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  <sheet name="Remarks" sheetId="2" r:id="rId2"/>
  </sheets>
  <calcPr calcId="124519" fullCalcOnLoad="1"/>
</workbook>
</file>

<file path=xl/sharedStrings.xml><?xml version="1.0" encoding="utf-8"?>
<sst xmlns="http://schemas.openxmlformats.org/spreadsheetml/2006/main" count="33142" uniqueCount="3145">
  <si>
    <t>File opened</t>
  </si>
  <si>
    <t>2025-10-25 10:21:11</t>
  </si>
  <si>
    <t>Console s/n</t>
  </si>
  <si>
    <t>68C-901364</t>
  </si>
  <si>
    <t>Console ver</t>
  </si>
  <si>
    <t>Bluestem v.2.1.11</t>
  </si>
  <si>
    <t>Scripts ver</t>
  </si>
  <si>
    <t>2023.02  2.1.11, Jun 2023</t>
  </si>
  <si>
    <t>Head s/n</t>
  </si>
  <si>
    <t>68H-581364</t>
  </si>
  <si>
    <t>Head ver</t>
  </si>
  <si>
    <t>1.4.23</t>
  </si>
  <si>
    <t>Head cal</t>
  </si>
  <si>
    <t>{"tazero": "0.20418", "co2aspanconc1": "2473", "h2oaspanconc2": "0", "co2aspan2": "-0.0352407", "h2oazero": "1.10043", "h2oaspan2a": "0.0642495", "co2aspanconc2": "301.4", "co2bspan1": "1.00051", "flowmeterzero": "2.49091", "co2azero": "0.900515", "co2bspanconc2": "301.4", "co2bspan2a": "0.300636", "h2oaspanconc1": "11.69", "flowazero": "0.29401", "h2obspan2": "0", "h2obspan2a": "0.0647193", "h2oaspan2b": "0.0649319", "h2obzero": "1.10982", "ssb_ref": "50169", "oxygen": "21", "co2bzero": "0.901409", "h2obspan1": "1.01187", "tbzero": "0.339216", "h2obspanconc1": "11.69", "chamberpressurezero": "2.62959", "co2aspan2a": "0.300986", "co2bspanconc1": "2473", "h2obspanconc2": "0", "flowbzero": "0.28105", "h2obspan2b": "0.0654872", "co2aspan2b": "0.297984", "h2oaspan1": "1.01062", "ssa_ref": "45138", "co2bspan2": "-0.0354637", "h2oaspan2": "0", "co2bspan2b": "0.297586", "co2aspan1": "1.00063"}</t>
  </si>
  <si>
    <t>Factory cal date</t>
  </si>
  <si>
    <t>19 Oct 2023</t>
  </si>
  <si>
    <t>CO2 rangematch</t>
  </si>
  <si>
    <t>Fri Oct 24 11:27</t>
  </si>
  <si>
    <t>H2O rangematch</t>
  </si>
  <si>
    <t>Fri Oct 24 11:34</t>
  </si>
  <si>
    <t>Chamber type</t>
  </si>
  <si>
    <t>6800-01A</t>
  </si>
  <si>
    <t>Chamber s/n</t>
  </si>
  <si>
    <t>MPF-282120</t>
  </si>
  <si>
    <t>Chamber rev</t>
  </si>
  <si>
    <t>0</t>
  </si>
  <si>
    <t>Chamber cal</t>
  </si>
  <si>
    <t>Fluorometer</t>
  </si>
  <si>
    <t>Flr. Version</t>
  </si>
  <si>
    <t>10:21:11</t>
  </si>
  <si>
    <t>Stability Definition:	ΔH2O (Meas2): Slp&lt;0.1 Per=20	ΔCO2 (Meas2): Slp&lt;0.5 Per=20	F (FlrLS): Per=20</t>
  </si>
  <si>
    <t>SysConst</t>
  </si>
  <si>
    <t>AvgTime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</si>
  <si>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</si>
  <si>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</si>
  <si>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</si>
  <si>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</si>
  <si>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</si>
  <si>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</si>
  <si>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</si>
  <si>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</si>
  <si>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</si>
  <si>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</si>
  <si>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</si>
  <si>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</si>
  <si>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</si>
  <si>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</si>
  <si>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</si>
  <si>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</si>
  <si>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</si>
  <si>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</si>
  <si>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</si>
  <si>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</si>
  <si>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</si>
  <si>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</si>
  <si>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Fluorescent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</si>
  <si>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</si>
  <si>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</si>
  <si>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</si>
  <si>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</si>
  <si>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</si>
  <si>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</si>
  <si>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</si>
  <si>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</si>
  <si>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</si>
  <si>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</si>
  <si>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</si>
  <si>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</si>
  <si>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</si>
  <si>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</si>
  <si>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</si>
  <si>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</si>
  <si>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</si>
  <si>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</si>
  <si>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</si>
  <si>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</si>
  <si>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</si>
  <si>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</si>
  <si>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</si>
  <si>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</si>
  <si>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</si>
  <si>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</si>
  <si>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4.31331 183.266 353.239 641.231 866.429 1072.45 1233.86 1388.41</t>
  </si>
  <si>
    <t>Fs_true</t>
  </si>
  <si>
    <t>-0.512216 212.768 380.163 624.248 799.879 1009.79 1201.13 1401.45</t>
  </si>
  <si>
    <t>leak_wt</t>
  </si>
  <si>
    <t>SysObs</t>
  </si>
  <si>
    <t>UserDefCon</t>
  </si>
  <si>
    <t>GasEx</t>
  </si>
  <si>
    <t>Dynamic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</si>
  <si>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</si>
  <si>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</si>
  <si>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</si>
  <si>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</si>
  <si>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</si>
  <si>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</si>
  <si>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</si>
  <si>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</si>
  <si>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</si>
  <si>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</si>
  <si>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</si>
  <si>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</si>
  <si>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</si>
  <si>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</si>
  <si>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</si>
  <si>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</si>
  <si>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</si>
  <si>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</si>
  <si>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</si>
  <si>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</si>
  <si>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</si>
  <si>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</si>
  <si>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</si>
  <si>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</si>
  <si>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id</t>
  </si>
  <si>
    <t>machine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</si>
  <si>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</si>
  <si>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</si>
  <si>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</si>
  <si>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</si>
  <si>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</si>
  <si>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</si>
  <si>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</si>
  <si>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</si>
  <si>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</si>
  <si>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</si>
  <si>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</si>
  <si>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</si>
  <si>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</si>
  <si>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</si>
  <si>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</si>
  <si>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</si>
  <si>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</si>
  <si>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</si>
  <si>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</si>
  <si>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</si>
  <si>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</si>
  <si>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</si>
  <si>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</si>
  <si>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</si>
  <si>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Asty</t>
  </si>
  <si>
    <t>Esty</t>
  </si>
  <si>
    <t>Adyn</t>
  </si>
  <si>
    <t>Crd</t>
  </si>
  <si>
    <t>Csd</t>
  </si>
  <si>
    <t>dCsd/dt</t>
  </si>
  <si>
    <t>αVc</t>
  </si>
  <si>
    <t>Edyn</t>
  </si>
  <si>
    <t>Hr</t>
  </si>
  <si>
    <t>Hs</t>
  </si>
  <si>
    <t>dHs/dt</t>
  </si>
  <si>
    <t>αVh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</si>
  <si>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</si>
  <si>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</si>
  <si>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</si>
  <si>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</si>
  <si>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</si>
  <si>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</si>
  <si>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</si>
  <si>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</si>
  <si>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</si>
  <si>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</si>
  <si>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</si>
  <si>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</si>
  <si>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</si>
  <si>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</si>
  <si>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</si>
  <si>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</si>
  <si>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</si>
  <si>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</si>
  <si>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</si>
  <si>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</si>
  <si>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</si>
  <si>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</si>
  <si>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</si>
  <si>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</si>
  <si>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</si>
  <si>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</si>
  <si>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</si>
  <si>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</si>
  <si>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</si>
  <si>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</si>
  <si>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</si>
  <si>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</si>
  <si>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</si>
  <si>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</si>
  <si>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</si>
  <si>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</si>
  <si>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</si>
  <si>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</si>
  <si>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</si>
  <si>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</si>
  <si>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</si>
  <si>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</si>
  <si>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</si>
  <si>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</si>
  <si>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</si>
  <si>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</si>
  <si>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</si>
  <si>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</si>
  <si>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</si>
  <si>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</si>
  <si>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</si>
  <si>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</si>
  <si>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</si>
  <si>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</si>
  <si>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</si>
  <si>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</si>
  <si>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</si>
  <si>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</si>
  <si>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</si>
  <si>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</si>
  <si>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</si>
  <si>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</si>
  <si>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</si>
  <si>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</si>
  <si>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</si>
  <si>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</si>
  <si>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</si>
  <si>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</si>
  <si>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</si>
  <si>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</si>
  <si>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</si>
  <si>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</si>
  <si>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UseDynamic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</si>
  <si>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</si>
  <si>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</si>
  <si>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</si>
  <si>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</si>
  <si>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</si>
  <si>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</si>
  <si>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</si>
  <si>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</si>
  <si>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</si>
  <si>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</si>
  <si>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</si>
  <si>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</si>
  <si>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</si>
  <si>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</si>
  <si>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</si>
  <si>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</si>
  <si>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</si>
  <si>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</si>
  <si>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</si>
  <si>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</si>
  <si>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</si>
  <si>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</si>
  <si>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</si>
  <si>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</si>
  <si>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</si>
  <si>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</si>
  <si>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</si>
  <si>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</si>
  <si>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</si>
  <si>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</si>
  <si>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</si>
  <si>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</si>
  <si>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</si>
  <si>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</si>
  <si>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</si>
  <si>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</si>
  <si>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</si>
  <si>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</si>
  <si>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</si>
  <si>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</si>
  <si>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</si>
  <si>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</si>
  <si>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</si>
  <si>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</si>
  <si>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</si>
  <si>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</si>
  <si>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</si>
  <si>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</si>
  <si>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</si>
  <si>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</si>
  <si>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</si>
  <si>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</si>
  <si>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</si>
  <si>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</si>
  <si>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</si>
  <si>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</si>
  <si>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</si>
  <si>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</si>
  <si>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</si>
  <si>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</si>
  <si>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</si>
  <si>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</si>
  <si>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</si>
  <si>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</si>
  <si>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</si>
  <si>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</si>
  <si>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</si>
  <si>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</si>
  <si>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</si>
  <si>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</si>
  <si>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</si>
  <si>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</si>
  <si>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</si>
  <si>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</si>
  <si>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</si>
  <si>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</si>
  <si>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</si>
  <si>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</si>
  <si>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</si>
  <si>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</si>
  <si>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</si>
  <si>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</si>
  <si>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</si>
  <si>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</si>
  <si>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</si>
  <si>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</si>
  <si>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</si>
  <si>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</si>
  <si>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</si>
  <si>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</si>
  <si>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</si>
  <si>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</si>
  <si>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</si>
  <si>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</si>
  <si>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</si>
  <si>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</si>
  <si>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</si>
  <si>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</si>
  <si>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</si>
  <si>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</si>
  <si>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</si>
  <si>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</si>
  <si>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</si>
  <si>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</si>
  <si>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</si>
  <si>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</si>
  <si>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</si>
  <si>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</si>
  <si>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</si>
  <si>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AccH2O_hum</t>
  </si>
  <si>
    <t>AccH2O_des</t>
  </si>
  <si>
    <t>CO2_hrs</t>
  </si>
  <si>
    <t>AccCO2_soda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</si>
  <si>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</si>
  <si>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</si>
  <si>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</si>
  <si>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</si>
  <si>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</si>
  <si>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</si>
  <si>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</si>
  <si>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</si>
  <si>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</si>
  <si>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</si>
  <si>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</si>
  <si>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</si>
  <si>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</si>
  <si>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</si>
  <si>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</si>
  <si>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</si>
  <si>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</si>
  <si>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</si>
  <si>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</si>
  <si>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</si>
  <si>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</si>
  <si>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</si>
  <si>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</si>
  <si>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</si>
  <si>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</si>
  <si>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</si>
  <si>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</si>
  <si>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</si>
  <si>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</si>
  <si>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</si>
  <si>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</si>
  <si>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</si>
  <si>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</si>
  <si>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</si>
  <si>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</si>
  <si>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</si>
  <si>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</si>
  <si>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</si>
  <si>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</si>
  <si>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</si>
  <si>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</si>
  <si>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</si>
  <si>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</si>
  <si>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</si>
  <si>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</si>
  <si>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</si>
  <si>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</si>
  <si>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</si>
  <si>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</si>
  <si>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</si>
  <si>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</si>
  <si>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</si>
  <si>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</si>
  <si>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</si>
  <si>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</si>
  <si>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</si>
  <si>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</si>
  <si>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</si>
  <si>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</si>
  <si>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</si>
  <si>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</si>
  <si>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</si>
  <si>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</si>
  <si>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</si>
  <si>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</si>
  <si>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</si>
  <si>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</si>
  <si>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</si>
  <si>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</si>
  <si>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</si>
  <si>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mol⁻¹ s⁻¹</t>
  </si>
  <si>
    <t>cm³</t>
  </si>
  <si>
    <t>mmol mol⁻¹</t>
  </si>
  <si>
    <t>mmol mol⁻¹ s⁻¹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</si>
  <si>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</si>
  <si>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</si>
  <si>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</si>
  <si>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</si>
  <si>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</si>
  <si>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</si>
  <si>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</si>
  <si>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</si>
  <si>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rpm</t>
  </si>
  <si>
    <t>min⁻¹</t>
  </si>
  <si>
    <t>secs</t>
  </si>
  <si>
    <t>µmol/mol</t>
  </si>
  <si>
    <t>mmol/mol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</si>
  <si>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</si>
  <si>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</si>
  <si>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</si>
  <si>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</si>
  <si>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</si>
  <si>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</si>
  <si>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</si>
  <si>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</si>
  <si>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20251025 11:03:01</t>
  </si>
  <si>
    <t>11:03:01</t>
  </si>
  <si>
    <t>gg_8</t>
  </si>
  <si>
    <t>ozzie</t>
  </si>
  <si>
    <t>-</t>
  </si>
  <si>
    <t>0: Broadleaf</t>
  </si>
  <si>
    <t>--:--:--</t>
  </si>
  <si>
    <t>2/2</t>
  </si>
  <si>
    <t>11111111</t>
  </si>
  <si>
    <t>oooooooo</t>
  </si>
  <si>
    <t>off</t>
  </si>
  <si>
    <t>20251025 11:03:06</t>
  </si>
  <si>
    <t>11:03:06</t>
  </si>
  <si>
    <t>1/2</t>
  </si>
  <si>
    <t>20251025 11:03:11</t>
  </si>
  <si>
    <t>11:03:11</t>
  </si>
  <si>
    <t>20251025 11:03:16</t>
  </si>
  <si>
    <t>11:03:16</t>
  </si>
  <si>
    <t>20251025 11:03:21</t>
  </si>
  <si>
    <t>11:03:21</t>
  </si>
  <si>
    <t>20251025 11:03:26</t>
  </si>
  <si>
    <t>11:03:26</t>
  </si>
  <si>
    <t>20251025 11:03:31</t>
  </si>
  <si>
    <t>11:03:31</t>
  </si>
  <si>
    <t>20251025 11:03:36</t>
  </si>
  <si>
    <t>11:03:36</t>
  </si>
  <si>
    <t>20251025 11:03:41</t>
  </si>
  <si>
    <t>11:03:41</t>
  </si>
  <si>
    <t>20251025 11:03:46</t>
  </si>
  <si>
    <t>11:03:46</t>
  </si>
  <si>
    <t>20251025 11:03:51</t>
  </si>
  <si>
    <t>11:03:51</t>
  </si>
  <si>
    <t>20251025 11:03:56</t>
  </si>
  <si>
    <t>11:03:56</t>
  </si>
  <si>
    <t>20251025 11:04:01</t>
  </si>
  <si>
    <t>11:04:01</t>
  </si>
  <si>
    <t>20251025 11:04:06</t>
  </si>
  <si>
    <t>11:04:06</t>
  </si>
  <si>
    <t>20251025 11:04:11</t>
  </si>
  <si>
    <t>11:04:11</t>
  </si>
  <si>
    <t>0/2</t>
  </si>
  <si>
    <t>20251025 11:04:16</t>
  </si>
  <si>
    <t>11:04:16</t>
  </si>
  <si>
    <t>20251025 11:04:21</t>
  </si>
  <si>
    <t>11:04:21</t>
  </si>
  <si>
    <t>20251025 11:04:26</t>
  </si>
  <si>
    <t>11:04:26</t>
  </si>
  <si>
    <t>20251025 11:04:31</t>
  </si>
  <si>
    <t>11:04:31</t>
  </si>
  <si>
    <t>20251025 11:04:36</t>
  </si>
  <si>
    <t>11:04:36</t>
  </si>
  <si>
    <t>20251025 11:04:41</t>
  </si>
  <si>
    <t>11:04:41</t>
  </si>
  <si>
    <t>20251025 11:04:46</t>
  </si>
  <si>
    <t>11:04:46</t>
  </si>
  <si>
    <t>20251025 11:04:51</t>
  </si>
  <si>
    <t>11:04:51</t>
  </si>
  <si>
    <t>20251025 11:04:56</t>
  </si>
  <si>
    <t>11:04:56</t>
  </si>
  <si>
    <t>20251025 11:06:33</t>
  </si>
  <si>
    <t>11:06:33</t>
  </si>
  <si>
    <t>20251025 11:06:38</t>
  </si>
  <si>
    <t>11:06:38</t>
  </si>
  <si>
    <t>20251025 11:06:43</t>
  </si>
  <si>
    <t>11:06:43</t>
  </si>
  <si>
    <t>20251025 11:06:48</t>
  </si>
  <si>
    <t>11:06:48</t>
  </si>
  <si>
    <t>20251025 11:06:53</t>
  </si>
  <si>
    <t>11:06:53</t>
  </si>
  <si>
    <t>20251025 11:06:58</t>
  </si>
  <si>
    <t>11:06:58</t>
  </si>
  <si>
    <t>20251025 11:07:03</t>
  </si>
  <si>
    <t>11:07:03</t>
  </si>
  <si>
    <t>20251025 11:07:08</t>
  </si>
  <si>
    <t>11:07:08</t>
  </si>
  <si>
    <t>20251025 11:07:13</t>
  </si>
  <si>
    <t>11:07:13</t>
  </si>
  <si>
    <t>20251025 11:07:18</t>
  </si>
  <si>
    <t>11:07:18</t>
  </si>
  <si>
    <t>20251025 11:07:23</t>
  </si>
  <si>
    <t>11:07:23</t>
  </si>
  <si>
    <t>20251025 11:07:28</t>
  </si>
  <si>
    <t>11:07:28</t>
  </si>
  <si>
    <t>20251025 11:07:33</t>
  </si>
  <si>
    <t>11:07:33</t>
  </si>
  <si>
    <t>20251025 11:07:38</t>
  </si>
  <si>
    <t>11:07:38</t>
  </si>
  <si>
    <t>20251025 11:07:43</t>
  </si>
  <si>
    <t>11:07:43</t>
  </si>
  <si>
    <t>20251025 11:07:48</t>
  </si>
  <si>
    <t>11:07:48</t>
  </si>
  <si>
    <t>20251025 11:07:53</t>
  </si>
  <si>
    <t>11:07:53</t>
  </si>
  <si>
    <t>20251025 11:07:58</t>
  </si>
  <si>
    <t>11:07:58</t>
  </si>
  <si>
    <t>20251025 11:08:03</t>
  </si>
  <si>
    <t>11:08:03</t>
  </si>
  <si>
    <t>20251025 11:08:08</t>
  </si>
  <si>
    <t>11:08:08</t>
  </si>
  <si>
    <t>20251025 11:08:13</t>
  </si>
  <si>
    <t>11:08:13</t>
  </si>
  <si>
    <t>20251025 11:08:18</t>
  </si>
  <si>
    <t>11:08:18</t>
  </si>
  <si>
    <t>20251025 11:08:23</t>
  </si>
  <si>
    <t>11:08:23</t>
  </si>
  <si>
    <t>20251025 11:08:28</t>
  </si>
  <si>
    <t>11:08:28</t>
  </si>
  <si>
    <t>20251025 11:08:33</t>
  </si>
  <si>
    <t>11:08:33</t>
  </si>
  <si>
    <t>20251025 11:08:38</t>
  </si>
  <si>
    <t>11:08:38</t>
  </si>
  <si>
    <t>20251025 11:08:43</t>
  </si>
  <si>
    <t>11:08:43</t>
  </si>
  <si>
    <t>20251025 11:08:48</t>
  </si>
  <si>
    <t>11:08:48</t>
  </si>
  <si>
    <t>20251025 11:08:53</t>
  </si>
  <si>
    <t>11:08:53</t>
  </si>
  <si>
    <t>20251025 11:08:58</t>
  </si>
  <si>
    <t>11:08:58</t>
  </si>
  <si>
    <t>20251025 11:09:03</t>
  </si>
  <si>
    <t>11:09:03</t>
  </si>
  <si>
    <t>20251025 11:09:08</t>
  </si>
  <si>
    <t>11:09:08</t>
  </si>
  <si>
    <t>20251025 11:09:13</t>
  </si>
  <si>
    <t>11:09:13</t>
  </si>
  <si>
    <t>20251025 11:09:18</t>
  </si>
  <si>
    <t>11:09:18</t>
  </si>
  <si>
    <t>20251025 11:09:23</t>
  </si>
  <si>
    <t>11:09:23</t>
  </si>
  <si>
    <t>20251025 11:09:28</t>
  </si>
  <si>
    <t>11:09:28</t>
  </si>
  <si>
    <t>20251025 11:09:33</t>
  </si>
  <si>
    <t>11:09:33</t>
  </si>
  <si>
    <t>20251025 11:09:38</t>
  </si>
  <si>
    <t>11:09:38</t>
  </si>
  <si>
    <t>20251025 11:09:43</t>
  </si>
  <si>
    <t>11:09:43</t>
  </si>
  <si>
    <t>20251025 11:09:48</t>
  </si>
  <si>
    <t>11:09:48</t>
  </si>
  <si>
    <t>20251025 11:09:53</t>
  </si>
  <si>
    <t>11:09:53</t>
  </si>
  <si>
    <t>20251025 11:09:58</t>
  </si>
  <si>
    <t>11:09:58</t>
  </si>
  <si>
    <t>20251025 11:10:03</t>
  </si>
  <si>
    <t>11:10:03</t>
  </si>
  <si>
    <t>20251025 11:10:08</t>
  </si>
  <si>
    <t>11:10:08</t>
  </si>
  <si>
    <t>20251025 11:10:13</t>
  </si>
  <si>
    <t>11:10:13</t>
  </si>
  <si>
    <t>20251025 11:10:18</t>
  </si>
  <si>
    <t>11:10:18</t>
  </si>
  <si>
    <t>20251025 11:10:23</t>
  </si>
  <si>
    <t>11:10:23</t>
  </si>
  <si>
    <t>20251025 11:10:28</t>
  </si>
  <si>
    <t>11:10:28</t>
  </si>
  <si>
    <t>20251025 11:10:33</t>
  </si>
  <si>
    <t>11:10:33</t>
  </si>
  <si>
    <t>20251025 11:10:38</t>
  </si>
  <si>
    <t>11:10:38</t>
  </si>
  <si>
    <t>20251025 11:10:43</t>
  </si>
  <si>
    <t>11:10:43</t>
  </si>
  <si>
    <t>20251025 11:10:48</t>
  </si>
  <si>
    <t>11:10:48</t>
  </si>
  <si>
    <t>20251025 11:10:53</t>
  </si>
  <si>
    <t>11:10:53</t>
  </si>
  <si>
    <t>20251025 11:10:58</t>
  </si>
  <si>
    <t>11:10:58</t>
  </si>
  <si>
    <t>20251025 11:11:03</t>
  </si>
  <si>
    <t>11:11:03</t>
  </si>
  <si>
    <t>20251025 11:11:08</t>
  </si>
  <si>
    <t>11:11:08</t>
  </si>
  <si>
    <t>20251025 11:11:13</t>
  </si>
  <si>
    <t>11:11:13</t>
  </si>
  <si>
    <t>20251025 11:11:18</t>
  </si>
  <si>
    <t>11:11:18</t>
  </si>
  <si>
    <t>20251025 11:11:23</t>
  </si>
  <si>
    <t>11:11:23</t>
  </si>
  <si>
    <t>20251025 11:11:28</t>
  </si>
  <si>
    <t>11:11:28</t>
  </si>
  <si>
    <t>20251025 11:11:33</t>
  </si>
  <si>
    <t>11:11:33</t>
  </si>
  <si>
    <t>20251025 11:11:38</t>
  </si>
  <si>
    <t>11:11:38</t>
  </si>
  <si>
    <t>20251025 11:11:43</t>
  </si>
  <si>
    <t>11:11:43</t>
  </si>
  <si>
    <t>20251025 11:11:48</t>
  </si>
  <si>
    <t>11:11:48</t>
  </si>
  <si>
    <t>20251025 11:11:53</t>
  </si>
  <si>
    <t>11:11:53</t>
  </si>
  <si>
    <t>20251025 11:11:58</t>
  </si>
  <si>
    <t>11:11:58</t>
  </si>
  <si>
    <t>20251025 11:12:03</t>
  </si>
  <si>
    <t>11:12:03</t>
  </si>
  <si>
    <t>20251025 11:12:08</t>
  </si>
  <si>
    <t>11:12:08</t>
  </si>
  <si>
    <t>20251025 11:12:13</t>
  </si>
  <si>
    <t>11:12:13</t>
  </si>
  <si>
    <t>20251025 11:12:18</t>
  </si>
  <si>
    <t>11:12:18</t>
  </si>
  <si>
    <t>20251025 11:12:23</t>
  </si>
  <si>
    <t>11:12:23</t>
  </si>
  <si>
    <t>20251025 11:12:28</t>
  </si>
  <si>
    <t>11:12:28</t>
  </si>
  <si>
    <t>20251025 11:31:45</t>
  </si>
  <si>
    <t>11:31:45</t>
  </si>
  <si>
    <t>gg_34</t>
  </si>
  <si>
    <t>20251025 11:31:50</t>
  </si>
  <si>
    <t>11:31:50</t>
  </si>
  <si>
    <t>20251025 11:31:55</t>
  </si>
  <si>
    <t>11:31:55</t>
  </si>
  <si>
    <t>20251025 11:32:00</t>
  </si>
  <si>
    <t>11:32:00</t>
  </si>
  <si>
    <t>20251025 11:32:05</t>
  </si>
  <si>
    <t>11:32:05</t>
  </si>
  <si>
    <t>20251025 11:32:10</t>
  </si>
  <si>
    <t>11:32:10</t>
  </si>
  <si>
    <t>20251025 11:32:15</t>
  </si>
  <si>
    <t>11:32:15</t>
  </si>
  <si>
    <t>20251025 11:32:20</t>
  </si>
  <si>
    <t>11:32:20</t>
  </si>
  <si>
    <t>20251025 11:32:25</t>
  </si>
  <si>
    <t>11:32:25</t>
  </si>
  <si>
    <t>20251025 11:32:30</t>
  </si>
  <si>
    <t>11:32:30</t>
  </si>
  <si>
    <t>20251025 11:32:35</t>
  </si>
  <si>
    <t>11:32:35</t>
  </si>
  <si>
    <t>20251025 11:32:40</t>
  </si>
  <si>
    <t>11:32:40</t>
  </si>
  <si>
    <t>20251025 11:32:45</t>
  </si>
  <si>
    <t>11:32:45</t>
  </si>
  <si>
    <t>20251025 11:32:50</t>
  </si>
  <si>
    <t>11:32:50</t>
  </si>
  <si>
    <t>20251025 11:32:55</t>
  </si>
  <si>
    <t>11:32:55</t>
  </si>
  <si>
    <t>20251025 11:33:00</t>
  </si>
  <si>
    <t>11:33:00</t>
  </si>
  <si>
    <t>20251025 11:33:05</t>
  </si>
  <si>
    <t>11:33:05</t>
  </si>
  <si>
    <t>20251025 11:33:10</t>
  </si>
  <si>
    <t>11:33:10</t>
  </si>
  <si>
    <t>20251025 11:33:15</t>
  </si>
  <si>
    <t>11:33:15</t>
  </si>
  <si>
    <t>20251025 11:33:20</t>
  </si>
  <si>
    <t>11:33:20</t>
  </si>
  <si>
    <t>20251025 11:33:25</t>
  </si>
  <si>
    <t>11:33:25</t>
  </si>
  <si>
    <t>20251025 11:33:30</t>
  </si>
  <si>
    <t>11:33:30</t>
  </si>
  <si>
    <t>20251025 11:33:35</t>
  </si>
  <si>
    <t>11:33:35</t>
  </si>
  <si>
    <t>20251025 11:33:40</t>
  </si>
  <si>
    <t>11:33:40</t>
  </si>
  <si>
    <t>20251025 11:35:17</t>
  </si>
  <si>
    <t>11:35:17</t>
  </si>
  <si>
    <t>20251025 11:35:22</t>
  </si>
  <si>
    <t>11:35:22</t>
  </si>
  <si>
    <t>20251025 11:35:27</t>
  </si>
  <si>
    <t>11:35:27</t>
  </si>
  <si>
    <t>20251025 11:35:32</t>
  </si>
  <si>
    <t>11:35:32</t>
  </si>
  <si>
    <t>20251025 11:35:37</t>
  </si>
  <si>
    <t>11:35:37</t>
  </si>
  <si>
    <t>20251025 11:35:42</t>
  </si>
  <si>
    <t>11:35:42</t>
  </si>
  <si>
    <t>20251025 11:35:47</t>
  </si>
  <si>
    <t>11:35:47</t>
  </si>
  <si>
    <t>20251025 11:35:52</t>
  </si>
  <si>
    <t>11:35:52</t>
  </si>
  <si>
    <t>20251025 11:35:57</t>
  </si>
  <si>
    <t>11:35:57</t>
  </si>
  <si>
    <t>20251025 11:36:02</t>
  </si>
  <si>
    <t>11:36:02</t>
  </si>
  <si>
    <t>20251025 11:36:07</t>
  </si>
  <si>
    <t>11:36:07</t>
  </si>
  <si>
    <t>20251025 11:36:12</t>
  </si>
  <si>
    <t>11:36:12</t>
  </si>
  <si>
    <t>20251025 11:36:17</t>
  </si>
  <si>
    <t>11:36:17</t>
  </si>
  <si>
    <t>20251025 11:36:22</t>
  </si>
  <si>
    <t>11:36:22</t>
  </si>
  <si>
    <t>20251025 11:36:27</t>
  </si>
  <si>
    <t>11:36:27</t>
  </si>
  <si>
    <t>20251025 11:36:32</t>
  </si>
  <si>
    <t>11:36:32</t>
  </si>
  <si>
    <t>20251025 11:36:37</t>
  </si>
  <si>
    <t>11:36:37</t>
  </si>
  <si>
    <t>20251025 11:36:42</t>
  </si>
  <si>
    <t>11:36:42</t>
  </si>
  <si>
    <t>20251025 11:36:47</t>
  </si>
  <si>
    <t>11:36:47</t>
  </si>
  <si>
    <t>20251025 11:36:52</t>
  </si>
  <si>
    <t>11:36:52</t>
  </si>
  <si>
    <t>20251025 11:36:57</t>
  </si>
  <si>
    <t>11:36:57</t>
  </si>
  <si>
    <t>20251025 11:37:02</t>
  </si>
  <si>
    <t>11:37:02</t>
  </si>
  <si>
    <t>20251025 11:37:07</t>
  </si>
  <si>
    <t>11:37:07</t>
  </si>
  <si>
    <t>20251025 11:37:12</t>
  </si>
  <si>
    <t>11:37:12</t>
  </si>
  <si>
    <t>20251025 11:37:17</t>
  </si>
  <si>
    <t>11:37:17</t>
  </si>
  <si>
    <t>20251025 11:37:22</t>
  </si>
  <si>
    <t>11:37:22</t>
  </si>
  <si>
    <t>20251025 11:37:27</t>
  </si>
  <si>
    <t>11:37:27</t>
  </si>
  <si>
    <t>20251025 11:37:32</t>
  </si>
  <si>
    <t>11:37:32</t>
  </si>
  <si>
    <t>20251025 11:37:37</t>
  </si>
  <si>
    <t>11:37:37</t>
  </si>
  <si>
    <t>20251025 11:37:42</t>
  </si>
  <si>
    <t>11:37:42</t>
  </si>
  <si>
    <t>20251025 11:37:47</t>
  </si>
  <si>
    <t>11:37:47</t>
  </si>
  <si>
    <t>20251025 11:37:52</t>
  </si>
  <si>
    <t>11:37:52</t>
  </si>
  <si>
    <t>20251025 11:37:57</t>
  </si>
  <si>
    <t>11:37:57</t>
  </si>
  <si>
    <t>20251025 11:38:02</t>
  </si>
  <si>
    <t>11:38:02</t>
  </si>
  <si>
    <t>20251025 11:38:07</t>
  </si>
  <si>
    <t>11:38:07</t>
  </si>
  <si>
    <t>20251025 11:38:12</t>
  </si>
  <si>
    <t>11:38:12</t>
  </si>
  <si>
    <t>20251025 11:38:17</t>
  </si>
  <si>
    <t>11:38:17</t>
  </si>
  <si>
    <t>20251025 11:38:22</t>
  </si>
  <si>
    <t>11:38:22</t>
  </si>
  <si>
    <t>20251025 11:38:27</t>
  </si>
  <si>
    <t>11:38:27</t>
  </si>
  <si>
    <t>20251025 11:38:32</t>
  </si>
  <si>
    <t>11:38:32</t>
  </si>
  <si>
    <t>20251025 11:38:37</t>
  </si>
  <si>
    <t>11:38:37</t>
  </si>
  <si>
    <t>20251025 11:38:42</t>
  </si>
  <si>
    <t>11:38:42</t>
  </si>
  <si>
    <t>20251025 11:38:47</t>
  </si>
  <si>
    <t>11:38:47</t>
  </si>
  <si>
    <t>20251025 11:38:52</t>
  </si>
  <si>
    <t>11:38:52</t>
  </si>
  <si>
    <t>20251025 11:38:57</t>
  </si>
  <si>
    <t>11:38:57</t>
  </si>
  <si>
    <t>20251025 11:39:02</t>
  </si>
  <si>
    <t>11:39:02</t>
  </si>
  <si>
    <t>20251025 11:39:07</t>
  </si>
  <si>
    <t>11:39:07</t>
  </si>
  <si>
    <t>20251025 11:39:12</t>
  </si>
  <si>
    <t>11:39:12</t>
  </si>
  <si>
    <t>20251025 11:39:17</t>
  </si>
  <si>
    <t>11:39:17</t>
  </si>
  <si>
    <t>20251025 11:39:22</t>
  </si>
  <si>
    <t>11:39:22</t>
  </si>
  <si>
    <t>20251025 11:39:27</t>
  </si>
  <si>
    <t>11:39:27</t>
  </si>
  <si>
    <t>20251025 11:39:32</t>
  </si>
  <si>
    <t>11:39:32</t>
  </si>
  <si>
    <t>20251025 11:39:37</t>
  </si>
  <si>
    <t>11:39:37</t>
  </si>
  <si>
    <t>20251025 11:39:42</t>
  </si>
  <si>
    <t>11:39:42</t>
  </si>
  <si>
    <t>20251025 11:39:47</t>
  </si>
  <si>
    <t>11:39:47</t>
  </si>
  <si>
    <t>20251025 11:39:52</t>
  </si>
  <si>
    <t>11:39:52</t>
  </si>
  <si>
    <t>20251025 11:39:57</t>
  </si>
  <si>
    <t>11:39:57</t>
  </si>
  <si>
    <t>20251025 11:40:02</t>
  </si>
  <si>
    <t>11:40:02</t>
  </si>
  <si>
    <t>20251025 11:40:07</t>
  </si>
  <si>
    <t>11:40:07</t>
  </si>
  <si>
    <t>20251025 11:40:12</t>
  </si>
  <si>
    <t>11:40:12</t>
  </si>
  <si>
    <t>20251025 11:40:17</t>
  </si>
  <si>
    <t>11:40:17</t>
  </si>
  <si>
    <t>20251025 11:40:22</t>
  </si>
  <si>
    <t>11:40:22</t>
  </si>
  <si>
    <t>20251025 11:40:27</t>
  </si>
  <si>
    <t>11:40:27</t>
  </si>
  <si>
    <t>20251025 11:40:32</t>
  </si>
  <si>
    <t>11:40:32</t>
  </si>
  <si>
    <t>20251025 11:40:37</t>
  </si>
  <si>
    <t>11:40:37</t>
  </si>
  <si>
    <t>20251025 11:40:42</t>
  </si>
  <si>
    <t>11:40:42</t>
  </si>
  <si>
    <t>20251025 11:40:47</t>
  </si>
  <si>
    <t>11:40:47</t>
  </si>
  <si>
    <t>20251025 11:40:52</t>
  </si>
  <si>
    <t>11:40:52</t>
  </si>
  <si>
    <t>20251025 11:40:57</t>
  </si>
  <si>
    <t>11:40:57</t>
  </si>
  <si>
    <t>20251025 11:41:02</t>
  </si>
  <si>
    <t>11:41:02</t>
  </si>
  <si>
    <t>20251025 11:41:07</t>
  </si>
  <si>
    <t>11:41:07</t>
  </si>
  <si>
    <t>20251025 11:41:12</t>
  </si>
  <si>
    <t>11:41:12</t>
  </si>
  <si>
    <t>20251025 11:54:50</t>
  </si>
  <si>
    <t>11:54:50</t>
  </si>
  <si>
    <t>gg_30</t>
  </si>
  <si>
    <t>20251025 11:54:55</t>
  </si>
  <si>
    <t>11:54:55</t>
  </si>
  <si>
    <t>20251025 11:55:00</t>
  </si>
  <si>
    <t>11:55:00</t>
  </si>
  <si>
    <t>20251025 11:55:05</t>
  </si>
  <si>
    <t>11:55:05</t>
  </si>
  <si>
    <t>20251025 11:55:10</t>
  </si>
  <si>
    <t>11:55:10</t>
  </si>
  <si>
    <t>20251025 11:55:15</t>
  </si>
  <si>
    <t>11:55:15</t>
  </si>
  <si>
    <t>20251025 11:55:20</t>
  </si>
  <si>
    <t>11:55:20</t>
  </si>
  <si>
    <t>20251025 11:55:25</t>
  </si>
  <si>
    <t>11:55:25</t>
  </si>
  <si>
    <t>20251025 11:55:30</t>
  </si>
  <si>
    <t>11:55:30</t>
  </si>
  <si>
    <t>20251025 11:55:35</t>
  </si>
  <si>
    <t>11:55:35</t>
  </si>
  <si>
    <t>20251025 11:55:40</t>
  </si>
  <si>
    <t>11:55:40</t>
  </si>
  <si>
    <t>20251025 11:55:45</t>
  </si>
  <si>
    <t>11:55:45</t>
  </si>
  <si>
    <t>20251025 11:55:50</t>
  </si>
  <si>
    <t>11:55:50</t>
  </si>
  <si>
    <t>20251025 11:55:54</t>
  </si>
  <si>
    <t>11:55:54</t>
  </si>
  <si>
    <t>20251025 11:56:00</t>
  </si>
  <si>
    <t>11:56:00</t>
  </si>
  <si>
    <t>20251025 11:56:05</t>
  </si>
  <si>
    <t>11:56:05</t>
  </si>
  <si>
    <t>20251025 11:56:10</t>
  </si>
  <si>
    <t>11:56:10</t>
  </si>
  <si>
    <t>20251025 11:56:15</t>
  </si>
  <si>
    <t>11:56:15</t>
  </si>
  <si>
    <t>20251025 11:56:20</t>
  </si>
  <si>
    <t>11:56:20</t>
  </si>
  <si>
    <t>20251025 11:56:25</t>
  </si>
  <si>
    <t>11:56:25</t>
  </si>
  <si>
    <t>20251025 11:56:30</t>
  </si>
  <si>
    <t>11:56:30</t>
  </si>
  <si>
    <t>20251025 11:56:35</t>
  </si>
  <si>
    <t>11:56:35</t>
  </si>
  <si>
    <t>20251025 11:56:40</t>
  </si>
  <si>
    <t>11:56:40</t>
  </si>
  <si>
    <t>20251025 11:56:45</t>
  </si>
  <si>
    <t>11:56:45</t>
  </si>
  <si>
    <t>20251025 11:58:22</t>
  </si>
  <si>
    <t>11:58:22</t>
  </si>
  <si>
    <t>20251025 11:58:27</t>
  </si>
  <si>
    <t>11:58:27</t>
  </si>
  <si>
    <t>20251025 11:58:32</t>
  </si>
  <si>
    <t>11:58:32</t>
  </si>
  <si>
    <t>20251025 11:58:37</t>
  </si>
  <si>
    <t>11:58:37</t>
  </si>
  <si>
    <t>20251025 11:58:42</t>
  </si>
  <si>
    <t>11:58:42</t>
  </si>
  <si>
    <t>20251025 11:58:47</t>
  </si>
  <si>
    <t>11:58:47</t>
  </si>
  <si>
    <t>20251025 11:58:52</t>
  </si>
  <si>
    <t>11:58:52</t>
  </si>
  <si>
    <t>20251025 11:58:57</t>
  </si>
  <si>
    <t>11:58:57</t>
  </si>
  <si>
    <t>20251025 11:59:02</t>
  </si>
  <si>
    <t>11:59:02</t>
  </si>
  <si>
    <t>20251025 11:59:07</t>
  </si>
  <si>
    <t>11:59:07</t>
  </si>
  <si>
    <t>20251025 11:59:12</t>
  </si>
  <si>
    <t>11:59:12</t>
  </si>
  <si>
    <t>20251025 11:59:17</t>
  </si>
  <si>
    <t>11:59:17</t>
  </si>
  <si>
    <t>20251025 11:59:22</t>
  </si>
  <si>
    <t>11:59:22</t>
  </si>
  <si>
    <t>20251025 11:59:27</t>
  </si>
  <si>
    <t>11:59:27</t>
  </si>
  <si>
    <t>20251025 11:59:32</t>
  </si>
  <si>
    <t>11:59:32</t>
  </si>
  <si>
    <t>20251025 11:59:36</t>
  </si>
  <si>
    <t>11:59:36</t>
  </si>
  <si>
    <t>20251025 11:59:42</t>
  </si>
  <si>
    <t>11:59:42</t>
  </si>
  <si>
    <t>20251025 11:59:47</t>
  </si>
  <si>
    <t>11:59:47</t>
  </si>
  <si>
    <t>20251025 11:59:52</t>
  </si>
  <si>
    <t>11:59:52</t>
  </si>
  <si>
    <t>20251025 11:59:57</t>
  </si>
  <si>
    <t>11:59:57</t>
  </si>
  <si>
    <t>20251025 12:00:02</t>
  </si>
  <si>
    <t>12:00:02</t>
  </si>
  <si>
    <t>20251025 12:00:07</t>
  </si>
  <si>
    <t>12:00:07</t>
  </si>
  <si>
    <t>20251025 12:00:12</t>
  </si>
  <si>
    <t>12:00:12</t>
  </si>
  <si>
    <t>20251025 12:00:17</t>
  </si>
  <si>
    <t>12:00:17</t>
  </si>
  <si>
    <t>20251025 12:00:22</t>
  </si>
  <si>
    <t>12:00:22</t>
  </si>
  <si>
    <t>20251025 12:00:27</t>
  </si>
  <si>
    <t>12:00:27</t>
  </si>
  <si>
    <t>20251025 12:00:32</t>
  </si>
  <si>
    <t>12:00:32</t>
  </si>
  <si>
    <t>20251025 12:00:37</t>
  </si>
  <si>
    <t>12:00:37</t>
  </si>
  <si>
    <t>20251025 12:00:42</t>
  </si>
  <si>
    <t>12:00:42</t>
  </si>
  <si>
    <t>20251025 12:00:47</t>
  </si>
  <si>
    <t>12:00:47</t>
  </si>
  <si>
    <t>20251025 12:00:52</t>
  </si>
  <si>
    <t>12:00:52</t>
  </si>
  <si>
    <t>20251025 12:00:57</t>
  </si>
  <si>
    <t>12:00:57</t>
  </si>
  <si>
    <t>20251025 12:01:01</t>
  </si>
  <si>
    <t>12:01:01</t>
  </si>
  <si>
    <t>20251025 12:01:07</t>
  </si>
  <si>
    <t>12:01:07</t>
  </si>
  <si>
    <t>20251025 12:01:12</t>
  </si>
  <si>
    <t>12:01:12</t>
  </si>
  <si>
    <t>20251025 12:01:17</t>
  </si>
  <si>
    <t>12:01:17</t>
  </si>
  <si>
    <t>20251025 12:01:22</t>
  </si>
  <si>
    <t>12:01:22</t>
  </si>
  <si>
    <t>20251025 12:01:27</t>
  </si>
  <si>
    <t>12:01:27</t>
  </si>
  <si>
    <t>20251025 12:01:32</t>
  </si>
  <si>
    <t>12:01:32</t>
  </si>
  <si>
    <t>20251025 12:01:37</t>
  </si>
  <si>
    <t>12:01:37</t>
  </si>
  <si>
    <t>20251025 12:01:42</t>
  </si>
  <si>
    <t>12:01:42</t>
  </si>
  <si>
    <t>20251025 12:01:47</t>
  </si>
  <si>
    <t>12:01:47</t>
  </si>
  <si>
    <t>20251025 12:01:52</t>
  </si>
  <si>
    <t>12:01:52</t>
  </si>
  <si>
    <t>20251025 12:01:57</t>
  </si>
  <si>
    <t>12:01:57</t>
  </si>
  <si>
    <t>20251025 12:02:02</t>
  </si>
  <si>
    <t>12:02:02</t>
  </si>
  <si>
    <t>20251025 12:02:07</t>
  </si>
  <si>
    <t>12:02:07</t>
  </si>
  <si>
    <t>20251025 12:02:12</t>
  </si>
  <si>
    <t>12:02:12</t>
  </si>
  <si>
    <t>20251025 12:02:17</t>
  </si>
  <si>
    <t>12:02:17</t>
  </si>
  <si>
    <t>20251025 12:02:22</t>
  </si>
  <si>
    <t>12:02:22</t>
  </si>
  <si>
    <t>20251025 12:02:27</t>
  </si>
  <si>
    <t>12:02:27</t>
  </si>
  <si>
    <t>20251025 12:02:32</t>
  </si>
  <si>
    <t>12:02:32</t>
  </si>
  <si>
    <t>20251025 12:02:37</t>
  </si>
  <si>
    <t>12:02:37</t>
  </si>
  <si>
    <t>20251025 12:02:42</t>
  </si>
  <si>
    <t>12:02:42</t>
  </si>
  <si>
    <t>20251025 12:02:47</t>
  </si>
  <si>
    <t>12:02:47</t>
  </si>
  <si>
    <t>20251025 12:02:52</t>
  </si>
  <si>
    <t>12:02:52</t>
  </si>
  <si>
    <t>20251025 12:02:57</t>
  </si>
  <si>
    <t>12:02:57</t>
  </si>
  <si>
    <t>20251025 12:03:02</t>
  </si>
  <si>
    <t>12:03:02</t>
  </si>
  <si>
    <t>20251025 12:03:07</t>
  </si>
  <si>
    <t>12:03:07</t>
  </si>
  <si>
    <t>20251025 12:03:12</t>
  </si>
  <si>
    <t>12:03:12</t>
  </si>
  <si>
    <t>20251025 12:03:17</t>
  </si>
  <si>
    <t>12:03:17</t>
  </si>
  <si>
    <t>20251025 12:03:21</t>
  </si>
  <si>
    <t>12:03:21</t>
  </si>
  <si>
    <t>20251025 12:03:27</t>
  </si>
  <si>
    <t>12:03:27</t>
  </si>
  <si>
    <t>20251025 12:03:32</t>
  </si>
  <si>
    <t>12:03:32</t>
  </si>
  <si>
    <t>20251025 12:03:37</t>
  </si>
  <si>
    <t>12:03:37</t>
  </si>
  <si>
    <t>20251025 12:03:42</t>
  </si>
  <si>
    <t>12:03:42</t>
  </si>
  <si>
    <t>20251025 12:03:47</t>
  </si>
  <si>
    <t>12:03:47</t>
  </si>
  <si>
    <t>20251025 12:03:52</t>
  </si>
  <si>
    <t>12:03:52</t>
  </si>
  <si>
    <t>20251025 12:03:57</t>
  </si>
  <si>
    <t>12:03:57</t>
  </si>
  <si>
    <t>20251025 12:04:02</t>
  </si>
  <si>
    <t>12:04:02</t>
  </si>
  <si>
    <t>20251025 12:04:07</t>
  </si>
  <si>
    <t>12:04:07</t>
  </si>
  <si>
    <t>20251025 12:04:12</t>
  </si>
  <si>
    <t>12:04:12</t>
  </si>
  <si>
    <t>20251025 12:04:17</t>
  </si>
  <si>
    <t>12:04:17</t>
  </si>
  <si>
    <t>20251025 12:18:00</t>
  </si>
  <si>
    <t>12:18:00</t>
  </si>
  <si>
    <t>gg_24</t>
  </si>
  <si>
    <t>20251025 12:18:05</t>
  </si>
  <si>
    <t>12:18:05</t>
  </si>
  <si>
    <t>20251025 12:18:10</t>
  </si>
  <si>
    <t>12:18:10</t>
  </si>
  <si>
    <t>20251025 12:18:15</t>
  </si>
  <si>
    <t>12:18:15</t>
  </si>
  <si>
    <t>20251025 12:18:20</t>
  </si>
  <si>
    <t>12:18:20</t>
  </si>
  <si>
    <t>20251025 12:18:25</t>
  </si>
  <si>
    <t>12:18:25</t>
  </si>
  <si>
    <t>20251025 12:18:30</t>
  </si>
  <si>
    <t>12:18:30</t>
  </si>
  <si>
    <t>20251025 12:18:35</t>
  </si>
  <si>
    <t>12:18:35</t>
  </si>
  <si>
    <t>20251025 12:18:40</t>
  </si>
  <si>
    <t>12:18:40</t>
  </si>
  <si>
    <t>20251025 12:18:45</t>
  </si>
  <si>
    <t>12:18:45</t>
  </si>
  <si>
    <t>20251025 12:18:50</t>
  </si>
  <si>
    <t>12:18:50</t>
  </si>
  <si>
    <t>20251025 12:18:55</t>
  </si>
  <si>
    <t>12:18:55</t>
  </si>
  <si>
    <t>20251025 12:19:00</t>
  </si>
  <si>
    <t>12:19:00</t>
  </si>
  <si>
    <t>20251025 12:19:05</t>
  </si>
  <si>
    <t>12:19:05</t>
  </si>
  <si>
    <t>20251025 12:19:10</t>
  </si>
  <si>
    <t>12:19:10</t>
  </si>
  <si>
    <t>20251025 12:19:15</t>
  </si>
  <si>
    <t>12:19:15</t>
  </si>
  <si>
    <t>20251025 12:19:20</t>
  </si>
  <si>
    <t>12:19:20</t>
  </si>
  <si>
    <t>20251025 12:19:25</t>
  </si>
  <si>
    <t>12:19:25</t>
  </si>
  <si>
    <t>20251025 12:19:30</t>
  </si>
  <si>
    <t>12:19:30</t>
  </si>
  <si>
    <t>20251025 12:19:35</t>
  </si>
  <si>
    <t>12:19:35</t>
  </si>
  <si>
    <t>20251025 12:19:40</t>
  </si>
  <si>
    <t>12:19:40</t>
  </si>
  <si>
    <t>20251025 12:19:45</t>
  </si>
  <si>
    <t>12:19:45</t>
  </si>
  <si>
    <t>20251025 12:19:50</t>
  </si>
  <si>
    <t>12:19:50</t>
  </si>
  <si>
    <t>20251025 12:19:55</t>
  </si>
  <si>
    <t>12:19:55</t>
  </si>
  <si>
    <t>20251025 12:21:32</t>
  </si>
  <si>
    <t>12:21:32</t>
  </si>
  <si>
    <t>20251025 12:21:37</t>
  </si>
  <si>
    <t>12:21:37</t>
  </si>
  <si>
    <t>20251025 12:21:42</t>
  </si>
  <si>
    <t>12:21:42</t>
  </si>
  <si>
    <t>20251025 12:21:47</t>
  </si>
  <si>
    <t>12:21:47</t>
  </si>
  <si>
    <t>20251025 12:21:52</t>
  </si>
  <si>
    <t>12:21:52</t>
  </si>
  <si>
    <t>20251025 12:21:57</t>
  </si>
  <si>
    <t>12:21:57</t>
  </si>
  <si>
    <t>20251025 12:22:02</t>
  </si>
  <si>
    <t>12:22:02</t>
  </si>
  <si>
    <t>20251025 12:22:07</t>
  </si>
  <si>
    <t>12:22:07</t>
  </si>
  <si>
    <t>20251025 12:22:12</t>
  </si>
  <si>
    <t>12:22:12</t>
  </si>
  <si>
    <t>20251025 12:22:17</t>
  </si>
  <si>
    <t>12:22:17</t>
  </si>
  <si>
    <t>20251025 12:22:22</t>
  </si>
  <si>
    <t>12:22:22</t>
  </si>
  <si>
    <t>20251025 12:22:27</t>
  </si>
  <si>
    <t>12:22:27</t>
  </si>
  <si>
    <t>20251025 12:22:32</t>
  </si>
  <si>
    <t>12:22:32</t>
  </si>
  <si>
    <t>20251025 12:22:37</t>
  </si>
  <si>
    <t>12:22:37</t>
  </si>
  <si>
    <t>20251025 12:22:42</t>
  </si>
  <si>
    <t>12:22:42</t>
  </si>
  <si>
    <t>20251025 12:22:47</t>
  </si>
  <si>
    <t>12:22:47</t>
  </si>
  <si>
    <t>20251025 12:22:52</t>
  </si>
  <si>
    <t>12:22:52</t>
  </si>
  <si>
    <t>20251025 12:22:57</t>
  </si>
  <si>
    <t>12:22:57</t>
  </si>
  <si>
    <t>20251025 12:23:02</t>
  </si>
  <si>
    <t>12:23:02</t>
  </si>
  <si>
    <t>20251025 12:23:07</t>
  </si>
  <si>
    <t>12:23:07</t>
  </si>
  <si>
    <t>20251025 12:23:12</t>
  </si>
  <si>
    <t>12:23:12</t>
  </si>
  <si>
    <t>20251025 12:23:17</t>
  </si>
  <si>
    <t>12:23:17</t>
  </si>
  <si>
    <t>20251025 12:23:22</t>
  </si>
  <si>
    <t>12:23:22</t>
  </si>
  <si>
    <t>20251025 12:23:27</t>
  </si>
  <si>
    <t>12:23:27</t>
  </si>
  <si>
    <t>20251025 12:23:32</t>
  </si>
  <si>
    <t>12:23:32</t>
  </si>
  <si>
    <t>20251025 12:23:37</t>
  </si>
  <si>
    <t>12:23:37</t>
  </si>
  <si>
    <t>20251025 12:23:42</t>
  </si>
  <si>
    <t>12:23:42</t>
  </si>
  <si>
    <t>20251025 12:23:47</t>
  </si>
  <si>
    <t>12:23:47</t>
  </si>
  <si>
    <t>20251025 12:23:52</t>
  </si>
  <si>
    <t>12:23:52</t>
  </si>
  <si>
    <t>20251025 12:23:57</t>
  </si>
  <si>
    <t>12:23:57</t>
  </si>
  <si>
    <t>20251025 12:24:02</t>
  </si>
  <si>
    <t>12:24:02</t>
  </si>
  <si>
    <t>20251025 12:24:07</t>
  </si>
  <si>
    <t>12:24:07</t>
  </si>
  <si>
    <t>20251025 12:24:12</t>
  </si>
  <si>
    <t>12:24:12</t>
  </si>
  <si>
    <t>20251025 12:24:17</t>
  </si>
  <si>
    <t>12:24:17</t>
  </si>
  <si>
    <t>20251025 12:24:23</t>
  </si>
  <si>
    <t>12:24:23</t>
  </si>
  <si>
    <t>20251025 12:24:27</t>
  </si>
  <si>
    <t>12:24:27</t>
  </si>
  <si>
    <t>20251025 12:24:32</t>
  </si>
  <si>
    <t>12:24:32</t>
  </si>
  <si>
    <t>20251025 12:24:37</t>
  </si>
  <si>
    <t>12:24:37</t>
  </si>
  <si>
    <t>20251025 12:24:42</t>
  </si>
  <si>
    <t>12:24:42</t>
  </si>
  <si>
    <t>20251025 12:24:47</t>
  </si>
  <si>
    <t>12:24:47</t>
  </si>
  <si>
    <t>20251025 12:24:52</t>
  </si>
  <si>
    <t>12:24:52</t>
  </si>
  <si>
    <t>20251025 12:24:57</t>
  </si>
  <si>
    <t>12:24:57</t>
  </si>
  <si>
    <t>20251025 12:25:02</t>
  </si>
  <si>
    <t>12:25:02</t>
  </si>
  <si>
    <t>20251025 12:25:07</t>
  </si>
  <si>
    <t>12:25:07</t>
  </si>
  <si>
    <t>20251025 12:25:12</t>
  </si>
  <si>
    <t>12:25:12</t>
  </si>
  <si>
    <t>20251025 12:25:17</t>
  </si>
  <si>
    <t>12:25:17</t>
  </si>
  <si>
    <t>20251025 12:25:23</t>
  </si>
  <si>
    <t>12:25:23</t>
  </si>
  <si>
    <t>20251025 12:25:27</t>
  </si>
  <si>
    <t>12:25:27</t>
  </si>
  <si>
    <t>20251025 12:25:32</t>
  </si>
  <si>
    <t>12:25:32</t>
  </si>
  <si>
    <t>20251025 12:25:37</t>
  </si>
  <si>
    <t>12:25:37</t>
  </si>
  <si>
    <t>20251025 12:25:42</t>
  </si>
  <si>
    <t>12:25:42</t>
  </si>
  <si>
    <t>20251025 12:25:47</t>
  </si>
  <si>
    <t>12:25:47</t>
  </si>
  <si>
    <t>20251025 12:25:52</t>
  </si>
  <si>
    <t>12:25:52</t>
  </si>
  <si>
    <t>20251025 12:25:57</t>
  </si>
  <si>
    <t>12:25:57</t>
  </si>
  <si>
    <t>20251025 12:26:02</t>
  </si>
  <si>
    <t>12:26:02</t>
  </si>
  <si>
    <t>20251025 12:26:07</t>
  </si>
  <si>
    <t>12:26:07</t>
  </si>
  <si>
    <t>20251025 12:26:12</t>
  </si>
  <si>
    <t>12:26:12</t>
  </si>
  <si>
    <t>20251025 12:26:17</t>
  </si>
  <si>
    <t>12:26:17</t>
  </si>
  <si>
    <t>20251025 12:26:22</t>
  </si>
  <si>
    <t>12:26:22</t>
  </si>
  <si>
    <t>20251025 12:26:27</t>
  </si>
  <si>
    <t>12:26:27</t>
  </si>
  <si>
    <t>20251025 12:26:32</t>
  </si>
  <si>
    <t>12:26:32</t>
  </si>
  <si>
    <t>20251025 12:26:37</t>
  </si>
  <si>
    <t>12:26:37</t>
  </si>
  <si>
    <t>20251025 12:26:42</t>
  </si>
  <si>
    <t>12:26:42</t>
  </si>
  <si>
    <t>20251025 12:26:47</t>
  </si>
  <si>
    <t>12:26:47</t>
  </si>
  <si>
    <t>20251025 12:26:52</t>
  </si>
  <si>
    <t>12:26:52</t>
  </si>
  <si>
    <t>20251025 12:26:57</t>
  </si>
  <si>
    <t>12:26:57</t>
  </si>
  <si>
    <t>20251025 12:27:02</t>
  </si>
  <si>
    <t>12:27:02</t>
  </si>
  <si>
    <t>20251025 12:27:07</t>
  </si>
  <si>
    <t>12:27:07</t>
  </si>
  <si>
    <t>20251025 12:27:12</t>
  </si>
  <si>
    <t>12:27:12</t>
  </si>
  <si>
    <t>20251025 12:27:17</t>
  </si>
  <si>
    <t>12:27:17</t>
  </si>
  <si>
    <t>20251025 12:27:22</t>
  </si>
  <si>
    <t>12:27:22</t>
  </si>
  <si>
    <t>20251025 12:27:27</t>
  </si>
  <si>
    <t>12:27:27</t>
  </si>
  <si>
    <t>20251025 12:45:12</t>
  </si>
  <si>
    <t>12:45:12</t>
  </si>
  <si>
    <t>gg_10</t>
  </si>
  <si>
    <t>20251025 12:45:17</t>
  </si>
  <si>
    <t>12:45:17</t>
  </si>
  <si>
    <t>20251025 12:45:22</t>
  </si>
  <si>
    <t>12:45:22</t>
  </si>
  <si>
    <t>20251025 12:45:27</t>
  </si>
  <si>
    <t>12:45:27</t>
  </si>
  <si>
    <t>20251025 12:45:32</t>
  </si>
  <si>
    <t>12:45:32</t>
  </si>
  <si>
    <t>20251025 12:45:37</t>
  </si>
  <si>
    <t>12:45:37</t>
  </si>
  <si>
    <t>20251025 12:45:42</t>
  </si>
  <si>
    <t>12:45:42</t>
  </si>
  <si>
    <t>20251025 12:45:47</t>
  </si>
  <si>
    <t>12:45:47</t>
  </si>
  <si>
    <t>20251025 12:45:52</t>
  </si>
  <si>
    <t>12:45:52</t>
  </si>
  <si>
    <t>20251025 12:45:57</t>
  </si>
  <si>
    <t>12:45:57</t>
  </si>
  <si>
    <t>20251025 12:46:02</t>
  </si>
  <si>
    <t>12:46:02</t>
  </si>
  <si>
    <t>20251025 12:46:07</t>
  </si>
  <si>
    <t>12:46:07</t>
  </si>
  <si>
    <t>20251025 12:46:12</t>
  </si>
  <si>
    <t>12:46:12</t>
  </si>
  <si>
    <t>20251025 12:46:17</t>
  </si>
  <si>
    <t>12:46:17</t>
  </si>
  <si>
    <t>20251025 12:46:22</t>
  </si>
  <si>
    <t>12:46:22</t>
  </si>
  <si>
    <t>20251025 12:46:27</t>
  </si>
  <si>
    <t>12:46:27</t>
  </si>
  <si>
    <t>20251025 12:46:32</t>
  </si>
  <si>
    <t>12:46:32</t>
  </si>
  <si>
    <t>20251025 12:46:37</t>
  </si>
  <si>
    <t>12:46:37</t>
  </si>
  <si>
    <t>20251025 12:46:42</t>
  </si>
  <si>
    <t>12:46:42</t>
  </si>
  <si>
    <t>20251025 12:46:47</t>
  </si>
  <si>
    <t>12:46:47</t>
  </si>
  <si>
    <t>20251025 12:46:52</t>
  </si>
  <si>
    <t>12:46:52</t>
  </si>
  <si>
    <t>20251025 12:46:57</t>
  </si>
  <si>
    <t>12:46:57</t>
  </si>
  <si>
    <t>20251025 12:47:02</t>
  </si>
  <si>
    <t>12:47:02</t>
  </si>
  <si>
    <t>20251025 12:47:07</t>
  </si>
  <si>
    <t>12:47:07</t>
  </si>
  <si>
    <t>20251025 12:48:44</t>
  </si>
  <si>
    <t>12:48:44</t>
  </si>
  <si>
    <t>20251025 12:48:49</t>
  </si>
  <si>
    <t>12:48:49</t>
  </si>
  <si>
    <t>20251025 12:48:54</t>
  </si>
  <si>
    <t>12:48:54</t>
  </si>
  <si>
    <t>20251025 12:48:59</t>
  </si>
  <si>
    <t>12:48:59</t>
  </si>
  <si>
    <t>20251025 12:49:04</t>
  </si>
  <si>
    <t>12:49:04</t>
  </si>
  <si>
    <t>20251025 12:49:09</t>
  </si>
  <si>
    <t>12:49:09</t>
  </si>
  <si>
    <t>20251025 12:49:14</t>
  </si>
  <si>
    <t>12:49:14</t>
  </si>
  <si>
    <t>20251025 12:49:19</t>
  </si>
  <si>
    <t>12:49:19</t>
  </si>
  <si>
    <t>20251025 12:49:24</t>
  </si>
  <si>
    <t>12:49:24</t>
  </si>
  <si>
    <t>20251025 12:49:29</t>
  </si>
  <si>
    <t>12:49:29</t>
  </si>
  <si>
    <t>20251025 12:49:34</t>
  </si>
  <si>
    <t>12:49:34</t>
  </si>
  <si>
    <t>20251025 12:49:39</t>
  </si>
  <si>
    <t>12:49:39</t>
  </si>
  <si>
    <t>20251025 12:49:44</t>
  </si>
  <si>
    <t>12:49:44</t>
  </si>
  <si>
    <t>20251025 12:49:49</t>
  </si>
  <si>
    <t>12:49:49</t>
  </si>
  <si>
    <t>20251025 12:49:54</t>
  </si>
  <si>
    <t>12:49:54</t>
  </si>
  <si>
    <t>20251025 12:49:59</t>
  </si>
  <si>
    <t>12:49:59</t>
  </si>
  <si>
    <t>20251025 12:50:04</t>
  </si>
  <si>
    <t>12:50:04</t>
  </si>
  <si>
    <t>20251025 12:50:09</t>
  </si>
  <si>
    <t>12:50:09</t>
  </si>
  <si>
    <t>20251025 12:50:14</t>
  </si>
  <si>
    <t>12:50:14</t>
  </si>
  <si>
    <t>20251025 12:50:19</t>
  </si>
  <si>
    <t>12:50:19</t>
  </si>
  <si>
    <t>20251025 12:50:24</t>
  </si>
  <si>
    <t>12:50:24</t>
  </si>
  <si>
    <t>20251025 12:50:29</t>
  </si>
  <si>
    <t>12:50:29</t>
  </si>
  <si>
    <t>20251025 12:50:34</t>
  </si>
  <si>
    <t>12:50:34</t>
  </si>
  <si>
    <t>20251025 12:50:39</t>
  </si>
  <si>
    <t>12:50:39</t>
  </si>
  <si>
    <t>20251025 12:50:44</t>
  </si>
  <si>
    <t>12:50:44</t>
  </si>
  <si>
    <t>20251025 12:50:49</t>
  </si>
  <si>
    <t>12:50:49</t>
  </si>
  <si>
    <t>20251025 12:50:54</t>
  </si>
  <si>
    <t>12:50:54</t>
  </si>
  <si>
    <t>20251025 12:50:59</t>
  </si>
  <si>
    <t>12:50:59</t>
  </si>
  <si>
    <t>20251025 12:51:04</t>
  </si>
  <si>
    <t>12:51:04</t>
  </si>
  <si>
    <t>20251025 12:51:09</t>
  </si>
  <si>
    <t>12:51:09</t>
  </si>
  <si>
    <t>20251025 12:51:14</t>
  </si>
  <si>
    <t>12:51:14</t>
  </si>
  <si>
    <t>20251025 12:51:19</t>
  </si>
  <si>
    <t>12:51:19</t>
  </si>
  <si>
    <t>20251025 12:51:24</t>
  </si>
  <si>
    <t>12:51:24</t>
  </si>
  <si>
    <t>20251025 12:51:29</t>
  </si>
  <si>
    <t>12:51:29</t>
  </si>
  <si>
    <t>20251025 12:51:34</t>
  </si>
  <si>
    <t>12:51:34</t>
  </si>
  <si>
    <t>20251025 12:51:39</t>
  </si>
  <si>
    <t>12:51:39</t>
  </si>
  <si>
    <t>20251025 12:51:44</t>
  </si>
  <si>
    <t>12:51:44</t>
  </si>
  <si>
    <t>20251025 12:51:49</t>
  </si>
  <si>
    <t>12:51:49</t>
  </si>
  <si>
    <t>20251025 12:51:54</t>
  </si>
  <si>
    <t>12:51:54</t>
  </si>
  <si>
    <t>20251025 12:51:59</t>
  </si>
  <si>
    <t>12:51:59</t>
  </si>
  <si>
    <t>20251025 12:52:04</t>
  </si>
  <si>
    <t>12:52:04</t>
  </si>
  <si>
    <t>20251025 12:52:09</t>
  </si>
  <si>
    <t>12:52:09</t>
  </si>
  <si>
    <t>20251025 12:52:14</t>
  </si>
  <si>
    <t>12:52:14</t>
  </si>
  <si>
    <t>20251025 12:52:19</t>
  </si>
  <si>
    <t>12:52:19</t>
  </si>
  <si>
    <t>20251025 12:52:24</t>
  </si>
  <si>
    <t>12:52:24</t>
  </si>
  <si>
    <t>20251025 12:52:29</t>
  </si>
  <si>
    <t>12:52:29</t>
  </si>
  <si>
    <t>20251025 12:52:34</t>
  </si>
  <si>
    <t>12:52:34</t>
  </si>
  <si>
    <t>20251025 12:52:39</t>
  </si>
  <si>
    <t>12:52:39</t>
  </si>
  <si>
    <t>20251025 12:52:44</t>
  </si>
  <si>
    <t>12:52:44</t>
  </si>
  <si>
    <t>20251025 12:52:49</t>
  </si>
  <si>
    <t>12:52:49</t>
  </si>
  <si>
    <t>20251025 12:52:54</t>
  </si>
  <si>
    <t>12:52:54</t>
  </si>
  <si>
    <t>20251025 12:52:59</t>
  </si>
  <si>
    <t>12:52:59</t>
  </si>
  <si>
    <t>20251025 12:53:04</t>
  </si>
  <si>
    <t>12:53:04</t>
  </si>
  <si>
    <t>20251025 12:53:09</t>
  </si>
  <si>
    <t>12:53:09</t>
  </si>
  <si>
    <t>20251025 12:53:14</t>
  </si>
  <si>
    <t>12:53:14</t>
  </si>
  <si>
    <t>20251025 12:53:19</t>
  </si>
  <si>
    <t>12:53:19</t>
  </si>
  <si>
    <t>20251025 12:53:24</t>
  </si>
  <si>
    <t>12:53:24</t>
  </si>
  <si>
    <t>20251025 12:53:29</t>
  </si>
  <si>
    <t>12:53:29</t>
  </si>
  <si>
    <t>20251025 12:53:34</t>
  </si>
  <si>
    <t>12:53:34</t>
  </si>
  <si>
    <t>20251025 12:53:39</t>
  </si>
  <si>
    <t>12:53:39</t>
  </si>
  <si>
    <t>20251025 12:53:44</t>
  </si>
  <si>
    <t>12:53:44</t>
  </si>
  <si>
    <t>20251025 12:53:49</t>
  </si>
  <si>
    <t>12:53:49</t>
  </si>
  <si>
    <t>20251025 12:53:54</t>
  </si>
  <si>
    <t>12:53:54</t>
  </si>
  <si>
    <t>20251025 12:53:59</t>
  </si>
  <si>
    <t>12:53:59</t>
  </si>
  <si>
    <t>20251025 12:54:04</t>
  </si>
  <si>
    <t>12:54:04</t>
  </si>
  <si>
    <t>20251025 12:54:09</t>
  </si>
  <si>
    <t>12:54:09</t>
  </si>
  <si>
    <t>20251025 12:54:14</t>
  </si>
  <si>
    <t>12:54:14</t>
  </si>
  <si>
    <t>20251025 12:54:19</t>
  </si>
  <si>
    <t>12:54:19</t>
  </si>
  <si>
    <t>20251025 12:54:24</t>
  </si>
  <si>
    <t>12:54:24</t>
  </si>
  <si>
    <t>20251025 12:54:29</t>
  </si>
  <si>
    <t>12:54:29</t>
  </si>
  <si>
    <t>20251025 12:54:34</t>
  </si>
  <si>
    <t>12:54:34</t>
  </si>
  <si>
    <t>20251025 12:54:39</t>
  </si>
  <si>
    <t>12:54:39</t>
  </si>
  <si>
    <t>20251025 13:08:25</t>
  </si>
  <si>
    <t>13:08:25</t>
  </si>
  <si>
    <t>gg_12</t>
  </si>
  <si>
    <t>20251025 13:08:30</t>
  </si>
  <si>
    <t>13:08:30</t>
  </si>
  <si>
    <t>20251025 13:08:35</t>
  </si>
  <si>
    <t>13:08:35</t>
  </si>
  <si>
    <t>20251025 13:08:40</t>
  </si>
  <si>
    <t>13:08:40</t>
  </si>
  <si>
    <t>20251025 13:08:45</t>
  </si>
  <si>
    <t>13:08:45</t>
  </si>
  <si>
    <t>20251025 13:08:50</t>
  </si>
  <si>
    <t>13:08:50</t>
  </si>
  <si>
    <t>20251025 13:08:55</t>
  </si>
  <si>
    <t>13:08:55</t>
  </si>
  <si>
    <t>20251025 13:09:00</t>
  </si>
  <si>
    <t>13:09:00</t>
  </si>
  <si>
    <t>20251025 13:09:05</t>
  </si>
  <si>
    <t>13:09:05</t>
  </si>
  <si>
    <t>20251025 13:09:10</t>
  </si>
  <si>
    <t>13:09:10</t>
  </si>
  <si>
    <t>20251025 13:09:15</t>
  </si>
  <si>
    <t>13:09:15</t>
  </si>
  <si>
    <t>20251025 13:09:20</t>
  </si>
  <si>
    <t>13:09:20</t>
  </si>
  <si>
    <t>20251025 13:09:25</t>
  </si>
  <si>
    <t>13:09:25</t>
  </si>
  <si>
    <t>20251025 13:09:30</t>
  </si>
  <si>
    <t>13:09:30</t>
  </si>
  <si>
    <t>20251025 13:09:35</t>
  </si>
  <si>
    <t>13:09:35</t>
  </si>
  <si>
    <t>20251025 13:09:40</t>
  </si>
  <si>
    <t>13:09:40</t>
  </si>
  <si>
    <t>20251025 13:09:45</t>
  </si>
  <si>
    <t>13:09:45</t>
  </si>
  <si>
    <t>20251025 13:09:50</t>
  </si>
  <si>
    <t>13:09:50</t>
  </si>
  <si>
    <t>20251025 13:09:55</t>
  </si>
  <si>
    <t>13:09:55</t>
  </si>
  <si>
    <t>20251025 13:10:00</t>
  </si>
  <si>
    <t>13:10:00</t>
  </si>
  <si>
    <t>20251025 13:10:05</t>
  </si>
  <si>
    <t>13:10:05</t>
  </si>
  <si>
    <t>20251025 13:10:10</t>
  </si>
  <si>
    <t>13:10:10</t>
  </si>
  <si>
    <t>20251025 13:10:15</t>
  </si>
  <si>
    <t>13:10:15</t>
  </si>
  <si>
    <t>20251025 13:10:20</t>
  </si>
  <si>
    <t>13:10:20</t>
  </si>
  <si>
    <t>20251025 13:11:57</t>
  </si>
  <si>
    <t>13:11:57</t>
  </si>
  <si>
    <t>20251025 13:12:02</t>
  </si>
  <si>
    <t>13:12:02</t>
  </si>
  <si>
    <t>20251025 13:12:07</t>
  </si>
  <si>
    <t>13:12:07</t>
  </si>
  <si>
    <t>20251025 13:12:12</t>
  </si>
  <si>
    <t>13:12:12</t>
  </si>
  <si>
    <t>20251025 13:12:17</t>
  </si>
  <si>
    <t>13:12:17</t>
  </si>
  <si>
    <t>20251025 13:12:22</t>
  </si>
  <si>
    <t>13:12:22</t>
  </si>
  <si>
    <t>20251025 13:12:27</t>
  </si>
  <si>
    <t>13:12:27</t>
  </si>
  <si>
    <t>20251025 13:12:32</t>
  </si>
  <si>
    <t>13:12:32</t>
  </si>
  <si>
    <t>20251025 13:12:37</t>
  </si>
  <si>
    <t>13:12:37</t>
  </si>
  <si>
    <t>20251025 13:12:42</t>
  </si>
  <si>
    <t>13:12:42</t>
  </si>
  <si>
    <t>20251025 13:12:47</t>
  </si>
  <si>
    <t>13:12:47</t>
  </si>
  <si>
    <t>20251025 13:12:52</t>
  </si>
  <si>
    <t>13:12:52</t>
  </si>
  <si>
    <t>20251025 13:12:56</t>
  </si>
  <si>
    <t>13:12:56</t>
  </si>
  <si>
    <t>20251025 13:13:02</t>
  </si>
  <si>
    <t>13:13:02</t>
  </si>
  <si>
    <t>20251025 13:13:07</t>
  </si>
  <si>
    <t>13:13:07</t>
  </si>
  <si>
    <t>20251025 13:13:12</t>
  </si>
  <si>
    <t>13:13:12</t>
  </si>
  <si>
    <t>20251025 13:13:17</t>
  </si>
  <si>
    <t>13:13:17</t>
  </si>
  <si>
    <t>20251025 13:13:22</t>
  </si>
  <si>
    <t>13:13:22</t>
  </si>
  <si>
    <t>20251025 13:13:27</t>
  </si>
  <si>
    <t>13:13:27</t>
  </si>
  <si>
    <t>20251025 13:13:32</t>
  </si>
  <si>
    <t>13:13:32</t>
  </si>
  <si>
    <t>20251025 13:13:37</t>
  </si>
  <si>
    <t>13:13:37</t>
  </si>
  <si>
    <t>20251025 13:13:42</t>
  </si>
  <si>
    <t>13:13:42</t>
  </si>
  <si>
    <t>20251025 13:13:47</t>
  </si>
  <si>
    <t>13:13:47</t>
  </si>
  <si>
    <t>20251025 13:13:52</t>
  </si>
  <si>
    <t>13:13:52</t>
  </si>
  <si>
    <t>20251025 13:13:57</t>
  </si>
  <si>
    <t>13:13:57</t>
  </si>
  <si>
    <t>20251025 13:14:02</t>
  </si>
  <si>
    <t>13:14:02</t>
  </si>
  <si>
    <t>20251025 13:14:07</t>
  </si>
  <si>
    <t>13:14:07</t>
  </si>
  <si>
    <t>20251025 13:14:12</t>
  </si>
  <si>
    <t>13:14:12</t>
  </si>
  <si>
    <t>20251025 13:14:17</t>
  </si>
  <si>
    <t>13:14:17</t>
  </si>
  <si>
    <t>20251025 13:14:22</t>
  </si>
  <si>
    <t>13:14:22</t>
  </si>
  <si>
    <t>20251025 13:14:27</t>
  </si>
  <si>
    <t>13:14:27</t>
  </si>
  <si>
    <t>20251025 13:14:32</t>
  </si>
  <si>
    <t>13:14:32</t>
  </si>
  <si>
    <t>20251025 13:14:37</t>
  </si>
  <si>
    <t>13:14:37</t>
  </si>
  <si>
    <t>20251025 13:14:42</t>
  </si>
  <si>
    <t>13:14:42</t>
  </si>
  <si>
    <t>20251025 13:14:47</t>
  </si>
  <si>
    <t>13:14:47</t>
  </si>
  <si>
    <t>20251025 13:14:52</t>
  </si>
  <si>
    <t>13:14:52</t>
  </si>
  <si>
    <t>20251025 13:14:57</t>
  </si>
  <si>
    <t>13:14:57</t>
  </si>
  <si>
    <t>20251025 13:15:02</t>
  </si>
  <si>
    <t>13:15:02</t>
  </si>
  <si>
    <t>20251025 13:15:07</t>
  </si>
  <si>
    <t>13:15:07</t>
  </si>
  <si>
    <t>20251025 13:15:12</t>
  </si>
  <si>
    <t>13:15:12</t>
  </si>
  <si>
    <t>20251025 13:15:17</t>
  </si>
  <si>
    <t>13:15:17</t>
  </si>
  <si>
    <t>20251025 13:15:22</t>
  </si>
  <si>
    <t>13:15:22</t>
  </si>
  <si>
    <t>20251025 13:15:27</t>
  </si>
  <si>
    <t>13:15:27</t>
  </si>
  <si>
    <t>20251025 13:15:32</t>
  </si>
  <si>
    <t>13:15:32</t>
  </si>
  <si>
    <t>20251025 13:15:37</t>
  </si>
  <si>
    <t>13:15:37</t>
  </si>
  <si>
    <t>20251025 13:15:42</t>
  </si>
  <si>
    <t>13:15:42</t>
  </si>
  <si>
    <t>20251025 13:15:47</t>
  </si>
  <si>
    <t>13:15:47</t>
  </si>
  <si>
    <t>20251025 13:15:52</t>
  </si>
  <si>
    <t>13:15:52</t>
  </si>
  <si>
    <t>20251025 13:15:57</t>
  </si>
  <si>
    <t>13:15:57</t>
  </si>
  <si>
    <t>20251025 13:16:02</t>
  </si>
  <si>
    <t>13:16:02</t>
  </si>
  <si>
    <t>20251025 13:16:07</t>
  </si>
  <si>
    <t>13:16:07</t>
  </si>
  <si>
    <t>20251025 13:16:12</t>
  </si>
  <si>
    <t>13:16:12</t>
  </si>
  <si>
    <t>20251025 13:16:17</t>
  </si>
  <si>
    <t>13:16:17</t>
  </si>
  <si>
    <t>20251025 13:16:22</t>
  </si>
  <si>
    <t>13:16:22</t>
  </si>
  <si>
    <t>20251025 13:16:27</t>
  </si>
  <si>
    <t>13:16:27</t>
  </si>
  <si>
    <t>20251025 13:16:32</t>
  </si>
  <si>
    <t>13:16:32</t>
  </si>
  <si>
    <t>20251025 13:16:37</t>
  </si>
  <si>
    <t>13:16:37</t>
  </si>
  <si>
    <t>20251025 13:16:42</t>
  </si>
  <si>
    <t>13:16:42</t>
  </si>
  <si>
    <t>20251025 13:16:47</t>
  </si>
  <si>
    <t>13:16:47</t>
  </si>
  <si>
    <t>20251025 13:16:52</t>
  </si>
  <si>
    <t>13:16:52</t>
  </si>
  <si>
    <t>20251025 13:16:57</t>
  </si>
  <si>
    <t>13:16:57</t>
  </si>
  <si>
    <t>20251025 13:17:02</t>
  </si>
  <si>
    <t>13:17:02</t>
  </si>
  <si>
    <t>20251025 13:17:07</t>
  </si>
  <si>
    <t>13:17:07</t>
  </si>
  <si>
    <t>20251025 13:17:12</t>
  </si>
  <si>
    <t>13:17:12</t>
  </si>
  <si>
    <t>20251025 13:17:17</t>
  </si>
  <si>
    <t>13:17:17</t>
  </si>
  <si>
    <t>20251025 13:17:22</t>
  </si>
  <si>
    <t>13:17:22</t>
  </si>
  <si>
    <t>20251025 13:17:27</t>
  </si>
  <si>
    <t>13:17:27</t>
  </si>
  <si>
    <t>20251025 13:17:32</t>
  </si>
  <si>
    <t>13:17:32</t>
  </si>
  <si>
    <t>20251025 13:17:37</t>
  </si>
  <si>
    <t>13:17:37</t>
  </si>
  <si>
    <t>20251025 13:17:42</t>
  </si>
  <si>
    <t>13:17:42</t>
  </si>
  <si>
    <t>20251025 13:17:47</t>
  </si>
  <si>
    <t>13:17:47</t>
  </si>
  <si>
    <t>20251025 13:17:52</t>
  </si>
  <si>
    <t>13:17:52</t>
  </si>
  <si>
    <t>20251025 13:32:57</t>
  </si>
  <si>
    <t>13:32:57</t>
  </si>
  <si>
    <t>gg_40</t>
  </si>
  <si>
    <t>20251025 13:33:02</t>
  </si>
  <si>
    <t>13:33:02</t>
  </si>
  <si>
    <t>20251025 13:33:07</t>
  </si>
  <si>
    <t>13:33:07</t>
  </si>
  <si>
    <t>20251025 13:33:11</t>
  </si>
  <si>
    <t>13:33:11</t>
  </si>
  <si>
    <t>20251025 13:33:17</t>
  </si>
  <si>
    <t>13:33:17</t>
  </si>
  <si>
    <t>20251025 13:33:22</t>
  </si>
  <si>
    <t>13:33:22</t>
  </si>
  <si>
    <t>20251025 13:33:27</t>
  </si>
  <si>
    <t>13:33:27</t>
  </si>
  <si>
    <t>20251025 13:33:32</t>
  </si>
  <si>
    <t>13:33:32</t>
  </si>
  <si>
    <t>20251025 13:33:36</t>
  </si>
  <si>
    <t>13:33:36</t>
  </si>
  <si>
    <t>20251025 13:33:42</t>
  </si>
  <si>
    <t>13:33:42</t>
  </si>
  <si>
    <t>20251025 13:33:46</t>
  </si>
  <si>
    <t>13:33:46</t>
  </si>
  <si>
    <t>20251025 13:33:52</t>
  </si>
  <si>
    <t>13:33:52</t>
  </si>
  <si>
    <t>20251025 13:33:56</t>
  </si>
  <si>
    <t>13:33:56</t>
  </si>
  <si>
    <t>20251025 13:34:02</t>
  </si>
  <si>
    <t>13:34:02</t>
  </si>
  <si>
    <t>20251025 13:34:07</t>
  </si>
  <si>
    <t>13:34:07</t>
  </si>
  <si>
    <t>20251025 13:34:12</t>
  </si>
  <si>
    <t>13:34:12</t>
  </si>
  <si>
    <t>20251025 13:34:17</t>
  </si>
  <si>
    <t>13:34:17</t>
  </si>
  <si>
    <t>20251025 13:34:21</t>
  </si>
  <si>
    <t>13:34:21</t>
  </si>
  <si>
    <t>20251025 13:34:27</t>
  </si>
  <si>
    <t>13:34:27</t>
  </si>
  <si>
    <t>20251025 13:34:32</t>
  </si>
  <si>
    <t>13:34:32</t>
  </si>
  <si>
    <t>20251025 13:34:37</t>
  </si>
  <si>
    <t>13:34:37</t>
  </si>
  <si>
    <t>20251025 13:34:42</t>
  </si>
  <si>
    <t>13:34:42</t>
  </si>
  <si>
    <t>20251025 13:34:47</t>
  </si>
  <si>
    <t>13:34:47</t>
  </si>
  <si>
    <t>20251025 13:34:52</t>
  </si>
  <si>
    <t>13:34:52</t>
  </si>
  <si>
    <t>20251025 13:36:29</t>
  </si>
  <si>
    <t>13:36:29</t>
  </si>
  <si>
    <t>20251025 13:36:34</t>
  </si>
  <si>
    <t>13:36:34</t>
  </si>
  <si>
    <t>20251025 13:36:39</t>
  </si>
  <si>
    <t>13:36:39</t>
  </si>
  <si>
    <t>20251025 13:36:44</t>
  </si>
  <si>
    <t>13:36:44</t>
  </si>
  <si>
    <t>20251025 13:36:49</t>
  </si>
  <si>
    <t>13:36:49</t>
  </si>
  <si>
    <t>20251025 13:36:54</t>
  </si>
  <si>
    <t>13:36:54</t>
  </si>
  <si>
    <t>20251025 13:36:59</t>
  </si>
  <si>
    <t>13:36:59</t>
  </si>
  <si>
    <t>20251025 13:37:03</t>
  </si>
  <si>
    <t>13:37:03</t>
  </si>
  <si>
    <t>20251025 13:37:08</t>
  </si>
  <si>
    <t>13:37:08</t>
  </si>
  <si>
    <t>20251025 13:37:14</t>
  </si>
  <si>
    <t>13:37:14</t>
  </si>
  <si>
    <t>20251025 13:37:18</t>
  </si>
  <si>
    <t>13:37:18</t>
  </si>
  <si>
    <t>20251025 13:37:24</t>
  </si>
  <si>
    <t>13:37:24</t>
  </si>
  <si>
    <t>20251025 13:37:29</t>
  </si>
  <si>
    <t>13:37:29</t>
  </si>
  <si>
    <t>20251025 13:37:34</t>
  </si>
  <si>
    <t>13:37:34</t>
  </si>
  <si>
    <t>20251025 13:37:39</t>
  </si>
  <si>
    <t>13:37:39</t>
  </si>
  <si>
    <t>20251025 13:37:44</t>
  </si>
  <si>
    <t>13:37:44</t>
  </si>
  <si>
    <t>20251025 13:37:49</t>
  </si>
  <si>
    <t>13:37:49</t>
  </si>
  <si>
    <t>20251025 13:37:53</t>
  </si>
  <si>
    <t>13:37:53</t>
  </si>
  <si>
    <t>20251025 13:37:59</t>
  </si>
  <si>
    <t>13:37:59</t>
  </si>
  <si>
    <t>20251025 13:38:03</t>
  </si>
  <si>
    <t>13:38:03</t>
  </si>
  <si>
    <t>20251025 13:38:09</t>
  </si>
  <si>
    <t>13:38:09</t>
  </si>
  <si>
    <t>20251025 13:38:13</t>
  </si>
  <si>
    <t>13:38:13</t>
  </si>
  <si>
    <t>20251025 13:38:19</t>
  </si>
  <si>
    <t>13:38:19</t>
  </si>
  <si>
    <t>20251025 13:38:24</t>
  </si>
  <si>
    <t>13:38:24</t>
  </si>
  <si>
    <t>20251025 13:38:29</t>
  </si>
  <si>
    <t>13:38:29</t>
  </si>
  <si>
    <t>20251025 13:38:34</t>
  </si>
  <si>
    <t>13:38:34</t>
  </si>
  <si>
    <t>20251025 13:38:38</t>
  </si>
  <si>
    <t>13:38:38</t>
  </si>
  <si>
    <t>20251025 13:38:44</t>
  </si>
  <si>
    <t>13:38:44</t>
  </si>
  <si>
    <t>20251025 13:38:48</t>
  </si>
  <si>
    <t>13:38:48</t>
  </si>
  <si>
    <t>20251025 13:38:54</t>
  </si>
  <si>
    <t>13:38:54</t>
  </si>
  <si>
    <t>20251025 13:38:59</t>
  </si>
  <si>
    <t>13:38:59</t>
  </si>
  <si>
    <t>20251025 13:39:04</t>
  </si>
  <si>
    <t>13:39:04</t>
  </si>
  <si>
    <t>20251025 13:39:09</t>
  </si>
  <si>
    <t>13:39:09</t>
  </si>
  <si>
    <t>20251025 13:39:14</t>
  </si>
  <si>
    <t>13:39:14</t>
  </si>
  <si>
    <t>20251025 13:39:19</t>
  </si>
  <si>
    <t>13:39:19</t>
  </si>
  <si>
    <t>20251025 13:39:24</t>
  </si>
  <si>
    <t>13:39:24</t>
  </si>
  <si>
    <t>20251025 13:39:29</t>
  </si>
  <si>
    <t>13:39:29</t>
  </si>
  <si>
    <t>20251025 13:39:33</t>
  </si>
  <si>
    <t>13:39:33</t>
  </si>
  <si>
    <t>20251025 13:39:39</t>
  </si>
  <si>
    <t>13:39:39</t>
  </si>
  <si>
    <t>20251025 13:39:43</t>
  </si>
  <si>
    <t>13:39:43</t>
  </si>
  <si>
    <t>20251025 13:39:49</t>
  </si>
  <si>
    <t>13:39:49</t>
  </si>
  <si>
    <t>20251025 13:39:53</t>
  </si>
  <si>
    <t>13:39:53</t>
  </si>
  <si>
    <t>20251025 13:39:59</t>
  </si>
  <si>
    <t>13:39:59</t>
  </si>
  <si>
    <t>20251025 13:40:04</t>
  </si>
  <si>
    <t>13:40:04</t>
  </si>
  <si>
    <t>20251025 13:40:09</t>
  </si>
  <si>
    <t>13:40:09</t>
  </si>
  <si>
    <t>20251025 13:40:14</t>
  </si>
  <si>
    <t>13:40:14</t>
  </si>
  <si>
    <t>20251025 13:40:18</t>
  </si>
  <si>
    <t>13:40:18</t>
  </si>
  <si>
    <t>20251025 13:40:24</t>
  </si>
  <si>
    <t>13:40:24</t>
  </si>
  <si>
    <t>20251025 13:40:29</t>
  </si>
  <si>
    <t>13:40:29</t>
  </si>
  <si>
    <t>20251025 13:40:34</t>
  </si>
  <si>
    <t>13:40:34</t>
  </si>
  <si>
    <t>20251025 13:40:39</t>
  </si>
  <si>
    <t>13:40:39</t>
  </si>
  <si>
    <t>20251025 13:40:44</t>
  </si>
  <si>
    <t>13:40:44</t>
  </si>
  <si>
    <t>20251025 13:40:49</t>
  </si>
  <si>
    <t>13:40:49</t>
  </si>
  <si>
    <t>20251025 13:40:54</t>
  </si>
  <si>
    <t>13:40:54</t>
  </si>
  <si>
    <t>20251025 13:40:59</t>
  </si>
  <si>
    <t>13:40:59</t>
  </si>
  <si>
    <t>20251025 13:41:04</t>
  </si>
  <si>
    <t>13:41:04</t>
  </si>
  <si>
    <t>20251025 13:41:09</t>
  </si>
  <si>
    <t>13:41:09</t>
  </si>
  <si>
    <t>20251025 13:41:14</t>
  </si>
  <si>
    <t>13:41:14</t>
  </si>
  <si>
    <t>20251025 13:41:19</t>
  </si>
  <si>
    <t>13:41:19</t>
  </si>
  <si>
    <t>20251025 13:41:24</t>
  </si>
  <si>
    <t>13:41:24</t>
  </si>
  <si>
    <t>20251025 13:41:29</t>
  </si>
  <si>
    <t>13:41:29</t>
  </si>
  <si>
    <t>20251025 13:41:34</t>
  </si>
  <si>
    <t>13:41:34</t>
  </si>
  <si>
    <t>20251025 13:41:39</t>
  </si>
  <si>
    <t>13:41:39</t>
  </si>
  <si>
    <t>20251025 13:41:44</t>
  </si>
  <si>
    <t>13:41:44</t>
  </si>
  <si>
    <t>20251025 13:41:49</t>
  </si>
  <si>
    <t>13:41:49</t>
  </si>
  <si>
    <t>20251025 13:41:54</t>
  </si>
  <si>
    <t>13:41:54</t>
  </si>
  <si>
    <t>20251025 13:41:59</t>
  </si>
  <si>
    <t>13:41:59</t>
  </si>
  <si>
    <t>20251025 13:42:04</t>
  </si>
  <si>
    <t>13:42:04</t>
  </si>
  <si>
    <t>20251025 13:42:09</t>
  </si>
  <si>
    <t>13:42:09</t>
  </si>
  <si>
    <t>20251025 13:42:14</t>
  </si>
  <si>
    <t>13:42:14</t>
  </si>
  <si>
    <t>20251025 13:42:19</t>
  </si>
  <si>
    <t>13:42:19</t>
  </si>
  <si>
    <t>20251025 13:42:24</t>
  </si>
  <si>
    <t>13:42:24</t>
  </si>
  <si>
    <t>20251025 13:58:51</t>
  </si>
  <si>
    <t>13:58:51</t>
  </si>
  <si>
    <t>gg_16</t>
  </si>
  <si>
    <t>20251025 13:58:56</t>
  </si>
  <si>
    <t>13:58:56</t>
  </si>
  <si>
    <t>20251025 13:59:01</t>
  </si>
  <si>
    <t>13:59:01</t>
  </si>
  <si>
    <t>20251025 13:59:06</t>
  </si>
  <si>
    <t>13:59:06</t>
  </si>
  <si>
    <t>20251025 13:59:11</t>
  </si>
  <si>
    <t>13:59:11</t>
  </si>
  <si>
    <t>20251025 13:59:16</t>
  </si>
  <si>
    <t>13:59:16</t>
  </si>
  <si>
    <t>20251025 13:59:21</t>
  </si>
  <si>
    <t>13:59:21</t>
  </si>
  <si>
    <t>20251025 13:59:26</t>
  </si>
  <si>
    <t>13:59:26</t>
  </si>
  <si>
    <t>20251025 13:59:31</t>
  </si>
  <si>
    <t>13:59:31</t>
  </si>
  <si>
    <t>20251025 13:59:36</t>
  </si>
  <si>
    <t>13:59:36</t>
  </si>
  <si>
    <t>20251025 13:59:41</t>
  </si>
  <si>
    <t>13:59:41</t>
  </si>
  <si>
    <t>20251025 13:59:46</t>
  </si>
  <si>
    <t>13:59:46</t>
  </si>
  <si>
    <t>20251025 13:59:51</t>
  </si>
  <si>
    <t>13:59:51</t>
  </si>
  <si>
    <t>20251025 13:59:56</t>
  </si>
  <si>
    <t>13:59:56</t>
  </si>
  <si>
    <t>20251025 14:00:01</t>
  </si>
  <si>
    <t>14:00:01</t>
  </si>
  <si>
    <t>20251025 14:00:06</t>
  </si>
  <si>
    <t>14:00:06</t>
  </si>
  <si>
    <t>20251025 14:00:11</t>
  </si>
  <si>
    <t>14:00:11</t>
  </si>
  <si>
    <t>20251025 14:00:16</t>
  </si>
  <si>
    <t>14:00:16</t>
  </si>
  <si>
    <t>20251025 14:00:21</t>
  </si>
  <si>
    <t>14:00:21</t>
  </si>
  <si>
    <t>20251025 14:00:26</t>
  </si>
  <si>
    <t>14:00:26</t>
  </si>
  <si>
    <t>20251025 14:00:31</t>
  </si>
  <si>
    <t>14:00:31</t>
  </si>
  <si>
    <t>20251025 14:00:36</t>
  </si>
  <si>
    <t>14:00:36</t>
  </si>
  <si>
    <t>20251025 14:00:41</t>
  </si>
  <si>
    <t>14:00:41</t>
  </si>
  <si>
    <t>20251025 14:00:46</t>
  </si>
  <si>
    <t>14:00:46</t>
  </si>
  <si>
    <t>20251025 14:02:23</t>
  </si>
  <si>
    <t>14:02:23</t>
  </si>
  <si>
    <t>20251025 14:02:28</t>
  </si>
  <si>
    <t>14:02:28</t>
  </si>
  <si>
    <t>20251025 14:02:33</t>
  </si>
  <si>
    <t>14:02:33</t>
  </si>
  <si>
    <t>20251025 14:02:38</t>
  </si>
  <si>
    <t>14:02:38</t>
  </si>
  <si>
    <t>20251025 14:02:43</t>
  </si>
  <si>
    <t>14:02:43</t>
  </si>
  <si>
    <t>20251025 14:02:48</t>
  </si>
  <si>
    <t>14:02:48</t>
  </si>
  <si>
    <t>20251025 14:02:53</t>
  </si>
  <si>
    <t>14:02:53</t>
  </si>
  <si>
    <t>20251025 14:02:58</t>
  </si>
  <si>
    <t>14:02:58</t>
  </si>
  <si>
    <t>20251025 14:03:03</t>
  </si>
  <si>
    <t>14:03:03</t>
  </si>
  <si>
    <t>20251025 14:03:08</t>
  </si>
  <si>
    <t>14:03:08</t>
  </si>
  <si>
    <t>20251025 14:03:13</t>
  </si>
  <si>
    <t>14:03:13</t>
  </si>
  <si>
    <t>20251025 14:03:18</t>
  </si>
  <si>
    <t>14:03:18</t>
  </si>
  <si>
    <t>20251025 14:03:23</t>
  </si>
  <si>
    <t>14:03:23</t>
  </si>
  <si>
    <t>20251025 14:03:28</t>
  </si>
  <si>
    <t>14:03:28</t>
  </si>
  <si>
    <t>20251025 14:03:33</t>
  </si>
  <si>
    <t>14:03:33</t>
  </si>
  <si>
    <t>20251025 14:03:38</t>
  </si>
  <si>
    <t>14:03:38</t>
  </si>
  <si>
    <t>20251025 14:03:43</t>
  </si>
  <si>
    <t>14:03:43</t>
  </si>
  <si>
    <t>20251025 14:03:49</t>
  </si>
  <si>
    <t>14:03:49</t>
  </si>
  <si>
    <t>20251025 14:03:54</t>
  </si>
  <si>
    <t>14:03:54</t>
  </si>
  <si>
    <t>20251025 14:03:58</t>
  </si>
  <si>
    <t>14:03:58</t>
  </si>
  <si>
    <t>20251025 14:04:03</t>
  </si>
  <si>
    <t>14:04:03</t>
  </si>
  <si>
    <t>20251025 14:04:08</t>
  </si>
  <si>
    <t>14:04:08</t>
  </si>
  <si>
    <t>20251025 14:04:13</t>
  </si>
  <si>
    <t>14:04:13</t>
  </si>
  <si>
    <t>20251025 14:04:18</t>
  </si>
  <si>
    <t>14:04:18</t>
  </si>
  <si>
    <t>20251025 14:04:23</t>
  </si>
  <si>
    <t>14:04:23</t>
  </si>
  <si>
    <t>20251025 14:04:28</t>
  </si>
  <si>
    <t>14:04:28</t>
  </si>
  <si>
    <t>20251025 14:04:33</t>
  </si>
  <si>
    <t>14:04:33</t>
  </si>
  <si>
    <t>20251025 14:04:38</t>
  </si>
  <si>
    <t>14:04:38</t>
  </si>
  <si>
    <t>20251025 14:04:43</t>
  </si>
  <si>
    <t>14:04:43</t>
  </si>
  <si>
    <t>20251025 14:04:48</t>
  </si>
  <si>
    <t>14:04:48</t>
  </si>
  <si>
    <t>20251025 14:04:53</t>
  </si>
  <si>
    <t>14:04:53</t>
  </si>
  <si>
    <t>20251025 14:04:58</t>
  </si>
  <si>
    <t>14:04:58</t>
  </si>
  <si>
    <t>20251025 14:05:03</t>
  </si>
  <si>
    <t>14:05:03</t>
  </si>
  <si>
    <t>20251025 14:05:08</t>
  </si>
  <si>
    <t>14:05:08</t>
  </si>
  <si>
    <t>20251025 14:05:13</t>
  </si>
  <si>
    <t>14:05:13</t>
  </si>
  <si>
    <t>20251025 14:05:18</t>
  </si>
  <si>
    <t>14:05:18</t>
  </si>
  <si>
    <t>20251025 14:05:23</t>
  </si>
  <si>
    <t>14:05:23</t>
  </si>
  <si>
    <t>20251025 14:05:28</t>
  </si>
  <si>
    <t>14:05:28</t>
  </si>
  <si>
    <t>20251025 14:05:33</t>
  </si>
  <si>
    <t>14:05:33</t>
  </si>
  <si>
    <t>20251025 14:05:38</t>
  </si>
  <si>
    <t>14:05:38</t>
  </si>
  <si>
    <t>20251025 14:05:43</t>
  </si>
  <si>
    <t>14:05:43</t>
  </si>
  <si>
    <t>20251025 14:05:48</t>
  </si>
  <si>
    <t>14:05:48</t>
  </si>
  <si>
    <t>20251025 14:05:53</t>
  </si>
  <si>
    <t>14:05:53</t>
  </si>
  <si>
    <t>20251025 14:05:59</t>
  </si>
  <si>
    <t>14:05:59</t>
  </si>
  <si>
    <t>20251025 14:06:03</t>
  </si>
  <si>
    <t>14:06:03</t>
  </si>
  <si>
    <t>20251025 14:06:09</t>
  </si>
  <si>
    <t>14:06:09</t>
  </si>
  <si>
    <t>20251025 14:06:14</t>
  </si>
  <si>
    <t>14:06:14</t>
  </si>
  <si>
    <t>20251025 14:06:18</t>
  </si>
  <si>
    <t>14:06:18</t>
  </si>
  <si>
    <t>20251025 14:06:23</t>
  </si>
  <si>
    <t>14:06:23</t>
  </si>
  <si>
    <t>20251025 14:06:28</t>
  </si>
  <si>
    <t>14:06:28</t>
  </si>
  <si>
    <t>20251025 14:06:33</t>
  </si>
  <si>
    <t>14:06:33</t>
  </si>
  <si>
    <t>20251025 14:06:38</t>
  </si>
  <si>
    <t>14:06:38</t>
  </si>
  <si>
    <t>20251025 14:06:43</t>
  </si>
  <si>
    <t>14:06:43</t>
  </si>
  <si>
    <t>20251025 14:06:48</t>
  </si>
  <si>
    <t>14:06:48</t>
  </si>
  <si>
    <t>20251025 14:06:53</t>
  </si>
  <si>
    <t>14:06:53</t>
  </si>
  <si>
    <t>20251025 14:06:58</t>
  </si>
  <si>
    <t>14:06:58</t>
  </si>
  <si>
    <t>20251025 14:07:04</t>
  </si>
  <si>
    <t>14:07:04</t>
  </si>
  <si>
    <t>20251025 14:07:09</t>
  </si>
  <si>
    <t>14:07:09</t>
  </si>
  <si>
    <t>20251025 14:07:13</t>
  </si>
  <si>
    <t>14:07:13</t>
  </si>
  <si>
    <t>20251025 14:07:18</t>
  </si>
  <si>
    <t>14:07:18</t>
  </si>
  <si>
    <t>20251025 14:07:23</t>
  </si>
  <si>
    <t>14:07:23</t>
  </si>
  <si>
    <t>20251025 14:07:28</t>
  </si>
  <si>
    <t>14:07:28</t>
  </si>
  <si>
    <t>20251025 14:07:33</t>
  </si>
  <si>
    <t>14:07:33</t>
  </si>
  <si>
    <t>20251025 14:07:38</t>
  </si>
  <si>
    <t>14:07:38</t>
  </si>
  <si>
    <t>20251025 14:07:43</t>
  </si>
  <si>
    <t>14:07:43</t>
  </si>
  <si>
    <t>20251025 14:07:48</t>
  </si>
  <si>
    <t>14:07:48</t>
  </si>
  <si>
    <t>20251025 14:07:53</t>
  </si>
  <si>
    <t>14:07:53</t>
  </si>
  <si>
    <t>20251025 14:07:58</t>
  </si>
  <si>
    <t>14:07:58</t>
  </si>
  <si>
    <t>20251025 14:08:03</t>
  </si>
  <si>
    <t>14:08:03</t>
  </si>
  <si>
    <t>20251025 14:08:08</t>
  </si>
  <si>
    <t>14:08:08</t>
  </si>
  <si>
    <t>20251025 14:08:13</t>
  </si>
  <si>
    <t>14:08:13</t>
  </si>
  <si>
    <t>20251025 14:08:18</t>
  </si>
  <si>
    <t>14:08:18</t>
  </si>
  <si>
    <t>20251025 14:49:07</t>
  </si>
  <si>
    <t>14:49:07</t>
  </si>
  <si>
    <t>gg_18</t>
  </si>
  <si>
    <t>20251025 14:49:12</t>
  </si>
  <si>
    <t>14:49:12</t>
  </si>
  <si>
    <t>20251025 14:49:17</t>
  </si>
  <si>
    <t>14:49:17</t>
  </si>
  <si>
    <t>20251025 14:49:22</t>
  </si>
  <si>
    <t>14:49:22</t>
  </si>
  <si>
    <t>20251025 14:49:27</t>
  </si>
  <si>
    <t>14:49:27</t>
  </si>
  <si>
    <t>20251025 14:49:32</t>
  </si>
  <si>
    <t>14:49:32</t>
  </si>
  <si>
    <t>20251025 14:49:37</t>
  </si>
  <si>
    <t>14:49:37</t>
  </si>
  <si>
    <t>20251025 14:49:42</t>
  </si>
  <si>
    <t>14:49:42</t>
  </si>
  <si>
    <t>20251025 14:49:47</t>
  </si>
  <si>
    <t>14:49:47</t>
  </si>
  <si>
    <t>20251025 14:49:52</t>
  </si>
  <si>
    <t>14:49:52</t>
  </si>
  <si>
    <t>20251025 14:49:57</t>
  </si>
  <si>
    <t>14:49:57</t>
  </si>
  <si>
    <t>20251025 14:50:02</t>
  </si>
  <si>
    <t>14:50:02</t>
  </si>
  <si>
    <t>20251025 14:50:07</t>
  </si>
  <si>
    <t>14:50:07</t>
  </si>
  <si>
    <t>20251025 14:50:12</t>
  </si>
  <si>
    <t>14:50:12</t>
  </si>
  <si>
    <t>20251025 14:50:17</t>
  </si>
  <si>
    <t>14:50:17</t>
  </si>
  <si>
    <t>20251025 14:50:22</t>
  </si>
  <si>
    <t>14:50:22</t>
  </si>
  <si>
    <t>20251025 14:50:27</t>
  </si>
  <si>
    <t>14:50:27</t>
  </si>
  <si>
    <t>20251025 14:50:32</t>
  </si>
  <si>
    <t>14:50:32</t>
  </si>
  <si>
    <t>20251025 14:50:37</t>
  </si>
  <si>
    <t>14:50:37</t>
  </si>
  <si>
    <t>20251025 14:50:42</t>
  </si>
  <si>
    <t>14:50:42</t>
  </si>
  <si>
    <t>20251025 14:50:47</t>
  </si>
  <si>
    <t>14:50:47</t>
  </si>
  <si>
    <t>20251025 14:50:52</t>
  </si>
  <si>
    <t>14:50:52</t>
  </si>
  <si>
    <t>20251025 14:50:57</t>
  </si>
  <si>
    <t>14:50:57</t>
  </si>
  <si>
    <t>20251025 14:51:02</t>
  </si>
  <si>
    <t>14:51:02</t>
  </si>
  <si>
    <t>20251025 14:52:39</t>
  </si>
  <si>
    <t>14:52:39</t>
  </si>
  <si>
    <t>20251025 14:52:44</t>
  </si>
  <si>
    <t>14:52:44</t>
  </si>
  <si>
    <t>20251025 14:52:49</t>
  </si>
  <si>
    <t>14:52:49</t>
  </si>
  <si>
    <t>20251025 14:52:54</t>
  </si>
  <si>
    <t>14:52:54</t>
  </si>
  <si>
    <t>20251025 14:52:59</t>
  </si>
  <si>
    <t>14:52:59</t>
  </si>
  <si>
    <t>20251025 14:53:04</t>
  </si>
  <si>
    <t>14:53:04</t>
  </si>
  <si>
    <t>20251025 14:53:09</t>
  </si>
  <si>
    <t>14:53:09</t>
  </si>
  <si>
    <t>20251025 14:53:14</t>
  </si>
  <si>
    <t>14:53:14</t>
  </si>
  <si>
    <t>20251025 14:53:19</t>
  </si>
  <si>
    <t>14:53:19</t>
  </si>
  <si>
    <t>20251025 14:53:24</t>
  </si>
  <si>
    <t>14:53:24</t>
  </si>
  <si>
    <t>20251025 14:53:29</t>
  </si>
  <si>
    <t>14:53:29</t>
  </si>
  <si>
    <t>20251025 14:53:34</t>
  </si>
  <si>
    <t>14:53:34</t>
  </si>
  <si>
    <t>20251025 14:53:39</t>
  </si>
  <si>
    <t>14:53:39</t>
  </si>
  <si>
    <t>20251025 14:53:44</t>
  </si>
  <si>
    <t>14:53:44</t>
  </si>
  <si>
    <t>20251025 14:53:49</t>
  </si>
  <si>
    <t>14:53:49</t>
  </si>
  <si>
    <t>20251025 14:53:54</t>
  </si>
  <si>
    <t>14:53:54</t>
  </si>
  <si>
    <t>20251025 14:53:59</t>
  </si>
  <si>
    <t>14:53:59</t>
  </si>
  <si>
    <t>20251025 14:54:04</t>
  </si>
  <si>
    <t>14:54:04</t>
  </si>
  <si>
    <t>20251025 14:54:09</t>
  </si>
  <si>
    <t>14:54:09</t>
  </si>
  <si>
    <t>20251025 14:54:14</t>
  </si>
  <si>
    <t>14:54:14</t>
  </si>
  <si>
    <t>20251025 14:54:19</t>
  </si>
  <si>
    <t>14:54:19</t>
  </si>
  <si>
    <t>20251025 14:54:24</t>
  </si>
  <si>
    <t>14:54:24</t>
  </si>
  <si>
    <t>20251025 14:54:29</t>
  </si>
  <si>
    <t>14:54:29</t>
  </si>
  <si>
    <t>20251025 14:54:34</t>
  </si>
  <si>
    <t>14:54:34</t>
  </si>
  <si>
    <t>20251025 14:54:39</t>
  </si>
  <si>
    <t>14:54:39</t>
  </si>
  <si>
    <t>20251025 14:54:44</t>
  </si>
  <si>
    <t>14:54:44</t>
  </si>
  <si>
    <t>20251025 14:54:49</t>
  </si>
  <si>
    <t>14:54:49</t>
  </si>
  <si>
    <t>20251025 14:54:54</t>
  </si>
  <si>
    <t>14:54:54</t>
  </si>
  <si>
    <t>20251025 14:54:59</t>
  </si>
  <si>
    <t>14:54:59</t>
  </si>
  <si>
    <t>20251025 14:55:04</t>
  </si>
  <si>
    <t>14:55:04</t>
  </si>
  <si>
    <t>20251025 14:55:09</t>
  </si>
  <si>
    <t>14:55:09</t>
  </si>
  <si>
    <t>20251025 14:55:14</t>
  </si>
  <si>
    <t>14:55:14</t>
  </si>
  <si>
    <t>20251025 14:55:19</t>
  </si>
  <si>
    <t>14:55:19</t>
  </si>
  <si>
    <t>20251025 14:55:24</t>
  </si>
  <si>
    <t>14:55:24</t>
  </si>
  <si>
    <t>20251025 14:55:29</t>
  </si>
  <si>
    <t>14:55:29</t>
  </si>
  <si>
    <t>20251025 14:55:34</t>
  </si>
  <si>
    <t>14:55:34</t>
  </si>
  <si>
    <t>20251025 14:55:39</t>
  </si>
  <si>
    <t>14:55:39</t>
  </si>
  <si>
    <t>20251025 14:55:44</t>
  </si>
  <si>
    <t>14:55:44</t>
  </si>
  <si>
    <t>20251025 14:55:49</t>
  </si>
  <si>
    <t>14:55:49</t>
  </si>
  <si>
    <t>20251025 14:55:54</t>
  </si>
  <si>
    <t>14:55:54</t>
  </si>
  <si>
    <t>20251025 14:55:59</t>
  </si>
  <si>
    <t>14:55:59</t>
  </si>
  <si>
    <t>20251025 14:56:04</t>
  </si>
  <si>
    <t>14:56:04</t>
  </si>
  <si>
    <t>20251025 14:56:09</t>
  </si>
  <si>
    <t>14:56:09</t>
  </si>
  <si>
    <t>20251025 14:56:14</t>
  </si>
  <si>
    <t>14:56:14</t>
  </si>
  <si>
    <t>20251025 14:56:19</t>
  </si>
  <si>
    <t>14:56:19</t>
  </si>
  <si>
    <t>20251025 14:56:24</t>
  </si>
  <si>
    <t>14:56:24</t>
  </si>
  <si>
    <t>20251025 14:56:29</t>
  </si>
  <si>
    <t>14:56:29</t>
  </si>
  <si>
    <t>20251025 14:56:34</t>
  </si>
  <si>
    <t>14:56:34</t>
  </si>
  <si>
    <t>20251025 14:56:39</t>
  </si>
  <si>
    <t>14:56:39</t>
  </si>
  <si>
    <t>20251025 14:56:44</t>
  </si>
  <si>
    <t>14:56:44</t>
  </si>
  <si>
    <t>20251025 14:56:49</t>
  </si>
  <si>
    <t>14:56:49</t>
  </si>
  <si>
    <t>20251025 14:56:54</t>
  </si>
  <si>
    <t>14:56:54</t>
  </si>
  <si>
    <t>20251025 14:56:59</t>
  </si>
  <si>
    <t>14:56:59</t>
  </si>
  <si>
    <t>20251025 14:57:04</t>
  </si>
  <si>
    <t>14:57:04</t>
  </si>
  <si>
    <t>20251025 14:57:09</t>
  </si>
  <si>
    <t>14:57:09</t>
  </si>
  <si>
    <t>20251025 14:57:14</t>
  </si>
  <si>
    <t>14:57:14</t>
  </si>
  <si>
    <t>20251025 14:57:19</t>
  </si>
  <si>
    <t>14:57:19</t>
  </si>
  <si>
    <t>20251025 14:57:24</t>
  </si>
  <si>
    <t>14:57:24</t>
  </si>
  <si>
    <t>20251025 14:57:29</t>
  </si>
  <si>
    <t>14:57:29</t>
  </si>
  <si>
    <t>20251025 14:57:34</t>
  </si>
  <si>
    <t>14:57:34</t>
  </si>
  <si>
    <t>20251025 14:57:39</t>
  </si>
  <si>
    <t>14:57:39</t>
  </si>
  <si>
    <t>20251025 14:57:44</t>
  </si>
  <si>
    <t>14:57:44</t>
  </si>
  <si>
    <t>20251025 14:57:49</t>
  </si>
  <si>
    <t>14:57:49</t>
  </si>
  <si>
    <t>20251025 14:57:54</t>
  </si>
  <si>
    <t>14:57:54</t>
  </si>
  <si>
    <t>20251025 14:57:59</t>
  </si>
  <si>
    <t>14:57:59</t>
  </si>
  <si>
    <t>20251025 14:58:04</t>
  </si>
  <si>
    <t>14:58:04</t>
  </si>
  <si>
    <t>20251025 14:58:09</t>
  </si>
  <si>
    <t>14:58:09</t>
  </si>
  <si>
    <t>20251025 14:58:14</t>
  </si>
  <si>
    <t>14:58:14</t>
  </si>
  <si>
    <t>20251025 14:58:19</t>
  </si>
  <si>
    <t>14:58:19</t>
  </si>
  <si>
    <t>20251025 14:58:24</t>
  </si>
  <si>
    <t>14:58:24</t>
  </si>
  <si>
    <t>20251025 14:58:29</t>
  </si>
  <si>
    <t>14:58:29</t>
  </si>
  <si>
    <t>20251025 14:58:34</t>
  </si>
  <si>
    <t>14:58:34</t>
  </si>
  <si>
    <t>20251025 15:34:19</t>
  </si>
  <si>
    <t>15:34:19</t>
  </si>
  <si>
    <t>gg_6</t>
  </si>
  <si>
    <t>20251025 15:34:23</t>
  </si>
  <si>
    <t>15:34:23</t>
  </si>
  <si>
    <t>20251025 15:34:29</t>
  </si>
  <si>
    <t>15:34:29</t>
  </si>
  <si>
    <t>20251025 15:34:33</t>
  </si>
  <si>
    <t>15:34:33</t>
  </si>
  <si>
    <t>20251025 15:34:38</t>
  </si>
  <si>
    <t>15:34:38</t>
  </si>
  <si>
    <t>20251025 15:34:44</t>
  </si>
  <si>
    <t>15:34:44</t>
  </si>
  <si>
    <t>20251025 15:34:48</t>
  </si>
  <si>
    <t>15:34:48</t>
  </si>
  <si>
    <t>20251025 15:34:53</t>
  </si>
  <si>
    <t>15:34:53</t>
  </si>
  <si>
    <t>20251025 15:34:58</t>
  </si>
  <si>
    <t>15:34:58</t>
  </si>
  <si>
    <t>20251025 15:35:03</t>
  </si>
  <si>
    <t>15:35:03</t>
  </si>
  <si>
    <t>20251025 15:35:08</t>
  </si>
  <si>
    <t>15:35:08</t>
  </si>
  <si>
    <t>20251025 15:35:13</t>
  </si>
  <si>
    <t>15:35:13</t>
  </si>
  <si>
    <t>20251025 15:35:18</t>
  </si>
  <si>
    <t>15:35:18</t>
  </si>
  <si>
    <t>20251025 15:35:23</t>
  </si>
  <si>
    <t>15:35:23</t>
  </si>
  <si>
    <t>20251025 15:35:28</t>
  </si>
  <si>
    <t>15:35:28</t>
  </si>
  <si>
    <t>20251025 15:35:33</t>
  </si>
  <si>
    <t>15:35:33</t>
  </si>
  <si>
    <t>20251025 15:35:38</t>
  </si>
  <si>
    <t>15:35:38</t>
  </si>
  <si>
    <t>20251025 15:35:43</t>
  </si>
  <si>
    <t>15:35:43</t>
  </si>
  <si>
    <t>20251025 15:35:48</t>
  </si>
  <si>
    <t>15:35:48</t>
  </si>
  <si>
    <t>20251025 15:35:53</t>
  </si>
  <si>
    <t>15:35:53</t>
  </si>
  <si>
    <t>20251025 15:35:58</t>
  </si>
  <si>
    <t>15:35:58</t>
  </si>
  <si>
    <t>20251025 15:36:03</t>
  </si>
  <si>
    <t>15:36:03</t>
  </si>
  <si>
    <t>20251025 15:36:08</t>
  </si>
  <si>
    <t>15:36:08</t>
  </si>
  <si>
    <t>20251025 15:36:14</t>
  </si>
  <si>
    <t>15:36:14</t>
  </si>
  <si>
    <t>20251025 15:37:50</t>
  </si>
  <si>
    <t>15:37:50</t>
  </si>
  <si>
    <t>20251025 15:37:55</t>
  </si>
  <si>
    <t>15:37:55</t>
  </si>
  <si>
    <t>20251025 15:38:00</t>
  </si>
  <si>
    <t>15:38:00</t>
  </si>
  <si>
    <t>20251025 15:38:05</t>
  </si>
  <si>
    <t>15:38:05</t>
  </si>
  <si>
    <t>20251025 15:38:10</t>
  </si>
  <si>
    <t>15:38:10</t>
  </si>
  <si>
    <t>20251025 15:38:15</t>
  </si>
  <si>
    <t>15:38:15</t>
  </si>
  <si>
    <t>20251025 15:38:20</t>
  </si>
  <si>
    <t>15:38:20</t>
  </si>
  <si>
    <t>20251025 15:38:25</t>
  </si>
  <si>
    <t>15:38:25</t>
  </si>
  <si>
    <t>20251025 15:38:30</t>
  </si>
  <si>
    <t>15:38:30</t>
  </si>
  <si>
    <t>20251025 15:38:35</t>
  </si>
  <si>
    <t>15:38:35</t>
  </si>
  <si>
    <t>20251025 15:38:40</t>
  </si>
  <si>
    <t>15:38:40</t>
  </si>
  <si>
    <t>20251025 15:38:45</t>
  </si>
  <si>
    <t>15:38:45</t>
  </si>
  <si>
    <t>20251025 15:38:50</t>
  </si>
  <si>
    <t>15:38:50</t>
  </si>
  <si>
    <t>20251025 15:38:55</t>
  </si>
  <si>
    <t>15:38:55</t>
  </si>
  <si>
    <t>20251025 15:39:00</t>
  </si>
  <si>
    <t>15:39:00</t>
  </si>
  <si>
    <t>20251025 15:39:05</t>
  </si>
  <si>
    <t>15:39:05</t>
  </si>
  <si>
    <t>20251025 15:39:10</t>
  </si>
  <si>
    <t>15:39:10</t>
  </si>
  <si>
    <t>20251025 15:39:15</t>
  </si>
  <si>
    <t>15:39:15</t>
  </si>
  <si>
    <t>20251025 15:39:20</t>
  </si>
  <si>
    <t>15:39:20</t>
  </si>
  <si>
    <t>20251025 15:39:25</t>
  </si>
  <si>
    <t>15:39:25</t>
  </si>
  <si>
    <t>20251025 15:39:30</t>
  </si>
  <si>
    <t>15:39:30</t>
  </si>
  <si>
    <t>20251025 15:39:35</t>
  </si>
  <si>
    <t>15:39:35</t>
  </si>
  <si>
    <t>20251025 15:39:40</t>
  </si>
  <si>
    <t>15:39:40</t>
  </si>
  <si>
    <t>20251025 15:39:45</t>
  </si>
  <si>
    <t>15:39:45</t>
  </si>
  <si>
    <t>20251025 15:39:50</t>
  </si>
  <si>
    <t>15:39:50</t>
  </si>
  <si>
    <t>20251025 15:39:55</t>
  </si>
  <si>
    <t>15:39:55</t>
  </si>
  <si>
    <t>20251025 15:40:00</t>
  </si>
  <si>
    <t>15:40:00</t>
  </si>
  <si>
    <t>20251025 15:40:05</t>
  </si>
  <si>
    <t>15:40:05</t>
  </si>
  <si>
    <t>20251025 15:40:10</t>
  </si>
  <si>
    <t>15:40:10</t>
  </si>
  <si>
    <t>20251025 15:40:15</t>
  </si>
  <si>
    <t>15:40:15</t>
  </si>
  <si>
    <t>20251025 15:40:20</t>
  </si>
  <si>
    <t>15:40:20</t>
  </si>
  <si>
    <t>20251025 15:40:25</t>
  </si>
  <si>
    <t>15:40:25</t>
  </si>
  <si>
    <t>20251025 15:40:30</t>
  </si>
  <si>
    <t>15:40:30</t>
  </si>
  <si>
    <t>20251025 15:40:35</t>
  </si>
  <si>
    <t>15:40:35</t>
  </si>
  <si>
    <t>20251025 15:40:40</t>
  </si>
  <si>
    <t>15:40:40</t>
  </si>
  <si>
    <t>20251025 15:40:45</t>
  </si>
  <si>
    <t>15:40:45</t>
  </si>
  <si>
    <t>20251025 15:40:50</t>
  </si>
  <si>
    <t>15:40:50</t>
  </si>
  <si>
    <t>20251025 15:40:55</t>
  </si>
  <si>
    <t>15:40:55</t>
  </si>
  <si>
    <t>20251025 15:41:00</t>
  </si>
  <si>
    <t>15:41:00</t>
  </si>
  <si>
    <t>20251025 15:41:05</t>
  </si>
  <si>
    <t>15:41:05</t>
  </si>
  <si>
    <t>20251025 15:41:10</t>
  </si>
  <si>
    <t>15:41:10</t>
  </si>
  <si>
    <t>20251025 15:41:15</t>
  </si>
  <si>
    <t>15:41:15</t>
  </si>
  <si>
    <t>20251025 15:41:20</t>
  </si>
  <si>
    <t>15:41:20</t>
  </si>
  <si>
    <t>20251025 15:41:25</t>
  </si>
  <si>
    <t>15:41:25</t>
  </si>
  <si>
    <t>20251025 15:41:30</t>
  </si>
  <si>
    <t>15:41:30</t>
  </si>
  <si>
    <t>20251025 15:41:35</t>
  </si>
  <si>
    <t>15:41:35</t>
  </si>
  <si>
    <t>20251025 15:41:40</t>
  </si>
  <si>
    <t>15:41:40</t>
  </si>
  <si>
    <t>20251025 15:41:45</t>
  </si>
  <si>
    <t>15:41:45</t>
  </si>
  <si>
    <t>20251025 15:41:50</t>
  </si>
  <si>
    <t>15:41:50</t>
  </si>
  <si>
    <t>20251025 15:41:55</t>
  </si>
  <si>
    <t>15:41:55</t>
  </si>
  <si>
    <t>20251025 15:42:00</t>
  </si>
  <si>
    <t>15:42:00</t>
  </si>
  <si>
    <t>20251025 15:42:05</t>
  </si>
  <si>
    <t>15:42:05</t>
  </si>
  <si>
    <t>20251025 15:42:10</t>
  </si>
  <si>
    <t>15:42:10</t>
  </si>
  <si>
    <t>20251025 15:42:15</t>
  </si>
  <si>
    <t>15:42:15</t>
  </si>
  <si>
    <t>20251025 15:42:20</t>
  </si>
  <si>
    <t>15:42:20</t>
  </si>
  <si>
    <t>20251025 15:42:25</t>
  </si>
  <si>
    <t>15:42:25</t>
  </si>
  <si>
    <t>20251025 15:42:30</t>
  </si>
  <si>
    <t>15:42:30</t>
  </si>
  <si>
    <t>20251025 15:42:35</t>
  </si>
  <si>
    <t>15:42:35</t>
  </si>
  <si>
    <t>20251025 15:42:40</t>
  </si>
  <si>
    <t>15:42:40</t>
  </si>
  <si>
    <t>20251025 15:42:45</t>
  </si>
  <si>
    <t>15:42:45</t>
  </si>
  <si>
    <t>20251025 15:42:50</t>
  </si>
  <si>
    <t>15:42:50</t>
  </si>
  <si>
    <t>20251025 15:42:55</t>
  </si>
  <si>
    <t>15:42:55</t>
  </si>
  <si>
    <t>20251025 15:43:00</t>
  </si>
  <si>
    <t>15:43:00</t>
  </si>
  <si>
    <t>20251025 15:43:05</t>
  </si>
  <si>
    <t>15:43:05</t>
  </si>
  <si>
    <t>20251025 15:43:10</t>
  </si>
  <si>
    <t>15:43:10</t>
  </si>
  <si>
    <t>20251025 15:43:15</t>
  </si>
  <si>
    <t>15:43:15</t>
  </si>
  <si>
    <t>20251025 15:43:20</t>
  </si>
  <si>
    <t>15:43:20</t>
  </si>
  <si>
    <t>20251025 15:43:25</t>
  </si>
  <si>
    <t>15:43:25</t>
  </si>
  <si>
    <t>20251025 15:43:30</t>
  </si>
  <si>
    <t>15:43:30</t>
  </si>
  <si>
    <t>20251025 15:43:35</t>
  </si>
  <si>
    <t>15:43:35</t>
  </si>
  <si>
    <t>20251025 15:43:40</t>
  </si>
  <si>
    <t>15:43:40</t>
  </si>
  <si>
    <t>20251025 15:43:45</t>
  </si>
  <si>
    <t>15:43:45</t>
  </si>
  <si>
    <t>20251025 15:54:48</t>
  </si>
  <si>
    <t>15:54:48</t>
  </si>
  <si>
    <t>gg_22</t>
  </si>
  <si>
    <t>20251025 15:54:53</t>
  </si>
  <si>
    <t>15:54:53</t>
  </si>
  <si>
    <t>20251025 15:54:58</t>
  </si>
  <si>
    <t>15:54:58</t>
  </si>
  <si>
    <t>20251025 15:55:03</t>
  </si>
  <si>
    <t>15:55:03</t>
  </si>
  <si>
    <t>20251025 15:55:08</t>
  </si>
  <si>
    <t>15:55:08</t>
  </si>
  <si>
    <t>20251025 15:55:13</t>
  </si>
  <si>
    <t>15:55:13</t>
  </si>
  <si>
    <t>20251025 15:55:18</t>
  </si>
  <si>
    <t>15:55:18</t>
  </si>
  <si>
    <t>20251025 15:55:23</t>
  </si>
  <si>
    <t>15:55:23</t>
  </si>
  <si>
    <t>20251025 15:55:28</t>
  </si>
  <si>
    <t>15:55:28</t>
  </si>
  <si>
    <t>20251025 15:55:33</t>
  </si>
  <si>
    <t>15:55:33</t>
  </si>
  <si>
    <t>20251025 15:55:38</t>
  </si>
  <si>
    <t>15:55:38</t>
  </si>
  <si>
    <t>20251025 15:55:43</t>
  </si>
  <si>
    <t>15:55:43</t>
  </si>
  <si>
    <t>20251025 15:55:48</t>
  </si>
  <si>
    <t>15:55:48</t>
  </si>
  <si>
    <t>20251025 15:55:53</t>
  </si>
  <si>
    <t>15:55:53</t>
  </si>
  <si>
    <t>20251025 15:55:58</t>
  </si>
  <si>
    <t>15:55:58</t>
  </si>
  <si>
    <t>20251025 15:56:03</t>
  </si>
  <si>
    <t>15:56:03</t>
  </si>
  <si>
    <t>20251025 15:56:08</t>
  </si>
  <si>
    <t>15:56:08</t>
  </si>
  <si>
    <t>20251025 15:56:13</t>
  </si>
  <si>
    <t>15:56:13</t>
  </si>
  <si>
    <t>20251025 15:56:18</t>
  </si>
  <si>
    <t>15:56:18</t>
  </si>
  <si>
    <t>20251025 15:56:23</t>
  </si>
  <si>
    <t>15:56:23</t>
  </si>
  <si>
    <t>20251025 15:56:28</t>
  </si>
  <si>
    <t>15:56:28</t>
  </si>
  <si>
    <t>20251025 15:56:33</t>
  </si>
  <si>
    <t>15:56:33</t>
  </si>
  <si>
    <t>20251025 15:56:38</t>
  </si>
  <si>
    <t>15:56:38</t>
  </si>
  <si>
    <t>20251025 15:56:43</t>
  </si>
  <si>
    <t>15:56:43</t>
  </si>
  <si>
    <t>20251025 15:58:20</t>
  </si>
  <si>
    <t>15:58:20</t>
  </si>
  <si>
    <t>20251025 15:58:25</t>
  </si>
  <si>
    <t>15:58:25</t>
  </si>
  <si>
    <t>20251025 15:58:30</t>
  </si>
  <si>
    <t>15:58:30</t>
  </si>
  <si>
    <t>20251025 15:58:35</t>
  </si>
  <si>
    <t>15:58:35</t>
  </si>
  <si>
    <t>20251025 15:58:40</t>
  </si>
  <si>
    <t>15:58:40</t>
  </si>
  <si>
    <t>20251025 15:58:45</t>
  </si>
  <si>
    <t>15:58:45</t>
  </si>
  <si>
    <t>20251025 15:58:50</t>
  </si>
  <si>
    <t>15:58:50</t>
  </si>
  <si>
    <t>20251025 15:58:55</t>
  </si>
  <si>
    <t>15:58:55</t>
  </si>
  <si>
    <t>20251025 15:59:00</t>
  </si>
  <si>
    <t>15:59:00</t>
  </si>
  <si>
    <t>20251025 15:59:05</t>
  </si>
  <si>
    <t>15:59:05</t>
  </si>
  <si>
    <t>20251025 15:59:10</t>
  </si>
  <si>
    <t>15:59:10</t>
  </si>
  <si>
    <t>20251025 15:59:15</t>
  </si>
  <si>
    <t>15:59:15</t>
  </si>
  <si>
    <t>20251025 15:59:20</t>
  </si>
  <si>
    <t>15:59:20</t>
  </si>
  <si>
    <t>20251025 15:59:25</t>
  </si>
  <si>
    <t>15:59:25</t>
  </si>
  <si>
    <t>20251025 15:59:30</t>
  </si>
  <si>
    <t>15:59:30</t>
  </si>
  <si>
    <t>20251025 15:59:35</t>
  </si>
  <si>
    <t>15:59:35</t>
  </si>
  <si>
    <t>20251025 15:59:40</t>
  </si>
  <si>
    <t>15:59:40</t>
  </si>
  <si>
    <t>20251025 15:59:45</t>
  </si>
  <si>
    <t>15:59:45</t>
  </si>
  <si>
    <t>20251025 15:59:50</t>
  </si>
  <si>
    <t>15:59:50</t>
  </si>
  <si>
    <t>20251025 15:59:56</t>
  </si>
  <si>
    <t>15:59:56</t>
  </si>
  <si>
    <t>20251025 16:00:01</t>
  </si>
  <si>
    <t>16:00:01</t>
  </si>
  <si>
    <t>20251025 16:00:06</t>
  </si>
  <si>
    <t>16:00:06</t>
  </si>
  <si>
    <t>20251025 16:00:11</t>
  </si>
  <si>
    <t>16:00:11</t>
  </si>
  <si>
    <t>20251025 16:00:16</t>
  </si>
  <si>
    <t>16:00:16</t>
  </si>
  <si>
    <t>20251025 16:00:21</t>
  </si>
  <si>
    <t>16:00:21</t>
  </si>
  <si>
    <t>20251025 16:00:26</t>
  </si>
  <si>
    <t>16:00:26</t>
  </si>
  <si>
    <t>20251025 16:00:31</t>
  </si>
  <si>
    <t>16:00:31</t>
  </si>
  <si>
    <t>20251025 16:00:36</t>
  </si>
  <si>
    <t>16:00:36</t>
  </si>
  <si>
    <t>20251025 16:00:41</t>
  </si>
  <si>
    <t>16:00:41</t>
  </si>
  <si>
    <t>20251025 16:00:46</t>
  </si>
  <si>
    <t>16:00:46</t>
  </si>
  <si>
    <t>20251025 16:00:51</t>
  </si>
  <si>
    <t>16:00:51</t>
  </si>
  <si>
    <t>20251025 16:00:56</t>
  </si>
  <si>
    <t>16:00:56</t>
  </si>
  <si>
    <t>20251025 16:01:01</t>
  </si>
  <si>
    <t>16:01:01</t>
  </si>
  <si>
    <t>20251025 16:01:06</t>
  </si>
  <si>
    <t>16:01:06</t>
  </si>
  <si>
    <t>20251025 16:01:11</t>
  </si>
  <si>
    <t>16:01:11</t>
  </si>
  <si>
    <t>20251025 16:01:16</t>
  </si>
  <si>
    <t>16:01:16</t>
  </si>
  <si>
    <t>20251025 16:01:21</t>
  </si>
  <si>
    <t>16:01:21</t>
  </si>
  <si>
    <t>20251025 16:01:26</t>
  </si>
  <si>
    <t>16:01:26</t>
  </si>
  <si>
    <t>20251025 16:01:31</t>
  </si>
  <si>
    <t>16:01:31</t>
  </si>
  <si>
    <t>20251025 16:01:36</t>
  </si>
  <si>
    <t>16:01:36</t>
  </si>
  <si>
    <t>20251025 16:01:41</t>
  </si>
  <si>
    <t>16:01:41</t>
  </si>
  <si>
    <t>20251025 16:01:46</t>
  </si>
  <si>
    <t>16:01:46</t>
  </si>
  <si>
    <t>20251025 16:01:51</t>
  </si>
  <si>
    <t>16:01:51</t>
  </si>
  <si>
    <t>20251025 16:01:56</t>
  </si>
  <si>
    <t>16:01:56</t>
  </si>
  <si>
    <t>20251025 16:02:01</t>
  </si>
  <si>
    <t>16:02:01</t>
  </si>
  <si>
    <t>20251025 16:02:06</t>
  </si>
  <si>
    <t>16:02:06</t>
  </si>
  <si>
    <t>20251025 16:02:11</t>
  </si>
  <si>
    <t>16:02:11</t>
  </si>
  <si>
    <t>20251025 16:02:16</t>
  </si>
  <si>
    <t>16:02:16</t>
  </si>
  <si>
    <t>20251025 16:02:21</t>
  </si>
  <si>
    <t>16:02:21</t>
  </si>
  <si>
    <t>20251025 16:02:26</t>
  </si>
  <si>
    <t>16:02:26</t>
  </si>
  <si>
    <t>20251025 16:02:31</t>
  </si>
  <si>
    <t>16:02:31</t>
  </si>
  <si>
    <t>20251025 16:02:36</t>
  </si>
  <si>
    <t>16:02:36</t>
  </si>
  <si>
    <t>20251025 16:02:41</t>
  </si>
  <si>
    <t>16:02:41</t>
  </si>
  <si>
    <t>20251025 16:02:46</t>
  </si>
  <si>
    <t>16:02:46</t>
  </si>
  <si>
    <t>20251025 16:02:51</t>
  </si>
  <si>
    <t>16:02:51</t>
  </si>
  <si>
    <t>20251025 16:02:56</t>
  </si>
  <si>
    <t>16:02:56</t>
  </si>
  <si>
    <t>20251025 16:03:01</t>
  </si>
  <si>
    <t>16:03:01</t>
  </si>
  <si>
    <t>20251025 16:03:06</t>
  </si>
  <si>
    <t>16:03:06</t>
  </si>
  <si>
    <t>20251025 16:03:11</t>
  </si>
  <si>
    <t>16:03:11</t>
  </si>
  <si>
    <t>20251025 16:03:16</t>
  </si>
  <si>
    <t>16:03:16</t>
  </si>
  <si>
    <t>20251025 16:03:21</t>
  </si>
  <si>
    <t>16:03:21</t>
  </si>
  <si>
    <t>20251025 16:03:26</t>
  </si>
  <si>
    <t>16:03:26</t>
  </si>
  <si>
    <t>20251025 16:03:31</t>
  </si>
  <si>
    <t>16:03:31</t>
  </si>
  <si>
    <t>20251025 16:03:36</t>
  </si>
  <si>
    <t>16:03:36</t>
  </si>
  <si>
    <t>20251025 16:03:41</t>
  </si>
  <si>
    <t>16:03:41</t>
  </si>
  <si>
    <t>20251025 16:03:46</t>
  </si>
  <si>
    <t>16:03:46</t>
  </si>
  <si>
    <t>20251025 16:03:51</t>
  </si>
  <si>
    <t>16:03:51</t>
  </si>
  <si>
    <t>20251025 16:03:56</t>
  </si>
  <si>
    <t>16:03:56</t>
  </si>
  <si>
    <t>20251025 16:04:01</t>
  </si>
  <si>
    <t>16:04:01</t>
  </si>
  <si>
    <t>20251025 16:04:06</t>
  </si>
  <si>
    <t>16:04:06</t>
  </si>
  <si>
    <t>20251025 16:04:11</t>
  </si>
  <si>
    <t>16:04:11</t>
  </si>
  <si>
    <t>20251025 16:04:16</t>
  </si>
  <si>
    <t>16:04:16</t>
  </si>
  <si>
    <t>20251025 16:18:22</t>
  </si>
  <si>
    <t>16:18:22</t>
  </si>
  <si>
    <t>gg_26</t>
  </si>
  <si>
    <t>20251025 16:18:27</t>
  </si>
  <si>
    <t>16:18:27</t>
  </si>
  <si>
    <t>20251025 16:18:32</t>
  </si>
  <si>
    <t>16:18:32</t>
  </si>
  <si>
    <t>20251025 16:18:36</t>
  </si>
  <si>
    <t>16:18:36</t>
  </si>
  <si>
    <t>20251025 16:18:42</t>
  </si>
  <si>
    <t>16:18:42</t>
  </si>
  <si>
    <t>20251025 16:18:47</t>
  </si>
  <si>
    <t>16:18:47</t>
  </si>
  <si>
    <t>20251025 16:18:52</t>
  </si>
  <si>
    <t>16:18:52</t>
  </si>
  <si>
    <t>20251025 16:18:56</t>
  </si>
  <si>
    <t>16:18:56</t>
  </si>
  <si>
    <t>20251025 16:19:01</t>
  </si>
  <si>
    <t>16:19:01</t>
  </si>
  <si>
    <t>20251025 16:19:06</t>
  </si>
  <si>
    <t>16:19:06</t>
  </si>
  <si>
    <t>20251025 16:19:11</t>
  </si>
  <si>
    <t>16:19:11</t>
  </si>
  <si>
    <t>20251025 16:19:16</t>
  </si>
  <si>
    <t>16:19:16</t>
  </si>
  <si>
    <t>20251025 16:19:21</t>
  </si>
  <si>
    <t>16:19:21</t>
  </si>
  <si>
    <t>20251025 16:19:26</t>
  </si>
  <si>
    <t>16:19:26</t>
  </si>
  <si>
    <t>20251025 16:19:31</t>
  </si>
  <si>
    <t>16:19:31</t>
  </si>
  <si>
    <t>20251025 16:19:36</t>
  </si>
  <si>
    <t>16:19:36</t>
  </si>
  <si>
    <t>20251025 16:19:41</t>
  </si>
  <si>
    <t>16:19:41</t>
  </si>
  <si>
    <t>20251025 16:19:46</t>
  </si>
  <si>
    <t>16:19:46</t>
  </si>
  <si>
    <t>20251025 16:19:51</t>
  </si>
  <si>
    <t>16:19:51</t>
  </si>
  <si>
    <t>20251025 16:19:56</t>
  </si>
  <si>
    <t>16:19:56</t>
  </si>
  <si>
    <t>20251025 16:20:01</t>
  </si>
  <si>
    <t>16:20:01</t>
  </si>
  <si>
    <t>20251025 16:20:06</t>
  </si>
  <si>
    <t>16:20:06</t>
  </si>
  <si>
    <t>20251025 16:20:11</t>
  </si>
  <si>
    <t>16:20:11</t>
  </si>
  <si>
    <t>20251025 16:20:16</t>
  </si>
  <si>
    <t>16:20:16</t>
  </si>
  <si>
    <t>20251025 16:21:53</t>
  </si>
  <si>
    <t>16:21:53</t>
  </si>
  <si>
    <t>20251025 16:21:58</t>
  </si>
  <si>
    <t>16:21:58</t>
  </si>
  <si>
    <t>20251025 16:22:03</t>
  </si>
  <si>
    <t>16:22:03</t>
  </si>
  <si>
    <t>20251025 16:22:08</t>
  </si>
  <si>
    <t>16:22:08</t>
  </si>
  <si>
    <t>20251025 16:22:13</t>
  </si>
  <si>
    <t>16:22:13</t>
  </si>
  <si>
    <t>20251025 16:22:18</t>
  </si>
  <si>
    <t>16:22:18</t>
  </si>
  <si>
    <t>20251025 16:22:23</t>
  </si>
  <si>
    <t>16:22:23</t>
  </si>
  <si>
    <t>20251025 16:22:28</t>
  </si>
  <si>
    <t>16:22:28</t>
  </si>
  <si>
    <t>20251025 16:22:33</t>
  </si>
  <si>
    <t>16:22:33</t>
  </si>
  <si>
    <t>20251025 16:22:38</t>
  </si>
  <si>
    <t>16:22:38</t>
  </si>
  <si>
    <t>20251025 16:22:43</t>
  </si>
  <si>
    <t>16:22:43</t>
  </si>
  <si>
    <t>20251025 16:22:48</t>
  </si>
  <si>
    <t>16:22:48</t>
  </si>
  <si>
    <t>20251025 16:22:54</t>
  </si>
  <si>
    <t>16:22:54</t>
  </si>
  <si>
    <t>20251025 16:22:58</t>
  </si>
  <si>
    <t>16:22:58</t>
  </si>
  <si>
    <t>20251025 16:23:03</t>
  </si>
  <si>
    <t>16:23:03</t>
  </si>
  <si>
    <t>20251025 16:23:08</t>
  </si>
  <si>
    <t>16:23:08</t>
  </si>
  <si>
    <t>20251025 16:23:13</t>
  </si>
  <si>
    <t>16:23:13</t>
  </si>
  <si>
    <t>20251025 16:23:18</t>
  </si>
  <si>
    <t>16:23:18</t>
  </si>
  <si>
    <t>20251025 16:23:23</t>
  </si>
  <si>
    <t>16:23:23</t>
  </si>
  <si>
    <t>20251025 16:23:28</t>
  </si>
  <si>
    <t>16:23:28</t>
  </si>
  <si>
    <t>20251025 16:23:33</t>
  </si>
  <si>
    <t>16:23:33</t>
  </si>
  <si>
    <t>20251025 16:23:38</t>
  </si>
  <si>
    <t>16:23:38</t>
  </si>
  <si>
    <t>20251025 16:23:43</t>
  </si>
  <si>
    <t>16:23:43</t>
  </si>
  <si>
    <t>20251025 16:23:48</t>
  </si>
  <si>
    <t>16:23:48</t>
  </si>
  <si>
    <t>20251025 16:23:53</t>
  </si>
  <si>
    <t>16:23:53</t>
  </si>
  <si>
    <t>20251025 16:23:58</t>
  </si>
  <si>
    <t>16:23:58</t>
  </si>
  <si>
    <t>20251025 16:24:03</t>
  </si>
  <si>
    <t>16:24:03</t>
  </si>
  <si>
    <t>20251025 16:24:08</t>
  </si>
  <si>
    <t>16:24:08</t>
  </si>
  <si>
    <t>20251025 16:24:13</t>
  </si>
  <si>
    <t>16:24:13</t>
  </si>
  <si>
    <t>20251025 16:24:18</t>
  </si>
  <si>
    <t>16:24:18</t>
  </si>
  <si>
    <t>20251025 16:24:24</t>
  </si>
  <si>
    <t>16:24:24</t>
  </si>
  <si>
    <t>20251025 16:24:29</t>
  </si>
  <si>
    <t>16:24:29</t>
  </si>
  <si>
    <t>20251025 16:24:33</t>
  </si>
  <si>
    <t>16:24:33</t>
  </si>
  <si>
    <t>20251025 16:24:39</t>
  </si>
  <si>
    <t>16:24:39</t>
  </si>
  <si>
    <t>20251025 16:24:43</t>
  </si>
  <si>
    <t>16:24:43</t>
  </si>
  <si>
    <t>20251025 16:24:48</t>
  </si>
  <si>
    <t>16:24:48</t>
  </si>
  <si>
    <t>20251025 16:24:53</t>
  </si>
  <si>
    <t>16:24:53</t>
  </si>
  <si>
    <t>20251025 16:24:58</t>
  </si>
  <si>
    <t>16:24:58</t>
  </si>
  <si>
    <t>20251025 16:25:03</t>
  </si>
  <si>
    <t>16:25:03</t>
  </si>
  <si>
    <t>20251025 16:25:08</t>
  </si>
  <si>
    <t>16:25:08</t>
  </si>
  <si>
    <t>20251025 16:25:13</t>
  </si>
  <si>
    <t>16:25:13</t>
  </si>
  <si>
    <t>20251025 16:25:18</t>
  </si>
  <si>
    <t>16:25:18</t>
  </si>
  <si>
    <t>20251025 16:25:23</t>
  </si>
  <si>
    <t>16:25:23</t>
  </si>
  <si>
    <t>20251025 16:25:28</t>
  </si>
  <si>
    <t>16:25:28</t>
  </si>
  <si>
    <t>20251025 16:25:33</t>
  </si>
  <si>
    <t>16:25:33</t>
  </si>
  <si>
    <t>20251025 16:25:38</t>
  </si>
  <si>
    <t>16:25:38</t>
  </si>
  <si>
    <t>20251025 16:25:43</t>
  </si>
  <si>
    <t>16:25:43</t>
  </si>
  <si>
    <t>20251025 16:25:48</t>
  </si>
  <si>
    <t>16:25:48</t>
  </si>
  <si>
    <t>20251025 16:25:53</t>
  </si>
  <si>
    <t>16:25:53</t>
  </si>
  <si>
    <t>20251025 16:25:58</t>
  </si>
  <si>
    <t>16:25:58</t>
  </si>
  <si>
    <t>20251025 16:26:03</t>
  </si>
  <si>
    <t>16:26:03</t>
  </si>
  <si>
    <t>20251025 16:26:08</t>
  </si>
  <si>
    <t>16:26:08</t>
  </si>
  <si>
    <t>20251025 16:26:13</t>
  </si>
  <si>
    <t>16:26:13</t>
  </si>
  <si>
    <t>20251025 16:26:18</t>
  </si>
  <si>
    <t>16:26:18</t>
  </si>
  <si>
    <t>20251025 16:26:23</t>
  </si>
  <si>
    <t>16:26:23</t>
  </si>
  <si>
    <t>20251025 16:26:28</t>
  </si>
  <si>
    <t>16:26:28</t>
  </si>
  <si>
    <t>20251025 16:26:33</t>
  </si>
  <si>
    <t>16:26:33</t>
  </si>
  <si>
    <t>20251025 16:26:38</t>
  </si>
  <si>
    <t>16:26:38</t>
  </si>
  <si>
    <t>20251025 16:26:43</t>
  </si>
  <si>
    <t>16:26:43</t>
  </si>
  <si>
    <t>20251025 16:26:48</t>
  </si>
  <si>
    <t>16:26:48</t>
  </si>
  <si>
    <t>20251025 16:26:53</t>
  </si>
  <si>
    <t>16:26:53</t>
  </si>
  <si>
    <t>20251025 16:26:58</t>
  </si>
  <si>
    <t>16:26:58</t>
  </si>
  <si>
    <t>20251025 16:27:03</t>
  </si>
  <si>
    <t>16:27:03</t>
  </si>
  <si>
    <t>20251025 16:27:08</t>
  </si>
  <si>
    <t>16:27:08</t>
  </si>
  <si>
    <t>20251025 16:27:13</t>
  </si>
  <si>
    <t>16:27:13</t>
  </si>
  <si>
    <t>20251025 16:27:18</t>
  </si>
  <si>
    <t>16:27:18</t>
  </si>
  <si>
    <t>20251025 16:27:23</t>
  </si>
  <si>
    <t>16:27:23</t>
  </si>
  <si>
    <t>20251025 16:27:28</t>
  </si>
  <si>
    <t>16:27:28</t>
  </si>
  <si>
    <t>20251025 16:27:33</t>
  </si>
  <si>
    <t>16:27:33</t>
  </si>
  <si>
    <t>20251025 16:27:38</t>
  </si>
  <si>
    <t>16:27:38</t>
  </si>
  <si>
    <t>20251025 16:27:43</t>
  </si>
  <si>
    <t>16:27:43</t>
  </si>
  <si>
    <t>20251025 16:27:48</t>
  </si>
  <si>
    <t>16:27:48</t>
  </si>
  <si>
    <t>20251025 16:40:22</t>
  </si>
  <si>
    <t>16:40:22</t>
  </si>
  <si>
    <t>gg_38</t>
  </si>
  <si>
    <t>20251025 16:40:27</t>
  </si>
  <si>
    <t>16:40:27</t>
  </si>
  <si>
    <t>20251025 16:40:32</t>
  </si>
  <si>
    <t>16:40:32</t>
  </si>
  <si>
    <t>20251025 16:40:37</t>
  </si>
  <si>
    <t>16:40:37</t>
  </si>
  <si>
    <t>20251025 16:40:42</t>
  </si>
  <si>
    <t>16:40:42</t>
  </si>
  <si>
    <t>20251025 16:40:47</t>
  </si>
  <si>
    <t>16:40:47</t>
  </si>
  <si>
    <t>20251025 16:40:52</t>
  </si>
  <si>
    <t>16:40:52</t>
  </si>
  <si>
    <t>20251025 16:40:57</t>
  </si>
  <si>
    <t>16:40:57</t>
  </si>
  <si>
    <t>20251025 16:41:02</t>
  </si>
  <si>
    <t>16:41:02</t>
  </si>
  <si>
    <t>20251025 16:41:07</t>
  </si>
  <si>
    <t>16:41:07</t>
  </si>
  <si>
    <t>20251025 16:41:12</t>
  </si>
  <si>
    <t>16:41:12</t>
  </si>
  <si>
    <t>20251025 16:41:17</t>
  </si>
  <si>
    <t>16:41:17</t>
  </si>
  <si>
    <t>20251025 16:41:22</t>
  </si>
  <si>
    <t>16:41:22</t>
  </si>
  <si>
    <t>20251025 16:41:27</t>
  </si>
  <si>
    <t>16:41:27</t>
  </si>
  <si>
    <t>20251025 16:41:32</t>
  </si>
  <si>
    <t>16:41:32</t>
  </si>
  <si>
    <t>20251025 16:41:37</t>
  </si>
  <si>
    <t>16:41:37</t>
  </si>
  <si>
    <t>20251025 16:41:42</t>
  </si>
  <si>
    <t>16:41:42</t>
  </si>
  <si>
    <t>20251025 16:41:47</t>
  </si>
  <si>
    <t>16:41:47</t>
  </si>
  <si>
    <t>20251025 16:41:52</t>
  </si>
  <si>
    <t>16:41:52</t>
  </si>
  <si>
    <t>20251025 16:41:57</t>
  </si>
  <si>
    <t>16:41:57</t>
  </si>
  <si>
    <t>20251025 16:42:02</t>
  </si>
  <si>
    <t>16:42:02</t>
  </si>
  <si>
    <t>20251025 16:42:07</t>
  </si>
  <si>
    <t>16:42:07</t>
  </si>
  <si>
    <t>20251025 16:42:12</t>
  </si>
  <si>
    <t>16:42:12</t>
  </si>
  <si>
    <t>20251025 16:42:17</t>
  </si>
  <si>
    <t>16:42:17</t>
  </si>
  <si>
    <t>20251025 16:43:54</t>
  </si>
  <si>
    <t>16:43:54</t>
  </si>
  <si>
    <t>20251025 16:43:59</t>
  </si>
  <si>
    <t>16:43:59</t>
  </si>
  <si>
    <t>20251025 16:44:04</t>
  </si>
  <si>
    <t>16:44:04</t>
  </si>
  <si>
    <t>20251025 16:44:09</t>
  </si>
  <si>
    <t>16:44:09</t>
  </si>
  <si>
    <t>20251025 16:44:14</t>
  </si>
  <si>
    <t>16:44:14</t>
  </si>
  <si>
    <t>20251025 16:44:19</t>
  </si>
  <si>
    <t>16:44:19</t>
  </si>
  <si>
    <t>20251025 16:44:24</t>
  </si>
  <si>
    <t>16:44:24</t>
  </si>
  <si>
    <t>20251025 16:44:29</t>
  </si>
  <si>
    <t>16:44:29</t>
  </si>
  <si>
    <t>20251025 16:44:34</t>
  </si>
  <si>
    <t>16:44:34</t>
  </si>
  <si>
    <t>20251025 16:44:39</t>
  </si>
  <si>
    <t>16:44:39</t>
  </si>
  <si>
    <t>20251025 16:44:44</t>
  </si>
  <si>
    <t>16:44:44</t>
  </si>
  <si>
    <t>20251025 16:44:49</t>
  </si>
  <si>
    <t>16:44:49</t>
  </si>
  <si>
    <t>20251025 16:44:54</t>
  </si>
  <si>
    <t>16:44:54</t>
  </si>
  <si>
    <t>20251025 16:44:59</t>
  </si>
  <si>
    <t>16:44:59</t>
  </si>
  <si>
    <t>20251025 16:45:04</t>
  </si>
  <si>
    <t>16:45:04</t>
  </si>
  <si>
    <t>20251025 16:45:09</t>
  </si>
  <si>
    <t>16:45:09</t>
  </si>
  <si>
    <t>20251025 16:45:14</t>
  </si>
  <si>
    <t>16:45:14</t>
  </si>
  <si>
    <t>20251025 16:45:19</t>
  </si>
  <si>
    <t>16:45:19</t>
  </si>
  <si>
    <t>20251025 16:45:24</t>
  </si>
  <si>
    <t>16:45:24</t>
  </si>
  <si>
    <t>20251025 16:45:29</t>
  </si>
  <si>
    <t>16:45:29</t>
  </si>
  <si>
    <t>20251025 16:45:34</t>
  </si>
  <si>
    <t>16:45:34</t>
  </si>
  <si>
    <t>20251025 16:45:40</t>
  </si>
  <si>
    <t>16:45:40</t>
  </si>
  <si>
    <t>20251025 16:45:44</t>
  </si>
  <si>
    <t>16:45:44</t>
  </si>
  <si>
    <t>20251025 16:45:49</t>
  </si>
  <si>
    <t>16:45:49</t>
  </si>
  <si>
    <t>20251025 16:45:55</t>
  </si>
  <si>
    <t>16:45:55</t>
  </si>
  <si>
    <t>20251025 16:46:00</t>
  </si>
  <si>
    <t>16:46:00</t>
  </si>
  <si>
    <t>20251025 16:46:04</t>
  </si>
  <si>
    <t>16:46:04</t>
  </si>
  <si>
    <t>20251025 16:46:09</t>
  </si>
  <si>
    <t>16:46:09</t>
  </si>
  <si>
    <t>20251025 16:46:14</t>
  </si>
  <si>
    <t>16:46:14</t>
  </si>
  <si>
    <t>20251025 16:46:19</t>
  </si>
  <si>
    <t>16:46:19</t>
  </si>
  <si>
    <t>20251025 16:46:24</t>
  </si>
  <si>
    <t>16:46:24</t>
  </si>
  <si>
    <t>20251025 16:46:29</t>
  </si>
  <si>
    <t>16:46:29</t>
  </si>
  <si>
    <t>20251025 16:46:34</t>
  </si>
  <si>
    <t>16:46:34</t>
  </si>
  <si>
    <t>20251025 16:46:39</t>
  </si>
  <si>
    <t>16:46:39</t>
  </si>
  <si>
    <t>20251025 16:46:44</t>
  </si>
  <si>
    <t>16:46:44</t>
  </si>
  <si>
    <t>20251025 16:46:49</t>
  </si>
  <si>
    <t>16:46:49</t>
  </si>
  <si>
    <t>20251025 16:46:54</t>
  </si>
  <si>
    <t>16:46:54</t>
  </si>
  <si>
    <t>20251025 16:46:59</t>
  </si>
  <si>
    <t>16:46:59</t>
  </si>
  <si>
    <t>20251025 16:47:04</t>
  </si>
  <si>
    <t>16:47:04</t>
  </si>
  <si>
    <t>20251025 16:47:09</t>
  </si>
  <si>
    <t>16:47:09</t>
  </si>
  <si>
    <t>20251025 16:47:14</t>
  </si>
  <si>
    <t>16:47:14</t>
  </si>
  <si>
    <t>20251025 16:47:19</t>
  </si>
  <si>
    <t>16:47:19</t>
  </si>
  <si>
    <t>20251025 16:47:24</t>
  </si>
  <si>
    <t>16:47:24</t>
  </si>
  <si>
    <t>20251025 16:47:29</t>
  </si>
  <si>
    <t>16:47:29</t>
  </si>
  <si>
    <t>20251025 16:47:34</t>
  </si>
  <si>
    <t>16:47:34</t>
  </si>
  <si>
    <t>20251025 16:47:39</t>
  </si>
  <si>
    <t>16:47:39</t>
  </si>
  <si>
    <t>20251025 16:47:44</t>
  </si>
  <si>
    <t>16:47:44</t>
  </si>
  <si>
    <t>20251025 16:47:49</t>
  </si>
  <si>
    <t>16:47:49</t>
  </si>
  <si>
    <t>20251025 16:47:54</t>
  </si>
  <si>
    <t>16:47:54</t>
  </si>
  <si>
    <t>20251025 16:47:59</t>
  </si>
  <si>
    <t>16:47:59</t>
  </si>
  <si>
    <t>20251025 16:48:04</t>
  </si>
  <si>
    <t>16:48:04</t>
  </si>
  <si>
    <t>20251025 16:48:09</t>
  </si>
  <si>
    <t>16:48:09</t>
  </si>
  <si>
    <t>20251025 16:48:14</t>
  </si>
  <si>
    <t>16:48:14</t>
  </si>
  <si>
    <t>20251025 16:48:19</t>
  </si>
  <si>
    <t>16:48:19</t>
  </si>
  <si>
    <t>20251025 16:48:24</t>
  </si>
  <si>
    <t>16:48:24</t>
  </si>
  <si>
    <t>20251025 16:48:29</t>
  </si>
  <si>
    <t>16:48:29</t>
  </si>
  <si>
    <t>20251025 16:48:34</t>
  </si>
  <si>
    <t>16:48:34</t>
  </si>
  <si>
    <t>20251025 16:48:39</t>
  </si>
  <si>
    <t>16:48:39</t>
  </si>
  <si>
    <t>20251025 16:48:44</t>
  </si>
  <si>
    <t>16:48:44</t>
  </si>
  <si>
    <t>20251025 16:48:49</t>
  </si>
  <si>
    <t>16:48:49</t>
  </si>
  <si>
    <t>20251025 16:48:54</t>
  </si>
  <si>
    <t>16:48:54</t>
  </si>
  <si>
    <t>20251025 16:48:59</t>
  </si>
  <si>
    <t>16:48:59</t>
  </si>
  <si>
    <t>20251025 16:49:04</t>
  </si>
  <si>
    <t>16:49:04</t>
  </si>
  <si>
    <t>20251025 16:49:09</t>
  </si>
  <si>
    <t>16:49:09</t>
  </si>
  <si>
    <t>20251025 16:49:14</t>
  </si>
  <si>
    <t>16:49:14</t>
  </si>
  <si>
    <t>20251025 16:49:19</t>
  </si>
  <si>
    <t>16:49:19</t>
  </si>
  <si>
    <t>20251025 16:49:24</t>
  </si>
  <si>
    <t>16:49:24</t>
  </si>
  <si>
    <t>20251025 16:49:29</t>
  </si>
  <si>
    <t>16:49:29</t>
  </si>
  <si>
    <t>20251025 16:49:34</t>
  </si>
  <si>
    <t>16:49:34</t>
  </si>
  <si>
    <t>20251025 16:49:39</t>
  </si>
  <si>
    <t>16:49:39</t>
  </si>
  <si>
    <t>20251025 16:49:44</t>
  </si>
  <si>
    <t>16:49:44</t>
  </si>
  <si>
    <t>20251025 16:49:49</t>
  </si>
  <si>
    <t>16:49:49</t>
  </si>
  <si>
    <t>20251025 17:09:30</t>
  </si>
  <si>
    <t>17:09:30</t>
  </si>
  <si>
    <t>gg_36</t>
  </si>
  <si>
    <t>20251025 17:09:35</t>
  </si>
  <si>
    <t>17:09:35</t>
  </si>
  <si>
    <t>20251025 17:09:40</t>
  </si>
  <si>
    <t>17:09:40</t>
  </si>
  <si>
    <t>20251025 17:09:45</t>
  </si>
  <si>
    <t>17:09:45</t>
  </si>
  <si>
    <t>20251025 17:09:50</t>
  </si>
  <si>
    <t>17:09:50</t>
  </si>
  <si>
    <t>20251025 17:09:55</t>
  </si>
  <si>
    <t>17:09:55</t>
  </si>
  <si>
    <t>20251025 17:10:00</t>
  </si>
  <si>
    <t>17:10:00</t>
  </si>
  <si>
    <t>20251025 17:10:05</t>
  </si>
  <si>
    <t>17:10:05</t>
  </si>
  <si>
    <t>20251025 17:10:10</t>
  </si>
  <si>
    <t>17:10:10</t>
  </si>
  <si>
    <t>20251025 17:10:15</t>
  </si>
  <si>
    <t>17:10:15</t>
  </si>
  <si>
    <t>20251025 17:10:20</t>
  </si>
  <si>
    <t>17:10:20</t>
  </si>
  <si>
    <t>20251025 17:10:24</t>
  </si>
  <si>
    <t>17:10:24</t>
  </si>
  <si>
    <t>20251025 17:10:30</t>
  </si>
  <si>
    <t>17:10:30</t>
  </si>
  <si>
    <t>20251025 17:10:35</t>
  </si>
  <si>
    <t>17:10:35</t>
  </si>
  <si>
    <t>20251025 17:10:40</t>
  </si>
  <si>
    <t>17:10:40</t>
  </si>
  <si>
    <t>20251025 17:10:45</t>
  </si>
  <si>
    <t>17:10:45</t>
  </si>
  <si>
    <t>20251025 17:10:50</t>
  </si>
  <si>
    <t>17:10:50</t>
  </si>
  <si>
    <t>20251025 17:10:55</t>
  </si>
  <si>
    <t>17:10:55</t>
  </si>
  <si>
    <t>20251025 17:11:00</t>
  </si>
  <si>
    <t>17:11:00</t>
  </si>
  <si>
    <t>20251025 17:11:05</t>
  </si>
  <si>
    <t>17:11:05</t>
  </si>
  <si>
    <t>20251025 17:11:10</t>
  </si>
  <si>
    <t>17:11:10</t>
  </si>
  <si>
    <t>20251025 17:11:15</t>
  </si>
  <si>
    <t>17:11:15</t>
  </si>
  <si>
    <t>20251025 17:11:19</t>
  </si>
  <si>
    <t>17:11:19</t>
  </si>
  <si>
    <t>20251025 17:11:25</t>
  </si>
  <si>
    <t>17:11:25</t>
  </si>
  <si>
    <t>20251025 17:13:02</t>
  </si>
  <si>
    <t>17:13:02</t>
  </si>
  <si>
    <t>20251025 17:13:07</t>
  </si>
  <si>
    <t>17:13:07</t>
  </si>
  <si>
    <t>20251025 17:13:12</t>
  </si>
  <si>
    <t>17:13:12</t>
  </si>
  <si>
    <t>20251025 17:13:16</t>
  </si>
  <si>
    <t>17:13:16</t>
  </si>
  <si>
    <t>20251025 17:13:22</t>
  </si>
  <si>
    <t>17:13:22</t>
  </si>
  <si>
    <t>20251025 17:13:26</t>
  </si>
  <si>
    <t>17:13:26</t>
  </si>
  <si>
    <t>20251025 17:13:32</t>
  </si>
  <si>
    <t>17:13:32</t>
  </si>
  <si>
    <t>20251025 17:13:37</t>
  </si>
  <si>
    <t>17:13:37</t>
  </si>
  <si>
    <t>20251025 17:13:42</t>
  </si>
  <si>
    <t>17:13:42</t>
  </si>
  <si>
    <t>20251025 17:13:47</t>
  </si>
  <si>
    <t>17:13:47</t>
  </si>
  <si>
    <t>20251025 17:13:51</t>
  </si>
  <si>
    <t>17:13:51</t>
  </si>
  <si>
    <t>20251025 17:13:57</t>
  </si>
  <si>
    <t>17:13:57</t>
  </si>
  <si>
    <t>20251025 17:14:02</t>
  </si>
  <si>
    <t>17:14:02</t>
  </si>
  <si>
    <t>20251025 17:14:07</t>
  </si>
  <si>
    <t>17:14:07</t>
  </si>
  <si>
    <t>20251025 17:14:12</t>
  </si>
  <si>
    <t>17:14:12</t>
  </si>
  <si>
    <t>20251025 17:14:17</t>
  </si>
  <si>
    <t>17:14:17</t>
  </si>
  <si>
    <t>20251025 17:14:22</t>
  </si>
  <si>
    <t>17:14:22</t>
  </si>
  <si>
    <t>20251025 17:14:27</t>
  </si>
  <si>
    <t>17:14:27</t>
  </si>
  <si>
    <t>20251025 17:14:32</t>
  </si>
  <si>
    <t>17:14:32</t>
  </si>
  <si>
    <t>20251025 17:14:37</t>
  </si>
  <si>
    <t>17:14:37</t>
  </si>
  <si>
    <t>20251025 17:14:42</t>
  </si>
  <si>
    <t>17:14:42</t>
  </si>
  <si>
    <t>20251025 17:14:47</t>
  </si>
  <si>
    <t>17:14:47</t>
  </si>
  <si>
    <t>20251025 17:14:52</t>
  </si>
  <si>
    <t>17:14:52</t>
  </si>
  <si>
    <t>20251025 17:14:57</t>
  </si>
  <si>
    <t>17:14:57</t>
  </si>
  <si>
    <t>20251025 17:15:02</t>
  </si>
  <si>
    <t>17:15:02</t>
  </si>
  <si>
    <t>20251025 17:15:07</t>
  </si>
  <si>
    <t>17:15:07</t>
  </si>
  <si>
    <t>20251025 17:15:12</t>
  </si>
  <si>
    <t>17:15:12</t>
  </si>
  <si>
    <t>20251025 17:15:17</t>
  </si>
  <si>
    <t>17:15:17</t>
  </si>
  <si>
    <t>20251025 17:15:22</t>
  </si>
  <si>
    <t>17:15:22</t>
  </si>
  <si>
    <t>20251025 17:15:27</t>
  </si>
  <si>
    <t>17:15:27</t>
  </si>
  <si>
    <t>20251025 17:15:32</t>
  </si>
  <si>
    <t>17:15:32</t>
  </si>
  <si>
    <t>20251025 17:15:37</t>
  </si>
  <si>
    <t>17:15:37</t>
  </si>
  <si>
    <t>20251025 17:15:42</t>
  </si>
  <si>
    <t>17:15:42</t>
  </si>
  <si>
    <t>20251025 17:15:47</t>
  </si>
  <si>
    <t>17:15:47</t>
  </si>
  <si>
    <t>20251025 17:15:52</t>
  </si>
  <si>
    <t>17:15:52</t>
  </si>
  <si>
    <t>20251025 17:15:57</t>
  </si>
  <si>
    <t>17:15:57</t>
  </si>
  <si>
    <t>20251025 17:16:02</t>
  </si>
  <si>
    <t>17:16:02</t>
  </si>
  <si>
    <t>20251025 17:16:07</t>
  </si>
  <si>
    <t>17:16:07</t>
  </si>
  <si>
    <t>20251025 17:16:12</t>
  </si>
  <si>
    <t>17:16:12</t>
  </si>
  <si>
    <t>20251025 17:16:17</t>
  </si>
  <si>
    <t>17:16:17</t>
  </si>
  <si>
    <t>20251025 17:16:22</t>
  </si>
  <si>
    <t>17:16:22</t>
  </si>
  <si>
    <t>20251025 17:16:27</t>
  </si>
  <si>
    <t>17:16:27</t>
  </si>
  <si>
    <t>20251025 17:16:32</t>
  </si>
  <si>
    <t>17:16:32</t>
  </si>
  <si>
    <t>20251025 17:16:37</t>
  </si>
  <si>
    <t>17:16:37</t>
  </si>
  <si>
    <t>20251025 17:16:42</t>
  </si>
  <si>
    <t>17:16:42</t>
  </si>
  <si>
    <t>20251025 17:16:47</t>
  </si>
  <si>
    <t>17:16:47</t>
  </si>
  <si>
    <t>20251025 17:16:52</t>
  </si>
  <si>
    <t>17:16:52</t>
  </si>
  <si>
    <t>20251025 17:16:57</t>
  </si>
  <si>
    <t>17:16:57</t>
  </si>
  <si>
    <t>20251025 17:17:02</t>
  </si>
  <si>
    <t>17:17:02</t>
  </si>
  <si>
    <t>20251025 17:17:07</t>
  </si>
  <si>
    <t>17:17:07</t>
  </si>
  <si>
    <t>20251025 17:17:12</t>
  </si>
  <si>
    <t>17:17:12</t>
  </si>
  <si>
    <t>20251025 17:17:17</t>
  </si>
  <si>
    <t>17:17:17</t>
  </si>
  <si>
    <t>20251025 17:17:22</t>
  </si>
  <si>
    <t>17:17:22</t>
  </si>
  <si>
    <t>20251025 17:17:27</t>
  </si>
  <si>
    <t>17:17:27</t>
  </si>
  <si>
    <t>20251025 17:17:32</t>
  </si>
  <si>
    <t>17:17:32</t>
  </si>
  <si>
    <t>20251025 17:17:37</t>
  </si>
  <si>
    <t>17:17:37</t>
  </si>
  <si>
    <t>20251025 17:17:42</t>
  </si>
  <si>
    <t>17:17:42</t>
  </si>
  <si>
    <t>20251025 17:17:47</t>
  </si>
  <si>
    <t>17:17:47</t>
  </si>
  <si>
    <t>20251025 17:17:52</t>
  </si>
  <si>
    <t>17:17:52</t>
  </si>
  <si>
    <t>20251025 17:17:57</t>
  </si>
  <si>
    <t>17:17:57</t>
  </si>
  <si>
    <t>20251025 17:18:02</t>
  </si>
  <si>
    <t>17:18:02</t>
  </si>
  <si>
    <t>20251025 17:18:07</t>
  </si>
  <si>
    <t>17:18:07</t>
  </si>
  <si>
    <t>20251025 17:18:12</t>
  </si>
  <si>
    <t>17:18:12</t>
  </si>
  <si>
    <t>20251025 17:18:17</t>
  </si>
  <si>
    <t>17:18:17</t>
  </si>
  <si>
    <t>20251025 17:18:22</t>
  </si>
  <si>
    <t>17:18:22</t>
  </si>
  <si>
    <t>20251025 17:18:27</t>
  </si>
  <si>
    <t>17:18:27</t>
  </si>
  <si>
    <t>20251025 17:18:32</t>
  </si>
  <si>
    <t>17:18:32</t>
  </si>
  <si>
    <t>20251025 17:18:37</t>
  </si>
  <si>
    <t>17:18:37</t>
  </si>
  <si>
    <t>20251025 17:18:42</t>
  </si>
  <si>
    <t>17:18:42</t>
  </si>
  <si>
    <t>20251025 17:18:47</t>
  </si>
  <si>
    <t>17:18:47</t>
  </si>
  <si>
    <t>20251025 17:18:52</t>
  </si>
  <si>
    <t>17:18:52</t>
  </si>
  <si>
    <t>20251025 17:18:57</t>
  </si>
  <si>
    <t>17:18:57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</si>
</sst>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KK1360"/>
  <sheetViews>
    <sheetView tabSelected="1" workbookViewId="0"/>
  </sheetViews>
  <sheetFormatPr defaultRowHeight="15"/>
  <sheetData>
    <row r="2" spans="1:297">
      <c r="A2" t="s">
        <v>31</v>
      </c>
      <c r="B2" t="s">
        <v>32</v>
      </c>
      <c r="C2" t="s">
        <v>33</v>
      </c>
    </row>
    <row r="3" spans="1:297">
      <c r="B3">
        <v>4</v>
      </c>
      <c r="C3">
        <v>21</v>
      </c>
    </row>
    <row r="4" spans="1:297">
      <c r="A4" t="s">
        <v>34</v>
      </c>
      <c r="B4" t="s">
        <v>35</v>
      </c>
      <c r="C4" t="s">
        <v>36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</row>
    <row r="5" spans="1:297">
      <c r="B5" t="s">
        <v>21</v>
      </c>
      <c r="C5" t="s">
        <v>37</v>
      </c>
      <c r="D5">
        <v>0.578</v>
      </c>
      <c r="E5">
        <v>0.5229739</v>
      </c>
      <c r="F5">
        <v>0.003740252</v>
      </c>
      <c r="G5">
        <v>-0.06197961</v>
      </c>
      <c r="H5">
        <v>-0.005608586</v>
      </c>
      <c r="I5">
        <v>1</v>
      </c>
      <c r="J5">
        <v>6</v>
      </c>
      <c r="K5">
        <v>96.9</v>
      </c>
    </row>
    <row r="6" spans="1:297">
      <c r="A6" t="s">
        <v>46</v>
      </c>
      <c r="B6" t="s">
        <v>47</v>
      </c>
      <c r="C6" t="s">
        <v>48</v>
      </c>
      <c r="D6" t="s">
        <v>49</v>
      </c>
      <c r="E6" t="s">
        <v>50</v>
      </c>
    </row>
    <row r="7" spans="1:297">
      <c r="B7">
        <v>0</v>
      </c>
      <c r="C7">
        <v>0</v>
      </c>
      <c r="D7">
        <v>0</v>
      </c>
      <c r="E7">
        <v>1</v>
      </c>
    </row>
    <row r="8" spans="1:297">
      <c r="A8" t="s">
        <v>51</v>
      </c>
      <c r="B8" t="s">
        <v>52</v>
      </c>
      <c r="C8" t="s">
        <v>54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s">
        <v>66</v>
      </c>
      <c r="O8" t="s">
        <v>67</v>
      </c>
      <c r="P8" t="s">
        <v>68</v>
      </c>
      <c r="Q8" t="s">
        <v>69</v>
      </c>
    </row>
    <row r="9" spans="1:297">
      <c r="B9" t="s">
        <v>53</v>
      </c>
      <c r="C9" t="s">
        <v>55</v>
      </c>
      <c r="D9">
        <v>0.76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0.1725</v>
      </c>
      <c r="L9">
        <v>0.1512</v>
      </c>
      <c r="M9">
        <v>0.161</v>
      </c>
      <c r="N9">
        <v>0.2262</v>
      </c>
      <c r="O9">
        <v>0.1575</v>
      </c>
      <c r="P9">
        <v>0.1596</v>
      </c>
      <c r="Q9">
        <v>0.2175</v>
      </c>
    </row>
    <row r="10" spans="1:297">
      <c r="A10" t="s">
        <v>70</v>
      </c>
      <c r="B10" t="s">
        <v>71</v>
      </c>
      <c r="C10" t="s">
        <v>72</v>
      </c>
      <c r="D10" t="s">
        <v>73</v>
      </c>
      <c r="E10" t="s">
        <v>74</v>
      </c>
      <c r="F10" t="s">
        <v>75</v>
      </c>
    </row>
    <row r="11" spans="1:297">
      <c r="B11">
        <v>0</v>
      </c>
      <c r="C11">
        <v>0</v>
      </c>
      <c r="D11">
        <v>0</v>
      </c>
      <c r="E11">
        <v>0</v>
      </c>
      <c r="F11">
        <v>1</v>
      </c>
    </row>
    <row r="12" spans="1:297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83</v>
      </c>
      <c r="H12" t="s">
        <v>85</v>
      </c>
    </row>
    <row r="13" spans="1:297">
      <c r="B13">
        <v>-6276</v>
      </c>
      <c r="C13">
        <v>6.6</v>
      </c>
      <c r="D13">
        <v>1.709e-05</v>
      </c>
      <c r="E13">
        <v>3.11</v>
      </c>
      <c r="F13" t="s">
        <v>82</v>
      </c>
      <c r="G13" t="s">
        <v>84</v>
      </c>
      <c r="H13">
        <v>0</v>
      </c>
    </row>
    <row r="14" spans="1:297">
      <c r="A14" t="s">
        <v>86</v>
      </c>
      <c r="B14" t="s">
        <v>86</v>
      </c>
      <c r="C14" t="s">
        <v>86</v>
      </c>
      <c r="D14" t="s">
        <v>86</v>
      </c>
      <c r="E14" t="s">
        <v>86</v>
      </c>
      <c r="F14" t="s">
        <v>86</v>
      </c>
      <c r="G14" t="s">
        <v>87</v>
      </c>
      <c r="H14" t="s">
        <v>87</v>
      </c>
      <c r="I14" t="s">
        <v>88</v>
      </c>
      <c r="J14" t="s">
        <v>88</v>
      </c>
      <c r="K14" t="s">
        <v>88</v>
      </c>
      <c r="L14" t="s">
        <v>88</v>
      </c>
      <c r="M14" t="s">
        <v>88</v>
      </c>
      <c r="N14" t="s">
        <v>88</v>
      </c>
      <c r="O14" t="s">
        <v>88</v>
      </c>
      <c r="P14" t="s">
        <v>88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88</v>
      </c>
      <c r="Z14" t="s">
        <v>88</v>
      </c>
      <c r="AA14" t="s">
        <v>88</v>
      </c>
      <c r="AB14" t="s">
        <v>88</v>
      </c>
      <c r="AC14" t="s">
        <v>88</v>
      </c>
      <c r="AD14" t="s">
        <v>88</v>
      </c>
      <c r="AE14" t="s">
        <v>88</v>
      </c>
      <c r="AF14" t="s">
        <v>88</v>
      </c>
      <c r="AG14" t="s">
        <v>88</v>
      </c>
      <c r="AH14" t="s">
        <v>88</v>
      </c>
      <c r="AI14" t="s">
        <v>89</v>
      </c>
      <c r="AJ14" t="s">
        <v>89</v>
      </c>
      <c r="AK14" t="s">
        <v>89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90</v>
      </c>
      <c r="AT14" t="s">
        <v>90</v>
      </c>
      <c r="AU14" t="s">
        <v>90</v>
      </c>
      <c r="AV14" t="s">
        <v>90</v>
      </c>
      <c r="AW14" t="s">
        <v>90</v>
      </c>
      <c r="AX14" t="s">
        <v>91</v>
      </c>
      <c r="AY14" t="s">
        <v>91</v>
      </c>
      <c r="AZ14" t="s">
        <v>91</v>
      </c>
      <c r="BA14" t="s">
        <v>91</v>
      </c>
      <c r="BB14" t="s">
        <v>91</v>
      </c>
      <c r="BC14" t="s">
        <v>91</v>
      </c>
      <c r="BD14" t="s">
        <v>91</v>
      </c>
      <c r="BE14" t="s">
        <v>91</v>
      </c>
      <c r="BF14" t="s">
        <v>91</v>
      </c>
      <c r="BG14" t="s">
        <v>91</v>
      </c>
      <c r="BH14" t="s">
        <v>91</v>
      </c>
      <c r="BI14" t="s">
        <v>91</v>
      </c>
      <c r="BJ14" t="s">
        <v>91</v>
      </c>
      <c r="BK14" t="s">
        <v>91</v>
      </c>
      <c r="BL14" t="s">
        <v>91</v>
      </c>
      <c r="BM14" t="s">
        <v>91</v>
      </c>
      <c r="BN14" t="s">
        <v>91</v>
      </c>
      <c r="BO14" t="s">
        <v>91</v>
      </c>
      <c r="BP14" t="s">
        <v>91</v>
      </c>
      <c r="BQ14" t="s">
        <v>91</v>
      </c>
      <c r="BR14" t="s">
        <v>91</v>
      </c>
      <c r="BS14" t="s">
        <v>91</v>
      </c>
      <c r="BT14" t="s">
        <v>91</v>
      </c>
      <c r="BU14" t="s">
        <v>91</v>
      </c>
      <c r="BV14" t="s">
        <v>91</v>
      </c>
      <c r="BW14" t="s">
        <v>91</v>
      </c>
      <c r="BX14" t="s">
        <v>91</v>
      </c>
      <c r="BY14" t="s">
        <v>91</v>
      </c>
      <c r="BZ14" t="s">
        <v>92</v>
      </c>
      <c r="CA14" t="s">
        <v>92</v>
      </c>
      <c r="CB14" t="s">
        <v>92</v>
      </c>
      <c r="CC14" t="s">
        <v>92</v>
      </c>
      <c r="CD14" t="s">
        <v>92</v>
      </c>
      <c r="CE14" t="s">
        <v>92</v>
      </c>
      <c r="CF14" t="s">
        <v>92</v>
      </c>
      <c r="CG14" t="s">
        <v>92</v>
      </c>
      <c r="CH14" t="s">
        <v>92</v>
      </c>
      <c r="CI14" t="s">
        <v>92</v>
      </c>
      <c r="CJ14" t="s">
        <v>92</v>
      </c>
      <c r="CK14" t="s">
        <v>92</v>
      </c>
      <c r="CL14" t="s">
        <v>92</v>
      </c>
      <c r="CM14" t="s">
        <v>92</v>
      </c>
      <c r="CN14" t="s">
        <v>92</v>
      </c>
      <c r="CO14" t="s">
        <v>92</v>
      </c>
      <c r="CP14" t="s">
        <v>92</v>
      </c>
      <c r="CQ14" t="s">
        <v>92</v>
      </c>
      <c r="CR14" t="s">
        <v>92</v>
      </c>
      <c r="CS14" t="s">
        <v>92</v>
      </c>
      <c r="CT14" t="s">
        <v>92</v>
      </c>
      <c r="CU14" t="s">
        <v>93</v>
      </c>
      <c r="CV14" t="s">
        <v>93</v>
      </c>
      <c r="CW14" t="s">
        <v>93</v>
      </c>
      <c r="CX14" t="s">
        <v>93</v>
      </c>
      <c r="CY14" t="s">
        <v>93</v>
      </c>
      <c r="CZ14" t="s">
        <v>93</v>
      </c>
      <c r="DA14" t="s">
        <v>93</v>
      </c>
      <c r="DB14" t="s">
        <v>93</v>
      </c>
      <c r="DC14" t="s">
        <v>93</v>
      </c>
      <c r="DD14" t="s">
        <v>93</v>
      </c>
      <c r="DE14" t="s">
        <v>93</v>
      </c>
      <c r="DF14" t="s">
        <v>93</v>
      </c>
      <c r="DG14" t="s">
        <v>93</v>
      </c>
      <c r="DH14" t="s">
        <v>94</v>
      </c>
      <c r="DI14" t="s">
        <v>94</v>
      </c>
      <c r="DJ14" t="s">
        <v>94</v>
      </c>
      <c r="DK14" t="s">
        <v>94</v>
      </c>
      <c r="DL14" t="s">
        <v>95</v>
      </c>
      <c r="DM14" t="s">
        <v>95</v>
      </c>
      <c r="DN14" t="s">
        <v>95</v>
      </c>
      <c r="DO14" t="s">
        <v>95</v>
      </c>
      <c r="DP14" t="s">
        <v>95</v>
      </c>
      <c r="DQ14" t="s">
        <v>96</v>
      </c>
      <c r="DR14" t="s">
        <v>96</v>
      </c>
      <c r="DS14" t="s">
        <v>96</v>
      </c>
      <c r="DT14" t="s">
        <v>96</v>
      </c>
      <c r="DU14" t="s">
        <v>96</v>
      </c>
      <c r="DV14" t="s">
        <v>96</v>
      </c>
      <c r="DW14" t="s">
        <v>96</v>
      </c>
      <c r="DX14" t="s">
        <v>96</v>
      </c>
      <c r="DY14" t="s">
        <v>96</v>
      </c>
      <c r="DZ14" t="s">
        <v>96</v>
      </c>
      <c r="EA14" t="s">
        <v>96</v>
      </c>
      <c r="EB14" t="s">
        <v>96</v>
      </c>
      <c r="EC14" t="s">
        <v>96</v>
      </c>
      <c r="ED14" t="s">
        <v>96</v>
      </c>
      <c r="EE14" t="s">
        <v>96</v>
      </c>
      <c r="EF14" t="s">
        <v>96</v>
      </c>
      <c r="EG14" t="s">
        <v>96</v>
      </c>
      <c r="EH14" t="s">
        <v>96</v>
      </c>
      <c r="EI14" t="s">
        <v>97</v>
      </c>
      <c r="EJ14" t="s">
        <v>97</v>
      </c>
      <c r="EK14" t="s">
        <v>97</v>
      </c>
      <c r="EL14" t="s">
        <v>97</v>
      </c>
      <c r="EM14" t="s">
        <v>97</v>
      </c>
      <c r="EN14" t="s">
        <v>97</v>
      </c>
      <c r="EO14" t="s">
        <v>97</v>
      </c>
      <c r="EP14" t="s">
        <v>97</v>
      </c>
      <c r="EQ14" t="s">
        <v>97</v>
      </c>
      <c r="ER14" t="s">
        <v>97</v>
      </c>
      <c r="ES14" t="s">
        <v>98</v>
      </c>
      <c r="ET14" t="s">
        <v>98</v>
      </c>
      <c r="EU14" t="s">
        <v>98</v>
      </c>
      <c r="EV14" t="s">
        <v>98</v>
      </c>
      <c r="EW14" t="s">
        <v>98</v>
      </c>
      <c r="EX14" t="s">
        <v>98</v>
      </c>
      <c r="EY14" t="s">
        <v>98</v>
      </c>
      <c r="EZ14" t="s">
        <v>98</v>
      </c>
      <c r="FA14" t="s">
        <v>98</v>
      </c>
      <c r="FB14" t="s">
        <v>98</v>
      </c>
      <c r="FC14" t="s">
        <v>98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99</v>
      </c>
      <c r="FL14" t="s">
        <v>99</v>
      </c>
      <c r="FM14" t="s">
        <v>99</v>
      </c>
      <c r="FN14" t="s">
        <v>99</v>
      </c>
      <c r="FO14" t="s">
        <v>99</v>
      </c>
      <c r="FP14" t="s">
        <v>100</v>
      </c>
      <c r="FQ14" t="s">
        <v>100</v>
      </c>
      <c r="FR14" t="s">
        <v>100</v>
      </c>
      <c r="FS14" t="s">
        <v>100</v>
      </c>
      <c r="FT14" t="s">
        <v>100</v>
      </c>
      <c r="FU14" t="s">
        <v>100</v>
      </c>
      <c r="FV14" t="s">
        <v>100</v>
      </c>
      <c r="FW14" t="s">
        <v>100</v>
      </c>
      <c r="FX14" t="s">
        <v>100</v>
      </c>
      <c r="FY14" t="s">
        <v>100</v>
      </c>
      <c r="FZ14" t="s">
        <v>100</v>
      </c>
      <c r="GA14" t="s">
        <v>100</v>
      </c>
      <c r="GB14" t="s">
        <v>100</v>
      </c>
      <c r="GC14" t="s">
        <v>101</v>
      </c>
      <c r="GD14" t="s">
        <v>101</v>
      </c>
      <c r="GE14" t="s">
        <v>101</v>
      </c>
      <c r="GF14" t="s">
        <v>101</v>
      </c>
      <c r="GG14" t="s">
        <v>101</v>
      </c>
      <c r="GH14" t="s">
        <v>101</v>
      </c>
      <c r="GI14" t="s">
        <v>101</v>
      </c>
      <c r="GJ14" t="s">
        <v>101</v>
      </c>
      <c r="GK14" t="s">
        <v>101</v>
      </c>
      <c r="GL14" t="s">
        <v>101</v>
      </c>
      <c r="GM14" t="s">
        <v>101</v>
      </c>
      <c r="GN14" t="s">
        <v>101</v>
      </c>
      <c r="GO14" t="s">
        <v>101</v>
      </c>
      <c r="GP14" t="s">
        <v>101</v>
      </c>
      <c r="GQ14" t="s">
        <v>101</v>
      </c>
      <c r="GR14" t="s">
        <v>102</v>
      </c>
      <c r="GS14" t="s">
        <v>102</v>
      </c>
      <c r="GT14" t="s">
        <v>102</v>
      </c>
      <c r="GU14" t="s">
        <v>102</v>
      </c>
      <c r="GV14" t="s">
        <v>102</v>
      </c>
      <c r="GW14" t="s">
        <v>102</v>
      </c>
      <c r="GX14" t="s">
        <v>102</v>
      </c>
      <c r="GY14" t="s">
        <v>102</v>
      </c>
      <c r="GZ14" t="s">
        <v>102</v>
      </c>
      <c r="HA14" t="s">
        <v>102</v>
      </c>
      <c r="HB14" t="s">
        <v>102</v>
      </c>
      <c r="HC14" t="s">
        <v>102</v>
      </c>
      <c r="HD14" t="s">
        <v>102</v>
      </c>
      <c r="HE14" t="s">
        <v>102</v>
      </c>
      <c r="HF14" t="s">
        <v>102</v>
      </c>
      <c r="HG14" t="s">
        <v>102</v>
      </c>
      <c r="HH14" t="s">
        <v>102</v>
      </c>
      <c r="HI14" t="s">
        <v>102</v>
      </c>
      <c r="HJ14" t="s">
        <v>103</v>
      </c>
      <c r="HK14" t="s">
        <v>103</v>
      </c>
      <c r="HL14" t="s">
        <v>103</v>
      </c>
      <c r="HM14" t="s">
        <v>103</v>
      </c>
      <c r="HN14" t="s">
        <v>103</v>
      </c>
      <c r="HO14" t="s">
        <v>103</v>
      </c>
      <c r="HP14" t="s">
        <v>103</v>
      </c>
      <c r="HQ14" t="s">
        <v>103</v>
      </c>
      <c r="HR14" t="s">
        <v>103</v>
      </c>
      <c r="HS14" t="s">
        <v>103</v>
      </c>
      <c r="HT14" t="s">
        <v>103</v>
      </c>
      <c r="HU14" t="s">
        <v>103</v>
      </c>
      <c r="HV14" t="s">
        <v>103</v>
      </c>
      <c r="HW14" t="s">
        <v>103</v>
      </c>
      <c r="HX14" t="s">
        <v>103</v>
      </c>
      <c r="HY14" t="s">
        <v>103</v>
      </c>
      <c r="HZ14" t="s">
        <v>103</v>
      </c>
      <c r="IA14" t="s">
        <v>103</v>
      </c>
      <c r="IB14" t="s">
        <v>103</v>
      </c>
      <c r="IC14" t="s">
        <v>104</v>
      </c>
      <c r="ID14" t="s">
        <v>104</v>
      </c>
      <c r="IE14" t="s">
        <v>104</v>
      </c>
      <c r="IF14" t="s">
        <v>104</v>
      </c>
      <c r="IG14" t="s">
        <v>104</v>
      </c>
      <c r="IH14" t="s">
        <v>104</v>
      </c>
      <c r="II14" t="s">
        <v>104</v>
      </c>
      <c r="IJ14" t="s">
        <v>104</v>
      </c>
      <c r="IK14" t="s">
        <v>104</v>
      </c>
      <c r="IL14" t="s">
        <v>104</v>
      </c>
      <c r="IM14" t="s">
        <v>104</v>
      </c>
      <c r="IN14" t="s">
        <v>104</v>
      </c>
      <c r="IO14" t="s">
        <v>104</v>
      </c>
      <c r="IP14" t="s">
        <v>104</v>
      </c>
      <c r="IQ14" t="s">
        <v>104</v>
      </c>
      <c r="IR14" t="s">
        <v>104</v>
      </c>
      <c r="IS14" t="s">
        <v>104</v>
      </c>
      <c r="IT14" t="s">
        <v>104</v>
      </c>
      <c r="IU14" t="s">
        <v>104</v>
      </c>
      <c r="IV14" t="s">
        <v>105</v>
      </c>
      <c r="IW14" t="s">
        <v>105</v>
      </c>
      <c r="IX14" t="s">
        <v>105</v>
      </c>
      <c r="IY14" t="s">
        <v>105</v>
      </c>
      <c r="IZ14" t="s">
        <v>105</v>
      </c>
      <c r="JA14" t="s">
        <v>105</v>
      </c>
      <c r="JB14" t="s">
        <v>105</v>
      </c>
      <c r="JC14" t="s">
        <v>105</v>
      </c>
      <c r="JD14" t="s">
        <v>105</v>
      </c>
      <c r="JE14" t="s">
        <v>105</v>
      </c>
      <c r="JF14" t="s">
        <v>105</v>
      </c>
      <c r="JG14" t="s">
        <v>105</v>
      </c>
      <c r="JH14" t="s">
        <v>105</v>
      </c>
      <c r="JI14" t="s">
        <v>105</v>
      </c>
      <c r="JJ14" t="s">
        <v>105</v>
      </c>
      <c r="JK14" t="s">
        <v>105</v>
      </c>
      <c r="JL14" t="s">
        <v>105</v>
      </c>
      <c r="JM14" t="s">
        <v>105</v>
      </c>
      <c r="JN14" t="s">
        <v>106</v>
      </c>
      <c r="JO14" t="s">
        <v>106</v>
      </c>
      <c r="JP14" t="s">
        <v>106</v>
      </c>
      <c r="JQ14" t="s">
        <v>106</v>
      </c>
      <c r="JR14" t="s">
        <v>106</v>
      </c>
      <c r="JS14" t="s">
        <v>106</v>
      </c>
      <c r="JT14" t="s">
        <v>106</v>
      </c>
      <c r="JU14" t="s">
        <v>106</v>
      </c>
      <c r="JV14" t="s">
        <v>107</v>
      </c>
      <c r="JW14" t="s">
        <v>107</v>
      </c>
      <c r="JX14" t="s">
        <v>107</v>
      </c>
      <c r="JY14" t="s">
        <v>107</v>
      </c>
      <c r="JZ14" t="s">
        <v>107</v>
      </c>
      <c r="KA14" t="s">
        <v>107</v>
      </c>
      <c r="KB14" t="s">
        <v>107</v>
      </c>
      <c r="KC14" t="s">
        <v>107</v>
      </c>
      <c r="KD14" t="s">
        <v>107</v>
      </c>
      <c r="KE14" t="s">
        <v>107</v>
      </c>
      <c r="KF14" t="s">
        <v>107</v>
      </c>
      <c r="KG14" t="s">
        <v>107</v>
      </c>
      <c r="KH14" t="s">
        <v>107</v>
      </c>
      <c r="KI14" t="s">
        <v>107</v>
      </c>
      <c r="KJ14" t="s">
        <v>107</v>
      </c>
      <c r="KK14" t="s">
        <v>107</v>
      </c>
    </row>
    <row r="15" spans="1:297">
      <c r="A15" t="s">
        <v>108</v>
      </c>
      <c r="B15" t="s">
        <v>109</v>
      </c>
      <c r="C15" t="s">
        <v>110</v>
      </c>
      <c r="D15" t="s">
        <v>111</v>
      </c>
      <c r="E15" t="s">
        <v>112</v>
      </c>
      <c r="F15" t="s">
        <v>113</v>
      </c>
      <c r="G15" t="s">
        <v>114</v>
      </c>
      <c r="H15" t="s">
        <v>115</v>
      </c>
      <c r="I15" t="s">
        <v>116</v>
      </c>
      <c r="J15" t="s">
        <v>117</v>
      </c>
      <c r="K15" t="s">
        <v>118</v>
      </c>
      <c r="L15" t="s">
        <v>119</v>
      </c>
      <c r="M15" t="s">
        <v>120</v>
      </c>
      <c r="N15" t="s">
        <v>121</v>
      </c>
      <c r="O15" t="s">
        <v>122</v>
      </c>
      <c r="P15" t="s">
        <v>123</v>
      </c>
      <c r="Q15" t="s">
        <v>124</v>
      </c>
      <c r="R15" t="s">
        <v>125</v>
      </c>
      <c r="S15" t="s">
        <v>126</v>
      </c>
      <c r="T15" t="s">
        <v>127</v>
      </c>
      <c r="U15" t="s">
        <v>128</v>
      </c>
      <c r="V15" t="s">
        <v>129</v>
      </c>
      <c r="W15" t="s">
        <v>130</v>
      </c>
      <c r="X15" t="s">
        <v>131</v>
      </c>
      <c r="Y15" t="s">
        <v>132</v>
      </c>
      <c r="Z15" t="s">
        <v>133</v>
      </c>
      <c r="AA15" t="s">
        <v>134</v>
      </c>
      <c r="AB15" t="s">
        <v>135</v>
      </c>
      <c r="AC15" t="s">
        <v>136</v>
      </c>
      <c r="AD15" t="s">
        <v>137</v>
      </c>
      <c r="AE15" t="s">
        <v>138</v>
      </c>
      <c r="AF15" t="s">
        <v>139</v>
      </c>
      <c r="AG15" t="s">
        <v>140</v>
      </c>
      <c r="AH15" t="s">
        <v>141</v>
      </c>
      <c r="AI15" t="s">
        <v>142</v>
      </c>
      <c r="AJ15" t="s">
        <v>143</v>
      </c>
      <c r="AK15" t="s">
        <v>144</v>
      </c>
      <c r="AL15" t="s">
        <v>145</v>
      </c>
      <c r="AM15" t="s">
        <v>146</v>
      </c>
      <c r="AN15" t="s">
        <v>147</v>
      </c>
      <c r="AO15" t="s">
        <v>148</v>
      </c>
      <c r="AP15" t="s">
        <v>149</v>
      </c>
      <c r="AQ15" t="s">
        <v>150</v>
      </c>
      <c r="AR15" t="s">
        <v>151</v>
      </c>
      <c r="AS15" t="s">
        <v>90</v>
      </c>
      <c r="AT15" t="s">
        <v>152</v>
      </c>
      <c r="AU15" t="s">
        <v>153</v>
      </c>
      <c r="AV15" t="s">
        <v>154</v>
      </c>
      <c r="AW15" t="s">
        <v>155</v>
      </c>
      <c r="AX15" t="s">
        <v>156</v>
      </c>
      <c r="AY15" t="s">
        <v>157</v>
      </c>
      <c r="AZ15" t="s">
        <v>158</v>
      </c>
      <c r="BA15" t="s">
        <v>159</v>
      </c>
      <c r="BB15" t="s">
        <v>160</v>
      </c>
      <c r="BC15" t="s">
        <v>161</v>
      </c>
      <c r="BD15" t="s">
        <v>162</v>
      </c>
      <c r="BE15" t="s">
        <v>163</v>
      </c>
      <c r="BF15" t="s">
        <v>164</v>
      </c>
      <c r="BG15" t="s">
        <v>165</v>
      </c>
      <c r="BH15" t="s">
        <v>166</v>
      </c>
      <c r="BI15" t="s">
        <v>167</v>
      </c>
      <c r="BJ15" t="s">
        <v>168</v>
      </c>
      <c r="BK15" t="s">
        <v>169</v>
      </c>
      <c r="BL15" t="s">
        <v>170</v>
      </c>
      <c r="BM15" t="s">
        <v>171</v>
      </c>
      <c r="BN15" t="s">
        <v>172</v>
      </c>
      <c r="BO15" t="s">
        <v>173</v>
      </c>
      <c r="BP15" t="s">
        <v>174</v>
      </c>
      <c r="BQ15" t="s">
        <v>175</v>
      </c>
      <c r="BR15" t="s">
        <v>176</v>
      </c>
      <c r="BS15" t="s">
        <v>177</v>
      </c>
      <c r="BT15" t="s">
        <v>178</v>
      </c>
      <c r="BU15" t="s">
        <v>179</v>
      </c>
      <c r="BV15" t="s">
        <v>180</v>
      </c>
      <c r="BW15" t="s">
        <v>181</v>
      </c>
      <c r="BX15" t="s">
        <v>182</v>
      </c>
      <c r="BY15" t="s">
        <v>183</v>
      </c>
      <c r="BZ15" t="s">
        <v>184</v>
      </c>
      <c r="CA15" t="s">
        <v>185</v>
      </c>
      <c r="CB15" t="s">
        <v>186</v>
      </c>
      <c r="CC15" t="s">
        <v>187</v>
      </c>
      <c r="CD15" t="s">
        <v>188</v>
      </c>
      <c r="CE15" t="s">
        <v>189</v>
      </c>
      <c r="CF15" t="s">
        <v>190</v>
      </c>
      <c r="CG15" t="s">
        <v>191</v>
      </c>
      <c r="CH15" t="s">
        <v>192</v>
      </c>
      <c r="CI15" t="s">
        <v>193</v>
      </c>
      <c r="CJ15" t="s">
        <v>194</v>
      </c>
      <c r="CK15" t="s">
        <v>195</v>
      </c>
      <c r="CL15" t="s">
        <v>196</v>
      </c>
      <c r="CM15" t="s">
        <v>197</v>
      </c>
      <c r="CN15" t="s">
        <v>198</v>
      </c>
      <c r="CO15" t="s">
        <v>199</v>
      </c>
      <c r="CP15" t="s">
        <v>200</v>
      </c>
      <c r="CQ15" t="s">
        <v>201</v>
      </c>
      <c r="CR15" t="s">
        <v>202</v>
      </c>
      <c r="CS15" t="s">
        <v>203</v>
      </c>
      <c r="CT15" t="s">
        <v>204</v>
      </c>
      <c r="CU15" t="s">
        <v>184</v>
      </c>
      <c r="CV15" t="s">
        <v>205</v>
      </c>
      <c r="CW15" t="s">
        <v>206</v>
      </c>
      <c r="CX15" t="s">
        <v>207</v>
      </c>
      <c r="CY15" t="s">
        <v>158</v>
      </c>
      <c r="CZ15" t="s">
        <v>208</v>
      </c>
      <c r="DA15" t="s">
        <v>209</v>
      </c>
      <c r="DB15" t="s">
        <v>210</v>
      </c>
      <c r="DC15" t="s">
        <v>211</v>
      </c>
      <c r="DD15" t="s">
        <v>212</v>
      </c>
      <c r="DE15" t="s">
        <v>213</v>
      </c>
      <c r="DF15" t="s">
        <v>214</v>
      </c>
      <c r="DG15" t="s">
        <v>215</v>
      </c>
      <c r="DH15" t="s">
        <v>216</v>
      </c>
      <c r="DI15" t="s">
        <v>217</v>
      </c>
      <c r="DJ15" t="s">
        <v>218</v>
      </c>
      <c r="DK15" t="s">
        <v>219</v>
      </c>
      <c r="DL15" t="s">
        <v>220</v>
      </c>
      <c r="DM15" t="s">
        <v>221</v>
      </c>
      <c r="DN15" t="s">
        <v>222</v>
      </c>
      <c r="DO15" t="s">
        <v>223</v>
      </c>
      <c r="DP15" t="s">
        <v>224</v>
      </c>
      <c r="DQ15" t="s">
        <v>116</v>
      </c>
      <c r="DR15" t="s">
        <v>225</v>
      </c>
      <c r="DS15" t="s">
        <v>226</v>
      </c>
      <c r="DT15" t="s">
        <v>227</v>
      </c>
      <c r="DU15" t="s">
        <v>228</v>
      </c>
      <c r="DV15" t="s">
        <v>229</v>
      </c>
      <c r="DW15" t="s">
        <v>230</v>
      </c>
      <c r="DX15" t="s">
        <v>231</v>
      </c>
      <c r="DY15" t="s">
        <v>232</v>
      </c>
      <c r="DZ15" t="s">
        <v>233</v>
      </c>
      <c r="EA15" t="s">
        <v>234</v>
      </c>
      <c r="EB15" t="s">
        <v>235</v>
      </c>
      <c r="EC15" t="s">
        <v>236</v>
      </c>
      <c r="ED15" t="s">
        <v>237</v>
      </c>
      <c r="EE15" t="s">
        <v>238</v>
      </c>
      <c r="EF15" t="s">
        <v>239</v>
      </c>
      <c r="EG15" t="s">
        <v>240</v>
      </c>
      <c r="EH15" t="s">
        <v>241</v>
      </c>
      <c r="EI15" t="s">
        <v>242</v>
      </c>
      <c r="EJ15" t="s">
        <v>243</v>
      </c>
      <c r="EK15" t="s">
        <v>244</v>
      </c>
      <c r="EL15" t="s">
        <v>245</v>
      </c>
      <c r="EM15" t="s">
        <v>246</v>
      </c>
      <c r="EN15" t="s">
        <v>247</v>
      </c>
      <c r="EO15" t="s">
        <v>248</v>
      </c>
      <c r="EP15" t="s">
        <v>249</v>
      </c>
      <c r="EQ15" t="s">
        <v>250</v>
      </c>
      <c r="ER15" t="s">
        <v>251</v>
      </c>
      <c r="ES15" t="s">
        <v>252</v>
      </c>
      <c r="ET15" t="s">
        <v>253</v>
      </c>
      <c r="EU15" t="s">
        <v>254</v>
      </c>
      <c r="EV15" t="s">
        <v>255</v>
      </c>
      <c r="EW15" t="s">
        <v>256</v>
      </c>
      <c r="EX15" t="s">
        <v>257</v>
      </c>
      <c r="EY15" t="s">
        <v>258</v>
      </c>
      <c r="EZ15" t="s">
        <v>259</v>
      </c>
      <c r="FA15" t="s">
        <v>260</v>
      </c>
      <c r="FB15" t="s">
        <v>261</v>
      </c>
      <c r="FC15" t="s">
        <v>262</v>
      </c>
      <c r="FD15" t="s">
        <v>263</v>
      </c>
      <c r="FE15" t="s">
        <v>264</v>
      </c>
      <c r="FF15" t="s">
        <v>265</v>
      </c>
      <c r="FG15" t="s">
        <v>266</v>
      </c>
      <c r="FH15" t="s">
        <v>267</v>
      </c>
      <c r="FI15" t="s">
        <v>268</v>
      </c>
      <c r="FJ15" t="s">
        <v>269</v>
      </c>
      <c r="FK15" t="s">
        <v>270</v>
      </c>
      <c r="FL15" t="s">
        <v>271</v>
      </c>
      <c r="FM15" t="s">
        <v>272</v>
      </c>
      <c r="FN15" t="s">
        <v>273</v>
      </c>
      <c r="FO15" t="s">
        <v>274</v>
      </c>
      <c r="FP15" t="s">
        <v>109</v>
      </c>
      <c r="FQ15" t="s">
        <v>112</v>
      </c>
      <c r="FR15" t="s">
        <v>275</v>
      </c>
      <c r="FS15" t="s">
        <v>276</v>
      </c>
      <c r="FT15" t="s">
        <v>277</v>
      </c>
      <c r="FU15" t="s">
        <v>278</v>
      </c>
      <c r="FV15" t="s">
        <v>279</v>
      </c>
      <c r="FW15" t="s">
        <v>280</v>
      </c>
      <c r="FX15" t="s">
        <v>281</v>
      </c>
      <c r="FY15" t="s">
        <v>282</v>
      </c>
      <c r="FZ15" t="s">
        <v>283</v>
      </c>
      <c r="GA15" t="s">
        <v>284</v>
      </c>
      <c r="GB15" t="s">
        <v>285</v>
      </c>
      <c r="GC15" t="s">
        <v>286</v>
      </c>
      <c r="GD15" t="s">
        <v>287</v>
      </c>
      <c r="GE15" t="s">
        <v>288</v>
      </c>
      <c r="GF15" t="s">
        <v>289</v>
      </c>
      <c r="GG15" t="s">
        <v>290</v>
      </c>
      <c r="GH15" t="s">
        <v>291</v>
      </c>
      <c r="GI15" t="s">
        <v>292</v>
      </c>
      <c r="GJ15" t="s">
        <v>293</v>
      </c>
      <c r="GK15" t="s">
        <v>294</v>
      </c>
      <c r="GL15" t="s">
        <v>295</v>
      </c>
      <c r="GM15" t="s">
        <v>296</v>
      </c>
      <c r="GN15" t="s">
        <v>297</v>
      </c>
      <c r="GO15" t="s">
        <v>298</v>
      </c>
      <c r="GP15" t="s">
        <v>299</v>
      </c>
      <c r="GQ15" t="s">
        <v>300</v>
      </c>
      <c r="GR15" t="s">
        <v>301</v>
      </c>
      <c r="GS15" t="s">
        <v>302</v>
      </c>
      <c r="GT15" t="s">
        <v>303</v>
      </c>
      <c r="GU15" t="s">
        <v>304</v>
      </c>
      <c r="GV15" t="s">
        <v>305</v>
      </c>
      <c r="GW15" t="s">
        <v>306</v>
      </c>
      <c r="GX15" t="s">
        <v>307</v>
      </c>
      <c r="GY15" t="s">
        <v>308</v>
      </c>
      <c r="GZ15" t="s">
        <v>309</v>
      </c>
      <c r="HA15" t="s">
        <v>310</v>
      </c>
      <c r="HB15" t="s">
        <v>311</v>
      </c>
      <c r="HC15" t="s">
        <v>312</v>
      </c>
      <c r="HD15" t="s">
        <v>313</v>
      </c>
      <c r="HE15" t="s">
        <v>314</v>
      </c>
      <c r="HF15" t="s">
        <v>315</v>
      </c>
      <c r="HG15" t="s">
        <v>316</v>
      </c>
      <c r="HH15" t="s">
        <v>317</v>
      </c>
      <c r="HI15" t="s">
        <v>318</v>
      </c>
      <c r="HJ15" t="s">
        <v>319</v>
      </c>
      <c r="HK15" t="s">
        <v>320</v>
      </c>
      <c r="HL15" t="s">
        <v>321</v>
      </c>
      <c r="HM15" t="s">
        <v>322</v>
      </c>
      <c r="HN15" t="s">
        <v>323</v>
      </c>
      <c r="HO15" t="s">
        <v>324</v>
      </c>
      <c r="HP15" t="s">
        <v>325</v>
      </c>
      <c r="HQ15" t="s">
        <v>326</v>
      </c>
      <c r="HR15" t="s">
        <v>327</v>
      </c>
      <c r="HS15" t="s">
        <v>328</v>
      </c>
      <c r="HT15" t="s">
        <v>329</v>
      </c>
      <c r="HU15" t="s">
        <v>330</v>
      </c>
      <c r="HV15" t="s">
        <v>331</v>
      </c>
      <c r="HW15" t="s">
        <v>332</v>
      </c>
      <c r="HX15" t="s">
        <v>333</v>
      </c>
      <c r="HY15" t="s">
        <v>334</v>
      </c>
      <c r="HZ15" t="s">
        <v>335</v>
      </c>
      <c r="IA15" t="s">
        <v>336</v>
      </c>
      <c r="IB15" t="s">
        <v>337</v>
      </c>
      <c r="IC15" t="s">
        <v>338</v>
      </c>
      <c r="ID15" t="s">
        <v>339</v>
      </c>
      <c r="IE15" t="s">
        <v>340</v>
      </c>
      <c r="IF15" t="s">
        <v>341</v>
      </c>
      <c r="IG15" t="s">
        <v>342</v>
      </c>
      <c r="IH15" t="s">
        <v>343</v>
      </c>
      <c r="II15" t="s">
        <v>344</v>
      </c>
      <c r="IJ15" t="s">
        <v>345</v>
      </c>
      <c r="IK15" t="s">
        <v>346</v>
      </c>
      <c r="IL15" t="s">
        <v>347</v>
      </c>
      <c r="IM15" t="s">
        <v>348</v>
      </c>
      <c r="IN15" t="s">
        <v>349</v>
      </c>
      <c r="IO15" t="s">
        <v>350</v>
      </c>
      <c r="IP15" t="s">
        <v>351</v>
      </c>
      <c r="IQ15" t="s">
        <v>352</v>
      </c>
      <c r="IR15" t="s">
        <v>353</v>
      </c>
      <c r="IS15" t="s">
        <v>354</v>
      </c>
      <c r="IT15" t="s">
        <v>355</v>
      </c>
      <c r="IU15" t="s">
        <v>356</v>
      </c>
      <c r="IV15" t="s">
        <v>357</v>
      </c>
      <c r="IW15" t="s">
        <v>358</v>
      </c>
      <c r="IX15" t="s">
        <v>359</v>
      </c>
      <c r="IY15" t="s">
        <v>360</v>
      </c>
      <c r="IZ15" t="s">
        <v>361</v>
      </c>
      <c r="JA15" t="s">
        <v>362</v>
      </c>
      <c r="JB15" t="s">
        <v>363</v>
      </c>
      <c r="JC15" t="s">
        <v>364</v>
      </c>
      <c r="JD15" t="s">
        <v>365</v>
      </c>
      <c r="JE15" t="s">
        <v>366</v>
      </c>
      <c r="JF15" t="s">
        <v>367</v>
      </c>
      <c r="JG15" t="s">
        <v>368</v>
      </c>
      <c r="JH15" t="s">
        <v>369</v>
      </c>
      <c r="JI15" t="s">
        <v>370</v>
      </c>
      <c r="JJ15" t="s">
        <v>371</v>
      </c>
      <c r="JK15" t="s">
        <v>372</v>
      </c>
      <c r="JL15" t="s">
        <v>373</v>
      </c>
      <c r="JM15" t="s">
        <v>374</v>
      </c>
      <c r="JN15" t="s">
        <v>375</v>
      </c>
      <c r="JO15" t="s">
        <v>376</v>
      </c>
      <c r="JP15" t="s">
        <v>377</v>
      </c>
      <c r="JQ15" t="s">
        <v>378</v>
      </c>
      <c r="JR15" t="s">
        <v>379</v>
      </c>
      <c r="JS15" t="s">
        <v>380</v>
      </c>
      <c r="JT15" t="s">
        <v>381</v>
      </c>
      <c r="JU15" t="s">
        <v>382</v>
      </c>
      <c r="JV15" t="s">
        <v>383</v>
      </c>
      <c r="JW15" t="s">
        <v>384</v>
      </c>
      <c r="JX15" t="s">
        <v>385</v>
      </c>
      <c r="JY15" t="s">
        <v>386</v>
      </c>
      <c r="JZ15" t="s">
        <v>387</v>
      </c>
      <c r="KA15" t="s">
        <v>388</v>
      </c>
      <c r="KB15" t="s">
        <v>389</v>
      </c>
      <c r="KC15" t="s">
        <v>390</v>
      </c>
      <c r="KD15" t="s">
        <v>391</v>
      </c>
      <c r="KE15" t="s">
        <v>392</v>
      </c>
      <c r="KF15" t="s">
        <v>393</v>
      </c>
      <c r="KG15" t="s">
        <v>394</v>
      </c>
      <c r="KH15" t="s">
        <v>395</v>
      </c>
      <c r="KI15" t="s">
        <v>396</v>
      </c>
      <c r="KJ15" t="s">
        <v>397</v>
      </c>
      <c r="KK15" t="s">
        <v>398</v>
      </c>
    </row>
    <row r="16" spans="1:297">
      <c r="B16" t="s">
        <v>399</v>
      </c>
      <c r="C16" t="s">
        <v>399</v>
      </c>
      <c r="F16" t="s">
        <v>399</v>
      </c>
      <c r="I16" t="s">
        <v>399</v>
      </c>
      <c r="J16" t="s">
        <v>400</v>
      </c>
      <c r="K16" t="s">
        <v>401</v>
      </c>
      <c r="L16" t="s">
        <v>402</v>
      </c>
      <c r="M16" t="s">
        <v>403</v>
      </c>
      <c r="N16" t="s">
        <v>403</v>
      </c>
      <c r="O16" t="s">
        <v>232</v>
      </c>
      <c r="P16" t="s">
        <v>232</v>
      </c>
      <c r="Q16" t="s">
        <v>400</v>
      </c>
      <c r="R16" t="s">
        <v>400</v>
      </c>
      <c r="S16" t="s">
        <v>400</v>
      </c>
      <c r="T16" t="s">
        <v>400</v>
      </c>
      <c r="U16" t="s">
        <v>404</v>
      </c>
      <c r="V16" t="s">
        <v>405</v>
      </c>
      <c r="W16" t="s">
        <v>405</v>
      </c>
      <c r="X16" t="s">
        <v>406</v>
      </c>
      <c r="Y16" t="s">
        <v>407</v>
      </c>
      <c r="Z16" t="s">
        <v>406</v>
      </c>
      <c r="AA16" t="s">
        <v>406</v>
      </c>
      <c r="AB16" t="s">
        <v>406</v>
      </c>
      <c r="AC16" t="s">
        <v>404</v>
      </c>
      <c r="AD16" t="s">
        <v>404</v>
      </c>
      <c r="AE16" t="s">
        <v>404</v>
      </c>
      <c r="AF16" t="s">
        <v>404</v>
      </c>
      <c r="AG16" t="s">
        <v>402</v>
      </c>
      <c r="AH16" t="s">
        <v>401</v>
      </c>
      <c r="AI16" t="s">
        <v>402</v>
      </c>
      <c r="AJ16" t="s">
        <v>403</v>
      </c>
      <c r="AK16" t="s">
        <v>403</v>
      </c>
      <c r="AL16" t="s">
        <v>408</v>
      </c>
      <c r="AM16" t="s">
        <v>409</v>
      </c>
      <c r="AN16" t="s">
        <v>401</v>
      </c>
      <c r="AO16" t="s">
        <v>410</v>
      </c>
      <c r="AP16" t="s">
        <v>410</v>
      </c>
      <c r="AQ16" t="s">
        <v>411</v>
      </c>
      <c r="AR16" t="s">
        <v>409</v>
      </c>
      <c r="AS16" t="s">
        <v>412</v>
      </c>
      <c r="AT16" t="s">
        <v>407</v>
      </c>
      <c r="AV16" t="s">
        <v>407</v>
      </c>
      <c r="AW16" t="s">
        <v>412</v>
      </c>
      <c r="BC16" t="s">
        <v>402</v>
      </c>
      <c r="BJ16" t="s">
        <v>402</v>
      </c>
      <c r="BK16" t="s">
        <v>402</v>
      </c>
      <c r="BL16" t="s">
        <v>402</v>
      </c>
      <c r="BM16" t="s">
        <v>413</v>
      </c>
      <c r="CA16" t="s">
        <v>414</v>
      </c>
      <c r="CC16" t="s">
        <v>414</v>
      </c>
      <c r="CD16" t="s">
        <v>402</v>
      </c>
      <c r="CG16" t="s">
        <v>414</v>
      </c>
      <c r="CH16" t="s">
        <v>407</v>
      </c>
      <c r="CK16" t="s">
        <v>415</v>
      </c>
      <c r="CL16" t="s">
        <v>415</v>
      </c>
      <c r="CN16" t="s">
        <v>416</v>
      </c>
      <c r="CO16" t="s">
        <v>414</v>
      </c>
      <c r="CQ16" t="s">
        <v>414</v>
      </c>
      <c r="CR16" t="s">
        <v>402</v>
      </c>
      <c r="CV16" t="s">
        <v>414</v>
      </c>
      <c r="CX16" t="s">
        <v>417</v>
      </c>
      <c r="DA16" t="s">
        <v>414</v>
      </c>
      <c r="DB16" t="s">
        <v>414</v>
      </c>
      <c r="DD16" t="s">
        <v>414</v>
      </c>
      <c r="DF16" t="s">
        <v>414</v>
      </c>
      <c r="DH16" t="s">
        <v>402</v>
      </c>
      <c r="DI16" t="s">
        <v>402</v>
      </c>
      <c r="DK16" t="s">
        <v>418</v>
      </c>
      <c r="DL16" t="s">
        <v>419</v>
      </c>
      <c r="DO16" t="s">
        <v>400</v>
      </c>
      <c r="DQ16" t="s">
        <v>399</v>
      </c>
      <c r="DR16" t="s">
        <v>403</v>
      </c>
      <c r="DS16" t="s">
        <v>403</v>
      </c>
      <c r="DT16" t="s">
        <v>410</v>
      </c>
      <c r="DU16" t="s">
        <v>410</v>
      </c>
      <c r="DV16" t="s">
        <v>403</v>
      </c>
      <c r="DW16" t="s">
        <v>410</v>
      </c>
      <c r="DX16" t="s">
        <v>412</v>
      </c>
      <c r="DY16" t="s">
        <v>406</v>
      </c>
      <c r="DZ16" t="s">
        <v>406</v>
      </c>
      <c r="EA16" t="s">
        <v>405</v>
      </c>
      <c r="EB16" t="s">
        <v>405</v>
      </c>
      <c r="EC16" t="s">
        <v>405</v>
      </c>
      <c r="ED16" t="s">
        <v>405</v>
      </c>
      <c r="EE16" t="s">
        <v>405</v>
      </c>
      <c r="EF16" t="s">
        <v>420</v>
      </c>
      <c r="EG16" t="s">
        <v>402</v>
      </c>
      <c r="EH16" t="s">
        <v>402</v>
      </c>
      <c r="EI16" t="s">
        <v>403</v>
      </c>
      <c r="EJ16" t="s">
        <v>403</v>
      </c>
      <c r="EK16" t="s">
        <v>403</v>
      </c>
      <c r="EL16" t="s">
        <v>410</v>
      </c>
      <c r="EM16" t="s">
        <v>403</v>
      </c>
      <c r="EN16" t="s">
        <v>410</v>
      </c>
      <c r="EO16" t="s">
        <v>406</v>
      </c>
      <c r="EP16" t="s">
        <v>406</v>
      </c>
      <c r="EQ16" t="s">
        <v>405</v>
      </c>
      <c r="ER16" t="s">
        <v>405</v>
      </c>
      <c r="ES16" t="s">
        <v>402</v>
      </c>
      <c r="EX16" t="s">
        <v>402</v>
      </c>
      <c r="FA16" t="s">
        <v>405</v>
      </c>
      <c r="FB16" t="s">
        <v>405</v>
      </c>
      <c r="FC16" t="s">
        <v>405</v>
      </c>
      <c r="FD16" t="s">
        <v>405</v>
      </c>
      <c r="FE16" t="s">
        <v>405</v>
      </c>
      <c r="FF16" t="s">
        <v>402</v>
      </c>
      <c r="FG16" t="s">
        <v>402</v>
      </c>
      <c r="FH16" t="s">
        <v>402</v>
      </c>
      <c r="FI16" t="s">
        <v>399</v>
      </c>
      <c r="FL16" t="s">
        <v>421</v>
      </c>
      <c r="FM16" t="s">
        <v>421</v>
      </c>
      <c r="FO16" t="s">
        <v>399</v>
      </c>
      <c r="FP16" t="s">
        <v>422</v>
      </c>
      <c r="FR16" t="s">
        <v>399</v>
      </c>
      <c r="FS16" t="s">
        <v>399</v>
      </c>
      <c r="FU16" t="s">
        <v>423</v>
      </c>
      <c r="FV16" t="s">
        <v>424</v>
      </c>
      <c r="FW16" t="s">
        <v>423</v>
      </c>
      <c r="FX16" t="s">
        <v>424</v>
      </c>
      <c r="FY16" t="s">
        <v>423</v>
      </c>
      <c r="FZ16" t="s">
        <v>424</v>
      </c>
      <c r="GA16" t="s">
        <v>407</v>
      </c>
      <c r="GB16" t="s">
        <v>407</v>
      </c>
      <c r="GC16" t="s">
        <v>403</v>
      </c>
      <c r="GD16" t="s">
        <v>425</v>
      </c>
      <c r="GE16" t="s">
        <v>403</v>
      </c>
      <c r="GH16" t="s">
        <v>426</v>
      </c>
      <c r="GK16" t="s">
        <v>410</v>
      </c>
      <c r="GL16" t="s">
        <v>427</v>
      </c>
      <c r="GM16" t="s">
        <v>410</v>
      </c>
      <c r="GR16" t="s">
        <v>428</v>
      </c>
      <c r="GS16" t="s">
        <v>428</v>
      </c>
      <c r="HF16" t="s">
        <v>428</v>
      </c>
      <c r="HG16" t="s">
        <v>428</v>
      </c>
      <c r="HH16" t="s">
        <v>429</v>
      </c>
      <c r="HI16" t="s">
        <v>429</v>
      </c>
      <c r="HJ16" t="s">
        <v>405</v>
      </c>
      <c r="HK16" t="s">
        <v>405</v>
      </c>
      <c r="HL16" t="s">
        <v>407</v>
      </c>
      <c r="HM16" t="s">
        <v>405</v>
      </c>
      <c r="HN16" t="s">
        <v>410</v>
      </c>
      <c r="HO16" t="s">
        <v>407</v>
      </c>
      <c r="HP16" t="s">
        <v>407</v>
      </c>
      <c r="HR16" t="s">
        <v>428</v>
      </c>
      <c r="HS16" t="s">
        <v>428</v>
      </c>
      <c r="HT16" t="s">
        <v>428</v>
      </c>
      <c r="HU16" t="s">
        <v>428</v>
      </c>
      <c r="HV16" t="s">
        <v>428</v>
      </c>
      <c r="HW16" t="s">
        <v>428</v>
      </c>
      <c r="HX16" t="s">
        <v>428</v>
      </c>
      <c r="HY16" t="s">
        <v>430</v>
      </c>
      <c r="HZ16" t="s">
        <v>430</v>
      </c>
      <c r="IA16" t="s">
        <v>431</v>
      </c>
      <c r="IB16" t="s">
        <v>430</v>
      </c>
      <c r="IC16" t="s">
        <v>428</v>
      </c>
      <c r="ID16" t="s">
        <v>428</v>
      </c>
      <c r="IE16" t="s">
        <v>428</v>
      </c>
      <c r="IF16" t="s">
        <v>428</v>
      </c>
      <c r="IG16" t="s">
        <v>428</v>
      </c>
      <c r="IH16" t="s">
        <v>428</v>
      </c>
      <c r="II16" t="s">
        <v>428</v>
      </c>
      <c r="IJ16" t="s">
        <v>428</v>
      </c>
      <c r="IK16" t="s">
        <v>428</v>
      </c>
      <c r="IL16" t="s">
        <v>428</v>
      </c>
      <c r="IM16" t="s">
        <v>428</v>
      </c>
      <c r="IN16" t="s">
        <v>428</v>
      </c>
      <c r="IU16" t="s">
        <v>428</v>
      </c>
      <c r="IV16" t="s">
        <v>407</v>
      </c>
      <c r="IW16" t="s">
        <v>407</v>
      </c>
      <c r="IX16" t="s">
        <v>423</v>
      </c>
      <c r="IY16" t="s">
        <v>424</v>
      </c>
      <c r="IZ16" t="s">
        <v>423</v>
      </c>
      <c r="JD16" t="s">
        <v>424</v>
      </c>
      <c r="JH16" t="s">
        <v>403</v>
      </c>
      <c r="JI16" t="s">
        <v>403</v>
      </c>
      <c r="JJ16" t="s">
        <v>410</v>
      </c>
      <c r="JK16" t="s">
        <v>410</v>
      </c>
      <c r="JL16" t="s">
        <v>432</v>
      </c>
      <c r="JM16" t="s">
        <v>432</v>
      </c>
      <c r="JN16" t="s">
        <v>428</v>
      </c>
      <c r="JO16" t="s">
        <v>428</v>
      </c>
      <c r="JP16" t="s">
        <v>428</v>
      </c>
      <c r="JQ16" t="s">
        <v>428</v>
      </c>
      <c r="JR16" t="s">
        <v>428</v>
      </c>
      <c r="JS16" t="s">
        <v>428</v>
      </c>
      <c r="JT16" t="s">
        <v>405</v>
      </c>
      <c r="JU16" t="s">
        <v>428</v>
      </c>
      <c r="JW16" t="s">
        <v>412</v>
      </c>
      <c r="JX16" t="s">
        <v>412</v>
      </c>
      <c r="JY16" t="s">
        <v>405</v>
      </c>
      <c r="JZ16" t="s">
        <v>405</v>
      </c>
      <c r="KA16" t="s">
        <v>405</v>
      </c>
      <c r="KB16" t="s">
        <v>405</v>
      </c>
      <c r="KC16" t="s">
        <v>405</v>
      </c>
      <c r="KD16" t="s">
        <v>407</v>
      </c>
      <c r="KE16" t="s">
        <v>407</v>
      </c>
      <c r="KF16" t="s">
        <v>407</v>
      </c>
      <c r="KG16" t="s">
        <v>405</v>
      </c>
      <c r="KH16" t="s">
        <v>403</v>
      </c>
      <c r="KI16" t="s">
        <v>410</v>
      </c>
      <c r="KJ16" t="s">
        <v>407</v>
      </c>
      <c r="KK16" t="s">
        <v>407</v>
      </c>
    </row>
    <row r="17" spans="1:297">
      <c r="A17">
        <v>1</v>
      </c>
      <c r="B17">
        <v>1761408181</v>
      </c>
      <c r="C17">
        <v>0</v>
      </c>
      <c r="D17" t="s">
        <v>433</v>
      </c>
      <c r="E17" t="s">
        <v>434</v>
      </c>
      <c r="F17">
        <v>5</v>
      </c>
      <c r="G17" t="s">
        <v>435</v>
      </c>
      <c r="H17" t="s">
        <v>436</v>
      </c>
      <c r="I17">
        <v>1761408172.5</v>
      </c>
      <c r="J17">
        <f>(K17)/1000</f>
        <v>0</v>
      </c>
      <c r="K17">
        <f>IF(DP17, AN17, AH17)</f>
        <v>0</v>
      </c>
      <c r="L17">
        <f>IF(DP17, AI17, AG17)</f>
        <v>0</v>
      </c>
      <c r="M17">
        <f>DR17 - IF(AU17&gt;1, L17*DL17*100.0/(AW17), 0)</f>
        <v>0</v>
      </c>
      <c r="N17">
        <f>((T17-J17/2)*M17-L17)/(T17+J17/2)</f>
        <v>0</v>
      </c>
      <c r="O17">
        <f>N17*(DY17+DZ17)/1000.0</f>
        <v>0</v>
      </c>
      <c r="P17">
        <f>(DR17 - IF(AU17&gt;1, L17*DL17*100.0/(AW17), 0))*(DY17+DZ17)/1000.0</f>
        <v>0</v>
      </c>
      <c r="Q17">
        <f>2.0/((1/S17-1/R17)+SIGN(S17)*SQRT((1/S17-1/R17)*(1/S17-1/R17) + 4*DM17/((DM17+1)*(DM17+1))*(2*1/S17*1/R17-1/R17*1/R17)))</f>
        <v>0</v>
      </c>
      <c r="R17">
        <f>IF(LEFT(DN17,1)&lt;&gt;"0",IF(LEFT(DN17,1)="1",3.0,DO17),$D$5+$E$5*(EF17*DY17/($K$5*1000))+$F$5*(EF17*DY17/($K$5*1000))*MAX(MIN(DL17,$J$5),$I$5)*MAX(MIN(DL17,$J$5),$I$5)+$G$5*MAX(MIN(DL17,$J$5),$I$5)*(EF17*DY17/($K$5*1000))+$H$5*(EF17*DY17/($K$5*1000))*(EF17*DY17/($K$5*1000)))</f>
        <v>0</v>
      </c>
      <c r="S17">
        <f>J17*(1000-(1000*0.61365*exp(17.502*W17/(240.97+W17))/(DY17+DZ17)+DT17)/2)/(1000*0.61365*exp(17.502*W17/(240.97+W17))/(DY17+DZ17)-DT17)</f>
        <v>0</v>
      </c>
      <c r="T17">
        <f>1/((DM17+1)/(Q17/1.6)+1/(R17/1.37)) + DM17/((DM17+1)/(Q17/1.6) + DM17/(R17/1.37))</f>
        <v>0</v>
      </c>
      <c r="U17">
        <f>(DH17*DK17)</f>
        <v>0</v>
      </c>
      <c r="V17">
        <f>(EA17+(U17+2*0.95*5.67E-8*(((EA17+$B$7)+273)^4-(EA17+273)^4)-44100*J17)/(1.84*29.3*R17+8*0.95*5.67E-8*(EA17+273)^3))</f>
        <v>0</v>
      </c>
      <c r="W17">
        <f>($C$7*EB17+$D$7*EC17+$E$7*V17)</f>
        <v>0</v>
      </c>
      <c r="X17">
        <f>0.61365*exp(17.502*W17/(240.97+W17))</f>
        <v>0</v>
      </c>
      <c r="Y17">
        <f>(Z17/AA17*100)</f>
        <v>0</v>
      </c>
      <c r="Z17">
        <f>DT17*(DY17+DZ17)/1000</f>
        <v>0</v>
      </c>
      <c r="AA17">
        <f>0.61365*exp(17.502*EA17/(240.97+EA17))</f>
        <v>0</v>
      </c>
      <c r="AB17">
        <f>(X17-DT17*(DY17+DZ17)/1000)</f>
        <v>0</v>
      </c>
      <c r="AC17">
        <f>(-J17*44100)</f>
        <v>0</v>
      </c>
      <c r="AD17">
        <f>2*29.3*R17*0.92*(EA17-W17)</f>
        <v>0</v>
      </c>
      <c r="AE17">
        <f>2*0.95*5.67E-8*(((EA17+$B$7)+273)^4-(W17+273)^4)</f>
        <v>0</v>
      </c>
      <c r="AF17">
        <f>U17+AE17+AC17+AD17</f>
        <v>0</v>
      </c>
      <c r="AG17">
        <f>DX17*AU17*(DS17-DR17*(1000-AU17*DU17)/(1000-AU17*DT17))/(100*DL17)</f>
        <v>0</v>
      </c>
      <c r="AH17">
        <f>1000*DX17*AU17*(DT17-DU17)/(100*DL17*(1000-AU17*DT17))</f>
        <v>0</v>
      </c>
      <c r="AI17">
        <f>(AJ17 - AK17 - DY17*1E3/(8.314*(EA17+273.15)) * AM17/DX17 * AL17) * DX17/(100*DL17) * (1000 - DU17)/1000</f>
        <v>0</v>
      </c>
      <c r="AJ17">
        <v>430.621644299851</v>
      </c>
      <c r="AK17">
        <v>420.450375757576</v>
      </c>
      <c r="AL17">
        <v>-0.000312987874832981</v>
      </c>
      <c r="AM17">
        <v>64.7646732039723</v>
      </c>
      <c r="AN17">
        <f>(AP17 - AO17 + DY17*1E3/(8.314*(EA17+273.15)) * AR17/DX17 * AQ17) * DX17/(100*DL17) * 1000/(1000 - AP17)</f>
        <v>0</v>
      </c>
      <c r="AO17">
        <v>24.6809274753873</v>
      </c>
      <c r="AP17">
        <v>31.3664696969697</v>
      </c>
      <c r="AQ17">
        <v>-7.4029222380306e-06</v>
      </c>
      <c r="AR17">
        <v>110.942474455945</v>
      </c>
      <c r="AS17">
        <v>0</v>
      </c>
      <c r="AT17">
        <v>0</v>
      </c>
      <c r="AU17">
        <f>IF(AS17*$H$13&gt;=AW17,1.0,(AW17/(AW17-AS17*$H$13)))</f>
        <v>0</v>
      </c>
      <c r="AV17">
        <f>(AU17-1)*100</f>
        <v>0</v>
      </c>
      <c r="AW17">
        <f>MAX(0,($B$13+$C$13*EF17)/(1+$D$13*EF17)*DY17/(EA17+273)*$E$13)</f>
        <v>0</v>
      </c>
      <c r="AX17" t="s">
        <v>437</v>
      </c>
      <c r="AY17" t="s">
        <v>437</v>
      </c>
      <c r="AZ17">
        <v>0</v>
      </c>
      <c r="BA17">
        <v>0</v>
      </c>
      <c r="BB17">
        <f>1-AZ17/BA17</f>
        <v>0</v>
      </c>
      <c r="BC17">
        <v>0</v>
      </c>
      <c r="BD17" t="s">
        <v>437</v>
      </c>
      <c r="BE17" t="s">
        <v>437</v>
      </c>
      <c r="BF17">
        <v>0</v>
      </c>
      <c r="BG17">
        <v>0</v>
      </c>
      <c r="BH17">
        <f>1-BF17/BG17</f>
        <v>0</v>
      </c>
      <c r="BI17">
        <v>0.5</v>
      </c>
      <c r="BJ17">
        <f>DI17</f>
        <v>0</v>
      </c>
      <c r="BK17">
        <f>L17</f>
        <v>0</v>
      </c>
      <c r="BL17">
        <f>BH17*BI17*BJ17</f>
        <v>0</v>
      </c>
      <c r="BM17">
        <f>(BK17-BC17)/BJ17</f>
        <v>0</v>
      </c>
      <c r="BN17">
        <f>(BA17-BG17)/BG17</f>
        <v>0</v>
      </c>
      <c r="BO17">
        <f>AZ17/(BB17+AZ17/BG17)</f>
        <v>0</v>
      </c>
      <c r="BP17" t="s">
        <v>437</v>
      </c>
      <c r="BQ17">
        <v>0</v>
      </c>
      <c r="BR17">
        <f>IF(BQ17&lt;&gt;0, BQ17, BO17)</f>
        <v>0</v>
      </c>
      <c r="BS17">
        <f>1-BR17/BG17</f>
        <v>0</v>
      </c>
      <c r="BT17">
        <f>(BG17-BF17)/(BG17-BR17)</f>
        <v>0</v>
      </c>
      <c r="BU17">
        <f>(BA17-BG17)/(BA17-BR17)</f>
        <v>0</v>
      </c>
      <c r="BV17">
        <f>(BG17-BF17)/(BG17-AZ17)</f>
        <v>0</v>
      </c>
      <c r="BW17">
        <f>(BA17-BG17)/(BA17-AZ17)</f>
        <v>0</v>
      </c>
      <c r="BX17">
        <f>(BT17*BR17/BF17)</f>
        <v>0</v>
      </c>
      <c r="BY17">
        <f>(1-BX17)</f>
        <v>0</v>
      </c>
      <c r="DH17">
        <f>$B$11*EG17+$C$11*EH17+$F$11*ES17*(1-EV17)</f>
        <v>0</v>
      </c>
      <c r="DI17">
        <f>DH17*DJ17</f>
        <v>0</v>
      </c>
      <c r="DJ17">
        <f>($B$11*$D$9+$C$11*$D$9+$F$11*((FF17+EX17)/MAX(FF17+EX17+FG17, 0.1)*$I$9+FG17/MAX(FF17+EX17+FG17, 0.1)*$J$9))/($B$11+$C$11+$F$11)</f>
        <v>0</v>
      </c>
      <c r="DK17">
        <f>($B$11*$K$9+$C$11*$K$9+$F$11*((FF17+EX17)/MAX(FF17+EX17+FG17, 0.1)*$P$9+FG17/MAX(FF17+EX17+FG17, 0.1)*$Q$9))/($B$11+$C$11+$F$11)</f>
        <v>0</v>
      </c>
      <c r="DL17">
        <v>6</v>
      </c>
      <c r="DM17">
        <v>0.5</v>
      </c>
      <c r="DN17" t="s">
        <v>438</v>
      </c>
      <c r="DO17">
        <v>2</v>
      </c>
      <c r="DP17" t="b">
        <v>1</v>
      </c>
      <c r="DQ17">
        <v>1761408172.5</v>
      </c>
      <c r="DR17">
        <v>407.279875</v>
      </c>
      <c r="DS17">
        <v>419.9968125</v>
      </c>
      <c r="DT17">
        <v>31.36974375</v>
      </c>
      <c r="DU17">
        <v>24.6782</v>
      </c>
      <c r="DV17">
        <v>406.1825625</v>
      </c>
      <c r="DW17">
        <v>31.05455625</v>
      </c>
      <c r="DX17">
        <v>499.9919375</v>
      </c>
      <c r="DY17">
        <v>90.2956375</v>
      </c>
      <c r="DZ17">
        <v>0.03186780625</v>
      </c>
      <c r="EA17">
        <v>37.0811</v>
      </c>
      <c r="EB17">
        <v>35.9997125</v>
      </c>
      <c r="EC17">
        <v>999.9</v>
      </c>
      <c r="ED17">
        <v>0</v>
      </c>
      <c r="EE17">
        <v>0</v>
      </c>
      <c r="EF17">
        <v>10001.99375</v>
      </c>
      <c r="EG17">
        <v>0</v>
      </c>
      <c r="EH17">
        <v>1226.3875</v>
      </c>
      <c r="EI17">
        <v>-12.71686875</v>
      </c>
      <c r="EJ17">
        <v>420.47</v>
      </c>
      <c r="EK17">
        <v>430.62375</v>
      </c>
      <c r="EL17">
        <v>6.69154875</v>
      </c>
      <c r="EM17">
        <v>419.9968125</v>
      </c>
      <c r="EN17">
        <v>24.6782</v>
      </c>
      <c r="EO17">
        <v>2.83255125</v>
      </c>
      <c r="EP17">
        <v>2.22833375</v>
      </c>
      <c r="EQ17">
        <v>23.07501875</v>
      </c>
      <c r="ER17">
        <v>19.1674875</v>
      </c>
      <c r="ES17">
        <v>1200.003125</v>
      </c>
      <c r="ET17">
        <v>0.9670005625</v>
      </c>
      <c r="EU17">
        <v>0.0329995625</v>
      </c>
      <c r="EV17">
        <v>0</v>
      </c>
      <c r="EW17">
        <v>1449.051875</v>
      </c>
      <c r="EX17">
        <v>5.00059</v>
      </c>
      <c r="EY17">
        <v>17565.425</v>
      </c>
      <c r="EZ17">
        <v>10358.7375</v>
      </c>
      <c r="FA17">
        <v>45.312</v>
      </c>
      <c r="FB17">
        <v>46.625</v>
      </c>
      <c r="FC17">
        <v>45.312</v>
      </c>
      <c r="FD17">
        <v>46.585625</v>
      </c>
      <c r="FE17">
        <v>46.917625</v>
      </c>
      <c r="FF17">
        <v>1155.56875</v>
      </c>
      <c r="FG17">
        <v>39.43</v>
      </c>
      <c r="FH17">
        <v>0</v>
      </c>
      <c r="FI17">
        <v>1761408141.1</v>
      </c>
      <c r="FJ17">
        <v>0</v>
      </c>
      <c r="FK17">
        <v>1449.0576</v>
      </c>
      <c r="FL17">
        <v>0.160000004893999</v>
      </c>
      <c r="FM17">
        <v>7.15384611276683</v>
      </c>
      <c r="FN17">
        <v>17565.424</v>
      </c>
      <c r="FO17">
        <v>15</v>
      </c>
      <c r="FP17">
        <v>0</v>
      </c>
      <c r="FQ17" t="s">
        <v>439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-12.72415</v>
      </c>
      <c r="GD17">
        <v>0.117798496240609</v>
      </c>
      <c r="GE17">
        <v>0.0241527948693313</v>
      </c>
      <c r="GF17">
        <v>1</v>
      </c>
      <c r="GG17">
        <v>1449.08470588235</v>
      </c>
      <c r="GH17">
        <v>-0.387165774764566</v>
      </c>
      <c r="GI17">
        <v>0.188994791308807</v>
      </c>
      <c r="GJ17">
        <v>-1</v>
      </c>
      <c r="GK17">
        <v>6.69153</v>
      </c>
      <c r="GL17">
        <v>-0.0152129323308172</v>
      </c>
      <c r="GM17">
        <v>0.00255889820039789</v>
      </c>
      <c r="GN17">
        <v>1</v>
      </c>
      <c r="GO17">
        <v>2</v>
      </c>
      <c r="GP17">
        <v>2</v>
      </c>
      <c r="GQ17" t="s">
        <v>440</v>
      </c>
      <c r="GR17">
        <v>3.13111</v>
      </c>
      <c r="GS17">
        <v>2.70999</v>
      </c>
      <c r="GT17">
        <v>0.0857214</v>
      </c>
      <c r="GU17">
        <v>0.0880699</v>
      </c>
      <c r="GV17">
        <v>0.122614</v>
      </c>
      <c r="GW17">
        <v>0.103703</v>
      </c>
      <c r="GX17">
        <v>33986.9</v>
      </c>
      <c r="GY17">
        <v>36141.3</v>
      </c>
      <c r="GZ17">
        <v>33674.7</v>
      </c>
      <c r="HA17">
        <v>35925.9</v>
      </c>
      <c r="HB17">
        <v>41844.9</v>
      </c>
      <c r="HC17">
        <v>46263.2</v>
      </c>
      <c r="HD17">
        <v>52632.2</v>
      </c>
      <c r="HE17">
        <v>57445.9</v>
      </c>
      <c r="HF17">
        <v>1.86225</v>
      </c>
      <c r="HG17">
        <v>1.73832</v>
      </c>
      <c r="HH17">
        <v>0.091698</v>
      </c>
      <c r="HI17">
        <v>0</v>
      </c>
      <c r="HJ17">
        <v>34.5141</v>
      </c>
      <c r="HK17">
        <v>999.9</v>
      </c>
      <c r="HL17">
        <v>60.756</v>
      </c>
      <c r="HM17">
        <v>27.603</v>
      </c>
      <c r="HN17">
        <v>24.95</v>
      </c>
      <c r="HO17">
        <v>55.6745</v>
      </c>
      <c r="HP17">
        <v>44.2147</v>
      </c>
      <c r="HQ17">
        <v>1</v>
      </c>
      <c r="HR17">
        <v>0.705074</v>
      </c>
      <c r="HS17">
        <v>-0.140289</v>
      </c>
      <c r="HT17">
        <v>20.1356</v>
      </c>
      <c r="HU17">
        <v>5.19258</v>
      </c>
      <c r="HV17">
        <v>12.0099</v>
      </c>
      <c r="HW17">
        <v>4.97335</v>
      </c>
      <c r="HX17">
        <v>3.2949</v>
      </c>
      <c r="HY17">
        <v>9999</v>
      </c>
      <c r="HZ17">
        <v>9999</v>
      </c>
      <c r="IA17">
        <v>999.9</v>
      </c>
      <c r="IB17">
        <v>9999</v>
      </c>
      <c r="IC17">
        <v>1.86315</v>
      </c>
      <c r="ID17">
        <v>1.86811</v>
      </c>
      <c r="IE17">
        <v>1.86783</v>
      </c>
      <c r="IF17">
        <v>1.86904</v>
      </c>
      <c r="IG17">
        <v>1.86981</v>
      </c>
      <c r="IH17">
        <v>1.86588</v>
      </c>
      <c r="II17">
        <v>1.86698</v>
      </c>
      <c r="IJ17">
        <v>1.86843</v>
      </c>
      <c r="IK17">
        <v>5</v>
      </c>
      <c r="IL17">
        <v>0</v>
      </c>
      <c r="IM17">
        <v>0</v>
      </c>
      <c r="IN17">
        <v>0</v>
      </c>
      <c r="IO17" t="s">
        <v>441</v>
      </c>
      <c r="IP17" t="s">
        <v>442</v>
      </c>
      <c r="IQ17" t="s">
        <v>443</v>
      </c>
      <c r="IR17" t="s">
        <v>443</v>
      </c>
      <c r="IS17" t="s">
        <v>443</v>
      </c>
      <c r="IT17" t="s">
        <v>443</v>
      </c>
      <c r="IU17">
        <v>0</v>
      </c>
      <c r="IV17">
        <v>100</v>
      </c>
      <c r="IW17">
        <v>100</v>
      </c>
      <c r="IX17">
        <v>1.097</v>
      </c>
      <c r="IY17">
        <v>0.3152</v>
      </c>
      <c r="IZ17">
        <v>1.09748391826392</v>
      </c>
      <c r="JA17">
        <v>0</v>
      </c>
      <c r="JB17">
        <v>0</v>
      </c>
      <c r="JC17">
        <v>0</v>
      </c>
      <c r="JD17">
        <v>0.315191680746845</v>
      </c>
      <c r="JE17">
        <v>0</v>
      </c>
      <c r="JF17">
        <v>0</v>
      </c>
      <c r="JG17">
        <v>0</v>
      </c>
      <c r="JH17">
        <v>5</v>
      </c>
      <c r="JI17">
        <v>2273</v>
      </c>
      <c r="JJ17">
        <v>0</v>
      </c>
      <c r="JK17">
        <v>25</v>
      </c>
      <c r="JL17">
        <v>29356803</v>
      </c>
      <c r="JM17">
        <v>29356803</v>
      </c>
      <c r="JN17">
        <v>1.00708</v>
      </c>
      <c r="JO17">
        <v>2.61475</v>
      </c>
      <c r="JP17">
        <v>1.54785</v>
      </c>
      <c r="JQ17">
        <v>2.32422</v>
      </c>
      <c r="JR17">
        <v>1.64673</v>
      </c>
      <c r="JS17">
        <v>2.33765</v>
      </c>
      <c r="JT17">
        <v>32.1124</v>
      </c>
      <c r="JU17">
        <v>24.2101</v>
      </c>
      <c r="JV17">
        <v>18</v>
      </c>
      <c r="JW17">
        <v>506.736</v>
      </c>
      <c r="JX17">
        <v>420.09</v>
      </c>
      <c r="JY17">
        <v>36.2944</v>
      </c>
      <c r="JZ17">
        <v>36.1566</v>
      </c>
      <c r="KA17">
        <v>30.0001</v>
      </c>
      <c r="KB17">
        <v>35.9842</v>
      </c>
      <c r="KC17">
        <v>35.9054</v>
      </c>
      <c r="KD17">
        <v>20.0873</v>
      </c>
      <c r="KE17">
        <v>0</v>
      </c>
      <c r="KF17">
        <v>100</v>
      </c>
      <c r="KG17">
        <v>36.2972</v>
      </c>
      <c r="KH17">
        <v>413.255</v>
      </c>
      <c r="KI17">
        <v>53.0404</v>
      </c>
      <c r="KJ17">
        <v>95.6035</v>
      </c>
      <c r="KK17">
        <v>93.0573</v>
      </c>
    </row>
    <row r="18" spans="1:297">
      <c r="A18">
        <v>2</v>
      </c>
      <c r="B18">
        <v>1761408186</v>
      </c>
      <c r="C18">
        <v>5</v>
      </c>
      <c r="D18" t="s">
        <v>444</v>
      </c>
      <c r="E18" t="s">
        <v>445</v>
      </c>
      <c r="F18">
        <v>5</v>
      </c>
      <c r="G18" t="s">
        <v>435</v>
      </c>
      <c r="H18" t="s">
        <v>436</v>
      </c>
      <c r="I18">
        <v>1761408177.26667</v>
      </c>
      <c r="J18">
        <f>(K18)/1000</f>
        <v>0</v>
      </c>
      <c r="K18">
        <f>IF(DP18, AN18, AH18)</f>
        <v>0</v>
      </c>
      <c r="L18">
        <f>IF(DP18, AI18, AG18)</f>
        <v>0</v>
      </c>
      <c r="M18">
        <f>DR18 - IF(AU18&gt;1, L18*DL18*100.0/(AW18), 0)</f>
        <v>0</v>
      </c>
      <c r="N18">
        <f>((T18-J18/2)*M18-L18)/(T18+J18/2)</f>
        <v>0</v>
      </c>
      <c r="O18">
        <f>N18*(DY18+DZ18)/1000.0</f>
        <v>0</v>
      </c>
      <c r="P18">
        <f>(DR18 - IF(AU18&gt;1, L18*DL18*100.0/(AW18), 0))*(DY18+DZ18)/1000.0</f>
        <v>0</v>
      </c>
      <c r="Q18">
        <f>2.0/((1/S18-1/R18)+SIGN(S18)*SQRT((1/S18-1/R18)*(1/S18-1/R18) + 4*DM18/((DM18+1)*(DM18+1))*(2*1/S18*1/R18-1/R18*1/R18)))</f>
        <v>0</v>
      </c>
      <c r="R18">
        <f>IF(LEFT(DN18,1)&lt;&gt;"0",IF(LEFT(DN18,1)="1",3.0,DO18),$D$5+$E$5*(EF18*DY18/($K$5*1000))+$F$5*(EF18*DY18/($K$5*1000))*MAX(MIN(DL18,$J$5),$I$5)*MAX(MIN(DL18,$J$5),$I$5)+$G$5*MAX(MIN(DL18,$J$5),$I$5)*(EF18*DY18/($K$5*1000))+$H$5*(EF18*DY18/($K$5*1000))*(EF18*DY18/($K$5*1000)))</f>
        <v>0</v>
      </c>
      <c r="S18">
        <f>J18*(1000-(1000*0.61365*exp(17.502*W18/(240.97+W18))/(DY18+DZ18)+DT18)/2)/(1000*0.61365*exp(17.502*W18/(240.97+W18))/(DY18+DZ18)-DT18)</f>
        <v>0</v>
      </c>
      <c r="T18">
        <f>1/((DM18+1)/(Q18/1.6)+1/(R18/1.37)) + DM18/((DM18+1)/(Q18/1.6) + DM18/(R18/1.37))</f>
        <v>0</v>
      </c>
      <c r="U18">
        <f>(DH18*DK18)</f>
        <v>0</v>
      </c>
      <c r="V18">
        <f>(EA18+(U18+2*0.95*5.67E-8*(((EA18+$B$7)+273)^4-(EA18+273)^4)-44100*J18)/(1.84*29.3*R18+8*0.95*5.67E-8*(EA18+273)^3))</f>
        <v>0</v>
      </c>
      <c r="W18">
        <f>($C$7*EB18+$D$7*EC18+$E$7*V18)</f>
        <v>0</v>
      </c>
      <c r="X18">
        <f>0.61365*exp(17.502*W18/(240.97+W18))</f>
        <v>0</v>
      </c>
      <c r="Y18">
        <f>(Z18/AA18*100)</f>
        <v>0</v>
      </c>
      <c r="Z18">
        <f>DT18*(DY18+DZ18)/1000</f>
        <v>0</v>
      </c>
      <c r="AA18">
        <f>0.61365*exp(17.502*EA18/(240.97+EA18))</f>
        <v>0</v>
      </c>
      <c r="AB18">
        <f>(X18-DT18*(DY18+DZ18)/1000)</f>
        <v>0</v>
      </c>
      <c r="AC18">
        <f>(-J18*44100)</f>
        <v>0</v>
      </c>
      <c r="AD18">
        <f>2*29.3*R18*0.92*(EA18-W18)</f>
        <v>0</v>
      </c>
      <c r="AE18">
        <f>2*0.95*5.67E-8*(((EA18+$B$7)+273)^4-(W18+273)^4)</f>
        <v>0</v>
      </c>
      <c r="AF18">
        <f>U18+AE18+AC18+AD18</f>
        <v>0</v>
      </c>
      <c r="AG18">
        <f>DX18*AU18*(DS18-DR18*(1000-AU18*DU18)/(1000-AU18*DT18))/(100*DL18)</f>
        <v>0</v>
      </c>
      <c r="AH18">
        <f>1000*DX18*AU18*(DT18-DU18)/(100*DL18*(1000-AU18*DT18))</f>
        <v>0</v>
      </c>
      <c r="AI18">
        <f>(AJ18 - AK18 - DY18*1E3/(8.314*(EA18+273.15)) * AM18/DX18 * AL18) * DX18/(100*DL18) * (1000 - DU18)/1000</f>
        <v>0</v>
      </c>
      <c r="AJ18">
        <v>430.304262689715</v>
      </c>
      <c r="AK18">
        <v>420.366284848485</v>
      </c>
      <c r="AL18">
        <v>-0.0204167895422155</v>
      </c>
      <c r="AM18">
        <v>64.7646732039723</v>
      </c>
      <c r="AN18">
        <f>(AP18 - AO18 + DY18*1E3/(8.314*(EA18+273.15)) * AR18/DX18 * AQ18) * DX18/(100*DL18) * 1000/(1000 - AP18)</f>
        <v>0</v>
      </c>
      <c r="AO18">
        <v>24.6809562310882</v>
      </c>
      <c r="AP18">
        <v>31.3749048484848</v>
      </c>
      <c r="AQ18">
        <v>1.38522927267533e-05</v>
      </c>
      <c r="AR18">
        <v>110.942474455945</v>
      </c>
      <c r="AS18">
        <v>0</v>
      </c>
      <c r="AT18">
        <v>0</v>
      </c>
      <c r="AU18">
        <f>IF(AS18*$H$13&gt;=AW18,1.0,(AW18/(AW18-AS18*$H$13)))</f>
        <v>0</v>
      </c>
      <c r="AV18">
        <f>(AU18-1)*100</f>
        <v>0</v>
      </c>
      <c r="AW18">
        <f>MAX(0,($B$13+$C$13*EF18)/(1+$D$13*EF18)*DY18/(EA18+273)*$E$13)</f>
        <v>0</v>
      </c>
      <c r="AX18" t="s">
        <v>437</v>
      </c>
      <c r="AY18" t="s">
        <v>437</v>
      </c>
      <c r="AZ18">
        <v>0</v>
      </c>
      <c r="BA18">
        <v>0</v>
      </c>
      <c r="BB18">
        <f>1-AZ18/BA18</f>
        <v>0</v>
      </c>
      <c r="BC18">
        <v>0</v>
      </c>
      <c r="BD18" t="s">
        <v>437</v>
      </c>
      <c r="BE18" t="s">
        <v>437</v>
      </c>
      <c r="BF18">
        <v>0</v>
      </c>
      <c r="BG18">
        <v>0</v>
      </c>
      <c r="BH18">
        <f>1-BF18/BG18</f>
        <v>0</v>
      </c>
      <c r="BI18">
        <v>0.5</v>
      </c>
      <c r="BJ18">
        <f>DI18</f>
        <v>0</v>
      </c>
      <c r="BK18">
        <f>L18</f>
        <v>0</v>
      </c>
      <c r="BL18">
        <f>BH18*BI18*BJ18</f>
        <v>0</v>
      </c>
      <c r="BM18">
        <f>(BK18-BC18)/BJ18</f>
        <v>0</v>
      </c>
      <c r="BN18">
        <f>(BA18-BG18)/BG18</f>
        <v>0</v>
      </c>
      <c r="BO18">
        <f>AZ18/(BB18+AZ18/BG18)</f>
        <v>0</v>
      </c>
      <c r="BP18" t="s">
        <v>437</v>
      </c>
      <c r="BQ18">
        <v>0</v>
      </c>
      <c r="BR18">
        <f>IF(BQ18&lt;&gt;0, BQ18, BO18)</f>
        <v>0</v>
      </c>
      <c r="BS18">
        <f>1-BR18/BG18</f>
        <v>0</v>
      </c>
      <c r="BT18">
        <f>(BG18-BF18)/(BG18-BR18)</f>
        <v>0</v>
      </c>
      <c r="BU18">
        <f>(BA18-BG18)/(BA18-BR18)</f>
        <v>0</v>
      </c>
      <c r="BV18">
        <f>(BG18-BF18)/(BG18-AZ18)</f>
        <v>0</v>
      </c>
      <c r="BW18">
        <f>(BA18-BG18)/(BA18-AZ18)</f>
        <v>0</v>
      </c>
      <c r="BX18">
        <f>(BT18*BR18/BF18)</f>
        <v>0</v>
      </c>
      <c r="BY18">
        <f>(1-BX18)</f>
        <v>0</v>
      </c>
      <c r="DH18">
        <f>$B$11*EG18+$C$11*EH18+$F$11*ES18*(1-EV18)</f>
        <v>0</v>
      </c>
      <c r="DI18">
        <f>DH18*DJ18</f>
        <v>0</v>
      </c>
      <c r="DJ18">
        <f>($B$11*$D$9+$C$11*$D$9+$F$11*((FF18+EX18)/MAX(FF18+EX18+FG18, 0.1)*$I$9+FG18/MAX(FF18+EX18+FG18, 0.1)*$J$9))/($B$11+$C$11+$F$11)</f>
        <v>0</v>
      </c>
      <c r="DK18">
        <f>($B$11*$K$9+$C$11*$K$9+$F$11*((FF18+EX18)/MAX(FF18+EX18+FG18, 0.1)*$P$9+FG18/MAX(FF18+EX18+FG18, 0.1)*$Q$9))/($B$11+$C$11+$F$11)</f>
        <v>0</v>
      </c>
      <c r="DL18">
        <v>6</v>
      </c>
      <c r="DM18">
        <v>0.5</v>
      </c>
      <c r="DN18" t="s">
        <v>438</v>
      </c>
      <c r="DO18">
        <v>2</v>
      </c>
      <c r="DP18" t="b">
        <v>1</v>
      </c>
      <c r="DQ18">
        <v>1761408177.26667</v>
      </c>
      <c r="DR18">
        <v>407.2586</v>
      </c>
      <c r="DS18">
        <v>419.816866666667</v>
      </c>
      <c r="DT18">
        <v>31.37018</v>
      </c>
      <c r="DU18">
        <v>24.6796933333333</v>
      </c>
      <c r="DV18">
        <v>406.161266666667</v>
      </c>
      <c r="DW18">
        <v>31.0549933333333</v>
      </c>
      <c r="DX18">
        <v>500.001266666667</v>
      </c>
      <c r="DY18">
        <v>90.2961733333333</v>
      </c>
      <c r="DZ18">
        <v>0.0319125866666667</v>
      </c>
      <c r="EA18">
        <v>37.0819266666667</v>
      </c>
      <c r="EB18">
        <v>35.9975466666667</v>
      </c>
      <c r="EC18">
        <v>999.9</v>
      </c>
      <c r="ED18">
        <v>0</v>
      </c>
      <c r="EE18">
        <v>0</v>
      </c>
      <c r="EF18">
        <v>9995.628</v>
      </c>
      <c r="EG18">
        <v>0</v>
      </c>
      <c r="EH18">
        <v>1226.40333333333</v>
      </c>
      <c r="EI18">
        <v>-12.55822</v>
      </c>
      <c r="EJ18">
        <v>420.4482</v>
      </c>
      <c r="EK18">
        <v>430.44</v>
      </c>
      <c r="EL18">
        <v>6.69049666666667</v>
      </c>
      <c r="EM18">
        <v>419.816866666667</v>
      </c>
      <c r="EN18">
        <v>24.6796933333333</v>
      </c>
      <c r="EO18">
        <v>2.832608</v>
      </c>
      <c r="EP18">
        <v>2.228482</v>
      </c>
      <c r="EQ18">
        <v>23.0753533333333</v>
      </c>
      <c r="ER18">
        <v>19.1685533333333</v>
      </c>
      <c r="ES18">
        <v>1200.00466666667</v>
      </c>
      <c r="ET18">
        <v>0.9670006</v>
      </c>
      <c r="EU18">
        <v>0.0329995266666667</v>
      </c>
      <c r="EV18">
        <v>0</v>
      </c>
      <c r="EW18">
        <v>1449.064</v>
      </c>
      <c r="EX18">
        <v>5.00059</v>
      </c>
      <c r="EY18">
        <v>17565.7666666667</v>
      </c>
      <c r="EZ18">
        <v>10358.76</v>
      </c>
      <c r="FA18">
        <v>45.312</v>
      </c>
      <c r="FB18">
        <v>46.625</v>
      </c>
      <c r="FC18">
        <v>45.312</v>
      </c>
      <c r="FD18">
        <v>46.5872</v>
      </c>
      <c r="FE18">
        <v>46.9204666666667</v>
      </c>
      <c r="FF18">
        <v>1155.57</v>
      </c>
      <c r="FG18">
        <v>39.43</v>
      </c>
      <c r="FH18">
        <v>0</v>
      </c>
      <c r="FI18">
        <v>1761408145.9</v>
      </c>
      <c r="FJ18">
        <v>0</v>
      </c>
      <c r="FK18">
        <v>1449.088</v>
      </c>
      <c r="FL18">
        <v>0.485384626619794</v>
      </c>
      <c r="FM18">
        <v>3.84615378856546</v>
      </c>
      <c r="FN18">
        <v>17565.76</v>
      </c>
      <c r="FO18">
        <v>15</v>
      </c>
      <c r="FP18">
        <v>0</v>
      </c>
      <c r="FQ18" t="s">
        <v>439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-12.681615</v>
      </c>
      <c r="GD18">
        <v>0.631087218045113</v>
      </c>
      <c r="GE18">
        <v>0.15236553834447</v>
      </c>
      <c r="GF18">
        <v>0</v>
      </c>
      <c r="GG18">
        <v>1449.07323529412</v>
      </c>
      <c r="GH18">
        <v>-0.122994648227759</v>
      </c>
      <c r="GI18">
        <v>0.186243366849656</v>
      </c>
      <c r="GJ18">
        <v>-1</v>
      </c>
      <c r="GK18">
        <v>6.6911255</v>
      </c>
      <c r="GL18">
        <v>-0.0216320300751822</v>
      </c>
      <c r="GM18">
        <v>0.002676844177385</v>
      </c>
      <c r="GN18">
        <v>1</v>
      </c>
      <c r="GO18">
        <v>1</v>
      </c>
      <c r="GP18">
        <v>2</v>
      </c>
      <c r="GQ18" t="s">
        <v>446</v>
      </c>
      <c r="GR18">
        <v>3.13115</v>
      </c>
      <c r="GS18">
        <v>2.70947</v>
      </c>
      <c r="GT18">
        <v>0.0856761</v>
      </c>
      <c r="GU18">
        <v>0.0875613</v>
      </c>
      <c r="GV18">
        <v>0.122634</v>
      </c>
      <c r="GW18">
        <v>0.103708</v>
      </c>
      <c r="GX18">
        <v>33988.4</v>
      </c>
      <c r="GY18">
        <v>36161.6</v>
      </c>
      <c r="GZ18">
        <v>33674.6</v>
      </c>
      <c r="HA18">
        <v>35926</v>
      </c>
      <c r="HB18">
        <v>41844.1</v>
      </c>
      <c r="HC18">
        <v>46262.4</v>
      </c>
      <c r="HD18">
        <v>52632.5</v>
      </c>
      <c r="HE18">
        <v>57445.4</v>
      </c>
      <c r="HF18">
        <v>1.8623</v>
      </c>
      <c r="HG18">
        <v>1.73815</v>
      </c>
      <c r="HH18">
        <v>0.0914931</v>
      </c>
      <c r="HI18">
        <v>0</v>
      </c>
      <c r="HJ18">
        <v>34.5115</v>
      </c>
      <c r="HK18">
        <v>999.9</v>
      </c>
      <c r="HL18">
        <v>60.731</v>
      </c>
      <c r="HM18">
        <v>27.603</v>
      </c>
      <c r="HN18">
        <v>24.9382</v>
      </c>
      <c r="HO18">
        <v>56.1345</v>
      </c>
      <c r="HP18">
        <v>44.0825</v>
      </c>
      <c r="HQ18">
        <v>1</v>
      </c>
      <c r="HR18">
        <v>0.705185</v>
      </c>
      <c r="HS18">
        <v>-0.17491</v>
      </c>
      <c r="HT18">
        <v>20.1354</v>
      </c>
      <c r="HU18">
        <v>5.19288</v>
      </c>
      <c r="HV18">
        <v>12.0099</v>
      </c>
      <c r="HW18">
        <v>4.9736</v>
      </c>
      <c r="HX18">
        <v>3.2949</v>
      </c>
      <c r="HY18">
        <v>9999</v>
      </c>
      <c r="HZ18">
        <v>9999</v>
      </c>
      <c r="IA18">
        <v>999.9</v>
      </c>
      <c r="IB18">
        <v>9999</v>
      </c>
      <c r="IC18">
        <v>1.86319</v>
      </c>
      <c r="ID18">
        <v>1.86812</v>
      </c>
      <c r="IE18">
        <v>1.86783</v>
      </c>
      <c r="IF18">
        <v>1.86905</v>
      </c>
      <c r="IG18">
        <v>1.86981</v>
      </c>
      <c r="IH18">
        <v>1.8659</v>
      </c>
      <c r="II18">
        <v>1.86698</v>
      </c>
      <c r="IJ18">
        <v>1.86844</v>
      </c>
      <c r="IK18">
        <v>5</v>
      </c>
      <c r="IL18">
        <v>0</v>
      </c>
      <c r="IM18">
        <v>0</v>
      </c>
      <c r="IN18">
        <v>0</v>
      </c>
      <c r="IO18" t="s">
        <v>441</v>
      </c>
      <c r="IP18" t="s">
        <v>442</v>
      </c>
      <c r="IQ18" t="s">
        <v>443</v>
      </c>
      <c r="IR18" t="s">
        <v>443</v>
      </c>
      <c r="IS18" t="s">
        <v>443</v>
      </c>
      <c r="IT18" t="s">
        <v>443</v>
      </c>
      <c r="IU18">
        <v>0</v>
      </c>
      <c r="IV18">
        <v>100</v>
      </c>
      <c r="IW18">
        <v>100</v>
      </c>
      <c r="IX18">
        <v>1.097</v>
      </c>
      <c r="IY18">
        <v>0.3152</v>
      </c>
      <c r="IZ18">
        <v>1.09748391826392</v>
      </c>
      <c r="JA18">
        <v>0</v>
      </c>
      <c r="JB18">
        <v>0</v>
      </c>
      <c r="JC18">
        <v>0</v>
      </c>
      <c r="JD18">
        <v>0.315191680746845</v>
      </c>
      <c r="JE18">
        <v>0</v>
      </c>
      <c r="JF18">
        <v>0</v>
      </c>
      <c r="JG18">
        <v>0</v>
      </c>
      <c r="JH18">
        <v>5</v>
      </c>
      <c r="JI18">
        <v>2273</v>
      </c>
      <c r="JJ18">
        <v>0</v>
      </c>
      <c r="JK18">
        <v>25</v>
      </c>
      <c r="JL18">
        <v>29356803.1</v>
      </c>
      <c r="JM18">
        <v>29356803.1</v>
      </c>
      <c r="JN18">
        <v>0.979004</v>
      </c>
      <c r="JO18">
        <v>2.61353</v>
      </c>
      <c r="JP18">
        <v>1.54785</v>
      </c>
      <c r="JQ18">
        <v>2.32422</v>
      </c>
      <c r="JR18">
        <v>1.64673</v>
      </c>
      <c r="JS18">
        <v>2.31445</v>
      </c>
      <c r="JT18">
        <v>32.1124</v>
      </c>
      <c r="JU18">
        <v>24.2013</v>
      </c>
      <c r="JV18">
        <v>18</v>
      </c>
      <c r="JW18">
        <v>506.77</v>
      </c>
      <c r="JX18">
        <v>419.985</v>
      </c>
      <c r="JY18">
        <v>36.2907</v>
      </c>
      <c r="JZ18">
        <v>36.1566</v>
      </c>
      <c r="KA18">
        <v>30.0001</v>
      </c>
      <c r="KB18">
        <v>35.9842</v>
      </c>
      <c r="KC18">
        <v>35.9054</v>
      </c>
      <c r="KD18">
        <v>19.618</v>
      </c>
      <c r="KE18">
        <v>0</v>
      </c>
      <c r="KF18">
        <v>100</v>
      </c>
      <c r="KG18">
        <v>36.3024</v>
      </c>
      <c r="KH18">
        <v>399.807</v>
      </c>
      <c r="KI18">
        <v>53.0404</v>
      </c>
      <c r="KJ18">
        <v>95.6035</v>
      </c>
      <c r="KK18">
        <v>93.0569</v>
      </c>
    </row>
    <row r="19" spans="1:297">
      <c r="A19">
        <v>3</v>
      </c>
      <c r="B19">
        <v>1761408191</v>
      </c>
      <c r="C19">
        <v>10</v>
      </c>
      <c r="D19" t="s">
        <v>447</v>
      </c>
      <c r="E19" t="s">
        <v>448</v>
      </c>
      <c r="F19">
        <v>5</v>
      </c>
      <c r="G19" t="s">
        <v>435</v>
      </c>
      <c r="H19" t="s">
        <v>436</v>
      </c>
      <c r="I19">
        <v>1761408182.35714</v>
      </c>
      <c r="J19">
        <f>(K19)/1000</f>
        <v>0</v>
      </c>
      <c r="K19">
        <f>IF(DP19, AN19, AH19)</f>
        <v>0</v>
      </c>
      <c r="L19">
        <f>IF(DP19, AI19, AG19)</f>
        <v>0</v>
      </c>
      <c r="M19">
        <f>DR19 - IF(AU19&gt;1, L19*DL19*100.0/(AW19), 0)</f>
        <v>0</v>
      </c>
      <c r="N19">
        <f>((T19-J19/2)*M19-L19)/(T19+J19/2)</f>
        <v>0</v>
      </c>
      <c r="O19">
        <f>N19*(DY19+DZ19)/1000.0</f>
        <v>0</v>
      </c>
      <c r="P19">
        <f>(DR19 - IF(AU19&gt;1, L19*DL19*100.0/(AW19), 0))*(DY19+DZ19)/1000.0</f>
        <v>0</v>
      </c>
      <c r="Q19">
        <f>2.0/((1/S19-1/R19)+SIGN(S19)*SQRT((1/S19-1/R19)*(1/S19-1/R19) + 4*DM19/((DM19+1)*(DM19+1))*(2*1/S19*1/R19-1/R19*1/R19)))</f>
        <v>0</v>
      </c>
      <c r="R19">
        <f>IF(LEFT(DN19,1)&lt;&gt;"0",IF(LEFT(DN19,1)="1",3.0,DO19),$D$5+$E$5*(EF19*DY19/($K$5*1000))+$F$5*(EF19*DY19/($K$5*1000))*MAX(MIN(DL19,$J$5),$I$5)*MAX(MIN(DL19,$J$5),$I$5)+$G$5*MAX(MIN(DL19,$J$5),$I$5)*(EF19*DY19/($K$5*1000))+$H$5*(EF19*DY19/($K$5*1000))*(EF19*DY19/($K$5*1000)))</f>
        <v>0</v>
      </c>
      <c r="S19">
        <f>J19*(1000-(1000*0.61365*exp(17.502*W19/(240.97+W19))/(DY19+DZ19)+DT19)/2)/(1000*0.61365*exp(17.502*W19/(240.97+W19))/(DY19+DZ19)-DT19)</f>
        <v>0</v>
      </c>
      <c r="T19">
        <f>1/((DM19+1)/(Q19/1.6)+1/(R19/1.37)) + DM19/((DM19+1)/(Q19/1.6) + DM19/(R19/1.37))</f>
        <v>0</v>
      </c>
      <c r="U19">
        <f>(DH19*DK19)</f>
        <v>0</v>
      </c>
      <c r="V19">
        <f>(EA19+(U19+2*0.95*5.67E-8*(((EA19+$B$7)+273)^4-(EA19+273)^4)-44100*J19)/(1.84*29.3*R19+8*0.95*5.67E-8*(EA19+273)^3))</f>
        <v>0</v>
      </c>
      <c r="W19">
        <f>($C$7*EB19+$D$7*EC19+$E$7*V19)</f>
        <v>0</v>
      </c>
      <c r="X19">
        <f>0.61365*exp(17.502*W19/(240.97+W19))</f>
        <v>0</v>
      </c>
      <c r="Y19">
        <f>(Z19/AA19*100)</f>
        <v>0</v>
      </c>
      <c r="Z19">
        <f>DT19*(DY19+DZ19)/1000</f>
        <v>0</v>
      </c>
      <c r="AA19">
        <f>0.61365*exp(17.502*EA19/(240.97+EA19))</f>
        <v>0</v>
      </c>
      <c r="AB19">
        <f>(X19-DT19*(DY19+DZ19)/1000)</f>
        <v>0</v>
      </c>
      <c r="AC19">
        <f>(-J19*44100)</f>
        <v>0</v>
      </c>
      <c r="AD19">
        <f>2*29.3*R19*0.92*(EA19-W19)</f>
        <v>0</v>
      </c>
      <c r="AE19">
        <f>2*0.95*5.67E-8*(((EA19+$B$7)+273)^4-(W19+273)^4)</f>
        <v>0</v>
      </c>
      <c r="AF19">
        <f>U19+AE19+AC19+AD19</f>
        <v>0</v>
      </c>
      <c r="AG19">
        <f>DX19*AU19*(DS19-DR19*(1000-AU19*DU19)/(1000-AU19*DT19))/(100*DL19)</f>
        <v>0</v>
      </c>
      <c r="AH19">
        <f>1000*DX19*AU19*(DT19-DU19)/(100*DL19*(1000-AU19*DT19))</f>
        <v>0</v>
      </c>
      <c r="AI19">
        <f>(AJ19 - AK19 - DY19*1E3/(8.314*(EA19+273.15)) * AM19/DX19 * AL19) * DX19/(100*DL19) * (1000 - DU19)/1000</f>
        <v>0</v>
      </c>
      <c r="AJ19">
        <v>423.979292766478</v>
      </c>
      <c r="AK19">
        <v>417.366096969697</v>
      </c>
      <c r="AL19">
        <v>-0.711944971446359</v>
      </c>
      <c r="AM19">
        <v>64.7646732039723</v>
      </c>
      <c r="AN19">
        <f>(AP19 - AO19 + DY19*1E3/(8.314*(EA19+273.15)) * AR19/DX19 * AQ19) * DX19/(100*DL19) * 1000/(1000 - AP19)</f>
        <v>0</v>
      </c>
      <c r="AO19">
        <v>24.6834792241173</v>
      </c>
      <c r="AP19">
        <v>31.3730812121212</v>
      </c>
      <c r="AQ19">
        <v>-2.72792265911545e-06</v>
      </c>
      <c r="AR19">
        <v>110.942474455945</v>
      </c>
      <c r="AS19">
        <v>0</v>
      </c>
      <c r="AT19">
        <v>0</v>
      </c>
      <c r="AU19">
        <f>IF(AS19*$H$13&gt;=AW19,1.0,(AW19/(AW19-AS19*$H$13)))</f>
        <v>0</v>
      </c>
      <c r="AV19">
        <f>(AU19-1)*100</f>
        <v>0</v>
      </c>
      <c r="AW19">
        <f>MAX(0,($B$13+$C$13*EF19)/(1+$D$13*EF19)*DY19/(EA19+273)*$E$13)</f>
        <v>0</v>
      </c>
      <c r="AX19" t="s">
        <v>437</v>
      </c>
      <c r="AY19" t="s">
        <v>437</v>
      </c>
      <c r="AZ19">
        <v>0</v>
      </c>
      <c r="BA19">
        <v>0</v>
      </c>
      <c r="BB19">
        <f>1-AZ19/BA19</f>
        <v>0</v>
      </c>
      <c r="BC19">
        <v>0</v>
      </c>
      <c r="BD19" t="s">
        <v>437</v>
      </c>
      <c r="BE19" t="s">
        <v>437</v>
      </c>
      <c r="BF19">
        <v>0</v>
      </c>
      <c r="BG19">
        <v>0</v>
      </c>
      <c r="BH19">
        <f>1-BF19/BG19</f>
        <v>0</v>
      </c>
      <c r="BI19">
        <v>0.5</v>
      </c>
      <c r="BJ19">
        <f>DI19</f>
        <v>0</v>
      </c>
      <c r="BK19">
        <f>L19</f>
        <v>0</v>
      </c>
      <c r="BL19">
        <f>BH19*BI19*BJ19</f>
        <v>0</v>
      </c>
      <c r="BM19">
        <f>(BK19-BC19)/BJ19</f>
        <v>0</v>
      </c>
      <c r="BN19">
        <f>(BA19-BG19)/BG19</f>
        <v>0</v>
      </c>
      <c r="BO19">
        <f>AZ19/(BB19+AZ19/BG19)</f>
        <v>0</v>
      </c>
      <c r="BP19" t="s">
        <v>437</v>
      </c>
      <c r="BQ19">
        <v>0</v>
      </c>
      <c r="BR19">
        <f>IF(BQ19&lt;&gt;0, BQ19, BO19)</f>
        <v>0</v>
      </c>
      <c r="BS19">
        <f>1-BR19/BG19</f>
        <v>0</v>
      </c>
      <c r="BT19">
        <f>(BG19-BF19)/(BG19-BR19)</f>
        <v>0</v>
      </c>
      <c r="BU19">
        <f>(BA19-BG19)/(BA19-BR19)</f>
        <v>0</v>
      </c>
      <c r="BV19">
        <f>(BG19-BF19)/(BG19-AZ19)</f>
        <v>0</v>
      </c>
      <c r="BW19">
        <f>(BA19-BG19)/(BA19-AZ19)</f>
        <v>0</v>
      </c>
      <c r="BX19">
        <f>(BT19*BR19/BF19)</f>
        <v>0</v>
      </c>
      <c r="BY19">
        <f>(1-BX19)</f>
        <v>0</v>
      </c>
      <c r="DH19">
        <f>$B$11*EG19+$C$11*EH19+$F$11*ES19*(1-EV19)</f>
        <v>0</v>
      </c>
      <c r="DI19">
        <f>DH19*DJ19</f>
        <v>0</v>
      </c>
      <c r="DJ19">
        <f>($B$11*$D$9+$C$11*$D$9+$F$11*((FF19+EX19)/MAX(FF19+EX19+FG19, 0.1)*$I$9+FG19/MAX(FF19+EX19+FG19, 0.1)*$J$9))/($B$11+$C$11+$F$11)</f>
        <v>0</v>
      </c>
      <c r="DK19">
        <f>($B$11*$K$9+$C$11*$K$9+$F$11*((FF19+EX19)/MAX(FF19+EX19+FG19, 0.1)*$P$9+FG19/MAX(FF19+EX19+FG19, 0.1)*$Q$9))/($B$11+$C$11+$F$11)</f>
        <v>0</v>
      </c>
      <c r="DL19">
        <v>6</v>
      </c>
      <c r="DM19">
        <v>0.5</v>
      </c>
      <c r="DN19" t="s">
        <v>438</v>
      </c>
      <c r="DO19">
        <v>2</v>
      </c>
      <c r="DP19" t="b">
        <v>1</v>
      </c>
      <c r="DQ19">
        <v>1761408182.35714</v>
      </c>
      <c r="DR19">
        <v>406.7565</v>
      </c>
      <c r="DS19">
        <v>417.2355</v>
      </c>
      <c r="DT19">
        <v>31.3710928571429</v>
      </c>
      <c r="DU19">
        <v>24.6811142857143</v>
      </c>
      <c r="DV19">
        <v>405.659142857143</v>
      </c>
      <c r="DW19">
        <v>31.0559142857143</v>
      </c>
      <c r="DX19">
        <v>500.0165</v>
      </c>
      <c r="DY19">
        <v>90.2966</v>
      </c>
      <c r="DZ19">
        <v>0.0316642928571429</v>
      </c>
      <c r="EA19">
        <v>37.0821928571429</v>
      </c>
      <c r="EB19">
        <v>35.9957285714286</v>
      </c>
      <c r="EC19">
        <v>999.9</v>
      </c>
      <c r="ED19">
        <v>0</v>
      </c>
      <c r="EE19">
        <v>0</v>
      </c>
      <c r="EF19">
        <v>10004.6478571429</v>
      </c>
      <c r="EG19">
        <v>0</v>
      </c>
      <c r="EH19">
        <v>1226.41142857143</v>
      </c>
      <c r="EI19">
        <v>-10.478955</v>
      </c>
      <c r="EJ19">
        <v>419.930285714286</v>
      </c>
      <c r="EK19">
        <v>427.794</v>
      </c>
      <c r="EL19">
        <v>6.68999714285714</v>
      </c>
      <c r="EM19">
        <v>417.2355</v>
      </c>
      <c r="EN19">
        <v>24.6811142857143</v>
      </c>
      <c r="EO19">
        <v>2.83270428571429</v>
      </c>
      <c r="EP19">
        <v>2.22862</v>
      </c>
      <c r="EQ19">
        <v>23.0759214285714</v>
      </c>
      <c r="ER19">
        <v>19.16955</v>
      </c>
      <c r="ES19">
        <v>1200.00357142857</v>
      </c>
      <c r="ET19">
        <v>0.967000642857143</v>
      </c>
      <c r="EU19">
        <v>0.0329994857142857</v>
      </c>
      <c r="EV19">
        <v>0</v>
      </c>
      <c r="EW19">
        <v>1449.085</v>
      </c>
      <c r="EX19">
        <v>5.00059</v>
      </c>
      <c r="EY19">
        <v>17566.5928571429</v>
      </c>
      <c r="EZ19">
        <v>10358.75</v>
      </c>
      <c r="FA19">
        <v>45.312</v>
      </c>
      <c r="FB19">
        <v>46.625</v>
      </c>
      <c r="FC19">
        <v>45.312</v>
      </c>
      <c r="FD19">
        <v>46.5935</v>
      </c>
      <c r="FE19">
        <v>46.9281428571429</v>
      </c>
      <c r="FF19">
        <v>1155.57071428571</v>
      </c>
      <c r="FG19">
        <v>39.43</v>
      </c>
      <c r="FH19">
        <v>0</v>
      </c>
      <c r="FI19">
        <v>1761408150.7</v>
      </c>
      <c r="FJ19">
        <v>0</v>
      </c>
      <c r="FK19">
        <v>1449.128</v>
      </c>
      <c r="FL19">
        <v>1.31307693750405</v>
      </c>
      <c r="FM19">
        <v>14.4692307527163</v>
      </c>
      <c r="FN19">
        <v>17566.836</v>
      </c>
      <c r="FO19">
        <v>15</v>
      </c>
      <c r="FP19">
        <v>0</v>
      </c>
      <c r="FQ19" t="s">
        <v>439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-11.011933</v>
      </c>
      <c r="GD19">
        <v>24.006664962406</v>
      </c>
      <c r="GE19">
        <v>2.992735180458</v>
      </c>
      <c r="GF19">
        <v>0</v>
      </c>
      <c r="GG19">
        <v>1449.11529411765</v>
      </c>
      <c r="GH19">
        <v>0.398472125455636</v>
      </c>
      <c r="GI19">
        <v>0.188745631723755</v>
      </c>
      <c r="GJ19">
        <v>-1</v>
      </c>
      <c r="GK19">
        <v>6.6903135</v>
      </c>
      <c r="GL19">
        <v>-0.00212436090224583</v>
      </c>
      <c r="GM19">
        <v>0.00202828320261256</v>
      </c>
      <c r="GN19">
        <v>1</v>
      </c>
      <c r="GO19">
        <v>1</v>
      </c>
      <c r="GP19">
        <v>2</v>
      </c>
      <c r="GQ19" t="s">
        <v>446</v>
      </c>
      <c r="GR19">
        <v>3.13122</v>
      </c>
      <c r="GS19">
        <v>2.70926</v>
      </c>
      <c r="GT19">
        <v>0.0849899</v>
      </c>
      <c r="GU19">
        <v>0.0854763</v>
      </c>
      <c r="GV19">
        <v>0.122632</v>
      </c>
      <c r="GW19">
        <v>0.103713</v>
      </c>
      <c r="GX19">
        <v>34014.4</v>
      </c>
      <c r="GY19">
        <v>36244.2</v>
      </c>
      <c r="GZ19">
        <v>33675</v>
      </c>
      <c r="HA19">
        <v>35926</v>
      </c>
      <c r="HB19">
        <v>41844.3</v>
      </c>
      <c r="HC19">
        <v>46262.2</v>
      </c>
      <c r="HD19">
        <v>52632.7</v>
      </c>
      <c r="HE19">
        <v>57445.7</v>
      </c>
      <c r="HF19">
        <v>1.86255</v>
      </c>
      <c r="HG19">
        <v>1.7382</v>
      </c>
      <c r="HH19">
        <v>0.0919774</v>
      </c>
      <c r="HI19">
        <v>0</v>
      </c>
      <c r="HJ19">
        <v>34.5092</v>
      </c>
      <c r="HK19">
        <v>999.9</v>
      </c>
      <c r="HL19">
        <v>60.731</v>
      </c>
      <c r="HM19">
        <v>27.603</v>
      </c>
      <c r="HN19">
        <v>24.9383</v>
      </c>
      <c r="HO19">
        <v>55.9945</v>
      </c>
      <c r="HP19">
        <v>43.9904</v>
      </c>
      <c r="HQ19">
        <v>1</v>
      </c>
      <c r="HR19">
        <v>0.705124</v>
      </c>
      <c r="HS19">
        <v>-0.225989</v>
      </c>
      <c r="HT19">
        <v>20.1353</v>
      </c>
      <c r="HU19">
        <v>5.19273</v>
      </c>
      <c r="HV19">
        <v>12.0099</v>
      </c>
      <c r="HW19">
        <v>4.9733</v>
      </c>
      <c r="HX19">
        <v>3.29483</v>
      </c>
      <c r="HY19">
        <v>9999</v>
      </c>
      <c r="HZ19">
        <v>9999</v>
      </c>
      <c r="IA19">
        <v>999.9</v>
      </c>
      <c r="IB19">
        <v>9999</v>
      </c>
      <c r="IC19">
        <v>1.86317</v>
      </c>
      <c r="ID19">
        <v>1.86813</v>
      </c>
      <c r="IE19">
        <v>1.86783</v>
      </c>
      <c r="IF19">
        <v>1.86904</v>
      </c>
      <c r="IG19">
        <v>1.86981</v>
      </c>
      <c r="IH19">
        <v>1.86588</v>
      </c>
      <c r="II19">
        <v>1.86699</v>
      </c>
      <c r="IJ19">
        <v>1.86843</v>
      </c>
      <c r="IK19">
        <v>5</v>
      </c>
      <c r="IL19">
        <v>0</v>
      </c>
      <c r="IM19">
        <v>0</v>
      </c>
      <c r="IN19">
        <v>0</v>
      </c>
      <c r="IO19" t="s">
        <v>441</v>
      </c>
      <c r="IP19" t="s">
        <v>442</v>
      </c>
      <c r="IQ19" t="s">
        <v>443</v>
      </c>
      <c r="IR19" t="s">
        <v>443</v>
      </c>
      <c r="IS19" t="s">
        <v>443</v>
      </c>
      <c r="IT19" t="s">
        <v>443</v>
      </c>
      <c r="IU19">
        <v>0</v>
      </c>
      <c r="IV19">
        <v>100</v>
      </c>
      <c r="IW19">
        <v>100</v>
      </c>
      <c r="IX19">
        <v>1.097</v>
      </c>
      <c r="IY19">
        <v>0.3152</v>
      </c>
      <c r="IZ19">
        <v>1.09748391826392</v>
      </c>
      <c r="JA19">
        <v>0</v>
      </c>
      <c r="JB19">
        <v>0</v>
      </c>
      <c r="JC19">
        <v>0</v>
      </c>
      <c r="JD19">
        <v>0.315191680746845</v>
      </c>
      <c r="JE19">
        <v>0</v>
      </c>
      <c r="JF19">
        <v>0</v>
      </c>
      <c r="JG19">
        <v>0</v>
      </c>
      <c r="JH19">
        <v>5</v>
      </c>
      <c r="JI19">
        <v>2273</v>
      </c>
      <c r="JJ19">
        <v>0</v>
      </c>
      <c r="JK19">
        <v>25</v>
      </c>
      <c r="JL19">
        <v>29356803.2</v>
      </c>
      <c r="JM19">
        <v>29356803.2</v>
      </c>
      <c r="JN19">
        <v>0.953369</v>
      </c>
      <c r="JO19">
        <v>2.61963</v>
      </c>
      <c r="JP19">
        <v>1.54785</v>
      </c>
      <c r="JQ19">
        <v>2.32422</v>
      </c>
      <c r="JR19">
        <v>1.64673</v>
      </c>
      <c r="JS19">
        <v>2.23999</v>
      </c>
      <c r="JT19">
        <v>32.1124</v>
      </c>
      <c r="JU19">
        <v>24.2013</v>
      </c>
      <c r="JV19">
        <v>18</v>
      </c>
      <c r="JW19">
        <v>506.943</v>
      </c>
      <c r="JX19">
        <v>420.015</v>
      </c>
      <c r="JY19">
        <v>36.2928</v>
      </c>
      <c r="JZ19">
        <v>36.1566</v>
      </c>
      <c r="KA19">
        <v>30.0001</v>
      </c>
      <c r="KB19">
        <v>35.9842</v>
      </c>
      <c r="KC19">
        <v>35.9054</v>
      </c>
      <c r="KD19">
        <v>18.9703</v>
      </c>
      <c r="KE19">
        <v>0</v>
      </c>
      <c r="KF19">
        <v>100</v>
      </c>
      <c r="KG19">
        <v>36.3077</v>
      </c>
      <c r="KH19">
        <v>379.694</v>
      </c>
      <c r="KI19">
        <v>53.0404</v>
      </c>
      <c r="KJ19">
        <v>95.6043</v>
      </c>
      <c r="KK19">
        <v>93.0572</v>
      </c>
    </row>
    <row r="20" spans="1:297">
      <c r="A20">
        <v>4</v>
      </c>
      <c r="B20">
        <v>1761408196</v>
      </c>
      <c r="C20">
        <v>15</v>
      </c>
      <c r="D20" t="s">
        <v>449</v>
      </c>
      <c r="E20" t="s">
        <v>450</v>
      </c>
      <c r="F20">
        <v>5</v>
      </c>
      <c r="G20" t="s">
        <v>435</v>
      </c>
      <c r="H20" t="s">
        <v>436</v>
      </c>
      <c r="I20">
        <v>1761408187.84615</v>
      </c>
      <c r="J20">
        <f>(K20)/1000</f>
        <v>0</v>
      </c>
      <c r="K20">
        <f>IF(DP20, AN20, AH20)</f>
        <v>0</v>
      </c>
      <c r="L20">
        <f>IF(DP20, AI20, AG20)</f>
        <v>0</v>
      </c>
      <c r="M20">
        <f>DR20 - IF(AU20&gt;1, L20*DL20*100.0/(AW20), 0)</f>
        <v>0</v>
      </c>
      <c r="N20">
        <f>((T20-J20/2)*M20-L20)/(T20+J20/2)</f>
        <v>0</v>
      </c>
      <c r="O20">
        <f>N20*(DY20+DZ20)/1000.0</f>
        <v>0</v>
      </c>
      <c r="P20">
        <f>(DR20 - IF(AU20&gt;1, L20*DL20*100.0/(AW20), 0))*(DY20+DZ20)/1000.0</f>
        <v>0</v>
      </c>
      <c r="Q20">
        <f>2.0/((1/S20-1/R20)+SIGN(S20)*SQRT((1/S20-1/R20)*(1/S20-1/R20) + 4*DM20/((DM20+1)*(DM20+1))*(2*1/S20*1/R20-1/R20*1/R20)))</f>
        <v>0</v>
      </c>
      <c r="R20">
        <f>IF(LEFT(DN20,1)&lt;&gt;"0",IF(LEFT(DN20,1)="1",3.0,DO20),$D$5+$E$5*(EF20*DY20/($K$5*1000))+$F$5*(EF20*DY20/($K$5*1000))*MAX(MIN(DL20,$J$5),$I$5)*MAX(MIN(DL20,$J$5),$I$5)+$G$5*MAX(MIN(DL20,$J$5),$I$5)*(EF20*DY20/($K$5*1000))+$H$5*(EF20*DY20/($K$5*1000))*(EF20*DY20/($K$5*1000)))</f>
        <v>0</v>
      </c>
      <c r="S20">
        <f>J20*(1000-(1000*0.61365*exp(17.502*W20/(240.97+W20))/(DY20+DZ20)+DT20)/2)/(1000*0.61365*exp(17.502*W20/(240.97+W20))/(DY20+DZ20)-DT20)</f>
        <v>0</v>
      </c>
      <c r="T20">
        <f>1/((DM20+1)/(Q20/1.6)+1/(R20/1.37)) + DM20/((DM20+1)/(Q20/1.6) + DM20/(R20/1.37))</f>
        <v>0</v>
      </c>
      <c r="U20">
        <f>(DH20*DK20)</f>
        <v>0</v>
      </c>
      <c r="V20">
        <f>(EA20+(U20+2*0.95*5.67E-8*(((EA20+$B$7)+273)^4-(EA20+273)^4)-44100*J20)/(1.84*29.3*R20+8*0.95*5.67E-8*(EA20+273)^3))</f>
        <v>0</v>
      </c>
      <c r="W20">
        <f>($C$7*EB20+$D$7*EC20+$E$7*V20)</f>
        <v>0</v>
      </c>
      <c r="X20">
        <f>0.61365*exp(17.502*W20/(240.97+W20))</f>
        <v>0</v>
      </c>
      <c r="Y20">
        <f>(Z20/AA20*100)</f>
        <v>0</v>
      </c>
      <c r="Z20">
        <f>DT20*(DY20+DZ20)/1000</f>
        <v>0</v>
      </c>
      <c r="AA20">
        <f>0.61365*exp(17.502*EA20/(240.97+EA20))</f>
        <v>0</v>
      </c>
      <c r="AB20">
        <f>(X20-DT20*(DY20+DZ20)/1000)</f>
        <v>0</v>
      </c>
      <c r="AC20">
        <f>(-J20*44100)</f>
        <v>0</v>
      </c>
      <c r="AD20">
        <f>2*29.3*R20*0.92*(EA20-W20)</f>
        <v>0</v>
      </c>
      <c r="AE20">
        <f>2*0.95*5.67E-8*(((EA20+$B$7)+273)^4-(W20+273)^4)</f>
        <v>0</v>
      </c>
      <c r="AF20">
        <f>U20+AE20+AC20+AD20</f>
        <v>0</v>
      </c>
      <c r="AG20">
        <f>DX20*AU20*(DS20-DR20*(1000-AU20*DU20)/(1000-AU20*DT20))/(100*DL20)</f>
        <v>0</v>
      </c>
      <c r="AH20">
        <f>1000*DX20*AU20*(DT20-DU20)/(100*DL20*(1000-AU20*DT20))</f>
        <v>0</v>
      </c>
      <c r="AI20">
        <f>(AJ20 - AK20 - DY20*1E3/(8.314*(EA20+273.15)) * AM20/DX20 * AL20) * DX20/(100*DL20) * (1000 - DU20)/1000</f>
        <v>0</v>
      </c>
      <c r="AJ20">
        <v>409.077653807696</v>
      </c>
      <c r="AK20">
        <v>407.994515151515</v>
      </c>
      <c r="AL20">
        <v>-1.98769774226534</v>
      </c>
      <c r="AM20">
        <v>64.7646732039723</v>
      </c>
      <c r="AN20">
        <f>(AP20 - AO20 + DY20*1E3/(8.314*(EA20+273.15)) * AR20/DX20 * AQ20) * DX20/(100*DL20) * 1000/(1000 - AP20)</f>
        <v>0</v>
      </c>
      <c r="AO20">
        <v>24.6834613948753</v>
      </c>
      <c r="AP20">
        <v>31.372463030303</v>
      </c>
      <c r="AQ20">
        <v>-2.37496012607518e-06</v>
      </c>
      <c r="AR20">
        <v>110.942474455945</v>
      </c>
      <c r="AS20">
        <v>0</v>
      </c>
      <c r="AT20">
        <v>0</v>
      </c>
      <c r="AU20">
        <f>IF(AS20*$H$13&gt;=AW20,1.0,(AW20/(AW20-AS20*$H$13)))</f>
        <v>0</v>
      </c>
      <c r="AV20">
        <f>(AU20-1)*100</f>
        <v>0</v>
      </c>
      <c r="AW20">
        <f>MAX(0,($B$13+$C$13*EF20)/(1+$D$13*EF20)*DY20/(EA20+273)*$E$13)</f>
        <v>0</v>
      </c>
      <c r="AX20" t="s">
        <v>437</v>
      </c>
      <c r="AY20" t="s">
        <v>437</v>
      </c>
      <c r="AZ20">
        <v>0</v>
      </c>
      <c r="BA20">
        <v>0</v>
      </c>
      <c r="BB20">
        <f>1-AZ20/BA20</f>
        <v>0</v>
      </c>
      <c r="BC20">
        <v>0</v>
      </c>
      <c r="BD20" t="s">
        <v>437</v>
      </c>
      <c r="BE20" t="s">
        <v>437</v>
      </c>
      <c r="BF20">
        <v>0</v>
      </c>
      <c r="BG20">
        <v>0</v>
      </c>
      <c r="BH20">
        <f>1-BF20/BG20</f>
        <v>0</v>
      </c>
      <c r="BI20">
        <v>0.5</v>
      </c>
      <c r="BJ20">
        <f>DI20</f>
        <v>0</v>
      </c>
      <c r="BK20">
        <f>L20</f>
        <v>0</v>
      </c>
      <c r="BL20">
        <f>BH20*BI20*BJ20</f>
        <v>0</v>
      </c>
      <c r="BM20">
        <f>(BK20-BC20)/BJ20</f>
        <v>0</v>
      </c>
      <c r="BN20">
        <f>(BA20-BG20)/BG20</f>
        <v>0</v>
      </c>
      <c r="BO20">
        <f>AZ20/(BB20+AZ20/BG20)</f>
        <v>0</v>
      </c>
      <c r="BP20" t="s">
        <v>437</v>
      </c>
      <c r="BQ20">
        <v>0</v>
      </c>
      <c r="BR20">
        <f>IF(BQ20&lt;&gt;0, BQ20, BO20)</f>
        <v>0</v>
      </c>
      <c r="BS20">
        <f>1-BR20/BG20</f>
        <v>0</v>
      </c>
      <c r="BT20">
        <f>(BG20-BF20)/(BG20-BR20)</f>
        <v>0</v>
      </c>
      <c r="BU20">
        <f>(BA20-BG20)/(BA20-BR20)</f>
        <v>0</v>
      </c>
      <c r="BV20">
        <f>(BG20-BF20)/(BG20-AZ20)</f>
        <v>0</v>
      </c>
      <c r="BW20">
        <f>(BA20-BG20)/(BA20-AZ20)</f>
        <v>0</v>
      </c>
      <c r="BX20">
        <f>(BT20*BR20/BF20)</f>
        <v>0</v>
      </c>
      <c r="BY20">
        <f>(1-BX20)</f>
        <v>0</v>
      </c>
      <c r="DH20">
        <f>$B$11*EG20+$C$11*EH20+$F$11*ES20*(1-EV20)</f>
        <v>0</v>
      </c>
      <c r="DI20">
        <f>DH20*DJ20</f>
        <v>0</v>
      </c>
      <c r="DJ20">
        <f>($B$11*$D$9+$C$11*$D$9+$F$11*((FF20+EX20)/MAX(FF20+EX20+FG20, 0.1)*$I$9+FG20/MAX(FF20+EX20+FG20, 0.1)*$J$9))/($B$11+$C$11+$F$11)</f>
        <v>0</v>
      </c>
      <c r="DK20">
        <f>($B$11*$K$9+$C$11*$K$9+$F$11*((FF20+EX20)/MAX(FF20+EX20+FG20, 0.1)*$P$9+FG20/MAX(FF20+EX20+FG20, 0.1)*$Q$9))/($B$11+$C$11+$F$11)</f>
        <v>0</v>
      </c>
      <c r="DL20">
        <v>6</v>
      </c>
      <c r="DM20">
        <v>0.5</v>
      </c>
      <c r="DN20" t="s">
        <v>438</v>
      </c>
      <c r="DO20">
        <v>2</v>
      </c>
      <c r="DP20" t="b">
        <v>1</v>
      </c>
      <c r="DQ20">
        <v>1761408187.84615</v>
      </c>
      <c r="DR20">
        <v>403.959230769231</v>
      </c>
      <c r="DS20">
        <v>409.618461538462</v>
      </c>
      <c r="DT20">
        <v>31.3721923076923</v>
      </c>
      <c r="DU20">
        <v>24.6823076923077</v>
      </c>
      <c r="DV20">
        <v>402.861769230769</v>
      </c>
      <c r="DW20">
        <v>31.0570076923077</v>
      </c>
      <c r="DX20">
        <v>500.026846153846</v>
      </c>
      <c r="DY20">
        <v>90.2969384615385</v>
      </c>
      <c r="DZ20">
        <v>0.0314997615384615</v>
      </c>
      <c r="EA20">
        <v>37.0823307692308</v>
      </c>
      <c r="EB20">
        <v>35.9930230769231</v>
      </c>
      <c r="EC20">
        <v>999.9</v>
      </c>
      <c r="ED20">
        <v>0</v>
      </c>
      <c r="EE20">
        <v>0</v>
      </c>
      <c r="EF20">
        <v>10003.6115384615</v>
      </c>
      <c r="EG20">
        <v>0</v>
      </c>
      <c r="EH20">
        <v>1226.41153846154</v>
      </c>
      <c r="EI20">
        <v>-5.65935153846154</v>
      </c>
      <c r="EJ20">
        <v>417.042769230769</v>
      </c>
      <c r="EK20">
        <v>419.984846153846</v>
      </c>
      <c r="EL20">
        <v>6.6899</v>
      </c>
      <c r="EM20">
        <v>409.618461538462</v>
      </c>
      <c r="EN20">
        <v>24.6823076923077</v>
      </c>
      <c r="EO20">
        <v>2.83281307692308</v>
      </c>
      <c r="EP20">
        <v>2.22873538461538</v>
      </c>
      <c r="EQ20">
        <v>23.0765692307692</v>
      </c>
      <c r="ER20">
        <v>19.1703769230769</v>
      </c>
      <c r="ES20">
        <v>1199.98</v>
      </c>
      <c r="ET20">
        <v>0.967</v>
      </c>
      <c r="EU20">
        <v>0.0330001</v>
      </c>
      <c r="EV20">
        <v>0</v>
      </c>
      <c r="EW20">
        <v>1449.28</v>
      </c>
      <c r="EX20">
        <v>5.00059</v>
      </c>
      <c r="EY20">
        <v>17568.7461538462</v>
      </c>
      <c r="EZ20">
        <v>10358.5307692308</v>
      </c>
      <c r="FA20">
        <v>45.312</v>
      </c>
      <c r="FB20">
        <v>46.6297692307692</v>
      </c>
      <c r="FC20">
        <v>45.3168461538462</v>
      </c>
      <c r="FD20">
        <v>46.6007692307692</v>
      </c>
      <c r="FE20">
        <v>46.937</v>
      </c>
      <c r="FF20">
        <v>1155.54846153846</v>
      </c>
      <c r="FG20">
        <v>39.43</v>
      </c>
      <c r="FH20">
        <v>0</v>
      </c>
      <c r="FI20">
        <v>1761408156.1</v>
      </c>
      <c r="FJ20">
        <v>0</v>
      </c>
      <c r="FK20">
        <v>1449.32423076923</v>
      </c>
      <c r="FL20">
        <v>2.9671794964073</v>
      </c>
      <c r="FM20">
        <v>49.3367521564307</v>
      </c>
      <c r="FN20">
        <v>17569.4653846154</v>
      </c>
      <c r="FO20">
        <v>15</v>
      </c>
      <c r="FP20">
        <v>0</v>
      </c>
      <c r="FQ20" t="s">
        <v>439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-7.66763333333333</v>
      </c>
      <c r="GD20">
        <v>54.7663402597403</v>
      </c>
      <c r="GE20">
        <v>6.01148777540083</v>
      </c>
      <c r="GF20">
        <v>0</v>
      </c>
      <c r="GG20">
        <v>1449.21852941176</v>
      </c>
      <c r="GH20">
        <v>1.982429337341</v>
      </c>
      <c r="GI20">
        <v>0.304477685388689</v>
      </c>
      <c r="GJ20">
        <v>-1</v>
      </c>
      <c r="GK20">
        <v>6.68980285714286</v>
      </c>
      <c r="GL20">
        <v>0.00150077922078109</v>
      </c>
      <c r="GM20">
        <v>0.00182891365845089</v>
      </c>
      <c r="GN20">
        <v>1</v>
      </c>
      <c r="GO20">
        <v>1</v>
      </c>
      <c r="GP20">
        <v>2</v>
      </c>
      <c r="GQ20" t="s">
        <v>446</v>
      </c>
      <c r="GR20">
        <v>3.13111</v>
      </c>
      <c r="GS20">
        <v>2.70975</v>
      </c>
      <c r="GT20">
        <v>0.0833432</v>
      </c>
      <c r="GU20">
        <v>0.0826517</v>
      </c>
      <c r="GV20">
        <v>0.122625</v>
      </c>
      <c r="GW20">
        <v>0.103712</v>
      </c>
      <c r="GX20">
        <v>34075.6</v>
      </c>
      <c r="GY20">
        <v>36356.2</v>
      </c>
      <c r="GZ20">
        <v>33675.1</v>
      </c>
      <c r="HA20">
        <v>35926.1</v>
      </c>
      <c r="HB20">
        <v>41844.7</v>
      </c>
      <c r="HC20">
        <v>46262.2</v>
      </c>
      <c r="HD20">
        <v>52632.9</v>
      </c>
      <c r="HE20">
        <v>57446.1</v>
      </c>
      <c r="HF20">
        <v>1.8623</v>
      </c>
      <c r="HG20">
        <v>1.73813</v>
      </c>
      <c r="HH20">
        <v>0.0920519</v>
      </c>
      <c r="HI20">
        <v>0</v>
      </c>
      <c r="HJ20">
        <v>34.506</v>
      </c>
      <c r="HK20">
        <v>999.9</v>
      </c>
      <c r="HL20">
        <v>60.731</v>
      </c>
      <c r="HM20">
        <v>27.614</v>
      </c>
      <c r="HN20">
        <v>24.956</v>
      </c>
      <c r="HO20">
        <v>56.3345</v>
      </c>
      <c r="HP20">
        <v>44.0224</v>
      </c>
      <c r="HQ20">
        <v>1</v>
      </c>
      <c r="HR20">
        <v>0.705038</v>
      </c>
      <c r="HS20">
        <v>-0.241389</v>
      </c>
      <c r="HT20">
        <v>20.1353</v>
      </c>
      <c r="HU20">
        <v>5.19333</v>
      </c>
      <c r="HV20">
        <v>12.0099</v>
      </c>
      <c r="HW20">
        <v>4.9736</v>
      </c>
      <c r="HX20">
        <v>3.29472</v>
      </c>
      <c r="HY20">
        <v>9999</v>
      </c>
      <c r="HZ20">
        <v>9999</v>
      </c>
      <c r="IA20">
        <v>999.9</v>
      </c>
      <c r="IB20">
        <v>9999</v>
      </c>
      <c r="IC20">
        <v>1.86316</v>
      </c>
      <c r="ID20">
        <v>1.86812</v>
      </c>
      <c r="IE20">
        <v>1.86783</v>
      </c>
      <c r="IF20">
        <v>1.86903</v>
      </c>
      <c r="IG20">
        <v>1.86981</v>
      </c>
      <c r="IH20">
        <v>1.86587</v>
      </c>
      <c r="II20">
        <v>1.867</v>
      </c>
      <c r="IJ20">
        <v>1.86843</v>
      </c>
      <c r="IK20">
        <v>5</v>
      </c>
      <c r="IL20">
        <v>0</v>
      </c>
      <c r="IM20">
        <v>0</v>
      </c>
      <c r="IN20">
        <v>0</v>
      </c>
      <c r="IO20" t="s">
        <v>441</v>
      </c>
      <c r="IP20" t="s">
        <v>442</v>
      </c>
      <c r="IQ20" t="s">
        <v>443</v>
      </c>
      <c r="IR20" t="s">
        <v>443</v>
      </c>
      <c r="IS20" t="s">
        <v>443</v>
      </c>
      <c r="IT20" t="s">
        <v>443</v>
      </c>
      <c r="IU20">
        <v>0</v>
      </c>
      <c r="IV20">
        <v>100</v>
      </c>
      <c r="IW20">
        <v>100</v>
      </c>
      <c r="IX20">
        <v>1.097</v>
      </c>
      <c r="IY20">
        <v>0.3152</v>
      </c>
      <c r="IZ20">
        <v>1.09748391826392</v>
      </c>
      <c r="JA20">
        <v>0</v>
      </c>
      <c r="JB20">
        <v>0</v>
      </c>
      <c r="JC20">
        <v>0</v>
      </c>
      <c r="JD20">
        <v>0.315191680746845</v>
      </c>
      <c r="JE20">
        <v>0</v>
      </c>
      <c r="JF20">
        <v>0</v>
      </c>
      <c r="JG20">
        <v>0</v>
      </c>
      <c r="JH20">
        <v>5</v>
      </c>
      <c r="JI20">
        <v>2273</v>
      </c>
      <c r="JJ20">
        <v>0</v>
      </c>
      <c r="JK20">
        <v>25</v>
      </c>
      <c r="JL20">
        <v>29356803.3</v>
      </c>
      <c r="JM20">
        <v>29356803.3</v>
      </c>
      <c r="JN20">
        <v>0.914307</v>
      </c>
      <c r="JO20">
        <v>2.61475</v>
      </c>
      <c r="JP20">
        <v>1.54785</v>
      </c>
      <c r="JQ20">
        <v>2.32422</v>
      </c>
      <c r="JR20">
        <v>1.64673</v>
      </c>
      <c r="JS20">
        <v>2.229</v>
      </c>
      <c r="JT20">
        <v>32.1124</v>
      </c>
      <c r="JU20">
        <v>24.2013</v>
      </c>
      <c r="JV20">
        <v>18</v>
      </c>
      <c r="JW20">
        <v>506.77</v>
      </c>
      <c r="JX20">
        <v>419.97</v>
      </c>
      <c r="JY20">
        <v>36.3025</v>
      </c>
      <c r="JZ20">
        <v>36.1566</v>
      </c>
      <c r="KA20">
        <v>30</v>
      </c>
      <c r="KB20">
        <v>35.9842</v>
      </c>
      <c r="KC20">
        <v>35.9054</v>
      </c>
      <c r="KD20">
        <v>18.3455</v>
      </c>
      <c r="KE20">
        <v>0</v>
      </c>
      <c r="KF20">
        <v>100</v>
      </c>
      <c r="KG20">
        <v>36.3127</v>
      </c>
      <c r="KH20">
        <v>366.227</v>
      </c>
      <c r="KI20">
        <v>53.0404</v>
      </c>
      <c r="KJ20">
        <v>95.6045</v>
      </c>
      <c r="KK20">
        <v>93.0577</v>
      </c>
    </row>
    <row r="21" spans="1:297">
      <c r="A21">
        <v>5</v>
      </c>
      <c r="B21">
        <v>1761408201</v>
      </c>
      <c r="C21">
        <v>20</v>
      </c>
      <c r="D21" t="s">
        <v>451</v>
      </c>
      <c r="E21" t="s">
        <v>452</v>
      </c>
      <c r="F21">
        <v>5</v>
      </c>
      <c r="G21" t="s">
        <v>435</v>
      </c>
      <c r="H21" t="s">
        <v>436</v>
      </c>
      <c r="I21">
        <v>1761408192.84615</v>
      </c>
      <c r="J21">
        <f>(K21)/1000</f>
        <v>0</v>
      </c>
      <c r="K21">
        <f>IF(DP21, AN21, AH21)</f>
        <v>0</v>
      </c>
      <c r="L21">
        <f>IF(DP21, AI21, AG21)</f>
        <v>0</v>
      </c>
      <c r="M21">
        <f>DR21 - IF(AU21&gt;1, L21*DL21*100.0/(AW21), 0)</f>
        <v>0</v>
      </c>
      <c r="N21">
        <f>((T21-J21/2)*M21-L21)/(T21+J21/2)</f>
        <v>0</v>
      </c>
      <c r="O21">
        <f>N21*(DY21+DZ21)/1000.0</f>
        <v>0</v>
      </c>
      <c r="P21">
        <f>(DR21 - IF(AU21&gt;1, L21*DL21*100.0/(AW21), 0))*(DY21+DZ21)/1000.0</f>
        <v>0</v>
      </c>
      <c r="Q21">
        <f>2.0/((1/S21-1/R21)+SIGN(S21)*SQRT((1/S21-1/R21)*(1/S21-1/R21) + 4*DM21/((DM21+1)*(DM21+1))*(2*1/S21*1/R21-1/R21*1/R21)))</f>
        <v>0</v>
      </c>
      <c r="R21">
        <f>IF(LEFT(DN21,1)&lt;&gt;"0",IF(LEFT(DN21,1)="1",3.0,DO21),$D$5+$E$5*(EF21*DY21/($K$5*1000))+$F$5*(EF21*DY21/($K$5*1000))*MAX(MIN(DL21,$J$5),$I$5)*MAX(MIN(DL21,$J$5),$I$5)+$G$5*MAX(MIN(DL21,$J$5),$I$5)*(EF21*DY21/($K$5*1000))+$H$5*(EF21*DY21/($K$5*1000))*(EF21*DY21/($K$5*1000)))</f>
        <v>0</v>
      </c>
      <c r="S21">
        <f>J21*(1000-(1000*0.61365*exp(17.502*W21/(240.97+W21))/(DY21+DZ21)+DT21)/2)/(1000*0.61365*exp(17.502*W21/(240.97+W21))/(DY21+DZ21)-DT21)</f>
        <v>0</v>
      </c>
      <c r="T21">
        <f>1/((DM21+1)/(Q21/1.6)+1/(R21/1.37)) + DM21/((DM21+1)/(Q21/1.6) + DM21/(R21/1.37))</f>
        <v>0</v>
      </c>
      <c r="U21">
        <f>(DH21*DK21)</f>
        <v>0</v>
      </c>
      <c r="V21">
        <f>(EA21+(U21+2*0.95*5.67E-8*(((EA21+$B$7)+273)^4-(EA21+273)^4)-44100*J21)/(1.84*29.3*R21+8*0.95*5.67E-8*(EA21+273)^3))</f>
        <v>0</v>
      </c>
      <c r="W21">
        <f>($C$7*EB21+$D$7*EC21+$E$7*V21)</f>
        <v>0</v>
      </c>
      <c r="X21">
        <f>0.61365*exp(17.502*W21/(240.97+W21))</f>
        <v>0</v>
      </c>
      <c r="Y21">
        <f>(Z21/AA21*100)</f>
        <v>0</v>
      </c>
      <c r="Z21">
        <f>DT21*(DY21+DZ21)/1000</f>
        <v>0</v>
      </c>
      <c r="AA21">
        <f>0.61365*exp(17.502*EA21/(240.97+EA21))</f>
        <v>0</v>
      </c>
      <c r="AB21">
        <f>(X21-DT21*(DY21+DZ21)/1000)</f>
        <v>0</v>
      </c>
      <c r="AC21">
        <f>(-J21*44100)</f>
        <v>0</v>
      </c>
      <c r="AD21">
        <f>2*29.3*R21*0.92*(EA21-W21)</f>
        <v>0</v>
      </c>
      <c r="AE21">
        <f>2*0.95*5.67E-8*(((EA21+$B$7)+273)^4-(W21+273)^4)</f>
        <v>0</v>
      </c>
      <c r="AF21">
        <f>U21+AE21+AC21+AD21</f>
        <v>0</v>
      </c>
      <c r="AG21">
        <f>DX21*AU21*(DS21-DR21*(1000-AU21*DU21)/(1000-AU21*DT21))/(100*DL21)</f>
        <v>0</v>
      </c>
      <c r="AH21">
        <f>1000*DX21*AU21*(DT21-DU21)/(100*DL21*(1000-AU21*DT21))</f>
        <v>0</v>
      </c>
      <c r="AI21">
        <f>(AJ21 - AK21 - DY21*1E3/(8.314*(EA21+273.15)) * AM21/DX21 * AL21) * DX21/(100*DL21) * (1000 - DU21)/1000</f>
        <v>0</v>
      </c>
      <c r="AJ21">
        <v>391.247223178027</v>
      </c>
      <c r="AK21">
        <v>394.179606060606</v>
      </c>
      <c r="AL21">
        <v>-2.85991657477373</v>
      </c>
      <c r="AM21">
        <v>64.7646732039723</v>
      </c>
      <c r="AN21">
        <f>(AP21 - AO21 + DY21*1E3/(8.314*(EA21+273.15)) * AR21/DX21 * AQ21) * DX21/(100*DL21) * 1000/(1000 - AP21)</f>
        <v>0</v>
      </c>
      <c r="AO21">
        <v>24.6838545044615</v>
      </c>
      <c r="AP21">
        <v>31.3697921212121</v>
      </c>
      <c r="AQ21">
        <v>-1.40516458652249e-06</v>
      </c>
      <c r="AR21">
        <v>110.942474455945</v>
      </c>
      <c r="AS21">
        <v>0</v>
      </c>
      <c r="AT21">
        <v>0</v>
      </c>
      <c r="AU21">
        <f>IF(AS21*$H$13&gt;=AW21,1.0,(AW21/(AW21-AS21*$H$13)))</f>
        <v>0</v>
      </c>
      <c r="AV21">
        <f>(AU21-1)*100</f>
        <v>0</v>
      </c>
      <c r="AW21">
        <f>MAX(0,($B$13+$C$13*EF21)/(1+$D$13*EF21)*DY21/(EA21+273)*$E$13)</f>
        <v>0</v>
      </c>
      <c r="AX21" t="s">
        <v>437</v>
      </c>
      <c r="AY21" t="s">
        <v>437</v>
      </c>
      <c r="AZ21">
        <v>0</v>
      </c>
      <c r="BA21">
        <v>0</v>
      </c>
      <c r="BB21">
        <f>1-AZ21/BA21</f>
        <v>0</v>
      </c>
      <c r="BC21">
        <v>0</v>
      </c>
      <c r="BD21" t="s">
        <v>437</v>
      </c>
      <c r="BE21" t="s">
        <v>437</v>
      </c>
      <c r="BF21">
        <v>0</v>
      </c>
      <c r="BG21">
        <v>0</v>
      </c>
      <c r="BH21">
        <f>1-BF21/BG21</f>
        <v>0</v>
      </c>
      <c r="BI21">
        <v>0.5</v>
      </c>
      <c r="BJ21">
        <f>DI21</f>
        <v>0</v>
      </c>
      <c r="BK21">
        <f>L21</f>
        <v>0</v>
      </c>
      <c r="BL21">
        <f>BH21*BI21*BJ21</f>
        <v>0</v>
      </c>
      <c r="BM21">
        <f>(BK21-BC21)/BJ21</f>
        <v>0</v>
      </c>
      <c r="BN21">
        <f>(BA21-BG21)/BG21</f>
        <v>0</v>
      </c>
      <c r="BO21">
        <f>AZ21/(BB21+AZ21/BG21)</f>
        <v>0</v>
      </c>
      <c r="BP21" t="s">
        <v>437</v>
      </c>
      <c r="BQ21">
        <v>0</v>
      </c>
      <c r="BR21">
        <f>IF(BQ21&lt;&gt;0, BQ21, BO21)</f>
        <v>0</v>
      </c>
      <c r="BS21">
        <f>1-BR21/BG21</f>
        <v>0</v>
      </c>
      <c r="BT21">
        <f>(BG21-BF21)/(BG21-BR21)</f>
        <v>0</v>
      </c>
      <c r="BU21">
        <f>(BA21-BG21)/(BA21-BR21)</f>
        <v>0</v>
      </c>
      <c r="BV21">
        <f>(BG21-BF21)/(BG21-AZ21)</f>
        <v>0</v>
      </c>
      <c r="BW21">
        <f>(BA21-BG21)/(BA21-AZ21)</f>
        <v>0</v>
      </c>
      <c r="BX21">
        <f>(BT21*BR21/BF21)</f>
        <v>0</v>
      </c>
      <c r="BY21">
        <f>(1-BX21)</f>
        <v>0</v>
      </c>
      <c r="DH21">
        <f>$B$11*EG21+$C$11*EH21+$F$11*ES21*(1-EV21)</f>
        <v>0</v>
      </c>
      <c r="DI21">
        <f>DH21*DJ21</f>
        <v>0</v>
      </c>
      <c r="DJ21">
        <f>($B$11*$D$9+$C$11*$D$9+$F$11*((FF21+EX21)/MAX(FF21+EX21+FG21, 0.1)*$I$9+FG21/MAX(FF21+EX21+FG21, 0.1)*$J$9))/($B$11+$C$11+$F$11)</f>
        <v>0</v>
      </c>
      <c r="DK21">
        <f>($B$11*$K$9+$C$11*$K$9+$F$11*((FF21+EX21)/MAX(FF21+EX21+FG21, 0.1)*$P$9+FG21/MAX(FF21+EX21+FG21, 0.1)*$Q$9))/($B$11+$C$11+$F$11)</f>
        <v>0</v>
      </c>
      <c r="DL21">
        <v>6</v>
      </c>
      <c r="DM21">
        <v>0.5</v>
      </c>
      <c r="DN21" t="s">
        <v>438</v>
      </c>
      <c r="DO21">
        <v>2</v>
      </c>
      <c r="DP21" t="b">
        <v>1</v>
      </c>
      <c r="DQ21">
        <v>1761408192.84615</v>
      </c>
      <c r="DR21">
        <v>397.459769230769</v>
      </c>
      <c r="DS21">
        <v>396.981692307692</v>
      </c>
      <c r="DT21">
        <v>31.3723153846154</v>
      </c>
      <c r="DU21">
        <v>24.6832307692308</v>
      </c>
      <c r="DV21">
        <v>396.362153846154</v>
      </c>
      <c r="DW21">
        <v>31.0571307692308</v>
      </c>
      <c r="DX21">
        <v>499.985230769231</v>
      </c>
      <c r="DY21">
        <v>90.2972615384615</v>
      </c>
      <c r="DZ21">
        <v>0.0316291153846154</v>
      </c>
      <c r="EA21">
        <v>37.0820230769231</v>
      </c>
      <c r="EB21">
        <v>35.9929230769231</v>
      </c>
      <c r="EC21">
        <v>999.9</v>
      </c>
      <c r="ED21">
        <v>0</v>
      </c>
      <c r="EE21">
        <v>0</v>
      </c>
      <c r="EF21">
        <v>9997.64384615385</v>
      </c>
      <c r="EG21">
        <v>0</v>
      </c>
      <c r="EH21">
        <v>1226.42769230769</v>
      </c>
      <c r="EI21">
        <v>0.477926153846154</v>
      </c>
      <c r="EJ21">
        <v>410.332769230769</v>
      </c>
      <c r="EK21">
        <v>407.028615384615</v>
      </c>
      <c r="EL21">
        <v>6.68910076923077</v>
      </c>
      <c r="EM21">
        <v>396.981692307692</v>
      </c>
      <c r="EN21">
        <v>24.6832307692308</v>
      </c>
      <c r="EO21">
        <v>2.83283461538461</v>
      </c>
      <c r="EP21">
        <v>2.22882538461538</v>
      </c>
      <c r="EQ21">
        <v>23.0766923076923</v>
      </c>
      <c r="ER21">
        <v>19.1710384615385</v>
      </c>
      <c r="ES21">
        <v>1199.97846153846</v>
      </c>
      <c r="ET21">
        <v>0.967</v>
      </c>
      <c r="EU21">
        <v>0.0330001</v>
      </c>
      <c r="EV21">
        <v>0</v>
      </c>
      <c r="EW21">
        <v>1449.72230769231</v>
      </c>
      <c r="EX21">
        <v>5.00059</v>
      </c>
      <c r="EY21">
        <v>17573.7692307692</v>
      </c>
      <c r="EZ21">
        <v>10358.5153846154</v>
      </c>
      <c r="FA21">
        <v>45.312</v>
      </c>
      <c r="FB21">
        <v>46.6345384615385</v>
      </c>
      <c r="FC21">
        <v>45.3265384615385</v>
      </c>
      <c r="FD21">
        <v>46.6104615384615</v>
      </c>
      <c r="FE21">
        <v>46.937</v>
      </c>
      <c r="FF21">
        <v>1155.54692307692</v>
      </c>
      <c r="FG21">
        <v>39.43</v>
      </c>
      <c r="FH21">
        <v>0</v>
      </c>
      <c r="FI21">
        <v>1761408160.9</v>
      </c>
      <c r="FJ21">
        <v>0</v>
      </c>
      <c r="FK21">
        <v>1449.77692307692</v>
      </c>
      <c r="FL21">
        <v>7.41401711133307</v>
      </c>
      <c r="FM21">
        <v>89.2752138052859</v>
      </c>
      <c r="FN21">
        <v>17574.9346153846</v>
      </c>
      <c r="FO21">
        <v>15</v>
      </c>
      <c r="FP21">
        <v>0</v>
      </c>
      <c r="FQ21" t="s">
        <v>439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-2.461025</v>
      </c>
      <c r="GD21">
        <v>78.3500255639098</v>
      </c>
      <c r="GE21">
        <v>7.60844856996122</v>
      </c>
      <c r="GF21">
        <v>0</v>
      </c>
      <c r="GG21">
        <v>1449.51911764706</v>
      </c>
      <c r="GH21">
        <v>4.38731857403069</v>
      </c>
      <c r="GI21">
        <v>0.527141947883123</v>
      </c>
      <c r="GJ21">
        <v>-1</v>
      </c>
      <c r="GK21">
        <v>6.689272</v>
      </c>
      <c r="GL21">
        <v>-0.0123203007518764</v>
      </c>
      <c r="GM21">
        <v>0.00197870311062593</v>
      </c>
      <c r="GN21">
        <v>1</v>
      </c>
      <c r="GO21">
        <v>1</v>
      </c>
      <c r="GP21">
        <v>2</v>
      </c>
      <c r="GQ21" t="s">
        <v>446</v>
      </c>
      <c r="GR21">
        <v>3.13114</v>
      </c>
      <c r="GS21">
        <v>2.71002</v>
      </c>
      <c r="GT21">
        <v>0.08103</v>
      </c>
      <c r="GU21">
        <v>0.0799745</v>
      </c>
      <c r="GV21">
        <v>0.122626</v>
      </c>
      <c r="GW21">
        <v>0.103717</v>
      </c>
      <c r="GX21">
        <v>34161.5</v>
      </c>
      <c r="GY21">
        <v>36462.3</v>
      </c>
      <c r="GZ21">
        <v>33674.9</v>
      </c>
      <c r="HA21">
        <v>35926.1</v>
      </c>
      <c r="HB21">
        <v>41844.3</v>
      </c>
      <c r="HC21">
        <v>46261.7</v>
      </c>
      <c r="HD21">
        <v>52632.8</v>
      </c>
      <c r="HE21">
        <v>57446.2</v>
      </c>
      <c r="HF21">
        <v>1.86238</v>
      </c>
      <c r="HG21">
        <v>1.73778</v>
      </c>
      <c r="HH21">
        <v>0.0926107</v>
      </c>
      <c r="HI21">
        <v>0</v>
      </c>
      <c r="HJ21">
        <v>34.5045</v>
      </c>
      <c r="HK21">
        <v>999.9</v>
      </c>
      <c r="HL21">
        <v>60.707</v>
      </c>
      <c r="HM21">
        <v>27.614</v>
      </c>
      <c r="HN21">
        <v>24.9438</v>
      </c>
      <c r="HO21">
        <v>55.8345</v>
      </c>
      <c r="HP21">
        <v>44.1627</v>
      </c>
      <c r="HQ21">
        <v>1</v>
      </c>
      <c r="HR21">
        <v>0.704936</v>
      </c>
      <c r="HS21">
        <v>-0.244447</v>
      </c>
      <c r="HT21">
        <v>20.135</v>
      </c>
      <c r="HU21">
        <v>5.19303</v>
      </c>
      <c r="HV21">
        <v>12.0099</v>
      </c>
      <c r="HW21">
        <v>4.9736</v>
      </c>
      <c r="HX21">
        <v>3.2948</v>
      </c>
      <c r="HY21">
        <v>9999</v>
      </c>
      <c r="HZ21">
        <v>9999</v>
      </c>
      <c r="IA21">
        <v>999.9</v>
      </c>
      <c r="IB21">
        <v>9999</v>
      </c>
      <c r="IC21">
        <v>1.86318</v>
      </c>
      <c r="ID21">
        <v>1.8681</v>
      </c>
      <c r="IE21">
        <v>1.86783</v>
      </c>
      <c r="IF21">
        <v>1.86904</v>
      </c>
      <c r="IG21">
        <v>1.86981</v>
      </c>
      <c r="IH21">
        <v>1.86588</v>
      </c>
      <c r="II21">
        <v>1.86697</v>
      </c>
      <c r="IJ21">
        <v>1.86843</v>
      </c>
      <c r="IK21">
        <v>5</v>
      </c>
      <c r="IL21">
        <v>0</v>
      </c>
      <c r="IM21">
        <v>0</v>
      </c>
      <c r="IN21">
        <v>0</v>
      </c>
      <c r="IO21" t="s">
        <v>441</v>
      </c>
      <c r="IP21" t="s">
        <v>442</v>
      </c>
      <c r="IQ21" t="s">
        <v>443</v>
      </c>
      <c r="IR21" t="s">
        <v>443</v>
      </c>
      <c r="IS21" t="s">
        <v>443</v>
      </c>
      <c r="IT21" t="s">
        <v>443</v>
      </c>
      <c r="IU21">
        <v>0</v>
      </c>
      <c r="IV21">
        <v>100</v>
      </c>
      <c r="IW21">
        <v>100</v>
      </c>
      <c r="IX21">
        <v>1.098</v>
      </c>
      <c r="IY21">
        <v>0.3152</v>
      </c>
      <c r="IZ21">
        <v>1.09748391826392</v>
      </c>
      <c r="JA21">
        <v>0</v>
      </c>
      <c r="JB21">
        <v>0</v>
      </c>
      <c r="JC21">
        <v>0</v>
      </c>
      <c r="JD21">
        <v>0.315191680746845</v>
      </c>
      <c r="JE21">
        <v>0</v>
      </c>
      <c r="JF21">
        <v>0</v>
      </c>
      <c r="JG21">
        <v>0</v>
      </c>
      <c r="JH21">
        <v>5</v>
      </c>
      <c r="JI21">
        <v>2273</v>
      </c>
      <c r="JJ21">
        <v>0</v>
      </c>
      <c r="JK21">
        <v>25</v>
      </c>
      <c r="JL21">
        <v>29356803.4</v>
      </c>
      <c r="JM21">
        <v>29356803.4</v>
      </c>
      <c r="JN21">
        <v>0.887451</v>
      </c>
      <c r="JO21">
        <v>2.61108</v>
      </c>
      <c r="JP21">
        <v>1.54785</v>
      </c>
      <c r="JQ21">
        <v>2.32422</v>
      </c>
      <c r="JR21">
        <v>1.64673</v>
      </c>
      <c r="JS21">
        <v>2.35474</v>
      </c>
      <c r="JT21">
        <v>32.1124</v>
      </c>
      <c r="JU21">
        <v>24.2101</v>
      </c>
      <c r="JV21">
        <v>18</v>
      </c>
      <c r="JW21">
        <v>506.822</v>
      </c>
      <c r="JX21">
        <v>419.762</v>
      </c>
      <c r="JY21">
        <v>36.3108</v>
      </c>
      <c r="JZ21">
        <v>36.1561</v>
      </c>
      <c r="KA21">
        <v>30</v>
      </c>
      <c r="KB21">
        <v>35.9842</v>
      </c>
      <c r="KC21">
        <v>35.9054</v>
      </c>
      <c r="KD21">
        <v>17.782</v>
      </c>
      <c r="KE21">
        <v>0</v>
      </c>
      <c r="KF21">
        <v>100</v>
      </c>
      <c r="KG21">
        <v>36.3163</v>
      </c>
      <c r="KH21">
        <v>345.948</v>
      </c>
      <c r="KI21">
        <v>53.0404</v>
      </c>
      <c r="KJ21">
        <v>95.6043</v>
      </c>
      <c r="KK21">
        <v>93.0578</v>
      </c>
    </row>
    <row r="22" spans="1:297">
      <c r="A22">
        <v>6</v>
      </c>
      <c r="B22">
        <v>1761408206</v>
      </c>
      <c r="C22">
        <v>25</v>
      </c>
      <c r="D22" t="s">
        <v>453</v>
      </c>
      <c r="E22" t="s">
        <v>454</v>
      </c>
      <c r="F22">
        <v>5</v>
      </c>
      <c r="G22" t="s">
        <v>435</v>
      </c>
      <c r="H22" t="s">
        <v>436</v>
      </c>
      <c r="I22">
        <v>1761408197.84615</v>
      </c>
      <c r="J22">
        <f>(K22)/1000</f>
        <v>0</v>
      </c>
      <c r="K22">
        <f>IF(DP22, AN22, AH22)</f>
        <v>0</v>
      </c>
      <c r="L22">
        <f>IF(DP22, AI22, AG22)</f>
        <v>0</v>
      </c>
      <c r="M22">
        <f>DR22 - IF(AU22&gt;1, L22*DL22*100.0/(AW22), 0)</f>
        <v>0</v>
      </c>
      <c r="N22">
        <f>((T22-J22/2)*M22-L22)/(T22+J22/2)</f>
        <v>0</v>
      </c>
      <c r="O22">
        <f>N22*(DY22+DZ22)/1000.0</f>
        <v>0</v>
      </c>
      <c r="P22">
        <f>(DR22 - IF(AU22&gt;1, L22*DL22*100.0/(AW22), 0))*(DY22+DZ22)/1000.0</f>
        <v>0</v>
      </c>
      <c r="Q22">
        <f>2.0/((1/S22-1/R22)+SIGN(S22)*SQRT((1/S22-1/R22)*(1/S22-1/R22) + 4*DM22/((DM22+1)*(DM22+1))*(2*1/S22*1/R22-1/R22*1/R22)))</f>
        <v>0</v>
      </c>
      <c r="R22">
        <f>IF(LEFT(DN22,1)&lt;&gt;"0",IF(LEFT(DN22,1)="1",3.0,DO22),$D$5+$E$5*(EF22*DY22/($K$5*1000))+$F$5*(EF22*DY22/($K$5*1000))*MAX(MIN(DL22,$J$5),$I$5)*MAX(MIN(DL22,$J$5),$I$5)+$G$5*MAX(MIN(DL22,$J$5),$I$5)*(EF22*DY22/($K$5*1000))+$H$5*(EF22*DY22/($K$5*1000))*(EF22*DY22/($K$5*1000)))</f>
        <v>0</v>
      </c>
      <c r="S22">
        <f>J22*(1000-(1000*0.61365*exp(17.502*W22/(240.97+W22))/(DY22+DZ22)+DT22)/2)/(1000*0.61365*exp(17.502*W22/(240.97+W22))/(DY22+DZ22)-DT22)</f>
        <v>0</v>
      </c>
      <c r="T22">
        <f>1/((DM22+1)/(Q22/1.6)+1/(R22/1.37)) + DM22/((DM22+1)/(Q22/1.6) + DM22/(R22/1.37))</f>
        <v>0</v>
      </c>
      <c r="U22">
        <f>(DH22*DK22)</f>
        <v>0</v>
      </c>
      <c r="V22">
        <f>(EA22+(U22+2*0.95*5.67E-8*(((EA22+$B$7)+273)^4-(EA22+273)^4)-44100*J22)/(1.84*29.3*R22+8*0.95*5.67E-8*(EA22+273)^3))</f>
        <v>0</v>
      </c>
      <c r="W22">
        <f>($C$7*EB22+$D$7*EC22+$E$7*V22)</f>
        <v>0</v>
      </c>
      <c r="X22">
        <f>0.61365*exp(17.502*W22/(240.97+W22))</f>
        <v>0</v>
      </c>
      <c r="Y22">
        <f>(Z22/AA22*100)</f>
        <v>0</v>
      </c>
      <c r="Z22">
        <f>DT22*(DY22+DZ22)/1000</f>
        <v>0</v>
      </c>
      <c r="AA22">
        <f>0.61365*exp(17.502*EA22/(240.97+EA22))</f>
        <v>0</v>
      </c>
      <c r="AB22">
        <f>(X22-DT22*(DY22+DZ22)/1000)</f>
        <v>0</v>
      </c>
      <c r="AC22">
        <f>(-J22*44100)</f>
        <v>0</v>
      </c>
      <c r="AD22">
        <f>2*29.3*R22*0.92*(EA22-W22)</f>
        <v>0</v>
      </c>
      <c r="AE22">
        <f>2*0.95*5.67E-8*(((EA22+$B$7)+273)^4-(W22+273)^4)</f>
        <v>0</v>
      </c>
      <c r="AF22">
        <f>U22+AE22+AC22+AD22</f>
        <v>0</v>
      </c>
      <c r="AG22">
        <f>DX22*AU22*(DS22-DR22*(1000-AU22*DU22)/(1000-AU22*DT22))/(100*DL22)</f>
        <v>0</v>
      </c>
      <c r="AH22">
        <f>1000*DX22*AU22*(DT22-DU22)/(100*DL22*(1000-AU22*DT22))</f>
        <v>0</v>
      </c>
      <c r="AI22">
        <f>(AJ22 - AK22 - DY22*1E3/(8.314*(EA22+273.15)) * AM22/DX22 * AL22) * DX22/(100*DL22) * (1000 - DU22)/1000</f>
        <v>0</v>
      </c>
      <c r="AJ22">
        <v>375.264853697259</v>
      </c>
      <c r="AK22">
        <v>379.529193939394</v>
      </c>
      <c r="AL22">
        <v>-2.95661426046592</v>
      </c>
      <c r="AM22">
        <v>64.7646732039723</v>
      </c>
      <c r="AN22">
        <f>(AP22 - AO22 + DY22*1E3/(8.314*(EA22+273.15)) * AR22/DX22 * AQ22) * DX22/(100*DL22) * 1000/(1000 - AP22)</f>
        <v>0</v>
      </c>
      <c r="AO22">
        <v>24.683421738347</v>
      </c>
      <c r="AP22">
        <v>31.3711460606061</v>
      </c>
      <c r="AQ22">
        <v>9.15078568885738e-07</v>
      </c>
      <c r="AR22">
        <v>110.942474455945</v>
      </c>
      <c r="AS22">
        <v>0</v>
      </c>
      <c r="AT22">
        <v>0</v>
      </c>
      <c r="AU22">
        <f>IF(AS22*$H$13&gt;=AW22,1.0,(AW22/(AW22-AS22*$H$13)))</f>
        <v>0</v>
      </c>
      <c r="AV22">
        <f>(AU22-1)*100</f>
        <v>0</v>
      </c>
      <c r="AW22">
        <f>MAX(0,($B$13+$C$13*EF22)/(1+$D$13*EF22)*DY22/(EA22+273)*$E$13)</f>
        <v>0</v>
      </c>
      <c r="AX22" t="s">
        <v>437</v>
      </c>
      <c r="AY22" t="s">
        <v>437</v>
      </c>
      <c r="AZ22">
        <v>0</v>
      </c>
      <c r="BA22">
        <v>0</v>
      </c>
      <c r="BB22">
        <f>1-AZ22/BA22</f>
        <v>0</v>
      </c>
      <c r="BC22">
        <v>0</v>
      </c>
      <c r="BD22" t="s">
        <v>437</v>
      </c>
      <c r="BE22" t="s">
        <v>437</v>
      </c>
      <c r="BF22">
        <v>0</v>
      </c>
      <c r="BG22">
        <v>0</v>
      </c>
      <c r="BH22">
        <f>1-BF22/BG22</f>
        <v>0</v>
      </c>
      <c r="BI22">
        <v>0.5</v>
      </c>
      <c r="BJ22">
        <f>DI22</f>
        <v>0</v>
      </c>
      <c r="BK22">
        <f>L22</f>
        <v>0</v>
      </c>
      <c r="BL22">
        <f>BH22*BI22*BJ22</f>
        <v>0</v>
      </c>
      <c r="BM22">
        <f>(BK22-BC22)/BJ22</f>
        <v>0</v>
      </c>
      <c r="BN22">
        <f>(BA22-BG22)/BG22</f>
        <v>0</v>
      </c>
      <c r="BO22">
        <f>AZ22/(BB22+AZ22/BG22)</f>
        <v>0</v>
      </c>
      <c r="BP22" t="s">
        <v>437</v>
      </c>
      <c r="BQ22">
        <v>0</v>
      </c>
      <c r="BR22">
        <f>IF(BQ22&lt;&gt;0, BQ22, BO22)</f>
        <v>0</v>
      </c>
      <c r="BS22">
        <f>1-BR22/BG22</f>
        <v>0</v>
      </c>
      <c r="BT22">
        <f>(BG22-BF22)/(BG22-BR22)</f>
        <v>0</v>
      </c>
      <c r="BU22">
        <f>(BA22-BG22)/(BA22-BR22)</f>
        <v>0</v>
      </c>
      <c r="BV22">
        <f>(BG22-BF22)/(BG22-AZ22)</f>
        <v>0</v>
      </c>
      <c r="BW22">
        <f>(BA22-BG22)/(BA22-AZ22)</f>
        <v>0</v>
      </c>
      <c r="BX22">
        <f>(BT22*BR22/BF22)</f>
        <v>0</v>
      </c>
      <c r="BY22">
        <f>(1-BX22)</f>
        <v>0</v>
      </c>
      <c r="DH22">
        <f>$B$11*EG22+$C$11*EH22+$F$11*ES22*(1-EV22)</f>
        <v>0</v>
      </c>
      <c r="DI22">
        <f>DH22*DJ22</f>
        <v>0</v>
      </c>
      <c r="DJ22">
        <f>($B$11*$D$9+$C$11*$D$9+$F$11*((FF22+EX22)/MAX(FF22+EX22+FG22, 0.1)*$I$9+FG22/MAX(FF22+EX22+FG22, 0.1)*$J$9))/($B$11+$C$11+$F$11)</f>
        <v>0</v>
      </c>
      <c r="DK22">
        <f>($B$11*$K$9+$C$11*$K$9+$F$11*((FF22+EX22)/MAX(FF22+EX22+FG22, 0.1)*$P$9+FG22/MAX(FF22+EX22+FG22, 0.1)*$Q$9))/($B$11+$C$11+$F$11)</f>
        <v>0</v>
      </c>
      <c r="DL22">
        <v>6</v>
      </c>
      <c r="DM22">
        <v>0.5</v>
      </c>
      <c r="DN22" t="s">
        <v>438</v>
      </c>
      <c r="DO22">
        <v>2</v>
      </c>
      <c r="DP22" t="b">
        <v>1</v>
      </c>
      <c r="DQ22">
        <v>1761408197.84615</v>
      </c>
      <c r="DR22">
        <v>386.895230769231</v>
      </c>
      <c r="DS22">
        <v>381.419846153846</v>
      </c>
      <c r="DT22">
        <v>31.3715923076923</v>
      </c>
      <c r="DU22">
        <v>24.6836846153846</v>
      </c>
      <c r="DV22">
        <v>385.797769230769</v>
      </c>
      <c r="DW22">
        <v>31.0564</v>
      </c>
      <c r="DX22">
        <v>500.003</v>
      </c>
      <c r="DY22">
        <v>90.2973384615385</v>
      </c>
      <c r="DZ22">
        <v>0.0317706769230769</v>
      </c>
      <c r="EA22">
        <v>37.0821692307692</v>
      </c>
      <c r="EB22">
        <v>35.9927076923077</v>
      </c>
      <c r="EC22">
        <v>999.9</v>
      </c>
      <c r="ED22">
        <v>0</v>
      </c>
      <c r="EE22">
        <v>0</v>
      </c>
      <c r="EF22">
        <v>9993.59307692307</v>
      </c>
      <c r="EG22">
        <v>0</v>
      </c>
      <c r="EH22">
        <v>1226.45076923077</v>
      </c>
      <c r="EI22">
        <v>5.47521153846154</v>
      </c>
      <c r="EJ22">
        <v>399.425769230769</v>
      </c>
      <c r="EK22">
        <v>391.073</v>
      </c>
      <c r="EL22">
        <v>6.68791461538462</v>
      </c>
      <c r="EM22">
        <v>381.419846153846</v>
      </c>
      <c r="EN22">
        <v>24.6836846153846</v>
      </c>
      <c r="EO22">
        <v>2.83277153846154</v>
      </c>
      <c r="EP22">
        <v>2.22886923076923</v>
      </c>
      <c r="EQ22">
        <v>23.0763230769231</v>
      </c>
      <c r="ER22">
        <v>19.1713461538462</v>
      </c>
      <c r="ES22">
        <v>1199.97461538462</v>
      </c>
      <c r="ET22">
        <v>0.967</v>
      </c>
      <c r="EU22">
        <v>0.0330001</v>
      </c>
      <c r="EV22">
        <v>0</v>
      </c>
      <c r="EW22">
        <v>1450.30923076923</v>
      </c>
      <c r="EX22">
        <v>5.00059</v>
      </c>
      <c r="EY22">
        <v>17581.2461538462</v>
      </c>
      <c r="EZ22">
        <v>10358.4923076923</v>
      </c>
      <c r="FA22">
        <v>45.312</v>
      </c>
      <c r="FB22">
        <v>46.6345384615385</v>
      </c>
      <c r="FC22">
        <v>45.3362307692308</v>
      </c>
      <c r="FD22">
        <v>46.6104615384615</v>
      </c>
      <c r="FE22">
        <v>46.937</v>
      </c>
      <c r="FF22">
        <v>1155.54384615385</v>
      </c>
      <c r="FG22">
        <v>39.43</v>
      </c>
      <c r="FH22">
        <v>0</v>
      </c>
      <c r="FI22">
        <v>1761408165.7</v>
      </c>
      <c r="FJ22">
        <v>0</v>
      </c>
      <c r="FK22">
        <v>1450.36884615385</v>
      </c>
      <c r="FL22">
        <v>8.94051283434852</v>
      </c>
      <c r="FM22">
        <v>103.264957454842</v>
      </c>
      <c r="FN22">
        <v>17582.5653846154</v>
      </c>
      <c r="FO22">
        <v>15</v>
      </c>
      <c r="FP22">
        <v>0</v>
      </c>
      <c r="FQ22" t="s">
        <v>439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2.07717619047619</v>
      </c>
      <c r="GD22">
        <v>62.8905101298702</v>
      </c>
      <c r="GE22">
        <v>6.6366473699412</v>
      </c>
      <c r="GF22">
        <v>0</v>
      </c>
      <c r="GG22">
        <v>1450.03</v>
      </c>
      <c r="GH22">
        <v>7.5349121569404</v>
      </c>
      <c r="GI22">
        <v>0.784301862655393</v>
      </c>
      <c r="GJ22">
        <v>-1</v>
      </c>
      <c r="GK22">
        <v>6.68870857142857</v>
      </c>
      <c r="GL22">
        <v>-0.0174194805194724</v>
      </c>
      <c r="GM22">
        <v>0.00196713784278514</v>
      </c>
      <c r="GN22">
        <v>1</v>
      </c>
      <c r="GO22">
        <v>1</v>
      </c>
      <c r="GP22">
        <v>2</v>
      </c>
      <c r="GQ22" t="s">
        <v>446</v>
      </c>
      <c r="GR22">
        <v>3.13111</v>
      </c>
      <c r="GS22">
        <v>2.70952</v>
      </c>
      <c r="GT22">
        <v>0.0785721</v>
      </c>
      <c r="GU22">
        <v>0.0771412</v>
      </c>
      <c r="GV22">
        <v>0.122624</v>
      </c>
      <c r="GW22">
        <v>0.103713</v>
      </c>
      <c r="GX22">
        <v>34253.2</v>
      </c>
      <c r="GY22">
        <v>36574.9</v>
      </c>
      <c r="GZ22">
        <v>33675.2</v>
      </c>
      <c r="HA22">
        <v>35926.4</v>
      </c>
      <c r="HB22">
        <v>41844.3</v>
      </c>
      <c r="HC22">
        <v>46261.7</v>
      </c>
      <c r="HD22">
        <v>52633.1</v>
      </c>
      <c r="HE22">
        <v>57446.4</v>
      </c>
      <c r="HF22">
        <v>1.8624</v>
      </c>
      <c r="HG22">
        <v>1.7379</v>
      </c>
      <c r="HH22">
        <v>0.0922196</v>
      </c>
      <c r="HI22">
        <v>0</v>
      </c>
      <c r="HJ22">
        <v>34.5016</v>
      </c>
      <c r="HK22">
        <v>999.9</v>
      </c>
      <c r="HL22">
        <v>60.707</v>
      </c>
      <c r="HM22">
        <v>27.614</v>
      </c>
      <c r="HN22">
        <v>24.9453</v>
      </c>
      <c r="HO22">
        <v>56.1445</v>
      </c>
      <c r="HP22">
        <v>44.3109</v>
      </c>
      <c r="HQ22">
        <v>1</v>
      </c>
      <c r="HR22">
        <v>0.704931</v>
      </c>
      <c r="HS22">
        <v>-0.239052</v>
      </c>
      <c r="HT22">
        <v>20.1355</v>
      </c>
      <c r="HU22">
        <v>5.19318</v>
      </c>
      <c r="HV22">
        <v>12.0099</v>
      </c>
      <c r="HW22">
        <v>4.9735</v>
      </c>
      <c r="HX22">
        <v>3.29483</v>
      </c>
      <c r="HY22">
        <v>9999</v>
      </c>
      <c r="HZ22">
        <v>9999</v>
      </c>
      <c r="IA22">
        <v>999.9</v>
      </c>
      <c r="IB22">
        <v>9999</v>
      </c>
      <c r="IC22">
        <v>1.86313</v>
      </c>
      <c r="ID22">
        <v>1.86811</v>
      </c>
      <c r="IE22">
        <v>1.86783</v>
      </c>
      <c r="IF22">
        <v>1.86904</v>
      </c>
      <c r="IG22">
        <v>1.86982</v>
      </c>
      <c r="IH22">
        <v>1.86588</v>
      </c>
      <c r="II22">
        <v>1.86696</v>
      </c>
      <c r="IJ22">
        <v>1.86844</v>
      </c>
      <c r="IK22">
        <v>5</v>
      </c>
      <c r="IL22">
        <v>0</v>
      </c>
      <c r="IM22">
        <v>0</v>
      </c>
      <c r="IN22">
        <v>0</v>
      </c>
      <c r="IO22" t="s">
        <v>441</v>
      </c>
      <c r="IP22" t="s">
        <v>442</v>
      </c>
      <c r="IQ22" t="s">
        <v>443</v>
      </c>
      <c r="IR22" t="s">
        <v>443</v>
      </c>
      <c r="IS22" t="s">
        <v>443</v>
      </c>
      <c r="IT22" t="s">
        <v>443</v>
      </c>
      <c r="IU22">
        <v>0</v>
      </c>
      <c r="IV22">
        <v>100</v>
      </c>
      <c r="IW22">
        <v>100</v>
      </c>
      <c r="IX22">
        <v>1.097</v>
      </c>
      <c r="IY22">
        <v>0.3152</v>
      </c>
      <c r="IZ22">
        <v>1.09748391826392</v>
      </c>
      <c r="JA22">
        <v>0</v>
      </c>
      <c r="JB22">
        <v>0</v>
      </c>
      <c r="JC22">
        <v>0</v>
      </c>
      <c r="JD22">
        <v>0.315191680746845</v>
      </c>
      <c r="JE22">
        <v>0</v>
      </c>
      <c r="JF22">
        <v>0</v>
      </c>
      <c r="JG22">
        <v>0</v>
      </c>
      <c r="JH22">
        <v>5</v>
      </c>
      <c r="JI22">
        <v>2273</v>
      </c>
      <c r="JJ22">
        <v>0</v>
      </c>
      <c r="JK22">
        <v>25</v>
      </c>
      <c r="JL22">
        <v>29356803.4</v>
      </c>
      <c r="JM22">
        <v>29356803.4</v>
      </c>
      <c r="JN22">
        <v>0.852051</v>
      </c>
      <c r="JO22">
        <v>2.60864</v>
      </c>
      <c r="JP22">
        <v>1.54785</v>
      </c>
      <c r="JQ22">
        <v>2.32422</v>
      </c>
      <c r="JR22">
        <v>1.64551</v>
      </c>
      <c r="JS22">
        <v>2.38403</v>
      </c>
      <c r="JT22">
        <v>32.1344</v>
      </c>
      <c r="JU22">
        <v>24.2101</v>
      </c>
      <c r="JV22">
        <v>18</v>
      </c>
      <c r="JW22">
        <v>506.84</v>
      </c>
      <c r="JX22">
        <v>419.836</v>
      </c>
      <c r="JY22">
        <v>36.3165</v>
      </c>
      <c r="JZ22">
        <v>36.1532</v>
      </c>
      <c r="KA22">
        <v>30</v>
      </c>
      <c r="KB22">
        <v>35.9842</v>
      </c>
      <c r="KC22">
        <v>35.9054</v>
      </c>
      <c r="KD22">
        <v>17.0749</v>
      </c>
      <c r="KE22">
        <v>0</v>
      </c>
      <c r="KF22">
        <v>100</v>
      </c>
      <c r="KG22">
        <v>36.3231</v>
      </c>
      <c r="KH22">
        <v>332.483</v>
      </c>
      <c r="KI22">
        <v>53.0404</v>
      </c>
      <c r="KJ22">
        <v>95.605</v>
      </c>
      <c r="KK22">
        <v>93.0583</v>
      </c>
    </row>
    <row r="23" spans="1:297">
      <c r="A23">
        <v>7</v>
      </c>
      <c r="B23">
        <v>1761408211</v>
      </c>
      <c r="C23">
        <v>30</v>
      </c>
      <c r="D23" t="s">
        <v>455</v>
      </c>
      <c r="E23" t="s">
        <v>456</v>
      </c>
      <c r="F23">
        <v>5</v>
      </c>
      <c r="G23" t="s">
        <v>435</v>
      </c>
      <c r="H23" t="s">
        <v>436</v>
      </c>
      <c r="I23">
        <v>1761408202.84615</v>
      </c>
      <c r="J23">
        <f>(K23)/1000</f>
        <v>0</v>
      </c>
      <c r="K23">
        <f>IF(DP23, AN23, AH23)</f>
        <v>0</v>
      </c>
      <c r="L23">
        <f>IF(DP23, AI23, AG23)</f>
        <v>0</v>
      </c>
      <c r="M23">
        <f>DR23 - IF(AU23&gt;1, L23*DL23*100.0/(AW23), 0)</f>
        <v>0</v>
      </c>
      <c r="N23">
        <f>((T23-J23/2)*M23-L23)/(T23+J23/2)</f>
        <v>0</v>
      </c>
      <c r="O23">
        <f>N23*(DY23+DZ23)/1000.0</f>
        <v>0</v>
      </c>
      <c r="P23">
        <f>(DR23 - IF(AU23&gt;1, L23*DL23*100.0/(AW23), 0))*(DY23+DZ23)/1000.0</f>
        <v>0</v>
      </c>
      <c r="Q23">
        <f>2.0/((1/S23-1/R23)+SIGN(S23)*SQRT((1/S23-1/R23)*(1/S23-1/R23) + 4*DM23/((DM23+1)*(DM23+1))*(2*1/S23*1/R23-1/R23*1/R23)))</f>
        <v>0</v>
      </c>
      <c r="R23">
        <f>IF(LEFT(DN23,1)&lt;&gt;"0",IF(LEFT(DN23,1)="1",3.0,DO23),$D$5+$E$5*(EF23*DY23/($K$5*1000))+$F$5*(EF23*DY23/($K$5*1000))*MAX(MIN(DL23,$J$5),$I$5)*MAX(MIN(DL23,$J$5),$I$5)+$G$5*MAX(MIN(DL23,$J$5),$I$5)*(EF23*DY23/($K$5*1000))+$H$5*(EF23*DY23/($K$5*1000))*(EF23*DY23/($K$5*1000)))</f>
        <v>0</v>
      </c>
      <c r="S23">
        <f>J23*(1000-(1000*0.61365*exp(17.502*W23/(240.97+W23))/(DY23+DZ23)+DT23)/2)/(1000*0.61365*exp(17.502*W23/(240.97+W23))/(DY23+DZ23)-DT23)</f>
        <v>0</v>
      </c>
      <c r="T23">
        <f>1/((DM23+1)/(Q23/1.6)+1/(R23/1.37)) + DM23/((DM23+1)/(Q23/1.6) + DM23/(R23/1.37))</f>
        <v>0</v>
      </c>
      <c r="U23">
        <f>(DH23*DK23)</f>
        <v>0</v>
      </c>
      <c r="V23">
        <f>(EA23+(U23+2*0.95*5.67E-8*(((EA23+$B$7)+273)^4-(EA23+273)^4)-44100*J23)/(1.84*29.3*R23+8*0.95*5.67E-8*(EA23+273)^3))</f>
        <v>0</v>
      </c>
      <c r="W23">
        <f>($C$7*EB23+$D$7*EC23+$E$7*V23)</f>
        <v>0</v>
      </c>
      <c r="X23">
        <f>0.61365*exp(17.502*W23/(240.97+W23))</f>
        <v>0</v>
      </c>
      <c r="Y23">
        <f>(Z23/AA23*100)</f>
        <v>0</v>
      </c>
      <c r="Z23">
        <f>DT23*(DY23+DZ23)/1000</f>
        <v>0</v>
      </c>
      <c r="AA23">
        <f>0.61365*exp(17.502*EA23/(240.97+EA23))</f>
        <v>0</v>
      </c>
      <c r="AB23">
        <f>(X23-DT23*(DY23+DZ23)/1000)</f>
        <v>0</v>
      </c>
      <c r="AC23">
        <f>(-J23*44100)</f>
        <v>0</v>
      </c>
      <c r="AD23">
        <f>2*29.3*R23*0.92*(EA23-W23)</f>
        <v>0</v>
      </c>
      <c r="AE23">
        <f>2*0.95*5.67E-8*(((EA23+$B$7)+273)^4-(W23+273)^4)</f>
        <v>0</v>
      </c>
      <c r="AF23">
        <f>U23+AE23+AC23+AD23</f>
        <v>0</v>
      </c>
      <c r="AG23">
        <f>DX23*AU23*(DS23-DR23*(1000-AU23*DU23)/(1000-AU23*DT23))/(100*DL23)</f>
        <v>0</v>
      </c>
      <c r="AH23">
        <f>1000*DX23*AU23*(DT23-DU23)/(100*DL23*(1000-AU23*DT23))</f>
        <v>0</v>
      </c>
      <c r="AI23">
        <f>(AJ23 - AK23 - DY23*1E3/(8.314*(EA23+273.15)) * AM23/DX23 * AL23) * DX23/(100*DL23) * (1000 - DU23)/1000</f>
        <v>0</v>
      </c>
      <c r="AJ23">
        <v>357.948474084664</v>
      </c>
      <c r="AK23">
        <v>363.518103030303</v>
      </c>
      <c r="AL23">
        <v>-3.23147895123863</v>
      </c>
      <c r="AM23">
        <v>64.7646732039723</v>
      </c>
      <c r="AN23">
        <f>(AP23 - AO23 + DY23*1E3/(8.314*(EA23+273.15)) * AR23/DX23 * AQ23) * DX23/(100*DL23) * 1000/(1000 - AP23)</f>
        <v>0</v>
      </c>
      <c r="AO23">
        <v>24.6832577939308</v>
      </c>
      <c r="AP23">
        <v>31.3690848484848</v>
      </c>
      <c r="AQ23">
        <v>-2.09716139241083e-06</v>
      </c>
      <c r="AR23">
        <v>110.942474455945</v>
      </c>
      <c r="AS23">
        <v>0</v>
      </c>
      <c r="AT23">
        <v>0</v>
      </c>
      <c r="AU23">
        <f>IF(AS23*$H$13&gt;=AW23,1.0,(AW23/(AW23-AS23*$H$13)))</f>
        <v>0</v>
      </c>
      <c r="AV23">
        <f>(AU23-1)*100</f>
        <v>0</v>
      </c>
      <c r="AW23">
        <f>MAX(0,($B$13+$C$13*EF23)/(1+$D$13*EF23)*DY23/(EA23+273)*$E$13)</f>
        <v>0</v>
      </c>
      <c r="AX23" t="s">
        <v>437</v>
      </c>
      <c r="AY23" t="s">
        <v>437</v>
      </c>
      <c r="AZ23">
        <v>0</v>
      </c>
      <c r="BA23">
        <v>0</v>
      </c>
      <c r="BB23">
        <f>1-AZ23/BA23</f>
        <v>0</v>
      </c>
      <c r="BC23">
        <v>0</v>
      </c>
      <c r="BD23" t="s">
        <v>437</v>
      </c>
      <c r="BE23" t="s">
        <v>437</v>
      </c>
      <c r="BF23">
        <v>0</v>
      </c>
      <c r="BG23">
        <v>0</v>
      </c>
      <c r="BH23">
        <f>1-BF23/BG23</f>
        <v>0</v>
      </c>
      <c r="BI23">
        <v>0.5</v>
      </c>
      <c r="BJ23">
        <f>DI23</f>
        <v>0</v>
      </c>
      <c r="BK23">
        <f>L23</f>
        <v>0</v>
      </c>
      <c r="BL23">
        <f>BH23*BI23*BJ23</f>
        <v>0</v>
      </c>
      <c r="BM23">
        <f>(BK23-BC23)/BJ23</f>
        <v>0</v>
      </c>
      <c r="BN23">
        <f>(BA23-BG23)/BG23</f>
        <v>0</v>
      </c>
      <c r="BO23">
        <f>AZ23/(BB23+AZ23/BG23)</f>
        <v>0</v>
      </c>
      <c r="BP23" t="s">
        <v>437</v>
      </c>
      <c r="BQ23">
        <v>0</v>
      </c>
      <c r="BR23">
        <f>IF(BQ23&lt;&gt;0, BQ23, BO23)</f>
        <v>0</v>
      </c>
      <c r="BS23">
        <f>1-BR23/BG23</f>
        <v>0</v>
      </c>
      <c r="BT23">
        <f>(BG23-BF23)/(BG23-BR23)</f>
        <v>0</v>
      </c>
      <c r="BU23">
        <f>(BA23-BG23)/(BA23-BR23)</f>
        <v>0</v>
      </c>
      <c r="BV23">
        <f>(BG23-BF23)/(BG23-AZ23)</f>
        <v>0</v>
      </c>
      <c r="BW23">
        <f>(BA23-BG23)/(BA23-AZ23)</f>
        <v>0</v>
      </c>
      <c r="BX23">
        <f>(BT23*BR23/BF23)</f>
        <v>0</v>
      </c>
      <c r="BY23">
        <f>(1-BX23)</f>
        <v>0</v>
      </c>
      <c r="DH23">
        <f>$B$11*EG23+$C$11*EH23+$F$11*ES23*(1-EV23)</f>
        <v>0</v>
      </c>
      <c r="DI23">
        <f>DH23*DJ23</f>
        <v>0</v>
      </c>
      <c r="DJ23">
        <f>($B$11*$D$9+$C$11*$D$9+$F$11*((FF23+EX23)/MAX(FF23+EX23+FG23, 0.1)*$I$9+FG23/MAX(FF23+EX23+FG23, 0.1)*$J$9))/($B$11+$C$11+$F$11)</f>
        <v>0</v>
      </c>
      <c r="DK23">
        <f>($B$11*$K$9+$C$11*$K$9+$F$11*((FF23+EX23)/MAX(FF23+EX23+FG23, 0.1)*$P$9+FG23/MAX(FF23+EX23+FG23, 0.1)*$Q$9))/($B$11+$C$11+$F$11)</f>
        <v>0</v>
      </c>
      <c r="DL23">
        <v>6</v>
      </c>
      <c r="DM23">
        <v>0.5</v>
      </c>
      <c r="DN23" t="s">
        <v>438</v>
      </c>
      <c r="DO23">
        <v>2</v>
      </c>
      <c r="DP23" t="b">
        <v>1</v>
      </c>
      <c r="DQ23">
        <v>1761408202.84615</v>
      </c>
      <c r="DR23">
        <v>373.452692307692</v>
      </c>
      <c r="DS23">
        <v>364.830769230769</v>
      </c>
      <c r="DT23">
        <v>31.3704538461538</v>
      </c>
      <c r="DU23">
        <v>24.6835076923077</v>
      </c>
      <c r="DV23">
        <v>372.355384615385</v>
      </c>
      <c r="DW23">
        <v>31.0552615384615</v>
      </c>
      <c r="DX23">
        <v>499.984230769231</v>
      </c>
      <c r="DY23">
        <v>90.2971153846154</v>
      </c>
      <c r="DZ23">
        <v>0.0318418692307692</v>
      </c>
      <c r="EA23">
        <v>37.0823230769231</v>
      </c>
      <c r="EB23">
        <v>35.9921615384615</v>
      </c>
      <c r="EC23">
        <v>999.9</v>
      </c>
      <c r="ED23">
        <v>0</v>
      </c>
      <c r="EE23">
        <v>0</v>
      </c>
      <c r="EF23">
        <v>9994.98230769231</v>
      </c>
      <c r="EG23">
        <v>0</v>
      </c>
      <c r="EH23">
        <v>1226.46230769231</v>
      </c>
      <c r="EI23">
        <v>8.62188461538461</v>
      </c>
      <c r="EJ23">
        <v>385.547615384615</v>
      </c>
      <c r="EK23">
        <v>374.064</v>
      </c>
      <c r="EL23">
        <v>6.68694846153846</v>
      </c>
      <c r="EM23">
        <v>364.830769230769</v>
      </c>
      <c r="EN23">
        <v>24.6835076923077</v>
      </c>
      <c r="EO23">
        <v>2.83266153846154</v>
      </c>
      <c r="EP23">
        <v>2.22884923076923</v>
      </c>
      <c r="EQ23">
        <v>23.0756769230769</v>
      </c>
      <c r="ER23">
        <v>19.1712</v>
      </c>
      <c r="ES23">
        <v>1199.99538461538</v>
      </c>
      <c r="ET23">
        <v>0.967000692307692</v>
      </c>
      <c r="EU23">
        <v>0.0329994384615385</v>
      </c>
      <c r="EV23">
        <v>0</v>
      </c>
      <c r="EW23">
        <v>1451.06230769231</v>
      </c>
      <c r="EX23">
        <v>5.00059</v>
      </c>
      <c r="EY23">
        <v>17590.2384615385</v>
      </c>
      <c r="EZ23">
        <v>10358.6923076923</v>
      </c>
      <c r="FA23">
        <v>45.312</v>
      </c>
      <c r="FB23">
        <v>46.6440769230769</v>
      </c>
      <c r="FC23">
        <v>45.3362307692308</v>
      </c>
      <c r="FD23">
        <v>46.6201538461538</v>
      </c>
      <c r="FE23">
        <v>46.937</v>
      </c>
      <c r="FF23">
        <v>1155.56461538462</v>
      </c>
      <c r="FG23">
        <v>39.43</v>
      </c>
      <c r="FH23">
        <v>0</v>
      </c>
      <c r="FI23">
        <v>1761408171.1</v>
      </c>
      <c r="FJ23">
        <v>0</v>
      </c>
      <c r="FK23">
        <v>1451.2444</v>
      </c>
      <c r="FL23">
        <v>8.30230771377031</v>
      </c>
      <c r="FM23">
        <v>107.984615701265</v>
      </c>
      <c r="FN23">
        <v>17592.628</v>
      </c>
      <c r="FO23">
        <v>15</v>
      </c>
      <c r="FP23">
        <v>0</v>
      </c>
      <c r="FQ23" t="s">
        <v>439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5.78415619047619</v>
      </c>
      <c r="GD23">
        <v>42.0415207792208</v>
      </c>
      <c r="GE23">
        <v>4.51920253627886</v>
      </c>
      <c r="GF23">
        <v>0</v>
      </c>
      <c r="GG23">
        <v>1450.46970588235</v>
      </c>
      <c r="GH23">
        <v>8.71581360681459</v>
      </c>
      <c r="GI23">
        <v>0.886886441746425</v>
      </c>
      <c r="GJ23">
        <v>-1</v>
      </c>
      <c r="GK23">
        <v>6.6877119047619</v>
      </c>
      <c r="GL23">
        <v>-0.0118916883116828</v>
      </c>
      <c r="GM23">
        <v>0.00147225650924861</v>
      </c>
      <c r="GN23">
        <v>1</v>
      </c>
      <c r="GO23">
        <v>1</v>
      </c>
      <c r="GP23">
        <v>2</v>
      </c>
      <c r="GQ23" t="s">
        <v>446</v>
      </c>
      <c r="GR23">
        <v>3.13115</v>
      </c>
      <c r="GS23">
        <v>2.70985</v>
      </c>
      <c r="GT23">
        <v>0.0758633</v>
      </c>
      <c r="GU23">
        <v>0.0742962</v>
      </c>
      <c r="GV23">
        <v>0.122621</v>
      </c>
      <c r="GW23">
        <v>0.103715</v>
      </c>
      <c r="GX23">
        <v>34354</v>
      </c>
      <c r="GY23">
        <v>36687.8</v>
      </c>
      <c r="GZ23">
        <v>33675.4</v>
      </c>
      <c r="HA23">
        <v>35926.6</v>
      </c>
      <c r="HB23">
        <v>41844.2</v>
      </c>
      <c r="HC23">
        <v>46261.8</v>
      </c>
      <c r="HD23">
        <v>52633.1</v>
      </c>
      <c r="HE23">
        <v>57447</v>
      </c>
      <c r="HF23">
        <v>1.86243</v>
      </c>
      <c r="HG23">
        <v>1.7379</v>
      </c>
      <c r="HH23">
        <v>0.0923537</v>
      </c>
      <c r="HI23">
        <v>0</v>
      </c>
      <c r="HJ23">
        <v>34.5007</v>
      </c>
      <c r="HK23">
        <v>999.9</v>
      </c>
      <c r="HL23">
        <v>60.707</v>
      </c>
      <c r="HM23">
        <v>27.634</v>
      </c>
      <c r="HN23">
        <v>24.9738</v>
      </c>
      <c r="HO23">
        <v>56.0645</v>
      </c>
      <c r="HP23">
        <v>44.2508</v>
      </c>
      <c r="HQ23">
        <v>1</v>
      </c>
      <c r="HR23">
        <v>0.704649</v>
      </c>
      <c r="HS23">
        <v>-0.251035</v>
      </c>
      <c r="HT23">
        <v>20.1355</v>
      </c>
      <c r="HU23">
        <v>5.19348</v>
      </c>
      <c r="HV23">
        <v>12.0099</v>
      </c>
      <c r="HW23">
        <v>4.97355</v>
      </c>
      <c r="HX23">
        <v>3.29492</v>
      </c>
      <c r="HY23">
        <v>9999</v>
      </c>
      <c r="HZ23">
        <v>9999</v>
      </c>
      <c r="IA23">
        <v>999.9</v>
      </c>
      <c r="IB23">
        <v>9999</v>
      </c>
      <c r="IC23">
        <v>1.86311</v>
      </c>
      <c r="ID23">
        <v>1.86813</v>
      </c>
      <c r="IE23">
        <v>1.86783</v>
      </c>
      <c r="IF23">
        <v>1.86905</v>
      </c>
      <c r="IG23">
        <v>1.86981</v>
      </c>
      <c r="IH23">
        <v>1.86587</v>
      </c>
      <c r="II23">
        <v>1.86701</v>
      </c>
      <c r="IJ23">
        <v>1.86843</v>
      </c>
      <c r="IK23">
        <v>5</v>
      </c>
      <c r="IL23">
        <v>0</v>
      </c>
      <c r="IM23">
        <v>0</v>
      </c>
      <c r="IN23">
        <v>0</v>
      </c>
      <c r="IO23" t="s">
        <v>441</v>
      </c>
      <c r="IP23" t="s">
        <v>442</v>
      </c>
      <c r="IQ23" t="s">
        <v>443</v>
      </c>
      <c r="IR23" t="s">
        <v>443</v>
      </c>
      <c r="IS23" t="s">
        <v>443</v>
      </c>
      <c r="IT23" t="s">
        <v>443</v>
      </c>
      <c r="IU23">
        <v>0</v>
      </c>
      <c r="IV23">
        <v>100</v>
      </c>
      <c r="IW23">
        <v>100</v>
      </c>
      <c r="IX23">
        <v>1.098</v>
      </c>
      <c r="IY23">
        <v>0.3152</v>
      </c>
      <c r="IZ23">
        <v>1.09748391826392</v>
      </c>
      <c r="JA23">
        <v>0</v>
      </c>
      <c r="JB23">
        <v>0</v>
      </c>
      <c r="JC23">
        <v>0</v>
      </c>
      <c r="JD23">
        <v>0.315191680746845</v>
      </c>
      <c r="JE23">
        <v>0</v>
      </c>
      <c r="JF23">
        <v>0</v>
      </c>
      <c r="JG23">
        <v>0</v>
      </c>
      <c r="JH23">
        <v>5</v>
      </c>
      <c r="JI23">
        <v>2273</v>
      </c>
      <c r="JJ23">
        <v>0</v>
      </c>
      <c r="JK23">
        <v>25</v>
      </c>
      <c r="JL23">
        <v>29356803.5</v>
      </c>
      <c r="JM23">
        <v>29356803.5</v>
      </c>
      <c r="JN23">
        <v>0.821533</v>
      </c>
      <c r="JO23">
        <v>2.61475</v>
      </c>
      <c r="JP23">
        <v>1.54785</v>
      </c>
      <c r="JQ23">
        <v>2.32422</v>
      </c>
      <c r="JR23">
        <v>1.64673</v>
      </c>
      <c r="JS23">
        <v>2.3584</v>
      </c>
      <c r="JT23">
        <v>32.1344</v>
      </c>
      <c r="JU23">
        <v>24.2101</v>
      </c>
      <c r="JV23">
        <v>18</v>
      </c>
      <c r="JW23">
        <v>506.857</v>
      </c>
      <c r="JX23">
        <v>419.836</v>
      </c>
      <c r="JY23">
        <v>36.3218</v>
      </c>
      <c r="JZ23">
        <v>36.1532</v>
      </c>
      <c r="KA23">
        <v>29.9999</v>
      </c>
      <c r="KB23">
        <v>35.9842</v>
      </c>
      <c r="KC23">
        <v>35.9054</v>
      </c>
      <c r="KD23">
        <v>16.4723</v>
      </c>
      <c r="KE23">
        <v>0</v>
      </c>
      <c r="KF23">
        <v>100</v>
      </c>
      <c r="KG23">
        <v>36.3288</v>
      </c>
      <c r="KH23">
        <v>312.148</v>
      </c>
      <c r="KI23">
        <v>53.0404</v>
      </c>
      <c r="KJ23">
        <v>95.6052</v>
      </c>
      <c r="KK23">
        <v>93.059</v>
      </c>
    </row>
    <row r="24" spans="1:297">
      <c r="A24">
        <v>8</v>
      </c>
      <c r="B24">
        <v>1761408216</v>
      </c>
      <c r="C24">
        <v>35</v>
      </c>
      <c r="D24" t="s">
        <v>457</v>
      </c>
      <c r="E24" t="s">
        <v>458</v>
      </c>
      <c r="F24">
        <v>5</v>
      </c>
      <c r="G24" t="s">
        <v>435</v>
      </c>
      <c r="H24" t="s">
        <v>436</v>
      </c>
      <c r="I24">
        <v>1761408207.84615</v>
      </c>
      <c r="J24">
        <f>(K24)/1000</f>
        <v>0</v>
      </c>
      <c r="K24">
        <f>IF(DP24, AN24, AH24)</f>
        <v>0</v>
      </c>
      <c r="L24">
        <f>IF(DP24, AI24, AG24)</f>
        <v>0</v>
      </c>
      <c r="M24">
        <f>DR24 - IF(AU24&gt;1, L24*DL24*100.0/(AW24), 0)</f>
        <v>0</v>
      </c>
      <c r="N24">
        <f>((T24-J24/2)*M24-L24)/(T24+J24/2)</f>
        <v>0</v>
      </c>
      <c r="O24">
        <f>N24*(DY24+DZ24)/1000.0</f>
        <v>0</v>
      </c>
      <c r="P24">
        <f>(DR24 - IF(AU24&gt;1, L24*DL24*100.0/(AW24), 0))*(DY24+DZ24)/1000.0</f>
        <v>0</v>
      </c>
      <c r="Q24">
        <f>2.0/((1/S24-1/R24)+SIGN(S24)*SQRT((1/S24-1/R24)*(1/S24-1/R24) + 4*DM24/((DM24+1)*(DM24+1))*(2*1/S24*1/R24-1/R24*1/R24)))</f>
        <v>0</v>
      </c>
      <c r="R24">
        <f>IF(LEFT(DN24,1)&lt;&gt;"0",IF(LEFT(DN24,1)="1",3.0,DO24),$D$5+$E$5*(EF24*DY24/($K$5*1000))+$F$5*(EF24*DY24/($K$5*1000))*MAX(MIN(DL24,$J$5),$I$5)*MAX(MIN(DL24,$J$5),$I$5)+$G$5*MAX(MIN(DL24,$J$5),$I$5)*(EF24*DY24/($K$5*1000))+$H$5*(EF24*DY24/($K$5*1000))*(EF24*DY24/($K$5*1000)))</f>
        <v>0</v>
      </c>
      <c r="S24">
        <f>J24*(1000-(1000*0.61365*exp(17.502*W24/(240.97+W24))/(DY24+DZ24)+DT24)/2)/(1000*0.61365*exp(17.502*W24/(240.97+W24))/(DY24+DZ24)-DT24)</f>
        <v>0</v>
      </c>
      <c r="T24">
        <f>1/((DM24+1)/(Q24/1.6)+1/(R24/1.37)) + DM24/((DM24+1)/(Q24/1.6) + DM24/(R24/1.37))</f>
        <v>0</v>
      </c>
      <c r="U24">
        <f>(DH24*DK24)</f>
        <v>0</v>
      </c>
      <c r="V24">
        <f>(EA24+(U24+2*0.95*5.67E-8*(((EA24+$B$7)+273)^4-(EA24+273)^4)-44100*J24)/(1.84*29.3*R24+8*0.95*5.67E-8*(EA24+273)^3))</f>
        <v>0</v>
      </c>
      <c r="W24">
        <f>($C$7*EB24+$D$7*EC24+$E$7*V24)</f>
        <v>0</v>
      </c>
      <c r="X24">
        <f>0.61365*exp(17.502*W24/(240.97+W24))</f>
        <v>0</v>
      </c>
      <c r="Y24">
        <f>(Z24/AA24*100)</f>
        <v>0</v>
      </c>
      <c r="Z24">
        <f>DT24*(DY24+DZ24)/1000</f>
        <v>0</v>
      </c>
      <c r="AA24">
        <f>0.61365*exp(17.502*EA24/(240.97+EA24))</f>
        <v>0</v>
      </c>
      <c r="AB24">
        <f>(X24-DT24*(DY24+DZ24)/1000)</f>
        <v>0</v>
      </c>
      <c r="AC24">
        <f>(-J24*44100)</f>
        <v>0</v>
      </c>
      <c r="AD24">
        <f>2*29.3*R24*0.92*(EA24-W24)</f>
        <v>0</v>
      </c>
      <c r="AE24">
        <f>2*0.95*5.67E-8*(((EA24+$B$7)+273)^4-(W24+273)^4)</f>
        <v>0</v>
      </c>
      <c r="AF24">
        <f>U24+AE24+AC24+AD24</f>
        <v>0</v>
      </c>
      <c r="AG24">
        <f>DX24*AU24*(DS24-DR24*(1000-AU24*DU24)/(1000-AU24*DT24))/(100*DL24)</f>
        <v>0</v>
      </c>
      <c r="AH24">
        <f>1000*DX24*AU24*(DT24-DU24)/(100*DL24*(1000-AU24*DT24))</f>
        <v>0</v>
      </c>
      <c r="AI24">
        <f>(AJ24 - AK24 - DY24*1E3/(8.314*(EA24+273.15)) * AM24/DX24 * AL24) * DX24/(100*DL24) * (1000 - DU24)/1000</f>
        <v>0</v>
      </c>
      <c r="AJ24">
        <v>341.442881208951</v>
      </c>
      <c r="AK24">
        <v>347.55343030303</v>
      </c>
      <c r="AL24">
        <v>-3.19268729743156</v>
      </c>
      <c r="AM24">
        <v>64.7646732039723</v>
      </c>
      <c r="AN24">
        <f>(AP24 - AO24 + DY24*1E3/(8.314*(EA24+273.15)) * AR24/DX24 * AQ24) * DX24/(100*DL24) * 1000/(1000 - AP24)</f>
        <v>0</v>
      </c>
      <c r="AO24">
        <v>24.6839338085716</v>
      </c>
      <c r="AP24">
        <v>31.3713872727273</v>
      </c>
      <c r="AQ24">
        <v>2.76348964200696e-06</v>
      </c>
      <c r="AR24">
        <v>110.942474455945</v>
      </c>
      <c r="AS24">
        <v>0</v>
      </c>
      <c r="AT24">
        <v>0</v>
      </c>
      <c r="AU24">
        <f>IF(AS24*$H$13&gt;=AW24,1.0,(AW24/(AW24-AS24*$H$13)))</f>
        <v>0</v>
      </c>
      <c r="AV24">
        <f>(AU24-1)*100</f>
        <v>0</v>
      </c>
      <c r="AW24">
        <f>MAX(0,($B$13+$C$13*EF24)/(1+$D$13*EF24)*DY24/(EA24+273)*$E$13)</f>
        <v>0</v>
      </c>
      <c r="AX24" t="s">
        <v>437</v>
      </c>
      <c r="AY24" t="s">
        <v>437</v>
      </c>
      <c r="AZ24">
        <v>0</v>
      </c>
      <c r="BA24">
        <v>0</v>
      </c>
      <c r="BB24">
        <f>1-AZ24/BA24</f>
        <v>0</v>
      </c>
      <c r="BC24">
        <v>0</v>
      </c>
      <c r="BD24" t="s">
        <v>437</v>
      </c>
      <c r="BE24" t="s">
        <v>437</v>
      </c>
      <c r="BF24">
        <v>0</v>
      </c>
      <c r="BG24">
        <v>0</v>
      </c>
      <c r="BH24">
        <f>1-BF24/BG24</f>
        <v>0</v>
      </c>
      <c r="BI24">
        <v>0.5</v>
      </c>
      <c r="BJ24">
        <f>DI24</f>
        <v>0</v>
      </c>
      <c r="BK24">
        <f>L24</f>
        <v>0</v>
      </c>
      <c r="BL24">
        <f>BH24*BI24*BJ24</f>
        <v>0</v>
      </c>
      <c r="BM24">
        <f>(BK24-BC24)/BJ24</f>
        <v>0</v>
      </c>
      <c r="BN24">
        <f>(BA24-BG24)/BG24</f>
        <v>0</v>
      </c>
      <c r="BO24">
        <f>AZ24/(BB24+AZ24/BG24)</f>
        <v>0</v>
      </c>
      <c r="BP24" t="s">
        <v>437</v>
      </c>
      <c r="BQ24">
        <v>0</v>
      </c>
      <c r="BR24">
        <f>IF(BQ24&lt;&gt;0, BQ24, BO24)</f>
        <v>0</v>
      </c>
      <c r="BS24">
        <f>1-BR24/BG24</f>
        <v>0</v>
      </c>
      <c r="BT24">
        <f>(BG24-BF24)/(BG24-BR24)</f>
        <v>0</v>
      </c>
      <c r="BU24">
        <f>(BA24-BG24)/(BA24-BR24)</f>
        <v>0</v>
      </c>
      <c r="BV24">
        <f>(BG24-BF24)/(BG24-AZ24)</f>
        <v>0</v>
      </c>
      <c r="BW24">
        <f>(BA24-BG24)/(BA24-AZ24)</f>
        <v>0</v>
      </c>
      <c r="BX24">
        <f>(BT24*BR24/BF24)</f>
        <v>0</v>
      </c>
      <c r="BY24">
        <f>(1-BX24)</f>
        <v>0</v>
      </c>
      <c r="DH24">
        <f>$B$11*EG24+$C$11*EH24+$F$11*ES24*(1-EV24)</f>
        <v>0</v>
      </c>
      <c r="DI24">
        <f>DH24*DJ24</f>
        <v>0</v>
      </c>
      <c r="DJ24">
        <f>($B$11*$D$9+$C$11*$D$9+$F$11*((FF24+EX24)/MAX(FF24+EX24+FG24, 0.1)*$I$9+FG24/MAX(FF24+EX24+FG24, 0.1)*$J$9))/($B$11+$C$11+$F$11)</f>
        <v>0</v>
      </c>
      <c r="DK24">
        <f>($B$11*$K$9+$C$11*$K$9+$F$11*((FF24+EX24)/MAX(FF24+EX24+FG24, 0.1)*$P$9+FG24/MAX(FF24+EX24+FG24, 0.1)*$Q$9))/($B$11+$C$11+$F$11)</f>
        <v>0</v>
      </c>
      <c r="DL24">
        <v>6</v>
      </c>
      <c r="DM24">
        <v>0.5</v>
      </c>
      <c r="DN24" t="s">
        <v>438</v>
      </c>
      <c r="DO24">
        <v>2</v>
      </c>
      <c r="DP24" t="b">
        <v>1</v>
      </c>
      <c r="DQ24">
        <v>1761408207.84615</v>
      </c>
      <c r="DR24">
        <v>358.629461538462</v>
      </c>
      <c r="DS24">
        <v>348.619846153846</v>
      </c>
      <c r="DT24">
        <v>31.3704692307692</v>
      </c>
      <c r="DU24">
        <v>24.6837615384615</v>
      </c>
      <c r="DV24">
        <v>357.532307692308</v>
      </c>
      <c r="DW24">
        <v>31.0552692307692</v>
      </c>
      <c r="DX24">
        <v>499.996846153846</v>
      </c>
      <c r="DY24">
        <v>90.2964307692308</v>
      </c>
      <c r="DZ24">
        <v>0.0319247461538462</v>
      </c>
      <c r="EA24">
        <v>37.0833692307692</v>
      </c>
      <c r="EB24">
        <v>35.9922538461539</v>
      </c>
      <c r="EC24">
        <v>999.9</v>
      </c>
      <c r="ED24">
        <v>0</v>
      </c>
      <c r="EE24">
        <v>0</v>
      </c>
      <c r="EF24">
        <v>9983.11</v>
      </c>
      <c r="EG24">
        <v>0</v>
      </c>
      <c r="EH24">
        <v>1226.45538461538</v>
      </c>
      <c r="EI24">
        <v>10.00965</v>
      </c>
      <c r="EJ24">
        <v>370.244461538462</v>
      </c>
      <c r="EK24">
        <v>357.442923076923</v>
      </c>
      <c r="EL24">
        <v>6.68669615384615</v>
      </c>
      <c r="EM24">
        <v>348.619846153846</v>
      </c>
      <c r="EN24">
        <v>24.6837615384615</v>
      </c>
      <c r="EO24">
        <v>2.83264076923077</v>
      </c>
      <c r="EP24">
        <v>2.22885615384615</v>
      </c>
      <c r="EQ24">
        <v>23.0755538461538</v>
      </c>
      <c r="ER24">
        <v>19.1712461538462</v>
      </c>
      <c r="ES24">
        <v>1199.99307692308</v>
      </c>
      <c r="ET24">
        <v>0.967000692307692</v>
      </c>
      <c r="EU24">
        <v>0.0329994384615385</v>
      </c>
      <c r="EV24">
        <v>0</v>
      </c>
      <c r="EW24">
        <v>1451.83461538462</v>
      </c>
      <c r="EX24">
        <v>5.00059</v>
      </c>
      <c r="EY24">
        <v>17599.3461538462</v>
      </c>
      <c r="EZ24">
        <v>10358.6769230769</v>
      </c>
      <c r="FA24">
        <v>45.312</v>
      </c>
      <c r="FB24">
        <v>46.6583846153846</v>
      </c>
      <c r="FC24">
        <v>45.3362307692308</v>
      </c>
      <c r="FD24">
        <v>46.6153076923077</v>
      </c>
      <c r="FE24">
        <v>46.937</v>
      </c>
      <c r="FF24">
        <v>1155.56307692308</v>
      </c>
      <c r="FG24">
        <v>39.43</v>
      </c>
      <c r="FH24">
        <v>0</v>
      </c>
      <c r="FI24">
        <v>1761408175.9</v>
      </c>
      <c r="FJ24">
        <v>0</v>
      </c>
      <c r="FK24">
        <v>1451.9588</v>
      </c>
      <c r="FL24">
        <v>9.80461537268861</v>
      </c>
      <c r="FM24">
        <v>105.253846076106</v>
      </c>
      <c r="FN24">
        <v>17601.06</v>
      </c>
      <c r="FO24">
        <v>15</v>
      </c>
      <c r="FP24">
        <v>0</v>
      </c>
      <c r="FQ24" t="s">
        <v>439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9.1049</v>
      </c>
      <c r="GD24">
        <v>18.2036244155844</v>
      </c>
      <c r="GE24">
        <v>1.91453346736408</v>
      </c>
      <c r="GF24">
        <v>0</v>
      </c>
      <c r="GG24">
        <v>1451.47058823529</v>
      </c>
      <c r="GH24">
        <v>9.31703591216972</v>
      </c>
      <c r="GI24">
        <v>0.934451525751453</v>
      </c>
      <c r="GJ24">
        <v>-1</v>
      </c>
      <c r="GK24">
        <v>6.68673047619048</v>
      </c>
      <c r="GL24">
        <v>-0.00406207792207353</v>
      </c>
      <c r="GM24">
        <v>0.000991350575588087</v>
      </c>
      <c r="GN24">
        <v>1</v>
      </c>
      <c r="GO24">
        <v>1</v>
      </c>
      <c r="GP24">
        <v>2</v>
      </c>
      <c r="GQ24" t="s">
        <v>446</v>
      </c>
      <c r="GR24">
        <v>3.13114</v>
      </c>
      <c r="GS24">
        <v>2.7101</v>
      </c>
      <c r="GT24">
        <v>0.0731222</v>
      </c>
      <c r="GU24">
        <v>0.071264</v>
      </c>
      <c r="GV24">
        <v>0.122625</v>
      </c>
      <c r="GW24">
        <v>0.103712</v>
      </c>
      <c r="GX24">
        <v>34455.9</v>
      </c>
      <c r="GY24">
        <v>36808</v>
      </c>
      <c r="GZ24">
        <v>33675.5</v>
      </c>
      <c r="HA24">
        <v>35926.7</v>
      </c>
      <c r="HB24">
        <v>41844.2</v>
      </c>
      <c r="HC24">
        <v>46261.7</v>
      </c>
      <c r="HD24">
        <v>52633.8</v>
      </c>
      <c r="HE24">
        <v>57447.1</v>
      </c>
      <c r="HF24">
        <v>1.86227</v>
      </c>
      <c r="HG24">
        <v>1.7378</v>
      </c>
      <c r="HH24">
        <v>0.0931695</v>
      </c>
      <c r="HI24">
        <v>0</v>
      </c>
      <c r="HJ24">
        <v>34.4984</v>
      </c>
      <c r="HK24">
        <v>999.9</v>
      </c>
      <c r="HL24">
        <v>60.707</v>
      </c>
      <c r="HM24">
        <v>27.634</v>
      </c>
      <c r="HN24">
        <v>24.9749</v>
      </c>
      <c r="HO24">
        <v>55.8645</v>
      </c>
      <c r="HP24">
        <v>44.1667</v>
      </c>
      <c r="HQ24">
        <v>1</v>
      </c>
      <c r="HR24">
        <v>0.704512</v>
      </c>
      <c r="HS24">
        <v>-0.253154</v>
      </c>
      <c r="HT24">
        <v>20.1353</v>
      </c>
      <c r="HU24">
        <v>5.19273</v>
      </c>
      <c r="HV24">
        <v>12.0099</v>
      </c>
      <c r="HW24">
        <v>4.9734</v>
      </c>
      <c r="HX24">
        <v>3.29478</v>
      </c>
      <c r="HY24">
        <v>9999</v>
      </c>
      <c r="HZ24">
        <v>9999</v>
      </c>
      <c r="IA24">
        <v>999.9</v>
      </c>
      <c r="IB24">
        <v>9999</v>
      </c>
      <c r="IC24">
        <v>1.86318</v>
      </c>
      <c r="ID24">
        <v>1.86811</v>
      </c>
      <c r="IE24">
        <v>1.86783</v>
      </c>
      <c r="IF24">
        <v>1.86905</v>
      </c>
      <c r="IG24">
        <v>1.86981</v>
      </c>
      <c r="IH24">
        <v>1.86585</v>
      </c>
      <c r="II24">
        <v>1.86699</v>
      </c>
      <c r="IJ24">
        <v>1.86844</v>
      </c>
      <c r="IK24">
        <v>5</v>
      </c>
      <c r="IL24">
        <v>0</v>
      </c>
      <c r="IM24">
        <v>0</v>
      </c>
      <c r="IN24">
        <v>0</v>
      </c>
      <c r="IO24" t="s">
        <v>441</v>
      </c>
      <c r="IP24" t="s">
        <v>442</v>
      </c>
      <c r="IQ24" t="s">
        <v>443</v>
      </c>
      <c r="IR24" t="s">
        <v>443</v>
      </c>
      <c r="IS24" t="s">
        <v>443</v>
      </c>
      <c r="IT24" t="s">
        <v>443</v>
      </c>
      <c r="IU24">
        <v>0</v>
      </c>
      <c r="IV24">
        <v>100</v>
      </c>
      <c r="IW24">
        <v>100</v>
      </c>
      <c r="IX24">
        <v>1.097</v>
      </c>
      <c r="IY24">
        <v>0.3152</v>
      </c>
      <c r="IZ24">
        <v>1.09748391826392</v>
      </c>
      <c r="JA24">
        <v>0</v>
      </c>
      <c r="JB24">
        <v>0</v>
      </c>
      <c r="JC24">
        <v>0</v>
      </c>
      <c r="JD24">
        <v>0.315191680746845</v>
      </c>
      <c r="JE24">
        <v>0</v>
      </c>
      <c r="JF24">
        <v>0</v>
      </c>
      <c r="JG24">
        <v>0</v>
      </c>
      <c r="JH24">
        <v>5</v>
      </c>
      <c r="JI24">
        <v>2273</v>
      </c>
      <c r="JJ24">
        <v>0</v>
      </c>
      <c r="JK24">
        <v>25</v>
      </c>
      <c r="JL24">
        <v>29356803.6</v>
      </c>
      <c r="JM24">
        <v>29356803.6</v>
      </c>
      <c r="JN24">
        <v>0.784912</v>
      </c>
      <c r="JO24">
        <v>2.62207</v>
      </c>
      <c r="JP24">
        <v>1.54785</v>
      </c>
      <c r="JQ24">
        <v>2.32422</v>
      </c>
      <c r="JR24">
        <v>1.64673</v>
      </c>
      <c r="JS24">
        <v>2.28882</v>
      </c>
      <c r="JT24">
        <v>32.1344</v>
      </c>
      <c r="JU24">
        <v>24.2013</v>
      </c>
      <c r="JV24">
        <v>18</v>
      </c>
      <c r="JW24">
        <v>506.753</v>
      </c>
      <c r="JX24">
        <v>419.776</v>
      </c>
      <c r="JY24">
        <v>36.3281</v>
      </c>
      <c r="JZ24">
        <v>36.1532</v>
      </c>
      <c r="KA24">
        <v>30.0001</v>
      </c>
      <c r="KB24">
        <v>35.9842</v>
      </c>
      <c r="KC24">
        <v>35.9054</v>
      </c>
      <c r="KD24">
        <v>15.7407</v>
      </c>
      <c r="KE24">
        <v>0</v>
      </c>
      <c r="KF24">
        <v>100</v>
      </c>
      <c r="KG24">
        <v>36.3323</v>
      </c>
      <c r="KH24">
        <v>298.645</v>
      </c>
      <c r="KI24">
        <v>53.0404</v>
      </c>
      <c r="KJ24">
        <v>95.606</v>
      </c>
      <c r="KK24">
        <v>93.0593</v>
      </c>
    </row>
    <row r="25" spans="1:297">
      <c r="A25">
        <v>9</v>
      </c>
      <c r="B25">
        <v>1761408221</v>
      </c>
      <c r="C25">
        <v>40</v>
      </c>
      <c r="D25" t="s">
        <v>459</v>
      </c>
      <c r="E25" t="s">
        <v>460</v>
      </c>
      <c r="F25">
        <v>5</v>
      </c>
      <c r="G25" t="s">
        <v>435</v>
      </c>
      <c r="H25" t="s">
        <v>436</v>
      </c>
      <c r="I25">
        <v>1761408212.84615</v>
      </c>
      <c r="J25">
        <f>(K25)/1000</f>
        <v>0</v>
      </c>
      <c r="K25">
        <f>IF(DP25, AN25, AH25)</f>
        <v>0</v>
      </c>
      <c r="L25">
        <f>IF(DP25, AI25, AG25)</f>
        <v>0</v>
      </c>
      <c r="M25">
        <f>DR25 - IF(AU25&gt;1, L25*DL25*100.0/(AW25), 0)</f>
        <v>0</v>
      </c>
      <c r="N25">
        <f>((T25-J25/2)*M25-L25)/(T25+J25/2)</f>
        <v>0</v>
      </c>
      <c r="O25">
        <f>N25*(DY25+DZ25)/1000.0</f>
        <v>0</v>
      </c>
      <c r="P25">
        <f>(DR25 - IF(AU25&gt;1, L25*DL25*100.0/(AW25), 0))*(DY25+DZ25)/1000.0</f>
        <v>0</v>
      </c>
      <c r="Q25">
        <f>2.0/((1/S25-1/R25)+SIGN(S25)*SQRT((1/S25-1/R25)*(1/S25-1/R25) + 4*DM25/((DM25+1)*(DM25+1))*(2*1/S25*1/R25-1/R25*1/R25)))</f>
        <v>0</v>
      </c>
      <c r="R25">
        <f>IF(LEFT(DN25,1)&lt;&gt;"0",IF(LEFT(DN25,1)="1",3.0,DO25),$D$5+$E$5*(EF25*DY25/($K$5*1000))+$F$5*(EF25*DY25/($K$5*1000))*MAX(MIN(DL25,$J$5),$I$5)*MAX(MIN(DL25,$J$5),$I$5)+$G$5*MAX(MIN(DL25,$J$5),$I$5)*(EF25*DY25/($K$5*1000))+$H$5*(EF25*DY25/($K$5*1000))*(EF25*DY25/($K$5*1000)))</f>
        <v>0</v>
      </c>
      <c r="S25">
        <f>J25*(1000-(1000*0.61365*exp(17.502*W25/(240.97+W25))/(DY25+DZ25)+DT25)/2)/(1000*0.61365*exp(17.502*W25/(240.97+W25))/(DY25+DZ25)-DT25)</f>
        <v>0</v>
      </c>
      <c r="T25">
        <f>1/((DM25+1)/(Q25/1.6)+1/(R25/1.37)) + DM25/((DM25+1)/(Q25/1.6) + DM25/(R25/1.37))</f>
        <v>0</v>
      </c>
      <c r="U25">
        <f>(DH25*DK25)</f>
        <v>0</v>
      </c>
      <c r="V25">
        <f>(EA25+(U25+2*0.95*5.67E-8*(((EA25+$B$7)+273)^4-(EA25+273)^4)-44100*J25)/(1.84*29.3*R25+8*0.95*5.67E-8*(EA25+273)^3))</f>
        <v>0</v>
      </c>
      <c r="W25">
        <f>($C$7*EB25+$D$7*EC25+$E$7*V25)</f>
        <v>0</v>
      </c>
      <c r="X25">
        <f>0.61365*exp(17.502*W25/(240.97+W25))</f>
        <v>0</v>
      </c>
      <c r="Y25">
        <f>(Z25/AA25*100)</f>
        <v>0</v>
      </c>
      <c r="Z25">
        <f>DT25*(DY25+DZ25)/1000</f>
        <v>0</v>
      </c>
      <c r="AA25">
        <f>0.61365*exp(17.502*EA25/(240.97+EA25))</f>
        <v>0</v>
      </c>
      <c r="AB25">
        <f>(X25-DT25*(DY25+DZ25)/1000)</f>
        <v>0</v>
      </c>
      <c r="AC25">
        <f>(-J25*44100)</f>
        <v>0</v>
      </c>
      <c r="AD25">
        <f>2*29.3*R25*0.92*(EA25-W25)</f>
        <v>0</v>
      </c>
      <c r="AE25">
        <f>2*0.95*5.67E-8*(((EA25+$B$7)+273)^4-(W25+273)^4)</f>
        <v>0</v>
      </c>
      <c r="AF25">
        <f>U25+AE25+AC25+AD25</f>
        <v>0</v>
      </c>
      <c r="AG25">
        <f>DX25*AU25*(DS25-DR25*(1000-AU25*DU25)/(1000-AU25*DT25))/(100*DL25)</f>
        <v>0</v>
      </c>
      <c r="AH25">
        <f>1000*DX25*AU25*(DT25-DU25)/(100*DL25*(1000-AU25*DT25))</f>
        <v>0</v>
      </c>
      <c r="AI25">
        <f>(AJ25 - AK25 - DY25*1E3/(8.314*(EA25+273.15)) * AM25/DX25 * AL25) * DX25/(100*DL25) * (1000 - DU25)/1000</f>
        <v>0</v>
      </c>
      <c r="AJ25">
        <v>323.731849098613</v>
      </c>
      <c r="AK25">
        <v>330.909248484848</v>
      </c>
      <c r="AL25">
        <v>-3.34468954272728</v>
      </c>
      <c r="AM25">
        <v>64.7646732039723</v>
      </c>
      <c r="AN25">
        <f>(AP25 - AO25 + DY25*1E3/(8.314*(EA25+273.15)) * AR25/DX25 * AQ25) * DX25/(100*DL25) * 1000/(1000 - AP25)</f>
        <v>0</v>
      </c>
      <c r="AO25">
        <v>24.6828449195505</v>
      </c>
      <c r="AP25">
        <v>31.3696606060606</v>
      </c>
      <c r="AQ25">
        <v>-3.12021739527536e-06</v>
      </c>
      <c r="AR25">
        <v>110.942474455945</v>
      </c>
      <c r="AS25">
        <v>0</v>
      </c>
      <c r="AT25">
        <v>0</v>
      </c>
      <c r="AU25">
        <f>IF(AS25*$H$13&gt;=AW25,1.0,(AW25/(AW25-AS25*$H$13)))</f>
        <v>0</v>
      </c>
      <c r="AV25">
        <f>(AU25-1)*100</f>
        <v>0</v>
      </c>
      <c r="AW25">
        <f>MAX(0,($B$13+$C$13*EF25)/(1+$D$13*EF25)*DY25/(EA25+273)*$E$13)</f>
        <v>0</v>
      </c>
      <c r="AX25" t="s">
        <v>437</v>
      </c>
      <c r="AY25" t="s">
        <v>437</v>
      </c>
      <c r="AZ25">
        <v>0</v>
      </c>
      <c r="BA25">
        <v>0</v>
      </c>
      <c r="BB25">
        <f>1-AZ25/BA25</f>
        <v>0</v>
      </c>
      <c r="BC25">
        <v>0</v>
      </c>
      <c r="BD25" t="s">
        <v>437</v>
      </c>
      <c r="BE25" t="s">
        <v>437</v>
      </c>
      <c r="BF25">
        <v>0</v>
      </c>
      <c r="BG25">
        <v>0</v>
      </c>
      <c r="BH25">
        <f>1-BF25/BG25</f>
        <v>0</v>
      </c>
      <c r="BI25">
        <v>0.5</v>
      </c>
      <c r="BJ25">
        <f>DI25</f>
        <v>0</v>
      </c>
      <c r="BK25">
        <f>L25</f>
        <v>0</v>
      </c>
      <c r="BL25">
        <f>BH25*BI25*BJ25</f>
        <v>0</v>
      </c>
      <c r="BM25">
        <f>(BK25-BC25)/BJ25</f>
        <v>0</v>
      </c>
      <c r="BN25">
        <f>(BA25-BG25)/BG25</f>
        <v>0</v>
      </c>
      <c r="BO25">
        <f>AZ25/(BB25+AZ25/BG25)</f>
        <v>0</v>
      </c>
      <c r="BP25" t="s">
        <v>437</v>
      </c>
      <c r="BQ25">
        <v>0</v>
      </c>
      <c r="BR25">
        <f>IF(BQ25&lt;&gt;0, BQ25, BO25)</f>
        <v>0</v>
      </c>
      <c r="BS25">
        <f>1-BR25/BG25</f>
        <v>0</v>
      </c>
      <c r="BT25">
        <f>(BG25-BF25)/(BG25-BR25)</f>
        <v>0</v>
      </c>
      <c r="BU25">
        <f>(BA25-BG25)/(BA25-BR25)</f>
        <v>0</v>
      </c>
      <c r="BV25">
        <f>(BG25-BF25)/(BG25-AZ25)</f>
        <v>0</v>
      </c>
      <c r="BW25">
        <f>(BA25-BG25)/(BA25-AZ25)</f>
        <v>0</v>
      </c>
      <c r="BX25">
        <f>(BT25*BR25/BF25)</f>
        <v>0</v>
      </c>
      <c r="BY25">
        <f>(1-BX25)</f>
        <v>0</v>
      </c>
      <c r="DH25">
        <f>$B$11*EG25+$C$11*EH25+$F$11*ES25*(1-EV25)</f>
        <v>0</v>
      </c>
      <c r="DI25">
        <f>DH25*DJ25</f>
        <v>0</v>
      </c>
      <c r="DJ25">
        <f>($B$11*$D$9+$C$11*$D$9+$F$11*((FF25+EX25)/MAX(FF25+EX25+FG25, 0.1)*$I$9+FG25/MAX(FF25+EX25+FG25, 0.1)*$J$9))/($B$11+$C$11+$F$11)</f>
        <v>0</v>
      </c>
      <c r="DK25">
        <f>($B$11*$K$9+$C$11*$K$9+$F$11*((FF25+EX25)/MAX(FF25+EX25+FG25, 0.1)*$P$9+FG25/MAX(FF25+EX25+FG25, 0.1)*$Q$9))/($B$11+$C$11+$F$11)</f>
        <v>0</v>
      </c>
      <c r="DL25">
        <v>6</v>
      </c>
      <c r="DM25">
        <v>0.5</v>
      </c>
      <c r="DN25" t="s">
        <v>438</v>
      </c>
      <c r="DO25">
        <v>2</v>
      </c>
      <c r="DP25" t="b">
        <v>1</v>
      </c>
      <c r="DQ25">
        <v>1761408212.84615</v>
      </c>
      <c r="DR25">
        <v>343.221</v>
      </c>
      <c r="DS25">
        <v>331.838</v>
      </c>
      <c r="DT25">
        <v>31.3703307692308</v>
      </c>
      <c r="DU25">
        <v>24.6835615384615</v>
      </c>
      <c r="DV25">
        <v>342.123769230769</v>
      </c>
      <c r="DW25">
        <v>31.0551384615385</v>
      </c>
      <c r="DX25">
        <v>500.025307692308</v>
      </c>
      <c r="DY25">
        <v>90.2961538461538</v>
      </c>
      <c r="DZ25">
        <v>0.0317540538461539</v>
      </c>
      <c r="EA25">
        <v>37.0841230769231</v>
      </c>
      <c r="EB25">
        <v>35.9965846153846</v>
      </c>
      <c r="EC25">
        <v>999.9</v>
      </c>
      <c r="ED25">
        <v>0</v>
      </c>
      <c r="EE25">
        <v>0</v>
      </c>
      <c r="EF25">
        <v>9986.67769230769</v>
      </c>
      <c r="EG25">
        <v>0</v>
      </c>
      <c r="EH25">
        <v>1226.44692307692</v>
      </c>
      <c r="EI25">
        <v>11.3831115384615</v>
      </c>
      <c r="EJ25">
        <v>354.336923076923</v>
      </c>
      <c r="EK25">
        <v>340.236230769231</v>
      </c>
      <c r="EL25">
        <v>6.68677307692308</v>
      </c>
      <c r="EM25">
        <v>331.838</v>
      </c>
      <c r="EN25">
        <v>24.6835615384615</v>
      </c>
      <c r="EO25">
        <v>2.83262</v>
      </c>
      <c r="EP25">
        <v>2.22883</v>
      </c>
      <c r="EQ25">
        <v>23.0754307692308</v>
      </c>
      <c r="ER25">
        <v>19.1710538461538</v>
      </c>
      <c r="ES25">
        <v>1200.01923076923</v>
      </c>
      <c r="ET25">
        <v>0.967001384615385</v>
      </c>
      <c r="EU25">
        <v>0.0329987769230769</v>
      </c>
      <c r="EV25">
        <v>0</v>
      </c>
      <c r="EW25">
        <v>1452.66846153846</v>
      </c>
      <c r="EX25">
        <v>5.00059</v>
      </c>
      <c r="EY25">
        <v>17609.2923076923</v>
      </c>
      <c r="EZ25">
        <v>10358.9076923077</v>
      </c>
      <c r="FA25">
        <v>45.312</v>
      </c>
      <c r="FB25">
        <v>46.6774615384615</v>
      </c>
      <c r="FC25">
        <v>45.3459230769231</v>
      </c>
      <c r="FD25">
        <v>46.6201538461538</v>
      </c>
      <c r="FE25">
        <v>46.937</v>
      </c>
      <c r="FF25">
        <v>1155.58846153846</v>
      </c>
      <c r="FG25">
        <v>39.43</v>
      </c>
      <c r="FH25">
        <v>0</v>
      </c>
      <c r="FI25">
        <v>1761408181.3</v>
      </c>
      <c r="FJ25">
        <v>0</v>
      </c>
      <c r="FK25">
        <v>1452.85115384615</v>
      </c>
      <c r="FL25">
        <v>11.0382906075805</v>
      </c>
      <c r="FM25">
        <v>121.521367718058</v>
      </c>
      <c r="FN25">
        <v>17610.9269230769</v>
      </c>
      <c r="FO25">
        <v>15</v>
      </c>
      <c r="FP25">
        <v>0</v>
      </c>
      <c r="FQ25" t="s">
        <v>439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10.3278576190476</v>
      </c>
      <c r="GD25">
        <v>15.5831641558442</v>
      </c>
      <c r="GE25">
        <v>1.61688935326566</v>
      </c>
      <c r="GF25">
        <v>0</v>
      </c>
      <c r="GG25">
        <v>1452.03323529412</v>
      </c>
      <c r="GH25">
        <v>9.56378914973295</v>
      </c>
      <c r="GI25">
        <v>0.957308483651941</v>
      </c>
      <c r="GJ25">
        <v>-1</v>
      </c>
      <c r="GK25">
        <v>6.68666333333333</v>
      </c>
      <c r="GL25">
        <v>0.00200415584416237</v>
      </c>
      <c r="GM25">
        <v>0.000843001063849161</v>
      </c>
      <c r="GN25">
        <v>1</v>
      </c>
      <c r="GO25">
        <v>1</v>
      </c>
      <c r="GP25">
        <v>2</v>
      </c>
      <c r="GQ25" t="s">
        <v>446</v>
      </c>
      <c r="GR25">
        <v>3.13124</v>
      </c>
      <c r="GS25">
        <v>2.7093</v>
      </c>
      <c r="GT25">
        <v>0.0702102</v>
      </c>
      <c r="GU25">
        <v>0.0682393</v>
      </c>
      <c r="GV25">
        <v>0.122627</v>
      </c>
      <c r="GW25">
        <v>0.103709</v>
      </c>
      <c r="GX25">
        <v>34564.2</v>
      </c>
      <c r="GY25">
        <v>36927.8</v>
      </c>
      <c r="GZ25">
        <v>33675.5</v>
      </c>
      <c r="HA25">
        <v>35926.7</v>
      </c>
      <c r="HB25">
        <v>41843.5</v>
      </c>
      <c r="HC25">
        <v>46261.3</v>
      </c>
      <c r="HD25">
        <v>52633.4</v>
      </c>
      <c r="HE25">
        <v>57446.9</v>
      </c>
      <c r="HF25">
        <v>1.86252</v>
      </c>
      <c r="HG25">
        <v>1.73743</v>
      </c>
      <c r="HH25">
        <v>0.0932738</v>
      </c>
      <c r="HI25">
        <v>0</v>
      </c>
      <c r="HJ25">
        <v>34.4967</v>
      </c>
      <c r="HK25">
        <v>999.9</v>
      </c>
      <c r="HL25">
        <v>60.707</v>
      </c>
      <c r="HM25">
        <v>27.634</v>
      </c>
      <c r="HN25">
        <v>24.972</v>
      </c>
      <c r="HO25">
        <v>55.9645</v>
      </c>
      <c r="HP25">
        <v>44.1506</v>
      </c>
      <c r="HQ25">
        <v>1</v>
      </c>
      <c r="HR25">
        <v>0.704543</v>
      </c>
      <c r="HS25">
        <v>-0.248249</v>
      </c>
      <c r="HT25">
        <v>20.1355</v>
      </c>
      <c r="HU25">
        <v>5.19348</v>
      </c>
      <c r="HV25">
        <v>12.0099</v>
      </c>
      <c r="HW25">
        <v>4.9736</v>
      </c>
      <c r="HX25">
        <v>3.29495</v>
      </c>
      <c r="HY25">
        <v>9999</v>
      </c>
      <c r="HZ25">
        <v>9999</v>
      </c>
      <c r="IA25">
        <v>999.9</v>
      </c>
      <c r="IB25">
        <v>9999</v>
      </c>
      <c r="IC25">
        <v>1.8632</v>
      </c>
      <c r="ID25">
        <v>1.86813</v>
      </c>
      <c r="IE25">
        <v>1.86783</v>
      </c>
      <c r="IF25">
        <v>1.86904</v>
      </c>
      <c r="IG25">
        <v>1.86982</v>
      </c>
      <c r="IH25">
        <v>1.86588</v>
      </c>
      <c r="II25">
        <v>1.86697</v>
      </c>
      <c r="IJ25">
        <v>1.86843</v>
      </c>
      <c r="IK25">
        <v>5</v>
      </c>
      <c r="IL25">
        <v>0</v>
      </c>
      <c r="IM25">
        <v>0</v>
      </c>
      <c r="IN25">
        <v>0</v>
      </c>
      <c r="IO25" t="s">
        <v>441</v>
      </c>
      <c r="IP25" t="s">
        <v>442</v>
      </c>
      <c r="IQ25" t="s">
        <v>443</v>
      </c>
      <c r="IR25" t="s">
        <v>443</v>
      </c>
      <c r="IS25" t="s">
        <v>443</v>
      </c>
      <c r="IT25" t="s">
        <v>443</v>
      </c>
      <c r="IU25">
        <v>0</v>
      </c>
      <c r="IV25">
        <v>100</v>
      </c>
      <c r="IW25">
        <v>100</v>
      </c>
      <c r="IX25">
        <v>1.098</v>
      </c>
      <c r="IY25">
        <v>0.3152</v>
      </c>
      <c r="IZ25">
        <v>1.09748391826392</v>
      </c>
      <c r="JA25">
        <v>0</v>
      </c>
      <c r="JB25">
        <v>0</v>
      </c>
      <c r="JC25">
        <v>0</v>
      </c>
      <c r="JD25">
        <v>0.315191680746845</v>
      </c>
      <c r="JE25">
        <v>0</v>
      </c>
      <c r="JF25">
        <v>0</v>
      </c>
      <c r="JG25">
        <v>0</v>
      </c>
      <c r="JH25">
        <v>5</v>
      </c>
      <c r="JI25">
        <v>2273</v>
      </c>
      <c r="JJ25">
        <v>0</v>
      </c>
      <c r="JK25">
        <v>25</v>
      </c>
      <c r="JL25">
        <v>29356803.7</v>
      </c>
      <c r="JM25">
        <v>29356803.7</v>
      </c>
      <c r="JN25">
        <v>0.754395</v>
      </c>
      <c r="JO25">
        <v>2.62695</v>
      </c>
      <c r="JP25">
        <v>1.54785</v>
      </c>
      <c r="JQ25">
        <v>2.32422</v>
      </c>
      <c r="JR25">
        <v>1.64551</v>
      </c>
      <c r="JS25">
        <v>2.30713</v>
      </c>
      <c r="JT25">
        <v>32.1564</v>
      </c>
      <c r="JU25">
        <v>24.2013</v>
      </c>
      <c r="JV25">
        <v>18</v>
      </c>
      <c r="JW25">
        <v>506.926</v>
      </c>
      <c r="JX25">
        <v>419.553</v>
      </c>
      <c r="JY25">
        <v>36.3329</v>
      </c>
      <c r="JZ25">
        <v>36.1532</v>
      </c>
      <c r="KA25">
        <v>30.0001</v>
      </c>
      <c r="KB25">
        <v>35.9842</v>
      </c>
      <c r="KC25">
        <v>35.9054</v>
      </c>
      <c r="KD25">
        <v>15.1335</v>
      </c>
      <c r="KE25">
        <v>0</v>
      </c>
      <c r="KF25">
        <v>100</v>
      </c>
      <c r="KG25">
        <v>36.3151</v>
      </c>
      <c r="KH25">
        <v>278.441</v>
      </c>
      <c r="KI25">
        <v>53.0404</v>
      </c>
      <c r="KJ25">
        <v>95.6056</v>
      </c>
      <c r="KK25">
        <v>93.0591</v>
      </c>
    </row>
    <row r="26" spans="1:297">
      <c r="A26">
        <v>10</v>
      </c>
      <c r="B26">
        <v>1761408226</v>
      </c>
      <c r="C26">
        <v>45</v>
      </c>
      <c r="D26" t="s">
        <v>461</v>
      </c>
      <c r="E26" t="s">
        <v>462</v>
      </c>
      <c r="F26">
        <v>5</v>
      </c>
      <c r="G26" t="s">
        <v>435</v>
      </c>
      <c r="H26" t="s">
        <v>436</v>
      </c>
      <c r="I26">
        <v>1761408217.84615</v>
      </c>
      <c r="J26">
        <f>(K26)/1000</f>
        <v>0</v>
      </c>
      <c r="K26">
        <f>IF(DP26, AN26, AH26)</f>
        <v>0</v>
      </c>
      <c r="L26">
        <f>IF(DP26, AI26, AG26)</f>
        <v>0</v>
      </c>
      <c r="M26">
        <f>DR26 - IF(AU26&gt;1, L26*DL26*100.0/(AW26), 0)</f>
        <v>0</v>
      </c>
      <c r="N26">
        <f>((T26-J26/2)*M26-L26)/(T26+J26/2)</f>
        <v>0</v>
      </c>
      <c r="O26">
        <f>N26*(DY26+DZ26)/1000.0</f>
        <v>0</v>
      </c>
      <c r="P26">
        <f>(DR26 - IF(AU26&gt;1, L26*DL26*100.0/(AW26), 0))*(DY26+DZ26)/1000.0</f>
        <v>0</v>
      </c>
      <c r="Q26">
        <f>2.0/((1/S26-1/R26)+SIGN(S26)*SQRT((1/S26-1/R26)*(1/S26-1/R26) + 4*DM26/((DM26+1)*(DM26+1))*(2*1/S26*1/R26-1/R26*1/R26)))</f>
        <v>0</v>
      </c>
      <c r="R26">
        <f>IF(LEFT(DN26,1)&lt;&gt;"0",IF(LEFT(DN26,1)="1",3.0,DO26),$D$5+$E$5*(EF26*DY26/($K$5*1000))+$F$5*(EF26*DY26/($K$5*1000))*MAX(MIN(DL26,$J$5),$I$5)*MAX(MIN(DL26,$J$5),$I$5)+$G$5*MAX(MIN(DL26,$J$5),$I$5)*(EF26*DY26/($K$5*1000))+$H$5*(EF26*DY26/($K$5*1000))*(EF26*DY26/($K$5*1000)))</f>
        <v>0</v>
      </c>
      <c r="S26">
        <f>J26*(1000-(1000*0.61365*exp(17.502*W26/(240.97+W26))/(DY26+DZ26)+DT26)/2)/(1000*0.61365*exp(17.502*W26/(240.97+W26))/(DY26+DZ26)-DT26)</f>
        <v>0</v>
      </c>
      <c r="T26">
        <f>1/((DM26+1)/(Q26/1.6)+1/(R26/1.37)) + DM26/((DM26+1)/(Q26/1.6) + DM26/(R26/1.37))</f>
        <v>0</v>
      </c>
      <c r="U26">
        <f>(DH26*DK26)</f>
        <v>0</v>
      </c>
      <c r="V26">
        <f>(EA26+(U26+2*0.95*5.67E-8*(((EA26+$B$7)+273)^4-(EA26+273)^4)-44100*J26)/(1.84*29.3*R26+8*0.95*5.67E-8*(EA26+273)^3))</f>
        <v>0</v>
      </c>
      <c r="W26">
        <f>($C$7*EB26+$D$7*EC26+$E$7*V26)</f>
        <v>0</v>
      </c>
      <c r="X26">
        <f>0.61365*exp(17.502*W26/(240.97+W26))</f>
        <v>0</v>
      </c>
      <c r="Y26">
        <f>(Z26/AA26*100)</f>
        <v>0</v>
      </c>
      <c r="Z26">
        <f>DT26*(DY26+DZ26)/1000</f>
        <v>0</v>
      </c>
      <c r="AA26">
        <f>0.61365*exp(17.502*EA26/(240.97+EA26))</f>
        <v>0</v>
      </c>
      <c r="AB26">
        <f>(X26-DT26*(DY26+DZ26)/1000)</f>
        <v>0</v>
      </c>
      <c r="AC26">
        <f>(-J26*44100)</f>
        <v>0</v>
      </c>
      <c r="AD26">
        <f>2*29.3*R26*0.92*(EA26-W26)</f>
        <v>0</v>
      </c>
      <c r="AE26">
        <f>2*0.95*5.67E-8*(((EA26+$B$7)+273)^4-(W26+273)^4)</f>
        <v>0</v>
      </c>
      <c r="AF26">
        <f>U26+AE26+AC26+AD26</f>
        <v>0</v>
      </c>
      <c r="AG26">
        <f>DX26*AU26*(DS26-DR26*(1000-AU26*DU26)/(1000-AU26*DT26))/(100*DL26)</f>
        <v>0</v>
      </c>
      <c r="AH26">
        <f>1000*DX26*AU26*(DT26-DU26)/(100*DL26*(1000-AU26*DT26))</f>
        <v>0</v>
      </c>
      <c r="AI26">
        <f>(AJ26 - AK26 - DY26*1E3/(8.314*(EA26+273.15)) * AM26/DX26 * AL26) * DX26/(100*DL26) * (1000 - DU26)/1000</f>
        <v>0</v>
      </c>
      <c r="AJ26">
        <v>307.022821358228</v>
      </c>
      <c r="AK26">
        <v>314.423781818182</v>
      </c>
      <c r="AL26">
        <v>-3.2841603325999</v>
      </c>
      <c r="AM26">
        <v>64.7646732039723</v>
      </c>
      <c r="AN26">
        <f>(AP26 - AO26 + DY26*1E3/(8.314*(EA26+273.15)) * AR26/DX26 * AQ26) * DX26/(100*DL26) * 1000/(1000 - AP26)</f>
        <v>0</v>
      </c>
      <c r="AO26">
        <v>24.6819431192931</v>
      </c>
      <c r="AP26">
        <v>31.3753703030303</v>
      </c>
      <c r="AQ26">
        <v>7.45071212968207e-06</v>
      </c>
      <c r="AR26">
        <v>110.942474455945</v>
      </c>
      <c r="AS26">
        <v>0</v>
      </c>
      <c r="AT26">
        <v>0</v>
      </c>
      <c r="AU26">
        <f>IF(AS26*$H$13&gt;=AW26,1.0,(AW26/(AW26-AS26*$H$13)))</f>
        <v>0</v>
      </c>
      <c r="AV26">
        <f>(AU26-1)*100</f>
        <v>0</v>
      </c>
      <c r="AW26">
        <f>MAX(0,($B$13+$C$13*EF26)/(1+$D$13*EF26)*DY26/(EA26+273)*$E$13)</f>
        <v>0</v>
      </c>
      <c r="AX26" t="s">
        <v>437</v>
      </c>
      <c r="AY26" t="s">
        <v>437</v>
      </c>
      <c r="AZ26">
        <v>0</v>
      </c>
      <c r="BA26">
        <v>0</v>
      </c>
      <c r="BB26">
        <f>1-AZ26/BA26</f>
        <v>0</v>
      </c>
      <c r="BC26">
        <v>0</v>
      </c>
      <c r="BD26" t="s">
        <v>437</v>
      </c>
      <c r="BE26" t="s">
        <v>437</v>
      </c>
      <c r="BF26">
        <v>0</v>
      </c>
      <c r="BG26">
        <v>0</v>
      </c>
      <c r="BH26">
        <f>1-BF26/BG26</f>
        <v>0</v>
      </c>
      <c r="BI26">
        <v>0.5</v>
      </c>
      <c r="BJ26">
        <f>DI26</f>
        <v>0</v>
      </c>
      <c r="BK26">
        <f>L26</f>
        <v>0</v>
      </c>
      <c r="BL26">
        <f>BH26*BI26*BJ26</f>
        <v>0</v>
      </c>
      <c r="BM26">
        <f>(BK26-BC26)/BJ26</f>
        <v>0</v>
      </c>
      <c r="BN26">
        <f>(BA26-BG26)/BG26</f>
        <v>0</v>
      </c>
      <c r="BO26">
        <f>AZ26/(BB26+AZ26/BG26)</f>
        <v>0</v>
      </c>
      <c r="BP26" t="s">
        <v>437</v>
      </c>
      <c r="BQ26">
        <v>0</v>
      </c>
      <c r="BR26">
        <f>IF(BQ26&lt;&gt;0, BQ26, BO26)</f>
        <v>0</v>
      </c>
      <c r="BS26">
        <f>1-BR26/BG26</f>
        <v>0</v>
      </c>
      <c r="BT26">
        <f>(BG26-BF26)/(BG26-BR26)</f>
        <v>0</v>
      </c>
      <c r="BU26">
        <f>(BA26-BG26)/(BA26-BR26)</f>
        <v>0</v>
      </c>
      <c r="BV26">
        <f>(BG26-BF26)/(BG26-AZ26)</f>
        <v>0</v>
      </c>
      <c r="BW26">
        <f>(BA26-BG26)/(BA26-AZ26)</f>
        <v>0</v>
      </c>
      <c r="BX26">
        <f>(BT26*BR26/BF26)</f>
        <v>0</v>
      </c>
      <c r="BY26">
        <f>(1-BX26)</f>
        <v>0</v>
      </c>
      <c r="DH26">
        <f>$B$11*EG26+$C$11*EH26+$F$11*ES26*(1-EV26)</f>
        <v>0</v>
      </c>
      <c r="DI26">
        <f>DH26*DJ26</f>
        <v>0</v>
      </c>
      <c r="DJ26">
        <f>($B$11*$D$9+$C$11*$D$9+$F$11*((FF26+EX26)/MAX(FF26+EX26+FG26, 0.1)*$I$9+FG26/MAX(FF26+EX26+FG26, 0.1)*$J$9))/($B$11+$C$11+$F$11)</f>
        <v>0</v>
      </c>
      <c r="DK26">
        <f>($B$11*$K$9+$C$11*$K$9+$F$11*((FF26+EX26)/MAX(FF26+EX26+FG26, 0.1)*$P$9+FG26/MAX(FF26+EX26+FG26, 0.1)*$Q$9))/($B$11+$C$11+$F$11)</f>
        <v>0</v>
      </c>
      <c r="DL26">
        <v>6</v>
      </c>
      <c r="DM26">
        <v>0.5</v>
      </c>
      <c r="DN26" t="s">
        <v>438</v>
      </c>
      <c r="DO26">
        <v>2</v>
      </c>
      <c r="DP26" t="b">
        <v>1</v>
      </c>
      <c r="DQ26">
        <v>1761408217.84615</v>
      </c>
      <c r="DR26">
        <v>327.397615384615</v>
      </c>
      <c r="DS26">
        <v>315.324923076923</v>
      </c>
      <c r="DT26">
        <v>31.3714307692308</v>
      </c>
      <c r="DU26">
        <v>24.6830692307692</v>
      </c>
      <c r="DV26">
        <v>326.300384615385</v>
      </c>
      <c r="DW26">
        <v>31.0562384615385</v>
      </c>
      <c r="DX26">
        <v>500.025076923077</v>
      </c>
      <c r="DY26">
        <v>90.2965846153846</v>
      </c>
      <c r="DZ26">
        <v>0.0317090384615385</v>
      </c>
      <c r="EA26">
        <v>37.0850076923077</v>
      </c>
      <c r="EB26">
        <v>35.9982846153846</v>
      </c>
      <c r="EC26">
        <v>999.9</v>
      </c>
      <c r="ED26">
        <v>0</v>
      </c>
      <c r="EE26">
        <v>0</v>
      </c>
      <c r="EF26">
        <v>9983.83923076923</v>
      </c>
      <c r="EG26">
        <v>0</v>
      </c>
      <c r="EH26">
        <v>1226.44846153846</v>
      </c>
      <c r="EI26">
        <v>12.0727923076923</v>
      </c>
      <c r="EJ26">
        <v>338.001307692308</v>
      </c>
      <c r="EK26">
        <v>323.305076923077</v>
      </c>
      <c r="EL26">
        <v>6.68838</v>
      </c>
      <c r="EM26">
        <v>315.324923076923</v>
      </c>
      <c r="EN26">
        <v>24.6830692307692</v>
      </c>
      <c r="EO26">
        <v>2.83273384615385</v>
      </c>
      <c r="EP26">
        <v>2.22879461538462</v>
      </c>
      <c r="EQ26">
        <v>23.0760923076923</v>
      </c>
      <c r="ER26">
        <v>19.1708</v>
      </c>
      <c r="ES26">
        <v>1200.02230769231</v>
      </c>
      <c r="ET26">
        <v>0.967001384615385</v>
      </c>
      <c r="EU26">
        <v>0.0329987769230769</v>
      </c>
      <c r="EV26">
        <v>0</v>
      </c>
      <c r="EW26">
        <v>1453.65846153846</v>
      </c>
      <c r="EX26">
        <v>5.00059</v>
      </c>
      <c r="EY26">
        <v>17619.8846153846</v>
      </c>
      <c r="EZ26">
        <v>10358.9153846154</v>
      </c>
      <c r="FA26">
        <v>45.3168461538462</v>
      </c>
      <c r="FB26">
        <v>46.687</v>
      </c>
      <c r="FC26">
        <v>45.3653076923077</v>
      </c>
      <c r="FD26">
        <v>46.6201538461538</v>
      </c>
      <c r="FE26">
        <v>46.937</v>
      </c>
      <c r="FF26">
        <v>1155.59153846154</v>
      </c>
      <c r="FG26">
        <v>39.43</v>
      </c>
      <c r="FH26">
        <v>0</v>
      </c>
      <c r="FI26">
        <v>1761408186.1</v>
      </c>
      <c r="FJ26">
        <v>0</v>
      </c>
      <c r="FK26">
        <v>1453.79923076923</v>
      </c>
      <c r="FL26">
        <v>12.7576068472709</v>
      </c>
      <c r="FM26">
        <v>140.037606869639</v>
      </c>
      <c r="FN26">
        <v>17621.15</v>
      </c>
      <c r="FO26">
        <v>15</v>
      </c>
      <c r="FP26">
        <v>0</v>
      </c>
      <c r="FQ26" t="s">
        <v>439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11.624969047619</v>
      </c>
      <c r="GD26">
        <v>9.81317142857144</v>
      </c>
      <c r="GE26">
        <v>1.0576696939697</v>
      </c>
      <c r="GF26">
        <v>0</v>
      </c>
      <c r="GG26">
        <v>1453.11617647059</v>
      </c>
      <c r="GH26">
        <v>11.5778456765083</v>
      </c>
      <c r="GI26">
        <v>1.15660765299896</v>
      </c>
      <c r="GJ26">
        <v>-1</v>
      </c>
      <c r="GK26">
        <v>6.68779047619048</v>
      </c>
      <c r="GL26">
        <v>0.0167150649350695</v>
      </c>
      <c r="GM26">
        <v>0.00216692117814432</v>
      </c>
      <c r="GN26">
        <v>1</v>
      </c>
      <c r="GO26">
        <v>1</v>
      </c>
      <c r="GP26">
        <v>2</v>
      </c>
      <c r="GQ26" t="s">
        <v>446</v>
      </c>
      <c r="GR26">
        <v>3.13113</v>
      </c>
      <c r="GS26">
        <v>2.70949</v>
      </c>
      <c r="GT26">
        <v>0.0672874</v>
      </c>
      <c r="GU26">
        <v>0.0651109</v>
      </c>
      <c r="GV26">
        <v>0.122635</v>
      </c>
      <c r="GW26">
        <v>0.103709</v>
      </c>
      <c r="GX26">
        <v>34672.5</v>
      </c>
      <c r="GY26">
        <v>37052.1</v>
      </c>
      <c r="GZ26">
        <v>33675.2</v>
      </c>
      <c r="HA26">
        <v>35927</v>
      </c>
      <c r="HB26">
        <v>41842.8</v>
      </c>
      <c r="HC26">
        <v>46261.4</v>
      </c>
      <c r="HD26">
        <v>52633.4</v>
      </c>
      <c r="HE26">
        <v>57447.4</v>
      </c>
      <c r="HF26">
        <v>1.86232</v>
      </c>
      <c r="HG26">
        <v>1.7378</v>
      </c>
      <c r="HH26">
        <v>0.0934675</v>
      </c>
      <c r="HI26">
        <v>0</v>
      </c>
      <c r="HJ26">
        <v>34.4953</v>
      </c>
      <c r="HK26">
        <v>999.9</v>
      </c>
      <c r="HL26">
        <v>60.682</v>
      </c>
      <c r="HM26">
        <v>27.634</v>
      </c>
      <c r="HN26">
        <v>24.9626</v>
      </c>
      <c r="HO26">
        <v>55.9445</v>
      </c>
      <c r="HP26">
        <v>43.9824</v>
      </c>
      <c r="HQ26">
        <v>1</v>
      </c>
      <c r="HR26">
        <v>0.70452</v>
      </c>
      <c r="HS26">
        <v>-0.169363</v>
      </c>
      <c r="HT26">
        <v>20.1354</v>
      </c>
      <c r="HU26">
        <v>5.19318</v>
      </c>
      <c r="HV26">
        <v>12.0099</v>
      </c>
      <c r="HW26">
        <v>4.9736</v>
      </c>
      <c r="HX26">
        <v>3.29487</v>
      </c>
      <c r="HY26">
        <v>9999</v>
      </c>
      <c r="HZ26">
        <v>9999</v>
      </c>
      <c r="IA26">
        <v>999.9</v>
      </c>
      <c r="IB26">
        <v>9999</v>
      </c>
      <c r="IC26">
        <v>1.86315</v>
      </c>
      <c r="ID26">
        <v>1.86809</v>
      </c>
      <c r="IE26">
        <v>1.86783</v>
      </c>
      <c r="IF26">
        <v>1.86904</v>
      </c>
      <c r="IG26">
        <v>1.86981</v>
      </c>
      <c r="IH26">
        <v>1.8659</v>
      </c>
      <c r="II26">
        <v>1.86701</v>
      </c>
      <c r="IJ26">
        <v>1.86843</v>
      </c>
      <c r="IK26">
        <v>5</v>
      </c>
      <c r="IL26">
        <v>0</v>
      </c>
      <c r="IM26">
        <v>0</v>
      </c>
      <c r="IN26">
        <v>0</v>
      </c>
      <c r="IO26" t="s">
        <v>441</v>
      </c>
      <c r="IP26" t="s">
        <v>442</v>
      </c>
      <c r="IQ26" t="s">
        <v>443</v>
      </c>
      <c r="IR26" t="s">
        <v>443</v>
      </c>
      <c r="IS26" t="s">
        <v>443</v>
      </c>
      <c r="IT26" t="s">
        <v>443</v>
      </c>
      <c r="IU26">
        <v>0</v>
      </c>
      <c r="IV26">
        <v>100</v>
      </c>
      <c r="IW26">
        <v>100</v>
      </c>
      <c r="IX26">
        <v>1.098</v>
      </c>
      <c r="IY26">
        <v>0.3152</v>
      </c>
      <c r="IZ26">
        <v>1.09748391826392</v>
      </c>
      <c r="JA26">
        <v>0</v>
      </c>
      <c r="JB26">
        <v>0</v>
      </c>
      <c r="JC26">
        <v>0</v>
      </c>
      <c r="JD26">
        <v>0.315191680746845</v>
      </c>
      <c r="JE26">
        <v>0</v>
      </c>
      <c r="JF26">
        <v>0</v>
      </c>
      <c r="JG26">
        <v>0</v>
      </c>
      <c r="JH26">
        <v>5</v>
      </c>
      <c r="JI26">
        <v>2273</v>
      </c>
      <c r="JJ26">
        <v>0</v>
      </c>
      <c r="JK26">
        <v>25</v>
      </c>
      <c r="JL26">
        <v>29356803.8</v>
      </c>
      <c r="JM26">
        <v>29356803.8</v>
      </c>
      <c r="JN26">
        <v>0.717773</v>
      </c>
      <c r="JO26">
        <v>2.62573</v>
      </c>
      <c r="JP26">
        <v>1.54785</v>
      </c>
      <c r="JQ26">
        <v>2.32422</v>
      </c>
      <c r="JR26">
        <v>1.64673</v>
      </c>
      <c r="JS26">
        <v>2.28149</v>
      </c>
      <c r="JT26">
        <v>32.1564</v>
      </c>
      <c r="JU26">
        <v>24.2013</v>
      </c>
      <c r="JV26">
        <v>18</v>
      </c>
      <c r="JW26">
        <v>506.788</v>
      </c>
      <c r="JX26">
        <v>419.761</v>
      </c>
      <c r="JY26">
        <v>36.3255</v>
      </c>
      <c r="JZ26">
        <v>36.1511</v>
      </c>
      <c r="KA26">
        <v>30.0001</v>
      </c>
      <c r="KB26">
        <v>35.9842</v>
      </c>
      <c r="KC26">
        <v>35.903</v>
      </c>
      <c r="KD26">
        <v>14.3906</v>
      </c>
      <c r="KE26">
        <v>0</v>
      </c>
      <c r="KF26">
        <v>100</v>
      </c>
      <c r="KG26">
        <v>36.3203</v>
      </c>
      <c r="KH26">
        <v>264.974</v>
      </c>
      <c r="KI26">
        <v>53.0404</v>
      </c>
      <c r="KJ26">
        <v>95.6052</v>
      </c>
      <c r="KK26">
        <v>93.0599</v>
      </c>
    </row>
    <row r="27" spans="1:297">
      <c r="A27">
        <v>11</v>
      </c>
      <c r="B27">
        <v>1761408231</v>
      </c>
      <c r="C27">
        <v>50</v>
      </c>
      <c r="D27" t="s">
        <v>463</v>
      </c>
      <c r="E27" t="s">
        <v>464</v>
      </c>
      <c r="F27">
        <v>5</v>
      </c>
      <c r="G27" t="s">
        <v>435</v>
      </c>
      <c r="H27" t="s">
        <v>436</v>
      </c>
      <c r="I27">
        <v>1761408222.84615</v>
      </c>
      <c r="J27">
        <f>(K27)/1000</f>
        <v>0</v>
      </c>
      <c r="K27">
        <f>IF(DP27, AN27, AH27)</f>
        <v>0</v>
      </c>
      <c r="L27">
        <f>IF(DP27, AI27, AG27)</f>
        <v>0</v>
      </c>
      <c r="M27">
        <f>DR27 - IF(AU27&gt;1, L27*DL27*100.0/(AW27), 0)</f>
        <v>0</v>
      </c>
      <c r="N27">
        <f>((T27-J27/2)*M27-L27)/(T27+J27/2)</f>
        <v>0</v>
      </c>
      <c r="O27">
        <f>N27*(DY27+DZ27)/1000.0</f>
        <v>0</v>
      </c>
      <c r="P27">
        <f>(DR27 - IF(AU27&gt;1, L27*DL27*100.0/(AW27), 0))*(DY27+DZ27)/1000.0</f>
        <v>0</v>
      </c>
      <c r="Q27">
        <f>2.0/((1/S27-1/R27)+SIGN(S27)*SQRT((1/S27-1/R27)*(1/S27-1/R27) + 4*DM27/((DM27+1)*(DM27+1))*(2*1/S27*1/R27-1/R27*1/R27)))</f>
        <v>0</v>
      </c>
      <c r="R27">
        <f>IF(LEFT(DN27,1)&lt;&gt;"0",IF(LEFT(DN27,1)="1",3.0,DO27),$D$5+$E$5*(EF27*DY27/($K$5*1000))+$F$5*(EF27*DY27/($K$5*1000))*MAX(MIN(DL27,$J$5),$I$5)*MAX(MIN(DL27,$J$5),$I$5)+$G$5*MAX(MIN(DL27,$J$5),$I$5)*(EF27*DY27/($K$5*1000))+$H$5*(EF27*DY27/($K$5*1000))*(EF27*DY27/($K$5*1000)))</f>
        <v>0</v>
      </c>
      <c r="S27">
        <f>J27*(1000-(1000*0.61365*exp(17.502*W27/(240.97+W27))/(DY27+DZ27)+DT27)/2)/(1000*0.61365*exp(17.502*W27/(240.97+W27))/(DY27+DZ27)-DT27)</f>
        <v>0</v>
      </c>
      <c r="T27">
        <f>1/((DM27+1)/(Q27/1.6)+1/(R27/1.37)) + DM27/((DM27+1)/(Q27/1.6) + DM27/(R27/1.37))</f>
        <v>0</v>
      </c>
      <c r="U27">
        <f>(DH27*DK27)</f>
        <v>0</v>
      </c>
      <c r="V27">
        <f>(EA27+(U27+2*0.95*5.67E-8*(((EA27+$B$7)+273)^4-(EA27+273)^4)-44100*J27)/(1.84*29.3*R27+8*0.95*5.67E-8*(EA27+273)^3))</f>
        <v>0</v>
      </c>
      <c r="W27">
        <f>($C$7*EB27+$D$7*EC27+$E$7*V27)</f>
        <v>0</v>
      </c>
      <c r="X27">
        <f>0.61365*exp(17.502*W27/(240.97+W27))</f>
        <v>0</v>
      </c>
      <c r="Y27">
        <f>(Z27/AA27*100)</f>
        <v>0</v>
      </c>
      <c r="Z27">
        <f>DT27*(DY27+DZ27)/1000</f>
        <v>0</v>
      </c>
      <c r="AA27">
        <f>0.61365*exp(17.502*EA27/(240.97+EA27))</f>
        <v>0</v>
      </c>
      <c r="AB27">
        <f>(X27-DT27*(DY27+DZ27)/1000)</f>
        <v>0</v>
      </c>
      <c r="AC27">
        <f>(-J27*44100)</f>
        <v>0</v>
      </c>
      <c r="AD27">
        <f>2*29.3*R27*0.92*(EA27-W27)</f>
        <v>0</v>
      </c>
      <c r="AE27">
        <f>2*0.95*5.67E-8*(((EA27+$B$7)+273)^4-(W27+273)^4)</f>
        <v>0</v>
      </c>
      <c r="AF27">
        <f>U27+AE27+AC27+AD27</f>
        <v>0</v>
      </c>
      <c r="AG27">
        <f>DX27*AU27*(DS27-DR27*(1000-AU27*DU27)/(1000-AU27*DT27))/(100*DL27)</f>
        <v>0</v>
      </c>
      <c r="AH27">
        <f>1000*DX27*AU27*(DT27-DU27)/(100*DL27*(1000-AU27*DT27))</f>
        <v>0</v>
      </c>
      <c r="AI27">
        <f>(AJ27 - AK27 - DY27*1E3/(8.314*(EA27+273.15)) * AM27/DX27 * AL27) * DX27/(100*DL27) * (1000 - DU27)/1000</f>
        <v>0</v>
      </c>
      <c r="AJ27">
        <v>289.482977692609</v>
      </c>
      <c r="AK27">
        <v>297.61283030303</v>
      </c>
      <c r="AL27">
        <v>-3.37396978066419</v>
      </c>
      <c r="AM27">
        <v>64.7646732039723</v>
      </c>
      <c r="AN27">
        <f>(AP27 - AO27 + DY27*1E3/(8.314*(EA27+273.15)) * AR27/DX27 * AQ27) * DX27/(100*DL27) * 1000/(1000 - AP27)</f>
        <v>0</v>
      </c>
      <c r="AO27">
        <v>24.6816512456094</v>
      </c>
      <c r="AP27">
        <v>31.374563030303</v>
      </c>
      <c r="AQ27">
        <v>-1.77070707659359e-09</v>
      </c>
      <c r="AR27">
        <v>110.942474455945</v>
      </c>
      <c r="AS27">
        <v>0</v>
      </c>
      <c r="AT27">
        <v>0</v>
      </c>
      <c r="AU27">
        <f>IF(AS27*$H$13&gt;=AW27,1.0,(AW27/(AW27-AS27*$H$13)))</f>
        <v>0</v>
      </c>
      <c r="AV27">
        <f>(AU27-1)*100</f>
        <v>0</v>
      </c>
      <c r="AW27">
        <f>MAX(0,($B$13+$C$13*EF27)/(1+$D$13*EF27)*DY27/(EA27+273)*$E$13)</f>
        <v>0</v>
      </c>
      <c r="AX27" t="s">
        <v>437</v>
      </c>
      <c r="AY27" t="s">
        <v>437</v>
      </c>
      <c r="AZ27">
        <v>0</v>
      </c>
      <c r="BA27">
        <v>0</v>
      </c>
      <c r="BB27">
        <f>1-AZ27/BA27</f>
        <v>0</v>
      </c>
      <c r="BC27">
        <v>0</v>
      </c>
      <c r="BD27" t="s">
        <v>437</v>
      </c>
      <c r="BE27" t="s">
        <v>437</v>
      </c>
      <c r="BF27">
        <v>0</v>
      </c>
      <c r="BG27">
        <v>0</v>
      </c>
      <c r="BH27">
        <f>1-BF27/BG27</f>
        <v>0</v>
      </c>
      <c r="BI27">
        <v>0.5</v>
      </c>
      <c r="BJ27">
        <f>DI27</f>
        <v>0</v>
      </c>
      <c r="BK27">
        <f>L27</f>
        <v>0</v>
      </c>
      <c r="BL27">
        <f>BH27*BI27*BJ27</f>
        <v>0</v>
      </c>
      <c r="BM27">
        <f>(BK27-BC27)/BJ27</f>
        <v>0</v>
      </c>
      <c r="BN27">
        <f>(BA27-BG27)/BG27</f>
        <v>0</v>
      </c>
      <c r="BO27">
        <f>AZ27/(BB27+AZ27/BG27)</f>
        <v>0</v>
      </c>
      <c r="BP27" t="s">
        <v>437</v>
      </c>
      <c r="BQ27">
        <v>0</v>
      </c>
      <c r="BR27">
        <f>IF(BQ27&lt;&gt;0, BQ27, BO27)</f>
        <v>0</v>
      </c>
      <c r="BS27">
        <f>1-BR27/BG27</f>
        <v>0</v>
      </c>
      <c r="BT27">
        <f>(BG27-BF27)/(BG27-BR27)</f>
        <v>0</v>
      </c>
      <c r="BU27">
        <f>(BA27-BG27)/(BA27-BR27)</f>
        <v>0</v>
      </c>
      <c r="BV27">
        <f>(BG27-BF27)/(BG27-AZ27)</f>
        <v>0</v>
      </c>
      <c r="BW27">
        <f>(BA27-BG27)/(BA27-AZ27)</f>
        <v>0</v>
      </c>
      <c r="BX27">
        <f>(BT27*BR27/BF27)</f>
        <v>0</v>
      </c>
      <c r="BY27">
        <f>(1-BX27)</f>
        <v>0</v>
      </c>
      <c r="DH27">
        <f>$B$11*EG27+$C$11*EH27+$F$11*ES27*(1-EV27)</f>
        <v>0</v>
      </c>
      <c r="DI27">
        <f>DH27*DJ27</f>
        <v>0</v>
      </c>
      <c r="DJ27">
        <f>($B$11*$D$9+$C$11*$D$9+$F$11*((FF27+EX27)/MAX(FF27+EX27+FG27, 0.1)*$I$9+FG27/MAX(FF27+EX27+FG27, 0.1)*$J$9))/($B$11+$C$11+$F$11)</f>
        <v>0</v>
      </c>
      <c r="DK27">
        <f>($B$11*$K$9+$C$11*$K$9+$F$11*((FF27+EX27)/MAX(FF27+EX27+FG27, 0.1)*$P$9+FG27/MAX(FF27+EX27+FG27, 0.1)*$Q$9))/($B$11+$C$11+$F$11)</f>
        <v>0</v>
      </c>
      <c r="DL27">
        <v>6</v>
      </c>
      <c r="DM27">
        <v>0.5</v>
      </c>
      <c r="DN27" t="s">
        <v>438</v>
      </c>
      <c r="DO27">
        <v>2</v>
      </c>
      <c r="DP27" t="b">
        <v>1</v>
      </c>
      <c r="DQ27">
        <v>1761408222.84615</v>
      </c>
      <c r="DR27">
        <v>311.411153846154</v>
      </c>
      <c r="DS27">
        <v>298.410769230769</v>
      </c>
      <c r="DT27">
        <v>31.3726615384615</v>
      </c>
      <c r="DU27">
        <v>24.6822153846154</v>
      </c>
      <c r="DV27">
        <v>310.313846153846</v>
      </c>
      <c r="DW27">
        <v>31.0574769230769</v>
      </c>
      <c r="DX27">
        <v>500.010615384615</v>
      </c>
      <c r="DY27">
        <v>90.2973076923077</v>
      </c>
      <c r="DZ27">
        <v>0.0315673692307692</v>
      </c>
      <c r="EA27">
        <v>37.0855769230769</v>
      </c>
      <c r="EB27">
        <v>36.0015692307692</v>
      </c>
      <c r="EC27">
        <v>999.9</v>
      </c>
      <c r="ED27">
        <v>0</v>
      </c>
      <c r="EE27">
        <v>0</v>
      </c>
      <c r="EF27">
        <v>9991.05230769231</v>
      </c>
      <c r="EG27">
        <v>0</v>
      </c>
      <c r="EH27">
        <v>1226.45846153846</v>
      </c>
      <c r="EI27">
        <v>13.0004615384615</v>
      </c>
      <c r="EJ27">
        <v>321.497307692308</v>
      </c>
      <c r="EK27">
        <v>305.962538461538</v>
      </c>
      <c r="EL27">
        <v>6.69046692307692</v>
      </c>
      <c r="EM27">
        <v>298.410769230769</v>
      </c>
      <c r="EN27">
        <v>24.6822153846154</v>
      </c>
      <c r="EO27">
        <v>2.83286846153846</v>
      </c>
      <c r="EP27">
        <v>2.22873615384615</v>
      </c>
      <c r="EQ27">
        <v>23.0768769230769</v>
      </c>
      <c r="ER27">
        <v>19.1703769230769</v>
      </c>
      <c r="ES27">
        <v>1200.02692307692</v>
      </c>
      <c r="ET27">
        <v>0.967001384615385</v>
      </c>
      <c r="EU27">
        <v>0.0329987615384615</v>
      </c>
      <c r="EV27">
        <v>0</v>
      </c>
      <c r="EW27">
        <v>1454.67384615385</v>
      </c>
      <c r="EX27">
        <v>5.00059</v>
      </c>
      <c r="EY27">
        <v>17632.4923076923</v>
      </c>
      <c r="EZ27">
        <v>10358.9461538462</v>
      </c>
      <c r="FA27">
        <v>45.3265384615385</v>
      </c>
      <c r="FB27">
        <v>46.687</v>
      </c>
      <c r="FC27">
        <v>45.375</v>
      </c>
      <c r="FD27">
        <v>46.625</v>
      </c>
      <c r="FE27">
        <v>46.937</v>
      </c>
      <c r="FF27">
        <v>1155.59461538462</v>
      </c>
      <c r="FG27">
        <v>39.43</v>
      </c>
      <c r="FH27">
        <v>0</v>
      </c>
      <c r="FI27">
        <v>1761408190.9</v>
      </c>
      <c r="FJ27">
        <v>0</v>
      </c>
      <c r="FK27">
        <v>1454.84423076923</v>
      </c>
      <c r="FL27">
        <v>14.2916239470101</v>
      </c>
      <c r="FM27">
        <v>168.721367536743</v>
      </c>
      <c r="FN27">
        <v>17633.7884615385</v>
      </c>
      <c r="FO27">
        <v>15</v>
      </c>
      <c r="FP27">
        <v>0</v>
      </c>
      <c r="FQ27" t="s">
        <v>439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12.53058</v>
      </c>
      <c r="GD27">
        <v>10.101437593985</v>
      </c>
      <c r="GE27">
        <v>1.03462866846033</v>
      </c>
      <c r="GF27">
        <v>0</v>
      </c>
      <c r="GG27">
        <v>1454.06558823529</v>
      </c>
      <c r="GH27">
        <v>12.6171123124061</v>
      </c>
      <c r="GI27">
        <v>1.25392135783163</v>
      </c>
      <c r="GJ27">
        <v>-1</v>
      </c>
      <c r="GK27">
        <v>6.6894095</v>
      </c>
      <c r="GL27">
        <v>0.0276239097744392</v>
      </c>
      <c r="GM27">
        <v>0.00281059330924981</v>
      </c>
      <c r="GN27">
        <v>1</v>
      </c>
      <c r="GO27">
        <v>1</v>
      </c>
      <c r="GP27">
        <v>2</v>
      </c>
      <c r="GQ27" t="s">
        <v>446</v>
      </c>
      <c r="GR27">
        <v>3.13111</v>
      </c>
      <c r="GS27">
        <v>2.70969</v>
      </c>
      <c r="GT27">
        <v>0.0642313</v>
      </c>
      <c r="GU27">
        <v>0.0619592</v>
      </c>
      <c r="GV27">
        <v>0.12264</v>
      </c>
      <c r="GW27">
        <v>0.103712</v>
      </c>
      <c r="GX27">
        <v>34786.5</v>
      </c>
      <c r="GY27">
        <v>37177.2</v>
      </c>
      <c r="GZ27">
        <v>33675.7</v>
      </c>
      <c r="HA27">
        <v>35927.3</v>
      </c>
      <c r="HB27">
        <v>41842.8</v>
      </c>
      <c r="HC27">
        <v>46261.2</v>
      </c>
      <c r="HD27">
        <v>52634.1</v>
      </c>
      <c r="HE27">
        <v>57447.9</v>
      </c>
      <c r="HF27">
        <v>1.86225</v>
      </c>
      <c r="HG27">
        <v>1.73752</v>
      </c>
      <c r="HH27">
        <v>0.0928715</v>
      </c>
      <c r="HI27">
        <v>0</v>
      </c>
      <c r="HJ27">
        <v>34.4935</v>
      </c>
      <c r="HK27">
        <v>999.9</v>
      </c>
      <c r="HL27">
        <v>60.682</v>
      </c>
      <c r="HM27">
        <v>27.644</v>
      </c>
      <c r="HN27">
        <v>24.9778</v>
      </c>
      <c r="HO27">
        <v>55.4145</v>
      </c>
      <c r="HP27">
        <v>44.0825</v>
      </c>
      <c r="HQ27">
        <v>1</v>
      </c>
      <c r="HR27">
        <v>0.704378</v>
      </c>
      <c r="HS27">
        <v>-0.21994</v>
      </c>
      <c r="HT27">
        <v>20.1356</v>
      </c>
      <c r="HU27">
        <v>5.19363</v>
      </c>
      <c r="HV27">
        <v>12.0099</v>
      </c>
      <c r="HW27">
        <v>4.9738</v>
      </c>
      <c r="HX27">
        <v>3.29487</v>
      </c>
      <c r="HY27">
        <v>9999</v>
      </c>
      <c r="HZ27">
        <v>9999</v>
      </c>
      <c r="IA27">
        <v>999.9</v>
      </c>
      <c r="IB27">
        <v>9999</v>
      </c>
      <c r="IC27">
        <v>1.86316</v>
      </c>
      <c r="ID27">
        <v>1.86808</v>
      </c>
      <c r="IE27">
        <v>1.86783</v>
      </c>
      <c r="IF27">
        <v>1.86904</v>
      </c>
      <c r="IG27">
        <v>1.86981</v>
      </c>
      <c r="IH27">
        <v>1.8659</v>
      </c>
      <c r="II27">
        <v>1.86701</v>
      </c>
      <c r="IJ27">
        <v>1.86844</v>
      </c>
      <c r="IK27">
        <v>5</v>
      </c>
      <c r="IL27">
        <v>0</v>
      </c>
      <c r="IM27">
        <v>0</v>
      </c>
      <c r="IN27">
        <v>0</v>
      </c>
      <c r="IO27" t="s">
        <v>441</v>
      </c>
      <c r="IP27" t="s">
        <v>442</v>
      </c>
      <c r="IQ27" t="s">
        <v>443</v>
      </c>
      <c r="IR27" t="s">
        <v>443</v>
      </c>
      <c r="IS27" t="s">
        <v>443</v>
      </c>
      <c r="IT27" t="s">
        <v>443</v>
      </c>
      <c r="IU27">
        <v>0</v>
      </c>
      <c r="IV27">
        <v>100</v>
      </c>
      <c r="IW27">
        <v>100</v>
      </c>
      <c r="IX27">
        <v>1.097</v>
      </c>
      <c r="IY27">
        <v>0.3152</v>
      </c>
      <c r="IZ27">
        <v>1.09748391826392</v>
      </c>
      <c r="JA27">
        <v>0</v>
      </c>
      <c r="JB27">
        <v>0</v>
      </c>
      <c r="JC27">
        <v>0</v>
      </c>
      <c r="JD27">
        <v>0.315191680746845</v>
      </c>
      <c r="JE27">
        <v>0</v>
      </c>
      <c r="JF27">
        <v>0</v>
      </c>
      <c r="JG27">
        <v>0</v>
      </c>
      <c r="JH27">
        <v>5</v>
      </c>
      <c r="JI27">
        <v>2273</v>
      </c>
      <c r="JJ27">
        <v>0</v>
      </c>
      <c r="JK27">
        <v>25</v>
      </c>
      <c r="JL27">
        <v>29356803.9</v>
      </c>
      <c r="JM27">
        <v>29356803.9</v>
      </c>
      <c r="JN27">
        <v>0.686035</v>
      </c>
      <c r="JO27">
        <v>2.61597</v>
      </c>
      <c r="JP27">
        <v>1.54785</v>
      </c>
      <c r="JQ27">
        <v>2.32422</v>
      </c>
      <c r="JR27">
        <v>1.64673</v>
      </c>
      <c r="JS27">
        <v>2.33887</v>
      </c>
      <c r="JT27">
        <v>32.1564</v>
      </c>
      <c r="JU27">
        <v>24.2101</v>
      </c>
      <c r="JV27">
        <v>18</v>
      </c>
      <c r="JW27">
        <v>506.723</v>
      </c>
      <c r="JX27">
        <v>419.592</v>
      </c>
      <c r="JY27">
        <v>36.3175</v>
      </c>
      <c r="JZ27">
        <v>36.1498</v>
      </c>
      <c r="KA27">
        <v>30</v>
      </c>
      <c r="KB27">
        <v>35.9826</v>
      </c>
      <c r="KC27">
        <v>35.9021</v>
      </c>
      <c r="KD27">
        <v>13.7742</v>
      </c>
      <c r="KE27">
        <v>0</v>
      </c>
      <c r="KF27">
        <v>100</v>
      </c>
      <c r="KG27">
        <v>36.3189</v>
      </c>
      <c r="KH27">
        <v>251.451</v>
      </c>
      <c r="KI27">
        <v>53.0404</v>
      </c>
      <c r="KJ27">
        <v>95.6065</v>
      </c>
      <c r="KK27">
        <v>93.0606</v>
      </c>
    </row>
    <row r="28" spans="1:297">
      <c r="A28">
        <v>12</v>
      </c>
      <c r="B28">
        <v>1761408236</v>
      </c>
      <c r="C28">
        <v>55</v>
      </c>
      <c r="D28" t="s">
        <v>465</v>
      </c>
      <c r="E28" t="s">
        <v>466</v>
      </c>
      <c r="F28">
        <v>5</v>
      </c>
      <c r="G28" t="s">
        <v>435</v>
      </c>
      <c r="H28" t="s">
        <v>436</v>
      </c>
      <c r="I28">
        <v>1761408227.84615</v>
      </c>
      <c r="J28">
        <f>(K28)/1000</f>
        <v>0</v>
      </c>
      <c r="K28">
        <f>IF(DP28, AN28, AH28)</f>
        <v>0</v>
      </c>
      <c r="L28">
        <f>IF(DP28, AI28, AG28)</f>
        <v>0</v>
      </c>
      <c r="M28">
        <f>DR28 - IF(AU28&gt;1, L28*DL28*100.0/(AW28), 0)</f>
        <v>0</v>
      </c>
      <c r="N28">
        <f>((T28-J28/2)*M28-L28)/(T28+J28/2)</f>
        <v>0</v>
      </c>
      <c r="O28">
        <f>N28*(DY28+DZ28)/1000.0</f>
        <v>0</v>
      </c>
      <c r="P28">
        <f>(DR28 - IF(AU28&gt;1, L28*DL28*100.0/(AW28), 0))*(DY28+DZ28)/1000.0</f>
        <v>0</v>
      </c>
      <c r="Q28">
        <f>2.0/((1/S28-1/R28)+SIGN(S28)*SQRT((1/S28-1/R28)*(1/S28-1/R28) + 4*DM28/((DM28+1)*(DM28+1))*(2*1/S28*1/R28-1/R28*1/R28)))</f>
        <v>0</v>
      </c>
      <c r="R28">
        <f>IF(LEFT(DN28,1)&lt;&gt;"0",IF(LEFT(DN28,1)="1",3.0,DO28),$D$5+$E$5*(EF28*DY28/($K$5*1000))+$F$5*(EF28*DY28/($K$5*1000))*MAX(MIN(DL28,$J$5),$I$5)*MAX(MIN(DL28,$J$5),$I$5)+$G$5*MAX(MIN(DL28,$J$5),$I$5)*(EF28*DY28/($K$5*1000))+$H$5*(EF28*DY28/($K$5*1000))*(EF28*DY28/($K$5*1000)))</f>
        <v>0</v>
      </c>
      <c r="S28">
        <f>J28*(1000-(1000*0.61365*exp(17.502*W28/(240.97+W28))/(DY28+DZ28)+DT28)/2)/(1000*0.61365*exp(17.502*W28/(240.97+W28))/(DY28+DZ28)-DT28)</f>
        <v>0</v>
      </c>
      <c r="T28">
        <f>1/((DM28+1)/(Q28/1.6)+1/(R28/1.37)) + DM28/((DM28+1)/(Q28/1.6) + DM28/(R28/1.37))</f>
        <v>0</v>
      </c>
      <c r="U28">
        <f>(DH28*DK28)</f>
        <v>0</v>
      </c>
      <c r="V28">
        <f>(EA28+(U28+2*0.95*5.67E-8*(((EA28+$B$7)+273)^4-(EA28+273)^4)-44100*J28)/(1.84*29.3*R28+8*0.95*5.67E-8*(EA28+273)^3))</f>
        <v>0</v>
      </c>
      <c r="W28">
        <f>($C$7*EB28+$D$7*EC28+$E$7*V28)</f>
        <v>0</v>
      </c>
      <c r="X28">
        <f>0.61365*exp(17.502*W28/(240.97+W28))</f>
        <v>0</v>
      </c>
      <c r="Y28">
        <f>(Z28/AA28*100)</f>
        <v>0</v>
      </c>
      <c r="Z28">
        <f>DT28*(DY28+DZ28)/1000</f>
        <v>0</v>
      </c>
      <c r="AA28">
        <f>0.61365*exp(17.502*EA28/(240.97+EA28))</f>
        <v>0</v>
      </c>
      <c r="AB28">
        <f>(X28-DT28*(DY28+DZ28)/1000)</f>
        <v>0</v>
      </c>
      <c r="AC28">
        <f>(-J28*44100)</f>
        <v>0</v>
      </c>
      <c r="AD28">
        <f>2*29.3*R28*0.92*(EA28-W28)</f>
        <v>0</v>
      </c>
      <c r="AE28">
        <f>2*0.95*5.67E-8*(((EA28+$B$7)+273)^4-(W28+273)^4)</f>
        <v>0</v>
      </c>
      <c r="AF28">
        <f>U28+AE28+AC28+AD28</f>
        <v>0</v>
      </c>
      <c r="AG28">
        <f>DX28*AU28*(DS28-DR28*(1000-AU28*DU28)/(1000-AU28*DT28))/(100*DL28)</f>
        <v>0</v>
      </c>
      <c r="AH28">
        <f>1000*DX28*AU28*(DT28-DU28)/(100*DL28*(1000-AU28*DT28))</f>
        <v>0</v>
      </c>
      <c r="AI28">
        <f>(AJ28 - AK28 - DY28*1E3/(8.314*(EA28+273.15)) * AM28/DX28 * AL28) * DX28/(100*DL28) * (1000 - DU28)/1000</f>
        <v>0</v>
      </c>
      <c r="AJ28">
        <v>272.728762428906</v>
      </c>
      <c r="AK28">
        <v>281.059648484848</v>
      </c>
      <c r="AL28">
        <v>-3.3003296226606</v>
      </c>
      <c r="AM28">
        <v>64.7646732039723</v>
      </c>
      <c r="AN28">
        <f>(AP28 - AO28 + DY28*1E3/(8.314*(EA28+273.15)) * AR28/DX28 * AQ28) * DX28/(100*DL28) * 1000/(1000 - AP28)</f>
        <v>0</v>
      </c>
      <c r="AO28">
        <v>24.6818970601782</v>
      </c>
      <c r="AP28">
        <v>31.3838424242424</v>
      </c>
      <c r="AQ28">
        <v>8.84562519877569e-06</v>
      </c>
      <c r="AR28">
        <v>110.942474455945</v>
      </c>
      <c r="AS28">
        <v>0</v>
      </c>
      <c r="AT28">
        <v>0</v>
      </c>
      <c r="AU28">
        <f>IF(AS28*$H$13&gt;=AW28,1.0,(AW28/(AW28-AS28*$H$13)))</f>
        <v>0</v>
      </c>
      <c r="AV28">
        <f>(AU28-1)*100</f>
        <v>0</v>
      </c>
      <c r="AW28">
        <f>MAX(0,($B$13+$C$13*EF28)/(1+$D$13*EF28)*DY28/(EA28+273)*$E$13)</f>
        <v>0</v>
      </c>
      <c r="AX28" t="s">
        <v>437</v>
      </c>
      <c r="AY28" t="s">
        <v>437</v>
      </c>
      <c r="AZ28">
        <v>0</v>
      </c>
      <c r="BA28">
        <v>0</v>
      </c>
      <c r="BB28">
        <f>1-AZ28/BA28</f>
        <v>0</v>
      </c>
      <c r="BC28">
        <v>0</v>
      </c>
      <c r="BD28" t="s">
        <v>437</v>
      </c>
      <c r="BE28" t="s">
        <v>437</v>
      </c>
      <c r="BF28">
        <v>0</v>
      </c>
      <c r="BG28">
        <v>0</v>
      </c>
      <c r="BH28">
        <f>1-BF28/BG28</f>
        <v>0</v>
      </c>
      <c r="BI28">
        <v>0.5</v>
      </c>
      <c r="BJ28">
        <f>DI28</f>
        <v>0</v>
      </c>
      <c r="BK28">
        <f>L28</f>
        <v>0</v>
      </c>
      <c r="BL28">
        <f>BH28*BI28*BJ28</f>
        <v>0</v>
      </c>
      <c r="BM28">
        <f>(BK28-BC28)/BJ28</f>
        <v>0</v>
      </c>
      <c r="BN28">
        <f>(BA28-BG28)/BG28</f>
        <v>0</v>
      </c>
      <c r="BO28">
        <f>AZ28/(BB28+AZ28/BG28)</f>
        <v>0</v>
      </c>
      <c r="BP28" t="s">
        <v>437</v>
      </c>
      <c r="BQ28">
        <v>0</v>
      </c>
      <c r="BR28">
        <f>IF(BQ28&lt;&gt;0, BQ28, BO28)</f>
        <v>0</v>
      </c>
      <c r="BS28">
        <f>1-BR28/BG28</f>
        <v>0</v>
      </c>
      <c r="BT28">
        <f>(BG28-BF28)/(BG28-BR28)</f>
        <v>0</v>
      </c>
      <c r="BU28">
        <f>(BA28-BG28)/(BA28-BR28)</f>
        <v>0</v>
      </c>
      <c r="BV28">
        <f>(BG28-BF28)/(BG28-AZ28)</f>
        <v>0</v>
      </c>
      <c r="BW28">
        <f>(BA28-BG28)/(BA28-AZ28)</f>
        <v>0</v>
      </c>
      <c r="BX28">
        <f>(BT28*BR28/BF28)</f>
        <v>0</v>
      </c>
      <c r="BY28">
        <f>(1-BX28)</f>
        <v>0</v>
      </c>
      <c r="DH28">
        <f>$B$11*EG28+$C$11*EH28+$F$11*ES28*(1-EV28)</f>
        <v>0</v>
      </c>
      <c r="DI28">
        <f>DH28*DJ28</f>
        <v>0</v>
      </c>
      <c r="DJ28">
        <f>($B$11*$D$9+$C$11*$D$9+$F$11*((FF28+EX28)/MAX(FF28+EX28+FG28, 0.1)*$I$9+FG28/MAX(FF28+EX28+FG28, 0.1)*$J$9))/($B$11+$C$11+$F$11)</f>
        <v>0</v>
      </c>
      <c r="DK28">
        <f>($B$11*$K$9+$C$11*$K$9+$F$11*((FF28+EX28)/MAX(FF28+EX28+FG28, 0.1)*$P$9+FG28/MAX(FF28+EX28+FG28, 0.1)*$Q$9))/($B$11+$C$11+$F$11)</f>
        <v>0</v>
      </c>
      <c r="DL28">
        <v>6</v>
      </c>
      <c r="DM28">
        <v>0.5</v>
      </c>
      <c r="DN28" t="s">
        <v>438</v>
      </c>
      <c r="DO28">
        <v>2</v>
      </c>
      <c r="DP28" t="b">
        <v>1</v>
      </c>
      <c r="DQ28">
        <v>1761408227.84615</v>
      </c>
      <c r="DR28">
        <v>295.277076923077</v>
      </c>
      <c r="DS28">
        <v>281.849153846154</v>
      </c>
      <c r="DT28">
        <v>31.3760538461538</v>
      </c>
      <c r="DU28">
        <v>24.6819</v>
      </c>
      <c r="DV28">
        <v>294.179692307692</v>
      </c>
      <c r="DW28">
        <v>31.0608615384615</v>
      </c>
      <c r="DX28">
        <v>500.000692307692</v>
      </c>
      <c r="DY28">
        <v>90.2975153846154</v>
      </c>
      <c r="DZ28">
        <v>0.0314931923076923</v>
      </c>
      <c r="EA28">
        <v>37.0851461538462</v>
      </c>
      <c r="EB28">
        <v>35.9956076923077</v>
      </c>
      <c r="EC28">
        <v>999.9</v>
      </c>
      <c r="ED28">
        <v>0</v>
      </c>
      <c r="EE28">
        <v>0</v>
      </c>
      <c r="EF28">
        <v>9990.23923076923</v>
      </c>
      <c r="EG28">
        <v>0</v>
      </c>
      <c r="EH28">
        <v>1226.46846153846</v>
      </c>
      <c r="EI28">
        <v>13.4280384615385</v>
      </c>
      <c r="EJ28">
        <v>304.841692307692</v>
      </c>
      <c r="EK28">
        <v>288.981615384615</v>
      </c>
      <c r="EL28">
        <v>6.69415384615385</v>
      </c>
      <c r="EM28">
        <v>281.849153846154</v>
      </c>
      <c r="EN28">
        <v>24.6819</v>
      </c>
      <c r="EO28">
        <v>2.83317923076923</v>
      </c>
      <c r="EP28">
        <v>2.22871461538462</v>
      </c>
      <c r="EQ28">
        <v>23.0786846153846</v>
      </c>
      <c r="ER28">
        <v>19.1702153846154</v>
      </c>
      <c r="ES28">
        <v>1200.00230769231</v>
      </c>
      <c r="ET28">
        <v>0.967000692307692</v>
      </c>
      <c r="EU28">
        <v>0.0329994230769231</v>
      </c>
      <c r="EV28">
        <v>0</v>
      </c>
      <c r="EW28">
        <v>1456.02307692308</v>
      </c>
      <c r="EX28">
        <v>5.00059</v>
      </c>
      <c r="EY28">
        <v>17647.0615384615</v>
      </c>
      <c r="EZ28">
        <v>10358.7384615385</v>
      </c>
      <c r="FA28">
        <v>45.3313846153846</v>
      </c>
      <c r="FB28">
        <v>46.687</v>
      </c>
      <c r="FC28">
        <v>45.375</v>
      </c>
      <c r="FD28">
        <v>46.625</v>
      </c>
      <c r="FE28">
        <v>46.937</v>
      </c>
      <c r="FF28">
        <v>1155.57076923077</v>
      </c>
      <c r="FG28">
        <v>39.43</v>
      </c>
      <c r="FH28">
        <v>0</v>
      </c>
      <c r="FI28">
        <v>1761408195.7</v>
      </c>
      <c r="FJ28">
        <v>0</v>
      </c>
      <c r="FK28">
        <v>1456.11807692308</v>
      </c>
      <c r="FL28">
        <v>16.5890598476438</v>
      </c>
      <c r="FM28">
        <v>200.557265049945</v>
      </c>
      <c r="FN28">
        <v>17648.2884615385</v>
      </c>
      <c r="FO28">
        <v>15</v>
      </c>
      <c r="FP28">
        <v>0</v>
      </c>
      <c r="FQ28" t="s">
        <v>439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13.1603</v>
      </c>
      <c r="GD28">
        <v>6.31924675324676</v>
      </c>
      <c r="GE28">
        <v>0.709886506019498</v>
      </c>
      <c r="GF28">
        <v>0</v>
      </c>
      <c r="GG28">
        <v>1455.35941176471</v>
      </c>
      <c r="GH28">
        <v>15.5425515754498</v>
      </c>
      <c r="GI28">
        <v>1.54466623308283</v>
      </c>
      <c r="GJ28">
        <v>-1</v>
      </c>
      <c r="GK28">
        <v>6.69217285714286</v>
      </c>
      <c r="GL28">
        <v>0.0384218181818323</v>
      </c>
      <c r="GM28">
        <v>0.00418390355763501</v>
      </c>
      <c r="GN28">
        <v>1</v>
      </c>
      <c r="GO28">
        <v>1</v>
      </c>
      <c r="GP28">
        <v>2</v>
      </c>
      <c r="GQ28" t="s">
        <v>446</v>
      </c>
      <c r="GR28">
        <v>3.13092</v>
      </c>
      <c r="GS28">
        <v>2.70932</v>
      </c>
      <c r="GT28">
        <v>0.0611773</v>
      </c>
      <c r="GU28">
        <v>0.0586479</v>
      </c>
      <c r="GV28">
        <v>0.122664</v>
      </c>
      <c r="GW28">
        <v>0.10371</v>
      </c>
      <c r="GX28">
        <v>34899.9</v>
      </c>
      <c r="GY28">
        <v>37308.4</v>
      </c>
      <c r="GZ28">
        <v>33675.7</v>
      </c>
      <c r="HA28">
        <v>35927.3</v>
      </c>
      <c r="HB28">
        <v>41841.2</v>
      </c>
      <c r="HC28">
        <v>46260.7</v>
      </c>
      <c r="HD28">
        <v>52634</v>
      </c>
      <c r="HE28">
        <v>57447.7</v>
      </c>
      <c r="HF28">
        <v>1.86227</v>
      </c>
      <c r="HG28">
        <v>1.73755</v>
      </c>
      <c r="HH28">
        <v>0.0926107</v>
      </c>
      <c r="HI28">
        <v>0</v>
      </c>
      <c r="HJ28">
        <v>34.4921</v>
      </c>
      <c r="HK28">
        <v>999.9</v>
      </c>
      <c r="HL28">
        <v>60.682</v>
      </c>
      <c r="HM28">
        <v>27.664</v>
      </c>
      <c r="HN28">
        <v>25.0077</v>
      </c>
      <c r="HO28">
        <v>56.4445</v>
      </c>
      <c r="HP28">
        <v>44.3149</v>
      </c>
      <c r="HQ28">
        <v>1</v>
      </c>
      <c r="HR28">
        <v>0.704342</v>
      </c>
      <c r="HS28">
        <v>-0.217797</v>
      </c>
      <c r="HT28">
        <v>20.1354</v>
      </c>
      <c r="HU28">
        <v>5.19333</v>
      </c>
      <c r="HV28">
        <v>12.0099</v>
      </c>
      <c r="HW28">
        <v>4.9737</v>
      </c>
      <c r="HX28">
        <v>3.29487</v>
      </c>
      <c r="HY28">
        <v>9999</v>
      </c>
      <c r="HZ28">
        <v>9999</v>
      </c>
      <c r="IA28">
        <v>999.9</v>
      </c>
      <c r="IB28">
        <v>9999</v>
      </c>
      <c r="IC28">
        <v>1.8632</v>
      </c>
      <c r="ID28">
        <v>1.86809</v>
      </c>
      <c r="IE28">
        <v>1.86783</v>
      </c>
      <c r="IF28">
        <v>1.86904</v>
      </c>
      <c r="IG28">
        <v>1.86981</v>
      </c>
      <c r="IH28">
        <v>1.86589</v>
      </c>
      <c r="II28">
        <v>1.86702</v>
      </c>
      <c r="IJ28">
        <v>1.86844</v>
      </c>
      <c r="IK28">
        <v>5</v>
      </c>
      <c r="IL28">
        <v>0</v>
      </c>
      <c r="IM28">
        <v>0</v>
      </c>
      <c r="IN28">
        <v>0</v>
      </c>
      <c r="IO28" t="s">
        <v>441</v>
      </c>
      <c r="IP28" t="s">
        <v>442</v>
      </c>
      <c r="IQ28" t="s">
        <v>443</v>
      </c>
      <c r="IR28" t="s">
        <v>443</v>
      </c>
      <c r="IS28" t="s">
        <v>443</v>
      </c>
      <c r="IT28" t="s">
        <v>443</v>
      </c>
      <c r="IU28">
        <v>0</v>
      </c>
      <c r="IV28">
        <v>100</v>
      </c>
      <c r="IW28">
        <v>100</v>
      </c>
      <c r="IX28">
        <v>1.098</v>
      </c>
      <c r="IY28">
        <v>0.3152</v>
      </c>
      <c r="IZ28">
        <v>1.09748391826392</v>
      </c>
      <c r="JA28">
        <v>0</v>
      </c>
      <c r="JB28">
        <v>0</v>
      </c>
      <c r="JC28">
        <v>0</v>
      </c>
      <c r="JD28">
        <v>0.315191680746845</v>
      </c>
      <c r="JE28">
        <v>0</v>
      </c>
      <c r="JF28">
        <v>0</v>
      </c>
      <c r="JG28">
        <v>0</v>
      </c>
      <c r="JH28">
        <v>5</v>
      </c>
      <c r="JI28">
        <v>2273</v>
      </c>
      <c r="JJ28">
        <v>0</v>
      </c>
      <c r="JK28">
        <v>25</v>
      </c>
      <c r="JL28">
        <v>29356803.9</v>
      </c>
      <c r="JM28">
        <v>29356803.9</v>
      </c>
      <c r="JN28">
        <v>0.650635</v>
      </c>
      <c r="JO28">
        <v>2.61841</v>
      </c>
      <c r="JP28">
        <v>1.54785</v>
      </c>
      <c r="JQ28">
        <v>2.32422</v>
      </c>
      <c r="JR28">
        <v>1.64673</v>
      </c>
      <c r="JS28">
        <v>2.35718</v>
      </c>
      <c r="JT28">
        <v>32.1564</v>
      </c>
      <c r="JU28">
        <v>24.2101</v>
      </c>
      <c r="JV28">
        <v>18</v>
      </c>
      <c r="JW28">
        <v>506.728</v>
      </c>
      <c r="JX28">
        <v>419.607</v>
      </c>
      <c r="JY28">
        <v>36.3179</v>
      </c>
      <c r="JZ28">
        <v>36.1498</v>
      </c>
      <c r="KA28">
        <v>30</v>
      </c>
      <c r="KB28">
        <v>35.981</v>
      </c>
      <c r="KC28">
        <v>35.9021</v>
      </c>
      <c r="KD28">
        <v>13.0569</v>
      </c>
      <c r="KE28">
        <v>0</v>
      </c>
      <c r="KF28">
        <v>100</v>
      </c>
      <c r="KG28">
        <v>36.3184</v>
      </c>
      <c r="KH28">
        <v>231.329</v>
      </c>
      <c r="KI28">
        <v>53.0404</v>
      </c>
      <c r="KJ28">
        <v>95.6064</v>
      </c>
      <c r="KK28">
        <v>93.0605</v>
      </c>
    </row>
    <row r="29" spans="1:297">
      <c r="A29">
        <v>13</v>
      </c>
      <c r="B29">
        <v>1761408241</v>
      </c>
      <c r="C29">
        <v>60</v>
      </c>
      <c r="D29" t="s">
        <v>467</v>
      </c>
      <c r="E29" t="s">
        <v>468</v>
      </c>
      <c r="F29">
        <v>5</v>
      </c>
      <c r="G29" t="s">
        <v>435</v>
      </c>
      <c r="H29" t="s">
        <v>436</v>
      </c>
      <c r="I29">
        <v>1761408232.84615</v>
      </c>
      <c r="J29">
        <f>(K29)/1000</f>
        <v>0</v>
      </c>
      <c r="K29">
        <f>IF(DP29, AN29, AH29)</f>
        <v>0</v>
      </c>
      <c r="L29">
        <f>IF(DP29, AI29, AG29)</f>
        <v>0</v>
      </c>
      <c r="M29">
        <f>DR29 - IF(AU29&gt;1, L29*DL29*100.0/(AW29), 0)</f>
        <v>0</v>
      </c>
      <c r="N29">
        <f>((T29-J29/2)*M29-L29)/(T29+J29/2)</f>
        <v>0</v>
      </c>
      <c r="O29">
        <f>N29*(DY29+DZ29)/1000.0</f>
        <v>0</v>
      </c>
      <c r="P29">
        <f>(DR29 - IF(AU29&gt;1, L29*DL29*100.0/(AW29), 0))*(DY29+DZ29)/1000.0</f>
        <v>0</v>
      </c>
      <c r="Q29">
        <f>2.0/((1/S29-1/R29)+SIGN(S29)*SQRT((1/S29-1/R29)*(1/S29-1/R29) + 4*DM29/((DM29+1)*(DM29+1))*(2*1/S29*1/R29-1/R29*1/R29)))</f>
        <v>0</v>
      </c>
      <c r="R29">
        <f>IF(LEFT(DN29,1)&lt;&gt;"0",IF(LEFT(DN29,1)="1",3.0,DO29),$D$5+$E$5*(EF29*DY29/($K$5*1000))+$F$5*(EF29*DY29/($K$5*1000))*MAX(MIN(DL29,$J$5),$I$5)*MAX(MIN(DL29,$J$5),$I$5)+$G$5*MAX(MIN(DL29,$J$5),$I$5)*(EF29*DY29/($K$5*1000))+$H$5*(EF29*DY29/($K$5*1000))*(EF29*DY29/($K$5*1000)))</f>
        <v>0</v>
      </c>
      <c r="S29">
        <f>J29*(1000-(1000*0.61365*exp(17.502*W29/(240.97+W29))/(DY29+DZ29)+DT29)/2)/(1000*0.61365*exp(17.502*W29/(240.97+W29))/(DY29+DZ29)-DT29)</f>
        <v>0</v>
      </c>
      <c r="T29">
        <f>1/((DM29+1)/(Q29/1.6)+1/(R29/1.37)) + DM29/((DM29+1)/(Q29/1.6) + DM29/(R29/1.37))</f>
        <v>0</v>
      </c>
      <c r="U29">
        <f>(DH29*DK29)</f>
        <v>0</v>
      </c>
      <c r="V29">
        <f>(EA29+(U29+2*0.95*5.67E-8*(((EA29+$B$7)+273)^4-(EA29+273)^4)-44100*J29)/(1.84*29.3*R29+8*0.95*5.67E-8*(EA29+273)^3))</f>
        <v>0</v>
      </c>
      <c r="W29">
        <f>($C$7*EB29+$D$7*EC29+$E$7*V29)</f>
        <v>0</v>
      </c>
      <c r="X29">
        <f>0.61365*exp(17.502*W29/(240.97+W29))</f>
        <v>0</v>
      </c>
      <c r="Y29">
        <f>(Z29/AA29*100)</f>
        <v>0</v>
      </c>
      <c r="Z29">
        <f>DT29*(DY29+DZ29)/1000</f>
        <v>0</v>
      </c>
      <c r="AA29">
        <f>0.61365*exp(17.502*EA29/(240.97+EA29))</f>
        <v>0</v>
      </c>
      <c r="AB29">
        <f>(X29-DT29*(DY29+DZ29)/1000)</f>
        <v>0</v>
      </c>
      <c r="AC29">
        <f>(-J29*44100)</f>
        <v>0</v>
      </c>
      <c r="AD29">
        <f>2*29.3*R29*0.92*(EA29-W29)</f>
        <v>0</v>
      </c>
      <c r="AE29">
        <f>2*0.95*5.67E-8*(((EA29+$B$7)+273)^4-(W29+273)^4)</f>
        <v>0</v>
      </c>
      <c r="AF29">
        <f>U29+AE29+AC29+AD29</f>
        <v>0</v>
      </c>
      <c r="AG29">
        <f>DX29*AU29*(DS29-DR29*(1000-AU29*DU29)/(1000-AU29*DT29))/(100*DL29)</f>
        <v>0</v>
      </c>
      <c r="AH29">
        <f>1000*DX29*AU29*(DT29-DU29)/(100*DL29*(1000-AU29*DT29))</f>
        <v>0</v>
      </c>
      <c r="AI29">
        <f>(AJ29 - AK29 - DY29*1E3/(8.314*(EA29+273.15)) * AM29/DX29 * AL29) * DX29/(100*DL29) * (1000 - DU29)/1000</f>
        <v>0</v>
      </c>
      <c r="AJ29">
        <v>255.119360374198</v>
      </c>
      <c r="AK29">
        <v>264.220206060606</v>
      </c>
      <c r="AL29">
        <v>-3.38101109571482</v>
      </c>
      <c r="AM29">
        <v>64.7646732039723</v>
      </c>
      <c r="AN29">
        <f>(AP29 - AO29 + DY29*1E3/(8.314*(EA29+273.15)) * AR29/DX29 * AQ29) * DX29/(100*DL29) * 1000/(1000 - AP29)</f>
        <v>0</v>
      </c>
      <c r="AO29">
        <v>24.684005838908</v>
      </c>
      <c r="AP29">
        <v>31.3927842424242</v>
      </c>
      <c r="AQ29">
        <v>1.14302228355042e-05</v>
      </c>
      <c r="AR29">
        <v>110.942474455945</v>
      </c>
      <c r="AS29">
        <v>0</v>
      </c>
      <c r="AT29">
        <v>0</v>
      </c>
      <c r="AU29">
        <f>IF(AS29*$H$13&gt;=AW29,1.0,(AW29/(AW29-AS29*$H$13)))</f>
        <v>0</v>
      </c>
      <c r="AV29">
        <f>(AU29-1)*100</f>
        <v>0</v>
      </c>
      <c r="AW29">
        <f>MAX(0,($B$13+$C$13*EF29)/(1+$D$13*EF29)*DY29/(EA29+273)*$E$13)</f>
        <v>0</v>
      </c>
      <c r="AX29" t="s">
        <v>437</v>
      </c>
      <c r="AY29" t="s">
        <v>437</v>
      </c>
      <c r="AZ29">
        <v>0</v>
      </c>
      <c r="BA29">
        <v>0</v>
      </c>
      <c r="BB29">
        <f>1-AZ29/BA29</f>
        <v>0</v>
      </c>
      <c r="BC29">
        <v>0</v>
      </c>
      <c r="BD29" t="s">
        <v>437</v>
      </c>
      <c r="BE29" t="s">
        <v>437</v>
      </c>
      <c r="BF29">
        <v>0</v>
      </c>
      <c r="BG29">
        <v>0</v>
      </c>
      <c r="BH29">
        <f>1-BF29/BG29</f>
        <v>0</v>
      </c>
      <c r="BI29">
        <v>0.5</v>
      </c>
      <c r="BJ29">
        <f>DI29</f>
        <v>0</v>
      </c>
      <c r="BK29">
        <f>L29</f>
        <v>0</v>
      </c>
      <c r="BL29">
        <f>BH29*BI29*BJ29</f>
        <v>0</v>
      </c>
      <c r="BM29">
        <f>(BK29-BC29)/BJ29</f>
        <v>0</v>
      </c>
      <c r="BN29">
        <f>(BA29-BG29)/BG29</f>
        <v>0</v>
      </c>
      <c r="BO29">
        <f>AZ29/(BB29+AZ29/BG29)</f>
        <v>0</v>
      </c>
      <c r="BP29" t="s">
        <v>437</v>
      </c>
      <c r="BQ29">
        <v>0</v>
      </c>
      <c r="BR29">
        <f>IF(BQ29&lt;&gt;0, BQ29, BO29)</f>
        <v>0</v>
      </c>
      <c r="BS29">
        <f>1-BR29/BG29</f>
        <v>0</v>
      </c>
      <c r="BT29">
        <f>(BG29-BF29)/(BG29-BR29)</f>
        <v>0</v>
      </c>
      <c r="BU29">
        <f>(BA29-BG29)/(BA29-BR29)</f>
        <v>0</v>
      </c>
      <c r="BV29">
        <f>(BG29-BF29)/(BG29-AZ29)</f>
        <v>0</v>
      </c>
      <c r="BW29">
        <f>(BA29-BG29)/(BA29-AZ29)</f>
        <v>0</v>
      </c>
      <c r="BX29">
        <f>(BT29*BR29/BF29)</f>
        <v>0</v>
      </c>
      <c r="BY29">
        <f>(1-BX29)</f>
        <v>0</v>
      </c>
      <c r="DH29">
        <f>$B$11*EG29+$C$11*EH29+$F$11*ES29*(1-EV29)</f>
        <v>0</v>
      </c>
      <c r="DI29">
        <f>DH29*DJ29</f>
        <v>0</v>
      </c>
      <c r="DJ29">
        <f>($B$11*$D$9+$C$11*$D$9+$F$11*((FF29+EX29)/MAX(FF29+EX29+FG29, 0.1)*$I$9+FG29/MAX(FF29+EX29+FG29, 0.1)*$J$9))/($B$11+$C$11+$F$11)</f>
        <v>0</v>
      </c>
      <c r="DK29">
        <f>($B$11*$K$9+$C$11*$K$9+$F$11*((FF29+EX29)/MAX(FF29+EX29+FG29, 0.1)*$P$9+FG29/MAX(FF29+EX29+FG29, 0.1)*$Q$9))/($B$11+$C$11+$F$11)</f>
        <v>0</v>
      </c>
      <c r="DL29">
        <v>6</v>
      </c>
      <c r="DM29">
        <v>0.5</v>
      </c>
      <c r="DN29" t="s">
        <v>438</v>
      </c>
      <c r="DO29">
        <v>2</v>
      </c>
      <c r="DP29" t="b">
        <v>1</v>
      </c>
      <c r="DQ29">
        <v>1761408232.84615</v>
      </c>
      <c r="DR29">
        <v>279.143076923077</v>
      </c>
      <c r="DS29">
        <v>264.975846153846</v>
      </c>
      <c r="DT29">
        <v>31.3814076923077</v>
      </c>
      <c r="DU29">
        <v>24.6824923076923</v>
      </c>
      <c r="DV29">
        <v>278.045692307692</v>
      </c>
      <c r="DW29">
        <v>31.0662230769231</v>
      </c>
      <c r="DX29">
        <v>499.959230769231</v>
      </c>
      <c r="DY29">
        <v>90.2973923076923</v>
      </c>
      <c r="DZ29">
        <v>0.0315666153846154</v>
      </c>
      <c r="EA29">
        <v>37.0859846153846</v>
      </c>
      <c r="EB29">
        <v>35.9938461538461</v>
      </c>
      <c r="EC29">
        <v>999.9</v>
      </c>
      <c r="ED29">
        <v>0</v>
      </c>
      <c r="EE29">
        <v>0</v>
      </c>
      <c r="EF29">
        <v>9992.93153846154</v>
      </c>
      <c r="EG29">
        <v>0</v>
      </c>
      <c r="EH29">
        <v>1226.45846153846</v>
      </c>
      <c r="EI29">
        <v>14.1673615384615</v>
      </c>
      <c r="EJ29">
        <v>288.186615384615</v>
      </c>
      <c r="EK29">
        <v>271.681461538462</v>
      </c>
      <c r="EL29">
        <v>6.69890538461538</v>
      </c>
      <c r="EM29">
        <v>264.975846153846</v>
      </c>
      <c r="EN29">
        <v>24.6824923076923</v>
      </c>
      <c r="EO29">
        <v>2.83365923076923</v>
      </c>
      <c r="EP29">
        <v>2.22876538461538</v>
      </c>
      <c r="EQ29">
        <v>23.0814769230769</v>
      </c>
      <c r="ER29">
        <v>19.1705846153846</v>
      </c>
      <c r="ES29">
        <v>1200.00384615385</v>
      </c>
      <c r="ET29">
        <v>0.967000692307692</v>
      </c>
      <c r="EU29">
        <v>0.0329994230769231</v>
      </c>
      <c r="EV29">
        <v>0</v>
      </c>
      <c r="EW29">
        <v>1457.54615384615</v>
      </c>
      <c r="EX29">
        <v>5.00059</v>
      </c>
      <c r="EY29">
        <v>17665.1769230769</v>
      </c>
      <c r="EZ29">
        <v>10358.7461538462</v>
      </c>
      <c r="FA29">
        <v>45.3459230769231</v>
      </c>
      <c r="FB29">
        <v>46.687</v>
      </c>
      <c r="FC29">
        <v>45.375</v>
      </c>
      <c r="FD29">
        <v>46.625</v>
      </c>
      <c r="FE29">
        <v>46.937</v>
      </c>
      <c r="FF29">
        <v>1155.57230769231</v>
      </c>
      <c r="FG29">
        <v>39.43</v>
      </c>
      <c r="FH29">
        <v>0</v>
      </c>
      <c r="FI29">
        <v>1761408201.1</v>
      </c>
      <c r="FJ29">
        <v>0</v>
      </c>
      <c r="FK29">
        <v>1457.8712</v>
      </c>
      <c r="FL29">
        <v>21.1046154236883</v>
      </c>
      <c r="FM29">
        <v>239.284615688697</v>
      </c>
      <c r="FN29">
        <v>17669.34</v>
      </c>
      <c r="FO29">
        <v>15</v>
      </c>
      <c r="FP29">
        <v>0</v>
      </c>
      <c r="FQ29" t="s">
        <v>439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13.81097</v>
      </c>
      <c r="GD29">
        <v>8.15667969924812</v>
      </c>
      <c r="GE29">
        <v>0.846639056564248</v>
      </c>
      <c r="GF29">
        <v>0</v>
      </c>
      <c r="GG29">
        <v>1456.72764705882</v>
      </c>
      <c r="GH29">
        <v>17.8588235179706</v>
      </c>
      <c r="GI29">
        <v>1.77763898078905</v>
      </c>
      <c r="GJ29">
        <v>-1</v>
      </c>
      <c r="GK29">
        <v>6.6968365</v>
      </c>
      <c r="GL29">
        <v>0.0575354887218052</v>
      </c>
      <c r="GM29">
        <v>0.00582916569930887</v>
      </c>
      <c r="GN29">
        <v>1</v>
      </c>
      <c r="GO29">
        <v>1</v>
      </c>
      <c r="GP29">
        <v>2</v>
      </c>
      <c r="GQ29" t="s">
        <v>446</v>
      </c>
      <c r="GR29">
        <v>3.13115</v>
      </c>
      <c r="GS29">
        <v>2.70978</v>
      </c>
      <c r="GT29">
        <v>0.0579896</v>
      </c>
      <c r="GU29">
        <v>0.0554896</v>
      </c>
      <c r="GV29">
        <v>0.122692</v>
      </c>
      <c r="GW29">
        <v>0.103711</v>
      </c>
      <c r="GX29">
        <v>35018.3</v>
      </c>
      <c r="GY29">
        <v>37433.7</v>
      </c>
      <c r="GZ29">
        <v>33675.6</v>
      </c>
      <c r="HA29">
        <v>35927.5</v>
      </c>
      <c r="HB29">
        <v>41839.3</v>
      </c>
      <c r="HC29">
        <v>46260.3</v>
      </c>
      <c r="HD29">
        <v>52633.7</v>
      </c>
      <c r="HE29">
        <v>57447.7</v>
      </c>
      <c r="HF29">
        <v>1.86275</v>
      </c>
      <c r="HG29">
        <v>1.73708</v>
      </c>
      <c r="HH29">
        <v>0.0931136</v>
      </c>
      <c r="HI29">
        <v>0</v>
      </c>
      <c r="HJ29">
        <v>34.4896</v>
      </c>
      <c r="HK29">
        <v>999.9</v>
      </c>
      <c r="HL29">
        <v>60.682</v>
      </c>
      <c r="HM29">
        <v>27.644</v>
      </c>
      <c r="HN29">
        <v>24.9792</v>
      </c>
      <c r="HO29">
        <v>55.4045</v>
      </c>
      <c r="HP29">
        <v>44.3389</v>
      </c>
      <c r="HQ29">
        <v>1</v>
      </c>
      <c r="HR29">
        <v>0.704311</v>
      </c>
      <c r="HS29">
        <v>-0.221206</v>
      </c>
      <c r="HT29">
        <v>20.1355</v>
      </c>
      <c r="HU29">
        <v>5.19303</v>
      </c>
      <c r="HV29">
        <v>12.0099</v>
      </c>
      <c r="HW29">
        <v>4.97345</v>
      </c>
      <c r="HX29">
        <v>3.29478</v>
      </c>
      <c r="HY29">
        <v>9999</v>
      </c>
      <c r="HZ29">
        <v>9999</v>
      </c>
      <c r="IA29">
        <v>999.9</v>
      </c>
      <c r="IB29">
        <v>9999</v>
      </c>
      <c r="IC29">
        <v>1.86317</v>
      </c>
      <c r="ID29">
        <v>1.86811</v>
      </c>
      <c r="IE29">
        <v>1.86783</v>
      </c>
      <c r="IF29">
        <v>1.86904</v>
      </c>
      <c r="IG29">
        <v>1.86981</v>
      </c>
      <c r="IH29">
        <v>1.8659</v>
      </c>
      <c r="II29">
        <v>1.867</v>
      </c>
      <c r="IJ29">
        <v>1.86844</v>
      </c>
      <c r="IK29">
        <v>5</v>
      </c>
      <c r="IL29">
        <v>0</v>
      </c>
      <c r="IM29">
        <v>0</v>
      </c>
      <c r="IN29">
        <v>0</v>
      </c>
      <c r="IO29" t="s">
        <v>441</v>
      </c>
      <c r="IP29" t="s">
        <v>442</v>
      </c>
      <c r="IQ29" t="s">
        <v>443</v>
      </c>
      <c r="IR29" t="s">
        <v>443</v>
      </c>
      <c r="IS29" t="s">
        <v>443</v>
      </c>
      <c r="IT29" t="s">
        <v>443</v>
      </c>
      <c r="IU29">
        <v>0</v>
      </c>
      <c r="IV29">
        <v>100</v>
      </c>
      <c r="IW29">
        <v>100</v>
      </c>
      <c r="IX29">
        <v>1.097</v>
      </c>
      <c r="IY29">
        <v>0.3152</v>
      </c>
      <c r="IZ29">
        <v>1.09748391826392</v>
      </c>
      <c r="JA29">
        <v>0</v>
      </c>
      <c r="JB29">
        <v>0</v>
      </c>
      <c r="JC29">
        <v>0</v>
      </c>
      <c r="JD29">
        <v>0.315191680746845</v>
      </c>
      <c r="JE29">
        <v>0</v>
      </c>
      <c r="JF29">
        <v>0</v>
      </c>
      <c r="JG29">
        <v>0</v>
      </c>
      <c r="JH29">
        <v>5</v>
      </c>
      <c r="JI29">
        <v>2273</v>
      </c>
      <c r="JJ29">
        <v>0</v>
      </c>
      <c r="JK29">
        <v>25</v>
      </c>
      <c r="JL29">
        <v>29356804</v>
      </c>
      <c r="JM29">
        <v>29356804</v>
      </c>
      <c r="JN29">
        <v>0.620117</v>
      </c>
      <c r="JO29">
        <v>2.62329</v>
      </c>
      <c r="JP29">
        <v>1.54785</v>
      </c>
      <c r="JQ29">
        <v>2.32422</v>
      </c>
      <c r="JR29">
        <v>1.64673</v>
      </c>
      <c r="JS29">
        <v>2.37427</v>
      </c>
      <c r="JT29">
        <v>32.1564</v>
      </c>
      <c r="JU29">
        <v>24.2101</v>
      </c>
      <c r="JV29">
        <v>18</v>
      </c>
      <c r="JW29">
        <v>507.056</v>
      </c>
      <c r="JX29">
        <v>419.324</v>
      </c>
      <c r="JY29">
        <v>36.3175</v>
      </c>
      <c r="JZ29">
        <v>36.1494</v>
      </c>
      <c r="KA29">
        <v>29.9999</v>
      </c>
      <c r="KB29">
        <v>35.981</v>
      </c>
      <c r="KC29">
        <v>35.9021</v>
      </c>
      <c r="KD29">
        <v>12.4415</v>
      </c>
      <c r="KE29">
        <v>0</v>
      </c>
      <c r="KF29">
        <v>100</v>
      </c>
      <c r="KG29">
        <v>36.3237</v>
      </c>
      <c r="KH29">
        <v>217.811</v>
      </c>
      <c r="KI29">
        <v>53.0404</v>
      </c>
      <c r="KJ29">
        <v>95.606</v>
      </c>
      <c r="KK29">
        <v>93.0606</v>
      </c>
    </row>
    <row r="30" spans="1:297">
      <c r="A30">
        <v>14</v>
      </c>
      <c r="B30">
        <v>1761408246</v>
      </c>
      <c r="C30">
        <v>65</v>
      </c>
      <c r="D30" t="s">
        <v>469</v>
      </c>
      <c r="E30" t="s">
        <v>470</v>
      </c>
      <c r="F30">
        <v>5</v>
      </c>
      <c r="G30" t="s">
        <v>435</v>
      </c>
      <c r="H30" t="s">
        <v>436</v>
      </c>
      <c r="I30">
        <v>1761408237.84615</v>
      </c>
      <c r="J30">
        <f>(K30)/1000</f>
        <v>0</v>
      </c>
      <c r="K30">
        <f>IF(DP30, AN30, AH30)</f>
        <v>0</v>
      </c>
      <c r="L30">
        <f>IF(DP30, AI30, AG30)</f>
        <v>0</v>
      </c>
      <c r="M30">
        <f>DR30 - IF(AU30&gt;1, L30*DL30*100.0/(AW30), 0)</f>
        <v>0</v>
      </c>
      <c r="N30">
        <f>((T30-J30/2)*M30-L30)/(T30+J30/2)</f>
        <v>0</v>
      </c>
      <c r="O30">
        <f>N30*(DY30+DZ30)/1000.0</f>
        <v>0</v>
      </c>
      <c r="P30">
        <f>(DR30 - IF(AU30&gt;1, L30*DL30*100.0/(AW30), 0))*(DY30+DZ30)/1000.0</f>
        <v>0</v>
      </c>
      <c r="Q30">
        <f>2.0/((1/S30-1/R30)+SIGN(S30)*SQRT((1/S30-1/R30)*(1/S30-1/R30) + 4*DM30/((DM30+1)*(DM30+1))*(2*1/S30*1/R30-1/R30*1/R30)))</f>
        <v>0</v>
      </c>
      <c r="R30">
        <f>IF(LEFT(DN30,1)&lt;&gt;"0",IF(LEFT(DN30,1)="1",3.0,DO30),$D$5+$E$5*(EF30*DY30/($K$5*1000))+$F$5*(EF30*DY30/($K$5*1000))*MAX(MIN(DL30,$J$5),$I$5)*MAX(MIN(DL30,$J$5),$I$5)+$G$5*MAX(MIN(DL30,$J$5),$I$5)*(EF30*DY30/($K$5*1000))+$H$5*(EF30*DY30/($K$5*1000))*(EF30*DY30/($K$5*1000)))</f>
        <v>0</v>
      </c>
      <c r="S30">
        <f>J30*(1000-(1000*0.61365*exp(17.502*W30/(240.97+W30))/(DY30+DZ30)+DT30)/2)/(1000*0.61365*exp(17.502*W30/(240.97+W30))/(DY30+DZ30)-DT30)</f>
        <v>0</v>
      </c>
      <c r="T30">
        <f>1/((DM30+1)/(Q30/1.6)+1/(R30/1.37)) + DM30/((DM30+1)/(Q30/1.6) + DM30/(R30/1.37))</f>
        <v>0</v>
      </c>
      <c r="U30">
        <f>(DH30*DK30)</f>
        <v>0</v>
      </c>
      <c r="V30">
        <f>(EA30+(U30+2*0.95*5.67E-8*(((EA30+$B$7)+273)^4-(EA30+273)^4)-44100*J30)/(1.84*29.3*R30+8*0.95*5.67E-8*(EA30+273)^3))</f>
        <v>0</v>
      </c>
      <c r="W30">
        <f>($C$7*EB30+$D$7*EC30+$E$7*V30)</f>
        <v>0</v>
      </c>
      <c r="X30">
        <f>0.61365*exp(17.502*W30/(240.97+W30))</f>
        <v>0</v>
      </c>
      <c r="Y30">
        <f>(Z30/AA30*100)</f>
        <v>0</v>
      </c>
      <c r="Z30">
        <f>DT30*(DY30+DZ30)/1000</f>
        <v>0</v>
      </c>
      <c r="AA30">
        <f>0.61365*exp(17.502*EA30/(240.97+EA30))</f>
        <v>0</v>
      </c>
      <c r="AB30">
        <f>(X30-DT30*(DY30+DZ30)/1000)</f>
        <v>0</v>
      </c>
      <c r="AC30">
        <f>(-J30*44100)</f>
        <v>0</v>
      </c>
      <c r="AD30">
        <f>2*29.3*R30*0.92*(EA30-W30)</f>
        <v>0</v>
      </c>
      <c r="AE30">
        <f>2*0.95*5.67E-8*(((EA30+$B$7)+273)^4-(W30+273)^4)</f>
        <v>0</v>
      </c>
      <c r="AF30">
        <f>U30+AE30+AC30+AD30</f>
        <v>0</v>
      </c>
      <c r="AG30">
        <f>DX30*AU30*(DS30-DR30*(1000-AU30*DU30)/(1000-AU30*DT30))/(100*DL30)</f>
        <v>0</v>
      </c>
      <c r="AH30">
        <f>1000*DX30*AU30*(DT30-DU30)/(100*DL30*(1000-AU30*DT30))</f>
        <v>0</v>
      </c>
      <c r="AI30">
        <f>(AJ30 - AK30 - DY30*1E3/(8.314*(EA30+273.15)) * AM30/DX30 * AL30) * DX30/(100*DL30) * (1000 - DU30)/1000</f>
        <v>0</v>
      </c>
      <c r="AJ30">
        <v>239.277193127157</v>
      </c>
      <c r="AK30">
        <v>248.119751515151</v>
      </c>
      <c r="AL30">
        <v>-3.19389455095377</v>
      </c>
      <c r="AM30">
        <v>64.7646732039723</v>
      </c>
      <c r="AN30">
        <f>(AP30 - AO30 + DY30*1E3/(8.314*(EA30+273.15)) * AR30/DX30 * AQ30) * DX30/(100*DL30) * 1000/(1000 - AP30)</f>
        <v>0</v>
      </c>
      <c r="AO30">
        <v>24.6801601423268</v>
      </c>
      <c r="AP30">
        <v>31.4046327272727</v>
      </c>
      <c r="AQ30">
        <v>1.40215582185903e-05</v>
      </c>
      <c r="AR30">
        <v>110.942474455945</v>
      </c>
      <c r="AS30">
        <v>0</v>
      </c>
      <c r="AT30">
        <v>0</v>
      </c>
      <c r="AU30">
        <f>IF(AS30*$H$13&gt;=AW30,1.0,(AW30/(AW30-AS30*$H$13)))</f>
        <v>0</v>
      </c>
      <c r="AV30">
        <f>(AU30-1)*100</f>
        <v>0</v>
      </c>
      <c r="AW30">
        <f>MAX(0,($B$13+$C$13*EF30)/(1+$D$13*EF30)*DY30/(EA30+273)*$E$13)</f>
        <v>0</v>
      </c>
      <c r="AX30" t="s">
        <v>437</v>
      </c>
      <c r="AY30" t="s">
        <v>437</v>
      </c>
      <c r="AZ30">
        <v>0</v>
      </c>
      <c r="BA30">
        <v>0</v>
      </c>
      <c r="BB30">
        <f>1-AZ30/BA30</f>
        <v>0</v>
      </c>
      <c r="BC30">
        <v>0</v>
      </c>
      <c r="BD30" t="s">
        <v>437</v>
      </c>
      <c r="BE30" t="s">
        <v>437</v>
      </c>
      <c r="BF30">
        <v>0</v>
      </c>
      <c r="BG30">
        <v>0</v>
      </c>
      <c r="BH30">
        <f>1-BF30/BG30</f>
        <v>0</v>
      </c>
      <c r="BI30">
        <v>0.5</v>
      </c>
      <c r="BJ30">
        <f>DI30</f>
        <v>0</v>
      </c>
      <c r="BK30">
        <f>L30</f>
        <v>0</v>
      </c>
      <c r="BL30">
        <f>BH30*BI30*BJ30</f>
        <v>0</v>
      </c>
      <c r="BM30">
        <f>(BK30-BC30)/BJ30</f>
        <v>0</v>
      </c>
      <c r="BN30">
        <f>(BA30-BG30)/BG30</f>
        <v>0</v>
      </c>
      <c r="BO30">
        <f>AZ30/(BB30+AZ30/BG30)</f>
        <v>0</v>
      </c>
      <c r="BP30" t="s">
        <v>437</v>
      </c>
      <c r="BQ30">
        <v>0</v>
      </c>
      <c r="BR30">
        <f>IF(BQ30&lt;&gt;0, BQ30, BO30)</f>
        <v>0</v>
      </c>
      <c r="BS30">
        <f>1-BR30/BG30</f>
        <v>0</v>
      </c>
      <c r="BT30">
        <f>(BG30-BF30)/(BG30-BR30)</f>
        <v>0</v>
      </c>
      <c r="BU30">
        <f>(BA30-BG30)/(BA30-BR30)</f>
        <v>0</v>
      </c>
      <c r="BV30">
        <f>(BG30-BF30)/(BG30-AZ30)</f>
        <v>0</v>
      </c>
      <c r="BW30">
        <f>(BA30-BG30)/(BA30-AZ30)</f>
        <v>0</v>
      </c>
      <c r="BX30">
        <f>(BT30*BR30/BF30)</f>
        <v>0</v>
      </c>
      <c r="BY30">
        <f>(1-BX30)</f>
        <v>0</v>
      </c>
      <c r="DH30">
        <f>$B$11*EG30+$C$11*EH30+$F$11*ES30*(1-EV30)</f>
        <v>0</v>
      </c>
      <c r="DI30">
        <f>DH30*DJ30</f>
        <v>0</v>
      </c>
      <c r="DJ30">
        <f>($B$11*$D$9+$C$11*$D$9+$F$11*((FF30+EX30)/MAX(FF30+EX30+FG30, 0.1)*$I$9+FG30/MAX(FF30+EX30+FG30, 0.1)*$J$9))/($B$11+$C$11+$F$11)</f>
        <v>0</v>
      </c>
      <c r="DK30">
        <f>($B$11*$K$9+$C$11*$K$9+$F$11*((FF30+EX30)/MAX(FF30+EX30+FG30, 0.1)*$P$9+FG30/MAX(FF30+EX30+FG30, 0.1)*$Q$9))/($B$11+$C$11+$F$11)</f>
        <v>0</v>
      </c>
      <c r="DL30">
        <v>6</v>
      </c>
      <c r="DM30">
        <v>0.5</v>
      </c>
      <c r="DN30" t="s">
        <v>438</v>
      </c>
      <c r="DO30">
        <v>2</v>
      </c>
      <c r="DP30" t="b">
        <v>1</v>
      </c>
      <c r="DQ30">
        <v>1761408237.84615</v>
      </c>
      <c r="DR30">
        <v>263.036538461538</v>
      </c>
      <c r="DS30">
        <v>248.735692307692</v>
      </c>
      <c r="DT30">
        <v>31.3895</v>
      </c>
      <c r="DU30">
        <v>24.6822384615385</v>
      </c>
      <c r="DV30">
        <v>261.939076923077</v>
      </c>
      <c r="DW30">
        <v>31.0743153846154</v>
      </c>
      <c r="DX30">
        <v>500.011538461538</v>
      </c>
      <c r="DY30">
        <v>90.2975230769231</v>
      </c>
      <c r="DZ30">
        <v>0.0314463615384615</v>
      </c>
      <c r="EA30">
        <v>37.0861538461538</v>
      </c>
      <c r="EB30">
        <v>35.9917230769231</v>
      </c>
      <c r="EC30">
        <v>999.9</v>
      </c>
      <c r="ED30">
        <v>0</v>
      </c>
      <c r="EE30">
        <v>0</v>
      </c>
      <c r="EF30">
        <v>10008.9984615385</v>
      </c>
      <c r="EG30">
        <v>0</v>
      </c>
      <c r="EH30">
        <v>1226.44846153846</v>
      </c>
      <c r="EI30">
        <v>14.3009</v>
      </c>
      <c r="EJ30">
        <v>271.560538461538</v>
      </c>
      <c r="EK30">
        <v>255.030461538462</v>
      </c>
      <c r="EL30">
        <v>6.70725692307692</v>
      </c>
      <c r="EM30">
        <v>248.735692307692</v>
      </c>
      <c r="EN30">
        <v>24.6822384615385</v>
      </c>
      <c r="EO30">
        <v>2.83439461538462</v>
      </c>
      <c r="EP30">
        <v>2.22874538461538</v>
      </c>
      <c r="EQ30">
        <v>23.0857692307692</v>
      </c>
      <c r="ER30">
        <v>19.1704384615385</v>
      </c>
      <c r="ES30">
        <v>1200.00076923077</v>
      </c>
      <c r="ET30">
        <v>0.967000615384615</v>
      </c>
      <c r="EU30">
        <v>0.0329994384615385</v>
      </c>
      <c r="EV30">
        <v>0</v>
      </c>
      <c r="EW30">
        <v>1459.34538461538</v>
      </c>
      <c r="EX30">
        <v>5.00059</v>
      </c>
      <c r="EY30">
        <v>17685.7153846154</v>
      </c>
      <c r="EZ30">
        <v>10358.7307692308</v>
      </c>
      <c r="FA30">
        <v>45.3556153846154</v>
      </c>
      <c r="FB30">
        <v>46.687</v>
      </c>
      <c r="FC30">
        <v>45.375</v>
      </c>
      <c r="FD30">
        <v>46.625</v>
      </c>
      <c r="FE30">
        <v>46.937</v>
      </c>
      <c r="FF30">
        <v>1155.57</v>
      </c>
      <c r="FG30">
        <v>39.43</v>
      </c>
      <c r="FH30">
        <v>0</v>
      </c>
      <c r="FI30">
        <v>1761408205.9</v>
      </c>
      <c r="FJ30">
        <v>0</v>
      </c>
      <c r="FK30">
        <v>1459.6144</v>
      </c>
      <c r="FL30">
        <v>22.3238461148961</v>
      </c>
      <c r="FM30">
        <v>275.969230353653</v>
      </c>
      <c r="FN30">
        <v>17689.928</v>
      </c>
      <c r="FO30">
        <v>15</v>
      </c>
      <c r="FP30">
        <v>0</v>
      </c>
      <c r="FQ30" t="s">
        <v>439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14.1461428571429</v>
      </c>
      <c r="GD30">
        <v>3.11975844155844</v>
      </c>
      <c r="GE30">
        <v>0.532969323312174</v>
      </c>
      <c r="GF30">
        <v>0</v>
      </c>
      <c r="GG30">
        <v>1458.26911764706</v>
      </c>
      <c r="GH30">
        <v>21.3098548644123</v>
      </c>
      <c r="GI30">
        <v>2.10423014795696</v>
      </c>
      <c r="GJ30">
        <v>-1</v>
      </c>
      <c r="GK30">
        <v>6.70304285714286</v>
      </c>
      <c r="GL30">
        <v>0.0955542857142871</v>
      </c>
      <c r="GM30">
        <v>0.0100309711550241</v>
      </c>
      <c r="GN30">
        <v>1</v>
      </c>
      <c r="GO30">
        <v>1</v>
      </c>
      <c r="GP30">
        <v>2</v>
      </c>
      <c r="GQ30" t="s">
        <v>446</v>
      </c>
      <c r="GR30">
        <v>3.13121</v>
      </c>
      <c r="GS30">
        <v>2.70922</v>
      </c>
      <c r="GT30">
        <v>0.0549244</v>
      </c>
      <c r="GU30">
        <v>0.0524351</v>
      </c>
      <c r="GV30">
        <v>0.122733</v>
      </c>
      <c r="GW30">
        <v>0.103705</v>
      </c>
      <c r="GX30">
        <v>35132.1</v>
      </c>
      <c r="GY30">
        <v>37555.8</v>
      </c>
      <c r="GZ30">
        <v>33675.6</v>
      </c>
      <c r="HA30">
        <v>35928.6</v>
      </c>
      <c r="HB30">
        <v>41837</v>
      </c>
      <c r="HC30">
        <v>46261.5</v>
      </c>
      <c r="HD30">
        <v>52633.7</v>
      </c>
      <c r="HE30">
        <v>57449.2</v>
      </c>
      <c r="HF30">
        <v>1.86265</v>
      </c>
      <c r="HG30">
        <v>1.73708</v>
      </c>
      <c r="HH30">
        <v>0.0935048</v>
      </c>
      <c r="HI30">
        <v>0</v>
      </c>
      <c r="HJ30">
        <v>34.489</v>
      </c>
      <c r="HK30">
        <v>999.9</v>
      </c>
      <c r="HL30">
        <v>60.658</v>
      </c>
      <c r="HM30">
        <v>27.644</v>
      </c>
      <c r="HN30">
        <v>24.9676</v>
      </c>
      <c r="HO30">
        <v>55.8345</v>
      </c>
      <c r="HP30">
        <v>44.1346</v>
      </c>
      <c r="HQ30">
        <v>1</v>
      </c>
      <c r="HR30">
        <v>0.704205</v>
      </c>
      <c r="HS30">
        <v>-0.242138</v>
      </c>
      <c r="HT30">
        <v>20.1354</v>
      </c>
      <c r="HU30">
        <v>5.19363</v>
      </c>
      <c r="HV30">
        <v>12.0099</v>
      </c>
      <c r="HW30">
        <v>4.97345</v>
      </c>
      <c r="HX30">
        <v>3.29483</v>
      </c>
      <c r="HY30">
        <v>9999</v>
      </c>
      <c r="HZ30">
        <v>9999</v>
      </c>
      <c r="IA30">
        <v>999.9</v>
      </c>
      <c r="IB30">
        <v>9999</v>
      </c>
      <c r="IC30">
        <v>1.86318</v>
      </c>
      <c r="ID30">
        <v>1.8681</v>
      </c>
      <c r="IE30">
        <v>1.86783</v>
      </c>
      <c r="IF30">
        <v>1.86904</v>
      </c>
      <c r="IG30">
        <v>1.86981</v>
      </c>
      <c r="IH30">
        <v>1.86592</v>
      </c>
      <c r="II30">
        <v>1.867</v>
      </c>
      <c r="IJ30">
        <v>1.86843</v>
      </c>
      <c r="IK30">
        <v>5</v>
      </c>
      <c r="IL30">
        <v>0</v>
      </c>
      <c r="IM30">
        <v>0</v>
      </c>
      <c r="IN30">
        <v>0</v>
      </c>
      <c r="IO30" t="s">
        <v>441</v>
      </c>
      <c r="IP30" t="s">
        <v>442</v>
      </c>
      <c r="IQ30" t="s">
        <v>443</v>
      </c>
      <c r="IR30" t="s">
        <v>443</v>
      </c>
      <c r="IS30" t="s">
        <v>443</v>
      </c>
      <c r="IT30" t="s">
        <v>443</v>
      </c>
      <c r="IU30">
        <v>0</v>
      </c>
      <c r="IV30">
        <v>100</v>
      </c>
      <c r="IW30">
        <v>100</v>
      </c>
      <c r="IX30">
        <v>1.098</v>
      </c>
      <c r="IY30">
        <v>0.3152</v>
      </c>
      <c r="IZ30">
        <v>1.09748391826392</v>
      </c>
      <c r="JA30">
        <v>0</v>
      </c>
      <c r="JB30">
        <v>0</v>
      </c>
      <c r="JC30">
        <v>0</v>
      </c>
      <c r="JD30">
        <v>0.315191680746845</v>
      </c>
      <c r="JE30">
        <v>0</v>
      </c>
      <c r="JF30">
        <v>0</v>
      </c>
      <c r="JG30">
        <v>0</v>
      </c>
      <c r="JH30">
        <v>5</v>
      </c>
      <c r="JI30">
        <v>2273</v>
      </c>
      <c r="JJ30">
        <v>0</v>
      </c>
      <c r="JK30">
        <v>25</v>
      </c>
      <c r="JL30">
        <v>29356804.1</v>
      </c>
      <c r="JM30">
        <v>29356804.1</v>
      </c>
      <c r="JN30">
        <v>0.585938</v>
      </c>
      <c r="JO30">
        <v>2.60986</v>
      </c>
      <c r="JP30">
        <v>1.54785</v>
      </c>
      <c r="JQ30">
        <v>2.32422</v>
      </c>
      <c r="JR30">
        <v>1.64673</v>
      </c>
      <c r="JS30">
        <v>2.37549</v>
      </c>
      <c r="JT30">
        <v>32.1784</v>
      </c>
      <c r="JU30">
        <v>24.2101</v>
      </c>
      <c r="JV30">
        <v>18</v>
      </c>
      <c r="JW30">
        <v>506.987</v>
      </c>
      <c r="JX30">
        <v>419.324</v>
      </c>
      <c r="JY30">
        <v>36.3207</v>
      </c>
      <c r="JZ30">
        <v>36.1465</v>
      </c>
      <c r="KA30">
        <v>29.9999</v>
      </c>
      <c r="KB30">
        <v>35.981</v>
      </c>
      <c r="KC30">
        <v>35.9021</v>
      </c>
      <c r="KD30">
        <v>11.7191</v>
      </c>
      <c r="KE30">
        <v>0</v>
      </c>
      <c r="KF30">
        <v>100</v>
      </c>
      <c r="KG30">
        <v>36.3263</v>
      </c>
      <c r="KH30">
        <v>197.568</v>
      </c>
      <c r="KI30">
        <v>53.0404</v>
      </c>
      <c r="KJ30">
        <v>95.606</v>
      </c>
      <c r="KK30">
        <v>93.0632</v>
      </c>
    </row>
    <row r="31" spans="1:297">
      <c r="A31">
        <v>15</v>
      </c>
      <c r="B31">
        <v>1761408251</v>
      </c>
      <c r="C31">
        <v>70</v>
      </c>
      <c r="D31" t="s">
        <v>471</v>
      </c>
      <c r="E31" t="s">
        <v>472</v>
      </c>
      <c r="F31">
        <v>5</v>
      </c>
      <c r="G31" t="s">
        <v>435</v>
      </c>
      <c r="H31" t="s">
        <v>436</v>
      </c>
      <c r="I31">
        <v>1761408242.84615</v>
      </c>
      <c r="J31">
        <f>(K31)/1000</f>
        <v>0</v>
      </c>
      <c r="K31">
        <f>IF(DP31, AN31, AH31)</f>
        <v>0</v>
      </c>
      <c r="L31">
        <f>IF(DP31, AI31, AG31)</f>
        <v>0</v>
      </c>
      <c r="M31">
        <f>DR31 - IF(AU31&gt;1, L31*DL31*100.0/(AW31), 0)</f>
        <v>0</v>
      </c>
      <c r="N31">
        <f>((T31-J31/2)*M31-L31)/(T31+J31/2)</f>
        <v>0</v>
      </c>
      <c r="O31">
        <f>N31*(DY31+DZ31)/1000.0</f>
        <v>0</v>
      </c>
      <c r="P31">
        <f>(DR31 - IF(AU31&gt;1, L31*DL31*100.0/(AW31), 0))*(DY31+DZ31)/1000.0</f>
        <v>0</v>
      </c>
      <c r="Q31">
        <f>2.0/((1/S31-1/R31)+SIGN(S31)*SQRT((1/S31-1/R31)*(1/S31-1/R31) + 4*DM31/((DM31+1)*(DM31+1))*(2*1/S31*1/R31-1/R31*1/R31)))</f>
        <v>0</v>
      </c>
      <c r="R31">
        <f>IF(LEFT(DN31,1)&lt;&gt;"0",IF(LEFT(DN31,1)="1",3.0,DO31),$D$5+$E$5*(EF31*DY31/($K$5*1000))+$F$5*(EF31*DY31/($K$5*1000))*MAX(MIN(DL31,$J$5),$I$5)*MAX(MIN(DL31,$J$5),$I$5)+$G$5*MAX(MIN(DL31,$J$5),$I$5)*(EF31*DY31/($K$5*1000))+$H$5*(EF31*DY31/($K$5*1000))*(EF31*DY31/($K$5*1000)))</f>
        <v>0</v>
      </c>
      <c r="S31">
        <f>J31*(1000-(1000*0.61365*exp(17.502*W31/(240.97+W31))/(DY31+DZ31)+DT31)/2)/(1000*0.61365*exp(17.502*W31/(240.97+W31))/(DY31+DZ31)-DT31)</f>
        <v>0</v>
      </c>
      <c r="T31">
        <f>1/((DM31+1)/(Q31/1.6)+1/(R31/1.37)) + DM31/((DM31+1)/(Q31/1.6) + DM31/(R31/1.37))</f>
        <v>0</v>
      </c>
      <c r="U31">
        <f>(DH31*DK31)</f>
        <v>0</v>
      </c>
      <c r="V31">
        <f>(EA31+(U31+2*0.95*5.67E-8*(((EA31+$B$7)+273)^4-(EA31+273)^4)-44100*J31)/(1.84*29.3*R31+8*0.95*5.67E-8*(EA31+273)^3))</f>
        <v>0</v>
      </c>
      <c r="W31">
        <f>($C$7*EB31+$D$7*EC31+$E$7*V31)</f>
        <v>0</v>
      </c>
      <c r="X31">
        <f>0.61365*exp(17.502*W31/(240.97+W31))</f>
        <v>0</v>
      </c>
      <c r="Y31">
        <f>(Z31/AA31*100)</f>
        <v>0</v>
      </c>
      <c r="Z31">
        <f>DT31*(DY31+DZ31)/1000</f>
        <v>0</v>
      </c>
      <c r="AA31">
        <f>0.61365*exp(17.502*EA31/(240.97+EA31))</f>
        <v>0</v>
      </c>
      <c r="AB31">
        <f>(X31-DT31*(DY31+DZ31)/1000)</f>
        <v>0</v>
      </c>
      <c r="AC31">
        <f>(-J31*44100)</f>
        <v>0</v>
      </c>
      <c r="AD31">
        <f>2*29.3*R31*0.92*(EA31-W31)</f>
        <v>0</v>
      </c>
      <c r="AE31">
        <f>2*0.95*5.67E-8*(((EA31+$B$7)+273)^4-(W31+273)^4)</f>
        <v>0</v>
      </c>
      <c r="AF31">
        <f>U31+AE31+AC31+AD31</f>
        <v>0</v>
      </c>
      <c r="AG31">
        <f>DX31*AU31*(DS31-DR31*(1000-AU31*DU31)/(1000-AU31*DT31))/(100*DL31)</f>
        <v>0</v>
      </c>
      <c r="AH31">
        <f>1000*DX31*AU31*(DT31-DU31)/(100*DL31*(1000-AU31*DT31))</f>
        <v>0</v>
      </c>
      <c r="AI31">
        <f>(AJ31 - AK31 - DY31*1E3/(8.314*(EA31+273.15)) * AM31/DX31 * AL31) * DX31/(100*DL31) * (1000 - DU31)/1000</f>
        <v>0</v>
      </c>
      <c r="AJ31">
        <v>223.344409967315</v>
      </c>
      <c r="AK31">
        <v>232.563939393939</v>
      </c>
      <c r="AL31">
        <v>-3.1145930048817</v>
      </c>
      <c r="AM31">
        <v>64.7646732039723</v>
      </c>
      <c r="AN31">
        <f>(AP31 - AO31 + DY31*1E3/(8.314*(EA31+273.15)) * AR31/DX31 * AQ31) * DX31/(100*DL31) * 1000/(1000 - AP31)</f>
        <v>0</v>
      </c>
      <c r="AO31">
        <v>24.6797896550858</v>
      </c>
      <c r="AP31">
        <v>31.4253503030303</v>
      </c>
      <c r="AQ31">
        <v>2.0525557629245e-05</v>
      </c>
      <c r="AR31">
        <v>110.942474455945</v>
      </c>
      <c r="AS31">
        <v>0</v>
      </c>
      <c r="AT31">
        <v>0</v>
      </c>
      <c r="AU31">
        <f>IF(AS31*$H$13&gt;=AW31,1.0,(AW31/(AW31-AS31*$H$13)))</f>
        <v>0</v>
      </c>
      <c r="AV31">
        <f>(AU31-1)*100</f>
        <v>0</v>
      </c>
      <c r="AW31">
        <f>MAX(0,($B$13+$C$13*EF31)/(1+$D$13*EF31)*DY31/(EA31+273)*$E$13)</f>
        <v>0</v>
      </c>
      <c r="AX31" t="s">
        <v>437</v>
      </c>
      <c r="AY31" t="s">
        <v>437</v>
      </c>
      <c r="AZ31">
        <v>0</v>
      </c>
      <c r="BA31">
        <v>0</v>
      </c>
      <c r="BB31">
        <f>1-AZ31/BA31</f>
        <v>0</v>
      </c>
      <c r="BC31">
        <v>0</v>
      </c>
      <c r="BD31" t="s">
        <v>437</v>
      </c>
      <c r="BE31" t="s">
        <v>437</v>
      </c>
      <c r="BF31">
        <v>0</v>
      </c>
      <c r="BG31">
        <v>0</v>
      </c>
      <c r="BH31">
        <f>1-BF31/BG31</f>
        <v>0</v>
      </c>
      <c r="BI31">
        <v>0.5</v>
      </c>
      <c r="BJ31">
        <f>DI31</f>
        <v>0</v>
      </c>
      <c r="BK31">
        <f>L31</f>
        <v>0</v>
      </c>
      <c r="BL31">
        <f>BH31*BI31*BJ31</f>
        <v>0</v>
      </c>
      <c r="BM31">
        <f>(BK31-BC31)/BJ31</f>
        <v>0</v>
      </c>
      <c r="BN31">
        <f>(BA31-BG31)/BG31</f>
        <v>0</v>
      </c>
      <c r="BO31">
        <f>AZ31/(BB31+AZ31/BG31)</f>
        <v>0</v>
      </c>
      <c r="BP31" t="s">
        <v>437</v>
      </c>
      <c r="BQ31">
        <v>0</v>
      </c>
      <c r="BR31">
        <f>IF(BQ31&lt;&gt;0, BQ31, BO31)</f>
        <v>0</v>
      </c>
      <c r="BS31">
        <f>1-BR31/BG31</f>
        <v>0</v>
      </c>
      <c r="BT31">
        <f>(BG31-BF31)/(BG31-BR31)</f>
        <v>0</v>
      </c>
      <c r="BU31">
        <f>(BA31-BG31)/(BA31-BR31)</f>
        <v>0</v>
      </c>
      <c r="BV31">
        <f>(BG31-BF31)/(BG31-AZ31)</f>
        <v>0</v>
      </c>
      <c r="BW31">
        <f>(BA31-BG31)/(BA31-AZ31)</f>
        <v>0</v>
      </c>
      <c r="BX31">
        <f>(BT31*BR31/BF31)</f>
        <v>0</v>
      </c>
      <c r="BY31">
        <f>(1-BX31)</f>
        <v>0</v>
      </c>
      <c r="DH31">
        <f>$B$11*EG31+$C$11*EH31+$F$11*ES31*(1-EV31)</f>
        <v>0</v>
      </c>
      <c r="DI31">
        <f>DH31*DJ31</f>
        <v>0</v>
      </c>
      <c r="DJ31">
        <f>($B$11*$D$9+$C$11*$D$9+$F$11*((FF31+EX31)/MAX(FF31+EX31+FG31, 0.1)*$I$9+FG31/MAX(FF31+EX31+FG31, 0.1)*$J$9))/($B$11+$C$11+$F$11)</f>
        <v>0</v>
      </c>
      <c r="DK31">
        <f>($B$11*$K$9+$C$11*$K$9+$F$11*((FF31+EX31)/MAX(FF31+EX31+FG31, 0.1)*$P$9+FG31/MAX(FF31+EX31+FG31, 0.1)*$Q$9))/($B$11+$C$11+$F$11)</f>
        <v>0</v>
      </c>
      <c r="DL31">
        <v>6</v>
      </c>
      <c r="DM31">
        <v>0.5</v>
      </c>
      <c r="DN31" t="s">
        <v>438</v>
      </c>
      <c r="DO31">
        <v>2</v>
      </c>
      <c r="DP31" t="b">
        <v>1</v>
      </c>
      <c r="DQ31">
        <v>1761408242.84615</v>
      </c>
      <c r="DR31">
        <v>247.272461538462</v>
      </c>
      <c r="DS31">
        <v>232.574769230769</v>
      </c>
      <c r="DT31">
        <v>31.4016076923077</v>
      </c>
      <c r="DU31">
        <v>24.6814692307692</v>
      </c>
      <c r="DV31">
        <v>246.175</v>
      </c>
      <c r="DW31">
        <v>31.0864230769231</v>
      </c>
      <c r="DX31">
        <v>500.016307692308</v>
      </c>
      <c r="DY31">
        <v>90.2979461538462</v>
      </c>
      <c r="DZ31">
        <v>0.0314916307692308</v>
      </c>
      <c r="EA31">
        <v>37.0869</v>
      </c>
      <c r="EB31">
        <v>35.9944692307692</v>
      </c>
      <c r="EC31">
        <v>999.9</v>
      </c>
      <c r="ED31">
        <v>0</v>
      </c>
      <c r="EE31">
        <v>0</v>
      </c>
      <c r="EF31">
        <v>10003.13</v>
      </c>
      <c r="EG31">
        <v>0</v>
      </c>
      <c r="EH31">
        <v>1226.43615384615</v>
      </c>
      <c r="EI31">
        <v>14.6977</v>
      </c>
      <c r="EJ31">
        <v>255.288769230769</v>
      </c>
      <c r="EK31">
        <v>238.460538461538</v>
      </c>
      <c r="EL31">
        <v>6.72014153846154</v>
      </c>
      <c r="EM31">
        <v>232.574769230769</v>
      </c>
      <c r="EN31">
        <v>24.6814692307692</v>
      </c>
      <c r="EO31">
        <v>2.83550230769231</v>
      </c>
      <c r="EP31">
        <v>2.22868615384615</v>
      </c>
      <c r="EQ31">
        <v>23.0922307692308</v>
      </c>
      <c r="ER31">
        <v>19.1700153846154</v>
      </c>
      <c r="ES31">
        <v>1200.00076923077</v>
      </c>
      <c r="ET31">
        <v>0.967000615384616</v>
      </c>
      <c r="EU31">
        <v>0.0329994538461538</v>
      </c>
      <c r="EV31">
        <v>0</v>
      </c>
      <c r="EW31">
        <v>1461.33076923077</v>
      </c>
      <c r="EX31">
        <v>5.00059</v>
      </c>
      <c r="EY31">
        <v>17708.9076923077</v>
      </c>
      <c r="EZ31">
        <v>10358.7230769231</v>
      </c>
      <c r="FA31">
        <v>45.3653076923077</v>
      </c>
      <c r="FB31">
        <v>46.687</v>
      </c>
      <c r="FC31">
        <v>45.375</v>
      </c>
      <c r="FD31">
        <v>46.625</v>
      </c>
      <c r="FE31">
        <v>46.937</v>
      </c>
      <c r="FF31">
        <v>1155.57076923077</v>
      </c>
      <c r="FG31">
        <v>39.43</v>
      </c>
      <c r="FH31">
        <v>0</v>
      </c>
      <c r="FI31">
        <v>1761408210.7</v>
      </c>
      <c r="FJ31">
        <v>0</v>
      </c>
      <c r="FK31">
        <v>1461.5292</v>
      </c>
      <c r="FL31">
        <v>24.5753846116587</v>
      </c>
      <c r="FM31">
        <v>289.761538475011</v>
      </c>
      <c r="FN31">
        <v>17712.488</v>
      </c>
      <c r="FO31">
        <v>15</v>
      </c>
      <c r="FP31">
        <v>0</v>
      </c>
      <c r="FQ31" t="s">
        <v>439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14.452385</v>
      </c>
      <c r="GD31">
        <v>3.12093383458646</v>
      </c>
      <c r="GE31">
        <v>0.617117185204723</v>
      </c>
      <c r="GF31">
        <v>0</v>
      </c>
      <c r="GG31">
        <v>1460.26705882353</v>
      </c>
      <c r="GH31">
        <v>23.1486631080844</v>
      </c>
      <c r="GI31">
        <v>2.28480084009368</v>
      </c>
      <c r="GJ31">
        <v>-1</v>
      </c>
      <c r="GK31">
        <v>6.71468</v>
      </c>
      <c r="GL31">
        <v>0.156472781954888</v>
      </c>
      <c r="GM31">
        <v>0.015404307839043</v>
      </c>
      <c r="GN31">
        <v>0</v>
      </c>
      <c r="GO31">
        <v>0</v>
      </c>
      <c r="GP31">
        <v>2</v>
      </c>
      <c r="GQ31" t="s">
        <v>473</v>
      </c>
      <c r="GR31">
        <v>3.13115</v>
      </c>
      <c r="GS31">
        <v>2.70946</v>
      </c>
      <c r="GT31">
        <v>0.0518096</v>
      </c>
      <c r="GU31">
        <v>0.0488012</v>
      </c>
      <c r="GV31">
        <v>0.122789</v>
      </c>
      <c r="GW31">
        <v>0.103706</v>
      </c>
      <c r="GX31">
        <v>35247.9</v>
      </c>
      <c r="GY31">
        <v>37700.3</v>
      </c>
      <c r="GZ31">
        <v>33675.7</v>
      </c>
      <c r="HA31">
        <v>35929.1</v>
      </c>
      <c r="HB31">
        <v>41834.1</v>
      </c>
      <c r="HC31">
        <v>46261.3</v>
      </c>
      <c r="HD31">
        <v>52633.8</v>
      </c>
      <c r="HE31">
        <v>57449.6</v>
      </c>
      <c r="HF31">
        <v>1.86245</v>
      </c>
      <c r="HG31">
        <v>1.7372</v>
      </c>
      <c r="HH31">
        <v>0.0936724</v>
      </c>
      <c r="HI31">
        <v>0</v>
      </c>
      <c r="HJ31">
        <v>34.489</v>
      </c>
      <c r="HK31">
        <v>999.9</v>
      </c>
      <c r="HL31">
        <v>60.658</v>
      </c>
      <c r="HM31">
        <v>27.664</v>
      </c>
      <c r="HN31">
        <v>24.9969</v>
      </c>
      <c r="HO31">
        <v>55.6045</v>
      </c>
      <c r="HP31">
        <v>43.9944</v>
      </c>
      <c r="HQ31">
        <v>1</v>
      </c>
      <c r="HR31">
        <v>0.703656</v>
      </c>
      <c r="HS31">
        <v>-0.242394</v>
      </c>
      <c r="HT31">
        <v>20.1356</v>
      </c>
      <c r="HU31">
        <v>5.19318</v>
      </c>
      <c r="HV31">
        <v>12.0099</v>
      </c>
      <c r="HW31">
        <v>4.9736</v>
      </c>
      <c r="HX31">
        <v>3.29492</v>
      </c>
      <c r="HY31">
        <v>9999</v>
      </c>
      <c r="HZ31">
        <v>9999</v>
      </c>
      <c r="IA31">
        <v>999.9</v>
      </c>
      <c r="IB31">
        <v>9999</v>
      </c>
      <c r="IC31">
        <v>1.86316</v>
      </c>
      <c r="ID31">
        <v>1.86812</v>
      </c>
      <c r="IE31">
        <v>1.86783</v>
      </c>
      <c r="IF31">
        <v>1.86904</v>
      </c>
      <c r="IG31">
        <v>1.86981</v>
      </c>
      <c r="IH31">
        <v>1.86592</v>
      </c>
      <c r="II31">
        <v>1.86699</v>
      </c>
      <c r="IJ31">
        <v>1.86844</v>
      </c>
      <c r="IK31">
        <v>5</v>
      </c>
      <c r="IL31">
        <v>0</v>
      </c>
      <c r="IM31">
        <v>0</v>
      </c>
      <c r="IN31">
        <v>0</v>
      </c>
      <c r="IO31" t="s">
        <v>441</v>
      </c>
      <c r="IP31" t="s">
        <v>442</v>
      </c>
      <c r="IQ31" t="s">
        <v>443</v>
      </c>
      <c r="IR31" t="s">
        <v>443</v>
      </c>
      <c r="IS31" t="s">
        <v>443</v>
      </c>
      <c r="IT31" t="s">
        <v>443</v>
      </c>
      <c r="IU31">
        <v>0</v>
      </c>
      <c r="IV31">
        <v>100</v>
      </c>
      <c r="IW31">
        <v>100</v>
      </c>
      <c r="IX31">
        <v>1.098</v>
      </c>
      <c r="IY31">
        <v>0.3152</v>
      </c>
      <c r="IZ31">
        <v>1.09748391826392</v>
      </c>
      <c r="JA31">
        <v>0</v>
      </c>
      <c r="JB31">
        <v>0</v>
      </c>
      <c r="JC31">
        <v>0</v>
      </c>
      <c r="JD31">
        <v>0.315191680746845</v>
      </c>
      <c r="JE31">
        <v>0</v>
      </c>
      <c r="JF31">
        <v>0</v>
      </c>
      <c r="JG31">
        <v>0</v>
      </c>
      <c r="JH31">
        <v>5</v>
      </c>
      <c r="JI31">
        <v>2273</v>
      </c>
      <c r="JJ31">
        <v>0</v>
      </c>
      <c r="JK31">
        <v>25</v>
      </c>
      <c r="JL31">
        <v>29356804.2</v>
      </c>
      <c r="JM31">
        <v>29356804.2</v>
      </c>
      <c r="JN31">
        <v>0.550537</v>
      </c>
      <c r="JO31">
        <v>2.6355</v>
      </c>
      <c r="JP31">
        <v>1.54785</v>
      </c>
      <c r="JQ31">
        <v>2.32422</v>
      </c>
      <c r="JR31">
        <v>1.64673</v>
      </c>
      <c r="JS31">
        <v>2.30469</v>
      </c>
      <c r="JT31">
        <v>32.1784</v>
      </c>
      <c r="JU31">
        <v>24.2013</v>
      </c>
      <c r="JV31">
        <v>18</v>
      </c>
      <c r="JW31">
        <v>506.849</v>
      </c>
      <c r="JX31">
        <v>419.398</v>
      </c>
      <c r="JY31">
        <v>36.3255</v>
      </c>
      <c r="JZ31">
        <v>36.1465</v>
      </c>
      <c r="KA31">
        <v>29.9999</v>
      </c>
      <c r="KB31">
        <v>35.981</v>
      </c>
      <c r="KC31">
        <v>35.9021</v>
      </c>
      <c r="KD31">
        <v>11.0587</v>
      </c>
      <c r="KE31">
        <v>0</v>
      </c>
      <c r="KF31">
        <v>100</v>
      </c>
      <c r="KG31">
        <v>36.3274</v>
      </c>
      <c r="KH31">
        <v>184.044</v>
      </c>
      <c r="KI31">
        <v>53.0404</v>
      </c>
      <c r="KJ31">
        <v>95.6062</v>
      </c>
      <c r="KK31">
        <v>93.0641</v>
      </c>
    </row>
    <row r="32" spans="1:297">
      <c r="A32">
        <v>16</v>
      </c>
      <c r="B32">
        <v>1761408256</v>
      </c>
      <c r="C32">
        <v>75</v>
      </c>
      <c r="D32" t="s">
        <v>474</v>
      </c>
      <c r="E32" t="s">
        <v>475</v>
      </c>
      <c r="F32">
        <v>5</v>
      </c>
      <c r="G32" t="s">
        <v>435</v>
      </c>
      <c r="H32" t="s">
        <v>436</v>
      </c>
      <c r="I32">
        <v>1761408247.84615</v>
      </c>
      <c r="J32">
        <f>(K32)/1000</f>
        <v>0</v>
      </c>
      <c r="K32">
        <f>IF(DP32, AN32, AH32)</f>
        <v>0</v>
      </c>
      <c r="L32">
        <f>IF(DP32, AI32, AG32)</f>
        <v>0</v>
      </c>
      <c r="M32">
        <f>DR32 - IF(AU32&gt;1, L32*DL32*100.0/(AW32), 0)</f>
        <v>0</v>
      </c>
      <c r="N32">
        <f>((T32-J32/2)*M32-L32)/(T32+J32/2)</f>
        <v>0</v>
      </c>
      <c r="O32">
        <f>N32*(DY32+DZ32)/1000.0</f>
        <v>0</v>
      </c>
      <c r="P32">
        <f>(DR32 - IF(AU32&gt;1, L32*DL32*100.0/(AW32), 0))*(DY32+DZ32)/1000.0</f>
        <v>0</v>
      </c>
      <c r="Q32">
        <f>2.0/((1/S32-1/R32)+SIGN(S32)*SQRT((1/S32-1/R32)*(1/S32-1/R32) + 4*DM32/((DM32+1)*(DM32+1))*(2*1/S32*1/R32-1/R32*1/R32)))</f>
        <v>0</v>
      </c>
      <c r="R32">
        <f>IF(LEFT(DN32,1)&lt;&gt;"0",IF(LEFT(DN32,1)="1",3.0,DO32),$D$5+$E$5*(EF32*DY32/($K$5*1000))+$F$5*(EF32*DY32/($K$5*1000))*MAX(MIN(DL32,$J$5),$I$5)*MAX(MIN(DL32,$J$5),$I$5)+$G$5*MAX(MIN(DL32,$J$5),$I$5)*(EF32*DY32/($K$5*1000))+$H$5*(EF32*DY32/($K$5*1000))*(EF32*DY32/($K$5*1000)))</f>
        <v>0</v>
      </c>
      <c r="S32">
        <f>J32*(1000-(1000*0.61365*exp(17.502*W32/(240.97+W32))/(DY32+DZ32)+DT32)/2)/(1000*0.61365*exp(17.502*W32/(240.97+W32))/(DY32+DZ32)-DT32)</f>
        <v>0</v>
      </c>
      <c r="T32">
        <f>1/((DM32+1)/(Q32/1.6)+1/(R32/1.37)) + DM32/((DM32+1)/(Q32/1.6) + DM32/(R32/1.37))</f>
        <v>0</v>
      </c>
      <c r="U32">
        <f>(DH32*DK32)</f>
        <v>0</v>
      </c>
      <c r="V32">
        <f>(EA32+(U32+2*0.95*5.67E-8*(((EA32+$B$7)+273)^4-(EA32+273)^4)-44100*J32)/(1.84*29.3*R32+8*0.95*5.67E-8*(EA32+273)^3))</f>
        <v>0</v>
      </c>
      <c r="W32">
        <f>($C$7*EB32+$D$7*EC32+$E$7*V32)</f>
        <v>0</v>
      </c>
      <c r="X32">
        <f>0.61365*exp(17.502*W32/(240.97+W32))</f>
        <v>0</v>
      </c>
      <c r="Y32">
        <f>(Z32/AA32*100)</f>
        <v>0</v>
      </c>
      <c r="Z32">
        <f>DT32*(DY32+DZ32)/1000</f>
        <v>0</v>
      </c>
      <c r="AA32">
        <f>0.61365*exp(17.502*EA32/(240.97+EA32))</f>
        <v>0</v>
      </c>
      <c r="AB32">
        <f>(X32-DT32*(DY32+DZ32)/1000)</f>
        <v>0</v>
      </c>
      <c r="AC32">
        <f>(-J32*44100)</f>
        <v>0</v>
      </c>
      <c r="AD32">
        <f>2*29.3*R32*0.92*(EA32-W32)</f>
        <v>0</v>
      </c>
      <c r="AE32">
        <f>2*0.95*5.67E-8*(((EA32+$B$7)+273)^4-(W32+273)^4)</f>
        <v>0</v>
      </c>
      <c r="AF32">
        <f>U32+AE32+AC32+AD32</f>
        <v>0</v>
      </c>
      <c r="AG32">
        <f>DX32*AU32*(DS32-DR32*(1000-AU32*DU32)/(1000-AU32*DT32))/(100*DL32)</f>
        <v>0</v>
      </c>
      <c r="AH32">
        <f>1000*DX32*AU32*(DT32-DU32)/(100*DL32*(1000-AU32*DT32))</f>
        <v>0</v>
      </c>
      <c r="AI32">
        <f>(AJ32 - AK32 - DY32*1E3/(8.314*(EA32+273.15)) * AM32/DX32 * AL32) * DX32/(100*DL32) * (1000 - DU32)/1000</f>
        <v>0</v>
      </c>
      <c r="AJ32">
        <v>205.443209426464</v>
      </c>
      <c r="AK32">
        <v>215.80043030303</v>
      </c>
      <c r="AL32">
        <v>-3.34896809401418</v>
      </c>
      <c r="AM32">
        <v>64.7646732039723</v>
      </c>
      <c r="AN32">
        <f>(AP32 - AO32 + DY32*1E3/(8.314*(EA32+273.15)) * AR32/DX32 * AQ32) * DX32/(100*DL32) * 1000/(1000 - AP32)</f>
        <v>0</v>
      </c>
      <c r="AO32">
        <v>24.6810965191167</v>
      </c>
      <c r="AP32">
        <v>31.4439272727273</v>
      </c>
      <c r="AQ32">
        <v>2.0676655423904e-05</v>
      </c>
      <c r="AR32">
        <v>110.942474455945</v>
      </c>
      <c r="AS32">
        <v>0</v>
      </c>
      <c r="AT32">
        <v>0</v>
      </c>
      <c r="AU32">
        <f>IF(AS32*$H$13&gt;=AW32,1.0,(AW32/(AW32-AS32*$H$13)))</f>
        <v>0</v>
      </c>
      <c r="AV32">
        <f>(AU32-1)*100</f>
        <v>0</v>
      </c>
      <c r="AW32">
        <f>MAX(0,($B$13+$C$13*EF32)/(1+$D$13*EF32)*DY32/(EA32+273)*$E$13)</f>
        <v>0</v>
      </c>
      <c r="AX32" t="s">
        <v>437</v>
      </c>
      <c r="AY32" t="s">
        <v>437</v>
      </c>
      <c r="AZ32">
        <v>0</v>
      </c>
      <c r="BA32">
        <v>0</v>
      </c>
      <c r="BB32">
        <f>1-AZ32/BA32</f>
        <v>0</v>
      </c>
      <c r="BC32">
        <v>0</v>
      </c>
      <c r="BD32" t="s">
        <v>437</v>
      </c>
      <c r="BE32" t="s">
        <v>437</v>
      </c>
      <c r="BF32">
        <v>0</v>
      </c>
      <c r="BG32">
        <v>0</v>
      </c>
      <c r="BH32">
        <f>1-BF32/BG32</f>
        <v>0</v>
      </c>
      <c r="BI32">
        <v>0.5</v>
      </c>
      <c r="BJ32">
        <f>DI32</f>
        <v>0</v>
      </c>
      <c r="BK32">
        <f>L32</f>
        <v>0</v>
      </c>
      <c r="BL32">
        <f>BH32*BI32*BJ32</f>
        <v>0</v>
      </c>
      <c r="BM32">
        <f>(BK32-BC32)/BJ32</f>
        <v>0</v>
      </c>
      <c r="BN32">
        <f>(BA32-BG32)/BG32</f>
        <v>0</v>
      </c>
      <c r="BO32">
        <f>AZ32/(BB32+AZ32/BG32)</f>
        <v>0</v>
      </c>
      <c r="BP32" t="s">
        <v>437</v>
      </c>
      <c r="BQ32">
        <v>0</v>
      </c>
      <c r="BR32">
        <f>IF(BQ32&lt;&gt;0, BQ32, BO32)</f>
        <v>0</v>
      </c>
      <c r="BS32">
        <f>1-BR32/BG32</f>
        <v>0</v>
      </c>
      <c r="BT32">
        <f>(BG32-BF32)/(BG32-BR32)</f>
        <v>0</v>
      </c>
      <c r="BU32">
        <f>(BA32-BG32)/(BA32-BR32)</f>
        <v>0</v>
      </c>
      <c r="BV32">
        <f>(BG32-BF32)/(BG32-AZ32)</f>
        <v>0</v>
      </c>
      <c r="BW32">
        <f>(BA32-BG32)/(BA32-AZ32)</f>
        <v>0</v>
      </c>
      <c r="BX32">
        <f>(BT32*BR32/BF32)</f>
        <v>0</v>
      </c>
      <c r="BY32">
        <f>(1-BX32)</f>
        <v>0</v>
      </c>
      <c r="DH32">
        <f>$B$11*EG32+$C$11*EH32+$F$11*ES32*(1-EV32)</f>
        <v>0</v>
      </c>
      <c r="DI32">
        <f>DH32*DJ32</f>
        <v>0</v>
      </c>
      <c r="DJ32">
        <f>($B$11*$D$9+$C$11*$D$9+$F$11*((FF32+EX32)/MAX(FF32+EX32+FG32, 0.1)*$I$9+FG32/MAX(FF32+EX32+FG32, 0.1)*$J$9))/($B$11+$C$11+$F$11)</f>
        <v>0</v>
      </c>
      <c r="DK32">
        <f>($B$11*$K$9+$C$11*$K$9+$F$11*((FF32+EX32)/MAX(FF32+EX32+FG32, 0.1)*$P$9+FG32/MAX(FF32+EX32+FG32, 0.1)*$Q$9))/($B$11+$C$11+$F$11)</f>
        <v>0</v>
      </c>
      <c r="DL32">
        <v>6</v>
      </c>
      <c r="DM32">
        <v>0.5</v>
      </c>
      <c r="DN32" t="s">
        <v>438</v>
      </c>
      <c r="DO32">
        <v>2</v>
      </c>
      <c r="DP32" t="b">
        <v>1</v>
      </c>
      <c r="DQ32">
        <v>1761408247.84615</v>
      </c>
      <c r="DR32">
        <v>231.568230769231</v>
      </c>
      <c r="DS32">
        <v>216.441</v>
      </c>
      <c r="DT32">
        <v>31.4169076923077</v>
      </c>
      <c r="DU32">
        <v>24.6807076923077</v>
      </c>
      <c r="DV32">
        <v>230.470615384615</v>
      </c>
      <c r="DW32">
        <v>31.1017230769231</v>
      </c>
      <c r="DX32">
        <v>500.057615384615</v>
      </c>
      <c r="DY32">
        <v>90.2985461538462</v>
      </c>
      <c r="DZ32">
        <v>0.0315127307692308</v>
      </c>
      <c r="EA32">
        <v>37.0866</v>
      </c>
      <c r="EB32">
        <v>35.9971153846154</v>
      </c>
      <c r="EC32">
        <v>999.9</v>
      </c>
      <c r="ED32">
        <v>0</v>
      </c>
      <c r="EE32">
        <v>0</v>
      </c>
      <c r="EF32">
        <v>9997.88846153846</v>
      </c>
      <c r="EG32">
        <v>0</v>
      </c>
      <c r="EH32">
        <v>1226.44846153846</v>
      </c>
      <c r="EI32">
        <v>15.1271923076923</v>
      </c>
      <c r="EJ32">
        <v>239.079</v>
      </c>
      <c r="EK32">
        <v>221.918153846154</v>
      </c>
      <c r="EL32">
        <v>6.73621692307692</v>
      </c>
      <c r="EM32">
        <v>216.441</v>
      </c>
      <c r="EN32">
        <v>24.6807076923077</v>
      </c>
      <c r="EO32">
        <v>2.83690230769231</v>
      </c>
      <c r="EP32">
        <v>2.22863153846154</v>
      </c>
      <c r="EQ32">
        <v>23.1004</v>
      </c>
      <c r="ER32">
        <v>19.1696307692308</v>
      </c>
      <c r="ES32">
        <v>1200</v>
      </c>
      <c r="ET32">
        <v>0.967000615384616</v>
      </c>
      <c r="EU32">
        <v>0.0329994538461538</v>
      </c>
      <c r="EV32">
        <v>0</v>
      </c>
      <c r="EW32">
        <v>1463.45846153846</v>
      </c>
      <c r="EX32">
        <v>5.00059</v>
      </c>
      <c r="EY32">
        <v>17734.1538461538</v>
      </c>
      <c r="EZ32">
        <v>10358.7076923077</v>
      </c>
      <c r="FA32">
        <v>45.3701538461538</v>
      </c>
      <c r="FB32">
        <v>46.6966923076923</v>
      </c>
      <c r="FC32">
        <v>45.375</v>
      </c>
      <c r="FD32">
        <v>46.625</v>
      </c>
      <c r="FE32">
        <v>46.937</v>
      </c>
      <c r="FF32">
        <v>1155.57</v>
      </c>
      <c r="FG32">
        <v>39.43</v>
      </c>
      <c r="FH32">
        <v>0</v>
      </c>
      <c r="FI32">
        <v>1761408216.1</v>
      </c>
      <c r="FJ32">
        <v>0</v>
      </c>
      <c r="FK32">
        <v>1463.73230769231</v>
      </c>
      <c r="FL32">
        <v>26.6700854697311</v>
      </c>
      <c r="FM32">
        <v>313.634188030866</v>
      </c>
      <c r="FN32">
        <v>17738.7461538462</v>
      </c>
      <c r="FO32">
        <v>15</v>
      </c>
      <c r="FP32">
        <v>0</v>
      </c>
      <c r="FQ32" t="s">
        <v>439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15.0328047619048</v>
      </c>
      <c r="GD32">
        <v>5.42378961038964</v>
      </c>
      <c r="GE32">
        <v>0.846679101788804</v>
      </c>
      <c r="GF32">
        <v>0</v>
      </c>
      <c r="GG32">
        <v>1462.23823529412</v>
      </c>
      <c r="GH32">
        <v>25.5999999765911</v>
      </c>
      <c r="GI32">
        <v>2.52320579304354</v>
      </c>
      <c r="GJ32">
        <v>-1</v>
      </c>
      <c r="GK32">
        <v>6.72757809523809</v>
      </c>
      <c r="GL32">
        <v>0.195127792207787</v>
      </c>
      <c r="GM32">
        <v>0.0198579300746093</v>
      </c>
      <c r="GN32">
        <v>0</v>
      </c>
      <c r="GO32">
        <v>0</v>
      </c>
      <c r="GP32">
        <v>2</v>
      </c>
      <c r="GQ32" t="s">
        <v>473</v>
      </c>
      <c r="GR32">
        <v>3.13107</v>
      </c>
      <c r="GS32">
        <v>2.70941</v>
      </c>
      <c r="GT32">
        <v>0.0484759</v>
      </c>
      <c r="GU32">
        <v>0.0454906</v>
      </c>
      <c r="GV32">
        <v>0.122851</v>
      </c>
      <c r="GW32">
        <v>0.103707</v>
      </c>
      <c r="GX32">
        <v>35371.8</v>
      </c>
      <c r="GY32">
        <v>37831.7</v>
      </c>
      <c r="GZ32">
        <v>33675.7</v>
      </c>
      <c r="HA32">
        <v>35929.4</v>
      </c>
      <c r="HB32">
        <v>41831</v>
      </c>
      <c r="HC32">
        <v>46261.4</v>
      </c>
      <c r="HD32">
        <v>52634.1</v>
      </c>
      <c r="HE32">
        <v>57450.3</v>
      </c>
      <c r="HF32">
        <v>1.86235</v>
      </c>
      <c r="HG32">
        <v>1.73745</v>
      </c>
      <c r="HH32">
        <v>0.0934862</v>
      </c>
      <c r="HI32">
        <v>0</v>
      </c>
      <c r="HJ32">
        <v>34.489</v>
      </c>
      <c r="HK32">
        <v>999.9</v>
      </c>
      <c r="HL32">
        <v>60.658</v>
      </c>
      <c r="HM32">
        <v>27.664</v>
      </c>
      <c r="HN32">
        <v>24.9963</v>
      </c>
      <c r="HO32">
        <v>55.9745</v>
      </c>
      <c r="HP32">
        <v>44.0625</v>
      </c>
      <c r="HQ32">
        <v>1</v>
      </c>
      <c r="HR32">
        <v>0.703745</v>
      </c>
      <c r="HS32">
        <v>-0.237339</v>
      </c>
      <c r="HT32">
        <v>20.1354</v>
      </c>
      <c r="HU32">
        <v>5.19303</v>
      </c>
      <c r="HV32">
        <v>12.0099</v>
      </c>
      <c r="HW32">
        <v>4.97355</v>
      </c>
      <c r="HX32">
        <v>3.29495</v>
      </c>
      <c r="HY32">
        <v>9999</v>
      </c>
      <c r="HZ32">
        <v>9999</v>
      </c>
      <c r="IA32">
        <v>999.9</v>
      </c>
      <c r="IB32">
        <v>9999</v>
      </c>
      <c r="IC32">
        <v>1.86319</v>
      </c>
      <c r="ID32">
        <v>1.8681</v>
      </c>
      <c r="IE32">
        <v>1.86783</v>
      </c>
      <c r="IF32">
        <v>1.86905</v>
      </c>
      <c r="IG32">
        <v>1.86981</v>
      </c>
      <c r="IH32">
        <v>1.86589</v>
      </c>
      <c r="II32">
        <v>1.86697</v>
      </c>
      <c r="IJ32">
        <v>1.86843</v>
      </c>
      <c r="IK32">
        <v>5</v>
      </c>
      <c r="IL32">
        <v>0</v>
      </c>
      <c r="IM32">
        <v>0</v>
      </c>
      <c r="IN32">
        <v>0</v>
      </c>
      <c r="IO32" t="s">
        <v>441</v>
      </c>
      <c r="IP32" t="s">
        <v>442</v>
      </c>
      <c r="IQ32" t="s">
        <v>443</v>
      </c>
      <c r="IR32" t="s">
        <v>443</v>
      </c>
      <c r="IS32" t="s">
        <v>443</v>
      </c>
      <c r="IT32" t="s">
        <v>443</v>
      </c>
      <c r="IU32">
        <v>0</v>
      </c>
      <c r="IV32">
        <v>100</v>
      </c>
      <c r="IW32">
        <v>100</v>
      </c>
      <c r="IX32">
        <v>1.098</v>
      </c>
      <c r="IY32">
        <v>0.3152</v>
      </c>
      <c r="IZ32">
        <v>1.09748391826392</v>
      </c>
      <c r="JA32">
        <v>0</v>
      </c>
      <c r="JB32">
        <v>0</v>
      </c>
      <c r="JC32">
        <v>0</v>
      </c>
      <c r="JD32">
        <v>0.315191680746845</v>
      </c>
      <c r="JE32">
        <v>0</v>
      </c>
      <c r="JF32">
        <v>0</v>
      </c>
      <c r="JG32">
        <v>0</v>
      </c>
      <c r="JH32">
        <v>5</v>
      </c>
      <c r="JI32">
        <v>2273</v>
      </c>
      <c r="JJ32">
        <v>0</v>
      </c>
      <c r="JK32">
        <v>25</v>
      </c>
      <c r="JL32">
        <v>29356804.3</v>
      </c>
      <c r="JM32">
        <v>29356804.3</v>
      </c>
      <c r="JN32">
        <v>0.52124</v>
      </c>
      <c r="JO32">
        <v>2.6416</v>
      </c>
      <c r="JP32">
        <v>1.54785</v>
      </c>
      <c r="JQ32">
        <v>2.32422</v>
      </c>
      <c r="JR32">
        <v>1.64673</v>
      </c>
      <c r="JS32">
        <v>2.23145</v>
      </c>
      <c r="JT32">
        <v>32.1784</v>
      </c>
      <c r="JU32">
        <v>24.2013</v>
      </c>
      <c r="JV32">
        <v>18</v>
      </c>
      <c r="JW32">
        <v>506.78</v>
      </c>
      <c r="JX32">
        <v>419.547</v>
      </c>
      <c r="JY32">
        <v>36.3279</v>
      </c>
      <c r="JZ32">
        <v>36.1461</v>
      </c>
      <c r="KA32">
        <v>30</v>
      </c>
      <c r="KB32">
        <v>35.981</v>
      </c>
      <c r="KC32">
        <v>35.9021</v>
      </c>
      <c r="KD32">
        <v>10.338</v>
      </c>
      <c r="KE32">
        <v>0</v>
      </c>
      <c r="KF32">
        <v>100</v>
      </c>
      <c r="KG32">
        <v>36.3285</v>
      </c>
      <c r="KH32">
        <v>163.755</v>
      </c>
      <c r="KI32">
        <v>53.0404</v>
      </c>
      <c r="KJ32">
        <v>95.6065</v>
      </c>
      <c r="KK32">
        <v>93.0651</v>
      </c>
    </row>
    <row r="33" spans="1:297">
      <c r="A33">
        <v>17</v>
      </c>
      <c r="B33">
        <v>1761408261</v>
      </c>
      <c r="C33">
        <v>80</v>
      </c>
      <c r="D33" t="s">
        <v>476</v>
      </c>
      <c r="E33" t="s">
        <v>477</v>
      </c>
      <c r="F33">
        <v>5</v>
      </c>
      <c r="G33" t="s">
        <v>435</v>
      </c>
      <c r="H33" t="s">
        <v>436</v>
      </c>
      <c r="I33">
        <v>1761408252.84615</v>
      </c>
      <c r="J33">
        <f>(K33)/1000</f>
        <v>0</v>
      </c>
      <c r="K33">
        <f>IF(DP33, AN33, AH33)</f>
        <v>0</v>
      </c>
      <c r="L33">
        <f>IF(DP33, AI33, AG33)</f>
        <v>0</v>
      </c>
      <c r="M33">
        <f>DR33 - IF(AU33&gt;1, L33*DL33*100.0/(AW33), 0)</f>
        <v>0</v>
      </c>
      <c r="N33">
        <f>((T33-J33/2)*M33-L33)/(T33+J33/2)</f>
        <v>0</v>
      </c>
      <c r="O33">
        <f>N33*(DY33+DZ33)/1000.0</f>
        <v>0</v>
      </c>
      <c r="P33">
        <f>(DR33 - IF(AU33&gt;1, L33*DL33*100.0/(AW33), 0))*(DY33+DZ33)/1000.0</f>
        <v>0</v>
      </c>
      <c r="Q33">
        <f>2.0/((1/S33-1/R33)+SIGN(S33)*SQRT((1/S33-1/R33)*(1/S33-1/R33) + 4*DM33/((DM33+1)*(DM33+1))*(2*1/S33*1/R33-1/R33*1/R33)))</f>
        <v>0</v>
      </c>
      <c r="R33">
        <f>IF(LEFT(DN33,1)&lt;&gt;"0",IF(LEFT(DN33,1)="1",3.0,DO33),$D$5+$E$5*(EF33*DY33/($K$5*1000))+$F$5*(EF33*DY33/($K$5*1000))*MAX(MIN(DL33,$J$5),$I$5)*MAX(MIN(DL33,$J$5),$I$5)+$G$5*MAX(MIN(DL33,$J$5),$I$5)*(EF33*DY33/($K$5*1000))+$H$5*(EF33*DY33/($K$5*1000))*(EF33*DY33/($K$5*1000)))</f>
        <v>0</v>
      </c>
      <c r="S33">
        <f>J33*(1000-(1000*0.61365*exp(17.502*W33/(240.97+W33))/(DY33+DZ33)+DT33)/2)/(1000*0.61365*exp(17.502*W33/(240.97+W33))/(DY33+DZ33)-DT33)</f>
        <v>0</v>
      </c>
      <c r="T33">
        <f>1/((DM33+1)/(Q33/1.6)+1/(R33/1.37)) + DM33/((DM33+1)/(Q33/1.6) + DM33/(R33/1.37))</f>
        <v>0</v>
      </c>
      <c r="U33">
        <f>(DH33*DK33)</f>
        <v>0</v>
      </c>
      <c r="V33">
        <f>(EA33+(U33+2*0.95*5.67E-8*(((EA33+$B$7)+273)^4-(EA33+273)^4)-44100*J33)/(1.84*29.3*R33+8*0.95*5.67E-8*(EA33+273)^3))</f>
        <v>0</v>
      </c>
      <c r="W33">
        <f>($C$7*EB33+$D$7*EC33+$E$7*V33)</f>
        <v>0</v>
      </c>
      <c r="X33">
        <f>0.61365*exp(17.502*W33/(240.97+W33))</f>
        <v>0</v>
      </c>
      <c r="Y33">
        <f>(Z33/AA33*100)</f>
        <v>0</v>
      </c>
      <c r="Z33">
        <f>DT33*(DY33+DZ33)/1000</f>
        <v>0</v>
      </c>
      <c r="AA33">
        <f>0.61365*exp(17.502*EA33/(240.97+EA33))</f>
        <v>0</v>
      </c>
      <c r="AB33">
        <f>(X33-DT33*(DY33+DZ33)/1000)</f>
        <v>0</v>
      </c>
      <c r="AC33">
        <f>(-J33*44100)</f>
        <v>0</v>
      </c>
      <c r="AD33">
        <f>2*29.3*R33*0.92*(EA33-W33)</f>
        <v>0</v>
      </c>
      <c r="AE33">
        <f>2*0.95*5.67E-8*(((EA33+$B$7)+273)^4-(W33+273)^4)</f>
        <v>0</v>
      </c>
      <c r="AF33">
        <f>U33+AE33+AC33+AD33</f>
        <v>0</v>
      </c>
      <c r="AG33">
        <f>DX33*AU33*(DS33-DR33*(1000-AU33*DU33)/(1000-AU33*DT33))/(100*DL33)</f>
        <v>0</v>
      </c>
      <c r="AH33">
        <f>1000*DX33*AU33*(DT33-DU33)/(100*DL33*(1000-AU33*DT33))</f>
        <v>0</v>
      </c>
      <c r="AI33">
        <f>(AJ33 - AK33 - DY33*1E3/(8.314*(EA33+273.15)) * AM33/DX33 * AL33) * DX33/(100*DL33) * (1000 - DU33)/1000</f>
        <v>0</v>
      </c>
      <c r="AJ33">
        <v>189.442237521429</v>
      </c>
      <c r="AK33">
        <v>199.882896969697</v>
      </c>
      <c r="AL33">
        <v>-3.18385344901667</v>
      </c>
      <c r="AM33">
        <v>64.7646732039723</v>
      </c>
      <c r="AN33">
        <f>(AP33 - AO33 + DY33*1E3/(8.314*(EA33+273.15)) * AR33/DX33 * AQ33) * DX33/(100*DL33) * 1000/(1000 - AP33)</f>
        <v>0</v>
      </c>
      <c r="AO33">
        <v>24.6794351173205</v>
      </c>
      <c r="AP33">
        <v>31.4694957575758</v>
      </c>
      <c r="AQ33">
        <v>0.00371977103731734</v>
      </c>
      <c r="AR33">
        <v>110.942474455945</v>
      </c>
      <c r="AS33">
        <v>0</v>
      </c>
      <c r="AT33">
        <v>0</v>
      </c>
      <c r="AU33">
        <f>IF(AS33*$H$13&gt;=AW33,1.0,(AW33/(AW33-AS33*$H$13)))</f>
        <v>0</v>
      </c>
      <c r="AV33">
        <f>(AU33-1)*100</f>
        <v>0</v>
      </c>
      <c r="AW33">
        <f>MAX(0,($B$13+$C$13*EF33)/(1+$D$13*EF33)*DY33/(EA33+273)*$E$13)</f>
        <v>0</v>
      </c>
      <c r="AX33" t="s">
        <v>437</v>
      </c>
      <c r="AY33" t="s">
        <v>437</v>
      </c>
      <c r="AZ33">
        <v>0</v>
      </c>
      <c r="BA33">
        <v>0</v>
      </c>
      <c r="BB33">
        <f>1-AZ33/BA33</f>
        <v>0</v>
      </c>
      <c r="BC33">
        <v>0</v>
      </c>
      <c r="BD33" t="s">
        <v>437</v>
      </c>
      <c r="BE33" t="s">
        <v>437</v>
      </c>
      <c r="BF33">
        <v>0</v>
      </c>
      <c r="BG33">
        <v>0</v>
      </c>
      <c r="BH33">
        <f>1-BF33/BG33</f>
        <v>0</v>
      </c>
      <c r="BI33">
        <v>0.5</v>
      </c>
      <c r="BJ33">
        <f>DI33</f>
        <v>0</v>
      </c>
      <c r="BK33">
        <f>L33</f>
        <v>0</v>
      </c>
      <c r="BL33">
        <f>BH33*BI33*BJ33</f>
        <v>0</v>
      </c>
      <c r="BM33">
        <f>(BK33-BC33)/BJ33</f>
        <v>0</v>
      </c>
      <c r="BN33">
        <f>(BA33-BG33)/BG33</f>
        <v>0</v>
      </c>
      <c r="BO33">
        <f>AZ33/(BB33+AZ33/BG33)</f>
        <v>0</v>
      </c>
      <c r="BP33" t="s">
        <v>437</v>
      </c>
      <c r="BQ33">
        <v>0</v>
      </c>
      <c r="BR33">
        <f>IF(BQ33&lt;&gt;0, BQ33, BO33)</f>
        <v>0</v>
      </c>
      <c r="BS33">
        <f>1-BR33/BG33</f>
        <v>0</v>
      </c>
      <c r="BT33">
        <f>(BG33-BF33)/(BG33-BR33)</f>
        <v>0</v>
      </c>
      <c r="BU33">
        <f>(BA33-BG33)/(BA33-BR33)</f>
        <v>0</v>
      </c>
      <c r="BV33">
        <f>(BG33-BF33)/(BG33-AZ33)</f>
        <v>0</v>
      </c>
      <c r="BW33">
        <f>(BA33-BG33)/(BA33-AZ33)</f>
        <v>0</v>
      </c>
      <c r="BX33">
        <f>(BT33*BR33/BF33)</f>
        <v>0</v>
      </c>
      <c r="BY33">
        <f>(1-BX33)</f>
        <v>0</v>
      </c>
      <c r="DH33">
        <f>$B$11*EG33+$C$11*EH33+$F$11*ES33*(1-EV33)</f>
        <v>0</v>
      </c>
      <c r="DI33">
        <f>DH33*DJ33</f>
        <v>0</v>
      </c>
      <c r="DJ33">
        <f>($B$11*$D$9+$C$11*$D$9+$F$11*((FF33+EX33)/MAX(FF33+EX33+FG33, 0.1)*$I$9+FG33/MAX(FF33+EX33+FG33, 0.1)*$J$9))/($B$11+$C$11+$F$11)</f>
        <v>0</v>
      </c>
      <c r="DK33">
        <f>($B$11*$K$9+$C$11*$K$9+$F$11*((FF33+EX33)/MAX(FF33+EX33+FG33, 0.1)*$P$9+FG33/MAX(FF33+EX33+FG33, 0.1)*$Q$9))/($B$11+$C$11+$F$11)</f>
        <v>0</v>
      </c>
      <c r="DL33">
        <v>6</v>
      </c>
      <c r="DM33">
        <v>0.5</v>
      </c>
      <c r="DN33" t="s">
        <v>438</v>
      </c>
      <c r="DO33">
        <v>2</v>
      </c>
      <c r="DP33" t="b">
        <v>1</v>
      </c>
      <c r="DQ33">
        <v>1761408252.84615</v>
      </c>
      <c r="DR33">
        <v>215.991153846154</v>
      </c>
      <c r="DS33">
        <v>200.224461538462</v>
      </c>
      <c r="DT33">
        <v>31.4370615384615</v>
      </c>
      <c r="DU33">
        <v>24.6801307692308</v>
      </c>
      <c r="DV33">
        <v>214.893615384615</v>
      </c>
      <c r="DW33">
        <v>31.1218769230769</v>
      </c>
      <c r="DX33">
        <v>500.012153846154</v>
      </c>
      <c r="DY33">
        <v>90.2991769230769</v>
      </c>
      <c r="DZ33">
        <v>0.0316385076923077</v>
      </c>
      <c r="EA33">
        <v>37.0872307692308</v>
      </c>
      <c r="EB33">
        <v>35.9974538461538</v>
      </c>
      <c r="EC33">
        <v>999.9</v>
      </c>
      <c r="ED33">
        <v>0</v>
      </c>
      <c r="EE33">
        <v>0</v>
      </c>
      <c r="EF33">
        <v>9983.88846153846</v>
      </c>
      <c r="EG33">
        <v>0</v>
      </c>
      <c r="EH33">
        <v>1226.47923076923</v>
      </c>
      <c r="EI33">
        <v>15.7667076923077</v>
      </c>
      <c r="EJ33">
        <v>223.001230769231</v>
      </c>
      <c r="EK33">
        <v>205.291153846154</v>
      </c>
      <c r="EL33">
        <v>6.75693769230769</v>
      </c>
      <c r="EM33">
        <v>200.224461538462</v>
      </c>
      <c r="EN33">
        <v>24.6801307692308</v>
      </c>
      <c r="EO33">
        <v>2.83874153846154</v>
      </c>
      <c r="EP33">
        <v>2.22859538461538</v>
      </c>
      <c r="EQ33">
        <v>23.1111153846154</v>
      </c>
      <c r="ER33">
        <v>19.1693769230769</v>
      </c>
      <c r="ES33">
        <v>1199.97615384615</v>
      </c>
      <c r="ET33">
        <v>0.967</v>
      </c>
      <c r="EU33">
        <v>0.0330001</v>
      </c>
      <c r="EV33">
        <v>0</v>
      </c>
      <c r="EW33">
        <v>1465.67307692308</v>
      </c>
      <c r="EX33">
        <v>5.00059</v>
      </c>
      <c r="EY33">
        <v>17760.3307692308</v>
      </c>
      <c r="EZ33">
        <v>10358.5</v>
      </c>
      <c r="FA33">
        <v>45.375</v>
      </c>
      <c r="FB33">
        <v>46.7063846153846</v>
      </c>
      <c r="FC33">
        <v>45.375</v>
      </c>
      <c r="FD33">
        <v>46.625</v>
      </c>
      <c r="FE33">
        <v>46.9418461538462</v>
      </c>
      <c r="FF33">
        <v>1155.54615384615</v>
      </c>
      <c r="FG33">
        <v>39.43</v>
      </c>
      <c r="FH33">
        <v>0</v>
      </c>
      <c r="FI33">
        <v>1761408220.9</v>
      </c>
      <c r="FJ33">
        <v>0</v>
      </c>
      <c r="FK33">
        <v>1465.88653846154</v>
      </c>
      <c r="FL33">
        <v>27.3015384629371</v>
      </c>
      <c r="FM33">
        <v>332.18461539855</v>
      </c>
      <c r="FN33">
        <v>17764.1692307692</v>
      </c>
      <c r="FO33">
        <v>15</v>
      </c>
      <c r="FP33">
        <v>0</v>
      </c>
      <c r="FQ33" t="s">
        <v>439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15.398315</v>
      </c>
      <c r="GD33">
        <v>9.39454285714286</v>
      </c>
      <c r="GE33">
        <v>1.02662131688125</v>
      </c>
      <c r="GF33">
        <v>0</v>
      </c>
      <c r="GG33">
        <v>1464.30323529412</v>
      </c>
      <c r="GH33">
        <v>26.611306354416</v>
      </c>
      <c r="GI33">
        <v>2.62076966758221</v>
      </c>
      <c r="GJ33">
        <v>-1</v>
      </c>
      <c r="GK33">
        <v>6.747723</v>
      </c>
      <c r="GL33">
        <v>0.245371127819542</v>
      </c>
      <c r="GM33">
        <v>0.0236842958730042</v>
      </c>
      <c r="GN33">
        <v>0</v>
      </c>
      <c r="GO33">
        <v>0</v>
      </c>
      <c r="GP33">
        <v>2</v>
      </c>
      <c r="GQ33" t="s">
        <v>473</v>
      </c>
      <c r="GR33">
        <v>3.13119</v>
      </c>
      <c r="GS33">
        <v>2.7098</v>
      </c>
      <c r="GT33">
        <v>0.0451746</v>
      </c>
      <c r="GU33">
        <v>0.0417255</v>
      </c>
      <c r="GV33">
        <v>0.122912</v>
      </c>
      <c r="GW33">
        <v>0.103707</v>
      </c>
      <c r="GX33">
        <v>35494.2</v>
      </c>
      <c r="GY33">
        <v>37980.6</v>
      </c>
      <c r="GZ33">
        <v>33675.5</v>
      </c>
      <c r="HA33">
        <v>35929.3</v>
      </c>
      <c r="HB33">
        <v>41827.6</v>
      </c>
      <c r="HC33">
        <v>46260.9</v>
      </c>
      <c r="HD33">
        <v>52633.9</v>
      </c>
      <c r="HE33">
        <v>57450.1</v>
      </c>
      <c r="HF33">
        <v>1.86273</v>
      </c>
      <c r="HG33">
        <v>1.73705</v>
      </c>
      <c r="HH33">
        <v>0.0930205</v>
      </c>
      <c r="HI33">
        <v>0</v>
      </c>
      <c r="HJ33">
        <v>34.489</v>
      </c>
      <c r="HK33">
        <v>999.9</v>
      </c>
      <c r="HL33">
        <v>60.658</v>
      </c>
      <c r="HM33">
        <v>27.664</v>
      </c>
      <c r="HN33">
        <v>24.9939</v>
      </c>
      <c r="HO33">
        <v>55.9245</v>
      </c>
      <c r="HP33">
        <v>44.1867</v>
      </c>
      <c r="HQ33">
        <v>1</v>
      </c>
      <c r="HR33">
        <v>0.703707</v>
      </c>
      <c r="HS33">
        <v>-0.235384</v>
      </c>
      <c r="HT33">
        <v>20.1356</v>
      </c>
      <c r="HU33">
        <v>5.19378</v>
      </c>
      <c r="HV33">
        <v>12.0099</v>
      </c>
      <c r="HW33">
        <v>4.9735</v>
      </c>
      <c r="HX33">
        <v>3.29485</v>
      </c>
      <c r="HY33">
        <v>9999</v>
      </c>
      <c r="HZ33">
        <v>9999</v>
      </c>
      <c r="IA33">
        <v>999.9</v>
      </c>
      <c r="IB33">
        <v>9999</v>
      </c>
      <c r="IC33">
        <v>1.86319</v>
      </c>
      <c r="ID33">
        <v>1.86811</v>
      </c>
      <c r="IE33">
        <v>1.86783</v>
      </c>
      <c r="IF33">
        <v>1.86904</v>
      </c>
      <c r="IG33">
        <v>1.86981</v>
      </c>
      <c r="IH33">
        <v>1.86586</v>
      </c>
      <c r="II33">
        <v>1.86693</v>
      </c>
      <c r="IJ33">
        <v>1.86844</v>
      </c>
      <c r="IK33">
        <v>5</v>
      </c>
      <c r="IL33">
        <v>0</v>
      </c>
      <c r="IM33">
        <v>0</v>
      </c>
      <c r="IN33">
        <v>0</v>
      </c>
      <c r="IO33" t="s">
        <v>441</v>
      </c>
      <c r="IP33" t="s">
        <v>442</v>
      </c>
      <c r="IQ33" t="s">
        <v>443</v>
      </c>
      <c r="IR33" t="s">
        <v>443</v>
      </c>
      <c r="IS33" t="s">
        <v>443</v>
      </c>
      <c r="IT33" t="s">
        <v>443</v>
      </c>
      <c r="IU33">
        <v>0</v>
      </c>
      <c r="IV33">
        <v>100</v>
      </c>
      <c r="IW33">
        <v>100</v>
      </c>
      <c r="IX33">
        <v>1.098</v>
      </c>
      <c r="IY33">
        <v>0.3152</v>
      </c>
      <c r="IZ33">
        <v>1.09748391826392</v>
      </c>
      <c r="JA33">
        <v>0</v>
      </c>
      <c r="JB33">
        <v>0</v>
      </c>
      <c r="JC33">
        <v>0</v>
      </c>
      <c r="JD33">
        <v>0.315191680746845</v>
      </c>
      <c r="JE33">
        <v>0</v>
      </c>
      <c r="JF33">
        <v>0</v>
      </c>
      <c r="JG33">
        <v>0</v>
      </c>
      <c r="JH33">
        <v>5</v>
      </c>
      <c r="JI33">
        <v>2273</v>
      </c>
      <c r="JJ33">
        <v>0</v>
      </c>
      <c r="JK33">
        <v>25</v>
      </c>
      <c r="JL33">
        <v>29356804.4</v>
      </c>
      <c r="JM33">
        <v>29356804.4</v>
      </c>
      <c r="JN33">
        <v>0.480957</v>
      </c>
      <c r="JO33">
        <v>2.6355</v>
      </c>
      <c r="JP33">
        <v>1.54785</v>
      </c>
      <c r="JQ33">
        <v>2.32422</v>
      </c>
      <c r="JR33">
        <v>1.64673</v>
      </c>
      <c r="JS33">
        <v>2.36328</v>
      </c>
      <c r="JT33">
        <v>32.1784</v>
      </c>
      <c r="JU33">
        <v>24.2101</v>
      </c>
      <c r="JV33">
        <v>18</v>
      </c>
      <c r="JW33">
        <v>507.039</v>
      </c>
      <c r="JX33">
        <v>419.309</v>
      </c>
      <c r="JY33">
        <v>36.329</v>
      </c>
      <c r="JZ33">
        <v>36.1431</v>
      </c>
      <c r="KA33">
        <v>30</v>
      </c>
      <c r="KB33">
        <v>35.981</v>
      </c>
      <c r="KC33">
        <v>35.9021</v>
      </c>
      <c r="KD33">
        <v>9.64774</v>
      </c>
      <c r="KE33">
        <v>0</v>
      </c>
      <c r="KF33">
        <v>100</v>
      </c>
      <c r="KG33">
        <v>36.3323</v>
      </c>
      <c r="KH33">
        <v>150.263</v>
      </c>
      <c r="KI33">
        <v>53.0404</v>
      </c>
      <c r="KJ33">
        <v>95.6062</v>
      </c>
      <c r="KK33">
        <v>93.0649</v>
      </c>
    </row>
    <row r="34" spans="1:297">
      <c r="A34">
        <v>18</v>
      </c>
      <c r="B34">
        <v>1761408266</v>
      </c>
      <c r="C34">
        <v>85</v>
      </c>
      <c r="D34" t="s">
        <v>478</v>
      </c>
      <c r="E34" t="s">
        <v>479</v>
      </c>
      <c r="F34">
        <v>5</v>
      </c>
      <c r="G34" t="s">
        <v>435</v>
      </c>
      <c r="H34" t="s">
        <v>436</v>
      </c>
      <c r="I34">
        <v>1761408257.84615</v>
      </c>
      <c r="J34">
        <f>(K34)/1000</f>
        <v>0</v>
      </c>
      <c r="K34">
        <f>IF(DP34, AN34, AH34)</f>
        <v>0</v>
      </c>
      <c r="L34">
        <f>IF(DP34, AI34, AG34)</f>
        <v>0</v>
      </c>
      <c r="M34">
        <f>DR34 - IF(AU34&gt;1, L34*DL34*100.0/(AW34), 0)</f>
        <v>0</v>
      </c>
      <c r="N34">
        <f>((T34-J34/2)*M34-L34)/(T34+J34/2)</f>
        <v>0</v>
      </c>
      <c r="O34">
        <f>N34*(DY34+DZ34)/1000.0</f>
        <v>0</v>
      </c>
      <c r="P34">
        <f>(DR34 - IF(AU34&gt;1, L34*DL34*100.0/(AW34), 0))*(DY34+DZ34)/1000.0</f>
        <v>0</v>
      </c>
      <c r="Q34">
        <f>2.0/((1/S34-1/R34)+SIGN(S34)*SQRT((1/S34-1/R34)*(1/S34-1/R34) + 4*DM34/((DM34+1)*(DM34+1))*(2*1/S34*1/R34-1/R34*1/R34)))</f>
        <v>0</v>
      </c>
      <c r="R34">
        <f>IF(LEFT(DN34,1)&lt;&gt;"0",IF(LEFT(DN34,1)="1",3.0,DO34),$D$5+$E$5*(EF34*DY34/($K$5*1000))+$F$5*(EF34*DY34/($K$5*1000))*MAX(MIN(DL34,$J$5),$I$5)*MAX(MIN(DL34,$J$5),$I$5)+$G$5*MAX(MIN(DL34,$J$5),$I$5)*(EF34*DY34/($K$5*1000))+$H$5*(EF34*DY34/($K$5*1000))*(EF34*DY34/($K$5*1000)))</f>
        <v>0</v>
      </c>
      <c r="S34">
        <f>J34*(1000-(1000*0.61365*exp(17.502*W34/(240.97+W34))/(DY34+DZ34)+DT34)/2)/(1000*0.61365*exp(17.502*W34/(240.97+W34))/(DY34+DZ34)-DT34)</f>
        <v>0</v>
      </c>
      <c r="T34">
        <f>1/((DM34+1)/(Q34/1.6)+1/(R34/1.37)) + DM34/((DM34+1)/(Q34/1.6) + DM34/(R34/1.37))</f>
        <v>0</v>
      </c>
      <c r="U34">
        <f>(DH34*DK34)</f>
        <v>0</v>
      </c>
      <c r="V34">
        <f>(EA34+(U34+2*0.95*5.67E-8*(((EA34+$B$7)+273)^4-(EA34+273)^4)-44100*J34)/(1.84*29.3*R34+8*0.95*5.67E-8*(EA34+273)^3))</f>
        <v>0</v>
      </c>
      <c r="W34">
        <f>($C$7*EB34+$D$7*EC34+$E$7*V34)</f>
        <v>0</v>
      </c>
      <c r="X34">
        <f>0.61365*exp(17.502*W34/(240.97+W34))</f>
        <v>0</v>
      </c>
      <c r="Y34">
        <f>(Z34/AA34*100)</f>
        <v>0</v>
      </c>
      <c r="Z34">
        <f>DT34*(DY34+DZ34)/1000</f>
        <v>0</v>
      </c>
      <c r="AA34">
        <f>0.61365*exp(17.502*EA34/(240.97+EA34))</f>
        <v>0</v>
      </c>
      <c r="AB34">
        <f>(X34-DT34*(DY34+DZ34)/1000)</f>
        <v>0</v>
      </c>
      <c r="AC34">
        <f>(-J34*44100)</f>
        <v>0</v>
      </c>
      <c r="AD34">
        <f>2*29.3*R34*0.92*(EA34-W34)</f>
        <v>0</v>
      </c>
      <c r="AE34">
        <f>2*0.95*5.67E-8*(((EA34+$B$7)+273)^4-(W34+273)^4)</f>
        <v>0</v>
      </c>
      <c r="AF34">
        <f>U34+AE34+AC34+AD34</f>
        <v>0</v>
      </c>
      <c r="AG34">
        <f>DX34*AU34*(DS34-DR34*(1000-AU34*DU34)/(1000-AU34*DT34))/(100*DL34)</f>
        <v>0</v>
      </c>
      <c r="AH34">
        <f>1000*DX34*AU34*(DT34-DU34)/(100*DL34*(1000-AU34*DT34))</f>
        <v>0</v>
      </c>
      <c r="AI34">
        <f>(AJ34 - AK34 - DY34*1E3/(8.314*(EA34+273.15)) * AM34/DX34 * AL34) * DX34/(100*DL34) * (1000 - DU34)/1000</f>
        <v>0</v>
      </c>
      <c r="AJ34">
        <v>171.36359353088</v>
      </c>
      <c r="AK34">
        <v>182.964048484848</v>
      </c>
      <c r="AL34">
        <v>-3.39269466166147</v>
      </c>
      <c r="AM34">
        <v>64.7646732039723</v>
      </c>
      <c r="AN34">
        <f>(AP34 - AO34 + DY34*1E3/(8.314*(EA34+273.15)) * AR34/DX34 * AQ34) * DX34/(100*DL34) * 1000/(1000 - AP34)</f>
        <v>0</v>
      </c>
      <c r="AO34">
        <v>24.6785143767461</v>
      </c>
      <c r="AP34">
        <v>31.4954387878788</v>
      </c>
      <c r="AQ34">
        <v>0.00589597101086589</v>
      </c>
      <c r="AR34">
        <v>110.942474455945</v>
      </c>
      <c r="AS34">
        <v>0</v>
      </c>
      <c r="AT34">
        <v>0</v>
      </c>
      <c r="AU34">
        <f>IF(AS34*$H$13&gt;=AW34,1.0,(AW34/(AW34-AS34*$H$13)))</f>
        <v>0</v>
      </c>
      <c r="AV34">
        <f>(AU34-1)*100</f>
        <v>0</v>
      </c>
      <c r="AW34">
        <f>MAX(0,($B$13+$C$13*EF34)/(1+$D$13*EF34)*DY34/(EA34+273)*$E$13)</f>
        <v>0</v>
      </c>
      <c r="AX34" t="s">
        <v>437</v>
      </c>
      <c r="AY34" t="s">
        <v>437</v>
      </c>
      <c r="AZ34">
        <v>0</v>
      </c>
      <c r="BA34">
        <v>0</v>
      </c>
      <c r="BB34">
        <f>1-AZ34/BA34</f>
        <v>0</v>
      </c>
      <c r="BC34">
        <v>0</v>
      </c>
      <c r="BD34" t="s">
        <v>437</v>
      </c>
      <c r="BE34" t="s">
        <v>437</v>
      </c>
      <c r="BF34">
        <v>0</v>
      </c>
      <c r="BG34">
        <v>0</v>
      </c>
      <c r="BH34">
        <f>1-BF34/BG34</f>
        <v>0</v>
      </c>
      <c r="BI34">
        <v>0.5</v>
      </c>
      <c r="BJ34">
        <f>DI34</f>
        <v>0</v>
      </c>
      <c r="BK34">
        <f>L34</f>
        <v>0</v>
      </c>
      <c r="BL34">
        <f>BH34*BI34*BJ34</f>
        <v>0</v>
      </c>
      <c r="BM34">
        <f>(BK34-BC34)/BJ34</f>
        <v>0</v>
      </c>
      <c r="BN34">
        <f>(BA34-BG34)/BG34</f>
        <v>0</v>
      </c>
      <c r="BO34">
        <f>AZ34/(BB34+AZ34/BG34)</f>
        <v>0</v>
      </c>
      <c r="BP34" t="s">
        <v>437</v>
      </c>
      <c r="BQ34">
        <v>0</v>
      </c>
      <c r="BR34">
        <f>IF(BQ34&lt;&gt;0, BQ34, BO34)</f>
        <v>0</v>
      </c>
      <c r="BS34">
        <f>1-BR34/BG34</f>
        <v>0</v>
      </c>
      <c r="BT34">
        <f>(BG34-BF34)/(BG34-BR34)</f>
        <v>0</v>
      </c>
      <c r="BU34">
        <f>(BA34-BG34)/(BA34-BR34)</f>
        <v>0</v>
      </c>
      <c r="BV34">
        <f>(BG34-BF34)/(BG34-AZ34)</f>
        <v>0</v>
      </c>
      <c r="BW34">
        <f>(BA34-BG34)/(BA34-AZ34)</f>
        <v>0</v>
      </c>
      <c r="BX34">
        <f>(BT34*BR34/BF34)</f>
        <v>0</v>
      </c>
      <c r="BY34">
        <f>(1-BX34)</f>
        <v>0</v>
      </c>
      <c r="DH34">
        <f>$B$11*EG34+$C$11*EH34+$F$11*ES34*(1-EV34)</f>
        <v>0</v>
      </c>
      <c r="DI34">
        <f>DH34*DJ34</f>
        <v>0</v>
      </c>
      <c r="DJ34">
        <f>($B$11*$D$9+$C$11*$D$9+$F$11*((FF34+EX34)/MAX(FF34+EX34+FG34, 0.1)*$I$9+FG34/MAX(FF34+EX34+FG34, 0.1)*$J$9))/($B$11+$C$11+$F$11)</f>
        <v>0</v>
      </c>
      <c r="DK34">
        <f>($B$11*$K$9+$C$11*$K$9+$F$11*((FF34+EX34)/MAX(FF34+EX34+FG34, 0.1)*$P$9+FG34/MAX(FF34+EX34+FG34, 0.1)*$Q$9))/($B$11+$C$11+$F$11)</f>
        <v>0</v>
      </c>
      <c r="DL34">
        <v>6</v>
      </c>
      <c r="DM34">
        <v>0.5</v>
      </c>
      <c r="DN34" t="s">
        <v>438</v>
      </c>
      <c r="DO34">
        <v>2</v>
      </c>
      <c r="DP34" t="b">
        <v>1</v>
      </c>
      <c r="DQ34">
        <v>1761408257.84615</v>
      </c>
      <c r="DR34">
        <v>200.172615384615</v>
      </c>
      <c r="DS34">
        <v>183.345846153846</v>
      </c>
      <c r="DT34">
        <v>31.4593153846154</v>
      </c>
      <c r="DU34">
        <v>24.6798384615385</v>
      </c>
      <c r="DV34">
        <v>199.075</v>
      </c>
      <c r="DW34">
        <v>31.1441307692308</v>
      </c>
      <c r="DX34">
        <v>499.995230769231</v>
      </c>
      <c r="DY34">
        <v>90.2999307692308</v>
      </c>
      <c r="DZ34">
        <v>0.0316601153846154</v>
      </c>
      <c r="EA34">
        <v>37.0872230769231</v>
      </c>
      <c r="EB34">
        <v>35.9944846153846</v>
      </c>
      <c r="EC34">
        <v>999.9</v>
      </c>
      <c r="ED34">
        <v>0</v>
      </c>
      <c r="EE34">
        <v>0</v>
      </c>
      <c r="EF34">
        <v>9993.93</v>
      </c>
      <c r="EG34">
        <v>0</v>
      </c>
      <c r="EH34">
        <v>1226.51153846154</v>
      </c>
      <c r="EI34">
        <v>16.8268153846154</v>
      </c>
      <c r="EJ34">
        <v>206.673923076923</v>
      </c>
      <c r="EK34">
        <v>187.985153846154</v>
      </c>
      <c r="EL34">
        <v>6.77948846153846</v>
      </c>
      <c r="EM34">
        <v>183.345846153846</v>
      </c>
      <c r="EN34">
        <v>24.6798384615385</v>
      </c>
      <c r="EO34">
        <v>2.84077384615385</v>
      </c>
      <c r="EP34">
        <v>2.22858692307692</v>
      </c>
      <c r="EQ34">
        <v>23.1229615384615</v>
      </c>
      <c r="ER34">
        <v>19.1693153846154</v>
      </c>
      <c r="ES34">
        <v>1200</v>
      </c>
      <c r="ET34">
        <v>0.967000692307692</v>
      </c>
      <c r="EU34">
        <v>0.0329994384615385</v>
      </c>
      <c r="EV34">
        <v>0</v>
      </c>
      <c r="EW34">
        <v>1468.06</v>
      </c>
      <c r="EX34">
        <v>5.00059</v>
      </c>
      <c r="EY34">
        <v>17788.6692307692</v>
      </c>
      <c r="EZ34">
        <v>10358.7</v>
      </c>
      <c r="FA34">
        <v>45.375</v>
      </c>
      <c r="FB34">
        <v>46.7112307692308</v>
      </c>
      <c r="FC34">
        <v>45.375</v>
      </c>
      <c r="FD34">
        <v>46.6297692307692</v>
      </c>
      <c r="FE34">
        <v>46.9563846153846</v>
      </c>
      <c r="FF34">
        <v>1155.57</v>
      </c>
      <c r="FG34">
        <v>39.43</v>
      </c>
      <c r="FH34">
        <v>0</v>
      </c>
      <c r="FI34">
        <v>1761408225.7</v>
      </c>
      <c r="FJ34">
        <v>0</v>
      </c>
      <c r="FK34">
        <v>1468.15269230769</v>
      </c>
      <c r="FL34">
        <v>27.6994872079227</v>
      </c>
      <c r="FM34">
        <v>334.471795113957</v>
      </c>
      <c r="FN34">
        <v>17791.15</v>
      </c>
      <c r="FO34">
        <v>15</v>
      </c>
      <c r="FP34">
        <v>0</v>
      </c>
      <c r="FQ34" t="s">
        <v>439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16.2282714285714</v>
      </c>
      <c r="GD34">
        <v>11.4891896103896</v>
      </c>
      <c r="GE34">
        <v>1.26098293940457</v>
      </c>
      <c r="GF34">
        <v>0</v>
      </c>
      <c r="GG34">
        <v>1466.745</v>
      </c>
      <c r="GH34">
        <v>28.1352177367406</v>
      </c>
      <c r="GI34">
        <v>2.76830511961633</v>
      </c>
      <c r="GJ34">
        <v>-1</v>
      </c>
      <c r="GK34">
        <v>6.76714</v>
      </c>
      <c r="GL34">
        <v>0.271399480519485</v>
      </c>
      <c r="GM34">
        <v>0.0275034108707232</v>
      </c>
      <c r="GN34">
        <v>0</v>
      </c>
      <c r="GO34">
        <v>0</v>
      </c>
      <c r="GP34">
        <v>2</v>
      </c>
      <c r="GQ34" t="s">
        <v>473</v>
      </c>
      <c r="GR34">
        <v>3.13115</v>
      </c>
      <c r="GS34">
        <v>2.70972</v>
      </c>
      <c r="GT34">
        <v>0.0416421</v>
      </c>
      <c r="GU34">
        <v>0.0381291</v>
      </c>
      <c r="GV34">
        <v>0.122994</v>
      </c>
      <c r="GW34">
        <v>0.103702</v>
      </c>
      <c r="GX34">
        <v>35625.4</v>
      </c>
      <c r="GY34">
        <v>38123</v>
      </c>
      <c r="GZ34">
        <v>33675.5</v>
      </c>
      <c r="HA34">
        <v>35929.3</v>
      </c>
      <c r="HB34">
        <v>41823.2</v>
      </c>
      <c r="HC34">
        <v>46260.6</v>
      </c>
      <c r="HD34">
        <v>52633.7</v>
      </c>
      <c r="HE34">
        <v>57450</v>
      </c>
      <c r="HF34">
        <v>1.86262</v>
      </c>
      <c r="HG34">
        <v>1.73695</v>
      </c>
      <c r="HH34">
        <v>0.0930764</v>
      </c>
      <c r="HI34">
        <v>0</v>
      </c>
      <c r="HJ34">
        <v>34.4859</v>
      </c>
      <c r="HK34">
        <v>999.9</v>
      </c>
      <c r="HL34">
        <v>60.634</v>
      </c>
      <c r="HM34">
        <v>27.664</v>
      </c>
      <c r="HN34">
        <v>24.9859</v>
      </c>
      <c r="HO34">
        <v>56.0845</v>
      </c>
      <c r="HP34">
        <v>44.3189</v>
      </c>
      <c r="HQ34">
        <v>1</v>
      </c>
      <c r="HR34">
        <v>0.703671</v>
      </c>
      <c r="HS34">
        <v>-0.245537</v>
      </c>
      <c r="HT34">
        <v>20.1354</v>
      </c>
      <c r="HU34">
        <v>5.19423</v>
      </c>
      <c r="HV34">
        <v>12.0099</v>
      </c>
      <c r="HW34">
        <v>4.9736</v>
      </c>
      <c r="HX34">
        <v>3.29492</v>
      </c>
      <c r="HY34">
        <v>9999</v>
      </c>
      <c r="HZ34">
        <v>9999</v>
      </c>
      <c r="IA34">
        <v>999.9</v>
      </c>
      <c r="IB34">
        <v>9999</v>
      </c>
      <c r="IC34">
        <v>1.86319</v>
      </c>
      <c r="ID34">
        <v>1.86812</v>
      </c>
      <c r="IE34">
        <v>1.86783</v>
      </c>
      <c r="IF34">
        <v>1.86904</v>
      </c>
      <c r="IG34">
        <v>1.86981</v>
      </c>
      <c r="IH34">
        <v>1.86588</v>
      </c>
      <c r="II34">
        <v>1.86696</v>
      </c>
      <c r="IJ34">
        <v>1.86843</v>
      </c>
      <c r="IK34">
        <v>5</v>
      </c>
      <c r="IL34">
        <v>0</v>
      </c>
      <c r="IM34">
        <v>0</v>
      </c>
      <c r="IN34">
        <v>0</v>
      </c>
      <c r="IO34" t="s">
        <v>441</v>
      </c>
      <c r="IP34" t="s">
        <v>442</v>
      </c>
      <c r="IQ34" t="s">
        <v>443</v>
      </c>
      <c r="IR34" t="s">
        <v>443</v>
      </c>
      <c r="IS34" t="s">
        <v>443</v>
      </c>
      <c r="IT34" t="s">
        <v>443</v>
      </c>
      <c r="IU34">
        <v>0</v>
      </c>
      <c r="IV34">
        <v>100</v>
      </c>
      <c r="IW34">
        <v>100</v>
      </c>
      <c r="IX34">
        <v>1.098</v>
      </c>
      <c r="IY34">
        <v>0.3152</v>
      </c>
      <c r="IZ34">
        <v>1.09748391826392</v>
      </c>
      <c r="JA34">
        <v>0</v>
      </c>
      <c r="JB34">
        <v>0</v>
      </c>
      <c r="JC34">
        <v>0</v>
      </c>
      <c r="JD34">
        <v>0.315191680746845</v>
      </c>
      <c r="JE34">
        <v>0</v>
      </c>
      <c r="JF34">
        <v>0</v>
      </c>
      <c r="JG34">
        <v>0</v>
      </c>
      <c r="JH34">
        <v>5</v>
      </c>
      <c r="JI34">
        <v>2273</v>
      </c>
      <c r="JJ34">
        <v>0</v>
      </c>
      <c r="JK34">
        <v>25</v>
      </c>
      <c r="JL34">
        <v>29356804.4</v>
      </c>
      <c r="JM34">
        <v>29356804.4</v>
      </c>
      <c r="JN34">
        <v>0.450439</v>
      </c>
      <c r="JO34">
        <v>2.63306</v>
      </c>
      <c r="JP34">
        <v>1.54785</v>
      </c>
      <c r="JQ34">
        <v>2.32422</v>
      </c>
      <c r="JR34">
        <v>1.64673</v>
      </c>
      <c r="JS34">
        <v>2.36084</v>
      </c>
      <c r="JT34">
        <v>32.2005</v>
      </c>
      <c r="JU34">
        <v>24.2101</v>
      </c>
      <c r="JV34">
        <v>18</v>
      </c>
      <c r="JW34">
        <v>506.969</v>
      </c>
      <c r="JX34">
        <v>419.249</v>
      </c>
      <c r="JY34">
        <v>36.3313</v>
      </c>
      <c r="JZ34">
        <v>36.1431</v>
      </c>
      <c r="KA34">
        <v>29.9999</v>
      </c>
      <c r="KB34">
        <v>35.981</v>
      </c>
      <c r="KC34">
        <v>35.9021</v>
      </c>
      <c r="KD34">
        <v>8.92403</v>
      </c>
      <c r="KE34">
        <v>0</v>
      </c>
      <c r="KF34">
        <v>100</v>
      </c>
      <c r="KG34">
        <v>36.3409</v>
      </c>
      <c r="KH34">
        <v>130.126</v>
      </c>
      <c r="KI34">
        <v>53.0404</v>
      </c>
      <c r="KJ34">
        <v>95.6059</v>
      </c>
      <c r="KK34">
        <v>93.0647</v>
      </c>
    </row>
    <row r="35" spans="1:297">
      <c r="A35">
        <v>19</v>
      </c>
      <c r="B35">
        <v>1761408271</v>
      </c>
      <c r="C35">
        <v>90</v>
      </c>
      <c r="D35" t="s">
        <v>480</v>
      </c>
      <c r="E35" t="s">
        <v>481</v>
      </c>
      <c r="F35">
        <v>5</v>
      </c>
      <c r="G35" t="s">
        <v>435</v>
      </c>
      <c r="H35" t="s">
        <v>436</v>
      </c>
      <c r="I35">
        <v>1761408262.84615</v>
      </c>
      <c r="J35">
        <f>(K35)/1000</f>
        <v>0</v>
      </c>
      <c r="K35">
        <f>IF(DP35, AN35, AH35)</f>
        <v>0</v>
      </c>
      <c r="L35">
        <f>IF(DP35, AI35, AG35)</f>
        <v>0</v>
      </c>
      <c r="M35">
        <f>DR35 - IF(AU35&gt;1, L35*DL35*100.0/(AW35), 0)</f>
        <v>0</v>
      </c>
      <c r="N35">
        <f>((T35-J35/2)*M35-L35)/(T35+J35/2)</f>
        <v>0</v>
      </c>
      <c r="O35">
        <f>N35*(DY35+DZ35)/1000.0</f>
        <v>0</v>
      </c>
      <c r="P35">
        <f>(DR35 - IF(AU35&gt;1, L35*DL35*100.0/(AW35), 0))*(DY35+DZ35)/1000.0</f>
        <v>0</v>
      </c>
      <c r="Q35">
        <f>2.0/((1/S35-1/R35)+SIGN(S35)*SQRT((1/S35-1/R35)*(1/S35-1/R35) + 4*DM35/((DM35+1)*(DM35+1))*(2*1/S35*1/R35-1/R35*1/R35)))</f>
        <v>0</v>
      </c>
      <c r="R35">
        <f>IF(LEFT(DN35,1)&lt;&gt;"0",IF(LEFT(DN35,1)="1",3.0,DO35),$D$5+$E$5*(EF35*DY35/($K$5*1000))+$F$5*(EF35*DY35/($K$5*1000))*MAX(MIN(DL35,$J$5),$I$5)*MAX(MIN(DL35,$J$5),$I$5)+$G$5*MAX(MIN(DL35,$J$5),$I$5)*(EF35*DY35/($K$5*1000))+$H$5*(EF35*DY35/($K$5*1000))*(EF35*DY35/($K$5*1000)))</f>
        <v>0</v>
      </c>
      <c r="S35">
        <f>J35*(1000-(1000*0.61365*exp(17.502*W35/(240.97+W35))/(DY35+DZ35)+DT35)/2)/(1000*0.61365*exp(17.502*W35/(240.97+W35))/(DY35+DZ35)-DT35)</f>
        <v>0</v>
      </c>
      <c r="T35">
        <f>1/((DM35+1)/(Q35/1.6)+1/(R35/1.37)) + DM35/((DM35+1)/(Q35/1.6) + DM35/(R35/1.37))</f>
        <v>0</v>
      </c>
      <c r="U35">
        <f>(DH35*DK35)</f>
        <v>0</v>
      </c>
      <c r="V35">
        <f>(EA35+(U35+2*0.95*5.67E-8*(((EA35+$B$7)+273)^4-(EA35+273)^4)-44100*J35)/(1.84*29.3*R35+8*0.95*5.67E-8*(EA35+273)^3))</f>
        <v>0</v>
      </c>
      <c r="W35">
        <f>($C$7*EB35+$D$7*EC35+$E$7*V35)</f>
        <v>0</v>
      </c>
      <c r="X35">
        <f>0.61365*exp(17.502*W35/(240.97+W35))</f>
        <v>0</v>
      </c>
      <c r="Y35">
        <f>(Z35/AA35*100)</f>
        <v>0</v>
      </c>
      <c r="Z35">
        <f>DT35*(DY35+DZ35)/1000</f>
        <v>0</v>
      </c>
      <c r="AA35">
        <f>0.61365*exp(17.502*EA35/(240.97+EA35))</f>
        <v>0</v>
      </c>
      <c r="AB35">
        <f>(X35-DT35*(DY35+DZ35)/1000)</f>
        <v>0</v>
      </c>
      <c r="AC35">
        <f>(-J35*44100)</f>
        <v>0</v>
      </c>
      <c r="AD35">
        <f>2*29.3*R35*0.92*(EA35-W35)</f>
        <v>0</v>
      </c>
      <c r="AE35">
        <f>2*0.95*5.67E-8*(((EA35+$B$7)+273)^4-(W35+273)^4)</f>
        <v>0</v>
      </c>
      <c r="AF35">
        <f>U35+AE35+AC35+AD35</f>
        <v>0</v>
      </c>
      <c r="AG35">
        <f>DX35*AU35*(DS35-DR35*(1000-AU35*DU35)/(1000-AU35*DT35))/(100*DL35)</f>
        <v>0</v>
      </c>
      <c r="AH35">
        <f>1000*DX35*AU35*(DT35-DU35)/(100*DL35*(1000-AU35*DT35))</f>
        <v>0</v>
      </c>
      <c r="AI35">
        <f>(AJ35 - AK35 - DY35*1E3/(8.314*(EA35+273.15)) * AM35/DX35 * AL35) * DX35/(100*DL35) * (1000 - DU35)/1000</f>
        <v>0</v>
      </c>
      <c r="AJ35">
        <v>154.968915669183</v>
      </c>
      <c r="AK35">
        <v>166.806121212121</v>
      </c>
      <c r="AL35">
        <v>-3.22232508498159</v>
      </c>
      <c r="AM35">
        <v>64.7646732039723</v>
      </c>
      <c r="AN35">
        <f>(AP35 - AO35 + DY35*1E3/(8.314*(EA35+273.15)) * AR35/DX35 * AQ35) * DX35/(100*DL35) * 1000/(1000 - AP35)</f>
        <v>0</v>
      </c>
      <c r="AO35">
        <v>24.6789371059024</v>
      </c>
      <c r="AP35">
        <v>31.5310175757576</v>
      </c>
      <c r="AQ35">
        <v>0.00781005746807519</v>
      </c>
      <c r="AR35">
        <v>110.942474455945</v>
      </c>
      <c r="AS35">
        <v>0</v>
      </c>
      <c r="AT35">
        <v>0</v>
      </c>
      <c r="AU35">
        <f>IF(AS35*$H$13&gt;=AW35,1.0,(AW35/(AW35-AS35*$H$13)))</f>
        <v>0</v>
      </c>
      <c r="AV35">
        <f>(AU35-1)*100</f>
        <v>0</v>
      </c>
      <c r="AW35">
        <f>MAX(0,($B$13+$C$13*EF35)/(1+$D$13*EF35)*DY35/(EA35+273)*$E$13)</f>
        <v>0</v>
      </c>
      <c r="AX35" t="s">
        <v>437</v>
      </c>
      <c r="AY35" t="s">
        <v>437</v>
      </c>
      <c r="AZ35">
        <v>0</v>
      </c>
      <c r="BA35">
        <v>0</v>
      </c>
      <c r="BB35">
        <f>1-AZ35/BA35</f>
        <v>0</v>
      </c>
      <c r="BC35">
        <v>0</v>
      </c>
      <c r="BD35" t="s">
        <v>437</v>
      </c>
      <c r="BE35" t="s">
        <v>437</v>
      </c>
      <c r="BF35">
        <v>0</v>
      </c>
      <c r="BG35">
        <v>0</v>
      </c>
      <c r="BH35">
        <f>1-BF35/BG35</f>
        <v>0</v>
      </c>
      <c r="BI35">
        <v>0.5</v>
      </c>
      <c r="BJ35">
        <f>DI35</f>
        <v>0</v>
      </c>
      <c r="BK35">
        <f>L35</f>
        <v>0</v>
      </c>
      <c r="BL35">
        <f>BH35*BI35*BJ35</f>
        <v>0</v>
      </c>
      <c r="BM35">
        <f>(BK35-BC35)/BJ35</f>
        <v>0</v>
      </c>
      <c r="BN35">
        <f>(BA35-BG35)/BG35</f>
        <v>0</v>
      </c>
      <c r="BO35">
        <f>AZ35/(BB35+AZ35/BG35)</f>
        <v>0</v>
      </c>
      <c r="BP35" t="s">
        <v>437</v>
      </c>
      <c r="BQ35">
        <v>0</v>
      </c>
      <c r="BR35">
        <f>IF(BQ35&lt;&gt;0, BQ35, BO35)</f>
        <v>0</v>
      </c>
      <c r="BS35">
        <f>1-BR35/BG35</f>
        <v>0</v>
      </c>
      <c r="BT35">
        <f>(BG35-BF35)/(BG35-BR35)</f>
        <v>0</v>
      </c>
      <c r="BU35">
        <f>(BA35-BG35)/(BA35-BR35)</f>
        <v>0</v>
      </c>
      <c r="BV35">
        <f>(BG35-BF35)/(BG35-AZ35)</f>
        <v>0</v>
      </c>
      <c r="BW35">
        <f>(BA35-BG35)/(BA35-AZ35)</f>
        <v>0</v>
      </c>
      <c r="BX35">
        <f>(BT35*BR35/BF35)</f>
        <v>0</v>
      </c>
      <c r="BY35">
        <f>(1-BX35)</f>
        <v>0</v>
      </c>
      <c r="DH35">
        <f>$B$11*EG35+$C$11*EH35+$F$11*ES35*(1-EV35)</f>
        <v>0</v>
      </c>
      <c r="DI35">
        <f>DH35*DJ35</f>
        <v>0</v>
      </c>
      <c r="DJ35">
        <f>($B$11*$D$9+$C$11*$D$9+$F$11*((FF35+EX35)/MAX(FF35+EX35+FG35, 0.1)*$I$9+FG35/MAX(FF35+EX35+FG35, 0.1)*$J$9))/($B$11+$C$11+$F$11)</f>
        <v>0</v>
      </c>
      <c r="DK35">
        <f>($B$11*$K$9+$C$11*$K$9+$F$11*((FF35+EX35)/MAX(FF35+EX35+FG35, 0.1)*$P$9+FG35/MAX(FF35+EX35+FG35, 0.1)*$Q$9))/($B$11+$C$11+$F$11)</f>
        <v>0</v>
      </c>
      <c r="DL35">
        <v>6</v>
      </c>
      <c r="DM35">
        <v>0.5</v>
      </c>
      <c r="DN35" t="s">
        <v>438</v>
      </c>
      <c r="DO35">
        <v>2</v>
      </c>
      <c r="DP35" t="b">
        <v>1</v>
      </c>
      <c r="DQ35">
        <v>1761408262.84615</v>
      </c>
      <c r="DR35">
        <v>184.255692307692</v>
      </c>
      <c r="DS35">
        <v>166.914615384615</v>
      </c>
      <c r="DT35">
        <v>31.4861615384615</v>
      </c>
      <c r="DU35">
        <v>24.6793461538462</v>
      </c>
      <c r="DV35">
        <v>183.158153846154</v>
      </c>
      <c r="DW35">
        <v>31.1709692307692</v>
      </c>
      <c r="DX35">
        <v>499.989</v>
      </c>
      <c r="DY35">
        <v>90.2995846153846</v>
      </c>
      <c r="DZ35">
        <v>0.0317365230769231</v>
      </c>
      <c r="EA35">
        <v>37.0878230769231</v>
      </c>
      <c r="EB35">
        <v>35.9906461538461</v>
      </c>
      <c r="EC35">
        <v>999.9</v>
      </c>
      <c r="ED35">
        <v>0</v>
      </c>
      <c r="EE35">
        <v>0</v>
      </c>
      <c r="EF35">
        <v>9996.76846153846</v>
      </c>
      <c r="EG35">
        <v>0</v>
      </c>
      <c r="EH35">
        <v>1226.53846153846</v>
      </c>
      <c r="EI35">
        <v>17.3410923076923</v>
      </c>
      <c r="EJ35">
        <v>190.245307692308</v>
      </c>
      <c r="EK35">
        <v>171.138153846154</v>
      </c>
      <c r="EL35">
        <v>6.80682153846154</v>
      </c>
      <c r="EM35">
        <v>166.914615384615</v>
      </c>
      <c r="EN35">
        <v>24.6793461538462</v>
      </c>
      <c r="EO35">
        <v>2.84318769230769</v>
      </c>
      <c r="EP35">
        <v>2.22853538461538</v>
      </c>
      <c r="EQ35">
        <v>23.137</v>
      </c>
      <c r="ER35">
        <v>19.1689230769231</v>
      </c>
      <c r="ES35">
        <v>1200</v>
      </c>
      <c r="ET35">
        <v>0.967000692307692</v>
      </c>
      <c r="EU35">
        <v>0.0329994384615385</v>
      </c>
      <c r="EV35">
        <v>0</v>
      </c>
      <c r="EW35">
        <v>1470.26846153846</v>
      </c>
      <c r="EX35">
        <v>5.00059</v>
      </c>
      <c r="EY35">
        <v>17816.0230769231</v>
      </c>
      <c r="EZ35">
        <v>10358.7153846154</v>
      </c>
      <c r="FA35">
        <v>45.375</v>
      </c>
      <c r="FB35">
        <v>46.7209230769231</v>
      </c>
      <c r="FC35">
        <v>45.375</v>
      </c>
      <c r="FD35">
        <v>46.6393076923077</v>
      </c>
      <c r="FE35">
        <v>46.9757692307692</v>
      </c>
      <c r="FF35">
        <v>1155.57</v>
      </c>
      <c r="FG35">
        <v>39.43</v>
      </c>
      <c r="FH35">
        <v>0</v>
      </c>
      <c r="FI35">
        <v>1761408231.1</v>
      </c>
      <c r="FJ35">
        <v>0</v>
      </c>
      <c r="FK35">
        <v>1470.764</v>
      </c>
      <c r="FL35">
        <v>27.3269231204093</v>
      </c>
      <c r="FM35">
        <v>322.961538987786</v>
      </c>
      <c r="FN35">
        <v>17822.072</v>
      </c>
      <c r="FO35">
        <v>15</v>
      </c>
      <c r="FP35">
        <v>0</v>
      </c>
      <c r="FQ35" t="s">
        <v>439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17.0899</v>
      </c>
      <c r="GD35">
        <v>7.83498045112781</v>
      </c>
      <c r="GE35">
        <v>0.896595342950207</v>
      </c>
      <c r="GF35">
        <v>0</v>
      </c>
      <c r="GG35">
        <v>1468.97264705882</v>
      </c>
      <c r="GH35">
        <v>27.3575248075906</v>
      </c>
      <c r="GI35">
        <v>2.6904234401293</v>
      </c>
      <c r="GJ35">
        <v>-1</v>
      </c>
      <c r="GK35">
        <v>6.794321</v>
      </c>
      <c r="GL35">
        <v>0.32557353383459</v>
      </c>
      <c r="GM35">
        <v>0.0314367429769688</v>
      </c>
      <c r="GN35">
        <v>0</v>
      </c>
      <c r="GO35">
        <v>0</v>
      </c>
      <c r="GP35">
        <v>2</v>
      </c>
      <c r="GQ35" t="s">
        <v>473</v>
      </c>
      <c r="GR35">
        <v>3.13119</v>
      </c>
      <c r="GS35">
        <v>2.70955</v>
      </c>
      <c r="GT35">
        <v>0.0381596</v>
      </c>
      <c r="GU35">
        <v>0.0342426</v>
      </c>
      <c r="GV35">
        <v>0.123085</v>
      </c>
      <c r="GW35">
        <v>0.103692</v>
      </c>
      <c r="GX35">
        <v>35754.8</v>
      </c>
      <c r="GY35">
        <v>38276.8</v>
      </c>
      <c r="GZ35">
        <v>33675.6</v>
      </c>
      <c r="HA35">
        <v>35929.2</v>
      </c>
      <c r="HB35">
        <v>41818.7</v>
      </c>
      <c r="HC35">
        <v>46260.6</v>
      </c>
      <c r="HD35">
        <v>52634</v>
      </c>
      <c r="HE35">
        <v>57449.9</v>
      </c>
      <c r="HF35">
        <v>1.86262</v>
      </c>
      <c r="HG35">
        <v>1.73717</v>
      </c>
      <c r="HH35">
        <v>0.092499</v>
      </c>
      <c r="HI35">
        <v>0</v>
      </c>
      <c r="HJ35">
        <v>34.4859</v>
      </c>
      <c r="HK35">
        <v>999.9</v>
      </c>
      <c r="HL35">
        <v>60.634</v>
      </c>
      <c r="HM35">
        <v>27.664</v>
      </c>
      <c r="HN35">
        <v>24.9864</v>
      </c>
      <c r="HO35">
        <v>55.6145</v>
      </c>
      <c r="HP35">
        <v>44.2107</v>
      </c>
      <c r="HQ35">
        <v>1</v>
      </c>
      <c r="HR35">
        <v>0.703224</v>
      </c>
      <c r="HS35">
        <v>-0.267993</v>
      </c>
      <c r="HT35">
        <v>20.1354</v>
      </c>
      <c r="HU35">
        <v>5.19363</v>
      </c>
      <c r="HV35">
        <v>12.0099</v>
      </c>
      <c r="HW35">
        <v>4.9737</v>
      </c>
      <c r="HX35">
        <v>3.29492</v>
      </c>
      <c r="HY35">
        <v>9999</v>
      </c>
      <c r="HZ35">
        <v>9999</v>
      </c>
      <c r="IA35">
        <v>999.9</v>
      </c>
      <c r="IB35">
        <v>9999</v>
      </c>
      <c r="IC35">
        <v>1.86317</v>
      </c>
      <c r="ID35">
        <v>1.86812</v>
      </c>
      <c r="IE35">
        <v>1.86783</v>
      </c>
      <c r="IF35">
        <v>1.86905</v>
      </c>
      <c r="IG35">
        <v>1.86981</v>
      </c>
      <c r="IH35">
        <v>1.8659</v>
      </c>
      <c r="II35">
        <v>1.86697</v>
      </c>
      <c r="IJ35">
        <v>1.86844</v>
      </c>
      <c r="IK35">
        <v>5</v>
      </c>
      <c r="IL35">
        <v>0</v>
      </c>
      <c r="IM35">
        <v>0</v>
      </c>
      <c r="IN35">
        <v>0</v>
      </c>
      <c r="IO35" t="s">
        <v>441</v>
      </c>
      <c r="IP35" t="s">
        <v>442</v>
      </c>
      <c r="IQ35" t="s">
        <v>443</v>
      </c>
      <c r="IR35" t="s">
        <v>443</v>
      </c>
      <c r="IS35" t="s">
        <v>443</v>
      </c>
      <c r="IT35" t="s">
        <v>443</v>
      </c>
      <c r="IU35">
        <v>0</v>
      </c>
      <c r="IV35">
        <v>100</v>
      </c>
      <c r="IW35">
        <v>100</v>
      </c>
      <c r="IX35">
        <v>1.098</v>
      </c>
      <c r="IY35">
        <v>0.3152</v>
      </c>
      <c r="IZ35">
        <v>1.09748391826392</v>
      </c>
      <c r="JA35">
        <v>0</v>
      </c>
      <c r="JB35">
        <v>0</v>
      </c>
      <c r="JC35">
        <v>0</v>
      </c>
      <c r="JD35">
        <v>0.315191680746845</v>
      </c>
      <c r="JE35">
        <v>0</v>
      </c>
      <c r="JF35">
        <v>0</v>
      </c>
      <c r="JG35">
        <v>0</v>
      </c>
      <c r="JH35">
        <v>5</v>
      </c>
      <c r="JI35">
        <v>2273</v>
      </c>
      <c r="JJ35">
        <v>0</v>
      </c>
      <c r="JK35">
        <v>25</v>
      </c>
      <c r="JL35">
        <v>29356804.5</v>
      </c>
      <c r="JM35">
        <v>29356804.5</v>
      </c>
      <c r="JN35">
        <v>0.408936</v>
      </c>
      <c r="JO35">
        <v>2.63916</v>
      </c>
      <c r="JP35">
        <v>1.54785</v>
      </c>
      <c r="JQ35">
        <v>2.32422</v>
      </c>
      <c r="JR35">
        <v>1.64673</v>
      </c>
      <c r="JS35">
        <v>2.36816</v>
      </c>
      <c r="JT35">
        <v>32.2005</v>
      </c>
      <c r="JU35">
        <v>24.2101</v>
      </c>
      <c r="JV35">
        <v>18</v>
      </c>
      <c r="JW35">
        <v>506.97</v>
      </c>
      <c r="JX35">
        <v>419.383</v>
      </c>
      <c r="JY35">
        <v>36.338</v>
      </c>
      <c r="JZ35">
        <v>36.1431</v>
      </c>
      <c r="KA35">
        <v>30</v>
      </c>
      <c r="KB35">
        <v>35.981</v>
      </c>
      <c r="KC35">
        <v>35.9021</v>
      </c>
      <c r="KD35">
        <v>8.22498</v>
      </c>
      <c r="KE35">
        <v>0</v>
      </c>
      <c r="KF35">
        <v>100</v>
      </c>
      <c r="KG35">
        <v>36.3513</v>
      </c>
      <c r="KH35">
        <v>116.7</v>
      </c>
      <c r="KI35">
        <v>53.0404</v>
      </c>
      <c r="KJ35">
        <v>95.6064</v>
      </c>
      <c r="KK35">
        <v>93.0646</v>
      </c>
    </row>
    <row r="36" spans="1:297">
      <c r="A36">
        <v>20</v>
      </c>
      <c r="B36">
        <v>1761408276</v>
      </c>
      <c r="C36">
        <v>95</v>
      </c>
      <c r="D36" t="s">
        <v>482</v>
      </c>
      <c r="E36" t="s">
        <v>483</v>
      </c>
      <c r="F36">
        <v>5</v>
      </c>
      <c r="G36" t="s">
        <v>435</v>
      </c>
      <c r="H36" t="s">
        <v>436</v>
      </c>
      <c r="I36">
        <v>1761408267.84615</v>
      </c>
      <c r="J36">
        <f>(K36)/1000</f>
        <v>0</v>
      </c>
      <c r="K36">
        <f>IF(DP36, AN36, AH36)</f>
        <v>0</v>
      </c>
      <c r="L36">
        <f>IF(DP36, AI36, AG36)</f>
        <v>0</v>
      </c>
      <c r="M36">
        <f>DR36 - IF(AU36&gt;1, L36*DL36*100.0/(AW36), 0)</f>
        <v>0</v>
      </c>
      <c r="N36">
        <f>((T36-J36/2)*M36-L36)/(T36+J36/2)</f>
        <v>0</v>
      </c>
      <c r="O36">
        <f>N36*(DY36+DZ36)/1000.0</f>
        <v>0</v>
      </c>
      <c r="P36">
        <f>(DR36 - IF(AU36&gt;1, L36*DL36*100.0/(AW36), 0))*(DY36+DZ36)/1000.0</f>
        <v>0</v>
      </c>
      <c r="Q36">
        <f>2.0/((1/S36-1/R36)+SIGN(S36)*SQRT((1/S36-1/R36)*(1/S36-1/R36) + 4*DM36/((DM36+1)*(DM36+1))*(2*1/S36*1/R36-1/R36*1/R36)))</f>
        <v>0</v>
      </c>
      <c r="R36">
        <f>IF(LEFT(DN36,1)&lt;&gt;"0",IF(LEFT(DN36,1)="1",3.0,DO36),$D$5+$E$5*(EF36*DY36/($K$5*1000))+$F$5*(EF36*DY36/($K$5*1000))*MAX(MIN(DL36,$J$5),$I$5)*MAX(MIN(DL36,$J$5),$I$5)+$G$5*MAX(MIN(DL36,$J$5),$I$5)*(EF36*DY36/($K$5*1000))+$H$5*(EF36*DY36/($K$5*1000))*(EF36*DY36/($K$5*1000)))</f>
        <v>0</v>
      </c>
      <c r="S36">
        <f>J36*(1000-(1000*0.61365*exp(17.502*W36/(240.97+W36))/(DY36+DZ36)+DT36)/2)/(1000*0.61365*exp(17.502*W36/(240.97+W36))/(DY36+DZ36)-DT36)</f>
        <v>0</v>
      </c>
      <c r="T36">
        <f>1/((DM36+1)/(Q36/1.6)+1/(R36/1.37)) + DM36/((DM36+1)/(Q36/1.6) + DM36/(R36/1.37))</f>
        <v>0</v>
      </c>
      <c r="U36">
        <f>(DH36*DK36)</f>
        <v>0</v>
      </c>
      <c r="V36">
        <f>(EA36+(U36+2*0.95*5.67E-8*(((EA36+$B$7)+273)^4-(EA36+273)^4)-44100*J36)/(1.84*29.3*R36+8*0.95*5.67E-8*(EA36+273)^3))</f>
        <v>0</v>
      </c>
      <c r="W36">
        <f>($C$7*EB36+$D$7*EC36+$E$7*V36)</f>
        <v>0</v>
      </c>
      <c r="X36">
        <f>0.61365*exp(17.502*W36/(240.97+W36))</f>
        <v>0</v>
      </c>
      <c r="Y36">
        <f>(Z36/AA36*100)</f>
        <v>0</v>
      </c>
      <c r="Z36">
        <f>DT36*(DY36+DZ36)/1000</f>
        <v>0</v>
      </c>
      <c r="AA36">
        <f>0.61365*exp(17.502*EA36/(240.97+EA36))</f>
        <v>0</v>
      </c>
      <c r="AB36">
        <f>(X36-DT36*(DY36+DZ36)/1000)</f>
        <v>0</v>
      </c>
      <c r="AC36">
        <f>(-J36*44100)</f>
        <v>0</v>
      </c>
      <c r="AD36">
        <f>2*29.3*R36*0.92*(EA36-W36)</f>
        <v>0</v>
      </c>
      <c r="AE36">
        <f>2*0.95*5.67E-8*(((EA36+$B$7)+273)^4-(W36+273)^4)</f>
        <v>0</v>
      </c>
      <c r="AF36">
        <f>U36+AE36+AC36+AD36</f>
        <v>0</v>
      </c>
      <c r="AG36">
        <f>DX36*AU36*(DS36-DR36*(1000-AU36*DU36)/(1000-AU36*DT36))/(100*DL36)</f>
        <v>0</v>
      </c>
      <c r="AH36">
        <f>1000*DX36*AU36*(DT36-DU36)/(100*DL36*(1000-AU36*DT36))</f>
        <v>0</v>
      </c>
      <c r="AI36">
        <f>(AJ36 - AK36 - DY36*1E3/(8.314*(EA36+273.15)) * AM36/DX36 * AL36) * DX36/(100*DL36) * (1000 - DU36)/1000</f>
        <v>0</v>
      </c>
      <c r="AJ36">
        <v>137.186584344476</v>
      </c>
      <c r="AK36">
        <v>149.949836363636</v>
      </c>
      <c r="AL36">
        <v>-3.37738375548083</v>
      </c>
      <c r="AM36">
        <v>64.7646732039723</v>
      </c>
      <c r="AN36">
        <f>(AP36 - AO36 + DY36*1E3/(8.314*(EA36+273.15)) * AR36/DX36 * AQ36) * DX36/(100*DL36) * 1000/(1000 - AP36)</f>
        <v>0</v>
      </c>
      <c r="AO36">
        <v>24.674872660316</v>
      </c>
      <c r="AP36">
        <v>31.5643612121212</v>
      </c>
      <c r="AQ36">
        <v>0.00651915972132758</v>
      </c>
      <c r="AR36">
        <v>110.942474455945</v>
      </c>
      <c r="AS36">
        <v>0</v>
      </c>
      <c r="AT36">
        <v>0</v>
      </c>
      <c r="AU36">
        <f>IF(AS36*$H$13&gt;=AW36,1.0,(AW36/(AW36-AS36*$H$13)))</f>
        <v>0</v>
      </c>
      <c r="AV36">
        <f>(AU36-1)*100</f>
        <v>0</v>
      </c>
      <c r="AW36">
        <f>MAX(0,($B$13+$C$13*EF36)/(1+$D$13*EF36)*DY36/(EA36+273)*$E$13)</f>
        <v>0</v>
      </c>
      <c r="AX36" t="s">
        <v>437</v>
      </c>
      <c r="AY36" t="s">
        <v>437</v>
      </c>
      <c r="AZ36">
        <v>0</v>
      </c>
      <c r="BA36">
        <v>0</v>
      </c>
      <c r="BB36">
        <f>1-AZ36/BA36</f>
        <v>0</v>
      </c>
      <c r="BC36">
        <v>0</v>
      </c>
      <c r="BD36" t="s">
        <v>437</v>
      </c>
      <c r="BE36" t="s">
        <v>437</v>
      </c>
      <c r="BF36">
        <v>0</v>
      </c>
      <c r="BG36">
        <v>0</v>
      </c>
      <c r="BH36">
        <f>1-BF36/BG36</f>
        <v>0</v>
      </c>
      <c r="BI36">
        <v>0.5</v>
      </c>
      <c r="BJ36">
        <f>DI36</f>
        <v>0</v>
      </c>
      <c r="BK36">
        <f>L36</f>
        <v>0</v>
      </c>
      <c r="BL36">
        <f>BH36*BI36*BJ36</f>
        <v>0</v>
      </c>
      <c r="BM36">
        <f>(BK36-BC36)/BJ36</f>
        <v>0</v>
      </c>
      <c r="BN36">
        <f>(BA36-BG36)/BG36</f>
        <v>0</v>
      </c>
      <c r="BO36">
        <f>AZ36/(BB36+AZ36/BG36)</f>
        <v>0</v>
      </c>
      <c r="BP36" t="s">
        <v>437</v>
      </c>
      <c r="BQ36">
        <v>0</v>
      </c>
      <c r="BR36">
        <f>IF(BQ36&lt;&gt;0, BQ36, BO36)</f>
        <v>0</v>
      </c>
      <c r="BS36">
        <f>1-BR36/BG36</f>
        <v>0</v>
      </c>
      <c r="BT36">
        <f>(BG36-BF36)/(BG36-BR36)</f>
        <v>0</v>
      </c>
      <c r="BU36">
        <f>(BA36-BG36)/(BA36-BR36)</f>
        <v>0</v>
      </c>
      <c r="BV36">
        <f>(BG36-BF36)/(BG36-AZ36)</f>
        <v>0</v>
      </c>
      <c r="BW36">
        <f>(BA36-BG36)/(BA36-AZ36)</f>
        <v>0</v>
      </c>
      <c r="BX36">
        <f>(BT36*BR36/BF36)</f>
        <v>0</v>
      </c>
      <c r="BY36">
        <f>(1-BX36)</f>
        <v>0</v>
      </c>
      <c r="DH36">
        <f>$B$11*EG36+$C$11*EH36+$F$11*ES36*(1-EV36)</f>
        <v>0</v>
      </c>
      <c r="DI36">
        <f>DH36*DJ36</f>
        <v>0</v>
      </c>
      <c r="DJ36">
        <f>($B$11*$D$9+$C$11*$D$9+$F$11*((FF36+EX36)/MAX(FF36+EX36+FG36, 0.1)*$I$9+FG36/MAX(FF36+EX36+FG36, 0.1)*$J$9))/($B$11+$C$11+$F$11)</f>
        <v>0</v>
      </c>
      <c r="DK36">
        <f>($B$11*$K$9+$C$11*$K$9+$F$11*((FF36+EX36)/MAX(FF36+EX36+FG36, 0.1)*$P$9+FG36/MAX(FF36+EX36+FG36, 0.1)*$Q$9))/($B$11+$C$11+$F$11)</f>
        <v>0</v>
      </c>
      <c r="DL36">
        <v>6</v>
      </c>
      <c r="DM36">
        <v>0.5</v>
      </c>
      <c r="DN36" t="s">
        <v>438</v>
      </c>
      <c r="DO36">
        <v>2</v>
      </c>
      <c r="DP36" t="b">
        <v>1</v>
      </c>
      <c r="DQ36">
        <v>1761408267.84615</v>
      </c>
      <c r="DR36">
        <v>168.277692307692</v>
      </c>
      <c r="DS36">
        <v>149.949692307692</v>
      </c>
      <c r="DT36">
        <v>31.5162153846154</v>
      </c>
      <c r="DU36">
        <v>24.6781</v>
      </c>
      <c r="DV36">
        <v>167.180153846154</v>
      </c>
      <c r="DW36">
        <v>31.2010153846154</v>
      </c>
      <c r="DX36">
        <v>500.016692307692</v>
      </c>
      <c r="DY36">
        <v>90.2987384615385</v>
      </c>
      <c r="DZ36">
        <v>0.0316898538461539</v>
      </c>
      <c r="EA36">
        <v>37.0866153846154</v>
      </c>
      <c r="EB36">
        <v>35.9866461538461</v>
      </c>
      <c r="EC36">
        <v>999.9</v>
      </c>
      <c r="ED36">
        <v>0</v>
      </c>
      <c r="EE36">
        <v>0</v>
      </c>
      <c r="EF36">
        <v>9998.31076923077</v>
      </c>
      <c r="EG36">
        <v>0</v>
      </c>
      <c r="EH36">
        <v>1226.55538461538</v>
      </c>
      <c r="EI36">
        <v>18.3278461538462</v>
      </c>
      <c r="EJ36">
        <v>173.753153846154</v>
      </c>
      <c r="EK36">
        <v>153.743769230769</v>
      </c>
      <c r="EL36">
        <v>6.83811692307692</v>
      </c>
      <c r="EM36">
        <v>149.949692307692</v>
      </c>
      <c r="EN36">
        <v>24.6781</v>
      </c>
      <c r="EO36">
        <v>2.84587384615385</v>
      </c>
      <c r="EP36">
        <v>2.22840230769231</v>
      </c>
      <c r="EQ36">
        <v>23.1526230769231</v>
      </c>
      <c r="ER36">
        <v>19.1679538461538</v>
      </c>
      <c r="ES36">
        <v>1200.02538461538</v>
      </c>
      <c r="ET36">
        <v>0.967001384615385</v>
      </c>
      <c r="EU36">
        <v>0.0329987769230769</v>
      </c>
      <c r="EV36">
        <v>0</v>
      </c>
      <c r="EW36">
        <v>1472.46230769231</v>
      </c>
      <c r="EX36">
        <v>5.00059</v>
      </c>
      <c r="EY36">
        <v>17842.5307692308</v>
      </c>
      <c r="EZ36">
        <v>10358.9461538462</v>
      </c>
      <c r="FA36">
        <v>45.375</v>
      </c>
      <c r="FB36">
        <v>46.7209230769231</v>
      </c>
      <c r="FC36">
        <v>45.375</v>
      </c>
      <c r="FD36">
        <v>46.6488461538462</v>
      </c>
      <c r="FE36">
        <v>46.9854615384615</v>
      </c>
      <c r="FF36">
        <v>1155.59461538462</v>
      </c>
      <c r="FG36">
        <v>39.43</v>
      </c>
      <c r="FH36">
        <v>0</v>
      </c>
      <c r="FI36">
        <v>1761408235.9</v>
      </c>
      <c r="FJ36">
        <v>0</v>
      </c>
      <c r="FK36">
        <v>1472.8784</v>
      </c>
      <c r="FL36">
        <v>24.8246153440158</v>
      </c>
      <c r="FM36">
        <v>295.607691815608</v>
      </c>
      <c r="FN36">
        <v>17847.084</v>
      </c>
      <c r="FO36">
        <v>15</v>
      </c>
      <c r="FP36">
        <v>0</v>
      </c>
      <c r="FQ36" t="s">
        <v>439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17.7450857142857</v>
      </c>
      <c r="GD36">
        <v>10.5580597402597</v>
      </c>
      <c r="GE36">
        <v>1.15388667813889</v>
      </c>
      <c r="GF36">
        <v>0</v>
      </c>
      <c r="GG36">
        <v>1471.11235294118</v>
      </c>
      <c r="GH36">
        <v>27.0524064306045</v>
      </c>
      <c r="GI36">
        <v>2.66179401998806</v>
      </c>
      <c r="GJ36">
        <v>-1</v>
      </c>
      <c r="GK36">
        <v>6.82145095238095</v>
      </c>
      <c r="GL36">
        <v>0.374826233766232</v>
      </c>
      <c r="GM36">
        <v>0.038039183545487</v>
      </c>
      <c r="GN36">
        <v>0</v>
      </c>
      <c r="GO36">
        <v>0</v>
      </c>
      <c r="GP36">
        <v>2</v>
      </c>
      <c r="GQ36" t="s">
        <v>473</v>
      </c>
      <c r="GR36">
        <v>3.13106</v>
      </c>
      <c r="GS36">
        <v>2.70951</v>
      </c>
      <c r="GT36">
        <v>0.034483</v>
      </c>
      <c r="GU36">
        <v>0.0304897</v>
      </c>
      <c r="GV36">
        <v>0.123183</v>
      </c>
      <c r="GW36">
        <v>0.103684</v>
      </c>
      <c r="GX36">
        <v>35891.3</v>
      </c>
      <c r="GY36">
        <v>38425.8</v>
      </c>
      <c r="GZ36">
        <v>33675.6</v>
      </c>
      <c r="HA36">
        <v>35929.6</v>
      </c>
      <c r="HB36">
        <v>41813.4</v>
      </c>
      <c r="HC36">
        <v>46260.8</v>
      </c>
      <c r="HD36">
        <v>52633.7</v>
      </c>
      <c r="HE36">
        <v>57450.2</v>
      </c>
      <c r="HF36">
        <v>1.86273</v>
      </c>
      <c r="HG36">
        <v>1.73703</v>
      </c>
      <c r="HH36">
        <v>0.0931695</v>
      </c>
      <c r="HI36">
        <v>0</v>
      </c>
      <c r="HJ36">
        <v>34.4856</v>
      </c>
      <c r="HK36">
        <v>999.9</v>
      </c>
      <c r="HL36">
        <v>60.634</v>
      </c>
      <c r="HM36">
        <v>27.674</v>
      </c>
      <c r="HN36">
        <v>25.0037</v>
      </c>
      <c r="HO36">
        <v>55.9245</v>
      </c>
      <c r="HP36">
        <v>44.0986</v>
      </c>
      <c r="HQ36">
        <v>1</v>
      </c>
      <c r="HR36">
        <v>0.703232</v>
      </c>
      <c r="HS36">
        <v>-0.292557</v>
      </c>
      <c r="HT36">
        <v>20.1352</v>
      </c>
      <c r="HU36">
        <v>5.19288</v>
      </c>
      <c r="HV36">
        <v>12.0099</v>
      </c>
      <c r="HW36">
        <v>4.9735</v>
      </c>
      <c r="HX36">
        <v>3.2948</v>
      </c>
      <c r="HY36">
        <v>9999</v>
      </c>
      <c r="HZ36">
        <v>9999</v>
      </c>
      <c r="IA36">
        <v>999.9</v>
      </c>
      <c r="IB36">
        <v>9999</v>
      </c>
      <c r="IC36">
        <v>1.86315</v>
      </c>
      <c r="ID36">
        <v>1.86812</v>
      </c>
      <c r="IE36">
        <v>1.86783</v>
      </c>
      <c r="IF36">
        <v>1.86904</v>
      </c>
      <c r="IG36">
        <v>1.86981</v>
      </c>
      <c r="IH36">
        <v>1.86589</v>
      </c>
      <c r="II36">
        <v>1.86701</v>
      </c>
      <c r="IJ36">
        <v>1.86842</v>
      </c>
      <c r="IK36">
        <v>5</v>
      </c>
      <c r="IL36">
        <v>0</v>
      </c>
      <c r="IM36">
        <v>0</v>
      </c>
      <c r="IN36">
        <v>0</v>
      </c>
      <c r="IO36" t="s">
        <v>441</v>
      </c>
      <c r="IP36" t="s">
        <v>442</v>
      </c>
      <c r="IQ36" t="s">
        <v>443</v>
      </c>
      <c r="IR36" t="s">
        <v>443</v>
      </c>
      <c r="IS36" t="s">
        <v>443</v>
      </c>
      <c r="IT36" t="s">
        <v>443</v>
      </c>
      <c r="IU36">
        <v>0</v>
      </c>
      <c r="IV36">
        <v>100</v>
      </c>
      <c r="IW36">
        <v>100</v>
      </c>
      <c r="IX36">
        <v>1.098</v>
      </c>
      <c r="IY36">
        <v>0.3152</v>
      </c>
      <c r="IZ36">
        <v>1.09748391826392</v>
      </c>
      <c r="JA36">
        <v>0</v>
      </c>
      <c r="JB36">
        <v>0</v>
      </c>
      <c r="JC36">
        <v>0</v>
      </c>
      <c r="JD36">
        <v>0.315191680746845</v>
      </c>
      <c r="JE36">
        <v>0</v>
      </c>
      <c r="JF36">
        <v>0</v>
      </c>
      <c r="JG36">
        <v>0</v>
      </c>
      <c r="JH36">
        <v>5</v>
      </c>
      <c r="JI36">
        <v>2273</v>
      </c>
      <c r="JJ36">
        <v>0</v>
      </c>
      <c r="JK36">
        <v>25</v>
      </c>
      <c r="JL36">
        <v>29356804.6</v>
      </c>
      <c r="JM36">
        <v>29356804.6</v>
      </c>
      <c r="JN36">
        <v>0.379639</v>
      </c>
      <c r="JO36">
        <v>2.65259</v>
      </c>
      <c r="JP36">
        <v>1.54785</v>
      </c>
      <c r="JQ36">
        <v>2.32422</v>
      </c>
      <c r="JR36">
        <v>1.64551</v>
      </c>
      <c r="JS36">
        <v>2.32666</v>
      </c>
      <c r="JT36">
        <v>32.2005</v>
      </c>
      <c r="JU36">
        <v>24.2013</v>
      </c>
      <c r="JV36">
        <v>18</v>
      </c>
      <c r="JW36">
        <v>507.026</v>
      </c>
      <c r="JX36">
        <v>419.288</v>
      </c>
      <c r="JY36">
        <v>36.3472</v>
      </c>
      <c r="JZ36">
        <v>36.141</v>
      </c>
      <c r="KA36">
        <v>30.0001</v>
      </c>
      <c r="KB36">
        <v>35.9793</v>
      </c>
      <c r="KC36">
        <v>35.9011</v>
      </c>
      <c r="KD36">
        <v>7.49523</v>
      </c>
      <c r="KE36">
        <v>0</v>
      </c>
      <c r="KF36">
        <v>100</v>
      </c>
      <c r="KG36">
        <v>36.3621</v>
      </c>
      <c r="KH36">
        <v>96.5495</v>
      </c>
      <c r="KI36">
        <v>53.0404</v>
      </c>
      <c r="KJ36">
        <v>95.606</v>
      </c>
      <c r="KK36">
        <v>93.0652</v>
      </c>
    </row>
    <row r="37" spans="1:297">
      <c r="A37">
        <v>21</v>
      </c>
      <c r="B37">
        <v>1761408281</v>
      </c>
      <c r="C37">
        <v>100</v>
      </c>
      <c r="D37" t="s">
        <v>484</v>
      </c>
      <c r="E37" t="s">
        <v>485</v>
      </c>
      <c r="F37">
        <v>5</v>
      </c>
      <c r="G37" t="s">
        <v>435</v>
      </c>
      <c r="H37" t="s">
        <v>436</v>
      </c>
      <c r="I37">
        <v>1761408272.84615</v>
      </c>
      <c r="J37">
        <f>(K37)/1000</f>
        <v>0</v>
      </c>
      <c r="K37">
        <f>IF(DP37, AN37, AH37)</f>
        <v>0</v>
      </c>
      <c r="L37">
        <f>IF(DP37, AI37, AG37)</f>
        <v>0</v>
      </c>
      <c r="M37">
        <f>DR37 - IF(AU37&gt;1, L37*DL37*100.0/(AW37), 0)</f>
        <v>0</v>
      </c>
      <c r="N37">
        <f>((T37-J37/2)*M37-L37)/(T37+J37/2)</f>
        <v>0</v>
      </c>
      <c r="O37">
        <f>N37*(DY37+DZ37)/1000.0</f>
        <v>0</v>
      </c>
      <c r="P37">
        <f>(DR37 - IF(AU37&gt;1, L37*DL37*100.0/(AW37), 0))*(DY37+DZ37)/1000.0</f>
        <v>0</v>
      </c>
      <c r="Q37">
        <f>2.0/((1/S37-1/R37)+SIGN(S37)*SQRT((1/S37-1/R37)*(1/S37-1/R37) + 4*DM37/((DM37+1)*(DM37+1))*(2*1/S37*1/R37-1/R37*1/R37)))</f>
        <v>0</v>
      </c>
      <c r="R37">
        <f>IF(LEFT(DN37,1)&lt;&gt;"0",IF(LEFT(DN37,1)="1",3.0,DO37),$D$5+$E$5*(EF37*DY37/($K$5*1000))+$F$5*(EF37*DY37/($K$5*1000))*MAX(MIN(DL37,$J$5),$I$5)*MAX(MIN(DL37,$J$5),$I$5)+$G$5*MAX(MIN(DL37,$J$5),$I$5)*(EF37*DY37/($K$5*1000))+$H$5*(EF37*DY37/($K$5*1000))*(EF37*DY37/($K$5*1000)))</f>
        <v>0</v>
      </c>
      <c r="S37">
        <f>J37*(1000-(1000*0.61365*exp(17.502*W37/(240.97+W37))/(DY37+DZ37)+DT37)/2)/(1000*0.61365*exp(17.502*W37/(240.97+W37))/(DY37+DZ37)-DT37)</f>
        <v>0</v>
      </c>
      <c r="T37">
        <f>1/((DM37+1)/(Q37/1.6)+1/(R37/1.37)) + DM37/((DM37+1)/(Q37/1.6) + DM37/(R37/1.37))</f>
        <v>0</v>
      </c>
      <c r="U37">
        <f>(DH37*DK37)</f>
        <v>0</v>
      </c>
      <c r="V37">
        <f>(EA37+(U37+2*0.95*5.67E-8*(((EA37+$B$7)+273)^4-(EA37+273)^4)-44100*J37)/(1.84*29.3*R37+8*0.95*5.67E-8*(EA37+273)^3))</f>
        <v>0</v>
      </c>
      <c r="W37">
        <f>($C$7*EB37+$D$7*EC37+$E$7*V37)</f>
        <v>0</v>
      </c>
      <c r="X37">
        <f>0.61365*exp(17.502*W37/(240.97+W37))</f>
        <v>0</v>
      </c>
      <c r="Y37">
        <f>(Z37/AA37*100)</f>
        <v>0</v>
      </c>
      <c r="Z37">
        <f>DT37*(DY37+DZ37)/1000</f>
        <v>0</v>
      </c>
      <c r="AA37">
        <f>0.61365*exp(17.502*EA37/(240.97+EA37))</f>
        <v>0</v>
      </c>
      <c r="AB37">
        <f>(X37-DT37*(DY37+DZ37)/1000)</f>
        <v>0</v>
      </c>
      <c r="AC37">
        <f>(-J37*44100)</f>
        <v>0</v>
      </c>
      <c r="AD37">
        <f>2*29.3*R37*0.92*(EA37-W37)</f>
        <v>0</v>
      </c>
      <c r="AE37">
        <f>2*0.95*5.67E-8*(((EA37+$B$7)+273)^4-(W37+273)^4)</f>
        <v>0</v>
      </c>
      <c r="AF37">
        <f>U37+AE37+AC37+AD37</f>
        <v>0</v>
      </c>
      <c r="AG37">
        <f>DX37*AU37*(DS37-DR37*(1000-AU37*DU37)/(1000-AU37*DT37))/(100*DL37)</f>
        <v>0</v>
      </c>
      <c r="AH37">
        <f>1000*DX37*AU37*(DT37-DU37)/(100*DL37*(1000-AU37*DT37))</f>
        <v>0</v>
      </c>
      <c r="AI37">
        <f>(AJ37 - AK37 - DY37*1E3/(8.314*(EA37+273.15)) * AM37/DX37 * AL37) * DX37/(100*DL37) * (1000 - DU37)/1000</f>
        <v>0</v>
      </c>
      <c r="AJ37">
        <v>120.686810300982</v>
      </c>
      <c r="AK37">
        <v>133.705212121212</v>
      </c>
      <c r="AL37">
        <v>-3.23714429116628</v>
      </c>
      <c r="AM37">
        <v>64.7646732039723</v>
      </c>
      <c r="AN37">
        <f>(AP37 - AO37 + DY37*1E3/(8.314*(EA37+273.15)) * AR37/DX37 * AQ37) * DX37/(100*DL37) * 1000/(1000 - AP37)</f>
        <v>0</v>
      </c>
      <c r="AO37">
        <v>24.6749622144477</v>
      </c>
      <c r="AP37">
        <v>31.6066884848485</v>
      </c>
      <c r="AQ37">
        <v>0.0091386334273618</v>
      </c>
      <c r="AR37">
        <v>110.942474455945</v>
      </c>
      <c r="AS37">
        <v>0</v>
      </c>
      <c r="AT37">
        <v>0</v>
      </c>
      <c r="AU37">
        <f>IF(AS37*$H$13&gt;=AW37,1.0,(AW37/(AW37-AS37*$H$13)))</f>
        <v>0</v>
      </c>
      <c r="AV37">
        <f>(AU37-1)*100</f>
        <v>0</v>
      </c>
      <c r="AW37">
        <f>MAX(0,($B$13+$C$13*EF37)/(1+$D$13*EF37)*DY37/(EA37+273)*$E$13)</f>
        <v>0</v>
      </c>
      <c r="AX37" t="s">
        <v>437</v>
      </c>
      <c r="AY37" t="s">
        <v>437</v>
      </c>
      <c r="AZ37">
        <v>0</v>
      </c>
      <c r="BA37">
        <v>0</v>
      </c>
      <c r="BB37">
        <f>1-AZ37/BA37</f>
        <v>0</v>
      </c>
      <c r="BC37">
        <v>0</v>
      </c>
      <c r="BD37" t="s">
        <v>437</v>
      </c>
      <c r="BE37" t="s">
        <v>437</v>
      </c>
      <c r="BF37">
        <v>0</v>
      </c>
      <c r="BG37">
        <v>0</v>
      </c>
      <c r="BH37">
        <f>1-BF37/BG37</f>
        <v>0</v>
      </c>
      <c r="BI37">
        <v>0.5</v>
      </c>
      <c r="BJ37">
        <f>DI37</f>
        <v>0</v>
      </c>
      <c r="BK37">
        <f>L37</f>
        <v>0</v>
      </c>
      <c r="BL37">
        <f>BH37*BI37*BJ37</f>
        <v>0</v>
      </c>
      <c r="BM37">
        <f>(BK37-BC37)/BJ37</f>
        <v>0</v>
      </c>
      <c r="BN37">
        <f>(BA37-BG37)/BG37</f>
        <v>0</v>
      </c>
      <c r="BO37">
        <f>AZ37/(BB37+AZ37/BG37)</f>
        <v>0</v>
      </c>
      <c r="BP37" t="s">
        <v>437</v>
      </c>
      <c r="BQ37">
        <v>0</v>
      </c>
      <c r="BR37">
        <f>IF(BQ37&lt;&gt;0, BQ37, BO37)</f>
        <v>0</v>
      </c>
      <c r="BS37">
        <f>1-BR37/BG37</f>
        <v>0</v>
      </c>
      <c r="BT37">
        <f>(BG37-BF37)/(BG37-BR37)</f>
        <v>0</v>
      </c>
      <c r="BU37">
        <f>(BA37-BG37)/(BA37-BR37)</f>
        <v>0</v>
      </c>
      <c r="BV37">
        <f>(BG37-BF37)/(BG37-AZ37)</f>
        <v>0</v>
      </c>
      <c r="BW37">
        <f>(BA37-BG37)/(BA37-AZ37)</f>
        <v>0</v>
      </c>
      <c r="BX37">
        <f>(BT37*BR37/BF37)</f>
        <v>0</v>
      </c>
      <c r="BY37">
        <f>(1-BX37)</f>
        <v>0</v>
      </c>
      <c r="DH37">
        <f>$B$11*EG37+$C$11*EH37+$F$11*ES37*(1-EV37)</f>
        <v>0</v>
      </c>
      <c r="DI37">
        <f>DH37*DJ37</f>
        <v>0</v>
      </c>
      <c r="DJ37">
        <f>($B$11*$D$9+$C$11*$D$9+$F$11*((FF37+EX37)/MAX(FF37+EX37+FG37, 0.1)*$I$9+FG37/MAX(FF37+EX37+FG37, 0.1)*$J$9))/($B$11+$C$11+$F$11)</f>
        <v>0</v>
      </c>
      <c r="DK37">
        <f>($B$11*$K$9+$C$11*$K$9+$F$11*((FF37+EX37)/MAX(FF37+EX37+FG37, 0.1)*$P$9+FG37/MAX(FF37+EX37+FG37, 0.1)*$Q$9))/($B$11+$C$11+$F$11)</f>
        <v>0</v>
      </c>
      <c r="DL37">
        <v>6</v>
      </c>
      <c r="DM37">
        <v>0.5</v>
      </c>
      <c r="DN37" t="s">
        <v>438</v>
      </c>
      <c r="DO37">
        <v>2</v>
      </c>
      <c r="DP37" t="b">
        <v>1</v>
      </c>
      <c r="DQ37">
        <v>1761408272.84615</v>
      </c>
      <c r="DR37">
        <v>152.250923076923</v>
      </c>
      <c r="DS37">
        <v>133.453692307692</v>
      </c>
      <c r="DT37">
        <v>31.5510538461538</v>
      </c>
      <c r="DU37">
        <v>24.6764769230769</v>
      </c>
      <c r="DV37">
        <v>151.153538461538</v>
      </c>
      <c r="DW37">
        <v>31.2358538461538</v>
      </c>
      <c r="DX37">
        <v>500.027230769231</v>
      </c>
      <c r="DY37">
        <v>90.2975</v>
      </c>
      <c r="DZ37">
        <v>0.0315659692307692</v>
      </c>
      <c r="EA37">
        <v>37.0860153846154</v>
      </c>
      <c r="EB37">
        <v>35.9848307692308</v>
      </c>
      <c r="EC37">
        <v>999.9</v>
      </c>
      <c r="ED37">
        <v>0</v>
      </c>
      <c r="EE37">
        <v>0</v>
      </c>
      <c r="EF37">
        <v>9999.52615384615</v>
      </c>
      <c r="EG37">
        <v>0</v>
      </c>
      <c r="EH37">
        <v>1226.55384615385</v>
      </c>
      <c r="EI37">
        <v>18.7972076923077</v>
      </c>
      <c r="EJ37">
        <v>157.210538461538</v>
      </c>
      <c r="EK37">
        <v>136.830153846154</v>
      </c>
      <c r="EL37">
        <v>6.87458846153846</v>
      </c>
      <c r="EM37">
        <v>133.453692307692</v>
      </c>
      <c r="EN37">
        <v>24.6764769230769</v>
      </c>
      <c r="EO37">
        <v>2.84898153846154</v>
      </c>
      <c r="EP37">
        <v>2.22822538461538</v>
      </c>
      <c r="EQ37">
        <v>23.1706692307692</v>
      </c>
      <c r="ER37">
        <v>19.1666846153846</v>
      </c>
      <c r="ES37">
        <v>1200.00384615385</v>
      </c>
      <c r="ET37">
        <v>0.967000692307692</v>
      </c>
      <c r="EU37">
        <v>0.0329994384615385</v>
      </c>
      <c r="EV37">
        <v>0</v>
      </c>
      <c r="EW37">
        <v>1474.44692307692</v>
      </c>
      <c r="EX37">
        <v>5.00059</v>
      </c>
      <c r="EY37">
        <v>17865.2384615385</v>
      </c>
      <c r="EZ37">
        <v>10358.7692307692</v>
      </c>
      <c r="FA37">
        <v>45.375</v>
      </c>
      <c r="FB37">
        <v>46.7257692307692</v>
      </c>
      <c r="FC37">
        <v>45.375</v>
      </c>
      <c r="FD37">
        <v>46.6536153846154</v>
      </c>
      <c r="FE37">
        <v>46.9903076923077</v>
      </c>
      <c r="FF37">
        <v>1155.57230769231</v>
      </c>
      <c r="FG37">
        <v>39.43</v>
      </c>
      <c r="FH37">
        <v>0</v>
      </c>
      <c r="FI37">
        <v>1761408240.7</v>
      </c>
      <c r="FJ37">
        <v>0</v>
      </c>
      <c r="FK37">
        <v>1474.7052</v>
      </c>
      <c r="FL37">
        <v>21.4130769231404</v>
      </c>
      <c r="FM37">
        <v>247.561538402867</v>
      </c>
      <c r="FN37">
        <v>17868.324</v>
      </c>
      <c r="FO37">
        <v>15</v>
      </c>
      <c r="FP37">
        <v>0</v>
      </c>
      <c r="FQ37" t="s">
        <v>439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18.58159</v>
      </c>
      <c r="GD37">
        <v>6.80881804511279</v>
      </c>
      <c r="GE37">
        <v>0.777795957754989</v>
      </c>
      <c r="GF37">
        <v>0</v>
      </c>
      <c r="GG37">
        <v>1473.37470588235</v>
      </c>
      <c r="GH37">
        <v>23.7949579950021</v>
      </c>
      <c r="GI37">
        <v>2.348491675265</v>
      </c>
      <c r="GJ37">
        <v>-1</v>
      </c>
      <c r="GK37">
        <v>6.857828</v>
      </c>
      <c r="GL37">
        <v>0.441865263157896</v>
      </c>
      <c r="GM37">
        <v>0.0425149649652918</v>
      </c>
      <c r="GN37">
        <v>0</v>
      </c>
      <c r="GO37">
        <v>0</v>
      </c>
      <c r="GP37">
        <v>2</v>
      </c>
      <c r="GQ37" t="s">
        <v>473</v>
      </c>
      <c r="GR37">
        <v>3.1311</v>
      </c>
      <c r="GS37">
        <v>2.70962</v>
      </c>
      <c r="GT37">
        <v>0.0308466</v>
      </c>
      <c r="GU37">
        <v>0.0263866</v>
      </c>
      <c r="GV37">
        <v>0.123299</v>
      </c>
      <c r="GW37">
        <v>0.103685</v>
      </c>
      <c r="GX37">
        <v>36026.3</v>
      </c>
      <c r="GY37">
        <v>38588.3</v>
      </c>
      <c r="GZ37">
        <v>33675.6</v>
      </c>
      <c r="HA37">
        <v>35929.7</v>
      </c>
      <c r="HB37">
        <v>41807.7</v>
      </c>
      <c r="HC37">
        <v>46260.6</v>
      </c>
      <c r="HD37">
        <v>52633.9</v>
      </c>
      <c r="HE37">
        <v>57450.7</v>
      </c>
      <c r="HF37">
        <v>1.86252</v>
      </c>
      <c r="HG37">
        <v>1.73717</v>
      </c>
      <c r="HH37">
        <v>0.0930391</v>
      </c>
      <c r="HI37">
        <v>0</v>
      </c>
      <c r="HJ37">
        <v>34.4827</v>
      </c>
      <c r="HK37">
        <v>999.9</v>
      </c>
      <c r="HL37">
        <v>60.634</v>
      </c>
      <c r="HM37">
        <v>27.674</v>
      </c>
      <c r="HN37">
        <v>25.0032</v>
      </c>
      <c r="HO37">
        <v>55.6345</v>
      </c>
      <c r="HP37">
        <v>44.0104</v>
      </c>
      <c r="HQ37">
        <v>1</v>
      </c>
      <c r="HR37">
        <v>0.703133</v>
      </c>
      <c r="HS37">
        <v>-0.300812</v>
      </c>
      <c r="HT37">
        <v>20.1353</v>
      </c>
      <c r="HU37">
        <v>5.19393</v>
      </c>
      <c r="HV37">
        <v>12.0099</v>
      </c>
      <c r="HW37">
        <v>4.97365</v>
      </c>
      <c r="HX37">
        <v>3.2949</v>
      </c>
      <c r="HY37">
        <v>9999</v>
      </c>
      <c r="HZ37">
        <v>9999</v>
      </c>
      <c r="IA37">
        <v>999.9</v>
      </c>
      <c r="IB37">
        <v>9999</v>
      </c>
      <c r="IC37">
        <v>1.86315</v>
      </c>
      <c r="ID37">
        <v>1.86812</v>
      </c>
      <c r="IE37">
        <v>1.86783</v>
      </c>
      <c r="IF37">
        <v>1.86905</v>
      </c>
      <c r="IG37">
        <v>1.86981</v>
      </c>
      <c r="IH37">
        <v>1.8659</v>
      </c>
      <c r="II37">
        <v>1.86695</v>
      </c>
      <c r="IJ37">
        <v>1.86844</v>
      </c>
      <c r="IK37">
        <v>5</v>
      </c>
      <c r="IL37">
        <v>0</v>
      </c>
      <c r="IM37">
        <v>0</v>
      </c>
      <c r="IN37">
        <v>0</v>
      </c>
      <c r="IO37" t="s">
        <v>441</v>
      </c>
      <c r="IP37" t="s">
        <v>442</v>
      </c>
      <c r="IQ37" t="s">
        <v>443</v>
      </c>
      <c r="IR37" t="s">
        <v>443</v>
      </c>
      <c r="IS37" t="s">
        <v>443</v>
      </c>
      <c r="IT37" t="s">
        <v>443</v>
      </c>
      <c r="IU37">
        <v>0</v>
      </c>
      <c r="IV37">
        <v>100</v>
      </c>
      <c r="IW37">
        <v>100</v>
      </c>
      <c r="IX37">
        <v>1.097</v>
      </c>
      <c r="IY37">
        <v>0.3152</v>
      </c>
      <c r="IZ37">
        <v>1.09748391826392</v>
      </c>
      <c r="JA37">
        <v>0</v>
      </c>
      <c r="JB37">
        <v>0</v>
      </c>
      <c r="JC37">
        <v>0</v>
      </c>
      <c r="JD37">
        <v>0.315191680746845</v>
      </c>
      <c r="JE37">
        <v>0</v>
      </c>
      <c r="JF37">
        <v>0</v>
      </c>
      <c r="JG37">
        <v>0</v>
      </c>
      <c r="JH37">
        <v>5</v>
      </c>
      <c r="JI37">
        <v>2273</v>
      </c>
      <c r="JJ37">
        <v>0</v>
      </c>
      <c r="JK37">
        <v>25</v>
      </c>
      <c r="JL37">
        <v>29356804.7</v>
      </c>
      <c r="JM37">
        <v>29356804.7</v>
      </c>
      <c r="JN37">
        <v>0.338135</v>
      </c>
      <c r="JO37">
        <v>2.65747</v>
      </c>
      <c r="JP37">
        <v>1.54785</v>
      </c>
      <c r="JQ37">
        <v>2.32422</v>
      </c>
      <c r="JR37">
        <v>1.64673</v>
      </c>
      <c r="JS37">
        <v>2.31201</v>
      </c>
      <c r="JT37">
        <v>32.2005</v>
      </c>
      <c r="JU37">
        <v>24.2013</v>
      </c>
      <c r="JV37">
        <v>18</v>
      </c>
      <c r="JW37">
        <v>506.875</v>
      </c>
      <c r="JX37">
        <v>419.363</v>
      </c>
      <c r="JY37">
        <v>36.3602</v>
      </c>
      <c r="JZ37">
        <v>36.1398</v>
      </c>
      <c r="KA37">
        <v>30</v>
      </c>
      <c r="KB37">
        <v>35.9776</v>
      </c>
      <c r="KC37">
        <v>35.8988</v>
      </c>
      <c r="KD37">
        <v>6.79451</v>
      </c>
      <c r="KE37">
        <v>0</v>
      </c>
      <c r="KF37">
        <v>100</v>
      </c>
      <c r="KG37">
        <v>36.3735</v>
      </c>
      <c r="KH37">
        <v>83.0678</v>
      </c>
      <c r="KI37">
        <v>53.0404</v>
      </c>
      <c r="KJ37">
        <v>95.6063</v>
      </c>
      <c r="KK37">
        <v>93.0658</v>
      </c>
    </row>
    <row r="38" spans="1:297">
      <c r="A38">
        <v>22</v>
      </c>
      <c r="B38">
        <v>1761408286</v>
      </c>
      <c r="C38">
        <v>105</v>
      </c>
      <c r="D38" t="s">
        <v>486</v>
      </c>
      <c r="E38" t="s">
        <v>487</v>
      </c>
      <c r="F38">
        <v>5</v>
      </c>
      <c r="G38" t="s">
        <v>435</v>
      </c>
      <c r="H38" t="s">
        <v>436</v>
      </c>
      <c r="I38">
        <v>1761408277.84615</v>
      </c>
      <c r="J38">
        <f>(K38)/1000</f>
        <v>0</v>
      </c>
      <c r="K38">
        <f>IF(DP38, AN38, AH38)</f>
        <v>0</v>
      </c>
      <c r="L38">
        <f>IF(DP38, AI38, AG38)</f>
        <v>0</v>
      </c>
      <c r="M38">
        <f>DR38 - IF(AU38&gt;1, L38*DL38*100.0/(AW38), 0)</f>
        <v>0</v>
      </c>
      <c r="N38">
        <f>((T38-J38/2)*M38-L38)/(T38+J38/2)</f>
        <v>0</v>
      </c>
      <c r="O38">
        <f>N38*(DY38+DZ38)/1000.0</f>
        <v>0</v>
      </c>
      <c r="P38">
        <f>(DR38 - IF(AU38&gt;1, L38*DL38*100.0/(AW38), 0))*(DY38+DZ38)/1000.0</f>
        <v>0</v>
      </c>
      <c r="Q38">
        <f>2.0/((1/S38-1/R38)+SIGN(S38)*SQRT((1/S38-1/R38)*(1/S38-1/R38) + 4*DM38/((DM38+1)*(DM38+1))*(2*1/S38*1/R38-1/R38*1/R38)))</f>
        <v>0</v>
      </c>
      <c r="R38">
        <f>IF(LEFT(DN38,1)&lt;&gt;"0",IF(LEFT(DN38,1)="1",3.0,DO38),$D$5+$E$5*(EF38*DY38/($K$5*1000))+$F$5*(EF38*DY38/($K$5*1000))*MAX(MIN(DL38,$J$5),$I$5)*MAX(MIN(DL38,$J$5),$I$5)+$G$5*MAX(MIN(DL38,$J$5),$I$5)*(EF38*DY38/($K$5*1000))+$H$5*(EF38*DY38/($K$5*1000))*(EF38*DY38/($K$5*1000)))</f>
        <v>0</v>
      </c>
      <c r="S38">
        <f>J38*(1000-(1000*0.61365*exp(17.502*W38/(240.97+W38))/(DY38+DZ38)+DT38)/2)/(1000*0.61365*exp(17.502*W38/(240.97+W38))/(DY38+DZ38)-DT38)</f>
        <v>0</v>
      </c>
      <c r="T38">
        <f>1/((DM38+1)/(Q38/1.6)+1/(R38/1.37)) + DM38/((DM38+1)/(Q38/1.6) + DM38/(R38/1.37))</f>
        <v>0</v>
      </c>
      <c r="U38">
        <f>(DH38*DK38)</f>
        <v>0</v>
      </c>
      <c r="V38">
        <f>(EA38+(U38+2*0.95*5.67E-8*(((EA38+$B$7)+273)^4-(EA38+273)^4)-44100*J38)/(1.84*29.3*R38+8*0.95*5.67E-8*(EA38+273)^3))</f>
        <v>0</v>
      </c>
      <c r="W38">
        <f>($C$7*EB38+$D$7*EC38+$E$7*V38)</f>
        <v>0</v>
      </c>
      <c r="X38">
        <f>0.61365*exp(17.502*W38/(240.97+W38))</f>
        <v>0</v>
      </c>
      <c r="Y38">
        <f>(Z38/AA38*100)</f>
        <v>0</v>
      </c>
      <c r="Z38">
        <f>DT38*(DY38+DZ38)/1000</f>
        <v>0</v>
      </c>
      <c r="AA38">
        <f>0.61365*exp(17.502*EA38/(240.97+EA38))</f>
        <v>0</v>
      </c>
      <c r="AB38">
        <f>(X38-DT38*(DY38+DZ38)/1000)</f>
        <v>0</v>
      </c>
      <c r="AC38">
        <f>(-J38*44100)</f>
        <v>0</v>
      </c>
      <c r="AD38">
        <f>2*29.3*R38*0.92*(EA38-W38)</f>
        <v>0</v>
      </c>
      <c r="AE38">
        <f>2*0.95*5.67E-8*(((EA38+$B$7)+273)^4-(W38+273)^4)</f>
        <v>0</v>
      </c>
      <c r="AF38">
        <f>U38+AE38+AC38+AD38</f>
        <v>0</v>
      </c>
      <c r="AG38">
        <f>DX38*AU38*(DS38-DR38*(1000-AU38*DU38)/(1000-AU38*DT38))/(100*DL38)</f>
        <v>0</v>
      </c>
      <c r="AH38">
        <f>1000*DX38*AU38*(DT38-DU38)/(100*DL38*(1000-AU38*DT38))</f>
        <v>0</v>
      </c>
      <c r="AI38">
        <f>(AJ38 - AK38 - DY38*1E3/(8.314*(EA38+273.15)) * AM38/DX38 * AL38) * DX38/(100*DL38) * (1000 - DU38)/1000</f>
        <v>0</v>
      </c>
      <c r="AJ38">
        <v>102.765254799517</v>
      </c>
      <c r="AK38">
        <v>116.835333333333</v>
      </c>
      <c r="AL38">
        <v>-3.37533449135033</v>
      </c>
      <c r="AM38">
        <v>64.7646732039723</v>
      </c>
      <c r="AN38">
        <f>(AP38 - AO38 + DY38*1E3/(8.314*(EA38+273.15)) * AR38/DX38 * AQ38) * DX38/(100*DL38) * 1000/(1000 - AP38)</f>
        <v>0</v>
      </c>
      <c r="AO38">
        <v>24.672123948353</v>
      </c>
      <c r="AP38">
        <v>31.6495709090909</v>
      </c>
      <c r="AQ38">
        <v>0.00847218706015318</v>
      </c>
      <c r="AR38">
        <v>110.942474455945</v>
      </c>
      <c r="AS38">
        <v>0</v>
      </c>
      <c r="AT38">
        <v>0</v>
      </c>
      <c r="AU38">
        <f>IF(AS38*$H$13&gt;=AW38,1.0,(AW38/(AW38-AS38*$H$13)))</f>
        <v>0</v>
      </c>
      <c r="AV38">
        <f>(AU38-1)*100</f>
        <v>0</v>
      </c>
      <c r="AW38">
        <f>MAX(0,($B$13+$C$13*EF38)/(1+$D$13*EF38)*DY38/(EA38+273)*$E$13)</f>
        <v>0</v>
      </c>
      <c r="AX38" t="s">
        <v>437</v>
      </c>
      <c r="AY38" t="s">
        <v>437</v>
      </c>
      <c r="AZ38">
        <v>0</v>
      </c>
      <c r="BA38">
        <v>0</v>
      </c>
      <c r="BB38">
        <f>1-AZ38/BA38</f>
        <v>0</v>
      </c>
      <c r="BC38">
        <v>0</v>
      </c>
      <c r="BD38" t="s">
        <v>437</v>
      </c>
      <c r="BE38" t="s">
        <v>437</v>
      </c>
      <c r="BF38">
        <v>0</v>
      </c>
      <c r="BG38">
        <v>0</v>
      </c>
      <c r="BH38">
        <f>1-BF38/BG38</f>
        <v>0</v>
      </c>
      <c r="BI38">
        <v>0.5</v>
      </c>
      <c r="BJ38">
        <f>DI38</f>
        <v>0</v>
      </c>
      <c r="BK38">
        <f>L38</f>
        <v>0</v>
      </c>
      <c r="BL38">
        <f>BH38*BI38*BJ38</f>
        <v>0</v>
      </c>
      <c r="BM38">
        <f>(BK38-BC38)/BJ38</f>
        <v>0</v>
      </c>
      <c r="BN38">
        <f>(BA38-BG38)/BG38</f>
        <v>0</v>
      </c>
      <c r="BO38">
        <f>AZ38/(BB38+AZ38/BG38)</f>
        <v>0</v>
      </c>
      <c r="BP38" t="s">
        <v>437</v>
      </c>
      <c r="BQ38">
        <v>0</v>
      </c>
      <c r="BR38">
        <f>IF(BQ38&lt;&gt;0, BQ38, BO38)</f>
        <v>0</v>
      </c>
      <c r="BS38">
        <f>1-BR38/BG38</f>
        <v>0</v>
      </c>
      <c r="BT38">
        <f>(BG38-BF38)/(BG38-BR38)</f>
        <v>0</v>
      </c>
      <c r="BU38">
        <f>(BA38-BG38)/(BA38-BR38)</f>
        <v>0</v>
      </c>
      <c r="BV38">
        <f>(BG38-BF38)/(BG38-AZ38)</f>
        <v>0</v>
      </c>
      <c r="BW38">
        <f>(BA38-BG38)/(BA38-AZ38)</f>
        <v>0</v>
      </c>
      <c r="BX38">
        <f>(BT38*BR38/BF38)</f>
        <v>0</v>
      </c>
      <c r="BY38">
        <f>(1-BX38)</f>
        <v>0</v>
      </c>
      <c r="DH38">
        <f>$B$11*EG38+$C$11*EH38+$F$11*ES38*(1-EV38)</f>
        <v>0</v>
      </c>
      <c r="DI38">
        <f>DH38*DJ38</f>
        <v>0</v>
      </c>
      <c r="DJ38">
        <f>($B$11*$D$9+$C$11*$D$9+$F$11*((FF38+EX38)/MAX(FF38+EX38+FG38, 0.1)*$I$9+FG38/MAX(FF38+EX38+FG38, 0.1)*$J$9))/($B$11+$C$11+$F$11)</f>
        <v>0</v>
      </c>
      <c r="DK38">
        <f>($B$11*$K$9+$C$11*$K$9+$F$11*((FF38+EX38)/MAX(FF38+EX38+FG38, 0.1)*$P$9+FG38/MAX(FF38+EX38+FG38, 0.1)*$Q$9))/($B$11+$C$11+$F$11)</f>
        <v>0</v>
      </c>
      <c r="DL38">
        <v>6</v>
      </c>
      <c r="DM38">
        <v>0.5</v>
      </c>
      <c r="DN38" t="s">
        <v>438</v>
      </c>
      <c r="DO38">
        <v>2</v>
      </c>
      <c r="DP38" t="b">
        <v>1</v>
      </c>
      <c r="DQ38">
        <v>1761408277.84615</v>
      </c>
      <c r="DR38">
        <v>136.228846153846</v>
      </c>
      <c r="DS38">
        <v>116.502730769231</v>
      </c>
      <c r="DT38">
        <v>31.5899153846154</v>
      </c>
      <c r="DU38">
        <v>24.6746692307692</v>
      </c>
      <c r="DV38">
        <v>135.131615384615</v>
      </c>
      <c r="DW38">
        <v>31.2747153846154</v>
      </c>
      <c r="DX38">
        <v>500.033307692308</v>
      </c>
      <c r="DY38">
        <v>90.2962076923077</v>
      </c>
      <c r="DZ38">
        <v>0.0313983769230769</v>
      </c>
      <c r="EA38">
        <v>37.0862538461538</v>
      </c>
      <c r="EB38">
        <v>35.9818</v>
      </c>
      <c r="EC38">
        <v>999.9</v>
      </c>
      <c r="ED38">
        <v>0</v>
      </c>
      <c r="EE38">
        <v>0</v>
      </c>
      <c r="EF38">
        <v>10012.5061538462</v>
      </c>
      <c r="EG38">
        <v>0</v>
      </c>
      <c r="EH38">
        <v>1226.55692307692</v>
      </c>
      <c r="EI38">
        <v>19.7261923076923</v>
      </c>
      <c r="EJ38">
        <v>140.672076923077</v>
      </c>
      <c r="EK38">
        <v>119.450046153846</v>
      </c>
      <c r="EL38">
        <v>6.91525538461538</v>
      </c>
      <c r="EM38">
        <v>116.502730769231</v>
      </c>
      <c r="EN38">
        <v>24.6746692307692</v>
      </c>
      <c r="EO38">
        <v>2.85244923076923</v>
      </c>
      <c r="EP38">
        <v>2.22803</v>
      </c>
      <c r="EQ38">
        <v>23.1907846153846</v>
      </c>
      <c r="ER38">
        <v>19.1652846153846</v>
      </c>
      <c r="ES38">
        <v>1200.00538461538</v>
      </c>
      <c r="ET38">
        <v>0.967000692307692</v>
      </c>
      <c r="EU38">
        <v>0.0329994384615385</v>
      </c>
      <c r="EV38">
        <v>0</v>
      </c>
      <c r="EW38">
        <v>1476.03923076923</v>
      </c>
      <c r="EX38">
        <v>5.00059</v>
      </c>
      <c r="EY38">
        <v>17883.4692307692</v>
      </c>
      <c r="EZ38">
        <v>10358.7769230769</v>
      </c>
      <c r="FA38">
        <v>45.375</v>
      </c>
      <c r="FB38">
        <v>46.7257692307692</v>
      </c>
      <c r="FC38">
        <v>45.375</v>
      </c>
      <c r="FD38">
        <v>46.6679230769231</v>
      </c>
      <c r="FE38">
        <v>46.9951538461538</v>
      </c>
      <c r="FF38">
        <v>1155.57307692308</v>
      </c>
      <c r="FG38">
        <v>39.43</v>
      </c>
      <c r="FH38">
        <v>0</v>
      </c>
      <c r="FI38">
        <v>1761408246.1</v>
      </c>
      <c r="FJ38">
        <v>0</v>
      </c>
      <c r="FK38">
        <v>1476.24307692308</v>
      </c>
      <c r="FL38">
        <v>15.2717948704144</v>
      </c>
      <c r="FM38">
        <v>169.329914561131</v>
      </c>
      <c r="FN38">
        <v>17885.9269230769</v>
      </c>
      <c r="FO38">
        <v>15</v>
      </c>
      <c r="FP38">
        <v>0</v>
      </c>
      <c r="FQ38" t="s">
        <v>439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19.2058285714286</v>
      </c>
      <c r="GD38">
        <v>10.0414831168831</v>
      </c>
      <c r="GE38">
        <v>1.0861861421387</v>
      </c>
      <c r="GF38">
        <v>0</v>
      </c>
      <c r="GG38">
        <v>1475.09058823529</v>
      </c>
      <c r="GH38">
        <v>19.7619556693838</v>
      </c>
      <c r="GI38">
        <v>1.96593929230739</v>
      </c>
      <c r="GJ38">
        <v>-1</v>
      </c>
      <c r="GK38">
        <v>6.89284095238095</v>
      </c>
      <c r="GL38">
        <v>0.482104675324679</v>
      </c>
      <c r="GM38">
        <v>0.0487184357306898</v>
      </c>
      <c r="GN38">
        <v>0</v>
      </c>
      <c r="GO38">
        <v>0</v>
      </c>
      <c r="GP38">
        <v>2</v>
      </c>
      <c r="GQ38" t="s">
        <v>473</v>
      </c>
      <c r="GR38">
        <v>3.13113</v>
      </c>
      <c r="GS38">
        <v>2.70947</v>
      </c>
      <c r="GT38">
        <v>0.0270287</v>
      </c>
      <c r="GU38">
        <v>0.0224802</v>
      </c>
      <c r="GV38">
        <v>0.123415</v>
      </c>
      <c r="GW38">
        <v>0.10368</v>
      </c>
      <c r="GX38">
        <v>36168.2</v>
      </c>
      <c r="GY38">
        <v>38743.2</v>
      </c>
      <c r="GZ38">
        <v>33675.8</v>
      </c>
      <c r="HA38">
        <v>35930</v>
      </c>
      <c r="HB38">
        <v>41801.8</v>
      </c>
      <c r="HC38">
        <v>46260.6</v>
      </c>
      <c r="HD38">
        <v>52634</v>
      </c>
      <c r="HE38">
        <v>57451</v>
      </c>
      <c r="HF38">
        <v>1.86283</v>
      </c>
      <c r="HG38">
        <v>1.7367</v>
      </c>
      <c r="HH38">
        <v>0.0923686</v>
      </c>
      <c r="HI38">
        <v>0</v>
      </c>
      <c r="HJ38">
        <v>34.4801</v>
      </c>
      <c r="HK38">
        <v>999.9</v>
      </c>
      <c r="HL38">
        <v>60.609</v>
      </c>
      <c r="HM38">
        <v>27.684</v>
      </c>
      <c r="HN38">
        <v>25.0054</v>
      </c>
      <c r="HO38">
        <v>56.2445</v>
      </c>
      <c r="HP38">
        <v>44.0465</v>
      </c>
      <c r="HQ38">
        <v>1</v>
      </c>
      <c r="HR38">
        <v>0.703115</v>
      </c>
      <c r="HS38">
        <v>-0.307612</v>
      </c>
      <c r="HT38">
        <v>20.1351</v>
      </c>
      <c r="HU38">
        <v>5.19288</v>
      </c>
      <c r="HV38">
        <v>12.0099</v>
      </c>
      <c r="HW38">
        <v>4.97345</v>
      </c>
      <c r="HX38">
        <v>3.29487</v>
      </c>
      <c r="HY38">
        <v>9999</v>
      </c>
      <c r="HZ38">
        <v>9999</v>
      </c>
      <c r="IA38">
        <v>999.9</v>
      </c>
      <c r="IB38">
        <v>9999</v>
      </c>
      <c r="IC38">
        <v>1.86316</v>
      </c>
      <c r="ID38">
        <v>1.86813</v>
      </c>
      <c r="IE38">
        <v>1.86783</v>
      </c>
      <c r="IF38">
        <v>1.86904</v>
      </c>
      <c r="IG38">
        <v>1.86981</v>
      </c>
      <c r="IH38">
        <v>1.86589</v>
      </c>
      <c r="II38">
        <v>1.86697</v>
      </c>
      <c r="IJ38">
        <v>1.86844</v>
      </c>
      <c r="IK38">
        <v>5</v>
      </c>
      <c r="IL38">
        <v>0</v>
      </c>
      <c r="IM38">
        <v>0</v>
      </c>
      <c r="IN38">
        <v>0</v>
      </c>
      <c r="IO38" t="s">
        <v>441</v>
      </c>
      <c r="IP38" t="s">
        <v>442</v>
      </c>
      <c r="IQ38" t="s">
        <v>443</v>
      </c>
      <c r="IR38" t="s">
        <v>443</v>
      </c>
      <c r="IS38" t="s">
        <v>443</v>
      </c>
      <c r="IT38" t="s">
        <v>443</v>
      </c>
      <c r="IU38">
        <v>0</v>
      </c>
      <c r="IV38">
        <v>100</v>
      </c>
      <c r="IW38">
        <v>100</v>
      </c>
      <c r="IX38">
        <v>1.097</v>
      </c>
      <c r="IY38">
        <v>0.3152</v>
      </c>
      <c r="IZ38">
        <v>1.09748391826392</v>
      </c>
      <c r="JA38">
        <v>0</v>
      </c>
      <c r="JB38">
        <v>0</v>
      </c>
      <c r="JC38">
        <v>0</v>
      </c>
      <c r="JD38">
        <v>0.315191680746845</v>
      </c>
      <c r="JE38">
        <v>0</v>
      </c>
      <c r="JF38">
        <v>0</v>
      </c>
      <c r="JG38">
        <v>0</v>
      </c>
      <c r="JH38">
        <v>5</v>
      </c>
      <c r="JI38">
        <v>2273</v>
      </c>
      <c r="JJ38">
        <v>0</v>
      </c>
      <c r="JK38">
        <v>25</v>
      </c>
      <c r="JL38">
        <v>29356804.8</v>
      </c>
      <c r="JM38">
        <v>29356804.8</v>
      </c>
      <c r="JN38">
        <v>0.307617</v>
      </c>
      <c r="JO38">
        <v>2.6709</v>
      </c>
      <c r="JP38">
        <v>1.54785</v>
      </c>
      <c r="JQ38">
        <v>2.32422</v>
      </c>
      <c r="JR38">
        <v>1.64673</v>
      </c>
      <c r="JS38">
        <v>2.25586</v>
      </c>
      <c r="JT38">
        <v>32.2225</v>
      </c>
      <c r="JU38">
        <v>24.2013</v>
      </c>
      <c r="JV38">
        <v>18</v>
      </c>
      <c r="JW38">
        <v>507.082</v>
      </c>
      <c r="JX38">
        <v>419.08</v>
      </c>
      <c r="JY38">
        <v>36.3727</v>
      </c>
      <c r="JZ38">
        <v>36.1398</v>
      </c>
      <c r="KA38">
        <v>30</v>
      </c>
      <c r="KB38">
        <v>35.9776</v>
      </c>
      <c r="KC38">
        <v>35.8988</v>
      </c>
      <c r="KD38">
        <v>6.0607</v>
      </c>
      <c r="KE38">
        <v>0</v>
      </c>
      <c r="KF38">
        <v>100</v>
      </c>
      <c r="KG38">
        <v>36.39</v>
      </c>
      <c r="KH38">
        <v>62.8152</v>
      </c>
      <c r="KI38">
        <v>53.0404</v>
      </c>
      <c r="KJ38">
        <v>95.6066</v>
      </c>
      <c r="KK38">
        <v>93.0664</v>
      </c>
    </row>
    <row r="39" spans="1:297">
      <c r="A39">
        <v>23</v>
      </c>
      <c r="B39">
        <v>1761408291</v>
      </c>
      <c r="C39">
        <v>110</v>
      </c>
      <c r="D39" t="s">
        <v>488</v>
      </c>
      <c r="E39" t="s">
        <v>489</v>
      </c>
      <c r="F39">
        <v>5</v>
      </c>
      <c r="G39" t="s">
        <v>435</v>
      </c>
      <c r="H39" t="s">
        <v>436</v>
      </c>
      <c r="I39">
        <v>1761408282.84615</v>
      </c>
      <c r="J39">
        <f>(K39)/1000</f>
        <v>0</v>
      </c>
      <c r="K39">
        <f>IF(DP39, AN39, AH39)</f>
        <v>0</v>
      </c>
      <c r="L39">
        <f>IF(DP39, AI39, AG39)</f>
        <v>0</v>
      </c>
      <c r="M39">
        <f>DR39 - IF(AU39&gt;1, L39*DL39*100.0/(AW39), 0)</f>
        <v>0</v>
      </c>
      <c r="N39">
        <f>((T39-J39/2)*M39-L39)/(T39+J39/2)</f>
        <v>0</v>
      </c>
      <c r="O39">
        <f>N39*(DY39+DZ39)/1000.0</f>
        <v>0</v>
      </c>
      <c r="P39">
        <f>(DR39 - IF(AU39&gt;1, L39*DL39*100.0/(AW39), 0))*(DY39+DZ39)/1000.0</f>
        <v>0</v>
      </c>
      <c r="Q39">
        <f>2.0/((1/S39-1/R39)+SIGN(S39)*SQRT((1/S39-1/R39)*(1/S39-1/R39) + 4*DM39/((DM39+1)*(DM39+1))*(2*1/S39*1/R39-1/R39*1/R39)))</f>
        <v>0</v>
      </c>
      <c r="R39">
        <f>IF(LEFT(DN39,1)&lt;&gt;"0",IF(LEFT(DN39,1)="1",3.0,DO39),$D$5+$E$5*(EF39*DY39/($K$5*1000))+$F$5*(EF39*DY39/($K$5*1000))*MAX(MIN(DL39,$J$5),$I$5)*MAX(MIN(DL39,$J$5),$I$5)+$G$5*MAX(MIN(DL39,$J$5),$I$5)*(EF39*DY39/($K$5*1000))+$H$5*(EF39*DY39/($K$5*1000))*(EF39*DY39/($K$5*1000)))</f>
        <v>0</v>
      </c>
      <c r="S39">
        <f>J39*(1000-(1000*0.61365*exp(17.502*W39/(240.97+W39))/(DY39+DZ39)+DT39)/2)/(1000*0.61365*exp(17.502*W39/(240.97+W39))/(DY39+DZ39)-DT39)</f>
        <v>0</v>
      </c>
      <c r="T39">
        <f>1/((DM39+1)/(Q39/1.6)+1/(R39/1.37)) + DM39/((DM39+1)/(Q39/1.6) + DM39/(R39/1.37))</f>
        <v>0</v>
      </c>
      <c r="U39">
        <f>(DH39*DK39)</f>
        <v>0</v>
      </c>
      <c r="V39">
        <f>(EA39+(U39+2*0.95*5.67E-8*(((EA39+$B$7)+273)^4-(EA39+273)^4)-44100*J39)/(1.84*29.3*R39+8*0.95*5.67E-8*(EA39+273)^3))</f>
        <v>0</v>
      </c>
      <c r="W39">
        <f>($C$7*EB39+$D$7*EC39+$E$7*V39)</f>
        <v>0</v>
      </c>
      <c r="X39">
        <f>0.61365*exp(17.502*W39/(240.97+W39))</f>
        <v>0</v>
      </c>
      <c r="Y39">
        <f>(Z39/AA39*100)</f>
        <v>0</v>
      </c>
      <c r="Z39">
        <f>DT39*(DY39+DZ39)/1000</f>
        <v>0</v>
      </c>
      <c r="AA39">
        <f>0.61365*exp(17.502*EA39/(240.97+EA39))</f>
        <v>0</v>
      </c>
      <c r="AB39">
        <f>(X39-DT39*(DY39+DZ39)/1000)</f>
        <v>0</v>
      </c>
      <c r="AC39">
        <f>(-J39*44100)</f>
        <v>0</v>
      </c>
      <c r="AD39">
        <f>2*29.3*R39*0.92*(EA39-W39)</f>
        <v>0</v>
      </c>
      <c r="AE39">
        <f>2*0.95*5.67E-8*(((EA39+$B$7)+273)^4-(W39+273)^4)</f>
        <v>0</v>
      </c>
      <c r="AF39">
        <f>U39+AE39+AC39+AD39</f>
        <v>0</v>
      </c>
      <c r="AG39">
        <f>DX39*AU39*(DS39-DR39*(1000-AU39*DU39)/(1000-AU39*DT39))/(100*DL39)</f>
        <v>0</v>
      </c>
      <c r="AH39">
        <f>1000*DX39*AU39*(DT39-DU39)/(100*DL39*(1000-AU39*DT39))</f>
        <v>0</v>
      </c>
      <c r="AI39">
        <f>(AJ39 - AK39 - DY39*1E3/(8.314*(EA39+273.15)) * AM39/DX39 * AL39) * DX39/(100*DL39) * (1000 - DU39)/1000</f>
        <v>0</v>
      </c>
      <c r="AJ39">
        <v>86.2550572870506</v>
      </c>
      <c r="AK39">
        <v>100.600424242424</v>
      </c>
      <c r="AL39">
        <v>-3.24011083813841</v>
      </c>
      <c r="AM39">
        <v>64.7646732039723</v>
      </c>
      <c r="AN39">
        <f>(AP39 - AO39 + DY39*1E3/(8.314*(EA39+273.15)) * AR39/DX39 * AQ39) * DX39/(100*DL39) * 1000/(1000 - AP39)</f>
        <v>0</v>
      </c>
      <c r="AO39">
        <v>24.6730229744268</v>
      </c>
      <c r="AP39">
        <v>31.6972096969697</v>
      </c>
      <c r="AQ39">
        <v>0.0104743073251653</v>
      </c>
      <c r="AR39">
        <v>110.942474455945</v>
      </c>
      <c r="AS39">
        <v>0</v>
      </c>
      <c r="AT39">
        <v>0</v>
      </c>
      <c r="AU39">
        <f>IF(AS39*$H$13&gt;=AW39,1.0,(AW39/(AW39-AS39*$H$13)))</f>
        <v>0</v>
      </c>
      <c r="AV39">
        <f>(AU39-1)*100</f>
        <v>0</v>
      </c>
      <c r="AW39">
        <f>MAX(0,($B$13+$C$13*EF39)/(1+$D$13*EF39)*DY39/(EA39+273)*$E$13)</f>
        <v>0</v>
      </c>
      <c r="AX39" t="s">
        <v>437</v>
      </c>
      <c r="AY39" t="s">
        <v>437</v>
      </c>
      <c r="AZ39">
        <v>0</v>
      </c>
      <c r="BA39">
        <v>0</v>
      </c>
      <c r="BB39">
        <f>1-AZ39/BA39</f>
        <v>0</v>
      </c>
      <c r="BC39">
        <v>0</v>
      </c>
      <c r="BD39" t="s">
        <v>437</v>
      </c>
      <c r="BE39" t="s">
        <v>437</v>
      </c>
      <c r="BF39">
        <v>0</v>
      </c>
      <c r="BG39">
        <v>0</v>
      </c>
      <c r="BH39">
        <f>1-BF39/BG39</f>
        <v>0</v>
      </c>
      <c r="BI39">
        <v>0.5</v>
      </c>
      <c r="BJ39">
        <f>DI39</f>
        <v>0</v>
      </c>
      <c r="BK39">
        <f>L39</f>
        <v>0</v>
      </c>
      <c r="BL39">
        <f>BH39*BI39*BJ39</f>
        <v>0</v>
      </c>
      <c r="BM39">
        <f>(BK39-BC39)/BJ39</f>
        <v>0</v>
      </c>
      <c r="BN39">
        <f>(BA39-BG39)/BG39</f>
        <v>0</v>
      </c>
      <c r="BO39">
        <f>AZ39/(BB39+AZ39/BG39)</f>
        <v>0</v>
      </c>
      <c r="BP39" t="s">
        <v>437</v>
      </c>
      <c r="BQ39">
        <v>0</v>
      </c>
      <c r="BR39">
        <f>IF(BQ39&lt;&gt;0, BQ39, BO39)</f>
        <v>0</v>
      </c>
      <c r="BS39">
        <f>1-BR39/BG39</f>
        <v>0</v>
      </c>
      <c r="BT39">
        <f>(BG39-BF39)/(BG39-BR39)</f>
        <v>0</v>
      </c>
      <c r="BU39">
        <f>(BA39-BG39)/(BA39-BR39)</f>
        <v>0</v>
      </c>
      <c r="BV39">
        <f>(BG39-BF39)/(BG39-AZ39)</f>
        <v>0</v>
      </c>
      <c r="BW39">
        <f>(BA39-BG39)/(BA39-AZ39)</f>
        <v>0</v>
      </c>
      <c r="BX39">
        <f>(BT39*BR39/BF39)</f>
        <v>0</v>
      </c>
      <c r="BY39">
        <f>(1-BX39)</f>
        <v>0</v>
      </c>
      <c r="DH39">
        <f>$B$11*EG39+$C$11*EH39+$F$11*ES39*(1-EV39)</f>
        <v>0</v>
      </c>
      <c r="DI39">
        <f>DH39*DJ39</f>
        <v>0</v>
      </c>
      <c r="DJ39">
        <f>($B$11*$D$9+$C$11*$D$9+$F$11*((FF39+EX39)/MAX(FF39+EX39+FG39, 0.1)*$I$9+FG39/MAX(FF39+EX39+FG39, 0.1)*$J$9))/($B$11+$C$11+$F$11)</f>
        <v>0</v>
      </c>
      <c r="DK39">
        <f>($B$11*$K$9+$C$11*$K$9+$F$11*((FF39+EX39)/MAX(FF39+EX39+FG39, 0.1)*$P$9+FG39/MAX(FF39+EX39+FG39, 0.1)*$Q$9))/($B$11+$C$11+$F$11)</f>
        <v>0</v>
      </c>
      <c r="DL39">
        <v>6</v>
      </c>
      <c r="DM39">
        <v>0.5</v>
      </c>
      <c r="DN39" t="s">
        <v>438</v>
      </c>
      <c r="DO39">
        <v>2</v>
      </c>
      <c r="DP39" t="b">
        <v>1</v>
      </c>
      <c r="DQ39">
        <v>1761408282.84615</v>
      </c>
      <c r="DR39">
        <v>120.190376923077</v>
      </c>
      <c r="DS39">
        <v>99.9360461538461</v>
      </c>
      <c r="DT39">
        <v>31.6316538461538</v>
      </c>
      <c r="DU39">
        <v>24.6735846153846</v>
      </c>
      <c r="DV39">
        <v>119.093130769231</v>
      </c>
      <c r="DW39">
        <v>31.3164615384615</v>
      </c>
      <c r="DX39">
        <v>500.006692307692</v>
      </c>
      <c r="DY39">
        <v>90.2955</v>
      </c>
      <c r="DZ39">
        <v>0.0314237846153846</v>
      </c>
      <c r="EA39">
        <v>37.0871384615385</v>
      </c>
      <c r="EB39">
        <v>35.9781692307692</v>
      </c>
      <c r="EC39">
        <v>999.9</v>
      </c>
      <c r="ED39">
        <v>0</v>
      </c>
      <c r="EE39">
        <v>0</v>
      </c>
      <c r="EF39">
        <v>10012.2669230769</v>
      </c>
      <c r="EG39">
        <v>0</v>
      </c>
      <c r="EH39">
        <v>1226.55615384615</v>
      </c>
      <c r="EI39">
        <v>20.2544461538462</v>
      </c>
      <c r="EJ39">
        <v>124.115692307692</v>
      </c>
      <c r="EK39">
        <v>102.464138461538</v>
      </c>
      <c r="EL39">
        <v>6.95807615384615</v>
      </c>
      <c r="EM39">
        <v>99.9360461538461</v>
      </c>
      <c r="EN39">
        <v>24.6735846153846</v>
      </c>
      <c r="EO39">
        <v>2.85619538461538</v>
      </c>
      <c r="EP39">
        <v>2.22791461538462</v>
      </c>
      <c r="EQ39">
        <v>23.2125</v>
      </c>
      <c r="ER39">
        <v>19.1644538461538</v>
      </c>
      <c r="ES39">
        <v>1199.98307692308</v>
      </c>
      <c r="ET39">
        <v>0.967</v>
      </c>
      <c r="EU39">
        <v>0.0330001</v>
      </c>
      <c r="EV39">
        <v>0</v>
      </c>
      <c r="EW39">
        <v>1477.13461538462</v>
      </c>
      <c r="EX39">
        <v>5.00059</v>
      </c>
      <c r="EY39">
        <v>17894.2461538462</v>
      </c>
      <c r="EZ39">
        <v>10358.5769230769</v>
      </c>
      <c r="FA39">
        <v>45.375</v>
      </c>
      <c r="FB39">
        <v>46.7403076923077</v>
      </c>
      <c r="FC39">
        <v>45.3797692307692</v>
      </c>
      <c r="FD39">
        <v>46.6726923076923</v>
      </c>
      <c r="FE39">
        <v>47</v>
      </c>
      <c r="FF39">
        <v>1155.55</v>
      </c>
      <c r="FG39">
        <v>39.43</v>
      </c>
      <c r="FH39">
        <v>0</v>
      </c>
      <c r="FI39">
        <v>1761408250.9</v>
      </c>
      <c r="FJ39">
        <v>0</v>
      </c>
      <c r="FK39">
        <v>1477.16269230769</v>
      </c>
      <c r="FL39">
        <v>7.79179486486696</v>
      </c>
      <c r="FM39">
        <v>79.5316238409864</v>
      </c>
      <c r="FN39">
        <v>17895.5423076923</v>
      </c>
      <c r="FO39">
        <v>15</v>
      </c>
      <c r="FP39">
        <v>0</v>
      </c>
      <c r="FQ39" t="s">
        <v>439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20.009215</v>
      </c>
      <c r="GD39">
        <v>7.59798947368417</v>
      </c>
      <c r="GE39">
        <v>0.833370431005924</v>
      </c>
      <c r="GF39">
        <v>0</v>
      </c>
      <c r="GG39">
        <v>1476.35852941176</v>
      </c>
      <c r="GH39">
        <v>13.4455309410997</v>
      </c>
      <c r="GI39">
        <v>1.39400002606327</v>
      </c>
      <c r="GJ39">
        <v>-1</v>
      </c>
      <c r="GK39">
        <v>6.9381405</v>
      </c>
      <c r="GL39">
        <v>0.517435037593984</v>
      </c>
      <c r="GM39">
        <v>0.0497730113088409</v>
      </c>
      <c r="GN39">
        <v>0</v>
      </c>
      <c r="GO39">
        <v>0</v>
      </c>
      <c r="GP39">
        <v>2</v>
      </c>
      <c r="GQ39" t="s">
        <v>473</v>
      </c>
      <c r="GR39">
        <v>3.13111</v>
      </c>
      <c r="GS39">
        <v>2.70964</v>
      </c>
      <c r="GT39">
        <v>0.0232522</v>
      </c>
      <c r="GU39">
        <v>0.0182328</v>
      </c>
      <c r="GV39">
        <v>0.123553</v>
      </c>
      <c r="GW39">
        <v>0.103672</v>
      </c>
      <c r="GX39">
        <v>36308.2</v>
      </c>
      <c r="GY39">
        <v>38911.3</v>
      </c>
      <c r="GZ39">
        <v>33675.6</v>
      </c>
      <c r="HA39">
        <v>35930</v>
      </c>
      <c r="HB39">
        <v>41794.6</v>
      </c>
      <c r="HC39">
        <v>46260.7</v>
      </c>
      <c r="HD39">
        <v>52633.8</v>
      </c>
      <c r="HE39">
        <v>57451.1</v>
      </c>
      <c r="HF39">
        <v>1.86292</v>
      </c>
      <c r="HG39">
        <v>1.73682</v>
      </c>
      <c r="HH39">
        <v>0.0923313</v>
      </c>
      <c r="HI39">
        <v>0</v>
      </c>
      <c r="HJ39">
        <v>34.4794</v>
      </c>
      <c r="HK39">
        <v>999.9</v>
      </c>
      <c r="HL39">
        <v>60.609</v>
      </c>
      <c r="HM39">
        <v>27.684</v>
      </c>
      <c r="HN39">
        <v>25.0067</v>
      </c>
      <c r="HO39">
        <v>55.6845</v>
      </c>
      <c r="HP39">
        <v>44.2188</v>
      </c>
      <c r="HQ39">
        <v>1</v>
      </c>
      <c r="HR39">
        <v>0.703041</v>
      </c>
      <c r="HS39">
        <v>-0.332525</v>
      </c>
      <c r="HT39">
        <v>20.1352</v>
      </c>
      <c r="HU39">
        <v>5.19363</v>
      </c>
      <c r="HV39">
        <v>12.0099</v>
      </c>
      <c r="HW39">
        <v>4.9737</v>
      </c>
      <c r="HX39">
        <v>3.29492</v>
      </c>
      <c r="HY39">
        <v>9999</v>
      </c>
      <c r="HZ39">
        <v>9999</v>
      </c>
      <c r="IA39">
        <v>999.9</v>
      </c>
      <c r="IB39">
        <v>9999</v>
      </c>
      <c r="IC39">
        <v>1.86317</v>
      </c>
      <c r="ID39">
        <v>1.86812</v>
      </c>
      <c r="IE39">
        <v>1.86783</v>
      </c>
      <c r="IF39">
        <v>1.86904</v>
      </c>
      <c r="IG39">
        <v>1.86981</v>
      </c>
      <c r="IH39">
        <v>1.86592</v>
      </c>
      <c r="II39">
        <v>1.86699</v>
      </c>
      <c r="IJ39">
        <v>1.86842</v>
      </c>
      <c r="IK39">
        <v>5</v>
      </c>
      <c r="IL39">
        <v>0</v>
      </c>
      <c r="IM39">
        <v>0</v>
      </c>
      <c r="IN39">
        <v>0</v>
      </c>
      <c r="IO39" t="s">
        <v>441</v>
      </c>
      <c r="IP39" t="s">
        <v>442</v>
      </c>
      <c r="IQ39" t="s">
        <v>443</v>
      </c>
      <c r="IR39" t="s">
        <v>443</v>
      </c>
      <c r="IS39" t="s">
        <v>443</v>
      </c>
      <c r="IT39" t="s">
        <v>443</v>
      </c>
      <c r="IU39">
        <v>0</v>
      </c>
      <c r="IV39">
        <v>100</v>
      </c>
      <c r="IW39">
        <v>100</v>
      </c>
      <c r="IX39">
        <v>1.097</v>
      </c>
      <c r="IY39">
        <v>0.3152</v>
      </c>
      <c r="IZ39">
        <v>1.09748391826392</v>
      </c>
      <c r="JA39">
        <v>0</v>
      </c>
      <c r="JB39">
        <v>0</v>
      </c>
      <c r="JC39">
        <v>0</v>
      </c>
      <c r="JD39">
        <v>0.315191680746845</v>
      </c>
      <c r="JE39">
        <v>0</v>
      </c>
      <c r="JF39">
        <v>0</v>
      </c>
      <c r="JG39">
        <v>0</v>
      </c>
      <c r="JH39">
        <v>5</v>
      </c>
      <c r="JI39">
        <v>2273</v>
      </c>
      <c r="JJ39">
        <v>0</v>
      </c>
      <c r="JK39">
        <v>25</v>
      </c>
      <c r="JL39">
        <v>29356804.9</v>
      </c>
      <c r="JM39">
        <v>29356804.9</v>
      </c>
      <c r="JN39">
        <v>0.267334</v>
      </c>
      <c r="JO39">
        <v>2.66846</v>
      </c>
      <c r="JP39">
        <v>1.54785</v>
      </c>
      <c r="JQ39">
        <v>2.32422</v>
      </c>
      <c r="JR39">
        <v>1.64551</v>
      </c>
      <c r="JS39">
        <v>2.35229</v>
      </c>
      <c r="JT39">
        <v>32.2225</v>
      </c>
      <c r="JU39">
        <v>24.2101</v>
      </c>
      <c r="JV39">
        <v>18</v>
      </c>
      <c r="JW39">
        <v>507.151</v>
      </c>
      <c r="JX39">
        <v>419.154</v>
      </c>
      <c r="JY39">
        <v>36.3872</v>
      </c>
      <c r="JZ39">
        <v>36.1364</v>
      </c>
      <c r="KA39">
        <v>29.9999</v>
      </c>
      <c r="KB39">
        <v>35.9776</v>
      </c>
      <c r="KC39">
        <v>35.8988</v>
      </c>
      <c r="KD39">
        <v>5.38144</v>
      </c>
      <c r="KE39">
        <v>0</v>
      </c>
      <c r="KF39">
        <v>100</v>
      </c>
      <c r="KG39">
        <v>36.4109</v>
      </c>
      <c r="KH39">
        <v>49.3299</v>
      </c>
      <c r="KI39">
        <v>53.0404</v>
      </c>
      <c r="KJ39">
        <v>95.6061</v>
      </c>
      <c r="KK39">
        <v>93.0665</v>
      </c>
    </row>
    <row r="40" spans="1:297">
      <c r="A40">
        <v>24</v>
      </c>
      <c r="B40">
        <v>1761408296</v>
      </c>
      <c r="C40">
        <v>115</v>
      </c>
      <c r="D40" t="s">
        <v>490</v>
      </c>
      <c r="E40" t="s">
        <v>491</v>
      </c>
      <c r="F40">
        <v>5</v>
      </c>
      <c r="G40" t="s">
        <v>435</v>
      </c>
      <c r="H40" t="s">
        <v>436</v>
      </c>
      <c r="I40">
        <v>1761408287.84615</v>
      </c>
      <c r="J40">
        <f>(K40)/1000</f>
        <v>0</v>
      </c>
      <c r="K40">
        <f>IF(DP40, AN40, AH40)</f>
        <v>0</v>
      </c>
      <c r="L40">
        <f>IF(DP40, AI40, AG40)</f>
        <v>0</v>
      </c>
      <c r="M40">
        <f>DR40 - IF(AU40&gt;1, L40*DL40*100.0/(AW40), 0)</f>
        <v>0</v>
      </c>
      <c r="N40">
        <f>((T40-J40/2)*M40-L40)/(T40+J40/2)</f>
        <v>0</v>
      </c>
      <c r="O40">
        <f>N40*(DY40+DZ40)/1000.0</f>
        <v>0</v>
      </c>
      <c r="P40">
        <f>(DR40 - IF(AU40&gt;1, L40*DL40*100.0/(AW40), 0))*(DY40+DZ40)/1000.0</f>
        <v>0</v>
      </c>
      <c r="Q40">
        <f>2.0/((1/S40-1/R40)+SIGN(S40)*SQRT((1/S40-1/R40)*(1/S40-1/R40) + 4*DM40/((DM40+1)*(DM40+1))*(2*1/S40*1/R40-1/R40*1/R40)))</f>
        <v>0</v>
      </c>
      <c r="R40">
        <f>IF(LEFT(DN40,1)&lt;&gt;"0",IF(LEFT(DN40,1)="1",3.0,DO40),$D$5+$E$5*(EF40*DY40/($K$5*1000))+$F$5*(EF40*DY40/($K$5*1000))*MAX(MIN(DL40,$J$5),$I$5)*MAX(MIN(DL40,$J$5),$I$5)+$G$5*MAX(MIN(DL40,$J$5),$I$5)*(EF40*DY40/($K$5*1000))+$H$5*(EF40*DY40/($K$5*1000))*(EF40*DY40/($K$5*1000)))</f>
        <v>0</v>
      </c>
      <c r="S40">
        <f>J40*(1000-(1000*0.61365*exp(17.502*W40/(240.97+W40))/(DY40+DZ40)+DT40)/2)/(1000*0.61365*exp(17.502*W40/(240.97+W40))/(DY40+DZ40)-DT40)</f>
        <v>0</v>
      </c>
      <c r="T40">
        <f>1/((DM40+1)/(Q40/1.6)+1/(R40/1.37)) + DM40/((DM40+1)/(Q40/1.6) + DM40/(R40/1.37))</f>
        <v>0</v>
      </c>
      <c r="U40">
        <f>(DH40*DK40)</f>
        <v>0</v>
      </c>
      <c r="V40">
        <f>(EA40+(U40+2*0.95*5.67E-8*(((EA40+$B$7)+273)^4-(EA40+273)^4)-44100*J40)/(1.84*29.3*R40+8*0.95*5.67E-8*(EA40+273)^3))</f>
        <v>0</v>
      </c>
      <c r="W40">
        <f>($C$7*EB40+$D$7*EC40+$E$7*V40)</f>
        <v>0</v>
      </c>
      <c r="X40">
        <f>0.61365*exp(17.502*W40/(240.97+W40))</f>
        <v>0</v>
      </c>
      <c r="Y40">
        <f>(Z40/AA40*100)</f>
        <v>0</v>
      </c>
      <c r="Z40">
        <f>DT40*(DY40+DZ40)/1000</f>
        <v>0</v>
      </c>
      <c r="AA40">
        <f>0.61365*exp(17.502*EA40/(240.97+EA40))</f>
        <v>0</v>
      </c>
      <c r="AB40">
        <f>(X40-DT40*(DY40+DZ40)/1000)</f>
        <v>0</v>
      </c>
      <c r="AC40">
        <f>(-J40*44100)</f>
        <v>0</v>
      </c>
      <c r="AD40">
        <f>2*29.3*R40*0.92*(EA40-W40)</f>
        <v>0</v>
      </c>
      <c r="AE40">
        <f>2*0.95*5.67E-8*(((EA40+$B$7)+273)^4-(W40+273)^4)</f>
        <v>0</v>
      </c>
      <c r="AF40">
        <f>U40+AE40+AC40+AD40</f>
        <v>0</v>
      </c>
      <c r="AG40">
        <f>DX40*AU40*(DS40-DR40*(1000-AU40*DU40)/(1000-AU40*DT40))/(100*DL40)</f>
        <v>0</v>
      </c>
      <c r="AH40">
        <f>1000*DX40*AU40*(DT40-DU40)/(100*DL40*(1000-AU40*DT40))</f>
        <v>0</v>
      </c>
      <c r="AI40">
        <f>(AJ40 - AK40 - DY40*1E3/(8.314*(EA40+273.15)) * AM40/DX40 * AL40) * DX40/(100*DL40) * (1000 - DU40)/1000</f>
        <v>0</v>
      </c>
      <c r="AJ40">
        <v>68.4046387645235</v>
      </c>
      <c r="AK40">
        <v>83.7953296969697</v>
      </c>
      <c r="AL40">
        <v>-3.36220721285795</v>
      </c>
      <c r="AM40">
        <v>64.7646732039723</v>
      </c>
      <c r="AN40">
        <f>(AP40 - AO40 + DY40*1E3/(8.314*(EA40+273.15)) * AR40/DX40 * AQ40) * DX40/(100*DL40) * 1000/(1000 - AP40)</f>
        <v>0</v>
      </c>
      <c r="AO40">
        <v>24.6707646170067</v>
      </c>
      <c r="AP40">
        <v>31.7447690909091</v>
      </c>
      <c r="AQ40">
        <v>0.00865908740988725</v>
      </c>
      <c r="AR40">
        <v>110.942474455945</v>
      </c>
      <c r="AS40">
        <v>0</v>
      </c>
      <c r="AT40">
        <v>0</v>
      </c>
      <c r="AU40">
        <f>IF(AS40*$H$13&gt;=AW40,1.0,(AW40/(AW40-AS40*$H$13)))</f>
        <v>0</v>
      </c>
      <c r="AV40">
        <f>(AU40-1)*100</f>
        <v>0</v>
      </c>
      <c r="AW40">
        <f>MAX(0,($B$13+$C$13*EF40)/(1+$D$13*EF40)*DY40/(EA40+273)*$E$13)</f>
        <v>0</v>
      </c>
      <c r="AX40" t="s">
        <v>437</v>
      </c>
      <c r="AY40" t="s">
        <v>437</v>
      </c>
      <c r="AZ40">
        <v>0</v>
      </c>
      <c r="BA40">
        <v>0</v>
      </c>
      <c r="BB40">
        <f>1-AZ40/BA40</f>
        <v>0</v>
      </c>
      <c r="BC40">
        <v>0</v>
      </c>
      <c r="BD40" t="s">
        <v>437</v>
      </c>
      <c r="BE40" t="s">
        <v>437</v>
      </c>
      <c r="BF40">
        <v>0</v>
      </c>
      <c r="BG40">
        <v>0</v>
      </c>
      <c r="BH40">
        <f>1-BF40/BG40</f>
        <v>0</v>
      </c>
      <c r="BI40">
        <v>0.5</v>
      </c>
      <c r="BJ40">
        <f>DI40</f>
        <v>0</v>
      </c>
      <c r="BK40">
        <f>L40</f>
        <v>0</v>
      </c>
      <c r="BL40">
        <f>BH40*BI40*BJ40</f>
        <v>0</v>
      </c>
      <c r="BM40">
        <f>(BK40-BC40)/BJ40</f>
        <v>0</v>
      </c>
      <c r="BN40">
        <f>(BA40-BG40)/BG40</f>
        <v>0</v>
      </c>
      <c r="BO40">
        <f>AZ40/(BB40+AZ40/BG40)</f>
        <v>0</v>
      </c>
      <c r="BP40" t="s">
        <v>437</v>
      </c>
      <c r="BQ40">
        <v>0</v>
      </c>
      <c r="BR40">
        <f>IF(BQ40&lt;&gt;0, BQ40, BO40)</f>
        <v>0</v>
      </c>
      <c r="BS40">
        <f>1-BR40/BG40</f>
        <v>0</v>
      </c>
      <c r="BT40">
        <f>(BG40-BF40)/(BG40-BR40)</f>
        <v>0</v>
      </c>
      <c r="BU40">
        <f>(BA40-BG40)/(BA40-BR40)</f>
        <v>0</v>
      </c>
      <c r="BV40">
        <f>(BG40-BF40)/(BG40-AZ40)</f>
        <v>0</v>
      </c>
      <c r="BW40">
        <f>(BA40-BG40)/(BA40-AZ40)</f>
        <v>0</v>
      </c>
      <c r="BX40">
        <f>(BT40*BR40/BF40)</f>
        <v>0</v>
      </c>
      <c r="BY40">
        <f>(1-BX40)</f>
        <v>0</v>
      </c>
      <c r="DH40">
        <f>$B$11*EG40+$C$11*EH40+$F$11*ES40*(1-EV40)</f>
        <v>0</v>
      </c>
      <c r="DI40">
        <f>DH40*DJ40</f>
        <v>0</v>
      </c>
      <c r="DJ40">
        <f>($B$11*$D$9+$C$11*$D$9+$F$11*((FF40+EX40)/MAX(FF40+EX40+FG40, 0.1)*$I$9+FG40/MAX(FF40+EX40+FG40, 0.1)*$J$9))/($B$11+$C$11+$F$11)</f>
        <v>0</v>
      </c>
      <c r="DK40">
        <f>($B$11*$K$9+$C$11*$K$9+$F$11*((FF40+EX40)/MAX(FF40+EX40+FG40, 0.1)*$P$9+FG40/MAX(FF40+EX40+FG40, 0.1)*$Q$9))/($B$11+$C$11+$F$11)</f>
        <v>0</v>
      </c>
      <c r="DL40">
        <v>6</v>
      </c>
      <c r="DM40">
        <v>0.5</v>
      </c>
      <c r="DN40" t="s">
        <v>438</v>
      </c>
      <c r="DO40">
        <v>2</v>
      </c>
      <c r="DP40" t="b">
        <v>1</v>
      </c>
      <c r="DQ40">
        <v>1761408287.84615</v>
      </c>
      <c r="DR40">
        <v>104.168584615385</v>
      </c>
      <c r="DS40">
        <v>82.9703923076923</v>
      </c>
      <c r="DT40">
        <v>31.6774615384615</v>
      </c>
      <c r="DU40">
        <v>24.6724230769231</v>
      </c>
      <c r="DV40">
        <v>103.071276923077</v>
      </c>
      <c r="DW40">
        <v>31.3622846153846</v>
      </c>
      <c r="DX40">
        <v>500.001307692308</v>
      </c>
      <c r="DY40">
        <v>90.2949</v>
      </c>
      <c r="DZ40">
        <v>0.0314846846153846</v>
      </c>
      <c r="EA40">
        <v>37.0877769230769</v>
      </c>
      <c r="EB40">
        <v>35.9727538461539</v>
      </c>
      <c r="EC40">
        <v>999.9</v>
      </c>
      <c r="ED40">
        <v>0</v>
      </c>
      <c r="EE40">
        <v>0</v>
      </c>
      <c r="EF40">
        <v>10012.9823076923</v>
      </c>
      <c r="EG40">
        <v>0</v>
      </c>
      <c r="EH40">
        <v>1226.57538461538</v>
      </c>
      <c r="EI40">
        <v>21.1982769230769</v>
      </c>
      <c r="EJ40">
        <v>107.575646153846</v>
      </c>
      <c r="EK40">
        <v>85.0692461538462</v>
      </c>
      <c r="EL40">
        <v>7.00504384615385</v>
      </c>
      <c r="EM40">
        <v>82.9703923076923</v>
      </c>
      <c r="EN40">
        <v>24.6724230769231</v>
      </c>
      <c r="EO40">
        <v>2.86031307692308</v>
      </c>
      <c r="EP40">
        <v>2.22779461538462</v>
      </c>
      <c r="EQ40">
        <v>23.2363461538462</v>
      </c>
      <c r="ER40">
        <v>19.1635923076923</v>
      </c>
      <c r="ES40">
        <v>1199.98076923077</v>
      </c>
      <c r="ET40">
        <v>0.967</v>
      </c>
      <c r="EU40">
        <v>0.0330001</v>
      </c>
      <c r="EV40">
        <v>0</v>
      </c>
      <c r="EW40">
        <v>1477.40923076923</v>
      </c>
      <c r="EX40">
        <v>5.00059</v>
      </c>
      <c r="EY40">
        <v>17896.2</v>
      </c>
      <c r="EZ40">
        <v>10358.5538461538</v>
      </c>
      <c r="FA40">
        <v>45.375</v>
      </c>
      <c r="FB40">
        <v>46.7403076923077</v>
      </c>
      <c r="FC40">
        <v>45.3797692307692</v>
      </c>
      <c r="FD40">
        <v>46.6774615384615</v>
      </c>
      <c r="FE40">
        <v>47</v>
      </c>
      <c r="FF40">
        <v>1155.54923076923</v>
      </c>
      <c r="FG40">
        <v>39.43</v>
      </c>
      <c r="FH40">
        <v>0</v>
      </c>
      <c r="FI40">
        <v>1761408255.7</v>
      </c>
      <c r="FJ40">
        <v>0</v>
      </c>
      <c r="FK40">
        <v>1477.34384615385</v>
      </c>
      <c r="FL40">
        <v>-2.64957265210751</v>
      </c>
      <c r="FM40">
        <v>-51.4837607693827</v>
      </c>
      <c r="FN40">
        <v>17896.3884615385</v>
      </c>
      <c r="FO40">
        <v>15</v>
      </c>
      <c r="FP40">
        <v>0</v>
      </c>
      <c r="FQ40" t="s">
        <v>439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20.6691428571429</v>
      </c>
      <c r="GD40">
        <v>10.2575376623377</v>
      </c>
      <c r="GE40">
        <v>1.10665732407334</v>
      </c>
      <c r="GF40">
        <v>0</v>
      </c>
      <c r="GG40">
        <v>1477.06794117647</v>
      </c>
      <c r="GH40">
        <v>3.65423988550708</v>
      </c>
      <c r="GI40">
        <v>0.705365067814349</v>
      </c>
      <c r="GJ40">
        <v>-1</v>
      </c>
      <c r="GK40">
        <v>6.97903285714286</v>
      </c>
      <c r="GL40">
        <v>0.557990649350661</v>
      </c>
      <c r="GM40">
        <v>0.0563808592261135</v>
      </c>
      <c r="GN40">
        <v>0</v>
      </c>
      <c r="GO40">
        <v>0</v>
      </c>
      <c r="GP40">
        <v>2</v>
      </c>
      <c r="GQ40" t="s">
        <v>473</v>
      </c>
      <c r="GR40">
        <v>3.13117</v>
      </c>
      <c r="GS40">
        <v>2.70955</v>
      </c>
      <c r="GT40">
        <v>0.0193195</v>
      </c>
      <c r="GU40">
        <v>0.014286</v>
      </c>
      <c r="GV40">
        <v>0.123675</v>
      </c>
      <c r="GW40">
        <v>0.103673</v>
      </c>
      <c r="GX40">
        <v>36454.6</v>
      </c>
      <c r="GY40">
        <v>39067.2</v>
      </c>
      <c r="GZ40">
        <v>33676</v>
      </c>
      <c r="HA40">
        <v>35929.8</v>
      </c>
      <c r="HB40">
        <v>41788.4</v>
      </c>
      <c r="HC40">
        <v>46259.7</v>
      </c>
      <c r="HD40">
        <v>52633.7</v>
      </c>
      <c r="HE40">
        <v>57450.5</v>
      </c>
      <c r="HF40">
        <v>1.86275</v>
      </c>
      <c r="HG40">
        <v>1.73662</v>
      </c>
      <c r="HH40">
        <v>0.0924394</v>
      </c>
      <c r="HI40">
        <v>0</v>
      </c>
      <c r="HJ40">
        <v>34.4765</v>
      </c>
      <c r="HK40">
        <v>999.9</v>
      </c>
      <c r="HL40">
        <v>60.609</v>
      </c>
      <c r="HM40">
        <v>27.684</v>
      </c>
      <c r="HN40">
        <v>25.0104</v>
      </c>
      <c r="HO40">
        <v>56.3245</v>
      </c>
      <c r="HP40">
        <v>43.9864</v>
      </c>
      <c r="HQ40">
        <v>1</v>
      </c>
      <c r="HR40">
        <v>0.702741</v>
      </c>
      <c r="HS40">
        <v>-0.375403</v>
      </c>
      <c r="HT40">
        <v>20.1352</v>
      </c>
      <c r="HU40">
        <v>5.19348</v>
      </c>
      <c r="HV40">
        <v>12.0099</v>
      </c>
      <c r="HW40">
        <v>4.97355</v>
      </c>
      <c r="HX40">
        <v>3.2949</v>
      </c>
      <c r="HY40">
        <v>9999</v>
      </c>
      <c r="HZ40">
        <v>9999</v>
      </c>
      <c r="IA40">
        <v>999.9</v>
      </c>
      <c r="IB40">
        <v>9999</v>
      </c>
      <c r="IC40">
        <v>1.86317</v>
      </c>
      <c r="ID40">
        <v>1.86813</v>
      </c>
      <c r="IE40">
        <v>1.86783</v>
      </c>
      <c r="IF40">
        <v>1.86905</v>
      </c>
      <c r="IG40">
        <v>1.86981</v>
      </c>
      <c r="IH40">
        <v>1.86595</v>
      </c>
      <c r="II40">
        <v>1.867</v>
      </c>
      <c r="IJ40">
        <v>1.86841</v>
      </c>
      <c r="IK40">
        <v>5</v>
      </c>
      <c r="IL40">
        <v>0</v>
      </c>
      <c r="IM40">
        <v>0</v>
      </c>
      <c r="IN40">
        <v>0</v>
      </c>
      <c r="IO40" t="s">
        <v>441</v>
      </c>
      <c r="IP40" t="s">
        <v>442</v>
      </c>
      <c r="IQ40" t="s">
        <v>443</v>
      </c>
      <c r="IR40" t="s">
        <v>443</v>
      </c>
      <c r="IS40" t="s">
        <v>443</v>
      </c>
      <c r="IT40" t="s">
        <v>443</v>
      </c>
      <c r="IU40">
        <v>0</v>
      </c>
      <c r="IV40">
        <v>100</v>
      </c>
      <c r="IW40">
        <v>100</v>
      </c>
      <c r="IX40">
        <v>1.097</v>
      </c>
      <c r="IY40">
        <v>0.3152</v>
      </c>
      <c r="IZ40">
        <v>1.09748391826392</v>
      </c>
      <c r="JA40">
        <v>0</v>
      </c>
      <c r="JB40">
        <v>0</v>
      </c>
      <c r="JC40">
        <v>0</v>
      </c>
      <c r="JD40">
        <v>0.315191680746845</v>
      </c>
      <c r="JE40">
        <v>0</v>
      </c>
      <c r="JF40">
        <v>0</v>
      </c>
      <c r="JG40">
        <v>0</v>
      </c>
      <c r="JH40">
        <v>5</v>
      </c>
      <c r="JI40">
        <v>2273</v>
      </c>
      <c r="JJ40">
        <v>0</v>
      </c>
      <c r="JK40">
        <v>25</v>
      </c>
      <c r="JL40">
        <v>29356804.9</v>
      </c>
      <c r="JM40">
        <v>29356804.9</v>
      </c>
      <c r="JN40">
        <v>0.234375</v>
      </c>
      <c r="JO40">
        <v>2.67334</v>
      </c>
      <c r="JP40">
        <v>1.54785</v>
      </c>
      <c r="JQ40">
        <v>2.32422</v>
      </c>
      <c r="JR40">
        <v>1.64673</v>
      </c>
      <c r="JS40">
        <v>2.3291</v>
      </c>
      <c r="JT40">
        <v>32.2225</v>
      </c>
      <c r="JU40">
        <v>24.2101</v>
      </c>
      <c r="JV40">
        <v>18</v>
      </c>
      <c r="JW40">
        <v>507.03</v>
      </c>
      <c r="JX40">
        <v>419.035</v>
      </c>
      <c r="JY40">
        <v>36.4046</v>
      </c>
      <c r="JZ40">
        <v>36.1364</v>
      </c>
      <c r="KA40">
        <v>29.9998</v>
      </c>
      <c r="KB40">
        <v>35.9776</v>
      </c>
      <c r="KC40">
        <v>35.8988</v>
      </c>
      <c r="KD40">
        <v>4.73643</v>
      </c>
      <c r="KE40">
        <v>0</v>
      </c>
      <c r="KF40">
        <v>100</v>
      </c>
      <c r="KG40">
        <v>36.4337</v>
      </c>
      <c r="KH40">
        <v>29.0734</v>
      </c>
      <c r="KI40">
        <v>53.0404</v>
      </c>
      <c r="KJ40">
        <v>95.6064</v>
      </c>
      <c r="KK40">
        <v>93.0658</v>
      </c>
    </row>
    <row r="41" spans="1:297">
      <c r="A41">
        <v>25</v>
      </c>
      <c r="B41">
        <v>1761408393</v>
      </c>
      <c r="C41">
        <v>212</v>
      </c>
      <c r="D41" t="s">
        <v>492</v>
      </c>
      <c r="E41" t="s">
        <v>493</v>
      </c>
      <c r="F41">
        <v>5</v>
      </c>
      <c r="G41" t="s">
        <v>435</v>
      </c>
      <c r="H41" t="s">
        <v>436</v>
      </c>
      <c r="I41">
        <v>1761408384.5</v>
      </c>
      <c r="J41">
        <f>(K41)/1000</f>
        <v>0</v>
      </c>
      <c r="K41">
        <f>IF(DP41, AN41, AH41)</f>
        <v>0</v>
      </c>
      <c r="L41">
        <f>IF(DP41, AI41, AG41)</f>
        <v>0</v>
      </c>
      <c r="M41">
        <f>DR41 - IF(AU41&gt;1, L41*DL41*100.0/(AW41), 0)</f>
        <v>0</v>
      </c>
      <c r="N41">
        <f>((T41-J41/2)*M41-L41)/(T41+J41/2)</f>
        <v>0</v>
      </c>
      <c r="O41">
        <f>N41*(DY41+DZ41)/1000.0</f>
        <v>0</v>
      </c>
      <c r="P41">
        <f>(DR41 - IF(AU41&gt;1, L41*DL41*100.0/(AW41), 0))*(DY41+DZ41)/1000.0</f>
        <v>0</v>
      </c>
      <c r="Q41">
        <f>2.0/((1/S41-1/R41)+SIGN(S41)*SQRT((1/S41-1/R41)*(1/S41-1/R41) + 4*DM41/((DM41+1)*(DM41+1))*(2*1/S41*1/R41-1/R41*1/R41)))</f>
        <v>0</v>
      </c>
      <c r="R41">
        <f>IF(LEFT(DN41,1)&lt;&gt;"0",IF(LEFT(DN41,1)="1",3.0,DO41),$D$5+$E$5*(EF41*DY41/($K$5*1000))+$F$5*(EF41*DY41/($K$5*1000))*MAX(MIN(DL41,$J$5),$I$5)*MAX(MIN(DL41,$J$5),$I$5)+$G$5*MAX(MIN(DL41,$J$5),$I$5)*(EF41*DY41/($K$5*1000))+$H$5*(EF41*DY41/($K$5*1000))*(EF41*DY41/($K$5*1000)))</f>
        <v>0</v>
      </c>
      <c r="S41">
        <f>J41*(1000-(1000*0.61365*exp(17.502*W41/(240.97+W41))/(DY41+DZ41)+DT41)/2)/(1000*0.61365*exp(17.502*W41/(240.97+W41))/(DY41+DZ41)-DT41)</f>
        <v>0</v>
      </c>
      <c r="T41">
        <f>1/((DM41+1)/(Q41/1.6)+1/(R41/1.37)) + DM41/((DM41+1)/(Q41/1.6) + DM41/(R41/1.37))</f>
        <v>0</v>
      </c>
      <c r="U41">
        <f>(DH41*DK41)</f>
        <v>0</v>
      </c>
      <c r="V41">
        <f>(EA41+(U41+2*0.95*5.67E-8*(((EA41+$B$7)+273)^4-(EA41+273)^4)-44100*J41)/(1.84*29.3*R41+8*0.95*5.67E-8*(EA41+273)^3))</f>
        <v>0</v>
      </c>
      <c r="W41">
        <f>($C$7*EB41+$D$7*EC41+$E$7*V41)</f>
        <v>0</v>
      </c>
      <c r="X41">
        <f>0.61365*exp(17.502*W41/(240.97+W41))</f>
        <v>0</v>
      </c>
      <c r="Y41">
        <f>(Z41/AA41*100)</f>
        <v>0</v>
      </c>
      <c r="Z41">
        <f>DT41*(DY41+DZ41)/1000</f>
        <v>0</v>
      </c>
      <c r="AA41">
        <f>0.61365*exp(17.502*EA41/(240.97+EA41))</f>
        <v>0</v>
      </c>
      <c r="AB41">
        <f>(X41-DT41*(DY41+DZ41)/1000)</f>
        <v>0</v>
      </c>
      <c r="AC41">
        <f>(-J41*44100)</f>
        <v>0</v>
      </c>
      <c r="AD41">
        <f>2*29.3*R41*0.92*(EA41-W41)</f>
        <v>0</v>
      </c>
      <c r="AE41">
        <f>2*0.95*5.67E-8*(((EA41+$B$7)+273)^4-(W41+273)^4)</f>
        <v>0</v>
      </c>
      <c r="AF41">
        <f>U41+AE41+AC41+AD41</f>
        <v>0</v>
      </c>
      <c r="AG41">
        <f>DX41*AU41*(DS41-DR41*(1000-AU41*DU41)/(1000-AU41*DT41))/(100*DL41)</f>
        <v>0</v>
      </c>
      <c r="AH41">
        <f>1000*DX41*AU41*(DT41-DU41)/(100*DL41*(1000-AU41*DT41))</f>
        <v>0</v>
      </c>
      <c r="AI41">
        <f>(AJ41 - AK41 - DY41*1E3/(8.314*(EA41+273.15)) * AM41/DX41 * AL41) * DX41/(100*DL41) * (1000 - DU41)/1000</f>
        <v>0</v>
      </c>
      <c r="AJ41">
        <v>430.706681960168</v>
      </c>
      <c r="AK41">
        <v>420.526787878788</v>
      </c>
      <c r="AL41">
        <v>0.00284165691680306</v>
      </c>
      <c r="AM41">
        <v>64.7646732039723</v>
      </c>
      <c r="AN41">
        <f>(AP41 - AO41 + DY41*1E3/(8.314*(EA41+273.15)) * AR41/DX41 * AQ41) * DX41/(100*DL41) * 1000/(1000 - AP41)</f>
        <v>0</v>
      </c>
      <c r="AO41">
        <v>24.7550428701099</v>
      </c>
      <c r="AP41">
        <v>31.8788157575758</v>
      </c>
      <c r="AQ41">
        <v>-0.0158348886133262</v>
      </c>
      <c r="AR41">
        <v>110.942474455945</v>
      </c>
      <c r="AS41">
        <v>0</v>
      </c>
      <c r="AT41">
        <v>0</v>
      </c>
      <c r="AU41">
        <f>IF(AS41*$H$13&gt;=AW41,1.0,(AW41/(AW41-AS41*$H$13)))</f>
        <v>0</v>
      </c>
      <c r="AV41">
        <f>(AU41-1)*100</f>
        <v>0</v>
      </c>
      <c r="AW41">
        <f>MAX(0,($B$13+$C$13*EF41)/(1+$D$13*EF41)*DY41/(EA41+273)*$E$13)</f>
        <v>0</v>
      </c>
      <c r="AX41" t="s">
        <v>437</v>
      </c>
      <c r="AY41" t="s">
        <v>437</v>
      </c>
      <c r="AZ41">
        <v>0</v>
      </c>
      <c r="BA41">
        <v>0</v>
      </c>
      <c r="BB41">
        <f>1-AZ41/BA41</f>
        <v>0</v>
      </c>
      <c r="BC41">
        <v>0</v>
      </c>
      <c r="BD41" t="s">
        <v>437</v>
      </c>
      <c r="BE41" t="s">
        <v>437</v>
      </c>
      <c r="BF41">
        <v>0</v>
      </c>
      <c r="BG41">
        <v>0</v>
      </c>
      <c r="BH41">
        <f>1-BF41/BG41</f>
        <v>0</v>
      </c>
      <c r="BI41">
        <v>0.5</v>
      </c>
      <c r="BJ41">
        <f>DI41</f>
        <v>0</v>
      </c>
      <c r="BK41">
        <f>L41</f>
        <v>0</v>
      </c>
      <c r="BL41">
        <f>BH41*BI41*BJ41</f>
        <v>0</v>
      </c>
      <c r="BM41">
        <f>(BK41-BC41)/BJ41</f>
        <v>0</v>
      </c>
      <c r="BN41">
        <f>(BA41-BG41)/BG41</f>
        <v>0</v>
      </c>
      <c r="BO41">
        <f>AZ41/(BB41+AZ41/BG41)</f>
        <v>0</v>
      </c>
      <c r="BP41" t="s">
        <v>437</v>
      </c>
      <c r="BQ41">
        <v>0</v>
      </c>
      <c r="BR41">
        <f>IF(BQ41&lt;&gt;0, BQ41, BO41)</f>
        <v>0</v>
      </c>
      <c r="BS41">
        <f>1-BR41/BG41</f>
        <v>0</v>
      </c>
      <c r="BT41">
        <f>(BG41-BF41)/(BG41-BR41)</f>
        <v>0</v>
      </c>
      <c r="BU41">
        <f>(BA41-BG41)/(BA41-BR41)</f>
        <v>0</v>
      </c>
      <c r="BV41">
        <f>(BG41-BF41)/(BG41-AZ41)</f>
        <v>0</v>
      </c>
      <c r="BW41">
        <f>(BA41-BG41)/(BA41-AZ41)</f>
        <v>0</v>
      </c>
      <c r="BX41">
        <f>(BT41*BR41/BF41)</f>
        <v>0</v>
      </c>
      <c r="BY41">
        <f>(1-BX41)</f>
        <v>0</v>
      </c>
      <c r="DH41">
        <f>$B$11*EG41+$C$11*EH41+$F$11*ES41*(1-EV41)</f>
        <v>0</v>
      </c>
      <c r="DI41">
        <f>DH41*DJ41</f>
        <v>0</v>
      </c>
      <c r="DJ41">
        <f>($B$11*$D$9+$C$11*$D$9+$F$11*((FF41+EX41)/MAX(FF41+EX41+FG41, 0.1)*$I$9+FG41/MAX(FF41+EX41+FG41, 0.1)*$J$9))/($B$11+$C$11+$F$11)</f>
        <v>0</v>
      </c>
      <c r="DK41">
        <f>($B$11*$K$9+$C$11*$K$9+$F$11*((FF41+EX41)/MAX(FF41+EX41+FG41, 0.1)*$P$9+FG41/MAX(FF41+EX41+FG41, 0.1)*$Q$9))/($B$11+$C$11+$F$11)</f>
        <v>0</v>
      </c>
      <c r="DL41">
        <v>6</v>
      </c>
      <c r="DM41">
        <v>0.5</v>
      </c>
      <c r="DN41" t="s">
        <v>438</v>
      </c>
      <c r="DO41">
        <v>2</v>
      </c>
      <c r="DP41" t="b">
        <v>1</v>
      </c>
      <c r="DQ41">
        <v>1761408384.5</v>
      </c>
      <c r="DR41">
        <v>406.978625</v>
      </c>
      <c r="DS41">
        <v>420.000375</v>
      </c>
      <c r="DT41">
        <v>31.98878125</v>
      </c>
      <c r="DU41">
        <v>24.7524375</v>
      </c>
      <c r="DV41">
        <v>405.8809375</v>
      </c>
      <c r="DW41">
        <v>31.6735875</v>
      </c>
      <c r="DX41">
        <v>499.9855625</v>
      </c>
      <c r="DY41">
        <v>90.29370625</v>
      </c>
      <c r="DZ41">
        <v>0.03165738125</v>
      </c>
      <c r="EA41">
        <v>37.173225</v>
      </c>
      <c r="EB41">
        <v>36.02234375</v>
      </c>
      <c r="EC41">
        <v>999.9</v>
      </c>
      <c r="ED41">
        <v>0</v>
      </c>
      <c r="EE41">
        <v>0</v>
      </c>
      <c r="EF41">
        <v>10005.11375</v>
      </c>
      <c r="EG41">
        <v>0</v>
      </c>
      <c r="EH41">
        <v>1226.749375</v>
      </c>
      <c r="EI41">
        <v>-13.0217875</v>
      </c>
      <c r="EJ41">
        <v>420.4275</v>
      </c>
      <c r="EK41">
        <v>430.660125</v>
      </c>
      <c r="EL41">
        <v>7.236336875</v>
      </c>
      <c r="EM41">
        <v>420.000375</v>
      </c>
      <c r="EN41">
        <v>24.7524375</v>
      </c>
      <c r="EO41">
        <v>2.888383125</v>
      </c>
      <c r="EP41">
        <v>2.23498875</v>
      </c>
      <c r="EQ41">
        <v>23.398075</v>
      </c>
      <c r="ER41">
        <v>19.21534375</v>
      </c>
      <c r="ES41">
        <v>1200.0075</v>
      </c>
      <c r="ET41">
        <v>0.9670026875</v>
      </c>
      <c r="EU41">
        <v>0.03299743125</v>
      </c>
      <c r="EV41">
        <v>0</v>
      </c>
      <c r="EW41">
        <v>1453.194375</v>
      </c>
      <c r="EX41">
        <v>5.00059</v>
      </c>
      <c r="EY41">
        <v>17625.6375</v>
      </c>
      <c r="EZ41">
        <v>10358.80625</v>
      </c>
      <c r="FA41">
        <v>45.437</v>
      </c>
      <c r="FB41">
        <v>46.75</v>
      </c>
      <c r="FC41">
        <v>45.437</v>
      </c>
      <c r="FD41">
        <v>46.687</v>
      </c>
      <c r="FE41">
        <v>47</v>
      </c>
      <c r="FF41">
        <v>1155.5775</v>
      </c>
      <c r="FG41">
        <v>39.43</v>
      </c>
      <c r="FH41">
        <v>0</v>
      </c>
      <c r="FI41">
        <v>1761408352.9</v>
      </c>
      <c r="FJ41">
        <v>0</v>
      </c>
      <c r="FK41">
        <v>1452.78730769231</v>
      </c>
      <c r="FL41">
        <v>-25.8225641149222</v>
      </c>
      <c r="FM41">
        <v>-313.750427328195</v>
      </c>
      <c r="FN41">
        <v>17619.9076923077</v>
      </c>
      <c r="FO41">
        <v>15</v>
      </c>
      <c r="FP41">
        <v>0</v>
      </c>
      <c r="FQ41" t="s">
        <v>439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-13.04973</v>
      </c>
      <c r="GD41">
        <v>0.817181954887182</v>
      </c>
      <c r="GE41">
        <v>0.0830637592455337</v>
      </c>
      <c r="GF41">
        <v>0</v>
      </c>
      <c r="GG41">
        <v>1454.47352941176</v>
      </c>
      <c r="GH41">
        <v>-27.8829641064889</v>
      </c>
      <c r="GI41">
        <v>2.75035065395728</v>
      </c>
      <c r="GJ41">
        <v>-1</v>
      </c>
      <c r="GK41">
        <v>7.263895</v>
      </c>
      <c r="GL41">
        <v>-0.849004511278193</v>
      </c>
      <c r="GM41">
        <v>0.0816579965159567</v>
      </c>
      <c r="GN41">
        <v>0</v>
      </c>
      <c r="GO41">
        <v>0</v>
      </c>
      <c r="GP41">
        <v>2</v>
      </c>
      <c r="GQ41" t="s">
        <v>473</v>
      </c>
      <c r="GR41">
        <v>3.13123</v>
      </c>
      <c r="GS41">
        <v>2.70962</v>
      </c>
      <c r="GT41">
        <v>0.0857112</v>
      </c>
      <c r="GU41">
        <v>0.0880731</v>
      </c>
      <c r="GV41">
        <v>0.123994</v>
      </c>
      <c r="GW41">
        <v>0.103929</v>
      </c>
      <c r="GX41">
        <v>33991.1</v>
      </c>
      <c r="GY41">
        <v>36147.4</v>
      </c>
      <c r="GZ41">
        <v>33678.2</v>
      </c>
      <c r="HA41">
        <v>35931.8</v>
      </c>
      <c r="HB41">
        <v>41782.8</v>
      </c>
      <c r="HC41">
        <v>46259</v>
      </c>
      <c r="HD41">
        <v>52637</v>
      </c>
      <c r="HE41">
        <v>57455.4</v>
      </c>
      <c r="HF41">
        <v>1.86335</v>
      </c>
      <c r="HG41">
        <v>1.73697</v>
      </c>
      <c r="HH41">
        <v>0.0981614</v>
      </c>
      <c r="HI41">
        <v>0</v>
      </c>
      <c r="HJ41">
        <v>34.4608</v>
      </c>
      <c r="HK41">
        <v>999.9</v>
      </c>
      <c r="HL41">
        <v>60.512</v>
      </c>
      <c r="HM41">
        <v>27.775</v>
      </c>
      <c r="HN41">
        <v>25.1028</v>
      </c>
      <c r="HO41">
        <v>55.7145</v>
      </c>
      <c r="HP41">
        <v>44.2668</v>
      </c>
      <c r="HQ41">
        <v>1</v>
      </c>
      <c r="HR41">
        <v>0.700592</v>
      </c>
      <c r="HS41">
        <v>-0.0175708</v>
      </c>
      <c r="HT41">
        <v>20.1354</v>
      </c>
      <c r="HU41">
        <v>5.19348</v>
      </c>
      <c r="HV41">
        <v>12.0099</v>
      </c>
      <c r="HW41">
        <v>4.97365</v>
      </c>
      <c r="HX41">
        <v>3.295</v>
      </c>
      <c r="HY41">
        <v>9999</v>
      </c>
      <c r="HZ41">
        <v>9999</v>
      </c>
      <c r="IA41">
        <v>999.9</v>
      </c>
      <c r="IB41">
        <v>9999</v>
      </c>
      <c r="IC41">
        <v>1.86322</v>
      </c>
      <c r="ID41">
        <v>1.86812</v>
      </c>
      <c r="IE41">
        <v>1.86783</v>
      </c>
      <c r="IF41">
        <v>1.86905</v>
      </c>
      <c r="IG41">
        <v>1.86981</v>
      </c>
      <c r="IH41">
        <v>1.86592</v>
      </c>
      <c r="II41">
        <v>1.86701</v>
      </c>
      <c r="IJ41">
        <v>1.86843</v>
      </c>
      <c r="IK41">
        <v>5</v>
      </c>
      <c r="IL41">
        <v>0</v>
      </c>
      <c r="IM41">
        <v>0</v>
      </c>
      <c r="IN41">
        <v>0</v>
      </c>
      <c r="IO41" t="s">
        <v>441</v>
      </c>
      <c r="IP41" t="s">
        <v>442</v>
      </c>
      <c r="IQ41" t="s">
        <v>443</v>
      </c>
      <c r="IR41" t="s">
        <v>443</v>
      </c>
      <c r="IS41" t="s">
        <v>443</v>
      </c>
      <c r="IT41" t="s">
        <v>443</v>
      </c>
      <c r="IU41">
        <v>0</v>
      </c>
      <c r="IV41">
        <v>100</v>
      </c>
      <c r="IW41">
        <v>100</v>
      </c>
      <c r="IX41">
        <v>1.097</v>
      </c>
      <c r="IY41">
        <v>0.3152</v>
      </c>
      <c r="IZ41">
        <v>1.09748391826392</v>
      </c>
      <c r="JA41">
        <v>0</v>
      </c>
      <c r="JB41">
        <v>0</v>
      </c>
      <c r="JC41">
        <v>0</v>
      </c>
      <c r="JD41">
        <v>0.315191680746845</v>
      </c>
      <c r="JE41">
        <v>0</v>
      </c>
      <c r="JF41">
        <v>0</v>
      </c>
      <c r="JG41">
        <v>0</v>
      </c>
      <c r="JH41">
        <v>5</v>
      </c>
      <c r="JI41">
        <v>2273</v>
      </c>
      <c r="JJ41">
        <v>0</v>
      </c>
      <c r="JK41">
        <v>25</v>
      </c>
      <c r="JL41">
        <v>29356806.6</v>
      </c>
      <c r="JM41">
        <v>29356806.6</v>
      </c>
      <c r="JN41">
        <v>1.00708</v>
      </c>
      <c r="JO41">
        <v>2.63306</v>
      </c>
      <c r="JP41">
        <v>1.54785</v>
      </c>
      <c r="JQ41">
        <v>2.32422</v>
      </c>
      <c r="JR41">
        <v>1.64673</v>
      </c>
      <c r="JS41">
        <v>2.24609</v>
      </c>
      <c r="JT41">
        <v>32.2887</v>
      </c>
      <c r="JU41">
        <v>24.2013</v>
      </c>
      <c r="JV41">
        <v>18</v>
      </c>
      <c r="JW41">
        <v>507.292</v>
      </c>
      <c r="JX41">
        <v>419.141</v>
      </c>
      <c r="JY41">
        <v>36.5669</v>
      </c>
      <c r="JZ41">
        <v>36.1083</v>
      </c>
      <c r="KA41">
        <v>29.9995</v>
      </c>
      <c r="KB41">
        <v>35.9578</v>
      </c>
      <c r="KC41">
        <v>35.8825</v>
      </c>
      <c r="KD41">
        <v>20.2532</v>
      </c>
      <c r="KE41">
        <v>0</v>
      </c>
      <c r="KF41">
        <v>100</v>
      </c>
      <c r="KG41">
        <v>36.5713</v>
      </c>
      <c r="KH41">
        <v>426.708</v>
      </c>
      <c r="KI41">
        <v>53.0404</v>
      </c>
      <c r="KJ41">
        <v>95.6126</v>
      </c>
      <c r="KK41">
        <v>93.0726</v>
      </c>
    </row>
    <row r="42" spans="1:297">
      <c r="A42">
        <v>26</v>
      </c>
      <c r="B42">
        <v>1761408398</v>
      </c>
      <c r="C42">
        <v>217</v>
      </c>
      <c r="D42" t="s">
        <v>494</v>
      </c>
      <c r="E42" t="s">
        <v>495</v>
      </c>
      <c r="F42">
        <v>5</v>
      </c>
      <c r="G42" t="s">
        <v>435</v>
      </c>
      <c r="H42" t="s">
        <v>436</v>
      </c>
      <c r="I42">
        <v>1761408389.26667</v>
      </c>
      <c r="J42">
        <f>(K42)/1000</f>
        <v>0</v>
      </c>
      <c r="K42">
        <f>IF(DP42, AN42, AH42)</f>
        <v>0</v>
      </c>
      <c r="L42">
        <f>IF(DP42, AI42, AG42)</f>
        <v>0</v>
      </c>
      <c r="M42">
        <f>DR42 - IF(AU42&gt;1, L42*DL42*100.0/(AW42), 0)</f>
        <v>0</v>
      </c>
      <c r="N42">
        <f>((T42-J42/2)*M42-L42)/(T42+J42/2)</f>
        <v>0</v>
      </c>
      <c r="O42">
        <f>N42*(DY42+DZ42)/1000.0</f>
        <v>0</v>
      </c>
      <c r="P42">
        <f>(DR42 - IF(AU42&gt;1, L42*DL42*100.0/(AW42), 0))*(DY42+DZ42)/1000.0</f>
        <v>0</v>
      </c>
      <c r="Q42">
        <f>2.0/((1/S42-1/R42)+SIGN(S42)*SQRT((1/S42-1/R42)*(1/S42-1/R42) + 4*DM42/((DM42+1)*(DM42+1))*(2*1/S42*1/R42-1/R42*1/R42)))</f>
        <v>0</v>
      </c>
      <c r="R42">
        <f>IF(LEFT(DN42,1)&lt;&gt;"0",IF(LEFT(DN42,1)="1",3.0,DO42),$D$5+$E$5*(EF42*DY42/($K$5*1000))+$F$5*(EF42*DY42/($K$5*1000))*MAX(MIN(DL42,$J$5),$I$5)*MAX(MIN(DL42,$J$5),$I$5)+$G$5*MAX(MIN(DL42,$J$5),$I$5)*(EF42*DY42/($K$5*1000))+$H$5*(EF42*DY42/($K$5*1000))*(EF42*DY42/($K$5*1000)))</f>
        <v>0</v>
      </c>
      <c r="S42">
        <f>J42*(1000-(1000*0.61365*exp(17.502*W42/(240.97+W42))/(DY42+DZ42)+DT42)/2)/(1000*0.61365*exp(17.502*W42/(240.97+W42))/(DY42+DZ42)-DT42)</f>
        <v>0</v>
      </c>
      <c r="T42">
        <f>1/((DM42+1)/(Q42/1.6)+1/(R42/1.37)) + DM42/((DM42+1)/(Q42/1.6) + DM42/(R42/1.37))</f>
        <v>0</v>
      </c>
      <c r="U42">
        <f>(DH42*DK42)</f>
        <v>0</v>
      </c>
      <c r="V42">
        <f>(EA42+(U42+2*0.95*5.67E-8*(((EA42+$B$7)+273)^4-(EA42+273)^4)-44100*J42)/(1.84*29.3*R42+8*0.95*5.67E-8*(EA42+273)^3))</f>
        <v>0</v>
      </c>
      <c r="W42">
        <f>($C$7*EB42+$D$7*EC42+$E$7*V42)</f>
        <v>0</v>
      </c>
      <c r="X42">
        <f>0.61365*exp(17.502*W42/(240.97+W42))</f>
        <v>0</v>
      </c>
      <c r="Y42">
        <f>(Z42/AA42*100)</f>
        <v>0</v>
      </c>
      <c r="Z42">
        <f>DT42*(DY42+DZ42)/1000</f>
        <v>0</v>
      </c>
      <c r="AA42">
        <f>0.61365*exp(17.502*EA42/(240.97+EA42))</f>
        <v>0</v>
      </c>
      <c r="AB42">
        <f>(X42-DT42*(DY42+DZ42)/1000)</f>
        <v>0</v>
      </c>
      <c r="AC42">
        <f>(-J42*44100)</f>
        <v>0</v>
      </c>
      <c r="AD42">
        <f>2*29.3*R42*0.92*(EA42-W42)</f>
        <v>0</v>
      </c>
      <c r="AE42">
        <f>2*0.95*5.67E-8*(((EA42+$B$7)+273)^4-(W42+273)^4)</f>
        <v>0</v>
      </c>
      <c r="AF42">
        <f>U42+AE42+AC42+AD42</f>
        <v>0</v>
      </c>
      <c r="AG42">
        <f>DX42*AU42*(DS42-DR42*(1000-AU42*DU42)/(1000-AU42*DT42))/(100*DL42)</f>
        <v>0</v>
      </c>
      <c r="AH42">
        <f>1000*DX42*AU42*(DT42-DU42)/(100*DL42*(1000-AU42*DT42))</f>
        <v>0</v>
      </c>
      <c r="AI42">
        <f>(AJ42 - AK42 - DY42*1E3/(8.314*(EA42+273.15)) * AM42/DX42 * AL42) * DX42/(100*DL42) * (1000 - DU42)/1000</f>
        <v>0</v>
      </c>
      <c r="AJ42">
        <v>430.978002765953</v>
      </c>
      <c r="AK42">
        <v>420.630781818182</v>
      </c>
      <c r="AL42">
        <v>0.0240960961983768</v>
      </c>
      <c r="AM42">
        <v>64.7646732039723</v>
      </c>
      <c r="AN42">
        <f>(AP42 - AO42 + DY42*1E3/(8.314*(EA42+273.15)) * AR42/DX42 * AQ42) * DX42/(100*DL42) * 1000/(1000 - AP42)</f>
        <v>0</v>
      </c>
      <c r="AO42">
        <v>24.7592741657921</v>
      </c>
      <c r="AP42">
        <v>31.8183666666667</v>
      </c>
      <c r="AQ42">
        <v>-0.0112072003823301</v>
      </c>
      <c r="AR42">
        <v>110.942474455945</v>
      </c>
      <c r="AS42">
        <v>0</v>
      </c>
      <c r="AT42">
        <v>0</v>
      </c>
      <c r="AU42">
        <f>IF(AS42*$H$13&gt;=AW42,1.0,(AW42/(AW42-AS42*$H$13)))</f>
        <v>0</v>
      </c>
      <c r="AV42">
        <f>(AU42-1)*100</f>
        <v>0</v>
      </c>
      <c r="AW42">
        <f>MAX(0,($B$13+$C$13*EF42)/(1+$D$13*EF42)*DY42/(EA42+273)*$E$13)</f>
        <v>0</v>
      </c>
      <c r="AX42" t="s">
        <v>437</v>
      </c>
      <c r="AY42" t="s">
        <v>437</v>
      </c>
      <c r="AZ42">
        <v>0</v>
      </c>
      <c r="BA42">
        <v>0</v>
      </c>
      <c r="BB42">
        <f>1-AZ42/BA42</f>
        <v>0</v>
      </c>
      <c r="BC42">
        <v>0</v>
      </c>
      <c r="BD42" t="s">
        <v>437</v>
      </c>
      <c r="BE42" t="s">
        <v>437</v>
      </c>
      <c r="BF42">
        <v>0</v>
      </c>
      <c r="BG42">
        <v>0</v>
      </c>
      <c r="BH42">
        <f>1-BF42/BG42</f>
        <v>0</v>
      </c>
      <c r="BI42">
        <v>0.5</v>
      </c>
      <c r="BJ42">
        <f>DI42</f>
        <v>0</v>
      </c>
      <c r="BK42">
        <f>L42</f>
        <v>0</v>
      </c>
      <c r="BL42">
        <f>BH42*BI42*BJ42</f>
        <v>0</v>
      </c>
      <c r="BM42">
        <f>(BK42-BC42)/BJ42</f>
        <v>0</v>
      </c>
      <c r="BN42">
        <f>(BA42-BG42)/BG42</f>
        <v>0</v>
      </c>
      <c r="BO42">
        <f>AZ42/(BB42+AZ42/BG42)</f>
        <v>0</v>
      </c>
      <c r="BP42" t="s">
        <v>437</v>
      </c>
      <c r="BQ42">
        <v>0</v>
      </c>
      <c r="BR42">
        <f>IF(BQ42&lt;&gt;0, BQ42, BO42)</f>
        <v>0</v>
      </c>
      <c r="BS42">
        <f>1-BR42/BG42</f>
        <v>0</v>
      </c>
      <c r="BT42">
        <f>(BG42-BF42)/(BG42-BR42)</f>
        <v>0</v>
      </c>
      <c r="BU42">
        <f>(BA42-BG42)/(BA42-BR42)</f>
        <v>0</v>
      </c>
      <c r="BV42">
        <f>(BG42-BF42)/(BG42-AZ42)</f>
        <v>0</v>
      </c>
      <c r="BW42">
        <f>(BA42-BG42)/(BA42-AZ42)</f>
        <v>0</v>
      </c>
      <c r="BX42">
        <f>(BT42*BR42/BF42)</f>
        <v>0</v>
      </c>
      <c r="BY42">
        <f>(1-BX42)</f>
        <v>0</v>
      </c>
      <c r="DH42">
        <f>$B$11*EG42+$C$11*EH42+$F$11*ES42*(1-EV42)</f>
        <v>0</v>
      </c>
      <c r="DI42">
        <f>DH42*DJ42</f>
        <v>0</v>
      </c>
      <c r="DJ42">
        <f>($B$11*$D$9+$C$11*$D$9+$F$11*((FF42+EX42)/MAX(FF42+EX42+FG42, 0.1)*$I$9+FG42/MAX(FF42+EX42+FG42, 0.1)*$J$9))/($B$11+$C$11+$F$11)</f>
        <v>0</v>
      </c>
      <c r="DK42">
        <f>($B$11*$K$9+$C$11*$K$9+$F$11*((FF42+EX42)/MAX(FF42+EX42+FG42, 0.1)*$P$9+FG42/MAX(FF42+EX42+FG42, 0.1)*$Q$9))/($B$11+$C$11+$F$11)</f>
        <v>0</v>
      </c>
      <c r="DL42">
        <v>6</v>
      </c>
      <c r="DM42">
        <v>0.5</v>
      </c>
      <c r="DN42" t="s">
        <v>438</v>
      </c>
      <c r="DO42">
        <v>2</v>
      </c>
      <c r="DP42" t="b">
        <v>1</v>
      </c>
      <c r="DQ42">
        <v>1761408389.26667</v>
      </c>
      <c r="DR42">
        <v>407.0732</v>
      </c>
      <c r="DS42">
        <v>420.182066666667</v>
      </c>
      <c r="DT42">
        <v>31.9224466666667</v>
      </c>
      <c r="DU42">
        <v>24.75476</v>
      </c>
      <c r="DV42">
        <v>405.975533333333</v>
      </c>
      <c r="DW42">
        <v>31.6072733333333</v>
      </c>
      <c r="DX42">
        <v>499.9898</v>
      </c>
      <c r="DY42">
        <v>90.29312</v>
      </c>
      <c r="DZ42">
        <v>0.0316422733333333</v>
      </c>
      <c r="EA42">
        <v>37.1745733333333</v>
      </c>
      <c r="EB42">
        <v>36.0326333333333</v>
      </c>
      <c r="EC42">
        <v>999.9</v>
      </c>
      <c r="ED42">
        <v>0</v>
      </c>
      <c r="EE42">
        <v>0</v>
      </c>
      <c r="EF42">
        <v>10004.5346666667</v>
      </c>
      <c r="EG42">
        <v>0</v>
      </c>
      <c r="EH42">
        <v>1226.76066666667</v>
      </c>
      <c r="EI42">
        <v>-13.1089466666667</v>
      </c>
      <c r="EJ42">
        <v>420.496333333333</v>
      </c>
      <c r="EK42">
        <v>430.847533333333</v>
      </c>
      <c r="EL42">
        <v>7.16770266666667</v>
      </c>
      <c r="EM42">
        <v>420.182066666667</v>
      </c>
      <c r="EN42">
        <v>24.75476</v>
      </c>
      <c r="EO42">
        <v>2.882376</v>
      </c>
      <c r="EP42">
        <v>2.23518266666667</v>
      </c>
      <c r="EQ42">
        <v>23.3635866666667</v>
      </c>
      <c r="ER42">
        <v>19.21674</v>
      </c>
      <c r="ES42">
        <v>1200.03066666667</v>
      </c>
      <c r="ET42">
        <v>0.967003466666667</v>
      </c>
      <c r="EU42">
        <v>0.0329966933333333</v>
      </c>
      <c r="EV42">
        <v>0</v>
      </c>
      <c r="EW42">
        <v>1451.20266666667</v>
      </c>
      <c r="EX42">
        <v>5.00059</v>
      </c>
      <c r="EY42">
        <v>17601.6333333333</v>
      </c>
      <c r="EZ42">
        <v>10359</v>
      </c>
      <c r="FA42">
        <v>45.437</v>
      </c>
      <c r="FB42">
        <v>46.75</v>
      </c>
      <c r="FC42">
        <v>45.437</v>
      </c>
      <c r="FD42">
        <v>46.687</v>
      </c>
      <c r="FE42">
        <v>47.0082666666667</v>
      </c>
      <c r="FF42">
        <v>1155.60066666667</v>
      </c>
      <c r="FG42">
        <v>39.43</v>
      </c>
      <c r="FH42">
        <v>0</v>
      </c>
      <c r="FI42">
        <v>1761408357.7</v>
      </c>
      <c r="FJ42">
        <v>0</v>
      </c>
      <c r="FK42">
        <v>1450.83192307692</v>
      </c>
      <c r="FL42">
        <v>-22.9500854988862</v>
      </c>
      <c r="FM42">
        <v>-283.81880363263</v>
      </c>
      <c r="FN42">
        <v>17596.1961538462</v>
      </c>
      <c r="FO42">
        <v>15</v>
      </c>
      <c r="FP42">
        <v>0</v>
      </c>
      <c r="FQ42" t="s">
        <v>439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-13.0924571428571</v>
      </c>
      <c r="GD42">
        <v>-0.872984415584421</v>
      </c>
      <c r="GE42">
        <v>0.32747470505213</v>
      </c>
      <c r="GF42">
        <v>0</v>
      </c>
      <c r="GG42">
        <v>1452.09941176471</v>
      </c>
      <c r="GH42">
        <v>-24.79327733006</v>
      </c>
      <c r="GI42">
        <v>2.445528862779</v>
      </c>
      <c r="GJ42">
        <v>-1</v>
      </c>
      <c r="GK42">
        <v>7.2000580952381</v>
      </c>
      <c r="GL42">
        <v>-0.870399740259731</v>
      </c>
      <c r="GM42">
        <v>0.0878659017030279</v>
      </c>
      <c r="GN42">
        <v>0</v>
      </c>
      <c r="GO42">
        <v>0</v>
      </c>
      <c r="GP42">
        <v>2</v>
      </c>
      <c r="GQ42" t="s">
        <v>473</v>
      </c>
      <c r="GR42">
        <v>3.13106</v>
      </c>
      <c r="GS42">
        <v>2.70968</v>
      </c>
      <c r="GT42">
        <v>0.0857638</v>
      </c>
      <c r="GU42">
        <v>0.0886114</v>
      </c>
      <c r="GV42">
        <v>0.12383</v>
      </c>
      <c r="GW42">
        <v>0.103944</v>
      </c>
      <c r="GX42">
        <v>33989.4</v>
      </c>
      <c r="GY42">
        <v>36126.2</v>
      </c>
      <c r="GZ42">
        <v>33678.5</v>
      </c>
      <c r="HA42">
        <v>35932</v>
      </c>
      <c r="HB42">
        <v>41790.9</v>
      </c>
      <c r="HC42">
        <v>46258.4</v>
      </c>
      <c r="HD42">
        <v>52637.4</v>
      </c>
      <c r="HE42">
        <v>57455.5</v>
      </c>
      <c r="HF42">
        <v>1.86335</v>
      </c>
      <c r="HG42">
        <v>1.73732</v>
      </c>
      <c r="HH42">
        <v>0.0979379</v>
      </c>
      <c r="HI42">
        <v>0</v>
      </c>
      <c r="HJ42">
        <v>34.4608</v>
      </c>
      <c r="HK42">
        <v>999.9</v>
      </c>
      <c r="HL42">
        <v>60.487</v>
      </c>
      <c r="HM42">
        <v>27.775</v>
      </c>
      <c r="HN42">
        <v>25.0921</v>
      </c>
      <c r="HO42">
        <v>55.7545</v>
      </c>
      <c r="HP42">
        <v>44.3229</v>
      </c>
      <c r="HQ42">
        <v>1</v>
      </c>
      <c r="HR42">
        <v>0.70016</v>
      </c>
      <c r="HS42">
        <v>-0.123731</v>
      </c>
      <c r="HT42">
        <v>20.1356</v>
      </c>
      <c r="HU42">
        <v>5.19333</v>
      </c>
      <c r="HV42">
        <v>12.0099</v>
      </c>
      <c r="HW42">
        <v>4.97365</v>
      </c>
      <c r="HX42">
        <v>3.29492</v>
      </c>
      <c r="HY42">
        <v>9999</v>
      </c>
      <c r="HZ42">
        <v>9999</v>
      </c>
      <c r="IA42">
        <v>999.9</v>
      </c>
      <c r="IB42">
        <v>9999</v>
      </c>
      <c r="IC42">
        <v>1.86319</v>
      </c>
      <c r="ID42">
        <v>1.86812</v>
      </c>
      <c r="IE42">
        <v>1.86783</v>
      </c>
      <c r="IF42">
        <v>1.86904</v>
      </c>
      <c r="IG42">
        <v>1.86981</v>
      </c>
      <c r="IH42">
        <v>1.8659</v>
      </c>
      <c r="II42">
        <v>1.867</v>
      </c>
      <c r="IJ42">
        <v>1.86842</v>
      </c>
      <c r="IK42">
        <v>5</v>
      </c>
      <c r="IL42">
        <v>0</v>
      </c>
      <c r="IM42">
        <v>0</v>
      </c>
      <c r="IN42">
        <v>0</v>
      </c>
      <c r="IO42" t="s">
        <v>441</v>
      </c>
      <c r="IP42" t="s">
        <v>442</v>
      </c>
      <c r="IQ42" t="s">
        <v>443</v>
      </c>
      <c r="IR42" t="s">
        <v>443</v>
      </c>
      <c r="IS42" t="s">
        <v>443</v>
      </c>
      <c r="IT42" t="s">
        <v>443</v>
      </c>
      <c r="IU42">
        <v>0</v>
      </c>
      <c r="IV42">
        <v>100</v>
      </c>
      <c r="IW42">
        <v>100</v>
      </c>
      <c r="IX42">
        <v>1.097</v>
      </c>
      <c r="IY42">
        <v>0.3151</v>
      </c>
      <c r="IZ42">
        <v>1.09748391826392</v>
      </c>
      <c r="JA42">
        <v>0</v>
      </c>
      <c r="JB42">
        <v>0</v>
      </c>
      <c r="JC42">
        <v>0</v>
      </c>
      <c r="JD42">
        <v>0.315191680746845</v>
      </c>
      <c r="JE42">
        <v>0</v>
      </c>
      <c r="JF42">
        <v>0</v>
      </c>
      <c r="JG42">
        <v>0</v>
      </c>
      <c r="JH42">
        <v>5</v>
      </c>
      <c r="JI42">
        <v>2273</v>
      </c>
      <c r="JJ42">
        <v>0</v>
      </c>
      <c r="JK42">
        <v>25</v>
      </c>
      <c r="JL42">
        <v>29356806.6</v>
      </c>
      <c r="JM42">
        <v>29356806.6</v>
      </c>
      <c r="JN42">
        <v>1.03516</v>
      </c>
      <c r="JO42">
        <v>2.62329</v>
      </c>
      <c r="JP42">
        <v>1.54785</v>
      </c>
      <c r="JQ42">
        <v>2.32422</v>
      </c>
      <c r="JR42">
        <v>1.64673</v>
      </c>
      <c r="JS42">
        <v>2.23755</v>
      </c>
      <c r="JT42">
        <v>32.3107</v>
      </c>
      <c r="JU42">
        <v>24.2101</v>
      </c>
      <c r="JV42">
        <v>18</v>
      </c>
      <c r="JW42">
        <v>507.292</v>
      </c>
      <c r="JX42">
        <v>419.339</v>
      </c>
      <c r="JY42">
        <v>36.5271</v>
      </c>
      <c r="JZ42">
        <v>36.1062</v>
      </c>
      <c r="KA42">
        <v>29.9997</v>
      </c>
      <c r="KB42">
        <v>35.9578</v>
      </c>
      <c r="KC42">
        <v>35.8806</v>
      </c>
      <c r="KD42">
        <v>20.7377</v>
      </c>
      <c r="KE42">
        <v>0</v>
      </c>
      <c r="KF42">
        <v>100</v>
      </c>
      <c r="KG42">
        <v>36.5287</v>
      </c>
      <c r="KH42">
        <v>440.169</v>
      </c>
      <c r="KI42">
        <v>53.0404</v>
      </c>
      <c r="KJ42">
        <v>95.6133</v>
      </c>
      <c r="KK42">
        <v>93.0729</v>
      </c>
    </row>
    <row r="43" spans="1:297">
      <c r="A43">
        <v>27</v>
      </c>
      <c r="B43">
        <v>1761408403</v>
      </c>
      <c r="C43">
        <v>222</v>
      </c>
      <c r="D43" t="s">
        <v>496</v>
      </c>
      <c r="E43" t="s">
        <v>497</v>
      </c>
      <c r="F43">
        <v>5</v>
      </c>
      <c r="G43" t="s">
        <v>435</v>
      </c>
      <c r="H43" t="s">
        <v>436</v>
      </c>
      <c r="I43">
        <v>1761408394.35714</v>
      </c>
      <c r="J43">
        <f>(K43)/1000</f>
        <v>0</v>
      </c>
      <c r="K43">
        <f>IF(DP43, AN43, AH43)</f>
        <v>0</v>
      </c>
      <c r="L43">
        <f>IF(DP43, AI43, AG43)</f>
        <v>0</v>
      </c>
      <c r="M43">
        <f>DR43 - IF(AU43&gt;1, L43*DL43*100.0/(AW43), 0)</f>
        <v>0</v>
      </c>
      <c r="N43">
        <f>((T43-J43/2)*M43-L43)/(T43+J43/2)</f>
        <v>0</v>
      </c>
      <c r="O43">
        <f>N43*(DY43+DZ43)/1000.0</f>
        <v>0</v>
      </c>
      <c r="P43">
        <f>(DR43 - IF(AU43&gt;1, L43*DL43*100.0/(AW43), 0))*(DY43+DZ43)/1000.0</f>
        <v>0</v>
      </c>
      <c r="Q43">
        <f>2.0/((1/S43-1/R43)+SIGN(S43)*SQRT((1/S43-1/R43)*(1/S43-1/R43) + 4*DM43/((DM43+1)*(DM43+1))*(2*1/S43*1/R43-1/R43*1/R43)))</f>
        <v>0</v>
      </c>
      <c r="R43">
        <f>IF(LEFT(DN43,1)&lt;&gt;"0",IF(LEFT(DN43,1)="1",3.0,DO43),$D$5+$E$5*(EF43*DY43/($K$5*1000))+$F$5*(EF43*DY43/($K$5*1000))*MAX(MIN(DL43,$J$5),$I$5)*MAX(MIN(DL43,$J$5),$I$5)+$G$5*MAX(MIN(DL43,$J$5),$I$5)*(EF43*DY43/($K$5*1000))+$H$5*(EF43*DY43/($K$5*1000))*(EF43*DY43/($K$5*1000)))</f>
        <v>0</v>
      </c>
      <c r="S43">
        <f>J43*(1000-(1000*0.61365*exp(17.502*W43/(240.97+W43))/(DY43+DZ43)+DT43)/2)/(1000*0.61365*exp(17.502*W43/(240.97+W43))/(DY43+DZ43)-DT43)</f>
        <v>0</v>
      </c>
      <c r="T43">
        <f>1/((DM43+1)/(Q43/1.6)+1/(R43/1.37)) + DM43/((DM43+1)/(Q43/1.6) + DM43/(R43/1.37))</f>
        <v>0</v>
      </c>
      <c r="U43">
        <f>(DH43*DK43)</f>
        <v>0</v>
      </c>
      <c r="V43">
        <f>(EA43+(U43+2*0.95*5.67E-8*(((EA43+$B$7)+273)^4-(EA43+273)^4)-44100*J43)/(1.84*29.3*R43+8*0.95*5.67E-8*(EA43+273)^3))</f>
        <v>0</v>
      </c>
      <c r="W43">
        <f>($C$7*EB43+$D$7*EC43+$E$7*V43)</f>
        <v>0</v>
      </c>
      <c r="X43">
        <f>0.61365*exp(17.502*W43/(240.97+W43))</f>
        <v>0</v>
      </c>
      <c r="Y43">
        <f>(Z43/AA43*100)</f>
        <v>0</v>
      </c>
      <c r="Z43">
        <f>DT43*(DY43+DZ43)/1000</f>
        <v>0</v>
      </c>
      <c r="AA43">
        <f>0.61365*exp(17.502*EA43/(240.97+EA43))</f>
        <v>0</v>
      </c>
      <c r="AB43">
        <f>(X43-DT43*(DY43+DZ43)/1000)</f>
        <v>0</v>
      </c>
      <c r="AC43">
        <f>(-J43*44100)</f>
        <v>0</v>
      </c>
      <c r="AD43">
        <f>2*29.3*R43*0.92*(EA43-W43)</f>
        <v>0</v>
      </c>
      <c r="AE43">
        <f>2*0.95*5.67E-8*(((EA43+$B$7)+273)^4-(W43+273)^4)</f>
        <v>0</v>
      </c>
      <c r="AF43">
        <f>U43+AE43+AC43+AD43</f>
        <v>0</v>
      </c>
      <c r="AG43">
        <f>DX43*AU43*(DS43-DR43*(1000-AU43*DU43)/(1000-AU43*DT43))/(100*DL43)</f>
        <v>0</v>
      </c>
      <c r="AH43">
        <f>1000*DX43*AU43*(DT43-DU43)/(100*DL43*(1000-AU43*DT43))</f>
        <v>0</v>
      </c>
      <c r="AI43">
        <f>(AJ43 - AK43 - DY43*1E3/(8.314*(EA43+273.15)) * AM43/DX43 * AL43) * DX43/(100*DL43) * (1000 - DU43)/1000</f>
        <v>0</v>
      </c>
      <c r="AJ43">
        <v>437.726968155456</v>
      </c>
      <c r="AK43">
        <v>423.917436363636</v>
      </c>
      <c r="AL43">
        <v>0.783248825393047</v>
      </c>
      <c r="AM43">
        <v>64.7646732039723</v>
      </c>
      <c r="AN43">
        <f>(AP43 - AO43 + DY43*1E3/(8.314*(EA43+273.15)) * AR43/DX43 * AQ43) * DX43/(100*DL43) * 1000/(1000 - AP43)</f>
        <v>0</v>
      </c>
      <c r="AO43">
        <v>24.7610524125393</v>
      </c>
      <c r="AP43">
        <v>31.763093939394</v>
      </c>
      <c r="AQ43">
        <v>-0.0105684729469788</v>
      </c>
      <c r="AR43">
        <v>110.942474455945</v>
      </c>
      <c r="AS43">
        <v>0</v>
      </c>
      <c r="AT43">
        <v>0</v>
      </c>
      <c r="AU43">
        <f>IF(AS43*$H$13&gt;=AW43,1.0,(AW43/(AW43-AS43*$H$13)))</f>
        <v>0</v>
      </c>
      <c r="AV43">
        <f>(AU43-1)*100</f>
        <v>0</v>
      </c>
      <c r="AW43">
        <f>MAX(0,($B$13+$C$13*EF43)/(1+$D$13*EF43)*DY43/(EA43+273)*$E$13)</f>
        <v>0</v>
      </c>
      <c r="AX43" t="s">
        <v>437</v>
      </c>
      <c r="AY43" t="s">
        <v>437</v>
      </c>
      <c r="AZ43">
        <v>0</v>
      </c>
      <c r="BA43">
        <v>0</v>
      </c>
      <c r="BB43">
        <f>1-AZ43/BA43</f>
        <v>0</v>
      </c>
      <c r="BC43">
        <v>0</v>
      </c>
      <c r="BD43" t="s">
        <v>437</v>
      </c>
      <c r="BE43" t="s">
        <v>437</v>
      </c>
      <c r="BF43">
        <v>0</v>
      </c>
      <c r="BG43">
        <v>0</v>
      </c>
      <c r="BH43">
        <f>1-BF43/BG43</f>
        <v>0</v>
      </c>
      <c r="BI43">
        <v>0.5</v>
      </c>
      <c r="BJ43">
        <f>DI43</f>
        <v>0</v>
      </c>
      <c r="BK43">
        <f>L43</f>
        <v>0</v>
      </c>
      <c r="BL43">
        <f>BH43*BI43*BJ43</f>
        <v>0</v>
      </c>
      <c r="BM43">
        <f>(BK43-BC43)/BJ43</f>
        <v>0</v>
      </c>
      <c r="BN43">
        <f>(BA43-BG43)/BG43</f>
        <v>0</v>
      </c>
      <c r="BO43">
        <f>AZ43/(BB43+AZ43/BG43)</f>
        <v>0</v>
      </c>
      <c r="BP43" t="s">
        <v>437</v>
      </c>
      <c r="BQ43">
        <v>0</v>
      </c>
      <c r="BR43">
        <f>IF(BQ43&lt;&gt;0, BQ43, BO43)</f>
        <v>0</v>
      </c>
      <c r="BS43">
        <f>1-BR43/BG43</f>
        <v>0</v>
      </c>
      <c r="BT43">
        <f>(BG43-BF43)/(BG43-BR43)</f>
        <v>0</v>
      </c>
      <c r="BU43">
        <f>(BA43-BG43)/(BA43-BR43)</f>
        <v>0</v>
      </c>
      <c r="BV43">
        <f>(BG43-BF43)/(BG43-AZ43)</f>
        <v>0</v>
      </c>
      <c r="BW43">
        <f>(BA43-BG43)/(BA43-AZ43)</f>
        <v>0</v>
      </c>
      <c r="BX43">
        <f>(BT43*BR43/BF43)</f>
        <v>0</v>
      </c>
      <c r="BY43">
        <f>(1-BX43)</f>
        <v>0</v>
      </c>
      <c r="DH43">
        <f>$B$11*EG43+$C$11*EH43+$F$11*ES43*(1-EV43)</f>
        <v>0</v>
      </c>
      <c r="DI43">
        <f>DH43*DJ43</f>
        <v>0</v>
      </c>
      <c r="DJ43">
        <f>($B$11*$D$9+$C$11*$D$9+$F$11*((FF43+EX43)/MAX(FF43+EX43+FG43, 0.1)*$I$9+FG43/MAX(FF43+EX43+FG43, 0.1)*$J$9))/($B$11+$C$11+$F$11)</f>
        <v>0</v>
      </c>
      <c r="DK43">
        <f>($B$11*$K$9+$C$11*$K$9+$F$11*((FF43+EX43)/MAX(FF43+EX43+FG43, 0.1)*$P$9+FG43/MAX(FF43+EX43+FG43, 0.1)*$Q$9))/($B$11+$C$11+$F$11)</f>
        <v>0</v>
      </c>
      <c r="DL43">
        <v>6</v>
      </c>
      <c r="DM43">
        <v>0.5</v>
      </c>
      <c r="DN43" t="s">
        <v>438</v>
      </c>
      <c r="DO43">
        <v>2</v>
      </c>
      <c r="DP43" t="b">
        <v>1</v>
      </c>
      <c r="DQ43">
        <v>1761408394.35714</v>
      </c>
      <c r="DR43">
        <v>407.688071428572</v>
      </c>
      <c r="DS43">
        <v>422.926571428572</v>
      </c>
      <c r="DT43">
        <v>31.8545785714286</v>
      </c>
      <c r="DU43">
        <v>24.7574642857143</v>
      </c>
      <c r="DV43">
        <v>406.590428571429</v>
      </c>
      <c r="DW43">
        <v>31.5394071428571</v>
      </c>
      <c r="DX43">
        <v>499.9865</v>
      </c>
      <c r="DY43">
        <v>90.29305</v>
      </c>
      <c r="DZ43">
        <v>0.03160555</v>
      </c>
      <c r="EA43">
        <v>37.17255</v>
      </c>
      <c r="EB43">
        <v>36.0407642857143</v>
      </c>
      <c r="EC43">
        <v>999.9</v>
      </c>
      <c r="ED43">
        <v>0</v>
      </c>
      <c r="EE43">
        <v>0</v>
      </c>
      <c r="EF43">
        <v>10012.0907142857</v>
      </c>
      <c r="EG43">
        <v>0</v>
      </c>
      <c r="EH43">
        <v>1226.77428571429</v>
      </c>
      <c r="EI43">
        <v>-15.2385857142857</v>
      </c>
      <c r="EJ43">
        <v>421.102</v>
      </c>
      <c r="EK43">
        <v>433.662928571429</v>
      </c>
      <c r="EL43">
        <v>7.097135</v>
      </c>
      <c r="EM43">
        <v>422.926571428572</v>
      </c>
      <c r="EN43">
        <v>24.7574642857143</v>
      </c>
      <c r="EO43">
        <v>2.87624642857143</v>
      </c>
      <c r="EP43">
        <v>2.235425</v>
      </c>
      <c r="EQ43">
        <v>23.3283285714286</v>
      </c>
      <c r="ER43">
        <v>19.2184785714286</v>
      </c>
      <c r="ES43">
        <v>1200.01571428571</v>
      </c>
      <c r="ET43">
        <v>0.967003142857143</v>
      </c>
      <c r="EU43">
        <v>0.03299705</v>
      </c>
      <c r="EV43">
        <v>0</v>
      </c>
      <c r="EW43">
        <v>1449.305</v>
      </c>
      <c r="EX43">
        <v>5.00059</v>
      </c>
      <c r="EY43">
        <v>17578.4214285714</v>
      </c>
      <c r="EZ43">
        <v>10358.8785714286</v>
      </c>
      <c r="FA43">
        <v>45.437</v>
      </c>
      <c r="FB43">
        <v>46.75</v>
      </c>
      <c r="FC43">
        <v>45.437</v>
      </c>
      <c r="FD43">
        <v>46.687</v>
      </c>
      <c r="FE43">
        <v>47.0132857142857</v>
      </c>
      <c r="FF43">
        <v>1155.58571428571</v>
      </c>
      <c r="FG43">
        <v>39.43</v>
      </c>
      <c r="FH43">
        <v>0</v>
      </c>
      <c r="FI43">
        <v>1761408363.1</v>
      </c>
      <c r="FJ43">
        <v>0</v>
      </c>
      <c r="FK43">
        <v>1448.7696</v>
      </c>
      <c r="FL43">
        <v>-20.3884615862305</v>
      </c>
      <c r="FM43">
        <v>-249.453846505556</v>
      </c>
      <c r="FN43">
        <v>17570.788</v>
      </c>
      <c r="FO43">
        <v>15</v>
      </c>
      <c r="FP43">
        <v>0</v>
      </c>
      <c r="FQ43" t="s">
        <v>439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-14.709575</v>
      </c>
      <c r="GD43">
        <v>-24.5279864661654</v>
      </c>
      <c r="GE43">
        <v>3.09877018458533</v>
      </c>
      <c r="GF43">
        <v>0</v>
      </c>
      <c r="GG43">
        <v>1450.22764705882</v>
      </c>
      <c r="GH43">
        <v>-22.031474398396</v>
      </c>
      <c r="GI43">
        <v>2.17320860483718</v>
      </c>
      <c r="GJ43">
        <v>-1</v>
      </c>
      <c r="GK43">
        <v>7.1235495</v>
      </c>
      <c r="GL43">
        <v>-0.831946015037585</v>
      </c>
      <c r="GM43">
        <v>0.0800976378849589</v>
      </c>
      <c r="GN43">
        <v>0</v>
      </c>
      <c r="GO43">
        <v>0</v>
      </c>
      <c r="GP43">
        <v>2</v>
      </c>
      <c r="GQ43" t="s">
        <v>473</v>
      </c>
      <c r="GR43">
        <v>3.13132</v>
      </c>
      <c r="GS43">
        <v>2.70959</v>
      </c>
      <c r="GT43">
        <v>0.0865067</v>
      </c>
      <c r="GU43">
        <v>0.0906747</v>
      </c>
      <c r="GV43">
        <v>0.123681</v>
      </c>
      <c r="GW43">
        <v>0.103949</v>
      </c>
      <c r="GX43">
        <v>33961.7</v>
      </c>
      <c r="GY43">
        <v>36044.9</v>
      </c>
      <c r="GZ43">
        <v>33678.4</v>
      </c>
      <c r="HA43">
        <v>35932.5</v>
      </c>
      <c r="HB43">
        <v>41798.2</v>
      </c>
      <c r="HC43">
        <v>46258.9</v>
      </c>
      <c r="HD43">
        <v>52637.7</v>
      </c>
      <c r="HE43">
        <v>57456.1</v>
      </c>
      <c r="HF43">
        <v>1.86345</v>
      </c>
      <c r="HG43">
        <v>1.73697</v>
      </c>
      <c r="HH43">
        <v>0.0982545</v>
      </c>
      <c r="HI43">
        <v>0</v>
      </c>
      <c r="HJ43">
        <v>34.4608</v>
      </c>
      <c r="HK43">
        <v>999.9</v>
      </c>
      <c r="HL43">
        <v>60.487</v>
      </c>
      <c r="HM43">
        <v>27.785</v>
      </c>
      <c r="HN43">
        <v>25.1025</v>
      </c>
      <c r="HO43">
        <v>55.9445</v>
      </c>
      <c r="HP43">
        <v>44.1587</v>
      </c>
      <c r="HQ43">
        <v>1</v>
      </c>
      <c r="HR43">
        <v>0.699977</v>
      </c>
      <c r="HS43">
        <v>-0.150101</v>
      </c>
      <c r="HT43">
        <v>20.1355</v>
      </c>
      <c r="HU43">
        <v>5.19348</v>
      </c>
      <c r="HV43">
        <v>12.0099</v>
      </c>
      <c r="HW43">
        <v>4.97345</v>
      </c>
      <c r="HX43">
        <v>3.2948</v>
      </c>
      <c r="HY43">
        <v>9999</v>
      </c>
      <c r="HZ43">
        <v>9999</v>
      </c>
      <c r="IA43">
        <v>999.9</v>
      </c>
      <c r="IB43">
        <v>9999</v>
      </c>
      <c r="IC43">
        <v>1.8632</v>
      </c>
      <c r="ID43">
        <v>1.86812</v>
      </c>
      <c r="IE43">
        <v>1.86783</v>
      </c>
      <c r="IF43">
        <v>1.86903</v>
      </c>
      <c r="IG43">
        <v>1.86981</v>
      </c>
      <c r="IH43">
        <v>1.86592</v>
      </c>
      <c r="II43">
        <v>1.86701</v>
      </c>
      <c r="IJ43">
        <v>1.86841</v>
      </c>
      <c r="IK43">
        <v>5</v>
      </c>
      <c r="IL43">
        <v>0</v>
      </c>
      <c r="IM43">
        <v>0</v>
      </c>
      <c r="IN43">
        <v>0</v>
      </c>
      <c r="IO43" t="s">
        <v>441</v>
      </c>
      <c r="IP43" t="s">
        <v>442</v>
      </c>
      <c r="IQ43" t="s">
        <v>443</v>
      </c>
      <c r="IR43" t="s">
        <v>443</v>
      </c>
      <c r="IS43" t="s">
        <v>443</v>
      </c>
      <c r="IT43" t="s">
        <v>443</v>
      </c>
      <c r="IU43">
        <v>0</v>
      </c>
      <c r="IV43">
        <v>100</v>
      </c>
      <c r="IW43">
        <v>100</v>
      </c>
      <c r="IX43">
        <v>1.097</v>
      </c>
      <c r="IY43">
        <v>0.3151</v>
      </c>
      <c r="IZ43">
        <v>1.09748391826392</v>
      </c>
      <c r="JA43">
        <v>0</v>
      </c>
      <c r="JB43">
        <v>0</v>
      </c>
      <c r="JC43">
        <v>0</v>
      </c>
      <c r="JD43">
        <v>0.315191680746845</v>
      </c>
      <c r="JE43">
        <v>0</v>
      </c>
      <c r="JF43">
        <v>0</v>
      </c>
      <c r="JG43">
        <v>0</v>
      </c>
      <c r="JH43">
        <v>5</v>
      </c>
      <c r="JI43">
        <v>2273</v>
      </c>
      <c r="JJ43">
        <v>0</v>
      </c>
      <c r="JK43">
        <v>25</v>
      </c>
      <c r="JL43">
        <v>29356806.7</v>
      </c>
      <c r="JM43">
        <v>29356806.7</v>
      </c>
      <c r="JN43">
        <v>1.06079</v>
      </c>
      <c r="JO43">
        <v>2.61719</v>
      </c>
      <c r="JP43">
        <v>1.54785</v>
      </c>
      <c r="JQ43">
        <v>2.32422</v>
      </c>
      <c r="JR43">
        <v>1.64551</v>
      </c>
      <c r="JS43">
        <v>2.36328</v>
      </c>
      <c r="JT43">
        <v>32.3107</v>
      </c>
      <c r="JU43">
        <v>24.2101</v>
      </c>
      <c r="JV43">
        <v>18</v>
      </c>
      <c r="JW43">
        <v>507.339</v>
      </c>
      <c r="JX43">
        <v>419.121</v>
      </c>
      <c r="JY43">
        <v>36.496</v>
      </c>
      <c r="JZ43">
        <v>36.105</v>
      </c>
      <c r="KA43">
        <v>29.9999</v>
      </c>
      <c r="KB43">
        <v>35.9549</v>
      </c>
      <c r="KC43">
        <v>35.8792</v>
      </c>
      <c r="KD43">
        <v>21.373</v>
      </c>
      <c r="KE43">
        <v>0</v>
      </c>
      <c r="KF43">
        <v>100</v>
      </c>
      <c r="KG43">
        <v>36.4861</v>
      </c>
      <c r="KH43">
        <v>460.38</v>
      </c>
      <c r="KI43">
        <v>53.0404</v>
      </c>
      <c r="KJ43">
        <v>95.6135</v>
      </c>
      <c r="KK43">
        <v>93.074</v>
      </c>
    </row>
    <row r="44" spans="1:297">
      <c r="A44">
        <v>28</v>
      </c>
      <c r="B44">
        <v>1761408408</v>
      </c>
      <c r="C44">
        <v>227</v>
      </c>
      <c r="D44" t="s">
        <v>498</v>
      </c>
      <c r="E44" t="s">
        <v>499</v>
      </c>
      <c r="F44">
        <v>5</v>
      </c>
      <c r="G44" t="s">
        <v>435</v>
      </c>
      <c r="H44" t="s">
        <v>436</v>
      </c>
      <c r="I44">
        <v>1761408399.84615</v>
      </c>
      <c r="J44">
        <f>(K44)/1000</f>
        <v>0</v>
      </c>
      <c r="K44">
        <f>IF(DP44, AN44, AH44)</f>
        <v>0</v>
      </c>
      <c r="L44">
        <f>IF(DP44, AI44, AG44)</f>
        <v>0</v>
      </c>
      <c r="M44">
        <f>DR44 - IF(AU44&gt;1, L44*DL44*100.0/(AW44), 0)</f>
        <v>0</v>
      </c>
      <c r="N44">
        <f>((T44-J44/2)*M44-L44)/(T44+J44/2)</f>
        <v>0</v>
      </c>
      <c r="O44">
        <f>N44*(DY44+DZ44)/1000.0</f>
        <v>0</v>
      </c>
      <c r="P44">
        <f>(DR44 - IF(AU44&gt;1, L44*DL44*100.0/(AW44), 0))*(DY44+DZ44)/1000.0</f>
        <v>0</v>
      </c>
      <c r="Q44">
        <f>2.0/((1/S44-1/R44)+SIGN(S44)*SQRT((1/S44-1/R44)*(1/S44-1/R44) + 4*DM44/((DM44+1)*(DM44+1))*(2*1/S44*1/R44-1/R44*1/R44)))</f>
        <v>0</v>
      </c>
      <c r="R44">
        <f>IF(LEFT(DN44,1)&lt;&gt;"0",IF(LEFT(DN44,1)="1",3.0,DO44),$D$5+$E$5*(EF44*DY44/($K$5*1000))+$F$5*(EF44*DY44/($K$5*1000))*MAX(MIN(DL44,$J$5),$I$5)*MAX(MIN(DL44,$J$5),$I$5)+$G$5*MAX(MIN(DL44,$J$5),$I$5)*(EF44*DY44/($K$5*1000))+$H$5*(EF44*DY44/($K$5*1000))*(EF44*DY44/($K$5*1000)))</f>
        <v>0</v>
      </c>
      <c r="S44">
        <f>J44*(1000-(1000*0.61365*exp(17.502*W44/(240.97+W44))/(DY44+DZ44)+DT44)/2)/(1000*0.61365*exp(17.502*W44/(240.97+W44))/(DY44+DZ44)-DT44)</f>
        <v>0</v>
      </c>
      <c r="T44">
        <f>1/((DM44+1)/(Q44/1.6)+1/(R44/1.37)) + DM44/((DM44+1)/(Q44/1.6) + DM44/(R44/1.37))</f>
        <v>0</v>
      </c>
      <c r="U44">
        <f>(DH44*DK44)</f>
        <v>0</v>
      </c>
      <c r="V44">
        <f>(EA44+(U44+2*0.95*5.67E-8*(((EA44+$B$7)+273)^4-(EA44+273)^4)-44100*J44)/(1.84*29.3*R44+8*0.95*5.67E-8*(EA44+273)^3))</f>
        <v>0</v>
      </c>
      <c r="W44">
        <f>($C$7*EB44+$D$7*EC44+$E$7*V44)</f>
        <v>0</v>
      </c>
      <c r="X44">
        <f>0.61365*exp(17.502*W44/(240.97+W44))</f>
        <v>0</v>
      </c>
      <c r="Y44">
        <f>(Z44/AA44*100)</f>
        <v>0</v>
      </c>
      <c r="Z44">
        <f>DT44*(DY44+DZ44)/1000</f>
        <v>0</v>
      </c>
      <c r="AA44">
        <f>0.61365*exp(17.502*EA44/(240.97+EA44))</f>
        <v>0</v>
      </c>
      <c r="AB44">
        <f>(X44-DT44*(DY44+DZ44)/1000)</f>
        <v>0</v>
      </c>
      <c r="AC44">
        <f>(-J44*44100)</f>
        <v>0</v>
      </c>
      <c r="AD44">
        <f>2*29.3*R44*0.92*(EA44-W44)</f>
        <v>0</v>
      </c>
      <c r="AE44">
        <f>2*0.95*5.67E-8*(((EA44+$B$7)+273)^4-(W44+273)^4)</f>
        <v>0</v>
      </c>
      <c r="AF44">
        <f>U44+AE44+AC44+AD44</f>
        <v>0</v>
      </c>
      <c r="AG44">
        <f>DX44*AU44*(DS44-DR44*(1000-AU44*DU44)/(1000-AU44*DT44))/(100*DL44)</f>
        <v>0</v>
      </c>
      <c r="AH44">
        <f>1000*DX44*AU44*(DT44-DU44)/(100*DL44*(1000-AU44*DT44))</f>
        <v>0</v>
      </c>
      <c r="AI44">
        <f>(AJ44 - AK44 - DY44*1E3/(8.314*(EA44+273.15)) * AM44/DX44 * AL44) * DX44/(100*DL44) * (1000 - DU44)/1000</f>
        <v>0</v>
      </c>
      <c r="AJ44">
        <v>452.544145686674</v>
      </c>
      <c r="AK44">
        <v>433.313527272727</v>
      </c>
      <c r="AL44">
        <v>1.97898770388767</v>
      </c>
      <c r="AM44">
        <v>64.7646732039723</v>
      </c>
      <c r="AN44">
        <f>(AP44 - AO44 + DY44*1E3/(8.314*(EA44+273.15)) * AR44/DX44 * AQ44) * DX44/(100*DL44) * 1000/(1000 - AP44)</f>
        <v>0</v>
      </c>
      <c r="AO44">
        <v>24.7640302484048</v>
      </c>
      <c r="AP44">
        <v>31.712743030303</v>
      </c>
      <c r="AQ44">
        <v>-0.00937838331828462</v>
      </c>
      <c r="AR44">
        <v>110.942474455945</v>
      </c>
      <c r="AS44">
        <v>0</v>
      </c>
      <c r="AT44">
        <v>0</v>
      </c>
      <c r="AU44">
        <f>IF(AS44*$H$13&gt;=AW44,1.0,(AW44/(AW44-AS44*$H$13)))</f>
        <v>0</v>
      </c>
      <c r="AV44">
        <f>(AU44-1)*100</f>
        <v>0</v>
      </c>
      <c r="AW44">
        <f>MAX(0,($B$13+$C$13*EF44)/(1+$D$13*EF44)*DY44/(EA44+273)*$E$13)</f>
        <v>0</v>
      </c>
      <c r="AX44" t="s">
        <v>437</v>
      </c>
      <c r="AY44" t="s">
        <v>437</v>
      </c>
      <c r="AZ44">
        <v>0</v>
      </c>
      <c r="BA44">
        <v>0</v>
      </c>
      <c r="BB44">
        <f>1-AZ44/BA44</f>
        <v>0</v>
      </c>
      <c r="BC44">
        <v>0</v>
      </c>
      <c r="BD44" t="s">
        <v>437</v>
      </c>
      <c r="BE44" t="s">
        <v>437</v>
      </c>
      <c r="BF44">
        <v>0</v>
      </c>
      <c r="BG44">
        <v>0</v>
      </c>
      <c r="BH44">
        <f>1-BF44/BG44</f>
        <v>0</v>
      </c>
      <c r="BI44">
        <v>0.5</v>
      </c>
      <c r="BJ44">
        <f>DI44</f>
        <v>0</v>
      </c>
      <c r="BK44">
        <f>L44</f>
        <v>0</v>
      </c>
      <c r="BL44">
        <f>BH44*BI44*BJ44</f>
        <v>0</v>
      </c>
      <c r="BM44">
        <f>(BK44-BC44)/BJ44</f>
        <v>0</v>
      </c>
      <c r="BN44">
        <f>(BA44-BG44)/BG44</f>
        <v>0</v>
      </c>
      <c r="BO44">
        <f>AZ44/(BB44+AZ44/BG44)</f>
        <v>0</v>
      </c>
      <c r="BP44" t="s">
        <v>437</v>
      </c>
      <c r="BQ44">
        <v>0</v>
      </c>
      <c r="BR44">
        <f>IF(BQ44&lt;&gt;0, BQ44, BO44)</f>
        <v>0</v>
      </c>
      <c r="BS44">
        <f>1-BR44/BG44</f>
        <v>0</v>
      </c>
      <c r="BT44">
        <f>(BG44-BF44)/(BG44-BR44)</f>
        <v>0</v>
      </c>
      <c r="BU44">
        <f>(BA44-BG44)/(BA44-BR44)</f>
        <v>0</v>
      </c>
      <c r="BV44">
        <f>(BG44-BF44)/(BG44-AZ44)</f>
        <v>0</v>
      </c>
      <c r="BW44">
        <f>(BA44-BG44)/(BA44-AZ44)</f>
        <v>0</v>
      </c>
      <c r="BX44">
        <f>(BT44*BR44/BF44)</f>
        <v>0</v>
      </c>
      <c r="BY44">
        <f>(1-BX44)</f>
        <v>0</v>
      </c>
      <c r="DH44">
        <f>$B$11*EG44+$C$11*EH44+$F$11*ES44*(1-EV44)</f>
        <v>0</v>
      </c>
      <c r="DI44">
        <f>DH44*DJ44</f>
        <v>0</v>
      </c>
      <c r="DJ44">
        <f>($B$11*$D$9+$C$11*$D$9+$F$11*((FF44+EX44)/MAX(FF44+EX44+FG44, 0.1)*$I$9+FG44/MAX(FF44+EX44+FG44, 0.1)*$J$9))/($B$11+$C$11+$F$11)</f>
        <v>0</v>
      </c>
      <c r="DK44">
        <f>($B$11*$K$9+$C$11*$K$9+$F$11*((FF44+EX44)/MAX(FF44+EX44+FG44, 0.1)*$P$9+FG44/MAX(FF44+EX44+FG44, 0.1)*$Q$9))/($B$11+$C$11+$F$11)</f>
        <v>0</v>
      </c>
      <c r="DL44">
        <v>6</v>
      </c>
      <c r="DM44">
        <v>0.5</v>
      </c>
      <c r="DN44" t="s">
        <v>438</v>
      </c>
      <c r="DO44">
        <v>2</v>
      </c>
      <c r="DP44" t="b">
        <v>1</v>
      </c>
      <c r="DQ44">
        <v>1761408399.84615</v>
      </c>
      <c r="DR44">
        <v>410.623461538462</v>
      </c>
      <c r="DS44">
        <v>430.614769230769</v>
      </c>
      <c r="DT44">
        <v>31.7881</v>
      </c>
      <c r="DU44">
        <v>24.7603461538462</v>
      </c>
      <c r="DV44">
        <v>409.525769230769</v>
      </c>
      <c r="DW44">
        <v>31.4729230769231</v>
      </c>
      <c r="DX44">
        <v>500.015923076923</v>
      </c>
      <c r="DY44">
        <v>90.2934461538462</v>
      </c>
      <c r="DZ44">
        <v>0.0316737538461538</v>
      </c>
      <c r="EA44">
        <v>37.1676230769231</v>
      </c>
      <c r="EB44">
        <v>36.0441076923077</v>
      </c>
      <c r="EC44">
        <v>999.9</v>
      </c>
      <c r="ED44">
        <v>0</v>
      </c>
      <c r="EE44">
        <v>0</v>
      </c>
      <c r="EF44">
        <v>10005.5646153846</v>
      </c>
      <c r="EG44">
        <v>0</v>
      </c>
      <c r="EH44">
        <v>1226.78923076923</v>
      </c>
      <c r="EI44">
        <v>-19.9914615384615</v>
      </c>
      <c r="EJ44">
        <v>424.104615384615</v>
      </c>
      <c r="EK44">
        <v>441.547692307692</v>
      </c>
      <c r="EL44">
        <v>7.02776076923077</v>
      </c>
      <c r="EM44">
        <v>430.614769230769</v>
      </c>
      <c r="EN44">
        <v>24.7603461538462</v>
      </c>
      <c r="EO44">
        <v>2.87025692307692</v>
      </c>
      <c r="EP44">
        <v>2.23569538461538</v>
      </c>
      <c r="EQ44">
        <v>23.2938076923077</v>
      </c>
      <c r="ER44">
        <v>19.2204230769231</v>
      </c>
      <c r="ES44">
        <v>1199.99615384615</v>
      </c>
      <c r="ET44">
        <v>0.967002769230769</v>
      </c>
      <c r="EU44">
        <v>0.0329974384615385</v>
      </c>
      <c r="EV44">
        <v>0</v>
      </c>
      <c r="EW44">
        <v>1447.43461538462</v>
      </c>
      <c r="EX44">
        <v>5.00059</v>
      </c>
      <c r="EY44">
        <v>17555.5076923077</v>
      </c>
      <c r="EZ44">
        <v>10358.7</v>
      </c>
      <c r="FA44">
        <v>45.437</v>
      </c>
      <c r="FB44">
        <v>46.7547692307692</v>
      </c>
      <c r="FC44">
        <v>45.437</v>
      </c>
      <c r="FD44">
        <v>46.687</v>
      </c>
      <c r="FE44">
        <v>47.0238461538462</v>
      </c>
      <c r="FF44">
        <v>1155.56615384615</v>
      </c>
      <c r="FG44">
        <v>39.43</v>
      </c>
      <c r="FH44">
        <v>0</v>
      </c>
      <c r="FI44">
        <v>1761408367.9</v>
      </c>
      <c r="FJ44">
        <v>0</v>
      </c>
      <c r="FK44">
        <v>1447.1392</v>
      </c>
      <c r="FL44">
        <v>-19.9499999804085</v>
      </c>
      <c r="FM44">
        <v>-237.899999664687</v>
      </c>
      <c r="FN44">
        <v>17551.3</v>
      </c>
      <c r="FO44">
        <v>15</v>
      </c>
      <c r="FP44">
        <v>0</v>
      </c>
      <c r="FQ44" t="s">
        <v>439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-17.9867714285714</v>
      </c>
      <c r="GD44">
        <v>-54.4791038961039</v>
      </c>
      <c r="GE44">
        <v>5.96901278988832</v>
      </c>
      <c r="GF44">
        <v>0</v>
      </c>
      <c r="GG44">
        <v>1448.48352941176</v>
      </c>
      <c r="GH44">
        <v>-20.5729564728516</v>
      </c>
      <c r="GI44">
        <v>2.02850840934466</v>
      </c>
      <c r="GJ44">
        <v>-1</v>
      </c>
      <c r="GK44">
        <v>7.06478523809524</v>
      </c>
      <c r="GL44">
        <v>-0.754539740259734</v>
      </c>
      <c r="GM44">
        <v>0.0763666669754764</v>
      </c>
      <c r="GN44">
        <v>0</v>
      </c>
      <c r="GO44">
        <v>0</v>
      </c>
      <c r="GP44">
        <v>2</v>
      </c>
      <c r="GQ44" t="s">
        <v>473</v>
      </c>
      <c r="GR44">
        <v>3.13119</v>
      </c>
      <c r="GS44">
        <v>2.70985</v>
      </c>
      <c r="GT44">
        <v>0.0881156</v>
      </c>
      <c r="GU44">
        <v>0.0933398</v>
      </c>
      <c r="GV44">
        <v>0.123554</v>
      </c>
      <c r="GW44">
        <v>0.103959</v>
      </c>
      <c r="GX44">
        <v>33902.1</v>
      </c>
      <c r="GY44">
        <v>35939.5</v>
      </c>
      <c r="GZ44">
        <v>33678.6</v>
      </c>
      <c r="HA44">
        <v>35932.7</v>
      </c>
      <c r="HB44">
        <v>41804.5</v>
      </c>
      <c r="HC44">
        <v>46258.9</v>
      </c>
      <c r="HD44">
        <v>52637.8</v>
      </c>
      <c r="HE44">
        <v>57456.4</v>
      </c>
      <c r="HF44">
        <v>1.86343</v>
      </c>
      <c r="HG44">
        <v>1.73727</v>
      </c>
      <c r="HH44">
        <v>0.0983849</v>
      </c>
      <c r="HI44">
        <v>0</v>
      </c>
      <c r="HJ44">
        <v>34.4608</v>
      </c>
      <c r="HK44">
        <v>999.9</v>
      </c>
      <c r="HL44">
        <v>60.487</v>
      </c>
      <c r="HM44">
        <v>27.785</v>
      </c>
      <c r="HN44">
        <v>25.1066</v>
      </c>
      <c r="HO44">
        <v>55.7445</v>
      </c>
      <c r="HP44">
        <v>44.0385</v>
      </c>
      <c r="HQ44">
        <v>1</v>
      </c>
      <c r="HR44">
        <v>0.699975</v>
      </c>
      <c r="HS44">
        <v>-0.12158</v>
      </c>
      <c r="HT44">
        <v>20.1355</v>
      </c>
      <c r="HU44">
        <v>5.19348</v>
      </c>
      <c r="HV44">
        <v>12.0099</v>
      </c>
      <c r="HW44">
        <v>4.97355</v>
      </c>
      <c r="HX44">
        <v>3.29487</v>
      </c>
      <c r="HY44">
        <v>9999</v>
      </c>
      <c r="HZ44">
        <v>9999</v>
      </c>
      <c r="IA44">
        <v>999.9</v>
      </c>
      <c r="IB44">
        <v>9999</v>
      </c>
      <c r="IC44">
        <v>1.8632</v>
      </c>
      <c r="ID44">
        <v>1.86813</v>
      </c>
      <c r="IE44">
        <v>1.86783</v>
      </c>
      <c r="IF44">
        <v>1.86904</v>
      </c>
      <c r="IG44">
        <v>1.86981</v>
      </c>
      <c r="IH44">
        <v>1.86592</v>
      </c>
      <c r="II44">
        <v>1.867</v>
      </c>
      <c r="IJ44">
        <v>1.86842</v>
      </c>
      <c r="IK44">
        <v>5</v>
      </c>
      <c r="IL44">
        <v>0</v>
      </c>
      <c r="IM44">
        <v>0</v>
      </c>
      <c r="IN44">
        <v>0</v>
      </c>
      <c r="IO44" t="s">
        <v>441</v>
      </c>
      <c r="IP44" t="s">
        <v>442</v>
      </c>
      <c r="IQ44" t="s">
        <v>443</v>
      </c>
      <c r="IR44" t="s">
        <v>443</v>
      </c>
      <c r="IS44" t="s">
        <v>443</v>
      </c>
      <c r="IT44" t="s">
        <v>443</v>
      </c>
      <c r="IU44">
        <v>0</v>
      </c>
      <c r="IV44">
        <v>100</v>
      </c>
      <c r="IW44">
        <v>100</v>
      </c>
      <c r="IX44">
        <v>1.097</v>
      </c>
      <c r="IY44">
        <v>0.3152</v>
      </c>
      <c r="IZ44">
        <v>1.09748391826392</v>
      </c>
      <c r="JA44">
        <v>0</v>
      </c>
      <c r="JB44">
        <v>0</v>
      </c>
      <c r="JC44">
        <v>0</v>
      </c>
      <c r="JD44">
        <v>0.315191680746845</v>
      </c>
      <c r="JE44">
        <v>0</v>
      </c>
      <c r="JF44">
        <v>0</v>
      </c>
      <c r="JG44">
        <v>0</v>
      </c>
      <c r="JH44">
        <v>5</v>
      </c>
      <c r="JI44">
        <v>2273</v>
      </c>
      <c r="JJ44">
        <v>0</v>
      </c>
      <c r="JK44">
        <v>25</v>
      </c>
      <c r="JL44">
        <v>29356806.8</v>
      </c>
      <c r="JM44">
        <v>29356806.8</v>
      </c>
      <c r="JN44">
        <v>1.09741</v>
      </c>
      <c r="JO44">
        <v>2.61353</v>
      </c>
      <c r="JP44">
        <v>1.54785</v>
      </c>
      <c r="JQ44">
        <v>2.32422</v>
      </c>
      <c r="JR44">
        <v>1.64551</v>
      </c>
      <c r="JS44">
        <v>2.36816</v>
      </c>
      <c r="JT44">
        <v>32.3107</v>
      </c>
      <c r="JU44">
        <v>24.2101</v>
      </c>
      <c r="JV44">
        <v>18</v>
      </c>
      <c r="JW44">
        <v>507.318</v>
      </c>
      <c r="JX44">
        <v>419.299</v>
      </c>
      <c r="JY44">
        <v>36.4637</v>
      </c>
      <c r="JZ44">
        <v>36.1029</v>
      </c>
      <c r="KA44">
        <v>29.9999</v>
      </c>
      <c r="KB44">
        <v>35.9545</v>
      </c>
      <c r="KC44">
        <v>35.8792</v>
      </c>
      <c r="KD44">
        <v>21.9905</v>
      </c>
      <c r="KE44">
        <v>0</v>
      </c>
      <c r="KF44">
        <v>100</v>
      </c>
      <c r="KG44">
        <v>36.4398</v>
      </c>
      <c r="KH44">
        <v>473.938</v>
      </c>
      <c r="KI44">
        <v>53.0404</v>
      </c>
      <c r="KJ44">
        <v>95.614</v>
      </c>
      <c r="KK44">
        <v>93.0744</v>
      </c>
    </row>
    <row r="45" spans="1:297">
      <c r="A45">
        <v>29</v>
      </c>
      <c r="B45">
        <v>1761408413</v>
      </c>
      <c r="C45">
        <v>232</v>
      </c>
      <c r="D45" t="s">
        <v>500</v>
      </c>
      <c r="E45" t="s">
        <v>501</v>
      </c>
      <c r="F45">
        <v>5</v>
      </c>
      <c r="G45" t="s">
        <v>435</v>
      </c>
      <c r="H45" t="s">
        <v>436</v>
      </c>
      <c r="I45">
        <v>1761408404.84615</v>
      </c>
      <c r="J45">
        <f>(K45)/1000</f>
        <v>0</v>
      </c>
      <c r="K45">
        <f>IF(DP45, AN45, AH45)</f>
        <v>0</v>
      </c>
      <c r="L45">
        <f>IF(DP45, AI45, AG45)</f>
        <v>0</v>
      </c>
      <c r="M45">
        <f>DR45 - IF(AU45&gt;1, L45*DL45*100.0/(AW45), 0)</f>
        <v>0</v>
      </c>
      <c r="N45">
        <f>((T45-J45/2)*M45-L45)/(T45+J45/2)</f>
        <v>0</v>
      </c>
      <c r="O45">
        <f>N45*(DY45+DZ45)/1000.0</f>
        <v>0</v>
      </c>
      <c r="P45">
        <f>(DR45 - IF(AU45&gt;1, L45*DL45*100.0/(AW45), 0))*(DY45+DZ45)/1000.0</f>
        <v>0</v>
      </c>
      <c r="Q45">
        <f>2.0/((1/S45-1/R45)+SIGN(S45)*SQRT((1/S45-1/R45)*(1/S45-1/R45) + 4*DM45/((DM45+1)*(DM45+1))*(2*1/S45*1/R45-1/R45*1/R45)))</f>
        <v>0</v>
      </c>
      <c r="R45">
        <f>IF(LEFT(DN45,1)&lt;&gt;"0",IF(LEFT(DN45,1)="1",3.0,DO45),$D$5+$E$5*(EF45*DY45/($K$5*1000))+$F$5*(EF45*DY45/($K$5*1000))*MAX(MIN(DL45,$J$5),$I$5)*MAX(MIN(DL45,$J$5),$I$5)+$G$5*MAX(MIN(DL45,$J$5),$I$5)*(EF45*DY45/($K$5*1000))+$H$5*(EF45*DY45/($K$5*1000))*(EF45*DY45/($K$5*1000)))</f>
        <v>0</v>
      </c>
      <c r="S45">
        <f>J45*(1000-(1000*0.61365*exp(17.502*W45/(240.97+W45))/(DY45+DZ45)+DT45)/2)/(1000*0.61365*exp(17.502*W45/(240.97+W45))/(DY45+DZ45)-DT45)</f>
        <v>0</v>
      </c>
      <c r="T45">
        <f>1/((DM45+1)/(Q45/1.6)+1/(R45/1.37)) + DM45/((DM45+1)/(Q45/1.6) + DM45/(R45/1.37))</f>
        <v>0</v>
      </c>
      <c r="U45">
        <f>(DH45*DK45)</f>
        <v>0</v>
      </c>
      <c r="V45">
        <f>(EA45+(U45+2*0.95*5.67E-8*(((EA45+$B$7)+273)^4-(EA45+273)^4)-44100*J45)/(1.84*29.3*R45+8*0.95*5.67E-8*(EA45+273)^3))</f>
        <v>0</v>
      </c>
      <c r="W45">
        <f>($C$7*EB45+$D$7*EC45+$E$7*V45)</f>
        <v>0</v>
      </c>
      <c r="X45">
        <f>0.61365*exp(17.502*W45/(240.97+W45))</f>
        <v>0</v>
      </c>
      <c r="Y45">
        <f>(Z45/AA45*100)</f>
        <v>0</v>
      </c>
      <c r="Z45">
        <f>DT45*(DY45+DZ45)/1000</f>
        <v>0</v>
      </c>
      <c r="AA45">
        <f>0.61365*exp(17.502*EA45/(240.97+EA45))</f>
        <v>0</v>
      </c>
      <c r="AB45">
        <f>(X45-DT45*(DY45+DZ45)/1000)</f>
        <v>0</v>
      </c>
      <c r="AC45">
        <f>(-J45*44100)</f>
        <v>0</v>
      </c>
      <c r="AD45">
        <f>2*29.3*R45*0.92*(EA45-W45)</f>
        <v>0</v>
      </c>
      <c r="AE45">
        <f>2*0.95*5.67E-8*(((EA45+$B$7)+273)^4-(W45+273)^4)</f>
        <v>0</v>
      </c>
      <c r="AF45">
        <f>U45+AE45+AC45+AD45</f>
        <v>0</v>
      </c>
      <c r="AG45">
        <f>DX45*AU45*(DS45-DR45*(1000-AU45*DU45)/(1000-AU45*DT45))/(100*DL45)</f>
        <v>0</v>
      </c>
      <c r="AH45">
        <f>1000*DX45*AU45*(DT45-DU45)/(100*DL45*(1000-AU45*DT45))</f>
        <v>0</v>
      </c>
      <c r="AI45">
        <f>(AJ45 - AK45 - DY45*1E3/(8.314*(EA45+273.15)) * AM45/DX45 * AL45) * DX45/(100*DL45) * (1000 - DU45)/1000</f>
        <v>0</v>
      </c>
      <c r="AJ45">
        <v>470.386308048881</v>
      </c>
      <c r="AK45">
        <v>447.080139393939</v>
      </c>
      <c r="AL45">
        <v>2.84542295053606</v>
      </c>
      <c r="AM45">
        <v>64.7646732039723</v>
      </c>
      <c r="AN45">
        <f>(AP45 - AO45 + DY45*1E3/(8.314*(EA45+273.15)) * AR45/DX45 * AQ45) * DX45/(100*DL45) * 1000/(1000 - AP45)</f>
        <v>0</v>
      </c>
      <c r="AO45">
        <v>24.7673810768127</v>
      </c>
      <c r="AP45">
        <v>31.6748836363636</v>
      </c>
      <c r="AQ45">
        <v>-0.00769390967370404</v>
      </c>
      <c r="AR45">
        <v>110.942474455945</v>
      </c>
      <c r="AS45">
        <v>0</v>
      </c>
      <c r="AT45">
        <v>0</v>
      </c>
      <c r="AU45">
        <f>IF(AS45*$H$13&gt;=AW45,1.0,(AW45/(AW45-AS45*$H$13)))</f>
        <v>0</v>
      </c>
      <c r="AV45">
        <f>(AU45-1)*100</f>
        <v>0</v>
      </c>
      <c r="AW45">
        <f>MAX(0,($B$13+$C$13*EF45)/(1+$D$13*EF45)*DY45/(EA45+273)*$E$13)</f>
        <v>0</v>
      </c>
      <c r="AX45" t="s">
        <v>437</v>
      </c>
      <c r="AY45" t="s">
        <v>437</v>
      </c>
      <c r="AZ45">
        <v>0</v>
      </c>
      <c r="BA45">
        <v>0</v>
      </c>
      <c r="BB45">
        <f>1-AZ45/BA45</f>
        <v>0</v>
      </c>
      <c r="BC45">
        <v>0</v>
      </c>
      <c r="BD45" t="s">
        <v>437</v>
      </c>
      <c r="BE45" t="s">
        <v>437</v>
      </c>
      <c r="BF45">
        <v>0</v>
      </c>
      <c r="BG45">
        <v>0</v>
      </c>
      <c r="BH45">
        <f>1-BF45/BG45</f>
        <v>0</v>
      </c>
      <c r="BI45">
        <v>0.5</v>
      </c>
      <c r="BJ45">
        <f>DI45</f>
        <v>0</v>
      </c>
      <c r="BK45">
        <f>L45</f>
        <v>0</v>
      </c>
      <c r="BL45">
        <f>BH45*BI45*BJ45</f>
        <v>0</v>
      </c>
      <c r="BM45">
        <f>(BK45-BC45)/BJ45</f>
        <v>0</v>
      </c>
      <c r="BN45">
        <f>(BA45-BG45)/BG45</f>
        <v>0</v>
      </c>
      <c r="BO45">
        <f>AZ45/(BB45+AZ45/BG45)</f>
        <v>0</v>
      </c>
      <c r="BP45" t="s">
        <v>437</v>
      </c>
      <c r="BQ45">
        <v>0</v>
      </c>
      <c r="BR45">
        <f>IF(BQ45&lt;&gt;0, BQ45, BO45)</f>
        <v>0</v>
      </c>
      <c r="BS45">
        <f>1-BR45/BG45</f>
        <v>0</v>
      </c>
      <c r="BT45">
        <f>(BG45-BF45)/(BG45-BR45)</f>
        <v>0</v>
      </c>
      <c r="BU45">
        <f>(BA45-BG45)/(BA45-BR45)</f>
        <v>0</v>
      </c>
      <c r="BV45">
        <f>(BG45-BF45)/(BG45-AZ45)</f>
        <v>0</v>
      </c>
      <c r="BW45">
        <f>(BA45-BG45)/(BA45-AZ45)</f>
        <v>0</v>
      </c>
      <c r="BX45">
        <f>(BT45*BR45/BF45)</f>
        <v>0</v>
      </c>
      <c r="BY45">
        <f>(1-BX45)</f>
        <v>0</v>
      </c>
      <c r="DH45">
        <f>$B$11*EG45+$C$11*EH45+$F$11*ES45*(1-EV45)</f>
        <v>0</v>
      </c>
      <c r="DI45">
        <f>DH45*DJ45</f>
        <v>0</v>
      </c>
      <c r="DJ45">
        <f>($B$11*$D$9+$C$11*$D$9+$F$11*((FF45+EX45)/MAX(FF45+EX45+FG45, 0.1)*$I$9+FG45/MAX(FF45+EX45+FG45, 0.1)*$J$9))/($B$11+$C$11+$F$11)</f>
        <v>0</v>
      </c>
      <c r="DK45">
        <f>($B$11*$K$9+$C$11*$K$9+$F$11*((FF45+EX45)/MAX(FF45+EX45+FG45, 0.1)*$P$9+FG45/MAX(FF45+EX45+FG45, 0.1)*$Q$9))/($B$11+$C$11+$F$11)</f>
        <v>0</v>
      </c>
      <c r="DL45">
        <v>6</v>
      </c>
      <c r="DM45">
        <v>0.5</v>
      </c>
      <c r="DN45" t="s">
        <v>438</v>
      </c>
      <c r="DO45">
        <v>2</v>
      </c>
      <c r="DP45" t="b">
        <v>1</v>
      </c>
      <c r="DQ45">
        <v>1761408404.84615</v>
      </c>
      <c r="DR45">
        <v>417.231076923077</v>
      </c>
      <c r="DS45">
        <v>443.373769230769</v>
      </c>
      <c r="DT45">
        <v>31.7375769230769</v>
      </c>
      <c r="DU45">
        <v>24.7634769230769</v>
      </c>
      <c r="DV45">
        <v>416.133615384615</v>
      </c>
      <c r="DW45">
        <v>31.4223846153846</v>
      </c>
      <c r="DX45">
        <v>500.014538461538</v>
      </c>
      <c r="DY45">
        <v>90.2929076923077</v>
      </c>
      <c r="DZ45">
        <v>0.0317021461538462</v>
      </c>
      <c r="EA45">
        <v>37.1638384615385</v>
      </c>
      <c r="EB45">
        <v>36.0451923076923</v>
      </c>
      <c r="EC45">
        <v>999.9</v>
      </c>
      <c r="ED45">
        <v>0</v>
      </c>
      <c r="EE45">
        <v>0</v>
      </c>
      <c r="EF45">
        <v>10007.4953846154</v>
      </c>
      <c r="EG45">
        <v>0</v>
      </c>
      <c r="EH45">
        <v>1226.79</v>
      </c>
      <c r="EI45">
        <v>-26.1427461538462</v>
      </c>
      <c r="EJ45">
        <v>430.906538461538</v>
      </c>
      <c r="EK45">
        <v>454.632</v>
      </c>
      <c r="EL45">
        <v>6.97408769230769</v>
      </c>
      <c r="EM45">
        <v>443.373769230769</v>
      </c>
      <c r="EN45">
        <v>24.7634769230769</v>
      </c>
      <c r="EO45">
        <v>2.86567769230769</v>
      </c>
      <c r="EP45">
        <v>2.23596692307692</v>
      </c>
      <c r="EQ45">
        <v>23.2673769230769</v>
      </c>
      <c r="ER45">
        <v>19.2223769230769</v>
      </c>
      <c r="ES45">
        <v>1199.97153846154</v>
      </c>
      <c r="ET45">
        <v>0.967002076923077</v>
      </c>
      <c r="EU45">
        <v>0.0329980538461538</v>
      </c>
      <c r="EV45">
        <v>0</v>
      </c>
      <c r="EW45">
        <v>1445.80692307692</v>
      </c>
      <c r="EX45">
        <v>5.00059</v>
      </c>
      <c r="EY45">
        <v>17535.3769230769</v>
      </c>
      <c r="EZ45">
        <v>10358.4769230769</v>
      </c>
      <c r="FA45">
        <v>45.437</v>
      </c>
      <c r="FB45">
        <v>46.7547692307692</v>
      </c>
      <c r="FC45">
        <v>45.437</v>
      </c>
      <c r="FD45">
        <v>46.687</v>
      </c>
      <c r="FE45">
        <v>47.0238461538462</v>
      </c>
      <c r="FF45">
        <v>1155.54153846154</v>
      </c>
      <c r="FG45">
        <v>39.43</v>
      </c>
      <c r="FH45">
        <v>0</v>
      </c>
      <c r="FI45">
        <v>1761408372.7</v>
      </c>
      <c r="FJ45">
        <v>0</v>
      </c>
      <c r="FK45">
        <v>1445.6004</v>
      </c>
      <c r="FL45">
        <v>-19.3446153995327</v>
      </c>
      <c r="FM45">
        <v>-232.115384652066</v>
      </c>
      <c r="FN45">
        <v>17532.636</v>
      </c>
      <c r="FO45">
        <v>15</v>
      </c>
      <c r="FP45">
        <v>0</v>
      </c>
      <c r="FQ45" t="s">
        <v>439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-23.17661</v>
      </c>
      <c r="GD45">
        <v>-77.9632421052631</v>
      </c>
      <c r="GE45">
        <v>7.56089976318295</v>
      </c>
      <c r="GF45">
        <v>0</v>
      </c>
      <c r="GG45">
        <v>1446.67117647059</v>
      </c>
      <c r="GH45">
        <v>-19.3943468457598</v>
      </c>
      <c r="GI45">
        <v>1.91328292656718</v>
      </c>
      <c r="GJ45">
        <v>-1</v>
      </c>
      <c r="GK45">
        <v>7.000015</v>
      </c>
      <c r="GL45">
        <v>-0.642527819548866</v>
      </c>
      <c r="GM45">
        <v>0.0619123213504388</v>
      </c>
      <c r="GN45">
        <v>0</v>
      </c>
      <c r="GO45">
        <v>0</v>
      </c>
      <c r="GP45">
        <v>2</v>
      </c>
      <c r="GQ45" t="s">
        <v>473</v>
      </c>
      <c r="GR45">
        <v>3.13122</v>
      </c>
      <c r="GS45">
        <v>2.70969</v>
      </c>
      <c r="GT45">
        <v>0.0903197</v>
      </c>
      <c r="GU45">
        <v>0.0958499</v>
      </c>
      <c r="GV45">
        <v>0.123448</v>
      </c>
      <c r="GW45">
        <v>0.103962</v>
      </c>
      <c r="GX45">
        <v>33820.1</v>
      </c>
      <c r="GY45">
        <v>35840.5</v>
      </c>
      <c r="GZ45">
        <v>33678.5</v>
      </c>
      <c r="HA45">
        <v>35933.2</v>
      </c>
      <c r="HB45">
        <v>41809.4</v>
      </c>
      <c r="HC45">
        <v>46259.4</v>
      </c>
      <c r="HD45">
        <v>52637.3</v>
      </c>
      <c r="HE45">
        <v>57456.9</v>
      </c>
      <c r="HF45">
        <v>1.86335</v>
      </c>
      <c r="HG45">
        <v>1.73705</v>
      </c>
      <c r="HH45">
        <v>0.0983104</v>
      </c>
      <c r="HI45">
        <v>0</v>
      </c>
      <c r="HJ45">
        <v>34.4608</v>
      </c>
      <c r="HK45">
        <v>999.9</v>
      </c>
      <c r="HL45">
        <v>60.487</v>
      </c>
      <c r="HM45">
        <v>27.785</v>
      </c>
      <c r="HN45">
        <v>25.1061</v>
      </c>
      <c r="HO45">
        <v>55.0945</v>
      </c>
      <c r="HP45">
        <v>44.0024</v>
      </c>
      <c r="HQ45">
        <v>1</v>
      </c>
      <c r="HR45">
        <v>0.69953</v>
      </c>
      <c r="HS45">
        <v>-0.0779031</v>
      </c>
      <c r="HT45">
        <v>20.1355</v>
      </c>
      <c r="HU45">
        <v>5.19333</v>
      </c>
      <c r="HV45">
        <v>12.0099</v>
      </c>
      <c r="HW45">
        <v>4.9736</v>
      </c>
      <c r="HX45">
        <v>3.2948</v>
      </c>
      <c r="HY45">
        <v>9999</v>
      </c>
      <c r="HZ45">
        <v>9999</v>
      </c>
      <c r="IA45">
        <v>999.9</v>
      </c>
      <c r="IB45">
        <v>9999</v>
      </c>
      <c r="IC45">
        <v>1.8632</v>
      </c>
      <c r="ID45">
        <v>1.86812</v>
      </c>
      <c r="IE45">
        <v>1.86783</v>
      </c>
      <c r="IF45">
        <v>1.86905</v>
      </c>
      <c r="IG45">
        <v>1.86981</v>
      </c>
      <c r="IH45">
        <v>1.86592</v>
      </c>
      <c r="II45">
        <v>1.86698</v>
      </c>
      <c r="IJ45">
        <v>1.86842</v>
      </c>
      <c r="IK45">
        <v>5</v>
      </c>
      <c r="IL45">
        <v>0</v>
      </c>
      <c r="IM45">
        <v>0</v>
      </c>
      <c r="IN45">
        <v>0</v>
      </c>
      <c r="IO45" t="s">
        <v>441</v>
      </c>
      <c r="IP45" t="s">
        <v>442</v>
      </c>
      <c r="IQ45" t="s">
        <v>443</v>
      </c>
      <c r="IR45" t="s">
        <v>443</v>
      </c>
      <c r="IS45" t="s">
        <v>443</v>
      </c>
      <c r="IT45" t="s">
        <v>443</v>
      </c>
      <c r="IU45">
        <v>0</v>
      </c>
      <c r="IV45">
        <v>100</v>
      </c>
      <c r="IW45">
        <v>100</v>
      </c>
      <c r="IX45">
        <v>1.097</v>
      </c>
      <c r="IY45">
        <v>0.3151</v>
      </c>
      <c r="IZ45">
        <v>1.09748391826392</v>
      </c>
      <c r="JA45">
        <v>0</v>
      </c>
      <c r="JB45">
        <v>0</v>
      </c>
      <c r="JC45">
        <v>0</v>
      </c>
      <c r="JD45">
        <v>0.315191680746845</v>
      </c>
      <c r="JE45">
        <v>0</v>
      </c>
      <c r="JF45">
        <v>0</v>
      </c>
      <c r="JG45">
        <v>0</v>
      </c>
      <c r="JH45">
        <v>5</v>
      </c>
      <c r="JI45">
        <v>2273</v>
      </c>
      <c r="JJ45">
        <v>0</v>
      </c>
      <c r="JK45">
        <v>25</v>
      </c>
      <c r="JL45">
        <v>29356806.9</v>
      </c>
      <c r="JM45">
        <v>29356806.9</v>
      </c>
      <c r="JN45">
        <v>1.12549</v>
      </c>
      <c r="JO45">
        <v>2.61963</v>
      </c>
      <c r="JP45">
        <v>1.54785</v>
      </c>
      <c r="JQ45">
        <v>2.32422</v>
      </c>
      <c r="JR45">
        <v>1.64673</v>
      </c>
      <c r="JS45">
        <v>2.35718</v>
      </c>
      <c r="JT45">
        <v>32.3107</v>
      </c>
      <c r="JU45">
        <v>24.2101</v>
      </c>
      <c r="JV45">
        <v>18</v>
      </c>
      <c r="JW45">
        <v>507.266</v>
      </c>
      <c r="JX45">
        <v>419.154</v>
      </c>
      <c r="JY45">
        <v>36.4239</v>
      </c>
      <c r="JZ45">
        <v>36.1016</v>
      </c>
      <c r="KA45">
        <v>29.9998</v>
      </c>
      <c r="KB45">
        <v>35.9545</v>
      </c>
      <c r="KC45">
        <v>35.8773</v>
      </c>
      <c r="KD45">
        <v>22.5396</v>
      </c>
      <c r="KE45">
        <v>0</v>
      </c>
      <c r="KF45">
        <v>100</v>
      </c>
      <c r="KG45">
        <v>36.3936</v>
      </c>
      <c r="KH45">
        <v>494.199</v>
      </c>
      <c r="KI45">
        <v>53.0404</v>
      </c>
      <c r="KJ45">
        <v>95.6133</v>
      </c>
      <c r="KK45">
        <v>93.0755</v>
      </c>
    </row>
    <row r="46" spans="1:297">
      <c r="A46">
        <v>30</v>
      </c>
      <c r="B46">
        <v>1761408418</v>
      </c>
      <c r="C46">
        <v>237</v>
      </c>
      <c r="D46" t="s">
        <v>502</v>
      </c>
      <c r="E46" t="s">
        <v>503</v>
      </c>
      <c r="F46">
        <v>5</v>
      </c>
      <c r="G46" t="s">
        <v>435</v>
      </c>
      <c r="H46" t="s">
        <v>436</v>
      </c>
      <c r="I46">
        <v>1761408409.84615</v>
      </c>
      <c r="J46">
        <f>(K46)/1000</f>
        <v>0</v>
      </c>
      <c r="K46">
        <f>IF(DP46, AN46, AH46)</f>
        <v>0</v>
      </c>
      <c r="L46">
        <f>IF(DP46, AI46, AG46)</f>
        <v>0</v>
      </c>
      <c r="M46">
        <f>DR46 - IF(AU46&gt;1, L46*DL46*100.0/(AW46), 0)</f>
        <v>0</v>
      </c>
      <c r="N46">
        <f>((T46-J46/2)*M46-L46)/(T46+J46/2)</f>
        <v>0</v>
      </c>
      <c r="O46">
        <f>N46*(DY46+DZ46)/1000.0</f>
        <v>0</v>
      </c>
      <c r="P46">
        <f>(DR46 - IF(AU46&gt;1, L46*DL46*100.0/(AW46), 0))*(DY46+DZ46)/1000.0</f>
        <v>0</v>
      </c>
      <c r="Q46">
        <f>2.0/((1/S46-1/R46)+SIGN(S46)*SQRT((1/S46-1/R46)*(1/S46-1/R46) + 4*DM46/((DM46+1)*(DM46+1))*(2*1/S46*1/R46-1/R46*1/R46)))</f>
        <v>0</v>
      </c>
      <c r="R46">
        <f>IF(LEFT(DN46,1)&lt;&gt;"0",IF(LEFT(DN46,1)="1",3.0,DO46),$D$5+$E$5*(EF46*DY46/($K$5*1000))+$F$5*(EF46*DY46/($K$5*1000))*MAX(MIN(DL46,$J$5),$I$5)*MAX(MIN(DL46,$J$5),$I$5)+$G$5*MAX(MIN(DL46,$J$5),$I$5)*(EF46*DY46/($K$5*1000))+$H$5*(EF46*DY46/($K$5*1000))*(EF46*DY46/($K$5*1000)))</f>
        <v>0</v>
      </c>
      <c r="S46">
        <f>J46*(1000-(1000*0.61365*exp(17.502*W46/(240.97+W46))/(DY46+DZ46)+DT46)/2)/(1000*0.61365*exp(17.502*W46/(240.97+W46))/(DY46+DZ46)-DT46)</f>
        <v>0</v>
      </c>
      <c r="T46">
        <f>1/((DM46+1)/(Q46/1.6)+1/(R46/1.37)) + DM46/((DM46+1)/(Q46/1.6) + DM46/(R46/1.37))</f>
        <v>0</v>
      </c>
      <c r="U46">
        <f>(DH46*DK46)</f>
        <v>0</v>
      </c>
      <c r="V46">
        <f>(EA46+(U46+2*0.95*5.67E-8*(((EA46+$B$7)+273)^4-(EA46+273)^4)-44100*J46)/(1.84*29.3*R46+8*0.95*5.67E-8*(EA46+273)^3))</f>
        <v>0</v>
      </c>
      <c r="W46">
        <f>($C$7*EB46+$D$7*EC46+$E$7*V46)</f>
        <v>0</v>
      </c>
      <c r="X46">
        <f>0.61365*exp(17.502*W46/(240.97+W46))</f>
        <v>0</v>
      </c>
      <c r="Y46">
        <f>(Z46/AA46*100)</f>
        <v>0</v>
      </c>
      <c r="Z46">
        <f>DT46*(DY46+DZ46)/1000</f>
        <v>0</v>
      </c>
      <c r="AA46">
        <f>0.61365*exp(17.502*EA46/(240.97+EA46))</f>
        <v>0</v>
      </c>
      <c r="AB46">
        <f>(X46-DT46*(DY46+DZ46)/1000)</f>
        <v>0</v>
      </c>
      <c r="AC46">
        <f>(-J46*44100)</f>
        <v>0</v>
      </c>
      <c r="AD46">
        <f>2*29.3*R46*0.92*(EA46-W46)</f>
        <v>0</v>
      </c>
      <c r="AE46">
        <f>2*0.95*5.67E-8*(((EA46+$B$7)+273)^4-(W46+273)^4)</f>
        <v>0</v>
      </c>
      <c r="AF46">
        <f>U46+AE46+AC46+AD46</f>
        <v>0</v>
      </c>
      <c r="AG46">
        <f>DX46*AU46*(DS46-DR46*(1000-AU46*DU46)/(1000-AU46*DT46))/(100*DL46)</f>
        <v>0</v>
      </c>
      <c r="AH46">
        <f>1000*DX46*AU46*(DT46-DU46)/(100*DL46*(1000-AU46*DT46))</f>
        <v>0</v>
      </c>
      <c r="AI46">
        <f>(AJ46 - AK46 - DY46*1E3/(8.314*(EA46+273.15)) * AM46/DX46 * AL46) * DX46/(100*DL46) * (1000 - DU46)/1000</f>
        <v>0</v>
      </c>
      <c r="AJ46">
        <v>486.720626654688</v>
      </c>
      <c r="AK46">
        <v>461.965951515151</v>
      </c>
      <c r="AL46">
        <v>3.0068837083219</v>
      </c>
      <c r="AM46">
        <v>64.7646732039723</v>
      </c>
      <c r="AN46">
        <f>(AP46 - AO46 + DY46*1E3/(8.314*(EA46+273.15)) * AR46/DX46 * AQ46) * DX46/(100*DL46) * 1000/(1000 - AP46)</f>
        <v>0</v>
      </c>
      <c r="AO46">
        <v>24.7687437992494</v>
      </c>
      <c r="AP46">
        <v>31.6457448484849</v>
      </c>
      <c r="AQ46">
        <v>-0.0039574339117139</v>
      </c>
      <c r="AR46">
        <v>110.942474455945</v>
      </c>
      <c r="AS46">
        <v>0</v>
      </c>
      <c r="AT46">
        <v>0</v>
      </c>
      <c r="AU46">
        <f>IF(AS46*$H$13&gt;=AW46,1.0,(AW46/(AW46-AS46*$H$13)))</f>
        <v>0</v>
      </c>
      <c r="AV46">
        <f>(AU46-1)*100</f>
        <v>0</v>
      </c>
      <c r="AW46">
        <f>MAX(0,($B$13+$C$13*EF46)/(1+$D$13*EF46)*DY46/(EA46+273)*$E$13)</f>
        <v>0</v>
      </c>
      <c r="AX46" t="s">
        <v>437</v>
      </c>
      <c r="AY46" t="s">
        <v>437</v>
      </c>
      <c r="AZ46">
        <v>0</v>
      </c>
      <c r="BA46">
        <v>0</v>
      </c>
      <c r="BB46">
        <f>1-AZ46/BA46</f>
        <v>0</v>
      </c>
      <c r="BC46">
        <v>0</v>
      </c>
      <c r="BD46" t="s">
        <v>437</v>
      </c>
      <c r="BE46" t="s">
        <v>437</v>
      </c>
      <c r="BF46">
        <v>0</v>
      </c>
      <c r="BG46">
        <v>0</v>
      </c>
      <c r="BH46">
        <f>1-BF46/BG46</f>
        <v>0</v>
      </c>
      <c r="BI46">
        <v>0.5</v>
      </c>
      <c r="BJ46">
        <f>DI46</f>
        <v>0</v>
      </c>
      <c r="BK46">
        <f>L46</f>
        <v>0</v>
      </c>
      <c r="BL46">
        <f>BH46*BI46*BJ46</f>
        <v>0</v>
      </c>
      <c r="BM46">
        <f>(BK46-BC46)/BJ46</f>
        <v>0</v>
      </c>
      <c r="BN46">
        <f>(BA46-BG46)/BG46</f>
        <v>0</v>
      </c>
      <c r="BO46">
        <f>AZ46/(BB46+AZ46/BG46)</f>
        <v>0</v>
      </c>
      <c r="BP46" t="s">
        <v>437</v>
      </c>
      <c r="BQ46">
        <v>0</v>
      </c>
      <c r="BR46">
        <f>IF(BQ46&lt;&gt;0, BQ46, BO46)</f>
        <v>0</v>
      </c>
      <c r="BS46">
        <f>1-BR46/BG46</f>
        <v>0</v>
      </c>
      <c r="BT46">
        <f>(BG46-BF46)/(BG46-BR46)</f>
        <v>0</v>
      </c>
      <c r="BU46">
        <f>(BA46-BG46)/(BA46-BR46)</f>
        <v>0</v>
      </c>
      <c r="BV46">
        <f>(BG46-BF46)/(BG46-AZ46)</f>
        <v>0</v>
      </c>
      <c r="BW46">
        <f>(BA46-BG46)/(BA46-AZ46)</f>
        <v>0</v>
      </c>
      <c r="BX46">
        <f>(BT46*BR46/BF46)</f>
        <v>0</v>
      </c>
      <c r="BY46">
        <f>(1-BX46)</f>
        <v>0</v>
      </c>
      <c r="DH46">
        <f>$B$11*EG46+$C$11*EH46+$F$11*ES46*(1-EV46)</f>
        <v>0</v>
      </c>
      <c r="DI46">
        <f>DH46*DJ46</f>
        <v>0</v>
      </c>
      <c r="DJ46">
        <f>($B$11*$D$9+$C$11*$D$9+$F$11*((FF46+EX46)/MAX(FF46+EX46+FG46, 0.1)*$I$9+FG46/MAX(FF46+EX46+FG46, 0.1)*$J$9))/($B$11+$C$11+$F$11)</f>
        <v>0</v>
      </c>
      <c r="DK46">
        <f>($B$11*$K$9+$C$11*$K$9+$F$11*((FF46+EX46)/MAX(FF46+EX46+FG46, 0.1)*$P$9+FG46/MAX(FF46+EX46+FG46, 0.1)*$Q$9))/($B$11+$C$11+$F$11)</f>
        <v>0</v>
      </c>
      <c r="DL46">
        <v>6</v>
      </c>
      <c r="DM46">
        <v>0.5</v>
      </c>
      <c r="DN46" t="s">
        <v>438</v>
      </c>
      <c r="DO46">
        <v>2</v>
      </c>
      <c r="DP46" t="b">
        <v>1</v>
      </c>
      <c r="DQ46">
        <v>1761408409.84615</v>
      </c>
      <c r="DR46">
        <v>427.911461538462</v>
      </c>
      <c r="DS46">
        <v>459.020461538462</v>
      </c>
      <c r="DT46">
        <v>31.6948384615385</v>
      </c>
      <c r="DU46">
        <v>24.7659538461538</v>
      </c>
      <c r="DV46">
        <v>426.814</v>
      </c>
      <c r="DW46">
        <v>31.3796384615385</v>
      </c>
      <c r="DX46">
        <v>500.052076923077</v>
      </c>
      <c r="DY46">
        <v>90.2922230769231</v>
      </c>
      <c r="DZ46">
        <v>0.0317585153846154</v>
      </c>
      <c r="EA46">
        <v>37.1603384615385</v>
      </c>
      <c r="EB46">
        <v>36.0448384615385</v>
      </c>
      <c r="EC46">
        <v>999.9</v>
      </c>
      <c r="ED46">
        <v>0</v>
      </c>
      <c r="EE46">
        <v>0</v>
      </c>
      <c r="EF46">
        <v>9996.96230769231</v>
      </c>
      <c r="EG46">
        <v>0</v>
      </c>
      <c r="EH46">
        <v>1226.78923076923</v>
      </c>
      <c r="EI46">
        <v>-31.109</v>
      </c>
      <c r="EJ46">
        <v>441.917384615385</v>
      </c>
      <c r="EK46">
        <v>470.677153846154</v>
      </c>
      <c r="EL46">
        <v>6.92887923076923</v>
      </c>
      <c r="EM46">
        <v>459.020461538462</v>
      </c>
      <c r="EN46">
        <v>24.7659538461538</v>
      </c>
      <c r="EO46">
        <v>2.86179769230769</v>
      </c>
      <c r="EP46">
        <v>2.23617461538462</v>
      </c>
      <c r="EQ46">
        <v>23.2449461538462</v>
      </c>
      <c r="ER46">
        <v>19.2238538461538</v>
      </c>
      <c r="ES46">
        <v>1199.97076923077</v>
      </c>
      <c r="ET46">
        <v>0.967002076923077</v>
      </c>
      <c r="EU46">
        <v>0.0329980384615385</v>
      </c>
      <c r="EV46">
        <v>0</v>
      </c>
      <c r="EW46">
        <v>1444.28923076923</v>
      </c>
      <c r="EX46">
        <v>5.00059</v>
      </c>
      <c r="EY46">
        <v>17517.2076923077</v>
      </c>
      <c r="EZ46">
        <v>10358.4615384615</v>
      </c>
      <c r="FA46">
        <v>45.437</v>
      </c>
      <c r="FB46">
        <v>46.7547692307692</v>
      </c>
      <c r="FC46">
        <v>45.437</v>
      </c>
      <c r="FD46">
        <v>46.687</v>
      </c>
      <c r="FE46">
        <v>47.0333846153846</v>
      </c>
      <c r="FF46">
        <v>1155.54076923077</v>
      </c>
      <c r="FG46">
        <v>39.43</v>
      </c>
      <c r="FH46">
        <v>0</v>
      </c>
      <c r="FI46">
        <v>1761408378.1</v>
      </c>
      <c r="FJ46">
        <v>0</v>
      </c>
      <c r="FK46">
        <v>1444.06</v>
      </c>
      <c r="FL46">
        <v>-17.4577777903331</v>
      </c>
      <c r="FM46">
        <v>-208.454700903923</v>
      </c>
      <c r="FN46">
        <v>17514.2269230769</v>
      </c>
      <c r="FO46">
        <v>15</v>
      </c>
      <c r="FP46">
        <v>0</v>
      </c>
      <c r="FQ46" t="s">
        <v>439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-27.766980952381</v>
      </c>
      <c r="GD46">
        <v>-62.8777012987013</v>
      </c>
      <c r="GE46">
        <v>6.60170619350418</v>
      </c>
      <c r="GF46">
        <v>0</v>
      </c>
      <c r="GG46">
        <v>1445.17</v>
      </c>
      <c r="GH46">
        <v>-18.3859434589924</v>
      </c>
      <c r="GI46">
        <v>1.81543869272934</v>
      </c>
      <c r="GJ46">
        <v>-1</v>
      </c>
      <c r="GK46">
        <v>6.95622285714286</v>
      </c>
      <c r="GL46">
        <v>-0.550859999999999</v>
      </c>
      <c r="GM46">
        <v>0.0559176272695452</v>
      </c>
      <c r="GN46">
        <v>0</v>
      </c>
      <c r="GO46">
        <v>0</v>
      </c>
      <c r="GP46">
        <v>2</v>
      </c>
      <c r="GQ46" t="s">
        <v>473</v>
      </c>
      <c r="GR46">
        <v>3.13123</v>
      </c>
      <c r="GS46">
        <v>2.70937</v>
      </c>
      <c r="GT46">
        <v>0.0926328</v>
      </c>
      <c r="GU46">
        <v>0.0983782</v>
      </c>
      <c r="GV46">
        <v>0.123378</v>
      </c>
      <c r="GW46">
        <v>0.103969</v>
      </c>
      <c r="GX46">
        <v>33734.4</v>
      </c>
      <c r="GY46">
        <v>35740.4</v>
      </c>
      <c r="GZ46">
        <v>33678.8</v>
      </c>
      <c r="HA46">
        <v>35933.3</v>
      </c>
      <c r="HB46">
        <v>41813.3</v>
      </c>
      <c r="HC46">
        <v>46259.6</v>
      </c>
      <c r="HD46">
        <v>52637.7</v>
      </c>
      <c r="HE46">
        <v>57457.2</v>
      </c>
      <c r="HF46">
        <v>1.86343</v>
      </c>
      <c r="HG46">
        <v>1.7371</v>
      </c>
      <c r="HH46">
        <v>0.0979006</v>
      </c>
      <c r="HI46">
        <v>0</v>
      </c>
      <c r="HJ46">
        <v>34.4608</v>
      </c>
      <c r="HK46">
        <v>999.9</v>
      </c>
      <c r="HL46">
        <v>60.487</v>
      </c>
      <c r="HM46">
        <v>27.785</v>
      </c>
      <c r="HN46">
        <v>25.1047</v>
      </c>
      <c r="HO46">
        <v>55.6745</v>
      </c>
      <c r="HP46">
        <v>43.9864</v>
      </c>
      <c r="HQ46">
        <v>1</v>
      </c>
      <c r="HR46">
        <v>0.69936</v>
      </c>
      <c r="HS46">
        <v>-0.0428622</v>
      </c>
      <c r="HT46">
        <v>20.1356</v>
      </c>
      <c r="HU46">
        <v>5.19303</v>
      </c>
      <c r="HV46">
        <v>12.0099</v>
      </c>
      <c r="HW46">
        <v>4.9735</v>
      </c>
      <c r="HX46">
        <v>3.29478</v>
      </c>
      <c r="HY46">
        <v>9999</v>
      </c>
      <c r="HZ46">
        <v>9999</v>
      </c>
      <c r="IA46">
        <v>999.9</v>
      </c>
      <c r="IB46">
        <v>9999</v>
      </c>
      <c r="IC46">
        <v>1.86322</v>
      </c>
      <c r="ID46">
        <v>1.86813</v>
      </c>
      <c r="IE46">
        <v>1.86783</v>
      </c>
      <c r="IF46">
        <v>1.86905</v>
      </c>
      <c r="IG46">
        <v>1.86981</v>
      </c>
      <c r="IH46">
        <v>1.86591</v>
      </c>
      <c r="II46">
        <v>1.86697</v>
      </c>
      <c r="IJ46">
        <v>1.86841</v>
      </c>
      <c r="IK46">
        <v>5</v>
      </c>
      <c r="IL46">
        <v>0</v>
      </c>
      <c r="IM46">
        <v>0</v>
      </c>
      <c r="IN46">
        <v>0</v>
      </c>
      <c r="IO46" t="s">
        <v>441</v>
      </c>
      <c r="IP46" t="s">
        <v>442</v>
      </c>
      <c r="IQ46" t="s">
        <v>443</v>
      </c>
      <c r="IR46" t="s">
        <v>443</v>
      </c>
      <c r="IS46" t="s">
        <v>443</v>
      </c>
      <c r="IT46" t="s">
        <v>443</v>
      </c>
      <c r="IU46">
        <v>0</v>
      </c>
      <c r="IV46">
        <v>100</v>
      </c>
      <c r="IW46">
        <v>100</v>
      </c>
      <c r="IX46">
        <v>1.098</v>
      </c>
      <c r="IY46">
        <v>0.3152</v>
      </c>
      <c r="IZ46">
        <v>1.09748391826392</v>
      </c>
      <c r="JA46">
        <v>0</v>
      </c>
      <c r="JB46">
        <v>0</v>
      </c>
      <c r="JC46">
        <v>0</v>
      </c>
      <c r="JD46">
        <v>0.315191680746845</v>
      </c>
      <c r="JE46">
        <v>0</v>
      </c>
      <c r="JF46">
        <v>0</v>
      </c>
      <c r="JG46">
        <v>0</v>
      </c>
      <c r="JH46">
        <v>5</v>
      </c>
      <c r="JI46">
        <v>2273</v>
      </c>
      <c r="JJ46">
        <v>0</v>
      </c>
      <c r="JK46">
        <v>25</v>
      </c>
      <c r="JL46">
        <v>29356807</v>
      </c>
      <c r="JM46">
        <v>29356807</v>
      </c>
      <c r="JN46">
        <v>1.15967</v>
      </c>
      <c r="JO46">
        <v>2.61719</v>
      </c>
      <c r="JP46">
        <v>1.54785</v>
      </c>
      <c r="JQ46">
        <v>2.32422</v>
      </c>
      <c r="JR46">
        <v>1.64673</v>
      </c>
      <c r="JS46">
        <v>2.36084</v>
      </c>
      <c r="JT46">
        <v>32.3107</v>
      </c>
      <c r="JU46">
        <v>24.2101</v>
      </c>
      <c r="JV46">
        <v>18</v>
      </c>
      <c r="JW46">
        <v>507.293</v>
      </c>
      <c r="JX46">
        <v>419.175</v>
      </c>
      <c r="JY46">
        <v>36.3793</v>
      </c>
      <c r="JZ46">
        <v>36.0995</v>
      </c>
      <c r="KA46">
        <v>29.9999</v>
      </c>
      <c r="KB46">
        <v>35.9513</v>
      </c>
      <c r="KC46">
        <v>35.876</v>
      </c>
      <c r="KD46">
        <v>23.2259</v>
      </c>
      <c r="KE46">
        <v>0</v>
      </c>
      <c r="KF46">
        <v>100</v>
      </c>
      <c r="KG46">
        <v>36.3492</v>
      </c>
      <c r="KH46">
        <v>507.741</v>
      </c>
      <c r="KI46">
        <v>53.0404</v>
      </c>
      <c r="KJ46">
        <v>95.614</v>
      </c>
      <c r="KK46">
        <v>93.0759</v>
      </c>
    </row>
    <row r="47" spans="1:297">
      <c r="A47">
        <v>31</v>
      </c>
      <c r="B47">
        <v>1761408423</v>
      </c>
      <c r="C47">
        <v>242</v>
      </c>
      <c r="D47" t="s">
        <v>504</v>
      </c>
      <c r="E47" t="s">
        <v>505</v>
      </c>
      <c r="F47">
        <v>5</v>
      </c>
      <c r="G47" t="s">
        <v>435</v>
      </c>
      <c r="H47" t="s">
        <v>436</v>
      </c>
      <c r="I47">
        <v>1761408414.84615</v>
      </c>
      <c r="J47">
        <f>(K47)/1000</f>
        <v>0</v>
      </c>
      <c r="K47">
        <f>IF(DP47, AN47, AH47)</f>
        <v>0</v>
      </c>
      <c r="L47">
        <f>IF(DP47, AI47, AG47)</f>
        <v>0</v>
      </c>
      <c r="M47">
        <f>DR47 - IF(AU47&gt;1, L47*DL47*100.0/(AW47), 0)</f>
        <v>0</v>
      </c>
      <c r="N47">
        <f>((T47-J47/2)*M47-L47)/(T47+J47/2)</f>
        <v>0</v>
      </c>
      <c r="O47">
        <f>N47*(DY47+DZ47)/1000.0</f>
        <v>0</v>
      </c>
      <c r="P47">
        <f>(DR47 - IF(AU47&gt;1, L47*DL47*100.0/(AW47), 0))*(DY47+DZ47)/1000.0</f>
        <v>0</v>
      </c>
      <c r="Q47">
        <f>2.0/((1/S47-1/R47)+SIGN(S47)*SQRT((1/S47-1/R47)*(1/S47-1/R47) + 4*DM47/((DM47+1)*(DM47+1))*(2*1/S47*1/R47-1/R47*1/R47)))</f>
        <v>0</v>
      </c>
      <c r="R47">
        <f>IF(LEFT(DN47,1)&lt;&gt;"0",IF(LEFT(DN47,1)="1",3.0,DO47),$D$5+$E$5*(EF47*DY47/($K$5*1000))+$F$5*(EF47*DY47/($K$5*1000))*MAX(MIN(DL47,$J$5),$I$5)*MAX(MIN(DL47,$J$5),$I$5)+$G$5*MAX(MIN(DL47,$J$5),$I$5)*(EF47*DY47/($K$5*1000))+$H$5*(EF47*DY47/($K$5*1000))*(EF47*DY47/($K$5*1000)))</f>
        <v>0</v>
      </c>
      <c r="S47">
        <f>J47*(1000-(1000*0.61365*exp(17.502*W47/(240.97+W47))/(DY47+DZ47)+DT47)/2)/(1000*0.61365*exp(17.502*W47/(240.97+W47))/(DY47+DZ47)-DT47)</f>
        <v>0</v>
      </c>
      <c r="T47">
        <f>1/((DM47+1)/(Q47/1.6)+1/(R47/1.37)) + DM47/((DM47+1)/(Q47/1.6) + DM47/(R47/1.37))</f>
        <v>0</v>
      </c>
      <c r="U47">
        <f>(DH47*DK47)</f>
        <v>0</v>
      </c>
      <c r="V47">
        <f>(EA47+(U47+2*0.95*5.67E-8*(((EA47+$B$7)+273)^4-(EA47+273)^4)-44100*J47)/(1.84*29.3*R47+8*0.95*5.67E-8*(EA47+273)^3))</f>
        <v>0</v>
      </c>
      <c r="W47">
        <f>($C$7*EB47+$D$7*EC47+$E$7*V47)</f>
        <v>0</v>
      </c>
      <c r="X47">
        <f>0.61365*exp(17.502*W47/(240.97+W47))</f>
        <v>0</v>
      </c>
      <c r="Y47">
        <f>(Z47/AA47*100)</f>
        <v>0</v>
      </c>
      <c r="Z47">
        <f>DT47*(DY47+DZ47)/1000</f>
        <v>0</v>
      </c>
      <c r="AA47">
        <f>0.61365*exp(17.502*EA47/(240.97+EA47))</f>
        <v>0</v>
      </c>
      <c r="AB47">
        <f>(X47-DT47*(DY47+DZ47)/1000)</f>
        <v>0</v>
      </c>
      <c r="AC47">
        <f>(-J47*44100)</f>
        <v>0</v>
      </c>
      <c r="AD47">
        <f>2*29.3*R47*0.92*(EA47-W47)</f>
        <v>0</v>
      </c>
      <c r="AE47">
        <f>2*0.95*5.67E-8*(((EA47+$B$7)+273)^4-(W47+273)^4)</f>
        <v>0</v>
      </c>
      <c r="AF47">
        <f>U47+AE47+AC47+AD47</f>
        <v>0</v>
      </c>
      <c r="AG47">
        <f>DX47*AU47*(DS47-DR47*(1000-AU47*DU47)/(1000-AU47*DT47))/(100*DL47)</f>
        <v>0</v>
      </c>
      <c r="AH47">
        <f>1000*DX47*AU47*(DT47-DU47)/(100*DL47*(1000-AU47*DT47))</f>
        <v>0</v>
      </c>
      <c r="AI47">
        <f>(AJ47 - AK47 - DY47*1E3/(8.314*(EA47+273.15)) * AM47/DX47 * AL47) * DX47/(100*DL47) * (1000 - DU47)/1000</f>
        <v>0</v>
      </c>
      <c r="AJ47">
        <v>504.200110637142</v>
      </c>
      <c r="AK47">
        <v>478.214096969697</v>
      </c>
      <c r="AL47">
        <v>3.28618234542193</v>
      </c>
      <c r="AM47">
        <v>64.7646732039723</v>
      </c>
      <c r="AN47">
        <f>(AP47 - AO47 + DY47*1E3/(8.314*(EA47+273.15)) * AR47/DX47 * AQ47) * DX47/(100*DL47) * 1000/(1000 - AP47)</f>
        <v>0</v>
      </c>
      <c r="AO47">
        <v>24.7706864404613</v>
      </c>
      <c r="AP47">
        <v>31.6216496969697</v>
      </c>
      <c r="AQ47">
        <v>-0.0018648369934726</v>
      </c>
      <c r="AR47">
        <v>110.942474455945</v>
      </c>
      <c r="AS47">
        <v>0</v>
      </c>
      <c r="AT47">
        <v>0</v>
      </c>
      <c r="AU47">
        <f>IF(AS47*$H$13&gt;=AW47,1.0,(AW47/(AW47-AS47*$H$13)))</f>
        <v>0</v>
      </c>
      <c r="AV47">
        <f>(AU47-1)*100</f>
        <v>0</v>
      </c>
      <c r="AW47">
        <f>MAX(0,($B$13+$C$13*EF47)/(1+$D$13*EF47)*DY47/(EA47+273)*$E$13)</f>
        <v>0</v>
      </c>
      <c r="AX47" t="s">
        <v>437</v>
      </c>
      <c r="AY47" t="s">
        <v>437</v>
      </c>
      <c r="AZ47">
        <v>0</v>
      </c>
      <c r="BA47">
        <v>0</v>
      </c>
      <c r="BB47">
        <f>1-AZ47/BA47</f>
        <v>0</v>
      </c>
      <c r="BC47">
        <v>0</v>
      </c>
      <c r="BD47" t="s">
        <v>437</v>
      </c>
      <c r="BE47" t="s">
        <v>437</v>
      </c>
      <c r="BF47">
        <v>0</v>
      </c>
      <c r="BG47">
        <v>0</v>
      </c>
      <c r="BH47">
        <f>1-BF47/BG47</f>
        <v>0</v>
      </c>
      <c r="BI47">
        <v>0.5</v>
      </c>
      <c r="BJ47">
        <f>DI47</f>
        <v>0</v>
      </c>
      <c r="BK47">
        <f>L47</f>
        <v>0</v>
      </c>
      <c r="BL47">
        <f>BH47*BI47*BJ47</f>
        <v>0</v>
      </c>
      <c r="BM47">
        <f>(BK47-BC47)/BJ47</f>
        <v>0</v>
      </c>
      <c r="BN47">
        <f>(BA47-BG47)/BG47</f>
        <v>0</v>
      </c>
      <c r="BO47">
        <f>AZ47/(BB47+AZ47/BG47)</f>
        <v>0</v>
      </c>
      <c r="BP47" t="s">
        <v>437</v>
      </c>
      <c r="BQ47">
        <v>0</v>
      </c>
      <c r="BR47">
        <f>IF(BQ47&lt;&gt;0, BQ47, BO47)</f>
        <v>0</v>
      </c>
      <c r="BS47">
        <f>1-BR47/BG47</f>
        <v>0</v>
      </c>
      <c r="BT47">
        <f>(BG47-BF47)/(BG47-BR47)</f>
        <v>0</v>
      </c>
      <c r="BU47">
        <f>(BA47-BG47)/(BA47-BR47)</f>
        <v>0</v>
      </c>
      <c r="BV47">
        <f>(BG47-BF47)/(BG47-AZ47)</f>
        <v>0</v>
      </c>
      <c r="BW47">
        <f>(BA47-BG47)/(BA47-AZ47)</f>
        <v>0</v>
      </c>
      <c r="BX47">
        <f>(BT47*BR47/BF47)</f>
        <v>0</v>
      </c>
      <c r="BY47">
        <f>(1-BX47)</f>
        <v>0</v>
      </c>
      <c r="DH47">
        <f>$B$11*EG47+$C$11*EH47+$F$11*ES47*(1-EV47)</f>
        <v>0</v>
      </c>
      <c r="DI47">
        <f>DH47*DJ47</f>
        <v>0</v>
      </c>
      <c r="DJ47">
        <f>($B$11*$D$9+$C$11*$D$9+$F$11*((FF47+EX47)/MAX(FF47+EX47+FG47, 0.1)*$I$9+FG47/MAX(FF47+EX47+FG47, 0.1)*$J$9))/($B$11+$C$11+$F$11)</f>
        <v>0</v>
      </c>
      <c r="DK47">
        <f>($B$11*$K$9+$C$11*$K$9+$F$11*((FF47+EX47)/MAX(FF47+EX47+FG47, 0.1)*$P$9+FG47/MAX(FF47+EX47+FG47, 0.1)*$Q$9))/($B$11+$C$11+$F$11)</f>
        <v>0</v>
      </c>
      <c r="DL47">
        <v>6</v>
      </c>
      <c r="DM47">
        <v>0.5</v>
      </c>
      <c r="DN47" t="s">
        <v>438</v>
      </c>
      <c r="DO47">
        <v>2</v>
      </c>
      <c r="DP47" t="b">
        <v>1</v>
      </c>
      <c r="DQ47">
        <v>1761408414.84615</v>
      </c>
      <c r="DR47">
        <v>441.456538461538</v>
      </c>
      <c r="DS47">
        <v>475.788846153846</v>
      </c>
      <c r="DT47">
        <v>31.6608461538462</v>
      </c>
      <c r="DU47">
        <v>24.7683153846154</v>
      </c>
      <c r="DV47">
        <v>440.359076923077</v>
      </c>
      <c r="DW47">
        <v>31.3456461538462</v>
      </c>
      <c r="DX47">
        <v>500.026615384615</v>
      </c>
      <c r="DY47">
        <v>90.2920384615385</v>
      </c>
      <c r="DZ47">
        <v>0.0317501923076923</v>
      </c>
      <c r="EA47">
        <v>37.1576923076923</v>
      </c>
      <c r="EB47">
        <v>36.0437923076923</v>
      </c>
      <c r="EC47">
        <v>999.9</v>
      </c>
      <c r="ED47">
        <v>0</v>
      </c>
      <c r="EE47">
        <v>0</v>
      </c>
      <c r="EF47">
        <v>9989.03615384615</v>
      </c>
      <c r="EG47">
        <v>0</v>
      </c>
      <c r="EH47">
        <v>1226.78307692308</v>
      </c>
      <c r="EI47">
        <v>-34.3322846153846</v>
      </c>
      <c r="EJ47">
        <v>455.889846153846</v>
      </c>
      <c r="EK47">
        <v>487.872538461538</v>
      </c>
      <c r="EL47">
        <v>6.89253230769231</v>
      </c>
      <c r="EM47">
        <v>475.788846153846</v>
      </c>
      <c r="EN47">
        <v>24.7683153846154</v>
      </c>
      <c r="EO47">
        <v>2.85872307692308</v>
      </c>
      <c r="EP47">
        <v>2.23638384615385</v>
      </c>
      <c r="EQ47">
        <v>23.2271461538462</v>
      </c>
      <c r="ER47">
        <v>19.2253461538462</v>
      </c>
      <c r="ES47">
        <v>1200.01923076923</v>
      </c>
      <c r="ET47">
        <v>0.967003461538462</v>
      </c>
      <c r="EU47">
        <v>0.0329967153846154</v>
      </c>
      <c r="EV47">
        <v>0</v>
      </c>
      <c r="EW47">
        <v>1442.99692307692</v>
      </c>
      <c r="EX47">
        <v>5.00059</v>
      </c>
      <c r="EY47">
        <v>17502.0461538462</v>
      </c>
      <c r="EZ47">
        <v>10358.8692307692</v>
      </c>
      <c r="FA47">
        <v>45.437</v>
      </c>
      <c r="FB47">
        <v>46.7547692307692</v>
      </c>
      <c r="FC47">
        <v>45.4418461538462</v>
      </c>
      <c r="FD47">
        <v>46.687</v>
      </c>
      <c r="FE47">
        <v>47.0476923076923</v>
      </c>
      <c r="FF47">
        <v>1155.58923076923</v>
      </c>
      <c r="FG47">
        <v>39.43</v>
      </c>
      <c r="FH47">
        <v>0</v>
      </c>
      <c r="FI47">
        <v>1761408382.9</v>
      </c>
      <c r="FJ47">
        <v>0</v>
      </c>
      <c r="FK47">
        <v>1442.81846153846</v>
      </c>
      <c r="FL47">
        <v>-14.4000000025873</v>
      </c>
      <c r="FM47">
        <v>-169.333333369249</v>
      </c>
      <c r="FN47">
        <v>17499.2076923077</v>
      </c>
      <c r="FO47">
        <v>15</v>
      </c>
      <c r="FP47">
        <v>0</v>
      </c>
      <c r="FQ47" t="s">
        <v>439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-32.63508</v>
      </c>
      <c r="GD47">
        <v>-35.5432781954887</v>
      </c>
      <c r="GE47">
        <v>3.63567414444694</v>
      </c>
      <c r="GF47">
        <v>0</v>
      </c>
      <c r="GG47">
        <v>1443.79205882353</v>
      </c>
      <c r="GH47">
        <v>-16.2452253727259</v>
      </c>
      <c r="GI47">
        <v>1.61159909518423</v>
      </c>
      <c r="GJ47">
        <v>-1</v>
      </c>
      <c r="GK47">
        <v>6.9106075</v>
      </c>
      <c r="GL47">
        <v>-0.430063308270673</v>
      </c>
      <c r="GM47">
        <v>0.0416817657825337</v>
      </c>
      <c r="GN47">
        <v>0</v>
      </c>
      <c r="GO47">
        <v>0</v>
      </c>
      <c r="GP47">
        <v>2</v>
      </c>
      <c r="GQ47" t="s">
        <v>473</v>
      </c>
      <c r="GR47">
        <v>3.13114</v>
      </c>
      <c r="GS47">
        <v>2.70977</v>
      </c>
      <c r="GT47">
        <v>0.0950978</v>
      </c>
      <c r="GU47">
        <v>0.100842</v>
      </c>
      <c r="GV47">
        <v>0.123308</v>
      </c>
      <c r="GW47">
        <v>0.103972</v>
      </c>
      <c r="GX47">
        <v>33643.1</v>
      </c>
      <c r="GY47">
        <v>35643.3</v>
      </c>
      <c r="GZ47">
        <v>33679.2</v>
      </c>
      <c r="HA47">
        <v>35933.9</v>
      </c>
      <c r="HB47">
        <v>41817.5</v>
      </c>
      <c r="HC47">
        <v>46260.2</v>
      </c>
      <c r="HD47">
        <v>52638.5</v>
      </c>
      <c r="HE47">
        <v>57457.7</v>
      </c>
      <c r="HF47">
        <v>1.86313</v>
      </c>
      <c r="HG47">
        <v>1.73755</v>
      </c>
      <c r="HH47">
        <v>0.0983328</v>
      </c>
      <c r="HI47">
        <v>0</v>
      </c>
      <c r="HJ47">
        <v>34.4608</v>
      </c>
      <c r="HK47">
        <v>999.9</v>
      </c>
      <c r="HL47">
        <v>60.463</v>
      </c>
      <c r="HM47">
        <v>27.785</v>
      </c>
      <c r="HN47">
        <v>25.094</v>
      </c>
      <c r="HO47">
        <v>55.9845</v>
      </c>
      <c r="HP47">
        <v>43.9704</v>
      </c>
      <c r="HQ47">
        <v>1</v>
      </c>
      <c r="HR47">
        <v>0.699332</v>
      </c>
      <c r="HS47">
        <v>-0.0287663</v>
      </c>
      <c r="HT47">
        <v>20.1356</v>
      </c>
      <c r="HU47">
        <v>5.19363</v>
      </c>
      <c r="HV47">
        <v>12.0099</v>
      </c>
      <c r="HW47">
        <v>4.9734</v>
      </c>
      <c r="HX47">
        <v>3.29478</v>
      </c>
      <c r="HY47">
        <v>9999</v>
      </c>
      <c r="HZ47">
        <v>9999</v>
      </c>
      <c r="IA47">
        <v>999.9</v>
      </c>
      <c r="IB47">
        <v>9999</v>
      </c>
      <c r="IC47">
        <v>1.86322</v>
      </c>
      <c r="ID47">
        <v>1.86812</v>
      </c>
      <c r="IE47">
        <v>1.86783</v>
      </c>
      <c r="IF47">
        <v>1.86904</v>
      </c>
      <c r="IG47">
        <v>1.86981</v>
      </c>
      <c r="IH47">
        <v>1.86595</v>
      </c>
      <c r="II47">
        <v>1.86699</v>
      </c>
      <c r="IJ47">
        <v>1.86842</v>
      </c>
      <c r="IK47">
        <v>5</v>
      </c>
      <c r="IL47">
        <v>0</v>
      </c>
      <c r="IM47">
        <v>0</v>
      </c>
      <c r="IN47">
        <v>0</v>
      </c>
      <c r="IO47" t="s">
        <v>441</v>
      </c>
      <c r="IP47" t="s">
        <v>442</v>
      </c>
      <c r="IQ47" t="s">
        <v>443</v>
      </c>
      <c r="IR47" t="s">
        <v>443</v>
      </c>
      <c r="IS47" t="s">
        <v>443</v>
      </c>
      <c r="IT47" t="s">
        <v>443</v>
      </c>
      <c r="IU47">
        <v>0</v>
      </c>
      <c r="IV47">
        <v>100</v>
      </c>
      <c r="IW47">
        <v>100</v>
      </c>
      <c r="IX47">
        <v>1.098</v>
      </c>
      <c r="IY47">
        <v>0.3152</v>
      </c>
      <c r="IZ47">
        <v>1.09748391826392</v>
      </c>
      <c r="JA47">
        <v>0</v>
      </c>
      <c r="JB47">
        <v>0</v>
      </c>
      <c r="JC47">
        <v>0</v>
      </c>
      <c r="JD47">
        <v>0.315191680746845</v>
      </c>
      <c r="JE47">
        <v>0</v>
      </c>
      <c r="JF47">
        <v>0</v>
      </c>
      <c r="JG47">
        <v>0</v>
      </c>
      <c r="JH47">
        <v>5</v>
      </c>
      <c r="JI47">
        <v>2273</v>
      </c>
      <c r="JJ47">
        <v>0</v>
      </c>
      <c r="JK47">
        <v>25</v>
      </c>
      <c r="JL47">
        <v>29356807.1</v>
      </c>
      <c r="JM47">
        <v>29356807.1</v>
      </c>
      <c r="JN47">
        <v>1.18774</v>
      </c>
      <c r="JO47">
        <v>2.62085</v>
      </c>
      <c r="JP47">
        <v>1.54785</v>
      </c>
      <c r="JQ47">
        <v>2.32422</v>
      </c>
      <c r="JR47">
        <v>1.64673</v>
      </c>
      <c r="JS47">
        <v>2.2937</v>
      </c>
      <c r="JT47">
        <v>32.3107</v>
      </c>
      <c r="JU47">
        <v>24.2013</v>
      </c>
      <c r="JV47">
        <v>18</v>
      </c>
      <c r="JW47">
        <v>507.086</v>
      </c>
      <c r="JX47">
        <v>419.443</v>
      </c>
      <c r="JY47">
        <v>36.3361</v>
      </c>
      <c r="JZ47">
        <v>36.0984</v>
      </c>
      <c r="KA47">
        <v>29.9999</v>
      </c>
      <c r="KB47">
        <v>35.9513</v>
      </c>
      <c r="KC47">
        <v>35.876</v>
      </c>
      <c r="KD47">
        <v>23.797</v>
      </c>
      <c r="KE47">
        <v>0</v>
      </c>
      <c r="KF47">
        <v>100</v>
      </c>
      <c r="KG47">
        <v>36.3083</v>
      </c>
      <c r="KH47">
        <v>528.03</v>
      </c>
      <c r="KI47">
        <v>53.0404</v>
      </c>
      <c r="KJ47">
        <v>95.6153</v>
      </c>
      <c r="KK47">
        <v>93.0771</v>
      </c>
    </row>
    <row r="48" spans="1:297">
      <c r="A48">
        <v>32</v>
      </c>
      <c r="B48">
        <v>1761408428</v>
      </c>
      <c r="C48">
        <v>247</v>
      </c>
      <c r="D48" t="s">
        <v>506</v>
      </c>
      <c r="E48" t="s">
        <v>507</v>
      </c>
      <c r="F48">
        <v>5</v>
      </c>
      <c r="G48" t="s">
        <v>435</v>
      </c>
      <c r="H48" t="s">
        <v>436</v>
      </c>
      <c r="I48">
        <v>1761408419.84615</v>
      </c>
      <c r="J48">
        <f>(K48)/1000</f>
        <v>0</v>
      </c>
      <c r="K48">
        <f>IF(DP48, AN48, AH48)</f>
        <v>0</v>
      </c>
      <c r="L48">
        <f>IF(DP48, AI48, AG48)</f>
        <v>0</v>
      </c>
      <c r="M48">
        <f>DR48 - IF(AU48&gt;1, L48*DL48*100.0/(AW48), 0)</f>
        <v>0</v>
      </c>
      <c r="N48">
        <f>((T48-J48/2)*M48-L48)/(T48+J48/2)</f>
        <v>0</v>
      </c>
      <c r="O48">
        <f>N48*(DY48+DZ48)/1000.0</f>
        <v>0</v>
      </c>
      <c r="P48">
        <f>(DR48 - IF(AU48&gt;1, L48*DL48*100.0/(AW48), 0))*(DY48+DZ48)/1000.0</f>
        <v>0</v>
      </c>
      <c r="Q48">
        <f>2.0/((1/S48-1/R48)+SIGN(S48)*SQRT((1/S48-1/R48)*(1/S48-1/R48) + 4*DM48/((DM48+1)*(DM48+1))*(2*1/S48*1/R48-1/R48*1/R48)))</f>
        <v>0</v>
      </c>
      <c r="R48">
        <f>IF(LEFT(DN48,1)&lt;&gt;"0",IF(LEFT(DN48,1)="1",3.0,DO48),$D$5+$E$5*(EF48*DY48/($K$5*1000))+$F$5*(EF48*DY48/($K$5*1000))*MAX(MIN(DL48,$J$5),$I$5)*MAX(MIN(DL48,$J$5),$I$5)+$G$5*MAX(MIN(DL48,$J$5),$I$5)*(EF48*DY48/($K$5*1000))+$H$5*(EF48*DY48/($K$5*1000))*(EF48*DY48/($K$5*1000)))</f>
        <v>0</v>
      </c>
      <c r="S48">
        <f>J48*(1000-(1000*0.61365*exp(17.502*W48/(240.97+W48))/(DY48+DZ48)+DT48)/2)/(1000*0.61365*exp(17.502*W48/(240.97+W48))/(DY48+DZ48)-DT48)</f>
        <v>0</v>
      </c>
      <c r="T48">
        <f>1/((DM48+1)/(Q48/1.6)+1/(R48/1.37)) + DM48/((DM48+1)/(Q48/1.6) + DM48/(R48/1.37))</f>
        <v>0</v>
      </c>
      <c r="U48">
        <f>(DH48*DK48)</f>
        <v>0</v>
      </c>
      <c r="V48">
        <f>(EA48+(U48+2*0.95*5.67E-8*(((EA48+$B$7)+273)^4-(EA48+273)^4)-44100*J48)/(1.84*29.3*R48+8*0.95*5.67E-8*(EA48+273)^3))</f>
        <v>0</v>
      </c>
      <c r="W48">
        <f>($C$7*EB48+$D$7*EC48+$E$7*V48)</f>
        <v>0</v>
      </c>
      <c r="X48">
        <f>0.61365*exp(17.502*W48/(240.97+W48))</f>
        <v>0</v>
      </c>
      <c r="Y48">
        <f>(Z48/AA48*100)</f>
        <v>0</v>
      </c>
      <c r="Z48">
        <f>DT48*(DY48+DZ48)/1000</f>
        <v>0</v>
      </c>
      <c r="AA48">
        <f>0.61365*exp(17.502*EA48/(240.97+EA48))</f>
        <v>0</v>
      </c>
      <c r="AB48">
        <f>(X48-DT48*(DY48+DZ48)/1000)</f>
        <v>0</v>
      </c>
      <c r="AC48">
        <f>(-J48*44100)</f>
        <v>0</v>
      </c>
      <c r="AD48">
        <f>2*29.3*R48*0.92*(EA48-W48)</f>
        <v>0</v>
      </c>
      <c r="AE48">
        <f>2*0.95*5.67E-8*(((EA48+$B$7)+273)^4-(W48+273)^4)</f>
        <v>0</v>
      </c>
      <c r="AF48">
        <f>U48+AE48+AC48+AD48</f>
        <v>0</v>
      </c>
      <c r="AG48">
        <f>DX48*AU48*(DS48-DR48*(1000-AU48*DU48)/(1000-AU48*DT48))/(100*DL48)</f>
        <v>0</v>
      </c>
      <c r="AH48">
        <f>1000*DX48*AU48*(DT48-DU48)/(100*DL48*(1000-AU48*DT48))</f>
        <v>0</v>
      </c>
      <c r="AI48">
        <f>(AJ48 - AK48 - DY48*1E3/(8.314*(EA48+273.15)) * AM48/DX48 * AL48) * DX48/(100*DL48) * (1000 - DU48)/1000</f>
        <v>0</v>
      </c>
      <c r="AJ48">
        <v>520.897000338546</v>
      </c>
      <c r="AK48">
        <v>494.421793939394</v>
      </c>
      <c r="AL48">
        <v>3.24448102504489</v>
      </c>
      <c r="AM48">
        <v>64.7646732039723</v>
      </c>
      <c r="AN48">
        <f>(AP48 - AO48 + DY48*1E3/(8.314*(EA48+273.15)) * AR48/DX48 * AQ48) * DX48/(100*DL48) * 1000/(1000 - AP48)</f>
        <v>0</v>
      </c>
      <c r="AO48">
        <v>24.7731619281562</v>
      </c>
      <c r="AP48">
        <v>31.5967975757576</v>
      </c>
      <c r="AQ48">
        <v>-0.00329238727138757</v>
      </c>
      <c r="AR48">
        <v>110.942474455945</v>
      </c>
      <c r="AS48">
        <v>0</v>
      </c>
      <c r="AT48">
        <v>0</v>
      </c>
      <c r="AU48">
        <f>IF(AS48*$H$13&gt;=AW48,1.0,(AW48/(AW48-AS48*$H$13)))</f>
        <v>0</v>
      </c>
      <c r="AV48">
        <f>(AU48-1)*100</f>
        <v>0</v>
      </c>
      <c r="AW48">
        <f>MAX(0,($B$13+$C$13*EF48)/(1+$D$13*EF48)*DY48/(EA48+273)*$E$13)</f>
        <v>0</v>
      </c>
      <c r="AX48" t="s">
        <v>437</v>
      </c>
      <c r="AY48" t="s">
        <v>437</v>
      </c>
      <c r="AZ48">
        <v>0</v>
      </c>
      <c r="BA48">
        <v>0</v>
      </c>
      <c r="BB48">
        <f>1-AZ48/BA48</f>
        <v>0</v>
      </c>
      <c r="BC48">
        <v>0</v>
      </c>
      <c r="BD48" t="s">
        <v>437</v>
      </c>
      <c r="BE48" t="s">
        <v>437</v>
      </c>
      <c r="BF48">
        <v>0</v>
      </c>
      <c r="BG48">
        <v>0</v>
      </c>
      <c r="BH48">
        <f>1-BF48/BG48</f>
        <v>0</v>
      </c>
      <c r="BI48">
        <v>0.5</v>
      </c>
      <c r="BJ48">
        <f>DI48</f>
        <v>0</v>
      </c>
      <c r="BK48">
        <f>L48</f>
        <v>0</v>
      </c>
      <c r="BL48">
        <f>BH48*BI48*BJ48</f>
        <v>0</v>
      </c>
      <c r="BM48">
        <f>(BK48-BC48)/BJ48</f>
        <v>0</v>
      </c>
      <c r="BN48">
        <f>(BA48-BG48)/BG48</f>
        <v>0</v>
      </c>
      <c r="BO48">
        <f>AZ48/(BB48+AZ48/BG48)</f>
        <v>0</v>
      </c>
      <c r="BP48" t="s">
        <v>437</v>
      </c>
      <c r="BQ48">
        <v>0</v>
      </c>
      <c r="BR48">
        <f>IF(BQ48&lt;&gt;0, BQ48, BO48)</f>
        <v>0</v>
      </c>
      <c r="BS48">
        <f>1-BR48/BG48</f>
        <v>0</v>
      </c>
      <c r="BT48">
        <f>(BG48-BF48)/(BG48-BR48)</f>
        <v>0</v>
      </c>
      <c r="BU48">
        <f>(BA48-BG48)/(BA48-BR48)</f>
        <v>0</v>
      </c>
      <c r="BV48">
        <f>(BG48-BF48)/(BG48-AZ48)</f>
        <v>0</v>
      </c>
      <c r="BW48">
        <f>(BA48-BG48)/(BA48-AZ48)</f>
        <v>0</v>
      </c>
      <c r="BX48">
        <f>(BT48*BR48/BF48)</f>
        <v>0</v>
      </c>
      <c r="BY48">
        <f>(1-BX48)</f>
        <v>0</v>
      </c>
      <c r="DH48">
        <f>$B$11*EG48+$C$11*EH48+$F$11*ES48*(1-EV48)</f>
        <v>0</v>
      </c>
      <c r="DI48">
        <f>DH48*DJ48</f>
        <v>0</v>
      </c>
      <c r="DJ48">
        <f>($B$11*$D$9+$C$11*$D$9+$F$11*((FF48+EX48)/MAX(FF48+EX48+FG48, 0.1)*$I$9+FG48/MAX(FF48+EX48+FG48, 0.1)*$J$9))/($B$11+$C$11+$F$11)</f>
        <v>0</v>
      </c>
      <c r="DK48">
        <f>($B$11*$K$9+$C$11*$K$9+$F$11*((FF48+EX48)/MAX(FF48+EX48+FG48, 0.1)*$P$9+FG48/MAX(FF48+EX48+FG48, 0.1)*$Q$9))/($B$11+$C$11+$F$11)</f>
        <v>0</v>
      </c>
      <c r="DL48">
        <v>6</v>
      </c>
      <c r="DM48">
        <v>0.5</v>
      </c>
      <c r="DN48" t="s">
        <v>438</v>
      </c>
      <c r="DO48">
        <v>2</v>
      </c>
      <c r="DP48" t="b">
        <v>1</v>
      </c>
      <c r="DQ48">
        <v>1761408419.84615</v>
      </c>
      <c r="DR48">
        <v>456.466538461539</v>
      </c>
      <c r="DS48">
        <v>492.214538461538</v>
      </c>
      <c r="DT48">
        <v>31.6324153846154</v>
      </c>
      <c r="DU48">
        <v>24.7701307692308</v>
      </c>
      <c r="DV48">
        <v>455.368923076923</v>
      </c>
      <c r="DW48">
        <v>31.3172230769231</v>
      </c>
      <c r="DX48">
        <v>500.012769230769</v>
      </c>
      <c r="DY48">
        <v>90.2924307692308</v>
      </c>
      <c r="DZ48">
        <v>0.0317015230769231</v>
      </c>
      <c r="EA48">
        <v>37.1556769230769</v>
      </c>
      <c r="EB48">
        <v>36.0420230769231</v>
      </c>
      <c r="EC48">
        <v>999.9</v>
      </c>
      <c r="ED48">
        <v>0</v>
      </c>
      <c r="EE48">
        <v>0</v>
      </c>
      <c r="EF48">
        <v>9992.97692307692</v>
      </c>
      <c r="EG48">
        <v>0</v>
      </c>
      <c r="EH48">
        <v>1226.79076923077</v>
      </c>
      <c r="EI48">
        <v>-35.748</v>
      </c>
      <c r="EJ48">
        <v>471.376846153846</v>
      </c>
      <c r="EK48">
        <v>504.716384615385</v>
      </c>
      <c r="EL48">
        <v>6.86229230769231</v>
      </c>
      <c r="EM48">
        <v>492.214538461538</v>
      </c>
      <c r="EN48">
        <v>24.7701307692308</v>
      </c>
      <c r="EO48">
        <v>2.85616923076923</v>
      </c>
      <c r="EP48">
        <v>2.23655615384615</v>
      </c>
      <c r="EQ48">
        <v>23.2123461538462</v>
      </c>
      <c r="ER48">
        <v>19.2265846153846</v>
      </c>
      <c r="ES48">
        <v>1199.99384615385</v>
      </c>
      <c r="ET48">
        <v>0.967002769230769</v>
      </c>
      <c r="EU48">
        <v>0.0329973615384615</v>
      </c>
      <c r="EV48">
        <v>0</v>
      </c>
      <c r="EW48">
        <v>1441.86538461538</v>
      </c>
      <c r="EX48">
        <v>5.00059</v>
      </c>
      <c r="EY48">
        <v>17488.6615384615</v>
      </c>
      <c r="EZ48">
        <v>10358.6692307692</v>
      </c>
      <c r="FA48">
        <v>45.437</v>
      </c>
      <c r="FB48">
        <v>46.7595384615385</v>
      </c>
      <c r="FC48">
        <v>45.4418461538462</v>
      </c>
      <c r="FD48">
        <v>46.687</v>
      </c>
      <c r="FE48">
        <v>47.0572307692308</v>
      </c>
      <c r="FF48">
        <v>1155.56384615385</v>
      </c>
      <c r="FG48">
        <v>39.43</v>
      </c>
      <c r="FH48">
        <v>0</v>
      </c>
      <c r="FI48">
        <v>1761408387.7</v>
      </c>
      <c r="FJ48">
        <v>0</v>
      </c>
      <c r="FK48">
        <v>1441.79</v>
      </c>
      <c r="FL48">
        <v>-10.767863246954</v>
      </c>
      <c r="FM48">
        <v>-131.86666669889</v>
      </c>
      <c r="FN48">
        <v>17487.1576923077</v>
      </c>
      <c r="FO48">
        <v>15</v>
      </c>
      <c r="FP48">
        <v>0</v>
      </c>
      <c r="FQ48" t="s">
        <v>439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-34.800080952381</v>
      </c>
      <c r="GD48">
        <v>-18.5450961038961</v>
      </c>
      <c r="GE48">
        <v>1.96643923195468</v>
      </c>
      <c r="GF48">
        <v>0</v>
      </c>
      <c r="GG48">
        <v>1442.48264705882</v>
      </c>
      <c r="GH48">
        <v>-13.0250573010535</v>
      </c>
      <c r="GI48">
        <v>1.30993333647968</v>
      </c>
      <c r="GJ48">
        <v>-1</v>
      </c>
      <c r="GK48">
        <v>6.8804519047619</v>
      </c>
      <c r="GL48">
        <v>-0.362457662337652</v>
      </c>
      <c r="GM48">
        <v>0.0367403548235771</v>
      </c>
      <c r="GN48">
        <v>0</v>
      </c>
      <c r="GO48">
        <v>0</v>
      </c>
      <c r="GP48">
        <v>2</v>
      </c>
      <c r="GQ48" t="s">
        <v>473</v>
      </c>
      <c r="GR48">
        <v>3.13119</v>
      </c>
      <c r="GS48">
        <v>2.70975</v>
      </c>
      <c r="GT48">
        <v>0.0975176</v>
      </c>
      <c r="GU48">
        <v>0.103363</v>
      </c>
      <c r="GV48">
        <v>0.123243</v>
      </c>
      <c r="GW48">
        <v>0.103981</v>
      </c>
      <c r="GX48">
        <v>33553</v>
      </c>
      <c r="GY48">
        <v>35543.7</v>
      </c>
      <c r="GZ48">
        <v>33679.1</v>
      </c>
      <c r="HA48">
        <v>35934.3</v>
      </c>
      <c r="HB48">
        <v>41820.8</v>
      </c>
      <c r="HC48">
        <v>46260.2</v>
      </c>
      <c r="HD48">
        <v>52638.4</v>
      </c>
      <c r="HE48">
        <v>57458</v>
      </c>
      <c r="HF48">
        <v>1.86332</v>
      </c>
      <c r="HG48">
        <v>1.73738</v>
      </c>
      <c r="HH48">
        <v>0.0976212</v>
      </c>
      <c r="HI48">
        <v>0</v>
      </c>
      <c r="HJ48">
        <v>34.4608</v>
      </c>
      <c r="HK48">
        <v>999.9</v>
      </c>
      <c r="HL48">
        <v>60.463</v>
      </c>
      <c r="HM48">
        <v>27.805</v>
      </c>
      <c r="HN48">
        <v>25.1259</v>
      </c>
      <c r="HO48">
        <v>55.7545</v>
      </c>
      <c r="HP48">
        <v>44.2869</v>
      </c>
      <c r="HQ48">
        <v>1</v>
      </c>
      <c r="HR48">
        <v>0.698801</v>
      </c>
      <c r="HS48">
        <v>-0.000144335</v>
      </c>
      <c r="HT48">
        <v>20.1356</v>
      </c>
      <c r="HU48">
        <v>5.19498</v>
      </c>
      <c r="HV48">
        <v>12.0099</v>
      </c>
      <c r="HW48">
        <v>4.9736</v>
      </c>
      <c r="HX48">
        <v>3.29483</v>
      </c>
      <c r="HY48">
        <v>9999</v>
      </c>
      <c r="HZ48">
        <v>9999</v>
      </c>
      <c r="IA48">
        <v>999.9</v>
      </c>
      <c r="IB48">
        <v>9999</v>
      </c>
      <c r="IC48">
        <v>1.86321</v>
      </c>
      <c r="ID48">
        <v>1.86813</v>
      </c>
      <c r="IE48">
        <v>1.86783</v>
      </c>
      <c r="IF48">
        <v>1.86905</v>
      </c>
      <c r="IG48">
        <v>1.86981</v>
      </c>
      <c r="IH48">
        <v>1.86592</v>
      </c>
      <c r="II48">
        <v>1.86699</v>
      </c>
      <c r="IJ48">
        <v>1.86842</v>
      </c>
      <c r="IK48">
        <v>5</v>
      </c>
      <c r="IL48">
        <v>0</v>
      </c>
      <c r="IM48">
        <v>0</v>
      </c>
      <c r="IN48">
        <v>0</v>
      </c>
      <c r="IO48" t="s">
        <v>441</v>
      </c>
      <c r="IP48" t="s">
        <v>442</v>
      </c>
      <c r="IQ48" t="s">
        <v>443</v>
      </c>
      <c r="IR48" t="s">
        <v>443</v>
      </c>
      <c r="IS48" t="s">
        <v>443</v>
      </c>
      <c r="IT48" t="s">
        <v>443</v>
      </c>
      <c r="IU48">
        <v>0</v>
      </c>
      <c r="IV48">
        <v>100</v>
      </c>
      <c r="IW48">
        <v>100</v>
      </c>
      <c r="IX48">
        <v>1.098</v>
      </c>
      <c r="IY48">
        <v>0.3152</v>
      </c>
      <c r="IZ48">
        <v>1.09748391826392</v>
      </c>
      <c r="JA48">
        <v>0</v>
      </c>
      <c r="JB48">
        <v>0</v>
      </c>
      <c r="JC48">
        <v>0</v>
      </c>
      <c r="JD48">
        <v>0.315191680746845</v>
      </c>
      <c r="JE48">
        <v>0</v>
      </c>
      <c r="JF48">
        <v>0</v>
      </c>
      <c r="JG48">
        <v>0</v>
      </c>
      <c r="JH48">
        <v>5</v>
      </c>
      <c r="JI48">
        <v>2273</v>
      </c>
      <c r="JJ48">
        <v>0</v>
      </c>
      <c r="JK48">
        <v>25</v>
      </c>
      <c r="JL48">
        <v>29356807.1</v>
      </c>
      <c r="JM48">
        <v>29356807.1</v>
      </c>
      <c r="JN48">
        <v>1.22314</v>
      </c>
      <c r="JO48">
        <v>2.62329</v>
      </c>
      <c r="JP48">
        <v>1.54785</v>
      </c>
      <c r="JQ48">
        <v>2.32422</v>
      </c>
      <c r="JR48">
        <v>1.64673</v>
      </c>
      <c r="JS48">
        <v>2.26074</v>
      </c>
      <c r="JT48">
        <v>32.3107</v>
      </c>
      <c r="JU48">
        <v>24.2013</v>
      </c>
      <c r="JV48">
        <v>18</v>
      </c>
      <c r="JW48">
        <v>507.221</v>
      </c>
      <c r="JX48">
        <v>419.327</v>
      </c>
      <c r="JY48">
        <v>36.2928</v>
      </c>
      <c r="JZ48">
        <v>36.0962</v>
      </c>
      <c r="KA48">
        <v>29.9999</v>
      </c>
      <c r="KB48">
        <v>35.9508</v>
      </c>
      <c r="KC48">
        <v>35.8741</v>
      </c>
      <c r="KD48">
        <v>24.4915</v>
      </c>
      <c r="KE48">
        <v>0</v>
      </c>
      <c r="KF48">
        <v>100</v>
      </c>
      <c r="KG48">
        <v>36.2645</v>
      </c>
      <c r="KH48">
        <v>541.584</v>
      </c>
      <c r="KI48">
        <v>53.0404</v>
      </c>
      <c r="KJ48">
        <v>95.6151</v>
      </c>
      <c r="KK48">
        <v>93.0777</v>
      </c>
    </row>
    <row r="49" spans="1:297">
      <c r="A49">
        <v>33</v>
      </c>
      <c r="B49">
        <v>1761408433</v>
      </c>
      <c r="C49">
        <v>252</v>
      </c>
      <c r="D49" t="s">
        <v>508</v>
      </c>
      <c r="E49" t="s">
        <v>509</v>
      </c>
      <c r="F49">
        <v>5</v>
      </c>
      <c r="G49" t="s">
        <v>435</v>
      </c>
      <c r="H49" t="s">
        <v>436</v>
      </c>
      <c r="I49">
        <v>1761408424.84615</v>
      </c>
      <c r="J49">
        <f>(K49)/1000</f>
        <v>0</v>
      </c>
      <c r="K49">
        <f>IF(DP49, AN49, AH49)</f>
        <v>0</v>
      </c>
      <c r="L49">
        <f>IF(DP49, AI49, AG49)</f>
        <v>0</v>
      </c>
      <c r="M49">
        <f>DR49 - IF(AU49&gt;1, L49*DL49*100.0/(AW49), 0)</f>
        <v>0</v>
      </c>
      <c r="N49">
        <f>((T49-J49/2)*M49-L49)/(T49+J49/2)</f>
        <v>0</v>
      </c>
      <c r="O49">
        <f>N49*(DY49+DZ49)/1000.0</f>
        <v>0</v>
      </c>
      <c r="P49">
        <f>(DR49 - IF(AU49&gt;1, L49*DL49*100.0/(AW49), 0))*(DY49+DZ49)/1000.0</f>
        <v>0</v>
      </c>
      <c r="Q49">
        <f>2.0/((1/S49-1/R49)+SIGN(S49)*SQRT((1/S49-1/R49)*(1/S49-1/R49) + 4*DM49/((DM49+1)*(DM49+1))*(2*1/S49*1/R49-1/R49*1/R49)))</f>
        <v>0</v>
      </c>
      <c r="R49">
        <f>IF(LEFT(DN49,1)&lt;&gt;"0",IF(LEFT(DN49,1)="1",3.0,DO49),$D$5+$E$5*(EF49*DY49/($K$5*1000))+$F$5*(EF49*DY49/($K$5*1000))*MAX(MIN(DL49,$J$5),$I$5)*MAX(MIN(DL49,$J$5),$I$5)+$G$5*MAX(MIN(DL49,$J$5),$I$5)*(EF49*DY49/($K$5*1000))+$H$5*(EF49*DY49/($K$5*1000))*(EF49*DY49/($K$5*1000)))</f>
        <v>0</v>
      </c>
      <c r="S49">
        <f>J49*(1000-(1000*0.61365*exp(17.502*W49/(240.97+W49))/(DY49+DZ49)+DT49)/2)/(1000*0.61365*exp(17.502*W49/(240.97+W49))/(DY49+DZ49)-DT49)</f>
        <v>0</v>
      </c>
      <c r="T49">
        <f>1/((DM49+1)/(Q49/1.6)+1/(R49/1.37)) + DM49/((DM49+1)/(Q49/1.6) + DM49/(R49/1.37))</f>
        <v>0</v>
      </c>
      <c r="U49">
        <f>(DH49*DK49)</f>
        <v>0</v>
      </c>
      <c r="V49">
        <f>(EA49+(U49+2*0.95*5.67E-8*(((EA49+$B$7)+273)^4-(EA49+273)^4)-44100*J49)/(1.84*29.3*R49+8*0.95*5.67E-8*(EA49+273)^3))</f>
        <v>0</v>
      </c>
      <c r="W49">
        <f>($C$7*EB49+$D$7*EC49+$E$7*V49)</f>
        <v>0</v>
      </c>
      <c r="X49">
        <f>0.61365*exp(17.502*W49/(240.97+W49))</f>
        <v>0</v>
      </c>
      <c r="Y49">
        <f>(Z49/AA49*100)</f>
        <v>0</v>
      </c>
      <c r="Z49">
        <f>DT49*(DY49+DZ49)/1000</f>
        <v>0</v>
      </c>
      <c r="AA49">
        <f>0.61365*exp(17.502*EA49/(240.97+EA49))</f>
        <v>0</v>
      </c>
      <c r="AB49">
        <f>(X49-DT49*(DY49+DZ49)/1000)</f>
        <v>0</v>
      </c>
      <c r="AC49">
        <f>(-J49*44100)</f>
        <v>0</v>
      </c>
      <c r="AD49">
        <f>2*29.3*R49*0.92*(EA49-W49)</f>
        <v>0</v>
      </c>
      <c r="AE49">
        <f>2*0.95*5.67E-8*(((EA49+$B$7)+273)^4-(W49+273)^4)</f>
        <v>0</v>
      </c>
      <c r="AF49">
        <f>U49+AE49+AC49+AD49</f>
        <v>0</v>
      </c>
      <c r="AG49">
        <f>DX49*AU49*(DS49-DR49*(1000-AU49*DU49)/(1000-AU49*DT49))/(100*DL49)</f>
        <v>0</v>
      </c>
      <c r="AH49">
        <f>1000*DX49*AU49*(DT49-DU49)/(100*DL49*(1000-AU49*DT49))</f>
        <v>0</v>
      </c>
      <c r="AI49">
        <f>(AJ49 - AK49 - DY49*1E3/(8.314*(EA49+273.15)) * AM49/DX49 * AL49) * DX49/(100*DL49) * (1000 - DU49)/1000</f>
        <v>0</v>
      </c>
      <c r="AJ49">
        <v>538.860551303967</v>
      </c>
      <c r="AK49">
        <v>511.453054545454</v>
      </c>
      <c r="AL49">
        <v>3.42018612406564</v>
      </c>
      <c r="AM49">
        <v>64.7646732039723</v>
      </c>
      <c r="AN49">
        <f>(AP49 - AO49 + DY49*1E3/(8.314*(EA49+273.15)) * AR49/DX49 * AQ49) * DX49/(100*DL49) * 1000/(1000 - AP49)</f>
        <v>0</v>
      </c>
      <c r="AO49">
        <v>24.7771306714035</v>
      </c>
      <c r="AP49">
        <v>31.5817733333333</v>
      </c>
      <c r="AQ49">
        <v>-0.000916474538319526</v>
      </c>
      <c r="AR49">
        <v>110.942474455945</v>
      </c>
      <c r="AS49">
        <v>0</v>
      </c>
      <c r="AT49">
        <v>0</v>
      </c>
      <c r="AU49">
        <f>IF(AS49*$H$13&gt;=AW49,1.0,(AW49/(AW49-AS49*$H$13)))</f>
        <v>0</v>
      </c>
      <c r="AV49">
        <f>(AU49-1)*100</f>
        <v>0</v>
      </c>
      <c r="AW49">
        <f>MAX(0,($B$13+$C$13*EF49)/(1+$D$13*EF49)*DY49/(EA49+273)*$E$13)</f>
        <v>0</v>
      </c>
      <c r="AX49" t="s">
        <v>437</v>
      </c>
      <c r="AY49" t="s">
        <v>437</v>
      </c>
      <c r="AZ49">
        <v>0</v>
      </c>
      <c r="BA49">
        <v>0</v>
      </c>
      <c r="BB49">
        <f>1-AZ49/BA49</f>
        <v>0</v>
      </c>
      <c r="BC49">
        <v>0</v>
      </c>
      <c r="BD49" t="s">
        <v>437</v>
      </c>
      <c r="BE49" t="s">
        <v>437</v>
      </c>
      <c r="BF49">
        <v>0</v>
      </c>
      <c r="BG49">
        <v>0</v>
      </c>
      <c r="BH49">
        <f>1-BF49/BG49</f>
        <v>0</v>
      </c>
      <c r="BI49">
        <v>0.5</v>
      </c>
      <c r="BJ49">
        <f>DI49</f>
        <v>0</v>
      </c>
      <c r="BK49">
        <f>L49</f>
        <v>0</v>
      </c>
      <c r="BL49">
        <f>BH49*BI49*BJ49</f>
        <v>0</v>
      </c>
      <c r="BM49">
        <f>(BK49-BC49)/BJ49</f>
        <v>0</v>
      </c>
      <c r="BN49">
        <f>(BA49-BG49)/BG49</f>
        <v>0</v>
      </c>
      <c r="BO49">
        <f>AZ49/(BB49+AZ49/BG49)</f>
        <v>0</v>
      </c>
      <c r="BP49" t="s">
        <v>437</v>
      </c>
      <c r="BQ49">
        <v>0</v>
      </c>
      <c r="BR49">
        <f>IF(BQ49&lt;&gt;0, BQ49, BO49)</f>
        <v>0</v>
      </c>
      <c r="BS49">
        <f>1-BR49/BG49</f>
        <v>0</v>
      </c>
      <c r="BT49">
        <f>(BG49-BF49)/(BG49-BR49)</f>
        <v>0</v>
      </c>
      <c r="BU49">
        <f>(BA49-BG49)/(BA49-BR49)</f>
        <v>0</v>
      </c>
      <c r="BV49">
        <f>(BG49-BF49)/(BG49-AZ49)</f>
        <v>0</v>
      </c>
      <c r="BW49">
        <f>(BA49-BG49)/(BA49-AZ49)</f>
        <v>0</v>
      </c>
      <c r="BX49">
        <f>(BT49*BR49/BF49)</f>
        <v>0</v>
      </c>
      <c r="BY49">
        <f>(1-BX49)</f>
        <v>0</v>
      </c>
      <c r="DH49">
        <f>$B$11*EG49+$C$11*EH49+$F$11*ES49*(1-EV49)</f>
        <v>0</v>
      </c>
      <c r="DI49">
        <f>DH49*DJ49</f>
        <v>0</v>
      </c>
      <c r="DJ49">
        <f>($B$11*$D$9+$C$11*$D$9+$F$11*((FF49+EX49)/MAX(FF49+EX49+FG49, 0.1)*$I$9+FG49/MAX(FF49+EX49+FG49, 0.1)*$J$9))/($B$11+$C$11+$F$11)</f>
        <v>0</v>
      </c>
      <c r="DK49">
        <f>($B$11*$K$9+$C$11*$K$9+$F$11*((FF49+EX49)/MAX(FF49+EX49+FG49, 0.1)*$P$9+FG49/MAX(FF49+EX49+FG49, 0.1)*$Q$9))/($B$11+$C$11+$F$11)</f>
        <v>0</v>
      </c>
      <c r="DL49">
        <v>6</v>
      </c>
      <c r="DM49">
        <v>0.5</v>
      </c>
      <c r="DN49" t="s">
        <v>438</v>
      </c>
      <c r="DO49">
        <v>2</v>
      </c>
      <c r="DP49" t="b">
        <v>1</v>
      </c>
      <c r="DQ49">
        <v>1761408424.84615</v>
      </c>
      <c r="DR49">
        <v>472.146769230769</v>
      </c>
      <c r="DS49">
        <v>509.209230769231</v>
      </c>
      <c r="DT49">
        <v>31.6092846153846</v>
      </c>
      <c r="DU49">
        <v>24.7726076923077</v>
      </c>
      <c r="DV49">
        <v>471.049</v>
      </c>
      <c r="DW49">
        <v>31.2941</v>
      </c>
      <c r="DX49">
        <v>499.994076923077</v>
      </c>
      <c r="DY49">
        <v>90.2922076923077</v>
      </c>
      <c r="DZ49">
        <v>0.0316438384615385</v>
      </c>
      <c r="EA49">
        <v>37.1527538461538</v>
      </c>
      <c r="EB49">
        <v>36.0390230769231</v>
      </c>
      <c r="EC49">
        <v>999.9</v>
      </c>
      <c r="ED49">
        <v>0</v>
      </c>
      <c r="EE49">
        <v>0</v>
      </c>
      <c r="EF49">
        <v>9996.82153846154</v>
      </c>
      <c r="EG49">
        <v>0</v>
      </c>
      <c r="EH49">
        <v>1226.80307692308</v>
      </c>
      <c r="EI49">
        <v>-37.0624538461538</v>
      </c>
      <c r="EJ49">
        <v>487.557692307692</v>
      </c>
      <c r="EK49">
        <v>522.144</v>
      </c>
      <c r="EL49">
        <v>6.83666538461539</v>
      </c>
      <c r="EM49">
        <v>509.209230769231</v>
      </c>
      <c r="EN49">
        <v>24.7726076923077</v>
      </c>
      <c r="EO49">
        <v>2.85407230769231</v>
      </c>
      <c r="EP49">
        <v>2.23677461538462</v>
      </c>
      <c r="EQ49">
        <v>23.2001923076923</v>
      </c>
      <c r="ER49">
        <v>19.2281538461538</v>
      </c>
      <c r="ES49">
        <v>1199.96846153846</v>
      </c>
      <c r="ET49">
        <v>0.967002076923077</v>
      </c>
      <c r="EU49">
        <v>0.0329980230769231</v>
      </c>
      <c r="EV49">
        <v>0</v>
      </c>
      <c r="EW49">
        <v>1441.00769230769</v>
      </c>
      <c r="EX49">
        <v>5.00059</v>
      </c>
      <c r="EY49">
        <v>17478.3461538462</v>
      </c>
      <c r="EZ49">
        <v>10358.4538461538</v>
      </c>
      <c r="FA49">
        <v>45.437</v>
      </c>
      <c r="FB49">
        <v>46.7690769230769</v>
      </c>
      <c r="FC49">
        <v>45.4418461538462</v>
      </c>
      <c r="FD49">
        <v>46.687</v>
      </c>
      <c r="FE49">
        <v>47.062</v>
      </c>
      <c r="FF49">
        <v>1155.53846153846</v>
      </c>
      <c r="FG49">
        <v>39.43</v>
      </c>
      <c r="FH49">
        <v>0</v>
      </c>
      <c r="FI49">
        <v>1761408393.1</v>
      </c>
      <c r="FJ49">
        <v>0</v>
      </c>
      <c r="FK49">
        <v>1440.9056</v>
      </c>
      <c r="FL49">
        <v>-7.53538461641253</v>
      </c>
      <c r="FM49">
        <v>-96.1769232070698</v>
      </c>
      <c r="FN49">
        <v>17476.564</v>
      </c>
      <c r="FO49">
        <v>15</v>
      </c>
      <c r="FP49">
        <v>0</v>
      </c>
      <c r="FQ49" t="s">
        <v>439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-36.0422952380952</v>
      </c>
      <c r="GD49">
        <v>-14.9470519480519</v>
      </c>
      <c r="GE49">
        <v>1.55595709099735</v>
      </c>
      <c r="GF49">
        <v>0</v>
      </c>
      <c r="GG49">
        <v>1441.65647058824</v>
      </c>
      <c r="GH49">
        <v>-10.1509549232178</v>
      </c>
      <c r="GI49">
        <v>1.03219606651217</v>
      </c>
      <c r="GJ49">
        <v>-1</v>
      </c>
      <c r="GK49">
        <v>6.85708523809524</v>
      </c>
      <c r="GL49">
        <v>-0.320417922077917</v>
      </c>
      <c r="GM49">
        <v>0.0323861595393034</v>
      </c>
      <c r="GN49">
        <v>0</v>
      </c>
      <c r="GO49">
        <v>0</v>
      </c>
      <c r="GP49">
        <v>2</v>
      </c>
      <c r="GQ49" t="s">
        <v>473</v>
      </c>
      <c r="GR49">
        <v>3.13119</v>
      </c>
      <c r="GS49">
        <v>2.70946</v>
      </c>
      <c r="GT49">
        <v>0.100014</v>
      </c>
      <c r="GU49">
        <v>0.105828</v>
      </c>
      <c r="GV49">
        <v>0.1232</v>
      </c>
      <c r="GW49">
        <v>0.103994</v>
      </c>
      <c r="GX49">
        <v>33460.2</v>
      </c>
      <c r="GY49">
        <v>35445.8</v>
      </c>
      <c r="GZ49">
        <v>33679.1</v>
      </c>
      <c r="HA49">
        <v>35934.2</v>
      </c>
      <c r="HB49">
        <v>41823</v>
      </c>
      <c r="HC49">
        <v>46260</v>
      </c>
      <c r="HD49">
        <v>52638.4</v>
      </c>
      <c r="HE49">
        <v>57458.1</v>
      </c>
      <c r="HF49">
        <v>1.86332</v>
      </c>
      <c r="HG49">
        <v>1.7375</v>
      </c>
      <c r="HH49">
        <v>0.097014</v>
      </c>
      <c r="HI49">
        <v>0</v>
      </c>
      <c r="HJ49">
        <v>34.4608</v>
      </c>
      <c r="HK49">
        <v>999.9</v>
      </c>
      <c r="HL49">
        <v>60.438</v>
      </c>
      <c r="HM49">
        <v>27.805</v>
      </c>
      <c r="HN49">
        <v>25.1148</v>
      </c>
      <c r="HO49">
        <v>55.9145</v>
      </c>
      <c r="HP49">
        <v>43.9984</v>
      </c>
      <c r="HQ49">
        <v>1</v>
      </c>
      <c r="HR49">
        <v>0.698826</v>
      </c>
      <c r="HS49">
        <v>-0.00170752</v>
      </c>
      <c r="HT49">
        <v>20.1355</v>
      </c>
      <c r="HU49">
        <v>5.19543</v>
      </c>
      <c r="HV49">
        <v>12.0099</v>
      </c>
      <c r="HW49">
        <v>4.97355</v>
      </c>
      <c r="HX49">
        <v>3.29485</v>
      </c>
      <c r="HY49">
        <v>9999</v>
      </c>
      <c r="HZ49">
        <v>9999</v>
      </c>
      <c r="IA49">
        <v>999.9</v>
      </c>
      <c r="IB49">
        <v>9999</v>
      </c>
      <c r="IC49">
        <v>1.86318</v>
      </c>
      <c r="ID49">
        <v>1.86812</v>
      </c>
      <c r="IE49">
        <v>1.86783</v>
      </c>
      <c r="IF49">
        <v>1.86904</v>
      </c>
      <c r="IG49">
        <v>1.86981</v>
      </c>
      <c r="IH49">
        <v>1.8659</v>
      </c>
      <c r="II49">
        <v>1.867</v>
      </c>
      <c r="IJ49">
        <v>1.86841</v>
      </c>
      <c r="IK49">
        <v>5</v>
      </c>
      <c r="IL49">
        <v>0</v>
      </c>
      <c r="IM49">
        <v>0</v>
      </c>
      <c r="IN49">
        <v>0</v>
      </c>
      <c r="IO49" t="s">
        <v>441</v>
      </c>
      <c r="IP49" t="s">
        <v>442</v>
      </c>
      <c r="IQ49" t="s">
        <v>443</v>
      </c>
      <c r="IR49" t="s">
        <v>443</v>
      </c>
      <c r="IS49" t="s">
        <v>443</v>
      </c>
      <c r="IT49" t="s">
        <v>443</v>
      </c>
      <c r="IU49">
        <v>0</v>
      </c>
      <c r="IV49">
        <v>100</v>
      </c>
      <c r="IW49">
        <v>100</v>
      </c>
      <c r="IX49">
        <v>1.097</v>
      </c>
      <c r="IY49">
        <v>0.3151</v>
      </c>
      <c r="IZ49">
        <v>1.09748391826392</v>
      </c>
      <c r="JA49">
        <v>0</v>
      </c>
      <c r="JB49">
        <v>0</v>
      </c>
      <c r="JC49">
        <v>0</v>
      </c>
      <c r="JD49">
        <v>0.315191680746845</v>
      </c>
      <c r="JE49">
        <v>0</v>
      </c>
      <c r="JF49">
        <v>0</v>
      </c>
      <c r="JG49">
        <v>0</v>
      </c>
      <c r="JH49">
        <v>5</v>
      </c>
      <c r="JI49">
        <v>2273</v>
      </c>
      <c r="JJ49">
        <v>0</v>
      </c>
      <c r="JK49">
        <v>25</v>
      </c>
      <c r="JL49">
        <v>29356807.2</v>
      </c>
      <c r="JM49">
        <v>29356807.2</v>
      </c>
      <c r="JN49">
        <v>1.25</v>
      </c>
      <c r="JO49">
        <v>2.61719</v>
      </c>
      <c r="JP49">
        <v>1.54785</v>
      </c>
      <c r="JQ49">
        <v>2.32422</v>
      </c>
      <c r="JR49">
        <v>1.64673</v>
      </c>
      <c r="JS49">
        <v>2.23267</v>
      </c>
      <c r="JT49">
        <v>32.3328</v>
      </c>
      <c r="JU49">
        <v>24.2013</v>
      </c>
      <c r="JV49">
        <v>18</v>
      </c>
      <c r="JW49">
        <v>507.198</v>
      </c>
      <c r="JX49">
        <v>419.393</v>
      </c>
      <c r="JY49">
        <v>36.2502</v>
      </c>
      <c r="JZ49">
        <v>36.095</v>
      </c>
      <c r="KA49">
        <v>29.9999</v>
      </c>
      <c r="KB49">
        <v>35.9479</v>
      </c>
      <c r="KC49">
        <v>35.8727</v>
      </c>
      <c r="KD49">
        <v>25.0485</v>
      </c>
      <c r="KE49">
        <v>0</v>
      </c>
      <c r="KF49">
        <v>100</v>
      </c>
      <c r="KG49">
        <v>36.2289</v>
      </c>
      <c r="KH49">
        <v>561.854</v>
      </c>
      <c r="KI49">
        <v>53.0404</v>
      </c>
      <c r="KJ49">
        <v>95.6151</v>
      </c>
      <c r="KK49">
        <v>93.0777</v>
      </c>
    </row>
    <row r="50" spans="1:297">
      <c r="A50">
        <v>34</v>
      </c>
      <c r="B50">
        <v>1761408438</v>
      </c>
      <c r="C50">
        <v>257</v>
      </c>
      <c r="D50" t="s">
        <v>510</v>
      </c>
      <c r="E50" t="s">
        <v>511</v>
      </c>
      <c r="F50">
        <v>5</v>
      </c>
      <c r="G50" t="s">
        <v>435</v>
      </c>
      <c r="H50" t="s">
        <v>436</v>
      </c>
      <c r="I50">
        <v>1761408429.84615</v>
      </c>
      <c r="J50">
        <f>(K50)/1000</f>
        <v>0</v>
      </c>
      <c r="K50">
        <f>IF(DP50, AN50, AH50)</f>
        <v>0</v>
      </c>
      <c r="L50">
        <f>IF(DP50, AI50, AG50)</f>
        <v>0</v>
      </c>
      <c r="M50">
        <f>DR50 - IF(AU50&gt;1, L50*DL50*100.0/(AW50), 0)</f>
        <v>0</v>
      </c>
      <c r="N50">
        <f>((T50-J50/2)*M50-L50)/(T50+J50/2)</f>
        <v>0</v>
      </c>
      <c r="O50">
        <f>N50*(DY50+DZ50)/1000.0</f>
        <v>0</v>
      </c>
      <c r="P50">
        <f>(DR50 - IF(AU50&gt;1, L50*DL50*100.0/(AW50), 0))*(DY50+DZ50)/1000.0</f>
        <v>0</v>
      </c>
      <c r="Q50">
        <f>2.0/((1/S50-1/R50)+SIGN(S50)*SQRT((1/S50-1/R50)*(1/S50-1/R50) + 4*DM50/((DM50+1)*(DM50+1))*(2*1/S50*1/R50-1/R50*1/R50)))</f>
        <v>0</v>
      </c>
      <c r="R50">
        <f>IF(LEFT(DN50,1)&lt;&gt;"0",IF(LEFT(DN50,1)="1",3.0,DO50),$D$5+$E$5*(EF50*DY50/($K$5*1000))+$F$5*(EF50*DY50/($K$5*1000))*MAX(MIN(DL50,$J$5),$I$5)*MAX(MIN(DL50,$J$5),$I$5)+$G$5*MAX(MIN(DL50,$J$5),$I$5)*(EF50*DY50/($K$5*1000))+$H$5*(EF50*DY50/($K$5*1000))*(EF50*DY50/($K$5*1000)))</f>
        <v>0</v>
      </c>
      <c r="S50">
        <f>J50*(1000-(1000*0.61365*exp(17.502*W50/(240.97+W50))/(DY50+DZ50)+DT50)/2)/(1000*0.61365*exp(17.502*W50/(240.97+W50))/(DY50+DZ50)-DT50)</f>
        <v>0</v>
      </c>
      <c r="T50">
        <f>1/((DM50+1)/(Q50/1.6)+1/(R50/1.37)) + DM50/((DM50+1)/(Q50/1.6) + DM50/(R50/1.37))</f>
        <v>0</v>
      </c>
      <c r="U50">
        <f>(DH50*DK50)</f>
        <v>0</v>
      </c>
      <c r="V50">
        <f>(EA50+(U50+2*0.95*5.67E-8*(((EA50+$B$7)+273)^4-(EA50+273)^4)-44100*J50)/(1.84*29.3*R50+8*0.95*5.67E-8*(EA50+273)^3))</f>
        <v>0</v>
      </c>
      <c r="W50">
        <f>($C$7*EB50+$D$7*EC50+$E$7*V50)</f>
        <v>0</v>
      </c>
      <c r="X50">
        <f>0.61365*exp(17.502*W50/(240.97+W50))</f>
        <v>0</v>
      </c>
      <c r="Y50">
        <f>(Z50/AA50*100)</f>
        <v>0</v>
      </c>
      <c r="Z50">
        <f>DT50*(DY50+DZ50)/1000</f>
        <v>0</v>
      </c>
      <c r="AA50">
        <f>0.61365*exp(17.502*EA50/(240.97+EA50))</f>
        <v>0</v>
      </c>
      <c r="AB50">
        <f>(X50-DT50*(DY50+DZ50)/1000)</f>
        <v>0</v>
      </c>
      <c r="AC50">
        <f>(-J50*44100)</f>
        <v>0</v>
      </c>
      <c r="AD50">
        <f>2*29.3*R50*0.92*(EA50-W50)</f>
        <v>0</v>
      </c>
      <c r="AE50">
        <f>2*0.95*5.67E-8*(((EA50+$B$7)+273)^4-(W50+273)^4)</f>
        <v>0</v>
      </c>
      <c r="AF50">
        <f>U50+AE50+AC50+AD50</f>
        <v>0</v>
      </c>
      <c r="AG50">
        <f>DX50*AU50*(DS50-DR50*(1000-AU50*DU50)/(1000-AU50*DT50))/(100*DL50)</f>
        <v>0</v>
      </c>
      <c r="AH50">
        <f>1000*DX50*AU50*(DT50-DU50)/(100*DL50*(1000-AU50*DT50))</f>
        <v>0</v>
      </c>
      <c r="AI50">
        <f>(AJ50 - AK50 - DY50*1E3/(8.314*(EA50+273.15)) * AM50/DX50 * AL50) * DX50/(100*DL50) * (1000 - DU50)/1000</f>
        <v>0</v>
      </c>
      <c r="AJ50">
        <v>555.823633167759</v>
      </c>
      <c r="AK50">
        <v>528.24256969697</v>
      </c>
      <c r="AL50">
        <v>3.34391569500278</v>
      </c>
      <c r="AM50">
        <v>64.7646732039723</v>
      </c>
      <c r="AN50">
        <f>(AP50 - AO50 + DY50*1E3/(8.314*(EA50+273.15)) * AR50/DX50 * AQ50) * DX50/(100*DL50) * 1000/(1000 - AP50)</f>
        <v>0</v>
      </c>
      <c r="AO50">
        <v>24.7787422697106</v>
      </c>
      <c r="AP50">
        <v>31.5588187878788</v>
      </c>
      <c r="AQ50">
        <v>-0.00524061401728937</v>
      </c>
      <c r="AR50">
        <v>110.942474455945</v>
      </c>
      <c r="AS50">
        <v>0</v>
      </c>
      <c r="AT50">
        <v>0</v>
      </c>
      <c r="AU50">
        <f>IF(AS50*$H$13&gt;=AW50,1.0,(AW50/(AW50-AS50*$H$13)))</f>
        <v>0</v>
      </c>
      <c r="AV50">
        <f>(AU50-1)*100</f>
        <v>0</v>
      </c>
      <c r="AW50">
        <f>MAX(0,($B$13+$C$13*EF50)/(1+$D$13*EF50)*DY50/(EA50+273)*$E$13)</f>
        <v>0</v>
      </c>
      <c r="AX50" t="s">
        <v>437</v>
      </c>
      <c r="AY50" t="s">
        <v>437</v>
      </c>
      <c r="AZ50">
        <v>0</v>
      </c>
      <c r="BA50">
        <v>0</v>
      </c>
      <c r="BB50">
        <f>1-AZ50/BA50</f>
        <v>0</v>
      </c>
      <c r="BC50">
        <v>0</v>
      </c>
      <c r="BD50" t="s">
        <v>437</v>
      </c>
      <c r="BE50" t="s">
        <v>437</v>
      </c>
      <c r="BF50">
        <v>0</v>
      </c>
      <c r="BG50">
        <v>0</v>
      </c>
      <c r="BH50">
        <f>1-BF50/BG50</f>
        <v>0</v>
      </c>
      <c r="BI50">
        <v>0.5</v>
      </c>
      <c r="BJ50">
        <f>DI50</f>
        <v>0</v>
      </c>
      <c r="BK50">
        <f>L50</f>
        <v>0</v>
      </c>
      <c r="BL50">
        <f>BH50*BI50*BJ50</f>
        <v>0</v>
      </c>
      <c r="BM50">
        <f>(BK50-BC50)/BJ50</f>
        <v>0</v>
      </c>
      <c r="BN50">
        <f>(BA50-BG50)/BG50</f>
        <v>0</v>
      </c>
      <c r="BO50">
        <f>AZ50/(BB50+AZ50/BG50)</f>
        <v>0</v>
      </c>
      <c r="BP50" t="s">
        <v>437</v>
      </c>
      <c r="BQ50">
        <v>0</v>
      </c>
      <c r="BR50">
        <f>IF(BQ50&lt;&gt;0, BQ50, BO50)</f>
        <v>0</v>
      </c>
      <c r="BS50">
        <f>1-BR50/BG50</f>
        <v>0</v>
      </c>
      <c r="BT50">
        <f>(BG50-BF50)/(BG50-BR50)</f>
        <v>0</v>
      </c>
      <c r="BU50">
        <f>(BA50-BG50)/(BA50-BR50)</f>
        <v>0</v>
      </c>
      <c r="BV50">
        <f>(BG50-BF50)/(BG50-AZ50)</f>
        <v>0</v>
      </c>
      <c r="BW50">
        <f>(BA50-BG50)/(BA50-AZ50)</f>
        <v>0</v>
      </c>
      <c r="BX50">
        <f>(BT50*BR50/BF50)</f>
        <v>0</v>
      </c>
      <c r="BY50">
        <f>(1-BX50)</f>
        <v>0</v>
      </c>
      <c r="DH50">
        <f>$B$11*EG50+$C$11*EH50+$F$11*ES50*(1-EV50)</f>
        <v>0</v>
      </c>
      <c r="DI50">
        <f>DH50*DJ50</f>
        <v>0</v>
      </c>
      <c r="DJ50">
        <f>($B$11*$D$9+$C$11*$D$9+$F$11*((FF50+EX50)/MAX(FF50+EX50+FG50, 0.1)*$I$9+FG50/MAX(FF50+EX50+FG50, 0.1)*$J$9))/($B$11+$C$11+$F$11)</f>
        <v>0</v>
      </c>
      <c r="DK50">
        <f>($B$11*$K$9+$C$11*$K$9+$F$11*((FF50+EX50)/MAX(FF50+EX50+FG50, 0.1)*$P$9+FG50/MAX(FF50+EX50+FG50, 0.1)*$Q$9))/($B$11+$C$11+$F$11)</f>
        <v>0</v>
      </c>
      <c r="DL50">
        <v>6</v>
      </c>
      <c r="DM50">
        <v>0.5</v>
      </c>
      <c r="DN50" t="s">
        <v>438</v>
      </c>
      <c r="DO50">
        <v>2</v>
      </c>
      <c r="DP50" t="b">
        <v>1</v>
      </c>
      <c r="DQ50">
        <v>1761408429.84615</v>
      </c>
      <c r="DR50">
        <v>488.274</v>
      </c>
      <c r="DS50">
        <v>525.930846153846</v>
      </c>
      <c r="DT50">
        <v>31.5882538461538</v>
      </c>
      <c r="DU50">
        <v>24.7753307692308</v>
      </c>
      <c r="DV50">
        <v>487.176384615385</v>
      </c>
      <c r="DW50">
        <v>31.2730692307692</v>
      </c>
      <c r="DX50">
        <v>499.980307692308</v>
      </c>
      <c r="DY50">
        <v>90.2919153846154</v>
      </c>
      <c r="DZ50">
        <v>0.0316432307692308</v>
      </c>
      <c r="EA50">
        <v>37.1488</v>
      </c>
      <c r="EB50">
        <v>36.0355692307692</v>
      </c>
      <c r="EC50">
        <v>999.9</v>
      </c>
      <c r="ED50">
        <v>0</v>
      </c>
      <c r="EE50">
        <v>0</v>
      </c>
      <c r="EF50">
        <v>9997.68615384615</v>
      </c>
      <c r="EG50">
        <v>0</v>
      </c>
      <c r="EH50">
        <v>1226.82461538462</v>
      </c>
      <c r="EI50">
        <v>-37.6568615384615</v>
      </c>
      <c r="EJ50">
        <v>504.200538461539</v>
      </c>
      <c r="EK50">
        <v>539.292</v>
      </c>
      <c r="EL50">
        <v>6.81290769230769</v>
      </c>
      <c r="EM50">
        <v>525.930846153846</v>
      </c>
      <c r="EN50">
        <v>24.7753307692308</v>
      </c>
      <c r="EO50">
        <v>2.85216307692308</v>
      </c>
      <c r="EP50">
        <v>2.23701307692308</v>
      </c>
      <c r="EQ50">
        <v>23.1891384615385</v>
      </c>
      <c r="ER50">
        <v>19.2298692307692</v>
      </c>
      <c r="ES50">
        <v>1199.94153846154</v>
      </c>
      <c r="ET50">
        <v>0.967001384615385</v>
      </c>
      <c r="EU50">
        <v>0.0329987</v>
      </c>
      <c r="EV50">
        <v>0</v>
      </c>
      <c r="EW50">
        <v>1440.36307692308</v>
      </c>
      <c r="EX50">
        <v>5.00059</v>
      </c>
      <c r="EY50">
        <v>17470.3230769231</v>
      </c>
      <c r="EZ50">
        <v>10358.2384615385</v>
      </c>
      <c r="FA50">
        <v>45.437</v>
      </c>
      <c r="FB50">
        <v>46.7738461538462</v>
      </c>
      <c r="FC50">
        <v>45.437</v>
      </c>
      <c r="FD50">
        <v>46.687</v>
      </c>
      <c r="FE50">
        <v>47.0524615384615</v>
      </c>
      <c r="FF50">
        <v>1155.51153846154</v>
      </c>
      <c r="FG50">
        <v>39.43</v>
      </c>
      <c r="FH50">
        <v>0</v>
      </c>
      <c r="FI50">
        <v>1761408397.9</v>
      </c>
      <c r="FJ50">
        <v>0</v>
      </c>
      <c r="FK50">
        <v>1440.2856</v>
      </c>
      <c r="FL50">
        <v>-6.54538459280676</v>
      </c>
      <c r="FM50">
        <v>-75.1923074973018</v>
      </c>
      <c r="FN50">
        <v>17469.732</v>
      </c>
      <c r="FO50">
        <v>15</v>
      </c>
      <c r="FP50">
        <v>0</v>
      </c>
      <c r="FQ50" t="s">
        <v>439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-37.18509</v>
      </c>
      <c r="GD50">
        <v>-8.88327518796988</v>
      </c>
      <c r="GE50">
        <v>0.947079134444424</v>
      </c>
      <c r="GF50">
        <v>0</v>
      </c>
      <c r="GG50">
        <v>1440.87676470588</v>
      </c>
      <c r="GH50">
        <v>-8.1003819684895</v>
      </c>
      <c r="GI50">
        <v>0.830565790814904</v>
      </c>
      <c r="GJ50">
        <v>-1</v>
      </c>
      <c r="GK50">
        <v>6.8294615</v>
      </c>
      <c r="GL50">
        <v>-0.286889774436086</v>
      </c>
      <c r="GM50">
        <v>0.0276458194443573</v>
      </c>
      <c r="GN50">
        <v>0</v>
      </c>
      <c r="GO50">
        <v>0</v>
      </c>
      <c r="GP50">
        <v>2</v>
      </c>
      <c r="GQ50" t="s">
        <v>473</v>
      </c>
      <c r="GR50">
        <v>3.13109</v>
      </c>
      <c r="GS50">
        <v>2.70982</v>
      </c>
      <c r="GT50">
        <v>0.102423</v>
      </c>
      <c r="GU50">
        <v>0.108244</v>
      </c>
      <c r="GV50">
        <v>0.123138</v>
      </c>
      <c r="GW50">
        <v>0.104004</v>
      </c>
      <c r="GX50">
        <v>33370.5</v>
      </c>
      <c r="GY50">
        <v>35350</v>
      </c>
      <c r="GZ50">
        <v>33679</v>
      </c>
      <c r="HA50">
        <v>35934.2</v>
      </c>
      <c r="HB50">
        <v>41826.1</v>
      </c>
      <c r="HC50">
        <v>46259.7</v>
      </c>
      <c r="HD50">
        <v>52638.2</v>
      </c>
      <c r="HE50">
        <v>57458.1</v>
      </c>
      <c r="HF50">
        <v>1.8631</v>
      </c>
      <c r="HG50">
        <v>1.73762</v>
      </c>
      <c r="HH50">
        <v>0.0975654</v>
      </c>
      <c r="HI50">
        <v>0</v>
      </c>
      <c r="HJ50">
        <v>34.4608</v>
      </c>
      <c r="HK50">
        <v>999.9</v>
      </c>
      <c r="HL50">
        <v>60.438</v>
      </c>
      <c r="HM50">
        <v>27.805</v>
      </c>
      <c r="HN50">
        <v>25.1135</v>
      </c>
      <c r="HO50">
        <v>55.5645</v>
      </c>
      <c r="HP50">
        <v>44.1026</v>
      </c>
      <c r="HQ50">
        <v>1</v>
      </c>
      <c r="HR50">
        <v>0.69878</v>
      </c>
      <c r="HS50">
        <v>-0.00570806</v>
      </c>
      <c r="HT50">
        <v>20.1357</v>
      </c>
      <c r="HU50">
        <v>5.19513</v>
      </c>
      <c r="HV50">
        <v>12.0099</v>
      </c>
      <c r="HW50">
        <v>4.97355</v>
      </c>
      <c r="HX50">
        <v>3.29485</v>
      </c>
      <c r="HY50">
        <v>9999</v>
      </c>
      <c r="HZ50">
        <v>9999</v>
      </c>
      <c r="IA50">
        <v>999.9</v>
      </c>
      <c r="IB50">
        <v>9999</v>
      </c>
      <c r="IC50">
        <v>1.86316</v>
      </c>
      <c r="ID50">
        <v>1.86812</v>
      </c>
      <c r="IE50">
        <v>1.86783</v>
      </c>
      <c r="IF50">
        <v>1.86905</v>
      </c>
      <c r="IG50">
        <v>1.86981</v>
      </c>
      <c r="IH50">
        <v>1.8659</v>
      </c>
      <c r="II50">
        <v>1.867</v>
      </c>
      <c r="IJ50">
        <v>1.86841</v>
      </c>
      <c r="IK50">
        <v>5</v>
      </c>
      <c r="IL50">
        <v>0</v>
      </c>
      <c r="IM50">
        <v>0</v>
      </c>
      <c r="IN50">
        <v>0</v>
      </c>
      <c r="IO50" t="s">
        <v>441</v>
      </c>
      <c r="IP50" t="s">
        <v>442</v>
      </c>
      <c r="IQ50" t="s">
        <v>443</v>
      </c>
      <c r="IR50" t="s">
        <v>443</v>
      </c>
      <c r="IS50" t="s">
        <v>443</v>
      </c>
      <c r="IT50" t="s">
        <v>443</v>
      </c>
      <c r="IU50">
        <v>0</v>
      </c>
      <c r="IV50">
        <v>100</v>
      </c>
      <c r="IW50">
        <v>100</v>
      </c>
      <c r="IX50">
        <v>1.097</v>
      </c>
      <c r="IY50">
        <v>0.3151</v>
      </c>
      <c r="IZ50">
        <v>1.09748391826392</v>
      </c>
      <c r="JA50">
        <v>0</v>
      </c>
      <c r="JB50">
        <v>0</v>
      </c>
      <c r="JC50">
        <v>0</v>
      </c>
      <c r="JD50">
        <v>0.315191680746845</v>
      </c>
      <c r="JE50">
        <v>0</v>
      </c>
      <c r="JF50">
        <v>0</v>
      </c>
      <c r="JG50">
        <v>0</v>
      </c>
      <c r="JH50">
        <v>5</v>
      </c>
      <c r="JI50">
        <v>2273</v>
      </c>
      <c r="JJ50">
        <v>0</v>
      </c>
      <c r="JK50">
        <v>25</v>
      </c>
      <c r="JL50">
        <v>29356807.3</v>
      </c>
      <c r="JM50">
        <v>29356807.3</v>
      </c>
      <c r="JN50">
        <v>1.28296</v>
      </c>
      <c r="JO50">
        <v>2.60742</v>
      </c>
      <c r="JP50">
        <v>1.54785</v>
      </c>
      <c r="JQ50">
        <v>2.32422</v>
      </c>
      <c r="JR50">
        <v>1.64673</v>
      </c>
      <c r="JS50">
        <v>2.37549</v>
      </c>
      <c r="JT50">
        <v>32.3328</v>
      </c>
      <c r="JU50">
        <v>24.2101</v>
      </c>
      <c r="JV50">
        <v>18</v>
      </c>
      <c r="JW50">
        <v>507.043</v>
      </c>
      <c r="JX50">
        <v>419.467</v>
      </c>
      <c r="JY50">
        <v>36.2138</v>
      </c>
      <c r="JZ50">
        <v>36.0928</v>
      </c>
      <c r="KA50">
        <v>29.9999</v>
      </c>
      <c r="KB50">
        <v>35.9479</v>
      </c>
      <c r="KC50">
        <v>35.8727</v>
      </c>
      <c r="KD50">
        <v>25.7158</v>
      </c>
      <c r="KE50">
        <v>0</v>
      </c>
      <c r="KF50">
        <v>100</v>
      </c>
      <c r="KG50">
        <v>36.2007</v>
      </c>
      <c r="KH50">
        <v>575.421</v>
      </c>
      <c r="KI50">
        <v>53.0404</v>
      </c>
      <c r="KJ50">
        <v>95.6148</v>
      </c>
      <c r="KK50">
        <v>93.0777</v>
      </c>
    </row>
    <row r="51" spans="1:297">
      <c r="A51">
        <v>35</v>
      </c>
      <c r="B51">
        <v>1761408443</v>
      </c>
      <c r="C51">
        <v>262</v>
      </c>
      <c r="D51" t="s">
        <v>512</v>
      </c>
      <c r="E51" t="s">
        <v>513</v>
      </c>
      <c r="F51">
        <v>5</v>
      </c>
      <c r="G51" t="s">
        <v>435</v>
      </c>
      <c r="H51" t="s">
        <v>436</v>
      </c>
      <c r="I51">
        <v>1761408434.84615</v>
      </c>
      <c r="J51">
        <f>(K51)/1000</f>
        <v>0</v>
      </c>
      <c r="K51">
        <f>IF(DP51, AN51, AH51)</f>
        <v>0</v>
      </c>
      <c r="L51">
        <f>IF(DP51, AI51, AG51)</f>
        <v>0</v>
      </c>
      <c r="M51">
        <f>DR51 - IF(AU51&gt;1, L51*DL51*100.0/(AW51), 0)</f>
        <v>0</v>
      </c>
      <c r="N51">
        <f>((T51-J51/2)*M51-L51)/(T51+J51/2)</f>
        <v>0</v>
      </c>
      <c r="O51">
        <f>N51*(DY51+DZ51)/1000.0</f>
        <v>0</v>
      </c>
      <c r="P51">
        <f>(DR51 - IF(AU51&gt;1, L51*DL51*100.0/(AW51), 0))*(DY51+DZ51)/1000.0</f>
        <v>0</v>
      </c>
      <c r="Q51">
        <f>2.0/((1/S51-1/R51)+SIGN(S51)*SQRT((1/S51-1/R51)*(1/S51-1/R51) + 4*DM51/((DM51+1)*(DM51+1))*(2*1/S51*1/R51-1/R51*1/R51)))</f>
        <v>0</v>
      </c>
      <c r="R51">
        <f>IF(LEFT(DN51,1)&lt;&gt;"0",IF(LEFT(DN51,1)="1",3.0,DO51),$D$5+$E$5*(EF51*DY51/($K$5*1000))+$F$5*(EF51*DY51/($K$5*1000))*MAX(MIN(DL51,$J$5),$I$5)*MAX(MIN(DL51,$J$5),$I$5)+$G$5*MAX(MIN(DL51,$J$5),$I$5)*(EF51*DY51/($K$5*1000))+$H$5*(EF51*DY51/($K$5*1000))*(EF51*DY51/($K$5*1000)))</f>
        <v>0</v>
      </c>
      <c r="S51">
        <f>J51*(1000-(1000*0.61365*exp(17.502*W51/(240.97+W51))/(DY51+DZ51)+DT51)/2)/(1000*0.61365*exp(17.502*W51/(240.97+W51))/(DY51+DZ51)-DT51)</f>
        <v>0</v>
      </c>
      <c r="T51">
        <f>1/((DM51+1)/(Q51/1.6)+1/(R51/1.37)) + DM51/((DM51+1)/(Q51/1.6) + DM51/(R51/1.37))</f>
        <v>0</v>
      </c>
      <c r="U51">
        <f>(DH51*DK51)</f>
        <v>0</v>
      </c>
      <c r="V51">
        <f>(EA51+(U51+2*0.95*5.67E-8*(((EA51+$B$7)+273)^4-(EA51+273)^4)-44100*J51)/(1.84*29.3*R51+8*0.95*5.67E-8*(EA51+273)^3))</f>
        <v>0</v>
      </c>
      <c r="W51">
        <f>($C$7*EB51+$D$7*EC51+$E$7*V51)</f>
        <v>0</v>
      </c>
      <c r="X51">
        <f>0.61365*exp(17.502*W51/(240.97+W51))</f>
        <v>0</v>
      </c>
      <c r="Y51">
        <f>(Z51/AA51*100)</f>
        <v>0</v>
      </c>
      <c r="Z51">
        <f>DT51*(DY51+DZ51)/1000</f>
        <v>0</v>
      </c>
      <c r="AA51">
        <f>0.61365*exp(17.502*EA51/(240.97+EA51))</f>
        <v>0</v>
      </c>
      <c r="AB51">
        <f>(X51-DT51*(DY51+DZ51)/1000)</f>
        <v>0</v>
      </c>
      <c r="AC51">
        <f>(-J51*44100)</f>
        <v>0</v>
      </c>
      <c r="AD51">
        <f>2*29.3*R51*0.92*(EA51-W51)</f>
        <v>0</v>
      </c>
      <c r="AE51">
        <f>2*0.95*5.67E-8*(((EA51+$B$7)+273)^4-(W51+273)^4)</f>
        <v>0</v>
      </c>
      <c r="AF51">
        <f>U51+AE51+AC51+AD51</f>
        <v>0</v>
      </c>
      <c r="AG51">
        <f>DX51*AU51*(DS51-DR51*(1000-AU51*DU51)/(1000-AU51*DT51))/(100*DL51)</f>
        <v>0</v>
      </c>
      <c r="AH51">
        <f>1000*DX51*AU51*(DT51-DU51)/(100*DL51*(1000-AU51*DT51))</f>
        <v>0</v>
      </c>
      <c r="AI51">
        <f>(AJ51 - AK51 - DY51*1E3/(8.314*(EA51+273.15)) * AM51/DX51 * AL51) * DX51/(100*DL51) * (1000 - DU51)/1000</f>
        <v>0</v>
      </c>
      <c r="AJ51">
        <v>573.391010792708</v>
      </c>
      <c r="AK51">
        <v>545.294557575757</v>
      </c>
      <c r="AL51">
        <v>3.41416162483267</v>
      </c>
      <c r="AM51">
        <v>64.7646732039723</v>
      </c>
      <c r="AN51">
        <f>(AP51 - AO51 + DY51*1E3/(8.314*(EA51+273.15)) * AR51/DX51 * AQ51) * DX51/(100*DL51) * 1000/(1000 - AP51)</f>
        <v>0</v>
      </c>
      <c r="AO51">
        <v>24.7848631379224</v>
      </c>
      <c r="AP51">
        <v>31.5392503030303</v>
      </c>
      <c r="AQ51">
        <v>-0.00208506758646561</v>
      </c>
      <c r="AR51">
        <v>110.942474455945</v>
      </c>
      <c r="AS51">
        <v>0</v>
      </c>
      <c r="AT51">
        <v>0</v>
      </c>
      <c r="AU51">
        <f>IF(AS51*$H$13&gt;=AW51,1.0,(AW51/(AW51-AS51*$H$13)))</f>
        <v>0</v>
      </c>
      <c r="AV51">
        <f>(AU51-1)*100</f>
        <v>0</v>
      </c>
      <c r="AW51">
        <f>MAX(0,($B$13+$C$13*EF51)/(1+$D$13*EF51)*DY51/(EA51+273)*$E$13)</f>
        <v>0</v>
      </c>
      <c r="AX51" t="s">
        <v>437</v>
      </c>
      <c r="AY51" t="s">
        <v>437</v>
      </c>
      <c r="AZ51">
        <v>0</v>
      </c>
      <c r="BA51">
        <v>0</v>
      </c>
      <c r="BB51">
        <f>1-AZ51/BA51</f>
        <v>0</v>
      </c>
      <c r="BC51">
        <v>0</v>
      </c>
      <c r="BD51" t="s">
        <v>437</v>
      </c>
      <c r="BE51" t="s">
        <v>437</v>
      </c>
      <c r="BF51">
        <v>0</v>
      </c>
      <c r="BG51">
        <v>0</v>
      </c>
      <c r="BH51">
        <f>1-BF51/BG51</f>
        <v>0</v>
      </c>
      <c r="BI51">
        <v>0.5</v>
      </c>
      <c r="BJ51">
        <f>DI51</f>
        <v>0</v>
      </c>
      <c r="BK51">
        <f>L51</f>
        <v>0</v>
      </c>
      <c r="BL51">
        <f>BH51*BI51*BJ51</f>
        <v>0</v>
      </c>
      <c r="BM51">
        <f>(BK51-BC51)/BJ51</f>
        <v>0</v>
      </c>
      <c r="BN51">
        <f>(BA51-BG51)/BG51</f>
        <v>0</v>
      </c>
      <c r="BO51">
        <f>AZ51/(BB51+AZ51/BG51)</f>
        <v>0</v>
      </c>
      <c r="BP51" t="s">
        <v>437</v>
      </c>
      <c r="BQ51">
        <v>0</v>
      </c>
      <c r="BR51">
        <f>IF(BQ51&lt;&gt;0, BQ51, BO51)</f>
        <v>0</v>
      </c>
      <c r="BS51">
        <f>1-BR51/BG51</f>
        <v>0</v>
      </c>
      <c r="BT51">
        <f>(BG51-BF51)/(BG51-BR51)</f>
        <v>0</v>
      </c>
      <c r="BU51">
        <f>(BA51-BG51)/(BA51-BR51)</f>
        <v>0</v>
      </c>
      <c r="BV51">
        <f>(BG51-BF51)/(BG51-AZ51)</f>
        <v>0</v>
      </c>
      <c r="BW51">
        <f>(BA51-BG51)/(BA51-AZ51)</f>
        <v>0</v>
      </c>
      <c r="BX51">
        <f>(BT51*BR51/BF51)</f>
        <v>0</v>
      </c>
      <c r="BY51">
        <f>(1-BX51)</f>
        <v>0</v>
      </c>
      <c r="DH51">
        <f>$B$11*EG51+$C$11*EH51+$F$11*ES51*(1-EV51)</f>
        <v>0</v>
      </c>
      <c r="DI51">
        <f>DH51*DJ51</f>
        <v>0</v>
      </c>
      <c r="DJ51">
        <f>($B$11*$D$9+$C$11*$D$9+$F$11*((FF51+EX51)/MAX(FF51+EX51+FG51, 0.1)*$I$9+FG51/MAX(FF51+EX51+FG51, 0.1)*$J$9))/($B$11+$C$11+$F$11)</f>
        <v>0</v>
      </c>
      <c r="DK51">
        <f>($B$11*$K$9+$C$11*$K$9+$F$11*((FF51+EX51)/MAX(FF51+EX51+FG51, 0.1)*$P$9+FG51/MAX(FF51+EX51+FG51, 0.1)*$Q$9))/($B$11+$C$11+$F$11)</f>
        <v>0</v>
      </c>
      <c r="DL51">
        <v>6</v>
      </c>
      <c r="DM51">
        <v>0.5</v>
      </c>
      <c r="DN51" t="s">
        <v>438</v>
      </c>
      <c r="DO51">
        <v>2</v>
      </c>
      <c r="DP51" t="b">
        <v>1</v>
      </c>
      <c r="DQ51">
        <v>1761408434.84615</v>
      </c>
      <c r="DR51">
        <v>504.573461538462</v>
      </c>
      <c r="DS51">
        <v>542.990153846154</v>
      </c>
      <c r="DT51">
        <v>31.5685</v>
      </c>
      <c r="DU51">
        <v>24.7791</v>
      </c>
      <c r="DV51">
        <v>503.476</v>
      </c>
      <c r="DW51">
        <v>31.2533076923077</v>
      </c>
      <c r="DX51">
        <v>500.009692307692</v>
      </c>
      <c r="DY51">
        <v>90.2912</v>
      </c>
      <c r="DZ51">
        <v>0.031502</v>
      </c>
      <c r="EA51">
        <v>37.1439153846154</v>
      </c>
      <c r="EB51">
        <v>36.0330692307692</v>
      </c>
      <c r="EC51">
        <v>999.9</v>
      </c>
      <c r="ED51">
        <v>0</v>
      </c>
      <c r="EE51">
        <v>0</v>
      </c>
      <c r="EF51">
        <v>10008.5107692308</v>
      </c>
      <c r="EG51">
        <v>0</v>
      </c>
      <c r="EH51">
        <v>1226.84076923077</v>
      </c>
      <c r="EI51">
        <v>-38.4165846153846</v>
      </c>
      <c r="EJ51">
        <v>521.021230769231</v>
      </c>
      <c r="EK51">
        <v>556.786846153846</v>
      </c>
      <c r="EL51">
        <v>6.78938692307692</v>
      </c>
      <c r="EM51">
        <v>542.990153846154</v>
      </c>
      <c r="EN51">
        <v>24.7791</v>
      </c>
      <c r="EO51">
        <v>2.85035615384615</v>
      </c>
      <c r="EP51">
        <v>2.23733384615385</v>
      </c>
      <c r="EQ51">
        <v>23.1786615384615</v>
      </c>
      <c r="ER51">
        <v>19.2321769230769</v>
      </c>
      <c r="ES51">
        <v>1199.93923076923</v>
      </c>
      <c r="ET51">
        <v>0.967001384615385</v>
      </c>
      <c r="EU51">
        <v>0.0329987461538461</v>
      </c>
      <c r="EV51">
        <v>0</v>
      </c>
      <c r="EW51">
        <v>1439.83230769231</v>
      </c>
      <c r="EX51">
        <v>5.00059</v>
      </c>
      <c r="EY51">
        <v>17464.2615384615</v>
      </c>
      <c r="EZ51">
        <v>10358.2</v>
      </c>
      <c r="FA51">
        <v>45.437</v>
      </c>
      <c r="FB51">
        <v>46.7833846153846</v>
      </c>
      <c r="FC51">
        <v>45.437</v>
      </c>
      <c r="FD51">
        <v>46.687</v>
      </c>
      <c r="FE51">
        <v>47.0524615384615</v>
      </c>
      <c r="FF51">
        <v>1155.50923076923</v>
      </c>
      <c r="FG51">
        <v>39.43</v>
      </c>
      <c r="FH51">
        <v>0</v>
      </c>
      <c r="FI51">
        <v>1761408402.7</v>
      </c>
      <c r="FJ51">
        <v>0</v>
      </c>
      <c r="FK51">
        <v>1439.782</v>
      </c>
      <c r="FL51">
        <v>-6.09615383667776</v>
      </c>
      <c r="FM51">
        <v>-64.0538461758269</v>
      </c>
      <c r="FN51">
        <v>17464.228</v>
      </c>
      <c r="FO51">
        <v>15</v>
      </c>
      <c r="FP51">
        <v>0</v>
      </c>
      <c r="FQ51" t="s">
        <v>439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-38.012085</v>
      </c>
      <c r="GD51">
        <v>-8.25015789473688</v>
      </c>
      <c r="GE51">
        <v>0.881674774661836</v>
      </c>
      <c r="GF51">
        <v>0</v>
      </c>
      <c r="GG51">
        <v>1440.14205882353</v>
      </c>
      <c r="GH51">
        <v>-6.42093200461571</v>
      </c>
      <c r="GI51">
        <v>0.669036969926184</v>
      </c>
      <c r="GJ51">
        <v>-1</v>
      </c>
      <c r="GK51">
        <v>6.8003015</v>
      </c>
      <c r="GL51">
        <v>-0.279282857142854</v>
      </c>
      <c r="GM51">
        <v>0.0268950044199663</v>
      </c>
      <c r="GN51">
        <v>0</v>
      </c>
      <c r="GO51">
        <v>0</v>
      </c>
      <c r="GP51">
        <v>2</v>
      </c>
      <c r="GQ51" t="s">
        <v>473</v>
      </c>
      <c r="GR51">
        <v>3.13116</v>
      </c>
      <c r="GS51">
        <v>2.70938</v>
      </c>
      <c r="GT51">
        <v>0.104834</v>
      </c>
      <c r="GU51">
        <v>0.110556</v>
      </c>
      <c r="GV51">
        <v>0.123071</v>
      </c>
      <c r="GW51">
        <v>0.104013</v>
      </c>
      <c r="GX51">
        <v>33281.3</v>
      </c>
      <c r="GY51">
        <v>35258.7</v>
      </c>
      <c r="GZ51">
        <v>33679.4</v>
      </c>
      <c r="HA51">
        <v>35934.6</v>
      </c>
      <c r="HB51">
        <v>41830.1</v>
      </c>
      <c r="HC51">
        <v>46259.7</v>
      </c>
      <c r="HD51">
        <v>52639</v>
      </c>
      <c r="HE51">
        <v>57458.3</v>
      </c>
      <c r="HF51">
        <v>1.86325</v>
      </c>
      <c r="HG51">
        <v>1.7375</v>
      </c>
      <c r="HH51">
        <v>0.0970252</v>
      </c>
      <c r="HI51">
        <v>0</v>
      </c>
      <c r="HJ51">
        <v>34.4599</v>
      </c>
      <c r="HK51">
        <v>999.9</v>
      </c>
      <c r="HL51">
        <v>60.438</v>
      </c>
      <c r="HM51">
        <v>27.815</v>
      </c>
      <c r="HN51">
        <v>25.1278</v>
      </c>
      <c r="HO51">
        <v>55.7545</v>
      </c>
      <c r="HP51">
        <v>44.0224</v>
      </c>
      <c r="HQ51">
        <v>1</v>
      </c>
      <c r="HR51">
        <v>0.698211</v>
      </c>
      <c r="HS51">
        <v>0.00771514</v>
      </c>
      <c r="HT51">
        <v>20.1354</v>
      </c>
      <c r="HU51">
        <v>5.19408</v>
      </c>
      <c r="HV51">
        <v>12.0099</v>
      </c>
      <c r="HW51">
        <v>4.9728</v>
      </c>
      <c r="HX51">
        <v>3.29453</v>
      </c>
      <c r="HY51">
        <v>9999</v>
      </c>
      <c r="HZ51">
        <v>9999</v>
      </c>
      <c r="IA51">
        <v>999.9</v>
      </c>
      <c r="IB51">
        <v>9999</v>
      </c>
      <c r="IC51">
        <v>1.8632</v>
      </c>
      <c r="ID51">
        <v>1.86812</v>
      </c>
      <c r="IE51">
        <v>1.86783</v>
      </c>
      <c r="IF51">
        <v>1.86905</v>
      </c>
      <c r="IG51">
        <v>1.86981</v>
      </c>
      <c r="IH51">
        <v>1.86593</v>
      </c>
      <c r="II51">
        <v>1.86701</v>
      </c>
      <c r="IJ51">
        <v>1.86841</v>
      </c>
      <c r="IK51">
        <v>5</v>
      </c>
      <c r="IL51">
        <v>0</v>
      </c>
      <c r="IM51">
        <v>0</v>
      </c>
      <c r="IN51">
        <v>0</v>
      </c>
      <c r="IO51" t="s">
        <v>441</v>
      </c>
      <c r="IP51" t="s">
        <v>442</v>
      </c>
      <c r="IQ51" t="s">
        <v>443</v>
      </c>
      <c r="IR51" t="s">
        <v>443</v>
      </c>
      <c r="IS51" t="s">
        <v>443</v>
      </c>
      <c r="IT51" t="s">
        <v>443</v>
      </c>
      <c r="IU51">
        <v>0</v>
      </c>
      <c r="IV51">
        <v>100</v>
      </c>
      <c r="IW51">
        <v>100</v>
      </c>
      <c r="IX51">
        <v>1.097</v>
      </c>
      <c r="IY51">
        <v>0.3152</v>
      </c>
      <c r="IZ51">
        <v>1.09748391826392</v>
      </c>
      <c r="JA51">
        <v>0</v>
      </c>
      <c r="JB51">
        <v>0</v>
      </c>
      <c r="JC51">
        <v>0</v>
      </c>
      <c r="JD51">
        <v>0.315191680746845</v>
      </c>
      <c r="JE51">
        <v>0</v>
      </c>
      <c r="JF51">
        <v>0</v>
      </c>
      <c r="JG51">
        <v>0</v>
      </c>
      <c r="JH51">
        <v>5</v>
      </c>
      <c r="JI51">
        <v>2273</v>
      </c>
      <c r="JJ51">
        <v>0</v>
      </c>
      <c r="JK51">
        <v>25</v>
      </c>
      <c r="JL51">
        <v>29356807.4</v>
      </c>
      <c r="JM51">
        <v>29356807.4</v>
      </c>
      <c r="JN51">
        <v>1.31104</v>
      </c>
      <c r="JO51">
        <v>2.60864</v>
      </c>
      <c r="JP51">
        <v>1.54785</v>
      </c>
      <c r="JQ51">
        <v>2.32422</v>
      </c>
      <c r="JR51">
        <v>1.64673</v>
      </c>
      <c r="JS51">
        <v>2.37427</v>
      </c>
      <c r="JT51">
        <v>32.3328</v>
      </c>
      <c r="JU51">
        <v>24.2101</v>
      </c>
      <c r="JV51">
        <v>18</v>
      </c>
      <c r="JW51">
        <v>507.132</v>
      </c>
      <c r="JX51">
        <v>419.373</v>
      </c>
      <c r="JY51">
        <v>36.1862</v>
      </c>
      <c r="JZ51">
        <v>36.0917</v>
      </c>
      <c r="KA51">
        <v>29.9999</v>
      </c>
      <c r="KB51">
        <v>35.946</v>
      </c>
      <c r="KC51">
        <v>35.8694</v>
      </c>
      <c r="KD51">
        <v>26.2731</v>
      </c>
      <c r="KE51">
        <v>0</v>
      </c>
      <c r="KF51">
        <v>100</v>
      </c>
      <c r="KG51">
        <v>36.1655</v>
      </c>
      <c r="KH51">
        <v>588.949</v>
      </c>
      <c r="KI51">
        <v>53.0404</v>
      </c>
      <c r="KJ51">
        <v>95.6161</v>
      </c>
      <c r="KK51">
        <v>93.0783</v>
      </c>
    </row>
    <row r="52" spans="1:297">
      <c r="A52">
        <v>36</v>
      </c>
      <c r="B52">
        <v>1761408448</v>
      </c>
      <c r="C52">
        <v>267</v>
      </c>
      <c r="D52" t="s">
        <v>514</v>
      </c>
      <c r="E52" t="s">
        <v>515</v>
      </c>
      <c r="F52">
        <v>5</v>
      </c>
      <c r="G52" t="s">
        <v>435</v>
      </c>
      <c r="H52" t="s">
        <v>436</v>
      </c>
      <c r="I52">
        <v>1761408439.84615</v>
      </c>
      <c r="J52">
        <f>(K52)/1000</f>
        <v>0</v>
      </c>
      <c r="K52">
        <f>IF(DP52, AN52, AH52)</f>
        <v>0</v>
      </c>
      <c r="L52">
        <f>IF(DP52, AI52, AG52)</f>
        <v>0</v>
      </c>
      <c r="M52">
        <f>DR52 - IF(AU52&gt;1, L52*DL52*100.0/(AW52), 0)</f>
        <v>0</v>
      </c>
      <c r="N52">
        <f>((T52-J52/2)*M52-L52)/(T52+J52/2)</f>
        <v>0</v>
      </c>
      <c r="O52">
        <f>N52*(DY52+DZ52)/1000.0</f>
        <v>0</v>
      </c>
      <c r="P52">
        <f>(DR52 - IF(AU52&gt;1, L52*DL52*100.0/(AW52), 0))*(DY52+DZ52)/1000.0</f>
        <v>0</v>
      </c>
      <c r="Q52">
        <f>2.0/((1/S52-1/R52)+SIGN(S52)*SQRT((1/S52-1/R52)*(1/S52-1/R52) + 4*DM52/((DM52+1)*(DM52+1))*(2*1/S52*1/R52-1/R52*1/R52)))</f>
        <v>0</v>
      </c>
      <c r="R52">
        <f>IF(LEFT(DN52,1)&lt;&gt;"0",IF(LEFT(DN52,1)="1",3.0,DO52),$D$5+$E$5*(EF52*DY52/($K$5*1000))+$F$5*(EF52*DY52/($K$5*1000))*MAX(MIN(DL52,$J$5),$I$5)*MAX(MIN(DL52,$J$5),$I$5)+$G$5*MAX(MIN(DL52,$J$5),$I$5)*(EF52*DY52/($K$5*1000))+$H$5*(EF52*DY52/($K$5*1000))*(EF52*DY52/($K$5*1000)))</f>
        <v>0</v>
      </c>
      <c r="S52">
        <f>J52*(1000-(1000*0.61365*exp(17.502*W52/(240.97+W52))/(DY52+DZ52)+DT52)/2)/(1000*0.61365*exp(17.502*W52/(240.97+W52))/(DY52+DZ52)-DT52)</f>
        <v>0</v>
      </c>
      <c r="T52">
        <f>1/((DM52+1)/(Q52/1.6)+1/(R52/1.37)) + DM52/((DM52+1)/(Q52/1.6) + DM52/(R52/1.37))</f>
        <v>0</v>
      </c>
      <c r="U52">
        <f>(DH52*DK52)</f>
        <v>0</v>
      </c>
      <c r="V52">
        <f>(EA52+(U52+2*0.95*5.67E-8*(((EA52+$B$7)+273)^4-(EA52+273)^4)-44100*J52)/(1.84*29.3*R52+8*0.95*5.67E-8*(EA52+273)^3))</f>
        <v>0</v>
      </c>
      <c r="W52">
        <f>($C$7*EB52+$D$7*EC52+$E$7*V52)</f>
        <v>0</v>
      </c>
      <c r="X52">
        <f>0.61365*exp(17.502*W52/(240.97+W52))</f>
        <v>0</v>
      </c>
      <c r="Y52">
        <f>(Z52/AA52*100)</f>
        <v>0</v>
      </c>
      <c r="Z52">
        <f>DT52*(DY52+DZ52)/1000</f>
        <v>0</v>
      </c>
      <c r="AA52">
        <f>0.61365*exp(17.502*EA52/(240.97+EA52))</f>
        <v>0</v>
      </c>
      <c r="AB52">
        <f>(X52-DT52*(DY52+DZ52)/1000)</f>
        <v>0</v>
      </c>
      <c r="AC52">
        <f>(-J52*44100)</f>
        <v>0</v>
      </c>
      <c r="AD52">
        <f>2*29.3*R52*0.92*(EA52-W52)</f>
        <v>0</v>
      </c>
      <c r="AE52">
        <f>2*0.95*5.67E-8*(((EA52+$B$7)+273)^4-(W52+273)^4)</f>
        <v>0</v>
      </c>
      <c r="AF52">
        <f>U52+AE52+AC52+AD52</f>
        <v>0</v>
      </c>
      <c r="AG52">
        <f>DX52*AU52*(DS52-DR52*(1000-AU52*DU52)/(1000-AU52*DT52))/(100*DL52)</f>
        <v>0</v>
      </c>
      <c r="AH52">
        <f>1000*DX52*AU52*(DT52-DU52)/(100*DL52*(1000-AU52*DT52))</f>
        <v>0</v>
      </c>
      <c r="AI52">
        <f>(AJ52 - AK52 - DY52*1E3/(8.314*(EA52+273.15)) * AM52/DX52 * AL52) * DX52/(100*DL52) * (1000 - DU52)/1000</f>
        <v>0</v>
      </c>
      <c r="AJ52">
        <v>589.726147151179</v>
      </c>
      <c r="AK52">
        <v>561.7884</v>
      </c>
      <c r="AL52">
        <v>3.28015877560108</v>
      </c>
      <c r="AM52">
        <v>64.7646732039723</v>
      </c>
      <c r="AN52">
        <f>(AP52 - AO52 + DY52*1E3/(8.314*(EA52+273.15)) * AR52/DX52 * AQ52) * DX52/(100*DL52) * 1000/(1000 - AP52)</f>
        <v>0</v>
      </c>
      <c r="AO52">
        <v>24.7869463675699</v>
      </c>
      <c r="AP52">
        <v>31.5159024242424</v>
      </c>
      <c r="AQ52">
        <v>-0.00286300452985095</v>
      </c>
      <c r="AR52">
        <v>110.942474455945</v>
      </c>
      <c r="AS52">
        <v>0</v>
      </c>
      <c r="AT52">
        <v>0</v>
      </c>
      <c r="AU52">
        <f>IF(AS52*$H$13&gt;=AW52,1.0,(AW52/(AW52-AS52*$H$13)))</f>
        <v>0</v>
      </c>
      <c r="AV52">
        <f>(AU52-1)*100</f>
        <v>0</v>
      </c>
      <c r="AW52">
        <f>MAX(0,($B$13+$C$13*EF52)/(1+$D$13*EF52)*DY52/(EA52+273)*$E$13)</f>
        <v>0</v>
      </c>
      <c r="AX52" t="s">
        <v>437</v>
      </c>
      <c r="AY52" t="s">
        <v>437</v>
      </c>
      <c r="AZ52">
        <v>0</v>
      </c>
      <c r="BA52">
        <v>0</v>
      </c>
      <c r="BB52">
        <f>1-AZ52/BA52</f>
        <v>0</v>
      </c>
      <c r="BC52">
        <v>0</v>
      </c>
      <c r="BD52" t="s">
        <v>437</v>
      </c>
      <c r="BE52" t="s">
        <v>437</v>
      </c>
      <c r="BF52">
        <v>0</v>
      </c>
      <c r="BG52">
        <v>0</v>
      </c>
      <c r="BH52">
        <f>1-BF52/BG52</f>
        <v>0</v>
      </c>
      <c r="BI52">
        <v>0.5</v>
      </c>
      <c r="BJ52">
        <f>DI52</f>
        <v>0</v>
      </c>
      <c r="BK52">
        <f>L52</f>
        <v>0</v>
      </c>
      <c r="BL52">
        <f>BH52*BI52*BJ52</f>
        <v>0</v>
      </c>
      <c r="BM52">
        <f>(BK52-BC52)/BJ52</f>
        <v>0</v>
      </c>
      <c r="BN52">
        <f>(BA52-BG52)/BG52</f>
        <v>0</v>
      </c>
      <c r="BO52">
        <f>AZ52/(BB52+AZ52/BG52)</f>
        <v>0</v>
      </c>
      <c r="BP52" t="s">
        <v>437</v>
      </c>
      <c r="BQ52">
        <v>0</v>
      </c>
      <c r="BR52">
        <f>IF(BQ52&lt;&gt;0, BQ52, BO52)</f>
        <v>0</v>
      </c>
      <c r="BS52">
        <f>1-BR52/BG52</f>
        <v>0</v>
      </c>
      <c r="BT52">
        <f>(BG52-BF52)/(BG52-BR52)</f>
        <v>0</v>
      </c>
      <c r="BU52">
        <f>(BA52-BG52)/(BA52-BR52)</f>
        <v>0</v>
      </c>
      <c r="BV52">
        <f>(BG52-BF52)/(BG52-AZ52)</f>
        <v>0</v>
      </c>
      <c r="BW52">
        <f>(BA52-BG52)/(BA52-AZ52)</f>
        <v>0</v>
      </c>
      <c r="BX52">
        <f>(BT52*BR52/BF52)</f>
        <v>0</v>
      </c>
      <c r="BY52">
        <f>(1-BX52)</f>
        <v>0</v>
      </c>
      <c r="DH52">
        <f>$B$11*EG52+$C$11*EH52+$F$11*ES52*(1-EV52)</f>
        <v>0</v>
      </c>
      <c r="DI52">
        <f>DH52*DJ52</f>
        <v>0</v>
      </c>
      <c r="DJ52">
        <f>($B$11*$D$9+$C$11*$D$9+$F$11*((FF52+EX52)/MAX(FF52+EX52+FG52, 0.1)*$I$9+FG52/MAX(FF52+EX52+FG52, 0.1)*$J$9))/($B$11+$C$11+$F$11)</f>
        <v>0</v>
      </c>
      <c r="DK52">
        <f>($B$11*$K$9+$C$11*$K$9+$F$11*((FF52+EX52)/MAX(FF52+EX52+FG52, 0.1)*$P$9+FG52/MAX(FF52+EX52+FG52, 0.1)*$Q$9))/($B$11+$C$11+$F$11)</f>
        <v>0</v>
      </c>
      <c r="DL52">
        <v>6</v>
      </c>
      <c r="DM52">
        <v>0.5</v>
      </c>
      <c r="DN52" t="s">
        <v>438</v>
      </c>
      <c r="DO52">
        <v>2</v>
      </c>
      <c r="DP52" t="b">
        <v>1</v>
      </c>
      <c r="DQ52">
        <v>1761408439.84615</v>
      </c>
      <c r="DR52">
        <v>520.935538461538</v>
      </c>
      <c r="DS52">
        <v>559.435692307692</v>
      </c>
      <c r="DT52">
        <v>31.5474384615385</v>
      </c>
      <c r="DU52">
        <v>24.7824384615385</v>
      </c>
      <c r="DV52">
        <v>519.838230769231</v>
      </c>
      <c r="DW52">
        <v>31.2322461538462</v>
      </c>
      <c r="DX52">
        <v>500.024615384615</v>
      </c>
      <c r="DY52">
        <v>90.2910692307692</v>
      </c>
      <c r="DZ52">
        <v>0.0313593461538462</v>
      </c>
      <c r="EA52">
        <v>37.1388692307692</v>
      </c>
      <c r="EB52">
        <v>36.0290769230769</v>
      </c>
      <c r="EC52">
        <v>999.9</v>
      </c>
      <c r="ED52">
        <v>0</v>
      </c>
      <c r="EE52">
        <v>0</v>
      </c>
      <c r="EF52">
        <v>10023.9953846154</v>
      </c>
      <c r="EG52">
        <v>0</v>
      </c>
      <c r="EH52">
        <v>1226.84538461538</v>
      </c>
      <c r="EI52">
        <v>-38.5001461538461</v>
      </c>
      <c r="EJ52">
        <v>537.905</v>
      </c>
      <c r="EK52">
        <v>573.652461538462</v>
      </c>
      <c r="EL52">
        <v>6.76499615384615</v>
      </c>
      <c r="EM52">
        <v>559.435692307692</v>
      </c>
      <c r="EN52">
        <v>24.7824384615385</v>
      </c>
      <c r="EO52">
        <v>2.84845</v>
      </c>
      <c r="EP52">
        <v>2.23763230769231</v>
      </c>
      <c r="EQ52">
        <v>23.1676</v>
      </c>
      <c r="ER52">
        <v>19.2343230769231</v>
      </c>
      <c r="ES52">
        <v>1199.98692307692</v>
      </c>
      <c r="ET52">
        <v>0.967002692307692</v>
      </c>
      <c r="EU52">
        <v>0.0329974692307692</v>
      </c>
      <c r="EV52">
        <v>0</v>
      </c>
      <c r="EW52">
        <v>1439.35</v>
      </c>
      <c r="EX52">
        <v>5.00059</v>
      </c>
      <c r="EY52">
        <v>17460.1461538462</v>
      </c>
      <c r="EZ52">
        <v>10358.6076923077</v>
      </c>
      <c r="FA52">
        <v>45.437</v>
      </c>
      <c r="FB52">
        <v>46.7929230769231</v>
      </c>
      <c r="FC52">
        <v>45.437</v>
      </c>
      <c r="FD52">
        <v>46.687</v>
      </c>
      <c r="FE52">
        <v>47.0524615384615</v>
      </c>
      <c r="FF52">
        <v>1155.55692307692</v>
      </c>
      <c r="FG52">
        <v>39.43</v>
      </c>
      <c r="FH52">
        <v>0</v>
      </c>
      <c r="FI52">
        <v>1761408408.1</v>
      </c>
      <c r="FJ52">
        <v>0</v>
      </c>
      <c r="FK52">
        <v>1439.28269230769</v>
      </c>
      <c r="FL52">
        <v>-4.94940170540387</v>
      </c>
      <c r="FM52">
        <v>-44.7965812085849</v>
      </c>
      <c r="FN52">
        <v>17459.65</v>
      </c>
      <c r="FO52">
        <v>15</v>
      </c>
      <c r="FP52">
        <v>0</v>
      </c>
      <c r="FQ52" t="s">
        <v>439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-38.3965095238095</v>
      </c>
      <c r="GD52">
        <v>-2.55836883116887</v>
      </c>
      <c r="GE52">
        <v>0.462103005322779</v>
      </c>
      <c r="GF52">
        <v>0</v>
      </c>
      <c r="GG52">
        <v>1439.64558823529</v>
      </c>
      <c r="GH52">
        <v>-6.06829640214033</v>
      </c>
      <c r="GI52">
        <v>0.631809684563825</v>
      </c>
      <c r="GJ52">
        <v>-1</v>
      </c>
      <c r="GK52">
        <v>6.77828</v>
      </c>
      <c r="GL52">
        <v>-0.293663376623374</v>
      </c>
      <c r="GM52">
        <v>0.0297113399867714</v>
      </c>
      <c r="GN52">
        <v>0</v>
      </c>
      <c r="GO52">
        <v>0</v>
      </c>
      <c r="GP52">
        <v>2</v>
      </c>
      <c r="GQ52" t="s">
        <v>473</v>
      </c>
      <c r="GR52">
        <v>3.13133</v>
      </c>
      <c r="GS52">
        <v>2.70923</v>
      </c>
      <c r="GT52">
        <v>0.107116</v>
      </c>
      <c r="GU52">
        <v>0.112696</v>
      </c>
      <c r="GV52">
        <v>0.123018</v>
      </c>
      <c r="GW52">
        <v>0.104027</v>
      </c>
      <c r="GX52">
        <v>33196.3</v>
      </c>
      <c r="GY52">
        <v>35173.6</v>
      </c>
      <c r="GZ52">
        <v>33679.3</v>
      </c>
      <c r="HA52">
        <v>35934.3</v>
      </c>
      <c r="HB52">
        <v>41832.6</v>
      </c>
      <c r="HC52">
        <v>46259.2</v>
      </c>
      <c r="HD52">
        <v>52638.7</v>
      </c>
      <c r="HE52">
        <v>57458.3</v>
      </c>
      <c r="HF52">
        <v>1.86343</v>
      </c>
      <c r="HG52">
        <v>1.73717</v>
      </c>
      <c r="HH52">
        <v>0.0968985</v>
      </c>
      <c r="HI52">
        <v>0</v>
      </c>
      <c r="HJ52">
        <v>34.4577</v>
      </c>
      <c r="HK52">
        <v>999.9</v>
      </c>
      <c r="HL52">
        <v>60.438</v>
      </c>
      <c r="HM52">
        <v>27.815</v>
      </c>
      <c r="HN52">
        <v>25.1293</v>
      </c>
      <c r="HO52">
        <v>55.5845</v>
      </c>
      <c r="HP52">
        <v>43.9824</v>
      </c>
      <c r="HQ52">
        <v>1</v>
      </c>
      <c r="HR52">
        <v>0.698404</v>
      </c>
      <c r="HS52">
        <v>0.00794935</v>
      </c>
      <c r="HT52">
        <v>20.1357</v>
      </c>
      <c r="HU52">
        <v>5.19468</v>
      </c>
      <c r="HV52">
        <v>12.0099</v>
      </c>
      <c r="HW52">
        <v>4.97345</v>
      </c>
      <c r="HX52">
        <v>3.29487</v>
      </c>
      <c r="HY52">
        <v>9999</v>
      </c>
      <c r="HZ52">
        <v>9999</v>
      </c>
      <c r="IA52">
        <v>999.9</v>
      </c>
      <c r="IB52">
        <v>9999</v>
      </c>
      <c r="IC52">
        <v>1.86318</v>
      </c>
      <c r="ID52">
        <v>1.86809</v>
      </c>
      <c r="IE52">
        <v>1.86783</v>
      </c>
      <c r="IF52">
        <v>1.86905</v>
      </c>
      <c r="IG52">
        <v>1.86981</v>
      </c>
      <c r="IH52">
        <v>1.86589</v>
      </c>
      <c r="II52">
        <v>1.86699</v>
      </c>
      <c r="IJ52">
        <v>1.86843</v>
      </c>
      <c r="IK52">
        <v>5</v>
      </c>
      <c r="IL52">
        <v>0</v>
      </c>
      <c r="IM52">
        <v>0</v>
      </c>
      <c r="IN52">
        <v>0</v>
      </c>
      <c r="IO52" t="s">
        <v>441</v>
      </c>
      <c r="IP52" t="s">
        <v>442</v>
      </c>
      <c r="IQ52" t="s">
        <v>443</v>
      </c>
      <c r="IR52" t="s">
        <v>443</v>
      </c>
      <c r="IS52" t="s">
        <v>443</v>
      </c>
      <c r="IT52" t="s">
        <v>443</v>
      </c>
      <c r="IU52">
        <v>0</v>
      </c>
      <c r="IV52">
        <v>100</v>
      </c>
      <c r="IW52">
        <v>100</v>
      </c>
      <c r="IX52">
        <v>1.098</v>
      </c>
      <c r="IY52">
        <v>0.3152</v>
      </c>
      <c r="IZ52">
        <v>1.09748391826392</v>
      </c>
      <c r="JA52">
        <v>0</v>
      </c>
      <c r="JB52">
        <v>0</v>
      </c>
      <c r="JC52">
        <v>0</v>
      </c>
      <c r="JD52">
        <v>0.315191680746845</v>
      </c>
      <c r="JE52">
        <v>0</v>
      </c>
      <c r="JF52">
        <v>0</v>
      </c>
      <c r="JG52">
        <v>0</v>
      </c>
      <c r="JH52">
        <v>5</v>
      </c>
      <c r="JI52">
        <v>2273</v>
      </c>
      <c r="JJ52">
        <v>0</v>
      </c>
      <c r="JK52">
        <v>25</v>
      </c>
      <c r="JL52">
        <v>29356807.5</v>
      </c>
      <c r="JM52">
        <v>29356807.5</v>
      </c>
      <c r="JN52">
        <v>1.33545</v>
      </c>
      <c r="JO52">
        <v>2.61353</v>
      </c>
      <c r="JP52">
        <v>1.54785</v>
      </c>
      <c r="JQ52">
        <v>2.32422</v>
      </c>
      <c r="JR52">
        <v>1.64673</v>
      </c>
      <c r="JS52">
        <v>2.37305</v>
      </c>
      <c r="JT52">
        <v>32.3328</v>
      </c>
      <c r="JU52">
        <v>24.2101</v>
      </c>
      <c r="JV52">
        <v>18</v>
      </c>
      <c r="JW52">
        <v>507.242</v>
      </c>
      <c r="JX52">
        <v>419.179</v>
      </c>
      <c r="JY52">
        <v>36.1531</v>
      </c>
      <c r="JZ52">
        <v>36.0894</v>
      </c>
      <c r="KA52">
        <v>30.0001</v>
      </c>
      <c r="KB52">
        <v>35.9446</v>
      </c>
      <c r="KC52">
        <v>35.8694</v>
      </c>
      <c r="KD52">
        <v>26.8892</v>
      </c>
      <c r="KE52">
        <v>0</v>
      </c>
      <c r="KF52">
        <v>100</v>
      </c>
      <c r="KG52">
        <v>36.1405</v>
      </c>
      <c r="KH52">
        <v>609.287</v>
      </c>
      <c r="KI52">
        <v>53.0404</v>
      </c>
      <c r="KJ52">
        <v>95.6156</v>
      </c>
      <c r="KK52">
        <v>93.078</v>
      </c>
    </row>
    <row r="53" spans="1:297">
      <c r="A53">
        <v>37</v>
      </c>
      <c r="B53">
        <v>1761408453</v>
      </c>
      <c r="C53">
        <v>272</v>
      </c>
      <c r="D53" t="s">
        <v>516</v>
      </c>
      <c r="E53" t="s">
        <v>517</v>
      </c>
      <c r="F53">
        <v>5</v>
      </c>
      <c r="G53" t="s">
        <v>435</v>
      </c>
      <c r="H53" t="s">
        <v>436</v>
      </c>
      <c r="I53">
        <v>1761408444.84615</v>
      </c>
      <c r="J53">
        <f>(K53)/1000</f>
        <v>0</v>
      </c>
      <c r="K53">
        <f>IF(DP53, AN53, AH53)</f>
        <v>0</v>
      </c>
      <c r="L53">
        <f>IF(DP53, AI53, AG53)</f>
        <v>0</v>
      </c>
      <c r="M53">
        <f>DR53 - IF(AU53&gt;1, L53*DL53*100.0/(AW53), 0)</f>
        <v>0</v>
      </c>
      <c r="N53">
        <f>((T53-J53/2)*M53-L53)/(T53+J53/2)</f>
        <v>0</v>
      </c>
      <c r="O53">
        <f>N53*(DY53+DZ53)/1000.0</f>
        <v>0</v>
      </c>
      <c r="P53">
        <f>(DR53 - IF(AU53&gt;1, L53*DL53*100.0/(AW53), 0))*(DY53+DZ53)/1000.0</f>
        <v>0</v>
      </c>
      <c r="Q53">
        <f>2.0/((1/S53-1/R53)+SIGN(S53)*SQRT((1/S53-1/R53)*(1/S53-1/R53) + 4*DM53/((DM53+1)*(DM53+1))*(2*1/S53*1/R53-1/R53*1/R53)))</f>
        <v>0</v>
      </c>
      <c r="R53">
        <f>IF(LEFT(DN53,1)&lt;&gt;"0",IF(LEFT(DN53,1)="1",3.0,DO53),$D$5+$E$5*(EF53*DY53/($K$5*1000))+$F$5*(EF53*DY53/($K$5*1000))*MAX(MIN(DL53,$J$5),$I$5)*MAX(MIN(DL53,$J$5),$I$5)+$G$5*MAX(MIN(DL53,$J$5),$I$5)*(EF53*DY53/($K$5*1000))+$H$5*(EF53*DY53/($K$5*1000))*(EF53*DY53/($K$5*1000)))</f>
        <v>0</v>
      </c>
      <c r="S53">
        <f>J53*(1000-(1000*0.61365*exp(17.502*W53/(240.97+W53))/(DY53+DZ53)+DT53)/2)/(1000*0.61365*exp(17.502*W53/(240.97+W53))/(DY53+DZ53)-DT53)</f>
        <v>0</v>
      </c>
      <c r="T53">
        <f>1/((DM53+1)/(Q53/1.6)+1/(R53/1.37)) + DM53/((DM53+1)/(Q53/1.6) + DM53/(R53/1.37))</f>
        <v>0</v>
      </c>
      <c r="U53">
        <f>(DH53*DK53)</f>
        <v>0</v>
      </c>
      <c r="V53">
        <f>(EA53+(U53+2*0.95*5.67E-8*(((EA53+$B$7)+273)^4-(EA53+273)^4)-44100*J53)/(1.84*29.3*R53+8*0.95*5.67E-8*(EA53+273)^3))</f>
        <v>0</v>
      </c>
      <c r="W53">
        <f>($C$7*EB53+$D$7*EC53+$E$7*V53)</f>
        <v>0</v>
      </c>
      <c r="X53">
        <f>0.61365*exp(17.502*W53/(240.97+W53))</f>
        <v>0</v>
      </c>
      <c r="Y53">
        <f>(Z53/AA53*100)</f>
        <v>0</v>
      </c>
      <c r="Z53">
        <f>DT53*(DY53+DZ53)/1000</f>
        <v>0</v>
      </c>
      <c r="AA53">
        <f>0.61365*exp(17.502*EA53/(240.97+EA53))</f>
        <v>0</v>
      </c>
      <c r="AB53">
        <f>(X53-DT53*(DY53+DZ53)/1000)</f>
        <v>0</v>
      </c>
      <c r="AC53">
        <f>(-J53*44100)</f>
        <v>0</v>
      </c>
      <c r="AD53">
        <f>2*29.3*R53*0.92*(EA53-W53)</f>
        <v>0</v>
      </c>
      <c r="AE53">
        <f>2*0.95*5.67E-8*(((EA53+$B$7)+273)^4-(W53+273)^4)</f>
        <v>0</v>
      </c>
      <c r="AF53">
        <f>U53+AE53+AC53+AD53</f>
        <v>0</v>
      </c>
      <c r="AG53">
        <f>DX53*AU53*(DS53-DR53*(1000-AU53*DU53)/(1000-AU53*DT53))/(100*DL53)</f>
        <v>0</v>
      </c>
      <c r="AH53">
        <f>1000*DX53*AU53*(DT53-DU53)/(100*DL53*(1000-AU53*DT53))</f>
        <v>0</v>
      </c>
      <c r="AI53">
        <f>(AJ53 - AK53 - DY53*1E3/(8.314*(EA53+273.15)) * AM53/DX53 * AL53) * DX53/(100*DL53) * (1000 - DU53)/1000</f>
        <v>0</v>
      </c>
      <c r="AJ53">
        <v>605.853182681893</v>
      </c>
      <c r="AK53">
        <v>577.822181818182</v>
      </c>
      <c r="AL53">
        <v>3.20281776072099</v>
      </c>
      <c r="AM53">
        <v>64.7646732039723</v>
      </c>
      <c r="AN53">
        <f>(AP53 - AO53 + DY53*1E3/(8.314*(EA53+273.15)) * AR53/DX53 * AQ53) * DX53/(100*DL53) * 1000/(1000 - AP53)</f>
        <v>0</v>
      </c>
      <c r="AO53">
        <v>24.7903083291321</v>
      </c>
      <c r="AP53">
        <v>31.4886006060606</v>
      </c>
      <c r="AQ53">
        <v>-0.00682754709615522</v>
      </c>
      <c r="AR53">
        <v>110.942474455945</v>
      </c>
      <c r="AS53">
        <v>0</v>
      </c>
      <c r="AT53">
        <v>0</v>
      </c>
      <c r="AU53">
        <f>IF(AS53*$H$13&gt;=AW53,1.0,(AW53/(AW53-AS53*$H$13)))</f>
        <v>0</v>
      </c>
      <c r="AV53">
        <f>(AU53-1)*100</f>
        <v>0</v>
      </c>
      <c r="AW53">
        <f>MAX(0,($B$13+$C$13*EF53)/(1+$D$13*EF53)*DY53/(EA53+273)*$E$13)</f>
        <v>0</v>
      </c>
      <c r="AX53" t="s">
        <v>437</v>
      </c>
      <c r="AY53" t="s">
        <v>437</v>
      </c>
      <c r="AZ53">
        <v>0</v>
      </c>
      <c r="BA53">
        <v>0</v>
      </c>
      <c r="BB53">
        <f>1-AZ53/BA53</f>
        <v>0</v>
      </c>
      <c r="BC53">
        <v>0</v>
      </c>
      <c r="BD53" t="s">
        <v>437</v>
      </c>
      <c r="BE53" t="s">
        <v>437</v>
      </c>
      <c r="BF53">
        <v>0</v>
      </c>
      <c r="BG53">
        <v>0</v>
      </c>
      <c r="BH53">
        <f>1-BF53/BG53</f>
        <v>0</v>
      </c>
      <c r="BI53">
        <v>0.5</v>
      </c>
      <c r="BJ53">
        <f>DI53</f>
        <v>0</v>
      </c>
      <c r="BK53">
        <f>L53</f>
        <v>0</v>
      </c>
      <c r="BL53">
        <f>BH53*BI53*BJ53</f>
        <v>0</v>
      </c>
      <c r="BM53">
        <f>(BK53-BC53)/BJ53</f>
        <v>0</v>
      </c>
      <c r="BN53">
        <f>(BA53-BG53)/BG53</f>
        <v>0</v>
      </c>
      <c r="BO53">
        <f>AZ53/(BB53+AZ53/BG53)</f>
        <v>0</v>
      </c>
      <c r="BP53" t="s">
        <v>437</v>
      </c>
      <c r="BQ53">
        <v>0</v>
      </c>
      <c r="BR53">
        <f>IF(BQ53&lt;&gt;0, BQ53, BO53)</f>
        <v>0</v>
      </c>
      <c r="BS53">
        <f>1-BR53/BG53</f>
        <v>0</v>
      </c>
      <c r="BT53">
        <f>(BG53-BF53)/(BG53-BR53)</f>
        <v>0</v>
      </c>
      <c r="BU53">
        <f>(BA53-BG53)/(BA53-BR53)</f>
        <v>0</v>
      </c>
      <c r="BV53">
        <f>(BG53-BF53)/(BG53-AZ53)</f>
        <v>0</v>
      </c>
      <c r="BW53">
        <f>(BA53-BG53)/(BA53-AZ53)</f>
        <v>0</v>
      </c>
      <c r="BX53">
        <f>(BT53*BR53/BF53)</f>
        <v>0</v>
      </c>
      <c r="BY53">
        <f>(1-BX53)</f>
        <v>0</v>
      </c>
      <c r="DH53">
        <f>$B$11*EG53+$C$11*EH53+$F$11*ES53*(1-EV53)</f>
        <v>0</v>
      </c>
      <c r="DI53">
        <f>DH53*DJ53</f>
        <v>0</v>
      </c>
      <c r="DJ53">
        <f>($B$11*$D$9+$C$11*$D$9+$F$11*((FF53+EX53)/MAX(FF53+EX53+FG53, 0.1)*$I$9+FG53/MAX(FF53+EX53+FG53, 0.1)*$J$9))/($B$11+$C$11+$F$11)</f>
        <v>0</v>
      </c>
      <c r="DK53">
        <f>($B$11*$K$9+$C$11*$K$9+$F$11*((FF53+EX53)/MAX(FF53+EX53+FG53, 0.1)*$P$9+FG53/MAX(FF53+EX53+FG53, 0.1)*$Q$9))/($B$11+$C$11+$F$11)</f>
        <v>0</v>
      </c>
      <c r="DL53">
        <v>6</v>
      </c>
      <c r="DM53">
        <v>0.5</v>
      </c>
      <c r="DN53" t="s">
        <v>438</v>
      </c>
      <c r="DO53">
        <v>2</v>
      </c>
      <c r="DP53" t="b">
        <v>1</v>
      </c>
      <c r="DQ53">
        <v>1761408444.84615</v>
      </c>
      <c r="DR53">
        <v>537.030538461538</v>
      </c>
      <c r="DS53">
        <v>575.776230769231</v>
      </c>
      <c r="DT53">
        <v>31.5248307692308</v>
      </c>
      <c r="DU53">
        <v>24.7862461538462</v>
      </c>
      <c r="DV53">
        <v>535.933153846154</v>
      </c>
      <c r="DW53">
        <v>31.2096307692308</v>
      </c>
      <c r="DX53">
        <v>500.040538461539</v>
      </c>
      <c r="DY53">
        <v>90.2915</v>
      </c>
      <c r="DZ53">
        <v>0.0312690923076923</v>
      </c>
      <c r="EA53">
        <v>37.1335538461539</v>
      </c>
      <c r="EB53">
        <v>36.0249769230769</v>
      </c>
      <c r="EC53">
        <v>999.9</v>
      </c>
      <c r="ED53">
        <v>0</v>
      </c>
      <c r="EE53">
        <v>0</v>
      </c>
      <c r="EF53">
        <v>10029.0953846154</v>
      </c>
      <c r="EG53">
        <v>0</v>
      </c>
      <c r="EH53">
        <v>1226.84692307692</v>
      </c>
      <c r="EI53">
        <v>-38.7457846153846</v>
      </c>
      <c r="EJ53">
        <v>554.511230769231</v>
      </c>
      <c r="EK53">
        <v>590.410615384615</v>
      </c>
      <c r="EL53">
        <v>6.73857692307692</v>
      </c>
      <c r="EM53">
        <v>575.776230769231</v>
      </c>
      <c r="EN53">
        <v>24.7862461538462</v>
      </c>
      <c r="EO53">
        <v>2.84642307692308</v>
      </c>
      <c r="EP53">
        <v>2.23798692307692</v>
      </c>
      <c r="EQ53">
        <v>23.1558</v>
      </c>
      <c r="ER53">
        <v>19.2368692307692</v>
      </c>
      <c r="ES53">
        <v>1200.01230769231</v>
      </c>
      <c r="ET53">
        <v>0.967003384615384</v>
      </c>
      <c r="EU53">
        <v>0.0329968076923077</v>
      </c>
      <c r="EV53">
        <v>0</v>
      </c>
      <c r="EW53">
        <v>1438.97769230769</v>
      </c>
      <c r="EX53">
        <v>5.00059</v>
      </c>
      <c r="EY53">
        <v>17455.9692307692</v>
      </c>
      <c r="EZ53">
        <v>10358.8307692308</v>
      </c>
      <c r="FA53">
        <v>45.437</v>
      </c>
      <c r="FB53">
        <v>46.8024615384615</v>
      </c>
      <c r="FC53">
        <v>45.4466923076923</v>
      </c>
      <c r="FD53">
        <v>46.687</v>
      </c>
      <c r="FE53">
        <v>47.062</v>
      </c>
      <c r="FF53">
        <v>1155.58230769231</v>
      </c>
      <c r="FG53">
        <v>39.43</v>
      </c>
      <c r="FH53">
        <v>0</v>
      </c>
      <c r="FI53">
        <v>1761408412.9</v>
      </c>
      <c r="FJ53">
        <v>0</v>
      </c>
      <c r="FK53">
        <v>1438.92730769231</v>
      </c>
      <c r="FL53">
        <v>-4.03316239161097</v>
      </c>
      <c r="FM53">
        <v>-46.2564103045048</v>
      </c>
      <c r="FN53">
        <v>17455.6230769231</v>
      </c>
      <c r="FO53">
        <v>15</v>
      </c>
      <c r="FP53">
        <v>0</v>
      </c>
      <c r="FQ53" t="s">
        <v>439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-38.57779</v>
      </c>
      <c r="GD53">
        <v>-1.94069774436089</v>
      </c>
      <c r="GE53">
        <v>0.474911570610782</v>
      </c>
      <c r="GF53">
        <v>0</v>
      </c>
      <c r="GG53">
        <v>1439.22264705882</v>
      </c>
      <c r="GH53">
        <v>-4.69747899156696</v>
      </c>
      <c r="GI53">
        <v>0.507197077507862</v>
      </c>
      <c r="GJ53">
        <v>-1</v>
      </c>
      <c r="GK53">
        <v>6.750957</v>
      </c>
      <c r="GL53">
        <v>-0.317544360902259</v>
      </c>
      <c r="GM53">
        <v>0.0305427218990056</v>
      </c>
      <c r="GN53">
        <v>0</v>
      </c>
      <c r="GO53">
        <v>0</v>
      </c>
      <c r="GP53">
        <v>2</v>
      </c>
      <c r="GQ53" t="s">
        <v>473</v>
      </c>
      <c r="GR53">
        <v>3.13114</v>
      </c>
      <c r="GS53">
        <v>2.70925</v>
      </c>
      <c r="GT53">
        <v>0.109353</v>
      </c>
      <c r="GU53">
        <v>0.115093</v>
      </c>
      <c r="GV53">
        <v>0.122939</v>
      </c>
      <c r="GW53">
        <v>0.104036</v>
      </c>
      <c r="GX53">
        <v>33113</v>
      </c>
      <c r="GY53">
        <v>35078.7</v>
      </c>
      <c r="GZ53">
        <v>33679.2</v>
      </c>
      <c r="HA53">
        <v>35934.5</v>
      </c>
      <c r="HB53">
        <v>41836.7</v>
      </c>
      <c r="HC53">
        <v>46258.9</v>
      </c>
      <c r="HD53">
        <v>52638.8</v>
      </c>
      <c r="HE53">
        <v>57458.2</v>
      </c>
      <c r="HF53">
        <v>1.86335</v>
      </c>
      <c r="HG53">
        <v>1.7373</v>
      </c>
      <c r="HH53">
        <v>0.0964031</v>
      </c>
      <c r="HI53">
        <v>0</v>
      </c>
      <c r="HJ53">
        <v>34.4568</v>
      </c>
      <c r="HK53">
        <v>999.9</v>
      </c>
      <c r="HL53">
        <v>60.42</v>
      </c>
      <c r="HM53">
        <v>27.815</v>
      </c>
      <c r="HN53">
        <v>25.1198</v>
      </c>
      <c r="HO53">
        <v>56.0145</v>
      </c>
      <c r="HP53">
        <v>44.1306</v>
      </c>
      <c r="HQ53">
        <v>1</v>
      </c>
      <c r="HR53">
        <v>0.698214</v>
      </c>
      <c r="HS53">
        <v>-0.00489107</v>
      </c>
      <c r="HT53">
        <v>20.1357</v>
      </c>
      <c r="HU53">
        <v>5.19513</v>
      </c>
      <c r="HV53">
        <v>12.0099</v>
      </c>
      <c r="HW53">
        <v>4.9735</v>
      </c>
      <c r="HX53">
        <v>3.29492</v>
      </c>
      <c r="HY53">
        <v>9999</v>
      </c>
      <c r="HZ53">
        <v>9999</v>
      </c>
      <c r="IA53">
        <v>999.9</v>
      </c>
      <c r="IB53">
        <v>9999</v>
      </c>
      <c r="IC53">
        <v>1.86322</v>
      </c>
      <c r="ID53">
        <v>1.86812</v>
      </c>
      <c r="IE53">
        <v>1.86783</v>
      </c>
      <c r="IF53">
        <v>1.86905</v>
      </c>
      <c r="IG53">
        <v>1.86981</v>
      </c>
      <c r="IH53">
        <v>1.86591</v>
      </c>
      <c r="II53">
        <v>1.86699</v>
      </c>
      <c r="IJ53">
        <v>1.86843</v>
      </c>
      <c r="IK53">
        <v>5</v>
      </c>
      <c r="IL53">
        <v>0</v>
      </c>
      <c r="IM53">
        <v>0</v>
      </c>
      <c r="IN53">
        <v>0</v>
      </c>
      <c r="IO53" t="s">
        <v>441</v>
      </c>
      <c r="IP53" t="s">
        <v>442</v>
      </c>
      <c r="IQ53" t="s">
        <v>443</v>
      </c>
      <c r="IR53" t="s">
        <v>443</v>
      </c>
      <c r="IS53" t="s">
        <v>443</v>
      </c>
      <c r="IT53" t="s">
        <v>443</v>
      </c>
      <c r="IU53">
        <v>0</v>
      </c>
      <c r="IV53">
        <v>100</v>
      </c>
      <c r="IW53">
        <v>100</v>
      </c>
      <c r="IX53">
        <v>1.097</v>
      </c>
      <c r="IY53">
        <v>0.3152</v>
      </c>
      <c r="IZ53">
        <v>1.09748391826392</v>
      </c>
      <c r="JA53">
        <v>0</v>
      </c>
      <c r="JB53">
        <v>0</v>
      </c>
      <c r="JC53">
        <v>0</v>
      </c>
      <c r="JD53">
        <v>0.315191680746845</v>
      </c>
      <c r="JE53">
        <v>0</v>
      </c>
      <c r="JF53">
        <v>0</v>
      </c>
      <c r="JG53">
        <v>0</v>
      </c>
      <c r="JH53">
        <v>5</v>
      </c>
      <c r="JI53">
        <v>2273</v>
      </c>
      <c r="JJ53">
        <v>0</v>
      </c>
      <c r="JK53">
        <v>25</v>
      </c>
      <c r="JL53">
        <v>29356807.6</v>
      </c>
      <c r="JM53">
        <v>29356807.6</v>
      </c>
      <c r="JN53">
        <v>1.37085</v>
      </c>
      <c r="JO53">
        <v>2.61353</v>
      </c>
      <c r="JP53">
        <v>1.54785</v>
      </c>
      <c r="JQ53">
        <v>2.323</v>
      </c>
      <c r="JR53">
        <v>1.64673</v>
      </c>
      <c r="JS53">
        <v>2.34497</v>
      </c>
      <c r="JT53">
        <v>32.3328</v>
      </c>
      <c r="JU53">
        <v>24.2101</v>
      </c>
      <c r="JV53">
        <v>18</v>
      </c>
      <c r="JW53">
        <v>507.19</v>
      </c>
      <c r="JX53">
        <v>419.253</v>
      </c>
      <c r="JY53">
        <v>36.1288</v>
      </c>
      <c r="JZ53">
        <v>36.0894</v>
      </c>
      <c r="KA53">
        <v>29.9999</v>
      </c>
      <c r="KB53">
        <v>35.9446</v>
      </c>
      <c r="KC53">
        <v>35.8694</v>
      </c>
      <c r="KD53">
        <v>27.4729</v>
      </c>
      <c r="KE53">
        <v>0</v>
      </c>
      <c r="KF53">
        <v>100</v>
      </c>
      <c r="KG53">
        <v>36.1219</v>
      </c>
      <c r="KH53">
        <v>622.771</v>
      </c>
      <c r="KI53">
        <v>53.0404</v>
      </c>
      <c r="KJ53">
        <v>95.6156</v>
      </c>
      <c r="KK53">
        <v>93.0781</v>
      </c>
    </row>
    <row r="54" spans="1:297">
      <c r="A54">
        <v>38</v>
      </c>
      <c r="B54">
        <v>1761408458</v>
      </c>
      <c r="C54">
        <v>277</v>
      </c>
      <c r="D54" t="s">
        <v>518</v>
      </c>
      <c r="E54" t="s">
        <v>519</v>
      </c>
      <c r="F54">
        <v>5</v>
      </c>
      <c r="G54" t="s">
        <v>435</v>
      </c>
      <c r="H54" t="s">
        <v>436</v>
      </c>
      <c r="I54">
        <v>1761408449.84615</v>
      </c>
      <c r="J54">
        <f>(K54)/1000</f>
        <v>0</v>
      </c>
      <c r="K54">
        <f>IF(DP54, AN54, AH54)</f>
        <v>0</v>
      </c>
      <c r="L54">
        <f>IF(DP54, AI54, AG54)</f>
        <v>0</v>
      </c>
      <c r="M54">
        <f>DR54 - IF(AU54&gt;1, L54*DL54*100.0/(AW54), 0)</f>
        <v>0</v>
      </c>
      <c r="N54">
        <f>((T54-J54/2)*M54-L54)/(T54+J54/2)</f>
        <v>0</v>
      </c>
      <c r="O54">
        <f>N54*(DY54+DZ54)/1000.0</f>
        <v>0</v>
      </c>
      <c r="P54">
        <f>(DR54 - IF(AU54&gt;1, L54*DL54*100.0/(AW54), 0))*(DY54+DZ54)/1000.0</f>
        <v>0</v>
      </c>
      <c r="Q54">
        <f>2.0/((1/S54-1/R54)+SIGN(S54)*SQRT((1/S54-1/R54)*(1/S54-1/R54) + 4*DM54/((DM54+1)*(DM54+1))*(2*1/S54*1/R54-1/R54*1/R54)))</f>
        <v>0</v>
      </c>
      <c r="R54">
        <f>IF(LEFT(DN54,1)&lt;&gt;"0",IF(LEFT(DN54,1)="1",3.0,DO54),$D$5+$E$5*(EF54*DY54/($K$5*1000))+$F$5*(EF54*DY54/($K$5*1000))*MAX(MIN(DL54,$J$5),$I$5)*MAX(MIN(DL54,$J$5),$I$5)+$G$5*MAX(MIN(DL54,$J$5),$I$5)*(EF54*DY54/($K$5*1000))+$H$5*(EF54*DY54/($K$5*1000))*(EF54*DY54/($K$5*1000)))</f>
        <v>0</v>
      </c>
      <c r="S54">
        <f>J54*(1000-(1000*0.61365*exp(17.502*W54/(240.97+W54))/(DY54+DZ54)+DT54)/2)/(1000*0.61365*exp(17.502*W54/(240.97+W54))/(DY54+DZ54)-DT54)</f>
        <v>0</v>
      </c>
      <c r="T54">
        <f>1/((DM54+1)/(Q54/1.6)+1/(R54/1.37)) + DM54/((DM54+1)/(Q54/1.6) + DM54/(R54/1.37))</f>
        <v>0</v>
      </c>
      <c r="U54">
        <f>(DH54*DK54)</f>
        <v>0</v>
      </c>
      <c r="V54">
        <f>(EA54+(U54+2*0.95*5.67E-8*(((EA54+$B$7)+273)^4-(EA54+273)^4)-44100*J54)/(1.84*29.3*R54+8*0.95*5.67E-8*(EA54+273)^3))</f>
        <v>0</v>
      </c>
      <c r="W54">
        <f>($C$7*EB54+$D$7*EC54+$E$7*V54)</f>
        <v>0</v>
      </c>
      <c r="X54">
        <f>0.61365*exp(17.502*W54/(240.97+W54))</f>
        <v>0</v>
      </c>
      <c r="Y54">
        <f>(Z54/AA54*100)</f>
        <v>0</v>
      </c>
      <c r="Z54">
        <f>DT54*(DY54+DZ54)/1000</f>
        <v>0</v>
      </c>
      <c r="AA54">
        <f>0.61365*exp(17.502*EA54/(240.97+EA54))</f>
        <v>0</v>
      </c>
      <c r="AB54">
        <f>(X54-DT54*(DY54+DZ54)/1000)</f>
        <v>0</v>
      </c>
      <c r="AC54">
        <f>(-J54*44100)</f>
        <v>0</v>
      </c>
      <c r="AD54">
        <f>2*29.3*R54*0.92*(EA54-W54)</f>
        <v>0</v>
      </c>
      <c r="AE54">
        <f>2*0.95*5.67E-8*(((EA54+$B$7)+273)^4-(W54+273)^4)</f>
        <v>0</v>
      </c>
      <c r="AF54">
        <f>U54+AE54+AC54+AD54</f>
        <v>0</v>
      </c>
      <c r="AG54">
        <f>DX54*AU54*(DS54-DR54*(1000-AU54*DU54)/(1000-AU54*DT54))/(100*DL54)</f>
        <v>0</v>
      </c>
      <c r="AH54">
        <f>1000*DX54*AU54*(DT54-DU54)/(100*DL54*(1000-AU54*DT54))</f>
        <v>0</v>
      </c>
      <c r="AI54">
        <f>(AJ54 - AK54 - DY54*1E3/(8.314*(EA54+273.15)) * AM54/DX54 * AL54) * DX54/(100*DL54) * (1000 - DU54)/1000</f>
        <v>0</v>
      </c>
      <c r="AJ54">
        <v>623.993986646674</v>
      </c>
      <c r="AK54">
        <v>595.080472727272</v>
      </c>
      <c r="AL54">
        <v>3.46515177965525</v>
      </c>
      <c r="AM54">
        <v>64.7646732039723</v>
      </c>
      <c r="AN54">
        <f>(AP54 - AO54 + DY54*1E3/(8.314*(EA54+273.15)) * AR54/DX54 * AQ54) * DX54/(100*DL54) * 1000/(1000 - AP54)</f>
        <v>0</v>
      </c>
      <c r="AO54">
        <v>24.792756623647</v>
      </c>
      <c r="AP54">
        <v>31.458676969697</v>
      </c>
      <c r="AQ54">
        <v>-0.00557081598535293</v>
      </c>
      <c r="AR54">
        <v>110.942474455945</v>
      </c>
      <c r="AS54">
        <v>0</v>
      </c>
      <c r="AT54">
        <v>0</v>
      </c>
      <c r="AU54">
        <f>IF(AS54*$H$13&gt;=AW54,1.0,(AW54/(AW54-AS54*$H$13)))</f>
        <v>0</v>
      </c>
      <c r="AV54">
        <f>(AU54-1)*100</f>
        <v>0</v>
      </c>
      <c r="AW54">
        <f>MAX(0,($B$13+$C$13*EF54)/(1+$D$13*EF54)*DY54/(EA54+273)*$E$13)</f>
        <v>0</v>
      </c>
      <c r="AX54" t="s">
        <v>437</v>
      </c>
      <c r="AY54" t="s">
        <v>437</v>
      </c>
      <c r="AZ54">
        <v>0</v>
      </c>
      <c r="BA54">
        <v>0</v>
      </c>
      <c r="BB54">
        <f>1-AZ54/BA54</f>
        <v>0</v>
      </c>
      <c r="BC54">
        <v>0</v>
      </c>
      <c r="BD54" t="s">
        <v>437</v>
      </c>
      <c r="BE54" t="s">
        <v>437</v>
      </c>
      <c r="BF54">
        <v>0</v>
      </c>
      <c r="BG54">
        <v>0</v>
      </c>
      <c r="BH54">
        <f>1-BF54/BG54</f>
        <v>0</v>
      </c>
      <c r="BI54">
        <v>0.5</v>
      </c>
      <c r="BJ54">
        <f>DI54</f>
        <v>0</v>
      </c>
      <c r="BK54">
        <f>L54</f>
        <v>0</v>
      </c>
      <c r="BL54">
        <f>BH54*BI54*BJ54</f>
        <v>0</v>
      </c>
      <c r="BM54">
        <f>(BK54-BC54)/BJ54</f>
        <v>0</v>
      </c>
      <c r="BN54">
        <f>(BA54-BG54)/BG54</f>
        <v>0</v>
      </c>
      <c r="BO54">
        <f>AZ54/(BB54+AZ54/BG54)</f>
        <v>0</v>
      </c>
      <c r="BP54" t="s">
        <v>437</v>
      </c>
      <c r="BQ54">
        <v>0</v>
      </c>
      <c r="BR54">
        <f>IF(BQ54&lt;&gt;0, BQ54, BO54)</f>
        <v>0</v>
      </c>
      <c r="BS54">
        <f>1-BR54/BG54</f>
        <v>0</v>
      </c>
      <c r="BT54">
        <f>(BG54-BF54)/(BG54-BR54)</f>
        <v>0</v>
      </c>
      <c r="BU54">
        <f>(BA54-BG54)/(BA54-BR54)</f>
        <v>0</v>
      </c>
      <c r="BV54">
        <f>(BG54-BF54)/(BG54-AZ54)</f>
        <v>0</v>
      </c>
      <c r="BW54">
        <f>(BA54-BG54)/(BA54-AZ54)</f>
        <v>0</v>
      </c>
      <c r="BX54">
        <f>(BT54*BR54/BF54)</f>
        <v>0</v>
      </c>
      <c r="BY54">
        <f>(1-BX54)</f>
        <v>0</v>
      </c>
      <c r="DH54">
        <f>$B$11*EG54+$C$11*EH54+$F$11*ES54*(1-EV54)</f>
        <v>0</v>
      </c>
      <c r="DI54">
        <f>DH54*DJ54</f>
        <v>0</v>
      </c>
      <c r="DJ54">
        <f>($B$11*$D$9+$C$11*$D$9+$F$11*((FF54+EX54)/MAX(FF54+EX54+FG54, 0.1)*$I$9+FG54/MAX(FF54+EX54+FG54, 0.1)*$J$9))/($B$11+$C$11+$F$11)</f>
        <v>0</v>
      </c>
      <c r="DK54">
        <f>($B$11*$K$9+$C$11*$K$9+$F$11*((FF54+EX54)/MAX(FF54+EX54+FG54, 0.1)*$P$9+FG54/MAX(FF54+EX54+FG54, 0.1)*$Q$9))/($B$11+$C$11+$F$11)</f>
        <v>0</v>
      </c>
      <c r="DL54">
        <v>6</v>
      </c>
      <c r="DM54">
        <v>0.5</v>
      </c>
      <c r="DN54" t="s">
        <v>438</v>
      </c>
      <c r="DO54">
        <v>2</v>
      </c>
      <c r="DP54" t="b">
        <v>1</v>
      </c>
      <c r="DQ54">
        <v>1761408449.84615</v>
      </c>
      <c r="DR54">
        <v>553.118615384615</v>
      </c>
      <c r="DS54">
        <v>592.248692307692</v>
      </c>
      <c r="DT54">
        <v>31.4988307692308</v>
      </c>
      <c r="DU54">
        <v>24.7891230769231</v>
      </c>
      <c r="DV54">
        <v>552.021307692308</v>
      </c>
      <c r="DW54">
        <v>31.1836307692308</v>
      </c>
      <c r="DX54">
        <v>500.017</v>
      </c>
      <c r="DY54">
        <v>90.2923538461538</v>
      </c>
      <c r="DZ54">
        <v>0.0311746923076923</v>
      </c>
      <c r="EA54">
        <v>37.1291461538462</v>
      </c>
      <c r="EB54">
        <v>36.0174</v>
      </c>
      <c r="EC54">
        <v>999.9</v>
      </c>
      <c r="ED54">
        <v>0</v>
      </c>
      <c r="EE54">
        <v>0</v>
      </c>
      <c r="EF54">
        <v>10027.6515384615</v>
      </c>
      <c r="EG54">
        <v>0</v>
      </c>
      <c r="EH54">
        <v>1226.85384615385</v>
      </c>
      <c r="EI54">
        <v>-39.1301923076923</v>
      </c>
      <c r="EJ54">
        <v>571.107615384615</v>
      </c>
      <c r="EK54">
        <v>607.303538461538</v>
      </c>
      <c r="EL54">
        <v>6.70968230769231</v>
      </c>
      <c r="EM54">
        <v>592.248692307692</v>
      </c>
      <c r="EN54">
        <v>24.7891230769231</v>
      </c>
      <c r="EO54">
        <v>2.84410307692308</v>
      </c>
      <c r="EP54">
        <v>2.23827</v>
      </c>
      <c r="EQ54">
        <v>23.1423</v>
      </c>
      <c r="ER54">
        <v>19.2389</v>
      </c>
      <c r="ES54">
        <v>1200.03846153846</v>
      </c>
      <c r="ET54">
        <v>0.967004076923077</v>
      </c>
      <c r="EU54">
        <v>0.0329961461538461</v>
      </c>
      <c r="EV54">
        <v>0</v>
      </c>
      <c r="EW54">
        <v>1438.53307692308</v>
      </c>
      <c r="EX54">
        <v>5.00059</v>
      </c>
      <c r="EY54">
        <v>17451.6153846154</v>
      </c>
      <c r="EZ54">
        <v>10359.0538461538</v>
      </c>
      <c r="FA54">
        <v>45.437</v>
      </c>
      <c r="FB54">
        <v>46.7976923076923</v>
      </c>
      <c r="FC54">
        <v>45.4612307692308</v>
      </c>
      <c r="FD54">
        <v>46.687</v>
      </c>
      <c r="FE54">
        <v>47.062</v>
      </c>
      <c r="FF54">
        <v>1155.60846153846</v>
      </c>
      <c r="FG54">
        <v>39.43</v>
      </c>
      <c r="FH54">
        <v>0</v>
      </c>
      <c r="FI54">
        <v>1761408417.7</v>
      </c>
      <c r="FJ54">
        <v>0</v>
      </c>
      <c r="FK54">
        <v>1438.51269230769</v>
      </c>
      <c r="FL54">
        <v>-5.20923077148768</v>
      </c>
      <c r="FM54">
        <v>-61.7606837594227</v>
      </c>
      <c r="FN54">
        <v>17451.3269230769</v>
      </c>
      <c r="FO54">
        <v>15</v>
      </c>
      <c r="FP54">
        <v>0</v>
      </c>
      <c r="FQ54" t="s">
        <v>439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-39.0672142857143</v>
      </c>
      <c r="GD54">
        <v>-4.27213246753249</v>
      </c>
      <c r="GE54">
        <v>0.710516985009081</v>
      </c>
      <c r="GF54">
        <v>0</v>
      </c>
      <c r="GG54">
        <v>1438.76</v>
      </c>
      <c r="GH54">
        <v>-4.97784568383347</v>
      </c>
      <c r="GI54">
        <v>0.533418498102238</v>
      </c>
      <c r="GJ54">
        <v>-1</v>
      </c>
      <c r="GK54">
        <v>6.72553428571429</v>
      </c>
      <c r="GL54">
        <v>-0.339262597402598</v>
      </c>
      <c r="GM54">
        <v>0.0343149250564919</v>
      </c>
      <c r="GN54">
        <v>0</v>
      </c>
      <c r="GO54">
        <v>0</v>
      </c>
      <c r="GP54">
        <v>2</v>
      </c>
      <c r="GQ54" t="s">
        <v>473</v>
      </c>
      <c r="GR54">
        <v>3.13119</v>
      </c>
      <c r="GS54">
        <v>2.70894</v>
      </c>
      <c r="GT54">
        <v>0.11169</v>
      </c>
      <c r="GU54">
        <v>0.117252</v>
      </c>
      <c r="GV54">
        <v>0.122859</v>
      </c>
      <c r="GW54">
        <v>0.104047</v>
      </c>
      <c r="GX54">
        <v>33026.4</v>
      </c>
      <c r="GY54">
        <v>34993.1</v>
      </c>
      <c r="GZ54">
        <v>33679.5</v>
      </c>
      <c r="HA54">
        <v>35934.6</v>
      </c>
      <c r="HB54">
        <v>41840.8</v>
      </c>
      <c r="HC54">
        <v>46259.1</v>
      </c>
      <c r="HD54">
        <v>52638.8</v>
      </c>
      <c r="HE54">
        <v>57458.8</v>
      </c>
      <c r="HF54">
        <v>1.86338</v>
      </c>
      <c r="HG54">
        <v>1.73715</v>
      </c>
      <c r="HH54">
        <v>0.0961907</v>
      </c>
      <c r="HI54">
        <v>0</v>
      </c>
      <c r="HJ54">
        <v>34.4545</v>
      </c>
      <c r="HK54">
        <v>999.9</v>
      </c>
      <c r="HL54">
        <v>60.42</v>
      </c>
      <c r="HM54">
        <v>27.815</v>
      </c>
      <c r="HN54">
        <v>25.1209</v>
      </c>
      <c r="HO54">
        <v>55.4545</v>
      </c>
      <c r="HP54">
        <v>44.2428</v>
      </c>
      <c r="HQ54">
        <v>1</v>
      </c>
      <c r="HR54">
        <v>0.698155</v>
      </c>
      <c r="HS54">
        <v>-0.0335512</v>
      </c>
      <c r="HT54">
        <v>20.1355</v>
      </c>
      <c r="HU54">
        <v>5.19333</v>
      </c>
      <c r="HV54">
        <v>12.0099</v>
      </c>
      <c r="HW54">
        <v>4.9724</v>
      </c>
      <c r="HX54">
        <v>3.29475</v>
      </c>
      <c r="HY54">
        <v>9999</v>
      </c>
      <c r="HZ54">
        <v>9999</v>
      </c>
      <c r="IA54">
        <v>999.9</v>
      </c>
      <c r="IB54">
        <v>9999</v>
      </c>
      <c r="IC54">
        <v>1.86321</v>
      </c>
      <c r="ID54">
        <v>1.8681</v>
      </c>
      <c r="IE54">
        <v>1.86783</v>
      </c>
      <c r="IF54">
        <v>1.86905</v>
      </c>
      <c r="IG54">
        <v>1.86981</v>
      </c>
      <c r="IH54">
        <v>1.8659</v>
      </c>
      <c r="II54">
        <v>1.86693</v>
      </c>
      <c r="IJ54">
        <v>1.86841</v>
      </c>
      <c r="IK54">
        <v>5</v>
      </c>
      <c r="IL54">
        <v>0</v>
      </c>
      <c r="IM54">
        <v>0</v>
      </c>
      <c r="IN54">
        <v>0</v>
      </c>
      <c r="IO54" t="s">
        <v>441</v>
      </c>
      <c r="IP54" t="s">
        <v>442</v>
      </c>
      <c r="IQ54" t="s">
        <v>443</v>
      </c>
      <c r="IR54" t="s">
        <v>443</v>
      </c>
      <c r="IS54" t="s">
        <v>443</v>
      </c>
      <c r="IT54" t="s">
        <v>443</v>
      </c>
      <c r="IU54">
        <v>0</v>
      </c>
      <c r="IV54">
        <v>100</v>
      </c>
      <c r="IW54">
        <v>100</v>
      </c>
      <c r="IX54">
        <v>1.098</v>
      </c>
      <c r="IY54">
        <v>0.3152</v>
      </c>
      <c r="IZ54">
        <v>1.09748391826392</v>
      </c>
      <c r="JA54">
        <v>0</v>
      </c>
      <c r="JB54">
        <v>0</v>
      </c>
      <c r="JC54">
        <v>0</v>
      </c>
      <c r="JD54">
        <v>0.315191680746845</v>
      </c>
      <c r="JE54">
        <v>0</v>
      </c>
      <c r="JF54">
        <v>0</v>
      </c>
      <c r="JG54">
        <v>0</v>
      </c>
      <c r="JH54">
        <v>5</v>
      </c>
      <c r="JI54">
        <v>2273</v>
      </c>
      <c r="JJ54">
        <v>0</v>
      </c>
      <c r="JK54">
        <v>25</v>
      </c>
      <c r="JL54">
        <v>29356807.6</v>
      </c>
      <c r="JM54">
        <v>29356807.6</v>
      </c>
      <c r="JN54">
        <v>1.40137</v>
      </c>
      <c r="JO54">
        <v>2.60254</v>
      </c>
      <c r="JP54">
        <v>1.54785</v>
      </c>
      <c r="JQ54">
        <v>2.32422</v>
      </c>
      <c r="JR54">
        <v>1.64673</v>
      </c>
      <c r="JS54">
        <v>2.33276</v>
      </c>
      <c r="JT54">
        <v>32.3549</v>
      </c>
      <c r="JU54">
        <v>24.2013</v>
      </c>
      <c r="JV54">
        <v>18</v>
      </c>
      <c r="JW54">
        <v>507.181</v>
      </c>
      <c r="JX54">
        <v>419.143</v>
      </c>
      <c r="JY54">
        <v>36.1103</v>
      </c>
      <c r="JZ54">
        <v>36.0861</v>
      </c>
      <c r="KA54">
        <v>29.9999</v>
      </c>
      <c r="KB54">
        <v>35.9413</v>
      </c>
      <c r="KC54">
        <v>35.8661</v>
      </c>
      <c r="KD54">
        <v>28.0762</v>
      </c>
      <c r="KE54">
        <v>0</v>
      </c>
      <c r="KF54">
        <v>100</v>
      </c>
      <c r="KG54">
        <v>36.1098</v>
      </c>
      <c r="KH54">
        <v>643.037</v>
      </c>
      <c r="KI54">
        <v>53.0404</v>
      </c>
      <c r="KJ54">
        <v>95.6161</v>
      </c>
      <c r="KK54">
        <v>93.0788</v>
      </c>
    </row>
    <row r="55" spans="1:297">
      <c r="A55">
        <v>39</v>
      </c>
      <c r="B55">
        <v>1761408463</v>
      </c>
      <c r="C55">
        <v>282</v>
      </c>
      <c r="D55" t="s">
        <v>520</v>
      </c>
      <c r="E55" t="s">
        <v>521</v>
      </c>
      <c r="F55">
        <v>5</v>
      </c>
      <c r="G55" t="s">
        <v>435</v>
      </c>
      <c r="H55" t="s">
        <v>436</v>
      </c>
      <c r="I55">
        <v>1761408454.84615</v>
      </c>
      <c r="J55">
        <f>(K55)/1000</f>
        <v>0</v>
      </c>
      <c r="K55">
        <f>IF(DP55, AN55, AH55)</f>
        <v>0</v>
      </c>
      <c r="L55">
        <f>IF(DP55, AI55, AG55)</f>
        <v>0</v>
      </c>
      <c r="M55">
        <f>DR55 - IF(AU55&gt;1, L55*DL55*100.0/(AW55), 0)</f>
        <v>0</v>
      </c>
      <c r="N55">
        <f>((T55-J55/2)*M55-L55)/(T55+J55/2)</f>
        <v>0</v>
      </c>
      <c r="O55">
        <f>N55*(DY55+DZ55)/1000.0</f>
        <v>0</v>
      </c>
      <c r="P55">
        <f>(DR55 - IF(AU55&gt;1, L55*DL55*100.0/(AW55), 0))*(DY55+DZ55)/1000.0</f>
        <v>0</v>
      </c>
      <c r="Q55">
        <f>2.0/((1/S55-1/R55)+SIGN(S55)*SQRT((1/S55-1/R55)*(1/S55-1/R55) + 4*DM55/((DM55+1)*(DM55+1))*(2*1/S55*1/R55-1/R55*1/R55)))</f>
        <v>0</v>
      </c>
      <c r="R55">
        <f>IF(LEFT(DN55,1)&lt;&gt;"0",IF(LEFT(DN55,1)="1",3.0,DO55),$D$5+$E$5*(EF55*DY55/($K$5*1000))+$F$5*(EF55*DY55/($K$5*1000))*MAX(MIN(DL55,$J$5),$I$5)*MAX(MIN(DL55,$J$5),$I$5)+$G$5*MAX(MIN(DL55,$J$5),$I$5)*(EF55*DY55/($K$5*1000))+$H$5*(EF55*DY55/($K$5*1000))*(EF55*DY55/($K$5*1000)))</f>
        <v>0</v>
      </c>
      <c r="S55">
        <f>J55*(1000-(1000*0.61365*exp(17.502*W55/(240.97+W55))/(DY55+DZ55)+DT55)/2)/(1000*0.61365*exp(17.502*W55/(240.97+W55))/(DY55+DZ55)-DT55)</f>
        <v>0</v>
      </c>
      <c r="T55">
        <f>1/((DM55+1)/(Q55/1.6)+1/(R55/1.37)) + DM55/((DM55+1)/(Q55/1.6) + DM55/(R55/1.37))</f>
        <v>0</v>
      </c>
      <c r="U55">
        <f>(DH55*DK55)</f>
        <v>0</v>
      </c>
      <c r="V55">
        <f>(EA55+(U55+2*0.95*5.67E-8*(((EA55+$B$7)+273)^4-(EA55+273)^4)-44100*J55)/(1.84*29.3*R55+8*0.95*5.67E-8*(EA55+273)^3))</f>
        <v>0</v>
      </c>
      <c r="W55">
        <f>($C$7*EB55+$D$7*EC55+$E$7*V55)</f>
        <v>0</v>
      </c>
      <c r="X55">
        <f>0.61365*exp(17.502*W55/(240.97+W55))</f>
        <v>0</v>
      </c>
      <c r="Y55">
        <f>(Z55/AA55*100)</f>
        <v>0</v>
      </c>
      <c r="Z55">
        <f>DT55*(DY55+DZ55)/1000</f>
        <v>0</v>
      </c>
      <c r="AA55">
        <f>0.61365*exp(17.502*EA55/(240.97+EA55))</f>
        <v>0</v>
      </c>
      <c r="AB55">
        <f>(X55-DT55*(DY55+DZ55)/1000)</f>
        <v>0</v>
      </c>
      <c r="AC55">
        <f>(-J55*44100)</f>
        <v>0</v>
      </c>
      <c r="AD55">
        <f>2*29.3*R55*0.92*(EA55-W55)</f>
        <v>0</v>
      </c>
      <c r="AE55">
        <f>2*0.95*5.67E-8*(((EA55+$B$7)+273)^4-(W55+273)^4)</f>
        <v>0</v>
      </c>
      <c r="AF55">
        <f>U55+AE55+AC55+AD55</f>
        <v>0</v>
      </c>
      <c r="AG55">
        <f>DX55*AU55*(DS55-DR55*(1000-AU55*DU55)/(1000-AU55*DT55))/(100*DL55)</f>
        <v>0</v>
      </c>
      <c r="AH55">
        <f>1000*DX55*AU55*(DT55-DU55)/(100*DL55*(1000-AU55*DT55))</f>
        <v>0</v>
      </c>
      <c r="AI55">
        <f>(AJ55 - AK55 - DY55*1E3/(8.314*(EA55+273.15)) * AM55/DX55 * AL55) * DX55/(100*DL55) * (1000 - DU55)/1000</f>
        <v>0</v>
      </c>
      <c r="AJ55">
        <v>640.082459803723</v>
      </c>
      <c r="AK55">
        <v>611.409296969697</v>
      </c>
      <c r="AL55">
        <v>3.25362797950345</v>
      </c>
      <c r="AM55">
        <v>64.7646732039723</v>
      </c>
      <c r="AN55">
        <f>(AP55 - AO55 + DY55*1E3/(8.314*(EA55+273.15)) * AR55/DX55 * AQ55) * DX55/(100*DL55) * 1000/(1000 - AP55)</f>
        <v>0</v>
      </c>
      <c r="AO55">
        <v>24.7954412572847</v>
      </c>
      <c r="AP55">
        <v>31.4236309090909</v>
      </c>
      <c r="AQ55">
        <v>-0.00770246438207507</v>
      </c>
      <c r="AR55">
        <v>110.942474455945</v>
      </c>
      <c r="AS55">
        <v>0</v>
      </c>
      <c r="AT55">
        <v>0</v>
      </c>
      <c r="AU55">
        <f>IF(AS55*$H$13&gt;=AW55,1.0,(AW55/(AW55-AS55*$H$13)))</f>
        <v>0</v>
      </c>
      <c r="AV55">
        <f>(AU55-1)*100</f>
        <v>0</v>
      </c>
      <c r="AW55">
        <f>MAX(0,($B$13+$C$13*EF55)/(1+$D$13*EF55)*DY55/(EA55+273)*$E$13)</f>
        <v>0</v>
      </c>
      <c r="AX55" t="s">
        <v>437</v>
      </c>
      <c r="AY55" t="s">
        <v>437</v>
      </c>
      <c r="AZ55">
        <v>0</v>
      </c>
      <c r="BA55">
        <v>0</v>
      </c>
      <c r="BB55">
        <f>1-AZ55/BA55</f>
        <v>0</v>
      </c>
      <c r="BC55">
        <v>0</v>
      </c>
      <c r="BD55" t="s">
        <v>437</v>
      </c>
      <c r="BE55" t="s">
        <v>437</v>
      </c>
      <c r="BF55">
        <v>0</v>
      </c>
      <c r="BG55">
        <v>0</v>
      </c>
      <c r="BH55">
        <f>1-BF55/BG55</f>
        <v>0</v>
      </c>
      <c r="BI55">
        <v>0.5</v>
      </c>
      <c r="BJ55">
        <f>DI55</f>
        <v>0</v>
      </c>
      <c r="BK55">
        <f>L55</f>
        <v>0</v>
      </c>
      <c r="BL55">
        <f>BH55*BI55*BJ55</f>
        <v>0</v>
      </c>
      <c r="BM55">
        <f>(BK55-BC55)/BJ55</f>
        <v>0</v>
      </c>
      <c r="BN55">
        <f>(BA55-BG55)/BG55</f>
        <v>0</v>
      </c>
      <c r="BO55">
        <f>AZ55/(BB55+AZ55/BG55)</f>
        <v>0</v>
      </c>
      <c r="BP55" t="s">
        <v>437</v>
      </c>
      <c r="BQ55">
        <v>0</v>
      </c>
      <c r="BR55">
        <f>IF(BQ55&lt;&gt;0, BQ55, BO55)</f>
        <v>0</v>
      </c>
      <c r="BS55">
        <f>1-BR55/BG55</f>
        <v>0</v>
      </c>
      <c r="BT55">
        <f>(BG55-BF55)/(BG55-BR55)</f>
        <v>0</v>
      </c>
      <c r="BU55">
        <f>(BA55-BG55)/(BA55-BR55)</f>
        <v>0</v>
      </c>
      <c r="BV55">
        <f>(BG55-BF55)/(BG55-AZ55)</f>
        <v>0</v>
      </c>
      <c r="BW55">
        <f>(BA55-BG55)/(BA55-AZ55)</f>
        <v>0</v>
      </c>
      <c r="BX55">
        <f>(BT55*BR55/BF55)</f>
        <v>0</v>
      </c>
      <c r="BY55">
        <f>(1-BX55)</f>
        <v>0</v>
      </c>
      <c r="DH55">
        <f>$B$11*EG55+$C$11*EH55+$F$11*ES55*(1-EV55)</f>
        <v>0</v>
      </c>
      <c r="DI55">
        <f>DH55*DJ55</f>
        <v>0</v>
      </c>
      <c r="DJ55">
        <f>($B$11*$D$9+$C$11*$D$9+$F$11*((FF55+EX55)/MAX(FF55+EX55+FG55, 0.1)*$I$9+FG55/MAX(FF55+EX55+FG55, 0.1)*$J$9))/($B$11+$C$11+$F$11)</f>
        <v>0</v>
      </c>
      <c r="DK55">
        <f>($B$11*$K$9+$C$11*$K$9+$F$11*((FF55+EX55)/MAX(FF55+EX55+FG55, 0.1)*$P$9+FG55/MAX(FF55+EX55+FG55, 0.1)*$Q$9))/($B$11+$C$11+$F$11)</f>
        <v>0</v>
      </c>
      <c r="DL55">
        <v>6</v>
      </c>
      <c r="DM55">
        <v>0.5</v>
      </c>
      <c r="DN55" t="s">
        <v>438</v>
      </c>
      <c r="DO55">
        <v>2</v>
      </c>
      <c r="DP55" t="b">
        <v>1</v>
      </c>
      <c r="DQ55">
        <v>1761408454.84615</v>
      </c>
      <c r="DR55">
        <v>569.164461538462</v>
      </c>
      <c r="DS55">
        <v>608.617692307692</v>
      </c>
      <c r="DT55">
        <v>31.4706846153846</v>
      </c>
      <c r="DU55">
        <v>24.7921230769231</v>
      </c>
      <c r="DV55">
        <v>568.067153846154</v>
      </c>
      <c r="DW55">
        <v>31.1554846153846</v>
      </c>
      <c r="DX55">
        <v>500.023153846154</v>
      </c>
      <c r="DY55">
        <v>90.2934230769231</v>
      </c>
      <c r="DZ55">
        <v>0.0311674461538462</v>
      </c>
      <c r="EA55">
        <v>37.1244153846154</v>
      </c>
      <c r="EB55">
        <v>36.0137384615385</v>
      </c>
      <c r="EC55">
        <v>999.9</v>
      </c>
      <c r="ED55">
        <v>0</v>
      </c>
      <c r="EE55">
        <v>0</v>
      </c>
      <c r="EF55">
        <v>10014.3807692308</v>
      </c>
      <c r="EG55">
        <v>0</v>
      </c>
      <c r="EH55">
        <v>1226.87384615385</v>
      </c>
      <c r="EI55">
        <v>-39.4533461538462</v>
      </c>
      <c r="EJ55">
        <v>587.658076923077</v>
      </c>
      <c r="EK55">
        <v>624.090461538461</v>
      </c>
      <c r="EL55">
        <v>6.67855076923077</v>
      </c>
      <c r="EM55">
        <v>608.617692307692</v>
      </c>
      <c r="EN55">
        <v>24.7921230769231</v>
      </c>
      <c r="EO55">
        <v>2.84159615384615</v>
      </c>
      <c r="EP55">
        <v>2.23856615384615</v>
      </c>
      <c r="EQ55">
        <v>23.1277076923077</v>
      </c>
      <c r="ER55">
        <v>19.2410230769231</v>
      </c>
      <c r="ES55">
        <v>1200.01384615385</v>
      </c>
      <c r="ET55">
        <v>0.967003384615385</v>
      </c>
      <c r="EU55">
        <v>0.0329968153846154</v>
      </c>
      <c r="EV55">
        <v>0</v>
      </c>
      <c r="EW55">
        <v>1438.04846153846</v>
      </c>
      <c r="EX55">
        <v>5.00059</v>
      </c>
      <c r="EY55">
        <v>17445.8</v>
      </c>
      <c r="EZ55">
        <v>10358.8384615385</v>
      </c>
      <c r="FA55">
        <v>45.437</v>
      </c>
      <c r="FB55">
        <v>46.7881538461538</v>
      </c>
      <c r="FC55">
        <v>45.4806153846154</v>
      </c>
      <c r="FD55">
        <v>46.687</v>
      </c>
      <c r="FE55">
        <v>47.062</v>
      </c>
      <c r="FF55">
        <v>1155.58384615385</v>
      </c>
      <c r="FG55">
        <v>39.43</v>
      </c>
      <c r="FH55">
        <v>0</v>
      </c>
      <c r="FI55">
        <v>1761408423.1</v>
      </c>
      <c r="FJ55">
        <v>0</v>
      </c>
      <c r="FK55">
        <v>1437.9896</v>
      </c>
      <c r="FL55">
        <v>-6.7484615441727</v>
      </c>
      <c r="FM55">
        <v>-70.9615386020106</v>
      </c>
      <c r="FN55">
        <v>17445.12</v>
      </c>
      <c r="FO55">
        <v>15</v>
      </c>
      <c r="FP55">
        <v>0</v>
      </c>
      <c r="FQ55" t="s">
        <v>439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-39.220855</v>
      </c>
      <c r="GD55">
        <v>-5.79550827067662</v>
      </c>
      <c r="GE55">
        <v>0.785937231256415</v>
      </c>
      <c r="GF55">
        <v>0</v>
      </c>
      <c r="GG55">
        <v>1438.32911764706</v>
      </c>
      <c r="GH55">
        <v>-5.59190221044042</v>
      </c>
      <c r="GI55">
        <v>0.592181250309398</v>
      </c>
      <c r="GJ55">
        <v>-1</v>
      </c>
      <c r="GK55">
        <v>6.692613</v>
      </c>
      <c r="GL55">
        <v>-0.377438796992483</v>
      </c>
      <c r="GM55">
        <v>0.0363793708164394</v>
      </c>
      <c r="GN55">
        <v>0</v>
      </c>
      <c r="GO55">
        <v>0</v>
      </c>
      <c r="GP55">
        <v>2</v>
      </c>
      <c r="GQ55" t="s">
        <v>473</v>
      </c>
      <c r="GR55">
        <v>3.13134</v>
      </c>
      <c r="GS55">
        <v>2.70935</v>
      </c>
      <c r="GT55">
        <v>0.113888</v>
      </c>
      <c r="GU55">
        <v>0.119579</v>
      </c>
      <c r="GV55">
        <v>0.12276</v>
      </c>
      <c r="GW55">
        <v>0.104052</v>
      </c>
      <c r="GX55">
        <v>32945</v>
      </c>
      <c r="GY55">
        <v>34900.8</v>
      </c>
      <c r="GZ55">
        <v>33679.8</v>
      </c>
      <c r="HA55">
        <v>35934.6</v>
      </c>
      <c r="HB55">
        <v>41846.2</v>
      </c>
      <c r="HC55">
        <v>46258.9</v>
      </c>
      <c r="HD55">
        <v>52639.4</v>
      </c>
      <c r="HE55">
        <v>57458.6</v>
      </c>
      <c r="HF55">
        <v>1.86362</v>
      </c>
      <c r="HG55">
        <v>1.73715</v>
      </c>
      <c r="HH55">
        <v>0.0973381</v>
      </c>
      <c r="HI55">
        <v>0</v>
      </c>
      <c r="HJ55">
        <v>34.4521</v>
      </c>
      <c r="HK55">
        <v>999.9</v>
      </c>
      <c r="HL55">
        <v>60.42</v>
      </c>
      <c r="HM55">
        <v>27.815</v>
      </c>
      <c r="HN55">
        <v>25.1186</v>
      </c>
      <c r="HO55">
        <v>55.5545</v>
      </c>
      <c r="HP55">
        <v>44.2147</v>
      </c>
      <c r="HQ55">
        <v>1</v>
      </c>
      <c r="HR55">
        <v>0.697894</v>
      </c>
      <c r="HS55">
        <v>-0.0540659</v>
      </c>
      <c r="HT55">
        <v>20.1357</v>
      </c>
      <c r="HU55">
        <v>5.19558</v>
      </c>
      <c r="HV55">
        <v>12.0099</v>
      </c>
      <c r="HW55">
        <v>4.97355</v>
      </c>
      <c r="HX55">
        <v>3.2949</v>
      </c>
      <c r="HY55">
        <v>9999</v>
      </c>
      <c r="HZ55">
        <v>9999</v>
      </c>
      <c r="IA55">
        <v>999.9</v>
      </c>
      <c r="IB55">
        <v>9999</v>
      </c>
      <c r="IC55">
        <v>1.86319</v>
      </c>
      <c r="ID55">
        <v>1.86812</v>
      </c>
      <c r="IE55">
        <v>1.86783</v>
      </c>
      <c r="IF55">
        <v>1.86905</v>
      </c>
      <c r="IG55">
        <v>1.86981</v>
      </c>
      <c r="IH55">
        <v>1.86592</v>
      </c>
      <c r="II55">
        <v>1.86697</v>
      </c>
      <c r="IJ55">
        <v>1.8684</v>
      </c>
      <c r="IK55">
        <v>5</v>
      </c>
      <c r="IL55">
        <v>0</v>
      </c>
      <c r="IM55">
        <v>0</v>
      </c>
      <c r="IN55">
        <v>0</v>
      </c>
      <c r="IO55" t="s">
        <v>441</v>
      </c>
      <c r="IP55" t="s">
        <v>442</v>
      </c>
      <c r="IQ55" t="s">
        <v>443</v>
      </c>
      <c r="IR55" t="s">
        <v>443</v>
      </c>
      <c r="IS55" t="s">
        <v>443</v>
      </c>
      <c r="IT55" t="s">
        <v>443</v>
      </c>
      <c r="IU55">
        <v>0</v>
      </c>
      <c r="IV55">
        <v>100</v>
      </c>
      <c r="IW55">
        <v>100</v>
      </c>
      <c r="IX55">
        <v>1.098</v>
      </c>
      <c r="IY55">
        <v>0.3152</v>
      </c>
      <c r="IZ55">
        <v>1.09748391826392</v>
      </c>
      <c r="JA55">
        <v>0</v>
      </c>
      <c r="JB55">
        <v>0</v>
      </c>
      <c r="JC55">
        <v>0</v>
      </c>
      <c r="JD55">
        <v>0.315191680746845</v>
      </c>
      <c r="JE55">
        <v>0</v>
      </c>
      <c r="JF55">
        <v>0</v>
      </c>
      <c r="JG55">
        <v>0</v>
      </c>
      <c r="JH55">
        <v>5</v>
      </c>
      <c r="JI55">
        <v>2273</v>
      </c>
      <c r="JJ55">
        <v>0</v>
      </c>
      <c r="JK55">
        <v>25</v>
      </c>
      <c r="JL55">
        <v>29356807.7</v>
      </c>
      <c r="JM55">
        <v>29356807.7</v>
      </c>
      <c r="JN55">
        <v>1.43188</v>
      </c>
      <c r="JO55">
        <v>2.61597</v>
      </c>
      <c r="JP55">
        <v>1.54785</v>
      </c>
      <c r="JQ55">
        <v>2.32422</v>
      </c>
      <c r="JR55">
        <v>1.64673</v>
      </c>
      <c r="JS55">
        <v>2.29614</v>
      </c>
      <c r="JT55">
        <v>32.3549</v>
      </c>
      <c r="JU55">
        <v>24.2013</v>
      </c>
      <c r="JV55">
        <v>18</v>
      </c>
      <c r="JW55">
        <v>507.355</v>
      </c>
      <c r="JX55">
        <v>419.143</v>
      </c>
      <c r="JY55">
        <v>36.1</v>
      </c>
      <c r="JZ55">
        <v>36.0861</v>
      </c>
      <c r="KA55">
        <v>29.9999</v>
      </c>
      <c r="KB55">
        <v>35.9413</v>
      </c>
      <c r="KC55">
        <v>35.8661</v>
      </c>
      <c r="KD55">
        <v>28.6782</v>
      </c>
      <c r="KE55">
        <v>0</v>
      </c>
      <c r="KF55">
        <v>100</v>
      </c>
      <c r="KG55">
        <v>36.1003</v>
      </c>
      <c r="KH55">
        <v>656.536</v>
      </c>
      <c r="KI55">
        <v>53.0404</v>
      </c>
      <c r="KJ55">
        <v>95.6171</v>
      </c>
      <c r="KK55">
        <v>93.0786</v>
      </c>
    </row>
    <row r="56" spans="1:297">
      <c r="A56">
        <v>40</v>
      </c>
      <c r="B56">
        <v>1761408468</v>
      </c>
      <c r="C56">
        <v>287</v>
      </c>
      <c r="D56" t="s">
        <v>522</v>
      </c>
      <c r="E56" t="s">
        <v>523</v>
      </c>
      <c r="F56">
        <v>5</v>
      </c>
      <c r="G56" t="s">
        <v>435</v>
      </c>
      <c r="H56" t="s">
        <v>436</v>
      </c>
      <c r="I56">
        <v>1761408459.84615</v>
      </c>
      <c r="J56">
        <f>(K56)/1000</f>
        <v>0</v>
      </c>
      <c r="K56">
        <f>IF(DP56, AN56, AH56)</f>
        <v>0</v>
      </c>
      <c r="L56">
        <f>IF(DP56, AI56, AG56)</f>
        <v>0</v>
      </c>
      <c r="M56">
        <f>DR56 - IF(AU56&gt;1, L56*DL56*100.0/(AW56), 0)</f>
        <v>0</v>
      </c>
      <c r="N56">
        <f>((T56-J56/2)*M56-L56)/(T56+J56/2)</f>
        <v>0</v>
      </c>
      <c r="O56">
        <f>N56*(DY56+DZ56)/1000.0</f>
        <v>0</v>
      </c>
      <c r="P56">
        <f>(DR56 - IF(AU56&gt;1, L56*DL56*100.0/(AW56), 0))*(DY56+DZ56)/1000.0</f>
        <v>0</v>
      </c>
      <c r="Q56">
        <f>2.0/((1/S56-1/R56)+SIGN(S56)*SQRT((1/S56-1/R56)*(1/S56-1/R56) + 4*DM56/((DM56+1)*(DM56+1))*(2*1/S56*1/R56-1/R56*1/R56)))</f>
        <v>0</v>
      </c>
      <c r="R56">
        <f>IF(LEFT(DN56,1)&lt;&gt;"0",IF(LEFT(DN56,1)="1",3.0,DO56),$D$5+$E$5*(EF56*DY56/($K$5*1000))+$F$5*(EF56*DY56/($K$5*1000))*MAX(MIN(DL56,$J$5),$I$5)*MAX(MIN(DL56,$J$5),$I$5)+$G$5*MAX(MIN(DL56,$J$5),$I$5)*(EF56*DY56/($K$5*1000))+$H$5*(EF56*DY56/($K$5*1000))*(EF56*DY56/($K$5*1000)))</f>
        <v>0</v>
      </c>
      <c r="S56">
        <f>J56*(1000-(1000*0.61365*exp(17.502*W56/(240.97+W56))/(DY56+DZ56)+DT56)/2)/(1000*0.61365*exp(17.502*W56/(240.97+W56))/(DY56+DZ56)-DT56)</f>
        <v>0</v>
      </c>
      <c r="T56">
        <f>1/((DM56+1)/(Q56/1.6)+1/(R56/1.37)) + DM56/((DM56+1)/(Q56/1.6) + DM56/(R56/1.37))</f>
        <v>0</v>
      </c>
      <c r="U56">
        <f>(DH56*DK56)</f>
        <v>0</v>
      </c>
      <c r="V56">
        <f>(EA56+(U56+2*0.95*5.67E-8*(((EA56+$B$7)+273)^4-(EA56+273)^4)-44100*J56)/(1.84*29.3*R56+8*0.95*5.67E-8*(EA56+273)^3))</f>
        <v>0</v>
      </c>
      <c r="W56">
        <f>($C$7*EB56+$D$7*EC56+$E$7*V56)</f>
        <v>0</v>
      </c>
      <c r="X56">
        <f>0.61365*exp(17.502*W56/(240.97+W56))</f>
        <v>0</v>
      </c>
      <c r="Y56">
        <f>(Z56/AA56*100)</f>
        <v>0</v>
      </c>
      <c r="Z56">
        <f>DT56*(DY56+DZ56)/1000</f>
        <v>0</v>
      </c>
      <c r="AA56">
        <f>0.61365*exp(17.502*EA56/(240.97+EA56))</f>
        <v>0</v>
      </c>
      <c r="AB56">
        <f>(X56-DT56*(DY56+DZ56)/1000)</f>
        <v>0</v>
      </c>
      <c r="AC56">
        <f>(-J56*44100)</f>
        <v>0</v>
      </c>
      <c r="AD56">
        <f>2*29.3*R56*0.92*(EA56-W56)</f>
        <v>0</v>
      </c>
      <c r="AE56">
        <f>2*0.95*5.67E-8*(((EA56+$B$7)+273)^4-(W56+273)^4)</f>
        <v>0</v>
      </c>
      <c r="AF56">
        <f>U56+AE56+AC56+AD56</f>
        <v>0</v>
      </c>
      <c r="AG56">
        <f>DX56*AU56*(DS56-DR56*(1000-AU56*DU56)/(1000-AU56*DT56))/(100*DL56)</f>
        <v>0</v>
      </c>
      <c r="AH56">
        <f>1000*DX56*AU56*(DT56-DU56)/(100*DL56*(1000-AU56*DT56))</f>
        <v>0</v>
      </c>
      <c r="AI56">
        <f>(AJ56 - AK56 - DY56*1E3/(8.314*(EA56+273.15)) * AM56/DX56 * AL56) * DX56/(100*DL56) * (1000 - DU56)/1000</f>
        <v>0</v>
      </c>
      <c r="AJ56">
        <v>658.353889187195</v>
      </c>
      <c r="AK56">
        <v>628.720351515151</v>
      </c>
      <c r="AL56">
        <v>3.47908027970356</v>
      </c>
      <c r="AM56">
        <v>64.7646732039723</v>
      </c>
      <c r="AN56">
        <f>(AP56 - AO56 + DY56*1E3/(8.314*(EA56+273.15)) * AR56/DX56 * AQ56) * DX56/(100*DL56) * 1000/(1000 - AP56)</f>
        <v>0</v>
      </c>
      <c r="AO56">
        <v>24.7997253347295</v>
      </c>
      <c r="AP56">
        <v>31.3888884848485</v>
      </c>
      <c r="AQ56">
        <v>-0.00673235788173916</v>
      </c>
      <c r="AR56">
        <v>110.942474455945</v>
      </c>
      <c r="AS56">
        <v>0</v>
      </c>
      <c r="AT56">
        <v>0</v>
      </c>
      <c r="AU56">
        <f>IF(AS56*$H$13&gt;=AW56,1.0,(AW56/(AW56-AS56*$H$13)))</f>
        <v>0</v>
      </c>
      <c r="AV56">
        <f>(AU56-1)*100</f>
        <v>0</v>
      </c>
      <c r="AW56">
        <f>MAX(0,($B$13+$C$13*EF56)/(1+$D$13*EF56)*DY56/(EA56+273)*$E$13)</f>
        <v>0</v>
      </c>
      <c r="AX56" t="s">
        <v>437</v>
      </c>
      <c r="AY56" t="s">
        <v>437</v>
      </c>
      <c r="AZ56">
        <v>0</v>
      </c>
      <c r="BA56">
        <v>0</v>
      </c>
      <c r="BB56">
        <f>1-AZ56/BA56</f>
        <v>0</v>
      </c>
      <c r="BC56">
        <v>0</v>
      </c>
      <c r="BD56" t="s">
        <v>437</v>
      </c>
      <c r="BE56" t="s">
        <v>437</v>
      </c>
      <c r="BF56">
        <v>0</v>
      </c>
      <c r="BG56">
        <v>0</v>
      </c>
      <c r="BH56">
        <f>1-BF56/BG56</f>
        <v>0</v>
      </c>
      <c r="BI56">
        <v>0.5</v>
      </c>
      <c r="BJ56">
        <f>DI56</f>
        <v>0</v>
      </c>
      <c r="BK56">
        <f>L56</f>
        <v>0</v>
      </c>
      <c r="BL56">
        <f>BH56*BI56*BJ56</f>
        <v>0</v>
      </c>
      <c r="BM56">
        <f>(BK56-BC56)/BJ56</f>
        <v>0</v>
      </c>
      <c r="BN56">
        <f>(BA56-BG56)/BG56</f>
        <v>0</v>
      </c>
      <c r="BO56">
        <f>AZ56/(BB56+AZ56/BG56)</f>
        <v>0</v>
      </c>
      <c r="BP56" t="s">
        <v>437</v>
      </c>
      <c r="BQ56">
        <v>0</v>
      </c>
      <c r="BR56">
        <f>IF(BQ56&lt;&gt;0, BQ56, BO56)</f>
        <v>0</v>
      </c>
      <c r="BS56">
        <f>1-BR56/BG56</f>
        <v>0</v>
      </c>
      <c r="BT56">
        <f>(BG56-BF56)/(BG56-BR56)</f>
        <v>0</v>
      </c>
      <c r="BU56">
        <f>(BA56-BG56)/(BA56-BR56)</f>
        <v>0</v>
      </c>
      <c r="BV56">
        <f>(BG56-BF56)/(BG56-AZ56)</f>
        <v>0</v>
      </c>
      <c r="BW56">
        <f>(BA56-BG56)/(BA56-AZ56)</f>
        <v>0</v>
      </c>
      <c r="BX56">
        <f>(BT56*BR56/BF56)</f>
        <v>0</v>
      </c>
      <c r="BY56">
        <f>(1-BX56)</f>
        <v>0</v>
      </c>
      <c r="DH56">
        <f>$B$11*EG56+$C$11*EH56+$F$11*ES56*(1-EV56)</f>
        <v>0</v>
      </c>
      <c r="DI56">
        <f>DH56*DJ56</f>
        <v>0</v>
      </c>
      <c r="DJ56">
        <f>($B$11*$D$9+$C$11*$D$9+$F$11*((FF56+EX56)/MAX(FF56+EX56+FG56, 0.1)*$I$9+FG56/MAX(FF56+EX56+FG56, 0.1)*$J$9))/($B$11+$C$11+$F$11)</f>
        <v>0</v>
      </c>
      <c r="DK56">
        <f>($B$11*$K$9+$C$11*$K$9+$F$11*((FF56+EX56)/MAX(FF56+EX56+FG56, 0.1)*$P$9+FG56/MAX(FF56+EX56+FG56, 0.1)*$Q$9))/($B$11+$C$11+$F$11)</f>
        <v>0</v>
      </c>
      <c r="DL56">
        <v>6</v>
      </c>
      <c r="DM56">
        <v>0.5</v>
      </c>
      <c r="DN56" t="s">
        <v>438</v>
      </c>
      <c r="DO56">
        <v>2</v>
      </c>
      <c r="DP56" t="b">
        <v>1</v>
      </c>
      <c r="DQ56">
        <v>1761408459.84615</v>
      </c>
      <c r="DR56">
        <v>585.409538461538</v>
      </c>
      <c r="DS56">
        <v>625.683538461539</v>
      </c>
      <c r="DT56">
        <v>31.4378538461538</v>
      </c>
      <c r="DU56">
        <v>24.7948846153846</v>
      </c>
      <c r="DV56">
        <v>584.312153846154</v>
      </c>
      <c r="DW56">
        <v>31.1226615384615</v>
      </c>
      <c r="DX56">
        <v>499.989923076923</v>
      </c>
      <c r="DY56">
        <v>90.2938</v>
      </c>
      <c r="DZ56">
        <v>0.0314060461538462</v>
      </c>
      <c r="EA56">
        <v>37.1206923076923</v>
      </c>
      <c r="EB56">
        <v>36.0134384615385</v>
      </c>
      <c r="EC56">
        <v>999.9</v>
      </c>
      <c r="ED56">
        <v>0</v>
      </c>
      <c r="EE56">
        <v>0</v>
      </c>
      <c r="EF56">
        <v>9987.40538461539</v>
      </c>
      <c r="EG56">
        <v>0</v>
      </c>
      <c r="EH56">
        <v>1226.88692307692</v>
      </c>
      <c r="EI56">
        <v>-40.2740923076923</v>
      </c>
      <c r="EJ56">
        <v>604.410461538462</v>
      </c>
      <c r="EK56">
        <v>641.592</v>
      </c>
      <c r="EL56">
        <v>6.64295230769231</v>
      </c>
      <c r="EM56">
        <v>625.683538461539</v>
      </c>
      <c r="EN56">
        <v>24.7948846153846</v>
      </c>
      <c r="EO56">
        <v>2.83864384615385</v>
      </c>
      <c r="EP56">
        <v>2.23882538461538</v>
      </c>
      <c r="EQ56">
        <v>23.1105153846154</v>
      </c>
      <c r="ER56">
        <v>19.2428846153846</v>
      </c>
      <c r="ES56">
        <v>1199.98923076923</v>
      </c>
      <c r="ET56">
        <v>0.967002615384615</v>
      </c>
      <c r="EU56">
        <v>0.0329974923076923</v>
      </c>
      <c r="EV56">
        <v>0</v>
      </c>
      <c r="EW56">
        <v>1437.5</v>
      </c>
      <c r="EX56">
        <v>5.00059</v>
      </c>
      <c r="EY56">
        <v>17438.8846153846</v>
      </c>
      <c r="EZ56">
        <v>10358.6230769231</v>
      </c>
      <c r="FA56">
        <v>45.437</v>
      </c>
      <c r="FB56">
        <v>46.7929230769231</v>
      </c>
      <c r="FC56">
        <v>45.4951538461538</v>
      </c>
      <c r="FD56">
        <v>46.687</v>
      </c>
      <c r="FE56">
        <v>47.062</v>
      </c>
      <c r="FF56">
        <v>1155.55923076923</v>
      </c>
      <c r="FG56">
        <v>39.43</v>
      </c>
      <c r="FH56">
        <v>0</v>
      </c>
      <c r="FI56">
        <v>1761408427.9</v>
      </c>
      <c r="FJ56">
        <v>0</v>
      </c>
      <c r="FK56">
        <v>1437.4176</v>
      </c>
      <c r="FL56">
        <v>-6.76153845284961</v>
      </c>
      <c r="FM56">
        <v>-81.6615383243897</v>
      </c>
      <c r="FN56">
        <v>17438.816</v>
      </c>
      <c r="FO56">
        <v>15</v>
      </c>
      <c r="FP56">
        <v>0</v>
      </c>
      <c r="FQ56" t="s">
        <v>439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-39.8258761904762</v>
      </c>
      <c r="GD56">
        <v>-8.01052207792205</v>
      </c>
      <c r="GE56">
        <v>0.989738805325143</v>
      </c>
      <c r="GF56">
        <v>0</v>
      </c>
      <c r="GG56">
        <v>1437.85705882353</v>
      </c>
      <c r="GH56">
        <v>-6.47211612394197</v>
      </c>
      <c r="GI56">
        <v>0.677710372859209</v>
      </c>
      <c r="GJ56">
        <v>-1</v>
      </c>
      <c r="GK56">
        <v>6.66267142857143</v>
      </c>
      <c r="GL56">
        <v>-0.421977662337657</v>
      </c>
      <c r="GM56">
        <v>0.0426390181569388</v>
      </c>
      <c r="GN56">
        <v>0</v>
      </c>
      <c r="GO56">
        <v>0</v>
      </c>
      <c r="GP56">
        <v>2</v>
      </c>
      <c r="GQ56" t="s">
        <v>473</v>
      </c>
      <c r="GR56">
        <v>3.13103</v>
      </c>
      <c r="GS56">
        <v>2.70964</v>
      </c>
      <c r="GT56">
        <v>0.116181</v>
      </c>
      <c r="GU56">
        <v>0.121746</v>
      </c>
      <c r="GV56">
        <v>0.12266</v>
      </c>
      <c r="GW56">
        <v>0.104065</v>
      </c>
      <c r="GX56">
        <v>32859.5</v>
      </c>
      <c r="GY56">
        <v>34815.5</v>
      </c>
      <c r="GZ56">
        <v>33679.6</v>
      </c>
      <c r="HA56">
        <v>35935.2</v>
      </c>
      <c r="HB56">
        <v>41851.5</v>
      </c>
      <c r="HC56">
        <v>46259.4</v>
      </c>
      <c r="HD56">
        <v>52639.8</v>
      </c>
      <c r="HE56">
        <v>57459.6</v>
      </c>
      <c r="HF56">
        <v>1.86325</v>
      </c>
      <c r="HG56">
        <v>1.73795</v>
      </c>
      <c r="HH56">
        <v>0.096567</v>
      </c>
      <c r="HI56">
        <v>0</v>
      </c>
      <c r="HJ56">
        <v>34.4505</v>
      </c>
      <c r="HK56">
        <v>999.9</v>
      </c>
      <c r="HL56">
        <v>60.396</v>
      </c>
      <c r="HM56">
        <v>27.835</v>
      </c>
      <c r="HN56">
        <v>25.1412</v>
      </c>
      <c r="HO56">
        <v>55.5945</v>
      </c>
      <c r="HP56">
        <v>44.1787</v>
      </c>
      <c r="HQ56">
        <v>1</v>
      </c>
      <c r="HR56">
        <v>0.697724</v>
      </c>
      <c r="HS56">
        <v>-0.0361574</v>
      </c>
      <c r="HT56">
        <v>20.1356</v>
      </c>
      <c r="HU56">
        <v>5.19498</v>
      </c>
      <c r="HV56">
        <v>12.0099</v>
      </c>
      <c r="HW56">
        <v>4.9734</v>
      </c>
      <c r="HX56">
        <v>3.29485</v>
      </c>
      <c r="HY56">
        <v>9999</v>
      </c>
      <c r="HZ56">
        <v>9999</v>
      </c>
      <c r="IA56">
        <v>999.9</v>
      </c>
      <c r="IB56">
        <v>9999</v>
      </c>
      <c r="IC56">
        <v>1.86316</v>
      </c>
      <c r="ID56">
        <v>1.86811</v>
      </c>
      <c r="IE56">
        <v>1.86783</v>
      </c>
      <c r="IF56">
        <v>1.86904</v>
      </c>
      <c r="IG56">
        <v>1.86981</v>
      </c>
      <c r="IH56">
        <v>1.86588</v>
      </c>
      <c r="II56">
        <v>1.86698</v>
      </c>
      <c r="IJ56">
        <v>1.86842</v>
      </c>
      <c r="IK56">
        <v>5</v>
      </c>
      <c r="IL56">
        <v>0</v>
      </c>
      <c r="IM56">
        <v>0</v>
      </c>
      <c r="IN56">
        <v>0</v>
      </c>
      <c r="IO56" t="s">
        <v>441</v>
      </c>
      <c r="IP56" t="s">
        <v>442</v>
      </c>
      <c r="IQ56" t="s">
        <v>443</v>
      </c>
      <c r="IR56" t="s">
        <v>443</v>
      </c>
      <c r="IS56" t="s">
        <v>443</v>
      </c>
      <c r="IT56" t="s">
        <v>443</v>
      </c>
      <c r="IU56">
        <v>0</v>
      </c>
      <c r="IV56">
        <v>100</v>
      </c>
      <c r="IW56">
        <v>100</v>
      </c>
      <c r="IX56">
        <v>1.097</v>
      </c>
      <c r="IY56">
        <v>0.3152</v>
      </c>
      <c r="IZ56">
        <v>1.09748391826392</v>
      </c>
      <c r="JA56">
        <v>0</v>
      </c>
      <c r="JB56">
        <v>0</v>
      </c>
      <c r="JC56">
        <v>0</v>
      </c>
      <c r="JD56">
        <v>0.315191680746845</v>
      </c>
      <c r="JE56">
        <v>0</v>
      </c>
      <c r="JF56">
        <v>0</v>
      </c>
      <c r="JG56">
        <v>0</v>
      </c>
      <c r="JH56">
        <v>5</v>
      </c>
      <c r="JI56">
        <v>2273</v>
      </c>
      <c r="JJ56">
        <v>0</v>
      </c>
      <c r="JK56">
        <v>25</v>
      </c>
      <c r="JL56">
        <v>29356807.8</v>
      </c>
      <c r="JM56">
        <v>29356807.8</v>
      </c>
      <c r="JN56">
        <v>1.4563</v>
      </c>
      <c r="JO56">
        <v>2.61719</v>
      </c>
      <c r="JP56">
        <v>1.54785</v>
      </c>
      <c r="JQ56">
        <v>2.32422</v>
      </c>
      <c r="JR56">
        <v>1.64551</v>
      </c>
      <c r="JS56">
        <v>2.23511</v>
      </c>
      <c r="JT56">
        <v>32.3549</v>
      </c>
      <c r="JU56">
        <v>24.2013</v>
      </c>
      <c r="JV56">
        <v>18</v>
      </c>
      <c r="JW56">
        <v>507.088</v>
      </c>
      <c r="JX56">
        <v>419.62</v>
      </c>
      <c r="JY56">
        <v>36.0927</v>
      </c>
      <c r="JZ56">
        <v>36.0842</v>
      </c>
      <c r="KA56">
        <v>30</v>
      </c>
      <c r="KB56">
        <v>35.9403</v>
      </c>
      <c r="KC56">
        <v>35.866</v>
      </c>
      <c r="KD56">
        <v>29.3002</v>
      </c>
      <c r="KE56">
        <v>0</v>
      </c>
      <c r="KF56">
        <v>100</v>
      </c>
      <c r="KG56">
        <v>36.0807</v>
      </c>
      <c r="KH56">
        <v>676.678</v>
      </c>
      <c r="KI56">
        <v>53.0404</v>
      </c>
      <c r="KJ56">
        <v>95.6173</v>
      </c>
      <c r="KK56">
        <v>93.0802</v>
      </c>
    </row>
    <row r="57" spans="1:297">
      <c r="A57">
        <v>41</v>
      </c>
      <c r="B57">
        <v>1761408473</v>
      </c>
      <c r="C57">
        <v>292</v>
      </c>
      <c r="D57" t="s">
        <v>524</v>
      </c>
      <c r="E57" t="s">
        <v>525</v>
      </c>
      <c r="F57">
        <v>5</v>
      </c>
      <c r="G57" t="s">
        <v>435</v>
      </c>
      <c r="H57" t="s">
        <v>436</v>
      </c>
      <c r="I57">
        <v>1761408464.84615</v>
      </c>
      <c r="J57">
        <f>(K57)/1000</f>
        <v>0</v>
      </c>
      <c r="K57">
        <f>IF(DP57, AN57, AH57)</f>
        <v>0</v>
      </c>
      <c r="L57">
        <f>IF(DP57, AI57, AG57)</f>
        <v>0</v>
      </c>
      <c r="M57">
        <f>DR57 - IF(AU57&gt;1, L57*DL57*100.0/(AW57), 0)</f>
        <v>0</v>
      </c>
      <c r="N57">
        <f>((T57-J57/2)*M57-L57)/(T57+J57/2)</f>
        <v>0</v>
      </c>
      <c r="O57">
        <f>N57*(DY57+DZ57)/1000.0</f>
        <v>0</v>
      </c>
      <c r="P57">
        <f>(DR57 - IF(AU57&gt;1, L57*DL57*100.0/(AW57), 0))*(DY57+DZ57)/1000.0</f>
        <v>0</v>
      </c>
      <c r="Q57">
        <f>2.0/((1/S57-1/R57)+SIGN(S57)*SQRT((1/S57-1/R57)*(1/S57-1/R57) + 4*DM57/((DM57+1)*(DM57+1))*(2*1/S57*1/R57-1/R57*1/R57)))</f>
        <v>0</v>
      </c>
      <c r="R57">
        <f>IF(LEFT(DN57,1)&lt;&gt;"0",IF(LEFT(DN57,1)="1",3.0,DO57),$D$5+$E$5*(EF57*DY57/($K$5*1000))+$F$5*(EF57*DY57/($K$5*1000))*MAX(MIN(DL57,$J$5),$I$5)*MAX(MIN(DL57,$J$5),$I$5)+$G$5*MAX(MIN(DL57,$J$5),$I$5)*(EF57*DY57/($K$5*1000))+$H$5*(EF57*DY57/($K$5*1000))*(EF57*DY57/($K$5*1000)))</f>
        <v>0</v>
      </c>
      <c r="S57">
        <f>J57*(1000-(1000*0.61365*exp(17.502*W57/(240.97+W57))/(DY57+DZ57)+DT57)/2)/(1000*0.61365*exp(17.502*W57/(240.97+W57))/(DY57+DZ57)-DT57)</f>
        <v>0</v>
      </c>
      <c r="T57">
        <f>1/((DM57+1)/(Q57/1.6)+1/(R57/1.37)) + DM57/((DM57+1)/(Q57/1.6) + DM57/(R57/1.37))</f>
        <v>0</v>
      </c>
      <c r="U57">
        <f>(DH57*DK57)</f>
        <v>0</v>
      </c>
      <c r="V57">
        <f>(EA57+(U57+2*0.95*5.67E-8*(((EA57+$B$7)+273)^4-(EA57+273)^4)-44100*J57)/(1.84*29.3*R57+8*0.95*5.67E-8*(EA57+273)^3))</f>
        <v>0</v>
      </c>
      <c r="W57">
        <f>($C$7*EB57+$D$7*EC57+$E$7*V57)</f>
        <v>0</v>
      </c>
      <c r="X57">
        <f>0.61365*exp(17.502*W57/(240.97+W57))</f>
        <v>0</v>
      </c>
      <c r="Y57">
        <f>(Z57/AA57*100)</f>
        <v>0</v>
      </c>
      <c r="Z57">
        <f>DT57*(DY57+DZ57)/1000</f>
        <v>0</v>
      </c>
      <c r="AA57">
        <f>0.61365*exp(17.502*EA57/(240.97+EA57))</f>
        <v>0</v>
      </c>
      <c r="AB57">
        <f>(X57-DT57*(DY57+DZ57)/1000)</f>
        <v>0</v>
      </c>
      <c r="AC57">
        <f>(-J57*44100)</f>
        <v>0</v>
      </c>
      <c r="AD57">
        <f>2*29.3*R57*0.92*(EA57-W57)</f>
        <v>0</v>
      </c>
      <c r="AE57">
        <f>2*0.95*5.67E-8*(((EA57+$B$7)+273)^4-(W57+273)^4)</f>
        <v>0</v>
      </c>
      <c r="AF57">
        <f>U57+AE57+AC57+AD57</f>
        <v>0</v>
      </c>
      <c r="AG57">
        <f>DX57*AU57*(DS57-DR57*(1000-AU57*DU57)/(1000-AU57*DT57))/(100*DL57)</f>
        <v>0</v>
      </c>
      <c r="AH57">
        <f>1000*DX57*AU57*(DT57-DU57)/(100*DL57*(1000-AU57*DT57))</f>
        <v>0</v>
      </c>
      <c r="AI57">
        <f>(AJ57 - AK57 - DY57*1E3/(8.314*(EA57+273.15)) * AM57/DX57 * AL57) * DX57/(100*DL57) * (1000 - DU57)/1000</f>
        <v>0</v>
      </c>
      <c r="AJ57">
        <v>675.083098492624</v>
      </c>
      <c r="AK57">
        <v>645.519090909091</v>
      </c>
      <c r="AL57">
        <v>3.34325268638668</v>
      </c>
      <c r="AM57">
        <v>64.7646732039723</v>
      </c>
      <c r="AN57">
        <f>(AP57 - AO57 + DY57*1E3/(8.314*(EA57+273.15)) * AR57/DX57 * AQ57) * DX57/(100*DL57) * 1000/(1000 - AP57)</f>
        <v>0</v>
      </c>
      <c r="AO57">
        <v>24.8028416274367</v>
      </c>
      <c r="AP57">
        <v>31.3508303030303</v>
      </c>
      <c r="AQ57">
        <v>-0.00785575610483289</v>
      </c>
      <c r="AR57">
        <v>110.942474455945</v>
      </c>
      <c r="AS57">
        <v>0</v>
      </c>
      <c r="AT57">
        <v>0</v>
      </c>
      <c r="AU57">
        <f>IF(AS57*$H$13&gt;=AW57,1.0,(AW57/(AW57-AS57*$H$13)))</f>
        <v>0</v>
      </c>
      <c r="AV57">
        <f>(AU57-1)*100</f>
        <v>0</v>
      </c>
      <c r="AW57">
        <f>MAX(0,($B$13+$C$13*EF57)/(1+$D$13*EF57)*DY57/(EA57+273)*$E$13)</f>
        <v>0</v>
      </c>
      <c r="AX57" t="s">
        <v>437</v>
      </c>
      <c r="AY57" t="s">
        <v>437</v>
      </c>
      <c r="AZ57">
        <v>0</v>
      </c>
      <c r="BA57">
        <v>0</v>
      </c>
      <c r="BB57">
        <f>1-AZ57/BA57</f>
        <v>0</v>
      </c>
      <c r="BC57">
        <v>0</v>
      </c>
      <c r="BD57" t="s">
        <v>437</v>
      </c>
      <c r="BE57" t="s">
        <v>437</v>
      </c>
      <c r="BF57">
        <v>0</v>
      </c>
      <c r="BG57">
        <v>0</v>
      </c>
      <c r="BH57">
        <f>1-BF57/BG57</f>
        <v>0</v>
      </c>
      <c r="BI57">
        <v>0.5</v>
      </c>
      <c r="BJ57">
        <f>DI57</f>
        <v>0</v>
      </c>
      <c r="BK57">
        <f>L57</f>
        <v>0</v>
      </c>
      <c r="BL57">
        <f>BH57*BI57*BJ57</f>
        <v>0</v>
      </c>
      <c r="BM57">
        <f>(BK57-BC57)/BJ57</f>
        <v>0</v>
      </c>
      <c r="BN57">
        <f>(BA57-BG57)/BG57</f>
        <v>0</v>
      </c>
      <c r="BO57">
        <f>AZ57/(BB57+AZ57/BG57)</f>
        <v>0</v>
      </c>
      <c r="BP57" t="s">
        <v>437</v>
      </c>
      <c r="BQ57">
        <v>0</v>
      </c>
      <c r="BR57">
        <f>IF(BQ57&lt;&gt;0, BQ57, BO57)</f>
        <v>0</v>
      </c>
      <c r="BS57">
        <f>1-BR57/BG57</f>
        <v>0</v>
      </c>
      <c r="BT57">
        <f>(BG57-BF57)/(BG57-BR57)</f>
        <v>0</v>
      </c>
      <c r="BU57">
        <f>(BA57-BG57)/(BA57-BR57)</f>
        <v>0</v>
      </c>
      <c r="BV57">
        <f>(BG57-BF57)/(BG57-AZ57)</f>
        <v>0</v>
      </c>
      <c r="BW57">
        <f>(BA57-BG57)/(BA57-AZ57)</f>
        <v>0</v>
      </c>
      <c r="BX57">
        <f>(BT57*BR57/BF57)</f>
        <v>0</v>
      </c>
      <c r="BY57">
        <f>(1-BX57)</f>
        <v>0</v>
      </c>
      <c r="DH57">
        <f>$B$11*EG57+$C$11*EH57+$F$11*ES57*(1-EV57)</f>
        <v>0</v>
      </c>
      <c r="DI57">
        <f>DH57*DJ57</f>
        <v>0</v>
      </c>
      <c r="DJ57">
        <f>($B$11*$D$9+$C$11*$D$9+$F$11*((FF57+EX57)/MAX(FF57+EX57+FG57, 0.1)*$I$9+FG57/MAX(FF57+EX57+FG57, 0.1)*$J$9))/($B$11+$C$11+$F$11)</f>
        <v>0</v>
      </c>
      <c r="DK57">
        <f>($B$11*$K$9+$C$11*$K$9+$F$11*((FF57+EX57)/MAX(FF57+EX57+FG57, 0.1)*$P$9+FG57/MAX(FF57+EX57+FG57, 0.1)*$Q$9))/($B$11+$C$11+$F$11)</f>
        <v>0</v>
      </c>
      <c r="DL57">
        <v>6</v>
      </c>
      <c r="DM57">
        <v>0.5</v>
      </c>
      <c r="DN57" t="s">
        <v>438</v>
      </c>
      <c r="DO57">
        <v>2</v>
      </c>
      <c r="DP57" t="b">
        <v>1</v>
      </c>
      <c r="DQ57">
        <v>1761408464.84615</v>
      </c>
      <c r="DR57">
        <v>601.819461538461</v>
      </c>
      <c r="DS57">
        <v>642.312846153846</v>
      </c>
      <c r="DT57">
        <v>31.4033384615385</v>
      </c>
      <c r="DU57">
        <v>24.7983076923077</v>
      </c>
      <c r="DV57">
        <v>600.722</v>
      </c>
      <c r="DW57">
        <v>31.0881538461538</v>
      </c>
      <c r="DX57">
        <v>500.008769230769</v>
      </c>
      <c r="DY57">
        <v>90.2923923076923</v>
      </c>
      <c r="DZ57">
        <v>0.0315076076923077</v>
      </c>
      <c r="EA57">
        <v>37.1163538461538</v>
      </c>
      <c r="EB57">
        <v>36.0134230769231</v>
      </c>
      <c r="EC57">
        <v>999.9</v>
      </c>
      <c r="ED57">
        <v>0</v>
      </c>
      <c r="EE57">
        <v>0</v>
      </c>
      <c r="EF57">
        <v>9988.75538461538</v>
      </c>
      <c r="EG57">
        <v>0</v>
      </c>
      <c r="EH57">
        <v>1226.89538461538</v>
      </c>
      <c r="EI57">
        <v>-40.4934846153846</v>
      </c>
      <c r="EJ57">
        <v>621.330769230769</v>
      </c>
      <c r="EK57">
        <v>658.646384615384</v>
      </c>
      <c r="EL57">
        <v>6.60503923076923</v>
      </c>
      <c r="EM57">
        <v>642.312846153846</v>
      </c>
      <c r="EN57">
        <v>24.7983076923077</v>
      </c>
      <c r="EO57">
        <v>2.83548384615385</v>
      </c>
      <c r="EP57">
        <v>2.23909846153846</v>
      </c>
      <c r="EQ57">
        <v>23.0921076923077</v>
      </c>
      <c r="ER57">
        <v>19.2448384615385</v>
      </c>
      <c r="ES57">
        <v>1199.98692307692</v>
      </c>
      <c r="ET57">
        <v>0.967002615384616</v>
      </c>
      <c r="EU57">
        <v>0.0329974615384615</v>
      </c>
      <c r="EV57">
        <v>0</v>
      </c>
      <c r="EW57">
        <v>1436.84230769231</v>
      </c>
      <c r="EX57">
        <v>5.00059</v>
      </c>
      <c r="EY57">
        <v>17431.5230769231</v>
      </c>
      <c r="EZ57">
        <v>10358.6076923077</v>
      </c>
      <c r="FA57">
        <v>45.4418461538462</v>
      </c>
      <c r="FB57">
        <v>46.7976923076923</v>
      </c>
      <c r="FC57">
        <v>45.4951538461538</v>
      </c>
      <c r="FD57">
        <v>46.7015384615385</v>
      </c>
      <c r="FE57">
        <v>47.062</v>
      </c>
      <c r="FF57">
        <v>1155.55692307692</v>
      </c>
      <c r="FG57">
        <v>39.43</v>
      </c>
      <c r="FH57">
        <v>0</v>
      </c>
      <c r="FI57">
        <v>1761408432.7</v>
      </c>
      <c r="FJ57">
        <v>0</v>
      </c>
      <c r="FK57">
        <v>1436.8084</v>
      </c>
      <c r="FL57">
        <v>-8.38384615885481</v>
      </c>
      <c r="FM57">
        <v>-102.215384718703</v>
      </c>
      <c r="FN57">
        <v>17431.308</v>
      </c>
      <c r="FO57">
        <v>15</v>
      </c>
      <c r="FP57">
        <v>0</v>
      </c>
      <c r="FQ57" t="s">
        <v>439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-40.40754</v>
      </c>
      <c r="GD57">
        <v>-4.48937142857139</v>
      </c>
      <c r="GE57">
        <v>0.722577306175609</v>
      </c>
      <c r="GF57">
        <v>0</v>
      </c>
      <c r="GG57">
        <v>1437.22088235294</v>
      </c>
      <c r="GH57">
        <v>-7.38594347095499</v>
      </c>
      <c r="GI57">
        <v>0.757042883419167</v>
      </c>
      <c r="GJ57">
        <v>-1</v>
      </c>
      <c r="GK57">
        <v>6.6224865</v>
      </c>
      <c r="GL57">
        <v>-0.457314135338343</v>
      </c>
      <c r="GM57">
        <v>0.0439922094551979</v>
      </c>
      <c r="GN57">
        <v>0</v>
      </c>
      <c r="GO57">
        <v>0</v>
      </c>
      <c r="GP57">
        <v>2</v>
      </c>
      <c r="GQ57" t="s">
        <v>473</v>
      </c>
      <c r="GR57">
        <v>3.13119</v>
      </c>
      <c r="GS57">
        <v>2.70977</v>
      </c>
      <c r="GT57">
        <v>0.11838</v>
      </c>
      <c r="GU57">
        <v>0.12405</v>
      </c>
      <c r="GV57">
        <v>0.122552</v>
      </c>
      <c r="GW57">
        <v>0.104068</v>
      </c>
      <c r="GX57">
        <v>32777.7</v>
      </c>
      <c r="GY57">
        <v>34724.1</v>
      </c>
      <c r="GZ57">
        <v>33679.7</v>
      </c>
      <c r="HA57">
        <v>35935.3</v>
      </c>
      <c r="HB57">
        <v>41856.6</v>
      </c>
      <c r="HC57">
        <v>46259.7</v>
      </c>
      <c r="HD57">
        <v>52639.6</v>
      </c>
      <c r="HE57">
        <v>57459.9</v>
      </c>
      <c r="HF57">
        <v>1.86322</v>
      </c>
      <c r="HG57">
        <v>1.73757</v>
      </c>
      <c r="HH57">
        <v>0.096783</v>
      </c>
      <c r="HI57">
        <v>0</v>
      </c>
      <c r="HJ57">
        <v>34.4482</v>
      </c>
      <c r="HK57">
        <v>999.9</v>
      </c>
      <c r="HL57">
        <v>60.396</v>
      </c>
      <c r="HM57">
        <v>27.835</v>
      </c>
      <c r="HN57">
        <v>25.1408</v>
      </c>
      <c r="HO57">
        <v>55.8145</v>
      </c>
      <c r="HP57">
        <v>44.0705</v>
      </c>
      <c r="HQ57">
        <v>1</v>
      </c>
      <c r="HR57">
        <v>0.697624</v>
      </c>
      <c r="HS57">
        <v>-0.0234232</v>
      </c>
      <c r="HT57">
        <v>20.1358</v>
      </c>
      <c r="HU57">
        <v>5.19573</v>
      </c>
      <c r="HV57">
        <v>12.0099</v>
      </c>
      <c r="HW57">
        <v>4.9737</v>
      </c>
      <c r="HX57">
        <v>3.29495</v>
      </c>
      <c r="HY57">
        <v>9999</v>
      </c>
      <c r="HZ57">
        <v>9999</v>
      </c>
      <c r="IA57">
        <v>999.9</v>
      </c>
      <c r="IB57">
        <v>9999</v>
      </c>
      <c r="IC57">
        <v>1.86316</v>
      </c>
      <c r="ID57">
        <v>1.86811</v>
      </c>
      <c r="IE57">
        <v>1.86783</v>
      </c>
      <c r="IF57">
        <v>1.86905</v>
      </c>
      <c r="IG57">
        <v>1.86982</v>
      </c>
      <c r="IH57">
        <v>1.86589</v>
      </c>
      <c r="II57">
        <v>1.86696</v>
      </c>
      <c r="IJ57">
        <v>1.86843</v>
      </c>
      <c r="IK57">
        <v>5</v>
      </c>
      <c r="IL57">
        <v>0</v>
      </c>
      <c r="IM57">
        <v>0</v>
      </c>
      <c r="IN57">
        <v>0</v>
      </c>
      <c r="IO57" t="s">
        <v>441</v>
      </c>
      <c r="IP57" t="s">
        <v>442</v>
      </c>
      <c r="IQ57" t="s">
        <v>443</v>
      </c>
      <c r="IR57" t="s">
        <v>443</v>
      </c>
      <c r="IS57" t="s">
        <v>443</v>
      </c>
      <c r="IT57" t="s">
        <v>443</v>
      </c>
      <c r="IU57">
        <v>0</v>
      </c>
      <c r="IV57">
        <v>100</v>
      </c>
      <c r="IW57">
        <v>100</v>
      </c>
      <c r="IX57">
        <v>1.097</v>
      </c>
      <c r="IY57">
        <v>0.3152</v>
      </c>
      <c r="IZ57">
        <v>1.09748391826392</v>
      </c>
      <c r="JA57">
        <v>0</v>
      </c>
      <c r="JB57">
        <v>0</v>
      </c>
      <c r="JC57">
        <v>0</v>
      </c>
      <c r="JD57">
        <v>0.315191680746845</v>
      </c>
      <c r="JE57">
        <v>0</v>
      </c>
      <c r="JF57">
        <v>0</v>
      </c>
      <c r="JG57">
        <v>0</v>
      </c>
      <c r="JH57">
        <v>5</v>
      </c>
      <c r="JI57">
        <v>2273</v>
      </c>
      <c r="JJ57">
        <v>0</v>
      </c>
      <c r="JK57">
        <v>25</v>
      </c>
      <c r="JL57">
        <v>29356807.9</v>
      </c>
      <c r="JM57">
        <v>29356807.9</v>
      </c>
      <c r="JN57">
        <v>1.4917</v>
      </c>
      <c r="JO57">
        <v>2.60376</v>
      </c>
      <c r="JP57">
        <v>1.54785</v>
      </c>
      <c r="JQ57">
        <v>2.32422</v>
      </c>
      <c r="JR57">
        <v>1.64673</v>
      </c>
      <c r="JS57">
        <v>2.32422</v>
      </c>
      <c r="JT57">
        <v>32.3549</v>
      </c>
      <c r="JU57">
        <v>24.2101</v>
      </c>
      <c r="JV57">
        <v>18</v>
      </c>
      <c r="JW57">
        <v>507.053</v>
      </c>
      <c r="JX57">
        <v>419.376</v>
      </c>
      <c r="JY57">
        <v>36.0767</v>
      </c>
      <c r="JZ57">
        <v>36.0828</v>
      </c>
      <c r="KA57">
        <v>29.9999</v>
      </c>
      <c r="KB57">
        <v>35.938</v>
      </c>
      <c r="KC57">
        <v>35.8629</v>
      </c>
      <c r="KD57">
        <v>29.871</v>
      </c>
      <c r="KE57">
        <v>0</v>
      </c>
      <c r="KF57">
        <v>100</v>
      </c>
      <c r="KG57">
        <v>36.0699</v>
      </c>
      <c r="KH57">
        <v>690.12</v>
      </c>
      <c r="KI57">
        <v>53.0404</v>
      </c>
      <c r="KJ57">
        <v>95.617</v>
      </c>
      <c r="KK57">
        <v>93.0806</v>
      </c>
    </row>
    <row r="58" spans="1:297">
      <c r="A58">
        <v>42</v>
      </c>
      <c r="B58">
        <v>1761408478</v>
      </c>
      <c r="C58">
        <v>297</v>
      </c>
      <c r="D58" t="s">
        <v>526</v>
      </c>
      <c r="E58" t="s">
        <v>527</v>
      </c>
      <c r="F58">
        <v>5</v>
      </c>
      <c r="G58" t="s">
        <v>435</v>
      </c>
      <c r="H58" t="s">
        <v>436</v>
      </c>
      <c r="I58">
        <v>1761408469.84615</v>
      </c>
      <c r="J58">
        <f>(K58)/1000</f>
        <v>0</v>
      </c>
      <c r="K58">
        <f>IF(DP58, AN58, AH58)</f>
        <v>0</v>
      </c>
      <c r="L58">
        <f>IF(DP58, AI58, AG58)</f>
        <v>0</v>
      </c>
      <c r="M58">
        <f>DR58 - IF(AU58&gt;1, L58*DL58*100.0/(AW58), 0)</f>
        <v>0</v>
      </c>
      <c r="N58">
        <f>((T58-J58/2)*M58-L58)/(T58+J58/2)</f>
        <v>0</v>
      </c>
      <c r="O58">
        <f>N58*(DY58+DZ58)/1000.0</f>
        <v>0</v>
      </c>
      <c r="P58">
        <f>(DR58 - IF(AU58&gt;1, L58*DL58*100.0/(AW58), 0))*(DY58+DZ58)/1000.0</f>
        <v>0</v>
      </c>
      <c r="Q58">
        <f>2.0/((1/S58-1/R58)+SIGN(S58)*SQRT((1/S58-1/R58)*(1/S58-1/R58) + 4*DM58/((DM58+1)*(DM58+1))*(2*1/S58*1/R58-1/R58*1/R58)))</f>
        <v>0</v>
      </c>
      <c r="R58">
        <f>IF(LEFT(DN58,1)&lt;&gt;"0",IF(LEFT(DN58,1)="1",3.0,DO58),$D$5+$E$5*(EF58*DY58/($K$5*1000))+$F$5*(EF58*DY58/($K$5*1000))*MAX(MIN(DL58,$J$5),$I$5)*MAX(MIN(DL58,$J$5),$I$5)+$G$5*MAX(MIN(DL58,$J$5),$I$5)*(EF58*DY58/($K$5*1000))+$H$5*(EF58*DY58/($K$5*1000))*(EF58*DY58/($K$5*1000)))</f>
        <v>0</v>
      </c>
      <c r="S58">
        <f>J58*(1000-(1000*0.61365*exp(17.502*W58/(240.97+W58))/(DY58+DZ58)+DT58)/2)/(1000*0.61365*exp(17.502*W58/(240.97+W58))/(DY58+DZ58)-DT58)</f>
        <v>0</v>
      </c>
      <c r="T58">
        <f>1/((DM58+1)/(Q58/1.6)+1/(R58/1.37)) + DM58/((DM58+1)/(Q58/1.6) + DM58/(R58/1.37))</f>
        <v>0</v>
      </c>
      <c r="U58">
        <f>(DH58*DK58)</f>
        <v>0</v>
      </c>
      <c r="V58">
        <f>(EA58+(U58+2*0.95*5.67E-8*(((EA58+$B$7)+273)^4-(EA58+273)^4)-44100*J58)/(1.84*29.3*R58+8*0.95*5.67E-8*(EA58+273)^3))</f>
        <v>0</v>
      </c>
      <c r="W58">
        <f>($C$7*EB58+$D$7*EC58+$E$7*V58)</f>
        <v>0</v>
      </c>
      <c r="X58">
        <f>0.61365*exp(17.502*W58/(240.97+W58))</f>
        <v>0</v>
      </c>
      <c r="Y58">
        <f>(Z58/AA58*100)</f>
        <v>0</v>
      </c>
      <c r="Z58">
        <f>DT58*(DY58+DZ58)/1000</f>
        <v>0</v>
      </c>
      <c r="AA58">
        <f>0.61365*exp(17.502*EA58/(240.97+EA58))</f>
        <v>0</v>
      </c>
      <c r="AB58">
        <f>(X58-DT58*(DY58+DZ58)/1000)</f>
        <v>0</v>
      </c>
      <c r="AC58">
        <f>(-J58*44100)</f>
        <v>0</v>
      </c>
      <c r="AD58">
        <f>2*29.3*R58*0.92*(EA58-W58)</f>
        <v>0</v>
      </c>
      <c r="AE58">
        <f>2*0.95*5.67E-8*(((EA58+$B$7)+273)^4-(W58+273)^4)</f>
        <v>0</v>
      </c>
      <c r="AF58">
        <f>U58+AE58+AC58+AD58</f>
        <v>0</v>
      </c>
      <c r="AG58">
        <f>DX58*AU58*(DS58-DR58*(1000-AU58*DU58)/(1000-AU58*DT58))/(100*DL58)</f>
        <v>0</v>
      </c>
      <c r="AH58">
        <f>1000*DX58*AU58*(DT58-DU58)/(100*DL58*(1000-AU58*DT58))</f>
        <v>0</v>
      </c>
      <c r="AI58">
        <f>(AJ58 - AK58 - DY58*1E3/(8.314*(EA58+273.15)) * AM58/DX58 * AL58) * DX58/(100*DL58) * (1000 - DU58)/1000</f>
        <v>0</v>
      </c>
      <c r="AJ58">
        <v>693.375879107101</v>
      </c>
      <c r="AK58">
        <v>663.146963636364</v>
      </c>
      <c r="AL58">
        <v>3.53067766536769</v>
      </c>
      <c r="AM58">
        <v>64.7646732039723</v>
      </c>
      <c r="AN58">
        <f>(AP58 - AO58 + DY58*1E3/(8.314*(EA58+273.15)) * AR58/DX58 * AQ58) * DX58/(100*DL58) * 1000/(1000 - AP58)</f>
        <v>0</v>
      </c>
      <c r="AO58">
        <v>24.8055210463969</v>
      </c>
      <c r="AP58">
        <v>31.3081266666667</v>
      </c>
      <c r="AQ58">
        <v>-0.00907940634238171</v>
      </c>
      <c r="AR58">
        <v>110.942474455945</v>
      </c>
      <c r="AS58">
        <v>0</v>
      </c>
      <c r="AT58">
        <v>0</v>
      </c>
      <c r="AU58">
        <f>IF(AS58*$H$13&gt;=AW58,1.0,(AW58/(AW58-AS58*$H$13)))</f>
        <v>0</v>
      </c>
      <c r="AV58">
        <f>(AU58-1)*100</f>
        <v>0</v>
      </c>
      <c r="AW58">
        <f>MAX(0,($B$13+$C$13*EF58)/(1+$D$13*EF58)*DY58/(EA58+273)*$E$13)</f>
        <v>0</v>
      </c>
      <c r="AX58" t="s">
        <v>437</v>
      </c>
      <c r="AY58" t="s">
        <v>437</v>
      </c>
      <c r="AZ58">
        <v>0</v>
      </c>
      <c r="BA58">
        <v>0</v>
      </c>
      <c r="BB58">
        <f>1-AZ58/BA58</f>
        <v>0</v>
      </c>
      <c r="BC58">
        <v>0</v>
      </c>
      <c r="BD58" t="s">
        <v>437</v>
      </c>
      <c r="BE58" t="s">
        <v>437</v>
      </c>
      <c r="BF58">
        <v>0</v>
      </c>
      <c r="BG58">
        <v>0</v>
      </c>
      <c r="BH58">
        <f>1-BF58/BG58</f>
        <v>0</v>
      </c>
      <c r="BI58">
        <v>0.5</v>
      </c>
      <c r="BJ58">
        <f>DI58</f>
        <v>0</v>
      </c>
      <c r="BK58">
        <f>L58</f>
        <v>0</v>
      </c>
      <c r="BL58">
        <f>BH58*BI58*BJ58</f>
        <v>0</v>
      </c>
      <c r="BM58">
        <f>(BK58-BC58)/BJ58</f>
        <v>0</v>
      </c>
      <c r="BN58">
        <f>(BA58-BG58)/BG58</f>
        <v>0</v>
      </c>
      <c r="BO58">
        <f>AZ58/(BB58+AZ58/BG58)</f>
        <v>0</v>
      </c>
      <c r="BP58" t="s">
        <v>437</v>
      </c>
      <c r="BQ58">
        <v>0</v>
      </c>
      <c r="BR58">
        <f>IF(BQ58&lt;&gt;0, BQ58, BO58)</f>
        <v>0</v>
      </c>
      <c r="BS58">
        <f>1-BR58/BG58</f>
        <v>0</v>
      </c>
      <c r="BT58">
        <f>(BG58-BF58)/(BG58-BR58)</f>
        <v>0</v>
      </c>
      <c r="BU58">
        <f>(BA58-BG58)/(BA58-BR58)</f>
        <v>0</v>
      </c>
      <c r="BV58">
        <f>(BG58-BF58)/(BG58-AZ58)</f>
        <v>0</v>
      </c>
      <c r="BW58">
        <f>(BA58-BG58)/(BA58-AZ58)</f>
        <v>0</v>
      </c>
      <c r="BX58">
        <f>(BT58*BR58/BF58)</f>
        <v>0</v>
      </c>
      <c r="BY58">
        <f>(1-BX58)</f>
        <v>0</v>
      </c>
      <c r="DH58">
        <f>$B$11*EG58+$C$11*EH58+$F$11*ES58*(1-EV58)</f>
        <v>0</v>
      </c>
      <c r="DI58">
        <f>DH58*DJ58</f>
        <v>0</v>
      </c>
      <c r="DJ58">
        <f>($B$11*$D$9+$C$11*$D$9+$F$11*((FF58+EX58)/MAX(FF58+EX58+FG58, 0.1)*$I$9+FG58/MAX(FF58+EX58+FG58, 0.1)*$J$9))/($B$11+$C$11+$F$11)</f>
        <v>0</v>
      </c>
      <c r="DK58">
        <f>($B$11*$K$9+$C$11*$K$9+$F$11*((FF58+EX58)/MAX(FF58+EX58+FG58, 0.1)*$P$9+FG58/MAX(FF58+EX58+FG58, 0.1)*$Q$9))/($B$11+$C$11+$F$11)</f>
        <v>0</v>
      </c>
      <c r="DL58">
        <v>6</v>
      </c>
      <c r="DM58">
        <v>0.5</v>
      </c>
      <c r="DN58" t="s">
        <v>438</v>
      </c>
      <c r="DO58">
        <v>2</v>
      </c>
      <c r="DP58" t="b">
        <v>1</v>
      </c>
      <c r="DQ58">
        <v>1761408469.84615</v>
      </c>
      <c r="DR58">
        <v>618.344076923077</v>
      </c>
      <c r="DS58">
        <v>659.590538461539</v>
      </c>
      <c r="DT58">
        <v>31.3657153846154</v>
      </c>
      <c r="DU58">
        <v>24.8014769230769</v>
      </c>
      <c r="DV58">
        <v>617.246538461538</v>
      </c>
      <c r="DW58">
        <v>31.0505384615385</v>
      </c>
      <c r="DX58">
        <v>500.012076923077</v>
      </c>
      <c r="DY58">
        <v>90.2905769230769</v>
      </c>
      <c r="DZ58">
        <v>0.0317212153846154</v>
      </c>
      <c r="EA58">
        <v>37.1123923076923</v>
      </c>
      <c r="EB58">
        <v>36.0121846153846</v>
      </c>
      <c r="EC58">
        <v>999.9</v>
      </c>
      <c r="ED58">
        <v>0</v>
      </c>
      <c r="EE58">
        <v>0</v>
      </c>
      <c r="EF58">
        <v>9978.51461538461</v>
      </c>
      <c r="EG58">
        <v>0</v>
      </c>
      <c r="EH58">
        <v>1226.89153846154</v>
      </c>
      <c r="EI58">
        <v>-41.2466384615385</v>
      </c>
      <c r="EJ58">
        <v>638.366307692308</v>
      </c>
      <c r="EK58">
        <v>676.365692307692</v>
      </c>
      <c r="EL58">
        <v>6.56424461538461</v>
      </c>
      <c r="EM58">
        <v>659.590538461539</v>
      </c>
      <c r="EN58">
        <v>24.8014769230769</v>
      </c>
      <c r="EO58">
        <v>2.83203</v>
      </c>
      <c r="EP58">
        <v>2.23934153846154</v>
      </c>
      <c r="EQ58">
        <v>23.0719615384615</v>
      </c>
      <c r="ER58">
        <v>19.2465769230769</v>
      </c>
      <c r="ES58">
        <v>1199.96461538462</v>
      </c>
      <c r="ET58">
        <v>0.967002</v>
      </c>
      <c r="EU58">
        <v>0.0329980846153846</v>
      </c>
      <c r="EV58">
        <v>0</v>
      </c>
      <c r="EW58">
        <v>1436.15</v>
      </c>
      <c r="EX58">
        <v>5.00059</v>
      </c>
      <c r="EY58">
        <v>17422.9384615385</v>
      </c>
      <c r="EZ58">
        <v>10358.4153846154</v>
      </c>
      <c r="FA58">
        <v>45.4466923076923</v>
      </c>
      <c r="FB58">
        <v>46.812</v>
      </c>
      <c r="FC58">
        <v>45.5</v>
      </c>
      <c r="FD58">
        <v>46.7112307692308</v>
      </c>
      <c r="FE58">
        <v>47.062</v>
      </c>
      <c r="FF58">
        <v>1155.53461538462</v>
      </c>
      <c r="FG58">
        <v>39.43</v>
      </c>
      <c r="FH58">
        <v>0</v>
      </c>
      <c r="FI58">
        <v>1761408438.1</v>
      </c>
      <c r="FJ58">
        <v>0</v>
      </c>
      <c r="FK58">
        <v>1436.08346153846</v>
      </c>
      <c r="FL58">
        <v>-9.0588034253452</v>
      </c>
      <c r="FM58">
        <v>-114.376068348087</v>
      </c>
      <c r="FN58">
        <v>17422.2269230769</v>
      </c>
      <c r="FO58">
        <v>15</v>
      </c>
      <c r="FP58">
        <v>0</v>
      </c>
      <c r="FQ58" t="s">
        <v>439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-40.7965904761905</v>
      </c>
      <c r="GD58">
        <v>-7.72313766233767</v>
      </c>
      <c r="GE58">
        <v>0.936083077766459</v>
      </c>
      <c r="GF58">
        <v>0</v>
      </c>
      <c r="GG58">
        <v>1436.56617647059</v>
      </c>
      <c r="GH58">
        <v>-8.62597401951936</v>
      </c>
      <c r="GI58">
        <v>0.876258807812996</v>
      </c>
      <c r="GJ58">
        <v>-1</v>
      </c>
      <c r="GK58">
        <v>6.58725</v>
      </c>
      <c r="GL58">
        <v>-0.486306233766237</v>
      </c>
      <c r="GM58">
        <v>0.0491032154897066</v>
      </c>
      <c r="GN58">
        <v>0</v>
      </c>
      <c r="GO58">
        <v>0</v>
      </c>
      <c r="GP58">
        <v>2</v>
      </c>
      <c r="GQ58" t="s">
        <v>473</v>
      </c>
      <c r="GR58">
        <v>3.13126</v>
      </c>
      <c r="GS58">
        <v>2.70918</v>
      </c>
      <c r="GT58">
        <v>0.120633</v>
      </c>
      <c r="GU58">
        <v>0.126115</v>
      </c>
      <c r="GV58">
        <v>0.122437</v>
      </c>
      <c r="GW58">
        <v>0.104079</v>
      </c>
      <c r="GX58">
        <v>32693.9</v>
      </c>
      <c r="GY58">
        <v>34642.6</v>
      </c>
      <c r="GZ58">
        <v>33679.7</v>
      </c>
      <c r="HA58">
        <v>35935.6</v>
      </c>
      <c r="HB58">
        <v>41862.4</v>
      </c>
      <c r="HC58">
        <v>46259.9</v>
      </c>
      <c r="HD58">
        <v>52639.7</v>
      </c>
      <c r="HE58">
        <v>57460.5</v>
      </c>
      <c r="HF58">
        <v>1.86353</v>
      </c>
      <c r="HG58">
        <v>1.73745</v>
      </c>
      <c r="HH58">
        <v>0.0968724</v>
      </c>
      <c r="HI58">
        <v>0</v>
      </c>
      <c r="HJ58">
        <v>34.4482</v>
      </c>
      <c r="HK58">
        <v>999.9</v>
      </c>
      <c r="HL58">
        <v>60.396</v>
      </c>
      <c r="HM58">
        <v>27.835</v>
      </c>
      <c r="HN58">
        <v>25.1395</v>
      </c>
      <c r="HO58">
        <v>55.0745</v>
      </c>
      <c r="HP58">
        <v>43.9944</v>
      </c>
      <c r="HQ58">
        <v>1</v>
      </c>
      <c r="HR58">
        <v>0.697523</v>
      </c>
      <c r="HS58">
        <v>-0.0371187</v>
      </c>
      <c r="HT58">
        <v>20.1356</v>
      </c>
      <c r="HU58">
        <v>5.19423</v>
      </c>
      <c r="HV58">
        <v>12.0099</v>
      </c>
      <c r="HW58">
        <v>4.9732</v>
      </c>
      <c r="HX58">
        <v>3.2947</v>
      </c>
      <c r="HY58">
        <v>9999</v>
      </c>
      <c r="HZ58">
        <v>9999</v>
      </c>
      <c r="IA58">
        <v>999.9</v>
      </c>
      <c r="IB58">
        <v>9999</v>
      </c>
      <c r="IC58">
        <v>1.86322</v>
      </c>
      <c r="ID58">
        <v>1.86812</v>
      </c>
      <c r="IE58">
        <v>1.86783</v>
      </c>
      <c r="IF58">
        <v>1.86905</v>
      </c>
      <c r="IG58">
        <v>1.86981</v>
      </c>
      <c r="IH58">
        <v>1.86589</v>
      </c>
      <c r="II58">
        <v>1.86698</v>
      </c>
      <c r="IJ58">
        <v>1.86842</v>
      </c>
      <c r="IK58">
        <v>5</v>
      </c>
      <c r="IL58">
        <v>0</v>
      </c>
      <c r="IM58">
        <v>0</v>
      </c>
      <c r="IN58">
        <v>0</v>
      </c>
      <c r="IO58" t="s">
        <v>441</v>
      </c>
      <c r="IP58" t="s">
        <v>442</v>
      </c>
      <c r="IQ58" t="s">
        <v>443</v>
      </c>
      <c r="IR58" t="s">
        <v>443</v>
      </c>
      <c r="IS58" t="s">
        <v>443</v>
      </c>
      <c r="IT58" t="s">
        <v>443</v>
      </c>
      <c r="IU58">
        <v>0</v>
      </c>
      <c r="IV58">
        <v>100</v>
      </c>
      <c r="IW58">
        <v>100</v>
      </c>
      <c r="IX58">
        <v>1.097</v>
      </c>
      <c r="IY58">
        <v>0.3152</v>
      </c>
      <c r="IZ58">
        <v>1.09748391826392</v>
      </c>
      <c r="JA58">
        <v>0</v>
      </c>
      <c r="JB58">
        <v>0</v>
      </c>
      <c r="JC58">
        <v>0</v>
      </c>
      <c r="JD58">
        <v>0.315191680746845</v>
      </c>
      <c r="JE58">
        <v>0</v>
      </c>
      <c r="JF58">
        <v>0</v>
      </c>
      <c r="JG58">
        <v>0</v>
      </c>
      <c r="JH58">
        <v>5</v>
      </c>
      <c r="JI58">
        <v>2273</v>
      </c>
      <c r="JJ58">
        <v>0</v>
      </c>
      <c r="JK58">
        <v>25</v>
      </c>
      <c r="JL58">
        <v>29356808</v>
      </c>
      <c r="JM58">
        <v>29356808</v>
      </c>
      <c r="JN58">
        <v>1.51611</v>
      </c>
      <c r="JO58">
        <v>2.60498</v>
      </c>
      <c r="JP58">
        <v>1.54785</v>
      </c>
      <c r="JQ58">
        <v>2.32422</v>
      </c>
      <c r="JR58">
        <v>1.64673</v>
      </c>
      <c r="JS58">
        <v>2.36572</v>
      </c>
      <c r="JT58">
        <v>32.3549</v>
      </c>
      <c r="JU58">
        <v>24.2101</v>
      </c>
      <c r="JV58">
        <v>18</v>
      </c>
      <c r="JW58">
        <v>507.26</v>
      </c>
      <c r="JX58">
        <v>419.301</v>
      </c>
      <c r="JY58">
        <v>36.0642</v>
      </c>
      <c r="JZ58">
        <v>36.0808</v>
      </c>
      <c r="KA58">
        <v>29.9999</v>
      </c>
      <c r="KB58">
        <v>35.938</v>
      </c>
      <c r="KC58">
        <v>35.8629</v>
      </c>
      <c r="KD58">
        <v>30.4841</v>
      </c>
      <c r="KE58">
        <v>0</v>
      </c>
      <c r="KF58">
        <v>100</v>
      </c>
      <c r="KG58">
        <v>36.0618</v>
      </c>
      <c r="KH58">
        <v>710.267</v>
      </c>
      <c r="KI58">
        <v>53.0404</v>
      </c>
      <c r="KJ58">
        <v>95.6173</v>
      </c>
      <c r="KK58">
        <v>93.0815</v>
      </c>
    </row>
    <row r="59" spans="1:297">
      <c r="A59">
        <v>43</v>
      </c>
      <c r="B59">
        <v>1761408483</v>
      </c>
      <c r="C59">
        <v>302</v>
      </c>
      <c r="D59" t="s">
        <v>528</v>
      </c>
      <c r="E59" t="s">
        <v>529</v>
      </c>
      <c r="F59">
        <v>5</v>
      </c>
      <c r="G59" t="s">
        <v>435</v>
      </c>
      <c r="H59" t="s">
        <v>436</v>
      </c>
      <c r="I59">
        <v>1761408474.84615</v>
      </c>
      <c r="J59">
        <f>(K59)/1000</f>
        <v>0</v>
      </c>
      <c r="K59">
        <f>IF(DP59, AN59, AH59)</f>
        <v>0</v>
      </c>
      <c r="L59">
        <f>IF(DP59, AI59, AG59)</f>
        <v>0</v>
      </c>
      <c r="M59">
        <f>DR59 - IF(AU59&gt;1, L59*DL59*100.0/(AW59), 0)</f>
        <v>0</v>
      </c>
      <c r="N59">
        <f>((T59-J59/2)*M59-L59)/(T59+J59/2)</f>
        <v>0</v>
      </c>
      <c r="O59">
        <f>N59*(DY59+DZ59)/1000.0</f>
        <v>0</v>
      </c>
      <c r="P59">
        <f>(DR59 - IF(AU59&gt;1, L59*DL59*100.0/(AW59), 0))*(DY59+DZ59)/1000.0</f>
        <v>0</v>
      </c>
      <c r="Q59">
        <f>2.0/((1/S59-1/R59)+SIGN(S59)*SQRT((1/S59-1/R59)*(1/S59-1/R59) + 4*DM59/((DM59+1)*(DM59+1))*(2*1/S59*1/R59-1/R59*1/R59)))</f>
        <v>0</v>
      </c>
      <c r="R59">
        <f>IF(LEFT(DN59,1)&lt;&gt;"0",IF(LEFT(DN59,1)="1",3.0,DO59),$D$5+$E$5*(EF59*DY59/($K$5*1000))+$F$5*(EF59*DY59/($K$5*1000))*MAX(MIN(DL59,$J$5),$I$5)*MAX(MIN(DL59,$J$5),$I$5)+$G$5*MAX(MIN(DL59,$J$5),$I$5)*(EF59*DY59/($K$5*1000))+$H$5*(EF59*DY59/($K$5*1000))*(EF59*DY59/($K$5*1000)))</f>
        <v>0</v>
      </c>
      <c r="S59">
        <f>J59*(1000-(1000*0.61365*exp(17.502*W59/(240.97+W59))/(DY59+DZ59)+DT59)/2)/(1000*0.61365*exp(17.502*W59/(240.97+W59))/(DY59+DZ59)-DT59)</f>
        <v>0</v>
      </c>
      <c r="T59">
        <f>1/((DM59+1)/(Q59/1.6)+1/(R59/1.37)) + DM59/((DM59+1)/(Q59/1.6) + DM59/(R59/1.37))</f>
        <v>0</v>
      </c>
      <c r="U59">
        <f>(DH59*DK59)</f>
        <v>0</v>
      </c>
      <c r="V59">
        <f>(EA59+(U59+2*0.95*5.67E-8*(((EA59+$B$7)+273)^4-(EA59+273)^4)-44100*J59)/(1.84*29.3*R59+8*0.95*5.67E-8*(EA59+273)^3))</f>
        <v>0</v>
      </c>
      <c r="W59">
        <f>($C$7*EB59+$D$7*EC59+$E$7*V59)</f>
        <v>0</v>
      </c>
      <c r="X59">
        <f>0.61365*exp(17.502*W59/(240.97+W59))</f>
        <v>0</v>
      </c>
      <c r="Y59">
        <f>(Z59/AA59*100)</f>
        <v>0</v>
      </c>
      <c r="Z59">
        <f>DT59*(DY59+DZ59)/1000</f>
        <v>0</v>
      </c>
      <c r="AA59">
        <f>0.61365*exp(17.502*EA59/(240.97+EA59))</f>
        <v>0</v>
      </c>
      <c r="AB59">
        <f>(X59-DT59*(DY59+DZ59)/1000)</f>
        <v>0</v>
      </c>
      <c r="AC59">
        <f>(-J59*44100)</f>
        <v>0</v>
      </c>
      <c r="AD59">
        <f>2*29.3*R59*0.92*(EA59-W59)</f>
        <v>0</v>
      </c>
      <c r="AE59">
        <f>2*0.95*5.67E-8*(((EA59+$B$7)+273)^4-(W59+273)^4)</f>
        <v>0</v>
      </c>
      <c r="AF59">
        <f>U59+AE59+AC59+AD59</f>
        <v>0</v>
      </c>
      <c r="AG59">
        <f>DX59*AU59*(DS59-DR59*(1000-AU59*DU59)/(1000-AU59*DT59))/(100*DL59)</f>
        <v>0</v>
      </c>
      <c r="AH59">
        <f>1000*DX59*AU59*(DT59-DU59)/(100*DL59*(1000-AU59*DT59))</f>
        <v>0</v>
      </c>
      <c r="AI59">
        <f>(AJ59 - AK59 - DY59*1E3/(8.314*(EA59+273.15)) * AM59/DX59 * AL59) * DX59/(100*DL59) * (1000 - DU59)/1000</f>
        <v>0</v>
      </c>
      <c r="AJ59">
        <v>709.70974401734</v>
      </c>
      <c r="AK59">
        <v>679.815339393939</v>
      </c>
      <c r="AL59">
        <v>3.32957294264787</v>
      </c>
      <c r="AM59">
        <v>64.7646732039723</v>
      </c>
      <c r="AN59">
        <f>(AP59 - AO59 + DY59*1E3/(8.314*(EA59+273.15)) * AR59/DX59 * AQ59) * DX59/(100*DL59) * 1000/(1000 - AP59)</f>
        <v>0</v>
      </c>
      <c r="AO59">
        <v>24.8108234344527</v>
      </c>
      <c r="AP59">
        <v>31.2709848484848</v>
      </c>
      <c r="AQ59">
        <v>-0.00718636213192183</v>
      </c>
      <c r="AR59">
        <v>110.942474455945</v>
      </c>
      <c r="AS59">
        <v>0</v>
      </c>
      <c r="AT59">
        <v>0</v>
      </c>
      <c r="AU59">
        <f>IF(AS59*$H$13&gt;=AW59,1.0,(AW59/(AW59-AS59*$H$13)))</f>
        <v>0</v>
      </c>
      <c r="AV59">
        <f>(AU59-1)*100</f>
        <v>0</v>
      </c>
      <c r="AW59">
        <f>MAX(0,($B$13+$C$13*EF59)/(1+$D$13*EF59)*DY59/(EA59+273)*$E$13)</f>
        <v>0</v>
      </c>
      <c r="AX59" t="s">
        <v>437</v>
      </c>
      <c r="AY59" t="s">
        <v>437</v>
      </c>
      <c r="AZ59">
        <v>0</v>
      </c>
      <c r="BA59">
        <v>0</v>
      </c>
      <c r="BB59">
        <f>1-AZ59/BA59</f>
        <v>0</v>
      </c>
      <c r="BC59">
        <v>0</v>
      </c>
      <c r="BD59" t="s">
        <v>437</v>
      </c>
      <c r="BE59" t="s">
        <v>437</v>
      </c>
      <c r="BF59">
        <v>0</v>
      </c>
      <c r="BG59">
        <v>0</v>
      </c>
      <c r="BH59">
        <f>1-BF59/BG59</f>
        <v>0</v>
      </c>
      <c r="BI59">
        <v>0.5</v>
      </c>
      <c r="BJ59">
        <f>DI59</f>
        <v>0</v>
      </c>
      <c r="BK59">
        <f>L59</f>
        <v>0</v>
      </c>
      <c r="BL59">
        <f>BH59*BI59*BJ59</f>
        <v>0</v>
      </c>
      <c r="BM59">
        <f>(BK59-BC59)/BJ59</f>
        <v>0</v>
      </c>
      <c r="BN59">
        <f>(BA59-BG59)/BG59</f>
        <v>0</v>
      </c>
      <c r="BO59">
        <f>AZ59/(BB59+AZ59/BG59)</f>
        <v>0</v>
      </c>
      <c r="BP59" t="s">
        <v>437</v>
      </c>
      <c r="BQ59">
        <v>0</v>
      </c>
      <c r="BR59">
        <f>IF(BQ59&lt;&gt;0, BQ59, BO59)</f>
        <v>0</v>
      </c>
      <c r="BS59">
        <f>1-BR59/BG59</f>
        <v>0</v>
      </c>
      <c r="BT59">
        <f>(BG59-BF59)/(BG59-BR59)</f>
        <v>0</v>
      </c>
      <c r="BU59">
        <f>(BA59-BG59)/(BA59-BR59)</f>
        <v>0</v>
      </c>
      <c r="BV59">
        <f>(BG59-BF59)/(BG59-AZ59)</f>
        <v>0</v>
      </c>
      <c r="BW59">
        <f>(BA59-BG59)/(BA59-AZ59)</f>
        <v>0</v>
      </c>
      <c r="BX59">
        <f>(BT59*BR59/BF59)</f>
        <v>0</v>
      </c>
      <c r="BY59">
        <f>(1-BX59)</f>
        <v>0</v>
      </c>
      <c r="DH59">
        <f>$B$11*EG59+$C$11*EH59+$F$11*ES59*(1-EV59)</f>
        <v>0</v>
      </c>
      <c r="DI59">
        <f>DH59*DJ59</f>
        <v>0</v>
      </c>
      <c r="DJ59">
        <f>($B$11*$D$9+$C$11*$D$9+$F$11*((FF59+EX59)/MAX(FF59+EX59+FG59, 0.1)*$I$9+FG59/MAX(FF59+EX59+FG59, 0.1)*$J$9))/($B$11+$C$11+$F$11)</f>
        <v>0</v>
      </c>
      <c r="DK59">
        <f>($B$11*$K$9+$C$11*$K$9+$F$11*((FF59+EX59)/MAX(FF59+EX59+FG59, 0.1)*$P$9+FG59/MAX(FF59+EX59+FG59, 0.1)*$Q$9))/($B$11+$C$11+$F$11)</f>
        <v>0</v>
      </c>
      <c r="DL59">
        <v>6</v>
      </c>
      <c r="DM59">
        <v>0.5</v>
      </c>
      <c r="DN59" t="s">
        <v>438</v>
      </c>
      <c r="DO59">
        <v>2</v>
      </c>
      <c r="DP59" t="b">
        <v>1</v>
      </c>
      <c r="DQ59">
        <v>1761408474.84615</v>
      </c>
      <c r="DR59">
        <v>634.972769230769</v>
      </c>
      <c r="DS59">
        <v>676.305153846154</v>
      </c>
      <c r="DT59">
        <v>31.3269384615385</v>
      </c>
      <c r="DU59">
        <v>24.8052923076923</v>
      </c>
      <c r="DV59">
        <v>633.875307692308</v>
      </c>
      <c r="DW59">
        <v>31.0117615384615</v>
      </c>
      <c r="DX59">
        <v>500.006692307692</v>
      </c>
      <c r="DY59">
        <v>90.2889692307692</v>
      </c>
      <c r="DZ59">
        <v>0.0316959307692308</v>
      </c>
      <c r="EA59">
        <v>37.1082769230769</v>
      </c>
      <c r="EB59">
        <v>36.0102769230769</v>
      </c>
      <c r="EC59">
        <v>999.9</v>
      </c>
      <c r="ED59">
        <v>0</v>
      </c>
      <c r="EE59">
        <v>0</v>
      </c>
      <c r="EF59">
        <v>9980.82307692308</v>
      </c>
      <c r="EG59">
        <v>0</v>
      </c>
      <c r="EH59">
        <v>1226.88076923077</v>
      </c>
      <c r="EI59">
        <v>-41.3324307692308</v>
      </c>
      <c r="EJ59">
        <v>655.507230769231</v>
      </c>
      <c r="EK59">
        <v>693.507923076923</v>
      </c>
      <c r="EL59">
        <v>6.52165384615385</v>
      </c>
      <c r="EM59">
        <v>676.305153846154</v>
      </c>
      <c r="EN59">
        <v>24.8052923076923</v>
      </c>
      <c r="EO59">
        <v>2.82847846153846</v>
      </c>
      <c r="EP59">
        <v>2.23964615384615</v>
      </c>
      <c r="EQ59">
        <v>23.0512153846154</v>
      </c>
      <c r="ER59">
        <v>19.2487538461538</v>
      </c>
      <c r="ES59">
        <v>1199.99153846154</v>
      </c>
      <c r="ET59">
        <v>0.967002769230769</v>
      </c>
      <c r="EU59">
        <v>0.0329973923076923</v>
      </c>
      <c r="EV59">
        <v>0</v>
      </c>
      <c r="EW59">
        <v>1435.47384615385</v>
      </c>
      <c r="EX59">
        <v>5.00059</v>
      </c>
      <c r="EY59">
        <v>17414.4384615385</v>
      </c>
      <c r="EZ59">
        <v>10358.6384615385</v>
      </c>
      <c r="FA59">
        <v>45.4515384615385</v>
      </c>
      <c r="FB59">
        <v>46.812</v>
      </c>
      <c r="FC59">
        <v>45.5</v>
      </c>
      <c r="FD59">
        <v>46.7257692307692</v>
      </c>
      <c r="FE59">
        <v>47.062</v>
      </c>
      <c r="FF59">
        <v>1155.56153846154</v>
      </c>
      <c r="FG59">
        <v>39.43</v>
      </c>
      <c r="FH59">
        <v>0</v>
      </c>
      <c r="FI59">
        <v>1761408442.9</v>
      </c>
      <c r="FJ59">
        <v>0</v>
      </c>
      <c r="FK59">
        <v>1435.36653846154</v>
      </c>
      <c r="FL59">
        <v>-9.14153847013451</v>
      </c>
      <c r="FM59">
        <v>-117.459829077066</v>
      </c>
      <c r="FN59">
        <v>17413.1423076923</v>
      </c>
      <c r="FO59">
        <v>15</v>
      </c>
      <c r="FP59">
        <v>0</v>
      </c>
      <c r="FQ59" t="s">
        <v>439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-41.27862</v>
      </c>
      <c r="GD59">
        <v>-2.19866165413534</v>
      </c>
      <c r="GE59">
        <v>0.549339355589967</v>
      </c>
      <c r="GF59">
        <v>0</v>
      </c>
      <c r="GG59">
        <v>1435.92294117647</v>
      </c>
      <c r="GH59">
        <v>-8.68418641084914</v>
      </c>
      <c r="GI59">
        <v>0.879660794958397</v>
      </c>
      <c r="GJ59">
        <v>-1</v>
      </c>
      <c r="GK59">
        <v>6.5416185</v>
      </c>
      <c r="GL59">
        <v>-0.510886466165406</v>
      </c>
      <c r="GM59">
        <v>0.0491224864267883</v>
      </c>
      <c r="GN59">
        <v>0</v>
      </c>
      <c r="GO59">
        <v>0</v>
      </c>
      <c r="GP59">
        <v>2</v>
      </c>
      <c r="GQ59" t="s">
        <v>473</v>
      </c>
      <c r="GR59">
        <v>3.13114</v>
      </c>
      <c r="GS59">
        <v>2.70952</v>
      </c>
      <c r="GT59">
        <v>0.122773</v>
      </c>
      <c r="GU59">
        <v>0.128357</v>
      </c>
      <c r="GV59">
        <v>0.122332</v>
      </c>
      <c r="GW59">
        <v>0.104093</v>
      </c>
      <c r="GX59">
        <v>32614.5</v>
      </c>
      <c r="GY59">
        <v>34553.4</v>
      </c>
      <c r="GZ59">
        <v>33679.9</v>
      </c>
      <c r="HA59">
        <v>35935.4</v>
      </c>
      <c r="HB59">
        <v>41867.8</v>
      </c>
      <c r="HC59">
        <v>46259.3</v>
      </c>
      <c r="HD59">
        <v>52639.9</v>
      </c>
      <c r="HE59">
        <v>57460.4</v>
      </c>
      <c r="HF59">
        <v>1.86327</v>
      </c>
      <c r="HG59">
        <v>1.73765</v>
      </c>
      <c r="HH59">
        <v>0.097461</v>
      </c>
      <c r="HI59">
        <v>0</v>
      </c>
      <c r="HJ59">
        <v>34.4482</v>
      </c>
      <c r="HK59">
        <v>999.9</v>
      </c>
      <c r="HL59">
        <v>60.396</v>
      </c>
      <c r="HM59">
        <v>27.845</v>
      </c>
      <c r="HN59">
        <v>25.157</v>
      </c>
      <c r="HO59">
        <v>56.0445</v>
      </c>
      <c r="HP59">
        <v>43.9704</v>
      </c>
      <c r="HQ59">
        <v>1</v>
      </c>
      <c r="HR59">
        <v>0.69716</v>
      </c>
      <c r="HS59">
        <v>-0.0383578</v>
      </c>
      <c r="HT59">
        <v>20.1357</v>
      </c>
      <c r="HU59">
        <v>5.19528</v>
      </c>
      <c r="HV59">
        <v>12.0099</v>
      </c>
      <c r="HW59">
        <v>4.97345</v>
      </c>
      <c r="HX59">
        <v>3.29472</v>
      </c>
      <c r="HY59">
        <v>9999</v>
      </c>
      <c r="HZ59">
        <v>9999</v>
      </c>
      <c r="IA59">
        <v>999.9</v>
      </c>
      <c r="IB59">
        <v>9999</v>
      </c>
      <c r="IC59">
        <v>1.86322</v>
      </c>
      <c r="ID59">
        <v>1.86813</v>
      </c>
      <c r="IE59">
        <v>1.86783</v>
      </c>
      <c r="IF59">
        <v>1.86905</v>
      </c>
      <c r="IG59">
        <v>1.86981</v>
      </c>
      <c r="IH59">
        <v>1.86591</v>
      </c>
      <c r="II59">
        <v>1.86702</v>
      </c>
      <c r="IJ59">
        <v>1.86844</v>
      </c>
      <c r="IK59">
        <v>5</v>
      </c>
      <c r="IL59">
        <v>0</v>
      </c>
      <c r="IM59">
        <v>0</v>
      </c>
      <c r="IN59">
        <v>0</v>
      </c>
      <c r="IO59" t="s">
        <v>441</v>
      </c>
      <c r="IP59" t="s">
        <v>442</v>
      </c>
      <c r="IQ59" t="s">
        <v>443</v>
      </c>
      <c r="IR59" t="s">
        <v>443</v>
      </c>
      <c r="IS59" t="s">
        <v>443</v>
      </c>
      <c r="IT59" t="s">
        <v>443</v>
      </c>
      <c r="IU59">
        <v>0</v>
      </c>
      <c r="IV59">
        <v>100</v>
      </c>
      <c r="IW59">
        <v>100</v>
      </c>
      <c r="IX59">
        <v>1.097</v>
      </c>
      <c r="IY59">
        <v>0.3152</v>
      </c>
      <c r="IZ59">
        <v>1.09748391826392</v>
      </c>
      <c r="JA59">
        <v>0</v>
      </c>
      <c r="JB59">
        <v>0</v>
      </c>
      <c r="JC59">
        <v>0</v>
      </c>
      <c r="JD59">
        <v>0.315191680746845</v>
      </c>
      <c r="JE59">
        <v>0</v>
      </c>
      <c r="JF59">
        <v>0</v>
      </c>
      <c r="JG59">
        <v>0</v>
      </c>
      <c r="JH59">
        <v>5</v>
      </c>
      <c r="JI59">
        <v>2273</v>
      </c>
      <c r="JJ59">
        <v>0</v>
      </c>
      <c r="JK59">
        <v>25</v>
      </c>
      <c r="JL59">
        <v>29356808.1</v>
      </c>
      <c r="JM59">
        <v>29356808.1</v>
      </c>
      <c r="JN59">
        <v>1.55029</v>
      </c>
      <c r="JO59">
        <v>2.60498</v>
      </c>
      <c r="JP59">
        <v>1.54785</v>
      </c>
      <c r="JQ59">
        <v>2.32422</v>
      </c>
      <c r="JR59">
        <v>1.64673</v>
      </c>
      <c r="JS59">
        <v>2.36084</v>
      </c>
      <c r="JT59">
        <v>32.377</v>
      </c>
      <c r="JU59">
        <v>24.2101</v>
      </c>
      <c r="JV59">
        <v>18</v>
      </c>
      <c r="JW59">
        <v>507.067</v>
      </c>
      <c r="JX59">
        <v>419.415</v>
      </c>
      <c r="JY59">
        <v>36.0561</v>
      </c>
      <c r="JZ59">
        <v>36.0794</v>
      </c>
      <c r="KA59">
        <v>29.9999</v>
      </c>
      <c r="KB59">
        <v>35.9353</v>
      </c>
      <c r="KC59">
        <v>35.862</v>
      </c>
      <c r="KD59">
        <v>31.053</v>
      </c>
      <c r="KE59">
        <v>0</v>
      </c>
      <c r="KF59">
        <v>100</v>
      </c>
      <c r="KG59">
        <v>36.0512</v>
      </c>
      <c r="KH59">
        <v>723.739</v>
      </c>
      <c r="KI59">
        <v>53.0404</v>
      </c>
      <c r="KJ59">
        <v>95.6176</v>
      </c>
      <c r="KK59">
        <v>93.0812</v>
      </c>
    </row>
    <row r="60" spans="1:297">
      <c r="A60">
        <v>44</v>
      </c>
      <c r="B60">
        <v>1761408488</v>
      </c>
      <c r="C60">
        <v>307</v>
      </c>
      <c r="D60" t="s">
        <v>530</v>
      </c>
      <c r="E60" t="s">
        <v>531</v>
      </c>
      <c r="F60">
        <v>5</v>
      </c>
      <c r="G60" t="s">
        <v>435</v>
      </c>
      <c r="H60" t="s">
        <v>436</v>
      </c>
      <c r="I60">
        <v>1761408479.84615</v>
      </c>
      <c r="J60">
        <f>(K60)/1000</f>
        <v>0</v>
      </c>
      <c r="K60">
        <f>IF(DP60, AN60, AH60)</f>
        <v>0</v>
      </c>
      <c r="L60">
        <f>IF(DP60, AI60, AG60)</f>
        <v>0</v>
      </c>
      <c r="M60">
        <f>DR60 - IF(AU60&gt;1, L60*DL60*100.0/(AW60), 0)</f>
        <v>0</v>
      </c>
      <c r="N60">
        <f>((T60-J60/2)*M60-L60)/(T60+J60/2)</f>
        <v>0</v>
      </c>
      <c r="O60">
        <f>N60*(DY60+DZ60)/1000.0</f>
        <v>0</v>
      </c>
      <c r="P60">
        <f>(DR60 - IF(AU60&gt;1, L60*DL60*100.0/(AW60), 0))*(DY60+DZ60)/1000.0</f>
        <v>0</v>
      </c>
      <c r="Q60">
        <f>2.0/((1/S60-1/R60)+SIGN(S60)*SQRT((1/S60-1/R60)*(1/S60-1/R60) + 4*DM60/((DM60+1)*(DM60+1))*(2*1/S60*1/R60-1/R60*1/R60)))</f>
        <v>0</v>
      </c>
      <c r="R60">
        <f>IF(LEFT(DN60,1)&lt;&gt;"0",IF(LEFT(DN60,1)="1",3.0,DO60),$D$5+$E$5*(EF60*DY60/($K$5*1000))+$F$5*(EF60*DY60/($K$5*1000))*MAX(MIN(DL60,$J$5),$I$5)*MAX(MIN(DL60,$J$5),$I$5)+$G$5*MAX(MIN(DL60,$J$5),$I$5)*(EF60*DY60/($K$5*1000))+$H$5*(EF60*DY60/($K$5*1000))*(EF60*DY60/($K$5*1000)))</f>
        <v>0</v>
      </c>
      <c r="S60">
        <f>J60*(1000-(1000*0.61365*exp(17.502*W60/(240.97+W60))/(DY60+DZ60)+DT60)/2)/(1000*0.61365*exp(17.502*W60/(240.97+W60))/(DY60+DZ60)-DT60)</f>
        <v>0</v>
      </c>
      <c r="T60">
        <f>1/((DM60+1)/(Q60/1.6)+1/(R60/1.37)) + DM60/((DM60+1)/(Q60/1.6) + DM60/(R60/1.37))</f>
        <v>0</v>
      </c>
      <c r="U60">
        <f>(DH60*DK60)</f>
        <v>0</v>
      </c>
      <c r="V60">
        <f>(EA60+(U60+2*0.95*5.67E-8*(((EA60+$B$7)+273)^4-(EA60+273)^4)-44100*J60)/(1.84*29.3*R60+8*0.95*5.67E-8*(EA60+273)^3))</f>
        <v>0</v>
      </c>
      <c r="W60">
        <f>($C$7*EB60+$D$7*EC60+$E$7*V60)</f>
        <v>0</v>
      </c>
      <c r="X60">
        <f>0.61365*exp(17.502*W60/(240.97+W60))</f>
        <v>0</v>
      </c>
      <c r="Y60">
        <f>(Z60/AA60*100)</f>
        <v>0</v>
      </c>
      <c r="Z60">
        <f>DT60*(DY60+DZ60)/1000</f>
        <v>0</v>
      </c>
      <c r="AA60">
        <f>0.61365*exp(17.502*EA60/(240.97+EA60))</f>
        <v>0</v>
      </c>
      <c r="AB60">
        <f>(X60-DT60*(DY60+DZ60)/1000)</f>
        <v>0</v>
      </c>
      <c r="AC60">
        <f>(-J60*44100)</f>
        <v>0</v>
      </c>
      <c r="AD60">
        <f>2*29.3*R60*0.92*(EA60-W60)</f>
        <v>0</v>
      </c>
      <c r="AE60">
        <f>2*0.95*5.67E-8*(((EA60+$B$7)+273)^4-(W60+273)^4)</f>
        <v>0</v>
      </c>
      <c r="AF60">
        <f>U60+AE60+AC60+AD60</f>
        <v>0</v>
      </c>
      <c r="AG60">
        <f>DX60*AU60*(DS60-DR60*(1000-AU60*DU60)/(1000-AU60*DT60))/(100*DL60)</f>
        <v>0</v>
      </c>
      <c r="AH60">
        <f>1000*DX60*AU60*(DT60-DU60)/(100*DL60*(1000-AU60*DT60))</f>
        <v>0</v>
      </c>
      <c r="AI60">
        <f>(AJ60 - AK60 - DY60*1E3/(8.314*(EA60+273.15)) * AM60/DX60 * AL60) * DX60/(100*DL60) * (1000 - DU60)/1000</f>
        <v>0</v>
      </c>
      <c r="AJ60">
        <v>727.900148859518</v>
      </c>
      <c r="AK60">
        <v>697.302642424242</v>
      </c>
      <c r="AL60">
        <v>3.4987620446978</v>
      </c>
      <c r="AM60">
        <v>64.7646732039723</v>
      </c>
      <c r="AN60">
        <f>(AP60 - AO60 + DY60*1E3/(8.314*(EA60+273.15)) * AR60/DX60 * AQ60) * DX60/(100*DL60) * 1000/(1000 - AP60)</f>
        <v>0</v>
      </c>
      <c r="AO60">
        <v>24.8141081990815</v>
      </c>
      <c r="AP60">
        <v>31.2303515151515</v>
      </c>
      <c r="AQ60">
        <v>-0.00893602993870841</v>
      </c>
      <c r="AR60">
        <v>110.942474455945</v>
      </c>
      <c r="AS60">
        <v>0</v>
      </c>
      <c r="AT60">
        <v>0</v>
      </c>
      <c r="AU60">
        <f>IF(AS60*$H$13&gt;=AW60,1.0,(AW60/(AW60-AS60*$H$13)))</f>
        <v>0</v>
      </c>
      <c r="AV60">
        <f>(AU60-1)*100</f>
        <v>0</v>
      </c>
      <c r="AW60">
        <f>MAX(0,($B$13+$C$13*EF60)/(1+$D$13*EF60)*DY60/(EA60+273)*$E$13)</f>
        <v>0</v>
      </c>
      <c r="AX60" t="s">
        <v>437</v>
      </c>
      <c r="AY60" t="s">
        <v>437</v>
      </c>
      <c r="AZ60">
        <v>0</v>
      </c>
      <c r="BA60">
        <v>0</v>
      </c>
      <c r="BB60">
        <f>1-AZ60/BA60</f>
        <v>0</v>
      </c>
      <c r="BC60">
        <v>0</v>
      </c>
      <c r="BD60" t="s">
        <v>437</v>
      </c>
      <c r="BE60" t="s">
        <v>437</v>
      </c>
      <c r="BF60">
        <v>0</v>
      </c>
      <c r="BG60">
        <v>0</v>
      </c>
      <c r="BH60">
        <f>1-BF60/BG60</f>
        <v>0</v>
      </c>
      <c r="BI60">
        <v>0.5</v>
      </c>
      <c r="BJ60">
        <f>DI60</f>
        <v>0</v>
      </c>
      <c r="BK60">
        <f>L60</f>
        <v>0</v>
      </c>
      <c r="BL60">
        <f>BH60*BI60*BJ60</f>
        <v>0</v>
      </c>
      <c r="BM60">
        <f>(BK60-BC60)/BJ60</f>
        <v>0</v>
      </c>
      <c r="BN60">
        <f>(BA60-BG60)/BG60</f>
        <v>0</v>
      </c>
      <c r="BO60">
        <f>AZ60/(BB60+AZ60/BG60)</f>
        <v>0</v>
      </c>
      <c r="BP60" t="s">
        <v>437</v>
      </c>
      <c r="BQ60">
        <v>0</v>
      </c>
      <c r="BR60">
        <f>IF(BQ60&lt;&gt;0, BQ60, BO60)</f>
        <v>0</v>
      </c>
      <c r="BS60">
        <f>1-BR60/BG60</f>
        <v>0</v>
      </c>
      <c r="BT60">
        <f>(BG60-BF60)/(BG60-BR60)</f>
        <v>0</v>
      </c>
      <c r="BU60">
        <f>(BA60-BG60)/(BA60-BR60)</f>
        <v>0</v>
      </c>
      <c r="BV60">
        <f>(BG60-BF60)/(BG60-AZ60)</f>
        <v>0</v>
      </c>
      <c r="BW60">
        <f>(BA60-BG60)/(BA60-AZ60)</f>
        <v>0</v>
      </c>
      <c r="BX60">
        <f>(BT60*BR60/BF60)</f>
        <v>0</v>
      </c>
      <c r="BY60">
        <f>(1-BX60)</f>
        <v>0</v>
      </c>
      <c r="DH60">
        <f>$B$11*EG60+$C$11*EH60+$F$11*ES60*(1-EV60)</f>
        <v>0</v>
      </c>
      <c r="DI60">
        <f>DH60*DJ60</f>
        <v>0</v>
      </c>
      <c r="DJ60">
        <f>($B$11*$D$9+$C$11*$D$9+$F$11*((FF60+EX60)/MAX(FF60+EX60+FG60, 0.1)*$I$9+FG60/MAX(FF60+EX60+FG60, 0.1)*$J$9))/($B$11+$C$11+$F$11)</f>
        <v>0</v>
      </c>
      <c r="DK60">
        <f>($B$11*$K$9+$C$11*$K$9+$F$11*((FF60+EX60)/MAX(FF60+EX60+FG60, 0.1)*$P$9+FG60/MAX(FF60+EX60+FG60, 0.1)*$Q$9))/($B$11+$C$11+$F$11)</f>
        <v>0</v>
      </c>
      <c r="DL60">
        <v>6</v>
      </c>
      <c r="DM60">
        <v>0.5</v>
      </c>
      <c r="DN60" t="s">
        <v>438</v>
      </c>
      <c r="DO60">
        <v>2</v>
      </c>
      <c r="DP60" t="b">
        <v>1</v>
      </c>
      <c r="DQ60">
        <v>1761408479.84615</v>
      </c>
      <c r="DR60">
        <v>651.601769230769</v>
      </c>
      <c r="DS60">
        <v>693.433</v>
      </c>
      <c r="DT60">
        <v>31.2876153846154</v>
      </c>
      <c r="DU60">
        <v>24.8088692307692</v>
      </c>
      <c r="DV60">
        <v>650.504153846154</v>
      </c>
      <c r="DW60">
        <v>30.9724384615385</v>
      </c>
      <c r="DX60">
        <v>500.014692307692</v>
      </c>
      <c r="DY60">
        <v>90.2884076923077</v>
      </c>
      <c r="DZ60">
        <v>0.0316820769230769</v>
      </c>
      <c r="EA60">
        <v>37.1049846153846</v>
      </c>
      <c r="EB60">
        <v>36.0153076923077</v>
      </c>
      <c r="EC60">
        <v>999.9</v>
      </c>
      <c r="ED60">
        <v>0</v>
      </c>
      <c r="EE60">
        <v>0</v>
      </c>
      <c r="EF60">
        <v>9979.13153846154</v>
      </c>
      <c r="EG60">
        <v>0</v>
      </c>
      <c r="EH60">
        <v>1226.87230769231</v>
      </c>
      <c r="EI60">
        <v>-41.8313538461538</v>
      </c>
      <c r="EJ60">
        <v>672.646692307692</v>
      </c>
      <c r="EK60">
        <v>711.074076923077</v>
      </c>
      <c r="EL60">
        <v>6.47874846153846</v>
      </c>
      <c r="EM60">
        <v>693.433</v>
      </c>
      <c r="EN60">
        <v>24.8088692307692</v>
      </c>
      <c r="EO60">
        <v>2.82491</v>
      </c>
      <c r="EP60">
        <v>2.23995692307692</v>
      </c>
      <c r="EQ60">
        <v>23.0303538461538</v>
      </c>
      <c r="ER60">
        <v>19.2509692307692</v>
      </c>
      <c r="ES60">
        <v>1199.99230769231</v>
      </c>
      <c r="ET60">
        <v>0.967002769230769</v>
      </c>
      <c r="EU60">
        <v>0.0329973615384615</v>
      </c>
      <c r="EV60">
        <v>0</v>
      </c>
      <c r="EW60">
        <v>1434.75</v>
      </c>
      <c r="EX60">
        <v>5.00059</v>
      </c>
      <c r="EY60">
        <v>17404.9769230769</v>
      </c>
      <c r="EZ60">
        <v>10358.6461538462</v>
      </c>
      <c r="FA60">
        <v>45.4466923076923</v>
      </c>
      <c r="FB60">
        <v>46.812</v>
      </c>
      <c r="FC60">
        <v>45.5</v>
      </c>
      <c r="FD60">
        <v>46.7306153846154</v>
      </c>
      <c r="FE60">
        <v>47.062</v>
      </c>
      <c r="FF60">
        <v>1155.56230769231</v>
      </c>
      <c r="FG60">
        <v>39.43</v>
      </c>
      <c r="FH60">
        <v>0</v>
      </c>
      <c r="FI60">
        <v>1761408447.7</v>
      </c>
      <c r="FJ60">
        <v>0</v>
      </c>
      <c r="FK60">
        <v>1434.65192307692</v>
      </c>
      <c r="FL60">
        <v>-8.43452992866383</v>
      </c>
      <c r="FM60">
        <v>-113.247863228962</v>
      </c>
      <c r="FN60">
        <v>17404.0115384615</v>
      </c>
      <c r="FO60">
        <v>15</v>
      </c>
      <c r="FP60">
        <v>0</v>
      </c>
      <c r="FQ60" t="s">
        <v>439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-41.5508142857143</v>
      </c>
      <c r="GD60">
        <v>-4.63820259740259</v>
      </c>
      <c r="GE60">
        <v>0.692606563425933</v>
      </c>
      <c r="GF60">
        <v>0</v>
      </c>
      <c r="GG60">
        <v>1435.10029411765</v>
      </c>
      <c r="GH60">
        <v>-9.06325440085343</v>
      </c>
      <c r="GI60">
        <v>0.911983892060166</v>
      </c>
      <c r="GJ60">
        <v>-1</v>
      </c>
      <c r="GK60">
        <v>6.50340333333333</v>
      </c>
      <c r="GL60">
        <v>-0.518168571428577</v>
      </c>
      <c r="GM60">
        <v>0.0523107023860987</v>
      </c>
      <c r="GN60">
        <v>0</v>
      </c>
      <c r="GO60">
        <v>0</v>
      </c>
      <c r="GP60">
        <v>2</v>
      </c>
      <c r="GQ60" t="s">
        <v>473</v>
      </c>
      <c r="GR60">
        <v>3.13118</v>
      </c>
      <c r="GS60">
        <v>2.70976</v>
      </c>
      <c r="GT60">
        <v>0.124958</v>
      </c>
      <c r="GU60">
        <v>0.130358</v>
      </c>
      <c r="GV60">
        <v>0.122217</v>
      </c>
      <c r="GW60">
        <v>0.104102</v>
      </c>
      <c r="GX60">
        <v>32533.3</v>
      </c>
      <c r="GY60">
        <v>34474.2</v>
      </c>
      <c r="GZ60">
        <v>33680.1</v>
      </c>
      <c r="HA60">
        <v>35935.7</v>
      </c>
      <c r="HB60">
        <v>41873.6</v>
      </c>
      <c r="HC60">
        <v>46259.3</v>
      </c>
      <c r="HD60">
        <v>52640</v>
      </c>
      <c r="HE60">
        <v>57460.6</v>
      </c>
      <c r="HF60">
        <v>1.86335</v>
      </c>
      <c r="HG60">
        <v>1.73752</v>
      </c>
      <c r="HH60">
        <v>0.0975542</v>
      </c>
      <c r="HI60">
        <v>0</v>
      </c>
      <c r="HJ60">
        <v>34.4466</v>
      </c>
      <c r="HK60">
        <v>999.9</v>
      </c>
      <c r="HL60">
        <v>60.371</v>
      </c>
      <c r="HM60">
        <v>27.835</v>
      </c>
      <c r="HN60">
        <v>25.1308</v>
      </c>
      <c r="HO60">
        <v>56.4745</v>
      </c>
      <c r="HP60">
        <v>44.0304</v>
      </c>
      <c r="HQ60">
        <v>1</v>
      </c>
      <c r="HR60">
        <v>0.697182</v>
      </c>
      <c r="HS60">
        <v>-0.00137527</v>
      </c>
      <c r="HT60">
        <v>20.1356</v>
      </c>
      <c r="HU60">
        <v>5.19558</v>
      </c>
      <c r="HV60">
        <v>12.0099</v>
      </c>
      <c r="HW60">
        <v>4.97355</v>
      </c>
      <c r="HX60">
        <v>3.2948</v>
      </c>
      <c r="HY60">
        <v>9999</v>
      </c>
      <c r="HZ60">
        <v>9999</v>
      </c>
      <c r="IA60">
        <v>999.9</v>
      </c>
      <c r="IB60">
        <v>9999</v>
      </c>
      <c r="IC60">
        <v>1.86318</v>
      </c>
      <c r="ID60">
        <v>1.86812</v>
      </c>
      <c r="IE60">
        <v>1.86783</v>
      </c>
      <c r="IF60">
        <v>1.86905</v>
      </c>
      <c r="IG60">
        <v>1.86981</v>
      </c>
      <c r="IH60">
        <v>1.86589</v>
      </c>
      <c r="II60">
        <v>1.86702</v>
      </c>
      <c r="IJ60">
        <v>1.86844</v>
      </c>
      <c r="IK60">
        <v>5</v>
      </c>
      <c r="IL60">
        <v>0</v>
      </c>
      <c r="IM60">
        <v>0</v>
      </c>
      <c r="IN60">
        <v>0</v>
      </c>
      <c r="IO60" t="s">
        <v>441</v>
      </c>
      <c r="IP60" t="s">
        <v>442</v>
      </c>
      <c r="IQ60" t="s">
        <v>443</v>
      </c>
      <c r="IR60" t="s">
        <v>443</v>
      </c>
      <c r="IS60" t="s">
        <v>443</v>
      </c>
      <c r="IT60" t="s">
        <v>443</v>
      </c>
      <c r="IU60">
        <v>0</v>
      </c>
      <c r="IV60">
        <v>100</v>
      </c>
      <c r="IW60">
        <v>100</v>
      </c>
      <c r="IX60">
        <v>1.098</v>
      </c>
      <c r="IY60">
        <v>0.3152</v>
      </c>
      <c r="IZ60">
        <v>1.09748391826392</v>
      </c>
      <c r="JA60">
        <v>0</v>
      </c>
      <c r="JB60">
        <v>0</v>
      </c>
      <c r="JC60">
        <v>0</v>
      </c>
      <c r="JD60">
        <v>0.315191680746845</v>
      </c>
      <c r="JE60">
        <v>0</v>
      </c>
      <c r="JF60">
        <v>0</v>
      </c>
      <c r="JG60">
        <v>0</v>
      </c>
      <c r="JH60">
        <v>5</v>
      </c>
      <c r="JI60">
        <v>2273</v>
      </c>
      <c r="JJ60">
        <v>0</v>
      </c>
      <c r="JK60">
        <v>25</v>
      </c>
      <c r="JL60">
        <v>29356808.1</v>
      </c>
      <c r="JM60">
        <v>29356808.1</v>
      </c>
      <c r="JN60">
        <v>1.57349</v>
      </c>
      <c r="JO60">
        <v>2.60742</v>
      </c>
      <c r="JP60">
        <v>1.54785</v>
      </c>
      <c r="JQ60">
        <v>2.32422</v>
      </c>
      <c r="JR60">
        <v>1.64673</v>
      </c>
      <c r="JS60">
        <v>2.3877</v>
      </c>
      <c r="JT60">
        <v>32.3549</v>
      </c>
      <c r="JU60">
        <v>24.2101</v>
      </c>
      <c r="JV60">
        <v>18</v>
      </c>
      <c r="JW60">
        <v>507.113</v>
      </c>
      <c r="JX60">
        <v>419.326</v>
      </c>
      <c r="JY60">
        <v>36.0461</v>
      </c>
      <c r="JZ60">
        <v>36.0792</v>
      </c>
      <c r="KA60">
        <v>30.0001</v>
      </c>
      <c r="KB60">
        <v>35.9347</v>
      </c>
      <c r="KC60">
        <v>35.8596</v>
      </c>
      <c r="KD60">
        <v>31.6412</v>
      </c>
      <c r="KE60">
        <v>0</v>
      </c>
      <c r="KF60">
        <v>100</v>
      </c>
      <c r="KG60">
        <v>36.0271</v>
      </c>
      <c r="KH60">
        <v>743.897</v>
      </c>
      <c r="KI60">
        <v>53.0404</v>
      </c>
      <c r="KJ60">
        <v>95.618</v>
      </c>
      <c r="KK60">
        <v>93.0817</v>
      </c>
    </row>
    <row r="61" spans="1:297">
      <c r="A61">
        <v>45</v>
      </c>
      <c r="B61">
        <v>1761408493</v>
      </c>
      <c r="C61">
        <v>312</v>
      </c>
      <c r="D61" t="s">
        <v>532</v>
      </c>
      <c r="E61" t="s">
        <v>533</v>
      </c>
      <c r="F61">
        <v>5</v>
      </c>
      <c r="G61" t="s">
        <v>435</v>
      </c>
      <c r="H61" t="s">
        <v>436</v>
      </c>
      <c r="I61">
        <v>1761408484.84615</v>
      </c>
      <c r="J61">
        <f>(K61)/1000</f>
        <v>0</v>
      </c>
      <c r="K61">
        <f>IF(DP61, AN61, AH61)</f>
        <v>0</v>
      </c>
      <c r="L61">
        <f>IF(DP61, AI61, AG61)</f>
        <v>0</v>
      </c>
      <c r="M61">
        <f>DR61 - IF(AU61&gt;1, L61*DL61*100.0/(AW61), 0)</f>
        <v>0</v>
      </c>
      <c r="N61">
        <f>((T61-J61/2)*M61-L61)/(T61+J61/2)</f>
        <v>0</v>
      </c>
      <c r="O61">
        <f>N61*(DY61+DZ61)/1000.0</f>
        <v>0</v>
      </c>
      <c r="P61">
        <f>(DR61 - IF(AU61&gt;1, L61*DL61*100.0/(AW61), 0))*(DY61+DZ61)/1000.0</f>
        <v>0</v>
      </c>
      <c r="Q61">
        <f>2.0/((1/S61-1/R61)+SIGN(S61)*SQRT((1/S61-1/R61)*(1/S61-1/R61) + 4*DM61/((DM61+1)*(DM61+1))*(2*1/S61*1/R61-1/R61*1/R61)))</f>
        <v>0</v>
      </c>
      <c r="R61">
        <f>IF(LEFT(DN61,1)&lt;&gt;"0",IF(LEFT(DN61,1)="1",3.0,DO61),$D$5+$E$5*(EF61*DY61/($K$5*1000))+$F$5*(EF61*DY61/($K$5*1000))*MAX(MIN(DL61,$J$5),$I$5)*MAX(MIN(DL61,$J$5),$I$5)+$G$5*MAX(MIN(DL61,$J$5),$I$5)*(EF61*DY61/($K$5*1000))+$H$5*(EF61*DY61/($K$5*1000))*(EF61*DY61/($K$5*1000)))</f>
        <v>0</v>
      </c>
      <c r="S61">
        <f>J61*(1000-(1000*0.61365*exp(17.502*W61/(240.97+W61))/(DY61+DZ61)+DT61)/2)/(1000*0.61365*exp(17.502*W61/(240.97+W61))/(DY61+DZ61)-DT61)</f>
        <v>0</v>
      </c>
      <c r="T61">
        <f>1/((DM61+1)/(Q61/1.6)+1/(R61/1.37)) + DM61/((DM61+1)/(Q61/1.6) + DM61/(R61/1.37))</f>
        <v>0</v>
      </c>
      <c r="U61">
        <f>(DH61*DK61)</f>
        <v>0</v>
      </c>
      <c r="V61">
        <f>(EA61+(U61+2*0.95*5.67E-8*(((EA61+$B$7)+273)^4-(EA61+273)^4)-44100*J61)/(1.84*29.3*R61+8*0.95*5.67E-8*(EA61+273)^3))</f>
        <v>0</v>
      </c>
      <c r="W61">
        <f>($C$7*EB61+$D$7*EC61+$E$7*V61)</f>
        <v>0</v>
      </c>
      <c r="X61">
        <f>0.61365*exp(17.502*W61/(240.97+W61))</f>
        <v>0</v>
      </c>
      <c r="Y61">
        <f>(Z61/AA61*100)</f>
        <v>0</v>
      </c>
      <c r="Z61">
        <f>DT61*(DY61+DZ61)/1000</f>
        <v>0</v>
      </c>
      <c r="AA61">
        <f>0.61365*exp(17.502*EA61/(240.97+EA61))</f>
        <v>0</v>
      </c>
      <c r="AB61">
        <f>(X61-DT61*(DY61+DZ61)/1000)</f>
        <v>0</v>
      </c>
      <c r="AC61">
        <f>(-J61*44100)</f>
        <v>0</v>
      </c>
      <c r="AD61">
        <f>2*29.3*R61*0.92*(EA61-W61)</f>
        <v>0</v>
      </c>
      <c r="AE61">
        <f>2*0.95*5.67E-8*(((EA61+$B$7)+273)^4-(W61+273)^4)</f>
        <v>0</v>
      </c>
      <c r="AF61">
        <f>U61+AE61+AC61+AD61</f>
        <v>0</v>
      </c>
      <c r="AG61">
        <f>DX61*AU61*(DS61-DR61*(1000-AU61*DU61)/(1000-AU61*DT61))/(100*DL61)</f>
        <v>0</v>
      </c>
      <c r="AH61">
        <f>1000*DX61*AU61*(DT61-DU61)/(100*DL61*(1000-AU61*DT61))</f>
        <v>0</v>
      </c>
      <c r="AI61">
        <f>(AJ61 - AK61 - DY61*1E3/(8.314*(EA61+273.15)) * AM61/DX61 * AL61) * DX61/(100*DL61) * (1000 - DU61)/1000</f>
        <v>0</v>
      </c>
      <c r="AJ61">
        <v>743.951447095449</v>
      </c>
      <c r="AK61">
        <v>713.817060606061</v>
      </c>
      <c r="AL61">
        <v>3.28745977851878</v>
      </c>
      <c r="AM61">
        <v>64.7646732039723</v>
      </c>
      <c r="AN61">
        <f>(AP61 - AO61 + DY61*1E3/(8.314*(EA61+273.15)) * AR61/DX61 * AQ61) * DX61/(100*DL61) * 1000/(1000 - AP61)</f>
        <v>0</v>
      </c>
      <c r="AO61">
        <v>24.8164659085869</v>
      </c>
      <c r="AP61">
        <v>31.1894836363636</v>
      </c>
      <c r="AQ61">
        <v>-0.00777959594097853</v>
      </c>
      <c r="AR61">
        <v>110.942474455945</v>
      </c>
      <c r="AS61">
        <v>0</v>
      </c>
      <c r="AT61">
        <v>0</v>
      </c>
      <c r="AU61">
        <f>IF(AS61*$H$13&gt;=AW61,1.0,(AW61/(AW61-AS61*$H$13)))</f>
        <v>0</v>
      </c>
      <c r="AV61">
        <f>(AU61-1)*100</f>
        <v>0</v>
      </c>
      <c r="AW61">
        <f>MAX(0,($B$13+$C$13*EF61)/(1+$D$13*EF61)*DY61/(EA61+273)*$E$13)</f>
        <v>0</v>
      </c>
      <c r="AX61" t="s">
        <v>437</v>
      </c>
      <c r="AY61" t="s">
        <v>437</v>
      </c>
      <c r="AZ61">
        <v>0</v>
      </c>
      <c r="BA61">
        <v>0</v>
      </c>
      <c r="BB61">
        <f>1-AZ61/BA61</f>
        <v>0</v>
      </c>
      <c r="BC61">
        <v>0</v>
      </c>
      <c r="BD61" t="s">
        <v>437</v>
      </c>
      <c r="BE61" t="s">
        <v>437</v>
      </c>
      <c r="BF61">
        <v>0</v>
      </c>
      <c r="BG61">
        <v>0</v>
      </c>
      <c r="BH61">
        <f>1-BF61/BG61</f>
        <v>0</v>
      </c>
      <c r="BI61">
        <v>0.5</v>
      </c>
      <c r="BJ61">
        <f>DI61</f>
        <v>0</v>
      </c>
      <c r="BK61">
        <f>L61</f>
        <v>0</v>
      </c>
      <c r="BL61">
        <f>BH61*BI61*BJ61</f>
        <v>0</v>
      </c>
      <c r="BM61">
        <f>(BK61-BC61)/BJ61</f>
        <v>0</v>
      </c>
      <c r="BN61">
        <f>(BA61-BG61)/BG61</f>
        <v>0</v>
      </c>
      <c r="BO61">
        <f>AZ61/(BB61+AZ61/BG61)</f>
        <v>0</v>
      </c>
      <c r="BP61" t="s">
        <v>437</v>
      </c>
      <c r="BQ61">
        <v>0</v>
      </c>
      <c r="BR61">
        <f>IF(BQ61&lt;&gt;0, BQ61, BO61)</f>
        <v>0</v>
      </c>
      <c r="BS61">
        <f>1-BR61/BG61</f>
        <v>0</v>
      </c>
      <c r="BT61">
        <f>(BG61-BF61)/(BG61-BR61)</f>
        <v>0</v>
      </c>
      <c r="BU61">
        <f>(BA61-BG61)/(BA61-BR61)</f>
        <v>0</v>
      </c>
      <c r="BV61">
        <f>(BG61-BF61)/(BG61-AZ61)</f>
        <v>0</v>
      </c>
      <c r="BW61">
        <f>(BA61-BG61)/(BA61-AZ61)</f>
        <v>0</v>
      </c>
      <c r="BX61">
        <f>(BT61*BR61/BF61)</f>
        <v>0</v>
      </c>
      <c r="BY61">
        <f>(1-BX61)</f>
        <v>0</v>
      </c>
      <c r="DH61">
        <f>$B$11*EG61+$C$11*EH61+$F$11*ES61*(1-EV61)</f>
        <v>0</v>
      </c>
      <c r="DI61">
        <f>DH61*DJ61</f>
        <v>0</v>
      </c>
      <c r="DJ61">
        <f>($B$11*$D$9+$C$11*$D$9+$F$11*((FF61+EX61)/MAX(FF61+EX61+FG61, 0.1)*$I$9+FG61/MAX(FF61+EX61+FG61, 0.1)*$J$9))/($B$11+$C$11+$F$11)</f>
        <v>0</v>
      </c>
      <c r="DK61">
        <f>($B$11*$K$9+$C$11*$K$9+$F$11*((FF61+EX61)/MAX(FF61+EX61+FG61, 0.1)*$P$9+FG61/MAX(FF61+EX61+FG61, 0.1)*$Q$9))/($B$11+$C$11+$F$11)</f>
        <v>0</v>
      </c>
      <c r="DL61">
        <v>6</v>
      </c>
      <c r="DM61">
        <v>0.5</v>
      </c>
      <c r="DN61" t="s">
        <v>438</v>
      </c>
      <c r="DO61">
        <v>2</v>
      </c>
      <c r="DP61" t="b">
        <v>1</v>
      </c>
      <c r="DQ61">
        <v>1761408484.84615</v>
      </c>
      <c r="DR61">
        <v>668.167461538462</v>
      </c>
      <c r="DS61">
        <v>709.87</v>
      </c>
      <c r="DT61">
        <v>31.2473538461538</v>
      </c>
      <c r="DU61">
        <v>24.8124538461538</v>
      </c>
      <c r="DV61">
        <v>667.069846153846</v>
      </c>
      <c r="DW61">
        <v>30.9321769230769</v>
      </c>
      <c r="DX61">
        <v>499.993538461538</v>
      </c>
      <c r="DY61">
        <v>90.2881384615385</v>
      </c>
      <c r="DZ61">
        <v>0.0317063692307692</v>
      </c>
      <c r="EA61">
        <v>37.1015</v>
      </c>
      <c r="EB61">
        <v>36.0166076923077</v>
      </c>
      <c r="EC61">
        <v>999.9</v>
      </c>
      <c r="ED61">
        <v>0</v>
      </c>
      <c r="EE61">
        <v>0</v>
      </c>
      <c r="EF61">
        <v>9980.28769230769</v>
      </c>
      <c r="EG61">
        <v>0</v>
      </c>
      <c r="EH61">
        <v>1226.86692307692</v>
      </c>
      <c r="EI61">
        <v>-41.7025846153846</v>
      </c>
      <c r="EJ61">
        <v>689.718769230769</v>
      </c>
      <c r="EK61">
        <v>727.931846153846</v>
      </c>
      <c r="EL61">
        <v>6.43490076923077</v>
      </c>
      <c r="EM61">
        <v>709.87</v>
      </c>
      <c r="EN61">
        <v>24.8124538461538</v>
      </c>
      <c r="EO61">
        <v>2.82126692307692</v>
      </c>
      <c r="EP61">
        <v>2.24027307692308</v>
      </c>
      <c r="EQ61">
        <v>23.0090307692308</v>
      </c>
      <c r="ER61">
        <v>19.2532384615385</v>
      </c>
      <c r="ES61">
        <v>1199.98846153846</v>
      </c>
      <c r="ET61">
        <v>0.967002769230769</v>
      </c>
      <c r="EU61">
        <v>0.0329973923076923</v>
      </c>
      <c r="EV61">
        <v>0</v>
      </c>
      <c r="EW61">
        <v>1433.94230769231</v>
      </c>
      <c r="EX61">
        <v>5.00059</v>
      </c>
      <c r="EY61">
        <v>17395.1615384615</v>
      </c>
      <c r="EZ61">
        <v>10358.6384615385</v>
      </c>
      <c r="FA61">
        <v>45.4418461538462</v>
      </c>
      <c r="FB61">
        <v>46.812</v>
      </c>
      <c r="FC61">
        <v>45.5</v>
      </c>
      <c r="FD61">
        <v>46.7354615384615</v>
      </c>
      <c r="FE61">
        <v>47.062</v>
      </c>
      <c r="FF61">
        <v>1155.55846153846</v>
      </c>
      <c r="FG61">
        <v>39.43</v>
      </c>
      <c r="FH61">
        <v>0</v>
      </c>
      <c r="FI61">
        <v>1761408453.1</v>
      </c>
      <c r="FJ61">
        <v>0</v>
      </c>
      <c r="FK61">
        <v>1433.7508</v>
      </c>
      <c r="FL61">
        <v>-10.1930769486693</v>
      </c>
      <c r="FM61">
        <v>-121.092307879068</v>
      </c>
      <c r="FN61">
        <v>17392.812</v>
      </c>
      <c r="FO61">
        <v>15</v>
      </c>
      <c r="FP61">
        <v>0</v>
      </c>
      <c r="FQ61" t="s">
        <v>439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-41.757315</v>
      </c>
      <c r="GD61">
        <v>-0.137418045112741</v>
      </c>
      <c r="GE61">
        <v>0.536428567728267</v>
      </c>
      <c r="GF61">
        <v>1</v>
      </c>
      <c r="GG61">
        <v>1434.34470588235</v>
      </c>
      <c r="GH61">
        <v>-9.27486630716407</v>
      </c>
      <c r="GI61">
        <v>0.936175685165358</v>
      </c>
      <c r="GJ61">
        <v>-1</v>
      </c>
      <c r="GK61">
        <v>6.455701</v>
      </c>
      <c r="GL61">
        <v>-0.525024360902257</v>
      </c>
      <c r="GM61">
        <v>0.0504691296635875</v>
      </c>
      <c r="GN61">
        <v>0</v>
      </c>
      <c r="GO61">
        <v>1</v>
      </c>
      <c r="GP61">
        <v>2</v>
      </c>
      <c r="GQ61" t="s">
        <v>446</v>
      </c>
      <c r="GR61">
        <v>3.13127</v>
      </c>
      <c r="GS61">
        <v>2.70947</v>
      </c>
      <c r="GT61">
        <v>0.127015</v>
      </c>
      <c r="GU61">
        <v>0.132497</v>
      </c>
      <c r="GV61">
        <v>0.122106</v>
      </c>
      <c r="GW61">
        <v>0.104111</v>
      </c>
      <c r="GX61">
        <v>32456.7</v>
      </c>
      <c r="GY61">
        <v>34389.6</v>
      </c>
      <c r="GZ61">
        <v>33680</v>
      </c>
      <c r="HA61">
        <v>35935.9</v>
      </c>
      <c r="HB61">
        <v>41879.1</v>
      </c>
      <c r="HC61">
        <v>46259.2</v>
      </c>
      <c r="HD61">
        <v>52640.1</v>
      </c>
      <c r="HE61">
        <v>57460.8</v>
      </c>
      <c r="HF61">
        <v>1.86348</v>
      </c>
      <c r="HG61">
        <v>1.73732</v>
      </c>
      <c r="HH61">
        <v>0.097245</v>
      </c>
      <c r="HI61">
        <v>0</v>
      </c>
      <c r="HJ61">
        <v>34.4452</v>
      </c>
      <c r="HK61">
        <v>999.9</v>
      </c>
      <c r="HL61">
        <v>60.371</v>
      </c>
      <c r="HM61">
        <v>27.845</v>
      </c>
      <c r="HN61">
        <v>25.1474</v>
      </c>
      <c r="HO61">
        <v>55.6145</v>
      </c>
      <c r="HP61">
        <v>44.1627</v>
      </c>
      <c r="HQ61">
        <v>1</v>
      </c>
      <c r="HR61">
        <v>0.697182</v>
      </c>
      <c r="HS61">
        <v>0.0276852</v>
      </c>
      <c r="HT61">
        <v>20.1357</v>
      </c>
      <c r="HU61">
        <v>5.19573</v>
      </c>
      <c r="HV61">
        <v>12.0099</v>
      </c>
      <c r="HW61">
        <v>4.97355</v>
      </c>
      <c r="HX61">
        <v>3.29485</v>
      </c>
      <c r="HY61">
        <v>9999</v>
      </c>
      <c r="HZ61">
        <v>9999</v>
      </c>
      <c r="IA61">
        <v>999.9</v>
      </c>
      <c r="IB61">
        <v>9999</v>
      </c>
      <c r="IC61">
        <v>1.8632</v>
      </c>
      <c r="ID61">
        <v>1.86813</v>
      </c>
      <c r="IE61">
        <v>1.86783</v>
      </c>
      <c r="IF61">
        <v>1.86905</v>
      </c>
      <c r="IG61">
        <v>1.86981</v>
      </c>
      <c r="IH61">
        <v>1.8659</v>
      </c>
      <c r="II61">
        <v>1.86704</v>
      </c>
      <c r="IJ61">
        <v>1.86843</v>
      </c>
      <c r="IK61">
        <v>5</v>
      </c>
      <c r="IL61">
        <v>0</v>
      </c>
      <c r="IM61">
        <v>0</v>
      </c>
      <c r="IN61">
        <v>0</v>
      </c>
      <c r="IO61" t="s">
        <v>441</v>
      </c>
      <c r="IP61" t="s">
        <v>442</v>
      </c>
      <c r="IQ61" t="s">
        <v>443</v>
      </c>
      <c r="IR61" t="s">
        <v>443</v>
      </c>
      <c r="IS61" t="s">
        <v>443</v>
      </c>
      <c r="IT61" t="s">
        <v>443</v>
      </c>
      <c r="IU61">
        <v>0</v>
      </c>
      <c r="IV61">
        <v>100</v>
      </c>
      <c r="IW61">
        <v>100</v>
      </c>
      <c r="IX61">
        <v>1.098</v>
      </c>
      <c r="IY61">
        <v>0.3152</v>
      </c>
      <c r="IZ61">
        <v>1.09748391826392</v>
      </c>
      <c r="JA61">
        <v>0</v>
      </c>
      <c r="JB61">
        <v>0</v>
      </c>
      <c r="JC61">
        <v>0</v>
      </c>
      <c r="JD61">
        <v>0.315191680746845</v>
      </c>
      <c r="JE61">
        <v>0</v>
      </c>
      <c r="JF61">
        <v>0</v>
      </c>
      <c r="JG61">
        <v>0</v>
      </c>
      <c r="JH61">
        <v>5</v>
      </c>
      <c r="JI61">
        <v>2273</v>
      </c>
      <c r="JJ61">
        <v>0</v>
      </c>
      <c r="JK61">
        <v>25</v>
      </c>
      <c r="JL61">
        <v>29356808.2</v>
      </c>
      <c r="JM61">
        <v>29356808.2</v>
      </c>
      <c r="JN61">
        <v>1.60889</v>
      </c>
      <c r="JO61">
        <v>2.60376</v>
      </c>
      <c r="JP61">
        <v>1.54785</v>
      </c>
      <c r="JQ61">
        <v>2.32422</v>
      </c>
      <c r="JR61">
        <v>1.64673</v>
      </c>
      <c r="JS61">
        <v>2.37061</v>
      </c>
      <c r="JT61">
        <v>32.377</v>
      </c>
      <c r="JU61">
        <v>24.2101</v>
      </c>
      <c r="JV61">
        <v>18</v>
      </c>
      <c r="JW61">
        <v>507.2</v>
      </c>
      <c r="JX61">
        <v>419.206</v>
      </c>
      <c r="JY61">
        <v>36.0245</v>
      </c>
      <c r="JZ61">
        <v>36.0761</v>
      </c>
      <c r="KA61">
        <v>30.0001</v>
      </c>
      <c r="KB61">
        <v>35.9347</v>
      </c>
      <c r="KC61">
        <v>35.8596</v>
      </c>
      <c r="KD61">
        <v>32.2263</v>
      </c>
      <c r="KE61">
        <v>0</v>
      </c>
      <c r="KF61">
        <v>100</v>
      </c>
      <c r="KG61">
        <v>36.0106</v>
      </c>
      <c r="KH61">
        <v>757.402</v>
      </c>
      <c r="KI61">
        <v>53.0404</v>
      </c>
      <c r="KJ61">
        <v>95.618</v>
      </c>
      <c r="KK61">
        <v>93.0821</v>
      </c>
    </row>
    <row r="62" spans="1:297">
      <c r="A62">
        <v>46</v>
      </c>
      <c r="B62">
        <v>1761408498</v>
      </c>
      <c r="C62">
        <v>317</v>
      </c>
      <c r="D62" t="s">
        <v>534</v>
      </c>
      <c r="E62" t="s">
        <v>535</v>
      </c>
      <c r="F62">
        <v>5</v>
      </c>
      <c r="G62" t="s">
        <v>435</v>
      </c>
      <c r="H62" t="s">
        <v>436</v>
      </c>
      <c r="I62">
        <v>1761408489.84615</v>
      </c>
      <c r="J62">
        <f>(K62)/1000</f>
        <v>0</v>
      </c>
      <c r="K62">
        <f>IF(DP62, AN62, AH62)</f>
        <v>0</v>
      </c>
      <c r="L62">
        <f>IF(DP62, AI62, AG62)</f>
        <v>0</v>
      </c>
      <c r="M62">
        <f>DR62 - IF(AU62&gt;1, L62*DL62*100.0/(AW62), 0)</f>
        <v>0</v>
      </c>
      <c r="N62">
        <f>((T62-J62/2)*M62-L62)/(T62+J62/2)</f>
        <v>0</v>
      </c>
      <c r="O62">
        <f>N62*(DY62+DZ62)/1000.0</f>
        <v>0</v>
      </c>
      <c r="P62">
        <f>(DR62 - IF(AU62&gt;1, L62*DL62*100.0/(AW62), 0))*(DY62+DZ62)/1000.0</f>
        <v>0</v>
      </c>
      <c r="Q62">
        <f>2.0/((1/S62-1/R62)+SIGN(S62)*SQRT((1/S62-1/R62)*(1/S62-1/R62) + 4*DM62/((DM62+1)*(DM62+1))*(2*1/S62*1/R62-1/R62*1/R62)))</f>
        <v>0</v>
      </c>
      <c r="R62">
        <f>IF(LEFT(DN62,1)&lt;&gt;"0",IF(LEFT(DN62,1)="1",3.0,DO62),$D$5+$E$5*(EF62*DY62/($K$5*1000))+$F$5*(EF62*DY62/($K$5*1000))*MAX(MIN(DL62,$J$5),$I$5)*MAX(MIN(DL62,$J$5),$I$5)+$G$5*MAX(MIN(DL62,$J$5),$I$5)*(EF62*DY62/($K$5*1000))+$H$5*(EF62*DY62/($K$5*1000))*(EF62*DY62/($K$5*1000)))</f>
        <v>0</v>
      </c>
      <c r="S62">
        <f>J62*(1000-(1000*0.61365*exp(17.502*W62/(240.97+W62))/(DY62+DZ62)+DT62)/2)/(1000*0.61365*exp(17.502*W62/(240.97+W62))/(DY62+DZ62)-DT62)</f>
        <v>0</v>
      </c>
      <c r="T62">
        <f>1/((DM62+1)/(Q62/1.6)+1/(R62/1.37)) + DM62/((DM62+1)/(Q62/1.6) + DM62/(R62/1.37))</f>
        <v>0</v>
      </c>
      <c r="U62">
        <f>(DH62*DK62)</f>
        <v>0</v>
      </c>
      <c r="V62">
        <f>(EA62+(U62+2*0.95*5.67E-8*(((EA62+$B$7)+273)^4-(EA62+273)^4)-44100*J62)/(1.84*29.3*R62+8*0.95*5.67E-8*(EA62+273)^3))</f>
        <v>0</v>
      </c>
      <c r="W62">
        <f>($C$7*EB62+$D$7*EC62+$E$7*V62)</f>
        <v>0</v>
      </c>
      <c r="X62">
        <f>0.61365*exp(17.502*W62/(240.97+W62))</f>
        <v>0</v>
      </c>
      <c r="Y62">
        <f>(Z62/AA62*100)</f>
        <v>0</v>
      </c>
      <c r="Z62">
        <f>DT62*(DY62+DZ62)/1000</f>
        <v>0</v>
      </c>
      <c r="AA62">
        <f>0.61365*exp(17.502*EA62/(240.97+EA62))</f>
        <v>0</v>
      </c>
      <c r="AB62">
        <f>(X62-DT62*(DY62+DZ62)/1000)</f>
        <v>0</v>
      </c>
      <c r="AC62">
        <f>(-J62*44100)</f>
        <v>0</v>
      </c>
      <c r="AD62">
        <f>2*29.3*R62*0.92*(EA62-W62)</f>
        <v>0</v>
      </c>
      <c r="AE62">
        <f>2*0.95*5.67E-8*(((EA62+$B$7)+273)^4-(W62+273)^4)</f>
        <v>0</v>
      </c>
      <c r="AF62">
        <f>U62+AE62+AC62+AD62</f>
        <v>0</v>
      </c>
      <c r="AG62">
        <f>DX62*AU62*(DS62-DR62*(1000-AU62*DU62)/(1000-AU62*DT62))/(100*DL62)</f>
        <v>0</v>
      </c>
      <c r="AH62">
        <f>1000*DX62*AU62*(DT62-DU62)/(100*DL62*(1000-AU62*DT62))</f>
        <v>0</v>
      </c>
      <c r="AI62">
        <f>(AJ62 - AK62 - DY62*1E3/(8.314*(EA62+273.15)) * AM62/DX62 * AL62) * DX62/(100*DL62) * (1000 - DU62)/1000</f>
        <v>0</v>
      </c>
      <c r="AJ62">
        <v>762.141904126734</v>
      </c>
      <c r="AK62">
        <v>731.286733333333</v>
      </c>
      <c r="AL62">
        <v>3.5098879512936</v>
      </c>
      <c r="AM62">
        <v>64.7646732039723</v>
      </c>
      <c r="AN62">
        <f>(AP62 - AO62 + DY62*1E3/(8.314*(EA62+273.15)) * AR62/DX62 * AQ62) * DX62/(100*DL62) * 1000/(1000 - AP62)</f>
        <v>0</v>
      </c>
      <c r="AO62">
        <v>24.8190265525077</v>
      </c>
      <c r="AP62">
        <v>31.1569672727273</v>
      </c>
      <c r="AQ62">
        <v>-0.00648998166861351</v>
      </c>
      <c r="AR62">
        <v>110.942474455945</v>
      </c>
      <c r="AS62">
        <v>0</v>
      </c>
      <c r="AT62">
        <v>0</v>
      </c>
      <c r="AU62">
        <f>IF(AS62*$H$13&gt;=AW62,1.0,(AW62/(AW62-AS62*$H$13)))</f>
        <v>0</v>
      </c>
      <c r="AV62">
        <f>(AU62-1)*100</f>
        <v>0</v>
      </c>
      <c r="AW62">
        <f>MAX(0,($B$13+$C$13*EF62)/(1+$D$13*EF62)*DY62/(EA62+273)*$E$13)</f>
        <v>0</v>
      </c>
      <c r="AX62" t="s">
        <v>437</v>
      </c>
      <c r="AY62" t="s">
        <v>437</v>
      </c>
      <c r="AZ62">
        <v>0</v>
      </c>
      <c r="BA62">
        <v>0</v>
      </c>
      <c r="BB62">
        <f>1-AZ62/BA62</f>
        <v>0</v>
      </c>
      <c r="BC62">
        <v>0</v>
      </c>
      <c r="BD62" t="s">
        <v>437</v>
      </c>
      <c r="BE62" t="s">
        <v>437</v>
      </c>
      <c r="BF62">
        <v>0</v>
      </c>
      <c r="BG62">
        <v>0</v>
      </c>
      <c r="BH62">
        <f>1-BF62/BG62</f>
        <v>0</v>
      </c>
      <c r="BI62">
        <v>0.5</v>
      </c>
      <c r="BJ62">
        <f>DI62</f>
        <v>0</v>
      </c>
      <c r="BK62">
        <f>L62</f>
        <v>0</v>
      </c>
      <c r="BL62">
        <f>BH62*BI62*BJ62</f>
        <v>0</v>
      </c>
      <c r="BM62">
        <f>(BK62-BC62)/BJ62</f>
        <v>0</v>
      </c>
      <c r="BN62">
        <f>(BA62-BG62)/BG62</f>
        <v>0</v>
      </c>
      <c r="BO62">
        <f>AZ62/(BB62+AZ62/BG62)</f>
        <v>0</v>
      </c>
      <c r="BP62" t="s">
        <v>437</v>
      </c>
      <c r="BQ62">
        <v>0</v>
      </c>
      <c r="BR62">
        <f>IF(BQ62&lt;&gt;0, BQ62, BO62)</f>
        <v>0</v>
      </c>
      <c r="BS62">
        <f>1-BR62/BG62</f>
        <v>0</v>
      </c>
      <c r="BT62">
        <f>(BG62-BF62)/(BG62-BR62)</f>
        <v>0</v>
      </c>
      <c r="BU62">
        <f>(BA62-BG62)/(BA62-BR62)</f>
        <v>0</v>
      </c>
      <c r="BV62">
        <f>(BG62-BF62)/(BG62-AZ62)</f>
        <v>0</v>
      </c>
      <c r="BW62">
        <f>(BA62-BG62)/(BA62-AZ62)</f>
        <v>0</v>
      </c>
      <c r="BX62">
        <f>(BT62*BR62/BF62)</f>
        <v>0</v>
      </c>
      <c r="BY62">
        <f>(1-BX62)</f>
        <v>0</v>
      </c>
      <c r="DH62">
        <f>$B$11*EG62+$C$11*EH62+$F$11*ES62*(1-EV62)</f>
        <v>0</v>
      </c>
      <c r="DI62">
        <f>DH62*DJ62</f>
        <v>0</v>
      </c>
      <c r="DJ62">
        <f>($B$11*$D$9+$C$11*$D$9+$F$11*((FF62+EX62)/MAX(FF62+EX62+FG62, 0.1)*$I$9+FG62/MAX(FF62+EX62+FG62, 0.1)*$J$9))/($B$11+$C$11+$F$11)</f>
        <v>0</v>
      </c>
      <c r="DK62">
        <f>($B$11*$K$9+$C$11*$K$9+$F$11*((FF62+EX62)/MAX(FF62+EX62+FG62, 0.1)*$P$9+FG62/MAX(FF62+EX62+FG62, 0.1)*$Q$9))/($B$11+$C$11+$F$11)</f>
        <v>0</v>
      </c>
      <c r="DL62">
        <v>6</v>
      </c>
      <c r="DM62">
        <v>0.5</v>
      </c>
      <c r="DN62" t="s">
        <v>438</v>
      </c>
      <c r="DO62">
        <v>2</v>
      </c>
      <c r="DP62" t="b">
        <v>1</v>
      </c>
      <c r="DQ62">
        <v>1761408489.84615</v>
      </c>
      <c r="DR62">
        <v>684.685384615385</v>
      </c>
      <c r="DS62">
        <v>726.928846153846</v>
      </c>
      <c r="DT62">
        <v>31.2091692307692</v>
      </c>
      <c r="DU62">
        <v>24.8156615384615</v>
      </c>
      <c r="DV62">
        <v>683.587615384615</v>
      </c>
      <c r="DW62">
        <v>30.8939923076923</v>
      </c>
      <c r="DX62">
        <v>499.995307692308</v>
      </c>
      <c r="DY62">
        <v>90.2876615384615</v>
      </c>
      <c r="DZ62">
        <v>0.0315449846153846</v>
      </c>
      <c r="EA62">
        <v>37.0986076923077</v>
      </c>
      <c r="EB62">
        <v>36.0169461538462</v>
      </c>
      <c r="EC62">
        <v>999.9</v>
      </c>
      <c r="ED62">
        <v>0</v>
      </c>
      <c r="EE62">
        <v>0</v>
      </c>
      <c r="EF62">
        <v>9997.65153846154</v>
      </c>
      <c r="EG62">
        <v>0</v>
      </c>
      <c r="EH62">
        <v>1226.87384615385</v>
      </c>
      <c r="EI62">
        <v>-42.2436923076923</v>
      </c>
      <c r="EJ62">
        <v>706.741538461538</v>
      </c>
      <c r="EK62">
        <v>745.427307692308</v>
      </c>
      <c r="EL62">
        <v>6.39351384615385</v>
      </c>
      <c r="EM62">
        <v>726.928846153846</v>
      </c>
      <c r="EN62">
        <v>24.8156615384615</v>
      </c>
      <c r="EO62">
        <v>2.81780384615385</v>
      </c>
      <c r="EP62">
        <v>2.24054923076923</v>
      </c>
      <c r="EQ62">
        <v>22.9887461538462</v>
      </c>
      <c r="ER62">
        <v>19.2552230769231</v>
      </c>
      <c r="ES62">
        <v>1199.96</v>
      </c>
      <c r="ET62">
        <v>0.967002076923077</v>
      </c>
      <c r="EU62">
        <v>0.0329980692307692</v>
      </c>
      <c r="EV62">
        <v>0</v>
      </c>
      <c r="EW62">
        <v>1433.03846153846</v>
      </c>
      <c r="EX62">
        <v>5.00059</v>
      </c>
      <c r="EY62">
        <v>17384.8076923077</v>
      </c>
      <c r="EZ62">
        <v>10358.3846153846</v>
      </c>
      <c r="FA62">
        <v>45.4515384615385</v>
      </c>
      <c r="FB62">
        <v>46.812</v>
      </c>
      <c r="FC62">
        <v>45.5</v>
      </c>
      <c r="FD62">
        <v>46.7354615384615</v>
      </c>
      <c r="FE62">
        <v>47.062</v>
      </c>
      <c r="FF62">
        <v>1155.53</v>
      </c>
      <c r="FG62">
        <v>39.43</v>
      </c>
      <c r="FH62">
        <v>0</v>
      </c>
      <c r="FI62">
        <v>1761408457.9</v>
      </c>
      <c r="FJ62">
        <v>0</v>
      </c>
      <c r="FK62">
        <v>1432.9164</v>
      </c>
      <c r="FL62">
        <v>-10.7061538359226</v>
      </c>
      <c r="FM62">
        <v>-122.515384359428</v>
      </c>
      <c r="FN62">
        <v>17383.228</v>
      </c>
      <c r="FO62">
        <v>15</v>
      </c>
      <c r="FP62">
        <v>0</v>
      </c>
      <c r="FQ62" t="s">
        <v>439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-41.9839476190476</v>
      </c>
      <c r="GD62">
        <v>-4.575748051948</v>
      </c>
      <c r="GE62">
        <v>0.727990430744962</v>
      </c>
      <c r="GF62">
        <v>0</v>
      </c>
      <c r="GG62">
        <v>1433.56735294118</v>
      </c>
      <c r="GH62">
        <v>-10.6278074986179</v>
      </c>
      <c r="GI62">
        <v>1.06324505731423</v>
      </c>
      <c r="GJ62">
        <v>-1</v>
      </c>
      <c r="GK62">
        <v>6.41756238095238</v>
      </c>
      <c r="GL62">
        <v>-0.505168831168835</v>
      </c>
      <c r="GM62">
        <v>0.0510178177936523</v>
      </c>
      <c r="GN62">
        <v>0</v>
      </c>
      <c r="GO62">
        <v>0</v>
      </c>
      <c r="GP62">
        <v>2</v>
      </c>
      <c r="GQ62" t="s">
        <v>473</v>
      </c>
      <c r="GR62">
        <v>3.13146</v>
      </c>
      <c r="GS62">
        <v>2.70888</v>
      </c>
      <c r="GT62">
        <v>0.129161</v>
      </c>
      <c r="GU62">
        <v>0.134511</v>
      </c>
      <c r="GV62">
        <v>0.122012</v>
      </c>
      <c r="GW62">
        <v>0.104116</v>
      </c>
      <c r="GX62">
        <v>32377</v>
      </c>
      <c r="GY62">
        <v>34309.4</v>
      </c>
      <c r="GZ62">
        <v>33680.1</v>
      </c>
      <c r="HA62">
        <v>35935.7</v>
      </c>
      <c r="HB62">
        <v>41883.7</v>
      </c>
      <c r="HC62">
        <v>46259.2</v>
      </c>
      <c r="HD62">
        <v>52639.9</v>
      </c>
      <c r="HE62">
        <v>57460.8</v>
      </c>
      <c r="HF62">
        <v>1.86373</v>
      </c>
      <c r="HG62">
        <v>1.737</v>
      </c>
      <c r="HH62">
        <v>0.0969321</v>
      </c>
      <c r="HI62">
        <v>0</v>
      </c>
      <c r="HJ62">
        <v>34.4452</v>
      </c>
      <c r="HK62">
        <v>999.9</v>
      </c>
      <c r="HL62">
        <v>60.371</v>
      </c>
      <c r="HM62">
        <v>27.855</v>
      </c>
      <c r="HN62">
        <v>25.161</v>
      </c>
      <c r="HO62">
        <v>55.5645</v>
      </c>
      <c r="HP62">
        <v>44.1346</v>
      </c>
      <c r="HQ62">
        <v>1</v>
      </c>
      <c r="HR62">
        <v>0.69703</v>
      </c>
      <c r="HS62">
        <v>0.0183497</v>
      </c>
      <c r="HT62">
        <v>20.1356</v>
      </c>
      <c r="HU62">
        <v>5.19588</v>
      </c>
      <c r="HV62">
        <v>12.0099</v>
      </c>
      <c r="HW62">
        <v>4.9736</v>
      </c>
      <c r="HX62">
        <v>3.29487</v>
      </c>
      <c r="HY62">
        <v>9999</v>
      </c>
      <c r="HZ62">
        <v>9999</v>
      </c>
      <c r="IA62">
        <v>999.9</v>
      </c>
      <c r="IB62">
        <v>9999</v>
      </c>
      <c r="IC62">
        <v>1.86318</v>
      </c>
      <c r="ID62">
        <v>1.86812</v>
      </c>
      <c r="IE62">
        <v>1.86783</v>
      </c>
      <c r="IF62">
        <v>1.86905</v>
      </c>
      <c r="IG62">
        <v>1.86981</v>
      </c>
      <c r="IH62">
        <v>1.86594</v>
      </c>
      <c r="II62">
        <v>1.86704</v>
      </c>
      <c r="IJ62">
        <v>1.86842</v>
      </c>
      <c r="IK62">
        <v>5</v>
      </c>
      <c r="IL62">
        <v>0</v>
      </c>
      <c r="IM62">
        <v>0</v>
      </c>
      <c r="IN62">
        <v>0</v>
      </c>
      <c r="IO62" t="s">
        <v>441</v>
      </c>
      <c r="IP62" t="s">
        <v>442</v>
      </c>
      <c r="IQ62" t="s">
        <v>443</v>
      </c>
      <c r="IR62" t="s">
        <v>443</v>
      </c>
      <c r="IS62" t="s">
        <v>443</v>
      </c>
      <c r="IT62" t="s">
        <v>443</v>
      </c>
      <c r="IU62">
        <v>0</v>
      </c>
      <c r="IV62">
        <v>100</v>
      </c>
      <c r="IW62">
        <v>100</v>
      </c>
      <c r="IX62">
        <v>1.098</v>
      </c>
      <c r="IY62">
        <v>0.3152</v>
      </c>
      <c r="IZ62">
        <v>1.09748391826392</v>
      </c>
      <c r="JA62">
        <v>0</v>
      </c>
      <c r="JB62">
        <v>0</v>
      </c>
      <c r="JC62">
        <v>0</v>
      </c>
      <c r="JD62">
        <v>0.315191680746845</v>
      </c>
      <c r="JE62">
        <v>0</v>
      </c>
      <c r="JF62">
        <v>0</v>
      </c>
      <c r="JG62">
        <v>0</v>
      </c>
      <c r="JH62">
        <v>5</v>
      </c>
      <c r="JI62">
        <v>2273</v>
      </c>
      <c r="JJ62">
        <v>0</v>
      </c>
      <c r="JK62">
        <v>25</v>
      </c>
      <c r="JL62">
        <v>29356808.3</v>
      </c>
      <c r="JM62">
        <v>29356808.3</v>
      </c>
      <c r="JN62">
        <v>1.63452</v>
      </c>
      <c r="JO62">
        <v>2.60864</v>
      </c>
      <c r="JP62">
        <v>1.54785</v>
      </c>
      <c r="JQ62">
        <v>2.32422</v>
      </c>
      <c r="JR62">
        <v>1.64673</v>
      </c>
      <c r="JS62">
        <v>2.34253</v>
      </c>
      <c r="JT62">
        <v>32.377</v>
      </c>
      <c r="JU62">
        <v>24.2101</v>
      </c>
      <c r="JV62">
        <v>18</v>
      </c>
      <c r="JW62">
        <v>507.348</v>
      </c>
      <c r="JX62">
        <v>418.999</v>
      </c>
      <c r="JY62">
        <v>36.0057</v>
      </c>
      <c r="JZ62">
        <v>36.0761</v>
      </c>
      <c r="KA62">
        <v>30</v>
      </c>
      <c r="KB62">
        <v>35.9314</v>
      </c>
      <c r="KC62">
        <v>35.8573</v>
      </c>
      <c r="KD62">
        <v>32.734</v>
      </c>
      <c r="KE62">
        <v>0</v>
      </c>
      <c r="KF62">
        <v>100</v>
      </c>
      <c r="KG62">
        <v>35.9982</v>
      </c>
      <c r="KH62">
        <v>777.713</v>
      </c>
      <c r="KI62">
        <v>53.0404</v>
      </c>
      <c r="KJ62">
        <v>95.6179</v>
      </c>
      <c r="KK62">
        <v>93.0818</v>
      </c>
    </row>
    <row r="63" spans="1:297">
      <c r="A63">
        <v>47</v>
      </c>
      <c r="B63">
        <v>1761408503</v>
      </c>
      <c r="C63">
        <v>322</v>
      </c>
      <c r="D63" t="s">
        <v>536</v>
      </c>
      <c r="E63" t="s">
        <v>537</v>
      </c>
      <c r="F63">
        <v>5</v>
      </c>
      <c r="G63" t="s">
        <v>435</v>
      </c>
      <c r="H63" t="s">
        <v>436</v>
      </c>
      <c r="I63">
        <v>1761408494.84615</v>
      </c>
      <c r="J63">
        <f>(K63)/1000</f>
        <v>0</v>
      </c>
      <c r="K63">
        <f>IF(DP63, AN63, AH63)</f>
        <v>0</v>
      </c>
      <c r="L63">
        <f>IF(DP63, AI63, AG63)</f>
        <v>0</v>
      </c>
      <c r="M63">
        <f>DR63 - IF(AU63&gt;1, L63*DL63*100.0/(AW63), 0)</f>
        <v>0</v>
      </c>
      <c r="N63">
        <f>((T63-J63/2)*M63-L63)/(T63+J63/2)</f>
        <v>0</v>
      </c>
      <c r="O63">
        <f>N63*(DY63+DZ63)/1000.0</f>
        <v>0</v>
      </c>
      <c r="P63">
        <f>(DR63 - IF(AU63&gt;1, L63*DL63*100.0/(AW63), 0))*(DY63+DZ63)/1000.0</f>
        <v>0</v>
      </c>
      <c r="Q63">
        <f>2.0/((1/S63-1/R63)+SIGN(S63)*SQRT((1/S63-1/R63)*(1/S63-1/R63) + 4*DM63/((DM63+1)*(DM63+1))*(2*1/S63*1/R63-1/R63*1/R63)))</f>
        <v>0</v>
      </c>
      <c r="R63">
        <f>IF(LEFT(DN63,1)&lt;&gt;"0",IF(LEFT(DN63,1)="1",3.0,DO63),$D$5+$E$5*(EF63*DY63/($K$5*1000))+$F$5*(EF63*DY63/($K$5*1000))*MAX(MIN(DL63,$J$5),$I$5)*MAX(MIN(DL63,$J$5),$I$5)+$G$5*MAX(MIN(DL63,$J$5),$I$5)*(EF63*DY63/($K$5*1000))+$H$5*(EF63*DY63/($K$5*1000))*(EF63*DY63/($K$5*1000)))</f>
        <v>0</v>
      </c>
      <c r="S63">
        <f>J63*(1000-(1000*0.61365*exp(17.502*W63/(240.97+W63))/(DY63+DZ63)+DT63)/2)/(1000*0.61365*exp(17.502*W63/(240.97+W63))/(DY63+DZ63)-DT63)</f>
        <v>0</v>
      </c>
      <c r="T63">
        <f>1/((DM63+1)/(Q63/1.6)+1/(R63/1.37)) + DM63/((DM63+1)/(Q63/1.6) + DM63/(R63/1.37))</f>
        <v>0</v>
      </c>
      <c r="U63">
        <f>(DH63*DK63)</f>
        <v>0</v>
      </c>
      <c r="V63">
        <f>(EA63+(U63+2*0.95*5.67E-8*(((EA63+$B$7)+273)^4-(EA63+273)^4)-44100*J63)/(1.84*29.3*R63+8*0.95*5.67E-8*(EA63+273)^3))</f>
        <v>0</v>
      </c>
      <c r="W63">
        <f>($C$7*EB63+$D$7*EC63+$E$7*V63)</f>
        <v>0</v>
      </c>
      <c r="X63">
        <f>0.61365*exp(17.502*W63/(240.97+W63))</f>
        <v>0</v>
      </c>
      <c r="Y63">
        <f>(Z63/AA63*100)</f>
        <v>0</v>
      </c>
      <c r="Z63">
        <f>DT63*(DY63+DZ63)/1000</f>
        <v>0</v>
      </c>
      <c r="AA63">
        <f>0.61365*exp(17.502*EA63/(240.97+EA63))</f>
        <v>0</v>
      </c>
      <c r="AB63">
        <f>(X63-DT63*(DY63+DZ63)/1000)</f>
        <v>0</v>
      </c>
      <c r="AC63">
        <f>(-J63*44100)</f>
        <v>0</v>
      </c>
      <c r="AD63">
        <f>2*29.3*R63*0.92*(EA63-W63)</f>
        <v>0</v>
      </c>
      <c r="AE63">
        <f>2*0.95*5.67E-8*(((EA63+$B$7)+273)^4-(W63+273)^4)</f>
        <v>0</v>
      </c>
      <c r="AF63">
        <f>U63+AE63+AC63+AD63</f>
        <v>0</v>
      </c>
      <c r="AG63">
        <f>DX63*AU63*(DS63-DR63*(1000-AU63*DU63)/(1000-AU63*DT63))/(100*DL63)</f>
        <v>0</v>
      </c>
      <c r="AH63">
        <f>1000*DX63*AU63*(DT63-DU63)/(100*DL63*(1000-AU63*DT63))</f>
        <v>0</v>
      </c>
      <c r="AI63">
        <f>(AJ63 - AK63 - DY63*1E3/(8.314*(EA63+273.15)) * AM63/DX63 * AL63) * DX63/(100*DL63) * (1000 - DU63)/1000</f>
        <v>0</v>
      </c>
      <c r="AJ63">
        <v>778.575468874557</v>
      </c>
      <c r="AK63">
        <v>748.037072727273</v>
      </c>
      <c r="AL63">
        <v>3.3320885723758</v>
      </c>
      <c r="AM63">
        <v>64.7646732039723</v>
      </c>
      <c r="AN63">
        <f>(AP63 - AO63 + DY63*1E3/(8.314*(EA63+273.15)) * AR63/DX63 * AQ63) * DX63/(100*DL63) * 1000/(1000 - AP63)</f>
        <v>0</v>
      </c>
      <c r="AO63">
        <v>24.8229215890811</v>
      </c>
      <c r="AP63">
        <v>31.1219066666667</v>
      </c>
      <c r="AQ63">
        <v>-0.00664763615634513</v>
      </c>
      <c r="AR63">
        <v>110.942474455945</v>
      </c>
      <c r="AS63">
        <v>0</v>
      </c>
      <c r="AT63">
        <v>0</v>
      </c>
      <c r="AU63">
        <f>IF(AS63*$H$13&gt;=AW63,1.0,(AW63/(AW63-AS63*$H$13)))</f>
        <v>0</v>
      </c>
      <c r="AV63">
        <f>(AU63-1)*100</f>
        <v>0</v>
      </c>
      <c r="AW63">
        <f>MAX(0,($B$13+$C$13*EF63)/(1+$D$13*EF63)*DY63/(EA63+273)*$E$13)</f>
        <v>0</v>
      </c>
      <c r="AX63" t="s">
        <v>437</v>
      </c>
      <c r="AY63" t="s">
        <v>437</v>
      </c>
      <c r="AZ63">
        <v>0</v>
      </c>
      <c r="BA63">
        <v>0</v>
      </c>
      <c r="BB63">
        <f>1-AZ63/BA63</f>
        <v>0</v>
      </c>
      <c r="BC63">
        <v>0</v>
      </c>
      <c r="BD63" t="s">
        <v>437</v>
      </c>
      <c r="BE63" t="s">
        <v>437</v>
      </c>
      <c r="BF63">
        <v>0</v>
      </c>
      <c r="BG63">
        <v>0</v>
      </c>
      <c r="BH63">
        <f>1-BF63/BG63</f>
        <v>0</v>
      </c>
      <c r="BI63">
        <v>0.5</v>
      </c>
      <c r="BJ63">
        <f>DI63</f>
        <v>0</v>
      </c>
      <c r="BK63">
        <f>L63</f>
        <v>0</v>
      </c>
      <c r="BL63">
        <f>BH63*BI63*BJ63</f>
        <v>0</v>
      </c>
      <c r="BM63">
        <f>(BK63-BC63)/BJ63</f>
        <v>0</v>
      </c>
      <c r="BN63">
        <f>(BA63-BG63)/BG63</f>
        <v>0</v>
      </c>
      <c r="BO63">
        <f>AZ63/(BB63+AZ63/BG63)</f>
        <v>0</v>
      </c>
      <c r="BP63" t="s">
        <v>437</v>
      </c>
      <c r="BQ63">
        <v>0</v>
      </c>
      <c r="BR63">
        <f>IF(BQ63&lt;&gt;0, BQ63, BO63)</f>
        <v>0</v>
      </c>
      <c r="BS63">
        <f>1-BR63/BG63</f>
        <v>0</v>
      </c>
      <c r="BT63">
        <f>(BG63-BF63)/(BG63-BR63)</f>
        <v>0</v>
      </c>
      <c r="BU63">
        <f>(BA63-BG63)/(BA63-BR63)</f>
        <v>0</v>
      </c>
      <c r="BV63">
        <f>(BG63-BF63)/(BG63-AZ63)</f>
        <v>0</v>
      </c>
      <c r="BW63">
        <f>(BA63-BG63)/(BA63-AZ63)</f>
        <v>0</v>
      </c>
      <c r="BX63">
        <f>(BT63*BR63/BF63)</f>
        <v>0</v>
      </c>
      <c r="BY63">
        <f>(1-BX63)</f>
        <v>0</v>
      </c>
      <c r="DH63">
        <f>$B$11*EG63+$C$11*EH63+$F$11*ES63*(1-EV63)</f>
        <v>0</v>
      </c>
      <c r="DI63">
        <f>DH63*DJ63</f>
        <v>0</v>
      </c>
      <c r="DJ63">
        <f>($B$11*$D$9+$C$11*$D$9+$F$11*((FF63+EX63)/MAX(FF63+EX63+FG63, 0.1)*$I$9+FG63/MAX(FF63+EX63+FG63, 0.1)*$J$9))/($B$11+$C$11+$F$11)</f>
        <v>0</v>
      </c>
      <c r="DK63">
        <f>($B$11*$K$9+$C$11*$K$9+$F$11*((FF63+EX63)/MAX(FF63+EX63+FG63, 0.1)*$P$9+FG63/MAX(FF63+EX63+FG63, 0.1)*$Q$9))/($B$11+$C$11+$F$11)</f>
        <v>0</v>
      </c>
      <c r="DL63">
        <v>6</v>
      </c>
      <c r="DM63">
        <v>0.5</v>
      </c>
      <c r="DN63" t="s">
        <v>438</v>
      </c>
      <c r="DO63">
        <v>2</v>
      </c>
      <c r="DP63" t="b">
        <v>1</v>
      </c>
      <c r="DQ63">
        <v>1761408494.84615</v>
      </c>
      <c r="DR63">
        <v>701.225384615385</v>
      </c>
      <c r="DS63">
        <v>743.395</v>
      </c>
      <c r="DT63">
        <v>31.1715538461538</v>
      </c>
      <c r="DU63">
        <v>24.8184461538462</v>
      </c>
      <c r="DV63">
        <v>700.127692307692</v>
      </c>
      <c r="DW63">
        <v>30.8563615384615</v>
      </c>
      <c r="DX63">
        <v>500.013384615385</v>
      </c>
      <c r="DY63">
        <v>90.2873384615385</v>
      </c>
      <c r="DZ63">
        <v>0.0313976384615385</v>
      </c>
      <c r="EA63">
        <v>37.0958</v>
      </c>
      <c r="EB63">
        <v>36.0138846153846</v>
      </c>
      <c r="EC63">
        <v>999.9</v>
      </c>
      <c r="ED63">
        <v>0</v>
      </c>
      <c r="EE63">
        <v>0</v>
      </c>
      <c r="EF63">
        <v>9988.13230769231</v>
      </c>
      <c r="EG63">
        <v>0</v>
      </c>
      <c r="EH63">
        <v>1226.88153846154</v>
      </c>
      <c r="EI63">
        <v>-42.1697615384615</v>
      </c>
      <c r="EJ63">
        <v>723.786384615385</v>
      </c>
      <c r="EK63">
        <v>762.314538461538</v>
      </c>
      <c r="EL63">
        <v>6.35311307692308</v>
      </c>
      <c r="EM63">
        <v>743.395</v>
      </c>
      <c r="EN63">
        <v>24.8184461538462</v>
      </c>
      <c r="EO63">
        <v>2.81439692307692</v>
      </c>
      <c r="EP63">
        <v>2.24079076923077</v>
      </c>
      <c r="EQ63">
        <v>22.9687615384615</v>
      </c>
      <c r="ER63">
        <v>19.2569538461538</v>
      </c>
      <c r="ES63">
        <v>1199.98307692308</v>
      </c>
      <c r="ET63">
        <v>0.967002692307692</v>
      </c>
      <c r="EU63">
        <v>0.0329974692307692</v>
      </c>
      <c r="EV63">
        <v>0</v>
      </c>
      <c r="EW63">
        <v>1432.24923076923</v>
      </c>
      <c r="EX63">
        <v>5.00059</v>
      </c>
      <c r="EY63">
        <v>17375.1230769231</v>
      </c>
      <c r="EZ63">
        <v>10358.5923076923</v>
      </c>
      <c r="FA63">
        <v>45.4515384615385</v>
      </c>
      <c r="FB63">
        <v>46.812</v>
      </c>
      <c r="FC63">
        <v>45.5</v>
      </c>
      <c r="FD63">
        <v>46.7306153846154</v>
      </c>
      <c r="FE63">
        <v>47.062</v>
      </c>
      <c r="FF63">
        <v>1155.55307692308</v>
      </c>
      <c r="FG63">
        <v>39.43</v>
      </c>
      <c r="FH63">
        <v>0</v>
      </c>
      <c r="FI63">
        <v>1761408462.7</v>
      </c>
      <c r="FJ63">
        <v>0</v>
      </c>
      <c r="FK63">
        <v>1432.1144</v>
      </c>
      <c r="FL63">
        <v>-8.85615386504399</v>
      </c>
      <c r="FM63">
        <v>-112.407692352918</v>
      </c>
      <c r="FN63">
        <v>17373.832</v>
      </c>
      <c r="FO63">
        <v>15</v>
      </c>
      <c r="FP63">
        <v>0</v>
      </c>
      <c r="FQ63" t="s">
        <v>439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-42.219645</v>
      </c>
      <c r="GD63">
        <v>-1.01764962406016</v>
      </c>
      <c r="GE63">
        <v>0.575037728740472</v>
      </c>
      <c r="GF63">
        <v>0</v>
      </c>
      <c r="GG63">
        <v>1432.675</v>
      </c>
      <c r="GH63">
        <v>-9.59037434294163</v>
      </c>
      <c r="GI63">
        <v>0.968526017750068</v>
      </c>
      <c r="GJ63">
        <v>-1</v>
      </c>
      <c r="GK63">
        <v>6.372566</v>
      </c>
      <c r="GL63">
        <v>-0.481591578947368</v>
      </c>
      <c r="GM63">
        <v>0.0463386066255773</v>
      </c>
      <c r="GN63">
        <v>0</v>
      </c>
      <c r="GO63">
        <v>0</v>
      </c>
      <c r="GP63">
        <v>2</v>
      </c>
      <c r="GQ63" t="s">
        <v>473</v>
      </c>
      <c r="GR63">
        <v>3.13105</v>
      </c>
      <c r="GS63">
        <v>2.70948</v>
      </c>
      <c r="GT63">
        <v>0.13119</v>
      </c>
      <c r="GU63">
        <v>0.136556</v>
      </c>
      <c r="GV63">
        <v>0.121914</v>
      </c>
      <c r="GW63">
        <v>0.104128</v>
      </c>
      <c r="GX63">
        <v>32301.3</v>
      </c>
      <c r="GY63">
        <v>34228.5</v>
      </c>
      <c r="GZ63">
        <v>33680</v>
      </c>
      <c r="HA63">
        <v>35935.9</v>
      </c>
      <c r="HB63">
        <v>41888.7</v>
      </c>
      <c r="HC63">
        <v>46258.7</v>
      </c>
      <c r="HD63">
        <v>52640.2</v>
      </c>
      <c r="HE63">
        <v>57460.7</v>
      </c>
      <c r="HF63">
        <v>1.86318</v>
      </c>
      <c r="HG63">
        <v>1.7379</v>
      </c>
      <c r="HH63">
        <v>0.0973195</v>
      </c>
      <c r="HI63">
        <v>0</v>
      </c>
      <c r="HJ63">
        <v>34.4427</v>
      </c>
      <c r="HK63">
        <v>999.9</v>
      </c>
      <c r="HL63">
        <v>60.371</v>
      </c>
      <c r="HM63">
        <v>27.855</v>
      </c>
      <c r="HN63">
        <v>25.1592</v>
      </c>
      <c r="HO63">
        <v>55.7245</v>
      </c>
      <c r="HP63">
        <v>44.2348</v>
      </c>
      <c r="HQ63">
        <v>1</v>
      </c>
      <c r="HR63">
        <v>0.696931</v>
      </c>
      <c r="HS63">
        <v>0.0121133</v>
      </c>
      <c r="HT63">
        <v>20.1356</v>
      </c>
      <c r="HU63">
        <v>5.19647</v>
      </c>
      <c r="HV63">
        <v>12.0099</v>
      </c>
      <c r="HW63">
        <v>4.97375</v>
      </c>
      <c r="HX63">
        <v>3.29485</v>
      </c>
      <c r="HY63">
        <v>9999</v>
      </c>
      <c r="HZ63">
        <v>9999</v>
      </c>
      <c r="IA63">
        <v>999.9</v>
      </c>
      <c r="IB63">
        <v>9999</v>
      </c>
      <c r="IC63">
        <v>1.8632</v>
      </c>
      <c r="ID63">
        <v>1.86812</v>
      </c>
      <c r="IE63">
        <v>1.86783</v>
      </c>
      <c r="IF63">
        <v>1.86904</v>
      </c>
      <c r="IG63">
        <v>1.86981</v>
      </c>
      <c r="IH63">
        <v>1.86591</v>
      </c>
      <c r="II63">
        <v>1.86701</v>
      </c>
      <c r="IJ63">
        <v>1.86844</v>
      </c>
      <c r="IK63">
        <v>5</v>
      </c>
      <c r="IL63">
        <v>0</v>
      </c>
      <c r="IM63">
        <v>0</v>
      </c>
      <c r="IN63">
        <v>0</v>
      </c>
      <c r="IO63" t="s">
        <v>441</v>
      </c>
      <c r="IP63" t="s">
        <v>442</v>
      </c>
      <c r="IQ63" t="s">
        <v>443</v>
      </c>
      <c r="IR63" t="s">
        <v>443</v>
      </c>
      <c r="IS63" t="s">
        <v>443</v>
      </c>
      <c r="IT63" t="s">
        <v>443</v>
      </c>
      <c r="IU63">
        <v>0</v>
      </c>
      <c r="IV63">
        <v>100</v>
      </c>
      <c r="IW63">
        <v>100</v>
      </c>
      <c r="IX63">
        <v>1.097</v>
      </c>
      <c r="IY63">
        <v>0.3152</v>
      </c>
      <c r="IZ63">
        <v>1.09748391826392</v>
      </c>
      <c r="JA63">
        <v>0</v>
      </c>
      <c r="JB63">
        <v>0</v>
      </c>
      <c r="JC63">
        <v>0</v>
      </c>
      <c r="JD63">
        <v>0.315191680746845</v>
      </c>
      <c r="JE63">
        <v>0</v>
      </c>
      <c r="JF63">
        <v>0</v>
      </c>
      <c r="JG63">
        <v>0</v>
      </c>
      <c r="JH63">
        <v>5</v>
      </c>
      <c r="JI63">
        <v>2273</v>
      </c>
      <c r="JJ63">
        <v>0</v>
      </c>
      <c r="JK63">
        <v>25</v>
      </c>
      <c r="JL63">
        <v>29356808.4</v>
      </c>
      <c r="JM63">
        <v>29356808.4</v>
      </c>
      <c r="JN63">
        <v>1.66626</v>
      </c>
      <c r="JO63">
        <v>2.6123</v>
      </c>
      <c r="JP63">
        <v>1.54785</v>
      </c>
      <c r="JQ63">
        <v>2.32422</v>
      </c>
      <c r="JR63">
        <v>1.64673</v>
      </c>
      <c r="JS63">
        <v>2.30835</v>
      </c>
      <c r="JT63">
        <v>32.377</v>
      </c>
      <c r="JU63">
        <v>24.2013</v>
      </c>
      <c r="JV63">
        <v>18</v>
      </c>
      <c r="JW63">
        <v>506.968</v>
      </c>
      <c r="JX63">
        <v>419.529</v>
      </c>
      <c r="JY63">
        <v>35.9916</v>
      </c>
      <c r="JZ63">
        <v>36.0742</v>
      </c>
      <c r="KA63">
        <v>29.9999</v>
      </c>
      <c r="KB63">
        <v>35.9314</v>
      </c>
      <c r="KC63">
        <v>35.8563</v>
      </c>
      <c r="KD63">
        <v>33.3695</v>
      </c>
      <c r="KE63">
        <v>0</v>
      </c>
      <c r="KF63">
        <v>100</v>
      </c>
      <c r="KG63">
        <v>35.9861</v>
      </c>
      <c r="KH63">
        <v>791.278</v>
      </c>
      <c r="KI63">
        <v>53.0404</v>
      </c>
      <c r="KJ63">
        <v>95.6181</v>
      </c>
      <c r="KK63">
        <v>93.082</v>
      </c>
    </row>
    <row r="64" spans="1:297">
      <c r="A64">
        <v>48</v>
      </c>
      <c r="B64">
        <v>1761408508</v>
      </c>
      <c r="C64">
        <v>327</v>
      </c>
      <c r="D64" t="s">
        <v>538</v>
      </c>
      <c r="E64" t="s">
        <v>539</v>
      </c>
      <c r="F64">
        <v>5</v>
      </c>
      <c r="G64" t="s">
        <v>435</v>
      </c>
      <c r="H64" t="s">
        <v>436</v>
      </c>
      <c r="I64">
        <v>1761408499.84615</v>
      </c>
      <c r="J64">
        <f>(K64)/1000</f>
        <v>0</v>
      </c>
      <c r="K64">
        <f>IF(DP64, AN64, AH64)</f>
        <v>0</v>
      </c>
      <c r="L64">
        <f>IF(DP64, AI64, AG64)</f>
        <v>0</v>
      </c>
      <c r="M64">
        <f>DR64 - IF(AU64&gt;1, L64*DL64*100.0/(AW64), 0)</f>
        <v>0</v>
      </c>
      <c r="N64">
        <f>((T64-J64/2)*M64-L64)/(T64+J64/2)</f>
        <v>0</v>
      </c>
      <c r="O64">
        <f>N64*(DY64+DZ64)/1000.0</f>
        <v>0</v>
      </c>
      <c r="P64">
        <f>(DR64 - IF(AU64&gt;1, L64*DL64*100.0/(AW64), 0))*(DY64+DZ64)/1000.0</f>
        <v>0</v>
      </c>
      <c r="Q64">
        <f>2.0/((1/S64-1/R64)+SIGN(S64)*SQRT((1/S64-1/R64)*(1/S64-1/R64) + 4*DM64/((DM64+1)*(DM64+1))*(2*1/S64*1/R64-1/R64*1/R64)))</f>
        <v>0</v>
      </c>
      <c r="R64">
        <f>IF(LEFT(DN64,1)&lt;&gt;"0",IF(LEFT(DN64,1)="1",3.0,DO64),$D$5+$E$5*(EF64*DY64/($K$5*1000))+$F$5*(EF64*DY64/($K$5*1000))*MAX(MIN(DL64,$J$5),$I$5)*MAX(MIN(DL64,$J$5),$I$5)+$G$5*MAX(MIN(DL64,$J$5),$I$5)*(EF64*DY64/($K$5*1000))+$H$5*(EF64*DY64/($K$5*1000))*(EF64*DY64/($K$5*1000)))</f>
        <v>0</v>
      </c>
      <c r="S64">
        <f>J64*(1000-(1000*0.61365*exp(17.502*W64/(240.97+W64))/(DY64+DZ64)+DT64)/2)/(1000*0.61365*exp(17.502*W64/(240.97+W64))/(DY64+DZ64)-DT64)</f>
        <v>0</v>
      </c>
      <c r="T64">
        <f>1/((DM64+1)/(Q64/1.6)+1/(R64/1.37)) + DM64/((DM64+1)/(Q64/1.6) + DM64/(R64/1.37))</f>
        <v>0</v>
      </c>
      <c r="U64">
        <f>(DH64*DK64)</f>
        <v>0</v>
      </c>
      <c r="V64">
        <f>(EA64+(U64+2*0.95*5.67E-8*(((EA64+$B$7)+273)^4-(EA64+273)^4)-44100*J64)/(1.84*29.3*R64+8*0.95*5.67E-8*(EA64+273)^3))</f>
        <v>0</v>
      </c>
      <c r="W64">
        <f>($C$7*EB64+$D$7*EC64+$E$7*V64)</f>
        <v>0</v>
      </c>
      <c r="X64">
        <f>0.61365*exp(17.502*W64/(240.97+W64))</f>
        <v>0</v>
      </c>
      <c r="Y64">
        <f>(Z64/AA64*100)</f>
        <v>0</v>
      </c>
      <c r="Z64">
        <f>DT64*(DY64+DZ64)/1000</f>
        <v>0</v>
      </c>
      <c r="AA64">
        <f>0.61365*exp(17.502*EA64/(240.97+EA64))</f>
        <v>0</v>
      </c>
      <c r="AB64">
        <f>(X64-DT64*(DY64+DZ64)/1000)</f>
        <v>0</v>
      </c>
      <c r="AC64">
        <f>(-J64*44100)</f>
        <v>0</v>
      </c>
      <c r="AD64">
        <f>2*29.3*R64*0.92*(EA64-W64)</f>
        <v>0</v>
      </c>
      <c r="AE64">
        <f>2*0.95*5.67E-8*(((EA64+$B$7)+273)^4-(W64+273)^4)</f>
        <v>0</v>
      </c>
      <c r="AF64">
        <f>U64+AE64+AC64+AD64</f>
        <v>0</v>
      </c>
      <c r="AG64">
        <f>DX64*AU64*(DS64-DR64*(1000-AU64*DU64)/(1000-AU64*DT64))/(100*DL64)</f>
        <v>0</v>
      </c>
      <c r="AH64">
        <f>1000*DX64*AU64*(DT64-DU64)/(100*DL64*(1000-AU64*DT64))</f>
        <v>0</v>
      </c>
      <c r="AI64">
        <f>(AJ64 - AK64 - DY64*1E3/(8.314*(EA64+273.15)) * AM64/DX64 * AL64) * DX64/(100*DL64) * (1000 - DU64)/1000</f>
        <v>0</v>
      </c>
      <c r="AJ64">
        <v>796.20729850781</v>
      </c>
      <c r="AK64">
        <v>765.250696969697</v>
      </c>
      <c r="AL64">
        <v>3.4524896624217</v>
      </c>
      <c r="AM64">
        <v>64.7646732039723</v>
      </c>
      <c r="AN64">
        <f>(AP64 - AO64 + DY64*1E3/(8.314*(EA64+273.15)) * AR64/DX64 * AQ64) * DX64/(100*DL64) * 1000/(1000 - AP64)</f>
        <v>0</v>
      </c>
      <c r="AO64">
        <v>24.825234858734</v>
      </c>
      <c r="AP64">
        <v>31.0867339393939</v>
      </c>
      <c r="AQ64">
        <v>-0.00674238363481693</v>
      </c>
      <c r="AR64">
        <v>110.942474455945</v>
      </c>
      <c r="AS64">
        <v>0</v>
      </c>
      <c r="AT64">
        <v>0</v>
      </c>
      <c r="AU64">
        <f>IF(AS64*$H$13&gt;=AW64,1.0,(AW64/(AW64-AS64*$H$13)))</f>
        <v>0</v>
      </c>
      <c r="AV64">
        <f>(AU64-1)*100</f>
        <v>0</v>
      </c>
      <c r="AW64">
        <f>MAX(0,($B$13+$C$13*EF64)/(1+$D$13*EF64)*DY64/(EA64+273)*$E$13)</f>
        <v>0</v>
      </c>
      <c r="AX64" t="s">
        <v>437</v>
      </c>
      <c r="AY64" t="s">
        <v>437</v>
      </c>
      <c r="AZ64">
        <v>0</v>
      </c>
      <c r="BA64">
        <v>0</v>
      </c>
      <c r="BB64">
        <f>1-AZ64/BA64</f>
        <v>0</v>
      </c>
      <c r="BC64">
        <v>0</v>
      </c>
      <c r="BD64" t="s">
        <v>437</v>
      </c>
      <c r="BE64" t="s">
        <v>437</v>
      </c>
      <c r="BF64">
        <v>0</v>
      </c>
      <c r="BG64">
        <v>0</v>
      </c>
      <c r="BH64">
        <f>1-BF64/BG64</f>
        <v>0</v>
      </c>
      <c r="BI64">
        <v>0.5</v>
      </c>
      <c r="BJ64">
        <f>DI64</f>
        <v>0</v>
      </c>
      <c r="BK64">
        <f>L64</f>
        <v>0</v>
      </c>
      <c r="BL64">
        <f>BH64*BI64*BJ64</f>
        <v>0</v>
      </c>
      <c r="BM64">
        <f>(BK64-BC64)/BJ64</f>
        <v>0</v>
      </c>
      <c r="BN64">
        <f>(BA64-BG64)/BG64</f>
        <v>0</v>
      </c>
      <c r="BO64">
        <f>AZ64/(BB64+AZ64/BG64)</f>
        <v>0</v>
      </c>
      <c r="BP64" t="s">
        <v>437</v>
      </c>
      <c r="BQ64">
        <v>0</v>
      </c>
      <c r="BR64">
        <f>IF(BQ64&lt;&gt;0, BQ64, BO64)</f>
        <v>0</v>
      </c>
      <c r="BS64">
        <f>1-BR64/BG64</f>
        <v>0</v>
      </c>
      <c r="BT64">
        <f>(BG64-BF64)/(BG64-BR64)</f>
        <v>0</v>
      </c>
      <c r="BU64">
        <f>(BA64-BG64)/(BA64-BR64)</f>
        <v>0</v>
      </c>
      <c r="BV64">
        <f>(BG64-BF64)/(BG64-AZ64)</f>
        <v>0</v>
      </c>
      <c r="BW64">
        <f>(BA64-BG64)/(BA64-AZ64)</f>
        <v>0</v>
      </c>
      <c r="BX64">
        <f>(BT64*BR64/BF64)</f>
        <v>0</v>
      </c>
      <c r="BY64">
        <f>(1-BX64)</f>
        <v>0</v>
      </c>
      <c r="DH64">
        <f>$B$11*EG64+$C$11*EH64+$F$11*ES64*(1-EV64)</f>
        <v>0</v>
      </c>
      <c r="DI64">
        <f>DH64*DJ64</f>
        <v>0</v>
      </c>
      <c r="DJ64">
        <f>($B$11*$D$9+$C$11*$D$9+$F$11*((FF64+EX64)/MAX(FF64+EX64+FG64, 0.1)*$I$9+FG64/MAX(FF64+EX64+FG64, 0.1)*$J$9))/($B$11+$C$11+$F$11)</f>
        <v>0</v>
      </c>
      <c r="DK64">
        <f>($B$11*$K$9+$C$11*$K$9+$F$11*((FF64+EX64)/MAX(FF64+EX64+FG64, 0.1)*$P$9+FG64/MAX(FF64+EX64+FG64, 0.1)*$Q$9))/($B$11+$C$11+$F$11)</f>
        <v>0</v>
      </c>
      <c r="DL64">
        <v>6</v>
      </c>
      <c r="DM64">
        <v>0.5</v>
      </c>
      <c r="DN64" t="s">
        <v>438</v>
      </c>
      <c r="DO64">
        <v>2</v>
      </c>
      <c r="DP64" t="b">
        <v>1</v>
      </c>
      <c r="DQ64">
        <v>1761408499.84615</v>
      </c>
      <c r="DR64">
        <v>717.725615384615</v>
      </c>
      <c r="DS64">
        <v>760.387846153846</v>
      </c>
      <c r="DT64">
        <v>31.1363230769231</v>
      </c>
      <c r="DU64">
        <v>24.8214538461538</v>
      </c>
      <c r="DV64">
        <v>716.628153846154</v>
      </c>
      <c r="DW64">
        <v>30.8211230769231</v>
      </c>
      <c r="DX64">
        <v>500.022153846154</v>
      </c>
      <c r="DY64">
        <v>90.2877</v>
      </c>
      <c r="DZ64">
        <v>0.0313254615384615</v>
      </c>
      <c r="EA64">
        <v>37.0914230769231</v>
      </c>
      <c r="EB64">
        <v>36.0119846153846</v>
      </c>
      <c r="EC64">
        <v>999.9</v>
      </c>
      <c r="ED64">
        <v>0</v>
      </c>
      <c r="EE64">
        <v>0</v>
      </c>
      <c r="EF64">
        <v>9990.19846153846</v>
      </c>
      <c r="EG64">
        <v>0</v>
      </c>
      <c r="EH64">
        <v>1226.89615384615</v>
      </c>
      <c r="EI64">
        <v>-42.6622076923077</v>
      </c>
      <c r="EJ64">
        <v>740.790692307692</v>
      </c>
      <c r="EK64">
        <v>779.742307692308</v>
      </c>
      <c r="EL64">
        <v>6.31488076923077</v>
      </c>
      <c r="EM64">
        <v>760.387846153846</v>
      </c>
      <c r="EN64">
        <v>24.8214538461538</v>
      </c>
      <c r="EO64">
        <v>2.81122846153846</v>
      </c>
      <c r="EP64">
        <v>2.24107</v>
      </c>
      <c r="EQ64">
        <v>22.9501538461538</v>
      </c>
      <c r="ER64">
        <v>19.2589615384615</v>
      </c>
      <c r="ES64">
        <v>1199.98384615385</v>
      </c>
      <c r="ET64">
        <v>0.967002692307692</v>
      </c>
      <c r="EU64">
        <v>0.0329974692307692</v>
      </c>
      <c r="EV64">
        <v>0</v>
      </c>
      <c r="EW64">
        <v>1431.42153846154</v>
      </c>
      <c r="EX64">
        <v>5.00059</v>
      </c>
      <c r="EY64">
        <v>17365.1846153846</v>
      </c>
      <c r="EZ64">
        <v>10358.5923076923</v>
      </c>
      <c r="FA64">
        <v>45.4612307692308</v>
      </c>
      <c r="FB64">
        <v>46.812</v>
      </c>
      <c r="FC64">
        <v>45.5</v>
      </c>
      <c r="FD64">
        <v>46.7306153846154</v>
      </c>
      <c r="FE64">
        <v>47.062</v>
      </c>
      <c r="FF64">
        <v>1155.55384615385</v>
      </c>
      <c r="FG64">
        <v>39.43</v>
      </c>
      <c r="FH64">
        <v>0</v>
      </c>
      <c r="FI64">
        <v>1761408468.1</v>
      </c>
      <c r="FJ64">
        <v>0</v>
      </c>
      <c r="FK64">
        <v>1431.29384615385</v>
      </c>
      <c r="FL64">
        <v>-9.05094018834329</v>
      </c>
      <c r="FM64">
        <v>-115.70256408662</v>
      </c>
      <c r="FN64">
        <v>17364.0269230769</v>
      </c>
      <c r="FO64">
        <v>15</v>
      </c>
      <c r="FP64">
        <v>0</v>
      </c>
      <c r="FQ64" t="s">
        <v>439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-42.34289</v>
      </c>
      <c r="GD64">
        <v>-4.32452932330836</v>
      </c>
      <c r="GE64">
        <v>0.666168964227545</v>
      </c>
      <c r="GF64">
        <v>0</v>
      </c>
      <c r="GG64">
        <v>1432.09205882353</v>
      </c>
      <c r="GH64">
        <v>-9.77555386758425</v>
      </c>
      <c r="GI64">
        <v>0.985890995680195</v>
      </c>
      <c r="GJ64">
        <v>-1</v>
      </c>
      <c r="GK64">
        <v>6.3404845</v>
      </c>
      <c r="GL64">
        <v>-0.4618497744361</v>
      </c>
      <c r="GM64">
        <v>0.0444007441913984</v>
      </c>
      <c r="GN64">
        <v>0</v>
      </c>
      <c r="GO64">
        <v>0</v>
      </c>
      <c r="GP64">
        <v>2</v>
      </c>
      <c r="GQ64" t="s">
        <v>473</v>
      </c>
      <c r="GR64">
        <v>3.1312</v>
      </c>
      <c r="GS64">
        <v>2.70966</v>
      </c>
      <c r="GT64">
        <v>0.133258</v>
      </c>
      <c r="GU64">
        <v>0.138524</v>
      </c>
      <c r="GV64">
        <v>0.121829</v>
      </c>
      <c r="GW64">
        <v>0.104141</v>
      </c>
      <c r="GX64">
        <v>32224.3</v>
      </c>
      <c r="GY64">
        <v>34150.4</v>
      </c>
      <c r="GZ64">
        <v>33679.9</v>
      </c>
      <c r="HA64">
        <v>35935.9</v>
      </c>
      <c r="HB64">
        <v>41892.8</v>
      </c>
      <c r="HC64">
        <v>46258.5</v>
      </c>
      <c r="HD64">
        <v>52639.9</v>
      </c>
      <c r="HE64">
        <v>57461</v>
      </c>
      <c r="HF64">
        <v>1.86327</v>
      </c>
      <c r="HG64">
        <v>1.7376</v>
      </c>
      <c r="HH64">
        <v>0.097584</v>
      </c>
      <c r="HI64">
        <v>0</v>
      </c>
      <c r="HJ64">
        <v>34.442</v>
      </c>
      <c r="HK64">
        <v>999.9</v>
      </c>
      <c r="HL64">
        <v>60.371</v>
      </c>
      <c r="HM64">
        <v>27.855</v>
      </c>
      <c r="HN64">
        <v>25.1587</v>
      </c>
      <c r="HO64">
        <v>55.7045</v>
      </c>
      <c r="HP64">
        <v>44.1627</v>
      </c>
      <c r="HQ64">
        <v>1</v>
      </c>
      <c r="HR64">
        <v>0.696905</v>
      </c>
      <c r="HS64">
        <v>0.0108878</v>
      </c>
      <c r="HT64">
        <v>20.1354</v>
      </c>
      <c r="HU64">
        <v>5.19558</v>
      </c>
      <c r="HV64">
        <v>12.0099</v>
      </c>
      <c r="HW64">
        <v>4.9735</v>
      </c>
      <c r="HX64">
        <v>3.29487</v>
      </c>
      <c r="HY64">
        <v>9999</v>
      </c>
      <c r="HZ64">
        <v>9999</v>
      </c>
      <c r="IA64">
        <v>999.9</v>
      </c>
      <c r="IB64">
        <v>9999</v>
      </c>
      <c r="IC64">
        <v>1.86316</v>
      </c>
      <c r="ID64">
        <v>1.86813</v>
      </c>
      <c r="IE64">
        <v>1.86783</v>
      </c>
      <c r="IF64">
        <v>1.86904</v>
      </c>
      <c r="IG64">
        <v>1.86981</v>
      </c>
      <c r="IH64">
        <v>1.86591</v>
      </c>
      <c r="II64">
        <v>1.86701</v>
      </c>
      <c r="IJ64">
        <v>1.86843</v>
      </c>
      <c r="IK64">
        <v>5</v>
      </c>
      <c r="IL64">
        <v>0</v>
      </c>
      <c r="IM64">
        <v>0</v>
      </c>
      <c r="IN64">
        <v>0</v>
      </c>
      <c r="IO64" t="s">
        <v>441</v>
      </c>
      <c r="IP64" t="s">
        <v>442</v>
      </c>
      <c r="IQ64" t="s">
        <v>443</v>
      </c>
      <c r="IR64" t="s">
        <v>443</v>
      </c>
      <c r="IS64" t="s">
        <v>443</v>
      </c>
      <c r="IT64" t="s">
        <v>443</v>
      </c>
      <c r="IU64">
        <v>0</v>
      </c>
      <c r="IV64">
        <v>100</v>
      </c>
      <c r="IW64">
        <v>100</v>
      </c>
      <c r="IX64">
        <v>1.098</v>
      </c>
      <c r="IY64">
        <v>0.3152</v>
      </c>
      <c r="IZ64">
        <v>1.09748391826392</v>
      </c>
      <c r="JA64">
        <v>0</v>
      </c>
      <c r="JB64">
        <v>0</v>
      </c>
      <c r="JC64">
        <v>0</v>
      </c>
      <c r="JD64">
        <v>0.315191680746845</v>
      </c>
      <c r="JE64">
        <v>0</v>
      </c>
      <c r="JF64">
        <v>0</v>
      </c>
      <c r="JG64">
        <v>0</v>
      </c>
      <c r="JH64">
        <v>5</v>
      </c>
      <c r="JI64">
        <v>2273</v>
      </c>
      <c r="JJ64">
        <v>0</v>
      </c>
      <c r="JK64">
        <v>25</v>
      </c>
      <c r="JL64">
        <v>29356808.5</v>
      </c>
      <c r="JM64">
        <v>29356808.5</v>
      </c>
      <c r="JN64">
        <v>1.69312</v>
      </c>
      <c r="JO64">
        <v>2.61108</v>
      </c>
      <c r="JP64">
        <v>1.54785</v>
      </c>
      <c r="JQ64">
        <v>2.323</v>
      </c>
      <c r="JR64">
        <v>1.64673</v>
      </c>
      <c r="JS64">
        <v>2.26562</v>
      </c>
      <c r="JT64">
        <v>32.377</v>
      </c>
      <c r="JU64">
        <v>24.2013</v>
      </c>
      <c r="JV64">
        <v>18</v>
      </c>
      <c r="JW64">
        <v>507.03</v>
      </c>
      <c r="JX64">
        <v>419.35</v>
      </c>
      <c r="JY64">
        <v>35.9805</v>
      </c>
      <c r="JZ64">
        <v>36.0728</v>
      </c>
      <c r="KA64">
        <v>29.9999</v>
      </c>
      <c r="KB64">
        <v>35.9305</v>
      </c>
      <c r="KC64">
        <v>35.8563</v>
      </c>
      <c r="KD64">
        <v>33.8952</v>
      </c>
      <c r="KE64">
        <v>0</v>
      </c>
      <c r="KF64">
        <v>100</v>
      </c>
      <c r="KG64">
        <v>35.9749</v>
      </c>
      <c r="KH64">
        <v>811.501</v>
      </c>
      <c r="KI64">
        <v>53.0404</v>
      </c>
      <c r="KJ64">
        <v>95.6178</v>
      </c>
      <c r="KK64">
        <v>93.0823</v>
      </c>
    </row>
    <row r="65" spans="1:297">
      <c r="A65">
        <v>49</v>
      </c>
      <c r="B65">
        <v>1761408513</v>
      </c>
      <c r="C65">
        <v>332</v>
      </c>
      <c r="D65" t="s">
        <v>540</v>
      </c>
      <c r="E65" t="s">
        <v>541</v>
      </c>
      <c r="F65">
        <v>5</v>
      </c>
      <c r="G65" t="s">
        <v>435</v>
      </c>
      <c r="H65" t="s">
        <v>436</v>
      </c>
      <c r="I65">
        <v>1761408504.84615</v>
      </c>
      <c r="J65">
        <f>(K65)/1000</f>
        <v>0</v>
      </c>
      <c r="K65">
        <f>IF(DP65, AN65, AH65)</f>
        <v>0</v>
      </c>
      <c r="L65">
        <f>IF(DP65, AI65, AG65)</f>
        <v>0</v>
      </c>
      <c r="M65">
        <f>DR65 - IF(AU65&gt;1, L65*DL65*100.0/(AW65), 0)</f>
        <v>0</v>
      </c>
      <c r="N65">
        <f>((T65-J65/2)*M65-L65)/(T65+J65/2)</f>
        <v>0</v>
      </c>
      <c r="O65">
        <f>N65*(DY65+DZ65)/1000.0</f>
        <v>0</v>
      </c>
      <c r="P65">
        <f>(DR65 - IF(AU65&gt;1, L65*DL65*100.0/(AW65), 0))*(DY65+DZ65)/1000.0</f>
        <v>0</v>
      </c>
      <c r="Q65">
        <f>2.0/((1/S65-1/R65)+SIGN(S65)*SQRT((1/S65-1/R65)*(1/S65-1/R65) + 4*DM65/((DM65+1)*(DM65+1))*(2*1/S65*1/R65-1/R65*1/R65)))</f>
        <v>0</v>
      </c>
      <c r="R65">
        <f>IF(LEFT(DN65,1)&lt;&gt;"0",IF(LEFT(DN65,1)="1",3.0,DO65),$D$5+$E$5*(EF65*DY65/($K$5*1000))+$F$5*(EF65*DY65/($K$5*1000))*MAX(MIN(DL65,$J$5),$I$5)*MAX(MIN(DL65,$J$5),$I$5)+$G$5*MAX(MIN(DL65,$J$5),$I$5)*(EF65*DY65/($K$5*1000))+$H$5*(EF65*DY65/($K$5*1000))*(EF65*DY65/($K$5*1000)))</f>
        <v>0</v>
      </c>
      <c r="S65">
        <f>J65*(1000-(1000*0.61365*exp(17.502*W65/(240.97+W65))/(DY65+DZ65)+DT65)/2)/(1000*0.61365*exp(17.502*W65/(240.97+W65))/(DY65+DZ65)-DT65)</f>
        <v>0</v>
      </c>
      <c r="T65">
        <f>1/((DM65+1)/(Q65/1.6)+1/(R65/1.37)) + DM65/((DM65+1)/(Q65/1.6) + DM65/(R65/1.37))</f>
        <v>0</v>
      </c>
      <c r="U65">
        <f>(DH65*DK65)</f>
        <v>0</v>
      </c>
      <c r="V65">
        <f>(EA65+(U65+2*0.95*5.67E-8*(((EA65+$B$7)+273)^4-(EA65+273)^4)-44100*J65)/(1.84*29.3*R65+8*0.95*5.67E-8*(EA65+273)^3))</f>
        <v>0</v>
      </c>
      <c r="W65">
        <f>($C$7*EB65+$D$7*EC65+$E$7*V65)</f>
        <v>0</v>
      </c>
      <c r="X65">
        <f>0.61365*exp(17.502*W65/(240.97+W65))</f>
        <v>0</v>
      </c>
      <c r="Y65">
        <f>(Z65/AA65*100)</f>
        <v>0</v>
      </c>
      <c r="Z65">
        <f>DT65*(DY65+DZ65)/1000</f>
        <v>0</v>
      </c>
      <c r="AA65">
        <f>0.61365*exp(17.502*EA65/(240.97+EA65))</f>
        <v>0</v>
      </c>
      <c r="AB65">
        <f>(X65-DT65*(DY65+DZ65)/1000)</f>
        <v>0</v>
      </c>
      <c r="AC65">
        <f>(-J65*44100)</f>
        <v>0</v>
      </c>
      <c r="AD65">
        <f>2*29.3*R65*0.92*(EA65-W65)</f>
        <v>0</v>
      </c>
      <c r="AE65">
        <f>2*0.95*5.67E-8*(((EA65+$B$7)+273)^4-(W65+273)^4)</f>
        <v>0</v>
      </c>
      <c r="AF65">
        <f>U65+AE65+AC65+AD65</f>
        <v>0</v>
      </c>
      <c r="AG65">
        <f>DX65*AU65*(DS65-DR65*(1000-AU65*DU65)/(1000-AU65*DT65))/(100*DL65)</f>
        <v>0</v>
      </c>
      <c r="AH65">
        <f>1000*DX65*AU65*(DT65-DU65)/(100*DL65*(1000-AU65*DT65))</f>
        <v>0</v>
      </c>
      <c r="AI65">
        <f>(AJ65 - AK65 - DY65*1E3/(8.314*(EA65+273.15)) * AM65/DX65 * AL65) * DX65/(100*DL65) * (1000 - DU65)/1000</f>
        <v>0</v>
      </c>
      <c r="AJ65">
        <v>812.821695848776</v>
      </c>
      <c r="AK65">
        <v>781.992296969697</v>
      </c>
      <c r="AL65">
        <v>3.33978209959963</v>
      </c>
      <c r="AM65">
        <v>64.7646732039723</v>
      </c>
      <c r="AN65">
        <f>(AP65 - AO65 + DY65*1E3/(8.314*(EA65+273.15)) * AR65/DX65 * AQ65) * DX65/(100*DL65) * 1000/(1000 - AP65)</f>
        <v>0</v>
      </c>
      <c r="AO65">
        <v>24.8307029813298</v>
      </c>
      <c r="AP65">
        <v>31.0593248484848</v>
      </c>
      <c r="AQ65">
        <v>-0.0056076312085578</v>
      </c>
      <c r="AR65">
        <v>110.942474455945</v>
      </c>
      <c r="AS65">
        <v>0</v>
      </c>
      <c r="AT65">
        <v>0</v>
      </c>
      <c r="AU65">
        <f>IF(AS65*$H$13&gt;=AW65,1.0,(AW65/(AW65-AS65*$H$13)))</f>
        <v>0</v>
      </c>
      <c r="AV65">
        <f>(AU65-1)*100</f>
        <v>0</v>
      </c>
      <c r="AW65">
        <f>MAX(0,($B$13+$C$13*EF65)/(1+$D$13*EF65)*DY65/(EA65+273)*$E$13)</f>
        <v>0</v>
      </c>
      <c r="AX65" t="s">
        <v>437</v>
      </c>
      <c r="AY65" t="s">
        <v>437</v>
      </c>
      <c r="AZ65">
        <v>0</v>
      </c>
      <c r="BA65">
        <v>0</v>
      </c>
      <c r="BB65">
        <f>1-AZ65/BA65</f>
        <v>0</v>
      </c>
      <c r="BC65">
        <v>0</v>
      </c>
      <c r="BD65" t="s">
        <v>437</v>
      </c>
      <c r="BE65" t="s">
        <v>437</v>
      </c>
      <c r="BF65">
        <v>0</v>
      </c>
      <c r="BG65">
        <v>0</v>
      </c>
      <c r="BH65">
        <f>1-BF65/BG65</f>
        <v>0</v>
      </c>
      <c r="BI65">
        <v>0.5</v>
      </c>
      <c r="BJ65">
        <f>DI65</f>
        <v>0</v>
      </c>
      <c r="BK65">
        <f>L65</f>
        <v>0</v>
      </c>
      <c r="BL65">
        <f>BH65*BI65*BJ65</f>
        <v>0</v>
      </c>
      <c r="BM65">
        <f>(BK65-BC65)/BJ65</f>
        <v>0</v>
      </c>
      <c r="BN65">
        <f>(BA65-BG65)/BG65</f>
        <v>0</v>
      </c>
      <c r="BO65">
        <f>AZ65/(BB65+AZ65/BG65)</f>
        <v>0</v>
      </c>
      <c r="BP65" t="s">
        <v>437</v>
      </c>
      <c r="BQ65">
        <v>0</v>
      </c>
      <c r="BR65">
        <f>IF(BQ65&lt;&gt;0, BQ65, BO65)</f>
        <v>0</v>
      </c>
      <c r="BS65">
        <f>1-BR65/BG65</f>
        <v>0</v>
      </c>
      <c r="BT65">
        <f>(BG65-BF65)/(BG65-BR65)</f>
        <v>0</v>
      </c>
      <c r="BU65">
        <f>(BA65-BG65)/(BA65-BR65)</f>
        <v>0</v>
      </c>
      <c r="BV65">
        <f>(BG65-BF65)/(BG65-AZ65)</f>
        <v>0</v>
      </c>
      <c r="BW65">
        <f>(BA65-BG65)/(BA65-AZ65)</f>
        <v>0</v>
      </c>
      <c r="BX65">
        <f>(BT65*BR65/BF65)</f>
        <v>0</v>
      </c>
      <c r="BY65">
        <f>(1-BX65)</f>
        <v>0</v>
      </c>
      <c r="DH65">
        <f>$B$11*EG65+$C$11*EH65+$F$11*ES65*(1-EV65)</f>
        <v>0</v>
      </c>
      <c r="DI65">
        <f>DH65*DJ65</f>
        <v>0</v>
      </c>
      <c r="DJ65">
        <f>($B$11*$D$9+$C$11*$D$9+$F$11*((FF65+EX65)/MAX(FF65+EX65+FG65, 0.1)*$I$9+FG65/MAX(FF65+EX65+FG65, 0.1)*$J$9))/($B$11+$C$11+$F$11)</f>
        <v>0</v>
      </c>
      <c r="DK65">
        <f>($B$11*$K$9+$C$11*$K$9+$F$11*((FF65+EX65)/MAX(FF65+EX65+FG65, 0.1)*$P$9+FG65/MAX(FF65+EX65+FG65, 0.1)*$Q$9))/($B$11+$C$11+$F$11)</f>
        <v>0</v>
      </c>
      <c r="DL65">
        <v>6</v>
      </c>
      <c r="DM65">
        <v>0.5</v>
      </c>
      <c r="DN65" t="s">
        <v>438</v>
      </c>
      <c r="DO65">
        <v>2</v>
      </c>
      <c r="DP65" t="b">
        <v>1</v>
      </c>
      <c r="DQ65">
        <v>1761408504.84615</v>
      </c>
      <c r="DR65">
        <v>734.260615384615</v>
      </c>
      <c r="DS65">
        <v>776.862769230769</v>
      </c>
      <c r="DT65">
        <v>31.1032461538462</v>
      </c>
      <c r="DU65">
        <v>24.8250384615385</v>
      </c>
      <c r="DV65">
        <v>733.163</v>
      </c>
      <c r="DW65">
        <v>30.7880538461538</v>
      </c>
      <c r="DX65">
        <v>500.001461538462</v>
      </c>
      <c r="DY65">
        <v>90.2876230769231</v>
      </c>
      <c r="DZ65">
        <v>0.0315487692307692</v>
      </c>
      <c r="EA65">
        <v>37.0876384615385</v>
      </c>
      <c r="EB65">
        <v>36.0150846153846</v>
      </c>
      <c r="EC65">
        <v>999.9</v>
      </c>
      <c r="ED65">
        <v>0</v>
      </c>
      <c r="EE65">
        <v>0</v>
      </c>
      <c r="EF65">
        <v>9972.45230769231</v>
      </c>
      <c r="EG65">
        <v>0</v>
      </c>
      <c r="EH65">
        <v>1226.88615384615</v>
      </c>
      <c r="EI65">
        <v>-42.6020846153846</v>
      </c>
      <c r="EJ65">
        <v>757.831076923077</v>
      </c>
      <c r="EK65">
        <v>796.639384615385</v>
      </c>
      <c r="EL65">
        <v>6.27821846153846</v>
      </c>
      <c r="EM65">
        <v>776.862769230769</v>
      </c>
      <c r="EN65">
        <v>24.8250384615385</v>
      </c>
      <c r="EO65">
        <v>2.80824076923077</v>
      </c>
      <c r="EP65">
        <v>2.24139307692308</v>
      </c>
      <c r="EQ65">
        <v>22.9326</v>
      </c>
      <c r="ER65">
        <v>19.2612846153846</v>
      </c>
      <c r="ES65">
        <v>1200.03230769231</v>
      </c>
      <c r="ET65">
        <v>0.967004076923077</v>
      </c>
      <c r="EU65">
        <v>0.0329961461538461</v>
      </c>
      <c r="EV65">
        <v>0</v>
      </c>
      <c r="EW65">
        <v>1430.59615384615</v>
      </c>
      <c r="EX65">
        <v>5.00059</v>
      </c>
      <c r="EY65">
        <v>17356.1076923077</v>
      </c>
      <c r="EZ65">
        <v>10359.0076923077</v>
      </c>
      <c r="FA65">
        <v>45.4709230769231</v>
      </c>
      <c r="FB65">
        <v>46.812</v>
      </c>
      <c r="FC65">
        <v>45.5</v>
      </c>
      <c r="FD65">
        <v>46.7306153846154</v>
      </c>
      <c r="FE65">
        <v>47.062</v>
      </c>
      <c r="FF65">
        <v>1155.60230769231</v>
      </c>
      <c r="FG65">
        <v>39.43</v>
      </c>
      <c r="FH65">
        <v>0</v>
      </c>
      <c r="FI65">
        <v>1761408472.9</v>
      </c>
      <c r="FJ65">
        <v>0</v>
      </c>
      <c r="FK65">
        <v>1430.50769230769</v>
      </c>
      <c r="FL65">
        <v>-10.6352136862711</v>
      </c>
      <c r="FM65">
        <v>-119.350427458242</v>
      </c>
      <c r="FN65">
        <v>17355.0230769231</v>
      </c>
      <c r="FO65">
        <v>15</v>
      </c>
      <c r="FP65">
        <v>0</v>
      </c>
      <c r="FQ65" t="s">
        <v>439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-42.668665</v>
      </c>
      <c r="GD65">
        <v>-0.363099248120284</v>
      </c>
      <c r="GE65">
        <v>0.421737233683486</v>
      </c>
      <c r="GF65">
        <v>1</v>
      </c>
      <c r="GG65">
        <v>1430.97470588235</v>
      </c>
      <c r="GH65">
        <v>-9.62414057253491</v>
      </c>
      <c r="GI65">
        <v>0.970628163171593</v>
      </c>
      <c r="GJ65">
        <v>-1</v>
      </c>
      <c r="GK65">
        <v>6.2956795</v>
      </c>
      <c r="GL65">
        <v>-0.442199548872181</v>
      </c>
      <c r="GM65">
        <v>0.0425164529888137</v>
      </c>
      <c r="GN65">
        <v>0</v>
      </c>
      <c r="GO65">
        <v>1</v>
      </c>
      <c r="GP65">
        <v>2</v>
      </c>
      <c r="GQ65" t="s">
        <v>446</v>
      </c>
      <c r="GR65">
        <v>3.13108</v>
      </c>
      <c r="GS65">
        <v>2.70967</v>
      </c>
      <c r="GT65">
        <v>0.135252</v>
      </c>
      <c r="GU65">
        <v>0.140572</v>
      </c>
      <c r="GV65">
        <v>0.121746</v>
      </c>
      <c r="GW65">
        <v>0.10415</v>
      </c>
      <c r="GX65">
        <v>32150.6</v>
      </c>
      <c r="GY65">
        <v>34069.2</v>
      </c>
      <c r="GZ65">
        <v>33680.5</v>
      </c>
      <c r="HA65">
        <v>35936</v>
      </c>
      <c r="HB65">
        <v>41897.4</v>
      </c>
      <c r="HC65">
        <v>46258.5</v>
      </c>
      <c r="HD65">
        <v>52640.6</v>
      </c>
      <c r="HE65">
        <v>57461.3</v>
      </c>
      <c r="HF65">
        <v>1.86313</v>
      </c>
      <c r="HG65">
        <v>1.73797</v>
      </c>
      <c r="HH65">
        <v>0.0975132</v>
      </c>
      <c r="HI65">
        <v>0</v>
      </c>
      <c r="HJ65">
        <v>34.4411</v>
      </c>
      <c r="HK65">
        <v>999.9</v>
      </c>
      <c r="HL65">
        <v>60.347</v>
      </c>
      <c r="HM65">
        <v>27.855</v>
      </c>
      <c r="HN65">
        <v>25.153</v>
      </c>
      <c r="HO65">
        <v>55.9545</v>
      </c>
      <c r="HP65">
        <v>44.1466</v>
      </c>
      <c r="HQ65">
        <v>1</v>
      </c>
      <c r="HR65">
        <v>0.696324</v>
      </c>
      <c r="HS65">
        <v>0.028012</v>
      </c>
      <c r="HT65">
        <v>20.1353</v>
      </c>
      <c r="HU65">
        <v>5.19513</v>
      </c>
      <c r="HV65">
        <v>12.0099</v>
      </c>
      <c r="HW65">
        <v>4.9734</v>
      </c>
      <c r="HX65">
        <v>3.2948</v>
      </c>
      <c r="HY65">
        <v>9999</v>
      </c>
      <c r="HZ65">
        <v>9999</v>
      </c>
      <c r="IA65">
        <v>999.9</v>
      </c>
      <c r="IB65">
        <v>9999</v>
      </c>
      <c r="IC65">
        <v>1.8632</v>
      </c>
      <c r="ID65">
        <v>1.86812</v>
      </c>
      <c r="IE65">
        <v>1.86783</v>
      </c>
      <c r="IF65">
        <v>1.86905</v>
      </c>
      <c r="IG65">
        <v>1.86981</v>
      </c>
      <c r="IH65">
        <v>1.8659</v>
      </c>
      <c r="II65">
        <v>1.86699</v>
      </c>
      <c r="IJ65">
        <v>1.86843</v>
      </c>
      <c r="IK65">
        <v>5</v>
      </c>
      <c r="IL65">
        <v>0</v>
      </c>
      <c r="IM65">
        <v>0</v>
      </c>
      <c r="IN65">
        <v>0</v>
      </c>
      <c r="IO65" t="s">
        <v>441</v>
      </c>
      <c r="IP65" t="s">
        <v>442</v>
      </c>
      <c r="IQ65" t="s">
        <v>443</v>
      </c>
      <c r="IR65" t="s">
        <v>443</v>
      </c>
      <c r="IS65" t="s">
        <v>443</v>
      </c>
      <c r="IT65" t="s">
        <v>443</v>
      </c>
      <c r="IU65">
        <v>0</v>
      </c>
      <c r="IV65">
        <v>100</v>
      </c>
      <c r="IW65">
        <v>100</v>
      </c>
      <c r="IX65">
        <v>1.097</v>
      </c>
      <c r="IY65">
        <v>0.3152</v>
      </c>
      <c r="IZ65">
        <v>1.09748391826392</v>
      </c>
      <c r="JA65">
        <v>0</v>
      </c>
      <c r="JB65">
        <v>0</v>
      </c>
      <c r="JC65">
        <v>0</v>
      </c>
      <c r="JD65">
        <v>0.315191680746845</v>
      </c>
      <c r="JE65">
        <v>0</v>
      </c>
      <c r="JF65">
        <v>0</v>
      </c>
      <c r="JG65">
        <v>0</v>
      </c>
      <c r="JH65">
        <v>5</v>
      </c>
      <c r="JI65">
        <v>2273</v>
      </c>
      <c r="JJ65">
        <v>0</v>
      </c>
      <c r="JK65">
        <v>25</v>
      </c>
      <c r="JL65">
        <v>29356808.6</v>
      </c>
      <c r="JM65">
        <v>29356808.6</v>
      </c>
      <c r="JN65">
        <v>1.72485</v>
      </c>
      <c r="JO65">
        <v>2.60986</v>
      </c>
      <c r="JP65">
        <v>1.54785</v>
      </c>
      <c r="JQ65">
        <v>2.32422</v>
      </c>
      <c r="JR65">
        <v>1.64673</v>
      </c>
      <c r="JS65">
        <v>2.26318</v>
      </c>
      <c r="JT65">
        <v>32.377</v>
      </c>
      <c r="JU65">
        <v>24.2013</v>
      </c>
      <c r="JV65">
        <v>18</v>
      </c>
      <c r="JW65">
        <v>506.907</v>
      </c>
      <c r="JX65">
        <v>419.553</v>
      </c>
      <c r="JY65">
        <v>35.9686</v>
      </c>
      <c r="JZ65">
        <v>36.0717</v>
      </c>
      <c r="KA65">
        <v>29.9999</v>
      </c>
      <c r="KB65">
        <v>35.9281</v>
      </c>
      <c r="KC65">
        <v>35.8531</v>
      </c>
      <c r="KD65">
        <v>34.5363</v>
      </c>
      <c r="KE65">
        <v>0</v>
      </c>
      <c r="KF65">
        <v>100</v>
      </c>
      <c r="KG65">
        <v>35.9558</v>
      </c>
      <c r="KH65">
        <v>825.006</v>
      </c>
      <c r="KI65">
        <v>53.0404</v>
      </c>
      <c r="KJ65">
        <v>95.619</v>
      </c>
      <c r="KK65">
        <v>93.0826</v>
      </c>
    </row>
    <row r="66" spans="1:297">
      <c r="A66">
        <v>50</v>
      </c>
      <c r="B66">
        <v>1761408518</v>
      </c>
      <c r="C66">
        <v>337</v>
      </c>
      <c r="D66" t="s">
        <v>542</v>
      </c>
      <c r="E66" t="s">
        <v>543</v>
      </c>
      <c r="F66">
        <v>5</v>
      </c>
      <c r="G66" t="s">
        <v>435</v>
      </c>
      <c r="H66" t="s">
        <v>436</v>
      </c>
      <c r="I66">
        <v>1761408509.84615</v>
      </c>
      <c r="J66">
        <f>(K66)/1000</f>
        <v>0</v>
      </c>
      <c r="K66">
        <f>IF(DP66, AN66, AH66)</f>
        <v>0</v>
      </c>
      <c r="L66">
        <f>IF(DP66, AI66, AG66)</f>
        <v>0</v>
      </c>
      <c r="M66">
        <f>DR66 - IF(AU66&gt;1, L66*DL66*100.0/(AW66), 0)</f>
        <v>0</v>
      </c>
      <c r="N66">
        <f>((T66-J66/2)*M66-L66)/(T66+J66/2)</f>
        <v>0</v>
      </c>
      <c r="O66">
        <f>N66*(DY66+DZ66)/1000.0</f>
        <v>0</v>
      </c>
      <c r="P66">
        <f>(DR66 - IF(AU66&gt;1, L66*DL66*100.0/(AW66), 0))*(DY66+DZ66)/1000.0</f>
        <v>0</v>
      </c>
      <c r="Q66">
        <f>2.0/((1/S66-1/R66)+SIGN(S66)*SQRT((1/S66-1/R66)*(1/S66-1/R66) + 4*DM66/((DM66+1)*(DM66+1))*(2*1/S66*1/R66-1/R66*1/R66)))</f>
        <v>0</v>
      </c>
      <c r="R66">
        <f>IF(LEFT(DN66,1)&lt;&gt;"0",IF(LEFT(DN66,1)="1",3.0,DO66),$D$5+$E$5*(EF66*DY66/($K$5*1000))+$F$5*(EF66*DY66/($K$5*1000))*MAX(MIN(DL66,$J$5),$I$5)*MAX(MIN(DL66,$J$5),$I$5)+$G$5*MAX(MIN(DL66,$J$5),$I$5)*(EF66*DY66/($K$5*1000))+$H$5*(EF66*DY66/($K$5*1000))*(EF66*DY66/($K$5*1000)))</f>
        <v>0</v>
      </c>
      <c r="S66">
        <f>J66*(1000-(1000*0.61365*exp(17.502*W66/(240.97+W66))/(DY66+DZ66)+DT66)/2)/(1000*0.61365*exp(17.502*W66/(240.97+W66))/(DY66+DZ66)-DT66)</f>
        <v>0</v>
      </c>
      <c r="T66">
        <f>1/((DM66+1)/(Q66/1.6)+1/(R66/1.37)) + DM66/((DM66+1)/(Q66/1.6) + DM66/(R66/1.37))</f>
        <v>0</v>
      </c>
      <c r="U66">
        <f>(DH66*DK66)</f>
        <v>0</v>
      </c>
      <c r="V66">
        <f>(EA66+(U66+2*0.95*5.67E-8*(((EA66+$B$7)+273)^4-(EA66+273)^4)-44100*J66)/(1.84*29.3*R66+8*0.95*5.67E-8*(EA66+273)^3))</f>
        <v>0</v>
      </c>
      <c r="W66">
        <f>($C$7*EB66+$D$7*EC66+$E$7*V66)</f>
        <v>0</v>
      </c>
      <c r="X66">
        <f>0.61365*exp(17.502*W66/(240.97+W66))</f>
        <v>0</v>
      </c>
      <c r="Y66">
        <f>(Z66/AA66*100)</f>
        <v>0</v>
      </c>
      <c r="Z66">
        <f>DT66*(DY66+DZ66)/1000</f>
        <v>0</v>
      </c>
      <c r="AA66">
        <f>0.61365*exp(17.502*EA66/(240.97+EA66))</f>
        <v>0</v>
      </c>
      <c r="AB66">
        <f>(X66-DT66*(DY66+DZ66)/1000)</f>
        <v>0</v>
      </c>
      <c r="AC66">
        <f>(-J66*44100)</f>
        <v>0</v>
      </c>
      <c r="AD66">
        <f>2*29.3*R66*0.92*(EA66-W66)</f>
        <v>0</v>
      </c>
      <c r="AE66">
        <f>2*0.95*5.67E-8*(((EA66+$B$7)+273)^4-(W66+273)^4)</f>
        <v>0</v>
      </c>
      <c r="AF66">
        <f>U66+AE66+AC66+AD66</f>
        <v>0</v>
      </c>
      <c r="AG66">
        <f>DX66*AU66*(DS66-DR66*(1000-AU66*DU66)/(1000-AU66*DT66))/(100*DL66)</f>
        <v>0</v>
      </c>
      <c r="AH66">
        <f>1000*DX66*AU66*(DT66-DU66)/(100*DL66*(1000-AU66*DT66))</f>
        <v>0</v>
      </c>
      <c r="AI66">
        <f>(AJ66 - AK66 - DY66*1E3/(8.314*(EA66+273.15)) * AM66/DX66 * AL66) * DX66/(100*DL66) * (1000 - DU66)/1000</f>
        <v>0</v>
      </c>
      <c r="AJ66">
        <v>830.83196174865</v>
      </c>
      <c r="AK66">
        <v>799.398745454545</v>
      </c>
      <c r="AL66">
        <v>3.48818403386929</v>
      </c>
      <c r="AM66">
        <v>64.7646732039723</v>
      </c>
      <c r="AN66">
        <f>(AP66 - AO66 + DY66*1E3/(8.314*(EA66+273.15)) * AR66/DX66 * AQ66) * DX66/(100*DL66) * 1000/(1000 - AP66)</f>
        <v>0</v>
      </c>
      <c r="AO66">
        <v>24.8343556917187</v>
      </c>
      <c r="AP66">
        <v>31.0319048484848</v>
      </c>
      <c r="AQ66">
        <v>-0.00529502771991227</v>
      </c>
      <c r="AR66">
        <v>110.942474455945</v>
      </c>
      <c r="AS66">
        <v>0</v>
      </c>
      <c r="AT66">
        <v>0</v>
      </c>
      <c r="AU66">
        <f>IF(AS66*$H$13&gt;=AW66,1.0,(AW66/(AW66-AS66*$H$13)))</f>
        <v>0</v>
      </c>
      <c r="AV66">
        <f>(AU66-1)*100</f>
        <v>0</v>
      </c>
      <c r="AW66">
        <f>MAX(0,($B$13+$C$13*EF66)/(1+$D$13*EF66)*DY66/(EA66+273)*$E$13)</f>
        <v>0</v>
      </c>
      <c r="AX66" t="s">
        <v>437</v>
      </c>
      <c r="AY66" t="s">
        <v>437</v>
      </c>
      <c r="AZ66">
        <v>0</v>
      </c>
      <c r="BA66">
        <v>0</v>
      </c>
      <c r="BB66">
        <f>1-AZ66/BA66</f>
        <v>0</v>
      </c>
      <c r="BC66">
        <v>0</v>
      </c>
      <c r="BD66" t="s">
        <v>437</v>
      </c>
      <c r="BE66" t="s">
        <v>437</v>
      </c>
      <c r="BF66">
        <v>0</v>
      </c>
      <c r="BG66">
        <v>0</v>
      </c>
      <c r="BH66">
        <f>1-BF66/BG66</f>
        <v>0</v>
      </c>
      <c r="BI66">
        <v>0.5</v>
      </c>
      <c r="BJ66">
        <f>DI66</f>
        <v>0</v>
      </c>
      <c r="BK66">
        <f>L66</f>
        <v>0</v>
      </c>
      <c r="BL66">
        <f>BH66*BI66*BJ66</f>
        <v>0</v>
      </c>
      <c r="BM66">
        <f>(BK66-BC66)/BJ66</f>
        <v>0</v>
      </c>
      <c r="BN66">
        <f>(BA66-BG66)/BG66</f>
        <v>0</v>
      </c>
      <c r="BO66">
        <f>AZ66/(BB66+AZ66/BG66)</f>
        <v>0</v>
      </c>
      <c r="BP66" t="s">
        <v>437</v>
      </c>
      <c r="BQ66">
        <v>0</v>
      </c>
      <c r="BR66">
        <f>IF(BQ66&lt;&gt;0, BQ66, BO66)</f>
        <v>0</v>
      </c>
      <c r="BS66">
        <f>1-BR66/BG66</f>
        <v>0</v>
      </c>
      <c r="BT66">
        <f>(BG66-BF66)/(BG66-BR66)</f>
        <v>0</v>
      </c>
      <c r="BU66">
        <f>(BA66-BG66)/(BA66-BR66)</f>
        <v>0</v>
      </c>
      <c r="BV66">
        <f>(BG66-BF66)/(BG66-AZ66)</f>
        <v>0</v>
      </c>
      <c r="BW66">
        <f>(BA66-BG66)/(BA66-AZ66)</f>
        <v>0</v>
      </c>
      <c r="BX66">
        <f>(BT66*BR66/BF66)</f>
        <v>0</v>
      </c>
      <c r="BY66">
        <f>(1-BX66)</f>
        <v>0</v>
      </c>
      <c r="DH66">
        <f>$B$11*EG66+$C$11*EH66+$F$11*ES66*(1-EV66)</f>
        <v>0</v>
      </c>
      <c r="DI66">
        <f>DH66*DJ66</f>
        <v>0</v>
      </c>
      <c r="DJ66">
        <f>($B$11*$D$9+$C$11*$D$9+$F$11*((FF66+EX66)/MAX(FF66+EX66+FG66, 0.1)*$I$9+FG66/MAX(FF66+EX66+FG66, 0.1)*$J$9))/($B$11+$C$11+$F$11)</f>
        <v>0</v>
      </c>
      <c r="DK66">
        <f>($B$11*$K$9+$C$11*$K$9+$F$11*((FF66+EX66)/MAX(FF66+EX66+FG66, 0.1)*$P$9+FG66/MAX(FF66+EX66+FG66, 0.1)*$Q$9))/($B$11+$C$11+$F$11)</f>
        <v>0</v>
      </c>
      <c r="DL66">
        <v>6</v>
      </c>
      <c r="DM66">
        <v>0.5</v>
      </c>
      <c r="DN66" t="s">
        <v>438</v>
      </c>
      <c r="DO66">
        <v>2</v>
      </c>
      <c r="DP66" t="b">
        <v>1</v>
      </c>
      <c r="DQ66">
        <v>1761408509.84615</v>
      </c>
      <c r="DR66">
        <v>750.757846153846</v>
      </c>
      <c r="DS66">
        <v>793.867538461538</v>
      </c>
      <c r="DT66">
        <v>31.0723384615385</v>
      </c>
      <c r="DU66">
        <v>24.8288692307692</v>
      </c>
      <c r="DV66">
        <v>749.660307692308</v>
      </c>
      <c r="DW66">
        <v>30.7571461538462</v>
      </c>
      <c r="DX66">
        <v>499.973769230769</v>
      </c>
      <c r="DY66">
        <v>90.2873461538462</v>
      </c>
      <c r="DZ66">
        <v>0.0316486461538462</v>
      </c>
      <c r="EA66">
        <v>37.0830307692308</v>
      </c>
      <c r="EB66">
        <v>36.0137692307692</v>
      </c>
      <c r="EC66">
        <v>999.9</v>
      </c>
      <c r="ED66">
        <v>0</v>
      </c>
      <c r="EE66">
        <v>0</v>
      </c>
      <c r="EF66">
        <v>9989.52769230769</v>
      </c>
      <c r="EG66">
        <v>0</v>
      </c>
      <c r="EH66">
        <v>1226.87923076923</v>
      </c>
      <c r="EI66">
        <v>-43.1096307692308</v>
      </c>
      <c r="EJ66">
        <v>774.833307692308</v>
      </c>
      <c r="EK66">
        <v>814.080230769231</v>
      </c>
      <c r="EL66">
        <v>6.24346769230769</v>
      </c>
      <c r="EM66">
        <v>793.867538461538</v>
      </c>
      <c r="EN66">
        <v>24.8288692307692</v>
      </c>
      <c r="EO66">
        <v>2.80544076923077</v>
      </c>
      <c r="EP66">
        <v>2.24173461538462</v>
      </c>
      <c r="EQ66">
        <v>22.9161230769231</v>
      </c>
      <c r="ER66">
        <v>19.2637230769231</v>
      </c>
      <c r="ES66">
        <v>1200.03153846154</v>
      </c>
      <c r="ET66">
        <v>0.967004153846154</v>
      </c>
      <c r="EU66">
        <v>0.0329961307692308</v>
      </c>
      <c r="EV66">
        <v>0</v>
      </c>
      <c r="EW66">
        <v>1429.77076923077</v>
      </c>
      <c r="EX66">
        <v>5.00059</v>
      </c>
      <c r="EY66">
        <v>17346.4461538462</v>
      </c>
      <c r="EZ66">
        <v>10359</v>
      </c>
      <c r="FA66">
        <v>45.4757692307692</v>
      </c>
      <c r="FB66">
        <v>46.812</v>
      </c>
      <c r="FC66">
        <v>45.5</v>
      </c>
      <c r="FD66">
        <v>46.7403076923077</v>
      </c>
      <c r="FE66">
        <v>47.062</v>
      </c>
      <c r="FF66">
        <v>1155.60153846154</v>
      </c>
      <c r="FG66">
        <v>39.43</v>
      </c>
      <c r="FH66">
        <v>0</v>
      </c>
      <c r="FI66">
        <v>1761408478.3</v>
      </c>
      <c r="FJ66">
        <v>0</v>
      </c>
      <c r="FK66">
        <v>1429.5776</v>
      </c>
      <c r="FL66">
        <v>-9.16153847107898</v>
      </c>
      <c r="FM66">
        <v>-120.592307974098</v>
      </c>
      <c r="FN66">
        <v>17343.464</v>
      </c>
      <c r="FO66">
        <v>15</v>
      </c>
      <c r="FP66">
        <v>0</v>
      </c>
      <c r="FQ66" t="s">
        <v>439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-42.82086</v>
      </c>
      <c r="GD66">
        <v>-4.75593383458653</v>
      </c>
      <c r="GE66">
        <v>0.601971160771012</v>
      </c>
      <c r="GF66">
        <v>0</v>
      </c>
      <c r="GG66">
        <v>1430.41647058824</v>
      </c>
      <c r="GH66">
        <v>-10.2902979304282</v>
      </c>
      <c r="GI66">
        <v>1.02833069284197</v>
      </c>
      <c r="GJ66">
        <v>-1</v>
      </c>
      <c r="GK66">
        <v>6.2672195</v>
      </c>
      <c r="GL66">
        <v>-0.421699398496236</v>
      </c>
      <c r="GM66">
        <v>0.0405717592020607</v>
      </c>
      <c r="GN66">
        <v>0</v>
      </c>
      <c r="GO66">
        <v>0</v>
      </c>
      <c r="GP66">
        <v>2</v>
      </c>
      <c r="GQ66" t="s">
        <v>473</v>
      </c>
      <c r="GR66">
        <v>3.13124</v>
      </c>
      <c r="GS66">
        <v>2.70968</v>
      </c>
      <c r="GT66">
        <v>0.137295</v>
      </c>
      <c r="GU66">
        <v>0.142517</v>
      </c>
      <c r="GV66">
        <v>0.121675</v>
      </c>
      <c r="GW66">
        <v>0.104166</v>
      </c>
      <c r="GX66">
        <v>32074.7</v>
      </c>
      <c r="GY66">
        <v>33991.8</v>
      </c>
      <c r="GZ66">
        <v>33680.5</v>
      </c>
      <c r="HA66">
        <v>35935.8</v>
      </c>
      <c r="HB66">
        <v>41901.1</v>
      </c>
      <c r="HC66">
        <v>46258</v>
      </c>
      <c r="HD66">
        <v>52640.7</v>
      </c>
      <c r="HE66">
        <v>57461.4</v>
      </c>
      <c r="HF66">
        <v>1.86348</v>
      </c>
      <c r="HG66">
        <v>1.7373</v>
      </c>
      <c r="HH66">
        <v>0.097774</v>
      </c>
      <c r="HI66">
        <v>0</v>
      </c>
      <c r="HJ66">
        <v>34.4389</v>
      </c>
      <c r="HK66">
        <v>999.9</v>
      </c>
      <c r="HL66">
        <v>60.347</v>
      </c>
      <c r="HM66">
        <v>27.875</v>
      </c>
      <c r="HN66">
        <v>25.1809</v>
      </c>
      <c r="HO66">
        <v>56.3545</v>
      </c>
      <c r="HP66">
        <v>44.2468</v>
      </c>
      <c r="HQ66">
        <v>1</v>
      </c>
      <c r="HR66">
        <v>0.696563</v>
      </c>
      <c r="HS66">
        <v>0.0327832</v>
      </c>
      <c r="HT66">
        <v>20.1354</v>
      </c>
      <c r="HU66">
        <v>5.19468</v>
      </c>
      <c r="HV66">
        <v>12.0099</v>
      </c>
      <c r="HW66">
        <v>4.97345</v>
      </c>
      <c r="HX66">
        <v>3.29483</v>
      </c>
      <c r="HY66">
        <v>9999</v>
      </c>
      <c r="HZ66">
        <v>9999</v>
      </c>
      <c r="IA66">
        <v>999.9</v>
      </c>
      <c r="IB66">
        <v>9999</v>
      </c>
      <c r="IC66">
        <v>1.86322</v>
      </c>
      <c r="ID66">
        <v>1.86812</v>
      </c>
      <c r="IE66">
        <v>1.86783</v>
      </c>
      <c r="IF66">
        <v>1.86904</v>
      </c>
      <c r="IG66">
        <v>1.86981</v>
      </c>
      <c r="IH66">
        <v>1.86595</v>
      </c>
      <c r="II66">
        <v>1.867</v>
      </c>
      <c r="IJ66">
        <v>1.86844</v>
      </c>
      <c r="IK66">
        <v>5</v>
      </c>
      <c r="IL66">
        <v>0</v>
      </c>
      <c r="IM66">
        <v>0</v>
      </c>
      <c r="IN66">
        <v>0</v>
      </c>
      <c r="IO66" t="s">
        <v>441</v>
      </c>
      <c r="IP66" t="s">
        <v>442</v>
      </c>
      <c r="IQ66" t="s">
        <v>443</v>
      </c>
      <c r="IR66" t="s">
        <v>443</v>
      </c>
      <c r="IS66" t="s">
        <v>443</v>
      </c>
      <c r="IT66" t="s">
        <v>443</v>
      </c>
      <c r="IU66">
        <v>0</v>
      </c>
      <c r="IV66">
        <v>100</v>
      </c>
      <c r="IW66">
        <v>100</v>
      </c>
      <c r="IX66">
        <v>1.098</v>
      </c>
      <c r="IY66">
        <v>0.3152</v>
      </c>
      <c r="IZ66">
        <v>1.09748391826392</v>
      </c>
      <c r="JA66">
        <v>0</v>
      </c>
      <c r="JB66">
        <v>0</v>
      </c>
      <c r="JC66">
        <v>0</v>
      </c>
      <c r="JD66">
        <v>0.315191680746845</v>
      </c>
      <c r="JE66">
        <v>0</v>
      </c>
      <c r="JF66">
        <v>0</v>
      </c>
      <c r="JG66">
        <v>0</v>
      </c>
      <c r="JH66">
        <v>5</v>
      </c>
      <c r="JI66">
        <v>2273</v>
      </c>
      <c r="JJ66">
        <v>0</v>
      </c>
      <c r="JK66">
        <v>25</v>
      </c>
      <c r="JL66">
        <v>29356808.6</v>
      </c>
      <c r="JM66">
        <v>29356808.6</v>
      </c>
      <c r="JN66">
        <v>1.75049</v>
      </c>
      <c r="JO66">
        <v>2.60864</v>
      </c>
      <c r="JP66">
        <v>1.54785</v>
      </c>
      <c r="JQ66">
        <v>2.32422</v>
      </c>
      <c r="JR66">
        <v>1.64551</v>
      </c>
      <c r="JS66">
        <v>2.2522</v>
      </c>
      <c r="JT66">
        <v>32.3991</v>
      </c>
      <c r="JU66">
        <v>24.2101</v>
      </c>
      <c r="JV66">
        <v>18</v>
      </c>
      <c r="JW66">
        <v>507.149</v>
      </c>
      <c r="JX66">
        <v>419.151</v>
      </c>
      <c r="JY66">
        <v>35.9518</v>
      </c>
      <c r="JZ66">
        <v>36.0694</v>
      </c>
      <c r="KA66">
        <v>30.0001</v>
      </c>
      <c r="KB66">
        <v>35.9281</v>
      </c>
      <c r="KC66">
        <v>35.8531</v>
      </c>
      <c r="KD66">
        <v>35.0558</v>
      </c>
      <c r="KE66">
        <v>0</v>
      </c>
      <c r="KF66">
        <v>100</v>
      </c>
      <c r="KG66">
        <v>35.9439</v>
      </c>
      <c r="KH66">
        <v>845.241</v>
      </c>
      <c r="KI66">
        <v>53.0404</v>
      </c>
      <c r="KJ66">
        <v>95.6193</v>
      </c>
      <c r="KK66">
        <v>93.0825</v>
      </c>
    </row>
    <row r="67" spans="1:297">
      <c r="A67">
        <v>51</v>
      </c>
      <c r="B67">
        <v>1761408523</v>
      </c>
      <c r="C67">
        <v>342</v>
      </c>
      <c r="D67" t="s">
        <v>544</v>
      </c>
      <c r="E67" t="s">
        <v>545</v>
      </c>
      <c r="F67">
        <v>5</v>
      </c>
      <c r="G67" t="s">
        <v>435</v>
      </c>
      <c r="H67" t="s">
        <v>436</v>
      </c>
      <c r="I67">
        <v>1761408514.84615</v>
      </c>
      <c r="J67">
        <f>(K67)/1000</f>
        <v>0</v>
      </c>
      <c r="K67">
        <f>IF(DP67, AN67, AH67)</f>
        <v>0</v>
      </c>
      <c r="L67">
        <f>IF(DP67, AI67, AG67)</f>
        <v>0</v>
      </c>
      <c r="M67">
        <f>DR67 - IF(AU67&gt;1, L67*DL67*100.0/(AW67), 0)</f>
        <v>0</v>
      </c>
      <c r="N67">
        <f>((T67-J67/2)*M67-L67)/(T67+J67/2)</f>
        <v>0</v>
      </c>
      <c r="O67">
        <f>N67*(DY67+DZ67)/1000.0</f>
        <v>0</v>
      </c>
      <c r="P67">
        <f>(DR67 - IF(AU67&gt;1, L67*DL67*100.0/(AW67), 0))*(DY67+DZ67)/1000.0</f>
        <v>0</v>
      </c>
      <c r="Q67">
        <f>2.0/((1/S67-1/R67)+SIGN(S67)*SQRT((1/S67-1/R67)*(1/S67-1/R67) + 4*DM67/((DM67+1)*(DM67+1))*(2*1/S67*1/R67-1/R67*1/R67)))</f>
        <v>0</v>
      </c>
      <c r="R67">
        <f>IF(LEFT(DN67,1)&lt;&gt;"0",IF(LEFT(DN67,1)="1",3.0,DO67),$D$5+$E$5*(EF67*DY67/($K$5*1000))+$F$5*(EF67*DY67/($K$5*1000))*MAX(MIN(DL67,$J$5),$I$5)*MAX(MIN(DL67,$J$5),$I$5)+$G$5*MAX(MIN(DL67,$J$5),$I$5)*(EF67*DY67/($K$5*1000))+$H$5*(EF67*DY67/($K$5*1000))*(EF67*DY67/($K$5*1000)))</f>
        <v>0</v>
      </c>
      <c r="S67">
        <f>J67*(1000-(1000*0.61365*exp(17.502*W67/(240.97+W67))/(DY67+DZ67)+DT67)/2)/(1000*0.61365*exp(17.502*W67/(240.97+W67))/(DY67+DZ67)-DT67)</f>
        <v>0</v>
      </c>
      <c r="T67">
        <f>1/((DM67+1)/(Q67/1.6)+1/(R67/1.37)) + DM67/((DM67+1)/(Q67/1.6) + DM67/(R67/1.37))</f>
        <v>0</v>
      </c>
      <c r="U67">
        <f>(DH67*DK67)</f>
        <v>0</v>
      </c>
      <c r="V67">
        <f>(EA67+(U67+2*0.95*5.67E-8*(((EA67+$B$7)+273)^4-(EA67+273)^4)-44100*J67)/(1.84*29.3*R67+8*0.95*5.67E-8*(EA67+273)^3))</f>
        <v>0</v>
      </c>
      <c r="W67">
        <f>($C$7*EB67+$D$7*EC67+$E$7*V67)</f>
        <v>0</v>
      </c>
      <c r="X67">
        <f>0.61365*exp(17.502*W67/(240.97+W67))</f>
        <v>0</v>
      </c>
      <c r="Y67">
        <f>(Z67/AA67*100)</f>
        <v>0</v>
      </c>
      <c r="Z67">
        <f>DT67*(DY67+DZ67)/1000</f>
        <v>0</v>
      </c>
      <c r="AA67">
        <f>0.61365*exp(17.502*EA67/(240.97+EA67))</f>
        <v>0</v>
      </c>
      <c r="AB67">
        <f>(X67-DT67*(DY67+DZ67)/1000)</f>
        <v>0</v>
      </c>
      <c r="AC67">
        <f>(-J67*44100)</f>
        <v>0</v>
      </c>
      <c r="AD67">
        <f>2*29.3*R67*0.92*(EA67-W67)</f>
        <v>0</v>
      </c>
      <c r="AE67">
        <f>2*0.95*5.67E-8*(((EA67+$B$7)+273)^4-(W67+273)^4)</f>
        <v>0</v>
      </c>
      <c r="AF67">
        <f>U67+AE67+AC67+AD67</f>
        <v>0</v>
      </c>
      <c r="AG67">
        <f>DX67*AU67*(DS67-DR67*(1000-AU67*DU67)/(1000-AU67*DT67))/(100*DL67)</f>
        <v>0</v>
      </c>
      <c r="AH67">
        <f>1000*DX67*AU67*(DT67-DU67)/(100*DL67*(1000-AU67*DT67))</f>
        <v>0</v>
      </c>
      <c r="AI67">
        <f>(AJ67 - AK67 - DY67*1E3/(8.314*(EA67+273.15)) * AM67/DX67 * AL67) * DX67/(100*DL67) * (1000 - DU67)/1000</f>
        <v>0</v>
      </c>
      <c r="AJ67">
        <v>847.539074331876</v>
      </c>
      <c r="AK67">
        <v>816.235290909091</v>
      </c>
      <c r="AL67">
        <v>3.3547575115122</v>
      </c>
      <c r="AM67">
        <v>64.7646732039723</v>
      </c>
      <c r="AN67">
        <f>(AP67 - AO67 + DY67*1E3/(8.314*(EA67+273.15)) * AR67/DX67 * AQ67) * DX67/(100*DL67) * 1000/(1000 - AP67)</f>
        <v>0</v>
      </c>
      <c r="AO67">
        <v>24.8358261991579</v>
      </c>
      <c r="AP67">
        <v>31.0093915151515</v>
      </c>
      <c r="AQ67">
        <v>-0.00207417838394473</v>
      </c>
      <c r="AR67">
        <v>110.942474455945</v>
      </c>
      <c r="AS67">
        <v>0</v>
      </c>
      <c r="AT67">
        <v>0</v>
      </c>
      <c r="AU67">
        <f>IF(AS67*$H$13&gt;=AW67,1.0,(AW67/(AW67-AS67*$H$13)))</f>
        <v>0</v>
      </c>
      <c r="AV67">
        <f>(AU67-1)*100</f>
        <v>0</v>
      </c>
      <c r="AW67">
        <f>MAX(0,($B$13+$C$13*EF67)/(1+$D$13*EF67)*DY67/(EA67+273)*$E$13)</f>
        <v>0</v>
      </c>
      <c r="AX67" t="s">
        <v>437</v>
      </c>
      <c r="AY67" t="s">
        <v>437</v>
      </c>
      <c r="AZ67">
        <v>0</v>
      </c>
      <c r="BA67">
        <v>0</v>
      </c>
      <c r="BB67">
        <f>1-AZ67/BA67</f>
        <v>0</v>
      </c>
      <c r="BC67">
        <v>0</v>
      </c>
      <c r="BD67" t="s">
        <v>437</v>
      </c>
      <c r="BE67" t="s">
        <v>437</v>
      </c>
      <c r="BF67">
        <v>0</v>
      </c>
      <c r="BG67">
        <v>0</v>
      </c>
      <c r="BH67">
        <f>1-BF67/BG67</f>
        <v>0</v>
      </c>
      <c r="BI67">
        <v>0.5</v>
      </c>
      <c r="BJ67">
        <f>DI67</f>
        <v>0</v>
      </c>
      <c r="BK67">
        <f>L67</f>
        <v>0</v>
      </c>
      <c r="BL67">
        <f>BH67*BI67*BJ67</f>
        <v>0</v>
      </c>
      <c r="BM67">
        <f>(BK67-BC67)/BJ67</f>
        <v>0</v>
      </c>
      <c r="BN67">
        <f>(BA67-BG67)/BG67</f>
        <v>0</v>
      </c>
      <c r="BO67">
        <f>AZ67/(BB67+AZ67/BG67)</f>
        <v>0</v>
      </c>
      <c r="BP67" t="s">
        <v>437</v>
      </c>
      <c r="BQ67">
        <v>0</v>
      </c>
      <c r="BR67">
        <f>IF(BQ67&lt;&gt;0, BQ67, BO67)</f>
        <v>0</v>
      </c>
      <c r="BS67">
        <f>1-BR67/BG67</f>
        <v>0</v>
      </c>
      <c r="BT67">
        <f>(BG67-BF67)/(BG67-BR67)</f>
        <v>0</v>
      </c>
      <c r="BU67">
        <f>(BA67-BG67)/(BA67-BR67)</f>
        <v>0</v>
      </c>
      <c r="BV67">
        <f>(BG67-BF67)/(BG67-AZ67)</f>
        <v>0</v>
      </c>
      <c r="BW67">
        <f>(BA67-BG67)/(BA67-AZ67)</f>
        <v>0</v>
      </c>
      <c r="BX67">
        <f>(BT67*BR67/BF67)</f>
        <v>0</v>
      </c>
      <c r="BY67">
        <f>(1-BX67)</f>
        <v>0</v>
      </c>
      <c r="DH67">
        <f>$B$11*EG67+$C$11*EH67+$F$11*ES67*(1-EV67)</f>
        <v>0</v>
      </c>
      <c r="DI67">
        <f>DH67*DJ67</f>
        <v>0</v>
      </c>
      <c r="DJ67">
        <f>($B$11*$D$9+$C$11*$D$9+$F$11*((FF67+EX67)/MAX(FF67+EX67+FG67, 0.1)*$I$9+FG67/MAX(FF67+EX67+FG67, 0.1)*$J$9))/($B$11+$C$11+$F$11)</f>
        <v>0</v>
      </c>
      <c r="DK67">
        <f>($B$11*$K$9+$C$11*$K$9+$F$11*((FF67+EX67)/MAX(FF67+EX67+FG67, 0.1)*$P$9+FG67/MAX(FF67+EX67+FG67, 0.1)*$Q$9))/($B$11+$C$11+$F$11)</f>
        <v>0</v>
      </c>
      <c r="DL67">
        <v>6</v>
      </c>
      <c r="DM67">
        <v>0.5</v>
      </c>
      <c r="DN67" t="s">
        <v>438</v>
      </c>
      <c r="DO67">
        <v>2</v>
      </c>
      <c r="DP67" t="b">
        <v>1</v>
      </c>
      <c r="DQ67">
        <v>1761408514.84615</v>
      </c>
      <c r="DR67">
        <v>767.319384615385</v>
      </c>
      <c r="DS67">
        <v>810.523769230769</v>
      </c>
      <c r="DT67">
        <v>31.0451461538462</v>
      </c>
      <c r="DU67">
        <v>24.8324230769231</v>
      </c>
      <c r="DV67">
        <v>766.221769230769</v>
      </c>
      <c r="DW67">
        <v>30.7299615384615</v>
      </c>
      <c r="DX67">
        <v>500.006</v>
      </c>
      <c r="DY67">
        <v>90.2868</v>
      </c>
      <c r="DZ67">
        <v>0.0315438384615385</v>
      </c>
      <c r="EA67">
        <v>37.0795769230769</v>
      </c>
      <c r="EB67">
        <v>36.0182461538462</v>
      </c>
      <c r="EC67">
        <v>999.9</v>
      </c>
      <c r="ED67">
        <v>0</v>
      </c>
      <c r="EE67">
        <v>0</v>
      </c>
      <c r="EF67">
        <v>10003.3846153846</v>
      </c>
      <c r="EG67">
        <v>0</v>
      </c>
      <c r="EH67">
        <v>1226.86</v>
      </c>
      <c r="EI67">
        <v>-43.2045076923077</v>
      </c>
      <c r="EJ67">
        <v>791.903769230769</v>
      </c>
      <c r="EK67">
        <v>831.163615384615</v>
      </c>
      <c r="EL67">
        <v>6.21272461538462</v>
      </c>
      <c r="EM67">
        <v>810.523769230769</v>
      </c>
      <c r="EN67">
        <v>24.8324230769231</v>
      </c>
      <c r="EO67">
        <v>2.80296769230769</v>
      </c>
      <c r="EP67">
        <v>2.24204153846154</v>
      </c>
      <c r="EQ67">
        <v>22.9015692307692</v>
      </c>
      <c r="ER67">
        <v>19.2659307692308</v>
      </c>
      <c r="ES67">
        <v>1200.03</v>
      </c>
      <c r="ET67">
        <v>0.967004153846154</v>
      </c>
      <c r="EU67">
        <v>0.0329961307692308</v>
      </c>
      <c r="EV67">
        <v>0</v>
      </c>
      <c r="EW67">
        <v>1428.91692307692</v>
      </c>
      <c r="EX67">
        <v>5.00059</v>
      </c>
      <c r="EY67">
        <v>17337.0923076923</v>
      </c>
      <c r="EZ67">
        <v>10358.9769230769</v>
      </c>
      <c r="FA67">
        <v>45.4854615384615</v>
      </c>
      <c r="FB67">
        <v>46.812</v>
      </c>
      <c r="FC67">
        <v>45.5</v>
      </c>
      <c r="FD67">
        <v>46.7451538461538</v>
      </c>
      <c r="FE67">
        <v>47.062</v>
      </c>
      <c r="FF67">
        <v>1155.6</v>
      </c>
      <c r="FG67">
        <v>39.43</v>
      </c>
      <c r="FH67">
        <v>0</v>
      </c>
      <c r="FI67">
        <v>1761408483.1</v>
      </c>
      <c r="FJ67">
        <v>0</v>
      </c>
      <c r="FK67">
        <v>1428.7984</v>
      </c>
      <c r="FL67">
        <v>-8.68076924097788</v>
      </c>
      <c r="FM67">
        <v>-118.592307934991</v>
      </c>
      <c r="FN67">
        <v>17334.364</v>
      </c>
      <c r="FO67">
        <v>15</v>
      </c>
      <c r="FP67">
        <v>0</v>
      </c>
      <c r="FQ67" t="s">
        <v>439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-43.050980952381</v>
      </c>
      <c r="GD67">
        <v>-2.68545974025978</v>
      </c>
      <c r="GE67">
        <v>0.482188098665169</v>
      </c>
      <c r="GF67">
        <v>0</v>
      </c>
      <c r="GG67">
        <v>1429.63235294118</v>
      </c>
      <c r="GH67">
        <v>-10.1020626478232</v>
      </c>
      <c r="GI67">
        <v>1.01517908829669</v>
      </c>
      <c r="GJ67">
        <v>-1</v>
      </c>
      <c r="GK67">
        <v>6.23731190476191</v>
      </c>
      <c r="GL67">
        <v>-0.384394285714278</v>
      </c>
      <c r="GM67">
        <v>0.0388906876623193</v>
      </c>
      <c r="GN67">
        <v>0</v>
      </c>
      <c r="GO67">
        <v>0</v>
      </c>
      <c r="GP67">
        <v>2</v>
      </c>
      <c r="GQ67" t="s">
        <v>473</v>
      </c>
      <c r="GR67">
        <v>3.13124</v>
      </c>
      <c r="GS67">
        <v>2.70955</v>
      </c>
      <c r="GT67">
        <v>0.139255</v>
      </c>
      <c r="GU67">
        <v>0.144506</v>
      </c>
      <c r="GV67">
        <v>0.121606</v>
      </c>
      <c r="GW67">
        <v>0.104172</v>
      </c>
      <c r="GX67">
        <v>32001.8</v>
      </c>
      <c r="GY67">
        <v>33913.4</v>
      </c>
      <c r="GZ67">
        <v>33680.7</v>
      </c>
      <c r="HA67">
        <v>35936.4</v>
      </c>
      <c r="HB67">
        <v>41904.8</v>
      </c>
      <c r="HC67">
        <v>46258.1</v>
      </c>
      <c r="HD67">
        <v>52640.9</v>
      </c>
      <c r="HE67">
        <v>57461.7</v>
      </c>
      <c r="HF67">
        <v>1.86353</v>
      </c>
      <c r="HG67">
        <v>1.73738</v>
      </c>
      <c r="HH67">
        <v>0.0981949</v>
      </c>
      <c r="HI67">
        <v>0</v>
      </c>
      <c r="HJ67">
        <v>34.438</v>
      </c>
      <c r="HK67">
        <v>999.9</v>
      </c>
      <c r="HL67">
        <v>60.347</v>
      </c>
      <c r="HM67">
        <v>27.855</v>
      </c>
      <c r="HN67">
        <v>25.1496</v>
      </c>
      <c r="HO67">
        <v>55.8845</v>
      </c>
      <c r="HP67">
        <v>43.9704</v>
      </c>
      <c r="HQ67">
        <v>1</v>
      </c>
      <c r="HR67">
        <v>0.696428</v>
      </c>
      <c r="HS67">
        <v>0.0594744</v>
      </c>
      <c r="HT67">
        <v>20.1355</v>
      </c>
      <c r="HU67">
        <v>5.19483</v>
      </c>
      <c r="HV67">
        <v>12.0099</v>
      </c>
      <c r="HW67">
        <v>4.9738</v>
      </c>
      <c r="HX67">
        <v>3.29487</v>
      </c>
      <c r="HY67">
        <v>9999</v>
      </c>
      <c r="HZ67">
        <v>9999</v>
      </c>
      <c r="IA67">
        <v>999.9</v>
      </c>
      <c r="IB67">
        <v>9999</v>
      </c>
      <c r="IC67">
        <v>1.86316</v>
      </c>
      <c r="ID67">
        <v>1.86809</v>
      </c>
      <c r="IE67">
        <v>1.86783</v>
      </c>
      <c r="IF67">
        <v>1.86903</v>
      </c>
      <c r="IG67">
        <v>1.86982</v>
      </c>
      <c r="IH67">
        <v>1.8659</v>
      </c>
      <c r="II67">
        <v>1.86699</v>
      </c>
      <c r="IJ67">
        <v>1.86843</v>
      </c>
      <c r="IK67">
        <v>5</v>
      </c>
      <c r="IL67">
        <v>0</v>
      </c>
      <c r="IM67">
        <v>0</v>
      </c>
      <c r="IN67">
        <v>0</v>
      </c>
      <c r="IO67" t="s">
        <v>441</v>
      </c>
      <c r="IP67" t="s">
        <v>442</v>
      </c>
      <c r="IQ67" t="s">
        <v>443</v>
      </c>
      <c r="IR67" t="s">
        <v>443</v>
      </c>
      <c r="IS67" t="s">
        <v>443</v>
      </c>
      <c r="IT67" t="s">
        <v>443</v>
      </c>
      <c r="IU67">
        <v>0</v>
      </c>
      <c r="IV67">
        <v>100</v>
      </c>
      <c r="IW67">
        <v>100</v>
      </c>
      <c r="IX67">
        <v>1.097</v>
      </c>
      <c r="IY67">
        <v>0.3152</v>
      </c>
      <c r="IZ67">
        <v>1.09748391826392</v>
      </c>
      <c r="JA67">
        <v>0</v>
      </c>
      <c r="JB67">
        <v>0</v>
      </c>
      <c r="JC67">
        <v>0</v>
      </c>
      <c r="JD67">
        <v>0.315191680746845</v>
      </c>
      <c r="JE67">
        <v>0</v>
      </c>
      <c r="JF67">
        <v>0</v>
      </c>
      <c r="JG67">
        <v>0</v>
      </c>
      <c r="JH67">
        <v>5</v>
      </c>
      <c r="JI67">
        <v>2273</v>
      </c>
      <c r="JJ67">
        <v>0</v>
      </c>
      <c r="JK67">
        <v>25</v>
      </c>
      <c r="JL67">
        <v>29356808.7</v>
      </c>
      <c r="JM67">
        <v>29356808.7</v>
      </c>
      <c r="JN67">
        <v>1.78223</v>
      </c>
      <c r="JO67">
        <v>2.59644</v>
      </c>
      <c r="JP67">
        <v>1.54785</v>
      </c>
      <c r="JQ67">
        <v>2.32422</v>
      </c>
      <c r="JR67">
        <v>1.64551</v>
      </c>
      <c r="JS67">
        <v>2.3584</v>
      </c>
      <c r="JT67">
        <v>32.3991</v>
      </c>
      <c r="JU67">
        <v>24.2101</v>
      </c>
      <c r="JV67">
        <v>18</v>
      </c>
      <c r="JW67">
        <v>507.164</v>
      </c>
      <c r="JX67">
        <v>419.196</v>
      </c>
      <c r="JY67">
        <v>35.939</v>
      </c>
      <c r="JZ67">
        <v>36.0694</v>
      </c>
      <c r="KA67">
        <v>30</v>
      </c>
      <c r="KB67">
        <v>35.9254</v>
      </c>
      <c r="KC67">
        <v>35.8531</v>
      </c>
      <c r="KD67">
        <v>35.6755</v>
      </c>
      <c r="KE67">
        <v>0</v>
      </c>
      <c r="KF67">
        <v>100</v>
      </c>
      <c r="KG67">
        <v>35.9228</v>
      </c>
      <c r="KH67">
        <v>858.891</v>
      </c>
      <c r="KI67">
        <v>53.0404</v>
      </c>
      <c r="KJ67">
        <v>95.6196</v>
      </c>
      <c r="KK67">
        <v>93.0835</v>
      </c>
    </row>
    <row r="68" spans="1:297">
      <c r="A68">
        <v>52</v>
      </c>
      <c r="B68">
        <v>1761408528</v>
      </c>
      <c r="C68">
        <v>347</v>
      </c>
      <c r="D68" t="s">
        <v>546</v>
      </c>
      <c r="E68" t="s">
        <v>547</v>
      </c>
      <c r="F68">
        <v>5</v>
      </c>
      <c r="G68" t="s">
        <v>435</v>
      </c>
      <c r="H68" t="s">
        <v>436</v>
      </c>
      <c r="I68">
        <v>1761408519.84615</v>
      </c>
      <c r="J68">
        <f>(K68)/1000</f>
        <v>0</v>
      </c>
      <c r="K68">
        <f>IF(DP68, AN68, AH68)</f>
        <v>0</v>
      </c>
      <c r="L68">
        <f>IF(DP68, AI68, AG68)</f>
        <v>0</v>
      </c>
      <c r="M68">
        <f>DR68 - IF(AU68&gt;1, L68*DL68*100.0/(AW68), 0)</f>
        <v>0</v>
      </c>
      <c r="N68">
        <f>((T68-J68/2)*M68-L68)/(T68+J68/2)</f>
        <v>0</v>
      </c>
      <c r="O68">
        <f>N68*(DY68+DZ68)/1000.0</f>
        <v>0</v>
      </c>
      <c r="P68">
        <f>(DR68 - IF(AU68&gt;1, L68*DL68*100.0/(AW68), 0))*(DY68+DZ68)/1000.0</f>
        <v>0</v>
      </c>
      <c r="Q68">
        <f>2.0/((1/S68-1/R68)+SIGN(S68)*SQRT((1/S68-1/R68)*(1/S68-1/R68) + 4*DM68/((DM68+1)*(DM68+1))*(2*1/S68*1/R68-1/R68*1/R68)))</f>
        <v>0</v>
      </c>
      <c r="R68">
        <f>IF(LEFT(DN68,1)&lt;&gt;"0",IF(LEFT(DN68,1)="1",3.0,DO68),$D$5+$E$5*(EF68*DY68/($K$5*1000))+$F$5*(EF68*DY68/($K$5*1000))*MAX(MIN(DL68,$J$5),$I$5)*MAX(MIN(DL68,$J$5),$I$5)+$G$5*MAX(MIN(DL68,$J$5),$I$5)*(EF68*DY68/($K$5*1000))+$H$5*(EF68*DY68/($K$5*1000))*(EF68*DY68/($K$5*1000)))</f>
        <v>0</v>
      </c>
      <c r="S68">
        <f>J68*(1000-(1000*0.61365*exp(17.502*W68/(240.97+W68))/(DY68+DZ68)+DT68)/2)/(1000*0.61365*exp(17.502*W68/(240.97+W68))/(DY68+DZ68)-DT68)</f>
        <v>0</v>
      </c>
      <c r="T68">
        <f>1/((DM68+1)/(Q68/1.6)+1/(R68/1.37)) + DM68/((DM68+1)/(Q68/1.6) + DM68/(R68/1.37))</f>
        <v>0</v>
      </c>
      <c r="U68">
        <f>(DH68*DK68)</f>
        <v>0</v>
      </c>
      <c r="V68">
        <f>(EA68+(U68+2*0.95*5.67E-8*(((EA68+$B$7)+273)^4-(EA68+273)^4)-44100*J68)/(1.84*29.3*R68+8*0.95*5.67E-8*(EA68+273)^3))</f>
        <v>0</v>
      </c>
      <c r="W68">
        <f>($C$7*EB68+$D$7*EC68+$E$7*V68)</f>
        <v>0</v>
      </c>
      <c r="X68">
        <f>0.61365*exp(17.502*W68/(240.97+W68))</f>
        <v>0</v>
      </c>
      <c r="Y68">
        <f>(Z68/AA68*100)</f>
        <v>0</v>
      </c>
      <c r="Z68">
        <f>DT68*(DY68+DZ68)/1000</f>
        <v>0</v>
      </c>
      <c r="AA68">
        <f>0.61365*exp(17.502*EA68/(240.97+EA68))</f>
        <v>0</v>
      </c>
      <c r="AB68">
        <f>(X68-DT68*(DY68+DZ68)/1000)</f>
        <v>0</v>
      </c>
      <c r="AC68">
        <f>(-J68*44100)</f>
        <v>0</v>
      </c>
      <c r="AD68">
        <f>2*29.3*R68*0.92*(EA68-W68)</f>
        <v>0</v>
      </c>
      <c r="AE68">
        <f>2*0.95*5.67E-8*(((EA68+$B$7)+273)^4-(W68+273)^4)</f>
        <v>0</v>
      </c>
      <c r="AF68">
        <f>U68+AE68+AC68+AD68</f>
        <v>0</v>
      </c>
      <c r="AG68">
        <f>DX68*AU68*(DS68-DR68*(1000-AU68*DU68)/(1000-AU68*DT68))/(100*DL68)</f>
        <v>0</v>
      </c>
      <c r="AH68">
        <f>1000*DX68*AU68*(DT68-DU68)/(100*DL68*(1000-AU68*DT68))</f>
        <v>0</v>
      </c>
      <c r="AI68">
        <f>(AJ68 - AK68 - DY68*1E3/(8.314*(EA68+273.15)) * AM68/DX68 * AL68) * DX68/(100*DL68) * (1000 - DU68)/1000</f>
        <v>0</v>
      </c>
      <c r="AJ68">
        <v>865.164618076532</v>
      </c>
      <c r="AK68">
        <v>833.418715151515</v>
      </c>
      <c r="AL68">
        <v>3.43091409361241</v>
      </c>
      <c r="AM68">
        <v>64.7646732039723</v>
      </c>
      <c r="AN68">
        <f>(AP68 - AO68 + DY68*1E3/(8.314*(EA68+273.15)) * AR68/DX68 * AQ68) * DX68/(100*DL68) * 1000/(1000 - AP68)</f>
        <v>0</v>
      </c>
      <c r="AO68">
        <v>24.8393067753922</v>
      </c>
      <c r="AP68">
        <v>30.9836109090909</v>
      </c>
      <c r="AQ68">
        <v>-0.00367407604226713</v>
      </c>
      <c r="AR68">
        <v>110.942474455945</v>
      </c>
      <c r="AS68">
        <v>0</v>
      </c>
      <c r="AT68">
        <v>0</v>
      </c>
      <c r="AU68">
        <f>IF(AS68*$H$13&gt;=AW68,1.0,(AW68/(AW68-AS68*$H$13)))</f>
        <v>0</v>
      </c>
      <c r="AV68">
        <f>(AU68-1)*100</f>
        <v>0</v>
      </c>
      <c r="AW68">
        <f>MAX(0,($B$13+$C$13*EF68)/(1+$D$13*EF68)*DY68/(EA68+273)*$E$13)</f>
        <v>0</v>
      </c>
      <c r="AX68" t="s">
        <v>437</v>
      </c>
      <c r="AY68" t="s">
        <v>437</v>
      </c>
      <c r="AZ68">
        <v>0</v>
      </c>
      <c r="BA68">
        <v>0</v>
      </c>
      <c r="BB68">
        <f>1-AZ68/BA68</f>
        <v>0</v>
      </c>
      <c r="BC68">
        <v>0</v>
      </c>
      <c r="BD68" t="s">
        <v>437</v>
      </c>
      <c r="BE68" t="s">
        <v>437</v>
      </c>
      <c r="BF68">
        <v>0</v>
      </c>
      <c r="BG68">
        <v>0</v>
      </c>
      <c r="BH68">
        <f>1-BF68/BG68</f>
        <v>0</v>
      </c>
      <c r="BI68">
        <v>0.5</v>
      </c>
      <c r="BJ68">
        <f>DI68</f>
        <v>0</v>
      </c>
      <c r="BK68">
        <f>L68</f>
        <v>0</v>
      </c>
      <c r="BL68">
        <f>BH68*BI68*BJ68</f>
        <v>0</v>
      </c>
      <c r="BM68">
        <f>(BK68-BC68)/BJ68</f>
        <v>0</v>
      </c>
      <c r="BN68">
        <f>(BA68-BG68)/BG68</f>
        <v>0</v>
      </c>
      <c r="BO68">
        <f>AZ68/(BB68+AZ68/BG68)</f>
        <v>0</v>
      </c>
      <c r="BP68" t="s">
        <v>437</v>
      </c>
      <c r="BQ68">
        <v>0</v>
      </c>
      <c r="BR68">
        <f>IF(BQ68&lt;&gt;0, BQ68, BO68)</f>
        <v>0</v>
      </c>
      <c r="BS68">
        <f>1-BR68/BG68</f>
        <v>0</v>
      </c>
      <c r="BT68">
        <f>(BG68-BF68)/(BG68-BR68)</f>
        <v>0</v>
      </c>
      <c r="BU68">
        <f>(BA68-BG68)/(BA68-BR68)</f>
        <v>0</v>
      </c>
      <c r="BV68">
        <f>(BG68-BF68)/(BG68-AZ68)</f>
        <v>0</v>
      </c>
      <c r="BW68">
        <f>(BA68-BG68)/(BA68-AZ68)</f>
        <v>0</v>
      </c>
      <c r="BX68">
        <f>(BT68*BR68/BF68)</f>
        <v>0</v>
      </c>
      <c r="BY68">
        <f>(1-BX68)</f>
        <v>0</v>
      </c>
      <c r="DH68">
        <f>$B$11*EG68+$C$11*EH68+$F$11*ES68*(1-EV68)</f>
        <v>0</v>
      </c>
      <c r="DI68">
        <f>DH68*DJ68</f>
        <v>0</v>
      </c>
      <c r="DJ68">
        <f>($B$11*$D$9+$C$11*$D$9+$F$11*((FF68+EX68)/MAX(FF68+EX68+FG68, 0.1)*$I$9+FG68/MAX(FF68+EX68+FG68, 0.1)*$J$9))/($B$11+$C$11+$F$11)</f>
        <v>0</v>
      </c>
      <c r="DK68">
        <f>($B$11*$K$9+$C$11*$K$9+$F$11*((FF68+EX68)/MAX(FF68+EX68+FG68, 0.1)*$P$9+FG68/MAX(FF68+EX68+FG68, 0.1)*$Q$9))/($B$11+$C$11+$F$11)</f>
        <v>0</v>
      </c>
      <c r="DL68">
        <v>6</v>
      </c>
      <c r="DM68">
        <v>0.5</v>
      </c>
      <c r="DN68" t="s">
        <v>438</v>
      </c>
      <c r="DO68">
        <v>2</v>
      </c>
      <c r="DP68" t="b">
        <v>1</v>
      </c>
      <c r="DQ68">
        <v>1761408519.84615</v>
      </c>
      <c r="DR68">
        <v>783.875</v>
      </c>
      <c r="DS68">
        <v>827.522076923077</v>
      </c>
      <c r="DT68">
        <v>31.0191153846154</v>
      </c>
      <c r="DU68">
        <v>24.8356076923077</v>
      </c>
      <c r="DV68">
        <v>782.777461538462</v>
      </c>
      <c r="DW68">
        <v>30.7039307692308</v>
      </c>
      <c r="DX68">
        <v>500.025153846154</v>
      </c>
      <c r="DY68">
        <v>90.2862923076923</v>
      </c>
      <c r="DZ68">
        <v>0.0314021769230769</v>
      </c>
      <c r="EA68">
        <v>37.0757615384615</v>
      </c>
      <c r="EB68">
        <v>36.0153769230769</v>
      </c>
      <c r="EC68">
        <v>999.9</v>
      </c>
      <c r="ED68">
        <v>0</v>
      </c>
      <c r="EE68">
        <v>0</v>
      </c>
      <c r="EF68">
        <v>10016.7038461538</v>
      </c>
      <c r="EG68">
        <v>0</v>
      </c>
      <c r="EH68">
        <v>1226.85076923077</v>
      </c>
      <c r="EI68">
        <v>-43.6472230769231</v>
      </c>
      <c r="EJ68">
        <v>808.968153846154</v>
      </c>
      <c r="EK68">
        <v>848.597538461538</v>
      </c>
      <c r="EL68">
        <v>6.18351692307692</v>
      </c>
      <c r="EM68">
        <v>827.522076923077</v>
      </c>
      <c r="EN68">
        <v>24.8356076923077</v>
      </c>
      <c r="EO68">
        <v>2.80060076923077</v>
      </c>
      <c r="EP68">
        <v>2.24231538461538</v>
      </c>
      <c r="EQ68">
        <v>22.8876230769231</v>
      </c>
      <c r="ER68">
        <v>19.2678846153846</v>
      </c>
      <c r="ES68">
        <v>1200.02846153846</v>
      </c>
      <c r="ET68">
        <v>0.967004153846154</v>
      </c>
      <c r="EU68">
        <v>0.0329961307692308</v>
      </c>
      <c r="EV68">
        <v>0</v>
      </c>
      <c r="EW68">
        <v>1428.29</v>
      </c>
      <c r="EX68">
        <v>5.00059</v>
      </c>
      <c r="EY68">
        <v>17328.0769230769</v>
      </c>
      <c r="EZ68">
        <v>10358.9692307692</v>
      </c>
      <c r="FA68">
        <v>45.4951538461538</v>
      </c>
      <c r="FB68">
        <v>46.812</v>
      </c>
      <c r="FC68">
        <v>45.5</v>
      </c>
      <c r="FD68">
        <v>46.75</v>
      </c>
      <c r="FE68">
        <v>47.062</v>
      </c>
      <c r="FF68">
        <v>1155.59846153846</v>
      </c>
      <c r="FG68">
        <v>39.43</v>
      </c>
      <c r="FH68">
        <v>0</v>
      </c>
      <c r="FI68">
        <v>1761408487.9</v>
      </c>
      <c r="FJ68">
        <v>0</v>
      </c>
      <c r="FK68">
        <v>1428.1488</v>
      </c>
      <c r="FL68">
        <v>-8.42923074939132</v>
      </c>
      <c r="FM68">
        <v>-99.1923075467801</v>
      </c>
      <c r="FN68">
        <v>17325.668</v>
      </c>
      <c r="FO68">
        <v>15</v>
      </c>
      <c r="FP68">
        <v>0</v>
      </c>
      <c r="FQ68" t="s">
        <v>439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-43.3813857142857</v>
      </c>
      <c r="GD68">
        <v>-4.26297662337664</v>
      </c>
      <c r="GE68">
        <v>0.566069322934344</v>
      </c>
      <c r="GF68">
        <v>0</v>
      </c>
      <c r="GG68">
        <v>1428.71529411765</v>
      </c>
      <c r="GH68">
        <v>-8.24660046001753</v>
      </c>
      <c r="GI68">
        <v>0.835999701991644</v>
      </c>
      <c r="GJ68">
        <v>-1</v>
      </c>
      <c r="GK68">
        <v>6.20026904761905</v>
      </c>
      <c r="GL68">
        <v>-0.349651948051945</v>
      </c>
      <c r="GM68">
        <v>0.0353422043542388</v>
      </c>
      <c r="GN68">
        <v>0</v>
      </c>
      <c r="GO68">
        <v>0</v>
      </c>
      <c r="GP68">
        <v>2</v>
      </c>
      <c r="GQ68" t="s">
        <v>473</v>
      </c>
      <c r="GR68">
        <v>3.13122</v>
      </c>
      <c r="GS68">
        <v>2.7096</v>
      </c>
      <c r="GT68">
        <v>0.141225</v>
      </c>
      <c r="GU68">
        <v>0.146407</v>
      </c>
      <c r="GV68">
        <v>0.121538</v>
      </c>
      <c r="GW68">
        <v>0.104177</v>
      </c>
      <c r="GX68">
        <v>31928.8</v>
      </c>
      <c r="GY68">
        <v>33838</v>
      </c>
      <c r="GZ68">
        <v>33680.9</v>
      </c>
      <c r="HA68">
        <v>35936.4</v>
      </c>
      <c r="HB68">
        <v>41908.6</v>
      </c>
      <c r="HC68">
        <v>46258</v>
      </c>
      <c r="HD68">
        <v>52641.5</v>
      </c>
      <c r="HE68">
        <v>57461.6</v>
      </c>
      <c r="HF68">
        <v>1.8634</v>
      </c>
      <c r="HG68">
        <v>1.73757</v>
      </c>
      <c r="HH68">
        <v>0.0977963</v>
      </c>
      <c r="HI68">
        <v>0</v>
      </c>
      <c r="HJ68">
        <v>34.4357</v>
      </c>
      <c r="HK68">
        <v>999.9</v>
      </c>
      <c r="HL68">
        <v>60.347</v>
      </c>
      <c r="HM68">
        <v>27.875</v>
      </c>
      <c r="HN68">
        <v>25.1789</v>
      </c>
      <c r="HO68">
        <v>56.2545</v>
      </c>
      <c r="HP68">
        <v>44.0104</v>
      </c>
      <c r="HQ68">
        <v>1</v>
      </c>
      <c r="HR68">
        <v>0.696479</v>
      </c>
      <c r="HS68">
        <v>0.0735594</v>
      </c>
      <c r="HT68">
        <v>20.1355</v>
      </c>
      <c r="HU68">
        <v>5.19453</v>
      </c>
      <c r="HV68">
        <v>12.0099</v>
      </c>
      <c r="HW68">
        <v>4.9736</v>
      </c>
      <c r="HX68">
        <v>3.29472</v>
      </c>
      <c r="HY68">
        <v>9999</v>
      </c>
      <c r="HZ68">
        <v>9999</v>
      </c>
      <c r="IA68">
        <v>999.9</v>
      </c>
      <c r="IB68">
        <v>9999</v>
      </c>
      <c r="IC68">
        <v>1.86316</v>
      </c>
      <c r="ID68">
        <v>1.8681</v>
      </c>
      <c r="IE68">
        <v>1.86783</v>
      </c>
      <c r="IF68">
        <v>1.86905</v>
      </c>
      <c r="IG68">
        <v>1.86981</v>
      </c>
      <c r="IH68">
        <v>1.86588</v>
      </c>
      <c r="II68">
        <v>1.86698</v>
      </c>
      <c r="IJ68">
        <v>1.86841</v>
      </c>
      <c r="IK68">
        <v>5</v>
      </c>
      <c r="IL68">
        <v>0</v>
      </c>
      <c r="IM68">
        <v>0</v>
      </c>
      <c r="IN68">
        <v>0</v>
      </c>
      <c r="IO68" t="s">
        <v>441</v>
      </c>
      <c r="IP68" t="s">
        <v>442</v>
      </c>
      <c r="IQ68" t="s">
        <v>443</v>
      </c>
      <c r="IR68" t="s">
        <v>443</v>
      </c>
      <c r="IS68" t="s">
        <v>443</v>
      </c>
      <c r="IT68" t="s">
        <v>443</v>
      </c>
      <c r="IU68">
        <v>0</v>
      </c>
      <c r="IV68">
        <v>100</v>
      </c>
      <c r="IW68">
        <v>100</v>
      </c>
      <c r="IX68">
        <v>1.097</v>
      </c>
      <c r="IY68">
        <v>0.3152</v>
      </c>
      <c r="IZ68">
        <v>1.09748391826392</v>
      </c>
      <c r="JA68">
        <v>0</v>
      </c>
      <c r="JB68">
        <v>0</v>
      </c>
      <c r="JC68">
        <v>0</v>
      </c>
      <c r="JD68">
        <v>0.315191680746845</v>
      </c>
      <c r="JE68">
        <v>0</v>
      </c>
      <c r="JF68">
        <v>0</v>
      </c>
      <c r="JG68">
        <v>0</v>
      </c>
      <c r="JH68">
        <v>5</v>
      </c>
      <c r="JI68">
        <v>2273</v>
      </c>
      <c r="JJ68">
        <v>0</v>
      </c>
      <c r="JK68">
        <v>25</v>
      </c>
      <c r="JL68">
        <v>29356808.8</v>
      </c>
      <c r="JM68">
        <v>29356808.8</v>
      </c>
      <c r="JN68">
        <v>1.80664</v>
      </c>
      <c r="JO68">
        <v>2.59766</v>
      </c>
      <c r="JP68">
        <v>1.54785</v>
      </c>
      <c r="JQ68">
        <v>2.32422</v>
      </c>
      <c r="JR68">
        <v>1.64673</v>
      </c>
      <c r="JS68">
        <v>2.36206</v>
      </c>
      <c r="JT68">
        <v>32.3991</v>
      </c>
      <c r="JU68">
        <v>24.2101</v>
      </c>
      <c r="JV68">
        <v>18</v>
      </c>
      <c r="JW68">
        <v>507.071</v>
      </c>
      <c r="JX68">
        <v>419.294</v>
      </c>
      <c r="JY68">
        <v>35.9184</v>
      </c>
      <c r="JZ68">
        <v>36.0666</v>
      </c>
      <c r="KA68">
        <v>30.0001</v>
      </c>
      <c r="KB68">
        <v>35.9249</v>
      </c>
      <c r="KC68">
        <v>35.8498</v>
      </c>
      <c r="KD68">
        <v>36.1784</v>
      </c>
      <c r="KE68">
        <v>0</v>
      </c>
      <c r="KF68">
        <v>100</v>
      </c>
      <c r="KG68">
        <v>35.9073</v>
      </c>
      <c r="KH68">
        <v>872.308</v>
      </c>
      <c r="KI68">
        <v>53.0404</v>
      </c>
      <c r="KJ68">
        <v>95.6205</v>
      </c>
      <c r="KK68">
        <v>93.0834</v>
      </c>
    </row>
    <row r="69" spans="1:297">
      <c r="A69">
        <v>53</v>
      </c>
      <c r="B69">
        <v>1761408533</v>
      </c>
      <c r="C69">
        <v>352</v>
      </c>
      <c r="D69" t="s">
        <v>548</v>
      </c>
      <c r="E69" t="s">
        <v>549</v>
      </c>
      <c r="F69">
        <v>5</v>
      </c>
      <c r="G69" t="s">
        <v>435</v>
      </c>
      <c r="H69" t="s">
        <v>436</v>
      </c>
      <c r="I69">
        <v>1761408524.84615</v>
      </c>
      <c r="J69">
        <f>(K69)/1000</f>
        <v>0</v>
      </c>
      <c r="K69">
        <f>IF(DP69, AN69, AH69)</f>
        <v>0</v>
      </c>
      <c r="L69">
        <f>IF(DP69, AI69, AG69)</f>
        <v>0</v>
      </c>
      <c r="M69">
        <f>DR69 - IF(AU69&gt;1, L69*DL69*100.0/(AW69), 0)</f>
        <v>0</v>
      </c>
      <c r="N69">
        <f>((T69-J69/2)*M69-L69)/(T69+J69/2)</f>
        <v>0</v>
      </c>
      <c r="O69">
        <f>N69*(DY69+DZ69)/1000.0</f>
        <v>0</v>
      </c>
      <c r="P69">
        <f>(DR69 - IF(AU69&gt;1, L69*DL69*100.0/(AW69), 0))*(DY69+DZ69)/1000.0</f>
        <v>0</v>
      </c>
      <c r="Q69">
        <f>2.0/((1/S69-1/R69)+SIGN(S69)*SQRT((1/S69-1/R69)*(1/S69-1/R69) + 4*DM69/((DM69+1)*(DM69+1))*(2*1/S69*1/R69-1/R69*1/R69)))</f>
        <v>0</v>
      </c>
      <c r="R69">
        <f>IF(LEFT(DN69,1)&lt;&gt;"0",IF(LEFT(DN69,1)="1",3.0,DO69),$D$5+$E$5*(EF69*DY69/($K$5*1000))+$F$5*(EF69*DY69/($K$5*1000))*MAX(MIN(DL69,$J$5),$I$5)*MAX(MIN(DL69,$J$5),$I$5)+$G$5*MAX(MIN(DL69,$J$5),$I$5)*(EF69*DY69/($K$5*1000))+$H$5*(EF69*DY69/($K$5*1000))*(EF69*DY69/($K$5*1000)))</f>
        <v>0</v>
      </c>
      <c r="S69">
        <f>J69*(1000-(1000*0.61365*exp(17.502*W69/(240.97+W69))/(DY69+DZ69)+DT69)/2)/(1000*0.61365*exp(17.502*W69/(240.97+W69))/(DY69+DZ69)-DT69)</f>
        <v>0</v>
      </c>
      <c r="T69">
        <f>1/((DM69+1)/(Q69/1.6)+1/(R69/1.37)) + DM69/((DM69+1)/(Q69/1.6) + DM69/(R69/1.37))</f>
        <v>0</v>
      </c>
      <c r="U69">
        <f>(DH69*DK69)</f>
        <v>0</v>
      </c>
      <c r="V69">
        <f>(EA69+(U69+2*0.95*5.67E-8*(((EA69+$B$7)+273)^4-(EA69+273)^4)-44100*J69)/(1.84*29.3*R69+8*0.95*5.67E-8*(EA69+273)^3))</f>
        <v>0</v>
      </c>
      <c r="W69">
        <f>($C$7*EB69+$D$7*EC69+$E$7*V69)</f>
        <v>0</v>
      </c>
      <c r="X69">
        <f>0.61365*exp(17.502*W69/(240.97+W69))</f>
        <v>0</v>
      </c>
      <c r="Y69">
        <f>(Z69/AA69*100)</f>
        <v>0</v>
      </c>
      <c r="Z69">
        <f>DT69*(DY69+DZ69)/1000</f>
        <v>0</v>
      </c>
      <c r="AA69">
        <f>0.61365*exp(17.502*EA69/(240.97+EA69))</f>
        <v>0</v>
      </c>
      <c r="AB69">
        <f>(X69-DT69*(DY69+DZ69)/1000)</f>
        <v>0</v>
      </c>
      <c r="AC69">
        <f>(-J69*44100)</f>
        <v>0</v>
      </c>
      <c r="AD69">
        <f>2*29.3*R69*0.92*(EA69-W69)</f>
        <v>0</v>
      </c>
      <c r="AE69">
        <f>2*0.95*5.67E-8*(((EA69+$B$7)+273)^4-(W69+273)^4)</f>
        <v>0</v>
      </c>
      <c r="AF69">
        <f>U69+AE69+AC69+AD69</f>
        <v>0</v>
      </c>
      <c r="AG69">
        <f>DX69*AU69*(DS69-DR69*(1000-AU69*DU69)/(1000-AU69*DT69))/(100*DL69)</f>
        <v>0</v>
      </c>
      <c r="AH69">
        <f>1000*DX69*AU69*(DT69-DU69)/(100*DL69*(1000-AU69*DT69))</f>
        <v>0</v>
      </c>
      <c r="AI69">
        <f>(AJ69 - AK69 - DY69*1E3/(8.314*(EA69+273.15)) * AM69/DX69 * AL69) * DX69/(100*DL69) * (1000 - DU69)/1000</f>
        <v>0</v>
      </c>
      <c r="AJ69">
        <v>881.659616953305</v>
      </c>
      <c r="AK69">
        <v>850.2628</v>
      </c>
      <c r="AL69">
        <v>3.35599042228439</v>
      </c>
      <c r="AM69">
        <v>64.7646732039723</v>
      </c>
      <c r="AN69">
        <f>(AP69 - AO69 + DY69*1E3/(8.314*(EA69+273.15)) * AR69/DX69 * AQ69) * DX69/(100*DL69) * 1000/(1000 - AP69)</f>
        <v>0</v>
      </c>
      <c r="AO69">
        <v>24.8418785027161</v>
      </c>
      <c r="AP69">
        <v>30.9625327272727</v>
      </c>
      <c r="AQ69">
        <v>-0.00154915547115038</v>
      </c>
      <c r="AR69">
        <v>110.942474455945</v>
      </c>
      <c r="AS69">
        <v>0</v>
      </c>
      <c r="AT69">
        <v>0</v>
      </c>
      <c r="AU69">
        <f>IF(AS69*$H$13&gt;=AW69,1.0,(AW69/(AW69-AS69*$H$13)))</f>
        <v>0</v>
      </c>
      <c r="AV69">
        <f>(AU69-1)*100</f>
        <v>0</v>
      </c>
      <c r="AW69">
        <f>MAX(0,($B$13+$C$13*EF69)/(1+$D$13*EF69)*DY69/(EA69+273)*$E$13)</f>
        <v>0</v>
      </c>
      <c r="AX69" t="s">
        <v>437</v>
      </c>
      <c r="AY69" t="s">
        <v>437</v>
      </c>
      <c r="AZ69">
        <v>0</v>
      </c>
      <c r="BA69">
        <v>0</v>
      </c>
      <c r="BB69">
        <f>1-AZ69/BA69</f>
        <v>0</v>
      </c>
      <c r="BC69">
        <v>0</v>
      </c>
      <c r="BD69" t="s">
        <v>437</v>
      </c>
      <c r="BE69" t="s">
        <v>437</v>
      </c>
      <c r="BF69">
        <v>0</v>
      </c>
      <c r="BG69">
        <v>0</v>
      </c>
      <c r="BH69">
        <f>1-BF69/BG69</f>
        <v>0</v>
      </c>
      <c r="BI69">
        <v>0.5</v>
      </c>
      <c r="BJ69">
        <f>DI69</f>
        <v>0</v>
      </c>
      <c r="BK69">
        <f>L69</f>
        <v>0</v>
      </c>
      <c r="BL69">
        <f>BH69*BI69*BJ69</f>
        <v>0</v>
      </c>
      <c r="BM69">
        <f>(BK69-BC69)/BJ69</f>
        <v>0</v>
      </c>
      <c r="BN69">
        <f>(BA69-BG69)/BG69</f>
        <v>0</v>
      </c>
      <c r="BO69">
        <f>AZ69/(BB69+AZ69/BG69)</f>
        <v>0</v>
      </c>
      <c r="BP69" t="s">
        <v>437</v>
      </c>
      <c r="BQ69">
        <v>0</v>
      </c>
      <c r="BR69">
        <f>IF(BQ69&lt;&gt;0, BQ69, BO69)</f>
        <v>0</v>
      </c>
      <c r="BS69">
        <f>1-BR69/BG69</f>
        <v>0</v>
      </c>
      <c r="BT69">
        <f>(BG69-BF69)/(BG69-BR69)</f>
        <v>0</v>
      </c>
      <c r="BU69">
        <f>(BA69-BG69)/(BA69-BR69)</f>
        <v>0</v>
      </c>
      <c r="BV69">
        <f>(BG69-BF69)/(BG69-AZ69)</f>
        <v>0</v>
      </c>
      <c r="BW69">
        <f>(BA69-BG69)/(BA69-AZ69)</f>
        <v>0</v>
      </c>
      <c r="BX69">
        <f>(BT69*BR69/BF69)</f>
        <v>0</v>
      </c>
      <c r="BY69">
        <f>(1-BX69)</f>
        <v>0</v>
      </c>
      <c r="DH69">
        <f>$B$11*EG69+$C$11*EH69+$F$11*ES69*(1-EV69)</f>
        <v>0</v>
      </c>
      <c r="DI69">
        <f>DH69*DJ69</f>
        <v>0</v>
      </c>
      <c r="DJ69">
        <f>($B$11*$D$9+$C$11*$D$9+$F$11*((FF69+EX69)/MAX(FF69+EX69+FG69, 0.1)*$I$9+FG69/MAX(FF69+EX69+FG69, 0.1)*$J$9))/($B$11+$C$11+$F$11)</f>
        <v>0</v>
      </c>
      <c r="DK69">
        <f>($B$11*$K$9+$C$11*$K$9+$F$11*((FF69+EX69)/MAX(FF69+EX69+FG69, 0.1)*$P$9+FG69/MAX(FF69+EX69+FG69, 0.1)*$Q$9))/($B$11+$C$11+$F$11)</f>
        <v>0</v>
      </c>
      <c r="DL69">
        <v>6</v>
      </c>
      <c r="DM69">
        <v>0.5</v>
      </c>
      <c r="DN69" t="s">
        <v>438</v>
      </c>
      <c r="DO69">
        <v>2</v>
      </c>
      <c r="DP69" t="b">
        <v>1</v>
      </c>
      <c r="DQ69">
        <v>1761408524.84615</v>
      </c>
      <c r="DR69">
        <v>800.429076923077</v>
      </c>
      <c r="DS69">
        <v>843.952692307692</v>
      </c>
      <c r="DT69">
        <v>30.9949538461538</v>
      </c>
      <c r="DU69">
        <v>24.8383538461538</v>
      </c>
      <c r="DV69">
        <v>799.331615384615</v>
      </c>
      <c r="DW69">
        <v>30.6797615384615</v>
      </c>
      <c r="DX69">
        <v>500.021307692308</v>
      </c>
      <c r="DY69">
        <v>90.2860461538461</v>
      </c>
      <c r="DZ69">
        <v>0.0314367846153846</v>
      </c>
      <c r="EA69">
        <v>37.0714846153846</v>
      </c>
      <c r="EB69">
        <v>36.0183384615385</v>
      </c>
      <c r="EC69">
        <v>999.9</v>
      </c>
      <c r="ED69">
        <v>0</v>
      </c>
      <c r="EE69">
        <v>0</v>
      </c>
      <c r="EF69">
        <v>10010.6384615385</v>
      </c>
      <c r="EG69">
        <v>0</v>
      </c>
      <c r="EH69">
        <v>1226.83923076923</v>
      </c>
      <c r="EI69">
        <v>-43.5238230769231</v>
      </c>
      <c r="EJ69">
        <v>826.031538461539</v>
      </c>
      <c r="EK69">
        <v>865.449076923077</v>
      </c>
      <c r="EL69">
        <v>6.15660846153846</v>
      </c>
      <c r="EM69">
        <v>843.952692307692</v>
      </c>
      <c r="EN69">
        <v>24.8383538461538</v>
      </c>
      <c r="EO69">
        <v>2.79841153846154</v>
      </c>
      <c r="EP69">
        <v>2.24255538461538</v>
      </c>
      <c r="EQ69">
        <v>22.8747153846154</v>
      </c>
      <c r="ER69">
        <v>19.2696</v>
      </c>
      <c r="ES69">
        <v>1200.03153846154</v>
      </c>
      <c r="ET69">
        <v>0.967004</v>
      </c>
      <c r="EU69">
        <v>0.0329961692307692</v>
      </c>
      <c r="EV69">
        <v>0</v>
      </c>
      <c r="EW69">
        <v>1427.50076923077</v>
      </c>
      <c r="EX69">
        <v>5.00059</v>
      </c>
      <c r="EY69">
        <v>17319.5</v>
      </c>
      <c r="EZ69">
        <v>10358.9846153846</v>
      </c>
      <c r="FA69">
        <v>45.5</v>
      </c>
      <c r="FB69">
        <v>46.812</v>
      </c>
      <c r="FC69">
        <v>45.5</v>
      </c>
      <c r="FD69">
        <v>46.75</v>
      </c>
      <c r="FE69">
        <v>47.062</v>
      </c>
      <c r="FF69">
        <v>1155.60153846154</v>
      </c>
      <c r="FG69">
        <v>39.43</v>
      </c>
      <c r="FH69">
        <v>0</v>
      </c>
      <c r="FI69">
        <v>1761408492.7</v>
      </c>
      <c r="FJ69">
        <v>0</v>
      </c>
      <c r="FK69">
        <v>1427.392</v>
      </c>
      <c r="FL69">
        <v>-8.86307692099963</v>
      </c>
      <c r="FM69">
        <v>-90.176923070237</v>
      </c>
      <c r="FN69">
        <v>17317.876</v>
      </c>
      <c r="FO69">
        <v>15</v>
      </c>
      <c r="FP69">
        <v>0</v>
      </c>
      <c r="FQ69" t="s">
        <v>439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-43.59417</v>
      </c>
      <c r="GD69">
        <v>0.318108270676658</v>
      </c>
      <c r="GE69">
        <v>0.377631002567321</v>
      </c>
      <c r="GF69">
        <v>1</v>
      </c>
      <c r="GG69">
        <v>1427.88323529412</v>
      </c>
      <c r="GH69">
        <v>-8.90190985539152</v>
      </c>
      <c r="GI69">
        <v>0.910121907116383</v>
      </c>
      <c r="GJ69">
        <v>-1</v>
      </c>
      <c r="GK69">
        <v>6.169146</v>
      </c>
      <c r="GL69">
        <v>-0.32354075187971</v>
      </c>
      <c r="GM69">
        <v>0.0311351883565846</v>
      </c>
      <c r="GN69">
        <v>0</v>
      </c>
      <c r="GO69">
        <v>1</v>
      </c>
      <c r="GP69">
        <v>2</v>
      </c>
      <c r="GQ69" t="s">
        <v>446</v>
      </c>
      <c r="GR69">
        <v>3.1311</v>
      </c>
      <c r="GS69">
        <v>2.70971</v>
      </c>
      <c r="GT69">
        <v>0.143118</v>
      </c>
      <c r="GU69">
        <v>0.148088</v>
      </c>
      <c r="GV69">
        <v>0.121485</v>
      </c>
      <c r="GW69">
        <v>0.104188</v>
      </c>
      <c r="GX69">
        <v>31858.5</v>
      </c>
      <c r="GY69">
        <v>33771.3</v>
      </c>
      <c r="GZ69">
        <v>33681.2</v>
      </c>
      <c r="HA69">
        <v>35936.4</v>
      </c>
      <c r="HB69">
        <v>41911.4</v>
      </c>
      <c r="HC69">
        <v>46257.8</v>
      </c>
      <c r="HD69">
        <v>52641.6</v>
      </c>
      <c r="HE69">
        <v>57461.7</v>
      </c>
      <c r="HF69">
        <v>1.8631</v>
      </c>
      <c r="HG69">
        <v>1.7379</v>
      </c>
      <c r="HH69">
        <v>0.0983551</v>
      </c>
      <c r="HI69">
        <v>0</v>
      </c>
      <c r="HJ69">
        <v>34.4349</v>
      </c>
      <c r="HK69">
        <v>999.9</v>
      </c>
      <c r="HL69">
        <v>60.322</v>
      </c>
      <c r="HM69">
        <v>27.875</v>
      </c>
      <c r="HN69">
        <v>25.1707</v>
      </c>
      <c r="HO69">
        <v>56.2345</v>
      </c>
      <c r="HP69">
        <v>44.1667</v>
      </c>
      <c r="HQ69">
        <v>1</v>
      </c>
      <c r="HR69">
        <v>0.696441</v>
      </c>
      <c r="HS69">
        <v>0.0763263</v>
      </c>
      <c r="HT69">
        <v>20.1353</v>
      </c>
      <c r="HU69">
        <v>5.19348</v>
      </c>
      <c r="HV69">
        <v>12.0099</v>
      </c>
      <c r="HW69">
        <v>4.97345</v>
      </c>
      <c r="HX69">
        <v>3.2947</v>
      </c>
      <c r="HY69">
        <v>9999</v>
      </c>
      <c r="HZ69">
        <v>9999</v>
      </c>
      <c r="IA69">
        <v>999.9</v>
      </c>
      <c r="IB69">
        <v>9999</v>
      </c>
      <c r="IC69">
        <v>1.86316</v>
      </c>
      <c r="ID69">
        <v>1.86813</v>
      </c>
      <c r="IE69">
        <v>1.86783</v>
      </c>
      <c r="IF69">
        <v>1.86904</v>
      </c>
      <c r="IG69">
        <v>1.86981</v>
      </c>
      <c r="IH69">
        <v>1.8659</v>
      </c>
      <c r="II69">
        <v>1.867</v>
      </c>
      <c r="IJ69">
        <v>1.86844</v>
      </c>
      <c r="IK69">
        <v>5</v>
      </c>
      <c r="IL69">
        <v>0</v>
      </c>
      <c r="IM69">
        <v>0</v>
      </c>
      <c r="IN69">
        <v>0</v>
      </c>
      <c r="IO69" t="s">
        <v>441</v>
      </c>
      <c r="IP69" t="s">
        <v>442</v>
      </c>
      <c r="IQ69" t="s">
        <v>443</v>
      </c>
      <c r="IR69" t="s">
        <v>443</v>
      </c>
      <c r="IS69" t="s">
        <v>443</v>
      </c>
      <c r="IT69" t="s">
        <v>443</v>
      </c>
      <c r="IU69">
        <v>0</v>
      </c>
      <c r="IV69">
        <v>100</v>
      </c>
      <c r="IW69">
        <v>100</v>
      </c>
      <c r="IX69">
        <v>1.097</v>
      </c>
      <c r="IY69">
        <v>0.3152</v>
      </c>
      <c r="IZ69">
        <v>1.09748391826392</v>
      </c>
      <c r="JA69">
        <v>0</v>
      </c>
      <c r="JB69">
        <v>0</v>
      </c>
      <c r="JC69">
        <v>0</v>
      </c>
      <c r="JD69">
        <v>0.315191680746845</v>
      </c>
      <c r="JE69">
        <v>0</v>
      </c>
      <c r="JF69">
        <v>0</v>
      </c>
      <c r="JG69">
        <v>0</v>
      </c>
      <c r="JH69">
        <v>5</v>
      </c>
      <c r="JI69">
        <v>2273</v>
      </c>
      <c r="JJ69">
        <v>0</v>
      </c>
      <c r="JK69">
        <v>25</v>
      </c>
      <c r="JL69">
        <v>29356808.9</v>
      </c>
      <c r="JM69">
        <v>29356808.9</v>
      </c>
      <c r="JN69">
        <v>1.83716</v>
      </c>
      <c r="JO69">
        <v>2.57568</v>
      </c>
      <c r="JP69">
        <v>1.54785</v>
      </c>
      <c r="JQ69">
        <v>2.32422</v>
      </c>
      <c r="JR69">
        <v>1.64673</v>
      </c>
      <c r="JS69">
        <v>2.37061</v>
      </c>
      <c r="JT69">
        <v>32.3991</v>
      </c>
      <c r="JU69">
        <v>24.2101</v>
      </c>
      <c r="JV69">
        <v>18</v>
      </c>
      <c r="JW69">
        <v>506.864</v>
      </c>
      <c r="JX69">
        <v>419.487</v>
      </c>
      <c r="JY69">
        <v>35.9007</v>
      </c>
      <c r="JZ69">
        <v>36.066</v>
      </c>
      <c r="KA69">
        <v>30</v>
      </c>
      <c r="KB69">
        <v>35.9249</v>
      </c>
      <c r="KC69">
        <v>35.8498</v>
      </c>
      <c r="KD69">
        <v>36.7696</v>
      </c>
      <c r="KE69">
        <v>0</v>
      </c>
      <c r="KF69">
        <v>100</v>
      </c>
      <c r="KG69">
        <v>35.8902</v>
      </c>
      <c r="KH69">
        <v>892.605</v>
      </c>
      <c r="KI69">
        <v>53.0404</v>
      </c>
      <c r="KJ69">
        <v>95.6209</v>
      </c>
      <c r="KK69">
        <v>93.0835</v>
      </c>
    </row>
    <row r="70" spans="1:297">
      <c r="A70">
        <v>54</v>
      </c>
      <c r="B70">
        <v>1761408538</v>
      </c>
      <c r="C70">
        <v>357</v>
      </c>
      <c r="D70" t="s">
        <v>550</v>
      </c>
      <c r="E70" t="s">
        <v>551</v>
      </c>
      <c r="F70">
        <v>5</v>
      </c>
      <c r="G70" t="s">
        <v>435</v>
      </c>
      <c r="H70" t="s">
        <v>436</v>
      </c>
      <c r="I70">
        <v>1761408529.84615</v>
      </c>
      <c r="J70">
        <f>(K70)/1000</f>
        <v>0</v>
      </c>
      <c r="K70">
        <f>IF(DP70, AN70, AH70)</f>
        <v>0</v>
      </c>
      <c r="L70">
        <f>IF(DP70, AI70, AG70)</f>
        <v>0</v>
      </c>
      <c r="M70">
        <f>DR70 - IF(AU70&gt;1, L70*DL70*100.0/(AW70), 0)</f>
        <v>0</v>
      </c>
      <c r="N70">
        <f>((T70-J70/2)*M70-L70)/(T70+J70/2)</f>
        <v>0</v>
      </c>
      <c r="O70">
        <f>N70*(DY70+DZ70)/1000.0</f>
        <v>0</v>
      </c>
      <c r="P70">
        <f>(DR70 - IF(AU70&gt;1, L70*DL70*100.0/(AW70), 0))*(DY70+DZ70)/1000.0</f>
        <v>0</v>
      </c>
      <c r="Q70">
        <f>2.0/((1/S70-1/R70)+SIGN(S70)*SQRT((1/S70-1/R70)*(1/S70-1/R70) + 4*DM70/((DM70+1)*(DM70+1))*(2*1/S70*1/R70-1/R70*1/R70)))</f>
        <v>0</v>
      </c>
      <c r="R70">
        <f>IF(LEFT(DN70,1)&lt;&gt;"0",IF(LEFT(DN70,1)="1",3.0,DO70),$D$5+$E$5*(EF70*DY70/($K$5*1000))+$F$5*(EF70*DY70/($K$5*1000))*MAX(MIN(DL70,$J$5),$I$5)*MAX(MIN(DL70,$J$5),$I$5)+$G$5*MAX(MIN(DL70,$J$5),$I$5)*(EF70*DY70/($K$5*1000))+$H$5*(EF70*DY70/($K$5*1000))*(EF70*DY70/($K$5*1000)))</f>
        <v>0</v>
      </c>
      <c r="S70">
        <f>J70*(1000-(1000*0.61365*exp(17.502*W70/(240.97+W70))/(DY70+DZ70)+DT70)/2)/(1000*0.61365*exp(17.502*W70/(240.97+W70))/(DY70+DZ70)-DT70)</f>
        <v>0</v>
      </c>
      <c r="T70">
        <f>1/((DM70+1)/(Q70/1.6)+1/(R70/1.37)) + DM70/((DM70+1)/(Q70/1.6) + DM70/(R70/1.37))</f>
        <v>0</v>
      </c>
      <c r="U70">
        <f>(DH70*DK70)</f>
        <v>0</v>
      </c>
      <c r="V70">
        <f>(EA70+(U70+2*0.95*5.67E-8*(((EA70+$B$7)+273)^4-(EA70+273)^4)-44100*J70)/(1.84*29.3*R70+8*0.95*5.67E-8*(EA70+273)^3))</f>
        <v>0</v>
      </c>
      <c r="W70">
        <f>($C$7*EB70+$D$7*EC70+$E$7*V70)</f>
        <v>0</v>
      </c>
      <c r="X70">
        <f>0.61365*exp(17.502*W70/(240.97+W70))</f>
        <v>0</v>
      </c>
      <c r="Y70">
        <f>(Z70/AA70*100)</f>
        <v>0</v>
      </c>
      <c r="Z70">
        <f>DT70*(DY70+DZ70)/1000</f>
        <v>0</v>
      </c>
      <c r="AA70">
        <f>0.61365*exp(17.502*EA70/(240.97+EA70))</f>
        <v>0</v>
      </c>
      <c r="AB70">
        <f>(X70-DT70*(DY70+DZ70)/1000)</f>
        <v>0</v>
      </c>
      <c r="AC70">
        <f>(-J70*44100)</f>
        <v>0</v>
      </c>
      <c r="AD70">
        <f>2*29.3*R70*0.92*(EA70-W70)</f>
        <v>0</v>
      </c>
      <c r="AE70">
        <f>2*0.95*5.67E-8*(((EA70+$B$7)+273)^4-(W70+273)^4)</f>
        <v>0</v>
      </c>
      <c r="AF70">
        <f>U70+AE70+AC70+AD70</f>
        <v>0</v>
      </c>
      <c r="AG70">
        <f>DX70*AU70*(DS70-DR70*(1000-AU70*DU70)/(1000-AU70*DT70))/(100*DL70)</f>
        <v>0</v>
      </c>
      <c r="AH70">
        <f>1000*DX70*AU70*(DT70-DU70)/(100*DL70*(1000-AU70*DT70))</f>
        <v>0</v>
      </c>
      <c r="AI70">
        <f>(AJ70 - AK70 - DY70*1E3/(8.314*(EA70+273.15)) * AM70/DX70 * AL70) * DX70/(100*DL70) * (1000 - DU70)/1000</f>
        <v>0</v>
      </c>
      <c r="AJ70">
        <v>897.16258320983</v>
      </c>
      <c r="AK70">
        <v>866.145818181818</v>
      </c>
      <c r="AL70">
        <v>3.17001323936072</v>
      </c>
      <c r="AM70">
        <v>64.7646732039723</v>
      </c>
      <c r="AN70">
        <f>(AP70 - AO70 + DY70*1E3/(8.314*(EA70+273.15)) * AR70/DX70 * AQ70) * DX70/(100*DL70) * 1000/(1000 - AP70)</f>
        <v>0</v>
      </c>
      <c r="AO70">
        <v>24.8454777892457</v>
      </c>
      <c r="AP70">
        <v>30.9397854545455</v>
      </c>
      <c r="AQ70">
        <v>-0.00521280355133329</v>
      </c>
      <c r="AR70">
        <v>110.942474455945</v>
      </c>
      <c r="AS70">
        <v>0</v>
      </c>
      <c r="AT70">
        <v>0</v>
      </c>
      <c r="AU70">
        <f>IF(AS70*$H$13&gt;=AW70,1.0,(AW70/(AW70-AS70*$H$13)))</f>
        <v>0</v>
      </c>
      <c r="AV70">
        <f>(AU70-1)*100</f>
        <v>0</v>
      </c>
      <c r="AW70">
        <f>MAX(0,($B$13+$C$13*EF70)/(1+$D$13*EF70)*DY70/(EA70+273)*$E$13)</f>
        <v>0</v>
      </c>
      <c r="AX70" t="s">
        <v>437</v>
      </c>
      <c r="AY70" t="s">
        <v>437</v>
      </c>
      <c r="AZ70">
        <v>0</v>
      </c>
      <c r="BA70">
        <v>0</v>
      </c>
      <c r="BB70">
        <f>1-AZ70/BA70</f>
        <v>0</v>
      </c>
      <c r="BC70">
        <v>0</v>
      </c>
      <c r="BD70" t="s">
        <v>437</v>
      </c>
      <c r="BE70" t="s">
        <v>437</v>
      </c>
      <c r="BF70">
        <v>0</v>
      </c>
      <c r="BG70">
        <v>0</v>
      </c>
      <c r="BH70">
        <f>1-BF70/BG70</f>
        <v>0</v>
      </c>
      <c r="BI70">
        <v>0.5</v>
      </c>
      <c r="BJ70">
        <f>DI70</f>
        <v>0</v>
      </c>
      <c r="BK70">
        <f>L70</f>
        <v>0</v>
      </c>
      <c r="BL70">
        <f>BH70*BI70*BJ70</f>
        <v>0</v>
      </c>
      <c r="BM70">
        <f>(BK70-BC70)/BJ70</f>
        <v>0</v>
      </c>
      <c r="BN70">
        <f>(BA70-BG70)/BG70</f>
        <v>0</v>
      </c>
      <c r="BO70">
        <f>AZ70/(BB70+AZ70/BG70)</f>
        <v>0</v>
      </c>
      <c r="BP70" t="s">
        <v>437</v>
      </c>
      <c r="BQ70">
        <v>0</v>
      </c>
      <c r="BR70">
        <f>IF(BQ70&lt;&gt;0, BQ70, BO70)</f>
        <v>0</v>
      </c>
      <c r="BS70">
        <f>1-BR70/BG70</f>
        <v>0</v>
      </c>
      <c r="BT70">
        <f>(BG70-BF70)/(BG70-BR70)</f>
        <v>0</v>
      </c>
      <c r="BU70">
        <f>(BA70-BG70)/(BA70-BR70)</f>
        <v>0</v>
      </c>
      <c r="BV70">
        <f>(BG70-BF70)/(BG70-AZ70)</f>
        <v>0</v>
      </c>
      <c r="BW70">
        <f>(BA70-BG70)/(BA70-AZ70)</f>
        <v>0</v>
      </c>
      <c r="BX70">
        <f>(BT70*BR70/BF70)</f>
        <v>0</v>
      </c>
      <c r="BY70">
        <f>(1-BX70)</f>
        <v>0</v>
      </c>
      <c r="DH70">
        <f>$B$11*EG70+$C$11*EH70+$F$11*ES70*(1-EV70)</f>
        <v>0</v>
      </c>
      <c r="DI70">
        <f>DH70*DJ70</f>
        <v>0</v>
      </c>
      <c r="DJ70">
        <f>($B$11*$D$9+$C$11*$D$9+$F$11*((FF70+EX70)/MAX(FF70+EX70+FG70, 0.1)*$I$9+FG70/MAX(FF70+EX70+FG70, 0.1)*$J$9))/($B$11+$C$11+$F$11)</f>
        <v>0</v>
      </c>
      <c r="DK70">
        <f>($B$11*$K$9+$C$11*$K$9+$F$11*((FF70+EX70)/MAX(FF70+EX70+FG70, 0.1)*$P$9+FG70/MAX(FF70+EX70+FG70, 0.1)*$Q$9))/($B$11+$C$11+$F$11)</f>
        <v>0</v>
      </c>
      <c r="DL70">
        <v>6</v>
      </c>
      <c r="DM70">
        <v>0.5</v>
      </c>
      <c r="DN70" t="s">
        <v>438</v>
      </c>
      <c r="DO70">
        <v>2</v>
      </c>
      <c r="DP70" t="b">
        <v>1</v>
      </c>
      <c r="DQ70">
        <v>1761408529.84615</v>
      </c>
      <c r="DR70">
        <v>816.668230769231</v>
      </c>
      <c r="DS70">
        <v>860.170769230769</v>
      </c>
      <c r="DT70">
        <v>30.9717615384615</v>
      </c>
      <c r="DU70">
        <v>24.8412846153846</v>
      </c>
      <c r="DV70">
        <v>815.570769230769</v>
      </c>
      <c r="DW70">
        <v>30.6565615384615</v>
      </c>
      <c r="DX70">
        <v>500.005</v>
      </c>
      <c r="DY70">
        <v>90.2856384615385</v>
      </c>
      <c r="DZ70">
        <v>0.0316836538461538</v>
      </c>
      <c r="EA70">
        <v>37.0664153846154</v>
      </c>
      <c r="EB70">
        <v>36.0176923076923</v>
      </c>
      <c r="EC70">
        <v>999.9</v>
      </c>
      <c r="ED70">
        <v>0</v>
      </c>
      <c r="EE70">
        <v>0</v>
      </c>
      <c r="EF70">
        <v>10000.9153846154</v>
      </c>
      <c r="EG70">
        <v>0</v>
      </c>
      <c r="EH70">
        <v>1226.83153846154</v>
      </c>
      <c r="EI70">
        <v>-43.5026076923077</v>
      </c>
      <c r="EJ70">
        <v>842.769923076923</v>
      </c>
      <c r="EK70">
        <v>882.082769230769</v>
      </c>
      <c r="EL70">
        <v>6.13047307692308</v>
      </c>
      <c r="EM70">
        <v>860.170769230769</v>
      </c>
      <c r="EN70">
        <v>24.8412846153846</v>
      </c>
      <c r="EO70">
        <v>2.79630307692308</v>
      </c>
      <c r="EP70">
        <v>2.24281</v>
      </c>
      <c r="EQ70">
        <v>22.8622846153846</v>
      </c>
      <c r="ER70">
        <v>19.2714307692308</v>
      </c>
      <c r="ES70">
        <v>1200.03076923077</v>
      </c>
      <c r="ET70">
        <v>0.967003923076923</v>
      </c>
      <c r="EU70">
        <v>0.0329961846153846</v>
      </c>
      <c r="EV70">
        <v>0</v>
      </c>
      <c r="EW70">
        <v>1426.82076923077</v>
      </c>
      <c r="EX70">
        <v>5.00059</v>
      </c>
      <c r="EY70">
        <v>17311.4076923077</v>
      </c>
      <c r="EZ70">
        <v>10358.9923076923</v>
      </c>
      <c r="FA70">
        <v>45.5</v>
      </c>
      <c r="FB70">
        <v>46.812</v>
      </c>
      <c r="FC70">
        <v>45.5</v>
      </c>
      <c r="FD70">
        <v>46.75</v>
      </c>
      <c r="FE70">
        <v>47.062</v>
      </c>
      <c r="FF70">
        <v>1155.60076923077</v>
      </c>
      <c r="FG70">
        <v>39.43</v>
      </c>
      <c r="FH70">
        <v>0</v>
      </c>
      <c r="FI70">
        <v>1761408498.1</v>
      </c>
      <c r="FJ70">
        <v>0</v>
      </c>
      <c r="FK70">
        <v>1426.72846153846</v>
      </c>
      <c r="FL70">
        <v>-8.98324785408596</v>
      </c>
      <c r="FM70">
        <v>-86.786324802843</v>
      </c>
      <c r="FN70">
        <v>17309.9807692308</v>
      </c>
      <c r="FO70">
        <v>15</v>
      </c>
      <c r="FP70">
        <v>0</v>
      </c>
      <c r="FQ70" t="s">
        <v>439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-43.4329238095238</v>
      </c>
      <c r="GD70">
        <v>1.19947012987015</v>
      </c>
      <c r="GE70">
        <v>0.540764481702712</v>
      </c>
      <c r="GF70">
        <v>0</v>
      </c>
      <c r="GG70">
        <v>1427.21</v>
      </c>
      <c r="GH70">
        <v>-8.6478227538025</v>
      </c>
      <c r="GI70">
        <v>0.886835086466602</v>
      </c>
      <c r="GJ70">
        <v>-1</v>
      </c>
      <c r="GK70">
        <v>6.14552190476191</v>
      </c>
      <c r="GL70">
        <v>-0.309504155844155</v>
      </c>
      <c r="GM70">
        <v>0.0312728743891948</v>
      </c>
      <c r="GN70">
        <v>0</v>
      </c>
      <c r="GO70">
        <v>0</v>
      </c>
      <c r="GP70">
        <v>2</v>
      </c>
      <c r="GQ70" t="s">
        <v>473</v>
      </c>
      <c r="GR70">
        <v>3.1313</v>
      </c>
      <c r="GS70">
        <v>2.71002</v>
      </c>
      <c r="GT70">
        <v>0.144933</v>
      </c>
      <c r="GU70">
        <v>0.150081</v>
      </c>
      <c r="GV70">
        <v>0.121421</v>
      </c>
      <c r="GW70">
        <v>0.104193</v>
      </c>
      <c r="GX70">
        <v>31791.1</v>
      </c>
      <c r="GY70">
        <v>33692.3</v>
      </c>
      <c r="GZ70">
        <v>33681.3</v>
      </c>
      <c r="HA70">
        <v>35936.6</v>
      </c>
      <c r="HB70">
        <v>41914.6</v>
      </c>
      <c r="HC70">
        <v>46258.2</v>
      </c>
      <c r="HD70">
        <v>52641.6</v>
      </c>
      <c r="HE70">
        <v>57462.3</v>
      </c>
      <c r="HF70">
        <v>1.86343</v>
      </c>
      <c r="HG70">
        <v>1.73762</v>
      </c>
      <c r="HH70">
        <v>0.0985265</v>
      </c>
      <c r="HI70">
        <v>0</v>
      </c>
      <c r="HJ70">
        <v>34.4326</v>
      </c>
      <c r="HK70">
        <v>999.9</v>
      </c>
      <c r="HL70">
        <v>60.322</v>
      </c>
      <c r="HM70">
        <v>27.875</v>
      </c>
      <c r="HN70">
        <v>25.1721</v>
      </c>
      <c r="HO70">
        <v>56.0045</v>
      </c>
      <c r="HP70">
        <v>44.2748</v>
      </c>
      <c r="HQ70">
        <v>1</v>
      </c>
      <c r="HR70">
        <v>0.696377</v>
      </c>
      <c r="HS70">
        <v>0.0994771</v>
      </c>
      <c r="HT70">
        <v>20.1354</v>
      </c>
      <c r="HU70">
        <v>5.19393</v>
      </c>
      <c r="HV70">
        <v>12.0099</v>
      </c>
      <c r="HW70">
        <v>4.9734</v>
      </c>
      <c r="HX70">
        <v>3.2947</v>
      </c>
      <c r="HY70">
        <v>9999</v>
      </c>
      <c r="HZ70">
        <v>9999</v>
      </c>
      <c r="IA70">
        <v>999.9</v>
      </c>
      <c r="IB70">
        <v>9999</v>
      </c>
      <c r="IC70">
        <v>1.86319</v>
      </c>
      <c r="ID70">
        <v>1.86809</v>
      </c>
      <c r="IE70">
        <v>1.86783</v>
      </c>
      <c r="IF70">
        <v>1.86905</v>
      </c>
      <c r="IG70">
        <v>1.86981</v>
      </c>
      <c r="IH70">
        <v>1.8659</v>
      </c>
      <c r="II70">
        <v>1.86697</v>
      </c>
      <c r="IJ70">
        <v>1.86843</v>
      </c>
      <c r="IK70">
        <v>5</v>
      </c>
      <c r="IL70">
        <v>0</v>
      </c>
      <c r="IM70">
        <v>0</v>
      </c>
      <c r="IN70">
        <v>0</v>
      </c>
      <c r="IO70" t="s">
        <v>441</v>
      </c>
      <c r="IP70" t="s">
        <v>442</v>
      </c>
      <c r="IQ70" t="s">
        <v>443</v>
      </c>
      <c r="IR70" t="s">
        <v>443</v>
      </c>
      <c r="IS70" t="s">
        <v>443</v>
      </c>
      <c r="IT70" t="s">
        <v>443</v>
      </c>
      <c r="IU70">
        <v>0</v>
      </c>
      <c r="IV70">
        <v>100</v>
      </c>
      <c r="IW70">
        <v>100</v>
      </c>
      <c r="IX70">
        <v>1.097</v>
      </c>
      <c r="IY70">
        <v>0.3152</v>
      </c>
      <c r="IZ70">
        <v>1.09748391826392</v>
      </c>
      <c r="JA70">
        <v>0</v>
      </c>
      <c r="JB70">
        <v>0</v>
      </c>
      <c r="JC70">
        <v>0</v>
      </c>
      <c r="JD70">
        <v>0.315191680746845</v>
      </c>
      <c r="JE70">
        <v>0</v>
      </c>
      <c r="JF70">
        <v>0</v>
      </c>
      <c r="JG70">
        <v>0</v>
      </c>
      <c r="JH70">
        <v>5</v>
      </c>
      <c r="JI70">
        <v>2273</v>
      </c>
      <c r="JJ70">
        <v>0</v>
      </c>
      <c r="JK70">
        <v>25</v>
      </c>
      <c r="JL70">
        <v>29356809</v>
      </c>
      <c r="JM70">
        <v>29356809</v>
      </c>
      <c r="JN70">
        <v>1.86401</v>
      </c>
      <c r="JO70">
        <v>2.60376</v>
      </c>
      <c r="JP70">
        <v>1.54785</v>
      </c>
      <c r="JQ70">
        <v>2.32422</v>
      </c>
      <c r="JR70">
        <v>1.64551</v>
      </c>
      <c r="JS70">
        <v>2.34619</v>
      </c>
      <c r="JT70">
        <v>32.3991</v>
      </c>
      <c r="JU70">
        <v>24.2101</v>
      </c>
      <c r="JV70">
        <v>18</v>
      </c>
      <c r="JW70">
        <v>507.063</v>
      </c>
      <c r="JX70">
        <v>419.324</v>
      </c>
      <c r="JY70">
        <v>35.8846</v>
      </c>
      <c r="JZ70">
        <v>36.0641</v>
      </c>
      <c r="KA70">
        <v>30</v>
      </c>
      <c r="KB70">
        <v>35.9216</v>
      </c>
      <c r="KC70">
        <v>35.8498</v>
      </c>
      <c r="KD70">
        <v>37.3178</v>
      </c>
      <c r="KE70">
        <v>0</v>
      </c>
      <c r="KF70">
        <v>100</v>
      </c>
      <c r="KG70">
        <v>35.8694</v>
      </c>
      <c r="KH70">
        <v>906.061</v>
      </c>
      <c r="KI70">
        <v>53.0404</v>
      </c>
      <c r="KJ70">
        <v>95.621</v>
      </c>
      <c r="KK70">
        <v>93.0843</v>
      </c>
    </row>
    <row r="71" spans="1:297">
      <c r="A71">
        <v>55</v>
      </c>
      <c r="B71">
        <v>1761408543</v>
      </c>
      <c r="C71">
        <v>362</v>
      </c>
      <c r="D71" t="s">
        <v>552</v>
      </c>
      <c r="E71" t="s">
        <v>553</v>
      </c>
      <c r="F71">
        <v>5</v>
      </c>
      <c r="G71" t="s">
        <v>435</v>
      </c>
      <c r="H71" t="s">
        <v>436</v>
      </c>
      <c r="I71">
        <v>1761408534.84615</v>
      </c>
      <c r="J71">
        <f>(K71)/1000</f>
        <v>0</v>
      </c>
      <c r="K71">
        <f>IF(DP71, AN71, AH71)</f>
        <v>0</v>
      </c>
      <c r="L71">
        <f>IF(DP71, AI71, AG71)</f>
        <v>0</v>
      </c>
      <c r="M71">
        <f>DR71 - IF(AU71&gt;1, L71*DL71*100.0/(AW71), 0)</f>
        <v>0</v>
      </c>
      <c r="N71">
        <f>((T71-J71/2)*M71-L71)/(T71+J71/2)</f>
        <v>0</v>
      </c>
      <c r="O71">
        <f>N71*(DY71+DZ71)/1000.0</f>
        <v>0</v>
      </c>
      <c r="P71">
        <f>(DR71 - IF(AU71&gt;1, L71*DL71*100.0/(AW71), 0))*(DY71+DZ71)/1000.0</f>
        <v>0</v>
      </c>
      <c r="Q71">
        <f>2.0/((1/S71-1/R71)+SIGN(S71)*SQRT((1/S71-1/R71)*(1/S71-1/R71) + 4*DM71/((DM71+1)*(DM71+1))*(2*1/S71*1/R71-1/R71*1/R71)))</f>
        <v>0</v>
      </c>
      <c r="R71">
        <f>IF(LEFT(DN71,1)&lt;&gt;"0",IF(LEFT(DN71,1)="1",3.0,DO71),$D$5+$E$5*(EF71*DY71/($K$5*1000))+$F$5*(EF71*DY71/($K$5*1000))*MAX(MIN(DL71,$J$5),$I$5)*MAX(MIN(DL71,$J$5),$I$5)+$G$5*MAX(MIN(DL71,$J$5),$I$5)*(EF71*DY71/($K$5*1000))+$H$5*(EF71*DY71/($K$5*1000))*(EF71*DY71/($K$5*1000)))</f>
        <v>0</v>
      </c>
      <c r="S71">
        <f>J71*(1000-(1000*0.61365*exp(17.502*W71/(240.97+W71))/(DY71+DZ71)+DT71)/2)/(1000*0.61365*exp(17.502*W71/(240.97+W71))/(DY71+DZ71)-DT71)</f>
        <v>0</v>
      </c>
      <c r="T71">
        <f>1/((DM71+1)/(Q71/1.6)+1/(R71/1.37)) + DM71/((DM71+1)/(Q71/1.6) + DM71/(R71/1.37))</f>
        <v>0</v>
      </c>
      <c r="U71">
        <f>(DH71*DK71)</f>
        <v>0</v>
      </c>
      <c r="V71">
        <f>(EA71+(U71+2*0.95*5.67E-8*(((EA71+$B$7)+273)^4-(EA71+273)^4)-44100*J71)/(1.84*29.3*R71+8*0.95*5.67E-8*(EA71+273)^3))</f>
        <v>0</v>
      </c>
      <c r="W71">
        <f>($C$7*EB71+$D$7*EC71+$E$7*V71)</f>
        <v>0</v>
      </c>
      <c r="X71">
        <f>0.61365*exp(17.502*W71/(240.97+W71))</f>
        <v>0</v>
      </c>
      <c r="Y71">
        <f>(Z71/AA71*100)</f>
        <v>0</v>
      </c>
      <c r="Z71">
        <f>DT71*(DY71+DZ71)/1000</f>
        <v>0</v>
      </c>
      <c r="AA71">
        <f>0.61365*exp(17.502*EA71/(240.97+EA71))</f>
        <v>0</v>
      </c>
      <c r="AB71">
        <f>(X71-DT71*(DY71+DZ71)/1000)</f>
        <v>0</v>
      </c>
      <c r="AC71">
        <f>(-J71*44100)</f>
        <v>0</v>
      </c>
      <c r="AD71">
        <f>2*29.3*R71*0.92*(EA71-W71)</f>
        <v>0</v>
      </c>
      <c r="AE71">
        <f>2*0.95*5.67E-8*(((EA71+$B$7)+273)^4-(W71+273)^4)</f>
        <v>0</v>
      </c>
      <c r="AF71">
        <f>U71+AE71+AC71+AD71</f>
        <v>0</v>
      </c>
      <c r="AG71">
        <f>DX71*AU71*(DS71-DR71*(1000-AU71*DU71)/(1000-AU71*DT71))/(100*DL71)</f>
        <v>0</v>
      </c>
      <c r="AH71">
        <f>1000*DX71*AU71*(DT71-DU71)/(100*DL71*(1000-AU71*DT71))</f>
        <v>0</v>
      </c>
      <c r="AI71">
        <f>(AJ71 - AK71 - DY71*1E3/(8.314*(EA71+273.15)) * AM71/DX71 * AL71) * DX71/(100*DL71) * (1000 - DU71)/1000</f>
        <v>0</v>
      </c>
      <c r="AJ71">
        <v>915.48213607633</v>
      </c>
      <c r="AK71">
        <v>883.530993939394</v>
      </c>
      <c r="AL71">
        <v>3.48936888658536</v>
      </c>
      <c r="AM71">
        <v>64.7646732039723</v>
      </c>
      <c r="AN71">
        <f>(AP71 - AO71 + DY71*1E3/(8.314*(EA71+273.15)) * AR71/DX71 * AQ71) * DX71/(100*DL71) * 1000/(1000 - AP71)</f>
        <v>0</v>
      </c>
      <c r="AO71">
        <v>24.846946708932</v>
      </c>
      <c r="AP71">
        <v>30.918036969697</v>
      </c>
      <c r="AQ71">
        <v>-0.00222112423094586</v>
      </c>
      <c r="AR71">
        <v>110.942474455945</v>
      </c>
      <c r="AS71">
        <v>0</v>
      </c>
      <c r="AT71">
        <v>0</v>
      </c>
      <c r="AU71">
        <f>IF(AS71*$H$13&gt;=AW71,1.0,(AW71/(AW71-AS71*$H$13)))</f>
        <v>0</v>
      </c>
      <c r="AV71">
        <f>(AU71-1)*100</f>
        <v>0</v>
      </c>
      <c r="AW71">
        <f>MAX(0,($B$13+$C$13*EF71)/(1+$D$13*EF71)*DY71/(EA71+273)*$E$13)</f>
        <v>0</v>
      </c>
      <c r="AX71" t="s">
        <v>437</v>
      </c>
      <c r="AY71" t="s">
        <v>437</v>
      </c>
      <c r="AZ71">
        <v>0</v>
      </c>
      <c r="BA71">
        <v>0</v>
      </c>
      <c r="BB71">
        <f>1-AZ71/BA71</f>
        <v>0</v>
      </c>
      <c r="BC71">
        <v>0</v>
      </c>
      <c r="BD71" t="s">
        <v>437</v>
      </c>
      <c r="BE71" t="s">
        <v>437</v>
      </c>
      <c r="BF71">
        <v>0</v>
      </c>
      <c r="BG71">
        <v>0</v>
      </c>
      <c r="BH71">
        <f>1-BF71/BG71</f>
        <v>0</v>
      </c>
      <c r="BI71">
        <v>0.5</v>
      </c>
      <c r="BJ71">
        <f>DI71</f>
        <v>0</v>
      </c>
      <c r="BK71">
        <f>L71</f>
        <v>0</v>
      </c>
      <c r="BL71">
        <f>BH71*BI71*BJ71</f>
        <v>0</v>
      </c>
      <c r="BM71">
        <f>(BK71-BC71)/BJ71</f>
        <v>0</v>
      </c>
      <c r="BN71">
        <f>(BA71-BG71)/BG71</f>
        <v>0</v>
      </c>
      <c r="BO71">
        <f>AZ71/(BB71+AZ71/BG71)</f>
        <v>0</v>
      </c>
      <c r="BP71" t="s">
        <v>437</v>
      </c>
      <c r="BQ71">
        <v>0</v>
      </c>
      <c r="BR71">
        <f>IF(BQ71&lt;&gt;0, BQ71, BO71)</f>
        <v>0</v>
      </c>
      <c r="BS71">
        <f>1-BR71/BG71</f>
        <v>0</v>
      </c>
      <c r="BT71">
        <f>(BG71-BF71)/(BG71-BR71)</f>
        <v>0</v>
      </c>
      <c r="BU71">
        <f>(BA71-BG71)/(BA71-BR71)</f>
        <v>0</v>
      </c>
      <c r="BV71">
        <f>(BG71-BF71)/(BG71-AZ71)</f>
        <v>0</v>
      </c>
      <c r="BW71">
        <f>(BA71-BG71)/(BA71-AZ71)</f>
        <v>0</v>
      </c>
      <c r="BX71">
        <f>(BT71*BR71/BF71)</f>
        <v>0</v>
      </c>
      <c r="BY71">
        <f>(1-BX71)</f>
        <v>0</v>
      </c>
      <c r="DH71">
        <f>$B$11*EG71+$C$11*EH71+$F$11*ES71*(1-EV71)</f>
        <v>0</v>
      </c>
      <c r="DI71">
        <f>DH71*DJ71</f>
        <v>0</v>
      </c>
      <c r="DJ71">
        <f>($B$11*$D$9+$C$11*$D$9+$F$11*((FF71+EX71)/MAX(FF71+EX71+FG71, 0.1)*$I$9+FG71/MAX(FF71+EX71+FG71, 0.1)*$J$9))/($B$11+$C$11+$F$11)</f>
        <v>0</v>
      </c>
      <c r="DK71">
        <f>($B$11*$K$9+$C$11*$K$9+$F$11*((FF71+EX71)/MAX(FF71+EX71+FG71, 0.1)*$P$9+FG71/MAX(FF71+EX71+FG71, 0.1)*$Q$9))/($B$11+$C$11+$F$11)</f>
        <v>0</v>
      </c>
      <c r="DL71">
        <v>6</v>
      </c>
      <c r="DM71">
        <v>0.5</v>
      </c>
      <c r="DN71" t="s">
        <v>438</v>
      </c>
      <c r="DO71">
        <v>2</v>
      </c>
      <c r="DP71" t="b">
        <v>1</v>
      </c>
      <c r="DQ71">
        <v>1761408534.84615</v>
      </c>
      <c r="DR71">
        <v>832.868</v>
      </c>
      <c r="DS71">
        <v>876.554230769231</v>
      </c>
      <c r="DT71">
        <v>30.9496384615385</v>
      </c>
      <c r="DU71">
        <v>24.8438461538462</v>
      </c>
      <c r="DV71">
        <v>831.770461538462</v>
      </c>
      <c r="DW71">
        <v>30.6344384615385</v>
      </c>
      <c r="DX71">
        <v>499.997923076923</v>
      </c>
      <c r="DY71">
        <v>90.2857923076923</v>
      </c>
      <c r="DZ71">
        <v>0.0318801</v>
      </c>
      <c r="EA71">
        <v>37.0611</v>
      </c>
      <c r="EB71">
        <v>36.0189692307692</v>
      </c>
      <c r="EC71">
        <v>999.9</v>
      </c>
      <c r="ED71">
        <v>0</v>
      </c>
      <c r="EE71">
        <v>0</v>
      </c>
      <c r="EF71">
        <v>9992.49538461538</v>
      </c>
      <c r="EG71">
        <v>0</v>
      </c>
      <c r="EH71">
        <v>1226.84230769231</v>
      </c>
      <c r="EI71">
        <v>-43.6863769230769</v>
      </c>
      <c r="EJ71">
        <v>859.467769230769</v>
      </c>
      <c r="EK71">
        <v>898.886076923077</v>
      </c>
      <c r="EL71">
        <v>6.10578307692308</v>
      </c>
      <c r="EM71">
        <v>876.554230769231</v>
      </c>
      <c r="EN71">
        <v>24.8438461538462</v>
      </c>
      <c r="EO71">
        <v>2.79431</v>
      </c>
      <c r="EP71">
        <v>2.24304538461538</v>
      </c>
      <c r="EQ71">
        <v>22.8505153846154</v>
      </c>
      <c r="ER71">
        <v>19.2731230769231</v>
      </c>
      <c r="ES71">
        <v>1200.03230769231</v>
      </c>
      <c r="ET71">
        <v>0.967003923076923</v>
      </c>
      <c r="EU71">
        <v>0.0329961692307692</v>
      </c>
      <c r="EV71">
        <v>0</v>
      </c>
      <c r="EW71">
        <v>1426.10461538462</v>
      </c>
      <c r="EX71">
        <v>5.00059</v>
      </c>
      <c r="EY71">
        <v>17303.8923076923</v>
      </c>
      <c r="EZ71">
        <v>10359.0153846154</v>
      </c>
      <c r="FA71">
        <v>45.5</v>
      </c>
      <c r="FB71">
        <v>46.812</v>
      </c>
      <c r="FC71">
        <v>45.5</v>
      </c>
      <c r="FD71">
        <v>46.75</v>
      </c>
      <c r="FE71">
        <v>47.062</v>
      </c>
      <c r="FF71">
        <v>1155.60230769231</v>
      </c>
      <c r="FG71">
        <v>39.43</v>
      </c>
      <c r="FH71">
        <v>0</v>
      </c>
      <c r="FI71">
        <v>1761408502.9</v>
      </c>
      <c r="FJ71">
        <v>0</v>
      </c>
      <c r="FK71">
        <v>1426.08615384615</v>
      </c>
      <c r="FL71">
        <v>-6.05606837200512</v>
      </c>
      <c r="FM71">
        <v>-90.4239316426764</v>
      </c>
      <c r="FN71">
        <v>17302.8730769231</v>
      </c>
      <c r="FO71">
        <v>15</v>
      </c>
      <c r="FP71">
        <v>0</v>
      </c>
      <c r="FQ71" t="s">
        <v>439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-43.74426</v>
      </c>
      <c r="GD71">
        <v>-1.61388270676693</v>
      </c>
      <c r="GE71">
        <v>0.704249480936976</v>
      </c>
      <c r="GF71">
        <v>0</v>
      </c>
      <c r="GG71">
        <v>1426.59647058823</v>
      </c>
      <c r="GH71">
        <v>-7.87379679397408</v>
      </c>
      <c r="GI71">
        <v>0.817668429682626</v>
      </c>
      <c r="GJ71">
        <v>-1</v>
      </c>
      <c r="GK71">
        <v>6.1173825</v>
      </c>
      <c r="GL71">
        <v>-0.293302105263151</v>
      </c>
      <c r="GM71">
        <v>0.0281951729689676</v>
      </c>
      <c r="GN71">
        <v>0</v>
      </c>
      <c r="GO71">
        <v>0</v>
      </c>
      <c r="GP71">
        <v>2</v>
      </c>
      <c r="GQ71" t="s">
        <v>473</v>
      </c>
      <c r="GR71">
        <v>3.13118</v>
      </c>
      <c r="GS71">
        <v>2.70973</v>
      </c>
      <c r="GT71">
        <v>0.146865</v>
      </c>
      <c r="GU71">
        <v>0.151911</v>
      </c>
      <c r="GV71">
        <v>0.121361</v>
      </c>
      <c r="GW71">
        <v>0.104202</v>
      </c>
      <c r="GX71">
        <v>31719.2</v>
      </c>
      <c r="GY71">
        <v>33619.8</v>
      </c>
      <c r="GZ71">
        <v>33681.4</v>
      </c>
      <c r="HA71">
        <v>35936.8</v>
      </c>
      <c r="HB71">
        <v>41917.6</v>
      </c>
      <c r="HC71">
        <v>46257.9</v>
      </c>
      <c r="HD71">
        <v>52641.5</v>
      </c>
      <c r="HE71">
        <v>57462.2</v>
      </c>
      <c r="HF71">
        <v>1.86325</v>
      </c>
      <c r="HG71">
        <v>1.738</v>
      </c>
      <c r="HH71">
        <v>0.0977255</v>
      </c>
      <c r="HI71">
        <v>0</v>
      </c>
      <c r="HJ71">
        <v>34.4302</v>
      </c>
      <c r="HK71">
        <v>999.9</v>
      </c>
      <c r="HL71">
        <v>60.322</v>
      </c>
      <c r="HM71">
        <v>27.875</v>
      </c>
      <c r="HN71">
        <v>25.1688</v>
      </c>
      <c r="HO71">
        <v>56.4945</v>
      </c>
      <c r="HP71">
        <v>44.2508</v>
      </c>
      <c r="HQ71">
        <v>1</v>
      </c>
      <c r="HR71">
        <v>0.696095</v>
      </c>
      <c r="HS71">
        <v>0.113922</v>
      </c>
      <c r="HT71">
        <v>20.1354</v>
      </c>
      <c r="HU71">
        <v>5.19378</v>
      </c>
      <c r="HV71">
        <v>12.0099</v>
      </c>
      <c r="HW71">
        <v>4.9735</v>
      </c>
      <c r="HX71">
        <v>3.29472</v>
      </c>
      <c r="HY71">
        <v>9999</v>
      </c>
      <c r="HZ71">
        <v>9999</v>
      </c>
      <c r="IA71">
        <v>999.9</v>
      </c>
      <c r="IB71">
        <v>9999</v>
      </c>
      <c r="IC71">
        <v>1.86319</v>
      </c>
      <c r="ID71">
        <v>1.86809</v>
      </c>
      <c r="IE71">
        <v>1.86783</v>
      </c>
      <c r="IF71">
        <v>1.86904</v>
      </c>
      <c r="IG71">
        <v>1.86981</v>
      </c>
      <c r="IH71">
        <v>1.8659</v>
      </c>
      <c r="II71">
        <v>1.86695</v>
      </c>
      <c r="IJ71">
        <v>1.86843</v>
      </c>
      <c r="IK71">
        <v>5</v>
      </c>
      <c r="IL71">
        <v>0</v>
      </c>
      <c r="IM71">
        <v>0</v>
      </c>
      <c r="IN71">
        <v>0</v>
      </c>
      <c r="IO71" t="s">
        <v>441</v>
      </c>
      <c r="IP71" t="s">
        <v>442</v>
      </c>
      <c r="IQ71" t="s">
        <v>443</v>
      </c>
      <c r="IR71" t="s">
        <v>443</v>
      </c>
      <c r="IS71" t="s">
        <v>443</v>
      </c>
      <c r="IT71" t="s">
        <v>443</v>
      </c>
      <c r="IU71">
        <v>0</v>
      </c>
      <c r="IV71">
        <v>100</v>
      </c>
      <c r="IW71">
        <v>100</v>
      </c>
      <c r="IX71">
        <v>1.098</v>
      </c>
      <c r="IY71">
        <v>0.3152</v>
      </c>
      <c r="IZ71">
        <v>1.09748391826392</v>
      </c>
      <c r="JA71">
        <v>0</v>
      </c>
      <c r="JB71">
        <v>0</v>
      </c>
      <c r="JC71">
        <v>0</v>
      </c>
      <c r="JD71">
        <v>0.315191680746845</v>
      </c>
      <c r="JE71">
        <v>0</v>
      </c>
      <c r="JF71">
        <v>0</v>
      </c>
      <c r="JG71">
        <v>0</v>
      </c>
      <c r="JH71">
        <v>5</v>
      </c>
      <c r="JI71">
        <v>2273</v>
      </c>
      <c r="JJ71">
        <v>0</v>
      </c>
      <c r="JK71">
        <v>25</v>
      </c>
      <c r="JL71">
        <v>29356809.1</v>
      </c>
      <c r="JM71">
        <v>29356809.1</v>
      </c>
      <c r="JN71">
        <v>1.88843</v>
      </c>
      <c r="JO71">
        <v>2.6062</v>
      </c>
      <c r="JP71">
        <v>1.54785</v>
      </c>
      <c r="JQ71">
        <v>2.32422</v>
      </c>
      <c r="JR71">
        <v>1.64551</v>
      </c>
      <c r="JS71">
        <v>2.26685</v>
      </c>
      <c r="JT71">
        <v>32.3991</v>
      </c>
      <c r="JU71">
        <v>24.2013</v>
      </c>
      <c r="JV71">
        <v>18</v>
      </c>
      <c r="JW71">
        <v>506.943</v>
      </c>
      <c r="JX71">
        <v>419.527</v>
      </c>
      <c r="JY71">
        <v>35.8631</v>
      </c>
      <c r="JZ71">
        <v>36.0627</v>
      </c>
      <c r="KA71">
        <v>30</v>
      </c>
      <c r="KB71">
        <v>35.9216</v>
      </c>
      <c r="KC71">
        <v>35.8465</v>
      </c>
      <c r="KD71">
        <v>37.9215</v>
      </c>
      <c r="KE71">
        <v>0</v>
      </c>
      <c r="KF71">
        <v>100</v>
      </c>
      <c r="KG71">
        <v>35.8491</v>
      </c>
      <c r="KH71">
        <v>926.316</v>
      </c>
      <c r="KI71">
        <v>53.0404</v>
      </c>
      <c r="KJ71">
        <v>95.6211</v>
      </c>
      <c r="KK71">
        <v>93.0843</v>
      </c>
    </row>
    <row r="72" spans="1:297">
      <c r="A72">
        <v>56</v>
      </c>
      <c r="B72">
        <v>1761408548</v>
      </c>
      <c r="C72">
        <v>367</v>
      </c>
      <c r="D72" t="s">
        <v>554</v>
      </c>
      <c r="E72" t="s">
        <v>555</v>
      </c>
      <c r="F72">
        <v>5</v>
      </c>
      <c r="G72" t="s">
        <v>435</v>
      </c>
      <c r="H72" t="s">
        <v>436</v>
      </c>
      <c r="I72">
        <v>1761408539.84615</v>
      </c>
      <c r="J72">
        <f>(K72)/1000</f>
        <v>0</v>
      </c>
      <c r="K72">
        <f>IF(DP72, AN72, AH72)</f>
        <v>0</v>
      </c>
      <c r="L72">
        <f>IF(DP72, AI72, AG72)</f>
        <v>0</v>
      </c>
      <c r="M72">
        <f>DR72 - IF(AU72&gt;1, L72*DL72*100.0/(AW72), 0)</f>
        <v>0</v>
      </c>
      <c r="N72">
        <f>((T72-J72/2)*M72-L72)/(T72+J72/2)</f>
        <v>0</v>
      </c>
      <c r="O72">
        <f>N72*(DY72+DZ72)/1000.0</f>
        <v>0</v>
      </c>
      <c r="P72">
        <f>(DR72 - IF(AU72&gt;1, L72*DL72*100.0/(AW72), 0))*(DY72+DZ72)/1000.0</f>
        <v>0</v>
      </c>
      <c r="Q72">
        <f>2.0/((1/S72-1/R72)+SIGN(S72)*SQRT((1/S72-1/R72)*(1/S72-1/R72) + 4*DM72/((DM72+1)*(DM72+1))*(2*1/S72*1/R72-1/R72*1/R72)))</f>
        <v>0</v>
      </c>
      <c r="R72">
        <f>IF(LEFT(DN72,1)&lt;&gt;"0",IF(LEFT(DN72,1)="1",3.0,DO72),$D$5+$E$5*(EF72*DY72/($K$5*1000))+$F$5*(EF72*DY72/($K$5*1000))*MAX(MIN(DL72,$J$5),$I$5)*MAX(MIN(DL72,$J$5),$I$5)+$G$5*MAX(MIN(DL72,$J$5),$I$5)*(EF72*DY72/($K$5*1000))+$H$5*(EF72*DY72/($K$5*1000))*(EF72*DY72/($K$5*1000)))</f>
        <v>0</v>
      </c>
      <c r="S72">
        <f>J72*(1000-(1000*0.61365*exp(17.502*W72/(240.97+W72))/(DY72+DZ72)+DT72)/2)/(1000*0.61365*exp(17.502*W72/(240.97+W72))/(DY72+DZ72)-DT72)</f>
        <v>0</v>
      </c>
      <c r="T72">
        <f>1/((DM72+1)/(Q72/1.6)+1/(R72/1.37)) + DM72/((DM72+1)/(Q72/1.6) + DM72/(R72/1.37))</f>
        <v>0</v>
      </c>
      <c r="U72">
        <f>(DH72*DK72)</f>
        <v>0</v>
      </c>
      <c r="V72">
        <f>(EA72+(U72+2*0.95*5.67E-8*(((EA72+$B$7)+273)^4-(EA72+273)^4)-44100*J72)/(1.84*29.3*R72+8*0.95*5.67E-8*(EA72+273)^3))</f>
        <v>0</v>
      </c>
      <c r="W72">
        <f>($C$7*EB72+$D$7*EC72+$E$7*V72)</f>
        <v>0</v>
      </c>
      <c r="X72">
        <f>0.61365*exp(17.502*W72/(240.97+W72))</f>
        <v>0</v>
      </c>
      <c r="Y72">
        <f>(Z72/AA72*100)</f>
        <v>0</v>
      </c>
      <c r="Z72">
        <f>DT72*(DY72+DZ72)/1000</f>
        <v>0</v>
      </c>
      <c r="AA72">
        <f>0.61365*exp(17.502*EA72/(240.97+EA72))</f>
        <v>0</v>
      </c>
      <c r="AB72">
        <f>(X72-DT72*(DY72+DZ72)/1000)</f>
        <v>0</v>
      </c>
      <c r="AC72">
        <f>(-J72*44100)</f>
        <v>0</v>
      </c>
      <c r="AD72">
        <f>2*29.3*R72*0.92*(EA72-W72)</f>
        <v>0</v>
      </c>
      <c r="AE72">
        <f>2*0.95*5.67E-8*(((EA72+$B$7)+273)^4-(W72+273)^4)</f>
        <v>0</v>
      </c>
      <c r="AF72">
        <f>U72+AE72+AC72+AD72</f>
        <v>0</v>
      </c>
      <c r="AG72">
        <f>DX72*AU72*(DS72-DR72*(1000-AU72*DU72)/(1000-AU72*DT72))/(100*DL72)</f>
        <v>0</v>
      </c>
      <c r="AH72">
        <f>1000*DX72*AU72*(DT72-DU72)/(100*DL72*(1000-AU72*DT72))</f>
        <v>0</v>
      </c>
      <c r="AI72">
        <f>(AJ72 - AK72 - DY72*1E3/(8.314*(EA72+273.15)) * AM72/DX72 * AL72) * DX72/(100*DL72) * (1000 - DU72)/1000</f>
        <v>0</v>
      </c>
      <c r="AJ72">
        <v>932.269186028632</v>
      </c>
      <c r="AK72">
        <v>900.241969696969</v>
      </c>
      <c r="AL72">
        <v>3.35050854029167</v>
      </c>
      <c r="AM72">
        <v>64.7646732039723</v>
      </c>
      <c r="AN72">
        <f>(AP72 - AO72 + DY72*1E3/(8.314*(EA72+273.15)) * AR72/DX72 * AQ72) * DX72/(100*DL72) * 1000/(1000 - AP72)</f>
        <v>0</v>
      </c>
      <c r="AO72">
        <v>24.8507514157284</v>
      </c>
      <c r="AP72">
        <v>30.9010890909091</v>
      </c>
      <c r="AQ72">
        <v>-0.000914891136870651</v>
      </c>
      <c r="AR72">
        <v>110.942474455945</v>
      </c>
      <c r="AS72">
        <v>0</v>
      </c>
      <c r="AT72">
        <v>0</v>
      </c>
      <c r="AU72">
        <f>IF(AS72*$H$13&gt;=AW72,1.0,(AW72/(AW72-AS72*$H$13)))</f>
        <v>0</v>
      </c>
      <c r="AV72">
        <f>(AU72-1)*100</f>
        <v>0</v>
      </c>
      <c r="AW72">
        <f>MAX(0,($B$13+$C$13*EF72)/(1+$D$13*EF72)*DY72/(EA72+273)*$E$13)</f>
        <v>0</v>
      </c>
      <c r="AX72" t="s">
        <v>437</v>
      </c>
      <c r="AY72" t="s">
        <v>437</v>
      </c>
      <c r="AZ72">
        <v>0</v>
      </c>
      <c r="BA72">
        <v>0</v>
      </c>
      <c r="BB72">
        <f>1-AZ72/BA72</f>
        <v>0</v>
      </c>
      <c r="BC72">
        <v>0</v>
      </c>
      <c r="BD72" t="s">
        <v>437</v>
      </c>
      <c r="BE72" t="s">
        <v>437</v>
      </c>
      <c r="BF72">
        <v>0</v>
      </c>
      <c r="BG72">
        <v>0</v>
      </c>
      <c r="BH72">
        <f>1-BF72/BG72</f>
        <v>0</v>
      </c>
      <c r="BI72">
        <v>0.5</v>
      </c>
      <c r="BJ72">
        <f>DI72</f>
        <v>0</v>
      </c>
      <c r="BK72">
        <f>L72</f>
        <v>0</v>
      </c>
      <c r="BL72">
        <f>BH72*BI72*BJ72</f>
        <v>0</v>
      </c>
      <c r="BM72">
        <f>(BK72-BC72)/BJ72</f>
        <v>0</v>
      </c>
      <c r="BN72">
        <f>(BA72-BG72)/BG72</f>
        <v>0</v>
      </c>
      <c r="BO72">
        <f>AZ72/(BB72+AZ72/BG72)</f>
        <v>0</v>
      </c>
      <c r="BP72" t="s">
        <v>437</v>
      </c>
      <c r="BQ72">
        <v>0</v>
      </c>
      <c r="BR72">
        <f>IF(BQ72&lt;&gt;0, BQ72, BO72)</f>
        <v>0</v>
      </c>
      <c r="BS72">
        <f>1-BR72/BG72</f>
        <v>0</v>
      </c>
      <c r="BT72">
        <f>(BG72-BF72)/(BG72-BR72)</f>
        <v>0</v>
      </c>
      <c r="BU72">
        <f>(BA72-BG72)/(BA72-BR72)</f>
        <v>0</v>
      </c>
      <c r="BV72">
        <f>(BG72-BF72)/(BG72-AZ72)</f>
        <v>0</v>
      </c>
      <c r="BW72">
        <f>(BA72-BG72)/(BA72-AZ72)</f>
        <v>0</v>
      </c>
      <c r="BX72">
        <f>(BT72*BR72/BF72)</f>
        <v>0</v>
      </c>
      <c r="BY72">
        <f>(1-BX72)</f>
        <v>0</v>
      </c>
      <c r="DH72">
        <f>$B$11*EG72+$C$11*EH72+$F$11*ES72*(1-EV72)</f>
        <v>0</v>
      </c>
      <c r="DI72">
        <f>DH72*DJ72</f>
        <v>0</v>
      </c>
      <c r="DJ72">
        <f>($B$11*$D$9+$C$11*$D$9+$F$11*((FF72+EX72)/MAX(FF72+EX72+FG72, 0.1)*$I$9+FG72/MAX(FF72+EX72+FG72, 0.1)*$J$9))/($B$11+$C$11+$F$11)</f>
        <v>0</v>
      </c>
      <c r="DK72">
        <f>($B$11*$K$9+$C$11*$K$9+$F$11*((FF72+EX72)/MAX(FF72+EX72+FG72, 0.1)*$P$9+FG72/MAX(FF72+EX72+FG72, 0.1)*$Q$9))/($B$11+$C$11+$F$11)</f>
        <v>0</v>
      </c>
      <c r="DL72">
        <v>6</v>
      </c>
      <c r="DM72">
        <v>0.5</v>
      </c>
      <c r="DN72" t="s">
        <v>438</v>
      </c>
      <c r="DO72">
        <v>2</v>
      </c>
      <c r="DP72" t="b">
        <v>1</v>
      </c>
      <c r="DQ72">
        <v>1761408539.84615</v>
      </c>
      <c r="DR72">
        <v>849.041076923077</v>
      </c>
      <c r="DS72">
        <v>893.053923076923</v>
      </c>
      <c r="DT72">
        <v>30.9288769230769</v>
      </c>
      <c r="DU72">
        <v>24.8467538461538</v>
      </c>
      <c r="DV72">
        <v>847.943692307692</v>
      </c>
      <c r="DW72">
        <v>30.6136769230769</v>
      </c>
      <c r="DX72">
        <v>499.999538461538</v>
      </c>
      <c r="DY72">
        <v>90.2860153846154</v>
      </c>
      <c r="DZ72">
        <v>0.0318252538461539</v>
      </c>
      <c r="EA72">
        <v>37.0557692307692</v>
      </c>
      <c r="EB72">
        <v>36.0146153846154</v>
      </c>
      <c r="EC72">
        <v>999.9</v>
      </c>
      <c r="ED72">
        <v>0</v>
      </c>
      <c r="EE72">
        <v>0</v>
      </c>
      <c r="EF72">
        <v>10008.32</v>
      </c>
      <c r="EG72">
        <v>0</v>
      </c>
      <c r="EH72">
        <v>1226.86461538462</v>
      </c>
      <c r="EI72">
        <v>-44.0128769230769</v>
      </c>
      <c r="EJ72">
        <v>876.138769230769</v>
      </c>
      <c r="EK72">
        <v>915.808846153846</v>
      </c>
      <c r="EL72">
        <v>6.08210846153846</v>
      </c>
      <c r="EM72">
        <v>893.053923076923</v>
      </c>
      <c r="EN72">
        <v>24.8467538461538</v>
      </c>
      <c r="EO72">
        <v>2.79244307692308</v>
      </c>
      <c r="EP72">
        <v>2.24331461538462</v>
      </c>
      <c r="EQ72">
        <v>22.8394769230769</v>
      </c>
      <c r="ER72">
        <v>19.2750461538462</v>
      </c>
      <c r="ES72">
        <v>1200.03230769231</v>
      </c>
      <c r="ET72">
        <v>0.967004</v>
      </c>
      <c r="EU72">
        <v>0.0329961230769231</v>
      </c>
      <c r="EV72">
        <v>0</v>
      </c>
      <c r="EW72">
        <v>1425.54538461538</v>
      </c>
      <c r="EX72">
        <v>5.00059</v>
      </c>
      <c r="EY72">
        <v>17296.6076923077</v>
      </c>
      <c r="EZ72">
        <v>10359.0230769231</v>
      </c>
      <c r="FA72">
        <v>45.5</v>
      </c>
      <c r="FB72">
        <v>46.812</v>
      </c>
      <c r="FC72">
        <v>45.5</v>
      </c>
      <c r="FD72">
        <v>46.75</v>
      </c>
      <c r="FE72">
        <v>47.062</v>
      </c>
      <c r="FF72">
        <v>1155.60230769231</v>
      </c>
      <c r="FG72">
        <v>39.43</v>
      </c>
      <c r="FH72">
        <v>0</v>
      </c>
      <c r="FI72">
        <v>1761408507.7</v>
      </c>
      <c r="FJ72">
        <v>0</v>
      </c>
      <c r="FK72">
        <v>1425.55346153846</v>
      </c>
      <c r="FL72">
        <v>-6.87282051446054</v>
      </c>
      <c r="FM72">
        <v>-94.1880342115164</v>
      </c>
      <c r="FN72">
        <v>17295.5692307692</v>
      </c>
      <c r="FO72">
        <v>15</v>
      </c>
      <c r="FP72">
        <v>0</v>
      </c>
      <c r="FQ72" t="s">
        <v>439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-43.8809476190476</v>
      </c>
      <c r="GD72">
        <v>-5.03309610389607</v>
      </c>
      <c r="GE72">
        <v>0.800642321079678</v>
      </c>
      <c r="GF72">
        <v>0</v>
      </c>
      <c r="GG72">
        <v>1425.87294117647</v>
      </c>
      <c r="GH72">
        <v>-6.47975553873844</v>
      </c>
      <c r="GI72">
        <v>0.6826140474062</v>
      </c>
      <c r="GJ72">
        <v>-1</v>
      </c>
      <c r="GK72">
        <v>6.09579857142857</v>
      </c>
      <c r="GL72">
        <v>-0.286532727272731</v>
      </c>
      <c r="GM72">
        <v>0.0289304728593216</v>
      </c>
      <c r="GN72">
        <v>0</v>
      </c>
      <c r="GO72">
        <v>0</v>
      </c>
      <c r="GP72">
        <v>2</v>
      </c>
      <c r="GQ72" t="s">
        <v>473</v>
      </c>
      <c r="GR72">
        <v>3.13128</v>
      </c>
      <c r="GS72">
        <v>2.70967</v>
      </c>
      <c r="GT72">
        <v>0.148728</v>
      </c>
      <c r="GU72">
        <v>0.153875</v>
      </c>
      <c r="GV72">
        <v>0.121307</v>
      </c>
      <c r="GW72">
        <v>0.104208</v>
      </c>
      <c r="GX72">
        <v>31649.8</v>
      </c>
      <c r="GY72">
        <v>33541.8</v>
      </c>
      <c r="GZ72">
        <v>33681.3</v>
      </c>
      <c r="HA72">
        <v>35936.8</v>
      </c>
      <c r="HB72">
        <v>41920.6</v>
      </c>
      <c r="HC72">
        <v>46257.8</v>
      </c>
      <c r="HD72">
        <v>52641.8</v>
      </c>
      <c r="HE72">
        <v>57462.2</v>
      </c>
      <c r="HF72">
        <v>1.8635</v>
      </c>
      <c r="HG72">
        <v>1.73787</v>
      </c>
      <c r="HH72">
        <v>0.0983514</v>
      </c>
      <c r="HI72">
        <v>0</v>
      </c>
      <c r="HJ72">
        <v>34.4294</v>
      </c>
      <c r="HK72">
        <v>999.9</v>
      </c>
      <c r="HL72">
        <v>60.298</v>
      </c>
      <c r="HM72">
        <v>27.885</v>
      </c>
      <c r="HN72">
        <v>25.1741</v>
      </c>
      <c r="HO72">
        <v>56.3245</v>
      </c>
      <c r="HP72">
        <v>44.1226</v>
      </c>
      <c r="HQ72">
        <v>1</v>
      </c>
      <c r="HR72">
        <v>0.696423</v>
      </c>
      <c r="HS72">
        <v>0.0886846</v>
      </c>
      <c r="HT72">
        <v>20.1354</v>
      </c>
      <c r="HU72">
        <v>5.19423</v>
      </c>
      <c r="HV72">
        <v>12.0099</v>
      </c>
      <c r="HW72">
        <v>4.97375</v>
      </c>
      <c r="HX72">
        <v>3.29475</v>
      </c>
      <c r="HY72">
        <v>9999</v>
      </c>
      <c r="HZ72">
        <v>9999</v>
      </c>
      <c r="IA72">
        <v>999.9</v>
      </c>
      <c r="IB72">
        <v>9999</v>
      </c>
      <c r="IC72">
        <v>1.86318</v>
      </c>
      <c r="ID72">
        <v>1.8681</v>
      </c>
      <c r="IE72">
        <v>1.86783</v>
      </c>
      <c r="IF72">
        <v>1.86905</v>
      </c>
      <c r="IG72">
        <v>1.86981</v>
      </c>
      <c r="IH72">
        <v>1.86592</v>
      </c>
      <c r="II72">
        <v>1.86696</v>
      </c>
      <c r="IJ72">
        <v>1.86844</v>
      </c>
      <c r="IK72">
        <v>5</v>
      </c>
      <c r="IL72">
        <v>0</v>
      </c>
      <c r="IM72">
        <v>0</v>
      </c>
      <c r="IN72">
        <v>0</v>
      </c>
      <c r="IO72" t="s">
        <v>441</v>
      </c>
      <c r="IP72" t="s">
        <v>442</v>
      </c>
      <c r="IQ72" t="s">
        <v>443</v>
      </c>
      <c r="IR72" t="s">
        <v>443</v>
      </c>
      <c r="IS72" t="s">
        <v>443</v>
      </c>
      <c r="IT72" t="s">
        <v>443</v>
      </c>
      <c r="IU72">
        <v>0</v>
      </c>
      <c r="IV72">
        <v>100</v>
      </c>
      <c r="IW72">
        <v>100</v>
      </c>
      <c r="IX72">
        <v>1.097</v>
      </c>
      <c r="IY72">
        <v>0.3152</v>
      </c>
      <c r="IZ72">
        <v>1.09748391826392</v>
      </c>
      <c r="JA72">
        <v>0</v>
      </c>
      <c r="JB72">
        <v>0</v>
      </c>
      <c r="JC72">
        <v>0</v>
      </c>
      <c r="JD72">
        <v>0.315191680746845</v>
      </c>
      <c r="JE72">
        <v>0</v>
      </c>
      <c r="JF72">
        <v>0</v>
      </c>
      <c r="JG72">
        <v>0</v>
      </c>
      <c r="JH72">
        <v>5</v>
      </c>
      <c r="JI72">
        <v>2273</v>
      </c>
      <c r="JJ72">
        <v>0</v>
      </c>
      <c r="JK72">
        <v>25</v>
      </c>
      <c r="JL72">
        <v>29356809.1</v>
      </c>
      <c r="JM72">
        <v>29356809.1</v>
      </c>
      <c r="JN72">
        <v>1.92139</v>
      </c>
      <c r="JO72">
        <v>2.60376</v>
      </c>
      <c r="JP72">
        <v>1.54785</v>
      </c>
      <c r="JQ72">
        <v>2.32422</v>
      </c>
      <c r="JR72">
        <v>1.64673</v>
      </c>
      <c r="JS72">
        <v>2.27051</v>
      </c>
      <c r="JT72">
        <v>32.4212</v>
      </c>
      <c r="JU72">
        <v>24.2013</v>
      </c>
      <c r="JV72">
        <v>18</v>
      </c>
      <c r="JW72">
        <v>507.114</v>
      </c>
      <c r="JX72">
        <v>419.452</v>
      </c>
      <c r="JY72">
        <v>35.8426</v>
      </c>
      <c r="JZ72">
        <v>36.0627</v>
      </c>
      <c r="KA72">
        <v>30.0001</v>
      </c>
      <c r="KB72">
        <v>35.9213</v>
      </c>
      <c r="KC72">
        <v>35.8465</v>
      </c>
      <c r="KD72">
        <v>38.4549</v>
      </c>
      <c r="KE72">
        <v>0</v>
      </c>
      <c r="KF72">
        <v>100</v>
      </c>
      <c r="KG72">
        <v>35.8439</v>
      </c>
      <c r="KH72">
        <v>939.868</v>
      </c>
      <c r="KI72">
        <v>53.0404</v>
      </c>
      <c r="KJ72">
        <v>95.6213</v>
      </c>
      <c r="KK72">
        <v>93.0844</v>
      </c>
    </row>
    <row r="73" spans="1:297">
      <c r="A73">
        <v>57</v>
      </c>
      <c r="B73">
        <v>1761408553</v>
      </c>
      <c r="C73">
        <v>372</v>
      </c>
      <c r="D73" t="s">
        <v>556</v>
      </c>
      <c r="E73" t="s">
        <v>557</v>
      </c>
      <c r="F73">
        <v>5</v>
      </c>
      <c r="G73" t="s">
        <v>435</v>
      </c>
      <c r="H73" t="s">
        <v>436</v>
      </c>
      <c r="I73">
        <v>1761408544.84615</v>
      </c>
      <c r="J73">
        <f>(K73)/1000</f>
        <v>0</v>
      </c>
      <c r="K73">
        <f>IF(DP73, AN73, AH73)</f>
        <v>0</v>
      </c>
      <c r="L73">
        <f>IF(DP73, AI73, AG73)</f>
        <v>0</v>
      </c>
      <c r="M73">
        <f>DR73 - IF(AU73&gt;1, L73*DL73*100.0/(AW73), 0)</f>
        <v>0</v>
      </c>
      <c r="N73">
        <f>((T73-J73/2)*M73-L73)/(T73+J73/2)</f>
        <v>0</v>
      </c>
      <c r="O73">
        <f>N73*(DY73+DZ73)/1000.0</f>
        <v>0</v>
      </c>
      <c r="P73">
        <f>(DR73 - IF(AU73&gt;1, L73*DL73*100.0/(AW73), 0))*(DY73+DZ73)/1000.0</f>
        <v>0</v>
      </c>
      <c r="Q73">
        <f>2.0/((1/S73-1/R73)+SIGN(S73)*SQRT((1/S73-1/R73)*(1/S73-1/R73) + 4*DM73/((DM73+1)*(DM73+1))*(2*1/S73*1/R73-1/R73*1/R73)))</f>
        <v>0</v>
      </c>
      <c r="R73">
        <f>IF(LEFT(DN73,1)&lt;&gt;"0",IF(LEFT(DN73,1)="1",3.0,DO73),$D$5+$E$5*(EF73*DY73/($K$5*1000))+$F$5*(EF73*DY73/($K$5*1000))*MAX(MIN(DL73,$J$5),$I$5)*MAX(MIN(DL73,$J$5),$I$5)+$G$5*MAX(MIN(DL73,$J$5),$I$5)*(EF73*DY73/($K$5*1000))+$H$5*(EF73*DY73/($K$5*1000))*(EF73*DY73/($K$5*1000)))</f>
        <v>0</v>
      </c>
      <c r="S73">
        <f>J73*(1000-(1000*0.61365*exp(17.502*W73/(240.97+W73))/(DY73+DZ73)+DT73)/2)/(1000*0.61365*exp(17.502*W73/(240.97+W73))/(DY73+DZ73)-DT73)</f>
        <v>0</v>
      </c>
      <c r="T73">
        <f>1/((DM73+1)/(Q73/1.6)+1/(R73/1.37)) + DM73/((DM73+1)/(Q73/1.6) + DM73/(R73/1.37))</f>
        <v>0</v>
      </c>
      <c r="U73">
        <f>(DH73*DK73)</f>
        <v>0</v>
      </c>
      <c r="V73">
        <f>(EA73+(U73+2*0.95*5.67E-8*(((EA73+$B$7)+273)^4-(EA73+273)^4)-44100*J73)/(1.84*29.3*R73+8*0.95*5.67E-8*(EA73+273)^3))</f>
        <v>0</v>
      </c>
      <c r="W73">
        <f>($C$7*EB73+$D$7*EC73+$E$7*V73)</f>
        <v>0</v>
      </c>
      <c r="X73">
        <f>0.61365*exp(17.502*W73/(240.97+W73))</f>
        <v>0</v>
      </c>
      <c r="Y73">
        <f>(Z73/AA73*100)</f>
        <v>0</v>
      </c>
      <c r="Z73">
        <f>DT73*(DY73+DZ73)/1000</f>
        <v>0</v>
      </c>
      <c r="AA73">
        <f>0.61365*exp(17.502*EA73/(240.97+EA73))</f>
        <v>0</v>
      </c>
      <c r="AB73">
        <f>(X73-DT73*(DY73+DZ73)/1000)</f>
        <v>0</v>
      </c>
      <c r="AC73">
        <f>(-J73*44100)</f>
        <v>0</v>
      </c>
      <c r="AD73">
        <f>2*29.3*R73*0.92*(EA73-W73)</f>
        <v>0</v>
      </c>
      <c r="AE73">
        <f>2*0.95*5.67E-8*(((EA73+$B$7)+273)^4-(W73+273)^4)</f>
        <v>0</v>
      </c>
      <c r="AF73">
        <f>U73+AE73+AC73+AD73</f>
        <v>0</v>
      </c>
      <c r="AG73">
        <f>DX73*AU73*(DS73-DR73*(1000-AU73*DU73)/(1000-AU73*DT73))/(100*DL73)</f>
        <v>0</v>
      </c>
      <c r="AH73">
        <f>1000*DX73*AU73*(DT73-DU73)/(100*DL73*(1000-AU73*DT73))</f>
        <v>0</v>
      </c>
      <c r="AI73">
        <f>(AJ73 - AK73 - DY73*1E3/(8.314*(EA73+273.15)) * AM73/DX73 * AL73) * DX73/(100*DL73) * (1000 - DU73)/1000</f>
        <v>0</v>
      </c>
      <c r="AJ73">
        <v>950.40340673723</v>
      </c>
      <c r="AK73">
        <v>917.708909090909</v>
      </c>
      <c r="AL73">
        <v>3.48822854540973</v>
      </c>
      <c r="AM73">
        <v>64.7646732039723</v>
      </c>
      <c r="AN73">
        <f>(AP73 - AO73 + DY73*1E3/(8.314*(EA73+273.15)) * AR73/DX73 * AQ73) * DX73/(100*DL73) * 1000/(1000 - AP73)</f>
        <v>0</v>
      </c>
      <c r="AO73">
        <v>24.8508430317934</v>
      </c>
      <c r="AP73">
        <v>30.8781545454545</v>
      </c>
      <c r="AQ73">
        <v>-0.00100066482003919</v>
      </c>
      <c r="AR73">
        <v>110.942474455945</v>
      </c>
      <c r="AS73">
        <v>0</v>
      </c>
      <c r="AT73">
        <v>0</v>
      </c>
      <c r="AU73">
        <f>IF(AS73*$H$13&gt;=AW73,1.0,(AW73/(AW73-AS73*$H$13)))</f>
        <v>0</v>
      </c>
      <c r="AV73">
        <f>(AU73-1)*100</f>
        <v>0</v>
      </c>
      <c r="AW73">
        <f>MAX(0,($B$13+$C$13*EF73)/(1+$D$13*EF73)*DY73/(EA73+273)*$E$13)</f>
        <v>0</v>
      </c>
      <c r="AX73" t="s">
        <v>437</v>
      </c>
      <c r="AY73" t="s">
        <v>437</v>
      </c>
      <c r="AZ73">
        <v>0</v>
      </c>
      <c r="BA73">
        <v>0</v>
      </c>
      <c r="BB73">
        <f>1-AZ73/BA73</f>
        <v>0</v>
      </c>
      <c r="BC73">
        <v>0</v>
      </c>
      <c r="BD73" t="s">
        <v>437</v>
      </c>
      <c r="BE73" t="s">
        <v>437</v>
      </c>
      <c r="BF73">
        <v>0</v>
      </c>
      <c r="BG73">
        <v>0</v>
      </c>
      <c r="BH73">
        <f>1-BF73/BG73</f>
        <v>0</v>
      </c>
      <c r="BI73">
        <v>0.5</v>
      </c>
      <c r="BJ73">
        <f>DI73</f>
        <v>0</v>
      </c>
      <c r="BK73">
        <f>L73</f>
        <v>0</v>
      </c>
      <c r="BL73">
        <f>BH73*BI73*BJ73</f>
        <v>0</v>
      </c>
      <c r="BM73">
        <f>(BK73-BC73)/BJ73</f>
        <v>0</v>
      </c>
      <c r="BN73">
        <f>(BA73-BG73)/BG73</f>
        <v>0</v>
      </c>
      <c r="BO73">
        <f>AZ73/(BB73+AZ73/BG73)</f>
        <v>0</v>
      </c>
      <c r="BP73" t="s">
        <v>437</v>
      </c>
      <c r="BQ73">
        <v>0</v>
      </c>
      <c r="BR73">
        <f>IF(BQ73&lt;&gt;0, BQ73, BO73)</f>
        <v>0</v>
      </c>
      <c r="BS73">
        <f>1-BR73/BG73</f>
        <v>0</v>
      </c>
      <c r="BT73">
        <f>(BG73-BF73)/(BG73-BR73)</f>
        <v>0</v>
      </c>
      <c r="BU73">
        <f>(BA73-BG73)/(BA73-BR73)</f>
        <v>0</v>
      </c>
      <c r="BV73">
        <f>(BG73-BF73)/(BG73-AZ73)</f>
        <v>0</v>
      </c>
      <c r="BW73">
        <f>(BA73-BG73)/(BA73-AZ73)</f>
        <v>0</v>
      </c>
      <c r="BX73">
        <f>(BT73*BR73/BF73)</f>
        <v>0</v>
      </c>
      <c r="BY73">
        <f>(1-BX73)</f>
        <v>0</v>
      </c>
      <c r="DH73">
        <f>$B$11*EG73+$C$11*EH73+$F$11*ES73*(1-EV73)</f>
        <v>0</v>
      </c>
      <c r="DI73">
        <f>DH73*DJ73</f>
        <v>0</v>
      </c>
      <c r="DJ73">
        <f>($B$11*$D$9+$C$11*$D$9+$F$11*((FF73+EX73)/MAX(FF73+EX73+FG73, 0.1)*$I$9+FG73/MAX(FF73+EX73+FG73, 0.1)*$J$9))/($B$11+$C$11+$F$11)</f>
        <v>0</v>
      </c>
      <c r="DK73">
        <f>($B$11*$K$9+$C$11*$K$9+$F$11*((FF73+EX73)/MAX(FF73+EX73+FG73, 0.1)*$P$9+FG73/MAX(FF73+EX73+FG73, 0.1)*$Q$9))/($B$11+$C$11+$F$11)</f>
        <v>0</v>
      </c>
      <c r="DL73">
        <v>6</v>
      </c>
      <c r="DM73">
        <v>0.5</v>
      </c>
      <c r="DN73" t="s">
        <v>438</v>
      </c>
      <c r="DO73">
        <v>2</v>
      </c>
      <c r="DP73" t="b">
        <v>1</v>
      </c>
      <c r="DQ73">
        <v>1761408544.84615</v>
      </c>
      <c r="DR73">
        <v>865.476692307692</v>
      </c>
      <c r="DS73">
        <v>910.257923076923</v>
      </c>
      <c r="DT73">
        <v>30.9077692307692</v>
      </c>
      <c r="DU73">
        <v>24.8487384615385</v>
      </c>
      <c r="DV73">
        <v>864.379461538462</v>
      </c>
      <c r="DW73">
        <v>30.5925769230769</v>
      </c>
      <c r="DX73">
        <v>500.023615384615</v>
      </c>
      <c r="DY73">
        <v>90.2853692307692</v>
      </c>
      <c r="DZ73">
        <v>0.0316711615384615</v>
      </c>
      <c r="EA73">
        <v>37.0511076923077</v>
      </c>
      <c r="EB73">
        <v>36.0121307692308</v>
      </c>
      <c r="EC73">
        <v>999.9</v>
      </c>
      <c r="ED73">
        <v>0</v>
      </c>
      <c r="EE73">
        <v>0</v>
      </c>
      <c r="EF73">
        <v>10014.4769230769</v>
      </c>
      <c r="EG73">
        <v>0</v>
      </c>
      <c r="EH73">
        <v>1226.90769230769</v>
      </c>
      <c r="EI73">
        <v>-44.7811384615385</v>
      </c>
      <c r="EJ73">
        <v>893.079615384615</v>
      </c>
      <c r="EK73">
        <v>933.453153846154</v>
      </c>
      <c r="EL73">
        <v>6.05903153846154</v>
      </c>
      <c r="EM73">
        <v>910.257923076923</v>
      </c>
      <c r="EN73">
        <v>24.8487384615385</v>
      </c>
      <c r="EO73">
        <v>2.79051923076923</v>
      </c>
      <c r="EP73">
        <v>2.24347923076923</v>
      </c>
      <c r="EQ73">
        <v>22.8281</v>
      </c>
      <c r="ER73">
        <v>19.2762153846154</v>
      </c>
      <c r="ES73">
        <v>1200.01</v>
      </c>
      <c r="ET73">
        <v>0.967003384615385</v>
      </c>
      <c r="EU73">
        <v>0.0329967461538462</v>
      </c>
      <c r="EV73">
        <v>0</v>
      </c>
      <c r="EW73">
        <v>1425.11384615385</v>
      </c>
      <c r="EX73">
        <v>5.00059</v>
      </c>
      <c r="EY73">
        <v>17289.0538461538</v>
      </c>
      <c r="EZ73">
        <v>10358.8153846154</v>
      </c>
      <c r="FA73">
        <v>45.5</v>
      </c>
      <c r="FB73">
        <v>46.812</v>
      </c>
      <c r="FC73">
        <v>45.5</v>
      </c>
      <c r="FD73">
        <v>46.75</v>
      </c>
      <c r="FE73">
        <v>47.062</v>
      </c>
      <c r="FF73">
        <v>1155.58</v>
      </c>
      <c r="FG73">
        <v>39.43</v>
      </c>
      <c r="FH73">
        <v>0</v>
      </c>
      <c r="FI73">
        <v>1761408513.1</v>
      </c>
      <c r="FJ73">
        <v>0</v>
      </c>
      <c r="FK73">
        <v>1424.932</v>
      </c>
      <c r="FL73">
        <v>-6.92769232079897</v>
      </c>
      <c r="FM73">
        <v>-88.2307694001577</v>
      </c>
      <c r="FN73">
        <v>17287.168</v>
      </c>
      <c r="FO73">
        <v>15</v>
      </c>
      <c r="FP73">
        <v>0</v>
      </c>
      <c r="FQ73" t="s">
        <v>439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-44.366875</v>
      </c>
      <c r="GD73">
        <v>-8.37837744360912</v>
      </c>
      <c r="GE73">
        <v>0.95077223501478</v>
      </c>
      <c r="GF73">
        <v>0</v>
      </c>
      <c r="GG73">
        <v>1425.36588235294</v>
      </c>
      <c r="GH73">
        <v>-6.42872420964523</v>
      </c>
      <c r="GI73">
        <v>0.673913581678649</v>
      </c>
      <c r="GJ73">
        <v>-1</v>
      </c>
      <c r="GK73">
        <v>6.0700665</v>
      </c>
      <c r="GL73">
        <v>-0.2761430075188</v>
      </c>
      <c r="GM73">
        <v>0.0265580216271845</v>
      </c>
      <c r="GN73">
        <v>0</v>
      </c>
      <c r="GO73">
        <v>0</v>
      </c>
      <c r="GP73">
        <v>2</v>
      </c>
      <c r="GQ73" t="s">
        <v>473</v>
      </c>
      <c r="GR73">
        <v>3.13121</v>
      </c>
      <c r="GS73">
        <v>2.7096</v>
      </c>
      <c r="GT73">
        <v>0.15062</v>
      </c>
      <c r="GU73">
        <v>0.15561</v>
      </c>
      <c r="GV73">
        <v>0.121248</v>
      </c>
      <c r="GW73">
        <v>0.104211</v>
      </c>
      <c r="GX73">
        <v>31579.3</v>
      </c>
      <c r="GY73">
        <v>33472.9</v>
      </c>
      <c r="GZ73">
        <v>33681.3</v>
      </c>
      <c r="HA73">
        <v>35936.7</v>
      </c>
      <c r="HB73">
        <v>41923.3</v>
      </c>
      <c r="HC73">
        <v>46257.8</v>
      </c>
      <c r="HD73">
        <v>52641.4</v>
      </c>
      <c r="HE73">
        <v>57462</v>
      </c>
      <c r="HF73">
        <v>1.86327</v>
      </c>
      <c r="HG73">
        <v>1.73783</v>
      </c>
      <c r="HH73">
        <v>0.097923</v>
      </c>
      <c r="HI73">
        <v>0</v>
      </c>
      <c r="HJ73">
        <v>34.4264</v>
      </c>
      <c r="HK73">
        <v>999.9</v>
      </c>
      <c r="HL73">
        <v>60.298</v>
      </c>
      <c r="HM73">
        <v>27.885</v>
      </c>
      <c r="HN73">
        <v>25.1729</v>
      </c>
      <c r="HO73">
        <v>55.7645</v>
      </c>
      <c r="HP73">
        <v>43.9984</v>
      </c>
      <c r="HQ73">
        <v>1</v>
      </c>
      <c r="HR73">
        <v>0.695828</v>
      </c>
      <c r="HS73">
        <v>0.0769335</v>
      </c>
      <c r="HT73">
        <v>20.1352</v>
      </c>
      <c r="HU73">
        <v>5.19378</v>
      </c>
      <c r="HV73">
        <v>12.0099</v>
      </c>
      <c r="HW73">
        <v>4.97345</v>
      </c>
      <c r="HX73">
        <v>3.29478</v>
      </c>
      <c r="HY73">
        <v>9999</v>
      </c>
      <c r="HZ73">
        <v>9999</v>
      </c>
      <c r="IA73">
        <v>999.9</v>
      </c>
      <c r="IB73">
        <v>9999</v>
      </c>
      <c r="IC73">
        <v>1.8632</v>
      </c>
      <c r="ID73">
        <v>1.86808</v>
      </c>
      <c r="IE73">
        <v>1.86783</v>
      </c>
      <c r="IF73">
        <v>1.86903</v>
      </c>
      <c r="IG73">
        <v>1.86981</v>
      </c>
      <c r="IH73">
        <v>1.86591</v>
      </c>
      <c r="II73">
        <v>1.86694</v>
      </c>
      <c r="IJ73">
        <v>1.86843</v>
      </c>
      <c r="IK73">
        <v>5</v>
      </c>
      <c r="IL73">
        <v>0</v>
      </c>
      <c r="IM73">
        <v>0</v>
      </c>
      <c r="IN73">
        <v>0</v>
      </c>
      <c r="IO73" t="s">
        <v>441</v>
      </c>
      <c r="IP73" t="s">
        <v>442</v>
      </c>
      <c r="IQ73" t="s">
        <v>443</v>
      </c>
      <c r="IR73" t="s">
        <v>443</v>
      </c>
      <c r="IS73" t="s">
        <v>443</v>
      </c>
      <c r="IT73" t="s">
        <v>443</v>
      </c>
      <c r="IU73">
        <v>0</v>
      </c>
      <c r="IV73">
        <v>100</v>
      </c>
      <c r="IW73">
        <v>100</v>
      </c>
      <c r="IX73">
        <v>1.097</v>
      </c>
      <c r="IY73">
        <v>0.3152</v>
      </c>
      <c r="IZ73">
        <v>1.09748391826392</v>
      </c>
      <c r="JA73">
        <v>0</v>
      </c>
      <c r="JB73">
        <v>0</v>
      </c>
      <c r="JC73">
        <v>0</v>
      </c>
      <c r="JD73">
        <v>0.315191680746845</v>
      </c>
      <c r="JE73">
        <v>0</v>
      </c>
      <c r="JF73">
        <v>0</v>
      </c>
      <c r="JG73">
        <v>0</v>
      </c>
      <c r="JH73">
        <v>5</v>
      </c>
      <c r="JI73">
        <v>2273</v>
      </c>
      <c r="JJ73">
        <v>0</v>
      </c>
      <c r="JK73">
        <v>25</v>
      </c>
      <c r="JL73">
        <v>29356809.2</v>
      </c>
      <c r="JM73">
        <v>29356809.2</v>
      </c>
      <c r="JN73">
        <v>1.94336</v>
      </c>
      <c r="JO73">
        <v>2.59644</v>
      </c>
      <c r="JP73">
        <v>1.54785</v>
      </c>
      <c r="JQ73">
        <v>2.32422</v>
      </c>
      <c r="JR73">
        <v>1.64673</v>
      </c>
      <c r="JS73">
        <v>2.35107</v>
      </c>
      <c r="JT73">
        <v>32.4212</v>
      </c>
      <c r="JU73">
        <v>24.2101</v>
      </c>
      <c r="JV73">
        <v>18</v>
      </c>
      <c r="JW73">
        <v>506.934</v>
      </c>
      <c r="JX73">
        <v>419.417</v>
      </c>
      <c r="JY73">
        <v>35.835</v>
      </c>
      <c r="JZ73">
        <v>36.0594</v>
      </c>
      <c r="KA73">
        <v>30</v>
      </c>
      <c r="KB73">
        <v>35.9182</v>
      </c>
      <c r="KC73">
        <v>35.8456</v>
      </c>
      <c r="KD73">
        <v>39.043</v>
      </c>
      <c r="KE73">
        <v>0</v>
      </c>
      <c r="KF73">
        <v>100</v>
      </c>
      <c r="KG73">
        <v>35.8298</v>
      </c>
      <c r="KH73">
        <v>960.097</v>
      </c>
      <c r="KI73">
        <v>53.0404</v>
      </c>
      <c r="KJ73">
        <v>95.6209</v>
      </c>
      <c r="KK73">
        <v>93.0841</v>
      </c>
    </row>
    <row r="74" spans="1:297">
      <c r="A74">
        <v>58</v>
      </c>
      <c r="B74">
        <v>1761408558</v>
      </c>
      <c r="C74">
        <v>377</v>
      </c>
      <c r="D74" t="s">
        <v>558</v>
      </c>
      <c r="E74" t="s">
        <v>559</v>
      </c>
      <c r="F74">
        <v>5</v>
      </c>
      <c r="G74" t="s">
        <v>435</v>
      </c>
      <c r="H74" t="s">
        <v>436</v>
      </c>
      <c r="I74">
        <v>1761408549.84615</v>
      </c>
      <c r="J74">
        <f>(K74)/1000</f>
        <v>0</v>
      </c>
      <c r="K74">
        <f>IF(DP74, AN74, AH74)</f>
        <v>0</v>
      </c>
      <c r="L74">
        <f>IF(DP74, AI74, AG74)</f>
        <v>0</v>
      </c>
      <c r="M74">
        <f>DR74 - IF(AU74&gt;1, L74*DL74*100.0/(AW74), 0)</f>
        <v>0</v>
      </c>
      <c r="N74">
        <f>((T74-J74/2)*M74-L74)/(T74+J74/2)</f>
        <v>0</v>
      </c>
      <c r="O74">
        <f>N74*(DY74+DZ74)/1000.0</f>
        <v>0</v>
      </c>
      <c r="P74">
        <f>(DR74 - IF(AU74&gt;1, L74*DL74*100.0/(AW74), 0))*(DY74+DZ74)/1000.0</f>
        <v>0</v>
      </c>
      <c r="Q74">
        <f>2.0/((1/S74-1/R74)+SIGN(S74)*SQRT((1/S74-1/R74)*(1/S74-1/R74) + 4*DM74/((DM74+1)*(DM74+1))*(2*1/S74*1/R74-1/R74*1/R74)))</f>
        <v>0</v>
      </c>
      <c r="R74">
        <f>IF(LEFT(DN74,1)&lt;&gt;"0",IF(LEFT(DN74,1)="1",3.0,DO74),$D$5+$E$5*(EF74*DY74/($K$5*1000))+$F$5*(EF74*DY74/($K$5*1000))*MAX(MIN(DL74,$J$5),$I$5)*MAX(MIN(DL74,$J$5),$I$5)+$G$5*MAX(MIN(DL74,$J$5),$I$5)*(EF74*DY74/($K$5*1000))+$H$5*(EF74*DY74/($K$5*1000))*(EF74*DY74/($K$5*1000)))</f>
        <v>0</v>
      </c>
      <c r="S74">
        <f>J74*(1000-(1000*0.61365*exp(17.502*W74/(240.97+W74))/(DY74+DZ74)+DT74)/2)/(1000*0.61365*exp(17.502*W74/(240.97+W74))/(DY74+DZ74)-DT74)</f>
        <v>0</v>
      </c>
      <c r="T74">
        <f>1/((DM74+1)/(Q74/1.6)+1/(R74/1.37)) + DM74/((DM74+1)/(Q74/1.6) + DM74/(R74/1.37))</f>
        <v>0</v>
      </c>
      <c r="U74">
        <f>(DH74*DK74)</f>
        <v>0</v>
      </c>
      <c r="V74">
        <f>(EA74+(U74+2*0.95*5.67E-8*(((EA74+$B$7)+273)^4-(EA74+273)^4)-44100*J74)/(1.84*29.3*R74+8*0.95*5.67E-8*(EA74+273)^3))</f>
        <v>0</v>
      </c>
      <c r="W74">
        <f>($C$7*EB74+$D$7*EC74+$E$7*V74)</f>
        <v>0</v>
      </c>
      <c r="X74">
        <f>0.61365*exp(17.502*W74/(240.97+W74))</f>
        <v>0</v>
      </c>
      <c r="Y74">
        <f>(Z74/AA74*100)</f>
        <v>0</v>
      </c>
      <c r="Z74">
        <f>DT74*(DY74+DZ74)/1000</f>
        <v>0</v>
      </c>
      <c r="AA74">
        <f>0.61365*exp(17.502*EA74/(240.97+EA74))</f>
        <v>0</v>
      </c>
      <c r="AB74">
        <f>(X74-DT74*(DY74+DZ74)/1000)</f>
        <v>0</v>
      </c>
      <c r="AC74">
        <f>(-J74*44100)</f>
        <v>0</v>
      </c>
      <c r="AD74">
        <f>2*29.3*R74*0.92*(EA74-W74)</f>
        <v>0</v>
      </c>
      <c r="AE74">
        <f>2*0.95*5.67E-8*(((EA74+$B$7)+273)^4-(W74+273)^4)</f>
        <v>0</v>
      </c>
      <c r="AF74">
        <f>U74+AE74+AC74+AD74</f>
        <v>0</v>
      </c>
      <c r="AG74">
        <f>DX74*AU74*(DS74-DR74*(1000-AU74*DU74)/(1000-AU74*DT74))/(100*DL74)</f>
        <v>0</v>
      </c>
      <c r="AH74">
        <f>1000*DX74*AU74*(DT74-DU74)/(100*DL74*(1000-AU74*DT74))</f>
        <v>0</v>
      </c>
      <c r="AI74">
        <f>(AJ74 - AK74 - DY74*1E3/(8.314*(EA74+273.15)) * AM74/DX74 * AL74) * DX74/(100*DL74) * (1000 - DU74)/1000</f>
        <v>0</v>
      </c>
      <c r="AJ74">
        <v>966.574248385077</v>
      </c>
      <c r="AK74">
        <v>934.273896969696</v>
      </c>
      <c r="AL74">
        <v>3.31549039144422</v>
      </c>
      <c r="AM74">
        <v>64.7646732039723</v>
      </c>
      <c r="AN74">
        <f>(AP74 - AO74 + DY74*1E3/(8.314*(EA74+273.15)) * AR74/DX74 * AQ74) * DX74/(100*DL74) * 1000/(1000 - AP74)</f>
        <v>0</v>
      </c>
      <c r="AO74">
        <v>24.8558440742774</v>
      </c>
      <c r="AP74">
        <v>30.8638412121212</v>
      </c>
      <c r="AQ74">
        <v>-0.000443408419978949</v>
      </c>
      <c r="AR74">
        <v>110.942474455945</v>
      </c>
      <c r="AS74">
        <v>0</v>
      </c>
      <c r="AT74">
        <v>0</v>
      </c>
      <c r="AU74">
        <f>IF(AS74*$H$13&gt;=AW74,1.0,(AW74/(AW74-AS74*$H$13)))</f>
        <v>0</v>
      </c>
      <c r="AV74">
        <f>(AU74-1)*100</f>
        <v>0</v>
      </c>
      <c r="AW74">
        <f>MAX(0,($B$13+$C$13*EF74)/(1+$D$13*EF74)*DY74/(EA74+273)*$E$13)</f>
        <v>0</v>
      </c>
      <c r="AX74" t="s">
        <v>437</v>
      </c>
      <c r="AY74" t="s">
        <v>437</v>
      </c>
      <c r="AZ74">
        <v>0</v>
      </c>
      <c r="BA74">
        <v>0</v>
      </c>
      <c r="BB74">
        <f>1-AZ74/BA74</f>
        <v>0</v>
      </c>
      <c r="BC74">
        <v>0</v>
      </c>
      <c r="BD74" t="s">
        <v>437</v>
      </c>
      <c r="BE74" t="s">
        <v>437</v>
      </c>
      <c r="BF74">
        <v>0</v>
      </c>
      <c r="BG74">
        <v>0</v>
      </c>
      <c r="BH74">
        <f>1-BF74/BG74</f>
        <v>0</v>
      </c>
      <c r="BI74">
        <v>0.5</v>
      </c>
      <c r="BJ74">
        <f>DI74</f>
        <v>0</v>
      </c>
      <c r="BK74">
        <f>L74</f>
        <v>0</v>
      </c>
      <c r="BL74">
        <f>BH74*BI74*BJ74</f>
        <v>0</v>
      </c>
      <c r="BM74">
        <f>(BK74-BC74)/BJ74</f>
        <v>0</v>
      </c>
      <c r="BN74">
        <f>(BA74-BG74)/BG74</f>
        <v>0</v>
      </c>
      <c r="BO74">
        <f>AZ74/(BB74+AZ74/BG74)</f>
        <v>0</v>
      </c>
      <c r="BP74" t="s">
        <v>437</v>
      </c>
      <c r="BQ74">
        <v>0</v>
      </c>
      <c r="BR74">
        <f>IF(BQ74&lt;&gt;0, BQ74, BO74)</f>
        <v>0</v>
      </c>
      <c r="BS74">
        <f>1-BR74/BG74</f>
        <v>0</v>
      </c>
      <c r="BT74">
        <f>(BG74-BF74)/(BG74-BR74)</f>
        <v>0</v>
      </c>
      <c r="BU74">
        <f>(BA74-BG74)/(BA74-BR74)</f>
        <v>0</v>
      </c>
      <c r="BV74">
        <f>(BG74-BF74)/(BG74-AZ74)</f>
        <v>0</v>
      </c>
      <c r="BW74">
        <f>(BA74-BG74)/(BA74-AZ74)</f>
        <v>0</v>
      </c>
      <c r="BX74">
        <f>(BT74*BR74/BF74)</f>
        <v>0</v>
      </c>
      <c r="BY74">
        <f>(1-BX74)</f>
        <v>0</v>
      </c>
      <c r="DH74">
        <f>$B$11*EG74+$C$11*EH74+$F$11*ES74*(1-EV74)</f>
        <v>0</v>
      </c>
      <c r="DI74">
        <f>DH74*DJ74</f>
        <v>0</v>
      </c>
      <c r="DJ74">
        <f>($B$11*$D$9+$C$11*$D$9+$F$11*((FF74+EX74)/MAX(FF74+EX74+FG74, 0.1)*$I$9+FG74/MAX(FF74+EX74+FG74, 0.1)*$J$9))/($B$11+$C$11+$F$11)</f>
        <v>0</v>
      </c>
      <c r="DK74">
        <f>($B$11*$K$9+$C$11*$K$9+$F$11*((FF74+EX74)/MAX(FF74+EX74+FG74, 0.1)*$P$9+FG74/MAX(FF74+EX74+FG74, 0.1)*$Q$9))/($B$11+$C$11+$F$11)</f>
        <v>0</v>
      </c>
      <c r="DL74">
        <v>6</v>
      </c>
      <c r="DM74">
        <v>0.5</v>
      </c>
      <c r="DN74" t="s">
        <v>438</v>
      </c>
      <c r="DO74">
        <v>2</v>
      </c>
      <c r="DP74" t="b">
        <v>1</v>
      </c>
      <c r="DQ74">
        <v>1761408549.84615</v>
      </c>
      <c r="DR74">
        <v>882.006307692308</v>
      </c>
      <c r="DS74">
        <v>926.916461538462</v>
      </c>
      <c r="DT74">
        <v>30.8885538461539</v>
      </c>
      <c r="DU74">
        <v>24.8513461538462</v>
      </c>
      <c r="DV74">
        <v>880.909153846154</v>
      </c>
      <c r="DW74">
        <v>30.5733615384615</v>
      </c>
      <c r="DX74">
        <v>500.015153846154</v>
      </c>
      <c r="DY74">
        <v>90.2843153846154</v>
      </c>
      <c r="DZ74">
        <v>0.0316605384615385</v>
      </c>
      <c r="EA74">
        <v>37.0464461538462</v>
      </c>
      <c r="EB74">
        <v>36.0088230769231</v>
      </c>
      <c r="EC74">
        <v>999.9</v>
      </c>
      <c r="ED74">
        <v>0</v>
      </c>
      <c r="EE74">
        <v>0</v>
      </c>
      <c r="EF74">
        <v>10004.8153846154</v>
      </c>
      <c r="EG74">
        <v>0</v>
      </c>
      <c r="EH74">
        <v>1226.94846153846</v>
      </c>
      <c r="EI74">
        <v>-44.9099538461538</v>
      </c>
      <c r="EJ74">
        <v>910.118461538462</v>
      </c>
      <c r="EK74">
        <v>950.538692307692</v>
      </c>
      <c r="EL74">
        <v>6.03721461538461</v>
      </c>
      <c r="EM74">
        <v>926.916461538462</v>
      </c>
      <c r="EN74">
        <v>24.8513461538462</v>
      </c>
      <c r="EO74">
        <v>2.78875230769231</v>
      </c>
      <c r="EP74">
        <v>2.24368846153846</v>
      </c>
      <c r="EQ74">
        <v>22.8176461538462</v>
      </c>
      <c r="ER74">
        <v>19.2777</v>
      </c>
      <c r="ES74">
        <v>1199.99</v>
      </c>
      <c r="ET74">
        <v>0.967002769230769</v>
      </c>
      <c r="EU74">
        <v>0.0329973769230769</v>
      </c>
      <c r="EV74">
        <v>0</v>
      </c>
      <c r="EW74">
        <v>1424.47384615385</v>
      </c>
      <c r="EX74">
        <v>5.00059</v>
      </c>
      <c r="EY74">
        <v>17282.0538461538</v>
      </c>
      <c r="EZ74">
        <v>10358.6384615385</v>
      </c>
      <c r="FA74">
        <v>45.5</v>
      </c>
      <c r="FB74">
        <v>46.812</v>
      </c>
      <c r="FC74">
        <v>45.5</v>
      </c>
      <c r="FD74">
        <v>46.75</v>
      </c>
      <c r="FE74">
        <v>47.062</v>
      </c>
      <c r="FF74">
        <v>1155.56</v>
      </c>
      <c r="FG74">
        <v>39.43</v>
      </c>
      <c r="FH74">
        <v>0</v>
      </c>
      <c r="FI74">
        <v>1761408517.9</v>
      </c>
      <c r="FJ74">
        <v>0</v>
      </c>
      <c r="FK74">
        <v>1424.3232</v>
      </c>
      <c r="FL74">
        <v>-7.2623076811073</v>
      </c>
      <c r="FM74">
        <v>-73.9999999351057</v>
      </c>
      <c r="FN74">
        <v>17280.784</v>
      </c>
      <c r="FO74">
        <v>15</v>
      </c>
      <c r="FP74">
        <v>0</v>
      </c>
      <c r="FQ74" t="s">
        <v>439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-44.7951142857143</v>
      </c>
      <c r="GD74">
        <v>-2.59355844155846</v>
      </c>
      <c r="GE74">
        <v>0.526297002231461</v>
      </c>
      <c r="GF74">
        <v>0</v>
      </c>
      <c r="GG74">
        <v>1424.80352941176</v>
      </c>
      <c r="GH74">
        <v>-7.38151260925792</v>
      </c>
      <c r="GI74">
        <v>0.763632504596366</v>
      </c>
      <c r="GJ74">
        <v>-1</v>
      </c>
      <c r="GK74">
        <v>6.04987428571429</v>
      </c>
      <c r="GL74">
        <v>-0.262947272727272</v>
      </c>
      <c r="GM74">
        <v>0.026552037061379</v>
      </c>
      <c r="GN74">
        <v>0</v>
      </c>
      <c r="GO74">
        <v>0</v>
      </c>
      <c r="GP74">
        <v>2</v>
      </c>
      <c r="GQ74" t="s">
        <v>473</v>
      </c>
      <c r="GR74">
        <v>3.13117</v>
      </c>
      <c r="GS74">
        <v>2.70899</v>
      </c>
      <c r="GT74">
        <v>0.152437</v>
      </c>
      <c r="GU74">
        <v>0.157564</v>
      </c>
      <c r="GV74">
        <v>0.121202</v>
      </c>
      <c r="GW74">
        <v>0.104226</v>
      </c>
      <c r="GX74">
        <v>31512.2</v>
      </c>
      <c r="GY74">
        <v>33395.7</v>
      </c>
      <c r="GZ74">
        <v>33681.8</v>
      </c>
      <c r="HA74">
        <v>35937.2</v>
      </c>
      <c r="HB74">
        <v>41926.3</v>
      </c>
      <c r="HC74">
        <v>46257.5</v>
      </c>
      <c r="HD74">
        <v>52642.2</v>
      </c>
      <c r="HE74">
        <v>57462.4</v>
      </c>
      <c r="HF74">
        <v>1.8635</v>
      </c>
      <c r="HG74">
        <v>1.73787</v>
      </c>
      <c r="HH74">
        <v>0.0983104</v>
      </c>
      <c r="HI74">
        <v>0</v>
      </c>
      <c r="HJ74">
        <v>34.4255</v>
      </c>
      <c r="HK74">
        <v>999.9</v>
      </c>
      <c r="HL74">
        <v>60.298</v>
      </c>
      <c r="HM74">
        <v>27.885</v>
      </c>
      <c r="HN74">
        <v>25.1746</v>
      </c>
      <c r="HO74">
        <v>55.8045</v>
      </c>
      <c r="HP74">
        <v>43.9984</v>
      </c>
      <c r="HQ74">
        <v>1</v>
      </c>
      <c r="HR74">
        <v>0.695864</v>
      </c>
      <c r="HS74">
        <v>0.0745915</v>
      </c>
      <c r="HT74">
        <v>20.1353</v>
      </c>
      <c r="HU74">
        <v>5.19348</v>
      </c>
      <c r="HV74">
        <v>12.0099</v>
      </c>
      <c r="HW74">
        <v>4.9728</v>
      </c>
      <c r="HX74">
        <v>3.29472</v>
      </c>
      <c r="HY74">
        <v>9999</v>
      </c>
      <c r="HZ74">
        <v>9999</v>
      </c>
      <c r="IA74">
        <v>999.9</v>
      </c>
      <c r="IB74">
        <v>9999</v>
      </c>
      <c r="IC74">
        <v>1.86319</v>
      </c>
      <c r="ID74">
        <v>1.86809</v>
      </c>
      <c r="IE74">
        <v>1.86783</v>
      </c>
      <c r="IF74">
        <v>1.86904</v>
      </c>
      <c r="IG74">
        <v>1.86981</v>
      </c>
      <c r="IH74">
        <v>1.8659</v>
      </c>
      <c r="II74">
        <v>1.86697</v>
      </c>
      <c r="IJ74">
        <v>1.86843</v>
      </c>
      <c r="IK74">
        <v>5</v>
      </c>
      <c r="IL74">
        <v>0</v>
      </c>
      <c r="IM74">
        <v>0</v>
      </c>
      <c r="IN74">
        <v>0</v>
      </c>
      <c r="IO74" t="s">
        <v>441</v>
      </c>
      <c r="IP74" t="s">
        <v>442</v>
      </c>
      <c r="IQ74" t="s">
        <v>443</v>
      </c>
      <c r="IR74" t="s">
        <v>443</v>
      </c>
      <c r="IS74" t="s">
        <v>443</v>
      </c>
      <c r="IT74" t="s">
        <v>443</v>
      </c>
      <c r="IU74">
        <v>0</v>
      </c>
      <c r="IV74">
        <v>100</v>
      </c>
      <c r="IW74">
        <v>100</v>
      </c>
      <c r="IX74">
        <v>1.098</v>
      </c>
      <c r="IY74">
        <v>0.3152</v>
      </c>
      <c r="IZ74">
        <v>1.09748391826392</v>
      </c>
      <c r="JA74">
        <v>0</v>
      </c>
      <c r="JB74">
        <v>0</v>
      </c>
      <c r="JC74">
        <v>0</v>
      </c>
      <c r="JD74">
        <v>0.315191680746845</v>
      </c>
      <c r="JE74">
        <v>0</v>
      </c>
      <c r="JF74">
        <v>0</v>
      </c>
      <c r="JG74">
        <v>0</v>
      </c>
      <c r="JH74">
        <v>5</v>
      </c>
      <c r="JI74">
        <v>2273</v>
      </c>
      <c r="JJ74">
        <v>0</v>
      </c>
      <c r="JK74">
        <v>25</v>
      </c>
      <c r="JL74">
        <v>29356809.3</v>
      </c>
      <c r="JM74">
        <v>29356809.3</v>
      </c>
      <c r="JN74">
        <v>1.97632</v>
      </c>
      <c r="JO74">
        <v>2.59766</v>
      </c>
      <c r="JP74">
        <v>1.54785</v>
      </c>
      <c r="JQ74">
        <v>2.32422</v>
      </c>
      <c r="JR74">
        <v>1.64551</v>
      </c>
      <c r="JS74">
        <v>2.32422</v>
      </c>
      <c r="JT74">
        <v>32.4212</v>
      </c>
      <c r="JU74">
        <v>24.2101</v>
      </c>
      <c r="JV74">
        <v>18</v>
      </c>
      <c r="JW74">
        <v>507.09</v>
      </c>
      <c r="JX74">
        <v>419.432</v>
      </c>
      <c r="JY74">
        <v>35.8242</v>
      </c>
      <c r="JZ74">
        <v>36.0594</v>
      </c>
      <c r="KA74">
        <v>30</v>
      </c>
      <c r="KB74">
        <v>35.9182</v>
      </c>
      <c r="KC74">
        <v>35.8433</v>
      </c>
      <c r="KD74">
        <v>39.5716</v>
      </c>
      <c r="KE74">
        <v>0</v>
      </c>
      <c r="KF74">
        <v>100</v>
      </c>
      <c r="KG74">
        <v>35.8222</v>
      </c>
      <c r="KH74">
        <v>973.535</v>
      </c>
      <c r="KI74">
        <v>53.0404</v>
      </c>
      <c r="KJ74">
        <v>95.6223</v>
      </c>
      <c r="KK74">
        <v>93.0849</v>
      </c>
    </row>
    <row r="75" spans="1:297">
      <c r="A75">
        <v>59</v>
      </c>
      <c r="B75">
        <v>1761408563</v>
      </c>
      <c r="C75">
        <v>382</v>
      </c>
      <c r="D75" t="s">
        <v>560</v>
      </c>
      <c r="E75" t="s">
        <v>561</v>
      </c>
      <c r="F75">
        <v>5</v>
      </c>
      <c r="G75" t="s">
        <v>435</v>
      </c>
      <c r="H75" t="s">
        <v>436</v>
      </c>
      <c r="I75">
        <v>1761408554.84615</v>
      </c>
      <c r="J75">
        <f>(K75)/1000</f>
        <v>0</v>
      </c>
      <c r="K75">
        <f>IF(DP75, AN75, AH75)</f>
        <v>0</v>
      </c>
      <c r="L75">
        <f>IF(DP75, AI75, AG75)</f>
        <v>0</v>
      </c>
      <c r="M75">
        <f>DR75 - IF(AU75&gt;1, L75*DL75*100.0/(AW75), 0)</f>
        <v>0</v>
      </c>
      <c r="N75">
        <f>((T75-J75/2)*M75-L75)/(T75+J75/2)</f>
        <v>0</v>
      </c>
      <c r="O75">
        <f>N75*(DY75+DZ75)/1000.0</f>
        <v>0</v>
      </c>
      <c r="P75">
        <f>(DR75 - IF(AU75&gt;1, L75*DL75*100.0/(AW75), 0))*(DY75+DZ75)/1000.0</f>
        <v>0</v>
      </c>
      <c r="Q75">
        <f>2.0/((1/S75-1/R75)+SIGN(S75)*SQRT((1/S75-1/R75)*(1/S75-1/R75) + 4*DM75/((DM75+1)*(DM75+1))*(2*1/S75*1/R75-1/R75*1/R75)))</f>
        <v>0</v>
      </c>
      <c r="R75">
        <f>IF(LEFT(DN75,1)&lt;&gt;"0",IF(LEFT(DN75,1)="1",3.0,DO75),$D$5+$E$5*(EF75*DY75/($K$5*1000))+$F$5*(EF75*DY75/($K$5*1000))*MAX(MIN(DL75,$J$5),$I$5)*MAX(MIN(DL75,$J$5),$I$5)+$G$5*MAX(MIN(DL75,$J$5),$I$5)*(EF75*DY75/($K$5*1000))+$H$5*(EF75*DY75/($K$5*1000))*(EF75*DY75/($K$5*1000)))</f>
        <v>0</v>
      </c>
      <c r="S75">
        <f>J75*(1000-(1000*0.61365*exp(17.502*W75/(240.97+W75))/(DY75+DZ75)+DT75)/2)/(1000*0.61365*exp(17.502*W75/(240.97+W75))/(DY75+DZ75)-DT75)</f>
        <v>0</v>
      </c>
      <c r="T75">
        <f>1/((DM75+1)/(Q75/1.6)+1/(R75/1.37)) + DM75/((DM75+1)/(Q75/1.6) + DM75/(R75/1.37))</f>
        <v>0</v>
      </c>
      <c r="U75">
        <f>(DH75*DK75)</f>
        <v>0</v>
      </c>
      <c r="V75">
        <f>(EA75+(U75+2*0.95*5.67E-8*(((EA75+$B$7)+273)^4-(EA75+273)^4)-44100*J75)/(1.84*29.3*R75+8*0.95*5.67E-8*(EA75+273)^3))</f>
        <v>0</v>
      </c>
      <c r="W75">
        <f>($C$7*EB75+$D$7*EC75+$E$7*V75)</f>
        <v>0</v>
      </c>
      <c r="X75">
        <f>0.61365*exp(17.502*W75/(240.97+W75))</f>
        <v>0</v>
      </c>
      <c r="Y75">
        <f>(Z75/AA75*100)</f>
        <v>0</v>
      </c>
      <c r="Z75">
        <f>DT75*(DY75+DZ75)/1000</f>
        <v>0</v>
      </c>
      <c r="AA75">
        <f>0.61365*exp(17.502*EA75/(240.97+EA75))</f>
        <v>0</v>
      </c>
      <c r="AB75">
        <f>(X75-DT75*(DY75+DZ75)/1000)</f>
        <v>0</v>
      </c>
      <c r="AC75">
        <f>(-J75*44100)</f>
        <v>0</v>
      </c>
      <c r="AD75">
        <f>2*29.3*R75*0.92*(EA75-W75)</f>
        <v>0</v>
      </c>
      <c r="AE75">
        <f>2*0.95*5.67E-8*(((EA75+$B$7)+273)^4-(W75+273)^4)</f>
        <v>0</v>
      </c>
      <c r="AF75">
        <f>U75+AE75+AC75+AD75</f>
        <v>0</v>
      </c>
      <c r="AG75">
        <f>DX75*AU75*(DS75-DR75*(1000-AU75*DU75)/(1000-AU75*DT75))/(100*DL75)</f>
        <v>0</v>
      </c>
      <c r="AH75">
        <f>1000*DX75*AU75*(DT75-DU75)/(100*DL75*(1000-AU75*DT75))</f>
        <v>0</v>
      </c>
      <c r="AI75">
        <f>(AJ75 - AK75 - DY75*1E3/(8.314*(EA75+273.15)) * AM75/DX75 * AL75) * DX75/(100*DL75) * (1000 - DU75)/1000</f>
        <v>0</v>
      </c>
      <c r="AJ75">
        <v>985.09522635856</v>
      </c>
      <c r="AK75">
        <v>951.924066666666</v>
      </c>
      <c r="AL75">
        <v>3.53215421351508</v>
      </c>
      <c r="AM75">
        <v>64.7646732039723</v>
      </c>
      <c r="AN75">
        <f>(AP75 - AO75 + DY75*1E3/(8.314*(EA75+273.15)) * AR75/DX75 * AQ75) * DX75/(100*DL75) * 1000/(1000 - AP75)</f>
        <v>0</v>
      </c>
      <c r="AO75">
        <v>24.8587911178278</v>
      </c>
      <c r="AP75">
        <v>30.8434878787879</v>
      </c>
      <c r="AQ75">
        <v>-0.000565090471624875</v>
      </c>
      <c r="AR75">
        <v>110.942474455945</v>
      </c>
      <c r="AS75">
        <v>0</v>
      </c>
      <c r="AT75">
        <v>0</v>
      </c>
      <c r="AU75">
        <f>IF(AS75*$H$13&gt;=AW75,1.0,(AW75/(AW75-AS75*$H$13)))</f>
        <v>0</v>
      </c>
      <c r="AV75">
        <f>(AU75-1)*100</f>
        <v>0</v>
      </c>
      <c r="AW75">
        <f>MAX(0,($B$13+$C$13*EF75)/(1+$D$13*EF75)*DY75/(EA75+273)*$E$13)</f>
        <v>0</v>
      </c>
      <c r="AX75" t="s">
        <v>437</v>
      </c>
      <c r="AY75" t="s">
        <v>437</v>
      </c>
      <c r="AZ75">
        <v>0</v>
      </c>
      <c r="BA75">
        <v>0</v>
      </c>
      <c r="BB75">
        <f>1-AZ75/BA75</f>
        <v>0</v>
      </c>
      <c r="BC75">
        <v>0</v>
      </c>
      <c r="BD75" t="s">
        <v>437</v>
      </c>
      <c r="BE75" t="s">
        <v>437</v>
      </c>
      <c r="BF75">
        <v>0</v>
      </c>
      <c r="BG75">
        <v>0</v>
      </c>
      <c r="BH75">
        <f>1-BF75/BG75</f>
        <v>0</v>
      </c>
      <c r="BI75">
        <v>0.5</v>
      </c>
      <c r="BJ75">
        <f>DI75</f>
        <v>0</v>
      </c>
      <c r="BK75">
        <f>L75</f>
        <v>0</v>
      </c>
      <c r="BL75">
        <f>BH75*BI75*BJ75</f>
        <v>0</v>
      </c>
      <c r="BM75">
        <f>(BK75-BC75)/BJ75</f>
        <v>0</v>
      </c>
      <c r="BN75">
        <f>(BA75-BG75)/BG75</f>
        <v>0</v>
      </c>
      <c r="BO75">
        <f>AZ75/(BB75+AZ75/BG75)</f>
        <v>0</v>
      </c>
      <c r="BP75" t="s">
        <v>437</v>
      </c>
      <c r="BQ75">
        <v>0</v>
      </c>
      <c r="BR75">
        <f>IF(BQ75&lt;&gt;0, BQ75, BO75)</f>
        <v>0</v>
      </c>
      <c r="BS75">
        <f>1-BR75/BG75</f>
        <v>0</v>
      </c>
      <c r="BT75">
        <f>(BG75-BF75)/(BG75-BR75)</f>
        <v>0</v>
      </c>
      <c r="BU75">
        <f>(BA75-BG75)/(BA75-BR75)</f>
        <v>0</v>
      </c>
      <c r="BV75">
        <f>(BG75-BF75)/(BG75-AZ75)</f>
        <v>0</v>
      </c>
      <c r="BW75">
        <f>(BA75-BG75)/(BA75-AZ75)</f>
        <v>0</v>
      </c>
      <c r="BX75">
        <f>(BT75*BR75/BF75)</f>
        <v>0</v>
      </c>
      <c r="BY75">
        <f>(1-BX75)</f>
        <v>0</v>
      </c>
      <c r="DH75">
        <f>$B$11*EG75+$C$11*EH75+$F$11*ES75*(1-EV75)</f>
        <v>0</v>
      </c>
      <c r="DI75">
        <f>DH75*DJ75</f>
        <v>0</v>
      </c>
      <c r="DJ75">
        <f>($B$11*$D$9+$C$11*$D$9+$F$11*((FF75+EX75)/MAX(FF75+EX75+FG75, 0.1)*$I$9+FG75/MAX(FF75+EX75+FG75, 0.1)*$J$9))/($B$11+$C$11+$F$11)</f>
        <v>0</v>
      </c>
      <c r="DK75">
        <f>($B$11*$K$9+$C$11*$K$9+$F$11*((FF75+EX75)/MAX(FF75+EX75+FG75, 0.1)*$P$9+FG75/MAX(FF75+EX75+FG75, 0.1)*$Q$9))/($B$11+$C$11+$F$11)</f>
        <v>0</v>
      </c>
      <c r="DL75">
        <v>6</v>
      </c>
      <c r="DM75">
        <v>0.5</v>
      </c>
      <c r="DN75" t="s">
        <v>438</v>
      </c>
      <c r="DO75">
        <v>2</v>
      </c>
      <c r="DP75" t="b">
        <v>1</v>
      </c>
      <c r="DQ75">
        <v>1761408554.84615</v>
      </c>
      <c r="DR75">
        <v>898.597923076923</v>
      </c>
      <c r="DS75">
        <v>944.030538461539</v>
      </c>
      <c r="DT75">
        <v>30.8697769230769</v>
      </c>
      <c r="DU75">
        <v>24.8542384615385</v>
      </c>
      <c r="DV75">
        <v>897.500615384615</v>
      </c>
      <c r="DW75">
        <v>30.5545846153846</v>
      </c>
      <c r="DX75">
        <v>500.051076923077</v>
      </c>
      <c r="DY75">
        <v>90.2836615384615</v>
      </c>
      <c r="DZ75">
        <v>0.0312220461538462</v>
      </c>
      <c r="EA75">
        <v>37.0421769230769</v>
      </c>
      <c r="EB75">
        <v>36.0114461538462</v>
      </c>
      <c r="EC75">
        <v>999.9</v>
      </c>
      <c r="ED75">
        <v>0</v>
      </c>
      <c r="EE75">
        <v>0</v>
      </c>
      <c r="EF75">
        <v>10000.9061538462</v>
      </c>
      <c r="EG75">
        <v>0</v>
      </c>
      <c r="EH75">
        <v>1226.96384615385</v>
      </c>
      <c r="EI75">
        <v>-45.4324692307692</v>
      </c>
      <c r="EJ75">
        <v>927.220769230769</v>
      </c>
      <c r="EK75">
        <v>968.091846153846</v>
      </c>
      <c r="EL75">
        <v>6.01555307692308</v>
      </c>
      <c r="EM75">
        <v>944.030538461539</v>
      </c>
      <c r="EN75">
        <v>24.8542384615385</v>
      </c>
      <c r="EO75">
        <v>2.78703692307692</v>
      </c>
      <c r="EP75">
        <v>2.24393307692308</v>
      </c>
      <c r="EQ75">
        <v>22.8075076923077</v>
      </c>
      <c r="ER75">
        <v>19.2794461538462</v>
      </c>
      <c r="ES75">
        <v>1200.01230769231</v>
      </c>
      <c r="ET75">
        <v>0.967003461538461</v>
      </c>
      <c r="EU75">
        <v>0.0329967615384615</v>
      </c>
      <c r="EV75">
        <v>0</v>
      </c>
      <c r="EW75">
        <v>1423.90384615385</v>
      </c>
      <c r="EX75">
        <v>5.00059</v>
      </c>
      <c r="EY75">
        <v>17276.0153846154</v>
      </c>
      <c r="EZ75">
        <v>10358.8307692308</v>
      </c>
      <c r="FA75">
        <v>45.5</v>
      </c>
      <c r="FB75">
        <v>46.812</v>
      </c>
      <c r="FC75">
        <v>45.5</v>
      </c>
      <c r="FD75">
        <v>46.75</v>
      </c>
      <c r="FE75">
        <v>47.062</v>
      </c>
      <c r="FF75">
        <v>1155.58230769231</v>
      </c>
      <c r="FG75">
        <v>39.43</v>
      </c>
      <c r="FH75">
        <v>0</v>
      </c>
      <c r="FI75">
        <v>1761408522.7</v>
      </c>
      <c r="FJ75">
        <v>0</v>
      </c>
      <c r="FK75">
        <v>1423.8</v>
      </c>
      <c r="FL75">
        <v>-7.14923077668929</v>
      </c>
      <c r="FM75">
        <v>-73.2692308945597</v>
      </c>
      <c r="FN75">
        <v>17274.68</v>
      </c>
      <c r="FO75">
        <v>15</v>
      </c>
      <c r="FP75">
        <v>0</v>
      </c>
      <c r="FQ75" t="s">
        <v>439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-45.21564</v>
      </c>
      <c r="GD75">
        <v>-5.14895639097747</v>
      </c>
      <c r="GE75">
        <v>0.733850900660345</v>
      </c>
      <c r="GF75">
        <v>0</v>
      </c>
      <c r="GG75">
        <v>1424.16588235294</v>
      </c>
      <c r="GH75">
        <v>-6.9338426334306</v>
      </c>
      <c r="GI75">
        <v>0.720000480584208</v>
      </c>
      <c r="GJ75">
        <v>-1</v>
      </c>
      <c r="GK75">
        <v>6.0256945</v>
      </c>
      <c r="GL75">
        <v>-0.258841353383455</v>
      </c>
      <c r="GM75">
        <v>0.0248834271102274</v>
      </c>
      <c r="GN75">
        <v>0</v>
      </c>
      <c r="GO75">
        <v>0</v>
      </c>
      <c r="GP75">
        <v>2</v>
      </c>
      <c r="GQ75" t="s">
        <v>473</v>
      </c>
      <c r="GR75">
        <v>3.13117</v>
      </c>
      <c r="GS75">
        <v>2.70903</v>
      </c>
      <c r="GT75">
        <v>0.154321</v>
      </c>
      <c r="GU75">
        <v>0.159265</v>
      </c>
      <c r="GV75">
        <v>0.12116</v>
      </c>
      <c r="GW75">
        <v>0.104235</v>
      </c>
      <c r="GX75">
        <v>31441.9</v>
      </c>
      <c r="GY75">
        <v>33328.4</v>
      </c>
      <c r="GZ75">
        <v>33681.7</v>
      </c>
      <c r="HA75">
        <v>35937.4</v>
      </c>
      <c r="HB75">
        <v>41928.6</v>
      </c>
      <c r="HC75">
        <v>46257.7</v>
      </c>
      <c r="HD75">
        <v>52642.3</v>
      </c>
      <c r="HE75">
        <v>57463</v>
      </c>
      <c r="HF75">
        <v>1.86318</v>
      </c>
      <c r="HG75">
        <v>1.73797</v>
      </c>
      <c r="HH75">
        <v>0.0979193</v>
      </c>
      <c r="HI75">
        <v>0</v>
      </c>
      <c r="HJ75">
        <v>34.4232</v>
      </c>
      <c r="HK75">
        <v>999.9</v>
      </c>
      <c r="HL75">
        <v>60.298</v>
      </c>
      <c r="HM75">
        <v>27.885</v>
      </c>
      <c r="HN75">
        <v>25.1745</v>
      </c>
      <c r="HO75">
        <v>56.4745</v>
      </c>
      <c r="HP75">
        <v>44.0425</v>
      </c>
      <c r="HQ75">
        <v>1</v>
      </c>
      <c r="HR75">
        <v>0.695798</v>
      </c>
      <c r="HS75">
        <v>0.0801008</v>
      </c>
      <c r="HT75">
        <v>20.1352</v>
      </c>
      <c r="HU75">
        <v>5.19213</v>
      </c>
      <c r="HV75">
        <v>12.0099</v>
      </c>
      <c r="HW75">
        <v>4.9727</v>
      </c>
      <c r="HX75">
        <v>3.29475</v>
      </c>
      <c r="HY75">
        <v>9999</v>
      </c>
      <c r="HZ75">
        <v>9999</v>
      </c>
      <c r="IA75">
        <v>999.9</v>
      </c>
      <c r="IB75">
        <v>9999</v>
      </c>
      <c r="IC75">
        <v>1.86317</v>
      </c>
      <c r="ID75">
        <v>1.86811</v>
      </c>
      <c r="IE75">
        <v>1.86783</v>
      </c>
      <c r="IF75">
        <v>1.86905</v>
      </c>
      <c r="IG75">
        <v>1.86981</v>
      </c>
      <c r="IH75">
        <v>1.86591</v>
      </c>
      <c r="II75">
        <v>1.86701</v>
      </c>
      <c r="IJ75">
        <v>1.86844</v>
      </c>
      <c r="IK75">
        <v>5</v>
      </c>
      <c r="IL75">
        <v>0</v>
      </c>
      <c r="IM75">
        <v>0</v>
      </c>
      <c r="IN75">
        <v>0</v>
      </c>
      <c r="IO75" t="s">
        <v>441</v>
      </c>
      <c r="IP75" t="s">
        <v>442</v>
      </c>
      <c r="IQ75" t="s">
        <v>443</v>
      </c>
      <c r="IR75" t="s">
        <v>443</v>
      </c>
      <c r="IS75" t="s">
        <v>443</v>
      </c>
      <c r="IT75" t="s">
        <v>443</v>
      </c>
      <c r="IU75">
        <v>0</v>
      </c>
      <c r="IV75">
        <v>100</v>
      </c>
      <c r="IW75">
        <v>100</v>
      </c>
      <c r="IX75">
        <v>1.098</v>
      </c>
      <c r="IY75">
        <v>0.3152</v>
      </c>
      <c r="IZ75">
        <v>1.09748391826392</v>
      </c>
      <c r="JA75">
        <v>0</v>
      </c>
      <c r="JB75">
        <v>0</v>
      </c>
      <c r="JC75">
        <v>0</v>
      </c>
      <c r="JD75">
        <v>0.315191680746845</v>
      </c>
      <c r="JE75">
        <v>0</v>
      </c>
      <c r="JF75">
        <v>0</v>
      </c>
      <c r="JG75">
        <v>0</v>
      </c>
      <c r="JH75">
        <v>5</v>
      </c>
      <c r="JI75">
        <v>2273</v>
      </c>
      <c r="JJ75">
        <v>0</v>
      </c>
      <c r="JK75">
        <v>25</v>
      </c>
      <c r="JL75">
        <v>29356809.4</v>
      </c>
      <c r="JM75">
        <v>29356809.4</v>
      </c>
      <c r="JN75">
        <v>2.00073</v>
      </c>
      <c r="JO75">
        <v>2.59033</v>
      </c>
      <c r="JP75">
        <v>1.54785</v>
      </c>
      <c r="JQ75">
        <v>2.32422</v>
      </c>
      <c r="JR75">
        <v>1.64551</v>
      </c>
      <c r="JS75">
        <v>2.35718</v>
      </c>
      <c r="JT75">
        <v>32.4433</v>
      </c>
      <c r="JU75">
        <v>24.2101</v>
      </c>
      <c r="JV75">
        <v>18</v>
      </c>
      <c r="JW75">
        <v>506.858</v>
      </c>
      <c r="JX75">
        <v>419.491</v>
      </c>
      <c r="JY75">
        <v>35.8167</v>
      </c>
      <c r="JZ75">
        <v>36.0583</v>
      </c>
      <c r="KA75">
        <v>30</v>
      </c>
      <c r="KB75">
        <v>35.9172</v>
      </c>
      <c r="KC75">
        <v>35.8433</v>
      </c>
      <c r="KD75">
        <v>40.1567</v>
      </c>
      <c r="KE75">
        <v>0</v>
      </c>
      <c r="KF75">
        <v>100</v>
      </c>
      <c r="KG75">
        <v>35.8093</v>
      </c>
      <c r="KH75">
        <v>993.69</v>
      </c>
      <c r="KI75">
        <v>53.0404</v>
      </c>
      <c r="KJ75">
        <v>95.6223</v>
      </c>
      <c r="KK75">
        <v>93.0858</v>
      </c>
    </row>
    <row r="76" spans="1:297">
      <c r="A76">
        <v>60</v>
      </c>
      <c r="B76">
        <v>1761408568</v>
      </c>
      <c r="C76">
        <v>387</v>
      </c>
      <c r="D76" t="s">
        <v>562</v>
      </c>
      <c r="E76" t="s">
        <v>563</v>
      </c>
      <c r="F76">
        <v>5</v>
      </c>
      <c r="G76" t="s">
        <v>435</v>
      </c>
      <c r="H76" t="s">
        <v>436</v>
      </c>
      <c r="I76">
        <v>1761408559.84615</v>
      </c>
      <c r="J76">
        <f>(K76)/1000</f>
        <v>0</v>
      </c>
      <c r="K76">
        <f>IF(DP76, AN76, AH76)</f>
        <v>0</v>
      </c>
      <c r="L76">
        <f>IF(DP76, AI76, AG76)</f>
        <v>0</v>
      </c>
      <c r="M76">
        <f>DR76 - IF(AU76&gt;1, L76*DL76*100.0/(AW76), 0)</f>
        <v>0</v>
      </c>
      <c r="N76">
        <f>((T76-J76/2)*M76-L76)/(T76+J76/2)</f>
        <v>0</v>
      </c>
      <c r="O76">
        <f>N76*(DY76+DZ76)/1000.0</f>
        <v>0</v>
      </c>
      <c r="P76">
        <f>(DR76 - IF(AU76&gt;1, L76*DL76*100.0/(AW76), 0))*(DY76+DZ76)/1000.0</f>
        <v>0</v>
      </c>
      <c r="Q76">
        <f>2.0/((1/S76-1/R76)+SIGN(S76)*SQRT((1/S76-1/R76)*(1/S76-1/R76) + 4*DM76/((DM76+1)*(DM76+1))*(2*1/S76*1/R76-1/R76*1/R76)))</f>
        <v>0</v>
      </c>
      <c r="R76">
        <f>IF(LEFT(DN76,1)&lt;&gt;"0",IF(LEFT(DN76,1)="1",3.0,DO76),$D$5+$E$5*(EF76*DY76/($K$5*1000))+$F$5*(EF76*DY76/($K$5*1000))*MAX(MIN(DL76,$J$5),$I$5)*MAX(MIN(DL76,$J$5),$I$5)+$G$5*MAX(MIN(DL76,$J$5),$I$5)*(EF76*DY76/($K$5*1000))+$H$5*(EF76*DY76/($K$5*1000))*(EF76*DY76/($K$5*1000)))</f>
        <v>0</v>
      </c>
      <c r="S76">
        <f>J76*(1000-(1000*0.61365*exp(17.502*W76/(240.97+W76))/(DY76+DZ76)+DT76)/2)/(1000*0.61365*exp(17.502*W76/(240.97+W76))/(DY76+DZ76)-DT76)</f>
        <v>0</v>
      </c>
      <c r="T76">
        <f>1/((DM76+1)/(Q76/1.6)+1/(R76/1.37)) + DM76/((DM76+1)/(Q76/1.6) + DM76/(R76/1.37))</f>
        <v>0</v>
      </c>
      <c r="U76">
        <f>(DH76*DK76)</f>
        <v>0</v>
      </c>
      <c r="V76">
        <f>(EA76+(U76+2*0.95*5.67E-8*(((EA76+$B$7)+273)^4-(EA76+273)^4)-44100*J76)/(1.84*29.3*R76+8*0.95*5.67E-8*(EA76+273)^3))</f>
        <v>0</v>
      </c>
      <c r="W76">
        <f>($C$7*EB76+$D$7*EC76+$E$7*V76)</f>
        <v>0</v>
      </c>
      <c r="X76">
        <f>0.61365*exp(17.502*W76/(240.97+W76))</f>
        <v>0</v>
      </c>
      <c r="Y76">
        <f>(Z76/AA76*100)</f>
        <v>0</v>
      </c>
      <c r="Z76">
        <f>DT76*(DY76+DZ76)/1000</f>
        <v>0</v>
      </c>
      <c r="AA76">
        <f>0.61365*exp(17.502*EA76/(240.97+EA76))</f>
        <v>0</v>
      </c>
      <c r="AB76">
        <f>(X76-DT76*(DY76+DZ76)/1000)</f>
        <v>0</v>
      </c>
      <c r="AC76">
        <f>(-J76*44100)</f>
        <v>0</v>
      </c>
      <c r="AD76">
        <f>2*29.3*R76*0.92*(EA76-W76)</f>
        <v>0</v>
      </c>
      <c r="AE76">
        <f>2*0.95*5.67E-8*(((EA76+$B$7)+273)^4-(W76+273)^4)</f>
        <v>0</v>
      </c>
      <c r="AF76">
        <f>U76+AE76+AC76+AD76</f>
        <v>0</v>
      </c>
      <c r="AG76">
        <f>DX76*AU76*(DS76-DR76*(1000-AU76*DU76)/(1000-AU76*DT76))/(100*DL76)</f>
        <v>0</v>
      </c>
      <c r="AH76">
        <f>1000*DX76*AU76*(DT76-DU76)/(100*DL76*(1000-AU76*DT76))</f>
        <v>0</v>
      </c>
      <c r="AI76">
        <f>(AJ76 - AK76 - DY76*1E3/(8.314*(EA76+273.15)) * AM76/DX76 * AL76) * DX76/(100*DL76) * (1000 - DU76)/1000</f>
        <v>0</v>
      </c>
      <c r="AJ76">
        <v>1001.22730399172</v>
      </c>
      <c r="AK76">
        <v>968.568878787879</v>
      </c>
      <c r="AL76">
        <v>3.32570552877128</v>
      </c>
      <c r="AM76">
        <v>64.7646732039723</v>
      </c>
      <c r="AN76">
        <f>(AP76 - AO76 + DY76*1E3/(8.314*(EA76+273.15)) * AR76/DX76 * AQ76) * DX76/(100*DL76) * 1000/(1000 - AP76)</f>
        <v>0</v>
      </c>
      <c r="AO76">
        <v>24.8614434823197</v>
      </c>
      <c r="AP76">
        <v>30.8279418181818</v>
      </c>
      <c r="AQ76">
        <v>-0.000432521892537292</v>
      </c>
      <c r="AR76">
        <v>110.942474455945</v>
      </c>
      <c r="AS76">
        <v>0</v>
      </c>
      <c r="AT76">
        <v>0</v>
      </c>
      <c r="AU76">
        <f>IF(AS76*$H$13&gt;=AW76,1.0,(AW76/(AW76-AS76*$H$13)))</f>
        <v>0</v>
      </c>
      <c r="AV76">
        <f>(AU76-1)*100</f>
        <v>0</v>
      </c>
      <c r="AW76">
        <f>MAX(0,($B$13+$C$13*EF76)/(1+$D$13*EF76)*DY76/(EA76+273)*$E$13)</f>
        <v>0</v>
      </c>
      <c r="AX76" t="s">
        <v>437</v>
      </c>
      <c r="AY76" t="s">
        <v>437</v>
      </c>
      <c r="AZ76">
        <v>0</v>
      </c>
      <c r="BA76">
        <v>0</v>
      </c>
      <c r="BB76">
        <f>1-AZ76/BA76</f>
        <v>0</v>
      </c>
      <c r="BC76">
        <v>0</v>
      </c>
      <c r="BD76" t="s">
        <v>437</v>
      </c>
      <c r="BE76" t="s">
        <v>437</v>
      </c>
      <c r="BF76">
        <v>0</v>
      </c>
      <c r="BG76">
        <v>0</v>
      </c>
      <c r="BH76">
        <f>1-BF76/BG76</f>
        <v>0</v>
      </c>
      <c r="BI76">
        <v>0.5</v>
      </c>
      <c r="BJ76">
        <f>DI76</f>
        <v>0</v>
      </c>
      <c r="BK76">
        <f>L76</f>
        <v>0</v>
      </c>
      <c r="BL76">
        <f>BH76*BI76*BJ76</f>
        <v>0</v>
      </c>
      <c r="BM76">
        <f>(BK76-BC76)/BJ76</f>
        <v>0</v>
      </c>
      <c r="BN76">
        <f>(BA76-BG76)/BG76</f>
        <v>0</v>
      </c>
      <c r="BO76">
        <f>AZ76/(BB76+AZ76/BG76)</f>
        <v>0</v>
      </c>
      <c r="BP76" t="s">
        <v>437</v>
      </c>
      <c r="BQ76">
        <v>0</v>
      </c>
      <c r="BR76">
        <f>IF(BQ76&lt;&gt;0, BQ76, BO76)</f>
        <v>0</v>
      </c>
      <c r="BS76">
        <f>1-BR76/BG76</f>
        <v>0</v>
      </c>
      <c r="BT76">
        <f>(BG76-BF76)/(BG76-BR76)</f>
        <v>0</v>
      </c>
      <c r="BU76">
        <f>(BA76-BG76)/(BA76-BR76)</f>
        <v>0</v>
      </c>
      <c r="BV76">
        <f>(BG76-BF76)/(BG76-AZ76)</f>
        <v>0</v>
      </c>
      <c r="BW76">
        <f>(BA76-BG76)/(BA76-AZ76)</f>
        <v>0</v>
      </c>
      <c r="BX76">
        <f>(BT76*BR76/BF76)</f>
        <v>0</v>
      </c>
      <c r="BY76">
        <f>(1-BX76)</f>
        <v>0</v>
      </c>
      <c r="DH76">
        <f>$B$11*EG76+$C$11*EH76+$F$11*ES76*(1-EV76)</f>
        <v>0</v>
      </c>
      <c r="DI76">
        <f>DH76*DJ76</f>
        <v>0</v>
      </c>
      <c r="DJ76">
        <f>($B$11*$D$9+$C$11*$D$9+$F$11*((FF76+EX76)/MAX(FF76+EX76+FG76, 0.1)*$I$9+FG76/MAX(FF76+EX76+FG76, 0.1)*$J$9))/($B$11+$C$11+$F$11)</f>
        <v>0</v>
      </c>
      <c r="DK76">
        <f>($B$11*$K$9+$C$11*$K$9+$F$11*((FF76+EX76)/MAX(FF76+EX76+FG76, 0.1)*$P$9+FG76/MAX(FF76+EX76+FG76, 0.1)*$Q$9))/($B$11+$C$11+$F$11)</f>
        <v>0</v>
      </c>
      <c r="DL76">
        <v>6</v>
      </c>
      <c r="DM76">
        <v>0.5</v>
      </c>
      <c r="DN76" t="s">
        <v>438</v>
      </c>
      <c r="DO76">
        <v>2</v>
      </c>
      <c r="DP76" t="b">
        <v>1</v>
      </c>
      <c r="DQ76">
        <v>1761408559.84615</v>
      </c>
      <c r="DR76">
        <v>915.156538461539</v>
      </c>
      <c r="DS76">
        <v>960.609615384615</v>
      </c>
      <c r="DT76">
        <v>30.8523461538462</v>
      </c>
      <c r="DU76">
        <v>24.8572538461538</v>
      </c>
      <c r="DV76">
        <v>914.059153846154</v>
      </c>
      <c r="DW76">
        <v>30.5371461538462</v>
      </c>
      <c r="DX76">
        <v>500.000769230769</v>
      </c>
      <c r="DY76">
        <v>90.2841461538461</v>
      </c>
      <c r="DZ76">
        <v>0.0313199</v>
      </c>
      <c r="EA76">
        <v>37.0369384615385</v>
      </c>
      <c r="EB76">
        <v>36.0083692307692</v>
      </c>
      <c r="EC76">
        <v>999.9</v>
      </c>
      <c r="ED76">
        <v>0</v>
      </c>
      <c r="EE76">
        <v>0</v>
      </c>
      <c r="EF76">
        <v>9987.63846153846</v>
      </c>
      <c r="EG76">
        <v>0</v>
      </c>
      <c r="EH76">
        <v>1226.97692307692</v>
      </c>
      <c r="EI76">
        <v>-45.4529384615385</v>
      </c>
      <c r="EJ76">
        <v>944.289846153846</v>
      </c>
      <c r="EK76">
        <v>985.096846153846</v>
      </c>
      <c r="EL76">
        <v>5.99509153846154</v>
      </c>
      <c r="EM76">
        <v>960.609615384615</v>
      </c>
      <c r="EN76">
        <v>24.8572538461538</v>
      </c>
      <c r="EO76">
        <v>2.78547769230769</v>
      </c>
      <c r="EP76">
        <v>2.24421846153846</v>
      </c>
      <c r="EQ76">
        <v>22.7982769230769</v>
      </c>
      <c r="ER76">
        <v>19.2814923076923</v>
      </c>
      <c r="ES76">
        <v>1200.01461538462</v>
      </c>
      <c r="ET76">
        <v>0.967003461538462</v>
      </c>
      <c r="EU76">
        <v>0.0329967769230769</v>
      </c>
      <c r="EV76">
        <v>0</v>
      </c>
      <c r="EW76">
        <v>1423.33230769231</v>
      </c>
      <c r="EX76">
        <v>5.00059</v>
      </c>
      <c r="EY76">
        <v>17270.2923076923</v>
      </c>
      <c r="EZ76">
        <v>10358.8538461538</v>
      </c>
      <c r="FA76">
        <v>45.5</v>
      </c>
      <c r="FB76">
        <v>46.812</v>
      </c>
      <c r="FC76">
        <v>45.5</v>
      </c>
      <c r="FD76">
        <v>46.75</v>
      </c>
      <c r="FE76">
        <v>47.0668461538462</v>
      </c>
      <c r="FF76">
        <v>1155.58461538462</v>
      </c>
      <c r="FG76">
        <v>39.43</v>
      </c>
      <c r="FH76">
        <v>0</v>
      </c>
      <c r="FI76">
        <v>1761408528.1</v>
      </c>
      <c r="FJ76">
        <v>0</v>
      </c>
      <c r="FK76">
        <v>1423.26846153846</v>
      </c>
      <c r="FL76">
        <v>-4.82940171490886</v>
      </c>
      <c r="FM76">
        <v>-73.7743590190015</v>
      </c>
      <c r="FN76">
        <v>17268.8423076923</v>
      </c>
      <c r="FO76">
        <v>15</v>
      </c>
      <c r="FP76">
        <v>0</v>
      </c>
      <c r="FQ76" t="s">
        <v>439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-45.4310190476191</v>
      </c>
      <c r="GD76">
        <v>-1.71932727272719</v>
      </c>
      <c r="GE76">
        <v>0.616333924349338</v>
      </c>
      <c r="GF76">
        <v>0</v>
      </c>
      <c r="GG76">
        <v>1423.67470588235</v>
      </c>
      <c r="GH76">
        <v>-6.14392665812091</v>
      </c>
      <c r="GI76">
        <v>0.638487345188126</v>
      </c>
      <c r="GJ76">
        <v>-1</v>
      </c>
      <c r="GK76">
        <v>6.00698238095238</v>
      </c>
      <c r="GL76">
        <v>-0.248976623376624</v>
      </c>
      <c r="GM76">
        <v>0.0251505082604634</v>
      </c>
      <c r="GN76">
        <v>0</v>
      </c>
      <c r="GO76">
        <v>0</v>
      </c>
      <c r="GP76">
        <v>2</v>
      </c>
      <c r="GQ76" t="s">
        <v>473</v>
      </c>
      <c r="GR76">
        <v>3.13115</v>
      </c>
      <c r="GS76">
        <v>2.70951</v>
      </c>
      <c r="GT76">
        <v>0.156113</v>
      </c>
      <c r="GU76">
        <v>0.161174</v>
      </c>
      <c r="GV76">
        <v>0.121106</v>
      </c>
      <c r="GW76">
        <v>0.104246</v>
      </c>
      <c r="GX76">
        <v>31375.2</v>
      </c>
      <c r="GY76">
        <v>33252.7</v>
      </c>
      <c r="GZ76">
        <v>33681.7</v>
      </c>
      <c r="HA76">
        <v>35937.6</v>
      </c>
      <c r="HB76">
        <v>41931.2</v>
      </c>
      <c r="HC76">
        <v>46257.8</v>
      </c>
      <c r="HD76">
        <v>52642.1</v>
      </c>
      <c r="HE76">
        <v>57463.5</v>
      </c>
      <c r="HF76">
        <v>1.86343</v>
      </c>
      <c r="HG76">
        <v>1.73787</v>
      </c>
      <c r="HH76">
        <v>0.0980347</v>
      </c>
      <c r="HI76">
        <v>0</v>
      </c>
      <c r="HJ76">
        <v>34.4224</v>
      </c>
      <c r="HK76">
        <v>999.9</v>
      </c>
      <c r="HL76">
        <v>60.273</v>
      </c>
      <c r="HM76">
        <v>27.906</v>
      </c>
      <c r="HN76">
        <v>25.1967</v>
      </c>
      <c r="HO76">
        <v>55.8545</v>
      </c>
      <c r="HP76">
        <v>44.2147</v>
      </c>
      <c r="HQ76">
        <v>1</v>
      </c>
      <c r="HR76">
        <v>0.695762</v>
      </c>
      <c r="HS76">
        <v>0.0748611</v>
      </c>
      <c r="HT76">
        <v>20.1352</v>
      </c>
      <c r="HU76">
        <v>5.19273</v>
      </c>
      <c r="HV76">
        <v>12.0099</v>
      </c>
      <c r="HW76">
        <v>4.97345</v>
      </c>
      <c r="HX76">
        <v>3.29468</v>
      </c>
      <c r="HY76">
        <v>9999</v>
      </c>
      <c r="HZ76">
        <v>9999</v>
      </c>
      <c r="IA76">
        <v>999.9</v>
      </c>
      <c r="IB76">
        <v>9999</v>
      </c>
      <c r="IC76">
        <v>1.86318</v>
      </c>
      <c r="ID76">
        <v>1.86811</v>
      </c>
      <c r="IE76">
        <v>1.86783</v>
      </c>
      <c r="IF76">
        <v>1.86904</v>
      </c>
      <c r="IG76">
        <v>1.86981</v>
      </c>
      <c r="IH76">
        <v>1.86589</v>
      </c>
      <c r="II76">
        <v>1.86698</v>
      </c>
      <c r="IJ76">
        <v>1.86844</v>
      </c>
      <c r="IK76">
        <v>5</v>
      </c>
      <c r="IL76">
        <v>0</v>
      </c>
      <c r="IM76">
        <v>0</v>
      </c>
      <c r="IN76">
        <v>0</v>
      </c>
      <c r="IO76" t="s">
        <v>441</v>
      </c>
      <c r="IP76" t="s">
        <v>442</v>
      </c>
      <c r="IQ76" t="s">
        <v>443</v>
      </c>
      <c r="IR76" t="s">
        <v>443</v>
      </c>
      <c r="IS76" t="s">
        <v>443</v>
      </c>
      <c r="IT76" t="s">
        <v>443</v>
      </c>
      <c r="IU76">
        <v>0</v>
      </c>
      <c r="IV76">
        <v>100</v>
      </c>
      <c r="IW76">
        <v>100</v>
      </c>
      <c r="IX76">
        <v>1.097</v>
      </c>
      <c r="IY76">
        <v>0.3151</v>
      </c>
      <c r="IZ76">
        <v>1.09748391826392</v>
      </c>
      <c r="JA76">
        <v>0</v>
      </c>
      <c r="JB76">
        <v>0</v>
      </c>
      <c r="JC76">
        <v>0</v>
      </c>
      <c r="JD76">
        <v>0.315191680746845</v>
      </c>
      <c r="JE76">
        <v>0</v>
      </c>
      <c r="JF76">
        <v>0</v>
      </c>
      <c r="JG76">
        <v>0</v>
      </c>
      <c r="JH76">
        <v>5</v>
      </c>
      <c r="JI76">
        <v>2273</v>
      </c>
      <c r="JJ76">
        <v>0</v>
      </c>
      <c r="JK76">
        <v>25</v>
      </c>
      <c r="JL76">
        <v>29356809.5</v>
      </c>
      <c r="JM76">
        <v>29356809.5</v>
      </c>
      <c r="JN76">
        <v>2.03247</v>
      </c>
      <c r="JO76">
        <v>2.59521</v>
      </c>
      <c r="JP76">
        <v>1.54785</v>
      </c>
      <c r="JQ76">
        <v>2.32422</v>
      </c>
      <c r="JR76">
        <v>1.64673</v>
      </c>
      <c r="JS76">
        <v>2.36572</v>
      </c>
      <c r="JT76">
        <v>32.4212</v>
      </c>
      <c r="JU76">
        <v>24.2101</v>
      </c>
      <c r="JV76">
        <v>18</v>
      </c>
      <c r="JW76">
        <v>507.013</v>
      </c>
      <c r="JX76">
        <v>419.421</v>
      </c>
      <c r="JY76">
        <v>35.8057</v>
      </c>
      <c r="JZ76">
        <v>36.0561</v>
      </c>
      <c r="KA76">
        <v>29.9999</v>
      </c>
      <c r="KB76">
        <v>35.915</v>
      </c>
      <c r="KC76">
        <v>35.8416</v>
      </c>
      <c r="KD76">
        <v>40.6845</v>
      </c>
      <c r="KE76">
        <v>0</v>
      </c>
      <c r="KF76">
        <v>100</v>
      </c>
      <c r="KG76">
        <v>35.805</v>
      </c>
      <c r="KH76">
        <v>1007.13</v>
      </c>
      <c r="KI76">
        <v>53.0404</v>
      </c>
      <c r="KJ76">
        <v>95.6221</v>
      </c>
      <c r="KK76">
        <v>93.0864</v>
      </c>
    </row>
    <row r="77" spans="1:297">
      <c r="A77">
        <v>61</v>
      </c>
      <c r="B77">
        <v>1761408573</v>
      </c>
      <c r="C77">
        <v>392</v>
      </c>
      <c r="D77" t="s">
        <v>564</v>
      </c>
      <c r="E77" t="s">
        <v>565</v>
      </c>
      <c r="F77">
        <v>5</v>
      </c>
      <c r="G77" t="s">
        <v>435</v>
      </c>
      <c r="H77" t="s">
        <v>436</v>
      </c>
      <c r="I77">
        <v>1761408564.84615</v>
      </c>
      <c r="J77">
        <f>(K77)/1000</f>
        <v>0</v>
      </c>
      <c r="K77">
        <f>IF(DP77, AN77, AH77)</f>
        <v>0</v>
      </c>
      <c r="L77">
        <f>IF(DP77, AI77, AG77)</f>
        <v>0</v>
      </c>
      <c r="M77">
        <f>DR77 - IF(AU77&gt;1, L77*DL77*100.0/(AW77), 0)</f>
        <v>0</v>
      </c>
      <c r="N77">
        <f>((T77-J77/2)*M77-L77)/(T77+J77/2)</f>
        <v>0</v>
      </c>
      <c r="O77">
        <f>N77*(DY77+DZ77)/1000.0</f>
        <v>0</v>
      </c>
      <c r="P77">
        <f>(DR77 - IF(AU77&gt;1, L77*DL77*100.0/(AW77), 0))*(DY77+DZ77)/1000.0</f>
        <v>0</v>
      </c>
      <c r="Q77">
        <f>2.0/((1/S77-1/R77)+SIGN(S77)*SQRT((1/S77-1/R77)*(1/S77-1/R77) + 4*DM77/((DM77+1)*(DM77+1))*(2*1/S77*1/R77-1/R77*1/R77)))</f>
        <v>0</v>
      </c>
      <c r="R77">
        <f>IF(LEFT(DN77,1)&lt;&gt;"0",IF(LEFT(DN77,1)="1",3.0,DO77),$D$5+$E$5*(EF77*DY77/($K$5*1000))+$F$5*(EF77*DY77/($K$5*1000))*MAX(MIN(DL77,$J$5),$I$5)*MAX(MIN(DL77,$J$5),$I$5)+$G$5*MAX(MIN(DL77,$J$5),$I$5)*(EF77*DY77/($K$5*1000))+$H$5*(EF77*DY77/($K$5*1000))*(EF77*DY77/($K$5*1000)))</f>
        <v>0</v>
      </c>
      <c r="S77">
        <f>J77*(1000-(1000*0.61365*exp(17.502*W77/(240.97+W77))/(DY77+DZ77)+DT77)/2)/(1000*0.61365*exp(17.502*W77/(240.97+W77))/(DY77+DZ77)-DT77)</f>
        <v>0</v>
      </c>
      <c r="T77">
        <f>1/((DM77+1)/(Q77/1.6)+1/(R77/1.37)) + DM77/((DM77+1)/(Q77/1.6) + DM77/(R77/1.37))</f>
        <v>0</v>
      </c>
      <c r="U77">
        <f>(DH77*DK77)</f>
        <v>0</v>
      </c>
      <c r="V77">
        <f>(EA77+(U77+2*0.95*5.67E-8*(((EA77+$B$7)+273)^4-(EA77+273)^4)-44100*J77)/(1.84*29.3*R77+8*0.95*5.67E-8*(EA77+273)^3))</f>
        <v>0</v>
      </c>
      <c r="W77">
        <f>($C$7*EB77+$D$7*EC77+$E$7*V77)</f>
        <v>0</v>
      </c>
      <c r="X77">
        <f>0.61365*exp(17.502*W77/(240.97+W77))</f>
        <v>0</v>
      </c>
      <c r="Y77">
        <f>(Z77/AA77*100)</f>
        <v>0</v>
      </c>
      <c r="Z77">
        <f>DT77*(DY77+DZ77)/1000</f>
        <v>0</v>
      </c>
      <c r="AA77">
        <f>0.61365*exp(17.502*EA77/(240.97+EA77))</f>
        <v>0</v>
      </c>
      <c r="AB77">
        <f>(X77-DT77*(DY77+DZ77)/1000)</f>
        <v>0</v>
      </c>
      <c r="AC77">
        <f>(-J77*44100)</f>
        <v>0</v>
      </c>
      <c r="AD77">
        <f>2*29.3*R77*0.92*(EA77-W77)</f>
        <v>0</v>
      </c>
      <c r="AE77">
        <f>2*0.95*5.67E-8*(((EA77+$B$7)+273)^4-(W77+273)^4)</f>
        <v>0</v>
      </c>
      <c r="AF77">
        <f>U77+AE77+AC77+AD77</f>
        <v>0</v>
      </c>
      <c r="AG77">
        <f>DX77*AU77*(DS77-DR77*(1000-AU77*DU77)/(1000-AU77*DT77))/(100*DL77)</f>
        <v>0</v>
      </c>
      <c r="AH77">
        <f>1000*DX77*AU77*(DT77-DU77)/(100*DL77*(1000-AU77*DT77))</f>
        <v>0</v>
      </c>
      <c r="AI77">
        <f>(AJ77 - AK77 - DY77*1E3/(8.314*(EA77+273.15)) * AM77/DX77 * AL77) * DX77/(100*DL77) * (1000 - DU77)/1000</f>
        <v>0</v>
      </c>
      <c r="AJ77">
        <v>1019.61014595401</v>
      </c>
      <c r="AK77">
        <v>986.184933333333</v>
      </c>
      <c r="AL77">
        <v>3.51993961028459</v>
      </c>
      <c r="AM77">
        <v>64.7646732039723</v>
      </c>
      <c r="AN77">
        <f>(AP77 - AO77 + DY77*1E3/(8.314*(EA77+273.15)) * AR77/DX77 * AQ77) * DX77/(100*DL77) * 1000/(1000 - AP77)</f>
        <v>0</v>
      </c>
      <c r="AO77">
        <v>24.8648648476718</v>
      </c>
      <c r="AP77">
        <v>30.807523030303</v>
      </c>
      <c r="AQ77">
        <v>-0.000415205929193014</v>
      </c>
      <c r="AR77">
        <v>110.942474455945</v>
      </c>
      <c r="AS77">
        <v>0</v>
      </c>
      <c r="AT77">
        <v>0</v>
      </c>
      <c r="AU77">
        <f>IF(AS77*$H$13&gt;=AW77,1.0,(AW77/(AW77-AS77*$H$13)))</f>
        <v>0</v>
      </c>
      <c r="AV77">
        <f>(AU77-1)*100</f>
        <v>0</v>
      </c>
      <c r="AW77">
        <f>MAX(0,($B$13+$C$13*EF77)/(1+$D$13*EF77)*DY77/(EA77+273)*$E$13)</f>
        <v>0</v>
      </c>
      <c r="AX77" t="s">
        <v>437</v>
      </c>
      <c r="AY77" t="s">
        <v>437</v>
      </c>
      <c r="AZ77">
        <v>0</v>
      </c>
      <c r="BA77">
        <v>0</v>
      </c>
      <c r="BB77">
        <f>1-AZ77/BA77</f>
        <v>0</v>
      </c>
      <c r="BC77">
        <v>0</v>
      </c>
      <c r="BD77" t="s">
        <v>437</v>
      </c>
      <c r="BE77" t="s">
        <v>437</v>
      </c>
      <c r="BF77">
        <v>0</v>
      </c>
      <c r="BG77">
        <v>0</v>
      </c>
      <c r="BH77">
        <f>1-BF77/BG77</f>
        <v>0</v>
      </c>
      <c r="BI77">
        <v>0.5</v>
      </c>
      <c r="BJ77">
        <f>DI77</f>
        <v>0</v>
      </c>
      <c r="BK77">
        <f>L77</f>
        <v>0</v>
      </c>
      <c r="BL77">
        <f>BH77*BI77*BJ77</f>
        <v>0</v>
      </c>
      <c r="BM77">
        <f>(BK77-BC77)/BJ77</f>
        <v>0</v>
      </c>
      <c r="BN77">
        <f>(BA77-BG77)/BG77</f>
        <v>0</v>
      </c>
      <c r="BO77">
        <f>AZ77/(BB77+AZ77/BG77)</f>
        <v>0</v>
      </c>
      <c r="BP77" t="s">
        <v>437</v>
      </c>
      <c r="BQ77">
        <v>0</v>
      </c>
      <c r="BR77">
        <f>IF(BQ77&lt;&gt;0, BQ77, BO77)</f>
        <v>0</v>
      </c>
      <c r="BS77">
        <f>1-BR77/BG77</f>
        <v>0</v>
      </c>
      <c r="BT77">
        <f>(BG77-BF77)/(BG77-BR77)</f>
        <v>0</v>
      </c>
      <c r="BU77">
        <f>(BA77-BG77)/(BA77-BR77)</f>
        <v>0</v>
      </c>
      <c r="BV77">
        <f>(BG77-BF77)/(BG77-AZ77)</f>
        <v>0</v>
      </c>
      <c r="BW77">
        <f>(BA77-BG77)/(BA77-AZ77)</f>
        <v>0</v>
      </c>
      <c r="BX77">
        <f>(BT77*BR77/BF77)</f>
        <v>0</v>
      </c>
      <c r="BY77">
        <f>(1-BX77)</f>
        <v>0</v>
      </c>
      <c r="DH77">
        <f>$B$11*EG77+$C$11*EH77+$F$11*ES77*(1-EV77)</f>
        <v>0</v>
      </c>
      <c r="DI77">
        <f>DH77*DJ77</f>
        <v>0</v>
      </c>
      <c r="DJ77">
        <f>($B$11*$D$9+$C$11*$D$9+$F$11*((FF77+EX77)/MAX(FF77+EX77+FG77, 0.1)*$I$9+FG77/MAX(FF77+EX77+FG77, 0.1)*$J$9))/($B$11+$C$11+$F$11)</f>
        <v>0</v>
      </c>
      <c r="DK77">
        <f>($B$11*$K$9+$C$11*$K$9+$F$11*((FF77+EX77)/MAX(FF77+EX77+FG77, 0.1)*$P$9+FG77/MAX(FF77+EX77+FG77, 0.1)*$Q$9))/($B$11+$C$11+$F$11)</f>
        <v>0</v>
      </c>
      <c r="DL77">
        <v>6</v>
      </c>
      <c r="DM77">
        <v>0.5</v>
      </c>
      <c r="DN77" t="s">
        <v>438</v>
      </c>
      <c r="DO77">
        <v>2</v>
      </c>
      <c r="DP77" t="b">
        <v>1</v>
      </c>
      <c r="DQ77">
        <v>1761408564.84615</v>
      </c>
      <c r="DR77">
        <v>931.795</v>
      </c>
      <c r="DS77">
        <v>977.788384615385</v>
      </c>
      <c r="DT77">
        <v>30.8344461538462</v>
      </c>
      <c r="DU77">
        <v>24.8606615384615</v>
      </c>
      <c r="DV77">
        <v>930.697538461538</v>
      </c>
      <c r="DW77">
        <v>30.5192461538462</v>
      </c>
      <c r="DX77">
        <v>500.005</v>
      </c>
      <c r="DY77">
        <v>90.2842538461539</v>
      </c>
      <c r="DZ77">
        <v>0.0311453153846154</v>
      </c>
      <c r="EA77">
        <v>37.0320692307692</v>
      </c>
      <c r="EB77">
        <v>36.0061923076923</v>
      </c>
      <c r="EC77">
        <v>999.9</v>
      </c>
      <c r="ED77">
        <v>0</v>
      </c>
      <c r="EE77">
        <v>0</v>
      </c>
      <c r="EF77">
        <v>10000.18</v>
      </c>
      <c r="EG77">
        <v>0</v>
      </c>
      <c r="EH77">
        <v>1226.97461538462</v>
      </c>
      <c r="EI77">
        <v>-45.9934769230769</v>
      </c>
      <c r="EJ77">
        <v>961.440230769231</v>
      </c>
      <c r="EK77">
        <v>1002.71738461538</v>
      </c>
      <c r="EL77">
        <v>5.97379230769231</v>
      </c>
      <c r="EM77">
        <v>977.788384615385</v>
      </c>
      <c r="EN77">
        <v>24.8606615384615</v>
      </c>
      <c r="EO77">
        <v>2.78386615384615</v>
      </c>
      <c r="EP77">
        <v>2.24452692307692</v>
      </c>
      <c r="EQ77">
        <v>22.7887307692308</v>
      </c>
      <c r="ER77">
        <v>19.2837153846154</v>
      </c>
      <c r="ES77">
        <v>1200.01307692308</v>
      </c>
      <c r="ET77">
        <v>0.967003461538462</v>
      </c>
      <c r="EU77">
        <v>0.0329967923076923</v>
      </c>
      <c r="EV77">
        <v>0</v>
      </c>
      <c r="EW77">
        <v>1422.94615384615</v>
      </c>
      <c r="EX77">
        <v>5.00059</v>
      </c>
      <c r="EY77">
        <v>17264.6923076923</v>
      </c>
      <c r="EZ77">
        <v>10358.8538461538</v>
      </c>
      <c r="FA77">
        <v>45.5</v>
      </c>
      <c r="FB77">
        <v>46.812</v>
      </c>
      <c r="FC77">
        <v>45.5</v>
      </c>
      <c r="FD77">
        <v>46.75</v>
      </c>
      <c r="FE77">
        <v>47.0716923076923</v>
      </c>
      <c r="FF77">
        <v>1155.58307692308</v>
      </c>
      <c r="FG77">
        <v>39.43</v>
      </c>
      <c r="FH77">
        <v>0</v>
      </c>
      <c r="FI77">
        <v>1761408532.9</v>
      </c>
      <c r="FJ77">
        <v>0</v>
      </c>
      <c r="FK77">
        <v>1422.87230769231</v>
      </c>
      <c r="FL77">
        <v>-5.17264957474036</v>
      </c>
      <c r="FM77">
        <v>-59.8256410138211</v>
      </c>
      <c r="FN77">
        <v>17263.1653846154</v>
      </c>
      <c r="FO77">
        <v>15</v>
      </c>
      <c r="FP77">
        <v>0</v>
      </c>
      <c r="FQ77" t="s">
        <v>439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-45.720325</v>
      </c>
      <c r="GD77">
        <v>-5.04950526315796</v>
      </c>
      <c r="GE77">
        <v>0.77170646224779</v>
      </c>
      <c r="GF77">
        <v>0</v>
      </c>
      <c r="GG77">
        <v>1423.17882352941</v>
      </c>
      <c r="GH77">
        <v>-5.15324675769686</v>
      </c>
      <c r="GI77">
        <v>0.534122505808427</v>
      </c>
      <c r="GJ77">
        <v>-1</v>
      </c>
      <c r="GK77">
        <v>5.9836925</v>
      </c>
      <c r="GL77">
        <v>-0.252579699248123</v>
      </c>
      <c r="GM77">
        <v>0.0243048988631921</v>
      </c>
      <c r="GN77">
        <v>0</v>
      </c>
      <c r="GO77">
        <v>0</v>
      </c>
      <c r="GP77">
        <v>2</v>
      </c>
      <c r="GQ77" t="s">
        <v>473</v>
      </c>
      <c r="GR77">
        <v>3.13112</v>
      </c>
      <c r="GS77">
        <v>2.70923</v>
      </c>
      <c r="GT77">
        <v>0.157952</v>
      </c>
      <c r="GU77">
        <v>0.162892</v>
      </c>
      <c r="GV77">
        <v>0.121055</v>
      </c>
      <c r="GW77">
        <v>0.104255</v>
      </c>
      <c r="GX77">
        <v>31307.1</v>
      </c>
      <c r="GY77">
        <v>33184.5</v>
      </c>
      <c r="GZ77">
        <v>33682.1</v>
      </c>
      <c r="HA77">
        <v>35937.5</v>
      </c>
      <c r="HB77">
        <v>41934.5</v>
      </c>
      <c r="HC77">
        <v>46257.6</v>
      </c>
      <c r="HD77">
        <v>52643</v>
      </c>
      <c r="HE77">
        <v>57463.6</v>
      </c>
      <c r="HF77">
        <v>1.86327</v>
      </c>
      <c r="HG77">
        <v>1.73792</v>
      </c>
      <c r="HH77">
        <v>0.0978597</v>
      </c>
      <c r="HI77">
        <v>0</v>
      </c>
      <c r="HJ77">
        <v>34.42</v>
      </c>
      <c r="HK77">
        <v>999.9</v>
      </c>
      <c r="HL77">
        <v>60.273</v>
      </c>
      <c r="HM77">
        <v>27.885</v>
      </c>
      <c r="HN77">
        <v>25.1671</v>
      </c>
      <c r="HO77">
        <v>56.6745</v>
      </c>
      <c r="HP77">
        <v>44.2989</v>
      </c>
      <c r="HQ77">
        <v>1</v>
      </c>
      <c r="HR77">
        <v>0.695224</v>
      </c>
      <c r="HS77">
        <v>0.0578459</v>
      </c>
      <c r="HT77">
        <v>20.135</v>
      </c>
      <c r="HU77">
        <v>5.19348</v>
      </c>
      <c r="HV77">
        <v>12.0099</v>
      </c>
      <c r="HW77">
        <v>4.97385</v>
      </c>
      <c r="HX77">
        <v>3.29485</v>
      </c>
      <c r="HY77">
        <v>9999</v>
      </c>
      <c r="HZ77">
        <v>9999</v>
      </c>
      <c r="IA77">
        <v>999.9</v>
      </c>
      <c r="IB77">
        <v>9999</v>
      </c>
      <c r="IC77">
        <v>1.86319</v>
      </c>
      <c r="ID77">
        <v>1.86812</v>
      </c>
      <c r="IE77">
        <v>1.86783</v>
      </c>
      <c r="IF77">
        <v>1.86905</v>
      </c>
      <c r="IG77">
        <v>1.86981</v>
      </c>
      <c r="IH77">
        <v>1.8659</v>
      </c>
      <c r="II77">
        <v>1.86697</v>
      </c>
      <c r="IJ77">
        <v>1.86844</v>
      </c>
      <c r="IK77">
        <v>5</v>
      </c>
      <c r="IL77">
        <v>0</v>
      </c>
      <c r="IM77">
        <v>0</v>
      </c>
      <c r="IN77">
        <v>0</v>
      </c>
      <c r="IO77" t="s">
        <v>441</v>
      </c>
      <c r="IP77" t="s">
        <v>442</v>
      </c>
      <c r="IQ77" t="s">
        <v>443</v>
      </c>
      <c r="IR77" t="s">
        <v>443</v>
      </c>
      <c r="IS77" t="s">
        <v>443</v>
      </c>
      <c r="IT77" t="s">
        <v>443</v>
      </c>
      <c r="IU77">
        <v>0</v>
      </c>
      <c r="IV77">
        <v>100</v>
      </c>
      <c r="IW77">
        <v>100</v>
      </c>
      <c r="IX77">
        <v>1.098</v>
      </c>
      <c r="IY77">
        <v>0.3152</v>
      </c>
      <c r="IZ77">
        <v>1.09748391826392</v>
      </c>
      <c r="JA77">
        <v>0</v>
      </c>
      <c r="JB77">
        <v>0</v>
      </c>
      <c r="JC77">
        <v>0</v>
      </c>
      <c r="JD77">
        <v>0.315191680746845</v>
      </c>
      <c r="JE77">
        <v>0</v>
      </c>
      <c r="JF77">
        <v>0</v>
      </c>
      <c r="JG77">
        <v>0</v>
      </c>
      <c r="JH77">
        <v>5</v>
      </c>
      <c r="JI77">
        <v>2273</v>
      </c>
      <c r="JJ77">
        <v>0</v>
      </c>
      <c r="JK77">
        <v>25</v>
      </c>
      <c r="JL77">
        <v>29356809.6</v>
      </c>
      <c r="JM77">
        <v>29356809.6</v>
      </c>
      <c r="JN77">
        <v>2.05566</v>
      </c>
      <c r="JO77">
        <v>2.6001</v>
      </c>
      <c r="JP77">
        <v>1.54785</v>
      </c>
      <c r="JQ77">
        <v>2.32422</v>
      </c>
      <c r="JR77">
        <v>1.64673</v>
      </c>
      <c r="JS77">
        <v>2.35107</v>
      </c>
      <c r="JT77">
        <v>32.4433</v>
      </c>
      <c r="JU77">
        <v>24.2101</v>
      </c>
      <c r="JV77">
        <v>18</v>
      </c>
      <c r="JW77">
        <v>506.909</v>
      </c>
      <c r="JX77">
        <v>419.441</v>
      </c>
      <c r="JY77">
        <v>35.8004</v>
      </c>
      <c r="JZ77">
        <v>36.0561</v>
      </c>
      <c r="KA77">
        <v>29.9999</v>
      </c>
      <c r="KB77">
        <v>35.915</v>
      </c>
      <c r="KC77">
        <v>35.84</v>
      </c>
      <c r="KD77">
        <v>41.2696</v>
      </c>
      <c r="KE77">
        <v>0</v>
      </c>
      <c r="KF77">
        <v>100</v>
      </c>
      <c r="KG77">
        <v>35.8021</v>
      </c>
      <c r="KH77">
        <v>1027.29</v>
      </c>
      <c r="KI77">
        <v>53.0404</v>
      </c>
      <c r="KJ77">
        <v>95.6235</v>
      </c>
      <c r="KK77">
        <v>93.0865</v>
      </c>
    </row>
    <row r="78" spans="1:297">
      <c r="A78">
        <v>62</v>
      </c>
      <c r="B78">
        <v>1761408578</v>
      </c>
      <c r="C78">
        <v>397</v>
      </c>
      <c r="D78" t="s">
        <v>566</v>
      </c>
      <c r="E78" t="s">
        <v>567</v>
      </c>
      <c r="F78">
        <v>5</v>
      </c>
      <c r="G78" t="s">
        <v>435</v>
      </c>
      <c r="H78" t="s">
        <v>436</v>
      </c>
      <c r="I78">
        <v>1761408569.84615</v>
      </c>
      <c r="J78">
        <f>(K78)/1000</f>
        <v>0</v>
      </c>
      <c r="K78">
        <f>IF(DP78, AN78, AH78)</f>
        <v>0</v>
      </c>
      <c r="L78">
        <f>IF(DP78, AI78, AG78)</f>
        <v>0</v>
      </c>
      <c r="M78">
        <f>DR78 - IF(AU78&gt;1, L78*DL78*100.0/(AW78), 0)</f>
        <v>0</v>
      </c>
      <c r="N78">
        <f>((T78-J78/2)*M78-L78)/(T78+J78/2)</f>
        <v>0</v>
      </c>
      <c r="O78">
        <f>N78*(DY78+DZ78)/1000.0</f>
        <v>0</v>
      </c>
      <c r="P78">
        <f>(DR78 - IF(AU78&gt;1, L78*DL78*100.0/(AW78), 0))*(DY78+DZ78)/1000.0</f>
        <v>0</v>
      </c>
      <c r="Q78">
        <f>2.0/((1/S78-1/R78)+SIGN(S78)*SQRT((1/S78-1/R78)*(1/S78-1/R78) + 4*DM78/((DM78+1)*(DM78+1))*(2*1/S78*1/R78-1/R78*1/R78)))</f>
        <v>0</v>
      </c>
      <c r="R78">
        <f>IF(LEFT(DN78,1)&lt;&gt;"0",IF(LEFT(DN78,1)="1",3.0,DO78),$D$5+$E$5*(EF78*DY78/($K$5*1000))+$F$5*(EF78*DY78/($K$5*1000))*MAX(MIN(DL78,$J$5),$I$5)*MAX(MIN(DL78,$J$5),$I$5)+$G$5*MAX(MIN(DL78,$J$5),$I$5)*(EF78*DY78/($K$5*1000))+$H$5*(EF78*DY78/($K$5*1000))*(EF78*DY78/($K$5*1000)))</f>
        <v>0</v>
      </c>
      <c r="S78">
        <f>J78*(1000-(1000*0.61365*exp(17.502*W78/(240.97+W78))/(DY78+DZ78)+DT78)/2)/(1000*0.61365*exp(17.502*W78/(240.97+W78))/(DY78+DZ78)-DT78)</f>
        <v>0</v>
      </c>
      <c r="T78">
        <f>1/((DM78+1)/(Q78/1.6)+1/(R78/1.37)) + DM78/((DM78+1)/(Q78/1.6) + DM78/(R78/1.37))</f>
        <v>0</v>
      </c>
      <c r="U78">
        <f>(DH78*DK78)</f>
        <v>0</v>
      </c>
      <c r="V78">
        <f>(EA78+(U78+2*0.95*5.67E-8*(((EA78+$B$7)+273)^4-(EA78+273)^4)-44100*J78)/(1.84*29.3*R78+8*0.95*5.67E-8*(EA78+273)^3))</f>
        <v>0</v>
      </c>
      <c r="W78">
        <f>($C$7*EB78+$D$7*EC78+$E$7*V78)</f>
        <v>0</v>
      </c>
      <c r="X78">
        <f>0.61365*exp(17.502*W78/(240.97+W78))</f>
        <v>0</v>
      </c>
      <c r="Y78">
        <f>(Z78/AA78*100)</f>
        <v>0</v>
      </c>
      <c r="Z78">
        <f>DT78*(DY78+DZ78)/1000</f>
        <v>0</v>
      </c>
      <c r="AA78">
        <f>0.61365*exp(17.502*EA78/(240.97+EA78))</f>
        <v>0</v>
      </c>
      <c r="AB78">
        <f>(X78-DT78*(DY78+DZ78)/1000)</f>
        <v>0</v>
      </c>
      <c r="AC78">
        <f>(-J78*44100)</f>
        <v>0</v>
      </c>
      <c r="AD78">
        <f>2*29.3*R78*0.92*(EA78-W78)</f>
        <v>0</v>
      </c>
      <c r="AE78">
        <f>2*0.95*5.67E-8*(((EA78+$B$7)+273)^4-(W78+273)^4)</f>
        <v>0</v>
      </c>
      <c r="AF78">
        <f>U78+AE78+AC78+AD78</f>
        <v>0</v>
      </c>
      <c r="AG78">
        <f>DX78*AU78*(DS78-DR78*(1000-AU78*DU78)/(1000-AU78*DT78))/(100*DL78)</f>
        <v>0</v>
      </c>
      <c r="AH78">
        <f>1000*DX78*AU78*(DT78-DU78)/(100*DL78*(1000-AU78*DT78))</f>
        <v>0</v>
      </c>
      <c r="AI78">
        <f>(AJ78 - AK78 - DY78*1E3/(8.314*(EA78+273.15)) * AM78/DX78 * AL78) * DX78/(100*DL78) * (1000 - DU78)/1000</f>
        <v>0</v>
      </c>
      <c r="AJ78">
        <v>1036.3059468386</v>
      </c>
      <c r="AK78">
        <v>1003.0788</v>
      </c>
      <c r="AL78">
        <v>3.38210939087731</v>
      </c>
      <c r="AM78">
        <v>64.7646732039723</v>
      </c>
      <c r="AN78">
        <f>(AP78 - AO78 + DY78*1E3/(8.314*(EA78+273.15)) * AR78/DX78 * AQ78) * DX78/(100*DL78) * 1000/(1000 - AP78)</f>
        <v>0</v>
      </c>
      <c r="AO78">
        <v>24.8679826656353</v>
      </c>
      <c r="AP78">
        <v>30.7881309090909</v>
      </c>
      <c r="AQ78">
        <v>-0.000413463270810816</v>
      </c>
      <c r="AR78">
        <v>110.942474455945</v>
      </c>
      <c r="AS78">
        <v>0</v>
      </c>
      <c r="AT78">
        <v>0</v>
      </c>
      <c r="AU78">
        <f>IF(AS78*$H$13&gt;=AW78,1.0,(AW78/(AW78-AS78*$H$13)))</f>
        <v>0</v>
      </c>
      <c r="AV78">
        <f>(AU78-1)*100</f>
        <v>0</v>
      </c>
      <c r="AW78">
        <f>MAX(0,($B$13+$C$13*EF78)/(1+$D$13*EF78)*DY78/(EA78+273)*$E$13)</f>
        <v>0</v>
      </c>
      <c r="AX78" t="s">
        <v>437</v>
      </c>
      <c r="AY78" t="s">
        <v>437</v>
      </c>
      <c r="AZ78">
        <v>0</v>
      </c>
      <c r="BA78">
        <v>0</v>
      </c>
      <c r="BB78">
        <f>1-AZ78/BA78</f>
        <v>0</v>
      </c>
      <c r="BC78">
        <v>0</v>
      </c>
      <c r="BD78" t="s">
        <v>437</v>
      </c>
      <c r="BE78" t="s">
        <v>437</v>
      </c>
      <c r="BF78">
        <v>0</v>
      </c>
      <c r="BG78">
        <v>0</v>
      </c>
      <c r="BH78">
        <f>1-BF78/BG78</f>
        <v>0</v>
      </c>
      <c r="BI78">
        <v>0.5</v>
      </c>
      <c r="BJ78">
        <f>DI78</f>
        <v>0</v>
      </c>
      <c r="BK78">
        <f>L78</f>
        <v>0</v>
      </c>
      <c r="BL78">
        <f>BH78*BI78*BJ78</f>
        <v>0</v>
      </c>
      <c r="BM78">
        <f>(BK78-BC78)/BJ78</f>
        <v>0</v>
      </c>
      <c r="BN78">
        <f>(BA78-BG78)/BG78</f>
        <v>0</v>
      </c>
      <c r="BO78">
        <f>AZ78/(BB78+AZ78/BG78)</f>
        <v>0</v>
      </c>
      <c r="BP78" t="s">
        <v>437</v>
      </c>
      <c r="BQ78">
        <v>0</v>
      </c>
      <c r="BR78">
        <f>IF(BQ78&lt;&gt;0, BQ78, BO78)</f>
        <v>0</v>
      </c>
      <c r="BS78">
        <f>1-BR78/BG78</f>
        <v>0</v>
      </c>
      <c r="BT78">
        <f>(BG78-BF78)/(BG78-BR78)</f>
        <v>0</v>
      </c>
      <c r="BU78">
        <f>(BA78-BG78)/(BA78-BR78)</f>
        <v>0</v>
      </c>
      <c r="BV78">
        <f>(BG78-BF78)/(BG78-AZ78)</f>
        <v>0</v>
      </c>
      <c r="BW78">
        <f>(BA78-BG78)/(BA78-AZ78)</f>
        <v>0</v>
      </c>
      <c r="BX78">
        <f>(BT78*BR78/BF78)</f>
        <v>0</v>
      </c>
      <c r="BY78">
        <f>(1-BX78)</f>
        <v>0</v>
      </c>
      <c r="DH78">
        <f>$B$11*EG78+$C$11*EH78+$F$11*ES78*(1-EV78)</f>
        <v>0</v>
      </c>
      <c r="DI78">
        <f>DH78*DJ78</f>
        <v>0</v>
      </c>
      <c r="DJ78">
        <f>($B$11*$D$9+$C$11*$D$9+$F$11*((FF78+EX78)/MAX(FF78+EX78+FG78, 0.1)*$I$9+FG78/MAX(FF78+EX78+FG78, 0.1)*$J$9))/($B$11+$C$11+$F$11)</f>
        <v>0</v>
      </c>
      <c r="DK78">
        <f>($B$11*$K$9+$C$11*$K$9+$F$11*((FF78+EX78)/MAX(FF78+EX78+FG78, 0.1)*$P$9+FG78/MAX(FF78+EX78+FG78, 0.1)*$Q$9))/($B$11+$C$11+$F$11)</f>
        <v>0</v>
      </c>
      <c r="DL78">
        <v>6</v>
      </c>
      <c r="DM78">
        <v>0.5</v>
      </c>
      <c r="DN78" t="s">
        <v>438</v>
      </c>
      <c r="DO78">
        <v>2</v>
      </c>
      <c r="DP78" t="b">
        <v>1</v>
      </c>
      <c r="DQ78">
        <v>1761408569.84615</v>
      </c>
      <c r="DR78">
        <v>948.453</v>
      </c>
      <c r="DS78">
        <v>994.495769230769</v>
      </c>
      <c r="DT78">
        <v>30.8161769230769</v>
      </c>
      <c r="DU78">
        <v>24.8637384615385</v>
      </c>
      <c r="DV78">
        <v>947.355615384615</v>
      </c>
      <c r="DW78">
        <v>30.5009769230769</v>
      </c>
      <c r="DX78">
        <v>499.975</v>
      </c>
      <c r="DY78">
        <v>90.2835153846154</v>
      </c>
      <c r="DZ78">
        <v>0.0314293692307692</v>
      </c>
      <c r="EA78">
        <v>37.0268384615385</v>
      </c>
      <c r="EB78">
        <v>36.0020153846154</v>
      </c>
      <c r="EC78">
        <v>999.9</v>
      </c>
      <c r="ED78">
        <v>0</v>
      </c>
      <c r="EE78">
        <v>0</v>
      </c>
      <c r="EF78">
        <v>10005.4776923077</v>
      </c>
      <c r="EG78">
        <v>0</v>
      </c>
      <c r="EH78">
        <v>1227.00230769231</v>
      </c>
      <c r="EI78">
        <v>-46.0426</v>
      </c>
      <c r="EJ78">
        <v>978.610076923077</v>
      </c>
      <c r="EK78">
        <v>1019.85438461538</v>
      </c>
      <c r="EL78">
        <v>5.95243769230769</v>
      </c>
      <c r="EM78">
        <v>994.495769230769</v>
      </c>
      <c r="EN78">
        <v>24.8637384615385</v>
      </c>
      <c r="EO78">
        <v>2.78219384615385</v>
      </c>
      <c r="EP78">
        <v>2.24478615384615</v>
      </c>
      <c r="EQ78">
        <v>22.7788153846154</v>
      </c>
      <c r="ER78">
        <v>19.2855769230769</v>
      </c>
      <c r="ES78">
        <v>1200.01461538462</v>
      </c>
      <c r="ET78">
        <v>0.967003461538462</v>
      </c>
      <c r="EU78">
        <v>0.0329967923076923</v>
      </c>
      <c r="EV78">
        <v>0</v>
      </c>
      <c r="EW78">
        <v>1422.59384615385</v>
      </c>
      <c r="EX78">
        <v>5.00059</v>
      </c>
      <c r="EY78">
        <v>17259.4615384615</v>
      </c>
      <c r="EZ78">
        <v>10358.8538461538</v>
      </c>
      <c r="FA78">
        <v>45.5</v>
      </c>
      <c r="FB78">
        <v>46.812</v>
      </c>
      <c r="FC78">
        <v>45.5</v>
      </c>
      <c r="FD78">
        <v>46.75</v>
      </c>
      <c r="FE78">
        <v>47.0910769230769</v>
      </c>
      <c r="FF78">
        <v>1155.58461538462</v>
      </c>
      <c r="FG78">
        <v>39.43</v>
      </c>
      <c r="FH78">
        <v>0</v>
      </c>
      <c r="FI78">
        <v>1761408537.7</v>
      </c>
      <c r="FJ78">
        <v>0</v>
      </c>
      <c r="FK78">
        <v>1422.48923076923</v>
      </c>
      <c r="FL78">
        <v>-5.26700855095052</v>
      </c>
      <c r="FM78">
        <v>-58.8512821671162</v>
      </c>
      <c r="FN78">
        <v>17258.3</v>
      </c>
      <c r="FO78">
        <v>15</v>
      </c>
      <c r="FP78">
        <v>0</v>
      </c>
      <c r="FQ78" t="s">
        <v>439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-46.0565</v>
      </c>
      <c r="GD78">
        <v>-1.80634285714283</v>
      </c>
      <c r="GE78">
        <v>0.546860514121071</v>
      </c>
      <c r="GF78">
        <v>0</v>
      </c>
      <c r="GG78">
        <v>1422.73529411765</v>
      </c>
      <c r="GH78">
        <v>-4.90267380116853</v>
      </c>
      <c r="GI78">
        <v>0.509060468464833</v>
      </c>
      <c r="GJ78">
        <v>-1</v>
      </c>
      <c r="GK78">
        <v>5.96437285714286</v>
      </c>
      <c r="GL78">
        <v>-0.257773246753248</v>
      </c>
      <c r="GM78">
        <v>0.0260467991165457</v>
      </c>
      <c r="GN78">
        <v>0</v>
      </c>
      <c r="GO78">
        <v>0</v>
      </c>
      <c r="GP78">
        <v>2</v>
      </c>
      <c r="GQ78" t="s">
        <v>473</v>
      </c>
      <c r="GR78">
        <v>3.13133</v>
      </c>
      <c r="GS78">
        <v>2.70952</v>
      </c>
      <c r="GT78">
        <v>0.159736</v>
      </c>
      <c r="GU78">
        <v>0.164719</v>
      </c>
      <c r="GV78">
        <v>0.120999</v>
      </c>
      <c r="GW78">
        <v>0.104263</v>
      </c>
      <c r="GX78">
        <v>31240.8</v>
      </c>
      <c r="GY78">
        <v>33112</v>
      </c>
      <c r="GZ78">
        <v>33682.2</v>
      </c>
      <c r="HA78">
        <v>35937.6</v>
      </c>
      <c r="HB78">
        <v>41937.5</v>
      </c>
      <c r="HC78">
        <v>46257.6</v>
      </c>
      <c r="HD78">
        <v>52643.1</v>
      </c>
      <c r="HE78">
        <v>57463.8</v>
      </c>
      <c r="HF78">
        <v>1.86367</v>
      </c>
      <c r="HG78">
        <v>1.73762</v>
      </c>
      <c r="HH78">
        <v>0.0980608</v>
      </c>
      <c r="HI78">
        <v>0</v>
      </c>
      <c r="HJ78">
        <v>34.417</v>
      </c>
      <c r="HK78">
        <v>999.9</v>
      </c>
      <c r="HL78">
        <v>60.273</v>
      </c>
      <c r="HM78">
        <v>27.906</v>
      </c>
      <c r="HN78">
        <v>25.1965</v>
      </c>
      <c r="HO78">
        <v>56.4445</v>
      </c>
      <c r="HP78">
        <v>44.2188</v>
      </c>
      <c r="HQ78">
        <v>1</v>
      </c>
      <c r="HR78">
        <v>0.695422</v>
      </c>
      <c r="HS78">
        <v>-0.897666</v>
      </c>
      <c r="HT78">
        <v>20.1296</v>
      </c>
      <c r="HU78">
        <v>5.19273</v>
      </c>
      <c r="HV78">
        <v>12.0099</v>
      </c>
      <c r="HW78">
        <v>4.97345</v>
      </c>
      <c r="HX78">
        <v>3.2948</v>
      </c>
      <c r="HY78">
        <v>9999</v>
      </c>
      <c r="HZ78">
        <v>9999</v>
      </c>
      <c r="IA78">
        <v>999.9</v>
      </c>
      <c r="IB78">
        <v>9999</v>
      </c>
      <c r="IC78">
        <v>1.86322</v>
      </c>
      <c r="ID78">
        <v>1.86812</v>
      </c>
      <c r="IE78">
        <v>1.86783</v>
      </c>
      <c r="IF78">
        <v>1.86905</v>
      </c>
      <c r="IG78">
        <v>1.86981</v>
      </c>
      <c r="IH78">
        <v>1.8659</v>
      </c>
      <c r="II78">
        <v>1.86696</v>
      </c>
      <c r="IJ78">
        <v>1.86844</v>
      </c>
      <c r="IK78">
        <v>5</v>
      </c>
      <c r="IL78">
        <v>0</v>
      </c>
      <c r="IM78">
        <v>0</v>
      </c>
      <c r="IN78">
        <v>0</v>
      </c>
      <c r="IO78" t="s">
        <v>441</v>
      </c>
      <c r="IP78" t="s">
        <v>442</v>
      </c>
      <c r="IQ78" t="s">
        <v>443</v>
      </c>
      <c r="IR78" t="s">
        <v>443</v>
      </c>
      <c r="IS78" t="s">
        <v>443</v>
      </c>
      <c r="IT78" t="s">
        <v>443</v>
      </c>
      <c r="IU78">
        <v>0</v>
      </c>
      <c r="IV78">
        <v>100</v>
      </c>
      <c r="IW78">
        <v>100</v>
      </c>
      <c r="IX78">
        <v>1.097</v>
      </c>
      <c r="IY78">
        <v>0.3152</v>
      </c>
      <c r="IZ78">
        <v>1.09748391826392</v>
      </c>
      <c r="JA78">
        <v>0</v>
      </c>
      <c r="JB78">
        <v>0</v>
      </c>
      <c r="JC78">
        <v>0</v>
      </c>
      <c r="JD78">
        <v>0.315191680746845</v>
      </c>
      <c r="JE78">
        <v>0</v>
      </c>
      <c r="JF78">
        <v>0</v>
      </c>
      <c r="JG78">
        <v>0</v>
      </c>
      <c r="JH78">
        <v>5</v>
      </c>
      <c r="JI78">
        <v>2273</v>
      </c>
      <c r="JJ78">
        <v>0</v>
      </c>
      <c r="JK78">
        <v>25</v>
      </c>
      <c r="JL78">
        <v>29356809.6</v>
      </c>
      <c r="JM78">
        <v>29356809.6</v>
      </c>
      <c r="JN78">
        <v>2.08862</v>
      </c>
      <c r="JO78">
        <v>2.60132</v>
      </c>
      <c r="JP78">
        <v>1.54785</v>
      </c>
      <c r="JQ78">
        <v>2.32422</v>
      </c>
      <c r="JR78">
        <v>1.64673</v>
      </c>
      <c r="JS78">
        <v>2.30713</v>
      </c>
      <c r="JT78">
        <v>32.4433</v>
      </c>
      <c r="JU78">
        <v>24.2013</v>
      </c>
      <c r="JV78">
        <v>18</v>
      </c>
      <c r="JW78">
        <v>507.171</v>
      </c>
      <c r="JX78">
        <v>419.262</v>
      </c>
      <c r="JY78">
        <v>35.8182</v>
      </c>
      <c r="JZ78">
        <v>36.0533</v>
      </c>
      <c r="KA78">
        <v>30.0001</v>
      </c>
      <c r="KB78">
        <v>35.9131</v>
      </c>
      <c r="KC78">
        <v>35.84</v>
      </c>
      <c r="KD78">
        <v>41.7955</v>
      </c>
      <c r="KE78">
        <v>0</v>
      </c>
      <c r="KF78">
        <v>100</v>
      </c>
      <c r="KG78">
        <v>36.2132</v>
      </c>
      <c r="KH78">
        <v>1040.77</v>
      </c>
      <c r="KI78">
        <v>53.0404</v>
      </c>
      <c r="KJ78">
        <v>95.6239</v>
      </c>
      <c r="KK78">
        <v>93.0868</v>
      </c>
    </row>
    <row r="79" spans="1:297">
      <c r="A79">
        <v>63</v>
      </c>
      <c r="B79">
        <v>1761408583</v>
      </c>
      <c r="C79">
        <v>402</v>
      </c>
      <c r="D79" t="s">
        <v>568</v>
      </c>
      <c r="E79" t="s">
        <v>569</v>
      </c>
      <c r="F79">
        <v>5</v>
      </c>
      <c r="G79" t="s">
        <v>435</v>
      </c>
      <c r="H79" t="s">
        <v>436</v>
      </c>
      <c r="I79">
        <v>1761408574.84615</v>
      </c>
      <c r="J79">
        <f>(K79)/1000</f>
        <v>0</v>
      </c>
      <c r="K79">
        <f>IF(DP79, AN79, AH79)</f>
        <v>0</v>
      </c>
      <c r="L79">
        <f>IF(DP79, AI79, AG79)</f>
        <v>0</v>
      </c>
      <c r="M79">
        <f>DR79 - IF(AU79&gt;1, L79*DL79*100.0/(AW79), 0)</f>
        <v>0</v>
      </c>
      <c r="N79">
        <f>((T79-J79/2)*M79-L79)/(T79+J79/2)</f>
        <v>0</v>
      </c>
      <c r="O79">
        <f>N79*(DY79+DZ79)/1000.0</f>
        <v>0</v>
      </c>
      <c r="P79">
        <f>(DR79 - IF(AU79&gt;1, L79*DL79*100.0/(AW79), 0))*(DY79+DZ79)/1000.0</f>
        <v>0</v>
      </c>
      <c r="Q79">
        <f>2.0/((1/S79-1/R79)+SIGN(S79)*SQRT((1/S79-1/R79)*(1/S79-1/R79) + 4*DM79/((DM79+1)*(DM79+1))*(2*1/S79*1/R79-1/R79*1/R79)))</f>
        <v>0</v>
      </c>
      <c r="R79">
        <f>IF(LEFT(DN79,1)&lt;&gt;"0",IF(LEFT(DN79,1)="1",3.0,DO79),$D$5+$E$5*(EF79*DY79/($K$5*1000))+$F$5*(EF79*DY79/($K$5*1000))*MAX(MIN(DL79,$J$5),$I$5)*MAX(MIN(DL79,$J$5),$I$5)+$G$5*MAX(MIN(DL79,$J$5),$I$5)*(EF79*DY79/($K$5*1000))+$H$5*(EF79*DY79/($K$5*1000))*(EF79*DY79/($K$5*1000)))</f>
        <v>0</v>
      </c>
      <c r="S79">
        <f>J79*(1000-(1000*0.61365*exp(17.502*W79/(240.97+W79))/(DY79+DZ79)+DT79)/2)/(1000*0.61365*exp(17.502*W79/(240.97+W79))/(DY79+DZ79)-DT79)</f>
        <v>0</v>
      </c>
      <c r="T79">
        <f>1/((DM79+1)/(Q79/1.6)+1/(R79/1.37)) + DM79/((DM79+1)/(Q79/1.6) + DM79/(R79/1.37))</f>
        <v>0</v>
      </c>
      <c r="U79">
        <f>(DH79*DK79)</f>
        <v>0</v>
      </c>
      <c r="V79">
        <f>(EA79+(U79+2*0.95*5.67E-8*(((EA79+$B$7)+273)^4-(EA79+273)^4)-44100*J79)/(1.84*29.3*R79+8*0.95*5.67E-8*(EA79+273)^3))</f>
        <v>0</v>
      </c>
      <c r="W79">
        <f>($C$7*EB79+$D$7*EC79+$E$7*V79)</f>
        <v>0</v>
      </c>
      <c r="X79">
        <f>0.61365*exp(17.502*W79/(240.97+W79))</f>
        <v>0</v>
      </c>
      <c r="Y79">
        <f>(Z79/AA79*100)</f>
        <v>0</v>
      </c>
      <c r="Z79">
        <f>DT79*(DY79+DZ79)/1000</f>
        <v>0</v>
      </c>
      <c r="AA79">
        <f>0.61365*exp(17.502*EA79/(240.97+EA79))</f>
        <v>0</v>
      </c>
      <c r="AB79">
        <f>(X79-DT79*(DY79+DZ79)/1000)</f>
        <v>0</v>
      </c>
      <c r="AC79">
        <f>(-J79*44100)</f>
        <v>0</v>
      </c>
      <c r="AD79">
        <f>2*29.3*R79*0.92*(EA79-W79)</f>
        <v>0</v>
      </c>
      <c r="AE79">
        <f>2*0.95*5.67E-8*(((EA79+$B$7)+273)^4-(W79+273)^4)</f>
        <v>0</v>
      </c>
      <c r="AF79">
        <f>U79+AE79+AC79+AD79</f>
        <v>0</v>
      </c>
      <c r="AG79">
        <f>DX79*AU79*(DS79-DR79*(1000-AU79*DU79)/(1000-AU79*DT79))/(100*DL79)</f>
        <v>0</v>
      </c>
      <c r="AH79">
        <f>1000*DX79*AU79*(DT79-DU79)/(100*DL79*(1000-AU79*DT79))</f>
        <v>0</v>
      </c>
      <c r="AI79">
        <f>(AJ79 - AK79 - DY79*1E3/(8.314*(EA79+273.15)) * AM79/DX79 * AL79) * DX79/(100*DL79) * (1000 - DU79)/1000</f>
        <v>0</v>
      </c>
      <c r="AJ79">
        <v>1054.05772866146</v>
      </c>
      <c r="AK79">
        <v>1020.59121212121</v>
      </c>
      <c r="AL79">
        <v>3.49705906491615</v>
      </c>
      <c r="AM79">
        <v>64.7646732039723</v>
      </c>
      <c r="AN79">
        <f>(AP79 - AO79 + DY79*1E3/(8.314*(EA79+273.15)) * AR79/DX79 * AQ79) * DX79/(100*DL79) * 1000/(1000 - AP79)</f>
        <v>0</v>
      </c>
      <c r="AO79">
        <v>24.8708086417793</v>
      </c>
      <c r="AP79">
        <v>30.7805236363636</v>
      </c>
      <c r="AQ79">
        <v>-2.86260018520045e-05</v>
      </c>
      <c r="AR79">
        <v>110.942474455945</v>
      </c>
      <c r="AS79">
        <v>0</v>
      </c>
      <c r="AT79">
        <v>0</v>
      </c>
      <c r="AU79">
        <f>IF(AS79*$H$13&gt;=AW79,1.0,(AW79/(AW79-AS79*$H$13)))</f>
        <v>0</v>
      </c>
      <c r="AV79">
        <f>(AU79-1)*100</f>
        <v>0</v>
      </c>
      <c r="AW79">
        <f>MAX(0,($B$13+$C$13*EF79)/(1+$D$13*EF79)*DY79/(EA79+273)*$E$13)</f>
        <v>0</v>
      </c>
      <c r="AX79" t="s">
        <v>437</v>
      </c>
      <c r="AY79" t="s">
        <v>437</v>
      </c>
      <c r="AZ79">
        <v>0</v>
      </c>
      <c r="BA79">
        <v>0</v>
      </c>
      <c r="BB79">
        <f>1-AZ79/BA79</f>
        <v>0</v>
      </c>
      <c r="BC79">
        <v>0</v>
      </c>
      <c r="BD79" t="s">
        <v>437</v>
      </c>
      <c r="BE79" t="s">
        <v>437</v>
      </c>
      <c r="BF79">
        <v>0</v>
      </c>
      <c r="BG79">
        <v>0</v>
      </c>
      <c r="BH79">
        <f>1-BF79/BG79</f>
        <v>0</v>
      </c>
      <c r="BI79">
        <v>0.5</v>
      </c>
      <c r="BJ79">
        <f>DI79</f>
        <v>0</v>
      </c>
      <c r="BK79">
        <f>L79</f>
        <v>0</v>
      </c>
      <c r="BL79">
        <f>BH79*BI79*BJ79</f>
        <v>0</v>
      </c>
      <c r="BM79">
        <f>(BK79-BC79)/BJ79</f>
        <v>0</v>
      </c>
      <c r="BN79">
        <f>(BA79-BG79)/BG79</f>
        <v>0</v>
      </c>
      <c r="BO79">
        <f>AZ79/(BB79+AZ79/BG79)</f>
        <v>0</v>
      </c>
      <c r="BP79" t="s">
        <v>437</v>
      </c>
      <c r="BQ79">
        <v>0</v>
      </c>
      <c r="BR79">
        <f>IF(BQ79&lt;&gt;0, BQ79, BO79)</f>
        <v>0</v>
      </c>
      <c r="BS79">
        <f>1-BR79/BG79</f>
        <v>0</v>
      </c>
      <c r="BT79">
        <f>(BG79-BF79)/(BG79-BR79)</f>
        <v>0</v>
      </c>
      <c r="BU79">
        <f>(BA79-BG79)/(BA79-BR79)</f>
        <v>0</v>
      </c>
      <c r="BV79">
        <f>(BG79-BF79)/(BG79-AZ79)</f>
        <v>0</v>
      </c>
      <c r="BW79">
        <f>(BA79-BG79)/(BA79-AZ79)</f>
        <v>0</v>
      </c>
      <c r="BX79">
        <f>(BT79*BR79/BF79)</f>
        <v>0</v>
      </c>
      <c r="BY79">
        <f>(1-BX79)</f>
        <v>0</v>
      </c>
      <c r="DH79">
        <f>$B$11*EG79+$C$11*EH79+$F$11*ES79*(1-EV79)</f>
        <v>0</v>
      </c>
      <c r="DI79">
        <f>DH79*DJ79</f>
        <v>0</v>
      </c>
      <c r="DJ79">
        <f>($B$11*$D$9+$C$11*$D$9+$F$11*((FF79+EX79)/MAX(FF79+EX79+FG79, 0.1)*$I$9+FG79/MAX(FF79+EX79+FG79, 0.1)*$J$9))/($B$11+$C$11+$F$11)</f>
        <v>0</v>
      </c>
      <c r="DK79">
        <f>($B$11*$K$9+$C$11*$K$9+$F$11*((FF79+EX79)/MAX(FF79+EX79+FG79, 0.1)*$P$9+FG79/MAX(FF79+EX79+FG79, 0.1)*$Q$9))/($B$11+$C$11+$F$11)</f>
        <v>0</v>
      </c>
      <c r="DL79">
        <v>6</v>
      </c>
      <c r="DM79">
        <v>0.5</v>
      </c>
      <c r="DN79" t="s">
        <v>438</v>
      </c>
      <c r="DO79">
        <v>2</v>
      </c>
      <c r="DP79" t="b">
        <v>1</v>
      </c>
      <c r="DQ79">
        <v>1761408574.84615</v>
      </c>
      <c r="DR79">
        <v>965.145923076923</v>
      </c>
      <c r="DS79">
        <v>1011.58361538462</v>
      </c>
      <c r="DT79">
        <v>30.7989230769231</v>
      </c>
      <c r="DU79">
        <v>24.8669153846154</v>
      </c>
      <c r="DV79">
        <v>964.048461538462</v>
      </c>
      <c r="DW79">
        <v>30.4837307692308</v>
      </c>
      <c r="DX79">
        <v>500.004153846154</v>
      </c>
      <c r="DY79">
        <v>90.2827538461538</v>
      </c>
      <c r="DZ79">
        <v>0.0313393307692308</v>
      </c>
      <c r="EA79">
        <v>37.0228307692308</v>
      </c>
      <c r="EB79">
        <v>36.0014769230769</v>
      </c>
      <c r="EC79">
        <v>999.9</v>
      </c>
      <c r="ED79">
        <v>0</v>
      </c>
      <c r="EE79">
        <v>0</v>
      </c>
      <c r="EF79">
        <v>10017.2561538462</v>
      </c>
      <c r="EG79">
        <v>0</v>
      </c>
      <c r="EH79">
        <v>1227.01769230769</v>
      </c>
      <c r="EI79">
        <v>-46.4378384615385</v>
      </c>
      <c r="EJ79">
        <v>995.816307692308</v>
      </c>
      <c r="EK79">
        <v>1037.38076923077</v>
      </c>
      <c r="EL79">
        <v>5.93201153846154</v>
      </c>
      <c r="EM79">
        <v>1011.58361538462</v>
      </c>
      <c r="EN79">
        <v>24.8669153846154</v>
      </c>
      <c r="EO79">
        <v>2.78061307692308</v>
      </c>
      <c r="EP79">
        <v>2.24505307692308</v>
      </c>
      <c r="EQ79">
        <v>22.7694307692308</v>
      </c>
      <c r="ER79">
        <v>19.2874923076923</v>
      </c>
      <c r="ES79">
        <v>1200.01692307692</v>
      </c>
      <c r="ET79">
        <v>0.967003461538462</v>
      </c>
      <c r="EU79">
        <v>0.0329967923076923</v>
      </c>
      <c r="EV79">
        <v>0</v>
      </c>
      <c r="EW79">
        <v>1422.06461538462</v>
      </c>
      <c r="EX79">
        <v>5.00059</v>
      </c>
      <c r="EY79">
        <v>17254.3384615385</v>
      </c>
      <c r="EZ79">
        <v>10358.8769230769</v>
      </c>
      <c r="FA79">
        <v>45.5</v>
      </c>
      <c r="FB79">
        <v>46.8168461538462</v>
      </c>
      <c r="FC79">
        <v>45.5</v>
      </c>
      <c r="FD79">
        <v>46.75</v>
      </c>
      <c r="FE79">
        <v>47.0910769230769</v>
      </c>
      <c r="FF79">
        <v>1155.58692307692</v>
      </c>
      <c r="FG79">
        <v>39.43</v>
      </c>
      <c r="FH79">
        <v>0</v>
      </c>
      <c r="FI79">
        <v>1761408543.1</v>
      </c>
      <c r="FJ79">
        <v>0</v>
      </c>
      <c r="FK79">
        <v>1421.95</v>
      </c>
      <c r="FL79">
        <v>-5.97461540293931</v>
      </c>
      <c r="FM79">
        <v>-64.5923079001482</v>
      </c>
      <c r="FN79">
        <v>17252.468</v>
      </c>
      <c r="FO79">
        <v>15</v>
      </c>
      <c r="FP79">
        <v>0</v>
      </c>
      <c r="FQ79" t="s">
        <v>439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-46.19064</v>
      </c>
      <c r="GD79">
        <v>-4.07759097744362</v>
      </c>
      <c r="GE79">
        <v>0.600206877168198</v>
      </c>
      <c r="GF79">
        <v>0</v>
      </c>
      <c r="GG79">
        <v>1422.31647058824</v>
      </c>
      <c r="GH79">
        <v>-5.67364400217656</v>
      </c>
      <c r="GI79">
        <v>0.5816501998773</v>
      </c>
      <c r="GJ79">
        <v>-1</v>
      </c>
      <c r="GK79">
        <v>5.9420185</v>
      </c>
      <c r="GL79">
        <v>-0.250262706766914</v>
      </c>
      <c r="GM79">
        <v>0.0241758725333752</v>
      </c>
      <c r="GN79">
        <v>0</v>
      </c>
      <c r="GO79">
        <v>0</v>
      </c>
      <c r="GP79">
        <v>2</v>
      </c>
      <c r="GQ79" t="s">
        <v>473</v>
      </c>
      <c r="GR79">
        <v>3.13126</v>
      </c>
      <c r="GS79">
        <v>2.70912</v>
      </c>
      <c r="GT79">
        <v>0.161535</v>
      </c>
      <c r="GU79">
        <v>0.166363</v>
      </c>
      <c r="GV79">
        <v>0.120986</v>
      </c>
      <c r="GW79">
        <v>0.104273</v>
      </c>
      <c r="GX79">
        <v>31174</v>
      </c>
      <c r="GY79">
        <v>33046.8</v>
      </c>
      <c r="GZ79">
        <v>33682.5</v>
      </c>
      <c r="HA79">
        <v>35937.7</v>
      </c>
      <c r="HB79">
        <v>41938.5</v>
      </c>
      <c r="HC79">
        <v>46257.1</v>
      </c>
      <c r="HD79">
        <v>52643.4</v>
      </c>
      <c r="HE79">
        <v>57463.7</v>
      </c>
      <c r="HF79">
        <v>1.8636</v>
      </c>
      <c r="HG79">
        <v>1.7377</v>
      </c>
      <c r="HH79">
        <v>0.0989772</v>
      </c>
      <c r="HI79">
        <v>0</v>
      </c>
      <c r="HJ79">
        <v>34.4146</v>
      </c>
      <c r="HK79">
        <v>999.9</v>
      </c>
      <c r="HL79">
        <v>60.273</v>
      </c>
      <c r="HM79">
        <v>27.916</v>
      </c>
      <c r="HN79">
        <v>25.2103</v>
      </c>
      <c r="HO79">
        <v>56.0045</v>
      </c>
      <c r="HP79">
        <v>44.0425</v>
      </c>
      <c r="HQ79">
        <v>1</v>
      </c>
      <c r="HR79">
        <v>0.696423</v>
      </c>
      <c r="HS79">
        <v>-0.82241</v>
      </c>
      <c r="HT79">
        <v>20.1318</v>
      </c>
      <c r="HU79">
        <v>5.19198</v>
      </c>
      <c r="HV79">
        <v>12.0099</v>
      </c>
      <c r="HW79">
        <v>4.97285</v>
      </c>
      <c r="HX79">
        <v>3.29487</v>
      </c>
      <c r="HY79">
        <v>9999</v>
      </c>
      <c r="HZ79">
        <v>9999</v>
      </c>
      <c r="IA79">
        <v>999.9</v>
      </c>
      <c r="IB79">
        <v>9999</v>
      </c>
      <c r="IC79">
        <v>1.86318</v>
      </c>
      <c r="ID79">
        <v>1.86811</v>
      </c>
      <c r="IE79">
        <v>1.86783</v>
      </c>
      <c r="IF79">
        <v>1.86905</v>
      </c>
      <c r="IG79">
        <v>1.86981</v>
      </c>
      <c r="IH79">
        <v>1.86588</v>
      </c>
      <c r="II79">
        <v>1.86699</v>
      </c>
      <c r="IJ79">
        <v>1.86843</v>
      </c>
      <c r="IK79">
        <v>5</v>
      </c>
      <c r="IL79">
        <v>0</v>
      </c>
      <c r="IM79">
        <v>0</v>
      </c>
      <c r="IN79">
        <v>0</v>
      </c>
      <c r="IO79" t="s">
        <v>441</v>
      </c>
      <c r="IP79" t="s">
        <v>442</v>
      </c>
      <c r="IQ79" t="s">
        <v>443</v>
      </c>
      <c r="IR79" t="s">
        <v>443</v>
      </c>
      <c r="IS79" t="s">
        <v>443</v>
      </c>
      <c r="IT79" t="s">
        <v>443</v>
      </c>
      <c r="IU79">
        <v>0</v>
      </c>
      <c r="IV79">
        <v>100</v>
      </c>
      <c r="IW79">
        <v>100</v>
      </c>
      <c r="IX79">
        <v>1.097</v>
      </c>
      <c r="IY79">
        <v>0.3152</v>
      </c>
      <c r="IZ79">
        <v>1.09748391826392</v>
      </c>
      <c r="JA79">
        <v>0</v>
      </c>
      <c r="JB79">
        <v>0</v>
      </c>
      <c r="JC79">
        <v>0</v>
      </c>
      <c r="JD79">
        <v>0.315191680746845</v>
      </c>
      <c r="JE79">
        <v>0</v>
      </c>
      <c r="JF79">
        <v>0</v>
      </c>
      <c r="JG79">
        <v>0</v>
      </c>
      <c r="JH79">
        <v>5</v>
      </c>
      <c r="JI79">
        <v>2273</v>
      </c>
      <c r="JJ79">
        <v>0</v>
      </c>
      <c r="JK79">
        <v>25</v>
      </c>
      <c r="JL79">
        <v>29356809.7</v>
      </c>
      <c r="JM79">
        <v>29356809.7</v>
      </c>
      <c r="JN79">
        <v>2.11182</v>
      </c>
      <c r="JO79">
        <v>2.6062</v>
      </c>
      <c r="JP79">
        <v>1.54785</v>
      </c>
      <c r="JQ79">
        <v>2.32422</v>
      </c>
      <c r="JR79">
        <v>1.64673</v>
      </c>
      <c r="JS79">
        <v>2.27417</v>
      </c>
      <c r="JT79">
        <v>32.4433</v>
      </c>
      <c r="JU79">
        <v>24.2013</v>
      </c>
      <c r="JV79">
        <v>18</v>
      </c>
      <c r="JW79">
        <v>507.108</v>
      </c>
      <c r="JX79">
        <v>419.292</v>
      </c>
      <c r="JY79">
        <v>36.1707</v>
      </c>
      <c r="JZ79">
        <v>36.0527</v>
      </c>
      <c r="KA79">
        <v>30.0006</v>
      </c>
      <c r="KB79">
        <v>35.9116</v>
      </c>
      <c r="KC79">
        <v>35.8375</v>
      </c>
      <c r="KD79">
        <v>42.2671</v>
      </c>
      <c r="KE79">
        <v>0</v>
      </c>
      <c r="KF79">
        <v>100</v>
      </c>
      <c r="KG79">
        <v>36.1212</v>
      </c>
      <c r="KH79">
        <v>1061</v>
      </c>
      <c r="KI79">
        <v>53.0404</v>
      </c>
      <c r="KJ79">
        <v>95.6244</v>
      </c>
      <c r="KK79">
        <v>93.0867</v>
      </c>
    </row>
    <row r="80" spans="1:297">
      <c r="A80">
        <v>64</v>
      </c>
      <c r="B80">
        <v>1761408588</v>
      </c>
      <c r="C80">
        <v>407</v>
      </c>
      <c r="D80" t="s">
        <v>570</v>
      </c>
      <c r="E80" t="s">
        <v>571</v>
      </c>
      <c r="F80">
        <v>5</v>
      </c>
      <c r="G80" t="s">
        <v>435</v>
      </c>
      <c r="H80" t="s">
        <v>436</v>
      </c>
      <c r="I80">
        <v>1761408579.84615</v>
      </c>
      <c r="J80">
        <f>(K80)/1000</f>
        <v>0</v>
      </c>
      <c r="K80">
        <f>IF(DP80, AN80, AH80)</f>
        <v>0</v>
      </c>
      <c r="L80">
        <f>IF(DP80, AI80, AG80)</f>
        <v>0</v>
      </c>
      <c r="M80">
        <f>DR80 - IF(AU80&gt;1, L80*DL80*100.0/(AW80), 0)</f>
        <v>0</v>
      </c>
      <c r="N80">
        <f>((T80-J80/2)*M80-L80)/(T80+J80/2)</f>
        <v>0</v>
      </c>
      <c r="O80">
        <f>N80*(DY80+DZ80)/1000.0</f>
        <v>0</v>
      </c>
      <c r="P80">
        <f>(DR80 - IF(AU80&gt;1, L80*DL80*100.0/(AW80), 0))*(DY80+DZ80)/1000.0</f>
        <v>0</v>
      </c>
      <c r="Q80">
        <f>2.0/((1/S80-1/R80)+SIGN(S80)*SQRT((1/S80-1/R80)*(1/S80-1/R80) + 4*DM80/((DM80+1)*(DM80+1))*(2*1/S80*1/R80-1/R80*1/R80)))</f>
        <v>0</v>
      </c>
      <c r="R80">
        <f>IF(LEFT(DN80,1)&lt;&gt;"0",IF(LEFT(DN80,1)="1",3.0,DO80),$D$5+$E$5*(EF80*DY80/($K$5*1000))+$F$5*(EF80*DY80/($K$5*1000))*MAX(MIN(DL80,$J$5),$I$5)*MAX(MIN(DL80,$J$5),$I$5)+$G$5*MAX(MIN(DL80,$J$5),$I$5)*(EF80*DY80/($K$5*1000))+$H$5*(EF80*DY80/($K$5*1000))*(EF80*DY80/($K$5*1000)))</f>
        <v>0</v>
      </c>
      <c r="S80">
        <f>J80*(1000-(1000*0.61365*exp(17.502*W80/(240.97+W80))/(DY80+DZ80)+DT80)/2)/(1000*0.61365*exp(17.502*W80/(240.97+W80))/(DY80+DZ80)-DT80)</f>
        <v>0</v>
      </c>
      <c r="T80">
        <f>1/((DM80+1)/(Q80/1.6)+1/(R80/1.37)) + DM80/((DM80+1)/(Q80/1.6) + DM80/(R80/1.37))</f>
        <v>0</v>
      </c>
      <c r="U80">
        <f>(DH80*DK80)</f>
        <v>0</v>
      </c>
      <c r="V80">
        <f>(EA80+(U80+2*0.95*5.67E-8*(((EA80+$B$7)+273)^4-(EA80+273)^4)-44100*J80)/(1.84*29.3*R80+8*0.95*5.67E-8*(EA80+273)^3))</f>
        <v>0</v>
      </c>
      <c r="W80">
        <f>($C$7*EB80+$D$7*EC80+$E$7*V80)</f>
        <v>0</v>
      </c>
      <c r="X80">
        <f>0.61365*exp(17.502*W80/(240.97+W80))</f>
        <v>0</v>
      </c>
      <c r="Y80">
        <f>(Z80/AA80*100)</f>
        <v>0</v>
      </c>
      <c r="Z80">
        <f>DT80*(DY80+DZ80)/1000</f>
        <v>0</v>
      </c>
      <c r="AA80">
        <f>0.61365*exp(17.502*EA80/(240.97+EA80))</f>
        <v>0</v>
      </c>
      <c r="AB80">
        <f>(X80-DT80*(DY80+DZ80)/1000)</f>
        <v>0</v>
      </c>
      <c r="AC80">
        <f>(-J80*44100)</f>
        <v>0</v>
      </c>
      <c r="AD80">
        <f>2*29.3*R80*0.92*(EA80-W80)</f>
        <v>0</v>
      </c>
      <c r="AE80">
        <f>2*0.95*5.67E-8*(((EA80+$B$7)+273)^4-(W80+273)^4)</f>
        <v>0</v>
      </c>
      <c r="AF80">
        <f>U80+AE80+AC80+AD80</f>
        <v>0</v>
      </c>
      <c r="AG80">
        <f>DX80*AU80*(DS80-DR80*(1000-AU80*DU80)/(1000-AU80*DT80))/(100*DL80)</f>
        <v>0</v>
      </c>
      <c r="AH80">
        <f>1000*DX80*AU80*(DT80-DU80)/(100*DL80*(1000-AU80*DT80))</f>
        <v>0</v>
      </c>
      <c r="AI80">
        <f>(AJ80 - AK80 - DY80*1E3/(8.314*(EA80+273.15)) * AM80/DX80 * AL80) * DX80/(100*DL80) * (1000 - DU80)/1000</f>
        <v>0</v>
      </c>
      <c r="AJ80">
        <v>1069.97426000687</v>
      </c>
      <c r="AK80">
        <v>1037.07678787879</v>
      </c>
      <c r="AL80">
        <v>3.27766547870813</v>
      </c>
      <c r="AM80">
        <v>64.7646732039723</v>
      </c>
      <c r="AN80">
        <f>(AP80 - AO80 + DY80*1E3/(8.314*(EA80+273.15)) * AR80/DX80 * AQ80) * DX80/(100*DL80) * 1000/(1000 - AP80)</f>
        <v>0</v>
      </c>
      <c r="AO80">
        <v>24.8740911697128</v>
      </c>
      <c r="AP80">
        <v>30.7743878787879</v>
      </c>
      <c r="AQ80">
        <v>-0.00013376218870179</v>
      </c>
      <c r="AR80">
        <v>110.942474455945</v>
      </c>
      <c r="AS80">
        <v>0</v>
      </c>
      <c r="AT80">
        <v>0</v>
      </c>
      <c r="AU80">
        <f>IF(AS80*$H$13&gt;=AW80,1.0,(AW80/(AW80-AS80*$H$13)))</f>
        <v>0</v>
      </c>
      <c r="AV80">
        <f>(AU80-1)*100</f>
        <v>0</v>
      </c>
      <c r="AW80">
        <f>MAX(0,($B$13+$C$13*EF80)/(1+$D$13*EF80)*DY80/(EA80+273)*$E$13)</f>
        <v>0</v>
      </c>
      <c r="AX80" t="s">
        <v>437</v>
      </c>
      <c r="AY80" t="s">
        <v>437</v>
      </c>
      <c r="AZ80">
        <v>0</v>
      </c>
      <c r="BA80">
        <v>0</v>
      </c>
      <c r="BB80">
        <f>1-AZ80/BA80</f>
        <v>0</v>
      </c>
      <c r="BC80">
        <v>0</v>
      </c>
      <c r="BD80" t="s">
        <v>437</v>
      </c>
      <c r="BE80" t="s">
        <v>437</v>
      </c>
      <c r="BF80">
        <v>0</v>
      </c>
      <c r="BG80">
        <v>0</v>
      </c>
      <c r="BH80">
        <f>1-BF80/BG80</f>
        <v>0</v>
      </c>
      <c r="BI80">
        <v>0.5</v>
      </c>
      <c r="BJ80">
        <f>DI80</f>
        <v>0</v>
      </c>
      <c r="BK80">
        <f>L80</f>
        <v>0</v>
      </c>
      <c r="BL80">
        <f>BH80*BI80*BJ80</f>
        <v>0</v>
      </c>
      <c r="BM80">
        <f>(BK80-BC80)/BJ80</f>
        <v>0</v>
      </c>
      <c r="BN80">
        <f>(BA80-BG80)/BG80</f>
        <v>0</v>
      </c>
      <c r="BO80">
        <f>AZ80/(BB80+AZ80/BG80)</f>
        <v>0</v>
      </c>
      <c r="BP80" t="s">
        <v>437</v>
      </c>
      <c r="BQ80">
        <v>0</v>
      </c>
      <c r="BR80">
        <f>IF(BQ80&lt;&gt;0, BQ80, BO80)</f>
        <v>0</v>
      </c>
      <c r="BS80">
        <f>1-BR80/BG80</f>
        <v>0</v>
      </c>
      <c r="BT80">
        <f>(BG80-BF80)/(BG80-BR80)</f>
        <v>0</v>
      </c>
      <c r="BU80">
        <f>(BA80-BG80)/(BA80-BR80)</f>
        <v>0</v>
      </c>
      <c r="BV80">
        <f>(BG80-BF80)/(BG80-AZ80)</f>
        <v>0</v>
      </c>
      <c r="BW80">
        <f>(BA80-BG80)/(BA80-AZ80)</f>
        <v>0</v>
      </c>
      <c r="BX80">
        <f>(BT80*BR80/BF80)</f>
        <v>0</v>
      </c>
      <c r="BY80">
        <f>(1-BX80)</f>
        <v>0</v>
      </c>
      <c r="DH80">
        <f>$B$11*EG80+$C$11*EH80+$F$11*ES80*(1-EV80)</f>
        <v>0</v>
      </c>
      <c r="DI80">
        <f>DH80*DJ80</f>
        <v>0</v>
      </c>
      <c r="DJ80">
        <f>($B$11*$D$9+$C$11*$D$9+$F$11*((FF80+EX80)/MAX(FF80+EX80+FG80, 0.1)*$I$9+FG80/MAX(FF80+EX80+FG80, 0.1)*$J$9))/($B$11+$C$11+$F$11)</f>
        <v>0</v>
      </c>
      <c r="DK80">
        <f>($B$11*$K$9+$C$11*$K$9+$F$11*((FF80+EX80)/MAX(FF80+EX80+FG80, 0.1)*$P$9+FG80/MAX(FF80+EX80+FG80, 0.1)*$Q$9))/($B$11+$C$11+$F$11)</f>
        <v>0</v>
      </c>
      <c r="DL80">
        <v>6</v>
      </c>
      <c r="DM80">
        <v>0.5</v>
      </c>
      <c r="DN80" t="s">
        <v>438</v>
      </c>
      <c r="DO80">
        <v>2</v>
      </c>
      <c r="DP80" t="b">
        <v>1</v>
      </c>
      <c r="DQ80">
        <v>1761408579.84615</v>
      </c>
      <c r="DR80">
        <v>981.766692307692</v>
      </c>
      <c r="DS80">
        <v>1027.95615384615</v>
      </c>
      <c r="DT80">
        <v>30.7862538461538</v>
      </c>
      <c r="DU80">
        <v>24.8701461538462</v>
      </c>
      <c r="DV80">
        <v>980.669615384616</v>
      </c>
      <c r="DW80">
        <v>30.4710692307692</v>
      </c>
      <c r="DX80">
        <v>500.011769230769</v>
      </c>
      <c r="DY80">
        <v>90.2824384615385</v>
      </c>
      <c r="DZ80">
        <v>0.0313773769230769</v>
      </c>
      <c r="EA80">
        <v>37.0224615384615</v>
      </c>
      <c r="EB80">
        <v>36.0085153846154</v>
      </c>
      <c r="EC80">
        <v>999.9</v>
      </c>
      <c r="ED80">
        <v>0</v>
      </c>
      <c r="EE80">
        <v>0</v>
      </c>
      <c r="EF80">
        <v>10003.0807692308</v>
      </c>
      <c r="EG80">
        <v>0</v>
      </c>
      <c r="EH80">
        <v>1227.03230769231</v>
      </c>
      <c r="EI80">
        <v>-46.1896615384615</v>
      </c>
      <c r="EJ80">
        <v>1012.95315384615</v>
      </c>
      <c r="EK80">
        <v>1054.17461538462</v>
      </c>
      <c r="EL80">
        <v>5.91610769230769</v>
      </c>
      <c r="EM80">
        <v>1027.95615384615</v>
      </c>
      <c r="EN80">
        <v>24.8701461538462</v>
      </c>
      <c r="EO80">
        <v>2.77945923076923</v>
      </c>
      <c r="EP80">
        <v>2.24533769230769</v>
      </c>
      <c r="EQ80">
        <v>22.7625846153846</v>
      </c>
      <c r="ER80">
        <v>19.2895230769231</v>
      </c>
      <c r="ES80">
        <v>1200.04461538462</v>
      </c>
      <c r="ET80">
        <v>0.967004153846154</v>
      </c>
      <c r="EU80">
        <v>0.0329961307692308</v>
      </c>
      <c r="EV80">
        <v>0</v>
      </c>
      <c r="EW80">
        <v>1421.55846153846</v>
      </c>
      <c r="EX80">
        <v>5.00059</v>
      </c>
      <c r="EY80">
        <v>17249.5307692308</v>
      </c>
      <c r="EZ80">
        <v>10359.1076923077</v>
      </c>
      <c r="FA80">
        <v>45.5</v>
      </c>
      <c r="FB80">
        <v>46.8168461538462</v>
      </c>
      <c r="FC80">
        <v>45.5047692307692</v>
      </c>
      <c r="FD80">
        <v>46.75</v>
      </c>
      <c r="FE80">
        <v>47.0910769230769</v>
      </c>
      <c r="FF80">
        <v>1155.61461538462</v>
      </c>
      <c r="FG80">
        <v>39.43</v>
      </c>
      <c r="FH80">
        <v>0</v>
      </c>
      <c r="FI80">
        <v>1761408547.9</v>
      </c>
      <c r="FJ80">
        <v>0</v>
      </c>
      <c r="FK80">
        <v>1421.4728</v>
      </c>
      <c r="FL80">
        <v>-6.87307692364496</v>
      </c>
      <c r="FM80">
        <v>-67.592307710607</v>
      </c>
      <c r="FN80">
        <v>17247.352</v>
      </c>
      <c r="FO80">
        <v>15</v>
      </c>
      <c r="FP80">
        <v>0</v>
      </c>
      <c r="FQ80" t="s">
        <v>439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-46.2772285714286</v>
      </c>
      <c r="GD80">
        <v>1.90107272727272</v>
      </c>
      <c r="GE80">
        <v>0.430871931191202</v>
      </c>
      <c r="GF80">
        <v>0</v>
      </c>
      <c r="GG80">
        <v>1421.83647058824</v>
      </c>
      <c r="GH80">
        <v>-5.9187165854788</v>
      </c>
      <c r="GI80">
        <v>0.613394040674461</v>
      </c>
      <c r="GJ80">
        <v>-1</v>
      </c>
      <c r="GK80">
        <v>5.92631285714286</v>
      </c>
      <c r="GL80">
        <v>-0.196549090909087</v>
      </c>
      <c r="GM80">
        <v>0.020277500818784</v>
      </c>
      <c r="GN80">
        <v>0</v>
      </c>
      <c r="GO80">
        <v>0</v>
      </c>
      <c r="GP80">
        <v>2</v>
      </c>
      <c r="GQ80" t="s">
        <v>473</v>
      </c>
      <c r="GR80">
        <v>3.13126</v>
      </c>
      <c r="GS80">
        <v>2.70918</v>
      </c>
      <c r="GT80">
        <v>0.163233</v>
      </c>
      <c r="GU80">
        <v>0.168095</v>
      </c>
      <c r="GV80">
        <v>0.120957</v>
      </c>
      <c r="GW80">
        <v>0.104282</v>
      </c>
      <c r="GX80">
        <v>31110.1</v>
      </c>
      <c r="GY80">
        <v>32978.1</v>
      </c>
      <c r="GZ80">
        <v>33681.8</v>
      </c>
      <c r="HA80">
        <v>35937.8</v>
      </c>
      <c r="HB80">
        <v>41939.3</v>
      </c>
      <c r="HC80">
        <v>46256.8</v>
      </c>
      <c r="HD80">
        <v>52642.5</v>
      </c>
      <c r="HE80">
        <v>57463.6</v>
      </c>
      <c r="HF80">
        <v>1.86348</v>
      </c>
      <c r="HG80">
        <v>1.73797</v>
      </c>
      <c r="HH80">
        <v>0.100221</v>
      </c>
      <c r="HI80">
        <v>0</v>
      </c>
      <c r="HJ80">
        <v>34.4138</v>
      </c>
      <c r="HK80">
        <v>999.9</v>
      </c>
      <c r="HL80">
        <v>60.273</v>
      </c>
      <c r="HM80">
        <v>27.916</v>
      </c>
      <c r="HN80">
        <v>25.2098</v>
      </c>
      <c r="HO80">
        <v>55.7145</v>
      </c>
      <c r="HP80">
        <v>43.9744</v>
      </c>
      <c r="HQ80">
        <v>1</v>
      </c>
      <c r="HR80">
        <v>0.695739</v>
      </c>
      <c r="HS80">
        <v>-0.241585</v>
      </c>
      <c r="HT80">
        <v>20.1349</v>
      </c>
      <c r="HU80">
        <v>5.19288</v>
      </c>
      <c r="HV80">
        <v>12.0099</v>
      </c>
      <c r="HW80">
        <v>4.9736</v>
      </c>
      <c r="HX80">
        <v>3.29485</v>
      </c>
      <c r="HY80">
        <v>9999</v>
      </c>
      <c r="HZ80">
        <v>9999</v>
      </c>
      <c r="IA80">
        <v>999.9</v>
      </c>
      <c r="IB80">
        <v>9999</v>
      </c>
      <c r="IC80">
        <v>1.86318</v>
      </c>
      <c r="ID80">
        <v>1.86812</v>
      </c>
      <c r="IE80">
        <v>1.86783</v>
      </c>
      <c r="IF80">
        <v>1.86905</v>
      </c>
      <c r="IG80">
        <v>1.86981</v>
      </c>
      <c r="IH80">
        <v>1.86594</v>
      </c>
      <c r="II80">
        <v>1.86696</v>
      </c>
      <c r="IJ80">
        <v>1.86842</v>
      </c>
      <c r="IK80">
        <v>5</v>
      </c>
      <c r="IL80">
        <v>0</v>
      </c>
      <c r="IM80">
        <v>0</v>
      </c>
      <c r="IN80">
        <v>0</v>
      </c>
      <c r="IO80" t="s">
        <v>441</v>
      </c>
      <c r="IP80" t="s">
        <v>442</v>
      </c>
      <c r="IQ80" t="s">
        <v>443</v>
      </c>
      <c r="IR80" t="s">
        <v>443</v>
      </c>
      <c r="IS80" t="s">
        <v>443</v>
      </c>
      <c r="IT80" t="s">
        <v>443</v>
      </c>
      <c r="IU80">
        <v>0</v>
      </c>
      <c r="IV80">
        <v>100</v>
      </c>
      <c r="IW80">
        <v>100</v>
      </c>
      <c r="IX80">
        <v>1.1</v>
      </c>
      <c r="IY80">
        <v>0.3152</v>
      </c>
      <c r="IZ80">
        <v>1.09748391826392</v>
      </c>
      <c r="JA80">
        <v>0</v>
      </c>
      <c r="JB80">
        <v>0</v>
      </c>
      <c r="JC80">
        <v>0</v>
      </c>
      <c r="JD80">
        <v>0.315191680746845</v>
      </c>
      <c r="JE80">
        <v>0</v>
      </c>
      <c r="JF80">
        <v>0</v>
      </c>
      <c r="JG80">
        <v>0</v>
      </c>
      <c r="JH80">
        <v>5</v>
      </c>
      <c r="JI80">
        <v>2273</v>
      </c>
      <c r="JJ80">
        <v>0</v>
      </c>
      <c r="JK80">
        <v>25</v>
      </c>
      <c r="JL80">
        <v>29356809.8</v>
      </c>
      <c r="JM80">
        <v>29356809.8</v>
      </c>
      <c r="JN80">
        <v>2.14111</v>
      </c>
      <c r="JO80">
        <v>2.60742</v>
      </c>
      <c r="JP80">
        <v>1.54785</v>
      </c>
      <c r="JQ80">
        <v>2.32422</v>
      </c>
      <c r="JR80">
        <v>1.64673</v>
      </c>
      <c r="JS80">
        <v>2.23022</v>
      </c>
      <c r="JT80">
        <v>32.4433</v>
      </c>
      <c r="JU80">
        <v>24.2013</v>
      </c>
      <c r="JV80">
        <v>18</v>
      </c>
      <c r="JW80">
        <v>507.021</v>
      </c>
      <c r="JX80">
        <v>419.45</v>
      </c>
      <c r="JY80">
        <v>36.186</v>
      </c>
      <c r="JZ80">
        <v>36.0524</v>
      </c>
      <c r="KA80">
        <v>29.9999</v>
      </c>
      <c r="KB80">
        <v>35.9116</v>
      </c>
      <c r="KC80">
        <v>35.8367</v>
      </c>
      <c r="KD80">
        <v>42.8702</v>
      </c>
      <c r="KE80">
        <v>0</v>
      </c>
      <c r="KF80">
        <v>100</v>
      </c>
      <c r="KG80">
        <v>36.1037</v>
      </c>
      <c r="KH80">
        <v>1074.54</v>
      </c>
      <c r="KI80">
        <v>53.0404</v>
      </c>
      <c r="KJ80">
        <v>95.6226</v>
      </c>
      <c r="KK80">
        <v>93.0868</v>
      </c>
    </row>
    <row r="81" spans="1:297">
      <c r="A81">
        <v>65</v>
      </c>
      <c r="B81">
        <v>1761408593</v>
      </c>
      <c r="C81">
        <v>412</v>
      </c>
      <c r="D81" t="s">
        <v>572</v>
      </c>
      <c r="E81" t="s">
        <v>573</v>
      </c>
      <c r="F81">
        <v>5</v>
      </c>
      <c r="G81" t="s">
        <v>435</v>
      </c>
      <c r="H81" t="s">
        <v>436</v>
      </c>
      <c r="I81">
        <v>1761408584.84615</v>
      </c>
      <c r="J81">
        <f>(K81)/1000</f>
        <v>0</v>
      </c>
      <c r="K81">
        <f>IF(DP81, AN81, AH81)</f>
        <v>0</v>
      </c>
      <c r="L81">
        <f>IF(DP81, AI81, AG81)</f>
        <v>0</v>
      </c>
      <c r="M81">
        <f>DR81 - IF(AU81&gt;1, L81*DL81*100.0/(AW81), 0)</f>
        <v>0</v>
      </c>
      <c r="N81">
        <f>((T81-J81/2)*M81-L81)/(T81+J81/2)</f>
        <v>0</v>
      </c>
      <c r="O81">
        <f>N81*(DY81+DZ81)/1000.0</f>
        <v>0</v>
      </c>
      <c r="P81">
        <f>(DR81 - IF(AU81&gt;1, L81*DL81*100.0/(AW81), 0))*(DY81+DZ81)/1000.0</f>
        <v>0</v>
      </c>
      <c r="Q81">
        <f>2.0/((1/S81-1/R81)+SIGN(S81)*SQRT((1/S81-1/R81)*(1/S81-1/R81) + 4*DM81/((DM81+1)*(DM81+1))*(2*1/S81*1/R81-1/R81*1/R81)))</f>
        <v>0</v>
      </c>
      <c r="R81">
        <f>IF(LEFT(DN81,1)&lt;&gt;"0",IF(LEFT(DN81,1)="1",3.0,DO81),$D$5+$E$5*(EF81*DY81/($K$5*1000))+$F$5*(EF81*DY81/($K$5*1000))*MAX(MIN(DL81,$J$5),$I$5)*MAX(MIN(DL81,$J$5),$I$5)+$G$5*MAX(MIN(DL81,$J$5),$I$5)*(EF81*DY81/($K$5*1000))+$H$5*(EF81*DY81/($K$5*1000))*(EF81*DY81/($K$5*1000)))</f>
        <v>0</v>
      </c>
      <c r="S81">
        <f>J81*(1000-(1000*0.61365*exp(17.502*W81/(240.97+W81))/(DY81+DZ81)+DT81)/2)/(1000*0.61365*exp(17.502*W81/(240.97+W81))/(DY81+DZ81)-DT81)</f>
        <v>0</v>
      </c>
      <c r="T81">
        <f>1/((DM81+1)/(Q81/1.6)+1/(R81/1.37)) + DM81/((DM81+1)/(Q81/1.6) + DM81/(R81/1.37))</f>
        <v>0</v>
      </c>
      <c r="U81">
        <f>(DH81*DK81)</f>
        <v>0</v>
      </c>
      <c r="V81">
        <f>(EA81+(U81+2*0.95*5.67E-8*(((EA81+$B$7)+273)^4-(EA81+273)^4)-44100*J81)/(1.84*29.3*R81+8*0.95*5.67E-8*(EA81+273)^3))</f>
        <v>0</v>
      </c>
      <c r="W81">
        <f>($C$7*EB81+$D$7*EC81+$E$7*V81)</f>
        <v>0</v>
      </c>
      <c r="X81">
        <f>0.61365*exp(17.502*W81/(240.97+W81))</f>
        <v>0</v>
      </c>
      <c r="Y81">
        <f>(Z81/AA81*100)</f>
        <v>0</v>
      </c>
      <c r="Z81">
        <f>DT81*(DY81+DZ81)/1000</f>
        <v>0</v>
      </c>
      <c r="AA81">
        <f>0.61365*exp(17.502*EA81/(240.97+EA81))</f>
        <v>0</v>
      </c>
      <c r="AB81">
        <f>(X81-DT81*(DY81+DZ81)/1000)</f>
        <v>0</v>
      </c>
      <c r="AC81">
        <f>(-J81*44100)</f>
        <v>0</v>
      </c>
      <c r="AD81">
        <f>2*29.3*R81*0.92*(EA81-W81)</f>
        <v>0</v>
      </c>
      <c r="AE81">
        <f>2*0.95*5.67E-8*(((EA81+$B$7)+273)^4-(W81+273)^4)</f>
        <v>0</v>
      </c>
      <c r="AF81">
        <f>U81+AE81+AC81+AD81</f>
        <v>0</v>
      </c>
      <c r="AG81">
        <f>DX81*AU81*(DS81-DR81*(1000-AU81*DU81)/(1000-AU81*DT81))/(100*DL81)</f>
        <v>0</v>
      </c>
      <c r="AH81">
        <f>1000*DX81*AU81*(DT81-DU81)/(100*DL81*(1000-AU81*DT81))</f>
        <v>0</v>
      </c>
      <c r="AI81">
        <f>(AJ81 - AK81 - DY81*1E3/(8.314*(EA81+273.15)) * AM81/DX81 * AL81) * DX81/(100*DL81) * (1000 - DU81)/1000</f>
        <v>0</v>
      </c>
      <c r="AJ81">
        <v>1087.54034446452</v>
      </c>
      <c r="AK81">
        <v>1054.25848484848</v>
      </c>
      <c r="AL81">
        <v>3.45323705762874</v>
      </c>
      <c r="AM81">
        <v>64.7646732039723</v>
      </c>
      <c r="AN81">
        <f>(AP81 - AO81 + DY81*1E3/(8.314*(EA81+273.15)) * AR81/DX81 * AQ81) * DX81/(100*DL81) * 1000/(1000 - AP81)</f>
        <v>0</v>
      </c>
      <c r="AO81">
        <v>24.8773053225795</v>
      </c>
      <c r="AP81">
        <v>30.7557854545455</v>
      </c>
      <c r="AQ81">
        <v>-0.000269464251840902</v>
      </c>
      <c r="AR81">
        <v>110.942474455945</v>
      </c>
      <c r="AS81">
        <v>0</v>
      </c>
      <c r="AT81">
        <v>0</v>
      </c>
      <c r="AU81">
        <f>IF(AS81*$H$13&gt;=AW81,1.0,(AW81/(AW81-AS81*$H$13)))</f>
        <v>0</v>
      </c>
      <c r="AV81">
        <f>(AU81-1)*100</f>
        <v>0</v>
      </c>
      <c r="AW81">
        <f>MAX(0,($B$13+$C$13*EF81)/(1+$D$13*EF81)*DY81/(EA81+273)*$E$13)</f>
        <v>0</v>
      </c>
      <c r="AX81" t="s">
        <v>437</v>
      </c>
      <c r="AY81" t="s">
        <v>437</v>
      </c>
      <c r="AZ81">
        <v>0</v>
      </c>
      <c r="BA81">
        <v>0</v>
      </c>
      <c r="BB81">
        <f>1-AZ81/BA81</f>
        <v>0</v>
      </c>
      <c r="BC81">
        <v>0</v>
      </c>
      <c r="BD81" t="s">
        <v>437</v>
      </c>
      <c r="BE81" t="s">
        <v>437</v>
      </c>
      <c r="BF81">
        <v>0</v>
      </c>
      <c r="BG81">
        <v>0</v>
      </c>
      <c r="BH81">
        <f>1-BF81/BG81</f>
        <v>0</v>
      </c>
      <c r="BI81">
        <v>0.5</v>
      </c>
      <c r="BJ81">
        <f>DI81</f>
        <v>0</v>
      </c>
      <c r="BK81">
        <f>L81</f>
        <v>0</v>
      </c>
      <c r="BL81">
        <f>BH81*BI81*BJ81</f>
        <v>0</v>
      </c>
      <c r="BM81">
        <f>(BK81-BC81)/BJ81</f>
        <v>0</v>
      </c>
      <c r="BN81">
        <f>(BA81-BG81)/BG81</f>
        <v>0</v>
      </c>
      <c r="BO81">
        <f>AZ81/(BB81+AZ81/BG81)</f>
        <v>0</v>
      </c>
      <c r="BP81" t="s">
        <v>437</v>
      </c>
      <c r="BQ81">
        <v>0</v>
      </c>
      <c r="BR81">
        <f>IF(BQ81&lt;&gt;0, BQ81, BO81)</f>
        <v>0</v>
      </c>
      <c r="BS81">
        <f>1-BR81/BG81</f>
        <v>0</v>
      </c>
      <c r="BT81">
        <f>(BG81-BF81)/(BG81-BR81)</f>
        <v>0</v>
      </c>
      <c r="BU81">
        <f>(BA81-BG81)/(BA81-BR81)</f>
        <v>0</v>
      </c>
      <c r="BV81">
        <f>(BG81-BF81)/(BG81-AZ81)</f>
        <v>0</v>
      </c>
      <c r="BW81">
        <f>(BA81-BG81)/(BA81-AZ81)</f>
        <v>0</v>
      </c>
      <c r="BX81">
        <f>(BT81*BR81/BF81)</f>
        <v>0</v>
      </c>
      <c r="BY81">
        <f>(1-BX81)</f>
        <v>0</v>
      </c>
      <c r="DH81">
        <f>$B$11*EG81+$C$11*EH81+$F$11*ES81*(1-EV81)</f>
        <v>0</v>
      </c>
      <c r="DI81">
        <f>DH81*DJ81</f>
        <v>0</v>
      </c>
      <c r="DJ81">
        <f>($B$11*$D$9+$C$11*$D$9+$F$11*((FF81+EX81)/MAX(FF81+EX81+FG81, 0.1)*$I$9+FG81/MAX(FF81+EX81+FG81, 0.1)*$J$9))/($B$11+$C$11+$F$11)</f>
        <v>0</v>
      </c>
      <c r="DK81">
        <f>($B$11*$K$9+$C$11*$K$9+$F$11*((FF81+EX81)/MAX(FF81+EX81+FG81, 0.1)*$P$9+FG81/MAX(FF81+EX81+FG81, 0.1)*$Q$9))/($B$11+$C$11+$F$11)</f>
        <v>0</v>
      </c>
      <c r="DL81">
        <v>6</v>
      </c>
      <c r="DM81">
        <v>0.5</v>
      </c>
      <c r="DN81" t="s">
        <v>438</v>
      </c>
      <c r="DO81">
        <v>2</v>
      </c>
      <c r="DP81" t="b">
        <v>1</v>
      </c>
      <c r="DQ81">
        <v>1761408584.84615</v>
      </c>
      <c r="DR81">
        <v>998.261384615385</v>
      </c>
      <c r="DS81">
        <v>1044.62923076923</v>
      </c>
      <c r="DT81">
        <v>30.7744538461538</v>
      </c>
      <c r="DU81">
        <v>24.8730769230769</v>
      </c>
      <c r="DV81">
        <v>997.164230769231</v>
      </c>
      <c r="DW81">
        <v>30.4592692307692</v>
      </c>
      <c r="DX81">
        <v>500.052769230769</v>
      </c>
      <c r="DY81">
        <v>90.2823692307692</v>
      </c>
      <c r="DZ81">
        <v>0.0312725846153846</v>
      </c>
      <c r="EA81">
        <v>37.0259461538461</v>
      </c>
      <c r="EB81">
        <v>36.0180692307692</v>
      </c>
      <c r="EC81">
        <v>999.9</v>
      </c>
      <c r="ED81">
        <v>0</v>
      </c>
      <c r="EE81">
        <v>0</v>
      </c>
      <c r="EF81">
        <v>10001.78</v>
      </c>
      <c r="EG81">
        <v>0</v>
      </c>
      <c r="EH81">
        <v>1227.03153846154</v>
      </c>
      <c r="EI81">
        <v>-46.3677923076923</v>
      </c>
      <c r="EJ81">
        <v>1029.95923076923</v>
      </c>
      <c r="EK81">
        <v>1071.27615384615</v>
      </c>
      <c r="EL81">
        <v>5.90137846153846</v>
      </c>
      <c r="EM81">
        <v>1044.62923076923</v>
      </c>
      <c r="EN81">
        <v>24.8730769230769</v>
      </c>
      <c r="EO81">
        <v>2.77839076923077</v>
      </c>
      <c r="EP81">
        <v>2.2456</v>
      </c>
      <c r="EQ81">
        <v>22.7562538461538</v>
      </c>
      <c r="ER81">
        <v>19.2913923076923</v>
      </c>
      <c r="ES81">
        <v>1200.02153846154</v>
      </c>
      <c r="ET81">
        <v>0.967003461538462</v>
      </c>
      <c r="EU81">
        <v>0.0329967923076923</v>
      </c>
      <c r="EV81">
        <v>0</v>
      </c>
      <c r="EW81">
        <v>1421.02</v>
      </c>
      <c r="EX81">
        <v>5.00059</v>
      </c>
      <c r="EY81">
        <v>17243.6769230769</v>
      </c>
      <c r="EZ81">
        <v>10358.9076923077</v>
      </c>
      <c r="FA81">
        <v>45.5</v>
      </c>
      <c r="FB81">
        <v>46.8168461538462</v>
      </c>
      <c r="FC81">
        <v>45.5095384615385</v>
      </c>
      <c r="FD81">
        <v>46.75</v>
      </c>
      <c r="FE81">
        <v>47.0862307692308</v>
      </c>
      <c r="FF81">
        <v>1155.59153846154</v>
      </c>
      <c r="FG81">
        <v>39.43</v>
      </c>
      <c r="FH81">
        <v>0</v>
      </c>
      <c r="FI81">
        <v>1761408552.7</v>
      </c>
      <c r="FJ81">
        <v>0</v>
      </c>
      <c r="FK81">
        <v>1420.964</v>
      </c>
      <c r="FL81">
        <v>-6.12692307723228</v>
      </c>
      <c r="FM81">
        <v>-69.4769230133519</v>
      </c>
      <c r="FN81">
        <v>17242.044</v>
      </c>
      <c r="FO81">
        <v>15</v>
      </c>
      <c r="FP81">
        <v>0</v>
      </c>
      <c r="FQ81" t="s">
        <v>439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-46.3115714285714</v>
      </c>
      <c r="GD81">
        <v>-0.517223376623397</v>
      </c>
      <c r="GE81">
        <v>0.458612762415462</v>
      </c>
      <c r="GF81">
        <v>0</v>
      </c>
      <c r="GG81">
        <v>1421.44058823529</v>
      </c>
      <c r="GH81">
        <v>-6.46355996552198</v>
      </c>
      <c r="GI81">
        <v>0.656218853273051</v>
      </c>
      <c r="GJ81">
        <v>-1</v>
      </c>
      <c r="GK81">
        <v>5.91309952380952</v>
      </c>
      <c r="GL81">
        <v>-0.171550909090907</v>
      </c>
      <c r="GM81">
        <v>0.0176093742557197</v>
      </c>
      <c r="GN81">
        <v>0</v>
      </c>
      <c r="GO81">
        <v>0</v>
      </c>
      <c r="GP81">
        <v>2</v>
      </c>
      <c r="GQ81" t="s">
        <v>473</v>
      </c>
      <c r="GR81">
        <v>3.13129</v>
      </c>
      <c r="GS81">
        <v>2.70907</v>
      </c>
      <c r="GT81">
        <v>0.164973</v>
      </c>
      <c r="GU81">
        <v>0.169742</v>
      </c>
      <c r="GV81">
        <v>0.120901</v>
      </c>
      <c r="GW81">
        <v>0.104284</v>
      </c>
      <c r="GX81">
        <v>31045.7</v>
      </c>
      <c r="GY81">
        <v>32912.7</v>
      </c>
      <c r="GZ81">
        <v>33682.2</v>
      </c>
      <c r="HA81">
        <v>35937.8</v>
      </c>
      <c r="HB81">
        <v>41942.6</v>
      </c>
      <c r="HC81">
        <v>46257</v>
      </c>
      <c r="HD81">
        <v>52643.1</v>
      </c>
      <c r="HE81">
        <v>57463.7</v>
      </c>
      <c r="HF81">
        <v>1.86357</v>
      </c>
      <c r="HG81">
        <v>1.73792</v>
      </c>
      <c r="HH81">
        <v>0.100441</v>
      </c>
      <c r="HI81">
        <v>0</v>
      </c>
      <c r="HJ81">
        <v>34.4107</v>
      </c>
      <c r="HK81">
        <v>999.9</v>
      </c>
      <c r="HL81">
        <v>60.249</v>
      </c>
      <c r="HM81">
        <v>27.906</v>
      </c>
      <c r="HN81">
        <v>25.1862</v>
      </c>
      <c r="HO81">
        <v>56.2345</v>
      </c>
      <c r="HP81">
        <v>44.0385</v>
      </c>
      <c r="HQ81">
        <v>1</v>
      </c>
      <c r="HR81">
        <v>0.695676</v>
      </c>
      <c r="HS81">
        <v>-0.0514434</v>
      </c>
      <c r="HT81">
        <v>20.1353</v>
      </c>
      <c r="HU81">
        <v>5.19258</v>
      </c>
      <c r="HV81">
        <v>12.0099</v>
      </c>
      <c r="HW81">
        <v>4.97335</v>
      </c>
      <c r="HX81">
        <v>3.29483</v>
      </c>
      <c r="HY81">
        <v>9999</v>
      </c>
      <c r="HZ81">
        <v>9999</v>
      </c>
      <c r="IA81">
        <v>999.9</v>
      </c>
      <c r="IB81">
        <v>9999</v>
      </c>
      <c r="IC81">
        <v>1.86321</v>
      </c>
      <c r="ID81">
        <v>1.86812</v>
      </c>
      <c r="IE81">
        <v>1.86783</v>
      </c>
      <c r="IF81">
        <v>1.86905</v>
      </c>
      <c r="IG81">
        <v>1.86981</v>
      </c>
      <c r="IH81">
        <v>1.86596</v>
      </c>
      <c r="II81">
        <v>1.86699</v>
      </c>
      <c r="IJ81">
        <v>1.86842</v>
      </c>
      <c r="IK81">
        <v>5</v>
      </c>
      <c r="IL81">
        <v>0</v>
      </c>
      <c r="IM81">
        <v>0</v>
      </c>
      <c r="IN81">
        <v>0</v>
      </c>
      <c r="IO81" t="s">
        <v>441</v>
      </c>
      <c r="IP81" t="s">
        <v>442</v>
      </c>
      <c r="IQ81" t="s">
        <v>443</v>
      </c>
      <c r="IR81" t="s">
        <v>443</v>
      </c>
      <c r="IS81" t="s">
        <v>443</v>
      </c>
      <c r="IT81" t="s">
        <v>443</v>
      </c>
      <c r="IU81">
        <v>0</v>
      </c>
      <c r="IV81">
        <v>100</v>
      </c>
      <c r="IW81">
        <v>100</v>
      </c>
      <c r="IX81">
        <v>1.1</v>
      </c>
      <c r="IY81">
        <v>0.3152</v>
      </c>
      <c r="IZ81">
        <v>1.09748391826392</v>
      </c>
      <c r="JA81">
        <v>0</v>
      </c>
      <c r="JB81">
        <v>0</v>
      </c>
      <c r="JC81">
        <v>0</v>
      </c>
      <c r="JD81">
        <v>0.315191680746845</v>
      </c>
      <c r="JE81">
        <v>0</v>
      </c>
      <c r="JF81">
        <v>0</v>
      </c>
      <c r="JG81">
        <v>0</v>
      </c>
      <c r="JH81">
        <v>5</v>
      </c>
      <c r="JI81">
        <v>2273</v>
      </c>
      <c r="JJ81">
        <v>0</v>
      </c>
      <c r="JK81">
        <v>25</v>
      </c>
      <c r="JL81">
        <v>29356809.9</v>
      </c>
      <c r="JM81">
        <v>29356809.9</v>
      </c>
      <c r="JN81">
        <v>2.16675</v>
      </c>
      <c r="JO81">
        <v>2.60254</v>
      </c>
      <c r="JP81">
        <v>1.54785</v>
      </c>
      <c r="JQ81">
        <v>2.323</v>
      </c>
      <c r="JR81">
        <v>1.64673</v>
      </c>
      <c r="JS81">
        <v>2.24243</v>
      </c>
      <c r="JT81">
        <v>32.4433</v>
      </c>
      <c r="JU81">
        <v>24.2013</v>
      </c>
      <c r="JV81">
        <v>18</v>
      </c>
      <c r="JW81">
        <v>507.078</v>
      </c>
      <c r="JX81">
        <v>419.421</v>
      </c>
      <c r="JY81">
        <v>36.1483</v>
      </c>
      <c r="JZ81">
        <v>36.0493</v>
      </c>
      <c r="KA81">
        <v>29.9999</v>
      </c>
      <c r="KB81">
        <v>35.9099</v>
      </c>
      <c r="KC81">
        <v>35.8367</v>
      </c>
      <c r="KD81">
        <v>43.3732</v>
      </c>
      <c r="KE81">
        <v>0</v>
      </c>
      <c r="KF81">
        <v>100</v>
      </c>
      <c r="KG81">
        <v>36.073</v>
      </c>
      <c r="KH81">
        <v>1094.81</v>
      </c>
      <c r="KI81">
        <v>53.0404</v>
      </c>
      <c r="KJ81">
        <v>95.6238</v>
      </c>
      <c r="KK81">
        <v>93.0869</v>
      </c>
    </row>
    <row r="82" spans="1:297">
      <c r="A82">
        <v>66</v>
      </c>
      <c r="B82">
        <v>1761408598</v>
      </c>
      <c r="C82">
        <v>417</v>
      </c>
      <c r="D82" t="s">
        <v>574</v>
      </c>
      <c r="E82" t="s">
        <v>575</v>
      </c>
      <c r="F82">
        <v>5</v>
      </c>
      <c r="G82" t="s">
        <v>435</v>
      </c>
      <c r="H82" t="s">
        <v>436</v>
      </c>
      <c r="I82">
        <v>1761408589.84615</v>
      </c>
      <c r="J82">
        <f>(K82)/1000</f>
        <v>0</v>
      </c>
      <c r="K82">
        <f>IF(DP82, AN82, AH82)</f>
        <v>0</v>
      </c>
      <c r="L82">
        <f>IF(DP82, AI82, AG82)</f>
        <v>0</v>
      </c>
      <c r="M82">
        <f>DR82 - IF(AU82&gt;1, L82*DL82*100.0/(AW82), 0)</f>
        <v>0</v>
      </c>
      <c r="N82">
        <f>((T82-J82/2)*M82-L82)/(T82+J82/2)</f>
        <v>0</v>
      </c>
      <c r="O82">
        <f>N82*(DY82+DZ82)/1000.0</f>
        <v>0</v>
      </c>
      <c r="P82">
        <f>(DR82 - IF(AU82&gt;1, L82*DL82*100.0/(AW82), 0))*(DY82+DZ82)/1000.0</f>
        <v>0</v>
      </c>
      <c r="Q82">
        <f>2.0/((1/S82-1/R82)+SIGN(S82)*SQRT((1/S82-1/R82)*(1/S82-1/R82) + 4*DM82/((DM82+1)*(DM82+1))*(2*1/S82*1/R82-1/R82*1/R82)))</f>
        <v>0</v>
      </c>
      <c r="R82">
        <f>IF(LEFT(DN82,1)&lt;&gt;"0",IF(LEFT(DN82,1)="1",3.0,DO82),$D$5+$E$5*(EF82*DY82/($K$5*1000))+$F$5*(EF82*DY82/($K$5*1000))*MAX(MIN(DL82,$J$5),$I$5)*MAX(MIN(DL82,$J$5),$I$5)+$G$5*MAX(MIN(DL82,$J$5),$I$5)*(EF82*DY82/($K$5*1000))+$H$5*(EF82*DY82/($K$5*1000))*(EF82*DY82/($K$5*1000)))</f>
        <v>0</v>
      </c>
      <c r="S82">
        <f>J82*(1000-(1000*0.61365*exp(17.502*W82/(240.97+W82))/(DY82+DZ82)+DT82)/2)/(1000*0.61365*exp(17.502*W82/(240.97+W82))/(DY82+DZ82)-DT82)</f>
        <v>0</v>
      </c>
      <c r="T82">
        <f>1/((DM82+1)/(Q82/1.6)+1/(R82/1.37)) + DM82/((DM82+1)/(Q82/1.6) + DM82/(R82/1.37))</f>
        <v>0</v>
      </c>
      <c r="U82">
        <f>(DH82*DK82)</f>
        <v>0</v>
      </c>
      <c r="V82">
        <f>(EA82+(U82+2*0.95*5.67E-8*(((EA82+$B$7)+273)^4-(EA82+273)^4)-44100*J82)/(1.84*29.3*R82+8*0.95*5.67E-8*(EA82+273)^3))</f>
        <v>0</v>
      </c>
      <c r="W82">
        <f>($C$7*EB82+$D$7*EC82+$E$7*V82)</f>
        <v>0</v>
      </c>
      <c r="X82">
        <f>0.61365*exp(17.502*W82/(240.97+W82))</f>
        <v>0</v>
      </c>
      <c r="Y82">
        <f>(Z82/AA82*100)</f>
        <v>0</v>
      </c>
      <c r="Z82">
        <f>DT82*(DY82+DZ82)/1000</f>
        <v>0</v>
      </c>
      <c r="AA82">
        <f>0.61365*exp(17.502*EA82/(240.97+EA82))</f>
        <v>0</v>
      </c>
      <c r="AB82">
        <f>(X82-DT82*(DY82+DZ82)/1000)</f>
        <v>0</v>
      </c>
      <c r="AC82">
        <f>(-J82*44100)</f>
        <v>0</v>
      </c>
      <c r="AD82">
        <f>2*29.3*R82*0.92*(EA82-W82)</f>
        <v>0</v>
      </c>
      <c r="AE82">
        <f>2*0.95*5.67E-8*(((EA82+$B$7)+273)^4-(W82+273)^4)</f>
        <v>0</v>
      </c>
      <c r="AF82">
        <f>U82+AE82+AC82+AD82</f>
        <v>0</v>
      </c>
      <c r="AG82">
        <f>DX82*AU82*(DS82-DR82*(1000-AU82*DU82)/(1000-AU82*DT82))/(100*DL82)</f>
        <v>0</v>
      </c>
      <c r="AH82">
        <f>1000*DX82*AU82*(DT82-DU82)/(100*DL82*(1000-AU82*DT82))</f>
        <v>0</v>
      </c>
      <c r="AI82">
        <f>(AJ82 - AK82 - DY82*1E3/(8.314*(EA82+273.15)) * AM82/DX82 * AL82) * DX82/(100*DL82) * (1000 - DU82)/1000</f>
        <v>0</v>
      </c>
      <c r="AJ82">
        <v>1104.03005457462</v>
      </c>
      <c r="AK82">
        <v>1070.71490909091</v>
      </c>
      <c r="AL82">
        <v>3.28355330664127</v>
      </c>
      <c r="AM82">
        <v>64.7646732039723</v>
      </c>
      <c r="AN82">
        <f>(AP82 - AO82 + DY82*1E3/(8.314*(EA82+273.15)) * AR82/DX82 * AQ82) * DX82/(100*DL82) * 1000/(1000 - AP82)</f>
        <v>0</v>
      </c>
      <c r="AO82">
        <v>24.877889816613</v>
      </c>
      <c r="AP82">
        <v>30.7411848484848</v>
      </c>
      <c r="AQ82">
        <v>-0.000155949125842944</v>
      </c>
      <c r="AR82">
        <v>110.942474455945</v>
      </c>
      <c r="AS82">
        <v>0</v>
      </c>
      <c r="AT82">
        <v>0</v>
      </c>
      <c r="AU82">
        <f>IF(AS82*$H$13&gt;=AW82,1.0,(AW82/(AW82-AS82*$H$13)))</f>
        <v>0</v>
      </c>
      <c r="AV82">
        <f>(AU82-1)*100</f>
        <v>0</v>
      </c>
      <c r="AW82">
        <f>MAX(0,($B$13+$C$13*EF82)/(1+$D$13*EF82)*DY82/(EA82+273)*$E$13)</f>
        <v>0</v>
      </c>
      <c r="AX82" t="s">
        <v>437</v>
      </c>
      <c r="AY82" t="s">
        <v>437</v>
      </c>
      <c r="AZ82">
        <v>0</v>
      </c>
      <c r="BA82">
        <v>0</v>
      </c>
      <c r="BB82">
        <f>1-AZ82/BA82</f>
        <v>0</v>
      </c>
      <c r="BC82">
        <v>0</v>
      </c>
      <c r="BD82" t="s">
        <v>437</v>
      </c>
      <c r="BE82" t="s">
        <v>437</v>
      </c>
      <c r="BF82">
        <v>0</v>
      </c>
      <c r="BG82">
        <v>0</v>
      </c>
      <c r="BH82">
        <f>1-BF82/BG82</f>
        <v>0</v>
      </c>
      <c r="BI82">
        <v>0.5</v>
      </c>
      <c r="BJ82">
        <f>DI82</f>
        <v>0</v>
      </c>
      <c r="BK82">
        <f>L82</f>
        <v>0</v>
      </c>
      <c r="BL82">
        <f>BH82*BI82*BJ82</f>
        <v>0</v>
      </c>
      <c r="BM82">
        <f>(BK82-BC82)/BJ82</f>
        <v>0</v>
      </c>
      <c r="BN82">
        <f>(BA82-BG82)/BG82</f>
        <v>0</v>
      </c>
      <c r="BO82">
        <f>AZ82/(BB82+AZ82/BG82)</f>
        <v>0</v>
      </c>
      <c r="BP82" t="s">
        <v>437</v>
      </c>
      <c r="BQ82">
        <v>0</v>
      </c>
      <c r="BR82">
        <f>IF(BQ82&lt;&gt;0, BQ82, BO82)</f>
        <v>0</v>
      </c>
      <c r="BS82">
        <f>1-BR82/BG82</f>
        <v>0</v>
      </c>
      <c r="BT82">
        <f>(BG82-BF82)/(BG82-BR82)</f>
        <v>0</v>
      </c>
      <c r="BU82">
        <f>(BA82-BG82)/(BA82-BR82)</f>
        <v>0</v>
      </c>
      <c r="BV82">
        <f>(BG82-BF82)/(BG82-AZ82)</f>
        <v>0</v>
      </c>
      <c r="BW82">
        <f>(BA82-BG82)/(BA82-AZ82)</f>
        <v>0</v>
      </c>
      <c r="BX82">
        <f>(BT82*BR82/BF82)</f>
        <v>0</v>
      </c>
      <c r="BY82">
        <f>(1-BX82)</f>
        <v>0</v>
      </c>
      <c r="DH82">
        <f>$B$11*EG82+$C$11*EH82+$F$11*ES82*(1-EV82)</f>
        <v>0</v>
      </c>
      <c r="DI82">
        <f>DH82*DJ82</f>
        <v>0</v>
      </c>
      <c r="DJ82">
        <f>($B$11*$D$9+$C$11*$D$9+$F$11*((FF82+EX82)/MAX(FF82+EX82+FG82, 0.1)*$I$9+FG82/MAX(FF82+EX82+FG82, 0.1)*$J$9))/($B$11+$C$11+$F$11)</f>
        <v>0</v>
      </c>
      <c r="DK82">
        <f>($B$11*$K$9+$C$11*$K$9+$F$11*((FF82+EX82)/MAX(FF82+EX82+FG82, 0.1)*$P$9+FG82/MAX(FF82+EX82+FG82, 0.1)*$Q$9))/($B$11+$C$11+$F$11)</f>
        <v>0</v>
      </c>
      <c r="DL82">
        <v>6</v>
      </c>
      <c r="DM82">
        <v>0.5</v>
      </c>
      <c r="DN82" t="s">
        <v>438</v>
      </c>
      <c r="DO82">
        <v>2</v>
      </c>
      <c r="DP82" t="b">
        <v>1</v>
      </c>
      <c r="DQ82">
        <v>1761408589.84615</v>
      </c>
      <c r="DR82">
        <v>1014.62692307692</v>
      </c>
      <c r="DS82">
        <v>1060.90615384615</v>
      </c>
      <c r="DT82">
        <v>30.7625923076923</v>
      </c>
      <c r="DU82">
        <v>24.8756461538462</v>
      </c>
      <c r="DV82">
        <v>1013.52976923077</v>
      </c>
      <c r="DW82">
        <v>30.4474076923077</v>
      </c>
      <c r="DX82">
        <v>500.036384615385</v>
      </c>
      <c r="DY82">
        <v>90.2814769230769</v>
      </c>
      <c r="DZ82">
        <v>0.0312722692307692</v>
      </c>
      <c r="EA82">
        <v>37.0323769230769</v>
      </c>
      <c r="EB82">
        <v>36.0279</v>
      </c>
      <c r="EC82">
        <v>999.9</v>
      </c>
      <c r="ED82">
        <v>0</v>
      </c>
      <c r="EE82">
        <v>0</v>
      </c>
      <c r="EF82">
        <v>9990.77076923077</v>
      </c>
      <c r="EG82">
        <v>0</v>
      </c>
      <c r="EH82">
        <v>1227.02384615385</v>
      </c>
      <c r="EI82">
        <v>-46.2799615384615</v>
      </c>
      <c r="EJ82">
        <v>1046.83153846154</v>
      </c>
      <c r="EK82">
        <v>1087.97230769231</v>
      </c>
      <c r="EL82">
        <v>5.88695923076923</v>
      </c>
      <c r="EM82">
        <v>1060.90615384615</v>
      </c>
      <c r="EN82">
        <v>24.8756461538462</v>
      </c>
      <c r="EO82">
        <v>2.77729307692308</v>
      </c>
      <c r="EP82">
        <v>2.24580846153846</v>
      </c>
      <c r="EQ82">
        <v>22.7497384615385</v>
      </c>
      <c r="ER82">
        <v>19.2928846153846</v>
      </c>
      <c r="ES82">
        <v>1199.99692307692</v>
      </c>
      <c r="ET82">
        <v>0.967002769230769</v>
      </c>
      <c r="EU82">
        <v>0.0329974538461538</v>
      </c>
      <c r="EV82">
        <v>0</v>
      </c>
      <c r="EW82">
        <v>1420.51769230769</v>
      </c>
      <c r="EX82">
        <v>5.00059</v>
      </c>
      <c r="EY82">
        <v>17237.8384615385</v>
      </c>
      <c r="EZ82">
        <v>10358.6846153846</v>
      </c>
      <c r="FA82">
        <v>45.5</v>
      </c>
      <c r="FB82">
        <v>46.8168461538462</v>
      </c>
      <c r="FC82">
        <v>45.5190769230769</v>
      </c>
      <c r="FD82">
        <v>46.75</v>
      </c>
      <c r="FE82">
        <v>47.0862307692308</v>
      </c>
      <c r="FF82">
        <v>1155.56692307692</v>
      </c>
      <c r="FG82">
        <v>39.43</v>
      </c>
      <c r="FH82">
        <v>0</v>
      </c>
      <c r="FI82">
        <v>1761408558.1</v>
      </c>
      <c r="FJ82">
        <v>0</v>
      </c>
      <c r="FK82">
        <v>1420.44961538462</v>
      </c>
      <c r="FL82">
        <v>-5.92239315451848</v>
      </c>
      <c r="FM82">
        <v>-67.1897435582473</v>
      </c>
      <c r="FN82">
        <v>17236.45</v>
      </c>
      <c r="FO82">
        <v>15</v>
      </c>
      <c r="FP82">
        <v>0</v>
      </c>
      <c r="FQ82" t="s">
        <v>439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-46.3743952380952</v>
      </c>
      <c r="GD82">
        <v>-0.00485454545450296</v>
      </c>
      <c r="GE82">
        <v>0.480554153804989</v>
      </c>
      <c r="GF82">
        <v>1</v>
      </c>
      <c r="GG82">
        <v>1420.82323529412</v>
      </c>
      <c r="GH82">
        <v>-6.04721160785126</v>
      </c>
      <c r="GI82">
        <v>0.624710382724449</v>
      </c>
      <c r="GJ82">
        <v>-1</v>
      </c>
      <c r="GK82">
        <v>5.89425857142857</v>
      </c>
      <c r="GL82">
        <v>-0.173562077922078</v>
      </c>
      <c r="GM82">
        <v>0.0177929143964975</v>
      </c>
      <c r="GN82">
        <v>0</v>
      </c>
      <c r="GO82">
        <v>1</v>
      </c>
      <c r="GP82">
        <v>2</v>
      </c>
      <c r="GQ82" t="s">
        <v>446</v>
      </c>
      <c r="GR82">
        <v>3.13126</v>
      </c>
      <c r="GS82">
        <v>2.70907</v>
      </c>
      <c r="GT82">
        <v>0.166664</v>
      </c>
      <c r="GU82">
        <v>0.17152</v>
      </c>
      <c r="GV82">
        <v>0.120864</v>
      </c>
      <c r="GW82">
        <v>0.104295</v>
      </c>
      <c r="GX82">
        <v>30982.6</v>
      </c>
      <c r="GY82">
        <v>32842.4</v>
      </c>
      <c r="GZ82">
        <v>33682.1</v>
      </c>
      <c r="HA82">
        <v>35938.2</v>
      </c>
      <c r="HB82">
        <v>41944.3</v>
      </c>
      <c r="HC82">
        <v>46257.2</v>
      </c>
      <c r="HD82">
        <v>52642.8</v>
      </c>
      <c r="HE82">
        <v>57464.5</v>
      </c>
      <c r="HF82">
        <v>1.86345</v>
      </c>
      <c r="HG82">
        <v>1.73783</v>
      </c>
      <c r="HH82">
        <v>0.100639</v>
      </c>
      <c r="HI82">
        <v>0</v>
      </c>
      <c r="HJ82">
        <v>34.4107</v>
      </c>
      <c r="HK82">
        <v>999.9</v>
      </c>
      <c r="HL82">
        <v>60.273</v>
      </c>
      <c r="HM82">
        <v>27.916</v>
      </c>
      <c r="HN82">
        <v>25.2131</v>
      </c>
      <c r="HO82">
        <v>56.2745</v>
      </c>
      <c r="HP82">
        <v>43.9543</v>
      </c>
      <c r="HQ82">
        <v>1</v>
      </c>
      <c r="HR82">
        <v>0.694969</v>
      </c>
      <c r="HS82">
        <v>0.0654112</v>
      </c>
      <c r="HT82">
        <v>20.1354</v>
      </c>
      <c r="HU82">
        <v>5.19273</v>
      </c>
      <c r="HV82">
        <v>12.0099</v>
      </c>
      <c r="HW82">
        <v>4.9735</v>
      </c>
      <c r="HX82">
        <v>3.29487</v>
      </c>
      <c r="HY82">
        <v>9999</v>
      </c>
      <c r="HZ82">
        <v>9999</v>
      </c>
      <c r="IA82">
        <v>999.9</v>
      </c>
      <c r="IB82">
        <v>9999</v>
      </c>
      <c r="IC82">
        <v>1.86321</v>
      </c>
      <c r="ID82">
        <v>1.86812</v>
      </c>
      <c r="IE82">
        <v>1.86783</v>
      </c>
      <c r="IF82">
        <v>1.86904</v>
      </c>
      <c r="IG82">
        <v>1.86981</v>
      </c>
      <c r="IH82">
        <v>1.86594</v>
      </c>
      <c r="II82">
        <v>1.86695</v>
      </c>
      <c r="IJ82">
        <v>1.86842</v>
      </c>
      <c r="IK82">
        <v>5</v>
      </c>
      <c r="IL82">
        <v>0</v>
      </c>
      <c r="IM82">
        <v>0</v>
      </c>
      <c r="IN82">
        <v>0</v>
      </c>
      <c r="IO82" t="s">
        <v>441</v>
      </c>
      <c r="IP82" t="s">
        <v>442</v>
      </c>
      <c r="IQ82" t="s">
        <v>443</v>
      </c>
      <c r="IR82" t="s">
        <v>443</v>
      </c>
      <c r="IS82" t="s">
        <v>443</v>
      </c>
      <c r="IT82" t="s">
        <v>443</v>
      </c>
      <c r="IU82">
        <v>0</v>
      </c>
      <c r="IV82">
        <v>100</v>
      </c>
      <c r="IW82">
        <v>100</v>
      </c>
      <c r="IX82">
        <v>1.1</v>
      </c>
      <c r="IY82">
        <v>0.3152</v>
      </c>
      <c r="IZ82">
        <v>1.09748391826392</v>
      </c>
      <c r="JA82">
        <v>0</v>
      </c>
      <c r="JB82">
        <v>0</v>
      </c>
      <c r="JC82">
        <v>0</v>
      </c>
      <c r="JD82">
        <v>0.315191680746845</v>
      </c>
      <c r="JE82">
        <v>0</v>
      </c>
      <c r="JF82">
        <v>0</v>
      </c>
      <c r="JG82">
        <v>0</v>
      </c>
      <c r="JH82">
        <v>5</v>
      </c>
      <c r="JI82">
        <v>2273</v>
      </c>
      <c r="JJ82">
        <v>0</v>
      </c>
      <c r="JK82">
        <v>25</v>
      </c>
      <c r="JL82">
        <v>29356810</v>
      </c>
      <c r="JM82">
        <v>29356810</v>
      </c>
      <c r="JN82">
        <v>2.19727</v>
      </c>
      <c r="JO82">
        <v>2.59888</v>
      </c>
      <c r="JP82">
        <v>1.54785</v>
      </c>
      <c r="JQ82">
        <v>2.32422</v>
      </c>
      <c r="JR82">
        <v>1.64551</v>
      </c>
      <c r="JS82">
        <v>2.2583</v>
      </c>
      <c r="JT82">
        <v>32.4654</v>
      </c>
      <c r="JU82">
        <v>24.2013</v>
      </c>
      <c r="JV82">
        <v>18</v>
      </c>
      <c r="JW82">
        <v>506.979</v>
      </c>
      <c r="JX82">
        <v>419.346</v>
      </c>
      <c r="JY82">
        <v>36.0931</v>
      </c>
      <c r="JZ82">
        <v>36.0493</v>
      </c>
      <c r="KA82">
        <v>29.9997</v>
      </c>
      <c r="KB82">
        <v>35.9084</v>
      </c>
      <c r="KC82">
        <v>35.8342</v>
      </c>
      <c r="KD82">
        <v>43.9831</v>
      </c>
      <c r="KE82">
        <v>0</v>
      </c>
      <c r="KF82">
        <v>100</v>
      </c>
      <c r="KG82">
        <v>36.0406</v>
      </c>
      <c r="KH82">
        <v>1108.31</v>
      </c>
      <c r="KI82">
        <v>53.0404</v>
      </c>
      <c r="KJ82">
        <v>95.6233</v>
      </c>
      <c r="KK82">
        <v>93.088</v>
      </c>
    </row>
    <row r="83" spans="1:297">
      <c r="A83">
        <v>67</v>
      </c>
      <c r="B83">
        <v>1761408603</v>
      </c>
      <c r="C83">
        <v>422</v>
      </c>
      <c r="D83" t="s">
        <v>576</v>
      </c>
      <c r="E83" t="s">
        <v>577</v>
      </c>
      <c r="F83">
        <v>5</v>
      </c>
      <c r="G83" t="s">
        <v>435</v>
      </c>
      <c r="H83" t="s">
        <v>436</v>
      </c>
      <c r="I83">
        <v>1761408594.84615</v>
      </c>
      <c r="J83">
        <f>(K83)/1000</f>
        <v>0</v>
      </c>
      <c r="K83">
        <f>IF(DP83, AN83, AH83)</f>
        <v>0</v>
      </c>
      <c r="L83">
        <f>IF(DP83, AI83, AG83)</f>
        <v>0</v>
      </c>
      <c r="M83">
        <f>DR83 - IF(AU83&gt;1, L83*DL83*100.0/(AW83), 0)</f>
        <v>0</v>
      </c>
      <c r="N83">
        <f>((T83-J83/2)*M83-L83)/(T83+J83/2)</f>
        <v>0</v>
      </c>
      <c r="O83">
        <f>N83*(DY83+DZ83)/1000.0</f>
        <v>0</v>
      </c>
      <c r="P83">
        <f>(DR83 - IF(AU83&gt;1, L83*DL83*100.0/(AW83), 0))*(DY83+DZ83)/1000.0</f>
        <v>0</v>
      </c>
      <c r="Q83">
        <f>2.0/((1/S83-1/R83)+SIGN(S83)*SQRT((1/S83-1/R83)*(1/S83-1/R83) + 4*DM83/((DM83+1)*(DM83+1))*(2*1/S83*1/R83-1/R83*1/R83)))</f>
        <v>0</v>
      </c>
      <c r="R83">
        <f>IF(LEFT(DN83,1)&lt;&gt;"0",IF(LEFT(DN83,1)="1",3.0,DO83),$D$5+$E$5*(EF83*DY83/($K$5*1000))+$F$5*(EF83*DY83/($K$5*1000))*MAX(MIN(DL83,$J$5),$I$5)*MAX(MIN(DL83,$J$5),$I$5)+$G$5*MAX(MIN(DL83,$J$5),$I$5)*(EF83*DY83/($K$5*1000))+$H$5*(EF83*DY83/($K$5*1000))*(EF83*DY83/($K$5*1000)))</f>
        <v>0</v>
      </c>
      <c r="S83">
        <f>J83*(1000-(1000*0.61365*exp(17.502*W83/(240.97+W83))/(DY83+DZ83)+DT83)/2)/(1000*0.61365*exp(17.502*W83/(240.97+W83))/(DY83+DZ83)-DT83)</f>
        <v>0</v>
      </c>
      <c r="T83">
        <f>1/((DM83+1)/(Q83/1.6)+1/(R83/1.37)) + DM83/((DM83+1)/(Q83/1.6) + DM83/(R83/1.37))</f>
        <v>0</v>
      </c>
      <c r="U83">
        <f>(DH83*DK83)</f>
        <v>0</v>
      </c>
      <c r="V83">
        <f>(EA83+(U83+2*0.95*5.67E-8*(((EA83+$B$7)+273)^4-(EA83+273)^4)-44100*J83)/(1.84*29.3*R83+8*0.95*5.67E-8*(EA83+273)^3))</f>
        <v>0</v>
      </c>
      <c r="W83">
        <f>($C$7*EB83+$D$7*EC83+$E$7*V83)</f>
        <v>0</v>
      </c>
      <c r="X83">
        <f>0.61365*exp(17.502*W83/(240.97+W83))</f>
        <v>0</v>
      </c>
      <c r="Y83">
        <f>(Z83/AA83*100)</f>
        <v>0</v>
      </c>
      <c r="Z83">
        <f>DT83*(DY83+DZ83)/1000</f>
        <v>0</v>
      </c>
      <c r="AA83">
        <f>0.61365*exp(17.502*EA83/(240.97+EA83))</f>
        <v>0</v>
      </c>
      <c r="AB83">
        <f>(X83-DT83*(DY83+DZ83)/1000)</f>
        <v>0</v>
      </c>
      <c r="AC83">
        <f>(-J83*44100)</f>
        <v>0</v>
      </c>
      <c r="AD83">
        <f>2*29.3*R83*0.92*(EA83-W83)</f>
        <v>0</v>
      </c>
      <c r="AE83">
        <f>2*0.95*5.67E-8*(((EA83+$B$7)+273)^4-(W83+273)^4)</f>
        <v>0</v>
      </c>
      <c r="AF83">
        <f>U83+AE83+AC83+AD83</f>
        <v>0</v>
      </c>
      <c r="AG83">
        <f>DX83*AU83*(DS83-DR83*(1000-AU83*DU83)/(1000-AU83*DT83))/(100*DL83)</f>
        <v>0</v>
      </c>
      <c r="AH83">
        <f>1000*DX83*AU83*(DT83-DU83)/(100*DL83*(1000-AU83*DT83))</f>
        <v>0</v>
      </c>
      <c r="AI83">
        <f>(AJ83 - AK83 - DY83*1E3/(8.314*(EA83+273.15)) * AM83/DX83 * AL83) * DX83/(100*DL83) * (1000 - DU83)/1000</f>
        <v>0</v>
      </c>
      <c r="AJ83">
        <v>1122.28842181997</v>
      </c>
      <c r="AK83">
        <v>1088.37975757576</v>
      </c>
      <c r="AL83">
        <v>3.53387303793549</v>
      </c>
      <c r="AM83">
        <v>64.7646732039723</v>
      </c>
      <c r="AN83">
        <f>(AP83 - AO83 + DY83*1E3/(8.314*(EA83+273.15)) * AR83/DX83 * AQ83) * DX83/(100*DL83) * 1000/(1000 - AP83)</f>
        <v>0</v>
      </c>
      <c r="AO83">
        <v>24.8830354241797</v>
      </c>
      <c r="AP83">
        <v>30.7249484848485</v>
      </c>
      <c r="AQ83">
        <v>-0.000193656898177058</v>
      </c>
      <c r="AR83">
        <v>110.942474455945</v>
      </c>
      <c r="AS83">
        <v>0</v>
      </c>
      <c r="AT83">
        <v>0</v>
      </c>
      <c r="AU83">
        <f>IF(AS83*$H$13&gt;=AW83,1.0,(AW83/(AW83-AS83*$H$13)))</f>
        <v>0</v>
      </c>
      <c r="AV83">
        <f>(AU83-1)*100</f>
        <v>0</v>
      </c>
      <c r="AW83">
        <f>MAX(0,($B$13+$C$13*EF83)/(1+$D$13*EF83)*DY83/(EA83+273)*$E$13)</f>
        <v>0</v>
      </c>
      <c r="AX83" t="s">
        <v>437</v>
      </c>
      <c r="AY83" t="s">
        <v>437</v>
      </c>
      <c r="AZ83">
        <v>0</v>
      </c>
      <c r="BA83">
        <v>0</v>
      </c>
      <c r="BB83">
        <f>1-AZ83/BA83</f>
        <v>0</v>
      </c>
      <c r="BC83">
        <v>0</v>
      </c>
      <c r="BD83" t="s">
        <v>437</v>
      </c>
      <c r="BE83" t="s">
        <v>437</v>
      </c>
      <c r="BF83">
        <v>0</v>
      </c>
      <c r="BG83">
        <v>0</v>
      </c>
      <c r="BH83">
        <f>1-BF83/BG83</f>
        <v>0</v>
      </c>
      <c r="BI83">
        <v>0.5</v>
      </c>
      <c r="BJ83">
        <f>DI83</f>
        <v>0</v>
      </c>
      <c r="BK83">
        <f>L83</f>
        <v>0</v>
      </c>
      <c r="BL83">
        <f>BH83*BI83*BJ83</f>
        <v>0</v>
      </c>
      <c r="BM83">
        <f>(BK83-BC83)/BJ83</f>
        <v>0</v>
      </c>
      <c r="BN83">
        <f>(BA83-BG83)/BG83</f>
        <v>0</v>
      </c>
      <c r="BO83">
        <f>AZ83/(BB83+AZ83/BG83)</f>
        <v>0</v>
      </c>
      <c r="BP83" t="s">
        <v>437</v>
      </c>
      <c r="BQ83">
        <v>0</v>
      </c>
      <c r="BR83">
        <f>IF(BQ83&lt;&gt;0, BQ83, BO83)</f>
        <v>0</v>
      </c>
      <c r="BS83">
        <f>1-BR83/BG83</f>
        <v>0</v>
      </c>
      <c r="BT83">
        <f>(BG83-BF83)/(BG83-BR83)</f>
        <v>0</v>
      </c>
      <c r="BU83">
        <f>(BA83-BG83)/(BA83-BR83)</f>
        <v>0</v>
      </c>
      <c r="BV83">
        <f>(BG83-BF83)/(BG83-AZ83)</f>
        <v>0</v>
      </c>
      <c r="BW83">
        <f>(BA83-BG83)/(BA83-AZ83)</f>
        <v>0</v>
      </c>
      <c r="BX83">
        <f>(BT83*BR83/BF83)</f>
        <v>0</v>
      </c>
      <c r="BY83">
        <f>(1-BX83)</f>
        <v>0</v>
      </c>
      <c r="DH83">
        <f>$B$11*EG83+$C$11*EH83+$F$11*ES83*(1-EV83)</f>
        <v>0</v>
      </c>
      <c r="DI83">
        <f>DH83*DJ83</f>
        <v>0</v>
      </c>
      <c r="DJ83">
        <f>($B$11*$D$9+$C$11*$D$9+$F$11*((FF83+EX83)/MAX(FF83+EX83+FG83, 0.1)*$I$9+FG83/MAX(FF83+EX83+FG83, 0.1)*$J$9))/($B$11+$C$11+$F$11)</f>
        <v>0</v>
      </c>
      <c r="DK83">
        <f>($B$11*$K$9+$C$11*$K$9+$F$11*((FF83+EX83)/MAX(FF83+EX83+FG83, 0.1)*$P$9+FG83/MAX(FF83+EX83+FG83, 0.1)*$Q$9))/($B$11+$C$11+$F$11)</f>
        <v>0</v>
      </c>
      <c r="DL83">
        <v>6</v>
      </c>
      <c r="DM83">
        <v>0.5</v>
      </c>
      <c r="DN83" t="s">
        <v>438</v>
      </c>
      <c r="DO83">
        <v>2</v>
      </c>
      <c r="DP83" t="b">
        <v>1</v>
      </c>
      <c r="DQ83">
        <v>1761408594.84615</v>
      </c>
      <c r="DR83">
        <v>1031.03769230769</v>
      </c>
      <c r="DS83">
        <v>1077.93769230769</v>
      </c>
      <c r="DT83">
        <v>30.7475384615385</v>
      </c>
      <c r="DU83">
        <v>24.8784076923077</v>
      </c>
      <c r="DV83">
        <v>1029.94</v>
      </c>
      <c r="DW83">
        <v>30.4323461538461</v>
      </c>
      <c r="DX83">
        <v>499.998076923077</v>
      </c>
      <c r="DY83">
        <v>90.2811769230769</v>
      </c>
      <c r="DZ83">
        <v>0.0314568923076923</v>
      </c>
      <c r="EA83">
        <v>37.0375538461538</v>
      </c>
      <c r="EB83">
        <v>36.0335384615385</v>
      </c>
      <c r="EC83">
        <v>999.9</v>
      </c>
      <c r="ED83">
        <v>0</v>
      </c>
      <c r="EE83">
        <v>0</v>
      </c>
      <c r="EF83">
        <v>9971.05538461539</v>
      </c>
      <c r="EG83">
        <v>0</v>
      </c>
      <c r="EH83">
        <v>1227.00307692308</v>
      </c>
      <c r="EI83">
        <v>-46.8997384615385</v>
      </c>
      <c r="EJ83">
        <v>1063.74615384615</v>
      </c>
      <c r="EK83">
        <v>1105.44</v>
      </c>
      <c r="EL83">
        <v>5.86913307692308</v>
      </c>
      <c r="EM83">
        <v>1077.93769230769</v>
      </c>
      <c r="EN83">
        <v>24.8784076923077</v>
      </c>
      <c r="EO83">
        <v>2.77592307692308</v>
      </c>
      <c r="EP83">
        <v>2.24605153846154</v>
      </c>
      <c r="EQ83">
        <v>22.7416</v>
      </c>
      <c r="ER83">
        <v>19.2946153846154</v>
      </c>
      <c r="ES83">
        <v>1199.99769230769</v>
      </c>
      <c r="ET83">
        <v>0.967002769230769</v>
      </c>
      <c r="EU83">
        <v>0.0329974384615385</v>
      </c>
      <c r="EV83">
        <v>0</v>
      </c>
      <c r="EW83">
        <v>1420.15538461538</v>
      </c>
      <c r="EX83">
        <v>5.00059</v>
      </c>
      <c r="EY83">
        <v>17232.5538461538</v>
      </c>
      <c r="EZ83">
        <v>10358.7153846154</v>
      </c>
      <c r="FA83">
        <v>45.5</v>
      </c>
      <c r="FB83">
        <v>46.8168461538462</v>
      </c>
      <c r="FC83">
        <v>45.5238461538462</v>
      </c>
      <c r="FD83">
        <v>46.75</v>
      </c>
      <c r="FE83">
        <v>47.0910769230769</v>
      </c>
      <c r="FF83">
        <v>1155.56769230769</v>
      </c>
      <c r="FG83">
        <v>39.43</v>
      </c>
      <c r="FH83">
        <v>0</v>
      </c>
      <c r="FI83">
        <v>1761408562.9</v>
      </c>
      <c r="FJ83">
        <v>0</v>
      </c>
      <c r="FK83">
        <v>1420.07230769231</v>
      </c>
      <c r="FL83">
        <v>-4.8095726357382</v>
      </c>
      <c r="FM83">
        <v>-63.7846153851885</v>
      </c>
      <c r="FN83">
        <v>17231.4038461538</v>
      </c>
      <c r="FO83">
        <v>15</v>
      </c>
      <c r="FP83">
        <v>0</v>
      </c>
      <c r="FQ83" t="s">
        <v>439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-46.5416047619048</v>
      </c>
      <c r="GD83">
        <v>-5.1010285714286</v>
      </c>
      <c r="GE83">
        <v>0.701777369036371</v>
      </c>
      <c r="GF83">
        <v>0</v>
      </c>
      <c r="GG83">
        <v>1420.43764705882</v>
      </c>
      <c r="GH83">
        <v>-5.32131397786748</v>
      </c>
      <c r="GI83">
        <v>0.560441311528527</v>
      </c>
      <c r="GJ83">
        <v>-1</v>
      </c>
      <c r="GK83">
        <v>5.88204952380952</v>
      </c>
      <c r="GL83">
        <v>-0.206036883116876</v>
      </c>
      <c r="GM83">
        <v>0.0209271501657286</v>
      </c>
      <c r="GN83">
        <v>0</v>
      </c>
      <c r="GO83">
        <v>0</v>
      </c>
      <c r="GP83">
        <v>2</v>
      </c>
      <c r="GQ83" t="s">
        <v>473</v>
      </c>
      <c r="GR83">
        <v>3.13109</v>
      </c>
      <c r="GS83">
        <v>2.70961</v>
      </c>
      <c r="GT83">
        <v>0.168427</v>
      </c>
      <c r="GU83">
        <v>0.173222</v>
      </c>
      <c r="GV83">
        <v>0.120822</v>
      </c>
      <c r="GW83">
        <v>0.104307</v>
      </c>
      <c r="GX83">
        <v>30917.3</v>
      </c>
      <c r="GY83">
        <v>32774.8</v>
      </c>
      <c r="GZ83">
        <v>33682.5</v>
      </c>
      <c r="HA83">
        <v>35938.2</v>
      </c>
      <c r="HB83">
        <v>41947</v>
      </c>
      <c r="HC83">
        <v>46256.9</v>
      </c>
      <c r="HD83">
        <v>52643.4</v>
      </c>
      <c r="HE83">
        <v>57464.6</v>
      </c>
      <c r="HF83">
        <v>1.86325</v>
      </c>
      <c r="HG83">
        <v>1.73802</v>
      </c>
      <c r="HH83">
        <v>0.100777</v>
      </c>
      <c r="HI83">
        <v>0</v>
      </c>
      <c r="HJ83">
        <v>34.4107</v>
      </c>
      <c r="HK83">
        <v>999.9</v>
      </c>
      <c r="HL83">
        <v>60.273</v>
      </c>
      <c r="HM83">
        <v>27.926</v>
      </c>
      <c r="HN83">
        <v>25.2253</v>
      </c>
      <c r="HO83">
        <v>56.5845</v>
      </c>
      <c r="HP83">
        <v>44.3189</v>
      </c>
      <c r="HQ83">
        <v>1</v>
      </c>
      <c r="HR83">
        <v>0.695076</v>
      </c>
      <c r="HS83">
        <v>0.0969227</v>
      </c>
      <c r="HT83">
        <v>20.1354</v>
      </c>
      <c r="HU83">
        <v>5.19303</v>
      </c>
      <c r="HV83">
        <v>12.0099</v>
      </c>
      <c r="HW83">
        <v>4.9735</v>
      </c>
      <c r="HX83">
        <v>3.29485</v>
      </c>
      <c r="HY83">
        <v>9999</v>
      </c>
      <c r="HZ83">
        <v>9999</v>
      </c>
      <c r="IA83">
        <v>999.9</v>
      </c>
      <c r="IB83">
        <v>9999</v>
      </c>
      <c r="IC83">
        <v>1.86319</v>
      </c>
      <c r="ID83">
        <v>1.86813</v>
      </c>
      <c r="IE83">
        <v>1.86783</v>
      </c>
      <c r="IF83">
        <v>1.86905</v>
      </c>
      <c r="IG83">
        <v>1.86981</v>
      </c>
      <c r="IH83">
        <v>1.86596</v>
      </c>
      <c r="II83">
        <v>1.86699</v>
      </c>
      <c r="IJ83">
        <v>1.86843</v>
      </c>
      <c r="IK83">
        <v>5</v>
      </c>
      <c r="IL83">
        <v>0</v>
      </c>
      <c r="IM83">
        <v>0</v>
      </c>
      <c r="IN83">
        <v>0</v>
      </c>
      <c r="IO83" t="s">
        <v>441</v>
      </c>
      <c r="IP83" t="s">
        <v>442</v>
      </c>
      <c r="IQ83" t="s">
        <v>443</v>
      </c>
      <c r="IR83" t="s">
        <v>443</v>
      </c>
      <c r="IS83" t="s">
        <v>443</v>
      </c>
      <c r="IT83" t="s">
        <v>443</v>
      </c>
      <c r="IU83">
        <v>0</v>
      </c>
      <c r="IV83">
        <v>100</v>
      </c>
      <c r="IW83">
        <v>100</v>
      </c>
      <c r="IX83">
        <v>1.1</v>
      </c>
      <c r="IY83">
        <v>0.3152</v>
      </c>
      <c r="IZ83">
        <v>1.09748391826392</v>
      </c>
      <c r="JA83">
        <v>0</v>
      </c>
      <c r="JB83">
        <v>0</v>
      </c>
      <c r="JC83">
        <v>0</v>
      </c>
      <c r="JD83">
        <v>0.315191680746845</v>
      </c>
      <c r="JE83">
        <v>0</v>
      </c>
      <c r="JF83">
        <v>0</v>
      </c>
      <c r="JG83">
        <v>0</v>
      </c>
      <c r="JH83">
        <v>5</v>
      </c>
      <c r="JI83">
        <v>2273</v>
      </c>
      <c r="JJ83">
        <v>0</v>
      </c>
      <c r="JK83">
        <v>25</v>
      </c>
      <c r="JL83">
        <v>29356810.1</v>
      </c>
      <c r="JM83">
        <v>29356810.1</v>
      </c>
      <c r="JN83">
        <v>2.22168</v>
      </c>
      <c r="JO83">
        <v>2.59033</v>
      </c>
      <c r="JP83">
        <v>1.54785</v>
      </c>
      <c r="JQ83">
        <v>2.32422</v>
      </c>
      <c r="JR83">
        <v>1.64551</v>
      </c>
      <c r="JS83">
        <v>2.36938</v>
      </c>
      <c r="JT83">
        <v>32.4654</v>
      </c>
      <c r="JU83">
        <v>24.2101</v>
      </c>
      <c r="JV83">
        <v>18</v>
      </c>
      <c r="JW83">
        <v>506.841</v>
      </c>
      <c r="JX83">
        <v>419.46</v>
      </c>
      <c r="JY83">
        <v>36.0432</v>
      </c>
      <c r="JZ83">
        <v>36.0483</v>
      </c>
      <c r="KA83">
        <v>29.9999</v>
      </c>
      <c r="KB83">
        <v>35.9084</v>
      </c>
      <c r="KC83">
        <v>35.8334</v>
      </c>
      <c r="KD83">
        <v>44.4839</v>
      </c>
      <c r="KE83">
        <v>0</v>
      </c>
      <c r="KF83">
        <v>100</v>
      </c>
      <c r="KG83">
        <v>36.0044</v>
      </c>
      <c r="KH83">
        <v>1128.55</v>
      </c>
      <c r="KI83">
        <v>53.0404</v>
      </c>
      <c r="KJ83">
        <v>95.6244</v>
      </c>
      <c r="KK83">
        <v>93.0882</v>
      </c>
    </row>
    <row r="84" spans="1:297">
      <c r="A84">
        <v>68</v>
      </c>
      <c r="B84">
        <v>1761408608</v>
      </c>
      <c r="C84">
        <v>427</v>
      </c>
      <c r="D84" t="s">
        <v>578</v>
      </c>
      <c r="E84" t="s">
        <v>579</v>
      </c>
      <c r="F84">
        <v>5</v>
      </c>
      <c r="G84" t="s">
        <v>435</v>
      </c>
      <c r="H84" t="s">
        <v>436</v>
      </c>
      <c r="I84">
        <v>1761408599.84615</v>
      </c>
      <c r="J84">
        <f>(K84)/1000</f>
        <v>0</v>
      </c>
      <c r="K84">
        <f>IF(DP84, AN84, AH84)</f>
        <v>0</v>
      </c>
      <c r="L84">
        <f>IF(DP84, AI84, AG84)</f>
        <v>0</v>
      </c>
      <c r="M84">
        <f>DR84 - IF(AU84&gt;1, L84*DL84*100.0/(AW84), 0)</f>
        <v>0</v>
      </c>
      <c r="N84">
        <f>((T84-J84/2)*M84-L84)/(T84+J84/2)</f>
        <v>0</v>
      </c>
      <c r="O84">
        <f>N84*(DY84+DZ84)/1000.0</f>
        <v>0</v>
      </c>
      <c r="P84">
        <f>(DR84 - IF(AU84&gt;1, L84*DL84*100.0/(AW84), 0))*(DY84+DZ84)/1000.0</f>
        <v>0</v>
      </c>
      <c r="Q84">
        <f>2.0/((1/S84-1/R84)+SIGN(S84)*SQRT((1/S84-1/R84)*(1/S84-1/R84) + 4*DM84/((DM84+1)*(DM84+1))*(2*1/S84*1/R84-1/R84*1/R84)))</f>
        <v>0</v>
      </c>
      <c r="R84">
        <f>IF(LEFT(DN84,1)&lt;&gt;"0",IF(LEFT(DN84,1)="1",3.0,DO84),$D$5+$E$5*(EF84*DY84/($K$5*1000))+$F$5*(EF84*DY84/($K$5*1000))*MAX(MIN(DL84,$J$5),$I$5)*MAX(MIN(DL84,$J$5),$I$5)+$G$5*MAX(MIN(DL84,$J$5),$I$5)*(EF84*DY84/($K$5*1000))+$H$5*(EF84*DY84/($K$5*1000))*(EF84*DY84/($K$5*1000)))</f>
        <v>0</v>
      </c>
      <c r="S84">
        <f>J84*(1000-(1000*0.61365*exp(17.502*W84/(240.97+W84))/(DY84+DZ84)+DT84)/2)/(1000*0.61365*exp(17.502*W84/(240.97+W84))/(DY84+DZ84)-DT84)</f>
        <v>0</v>
      </c>
      <c r="T84">
        <f>1/((DM84+1)/(Q84/1.6)+1/(R84/1.37)) + DM84/((DM84+1)/(Q84/1.6) + DM84/(R84/1.37))</f>
        <v>0</v>
      </c>
      <c r="U84">
        <f>(DH84*DK84)</f>
        <v>0</v>
      </c>
      <c r="V84">
        <f>(EA84+(U84+2*0.95*5.67E-8*(((EA84+$B$7)+273)^4-(EA84+273)^4)-44100*J84)/(1.84*29.3*R84+8*0.95*5.67E-8*(EA84+273)^3))</f>
        <v>0</v>
      </c>
      <c r="W84">
        <f>($C$7*EB84+$D$7*EC84+$E$7*V84)</f>
        <v>0</v>
      </c>
      <c r="X84">
        <f>0.61365*exp(17.502*W84/(240.97+W84))</f>
        <v>0</v>
      </c>
      <c r="Y84">
        <f>(Z84/AA84*100)</f>
        <v>0</v>
      </c>
      <c r="Z84">
        <f>DT84*(DY84+DZ84)/1000</f>
        <v>0</v>
      </c>
      <c r="AA84">
        <f>0.61365*exp(17.502*EA84/(240.97+EA84))</f>
        <v>0</v>
      </c>
      <c r="AB84">
        <f>(X84-DT84*(DY84+DZ84)/1000)</f>
        <v>0</v>
      </c>
      <c r="AC84">
        <f>(-J84*44100)</f>
        <v>0</v>
      </c>
      <c r="AD84">
        <f>2*29.3*R84*0.92*(EA84-W84)</f>
        <v>0</v>
      </c>
      <c r="AE84">
        <f>2*0.95*5.67E-8*(((EA84+$B$7)+273)^4-(W84+273)^4)</f>
        <v>0</v>
      </c>
      <c r="AF84">
        <f>U84+AE84+AC84+AD84</f>
        <v>0</v>
      </c>
      <c r="AG84">
        <f>DX84*AU84*(DS84-DR84*(1000-AU84*DU84)/(1000-AU84*DT84))/(100*DL84)</f>
        <v>0</v>
      </c>
      <c r="AH84">
        <f>1000*DX84*AU84*(DT84-DU84)/(100*DL84*(1000-AU84*DT84))</f>
        <v>0</v>
      </c>
      <c r="AI84">
        <f>(AJ84 - AK84 - DY84*1E3/(8.314*(EA84+273.15)) * AM84/DX84 * AL84) * DX84/(100*DL84) * (1000 - DU84)/1000</f>
        <v>0</v>
      </c>
      <c r="AJ84">
        <v>1139.37055221881</v>
      </c>
      <c r="AK84">
        <v>1105.51739393939</v>
      </c>
      <c r="AL84">
        <v>3.42484466387243</v>
      </c>
      <c r="AM84">
        <v>64.7646732039723</v>
      </c>
      <c r="AN84">
        <f>(AP84 - AO84 + DY84*1E3/(8.314*(EA84+273.15)) * AR84/DX84 * AQ84) * DX84/(100*DL84) * 1000/(1000 - AP84)</f>
        <v>0</v>
      </c>
      <c r="AO84">
        <v>24.8865056662195</v>
      </c>
      <c r="AP84">
        <v>30.707466060606</v>
      </c>
      <c r="AQ84">
        <v>-0.000206086300047868</v>
      </c>
      <c r="AR84">
        <v>110.942474455945</v>
      </c>
      <c r="AS84">
        <v>0</v>
      </c>
      <c r="AT84">
        <v>0</v>
      </c>
      <c r="AU84">
        <f>IF(AS84*$H$13&gt;=AW84,1.0,(AW84/(AW84-AS84*$H$13)))</f>
        <v>0</v>
      </c>
      <c r="AV84">
        <f>(AU84-1)*100</f>
        <v>0</v>
      </c>
      <c r="AW84">
        <f>MAX(0,($B$13+$C$13*EF84)/(1+$D$13*EF84)*DY84/(EA84+273)*$E$13)</f>
        <v>0</v>
      </c>
      <c r="AX84" t="s">
        <v>437</v>
      </c>
      <c r="AY84" t="s">
        <v>437</v>
      </c>
      <c r="AZ84">
        <v>0</v>
      </c>
      <c r="BA84">
        <v>0</v>
      </c>
      <c r="BB84">
        <f>1-AZ84/BA84</f>
        <v>0</v>
      </c>
      <c r="BC84">
        <v>0</v>
      </c>
      <c r="BD84" t="s">
        <v>437</v>
      </c>
      <c r="BE84" t="s">
        <v>437</v>
      </c>
      <c r="BF84">
        <v>0</v>
      </c>
      <c r="BG84">
        <v>0</v>
      </c>
      <c r="BH84">
        <f>1-BF84/BG84</f>
        <v>0</v>
      </c>
      <c r="BI84">
        <v>0.5</v>
      </c>
      <c r="BJ84">
        <f>DI84</f>
        <v>0</v>
      </c>
      <c r="BK84">
        <f>L84</f>
        <v>0</v>
      </c>
      <c r="BL84">
        <f>BH84*BI84*BJ84</f>
        <v>0</v>
      </c>
      <c r="BM84">
        <f>(BK84-BC84)/BJ84</f>
        <v>0</v>
      </c>
      <c r="BN84">
        <f>(BA84-BG84)/BG84</f>
        <v>0</v>
      </c>
      <c r="BO84">
        <f>AZ84/(BB84+AZ84/BG84)</f>
        <v>0</v>
      </c>
      <c r="BP84" t="s">
        <v>437</v>
      </c>
      <c r="BQ84">
        <v>0</v>
      </c>
      <c r="BR84">
        <f>IF(BQ84&lt;&gt;0, BQ84, BO84)</f>
        <v>0</v>
      </c>
      <c r="BS84">
        <f>1-BR84/BG84</f>
        <v>0</v>
      </c>
      <c r="BT84">
        <f>(BG84-BF84)/(BG84-BR84)</f>
        <v>0</v>
      </c>
      <c r="BU84">
        <f>(BA84-BG84)/(BA84-BR84)</f>
        <v>0</v>
      </c>
      <c r="BV84">
        <f>(BG84-BF84)/(BG84-AZ84)</f>
        <v>0</v>
      </c>
      <c r="BW84">
        <f>(BA84-BG84)/(BA84-AZ84)</f>
        <v>0</v>
      </c>
      <c r="BX84">
        <f>(BT84*BR84/BF84)</f>
        <v>0</v>
      </c>
      <c r="BY84">
        <f>(1-BX84)</f>
        <v>0</v>
      </c>
      <c r="DH84">
        <f>$B$11*EG84+$C$11*EH84+$F$11*ES84*(1-EV84)</f>
        <v>0</v>
      </c>
      <c r="DI84">
        <f>DH84*DJ84</f>
        <v>0</v>
      </c>
      <c r="DJ84">
        <f>($B$11*$D$9+$C$11*$D$9+$F$11*((FF84+EX84)/MAX(FF84+EX84+FG84, 0.1)*$I$9+FG84/MAX(FF84+EX84+FG84, 0.1)*$J$9))/($B$11+$C$11+$F$11)</f>
        <v>0</v>
      </c>
      <c r="DK84">
        <f>($B$11*$K$9+$C$11*$K$9+$F$11*((FF84+EX84)/MAX(FF84+EX84+FG84, 0.1)*$P$9+FG84/MAX(FF84+EX84+FG84, 0.1)*$Q$9))/($B$11+$C$11+$F$11)</f>
        <v>0</v>
      </c>
      <c r="DL84">
        <v>6</v>
      </c>
      <c r="DM84">
        <v>0.5</v>
      </c>
      <c r="DN84" t="s">
        <v>438</v>
      </c>
      <c r="DO84">
        <v>2</v>
      </c>
      <c r="DP84" t="b">
        <v>1</v>
      </c>
      <c r="DQ84">
        <v>1761408599.84615</v>
      </c>
      <c r="DR84">
        <v>1047.65230769231</v>
      </c>
      <c r="DS84">
        <v>1094.75769230769</v>
      </c>
      <c r="DT84">
        <v>30.7313230769231</v>
      </c>
      <c r="DU84">
        <v>24.8815538461538</v>
      </c>
      <c r="DV84">
        <v>1046.55384615385</v>
      </c>
      <c r="DW84">
        <v>30.4161307692308</v>
      </c>
      <c r="DX84">
        <v>499.973923076923</v>
      </c>
      <c r="DY84">
        <v>90.2809153846154</v>
      </c>
      <c r="DZ84">
        <v>0.0316072384615385</v>
      </c>
      <c r="EA84">
        <v>37.0385307692308</v>
      </c>
      <c r="EB84">
        <v>36.0356769230769</v>
      </c>
      <c r="EC84">
        <v>999.9</v>
      </c>
      <c r="ED84">
        <v>0</v>
      </c>
      <c r="EE84">
        <v>0</v>
      </c>
      <c r="EF84">
        <v>9977.78076923077</v>
      </c>
      <c r="EG84">
        <v>0</v>
      </c>
      <c r="EH84">
        <v>1227.00076923077</v>
      </c>
      <c r="EI84">
        <v>-47.1070384615385</v>
      </c>
      <c r="EJ84">
        <v>1080.86846153846</v>
      </c>
      <c r="EK84">
        <v>1122.69384615385</v>
      </c>
      <c r="EL84">
        <v>5.84976307692308</v>
      </c>
      <c r="EM84">
        <v>1094.75769230769</v>
      </c>
      <c r="EN84">
        <v>24.8815538461538</v>
      </c>
      <c r="EO84">
        <v>2.77445153846154</v>
      </c>
      <c r="EP84">
        <v>2.24632923076923</v>
      </c>
      <c r="EQ84">
        <v>22.7328538461538</v>
      </c>
      <c r="ER84">
        <v>19.2966153846154</v>
      </c>
      <c r="ES84">
        <v>1200</v>
      </c>
      <c r="ET84">
        <v>0.967002769230769</v>
      </c>
      <c r="EU84">
        <v>0.0329974076923077</v>
      </c>
      <c r="EV84">
        <v>0</v>
      </c>
      <c r="EW84">
        <v>1419.83384615385</v>
      </c>
      <c r="EX84">
        <v>5.00059</v>
      </c>
      <c r="EY84">
        <v>17227.4615384615</v>
      </c>
      <c r="EZ84">
        <v>10358.7384615385</v>
      </c>
      <c r="FA84">
        <v>45.5</v>
      </c>
      <c r="FB84">
        <v>46.8168461538462</v>
      </c>
      <c r="FC84">
        <v>45.5381538461538</v>
      </c>
      <c r="FD84">
        <v>46.7547692307692</v>
      </c>
      <c r="FE84">
        <v>47.1007692307692</v>
      </c>
      <c r="FF84">
        <v>1155.57</v>
      </c>
      <c r="FG84">
        <v>39.43</v>
      </c>
      <c r="FH84">
        <v>0</v>
      </c>
      <c r="FI84">
        <v>1761408567.7</v>
      </c>
      <c r="FJ84">
        <v>0</v>
      </c>
      <c r="FK84">
        <v>1419.70923076923</v>
      </c>
      <c r="FL84">
        <v>-4.67076922406865</v>
      </c>
      <c r="FM84">
        <v>-53.8940172346584</v>
      </c>
      <c r="FN84">
        <v>17226.9076923077</v>
      </c>
      <c r="FO84">
        <v>15</v>
      </c>
      <c r="FP84">
        <v>0</v>
      </c>
      <c r="FQ84" t="s">
        <v>439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-46.9725047619048</v>
      </c>
      <c r="GD84">
        <v>-4.05547012987011</v>
      </c>
      <c r="GE84">
        <v>0.588657820790078</v>
      </c>
      <c r="GF84">
        <v>0</v>
      </c>
      <c r="GG84">
        <v>1419.93352941176</v>
      </c>
      <c r="GH84">
        <v>-4.64935064414081</v>
      </c>
      <c r="GI84">
        <v>0.506172967141039</v>
      </c>
      <c r="GJ84">
        <v>-1</v>
      </c>
      <c r="GK84">
        <v>5.86052380952381</v>
      </c>
      <c r="GL84">
        <v>-0.230339220779213</v>
      </c>
      <c r="GM84">
        <v>0.0232737641943293</v>
      </c>
      <c r="GN84">
        <v>0</v>
      </c>
      <c r="GO84">
        <v>0</v>
      </c>
      <c r="GP84">
        <v>2</v>
      </c>
      <c r="GQ84" t="s">
        <v>473</v>
      </c>
      <c r="GR84">
        <v>3.13136</v>
      </c>
      <c r="GS84">
        <v>2.70979</v>
      </c>
      <c r="GT84">
        <v>0.170136</v>
      </c>
      <c r="GU84">
        <v>0.174954</v>
      </c>
      <c r="GV84">
        <v>0.120772</v>
      </c>
      <c r="GW84">
        <v>0.104317</v>
      </c>
      <c r="GX84">
        <v>30853.4</v>
      </c>
      <c r="GY84">
        <v>32705.9</v>
      </c>
      <c r="GZ84">
        <v>33682.2</v>
      </c>
      <c r="HA84">
        <v>35938.1</v>
      </c>
      <c r="HB84">
        <v>41949.2</v>
      </c>
      <c r="HC84">
        <v>46256.5</v>
      </c>
      <c r="HD84">
        <v>52643</v>
      </c>
      <c r="HE84">
        <v>57464.5</v>
      </c>
      <c r="HF84">
        <v>1.86355</v>
      </c>
      <c r="HG84">
        <v>1.73775</v>
      </c>
      <c r="HH84">
        <v>0.100773</v>
      </c>
      <c r="HI84">
        <v>0</v>
      </c>
      <c r="HJ84">
        <v>34.4107</v>
      </c>
      <c r="HK84">
        <v>999.9</v>
      </c>
      <c r="HL84">
        <v>60.249</v>
      </c>
      <c r="HM84">
        <v>27.926</v>
      </c>
      <c r="HN84">
        <v>25.2163</v>
      </c>
      <c r="HO84">
        <v>56.3545</v>
      </c>
      <c r="HP84">
        <v>44.2027</v>
      </c>
      <c r="HQ84">
        <v>1</v>
      </c>
      <c r="HR84">
        <v>0.694944</v>
      </c>
      <c r="HS84">
        <v>0.128747</v>
      </c>
      <c r="HT84">
        <v>20.1353</v>
      </c>
      <c r="HU84">
        <v>5.19288</v>
      </c>
      <c r="HV84">
        <v>12.0099</v>
      </c>
      <c r="HW84">
        <v>4.97355</v>
      </c>
      <c r="HX84">
        <v>3.2948</v>
      </c>
      <c r="HY84">
        <v>9999</v>
      </c>
      <c r="HZ84">
        <v>9999</v>
      </c>
      <c r="IA84">
        <v>999.9</v>
      </c>
      <c r="IB84">
        <v>9999</v>
      </c>
      <c r="IC84">
        <v>1.86318</v>
      </c>
      <c r="ID84">
        <v>1.86813</v>
      </c>
      <c r="IE84">
        <v>1.86783</v>
      </c>
      <c r="IF84">
        <v>1.86905</v>
      </c>
      <c r="IG84">
        <v>1.86983</v>
      </c>
      <c r="IH84">
        <v>1.86593</v>
      </c>
      <c r="II84">
        <v>1.86698</v>
      </c>
      <c r="IJ84">
        <v>1.86842</v>
      </c>
      <c r="IK84">
        <v>5</v>
      </c>
      <c r="IL84">
        <v>0</v>
      </c>
      <c r="IM84">
        <v>0</v>
      </c>
      <c r="IN84">
        <v>0</v>
      </c>
      <c r="IO84" t="s">
        <v>441</v>
      </c>
      <c r="IP84" t="s">
        <v>442</v>
      </c>
      <c r="IQ84" t="s">
        <v>443</v>
      </c>
      <c r="IR84" t="s">
        <v>443</v>
      </c>
      <c r="IS84" t="s">
        <v>443</v>
      </c>
      <c r="IT84" t="s">
        <v>443</v>
      </c>
      <c r="IU84">
        <v>0</v>
      </c>
      <c r="IV84">
        <v>100</v>
      </c>
      <c r="IW84">
        <v>100</v>
      </c>
      <c r="IX84">
        <v>1.1</v>
      </c>
      <c r="IY84">
        <v>0.3152</v>
      </c>
      <c r="IZ84">
        <v>1.09748391826392</v>
      </c>
      <c r="JA84">
        <v>0</v>
      </c>
      <c r="JB84">
        <v>0</v>
      </c>
      <c r="JC84">
        <v>0</v>
      </c>
      <c r="JD84">
        <v>0.315191680746845</v>
      </c>
      <c r="JE84">
        <v>0</v>
      </c>
      <c r="JF84">
        <v>0</v>
      </c>
      <c r="JG84">
        <v>0</v>
      </c>
      <c r="JH84">
        <v>5</v>
      </c>
      <c r="JI84">
        <v>2273</v>
      </c>
      <c r="JJ84">
        <v>0</v>
      </c>
      <c r="JK84">
        <v>25</v>
      </c>
      <c r="JL84">
        <v>29356810.1</v>
      </c>
      <c r="JM84">
        <v>29356810.1</v>
      </c>
      <c r="JN84">
        <v>2.2522</v>
      </c>
      <c r="JO84">
        <v>2.59033</v>
      </c>
      <c r="JP84">
        <v>1.54785</v>
      </c>
      <c r="JQ84">
        <v>2.32422</v>
      </c>
      <c r="JR84">
        <v>1.64673</v>
      </c>
      <c r="JS84">
        <v>2.3999</v>
      </c>
      <c r="JT84">
        <v>32.4654</v>
      </c>
      <c r="JU84">
        <v>24.2101</v>
      </c>
      <c r="JV84">
        <v>18</v>
      </c>
      <c r="JW84">
        <v>507.034</v>
      </c>
      <c r="JX84">
        <v>419.296</v>
      </c>
      <c r="JY84">
        <v>35.9965</v>
      </c>
      <c r="JZ84">
        <v>36.046</v>
      </c>
      <c r="KA84">
        <v>30</v>
      </c>
      <c r="KB84">
        <v>35.9065</v>
      </c>
      <c r="KC84">
        <v>35.8334</v>
      </c>
      <c r="KD84">
        <v>45.0748</v>
      </c>
      <c r="KE84">
        <v>0</v>
      </c>
      <c r="KF84">
        <v>100</v>
      </c>
      <c r="KG84">
        <v>35.9668</v>
      </c>
      <c r="KH84">
        <v>1142.04</v>
      </c>
      <c r="KI84">
        <v>53.0404</v>
      </c>
      <c r="KJ84">
        <v>95.6236</v>
      </c>
      <c r="KK84">
        <v>93.0879</v>
      </c>
    </row>
    <row r="85" spans="1:297">
      <c r="A85">
        <v>69</v>
      </c>
      <c r="B85">
        <v>1761408613</v>
      </c>
      <c r="C85">
        <v>432</v>
      </c>
      <c r="D85" t="s">
        <v>580</v>
      </c>
      <c r="E85" t="s">
        <v>581</v>
      </c>
      <c r="F85">
        <v>5</v>
      </c>
      <c r="G85" t="s">
        <v>435</v>
      </c>
      <c r="H85" t="s">
        <v>436</v>
      </c>
      <c r="I85">
        <v>1761408604.84615</v>
      </c>
      <c r="J85">
        <f>(K85)/1000</f>
        <v>0</v>
      </c>
      <c r="K85">
        <f>IF(DP85, AN85, AH85)</f>
        <v>0</v>
      </c>
      <c r="L85">
        <f>IF(DP85, AI85, AG85)</f>
        <v>0</v>
      </c>
      <c r="M85">
        <f>DR85 - IF(AU85&gt;1, L85*DL85*100.0/(AW85), 0)</f>
        <v>0</v>
      </c>
      <c r="N85">
        <f>((T85-J85/2)*M85-L85)/(T85+J85/2)</f>
        <v>0</v>
      </c>
      <c r="O85">
        <f>N85*(DY85+DZ85)/1000.0</f>
        <v>0</v>
      </c>
      <c r="P85">
        <f>(DR85 - IF(AU85&gt;1, L85*DL85*100.0/(AW85), 0))*(DY85+DZ85)/1000.0</f>
        <v>0</v>
      </c>
      <c r="Q85">
        <f>2.0/((1/S85-1/R85)+SIGN(S85)*SQRT((1/S85-1/R85)*(1/S85-1/R85) + 4*DM85/((DM85+1)*(DM85+1))*(2*1/S85*1/R85-1/R85*1/R85)))</f>
        <v>0</v>
      </c>
      <c r="R85">
        <f>IF(LEFT(DN85,1)&lt;&gt;"0",IF(LEFT(DN85,1)="1",3.0,DO85),$D$5+$E$5*(EF85*DY85/($K$5*1000))+$F$5*(EF85*DY85/($K$5*1000))*MAX(MIN(DL85,$J$5),$I$5)*MAX(MIN(DL85,$J$5),$I$5)+$G$5*MAX(MIN(DL85,$J$5),$I$5)*(EF85*DY85/($K$5*1000))+$H$5*(EF85*DY85/($K$5*1000))*(EF85*DY85/($K$5*1000)))</f>
        <v>0</v>
      </c>
      <c r="S85">
        <f>J85*(1000-(1000*0.61365*exp(17.502*W85/(240.97+W85))/(DY85+DZ85)+DT85)/2)/(1000*0.61365*exp(17.502*W85/(240.97+W85))/(DY85+DZ85)-DT85)</f>
        <v>0</v>
      </c>
      <c r="T85">
        <f>1/((DM85+1)/(Q85/1.6)+1/(R85/1.37)) + DM85/((DM85+1)/(Q85/1.6) + DM85/(R85/1.37))</f>
        <v>0</v>
      </c>
      <c r="U85">
        <f>(DH85*DK85)</f>
        <v>0</v>
      </c>
      <c r="V85">
        <f>(EA85+(U85+2*0.95*5.67E-8*(((EA85+$B$7)+273)^4-(EA85+273)^4)-44100*J85)/(1.84*29.3*R85+8*0.95*5.67E-8*(EA85+273)^3))</f>
        <v>0</v>
      </c>
      <c r="W85">
        <f>($C$7*EB85+$D$7*EC85+$E$7*V85)</f>
        <v>0</v>
      </c>
      <c r="X85">
        <f>0.61365*exp(17.502*W85/(240.97+W85))</f>
        <v>0</v>
      </c>
      <c r="Y85">
        <f>(Z85/AA85*100)</f>
        <v>0</v>
      </c>
      <c r="Z85">
        <f>DT85*(DY85+DZ85)/1000</f>
        <v>0</v>
      </c>
      <c r="AA85">
        <f>0.61365*exp(17.502*EA85/(240.97+EA85))</f>
        <v>0</v>
      </c>
      <c r="AB85">
        <f>(X85-DT85*(DY85+DZ85)/1000)</f>
        <v>0</v>
      </c>
      <c r="AC85">
        <f>(-J85*44100)</f>
        <v>0</v>
      </c>
      <c r="AD85">
        <f>2*29.3*R85*0.92*(EA85-W85)</f>
        <v>0</v>
      </c>
      <c r="AE85">
        <f>2*0.95*5.67E-8*(((EA85+$B$7)+273)^4-(W85+273)^4)</f>
        <v>0</v>
      </c>
      <c r="AF85">
        <f>U85+AE85+AC85+AD85</f>
        <v>0</v>
      </c>
      <c r="AG85">
        <f>DX85*AU85*(DS85-DR85*(1000-AU85*DU85)/(1000-AU85*DT85))/(100*DL85)</f>
        <v>0</v>
      </c>
      <c r="AH85">
        <f>1000*DX85*AU85*(DT85-DU85)/(100*DL85*(1000-AU85*DT85))</f>
        <v>0</v>
      </c>
      <c r="AI85">
        <f>(AJ85 - AK85 - DY85*1E3/(8.314*(EA85+273.15)) * AM85/DX85 * AL85) * DX85/(100*DL85) * (1000 - DU85)/1000</f>
        <v>0</v>
      </c>
      <c r="AJ85">
        <v>1157.20391140605</v>
      </c>
      <c r="AK85">
        <v>1123.08145454545</v>
      </c>
      <c r="AL85">
        <v>3.51363081151778</v>
      </c>
      <c r="AM85">
        <v>64.7646732039723</v>
      </c>
      <c r="AN85">
        <f>(AP85 - AO85 + DY85*1E3/(8.314*(EA85+273.15)) * AR85/DX85 * AQ85) * DX85/(100*DL85) * 1000/(1000 - AP85)</f>
        <v>0</v>
      </c>
      <c r="AO85">
        <v>24.8891783099318</v>
      </c>
      <c r="AP85">
        <v>30.6900381818182</v>
      </c>
      <c r="AQ85">
        <v>-0.000179219901277528</v>
      </c>
      <c r="AR85">
        <v>110.942474455945</v>
      </c>
      <c r="AS85">
        <v>0</v>
      </c>
      <c r="AT85">
        <v>0</v>
      </c>
      <c r="AU85">
        <f>IF(AS85*$H$13&gt;=AW85,1.0,(AW85/(AW85-AS85*$H$13)))</f>
        <v>0</v>
      </c>
      <c r="AV85">
        <f>(AU85-1)*100</f>
        <v>0</v>
      </c>
      <c r="AW85">
        <f>MAX(0,($B$13+$C$13*EF85)/(1+$D$13*EF85)*DY85/(EA85+273)*$E$13)</f>
        <v>0</v>
      </c>
      <c r="AX85" t="s">
        <v>437</v>
      </c>
      <c r="AY85" t="s">
        <v>437</v>
      </c>
      <c r="AZ85">
        <v>0</v>
      </c>
      <c r="BA85">
        <v>0</v>
      </c>
      <c r="BB85">
        <f>1-AZ85/BA85</f>
        <v>0</v>
      </c>
      <c r="BC85">
        <v>0</v>
      </c>
      <c r="BD85" t="s">
        <v>437</v>
      </c>
      <c r="BE85" t="s">
        <v>437</v>
      </c>
      <c r="BF85">
        <v>0</v>
      </c>
      <c r="BG85">
        <v>0</v>
      </c>
      <c r="BH85">
        <f>1-BF85/BG85</f>
        <v>0</v>
      </c>
      <c r="BI85">
        <v>0.5</v>
      </c>
      <c r="BJ85">
        <f>DI85</f>
        <v>0</v>
      </c>
      <c r="BK85">
        <f>L85</f>
        <v>0</v>
      </c>
      <c r="BL85">
        <f>BH85*BI85*BJ85</f>
        <v>0</v>
      </c>
      <c r="BM85">
        <f>(BK85-BC85)/BJ85</f>
        <v>0</v>
      </c>
      <c r="BN85">
        <f>(BA85-BG85)/BG85</f>
        <v>0</v>
      </c>
      <c r="BO85">
        <f>AZ85/(BB85+AZ85/BG85)</f>
        <v>0</v>
      </c>
      <c r="BP85" t="s">
        <v>437</v>
      </c>
      <c r="BQ85">
        <v>0</v>
      </c>
      <c r="BR85">
        <f>IF(BQ85&lt;&gt;0, BQ85, BO85)</f>
        <v>0</v>
      </c>
      <c r="BS85">
        <f>1-BR85/BG85</f>
        <v>0</v>
      </c>
      <c r="BT85">
        <f>(BG85-BF85)/(BG85-BR85)</f>
        <v>0</v>
      </c>
      <c r="BU85">
        <f>(BA85-BG85)/(BA85-BR85)</f>
        <v>0</v>
      </c>
      <c r="BV85">
        <f>(BG85-BF85)/(BG85-AZ85)</f>
        <v>0</v>
      </c>
      <c r="BW85">
        <f>(BA85-BG85)/(BA85-AZ85)</f>
        <v>0</v>
      </c>
      <c r="BX85">
        <f>(BT85*BR85/BF85)</f>
        <v>0</v>
      </c>
      <c r="BY85">
        <f>(1-BX85)</f>
        <v>0</v>
      </c>
      <c r="DH85">
        <f>$B$11*EG85+$C$11*EH85+$F$11*ES85*(1-EV85)</f>
        <v>0</v>
      </c>
      <c r="DI85">
        <f>DH85*DJ85</f>
        <v>0</v>
      </c>
      <c r="DJ85">
        <f>($B$11*$D$9+$C$11*$D$9+$F$11*((FF85+EX85)/MAX(FF85+EX85+FG85, 0.1)*$I$9+FG85/MAX(FF85+EX85+FG85, 0.1)*$J$9))/($B$11+$C$11+$F$11)</f>
        <v>0</v>
      </c>
      <c r="DK85">
        <f>($B$11*$K$9+$C$11*$K$9+$F$11*((FF85+EX85)/MAX(FF85+EX85+FG85, 0.1)*$P$9+FG85/MAX(FF85+EX85+FG85, 0.1)*$Q$9))/($B$11+$C$11+$F$11)</f>
        <v>0</v>
      </c>
      <c r="DL85">
        <v>6</v>
      </c>
      <c r="DM85">
        <v>0.5</v>
      </c>
      <c r="DN85" t="s">
        <v>438</v>
      </c>
      <c r="DO85">
        <v>2</v>
      </c>
      <c r="DP85" t="b">
        <v>1</v>
      </c>
      <c r="DQ85">
        <v>1761408604.84615</v>
      </c>
      <c r="DR85">
        <v>1064.41</v>
      </c>
      <c r="DS85">
        <v>1112.00153846154</v>
      </c>
      <c r="DT85">
        <v>30.7149230769231</v>
      </c>
      <c r="DU85">
        <v>24.8850307692308</v>
      </c>
      <c r="DV85">
        <v>1063.31153846154</v>
      </c>
      <c r="DW85">
        <v>30.3997230769231</v>
      </c>
      <c r="DX85">
        <v>499.981923076923</v>
      </c>
      <c r="DY85">
        <v>90.2813307692308</v>
      </c>
      <c r="DZ85">
        <v>0.0316265923076923</v>
      </c>
      <c r="EA85">
        <v>37.0360615384615</v>
      </c>
      <c r="EB85">
        <v>36.0365384615385</v>
      </c>
      <c r="EC85">
        <v>999.9</v>
      </c>
      <c r="ED85">
        <v>0</v>
      </c>
      <c r="EE85">
        <v>0</v>
      </c>
      <c r="EF85">
        <v>9987.62846153846</v>
      </c>
      <c r="EG85">
        <v>0</v>
      </c>
      <c r="EH85">
        <v>1227.01692307692</v>
      </c>
      <c r="EI85">
        <v>-47.593</v>
      </c>
      <c r="EJ85">
        <v>1098.13846153846</v>
      </c>
      <c r="EK85">
        <v>1140.38076923077</v>
      </c>
      <c r="EL85">
        <v>5.82987923076923</v>
      </c>
      <c r="EM85">
        <v>1112.00153846154</v>
      </c>
      <c r="EN85">
        <v>24.8850307692308</v>
      </c>
      <c r="EO85">
        <v>2.77298230769231</v>
      </c>
      <c r="EP85">
        <v>2.24665307692308</v>
      </c>
      <c r="EQ85">
        <v>22.7241307692308</v>
      </c>
      <c r="ER85">
        <v>19.2989384615385</v>
      </c>
      <c r="ES85">
        <v>1200.02615384615</v>
      </c>
      <c r="ET85">
        <v>0.967003384615385</v>
      </c>
      <c r="EU85">
        <v>0.0329967615384615</v>
      </c>
      <c r="EV85">
        <v>0</v>
      </c>
      <c r="EW85">
        <v>1419.49538461538</v>
      </c>
      <c r="EX85">
        <v>5.00059</v>
      </c>
      <c r="EY85">
        <v>17223.1769230769</v>
      </c>
      <c r="EZ85">
        <v>10358.9692307692</v>
      </c>
      <c r="FA85">
        <v>45.5</v>
      </c>
      <c r="FB85">
        <v>46.8265384615385</v>
      </c>
      <c r="FC85">
        <v>45.5381538461538</v>
      </c>
      <c r="FD85">
        <v>46.7595384615385</v>
      </c>
      <c r="FE85">
        <v>47.1007692307692</v>
      </c>
      <c r="FF85">
        <v>1155.59615384615</v>
      </c>
      <c r="FG85">
        <v>39.43</v>
      </c>
      <c r="FH85">
        <v>0</v>
      </c>
      <c r="FI85">
        <v>1761408573.1</v>
      </c>
      <c r="FJ85">
        <v>0</v>
      </c>
      <c r="FK85">
        <v>1419.284</v>
      </c>
      <c r="FL85">
        <v>-5.37230769479382</v>
      </c>
      <c r="FM85">
        <v>-48.3384616183381</v>
      </c>
      <c r="FN85">
        <v>17222.156</v>
      </c>
      <c r="FO85">
        <v>15</v>
      </c>
      <c r="FP85">
        <v>0</v>
      </c>
      <c r="FQ85" t="s">
        <v>439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-47.301395</v>
      </c>
      <c r="GD85">
        <v>-5.07215187969926</v>
      </c>
      <c r="GE85">
        <v>0.636856227476029</v>
      </c>
      <c r="GF85">
        <v>0</v>
      </c>
      <c r="GG85">
        <v>1419.56029411765</v>
      </c>
      <c r="GH85">
        <v>-4.79618028078317</v>
      </c>
      <c r="GI85">
        <v>0.519680248377446</v>
      </c>
      <c r="GJ85">
        <v>-1</v>
      </c>
      <c r="GK85">
        <v>5.8389985</v>
      </c>
      <c r="GL85">
        <v>-0.239348120300761</v>
      </c>
      <c r="GM85">
        <v>0.0230308337397932</v>
      </c>
      <c r="GN85">
        <v>0</v>
      </c>
      <c r="GO85">
        <v>0</v>
      </c>
      <c r="GP85">
        <v>2</v>
      </c>
      <c r="GQ85" t="s">
        <v>473</v>
      </c>
      <c r="GR85">
        <v>3.1313</v>
      </c>
      <c r="GS85">
        <v>2.70941</v>
      </c>
      <c r="GT85">
        <v>0.171863</v>
      </c>
      <c r="GU85">
        <v>0.176567</v>
      </c>
      <c r="GV85">
        <v>0.120726</v>
      </c>
      <c r="GW85">
        <v>0.104323</v>
      </c>
      <c r="GX85">
        <v>30789.1</v>
      </c>
      <c r="GY85">
        <v>32642</v>
      </c>
      <c r="GZ85">
        <v>33682.3</v>
      </c>
      <c r="HA85">
        <v>35938.3</v>
      </c>
      <c r="HB85">
        <v>41951.9</v>
      </c>
      <c r="HC85">
        <v>46256.6</v>
      </c>
      <c r="HD85">
        <v>52643.4</v>
      </c>
      <c r="HE85">
        <v>57464.8</v>
      </c>
      <c r="HF85">
        <v>1.86378</v>
      </c>
      <c r="HG85">
        <v>1.73785</v>
      </c>
      <c r="HH85">
        <v>0.100788</v>
      </c>
      <c r="HI85">
        <v>0</v>
      </c>
      <c r="HJ85">
        <v>34.4107</v>
      </c>
      <c r="HK85">
        <v>999.9</v>
      </c>
      <c r="HL85">
        <v>60.249</v>
      </c>
      <c r="HM85">
        <v>27.926</v>
      </c>
      <c r="HN85">
        <v>25.2157</v>
      </c>
      <c r="HO85">
        <v>55.7645</v>
      </c>
      <c r="HP85">
        <v>44.2268</v>
      </c>
      <c r="HQ85">
        <v>1</v>
      </c>
      <c r="HR85">
        <v>0.69482</v>
      </c>
      <c r="HS85">
        <v>0.13405</v>
      </c>
      <c r="HT85">
        <v>20.1354</v>
      </c>
      <c r="HU85">
        <v>5.19273</v>
      </c>
      <c r="HV85">
        <v>12.0099</v>
      </c>
      <c r="HW85">
        <v>4.9735</v>
      </c>
      <c r="HX85">
        <v>3.29487</v>
      </c>
      <c r="HY85">
        <v>9999</v>
      </c>
      <c r="HZ85">
        <v>9999</v>
      </c>
      <c r="IA85">
        <v>999.9</v>
      </c>
      <c r="IB85">
        <v>9999</v>
      </c>
      <c r="IC85">
        <v>1.86316</v>
      </c>
      <c r="ID85">
        <v>1.86811</v>
      </c>
      <c r="IE85">
        <v>1.86783</v>
      </c>
      <c r="IF85">
        <v>1.86905</v>
      </c>
      <c r="IG85">
        <v>1.86982</v>
      </c>
      <c r="IH85">
        <v>1.86594</v>
      </c>
      <c r="II85">
        <v>1.86695</v>
      </c>
      <c r="IJ85">
        <v>1.86843</v>
      </c>
      <c r="IK85">
        <v>5</v>
      </c>
      <c r="IL85">
        <v>0</v>
      </c>
      <c r="IM85">
        <v>0</v>
      </c>
      <c r="IN85">
        <v>0</v>
      </c>
      <c r="IO85" t="s">
        <v>441</v>
      </c>
      <c r="IP85" t="s">
        <v>442</v>
      </c>
      <c r="IQ85" t="s">
        <v>443</v>
      </c>
      <c r="IR85" t="s">
        <v>443</v>
      </c>
      <c r="IS85" t="s">
        <v>443</v>
      </c>
      <c r="IT85" t="s">
        <v>443</v>
      </c>
      <c r="IU85">
        <v>0</v>
      </c>
      <c r="IV85">
        <v>100</v>
      </c>
      <c r="IW85">
        <v>100</v>
      </c>
      <c r="IX85">
        <v>1.09</v>
      </c>
      <c r="IY85">
        <v>0.3152</v>
      </c>
      <c r="IZ85">
        <v>1.09748391826392</v>
      </c>
      <c r="JA85">
        <v>0</v>
      </c>
      <c r="JB85">
        <v>0</v>
      </c>
      <c r="JC85">
        <v>0</v>
      </c>
      <c r="JD85">
        <v>0.315191680746845</v>
      </c>
      <c r="JE85">
        <v>0</v>
      </c>
      <c r="JF85">
        <v>0</v>
      </c>
      <c r="JG85">
        <v>0</v>
      </c>
      <c r="JH85">
        <v>5</v>
      </c>
      <c r="JI85">
        <v>2273</v>
      </c>
      <c r="JJ85">
        <v>0</v>
      </c>
      <c r="JK85">
        <v>25</v>
      </c>
      <c r="JL85">
        <v>29356810.2</v>
      </c>
      <c r="JM85">
        <v>29356810.2</v>
      </c>
      <c r="JN85">
        <v>2.27539</v>
      </c>
      <c r="JO85">
        <v>2.59155</v>
      </c>
      <c r="JP85">
        <v>1.54785</v>
      </c>
      <c r="JQ85">
        <v>2.32422</v>
      </c>
      <c r="JR85">
        <v>1.64673</v>
      </c>
      <c r="JS85">
        <v>2.37915</v>
      </c>
      <c r="JT85">
        <v>32.4654</v>
      </c>
      <c r="JU85">
        <v>24.2101</v>
      </c>
      <c r="JV85">
        <v>18</v>
      </c>
      <c r="JW85">
        <v>507.178</v>
      </c>
      <c r="JX85">
        <v>419.335</v>
      </c>
      <c r="JY85">
        <v>35.9536</v>
      </c>
      <c r="JZ85">
        <v>36.046</v>
      </c>
      <c r="KA85">
        <v>30.0001</v>
      </c>
      <c r="KB85">
        <v>35.9051</v>
      </c>
      <c r="KC85">
        <v>35.8302</v>
      </c>
      <c r="KD85">
        <v>45.5563</v>
      </c>
      <c r="KE85">
        <v>0</v>
      </c>
      <c r="KF85">
        <v>100</v>
      </c>
      <c r="KG85">
        <v>35.9313</v>
      </c>
      <c r="KH85">
        <v>1155.55</v>
      </c>
      <c r="KI85">
        <v>53.0404</v>
      </c>
      <c r="KJ85">
        <v>95.6241</v>
      </c>
      <c r="KK85">
        <v>93.0884</v>
      </c>
    </row>
    <row r="86" spans="1:297">
      <c r="A86">
        <v>70</v>
      </c>
      <c r="B86">
        <v>1761408618</v>
      </c>
      <c r="C86">
        <v>437</v>
      </c>
      <c r="D86" t="s">
        <v>582</v>
      </c>
      <c r="E86" t="s">
        <v>583</v>
      </c>
      <c r="F86">
        <v>5</v>
      </c>
      <c r="G86" t="s">
        <v>435</v>
      </c>
      <c r="H86" t="s">
        <v>436</v>
      </c>
      <c r="I86">
        <v>1761408609.84615</v>
      </c>
      <c r="J86">
        <f>(K86)/1000</f>
        <v>0</v>
      </c>
      <c r="K86">
        <f>IF(DP86, AN86, AH86)</f>
        <v>0</v>
      </c>
      <c r="L86">
        <f>IF(DP86, AI86, AG86)</f>
        <v>0</v>
      </c>
      <c r="M86">
        <f>DR86 - IF(AU86&gt;1, L86*DL86*100.0/(AW86), 0)</f>
        <v>0</v>
      </c>
      <c r="N86">
        <f>((T86-J86/2)*M86-L86)/(T86+J86/2)</f>
        <v>0</v>
      </c>
      <c r="O86">
        <f>N86*(DY86+DZ86)/1000.0</f>
        <v>0</v>
      </c>
      <c r="P86">
        <f>(DR86 - IF(AU86&gt;1, L86*DL86*100.0/(AW86), 0))*(DY86+DZ86)/1000.0</f>
        <v>0</v>
      </c>
      <c r="Q86">
        <f>2.0/((1/S86-1/R86)+SIGN(S86)*SQRT((1/S86-1/R86)*(1/S86-1/R86) + 4*DM86/((DM86+1)*(DM86+1))*(2*1/S86*1/R86-1/R86*1/R86)))</f>
        <v>0</v>
      </c>
      <c r="R86">
        <f>IF(LEFT(DN86,1)&lt;&gt;"0",IF(LEFT(DN86,1)="1",3.0,DO86),$D$5+$E$5*(EF86*DY86/($K$5*1000))+$F$5*(EF86*DY86/($K$5*1000))*MAX(MIN(DL86,$J$5),$I$5)*MAX(MIN(DL86,$J$5),$I$5)+$G$5*MAX(MIN(DL86,$J$5),$I$5)*(EF86*DY86/($K$5*1000))+$H$5*(EF86*DY86/($K$5*1000))*(EF86*DY86/($K$5*1000)))</f>
        <v>0</v>
      </c>
      <c r="S86">
        <f>J86*(1000-(1000*0.61365*exp(17.502*W86/(240.97+W86))/(DY86+DZ86)+DT86)/2)/(1000*0.61365*exp(17.502*W86/(240.97+W86))/(DY86+DZ86)-DT86)</f>
        <v>0</v>
      </c>
      <c r="T86">
        <f>1/((DM86+1)/(Q86/1.6)+1/(R86/1.37)) + DM86/((DM86+1)/(Q86/1.6) + DM86/(R86/1.37))</f>
        <v>0</v>
      </c>
      <c r="U86">
        <f>(DH86*DK86)</f>
        <v>0</v>
      </c>
      <c r="V86">
        <f>(EA86+(U86+2*0.95*5.67E-8*(((EA86+$B$7)+273)^4-(EA86+273)^4)-44100*J86)/(1.84*29.3*R86+8*0.95*5.67E-8*(EA86+273)^3))</f>
        <v>0</v>
      </c>
      <c r="W86">
        <f>($C$7*EB86+$D$7*EC86+$E$7*V86)</f>
        <v>0</v>
      </c>
      <c r="X86">
        <f>0.61365*exp(17.502*W86/(240.97+W86))</f>
        <v>0</v>
      </c>
      <c r="Y86">
        <f>(Z86/AA86*100)</f>
        <v>0</v>
      </c>
      <c r="Z86">
        <f>DT86*(DY86+DZ86)/1000</f>
        <v>0</v>
      </c>
      <c r="AA86">
        <f>0.61365*exp(17.502*EA86/(240.97+EA86))</f>
        <v>0</v>
      </c>
      <c r="AB86">
        <f>(X86-DT86*(DY86+DZ86)/1000)</f>
        <v>0</v>
      </c>
      <c r="AC86">
        <f>(-J86*44100)</f>
        <v>0</v>
      </c>
      <c r="AD86">
        <f>2*29.3*R86*0.92*(EA86-W86)</f>
        <v>0</v>
      </c>
      <c r="AE86">
        <f>2*0.95*5.67E-8*(((EA86+$B$7)+273)^4-(W86+273)^4)</f>
        <v>0</v>
      </c>
      <c r="AF86">
        <f>U86+AE86+AC86+AD86</f>
        <v>0</v>
      </c>
      <c r="AG86">
        <f>DX86*AU86*(DS86-DR86*(1000-AU86*DU86)/(1000-AU86*DT86))/(100*DL86)</f>
        <v>0</v>
      </c>
      <c r="AH86">
        <f>1000*DX86*AU86*(DT86-DU86)/(100*DL86*(1000-AU86*DT86))</f>
        <v>0</v>
      </c>
      <c r="AI86">
        <f>(AJ86 - AK86 - DY86*1E3/(8.314*(EA86+273.15)) * AM86/DX86 * AL86) * DX86/(100*DL86) * (1000 - DU86)/1000</f>
        <v>0</v>
      </c>
      <c r="AJ86">
        <v>1173.45580354521</v>
      </c>
      <c r="AK86">
        <v>1139.84903030303</v>
      </c>
      <c r="AL86">
        <v>3.33900763528644</v>
      </c>
      <c r="AM86">
        <v>64.7646732039723</v>
      </c>
      <c r="AN86">
        <f>(AP86 - AO86 + DY86*1E3/(8.314*(EA86+273.15)) * AR86/DX86 * AQ86) * DX86/(100*DL86) * 1000/(1000 - AP86)</f>
        <v>0</v>
      </c>
      <c r="AO86">
        <v>24.8909955811059</v>
      </c>
      <c r="AP86">
        <v>30.6772072727273</v>
      </c>
      <c r="AQ86">
        <v>-0.000115781199031841</v>
      </c>
      <c r="AR86">
        <v>110.942474455945</v>
      </c>
      <c r="AS86">
        <v>0</v>
      </c>
      <c r="AT86">
        <v>0</v>
      </c>
      <c r="AU86">
        <f>IF(AS86*$H$13&gt;=AW86,1.0,(AW86/(AW86-AS86*$H$13)))</f>
        <v>0</v>
      </c>
      <c r="AV86">
        <f>(AU86-1)*100</f>
        <v>0</v>
      </c>
      <c r="AW86">
        <f>MAX(0,($B$13+$C$13*EF86)/(1+$D$13*EF86)*DY86/(EA86+273)*$E$13)</f>
        <v>0</v>
      </c>
      <c r="AX86" t="s">
        <v>437</v>
      </c>
      <c r="AY86" t="s">
        <v>437</v>
      </c>
      <c r="AZ86">
        <v>0</v>
      </c>
      <c r="BA86">
        <v>0</v>
      </c>
      <c r="BB86">
        <f>1-AZ86/BA86</f>
        <v>0</v>
      </c>
      <c r="BC86">
        <v>0</v>
      </c>
      <c r="BD86" t="s">
        <v>437</v>
      </c>
      <c r="BE86" t="s">
        <v>437</v>
      </c>
      <c r="BF86">
        <v>0</v>
      </c>
      <c r="BG86">
        <v>0</v>
      </c>
      <c r="BH86">
        <f>1-BF86/BG86</f>
        <v>0</v>
      </c>
      <c r="BI86">
        <v>0.5</v>
      </c>
      <c r="BJ86">
        <f>DI86</f>
        <v>0</v>
      </c>
      <c r="BK86">
        <f>L86</f>
        <v>0</v>
      </c>
      <c r="BL86">
        <f>BH86*BI86*BJ86</f>
        <v>0</v>
      </c>
      <c r="BM86">
        <f>(BK86-BC86)/BJ86</f>
        <v>0</v>
      </c>
      <c r="BN86">
        <f>(BA86-BG86)/BG86</f>
        <v>0</v>
      </c>
      <c r="BO86">
        <f>AZ86/(BB86+AZ86/BG86)</f>
        <v>0</v>
      </c>
      <c r="BP86" t="s">
        <v>437</v>
      </c>
      <c r="BQ86">
        <v>0</v>
      </c>
      <c r="BR86">
        <f>IF(BQ86&lt;&gt;0, BQ86, BO86)</f>
        <v>0</v>
      </c>
      <c r="BS86">
        <f>1-BR86/BG86</f>
        <v>0</v>
      </c>
      <c r="BT86">
        <f>(BG86-BF86)/(BG86-BR86)</f>
        <v>0</v>
      </c>
      <c r="BU86">
        <f>(BA86-BG86)/(BA86-BR86)</f>
        <v>0</v>
      </c>
      <c r="BV86">
        <f>(BG86-BF86)/(BG86-AZ86)</f>
        <v>0</v>
      </c>
      <c r="BW86">
        <f>(BA86-BG86)/(BA86-AZ86)</f>
        <v>0</v>
      </c>
      <c r="BX86">
        <f>(BT86*BR86/BF86)</f>
        <v>0</v>
      </c>
      <c r="BY86">
        <f>(1-BX86)</f>
        <v>0</v>
      </c>
      <c r="DH86">
        <f>$B$11*EG86+$C$11*EH86+$F$11*ES86*(1-EV86)</f>
        <v>0</v>
      </c>
      <c r="DI86">
        <f>DH86*DJ86</f>
        <v>0</v>
      </c>
      <c r="DJ86">
        <f>($B$11*$D$9+$C$11*$D$9+$F$11*((FF86+EX86)/MAX(FF86+EX86+FG86, 0.1)*$I$9+FG86/MAX(FF86+EX86+FG86, 0.1)*$J$9))/($B$11+$C$11+$F$11)</f>
        <v>0</v>
      </c>
      <c r="DK86">
        <f>($B$11*$K$9+$C$11*$K$9+$F$11*((FF86+EX86)/MAX(FF86+EX86+FG86, 0.1)*$P$9+FG86/MAX(FF86+EX86+FG86, 0.1)*$Q$9))/($B$11+$C$11+$F$11)</f>
        <v>0</v>
      </c>
      <c r="DL86">
        <v>6</v>
      </c>
      <c r="DM86">
        <v>0.5</v>
      </c>
      <c r="DN86" t="s">
        <v>438</v>
      </c>
      <c r="DO86">
        <v>2</v>
      </c>
      <c r="DP86" t="b">
        <v>1</v>
      </c>
      <c r="DQ86">
        <v>1761408609.84615</v>
      </c>
      <c r="DR86">
        <v>1081.19384615385</v>
      </c>
      <c r="DS86">
        <v>1128.55461538462</v>
      </c>
      <c r="DT86">
        <v>30.6987461538462</v>
      </c>
      <c r="DU86">
        <v>24.8879307692308</v>
      </c>
      <c r="DV86">
        <v>1080.09538461538</v>
      </c>
      <c r="DW86">
        <v>30.3835538461539</v>
      </c>
      <c r="DX86">
        <v>500.003846153846</v>
      </c>
      <c r="DY86">
        <v>90.2811923076923</v>
      </c>
      <c r="DZ86">
        <v>0.0314583692307692</v>
      </c>
      <c r="EA86">
        <v>37.0317846153846</v>
      </c>
      <c r="EB86">
        <v>36.0341923076923</v>
      </c>
      <c r="EC86">
        <v>999.9</v>
      </c>
      <c r="ED86">
        <v>0</v>
      </c>
      <c r="EE86">
        <v>0</v>
      </c>
      <c r="EF86">
        <v>10011.2830769231</v>
      </c>
      <c r="EG86">
        <v>0</v>
      </c>
      <c r="EH86">
        <v>1227.02538461538</v>
      </c>
      <c r="EI86">
        <v>-47.3636615384615</v>
      </c>
      <c r="EJ86">
        <v>1115.43461538462</v>
      </c>
      <c r="EK86">
        <v>1157.36076923077</v>
      </c>
      <c r="EL86">
        <v>5.81080923076923</v>
      </c>
      <c r="EM86">
        <v>1128.55461538462</v>
      </c>
      <c r="EN86">
        <v>24.8879307692308</v>
      </c>
      <c r="EO86">
        <v>2.77151923076923</v>
      </c>
      <c r="EP86">
        <v>2.24691230769231</v>
      </c>
      <c r="EQ86">
        <v>22.7154153846154</v>
      </c>
      <c r="ER86">
        <v>19.3007846153846</v>
      </c>
      <c r="ES86">
        <v>1200.00384615385</v>
      </c>
      <c r="ET86">
        <v>0.967002692307692</v>
      </c>
      <c r="EU86">
        <v>0.0329974230769231</v>
      </c>
      <c r="EV86">
        <v>0</v>
      </c>
      <c r="EW86">
        <v>1419.03846153846</v>
      </c>
      <c r="EX86">
        <v>5.00059</v>
      </c>
      <c r="EY86">
        <v>17218.5769230769</v>
      </c>
      <c r="EZ86">
        <v>10358.7769230769</v>
      </c>
      <c r="FA86">
        <v>45.5</v>
      </c>
      <c r="FB86">
        <v>46.8410769230769</v>
      </c>
      <c r="FC86">
        <v>45.5476923076923</v>
      </c>
      <c r="FD86">
        <v>46.7643076923077</v>
      </c>
      <c r="FE86">
        <v>47.1153076923077</v>
      </c>
      <c r="FF86">
        <v>1155.57384615385</v>
      </c>
      <c r="FG86">
        <v>39.43</v>
      </c>
      <c r="FH86">
        <v>0</v>
      </c>
      <c r="FI86">
        <v>1761408577.9</v>
      </c>
      <c r="FJ86">
        <v>0</v>
      </c>
      <c r="FK86">
        <v>1418.8916</v>
      </c>
      <c r="FL86">
        <v>-4.56384614814492</v>
      </c>
      <c r="FM86">
        <v>-51.6923075428298</v>
      </c>
      <c r="FN86">
        <v>17218.224</v>
      </c>
      <c r="FO86">
        <v>15</v>
      </c>
      <c r="FP86">
        <v>0</v>
      </c>
      <c r="FQ86" t="s">
        <v>439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-47.4229380952381</v>
      </c>
      <c r="GD86">
        <v>1.32711428571423</v>
      </c>
      <c r="GE86">
        <v>0.404793370541647</v>
      </c>
      <c r="GF86">
        <v>0</v>
      </c>
      <c r="GG86">
        <v>1419.18911764706</v>
      </c>
      <c r="GH86">
        <v>-4.68678380615477</v>
      </c>
      <c r="GI86">
        <v>0.521718696160947</v>
      </c>
      <c r="GJ86">
        <v>-1</v>
      </c>
      <c r="GK86">
        <v>5.82194571428572</v>
      </c>
      <c r="GL86">
        <v>-0.233061818181818</v>
      </c>
      <c r="GM86">
        <v>0.02356187145357</v>
      </c>
      <c r="GN86">
        <v>0</v>
      </c>
      <c r="GO86">
        <v>0</v>
      </c>
      <c r="GP86">
        <v>2</v>
      </c>
      <c r="GQ86" t="s">
        <v>473</v>
      </c>
      <c r="GR86">
        <v>3.13119</v>
      </c>
      <c r="GS86">
        <v>2.70901</v>
      </c>
      <c r="GT86">
        <v>0.173494</v>
      </c>
      <c r="GU86">
        <v>0.178072</v>
      </c>
      <c r="GV86">
        <v>0.120684</v>
      </c>
      <c r="GW86">
        <v>0.104331</v>
      </c>
      <c r="GX86">
        <v>30728.5</v>
      </c>
      <c r="GY86">
        <v>32582.3</v>
      </c>
      <c r="GZ86">
        <v>33682.4</v>
      </c>
      <c r="HA86">
        <v>35938.4</v>
      </c>
      <c r="HB86">
        <v>41954.2</v>
      </c>
      <c r="HC86">
        <v>46256.3</v>
      </c>
      <c r="HD86">
        <v>52643.6</v>
      </c>
      <c r="HE86">
        <v>57464.7</v>
      </c>
      <c r="HF86">
        <v>1.86355</v>
      </c>
      <c r="HG86">
        <v>1.7377</v>
      </c>
      <c r="HH86">
        <v>0.100158</v>
      </c>
      <c r="HI86">
        <v>0</v>
      </c>
      <c r="HJ86">
        <v>34.4131</v>
      </c>
      <c r="HK86">
        <v>999.9</v>
      </c>
      <c r="HL86">
        <v>60.249</v>
      </c>
      <c r="HM86">
        <v>27.926</v>
      </c>
      <c r="HN86">
        <v>25.2141</v>
      </c>
      <c r="HO86">
        <v>55.8945</v>
      </c>
      <c r="HP86">
        <v>44.2548</v>
      </c>
      <c r="HQ86">
        <v>1</v>
      </c>
      <c r="HR86">
        <v>0.694949</v>
      </c>
      <c r="HS86">
        <v>0.137004</v>
      </c>
      <c r="HT86">
        <v>20.1353</v>
      </c>
      <c r="HU86">
        <v>5.19318</v>
      </c>
      <c r="HV86">
        <v>12.0099</v>
      </c>
      <c r="HW86">
        <v>4.97365</v>
      </c>
      <c r="HX86">
        <v>3.29492</v>
      </c>
      <c r="HY86">
        <v>9999</v>
      </c>
      <c r="HZ86">
        <v>9999</v>
      </c>
      <c r="IA86">
        <v>999.9</v>
      </c>
      <c r="IB86">
        <v>9999</v>
      </c>
      <c r="IC86">
        <v>1.86316</v>
      </c>
      <c r="ID86">
        <v>1.8681</v>
      </c>
      <c r="IE86">
        <v>1.86783</v>
      </c>
      <c r="IF86">
        <v>1.86905</v>
      </c>
      <c r="IG86">
        <v>1.86981</v>
      </c>
      <c r="IH86">
        <v>1.86593</v>
      </c>
      <c r="II86">
        <v>1.86696</v>
      </c>
      <c r="IJ86">
        <v>1.86843</v>
      </c>
      <c r="IK86">
        <v>5</v>
      </c>
      <c r="IL86">
        <v>0</v>
      </c>
      <c r="IM86">
        <v>0</v>
      </c>
      <c r="IN86">
        <v>0</v>
      </c>
      <c r="IO86" t="s">
        <v>441</v>
      </c>
      <c r="IP86" t="s">
        <v>442</v>
      </c>
      <c r="IQ86" t="s">
        <v>443</v>
      </c>
      <c r="IR86" t="s">
        <v>443</v>
      </c>
      <c r="IS86" t="s">
        <v>443</v>
      </c>
      <c r="IT86" t="s">
        <v>443</v>
      </c>
      <c r="IU86">
        <v>0</v>
      </c>
      <c r="IV86">
        <v>100</v>
      </c>
      <c r="IW86">
        <v>100</v>
      </c>
      <c r="IX86">
        <v>1.09</v>
      </c>
      <c r="IY86">
        <v>0.3152</v>
      </c>
      <c r="IZ86">
        <v>1.09748391826392</v>
      </c>
      <c r="JA86">
        <v>0</v>
      </c>
      <c r="JB86">
        <v>0</v>
      </c>
      <c r="JC86">
        <v>0</v>
      </c>
      <c r="JD86">
        <v>0.315191680746845</v>
      </c>
      <c r="JE86">
        <v>0</v>
      </c>
      <c r="JF86">
        <v>0</v>
      </c>
      <c r="JG86">
        <v>0</v>
      </c>
      <c r="JH86">
        <v>5</v>
      </c>
      <c r="JI86">
        <v>2273</v>
      </c>
      <c r="JJ86">
        <v>0</v>
      </c>
      <c r="JK86">
        <v>25</v>
      </c>
      <c r="JL86">
        <v>29356810.3</v>
      </c>
      <c r="JM86">
        <v>29356810.3</v>
      </c>
      <c r="JN86">
        <v>2.29736</v>
      </c>
      <c r="JO86">
        <v>2.6001</v>
      </c>
      <c r="JP86">
        <v>1.54785</v>
      </c>
      <c r="JQ86">
        <v>2.32422</v>
      </c>
      <c r="JR86">
        <v>1.64673</v>
      </c>
      <c r="JS86">
        <v>2.34375</v>
      </c>
      <c r="JT86">
        <v>32.4654</v>
      </c>
      <c r="JU86">
        <v>24.2101</v>
      </c>
      <c r="JV86">
        <v>18</v>
      </c>
      <c r="JW86">
        <v>507.023</v>
      </c>
      <c r="JX86">
        <v>419.246</v>
      </c>
      <c r="JY86">
        <v>35.9168</v>
      </c>
      <c r="JZ86">
        <v>36.0432</v>
      </c>
      <c r="KA86">
        <v>30</v>
      </c>
      <c r="KB86">
        <v>35.9051</v>
      </c>
      <c r="KC86">
        <v>35.8302</v>
      </c>
      <c r="KD86">
        <v>46.1039</v>
      </c>
      <c r="KE86">
        <v>0</v>
      </c>
      <c r="KF86">
        <v>100</v>
      </c>
      <c r="KG86">
        <v>35.8985</v>
      </c>
      <c r="KH86">
        <v>1175.82</v>
      </c>
      <c r="KI86">
        <v>53.0404</v>
      </c>
      <c r="KJ86">
        <v>95.6246</v>
      </c>
      <c r="KK86">
        <v>93.0884</v>
      </c>
    </row>
    <row r="87" spans="1:297">
      <c r="A87">
        <v>71</v>
      </c>
      <c r="B87">
        <v>1761408623</v>
      </c>
      <c r="C87">
        <v>442</v>
      </c>
      <c r="D87" t="s">
        <v>584</v>
      </c>
      <c r="E87" t="s">
        <v>585</v>
      </c>
      <c r="F87">
        <v>5</v>
      </c>
      <c r="G87" t="s">
        <v>435</v>
      </c>
      <c r="H87" t="s">
        <v>436</v>
      </c>
      <c r="I87">
        <v>1761408614.84615</v>
      </c>
      <c r="J87">
        <f>(K87)/1000</f>
        <v>0</v>
      </c>
      <c r="K87">
        <f>IF(DP87, AN87, AH87)</f>
        <v>0</v>
      </c>
      <c r="L87">
        <f>IF(DP87, AI87, AG87)</f>
        <v>0</v>
      </c>
      <c r="M87">
        <f>DR87 - IF(AU87&gt;1, L87*DL87*100.0/(AW87), 0)</f>
        <v>0</v>
      </c>
      <c r="N87">
        <f>((T87-J87/2)*M87-L87)/(T87+J87/2)</f>
        <v>0</v>
      </c>
      <c r="O87">
        <f>N87*(DY87+DZ87)/1000.0</f>
        <v>0</v>
      </c>
      <c r="P87">
        <f>(DR87 - IF(AU87&gt;1, L87*DL87*100.0/(AW87), 0))*(DY87+DZ87)/1000.0</f>
        <v>0</v>
      </c>
      <c r="Q87">
        <f>2.0/((1/S87-1/R87)+SIGN(S87)*SQRT((1/S87-1/R87)*(1/S87-1/R87) + 4*DM87/((DM87+1)*(DM87+1))*(2*1/S87*1/R87-1/R87*1/R87)))</f>
        <v>0</v>
      </c>
      <c r="R87">
        <f>IF(LEFT(DN87,1)&lt;&gt;"0",IF(LEFT(DN87,1)="1",3.0,DO87),$D$5+$E$5*(EF87*DY87/($K$5*1000))+$F$5*(EF87*DY87/($K$5*1000))*MAX(MIN(DL87,$J$5),$I$5)*MAX(MIN(DL87,$J$5),$I$5)+$G$5*MAX(MIN(DL87,$J$5),$I$5)*(EF87*DY87/($K$5*1000))+$H$5*(EF87*DY87/($K$5*1000))*(EF87*DY87/($K$5*1000)))</f>
        <v>0</v>
      </c>
      <c r="S87">
        <f>J87*(1000-(1000*0.61365*exp(17.502*W87/(240.97+W87))/(DY87+DZ87)+DT87)/2)/(1000*0.61365*exp(17.502*W87/(240.97+W87))/(DY87+DZ87)-DT87)</f>
        <v>0</v>
      </c>
      <c r="T87">
        <f>1/((DM87+1)/(Q87/1.6)+1/(R87/1.37)) + DM87/((DM87+1)/(Q87/1.6) + DM87/(R87/1.37))</f>
        <v>0</v>
      </c>
      <c r="U87">
        <f>(DH87*DK87)</f>
        <v>0</v>
      </c>
      <c r="V87">
        <f>(EA87+(U87+2*0.95*5.67E-8*(((EA87+$B$7)+273)^4-(EA87+273)^4)-44100*J87)/(1.84*29.3*R87+8*0.95*5.67E-8*(EA87+273)^3))</f>
        <v>0</v>
      </c>
      <c r="W87">
        <f>($C$7*EB87+$D$7*EC87+$E$7*V87)</f>
        <v>0</v>
      </c>
      <c r="X87">
        <f>0.61365*exp(17.502*W87/(240.97+W87))</f>
        <v>0</v>
      </c>
      <c r="Y87">
        <f>(Z87/AA87*100)</f>
        <v>0</v>
      </c>
      <c r="Z87">
        <f>DT87*(DY87+DZ87)/1000</f>
        <v>0</v>
      </c>
      <c r="AA87">
        <f>0.61365*exp(17.502*EA87/(240.97+EA87))</f>
        <v>0</v>
      </c>
      <c r="AB87">
        <f>(X87-DT87*(DY87+DZ87)/1000)</f>
        <v>0</v>
      </c>
      <c r="AC87">
        <f>(-J87*44100)</f>
        <v>0</v>
      </c>
      <c r="AD87">
        <f>2*29.3*R87*0.92*(EA87-W87)</f>
        <v>0</v>
      </c>
      <c r="AE87">
        <f>2*0.95*5.67E-8*(((EA87+$B$7)+273)^4-(W87+273)^4)</f>
        <v>0</v>
      </c>
      <c r="AF87">
        <f>U87+AE87+AC87+AD87</f>
        <v>0</v>
      </c>
      <c r="AG87">
        <f>DX87*AU87*(DS87-DR87*(1000-AU87*DU87)/(1000-AU87*DT87))/(100*DL87)</f>
        <v>0</v>
      </c>
      <c r="AH87">
        <f>1000*DX87*AU87*(DT87-DU87)/(100*DL87*(1000-AU87*DT87))</f>
        <v>0</v>
      </c>
      <c r="AI87">
        <f>(AJ87 - AK87 - DY87*1E3/(8.314*(EA87+273.15)) * AM87/DX87 * AL87) * DX87/(100*DL87) * (1000 - DU87)/1000</f>
        <v>0</v>
      </c>
      <c r="AJ87">
        <v>1189.341273034</v>
      </c>
      <c r="AK87">
        <v>1155.93048484848</v>
      </c>
      <c r="AL87">
        <v>3.19887876889378</v>
      </c>
      <c r="AM87">
        <v>64.7646732039723</v>
      </c>
      <c r="AN87">
        <f>(AP87 - AO87 + DY87*1E3/(8.314*(EA87+273.15)) * AR87/DX87 * AQ87) * DX87/(100*DL87) * 1000/(1000 - AP87)</f>
        <v>0</v>
      </c>
      <c r="AO87">
        <v>24.8936934217918</v>
      </c>
      <c r="AP87">
        <v>30.6593612121212</v>
      </c>
      <c r="AQ87">
        <v>-0.000154141729373196</v>
      </c>
      <c r="AR87">
        <v>110.942474455945</v>
      </c>
      <c r="AS87">
        <v>0</v>
      </c>
      <c r="AT87">
        <v>0</v>
      </c>
      <c r="AU87">
        <f>IF(AS87*$H$13&gt;=AW87,1.0,(AW87/(AW87-AS87*$H$13)))</f>
        <v>0</v>
      </c>
      <c r="AV87">
        <f>(AU87-1)*100</f>
        <v>0</v>
      </c>
      <c r="AW87">
        <f>MAX(0,($B$13+$C$13*EF87)/(1+$D$13*EF87)*DY87/(EA87+273)*$E$13)</f>
        <v>0</v>
      </c>
      <c r="AX87" t="s">
        <v>437</v>
      </c>
      <c r="AY87" t="s">
        <v>437</v>
      </c>
      <c r="AZ87">
        <v>0</v>
      </c>
      <c r="BA87">
        <v>0</v>
      </c>
      <c r="BB87">
        <f>1-AZ87/BA87</f>
        <v>0</v>
      </c>
      <c r="BC87">
        <v>0</v>
      </c>
      <c r="BD87" t="s">
        <v>437</v>
      </c>
      <c r="BE87" t="s">
        <v>437</v>
      </c>
      <c r="BF87">
        <v>0</v>
      </c>
      <c r="BG87">
        <v>0</v>
      </c>
      <c r="BH87">
        <f>1-BF87/BG87</f>
        <v>0</v>
      </c>
      <c r="BI87">
        <v>0.5</v>
      </c>
      <c r="BJ87">
        <f>DI87</f>
        <v>0</v>
      </c>
      <c r="BK87">
        <f>L87</f>
        <v>0</v>
      </c>
      <c r="BL87">
        <f>BH87*BI87*BJ87</f>
        <v>0</v>
      </c>
      <c r="BM87">
        <f>(BK87-BC87)/BJ87</f>
        <v>0</v>
      </c>
      <c r="BN87">
        <f>(BA87-BG87)/BG87</f>
        <v>0</v>
      </c>
      <c r="BO87">
        <f>AZ87/(BB87+AZ87/BG87)</f>
        <v>0</v>
      </c>
      <c r="BP87" t="s">
        <v>437</v>
      </c>
      <c r="BQ87">
        <v>0</v>
      </c>
      <c r="BR87">
        <f>IF(BQ87&lt;&gt;0, BQ87, BO87)</f>
        <v>0</v>
      </c>
      <c r="BS87">
        <f>1-BR87/BG87</f>
        <v>0</v>
      </c>
      <c r="BT87">
        <f>(BG87-BF87)/(BG87-BR87)</f>
        <v>0</v>
      </c>
      <c r="BU87">
        <f>(BA87-BG87)/(BA87-BR87)</f>
        <v>0</v>
      </c>
      <c r="BV87">
        <f>(BG87-BF87)/(BG87-AZ87)</f>
        <v>0</v>
      </c>
      <c r="BW87">
        <f>(BA87-BG87)/(BA87-AZ87)</f>
        <v>0</v>
      </c>
      <c r="BX87">
        <f>(BT87*BR87/BF87)</f>
        <v>0</v>
      </c>
      <c r="BY87">
        <f>(1-BX87)</f>
        <v>0</v>
      </c>
      <c r="DH87">
        <f>$B$11*EG87+$C$11*EH87+$F$11*ES87*(1-EV87)</f>
        <v>0</v>
      </c>
      <c r="DI87">
        <f>DH87*DJ87</f>
        <v>0</v>
      </c>
      <c r="DJ87">
        <f>($B$11*$D$9+$C$11*$D$9+$F$11*((FF87+EX87)/MAX(FF87+EX87+FG87, 0.1)*$I$9+FG87/MAX(FF87+EX87+FG87, 0.1)*$J$9))/($B$11+$C$11+$F$11)</f>
        <v>0</v>
      </c>
      <c r="DK87">
        <f>($B$11*$K$9+$C$11*$K$9+$F$11*((FF87+EX87)/MAX(FF87+EX87+FG87, 0.1)*$P$9+FG87/MAX(FF87+EX87+FG87, 0.1)*$Q$9))/($B$11+$C$11+$F$11)</f>
        <v>0</v>
      </c>
      <c r="DL87">
        <v>6</v>
      </c>
      <c r="DM87">
        <v>0.5</v>
      </c>
      <c r="DN87" t="s">
        <v>438</v>
      </c>
      <c r="DO87">
        <v>2</v>
      </c>
      <c r="DP87" t="b">
        <v>1</v>
      </c>
      <c r="DQ87">
        <v>1761408614.84615</v>
      </c>
      <c r="DR87">
        <v>1097.63307692308</v>
      </c>
      <c r="DS87">
        <v>1144.85384615385</v>
      </c>
      <c r="DT87">
        <v>30.6823384615385</v>
      </c>
      <c r="DU87">
        <v>24.8905</v>
      </c>
      <c r="DV87">
        <v>1096.53461538462</v>
      </c>
      <c r="DW87">
        <v>30.3671538461538</v>
      </c>
      <c r="DX87">
        <v>500.025846153846</v>
      </c>
      <c r="DY87">
        <v>90.2821384615385</v>
      </c>
      <c r="DZ87">
        <v>0.0312759615384615</v>
      </c>
      <c r="EA87">
        <v>37.0281461538462</v>
      </c>
      <c r="EB87">
        <v>36.0336307692308</v>
      </c>
      <c r="EC87">
        <v>999.9</v>
      </c>
      <c r="ED87">
        <v>0</v>
      </c>
      <c r="EE87">
        <v>0</v>
      </c>
      <c r="EF87">
        <v>10009.36</v>
      </c>
      <c r="EG87">
        <v>0</v>
      </c>
      <c r="EH87">
        <v>1227.04230769231</v>
      </c>
      <c r="EI87">
        <v>-47.2230769230769</v>
      </c>
      <c r="EJ87">
        <v>1132.37538461538</v>
      </c>
      <c r="EK87">
        <v>1174.07846153846</v>
      </c>
      <c r="EL87">
        <v>5.79183538461538</v>
      </c>
      <c r="EM87">
        <v>1144.85384615385</v>
      </c>
      <c r="EN87">
        <v>24.8905</v>
      </c>
      <c r="EO87">
        <v>2.77006692307692</v>
      </c>
      <c r="EP87">
        <v>2.24716769230769</v>
      </c>
      <c r="EQ87">
        <v>22.7067769230769</v>
      </c>
      <c r="ER87">
        <v>19.3026</v>
      </c>
      <c r="ES87">
        <v>1200.00692307692</v>
      </c>
      <c r="ET87">
        <v>0.967002692307692</v>
      </c>
      <c r="EU87">
        <v>0.0329974538461538</v>
      </c>
      <c r="EV87">
        <v>0</v>
      </c>
      <c r="EW87">
        <v>1418.62307692308</v>
      </c>
      <c r="EX87">
        <v>5.00059</v>
      </c>
      <c r="EY87">
        <v>17214.6923076923</v>
      </c>
      <c r="EZ87">
        <v>10358.7846153846</v>
      </c>
      <c r="FA87">
        <v>45.5</v>
      </c>
      <c r="FB87">
        <v>46.8604615384615</v>
      </c>
      <c r="FC87">
        <v>45.5524615384615</v>
      </c>
      <c r="FD87">
        <v>46.7738461538462</v>
      </c>
      <c r="FE87">
        <v>47.1153076923077</v>
      </c>
      <c r="FF87">
        <v>1155.57692307692</v>
      </c>
      <c r="FG87">
        <v>39.43</v>
      </c>
      <c r="FH87">
        <v>0</v>
      </c>
      <c r="FI87">
        <v>1761408582.7</v>
      </c>
      <c r="FJ87">
        <v>0</v>
      </c>
      <c r="FK87">
        <v>1418.55</v>
      </c>
      <c r="FL87">
        <v>-3.74307692601243</v>
      </c>
      <c r="FM87">
        <v>-48.2384614088461</v>
      </c>
      <c r="FN87">
        <v>17214.32</v>
      </c>
      <c r="FO87">
        <v>15</v>
      </c>
      <c r="FP87">
        <v>0</v>
      </c>
      <c r="FQ87" t="s">
        <v>439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-47.20955</v>
      </c>
      <c r="GD87">
        <v>2.79682105263154</v>
      </c>
      <c r="GE87">
        <v>0.538436868629926</v>
      </c>
      <c r="GF87">
        <v>0</v>
      </c>
      <c r="GG87">
        <v>1418.78470588235</v>
      </c>
      <c r="GH87">
        <v>-4.02780748936599</v>
      </c>
      <c r="GI87">
        <v>0.466187511466944</v>
      </c>
      <c r="GJ87">
        <v>-1</v>
      </c>
      <c r="GK87">
        <v>5.8007405</v>
      </c>
      <c r="GL87">
        <v>-0.223066015037598</v>
      </c>
      <c r="GM87">
        <v>0.0214678928809979</v>
      </c>
      <c r="GN87">
        <v>0</v>
      </c>
      <c r="GO87">
        <v>0</v>
      </c>
      <c r="GP87">
        <v>2</v>
      </c>
      <c r="GQ87" t="s">
        <v>473</v>
      </c>
      <c r="GR87">
        <v>3.1312</v>
      </c>
      <c r="GS87">
        <v>2.70926</v>
      </c>
      <c r="GT87">
        <v>0.175078</v>
      </c>
      <c r="GU87">
        <v>0.179753</v>
      </c>
      <c r="GV87">
        <v>0.120644</v>
      </c>
      <c r="GW87">
        <v>0.104344</v>
      </c>
      <c r="GX87">
        <v>30669</v>
      </c>
      <c r="GY87">
        <v>32515.9</v>
      </c>
      <c r="GZ87">
        <v>33681.9</v>
      </c>
      <c r="HA87">
        <v>35938.9</v>
      </c>
      <c r="HB87">
        <v>41955.5</v>
      </c>
      <c r="HC87">
        <v>46256.3</v>
      </c>
      <c r="HD87">
        <v>52642.7</v>
      </c>
      <c r="HE87">
        <v>57465.3</v>
      </c>
      <c r="HF87">
        <v>1.86355</v>
      </c>
      <c r="HG87">
        <v>1.73805</v>
      </c>
      <c r="HH87">
        <v>0.10087</v>
      </c>
      <c r="HI87">
        <v>0</v>
      </c>
      <c r="HJ87">
        <v>34.4107</v>
      </c>
      <c r="HK87">
        <v>999.9</v>
      </c>
      <c r="HL87">
        <v>60.249</v>
      </c>
      <c r="HM87">
        <v>27.946</v>
      </c>
      <c r="HN87">
        <v>25.2443</v>
      </c>
      <c r="HO87">
        <v>56.3545</v>
      </c>
      <c r="HP87">
        <v>44.2668</v>
      </c>
      <c r="HQ87">
        <v>1</v>
      </c>
      <c r="HR87">
        <v>0.694809</v>
      </c>
      <c r="HS87">
        <v>0.145095</v>
      </c>
      <c r="HT87">
        <v>20.1353</v>
      </c>
      <c r="HU87">
        <v>5.19273</v>
      </c>
      <c r="HV87">
        <v>12.0099</v>
      </c>
      <c r="HW87">
        <v>4.9735</v>
      </c>
      <c r="HX87">
        <v>3.29483</v>
      </c>
      <c r="HY87">
        <v>9999</v>
      </c>
      <c r="HZ87">
        <v>9999</v>
      </c>
      <c r="IA87">
        <v>999.9</v>
      </c>
      <c r="IB87">
        <v>9999</v>
      </c>
      <c r="IC87">
        <v>1.86314</v>
      </c>
      <c r="ID87">
        <v>1.86812</v>
      </c>
      <c r="IE87">
        <v>1.86783</v>
      </c>
      <c r="IF87">
        <v>1.86905</v>
      </c>
      <c r="IG87">
        <v>1.86982</v>
      </c>
      <c r="IH87">
        <v>1.86593</v>
      </c>
      <c r="II87">
        <v>1.86697</v>
      </c>
      <c r="IJ87">
        <v>1.86841</v>
      </c>
      <c r="IK87">
        <v>5</v>
      </c>
      <c r="IL87">
        <v>0</v>
      </c>
      <c r="IM87">
        <v>0</v>
      </c>
      <c r="IN87">
        <v>0</v>
      </c>
      <c r="IO87" t="s">
        <v>441</v>
      </c>
      <c r="IP87" t="s">
        <v>442</v>
      </c>
      <c r="IQ87" t="s">
        <v>443</v>
      </c>
      <c r="IR87" t="s">
        <v>443</v>
      </c>
      <c r="IS87" t="s">
        <v>443</v>
      </c>
      <c r="IT87" t="s">
        <v>443</v>
      </c>
      <c r="IU87">
        <v>0</v>
      </c>
      <c r="IV87">
        <v>100</v>
      </c>
      <c r="IW87">
        <v>100</v>
      </c>
      <c r="IX87">
        <v>1.1</v>
      </c>
      <c r="IY87">
        <v>0.3151</v>
      </c>
      <c r="IZ87">
        <v>1.09748391826392</v>
      </c>
      <c r="JA87">
        <v>0</v>
      </c>
      <c r="JB87">
        <v>0</v>
      </c>
      <c r="JC87">
        <v>0</v>
      </c>
      <c r="JD87">
        <v>0.315191680746845</v>
      </c>
      <c r="JE87">
        <v>0</v>
      </c>
      <c r="JF87">
        <v>0</v>
      </c>
      <c r="JG87">
        <v>0</v>
      </c>
      <c r="JH87">
        <v>5</v>
      </c>
      <c r="JI87">
        <v>2273</v>
      </c>
      <c r="JJ87">
        <v>0</v>
      </c>
      <c r="JK87">
        <v>25</v>
      </c>
      <c r="JL87">
        <v>29356810.4</v>
      </c>
      <c r="JM87">
        <v>29356810.4</v>
      </c>
      <c r="JN87">
        <v>2.32788</v>
      </c>
      <c r="JO87">
        <v>2.59399</v>
      </c>
      <c r="JP87">
        <v>1.54785</v>
      </c>
      <c r="JQ87">
        <v>2.323</v>
      </c>
      <c r="JR87">
        <v>1.64673</v>
      </c>
      <c r="JS87">
        <v>2.35229</v>
      </c>
      <c r="JT87">
        <v>32.4654</v>
      </c>
      <c r="JU87">
        <v>24.2101</v>
      </c>
      <c r="JV87">
        <v>18</v>
      </c>
      <c r="JW87">
        <v>506.997</v>
      </c>
      <c r="JX87">
        <v>419.449</v>
      </c>
      <c r="JY87">
        <v>35.8846</v>
      </c>
      <c r="JZ87">
        <v>36.0426</v>
      </c>
      <c r="KA87">
        <v>30.0001</v>
      </c>
      <c r="KB87">
        <v>35.9018</v>
      </c>
      <c r="KC87">
        <v>35.8293</v>
      </c>
      <c r="KD87">
        <v>46.605</v>
      </c>
      <c r="KE87">
        <v>0</v>
      </c>
      <c r="KF87">
        <v>100</v>
      </c>
      <c r="KG87">
        <v>35.866</v>
      </c>
      <c r="KH87">
        <v>1189.31</v>
      </c>
      <c r="KI87">
        <v>53.0404</v>
      </c>
      <c r="KJ87">
        <v>95.6229</v>
      </c>
      <c r="KK87">
        <v>93.0895</v>
      </c>
    </row>
    <row r="88" spans="1:297">
      <c r="A88">
        <v>72</v>
      </c>
      <c r="B88">
        <v>1761408628</v>
      </c>
      <c r="C88">
        <v>447</v>
      </c>
      <c r="D88" t="s">
        <v>586</v>
      </c>
      <c r="E88" t="s">
        <v>587</v>
      </c>
      <c r="F88">
        <v>5</v>
      </c>
      <c r="G88" t="s">
        <v>435</v>
      </c>
      <c r="H88" t="s">
        <v>436</v>
      </c>
      <c r="I88">
        <v>1761408619.84615</v>
      </c>
      <c r="J88">
        <f>(K88)/1000</f>
        <v>0</v>
      </c>
      <c r="K88">
        <f>IF(DP88, AN88, AH88)</f>
        <v>0</v>
      </c>
      <c r="L88">
        <f>IF(DP88, AI88, AG88)</f>
        <v>0</v>
      </c>
      <c r="M88">
        <f>DR88 - IF(AU88&gt;1, L88*DL88*100.0/(AW88), 0)</f>
        <v>0</v>
      </c>
      <c r="N88">
        <f>((T88-J88/2)*M88-L88)/(T88+J88/2)</f>
        <v>0</v>
      </c>
      <c r="O88">
        <f>N88*(DY88+DZ88)/1000.0</f>
        <v>0</v>
      </c>
      <c r="P88">
        <f>(DR88 - IF(AU88&gt;1, L88*DL88*100.0/(AW88), 0))*(DY88+DZ88)/1000.0</f>
        <v>0</v>
      </c>
      <c r="Q88">
        <f>2.0/((1/S88-1/R88)+SIGN(S88)*SQRT((1/S88-1/R88)*(1/S88-1/R88) + 4*DM88/((DM88+1)*(DM88+1))*(2*1/S88*1/R88-1/R88*1/R88)))</f>
        <v>0</v>
      </c>
      <c r="R88">
        <f>IF(LEFT(DN88,1)&lt;&gt;"0",IF(LEFT(DN88,1)="1",3.0,DO88),$D$5+$E$5*(EF88*DY88/($K$5*1000))+$F$5*(EF88*DY88/($K$5*1000))*MAX(MIN(DL88,$J$5),$I$5)*MAX(MIN(DL88,$J$5),$I$5)+$G$5*MAX(MIN(DL88,$J$5),$I$5)*(EF88*DY88/($K$5*1000))+$H$5*(EF88*DY88/($K$5*1000))*(EF88*DY88/($K$5*1000)))</f>
        <v>0</v>
      </c>
      <c r="S88">
        <f>J88*(1000-(1000*0.61365*exp(17.502*W88/(240.97+W88))/(DY88+DZ88)+DT88)/2)/(1000*0.61365*exp(17.502*W88/(240.97+W88))/(DY88+DZ88)-DT88)</f>
        <v>0</v>
      </c>
      <c r="T88">
        <f>1/((DM88+1)/(Q88/1.6)+1/(R88/1.37)) + DM88/((DM88+1)/(Q88/1.6) + DM88/(R88/1.37))</f>
        <v>0</v>
      </c>
      <c r="U88">
        <f>(DH88*DK88)</f>
        <v>0</v>
      </c>
      <c r="V88">
        <f>(EA88+(U88+2*0.95*5.67E-8*(((EA88+$B$7)+273)^4-(EA88+273)^4)-44100*J88)/(1.84*29.3*R88+8*0.95*5.67E-8*(EA88+273)^3))</f>
        <v>0</v>
      </c>
      <c r="W88">
        <f>($C$7*EB88+$D$7*EC88+$E$7*V88)</f>
        <v>0</v>
      </c>
      <c r="X88">
        <f>0.61365*exp(17.502*W88/(240.97+W88))</f>
        <v>0</v>
      </c>
      <c r="Y88">
        <f>(Z88/AA88*100)</f>
        <v>0</v>
      </c>
      <c r="Z88">
        <f>DT88*(DY88+DZ88)/1000</f>
        <v>0</v>
      </c>
      <c r="AA88">
        <f>0.61365*exp(17.502*EA88/(240.97+EA88))</f>
        <v>0</v>
      </c>
      <c r="AB88">
        <f>(X88-DT88*(DY88+DZ88)/1000)</f>
        <v>0</v>
      </c>
      <c r="AC88">
        <f>(-J88*44100)</f>
        <v>0</v>
      </c>
      <c r="AD88">
        <f>2*29.3*R88*0.92*(EA88-W88)</f>
        <v>0</v>
      </c>
      <c r="AE88">
        <f>2*0.95*5.67E-8*(((EA88+$B$7)+273)^4-(W88+273)^4)</f>
        <v>0</v>
      </c>
      <c r="AF88">
        <f>U88+AE88+AC88+AD88</f>
        <v>0</v>
      </c>
      <c r="AG88">
        <f>DX88*AU88*(DS88-DR88*(1000-AU88*DU88)/(1000-AU88*DT88))/(100*DL88)</f>
        <v>0</v>
      </c>
      <c r="AH88">
        <f>1000*DX88*AU88*(DT88-DU88)/(100*DL88*(1000-AU88*DT88))</f>
        <v>0</v>
      </c>
      <c r="AI88">
        <f>(AJ88 - AK88 - DY88*1E3/(8.314*(EA88+273.15)) * AM88/DX88 * AL88) * DX88/(100*DL88) * (1000 - DU88)/1000</f>
        <v>0</v>
      </c>
      <c r="AJ88">
        <v>1206.93421762139</v>
      </c>
      <c r="AK88">
        <v>1172.89587878788</v>
      </c>
      <c r="AL88">
        <v>3.38920573649259</v>
      </c>
      <c r="AM88">
        <v>64.7646732039723</v>
      </c>
      <c r="AN88">
        <f>(AP88 - AO88 + DY88*1E3/(8.314*(EA88+273.15)) * AR88/DX88 * AQ88) * DX88/(100*DL88) * 1000/(1000 - AP88)</f>
        <v>0</v>
      </c>
      <c r="AO88">
        <v>24.8962402700544</v>
      </c>
      <c r="AP88">
        <v>30.6382266666667</v>
      </c>
      <c r="AQ88">
        <v>-0.000186880315368237</v>
      </c>
      <c r="AR88">
        <v>110.942474455945</v>
      </c>
      <c r="AS88">
        <v>0</v>
      </c>
      <c r="AT88">
        <v>0</v>
      </c>
      <c r="AU88">
        <f>IF(AS88*$H$13&gt;=AW88,1.0,(AW88/(AW88-AS88*$H$13)))</f>
        <v>0</v>
      </c>
      <c r="AV88">
        <f>(AU88-1)*100</f>
        <v>0</v>
      </c>
      <c r="AW88">
        <f>MAX(0,($B$13+$C$13*EF88)/(1+$D$13*EF88)*DY88/(EA88+273)*$E$13)</f>
        <v>0</v>
      </c>
      <c r="AX88" t="s">
        <v>437</v>
      </c>
      <c r="AY88" t="s">
        <v>437</v>
      </c>
      <c r="AZ88">
        <v>0</v>
      </c>
      <c r="BA88">
        <v>0</v>
      </c>
      <c r="BB88">
        <f>1-AZ88/BA88</f>
        <v>0</v>
      </c>
      <c r="BC88">
        <v>0</v>
      </c>
      <c r="BD88" t="s">
        <v>437</v>
      </c>
      <c r="BE88" t="s">
        <v>437</v>
      </c>
      <c r="BF88">
        <v>0</v>
      </c>
      <c r="BG88">
        <v>0</v>
      </c>
      <c r="BH88">
        <f>1-BF88/BG88</f>
        <v>0</v>
      </c>
      <c r="BI88">
        <v>0.5</v>
      </c>
      <c r="BJ88">
        <f>DI88</f>
        <v>0</v>
      </c>
      <c r="BK88">
        <f>L88</f>
        <v>0</v>
      </c>
      <c r="BL88">
        <f>BH88*BI88*BJ88</f>
        <v>0</v>
      </c>
      <c r="BM88">
        <f>(BK88-BC88)/BJ88</f>
        <v>0</v>
      </c>
      <c r="BN88">
        <f>(BA88-BG88)/BG88</f>
        <v>0</v>
      </c>
      <c r="BO88">
        <f>AZ88/(BB88+AZ88/BG88)</f>
        <v>0</v>
      </c>
      <c r="BP88" t="s">
        <v>437</v>
      </c>
      <c r="BQ88">
        <v>0</v>
      </c>
      <c r="BR88">
        <f>IF(BQ88&lt;&gt;0, BQ88, BO88)</f>
        <v>0</v>
      </c>
      <c r="BS88">
        <f>1-BR88/BG88</f>
        <v>0</v>
      </c>
      <c r="BT88">
        <f>(BG88-BF88)/(BG88-BR88)</f>
        <v>0</v>
      </c>
      <c r="BU88">
        <f>(BA88-BG88)/(BA88-BR88)</f>
        <v>0</v>
      </c>
      <c r="BV88">
        <f>(BG88-BF88)/(BG88-AZ88)</f>
        <v>0</v>
      </c>
      <c r="BW88">
        <f>(BA88-BG88)/(BA88-AZ88)</f>
        <v>0</v>
      </c>
      <c r="BX88">
        <f>(BT88*BR88/BF88)</f>
        <v>0</v>
      </c>
      <c r="BY88">
        <f>(1-BX88)</f>
        <v>0</v>
      </c>
      <c r="DH88">
        <f>$B$11*EG88+$C$11*EH88+$F$11*ES88*(1-EV88)</f>
        <v>0</v>
      </c>
      <c r="DI88">
        <f>DH88*DJ88</f>
        <v>0</v>
      </c>
      <c r="DJ88">
        <f>($B$11*$D$9+$C$11*$D$9+$F$11*((FF88+EX88)/MAX(FF88+EX88+FG88, 0.1)*$I$9+FG88/MAX(FF88+EX88+FG88, 0.1)*$J$9))/($B$11+$C$11+$F$11)</f>
        <v>0</v>
      </c>
      <c r="DK88">
        <f>($B$11*$K$9+$C$11*$K$9+$F$11*((FF88+EX88)/MAX(FF88+EX88+FG88, 0.1)*$P$9+FG88/MAX(FF88+EX88+FG88, 0.1)*$Q$9))/($B$11+$C$11+$F$11)</f>
        <v>0</v>
      </c>
      <c r="DL88">
        <v>6</v>
      </c>
      <c r="DM88">
        <v>0.5</v>
      </c>
      <c r="DN88" t="s">
        <v>438</v>
      </c>
      <c r="DO88">
        <v>2</v>
      </c>
      <c r="DP88" t="b">
        <v>1</v>
      </c>
      <c r="DQ88">
        <v>1761408619.84615</v>
      </c>
      <c r="DR88">
        <v>1113.86846153846</v>
      </c>
      <c r="DS88">
        <v>1161.02</v>
      </c>
      <c r="DT88">
        <v>30.6652230769231</v>
      </c>
      <c r="DU88">
        <v>24.8927769230769</v>
      </c>
      <c r="DV88">
        <v>1112.77</v>
      </c>
      <c r="DW88">
        <v>30.3500384615385</v>
      </c>
      <c r="DX88">
        <v>500.003307692308</v>
      </c>
      <c r="DY88">
        <v>90.2837769230769</v>
      </c>
      <c r="DZ88">
        <v>0.0312242692307692</v>
      </c>
      <c r="EA88">
        <v>37.0238769230769</v>
      </c>
      <c r="EB88">
        <v>36.0327769230769</v>
      </c>
      <c r="EC88">
        <v>999.9</v>
      </c>
      <c r="ED88">
        <v>0</v>
      </c>
      <c r="EE88">
        <v>0</v>
      </c>
      <c r="EF88">
        <v>10009.1715384615</v>
      </c>
      <c r="EG88">
        <v>0</v>
      </c>
      <c r="EH88">
        <v>1227.03307692308</v>
      </c>
      <c r="EI88">
        <v>-47.1525923076923</v>
      </c>
      <c r="EJ88">
        <v>1149.10538461538</v>
      </c>
      <c r="EK88">
        <v>1190.65923076923</v>
      </c>
      <c r="EL88">
        <v>5.77243846153846</v>
      </c>
      <c r="EM88">
        <v>1161.02</v>
      </c>
      <c r="EN88">
        <v>24.8927769230769</v>
      </c>
      <c r="EO88">
        <v>2.76857230769231</v>
      </c>
      <c r="EP88">
        <v>2.24741538461539</v>
      </c>
      <c r="EQ88">
        <v>22.6978846153846</v>
      </c>
      <c r="ER88">
        <v>19.3043615384615</v>
      </c>
      <c r="ES88">
        <v>1199.98538461538</v>
      </c>
      <c r="ET88">
        <v>0.967002</v>
      </c>
      <c r="EU88">
        <v>0.0329981153846154</v>
      </c>
      <c r="EV88">
        <v>0</v>
      </c>
      <c r="EW88">
        <v>1418.24615384615</v>
      </c>
      <c r="EX88">
        <v>5.00059</v>
      </c>
      <c r="EY88">
        <v>17210.8230769231</v>
      </c>
      <c r="EZ88">
        <v>10358.5923076923</v>
      </c>
      <c r="FA88">
        <v>45.5047692307692</v>
      </c>
      <c r="FB88">
        <v>46.8701538461538</v>
      </c>
      <c r="FC88">
        <v>45.562</v>
      </c>
      <c r="FD88">
        <v>46.7643076923077</v>
      </c>
      <c r="FE88">
        <v>47.1201538461538</v>
      </c>
      <c r="FF88">
        <v>1155.55538461538</v>
      </c>
      <c r="FG88">
        <v>39.43</v>
      </c>
      <c r="FH88">
        <v>0</v>
      </c>
      <c r="FI88">
        <v>1761408588.1</v>
      </c>
      <c r="FJ88">
        <v>0</v>
      </c>
      <c r="FK88">
        <v>1418.22884615385</v>
      </c>
      <c r="FL88">
        <v>-3.0841025691708</v>
      </c>
      <c r="FM88">
        <v>-38.8239315803758</v>
      </c>
      <c r="FN88">
        <v>17210.3615384615</v>
      </c>
      <c r="FO88">
        <v>15</v>
      </c>
      <c r="FP88">
        <v>0</v>
      </c>
      <c r="FQ88" t="s">
        <v>439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-47.3242523809524</v>
      </c>
      <c r="GD88">
        <v>1.06753246753245</v>
      </c>
      <c r="GE88">
        <v>0.56219497517621</v>
      </c>
      <c r="GF88">
        <v>0</v>
      </c>
      <c r="GG88">
        <v>1418.46294117647</v>
      </c>
      <c r="GH88">
        <v>-3.92055003650958</v>
      </c>
      <c r="GI88">
        <v>0.459216272332647</v>
      </c>
      <c r="GJ88">
        <v>-1</v>
      </c>
      <c r="GK88">
        <v>5.78306238095238</v>
      </c>
      <c r="GL88">
        <v>-0.229505454545456</v>
      </c>
      <c r="GM88">
        <v>0.0232164122786655</v>
      </c>
      <c r="GN88">
        <v>0</v>
      </c>
      <c r="GO88">
        <v>0</v>
      </c>
      <c r="GP88">
        <v>2</v>
      </c>
      <c r="GQ88" t="s">
        <v>473</v>
      </c>
      <c r="GR88">
        <v>3.13132</v>
      </c>
      <c r="GS88">
        <v>2.7094</v>
      </c>
      <c r="GT88">
        <v>0.176697</v>
      </c>
      <c r="GU88">
        <v>0.181267</v>
      </c>
      <c r="GV88">
        <v>0.120596</v>
      </c>
      <c r="GW88">
        <v>0.104353</v>
      </c>
      <c r="GX88">
        <v>30608.9</v>
      </c>
      <c r="GY88">
        <v>32455.8</v>
      </c>
      <c r="GZ88">
        <v>33682.2</v>
      </c>
      <c r="HA88">
        <v>35938.9</v>
      </c>
      <c r="HB88">
        <v>41958.2</v>
      </c>
      <c r="HC88">
        <v>46256.2</v>
      </c>
      <c r="HD88">
        <v>52643</v>
      </c>
      <c r="HE88">
        <v>57465.5</v>
      </c>
      <c r="HF88">
        <v>1.86345</v>
      </c>
      <c r="HG88">
        <v>1.73808</v>
      </c>
      <c r="HH88">
        <v>0.100117</v>
      </c>
      <c r="HI88">
        <v>0</v>
      </c>
      <c r="HJ88">
        <v>34.4107</v>
      </c>
      <c r="HK88">
        <v>999.9</v>
      </c>
      <c r="HL88">
        <v>60.249</v>
      </c>
      <c r="HM88">
        <v>27.946</v>
      </c>
      <c r="HN88">
        <v>25.2452</v>
      </c>
      <c r="HO88">
        <v>55.5245</v>
      </c>
      <c r="HP88">
        <v>44.1947</v>
      </c>
      <c r="HQ88">
        <v>1</v>
      </c>
      <c r="HR88">
        <v>0.69486</v>
      </c>
      <c r="HS88">
        <v>0.161171</v>
      </c>
      <c r="HT88">
        <v>20.1354</v>
      </c>
      <c r="HU88">
        <v>5.19243</v>
      </c>
      <c r="HV88">
        <v>12.0099</v>
      </c>
      <c r="HW88">
        <v>4.97325</v>
      </c>
      <c r="HX88">
        <v>3.29483</v>
      </c>
      <c r="HY88">
        <v>9999</v>
      </c>
      <c r="HZ88">
        <v>9999</v>
      </c>
      <c r="IA88">
        <v>999.9</v>
      </c>
      <c r="IB88">
        <v>9999</v>
      </c>
      <c r="IC88">
        <v>1.86318</v>
      </c>
      <c r="ID88">
        <v>1.86809</v>
      </c>
      <c r="IE88">
        <v>1.86783</v>
      </c>
      <c r="IF88">
        <v>1.86905</v>
      </c>
      <c r="IG88">
        <v>1.86981</v>
      </c>
      <c r="IH88">
        <v>1.86593</v>
      </c>
      <c r="II88">
        <v>1.86699</v>
      </c>
      <c r="IJ88">
        <v>1.86841</v>
      </c>
      <c r="IK88">
        <v>5</v>
      </c>
      <c r="IL88">
        <v>0</v>
      </c>
      <c r="IM88">
        <v>0</v>
      </c>
      <c r="IN88">
        <v>0</v>
      </c>
      <c r="IO88" t="s">
        <v>441</v>
      </c>
      <c r="IP88" t="s">
        <v>442</v>
      </c>
      <c r="IQ88" t="s">
        <v>443</v>
      </c>
      <c r="IR88" t="s">
        <v>443</v>
      </c>
      <c r="IS88" t="s">
        <v>443</v>
      </c>
      <c r="IT88" t="s">
        <v>443</v>
      </c>
      <c r="IU88">
        <v>0</v>
      </c>
      <c r="IV88">
        <v>100</v>
      </c>
      <c r="IW88">
        <v>100</v>
      </c>
      <c r="IX88">
        <v>1.09</v>
      </c>
      <c r="IY88">
        <v>0.3152</v>
      </c>
      <c r="IZ88">
        <v>1.09748391826392</v>
      </c>
      <c r="JA88">
        <v>0</v>
      </c>
      <c r="JB88">
        <v>0</v>
      </c>
      <c r="JC88">
        <v>0</v>
      </c>
      <c r="JD88">
        <v>0.315191680746845</v>
      </c>
      <c r="JE88">
        <v>0</v>
      </c>
      <c r="JF88">
        <v>0</v>
      </c>
      <c r="JG88">
        <v>0</v>
      </c>
      <c r="JH88">
        <v>5</v>
      </c>
      <c r="JI88">
        <v>2273</v>
      </c>
      <c r="JJ88">
        <v>0</v>
      </c>
      <c r="JK88">
        <v>25</v>
      </c>
      <c r="JL88">
        <v>29356810.5</v>
      </c>
      <c r="JM88">
        <v>29356810.5</v>
      </c>
      <c r="JN88">
        <v>2.35107</v>
      </c>
      <c r="JO88">
        <v>2.59644</v>
      </c>
      <c r="JP88">
        <v>1.54785</v>
      </c>
      <c r="JQ88">
        <v>2.323</v>
      </c>
      <c r="JR88">
        <v>1.64673</v>
      </c>
      <c r="JS88">
        <v>2.36206</v>
      </c>
      <c r="JT88">
        <v>32.4654</v>
      </c>
      <c r="JU88">
        <v>24.2101</v>
      </c>
      <c r="JV88">
        <v>18</v>
      </c>
      <c r="JW88">
        <v>506.928</v>
      </c>
      <c r="JX88">
        <v>419.449</v>
      </c>
      <c r="JY88">
        <v>35.852</v>
      </c>
      <c r="JZ88">
        <v>36.0416</v>
      </c>
      <c r="KA88">
        <v>30.0001</v>
      </c>
      <c r="KB88">
        <v>35.9018</v>
      </c>
      <c r="KC88">
        <v>35.8269</v>
      </c>
      <c r="KD88">
        <v>47.1712</v>
      </c>
      <c r="KE88">
        <v>0</v>
      </c>
      <c r="KF88">
        <v>100</v>
      </c>
      <c r="KG88">
        <v>35.8306</v>
      </c>
      <c r="KH88">
        <v>1209.52</v>
      </c>
      <c r="KI88">
        <v>53.0404</v>
      </c>
      <c r="KJ88">
        <v>95.6236</v>
      </c>
      <c r="KK88">
        <v>93.0898</v>
      </c>
    </row>
    <row r="89" spans="1:297">
      <c r="A89">
        <v>73</v>
      </c>
      <c r="B89">
        <v>1761408633</v>
      </c>
      <c r="C89">
        <v>452</v>
      </c>
      <c r="D89" t="s">
        <v>588</v>
      </c>
      <c r="E89" t="s">
        <v>589</v>
      </c>
      <c r="F89">
        <v>5</v>
      </c>
      <c r="G89" t="s">
        <v>435</v>
      </c>
      <c r="H89" t="s">
        <v>436</v>
      </c>
      <c r="I89">
        <v>1761408624.84615</v>
      </c>
      <c r="J89">
        <f>(K89)/1000</f>
        <v>0</v>
      </c>
      <c r="K89">
        <f>IF(DP89, AN89, AH89)</f>
        <v>0</v>
      </c>
      <c r="L89">
        <f>IF(DP89, AI89, AG89)</f>
        <v>0</v>
      </c>
      <c r="M89">
        <f>DR89 - IF(AU89&gt;1, L89*DL89*100.0/(AW89), 0)</f>
        <v>0</v>
      </c>
      <c r="N89">
        <f>((T89-J89/2)*M89-L89)/(T89+J89/2)</f>
        <v>0</v>
      </c>
      <c r="O89">
        <f>N89*(DY89+DZ89)/1000.0</f>
        <v>0</v>
      </c>
      <c r="P89">
        <f>(DR89 - IF(AU89&gt;1, L89*DL89*100.0/(AW89), 0))*(DY89+DZ89)/1000.0</f>
        <v>0</v>
      </c>
      <c r="Q89">
        <f>2.0/((1/S89-1/R89)+SIGN(S89)*SQRT((1/S89-1/R89)*(1/S89-1/R89) + 4*DM89/((DM89+1)*(DM89+1))*(2*1/S89*1/R89-1/R89*1/R89)))</f>
        <v>0</v>
      </c>
      <c r="R89">
        <f>IF(LEFT(DN89,1)&lt;&gt;"0",IF(LEFT(DN89,1)="1",3.0,DO89),$D$5+$E$5*(EF89*DY89/($K$5*1000))+$F$5*(EF89*DY89/($K$5*1000))*MAX(MIN(DL89,$J$5),$I$5)*MAX(MIN(DL89,$J$5),$I$5)+$G$5*MAX(MIN(DL89,$J$5),$I$5)*(EF89*DY89/($K$5*1000))+$H$5*(EF89*DY89/($K$5*1000))*(EF89*DY89/($K$5*1000)))</f>
        <v>0</v>
      </c>
      <c r="S89">
        <f>J89*(1000-(1000*0.61365*exp(17.502*W89/(240.97+W89))/(DY89+DZ89)+DT89)/2)/(1000*0.61365*exp(17.502*W89/(240.97+W89))/(DY89+DZ89)-DT89)</f>
        <v>0</v>
      </c>
      <c r="T89">
        <f>1/((DM89+1)/(Q89/1.6)+1/(R89/1.37)) + DM89/((DM89+1)/(Q89/1.6) + DM89/(R89/1.37))</f>
        <v>0</v>
      </c>
      <c r="U89">
        <f>(DH89*DK89)</f>
        <v>0</v>
      </c>
      <c r="V89">
        <f>(EA89+(U89+2*0.95*5.67E-8*(((EA89+$B$7)+273)^4-(EA89+273)^4)-44100*J89)/(1.84*29.3*R89+8*0.95*5.67E-8*(EA89+273)^3))</f>
        <v>0</v>
      </c>
      <c r="W89">
        <f>($C$7*EB89+$D$7*EC89+$E$7*V89)</f>
        <v>0</v>
      </c>
      <c r="X89">
        <f>0.61365*exp(17.502*W89/(240.97+W89))</f>
        <v>0</v>
      </c>
      <c r="Y89">
        <f>(Z89/AA89*100)</f>
        <v>0</v>
      </c>
      <c r="Z89">
        <f>DT89*(DY89+DZ89)/1000</f>
        <v>0</v>
      </c>
      <c r="AA89">
        <f>0.61365*exp(17.502*EA89/(240.97+EA89))</f>
        <v>0</v>
      </c>
      <c r="AB89">
        <f>(X89-DT89*(DY89+DZ89)/1000)</f>
        <v>0</v>
      </c>
      <c r="AC89">
        <f>(-J89*44100)</f>
        <v>0</v>
      </c>
      <c r="AD89">
        <f>2*29.3*R89*0.92*(EA89-W89)</f>
        <v>0</v>
      </c>
      <c r="AE89">
        <f>2*0.95*5.67E-8*(((EA89+$B$7)+273)^4-(W89+273)^4)</f>
        <v>0</v>
      </c>
      <c r="AF89">
        <f>U89+AE89+AC89+AD89</f>
        <v>0</v>
      </c>
      <c r="AG89">
        <f>DX89*AU89*(DS89-DR89*(1000-AU89*DU89)/(1000-AU89*DT89))/(100*DL89)</f>
        <v>0</v>
      </c>
      <c r="AH89">
        <f>1000*DX89*AU89*(DT89-DU89)/(100*DL89*(1000-AU89*DT89))</f>
        <v>0</v>
      </c>
      <c r="AI89">
        <f>(AJ89 - AK89 - DY89*1E3/(8.314*(EA89+273.15)) * AM89/DX89 * AL89) * DX89/(100*DL89) * (1000 - DU89)/1000</f>
        <v>0</v>
      </c>
      <c r="AJ89">
        <v>1223.06676562549</v>
      </c>
      <c r="AK89">
        <v>1189.20084848485</v>
      </c>
      <c r="AL89">
        <v>3.27203005158362</v>
      </c>
      <c r="AM89">
        <v>64.7646732039723</v>
      </c>
      <c r="AN89">
        <f>(AP89 - AO89 + DY89*1E3/(8.314*(EA89+273.15)) * AR89/DX89 * AQ89) * DX89/(100*DL89) * 1000/(1000 - AP89)</f>
        <v>0</v>
      </c>
      <c r="AO89">
        <v>24.8984411361055</v>
      </c>
      <c r="AP89">
        <v>30.6258078787879</v>
      </c>
      <c r="AQ89">
        <v>-0.000127641561962872</v>
      </c>
      <c r="AR89">
        <v>110.942474455945</v>
      </c>
      <c r="AS89">
        <v>0</v>
      </c>
      <c r="AT89">
        <v>0</v>
      </c>
      <c r="AU89">
        <f>IF(AS89*$H$13&gt;=AW89,1.0,(AW89/(AW89-AS89*$H$13)))</f>
        <v>0</v>
      </c>
      <c r="AV89">
        <f>(AU89-1)*100</f>
        <v>0</v>
      </c>
      <c r="AW89">
        <f>MAX(0,($B$13+$C$13*EF89)/(1+$D$13*EF89)*DY89/(EA89+273)*$E$13)</f>
        <v>0</v>
      </c>
      <c r="AX89" t="s">
        <v>437</v>
      </c>
      <c r="AY89" t="s">
        <v>437</v>
      </c>
      <c r="AZ89">
        <v>0</v>
      </c>
      <c r="BA89">
        <v>0</v>
      </c>
      <c r="BB89">
        <f>1-AZ89/BA89</f>
        <v>0</v>
      </c>
      <c r="BC89">
        <v>0</v>
      </c>
      <c r="BD89" t="s">
        <v>437</v>
      </c>
      <c r="BE89" t="s">
        <v>437</v>
      </c>
      <c r="BF89">
        <v>0</v>
      </c>
      <c r="BG89">
        <v>0</v>
      </c>
      <c r="BH89">
        <f>1-BF89/BG89</f>
        <v>0</v>
      </c>
      <c r="BI89">
        <v>0.5</v>
      </c>
      <c r="BJ89">
        <f>DI89</f>
        <v>0</v>
      </c>
      <c r="BK89">
        <f>L89</f>
        <v>0</v>
      </c>
      <c r="BL89">
        <f>BH89*BI89*BJ89</f>
        <v>0</v>
      </c>
      <c r="BM89">
        <f>(BK89-BC89)/BJ89</f>
        <v>0</v>
      </c>
      <c r="BN89">
        <f>(BA89-BG89)/BG89</f>
        <v>0</v>
      </c>
      <c r="BO89">
        <f>AZ89/(BB89+AZ89/BG89)</f>
        <v>0</v>
      </c>
      <c r="BP89" t="s">
        <v>437</v>
      </c>
      <c r="BQ89">
        <v>0</v>
      </c>
      <c r="BR89">
        <f>IF(BQ89&lt;&gt;0, BQ89, BO89)</f>
        <v>0</v>
      </c>
      <c r="BS89">
        <f>1-BR89/BG89</f>
        <v>0</v>
      </c>
      <c r="BT89">
        <f>(BG89-BF89)/(BG89-BR89)</f>
        <v>0</v>
      </c>
      <c r="BU89">
        <f>(BA89-BG89)/(BA89-BR89)</f>
        <v>0</v>
      </c>
      <c r="BV89">
        <f>(BG89-BF89)/(BG89-AZ89)</f>
        <v>0</v>
      </c>
      <c r="BW89">
        <f>(BA89-BG89)/(BA89-AZ89)</f>
        <v>0</v>
      </c>
      <c r="BX89">
        <f>(BT89*BR89/BF89)</f>
        <v>0</v>
      </c>
      <c r="BY89">
        <f>(1-BX89)</f>
        <v>0</v>
      </c>
      <c r="DH89">
        <f>$B$11*EG89+$C$11*EH89+$F$11*ES89*(1-EV89)</f>
        <v>0</v>
      </c>
      <c r="DI89">
        <f>DH89*DJ89</f>
        <v>0</v>
      </c>
      <c r="DJ89">
        <f>($B$11*$D$9+$C$11*$D$9+$F$11*((FF89+EX89)/MAX(FF89+EX89+FG89, 0.1)*$I$9+FG89/MAX(FF89+EX89+FG89, 0.1)*$J$9))/($B$11+$C$11+$F$11)</f>
        <v>0</v>
      </c>
      <c r="DK89">
        <f>($B$11*$K$9+$C$11*$K$9+$F$11*((FF89+EX89)/MAX(FF89+EX89+FG89, 0.1)*$P$9+FG89/MAX(FF89+EX89+FG89, 0.1)*$Q$9))/($B$11+$C$11+$F$11)</f>
        <v>0</v>
      </c>
      <c r="DL89">
        <v>6</v>
      </c>
      <c r="DM89">
        <v>0.5</v>
      </c>
      <c r="DN89" t="s">
        <v>438</v>
      </c>
      <c r="DO89">
        <v>2</v>
      </c>
      <c r="DP89" t="b">
        <v>1</v>
      </c>
      <c r="DQ89">
        <v>1761408624.84615</v>
      </c>
      <c r="DR89">
        <v>1129.87769230769</v>
      </c>
      <c r="DS89">
        <v>1177.21461538462</v>
      </c>
      <c r="DT89">
        <v>30.6487769230769</v>
      </c>
      <c r="DU89">
        <v>24.8953076923077</v>
      </c>
      <c r="DV89">
        <v>1128.78</v>
      </c>
      <c r="DW89">
        <v>30.3335846153846</v>
      </c>
      <c r="DX89">
        <v>500.013461538462</v>
      </c>
      <c r="DY89">
        <v>90.2853307692308</v>
      </c>
      <c r="DZ89">
        <v>0.0313160615384615</v>
      </c>
      <c r="EA89">
        <v>37.0186076923077</v>
      </c>
      <c r="EB89">
        <v>36.0335</v>
      </c>
      <c r="EC89">
        <v>999.9</v>
      </c>
      <c r="ED89">
        <v>0</v>
      </c>
      <c r="EE89">
        <v>0</v>
      </c>
      <c r="EF89">
        <v>9993.68846153846</v>
      </c>
      <c r="EG89">
        <v>0</v>
      </c>
      <c r="EH89">
        <v>1227.04692307692</v>
      </c>
      <c r="EI89">
        <v>-47.3359384615385</v>
      </c>
      <c r="EJ89">
        <v>1165.60307692308</v>
      </c>
      <c r="EK89">
        <v>1207.27</v>
      </c>
      <c r="EL89">
        <v>5.75346538461538</v>
      </c>
      <c r="EM89">
        <v>1177.21461538462</v>
      </c>
      <c r="EN89">
        <v>24.8953076923077</v>
      </c>
      <c r="EO89">
        <v>2.76713461538462</v>
      </c>
      <c r="EP89">
        <v>2.24768153846154</v>
      </c>
      <c r="EQ89">
        <v>22.6893307692308</v>
      </c>
      <c r="ER89">
        <v>19.3062615384615</v>
      </c>
      <c r="ES89">
        <v>1199.94076923077</v>
      </c>
      <c r="ET89">
        <v>0.967000615384616</v>
      </c>
      <c r="EU89">
        <v>0.0329994384615385</v>
      </c>
      <c r="EV89">
        <v>0</v>
      </c>
      <c r="EW89">
        <v>1418.05</v>
      </c>
      <c r="EX89">
        <v>5.00059</v>
      </c>
      <c r="EY89">
        <v>17206.5384615385</v>
      </c>
      <c r="EZ89">
        <v>10358.2</v>
      </c>
      <c r="FA89">
        <v>45.5047692307692</v>
      </c>
      <c r="FB89">
        <v>46.8701538461538</v>
      </c>
      <c r="FC89">
        <v>45.562</v>
      </c>
      <c r="FD89">
        <v>46.7690769230769</v>
      </c>
      <c r="FE89">
        <v>47.1201538461538</v>
      </c>
      <c r="FF89">
        <v>1155.51076923077</v>
      </c>
      <c r="FG89">
        <v>39.43</v>
      </c>
      <c r="FH89">
        <v>0</v>
      </c>
      <c r="FI89">
        <v>1761408592.9</v>
      </c>
      <c r="FJ89">
        <v>0</v>
      </c>
      <c r="FK89">
        <v>1417.99153846154</v>
      </c>
      <c r="FL89">
        <v>-3.03316239263551</v>
      </c>
      <c r="FM89">
        <v>-36.4615385246177</v>
      </c>
      <c r="FN89">
        <v>17207.0576923077</v>
      </c>
      <c r="FO89">
        <v>15</v>
      </c>
      <c r="FP89">
        <v>0</v>
      </c>
      <c r="FQ89" t="s">
        <v>439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-47.22001</v>
      </c>
      <c r="GD89">
        <v>-3.71297142857141</v>
      </c>
      <c r="GE89">
        <v>0.595965227089635</v>
      </c>
      <c r="GF89">
        <v>0</v>
      </c>
      <c r="GG89">
        <v>1418.17794117647</v>
      </c>
      <c r="GH89">
        <v>-2.98808251156888</v>
      </c>
      <c r="GI89">
        <v>0.380385094436155</v>
      </c>
      <c r="GJ89">
        <v>-1</v>
      </c>
      <c r="GK89">
        <v>5.762665</v>
      </c>
      <c r="GL89">
        <v>-0.23362285714286</v>
      </c>
      <c r="GM89">
        <v>0.0225003563305118</v>
      </c>
      <c r="GN89">
        <v>0</v>
      </c>
      <c r="GO89">
        <v>0</v>
      </c>
      <c r="GP89">
        <v>2</v>
      </c>
      <c r="GQ89" t="s">
        <v>473</v>
      </c>
      <c r="GR89">
        <v>3.1312</v>
      </c>
      <c r="GS89">
        <v>2.70921</v>
      </c>
      <c r="GT89">
        <v>0.178282</v>
      </c>
      <c r="GU89">
        <v>0.182992</v>
      </c>
      <c r="GV89">
        <v>0.120549</v>
      </c>
      <c r="GW89">
        <v>0.104359</v>
      </c>
      <c r="GX89">
        <v>30549.9</v>
      </c>
      <c r="GY89">
        <v>32387.6</v>
      </c>
      <c r="GZ89">
        <v>33682.2</v>
      </c>
      <c r="HA89">
        <v>35939.3</v>
      </c>
      <c r="HB89">
        <v>41960.6</v>
      </c>
      <c r="HC89">
        <v>46256.3</v>
      </c>
      <c r="HD89">
        <v>52642.9</v>
      </c>
      <c r="HE89">
        <v>57465.7</v>
      </c>
      <c r="HF89">
        <v>1.86348</v>
      </c>
      <c r="HG89">
        <v>1.73825</v>
      </c>
      <c r="HH89">
        <v>0.100497</v>
      </c>
      <c r="HI89">
        <v>0</v>
      </c>
      <c r="HJ89">
        <v>34.4107</v>
      </c>
      <c r="HK89">
        <v>999.9</v>
      </c>
      <c r="HL89">
        <v>60.225</v>
      </c>
      <c r="HM89">
        <v>27.946</v>
      </c>
      <c r="HN89">
        <v>25.2318</v>
      </c>
      <c r="HO89">
        <v>56.5545</v>
      </c>
      <c r="HP89">
        <v>44.0745</v>
      </c>
      <c r="HQ89">
        <v>1</v>
      </c>
      <c r="HR89">
        <v>0.69469</v>
      </c>
      <c r="HS89">
        <v>0.174643</v>
      </c>
      <c r="HT89">
        <v>20.1354</v>
      </c>
      <c r="HU89">
        <v>5.19303</v>
      </c>
      <c r="HV89">
        <v>12.0099</v>
      </c>
      <c r="HW89">
        <v>4.9735</v>
      </c>
      <c r="HX89">
        <v>3.2949</v>
      </c>
      <c r="HY89">
        <v>9999</v>
      </c>
      <c r="HZ89">
        <v>9999</v>
      </c>
      <c r="IA89">
        <v>999.9</v>
      </c>
      <c r="IB89">
        <v>9999</v>
      </c>
      <c r="IC89">
        <v>1.86317</v>
      </c>
      <c r="ID89">
        <v>1.86813</v>
      </c>
      <c r="IE89">
        <v>1.86783</v>
      </c>
      <c r="IF89">
        <v>1.86905</v>
      </c>
      <c r="IG89">
        <v>1.86982</v>
      </c>
      <c r="IH89">
        <v>1.86592</v>
      </c>
      <c r="II89">
        <v>1.86698</v>
      </c>
      <c r="IJ89">
        <v>1.86843</v>
      </c>
      <c r="IK89">
        <v>5</v>
      </c>
      <c r="IL89">
        <v>0</v>
      </c>
      <c r="IM89">
        <v>0</v>
      </c>
      <c r="IN89">
        <v>0</v>
      </c>
      <c r="IO89" t="s">
        <v>441</v>
      </c>
      <c r="IP89" t="s">
        <v>442</v>
      </c>
      <c r="IQ89" t="s">
        <v>443</v>
      </c>
      <c r="IR89" t="s">
        <v>443</v>
      </c>
      <c r="IS89" t="s">
        <v>443</v>
      </c>
      <c r="IT89" t="s">
        <v>443</v>
      </c>
      <c r="IU89">
        <v>0</v>
      </c>
      <c r="IV89">
        <v>100</v>
      </c>
      <c r="IW89">
        <v>100</v>
      </c>
      <c r="IX89">
        <v>1.09</v>
      </c>
      <c r="IY89">
        <v>0.3152</v>
      </c>
      <c r="IZ89">
        <v>1.09748391826392</v>
      </c>
      <c r="JA89">
        <v>0</v>
      </c>
      <c r="JB89">
        <v>0</v>
      </c>
      <c r="JC89">
        <v>0</v>
      </c>
      <c r="JD89">
        <v>0.315191680746845</v>
      </c>
      <c r="JE89">
        <v>0</v>
      </c>
      <c r="JF89">
        <v>0</v>
      </c>
      <c r="JG89">
        <v>0</v>
      </c>
      <c r="JH89">
        <v>5</v>
      </c>
      <c r="JI89">
        <v>2273</v>
      </c>
      <c r="JJ89">
        <v>0</v>
      </c>
      <c r="JK89">
        <v>25</v>
      </c>
      <c r="JL89">
        <v>29356810.6</v>
      </c>
      <c r="JM89">
        <v>29356810.6</v>
      </c>
      <c r="JN89">
        <v>2.38159</v>
      </c>
      <c r="JO89">
        <v>2.60254</v>
      </c>
      <c r="JP89">
        <v>1.54785</v>
      </c>
      <c r="JQ89">
        <v>2.32422</v>
      </c>
      <c r="JR89">
        <v>1.64673</v>
      </c>
      <c r="JS89">
        <v>2.3291</v>
      </c>
      <c r="JT89">
        <v>32.4654</v>
      </c>
      <c r="JU89">
        <v>24.2101</v>
      </c>
      <c r="JV89">
        <v>18</v>
      </c>
      <c r="JW89">
        <v>506.945</v>
      </c>
      <c r="JX89">
        <v>419.553</v>
      </c>
      <c r="JY89">
        <v>35.8181</v>
      </c>
      <c r="JZ89">
        <v>36.0393</v>
      </c>
      <c r="KA89">
        <v>30</v>
      </c>
      <c r="KB89">
        <v>35.9018</v>
      </c>
      <c r="KC89">
        <v>35.8269</v>
      </c>
      <c r="KD89">
        <v>47.6812</v>
      </c>
      <c r="KE89">
        <v>0</v>
      </c>
      <c r="KF89">
        <v>100</v>
      </c>
      <c r="KG89">
        <v>35.7995</v>
      </c>
      <c r="KH89">
        <v>1223</v>
      </c>
      <c r="KI89">
        <v>53.0404</v>
      </c>
      <c r="KJ89">
        <v>95.6236</v>
      </c>
      <c r="KK89">
        <v>93.0903</v>
      </c>
    </row>
    <row r="90" spans="1:297">
      <c r="A90">
        <v>74</v>
      </c>
      <c r="B90">
        <v>1761408638</v>
      </c>
      <c r="C90">
        <v>457</v>
      </c>
      <c r="D90" t="s">
        <v>590</v>
      </c>
      <c r="E90" t="s">
        <v>591</v>
      </c>
      <c r="F90">
        <v>5</v>
      </c>
      <c r="G90" t="s">
        <v>435</v>
      </c>
      <c r="H90" t="s">
        <v>436</v>
      </c>
      <c r="I90">
        <v>1761408629.84615</v>
      </c>
      <c r="J90">
        <f>(K90)/1000</f>
        <v>0</v>
      </c>
      <c r="K90">
        <f>IF(DP90, AN90, AH90)</f>
        <v>0</v>
      </c>
      <c r="L90">
        <f>IF(DP90, AI90, AG90)</f>
        <v>0</v>
      </c>
      <c r="M90">
        <f>DR90 - IF(AU90&gt;1, L90*DL90*100.0/(AW90), 0)</f>
        <v>0</v>
      </c>
      <c r="N90">
        <f>((T90-J90/2)*M90-L90)/(T90+J90/2)</f>
        <v>0</v>
      </c>
      <c r="O90">
        <f>N90*(DY90+DZ90)/1000.0</f>
        <v>0</v>
      </c>
      <c r="P90">
        <f>(DR90 - IF(AU90&gt;1, L90*DL90*100.0/(AW90), 0))*(DY90+DZ90)/1000.0</f>
        <v>0</v>
      </c>
      <c r="Q90">
        <f>2.0/((1/S90-1/R90)+SIGN(S90)*SQRT((1/S90-1/R90)*(1/S90-1/R90) + 4*DM90/((DM90+1)*(DM90+1))*(2*1/S90*1/R90-1/R90*1/R90)))</f>
        <v>0</v>
      </c>
      <c r="R90">
        <f>IF(LEFT(DN90,1)&lt;&gt;"0",IF(LEFT(DN90,1)="1",3.0,DO90),$D$5+$E$5*(EF90*DY90/($K$5*1000))+$F$5*(EF90*DY90/($K$5*1000))*MAX(MIN(DL90,$J$5),$I$5)*MAX(MIN(DL90,$J$5),$I$5)+$G$5*MAX(MIN(DL90,$J$5),$I$5)*(EF90*DY90/($K$5*1000))+$H$5*(EF90*DY90/($K$5*1000))*(EF90*DY90/($K$5*1000)))</f>
        <v>0</v>
      </c>
      <c r="S90">
        <f>J90*(1000-(1000*0.61365*exp(17.502*W90/(240.97+W90))/(DY90+DZ90)+DT90)/2)/(1000*0.61365*exp(17.502*W90/(240.97+W90))/(DY90+DZ90)-DT90)</f>
        <v>0</v>
      </c>
      <c r="T90">
        <f>1/((DM90+1)/(Q90/1.6)+1/(R90/1.37)) + DM90/((DM90+1)/(Q90/1.6) + DM90/(R90/1.37))</f>
        <v>0</v>
      </c>
      <c r="U90">
        <f>(DH90*DK90)</f>
        <v>0</v>
      </c>
      <c r="V90">
        <f>(EA90+(U90+2*0.95*5.67E-8*(((EA90+$B$7)+273)^4-(EA90+273)^4)-44100*J90)/(1.84*29.3*R90+8*0.95*5.67E-8*(EA90+273)^3))</f>
        <v>0</v>
      </c>
      <c r="W90">
        <f>($C$7*EB90+$D$7*EC90+$E$7*V90)</f>
        <v>0</v>
      </c>
      <c r="X90">
        <f>0.61365*exp(17.502*W90/(240.97+W90))</f>
        <v>0</v>
      </c>
      <c r="Y90">
        <f>(Z90/AA90*100)</f>
        <v>0</v>
      </c>
      <c r="Z90">
        <f>DT90*(DY90+DZ90)/1000</f>
        <v>0</v>
      </c>
      <c r="AA90">
        <f>0.61365*exp(17.502*EA90/(240.97+EA90))</f>
        <v>0</v>
      </c>
      <c r="AB90">
        <f>(X90-DT90*(DY90+DZ90)/1000)</f>
        <v>0</v>
      </c>
      <c r="AC90">
        <f>(-J90*44100)</f>
        <v>0</v>
      </c>
      <c r="AD90">
        <f>2*29.3*R90*0.92*(EA90-W90)</f>
        <v>0</v>
      </c>
      <c r="AE90">
        <f>2*0.95*5.67E-8*(((EA90+$B$7)+273)^4-(W90+273)^4)</f>
        <v>0</v>
      </c>
      <c r="AF90">
        <f>U90+AE90+AC90+AD90</f>
        <v>0</v>
      </c>
      <c r="AG90">
        <f>DX90*AU90*(DS90-DR90*(1000-AU90*DU90)/(1000-AU90*DT90))/(100*DL90)</f>
        <v>0</v>
      </c>
      <c r="AH90">
        <f>1000*DX90*AU90*(DT90-DU90)/(100*DL90*(1000-AU90*DT90))</f>
        <v>0</v>
      </c>
      <c r="AI90">
        <f>(AJ90 - AK90 - DY90*1E3/(8.314*(EA90+273.15)) * AM90/DX90 * AL90) * DX90/(100*DL90) * (1000 - DU90)/1000</f>
        <v>0</v>
      </c>
      <c r="AJ90">
        <v>1241.49831294972</v>
      </c>
      <c r="AK90">
        <v>1206.72496969697</v>
      </c>
      <c r="AL90">
        <v>3.50704006278703</v>
      </c>
      <c r="AM90">
        <v>64.7646732039723</v>
      </c>
      <c r="AN90">
        <f>(AP90 - AO90 + DY90*1E3/(8.314*(EA90+273.15)) * AR90/DX90 * AQ90) * DX90/(100*DL90) * 1000/(1000 - AP90)</f>
        <v>0</v>
      </c>
      <c r="AO90">
        <v>24.9001618425377</v>
      </c>
      <c r="AP90">
        <v>30.613403030303</v>
      </c>
      <c r="AQ90">
        <v>-7.22459497999819e-05</v>
      </c>
      <c r="AR90">
        <v>110.942474455945</v>
      </c>
      <c r="AS90">
        <v>0</v>
      </c>
      <c r="AT90">
        <v>0</v>
      </c>
      <c r="AU90">
        <f>IF(AS90*$H$13&gt;=AW90,1.0,(AW90/(AW90-AS90*$H$13)))</f>
        <v>0</v>
      </c>
      <c r="AV90">
        <f>(AU90-1)*100</f>
        <v>0</v>
      </c>
      <c r="AW90">
        <f>MAX(0,($B$13+$C$13*EF90)/(1+$D$13*EF90)*DY90/(EA90+273)*$E$13)</f>
        <v>0</v>
      </c>
      <c r="AX90" t="s">
        <v>437</v>
      </c>
      <c r="AY90" t="s">
        <v>437</v>
      </c>
      <c r="AZ90">
        <v>0</v>
      </c>
      <c r="BA90">
        <v>0</v>
      </c>
      <c r="BB90">
        <f>1-AZ90/BA90</f>
        <v>0</v>
      </c>
      <c r="BC90">
        <v>0</v>
      </c>
      <c r="BD90" t="s">
        <v>437</v>
      </c>
      <c r="BE90" t="s">
        <v>437</v>
      </c>
      <c r="BF90">
        <v>0</v>
      </c>
      <c r="BG90">
        <v>0</v>
      </c>
      <c r="BH90">
        <f>1-BF90/BG90</f>
        <v>0</v>
      </c>
      <c r="BI90">
        <v>0.5</v>
      </c>
      <c r="BJ90">
        <f>DI90</f>
        <v>0</v>
      </c>
      <c r="BK90">
        <f>L90</f>
        <v>0</v>
      </c>
      <c r="BL90">
        <f>BH90*BI90*BJ90</f>
        <v>0</v>
      </c>
      <c r="BM90">
        <f>(BK90-BC90)/BJ90</f>
        <v>0</v>
      </c>
      <c r="BN90">
        <f>(BA90-BG90)/BG90</f>
        <v>0</v>
      </c>
      <c r="BO90">
        <f>AZ90/(BB90+AZ90/BG90)</f>
        <v>0</v>
      </c>
      <c r="BP90" t="s">
        <v>437</v>
      </c>
      <c r="BQ90">
        <v>0</v>
      </c>
      <c r="BR90">
        <f>IF(BQ90&lt;&gt;0, BQ90, BO90)</f>
        <v>0</v>
      </c>
      <c r="BS90">
        <f>1-BR90/BG90</f>
        <v>0</v>
      </c>
      <c r="BT90">
        <f>(BG90-BF90)/(BG90-BR90)</f>
        <v>0</v>
      </c>
      <c r="BU90">
        <f>(BA90-BG90)/(BA90-BR90)</f>
        <v>0</v>
      </c>
      <c r="BV90">
        <f>(BG90-BF90)/(BG90-AZ90)</f>
        <v>0</v>
      </c>
      <c r="BW90">
        <f>(BA90-BG90)/(BA90-AZ90)</f>
        <v>0</v>
      </c>
      <c r="BX90">
        <f>(BT90*BR90/BF90)</f>
        <v>0</v>
      </c>
      <c r="BY90">
        <f>(1-BX90)</f>
        <v>0</v>
      </c>
      <c r="DH90">
        <f>$B$11*EG90+$C$11*EH90+$F$11*ES90*(1-EV90)</f>
        <v>0</v>
      </c>
      <c r="DI90">
        <f>DH90*DJ90</f>
        <v>0</v>
      </c>
      <c r="DJ90">
        <f>($B$11*$D$9+$C$11*$D$9+$F$11*((FF90+EX90)/MAX(FF90+EX90+FG90, 0.1)*$I$9+FG90/MAX(FF90+EX90+FG90, 0.1)*$J$9))/($B$11+$C$11+$F$11)</f>
        <v>0</v>
      </c>
      <c r="DK90">
        <f>($B$11*$K$9+$C$11*$K$9+$F$11*((FF90+EX90)/MAX(FF90+EX90+FG90, 0.1)*$P$9+FG90/MAX(FF90+EX90+FG90, 0.1)*$Q$9))/($B$11+$C$11+$F$11)</f>
        <v>0</v>
      </c>
      <c r="DL90">
        <v>6</v>
      </c>
      <c r="DM90">
        <v>0.5</v>
      </c>
      <c r="DN90" t="s">
        <v>438</v>
      </c>
      <c r="DO90">
        <v>2</v>
      </c>
      <c r="DP90" t="b">
        <v>1</v>
      </c>
      <c r="DQ90">
        <v>1761408629.84615</v>
      </c>
      <c r="DR90">
        <v>1146.09307692308</v>
      </c>
      <c r="DS90">
        <v>1194.09923076923</v>
      </c>
      <c r="DT90">
        <v>30.6327923076923</v>
      </c>
      <c r="DU90">
        <v>24.8975076923077</v>
      </c>
      <c r="DV90">
        <v>1144.99538461538</v>
      </c>
      <c r="DW90">
        <v>30.3175923076923</v>
      </c>
      <c r="DX90">
        <v>500.002461538462</v>
      </c>
      <c r="DY90">
        <v>90.2856384615385</v>
      </c>
      <c r="DZ90">
        <v>0.0314213230769231</v>
      </c>
      <c r="EA90">
        <v>37.0123307692308</v>
      </c>
      <c r="EB90">
        <v>36.0341153846154</v>
      </c>
      <c r="EC90">
        <v>999.9</v>
      </c>
      <c r="ED90">
        <v>0</v>
      </c>
      <c r="EE90">
        <v>0</v>
      </c>
      <c r="EF90">
        <v>9994.31153846154</v>
      </c>
      <c r="EG90">
        <v>0</v>
      </c>
      <c r="EH90">
        <v>1227.06846153846</v>
      </c>
      <c r="EI90">
        <v>-48.0037538461538</v>
      </c>
      <c r="EJ90">
        <v>1182.31307692308</v>
      </c>
      <c r="EK90">
        <v>1224.58769230769</v>
      </c>
      <c r="EL90">
        <v>5.73527307692308</v>
      </c>
      <c r="EM90">
        <v>1194.09923076923</v>
      </c>
      <c r="EN90">
        <v>24.8975076923077</v>
      </c>
      <c r="EO90">
        <v>2.76570076923077</v>
      </c>
      <c r="EP90">
        <v>2.24788692307692</v>
      </c>
      <c r="EQ90">
        <v>22.6807846153846</v>
      </c>
      <c r="ER90">
        <v>19.3077384615385</v>
      </c>
      <c r="ES90">
        <v>1199.96692307692</v>
      </c>
      <c r="ET90">
        <v>0.967001307692308</v>
      </c>
      <c r="EU90">
        <v>0.0329987923076923</v>
      </c>
      <c r="EV90">
        <v>0</v>
      </c>
      <c r="EW90">
        <v>1417.68769230769</v>
      </c>
      <c r="EX90">
        <v>5.00059</v>
      </c>
      <c r="EY90">
        <v>17203.7307692308</v>
      </c>
      <c r="EZ90">
        <v>10358.4307692308</v>
      </c>
      <c r="FA90">
        <v>45.5047692307692</v>
      </c>
      <c r="FB90">
        <v>46.8701538461538</v>
      </c>
      <c r="FC90">
        <v>45.562</v>
      </c>
      <c r="FD90">
        <v>46.7738461538462</v>
      </c>
      <c r="FE90">
        <v>47.125</v>
      </c>
      <c r="FF90">
        <v>1155.53692307692</v>
      </c>
      <c r="FG90">
        <v>39.43</v>
      </c>
      <c r="FH90">
        <v>0</v>
      </c>
      <c r="FI90">
        <v>1761408597.7</v>
      </c>
      <c r="FJ90">
        <v>0</v>
      </c>
      <c r="FK90">
        <v>1417.69884615385</v>
      </c>
      <c r="FL90">
        <v>-3.36307692552416</v>
      </c>
      <c r="FM90">
        <v>-38.003418827516</v>
      </c>
      <c r="FN90">
        <v>17204.3384615385</v>
      </c>
      <c r="FO90">
        <v>15</v>
      </c>
      <c r="FP90">
        <v>0</v>
      </c>
      <c r="FQ90" t="s">
        <v>439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-47.6442142857143</v>
      </c>
      <c r="GD90">
        <v>-7.12337922077914</v>
      </c>
      <c r="GE90">
        <v>0.864780895061046</v>
      </c>
      <c r="GF90">
        <v>0</v>
      </c>
      <c r="GG90">
        <v>1417.87264705882</v>
      </c>
      <c r="GH90">
        <v>-3.3306340711686</v>
      </c>
      <c r="GI90">
        <v>0.4015067856985</v>
      </c>
      <c r="GJ90">
        <v>-1</v>
      </c>
      <c r="GK90">
        <v>5.74602761904762</v>
      </c>
      <c r="GL90">
        <v>-0.2200987012987</v>
      </c>
      <c r="GM90">
        <v>0.0222972872372536</v>
      </c>
      <c r="GN90">
        <v>0</v>
      </c>
      <c r="GO90">
        <v>0</v>
      </c>
      <c r="GP90">
        <v>2</v>
      </c>
      <c r="GQ90" t="s">
        <v>473</v>
      </c>
      <c r="GR90">
        <v>3.13127</v>
      </c>
      <c r="GS90">
        <v>2.70932</v>
      </c>
      <c r="GT90">
        <v>0.179937</v>
      </c>
      <c r="GU90">
        <v>0.184498</v>
      </c>
      <c r="GV90">
        <v>0.120513</v>
      </c>
      <c r="GW90">
        <v>0.104363</v>
      </c>
      <c r="GX90">
        <v>30488.5</v>
      </c>
      <c r="GY90">
        <v>32327.7</v>
      </c>
      <c r="GZ90">
        <v>33682.5</v>
      </c>
      <c r="HA90">
        <v>35939.2</v>
      </c>
      <c r="HB90">
        <v>41962.7</v>
      </c>
      <c r="HC90">
        <v>46256.5</v>
      </c>
      <c r="HD90">
        <v>52643.2</v>
      </c>
      <c r="HE90">
        <v>57466</v>
      </c>
      <c r="HF90">
        <v>1.86365</v>
      </c>
      <c r="HG90">
        <v>1.73803</v>
      </c>
      <c r="HH90">
        <v>0.100862</v>
      </c>
      <c r="HI90">
        <v>0</v>
      </c>
      <c r="HJ90">
        <v>34.4099</v>
      </c>
      <c r="HK90">
        <v>999.9</v>
      </c>
      <c r="HL90">
        <v>60.225</v>
      </c>
      <c r="HM90">
        <v>27.946</v>
      </c>
      <c r="HN90">
        <v>25.2357</v>
      </c>
      <c r="HO90">
        <v>56.2045</v>
      </c>
      <c r="HP90">
        <v>44.0304</v>
      </c>
      <c r="HQ90">
        <v>1</v>
      </c>
      <c r="HR90">
        <v>0.694756</v>
      </c>
      <c r="HS90">
        <v>0.195901</v>
      </c>
      <c r="HT90">
        <v>20.1352</v>
      </c>
      <c r="HU90">
        <v>5.19258</v>
      </c>
      <c r="HV90">
        <v>12.0099</v>
      </c>
      <c r="HW90">
        <v>4.9734</v>
      </c>
      <c r="HX90">
        <v>3.29483</v>
      </c>
      <c r="HY90">
        <v>9999</v>
      </c>
      <c r="HZ90">
        <v>9999</v>
      </c>
      <c r="IA90">
        <v>999.9</v>
      </c>
      <c r="IB90">
        <v>9999</v>
      </c>
      <c r="IC90">
        <v>1.86317</v>
      </c>
      <c r="ID90">
        <v>1.86812</v>
      </c>
      <c r="IE90">
        <v>1.86783</v>
      </c>
      <c r="IF90">
        <v>1.86905</v>
      </c>
      <c r="IG90">
        <v>1.86981</v>
      </c>
      <c r="IH90">
        <v>1.86594</v>
      </c>
      <c r="II90">
        <v>1.86696</v>
      </c>
      <c r="IJ90">
        <v>1.86843</v>
      </c>
      <c r="IK90">
        <v>5</v>
      </c>
      <c r="IL90">
        <v>0</v>
      </c>
      <c r="IM90">
        <v>0</v>
      </c>
      <c r="IN90">
        <v>0</v>
      </c>
      <c r="IO90" t="s">
        <v>441</v>
      </c>
      <c r="IP90" t="s">
        <v>442</v>
      </c>
      <c r="IQ90" t="s">
        <v>443</v>
      </c>
      <c r="IR90" t="s">
        <v>443</v>
      </c>
      <c r="IS90" t="s">
        <v>443</v>
      </c>
      <c r="IT90" t="s">
        <v>443</v>
      </c>
      <c r="IU90">
        <v>0</v>
      </c>
      <c r="IV90">
        <v>100</v>
      </c>
      <c r="IW90">
        <v>100</v>
      </c>
      <c r="IX90">
        <v>1.1</v>
      </c>
      <c r="IY90">
        <v>0.3152</v>
      </c>
      <c r="IZ90">
        <v>1.09748391826392</v>
      </c>
      <c r="JA90">
        <v>0</v>
      </c>
      <c r="JB90">
        <v>0</v>
      </c>
      <c r="JC90">
        <v>0</v>
      </c>
      <c r="JD90">
        <v>0.315191680746845</v>
      </c>
      <c r="JE90">
        <v>0</v>
      </c>
      <c r="JF90">
        <v>0</v>
      </c>
      <c r="JG90">
        <v>0</v>
      </c>
      <c r="JH90">
        <v>5</v>
      </c>
      <c r="JI90">
        <v>2273</v>
      </c>
      <c r="JJ90">
        <v>0</v>
      </c>
      <c r="JK90">
        <v>25</v>
      </c>
      <c r="JL90">
        <v>29356810.6</v>
      </c>
      <c r="JM90">
        <v>29356810.6</v>
      </c>
      <c r="JN90">
        <v>2.40356</v>
      </c>
      <c r="JO90">
        <v>2.59644</v>
      </c>
      <c r="JP90">
        <v>1.54785</v>
      </c>
      <c r="JQ90">
        <v>2.323</v>
      </c>
      <c r="JR90">
        <v>1.64673</v>
      </c>
      <c r="JS90">
        <v>2.30469</v>
      </c>
      <c r="JT90">
        <v>32.4875</v>
      </c>
      <c r="JU90">
        <v>24.2013</v>
      </c>
      <c r="JV90">
        <v>18</v>
      </c>
      <c r="JW90">
        <v>507.041</v>
      </c>
      <c r="JX90">
        <v>419.414</v>
      </c>
      <c r="JY90">
        <v>35.7878</v>
      </c>
      <c r="JZ90">
        <v>36.0393</v>
      </c>
      <c r="KA90">
        <v>30.0001</v>
      </c>
      <c r="KB90">
        <v>35.8985</v>
      </c>
      <c r="KC90">
        <v>35.826</v>
      </c>
      <c r="KD90">
        <v>48.214</v>
      </c>
      <c r="KE90">
        <v>0</v>
      </c>
      <c r="KF90">
        <v>100</v>
      </c>
      <c r="KG90">
        <v>35.7659</v>
      </c>
      <c r="KH90">
        <v>1243.2</v>
      </c>
      <c r="KI90">
        <v>53.0404</v>
      </c>
      <c r="KJ90">
        <v>95.6243</v>
      </c>
      <c r="KK90">
        <v>93.0905</v>
      </c>
    </row>
    <row r="91" spans="1:297">
      <c r="A91">
        <v>75</v>
      </c>
      <c r="B91">
        <v>1761408643</v>
      </c>
      <c r="C91">
        <v>462</v>
      </c>
      <c r="D91" t="s">
        <v>592</v>
      </c>
      <c r="E91" t="s">
        <v>593</v>
      </c>
      <c r="F91">
        <v>5</v>
      </c>
      <c r="G91" t="s">
        <v>435</v>
      </c>
      <c r="H91" t="s">
        <v>436</v>
      </c>
      <c r="I91">
        <v>1761408634.84615</v>
      </c>
      <c r="J91">
        <f>(K91)/1000</f>
        <v>0</v>
      </c>
      <c r="K91">
        <f>IF(DP91, AN91, AH91)</f>
        <v>0</v>
      </c>
      <c r="L91">
        <f>IF(DP91, AI91, AG91)</f>
        <v>0</v>
      </c>
      <c r="M91">
        <f>DR91 - IF(AU91&gt;1, L91*DL91*100.0/(AW91), 0)</f>
        <v>0</v>
      </c>
      <c r="N91">
        <f>((T91-J91/2)*M91-L91)/(T91+J91/2)</f>
        <v>0</v>
      </c>
      <c r="O91">
        <f>N91*(DY91+DZ91)/1000.0</f>
        <v>0</v>
      </c>
      <c r="P91">
        <f>(DR91 - IF(AU91&gt;1, L91*DL91*100.0/(AW91), 0))*(DY91+DZ91)/1000.0</f>
        <v>0</v>
      </c>
      <c r="Q91">
        <f>2.0/((1/S91-1/R91)+SIGN(S91)*SQRT((1/S91-1/R91)*(1/S91-1/R91) + 4*DM91/((DM91+1)*(DM91+1))*(2*1/S91*1/R91-1/R91*1/R91)))</f>
        <v>0</v>
      </c>
      <c r="R91">
        <f>IF(LEFT(DN91,1)&lt;&gt;"0",IF(LEFT(DN91,1)="1",3.0,DO91),$D$5+$E$5*(EF91*DY91/($K$5*1000))+$F$5*(EF91*DY91/($K$5*1000))*MAX(MIN(DL91,$J$5),$I$5)*MAX(MIN(DL91,$J$5),$I$5)+$G$5*MAX(MIN(DL91,$J$5),$I$5)*(EF91*DY91/($K$5*1000))+$H$5*(EF91*DY91/($K$5*1000))*(EF91*DY91/($K$5*1000)))</f>
        <v>0</v>
      </c>
      <c r="S91">
        <f>J91*(1000-(1000*0.61365*exp(17.502*W91/(240.97+W91))/(DY91+DZ91)+DT91)/2)/(1000*0.61365*exp(17.502*W91/(240.97+W91))/(DY91+DZ91)-DT91)</f>
        <v>0</v>
      </c>
      <c r="T91">
        <f>1/((DM91+1)/(Q91/1.6)+1/(R91/1.37)) + DM91/((DM91+1)/(Q91/1.6) + DM91/(R91/1.37))</f>
        <v>0</v>
      </c>
      <c r="U91">
        <f>(DH91*DK91)</f>
        <v>0</v>
      </c>
      <c r="V91">
        <f>(EA91+(U91+2*0.95*5.67E-8*(((EA91+$B$7)+273)^4-(EA91+273)^4)-44100*J91)/(1.84*29.3*R91+8*0.95*5.67E-8*(EA91+273)^3))</f>
        <v>0</v>
      </c>
      <c r="W91">
        <f>($C$7*EB91+$D$7*EC91+$E$7*V91)</f>
        <v>0</v>
      </c>
      <c r="X91">
        <f>0.61365*exp(17.502*W91/(240.97+W91))</f>
        <v>0</v>
      </c>
      <c r="Y91">
        <f>(Z91/AA91*100)</f>
        <v>0</v>
      </c>
      <c r="Z91">
        <f>DT91*(DY91+DZ91)/1000</f>
        <v>0</v>
      </c>
      <c r="AA91">
        <f>0.61365*exp(17.502*EA91/(240.97+EA91))</f>
        <v>0</v>
      </c>
      <c r="AB91">
        <f>(X91-DT91*(DY91+DZ91)/1000)</f>
        <v>0</v>
      </c>
      <c r="AC91">
        <f>(-J91*44100)</f>
        <v>0</v>
      </c>
      <c r="AD91">
        <f>2*29.3*R91*0.92*(EA91-W91)</f>
        <v>0</v>
      </c>
      <c r="AE91">
        <f>2*0.95*5.67E-8*(((EA91+$B$7)+273)^4-(W91+273)^4)</f>
        <v>0</v>
      </c>
      <c r="AF91">
        <f>U91+AE91+AC91+AD91</f>
        <v>0</v>
      </c>
      <c r="AG91">
        <f>DX91*AU91*(DS91-DR91*(1000-AU91*DU91)/(1000-AU91*DT91))/(100*DL91)</f>
        <v>0</v>
      </c>
      <c r="AH91">
        <f>1000*DX91*AU91*(DT91-DU91)/(100*DL91*(1000-AU91*DT91))</f>
        <v>0</v>
      </c>
      <c r="AI91">
        <f>(AJ91 - AK91 - DY91*1E3/(8.314*(EA91+273.15)) * AM91/DX91 * AL91) * DX91/(100*DL91) * (1000 - DU91)/1000</f>
        <v>0</v>
      </c>
      <c r="AJ91">
        <v>1257.4096401334</v>
      </c>
      <c r="AK91">
        <v>1223.22848484848</v>
      </c>
      <c r="AL91">
        <v>3.27630217538465</v>
      </c>
      <c r="AM91">
        <v>64.7646732039723</v>
      </c>
      <c r="AN91">
        <f>(AP91 - AO91 + DY91*1E3/(8.314*(EA91+273.15)) * AR91/DX91 * AQ91) * DX91/(100*DL91) * 1000/(1000 - AP91)</f>
        <v>0</v>
      </c>
      <c r="AO91">
        <v>24.904467862086</v>
      </c>
      <c r="AP91">
        <v>30.5978715151515</v>
      </c>
      <c r="AQ91">
        <v>-0.000125186817943397</v>
      </c>
      <c r="AR91">
        <v>110.942474455945</v>
      </c>
      <c r="AS91">
        <v>0</v>
      </c>
      <c r="AT91">
        <v>0</v>
      </c>
      <c r="AU91">
        <f>IF(AS91*$H$13&gt;=AW91,1.0,(AW91/(AW91-AS91*$H$13)))</f>
        <v>0</v>
      </c>
      <c r="AV91">
        <f>(AU91-1)*100</f>
        <v>0</v>
      </c>
      <c r="AW91">
        <f>MAX(0,($B$13+$C$13*EF91)/(1+$D$13*EF91)*DY91/(EA91+273)*$E$13)</f>
        <v>0</v>
      </c>
      <c r="AX91" t="s">
        <v>437</v>
      </c>
      <c r="AY91" t="s">
        <v>437</v>
      </c>
      <c r="AZ91">
        <v>0</v>
      </c>
      <c r="BA91">
        <v>0</v>
      </c>
      <c r="BB91">
        <f>1-AZ91/BA91</f>
        <v>0</v>
      </c>
      <c r="BC91">
        <v>0</v>
      </c>
      <c r="BD91" t="s">
        <v>437</v>
      </c>
      <c r="BE91" t="s">
        <v>437</v>
      </c>
      <c r="BF91">
        <v>0</v>
      </c>
      <c r="BG91">
        <v>0</v>
      </c>
      <c r="BH91">
        <f>1-BF91/BG91</f>
        <v>0</v>
      </c>
      <c r="BI91">
        <v>0.5</v>
      </c>
      <c r="BJ91">
        <f>DI91</f>
        <v>0</v>
      </c>
      <c r="BK91">
        <f>L91</f>
        <v>0</v>
      </c>
      <c r="BL91">
        <f>BH91*BI91*BJ91</f>
        <v>0</v>
      </c>
      <c r="BM91">
        <f>(BK91-BC91)/BJ91</f>
        <v>0</v>
      </c>
      <c r="BN91">
        <f>(BA91-BG91)/BG91</f>
        <v>0</v>
      </c>
      <c r="BO91">
        <f>AZ91/(BB91+AZ91/BG91)</f>
        <v>0</v>
      </c>
      <c r="BP91" t="s">
        <v>437</v>
      </c>
      <c r="BQ91">
        <v>0</v>
      </c>
      <c r="BR91">
        <f>IF(BQ91&lt;&gt;0, BQ91, BO91)</f>
        <v>0</v>
      </c>
      <c r="BS91">
        <f>1-BR91/BG91</f>
        <v>0</v>
      </c>
      <c r="BT91">
        <f>(BG91-BF91)/(BG91-BR91)</f>
        <v>0</v>
      </c>
      <c r="BU91">
        <f>(BA91-BG91)/(BA91-BR91)</f>
        <v>0</v>
      </c>
      <c r="BV91">
        <f>(BG91-BF91)/(BG91-AZ91)</f>
        <v>0</v>
      </c>
      <c r="BW91">
        <f>(BA91-BG91)/(BA91-AZ91)</f>
        <v>0</v>
      </c>
      <c r="BX91">
        <f>(BT91*BR91/BF91)</f>
        <v>0</v>
      </c>
      <c r="BY91">
        <f>(1-BX91)</f>
        <v>0</v>
      </c>
      <c r="DH91">
        <f>$B$11*EG91+$C$11*EH91+$F$11*ES91*(1-EV91)</f>
        <v>0</v>
      </c>
      <c r="DI91">
        <f>DH91*DJ91</f>
        <v>0</v>
      </c>
      <c r="DJ91">
        <f>($B$11*$D$9+$C$11*$D$9+$F$11*((FF91+EX91)/MAX(FF91+EX91+FG91, 0.1)*$I$9+FG91/MAX(FF91+EX91+FG91, 0.1)*$J$9))/($B$11+$C$11+$F$11)</f>
        <v>0</v>
      </c>
      <c r="DK91">
        <f>($B$11*$K$9+$C$11*$K$9+$F$11*((FF91+EX91)/MAX(FF91+EX91+FG91, 0.1)*$P$9+FG91/MAX(FF91+EX91+FG91, 0.1)*$Q$9))/($B$11+$C$11+$F$11)</f>
        <v>0</v>
      </c>
      <c r="DL91">
        <v>6</v>
      </c>
      <c r="DM91">
        <v>0.5</v>
      </c>
      <c r="DN91" t="s">
        <v>438</v>
      </c>
      <c r="DO91">
        <v>2</v>
      </c>
      <c r="DP91" t="b">
        <v>1</v>
      </c>
      <c r="DQ91">
        <v>1761408634.84615</v>
      </c>
      <c r="DR91">
        <v>1162.45153846154</v>
      </c>
      <c r="DS91">
        <v>1210.50230769231</v>
      </c>
      <c r="DT91">
        <v>30.6185461538462</v>
      </c>
      <c r="DU91">
        <v>24.9001846153846</v>
      </c>
      <c r="DV91">
        <v>1161.35461538462</v>
      </c>
      <c r="DW91">
        <v>30.3033538461538</v>
      </c>
      <c r="DX91">
        <v>500.010538461538</v>
      </c>
      <c r="DY91">
        <v>90.2841769230769</v>
      </c>
      <c r="DZ91">
        <v>0.0314268153846154</v>
      </c>
      <c r="EA91">
        <v>37.0059307692308</v>
      </c>
      <c r="EB91">
        <v>36.0319307692308</v>
      </c>
      <c r="EC91">
        <v>999.9</v>
      </c>
      <c r="ED91">
        <v>0</v>
      </c>
      <c r="EE91">
        <v>0</v>
      </c>
      <c r="EF91">
        <v>9993.01769230769</v>
      </c>
      <c r="EG91">
        <v>0</v>
      </c>
      <c r="EH91">
        <v>1227.09615384615</v>
      </c>
      <c r="EI91">
        <v>-48.0488692307692</v>
      </c>
      <c r="EJ91">
        <v>1199.17076923077</v>
      </c>
      <c r="EK91">
        <v>1241.41384615385</v>
      </c>
      <c r="EL91">
        <v>5.71835692307692</v>
      </c>
      <c r="EM91">
        <v>1210.50230769231</v>
      </c>
      <c r="EN91">
        <v>24.9001846153846</v>
      </c>
      <c r="EO91">
        <v>2.76436923076923</v>
      </c>
      <c r="EP91">
        <v>2.24809230769231</v>
      </c>
      <c r="EQ91">
        <v>22.6728461538462</v>
      </c>
      <c r="ER91">
        <v>19.3092</v>
      </c>
      <c r="ES91">
        <v>1199.97</v>
      </c>
      <c r="ET91">
        <v>0.967001384615385</v>
      </c>
      <c r="EU91">
        <v>0.0329987769230769</v>
      </c>
      <c r="EV91">
        <v>0</v>
      </c>
      <c r="EW91">
        <v>1417.46923076923</v>
      </c>
      <c r="EX91">
        <v>5.00059</v>
      </c>
      <c r="EY91">
        <v>17200.6538461538</v>
      </c>
      <c r="EZ91">
        <v>10358.4615384615</v>
      </c>
      <c r="FA91">
        <v>45.5047692307692</v>
      </c>
      <c r="FB91">
        <v>46.875</v>
      </c>
      <c r="FC91">
        <v>45.562</v>
      </c>
      <c r="FD91">
        <v>46.7881538461539</v>
      </c>
      <c r="FE91">
        <v>47.125</v>
      </c>
      <c r="FF91">
        <v>1155.54</v>
      </c>
      <c r="FG91">
        <v>39.43</v>
      </c>
      <c r="FH91">
        <v>0</v>
      </c>
      <c r="FI91">
        <v>1761408603.1</v>
      </c>
      <c r="FJ91">
        <v>0</v>
      </c>
      <c r="FK91">
        <v>1417.432</v>
      </c>
      <c r="FL91">
        <v>-2.84153846973445</v>
      </c>
      <c r="FM91">
        <v>-38.561538473633</v>
      </c>
      <c r="FN91">
        <v>17200.384</v>
      </c>
      <c r="FO91">
        <v>15</v>
      </c>
      <c r="FP91">
        <v>0</v>
      </c>
      <c r="FQ91" t="s">
        <v>439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-47.971455</v>
      </c>
      <c r="GD91">
        <v>-2.43908120300754</v>
      </c>
      <c r="GE91">
        <v>0.661590298050841</v>
      </c>
      <c r="GF91">
        <v>0</v>
      </c>
      <c r="GG91">
        <v>1417.61176470588</v>
      </c>
      <c r="GH91">
        <v>-3.34728800495839</v>
      </c>
      <c r="GI91">
        <v>0.395016534190333</v>
      </c>
      <c r="GJ91">
        <v>-1</v>
      </c>
      <c r="GK91">
        <v>5.726133</v>
      </c>
      <c r="GL91">
        <v>-0.201148872180453</v>
      </c>
      <c r="GM91">
        <v>0.0193815894859013</v>
      </c>
      <c r="GN91">
        <v>0</v>
      </c>
      <c r="GO91">
        <v>0</v>
      </c>
      <c r="GP91">
        <v>2</v>
      </c>
      <c r="GQ91" t="s">
        <v>473</v>
      </c>
      <c r="GR91">
        <v>3.13119</v>
      </c>
      <c r="GS91">
        <v>2.70988</v>
      </c>
      <c r="GT91">
        <v>0.181489</v>
      </c>
      <c r="GU91">
        <v>0.186158</v>
      </c>
      <c r="GV91">
        <v>0.120463</v>
      </c>
      <c r="GW91">
        <v>0.10437</v>
      </c>
      <c r="GX91">
        <v>30430.6</v>
      </c>
      <c r="GY91">
        <v>32261.8</v>
      </c>
      <c r="GZ91">
        <v>33682.4</v>
      </c>
      <c r="HA91">
        <v>35939.3</v>
      </c>
      <c r="HB91">
        <v>41965.2</v>
      </c>
      <c r="HC91">
        <v>46256.3</v>
      </c>
      <c r="HD91">
        <v>52643.2</v>
      </c>
      <c r="HE91">
        <v>57466</v>
      </c>
      <c r="HF91">
        <v>1.86355</v>
      </c>
      <c r="HG91">
        <v>1.73813</v>
      </c>
      <c r="HH91">
        <v>0.100169</v>
      </c>
      <c r="HI91">
        <v>0</v>
      </c>
      <c r="HJ91">
        <v>34.4076</v>
      </c>
      <c r="HK91">
        <v>999.9</v>
      </c>
      <c r="HL91">
        <v>60.225</v>
      </c>
      <c r="HM91">
        <v>27.956</v>
      </c>
      <c r="HN91">
        <v>25.2518</v>
      </c>
      <c r="HO91">
        <v>55.7945</v>
      </c>
      <c r="HP91">
        <v>44.0024</v>
      </c>
      <c r="HQ91">
        <v>1</v>
      </c>
      <c r="HR91">
        <v>0.694807</v>
      </c>
      <c r="HS91">
        <v>0.215863</v>
      </c>
      <c r="HT91">
        <v>20.1351</v>
      </c>
      <c r="HU91">
        <v>5.19318</v>
      </c>
      <c r="HV91">
        <v>12.0099</v>
      </c>
      <c r="HW91">
        <v>4.97335</v>
      </c>
      <c r="HX91">
        <v>3.29485</v>
      </c>
      <c r="HY91">
        <v>9999</v>
      </c>
      <c r="HZ91">
        <v>9999</v>
      </c>
      <c r="IA91">
        <v>999.9</v>
      </c>
      <c r="IB91">
        <v>9999</v>
      </c>
      <c r="IC91">
        <v>1.86318</v>
      </c>
      <c r="ID91">
        <v>1.86811</v>
      </c>
      <c r="IE91">
        <v>1.86783</v>
      </c>
      <c r="IF91">
        <v>1.86902</v>
      </c>
      <c r="IG91">
        <v>1.86982</v>
      </c>
      <c r="IH91">
        <v>1.86595</v>
      </c>
      <c r="II91">
        <v>1.86695</v>
      </c>
      <c r="IJ91">
        <v>1.86841</v>
      </c>
      <c r="IK91">
        <v>5</v>
      </c>
      <c r="IL91">
        <v>0</v>
      </c>
      <c r="IM91">
        <v>0</v>
      </c>
      <c r="IN91">
        <v>0</v>
      </c>
      <c r="IO91" t="s">
        <v>441</v>
      </c>
      <c r="IP91" t="s">
        <v>442</v>
      </c>
      <c r="IQ91" t="s">
        <v>443</v>
      </c>
      <c r="IR91" t="s">
        <v>443</v>
      </c>
      <c r="IS91" t="s">
        <v>443</v>
      </c>
      <c r="IT91" t="s">
        <v>443</v>
      </c>
      <c r="IU91">
        <v>0</v>
      </c>
      <c r="IV91">
        <v>100</v>
      </c>
      <c r="IW91">
        <v>100</v>
      </c>
      <c r="IX91">
        <v>1.1</v>
      </c>
      <c r="IY91">
        <v>0.3152</v>
      </c>
      <c r="IZ91">
        <v>1.09748391826392</v>
      </c>
      <c r="JA91">
        <v>0</v>
      </c>
      <c r="JB91">
        <v>0</v>
      </c>
      <c r="JC91">
        <v>0</v>
      </c>
      <c r="JD91">
        <v>0.315191680746845</v>
      </c>
      <c r="JE91">
        <v>0</v>
      </c>
      <c r="JF91">
        <v>0</v>
      </c>
      <c r="JG91">
        <v>0</v>
      </c>
      <c r="JH91">
        <v>5</v>
      </c>
      <c r="JI91">
        <v>2273</v>
      </c>
      <c r="JJ91">
        <v>0</v>
      </c>
      <c r="JK91">
        <v>25</v>
      </c>
      <c r="JL91">
        <v>29356810.7</v>
      </c>
      <c r="JM91">
        <v>29356810.7</v>
      </c>
      <c r="JN91">
        <v>2.4353</v>
      </c>
      <c r="JO91">
        <v>2.60254</v>
      </c>
      <c r="JP91">
        <v>1.54785</v>
      </c>
      <c r="JQ91">
        <v>2.32422</v>
      </c>
      <c r="JR91">
        <v>1.64673</v>
      </c>
      <c r="JS91">
        <v>2.25952</v>
      </c>
      <c r="JT91">
        <v>32.4875</v>
      </c>
      <c r="JU91">
        <v>24.2013</v>
      </c>
      <c r="JV91">
        <v>18</v>
      </c>
      <c r="JW91">
        <v>506.972</v>
      </c>
      <c r="JX91">
        <v>419.458</v>
      </c>
      <c r="JY91">
        <v>35.754</v>
      </c>
      <c r="JZ91">
        <v>36.0382</v>
      </c>
      <c r="KA91">
        <v>30.0001</v>
      </c>
      <c r="KB91">
        <v>35.8985</v>
      </c>
      <c r="KC91">
        <v>35.8237</v>
      </c>
      <c r="KD91">
        <v>48.7386</v>
      </c>
      <c r="KE91">
        <v>0</v>
      </c>
      <c r="KF91">
        <v>100</v>
      </c>
      <c r="KG91">
        <v>35.7328</v>
      </c>
      <c r="KH91">
        <v>1256.67</v>
      </c>
      <c r="KI91">
        <v>53.0404</v>
      </c>
      <c r="KJ91">
        <v>95.6241</v>
      </c>
      <c r="KK91">
        <v>93.0907</v>
      </c>
    </row>
    <row r="92" spans="1:297">
      <c r="A92">
        <v>76</v>
      </c>
      <c r="B92">
        <v>1761408648</v>
      </c>
      <c r="C92">
        <v>467</v>
      </c>
      <c r="D92" t="s">
        <v>594</v>
      </c>
      <c r="E92" t="s">
        <v>595</v>
      </c>
      <c r="F92">
        <v>5</v>
      </c>
      <c r="G92" t="s">
        <v>435</v>
      </c>
      <c r="H92" t="s">
        <v>436</v>
      </c>
      <c r="I92">
        <v>1761408639.84615</v>
      </c>
      <c r="J92">
        <f>(K92)/1000</f>
        <v>0</v>
      </c>
      <c r="K92">
        <f>IF(DP92, AN92, AH92)</f>
        <v>0</v>
      </c>
      <c r="L92">
        <f>IF(DP92, AI92, AG92)</f>
        <v>0</v>
      </c>
      <c r="M92">
        <f>DR92 - IF(AU92&gt;1, L92*DL92*100.0/(AW92), 0)</f>
        <v>0</v>
      </c>
      <c r="N92">
        <f>((T92-J92/2)*M92-L92)/(T92+J92/2)</f>
        <v>0</v>
      </c>
      <c r="O92">
        <f>N92*(DY92+DZ92)/1000.0</f>
        <v>0</v>
      </c>
      <c r="P92">
        <f>(DR92 - IF(AU92&gt;1, L92*DL92*100.0/(AW92), 0))*(DY92+DZ92)/1000.0</f>
        <v>0</v>
      </c>
      <c r="Q92">
        <f>2.0/((1/S92-1/R92)+SIGN(S92)*SQRT((1/S92-1/R92)*(1/S92-1/R92) + 4*DM92/((DM92+1)*(DM92+1))*(2*1/S92*1/R92-1/R92*1/R92)))</f>
        <v>0</v>
      </c>
      <c r="R92">
        <f>IF(LEFT(DN92,1)&lt;&gt;"0",IF(LEFT(DN92,1)="1",3.0,DO92),$D$5+$E$5*(EF92*DY92/($K$5*1000))+$F$5*(EF92*DY92/($K$5*1000))*MAX(MIN(DL92,$J$5),$I$5)*MAX(MIN(DL92,$J$5),$I$5)+$G$5*MAX(MIN(DL92,$J$5),$I$5)*(EF92*DY92/($K$5*1000))+$H$5*(EF92*DY92/($K$5*1000))*(EF92*DY92/($K$5*1000)))</f>
        <v>0</v>
      </c>
      <c r="S92">
        <f>J92*(1000-(1000*0.61365*exp(17.502*W92/(240.97+W92))/(DY92+DZ92)+DT92)/2)/(1000*0.61365*exp(17.502*W92/(240.97+W92))/(DY92+DZ92)-DT92)</f>
        <v>0</v>
      </c>
      <c r="T92">
        <f>1/((DM92+1)/(Q92/1.6)+1/(R92/1.37)) + DM92/((DM92+1)/(Q92/1.6) + DM92/(R92/1.37))</f>
        <v>0</v>
      </c>
      <c r="U92">
        <f>(DH92*DK92)</f>
        <v>0</v>
      </c>
      <c r="V92">
        <f>(EA92+(U92+2*0.95*5.67E-8*(((EA92+$B$7)+273)^4-(EA92+273)^4)-44100*J92)/(1.84*29.3*R92+8*0.95*5.67E-8*(EA92+273)^3))</f>
        <v>0</v>
      </c>
      <c r="W92">
        <f>($C$7*EB92+$D$7*EC92+$E$7*V92)</f>
        <v>0</v>
      </c>
      <c r="X92">
        <f>0.61365*exp(17.502*W92/(240.97+W92))</f>
        <v>0</v>
      </c>
      <c r="Y92">
        <f>(Z92/AA92*100)</f>
        <v>0</v>
      </c>
      <c r="Z92">
        <f>DT92*(DY92+DZ92)/1000</f>
        <v>0</v>
      </c>
      <c r="AA92">
        <f>0.61365*exp(17.502*EA92/(240.97+EA92))</f>
        <v>0</v>
      </c>
      <c r="AB92">
        <f>(X92-DT92*(DY92+DZ92)/1000)</f>
        <v>0</v>
      </c>
      <c r="AC92">
        <f>(-J92*44100)</f>
        <v>0</v>
      </c>
      <c r="AD92">
        <f>2*29.3*R92*0.92*(EA92-W92)</f>
        <v>0</v>
      </c>
      <c r="AE92">
        <f>2*0.95*5.67E-8*(((EA92+$B$7)+273)^4-(W92+273)^4)</f>
        <v>0</v>
      </c>
      <c r="AF92">
        <f>U92+AE92+AC92+AD92</f>
        <v>0</v>
      </c>
      <c r="AG92">
        <f>DX92*AU92*(DS92-DR92*(1000-AU92*DU92)/(1000-AU92*DT92))/(100*DL92)</f>
        <v>0</v>
      </c>
      <c r="AH92">
        <f>1000*DX92*AU92*(DT92-DU92)/(100*DL92*(1000-AU92*DT92))</f>
        <v>0</v>
      </c>
      <c r="AI92">
        <f>(AJ92 - AK92 - DY92*1E3/(8.314*(EA92+273.15)) * AM92/DX92 * AL92) * DX92/(100*DL92) * (1000 - DU92)/1000</f>
        <v>0</v>
      </c>
      <c r="AJ92">
        <v>1275.8104813444</v>
      </c>
      <c r="AK92">
        <v>1240.8863030303</v>
      </c>
      <c r="AL92">
        <v>3.5509094462667</v>
      </c>
      <c r="AM92">
        <v>64.7646732039723</v>
      </c>
      <c r="AN92">
        <f>(AP92 - AO92 + DY92*1E3/(8.314*(EA92+273.15)) * AR92/DX92 * AQ92) * DX92/(100*DL92) * 1000/(1000 - AP92)</f>
        <v>0</v>
      </c>
      <c r="AO92">
        <v>24.9073070111361</v>
      </c>
      <c r="AP92">
        <v>30.5832593939394</v>
      </c>
      <c r="AQ92">
        <v>-7.12839296545997e-05</v>
      </c>
      <c r="AR92">
        <v>110.942474455945</v>
      </c>
      <c r="AS92">
        <v>0</v>
      </c>
      <c r="AT92">
        <v>0</v>
      </c>
      <c r="AU92">
        <f>IF(AS92*$H$13&gt;=AW92,1.0,(AW92/(AW92-AS92*$H$13)))</f>
        <v>0</v>
      </c>
      <c r="AV92">
        <f>(AU92-1)*100</f>
        <v>0</v>
      </c>
      <c r="AW92">
        <f>MAX(0,($B$13+$C$13*EF92)/(1+$D$13*EF92)*DY92/(EA92+273)*$E$13)</f>
        <v>0</v>
      </c>
      <c r="AX92" t="s">
        <v>437</v>
      </c>
      <c r="AY92" t="s">
        <v>437</v>
      </c>
      <c r="AZ92">
        <v>0</v>
      </c>
      <c r="BA92">
        <v>0</v>
      </c>
      <c r="BB92">
        <f>1-AZ92/BA92</f>
        <v>0</v>
      </c>
      <c r="BC92">
        <v>0</v>
      </c>
      <c r="BD92" t="s">
        <v>437</v>
      </c>
      <c r="BE92" t="s">
        <v>437</v>
      </c>
      <c r="BF92">
        <v>0</v>
      </c>
      <c r="BG92">
        <v>0</v>
      </c>
      <c r="BH92">
        <f>1-BF92/BG92</f>
        <v>0</v>
      </c>
      <c r="BI92">
        <v>0.5</v>
      </c>
      <c r="BJ92">
        <f>DI92</f>
        <v>0</v>
      </c>
      <c r="BK92">
        <f>L92</f>
        <v>0</v>
      </c>
      <c r="BL92">
        <f>BH92*BI92*BJ92</f>
        <v>0</v>
      </c>
      <c r="BM92">
        <f>(BK92-BC92)/BJ92</f>
        <v>0</v>
      </c>
      <c r="BN92">
        <f>(BA92-BG92)/BG92</f>
        <v>0</v>
      </c>
      <c r="BO92">
        <f>AZ92/(BB92+AZ92/BG92)</f>
        <v>0</v>
      </c>
      <c r="BP92" t="s">
        <v>437</v>
      </c>
      <c r="BQ92">
        <v>0</v>
      </c>
      <c r="BR92">
        <f>IF(BQ92&lt;&gt;0, BQ92, BO92)</f>
        <v>0</v>
      </c>
      <c r="BS92">
        <f>1-BR92/BG92</f>
        <v>0</v>
      </c>
      <c r="BT92">
        <f>(BG92-BF92)/(BG92-BR92)</f>
        <v>0</v>
      </c>
      <c r="BU92">
        <f>(BA92-BG92)/(BA92-BR92)</f>
        <v>0</v>
      </c>
      <c r="BV92">
        <f>(BG92-BF92)/(BG92-AZ92)</f>
        <v>0</v>
      </c>
      <c r="BW92">
        <f>(BA92-BG92)/(BA92-AZ92)</f>
        <v>0</v>
      </c>
      <c r="BX92">
        <f>(BT92*BR92/BF92)</f>
        <v>0</v>
      </c>
      <c r="BY92">
        <f>(1-BX92)</f>
        <v>0</v>
      </c>
      <c r="DH92">
        <f>$B$11*EG92+$C$11*EH92+$F$11*ES92*(1-EV92)</f>
        <v>0</v>
      </c>
      <c r="DI92">
        <f>DH92*DJ92</f>
        <v>0</v>
      </c>
      <c r="DJ92">
        <f>($B$11*$D$9+$C$11*$D$9+$F$11*((FF92+EX92)/MAX(FF92+EX92+FG92, 0.1)*$I$9+FG92/MAX(FF92+EX92+FG92, 0.1)*$J$9))/($B$11+$C$11+$F$11)</f>
        <v>0</v>
      </c>
      <c r="DK92">
        <f>($B$11*$K$9+$C$11*$K$9+$F$11*((FF92+EX92)/MAX(FF92+EX92+FG92, 0.1)*$P$9+FG92/MAX(FF92+EX92+FG92, 0.1)*$Q$9))/($B$11+$C$11+$F$11)</f>
        <v>0</v>
      </c>
      <c r="DL92">
        <v>6</v>
      </c>
      <c r="DM92">
        <v>0.5</v>
      </c>
      <c r="DN92" t="s">
        <v>438</v>
      </c>
      <c r="DO92">
        <v>2</v>
      </c>
      <c r="DP92" t="b">
        <v>1</v>
      </c>
      <c r="DQ92">
        <v>1761408639.84615</v>
      </c>
      <c r="DR92">
        <v>1178.97461538462</v>
      </c>
      <c r="DS92">
        <v>1227.63384615385</v>
      </c>
      <c r="DT92">
        <v>30.6037076923077</v>
      </c>
      <c r="DU92">
        <v>24.9030615384615</v>
      </c>
      <c r="DV92">
        <v>1177.87846153846</v>
      </c>
      <c r="DW92">
        <v>30.2885230769231</v>
      </c>
      <c r="DX92">
        <v>500.001461538462</v>
      </c>
      <c r="DY92">
        <v>90.2824692307693</v>
      </c>
      <c r="DZ92">
        <v>0.0314816</v>
      </c>
      <c r="EA92">
        <v>36.9998615384615</v>
      </c>
      <c r="EB92">
        <v>36.0282076923077</v>
      </c>
      <c r="EC92">
        <v>999.9</v>
      </c>
      <c r="ED92">
        <v>0</v>
      </c>
      <c r="EE92">
        <v>0</v>
      </c>
      <c r="EF92">
        <v>10001.5792307692</v>
      </c>
      <c r="EG92">
        <v>0</v>
      </c>
      <c r="EH92">
        <v>1227.11230769231</v>
      </c>
      <c r="EI92">
        <v>-48.6584923076923</v>
      </c>
      <c r="EJ92">
        <v>1216.19538461538</v>
      </c>
      <c r="EK92">
        <v>1258.98692307692</v>
      </c>
      <c r="EL92">
        <v>5.70064846153846</v>
      </c>
      <c r="EM92">
        <v>1227.63384615385</v>
      </c>
      <c r="EN92">
        <v>24.9030615384615</v>
      </c>
      <c r="EO92">
        <v>2.76297692307692</v>
      </c>
      <c r="EP92">
        <v>2.24830846153846</v>
      </c>
      <c r="EQ92">
        <v>22.6645461538462</v>
      </c>
      <c r="ER92">
        <v>19.3107461538462</v>
      </c>
      <c r="ES92">
        <v>1199.99769230769</v>
      </c>
      <c r="ET92">
        <v>0.967002</v>
      </c>
      <c r="EU92">
        <v>0.0329981307692308</v>
      </c>
      <c r="EV92">
        <v>0</v>
      </c>
      <c r="EW92">
        <v>1417.17230769231</v>
      </c>
      <c r="EX92">
        <v>5.00059</v>
      </c>
      <c r="EY92">
        <v>17198.0153846154</v>
      </c>
      <c r="EZ92">
        <v>10358.7</v>
      </c>
      <c r="FA92">
        <v>45.5</v>
      </c>
      <c r="FB92">
        <v>46.875</v>
      </c>
      <c r="FC92">
        <v>45.562</v>
      </c>
      <c r="FD92">
        <v>46.7976923076923</v>
      </c>
      <c r="FE92">
        <v>47.125</v>
      </c>
      <c r="FF92">
        <v>1155.56769230769</v>
      </c>
      <c r="FG92">
        <v>39.43</v>
      </c>
      <c r="FH92">
        <v>0</v>
      </c>
      <c r="FI92">
        <v>1761408607.9</v>
      </c>
      <c r="FJ92">
        <v>0</v>
      </c>
      <c r="FK92">
        <v>1417.1748</v>
      </c>
      <c r="FL92">
        <v>-2.17615384775253</v>
      </c>
      <c r="FM92">
        <v>-38.1230766756597</v>
      </c>
      <c r="FN92">
        <v>17197.508</v>
      </c>
      <c r="FO92">
        <v>15</v>
      </c>
      <c r="FP92">
        <v>0</v>
      </c>
      <c r="FQ92" t="s">
        <v>439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-48.3375047619048</v>
      </c>
      <c r="GD92">
        <v>-5.45111688311702</v>
      </c>
      <c r="GE92">
        <v>0.85182571069785</v>
      </c>
      <c r="GF92">
        <v>0</v>
      </c>
      <c r="GG92">
        <v>1417.39</v>
      </c>
      <c r="GH92">
        <v>-3.13949580164356</v>
      </c>
      <c r="GI92">
        <v>0.371515180593969</v>
      </c>
      <c r="GJ92">
        <v>-1</v>
      </c>
      <c r="GK92">
        <v>5.71028476190476</v>
      </c>
      <c r="GL92">
        <v>-0.208652727272715</v>
      </c>
      <c r="GM92">
        <v>0.0211172115806824</v>
      </c>
      <c r="GN92">
        <v>0</v>
      </c>
      <c r="GO92">
        <v>0</v>
      </c>
      <c r="GP92">
        <v>2</v>
      </c>
      <c r="GQ92" t="s">
        <v>473</v>
      </c>
      <c r="GR92">
        <v>3.1313</v>
      </c>
      <c r="GS92">
        <v>2.7094</v>
      </c>
      <c r="GT92">
        <v>0.183128</v>
      </c>
      <c r="GU92">
        <v>0.187686</v>
      </c>
      <c r="GV92">
        <v>0.12043</v>
      </c>
      <c r="GW92">
        <v>0.104377</v>
      </c>
      <c r="GX92">
        <v>30369.3</v>
      </c>
      <c r="GY92">
        <v>32201.3</v>
      </c>
      <c r="GZ92">
        <v>33682.2</v>
      </c>
      <c r="HA92">
        <v>35939.5</v>
      </c>
      <c r="HB92">
        <v>41966.9</v>
      </c>
      <c r="HC92">
        <v>46256.1</v>
      </c>
      <c r="HD92">
        <v>52643.1</v>
      </c>
      <c r="HE92">
        <v>57465.9</v>
      </c>
      <c r="HF92">
        <v>1.8637</v>
      </c>
      <c r="HG92">
        <v>1.73797</v>
      </c>
      <c r="HH92">
        <v>0.100292</v>
      </c>
      <c r="HI92">
        <v>0</v>
      </c>
      <c r="HJ92">
        <v>34.4076</v>
      </c>
      <c r="HK92">
        <v>999.9</v>
      </c>
      <c r="HL92">
        <v>60.2</v>
      </c>
      <c r="HM92">
        <v>27.956</v>
      </c>
      <c r="HN92">
        <v>25.2395</v>
      </c>
      <c r="HO92">
        <v>55.7745</v>
      </c>
      <c r="HP92">
        <v>43.9784</v>
      </c>
      <c r="HQ92">
        <v>1</v>
      </c>
      <c r="HR92">
        <v>0.6947</v>
      </c>
      <c r="HS92">
        <v>0.212576</v>
      </c>
      <c r="HT92">
        <v>20.1351</v>
      </c>
      <c r="HU92">
        <v>5.19303</v>
      </c>
      <c r="HV92">
        <v>12.0099</v>
      </c>
      <c r="HW92">
        <v>4.9734</v>
      </c>
      <c r="HX92">
        <v>3.2947</v>
      </c>
      <c r="HY92">
        <v>9999</v>
      </c>
      <c r="HZ92">
        <v>9999</v>
      </c>
      <c r="IA92">
        <v>999.9</v>
      </c>
      <c r="IB92">
        <v>9999</v>
      </c>
      <c r="IC92">
        <v>1.86318</v>
      </c>
      <c r="ID92">
        <v>1.8681</v>
      </c>
      <c r="IE92">
        <v>1.86783</v>
      </c>
      <c r="IF92">
        <v>1.86905</v>
      </c>
      <c r="IG92">
        <v>1.86982</v>
      </c>
      <c r="IH92">
        <v>1.86597</v>
      </c>
      <c r="II92">
        <v>1.86695</v>
      </c>
      <c r="IJ92">
        <v>1.86843</v>
      </c>
      <c r="IK92">
        <v>5</v>
      </c>
      <c r="IL92">
        <v>0</v>
      </c>
      <c r="IM92">
        <v>0</v>
      </c>
      <c r="IN92">
        <v>0</v>
      </c>
      <c r="IO92" t="s">
        <v>441</v>
      </c>
      <c r="IP92" t="s">
        <v>442</v>
      </c>
      <c r="IQ92" t="s">
        <v>443</v>
      </c>
      <c r="IR92" t="s">
        <v>443</v>
      </c>
      <c r="IS92" t="s">
        <v>443</v>
      </c>
      <c r="IT92" t="s">
        <v>443</v>
      </c>
      <c r="IU92">
        <v>0</v>
      </c>
      <c r="IV92">
        <v>100</v>
      </c>
      <c r="IW92">
        <v>100</v>
      </c>
      <c r="IX92">
        <v>1.1</v>
      </c>
      <c r="IY92">
        <v>0.3152</v>
      </c>
      <c r="IZ92">
        <v>1.09748391826392</v>
      </c>
      <c r="JA92">
        <v>0</v>
      </c>
      <c r="JB92">
        <v>0</v>
      </c>
      <c r="JC92">
        <v>0</v>
      </c>
      <c r="JD92">
        <v>0.315191680746845</v>
      </c>
      <c r="JE92">
        <v>0</v>
      </c>
      <c r="JF92">
        <v>0</v>
      </c>
      <c r="JG92">
        <v>0</v>
      </c>
      <c r="JH92">
        <v>5</v>
      </c>
      <c r="JI92">
        <v>2273</v>
      </c>
      <c r="JJ92">
        <v>0</v>
      </c>
      <c r="JK92">
        <v>25</v>
      </c>
      <c r="JL92">
        <v>29356810.8</v>
      </c>
      <c r="JM92">
        <v>29356810.8</v>
      </c>
      <c r="JN92">
        <v>2.45728</v>
      </c>
      <c r="JO92">
        <v>2.60376</v>
      </c>
      <c r="JP92">
        <v>1.54785</v>
      </c>
      <c r="JQ92">
        <v>2.323</v>
      </c>
      <c r="JR92">
        <v>1.64551</v>
      </c>
      <c r="JS92">
        <v>2.23267</v>
      </c>
      <c r="JT92">
        <v>32.4875</v>
      </c>
      <c r="JU92">
        <v>24.2013</v>
      </c>
      <c r="JV92">
        <v>18</v>
      </c>
      <c r="JW92">
        <v>507.068</v>
      </c>
      <c r="JX92">
        <v>419.368</v>
      </c>
      <c r="JY92">
        <v>35.7222</v>
      </c>
      <c r="JZ92">
        <v>36.0359</v>
      </c>
      <c r="KA92">
        <v>30</v>
      </c>
      <c r="KB92">
        <v>35.8974</v>
      </c>
      <c r="KC92">
        <v>35.8237</v>
      </c>
      <c r="KD92">
        <v>49.2964</v>
      </c>
      <c r="KE92">
        <v>0</v>
      </c>
      <c r="KF92">
        <v>100</v>
      </c>
      <c r="KG92">
        <v>35.7116</v>
      </c>
      <c r="KH92">
        <v>1276.91</v>
      </c>
      <c r="KI92">
        <v>53.0404</v>
      </c>
      <c r="KJ92">
        <v>95.6238</v>
      </c>
      <c r="KK92">
        <v>93.0908</v>
      </c>
    </row>
    <row r="93" spans="1:297">
      <c r="A93">
        <v>77</v>
      </c>
      <c r="B93">
        <v>1761408653</v>
      </c>
      <c r="C93">
        <v>472</v>
      </c>
      <c r="D93" t="s">
        <v>596</v>
      </c>
      <c r="E93" t="s">
        <v>597</v>
      </c>
      <c r="F93">
        <v>5</v>
      </c>
      <c r="G93" t="s">
        <v>435</v>
      </c>
      <c r="H93" t="s">
        <v>436</v>
      </c>
      <c r="I93">
        <v>1761408644.84615</v>
      </c>
      <c r="J93">
        <f>(K93)/1000</f>
        <v>0</v>
      </c>
      <c r="K93">
        <f>IF(DP93, AN93, AH93)</f>
        <v>0</v>
      </c>
      <c r="L93">
        <f>IF(DP93, AI93, AG93)</f>
        <v>0</v>
      </c>
      <c r="M93">
        <f>DR93 - IF(AU93&gt;1, L93*DL93*100.0/(AW93), 0)</f>
        <v>0</v>
      </c>
      <c r="N93">
        <f>((T93-J93/2)*M93-L93)/(T93+J93/2)</f>
        <v>0</v>
      </c>
      <c r="O93">
        <f>N93*(DY93+DZ93)/1000.0</f>
        <v>0</v>
      </c>
      <c r="P93">
        <f>(DR93 - IF(AU93&gt;1, L93*DL93*100.0/(AW93), 0))*(DY93+DZ93)/1000.0</f>
        <v>0</v>
      </c>
      <c r="Q93">
        <f>2.0/((1/S93-1/R93)+SIGN(S93)*SQRT((1/S93-1/R93)*(1/S93-1/R93) + 4*DM93/((DM93+1)*(DM93+1))*(2*1/S93*1/R93-1/R93*1/R93)))</f>
        <v>0</v>
      </c>
      <c r="R93">
        <f>IF(LEFT(DN93,1)&lt;&gt;"0",IF(LEFT(DN93,1)="1",3.0,DO93),$D$5+$E$5*(EF93*DY93/($K$5*1000))+$F$5*(EF93*DY93/($K$5*1000))*MAX(MIN(DL93,$J$5),$I$5)*MAX(MIN(DL93,$J$5),$I$5)+$G$5*MAX(MIN(DL93,$J$5),$I$5)*(EF93*DY93/($K$5*1000))+$H$5*(EF93*DY93/($K$5*1000))*(EF93*DY93/($K$5*1000)))</f>
        <v>0</v>
      </c>
      <c r="S93">
        <f>J93*(1000-(1000*0.61365*exp(17.502*W93/(240.97+W93))/(DY93+DZ93)+DT93)/2)/(1000*0.61365*exp(17.502*W93/(240.97+W93))/(DY93+DZ93)-DT93)</f>
        <v>0</v>
      </c>
      <c r="T93">
        <f>1/((DM93+1)/(Q93/1.6)+1/(R93/1.37)) + DM93/((DM93+1)/(Q93/1.6) + DM93/(R93/1.37))</f>
        <v>0</v>
      </c>
      <c r="U93">
        <f>(DH93*DK93)</f>
        <v>0</v>
      </c>
      <c r="V93">
        <f>(EA93+(U93+2*0.95*5.67E-8*(((EA93+$B$7)+273)^4-(EA93+273)^4)-44100*J93)/(1.84*29.3*R93+8*0.95*5.67E-8*(EA93+273)^3))</f>
        <v>0</v>
      </c>
      <c r="W93">
        <f>($C$7*EB93+$D$7*EC93+$E$7*V93)</f>
        <v>0</v>
      </c>
      <c r="X93">
        <f>0.61365*exp(17.502*W93/(240.97+W93))</f>
        <v>0</v>
      </c>
      <c r="Y93">
        <f>(Z93/AA93*100)</f>
        <v>0</v>
      </c>
      <c r="Z93">
        <f>DT93*(DY93+DZ93)/1000</f>
        <v>0</v>
      </c>
      <c r="AA93">
        <f>0.61365*exp(17.502*EA93/(240.97+EA93))</f>
        <v>0</v>
      </c>
      <c r="AB93">
        <f>(X93-DT93*(DY93+DZ93)/1000)</f>
        <v>0</v>
      </c>
      <c r="AC93">
        <f>(-J93*44100)</f>
        <v>0</v>
      </c>
      <c r="AD93">
        <f>2*29.3*R93*0.92*(EA93-W93)</f>
        <v>0</v>
      </c>
      <c r="AE93">
        <f>2*0.95*5.67E-8*(((EA93+$B$7)+273)^4-(W93+273)^4)</f>
        <v>0</v>
      </c>
      <c r="AF93">
        <f>U93+AE93+AC93+AD93</f>
        <v>0</v>
      </c>
      <c r="AG93">
        <f>DX93*AU93*(DS93-DR93*(1000-AU93*DU93)/(1000-AU93*DT93))/(100*DL93)</f>
        <v>0</v>
      </c>
      <c r="AH93">
        <f>1000*DX93*AU93*(DT93-DU93)/(100*DL93*(1000-AU93*DT93))</f>
        <v>0</v>
      </c>
      <c r="AI93">
        <f>(AJ93 - AK93 - DY93*1E3/(8.314*(EA93+273.15)) * AM93/DX93 * AL93) * DX93/(100*DL93) * (1000 - DU93)/1000</f>
        <v>0</v>
      </c>
      <c r="AJ93">
        <v>1292.41710866536</v>
      </c>
      <c r="AK93">
        <v>1257.51909090909</v>
      </c>
      <c r="AL93">
        <v>3.33037165497961</v>
      </c>
      <c r="AM93">
        <v>64.7646732039723</v>
      </c>
      <c r="AN93">
        <f>(AP93 - AO93 + DY93*1E3/(8.314*(EA93+273.15)) * AR93/DX93 * AQ93) * DX93/(100*DL93) * 1000/(1000 - AP93)</f>
        <v>0</v>
      </c>
      <c r="AO93">
        <v>24.9101904617719</v>
      </c>
      <c r="AP93">
        <v>30.5710696969697</v>
      </c>
      <c r="AQ93">
        <v>-0.00010538794473422</v>
      </c>
      <c r="AR93">
        <v>110.942474455945</v>
      </c>
      <c r="AS93">
        <v>0</v>
      </c>
      <c r="AT93">
        <v>0</v>
      </c>
      <c r="AU93">
        <f>IF(AS93*$H$13&gt;=AW93,1.0,(AW93/(AW93-AS93*$H$13)))</f>
        <v>0</v>
      </c>
      <c r="AV93">
        <f>(AU93-1)*100</f>
        <v>0</v>
      </c>
      <c r="AW93">
        <f>MAX(0,($B$13+$C$13*EF93)/(1+$D$13*EF93)*DY93/(EA93+273)*$E$13)</f>
        <v>0</v>
      </c>
      <c r="AX93" t="s">
        <v>437</v>
      </c>
      <c r="AY93" t="s">
        <v>437</v>
      </c>
      <c r="AZ93">
        <v>0</v>
      </c>
      <c r="BA93">
        <v>0</v>
      </c>
      <c r="BB93">
        <f>1-AZ93/BA93</f>
        <v>0</v>
      </c>
      <c r="BC93">
        <v>0</v>
      </c>
      <c r="BD93" t="s">
        <v>437</v>
      </c>
      <c r="BE93" t="s">
        <v>437</v>
      </c>
      <c r="BF93">
        <v>0</v>
      </c>
      <c r="BG93">
        <v>0</v>
      </c>
      <c r="BH93">
        <f>1-BF93/BG93</f>
        <v>0</v>
      </c>
      <c r="BI93">
        <v>0.5</v>
      </c>
      <c r="BJ93">
        <f>DI93</f>
        <v>0</v>
      </c>
      <c r="BK93">
        <f>L93</f>
        <v>0</v>
      </c>
      <c r="BL93">
        <f>BH93*BI93*BJ93</f>
        <v>0</v>
      </c>
      <c r="BM93">
        <f>(BK93-BC93)/BJ93</f>
        <v>0</v>
      </c>
      <c r="BN93">
        <f>(BA93-BG93)/BG93</f>
        <v>0</v>
      </c>
      <c r="BO93">
        <f>AZ93/(BB93+AZ93/BG93)</f>
        <v>0</v>
      </c>
      <c r="BP93" t="s">
        <v>437</v>
      </c>
      <c r="BQ93">
        <v>0</v>
      </c>
      <c r="BR93">
        <f>IF(BQ93&lt;&gt;0, BQ93, BO93)</f>
        <v>0</v>
      </c>
      <c r="BS93">
        <f>1-BR93/BG93</f>
        <v>0</v>
      </c>
      <c r="BT93">
        <f>(BG93-BF93)/(BG93-BR93)</f>
        <v>0</v>
      </c>
      <c r="BU93">
        <f>(BA93-BG93)/(BA93-BR93)</f>
        <v>0</v>
      </c>
      <c r="BV93">
        <f>(BG93-BF93)/(BG93-AZ93)</f>
        <v>0</v>
      </c>
      <c r="BW93">
        <f>(BA93-BG93)/(BA93-AZ93)</f>
        <v>0</v>
      </c>
      <c r="BX93">
        <f>(BT93*BR93/BF93)</f>
        <v>0</v>
      </c>
      <c r="BY93">
        <f>(1-BX93)</f>
        <v>0</v>
      </c>
      <c r="DH93">
        <f>$B$11*EG93+$C$11*EH93+$F$11*ES93*(1-EV93)</f>
        <v>0</v>
      </c>
      <c r="DI93">
        <f>DH93*DJ93</f>
        <v>0</v>
      </c>
      <c r="DJ93">
        <f>($B$11*$D$9+$C$11*$D$9+$F$11*((FF93+EX93)/MAX(FF93+EX93+FG93, 0.1)*$I$9+FG93/MAX(FF93+EX93+FG93, 0.1)*$J$9))/($B$11+$C$11+$F$11)</f>
        <v>0</v>
      </c>
      <c r="DK93">
        <f>($B$11*$K$9+$C$11*$K$9+$F$11*((FF93+EX93)/MAX(FF93+EX93+FG93, 0.1)*$P$9+FG93/MAX(FF93+EX93+FG93, 0.1)*$Q$9))/($B$11+$C$11+$F$11)</f>
        <v>0</v>
      </c>
      <c r="DL93">
        <v>6</v>
      </c>
      <c r="DM93">
        <v>0.5</v>
      </c>
      <c r="DN93" t="s">
        <v>438</v>
      </c>
      <c r="DO93">
        <v>2</v>
      </c>
      <c r="DP93" t="b">
        <v>1</v>
      </c>
      <c r="DQ93">
        <v>1761408644.84615</v>
      </c>
      <c r="DR93">
        <v>1195.53846153846</v>
      </c>
      <c r="DS93">
        <v>1244.24153846154</v>
      </c>
      <c r="DT93">
        <v>30.5901846153846</v>
      </c>
      <c r="DU93">
        <v>24.9062153846154</v>
      </c>
      <c r="DV93">
        <v>1194.44230769231</v>
      </c>
      <c r="DW93">
        <v>30.275</v>
      </c>
      <c r="DX93">
        <v>500.020153846154</v>
      </c>
      <c r="DY93">
        <v>90.2805153846154</v>
      </c>
      <c r="DZ93">
        <v>0.0315135384615385</v>
      </c>
      <c r="EA93">
        <v>36.9939846153846</v>
      </c>
      <c r="EB93">
        <v>36.0248307692308</v>
      </c>
      <c r="EC93">
        <v>999.9</v>
      </c>
      <c r="ED93">
        <v>0</v>
      </c>
      <c r="EE93">
        <v>0</v>
      </c>
      <c r="EF93">
        <v>9998.84307692308</v>
      </c>
      <c r="EG93">
        <v>0</v>
      </c>
      <c r="EH93">
        <v>1227.10692307692</v>
      </c>
      <c r="EI93">
        <v>-48.7020923076923</v>
      </c>
      <c r="EJ93">
        <v>1233.26384615385</v>
      </c>
      <c r="EK93">
        <v>1276.02076923077</v>
      </c>
      <c r="EL93">
        <v>5.68396461538461</v>
      </c>
      <c r="EM93">
        <v>1244.24153846154</v>
      </c>
      <c r="EN93">
        <v>24.9062153846154</v>
      </c>
      <c r="EO93">
        <v>2.76169538461538</v>
      </c>
      <c r="EP93">
        <v>2.24854461538462</v>
      </c>
      <c r="EQ93">
        <v>22.6568923076923</v>
      </c>
      <c r="ER93">
        <v>19.3124307692308</v>
      </c>
      <c r="ES93">
        <v>1200.02153846154</v>
      </c>
      <c r="ET93">
        <v>0.967002615384615</v>
      </c>
      <c r="EU93">
        <v>0.0329974923076923</v>
      </c>
      <c r="EV93">
        <v>0</v>
      </c>
      <c r="EW93">
        <v>1416.97461538462</v>
      </c>
      <c r="EX93">
        <v>5.00059</v>
      </c>
      <c r="EY93">
        <v>17195.6461538462</v>
      </c>
      <c r="EZ93">
        <v>10358.9076923077</v>
      </c>
      <c r="FA93">
        <v>45.5095384615385</v>
      </c>
      <c r="FB93">
        <v>46.875</v>
      </c>
      <c r="FC93">
        <v>45.562</v>
      </c>
      <c r="FD93">
        <v>46.8024615384615</v>
      </c>
      <c r="FE93">
        <v>47.125</v>
      </c>
      <c r="FF93">
        <v>1155.59153846154</v>
      </c>
      <c r="FG93">
        <v>39.43</v>
      </c>
      <c r="FH93">
        <v>0</v>
      </c>
      <c r="FI93">
        <v>1761408612.7</v>
      </c>
      <c r="FJ93">
        <v>0</v>
      </c>
      <c r="FK93">
        <v>1416.9548</v>
      </c>
      <c r="FL93">
        <v>-3.03153846905733</v>
      </c>
      <c r="FM93">
        <v>-23.2230768814869</v>
      </c>
      <c r="FN93">
        <v>17194.924</v>
      </c>
      <c r="FO93">
        <v>15</v>
      </c>
      <c r="FP93">
        <v>0</v>
      </c>
      <c r="FQ93" t="s">
        <v>439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-48.7231</v>
      </c>
      <c r="GD93">
        <v>-2.34532330827065</v>
      </c>
      <c r="GE93">
        <v>0.668206494281521</v>
      </c>
      <c r="GF93">
        <v>0</v>
      </c>
      <c r="GG93">
        <v>1417.10088235294</v>
      </c>
      <c r="GH93">
        <v>-2.69289534168364</v>
      </c>
      <c r="GI93">
        <v>0.325444200033801</v>
      </c>
      <c r="GJ93">
        <v>-1</v>
      </c>
      <c r="GK93">
        <v>5.6919435</v>
      </c>
      <c r="GL93">
        <v>-0.203759548872175</v>
      </c>
      <c r="GM93">
        <v>0.0196564834787405</v>
      </c>
      <c r="GN93">
        <v>0</v>
      </c>
      <c r="GO93">
        <v>0</v>
      </c>
      <c r="GP93">
        <v>2</v>
      </c>
      <c r="GQ93" t="s">
        <v>473</v>
      </c>
      <c r="GR93">
        <v>3.1312</v>
      </c>
      <c r="GS93">
        <v>2.70953</v>
      </c>
      <c r="GT93">
        <v>0.184704</v>
      </c>
      <c r="GU93">
        <v>0.189345</v>
      </c>
      <c r="GV93">
        <v>0.120391</v>
      </c>
      <c r="GW93">
        <v>0.104384</v>
      </c>
      <c r="GX93">
        <v>30310.8</v>
      </c>
      <c r="GY93">
        <v>32135.2</v>
      </c>
      <c r="GZ93">
        <v>33682.4</v>
      </c>
      <c r="HA93">
        <v>35939.4</v>
      </c>
      <c r="HB93">
        <v>41969.3</v>
      </c>
      <c r="HC93">
        <v>46255.9</v>
      </c>
      <c r="HD93">
        <v>52643.6</v>
      </c>
      <c r="HE93">
        <v>57465.9</v>
      </c>
      <c r="HF93">
        <v>1.86337</v>
      </c>
      <c r="HG93">
        <v>1.7383</v>
      </c>
      <c r="HH93">
        <v>0.0999495</v>
      </c>
      <c r="HI93">
        <v>0</v>
      </c>
      <c r="HJ93">
        <v>34.4045</v>
      </c>
      <c r="HK93">
        <v>999.9</v>
      </c>
      <c r="HL93">
        <v>60.2</v>
      </c>
      <c r="HM93">
        <v>27.956</v>
      </c>
      <c r="HN93">
        <v>25.2394</v>
      </c>
      <c r="HO93">
        <v>56.2945</v>
      </c>
      <c r="HP93">
        <v>44.0104</v>
      </c>
      <c r="HQ93">
        <v>1</v>
      </c>
      <c r="HR93">
        <v>0.694637</v>
      </c>
      <c r="HS93">
        <v>0.199216</v>
      </c>
      <c r="HT93">
        <v>20.1352</v>
      </c>
      <c r="HU93">
        <v>5.19318</v>
      </c>
      <c r="HV93">
        <v>12.0099</v>
      </c>
      <c r="HW93">
        <v>4.9735</v>
      </c>
      <c r="HX93">
        <v>3.2948</v>
      </c>
      <c r="HY93">
        <v>9999</v>
      </c>
      <c r="HZ93">
        <v>9999</v>
      </c>
      <c r="IA93">
        <v>999.9</v>
      </c>
      <c r="IB93">
        <v>9999</v>
      </c>
      <c r="IC93">
        <v>1.86318</v>
      </c>
      <c r="ID93">
        <v>1.86808</v>
      </c>
      <c r="IE93">
        <v>1.86783</v>
      </c>
      <c r="IF93">
        <v>1.86904</v>
      </c>
      <c r="IG93">
        <v>1.86982</v>
      </c>
      <c r="IH93">
        <v>1.86593</v>
      </c>
      <c r="II93">
        <v>1.86696</v>
      </c>
      <c r="IJ93">
        <v>1.86843</v>
      </c>
      <c r="IK93">
        <v>5</v>
      </c>
      <c r="IL93">
        <v>0</v>
      </c>
      <c r="IM93">
        <v>0</v>
      </c>
      <c r="IN93">
        <v>0</v>
      </c>
      <c r="IO93" t="s">
        <v>441</v>
      </c>
      <c r="IP93" t="s">
        <v>442</v>
      </c>
      <c r="IQ93" t="s">
        <v>443</v>
      </c>
      <c r="IR93" t="s">
        <v>443</v>
      </c>
      <c r="IS93" t="s">
        <v>443</v>
      </c>
      <c r="IT93" t="s">
        <v>443</v>
      </c>
      <c r="IU93">
        <v>0</v>
      </c>
      <c r="IV93">
        <v>100</v>
      </c>
      <c r="IW93">
        <v>100</v>
      </c>
      <c r="IX93">
        <v>1.1</v>
      </c>
      <c r="IY93">
        <v>0.3152</v>
      </c>
      <c r="IZ93">
        <v>1.09748391826392</v>
      </c>
      <c r="JA93">
        <v>0</v>
      </c>
      <c r="JB93">
        <v>0</v>
      </c>
      <c r="JC93">
        <v>0</v>
      </c>
      <c r="JD93">
        <v>0.315191680746845</v>
      </c>
      <c r="JE93">
        <v>0</v>
      </c>
      <c r="JF93">
        <v>0</v>
      </c>
      <c r="JG93">
        <v>0</v>
      </c>
      <c r="JH93">
        <v>5</v>
      </c>
      <c r="JI93">
        <v>2273</v>
      </c>
      <c r="JJ93">
        <v>0</v>
      </c>
      <c r="JK93">
        <v>25</v>
      </c>
      <c r="JL93">
        <v>29356810.9</v>
      </c>
      <c r="JM93">
        <v>29356810.9</v>
      </c>
      <c r="JN93">
        <v>2.48779</v>
      </c>
      <c r="JO93">
        <v>2.6001</v>
      </c>
      <c r="JP93">
        <v>1.54785</v>
      </c>
      <c r="JQ93">
        <v>2.323</v>
      </c>
      <c r="JR93">
        <v>1.64673</v>
      </c>
      <c r="JS93">
        <v>2.23022</v>
      </c>
      <c r="JT93">
        <v>32.4875</v>
      </c>
      <c r="JU93">
        <v>24.2013</v>
      </c>
      <c r="JV93">
        <v>18</v>
      </c>
      <c r="JW93">
        <v>506.825</v>
      </c>
      <c r="JX93">
        <v>419.557</v>
      </c>
      <c r="JY93">
        <v>35.6984</v>
      </c>
      <c r="JZ93">
        <v>36.0359</v>
      </c>
      <c r="KA93">
        <v>30</v>
      </c>
      <c r="KB93">
        <v>35.8952</v>
      </c>
      <c r="KC93">
        <v>35.8228</v>
      </c>
      <c r="KD93">
        <v>49.8037</v>
      </c>
      <c r="KE93">
        <v>0</v>
      </c>
      <c r="KF93">
        <v>100</v>
      </c>
      <c r="KG93">
        <v>35.6878</v>
      </c>
      <c r="KH93">
        <v>1290.34</v>
      </c>
      <c r="KI93">
        <v>53.0404</v>
      </c>
      <c r="KJ93">
        <v>95.6246</v>
      </c>
      <c r="KK93">
        <v>93.0906</v>
      </c>
    </row>
    <row r="94" spans="1:297">
      <c r="A94">
        <v>78</v>
      </c>
      <c r="B94">
        <v>1761408658</v>
      </c>
      <c r="C94">
        <v>477</v>
      </c>
      <c r="D94" t="s">
        <v>598</v>
      </c>
      <c r="E94" t="s">
        <v>599</v>
      </c>
      <c r="F94">
        <v>5</v>
      </c>
      <c r="G94" t="s">
        <v>435</v>
      </c>
      <c r="H94" t="s">
        <v>436</v>
      </c>
      <c r="I94">
        <v>1761408649.84615</v>
      </c>
      <c r="J94">
        <f>(K94)/1000</f>
        <v>0</v>
      </c>
      <c r="K94">
        <f>IF(DP94, AN94, AH94)</f>
        <v>0</v>
      </c>
      <c r="L94">
        <f>IF(DP94, AI94, AG94)</f>
        <v>0</v>
      </c>
      <c r="M94">
        <f>DR94 - IF(AU94&gt;1, L94*DL94*100.0/(AW94), 0)</f>
        <v>0</v>
      </c>
      <c r="N94">
        <f>((T94-J94/2)*M94-L94)/(T94+J94/2)</f>
        <v>0</v>
      </c>
      <c r="O94">
        <f>N94*(DY94+DZ94)/1000.0</f>
        <v>0</v>
      </c>
      <c r="P94">
        <f>(DR94 - IF(AU94&gt;1, L94*DL94*100.0/(AW94), 0))*(DY94+DZ94)/1000.0</f>
        <v>0</v>
      </c>
      <c r="Q94">
        <f>2.0/((1/S94-1/R94)+SIGN(S94)*SQRT((1/S94-1/R94)*(1/S94-1/R94) + 4*DM94/((DM94+1)*(DM94+1))*(2*1/S94*1/R94-1/R94*1/R94)))</f>
        <v>0</v>
      </c>
      <c r="R94">
        <f>IF(LEFT(DN94,1)&lt;&gt;"0",IF(LEFT(DN94,1)="1",3.0,DO94),$D$5+$E$5*(EF94*DY94/($K$5*1000))+$F$5*(EF94*DY94/($K$5*1000))*MAX(MIN(DL94,$J$5),$I$5)*MAX(MIN(DL94,$J$5),$I$5)+$G$5*MAX(MIN(DL94,$J$5),$I$5)*(EF94*DY94/($K$5*1000))+$H$5*(EF94*DY94/($K$5*1000))*(EF94*DY94/($K$5*1000)))</f>
        <v>0</v>
      </c>
      <c r="S94">
        <f>J94*(1000-(1000*0.61365*exp(17.502*W94/(240.97+W94))/(DY94+DZ94)+DT94)/2)/(1000*0.61365*exp(17.502*W94/(240.97+W94))/(DY94+DZ94)-DT94)</f>
        <v>0</v>
      </c>
      <c r="T94">
        <f>1/((DM94+1)/(Q94/1.6)+1/(R94/1.37)) + DM94/((DM94+1)/(Q94/1.6) + DM94/(R94/1.37))</f>
        <v>0</v>
      </c>
      <c r="U94">
        <f>(DH94*DK94)</f>
        <v>0</v>
      </c>
      <c r="V94">
        <f>(EA94+(U94+2*0.95*5.67E-8*(((EA94+$B$7)+273)^4-(EA94+273)^4)-44100*J94)/(1.84*29.3*R94+8*0.95*5.67E-8*(EA94+273)^3))</f>
        <v>0</v>
      </c>
      <c r="W94">
        <f>($C$7*EB94+$D$7*EC94+$E$7*V94)</f>
        <v>0</v>
      </c>
      <c r="X94">
        <f>0.61365*exp(17.502*W94/(240.97+W94))</f>
        <v>0</v>
      </c>
      <c r="Y94">
        <f>(Z94/AA94*100)</f>
        <v>0</v>
      </c>
      <c r="Z94">
        <f>DT94*(DY94+DZ94)/1000</f>
        <v>0</v>
      </c>
      <c r="AA94">
        <f>0.61365*exp(17.502*EA94/(240.97+EA94))</f>
        <v>0</v>
      </c>
      <c r="AB94">
        <f>(X94-DT94*(DY94+DZ94)/1000)</f>
        <v>0</v>
      </c>
      <c r="AC94">
        <f>(-J94*44100)</f>
        <v>0</v>
      </c>
      <c r="AD94">
        <f>2*29.3*R94*0.92*(EA94-W94)</f>
        <v>0</v>
      </c>
      <c r="AE94">
        <f>2*0.95*5.67E-8*(((EA94+$B$7)+273)^4-(W94+273)^4)</f>
        <v>0</v>
      </c>
      <c r="AF94">
        <f>U94+AE94+AC94+AD94</f>
        <v>0</v>
      </c>
      <c r="AG94">
        <f>DX94*AU94*(DS94-DR94*(1000-AU94*DU94)/(1000-AU94*DT94))/(100*DL94)</f>
        <v>0</v>
      </c>
      <c r="AH94">
        <f>1000*DX94*AU94*(DT94-DU94)/(100*DL94*(1000-AU94*DT94))</f>
        <v>0</v>
      </c>
      <c r="AI94">
        <f>(AJ94 - AK94 - DY94*1E3/(8.314*(EA94+273.15)) * AM94/DX94 * AL94) * DX94/(100*DL94) * (1000 - DU94)/1000</f>
        <v>0</v>
      </c>
      <c r="AJ94">
        <v>1310.68859444939</v>
      </c>
      <c r="AK94">
        <v>1275.36157575758</v>
      </c>
      <c r="AL94">
        <v>3.56129024187951</v>
      </c>
      <c r="AM94">
        <v>64.7646732039723</v>
      </c>
      <c r="AN94">
        <f>(AP94 - AO94 + DY94*1E3/(8.314*(EA94+273.15)) * AR94/DX94 * AQ94) * DX94/(100*DL94) * 1000/(1000 - AP94)</f>
        <v>0</v>
      </c>
      <c r="AO94">
        <v>24.9107805779053</v>
      </c>
      <c r="AP94">
        <v>30.55176</v>
      </c>
      <c r="AQ94">
        <v>-0.000125047381375683</v>
      </c>
      <c r="AR94">
        <v>110.942474455945</v>
      </c>
      <c r="AS94">
        <v>0</v>
      </c>
      <c r="AT94">
        <v>0</v>
      </c>
      <c r="AU94">
        <f>IF(AS94*$H$13&gt;=AW94,1.0,(AW94/(AW94-AS94*$H$13)))</f>
        <v>0</v>
      </c>
      <c r="AV94">
        <f>(AU94-1)*100</f>
        <v>0</v>
      </c>
      <c r="AW94">
        <f>MAX(0,($B$13+$C$13*EF94)/(1+$D$13*EF94)*DY94/(EA94+273)*$E$13)</f>
        <v>0</v>
      </c>
      <c r="AX94" t="s">
        <v>437</v>
      </c>
      <c r="AY94" t="s">
        <v>437</v>
      </c>
      <c r="AZ94">
        <v>0</v>
      </c>
      <c r="BA94">
        <v>0</v>
      </c>
      <c r="BB94">
        <f>1-AZ94/BA94</f>
        <v>0</v>
      </c>
      <c r="BC94">
        <v>0</v>
      </c>
      <c r="BD94" t="s">
        <v>437</v>
      </c>
      <c r="BE94" t="s">
        <v>437</v>
      </c>
      <c r="BF94">
        <v>0</v>
      </c>
      <c r="BG94">
        <v>0</v>
      </c>
      <c r="BH94">
        <f>1-BF94/BG94</f>
        <v>0</v>
      </c>
      <c r="BI94">
        <v>0.5</v>
      </c>
      <c r="BJ94">
        <f>DI94</f>
        <v>0</v>
      </c>
      <c r="BK94">
        <f>L94</f>
        <v>0</v>
      </c>
      <c r="BL94">
        <f>BH94*BI94*BJ94</f>
        <v>0</v>
      </c>
      <c r="BM94">
        <f>(BK94-BC94)/BJ94</f>
        <v>0</v>
      </c>
      <c r="BN94">
        <f>(BA94-BG94)/BG94</f>
        <v>0</v>
      </c>
      <c r="BO94">
        <f>AZ94/(BB94+AZ94/BG94)</f>
        <v>0</v>
      </c>
      <c r="BP94" t="s">
        <v>437</v>
      </c>
      <c r="BQ94">
        <v>0</v>
      </c>
      <c r="BR94">
        <f>IF(BQ94&lt;&gt;0, BQ94, BO94)</f>
        <v>0</v>
      </c>
      <c r="BS94">
        <f>1-BR94/BG94</f>
        <v>0</v>
      </c>
      <c r="BT94">
        <f>(BG94-BF94)/(BG94-BR94)</f>
        <v>0</v>
      </c>
      <c r="BU94">
        <f>(BA94-BG94)/(BA94-BR94)</f>
        <v>0</v>
      </c>
      <c r="BV94">
        <f>(BG94-BF94)/(BG94-AZ94)</f>
        <v>0</v>
      </c>
      <c r="BW94">
        <f>(BA94-BG94)/(BA94-AZ94)</f>
        <v>0</v>
      </c>
      <c r="BX94">
        <f>(BT94*BR94/BF94)</f>
        <v>0</v>
      </c>
      <c r="BY94">
        <f>(1-BX94)</f>
        <v>0</v>
      </c>
      <c r="DH94">
        <f>$B$11*EG94+$C$11*EH94+$F$11*ES94*(1-EV94)</f>
        <v>0</v>
      </c>
      <c r="DI94">
        <f>DH94*DJ94</f>
        <v>0</v>
      </c>
      <c r="DJ94">
        <f>($B$11*$D$9+$C$11*$D$9+$F$11*((FF94+EX94)/MAX(FF94+EX94+FG94, 0.1)*$I$9+FG94/MAX(FF94+EX94+FG94, 0.1)*$J$9))/($B$11+$C$11+$F$11)</f>
        <v>0</v>
      </c>
      <c r="DK94">
        <f>($B$11*$K$9+$C$11*$K$9+$F$11*((FF94+EX94)/MAX(FF94+EX94+FG94, 0.1)*$P$9+FG94/MAX(FF94+EX94+FG94, 0.1)*$Q$9))/($B$11+$C$11+$F$11)</f>
        <v>0</v>
      </c>
      <c r="DL94">
        <v>6</v>
      </c>
      <c r="DM94">
        <v>0.5</v>
      </c>
      <c r="DN94" t="s">
        <v>438</v>
      </c>
      <c r="DO94">
        <v>2</v>
      </c>
      <c r="DP94" t="b">
        <v>1</v>
      </c>
      <c r="DQ94">
        <v>1761408649.84615</v>
      </c>
      <c r="DR94">
        <v>1212.19538461538</v>
      </c>
      <c r="DS94">
        <v>1261.51615384615</v>
      </c>
      <c r="DT94">
        <v>30.5749461538462</v>
      </c>
      <c r="DU94">
        <v>24.9086461538462</v>
      </c>
      <c r="DV94">
        <v>1211.09846153846</v>
      </c>
      <c r="DW94">
        <v>30.2597615384615</v>
      </c>
      <c r="DX94">
        <v>500.019923076923</v>
      </c>
      <c r="DY94">
        <v>90.2796461538461</v>
      </c>
      <c r="DZ94">
        <v>0.0314814076923077</v>
      </c>
      <c r="EA94">
        <v>36.9885</v>
      </c>
      <c r="EB94">
        <v>36.0203230769231</v>
      </c>
      <c r="EC94">
        <v>999.9</v>
      </c>
      <c r="ED94">
        <v>0</v>
      </c>
      <c r="EE94">
        <v>0</v>
      </c>
      <c r="EF94">
        <v>10004.1330769231</v>
      </c>
      <c r="EG94">
        <v>0</v>
      </c>
      <c r="EH94">
        <v>1227.06846153846</v>
      </c>
      <c r="EI94">
        <v>-49.3212</v>
      </c>
      <c r="EJ94">
        <v>1250.42615384615</v>
      </c>
      <c r="EK94">
        <v>1293.74076923077</v>
      </c>
      <c r="EL94">
        <v>5.66631</v>
      </c>
      <c r="EM94">
        <v>1261.51615384615</v>
      </c>
      <c r="EN94">
        <v>24.9086461538462</v>
      </c>
      <c r="EO94">
        <v>2.76029461538462</v>
      </c>
      <c r="EP94">
        <v>2.24874153846154</v>
      </c>
      <c r="EQ94">
        <v>22.6485307692308</v>
      </c>
      <c r="ER94">
        <v>19.3138461538462</v>
      </c>
      <c r="ES94">
        <v>1200.04923076923</v>
      </c>
      <c r="ET94">
        <v>0.967003307692308</v>
      </c>
      <c r="EU94">
        <v>0.0329968307692308</v>
      </c>
      <c r="EV94">
        <v>0</v>
      </c>
      <c r="EW94">
        <v>1416.68</v>
      </c>
      <c r="EX94">
        <v>5.00059</v>
      </c>
      <c r="EY94">
        <v>17193.3076923077</v>
      </c>
      <c r="EZ94">
        <v>10359.1461538462</v>
      </c>
      <c r="FA94">
        <v>45.5190769230769</v>
      </c>
      <c r="FB94">
        <v>46.875</v>
      </c>
      <c r="FC94">
        <v>45.562</v>
      </c>
      <c r="FD94">
        <v>46.8024615384615</v>
      </c>
      <c r="FE94">
        <v>47.125</v>
      </c>
      <c r="FF94">
        <v>1155.61923076923</v>
      </c>
      <c r="FG94">
        <v>39.43</v>
      </c>
      <c r="FH94">
        <v>0</v>
      </c>
      <c r="FI94">
        <v>1761408618.1</v>
      </c>
      <c r="FJ94">
        <v>0</v>
      </c>
      <c r="FK94">
        <v>1416.74038461538</v>
      </c>
      <c r="FL94">
        <v>-2.58495727995625</v>
      </c>
      <c r="FM94">
        <v>-33.377777756526</v>
      </c>
      <c r="FN94">
        <v>17192.0576923077</v>
      </c>
      <c r="FO94">
        <v>15</v>
      </c>
      <c r="FP94">
        <v>0</v>
      </c>
      <c r="FQ94" t="s">
        <v>439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-48.9472047619048</v>
      </c>
      <c r="GD94">
        <v>-6.06894545454545</v>
      </c>
      <c r="GE94">
        <v>0.808167242519819</v>
      </c>
      <c r="GF94">
        <v>0</v>
      </c>
      <c r="GG94">
        <v>1416.88617647059</v>
      </c>
      <c r="GH94">
        <v>-2.70542399199152</v>
      </c>
      <c r="GI94">
        <v>0.33151181955579</v>
      </c>
      <c r="GJ94">
        <v>-1</v>
      </c>
      <c r="GK94">
        <v>5.67651047619048</v>
      </c>
      <c r="GL94">
        <v>-0.205612987012976</v>
      </c>
      <c r="GM94">
        <v>0.0208141212312793</v>
      </c>
      <c r="GN94">
        <v>0</v>
      </c>
      <c r="GO94">
        <v>0</v>
      </c>
      <c r="GP94">
        <v>2</v>
      </c>
      <c r="GQ94" t="s">
        <v>473</v>
      </c>
      <c r="GR94">
        <v>3.13125</v>
      </c>
      <c r="GS94">
        <v>2.70903</v>
      </c>
      <c r="GT94">
        <v>0.186328</v>
      </c>
      <c r="GU94">
        <v>0.190854</v>
      </c>
      <c r="GV94">
        <v>0.120343</v>
      </c>
      <c r="GW94">
        <v>0.104392</v>
      </c>
      <c r="GX94">
        <v>30250.4</v>
      </c>
      <c r="GY94">
        <v>32075.4</v>
      </c>
      <c r="GZ94">
        <v>33682.6</v>
      </c>
      <c r="HA94">
        <v>35939.5</v>
      </c>
      <c r="HB94">
        <v>41971.7</v>
      </c>
      <c r="HC94">
        <v>46255.9</v>
      </c>
      <c r="HD94">
        <v>52643.6</v>
      </c>
      <c r="HE94">
        <v>57466.2</v>
      </c>
      <c r="HF94">
        <v>1.86355</v>
      </c>
      <c r="HG94">
        <v>1.73802</v>
      </c>
      <c r="HH94">
        <v>0.0994541</v>
      </c>
      <c r="HI94">
        <v>0</v>
      </c>
      <c r="HJ94">
        <v>34.4045</v>
      </c>
      <c r="HK94">
        <v>999.9</v>
      </c>
      <c r="HL94">
        <v>60.2</v>
      </c>
      <c r="HM94">
        <v>27.976</v>
      </c>
      <c r="HN94">
        <v>25.27</v>
      </c>
      <c r="HO94">
        <v>56.5745</v>
      </c>
      <c r="HP94">
        <v>44.0825</v>
      </c>
      <c r="HQ94">
        <v>1</v>
      </c>
      <c r="HR94">
        <v>0.694522</v>
      </c>
      <c r="HS94">
        <v>0.198943</v>
      </c>
      <c r="HT94">
        <v>20.1351</v>
      </c>
      <c r="HU94">
        <v>5.19228</v>
      </c>
      <c r="HV94">
        <v>12.0099</v>
      </c>
      <c r="HW94">
        <v>4.9731</v>
      </c>
      <c r="HX94">
        <v>3.29468</v>
      </c>
      <c r="HY94">
        <v>9999</v>
      </c>
      <c r="HZ94">
        <v>9999</v>
      </c>
      <c r="IA94">
        <v>999.9</v>
      </c>
      <c r="IB94">
        <v>9999</v>
      </c>
      <c r="IC94">
        <v>1.86316</v>
      </c>
      <c r="ID94">
        <v>1.8681</v>
      </c>
      <c r="IE94">
        <v>1.86783</v>
      </c>
      <c r="IF94">
        <v>1.86904</v>
      </c>
      <c r="IG94">
        <v>1.86982</v>
      </c>
      <c r="IH94">
        <v>1.86596</v>
      </c>
      <c r="II94">
        <v>1.86698</v>
      </c>
      <c r="IJ94">
        <v>1.86842</v>
      </c>
      <c r="IK94">
        <v>5</v>
      </c>
      <c r="IL94">
        <v>0</v>
      </c>
      <c r="IM94">
        <v>0</v>
      </c>
      <c r="IN94">
        <v>0</v>
      </c>
      <c r="IO94" t="s">
        <v>441</v>
      </c>
      <c r="IP94" t="s">
        <v>442</v>
      </c>
      <c r="IQ94" t="s">
        <v>443</v>
      </c>
      <c r="IR94" t="s">
        <v>443</v>
      </c>
      <c r="IS94" t="s">
        <v>443</v>
      </c>
      <c r="IT94" t="s">
        <v>443</v>
      </c>
      <c r="IU94">
        <v>0</v>
      </c>
      <c r="IV94">
        <v>100</v>
      </c>
      <c r="IW94">
        <v>100</v>
      </c>
      <c r="IX94">
        <v>1.1</v>
      </c>
      <c r="IY94">
        <v>0.3152</v>
      </c>
      <c r="IZ94">
        <v>1.09748391826392</v>
      </c>
      <c r="JA94">
        <v>0</v>
      </c>
      <c r="JB94">
        <v>0</v>
      </c>
      <c r="JC94">
        <v>0</v>
      </c>
      <c r="JD94">
        <v>0.315191680746845</v>
      </c>
      <c r="JE94">
        <v>0</v>
      </c>
      <c r="JF94">
        <v>0</v>
      </c>
      <c r="JG94">
        <v>0</v>
      </c>
      <c r="JH94">
        <v>5</v>
      </c>
      <c r="JI94">
        <v>2273</v>
      </c>
      <c r="JJ94">
        <v>0</v>
      </c>
      <c r="JK94">
        <v>25</v>
      </c>
      <c r="JL94">
        <v>29356811</v>
      </c>
      <c r="JM94">
        <v>29356811</v>
      </c>
      <c r="JN94">
        <v>2.50854</v>
      </c>
      <c r="JO94">
        <v>2.59521</v>
      </c>
      <c r="JP94">
        <v>1.54785</v>
      </c>
      <c r="JQ94">
        <v>2.323</v>
      </c>
      <c r="JR94">
        <v>1.64673</v>
      </c>
      <c r="JS94">
        <v>2.34009</v>
      </c>
      <c r="JT94">
        <v>32.4875</v>
      </c>
      <c r="JU94">
        <v>24.2013</v>
      </c>
      <c r="JV94">
        <v>18</v>
      </c>
      <c r="JW94">
        <v>506.946</v>
      </c>
      <c r="JX94">
        <v>419.378</v>
      </c>
      <c r="JY94">
        <v>35.6776</v>
      </c>
      <c r="JZ94">
        <v>36.0341</v>
      </c>
      <c r="KA94">
        <v>29.9999</v>
      </c>
      <c r="KB94">
        <v>35.8952</v>
      </c>
      <c r="KC94">
        <v>35.8204</v>
      </c>
      <c r="KD94">
        <v>50.3448</v>
      </c>
      <c r="KE94">
        <v>0</v>
      </c>
      <c r="KF94">
        <v>100</v>
      </c>
      <c r="KG94">
        <v>35.6696</v>
      </c>
      <c r="KH94">
        <v>1310.44</v>
      </c>
      <c r="KI94">
        <v>53.0404</v>
      </c>
      <c r="KJ94">
        <v>95.6247</v>
      </c>
      <c r="KK94">
        <v>93.0911</v>
      </c>
    </row>
    <row r="95" spans="1:297">
      <c r="A95">
        <v>79</v>
      </c>
      <c r="B95">
        <v>1761408663</v>
      </c>
      <c r="C95">
        <v>482</v>
      </c>
      <c r="D95" t="s">
        <v>600</v>
      </c>
      <c r="E95" t="s">
        <v>601</v>
      </c>
      <c r="F95">
        <v>5</v>
      </c>
      <c r="G95" t="s">
        <v>435</v>
      </c>
      <c r="H95" t="s">
        <v>436</v>
      </c>
      <c r="I95">
        <v>1761408654.84615</v>
      </c>
      <c r="J95">
        <f>(K95)/1000</f>
        <v>0</v>
      </c>
      <c r="K95">
        <f>IF(DP95, AN95, AH95)</f>
        <v>0</v>
      </c>
      <c r="L95">
        <f>IF(DP95, AI95, AG95)</f>
        <v>0</v>
      </c>
      <c r="M95">
        <f>DR95 - IF(AU95&gt;1, L95*DL95*100.0/(AW95), 0)</f>
        <v>0</v>
      </c>
      <c r="N95">
        <f>((T95-J95/2)*M95-L95)/(T95+J95/2)</f>
        <v>0</v>
      </c>
      <c r="O95">
        <f>N95*(DY95+DZ95)/1000.0</f>
        <v>0</v>
      </c>
      <c r="P95">
        <f>(DR95 - IF(AU95&gt;1, L95*DL95*100.0/(AW95), 0))*(DY95+DZ95)/1000.0</f>
        <v>0</v>
      </c>
      <c r="Q95">
        <f>2.0/((1/S95-1/R95)+SIGN(S95)*SQRT((1/S95-1/R95)*(1/S95-1/R95) + 4*DM95/((DM95+1)*(DM95+1))*(2*1/S95*1/R95-1/R95*1/R95)))</f>
        <v>0</v>
      </c>
      <c r="R95">
        <f>IF(LEFT(DN95,1)&lt;&gt;"0",IF(LEFT(DN95,1)="1",3.0,DO95),$D$5+$E$5*(EF95*DY95/($K$5*1000))+$F$5*(EF95*DY95/($K$5*1000))*MAX(MIN(DL95,$J$5),$I$5)*MAX(MIN(DL95,$J$5),$I$5)+$G$5*MAX(MIN(DL95,$J$5),$I$5)*(EF95*DY95/($K$5*1000))+$H$5*(EF95*DY95/($K$5*1000))*(EF95*DY95/($K$5*1000)))</f>
        <v>0</v>
      </c>
      <c r="S95">
        <f>J95*(1000-(1000*0.61365*exp(17.502*W95/(240.97+W95))/(DY95+DZ95)+DT95)/2)/(1000*0.61365*exp(17.502*W95/(240.97+W95))/(DY95+DZ95)-DT95)</f>
        <v>0</v>
      </c>
      <c r="T95">
        <f>1/((DM95+1)/(Q95/1.6)+1/(R95/1.37)) + DM95/((DM95+1)/(Q95/1.6) + DM95/(R95/1.37))</f>
        <v>0</v>
      </c>
      <c r="U95">
        <f>(DH95*DK95)</f>
        <v>0</v>
      </c>
      <c r="V95">
        <f>(EA95+(U95+2*0.95*5.67E-8*(((EA95+$B$7)+273)^4-(EA95+273)^4)-44100*J95)/(1.84*29.3*R95+8*0.95*5.67E-8*(EA95+273)^3))</f>
        <v>0</v>
      </c>
      <c r="W95">
        <f>($C$7*EB95+$D$7*EC95+$E$7*V95)</f>
        <v>0</v>
      </c>
      <c r="X95">
        <f>0.61365*exp(17.502*W95/(240.97+W95))</f>
        <v>0</v>
      </c>
      <c r="Y95">
        <f>(Z95/AA95*100)</f>
        <v>0</v>
      </c>
      <c r="Z95">
        <f>DT95*(DY95+DZ95)/1000</f>
        <v>0</v>
      </c>
      <c r="AA95">
        <f>0.61365*exp(17.502*EA95/(240.97+EA95))</f>
        <v>0</v>
      </c>
      <c r="AB95">
        <f>(X95-DT95*(DY95+DZ95)/1000)</f>
        <v>0</v>
      </c>
      <c r="AC95">
        <f>(-J95*44100)</f>
        <v>0</v>
      </c>
      <c r="AD95">
        <f>2*29.3*R95*0.92*(EA95-W95)</f>
        <v>0</v>
      </c>
      <c r="AE95">
        <f>2*0.95*5.67E-8*(((EA95+$B$7)+273)^4-(W95+273)^4)</f>
        <v>0</v>
      </c>
      <c r="AF95">
        <f>U95+AE95+AC95+AD95</f>
        <v>0</v>
      </c>
      <c r="AG95">
        <f>DX95*AU95*(DS95-DR95*(1000-AU95*DU95)/(1000-AU95*DT95))/(100*DL95)</f>
        <v>0</v>
      </c>
      <c r="AH95">
        <f>1000*DX95*AU95*(DT95-DU95)/(100*DL95*(1000-AU95*DT95))</f>
        <v>0</v>
      </c>
      <c r="AI95">
        <f>(AJ95 - AK95 - DY95*1E3/(8.314*(EA95+273.15)) * AM95/DX95 * AL95) * DX95/(100*DL95) * (1000 - DU95)/1000</f>
        <v>0</v>
      </c>
      <c r="AJ95">
        <v>1327.16833809006</v>
      </c>
      <c r="AK95">
        <v>1292.16503030303</v>
      </c>
      <c r="AL95">
        <v>3.35431950448636</v>
      </c>
      <c r="AM95">
        <v>64.7646732039723</v>
      </c>
      <c r="AN95">
        <f>(AP95 - AO95 + DY95*1E3/(8.314*(EA95+273.15)) * AR95/DX95 * AQ95) * DX95/(100*DL95) * 1000/(1000 - AP95)</f>
        <v>0</v>
      </c>
      <c r="AO95">
        <v>24.9153538785329</v>
      </c>
      <c r="AP95">
        <v>30.5427127272727</v>
      </c>
      <c r="AQ95">
        <v>-5.74644882001582e-05</v>
      </c>
      <c r="AR95">
        <v>110.942474455945</v>
      </c>
      <c r="AS95">
        <v>0</v>
      </c>
      <c r="AT95">
        <v>0</v>
      </c>
      <c r="AU95">
        <f>IF(AS95*$H$13&gt;=AW95,1.0,(AW95/(AW95-AS95*$H$13)))</f>
        <v>0</v>
      </c>
      <c r="AV95">
        <f>(AU95-1)*100</f>
        <v>0</v>
      </c>
      <c r="AW95">
        <f>MAX(0,($B$13+$C$13*EF95)/(1+$D$13*EF95)*DY95/(EA95+273)*$E$13)</f>
        <v>0</v>
      </c>
      <c r="AX95" t="s">
        <v>437</v>
      </c>
      <c r="AY95" t="s">
        <v>437</v>
      </c>
      <c r="AZ95">
        <v>0</v>
      </c>
      <c r="BA95">
        <v>0</v>
      </c>
      <c r="BB95">
        <f>1-AZ95/BA95</f>
        <v>0</v>
      </c>
      <c r="BC95">
        <v>0</v>
      </c>
      <c r="BD95" t="s">
        <v>437</v>
      </c>
      <c r="BE95" t="s">
        <v>437</v>
      </c>
      <c r="BF95">
        <v>0</v>
      </c>
      <c r="BG95">
        <v>0</v>
      </c>
      <c r="BH95">
        <f>1-BF95/BG95</f>
        <v>0</v>
      </c>
      <c r="BI95">
        <v>0.5</v>
      </c>
      <c r="BJ95">
        <f>DI95</f>
        <v>0</v>
      </c>
      <c r="BK95">
        <f>L95</f>
        <v>0</v>
      </c>
      <c r="BL95">
        <f>BH95*BI95*BJ95</f>
        <v>0</v>
      </c>
      <c r="BM95">
        <f>(BK95-BC95)/BJ95</f>
        <v>0</v>
      </c>
      <c r="BN95">
        <f>(BA95-BG95)/BG95</f>
        <v>0</v>
      </c>
      <c r="BO95">
        <f>AZ95/(BB95+AZ95/BG95)</f>
        <v>0</v>
      </c>
      <c r="BP95" t="s">
        <v>437</v>
      </c>
      <c r="BQ95">
        <v>0</v>
      </c>
      <c r="BR95">
        <f>IF(BQ95&lt;&gt;0, BQ95, BO95)</f>
        <v>0</v>
      </c>
      <c r="BS95">
        <f>1-BR95/BG95</f>
        <v>0</v>
      </c>
      <c r="BT95">
        <f>(BG95-BF95)/(BG95-BR95)</f>
        <v>0</v>
      </c>
      <c r="BU95">
        <f>(BA95-BG95)/(BA95-BR95)</f>
        <v>0</v>
      </c>
      <c r="BV95">
        <f>(BG95-BF95)/(BG95-AZ95)</f>
        <v>0</v>
      </c>
      <c r="BW95">
        <f>(BA95-BG95)/(BA95-AZ95)</f>
        <v>0</v>
      </c>
      <c r="BX95">
        <f>(BT95*BR95/BF95)</f>
        <v>0</v>
      </c>
      <c r="BY95">
        <f>(1-BX95)</f>
        <v>0</v>
      </c>
      <c r="DH95">
        <f>$B$11*EG95+$C$11*EH95+$F$11*ES95*(1-EV95)</f>
        <v>0</v>
      </c>
      <c r="DI95">
        <f>DH95*DJ95</f>
        <v>0</v>
      </c>
      <c r="DJ95">
        <f>($B$11*$D$9+$C$11*$D$9+$F$11*((FF95+EX95)/MAX(FF95+EX95+FG95, 0.1)*$I$9+FG95/MAX(FF95+EX95+FG95, 0.1)*$J$9))/($B$11+$C$11+$F$11)</f>
        <v>0</v>
      </c>
      <c r="DK95">
        <f>($B$11*$K$9+$C$11*$K$9+$F$11*((FF95+EX95)/MAX(FF95+EX95+FG95, 0.1)*$P$9+FG95/MAX(FF95+EX95+FG95, 0.1)*$Q$9))/($B$11+$C$11+$F$11)</f>
        <v>0</v>
      </c>
      <c r="DL95">
        <v>6</v>
      </c>
      <c r="DM95">
        <v>0.5</v>
      </c>
      <c r="DN95" t="s">
        <v>438</v>
      </c>
      <c r="DO95">
        <v>2</v>
      </c>
      <c r="DP95" t="b">
        <v>1</v>
      </c>
      <c r="DQ95">
        <v>1761408654.84615</v>
      </c>
      <c r="DR95">
        <v>1228.92923076923</v>
      </c>
      <c r="DS95">
        <v>1278.20923076923</v>
      </c>
      <c r="DT95">
        <v>30.5614692307692</v>
      </c>
      <c r="DU95">
        <v>24.9112615384615</v>
      </c>
      <c r="DV95">
        <v>1227.83153846154</v>
      </c>
      <c r="DW95">
        <v>30.2462846153846</v>
      </c>
      <c r="DX95">
        <v>500.008076923077</v>
      </c>
      <c r="DY95">
        <v>90.2791846153846</v>
      </c>
      <c r="DZ95">
        <v>0.0312999</v>
      </c>
      <c r="EA95">
        <v>36.9847153846154</v>
      </c>
      <c r="EB95">
        <v>36.0174538461538</v>
      </c>
      <c r="EC95">
        <v>999.9</v>
      </c>
      <c r="ED95">
        <v>0</v>
      </c>
      <c r="EE95">
        <v>0</v>
      </c>
      <c r="EF95">
        <v>10001.4946153846</v>
      </c>
      <c r="EG95">
        <v>0</v>
      </c>
      <c r="EH95">
        <v>1227.04</v>
      </c>
      <c r="EI95">
        <v>-49.2809692307692</v>
      </c>
      <c r="EJ95">
        <v>1267.67076923077</v>
      </c>
      <c r="EK95">
        <v>1310.86461538462</v>
      </c>
      <c r="EL95">
        <v>5.65021076923077</v>
      </c>
      <c r="EM95">
        <v>1278.20923076923</v>
      </c>
      <c r="EN95">
        <v>24.9112615384615</v>
      </c>
      <c r="EO95">
        <v>2.75906538461538</v>
      </c>
      <c r="EP95">
        <v>2.24896769230769</v>
      </c>
      <c r="EQ95">
        <v>22.6411846153846</v>
      </c>
      <c r="ER95">
        <v>19.3154615384615</v>
      </c>
      <c r="ES95">
        <v>1200.02538461538</v>
      </c>
      <c r="ET95">
        <v>0.967002692307692</v>
      </c>
      <c r="EU95">
        <v>0.0329974769230769</v>
      </c>
      <c r="EV95">
        <v>0</v>
      </c>
      <c r="EW95">
        <v>1416.42769230769</v>
      </c>
      <c r="EX95">
        <v>5.00059</v>
      </c>
      <c r="EY95">
        <v>17190.4692307692</v>
      </c>
      <c r="EZ95">
        <v>10358.9461538462</v>
      </c>
      <c r="FA95">
        <v>45.5286153846154</v>
      </c>
      <c r="FB95">
        <v>46.875</v>
      </c>
      <c r="FC95">
        <v>45.562</v>
      </c>
      <c r="FD95">
        <v>46.8024615384615</v>
      </c>
      <c r="FE95">
        <v>47.125</v>
      </c>
      <c r="FF95">
        <v>1155.59538461538</v>
      </c>
      <c r="FG95">
        <v>39.43</v>
      </c>
      <c r="FH95">
        <v>0</v>
      </c>
      <c r="FI95">
        <v>1761408622.9</v>
      </c>
      <c r="FJ95">
        <v>0</v>
      </c>
      <c r="FK95">
        <v>1416.49461538462</v>
      </c>
      <c r="FL95">
        <v>-2.87794872712572</v>
      </c>
      <c r="FM95">
        <v>-32.981196621283</v>
      </c>
      <c r="FN95">
        <v>17189.6884615385</v>
      </c>
      <c r="FO95">
        <v>15</v>
      </c>
      <c r="FP95">
        <v>0</v>
      </c>
      <c r="FQ95" t="s">
        <v>439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-49.29631</v>
      </c>
      <c r="GD95">
        <v>-0.70677293233078</v>
      </c>
      <c r="GE95">
        <v>0.486812523359867</v>
      </c>
      <c r="GF95">
        <v>0</v>
      </c>
      <c r="GG95">
        <v>1416.67588235294</v>
      </c>
      <c r="GH95">
        <v>-3.31306341295062</v>
      </c>
      <c r="GI95">
        <v>0.388451811282405</v>
      </c>
      <c r="GJ95">
        <v>-1</v>
      </c>
      <c r="GK95">
        <v>5.657616</v>
      </c>
      <c r="GL95">
        <v>-0.197231278195481</v>
      </c>
      <c r="GM95">
        <v>0.0190079408143018</v>
      </c>
      <c r="GN95">
        <v>0</v>
      </c>
      <c r="GO95">
        <v>0</v>
      </c>
      <c r="GP95">
        <v>2</v>
      </c>
      <c r="GQ95" t="s">
        <v>473</v>
      </c>
      <c r="GR95">
        <v>3.13118</v>
      </c>
      <c r="GS95">
        <v>2.70936</v>
      </c>
      <c r="GT95">
        <v>0.187877</v>
      </c>
      <c r="GU95">
        <v>0.192465</v>
      </c>
      <c r="GV95">
        <v>0.12031</v>
      </c>
      <c r="GW95">
        <v>0.104402</v>
      </c>
      <c r="GX95">
        <v>30193</v>
      </c>
      <c r="GY95">
        <v>32011.5</v>
      </c>
      <c r="GZ95">
        <v>33682.9</v>
      </c>
      <c r="HA95">
        <v>35939.7</v>
      </c>
      <c r="HB95">
        <v>41973.7</v>
      </c>
      <c r="HC95">
        <v>46255.8</v>
      </c>
      <c r="HD95">
        <v>52643.9</v>
      </c>
      <c r="HE95">
        <v>57466.5</v>
      </c>
      <c r="HF95">
        <v>1.8637</v>
      </c>
      <c r="HG95">
        <v>1.73825</v>
      </c>
      <c r="HH95">
        <v>0.100158</v>
      </c>
      <c r="HI95">
        <v>0</v>
      </c>
      <c r="HJ95">
        <v>34.4028</v>
      </c>
      <c r="HK95">
        <v>999.9</v>
      </c>
      <c r="HL95">
        <v>60.2</v>
      </c>
      <c r="HM95">
        <v>27.956</v>
      </c>
      <c r="HN95">
        <v>25.2407</v>
      </c>
      <c r="HO95">
        <v>55.8645</v>
      </c>
      <c r="HP95">
        <v>44.2468</v>
      </c>
      <c r="HQ95">
        <v>1</v>
      </c>
      <c r="HR95">
        <v>0.694489</v>
      </c>
      <c r="HS95">
        <v>0.172966</v>
      </c>
      <c r="HT95">
        <v>20.1354</v>
      </c>
      <c r="HU95">
        <v>5.19348</v>
      </c>
      <c r="HV95">
        <v>12.0099</v>
      </c>
      <c r="HW95">
        <v>4.97355</v>
      </c>
      <c r="HX95">
        <v>3.29478</v>
      </c>
      <c r="HY95">
        <v>9999</v>
      </c>
      <c r="HZ95">
        <v>9999</v>
      </c>
      <c r="IA95">
        <v>999.9</v>
      </c>
      <c r="IB95">
        <v>9999</v>
      </c>
      <c r="IC95">
        <v>1.86315</v>
      </c>
      <c r="ID95">
        <v>1.86812</v>
      </c>
      <c r="IE95">
        <v>1.86783</v>
      </c>
      <c r="IF95">
        <v>1.86904</v>
      </c>
      <c r="IG95">
        <v>1.86981</v>
      </c>
      <c r="IH95">
        <v>1.86594</v>
      </c>
      <c r="II95">
        <v>1.86698</v>
      </c>
      <c r="IJ95">
        <v>1.86844</v>
      </c>
      <c r="IK95">
        <v>5</v>
      </c>
      <c r="IL95">
        <v>0</v>
      </c>
      <c r="IM95">
        <v>0</v>
      </c>
      <c r="IN95">
        <v>0</v>
      </c>
      <c r="IO95" t="s">
        <v>441</v>
      </c>
      <c r="IP95" t="s">
        <v>442</v>
      </c>
      <c r="IQ95" t="s">
        <v>443</v>
      </c>
      <c r="IR95" t="s">
        <v>443</v>
      </c>
      <c r="IS95" t="s">
        <v>443</v>
      </c>
      <c r="IT95" t="s">
        <v>443</v>
      </c>
      <c r="IU95">
        <v>0</v>
      </c>
      <c r="IV95">
        <v>100</v>
      </c>
      <c r="IW95">
        <v>100</v>
      </c>
      <c r="IX95">
        <v>1.09</v>
      </c>
      <c r="IY95">
        <v>0.3152</v>
      </c>
      <c r="IZ95">
        <v>1.09748391826392</v>
      </c>
      <c r="JA95">
        <v>0</v>
      </c>
      <c r="JB95">
        <v>0</v>
      </c>
      <c r="JC95">
        <v>0</v>
      </c>
      <c r="JD95">
        <v>0.315191680746845</v>
      </c>
      <c r="JE95">
        <v>0</v>
      </c>
      <c r="JF95">
        <v>0</v>
      </c>
      <c r="JG95">
        <v>0</v>
      </c>
      <c r="JH95">
        <v>5</v>
      </c>
      <c r="JI95">
        <v>2273</v>
      </c>
      <c r="JJ95">
        <v>0</v>
      </c>
      <c r="JK95">
        <v>25</v>
      </c>
      <c r="JL95">
        <v>29356811.1</v>
      </c>
      <c r="JM95">
        <v>29356811.1</v>
      </c>
      <c r="JN95">
        <v>2.54028</v>
      </c>
      <c r="JO95">
        <v>2.58789</v>
      </c>
      <c r="JP95">
        <v>1.54785</v>
      </c>
      <c r="JQ95">
        <v>2.32422</v>
      </c>
      <c r="JR95">
        <v>1.64673</v>
      </c>
      <c r="JS95">
        <v>2.36206</v>
      </c>
      <c r="JT95">
        <v>32.4875</v>
      </c>
      <c r="JU95">
        <v>24.2101</v>
      </c>
      <c r="JV95">
        <v>18</v>
      </c>
      <c r="JW95">
        <v>507.048</v>
      </c>
      <c r="JX95">
        <v>419.512</v>
      </c>
      <c r="JY95">
        <v>35.6596</v>
      </c>
      <c r="JZ95">
        <v>36.0327</v>
      </c>
      <c r="KA95">
        <v>29.9999</v>
      </c>
      <c r="KB95">
        <v>35.8949</v>
      </c>
      <c r="KC95">
        <v>35.8204</v>
      </c>
      <c r="KD95">
        <v>50.8402</v>
      </c>
      <c r="KE95">
        <v>0</v>
      </c>
      <c r="KF95">
        <v>100</v>
      </c>
      <c r="KG95">
        <v>35.6593</v>
      </c>
      <c r="KH95">
        <v>1323.86</v>
      </c>
      <c r="KI95">
        <v>53.0404</v>
      </c>
      <c r="KJ95">
        <v>95.6254</v>
      </c>
      <c r="KK95">
        <v>93.0916</v>
      </c>
    </row>
    <row r="96" spans="1:297">
      <c r="A96">
        <v>80</v>
      </c>
      <c r="B96">
        <v>1761408668</v>
      </c>
      <c r="C96">
        <v>487</v>
      </c>
      <c r="D96" t="s">
        <v>602</v>
      </c>
      <c r="E96" t="s">
        <v>603</v>
      </c>
      <c r="F96">
        <v>5</v>
      </c>
      <c r="G96" t="s">
        <v>435</v>
      </c>
      <c r="H96" t="s">
        <v>436</v>
      </c>
      <c r="I96">
        <v>1761408659.84615</v>
      </c>
      <c r="J96">
        <f>(K96)/1000</f>
        <v>0</v>
      </c>
      <c r="K96">
        <f>IF(DP96, AN96, AH96)</f>
        <v>0</v>
      </c>
      <c r="L96">
        <f>IF(DP96, AI96, AG96)</f>
        <v>0</v>
      </c>
      <c r="M96">
        <f>DR96 - IF(AU96&gt;1, L96*DL96*100.0/(AW96), 0)</f>
        <v>0</v>
      </c>
      <c r="N96">
        <f>((T96-J96/2)*M96-L96)/(T96+J96/2)</f>
        <v>0</v>
      </c>
      <c r="O96">
        <f>N96*(DY96+DZ96)/1000.0</f>
        <v>0</v>
      </c>
      <c r="P96">
        <f>(DR96 - IF(AU96&gt;1, L96*DL96*100.0/(AW96), 0))*(DY96+DZ96)/1000.0</f>
        <v>0</v>
      </c>
      <c r="Q96">
        <f>2.0/((1/S96-1/R96)+SIGN(S96)*SQRT((1/S96-1/R96)*(1/S96-1/R96) + 4*DM96/((DM96+1)*(DM96+1))*(2*1/S96*1/R96-1/R96*1/R96)))</f>
        <v>0</v>
      </c>
      <c r="R96">
        <f>IF(LEFT(DN96,1)&lt;&gt;"0",IF(LEFT(DN96,1)="1",3.0,DO96),$D$5+$E$5*(EF96*DY96/($K$5*1000))+$F$5*(EF96*DY96/($K$5*1000))*MAX(MIN(DL96,$J$5),$I$5)*MAX(MIN(DL96,$J$5),$I$5)+$G$5*MAX(MIN(DL96,$J$5),$I$5)*(EF96*DY96/($K$5*1000))+$H$5*(EF96*DY96/($K$5*1000))*(EF96*DY96/($K$5*1000)))</f>
        <v>0</v>
      </c>
      <c r="S96">
        <f>J96*(1000-(1000*0.61365*exp(17.502*W96/(240.97+W96))/(DY96+DZ96)+DT96)/2)/(1000*0.61365*exp(17.502*W96/(240.97+W96))/(DY96+DZ96)-DT96)</f>
        <v>0</v>
      </c>
      <c r="T96">
        <f>1/((DM96+1)/(Q96/1.6)+1/(R96/1.37)) + DM96/((DM96+1)/(Q96/1.6) + DM96/(R96/1.37))</f>
        <v>0</v>
      </c>
      <c r="U96">
        <f>(DH96*DK96)</f>
        <v>0</v>
      </c>
      <c r="V96">
        <f>(EA96+(U96+2*0.95*5.67E-8*(((EA96+$B$7)+273)^4-(EA96+273)^4)-44100*J96)/(1.84*29.3*R96+8*0.95*5.67E-8*(EA96+273)^3))</f>
        <v>0</v>
      </c>
      <c r="W96">
        <f>($C$7*EB96+$D$7*EC96+$E$7*V96)</f>
        <v>0</v>
      </c>
      <c r="X96">
        <f>0.61365*exp(17.502*W96/(240.97+W96))</f>
        <v>0</v>
      </c>
      <c r="Y96">
        <f>(Z96/AA96*100)</f>
        <v>0</v>
      </c>
      <c r="Z96">
        <f>DT96*(DY96+DZ96)/1000</f>
        <v>0</v>
      </c>
      <c r="AA96">
        <f>0.61365*exp(17.502*EA96/(240.97+EA96))</f>
        <v>0</v>
      </c>
      <c r="AB96">
        <f>(X96-DT96*(DY96+DZ96)/1000)</f>
        <v>0</v>
      </c>
      <c r="AC96">
        <f>(-J96*44100)</f>
        <v>0</v>
      </c>
      <c r="AD96">
        <f>2*29.3*R96*0.92*(EA96-W96)</f>
        <v>0</v>
      </c>
      <c r="AE96">
        <f>2*0.95*5.67E-8*(((EA96+$B$7)+273)^4-(W96+273)^4)</f>
        <v>0</v>
      </c>
      <c r="AF96">
        <f>U96+AE96+AC96+AD96</f>
        <v>0</v>
      </c>
      <c r="AG96">
        <f>DX96*AU96*(DS96-DR96*(1000-AU96*DU96)/(1000-AU96*DT96))/(100*DL96)</f>
        <v>0</v>
      </c>
      <c r="AH96">
        <f>1000*DX96*AU96*(DT96-DU96)/(100*DL96*(1000-AU96*DT96))</f>
        <v>0</v>
      </c>
      <c r="AI96">
        <f>(AJ96 - AK96 - DY96*1E3/(8.314*(EA96+273.15)) * AM96/DX96 * AL96) * DX96/(100*DL96) * (1000 - DU96)/1000</f>
        <v>0</v>
      </c>
      <c r="AJ96">
        <v>1345.19350986343</v>
      </c>
      <c r="AK96">
        <v>1309.78406060606</v>
      </c>
      <c r="AL96">
        <v>3.52539319171968</v>
      </c>
      <c r="AM96">
        <v>64.7646732039723</v>
      </c>
      <c r="AN96">
        <f>(AP96 - AO96 + DY96*1E3/(8.314*(EA96+273.15)) * AR96/DX96 * AQ96) * DX96/(100*DL96) * 1000/(1000 - AP96)</f>
        <v>0</v>
      </c>
      <c r="AO96">
        <v>24.9193528714052</v>
      </c>
      <c r="AP96">
        <v>30.530096969697</v>
      </c>
      <c r="AQ96">
        <v>-7.20574013539617e-05</v>
      </c>
      <c r="AR96">
        <v>110.942474455945</v>
      </c>
      <c r="AS96">
        <v>0</v>
      </c>
      <c r="AT96">
        <v>0</v>
      </c>
      <c r="AU96">
        <f>IF(AS96*$H$13&gt;=AW96,1.0,(AW96/(AW96-AS96*$H$13)))</f>
        <v>0</v>
      </c>
      <c r="AV96">
        <f>(AU96-1)*100</f>
        <v>0</v>
      </c>
      <c r="AW96">
        <f>MAX(0,($B$13+$C$13*EF96)/(1+$D$13*EF96)*DY96/(EA96+273)*$E$13)</f>
        <v>0</v>
      </c>
      <c r="AX96" t="s">
        <v>437</v>
      </c>
      <c r="AY96" t="s">
        <v>437</v>
      </c>
      <c r="AZ96">
        <v>0</v>
      </c>
      <c r="BA96">
        <v>0</v>
      </c>
      <c r="BB96">
        <f>1-AZ96/BA96</f>
        <v>0</v>
      </c>
      <c r="BC96">
        <v>0</v>
      </c>
      <c r="BD96" t="s">
        <v>437</v>
      </c>
      <c r="BE96" t="s">
        <v>437</v>
      </c>
      <c r="BF96">
        <v>0</v>
      </c>
      <c r="BG96">
        <v>0</v>
      </c>
      <c r="BH96">
        <f>1-BF96/BG96</f>
        <v>0</v>
      </c>
      <c r="BI96">
        <v>0.5</v>
      </c>
      <c r="BJ96">
        <f>DI96</f>
        <v>0</v>
      </c>
      <c r="BK96">
        <f>L96</f>
        <v>0</v>
      </c>
      <c r="BL96">
        <f>BH96*BI96*BJ96</f>
        <v>0</v>
      </c>
      <c r="BM96">
        <f>(BK96-BC96)/BJ96</f>
        <v>0</v>
      </c>
      <c r="BN96">
        <f>(BA96-BG96)/BG96</f>
        <v>0</v>
      </c>
      <c r="BO96">
        <f>AZ96/(BB96+AZ96/BG96)</f>
        <v>0</v>
      </c>
      <c r="BP96" t="s">
        <v>437</v>
      </c>
      <c r="BQ96">
        <v>0</v>
      </c>
      <c r="BR96">
        <f>IF(BQ96&lt;&gt;0, BQ96, BO96)</f>
        <v>0</v>
      </c>
      <c r="BS96">
        <f>1-BR96/BG96</f>
        <v>0</v>
      </c>
      <c r="BT96">
        <f>(BG96-BF96)/(BG96-BR96)</f>
        <v>0</v>
      </c>
      <c r="BU96">
        <f>(BA96-BG96)/(BA96-BR96)</f>
        <v>0</v>
      </c>
      <c r="BV96">
        <f>(BG96-BF96)/(BG96-AZ96)</f>
        <v>0</v>
      </c>
      <c r="BW96">
        <f>(BA96-BG96)/(BA96-AZ96)</f>
        <v>0</v>
      </c>
      <c r="BX96">
        <f>(BT96*BR96/BF96)</f>
        <v>0</v>
      </c>
      <c r="BY96">
        <f>(1-BX96)</f>
        <v>0</v>
      </c>
      <c r="DH96">
        <f>$B$11*EG96+$C$11*EH96+$F$11*ES96*(1-EV96)</f>
        <v>0</v>
      </c>
      <c r="DI96">
        <f>DH96*DJ96</f>
        <v>0</v>
      </c>
      <c r="DJ96">
        <f>($B$11*$D$9+$C$11*$D$9+$F$11*((FF96+EX96)/MAX(FF96+EX96+FG96, 0.1)*$I$9+FG96/MAX(FF96+EX96+FG96, 0.1)*$J$9))/($B$11+$C$11+$F$11)</f>
        <v>0</v>
      </c>
      <c r="DK96">
        <f>($B$11*$K$9+$C$11*$K$9+$F$11*((FF96+EX96)/MAX(FF96+EX96+FG96, 0.1)*$P$9+FG96/MAX(FF96+EX96+FG96, 0.1)*$Q$9))/($B$11+$C$11+$F$11)</f>
        <v>0</v>
      </c>
      <c r="DL96">
        <v>6</v>
      </c>
      <c r="DM96">
        <v>0.5</v>
      </c>
      <c r="DN96" t="s">
        <v>438</v>
      </c>
      <c r="DO96">
        <v>2</v>
      </c>
      <c r="DP96" t="b">
        <v>1</v>
      </c>
      <c r="DQ96">
        <v>1761408659.84615</v>
      </c>
      <c r="DR96">
        <v>1245.68692307692</v>
      </c>
      <c r="DS96">
        <v>1295.30692307692</v>
      </c>
      <c r="DT96">
        <v>30.5475384615385</v>
      </c>
      <c r="DU96">
        <v>24.9141923076923</v>
      </c>
      <c r="DV96">
        <v>1244.58923076923</v>
      </c>
      <c r="DW96">
        <v>30.2323538461538</v>
      </c>
      <c r="DX96">
        <v>500.002846153846</v>
      </c>
      <c r="DY96">
        <v>90.2786692307692</v>
      </c>
      <c r="DZ96">
        <v>0.0311343692307692</v>
      </c>
      <c r="EA96">
        <v>36.9796923076923</v>
      </c>
      <c r="EB96">
        <v>36.0135153846154</v>
      </c>
      <c r="EC96">
        <v>999.9</v>
      </c>
      <c r="ED96">
        <v>0</v>
      </c>
      <c r="EE96">
        <v>0</v>
      </c>
      <c r="EF96">
        <v>10020.9692307692</v>
      </c>
      <c r="EG96">
        <v>0</v>
      </c>
      <c r="EH96">
        <v>1227.03230769231</v>
      </c>
      <c r="EI96">
        <v>-49.6210846153846</v>
      </c>
      <c r="EJ96">
        <v>1284.93769230769</v>
      </c>
      <c r="EK96">
        <v>1328.40384615385</v>
      </c>
      <c r="EL96">
        <v>5.63335846153846</v>
      </c>
      <c r="EM96">
        <v>1295.30692307692</v>
      </c>
      <c r="EN96">
        <v>24.9141923076923</v>
      </c>
      <c r="EO96">
        <v>2.75779230769231</v>
      </c>
      <c r="EP96">
        <v>2.24921923076923</v>
      </c>
      <c r="EQ96">
        <v>22.6335769230769</v>
      </c>
      <c r="ER96">
        <v>19.3172692307692</v>
      </c>
      <c r="ES96">
        <v>1200.00538461538</v>
      </c>
      <c r="ET96">
        <v>0.967002</v>
      </c>
      <c r="EU96">
        <v>0.0329981076923077</v>
      </c>
      <c r="EV96">
        <v>0</v>
      </c>
      <c r="EW96">
        <v>1416.15076923077</v>
      </c>
      <c r="EX96">
        <v>5.00059</v>
      </c>
      <c r="EY96">
        <v>17187.6230769231</v>
      </c>
      <c r="EZ96">
        <v>10358.7769230769</v>
      </c>
      <c r="FA96">
        <v>45.5333846153846</v>
      </c>
      <c r="FB96">
        <v>46.875</v>
      </c>
      <c r="FC96">
        <v>45.562</v>
      </c>
      <c r="FD96">
        <v>46.8072307692308</v>
      </c>
      <c r="FE96">
        <v>47.125</v>
      </c>
      <c r="FF96">
        <v>1155.57538461538</v>
      </c>
      <c r="FG96">
        <v>39.43</v>
      </c>
      <c r="FH96">
        <v>0</v>
      </c>
      <c r="FI96">
        <v>1761408627.7</v>
      </c>
      <c r="FJ96">
        <v>0</v>
      </c>
      <c r="FK96">
        <v>1416.29346153846</v>
      </c>
      <c r="FL96">
        <v>-2.83521368957183</v>
      </c>
      <c r="FM96">
        <v>-28.5299144342157</v>
      </c>
      <c r="FN96">
        <v>17187.35</v>
      </c>
      <c r="FO96">
        <v>15</v>
      </c>
      <c r="FP96">
        <v>0</v>
      </c>
      <c r="FQ96" t="s">
        <v>439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-49.4235428571429</v>
      </c>
      <c r="GD96">
        <v>-2.96911168831183</v>
      </c>
      <c r="GE96">
        <v>0.571054931534552</v>
      </c>
      <c r="GF96">
        <v>0</v>
      </c>
      <c r="GG96">
        <v>1416.41764705882</v>
      </c>
      <c r="GH96">
        <v>-2.8201680743671</v>
      </c>
      <c r="GI96">
        <v>0.365843576534217</v>
      </c>
      <c r="GJ96">
        <v>-1</v>
      </c>
      <c r="GK96">
        <v>5.64316714285714</v>
      </c>
      <c r="GL96">
        <v>-0.202195324675312</v>
      </c>
      <c r="GM96">
        <v>0.0204325662427729</v>
      </c>
      <c r="GN96">
        <v>0</v>
      </c>
      <c r="GO96">
        <v>0</v>
      </c>
      <c r="GP96">
        <v>2</v>
      </c>
      <c r="GQ96" t="s">
        <v>473</v>
      </c>
      <c r="GR96">
        <v>3.13136</v>
      </c>
      <c r="GS96">
        <v>2.70923</v>
      </c>
      <c r="GT96">
        <v>0.189466</v>
      </c>
      <c r="GU96">
        <v>0.193902</v>
      </c>
      <c r="GV96">
        <v>0.120275</v>
      </c>
      <c r="GW96">
        <v>0.104412</v>
      </c>
      <c r="GX96">
        <v>30133.9</v>
      </c>
      <c r="GY96">
        <v>31954.7</v>
      </c>
      <c r="GZ96">
        <v>33683</v>
      </c>
      <c r="HA96">
        <v>35940</v>
      </c>
      <c r="HB96">
        <v>41975.4</v>
      </c>
      <c r="HC96">
        <v>46255.8</v>
      </c>
      <c r="HD96">
        <v>52643.8</v>
      </c>
      <c r="HE96">
        <v>57466.9</v>
      </c>
      <c r="HF96">
        <v>1.86395</v>
      </c>
      <c r="HG96">
        <v>1.7382</v>
      </c>
      <c r="HH96">
        <v>0.0997148</v>
      </c>
      <c r="HI96">
        <v>0</v>
      </c>
      <c r="HJ96">
        <v>34.4013</v>
      </c>
      <c r="HK96">
        <v>999.9</v>
      </c>
      <c r="HL96">
        <v>60.2</v>
      </c>
      <c r="HM96">
        <v>27.976</v>
      </c>
      <c r="HN96">
        <v>25.2723</v>
      </c>
      <c r="HO96">
        <v>56.3845</v>
      </c>
      <c r="HP96">
        <v>44.2428</v>
      </c>
      <c r="HQ96">
        <v>1</v>
      </c>
      <c r="HR96">
        <v>0.693966</v>
      </c>
      <c r="HS96">
        <v>0.16479</v>
      </c>
      <c r="HT96">
        <v>20.1353</v>
      </c>
      <c r="HU96">
        <v>5.19318</v>
      </c>
      <c r="HV96">
        <v>12.0099</v>
      </c>
      <c r="HW96">
        <v>4.97345</v>
      </c>
      <c r="HX96">
        <v>3.29472</v>
      </c>
      <c r="HY96">
        <v>9999</v>
      </c>
      <c r="HZ96">
        <v>9999</v>
      </c>
      <c r="IA96">
        <v>999.9</v>
      </c>
      <c r="IB96">
        <v>9999</v>
      </c>
      <c r="IC96">
        <v>1.86316</v>
      </c>
      <c r="ID96">
        <v>1.86813</v>
      </c>
      <c r="IE96">
        <v>1.86783</v>
      </c>
      <c r="IF96">
        <v>1.86905</v>
      </c>
      <c r="IG96">
        <v>1.86981</v>
      </c>
      <c r="IH96">
        <v>1.86598</v>
      </c>
      <c r="II96">
        <v>1.86697</v>
      </c>
      <c r="IJ96">
        <v>1.86844</v>
      </c>
      <c r="IK96">
        <v>5</v>
      </c>
      <c r="IL96">
        <v>0</v>
      </c>
      <c r="IM96">
        <v>0</v>
      </c>
      <c r="IN96">
        <v>0</v>
      </c>
      <c r="IO96" t="s">
        <v>441</v>
      </c>
      <c r="IP96" t="s">
        <v>442</v>
      </c>
      <c r="IQ96" t="s">
        <v>443</v>
      </c>
      <c r="IR96" t="s">
        <v>443</v>
      </c>
      <c r="IS96" t="s">
        <v>443</v>
      </c>
      <c r="IT96" t="s">
        <v>443</v>
      </c>
      <c r="IU96">
        <v>0</v>
      </c>
      <c r="IV96">
        <v>100</v>
      </c>
      <c r="IW96">
        <v>100</v>
      </c>
      <c r="IX96">
        <v>1.1</v>
      </c>
      <c r="IY96">
        <v>0.3152</v>
      </c>
      <c r="IZ96">
        <v>1.09748391826392</v>
      </c>
      <c r="JA96">
        <v>0</v>
      </c>
      <c r="JB96">
        <v>0</v>
      </c>
      <c r="JC96">
        <v>0</v>
      </c>
      <c r="JD96">
        <v>0.315191680746845</v>
      </c>
      <c r="JE96">
        <v>0</v>
      </c>
      <c r="JF96">
        <v>0</v>
      </c>
      <c r="JG96">
        <v>0</v>
      </c>
      <c r="JH96">
        <v>5</v>
      </c>
      <c r="JI96">
        <v>2273</v>
      </c>
      <c r="JJ96">
        <v>0</v>
      </c>
      <c r="JK96">
        <v>25</v>
      </c>
      <c r="JL96">
        <v>29356811.1</v>
      </c>
      <c r="JM96">
        <v>29356811.1</v>
      </c>
      <c r="JN96">
        <v>2.56226</v>
      </c>
      <c r="JO96">
        <v>2.58545</v>
      </c>
      <c r="JP96">
        <v>1.54785</v>
      </c>
      <c r="JQ96">
        <v>2.323</v>
      </c>
      <c r="JR96">
        <v>1.64673</v>
      </c>
      <c r="JS96">
        <v>2.36816</v>
      </c>
      <c r="JT96">
        <v>32.5097</v>
      </c>
      <c r="JU96">
        <v>24.2101</v>
      </c>
      <c r="JV96">
        <v>18</v>
      </c>
      <c r="JW96">
        <v>507.197</v>
      </c>
      <c r="JX96">
        <v>419.477</v>
      </c>
      <c r="JY96">
        <v>35.6499</v>
      </c>
      <c r="JZ96">
        <v>36.0327</v>
      </c>
      <c r="KA96">
        <v>30</v>
      </c>
      <c r="KB96">
        <v>35.8919</v>
      </c>
      <c r="KC96">
        <v>35.8195</v>
      </c>
      <c r="KD96">
        <v>51.392</v>
      </c>
      <c r="KE96">
        <v>0</v>
      </c>
      <c r="KF96">
        <v>100</v>
      </c>
      <c r="KG96">
        <v>35.6452</v>
      </c>
      <c r="KH96">
        <v>1344.01</v>
      </c>
      <c r="KI96">
        <v>53.0404</v>
      </c>
      <c r="KJ96">
        <v>95.6255</v>
      </c>
      <c r="KK96">
        <v>93.0922</v>
      </c>
    </row>
    <row r="97" spans="1:297">
      <c r="A97">
        <v>81</v>
      </c>
      <c r="B97">
        <v>1761408673</v>
      </c>
      <c r="C97">
        <v>492</v>
      </c>
      <c r="D97" t="s">
        <v>604</v>
      </c>
      <c r="E97" t="s">
        <v>605</v>
      </c>
      <c r="F97">
        <v>5</v>
      </c>
      <c r="G97" t="s">
        <v>435</v>
      </c>
      <c r="H97" t="s">
        <v>436</v>
      </c>
      <c r="I97">
        <v>1761408664.84615</v>
      </c>
      <c r="J97">
        <f>(K97)/1000</f>
        <v>0</v>
      </c>
      <c r="K97">
        <f>IF(DP97, AN97, AH97)</f>
        <v>0</v>
      </c>
      <c r="L97">
        <f>IF(DP97, AI97, AG97)</f>
        <v>0</v>
      </c>
      <c r="M97">
        <f>DR97 - IF(AU97&gt;1, L97*DL97*100.0/(AW97), 0)</f>
        <v>0</v>
      </c>
      <c r="N97">
        <f>((T97-J97/2)*M97-L97)/(T97+J97/2)</f>
        <v>0</v>
      </c>
      <c r="O97">
        <f>N97*(DY97+DZ97)/1000.0</f>
        <v>0</v>
      </c>
      <c r="P97">
        <f>(DR97 - IF(AU97&gt;1, L97*DL97*100.0/(AW97), 0))*(DY97+DZ97)/1000.0</f>
        <v>0</v>
      </c>
      <c r="Q97">
        <f>2.0/((1/S97-1/R97)+SIGN(S97)*SQRT((1/S97-1/R97)*(1/S97-1/R97) + 4*DM97/((DM97+1)*(DM97+1))*(2*1/S97*1/R97-1/R97*1/R97)))</f>
        <v>0</v>
      </c>
      <c r="R97">
        <f>IF(LEFT(DN97,1)&lt;&gt;"0",IF(LEFT(DN97,1)="1",3.0,DO97),$D$5+$E$5*(EF97*DY97/($K$5*1000))+$F$5*(EF97*DY97/($K$5*1000))*MAX(MIN(DL97,$J$5),$I$5)*MAX(MIN(DL97,$J$5),$I$5)+$G$5*MAX(MIN(DL97,$J$5),$I$5)*(EF97*DY97/($K$5*1000))+$H$5*(EF97*DY97/($K$5*1000))*(EF97*DY97/($K$5*1000)))</f>
        <v>0</v>
      </c>
      <c r="S97">
        <f>J97*(1000-(1000*0.61365*exp(17.502*W97/(240.97+W97))/(DY97+DZ97)+DT97)/2)/(1000*0.61365*exp(17.502*W97/(240.97+W97))/(DY97+DZ97)-DT97)</f>
        <v>0</v>
      </c>
      <c r="T97">
        <f>1/((DM97+1)/(Q97/1.6)+1/(R97/1.37)) + DM97/((DM97+1)/(Q97/1.6) + DM97/(R97/1.37))</f>
        <v>0</v>
      </c>
      <c r="U97">
        <f>(DH97*DK97)</f>
        <v>0</v>
      </c>
      <c r="V97">
        <f>(EA97+(U97+2*0.95*5.67E-8*(((EA97+$B$7)+273)^4-(EA97+273)^4)-44100*J97)/(1.84*29.3*R97+8*0.95*5.67E-8*(EA97+273)^3))</f>
        <v>0</v>
      </c>
      <c r="W97">
        <f>($C$7*EB97+$D$7*EC97+$E$7*V97)</f>
        <v>0</v>
      </c>
      <c r="X97">
        <f>0.61365*exp(17.502*W97/(240.97+W97))</f>
        <v>0</v>
      </c>
      <c r="Y97">
        <f>(Z97/AA97*100)</f>
        <v>0</v>
      </c>
      <c r="Z97">
        <f>DT97*(DY97+DZ97)/1000</f>
        <v>0</v>
      </c>
      <c r="AA97">
        <f>0.61365*exp(17.502*EA97/(240.97+EA97))</f>
        <v>0</v>
      </c>
      <c r="AB97">
        <f>(X97-DT97*(DY97+DZ97)/1000)</f>
        <v>0</v>
      </c>
      <c r="AC97">
        <f>(-J97*44100)</f>
        <v>0</v>
      </c>
      <c r="AD97">
        <f>2*29.3*R97*0.92*(EA97-W97)</f>
        <v>0</v>
      </c>
      <c r="AE97">
        <f>2*0.95*5.67E-8*(((EA97+$B$7)+273)^4-(W97+273)^4)</f>
        <v>0</v>
      </c>
      <c r="AF97">
        <f>U97+AE97+AC97+AD97</f>
        <v>0</v>
      </c>
      <c r="AG97">
        <f>DX97*AU97*(DS97-DR97*(1000-AU97*DU97)/(1000-AU97*DT97))/(100*DL97)</f>
        <v>0</v>
      </c>
      <c r="AH97">
        <f>1000*DX97*AU97*(DT97-DU97)/(100*DL97*(1000-AU97*DT97))</f>
        <v>0</v>
      </c>
      <c r="AI97">
        <f>(AJ97 - AK97 - DY97*1E3/(8.314*(EA97+273.15)) * AM97/DX97 * AL97) * DX97/(100*DL97) * (1000 - DU97)/1000</f>
        <v>0</v>
      </c>
      <c r="AJ97">
        <v>1361.31271803003</v>
      </c>
      <c r="AK97">
        <v>1326.37127272727</v>
      </c>
      <c r="AL97">
        <v>3.30852810645861</v>
      </c>
      <c r="AM97">
        <v>64.7646732039723</v>
      </c>
      <c r="AN97">
        <f>(AP97 - AO97 + DY97*1E3/(8.314*(EA97+273.15)) * AR97/DX97 * AQ97) * DX97/(100*DL97) * 1000/(1000 - AP97)</f>
        <v>0</v>
      </c>
      <c r="AO97">
        <v>24.9228044347286</v>
      </c>
      <c r="AP97">
        <v>30.5167703030303</v>
      </c>
      <c r="AQ97">
        <v>-7.1786621440746e-05</v>
      </c>
      <c r="AR97">
        <v>110.942474455945</v>
      </c>
      <c r="AS97">
        <v>0</v>
      </c>
      <c r="AT97">
        <v>0</v>
      </c>
      <c r="AU97">
        <f>IF(AS97*$H$13&gt;=AW97,1.0,(AW97/(AW97-AS97*$H$13)))</f>
        <v>0</v>
      </c>
      <c r="AV97">
        <f>(AU97-1)*100</f>
        <v>0</v>
      </c>
      <c r="AW97">
        <f>MAX(0,($B$13+$C$13*EF97)/(1+$D$13*EF97)*DY97/(EA97+273)*$E$13)</f>
        <v>0</v>
      </c>
      <c r="AX97" t="s">
        <v>437</v>
      </c>
      <c r="AY97" t="s">
        <v>437</v>
      </c>
      <c r="AZ97">
        <v>0</v>
      </c>
      <c r="BA97">
        <v>0</v>
      </c>
      <c r="BB97">
        <f>1-AZ97/BA97</f>
        <v>0</v>
      </c>
      <c r="BC97">
        <v>0</v>
      </c>
      <c r="BD97" t="s">
        <v>437</v>
      </c>
      <c r="BE97" t="s">
        <v>437</v>
      </c>
      <c r="BF97">
        <v>0</v>
      </c>
      <c r="BG97">
        <v>0</v>
      </c>
      <c r="BH97">
        <f>1-BF97/BG97</f>
        <v>0</v>
      </c>
      <c r="BI97">
        <v>0.5</v>
      </c>
      <c r="BJ97">
        <f>DI97</f>
        <v>0</v>
      </c>
      <c r="BK97">
        <f>L97</f>
        <v>0</v>
      </c>
      <c r="BL97">
        <f>BH97*BI97*BJ97</f>
        <v>0</v>
      </c>
      <c r="BM97">
        <f>(BK97-BC97)/BJ97</f>
        <v>0</v>
      </c>
      <c r="BN97">
        <f>(BA97-BG97)/BG97</f>
        <v>0</v>
      </c>
      <c r="BO97">
        <f>AZ97/(BB97+AZ97/BG97)</f>
        <v>0</v>
      </c>
      <c r="BP97" t="s">
        <v>437</v>
      </c>
      <c r="BQ97">
        <v>0</v>
      </c>
      <c r="BR97">
        <f>IF(BQ97&lt;&gt;0, BQ97, BO97)</f>
        <v>0</v>
      </c>
      <c r="BS97">
        <f>1-BR97/BG97</f>
        <v>0</v>
      </c>
      <c r="BT97">
        <f>(BG97-BF97)/(BG97-BR97)</f>
        <v>0</v>
      </c>
      <c r="BU97">
        <f>(BA97-BG97)/(BA97-BR97)</f>
        <v>0</v>
      </c>
      <c r="BV97">
        <f>(BG97-BF97)/(BG97-AZ97)</f>
        <v>0</v>
      </c>
      <c r="BW97">
        <f>(BA97-BG97)/(BA97-AZ97)</f>
        <v>0</v>
      </c>
      <c r="BX97">
        <f>(BT97*BR97/BF97)</f>
        <v>0</v>
      </c>
      <c r="BY97">
        <f>(1-BX97)</f>
        <v>0</v>
      </c>
      <c r="DH97">
        <f>$B$11*EG97+$C$11*EH97+$F$11*ES97*(1-EV97)</f>
        <v>0</v>
      </c>
      <c r="DI97">
        <f>DH97*DJ97</f>
        <v>0</v>
      </c>
      <c r="DJ97">
        <f>($B$11*$D$9+$C$11*$D$9+$F$11*((FF97+EX97)/MAX(FF97+EX97+FG97, 0.1)*$I$9+FG97/MAX(FF97+EX97+FG97, 0.1)*$J$9))/($B$11+$C$11+$F$11)</f>
        <v>0</v>
      </c>
      <c r="DK97">
        <f>($B$11*$K$9+$C$11*$K$9+$F$11*((FF97+EX97)/MAX(FF97+EX97+FG97, 0.1)*$P$9+FG97/MAX(FF97+EX97+FG97, 0.1)*$Q$9))/($B$11+$C$11+$F$11)</f>
        <v>0</v>
      </c>
      <c r="DL97">
        <v>6</v>
      </c>
      <c r="DM97">
        <v>0.5</v>
      </c>
      <c r="DN97" t="s">
        <v>438</v>
      </c>
      <c r="DO97">
        <v>2</v>
      </c>
      <c r="DP97" t="b">
        <v>1</v>
      </c>
      <c r="DQ97">
        <v>1761408664.84615</v>
      </c>
      <c r="DR97">
        <v>1262.36692307692</v>
      </c>
      <c r="DS97">
        <v>1311.81461538462</v>
      </c>
      <c r="DT97">
        <v>30.5347769230769</v>
      </c>
      <c r="DU97">
        <v>24.9178384615385</v>
      </c>
      <c r="DV97">
        <v>1261.26923076923</v>
      </c>
      <c r="DW97">
        <v>30.2195846153846</v>
      </c>
      <c r="DX97">
        <v>500.017384615385</v>
      </c>
      <c r="DY97">
        <v>90.2778153846154</v>
      </c>
      <c r="DZ97">
        <v>0.0312203923076923</v>
      </c>
      <c r="EA97">
        <v>36.9742615384615</v>
      </c>
      <c r="EB97">
        <v>36.0103384615385</v>
      </c>
      <c r="EC97">
        <v>999.9</v>
      </c>
      <c r="ED97">
        <v>0</v>
      </c>
      <c r="EE97">
        <v>0</v>
      </c>
      <c r="EF97">
        <v>10008.9038461538</v>
      </c>
      <c r="EG97">
        <v>0</v>
      </c>
      <c r="EH97">
        <v>1227.04538461538</v>
      </c>
      <c r="EI97">
        <v>-49.4484923076923</v>
      </c>
      <c r="EJ97">
        <v>1302.12615384615</v>
      </c>
      <c r="EK97">
        <v>1345.33923076923</v>
      </c>
      <c r="EL97">
        <v>5.61692769230769</v>
      </c>
      <c r="EM97">
        <v>1311.81461538462</v>
      </c>
      <c r="EN97">
        <v>24.9178384615385</v>
      </c>
      <c r="EO97">
        <v>2.75661384615385</v>
      </c>
      <c r="EP97">
        <v>2.24952846153846</v>
      </c>
      <c r="EQ97">
        <v>22.6265230769231</v>
      </c>
      <c r="ER97">
        <v>19.3194692307692</v>
      </c>
      <c r="ES97">
        <v>1199.98307692308</v>
      </c>
      <c r="ET97">
        <v>0.967001384615385</v>
      </c>
      <c r="EU97">
        <v>0.0329987461538461</v>
      </c>
      <c r="EV97">
        <v>0</v>
      </c>
      <c r="EW97">
        <v>1416.03230769231</v>
      </c>
      <c r="EX97">
        <v>5.00059</v>
      </c>
      <c r="EY97">
        <v>17184.9769230769</v>
      </c>
      <c r="EZ97">
        <v>10358.5846153846</v>
      </c>
      <c r="FA97">
        <v>45.5476923076923</v>
      </c>
      <c r="FB97">
        <v>46.875</v>
      </c>
      <c r="FC97">
        <v>45.562</v>
      </c>
      <c r="FD97">
        <v>46.812</v>
      </c>
      <c r="FE97">
        <v>47.125</v>
      </c>
      <c r="FF97">
        <v>1155.55307692308</v>
      </c>
      <c r="FG97">
        <v>39.43</v>
      </c>
      <c r="FH97">
        <v>0</v>
      </c>
      <c r="FI97">
        <v>1761408633.1</v>
      </c>
      <c r="FJ97">
        <v>0</v>
      </c>
      <c r="FK97">
        <v>1416.072</v>
      </c>
      <c r="FL97">
        <v>-1.47538460179621</v>
      </c>
      <c r="FM97">
        <v>-30.8615384329836</v>
      </c>
      <c r="FN97">
        <v>17184.704</v>
      </c>
      <c r="FO97">
        <v>15</v>
      </c>
      <c r="FP97">
        <v>0</v>
      </c>
      <c r="FQ97" t="s">
        <v>439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-49.524765</v>
      </c>
      <c r="GD97">
        <v>0.866196992481197</v>
      </c>
      <c r="GE97">
        <v>0.52230928028803</v>
      </c>
      <c r="GF97">
        <v>0</v>
      </c>
      <c r="GG97">
        <v>1416.245</v>
      </c>
      <c r="GH97">
        <v>-2.23269671300174</v>
      </c>
      <c r="GI97">
        <v>0.350631782727725</v>
      </c>
      <c r="GJ97">
        <v>-1</v>
      </c>
      <c r="GK97">
        <v>5.6246095</v>
      </c>
      <c r="GL97">
        <v>-0.1957015037594</v>
      </c>
      <c r="GM97">
        <v>0.018826309111188</v>
      </c>
      <c r="GN97">
        <v>0</v>
      </c>
      <c r="GO97">
        <v>0</v>
      </c>
      <c r="GP97">
        <v>2</v>
      </c>
      <c r="GQ97" t="s">
        <v>473</v>
      </c>
      <c r="GR97">
        <v>3.13122</v>
      </c>
      <c r="GS97">
        <v>2.70947</v>
      </c>
      <c r="GT97">
        <v>0.190974</v>
      </c>
      <c r="GU97">
        <v>0.195516</v>
      </c>
      <c r="GV97">
        <v>0.120243</v>
      </c>
      <c r="GW97">
        <v>0.104424</v>
      </c>
      <c r="GX97">
        <v>30077.6</v>
      </c>
      <c r="GY97">
        <v>31890.4</v>
      </c>
      <c r="GZ97">
        <v>33682.9</v>
      </c>
      <c r="HA97">
        <v>35939.9</v>
      </c>
      <c r="HB97">
        <v>41977</v>
      </c>
      <c r="HC97">
        <v>46255.3</v>
      </c>
      <c r="HD97">
        <v>52643.7</v>
      </c>
      <c r="HE97">
        <v>57466.9</v>
      </c>
      <c r="HF97">
        <v>1.86353</v>
      </c>
      <c r="HG97">
        <v>1.73848</v>
      </c>
      <c r="HH97">
        <v>0.0995286</v>
      </c>
      <c r="HI97">
        <v>0</v>
      </c>
      <c r="HJ97">
        <v>34.3997</v>
      </c>
      <c r="HK97">
        <v>999.9</v>
      </c>
      <c r="HL97">
        <v>60.176</v>
      </c>
      <c r="HM97">
        <v>27.976</v>
      </c>
      <c r="HN97">
        <v>25.2577</v>
      </c>
      <c r="HO97">
        <v>56.4245</v>
      </c>
      <c r="HP97">
        <v>44.1747</v>
      </c>
      <c r="HQ97">
        <v>1</v>
      </c>
      <c r="HR97">
        <v>0.693989</v>
      </c>
      <c r="HS97">
        <v>0.164638</v>
      </c>
      <c r="HT97">
        <v>20.1354</v>
      </c>
      <c r="HU97">
        <v>5.19333</v>
      </c>
      <c r="HV97">
        <v>12.0099</v>
      </c>
      <c r="HW97">
        <v>4.9736</v>
      </c>
      <c r="HX97">
        <v>3.29483</v>
      </c>
      <c r="HY97">
        <v>9999</v>
      </c>
      <c r="HZ97">
        <v>9999</v>
      </c>
      <c r="IA97">
        <v>999.9</v>
      </c>
      <c r="IB97">
        <v>9999</v>
      </c>
      <c r="IC97">
        <v>1.86317</v>
      </c>
      <c r="ID97">
        <v>1.86809</v>
      </c>
      <c r="IE97">
        <v>1.86783</v>
      </c>
      <c r="IF97">
        <v>1.86904</v>
      </c>
      <c r="IG97">
        <v>1.86981</v>
      </c>
      <c r="IH97">
        <v>1.86598</v>
      </c>
      <c r="II97">
        <v>1.86695</v>
      </c>
      <c r="IJ97">
        <v>1.86843</v>
      </c>
      <c r="IK97">
        <v>5</v>
      </c>
      <c r="IL97">
        <v>0</v>
      </c>
      <c r="IM97">
        <v>0</v>
      </c>
      <c r="IN97">
        <v>0</v>
      </c>
      <c r="IO97" t="s">
        <v>441</v>
      </c>
      <c r="IP97" t="s">
        <v>442</v>
      </c>
      <c r="IQ97" t="s">
        <v>443</v>
      </c>
      <c r="IR97" t="s">
        <v>443</v>
      </c>
      <c r="IS97" t="s">
        <v>443</v>
      </c>
      <c r="IT97" t="s">
        <v>443</v>
      </c>
      <c r="IU97">
        <v>0</v>
      </c>
      <c r="IV97">
        <v>100</v>
      </c>
      <c r="IW97">
        <v>100</v>
      </c>
      <c r="IX97">
        <v>1.1</v>
      </c>
      <c r="IY97">
        <v>0.3152</v>
      </c>
      <c r="IZ97">
        <v>1.09748391826392</v>
      </c>
      <c r="JA97">
        <v>0</v>
      </c>
      <c r="JB97">
        <v>0</v>
      </c>
      <c r="JC97">
        <v>0</v>
      </c>
      <c r="JD97">
        <v>0.315191680746845</v>
      </c>
      <c r="JE97">
        <v>0</v>
      </c>
      <c r="JF97">
        <v>0</v>
      </c>
      <c r="JG97">
        <v>0</v>
      </c>
      <c r="JH97">
        <v>5</v>
      </c>
      <c r="JI97">
        <v>2273</v>
      </c>
      <c r="JJ97">
        <v>0</v>
      </c>
      <c r="JK97">
        <v>25</v>
      </c>
      <c r="JL97">
        <v>29356811.2</v>
      </c>
      <c r="JM97">
        <v>29356811.2</v>
      </c>
      <c r="JN97">
        <v>2.59155</v>
      </c>
      <c r="JO97">
        <v>2.59521</v>
      </c>
      <c r="JP97">
        <v>1.54785</v>
      </c>
      <c r="JQ97">
        <v>2.32422</v>
      </c>
      <c r="JR97">
        <v>1.64673</v>
      </c>
      <c r="JS97">
        <v>2.35107</v>
      </c>
      <c r="JT97">
        <v>32.5097</v>
      </c>
      <c r="JU97">
        <v>24.2101</v>
      </c>
      <c r="JV97">
        <v>18</v>
      </c>
      <c r="JW97">
        <v>506.904</v>
      </c>
      <c r="JX97">
        <v>419.626</v>
      </c>
      <c r="JY97">
        <v>35.6394</v>
      </c>
      <c r="JZ97">
        <v>36.0307</v>
      </c>
      <c r="KA97">
        <v>30</v>
      </c>
      <c r="KB97">
        <v>35.8919</v>
      </c>
      <c r="KC97">
        <v>35.8172</v>
      </c>
      <c r="KD97">
        <v>51.8677</v>
      </c>
      <c r="KE97">
        <v>0</v>
      </c>
      <c r="KF97">
        <v>100</v>
      </c>
      <c r="KG97">
        <v>35.6362</v>
      </c>
      <c r="KH97">
        <v>1357.53</v>
      </c>
      <c r="KI97">
        <v>53.0404</v>
      </c>
      <c r="KJ97">
        <v>95.6252</v>
      </c>
      <c r="KK97">
        <v>93.0921</v>
      </c>
    </row>
    <row r="98" spans="1:297">
      <c r="A98">
        <v>82</v>
      </c>
      <c r="B98">
        <v>1761408678</v>
      </c>
      <c r="C98">
        <v>497</v>
      </c>
      <c r="D98" t="s">
        <v>606</v>
      </c>
      <c r="E98" t="s">
        <v>607</v>
      </c>
      <c r="F98">
        <v>5</v>
      </c>
      <c r="G98" t="s">
        <v>435</v>
      </c>
      <c r="H98" t="s">
        <v>436</v>
      </c>
      <c r="I98">
        <v>1761408669.84615</v>
      </c>
      <c r="J98">
        <f>(K98)/1000</f>
        <v>0</v>
      </c>
      <c r="K98">
        <f>IF(DP98, AN98, AH98)</f>
        <v>0</v>
      </c>
      <c r="L98">
        <f>IF(DP98, AI98, AG98)</f>
        <v>0</v>
      </c>
      <c r="M98">
        <f>DR98 - IF(AU98&gt;1, L98*DL98*100.0/(AW98), 0)</f>
        <v>0</v>
      </c>
      <c r="N98">
        <f>((T98-J98/2)*M98-L98)/(T98+J98/2)</f>
        <v>0</v>
      </c>
      <c r="O98">
        <f>N98*(DY98+DZ98)/1000.0</f>
        <v>0</v>
      </c>
      <c r="P98">
        <f>(DR98 - IF(AU98&gt;1, L98*DL98*100.0/(AW98), 0))*(DY98+DZ98)/1000.0</f>
        <v>0</v>
      </c>
      <c r="Q98">
        <f>2.0/((1/S98-1/R98)+SIGN(S98)*SQRT((1/S98-1/R98)*(1/S98-1/R98) + 4*DM98/((DM98+1)*(DM98+1))*(2*1/S98*1/R98-1/R98*1/R98)))</f>
        <v>0</v>
      </c>
      <c r="R98">
        <f>IF(LEFT(DN98,1)&lt;&gt;"0",IF(LEFT(DN98,1)="1",3.0,DO98),$D$5+$E$5*(EF98*DY98/($K$5*1000))+$F$5*(EF98*DY98/($K$5*1000))*MAX(MIN(DL98,$J$5),$I$5)*MAX(MIN(DL98,$J$5),$I$5)+$G$5*MAX(MIN(DL98,$J$5),$I$5)*(EF98*DY98/($K$5*1000))+$H$5*(EF98*DY98/($K$5*1000))*(EF98*DY98/($K$5*1000)))</f>
        <v>0</v>
      </c>
      <c r="S98">
        <f>J98*(1000-(1000*0.61365*exp(17.502*W98/(240.97+W98))/(DY98+DZ98)+DT98)/2)/(1000*0.61365*exp(17.502*W98/(240.97+W98))/(DY98+DZ98)-DT98)</f>
        <v>0</v>
      </c>
      <c r="T98">
        <f>1/((DM98+1)/(Q98/1.6)+1/(R98/1.37)) + DM98/((DM98+1)/(Q98/1.6) + DM98/(R98/1.37))</f>
        <v>0</v>
      </c>
      <c r="U98">
        <f>(DH98*DK98)</f>
        <v>0</v>
      </c>
      <c r="V98">
        <f>(EA98+(U98+2*0.95*5.67E-8*(((EA98+$B$7)+273)^4-(EA98+273)^4)-44100*J98)/(1.84*29.3*R98+8*0.95*5.67E-8*(EA98+273)^3))</f>
        <v>0</v>
      </c>
      <c r="W98">
        <f>($C$7*EB98+$D$7*EC98+$E$7*V98)</f>
        <v>0</v>
      </c>
      <c r="X98">
        <f>0.61365*exp(17.502*W98/(240.97+W98))</f>
        <v>0</v>
      </c>
      <c r="Y98">
        <f>(Z98/AA98*100)</f>
        <v>0</v>
      </c>
      <c r="Z98">
        <f>DT98*(DY98+DZ98)/1000</f>
        <v>0</v>
      </c>
      <c r="AA98">
        <f>0.61365*exp(17.502*EA98/(240.97+EA98))</f>
        <v>0</v>
      </c>
      <c r="AB98">
        <f>(X98-DT98*(DY98+DZ98)/1000)</f>
        <v>0</v>
      </c>
      <c r="AC98">
        <f>(-J98*44100)</f>
        <v>0</v>
      </c>
      <c r="AD98">
        <f>2*29.3*R98*0.92*(EA98-W98)</f>
        <v>0</v>
      </c>
      <c r="AE98">
        <f>2*0.95*5.67E-8*(((EA98+$B$7)+273)^4-(W98+273)^4)</f>
        <v>0</v>
      </c>
      <c r="AF98">
        <f>U98+AE98+AC98+AD98</f>
        <v>0</v>
      </c>
      <c r="AG98">
        <f>DX98*AU98*(DS98-DR98*(1000-AU98*DU98)/(1000-AU98*DT98))/(100*DL98)</f>
        <v>0</v>
      </c>
      <c r="AH98">
        <f>1000*DX98*AU98*(DT98-DU98)/(100*DL98*(1000-AU98*DT98))</f>
        <v>0</v>
      </c>
      <c r="AI98">
        <f>(AJ98 - AK98 - DY98*1E3/(8.314*(EA98+273.15)) * AM98/DX98 * AL98) * DX98/(100*DL98) * (1000 - DU98)/1000</f>
        <v>0</v>
      </c>
      <c r="AJ98">
        <v>1379.55695956175</v>
      </c>
      <c r="AK98">
        <v>1343.88066666667</v>
      </c>
      <c r="AL98">
        <v>3.5010148626044</v>
      </c>
      <c r="AM98">
        <v>64.7646732039723</v>
      </c>
      <c r="AN98">
        <f>(AP98 - AO98 + DY98*1E3/(8.314*(EA98+273.15)) * AR98/DX98 * AQ98) * DX98/(100*DL98) * 1000/(1000 - AP98)</f>
        <v>0</v>
      </c>
      <c r="AO98">
        <v>24.9247800503734</v>
      </c>
      <c r="AP98">
        <v>30.50406</v>
      </c>
      <c r="AQ98">
        <v>-8.3524079839125e-05</v>
      </c>
      <c r="AR98">
        <v>110.942474455945</v>
      </c>
      <c r="AS98">
        <v>0</v>
      </c>
      <c r="AT98">
        <v>0</v>
      </c>
      <c r="AU98">
        <f>IF(AS98*$H$13&gt;=AW98,1.0,(AW98/(AW98-AS98*$H$13)))</f>
        <v>0</v>
      </c>
      <c r="AV98">
        <f>(AU98-1)*100</f>
        <v>0</v>
      </c>
      <c r="AW98">
        <f>MAX(0,($B$13+$C$13*EF98)/(1+$D$13*EF98)*DY98/(EA98+273)*$E$13)</f>
        <v>0</v>
      </c>
      <c r="AX98" t="s">
        <v>437</v>
      </c>
      <c r="AY98" t="s">
        <v>437</v>
      </c>
      <c r="AZ98">
        <v>0</v>
      </c>
      <c r="BA98">
        <v>0</v>
      </c>
      <c r="BB98">
        <f>1-AZ98/BA98</f>
        <v>0</v>
      </c>
      <c r="BC98">
        <v>0</v>
      </c>
      <c r="BD98" t="s">
        <v>437</v>
      </c>
      <c r="BE98" t="s">
        <v>437</v>
      </c>
      <c r="BF98">
        <v>0</v>
      </c>
      <c r="BG98">
        <v>0</v>
      </c>
      <c r="BH98">
        <f>1-BF98/BG98</f>
        <v>0</v>
      </c>
      <c r="BI98">
        <v>0.5</v>
      </c>
      <c r="BJ98">
        <f>DI98</f>
        <v>0</v>
      </c>
      <c r="BK98">
        <f>L98</f>
        <v>0</v>
      </c>
      <c r="BL98">
        <f>BH98*BI98*BJ98</f>
        <v>0</v>
      </c>
      <c r="BM98">
        <f>(BK98-BC98)/BJ98</f>
        <v>0</v>
      </c>
      <c r="BN98">
        <f>(BA98-BG98)/BG98</f>
        <v>0</v>
      </c>
      <c r="BO98">
        <f>AZ98/(BB98+AZ98/BG98)</f>
        <v>0</v>
      </c>
      <c r="BP98" t="s">
        <v>437</v>
      </c>
      <c r="BQ98">
        <v>0</v>
      </c>
      <c r="BR98">
        <f>IF(BQ98&lt;&gt;0, BQ98, BO98)</f>
        <v>0</v>
      </c>
      <c r="BS98">
        <f>1-BR98/BG98</f>
        <v>0</v>
      </c>
      <c r="BT98">
        <f>(BG98-BF98)/(BG98-BR98)</f>
        <v>0</v>
      </c>
      <c r="BU98">
        <f>(BA98-BG98)/(BA98-BR98)</f>
        <v>0</v>
      </c>
      <c r="BV98">
        <f>(BG98-BF98)/(BG98-AZ98)</f>
        <v>0</v>
      </c>
      <c r="BW98">
        <f>(BA98-BG98)/(BA98-AZ98)</f>
        <v>0</v>
      </c>
      <c r="BX98">
        <f>(BT98*BR98/BF98)</f>
        <v>0</v>
      </c>
      <c r="BY98">
        <f>(1-BX98)</f>
        <v>0</v>
      </c>
      <c r="DH98">
        <f>$B$11*EG98+$C$11*EH98+$F$11*ES98*(1-EV98)</f>
        <v>0</v>
      </c>
      <c r="DI98">
        <f>DH98*DJ98</f>
        <v>0</v>
      </c>
      <c r="DJ98">
        <f>($B$11*$D$9+$C$11*$D$9+$F$11*((FF98+EX98)/MAX(FF98+EX98+FG98, 0.1)*$I$9+FG98/MAX(FF98+EX98+FG98, 0.1)*$J$9))/($B$11+$C$11+$F$11)</f>
        <v>0</v>
      </c>
      <c r="DK98">
        <f>($B$11*$K$9+$C$11*$K$9+$F$11*((FF98+EX98)/MAX(FF98+EX98+FG98, 0.1)*$P$9+FG98/MAX(FF98+EX98+FG98, 0.1)*$Q$9))/($B$11+$C$11+$F$11)</f>
        <v>0</v>
      </c>
      <c r="DL98">
        <v>6</v>
      </c>
      <c r="DM98">
        <v>0.5</v>
      </c>
      <c r="DN98" t="s">
        <v>438</v>
      </c>
      <c r="DO98">
        <v>2</v>
      </c>
      <c r="DP98" t="b">
        <v>1</v>
      </c>
      <c r="DQ98">
        <v>1761408669.84615</v>
      </c>
      <c r="DR98">
        <v>1278.98615384615</v>
      </c>
      <c r="DS98">
        <v>1328.79307692308</v>
      </c>
      <c r="DT98">
        <v>30.5224076923077</v>
      </c>
      <c r="DU98">
        <v>24.9212307692308</v>
      </c>
      <c r="DV98">
        <v>1277.88923076923</v>
      </c>
      <c r="DW98">
        <v>30.2072076923077</v>
      </c>
      <c r="DX98">
        <v>500.002230769231</v>
      </c>
      <c r="DY98">
        <v>90.2773846153846</v>
      </c>
      <c r="DZ98">
        <v>0.0315075615384615</v>
      </c>
      <c r="EA98">
        <v>36.9683307692308</v>
      </c>
      <c r="EB98">
        <v>36.0077846153846</v>
      </c>
      <c r="EC98">
        <v>999.9</v>
      </c>
      <c r="ED98">
        <v>0</v>
      </c>
      <c r="EE98">
        <v>0</v>
      </c>
      <c r="EF98">
        <v>10003.0792307692</v>
      </c>
      <c r="EG98">
        <v>0</v>
      </c>
      <c r="EH98">
        <v>1227.06923076923</v>
      </c>
      <c r="EI98">
        <v>-49.8065846153846</v>
      </c>
      <c r="EJ98">
        <v>1319.25384615385</v>
      </c>
      <c r="EK98">
        <v>1362.75538461538</v>
      </c>
      <c r="EL98">
        <v>5.60117076923077</v>
      </c>
      <c r="EM98">
        <v>1328.79307692308</v>
      </c>
      <c r="EN98">
        <v>24.9212307692308</v>
      </c>
      <c r="EO98">
        <v>2.75548307692308</v>
      </c>
      <c r="EP98">
        <v>2.24982230769231</v>
      </c>
      <c r="EQ98">
        <v>22.6197692307692</v>
      </c>
      <c r="ER98">
        <v>19.3215692307692</v>
      </c>
      <c r="ES98">
        <v>1199.98615384615</v>
      </c>
      <c r="ET98">
        <v>0.967001384615385</v>
      </c>
      <c r="EU98">
        <v>0.0329987461538461</v>
      </c>
      <c r="EV98">
        <v>0</v>
      </c>
      <c r="EW98">
        <v>1415.96153846154</v>
      </c>
      <c r="EX98">
        <v>5.00059</v>
      </c>
      <c r="EY98">
        <v>17182.9538461538</v>
      </c>
      <c r="EZ98">
        <v>10358.6</v>
      </c>
      <c r="FA98">
        <v>45.5524615384615</v>
      </c>
      <c r="FB98">
        <v>46.875</v>
      </c>
      <c r="FC98">
        <v>45.562</v>
      </c>
      <c r="FD98">
        <v>46.812</v>
      </c>
      <c r="FE98">
        <v>47.125</v>
      </c>
      <c r="FF98">
        <v>1155.55615384615</v>
      </c>
      <c r="FG98">
        <v>39.43</v>
      </c>
      <c r="FH98">
        <v>0</v>
      </c>
      <c r="FI98">
        <v>1761408637.9</v>
      </c>
      <c r="FJ98">
        <v>0</v>
      </c>
      <c r="FK98">
        <v>1415.9392</v>
      </c>
      <c r="FL98">
        <v>-1.74923075709766</v>
      </c>
      <c r="FM98">
        <v>-27.0153844496354</v>
      </c>
      <c r="FN98">
        <v>17182.588</v>
      </c>
      <c r="FO98">
        <v>15</v>
      </c>
      <c r="FP98">
        <v>0</v>
      </c>
      <c r="FQ98" t="s">
        <v>439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-49.6376952380952</v>
      </c>
      <c r="GD98">
        <v>-2.83461818181819</v>
      </c>
      <c r="GE98">
        <v>0.617655443690235</v>
      </c>
      <c r="GF98">
        <v>0</v>
      </c>
      <c r="GG98">
        <v>1416.07029411765</v>
      </c>
      <c r="GH98">
        <v>-1.75691367221503</v>
      </c>
      <c r="GI98">
        <v>0.307986681283045</v>
      </c>
      <c r="GJ98">
        <v>-1</v>
      </c>
      <c r="GK98">
        <v>5.61023857142857</v>
      </c>
      <c r="GL98">
        <v>-0.189451168831168</v>
      </c>
      <c r="GM98">
        <v>0.0191320029284553</v>
      </c>
      <c r="GN98">
        <v>0</v>
      </c>
      <c r="GO98">
        <v>0</v>
      </c>
      <c r="GP98">
        <v>2</v>
      </c>
      <c r="GQ98" t="s">
        <v>473</v>
      </c>
      <c r="GR98">
        <v>3.13126</v>
      </c>
      <c r="GS98">
        <v>2.70989</v>
      </c>
      <c r="GT98">
        <v>0.19253</v>
      </c>
      <c r="GU98">
        <v>0.196947</v>
      </c>
      <c r="GV98">
        <v>0.120206</v>
      </c>
      <c r="GW98">
        <v>0.104425</v>
      </c>
      <c r="GX98">
        <v>30019.5</v>
      </c>
      <c r="GY98">
        <v>31833.6</v>
      </c>
      <c r="GZ98">
        <v>33682.9</v>
      </c>
      <c r="HA98">
        <v>35939.9</v>
      </c>
      <c r="HB98">
        <v>41979</v>
      </c>
      <c r="HC98">
        <v>46255.3</v>
      </c>
      <c r="HD98">
        <v>52643.8</v>
      </c>
      <c r="HE98">
        <v>57466.7</v>
      </c>
      <c r="HF98">
        <v>1.86365</v>
      </c>
      <c r="HG98">
        <v>1.73838</v>
      </c>
      <c r="HH98">
        <v>0.099659</v>
      </c>
      <c r="HI98">
        <v>0</v>
      </c>
      <c r="HJ98">
        <v>34.3982</v>
      </c>
      <c r="HK98">
        <v>999.9</v>
      </c>
      <c r="HL98">
        <v>60.176</v>
      </c>
      <c r="HM98">
        <v>27.976</v>
      </c>
      <c r="HN98">
        <v>25.2579</v>
      </c>
      <c r="HO98">
        <v>56.5245</v>
      </c>
      <c r="HP98">
        <v>44.0785</v>
      </c>
      <c r="HQ98">
        <v>1</v>
      </c>
      <c r="HR98">
        <v>0.693969</v>
      </c>
      <c r="HS98">
        <v>0.145842</v>
      </c>
      <c r="HT98">
        <v>20.1354</v>
      </c>
      <c r="HU98">
        <v>5.19348</v>
      </c>
      <c r="HV98">
        <v>12.0099</v>
      </c>
      <c r="HW98">
        <v>4.97355</v>
      </c>
      <c r="HX98">
        <v>3.29478</v>
      </c>
      <c r="HY98">
        <v>9999</v>
      </c>
      <c r="HZ98">
        <v>9999</v>
      </c>
      <c r="IA98">
        <v>999.9</v>
      </c>
      <c r="IB98">
        <v>9999</v>
      </c>
      <c r="IC98">
        <v>1.86318</v>
      </c>
      <c r="ID98">
        <v>1.86808</v>
      </c>
      <c r="IE98">
        <v>1.86783</v>
      </c>
      <c r="IF98">
        <v>1.86903</v>
      </c>
      <c r="IG98">
        <v>1.86981</v>
      </c>
      <c r="IH98">
        <v>1.86592</v>
      </c>
      <c r="II98">
        <v>1.86695</v>
      </c>
      <c r="IJ98">
        <v>1.86842</v>
      </c>
      <c r="IK98">
        <v>5</v>
      </c>
      <c r="IL98">
        <v>0</v>
      </c>
      <c r="IM98">
        <v>0</v>
      </c>
      <c r="IN98">
        <v>0</v>
      </c>
      <c r="IO98" t="s">
        <v>441</v>
      </c>
      <c r="IP98" t="s">
        <v>442</v>
      </c>
      <c r="IQ98" t="s">
        <v>443</v>
      </c>
      <c r="IR98" t="s">
        <v>443</v>
      </c>
      <c r="IS98" t="s">
        <v>443</v>
      </c>
      <c r="IT98" t="s">
        <v>443</v>
      </c>
      <c r="IU98">
        <v>0</v>
      </c>
      <c r="IV98">
        <v>100</v>
      </c>
      <c r="IW98">
        <v>100</v>
      </c>
      <c r="IX98">
        <v>1.1</v>
      </c>
      <c r="IY98">
        <v>0.3152</v>
      </c>
      <c r="IZ98">
        <v>1.09748391826392</v>
      </c>
      <c r="JA98">
        <v>0</v>
      </c>
      <c r="JB98">
        <v>0</v>
      </c>
      <c r="JC98">
        <v>0</v>
      </c>
      <c r="JD98">
        <v>0.315191680746845</v>
      </c>
      <c r="JE98">
        <v>0</v>
      </c>
      <c r="JF98">
        <v>0</v>
      </c>
      <c r="JG98">
        <v>0</v>
      </c>
      <c r="JH98">
        <v>5</v>
      </c>
      <c r="JI98">
        <v>2273</v>
      </c>
      <c r="JJ98">
        <v>0</v>
      </c>
      <c r="JK98">
        <v>25</v>
      </c>
      <c r="JL98">
        <v>29356811.3</v>
      </c>
      <c r="JM98">
        <v>29356811.3</v>
      </c>
      <c r="JN98">
        <v>2.61475</v>
      </c>
      <c r="JO98">
        <v>2.59277</v>
      </c>
      <c r="JP98">
        <v>1.54785</v>
      </c>
      <c r="JQ98">
        <v>2.323</v>
      </c>
      <c r="JR98">
        <v>1.64551</v>
      </c>
      <c r="JS98">
        <v>2.3645</v>
      </c>
      <c r="JT98">
        <v>32.5097</v>
      </c>
      <c r="JU98">
        <v>24.2101</v>
      </c>
      <c r="JV98">
        <v>18</v>
      </c>
      <c r="JW98">
        <v>506.982</v>
      </c>
      <c r="JX98">
        <v>419.566</v>
      </c>
      <c r="JY98">
        <v>35.6305</v>
      </c>
      <c r="JZ98">
        <v>36.0293</v>
      </c>
      <c r="KA98">
        <v>30</v>
      </c>
      <c r="KB98">
        <v>35.8908</v>
      </c>
      <c r="KC98">
        <v>35.8172</v>
      </c>
      <c r="KD98">
        <v>52.3388</v>
      </c>
      <c r="KE98">
        <v>0</v>
      </c>
      <c r="KF98">
        <v>100</v>
      </c>
      <c r="KG98">
        <v>35.6328</v>
      </c>
      <c r="KH98">
        <v>1377.77</v>
      </c>
      <c r="KI98">
        <v>53.0404</v>
      </c>
      <c r="KJ98">
        <v>95.6252</v>
      </c>
      <c r="KK98">
        <v>93.092</v>
      </c>
    </row>
    <row r="99" spans="1:297">
      <c r="A99">
        <v>83</v>
      </c>
      <c r="B99">
        <v>1761408683</v>
      </c>
      <c r="C99">
        <v>502</v>
      </c>
      <c r="D99" t="s">
        <v>608</v>
      </c>
      <c r="E99" t="s">
        <v>609</v>
      </c>
      <c r="F99">
        <v>5</v>
      </c>
      <c r="G99" t="s">
        <v>435</v>
      </c>
      <c r="H99" t="s">
        <v>436</v>
      </c>
      <c r="I99">
        <v>1761408674.84615</v>
      </c>
      <c r="J99">
        <f>(K99)/1000</f>
        <v>0</v>
      </c>
      <c r="K99">
        <f>IF(DP99, AN99, AH99)</f>
        <v>0</v>
      </c>
      <c r="L99">
        <f>IF(DP99, AI99, AG99)</f>
        <v>0</v>
      </c>
      <c r="M99">
        <f>DR99 - IF(AU99&gt;1, L99*DL99*100.0/(AW99), 0)</f>
        <v>0</v>
      </c>
      <c r="N99">
        <f>((T99-J99/2)*M99-L99)/(T99+J99/2)</f>
        <v>0</v>
      </c>
      <c r="O99">
        <f>N99*(DY99+DZ99)/1000.0</f>
        <v>0</v>
      </c>
      <c r="P99">
        <f>(DR99 - IF(AU99&gt;1, L99*DL99*100.0/(AW99), 0))*(DY99+DZ99)/1000.0</f>
        <v>0</v>
      </c>
      <c r="Q99">
        <f>2.0/((1/S99-1/R99)+SIGN(S99)*SQRT((1/S99-1/R99)*(1/S99-1/R99) + 4*DM99/((DM99+1)*(DM99+1))*(2*1/S99*1/R99-1/R99*1/R99)))</f>
        <v>0</v>
      </c>
      <c r="R99">
        <f>IF(LEFT(DN99,1)&lt;&gt;"0",IF(LEFT(DN99,1)="1",3.0,DO99),$D$5+$E$5*(EF99*DY99/($K$5*1000))+$F$5*(EF99*DY99/($K$5*1000))*MAX(MIN(DL99,$J$5),$I$5)*MAX(MIN(DL99,$J$5),$I$5)+$G$5*MAX(MIN(DL99,$J$5),$I$5)*(EF99*DY99/($K$5*1000))+$H$5*(EF99*DY99/($K$5*1000))*(EF99*DY99/($K$5*1000)))</f>
        <v>0</v>
      </c>
      <c r="S99">
        <f>J99*(1000-(1000*0.61365*exp(17.502*W99/(240.97+W99))/(DY99+DZ99)+DT99)/2)/(1000*0.61365*exp(17.502*W99/(240.97+W99))/(DY99+DZ99)-DT99)</f>
        <v>0</v>
      </c>
      <c r="T99">
        <f>1/((DM99+1)/(Q99/1.6)+1/(R99/1.37)) + DM99/((DM99+1)/(Q99/1.6) + DM99/(R99/1.37))</f>
        <v>0</v>
      </c>
      <c r="U99">
        <f>(DH99*DK99)</f>
        <v>0</v>
      </c>
      <c r="V99">
        <f>(EA99+(U99+2*0.95*5.67E-8*(((EA99+$B$7)+273)^4-(EA99+273)^4)-44100*J99)/(1.84*29.3*R99+8*0.95*5.67E-8*(EA99+273)^3))</f>
        <v>0</v>
      </c>
      <c r="W99">
        <f>($C$7*EB99+$D$7*EC99+$E$7*V99)</f>
        <v>0</v>
      </c>
      <c r="X99">
        <f>0.61365*exp(17.502*W99/(240.97+W99))</f>
        <v>0</v>
      </c>
      <c r="Y99">
        <f>(Z99/AA99*100)</f>
        <v>0</v>
      </c>
      <c r="Z99">
        <f>DT99*(DY99+DZ99)/1000</f>
        <v>0</v>
      </c>
      <c r="AA99">
        <f>0.61365*exp(17.502*EA99/(240.97+EA99))</f>
        <v>0</v>
      </c>
      <c r="AB99">
        <f>(X99-DT99*(DY99+DZ99)/1000)</f>
        <v>0</v>
      </c>
      <c r="AC99">
        <f>(-J99*44100)</f>
        <v>0</v>
      </c>
      <c r="AD99">
        <f>2*29.3*R99*0.92*(EA99-W99)</f>
        <v>0</v>
      </c>
      <c r="AE99">
        <f>2*0.95*5.67E-8*(((EA99+$B$7)+273)^4-(W99+273)^4)</f>
        <v>0</v>
      </c>
      <c r="AF99">
        <f>U99+AE99+AC99+AD99</f>
        <v>0</v>
      </c>
      <c r="AG99">
        <f>DX99*AU99*(DS99-DR99*(1000-AU99*DU99)/(1000-AU99*DT99))/(100*DL99)</f>
        <v>0</v>
      </c>
      <c r="AH99">
        <f>1000*DX99*AU99*(DT99-DU99)/(100*DL99*(1000-AU99*DT99))</f>
        <v>0</v>
      </c>
      <c r="AI99">
        <f>(AJ99 - AK99 - DY99*1E3/(8.314*(EA99+273.15)) * AM99/DX99 * AL99) * DX99/(100*DL99) * (1000 - DU99)/1000</f>
        <v>0</v>
      </c>
      <c r="AJ99">
        <v>1395.74456036987</v>
      </c>
      <c r="AK99">
        <v>1360.50957575758</v>
      </c>
      <c r="AL99">
        <v>3.33297726631453</v>
      </c>
      <c r="AM99">
        <v>64.7646732039723</v>
      </c>
      <c r="AN99">
        <f>(AP99 - AO99 + DY99*1E3/(8.314*(EA99+273.15)) * AR99/DX99 * AQ99) * DX99/(100*DL99) * 1000/(1000 - AP99)</f>
        <v>0</v>
      </c>
      <c r="AO99">
        <v>24.9267468962408</v>
      </c>
      <c r="AP99">
        <v>30.4940878787879</v>
      </c>
      <c r="AQ99">
        <v>-4.26061751741466e-05</v>
      </c>
      <c r="AR99">
        <v>110.942474455945</v>
      </c>
      <c r="AS99">
        <v>0</v>
      </c>
      <c r="AT99">
        <v>0</v>
      </c>
      <c r="AU99">
        <f>IF(AS99*$H$13&gt;=AW99,1.0,(AW99/(AW99-AS99*$H$13)))</f>
        <v>0</v>
      </c>
      <c r="AV99">
        <f>(AU99-1)*100</f>
        <v>0</v>
      </c>
      <c r="AW99">
        <f>MAX(0,($B$13+$C$13*EF99)/(1+$D$13*EF99)*DY99/(EA99+273)*$E$13)</f>
        <v>0</v>
      </c>
      <c r="AX99" t="s">
        <v>437</v>
      </c>
      <c r="AY99" t="s">
        <v>437</v>
      </c>
      <c r="AZ99">
        <v>0</v>
      </c>
      <c r="BA99">
        <v>0</v>
      </c>
      <c r="BB99">
        <f>1-AZ99/BA99</f>
        <v>0</v>
      </c>
      <c r="BC99">
        <v>0</v>
      </c>
      <c r="BD99" t="s">
        <v>437</v>
      </c>
      <c r="BE99" t="s">
        <v>437</v>
      </c>
      <c r="BF99">
        <v>0</v>
      </c>
      <c r="BG99">
        <v>0</v>
      </c>
      <c r="BH99">
        <f>1-BF99/BG99</f>
        <v>0</v>
      </c>
      <c r="BI99">
        <v>0.5</v>
      </c>
      <c r="BJ99">
        <f>DI99</f>
        <v>0</v>
      </c>
      <c r="BK99">
        <f>L99</f>
        <v>0</v>
      </c>
      <c r="BL99">
        <f>BH99*BI99*BJ99</f>
        <v>0</v>
      </c>
      <c r="BM99">
        <f>(BK99-BC99)/BJ99</f>
        <v>0</v>
      </c>
      <c r="BN99">
        <f>(BA99-BG99)/BG99</f>
        <v>0</v>
      </c>
      <c r="BO99">
        <f>AZ99/(BB99+AZ99/BG99)</f>
        <v>0</v>
      </c>
      <c r="BP99" t="s">
        <v>437</v>
      </c>
      <c r="BQ99">
        <v>0</v>
      </c>
      <c r="BR99">
        <f>IF(BQ99&lt;&gt;0, BQ99, BO99)</f>
        <v>0</v>
      </c>
      <c r="BS99">
        <f>1-BR99/BG99</f>
        <v>0</v>
      </c>
      <c r="BT99">
        <f>(BG99-BF99)/(BG99-BR99)</f>
        <v>0</v>
      </c>
      <c r="BU99">
        <f>(BA99-BG99)/(BA99-BR99)</f>
        <v>0</v>
      </c>
      <c r="BV99">
        <f>(BG99-BF99)/(BG99-AZ99)</f>
        <v>0</v>
      </c>
      <c r="BW99">
        <f>(BA99-BG99)/(BA99-AZ99)</f>
        <v>0</v>
      </c>
      <c r="BX99">
        <f>(BT99*BR99/BF99)</f>
        <v>0</v>
      </c>
      <c r="BY99">
        <f>(1-BX99)</f>
        <v>0</v>
      </c>
      <c r="DH99">
        <f>$B$11*EG99+$C$11*EH99+$F$11*ES99*(1-EV99)</f>
        <v>0</v>
      </c>
      <c r="DI99">
        <f>DH99*DJ99</f>
        <v>0</v>
      </c>
      <c r="DJ99">
        <f>($B$11*$D$9+$C$11*$D$9+$F$11*((FF99+EX99)/MAX(FF99+EX99+FG99, 0.1)*$I$9+FG99/MAX(FF99+EX99+FG99, 0.1)*$J$9))/($B$11+$C$11+$F$11)</f>
        <v>0</v>
      </c>
      <c r="DK99">
        <f>($B$11*$K$9+$C$11*$K$9+$F$11*((FF99+EX99)/MAX(FF99+EX99+FG99, 0.1)*$P$9+FG99/MAX(FF99+EX99+FG99, 0.1)*$Q$9))/($B$11+$C$11+$F$11)</f>
        <v>0</v>
      </c>
      <c r="DL99">
        <v>6</v>
      </c>
      <c r="DM99">
        <v>0.5</v>
      </c>
      <c r="DN99" t="s">
        <v>438</v>
      </c>
      <c r="DO99">
        <v>2</v>
      </c>
      <c r="DP99" t="b">
        <v>1</v>
      </c>
      <c r="DQ99">
        <v>1761408674.84615</v>
      </c>
      <c r="DR99">
        <v>1295.53692307692</v>
      </c>
      <c r="DS99">
        <v>1345.26538461538</v>
      </c>
      <c r="DT99">
        <v>30.5100076923077</v>
      </c>
      <c r="DU99">
        <v>24.9237615384615</v>
      </c>
      <c r="DV99">
        <v>1294.43846153846</v>
      </c>
      <c r="DW99">
        <v>30.1948153846154</v>
      </c>
      <c r="DX99">
        <v>500.001846153846</v>
      </c>
      <c r="DY99">
        <v>90.2774076923077</v>
      </c>
      <c r="DZ99">
        <v>0.0317134307692308</v>
      </c>
      <c r="EA99">
        <v>36.9628692307692</v>
      </c>
      <c r="EB99">
        <v>36.0053769230769</v>
      </c>
      <c r="EC99">
        <v>999.9</v>
      </c>
      <c r="ED99">
        <v>0</v>
      </c>
      <c r="EE99">
        <v>0</v>
      </c>
      <c r="EF99">
        <v>9995.62692307692</v>
      </c>
      <c r="EG99">
        <v>0</v>
      </c>
      <c r="EH99">
        <v>1227.06307692308</v>
      </c>
      <c r="EI99">
        <v>-49.7284769230769</v>
      </c>
      <c r="EJ99">
        <v>1336.30769230769</v>
      </c>
      <c r="EK99">
        <v>1379.65153846154</v>
      </c>
      <c r="EL99">
        <v>5.58623384615385</v>
      </c>
      <c r="EM99">
        <v>1345.26538461538</v>
      </c>
      <c r="EN99">
        <v>24.9237615384615</v>
      </c>
      <c r="EO99">
        <v>2.75436384615385</v>
      </c>
      <c r="EP99">
        <v>2.25005230769231</v>
      </c>
      <c r="EQ99">
        <v>22.6130923076923</v>
      </c>
      <c r="ER99">
        <v>19.3232076923077</v>
      </c>
      <c r="ES99">
        <v>1200.00846153846</v>
      </c>
      <c r="ET99">
        <v>0.967002076923077</v>
      </c>
      <c r="EU99">
        <v>0.0329981153846154</v>
      </c>
      <c r="EV99">
        <v>0</v>
      </c>
      <c r="EW99">
        <v>1415.87384615385</v>
      </c>
      <c r="EX99">
        <v>5.00059</v>
      </c>
      <c r="EY99">
        <v>17181.5076923077</v>
      </c>
      <c r="EZ99">
        <v>10358.7923076923</v>
      </c>
      <c r="FA99">
        <v>45.5572307692308</v>
      </c>
      <c r="FB99">
        <v>46.875</v>
      </c>
      <c r="FC99">
        <v>45.562</v>
      </c>
      <c r="FD99">
        <v>46.812</v>
      </c>
      <c r="FE99">
        <v>47.125</v>
      </c>
      <c r="FF99">
        <v>1155.57846153846</v>
      </c>
      <c r="FG99">
        <v>39.43</v>
      </c>
      <c r="FH99">
        <v>0</v>
      </c>
      <c r="FI99">
        <v>1761408642.7</v>
      </c>
      <c r="FJ99">
        <v>0</v>
      </c>
      <c r="FK99">
        <v>1415.7936</v>
      </c>
      <c r="FL99">
        <v>-2.38692306891436</v>
      </c>
      <c r="FM99">
        <v>-15.2846153454453</v>
      </c>
      <c r="FN99">
        <v>17181.008</v>
      </c>
      <c r="FO99">
        <v>15</v>
      </c>
      <c r="FP99">
        <v>0</v>
      </c>
      <c r="FQ99" t="s">
        <v>439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-49.785395</v>
      </c>
      <c r="GD99">
        <v>-0.558013533834576</v>
      </c>
      <c r="GE99">
        <v>0.541332244998392</v>
      </c>
      <c r="GF99">
        <v>0</v>
      </c>
      <c r="GG99">
        <v>1415.9</v>
      </c>
      <c r="GH99">
        <v>-1.93002291803343</v>
      </c>
      <c r="GI99">
        <v>0.303101613712794</v>
      </c>
      <c r="GJ99">
        <v>-1</v>
      </c>
      <c r="GK99">
        <v>5.593568</v>
      </c>
      <c r="GL99">
        <v>-0.178489624060162</v>
      </c>
      <c r="GM99">
        <v>0.0171845516671225</v>
      </c>
      <c r="GN99">
        <v>0</v>
      </c>
      <c r="GO99">
        <v>0</v>
      </c>
      <c r="GP99">
        <v>2</v>
      </c>
      <c r="GQ99" t="s">
        <v>473</v>
      </c>
      <c r="GR99">
        <v>3.13137</v>
      </c>
      <c r="GS99">
        <v>2.70949</v>
      </c>
      <c r="GT99">
        <v>0.194023</v>
      </c>
      <c r="GU99">
        <v>0.198482</v>
      </c>
      <c r="GV99">
        <v>0.120178</v>
      </c>
      <c r="GW99">
        <v>0.104435</v>
      </c>
      <c r="GX99">
        <v>29963.8</v>
      </c>
      <c r="GY99">
        <v>31773</v>
      </c>
      <c r="GZ99">
        <v>33682.8</v>
      </c>
      <c r="HA99">
        <v>35940.4</v>
      </c>
      <c r="HB99">
        <v>41980.5</v>
      </c>
      <c r="HC99">
        <v>46255.7</v>
      </c>
      <c r="HD99">
        <v>52643.7</v>
      </c>
      <c r="HE99">
        <v>57467.7</v>
      </c>
      <c r="HF99">
        <v>1.86375</v>
      </c>
      <c r="HG99">
        <v>1.7382</v>
      </c>
      <c r="HH99">
        <v>0.099279</v>
      </c>
      <c r="HI99">
        <v>0</v>
      </c>
      <c r="HJ99">
        <v>34.3981</v>
      </c>
      <c r="HK99">
        <v>999.9</v>
      </c>
      <c r="HL99">
        <v>60.176</v>
      </c>
      <c r="HM99">
        <v>27.976</v>
      </c>
      <c r="HN99">
        <v>25.2573</v>
      </c>
      <c r="HO99">
        <v>55.9045</v>
      </c>
      <c r="HP99">
        <v>43.9423</v>
      </c>
      <c r="HQ99">
        <v>1</v>
      </c>
      <c r="HR99">
        <v>0.69389</v>
      </c>
      <c r="HS99">
        <v>0.134139</v>
      </c>
      <c r="HT99">
        <v>20.1356</v>
      </c>
      <c r="HU99">
        <v>5.19348</v>
      </c>
      <c r="HV99">
        <v>12.0099</v>
      </c>
      <c r="HW99">
        <v>4.97365</v>
      </c>
      <c r="HX99">
        <v>3.29495</v>
      </c>
      <c r="HY99">
        <v>9999</v>
      </c>
      <c r="HZ99">
        <v>9999</v>
      </c>
      <c r="IA99">
        <v>999.9</v>
      </c>
      <c r="IB99">
        <v>9999</v>
      </c>
      <c r="IC99">
        <v>1.86319</v>
      </c>
      <c r="ID99">
        <v>1.86811</v>
      </c>
      <c r="IE99">
        <v>1.86783</v>
      </c>
      <c r="IF99">
        <v>1.86904</v>
      </c>
      <c r="IG99">
        <v>1.86981</v>
      </c>
      <c r="IH99">
        <v>1.86592</v>
      </c>
      <c r="II99">
        <v>1.86695</v>
      </c>
      <c r="IJ99">
        <v>1.86842</v>
      </c>
      <c r="IK99">
        <v>5</v>
      </c>
      <c r="IL99">
        <v>0</v>
      </c>
      <c r="IM99">
        <v>0</v>
      </c>
      <c r="IN99">
        <v>0</v>
      </c>
      <c r="IO99" t="s">
        <v>441</v>
      </c>
      <c r="IP99" t="s">
        <v>442</v>
      </c>
      <c r="IQ99" t="s">
        <v>443</v>
      </c>
      <c r="IR99" t="s">
        <v>443</v>
      </c>
      <c r="IS99" t="s">
        <v>443</v>
      </c>
      <c r="IT99" t="s">
        <v>443</v>
      </c>
      <c r="IU99">
        <v>0</v>
      </c>
      <c r="IV99">
        <v>100</v>
      </c>
      <c r="IW99">
        <v>100</v>
      </c>
      <c r="IX99">
        <v>1.09</v>
      </c>
      <c r="IY99">
        <v>0.3152</v>
      </c>
      <c r="IZ99">
        <v>1.09748391826392</v>
      </c>
      <c r="JA99">
        <v>0</v>
      </c>
      <c r="JB99">
        <v>0</v>
      </c>
      <c r="JC99">
        <v>0</v>
      </c>
      <c r="JD99">
        <v>0.315191680746845</v>
      </c>
      <c r="JE99">
        <v>0</v>
      </c>
      <c r="JF99">
        <v>0</v>
      </c>
      <c r="JG99">
        <v>0</v>
      </c>
      <c r="JH99">
        <v>5</v>
      </c>
      <c r="JI99">
        <v>2273</v>
      </c>
      <c r="JJ99">
        <v>0</v>
      </c>
      <c r="JK99">
        <v>25</v>
      </c>
      <c r="JL99">
        <v>29356811.4</v>
      </c>
      <c r="JM99">
        <v>29356811.4</v>
      </c>
      <c r="JN99">
        <v>2.64404</v>
      </c>
      <c r="JO99">
        <v>2.59766</v>
      </c>
      <c r="JP99">
        <v>1.54785</v>
      </c>
      <c r="JQ99">
        <v>2.32422</v>
      </c>
      <c r="JR99">
        <v>1.64673</v>
      </c>
      <c r="JS99">
        <v>2.31934</v>
      </c>
      <c r="JT99">
        <v>32.5097</v>
      </c>
      <c r="JU99">
        <v>24.2013</v>
      </c>
      <c r="JV99">
        <v>18</v>
      </c>
      <c r="JW99">
        <v>507.033</v>
      </c>
      <c r="JX99">
        <v>419.457</v>
      </c>
      <c r="JY99">
        <v>35.6271</v>
      </c>
      <c r="JZ99">
        <v>36.0293</v>
      </c>
      <c r="KA99">
        <v>29.9999</v>
      </c>
      <c r="KB99">
        <v>35.8886</v>
      </c>
      <c r="KC99">
        <v>35.8163</v>
      </c>
      <c r="KD99">
        <v>52.9023</v>
      </c>
      <c r="KE99">
        <v>0</v>
      </c>
      <c r="KF99">
        <v>100</v>
      </c>
      <c r="KG99">
        <v>35.6268</v>
      </c>
      <c r="KH99">
        <v>1391.28</v>
      </c>
      <c r="KI99">
        <v>53.0404</v>
      </c>
      <c r="KJ99">
        <v>95.6251</v>
      </c>
      <c r="KK99">
        <v>93.0935</v>
      </c>
    </row>
    <row r="100" spans="1:297">
      <c r="A100">
        <v>84</v>
      </c>
      <c r="B100">
        <v>1761408688</v>
      </c>
      <c r="C100">
        <v>507</v>
      </c>
      <c r="D100" t="s">
        <v>610</v>
      </c>
      <c r="E100" t="s">
        <v>611</v>
      </c>
      <c r="F100">
        <v>5</v>
      </c>
      <c r="G100" t="s">
        <v>435</v>
      </c>
      <c r="H100" t="s">
        <v>436</v>
      </c>
      <c r="I100">
        <v>1761408679.84615</v>
      </c>
      <c r="J100">
        <f>(K100)/1000</f>
        <v>0</v>
      </c>
      <c r="K100">
        <f>IF(DP100, AN100, AH100)</f>
        <v>0</v>
      </c>
      <c r="L100">
        <f>IF(DP100, AI100, AG100)</f>
        <v>0</v>
      </c>
      <c r="M100">
        <f>DR100 - IF(AU100&gt;1, L100*DL100*100.0/(AW100), 0)</f>
        <v>0</v>
      </c>
      <c r="N100">
        <f>((T100-J100/2)*M100-L100)/(T100+J100/2)</f>
        <v>0</v>
      </c>
      <c r="O100">
        <f>N100*(DY100+DZ100)/1000.0</f>
        <v>0</v>
      </c>
      <c r="P100">
        <f>(DR100 - IF(AU100&gt;1, L100*DL100*100.0/(AW100), 0))*(DY100+DZ100)/1000.0</f>
        <v>0</v>
      </c>
      <c r="Q100">
        <f>2.0/((1/S100-1/R100)+SIGN(S100)*SQRT((1/S100-1/R100)*(1/S100-1/R100) + 4*DM100/((DM100+1)*(DM100+1))*(2*1/S100*1/R100-1/R100*1/R100)))</f>
        <v>0</v>
      </c>
      <c r="R100">
        <f>IF(LEFT(DN100,1)&lt;&gt;"0",IF(LEFT(DN100,1)="1",3.0,DO100),$D$5+$E$5*(EF100*DY100/($K$5*1000))+$F$5*(EF100*DY100/($K$5*1000))*MAX(MIN(DL100,$J$5),$I$5)*MAX(MIN(DL100,$J$5),$I$5)+$G$5*MAX(MIN(DL100,$J$5),$I$5)*(EF100*DY100/($K$5*1000))+$H$5*(EF100*DY100/($K$5*1000))*(EF100*DY100/($K$5*1000)))</f>
        <v>0</v>
      </c>
      <c r="S100">
        <f>J100*(1000-(1000*0.61365*exp(17.502*W100/(240.97+W100))/(DY100+DZ100)+DT100)/2)/(1000*0.61365*exp(17.502*W100/(240.97+W100))/(DY100+DZ100)-DT100)</f>
        <v>0</v>
      </c>
      <c r="T100">
        <f>1/((DM100+1)/(Q100/1.6)+1/(R100/1.37)) + DM100/((DM100+1)/(Q100/1.6) + DM100/(R100/1.37))</f>
        <v>0</v>
      </c>
      <c r="U100">
        <f>(DH100*DK100)</f>
        <v>0</v>
      </c>
      <c r="V100">
        <f>(EA100+(U100+2*0.95*5.67E-8*(((EA100+$B$7)+273)^4-(EA100+273)^4)-44100*J100)/(1.84*29.3*R100+8*0.95*5.67E-8*(EA100+273)^3))</f>
        <v>0</v>
      </c>
      <c r="W100">
        <f>($C$7*EB100+$D$7*EC100+$E$7*V100)</f>
        <v>0</v>
      </c>
      <c r="X100">
        <f>0.61365*exp(17.502*W100/(240.97+W100))</f>
        <v>0</v>
      </c>
      <c r="Y100">
        <f>(Z100/AA100*100)</f>
        <v>0</v>
      </c>
      <c r="Z100">
        <f>DT100*(DY100+DZ100)/1000</f>
        <v>0</v>
      </c>
      <c r="AA100">
        <f>0.61365*exp(17.502*EA100/(240.97+EA100))</f>
        <v>0</v>
      </c>
      <c r="AB100">
        <f>(X100-DT100*(DY100+DZ100)/1000)</f>
        <v>0</v>
      </c>
      <c r="AC100">
        <f>(-J100*44100)</f>
        <v>0</v>
      </c>
      <c r="AD100">
        <f>2*29.3*R100*0.92*(EA100-W100)</f>
        <v>0</v>
      </c>
      <c r="AE100">
        <f>2*0.95*5.67E-8*(((EA100+$B$7)+273)^4-(W100+273)^4)</f>
        <v>0</v>
      </c>
      <c r="AF100">
        <f>U100+AE100+AC100+AD100</f>
        <v>0</v>
      </c>
      <c r="AG100">
        <f>DX100*AU100*(DS100-DR100*(1000-AU100*DU100)/(1000-AU100*DT100))/(100*DL100)</f>
        <v>0</v>
      </c>
      <c r="AH100">
        <f>1000*DX100*AU100*(DT100-DU100)/(100*DL100*(1000-AU100*DT100))</f>
        <v>0</v>
      </c>
      <c r="AI100">
        <f>(AJ100 - AK100 - DY100*1E3/(8.314*(EA100+273.15)) * AM100/DX100 * AL100) * DX100/(100*DL100) * (1000 - DU100)/1000</f>
        <v>0</v>
      </c>
      <c r="AJ100">
        <v>1413.46217422673</v>
      </c>
      <c r="AK100">
        <v>1377.84363636364</v>
      </c>
      <c r="AL100">
        <v>3.46317067930735</v>
      </c>
      <c r="AM100">
        <v>64.7646732039723</v>
      </c>
      <c r="AN100">
        <f>(AP100 - AO100 + DY100*1E3/(8.314*(EA100+273.15)) * AR100/DX100 * AQ100) * DX100/(100*DL100) * 1000/(1000 - AP100)</f>
        <v>0</v>
      </c>
      <c r="AO100">
        <v>24.9282759788488</v>
      </c>
      <c r="AP100">
        <v>30.4838357575758</v>
      </c>
      <c r="AQ100">
        <v>-5.76566772105991e-05</v>
      </c>
      <c r="AR100">
        <v>110.942474455945</v>
      </c>
      <c r="AS100">
        <v>0</v>
      </c>
      <c r="AT100">
        <v>0</v>
      </c>
      <c r="AU100">
        <f>IF(AS100*$H$13&gt;=AW100,1.0,(AW100/(AW100-AS100*$H$13)))</f>
        <v>0</v>
      </c>
      <c r="AV100">
        <f>(AU100-1)*100</f>
        <v>0</v>
      </c>
      <c r="AW100">
        <f>MAX(0,($B$13+$C$13*EF100)/(1+$D$13*EF100)*DY100/(EA100+273)*$E$13)</f>
        <v>0</v>
      </c>
      <c r="AX100" t="s">
        <v>437</v>
      </c>
      <c r="AY100" t="s">
        <v>437</v>
      </c>
      <c r="AZ100">
        <v>0</v>
      </c>
      <c r="BA100">
        <v>0</v>
      </c>
      <c r="BB100">
        <f>1-AZ100/BA100</f>
        <v>0</v>
      </c>
      <c r="BC100">
        <v>0</v>
      </c>
      <c r="BD100" t="s">
        <v>437</v>
      </c>
      <c r="BE100" t="s">
        <v>437</v>
      </c>
      <c r="BF100">
        <v>0</v>
      </c>
      <c r="BG100">
        <v>0</v>
      </c>
      <c r="BH100">
        <f>1-BF100/BG100</f>
        <v>0</v>
      </c>
      <c r="BI100">
        <v>0.5</v>
      </c>
      <c r="BJ100">
        <f>DI100</f>
        <v>0</v>
      </c>
      <c r="BK100">
        <f>L100</f>
        <v>0</v>
      </c>
      <c r="BL100">
        <f>BH100*BI100*BJ100</f>
        <v>0</v>
      </c>
      <c r="BM100">
        <f>(BK100-BC100)/BJ100</f>
        <v>0</v>
      </c>
      <c r="BN100">
        <f>(BA100-BG100)/BG100</f>
        <v>0</v>
      </c>
      <c r="BO100">
        <f>AZ100/(BB100+AZ100/BG100)</f>
        <v>0</v>
      </c>
      <c r="BP100" t="s">
        <v>437</v>
      </c>
      <c r="BQ100">
        <v>0</v>
      </c>
      <c r="BR100">
        <f>IF(BQ100&lt;&gt;0, BQ100, BO100)</f>
        <v>0</v>
      </c>
      <c r="BS100">
        <f>1-BR100/BG100</f>
        <v>0</v>
      </c>
      <c r="BT100">
        <f>(BG100-BF100)/(BG100-BR100)</f>
        <v>0</v>
      </c>
      <c r="BU100">
        <f>(BA100-BG100)/(BA100-BR100)</f>
        <v>0</v>
      </c>
      <c r="BV100">
        <f>(BG100-BF100)/(BG100-AZ100)</f>
        <v>0</v>
      </c>
      <c r="BW100">
        <f>(BA100-BG100)/(BA100-AZ100)</f>
        <v>0</v>
      </c>
      <c r="BX100">
        <f>(BT100*BR100/BF100)</f>
        <v>0</v>
      </c>
      <c r="BY100">
        <f>(1-BX100)</f>
        <v>0</v>
      </c>
      <c r="DH100">
        <f>$B$11*EG100+$C$11*EH100+$F$11*ES100*(1-EV100)</f>
        <v>0</v>
      </c>
      <c r="DI100">
        <f>DH100*DJ100</f>
        <v>0</v>
      </c>
      <c r="DJ100">
        <f>($B$11*$D$9+$C$11*$D$9+$F$11*((FF100+EX100)/MAX(FF100+EX100+FG100, 0.1)*$I$9+FG100/MAX(FF100+EX100+FG100, 0.1)*$J$9))/($B$11+$C$11+$F$11)</f>
        <v>0</v>
      </c>
      <c r="DK100">
        <f>($B$11*$K$9+$C$11*$K$9+$F$11*((FF100+EX100)/MAX(FF100+EX100+FG100, 0.1)*$P$9+FG100/MAX(FF100+EX100+FG100, 0.1)*$Q$9))/($B$11+$C$11+$F$11)</f>
        <v>0</v>
      </c>
      <c r="DL100">
        <v>6</v>
      </c>
      <c r="DM100">
        <v>0.5</v>
      </c>
      <c r="DN100" t="s">
        <v>438</v>
      </c>
      <c r="DO100">
        <v>2</v>
      </c>
      <c r="DP100" t="b">
        <v>1</v>
      </c>
      <c r="DQ100">
        <v>1761408679.84615</v>
      </c>
      <c r="DR100">
        <v>1312.06538461538</v>
      </c>
      <c r="DS100">
        <v>1362.17923076923</v>
      </c>
      <c r="DT100">
        <v>30.4987846153846</v>
      </c>
      <c r="DU100">
        <v>24.9259230769231</v>
      </c>
      <c r="DV100">
        <v>1310.97</v>
      </c>
      <c r="DW100">
        <v>30.1836</v>
      </c>
      <c r="DX100">
        <v>500.005923076923</v>
      </c>
      <c r="DY100">
        <v>90.2771307692308</v>
      </c>
      <c r="DZ100">
        <v>0.0316004461538461</v>
      </c>
      <c r="EA100">
        <v>36.9577384615385</v>
      </c>
      <c r="EB100">
        <v>36.0019769230769</v>
      </c>
      <c r="EC100">
        <v>999.9</v>
      </c>
      <c r="ED100">
        <v>0</v>
      </c>
      <c r="EE100">
        <v>0</v>
      </c>
      <c r="EF100">
        <v>10001.5415384615</v>
      </c>
      <c r="EG100">
        <v>0</v>
      </c>
      <c r="EH100">
        <v>1227.07769230769</v>
      </c>
      <c r="EI100">
        <v>-50.1125153846154</v>
      </c>
      <c r="EJ100">
        <v>1353.34230769231</v>
      </c>
      <c r="EK100">
        <v>1397</v>
      </c>
      <c r="EL100">
        <v>5.57286307692308</v>
      </c>
      <c r="EM100">
        <v>1362.17923076923</v>
      </c>
      <c r="EN100">
        <v>24.9259230769231</v>
      </c>
      <c r="EO100">
        <v>2.75334384615385</v>
      </c>
      <c r="EP100">
        <v>2.25024153846154</v>
      </c>
      <c r="EQ100">
        <v>22.6069923076923</v>
      </c>
      <c r="ER100">
        <v>19.3245538461538</v>
      </c>
      <c r="ES100">
        <v>1199.98769230769</v>
      </c>
      <c r="ET100">
        <v>0.967001384615385</v>
      </c>
      <c r="EU100">
        <v>0.0329987769230769</v>
      </c>
      <c r="EV100">
        <v>0</v>
      </c>
      <c r="EW100">
        <v>1415.72846153846</v>
      </c>
      <c r="EX100">
        <v>5.00059</v>
      </c>
      <c r="EY100">
        <v>17179.2461538462</v>
      </c>
      <c r="EZ100">
        <v>10358.6153846154</v>
      </c>
      <c r="FA100">
        <v>45.5524615384615</v>
      </c>
      <c r="FB100">
        <v>46.875</v>
      </c>
      <c r="FC100">
        <v>45.562</v>
      </c>
      <c r="FD100">
        <v>46.812</v>
      </c>
      <c r="FE100">
        <v>47.125</v>
      </c>
      <c r="FF100">
        <v>1155.55769230769</v>
      </c>
      <c r="FG100">
        <v>39.43</v>
      </c>
      <c r="FH100">
        <v>0</v>
      </c>
      <c r="FI100">
        <v>1761408648.1</v>
      </c>
      <c r="FJ100">
        <v>0</v>
      </c>
      <c r="FK100">
        <v>1415.61307692308</v>
      </c>
      <c r="FL100">
        <v>-1.80581197551013</v>
      </c>
      <c r="FM100">
        <v>-22.4786324506954</v>
      </c>
      <c r="FN100">
        <v>17179.1269230769</v>
      </c>
      <c r="FO100">
        <v>15</v>
      </c>
      <c r="FP100">
        <v>0</v>
      </c>
      <c r="FQ100" t="s">
        <v>439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-49.852055</v>
      </c>
      <c r="GD100">
        <v>-3.72083458646616</v>
      </c>
      <c r="GE100">
        <v>0.590262289558633</v>
      </c>
      <c r="GF100">
        <v>0</v>
      </c>
      <c r="GG100">
        <v>1415.77117647059</v>
      </c>
      <c r="GH100">
        <v>-1.86493506428656</v>
      </c>
      <c r="GI100">
        <v>0.276626364124478</v>
      </c>
      <c r="GJ100">
        <v>-1</v>
      </c>
      <c r="GK100">
        <v>5.582048</v>
      </c>
      <c r="GL100">
        <v>-0.164357593984978</v>
      </c>
      <c r="GM100">
        <v>0.0158240707784059</v>
      </c>
      <c r="GN100">
        <v>0</v>
      </c>
      <c r="GO100">
        <v>0</v>
      </c>
      <c r="GP100">
        <v>2</v>
      </c>
      <c r="GQ100" t="s">
        <v>473</v>
      </c>
      <c r="GR100">
        <v>3.13117</v>
      </c>
      <c r="GS100">
        <v>2.70935</v>
      </c>
      <c r="GT100">
        <v>0.195545</v>
      </c>
      <c r="GU100">
        <v>0.199902</v>
      </c>
      <c r="GV100">
        <v>0.120147</v>
      </c>
      <c r="GW100">
        <v>0.104437</v>
      </c>
      <c r="GX100">
        <v>29907.4</v>
      </c>
      <c r="GY100">
        <v>31716.6</v>
      </c>
      <c r="GZ100">
        <v>33683.1</v>
      </c>
      <c r="HA100">
        <v>35940.5</v>
      </c>
      <c r="HB100">
        <v>41982.2</v>
      </c>
      <c r="HC100">
        <v>46255.7</v>
      </c>
      <c r="HD100">
        <v>52643.9</v>
      </c>
      <c r="HE100">
        <v>57467.6</v>
      </c>
      <c r="HF100">
        <v>1.8636</v>
      </c>
      <c r="HG100">
        <v>1.7386</v>
      </c>
      <c r="HH100">
        <v>0.0993125</v>
      </c>
      <c r="HI100">
        <v>0</v>
      </c>
      <c r="HJ100">
        <v>34.3951</v>
      </c>
      <c r="HK100">
        <v>999.9</v>
      </c>
      <c r="HL100">
        <v>60.176</v>
      </c>
      <c r="HM100">
        <v>27.986</v>
      </c>
      <c r="HN100">
        <v>25.2764</v>
      </c>
      <c r="HO100">
        <v>55.7045</v>
      </c>
      <c r="HP100">
        <v>44.1066</v>
      </c>
      <c r="HQ100">
        <v>1</v>
      </c>
      <c r="HR100">
        <v>0.693565</v>
      </c>
      <c r="HS100">
        <v>-0.370474</v>
      </c>
      <c r="HT100">
        <v>20.1341</v>
      </c>
      <c r="HU100">
        <v>5.19348</v>
      </c>
      <c r="HV100">
        <v>12.0099</v>
      </c>
      <c r="HW100">
        <v>4.9736</v>
      </c>
      <c r="HX100">
        <v>3.29483</v>
      </c>
      <c r="HY100">
        <v>9999</v>
      </c>
      <c r="HZ100">
        <v>9999</v>
      </c>
      <c r="IA100">
        <v>999.9</v>
      </c>
      <c r="IB100">
        <v>9999</v>
      </c>
      <c r="IC100">
        <v>1.8632</v>
      </c>
      <c r="ID100">
        <v>1.86812</v>
      </c>
      <c r="IE100">
        <v>1.86783</v>
      </c>
      <c r="IF100">
        <v>1.86904</v>
      </c>
      <c r="IG100">
        <v>1.86981</v>
      </c>
      <c r="IH100">
        <v>1.86595</v>
      </c>
      <c r="II100">
        <v>1.86698</v>
      </c>
      <c r="IJ100">
        <v>1.86843</v>
      </c>
      <c r="IK100">
        <v>5</v>
      </c>
      <c r="IL100">
        <v>0</v>
      </c>
      <c r="IM100">
        <v>0</v>
      </c>
      <c r="IN100">
        <v>0</v>
      </c>
      <c r="IO100" t="s">
        <v>441</v>
      </c>
      <c r="IP100" t="s">
        <v>442</v>
      </c>
      <c r="IQ100" t="s">
        <v>443</v>
      </c>
      <c r="IR100" t="s">
        <v>443</v>
      </c>
      <c r="IS100" t="s">
        <v>443</v>
      </c>
      <c r="IT100" t="s">
        <v>443</v>
      </c>
      <c r="IU100">
        <v>0</v>
      </c>
      <c r="IV100">
        <v>100</v>
      </c>
      <c r="IW100">
        <v>100</v>
      </c>
      <c r="IX100">
        <v>1.09</v>
      </c>
      <c r="IY100">
        <v>0.3152</v>
      </c>
      <c r="IZ100">
        <v>1.09748391826392</v>
      </c>
      <c r="JA100">
        <v>0</v>
      </c>
      <c r="JB100">
        <v>0</v>
      </c>
      <c r="JC100">
        <v>0</v>
      </c>
      <c r="JD100">
        <v>0.315191680746845</v>
      </c>
      <c r="JE100">
        <v>0</v>
      </c>
      <c r="JF100">
        <v>0</v>
      </c>
      <c r="JG100">
        <v>0</v>
      </c>
      <c r="JH100">
        <v>5</v>
      </c>
      <c r="JI100">
        <v>2273</v>
      </c>
      <c r="JJ100">
        <v>0</v>
      </c>
      <c r="JK100">
        <v>25</v>
      </c>
      <c r="JL100">
        <v>29356811.5</v>
      </c>
      <c r="JM100">
        <v>29356811.5</v>
      </c>
      <c r="JN100">
        <v>2.66724</v>
      </c>
      <c r="JO100">
        <v>2.59766</v>
      </c>
      <c r="JP100">
        <v>1.54785</v>
      </c>
      <c r="JQ100">
        <v>2.323</v>
      </c>
      <c r="JR100">
        <v>1.64673</v>
      </c>
      <c r="JS100">
        <v>2.30225</v>
      </c>
      <c r="JT100">
        <v>32.5097</v>
      </c>
      <c r="JU100">
        <v>24.2013</v>
      </c>
      <c r="JV100">
        <v>18</v>
      </c>
      <c r="JW100">
        <v>506.93</v>
      </c>
      <c r="JX100">
        <v>419.68</v>
      </c>
      <c r="JY100">
        <v>35.6306</v>
      </c>
      <c r="JZ100">
        <v>36.026</v>
      </c>
      <c r="KA100">
        <v>29.9999</v>
      </c>
      <c r="KB100">
        <v>35.8886</v>
      </c>
      <c r="KC100">
        <v>35.8139</v>
      </c>
      <c r="KD100">
        <v>53.3712</v>
      </c>
      <c r="KE100">
        <v>0</v>
      </c>
      <c r="KF100">
        <v>100</v>
      </c>
      <c r="KG100">
        <v>35.8732</v>
      </c>
      <c r="KH100">
        <v>1411.54</v>
      </c>
      <c r="KI100">
        <v>53.0404</v>
      </c>
      <c r="KJ100">
        <v>95.6257</v>
      </c>
      <c r="KK100">
        <v>93.0934</v>
      </c>
    </row>
    <row r="101" spans="1:297">
      <c r="A101">
        <v>85</v>
      </c>
      <c r="B101">
        <v>1761408693</v>
      </c>
      <c r="C101">
        <v>512</v>
      </c>
      <c r="D101" t="s">
        <v>612</v>
      </c>
      <c r="E101" t="s">
        <v>613</v>
      </c>
      <c r="F101">
        <v>5</v>
      </c>
      <c r="G101" t="s">
        <v>435</v>
      </c>
      <c r="H101" t="s">
        <v>436</v>
      </c>
      <c r="I101">
        <v>1761408684.84615</v>
      </c>
      <c r="J101">
        <f>(K101)/1000</f>
        <v>0</v>
      </c>
      <c r="K101">
        <f>IF(DP101, AN101, AH101)</f>
        <v>0</v>
      </c>
      <c r="L101">
        <f>IF(DP101, AI101, AG101)</f>
        <v>0</v>
      </c>
      <c r="M101">
        <f>DR101 - IF(AU101&gt;1, L101*DL101*100.0/(AW101), 0)</f>
        <v>0</v>
      </c>
      <c r="N101">
        <f>((T101-J101/2)*M101-L101)/(T101+J101/2)</f>
        <v>0</v>
      </c>
      <c r="O101">
        <f>N101*(DY101+DZ101)/1000.0</f>
        <v>0</v>
      </c>
      <c r="P101">
        <f>(DR101 - IF(AU101&gt;1, L101*DL101*100.0/(AW101), 0))*(DY101+DZ101)/1000.0</f>
        <v>0</v>
      </c>
      <c r="Q101">
        <f>2.0/((1/S101-1/R101)+SIGN(S101)*SQRT((1/S101-1/R101)*(1/S101-1/R101) + 4*DM101/((DM101+1)*(DM101+1))*(2*1/S101*1/R101-1/R101*1/R101)))</f>
        <v>0</v>
      </c>
      <c r="R101">
        <f>IF(LEFT(DN101,1)&lt;&gt;"0",IF(LEFT(DN101,1)="1",3.0,DO101),$D$5+$E$5*(EF101*DY101/($K$5*1000))+$F$5*(EF101*DY101/($K$5*1000))*MAX(MIN(DL101,$J$5),$I$5)*MAX(MIN(DL101,$J$5),$I$5)+$G$5*MAX(MIN(DL101,$J$5),$I$5)*(EF101*DY101/($K$5*1000))+$H$5*(EF101*DY101/($K$5*1000))*(EF101*DY101/($K$5*1000)))</f>
        <v>0</v>
      </c>
      <c r="S101">
        <f>J101*(1000-(1000*0.61365*exp(17.502*W101/(240.97+W101))/(DY101+DZ101)+DT101)/2)/(1000*0.61365*exp(17.502*W101/(240.97+W101))/(DY101+DZ101)-DT101)</f>
        <v>0</v>
      </c>
      <c r="T101">
        <f>1/((DM101+1)/(Q101/1.6)+1/(R101/1.37)) + DM101/((DM101+1)/(Q101/1.6) + DM101/(R101/1.37))</f>
        <v>0</v>
      </c>
      <c r="U101">
        <f>(DH101*DK101)</f>
        <v>0</v>
      </c>
      <c r="V101">
        <f>(EA101+(U101+2*0.95*5.67E-8*(((EA101+$B$7)+273)^4-(EA101+273)^4)-44100*J101)/(1.84*29.3*R101+8*0.95*5.67E-8*(EA101+273)^3))</f>
        <v>0</v>
      </c>
      <c r="W101">
        <f>($C$7*EB101+$D$7*EC101+$E$7*V101)</f>
        <v>0</v>
      </c>
      <c r="X101">
        <f>0.61365*exp(17.502*W101/(240.97+W101))</f>
        <v>0</v>
      </c>
      <c r="Y101">
        <f>(Z101/AA101*100)</f>
        <v>0</v>
      </c>
      <c r="Z101">
        <f>DT101*(DY101+DZ101)/1000</f>
        <v>0</v>
      </c>
      <c r="AA101">
        <f>0.61365*exp(17.502*EA101/(240.97+EA101))</f>
        <v>0</v>
      </c>
      <c r="AB101">
        <f>(X101-DT101*(DY101+DZ101)/1000)</f>
        <v>0</v>
      </c>
      <c r="AC101">
        <f>(-J101*44100)</f>
        <v>0</v>
      </c>
      <c r="AD101">
        <f>2*29.3*R101*0.92*(EA101-W101)</f>
        <v>0</v>
      </c>
      <c r="AE101">
        <f>2*0.95*5.67E-8*(((EA101+$B$7)+273)^4-(W101+273)^4)</f>
        <v>0</v>
      </c>
      <c r="AF101">
        <f>U101+AE101+AC101+AD101</f>
        <v>0</v>
      </c>
      <c r="AG101">
        <f>DX101*AU101*(DS101-DR101*(1000-AU101*DU101)/(1000-AU101*DT101))/(100*DL101)</f>
        <v>0</v>
      </c>
      <c r="AH101">
        <f>1000*DX101*AU101*(DT101-DU101)/(100*DL101*(1000-AU101*DT101))</f>
        <v>0</v>
      </c>
      <c r="AI101">
        <f>(AJ101 - AK101 - DY101*1E3/(8.314*(EA101+273.15)) * AM101/DX101 * AL101) * DX101/(100*DL101) * (1000 - DU101)/1000</f>
        <v>0</v>
      </c>
      <c r="AJ101">
        <v>1429.69079031442</v>
      </c>
      <c r="AK101">
        <v>1394.42818181818</v>
      </c>
      <c r="AL101">
        <v>3.30619644165923</v>
      </c>
      <c r="AM101">
        <v>64.7646732039723</v>
      </c>
      <c r="AN101">
        <f>(AP101 - AO101 + DY101*1E3/(8.314*(EA101+273.15)) * AR101/DX101 * AQ101) * DX101/(100*DL101) * 1000/(1000 - AP101)</f>
        <v>0</v>
      </c>
      <c r="AO101">
        <v>24.9323280374371</v>
      </c>
      <c r="AP101">
        <v>30.4743842424243</v>
      </c>
      <c r="AQ101">
        <v>-3.86126213033157e-05</v>
      </c>
      <c r="AR101">
        <v>110.942474455945</v>
      </c>
      <c r="AS101">
        <v>0</v>
      </c>
      <c r="AT101">
        <v>0</v>
      </c>
      <c r="AU101">
        <f>IF(AS101*$H$13&gt;=AW101,1.0,(AW101/(AW101-AS101*$H$13)))</f>
        <v>0</v>
      </c>
      <c r="AV101">
        <f>(AU101-1)*100</f>
        <v>0</v>
      </c>
      <c r="AW101">
        <f>MAX(0,($B$13+$C$13*EF101)/(1+$D$13*EF101)*DY101/(EA101+273)*$E$13)</f>
        <v>0</v>
      </c>
      <c r="AX101" t="s">
        <v>437</v>
      </c>
      <c r="AY101" t="s">
        <v>437</v>
      </c>
      <c r="AZ101">
        <v>0</v>
      </c>
      <c r="BA101">
        <v>0</v>
      </c>
      <c r="BB101">
        <f>1-AZ101/BA101</f>
        <v>0</v>
      </c>
      <c r="BC101">
        <v>0</v>
      </c>
      <c r="BD101" t="s">
        <v>437</v>
      </c>
      <c r="BE101" t="s">
        <v>437</v>
      </c>
      <c r="BF101">
        <v>0</v>
      </c>
      <c r="BG101">
        <v>0</v>
      </c>
      <c r="BH101">
        <f>1-BF101/BG101</f>
        <v>0</v>
      </c>
      <c r="BI101">
        <v>0.5</v>
      </c>
      <c r="BJ101">
        <f>DI101</f>
        <v>0</v>
      </c>
      <c r="BK101">
        <f>L101</f>
        <v>0</v>
      </c>
      <c r="BL101">
        <f>BH101*BI101*BJ101</f>
        <v>0</v>
      </c>
      <c r="BM101">
        <f>(BK101-BC101)/BJ101</f>
        <v>0</v>
      </c>
      <c r="BN101">
        <f>(BA101-BG101)/BG101</f>
        <v>0</v>
      </c>
      <c r="BO101">
        <f>AZ101/(BB101+AZ101/BG101)</f>
        <v>0</v>
      </c>
      <c r="BP101" t="s">
        <v>437</v>
      </c>
      <c r="BQ101">
        <v>0</v>
      </c>
      <c r="BR101">
        <f>IF(BQ101&lt;&gt;0, BQ101, BO101)</f>
        <v>0</v>
      </c>
      <c r="BS101">
        <f>1-BR101/BG101</f>
        <v>0</v>
      </c>
      <c r="BT101">
        <f>(BG101-BF101)/(BG101-BR101)</f>
        <v>0</v>
      </c>
      <c r="BU101">
        <f>(BA101-BG101)/(BA101-BR101)</f>
        <v>0</v>
      </c>
      <c r="BV101">
        <f>(BG101-BF101)/(BG101-AZ101)</f>
        <v>0</v>
      </c>
      <c r="BW101">
        <f>(BA101-BG101)/(BA101-AZ101)</f>
        <v>0</v>
      </c>
      <c r="BX101">
        <f>(BT101*BR101/BF101)</f>
        <v>0</v>
      </c>
      <c r="BY101">
        <f>(1-BX101)</f>
        <v>0</v>
      </c>
      <c r="DH101">
        <f>$B$11*EG101+$C$11*EH101+$F$11*ES101*(1-EV101)</f>
        <v>0</v>
      </c>
      <c r="DI101">
        <f>DH101*DJ101</f>
        <v>0</v>
      </c>
      <c r="DJ101">
        <f>($B$11*$D$9+$C$11*$D$9+$F$11*((FF101+EX101)/MAX(FF101+EX101+FG101, 0.1)*$I$9+FG101/MAX(FF101+EX101+FG101, 0.1)*$J$9))/($B$11+$C$11+$F$11)</f>
        <v>0</v>
      </c>
      <c r="DK101">
        <f>($B$11*$K$9+$C$11*$K$9+$F$11*((FF101+EX101)/MAX(FF101+EX101+FG101, 0.1)*$P$9+FG101/MAX(FF101+EX101+FG101, 0.1)*$Q$9))/($B$11+$C$11+$F$11)</f>
        <v>0</v>
      </c>
      <c r="DL101">
        <v>6</v>
      </c>
      <c r="DM101">
        <v>0.5</v>
      </c>
      <c r="DN101" t="s">
        <v>438</v>
      </c>
      <c r="DO101">
        <v>2</v>
      </c>
      <c r="DP101" t="b">
        <v>1</v>
      </c>
      <c r="DQ101">
        <v>1761408684.84615</v>
      </c>
      <c r="DR101">
        <v>1328.56076923077</v>
      </c>
      <c r="DS101">
        <v>1378.51307692308</v>
      </c>
      <c r="DT101">
        <v>30.4880153846154</v>
      </c>
      <c r="DU101">
        <v>24.9281769230769</v>
      </c>
      <c r="DV101">
        <v>1327.46538461538</v>
      </c>
      <c r="DW101">
        <v>30.1728307692308</v>
      </c>
      <c r="DX101">
        <v>500.010615384615</v>
      </c>
      <c r="DY101">
        <v>90.2766384615385</v>
      </c>
      <c r="DZ101">
        <v>0.0315974</v>
      </c>
      <c r="EA101">
        <v>36.9530076923077</v>
      </c>
      <c r="EB101">
        <v>36.0001461538462</v>
      </c>
      <c r="EC101">
        <v>999.9</v>
      </c>
      <c r="ED101">
        <v>0</v>
      </c>
      <c r="EE101">
        <v>0</v>
      </c>
      <c r="EF101">
        <v>9996.63846153846</v>
      </c>
      <c r="EG101">
        <v>0</v>
      </c>
      <c r="EH101">
        <v>1227.07615384615</v>
      </c>
      <c r="EI101">
        <v>-49.9509615384615</v>
      </c>
      <c r="EJ101">
        <v>1370.34</v>
      </c>
      <c r="EK101">
        <v>1413.75461538462</v>
      </c>
      <c r="EL101">
        <v>5.55982461538462</v>
      </c>
      <c r="EM101">
        <v>1378.51307692308</v>
      </c>
      <c r="EN101">
        <v>24.9281769230769</v>
      </c>
      <c r="EO101">
        <v>2.75235615384615</v>
      </c>
      <c r="EP101">
        <v>2.25043384615385</v>
      </c>
      <c r="EQ101">
        <v>22.6010923076923</v>
      </c>
      <c r="ER101">
        <v>19.3259230769231</v>
      </c>
      <c r="ES101">
        <v>1199.99076923077</v>
      </c>
      <c r="ET101">
        <v>0.967001384615385</v>
      </c>
      <c r="EU101">
        <v>0.0329987769230769</v>
      </c>
      <c r="EV101">
        <v>0</v>
      </c>
      <c r="EW101">
        <v>1415.49230769231</v>
      </c>
      <c r="EX101">
        <v>5.00059</v>
      </c>
      <c r="EY101">
        <v>17177.4846153846</v>
      </c>
      <c r="EZ101">
        <v>10358.6461538462</v>
      </c>
      <c r="FA101">
        <v>45.5572307692308</v>
      </c>
      <c r="FB101">
        <v>46.875</v>
      </c>
      <c r="FC101">
        <v>45.562</v>
      </c>
      <c r="FD101">
        <v>46.812</v>
      </c>
      <c r="FE101">
        <v>47.125</v>
      </c>
      <c r="FF101">
        <v>1155.56076923077</v>
      </c>
      <c r="FG101">
        <v>39.43</v>
      </c>
      <c r="FH101">
        <v>0</v>
      </c>
      <c r="FI101">
        <v>1761408652.9</v>
      </c>
      <c r="FJ101">
        <v>0</v>
      </c>
      <c r="FK101">
        <v>1415.43730769231</v>
      </c>
      <c r="FL101">
        <v>-2.12820514116769</v>
      </c>
      <c r="FM101">
        <v>-25.4837607574385</v>
      </c>
      <c r="FN101">
        <v>17177.4307692308</v>
      </c>
      <c r="FO101">
        <v>15</v>
      </c>
      <c r="FP101">
        <v>0</v>
      </c>
      <c r="FQ101" t="s">
        <v>439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-50.026465</v>
      </c>
      <c r="GD101">
        <v>0.840473684210578</v>
      </c>
      <c r="GE101">
        <v>0.42869077348947</v>
      </c>
      <c r="GF101">
        <v>0</v>
      </c>
      <c r="GG101">
        <v>1415.55</v>
      </c>
      <c r="GH101">
        <v>-2.05653170844914</v>
      </c>
      <c r="GI101">
        <v>0.268678684108223</v>
      </c>
      <c r="GJ101">
        <v>-1</v>
      </c>
      <c r="GK101">
        <v>5.565979</v>
      </c>
      <c r="GL101">
        <v>-0.154327218045108</v>
      </c>
      <c r="GM101">
        <v>0.0148503696586986</v>
      </c>
      <c r="GN101">
        <v>0</v>
      </c>
      <c r="GO101">
        <v>0</v>
      </c>
      <c r="GP101">
        <v>2</v>
      </c>
      <c r="GQ101" t="s">
        <v>473</v>
      </c>
      <c r="GR101">
        <v>3.13117</v>
      </c>
      <c r="GS101">
        <v>2.70958</v>
      </c>
      <c r="GT101">
        <v>0.197009</v>
      </c>
      <c r="GU101">
        <v>0.201454</v>
      </c>
      <c r="GV101">
        <v>0.12013</v>
      </c>
      <c r="GW101">
        <v>0.10445</v>
      </c>
      <c r="GX101">
        <v>29853</v>
      </c>
      <c r="GY101">
        <v>31654.8</v>
      </c>
      <c r="GZ101">
        <v>33683.4</v>
      </c>
      <c r="HA101">
        <v>35940.3</v>
      </c>
      <c r="HB101">
        <v>41983.6</v>
      </c>
      <c r="HC101">
        <v>46255.3</v>
      </c>
      <c r="HD101">
        <v>52644.5</v>
      </c>
      <c r="HE101">
        <v>57467.6</v>
      </c>
      <c r="HF101">
        <v>1.86362</v>
      </c>
      <c r="HG101">
        <v>1.73813</v>
      </c>
      <c r="HH101">
        <v>0.0989772</v>
      </c>
      <c r="HI101">
        <v>0</v>
      </c>
      <c r="HJ101">
        <v>34.3943</v>
      </c>
      <c r="HK101">
        <v>999.9</v>
      </c>
      <c r="HL101">
        <v>60.151</v>
      </c>
      <c r="HM101">
        <v>27.986</v>
      </c>
      <c r="HN101">
        <v>25.265</v>
      </c>
      <c r="HO101">
        <v>55.6245</v>
      </c>
      <c r="HP101">
        <v>44.0505</v>
      </c>
      <c r="HQ101">
        <v>1</v>
      </c>
      <c r="HR101">
        <v>0.693476</v>
      </c>
      <c r="HS101">
        <v>-0.558663</v>
      </c>
      <c r="HT101">
        <v>20.1342</v>
      </c>
      <c r="HU101">
        <v>5.19348</v>
      </c>
      <c r="HV101">
        <v>12.0099</v>
      </c>
      <c r="HW101">
        <v>4.97355</v>
      </c>
      <c r="HX101">
        <v>3.29495</v>
      </c>
      <c r="HY101">
        <v>9999</v>
      </c>
      <c r="HZ101">
        <v>9999</v>
      </c>
      <c r="IA101">
        <v>999.9</v>
      </c>
      <c r="IB101">
        <v>9999</v>
      </c>
      <c r="IC101">
        <v>1.86316</v>
      </c>
      <c r="ID101">
        <v>1.86808</v>
      </c>
      <c r="IE101">
        <v>1.86783</v>
      </c>
      <c r="IF101">
        <v>1.86905</v>
      </c>
      <c r="IG101">
        <v>1.86981</v>
      </c>
      <c r="IH101">
        <v>1.8659</v>
      </c>
      <c r="II101">
        <v>1.86696</v>
      </c>
      <c r="IJ101">
        <v>1.86841</v>
      </c>
      <c r="IK101">
        <v>5</v>
      </c>
      <c r="IL101">
        <v>0</v>
      </c>
      <c r="IM101">
        <v>0</v>
      </c>
      <c r="IN101">
        <v>0</v>
      </c>
      <c r="IO101" t="s">
        <v>441</v>
      </c>
      <c r="IP101" t="s">
        <v>442</v>
      </c>
      <c r="IQ101" t="s">
        <v>443</v>
      </c>
      <c r="IR101" t="s">
        <v>443</v>
      </c>
      <c r="IS101" t="s">
        <v>443</v>
      </c>
      <c r="IT101" t="s">
        <v>443</v>
      </c>
      <c r="IU101">
        <v>0</v>
      </c>
      <c r="IV101">
        <v>100</v>
      </c>
      <c r="IW101">
        <v>100</v>
      </c>
      <c r="IX101">
        <v>1.1</v>
      </c>
      <c r="IY101">
        <v>0.3152</v>
      </c>
      <c r="IZ101">
        <v>1.09748391826392</v>
      </c>
      <c r="JA101">
        <v>0</v>
      </c>
      <c r="JB101">
        <v>0</v>
      </c>
      <c r="JC101">
        <v>0</v>
      </c>
      <c r="JD101">
        <v>0.315191680746845</v>
      </c>
      <c r="JE101">
        <v>0</v>
      </c>
      <c r="JF101">
        <v>0</v>
      </c>
      <c r="JG101">
        <v>0</v>
      </c>
      <c r="JH101">
        <v>5</v>
      </c>
      <c r="JI101">
        <v>2273</v>
      </c>
      <c r="JJ101">
        <v>0</v>
      </c>
      <c r="JK101">
        <v>25</v>
      </c>
      <c r="JL101">
        <v>29356811.6</v>
      </c>
      <c r="JM101">
        <v>29356811.6</v>
      </c>
      <c r="JN101">
        <v>2.69653</v>
      </c>
      <c r="JO101">
        <v>2.59521</v>
      </c>
      <c r="JP101">
        <v>1.54785</v>
      </c>
      <c r="JQ101">
        <v>2.32422</v>
      </c>
      <c r="JR101">
        <v>1.64551</v>
      </c>
      <c r="JS101">
        <v>2.23999</v>
      </c>
      <c r="JT101">
        <v>32.5097</v>
      </c>
      <c r="JU101">
        <v>24.2013</v>
      </c>
      <c r="JV101">
        <v>18</v>
      </c>
      <c r="JW101">
        <v>506.946</v>
      </c>
      <c r="JX101">
        <v>419.396</v>
      </c>
      <c r="JY101">
        <v>35.8449</v>
      </c>
      <c r="JZ101">
        <v>36.026</v>
      </c>
      <c r="KA101">
        <v>30.0001</v>
      </c>
      <c r="KB101">
        <v>35.8884</v>
      </c>
      <c r="KC101">
        <v>35.8139</v>
      </c>
      <c r="KD101">
        <v>53.9472</v>
      </c>
      <c r="KE101">
        <v>0</v>
      </c>
      <c r="KF101">
        <v>100</v>
      </c>
      <c r="KG101">
        <v>35.8751</v>
      </c>
      <c r="KH101">
        <v>1425.07</v>
      </c>
      <c r="KI101">
        <v>53.0404</v>
      </c>
      <c r="KJ101">
        <v>95.6266</v>
      </c>
      <c r="KK101">
        <v>93.0933</v>
      </c>
    </row>
    <row r="102" spans="1:297">
      <c r="A102">
        <v>86</v>
      </c>
      <c r="B102">
        <v>1761408698</v>
      </c>
      <c r="C102">
        <v>517</v>
      </c>
      <c r="D102" t="s">
        <v>614</v>
      </c>
      <c r="E102" t="s">
        <v>615</v>
      </c>
      <c r="F102">
        <v>5</v>
      </c>
      <c r="G102" t="s">
        <v>435</v>
      </c>
      <c r="H102" t="s">
        <v>436</v>
      </c>
      <c r="I102">
        <v>1761408689.84615</v>
      </c>
      <c r="J102">
        <f>(K102)/1000</f>
        <v>0</v>
      </c>
      <c r="K102">
        <f>IF(DP102, AN102, AH102)</f>
        <v>0</v>
      </c>
      <c r="L102">
        <f>IF(DP102, AI102, AG102)</f>
        <v>0</v>
      </c>
      <c r="M102">
        <f>DR102 - IF(AU102&gt;1, L102*DL102*100.0/(AW102), 0)</f>
        <v>0</v>
      </c>
      <c r="N102">
        <f>((T102-J102/2)*M102-L102)/(T102+J102/2)</f>
        <v>0</v>
      </c>
      <c r="O102">
        <f>N102*(DY102+DZ102)/1000.0</f>
        <v>0</v>
      </c>
      <c r="P102">
        <f>(DR102 - IF(AU102&gt;1, L102*DL102*100.0/(AW102), 0))*(DY102+DZ102)/1000.0</f>
        <v>0</v>
      </c>
      <c r="Q102">
        <f>2.0/((1/S102-1/R102)+SIGN(S102)*SQRT((1/S102-1/R102)*(1/S102-1/R102) + 4*DM102/((DM102+1)*(DM102+1))*(2*1/S102*1/R102-1/R102*1/R102)))</f>
        <v>0</v>
      </c>
      <c r="R102">
        <f>IF(LEFT(DN102,1)&lt;&gt;"0",IF(LEFT(DN102,1)="1",3.0,DO102),$D$5+$E$5*(EF102*DY102/($K$5*1000))+$F$5*(EF102*DY102/($K$5*1000))*MAX(MIN(DL102,$J$5),$I$5)*MAX(MIN(DL102,$J$5),$I$5)+$G$5*MAX(MIN(DL102,$J$5),$I$5)*(EF102*DY102/($K$5*1000))+$H$5*(EF102*DY102/($K$5*1000))*(EF102*DY102/($K$5*1000)))</f>
        <v>0</v>
      </c>
      <c r="S102">
        <f>J102*(1000-(1000*0.61365*exp(17.502*W102/(240.97+W102))/(DY102+DZ102)+DT102)/2)/(1000*0.61365*exp(17.502*W102/(240.97+W102))/(DY102+DZ102)-DT102)</f>
        <v>0</v>
      </c>
      <c r="T102">
        <f>1/((DM102+1)/(Q102/1.6)+1/(R102/1.37)) + DM102/((DM102+1)/(Q102/1.6) + DM102/(R102/1.37))</f>
        <v>0</v>
      </c>
      <c r="U102">
        <f>(DH102*DK102)</f>
        <v>0</v>
      </c>
      <c r="V102">
        <f>(EA102+(U102+2*0.95*5.67E-8*(((EA102+$B$7)+273)^4-(EA102+273)^4)-44100*J102)/(1.84*29.3*R102+8*0.95*5.67E-8*(EA102+273)^3))</f>
        <v>0</v>
      </c>
      <c r="W102">
        <f>($C$7*EB102+$D$7*EC102+$E$7*V102)</f>
        <v>0</v>
      </c>
      <c r="X102">
        <f>0.61365*exp(17.502*W102/(240.97+W102))</f>
        <v>0</v>
      </c>
      <c r="Y102">
        <f>(Z102/AA102*100)</f>
        <v>0</v>
      </c>
      <c r="Z102">
        <f>DT102*(DY102+DZ102)/1000</f>
        <v>0</v>
      </c>
      <c r="AA102">
        <f>0.61365*exp(17.502*EA102/(240.97+EA102))</f>
        <v>0</v>
      </c>
      <c r="AB102">
        <f>(X102-DT102*(DY102+DZ102)/1000)</f>
        <v>0</v>
      </c>
      <c r="AC102">
        <f>(-J102*44100)</f>
        <v>0</v>
      </c>
      <c r="AD102">
        <f>2*29.3*R102*0.92*(EA102-W102)</f>
        <v>0</v>
      </c>
      <c r="AE102">
        <f>2*0.95*5.67E-8*(((EA102+$B$7)+273)^4-(W102+273)^4)</f>
        <v>0</v>
      </c>
      <c r="AF102">
        <f>U102+AE102+AC102+AD102</f>
        <v>0</v>
      </c>
      <c r="AG102">
        <f>DX102*AU102*(DS102-DR102*(1000-AU102*DU102)/(1000-AU102*DT102))/(100*DL102)</f>
        <v>0</v>
      </c>
      <c r="AH102">
        <f>1000*DX102*AU102*(DT102-DU102)/(100*DL102*(1000-AU102*DT102))</f>
        <v>0</v>
      </c>
      <c r="AI102">
        <f>(AJ102 - AK102 - DY102*1E3/(8.314*(EA102+273.15)) * AM102/DX102 * AL102) * DX102/(100*DL102) * (1000 - DU102)/1000</f>
        <v>0</v>
      </c>
      <c r="AJ102">
        <v>1448.02240789714</v>
      </c>
      <c r="AK102">
        <v>1412.00066666667</v>
      </c>
      <c r="AL102">
        <v>3.53483416310676</v>
      </c>
      <c r="AM102">
        <v>64.7646732039723</v>
      </c>
      <c r="AN102">
        <f>(AP102 - AO102 + DY102*1E3/(8.314*(EA102+273.15)) * AR102/DX102 * AQ102) * DX102/(100*DL102) * 1000/(1000 - AP102)</f>
        <v>0</v>
      </c>
      <c r="AO102">
        <v>24.9358120229496</v>
      </c>
      <c r="AP102">
        <v>30.4752224242424</v>
      </c>
      <c r="AQ102">
        <v>1.09296628417963e-05</v>
      </c>
      <c r="AR102">
        <v>110.942474455945</v>
      </c>
      <c r="AS102">
        <v>0</v>
      </c>
      <c r="AT102">
        <v>0</v>
      </c>
      <c r="AU102">
        <f>IF(AS102*$H$13&gt;=AW102,1.0,(AW102/(AW102-AS102*$H$13)))</f>
        <v>0</v>
      </c>
      <c r="AV102">
        <f>(AU102-1)*100</f>
        <v>0</v>
      </c>
      <c r="AW102">
        <f>MAX(0,($B$13+$C$13*EF102)/(1+$D$13*EF102)*DY102/(EA102+273)*$E$13)</f>
        <v>0</v>
      </c>
      <c r="AX102" t="s">
        <v>437</v>
      </c>
      <c r="AY102" t="s">
        <v>437</v>
      </c>
      <c r="AZ102">
        <v>0</v>
      </c>
      <c r="BA102">
        <v>0</v>
      </c>
      <c r="BB102">
        <f>1-AZ102/BA102</f>
        <v>0</v>
      </c>
      <c r="BC102">
        <v>0</v>
      </c>
      <c r="BD102" t="s">
        <v>437</v>
      </c>
      <c r="BE102" t="s">
        <v>437</v>
      </c>
      <c r="BF102">
        <v>0</v>
      </c>
      <c r="BG102">
        <v>0</v>
      </c>
      <c r="BH102">
        <f>1-BF102/BG102</f>
        <v>0</v>
      </c>
      <c r="BI102">
        <v>0.5</v>
      </c>
      <c r="BJ102">
        <f>DI102</f>
        <v>0</v>
      </c>
      <c r="BK102">
        <f>L102</f>
        <v>0</v>
      </c>
      <c r="BL102">
        <f>BH102*BI102*BJ102</f>
        <v>0</v>
      </c>
      <c r="BM102">
        <f>(BK102-BC102)/BJ102</f>
        <v>0</v>
      </c>
      <c r="BN102">
        <f>(BA102-BG102)/BG102</f>
        <v>0</v>
      </c>
      <c r="BO102">
        <f>AZ102/(BB102+AZ102/BG102)</f>
        <v>0</v>
      </c>
      <c r="BP102" t="s">
        <v>437</v>
      </c>
      <c r="BQ102">
        <v>0</v>
      </c>
      <c r="BR102">
        <f>IF(BQ102&lt;&gt;0, BQ102, BO102)</f>
        <v>0</v>
      </c>
      <c r="BS102">
        <f>1-BR102/BG102</f>
        <v>0</v>
      </c>
      <c r="BT102">
        <f>(BG102-BF102)/(BG102-BR102)</f>
        <v>0</v>
      </c>
      <c r="BU102">
        <f>(BA102-BG102)/(BA102-BR102)</f>
        <v>0</v>
      </c>
      <c r="BV102">
        <f>(BG102-BF102)/(BG102-AZ102)</f>
        <v>0</v>
      </c>
      <c r="BW102">
        <f>(BA102-BG102)/(BA102-AZ102)</f>
        <v>0</v>
      </c>
      <c r="BX102">
        <f>(BT102*BR102/BF102)</f>
        <v>0</v>
      </c>
      <c r="BY102">
        <f>(1-BX102)</f>
        <v>0</v>
      </c>
      <c r="DH102">
        <f>$B$11*EG102+$C$11*EH102+$F$11*ES102*(1-EV102)</f>
        <v>0</v>
      </c>
      <c r="DI102">
        <f>DH102*DJ102</f>
        <v>0</v>
      </c>
      <c r="DJ102">
        <f>($B$11*$D$9+$C$11*$D$9+$F$11*((FF102+EX102)/MAX(FF102+EX102+FG102, 0.1)*$I$9+FG102/MAX(FF102+EX102+FG102, 0.1)*$J$9))/($B$11+$C$11+$F$11)</f>
        <v>0</v>
      </c>
      <c r="DK102">
        <f>($B$11*$K$9+$C$11*$K$9+$F$11*((FF102+EX102)/MAX(FF102+EX102+FG102, 0.1)*$P$9+FG102/MAX(FF102+EX102+FG102, 0.1)*$Q$9))/($B$11+$C$11+$F$11)</f>
        <v>0</v>
      </c>
      <c r="DL102">
        <v>6</v>
      </c>
      <c r="DM102">
        <v>0.5</v>
      </c>
      <c r="DN102" t="s">
        <v>438</v>
      </c>
      <c r="DO102">
        <v>2</v>
      </c>
      <c r="DP102" t="b">
        <v>1</v>
      </c>
      <c r="DQ102">
        <v>1761408689.84615</v>
      </c>
      <c r="DR102">
        <v>1345.07461538462</v>
      </c>
      <c r="DS102">
        <v>1395.49769230769</v>
      </c>
      <c r="DT102">
        <v>30.4805923076923</v>
      </c>
      <c r="DU102">
        <v>24.9312615384615</v>
      </c>
      <c r="DV102">
        <v>1343.97923076923</v>
      </c>
      <c r="DW102">
        <v>30.1654</v>
      </c>
      <c r="DX102">
        <v>500.022769230769</v>
      </c>
      <c r="DY102">
        <v>90.2761076923077</v>
      </c>
      <c r="DZ102">
        <v>0.0315114923076923</v>
      </c>
      <c r="EA102">
        <v>36.9506769230769</v>
      </c>
      <c r="EB102">
        <v>35.9974615384615</v>
      </c>
      <c r="EC102">
        <v>999.9</v>
      </c>
      <c r="ED102">
        <v>0</v>
      </c>
      <c r="EE102">
        <v>0</v>
      </c>
      <c r="EF102">
        <v>9985.91769230769</v>
      </c>
      <c r="EG102">
        <v>0</v>
      </c>
      <c r="EH102">
        <v>1227.10230769231</v>
      </c>
      <c r="EI102">
        <v>-50.4236384615385</v>
      </c>
      <c r="EJ102">
        <v>1387.36230769231</v>
      </c>
      <c r="EK102">
        <v>1431.18</v>
      </c>
      <c r="EL102">
        <v>5.54932</v>
      </c>
      <c r="EM102">
        <v>1395.49769230769</v>
      </c>
      <c r="EN102">
        <v>24.9312615384615</v>
      </c>
      <c r="EO102">
        <v>2.75167</v>
      </c>
      <c r="EP102">
        <v>2.25069846153846</v>
      </c>
      <c r="EQ102">
        <v>22.5969769230769</v>
      </c>
      <c r="ER102">
        <v>19.3278076923077</v>
      </c>
      <c r="ES102">
        <v>1199.97153846154</v>
      </c>
      <c r="ET102">
        <v>0.967000692307692</v>
      </c>
      <c r="EU102">
        <v>0.0329994384615385</v>
      </c>
      <c r="EV102">
        <v>0</v>
      </c>
      <c r="EW102">
        <v>1415.36153846154</v>
      </c>
      <c r="EX102">
        <v>5.00059</v>
      </c>
      <c r="EY102">
        <v>17175.0923076923</v>
      </c>
      <c r="EZ102">
        <v>10358.4769230769</v>
      </c>
      <c r="FA102">
        <v>45.5572307692308</v>
      </c>
      <c r="FB102">
        <v>46.875</v>
      </c>
      <c r="FC102">
        <v>45.562</v>
      </c>
      <c r="FD102">
        <v>46.812</v>
      </c>
      <c r="FE102">
        <v>47.125</v>
      </c>
      <c r="FF102">
        <v>1155.54153846154</v>
      </c>
      <c r="FG102">
        <v>39.43</v>
      </c>
      <c r="FH102">
        <v>0</v>
      </c>
      <c r="FI102">
        <v>1761408658.3</v>
      </c>
      <c r="FJ102">
        <v>0</v>
      </c>
      <c r="FK102">
        <v>1415.2644</v>
      </c>
      <c r="FL102">
        <v>-2.05461539884178</v>
      </c>
      <c r="FM102">
        <v>-14.815384649623</v>
      </c>
      <c r="FN102">
        <v>17175.088</v>
      </c>
      <c r="FO102">
        <v>15</v>
      </c>
      <c r="FP102">
        <v>0</v>
      </c>
      <c r="FQ102" t="s">
        <v>439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-50.186845</v>
      </c>
      <c r="GD102">
        <v>-4.3672285714286</v>
      </c>
      <c r="GE102">
        <v>0.639434951715184</v>
      </c>
      <c r="GF102">
        <v>0</v>
      </c>
      <c r="GG102">
        <v>1415.44764705882</v>
      </c>
      <c r="GH102">
        <v>-1.81879297716334</v>
      </c>
      <c r="GI102">
        <v>0.257705472830203</v>
      </c>
      <c r="GJ102">
        <v>-1</v>
      </c>
      <c r="GK102">
        <v>5.556767</v>
      </c>
      <c r="GL102">
        <v>-0.135633383458641</v>
      </c>
      <c r="GM102">
        <v>0.0131565197145749</v>
      </c>
      <c r="GN102">
        <v>0</v>
      </c>
      <c r="GO102">
        <v>0</v>
      </c>
      <c r="GP102">
        <v>2</v>
      </c>
      <c r="GQ102" t="s">
        <v>473</v>
      </c>
      <c r="GR102">
        <v>3.13122</v>
      </c>
      <c r="GS102">
        <v>2.70933</v>
      </c>
      <c r="GT102">
        <v>0.198547</v>
      </c>
      <c r="GU102">
        <v>0.202908</v>
      </c>
      <c r="GV102">
        <v>0.12013</v>
      </c>
      <c r="GW102">
        <v>0.104463</v>
      </c>
      <c r="GX102">
        <v>29795.5</v>
      </c>
      <c r="GY102">
        <v>31596.9</v>
      </c>
      <c r="GZ102">
        <v>33683.2</v>
      </c>
      <c r="HA102">
        <v>35940.3</v>
      </c>
      <c r="HB102">
        <v>41983.5</v>
      </c>
      <c r="HC102">
        <v>46254.5</v>
      </c>
      <c r="HD102">
        <v>52644.1</v>
      </c>
      <c r="HE102">
        <v>57467.3</v>
      </c>
      <c r="HF102">
        <v>1.86362</v>
      </c>
      <c r="HG102">
        <v>1.73832</v>
      </c>
      <c r="HH102">
        <v>0.0999346</v>
      </c>
      <c r="HI102">
        <v>0</v>
      </c>
      <c r="HJ102">
        <v>34.392</v>
      </c>
      <c r="HK102">
        <v>999.9</v>
      </c>
      <c r="HL102">
        <v>60.151</v>
      </c>
      <c r="HM102">
        <v>27.996</v>
      </c>
      <c r="HN102">
        <v>25.2792</v>
      </c>
      <c r="HO102">
        <v>56.3545</v>
      </c>
      <c r="HP102">
        <v>44.2508</v>
      </c>
      <c r="HQ102">
        <v>1</v>
      </c>
      <c r="HR102">
        <v>0.693455</v>
      </c>
      <c r="HS102">
        <v>-0.256225</v>
      </c>
      <c r="HT102">
        <v>20.1352</v>
      </c>
      <c r="HU102">
        <v>5.19393</v>
      </c>
      <c r="HV102">
        <v>12.0099</v>
      </c>
      <c r="HW102">
        <v>4.97345</v>
      </c>
      <c r="HX102">
        <v>3.2949</v>
      </c>
      <c r="HY102">
        <v>9999</v>
      </c>
      <c r="HZ102">
        <v>9999</v>
      </c>
      <c r="IA102">
        <v>999.9</v>
      </c>
      <c r="IB102">
        <v>9999</v>
      </c>
      <c r="IC102">
        <v>1.86314</v>
      </c>
      <c r="ID102">
        <v>1.8681</v>
      </c>
      <c r="IE102">
        <v>1.86783</v>
      </c>
      <c r="IF102">
        <v>1.86904</v>
      </c>
      <c r="IG102">
        <v>1.86981</v>
      </c>
      <c r="IH102">
        <v>1.86593</v>
      </c>
      <c r="II102">
        <v>1.86696</v>
      </c>
      <c r="IJ102">
        <v>1.86843</v>
      </c>
      <c r="IK102">
        <v>5</v>
      </c>
      <c r="IL102">
        <v>0</v>
      </c>
      <c r="IM102">
        <v>0</v>
      </c>
      <c r="IN102">
        <v>0</v>
      </c>
      <c r="IO102" t="s">
        <v>441</v>
      </c>
      <c r="IP102" t="s">
        <v>442</v>
      </c>
      <c r="IQ102" t="s">
        <v>443</v>
      </c>
      <c r="IR102" t="s">
        <v>443</v>
      </c>
      <c r="IS102" t="s">
        <v>443</v>
      </c>
      <c r="IT102" t="s">
        <v>443</v>
      </c>
      <c r="IU102">
        <v>0</v>
      </c>
      <c r="IV102">
        <v>100</v>
      </c>
      <c r="IW102">
        <v>100</v>
      </c>
      <c r="IX102">
        <v>1.09</v>
      </c>
      <c r="IY102">
        <v>0.3152</v>
      </c>
      <c r="IZ102">
        <v>1.09748391826392</v>
      </c>
      <c r="JA102">
        <v>0</v>
      </c>
      <c r="JB102">
        <v>0</v>
      </c>
      <c r="JC102">
        <v>0</v>
      </c>
      <c r="JD102">
        <v>0.315191680746845</v>
      </c>
      <c r="JE102">
        <v>0</v>
      </c>
      <c r="JF102">
        <v>0</v>
      </c>
      <c r="JG102">
        <v>0</v>
      </c>
      <c r="JH102">
        <v>5</v>
      </c>
      <c r="JI102">
        <v>2273</v>
      </c>
      <c r="JJ102">
        <v>0</v>
      </c>
      <c r="JK102">
        <v>25</v>
      </c>
      <c r="JL102">
        <v>29356811.6</v>
      </c>
      <c r="JM102">
        <v>29356811.6</v>
      </c>
      <c r="JN102">
        <v>2.71851</v>
      </c>
      <c r="JO102">
        <v>2.58911</v>
      </c>
      <c r="JP102">
        <v>1.54785</v>
      </c>
      <c r="JQ102">
        <v>2.32422</v>
      </c>
      <c r="JR102">
        <v>1.64673</v>
      </c>
      <c r="JS102">
        <v>2.28149</v>
      </c>
      <c r="JT102">
        <v>32.5097</v>
      </c>
      <c r="JU102">
        <v>24.2101</v>
      </c>
      <c r="JV102">
        <v>18</v>
      </c>
      <c r="JW102">
        <v>506.922</v>
      </c>
      <c r="JX102">
        <v>419.506</v>
      </c>
      <c r="JY102">
        <v>35.9078</v>
      </c>
      <c r="JZ102">
        <v>36.026</v>
      </c>
      <c r="KA102">
        <v>30</v>
      </c>
      <c r="KB102">
        <v>35.8853</v>
      </c>
      <c r="KC102">
        <v>35.8122</v>
      </c>
      <c r="KD102">
        <v>54.4045</v>
      </c>
      <c r="KE102">
        <v>0</v>
      </c>
      <c r="KF102">
        <v>100</v>
      </c>
      <c r="KG102">
        <v>35.879</v>
      </c>
      <c r="KH102">
        <v>1445.28</v>
      </c>
      <c r="KI102">
        <v>53.0404</v>
      </c>
      <c r="KJ102">
        <v>95.626</v>
      </c>
      <c r="KK102">
        <v>93.0929</v>
      </c>
    </row>
    <row r="103" spans="1:297">
      <c r="A103">
        <v>87</v>
      </c>
      <c r="B103">
        <v>1761408703</v>
      </c>
      <c r="C103">
        <v>522</v>
      </c>
      <c r="D103" t="s">
        <v>616</v>
      </c>
      <c r="E103" t="s">
        <v>617</v>
      </c>
      <c r="F103">
        <v>5</v>
      </c>
      <c r="G103" t="s">
        <v>435</v>
      </c>
      <c r="H103" t="s">
        <v>436</v>
      </c>
      <c r="I103">
        <v>1761408694.84615</v>
      </c>
      <c r="J103">
        <f>(K103)/1000</f>
        <v>0</v>
      </c>
      <c r="K103">
        <f>IF(DP103, AN103, AH103)</f>
        <v>0</v>
      </c>
      <c r="L103">
        <f>IF(DP103, AI103, AG103)</f>
        <v>0</v>
      </c>
      <c r="M103">
        <f>DR103 - IF(AU103&gt;1, L103*DL103*100.0/(AW103), 0)</f>
        <v>0</v>
      </c>
      <c r="N103">
        <f>((T103-J103/2)*M103-L103)/(T103+J103/2)</f>
        <v>0</v>
      </c>
      <c r="O103">
        <f>N103*(DY103+DZ103)/1000.0</f>
        <v>0</v>
      </c>
      <c r="P103">
        <f>(DR103 - IF(AU103&gt;1, L103*DL103*100.0/(AW103), 0))*(DY103+DZ103)/1000.0</f>
        <v>0</v>
      </c>
      <c r="Q103">
        <f>2.0/((1/S103-1/R103)+SIGN(S103)*SQRT((1/S103-1/R103)*(1/S103-1/R103) + 4*DM103/((DM103+1)*(DM103+1))*(2*1/S103*1/R103-1/R103*1/R103)))</f>
        <v>0</v>
      </c>
      <c r="R103">
        <f>IF(LEFT(DN103,1)&lt;&gt;"0",IF(LEFT(DN103,1)="1",3.0,DO103),$D$5+$E$5*(EF103*DY103/($K$5*1000))+$F$5*(EF103*DY103/($K$5*1000))*MAX(MIN(DL103,$J$5),$I$5)*MAX(MIN(DL103,$J$5),$I$5)+$G$5*MAX(MIN(DL103,$J$5),$I$5)*(EF103*DY103/($K$5*1000))+$H$5*(EF103*DY103/($K$5*1000))*(EF103*DY103/($K$5*1000)))</f>
        <v>0</v>
      </c>
      <c r="S103">
        <f>J103*(1000-(1000*0.61365*exp(17.502*W103/(240.97+W103))/(DY103+DZ103)+DT103)/2)/(1000*0.61365*exp(17.502*W103/(240.97+W103))/(DY103+DZ103)-DT103)</f>
        <v>0</v>
      </c>
      <c r="T103">
        <f>1/((DM103+1)/(Q103/1.6)+1/(R103/1.37)) + DM103/((DM103+1)/(Q103/1.6) + DM103/(R103/1.37))</f>
        <v>0</v>
      </c>
      <c r="U103">
        <f>(DH103*DK103)</f>
        <v>0</v>
      </c>
      <c r="V103">
        <f>(EA103+(U103+2*0.95*5.67E-8*(((EA103+$B$7)+273)^4-(EA103+273)^4)-44100*J103)/(1.84*29.3*R103+8*0.95*5.67E-8*(EA103+273)^3))</f>
        <v>0</v>
      </c>
      <c r="W103">
        <f>($C$7*EB103+$D$7*EC103+$E$7*V103)</f>
        <v>0</v>
      </c>
      <c r="X103">
        <f>0.61365*exp(17.502*W103/(240.97+W103))</f>
        <v>0</v>
      </c>
      <c r="Y103">
        <f>(Z103/AA103*100)</f>
        <v>0</v>
      </c>
      <c r="Z103">
        <f>DT103*(DY103+DZ103)/1000</f>
        <v>0</v>
      </c>
      <c r="AA103">
        <f>0.61365*exp(17.502*EA103/(240.97+EA103))</f>
        <v>0</v>
      </c>
      <c r="AB103">
        <f>(X103-DT103*(DY103+DZ103)/1000)</f>
        <v>0</v>
      </c>
      <c r="AC103">
        <f>(-J103*44100)</f>
        <v>0</v>
      </c>
      <c r="AD103">
        <f>2*29.3*R103*0.92*(EA103-W103)</f>
        <v>0</v>
      </c>
      <c r="AE103">
        <f>2*0.95*5.67E-8*(((EA103+$B$7)+273)^4-(W103+273)^4)</f>
        <v>0</v>
      </c>
      <c r="AF103">
        <f>U103+AE103+AC103+AD103</f>
        <v>0</v>
      </c>
      <c r="AG103">
        <f>DX103*AU103*(DS103-DR103*(1000-AU103*DU103)/(1000-AU103*DT103))/(100*DL103)</f>
        <v>0</v>
      </c>
      <c r="AH103">
        <f>1000*DX103*AU103*(DT103-DU103)/(100*DL103*(1000-AU103*DT103))</f>
        <v>0</v>
      </c>
      <c r="AI103">
        <f>(AJ103 - AK103 - DY103*1E3/(8.314*(EA103+273.15)) * AM103/DX103 * AL103) * DX103/(100*DL103) * (1000 - DU103)/1000</f>
        <v>0</v>
      </c>
      <c r="AJ103">
        <v>1464.58253125618</v>
      </c>
      <c r="AK103">
        <v>1428.98466666667</v>
      </c>
      <c r="AL103">
        <v>3.37794220912905</v>
      </c>
      <c r="AM103">
        <v>64.7646732039723</v>
      </c>
      <c r="AN103">
        <f>(AP103 - AO103 + DY103*1E3/(8.314*(EA103+273.15)) * AR103/DX103 * AQ103) * DX103/(100*DL103) * 1000/(1000 - AP103)</f>
        <v>0</v>
      </c>
      <c r="AO103">
        <v>24.9394400331926</v>
      </c>
      <c r="AP103">
        <v>30.4669248484848</v>
      </c>
      <c r="AQ103">
        <v>-5.62702429754878e-05</v>
      </c>
      <c r="AR103">
        <v>110.942474455945</v>
      </c>
      <c r="AS103">
        <v>0</v>
      </c>
      <c r="AT103">
        <v>0</v>
      </c>
      <c r="AU103">
        <f>IF(AS103*$H$13&gt;=AW103,1.0,(AW103/(AW103-AS103*$H$13)))</f>
        <v>0</v>
      </c>
      <c r="AV103">
        <f>(AU103-1)*100</f>
        <v>0</v>
      </c>
      <c r="AW103">
        <f>MAX(0,($B$13+$C$13*EF103)/(1+$D$13*EF103)*DY103/(EA103+273)*$E$13)</f>
        <v>0</v>
      </c>
      <c r="AX103" t="s">
        <v>437</v>
      </c>
      <c r="AY103" t="s">
        <v>437</v>
      </c>
      <c r="AZ103">
        <v>0</v>
      </c>
      <c r="BA103">
        <v>0</v>
      </c>
      <c r="BB103">
        <f>1-AZ103/BA103</f>
        <v>0</v>
      </c>
      <c r="BC103">
        <v>0</v>
      </c>
      <c r="BD103" t="s">
        <v>437</v>
      </c>
      <c r="BE103" t="s">
        <v>437</v>
      </c>
      <c r="BF103">
        <v>0</v>
      </c>
      <c r="BG103">
        <v>0</v>
      </c>
      <c r="BH103">
        <f>1-BF103/BG103</f>
        <v>0</v>
      </c>
      <c r="BI103">
        <v>0.5</v>
      </c>
      <c r="BJ103">
        <f>DI103</f>
        <v>0</v>
      </c>
      <c r="BK103">
        <f>L103</f>
        <v>0</v>
      </c>
      <c r="BL103">
        <f>BH103*BI103*BJ103</f>
        <v>0</v>
      </c>
      <c r="BM103">
        <f>(BK103-BC103)/BJ103</f>
        <v>0</v>
      </c>
      <c r="BN103">
        <f>(BA103-BG103)/BG103</f>
        <v>0</v>
      </c>
      <c r="BO103">
        <f>AZ103/(BB103+AZ103/BG103)</f>
        <v>0</v>
      </c>
      <c r="BP103" t="s">
        <v>437</v>
      </c>
      <c r="BQ103">
        <v>0</v>
      </c>
      <c r="BR103">
        <f>IF(BQ103&lt;&gt;0, BQ103, BO103)</f>
        <v>0</v>
      </c>
      <c r="BS103">
        <f>1-BR103/BG103</f>
        <v>0</v>
      </c>
      <c r="BT103">
        <f>(BG103-BF103)/(BG103-BR103)</f>
        <v>0</v>
      </c>
      <c r="BU103">
        <f>(BA103-BG103)/(BA103-BR103)</f>
        <v>0</v>
      </c>
      <c r="BV103">
        <f>(BG103-BF103)/(BG103-AZ103)</f>
        <v>0</v>
      </c>
      <c r="BW103">
        <f>(BA103-BG103)/(BA103-AZ103)</f>
        <v>0</v>
      </c>
      <c r="BX103">
        <f>(BT103*BR103/BF103)</f>
        <v>0</v>
      </c>
      <c r="BY103">
        <f>(1-BX103)</f>
        <v>0</v>
      </c>
      <c r="DH103">
        <f>$B$11*EG103+$C$11*EH103+$F$11*ES103*(1-EV103)</f>
        <v>0</v>
      </c>
      <c r="DI103">
        <f>DH103*DJ103</f>
        <v>0</v>
      </c>
      <c r="DJ103">
        <f>($B$11*$D$9+$C$11*$D$9+$F$11*((FF103+EX103)/MAX(FF103+EX103+FG103, 0.1)*$I$9+FG103/MAX(FF103+EX103+FG103, 0.1)*$J$9))/($B$11+$C$11+$F$11)</f>
        <v>0</v>
      </c>
      <c r="DK103">
        <f>($B$11*$K$9+$C$11*$K$9+$F$11*((FF103+EX103)/MAX(FF103+EX103+FG103, 0.1)*$P$9+FG103/MAX(FF103+EX103+FG103, 0.1)*$Q$9))/($B$11+$C$11+$F$11)</f>
        <v>0</v>
      </c>
      <c r="DL103">
        <v>6</v>
      </c>
      <c r="DM103">
        <v>0.5</v>
      </c>
      <c r="DN103" t="s">
        <v>438</v>
      </c>
      <c r="DO103">
        <v>2</v>
      </c>
      <c r="DP103" t="b">
        <v>1</v>
      </c>
      <c r="DQ103">
        <v>1761408694.84615</v>
      </c>
      <c r="DR103">
        <v>1361.68076923077</v>
      </c>
      <c r="DS103">
        <v>1412.08307692308</v>
      </c>
      <c r="DT103">
        <v>30.4745923076923</v>
      </c>
      <c r="DU103">
        <v>24.9345230769231</v>
      </c>
      <c r="DV103">
        <v>1360.58307692308</v>
      </c>
      <c r="DW103">
        <v>30.1594</v>
      </c>
      <c r="DX103">
        <v>499.984153846154</v>
      </c>
      <c r="DY103">
        <v>90.2760461538462</v>
      </c>
      <c r="DZ103">
        <v>0.0315666692307692</v>
      </c>
      <c r="EA103">
        <v>36.9518846153846</v>
      </c>
      <c r="EB103">
        <v>36.0012846153846</v>
      </c>
      <c r="EC103">
        <v>999.9</v>
      </c>
      <c r="ED103">
        <v>0</v>
      </c>
      <c r="EE103">
        <v>0</v>
      </c>
      <c r="EF103">
        <v>9980.62769230769</v>
      </c>
      <c r="EG103">
        <v>0</v>
      </c>
      <c r="EH103">
        <v>1227.11538461538</v>
      </c>
      <c r="EI103">
        <v>-50.4047384615385</v>
      </c>
      <c r="EJ103">
        <v>1404.48076923077</v>
      </c>
      <c r="EK103">
        <v>1448.19461538461</v>
      </c>
      <c r="EL103">
        <v>5.54007307692308</v>
      </c>
      <c r="EM103">
        <v>1412.08307692308</v>
      </c>
      <c r="EN103">
        <v>24.9345230769231</v>
      </c>
      <c r="EO103">
        <v>2.75112615384615</v>
      </c>
      <c r="EP103">
        <v>2.25099</v>
      </c>
      <c r="EQ103">
        <v>22.5937384615385</v>
      </c>
      <c r="ER103">
        <v>19.3299076923077</v>
      </c>
      <c r="ES103">
        <v>1199.97307692308</v>
      </c>
      <c r="ET103">
        <v>0.967000692307692</v>
      </c>
      <c r="EU103">
        <v>0.0329994384615385</v>
      </c>
      <c r="EV103">
        <v>0</v>
      </c>
      <c r="EW103">
        <v>1415.23846153846</v>
      </c>
      <c r="EX103">
        <v>5.00059</v>
      </c>
      <c r="EY103">
        <v>17172.9230769231</v>
      </c>
      <c r="EZ103">
        <v>10358.4846153846</v>
      </c>
      <c r="FA103">
        <v>45.562</v>
      </c>
      <c r="FB103">
        <v>46.875</v>
      </c>
      <c r="FC103">
        <v>45.562</v>
      </c>
      <c r="FD103">
        <v>46.812</v>
      </c>
      <c r="FE103">
        <v>47.125</v>
      </c>
      <c r="FF103">
        <v>1155.54307692308</v>
      </c>
      <c r="FG103">
        <v>39.43</v>
      </c>
      <c r="FH103">
        <v>0</v>
      </c>
      <c r="FI103">
        <v>1761408663.1</v>
      </c>
      <c r="FJ103">
        <v>0</v>
      </c>
      <c r="FK103">
        <v>1415.1004</v>
      </c>
      <c r="FL103">
        <v>-1.97307693417998</v>
      </c>
      <c r="FM103">
        <v>-19.4538462695294</v>
      </c>
      <c r="FN103">
        <v>17173.22</v>
      </c>
      <c r="FO103">
        <v>15</v>
      </c>
      <c r="FP103">
        <v>0</v>
      </c>
      <c r="FQ103" t="s">
        <v>439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-50.402685</v>
      </c>
      <c r="GD103">
        <v>-1.78502706766916</v>
      </c>
      <c r="GE103">
        <v>0.572072063008674</v>
      </c>
      <c r="GF103">
        <v>0</v>
      </c>
      <c r="GG103">
        <v>1415.23588235294</v>
      </c>
      <c r="GH103">
        <v>-1.84812834587852</v>
      </c>
      <c r="GI103">
        <v>0.263373115415879</v>
      </c>
      <c r="GJ103">
        <v>-1</v>
      </c>
      <c r="GK103">
        <v>5.54488</v>
      </c>
      <c r="GL103">
        <v>-0.106156691729338</v>
      </c>
      <c r="GM103">
        <v>0.0104034018474729</v>
      </c>
      <c r="GN103">
        <v>0</v>
      </c>
      <c r="GO103">
        <v>0</v>
      </c>
      <c r="GP103">
        <v>2</v>
      </c>
      <c r="GQ103" t="s">
        <v>473</v>
      </c>
      <c r="GR103">
        <v>3.13115</v>
      </c>
      <c r="GS103">
        <v>2.70945</v>
      </c>
      <c r="GT103">
        <v>0.200014</v>
      </c>
      <c r="GU103">
        <v>0.20441</v>
      </c>
      <c r="GV103">
        <v>0.120103</v>
      </c>
      <c r="GW103">
        <v>0.104472</v>
      </c>
      <c r="GX103">
        <v>29741.1</v>
      </c>
      <c r="GY103">
        <v>31537.5</v>
      </c>
      <c r="GZ103">
        <v>33683.5</v>
      </c>
      <c r="HA103">
        <v>35940.6</v>
      </c>
      <c r="HB103">
        <v>41985.2</v>
      </c>
      <c r="HC103">
        <v>46254.6</v>
      </c>
      <c r="HD103">
        <v>52644.5</v>
      </c>
      <c r="HE103">
        <v>57467.8</v>
      </c>
      <c r="HF103">
        <v>1.86353</v>
      </c>
      <c r="HG103">
        <v>1.7386</v>
      </c>
      <c r="HH103">
        <v>0.100497</v>
      </c>
      <c r="HI103">
        <v>0</v>
      </c>
      <c r="HJ103">
        <v>34.3896</v>
      </c>
      <c r="HK103">
        <v>999.9</v>
      </c>
      <c r="HL103">
        <v>60.151</v>
      </c>
      <c r="HM103">
        <v>27.996</v>
      </c>
      <c r="HN103">
        <v>25.2799</v>
      </c>
      <c r="HO103">
        <v>56.0045</v>
      </c>
      <c r="HP103">
        <v>44.2708</v>
      </c>
      <c r="HQ103">
        <v>1</v>
      </c>
      <c r="HR103">
        <v>0.69342</v>
      </c>
      <c r="HS103">
        <v>-0.135727</v>
      </c>
      <c r="HT103">
        <v>20.1354</v>
      </c>
      <c r="HU103">
        <v>5.19348</v>
      </c>
      <c r="HV103">
        <v>12.0099</v>
      </c>
      <c r="HW103">
        <v>4.9734</v>
      </c>
      <c r="HX103">
        <v>3.29485</v>
      </c>
      <c r="HY103">
        <v>9999</v>
      </c>
      <c r="HZ103">
        <v>9999</v>
      </c>
      <c r="IA103">
        <v>999.9</v>
      </c>
      <c r="IB103">
        <v>9999</v>
      </c>
      <c r="IC103">
        <v>1.86314</v>
      </c>
      <c r="ID103">
        <v>1.86808</v>
      </c>
      <c r="IE103">
        <v>1.86783</v>
      </c>
      <c r="IF103">
        <v>1.86903</v>
      </c>
      <c r="IG103">
        <v>1.86981</v>
      </c>
      <c r="IH103">
        <v>1.86593</v>
      </c>
      <c r="II103">
        <v>1.86699</v>
      </c>
      <c r="IJ103">
        <v>1.86838</v>
      </c>
      <c r="IK103">
        <v>5</v>
      </c>
      <c r="IL103">
        <v>0</v>
      </c>
      <c r="IM103">
        <v>0</v>
      </c>
      <c r="IN103">
        <v>0</v>
      </c>
      <c r="IO103" t="s">
        <v>441</v>
      </c>
      <c r="IP103" t="s">
        <v>442</v>
      </c>
      <c r="IQ103" t="s">
        <v>443</v>
      </c>
      <c r="IR103" t="s">
        <v>443</v>
      </c>
      <c r="IS103" t="s">
        <v>443</v>
      </c>
      <c r="IT103" t="s">
        <v>443</v>
      </c>
      <c r="IU103">
        <v>0</v>
      </c>
      <c r="IV103">
        <v>100</v>
      </c>
      <c r="IW103">
        <v>100</v>
      </c>
      <c r="IX103">
        <v>1.1</v>
      </c>
      <c r="IY103">
        <v>0.3152</v>
      </c>
      <c r="IZ103">
        <v>1.09748391826392</v>
      </c>
      <c r="JA103">
        <v>0</v>
      </c>
      <c r="JB103">
        <v>0</v>
      </c>
      <c r="JC103">
        <v>0</v>
      </c>
      <c r="JD103">
        <v>0.315191680746845</v>
      </c>
      <c r="JE103">
        <v>0</v>
      </c>
      <c r="JF103">
        <v>0</v>
      </c>
      <c r="JG103">
        <v>0</v>
      </c>
      <c r="JH103">
        <v>5</v>
      </c>
      <c r="JI103">
        <v>2273</v>
      </c>
      <c r="JJ103">
        <v>0</v>
      </c>
      <c r="JK103">
        <v>25</v>
      </c>
      <c r="JL103">
        <v>29356811.7</v>
      </c>
      <c r="JM103">
        <v>29356811.7</v>
      </c>
      <c r="JN103">
        <v>2.7478</v>
      </c>
      <c r="JO103">
        <v>2.58789</v>
      </c>
      <c r="JP103">
        <v>1.54785</v>
      </c>
      <c r="JQ103">
        <v>2.32422</v>
      </c>
      <c r="JR103">
        <v>1.64673</v>
      </c>
      <c r="JS103">
        <v>2.35107</v>
      </c>
      <c r="JT103">
        <v>32.5318</v>
      </c>
      <c r="JU103">
        <v>24.2101</v>
      </c>
      <c r="JV103">
        <v>18</v>
      </c>
      <c r="JW103">
        <v>506.852</v>
      </c>
      <c r="JX103">
        <v>419.659</v>
      </c>
      <c r="JY103">
        <v>35.9132</v>
      </c>
      <c r="JZ103">
        <v>36.0226</v>
      </c>
      <c r="KA103">
        <v>30</v>
      </c>
      <c r="KB103">
        <v>35.8853</v>
      </c>
      <c r="KC103">
        <v>35.8106</v>
      </c>
      <c r="KD103">
        <v>54.9803</v>
      </c>
      <c r="KE103">
        <v>0</v>
      </c>
      <c r="KF103">
        <v>100</v>
      </c>
      <c r="KG103">
        <v>35.8935</v>
      </c>
      <c r="KH103">
        <v>1458.73</v>
      </c>
      <c r="KI103">
        <v>53.0404</v>
      </c>
      <c r="KJ103">
        <v>95.6267</v>
      </c>
      <c r="KK103">
        <v>93.0937</v>
      </c>
    </row>
    <row r="104" spans="1:297">
      <c r="A104">
        <v>88</v>
      </c>
      <c r="B104">
        <v>1761408708</v>
      </c>
      <c r="C104">
        <v>527</v>
      </c>
      <c r="D104" t="s">
        <v>618</v>
      </c>
      <c r="E104" t="s">
        <v>619</v>
      </c>
      <c r="F104">
        <v>5</v>
      </c>
      <c r="G104" t="s">
        <v>435</v>
      </c>
      <c r="H104" t="s">
        <v>436</v>
      </c>
      <c r="I104">
        <v>1761408699.84615</v>
      </c>
      <c r="J104">
        <f>(K104)/1000</f>
        <v>0</v>
      </c>
      <c r="K104">
        <f>IF(DP104, AN104, AH104)</f>
        <v>0</v>
      </c>
      <c r="L104">
        <f>IF(DP104, AI104, AG104)</f>
        <v>0</v>
      </c>
      <c r="M104">
        <f>DR104 - IF(AU104&gt;1, L104*DL104*100.0/(AW104), 0)</f>
        <v>0</v>
      </c>
      <c r="N104">
        <f>((T104-J104/2)*M104-L104)/(T104+J104/2)</f>
        <v>0</v>
      </c>
      <c r="O104">
        <f>N104*(DY104+DZ104)/1000.0</f>
        <v>0</v>
      </c>
      <c r="P104">
        <f>(DR104 - IF(AU104&gt;1, L104*DL104*100.0/(AW104), 0))*(DY104+DZ104)/1000.0</f>
        <v>0</v>
      </c>
      <c r="Q104">
        <f>2.0/((1/S104-1/R104)+SIGN(S104)*SQRT((1/S104-1/R104)*(1/S104-1/R104) + 4*DM104/((DM104+1)*(DM104+1))*(2*1/S104*1/R104-1/R104*1/R104)))</f>
        <v>0</v>
      </c>
      <c r="R104">
        <f>IF(LEFT(DN104,1)&lt;&gt;"0",IF(LEFT(DN104,1)="1",3.0,DO104),$D$5+$E$5*(EF104*DY104/($K$5*1000))+$F$5*(EF104*DY104/($K$5*1000))*MAX(MIN(DL104,$J$5),$I$5)*MAX(MIN(DL104,$J$5),$I$5)+$G$5*MAX(MIN(DL104,$J$5),$I$5)*(EF104*DY104/($K$5*1000))+$H$5*(EF104*DY104/($K$5*1000))*(EF104*DY104/($K$5*1000)))</f>
        <v>0</v>
      </c>
      <c r="S104">
        <f>J104*(1000-(1000*0.61365*exp(17.502*W104/(240.97+W104))/(DY104+DZ104)+DT104)/2)/(1000*0.61365*exp(17.502*W104/(240.97+W104))/(DY104+DZ104)-DT104)</f>
        <v>0</v>
      </c>
      <c r="T104">
        <f>1/((DM104+1)/(Q104/1.6)+1/(R104/1.37)) + DM104/((DM104+1)/(Q104/1.6) + DM104/(R104/1.37))</f>
        <v>0</v>
      </c>
      <c r="U104">
        <f>(DH104*DK104)</f>
        <v>0</v>
      </c>
      <c r="V104">
        <f>(EA104+(U104+2*0.95*5.67E-8*(((EA104+$B$7)+273)^4-(EA104+273)^4)-44100*J104)/(1.84*29.3*R104+8*0.95*5.67E-8*(EA104+273)^3))</f>
        <v>0</v>
      </c>
      <c r="W104">
        <f>($C$7*EB104+$D$7*EC104+$E$7*V104)</f>
        <v>0</v>
      </c>
      <c r="X104">
        <f>0.61365*exp(17.502*W104/(240.97+W104))</f>
        <v>0</v>
      </c>
      <c r="Y104">
        <f>(Z104/AA104*100)</f>
        <v>0</v>
      </c>
      <c r="Z104">
        <f>DT104*(DY104+DZ104)/1000</f>
        <v>0</v>
      </c>
      <c r="AA104">
        <f>0.61365*exp(17.502*EA104/(240.97+EA104))</f>
        <v>0</v>
      </c>
      <c r="AB104">
        <f>(X104-DT104*(DY104+DZ104)/1000)</f>
        <v>0</v>
      </c>
      <c r="AC104">
        <f>(-J104*44100)</f>
        <v>0</v>
      </c>
      <c r="AD104">
        <f>2*29.3*R104*0.92*(EA104-W104)</f>
        <v>0</v>
      </c>
      <c r="AE104">
        <f>2*0.95*5.67E-8*(((EA104+$B$7)+273)^4-(W104+273)^4)</f>
        <v>0</v>
      </c>
      <c r="AF104">
        <f>U104+AE104+AC104+AD104</f>
        <v>0</v>
      </c>
      <c r="AG104">
        <f>DX104*AU104*(DS104-DR104*(1000-AU104*DU104)/(1000-AU104*DT104))/(100*DL104)</f>
        <v>0</v>
      </c>
      <c r="AH104">
        <f>1000*DX104*AU104*(DT104-DU104)/(100*DL104*(1000-AU104*DT104))</f>
        <v>0</v>
      </c>
      <c r="AI104">
        <f>(AJ104 - AK104 - DY104*1E3/(8.314*(EA104+273.15)) * AM104/DX104 * AL104) * DX104/(100*DL104) * (1000 - DU104)/1000</f>
        <v>0</v>
      </c>
      <c r="AJ104">
        <v>1482.64558955134</v>
      </c>
      <c r="AK104">
        <v>1446.64127272727</v>
      </c>
      <c r="AL104">
        <v>3.55035566803663</v>
      </c>
      <c r="AM104">
        <v>64.7646732039723</v>
      </c>
      <c r="AN104">
        <f>(AP104 - AO104 + DY104*1E3/(8.314*(EA104+273.15)) * AR104/DX104 * AQ104) * DX104/(100*DL104) * 1000/(1000 - AP104)</f>
        <v>0</v>
      </c>
      <c r="AO104">
        <v>24.9419074318568</v>
      </c>
      <c r="AP104">
        <v>30.4606242424242</v>
      </c>
      <c r="AQ104">
        <v>-2.07075511300842e-05</v>
      </c>
      <c r="AR104">
        <v>110.942474455945</v>
      </c>
      <c r="AS104">
        <v>0</v>
      </c>
      <c r="AT104">
        <v>0</v>
      </c>
      <c r="AU104">
        <f>IF(AS104*$H$13&gt;=AW104,1.0,(AW104/(AW104-AS104*$H$13)))</f>
        <v>0</v>
      </c>
      <c r="AV104">
        <f>(AU104-1)*100</f>
        <v>0</v>
      </c>
      <c r="AW104">
        <f>MAX(0,($B$13+$C$13*EF104)/(1+$D$13*EF104)*DY104/(EA104+273)*$E$13)</f>
        <v>0</v>
      </c>
      <c r="AX104" t="s">
        <v>437</v>
      </c>
      <c r="AY104" t="s">
        <v>437</v>
      </c>
      <c r="AZ104">
        <v>0</v>
      </c>
      <c r="BA104">
        <v>0</v>
      </c>
      <c r="BB104">
        <f>1-AZ104/BA104</f>
        <v>0</v>
      </c>
      <c r="BC104">
        <v>0</v>
      </c>
      <c r="BD104" t="s">
        <v>437</v>
      </c>
      <c r="BE104" t="s">
        <v>437</v>
      </c>
      <c r="BF104">
        <v>0</v>
      </c>
      <c r="BG104">
        <v>0</v>
      </c>
      <c r="BH104">
        <f>1-BF104/BG104</f>
        <v>0</v>
      </c>
      <c r="BI104">
        <v>0.5</v>
      </c>
      <c r="BJ104">
        <f>DI104</f>
        <v>0</v>
      </c>
      <c r="BK104">
        <f>L104</f>
        <v>0</v>
      </c>
      <c r="BL104">
        <f>BH104*BI104*BJ104</f>
        <v>0</v>
      </c>
      <c r="BM104">
        <f>(BK104-BC104)/BJ104</f>
        <v>0</v>
      </c>
      <c r="BN104">
        <f>(BA104-BG104)/BG104</f>
        <v>0</v>
      </c>
      <c r="BO104">
        <f>AZ104/(BB104+AZ104/BG104)</f>
        <v>0</v>
      </c>
      <c r="BP104" t="s">
        <v>437</v>
      </c>
      <c r="BQ104">
        <v>0</v>
      </c>
      <c r="BR104">
        <f>IF(BQ104&lt;&gt;0, BQ104, BO104)</f>
        <v>0</v>
      </c>
      <c r="BS104">
        <f>1-BR104/BG104</f>
        <v>0</v>
      </c>
      <c r="BT104">
        <f>(BG104-BF104)/(BG104-BR104)</f>
        <v>0</v>
      </c>
      <c r="BU104">
        <f>(BA104-BG104)/(BA104-BR104)</f>
        <v>0</v>
      </c>
      <c r="BV104">
        <f>(BG104-BF104)/(BG104-AZ104)</f>
        <v>0</v>
      </c>
      <c r="BW104">
        <f>(BA104-BG104)/(BA104-AZ104)</f>
        <v>0</v>
      </c>
      <c r="BX104">
        <f>(BT104*BR104/BF104)</f>
        <v>0</v>
      </c>
      <c r="BY104">
        <f>(1-BX104)</f>
        <v>0</v>
      </c>
      <c r="DH104">
        <f>$B$11*EG104+$C$11*EH104+$F$11*ES104*(1-EV104)</f>
        <v>0</v>
      </c>
      <c r="DI104">
        <f>DH104*DJ104</f>
        <v>0</v>
      </c>
      <c r="DJ104">
        <f>($B$11*$D$9+$C$11*$D$9+$F$11*((FF104+EX104)/MAX(FF104+EX104+FG104, 0.1)*$I$9+FG104/MAX(FF104+EX104+FG104, 0.1)*$J$9))/($B$11+$C$11+$F$11)</f>
        <v>0</v>
      </c>
      <c r="DK104">
        <f>($B$11*$K$9+$C$11*$K$9+$F$11*((FF104+EX104)/MAX(FF104+EX104+FG104, 0.1)*$P$9+FG104/MAX(FF104+EX104+FG104, 0.1)*$Q$9))/($B$11+$C$11+$F$11)</f>
        <v>0</v>
      </c>
      <c r="DL104">
        <v>6</v>
      </c>
      <c r="DM104">
        <v>0.5</v>
      </c>
      <c r="DN104" t="s">
        <v>438</v>
      </c>
      <c r="DO104">
        <v>2</v>
      </c>
      <c r="DP104" t="b">
        <v>1</v>
      </c>
      <c r="DQ104">
        <v>1761408699.84615</v>
      </c>
      <c r="DR104">
        <v>1378.37538461538</v>
      </c>
      <c r="DS104">
        <v>1429.30538461538</v>
      </c>
      <c r="DT104">
        <v>30.4694846153846</v>
      </c>
      <c r="DU104">
        <v>24.9378846153846</v>
      </c>
      <c r="DV104">
        <v>1377.27769230769</v>
      </c>
      <c r="DW104">
        <v>30.1542923076923</v>
      </c>
      <c r="DX104">
        <v>499.998384615385</v>
      </c>
      <c r="DY104">
        <v>90.2762461538462</v>
      </c>
      <c r="DZ104">
        <v>0.0314152615384615</v>
      </c>
      <c r="EA104">
        <v>36.9543846153846</v>
      </c>
      <c r="EB104">
        <v>36.0033</v>
      </c>
      <c r="EC104">
        <v>999.9</v>
      </c>
      <c r="ED104">
        <v>0</v>
      </c>
      <c r="EE104">
        <v>0</v>
      </c>
      <c r="EF104">
        <v>9996.45</v>
      </c>
      <c r="EG104">
        <v>0</v>
      </c>
      <c r="EH104">
        <v>1227.09846153846</v>
      </c>
      <c r="EI104">
        <v>-50.9317384615385</v>
      </c>
      <c r="EJ104">
        <v>1421.69384615385</v>
      </c>
      <c r="EK104">
        <v>1465.86230769231</v>
      </c>
      <c r="EL104">
        <v>5.53159692307692</v>
      </c>
      <c r="EM104">
        <v>1429.30538461538</v>
      </c>
      <c r="EN104">
        <v>24.9378846153846</v>
      </c>
      <c r="EO104">
        <v>2.75067076923077</v>
      </c>
      <c r="EP104">
        <v>2.2513</v>
      </c>
      <c r="EQ104">
        <v>22.5910076923077</v>
      </c>
      <c r="ER104">
        <v>19.3321153846154</v>
      </c>
      <c r="ES104">
        <v>1199.97692307692</v>
      </c>
      <c r="ET104">
        <v>0.967000692307692</v>
      </c>
      <c r="EU104">
        <v>0.0329994384615385</v>
      </c>
      <c r="EV104">
        <v>0</v>
      </c>
      <c r="EW104">
        <v>1415.08230769231</v>
      </c>
      <c r="EX104">
        <v>5.00059</v>
      </c>
      <c r="EY104">
        <v>17170.7307692308</v>
      </c>
      <c r="EZ104">
        <v>10358.5153846154</v>
      </c>
      <c r="FA104">
        <v>45.562</v>
      </c>
      <c r="FB104">
        <v>46.875</v>
      </c>
      <c r="FC104">
        <v>45.562</v>
      </c>
      <c r="FD104">
        <v>46.812</v>
      </c>
      <c r="FE104">
        <v>47.125</v>
      </c>
      <c r="FF104">
        <v>1155.54692307692</v>
      </c>
      <c r="FG104">
        <v>39.43</v>
      </c>
      <c r="FH104">
        <v>0</v>
      </c>
      <c r="FI104">
        <v>1761408667.9</v>
      </c>
      <c r="FJ104">
        <v>0</v>
      </c>
      <c r="FK104">
        <v>1414.9492</v>
      </c>
      <c r="FL104">
        <v>-2.56307692336593</v>
      </c>
      <c r="FM104">
        <v>-28.9692307980079</v>
      </c>
      <c r="FN104">
        <v>17170.824</v>
      </c>
      <c r="FO104">
        <v>15</v>
      </c>
      <c r="FP104">
        <v>0</v>
      </c>
      <c r="FQ104" t="s">
        <v>439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-50.6300857142857</v>
      </c>
      <c r="GD104">
        <v>-4.58971948051952</v>
      </c>
      <c r="GE104">
        <v>0.697336267374586</v>
      </c>
      <c r="GF104">
        <v>0</v>
      </c>
      <c r="GG104">
        <v>1415.075</v>
      </c>
      <c r="GH104">
        <v>-2.29809015247839</v>
      </c>
      <c r="GI104">
        <v>0.300511818305318</v>
      </c>
      <c r="GJ104">
        <v>-1</v>
      </c>
      <c r="GK104">
        <v>5.53629285714286</v>
      </c>
      <c r="GL104">
        <v>-0.102250909090911</v>
      </c>
      <c r="GM104">
        <v>0.0104661750610319</v>
      </c>
      <c r="GN104">
        <v>0</v>
      </c>
      <c r="GO104">
        <v>0</v>
      </c>
      <c r="GP104">
        <v>2</v>
      </c>
      <c r="GQ104" t="s">
        <v>473</v>
      </c>
      <c r="GR104">
        <v>3.1312</v>
      </c>
      <c r="GS104">
        <v>2.7095</v>
      </c>
      <c r="GT104">
        <v>0.201532</v>
      </c>
      <c r="GU104">
        <v>0.205858</v>
      </c>
      <c r="GV104">
        <v>0.120086</v>
      </c>
      <c r="GW104">
        <v>0.104478</v>
      </c>
      <c r="GX104">
        <v>29684.5</v>
      </c>
      <c r="GY104">
        <v>31479.6</v>
      </c>
      <c r="GZ104">
        <v>33683.4</v>
      </c>
      <c r="HA104">
        <v>35940.2</v>
      </c>
      <c r="HB104">
        <v>41986.4</v>
      </c>
      <c r="HC104">
        <v>46254.1</v>
      </c>
      <c r="HD104">
        <v>52644.7</v>
      </c>
      <c r="HE104">
        <v>57467.4</v>
      </c>
      <c r="HF104">
        <v>1.86367</v>
      </c>
      <c r="HG104">
        <v>1.73843</v>
      </c>
      <c r="HH104">
        <v>0.0997074</v>
      </c>
      <c r="HI104">
        <v>0</v>
      </c>
      <c r="HJ104">
        <v>34.3888</v>
      </c>
      <c r="HK104">
        <v>999.9</v>
      </c>
      <c r="HL104">
        <v>60.151</v>
      </c>
      <c r="HM104">
        <v>27.996</v>
      </c>
      <c r="HN104">
        <v>25.2764</v>
      </c>
      <c r="HO104">
        <v>56.0445</v>
      </c>
      <c r="HP104">
        <v>44.2949</v>
      </c>
      <c r="HQ104">
        <v>1</v>
      </c>
      <c r="HR104">
        <v>0.693277</v>
      </c>
      <c r="HS104">
        <v>-0.0587663</v>
      </c>
      <c r="HT104">
        <v>20.1355</v>
      </c>
      <c r="HU104">
        <v>5.19363</v>
      </c>
      <c r="HV104">
        <v>12.0099</v>
      </c>
      <c r="HW104">
        <v>4.97365</v>
      </c>
      <c r="HX104">
        <v>3.29495</v>
      </c>
      <c r="HY104">
        <v>9999</v>
      </c>
      <c r="HZ104">
        <v>9999</v>
      </c>
      <c r="IA104">
        <v>999.9</v>
      </c>
      <c r="IB104">
        <v>9999</v>
      </c>
      <c r="IC104">
        <v>1.86317</v>
      </c>
      <c r="ID104">
        <v>1.86809</v>
      </c>
      <c r="IE104">
        <v>1.86783</v>
      </c>
      <c r="IF104">
        <v>1.86903</v>
      </c>
      <c r="IG104">
        <v>1.86981</v>
      </c>
      <c r="IH104">
        <v>1.86592</v>
      </c>
      <c r="II104">
        <v>1.86694</v>
      </c>
      <c r="IJ104">
        <v>1.8684</v>
      </c>
      <c r="IK104">
        <v>5</v>
      </c>
      <c r="IL104">
        <v>0</v>
      </c>
      <c r="IM104">
        <v>0</v>
      </c>
      <c r="IN104">
        <v>0</v>
      </c>
      <c r="IO104" t="s">
        <v>441</v>
      </c>
      <c r="IP104" t="s">
        <v>442</v>
      </c>
      <c r="IQ104" t="s">
        <v>443</v>
      </c>
      <c r="IR104" t="s">
        <v>443</v>
      </c>
      <c r="IS104" t="s">
        <v>443</v>
      </c>
      <c r="IT104" t="s">
        <v>443</v>
      </c>
      <c r="IU104">
        <v>0</v>
      </c>
      <c r="IV104">
        <v>100</v>
      </c>
      <c r="IW104">
        <v>100</v>
      </c>
      <c r="IX104">
        <v>1.1</v>
      </c>
      <c r="IY104">
        <v>0.3152</v>
      </c>
      <c r="IZ104">
        <v>1.09748391826392</v>
      </c>
      <c r="JA104">
        <v>0</v>
      </c>
      <c r="JB104">
        <v>0</v>
      </c>
      <c r="JC104">
        <v>0</v>
      </c>
      <c r="JD104">
        <v>0.315191680746845</v>
      </c>
      <c r="JE104">
        <v>0</v>
      </c>
      <c r="JF104">
        <v>0</v>
      </c>
      <c r="JG104">
        <v>0</v>
      </c>
      <c r="JH104">
        <v>5</v>
      </c>
      <c r="JI104">
        <v>2273</v>
      </c>
      <c r="JJ104">
        <v>0</v>
      </c>
      <c r="JK104">
        <v>25</v>
      </c>
      <c r="JL104">
        <v>29356811.8</v>
      </c>
      <c r="JM104">
        <v>29356811.8</v>
      </c>
      <c r="JN104">
        <v>2.771</v>
      </c>
      <c r="JO104">
        <v>2.58423</v>
      </c>
      <c r="JP104">
        <v>1.54785</v>
      </c>
      <c r="JQ104">
        <v>2.32422</v>
      </c>
      <c r="JR104">
        <v>1.64673</v>
      </c>
      <c r="JS104">
        <v>2.35352</v>
      </c>
      <c r="JT104">
        <v>32.5318</v>
      </c>
      <c r="JU104">
        <v>24.2101</v>
      </c>
      <c r="JV104">
        <v>18</v>
      </c>
      <c r="JW104">
        <v>506.948</v>
      </c>
      <c r="JX104">
        <v>419.555</v>
      </c>
      <c r="JY104">
        <v>35.9127</v>
      </c>
      <c r="JZ104">
        <v>36.0226</v>
      </c>
      <c r="KA104">
        <v>29.9999</v>
      </c>
      <c r="KB104">
        <v>35.8843</v>
      </c>
      <c r="KC104">
        <v>35.8106</v>
      </c>
      <c r="KD104">
        <v>55.4456</v>
      </c>
      <c r="KE104">
        <v>0</v>
      </c>
      <c r="KF104">
        <v>100</v>
      </c>
      <c r="KG104">
        <v>35.8854</v>
      </c>
      <c r="KH104">
        <v>1472.17</v>
      </c>
      <c r="KI104">
        <v>53.0404</v>
      </c>
      <c r="KJ104">
        <v>95.6269</v>
      </c>
      <c r="KK104">
        <v>93.0929</v>
      </c>
    </row>
    <row r="105" spans="1:297">
      <c r="A105">
        <v>89</v>
      </c>
      <c r="B105">
        <v>1761408713</v>
      </c>
      <c r="C105">
        <v>532</v>
      </c>
      <c r="D105" t="s">
        <v>620</v>
      </c>
      <c r="E105" t="s">
        <v>621</v>
      </c>
      <c r="F105">
        <v>5</v>
      </c>
      <c r="G105" t="s">
        <v>435</v>
      </c>
      <c r="H105" t="s">
        <v>436</v>
      </c>
      <c r="I105">
        <v>1761408704.84615</v>
      </c>
      <c r="J105">
        <f>(K105)/1000</f>
        <v>0</v>
      </c>
      <c r="K105">
        <f>IF(DP105, AN105, AH105)</f>
        <v>0</v>
      </c>
      <c r="L105">
        <f>IF(DP105, AI105, AG105)</f>
        <v>0</v>
      </c>
      <c r="M105">
        <f>DR105 - IF(AU105&gt;1, L105*DL105*100.0/(AW105), 0)</f>
        <v>0</v>
      </c>
      <c r="N105">
        <f>((T105-J105/2)*M105-L105)/(T105+J105/2)</f>
        <v>0</v>
      </c>
      <c r="O105">
        <f>N105*(DY105+DZ105)/1000.0</f>
        <v>0</v>
      </c>
      <c r="P105">
        <f>(DR105 - IF(AU105&gt;1, L105*DL105*100.0/(AW105), 0))*(DY105+DZ105)/1000.0</f>
        <v>0</v>
      </c>
      <c r="Q105">
        <f>2.0/((1/S105-1/R105)+SIGN(S105)*SQRT((1/S105-1/R105)*(1/S105-1/R105) + 4*DM105/((DM105+1)*(DM105+1))*(2*1/S105*1/R105-1/R105*1/R105)))</f>
        <v>0</v>
      </c>
      <c r="R105">
        <f>IF(LEFT(DN105,1)&lt;&gt;"0",IF(LEFT(DN105,1)="1",3.0,DO105),$D$5+$E$5*(EF105*DY105/($K$5*1000))+$F$5*(EF105*DY105/($K$5*1000))*MAX(MIN(DL105,$J$5),$I$5)*MAX(MIN(DL105,$J$5),$I$5)+$G$5*MAX(MIN(DL105,$J$5),$I$5)*(EF105*DY105/($K$5*1000))+$H$5*(EF105*DY105/($K$5*1000))*(EF105*DY105/($K$5*1000)))</f>
        <v>0</v>
      </c>
      <c r="S105">
        <f>J105*(1000-(1000*0.61365*exp(17.502*W105/(240.97+W105))/(DY105+DZ105)+DT105)/2)/(1000*0.61365*exp(17.502*W105/(240.97+W105))/(DY105+DZ105)-DT105)</f>
        <v>0</v>
      </c>
      <c r="T105">
        <f>1/((DM105+1)/(Q105/1.6)+1/(R105/1.37)) + DM105/((DM105+1)/(Q105/1.6) + DM105/(R105/1.37))</f>
        <v>0</v>
      </c>
      <c r="U105">
        <f>(DH105*DK105)</f>
        <v>0</v>
      </c>
      <c r="V105">
        <f>(EA105+(U105+2*0.95*5.67E-8*(((EA105+$B$7)+273)^4-(EA105+273)^4)-44100*J105)/(1.84*29.3*R105+8*0.95*5.67E-8*(EA105+273)^3))</f>
        <v>0</v>
      </c>
      <c r="W105">
        <f>($C$7*EB105+$D$7*EC105+$E$7*V105)</f>
        <v>0</v>
      </c>
      <c r="X105">
        <f>0.61365*exp(17.502*W105/(240.97+W105))</f>
        <v>0</v>
      </c>
      <c r="Y105">
        <f>(Z105/AA105*100)</f>
        <v>0</v>
      </c>
      <c r="Z105">
        <f>DT105*(DY105+DZ105)/1000</f>
        <v>0</v>
      </c>
      <c r="AA105">
        <f>0.61365*exp(17.502*EA105/(240.97+EA105))</f>
        <v>0</v>
      </c>
      <c r="AB105">
        <f>(X105-DT105*(DY105+DZ105)/1000)</f>
        <v>0</v>
      </c>
      <c r="AC105">
        <f>(-J105*44100)</f>
        <v>0</v>
      </c>
      <c r="AD105">
        <f>2*29.3*R105*0.92*(EA105-W105)</f>
        <v>0</v>
      </c>
      <c r="AE105">
        <f>2*0.95*5.67E-8*(((EA105+$B$7)+273)^4-(W105+273)^4)</f>
        <v>0</v>
      </c>
      <c r="AF105">
        <f>U105+AE105+AC105+AD105</f>
        <v>0</v>
      </c>
      <c r="AG105">
        <f>DX105*AU105*(DS105-DR105*(1000-AU105*DU105)/(1000-AU105*DT105))/(100*DL105)</f>
        <v>0</v>
      </c>
      <c r="AH105">
        <f>1000*DX105*AU105*(DT105-DU105)/(100*DL105*(1000-AU105*DT105))</f>
        <v>0</v>
      </c>
      <c r="AI105">
        <f>(AJ105 - AK105 - DY105*1E3/(8.314*(EA105+273.15)) * AM105/DX105 * AL105) * DX105/(100*DL105) * (1000 - DU105)/1000</f>
        <v>0</v>
      </c>
      <c r="AJ105">
        <v>1499.47221681361</v>
      </c>
      <c r="AK105">
        <v>1463.50218181818</v>
      </c>
      <c r="AL105">
        <v>3.3604463033635</v>
      </c>
      <c r="AM105">
        <v>64.7646732039723</v>
      </c>
      <c r="AN105">
        <f>(AP105 - AO105 + DY105*1E3/(8.314*(EA105+273.15)) * AR105/DX105 * AQ105) * DX105/(100*DL105) * 1000/(1000 - AP105)</f>
        <v>0</v>
      </c>
      <c r="AO105">
        <v>24.9433648838185</v>
      </c>
      <c r="AP105">
        <v>30.4519963636364</v>
      </c>
      <c r="AQ105">
        <v>-4.62545818564198e-05</v>
      </c>
      <c r="AR105">
        <v>110.942474455945</v>
      </c>
      <c r="AS105">
        <v>0</v>
      </c>
      <c r="AT105">
        <v>0</v>
      </c>
      <c r="AU105">
        <f>IF(AS105*$H$13&gt;=AW105,1.0,(AW105/(AW105-AS105*$H$13)))</f>
        <v>0</v>
      </c>
      <c r="AV105">
        <f>(AU105-1)*100</f>
        <v>0</v>
      </c>
      <c r="AW105">
        <f>MAX(0,($B$13+$C$13*EF105)/(1+$D$13*EF105)*DY105/(EA105+273)*$E$13)</f>
        <v>0</v>
      </c>
      <c r="AX105" t="s">
        <v>437</v>
      </c>
      <c r="AY105" t="s">
        <v>437</v>
      </c>
      <c r="AZ105">
        <v>0</v>
      </c>
      <c r="BA105">
        <v>0</v>
      </c>
      <c r="BB105">
        <f>1-AZ105/BA105</f>
        <v>0</v>
      </c>
      <c r="BC105">
        <v>0</v>
      </c>
      <c r="BD105" t="s">
        <v>437</v>
      </c>
      <c r="BE105" t="s">
        <v>437</v>
      </c>
      <c r="BF105">
        <v>0</v>
      </c>
      <c r="BG105">
        <v>0</v>
      </c>
      <c r="BH105">
        <f>1-BF105/BG105</f>
        <v>0</v>
      </c>
      <c r="BI105">
        <v>0.5</v>
      </c>
      <c r="BJ105">
        <f>DI105</f>
        <v>0</v>
      </c>
      <c r="BK105">
        <f>L105</f>
        <v>0</v>
      </c>
      <c r="BL105">
        <f>BH105*BI105*BJ105</f>
        <v>0</v>
      </c>
      <c r="BM105">
        <f>(BK105-BC105)/BJ105</f>
        <v>0</v>
      </c>
      <c r="BN105">
        <f>(BA105-BG105)/BG105</f>
        <v>0</v>
      </c>
      <c r="BO105">
        <f>AZ105/(BB105+AZ105/BG105)</f>
        <v>0</v>
      </c>
      <c r="BP105" t="s">
        <v>437</v>
      </c>
      <c r="BQ105">
        <v>0</v>
      </c>
      <c r="BR105">
        <f>IF(BQ105&lt;&gt;0, BQ105, BO105)</f>
        <v>0</v>
      </c>
      <c r="BS105">
        <f>1-BR105/BG105</f>
        <v>0</v>
      </c>
      <c r="BT105">
        <f>(BG105-BF105)/(BG105-BR105)</f>
        <v>0</v>
      </c>
      <c r="BU105">
        <f>(BA105-BG105)/(BA105-BR105)</f>
        <v>0</v>
      </c>
      <c r="BV105">
        <f>(BG105-BF105)/(BG105-AZ105)</f>
        <v>0</v>
      </c>
      <c r="BW105">
        <f>(BA105-BG105)/(BA105-AZ105)</f>
        <v>0</v>
      </c>
      <c r="BX105">
        <f>(BT105*BR105/BF105)</f>
        <v>0</v>
      </c>
      <c r="BY105">
        <f>(1-BX105)</f>
        <v>0</v>
      </c>
      <c r="DH105">
        <f>$B$11*EG105+$C$11*EH105+$F$11*ES105*(1-EV105)</f>
        <v>0</v>
      </c>
      <c r="DI105">
        <f>DH105*DJ105</f>
        <v>0</v>
      </c>
      <c r="DJ105">
        <f>($B$11*$D$9+$C$11*$D$9+$F$11*((FF105+EX105)/MAX(FF105+EX105+FG105, 0.1)*$I$9+FG105/MAX(FF105+EX105+FG105, 0.1)*$J$9))/($B$11+$C$11+$F$11)</f>
        <v>0</v>
      </c>
      <c r="DK105">
        <f>($B$11*$K$9+$C$11*$K$9+$F$11*((FF105+EX105)/MAX(FF105+EX105+FG105, 0.1)*$P$9+FG105/MAX(FF105+EX105+FG105, 0.1)*$Q$9))/($B$11+$C$11+$F$11)</f>
        <v>0</v>
      </c>
      <c r="DL105">
        <v>6</v>
      </c>
      <c r="DM105">
        <v>0.5</v>
      </c>
      <c r="DN105" t="s">
        <v>438</v>
      </c>
      <c r="DO105">
        <v>2</v>
      </c>
      <c r="DP105" t="b">
        <v>1</v>
      </c>
      <c r="DQ105">
        <v>1761408704.84615</v>
      </c>
      <c r="DR105">
        <v>1395.15461538462</v>
      </c>
      <c r="DS105">
        <v>1445.97461538461</v>
      </c>
      <c r="DT105">
        <v>30.4633692307692</v>
      </c>
      <c r="DU105">
        <v>24.9406076923077</v>
      </c>
      <c r="DV105">
        <v>1394.05692307692</v>
      </c>
      <c r="DW105">
        <v>30.1481769230769</v>
      </c>
      <c r="DX105">
        <v>499.999461538461</v>
      </c>
      <c r="DY105">
        <v>90.2770538461539</v>
      </c>
      <c r="DZ105">
        <v>0.0314013461538462</v>
      </c>
      <c r="EA105">
        <v>36.9573615384615</v>
      </c>
      <c r="EB105">
        <v>36.0060692307692</v>
      </c>
      <c r="EC105">
        <v>999.9</v>
      </c>
      <c r="ED105">
        <v>0</v>
      </c>
      <c r="EE105">
        <v>0</v>
      </c>
      <c r="EF105">
        <v>10003.5615384615</v>
      </c>
      <c r="EG105">
        <v>0</v>
      </c>
      <c r="EH105">
        <v>1227.09538461538</v>
      </c>
      <c r="EI105">
        <v>-50.8195769230769</v>
      </c>
      <c r="EJ105">
        <v>1438.99230769231</v>
      </c>
      <c r="EK105">
        <v>1482.95923076923</v>
      </c>
      <c r="EL105">
        <v>5.52276923076923</v>
      </c>
      <c r="EM105">
        <v>1445.97461538461</v>
      </c>
      <c r="EN105">
        <v>24.9406076923077</v>
      </c>
      <c r="EO105">
        <v>2.75014307692308</v>
      </c>
      <c r="EP105">
        <v>2.25156538461538</v>
      </c>
      <c r="EQ105">
        <v>22.5878461538462</v>
      </c>
      <c r="ER105">
        <v>19.3340076923077</v>
      </c>
      <c r="ES105">
        <v>1199.98076923077</v>
      </c>
      <c r="ET105">
        <v>0.967000692307692</v>
      </c>
      <c r="EU105">
        <v>0.0329994230769231</v>
      </c>
      <c r="EV105">
        <v>0</v>
      </c>
      <c r="EW105">
        <v>1414.86153846154</v>
      </c>
      <c r="EX105">
        <v>5.00059</v>
      </c>
      <c r="EY105">
        <v>17168.3923076923</v>
      </c>
      <c r="EZ105">
        <v>10358.5538461538</v>
      </c>
      <c r="FA105">
        <v>45.562</v>
      </c>
      <c r="FB105">
        <v>46.875</v>
      </c>
      <c r="FC105">
        <v>45.562</v>
      </c>
      <c r="FD105">
        <v>46.812</v>
      </c>
      <c r="FE105">
        <v>47.125</v>
      </c>
      <c r="FF105">
        <v>1155.55076923077</v>
      </c>
      <c r="FG105">
        <v>39.43</v>
      </c>
      <c r="FH105">
        <v>0</v>
      </c>
      <c r="FI105">
        <v>1761408672.7</v>
      </c>
      <c r="FJ105">
        <v>0</v>
      </c>
      <c r="FK105">
        <v>1414.7452</v>
      </c>
      <c r="FL105">
        <v>-2.95307692594891</v>
      </c>
      <c r="FM105">
        <v>-31.9615386265894</v>
      </c>
      <c r="FN105">
        <v>17168.56</v>
      </c>
      <c r="FO105">
        <v>15</v>
      </c>
      <c r="FP105">
        <v>0</v>
      </c>
      <c r="FQ105" t="s">
        <v>439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-50.90861</v>
      </c>
      <c r="GD105">
        <v>0.170427067669093</v>
      </c>
      <c r="GE105">
        <v>0.437826233681812</v>
      </c>
      <c r="GF105">
        <v>1</v>
      </c>
      <c r="GG105">
        <v>1414.87029411765</v>
      </c>
      <c r="GH105">
        <v>-2.5614973302994</v>
      </c>
      <c r="GI105">
        <v>0.334439700835293</v>
      </c>
      <c r="GJ105">
        <v>-1</v>
      </c>
      <c r="GK105">
        <v>5.5269595</v>
      </c>
      <c r="GL105">
        <v>-0.111614887218039</v>
      </c>
      <c r="GM105">
        <v>0.0107953770082384</v>
      </c>
      <c r="GN105">
        <v>0</v>
      </c>
      <c r="GO105">
        <v>1</v>
      </c>
      <c r="GP105">
        <v>2</v>
      </c>
      <c r="GQ105" t="s">
        <v>446</v>
      </c>
      <c r="GR105">
        <v>3.13135</v>
      </c>
      <c r="GS105">
        <v>2.70925</v>
      </c>
      <c r="GT105">
        <v>0.202983</v>
      </c>
      <c r="GU105">
        <v>0.207197</v>
      </c>
      <c r="GV105">
        <v>0.12007</v>
      </c>
      <c r="GW105">
        <v>0.104491</v>
      </c>
      <c r="GX105">
        <v>29630.3</v>
      </c>
      <c r="GY105">
        <v>31426.4</v>
      </c>
      <c r="GZ105">
        <v>33683.3</v>
      </c>
      <c r="HA105">
        <v>35940.2</v>
      </c>
      <c r="HB105">
        <v>41987.1</v>
      </c>
      <c r="HC105">
        <v>46253.6</v>
      </c>
      <c r="HD105">
        <v>52644.6</v>
      </c>
      <c r="HE105">
        <v>57467.4</v>
      </c>
      <c r="HF105">
        <v>1.8638</v>
      </c>
      <c r="HG105">
        <v>1.7383</v>
      </c>
      <c r="HH105">
        <v>0.100274</v>
      </c>
      <c r="HI105">
        <v>0</v>
      </c>
      <c r="HJ105">
        <v>34.3857</v>
      </c>
      <c r="HK105">
        <v>999.9</v>
      </c>
      <c r="HL105">
        <v>60.151</v>
      </c>
      <c r="HM105">
        <v>28.016</v>
      </c>
      <c r="HN105">
        <v>25.3078</v>
      </c>
      <c r="HO105">
        <v>55.7545</v>
      </c>
      <c r="HP105">
        <v>44.2147</v>
      </c>
      <c r="HQ105">
        <v>1</v>
      </c>
      <c r="HR105">
        <v>0.692612</v>
      </c>
      <c r="HS105">
        <v>-0.0274782</v>
      </c>
      <c r="HT105">
        <v>20.1355</v>
      </c>
      <c r="HU105">
        <v>5.19333</v>
      </c>
      <c r="HV105">
        <v>12.0099</v>
      </c>
      <c r="HW105">
        <v>4.97355</v>
      </c>
      <c r="HX105">
        <v>3.29495</v>
      </c>
      <c r="HY105">
        <v>9999</v>
      </c>
      <c r="HZ105">
        <v>9999</v>
      </c>
      <c r="IA105">
        <v>999.9</v>
      </c>
      <c r="IB105">
        <v>9999</v>
      </c>
      <c r="IC105">
        <v>1.86318</v>
      </c>
      <c r="ID105">
        <v>1.86807</v>
      </c>
      <c r="IE105">
        <v>1.86783</v>
      </c>
      <c r="IF105">
        <v>1.86905</v>
      </c>
      <c r="IG105">
        <v>1.86981</v>
      </c>
      <c r="IH105">
        <v>1.86591</v>
      </c>
      <c r="II105">
        <v>1.86696</v>
      </c>
      <c r="IJ105">
        <v>1.86838</v>
      </c>
      <c r="IK105">
        <v>5</v>
      </c>
      <c r="IL105">
        <v>0</v>
      </c>
      <c r="IM105">
        <v>0</v>
      </c>
      <c r="IN105">
        <v>0</v>
      </c>
      <c r="IO105" t="s">
        <v>441</v>
      </c>
      <c r="IP105" t="s">
        <v>442</v>
      </c>
      <c r="IQ105" t="s">
        <v>443</v>
      </c>
      <c r="IR105" t="s">
        <v>443</v>
      </c>
      <c r="IS105" t="s">
        <v>443</v>
      </c>
      <c r="IT105" t="s">
        <v>443</v>
      </c>
      <c r="IU105">
        <v>0</v>
      </c>
      <c r="IV105">
        <v>100</v>
      </c>
      <c r="IW105">
        <v>100</v>
      </c>
      <c r="IX105">
        <v>1.1</v>
      </c>
      <c r="IY105">
        <v>0.3152</v>
      </c>
      <c r="IZ105">
        <v>1.09748391826392</v>
      </c>
      <c r="JA105">
        <v>0</v>
      </c>
      <c r="JB105">
        <v>0</v>
      </c>
      <c r="JC105">
        <v>0</v>
      </c>
      <c r="JD105">
        <v>0.315191680746845</v>
      </c>
      <c r="JE105">
        <v>0</v>
      </c>
      <c r="JF105">
        <v>0</v>
      </c>
      <c r="JG105">
        <v>0</v>
      </c>
      <c r="JH105">
        <v>5</v>
      </c>
      <c r="JI105">
        <v>2273</v>
      </c>
      <c r="JJ105">
        <v>0</v>
      </c>
      <c r="JK105">
        <v>25</v>
      </c>
      <c r="JL105">
        <v>29356811.9</v>
      </c>
      <c r="JM105">
        <v>29356811.9</v>
      </c>
      <c r="JN105">
        <v>2.79541</v>
      </c>
      <c r="JO105">
        <v>2.5708</v>
      </c>
      <c r="JP105">
        <v>1.54785</v>
      </c>
      <c r="JQ105">
        <v>2.32422</v>
      </c>
      <c r="JR105">
        <v>1.64673</v>
      </c>
      <c r="JS105">
        <v>2.38892</v>
      </c>
      <c r="JT105">
        <v>32.5318</v>
      </c>
      <c r="JU105">
        <v>24.2101</v>
      </c>
      <c r="JV105">
        <v>18</v>
      </c>
      <c r="JW105">
        <v>507.017</v>
      </c>
      <c r="JX105">
        <v>419.475</v>
      </c>
      <c r="JY105">
        <v>35.8966</v>
      </c>
      <c r="JZ105">
        <v>36.0224</v>
      </c>
      <c r="KA105">
        <v>29.9998</v>
      </c>
      <c r="KB105">
        <v>35.882</v>
      </c>
      <c r="KC105">
        <v>35.8097</v>
      </c>
      <c r="KD105">
        <v>55.9522</v>
      </c>
      <c r="KE105">
        <v>0</v>
      </c>
      <c r="KF105">
        <v>100</v>
      </c>
      <c r="KG105">
        <v>35.8844</v>
      </c>
      <c r="KH105">
        <v>1492.53</v>
      </c>
      <c r="KI105">
        <v>53.0404</v>
      </c>
      <c r="KJ105">
        <v>95.6266</v>
      </c>
      <c r="KK105">
        <v>93.093</v>
      </c>
    </row>
    <row r="106" spans="1:297">
      <c r="A106">
        <v>90</v>
      </c>
      <c r="B106">
        <v>1761408718</v>
      </c>
      <c r="C106">
        <v>537</v>
      </c>
      <c r="D106" t="s">
        <v>622</v>
      </c>
      <c r="E106" t="s">
        <v>623</v>
      </c>
      <c r="F106">
        <v>5</v>
      </c>
      <c r="G106" t="s">
        <v>435</v>
      </c>
      <c r="H106" t="s">
        <v>436</v>
      </c>
      <c r="I106">
        <v>1761408709.84615</v>
      </c>
      <c r="J106">
        <f>(K106)/1000</f>
        <v>0</v>
      </c>
      <c r="K106">
        <f>IF(DP106, AN106, AH106)</f>
        <v>0</v>
      </c>
      <c r="L106">
        <f>IF(DP106, AI106, AG106)</f>
        <v>0</v>
      </c>
      <c r="M106">
        <f>DR106 - IF(AU106&gt;1, L106*DL106*100.0/(AW106), 0)</f>
        <v>0</v>
      </c>
      <c r="N106">
        <f>((T106-J106/2)*M106-L106)/(T106+J106/2)</f>
        <v>0</v>
      </c>
      <c r="O106">
        <f>N106*(DY106+DZ106)/1000.0</f>
        <v>0</v>
      </c>
      <c r="P106">
        <f>(DR106 - IF(AU106&gt;1, L106*DL106*100.0/(AW106), 0))*(DY106+DZ106)/1000.0</f>
        <v>0</v>
      </c>
      <c r="Q106">
        <f>2.0/((1/S106-1/R106)+SIGN(S106)*SQRT((1/S106-1/R106)*(1/S106-1/R106) + 4*DM106/((DM106+1)*(DM106+1))*(2*1/S106*1/R106-1/R106*1/R106)))</f>
        <v>0</v>
      </c>
      <c r="R106">
        <f>IF(LEFT(DN106,1)&lt;&gt;"0",IF(LEFT(DN106,1)="1",3.0,DO106),$D$5+$E$5*(EF106*DY106/($K$5*1000))+$F$5*(EF106*DY106/($K$5*1000))*MAX(MIN(DL106,$J$5),$I$5)*MAX(MIN(DL106,$J$5),$I$5)+$G$5*MAX(MIN(DL106,$J$5),$I$5)*(EF106*DY106/($K$5*1000))+$H$5*(EF106*DY106/($K$5*1000))*(EF106*DY106/($K$5*1000)))</f>
        <v>0</v>
      </c>
      <c r="S106">
        <f>J106*(1000-(1000*0.61365*exp(17.502*W106/(240.97+W106))/(DY106+DZ106)+DT106)/2)/(1000*0.61365*exp(17.502*W106/(240.97+W106))/(DY106+DZ106)-DT106)</f>
        <v>0</v>
      </c>
      <c r="T106">
        <f>1/((DM106+1)/(Q106/1.6)+1/(R106/1.37)) + DM106/((DM106+1)/(Q106/1.6) + DM106/(R106/1.37))</f>
        <v>0</v>
      </c>
      <c r="U106">
        <f>(DH106*DK106)</f>
        <v>0</v>
      </c>
      <c r="V106">
        <f>(EA106+(U106+2*0.95*5.67E-8*(((EA106+$B$7)+273)^4-(EA106+273)^4)-44100*J106)/(1.84*29.3*R106+8*0.95*5.67E-8*(EA106+273)^3))</f>
        <v>0</v>
      </c>
      <c r="W106">
        <f>($C$7*EB106+$D$7*EC106+$E$7*V106)</f>
        <v>0</v>
      </c>
      <c r="X106">
        <f>0.61365*exp(17.502*W106/(240.97+W106))</f>
        <v>0</v>
      </c>
      <c r="Y106">
        <f>(Z106/AA106*100)</f>
        <v>0</v>
      </c>
      <c r="Z106">
        <f>DT106*(DY106+DZ106)/1000</f>
        <v>0</v>
      </c>
      <c r="AA106">
        <f>0.61365*exp(17.502*EA106/(240.97+EA106))</f>
        <v>0</v>
      </c>
      <c r="AB106">
        <f>(X106-DT106*(DY106+DZ106)/1000)</f>
        <v>0</v>
      </c>
      <c r="AC106">
        <f>(-J106*44100)</f>
        <v>0</v>
      </c>
      <c r="AD106">
        <f>2*29.3*R106*0.92*(EA106-W106)</f>
        <v>0</v>
      </c>
      <c r="AE106">
        <f>2*0.95*5.67E-8*(((EA106+$B$7)+273)^4-(W106+273)^4)</f>
        <v>0</v>
      </c>
      <c r="AF106">
        <f>U106+AE106+AC106+AD106</f>
        <v>0</v>
      </c>
      <c r="AG106">
        <f>DX106*AU106*(DS106-DR106*(1000-AU106*DU106)/(1000-AU106*DT106))/(100*DL106)</f>
        <v>0</v>
      </c>
      <c r="AH106">
        <f>1000*DX106*AU106*(DT106-DU106)/(100*DL106*(1000-AU106*DT106))</f>
        <v>0</v>
      </c>
      <c r="AI106">
        <f>(AJ106 - AK106 - DY106*1E3/(8.314*(EA106+273.15)) * AM106/DX106 * AL106) * DX106/(100*DL106) * (1000 - DU106)/1000</f>
        <v>0</v>
      </c>
      <c r="AJ106">
        <v>1515.17378872273</v>
      </c>
      <c r="AK106">
        <v>1479.86727272727</v>
      </c>
      <c r="AL106">
        <v>3.24968074029432</v>
      </c>
      <c r="AM106">
        <v>64.7646732039723</v>
      </c>
      <c r="AN106">
        <f>(AP106 - AO106 + DY106*1E3/(8.314*(EA106+273.15)) * AR106/DX106 * AQ106) * DX106/(100*DL106) * 1000/(1000 - AP106)</f>
        <v>0</v>
      </c>
      <c r="AO106">
        <v>24.9468078883906</v>
      </c>
      <c r="AP106">
        <v>30.448463030303</v>
      </c>
      <c r="AQ106">
        <v>-5.74725018580528e-06</v>
      </c>
      <c r="AR106">
        <v>110.942474455945</v>
      </c>
      <c r="AS106">
        <v>0</v>
      </c>
      <c r="AT106">
        <v>0</v>
      </c>
      <c r="AU106">
        <f>IF(AS106*$H$13&gt;=AW106,1.0,(AW106/(AW106-AS106*$H$13)))</f>
        <v>0</v>
      </c>
      <c r="AV106">
        <f>(AU106-1)*100</f>
        <v>0</v>
      </c>
      <c r="AW106">
        <f>MAX(0,($B$13+$C$13*EF106)/(1+$D$13*EF106)*DY106/(EA106+273)*$E$13)</f>
        <v>0</v>
      </c>
      <c r="AX106" t="s">
        <v>437</v>
      </c>
      <c r="AY106" t="s">
        <v>437</v>
      </c>
      <c r="AZ106">
        <v>0</v>
      </c>
      <c r="BA106">
        <v>0</v>
      </c>
      <c r="BB106">
        <f>1-AZ106/BA106</f>
        <v>0</v>
      </c>
      <c r="BC106">
        <v>0</v>
      </c>
      <c r="BD106" t="s">
        <v>437</v>
      </c>
      <c r="BE106" t="s">
        <v>437</v>
      </c>
      <c r="BF106">
        <v>0</v>
      </c>
      <c r="BG106">
        <v>0</v>
      </c>
      <c r="BH106">
        <f>1-BF106/BG106</f>
        <v>0</v>
      </c>
      <c r="BI106">
        <v>0.5</v>
      </c>
      <c r="BJ106">
        <f>DI106</f>
        <v>0</v>
      </c>
      <c r="BK106">
        <f>L106</f>
        <v>0</v>
      </c>
      <c r="BL106">
        <f>BH106*BI106*BJ106</f>
        <v>0</v>
      </c>
      <c r="BM106">
        <f>(BK106-BC106)/BJ106</f>
        <v>0</v>
      </c>
      <c r="BN106">
        <f>(BA106-BG106)/BG106</f>
        <v>0</v>
      </c>
      <c r="BO106">
        <f>AZ106/(BB106+AZ106/BG106)</f>
        <v>0</v>
      </c>
      <c r="BP106" t="s">
        <v>437</v>
      </c>
      <c r="BQ106">
        <v>0</v>
      </c>
      <c r="BR106">
        <f>IF(BQ106&lt;&gt;0, BQ106, BO106)</f>
        <v>0</v>
      </c>
      <c r="BS106">
        <f>1-BR106/BG106</f>
        <v>0</v>
      </c>
      <c r="BT106">
        <f>(BG106-BF106)/(BG106-BR106)</f>
        <v>0</v>
      </c>
      <c r="BU106">
        <f>(BA106-BG106)/(BA106-BR106)</f>
        <v>0</v>
      </c>
      <c r="BV106">
        <f>(BG106-BF106)/(BG106-AZ106)</f>
        <v>0</v>
      </c>
      <c r="BW106">
        <f>(BA106-BG106)/(BA106-AZ106)</f>
        <v>0</v>
      </c>
      <c r="BX106">
        <f>(BT106*BR106/BF106)</f>
        <v>0</v>
      </c>
      <c r="BY106">
        <f>(1-BX106)</f>
        <v>0</v>
      </c>
      <c r="DH106">
        <f>$B$11*EG106+$C$11*EH106+$F$11*ES106*(1-EV106)</f>
        <v>0</v>
      </c>
      <c r="DI106">
        <f>DH106*DJ106</f>
        <v>0</v>
      </c>
      <c r="DJ106">
        <f>($B$11*$D$9+$C$11*$D$9+$F$11*((FF106+EX106)/MAX(FF106+EX106+FG106, 0.1)*$I$9+FG106/MAX(FF106+EX106+FG106, 0.1)*$J$9))/($B$11+$C$11+$F$11)</f>
        <v>0</v>
      </c>
      <c r="DK106">
        <f>($B$11*$K$9+$C$11*$K$9+$F$11*((FF106+EX106)/MAX(FF106+EX106+FG106, 0.1)*$P$9+FG106/MAX(FF106+EX106+FG106, 0.1)*$Q$9))/($B$11+$C$11+$F$11)</f>
        <v>0</v>
      </c>
      <c r="DL106">
        <v>6</v>
      </c>
      <c r="DM106">
        <v>0.5</v>
      </c>
      <c r="DN106" t="s">
        <v>438</v>
      </c>
      <c r="DO106">
        <v>2</v>
      </c>
      <c r="DP106" t="b">
        <v>1</v>
      </c>
      <c r="DQ106">
        <v>1761408709.84615</v>
      </c>
      <c r="DR106">
        <v>1411.66769230769</v>
      </c>
      <c r="DS106">
        <v>1462.41923076923</v>
      </c>
      <c r="DT106">
        <v>30.4563538461538</v>
      </c>
      <c r="DU106">
        <v>24.9431461538462</v>
      </c>
      <c r="DV106">
        <v>1410.57</v>
      </c>
      <c r="DW106">
        <v>30.1411615384615</v>
      </c>
      <c r="DX106">
        <v>500.007384615385</v>
      </c>
      <c r="DY106">
        <v>90.2781076923077</v>
      </c>
      <c r="DZ106">
        <v>0.0313598769230769</v>
      </c>
      <c r="EA106">
        <v>36.9587923076923</v>
      </c>
      <c r="EB106">
        <v>36.0051384615385</v>
      </c>
      <c r="EC106">
        <v>999.9</v>
      </c>
      <c r="ED106">
        <v>0</v>
      </c>
      <c r="EE106">
        <v>0</v>
      </c>
      <c r="EF106">
        <v>10007.16</v>
      </c>
      <c r="EG106">
        <v>0</v>
      </c>
      <c r="EH106">
        <v>1227.07692307692</v>
      </c>
      <c r="EI106">
        <v>-50.7510846153846</v>
      </c>
      <c r="EJ106">
        <v>1456.01384615385</v>
      </c>
      <c r="EK106">
        <v>1499.82846153846</v>
      </c>
      <c r="EL106">
        <v>5.51320230769231</v>
      </c>
      <c r="EM106">
        <v>1462.41923076923</v>
      </c>
      <c r="EN106">
        <v>24.9431461538462</v>
      </c>
      <c r="EO106">
        <v>2.74954076923077</v>
      </c>
      <c r="EP106">
        <v>2.25182076923077</v>
      </c>
      <c r="EQ106">
        <v>22.5842384615385</v>
      </c>
      <c r="ER106">
        <v>19.3358307692308</v>
      </c>
      <c r="ES106">
        <v>1200.00692307692</v>
      </c>
      <c r="ET106">
        <v>0.967001384615385</v>
      </c>
      <c r="EU106">
        <v>0.0329987615384615</v>
      </c>
      <c r="EV106">
        <v>0</v>
      </c>
      <c r="EW106">
        <v>1414.60307692308</v>
      </c>
      <c r="EX106">
        <v>5.00059</v>
      </c>
      <c r="EY106">
        <v>17166.7384615385</v>
      </c>
      <c r="EZ106">
        <v>10358.8</v>
      </c>
      <c r="FA106">
        <v>45.562</v>
      </c>
      <c r="FB106">
        <v>46.875</v>
      </c>
      <c r="FC106">
        <v>45.562</v>
      </c>
      <c r="FD106">
        <v>46.812</v>
      </c>
      <c r="FE106">
        <v>47.125</v>
      </c>
      <c r="FF106">
        <v>1155.57692307692</v>
      </c>
      <c r="FG106">
        <v>39.43</v>
      </c>
      <c r="FH106">
        <v>0</v>
      </c>
      <c r="FI106">
        <v>1761408678.1</v>
      </c>
      <c r="FJ106">
        <v>0</v>
      </c>
      <c r="FK106">
        <v>1414.53846153846</v>
      </c>
      <c r="FL106">
        <v>-2.56478632915019</v>
      </c>
      <c r="FM106">
        <v>-27.449572721632</v>
      </c>
      <c r="FN106">
        <v>17166.2730769231</v>
      </c>
      <c r="FO106">
        <v>15</v>
      </c>
      <c r="FP106">
        <v>0</v>
      </c>
      <c r="FQ106" t="s">
        <v>439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-50.6529142857143</v>
      </c>
      <c r="GD106">
        <v>1.35894545454545</v>
      </c>
      <c r="GE106">
        <v>0.560369018114479</v>
      </c>
      <c r="GF106">
        <v>0</v>
      </c>
      <c r="GG106">
        <v>1414.665</v>
      </c>
      <c r="GH106">
        <v>-2.60794499662508</v>
      </c>
      <c r="GI106">
        <v>0.330998933710729</v>
      </c>
      <c r="GJ106">
        <v>-1</v>
      </c>
      <c r="GK106">
        <v>5.51880571428571</v>
      </c>
      <c r="GL106">
        <v>-0.115334025974036</v>
      </c>
      <c r="GM106">
        <v>0.0116832205978238</v>
      </c>
      <c r="GN106">
        <v>0</v>
      </c>
      <c r="GO106">
        <v>0</v>
      </c>
      <c r="GP106">
        <v>2</v>
      </c>
      <c r="GQ106" t="s">
        <v>473</v>
      </c>
      <c r="GR106">
        <v>3.13125</v>
      </c>
      <c r="GS106">
        <v>2.7092</v>
      </c>
      <c r="GT106">
        <v>0.204369</v>
      </c>
      <c r="GU106">
        <v>0.208648</v>
      </c>
      <c r="GV106">
        <v>0.120051</v>
      </c>
      <c r="GW106">
        <v>0.104499</v>
      </c>
      <c r="GX106">
        <v>29578.9</v>
      </c>
      <c r="GY106">
        <v>31369.1</v>
      </c>
      <c r="GZ106">
        <v>33683.6</v>
      </c>
      <c r="HA106">
        <v>35940.6</v>
      </c>
      <c r="HB106">
        <v>41988.5</v>
      </c>
      <c r="HC106">
        <v>46253.7</v>
      </c>
      <c r="HD106">
        <v>52644.9</v>
      </c>
      <c r="HE106">
        <v>57467.8</v>
      </c>
      <c r="HF106">
        <v>1.8636</v>
      </c>
      <c r="HG106">
        <v>1.73835</v>
      </c>
      <c r="HH106">
        <v>0.100806</v>
      </c>
      <c r="HI106">
        <v>0</v>
      </c>
      <c r="HJ106">
        <v>34.3857</v>
      </c>
      <c r="HK106">
        <v>999.9</v>
      </c>
      <c r="HL106">
        <v>60.127</v>
      </c>
      <c r="HM106">
        <v>28.016</v>
      </c>
      <c r="HN106">
        <v>25.2968</v>
      </c>
      <c r="HO106">
        <v>56.0645</v>
      </c>
      <c r="HP106">
        <v>44.0465</v>
      </c>
      <c r="HQ106">
        <v>1</v>
      </c>
      <c r="HR106">
        <v>0.69264</v>
      </c>
      <c r="HS106">
        <v>-0.0193709</v>
      </c>
      <c r="HT106">
        <v>20.1354</v>
      </c>
      <c r="HU106">
        <v>5.19333</v>
      </c>
      <c r="HV106">
        <v>12.0099</v>
      </c>
      <c r="HW106">
        <v>4.9736</v>
      </c>
      <c r="HX106">
        <v>3.29492</v>
      </c>
      <c r="HY106">
        <v>9999</v>
      </c>
      <c r="HZ106">
        <v>9999</v>
      </c>
      <c r="IA106">
        <v>999.9</v>
      </c>
      <c r="IB106">
        <v>9999</v>
      </c>
      <c r="IC106">
        <v>1.86315</v>
      </c>
      <c r="ID106">
        <v>1.86809</v>
      </c>
      <c r="IE106">
        <v>1.86783</v>
      </c>
      <c r="IF106">
        <v>1.86904</v>
      </c>
      <c r="IG106">
        <v>1.86982</v>
      </c>
      <c r="IH106">
        <v>1.86592</v>
      </c>
      <c r="II106">
        <v>1.86698</v>
      </c>
      <c r="IJ106">
        <v>1.86837</v>
      </c>
      <c r="IK106">
        <v>5</v>
      </c>
      <c r="IL106">
        <v>0</v>
      </c>
      <c r="IM106">
        <v>0</v>
      </c>
      <c r="IN106">
        <v>0</v>
      </c>
      <c r="IO106" t="s">
        <v>441</v>
      </c>
      <c r="IP106" t="s">
        <v>442</v>
      </c>
      <c r="IQ106" t="s">
        <v>443</v>
      </c>
      <c r="IR106" t="s">
        <v>443</v>
      </c>
      <c r="IS106" t="s">
        <v>443</v>
      </c>
      <c r="IT106" t="s">
        <v>443</v>
      </c>
      <c r="IU106">
        <v>0</v>
      </c>
      <c r="IV106">
        <v>100</v>
      </c>
      <c r="IW106">
        <v>100</v>
      </c>
      <c r="IX106">
        <v>1.09</v>
      </c>
      <c r="IY106">
        <v>0.3152</v>
      </c>
      <c r="IZ106">
        <v>1.09748391826392</v>
      </c>
      <c r="JA106">
        <v>0</v>
      </c>
      <c r="JB106">
        <v>0</v>
      </c>
      <c r="JC106">
        <v>0</v>
      </c>
      <c r="JD106">
        <v>0.315191680746845</v>
      </c>
      <c r="JE106">
        <v>0</v>
      </c>
      <c r="JF106">
        <v>0</v>
      </c>
      <c r="JG106">
        <v>0</v>
      </c>
      <c r="JH106">
        <v>5</v>
      </c>
      <c r="JI106">
        <v>2273</v>
      </c>
      <c r="JJ106">
        <v>0</v>
      </c>
      <c r="JK106">
        <v>25</v>
      </c>
      <c r="JL106">
        <v>29356812</v>
      </c>
      <c r="JM106">
        <v>29356812</v>
      </c>
      <c r="JN106">
        <v>2.81982</v>
      </c>
      <c r="JO106">
        <v>2.59033</v>
      </c>
      <c r="JP106">
        <v>1.54785</v>
      </c>
      <c r="JQ106">
        <v>2.323</v>
      </c>
      <c r="JR106">
        <v>1.64673</v>
      </c>
      <c r="JS106">
        <v>2.37061</v>
      </c>
      <c r="JT106">
        <v>32.5318</v>
      </c>
      <c r="JU106">
        <v>24.2101</v>
      </c>
      <c r="JV106">
        <v>18</v>
      </c>
      <c r="JW106">
        <v>506.879</v>
      </c>
      <c r="JX106">
        <v>419.49</v>
      </c>
      <c r="JY106">
        <v>35.888</v>
      </c>
      <c r="JZ106">
        <v>36.0193</v>
      </c>
      <c r="KA106">
        <v>29.9999</v>
      </c>
      <c r="KB106">
        <v>35.882</v>
      </c>
      <c r="KC106">
        <v>35.8073</v>
      </c>
      <c r="KD106">
        <v>56.4193</v>
      </c>
      <c r="KE106">
        <v>0</v>
      </c>
      <c r="KF106">
        <v>100</v>
      </c>
      <c r="KG106">
        <v>35.8795</v>
      </c>
      <c r="KH106">
        <v>1506.11</v>
      </c>
      <c r="KI106">
        <v>53.0404</v>
      </c>
      <c r="KJ106">
        <v>95.6273</v>
      </c>
      <c r="KK106">
        <v>93.0938</v>
      </c>
    </row>
    <row r="107" spans="1:297">
      <c r="A107">
        <v>91</v>
      </c>
      <c r="B107">
        <v>1761408723</v>
      </c>
      <c r="C107">
        <v>542</v>
      </c>
      <c r="D107" t="s">
        <v>624</v>
      </c>
      <c r="E107" t="s">
        <v>625</v>
      </c>
      <c r="F107">
        <v>5</v>
      </c>
      <c r="G107" t="s">
        <v>435</v>
      </c>
      <c r="H107" t="s">
        <v>436</v>
      </c>
      <c r="I107">
        <v>1761408714.84615</v>
      </c>
      <c r="J107">
        <f>(K107)/1000</f>
        <v>0</v>
      </c>
      <c r="K107">
        <f>IF(DP107, AN107, AH107)</f>
        <v>0</v>
      </c>
      <c r="L107">
        <f>IF(DP107, AI107, AG107)</f>
        <v>0</v>
      </c>
      <c r="M107">
        <f>DR107 - IF(AU107&gt;1, L107*DL107*100.0/(AW107), 0)</f>
        <v>0</v>
      </c>
      <c r="N107">
        <f>((T107-J107/2)*M107-L107)/(T107+J107/2)</f>
        <v>0</v>
      </c>
      <c r="O107">
        <f>N107*(DY107+DZ107)/1000.0</f>
        <v>0</v>
      </c>
      <c r="P107">
        <f>(DR107 - IF(AU107&gt;1, L107*DL107*100.0/(AW107), 0))*(DY107+DZ107)/1000.0</f>
        <v>0</v>
      </c>
      <c r="Q107">
        <f>2.0/((1/S107-1/R107)+SIGN(S107)*SQRT((1/S107-1/R107)*(1/S107-1/R107) + 4*DM107/((DM107+1)*(DM107+1))*(2*1/S107*1/R107-1/R107*1/R107)))</f>
        <v>0</v>
      </c>
      <c r="R107">
        <f>IF(LEFT(DN107,1)&lt;&gt;"0",IF(LEFT(DN107,1)="1",3.0,DO107),$D$5+$E$5*(EF107*DY107/($K$5*1000))+$F$5*(EF107*DY107/($K$5*1000))*MAX(MIN(DL107,$J$5),$I$5)*MAX(MIN(DL107,$J$5),$I$5)+$G$5*MAX(MIN(DL107,$J$5),$I$5)*(EF107*DY107/($K$5*1000))+$H$5*(EF107*DY107/($K$5*1000))*(EF107*DY107/($K$5*1000)))</f>
        <v>0</v>
      </c>
      <c r="S107">
        <f>J107*(1000-(1000*0.61365*exp(17.502*W107/(240.97+W107))/(DY107+DZ107)+DT107)/2)/(1000*0.61365*exp(17.502*W107/(240.97+W107))/(DY107+DZ107)-DT107)</f>
        <v>0</v>
      </c>
      <c r="T107">
        <f>1/((DM107+1)/(Q107/1.6)+1/(R107/1.37)) + DM107/((DM107+1)/(Q107/1.6) + DM107/(R107/1.37))</f>
        <v>0</v>
      </c>
      <c r="U107">
        <f>(DH107*DK107)</f>
        <v>0</v>
      </c>
      <c r="V107">
        <f>(EA107+(U107+2*0.95*5.67E-8*(((EA107+$B$7)+273)^4-(EA107+273)^4)-44100*J107)/(1.84*29.3*R107+8*0.95*5.67E-8*(EA107+273)^3))</f>
        <v>0</v>
      </c>
      <c r="W107">
        <f>($C$7*EB107+$D$7*EC107+$E$7*V107)</f>
        <v>0</v>
      </c>
      <c r="X107">
        <f>0.61365*exp(17.502*W107/(240.97+W107))</f>
        <v>0</v>
      </c>
      <c r="Y107">
        <f>(Z107/AA107*100)</f>
        <v>0</v>
      </c>
      <c r="Z107">
        <f>DT107*(DY107+DZ107)/1000</f>
        <v>0</v>
      </c>
      <c r="AA107">
        <f>0.61365*exp(17.502*EA107/(240.97+EA107))</f>
        <v>0</v>
      </c>
      <c r="AB107">
        <f>(X107-DT107*(DY107+DZ107)/1000)</f>
        <v>0</v>
      </c>
      <c r="AC107">
        <f>(-J107*44100)</f>
        <v>0</v>
      </c>
      <c r="AD107">
        <f>2*29.3*R107*0.92*(EA107-W107)</f>
        <v>0</v>
      </c>
      <c r="AE107">
        <f>2*0.95*5.67E-8*(((EA107+$B$7)+273)^4-(W107+273)^4)</f>
        <v>0</v>
      </c>
      <c r="AF107">
        <f>U107+AE107+AC107+AD107</f>
        <v>0</v>
      </c>
      <c r="AG107">
        <f>DX107*AU107*(DS107-DR107*(1000-AU107*DU107)/(1000-AU107*DT107))/(100*DL107)</f>
        <v>0</v>
      </c>
      <c r="AH107">
        <f>1000*DX107*AU107*(DT107-DU107)/(100*DL107*(1000-AU107*DT107))</f>
        <v>0</v>
      </c>
      <c r="AI107">
        <f>(AJ107 - AK107 - DY107*1E3/(8.314*(EA107+273.15)) * AM107/DX107 * AL107) * DX107/(100*DL107) * (1000 - DU107)/1000</f>
        <v>0</v>
      </c>
      <c r="AJ107">
        <v>1532.63932487246</v>
      </c>
      <c r="AK107">
        <v>1496.82224242424</v>
      </c>
      <c r="AL107">
        <v>3.39621392496161</v>
      </c>
      <c r="AM107">
        <v>64.7646732039723</v>
      </c>
      <c r="AN107">
        <f>(AP107 - AO107 + DY107*1E3/(8.314*(EA107+273.15)) * AR107/DX107 * AQ107) * DX107/(100*DL107) * 1000/(1000 - AP107)</f>
        <v>0</v>
      </c>
      <c r="AO107">
        <v>24.9485117367933</v>
      </c>
      <c r="AP107">
        <v>30.4352860606061</v>
      </c>
      <c r="AQ107">
        <v>-5.5952738008692e-05</v>
      </c>
      <c r="AR107">
        <v>110.942474455945</v>
      </c>
      <c r="AS107">
        <v>0</v>
      </c>
      <c r="AT107">
        <v>0</v>
      </c>
      <c r="AU107">
        <f>IF(AS107*$H$13&gt;=AW107,1.0,(AW107/(AW107-AS107*$H$13)))</f>
        <v>0</v>
      </c>
      <c r="AV107">
        <f>(AU107-1)*100</f>
        <v>0</v>
      </c>
      <c r="AW107">
        <f>MAX(0,($B$13+$C$13*EF107)/(1+$D$13*EF107)*DY107/(EA107+273)*$E$13)</f>
        <v>0</v>
      </c>
      <c r="AX107" t="s">
        <v>437</v>
      </c>
      <c r="AY107" t="s">
        <v>437</v>
      </c>
      <c r="AZ107">
        <v>0</v>
      </c>
      <c r="BA107">
        <v>0</v>
      </c>
      <c r="BB107">
        <f>1-AZ107/BA107</f>
        <v>0</v>
      </c>
      <c r="BC107">
        <v>0</v>
      </c>
      <c r="BD107" t="s">
        <v>437</v>
      </c>
      <c r="BE107" t="s">
        <v>437</v>
      </c>
      <c r="BF107">
        <v>0</v>
      </c>
      <c r="BG107">
        <v>0</v>
      </c>
      <c r="BH107">
        <f>1-BF107/BG107</f>
        <v>0</v>
      </c>
      <c r="BI107">
        <v>0.5</v>
      </c>
      <c r="BJ107">
        <f>DI107</f>
        <v>0</v>
      </c>
      <c r="BK107">
        <f>L107</f>
        <v>0</v>
      </c>
      <c r="BL107">
        <f>BH107*BI107*BJ107</f>
        <v>0</v>
      </c>
      <c r="BM107">
        <f>(BK107-BC107)/BJ107</f>
        <v>0</v>
      </c>
      <c r="BN107">
        <f>(BA107-BG107)/BG107</f>
        <v>0</v>
      </c>
      <c r="BO107">
        <f>AZ107/(BB107+AZ107/BG107)</f>
        <v>0</v>
      </c>
      <c r="BP107" t="s">
        <v>437</v>
      </c>
      <c r="BQ107">
        <v>0</v>
      </c>
      <c r="BR107">
        <f>IF(BQ107&lt;&gt;0, BQ107, BO107)</f>
        <v>0</v>
      </c>
      <c r="BS107">
        <f>1-BR107/BG107</f>
        <v>0</v>
      </c>
      <c r="BT107">
        <f>(BG107-BF107)/(BG107-BR107)</f>
        <v>0</v>
      </c>
      <c r="BU107">
        <f>(BA107-BG107)/(BA107-BR107)</f>
        <v>0</v>
      </c>
      <c r="BV107">
        <f>(BG107-BF107)/(BG107-AZ107)</f>
        <v>0</v>
      </c>
      <c r="BW107">
        <f>(BA107-BG107)/(BA107-AZ107)</f>
        <v>0</v>
      </c>
      <c r="BX107">
        <f>(BT107*BR107/BF107)</f>
        <v>0</v>
      </c>
      <c r="BY107">
        <f>(1-BX107)</f>
        <v>0</v>
      </c>
      <c r="DH107">
        <f>$B$11*EG107+$C$11*EH107+$F$11*ES107*(1-EV107)</f>
        <v>0</v>
      </c>
      <c r="DI107">
        <f>DH107*DJ107</f>
        <v>0</v>
      </c>
      <c r="DJ107">
        <f>($B$11*$D$9+$C$11*$D$9+$F$11*((FF107+EX107)/MAX(FF107+EX107+FG107, 0.1)*$I$9+FG107/MAX(FF107+EX107+FG107, 0.1)*$J$9))/($B$11+$C$11+$F$11)</f>
        <v>0</v>
      </c>
      <c r="DK107">
        <f>($B$11*$K$9+$C$11*$K$9+$F$11*((FF107+EX107)/MAX(FF107+EX107+FG107, 0.1)*$P$9+FG107/MAX(FF107+EX107+FG107, 0.1)*$Q$9))/($B$11+$C$11+$F$11)</f>
        <v>0</v>
      </c>
      <c r="DL107">
        <v>6</v>
      </c>
      <c r="DM107">
        <v>0.5</v>
      </c>
      <c r="DN107" t="s">
        <v>438</v>
      </c>
      <c r="DO107">
        <v>2</v>
      </c>
      <c r="DP107" t="b">
        <v>1</v>
      </c>
      <c r="DQ107">
        <v>1761408714.84615</v>
      </c>
      <c r="DR107">
        <v>1428.03615384615</v>
      </c>
      <c r="DS107">
        <v>1478.64076923077</v>
      </c>
      <c r="DT107">
        <v>30.4486461538461</v>
      </c>
      <c r="DU107">
        <v>24.9454230769231</v>
      </c>
      <c r="DV107">
        <v>1426.93923076923</v>
      </c>
      <c r="DW107">
        <v>30.1334461538462</v>
      </c>
      <c r="DX107">
        <v>500.033307692308</v>
      </c>
      <c r="DY107">
        <v>90.2793230769231</v>
      </c>
      <c r="DZ107">
        <v>0.0312768461538462</v>
      </c>
      <c r="EA107">
        <v>36.9585769230769</v>
      </c>
      <c r="EB107">
        <v>36.0056153846154</v>
      </c>
      <c r="EC107">
        <v>999.9</v>
      </c>
      <c r="ED107">
        <v>0</v>
      </c>
      <c r="EE107">
        <v>0</v>
      </c>
      <c r="EF107">
        <v>9997.20769230769</v>
      </c>
      <c r="EG107">
        <v>0</v>
      </c>
      <c r="EH107">
        <v>1227.10307692308</v>
      </c>
      <c r="EI107">
        <v>-50.6032923076923</v>
      </c>
      <c r="EJ107">
        <v>1472.88461538462</v>
      </c>
      <c r="EK107">
        <v>1516.46769230769</v>
      </c>
      <c r="EL107">
        <v>5.50321</v>
      </c>
      <c r="EM107">
        <v>1478.64076923077</v>
      </c>
      <c r="EN107">
        <v>24.9454230769231</v>
      </c>
      <c r="EO107">
        <v>2.74888076923077</v>
      </c>
      <c r="EP107">
        <v>2.25205538461538</v>
      </c>
      <c r="EQ107">
        <v>22.5802846153846</v>
      </c>
      <c r="ER107">
        <v>19.3375076923077</v>
      </c>
      <c r="ES107">
        <v>1200.03307692308</v>
      </c>
      <c r="ET107">
        <v>0.967002</v>
      </c>
      <c r="EU107">
        <v>0.0329981153846154</v>
      </c>
      <c r="EV107">
        <v>0</v>
      </c>
      <c r="EW107">
        <v>1414.33230769231</v>
      </c>
      <c r="EX107">
        <v>5.00059</v>
      </c>
      <c r="EY107">
        <v>17165.1692307692</v>
      </c>
      <c r="EZ107">
        <v>10359.0230769231</v>
      </c>
      <c r="FA107">
        <v>45.562</v>
      </c>
      <c r="FB107">
        <v>46.875</v>
      </c>
      <c r="FC107">
        <v>45.562</v>
      </c>
      <c r="FD107">
        <v>46.812</v>
      </c>
      <c r="FE107">
        <v>47.125</v>
      </c>
      <c r="FF107">
        <v>1155.60307692308</v>
      </c>
      <c r="FG107">
        <v>39.43</v>
      </c>
      <c r="FH107">
        <v>0</v>
      </c>
      <c r="FI107">
        <v>1761408682.9</v>
      </c>
      <c r="FJ107">
        <v>0</v>
      </c>
      <c r="FK107">
        <v>1414.31961538462</v>
      </c>
      <c r="FL107">
        <v>-2.57811965980394</v>
      </c>
      <c r="FM107">
        <v>-18.1948718180586</v>
      </c>
      <c r="FN107">
        <v>17164.5307692308</v>
      </c>
      <c r="FO107">
        <v>15</v>
      </c>
      <c r="FP107">
        <v>0</v>
      </c>
      <c r="FQ107" t="s">
        <v>439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-50.77514</v>
      </c>
      <c r="GD107">
        <v>2.42985563909776</v>
      </c>
      <c r="GE107">
        <v>0.541728315117458</v>
      </c>
      <c r="GF107">
        <v>0</v>
      </c>
      <c r="GG107">
        <v>1414.46647058824</v>
      </c>
      <c r="GH107">
        <v>-2.53903743651846</v>
      </c>
      <c r="GI107">
        <v>0.315966140711522</v>
      </c>
      <c r="GJ107">
        <v>-1</v>
      </c>
      <c r="GK107">
        <v>5.50761</v>
      </c>
      <c r="GL107">
        <v>-0.118200902255638</v>
      </c>
      <c r="GM107">
        <v>0.0114185638326367</v>
      </c>
      <c r="GN107">
        <v>0</v>
      </c>
      <c r="GO107">
        <v>0</v>
      </c>
      <c r="GP107">
        <v>2</v>
      </c>
      <c r="GQ107" t="s">
        <v>473</v>
      </c>
      <c r="GR107">
        <v>3.13117</v>
      </c>
      <c r="GS107">
        <v>2.70885</v>
      </c>
      <c r="GT107">
        <v>0.205794</v>
      </c>
      <c r="GU107">
        <v>0.209975</v>
      </c>
      <c r="GV107">
        <v>0.120027</v>
      </c>
      <c r="GW107">
        <v>0.104507</v>
      </c>
      <c r="GX107">
        <v>29526</v>
      </c>
      <c r="GY107">
        <v>31316.5</v>
      </c>
      <c r="GZ107">
        <v>33683.9</v>
      </c>
      <c r="HA107">
        <v>35940.9</v>
      </c>
      <c r="HB107">
        <v>41989.9</v>
      </c>
      <c r="HC107">
        <v>46253.9</v>
      </c>
      <c r="HD107">
        <v>52645.1</v>
      </c>
      <c r="HE107">
        <v>57468.3</v>
      </c>
      <c r="HF107">
        <v>1.86365</v>
      </c>
      <c r="HG107">
        <v>1.7386</v>
      </c>
      <c r="HH107">
        <v>0.100467</v>
      </c>
      <c r="HI107">
        <v>0</v>
      </c>
      <c r="HJ107">
        <v>34.3826</v>
      </c>
      <c r="HK107">
        <v>999.9</v>
      </c>
      <c r="HL107">
        <v>60.127</v>
      </c>
      <c r="HM107">
        <v>28.016</v>
      </c>
      <c r="HN107">
        <v>25.2952</v>
      </c>
      <c r="HO107">
        <v>56.0145</v>
      </c>
      <c r="HP107">
        <v>43.9984</v>
      </c>
      <c r="HQ107">
        <v>1</v>
      </c>
      <c r="HR107">
        <v>0.692281</v>
      </c>
      <c r="HS107">
        <v>-0.00909041</v>
      </c>
      <c r="HT107">
        <v>20.1351</v>
      </c>
      <c r="HU107">
        <v>5.19288</v>
      </c>
      <c r="HV107">
        <v>12.0099</v>
      </c>
      <c r="HW107">
        <v>4.9734</v>
      </c>
      <c r="HX107">
        <v>3.29483</v>
      </c>
      <c r="HY107">
        <v>9999</v>
      </c>
      <c r="HZ107">
        <v>9999</v>
      </c>
      <c r="IA107">
        <v>999.9</v>
      </c>
      <c r="IB107">
        <v>9999</v>
      </c>
      <c r="IC107">
        <v>1.86319</v>
      </c>
      <c r="ID107">
        <v>1.86812</v>
      </c>
      <c r="IE107">
        <v>1.86783</v>
      </c>
      <c r="IF107">
        <v>1.86904</v>
      </c>
      <c r="IG107">
        <v>1.86981</v>
      </c>
      <c r="IH107">
        <v>1.86592</v>
      </c>
      <c r="II107">
        <v>1.86699</v>
      </c>
      <c r="IJ107">
        <v>1.86835</v>
      </c>
      <c r="IK107">
        <v>5</v>
      </c>
      <c r="IL107">
        <v>0</v>
      </c>
      <c r="IM107">
        <v>0</v>
      </c>
      <c r="IN107">
        <v>0</v>
      </c>
      <c r="IO107" t="s">
        <v>441</v>
      </c>
      <c r="IP107" t="s">
        <v>442</v>
      </c>
      <c r="IQ107" t="s">
        <v>443</v>
      </c>
      <c r="IR107" t="s">
        <v>443</v>
      </c>
      <c r="IS107" t="s">
        <v>443</v>
      </c>
      <c r="IT107" t="s">
        <v>443</v>
      </c>
      <c r="IU107">
        <v>0</v>
      </c>
      <c r="IV107">
        <v>100</v>
      </c>
      <c r="IW107">
        <v>100</v>
      </c>
      <c r="IX107">
        <v>1.1</v>
      </c>
      <c r="IY107">
        <v>0.3152</v>
      </c>
      <c r="IZ107">
        <v>1.09748391826392</v>
      </c>
      <c r="JA107">
        <v>0</v>
      </c>
      <c r="JB107">
        <v>0</v>
      </c>
      <c r="JC107">
        <v>0</v>
      </c>
      <c r="JD107">
        <v>0.315191680746845</v>
      </c>
      <c r="JE107">
        <v>0</v>
      </c>
      <c r="JF107">
        <v>0</v>
      </c>
      <c r="JG107">
        <v>0</v>
      </c>
      <c r="JH107">
        <v>5</v>
      </c>
      <c r="JI107">
        <v>2273</v>
      </c>
      <c r="JJ107">
        <v>0</v>
      </c>
      <c r="JK107">
        <v>25</v>
      </c>
      <c r="JL107">
        <v>29356812.1</v>
      </c>
      <c r="JM107">
        <v>29356812.1</v>
      </c>
      <c r="JN107">
        <v>2.8418</v>
      </c>
      <c r="JO107">
        <v>2.59766</v>
      </c>
      <c r="JP107">
        <v>1.54785</v>
      </c>
      <c r="JQ107">
        <v>2.32422</v>
      </c>
      <c r="JR107">
        <v>1.64673</v>
      </c>
      <c r="JS107">
        <v>2.24121</v>
      </c>
      <c r="JT107">
        <v>32.5318</v>
      </c>
      <c r="JU107">
        <v>24.2013</v>
      </c>
      <c r="JV107">
        <v>18</v>
      </c>
      <c r="JW107">
        <v>506.906</v>
      </c>
      <c r="JX107">
        <v>419.638</v>
      </c>
      <c r="JY107">
        <v>35.8784</v>
      </c>
      <c r="JZ107">
        <v>36.0193</v>
      </c>
      <c r="KA107">
        <v>29.9999</v>
      </c>
      <c r="KB107">
        <v>35.8809</v>
      </c>
      <c r="KC107">
        <v>35.8073</v>
      </c>
      <c r="KD107">
        <v>56.9774</v>
      </c>
      <c r="KE107">
        <v>0</v>
      </c>
      <c r="KF107">
        <v>100</v>
      </c>
      <c r="KG107">
        <v>35.8689</v>
      </c>
      <c r="KH107">
        <v>1526.35</v>
      </c>
      <c r="KI107">
        <v>53.0404</v>
      </c>
      <c r="KJ107">
        <v>95.6278</v>
      </c>
      <c r="KK107">
        <v>93.0945</v>
      </c>
    </row>
    <row r="108" spans="1:297">
      <c r="A108">
        <v>92</v>
      </c>
      <c r="B108">
        <v>1761408728</v>
      </c>
      <c r="C108">
        <v>547</v>
      </c>
      <c r="D108" t="s">
        <v>626</v>
      </c>
      <c r="E108" t="s">
        <v>627</v>
      </c>
      <c r="F108">
        <v>5</v>
      </c>
      <c r="G108" t="s">
        <v>435</v>
      </c>
      <c r="H108" t="s">
        <v>436</v>
      </c>
      <c r="I108">
        <v>1761408719.84615</v>
      </c>
      <c r="J108">
        <f>(K108)/1000</f>
        <v>0</v>
      </c>
      <c r="K108">
        <f>IF(DP108, AN108, AH108)</f>
        <v>0</v>
      </c>
      <c r="L108">
        <f>IF(DP108, AI108, AG108)</f>
        <v>0</v>
      </c>
      <c r="M108">
        <f>DR108 - IF(AU108&gt;1, L108*DL108*100.0/(AW108), 0)</f>
        <v>0</v>
      </c>
      <c r="N108">
        <f>((T108-J108/2)*M108-L108)/(T108+J108/2)</f>
        <v>0</v>
      </c>
      <c r="O108">
        <f>N108*(DY108+DZ108)/1000.0</f>
        <v>0</v>
      </c>
      <c r="P108">
        <f>(DR108 - IF(AU108&gt;1, L108*DL108*100.0/(AW108), 0))*(DY108+DZ108)/1000.0</f>
        <v>0</v>
      </c>
      <c r="Q108">
        <f>2.0/((1/S108-1/R108)+SIGN(S108)*SQRT((1/S108-1/R108)*(1/S108-1/R108) + 4*DM108/((DM108+1)*(DM108+1))*(2*1/S108*1/R108-1/R108*1/R108)))</f>
        <v>0</v>
      </c>
      <c r="R108">
        <f>IF(LEFT(DN108,1)&lt;&gt;"0",IF(LEFT(DN108,1)="1",3.0,DO108),$D$5+$E$5*(EF108*DY108/($K$5*1000))+$F$5*(EF108*DY108/($K$5*1000))*MAX(MIN(DL108,$J$5),$I$5)*MAX(MIN(DL108,$J$5),$I$5)+$G$5*MAX(MIN(DL108,$J$5),$I$5)*(EF108*DY108/($K$5*1000))+$H$5*(EF108*DY108/($K$5*1000))*(EF108*DY108/($K$5*1000)))</f>
        <v>0</v>
      </c>
      <c r="S108">
        <f>J108*(1000-(1000*0.61365*exp(17.502*W108/(240.97+W108))/(DY108+DZ108)+DT108)/2)/(1000*0.61365*exp(17.502*W108/(240.97+W108))/(DY108+DZ108)-DT108)</f>
        <v>0</v>
      </c>
      <c r="T108">
        <f>1/((DM108+1)/(Q108/1.6)+1/(R108/1.37)) + DM108/((DM108+1)/(Q108/1.6) + DM108/(R108/1.37))</f>
        <v>0</v>
      </c>
      <c r="U108">
        <f>(DH108*DK108)</f>
        <v>0</v>
      </c>
      <c r="V108">
        <f>(EA108+(U108+2*0.95*5.67E-8*(((EA108+$B$7)+273)^4-(EA108+273)^4)-44100*J108)/(1.84*29.3*R108+8*0.95*5.67E-8*(EA108+273)^3))</f>
        <v>0</v>
      </c>
      <c r="W108">
        <f>($C$7*EB108+$D$7*EC108+$E$7*V108)</f>
        <v>0</v>
      </c>
      <c r="X108">
        <f>0.61365*exp(17.502*W108/(240.97+W108))</f>
        <v>0</v>
      </c>
      <c r="Y108">
        <f>(Z108/AA108*100)</f>
        <v>0</v>
      </c>
      <c r="Z108">
        <f>DT108*(DY108+DZ108)/1000</f>
        <v>0</v>
      </c>
      <c r="AA108">
        <f>0.61365*exp(17.502*EA108/(240.97+EA108))</f>
        <v>0</v>
      </c>
      <c r="AB108">
        <f>(X108-DT108*(DY108+DZ108)/1000)</f>
        <v>0</v>
      </c>
      <c r="AC108">
        <f>(-J108*44100)</f>
        <v>0</v>
      </c>
      <c r="AD108">
        <f>2*29.3*R108*0.92*(EA108-W108)</f>
        <v>0</v>
      </c>
      <c r="AE108">
        <f>2*0.95*5.67E-8*(((EA108+$B$7)+273)^4-(W108+273)^4)</f>
        <v>0</v>
      </c>
      <c r="AF108">
        <f>U108+AE108+AC108+AD108</f>
        <v>0</v>
      </c>
      <c r="AG108">
        <f>DX108*AU108*(DS108-DR108*(1000-AU108*DU108)/(1000-AU108*DT108))/(100*DL108)</f>
        <v>0</v>
      </c>
      <c r="AH108">
        <f>1000*DX108*AU108*(DT108-DU108)/(100*DL108*(1000-AU108*DT108))</f>
        <v>0</v>
      </c>
      <c r="AI108">
        <f>(AJ108 - AK108 - DY108*1E3/(8.314*(EA108+273.15)) * AM108/DX108 * AL108) * DX108/(100*DL108) * (1000 - DU108)/1000</f>
        <v>0</v>
      </c>
      <c r="AJ108">
        <v>1549.15482932103</v>
      </c>
      <c r="AK108">
        <v>1513.31775757576</v>
      </c>
      <c r="AL108">
        <v>3.31098640694746</v>
      </c>
      <c r="AM108">
        <v>64.7646732039723</v>
      </c>
      <c r="AN108">
        <f>(AP108 - AO108 + DY108*1E3/(8.314*(EA108+273.15)) * AR108/DX108 * AQ108) * DX108/(100*DL108) * 1000/(1000 - AP108)</f>
        <v>0</v>
      </c>
      <c r="AO108">
        <v>24.9511026523913</v>
      </c>
      <c r="AP108">
        <v>30.4313296969697</v>
      </c>
      <c r="AQ108">
        <v>-2.22836512334793e-05</v>
      </c>
      <c r="AR108">
        <v>110.942474455945</v>
      </c>
      <c r="AS108">
        <v>0</v>
      </c>
      <c r="AT108">
        <v>0</v>
      </c>
      <c r="AU108">
        <f>IF(AS108*$H$13&gt;=AW108,1.0,(AW108/(AW108-AS108*$H$13)))</f>
        <v>0</v>
      </c>
      <c r="AV108">
        <f>(AU108-1)*100</f>
        <v>0</v>
      </c>
      <c r="AW108">
        <f>MAX(0,($B$13+$C$13*EF108)/(1+$D$13*EF108)*DY108/(EA108+273)*$E$13)</f>
        <v>0</v>
      </c>
      <c r="AX108" t="s">
        <v>437</v>
      </c>
      <c r="AY108" t="s">
        <v>437</v>
      </c>
      <c r="AZ108">
        <v>0</v>
      </c>
      <c r="BA108">
        <v>0</v>
      </c>
      <c r="BB108">
        <f>1-AZ108/BA108</f>
        <v>0</v>
      </c>
      <c r="BC108">
        <v>0</v>
      </c>
      <c r="BD108" t="s">
        <v>437</v>
      </c>
      <c r="BE108" t="s">
        <v>437</v>
      </c>
      <c r="BF108">
        <v>0</v>
      </c>
      <c r="BG108">
        <v>0</v>
      </c>
      <c r="BH108">
        <f>1-BF108/BG108</f>
        <v>0</v>
      </c>
      <c r="BI108">
        <v>0.5</v>
      </c>
      <c r="BJ108">
        <f>DI108</f>
        <v>0</v>
      </c>
      <c r="BK108">
        <f>L108</f>
        <v>0</v>
      </c>
      <c r="BL108">
        <f>BH108*BI108*BJ108</f>
        <v>0</v>
      </c>
      <c r="BM108">
        <f>(BK108-BC108)/BJ108</f>
        <v>0</v>
      </c>
      <c r="BN108">
        <f>(BA108-BG108)/BG108</f>
        <v>0</v>
      </c>
      <c r="BO108">
        <f>AZ108/(BB108+AZ108/BG108)</f>
        <v>0</v>
      </c>
      <c r="BP108" t="s">
        <v>437</v>
      </c>
      <c r="BQ108">
        <v>0</v>
      </c>
      <c r="BR108">
        <f>IF(BQ108&lt;&gt;0, BQ108, BO108)</f>
        <v>0</v>
      </c>
      <c r="BS108">
        <f>1-BR108/BG108</f>
        <v>0</v>
      </c>
      <c r="BT108">
        <f>(BG108-BF108)/(BG108-BR108)</f>
        <v>0</v>
      </c>
      <c r="BU108">
        <f>(BA108-BG108)/(BA108-BR108)</f>
        <v>0</v>
      </c>
      <c r="BV108">
        <f>(BG108-BF108)/(BG108-AZ108)</f>
        <v>0</v>
      </c>
      <c r="BW108">
        <f>(BA108-BG108)/(BA108-AZ108)</f>
        <v>0</v>
      </c>
      <c r="BX108">
        <f>(BT108*BR108/BF108)</f>
        <v>0</v>
      </c>
      <c r="BY108">
        <f>(1-BX108)</f>
        <v>0</v>
      </c>
      <c r="DH108">
        <f>$B$11*EG108+$C$11*EH108+$F$11*ES108*(1-EV108)</f>
        <v>0</v>
      </c>
      <c r="DI108">
        <f>DH108*DJ108</f>
        <v>0</v>
      </c>
      <c r="DJ108">
        <f>($B$11*$D$9+$C$11*$D$9+$F$11*((FF108+EX108)/MAX(FF108+EX108+FG108, 0.1)*$I$9+FG108/MAX(FF108+EX108+FG108, 0.1)*$J$9))/($B$11+$C$11+$F$11)</f>
        <v>0</v>
      </c>
      <c r="DK108">
        <f>($B$11*$K$9+$C$11*$K$9+$F$11*((FF108+EX108)/MAX(FF108+EX108+FG108, 0.1)*$P$9+FG108/MAX(FF108+EX108+FG108, 0.1)*$Q$9))/($B$11+$C$11+$F$11)</f>
        <v>0</v>
      </c>
      <c r="DL108">
        <v>6</v>
      </c>
      <c r="DM108">
        <v>0.5</v>
      </c>
      <c r="DN108" t="s">
        <v>438</v>
      </c>
      <c r="DO108">
        <v>2</v>
      </c>
      <c r="DP108" t="b">
        <v>1</v>
      </c>
      <c r="DQ108">
        <v>1761408719.84615</v>
      </c>
      <c r="DR108">
        <v>1444.18230769231</v>
      </c>
      <c r="DS108">
        <v>1494.92153846154</v>
      </c>
      <c r="DT108">
        <v>30.4413</v>
      </c>
      <c r="DU108">
        <v>24.9479538461538</v>
      </c>
      <c r="DV108">
        <v>1443.08538461538</v>
      </c>
      <c r="DW108">
        <v>30.1261076923077</v>
      </c>
      <c r="DX108">
        <v>500.036615384615</v>
      </c>
      <c r="DY108">
        <v>90.2795</v>
      </c>
      <c r="DZ108">
        <v>0.0310964230769231</v>
      </c>
      <c r="EA108">
        <v>36.9573384615385</v>
      </c>
      <c r="EB108">
        <v>36.0096692307692</v>
      </c>
      <c r="EC108">
        <v>999.9</v>
      </c>
      <c r="ED108">
        <v>0</v>
      </c>
      <c r="EE108">
        <v>0</v>
      </c>
      <c r="EF108">
        <v>10002.3538461538</v>
      </c>
      <c r="EG108">
        <v>0</v>
      </c>
      <c r="EH108">
        <v>1227.12230769231</v>
      </c>
      <c r="EI108">
        <v>-50.7394692307692</v>
      </c>
      <c r="EJ108">
        <v>1489.52692307692</v>
      </c>
      <c r="EK108">
        <v>1533.17076923077</v>
      </c>
      <c r="EL108">
        <v>5.49333384615385</v>
      </c>
      <c r="EM108">
        <v>1494.92153846154</v>
      </c>
      <c r="EN108">
        <v>24.9479538461538</v>
      </c>
      <c r="EO108">
        <v>2.74822384615385</v>
      </c>
      <c r="EP108">
        <v>2.25228769230769</v>
      </c>
      <c r="EQ108">
        <v>22.5763538461538</v>
      </c>
      <c r="ER108">
        <v>19.3391692307692</v>
      </c>
      <c r="ES108">
        <v>1200.01</v>
      </c>
      <c r="ET108">
        <v>0.967001307692308</v>
      </c>
      <c r="EU108">
        <v>0.0329987923076923</v>
      </c>
      <c r="EV108">
        <v>0</v>
      </c>
      <c r="EW108">
        <v>1414.09461538462</v>
      </c>
      <c r="EX108">
        <v>5.00059</v>
      </c>
      <c r="EY108">
        <v>17162.9384615385</v>
      </c>
      <c r="EZ108">
        <v>10358.8</v>
      </c>
      <c r="FA108">
        <v>45.562</v>
      </c>
      <c r="FB108">
        <v>46.875</v>
      </c>
      <c r="FC108">
        <v>45.562</v>
      </c>
      <c r="FD108">
        <v>46.812</v>
      </c>
      <c r="FE108">
        <v>47.125</v>
      </c>
      <c r="FF108">
        <v>1155.58</v>
      </c>
      <c r="FG108">
        <v>39.43</v>
      </c>
      <c r="FH108">
        <v>0</v>
      </c>
      <c r="FI108">
        <v>1761408687.7</v>
      </c>
      <c r="FJ108">
        <v>0</v>
      </c>
      <c r="FK108">
        <v>1414.12769230769</v>
      </c>
      <c r="FL108">
        <v>-2.32000001237603</v>
      </c>
      <c r="FM108">
        <v>-22.2222221953581</v>
      </c>
      <c r="FN108">
        <v>17162.6</v>
      </c>
      <c r="FO108">
        <v>15</v>
      </c>
      <c r="FP108">
        <v>0</v>
      </c>
      <c r="FQ108" t="s">
        <v>439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-50.7414047619048</v>
      </c>
      <c r="GD108">
        <v>-1.96247532467535</v>
      </c>
      <c r="GE108">
        <v>0.600537248736647</v>
      </c>
      <c r="GF108">
        <v>0</v>
      </c>
      <c r="GG108">
        <v>1414.24970588235</v>
      </c>
      <c r="GH108">
        <v>-2.45821238079537</v>
      </c>
      <c r="GI108">
        <v>0.312715669523286</v>
      </c>
      <c r="GJ108">
        <v>-1</v>
      </c>
      <c r="GK108">
        <v>5.49897571428571</v>
      </c>
      <c r="GL108">
        <v>-0.120663896103892</v>
      </c>
      <c r="GM108">
        <v>0.0122220318517435</v>
      </c>
      <c r="GN108">
        <v>0</v>
      </c>
      <c r="GO108">
        <v>0</v>
      </c>
      <c r="GP108">
        <v>2</v>
      </c>
      <c r="GQ108" t="s">
        <v>473</v>
      </c>
      <c r="GR108">
        <v>3.13124</v>
      </c>
      <c r="GS108">
        <v>2.70931</v>
      </c>
      <c r="GT108">
        <v>0.207193</v>
      </c>
      <c r="GU108">
        <v>0.211506</v>
      </c>
      <c r="GV108">
        <v>0.120002</v>
      </c>
      <c r="GW108">
        <v>0.104508</v>
      </c>
      <c r="GX108">
        <v>29473.8</v>
      </c>
      <c r="GY108">
        <v>31255.9</v>
      </c>
      <c r="GZ108">
        <v>33683.9</v>
      </c>
      <c r="HA108">
        <v>35941.2</v>
      </c>
      <c r="HB108">
        <v>41991.3</v>
      </c>
      <c r="HC108">
        <v>46254.2</v>
      </c>
      <c r="HD108">
        <v>52645.2</v>
      </c>
      <c r="HE108">
        <v>57468.6</v>
      </c>
      <c r="HF108">
        <v>1.86388</v>
      </c>
      <c r="HG108">
        <v>1.73885</v>
      </c>
      <c r="HH108">
        <v>0.101514</v>
      </c>
      <c r="HI108">
        <v>0</v>
      </c>
      <c r="HJ108">
        <v>34.3817</v>
      </c>
      <c r="HK108">
        <v>999.9</v>
      </c>
      <c r="HL108">
        <v>60.127</v>
      </c>
      <c r="HM108">
        <v>28.016</v>
      </c>
      <c r="HN108">
        <v>25.2986</v>
      </c>
      <c r="HO108">
        <v>56.3545</v>
      </c>
      <c r="HP108">
        <v>43.9623</v>
      </c>
      <c r="HQ108">
        <v>1</v>
      </c>
      <c r="HR108">
        <v>0.692203</v>
      </c>
      <c r="HS108">
        <v>-0.00250545</v>
      </c>
      <c r="HT108">
        <v>20.1352</v>
      </c>
      <c r="HU108">
        <v>5.19348</v>
      </c>
      <c r="HV108">
        <v>12.0099</v>
      </c>
      <c r="HW108">
        <v>4.97365</v>
      </c>
      <c r="HX108">
        <v>3.29485</v>
      </c>
      <c r="HY108">
        <v>9999</v>
      </c>
      <c r="HZ108">
        <v>9999</v>
      </c>
      <c r="IA108">
        <v>999.9</v>
      </c>
      <c r="IB108">
        <v>9999</v>
      </c>
      <c r="IC108">
        <v>1.86314</v>
      </c>
      <c r="ID108">
        <v>1.86812</v>
      </c>
      <c r="IE108">
        <v>1.86783</v>
      </c>
      <c r="IF108">
        <v>1.86904</v>
      </c>
      <c r="IG108">
        <v>1.86981</v>
      </c>
      <c r="IH108">
        <v>1.86592</v>
      </c>
      <c r="II108">
        <v>1.86696</v>
      </c>
      <c r="IJ108">
        <v>1.8684</v>
      </c>
      <c r="IK108">
        <v>5</v>
      </c>
      <c r="IL108">
        <v>0</v>
      </c>
      <c r="IM108">
        <v>0</v>
      </c>
      <c r="IN108">
        <v>0</v>
      </c>
      <c r="IO108" t="s">
        <v>441</v>
      </c>
      <c r="IP108" t="s">
        <v>442</v>
      </c>
      <c r="IQ108" t="s">
        <v>443</v>
      </c>
      <c r="IR108" t="s">
        <v>443</v>
      </c>
      <c r="IS108" t="s">
        <v>443</v>
      </c>
      <c r="IT108" t="s">
        <v>443</v>
      </c>
      <c r="IU108">
        <v>0</v>
      </c>
      <c r="IV108">
        <v>100</v>
      </c>
      <c r="IW108">
        <v>100</v>
      </c>
      <c r="IX108">
        <v>1.1</v>
      </c>
      <c r="IY108">
        <v>0.3152</v>
      </c>
      <c r="IZ108">
        <v>1.09748391826392</v>
      </c>
      <c r="JA108">
        <v>0</v>
      </c>
      <c r="JB108">
        <v>0</v>
      </c>
      <c r="JC108">
        <v>0</v>
      </c>
      <c r="JD108">
        <v>0.315191680746845</v>
      </c>
      <c r="JE108">
        <v>0</v>
      </c>
      <c r="JF108">
        <v>0</v>
      </c>
      <c r="JG108">
        <v>0</v>
      </c>
      <c r="JH108">
        <v>5</v>
      </c>
      <c r="JI108">
        <v>2273</v>
      </c>
      <c r="JJ108">
        <v>0</v>
      </c>
      <c r="JK108">
        <v>25</v>
      </c>
      <c r="JL108">
        <v>29356812.1</v>
      </c>
      <c r="JM108">
        <v>29356812.1</v>
      </c>
      <c r="JN108">
        <v>2.87109</v>
      </c>
      <c r="JO108">
        <v>2.59277</v>
      </c>
      <c r="JP108">
        <v>1.54785</v>
      </c>
      <c r="JQ108">
        <v>2.323</v>
      </c>
      <c r="JR108">
        <v>1.64673</v>
      </c>
      <c r="JS108">
        <v>2.30347</v>
      </c>
      <c r="JT108">
        <v>32.5318</v>
      </c>
      <c r="JU108">
        <v>24.2013</v>
      </c>
      <c r="JV108">
        <v>18</v>
      </c>
      <c r="JW108">
        <v>507.043</v>
      </c>
      <c r="JX108">
        <v>419.782</v>
      </c>
      <c r="JY108">
        <v>35.8666</v>
      </c>
      <c r="JZ108">
        <v>36.0182</v>
      </c>
      <c r="KA108">
        <v>30</v>
      </c>
      <c r="KB108">
        <v>35.8787</v>
      </c>
      <c r="KC108">
        <v>35.8064</v>
      </c>
      <c r="KD108">
        <v>57.447</v>
      </c>
      <c r="KE108">
        <v>0</v>
      </c>
      <c r="KF108">
        <v>100</v>
      </c>
      <c r="KG108">
        <v>35.8595</v>
      </c>
      <c r="KH108">
        <v>1539.89</v>
      </c>
      <c r="KI108">
        <v>53.0404</v>
      </c>
      <c r="KJ108">
        <v>95.628</v>
      </c>
      <c r="KK108">
        <v>93.0951</v>
      </c>
    </row>
    <row r="109" spans="1:297">
      <c r="A109">
        <v>93</v>
      </c>
      <c r="B109">
        <v>1761408733</v>
      </c>
      <c r="C109">
        <v>552</v>
      </c>
      <c r="D109" t="s">
        <v>628</v>
      </c>
      <c r="E109" t="s">
        <v>629</v>
      </c>
      <c r="F109">
        <v>5</v>
      </c>
      <c r="G109" t="s">
        <v>435</v>
      </c>
      <c r="H109" t="s">
        <v>436</v>
      </c>
      <c r="I109">
        <v>1761408724.84615</v>
      </c>
      <c r="J109">
        <f>(K109)/1000</f>
        <v>0</v>
      </c>
      <c r="K109">
        <f>IF(DP109, AN109, AH109)</f>
        <v>0</v>
      </c>
      <c r="L109">
        <f>IF(DP109, AI109, AG109)</f>
        <v>0</v>
      </c>
      <c r="M109">
        <f>DR109 - IF(AU109&gt;1, L109*DL109*100.0/(AW109), 0)</f>
        <v>0</v>
      </c>
      <c r="N109">
        <f>((T109-J109/2)*M109-L109)/(T109+J109/2)</f>
        <v>0</v>
      </c>
      <c r="O109">
        <f>N109*(DY109+DZ109)/1000.0</f>
        <v>0</v>
      </c>
      <c r="P109">
        <f>(DR109 - IF(AU109&gt;1, L109*DL109*100.0/(AW109), 0))*(DY109+DZ109)/1000.0</f>
        <v>0</v>
      </c>
      <c r="Q109">
        <f>2.0/((1/S109-1/R109)+SIGN(S109)*SQRT((1/S109-1/R109)*(1/S109-1/R109) + 4*DM109/((DM109+1)*(DM109+1))*(2*1/S109*1/R109-1/R109*1/R109)))</f>
        <v>0</v>
      </c>
      <c r="R109">
        <f>IF(LEFT(DN109,1)&lt;&gt;"0",IF(LEFT(DN109,1)="1",3.0,DO109),$D$5+$E$5*(EF109*DY109/($K$5*1000))+$F$5*(EF109*DY109/($K$5*1000))*MAX(MIN(DL109,$J$5),$I$5)*MAX(MIN(DL109,$J$5),$I$5)+$G$5*MAX(MIN(DL109,$J$5),$I$5)*(EF109*DY109/($K$5*1000))+$H$5*(EF109*DY109/($K$5*1000))*(EF109*DY109/($K$5*1000)))</f>
        <v>0</v>
      </c>
      <c r="S109">
        <f>J109*(1000-(1000*0.61365*exp(17.502*W109/(240.97+W109))/(DY109+DZ109)+DT109)/2)/(1000*0.61365*exp(17.502*W109/(240.97+W109))/(DY109+DZ109)-DT109)</f>
        <v>0</v>
      </c>
      <c r="T109">
        <f>1/((DM109+1)/(Q109/1.6)+1/(R109/1.37)) + DM109/((DM109+1)/(Q109/1.6) + DM109/(R109/1.37))</f>
        <v>0</v>
      </c>
      <c r="U109">
        <f>(DH109*DK109)</f>
        <v>0</v>
      </c>
      <c r="V109">
        <f>(EA109+(U109+2*0.95*5.67E-8*(((EA109+$B$7)+273)^4-(EA109+273)^4)-44100*J109)/(1.84*29.3*R109+8*0.95*5.67E-8*(EA109+273)^3))</f>
        <v>0</v>
      </c>
      <c r="W109">
        <f>($C$7*EB109+$D$7*EC109+$E$7*V109)</f>
        <v>0</v>
      </c>
      <c r="X109">
        <f>0.61365*exp(17.502*W109/(240.97+W109))</f>
        <v>0</v>
      </c>
      <c r="Y109">
        <f>(Z109/AA109*100)</f>
        <v>0</v>
      </c>
      <c r="Z109">
        <f>DT109*(DY109+DZ109)/1000</f>
        <v>0</v>
      </c>
      <c r="AA109">
        <f>0.61365*exp(17.502*EA109/(240.97+EA109))</f>
        <v>0</v>
      </c>
      <c r="AB109">
        <f>(X109-DT109*(DY109+DZ109)/1000)</f>
        <v>0</v>
      </c>
      <c r="AC109">
        <f>(-J109*44100)</f>
        <v>0</v>
      </c>
      <c r="AD109">
        <f>2*29.3*R109*0.92*(EA109-W109)</f>
        <v>0</v>
      </c>
      <c r="AE109">
        <f>2*0.95*5.67E-8*(((EA109+$B$7)+273)^4-(W109+273)^4)</f>
        <v>0</v>
      </c>
      <c r="AF109">
        <f>U109+AE109+AC109+AD109</f>
        <v>0</v>
      </c>
      <c r="AG109">
        <f>DX109*AU109*(DS109-DR109*(1000-AU109*DU109)/(1000-AU109*DT109))/(100*DL109)</f>
        <v>0</v>
      </c>
      <c r="AH109">
        <f>1000*DX109*AU109*(DT109-DU109)/(100*DL109*(1000-AU109*DT109))</f>
        <v>0</v>
      </c>
      <c r="AI109">
        <f>(AJ109 - AK109 - DY109*1E3/(8.314*(EA109+273.15)) * AM109/DX109 * AL109) * DX109/(100*DL109) * (1000 - DU109)/1000</f>
        <v>0</v>
      </c>
      <c r="AJ109">
        <v>1567.54905957396</v>
      </c>
      <c r="AK109">
        <v>1530.89751515151</v>
      </c>
      <c r="AL109">
        <v>3.51249510780187</v>
      </c>
      <c r="AM109">
        <v>64.7646732039723</v>
      </c>
      <c r="AN109">
        <f>(AP109 - AO109 + DY109*1E3/(8.314*(EA109+273.15)) * AR109/DX109 * AQ109) * DX109/(100*DL109) * 1000/(1000 - AP109)</f>
        <v>0</v>
      </c>
      <c r="AO109">
        <v>24.9539524667564</v>
      </c>
      <c r="AP109">
        <v>30.4268345454545</v>
      </c>
      <c r="AQ109">
        <v>-7.23259491234014e-06</v>
      </c>
      <c r="AR109">
        <v>110.942474455945</v>
      </c>
      <c r="AS109">
        <v>0</v>
      </c>
      <c r="AT109">
        <v>0</v>
      </c>
      <c r="AU109">
        <f>IF(AS109*$H$13&gt;=AW109,1.0,(AW109/(AW109-AS109*$H$13)))</f>
        <v>0</v>
      </c>
      <c r="AV109">
        <f>(AU109-1)*100</f>
        <v>0</v>
      </c>
      <c r="AW109">
        <f>MAX(0,($B$13+$C$13*EF109)/(1+$D$13*EF109)*DY109/(EA109+273)*$E$13)</f>
        <v>0</v>
      </c>
      <c r="AX109" t="s">
        <v>437</v>
      </c>
      <c r="AY109" t="s">
        <v>437</v>
      </c>
      <c r="AZ109">
        <v>0</v>
      </c>
      <c r="BA109">
        <v>0</v>
      </c>
      <c r="BB109">
        <f>1-AZ109/BA109</f>
        <v>0</v>
      </c>
      <c r="BC109">
        <v>0</v>
      </c>
      <c r="BD109" t="s">
        <v>437</v>
      </c>
      <c r="BE109" t="s">
        <v>437</v>
      </c>
      <c r="BF109">
        <v>0</v>
      </c>
      <c r="BG109">
        <v>0</v>
      </c>
      <c r="BH109">
        <f>1-BF109/BG109</f>
        <v>0</v>
      </c>
      <c r="BI109">
        <v>0.5</v>
      </c>
      <c r="BJ109">
        <f>DI109</f>
        <v>0</v>
      </c>
      <c r="BK109">
        <f>L109</f>
        <v>0</v>
      </c>
      <c r="BL109">
        <f>BH109*BI109*BJ109</f>
        <v>0</v>
      </c>
      <c r="BM109">
        <f>(BK109-BC109)/BJ109</f>
        <v>0</v>
      </c>
      <c r="BN109">
        <f>(BA109-BG109)/BG109</f>
        <v>0</v>
      </c>
      <c r="BO109">
        <f>AZ109/(BB109+AZ109/BG109)</f>
        <v>0</v>
      </c>
      <c r="BP109" t="s">
        <v>437</v>
      </c>
      <c r="BQ109">
        <v>0</v>
      </c>
      <c r="BR109">
        <f>IF(BQ109&lt;&gt;0, BQ109, BO109)</f>
        <v>0</v>
      </c>
      <c r="BS109">
        <f>1-BR109/BG109</f>
        <v>0</v>
      </c>
      <c r="BT109">
        <f>(BG109-BF109)/(BG109-BR109)</f>
        <v>0</v>
      </c>
      <c r="BU109">
        <f>(BA109-BG109)/(BA109-BR109)</f>
        <v>0</v>
      </c>
      <c r="BV109">
        <f>(BG109-BF109)/(BG109-AZ109)</f>
        <v>0</v>
      </c>
      <c r="BW109">
        <f>(BA109-BG109)/(BA109-AZ109)</f>
        <v>0</v>
      </c>
      <c r="BX109">
        <f>(BT109*BR109/BF109)</f>
        <v>0</v>
      </c>
      <c r="BY109">
        <f>(1-BX109)</f>
        <v>0</v>
      </c>
      <c r="DH109">
        <f>$B$11*EG109+$C$11*EH109+$F$11*ES109*(1-EV109)</f>
        <v>0</v>
      </c>
      <c r="DI109">
        <f>DH109*DJ109</f>
        <v>0</v>
      </c>
      <c r="DJ109">
        <f>($B$11*$D$9+$C$11*$D$9+$F$11*((FF109+EX109)/MAX(FF109+EX109+FG109, 0.1)*$I$9+FG109/MAX(FF109+EX109+FG109, 0.1)*$J$9))/($B$11+$C$11+$F$11)</f>
        <v>0</v>
      </c>
      <c r="DK109">
        <f>($B$11*$K$9+$C$11*$K$9+$F$11*((FF109+EX109)/MAX(FF109+EX109+FG109, 0.1)*$P$9+FG109/MAX(FF109+EX109+FG109, 0.1)*$Q$9))/($B$11+$C$11+$F$11)</f>
        <v>0</v>
      </c>
      <c r="DL109">
        <v>6</v>
      </c>
      <c r="DM109">
        <v>0.5</v>
      </c>
      <c r="DN109" t="s">
        <v>438</v>
      </c>
      <c r="DO109">
        <v>2</v>
      </c>
      <c r="DP109" t="b">
        <v>1</v>
      </c>
      <c r="DQ109">
        <v>1761408724.84615</v>
      </c>
      <c r="DR109">
        <v>1460.50384615385</v>
      </c>
      <c r="DS109">
        <v>1511.84384615385</v>
      </c>
      <c r="DT109">
        <v>30.4343615384615</v>
      </c>
      <c r="DU109">
        <v>24.9504769230769</v>
      </c>
      <c r="DV109">
        <v>1459.40769230769</v>
      </c>
      <c r="DW109">
        <v>30.1191692307692</v>
      </c>
      <c r="DX109">
        <v>500.014769230769</v>
      </c>
      <c r="DY109">
        <v>90.2778692307692</v>
      </c>
      <c r="DZ109">
        <v>0.0311069923076923</v>
      </c>
      <c r="EA109">
        <v>36.9551076923077</v>
      </c>
      <c r="EB109">
        <v>36.0146</v>
      </c>
      <c r="EC109">
        <v>999.9</v>
      </c>
      <c r="ED109">
        <v>0</v>
      </c>
      <c r="EE109">
        <v>0</v>
      </c>
      <c r="EF109">
        <v>10006.9692307692</v>
      </c>
      <c r="EG109">
        <v>0</v>
      </c>
      <c r="EH109">
        <v>1227.13461538462</v>
      </c>
      <c r="EI109">
        <v>-51.3397615384615</v>
      </c>
      <c r="EJ109">
        <v>1506.34923076923</v>
      </c>
      <c r="EK109">
        <v>1550.53076923077</v>
      </c>
      <c r="EL109">
        <v>5.48385076923077</v>
      </c>
      <c r="EM109">
        <v>1511.84384615385</v>
      </c>
      <c r="EN109">
        <v>24.9504769230769</v>
      </c>
      <c r="EO109">
        <v>2.74754769230769</v>
      </c>
      <c r="EP109">
        <v>2.25247615384615</v>
      </c>
      <c r="EQ109">
        <v>22.5722923076923</v>
      </c>
      <c r="ER109">
        <v>19.3405076923077</v>
      </c>
      <c r="ES109">
        <v>1200.01</v>
      </c>
      <c r="ET109">
        <v>0.967001230769231</v>
      </c>
      <c r="EU109">
        <v>0.0329988076923077</v>
      </c>
      <c r="EV109">
        <v>0</v>
      </c>
      <c r="EW109">
        <v>1413.90846153846</v>
      </c>
      <c r="EX109">
        <v>5.00059</v>
      </c>
      <c r="EY109">
        <v>17161.2230769231</v>
      </c>
      <c r="EZ109">
        <v>10358.7923076923</v>
      </c>
      <c r="FA109">
        <v>45.562</v>
      </c>
      <c r="FB109">
        <v>46.875</v>
      </c>
      <c r="FC109">
        <v>45.5668461538462</v>
      </c>
      <c r="FD109">
        <v>46.812</v>
      </c>
      <c r="FE109">
        <v>47.125</v>
      </c>
      <c r="FF109">
        <v>1155.58</v>
      </c>
      <c r="FG109">
        <v>39.43</v>
      </c>
      <c r="FH109">
        <v>0</v>
      </c>
      <c r="FI109">
        <v>1761408693.1</v>
      </c>
      <c r="FJ109">
        <v>0</v>
      </c>
      <c r="FK109">
        <v>1413.896</v>
      </c>
      <c r="FL109">
        <v>-1.91384616697107</v>
      </c>
      <c r="FM109">
        <v>-20.7615384369655</v>
      </c>
      <c r="FN109">
        <v>17160.832</v>
      </c>
      <c r="FO109">
        <v>15</v>
      </c>
      <c r="FP109">
        <v>0</v>
      </c>
      <c r="FQ109" t="s">
        <v>439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-51.03593</v>
      </c>
      <c r="GD109">
        <v>-7.30629473684215</v>
      </c>
      <c r="GE109">
        <v>0.84147556001348</v>
      </c>
      <c r="GF109">
        <v>0</v>
      </c>
      <c r="GG109">
        <v>1414.04794117647</v>
      </c>
      <c r="GH109">
        <v>-2.25042017045805</v>
      </c>
      <c r="GI109">
        <v>0.27424526819622</v>
      </c>
      <c r="GJ109">
        <v>-1</v>
      </c>
      <c r="GK109">
        <v>5.4884365</v>
      </c>
      <c r="GL109">
        <v>-0.113838045112774</v>
      </c>
      <c r="GM109">
        <v>0.0110149826486473</v>
      </c>
      <c r="GN109">
        <v>0</v>
      </c>
      <c r="GO109">
        <v>0</v>
      </c>
      <c r="GP109">
        <v>2</v>
      </c>
      <c r="GQ109" t="s">
        <v>473</v>
      </c>
      <c r="GR109">
        <v>3.1313</v>
      </c>
      <c r="GS109">
        <v>2.70935</v>
      </c>
      <c r="GT109">
        <v>0.208633</v>
      </c>
      <c r="GU109">
        <v>0.212808</v>
      </c>
      <c r="GV109">
        <v>0.119988</v>
      </c>
      <c r="GW109">
        <v>0.104512</v>
      </c>
      <c r="GX109">
        <v>29420</v>
      </c>
      <c r="GY109">
        <v>31204.1</v>
      </c>
      <c r="GZ109">
        <v>33683.7</v>
      </c>
      <c r="HA109">
        <v>35941.2</v>
      </c>
      <c r="HB109">
        <v>41991.9</v>
      </c>
      <c r="HC109">
        <v>46254.1</v>
      </c>
      <c r="HD109">
        <v>52644.9</v>
      </c>
      <c r="HE109">
        <v>57468.5</v>
      </c>
      <c r="HF109">
        <v>1.86395</v>
      </c>
      <c r="HG109">
        <v>1.73835</v>
      </c>
      <c r="HH109">
        <v>0.101943</v>
      </c>
      <c r="HI109">
        <v>0</v>
      </c>
      <c r="HJ109">
        <v>34.3795</v>
      </c>
      <c r="HK109">
        <v>999.9</v>
      </c>
      <c r="HL109">
        <v>60.103</v>
      </c>
      <c r="HM109">
        <v>28.016</v>
      </c>
      <c r="HN109">
        <v>25.2869</v>
      </c>
      <c r="HO109">
        <v>56.5445</v>
      </c>
      <c r="HP109">
        <v>44.0385</v>
      </c>
      <c r="HQ109">
        <v>1</v>
      </c>
      <c r="HR109">
        <v>0.692218</v>
      </c>
      <c r="HS109">
        <v>0.0258333</v>
      </c>
      <c r="HT109">
        <v>20.1354</v>
      </c>
      <c r="HU109">
        <v>5.19273</v>
      </c>
      <c r="HV109">
        <v>12.0099</v>
      </c>
      <c r="HW109">
        <v>4.9735</v>
      </c>
      <c r="HX109">
        <v>3.2948</v>
      </c>
      <c r="HY109">
        <v>9999</v>
      </c>
      <c r="HZ109">
        <v>9999</v>
      </c>
      <c r="IA109">
        <v>999.9</v>
      </c>
      <c r="IB109">
        <v>9999</v>
      </c>
      <c r="IC109">
        <v>1.86316</v>
      </c>
      <c r="ID109">
        <v>1.86812</v>
      </c>
      <c r="IE109">
        <v>1.86783</v>
      </c>
      <c r="IF109">
        <v>1.86905</v>
      </c>
      <c r="IG109">
        <v>1.86981</v>
      </c>
      <c r="IH109">
        <v>1.8659</v>
      </c>
      <c r="II109">
        <v>1.86698</v>
      </c>
      <c r="IJ109">
        <v>1.8684</v>
      </c>
      <c r="IK109">
        <v>5</v>
      </c>
      <c r="IL109">
        <v>0</v>
      </c>
      <c r="IM109">
        <v>0</v>
      </c>
      <c r="IN109">
        <v>0</v>
      </c>
      <c r="IO109" t="s">
        <v>441</v>
      </c>
      <c r="IP109" t="s">
        <v>442</v>
      </c>
      <c r="IQ109" t="s">
        <v>443</v>
      </c>
      <c r="IR109" t="s">
        <v>443</v>
      </c>
      <c r="IS109" t="s">
        <v>443</v>
      </c>
      <c r="IT109" t="s">
        <v>443</v>
      </c>
      <c r="IU109">
        <v>0</v>
      </c>
      <c r="IV109">
        <v>100</v>
      </c>
      <c r="IW109">
        <v>100</v>
      </c>
      <c r="IX109">
        <v>1.09</v>
      </c>
      <c r="IY109">
        <v>0.3152</v>
      </c>
      <c r="IZ109">
        <v>1.09748391826392</v>
      </c>
      <c r="JA109">
        <v>0</v>
      </c>
      <c r="JB109">
        <v>0</v>
      </c>
      <c r="JC109">
        <v>0</v>
      </c>
      <c r="JD109">
        <v>0.315191680746845</v>
      </c>
      <c r="JE109">
        <v>0</v>
      </c>
      <c r="JF109">
        <v>0</v>
      </c>
      <c r="JG109">
        <v>0</v>
      </c>
      <c r="JH109">
        <v>5</v>
      </c>
      <c r="JI109">
        <v>2273</v>
      </c>
      <c r="JJ109">
        <v>0</v>
      </c>
      <c r="JK109">
        <v>25</v>
      </c>
      <c r="JL109">
        <v>29356812.2</v>
      </c>
      <c r="JM109">
        <v>29356812.2</v>
      </c>
      <c r="JN109">
        <v>2.89185</v>
      </c>
      <c r="JO109">
        <v>2.59888</v>
      </c>
      <c r="JP109">
        <v>1.54785</v>
      </c>
      <c r="JQ109">
        <v>2.32422</v>
      </c>
      <c r="JR109">
        <v>1.64673</v>
      </c>
      <c r="JS109">
        <v>2.26074</v>
      </c>
      <c r="JT109">
        <v>32.5318</v>
      </c>
      <c r="JU109">
        <v>24.2013</v>
      </c>
      <c r="JV109">
        <v>18</v>
      </c>
      <c r="JW109">
        <v>507.096</v>
      </c>
      <c r="JX109">
        <v>419.469</v>
      </c>
      <c r="JY109">
        <v>35.8557</v>
      </c>
      <c r="JZ109">
        <v>36.0159</v>
      </c>
      <c r="KA109">
        <v>30</v>
      </c>
      <c r="KB109">
        <v>35.8787</v>
      </c>
      <c r="KC109">
        <v>35.8041</v>
      </c>
      <c r="KD109">
        <v>57.9728</v>
      </c>
      <c r="KE109">
        <v>0</v>
      </c>
      <c r="KF109">
        <v>100</v>
      </c>
      <c r="KG109">
        <v>35.839</v>
      </c>
      <c r="KH109">
        <v>1560.09</v>
      </c>
      <c r="KI109">
        <v>53.0404</v>
      </c>
      <c r="KJ109">
        <v>95.6274</v>
      </c>
      <c r="KK109">
        <v>93.095</v>
      </c>
    </row>
    <row r="110" spans="1:297">
      <c r="A110">
        <v>94</v>
      </c>
      <c r="B110">
        <v>1761408738</v>
      </c>
      <c r="C110">
        <v>557</v>
      </c>
      <c r="D110" t="s">
        <v>630</v>
      </c>
      <c r="E110" t="s">
        <v>631</v>
      </c>
      <c r="F110">
        <v>5</v>
      </c>
      <c r="G110" t="s">
        <v>435</v>
      </c>
      <c r="H110" t="s">
        <v>436</v>
      </c>
      <c r="I110">
        <v>1761408729.84615</v>
      </c>
      <c r="J110">
        <f>(K110)/1000</f>
        <v>0</v>
      </c>
      <c r="K110">
        <f>IF(DP110, AN110, AH110)</f>
        <v>0</v>
      </c>
      <c r="L110">
        <f>IF(DP110, AI110, AG110)</f>
        <v>0</v>
      </c>
      <c r="M110">
        <f>DR110 - IF(AU110&gt;1, L110*DL110*100.0/(AW110), 0)</f>
        <v>0</v>
      </c>
      <c r="N110">
        <f>((T110-J110/2)*M110-L110)/(T110+J110/2)</f>
        <v>0</v>
      </c>
      <c r="O110">
        <f>N110*(DY110+DZ110)/1000.0</f>
        <v>0</v>
      </c>
      <c r="P110">
        <f>(DR110 - IF(AU110&gt;1, L110*DL110*100.0/(AW110), 0))*(DY110+DZ110)/1000.0</f>
        <v>0</v>
      </c>
      <c r="Q110">
        <f>2.0/((1/S110-1/R110)+SIGN(S110)*SQRT((1/S110-1/R110)*(1/S110-1/R110) + 4*DM110/((DM110+1)*(DM110+1))*(2*1/S110*1/R110-1/R110*1/R110)))</f>
        <v>0</v>
      </c>
      <c r="R110">
        <f>IF(LEFT(DN110,1)&lt;&gt;"0",IF(LEFT(DN110,1)="1",3.0,DO110),$D$5+$E$5*(EF110*DY110/($K$5*1000))+$F$5*(EF110*DY110/($K$5*1000))*MAX(MIN(DL110,$J$5),$I$5)*MAX(MIN(DL110,$J$5),$I$5)+$G$5*MAX(MIN(DL110,$J$5),$I$5)*(EF110*DY110/($K$5*1000))+$H$5*(EF110*DY110/($K$5*1000))*(EF110*DY110/($K$5*1000)))</f>
        <v>0</v>
      </c>
      <c r="S110">
        <f>J110*(1000-(1000*0.61365*exp(17.502*W110/(240.97+W110))/(DY110+DZ110)+DT110)/2)/(1000*0.61365*exp(17.502*W110/(240.97+W110))/(DY110+DZ110)-DT110)</f>
        <v>0</v>
      </c>
      <c r="T110">
        <f>1/((DM110+1)/(Q110/1.6)+1/(R110/1.37)) + DM110/((DM110+1)/(Q110/1.6) + DM110/(R110/1.37))</f>
        <v>0</v>
      </c>
      <c r="U110">
        <f>(DH110*DK110)</f>
        <v>0</v>
      </c>
      <c r="V110">
        <f>(EA110+(U110+2*0.95*5.67E-8*(((EA110+$B$7)+273)^4-(EA110+273)^4)-44100*J110)/(1.84*29.3*R110+8*0.95*5.67E-8*(EA110+273)^3))</f>
        <v>0</v>
      </c>
      <c r="W110">
        <f>($C$7*EB110+$D$7*EC110+$E$7*V110)</f>
        <v>0</v>
      </c>
      <c r="X110">
        <f>0.61365*exp(17.502*W110/(240.97+W110))</f>
        <v>0</v>
      </c>
      <c r="Y110">
        <f>(Z110/AA110*100)</f>
        <v>0</v>
      </c>
      <c r="Z110">
        <f>DT110*(DY110+DZ110)/1000</f>
        <v>0</v>
      </c>
      <c r="AA110">
        <f>0.61365*exp(17.502*EA110/(240.97+EA110))</f>
        <v>0</v>
      </c>
      <c r="AB110">
        <f>(X110-DT110*(DY110+DZ110)/1000)</f>
        <v>0</v>
      </c>
      <c r="AC110">
        <f>(-J110*44100)</f>
        <v>0</v>
      </c>
      <c r="AD110">
        <f>2*29.3*R110*0.92*(EA110-W110)</f>
        <v>0</v>
      </c>
      <c r="AE110">
        <f>2*0.95*5.67E-8*(((EA110+$B$7)+273)^4-(W110+273)^4)</f>
        <v>0</v>
      </c>
      <c r="AF110">
        <f>U110+AE110+AC110+AD110</f>
        <v>0</v>
      </c>
      <c r="AG110">
        <f>DX110*AU110*(DS110-DR110*(1000-AU110*DU110)/(1000-AU110*DT110))/(100*DL110)</f>
        <v>0</v>
      </c>
      <c r="AH110">
        <f>1000*DX110*AU110*(DT110-DU110)/(100*DL110*(1000-AU110*DT110))</f>
        <v>0</v>
      </c>
      <c r="AI110">
        <f>(AJ110 - AK110 - DY110*1E3/(8.314*(EA110+273.15)) * AM110/DX110 * AL110) * DX110/(100*DL110) * (1000 - DU110)/1000</f>
        <v>0</v>
      </c>
      <c r="AJ110">
        <v>1583.50323927718</v>
      </c>
      <c r="AK110">
        <v>1547.50987878788</v>
      </c>
      <c r="AL110">
        <v>3.30980928929887</v>
      </c>
      <c r="AM110">
        <v>64.7646732039723</v>
      </c>
      <c r="AN110">
        <f>(AP110 - AO110 + DY110*1E3/(8.314*(EA110+273.15)) * AR110/DX110 * AQ110) * DX110/(100*DL110) * 1000/(1000 - AP110)</f>
        <v>0</v>
      </c>
      <c r="AO110">
        <v>24.9572540069126</v>
      </c>
      <c r="AP110">
        <v>30.4227987878788</v>
      </c>
      <c r="AQ110">
        <v>-1.31591193953846e-05</v>
      </c>
      <c r="AR110">
        <v>110.942474455945</v>
      </c>
      <c r="AS110">
        <v>0</v>
      </c>
      <c r="AT110">
        <v>0</v>
      </c>
      <c r="AU110">
        <f>IF(AS110*$H$13&gt;=AW110,1.0,(AW110/(AW110-AS110*$H$13)))</f>
        <v>0</v>
      </c>
      <c r="AV110">
        <f>(AU110-1)*100</f>
        <v>0</v>
      </c>
      <c r="AW110">
        <f>MAX(0,($B$13+$C$13*EF110)/(1+$D$13*EF110)*DY110/(EA110+273)*$E$13)</f>
        <v>0</v>
      </c>
      <c r="AX110" t="s">
        <v>437</v>
      </c>
      <c r="AY110" t="s">
        <v>437</v>
      </c>
      <c r="AZ110">
        <v>0</v>
      </c>
      <c r="BA110">
        <v>0</v>
      </c>
      <c r="BB110">
        <f>1-AZ110/BA110</f>
        <v>0</v>
      </c>
      <c r="BC110">
        <v>0</v>
      </c>
      <c r="BD110" t="s">
        <v>437</v>
      </c>
      <c r="BE110" t="s">
        <v>437</v>
      </c>
      <c r="BF110">
        <v>0</v>
      </c>
      <c r="BG110">
        <v>0</v>
      </c>
      <c r="BH110">
        <f>1-BF110/BG110</f>
        <v>0</v>
      </c>
      <c r="BI110">
        <v>0.5</v>
      </c>
      <c r="BJ110">
        <f>DI110</f>
        <v>0</v>
      </c>
      <c r="BK110">
        <f>L110</f>
        <v>0</v>
      </c>
      <c r="BL110">
        <f>BH110*BI110*BJ110</f>
        <v>0</v>
      </c>
      <c r="BM110">
        <f>(BK110-BC110)/BJ110</f>
        <v>0</v>
      </c>
      <c r="BN110">
        <f>(BA110-BG110)/BG110</f>
        <v>0</v>
      </c>
      <c r="BO110">
        <f>AZ110/(BB110+AZ110/BG110)</f>
        <v>0</v>
      </c>
      <c r="BP110" t="s">
        <v>437</v>
      </c>
      <c r="BQ110">
        <v>0</v>
      </c>
      <c r="BR110">
        <f>IF(BQ110&lt;&gt;0, BQ110, BO110)</f>
        <v>0</v>
      </c>
      <c r="BS110">
        <f>1-BR110/BG110</f>
        <v>0</v>
      </c>
      <c r="BT110">
        <f>(BG110-BF110)/(BG110-BR110)</f>
        <v>0</v>
      </c>
      <c r="BU110">
        <f>(BA110-BG110)/(BA110-BR110)</f>
        <v>0</v>
      </c>
      <c r="BV110">
        <f>(BG110-BF110)/(BG110-AZ110)</f>
        <v>0</v>
      </c>
      <c r="BW110">
        <f>(BA110-BG110)/(BA110-AZ110)</f>
        <v>0</v>
      </c>
      <c r="BX110">
        <f>(BT110*BR110/BF110)</f>
        <v>0</v>
      </c>
      <c r="BY110">
        <f>(1-BX110)</f>
        <v>0</v>
      </c>
      <c r="DH110">
        <f>$B$11*EG110+$C$11*EH110+$F$11*ES110*(1-EV110)</f>
        <v>0</v>
      </c>
      <c r="DI110">
        <f>DH110*DJ110</f>
        <v>0</v>
      </c>
      <c r="DJ110">
        <f>($B$11*$D$9+$C$11*$D$9+$F$11*((FF110+EX110)/MAX(FF110+EX110+FG110, 0.1)*$I$9+FG110/MAX(FF110+EX110+FG110, 0.1)*$J$9))/($B$11+$C$11+$F$11)</f>
        <v>0</v>
      </c>
      <c r="DK110">
        <f>($B$11*$K$9+$C$11*$K$9+$F$11*((FF110+EX110)/MAX(FF110+EX110+FG110, 0.1)*$P$9+FG110/MAX(FF110+EX110+FG110, 0.1)*$Q$9))/($B$11+$C$11+$F$11)</f>
        <v>0</v>
      </c>
      <c r="DL110">
        <v>6</v>
      </c>
      <c r="DM110">
        <v>0.5</v>
      </c>
      <c r="DN110" t="s">
        <v>438</v>
      </c>
      <c r="DO110">
        <v>2</v>
      </c>
      <c r="DP110" t="b">
        <v>1</v>
      </c>
      <c r="DQ110">
        <v>1761408729.84615</v>
      </c>
      <c r="DR110">
        <v>1476.95076923077</v>
      </c>
      <c r="DS110">
        <v>1528.39615384615</v>
      </c>
      <c r="DT110">
        <v>30.4289</v>
      </c>
      <c r="DU110">
        <v>24.9531076923077</v>
      </c>
      <c r="DV110">
        <v>1475.85461538462</v>
      </c>
      <c r="DW110">
        <v>30.1137153846154</v>
      </c>
      <c r="DX110">
        <v>499.984923076923</v>
      </c>
      <c r="DY110">
        <v>90.2754538461538</v>
      </c>
      <c r="DZ110">
        <v>0.0312154769230769</v>
      </c>
      <c r="EA110">
        <v>36.9535230769231</v>
      </c>
      <c r="EB110">
        <v>36.0170076923077</v>
      </c>
      <c r="EC110">
        <v>999.9</v>
      </c>
      <c r="ED110">
        <v>0</v>
      </c>
      <c r="EE110">
        <v>0</v>
      </c>
      <c r="EF110">
        <v>10011.1569230769</v>
      </c>
      <c r="EG110">
        <v>0</v>
      </c>
      <c r="EH110">
        <v>1227.15076923077</v>
      </c>
      <c r="EI110">
        <v>-51.4459846153846</v>
      </c>
      <c r="EJ110">
        <v>1523.30307692308</v>
      </c>
      <c r="EK110">
        <v>1567.51153846154</v>
      </c>
      <c r="EL110">
        <v>5.47577538461538</v>
      </c>
      <c r="EM110">
        <v>1528.39615384615</v>
      </c>
      <c r="EN110">
        <v>24.9531076923077</v>
      </c>
      <c r="EO110">
        <v>2.74698230769231</v>
      </c>
      <c r="EP110">
        <v>2.25265384615385</v>
      </c>
      <c r="EQ110">
        <v>22.5689</v>
      </c>
      <c r="ER110">
        <v>19.3417692307692</v>
      </c>
      <c r="ES110">
        <v>1200.03538461538</v>
      </c>
      <c r="ET110">
        <v>0.967001923076923</v>
      </c>
      <c r="EU110">
        <v>0.0329981461538462</v>
      </c>
      <c r="EV110">
        <v>0</v>
      </c>
      <c r="EW110">
        <v>1413.84384615385</v>
      </c>
      <c r="EX110">
        <v>5.00059</v>
      </c>
      <c r="EY110">
        <v>17160.0384615385</v>
      </c>
      <c r="EZ110">
        <v>10359.0153846154</v>
      </c>
      <c r="FA110">
        <v>45.562</v>
      </c>
      <c r="FB110">
        <v>46.875</v>
      </c>
      <c r="FC110">
        <v>45.5668461538462</v>
      </c>
      <c r="FD110">
        <v>46.812</v>
      </c>
      <c r="FE110">
        <v>47.125</v>
      </c>
      <c r="FF110">
        <v>1155.60538461538</v>
      </c>
      <c r="FG110">
        <v>39.43</v>
      </c>
      <c r="FH110">
        <v>0</v>
      </c>
      <c r="FI110">
        <v>1761408697.9</v>
      </c>
      <c r="FJ110">
        <v>0</v>
      </c>
      <c r="FK110">
        <v>1413.8076</v>
      </c>
      <c r="FL110">
        <v>-0.832307692940382</v>
      </c>
      <c r="FM110">
        <v>-16.6692306143288</v>
      </c>
      <c r="FN110">
        <v>17159.144</v>
      </c>
      <c r="FO110">
        <v>15</v>
      </c>
      <c r="FP110">
        <v>0</v>
      </c>
      <c r="FQ110" t="s">
        <v>439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-51.302519047619</v>
      </c>
      <c r="GD110">
        <v>-2.64978701298706</v>
      </c>
      <c r="GE110">
        <v>0.65379769669877</v>
      </c>
      <c r="GF110">
        <v>0</v>
      </c>
      <c r="GG110">
        <v>1413.92911764706</v>
      </c>
      <c r="GH110">
        <v>-1.64537815430474</v>
      </c>
      <c r="GI110">
        <v>0.234374858708125</v>
      </c>
      <c r="GJ110">
        <v>-1</v>
      </c>
      <c r="GK110">
        <v>5.48051809523809</v>
      </c>
      <c r="GL110">
        <v>-0.0989789610389583</v>
      </c>
      <c r="GM110">
        <v>0.0100626502326781</v>
      </c>
      <c r="GN110">
        <v>1</v>
      </c>
      <c r="GO110">
        <v>1</v>
      </c>
      <c r="GP110">
        <v>2</v>
      </c>
      <c r="GQ110" t="s">
        <v>446</v>
      </c>
      <c r="GR110">
        <v>3.13135</v>
      </c>
      <c r="GS110">
        <v>2.70937</v>
      </c>
      <c r="GT110">
        <v>0.210015</v>
      </c>
      <c r="GU110">
        <v>0.214294</v>
      </c>
      <c r="GV110">
        <v>0.119973</v>
      </c>
      <c r="GW110">
        <v>0.104524</v>
      </c>
      <c r="GX110">
        <v>29368.6</v>
      </c>
      <c r="GY110">
        <v>31144.7</v>
      </c>
      <c r="GZ110">
        <v>33683.9</v>
      </c>
      <c r="HA110">
        <v>35940.8</v>
      </c>
      <c r="HB110">
        <v>41993.2</v>
      </c>
      <c r="HC110">
        <v>46253.7</v>
      </c>
      <c r="HD110">
        <v>52645.4</v>
      </c>
      <c r="HE110">
        <v>57468.6</v>
      </c>
      <c r="HF110">
        <v>1.86383</v>
      </c>
      <c r="HG110">
        <v>1.7385</v>
      </c>
      <c r="HH110">
        <v>0.101585</v>
      </c>
      <c r="HI110">
        <v>0</v>
      </c>
      <c r="HJ110">
        <v>34.3795</v>
      </c>
      <c r="HK110">
        <v>999.9</v>
      </c>
      <c r="HL110">
        <v>60.103</v>
      </c>
      <c r="HM110">
        <v>28.026</v>
      </c>
      <c r="HN110">
        <v>25.3017</v>
      </c>
      <c r="HO110">
        <v>56.1045</v>
      </c>
      <c r="HP110">
        <v>44.1306</v>
      </c>
      <c r="HQ110">
        <v>1</v>
      </c>
      <c r="HR110">
        <v>0.692289</v>
      </c>
      <c r="HS110">
        <v>0.0601334</v>
      </c>
      <c r="HT110">
        <v>20.1353</v>
      </c>
      <c r="HU110">
        <v>5.19363</v>
      </c>
      <c r="HV110">
        <v>12.0099</v>
      </c>
      <c r="HW110">
        <v>4.97365</v>
      </c>
      <c r="HX110">
        <v>3.29492</v>
      </c>
      <c r="HY110">
        <v>9999</v>
      </c>
      <c r="HZ110">
        <v>9999</v>
      </c>
      <c r="IA110">
        <v>999.9</v>
      </c>
      <c r="IB110">
        <v>9999</v>
      </c>
      <c r="IC110">
        <v>1.86319</v>
      </c>
      <c r="ID110">
        <v>1.8681</v>
      </c>
      <c r="IE110">
        <v>1.86783</v>
      </c>
      <c r="IF110">
        <v>1.86905</v>
      </c>
      <c r="IG110">
        <v>1.86981</v>
      </c>
      <c r="IH110">
        <v>1.86589</v>
      </c>
      <c r="II110">
        <v>1.86695</v>
      </c>
      <c r="IJ110">
        <v>1.86837</v>
      </c>
      <c r="IK110">
        <v>5</v>
      </c>
      <c r="IL110">
        <v>0</v>
      </c>
      <c r="IM110">
        <v>0</v>
      </c>
      <c r="IN110">
        <v>0</v>
      </c>
      <c r="IO110" t="s">
        <v>441</v>
      </c>
      <c r="IP110" t="s">
        <v>442</v>
      </c>
      <c r="IQ110" t="s">
        <v>443</v>
      </c>
      <c r="IR110" t="s">
        <v>443</v>
      </c>
      <c r="IS110" t="s">
        <v>443</v>
      </c>
      <c r="IT110" t="s">
        <v>443</v>
      </c>
      <c r="IU110">
        <v>0</v>
      </c>
      <c r="IV110">
        <v>100</v>
      </c>
      <c r="IW110">
        <v>100</v>
      </c>
      <c r="IX110">
        <v>1.1</v>
      </c>
      <c r="IY110">
        <v>0.3152</v>
      </c>
      <c r="IZ110">
        <v>1.09748391826392</v>
      </c>
      <c r="JA110">
        <v>0</v>
      </c>
      <c r="JB110">
        <v>0</v>
      </c>
      <c r="JC110">
        <v>0</v>
      </c>
      <c r="JD110">
        <v>0.315191680746845</v>
      </c>
      <c r="JE110">
        <v>0</v>
      </c>
      <c r="JF110">
        <v>0</v>
      </c>
      <c r="JG110">
        <v>0</v>
      </c>
      <c r="JH110">
        <v>5</v>
      </c>
      <c r="JI110">
        <v>2273</v>
      </c>
      <c r="JJ110">
        <v>0</v>
      </c>
      <c r="JK110">
        <v>25</v>
      </c>
      <c r="JL110">
        <v>29356812.3</v>
      </c>
      <c r="JM110">
        <v>29356812.3</v>
      </c>
      <c r="JN110">
        <v>2.92114</v>
      </c>
      <c r="JO110">
        <v>2.59521</v>
      </c>
      <c r="JP110">
        <v>1.54785</v>
      </c>
      <c r="JQ110">
        <v>2.323</v>
      </c>
      <c r="JR110">
        <v>1.64551</v>
      </c>
      <c r="JS110">
        <v>2.23755</v>
      </c>
      <c r="JT110">
        <v>32.5318</v>
      </c>
      <c r="JU110">
        <v>24.2013</v>
      </c>
      <c r="JV110">
        <v>18</v>
      </c>
      <c r="JW110">
        <v>507.001</v>
      </c>
      <c r="JX110">
        <v>419.559</v>
      </c>
      <c r="JY110">
        <v>35.836</v>
      </c>
      <c r="JZ110">
        <v>36.0159</v>
      </c>
      <c r="KA110">
        <v>30.0001</v>
      </c>
      <c r="KB110">
        <v>35.8777</v>
      </c>
      <c r="KC110">
        <v>35.8041</v>
      </c>
      <c r="KD110">
        <v>58.4505</v>
      </c>
      <c r="KE110">
        <v>0</v>
      </c>
      <c r="KF110">
        <v>100</v>
      </c>
      <c r="KG110">
        <v>35.8185</v>
      </c>
      <c r="KH110">
        <v>1573.52</v>
      </c>
      <c r="KI110">
        <v>53.0404</v>
      </c>
      <c r="KJ110">
        <v>95.6282</v>
      </c>
      <c r="KK110">
        <v>93.0947</v>
      </c>
    </row>
    <row r="111" spans="1:297">
      <c r="A111">
        <v>95</v>
      </c>
      <c r="B111">
        <v>1761408743</v>
      </c>
      <c r="C111">
        <v>562</v>
      </c>
      <c r="D111" t="s">
        <v>632</v>
      </c>
      <c r="E111" t="s">
        <v>633</v>
      </c>
      <c r="F111">
        <v>5</v>
      </c>
      <c r="G111" t="s">
        <v>435</v>
      </c>
      <c r="H111" t="s">
        <v>436</v>
      </c>
      <c r="I111">
        <v>1761408734.84615</v>
      </c>
      <c r="J111">
        <f>(K111)/1000</f>
        <v>0</v>
      </c>
      <c r="K111">
        <f>IF(DP111, AN111, AH111)</f>
        <v>0</v>
      </c>
      <c r="L111">
        <f>IF(DP111, AI111, AG111)</f>
        <v>0</v>
      </c>
      <c r="M111">
        <f>DR111 - IF(AU111&gt;1, L111*DL111*100.0/(AW111), 0)</f>
        <v>0</v>
      </c>
      <c r="N111">
        <f>((T111-J111/2)*M111-L111)/(T111+J111/2)</f>
        <v>0</v>
      </c>
      <c r="O111">
        <f>N111*(DY111+DZ111)/1000.0</f>
        <v>0</v>
      </c>
      <c r="P111">
        <f>(DR111 - IF(AU111&gt;1, L111*DL111*100.0/(AW111), 0))*(DY111+DZ111)/1000.0</f>
        <v>0</v>
      </c>
      <c r="Q111">
        <f>2.0/((1/S111-1/R111)+SIGN(S111)*SQRT((1/S111-1/R111)*(1/S111-1/R111) + 4*DM111/((DM111+1)*(DM111+1))*(2*1/S111*1/R111-1/R111*1/R111)))</f>
        <v>0</v>
      </c>
      <c r="R111">
        <f>IF(LEFT(DN111,1)&lt;&gt;"0",IF(LEFT(DN111,1)="1",3.0,DO111),$D$5+$E$5*(EF111*DY111/($K$5*1000))+$F$5*(EF111*DY111/($K$5*1000))*MAX(MIN(DL111,$J$5),$I$5)*MAX(MIN(DL111,$J$5),$I$5)+$G$5*MAX(MIN(DL111,$J$5),$I$5)*(EF111*DY111/($K$5*1000))+$H$5*(EF111*DY111/($K$5*1000))*(EF111*DY111/($K$5*1000)))</f>
        <v>0</v>
      </c>
      <c r="S111">
        <f>J111*(1000-(1000*0.61365*exp(17.502*W111/(240.97+W111))/(DY111+DZ111)+DT111)/2)/(1000*0.61365*exp(17.502*W111/(240.97+W111))/(DY111+DZ111)-DT111)</f>
        <v>0</v>
      </c>
      <c r="T111">
        <f>1/((DM111+1)/(Q111/1.6)+1/(R111/1.37)) + DM111/((DM111+1)/(Q111/1.6) + DM111/(R111/1.37))</f>
        <v>0</v>
      </c>
      <c r="U111">
        <f>(DH111*DK111)</f>
        <v>0</v>
      </c>
      <c r="V111">
        <f>(EA111+(U111+2*0.95*5.67E-8*(((EA111+$B$7)+273)^4-(EA111+273)^4)-44100*J111)/(1.84*29.3*R111+8*0.95*5.67E-8*(EA111+273)^3))</f>
        <v>0</v>
      </c>
      <c r="W111">
        <f>($C$7*EB111+$D$7*EC111+$E$7*V111)</f>
        <v>0</v>
      </c>
      <c r="X111">
        <f>0.61365*exp(17.502*W111/(240.97+W111))</f>
        <v>0</v>
      </c>
      <c r="Y111">
        <f>(Z111/AA111*100)</f>
        <v>0</v>
      </c>
      <c r="Z111">
        <f>DT111*(DY111+DZ111)/1000</f>
        <v>0</v>
      </c>
      <c r="AA111">
        <f>0.61365*exp(17.502*EA111/(240.97+EA111))</f>
        <v>0</v>
      </c>
      <c r="AB111">
        <f>(X111-DT111*(DY111+DZ111)/1000)</f>
        <v>0</v>
      </c>
      <c r="AC111">
        <f>(-J111*44100)</f>
        <v>0</v>
      </c>
      <c r="AD111">
        <f>2*29.3*R111*0.92*(EA111-W111)</f>
        <v>0</v>
      </c>
      <c r="AE111">
        <f>2*0.95*5.67E-8*(((EA111+$B$7)+273)^4-(W111+273)^4)</f>
        <v>0</v>
      </c>
      <c r="AF111">
        <f>U111+AE111+AC111+AD111</f>
        <v>0</v>
      </c>
      <c r="AG111">
        <f>DX111*AU111*(DS111-DR111*(1000-AU111*DU111)/(1000-AU111*DT111))/(100*DL111)</f>
        <v>0</v>
      </c>
      <c r="AH111">
        <f>1000*DX111*AU111*(DT111-DU111)/(100*DL111*(1000-AU111*DT111))</f>
        <v>0</v>
      </c>
      <c r="AI111">
        <f>(AJ111 - AK111 - DY111*1E3/(8.314*(EA111+273.15)) * AM111/DX111 * AL111) * DX111/(100*DL111) * (1000 - DU111)/1000</f>
        <v>0</v>
      </c>
      <c r="AJ111">
        <v>1601.94296950985</v>
      </c>
      <c r="AK111">
        <v>1565.07551515151</v>
      </c>
      <c r="AL111">
        <v>3.52732156301539</v>
      </c>
      <c r="AM111">
        <v>64.7646732039723</v>
      </c>
      <c r="AN111">
        <f>(AP111 - AO111 + DY111*1E3/(8.314*(EA111+273.15)) * AR111/DX111 * AQ111) * DX111/(100*DL111) * 1000/(1000 - AP111)</f>
        <v>0</v>
      </c>
      <c r="AO111">
        <v>24.9601235491196</v>
      </c>
      <c r="AP111">
        <v>30.4153551515151</v>
      </c>
      <c r="AQ111">
        <v>-2.44122789039433e-05</v>
      </c>
      <c r="AR111">
        <v>110.942474455945</v>
      </c>
      <c r="AS111">
        <v>0</v>
      </c>
      <c r="AT111">
        <v>0</v>
      </c>
      <c r="AU111">
        <f>IF(AS111*$H$13&gt;=AW111,1.0,(AW111/(AW111-AS111*$H$13)))</f>
        <v>0</v>
      </c>
      <c r="AV111">
        <f>(AU111-1)*100</f>
        <v>0</v>
      </c>
      <c r="AW111">
        <f>MAX(0,($B$13+$C$13*EF111)/(1+$D$13*EF111)*DY111/(EA111+273)*$E$13)</f>
        <v>0</v>
      </c>
      <c r="AX111" t="s">
        <v>437</v>
      </c>
      <c r="AY111" t="s">
        <v>437</v>
      </c>
      <c r="AZ111">
        <v>0</v>
      </c>
      <c r="BA111">
        <v>0</v>
      </c>
      <c r="BB111">
        <f>1-AZ111/BA111</f>
        <v>0</v>
      </c>
      <c r="BC111">
        <v>0</v>
      </c>
      <c r="BD111" t="s">
        <v>437</v>
      </c>
      <c r="BE111" t="s">
        <v>437</v>
      </c>
      <c r="BF111">
        <v>0</v>
      </c>
      <c r="BG111">
        <v>0</v>
      </c>
      <c r="BH111">
        <f>1-BF111/BG111</f>
        <v>0</v>
      </c>
      <c r="BI111">
        <v>0.5</v>
      </c>
      <c r="BJ111">
        <f>DI111</f>
        <v>0</v>
      </c>
      <c r="BK111">
        <f>L111</f>
        <v>0</v>
      </c>
      <c r="BL111">
        <f>BH111*BI111*BJ111</f>
        <v>0</v>
      </c>
      <c r="BM111">
        <f>(BK111-BC111)/BJ111</f>
        <v>0</v>
      </c>
      <c r="BN111">
        <f>(BA111-BG111)/BG111</f>
        <v>0</v>
      </c>
      <c r="BO111">
        <f>AZ111/(BB111+AZ111/BG111)</f>
        <v>0</v>
      </c>
      <c r="BP111" t="s">
        <v>437</v>
      </c>
      <c r="BQ111">
        <v>0</v>
      </c>
      <c r="BR111">
        <f>IF(BQ111&lt;&gt;0, BQ111, BO111)</f>
        <v>0</v>
      </c>
      <c r="BS111">
        <f>1-BR111/BG111</f>
        <v>0</v>
      </c>
      <c r="BT111">
        <f>(BG111-BF111)/(BG111-BR111)</f>
        <v>0</v>
      </c>
      <c r="BU111">
        <f>(BA111-BG111)/(BA111-BR111)</f>
        <v>0</v>
      </c>
      <c r="BV111">
        <f>(BG111-BF111)/(BG111-AZ111)</f>
        <v>0</v>
      </c>
      <c r="BW111">
        <f>(BA111-BG111)/(BA111-AZ111)</f>
        <v>0</v>
      </c>
      <c r="BX111">
        <f>(BT111*BR111/BF111)</f>
        <v>0</v>
      </c>
      <c r="BY111">
        <f>(1-BX111)</f>
        <v>0</v>
      </c>
      <c r="DH111">
        <f>$B$11*EG111+$C$11*EH111+$F$11*ES111*(1-EV111)</f>
        <v>0</v>
      </c>
      <c r="DI111">
        <f>DH111*DJ111</f>
        <v>0</v>
      </c>
      <c r="DJ111">
        <f>($B$11*$D$9+$C$11*$D$9+$F$11*((FF111+EX111)/MAX(FF111+EX111+FG111, 0.1)*$I$9+FG111/MAX(FF111+EX111+FG111, 0.1)*$J$9))/($B$11+$C$11+$F$11)</f>
        <v>0</v>
      </c>
      <c r="DK111">
        <f>($B$11*$K$9+$C$11*$K$9+$F$11*((FF111+EX111)/MAX(FF111+EX111+FG111, 0.1)*$P$9+FG111/MAX(FF111+EX111+FG111, 0.1)*$Q$9))/($B$11+$C$11+$F$11)</f>
        <v>0</v>
      </c>
      <c r="DL111">
        <v>6</v>
      </c>
      <c r="DM111">
        <v>0.5</v>
      </c>
      <c r="DN111" t="s">
        <v>438</v>
      </c>
      <c r="DO111">
        <v>2</v>
      </c>
      <c r="DP111" t="b">
        <v>1</v>
      </c>
      <c r="DQ111">
        <v>1761408734.84615</v>
      </c>
      <c r="DR111">
        <v>1493.53538461538</v>
      </c>
      <c r="DS111">
        <v>1545.47538461538</v>
      </c>
      <c r="DT111">
        <v>30.4234769230769</v>
      </c>
      <c r="DU111">
        <v>24.9561</v>
      </c>
      <c r="DV111">
        <v>1492.43769230769</v>
      </c>
      <c r="DW111">
        <v>30.1082846153846</v>
      </c>
      <c r="DX111">
        <v>499.984846153846</v>
      </c>
      <c r="DY111">
        <v>90.2732384615385</v>
      </c>
      <c r="DZ111">
        <v>0.0313201692307692</v>
      </c>
      <c r="EA111">
        <v>36.9512923076923</v>
      </c>
      <c r="EB111">
        <v>36.0191692307692</v>
      </c>
      <c r="EC111">
        <v>999.9</v>
      </c>
      <c r="ED111">
        <v>0</v>
      </c>
      <c r="EE111">
        <v>0</v>
      </c>
      <c r="EF111">
        <v>10008.2723076923</v>
      </c>
      <c r="EG111">
        <v>0</v>
      </c>
      <c r="EH111">
        <v>1227.15384615385</v>
      </c>
      <c r="EI111">
        <v>-51.9407538461538</v>
      </c>
      <c r="EJ111">
        <v>1540.39769230769</v>
      </c>
      <c r="EK111">
        <v>1585.03230769231</v>
      </c>
      <c r="EL111">
        <v>5.46738384615385</v>
      </c>
      <c r="EM111">
        <v>1545.47538461538</v>
      </c>
      <c r="EN111">
        <v>24.9561</v>
      </c>
      <c r="EO111">
        <v>2.74642615384615</v>
      </c>
      <c r="EP111">
        <v>2.25286769230769</v>
      </c>
      <c r="EQ111">
        <v>22.5655615384615</v>
      </c>
      <c r="ER111">
        <v>19.3432923076923</v>
      </c>
      <c r="ES111">
        <v>1200.01461538462</v>
      </c>
      <c r="ET111">
        <v>0.967001307692308</v>
      </c>
      <c r="EU111">
        <v>0.0329987923076923</v>
      </c>
      <c r="EV111">
        <v>0</v>
      </c>
      <c r="EW111">
        <v>1413.76923076923</v>
      </c>
      <c r="EX111">
        <v>5.00059</v>
      </c>
      <c r="EY111">
        <v>17158.2</v>
      </c>
      <c r="EZ111">
        <v>10358.8384615385</v>
      </c>
      <c r="FA111">
        <v>45.562</v>
      </c>
      <c r="FB111">
        <v>46.875</v>
      </c>
      <c r="FC111">
        <v>45.5668461538462</v>
      </c>
      <c r="FD111">
        <v>46.812</v>
      </c>
      <c r="FE111">
        <v>47.125</v>
      </c>
      <c r="FF111">
        <v>1155.58461538462</v>
      </c>
      <c r="FG111">
        <v>39.43</v>
      </c>
      <c r="FH111">
        <v>0</v>
      </c>
      <c r="FI111">
        <v>1761408702.7</v>
      </c>
      <c r="FJ111">
        <v>0</v>
      </c>
      <c r="FK111">
        <v>1413.7224</v>
      </c>
      <c r="FL111">
        <v>-0.28769229925614</v>
      </c>
      <c r="FM111">
        <v>-24.1076921897064</v>
      </c>
      <c r="FN111">
        <v>17157.804</v>
      </c>
      <c r="FO111">
        <v>15</v>
      </c>
      <c r="FP111">
        <v>0</v>
      </c>
      <c r="FQ111" t="s">
        <v>439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-51.74167</v>
      </c>
      <c r="GD111">
        <v>-4.29413233082711</v>
      </c>
      <c r="GE111">
        <v>0.777550287827096</v>
      </c>
      <c r="GF111">
        <v>0</v>
      </c>
      <c r="GG111">
        <v>1413.78794117647</v>
      </c>
      <c r="GH111">
        <v>-0.982582124499626</v>
      </c>
      <c r="GI111">
        <v>0.187205131461914</v>
      </c>
      <c r="GJ111">
        <v>-1</v>
      </c>
      <c r="GK111">
        <v>5.471097</v>
      </c>
      <c r="GL111">
        <v>-0.0975284210526405</v>
      </c>
      <c r="GM111">
        <v>0.0094178012826774</v>
      </c>
      <c r="GN111">
        <v>1</v>
      </c>
      <c r="GO111">
        <v>1</v>
      </c>
      <c r="GP111">
        <v>2</v>
      </c>
      <c r="GQ111" t="s">
        <v>446</v>
      </c>
      <c r="GR111">
        <v>3.13126</v>
      </c>
      <c r="GS111">
        <v>2.709</v>
      </c>
      <c r="GT111">
        <v>0.211461</v>
      </c>
      <c r="GU111">
        <v>0.215589</v>
      </c>
      <c r="GV111">
        <v>0.119963</v>
      </c>
      <c r="GW111">
        <v>0.104533</v>
      </c>
      <c r="GX111">
        <v>29314.4</v>
      </c>
      <c r="GY111">
        <v>31093.5</v>
      </c>
      <c r="GZ111">
        <v>33683.5</v>
      </c>
      <c r="HA111">
        <v>35941.1</v>
      </c>
      <c r="HB111">
        <v>41993.2</v>
      </c>
      <c r="HC111">
        <v>46253.5</v>
      </c>
      <c r="HD111">
        <v>52644.8</v>
      </c>
      <c r="HE111">
        <v>57468.8</v>
      </c>
      <c r="HF111">
        <v>1.86397</v>
      </c>
      <c r="HG111">
        <v>1.73855</v>
      </c>
      <c r="HH111">
        <v>0.101153</v>
      </c>
      <c r="HI111">
        <v>0</v>
      </c>
      <c r="HJ111">
        <v>34.3795</v>
      </c>
      <c r="HK111">
        <v>999.9</v>
      </c>
      <c r="HL111">
        <v>60.103</v>
      </c>
      <c r="HM111">
        <v>28.026</v>
      </c>
      <c r="HN111">
        <v>25.3022</v>
      </c>
      <c r="HO111">
        <v>56.5045</v>
      </c>
      <c r="HP111">
        <v>44.2468</v>
      </c>
      <c r="HQ111">
        <v>1</v>
      </c>
      <c r="HR111">
        <v>0.692363</v>
      </c>
      <c r="HS111">
        <v>0.0762663</v>
      </c>
      <c r="HT111">
        <v>20.1352</v>
      </c>
      <c r="HU111">
        <v>5.19273</v>
      </c>
      <c r="HV111">
        <v>12.0099</v>
      </c>
      <c r="HW111">
        <v>4.9734</v>
      </c>
      <c r="HX111">
        <v>3.29485</v>
      </c>
      <c r="HY111">
        <v>9999</v>
      </c>
      <c r="HZ111">
        <v>9999</v>
      </c>
      <c r="IA111">
        <v>999.9</v>
      </c>
      <c r="IB111">
        <v>9999</v>
      </c>
      <c r="IC111">
        <v>1.86318</v>
      </c>
      <c r="ID111">
        <v>1.86812</v>
      </c>
      <c r="IE111">
        <v>1.86783</v>
      </c>
      <c r="IF111">
        <v>1.86905</v>
      </c>
      <c r="IG111">
        <v>1.86981</v>
      </c>
      <c r="IH111">
        <v>1.86592</v>
      </c>
      <c r="II111">
        <v>1.86697</v>
      </c>
      <c r="IJ111">
        <v>1.8684</v>
      </c>
      <c r="IK111">
        <v>5</v>
      </c>
      <c r="IL111">
        <v>0</v>
      </c>
      <c r="IM111">
        <v>0</v>
      </c>
      <c r="IN111">
        <v>0</v>
      </c>
      <c r="IO111" t="s">
        <v>441</v>
      </c>
      <c r="IP111" t="s">
        <v>442</v>
      </c>
      <c r="IQ111" t="s">
        <v>443</v>
      </c>
      <c r="IR111" t="s">
        <v>443</v>
      </c>
      <c r="IS111" t="s">
        <v>443</v>
      </c>
      <c r="IT111" t="s">
        <v>443</v>
      </c>
      <c r="IU111">
        <v>0</v>
      </c>
      <c r="IV111">
        <v>100</v>
      </c>
      <c r="IW111">
        <v>100</v>
      </c>
      <c r="IX111">
        <v>1.09</v>
      </c>
      <c r="IY111">
        <v>0.3152</v>
      </c>
      <c r="IZ111">
        <v>1.09748391826392</v>
      </c>
      <c r="JA111">
        <v>0</v>
      </c>
      <c r="JB111">
        <v>0</v>
      </c>
      <c r="JC111">
        <v>0</v>
      </c>
      <c r="JD111">
        <v>0.315191680746845</v>
      </c>
      <c r="JE111">
        <v>0</v>
      </c>
      <c r="JF111">
        <v>0</v>
      </c>
      <c r="JG111">
        <v>0</v>
      </c>
      <c r="JH111">
        <v>5</v>
      </c>
      <c r="JI111">
        <v>2273</v>
      </c>
      <c r="JJ111">
        <v>0</v>
      </c>
      <c r="JK111">
        <v>25</v>
      </c>
      <c r="JL111">
        <v>29356812.4</v>
      </c>
      <c r="JM111">
        <v>29356812.4</v>
      </c>
      <c r="JN111">
        <v>2.94189</v>
      </c>
      <c r="JO111">
        <v>2.58667</v>
      </c>
      <c r="JP111">
        <v>1.54785</v>
      </c>
      <c r="JQ111">
        <v>2.32422</v>
      </c>
      <c r="JR111">
        <v>1.64673</v>
      </c>
      <c r="JS111">
        <v>2.32422</v>
      </c>
      <c r="JT111">
        <v>32.5539</v>
      </c>
      <c r="JU111">
        <v>24.2013</v>
      </c>
      <c r="JV111">
        <v>18</v>
      </c>
      <c r="JW111">
        <v>507.087</v>
      </c>
      <c r="JX111">
        <v>419.583</v>
      </c>
      <c r="JY111">
        <v>35.8141</v>
      </c>
      <c r="JZ111">
        <v>36.0149</v>
      </c>
      <c r="KA111">
        <v>30.0001</v>
      </c>
      <c r="KB111">
        <v>35.8754</v>
      </c>
      <c r="KC111">
        <v>35.8032</v>
      </c>
      <c r="KD111">
        <v>58.9856</v>
      </c>
      <c r="KE111">
        <v>0</v>
      </c>
      <c r="KF111">
        <v>100</v>
      </c>
      <c r="KG111">
        <v>35.7999</v>
      </c>
      <c r="KH111">
        <v>1593.73</v>
      </c>
      <c r="KI111">
        <v>53.0404</v>
      </c>
      <c r="KJ111">
        <v>95.6271</v>
      </c>
      <c r="KK111">
        <v>93.0952</v>
      </c>
    </row>
    <row r="112" spans="1:297">
      <c r="A112">
        <v>96</v>
      </c>
      <c r="B112">
        <v>1761408748</v>
      </c>
      <c r="C112">
        <v>567</v>
      </c>
      <c r="D112" t="s">
        <v>634</v>
      </c>
      <c r="E112" t="s">
        <v>635</v>
      </c>
      <c r="F112">
        <v>5</v>
      </c>
      <c r="G112" t="s">
        <v>435</v>
      </c>
      <c r="H112" t="s">
        <v>436</v>
      </c>
      <c r="I112">
        <v>1761408739.84615</v>
      </c>
      <c r="J112">
        <f>(K112)/1000</f>
        <v>0</v>
      </c>
      <c r="K112">
        <f>IF(DP112, AN112, AH112)</f>
        <v>0</v>
      </c>
      <c r="L112">
        <f>IF(DP112, AI112, AG112)</f>
        <v>0</v>
      </c>
      <c r="M112">
        <f>DR112 - IF(AU112&gt;1, L112*DL112*100.0/(AW112), 0)</f>
        <v>0</v>
      </c>
      <c r="N112">
        <f>((T112-J112/2)*M112-L112)/(T112+J112/2)</f>
        <v>0</v>
      </c>
      <c r="O112">
        <f>N112*(DY112+DZ112)/1000.0</f>
        <v>0</v>
      </c>
      <c r="P112">
        <f>(DR112 - IF(AU112&gt;1, L112*DL112*100.0/(AW112), 0))*(DY112+DZ112)/1000.0</f>
        <v>0</v>
      </c>
      <c r="Q112">
        <f>2.0/((1/S112-1/R112)+SIGN(S112)*SQRT((1/S112-1/R112)*(1/S112-1/R112) + 4*DM112/((DM112+1)*(DM112+1))*(2*1/S112*1/R112-1/R112*1/R112)))</f>
        <v>0</v>
      </c>
      <c r="R112">
        <f>IF(LEFT(DN112,1)&lt;&gt;"0",IF(LEFT(DN112,1)="1",3.0,DO112),$D$5+$E$5*(EF112*DY112/($K$5*1000))+$F$5*(EF112*DY112/($K$5*1000))*MAX(MIN(DL112,$J$5),$I$5)*MAX(MIN(DL112,$J$5),$I$5)+$G$5*MAX(MIN(DL112,$J$5),$I$5)*(EF112*DY112/($K$5*1000))+$H$5*(EF112*DY112/($K$5*1000))*(EF112*DY112/($K$5*1000)))</f>
        <v>0</v>
      </c>
      <c r="S112">
        <f>J112*(1000-(1000*0.61365*exp(17.502*W112/(240.97+W112))/(DY112+DZ112)+DT112)/2)/(1000*0.61365*exp(17.502*W112/(240.97+W112))/(DY112+DZ112)-DT112)</f>
        <v>0</v>
      </c>
      <c r="T112">
        <f>1/((DM112+1)/(Q112/1.6)+1/(R112/1.37)) + DM112/((DM112+1)/(Q112/1.6) + DM112/(R112/1.37))</f>
        <v>0</v>
      </c>
      <c r="U112">
        <f>(DH112*DK112)</f>
        <v>0</v>
      </c>
      <c r="V112">
        <f>(EA112+(U112+2*0.95*5.67E-8*(((EA112+$B$7)+273)^4-(EA112+273)^4)-44100*J112)/(1.84*29.3*R112+8*0.95*5.67E-8*(EA112+273)^3))</f>
        <v>0</v>
      </c>
      <c r="W112">
        <f>($C$7*EB112+$D$7*EC112+$E$7*V112)</f>
        <v>0</v>
      </c>
      <c r="X112">
        <f>0.61365*exp(17.502*W112/(240.97+W112))</f>
        <v>0</v>
      </c>
      <c r="Y112">
        <f>(Z112/AA112*100)</f>
        <v>0</v>
      </c>
      <c r="Z112">
        <f>DT112*(DY112+DZ112)/1000</f>
        <v>0</v>
      </c>
      <c r="AA112">
        <f>0.61365*exp(17.502*EA112/(240.97+EA112))</f>
        <v>0</v>
      </c>
      <c r="AB112">
        <f>(X112-DT112*(DY112+DZ112)/1000)</f>
        <v>0</v>
      </c>
      <c r="AC112">
        <f>(-J112*44100)</f>
        <v>0</v>
      </c>
      <c r="AD112">
        <f>2*29.3*R112*0.92*(EA112-W112)</f>
        <v>0</v>
      </c>
      <c r="AE112">
        <f>2*0.95*5.67E-8*(((EA112+$B$7)+273)^4-(W112+273)^4)</f>
        <v>0</v>
      </c>
      <c r="AF112">
        <f>U112+AE112+AC112+AD112</f>
        <v>0</v>
      </c>
      <c r="AG112">
        <f>DX112*AU112*(DS112-DR112*(1000-AU112*DU112)/(1000-AU112*DT112))/(100*DL112)</f>
        <v>0</v>
      </c>
      <c r="AH112">
        <f>1000*DX112*AU112*(DT112-DU112)/(100*DL112*(1000-AU112*DT112))</f>
        <v>0</v>
      </c>
      <c r="AI112">
        <f>(AJ112 - AK112 - DY112*1E3/(8.314*(EA112+273.15)) * AM112/DX112 * AL112) * DX112/(100*DL112) * (1000 - DU112)/1000</f>
        <v>0</v>
      </c>
      <c r="AJ112">
        <v>1617.97500237306</v>
      </c>
      <c r="AK112">
        <v>1581.70539393939</v>
      </c>
      <c r="AL112">
        <v>3.30791804270424</v>
      </c>
      <c r="AM112">
        <v>64.7646732039723</v>
      </c>
      <c r="AN112">
        <f>(AP112 - AO112 + DY112*1E3/(8.314*(EA112+273.15)) * AR112/DX112 * AQ112) * DX112/(100*DL112) * 1000/(1000 - AP112)</f>
        <v>0</v>
      </c>
      <c r="AO112">
        <v>24.9641342280722</v>
      </c>
      <c r="AP112">
        <v>30.4103666666667</v>
      </c>
      <c r="AQ112">
        <v>-2.4612497221636e-05</v>
      </c>
      <c r="AR112">
        <v>110.942474455945</v>
      </c>
      <c r="AS112">
        <v>0</v>
      </c>
      <c r="AT112">
        <v>0</v>
      </c>
      <c r="AU112">
        <f>IF(AS112*$H$13&gt;=AW112,1.0,(AW112/(AW112-AS112*$H$13)))</f>
        <v>0</v>
      </c>
      <c r="AV112">
        <f>(AU112-1)*100</f>
        <v>0</v>
      </c>
      <c r="AW112">
        <f>MAX(0,($B$13+$C$13*EF112)/(1+$D$13*EF112)*DY112/(EA112+273)*$E$13)</f>
        <v>0</v>
      </c>
      <c r="AX112" t="s">
        <v>437</v>
      </c>
      <c r="AY112" t="s">
        <v>437</v>
      </c>
      <c r="AZ112">
        <v>0</v>
      </c>
      <c r="BA112">
        <v>0</v>
      </c>
      <c r="BB112">
        <f>1-AZ112/BA112</f>
        <v>0</v>
      </c>
      <c r="BC112">
        <v>0</v>
      </c>
      <c r="BD112" t="s">
        <v>437</v>
      </c>
      <c r="BE112" t="s">
        <v>437</v>
      </c>
      <c r="BF112">
        <v>0</v>
      </c>
      <c r="BG112">
        <v>0</v>
      </c>
      <c r="BH112">
        <f>1-BF112/BG112</f>
        <v>0</v>
      </c>
      <c r="BI112">
        <v>0.5</v>
      </c>
      <c r="BJ112">
        <f>DI112</f>
        <v>0</v>
      </c>
      <c r="BK112">
        <f>L112</f>
        <v>0</v>
      </c>
      <c r="BL112">
        <f>BH112*BI112*BJ112</f>
        <v>0</v>
      </c>
      <c r="BM112">
        <f>(BK112-BC112)/BJ112</f>
        <v>0</v>
      </c>
      <c r="BN112">
        <f>(BA112-BG112)/BG112</f>
        <v>0</v>
      </c>
      <c r="BO112">
        <f>AZ112/(BB112+AZ112/BG112)</f>
        <v>0</v>
      </c>
      <c r="BP112" t="s">
        <v>437</v>
      </c>
      <c r="BQ112">
        <v>0</v>
      </c>
      <c r="BR112">
        <f>IF(BQ112&lt;&gt;0, BQ112, BO112)</f>
        <v>0</v>
      </c>
      <c r="BS112">
        <f>1-BR112/BG112</f>
        <v>0</v>
      </c>
      <c r="BT112">
        <f>(BG112-BF112)/(BG112-BR112)</f>
        <v>0</v>
      </c>
      <c r="BU112">
        <f>(BA112-BG112)/(BA112-BR112)</f>
        <v>0</v>
      </c>
      <c r="BV112">
        <f>(BG112-BF112)/(BG112-AZ112)</f>
        <v>0</v>
      </c>
      <c r="BW112">
        <f>(BA112-BG112)/(BA112-AZ112)</f>
        <v>0</v>
      </c>
      <c r="BX112">
        <f>(BT112*BR112/BF112)</f>
        <v>0</v>
      </c>
      <c r="BY112">
        <f>(1-BX112)</f>
        <v>0</v>
      </c>
      <c r="DH112">
        <f>$B$11*EG112+$C$11*EH112+$F$11*ES112*(1-EV112)</f>
        <v>0</v>
      </c>
      <c r="DI112">
        <f>DH112*DJ112</f>
        <v>0</v>
      </c>
      <c r="DJ112">
        <f>($B$11*$D$9+$C$11*$D$9+$F$11*((FF112+EX112)/MAX(FF112+EX112+FG112, 0.1)*$I$9+FG112/MAX(FF112+EX112+FG112, 0.1)*$J$9))/($B$11+$C$11+$F$11)</f>
        <v>0</v>
      </c>
      <c r="DK112">
        <f>($B$11*$K$9+$C$11*$K$9+$F$11*((FF112+EX112)/MAX(FF112+EX112+FG112, 0.1)*$P$9+FG112/MAX(FF112+EX112+FG112, 0.1)*$Q$9))/($B$11+$C$11+$F$11)</f>
        <v>0</v>
      </c>
      <c r="DL112">
        <v>6</v>
      </c>
      <c r="DM112">
        <v>0.5</v>
      </c>
      <c r="DN112" t="s">
        <v>438</v>
      </c>
      <c r="DO112">
        <v>2</v>
      </c>
      <c r="DP112" t="b">
        <v>1</v>
      </c>
      <c r="DQ112">
        <v>1761408739.84615</v>
      </c>
      <c r="DR112">
        <v>1510.11384615385</v>
      </c>
      <c r="DS112">
        <v>1561.97307692308</v>
      </c>
      <c r="DT112">
        <v>30.4183538461538</v>
      </c>
      <c r="DU112">
        <v>24.9593846153846</v>
      </c>
      <c r="DV112">
        <v>1509.01692307692</v>
      </c>
      <c r="DW112">
        <v>30.1031615384615</v>
      </c>
      <c r="DX112">
        <v>499.986692307692</v>
      </c>
      <c r="DY112">
        <v>90.2725538461538</v>
      </c>
      <c r="DZ112">
        <v>0.0312266769230769</v>
      </c>
      <c r="EA112">
        <v>36.9489538461538</v>
      </c>
      <c r="EB112">
        <v>36.0168769230769</v>
      </c>
      <c r="EC112">
        <v>999.9</v>
      </c>
      <c r="ED112">
        <v>0</v>
      </c>
      <c r="EE112">
        <v>0</v>
      </c>
      <c r="EF112">
        <v>10008.9453846154</v>
      </c>
      <c r="EG112">
        <v>0</v>
      </c>
      <c r="EH112">
        <v>1227.16076923077</v>
      </c>
      <c r="EI112">
        <v>-51.8586846153846</v>
      </c>
      <c r="EJ112">
        <v>1557.48846153846</v>
      </c>
      <c r="EK112">
        <v>1601.95615384615</v>
      </c>
      <c r="EL112">
        <v>5.45899384615385</v>
      </c>
      <c r="EM112">
        <v>1561.97307692308</v>
      </c>
      <c r="EN112">
        <v>24.9593846153846</v>
      </c>
      <c r="EO112">
        <v>2.74594307692308</v>
      </c>
      <c r="EP112">
        <v>2.25314692307692</v>
      </c>
      <c r="EQ112">
        <v>22.5626692307692</v>
      </c>
      <c r="ER112">
        <v>19.3452846153846</v>
      </c>
      <c r="ES112">
        <v>1199.99615384615</v>
      </c>
      <c r="ET112">
        <v>0.967000692307692</v>
      </c>
      <c r="EU112">
        <v>0.0329994384615385</v>
      </c>
      <c r="EV112">
        <v>0</v>
      </c>
      <c r="EW112">
        <v>1413.61</v>
      </c>
      <c r="EX112">
        <v>5.00059</v>
      </c>
      <c r="EY112">
        <v>17156.5692307692</v>
      </c>
      <c r="EZ112">
        <v>10358.6615384615</v>
      </c>
      <c r="FA112">
        <v>45.562</v>
      </c>
      <c r="FB112">
        <v>46.875</v>
      </c>
      <c r="FC112">
        <v>45.5668461538462</v>
      </c>
      <c r="FD112">
        <v>46.812</v>
      </c>
      <c r="FE112">
        <v>47.125</v>
      </c>
      <c r="FF112">
        <v>1155.56615384615</v>
      </c>
      <c r="FG112">
        <v>39.43</v>
      </c>
      <c r="FH112">
        <v>0</v>
      </c>
      <c r="FI112">
        <v>1761408708.1</v>
      </c>
      <c r="FJ112">
        <v>0</v>
      </c>
      <c r="FK112">
        <v>1413.59192307692</v>
      </c>
      <c r="FL112">
        <v>-2.33948717523299</v>
      </c>
      <c r="FM112">
        <v>-16.861538399241</v>
      </c>
      <c r="FN112">
        <v>17156.2846153846</v>
      </c>
      <c r="FO112">
        <v>15</v>
      </c>
      <c r="FP112">
        <v>0</v>
      </c>
      <c r="FQ112" t="s">
        <v>439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-51.9048857142857</v>
      </c>
      <c r="GD112">
        <v>-0.566571428571416</v>
      </c>
      <c r="GE112">
        <v>0.709727295237714</v>
      </c>
      <c r="GF112">
        <v>0</v>
      </c>
      <c r="GG112">
        <v>1413.66970588235</v>
      </c>
      <c r="GH112">
        <v>-1.2093200910711</v>
      </c>
      <c r="GI112">
        <v>0.2122912163836</v>
      </c>
      <c r="GJ112">
        <v>-1</v>
      </c>
      <c r="GK112">
        <v>5.46359142857143</v>
      </c>
      <c r="GL112">
        <v>-0.0999249350649316</v>
      </c>
      <c r="GM112">
        <v>0.0101318292832958</v>
      </c>
      <c r="GN112">
        <v>1</v>
      </c>
      <c r="GO112">
        <v>1</v>
      </c>
      <c r="GP112">
        <v>2</v>
      </c>
      <c r="GQ112" t="s">
        <v>446</v>
      </c>
      <c r="GR112">
        <v>3.13135</v>
      </c>
      <c r="GS112">
        <v>2.70917</v>
      </c>
      <c r="GT112">
        <v>0.212828</v>
      </c>
      <c r="GU112">
        <v>0.217108</v>
      </c>
      <c r="GV112">
        <v>0.119946</v>
      </c>
      <c r="GW112">
        <v>0.104544</v>
      </c>
      <c r="GX112">
        <v>29263.2</v>
      </c>
      <c r="GY112">
        <v>31032.8</v>
      </c>
      <c r="GZ112">
        <v>33683.3</v>
      </c>
      <c r="HA112">
        <v>35940.8</v>
      </c>
      <c r="HB112">
        <v>41994.1</v>
      </c>
      <c r="HC112">
        <v>46253</v>
      </c>
      <c r="HD112">
        <v>52644.6</v>
      </c>
      <c r="HE112">
        <v>57468.6</v>
      </c>
      <c r="HF112">
        <v>1.86395</v>
      </c>
      <c r="HG112">
        <v>1.73835</v>
      </c>
      <c r="HH112">
        <v>0.101708</v>
      </c>
      <c r="HI112">
        <v>0</v>
      </c>
      <c r="HJ112">
        <v>34.3778</v>
      </c>
      <c r="HK112">
        <v>999.9</v>
      </c>
      <c r="HL112">
        <v>60.103</v>
      </c>
      <c r="HM112">
        <v>28.026</v>
      </c>
      <c r="HN112">
        <v>25.3047</v>
      </c>
      <c r="HO112">
        <v>55.7945</v>
      </c>
      <c r="HP112">
        <v>44.2348</v>
      </c>
      <c r="HQ112">
        <v>1</v>
      </c>
      <c r="HR112">
        <v>0.692365</v>
      </c>
      <c r="HS112">
        <v>0.0726797</v>
      </c>
      <c r="HT112">
        <v>20.1353</v>
      </c>
      <c r="HU112">
        <v>5.19333</v>
      </c>
      <c r="HV112">
        <v>12.0099</v>
      </c>
      <c r="HW112">
        <v>4.97365</v>
      </c>
      <c r="HX112">
        <v>3.2949</v>
      </c>
      <c r="HY112">
        <v>9999</v>
      </c>
      <c r="HZ112">
        <v>9999</v>
      </c>
      <c r="IA112">
        <v>999.9</v>
      </c>
      <c r="IB112">
        <v>9999</v>
      </c>
      <c r="IC112">
        <v>1.86316</v>
      </c>
      <c r="ID112">
        <v>1.86812</v>
      </c>
      <c r="IE112">
        <v>1.86783</v>
      </c>
      <c r="IF112">
        <v>1.86904</v>
      </c>
      <c r="IG112">
        <v>1.86981</v>
      </c>
      <c r="IH112">
        <v>1.86589</v>
      </c>
      <c r="II112">
        <v>1.86698</v>
      </c>
      <c r="IJ112">
        <v>1.86843</v>
      </c>
      <c r="IK112">
        <v>5</v>
      </c>
      <c r="IL112">
        <v>0</v>
      </c>
      <c r="IM112">
        <v>0</v>
      </c>
      <c r="IN112">
        <v>0</v>
      </c>
      <c r="IO112" t="s">
        <v>441</v>
      </c>
      <c r="IP112" t="s">
        <v>442</v>
      </c>
      <c r="IQ112" t="s">
        <v>443</v>
      </c>
      <c r="IR112" t="s">
        <v>443</v>
      </c>
      <c r="IS112" t="s">
        <v>443</v>
      </c>
      <c r="IT112" t="s">
        <v>443</v>
      </c>
      <c r="IU112">
        <v>0</v>
      </c>
      <c r="IV112">
        <v>100</v>
      </c>
      <c r="IW112">
        <v>100</v>
      </c>
      <c r="IX112">
        <v>1.1</v>
      </c>
      <c r="IY112">
        <v>0.3152</v>
      </c>
      <c r="IZ112">
        <v>1.09748391826392</v>
      </c>
      <c r="JA112">
        <v>0</v>
      </c>
      <c r="JB112">
        <v>0</v>
      </c>
      <c r="JC112">
        <v>0</v>
      </c>
      <c r="JD112">
        <v>0.315191680746845</v>
      </c>
      <c r="JE112">
        <v>0</v>
      </c>
      <c r="JF112">
        <v>0</v>
      </c>
      <c r="JG112">
        <v>0</v>
      </c>
      <c r="JH112">
        <v>5</v>
      </c>
      <c r="JI112">
        <v>2273</v>
      </c>
      <c r="JJ112">
        <v>0</v>
      </c>
      <c r="JK112">
        <v>25</v>
      </c>
      <c r="JL112">
        <v>29356812.5</v>
      </c>
      <c r="JM112">
        <v>29356812.5</v>
      </c>
      <c r="JN112">
        <v>2.96997</v>
      </c>
      <c r="JO112">
        <v>2.58057</v>
      </c>
      <c r="JP112">
        <v>1.54785</v>
      </c>
      <c r="JQ112">
        <v>2.323</v>
      </c>
      <c r="JR112">
        <v>1.64673</v>
      </c>
      <c r="JS112">
        <v>2.37183</v>
      </c>
      <c r="JT112">
        <v>32.5539</v>
      </c>
      <c r="JU112">
        <v>24.2101</v>
      </c>
      <c r="JV112">
        <v>18</v>
      </c>
      <c r="JW112">
        <v>507.07</v>
      </c>
      <c r="JX112">
        <v>419.449</v>
      </c>
      <c r="JY112">
        <v>35.7944</v>
      </c>
      <c r="JZ112">
        <v>36.0126</v>
      </c>
      <c r="KA112">
        <v>30.0001</v>
      </c>
      <c r="KB112">
        <v>35.8754</v>
      </c>
      <c r="KC112">
        <v>35.8008</v>
      </c>
      <c r="KD112">
        <v>59.4453</v>
      </c>
      <c r="KE112">
        <v>0</v>
      </c>
      <c r="KF112">
        <v>100</v>
      </c>
      <c r="KG112">
        <v>35.7875</v>
      </c>
      <c r="KH112">
        <v>1607.16</v>
      </c>
      <c r="KI112">
        <v>53.0404</v>
      </c>
      <c r="KJ112">
        <v>95.6267</v>
      </c>
      <c r="KK112">
        <v>93.0947</v>
      </c>
    </row>
    <row r="113" spans="1:297">
      <c r="A113">
        <v>97</v>
      </c>
      <c r="B113">
        <v>1761409905.1</v>
      </c>
      <c r="C113">
        <v>1724.09999990463</v>
      </c>
      <c r="D113" t="s">
        <v>636</v>
      </c>
      <c r="E113" t="s">
        <v>637</v>
      </c>
      <c r="F113">
        <v>5</v>
      </c>
      <c r="G113" t="s">
        <v>638</v>
      </c>
      <c r="H113" t="s">
        <v>436</v>
      </c>
      <c r="I113">
        <v>1761409897.1</v>
      </c>
      <c r="J113">
        <f>(K113)/1000</f>
        <v>0</v>
      </c>
      <c r="K113">
        <f>IF(DP113, AN113, AH113)</f>
        <v>0</v>
      </c>
      <c r="L113">
        <f>IF(DP113, AI113, AG113)</f>
        <v>0</v>
      </c>
      <c r="M113">
        <f>DR113 - IF(AU113&gt;1, L113*DL113*100.0/(AW113), 0)</f>
        <v>0</v>
      </c>
      <c r="N113">
        <f>((T113-J113/2)*M113-L113)/(T113+J113/2)</f>
        <v>0</v>
      </c>
      <c r="O113">
        <f>N113*(DY113+DZ113)/1000.0</f>
        <v>0</v>
      </c>
      <c r="P113">
        <f>(DR113 - IF(AU113&gt;1, L113*DL113*100.0/(AW113), 0))*(DY113+DZ113)/1000.0</f>
        <v>0</v>
      </c>
      <c r="Q113">
        <f>2.0/((1/S113-1/R113)+SIGN(S113)*SQRT((1/S113-1/R113)*(1/S113-1/R113) + 4*DM113/((DM113+1)*(DM113+1))*(2*1/S113*1/R113-1/R113*1/R113)))</f>
        <v>0</v>
      </c>
      <c r="R113">
        <f>IF(LEFT(DN113,1)&lt;&gt;"0",IF(LEFT(DN113,1)="1",3.0,DO113),$D$5+$E$5*(EF113*DY113/($K$5*1000))+$F$5*(EF113*DY113/($K$5*1000))*MAX(MIN(DL113,$J$5),$I$5)*MAX(MIN(DL113,$J$5),$I$5)+$G$5*MAX(MIN(DL113,$J$5),$I$5)*(EF113*DY113/($K$5*1000))+$H$5*(EF113*DY113/($K$5*1000))*(EF113*DY113/($K$5*1000)))</f>
        <v>0</v>
      </c>
      <c r="S113">
        <f>J113*(1000-(1000*0.61365*exp(17.502*W113/(240.97+W113))/(DY113+DZ113)+DT113)/2)/(1000*0.61365*exp(17.502*W113/(240.97+W113))/(DY113+DZ113)-DT113)</f>
        <v>0</v>
      </c>
      <c r="T113">
        <f>1/((DM113+1)/(Q113/1.6)+1/(R113/1.37)) + DM113/((DM113+1)/(Q113/1.6) + DM113/(R113/1.37))</f>
        <v>0</v>
      </c>
      <c r="U113">
        <f>(DH113*DK113)</f>
        <v>0</v>
      </c>
      <c r="V113">
        <f>(EA113+(U113+2*0.95*5.67E-8*(((EA113+$B$7)+273)^4-(EA113+273)^4)-44100*J113)/(1.84*29.3*R113+8*0.95*5.67E-8*(EA113+273)^3))</f>
        <v>0</v>
      </c>
      <c r="W113">
        <f>($C$7*EB113+$D$7*EC113+$E$7*V113)</f>
        <v>0</v>
      </c>
      <c r="X113">
        <f>0.61365*exp(17.502*W113/(240.97+W113))</f>
        <v>0</v>
      </c>
      <c r="Y113">
        <f>(Z113/AA113*100)</f>
        <v>0</v>
      </c>
      <c r="Z113">
        <f>DT113*(DY113+DZ113)/1000</f>
        <v>0</v>
      </c>
      <c r="AA113">
        <f>0.61365*exp(17.502*EA113/(240.97+EA113))</f>
        <v>0</v>
      </c>
      <c r="AB113">
        <f>(X113-DT113*(DY113+DZ113)/1000)</f>
        <v>0</v>
      </c>
      <c r="AC113">
        <f>(-J113*44100)</f>
        <v>0</v>
      </c>
      <c r="AD113">
        <f>2*29.3*R113*0.92*(EA113-W113)</f>
        <v>0</v>
      </c>
      <c r="AE113">
        <f>2*0.95*5.67E-8*(((EA113+$B$7)+273)^4-(W113+273)^4)</f>
        <v>0</v>
      </c>
      <c r="AF113">
        <f>U113+AE113+AC113+AD113</f>
        <v>0</v>
      </c>
      <c r="AG113">
        <f>DX113*AU113*(DS113-DR113*(1000-AU113*DU113)/(1000-AU113*DT113))/(100*DL113)</f>
        <v>0</v>
      </c>
      <c r="AH113">
        <f>1000*DX113*AU113*(DT113-DU113)/(100*DL113*(1000-AU113*DT113))</f>
        <v>0</v>
      </c>
      <c r="AI113">
        <f>(AJ113 - AK113 - DY113*1E3/(8.314*(EA113+273.15)) * AM113/DX113 * AL113) * DX113/(100*DL113) * (1000 - DU113)/1000</f>
        <v>0</v>
      </c>
      <c r="AJ113">
        <v>430.885250749711</v>
      </c>
      <c r="AK113">
        <v>415.805472727273</v>
      </c>
      <c r="AL113">
        <v>0.000281799315955625</v>
      </c>
      <c r="AM113">
        <v>64.8317152788884</v>
      </c>
      <c r="AN113">
        <f>(AP113 - AO113 + DY113*1E3/(8.314*(EA113+273.15)) * AR113/DX113 * AQ113) * DX113/(100*DL113) * 1000/(1000 - AP113)</f>
        <v>0</v>
      </c>
      <c r="AO113">
        <v>25.2603724623932</v>
      </c>
      <c r="AP113">
        <v>34.4839642424242</v>
      </c>
      <c r="AQ113">
        <v>-2.59409383270698e-05</v>
      </c>
      <c r="AR113">
        <v>110.920641210874</v>
      </c>
      <c r="AS113">
        <v>0</v>
      </c>
      <c r="AT113">
        <v>0</v>
      </c>
      <c r="AU113">
        <f>IF(AS113*$H$13&gt;=AW113,1.0,(AW113/(AW113-AS113*$H$13)))</f>
        <v>0</v>
      </c>
      <c r="AV113">
        <f>(AU113-1)*100</f>
        <v>0</v>
      </c>
      <c r="AW113">
        <f>MAX(0,($B$13+$C$13*EF113)/(1+$D$13*EF113)*DY113/(EA113+273)*$E$13)</f>
        <v>0</v>
      </c>
      <c r="AX113" t="s">
        <v>437</v>
      </c>
      <c r="AY113" t="s">
        <v>437</v>
      </c>
      <c r="AZ113">
        <v>0</v>
      </c>
      <c r="BA113">
        <v>0</v>
      </c>
      <c r="BB113">
        <f>1-AZ113/BA113</f>
        <v>0</v>
      </c>
      <c r="BC113">
        <v>0</v>
      </c>
      <c r="BD113" t="s">
        <v>437</v>
      </c>
      <c r="BE113" t="s">
        <v>437</v>
      </c>
      <c r="BF113">
        <v>0</v>
      </c>
      <c r="BG113">
        <v>0</v>
      </c>
      <c r="BH113">
        <f>1-BF113/BG113</f>
        <v>0</v>
      </c>
      <c r="BI113">
        <v>0.5</v>
      </c>
      <c r="BJ113">
        <f>DI113</f>
        <v>0</v>
      </c>
      <c r="BK113">
        <f>L113</f>
        <v>0</v>
      </c>
      <c r="BL113">
        <f>BH113*BI113*BJ113</f>
        <v>0</v>
      </c>
      <c r="BM113">
        <f>(BK113-BC113)/BJ113</f>
        <v>0</v>
      </c>
      <c r="BN113">
        <f>(BA113-BG113)/BG113</f>
        <v>0</v>
      </c>
      <c r="BO113">
        <f>AZ113/(BB113+AZ113/BG113)</f>
        <v>0</v>
      </c>
      <c r="BP113" t="s">
        <v>437</v>
      </c>
      <c r="BQ113">
        <v>0</v>
      </c>
      <c r="BR113">
        <f>IF(BQ113&lt;&gt;0, BQ113, BO113)</f>
        <v>0</v>
      </c>
      <c r="BS113">
        <f>1-BR113/BG113</f>
        <v>0</v>
      </c>
      <c r="BT113">
        <f>(BG113-BF113)/(BG113-BR113)</f>
        <v>0</v>
      </c>
      <c r="BU113">
        <f>(BA113-BG113)/(BA113-BR113)</f>
        <v>0</v>
      </c>
      <c r="BV113">
        <f>(BG113-BF113)/(BG113-AZ113)</f>
        <v>0</v>
      </c>
      <c r="BW113">
        <f>(BA113-BG113)/(BA113-AZ113)</f>
        <v>0</v>
      </c>
      <c r="BX113">
        <f>(BT113*BR113/BF113)</f>
        <v>0</v>
      </c>
      <c r="BY113">
        <f>(1-BX113)</f>
        <v>0</v>
      </c>
      <c r="DH113">
        <f>$B$11*EG113+$C$11*EH113+$F$11*ES113*(1-EV113)</f>
        <v>0</v>
      </c>
      <c r="DI113">
        <f>DH113*DJ113</f>
        <v>0</v>
      </c>
      <c r="DJ113">
        <f>($B$11*$D$9+$C$11*$D$9+$F$11*((FF113+EX113)/MAX(FF113+EX113+FG113, 0.1)*$I$9+FG113/MAX(FF113+EX113+FG113, 0.1)*$J$9))/($B$11+$C$11+$F$11)</f>
        <v>0</v>
      </c>
      <c r="DK113">
        <f>($B$11*$K$9+$C$11*$K$9+$F$11*((FF113+EX113)/MAX(FF113+EX113+FG113, 0.1)*$P$9+FG113/MAX(FF113+EX113+FG113, 0.1)*$Q$9))/($B$11+$C$11+$F$11)</f>
        <v>0</v>
      </c>
      <c r="DL113">
        <v>6</v>
      </c>
      <c r="DM113">
        <v>0.5</v>
      </c>
      <c r="DN113" t="s">
        <v>438</v>
      </c>
      <c r="DO113">
        <v>2</v>
      </c>
      <c r="DP113" t="b">
        <v>1</v>
      </c>
      <c r="DQ113">
        <v>1761409897.1</v>
      </c>
      <c r="DR113">
        <v>401.456</v>
      </c>
      <c r="DS113">
        <v>419.998</v>
      </c>
      <c r="DT113">
        <v>34.48922</v>
      </c>
      <c r="DU113">
        <v>25.2576066666667</v>
      </c>
      <c r="DV113">
        <v>400.3586</v>
      </c>
      <c r="DW113">
        <v>34.17404</v>
      </c>
      <c r="DX113">
        <v>499.9858</v>
      </c>
      <c r="DY113">
        <v>90.2848866666667</v>
      </c>
      <c r="DZ113">
        <v>0.0345339</v>
      </c>
      <c r="EA113">
        <v>36.7865933333333</v>
      </c>
      <c r="EB113">
        <v>36.0241733333333</v>
      </c>
      <c r="EC113">
        <v>999.9</v>
      </c>
      <c r="ED113">
        <v>0</v>
      </c>
      <c r="EE113">
        <v>0</v>
      </c>
      <c r="EF113">
        <v>9994.87266666666</v>
      </c>
      <c r="EG113">
        <v>0</v>
      </c>
      <c r="EH113">
        <v>1228.66533333333</v>
      </c>
      <c r="EI113">
        <v>-18.5419266666667</v>
      </c>
      <c r="EJ113">
        <v>415.7966</v>
      </c>
      <c r="EK113">
        <v>430.881066666667</v>
      </c>
      <c r="EL113">
        <v>9.231602</v>
      </c>
      <c r="EM113">
        <v>419.998</v>
      </c>
      <c r="EN113">
        <v>25.2576066666667</v>
      </c>
      <c r="EO113">
        <v>3.11385666666667</v>
      </c>
      <c r="EP113">
        <v>2.28038133333333</v>
      </c>
      <c r="EQ113">
        <v>24.6496066666667</v>
      </c>
      <c r="ER113">
        <v>19.5384933333333</v>
      </c>
      <c r="ES113">
        <v>1200.04666666667</v>
      </c>
      <c r="ET113">
        <v>0.967005733333334</v>
      </c>
      <c r="EU113">
        <v>0.0329944666666667</v>
      </c>
      <c r="EV113">
        <v>0</v>
      </c>
      <c r="EW113">
        <v>1457.592</v>
      </c>
      <c r="EX113">
        <v>5.00059</v>
      </c>
      <c r="EY113">
        <v>17800.2</v>
      </c>
      <c r="EZ113">
        <v>10359.1333333333</v>
      </c>
      <c r="FA113">
        <v>48.9163333333333</v>
      </c>
      <c r="FB113">
        <v>50.4832</v>
      </c>
      <c r="FC113">
        <v>49.0206666666667</v>
      </c>
      <c r="FD113">
        <v>50.2624</v>
      </c>
      <c r="FE113">
        <v>50.1912</v>
      </c>
      <c r="FF113">
        <v>1155.61666666667</v>
      </c>
      <c r="FG113">
        <v>39.43</v>
      </c>
      <c r="FH113">
        <v>0</v>
      </c>
      <c r="FI113">
        <v>1761409864.9</v>
      </c>
      <c r="FJ113">
        <v>0</v>
      </c>
      <c r="FK113">
        <v>1457.53038461538</v>
      </c>
      <c r="FL113">
        <v>-0.522735054641634</v>
      </c>
      <c r="FM113">
        <v>5.55555545336445</v>
      </c>
      <c r="FN113">
        <v>17799.7038461538</v>
      </c>
      <c r="FO113">
        <v>15</v>
      </c>
      <c r="FP113">
        <v>0</v>
      </c>
      <c r="FQ113" t="s">
        <v>439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-18.54089</v>
      </c>
      <c r="GD113">
        <v>0.0779458646616866</v>
      </c>
      <c r="GE113">
        <v>0.0448323867310231</v>
      </c>
      <c r="GF113">
        <v>1</v>
      </c>
      <c r="GG113">
        <v>1457.53441176471</v>
      </c>
      <c r="GH113">
        <v>0.0203208473136506</v>
      </c>
      <c r="GI113">
        <v>0.201847222022169</v>
      </c>
      <c r="GJ113">
        <v>-1</v>
      </c>
      <c r="GK113">
        <v>9.236098</v>
      </c>
      <c r="GL113">
        <v>-0.0739741353383527</v>
      </c>
      <c r="GM113">
        <v>0.00719708663279792</v>
      </c>
      <c r="GN113">
        <v>1</v>
      </c>
      <c r="GO113">
        <v>2</v>
      </c>
      <c r="GP113">
        <v>2</v>
      </c>
      <c r="GQ113" t="s">
        <v>440</v>
      </c>
      <c r="GR113">
        <v>3.13059</v>
      </c>
      <c r="GS113">
        <v>2.71246</v>
      </c>
      <c r="GT113">
        <v>0.0842579</v>
      </c>
      <c r="GU113">
        <v>0.0875329</v>
      </c>
      <c r="GV113">
        <v>0.130321</v>
      </c>
      <c r="GW113">
        <v>0.104814</v>
      </c>
      <c r="GX113">
        <v>33841.1</v>
      </c>
      <c r="GY113">
        <v>35899.3</v>
      </c>
      <c r="GZ113">
        <v>33491.1</v>
      </c>
      <c r="HA113">
        <v>35679.1</v>
      </c>
      <c r="HB113">
        <v>41317.3</v>
      </c>
      <c r="HC113">
        <v>45921.4</v>
      </c>
      <c r="HD113">
        <v>52393.9</v>
      </c>
      <c r="HE113">
        <v>57084.1</v>
      </c>
      <c r="HF113">
        <v>1.8309</v>
      </c>
      <c r="HG113">
        <v>1.69307</v>
      </c>
      <c r="HH113">
        <v>-0.00396743</v>
      </c>
      <c r="HI113">
        <v>0</v>
      </c>
      <c r="HJ113">
        <v>36.081</v>
      </c>
      <c r="HK113">
        <v>999.9</v>
      </c>
      <c r="HL113">
        <v>59.138</v>
      </c>
      <c r="HM113">
        <v>28.691</v>
      </c>
      <c r="HN113">
        <v>25.8769</v>
      </c>
      <c r="HO113">
        <v>56.4891</v>
      </c>
      <c r="HP113">
        <v>44.0545</v>
      </c>
      <c r="HQ113">
        <v>1</v>
      </c>
      <c r="HR113">
        <v>0.970076</v>
      </c>
      <c r="HS113">
        <v>2.91596</v>
      </c>
      <c r="HT113">
        <v>20.1105</v>
      </c>
      <c r="HU113">
        <v>5.19228</v>
      </c>
      <c r="HV113">
        <v>12.0099</v>
      </c>
      <c r="HW113">
        <v>4.9733</v>
      </c>
      <c r="HX113">
        <v>3.29495</v>
      </c>
      <c r="HY113">
        <v>9999</v>
      </c>
      <c r="HZ113">
        <v>9999</v>
      </c>
      <c r="IA113">
        <v>999.9</v>
      </c>
      <c r="IB113">
        <v>9999</v>
      </c>
      <c r="IC113">
        <v>1.86322</v>
      </c>
      <c r="ID113">
        <v>1.86812</v>
      </c>
      <c r="IE113">
        <v>1.86783</v>
      </c>
      <c r="IF113">
        <v>1.86905</v>
      </c>
      <c r="IG113">
        <v>1.86982</v>
      </c>
      <c r="IH113">
        <v>1.86593</v>
      </c>
      <c r="II113">
        <v>1.86695</v>
      </c>
      <c r="IJ113">
        <v>1.86843</v>
      </c>
      <c r="IK113">
        <v>5</v>
      </c>
      <c r="IL113">
        <v>0</v>
      </c>
      <c r="IM113">
        <v>0</v>
      </c>
      <c r="IN113">
        <v>0</v>
      </c>
      <c r="IO113" t="s">
        <v>441</v>
      </c>
      <c r="IP113" t="s">
        <v>442</v>
      </c>
      <c r="IQ113" t="s">
        <v>443</v>
      </c>
      <c r="IR113" t="s">
        <v>443</v>
      </c>
      <c r="IS113" t="s">
        <v>443</v>
      </c>
      <c r="IT113" t="s">
        <v>443</v>
      </c>
      <c r="IU113">
        <v>0</v>
      </c>
      <c r="IV113">
        <v>100</v>
      </c>
      <c r="IW113">
        <v>100</v>
      </c>
      <c r="IX113">
        <v>1.097</v>
      </c>
      <c r="IY113">
        <v>0.3152</v>
      </c>
      <c r="IZ113">
        <v>1.09748391826392</v>
      </c>
      <c r="JA113">
        <v>0</v>
      </c>
      <c r="JB113">
        <v>0</v>
      </c>
      <c r="JC113">
        <v>0</v>
      </c>
      <c r="JD113">
        <v>0.315191680746845</v>
      </c>
      <c r="JE113">
        <v>0</v>
      </c>
      <c r="JF113">
        <v>0</v>
      </c>
      <c r="JG113">
        <v>0</v>
      </c>
      <c r="JH113">
        <v>5</v>
      </c>
      <c r="JI113">
        <v>2273</v>
      </c>
      <c r="JJ113">
        <v>0</v>
      </c>
      <c r="JK113">
        <v>25</v>
      </c>
      <c r="JL113">
        <v>29356831.8</v>
      </c>
      <c r="JM113">
        <v>29356831.8</v>
      </c>
      <c r="JN113">
        <v>1.00952</v>
      </c>
      <c r="JO113">
        <v>2.61597</v>
      </c>
      <c r="JP113">
        <v>1.54785</v>
      </c>
      <c r="JQ113">
        <v>2.32178</v>
      </c>
      <c r="JR113">
        <v>1.64673</v>
      </c>
      <c r="JS113">
        <v>2.30347</v>
      </c>
      <c r="JT113">
        <v>32.9983</v>
      </c>
      <c r="JU113">
        <v>24.1926</v>
      </c>
      <c r="JV113">
        <v>18</v>
      </c>
      <c r="JW113">
        <v>503.74</v>
      </c>
      <c r="JX113">
        <v>408.087</v>
      </c>
      <c r="JY113">
        <v>32.4887</v>
      </c>
      <c r="JZ113">
        <v>38.9229</v>
      </c>
      <c r="KA113">
        <v>30.0017</v>
      </c>
      <c r="KB113">
        <v>38.4761</v>
      </c>
      <c r="KC113">
        <v>38.3731</v>
      </c>
      <c r="KD113">
        <v>20.2187</v>
      </c>
      <c r="KE113">
        <v>0</v>
      </c>
      <c r="KF113">
        <v>100</v>
      </c>
      <c r="KG113">
        <v>32.4779</v>
      </c>
      <c r="KH113">
        <v>420</v>
      </c>
      <c r="KI113">
        <v>34.4882</v>
      </c>
      <c r="KJ113">
        <v>95.136</v>
      </c>
      <c r="KK113">
        <v>92.4507</v>
      </c>
    </row>
    <row r="114" spans="1:297">
      <c r="A114">
        <v>98</v>
      </c>
      <c r="B114">
        <v>1761409910.1</v>
      </c>
      <c r="C114">
        <v>1729.09999990463</v>
      </c>
      <c r="D114" t="s">
        <v>639</v>
      </c>
      <c r="E114" t="s">
        <v>640</v>
      </c>
      <c r="F114">
        <v>5</v>
      </c>
      <c r="G114" t="s">
        <v>638</v>
      </c>
      <c r="H114" t="s">
        <v>436</v>
      </c>
      <c r="I114">
        <v>1761409901.36667</v>
      </c>
      <c r="J114">
        <f>(K114)/1000</f>
        <v>0</v>
      </c>
      <c r="K114">
        <f>IF(DP114, AN114, AH114)</f>
        <v>0</v>
      </c>
      <c r="L114">
        <f>IF(DP114, AI114, AG114)</f>
        <v>0</v>
      </c>
      <c r="M114">
        <f>DR114 - IF(AU114&gt;1, L114*DL114*100.0/(AW114), 0)</f>
        <v>0</v>
      </c>
      <c r="N114">
        <f>((T114-J114/2)*M114-L114)/(T114+J114/2)</f>
        <v>0</v>
      </c>
      <c r="O114">
        <f>N114*(DY114+DZ114)/1000.0</f>
        <v>0</v>
      </c>
      <c r="P114">
        <f>(DR114 - IF(AU114&gt;1, L114*DL114*100.0/(AW114), 0))*(DY114+DZ114)/1000.0</f>
        <v>0</v>
      </c>
      <c r="Q114">
        <f>2.0/((1/S114-1/R114)+SIGN(S114)*SQRT((1/S114-1/R114)*(1/S114-1/R114) + 4*DM114/((DM114+1)*(DM114+1))*(2*1/S114*1/R114-1/R114*1/R114)))</f>
        <v>0</v>
      </c>
      <c r="R114">
        <f>IF(LEFT(DN114,1)&lt;&gt;"0",IF(LEFT(DN114,1)="1",3.0,DO114),$D$5+$E$5*(EF114*DY114/($K$5*1000))+$F$5*(EF114*DY114/($K$5*1000))*MAX(MIN(DL114,$J$5),$I$5)*MAX(MIN(DL114,$J$5),$I$5)+$G$5*MAX(MIN(DL114,$J$5),$I$5)*(EF114*DY114/($K$5*1000))+$H$5*(EF114*DY114/($K$5*1000))*(EF114*DY114/($K$5*1000)))</f>
        <v>0</v>
      </c>
      <c r="S114">
        <f>J114*(1000-(1000*0.61365*exp(17.502*W114/(240.97+W114))/(DY114+DZ114)+DT114)/2)/(1000*0.61365*exp(17.502*W114/(240.97+W114))/(DY114+DZ114)-DT114)</f>
        <v>0</v>
      </c>
      <c r="T114">
        <f>1/((DM114+1)/(Q114/1.6)+1/(R114/1.37)) + DM114/((DM114+1)/(Q114/1.6) + DM114/(R114/1.37))</f>
        <v>0</v>
      </c>
      <c r="U114">
        <f>(DH114*DK114)</f>
        <v>0</v>
      </c>
      <c r="V114">
        <f>(EA114+(U114+2*0.95*5.67E-8*(((EA114+$B$7)+273)^4-(EA114+273)^4)-44100*J114)/(1.84*29.3*R114+8*0.95*5.67E-8*(EA114+273)^3))</f>
        <v>0</v>
      </c>
      <c r="W114">
        <f>($C$7*EB114+$D$7*EC114+$E$7*V114)</f>
        <v>0</v>
      </c>
      <c r="X114">
        <f>0.61365*exp(17.502*W114/(240.97+W114))</f>
        <v>0</v>
      </c>
      <c r="Y114">
        <f>(Z114/AA114*100)</f>
        <v>0</v>
      </c>
      <c r="Z114">
        <f>DT114*(DY114+DZ114)/1000</f>
        <v>0</v>
      </c>
      <c r="AA114">
        <f>0.61365*exp(17.502*EA114/(240.97+EA114))</f>
        <v>0</v>
      </c>
      <c r="AB114">
        <f>(X114-DT114*(DY114+DZ114)/1000)</f>
        <v>0</v>
      </c>
      <c r="AC114">
        <f>(-J114*44100)</f>
        <v>0</v>
      </c>
      <c r="AD114">
        <f>2*29.3*R114*0.92*(EA114-W114)</f>
        <v>0</v>
      </c>
      <c r="AE114">
        <f>2*0.95*5.67E-8*(((EA114+$B$7)+273)^4-(W114+273)^4)</f>
        <v>0</v>
      </c>
      <c r="AF114">
        <f>U114+AE114+AC114+AD114</f>
        <v>0</v>
      </c>
      <c r="AG114">
        <f>DX114*AU114*(DS114-DR114*(1000-AU114*DU114)/(1000-AU114*DT114))/(100*DL114)</f>
        <v>0</v>
      </c>
      <c r="AH114">
        <f>1000*DX114*AU114*(DT114-DU114)/(100*DL114*(1000-AU114*DT114))</f>
        <v>0</v>
      </c>
      <c r="AI114">
        <f>(AJ114 - AK114 - DY114*1E3/(8.314*(EA114+273.15)) * AM114/DX114 * AL114) * DX114/(100*DL114) * (1000 - DU114)/1000</f>
        <v>0</v>
      </c>
      <c r="AJ114">
        <v>430.785917820384</v>
      </c>
      <c r="AK114">
        <v>415.812842424242</v>
      </c>
      <c r="AL114">
        <v>-4.09949031349816e-05</v>
      </c>
      <c r="AM114">
        <v>64.8317152788884</v>
      </c>
      <c r="AN114">
        <f>(AP114 - AO114 + DY114*1E3/(8.314*(EA114+273.15)) * AR114/DX114 * AQ114) * DX114/(100*DL114) * 1000/(1000 - AP114)</f>
        <v>0</v>
      </c>
      <c r="AO114">
        <v>25.2607593051177</v>
      </c>
      <c r="AP114">
        <v>34.4803775757576</v>
      </c>
      <c r="AQ114">
        <v>-1.39138577072326e-05</v>
      </c>
      <c r="AR114">
        <v>110.920641210874</v>
      </c>
      <c r="AS114">
        <v>0</v>
      </c>
      <c r="AT114">
        <v>0</v>
      </c>
      <c r="AU114">
        <f>IF(AS114*$H$13&gt;=AW114,1.0,(AW114/(AW114-AS114*$H$13)))</f>
        <v>0</v>
      </c>
      <c r="AV114">
        <f>(AU114-1)*100</f>
        <v>0</v>
      </c>
      <c r="AW114">
        <f>MAX(0,($B$13+$C$13*EF114)/(1+$D$13*EF114)*DY114/(EA114+273)*$E$13)</f>
        <v>0</v>
      </c>
      <c r="AX114" t="s">
        <v>437</v>
      </c>
      <c r="AY114" t="s">
        <v>437</v>
      </c>
      <c r="AZ114">
        <v>0</v>
      </c>
      <c r="BA114">
        <v>0</v>
      </c>
      <c r="BB114">
        <f>1-AZ114/BA114</f>
        <v>0</v>
      </c>
      <c r="BC114">
        <v>0</v>
      </c>
      <c r="BD114" t="s">
        <v>437</v>
      </c>
      <c r="BE114" t="s">
        <v>437</v>
      </c>
      <c r="BF114">
        <v>0</v>
      </c>
      <c r="BG114">
        <v>0</v>
      </c>
      <c r="BH114">
        <f>1-BF114/BG114</f>
        <v>0</v>
      </c>
      <c r="BI114">
        <v>0.5</v>
      </c>
      <c r="BJ114">
        <f>DI114</f>
        <v>0</v>
      </c>
      <c r="BK114">
        <f>L114</f>
        <v>0</v>
      </c>
      <c r="BL114">
        <f>BH114*BI114*BJ114</f>
        <v>0</v>
      </c>
      <c r="BM114">
        <f>(BK114-BC114)/BJ114</f>
        <v>0</v>
      </c>
      <c r="BN114">
        <f>(BA114-BG114)/BG114</f>
        <v>0</v>
      </c>
      <c r="BO114">
        <f>AZ114/(BB114+AZ114/BG114)</f>
        <v>0</v>
      </c>
      <c r="BP114" t="s">
        <v>437</v>
      </c>
      <c r="BQ114">
        <v>0</v>
      </c>
      <c r="BR114">
        <f>IF(BQ114&lt;&gt;0, BQ114, BO114)</f>
        <v>0</v>
      </c>
      <c r="BS114">
        <f>1-BR114/BG114</f>
        <v>0</v>
      </c>
      <c r="BT114">
        <f>(BG114-BF114)/(BG114-BR114)</f>
        <v>0</v>
      </c>
      <c r="BU114">
        <f>(BA114-BG114)/(BA114-BR114)</f>
        <v>0</v>
      </c>
      <c r="BV114">
        <f>(BG114-BF114)/(BG114-AZ114)</f>
        <v>0</v>
      </c>
      <c r="BW114">
        <f>(BA114-BG114)/(BA114-AZ114)</f>
        <v>0</v>
      </c>
      <c r="BX114">
        <f>(BT114*BR114/BF114)</f>
        <v>0</v>
      </c>
      <c r="BY114">
        <f>(1-BX114)</f>
        <v>0</v>
      </c>
      <c r="DH114">
        <f>$B$11*EG114+$C$11*EH114+$F$11*ES114*(1-EV114)</f>
        <v>0</v>
      </c>
      <c r="DI114">
        <f>DH114*DJ114</f>
        <v>0</v>
      </c>
      <c r="DJ114">
        <f>($B$11*$D$9+$C$11*$D$9+$F$11*((FF114+EX114)/MAX(FF114+EX114+FG114, 0.1)*$I$9+FG114/MAX(FF114+EX114+FG114, 0.1)*$J$9))/($B$11+$C$11+$F$11)</f>
        <v>0</v>
      </c>
      <c r="DK114">
        <f>($B$11*$K$9+$C$11*$K$9+$F$11*((FF114+EX114)/MAX(FF114+EX114+FG114, 0.1)*$P$9+FG114/MAX(FF114+EX114+FG114, 0.1)*$Q$9))/($B$11+$C$11+$F$11)</f>
        <v>0</v>
      </c>
      <c r="DL114">
        <v>6</v>
      </c>
      <c r="DM114">
        <v>0.5</v>
      </c>
      <c r="DN114" t="s">
        <v>438</v>
      </c>
      <c r="DO114">
        <v>2</v>
      </c>
      <c r="DP114" t="b">
        <v>1</v>
      </c>
      <c r="DQ114">
        <v>1761409901.36667</v>
      </c>
      <c r="DR114">
        <v>401.458533333333</v>
      </c>
      <c r="DS114">
        <v>419.910666666667</v>
      </c>
      <c r="DT114">
        <v>34.4857933333333</v>
      </c>
      <c r="DU114">
        <v>25.2589333333333</v>
      </c>
      <c r="DV114">
        <v>400.3612</v>
      </c>
      <c r="DW114">
        <v>34.1706066666667</v>
      </c>
      <c r="DX114">
        <v>499.9956</v>
      </c>
      <c r="DY114">
        <v>90.2852333333333</v>
      </c>
      <c r="DZ114">
        <v>0.03449404</v>
      </c>
      <c r="EA114">
        <v>36.7842066666667</v>
      </c>
      <c r="EB114">
        <v>36.01946</v>
      </c>
      <c r="EC114">
        <v>999.9</v>
      </c>
      <c r="ED114">
        <v>0</v>
      </c>
      <c r="EE114">
        <v>0</v>
      </c>
      <c r="EF114">
        <v>9998.528</v>
      </c>
      <c r="EG114">
        <v>0</v>
      </c>
      <c r="EH114">
        <v>1228.632</v>
      </c>
      <c r="EI114">
        <v>-18.4520533333333</v>
      </c>
      <c r="EJ114">
        <v>415.797733333333</v>
      </c>
      <c r="EK114">
        <v>430.792066666667</v>
      </c>
      <c r="EL114">
        <v>9.22684933333333</v>
      </c>
      <c r="EM114">
        <v>419.910666666667</v>
      </c>
      <c r="EN114">
        <v>25.2589333333333</v>
      </c>
      <c r="EO114">
        <v>3.11355866666667</v>
      </c>
      <c r="EP114">
        <v>2.28051</v>
      </c>
      <c r="EQ114">
        <v>24.648</v>
      </c>
      <c r="ER114">
        <v>19.5393866666667</v>
      </c>
      <c r="ES114">
        <v>1200.04066666667</v>
      </c>
      <c r="ET114">
        <v>0.967005733333334</v>
      </c>
      <c r="EU114">
        <v>0.0329944533333333</v>
      </c>
      <c r="EV114">
        <v>0</v>
      </c>
      <c r="EW114">
        <v>1457.544</v>
      </c>
      <c r="EX114">
        <v>5.00059</v>
      </c>
      <c r="EY114">
        <v>17800.68</v>
      </c>
      <c r="EZ114">
        <v>10359.0666666667</v>
      </c>
      <c r="FA114">
        <v>48.9370666666667</v>
      </c>
      <c r="FB114">
        <v>50.5</v>
      </c>
      <c r="FC114">
        <v>49.0372</v>
      </c>
      <c r="FD114">
        <v>50.2789333333333</v>
      </c>
      <c r="FE114">
        <v>50.208</v>
      </c>
      <c r="FF114">
        <v>1155.61066666667</v>
      </c>
      <c r="FG114">
        <v>39.43</v>
      </c>
      <c r="FH114">
        <v>0</v>
      </c>
      <c r="FI114">
        <v>1761409870.3</v>
      </c>
      <c r="FJ114">
        <v>0</v>
      </c>
      <c r="FK114">
        <v>1457.5208</v>
      </c>
      <c r="FL114">
        <v>-0.873076925383122</v>
      </c>
      <c r="FM114">
        <v>8.55384610485257</v>
      </c>
      <c r="FN114">
        <v>17800.268</v>
      </c>
      <c r="FO114">
        <v>15</v>
      </c>
      <c r="FP114">
        <v>0</v>
      </c>
      <c r="FQ114" t="s">
        <v>439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-18.48327</v>
      </c>
      <c r="GD114">
        <v>0.96568421052631</v>
      </c>
      <c r="GE114">
        <v>0.204546794401672</v>
      </c>
      <c r="GF114">
        <v>0</v>
      </c>
      <c r="GG114">
        <v>1457.51529411765</v>
      </c>
      <c r="GH114">
        <v>-0.425668451154622</v>
      </c>
      <c r="GI114">
        <v>0.175335565569652</v>
      </c>
      <c r="GJ114">
        <v>-1</v>
      </c>
      <c r="GK114">
        <v>9.2288655</v>
      </c>
      <c r="GL114">
        <v>-0.0670046616541373</v>
      </c>
      <c r="GM114">
        <v>0.00651769397486584</v>
      </c>
      <c r="GN114">
        <v>1</v>
      </c>
      <c r="GO114">
        <v>1</v>
      </c>
      <c r="GP114">
        <v>2</v>
      </c>
      <c r="GQ114" t="s">
        <v>446</v>
      </c>
      <c r="GR114">
        <v>3.13063</v>
      </c>
      <c r="GS114">
        <v>2.71264</v>
      </c>
      <c r="GT114">
        <v>0.0842336</v>
      </c>
      <c r="GU114">
        <v>0.0871934</v>
      </c>
      <c r="GV114">
        <v>0.130307</v>
      </c>
      <c r="GW114">
        <v>0.104812</v>
      </c>
      <c r="GX114">
        <v>33841</v>
      </c>
      <c r="GY114">
        <v>35911</v>
      </c>
      <c r="GZ114">
        <v>33490.3</v>
      </c>
      <c r="HA114">
        <v>35677.6</v>
      </c>
      <c r="HB114">
        <v>41317.5</v>
      </c>
      <c r="HC114">
        <v>45919.9</v>
      </c>
      <c r="HD114">
        <v>52393.1</v>
      </c>
      <c r="HE114">
        <v>57082.1</v>
      </c>
      <c r="HF114">
        <v>1.83075</v>
      </c>
      <c r="HG114">
        <v>1.69305</v>
      </c>
      <c r="HH114">
        <v>-0.00444055</v>
      </c>
      <c r="HI114">
        <v>0</v>
      </c>
      <c r="HJ114">
        <v>36.0836</v>
      </c>
      <c r="HK114">
        <v>999.9</v>
      </c>
      <c r="HL114">
        <v>59.162</v>
      </c>
      <c r="HM114">
        <v>28.711</v>
      </c>
      <c r="HN114">
        <v>25.9172</v>
      </c>
      <c r="HO114">
        <v>56.1391</v>
      </c>
      <c r="HP114">
        <v>43.9744</v>
      </c>
      <c r="HQ114">
        <v>1</v>
      </c>
      <c r="HR114">
        <v>0.971883</v>
      </c>
      <c r="HS114">
        <v>2.9209</v>
      </c>
      <c r="HT114">
        <v>20.1102</v>
      </c>
      <c r="HU114">
        <v>5.19138</v>
      </c>
      <c r="HV114">
        <v>12.0099</v>
      </c>
      <c r="HW114">
        <v>4.97295</v>
      </c>
      <c r="HX114">
        <v>3.29487</v>
      </c>
      <c r="HY114">
        <v>9999</v>
      </c>
      <c r="HZ114">
        <v>9999</v>
      </c>
      <c r="IA114">
        <v>999.9</v>
      </c>
      <c r="IB114">
        <v>9999</v>
      </c>
      <c r="IC114">
        <v>1.86319</v>
      </c>
      <c r="ID114">
        <v>1.86813</v>
      </c>
      <c r="IE114">
        <v>1.86783</v>
      </c>
      <c r="IF114">
        <v>1.86905</v>
      </c>
      <c r="IG114">
        <v>1.86981</v>
      </c>
      <c r="IH114">
        <v>1.86594</v>
      </c>
      <c r="II114">
        <v>1.86697</v>
      </c>
      <c r="IJ114">
        <v>1.86844</v>
      </c>
      <c r="IK114">
        <v>5</v>
      </c>
      <c r="IL114">
        <v>0</v>
      </c>
      <c r="IM114">
        <v>0</v>
      </c>
      <c r="IN114">
        <v>0</v>
      </c>
      <c r="IO114" t="s">
        <v>441</v>
      </c>
      <c r="IP114" t="s">
        <v>442</v>
      </c>
      <c r="IQ114" t="s">
        <v>443</v>
      </c>
      <c r="IR114" t="s">
        <v>443</v>
      </c>
      <c r="IS114" t="s">
        <v>443</v>
      </c>
      <c r="IT114" t="s">
        <v>443</v>
      </c>
      <c r="IU114">
        <v>0</v>
      </c>
      <c r="IV114">
        <v>100</v>
      </c>
      <c r="IW114">
        <v>100</v>
      </c>
      <c r="IX114">
        <v>1.097</v>
      </c>
      <c r="IY114">
        <v>0.3152</v>
      </c>
      <c r="IZ114">
        <v>1.09748391826392</v>
      </c>
      <c r="JA114">
        <v>0</v>
      </c>
      <c r="JB114">
        <v>0</v>
      </c>
      <c r="JC114">
        <v>0</v>
      </c>
      <c r="JD114">
        <v>0.315191680746845</v>
      </c>
      <c r="JE114">
        <v>0</v>
      </c>
      <c r="JF114">
        <v>0</v>
      </c>
      <c r="JG114">
        <v>0</v>
      </c>
      <c r="JH114">
        <v>5</v>
      </c>
      <c r="JI114">
        <v>2273</v>
      </c>
      <c r="JJ114">
        <v>0</v>
      </c>
      <c r="JK114">
        <v>25</v>
      </c>
      <c r="JL114">
        <v>29356831.8</v>
      </c>
      <c r="JM114">
        <v>29356831.8</v>
      </c>
      <c r="JN114">
        <v>0.98999</v>
      </c>
      <c r="JO114">
        <v>2.61597</v>
      </c>
      <c r="JP114">
        <v>1.54785</v>
      </c>
      <c r="JQ114">
        <v>2.32178</v>
      </c>
      <c r="JR114">
        <v>1.64673</v>
      </c>
      <c r="JS114">
        <v>2.32666</v>
      </c>
      <c r="JT114">
        <v>32.976</v>
      </c>
      <c r="JU114">
        <v>24.1926</v>
      </c>
      <c r="JV114">
        <v>18</v>
      </c>
      <c r="JW114">
        <v>503.792</v>
      </c>
      <c r="JX114">
        <v>408.194</v>
      </c>
      <c r="JY114">
        <v>32.4697</v>
      </c>
      <c r="JZ114">
        <v>38.9449</v>
      </c>
      <c r="KA114">
        <v>30.0018</v>
      </c>
      <c r="KB114">
        <v>38.4975</v>
      </c>
      <c r="KC114">
        <v>38.3941</v>
      </c>
      <c r="KD114">
        <v>19.6786</v>
      </c>
      <c r="KE114">
        <v>0</v>
      </c>
      <c r="KF114">
        <v>100</v>
      </c>
      <c r="KG114">
        <v>32.4624</v>
      </c>
      <c r="KH114">
        <v>399.743</v>
      </c>
      <c r="KI114">
        <v>34.4882</v>
      </c>
      <c r="KJ114">
        <v>95.1343</v>
      </c>
      <c r="KK114">
        <v>92.4473</v>
      </c>
    </row>
    <row r="115" spans="1:297">
      <c r="A115">
        <v>99</v>
      </c>
      <c r="B115">
        <v>1761409915.1</v>
      </c>
      <c r="C115">
        <v>1734.09999990463</v>
      </c>
      <c r="D115" t="s">
        <v>641</v>
      </c>
      <c r="E115" t="s">
        <v>642</v>
      </c>
      <c r="F115">
        <v>5</v>
      </c>
      <c r="G115" t="s">
        <v>638</v>
      </c>
      <c r="H115" t="s">
        <v>436</v>
      </c>
      <c r="I115">
        <v>1761409906.45714</v>
      </c>
      <c r="J115">
        <f>(K115)/1000</f>
        <v>0</v>
      </c>
      <c r="K115">
        <f>IF(DP115, AN115, AH115)</f>
        <v>0</v>
      </c>
      <c r="L115">
        <f>IF(DP115, AI115, AG115)</f>
        <v>0</v>
      </c>
      <c r="M115">
        <f>DR115 - IF(AU115&gt;1, L115*DL115*100.0/(AW115), 0)</f>
        <v>0</v>
      </c>
      <c r="N115">
        <f>((T115-J115/2)*M115-L115)/(T115+J115/2)</f>
        <v>0</v>
      </c>
      <c r="O115">
        <f>N115*(DY115+DZ115)/1000.0</f>
        <v>0</v>
      </c>
      <c r="P115">
        <f>(DR115 - IF(AU115&gt;1, L115*DL115*100.0/(AW115), 0))*(DY115+DZ115)/1000.0</f>
        <v>0</v>
      </c>
      <c r="Q115">
        <f>2.0/((1/S115-1/R115)+SIGN(S115)*SQRT((1/S115-1/R115)*(1/S115-1/R115) + 4*DM115/((DM115+1)*(DM115+1))*(2*1/S115*1/R115-1/R115*1/R115)))</f>
        <v>0</v>
      </c>
      <c r="R115">
        <f>IF(LEFT(DN115,1)&lt;&gt;"0",IF(LEFT(DN115,1)="1",3.0,DO115),$D$5+$E$5*(EF115*DY115/($K$5*1000))+$F$5*(EF115*DY115/($K$5*1000))*MAX(MIN(DL115,$J$5),$I$5)*MAX(MIN(DL115,$J$5),$I$5)+$G$5*MAX(MIN(DL115,$J$5),$I$5)*(EF115*DY115/($K$5*1000))+$H$5*(EF115*DY115/($K$5*1000))*(EF115*DY115/($K$5*1000)))</f>
        <v>0</v>
      </c>
      <c r="S115">
        <f>J115*(1000-(1000*0.61365*exp(17.502*W115/(240.97+W115))/(DY115+DZ115)+DT115)/2)/(1000*0.61365*exp(17.502*W115/(240.97+W115))/(DY115+DZ115)-DT115)</f>
        <v>0</v>
      </c>
      <c r="T115">
        <f>1/((DM115+1)/(Q115/1.6)+1/(R115/1.37)) + DM115/((DM115+1)/(Q115/1.6) + DM115/(R115/1.37))</f>
        <v>0</v>
      </c>
      <c r="U115">
        <f>(DH115*DK115)</f>
        <v>0</v>
      </c>
      <c r="V115">
        <f>(EA115+(U115+2*0.95*5.67E-8*(((EA115+$B$7)+273)^4-(EA115+273)^4)-44100*J115)/(1.84*29.3*R115+8*0.95*5.67E-8*(EA115+273)^3))</f>
        <v>0</v>
      </c>
      <c r="W115">
        <f>($C$7*EB115+$D$7*EC115+$E$7*V115)</f>
        <v>0</v>
      </c>
      <c r="X115">
        <f>0.61365*exp(17.502*W115/(240.97+W115))</f>
        <v>0</v>
      </c>
      <c r="Y115">
        <f>(Z115/AA115*100)</f>
        <v>0</v>
      </c>
      <c r="Z115">
        <f>DT115*(DY115+DZ115)/1000</f>
        <v>0</v>
      </c>
      <c r="AA115">
        <f>0.61365*exp(17.502*EA115/(240.97+EA115))</f>
        <v>0</v>
      </c>
      <c r="AB115">
        <f>(X115-DT115*(DY115+DZ115)/1000)</f>
        <v>0</v>
      </c>
      <c r="AC115">
        <f>(-J115*44100)</f>
        <v>0</v>
      </c>
      <c r="AD115">
        <f>2*29.3*R115*0.92*(EA115-W115)</f>
        <v>0</v>
      </c>
      <c r="AE115">
        <f>2*0.95*5.67E-8*(((EA115+$B$7)+273)^4-(W115+273)^4)</f>
        <v>0</v>
      </c>
      <c r="AF115">
        <f>U115+AE115+AC115+AD115</f>
        <v>0</v>
      </c>
      <c r="AG115">
        <f>DX115*AU115*(DS115-DR115*(1000-AU115*DU115)/(1000-AU115*DT115))/(100*DL115)</f>
        <v>0</v>
      </c>
      <c r="AH115">
        <f>1000*DX115*AU115*(DT115-DU115)/(100*DL115*(1000-AU115*DT115))</f>
        <v>0</v>
      </c>
      <c r="AI115">
        <f>(AJ115 - AK115 - DY115*1E3/(8.314*(EA115+273.15)) * AM115/DX115 * AL115) * DX115/(100*DL115) * (1000 - DU115)/1000</f>
        <v>0</v>
      </c>
      <c r="AJ115">
        <v>425.558727999049</v>
      </c>
      <c r="AK115">
        <v>413.364721212121</v>
      </c>
      <c r="AL115">
        <v>-0.601618905218652</v>
      </c>
      <c r="AM115">
        <v>64.8317152788884</v>
      </c>
      <c r="AN115">
        <f>(AP115 - AO115 + DY115*1E3/(8.314*(EA115+273.15)) * AR115/DX115 * AQ115) * DX115/(100*DL115) * 1000/(1000 - AP115)</f>
        <v>0</v>
      </c>
      <c r="AO115">
        <v>25.2626839456804</v>
      </c>
      <c r="AP115">
        <v>34.4756018181818</v>
      </c>
      <c r="AQ115">
        <v>-6.39814632025463e-05</v>
      </c>
      <c r="AR115">
        <v>110.920641210874</v>
      </c>
      <c r="AS115">
        <v>0</v>
      </c>
      <c r="AT115">
        <v>0</v>
      </c>
      <c r="AU115">
        <f>IF(AS115*$H$13&gt;=AW115,1.0,(AW115/(AW115-AS115*$H$13)))</f>
        <v>0</v>
      </c>
      <c r="AV115">
        <f>(AU115-1)*100</f>
        <v>0</v>
      </c>
      <c r="AW115">
        <f>MAX(0,($B$13+$C$13*EF115)/(1+$D$13*EF115)*DY115/(EA115+273)*$E$13)</f>
        <v>0</v>
      </c>
      <c r="AX115" t="s">
        <v>437</v>
      </c>
      <c r="AY115" t="s">
        <v>437</v>
      </c>
      <c r="AZ115">
        <v>0</v>
      </c>
      <c r="BA115">
        <v>0</v>
      </c>
      <c r="BB115">
        <f>1-AZ115/BA115</f>
        <v>0</v>
      </c>
      <c r="BC115">
        <v>0</v>
      </c>
      <c r="BD115" t="s">
        <v>437</v>
      </c>
      <c r="BE115" t="s">
        <v>437</v>
      </c>
      <c r="BF115">
        <v>0</v>
      </c>
      <c r="BG115">
        <v>0</v>
      </c>
      <c r="BH115">
        <f>1-BF115/BG115</f>
        <v>0</v>
      </c>
      <c r="BI115">
        <v>0.5</v>
      </c>
      <c r="BJ115">
        <f>DI115</f>
        <v>0</v>
      </c>
      <c r="BK115">
        <f>L115</f>
        <v>0</v>
      </c>
      <c r="BL115">
        <f>BH115*BI115*BJ115</f>
        <v>0</v>
      </c>
      <c r="BM115">
        <f>(BK115-BC115)/BJ115</f>
        <v>0</v>
      </c>
      <c r="BN115">
        <f>(BA115-BG115)/BG115</f>
        <v>0</v>
      </c>
      <c r="BO115">
        <f>AZ115/(BB115+AZ115/BG115)</f>
        <v>0</v>
      </c>
      <c r="BP115" t="s">
        <v>437</v>
      </c>
      <c r="BQ115">
        <v>0</v>
      </c>
      <c r="BR115">
        <f>IF(BQ115&lt;&gt;0, BQ115, BO115)</f>
        <v>0</v>
      </c>
      <c r="BS115">
        <f>1-BR115/BG115</f>
        <v>0</v>
      </c>
      <c r="BT115">
        <f>(BG115-BF115)/(BG115-BR115)</f>
        <v>0</v>
      </c>
      <c r="BU115">
        <f>(BA115-BG115)/(BA115-BR115)</f>
        <v>0</v>
      </c>
      <c r="BV115">
        <f>(BG115-BF115)/(BG115-AZ115)</f>
        <v>0</v>
      </c>
      <c r="BW115">
        <f>(BA115-BG115)/(BA115-AZ115)</f>
        <v>0</v>
      </c>
      <c r="BX115">
        <f>(BT115*BR115/BF115)</f>
        <v>0</v>
      </c>
      <c r="BY115">
        <f>(1-BX115)</f>
        <v>0</v>
      </c>
      <c r="DH115">
        <f>$B$11*EG115+$C$11*EH115+$F$11*ES115*(1-EV115)</f>
        <v>0</v>
      </c>
      <c r="DI115">
        <f>DH115*DJ115</f>
        <v>0</v>
      </c>
      <c r="DJ115">
        <f>($B$11*$D$9+$C$11*$D$9+$F$11*((FF115+EX115)/MAX(FF115+EX115+FG115, 0.1)*$I$9+FG115/MAX(FF115+EX115+FG115, 0.1)*$J$9))/($B$11+$C$11+$F$11)</f>
        <v>0</v>
      </c>
      <c r="DK115">
        <f>($B$11*$K$9+$C$11*$K$9+$F$11*((FF115+EX115)/MAX(FF115+EX115+FG115, 0.1)*$P$9+FG115/MAX(FF115+EX115+FG115, 0.1)*$Q$9))/($B$11+$C$11+$F$11)</f>
        <v>0</v>
      </c>
      <c r="DL115">
        <v>6</v>
      </c>
      <c r="DM115">
        <v>0.5</v>
      </c>
      <c r="DN115" t="s">
        <v>438</v>
      </c>
      <c r="DO115">
        <v>2</v>
      </c>
      <c r="DP115" t="b">
        <v>1</v>
      </c>
      <c r="DQ115">
        <v>1761409906.45714</v>
      </c>
      <c r="DR115">
        <v>401.095428571428</v>
      </c>
      <c r="DS115">
        <v>417.725142857143</v>
      </c>
      <c r="DT115">
        <v>34.4817071428571</v>
      </c>
      <c r="DU115">
        <v>25.2606214285714</v>
      </c>
      <c r="DV115">
        <v>399.997928571429</v>
      </c>
      <c r="DW115">
        <v>34.1665214285714</v>
      </c>
      <c r="DX115">
        <v>500.011928571429</v>
      </c>
      <c r="DY115">
        <v>90.285</v>
      </c>
      <c r="DZ115">
        <v>0.0345295</v>
      </c>
      <c r="EA115">
        <v>36.77965</v>
      </c>
      <c r="EB115">
        <v>36.01575</v>
      </c>
      <c r="EC115">
        <v>999.9</v>
      </c>
      <c r="ED115">
        <v>0</v>
      </c>
      <c r="EE115">
        <v>0</v>
      </c>
      <c r="EF115">
        <v>10004.2228571429</v>
      </c>
      <c r="EG115">
        <v>0</v>
      </c>
      <c r="EH115">
        <v>1228.58714285714</v>
      </c>
      <c r="EI115">
        <v>-16.6296807142857</v>
      </c>
      <c r="EJ115">
        <v>415.419785714286</v>
      </c>
      <c r="EK115">
        <v>428.550642857143</v>
      </c>
      <c r="EL115">
        <v>9.221075</v>
      </c>
      <c r="EM115">
        <v>417.725142857143</v>
      </c>
      <c r="EN115">
        <v>25.2606214285714</v>
      </c>
      <c r="EO115">
        <v>3.11318142857143</v>
      </c>
      <c r="EP115">
        <v>2.280655</v>
      </c>
      <c r="EQ115">
        <v>24.6459714285714</v>
      </c>
      <c r="ER115">
        <v>19.5404214285714</v>
      </c>
      <c r="ES115">
        <v>1200.00642857143</v>
      </c>
      <c r="ET115">
        <v>0.967005</v>
      </c>
      <c r="EU115">
        <v>0.0329951428571429</v>
      </c>
      <c r="EV115">
        <v>0</v>
      </c>
      <c r="EW115">
        <v>1457.48857142857</v>
      </c>
      <c r="EX115">
        <v>5.00059</v>
      </c>
      <c r="EY115">
        <v>17801.3571428571</v>
      </c>
      <c r="EZ115">
        <v>10358.7642857143</v>
      </c>
      <c r="FA115">
        <v>48.955</v>
      </c>
      <c r="FB115">
        <v>50.5132857142857</v>
      </c>
      <c r="FC115">
        <v>49.0620714285714</v>
      </c>
      <c r="FD115">
        <v>50.2987142857143</v>
      </c>
      <c r="FE115">
        <v>50.2275</v>
      </c>
      <c r="FF115">
        <v>1155.57642857143</v>
      </c>
      <c r="FG115">
        <v>39.43</v>
      </c>
      <c r="FH115">
        <v>0</v>
      </c>
      <c r="FI115">
        <v>1761409875.1</v>
      </c>
      <c r="FJ115">
        <v>0</v>
      </c>
      <c r="FK115">
        <v>1457.5124</v>
      </c>
      <c r="FL115">
        <v>1.78615384598796</v>
      </c>
      <c r="FM115">
        <v>25.2692307639271</v>
      </c>
      <c r="FN115">
        <v>17801.88</v>
      </c>
      <c r="FO115">
        <v>15</v>
      </c>
      <c r="FP115">
        <v>0</v>
      </c>
      <c r="FQ115" t="s">
        <v>439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-17.1628157142857</v>
      </c>
      <c r="GD115">
        <v>18.9453818181819</v>
      </c>
      <c r="GE115">
        <v>2.65259097523368</v>
      </c>
      <c r="GF115">
        <v>0</v>
      </c>
      <c r="GG115">
        <v>1457.53852941176</v>
      </c>
      <c r="GH115">
        <v>0.0145148948100276</v>
      </c>
      <c r="GI115">
        <v>0.210505447085332</v>
      </c>
      <c r="GJ115">
        <v>-1</v>
      </c>
      <c r="GK115">
        <v>9.22401</v>
      </c>
      <c r="GL115">
        <v>-0.0646075324675205</v>
      </c>
      <c r="GM115">
        <v>0.00661207769377924</v>
      </c>
      <c r="GN115">
        <v>1</v>
      </c>
      <c r="GO115">
        <v>1</v>
      </c>
      <c r="GP115">
        <v>2</v>
      </c>
      <c r="GQ115" t="s">
        <v>446</v>
      </c>
      <c r="GR115">
        <v>3.13072</v>
      </c>
      <c r="GS115">
        <v>2.71207</v>
      </c>
      <c r="GT115">
        <v>0.0836244</v>
      </c>
      <c r="GU115">
        <v>0.0851644</v>
      </c>
      <c r="GV115">
        <v>0.130286</v>
      </c>
      <c r="GW115">
        <v>0.104808</v>
      </c>
      <c r="GX115">
        <v>33862</v>
      </c>
      <c r="GY115">
        <v>35989.1</v>
      </c>
      <c r="GZ115">
        <v>33488.9</v>
      </c>
      <c r="HA115">
        <v>35676</v>
      </c>
      <c r="HB115">
        <v>41316.9</v>
      </c>
      <c r="HC115">
        <v>45917.9</v>
      </c>
      <c r="HD115">
        <v>52391</v>
      </c>
      <c r="HE115">
        <v>57079.6</v>
      </c>
      <c r="HF115">
        <v>1.83022</v>
      </c>
      <c r="HG115">
        <v>1.69228</v>
      </c>
      <c r="HH115">
        <v>-0.00491366</v>
      </c>
      <c r="HI115">
        <v>0</v>
      </c>
      <c r="HJ115">
        <v>36.085</v>
      </c>
      <c r="HK115">
        <v>999.9</v>
      </c>
      <c r="HL115">
        <v>59.138</v>
      </c>
      <c r="HM115">
        <v>28.711</v>
      </c>
      <c r="HN115">
        <v>25.9048</v>
      </c>
      <c r="HO115">
        <v>56.2391</v>
      </c>
      <c r="HP115">
        <v>43.77</v>
      </c>
      <c r="HQ115">
        <v>1</v>
      </c>
      <c r="HR115">
        <v>0.973712</v>
      </c>
      <c r="HS115">
        <v>2.90009</v>
      </c>
      <c r="HT115">
        <v>20.1103</v>
      </c>
      <c r="HU115">
        <v>5.19048</v>
      </c>
      <c r="HV115">
        <v>12.0099</v>
      </c>
      <c r="HW115">
        <v>4.9725</v>
      </c>
      <c r="HX115">
        <v>3.29463</v>
      </c>
      <c r="HY115">
        <v>9999</v>
      </c>
      <c r="HZ115">
        <v>9999</v>
      </c>
      <c r="IA115">
        <v>999.9</v>
      </c>
      <c r="IB115">
        <v>9999</v>
      </c>
      <c r="IC115">
        <v>1.86318</v>
      </c>
      <c r="ID115">
        <v>1.86812</v>
      </c>
      <c r="IE115">
        <v>1.86783</v>
      </c>
      <c r="IF115">
        <v>1.86905</v>
      </c>
      <c r="IG115">
        <v>1.86981</v>
      </c>
      <c r="IH115">
        <v>1.86591</v>
      </c>
      <c r="II115">
        <v>1.86697</v>
      </c>
      <c r="IJ115">
        <v>1.86841</v>
      </c>
      <c r="IK115">
        <v>5</v>
      </c>
      <c r="IL115">
        <v>0</v>
      </c>
      <c r="IM115">
        <v>0</v>
      </c>
      <c r="IN115">
        <v>0</v>
      </c>
      <c r="IO115" t="s">
        <v>441</v>
      </c>
      <c r="IP115" t="s">
        <v>442</v>
      </c>
      <c r="IQ115" t="s">
        <v>443</v>
      </c>
      <c r="IR115" t="s">
        <v>443</v>
      </c>
      <c r="IS115" t="s">
        <v>443</v>
      </c>
      <c r="IT115" t="s">
        <v>443</v>
      </c>
      <c r="IU115">
        <v>0</v>
      </c>
      <c r="IV115">
        <v>100</v>
      </c>
      <c r="IW115">
        <v>100</v>
      </c>
      <c r="IX115">
        <v>1.098</v>
      </c>
      <c r="IY115">
        <v>0.3152</v>
      </c>
      <c r="IZ115">
        <v>1.09748391826392</v>
      </c>
      <c r="JA115">
        <v>0</v>
      </c>
      <c r="JB115">
        <v>0</v>
      </c>
      <c r="JC115">
        <v>0</v>
      </c>
      <c r="JD115">
        <v>0.315191680746845</v>
      </c>
      <c r="JE115">
        <v>0</v>
      </c>
      <c r="JF115">
        <v>0</v>
      </c>
      <c r="JG115">
        <v>0</v>
      </c>
      <c r="JH115">
        <v>5</v>
      </c>
      <c r="JI115">
        <v>2273</v>
      </c>
      <c r="JJ115">
        <v>0</v>
      </c>
      <c r="JK115">
        <v>25</v>
      </c>
      <c r="JL115">
        <v>29356831.9</v>
      </c>
      <c r="JM115">
        <v>29356831.9</v>
      </c>
      <c r="JN115">
        <v>0.958252</v>
      </c>
      <c r="JO115">
        <v>2.61475</v>
      </c>
      <c r="JP115">
        <v>1.54785</v>
      </c>
      <c r="JQ115">
        <v>2.32178</v>
      </c>
      <c r="JR115">
        <v>1.64673</v>
      </c>
      <c r="JS115">
        <v>2.38159</v>
      </c>
      <c r="JT115">
        <v>32.9983</v>
      </c>
      <c r="JU115">
        <v>24.2013</v>
      </c>
      <c r="JV115">
        <v>18</v>
      </c>
      <c r="JW115">
        <v>503.558</v>
      </c>
      <c r="JX115">
        <v>407.839</v>
      </c>
      <c r="JY115">
        <v>32.4538</v>
      </c>
      <c r="JZ115">
        <v>38.9635</v>
      </c>
      <c r="KA115">
        <v>30.0018</v>
      </c>
      <c r="KB115">
        <v>38.5156</v>
      </c>
      <c r="KC115">
        <v>38.412</v>
      </c>
      <c r="KD115">
        <v>19.1031</v>
      </c>
      <c r="KE115">
        <v>0</v>
      </c>
      <c r="KF115">
        <v>100</v>
      </c>
      <c r="KG115">
        <v>32.4521</v>
      </c>
      <c r="KH115">
        <v>386.307</v>
      </c>
      <c r="KI115">
        <v>34.4882</v>
      </c>
      <c r="KJ115">
        <v>95.1304</v>
      </c>
      <c r="KK115">
        <v>92.4432</v>
      </c>
    </row>
    <row r="116" spans="1:297">
      <c r="A116">
        <v>100</v>
      </c>
      <c r="B116">
        <v>1761409920.1</v>
      </c>
      <c r="C116">
        <v>1739.09999990463</v>
      </c>
      <c r="D116" t="s">
        <v>643</v>
      </c>
      <c r="E116" t="s">
        <v>644</v>
      </c>
      <c r="F116">
        <v>5</v>
      </c>
      <c r="G116" t="s">
        <v>638</v>
      </c>
      <c r="H116" t="s">
        <v>436</v>
      </c>
      <c r="I116">
        <v>1761409911.94615</v>
      </c>
      <c r="J116">
        <f>(K116)/1000</f>
        <v>0</v>
      </c>
      <c r="K116">
        <f>IF(DP116, AN116, AH116)</f>
        <v>0</v>
      </c>
      <c r="L116">
        <f>IF(DP116, AI116, AG116)</f>
        <v>0</v>
      </c>
      <c r="M116">
        <f>DR116 - IF(AU116&gt;1, L116*DL116*100.0/(AW116), 0)</f>
        <v>0</v>
      </c>
      <c r="N116">
        <f>((T116-J116/2)*M116-L116)/(T116+J116/2)</f>
        <v>0</v>
      </c>
      <c r="O116">
        <f>N116*(DY116+DZ116)/1000.0</f>
        <v>0</v>
      </c>
      <c r="P116">
        <f>(DR116 - IF(AU116&gt;1, L116*DL116*100.0/(AW116), 0))*(DY116+DZ116)/1000.0</f>
        <v>0</v>
      </c>
      <c r="Q116">
        <f>2.0/((1/S116-1/R116)+SIGN(S116)*SQRT((1/S116-1/R116)*(1/S116-1/R116) + 4*DM116/((DM116+1)*(DM116+1))*(2*1/S116*1/R116-1/R116*1/R116)))</f>
        <v>0</v>
      </c>
      <c r="R116">
        <f>IF(LEFT(DN116,1)&lt;&gt;"0",IF(LEFT(DN116,1)="1",3.0,DO116),$D$5+$E$5*(EF116*DY116/($K$5*1000))+$F$5*(EF116*DY116/($K$5*1000))*MAX(MIN(DL116,$J$5),$I$5)*MAX(MIN(DL116,$J$5),$I$5)+$G$5*MAX(MIN(DL116,$J$5),$I$5)*(EF116*DY116/($K$5*1000))+$H$5*(EF116*DY116/($K$5*1000))*(EF116*DY116/($K$5*1000)))</f>
        <v>0</v>
      </c>
      <c r="S116">
        <f>J116*(1000-(1000*0.61365*exp(17.502*W116/(240.97+W116))/(DY116+DZ116)+DT116)/2)/(1000*0.61365*exp(17.502*W116/(240.97+W116))/(DY116+DZ116)-DT116)</f>
        <v>0</v>
      </c>
      <c r="T116">
        <f>1/((DM116+1)/(Q116/1.6)+1/(R116/1.37)) + DM116/((DM116+1)/(Q116/1.6) + DM116/(R116/1.37))</f>
        <v>0</v>
      </c>
      <c r="U116">
        <f>(DH116*DK116)</f>
        <v>0</v>
      </c>
      <c r="V116">
        <f>(EA116+(U116+2*0.95*5.67E-8*(((EA116+$B$7)+273)^4-(EA116+273)^4)-44100*J116)/(1.84*29.3*R116+8*0.95*5.67E-8*(EA116+273)^3))</f>
        <v>0</v>
      </c>
      <c r="W116">
        <f>($C$7*EB116+$D$7*EC116+$E$7*V116)</f>
        <v>0</v>
      </c>
      <c r="X116">
        <f>0.61365*exp(17.502*W116/(240.97+W116))</f>
        <v>0</v>
      </c>
      <c r="Y116">
        <f>(Z116/AA116*100)</f>
        <v>0</v>
      </c>
      <c r="Z116">
        <f>DT116*(DY116+DZ116)/1000</f>
        <v>0</v>
      </c>
      <c r="AA116">
        <f>0.61365*exp(17.502*EA116/(240.97+EA116))</f>
        <v>0</v>
      </c>
      <c r="AB116">
        <f>(X116-DT116*(DY116+DZ116)/1000)</f>
        <v>0</v>
      </c>
      <c r="AC116">
        <f>(-J116*44100)</f>
        <v>0</v>
      </c>
      <c r="AD116">
        <f>2*29.3*R116*0.92*(EA116-W116)</f>
        <v>0</v>
      </c>
      <c r="AE116">
        <f>2*0.95*5.67E-8*(((EA116+$B$7)+273)^4-(W116+273)^4)</f>
        <v>0</v>
      </c>
      <c r="AF116">
        <f>U116+AE116+AC116+AD116</f>
        <v>0</v>
      </c>
      <c r="AG116">
        <f>DX116*AU116*(DS116-DR116*(1000-AU116*DU116)/(1000-AU116*DT116))/(100*DL116)</f>
        <v>0</v>
      </c>
      <c r="AH116">
        <f>1000*DX116*AU116*(DT116-DU116)/(100*DL116*(1000-AU116*DT116))</f>
        <v>0</v>
      </c>
      <c r="AI116">
        <f>(AJ116 - AK116 - DY116*1E3/(8.314*(EA116+273.15)) * AM116/DX116 * AL116) * DX116/(100*DL116) * (1000 - DU116)/1000</f>
        <v>0</v>
      </c>
      <c r="AJ116">
        <v>411.30761761961</v>
      </c>
      <c r="AK116">
        <v>404.5818</v>
      </c>
      <c r="AL116">
        <v>-1.85164961254447</v>
      </c>
      <c r="AM116">
        <v>64.8317152788884</v>
      </c>
      <c r="AN116">
        <f>(AP116 - AO116 + DY116*1E3/(8.314*(EA116+273.15)) * AR116/DX116 * AQ116) * DX116/(100*DL116) * 1000/(1000 - AP116)</f>
        <v>0</v>
      </c>
      <c r="AO116">
        <v>25.262381425322</v>
      </c>
      <c r="AP116">
        <v>34.4702642424243</v>
      </c>
      <c r="AQ116">
        <v>-4.01832869736669e-05</v>
      </c>
      <c r="AR116">
        <v>110.920641210874</v>
      </c>
      <c r="AS116">
        <v>0</v>
      </c>
      <c r="AT116">
        <v>0</v>
      </c>
      <c r="AU116">
        <f>IF(AS116*$H$13&gt;=AW116,1.0,(AW116/(AW116-AS116*$H$13)))</f>
        <v>0</v>
      </c>
      <c r="AV116">
        <f>(AU116-1)*100</f>
        <v>0</v>
      </c>
      <c r="AW116">
        <f>MAX(0,($B$13+$C$13*EF116)/(1+$D$13*EF116)*DY116/(EA116+273)*$E$13)</f>
        <v>0</v>
      </c>
      <c r="AX116" t="s">
        <v>437</v>
      </c>
      <c r="AY116" t="s">
        <v>437</v>
      </c>
      <c r="AZ116">
        <v>0</v>
      </c>
      <c r="BA116">
        <v>0</v>
      </c>
      <c r="BB116">
        <f>1-AZ116/BA116</f>
        <v>0</v>
      </c>
      <c r="BC116">
        <v>0</v>
      </c>
      <c r="BD116" t="s">
        <v>437</v>
      </c>
      <c r="BE116" t="s">
        <v>437</v>
      </c>
      <c r="BF116">
        <v>0</v>
      </c>
      <c r="BG116">
        <v>0</v>
      </c>
      <c r="BH116">
        <f>1-BF116/BG116</f>
        <v>0</v>
      </c>
      <c r="BI116">
        <v>0.5</v>
      </c>
      <c r="BJ116">
        <f>DI116</f>
        <v>0</v>
      </c>
      <c r="BK116">
        <f>L116</f>
        <v>0</v>
      </c>
      <c r="BL116">
        <f>BH116*BI116*BJ116</f>
        <v>0</v>
      </c>
      <c r="BM116">
        <f>(BK116-BC116)/BJ116</f>
        <v>0</v>
      </c>
      <c r="BN116">
        <f>(BA116-BG116)/BG116</f>
        <v>0</v>
      </c>
      <c r="BO116">
        <f>AZ116/(BB116+AZ116/BG116)</f>
        <v>0</v>
      </c>
      <c r="BP116" t="s">
        <v>437</v>
      </c>
      <c r="BQ116">
        <v>0</v>
      </c>
      <c r="BR116">
        <f>IF(BQ116&lt;&gt;0, BQ116, BO116)</f>
        <v>0</v>
      </c>
      <c r="BS116">
        <f>1-BR116/BG116</f>
        <v>0</v>
      </c>
      <c r="BT116">
        <f>(BG116-BF116)/(BG116-BR116)</f>
        <v>0</v>
      </c>
      <c r="BU116">
        <f>(BA116-BG116)/(BA116-BR116)</f>
        <v>0</v>
      </c>
      <c r="BV116">
        <f>(BG116-BF116)/(BG116-AZ116)</f>
        <v>0</v>
      </c>
      <c r="BW116">
        <f>(BA116-BG116)/(BA116-AZ116)</f>
        <v>0</v>
      </c>
      <c r="BX116">
        <f>(BT116*BR116/BF116)</f>
        <v>0</v>
      </c>
      <c r="BY116">
        <f>(1-BX116)</f>
        <v>0</v>
      </c>
      <c r="DH116">
        <f>$B$11*EG116+$C$11*EH116+$F$11*ES116*(1-EV116)</f>
        <v>0</v>
      </c>
      <c r="DI116">
        <f>DH116*DJ116</f>
        <v>0</v>
      </c>
      <c r="DJ116">
        <f>($B$11*$D$9+$C$11*$D$9+$F$11*((FF116+EX116)/MAX(FF116+EX116+FG116, 0.1)*$I$9+FG116/MAX(FF116+EX116+FG116, 0.1)*$J$9))/($B$11+$C$11+$F$11)</f>
        <v>0</v>
      </c>
      <c r="DK116">
        <f>($B$11*$K$9+$C$11*$K$9+$F$11*((FF116+EX116)/MAX(FF116+EX116+FG116, 0.1)*$P$9+FG116/MAX(FF116+EX116+FG116, 0.1)*$Q$9))/($B$11+$C$11+$F$11)</f>
        <v>0</v>
      </c>
      <c r="DL116">
        <v>6</v>
      </c>
      <c r="DM116">
        <v>0.5</v>
      </c>
      <c r="DN116" t="s">
        <v>438</v>
      </c>
      <c r="DO116">
        <v>2</v>
      </c>
      <c r="DP116" t="b">
        <v>1</v>
      </c>
      <c r="DQ116">
        <v>1761409911.94615</v>
      </c>
      <c r="DR116">
        <v>398.635538461538</v>
      </c>
      <c r="DS116">
        <v>410.847846153846</v>
      </c>
      <c r="DT116">
        <v>34.4769384615385</v>
      </c>
      <c r="DU116">
        <v>25.2616384615385</v>
      </c>
      <c r="DV116">
        <v>397.538</v>
      </c>
      <c r="DW116">
        <v>34.1617461538462</v>
      </c>
      <c r="DX116">
        <v>500.025307692308</v>
      </c>
      <c r="DY116">
        <v>90.2846230769231</v>
      </c>
      <c r="DZ116">
        <v>0.0344731692307692</v>
      </c>
      <c r="EA116">
        <v>36.7779846153846</v>
      </c>
      <c r="EB116">
        <v>36.0086</v>
      </c>
      <c r="EC116">
        <v>999.9</v>
      </c>
      <c r="ED116">
        <v>0</v>
      </c>
      <c r="EE116">
        <v>0</v>
      </c>
      <c r="EF116">
        <v>9997.87153846154</v>
      </c>
      <c r="EG116">
        <v>0</v>
      </c>
      <c r="EH116">
        <v>1228.54384615385</v>
      </c>
      <c r="EI116">
        <v>-12.2122238461538</v>
      </c>
      <c r="EJ116">
        <v>412.869923076923</v>
      </c>
      <c r="EK116">
        <v>421.495538461538</v>
      </c>
      <c r="EL116">
        <v>9.21530461538462</v>
      </c>
      <c r="EM116">
        <v>410.847846153846</v>
      </c>
      <c r="EN116">
        <v>25.2616384615385</v>
      </c>
      <c r="EO116">
        <v>3.11273769230769</v>
      </c>
      <c r="EP116">
        <v>2.28073538461538</v>
      </c>
      <c r="EQ116">
        <v>24.6435769230769</v>
      </c>
      <c r="ER116">
        <v>19.5409923076923</v>
      </c>
      <c r="ES116">
        <v>1199.99230769231</v>
      </c>
      <c r="ET116">
        <v>0.967004923076923</v>
      </c>
      <c r="EU116">
        <v>0.0329952461538462</v>
      </c>
      <c r="EV116">
        <v>0</v>
      </c>
      <c r="EW116">
        <v>1457.65153846154</v>
      </c>
      <c r="EX116">
        <v>5.00059</v>
      </c>
      <c r="EY116">
        <v>17804.8538461538</v>
      </c>
      <c r="EZ116">
        <v>10358.6538461538</v>
      </c>
      <c r="FA116">
        <v>48.9757692307692</v>
      </c>
      <c r="FB116">
        <v>50.5333846153846</v>
      </c>
      <c r="FC116">
        <v>49.0813846153846</v>
      </c>
      <c r="FD116">
        <v>50.3313846153846</v>
      </c>
      <c r="FE116">
        <v>50.25</v>
      </c>
      <c r="FF116">
        <v>1155.56230769231</v>
      </c>
      <c r="FG116">
        <v>39.43</v>
      </c>
      <c r="FH116">
        <v>0</v>
      </c>
      <c r="FI116">
        <v>1761409879.9</v>
      </c>
      <c r="FJ116">
        <v>0</v>
      </c>
      <c r="FK116">
        <v>1457.7308</v>
      </c>
      <c r="FL116">
        <v>3.67846152648461</v>
      </c>
      <c r="FM116">
        <v>63.9153845484303</v>
      </c>
      <c r="FN116">
        <v>17805.472</v>
      </c>
      <c r="FO116">
        <v>15</v>
      </c>
      <c r="FP116">
        <v>0</v>
      </c>
      <c r="FQ116" t="s">
        <v>439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-13.798812</v>
      </c>
      <c r="GD116">
        <v>53.8526715789474</v>
      </c>
      <c r="GE116">
        <v>5.61279679038944</v>
      </c>
      <c r="GF116">
        <v>0</v>
      </c>
      <c r="GG116">
        <v>1457.62529411765</v>
      </c>
      <c r="GH116">
        <v>2.13781511937108</v>
      </c>
      <c r="GI116">
        <v>0.300678011227937</v>
      </c>
      <c r="GJ116">
        <v>-1</v>
      </c>
      <c r="GK116">
        <v>9.217955</v>
      </c>
      <c r="GL116">
        <v>-0.0611927819548728</v>
      </c>
      <c r="GM116">
        <v>0.00596712870650545</v>
      </c>
      <c r="GN116">
        <v>1</v>
      </c>
      <c r="GO116">
        <v>1</v>
      </c>
      <c r="GP116">
        <v>2</v>
      </c>
      <c r="GQ116" t="s">
        <v>446</v>
      </c>
      <c r="GR116">
        <v>3.13053</v>
      </c>
      <c r="GS116">
        <v>2.71244</v>
      </c>
      <c r="GT116">
        <v>0.0821064</v>
      </c>
      <c r="GU116">
        <v>0.0826723</v>
      </c>
      <c r="GV116">
        <v>0.130273</v>
      </c>
      <c r="GW116">
        <v>0.104806</v>
      </c>
      <c r="GX116">
        <v>33916.4</v>
      </c>
      <c r="GY116">
        <v>36085.3</v>
      </c>
      <c r="GZ116">
        <v>33487.3</v>
      </c>
      <c r="HA116">
        <v>35674.3</v>
      </c>
      <c r="HB116">
        <v>41316.2</v>
      </c>
      <c r="HC116">
        <v>45915.9</v>
      </c>
      <c r="HD116">
        <v>52389.2</v>
      </c>
      <c r="HE116">
        <v>57077.3</v>
      </c>
      <c r="HF116">
        <v>1.8301</v>
      </c>
      <c r="HG116">
        <v>1.69208</v>
      </c>
      <c r="HH116">
        <v>-0.00530109</v>
      </c>
      <c r="HI116">
        <v>0</v>
      </c>
      <c r="HJ116">
        <v>36.0877</v>
      </c>
      <c r="HK116">
        <v>999.9</v>
      </c>
      <c r="HL116">
        <v>59.138</v>
      </c>
      <c r="HM116">
        <v>28.711</v>
      </c>
      <c r="HN116">
        <v>25.905</v>
      </c>
      <c r="HO116">
        <v>56.4291</v>
      </c>
      <c r="HP116">
        <v>43.762</v>
      </c>
      <c r="HQ116">
        <v>1</v>
      </c>
      <c r="HR116">
        <v>0.975325</v>
      </c>
      <c r="HS116">
        <v>2.87408</v>
      </c>
      <c r="HT116">
        <v>20.1108</v>
      </c>
      <c r="HU116">
        <v>5.19078</v>
      </c>
      <c r="HV116">
        <v>12.0099</v>
      </c>
      <c r="HW116">
        <v>4.97285</v>
      </c>
      <c r="HX116">
        <v>3.2949</v>
      </c>
      <c r="HY116">
        <v>9999</v>
      </c>
      <c r="HZ116">
        <v>9999</v>
      </c>
      <c r="IA116">
        <v>999.9</v>
      </c>
      <c r="IB116">
        <v>9999</v>
      </c>
      <c r="IC116">
        <v>1.86322</v>
      </c>
      <c r="ID116">
        <v>1.86813</v>
      </c>
      <c r="IE116">
        <v>1.86783</v>
      </c>
      <c r="IF116">
        <v>1.86905</v>
      </c>
      <c r="IG116">
        <v>1.86981</v>
      </c>
      <c r="IH116">
        <v>1.86594</v>
      </c>
      <c r="II116">
        <v>1.867</v>
      </c>
      <c r="IJ116">
        <v>1.86843</v>
      </c>
      <c r="IK116">
        <v>5</v>
      </c>
      <c r="IL116">
        <v>0</v>
      </c>
      <c r="IM116">
        <v>0</v>
      </c>
      <c r="IN116">
        <v>0</v>
      </c>
      <c r="IO116" t="s">
        <v>441</v>
      </c>
      <c r="IP116" t="s">
        <v>442</v>
      </c>
      <c r="IQ116" t="s">
        <v>443</v>
      </c>
      <c r="IR116" t="s">
        <v>443</v>
      </c>
      <c r="IS116" t="s">
        <v>443</v>
      </c>
      <c r="IT116" t="s">
        <v>443</v>
      </c>
      <c r="IU116">
        <v>0</v>
      </c>
      <c r="IV116">
        <v>100</v>
      </c>
      <c r="IW116">
        <v>100</v>
      </c>
      <c r="IX116">
        <v>1.098</v>
      </c>
      <c r="IY116">
        <v>0.3152</v>
      </c>
      <c r="IZ116">
        <v>1.09748391826392</v>
      </c>
      <c r="JA116">
        <v>0</v>
      </c>
      <c r="JB116">
        <v>0</v>
      </c>
      <c r="JC116">
        <v>0</v>
      </c>
      <c r="JD116">
        <v>0.315191680746845</v>
      </c>
      <c r="JE116">
        <v>0</v>
      </c>
      <c r="JF116">
        <v>0</v>
      </c>
      <c r="JG116">
        <v>0</v>
      </c>
      <c r="JH116">
        <v>5</v>
      </c>
      <c r="JI116">
        <v>2273</v>
      </c>
      <c r="JJ116">
        <v>0</v>
      </c>
      <c r="JK116">
        <v>25</v>
      </c>
      <c r="JL116">
        <v>29356832</v>
      </c>
      <c r="JM116">
        <v>29356832</v>
      </c>
      <c r="JN116">
        <v>0.928955</v>
      </c>
      <c r="JO116">
        <v>2.60986</v>
      </c>
      <c r="JP116">
        <v>1.54785</v>
      </c>
      <c r="JQ116">
        <v>2.32178</v>
      </c>
      <c r="JR116">
        <v>1.64551</v>
      </c>
      <c r="JS116">
        <v>2.39624</v>
      </c>
      <c r="JT116">
        <v>32.9983</v>
      </c>
      <c r="JU116">
        <v>24.1926</v>
      </c>
      <c r="JV116">
        <v>18</v>
      </c>
      <c r="JW116">
        <v>503.636</v>
      </c>
      <c r="JX116">
        <v>407.85</v>
      </c>
      <c r="JY116">
        <v>32.4447</v>
      </c>
      <c r="JZ116">
        <v>38.9864</v>
      </c>
      <c r="KA116">
        <v>30.0016</v>
      </c>
      <c r="KB116">
        <v>38.5379</v>
      </c>
      <c r="KC116">
        <v>38.4342</v>
      </c>
      <c r="KD116">
        <v>18.4355</v>
      </c>
      <c r="KE116">
        <v>0</v>
      </c>
      <c r="KF116">
        <v>100</v>
      </c>
      <c r="KG116">
        <v>32.4482</v>
      </c>
      <c r="KH116">
        <v>366.102</v>
      </c>
      <c r="KI116">
        <v>34.4882</v>
      </c>
      <c r="KJ116">
        <v>95.1266</v>
      </c>
      <c r="KK116">
        <v>92.4391</v>
      </c>
    </row>
    <row r="117" spans="1:297">
      <c r="A117">
        <v>101</v>
      </c>
      <c r="B117">
        <v>1761409925.1</v>
      </c>
      <c r="C117">
        <v>1744.09999990463</v>
      </c>
      <c r="D117" t="s">
        <v>645</v>
      </c>
      <c r="E117" t="s">
        <v>646</v>
      </c>
      <c r="F117">
        <v>5</v>
      </c>
      <c r="G117" t="s">
        <v>638</v>
      </c>
      <c r="H117" t="s">
        <v>436</v>
      </c>
      <c r="I117">
        <v>1761409916.94615</v>
      </c>
      <c r="J117">
        <f>(K117)/1000</f>
        <v>0</v>
      </c>
      <c r="K117">
        <f>IF(DP117, AN117, AH117)</f>
        <v>0</v>
      </c>
      <c r="L117">
        <f>IF(DP117, AI117, AG117)</f>
        <v>0</v>
      </c>
      <c r="M117">
        <f>DR117 - IF(AU117&gt;1, L117*DL117*100.0/(AW117), 0)</f>
        <v>0</v>
      </c>
      <c r="N117">
        <f>((T117-J117/2)*M117-L117)/(T117+J117/2)</f>
        <v>0</v>
      </c>
      <c r="O117">
        <f>N117*(DY117+DZ117)/1000.0</f>
        <v>0</v>
      </c>
      <c r="P117">
        <f>(DR117 - IF(AU117&gt;1, L117*DL117*100.0/(AW117), 0))*(DY117+DZ117)/1000.0</f>
        <v>0</v>
      </c>
      <c r="Q117">
        <f>2.0/((1/S117-1/R117)+SIGN(S117)*SQRT((1/S117-1/R117)*(1/S117-1/R117) + 4*DM117/((DM117+1)*(DM117+1))*(2*1/S117*1/R117-1/R117*1/R117)))</f>
        <v>0</v>
      </c>
      <c r="R117">
        <f>IF(LEFT(DN117,1)&lt;&gt;"0",IF(LEFT(DN117,1)="1",3.0,DO117),$D$5+$E$5*(EF117*DY117/($K$5*1000))+$F$5*(EF117*DY117/($K$5*1000))*MAX(MIN(DL117,$J$5),$I$5)*MAX(MIN(DL117,$J$5),$I$5)+$G$5*MAX(MIN(DL117,$J$5),$I$5)*(EF117*DY117/($K$5*1000))+$H$5*(EF117*DY117/($K$5*1000))*(EF117*DY117/($K$5*1000)))</f>
        <v>0</v>
      </c>
      <c r="S117">
        <f>J117*(1000-(1000*0.61365*exp(17.502*W117/(240.97+W117))/(DY117+DZ117)+DT117)/2)/(1000*0.61365*exp(17.502*W117/(240.97+W117))/(DY117+DZ117)-DT117)</f>
        <v>0</v>
      </c>
      <c r="T117">
        <f>1/((DM117+1)/(Q117/1.6)+1/(R117/1.37)) + DM117/((DM117+1)/(Q117/1.6) + DM117/(R117/1.37))</f>
        <v>0</v>
      </c>
      <c r="U117">
        <f>(DH117*DK117)</f>
        <v>0</v>
      </c>
      <c r="V117">
        <f>(EA117+(U117+2*0.95*5.67E-8*(((EA117+$B$7)+273)^4-(EA117+273)^4)-44100*J117)/(1.84*29.3*R117+8*0.95*5.67E-8*(EA117+273)^3))</f>
        <v>0</v>
      </c>
      <c r="W117">
        <f>($C$7*EB117+$D$7*EC117+$E$7*V117)</f>
        <v>0</v>
      </c>
      <c r="X117">
        <f>0.61365*exp(17.502*W117/(240.97+W117))</f>
        <v>0</v>
      </c>
      <c r="Y117">
        <f>(Z117/AA117*100)</f>
        <v>0</v>
      </c>
      <c r="Z117">
        <f>DT117*(DY117+DZ117)/1000</f>
        <v>0</v>
      </c>
      <c r="AA117">
        <f>0.61365*exp(17.502*EA117/(240.97+EA117))</f>
        <v>0</v>
      </c>
      <c r="AB117">
        <f>(X117-DT117*(DY117+DZ117)/1000)</f>
        <v>0</v>
      </c>
      <c r="AC117">
        <f>(-J117*44100)</f>
        <v>0</v>
      </c>
      <c r="AD117">
        <f>2*29.3*R117*0.92*(EA117-W117)</f>
        <v>0</v>
      </c>
      <c r="AE117">
        <f>2*0.95*5.67E-8*(((EA117+$B$7)+273)^4-(W117+273)^4)</f>
        <v>0</v>
      </c>
      <c r="AF117">
        <f>U117+AE117+AC117+AD117</f>
        <v>0</v>
      </c>
      <c r="AG117">
        <f>DX117*AU117*(DS117-DR117*(1000-AU117*DU117)/(1000-AU117*DT117))/(100*DL117)</f>
        <v>0</v>
      </c>
      <c r="AH117">
        <f>1000*DX117*AU117*(DT117-DU117)/(100*DL117*(1000-AU117*DT117))</f>
        <v>0</v>
      </c>
      <c r="AI117">
        <f>(AJ117 - AK117 - DY117*1E3/(8.314*(EA117+273.15)) * AM117/DX117 * AL117) * DX117/(100*DL117) * (1000 - DU117)/1000</f>
        <v>0</v>
      </c>
      <c r="AJ117">
        <v>395.022508263827</v>
      </c>
      <c r="AK117">
        <v>392.101824242424</v>
      </c>
      <c r="AL117">
        <v>-2.59445971892302</v>
      </c>
      <c r="AM117">
        <v>64.8317152788884</v>
      </c>
      <c r="AN117">
        <f>(AP117 - AO117 + DY117*1E3/(8.314*(EA117+273.15)) * AR117/DX117 * AQ117) * DX117/(100*DL117) * 1000/(1000 - AP117)</f>
        <v>0</v>
      </c>
      <c r="AO117">
        <v>25.2610703424035</v>
      </c>
      <c r="AP117">
        <v>34.4672545454545</v>
      </c>
      <c r="AQ117">
        <v>-3.07350170521519e-05</v>
      </c>
      <c r="AR117">
        <v>110.920641210874</v>
      </c>
      <c r="AS117">
        <v>0</v>
      </c>
      <c r="AT117">
        <v>0</v>
      </c>
      <c r="AU117">
        <f>IF(AS117*$H$13&gt;=AW117,1.0,(AW117/(AW117-AS117*$H$13)))</f>
        <v>0</v>
      </c>
      <c r="AV117">
        <f>(AU117-1)*100</f>
        <v>0</v>
      </c>
      <c r="AW117">
        <f>MAX(0,($B$13+$C$13*EF117)/(1+$D$13*EF117)*DY117/(EA117+273)*$E$13)</f>
        <v>0</v>
      </c>
      <c r="AX117" t="s">
        <v>437</v>
      </c>
      <c r="AY117" t="s">
        <v>437</v>
      </c>
      <c r="AZ117">
        <v>0</v>
      </c>
      <c r="BA117">
        <v>0</v>
      </c>
      <c r="BB117">
        <f>1-AZ117/BA117</f>
        <v>0</v>
      </c>
      <c r="BC117">
        <v>0</v>
      </c>
      <c r="BD117" t="s">
        <v>437</v>
      </c>
      <c r="BE117" t="s">
        <v>437</v>
      </c>
      <c r="BF117">
        <v>0</v>
      </c>
      <c r="BG117">
        <v>0</v>
      </c>
      <c r="BH117">
        <f>1-BF117/BG117</f>
        <v>0</v>
      </c>
      <c r="BI117">
        <v>0.5</v>
      </c>
      <c r="BJ117">
        <f>DI117</f>
        <v>0</v>
      </c>
      <c r="BK117">
        <f>L117</f>
        <v>0</v>
      </c>
      <c r="BL117">
        <f>BH117*BI117*BJ117</f>
        <v>0</v>
      </c>
      <c r="BM117">
        <f>(BK117-BC117)/BJ117</f>
        <v>0</v>
      </c>
      <c r="BN117">
        <f>(BA117-BG117)/BG117</f>
        <v>0</v>
      </c>
      <c r="BO117">
        <f>AZ117/(BB117+AZ117/BG117)</f>
        <v>0</v>
      </c>
      <c r="BP117" t="s">
        <v>437</v>
      </c>
      <c r="BQ117">
        <v>0</v>
      </c>
      <c r="BR117">
        <f>IF(BQ117&lt;&gt;0, BQ117, BO117)</f>
        <v>0</v>
      </c>
      <c r="BS117">
        <f>1-BR117/BG117</f>
        <v>0</v>
      </c>
      <c r="BT117">
        <f>(BG117-BF117)/(BG117-BR117)</f>
        <v>0</v>
      </c>
      <c r="BU117">
        <f>(BA117-BG117)/(BA117-BR117)</f>
        <v>0</v>
      </c>
      <c r="BV117">
        <f>(BG117-BF117)/(BG117-AZ117)</f>
        <v>0</v>
      </c>
      <c r="BW117">
        <f>(BA117-BG117)/(BA117-AZ117)</f>
        <v>0</v>
      </c>
      <c r="BX117">
        <f>(BT117*BR117/BF117)</f>
        <v>0</v>
      </c>
      <c r="BY117">
        <f>(1-BX117)</f>
        <v>0</v>
      </c>
      <c r="DH117">
        <f>$B$11*EG117+$C$11*EH117+$F$11*ES117*(1-EV117)</f>
        <v>0</v>
      </c>
      <c r="DI117">
        <f>DH117*DJ117</f>
        <v>0</v>
      </c>
      <c r="DJ117">
        <f>($B$11*$D$9+$C$11*$D$9+$F$11*((FF117+EX117)/MAX(FF117+EX117+FG117, 0.1)*$I$9+FG117/MAX(FF117+EX117+FG117, 0.1)*$J$9))/($B$11+$C$11+$F$11)</f>
        <v>0</v>
      </c>
      <c r="DK117">
        <f>($B$11*$K$9+$C$11*$K$9+$F$11*((FF117+EX117)/MAX(FF117+EX117+FG117, 0.1)*$P$9+FG117/MAX(FF117+EX117+FG117, 0.1)*$Q$9))/($B$11+$C$11+$F$11)</f>
        <v>0</v>
      </c>
      <c r="DL117">
        <v>6</v>
      </c>
      <c r="DM117">
        <v>0.5</v>
      </c>
      <c r="DN117" t="s">
        <v>438</v>
      </c>
      <c r="DO117">
        <v>2</v>
      </c>
      <c r="DP117" t="b">
        <v>1</v>
      </c>
      <c r="DQ117">
        <v>1761409916.94615</v>
      </c>
      <c r="DR117">
        <v>392.791153846154</v>
      </c>
      <c r="DS117">
        <v>399.160769230769</v>
      </c>
      <c r="DT117">
        <v>34.4730307692308</v>
      </c>
      <c r="DU117">
        <v>25.2619615384615</v>
      </c>
      <c r="DV117">
        <v>391.693538461538</v>
      </c>
      <c r="DW117">
        <v>34.1578307692308</v>
      </c>
      <c r="DX117">
        <v>500.039923076923</v>
      </c>
      <c r="DY117">
        <v>90.2848538461539</v>
      </c>
      <c r="DZ117">
        <v>0.0344855076923077</v>
      </c>
      <c r="EA117">
        <v>36.7754461538461</v>
      </c>
      <c r="EB117">
        <v>36.0031384615385</v>
      </c>
      <c r="EC117">
        <v>999.9</v>
      </c>
      <c r="ED117">
        <v>0</v>
      </c>
      <c r="EE117">
        <v>0</v>
      </c>
      <c r="EF117">
        <v>10003.3546153846</v>
      </c>
      <c r="EG117">
        <v>0</v>
      </c>
      <c r="EH117">
        <v>1228.49769230769</v>
      </c>
      <c r="EI117">
        <v>-6.36961193846154</v>
      </c>
      <c r="EJ117">
        <v>406.815153846154</v>
      </c>
      <c r="EK117">
        <v>409.505692307692</v>
      </c>
      <c r="EL117">
        <v>9.21107076923077</v>
      </c>
      <c r="EM117">
        <v>399.160769230769</v>
      </c>
      <c r="EN117">
        <v>25.2619615384615</v>
      </c>
      <c r="EO117">
        <v>3.11239153846154</v>
      </c>
      <c r="EP117">
        <v>2.28077</v>
      </c>
      <c r="EQ117">
        <v>24.6417230769231</v>
      </c>
      <c r="ER117">
        <v>19.5412461538462</v>
      </c>
      <c r="ES117">
        <v>1199.95846153846</v>
      </c>
      <c r="ET117">
        <v>0.967004230769231</v>
      </c>
      <c r="EU117">
        <v>0.0329959</v>
      </c>
      <c r="EV117">
        <v>0</v>
      </c>
      <c r="EW117">
        <v>1458.13076923077</v>
      </c>
      <c r="EX117">
        <v>5.00059</v>
      </c>
      <c r="EY117">
        <v>17810.1307692308</v>
      </c>
      <c r="EZ117">
        <v>10358.3692307692</v>
      </c>
      <c r="FA117">
        <v>48.9903076923077</v>
      </c>
      <c r="FB117">
        <v>50.5524615384615</v>
      </c>
      <c r="FC117">
        <v>49.1007692307692</v>
      </c>
      <c r="FD117">
        <v>50.3507692307692</v>
      </c>
      <c r="FE117">
        <v>50.2595384615385</v>
      </c>
      <c r="FF117">
        <v>1155.52846153846</v>
      </c>
      <c r="FG117">
        <v>39.43</v>
      </c>
      <c r="FH117">
        <v>0</v>
      </c>
      <c r="FI117">
        <v>1761409885.3</v>
      </c>
      <c r="FJ117">
        <v>0</v>
      </c>
      <c r="FK117">
        <v>1458.24615384615</v>
      </c>
      <c r="FL117">
        <v>7.82222221135735</v>
      </c>
      <c r="FM117">
        <v>94.2735042500721</v>
      </c>
      <c r="FN117">
        <v>17812.1346153846</v>
      </c>
      <c r="FO117">
        <v>15</v>
      </c>
      <c r="FP117">
        <v>0</v>
      </c>
      <c r="FQ117" t="s">
        <v>439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-9.59112167619048</v>
      </c>
      <c r="GD117">
        <v>71.7995060571428</v>
      </c>
      <c r="GE117">
        <v>7.35129360009585</v>
      </c>
      <c r="GF117">
        <v>0</v>
      </c>
      <c r="GG117">
        <v>1457.95705882353</v>
      </c>
      <c r="GH117">
        <v>5.34973261820526</v>
      </c>
      <c r="GI117">
        <v>0.591446528893195</v>
      </c>
      <c r="GJ117">
        <v>-1</v>
      </c>
      <c r="GK117">
        <v>9.21393523809524</v>
      </c>
      <c r="GL117">
        <v>-0.0539267532467495</v>
      </c>
      <c r="GM117">
        <v>0.00556870132680137</v>
      </c>
      <c r="GN117">
        <v>1</v>
      </c>
      <c r="GO117">
        <v>1</v>
      </c>
      <c r="GP117">
        <v>2</v>
      </c>
      <c r="GQ117" t="s">
        <v>446</v>
      </c>
      <c r="GR117">
        <v>3.13076</v>
      </c>
      <c r="GS117">
        <v>2.71247</v>
      </c>
      <c r="GT117">
        <v>0.0799754</v>
      </c>
      <c r="GU117">
        <v>0.0798572</v>
      </c>
      <c r="GV117">
        <v>0.130252</v>
      </c>
      <c r="GW117">
        <v>0.104797</v>
      </c>
      <c r="GX117">
        <v>33994.1</v>
      </c>
      <c r="GY117">
        <v>36194.3</v>
      </c>
      <c r="GZ117">
        <v>33486.4</v>
      </c>
      <c r="HA117">
        <v>35672.7</v>
      </c>
      <c r="HB117">
        <v>41315.9</v>
      </c>
      <c r="HC117">
        <v>45914.2</v>
      </c>
      <c r="HD117">
        <v>52387.7</v>
      </c>
      <c r="HE117">
        <v>57075</v>
      </c>
      <c r="HF117">
        <v>1.83025</v>
      </c>
      <c r="HG117">
        <v>1.69165</v>
      </c>
      <c r="HH117">
        <v>-0.00637025</v>
      </c>
      <c r="HI117">
        <v>0</v>
      </c>
      <c r="HJ117">
        <v>36.091</v>
      </c>
      <c r="HK117">
        <v>999.9</v>
      </c>
      <c r="HL117">
        <v>59.138</v>
      </c>
      <c r="HM117">
        <v>28.721</v>
      </c>
      <c r="HN117">
        <v>25.9195</v>
      </c>
      <c r="HO117">
        <v>56.0791</v>
      </c>
      <c r="HP117">
        <v>43.6859</v>
      </c>
      <c r="HQ117">
        <v>1</v>
      </c>
      <c r="HR117">
        <v>0.976735</v>
      </c>
      <c r="HS117">
        <v>2.17776</v>
      </c>
      <c r="HT117">
        <v>20.119</v>
      </c>
      <c r="HU117">
        <v>5.19123</v>
      </c>
      <c r="HV117">
        <v>12.0099</v>
      </c>
      <c r="HW117">
        <v>4.97285</v>
      </c>
      <c r="HX117">
        <v>3.29495</v>
      </c>
      <c r="HY117">
        <v>9999</v>
      </c>
      <c r="HZ117">
        <v>9999</v>
      </c>
      <c r="IA117">
        <v>999.9</v>
      </c>
      <c r="IB117">
        <v>9999</v>
      </c>
      <c r="IC117">
        <v>1.8632</v>
      </c>
      <c r="ID117">
        <v>1.86812</v>
      </c>
      <c r="IE117">
        <v>1.86783</v>
      </c>
      <c r="IF117">
        <v>1.86905</v>
      </c>
      <c r="IG117">
        <v>1.86981</v>
      </c>
      <c r="IH117">
        <v>1.86595</v>
      </c>
      <c r="II117">
        <v>1.86701</v>
      </c>
      <c r="IJ117">
        <v>1.86844</v>
      </c>
      <c r="IK117">
        <v>5</v>
      </c>
      <c r="IL117">
        <v>0</v>
      </c>
      <c r="IM117">
        <v>0</v>
      </c>
      <c r="IN117">
        <v>0</v>
      </c>
      <c r="IO117" t="s">
        <v>441</v>
      </c>
      <c r="IP117" t="s">
        <v>442</v>
      </c>
      <c r="IQ117" t="s">
        <v>443</v>
      </c>
      <c r="IR117" t="s">
        <v>443</v>
      </c>
      <c r="IS117" t="s">
        <v>443</v>
      </c>
      <c r="IT117" t="s">
        <v>443</v>
      </c>
      <c r="IU117">
        <v>0</v>
      </c>
      <c r="IV117">
        <v>100</v>
      </c>
      <c r="IW117">
        <v>100</v>
      </c>
      <c r="IX117">
        <v>1.097</v>
      </c>
      <c r="IY117">
        <v>0.3151</v>
      </c>
      <c r="IZ117">
        <v>1.09748391826392</v>
      </c>
      <c r="JA117">
        <v>0</v>
      </c>
      <c r="JB117">
        <v>0</v>
      </c>
      <c r="JC117">
        <v>0</v>
      </c>
      <c r="JD117">
        <v>0.315191680746845</v>
      </c>
      <c r="JE117">
        <v>0</v>
      </c>
      <c r="JF117">
        <v>0</v>
      </c>
      <c r="JG117">
        <v>0</v>
      </c>
      <c r="JH117">
        <v>5</v>
      </c>
      <c r="JI117">
        <v>2273</v>
      </c>
      <c r="JJ117">
        <v>0</v>
      </c>
      <c r="JK117">
        <v>25</v>
      </c>
      <c r="JL117">
        <v>29356832.1</v>
      </c>
      <c r="JM117">
        <v>29356832.1</v>
      </c>
      <c r="JN117">
        <v>0.892334</v>
      </c>
      <c r="JO117">
        <v>2.6062</v>
      </c>
      <c r="JP117">
        <v>1.54785</v>
      </c>
      <c r="JQ117">
        <v>2.32178</v>
      </c>
      <c r="JR117">
        <v>1.64551</v>
      </c>
      <c r="JS117">
        <v>2.35107</v>
      </c>
      <c r="JT117">
        <v>32.9983</v>
      </c>
      <c r="JU117">
        <v>24.2013</v>
      </c>
      <c r="JV117">
        <v>18</v>
      </c>
      <c r="JW117">
        <v>503.896</v>
      </c>
      <c r="JX117">
        <v>407.719</v>
      </c>
      <c r="JY117">
        <v>32.4553</v>
      </c>
      <c r="JZ117">
        <v>39.0082</v>
      </c>
      <c r="KA117">
        <v>30.0014</v>
      </c>
      <c r="KB117">
        <v>38.5591</v>
      </c>
      <c r="KC117">
        <v>38.4551</v>
      </c>
      <c r="KD117">
        <v>17.803</v>
      </c>
      <c r="KE117">
        <v>0</v>
      </c>
      <c r="KF117">
        <v>100</v>
      </c>
      <c r="KG117">
        <v>32.7295</v>
      </c>
      <c r="KH117">
        <v>352.54</v>
      </c>
      <c r="KI117">
        <v>34.4882</v>
      </c>
      <c r="KJ117">
        <v>95.124</v>
      </c>
      <c r="KK117">
        <v>92.4353</v>
      </c>
    </row>
    <row r="118" spans="1:297">
      <c r="A118">
        <v>102</v>
      </c>
      <c r="B118">
        <v>1761409930.1</v>
      </c>
      <c r="C118">
        <v>1749.09999990463</v>
      </c>
      <c r="D118" t="s">
        <v>647</v>
      </c>
      <c r="E118" t="s">
        <v>648</v>
      </c>
      <c r="F118">
        <v>5</v>
      </c>
      <c r="G118" t="s">
        <v>638</v>
      </c>
      <c r="H118" t="s">
        <v>436</v>
      </c>
      <c r="I118">
        <v>1761409921.94615</v>
      </c>
      <c r="J118">
        <f>(K118)/1000</f>
        <v>0</v>
      </c>
      <c r="K118">
        <f>IF(DP118, AN118, AH118)</f>
        <v>0</v>
      </c>
      <c r="L118">
        <f>IF(DP118, AI118, AG118)</f>
        <v>0</v>
      </c>
      <c r="M118">
        <f>DR118 - IF(AU118&gt;1, L118*DL118*100.0/(AW118), 0)</f>
        <v>0</v>
      </c>
      <c r="N118">
        <f>((T118-J118/2)*M118-L118)/(T118+J118/2)</f>
        <v>0</v>
      </c>
      <c r="O118">
        <f>N118*(DY118+DZ118)/1000.0</f>
        <v>0</v>
      </c>
      <c r="P118">
        <f>(DR118 - IF(AU118&gt;1, L118*DL118*100.0/(AW118), 0))*(DY118+DZ118)/1000.0</f>
        <v>0</v>
      </c>
      <c r="Q118">
        <f>2.0/((1/S118-1/R118)+SIGN(S118)*SQRT((1/S118-1/R118)*(1/S118-1/R118) + 4*DM118/((DM118+1)*(DM118+1))*(2*1/S118*1/R118-1/R118*1/R118)))</f>
        <v>0</v>
      </c>
      <c r="R118">
        <f>IF(LEFT(DN118,1)&lt;&gt;"0",IF(LEFT(DN118,1)="1",3.0,DO118),$D$5+$E$5*(EF118*DY118/($K$5*1000))+$F$5*(EF118*DY118/($K$5*1000))*MAX(MIN(DL118,$J$5),$I$5)*MAX(MIN(DL118,$J$5),$I$5)+$G$5*MAX(MIN(DL118,$J$5),$I$5)*(EF118*DY118/($K$5*1000))+$H$5*(EF118*DY118/($K$5*1000))*(EF118*DY118/($K$5*1000)))</f>
        <v>0</v>
      </c>
      <c r="S118">
        <f>J118*(1000-(1000*0.61365*exp(17.502*W118/(240.97+W118))/(DY118+DZ118)+DT118)/2)/(1000*0.61365*exp(17.502*W118/(240.97+W118))/(DY118+DZ118)-DT118)</f>
        <v>0</v>
      </c>
      <c r="T118">
        <f>1/((DM118+1)/(Q118/1.6)+1/(R118/1.37)) + DM118/((DM118+1)/(Q118/1.6) + DM118/(R118/1.37))</f>
        <v>0</v>
      </c>
      <c r="U118">
        <f>(DH118*DK118)</f>
        <v>0</v>
      </c>
      <c r="V118">
        <f>(EA118+(U118+2*0.95*5.67E-8*(((EA118+$B$7)+273)^4-(EA118+273)^4)-44100*J118)/(1.84*29.3*R118+8*0.95*5.67E-8*(EA118+273)^3))</f>
        <v>0</v>
      </c>
      <c r="W118">
        <f>($C$7*EB118+$D$7*EC118+$E$7*V118)</f>
        <v>0</v>
      </c>
      <c r="X118">
        <f>0.61365*exp(17.502*W118/(240.97+W118))</f>
        <v>0</v>
      </c>
      <c r="Y118">
        <f>(Z118/AA118*100)</f>
        <v>0</v>
      </c>
      <c r="Z118">
        <f>DT118*(DY118+DZ118)/1000</f>
        <v>0</v>
      </c>
      <c r="AA118">
        <f>0.61365*exp(17.502*EA118/(240.97+EA118))</f>
        <v>0</v>
      </c>
      <c r="AB118">
        <f>(X118-DT118*(DY118+DZ118)/1000)</f>
        <v>0</v>
      </c>
      <c r="AC118">
        <f>(-J118*44100)</f>
        <v>0</v>
      </c>
      <c r="AD118">
        <f>2*29.3*R118*0.92*(EA118-W118)</f>
        <v>0</v>
      </c>
      <c r="AE118">
        <f>2*0.95*5.67E-8*(((EA118+$B$7)+273)^4-(W118+273)^4)</f>
        <v>0</v>
      </c>
      <c r="AF118">
        <f>U118+AE118+AC118+AD118</f>
        <v>0</v>
      </c>
      <c r="AG118">
        <f>DX118*AU118*(DS118-DR118*(1000-AU118*DU118)/(1000-AU118*DT118))/(100*DL118)</f>
        <v>0</v>
      </c>
      <c r="AH118">
        <f>1000*DX118*AU118*(DT118-DU118)/(100*DL118*(1000-AU118*DT118))</f>
        <v>0</v>
      </c>
      <c r="AI118">
        <f>(AJ118 - AK118 - DY118*1E3/(8.314*(EA118+273.15)) * AM118/DX118 * AL118) * DX118/(100*DL118) * (1000 - DU118)/1000</f>
        <v>0</v>
      </c>
      <c r="AJ118">
        <v>377.57729597848</v>
      </c>
      <c r="AK118">
        <v>377.10656969697</v>
      </c>
      <c r="AL118">
        <v>-3.05206584107456</v>
      </c>
      <c r="AM118">
        <v>64.8317152788884</v>
      </c>
      <c r="AN118">
        <f>(AP118 - AO118 + DY118*1E3/(8.314*(EA118+273.15)) * AR118/DX118 * AQ118) * DX118/(100*DL118) * 1000/(1000 - AP118)</f>
        <v>0</v>
      </c>
      <c r="AO118">
        <v>25.2583031935904</v>
      </c>
      <c r="AP118">
        <v>34.4652824242424</v>
      </c>
      <c r="AQ118">
        <v>1.3381155010959e-05</v>
      </c>
      <c r="AR118">
        <v>110.920641210874</v>
      </c>
      <c r="AS118">
        <v>0</v>
      </c>
      <c r="AT118">
        <v>0</v>
      </c>
      <c r="AU118">
        <f>IF(AS118*$H$13&gt;=AW118,1.0,(AW118/(AW118-AS118*$H$13)))</f>
        <v>0</v>
      </c>
      <c r="AV118">
        <f>(AU118-1)*100</f>
        <v>0</v>
      </c>
      <c r="AW118">
        <f>MAX(0,($B$13+$C$13*EF118)/(1+$D$13*EF118)*DY118/(EA118+273)*$E$13)</f>
        <v>0</v>
      </c>
      <c r="AX118" t="s">
        <v>437</v>
      </c>
      <c r="AY118" t="s">
        <v>437</v>
      </c>
      <c r="AZ118">
        <v>0</v>
      </c>
      <c r="BA118">
        <v>0</v>
      </c>
      <c r="BB118">
        <f>1-AZ118/BA118</f>
        <v>0</v>
      </c>
      <c r="BC118">
        <v>0</v>
      </c>
      <c r="BD118" t="s">
        <v>437</v>
      </c>
      <c r="BE118" t="s">
        <v>437</v>
      </c>
      <c r="BF118">
        <v>0</v>
      </c>
      <c r="BG118">
        <v>0</v>
      </c>
      <c r="BH118">
        <f>1-BF118/BG118</f>
        <v>0</v>
      </c>
      <c r="BI118">
        <v>0.5</v>
      </c>
      <c r="BJ118">
        <f>DI118</f>
        <v>0</v>
      </c>
      <c r="BK118">
        <f>L118</f>
        <v>0</v>
      </c>
      <c r="BL118">
        <f>BH118*BI118*BJ118</f>
        <v>0</v>
      </c>
      <c r="BM118">
        <f>(BK118-BC118)/BJ118</f>
        <v>0</v>
      </c>
      <c r="BN118">
        <f>(BA118-BG118)/BG118</f>
        <v>0</v>
      </c>
      <c r="BO118">
        <f>AZ118/(BB118+AZ118/BG118)</f>
        <v>0</v>
      </c>
      <c r="BP118" t="s">
        <v>437</v>
      </c>
      <c r="BQ118">
        <v>0</v>
      </c>
      <c r="BR118">
        <f>IF(BQ118&lt;&gt;0, BQ118, BO118)</f>
        <v>0</v>
      </c>
      <c r="BS118">
        <f>1-BR118/BG118</f>
        <v>0</v>
      </c>
      <c r="BT118">
        <f>(BG118-BF118)/(BG118-BR118)</f>
        <v>0</v>
      </c>
      <c r="BU118">
        <f>(BA118-BG118)/(BA118-BR118)</f>
        <v>0</v>
      </c>
      <c r="BV118">
        <f>(BG118-BF118)/(BG118-AZ118)</f>
        <v>0</v>
      </c>
      <c r="BW118">
        <f>(BA118-BG118)/(BA118-AZ118)</f>
        <v>0</v>
      </c>
      <c r="BX118">
        <f>(BT118*BR118/BF118)</f>
        <v>0</v>
      </c>
      <c r="BY118">
        <f>(1-BX118)</f>
        <v>0</v>
      </c>
      <c r="DH118">
        <f>$B$11*EG118+$C$11*EH118+$F$11*ES118*(1-EV118)</f>
        <v>0</v>
      </c>
      <c r="DI118">
        <f>DH118*DJ118</f>
        <v>0</v>
      </c>
      <c r="DJ118">
        <f>($B$11*$D$9+$C$11*$D$9+$F$11*((FF118+EX118)/MAX(FF118+EX118+FG118, 0.1)*$I$9+FG118/MAX(FF118+EX118+FG118, 0.1)*$J$9))/($B$11+$C$11+$F$11)</f>
        <v>0</v>
      </c>
      <c r="DK118">
        <f>($B$11*$K$9+$C$11*$K$9+$F$11*((FF118+EX118)/MAX(FF118+EX118+FG118, 0.1)*$P$9+FG118/MAX(FF118+EX118+FG118, 0.1)*$Q$9))/($B$11+$C$11+$F$11)</f>
        <v>0</v>
      </c>
      <c r="DL118">
        <v>6</v>
      </c>
      <c r="DM118">
        <v>0.5</v>
      </c>
      <c r="DN118" t="s">
        <v>438</v>
      </c>
      <c r="DO118">
        <v>2</v>
      </c>
      <c r="DP118" t="b">
        <v>1</v>
      </c>
      <c r="DQ118">
        <v>1761409921.94615</v>
      </c>
      <c r="DR118">
        <v>382.881153846154</v>
      </c>
      <c r="DS118">
        <v>383.782384615385</v>
      </c>
      <c r="DT118">
        <v>34.4687538461538</v>
      </c>
      <c r="DU118">
        <v>25.2608923076923</v>
      </c>
      <c r="DV118">
        <v>381.783615384615</v>
      </c>
      <c r="DW118">
        <v>34.1535615384615</v>
      </c>
      <c r="DX118">
        <v>500.048230769231</v>
      </c>
      <c r="DY118">
        <v>90.2857076923077</v>
      </c>
      <c r="DZ118">
        <v>0.0344304846153846</v>
      </c>
      <c r="EA118">
        <v>36.7750230769231</v>
      </c>
      <c r="EB118">
        <v>35.9973384615385</v>
      </c>
      <c r="EC118">
        <v>999.9</v>
      </c>
      <c r="ED118">
        <v>0</v>
      </c>
      <c r="EE118">
        <v>0</v>
      </c>
      <c r="EF118">
        <v>9987.06230769231</v>
      </c>
      <c r="EG118">
        <v>0</v>
      </c>
      <c r="EH118">
        <v>1228.44307692308</v>
      </c>
      <c r="EI118">
        <v>-0.901291169230769</v>
      </c>
      <c r="EJ118">
        <v>396.549615384615</v>
      </c>
      <c r="EK118">
        <v>393.728384615385</v>
      </c>
      <c r="EL118">
        <v>9.20786153846154</v>
      </c>
      <c r="EM118">
        <v>383.782384615385</v>
      </c>
      <c r="EN118">
        <v>25.2608923076923</v>
      </c>
      <c r="EO118">
        <v>3.11203461538462</v>
      </c>
      <c r="EP118">
        <v>2.28069615384615</v>
      </c>
      <c r="EQ118">
        <v>24.6398076923077</v>
      </c>
      <c r="ER118">
        <v>19.5407076923077</v>
      </c>
      <c r="ES118">
        <v>1199.97384615385</v>
      </c>
      <c r="ET118">
        <v>0.967004923076923</v>
      </c>
      <c r="EU118">
        <v>0.0329952615384615</v>
      </c>
      <c r="EV118">
        <v>0</v>
      </c>
      <c r="EW118">
        <v>1458.71230769231</v>
      </c>
      <c r="EX118">
        <v>5.00059</v>
      </c>
      <c r="EY118">
        <v>17817.9923076923</v>
      </c>
      <c r="EZ118">
        <v>10358.5076923077</v>
      </c>
      <c r="FA118">
        <v>49</v>
      </c>
      <c r="FB118">
        <v>50.5668461538462</v>
      </c>
      <c r="FC118">
        <v>49.1201538461538</v>
      </c>
      <c r="FD118">
        <v>50.3701538461538</v>
      </c>
      <c r="FE118">
        <v>50.2786153846154</v>
      </c>
      <c r="FF118">
        <v>1155.54384615385</v>
      </c>
      <c r="FG118">
        <v>39.43</v>
      </c>
      <c r="FH118">
        <v>0</v>
      </c>
      <c r="FI118">
        <v>1761409890.1</v>
      </c>
      <c r="FJ118">
        <v>0</v>
      </c>
      <c r="FK118">
        <v>1458.78576923077</v>
      </c>
      <c r="FL118">
        <v>7.47863247326411</v>
      </c>
      <c r="FM118">
        <v>93.0358973519425</v>
      </c>
      <c r="FN118">
        <v>17819.3730769231</v>
      </c>
      <c r="FO118">
        <v>15</v>
      </c>
      <c r="FP118">
        <v>0</v>
      </c>
      <c r="FQ118" t="s">
        <v>439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-3.72998826</v>
      </c>
      <c r="GD118">
        <v>65.3117533533835</v>
      </c>
      <c r="GE118">
        <v>6.41651267079972</v>
      </c>
      <c r="GF118">
        <v>0</v>
      </c>
      <c r="GG118">
        <v>1458.38941176471</v>
      </c>
      <c r="GH118">
        <v>7.09029792479646</v>
      </c>
      <c r="GI118">
        <v>0.727372148363247</v>
      </c>
      <c r="GJ118">
        <v>-1</v>
      </c>
      <c r="GK118">
        <v>9.209708</v>
      </c>
      <c r="GL118">
        <v>-0.0393933834586617</v>
      </c>
      <c r="GM118">
        <v>0.00415090905706196</v>
      </c>
      <c r="GN118">
        <v>1</v>
      </c>
      <c r="GO118">
        <v>1</v>
      </c>
      <c r="GP118">
        <v>2</v>
      </c>
      <c r="GQ118" t="s">
        <v>446</v>
      </c>
      <c r="GR118">
        <v>3.13041</v>
      </c>
      <c r="GS118">
        <v>2.71199</v>
      </c>
      <c r="GT118">
        <v>0.077467</v>
      </c>
      <c r="GU118">
        <v>0.0770785</v>
      </c>
      <c r="GV118">
        <v>0.13026</v>
      </c>
      <c r="GW118">
        <v>0.10479</v>
      </c>
      <c r="GX118">
        <v>34085.6</v>
      </c>
      <c r="GY118">
        <v>36301.9</v>
      </c>
      <c r="GZ118">
        <v>33485.5</v>
      </c>
      <c r="HA118">
        <v>35671.2</v>
      </c>
      <c r="HB118">
        <v>41314.8</v>
      </c>
      <c r="HC118">
        <v>45912.5</v>
      </c>
      <c r="HD118">
        <v>52386.8</v>
      </c>
      <c r="HE118">
        <v>57072.8</v>
      </c>
      <c r="HF118">
        <v>1.82955</v>
      </c>
      <c r="HG118">
        <v>1.69197</v>
      </c>
      <c r="HH118">
        <v>-0.00586361</v>
      </c>
      <c r="HI118">
        <v>0</v>
      </c>
      <c r="HJ118">
        <v>36.0918</v>
      </c>
      <c r="HK118">
        <v>999.9</v>
      </c>
      <c r="HL118">
        <v>59.138</v>
      </c>
      <c r="HM118">
        <v>28.721</v>
      </c>
      <c r="HN118">
        <v>25.9192</v>
      </c>
      <c r="HO118">
        <v>56.4491</v>
      </c>
      <c r="HP118">
        <v>43.7981</v>
      </c>
      <c r="HQ118">
        <v>1</v>
      </c>
      <c r="HR118">
        <v>0.974591</v>
      </c>
      <c r="HS118">
        <v>1.9754</v>
      </c>
      <c r="HT118">
        <v>20.1231</v>
      </c>
      <c r="HU118">
        <v>5.19078</v>
      </c>
      <c r="HV118">
        <v>12.0099</v>
      </c>
      <c r="HW118">
        <v>4.97275</v>
      </c>
      <c r="HX118">
        <v>3.29485</v>
      </c>
      <c r="HY118">
        <v>9999</v>
      </c>
      <c r="HZ118">
        <v>9999</v>
      </c>
      <c r="IA118">
        <v>999.9</v>
      </c>
      <c r="IB118">
        <v>9999</v>
      </c>
      <c r="IC118">
        <v>1.8632</v>
      </c>
      <c r="ID118">
        <v>1.86812</v>
      </c>
      <c r="IE118">
        <v>1.86783</v>
      </c>
      <c r="IF118">
        <v>1.86904</v>
      </c>
      <c r="IG118">
        <v>1.86982</v>
      </c>
      <c r="IH118">
        <v>1.8659</v>
      </c>
      <c r="II118">
        <v>1.86699</v>
      </c>
      <c r="IJ118">
        <v>1.86839</v>
      </c>
      <c r="IK118">
        <v>5</v>
      </c>
      <c r="IL118">
        <v>0</v>
      </c>
      <c r="IM118">
        <v>0</v>
      </c>
      <c r="IN118">
        <v>0</v>
      </c>
      <c r="IO118" t="s">
        <v>441</v>
      </c>
      <c r="IP118" t="s">
        <v>442</v>
      </c>
      <c r="IQ118" t="s">
        <v>443</v>
      </c>
      <c r="IR118" t="s">
        <v>443</v>
      </c>
      <c r="IS118" t="s">
        <v>443</v>
      </c>
      <c r="IT118" t="s">
        <v>443</v>
      </c>
      <c r="IU118">
        <v>0</v>
      </c>
      <c r="IV118">
        <v>100</v>
      </c>
      <c r="IW118">
        <v>100</v>
      </c>
      <c r="IX118">
        <v>1.097</v>
      </c>
      <c r="IY118">
        <v>0.3152</v>
      </c>
      <c r="IZ118">
        <v>1.09748391826392</v>
      </c>
      <c r="JA118">
        <v>0</v>
      </c>
      <c r="JB118">
        <v>0</v>
      </c>
      <c r="JC118">
        <v>0</v>
      </c>
      <c r="JD118">
        <v>0.315191680746845</v>
      </c>
      <c r="JE118">
        <v>0</v>
      </c>
      <c r="JF118">
        <v>0</v>
      </c>
      <c r="JG118">
        <v>0</v>
      </c>
      <c r="JH118">
        <v>5</v>
      </c>
      <c r="JI118">
        <v>2273</v>
      </c>
      <c r="JJ118">
        <v>0</v>
      </c>
      <c r="JK118">
        <v>25</v>
      </c>
      <c r="JL118">
        <v>29356832.2</v>
      </c>
      <c r="JM118">
        <v>29356832.2</v>
      </c>
      <c r="JN118">
        <v>0.864258</v>
      </c>
      <c r="JO118">
        <v>2.61475</v>
      </c>
      <c r="JP118">
        <v>1.54785</v>
      </c>
      <c r="JQ118">
        <v>2.32178</v>
      </c>
      <c r="JR118">
        <v>1.64551</v>
      </c>
      <c r="JS118">
        <v>2.27417</v>
      </c>
      <c r="JT118">
        <v>32.9983</v>
      </c>
      <c r="JU118">
        <v>24.1926</v>
      </c>
      <c r="JV118">
        <v>18</v>
      </c>
      <c r="JW118">
        <v>503.55</v>
      </c>
      <c r="JX118">
        <v>408.023</v>
      </c>
      <c r="JY118">
        <v>32.69</v>
      </c>
      <c r="JZ118">
        <v>39.028</v>
      </c>
      <c r="KA118">
        <v>29.9994</v>
      </c>
      <c r="KB118">
        <v>38.5784</v>
      </c>
      <c r="KC118">
        <v>38.4743</v>
      </c>
      <c r="KD118">
        <v>17.1371</v>
      </c>
      <c r="KE118">
        <v>0</v>
      </c>
      <c r="KF118">
        <v>100</v>
      </c>
      <c r="KG118">
        <v>32.7365</v>
      </c>
      <c r="KH118">
        <v>332.386</v>
      </c>
      <c r="KI118">
        <v>34.4882</v>
      </c>
      <c r="KJ118">
        <v>95.1219</v>
      </c>
      <c r="KK118">
        <v>92.4316</v>
      </c>
    </row>
    <row r="119" spans="1:297">
      <c r="A119">
        <v>103</v>
      </c>
      <c r="B119">
        <v>1761409935.1</v>
      </c>
      <c r="C119">
        <v>1754.09999990463</v>
      </c>
      <c r="D119" t="s">
        <v>649</v>
      </c>
      <c r="E119" t="s">
        <v>650</v>
      </c>
      <c r="F119">
        <v>5</v>
      </c>
      <c r="G119" t="s">
        <v>638</v>
      </c>
      <c r="H119" t="s">
        <v>436</v>
      </c>
      <c r="I119">
        <v>1761409926.94615</v>
      </c>
      <c r="J119">
        <f>(K119)/1000</f>
        <v>0</v>
      </c>
      <c r="K119">
        <f>IF(DP119, AN119, AH119)</f>
        <v>0</v>
      </c>
      <c r="L119">
        <f>IF(DP119, AI119, AG119)</f>
        <v>0</v>
      </c>
      <c r="M119">
        <f>DR119 - IF(AU119&gt;1, L119*DL119*100.0/(AW119), 0)</f>
        <v>0</v>
      </c>
      <c r="N119">
        <f>((T119-J119/2)*M119-L119)/(T119+J119/2)</f>
        <v>0</v>
      </c>
      <c r="O119">
        <f>N119*(DY119+DZ119)/1000.0</f>
        <v>0</v>
      </c>
      <c r="P119">
        <f>(DR119 - IF(AU119&gt;1, L119*DL119*100.0/(AW119), 0))*(DY119+DZ119)/1000.0</f>
        <v>0</v>
      </c>
      <c r="Q119">
        <f>2.0/((1/S119-1/R119)+SIGN(S119)*SQRT((1/S119-1/R119)*(1/S119-1/R119) + 4*DM119/((DM119+1)*(DM119+1))*(2*1/S119*1/R119-1/R119*1/R119)))</f>
        <v>0</v>
      </c>
      <c r="R119">
        <f>IF(LEFT(DN119,1)&lt;&gt;"0",IF(LEFT(DN119,1)="1",3.0,DO119),$D$5+$E$5*(EF119*DY119/($K$5*1000))+$F$5*(EF119*DY119/($K$5*1000))*MAX(MIN(DL119,$J$5),$I$5)*MAX(MIN(DL119,$J$5),$I$5)+$G$5*MAX(MIN(DL119,$J$5),$I$5)*(EF119*DY119/($K$5*1000))+$H$5*(EF119*DY119/($K$5*1000))*(EF119*DY119/($K$5*1000)))</f>
        <v>0</v>
      </c>
      <c r="S119">
        <f>J119*(1000-(1000*0.61365*exp(17.502*W119/(240.97+W119))/(DY119+DZ119)+DT119)/2)/(1000*0.61365*exp(17.502*W119/(240.97+W119))/(DY119+DZ119)-DT119)</f>
        <v>0</v>
      </c>
      <c r="T119">
        <f>1/((DM119+1)/(Q119/1.6)+1/(R119/1.37)) + DM119/((DM119+1)/(Q119/1.6) + DM119/(R119/1.37))</f>
        <v>0</v>
      </c>
      <c r="U119">
        <f>(DH119*DK119)</f>
        <v>0</v>
      </c>
      <c r="V119">
        <f>(EA119+(U119+2*0.95*5.67E-8*(((EA119+$B$7)+273)^4-(EA119+273)^4)-44100*J119)/(1.84*29.3*R119+8*0.95*5.67E-8*(EA119+273)^3))</f>
        <v>0</v>
      </c>
      <c r="W119">
        <f>($C$7*EB119+$D$7*EC119+$E$7*V119)</f>
        <v>0</v>
      </c>
      <c r="X119">
        <f>0.61365*exp(17.502*W119/(240.97+W119))</f>
        <v>0</v>
      </c>
      <c r="Y119">
        <f>(Z119/AA119*100)</f>
        <v>0</v>
      </c>
      <c r="Z119">
        <f>DT119*(DY119+DZ119)/1000</f>
        <v>0</v>
      </c>
      <c r="AA119">
        <f>0.61365*exp(17.502*EA119/(240.97+EA119))</f>
        <v>0</v>
      </c>
      <c r="AB119">
        <f>(X119-DT119*(DY119+DZ119)/1000)</f>
        <v>0</v>
      </c>
      <c r="AC119">
        <f>(-J119*44100)</f>
        <v>0</v>
      </c>
      <c r="AD119">
        <f>2*29.3*R119*0.92*(EA119-W119)</f>
        <v>0</v>
      </c>
      <c r="AE119">
        <f>2*0.95*5.67E-8*(((EA119+$B$7)+273)^4-(W119+273)^4)</f>
        <v>0</v>
      </c>
      <c r="AF119">
        <f>U119+AE119+AC119+AD119</f>
        <v>0</v>
      </c>
      <c r="AG119">
        <f>DX119*AU119*(DS119-DR119*(1000-AU119*DU119)/(1000-AU119*DT119))/(100*DL119)</f>
        <v>0</v>
      </c>
      <c r="AH119">
        <f>1000*DX119*AU119*(DT119-DU119)/(100*DL119*(1000-AU119*DT119))</f>
        <v>0</v>
      </c>
      <c r="AI119">
        <f>(AJ119 - AK119 - DY119*1E3/(8.314*(EA119+273.15)) * AM119/DX119 * AL119) * DX119/(100*DL119) * (1000 - DU119)/1000</f>
        <v>0</v>
      </c>
      <c r="AJ119">
        <v>361.211295997862</v>
      </c>
      <c r="AK119">
        <v>361.778181818182</v>
      </c>
      <c r="AL119">
        <v>-3.070427394378</v>
      </c>
      <c r="AM119">
        <v>64.8317152788884</v>
      </c>
      <c r="AN119">
        <f>(AP119 - AO119 + DY119*1E3/(8.314*(EA119+273.15)) * AR119/DX119 * AQ119) * DX119/(100*DL119) * 1000/(1000 - AP119)</f>
        <v>0</v>
      </c>
      <c r="AO119">
        <v>25.2584812735985</v>
      </c>
      <c r="AP119">
        <v>34.4744181818182</v>
      </c>
      <c r="AQ119">
        <v>3.88006561618667e-05</v>
      </c>
      <c r="AR119">
        <v>110.920641210874</v>
      </c>
      <c r="AS119">
        <v>0</v>
      </c>
      <c r="AT119">
        <v>0</v>
      </c>
      <c r="AU119">
        <f>IF(AS119*$H$13&gt;=AW119,1.0,(AW119/(AW119-AS119*$H$13)))</f>
        <v>0</v>
      </c>
      <c r="AV119">
        <f>(AU119-1)*100</f>
        <v>0</v>
      </c>
      <c r="AW119">
        <f>MAX(0,($B$13+$C$13*EF119)/(1+$D$13*EF119)*DY119/(EA119+273)*$E$13)</f>
        <v>0</v>
      </c>
      <c r="AX119" t="s">
        <v>437</v>
      </c>
      <c r="AY119" t="s">
        <v>437</v>
      </c>
      <c r="AZ119">
        <v>0</v>
      </c>
      <c r="BA119">
        <v>0</v>
      </c>
      <c r="BB119">
        <f>1-AZ119/BA119</f>
        <v>0</v>
      </c>
      <c r="BC119">
        <v>0</v>
      </c>
      <c r="BD119" t="s">
        <v>437</v>
      </c>
      <c r="BE119" t="s">
        <v>437</v>
      </c>
      <c r="BF119">
        <v>0</v>
      </c>
      <c r="BG119">
        <v>0</v>
      </c>
      <c r="BH119">
        <f>1-BF119/BG119</f>
        <v>0</v>
      </c>
      <c r="BI119">
        <v>0.5</v>
      </c>
      <c r="BJ119">
        <f>DI119</f>
        <v>0</v>
      </c>
      <c r="BK119">
        <f>L119</f>
        <v>0</v>
      </c>
      <c r="BL119">
        <f>BH119*BI119*BJ119</f>
        <v>0</v>
      </c>
      <c r="BM119">
        <f>(BK119-BC119)/BJ119</f>
        <v>0</v>
      </c>
      <c r="BN119">
        <f>(BA119-BG119)/BG119</f>
        <v>0</v>
      </c>
      <c r="BO119">
        <f>AZ119/(BB119+AZ119/BG119)</f>
        <v>0</v>
      </c>
      <c r="BP119" t="s">
        <v>437</v>
      </c>
      <c r="BQ119">
        <v>0</v>
      </c>
      <c r="BR119">
        <f>IF(BQ119&lt;&gt;0, BQ119, BO119)</f>
        <v>0</v>
      </c>
      <c r="BS119">
        <f>1-BR119/BG119</f>
        <v>0</v>
      </c>
      <c r="BT119">
        <f>(BG119-BF119)/(BG119-BR119)</f>
        <v>0</v>
      </c>
      <c r="BU119">
        <f>(BA119-BG119)/(BA119-BR119)</f>
        <v>0</v>
      </c>
      <c r="BV119">
        <f>(BG119-BF119)/(BG119-AZ119)</f>
        <v>0</v>
      </c>
      <c r="BW119">
        <f>(BA119-BG119)/(BA119-AZ119)</f>
        <v>0</v>
      </c>
      <c r="BX119">
        <f>(BT119*BR119/BF119)</f>
        <v>0</v>
      </c>
      <c r="BY119">
        <f>(1-BX119)</f>
        <v>0</v>
      </c>
      <c r="DH119">
        <f>$B$11*EG119+$C$11*EH119+$F$11*ES119*(1-EV119)</f>
        <v>0</v>
      </c>
      <c r="DI119">
        <f>DH119*DJ119</f>
        <v>0</v>
      </c>
      <c r="DJ119">
        <f>($B$11*$D$9+$C$11*$D$9+$F$11*((FF119+EX119)/MAX(FF119+EX119+FG119, 0.1)*$I$9+FG119/MAX(FF119+EX119+FG119, 0.1)*$J$9))/($B$11+$C$11+$F$11)</f>
        <v>0</v>
      </c>
      <c r="DK119">
        <f>($B$11*$K$9+$C$11*$K$9+$F$11*((FF119+EX119)/MAX(FF119+EX119+FG119, 0.1)*$P$9+FG119/MAX(FF119+EX119+FG119, 0.1)*$Q$9))/($B$11+$C$11+$F$11)</f>
        <v>0</v>
      </c>
      <c r="DL119">
        <v>6</v>
      </c>
      <c r="DM119">
        <v>0.5</v>
      </c>
      <c r="DN119" t="s">
        <v>438</v>
      </c>
      <c r="DO119">
        <v>2</v>
      </c>
      <c r="DP119" t="b">
        <v>1</v>
      </c>
      <c r="DQ119">
        <v>1761409926.94615</v>
      </c>
      <c r="DR119">
        <v>370.004846153846</v>
      </c>
      <c r="DS119">
        <v>367.597307692308</v>
      </c>
      <c r="DT119">
        <v>34.4687692307692</v>
      </c>
      <c r="DU119">
        <v>25.2597769230769</v>
      </c>
      <c r="DV119">
        <v>368.907461538462</v>
      </c>
      <c r="DW119">
        <v>34.1535769230769</v>
      </c>
      <c r="DX119">
        <v>500.008153846154</v>
      </c>
      <c r="DY119">
        <v>90.2863384615385</v>
      </c>
      <c r="DZ119">
        <v>0.0343899307692308</v>
      </c>
      <c r="EA119">
        <v>36.7761230769231</v>
      </c>
      <c r="EB119">
        <v>35.9963615384615</v>
      </c>
      <c r="EC119">
        <v>999.9</v>
      </c>
      <c r="ED119">
        <v>0</v>
      </c>
      <c r="EE119">
        <v>0</v>
      </c>
      <c r="EF119">
        <v>9991</v>
      </c>
      <c r="EG119">
        <v>0</v>
      </c>
      <c r="EH119">
        <v>1228.37692307692</v>
      </c>
      <c r="EI119">
        <v>2.40750883076923</v>
      </c>
      <c r="EJ119">
        <v>383.213692307692</v>
      </c>
      <c r="EK119">
        <v>377.123461538462</v>
      </c>
      <c r="EL119">
        <v>9.20897846153846</v>
      </c>
      <c r="EM119">
        <v>367.597307692308</v>
      </c>
      <c r="EN119">
        <v>25.2597769230769</v>
      </c>
      <c r="EO119">
        <v>3.11205769230769</v>
      </c>
      <c r="EP119">
        <v>2.28061461538462</v>
      </c>
      <c r="EQ119">
        <v>24.6399461538462</v>
      </c>
      <c r="ER119">
        <v>19.5401230769231</v>
      </c>
      <c r="ES119">
        <v>1199.99307692308</v>
      </c>
      <c r="ET119">
        <v>0.967005615384615</v>
      </c>
      <c r="EU119">
        <v>0.0329946230769231</v>
      </c>
      <c r="EV119">
        <v>0</v>
      </c>
      <c r="EW119">
        <v>1459.25384615385</v>
      </c>
      <c r="EX119">
        <v>5.00059</v>
      </c>
      <c r="EY119">
        <v>17824.6</v>
      </c>
      <c r="EZ119">
        <v>10358.6769230769</v>
      </c>
      <c r="FA119">
        <v>49.0190769230769</v>
      </c>
      <c r="FB119">
        <v>50.5862307692308</v>
      </c>
      <c r="FC119">
        <v>49.125</v>
      </c>
      <c r="FD119">
        <v>50.3797692307692</v>
      </c>
      <c r="FE119">
        <v>50.2976923076923</v>
      </c>
      <c r="FF119">
        <v>1155.56307692308</v>
      </c>
      <c r="FG119">
        <v>39.43</v>
      </c>
      <c r="FH119">
        <v>0</v>
      </c>
      <c r="FI119">
        <v>1761409894.9</v>
      </c>
      <c r="FJ119">
        <v>0</v>
      </c>
      <c r="FK119">
        <v>1459.26307692308</v>
      </c>
      <c r="FL119">
        <v>3.98837606535422</v>
      </c>
      <c r="FM119">
        <v>58.3829058644283</v>
      </c>
      <c r="FN119">
        <v>17825.3576923077</v>
      </c>
      <c r="FO119">
        <v>15</v>
      </c>
      <c r="FP119">
        <v>0</v>
      </c>
      <c r="FQ119" t="s">
        <v>439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0.14009499047619</v>
      </c>
      <c r="GD119">
        <v>41.4277446545454</v>
      </c>
      <c r="GE119">
        <v>4.38758619333127</v>
      </c>
      <c r="GF119">
        <v>0</v>
      </c>
      <c r="GG119">
        <v>1458.92</v>
      </c>
      <c r="GH119">
        <v>6.12406416925118</v>
      </c>
      <c r="GI119">
        <v>0.657401301024146</v>
      </c>
      <c r="GJ119">
        <v>-1</v>
      </c>
      <c r="GK119">
        <v>9.20941571428571</v>
      </c>
      <c r="GL119">
        <v>0.00446025974026957</v>
      </c>
      <c r="GM119">
        <v>0.00344346803511278</v>
      </c>
      <c r="GN119">
        <v>1</v>
      </c>
      <c r="GO119">
        <v>1</v>
      </c>
      <c r="GP119">
        <v>2</v>
      </c>
      <c r="GQ119" t="s">
        <v>446</v>
      </c>
      <c r="GR119">
        <v>3.1306</v>
      </c>
      <c r="GS119">
        <v>2.71238</v>
      </c>
      <c r="GT119">
        <v>0.0748805</v>
      </c>
      <c r="GU119">
        <v>0.0741336</v>
      </c>
      <c r="GV119">
        <v>0.130261</v>
      </c>
      <c r="GW119">
        <v>0.104778</v>
      </c>
      <c r="GX119">
        <v>34180.3</v>
      </c>
      <c r="GY119">
        <v>36416</v>
      </c>
      <c r="GZ119">
        <v>33484.8</v>
      </c>
      <c r="HA119">
        <v>35669.6</v>
      </c>
      <c r="HB119">
        <v>41314.1</v>
      </c>
      <c r="HC119">
        <v>45911.1</v>
      </c>
      <c r="HD119">
        <v>52386.2</v>
      </c>
      <c r="HE119">
        <v>57070.6</v>
      </c>
      <c r="HF119">
        <v>1.8294</v>
      </c>
      <c r="HG119">
        <v>1.69135</v>
      </c>
      <c r="HH119">
        <v>-0.00562891</v>
      </c>
      <c r="HI119">
        <v>0</v>
      </c>
      <c r="HJ119">
        <v>36.0945</v>
      </c>
      <c r="HK119">
        <v>999.9</v>
      </c>
      <c r="HL119">
        <v>59.138</v>
      </c>
      <c r="HM119">
        <v>28.721</v>
      </c>
      <c r="HN119">
        <v>25.92</v>
      </c>
      <c r="HO119">
        <v>56.2791</v>
      </c>
      <c r="HP119">
        <v>43.9303</v>
      </c>
      <c r="HQ119">
        <v>1</v>
      </c>
      <c r="HR119">
        <v>0.977325</v>
      </c>
      <c r="HS119">
        <v>2.34024</v>
      </c>
      <c r="HT119">
        <v>20.119</v>
      </c>
      <c r="HU119">
        <v>5.19153</v>
      </c>
      <c r="HV119">
        <v>12.0099</v>
      </c>
      <c r="HW119">
        <v>4.97305</v>
      </c>
      <c r="HX119">
        <v>3.29492</v>
      </c>
      <c r="HY119">
        <v>9999</v>
      </c>
      <c r="HZ119">
        <v>9999</v>
      </c>
      <c r="IA119">
        <v>999.9</v>
      </c>
      <c r="IB119">
        <v>9999</v>
      </c>
      <c r="IC119">
        <v>1.86317</v>
      </c>
      <c r="ID119">
        <v>1.86811</v>
      </c>
      <c r="IE119">
        <v>1.86783</v>
      </c>
      <c r="IF119">
        <v>1.86905</v>
      </c>
      <c r="IG119">
        <v>1.86981</v>
      </c>
      <c r="IH119">
        <v>1.86591</v>
      </c>
      <c r="II119">
        <v>1.86699</v>
      </c>
      <c r="IJ119">
        <v>1.86844</v>
      </c>
      <c r="IK119">
        <v>5</v>
      </c>
      <c r="IL119">
        <v>0</v>
      </c>
      <c r="IM119">
        <v>0</v>
      </c>
      <c r="IN119">
        <v>0</v>
      </c>
      <c r="IO119" t="s">
        <v>441</v>
      </c>
      <c r="IP119" t="s">
        <v>442</v>
      </c>
      <c r="IQ119" t="s">
        <v>443</v>
      </c>
      <c r="IR119" t="s">
        <v>443</v>
      </c>
      <c r="IS119" t="s">
        <v>443</v>
      </c>
      <c r="IT119" t="s">
        <v>443</v>
      </c>
      <c r="IU119">
        <v>0</v>
      </c>
      <c r="IV119">
        <v>100</v>
      </c>
      <c r="IW119">
        <v>100</v>
      </c>
      <c r="IX119">
        <v>1.097</v>
      </c>
      <c r="IY119">
        <v>0.3152</v>
      </c>
      <c r="IZ119">
        <v>1.09748391826392</v>
      </c>
      <c r="JA119">
        <v>0</v>
      </c>
      <c r="JB119">
        <v>0</v>
      </c>
      <c r="JC119">
        <v>0</v>
      </c>
      <c r="JD119">
        <v>0.315191680746845</v>
      </c>
      <c r="JE119">
        <v>0</v>
      </c>
      <c r="JF119">
        <v>0</v>
      </c>
      <c r="JG119">
        <v>0</v>
      </c>
      <c r="JH119">
        <v>5</v>
      </c>
      <c r="JI119">
        <v>2273</v>
      </c>
      <c r="JJ119">
        <v>0</v>
      </c>
      <c r="JK119">
        <v>25</v>
      </c>
      <c r="JL119">
        <v>29356832.3</v>
      </c>
      <c r="JM119">
        <v>29356832.3</v>
      </c>
      <c r="JN119">
        <v>0.827637</v>
      </c>
      <c r="JO119">
        <v>2.62451</v>
      </c>
      <c r="JP119">
        <v>1.54785</v>
      </c>
      <c r="JQ119">
        <v>2.32178</v>
      </c>
      <c r="JR119">
        <v>1.64673</v>
      </c>
      <c r="JS119">
        <v>2.28394</v>
      </c>
      <c r="JT119">
        <v>32.9983</v>
      </c>
      <c r="JU119">
        <v>24.1926</v>
      </c>
      <c r="JV119">
        <v>18</v>
      </c>
      <c r="JW119">
        <v>503.608</v>
      </c>
      <c r="JX119">
        <v>407.78</v>
      </c>
      <c r="JY119">
        <v>32.7711</v>
      </c>
      <c r="JZ119">
        <v>39.0499</v>
      </c>
      <c r="KA119">
        <v>30.0014</v>
      </c>
      <c r="KB119">
        <v>38.6005</v>
      </c>
      <c r="KC119">
        <v>38.4962</v>
      </c>
      <c r="KD119">
        <v>16.4875</v>
      </c>
      <c r="KE119">
        <v>0</v>
      </c>
      <c r="KF119">
        <v>100</v>
      </c>
      <c r="KG119">
        <v>32.7378</v>
      </c>
      <c r="KH119">
        <v>318.766</v>
      </c>
      <c r="KI119">
        <v>34.4882</v>
      </c>
      <c r="KJ119">
        <v>95.1205</v>
      </c>
      <c r="KK119">
        <v>92.4279</v>
      </c>
    </row>
    <row r="120" spans="1:297">
      <c r="A120">
        <v>104</v>
      </c>
      <c r="B120">
        <v>1761409940.1</v>
      </c>
      <c r="C120">
        <v>1759.09999990463</v>
      </c>
      <c r="D120" t="s">
        <v>651</v>
      </c>
      <c r="E120" t="s">
        <v>652</v>
      </c>
      <c r="F120">
        <v>5</v>
      </c>
      <c r="G120" t="s">
        <v>638</v>
      </c>
      <c r="H120" t="s">
        <v>436</v>
      </c>
      <c r="I120">
        <v>1761409931.94615</v>
      </c>
      <c r="J120">
        <f>(K120)/1000</f>
        <v>0</v>
      </c>
      <c r="K120">
        <f>IF(DP120, AN120, AH120)</f>
        <v>0</v>
      </c>
      <c r="L120">
        <f>IF(DP120, AI120, AG120)</f>
        <v>0</v>
      </c>
      <c r="M120">
        <f>DR120 - IF(AU120&gt;1, L120*DL120*100.0/(AW120), 0)</f>
        <v>0</v>
      </c>
      <c r="N120">
        <f>((T120-J120/2)*M120-L120)/(T120+J120/2)</f>
        <v>0</v>
      </c>
      <c r="O120">
        <f>N120*(DY120+DZ120)/1000.0</f>
        <v>0</v>
      </c>
      <c r="P120">
        <f>(DR120 - IF(AU120&gt;1, L120*DL120*100.0/(AW120), 0))*(DY120+DZ120)/1000.0</f>
        <v>0</v>
      </c>
      <c r="Q120">
        <f>2.0/((1/S120-1/R120)+SIGN(S120)*SQRT((1/S120-1/R120)*(1/S120-1/R120) + 4*DM120/((DM120+1)*(DM120+1))*(2*1/S120*1/R120-1/R120*1/R120)))</f>
        <v>0</v>
      </c>
      <c r="R120">
        <f>IF(LEFT(DN120,1)&lt;&gt;"0",IF(LEFT(DN120,1)="1",3.0,DO120),$D$5+$E$5*(EF120*DY120/($K$5*1000))+$F$5*(EF120*DY120/($K$5*1000))*MAX(MIN(DL120,$J$5),$I$5)*MAX(MIN(DL120,$J$5),$I$5)+$G$5*MAX(MIN(DL120,$J$5),$I$5)*(EF120*DY120/($K$5*1000))+$H$5*(EF120*DY120/($K$5*1000))*(EF120*DY120/($K$5*1000)))</f>
        <v>0</v>
      </c>
      <c r="S120">
        <f>J120*(1000-(1000*0.61365*exp(17.502*W120/(240.97+W120))/(DY120+DZ120)+DT120)/2)/(1000*0.61365*exp(17.502*W120/(240.97+W120))/(DY120+DZ120)-DT120)</f>
        <v>0</v>
      </c>
      <c r="T120">
        <f>1/((DM120+1)/(Q120/1.6)+1/(R120/1.37)) + DM120/((DM120+1)/(Q120/1.6) + DM120/(R120/1.37))</f>
        <v>0</v>
      </c>
      <c r="U120">
        <f>(DH120*DK120)</f>
        <v>0</v>
      </c>
      <c r="V120">
        <f>(EA120+(U120+2*0.95*5.67E-8*(((EA120+$B$7)+273)^4-(EA120+273)^4)-44100*J120)/(1.84*29.3*R120+8*0.95*5.67E-8*(EA120+273)^3))</f>
        <v>0</v>
      </c>
      <c r="W120">
        <f>($C$7*EB120+$D$7*EC120+$E$7*V120)</f>
        <v>0</v>
      </c>
      <c r="X120">
        <f>0.61365*exp(17.502*W120/(240.97+W120))</f>
        <v>0</v>
      </c>
      <c r="Y120">
        <f>(Z120/AA120*100)</f>
        <v>0</v>
      </c>
      <c r="Z120">
        <f>DT120*(DY120+DZ120)/1000</f>
        <v>0</v>
      </c>
      <c r="AA120">
        <f>0.61365*exp(17.502*EA120/(240.97+EA120))</f>
        <v>0</v>
      </c>
      <c r="AB120">
        <f>(X120-DT120*(DY120+DZ120)/1000)</f>
        <v>0</v>
      </c>
      <c r="AC120">
        <f>(-J120*44100)</f>
        <v>0</v>
      </c>
      <c r="AD120">
        <f>2*29.3*R120*0.92*(EA120-W120)</f>
        <v>0</v>
      </c>
      <c r="AE120">
        <f>2*0.95*5.67E-8*(((EA120+$B$7)+273)^4-(W120+273)^4)</f>
        <v>0</v>
      </c>
      <c r="AF120">
        <f>U120+AE120+AC120+AD120</f>
        <v>0</v>
      </c>
      <c r="AG120">
        <f>DX120*AU120*(DS120-DR120*(1000-AU120*DU120)/(1000-AU120*DT120))/(100*DL120)</f>
        <v>0</v>
      </c>
      <c r="AH120">
        <f>1000*DX120*AU120*(DT120-DU120)/(100*DL120*(1000-AU120*DT120))</f>
        <v>0</v>
      </c>
      <c r="AI120">
        <f>(AJ120 - AK120 - DY120*1E3/(8.314*(EA120+273.15)) * AM120/DX120 * AL120) * DX120/(100*DL120) * (1000 - DU120)/1000</f>
        <v>0</v>
      </c>
      <c r="AJ120">
        <v>343.349567344211</v>
      </c>
      <c r="AK120">
        <v>345.30156969697</v>
      </c>
      <c r="AL120">
        <v>-3.32620367221275</v>
      </c>
      <c r="AM120">
        <v>64.8317152788884</v>
      </c>
      <c r="AN120">
        <f>(AP120 - AO120 + DY120*1E3/(8.314*(EA120+273.15)) * AR120/DX120 * AQ120) * DX120/(100*DL120) * 1000/(1000 - AP120)</f>
        <v>0</v>
      </c>
      <c r="AO120">
        <v>25.2575322196414</v>
      </c>
      <c r="AP120">
        <v>34.4780872727273</v>
      </c>
      <c r="AQ120">
        <v>3.4706607209432e-05</v>
      </c>
      <c r="AR120">
        <v>110.920641210874</v>
      </c>
      <c r="AS120">
        <v>0</v>
      </c>
      <c r="AT120">
        <v>0</v>
      </c>
      <c r="AU120">
        <f>IF(AS120*$H$13&gt;=AW120,1.0,(AW120/(AW120-AS120*$H$13)))</f>
        <v>0</v>
      </c>
      <c r="AV120">
        <f>(AU120-1)*100</f>
        <v>0</v>
      </c>
      <c r="AW120">
        <f>MAX(0,($B$13+$C$13*EF120)/(1+$D$13*EF120)*DY120/(EA120+273)*$E$13)</f>
        <v>0</v>
      </c>
      <c r="AX120" t="s">
        <v>437</v>
      </c>
      <c r="AY120" t="s">
        <v>437</v>
      </c>
      <c r="AZ120">
        <v>0</v>
      </c>
      <c r="BA120">
        <v>0</v>
      </c>
      <c r="BB120">
        <f>1-AZ120/BA120</f>
        <v>0</v>
      </c>
      <c r="BC120">
        <v>0</v>
      </c>
      <c r="BD120" t="s">
        <v>437</v>
      </c>
      <c r="BE120" t="s">
        <v>437</v>
      </c>
      <c r="BF120">
        <v>0</v>
      </c>
      <c r="BG120">
        <v>0</v>
      </c>
      <c r="BH120">
        <f>1-BF120/BG120</f>
        <v>0</v>
      </c>
      <c r="BI120">
        <v>0.5</v>
      </c>
      <c r="BJ120">
        <f>DI120</f>
        <v>0</v>
      </c>
      <c r="BK120">
        <f>L120</f>
        <v>0</v>
      </c>
      <c r="BL120">
        <f>BH120*BI120*BJ120</f>
        <v>0</v>
      </c>
      <c r="BM120">
        <f>(BK120-BC120)/BJ120</f>
        <v>0</v>
      </c>
      <c r="BN120">
        <f>(BA120-BG120)/BG120</f>
        <v>0</v>
      </c>
      <c r="BO120">
        <f>AZ120/(BB120+AZ120/BG120)</f>
        <v>0</v>
      </c>
      <c r="BP120" t="s">
        <v>437</v>
      </c>
      <c r="BQ120">
        <v>0</v>
      </c>
      <c r="BR120">
        <f>IF(BQ120&lt;&gt;0, BQ120, BO120)</f>
        <v>0</v>
      </c>
      <c r="BS120">
        <f>1-BR120/BG120</f>
        <v>0</v>
      </c>
      <c r="BT120">
        <f>(BG120-BF120)/(BG120-BR120)</f>
        <v>0</v>
      </c>
      <c r="BU120">
        <f>(BA120-BG120)/(BA120-BR120)</f>
        <v>0</v>
      </c>
      <c r="BV120">
        <f>(BG120-BF120)/(BG120-AZ120)</f>
        <v>0</v>
      </c>
      <c r="BW120">
        <f>(BA120-BG120)/(BA120-AZ120)</f>
        <v>0</v>
      </c>
      <c r="BX120">
        <f>(BT120*BR120/BF120)</f>
        <v>0</v>
      </c>
      <c r="BY120">
        <f>(1-BX120)</f>
        <v>0</v>
      </c>
      <c r="DH120">
        <f>$B$11*EG120+$C$11*EH120+$F$11*ES120*(1-EV120)</f>
        <v>0</v>
      </c>
      <c r="DI120">
        <f>DH120*DJ120</f>
        <v>0</v>
      </c>
      <c r="DJ120">
        <f>($B$11*$D$9+$C$11*$D$9+$F$11*((FF120+EX120)/MAX(FF120+EX120+FG120, 0.1)*$I$9+FG120/MAX(FF120+EX120+FG120, 0.1)*$J$9))/($B$11+$C$11+$F$11)</f>
        <v>0</v>
      </c>
      <c r="DK120">
        <f>($B$11*$K$9+$C$11*$K$9+$F$11*((FF120+EX120)/MAX(FF120+EX120+FG120, 0.1)*$P$9+FG120/MAX(FF120+EX120+FG120, 0.1)*$Q$9))/($B$11+$C$11+$F$11)</f>
        <v>0</v>
      </c>
      <c r="DL120">
        <v>6</v>
      </c>
      <c r="DM120">
        <v>0.5</v>
      </c>
      <c r="DN120" t="s">
        <v>438</v>
      </c>
      <c r="DO120">
        <v>2</v>
      </c>
      <c r="DP120" t="b">
        <v>1</v>
      </c>
      <c r="DQ120">
        <v>1761409931.94615</v>
      </c>
      <c r="DR120">
        <v>355.469538461538</v>
      </c>
      <c r="DS120">
        <v>350.792538461538</v>
      </c>
      <c r="DT120">
        <v>34.4711230769231</v>
      </c>
      <c r="DU120">
        <v>25.2586230769231</v>
      </c>
      <c r="DV120">
        <v>354.372153846154</v>
      </c>
      <c r="DW120">
        <v>34.1559307692308</v>
      </c>
      <c r="DX120">
        <v>499.99</v>
      </c>
      <c r="DY120">
        <v>90.2862</v>
      </c>
      <c r="DZ120">
        <v>0.0344981</v>
      </c>
      <c r="EA120">
        <v>36.7809076923077</v>
      </c>
      <c r="EB120">
        <v>35.9984769230769</v>
      </c>
      <c r="EC120">
        <v>999.9</v>
      </c>
      <c r="ED120">
        <v>0</v>
      </c>
      <c r="EE120">
        <v>0</v>
      </c>
      <c r="EF120">
        <v>9980.14</v>
      </c>
      <c r="EG120">
        <v>0</v>
      </c>
      <c r="EH120">
        <v>1228.31076923077</v>
      </c>
      <c r="EI120">
        <v>4.67700461538462</v>
      </c>
      <c r="EJ120">
        <v>368.160307692308</v>
      </c>
      <c r="EK120">
        <v>359.882769230769</v>
      </c>
      <c r="EL120">
        <v>9.21248</v>
      </c>
      <c r="EM120">
        <v>350.792538461538</v>
      </c>
      <c r="EN120">
        <v>25.2586230769231</v>
      </c>
      <c r="EO120">
        <v>3.11226538461538</v>
      </c>
      <c r="EP120">
        <v>2.28050769230769</v>
      </c>
      <c r="EQ120">
        <v>24.6410692307692</v>
      </c>
      <c r="ER120">
        <v>19.5393538461539</v>
      </c>
      <c r="ES120">
        <v>1200.01153846154</v>
      </c>
      <c r="ET120">
        <v>0.967006307692308</v>
      </c>
      <c r="EU120">
        <v>0.0329939692307692</v>
      </c>
      <c r="EV120">
        <v>0</v>
      </c>
      <c r="EW120">
        <v>1459.58076923077</v>
      </c>
      <c r="EX120">
        <v>5.00059</v>
      </c>
      <c r="EY120">
        <v>17829.0538461538</v>
      </c>
      <c r="EZ120">
        <v>10358.8307692308</v>
      </c>
      <c r="FA120">
        <v>49.0381538461538</v>
      </c>
      <c r="FB120">
        <v>50.6056153846154</v>
      </c>
      <c r="FC120">
        <v>49.1440769230769</v>
      </c>
      <c r="FD120">
        <v>50.3988461538462</v>
      </c>
      <c r="FE120">
        <v>50.312</v>
      </c>
      <c r="FF120">
        <v>1155.58153846154</v>
      </c>
      <c r="FG120">
        <v>39.43</v>
      </c>
      <c r="FH120">
        <v>0</v>
      </c>
      <c r="FI120">
        <v>1761409900.3</v>
      </c>
      <c r="FJ120">
        <v>0</v>
      </c>
      <c r="FK120">
        <v>1459.5636</v>
      </c>
      <c r="FL120">
        <v>1.91538461922281</v>
      </c>
      <c r="FM120">
        <v>23.2923076858377</v>
      </c>
      <c r="FN120">
        <v>17829.732</v>
      </c>
      <c r="FO120">
        <v>15</v>
      </c>
      <c r="FP120">
        <v>0</v>
      </c>
      <c r="FQ120" t="s">
        <v>439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3.58137074</v>
      </c>
      <c r="GD120">
        <v>24.8947285714286</v>
      </c>
      <c r="GE120">
        <v>2.47169391741635</v>
      </c>
      <c r="GF120">
        <v>0</v>
      </c>
      <c r="GG120">
        <v>1459.33382352941</v>
      </c>
      <c r="GH120">
        <v>3.69732620487721</v>
      </c>
      <c r="GI120">
        <v>0.435262021869201</v>
      </c>
      <c r="GJ120">
        <v>-1</v>
      </c>
      <c r="GK120">
        <v>9.21131</v>
      </c>
      <c r="GL120">
        <v>0.0481578947368537</v>
      </c>
      <c r="GM120">
        <v>0.00533737669646793</v>
      </c>
      <c r="GN120">
        <v>1</v>
      </c>
      <c r="GO120">
        <v>1</v>
      </c>
      <c r="GP120">
        <v>2</v>
      </c>
      <c r="GQ120" t="s">
        <v>446</v>
      </c>
      <c r="GR120">
        <v>3.13041</v>
      </c>
      <c r="GS120">
        <v>2.713</v>
      </c>
      <c r="GT120">
        <v>0.0720542</v>
      </c>
      <c r="GU120">
        <v>0.0712202</v>
      </c>
      <c r="GV120">
        <v>0.130264</v>
      </c>
      <c r="GW120">
        <v>0.104775</v>
      </c>
      <c r="GX120">
        <v>34283.3</v>
      </c>
      <c r="GY120">
        <v>36528.8</v>
      </c>
      <c r="GZ120">
        <v>33483.5</v>
      </c>
      <c r="HA120">
        <v>35668</v>
      </c>
      <c r="HB120">
        <v>41312.7</v>
      </c>
      <c r="HC120">
        <v>45908.8</v>
      </c>
      <c r="HD120">
        <v>52384.6</v>
      </c>
      <c r="HE120">
        <v>57067.9</v>
      </c>
      <c r="HF120">
        <v>1.8287</v>
      </c>
      <c r="HG120">
        <v>1.6911</v>
      </c>
      <c r="HH120">
        <v>-0.00528246</v>
      </c>
      <c r="HI120">
        <v>0</v>
      </c>
      <c r="HJ120">
        <v>36.096</v>
      </c>
      <c r="HK120">
        <v>999.9</v>
      </c>
      <c r="HL120">
        <v>59.138</v>
      </c>
      <c r="HM120">
        <v>28.721</v>
      </c>
      <c r="HN120">
        <v>25.9199</v>
      </c>
      <c r="HO120">
        <v>56.6191</v>
      </c>
      <c r="HP120">
        <v>44.0705</v>
      </c>
      <c r="HQ120">
        <v>1</v>
      </c>
      <c r="HR120">
        <v>0.980442</v>
      </c>
      <c r="HS120">
        <v>2.51278</v>
      </c>
      <c r="HT120">
        <v>20.116</v>
      </c>
      <c r="HU120">
        <v>5.19138</v>
      </c>
      <c r="HV120">
        <v>12.0099</v>
      </c>
      <c r="HW120">
        <v>4.9729</v>
      </c>
      <c r="HX120">
        <v>3.295</v>
      </c>
      <c r="HY120">
        <v>9999</v>
      </c>
      <c r="HZ120">
        <v>9999</v>
      </c>
      <c r="IA120">
        <v>999.9</v>
      </c>
      <c r="IB120">
        <v>9999</v>
      </c>
      <c r="IC120">
        <v>1.86319</v>
      </c>
      <c r="ID120">
        <v>1.86812</v>
      </c>
      <c r="IE120">
        <v>1.86783</v>
      </c>
      <c r="IF120">
        <v>1.86905</v>
      </c>
      <c r="IG120">
        <v>1.86981</v>
      </c>
      <c r="IH120">
        <v>1.86591</v>
      </c>
      <c r="II120">
        <v>1.867</v>
      </c>
      <c r="IJ120">
        <v>1.86842</v>
      </c>
      <c r="IK120">
        <v>5</v>
      </c>
      <c r="IL120">
        <v>0</v>
      </c>
      <c r="IM120">
        <v>0</v>
      </c>
      <c r="IN120">
        <v>0</v>
      </c>
      <c r="IO120" t="s">
        <v>441</v>
      </c>
      <c r="IP120" t="s">
        <v>442</v>
      </c>
      <c r="IQ120" t="s">
        <v>443</v>
      </c>
      <c r="IR120" t="s">
        <v>443</v>
      </c>
      <c r="IS120" t="s">
        <v>443</v>
      </c>
      <c r="IT120" t="s">
        <v>443</v>
      </c>
      <c r="IU120">
        <v>0</v>
      </c>
      <c r="IV120">
        <v>100</v>
      </c>
      <c r="IW120">
        <v>100</v>
      </c>
      <c r="IX120">
        <v>1.097</v>
      </c>
      <c r="IY120">
        <v>0.3152</v>
      </c>
      <c r="IZ120">
        <v>1.09748391826392</v>
      </c>
      <c r="JA120">
        <v>0</v>
      </c>
      <c r="JB120">
        <v>0</v>
      </c>
      <c r="JC120">
        <v>0</v>
      </c>
      <c r="JD120">
        <v>0.315191680746845</v>
      </c>
      <c r="JE120">
        <v>0</v>
      </c>
      <c r="JF120">
        <v>0</v>
      </c>
      <c r="JG120">
        <v>0</v>
      </c>
      <c r="JH120">
        <v>5</v>
      </c>
      <c r="JI120">
        <v>2273</v>
      </c>
      <c r="JJ120">
        <v>0</v>
      </c>
      <c r="JK120">
        <v>25</v>
      </c>
      <c r="JL120">
        <v>29356832.3</v>
      </c>
      <c r="JM120">
        <v>29356832.3</v>
      </c>
      <c r="JN120">
        <v>0.79834</v>
      </c>
      <c r="JO120">
        <v>2.61108</v>
      </c>
      <c r="JP120">
        <v>1.54785</v>
      </c>
      <c r="JQ120">
        <v>2.32178</v>
      </c>
      <c r="JR120">
        <v>1.64673</v>
      </c>
      <c r="JS120">
        <v>2.25708</v>
      </c>
      <c r="JT120">
        <v>32.9983</v>
      </c>
      <c r="JU120">
        <v>24.1926</v>
      </c>
      <c r="JV120">
        <v>18</v>
      </c>
      <c r="JW120">
        <v>503.262</v>
      </c>
      <c r="JX120">
        <v>407.738</v>
      </c>
      <c r="JY120">
        <v>32.7805</v>
      </c>
      <c r="JZ120">
        <v>39.0697</v>
      </c>
      <c r="KA120">
        <v>30.0024</v>
      </c>
      <c r="KB120">
        <v>38.62</v>
      </c>
      <c r="KC120">
        <v>38.5145</v>
      </c>
      <c r="KD120">
        <v>15.8062</v>
      </c>
      <c r="KE120">
        <v>0</v>
      </c>
      <c r="KF120">
        <v>100</v>
      </c>
      <c r="KG120">
        <v>32.755</v>
      </c>
      <c r="KH120">
        <v>298.569</v>
      </c>
      <c r="KI120">
        <v>34.4882</v>
      </c>
      <c r="KJ120">
        <v>95.1173</v>
      </c>
      <c r="KK120">
        <v>92.4235</v>
      </c>
    </row>
    <row r="121" spans="1:297">
      <c r="A121">
        <v>105</v>
      </c>
      <c r="B121">
        <v>1761409945.1</v>
      </c>
      <c r="C121">
        <v>1764.09999990463</v>
      </c>
      <c r="D121" t="s">
        <v>653</v>
      </c>
      <c r="E121" t="s">
        <v>654</v>
      </c>
      <c r="F121">
        <v>5</v>
      </c>
      <c r="G121" t="s">
        <v>638</v>
      </c>
      <c r="H121" t="s">
        <v>436</v>
      </c>
      <c r="I121">
        <v>1761409936.94615</v>
      </c>
      <c r="J121">
        <f>(K121)/1000</f>
        <v>0</v>
      </c>
      <c r="K121">
        <f>IF(DP121, AN121, AH121)</f>
        <v>0</v>
      </c>
      <c r="L121">
        <f>IF(DP121, AI121, AG121)</f>
        <v>0</v>
      </c>
      <c r="M121">
        <f>DR121 - IF(AU121&gt;1, L121*DL121*100.0/(AW121), 0)</f>
        <v>0</v>
      </c>
      <c r="N121">
        <f>((T121-J121/2)*M121-L121)/(T121+J121/2)</f>
        <v>0</v>
      </c>
      <c r="O121">
        <f>N121*(DY121+DZ121)/1000.0</f>
        <v>0</v>
      </c>
      <c r="P121">
        <f>(DR121 - IF(AU121&gt;1, L121*DL121*100.0/(AW121), 0))*(DY121+DZ121)/1000.0</f>
        <v>0</v>
      </c>
      <c r="Q121">
        <f>2.0/((1/S121-1/R121)+SIGN(S121)*SQRT((1/S121-1/R121)*(1/S121-1/R121) + 4*DM121/((DM121+1)*(DM121+1))*(2*1/S121*1/R121-1/R121*1/R121)))</f>
        <v>0</v>
      </c>
      <c r="R121">
        <f>IF(LEFT(DN121,1)&lt;&gt;"0",IF(LEFT(DN121,1)="1",3.0,DO121),$D$5+$E$5*(EF121*DY121/($K$5*1000))+$F$5*(EF121*DY121/($K$5*1000))*MAX(MIN(DL121,$J$5),$I$5)*MAX(MIN(DL121,$J$5),$I$5)+$G$5*MAX(MIN(DL121,$J$5),$I$5)*(EF121*DY121/($K$5*1000))+$H$5*(EF121*DY121/($K$5*1000))*(EF121*DY121/($K$5*1000)))</f>
        <v>0</v>
      </c>
      <c r="S121">
        <f>J121*(1000-(1000*0.61365*exp(17.502*W121/(240.97+W121))/(DY121+DZ121)+DT121)/2)/(1000*0.61365*exp(17.502*W121/(240.97+W121))/(DY121+DZ121)-DT121)</f>
        <v>0</v>
      </c>
      <c r="T121">
        <f>1/((DM121+1)/(Q121/1.6)+1/(R121/1.37)) + DM121/((DM121+1)/(Q121/1.6) + DM121/(R121/1.37))</f>
        <v>0</v>
      </c>
      <c r="U121">
        <f>(DH121*DK121)</f>
        <v>0</v>
      </c>
      <c r="V121">
        <f>(EA121+(U121+2*0.95*5.67E-8*(((EA121+$B$7)+273)^4-(EA121+273)^4)-44100*J121)/(1.84*29.3*R121+8*0.95*5.67E-8*(EA121+273)^3))</f>
        <v>0</v>
      </c>
      <c r="W121">
        <f>($C$7*EB121+$D$7*EC121+$E$7*V121)</f>
        <v>0</v>
      </c>
      <c r="X121">
        <f>0.61365*exp(17.502*W121/(240.97+W121))</f>
        <v>0</v>
      </c>
      <c r="Y121">
        <f>(Z121/AA121*100)</f>
        <v>0</v>
      </c>
      <c r="Z121">
        <f>DT121*(DY121+DZ121)/1000</f>
        <v>0</v>
      </c>
      <c r="AA121">
        <f>0.61365*exp(17.502*EA121/(240.97+EA121))</f>
        <v>0</v>
      </c>
      <c r="AB121">
        <f>(X121-DT121*(DY121+DZ121)/1000)</f>
        <v>0</v>
      </c>
      <c r="AC121">
        <f>(-J121*44100)</f>
        <v>0</v>
      </c>
      <c r="AD121">
        <f>2*29.3*R121*0.92*(EA121-W121)</f>
        <v>0</v>
      </c>
      <c r="AE121">
        <f>2*0.95*5.67E-8*(((EA121+$B$7)+273)^4-(W121+273)^4)</f>
        <v>0</v>
      </c>
      <c r="AF121">
        <f>U121+AE121+AC121+AD121</f>
        <v>0</v>
      </c>
      <c r="AG121">
        <f>DX121*AU121*(DS121-DR121*(1000-AU121*DU121)/(1000-AU121*DT121))/(100*DL121)</f>
        <v>0</v>
      </c>
      <c r="AH121">
        <f>1000*DX121*AU121*(DT121-DU121)/(100*DL121*(1000-AU121*DT121))</f>
        <v>0</v>
      </c>
      <c r="AI121">
        <f>(AJ121 - AK121 - DY121*1E3/(8.314*(EA121+273.15)) * AM121/DX121 * AL121) * DX121/(100*DL121) * (1000 - DU121)/1000</f>
        <v>0</v>
      </c>
      <c r="AJ121">
        <v>326.888044539277</v>
      </c>
      <c r="AK121">
        <v>329.266872727273</v>
      </c>
      <c r="AL121">
        <v>-3.19558346860769</v>
      </c>
      <c r="AM121">
        <v>64.8317152788884</v>
      </c>
      <c r="AN121">
        <f>(AP121 - AO121 + DY121*1E3/(8.314*(EA121+273.15)) * AR121/DX121 * AQ121) * DX121/(100*DL121) * 1000/(1000 - AP121)</f>
        <v>0</v>
      </c>
      <c r="AO121">
        <v>25.2574528055556</v>
      </c>
      <c r="AP121">
        <v>34.4739527272727</v>
      </c>
      <c r="AQ121">
        <v>-3.40614502755996e-05</v>
      </c>
      <c r="AR121">
        <v>110.920641210874</v>
      </c>
      <c r="AS121">
        <v>0</v>
      </c>
      <c r="AT121">
        <v>0</v>
      </c>
      <c r="AU121">
        <f>IF(AS121*$H$13&gt;=AW121,1.0,(AW121/(AW121-AS121*$H$13)))</f>
        <v>0</v>
      </c>
      <c r="AV121">
        <f>(AU121-1)*100</f>
        <v>0</v>
      </c>
      <c r="AW121">
        <f>MAX(0,($B$13+$C$13*EF121)/(1+$D$13*EF121)*DY121/(EA121+273)*$E$13)</f>
        <v>0</v>
      </c>
      <c r="AX121" t="s">
        <v>437</v>
      </c>
      <c r="AY121" t="s">
        <v>437</v>
      </c>
      <c r="AZ121">
        <v>0</v>
      </c>
      <c r="BA121">
        <v>0</v>
      </c>
      <c r="BB121">
        <f>1-AZ121/BA121</f>
        <v>0</v>
      </c>
      <c r="BC121">
        <v>0</v>
      </c>
      <c r="BD121" t="s">
        <v>437</v>
      </c>
      <c r="BE121" t="s">
        <v>437</v>
      </c>
      <c r="BF121">
        <v>0</v>
      </c>
      <c r="BG121">
        <v>0</v>
      </c>
      <c r="BH121">
        <f>1-BF121/BG121</f>
        <v>0</v>
      </c>
      <c r="BI121">
        <v>0.5</v>
      </c>
      <c r="BJ121">
        <f>DI121</f>
        <v>0</v>
      </c>
      <c r="BK121">
        <f>L121</f>
        <v>0</v>
      </c>
      <c r="BL121">
        <f>BH121*BI121*BJ121</f>
        <v>0</v>
      </c>
      <c r="BM121">
        <f>(BK121-BC121)/BJ121</f>
        <v>0</v>
      </c>
      <c r="BN121">
        <f>(BA121-BG121)/BG121</f>
        <v>0</v>
      </c>
      <c r="BO121">
        <f>AZ121/(BB121+AZ121/BG121)</f>
        <v>0</v>
      </c>
      <c r="BP121" t="s">
        <v>437</v>
      </c>
      <c r="BQ121">
        <v>0</v>
      </c>
      <c r="BR121">
        <f>IF(BQ121&lt;&gt;0, BQ121, BO121)</f>
        <v>0</v>
      </c>
      <c r="BS121">
        <f>1-BR121/BG121</f>
        <v>0</v>
      </c>
      <c r="BT121">
        <f>(BG121-BF121)/(BG121-BR121)</f>
        <v>0</v>
      </c>
      <c r="BU121">
        <f>(BA121-BG121)/(BA121-BR121)</f>
        <v>0</v>
      </c>
      <c r="BV121">
        <f>(BG121-BF121)/(BG121-AZ121)</f>
        <v>0</v>
      </c>
      <c r="BW121">
        <f>(BA121-BG121)/(BA121-AZ121)</f>
        <v>0</v>
      </c>
      <c r="BX121">
        <f>(BT121*BR121/BF121)</f>
        <v>0</v>
      </c>
      <c r="BY121">
        <f>(1-BX121)</f>
        <v>0</v>
      </c>
      <c r="DH121">
        <f>$B$11*EG121+$C$11*EH121+$F$11*ES121*(1-EV121)</f>
        <v>0</v>
      </c>
      <c r="DI121">
        <f>DH121*DJ121</f>
        <v>0</v>
      </c>
      <c r="DJ121">
        <f>($B$11*$D$9+$C$11*$D$9+$F$11*((FF121+EX121)/MAX(FF121+EX121+FG121, 0.1)*$I$9+FG121/MAX(FF121+EX121+FG121, 0.1)*$J$9))/($B$11+$C$11+$F$11)</f>
        <v>0</v>
      </c>
      <c r="DK121">
        <f>($B$11*$K$9+$C$11*$K$9+$F$11*((FF121+EX121)/MAX(FF121+EX121+FG121, 0.1)*$P$9+FG121/MAX(FF121+EX121+FG121, 0.1)*$Q$9))/($B$11+$C$11+$F$11)</f>
        <v>0</v>
      </c>
      <c r="DL121">
        <v>6</v>
      </c>
      <c r="DM121">
        <v>0.5</v>
      </c>
      <c r="DN121" t="s">
        <v>438</v>
      </c>
      <c r="DO121">
        <v>2</v>
      </c>
      <c r="DP121" t="b">
        <v>1</v>
      </c>
      <c r="DQ121">
        <v>1761409936.94615</v>
      </c>
      <c r="DR121">
        <v>340.173692307692</v>
      </c>
      <c r="DS121">
        <v>334.358538461539</v>
      </c>
      <c r="DT121">
        <v>34.4743153846154</v>
      </c>
      <c r="DU121">
        <v>25.2580923076923</v>
      </c>
      <c r="DV121">
        <v>339.076230769231</v>
      </c>
      <c r="DW121">
        <v>34.1591230769231</v>
      </c>
      <c r="DX121">
        <v>499.954384615385</v>
      </c>
      <c r="DY121">
        <v>90.2863538461538</v>
      </c>
      <c r="DZ121">
        <v>0.0347147846153846</v>
      </c>
      <c r="EA121">
        <v>36.7886076923077</v>
      </c>
      <c r="EB121">
        <v>36.0075846153846</v>
      </c>
      <c r="EC121">
        <v>999.9</v>
      </c>
      <c r="ED121">
        <v>0</v>
      </c>
      <c r="EE121">
        <v>0</v>
      </c>
      <c r="EF121">
        <v>9991.10153846154</v>
      </c>
      <c r="EG121">
        <v>0</v>
      </c>
      <c r="EH121">
        <v>1228.26461538462</v>
      </c>
      <c r="EI121">
        <v>5.81513923076923</v>
      </c>
      <c r="EJ121">
        <v>352.319615384615</v>
      </c>
      <c r="EK121">
        <v>343.022692307692</v>
      </c>
      <c r="EL121">
        <v>9.21621615384615</v>
      </c>
      <c r="EM121">
        <v>334.358538461539</v>
      </c>
      <c r="EN121">
        <v>25.2580923076923</v>
      </c>
      <c r="EO121">
        <v>3.11255846153846</v>
      </c>
      <c r="EP121">
        <v>2.28046230769231</v>
      </c>
      <c r="EQ121">
        <v>24.6426461538462</v>
      </c>
      <c r="ER121">
        <v>19.5390307692308</v>
      </c>
      <c r="ES121">
        <v>1200.03</v>
      </c>
      <c r="ET121">
        <v>0.967007</v>
      </c>
      <c r="EU121">
        <v>0.0329933153846154</v>
      </c>
      <c r="EV121">
        <v>0</v>
      </c>
      <c r="EW121">
        <v>1459.62230769231</v>
      </c>
      <c r="EX121">
        <v>5.00059</v>
      </c>
      <c r="EY121">
        <v>17830.9384615385</v>
      </c>
      <c r="EZ121">
        <v>10359</v>
      </c>
      <c r="FA121">
        <v>49.0620769230769</v>
      </c>
      <c r="FB121">
        <v>50.6297692307692</v>
      </c>
      <c r="FC121">
        <v>49.1631538461538</v>
      </c>
      <c r="FD121">
        <v>50.4179230769231</v>
      </c>
      <c r="FE121">
        <v>50.3216923076923</v>
      </c>
      <c r="FF121">
        <v>1155.6</v>
      </c>
      <c r="FG121">
        <v>39.43</v>
      </c>
      <c r="FH121">
        <v>0</v>
      </c>
      <c r="FI121">
        <v>1761409905.1</v>
      </c>
      <c r="FJ121">
        <v>0</v>
      </c>
      <c r="FK121">
        <v>1459.5456</v>
      </c>
      <c r="FL121">
        <v>-1.60846154154571</v>
      </c>
      <c r="FM121">
        <v>-2.11538469269998</v>
      </c>
      <c r="FN121">
        <v>17830.588</v>
      </c>
      <c r="FO121">
        <v>15</v>
      </c>
      <c r="FP121">
        <v>0</v>
      </c>
      <c r="FQ121" t="s">
        <v>439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5.0674080952381</v>
      </c>
      <c r="GD121">
        <v>15.5271841558442</v>
      </c>
      <c r="GE121">
        <v>1.65419409064935</v>
      </c>
      <c r="GF121">
        <v>0</v>
      </c>
      <c r="GG121">
        <v>1459.50529411765</v>
      </c>
      <c r="GH121">
        <v>0.955538576500801</v>
      </c>
      <c r="GI121">
        <v>0.252041491613597</v>
      </c>
      <c r="GJ121">
        <v>-1</v>
      </c>
      <c r="GK121">
        <v>9.21345523809524</v>
      </c>
      <c r="GL121">
        <v>0.0483748051948064</v>
      </c>
      <c r="GM121">
        <v>0.00546503223451268</v>
      </c>
      <c r="GN121">
        <v>1</v>
      </c>
      <c r="GO121">
        <v>1</v>
      </c>
      <c r="GP121">
        <v>2</v>
      </c>
      <c r="GQ121" t="s">
        <v>446</v>
      </c>
      <c r="GR121">
        <v>3.13056</v>
      </c>
      <c r="GS121">
        <v>2.71333</v>
      </c>
      <c r="GT121">
        <v>0.0692626</v>
      </c>
      <c r="GU121">
        <v>0.068134</v>
      </c>
      <c r="GV121">
        <v>0.130254</v>
      </c>
      <c r="GW121">
        <v>0.104768</v>
      </c>
      <c r="GX121">
        <v>34384.8</v>
      </c>
      <c r="GY121">
        <v>36648.2</v>
      </c>
      <c r="GZ121">
        <v>33482.2</v>
      </c>
      <c r="HA121">
        <v>35666.3</v>
      </c>
      <c r="HB121">
        <v>41311.8</v>
      </c>
      <c r="HC121">
        <v>45906.5</v>
      </c>
      <c r="HD121">
        <v>52383</v>
      </c>
      <c r="HE121">
        <v>57065.1</v>
      </c>
      <c r="HF121">
        <v>1.82895</v>
      </c>
      <c r="HG121">
        <v>1.69058</v>
      </c>
      <c r="HH121">
        <v>-0.00491366</v>
      </c>
      <c r="HI121">
        <v>0</v>
      </c>
      <c r="HJ121">
        <v>36.0994</v>
      </c>
      <c r="HK121">
        <v>999.9</v>
      </c>
      <c r="HL121">
        <v>59.114</v>
      </c>
      <c r="HM121">
        <v>28.721</v>
      </c>
      <c r="HN121">
        <v>25.9079</v>
      </c>
      <c r="HO121">
        <v>56.5991</v>
      </c>
      <c r="HP121">
        <v>43.9744</v>
      </c>
      <c r="HQ121">
        <v>1</v>
      </c>
      <c r="HR121">
        <v>0.982734</v>
      </c>
      <c r="HS121">
        <v>2.63765</v>
      </c>
      <c r="HT121">
        <v>20.1143</v>
      </c>
      <c r="HU121">
        <v>5.19183</v>
      </c>
      <c r="HV121">
        <v>12.0099</v>
      </c>
      <c r="HW121">
        <v>4.97315</v>
      </c>
      <c r="HX121">
        <v>3.29497</v>
      </c>
      <c r="HY121">
        <v>9999</v>
      </c>
      <c r="HZ121">
        <v>9999</v>
      </c>
      <c r="IA121">
        <v>999.9</v>
      </c>
      <c r="IB121">
        <v>9999</v>
      </c>
      <c r="IC121">
        <v>1.86319</v>
      </c>
      <c r="ID121">
        <v>1.86811</v>
      </c>
      <c r="IE121">
        <v>1.86783</v>
      </c>
      <c r="IF121">
        <v>1.86904</v>
      </c>
      <c r="IG121">
        <v>1.86981</v>
      </c>
      <c r="IH121">
        <v>1.86592</v>
      </c>
      <c r="II121">
        <v>1.867</v>
      </c>
      <c r="IJ121">
        <v>1.86842</v>
      </c>
      <c r="IK121">
        <v>5</v>
      </c>
      <c r="IL121">
        <v>0</v>
      </c>
      <c r="IM121">
        <v>0</v>
      </c>
      <c r="IN121">
        <v>0</v>
      </c>
      <c r="IO121" t="s">
        <v>441</v>
      </c>
      <c r="IP121" t="s">
        <v>442</v>
      </c>
      <c r="IQ121" t="s">
        <v>443</v>
      </c>
      <c r="IR121" t="s">
        <v>443</v>
      </c>
      <c r="IS121" t="s">
        <v>443</v>
      </c>
      <c r="IT121" t="s">
        <v>443</v>
      </c>
      <c r="IU121">
        <v>0</v>
      </c>
      <c r="IV121">
        <v>100</v>
      </c>
      <c r="IW121">
        <v>100</v>
      </c>
      <c r="IX121">
        <v>1.098</v>
      </c>
      <c r="IY121">
        <v>0.3152</v>
      </c>
      <c r="IZ121">
        <v>1.09748391826392</v>
      </c>
      <c r="JA121">
        <v>0</v>
      </c>
      <c r="JB121">
        <v>0</v>
      </c>
      <c r="JC121">
        <v>0</v>
      </c>
      <c r="JD121">
        <v>0.315191680746845</v>
      </c>
      <c r="JE121">
        <v>0</v>
      </c>
      <c r="JF121">
        <v>0</v>
      </c>
      <c r="JG121">
        <v>0</v>
      </c>
      <c r="JH121">
        <v>5</v>
      </c>
      <c r="JI121">
        <v>2273</v>
      </c>
      <c r="JJ121">
        <v>0</v>
      </c>
      <c r="JK121">
        <v>25</v>
      </c>
      <c r="JL121">
        <v>29356832.4</v>
      </c>
      <c r="JM121">
        <v>29356832.4</v>
      </c>
      <c r="JN121">
        <v>0.760498</v>
      </c>
      <c r="JO121">
        <v>2.62207</v>
      </c>
      <c r="JP121">
        <v>1.54785</v>
      </c>
      <c r="JQ121">
        <v>2.32178</v>
      </c>
      <c r="JR121">
        <v>1.64673</v>
      </c>
      <c r="JS121">
        <v>2.35962</v>
      </c>
      <c r="JT121">
        <v>32.9983</v>
      </c>
      <c r="JU121">
        <v>24.2013</v>
      </c>
      <c r="JV121">
        <v>18</v>
      </c>
      <c r="JW121">
        <v>503.592</v>
      </c>
      <c r="JX121">
        <v>407.554</v>
      </c>
      <c r="JY121">
        <v>32.781</v>
      </c>
      <c r="JZ121">
        <v>39.0925</v>
      </c>
      <c r="KA121">
        <v>30.0023</v>
      </c>
      <c r="KB121">
        <v>38.6411</v>
      </c>
      <c r="KC121">
        <v>38.5364</v>
      </c>
      <c r="KD121">
        <v>15.1478</v>
      </c>
      <c r="KE121">
        <v>0</v>
      </c>
      <c r="KF121">
        <v>100</v>
      </c>
      <c r="KG121">
        <v>32.7404</v>
      </c>
      <c r="KH121">
        <v>285.101</v>
      </c>
      <c r="KI121">
        <v>34.4882</v>
      </c>
      <c r="KJ121">
        <v>95.1141</v>
      </c>
      <c r="KK121">
        <v>92.419</v>
      </c>
    </row>
    <row r="122" spans="1:297">
      <c r="A122">
        <v>106</v>
      </c>
      <c r="B122">
        <v>1761409950.1</v>
      </c>
      <c r="C122">
        <v>1769.09999990463</v>
      </c>
      <c r="D122" t="s">
        <v>655</v>
      </c>
      <c r="E122" t="s">
        <v>656</v>
      </c>
      <c r="F122">
        <v>5</v>
      </c>
      <c r="G122" t="s">
        <v>638</v>
      </c>
      <c r="H122" t="s">
        <v>436</v>
      </c>
      <c r="I122">
        <v>1761409941.94615</v>
      </c>
      <c r="J122">
        <f>(K122)/1000</f>
        <v>0</v>
      </c>
      <c r="K122">
        <f>IF(DP122, AN122, AH122)</f>
        <v>0</v>
      </c>
      <c r="L122">
        <f>IF(DP122, AI122, AG122)</f>
        <v>0</v>
      </c>
      <c r="M122">
        <f>DR122 - IF(AU122&gt;1, L122*DL122*100.0/(AW122), 0)</f>
        <v>0</v>
      </c>
      <c r="N122">
        <f>((T122-J122/2)*M122-L122)/(T122+J122/2)</f>
        <v>0</v>
      </c>
      <c r="O122">
        <f>N122*(DY122+DZ122)/1000.0</f>
        <v>0</v>
      </c>
      <c r="P122">
        <f>(DR122 - IF(AU122&gt;1, L122*DL122*100.0/(AW122), 0))*(DY122+DZ122)/1000.0</f>
        <v>0</v>
      </c>
      <c r="Q122">
        <f>2.0/((1/S122-1/R122)+SIGN(S122)*SQRT((1/S122-1/R122)*(1/S122-1/R122) + 4*DM122/((DM122+1)*(DM122+1))*(2*1/S122*1/R122-1/R122*1/R122)))</f>
        <v>0</v>
      </c>
      <c r="R122">
        <f>IF(LEFT(DN122,1)&lt;&gt;"0",IF(LEFT(DN122,1)="1",3.0,DO122),$D$5+$E$5*(EF122*DY122/($K$5*1000))+$F$5*(EF122*DY122/($K$5*1000))*MAX(MIN(DL122,$J$5),$I$5)*MAX(MIN(DL122,$J$5),$I$5)+$G$5*MAX(MIN(DL122,$J$5),$I$5)*(EF122*DY122/($K$5*1000))+$H$5*(EF122*DY122/($K$5*1000))*(EF122*DY122/($K$5*1000)))</f>
        <v>0</v>
      </c>
      <c r="S122">
        <f>J122*(1000-(1000*0.61365*exp(17.502*W122/(240.97+W122))/(DY122+DZ122)+DT122)/2)/(1000*0.61365*exp(17.502*W122/(240.97+W122))/(DY122+DZ122)-DT122)</f>
        <v>0</v>
      </c>
      <c r="T122">
        <f>1/((DM122+1)/(Q122/1.6)+1/(R122/1.37)) + DM122/((DM122+1)/(Q122/1.6) + DM122/(R122/1.37))</f>
        <v>0</v>
      </c>
      <c r="U122">
        <f>(DH122*DK122)</f>
        <v>0</v>
      </c>
      <c r="V122">
        <f>(EA122+(U122+2*0.95*5.67E-8*(((EA122+$B$7)+273)^4-(EA122+273)^4)-44100*J122)/(1.84*29.3*R122+8*0.95*5.67E-8*(EA122+273)^3))</f>
        <v>0</v>
      </c>
      <c r="W122">
        <f>($C$7*EB122+$D$7*EC122+$E$7*V122)</f>
        <v>0</v>
      </c>
      <c r="X122">
        <f>0.61365*exp(17.502*W122/(240.97+W122))</f>
        <v>0</v>
      </c>
      <c r="Y122">
        <f>(Z122/AA122*100)</f>
        <v>0</v>
      </c>
      <c r="Z122">
        <f>DT122*(DY122+DZ122)/1000</f>
        <v>0</v>
      </c>
      <c r="AA122">
        <f>0.61365*exp(17.502*EA122/(240.97+EA122))</f>
        <v>0</v>
      </c>
      <c r="AB122">
        <f>(X122-DT122*(DY122+DZ122)/1000)</f>
        <v>0</v>
      </c>
      <c r="AC122">
        <f>(-J122*44100)</f>
        <v>0</v>
      </c>
      <c r="AD122">
        <f>2*29.3*R122*0.92*(EA122-W122)</f>
        <v>0</v>
      </c>
      <c r="AE122">
        <f>2*0.95*5.67E-8*(((EA122+$B$7)+273)^4-(W122+273)^4)</f>
        <v>0</v>
      </c>
      <c r="AF122">
        <f>U122+AE122+AC122+AD122</f>
        <v>0</v>
      </c>
      <c r="AG122">
        <f>DX122*AU122*(DS122-DR122*(1000-AU122*DU122)/(1000-AU122*DT122))/(100*DL122)</f>
        <v>0</v>
      </c>
      <c r="AH122">
        <f>1000*DX122*AU122*(DT122-DU122)/(100*DL122*(1000-AU122*DT122))</f>
        <v>0</v>
      </c>
      <c r="AI122">
        <f>(AJ122 - AK122 - DY122*1E3/(8.314*(EA122+273.15)) * AM122/DX122 * AL122) * DX122/(100*DL122) * (1000 - DU122)/1000</f>
        <v>0</v>
      </c>
      <c r="AJ122">
        <v>309.017643894877</v>
      </c>
      <c r="AK122">
        <v>312.478684848485</v>
      </c>
      <c r="AL122">
        <v>-3.36725079467413</v>
      </c>
      <c r="AM122">
        <v>64.8317152788884</v>
      </c>
      <c r="AN122">
        <f>(AP122 - AO122 + DY122*1E3/(8.314*(EA122+273.15)) * AR122/DX122 * AQ122) * DX122/(100*DL122) * 1000/(1000 - AP122)</f>
        <v>0</v>
      </c>
      <c r="AO122">
        <v>25.2581616852297</v>
      </c>
      <c r="AP122">
        <v>34.4739096969697</v>
      </c>
      <c r="AQ122">
        <v>3.54375329443887e-06</v>
      </c>
      <c r="AR122">
        <v>110.920641210874</v>
      </c>
      <c r="AS122">
        <v>0</v>
      </c>
      <c r="AT122">
        <v>0</v>
      </c>
      <c r="AU122">
        <f>IF(AS122*$H$13&gt;=AW122,1.0,(AW122/(AW122-AS122*$H$13)))</f>
        <v>0</v>
      </c>
      <c r="AV122">
        <f>(AU122-1)*100</f>
        <v>0</v>
      </c>
      <c r="AW122">
        <f>MAX(0,($B$13+$C$13*EF122)/(1+$D$13*EF122)*DY122/(EA122+273)*$E$13)</f>
        <v>0</v>
      </c>
      <c r="AX122" t="s">
        <v>437</v>
      </c>
      <c r="AY122" t="s">
        <v>437</v>
      </c>
      <c r="AZ122">
        <v>0</v>
      </c>
      <c r="BA122">
        <v>0</v>
      </c>
      <c r="BB122">
        <f>1-AZ122/BA122</f>
        <v>0</v>
      </c>
      <c r="BC122">
        <v>0</v>
      </c>
      <c r="BD122" t="s">
        <v>437</v>
      </c>
      <c r="BE122" t="s">
        <v>437</v>
      </c>
      <c r="BF122">
        <v>0</v>
      </c>
      <c r="BG122">
        <v>0</v>
      </c>
      <c r="BH122">
        <f>1-BF122/BG122</f>
        <v>0</v>
      </c>
      <c r="BI122">
        <v>0.5</v>
      </c>
      <c r="BJ122">
        <f>DI122</f>
        <v>0</v>
      </c>
      <c r="BK122">
        <f>L122</f>
        <v>0</v>
      </c>
      <c r="BL122">
        <f>BH122*BI122*BJ122</f>
        <v>0</v>
      </c>
      <c r="BM122">
        <f>(BK122-BC122)/BJ122</f>
        <v>0</v>
      </c>
      <c r="BN122">
        <f>(BA122-BG122)/BG122</f>
        <v>0</v>
      </c>
      <c r="BO122">
        <f>AZ122/(BB122+AZ122/BG122)</f>
        <v>0</v>
      </c>
      <c r="BP122" t="s">
        <v>437</v>
      </c>
      <c r="BQ122">
        <v>0</v>
      </c>
      <c r="BR122">
        <f>IF(BQ122&lt;&gt;0, BQ122, BO122)</f>
        <v>0</v>
      </c>
      <c r="BS122">
        <f>1-BR122/BG122</f>
        <v>0</v>
      </c>
      <c r="BT122">
        <f>(BG122-BF122)/(BG122-BR122)</f>
        <v>0</v>
      </c>
      <c r="BU122">
        <f>(BA122-BG122)/(BA122-BR122)</f>
        <v>0</v>
      </c>
      <c r="BV122">
        <f>(BG122-BF122)/(BG122-AZ122)</f>
        <v>0</v>
      </c>
      <c r="BW122">
        <f>(BA122-BG122)/(BA122-AZ122)</f>
        <v>0</v>
      </c>
      <c r="BX122">
        <f>(BT122*BR122/BF122)</f>
        <v>0</v>
      </c>
      <c r="BY122">
        <f>(1-BX122)</f>
        <v>0</v>
      </c>
      <c r="DH122">
        <f>$B$11*EG122+$C$11*EH122+$F$11*ES122*(1-EV122)</f>
        <v>0</v>
      </c>
      <c r="DI122">
        <f>DH122*DJ122</f>
        <v>0</v>
      </c>
      <c r="DJ122">
        <f>($B$11*$D$9+$C$11*$D$9+$F$11*((FF122+EX122)/MAX(FF122+EX122+FG122, 0.1)*$I$9+FG122/MAX(FF122+EX122+FG122, 0.1)*$J$9))/($B$11+$C$11+$F$11)</f>
        <v>0</v>
      </c>
      <c r="DK122">
        <f>($B$11*$K$9+$C$11*$K$9+$F$11*((FF122+EX122)/MAX(FF122+EX122+FG122, 0.1)*$P$9+FG122/MAX(FF122+EX122+FG122, 0.1)*$Q$9))/($B$11+$C$11+$F$11)</f>
        <v>0</v>
      </c>
      <c r="DL122">
        <v>6</v>
      </c>
      <c r="DM122">
        <v>0.5</v>
      </c>
      <c r="DN122" t="s">
        <v>438</v>
      </c>
      <c r="DO122">
        <v>2</v>
      </c>
      <c r="DP122" t="b">
        <v>1</v>
      </c>
      <c r="DQ122">
        <v>1761409941.94615</v>
      </c>
      <c r="DR122">
        <v>324.53</v>
      </c>
      <c r="DS122">
        <v>317.369615384615</v>
      </c>
      <c r="DT122">
        <v>34.4750076923077</v>
      </c>
      <c r="DU122">
        <v>25.2577769230769</v>
      </c>
      <c r="DV122">
        <v>323.432615384615</v>
      </c>
      <c r="DW122">
        <v>34.1598230769231</v>
      </c>
      <c r="DX122">
        <v>499.994</v>
      </c>
      <c r="DY122">
        <v>90.2867384615385</v>
      </c>
      <c r="DZ122">
        <v>0.0348502615384615</v>
      </c>
      <c r="EA122">
        <v>36.7955384615385</v>
      </c>
      <c r="EB122">
        <v>36.0145384615385</v>
      </c>
      <c r="EC122">
        <v>999.9</v>
      </c>
      <c r="ED122">
        <v>0</v>
      </c>
      <c r="EE122">
        <v>0</v>
      </c>
      <c r="EF122">
        <v>10010.6184615385</v>
      </c>
      <c r="EG122">
        <v>0</v>
      </c>
      <c r="EH122">
        <v>1228.21769230769</v>
      </c>
      <c r="EI122">
        <v>7.16045153846154</v>
      </c>
      <c r="EJ122">
        <v>336.117692307692</v>
      </c>
      <c r="EK122">
        <v>325.593384615385</v>
      </c>
      <c r="EL122">
        <v>9.21722461538462</v>
      </c>
      <c r="EM122">
        <v>317.369615384615</v>
      </c>
      <c r="EN122">
        <v>25.2577769230769</v>
      </c>
      <c r="EO122">
        <v>3.11263384615385</v>
      </c>
      <c r="EP122">
        <v>2.28044230769231</v>
      </c>
      <c r="EQ122">
        <v>24.6430461538462</v>
      </c>
      <c r="ER122">
        <v>19.5389</v>
      </c>
      <c r="ES122">
        <v>1200.02461538462</v>
      </c>
      <c r="ET122">
        <v>0.967007</v>
      </c>
      <c r="EU122">
        <v>0.0329933</v>
      </c>
      <c r="EV122">
        <v>0</v>
      </c>
      <c r="EW122">
        <v>1459.53384615385</v>
      </c>
      <c r="EX122">
        <v>5.00059</v>
      </c>
      <c r="EY122">
        <v>17830.7846153846</v>
      </c>
      <c r="EZ122">
        <v>10358.9461538462</v>
      </c>
      <c r="FA122">
        <v>49.0765384615385</v>
      </c>
      <c r="FB122">
        <v>50.6440769230769</v>
      </c>
      <c r="FC122">
        <v>49.1822307692308</v>
      </c>
      <c r="FD122">
        <v>50.437</v>
      </c>
      <c r="FE122">
        <v>50.3410769230769</v>
      </c>
      <c r="FF122">
        <v>1155.59461538462</v>
      </c>
      <c r="FG122">
        <v>39.43</v>
      </c>
      <c r="FH122">
        <v>0</v>
      </c>
      <c r="FI122">
        <v>1761409909.9</v>
      </c>
      <c r="FJ122">
        <v>0</v>
      </c>
      <c r="FK122">
        <v>1459.4712</v>
      </c>
      <c r="FL122">
        <v>-2.15230768792846</v>
      </c>
      <c r="FM122">
        <v>-12.9923076721147</v>
      </c>
      <c r="FN122">
        <v>17830.5</v>
      </c>
      <c r="FO122">
        <v>15</v>
      </c>
      <c r="FP122">
        <v>0</v>
      </c>
      <c r="FQ122" t="s">
        <v>439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6.493237</v>
      </c>
      <c r="GD122">
        <v>14.591367518797</v>
      </c>
      <c r="GE122">
        <v>1.4904106068131</v>
      </c>
      <c r="GF122">
        <v>0</v>
      </c>
      <c r="GG122">
        <v>1459.49764705882</v>
      </c>
      <c r="GH122">
        <v>-1.20611153546513</v>
      </c>
      <c r="GI122">
        <v>0.260802594081406</v>
      </c>
      <c r="GJ122">
        <v>-1</v>
      </c>
      <c r="GK122">
        <v>9.216493</v>
      </c>
      <c r="GL122">
        <v>0.0091344360902334</v>
      </c>
      <c r="GM122">
        <v>0.00230998939391512</v>
      </c>
      <c r="GN122">
        <v>1</v>
      </c>
      <c r="GO122">
        <v>1</v>
      </c>
      <c r="GP122">
        <v>2</v>
      </c>
      <c r="GQ122" t="s">
        <v>446</v>
      </c>
      <c r="GR122">
        <v>3.1307</v>
      </c>
      <c r="GS122">
        <v>2.71284</v>
      </c>
      <c r="GT122">
        <v>0.066293</v>
      </c>
      <c r="GU122">
        <v>0.0650939</v>
      </c>
      <c r="GV122">
        <v>0.130247</v>
      </c>
      <c r="GW122">
        <v>0.10477</v>
      </c>
      <c r="GX122">
        <v>34492.9</v>
      </c>
      <c r="GY122">
        <v>36765.7</v>
      </c>
      <c r="GZ122">
        <v>33480.7</v>
      </c>
      <c r="HA122">
        <v>35664.5</v>
      </c>
      <c r="HB122">
        <v>41310.4</v>
      </c>
      <c r="HC122">
        <v>45904.2</v>
      </c>
      <c r="HD122">
        <v>52381</v>
      </c>
      <c r="HE122">
        <v>57062.7</v>
      </c>
      <c r="HF122">
        <v>1.82892</v>
      </c>
      <c r="HG122">
        <v>1.69058</v>
      </c>
      <c r="HH122">
        <v>-0.00441074</v>
      </c>
      <c r="HI122">
        <v>0</v>
      </c>
      <c r="HJ122">
        <v>36.1019</v>
      </c>
      <c r="HK122">
        <v>999.9</v>
      </c>
      <c r="HL122">
        <v>59.114</v>
      </c>
      <c r="HM122">
        <v>28.721</v>
      </c>
      <c r="HN122">
        <v>25.9097</v>
      </c>
      <c r="HO122">
        <v>55.4391</v>
      </c>
      <c r="HP122">
        <v>43.8181</v>
      </c>
      <c r="HQ122">
        <v>1</v>
      </c>
      <c r="HR122">
        <v>0.985252</v>
      </c>
      <c r="HS122">
        <v>2.74735</v>
      </c>
      <c r="HT122">
        <v>20.1125</v>
      </c>
      <c r="HU122">
        <v>5.19078</v>
      </c>
      <c r="HV122">
        <v>12.0099</v>
      </c>
      <c r="HW122">
        <v>4.97255</v>
      </c>
      <c r="HX122">
        <v>3.29483</v>
      </c>
      <c r="HY122">
        <v>9999</v>
      </c>
      <c r="HZ122">
        <v>9999</v>
      </c>
      <c r="IA122">
        <v>999.9</v>
      </c>
      <c r="IB122">
        <v>9999</v>
      </c>
      <c r="IC122">
        <v>1.8632</v>
      </c>
      <c r="ID122">
        <v>1.86812</v>
      </c>
      <c r="IE122">
        <v>1.86783</v>
      </c>
      <c r="IF122">
        <v>1.86904</v>
      </c>
      <c r="IG122">
        <v>1.86981</v>
      </c>
      <c r="IH122">
        <v>1.86588</v>
      </c>
      <c r="II122">
        <v>1.86695</v>
      </c>
      <c r="IJ122">
        <v>1.86842</v>
      </c>
      <c r="IK122">
        <v>5</v>
      </c>
      <c r="IL122">
        <v>0</v>
      </c>
      <c r="IM122">
        <v>0</v>
      </c>
      <c r="IN122">
        <v>0</v>
      </c>
      <c r="IO122" t="s">
        <v>441</v>
      </c>
      <c r="IP122" t="s">
        <v>442</v>
      </c>
      <c r="IQ122" t="s">
        <v>443</v>
      </c>
      <c r="IR122" t="s">
        <v>443</v>
      </c>
      <c r="IS122" t="s">
        <v>443</v>
      </c>
      <c r="IT122" t="s">
        <v>443</v>
      </c>
      <c r="IU122">
        <v>0</v>
      </c>
      <c r="IV122">
        <v>100</v>
      </c>
      <c r="IW122">
        <v>100</v>
      </c>
      <c r="IX122">
        <v>1.097</v>
      </c>
      <c r="IY122">
        <v>0.3152</v>
      </c>
      <c r="IZ122">
        <v>1.09748391826392</v>
      </c>
      <c r="JA122">
        <v>0</v>
      </c>
      <c r="JB122">
        <v>0</v>
      </c>
      <c r="JC122">
        <v>0</v>
      </c>
      <c r="JD122">
        <v>0.315191680746845</v>
      </c>
      <c r="JE122">
        <v>0</v>
      </c>
      <c r="JF122">
        <v>0</v>
      </c>
      <c r="JG122">
        <v>0</v>
      </c>
      <c r="JH122">
        <v>5</v>
      </c>
      <c r="JI122">
        <v>2273</v>
      </c>
      <c r="JJ122">
        <v>0</v>
      </c>
      <c r="JK122">
        <v>25</v>
      </c>
      <c r="JL122">
        <v>29356832.5</v>
      </c>
      <c r="JM122">
        <v>29356832.5</v>
      </c>
      <c r="JN122">
        <v>0.731201</v>
      </c>
      <c r="JO122">
        <v>2.61963</v>
      </c>
      <c r="JP122">
        <v>1.54785</v>
      </c>
      <c r="JQ122">
        <v>2.32178</v>
      </c>
      <c r="JR122">
        <v>1.64673</v>
      </c>
      <c r="JS122">
        <v>2.37305</v>
      </c>
      <c r="JT122">
        <v>32.9983</v>
      </c>
      <c r="JU122">
        <v>24.2013</v>
      </c>
      <c r="JV122">
        <v>18</v>
      </c>
      <c r="JW122">
        <v>503.717</v>
      </c>
      <c r="JX122">
        <v>407.664</v>
      </c>
      <c r="JY122">
        <v>32.7581</v>
      </c>
      <c r="JZ122">
        <v>39.1115</v>
      </c>
      <c r="KA122">
        <v>30.0024</v>
      </c>
      <c r="KB122">
        <v>38.6606</v>
      </c>
      <c r="KC122">
        <v>38.5555</v>
      </c>
      <c r="KD122">
        <v>14.4609</v>
      </c>
      <c r="KE122">
        <v>0</v>
      </c>
      <c r="KF122">
        <v>100</v>
      </c>
      <c r="KG122">
        <v>32.7202</v>
      </c>
      <c r="KH122">
        <v>264.957</v>
      </c>
      <c r="KI122">
        <v>34.4882</v>
      </c>
      <c r="KJ122">
        <v>95.1103</v>
      </c>
      <c r="KK122">
        <v>92.4148</v>
      </c>
    </row>
    <row r="123" spans="1:297">
      <c r="A123">
        <v>107</v>
      </c>
      <c r="B123">
        <v>1761409955.1</v>
      </c>
      <c r="C123">
        <v>1774.09999990463</v>
      </c>
      <c r="D123" t="s">
        <v>657</v>
      </c>
      <c r="E123" t="s">
        <v>658</v>
      </c>
      <c r="F123">
        <v>5</v>
      </c>
      <c r="G123" t="s">
        <v>638</v>
      </c>
      <c r="H123" t="s">
        <v>436</v>
      </c>
      <c r="I123">
        <v>1761409946.94615</v>
      </c>
      <c r="J123">
        <f>(K123)/1000</f>
        <v>0</v>
      </c>
      <c r="K123">
        <f>IF(DP123, AN123, AH123)</f>
        <v>0</v>
      </c>
      <c r="L123">
        <f>IF(DP123, AI123, AG123)</f>
        <v>0</v>
      </c>
      <c r="M123">
        <f>DR123 - IF(AU123&gt;1, L123*DL123*100.0/(AW123), 0)</f>
        <v>0</v>
      </c>
      <c r="N123">
        <f>((T123-J123/2)*M123-L123)/(T123+J123/2)</f>
        <v>0</v>
      </c>
      <c r="O123">
        <f>N123*(DY123+DZ123)/1000.0</f>
        <v>0</v>
      </c>
      <c r="P123">
        <f>(DR123 - IF(AU123&gt;1, L123*DL123*100.0/(AW123), 0))*(DY123+DZ123)/1000.0</f>
        <v>0</v>
      </c>
      <c r="Q123">
        <f>2.0/((1/S123-1/R123)+SIGN(S123)*SQRT((1/S123-1/R123)*(1/S123-1/R123) + 4*DM123/((DM123+1)*(DM123+1))*(2*1/S123*1/R123-1/R123*1/R123)))</f>
        <v>0</v>
      </c>
      <c r="R123">
        <f>IF(LEFT(DN123,1)&lt;&gt;"0",IF(LEFT(DN123,1)="1",3.0,DO123),$D$5+$E$5*(EF123*DY123/($K$5*1000))+$F$5*(EF123*DY123/($K$5*1000))*MAX(MIN(DL123,$J$5),$I$5)*MAX(MIN(DL123,$J$5),$I$5)+$G$5*MAX(MIN(DL123,$J$5),$I$5)*(EF123*DY123/($K$5*1000))+$H$5*(EF123*DY123/($K$5*1000))*(EF123*DY123/($K$5*1000)))</f>
        <v>0</v>
      </c>
      <c r="S123">
        <f>J123*(1000-(1000*0.61365*exp(17.502*W123/(240.97+W123))/(DY123+DZ123)+DT123)/2)/(1000*0.61365*exp(17.502*W123/(240.97+W123))/(DY123+DZ123)-DT123)</f>
        <v>0</v>
      </c>
      <c r="T123">
        <f>1/((DM123+1)/(Q123/1.6)+1/(R123/1.37)) + DM123/((DM123+1)/(Q123/1.6) + DM123/(R123/1.37))</f>
        <v>0</v>
      </c>
      <c r="U123">
        <f>(DH123*DK123)</f>
        <v>0</v>
      </c>
      <c r="V123">
        <f>(EA123+(U123+2*0.95*5.67E-8*(((EA123+$B$7)+273)^4-(EA123+273)^4)-44100*J123)/(1.84*29.3*R123+8*0.95*5.67E-8*(EA123+273)^3))</f>
        <v>0</v>
      </c>
      <c r="W123">
        <f>($C$7*EB123+$D$7*EC123+$E$7*V123)</f>
        <v>0</v>
      </c>
      <c r="X123">
        <f>0.61365*exp(17.502*W123/(240.97+W123))</f>
        <v>0</v>
      </c>
      <c r="Y123">
        <f>(Z123/AA123*100)</f>
        <v>0</v>
      </c>
      <c r="Z123">
        <f>DT123*(DY123+DZ123)/1000</f>
        <v>0</v>
      </c>
      <c r="AA123">
        <f>0.61365*exp(17.502*EA123/(240.97+EA123))</f>
        <v>0</v>
      </c>
      <c r="AB123">
        <f>(X123-DT123*(DY123+DZ123)/1000)</f>
        <v>0</v>
      </c>
      <c r="AC123">
        <f>(-J123*44100)</f>
        <v>0</v>
      </c>
      <c r="AD123">
        <f>2*29.3*R123*0.92*(EA123-W123)</f>
        <v>0</v>
      </c>
      <c r="AE123">
        <f>2*0.95*5.67E-8*(((EA123+$B$7)+273)^4-(W123+273)^4)</f>
        <v>0</v>
      </c>
      <c r="AF123">
        <f>U123+AE123+AC123+AD123</f>
        <v>0</v>
      </c>
      <c r="AG123">
        <f>DX123*AU123*(DS123-DR123*(1000-AU123*DU123)/(1000-AU123*DT123))/(100*DL123)</f>
        <v>0</v>
      </c>
      <c r="AH123">
        <f>1000*DX123*AU123*(DT123-DU123)/(100*DL123*(1000-AU123*DT123))</f>
        <v>0</v>
      </c>
      <c r="AI123">
        <f>(AJ123 - AK123 - DY123*1E3/(8.314*(EA123+273.15)) * AM123/DX123 * AL123) * DX123/(100*DL123) * (1000 - DU123)/1000</f>
        <v>0</v>
      </c>
      <c r="AJ123">
        <v>292.561411790759</v>
      </c>
      <c r="AK123">
        <v>296.291387878788</v>
      </c>
      <c r="AL123">
        <v>-3.22346146425701</v>
      </c>
      <c r="AM123">
        <v>64.8317152788884</v>
      </c>
      <c r="AN123">
        <f>(AP123 - AO123 + DY123*1E3/(8.314*(EA123+273.15)) * AR123/DX123 * AQ123) * DX123/(100*DL123) * 1000/(1000 - AP123)</f>
        <v>0</v>
      </c>
      <c r="AO123">
        <v>25.2597238970104</v>
      </c>
      <c r="AP123">
        <v>34.4663915151515</v>
      </c>
      <c r="AQ123">
        <v>-6.95169254612997e-05</v>
      </c>
      <c r="AR123">
        <v>110.920641210874</v>
      </c>
      <c r="AS123">
        <v>0</v>
      </c>
      <c r="AT123">
        <v>0</v>
      </c>
      <c r="AU123">
        <f>IF(AS123*$H$13&gt;=AW123,1.0,(AW123/(AW123-AS123*$H$13)))</f>
        <v>0</v>
      </c>
      <c r="AV123">
        <f>(AU123-1)*100</f>
        <v>0</v>
      </c>
      <c r="AW123">
        <f>MAX(0,($B$13+$C$13*EF123)/(1+$D$13*EF123)*DY123/(EA123+273)*$E$13)</f>
        <v>0</v>
      </c>
      <c r="AX123" t="s">
        <v>437</v>
      </c>
      <c r="AY123" t="s">
        <v>437</v>
      </c>
      <c r="AZ123">
        <v>0</v>
      </c>
      <c r="BA123">
        <v>0</v>
      </c>
      <c r="BB123">
        <f>1-AZ123/BA123</f>
        <v>0</v>
      </c>
      <c r="BC123">
        <v>0</v>
      </c>
      <c r="BD123" t="s">
        <v>437</v>
      </c>
      <c r="BE123" t="s">
        <v>437</v>
      </c>
      <c r="BF123">
        <v>0</v>
      </c>
      <c r="BG123">
        <v>0</v>
      </c>
      <c r="BH123">
        <f>1-BF123/BG123</f>
        <v>0</v>
      </c>
      <c r="BI123">
        <v>0.5</v>
      </c>
      <c r="BJ123">
        <f>DI123</f>
        <v>0</v>
      </c>
      <c r="BK123">
        <f>L123</f>
        <v>0</v>
      </c>
      <c r="BL123">
        <f>BH123*BI123*BJ123</f>
        <v>0</v>
      </c>
      <c r="BM123">
        <f>(BK123-BC123)/BJ123</f>
        <v>0</v>
      </c>
      <c r="BN123">
        <f>(BA123-BG123)/BG123</f>
        <v>0</v>
      </c>
      <c r="BO123">
        <f>AZ123/(BB123+AZ123/BG123)</f>
        <v>0</v>
      </c>
      <c r="BP123" t="s">
        <v>437</v>
      </c>
      <c r="BQ123">
        <v>0</v>
      </c>
      <c r="BR123">
        <f>IF(BQ123&lt;&gt;0, BQ123, BO123)</f>
        <v>0</v>
      </c>
      <c r="BS123">
        <f>1-BR123/BG123</f>
        <v>0</v>
      </c>
      <c r="BT123">
        <f>(BG123-BF123)/(BG123-BR123)</f>
        <v>0</v>
      </c>
      <c r="BU123">
        <f>(BA123-BG123)/(BA123-BR123)</f>
        <v>0</v>
      </c>
      <c r="BV123">
        <f>(BG123-BF123)/(BG123-AZ123)</f>
        <v>0</v>
      </c>
      <c r="BW123">
        <f>(BA123-BG123)/(BA123-AZ123)</f>
        <v>0</v>
      </c>
      <c r="BX123">
        <f>(BT123*BR123/BF123)</f>
        <v>0</v>
      </c>
      <c r="BY123">
        <f>(1-BX123)</f>
        <v>0</v>
      </c>
      <c r="DH123">
        <f>$B$11*EG123+$C$11*EH123+$F$11*ES123*(1-EV123)</f>
        <v>0</v>
      </c>
      <c r="DI123">
        <f>DH123*DJ123</f>
        <v>0</v>
      </c>
      <c r="DJ123">
        <f>($B$11*$D$9+$C$11*$D$9+$F$11*((FF123+EX123)/MAX(FF123+EX123+FG123, 0.1)*$I$9+FG123/MAX(FF123+EX123+FG123, 0.1)*$J$9))/($B$11+$C$11+$F$11)</f>
        <v>0</v>
      </c>
      <c r="DK123">
        <f>($B$11*$K$9+$C$11*$K$9+$F$11*((FF123+EX123)/MAX(FF123+EX123+FG123, 0.1)*$P$9+FG123/MAX(FF123+EX123+FG123, 0.1)*$Q$9))/($B$11+$C$11+$F$11)</f>
        <v>0</v>
      </c>
      <c r="DL123">
        <v>6</v>
      </c>
      <c r="DM123">
        <v>0.5</v>
      </c>
      <c r="DN123" t="s">
        <v>438</v>
      </c>
      <c r="DO123">
        <v>2</v>
      </c>
      <c r="DP123" t="b">
        <v>1</v>
      </c>
      <c r="DQ123">
        <v>1761409946.94615</v>
      </c>
      <c r="DR123">
        <v>308.675</v>
      </c>
      <c r="DS123">
        <v>300.912769230769</v>
      </c>
      <c r="DT123">
        <v>34.4729923076923</v>
      </c>
      <c r="DU123">
        <v>25.2584153846154</v>
      </c>
      <c r="DV123">
        <v>307.577615384615</v>
      </c>
      <c r="DW123">
        <v>34.1578153846154</v>
      </c>
      <c r="DX123">
        <v>500.047076923077</v>
      </c>
      <c r="DY123">
        <v>90.2873615384615</v>
      </c>
      <c r="DZ123">
        <v>0.0349103384615385</v>
      </c>
      <c r="EA123">
        <v>36.8009615384615</v>
      </c>
      <c r="EB123">
        <v>36.0236153846154</v>
      </c>
      <c r="EC123">
        <v>999.9</v>
      </c>
      <c r="ED123">
        <v>0</v>
      </c>
      <c r="EE123">
        <v>0</v>
      </c>
      <c r="EF123">
        <v>10008.7053846154</v>
      </c>
      <c r="EG123">
        <v>0</v>
      </c>
      <c r="EH123">
        <v>1228.17615384615</v>
      </c>
      <c r="EI123">
        <v>7.76236230769231</v>
      </c>
      <c r="EJ123">
        <v>319.696153846154</v>
      </c>
      <c r="EK123">
        <v>308.710230769231</v>
      </c>
      <c r="EL123">
        <v>9.21459692307692</v>
      </c>
      <c r="EM123">
        <v>300.912769230769</v>
      </c>
      <c r="EN123">
        <v>25.2584153846154</v>
      </c>
      <c r="EO123">
        <v>3.11247538461538</v>
      </c>
      <c r="EP123">
        <v>2.28051461538462</v>
      </c>
      <c r="EQ123">
        <v>24.6421846153846</v>
      </c>
      <c r="ER123">
        <v>19.5394230769231</v>
      </c>
      <c r="ES123">
        <v>1200.01615384615</v>
      </c>
      <c r="ET123">
        <v>0.967007</v>
      </c>
      <c r="EU123">
        <v>0.0329933</v>
      </c>
      <c r="EV123">
        <v>0</v>
      </c>
      <c r="EW123">
        <v>1459.34230769231</v>
      </c>
      <c r="EX123">
        <v>5.00059</v>
      </c>
      <c r="EY123">
        <v>17829.3846153846</v>
      </c>
      <c r="EZ123">
        <v>10358.8692307692</v>
      </c>
      <c r="FA123">
        <v>49.0959230769231</v>
      </c>
      <c r="FB123">
        <v>50.6631538461538</v>
      </c>
      <c r="FC123">
        <v>49.2015384615385</v>
      </c>
      <c r="FD123">
        <v>50.437</v>
      </c>
      <c r="FE123">
        <v>50.3604615384615</v>
      </c>
      <c r="FF123">
        <v>1155.58615384615</v>
      </c>
      <c r="FG123">
        <v>39.43</v>
      </c>
      <c r="FH123">
        <v>0</v>
      </c>
      <c r="FI123">
        <v>1761409915.3</v>
      </c>
      <c r="FJ123">
        <v>0</v>
      </c>
      <c r="FK123">
        <v>1459.24</v>
      </c>
      <c r="FL123">
        <v>-1.68000000152589</v>
      </c>
      <c r="FM123">
        <v>-23.4290598527002</v>
      </c>
      <c r="FN123">
        <v>17828.8115384615</v>
      </c>
      <c r="FO123">
        <v>15</v>
      </c>
      <c r="FP123">
        <v>0</v>
      </c>
      <c r="FQ123" t="s">
        <v>439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7.38231095238095</v>
      </c>
      <c r="GD123">
        <v>9.04778649350649</v>
      </c>
      <c r="GE123">
        <v>1.02275275435559</v>
      </c>
      <c r="GF123">
        <v>0</v>
      </c>
      <c r="GG123">
        <v>1459.39676470588</v>
      </c>
      <c r="GH123">
        <v>-1.90236822200652</v>
      </c>
      <c r="GI123">
        <v>0.276679051570342</v>
      </c>
      <c r="GJ123">
        <v>-1</v>
      </c>
      <c r="GK123">
        <v>9.21576047619048</v>
      </c>
      <c r="GL123">
        <v>-0.0249545454545459</v>
      </c>
      <c r="GM123">
        <v>0.00343157950053328</v>
      </c>
      <c r="GN123">
        <v>1</v>
      </c>
      <c r="GO123">
        <v>1</v>
      </c>
      <c r="GP123">
        <v>2</v>
      </c>
      <c r="GQ123" t="s">
        <v>446</v>
      </c>
      <c r="GR123">
        <v>3.13048</v>
      </c>
      <c r="GS123">
        <v>2.71262</v>
      </c>
      <c r="GT123">
        <v>0.0633743</v>
      </c>
      <c r="GU123">
        <v>0.0619221</v>
      </c>
      <c r="GV123">
        <v>0.130226</v>
      </c>
      <c r="GW123">
        <v>0.104765</v>
      </c>
      <c r="GX123">
        <v>34599.2</v>
      </c>
      <c r="GY123">
        <v>36888.3</v>
      </c>
      <c r="GZ123">
        <v>33479.4</v>
      </c>
      <c r="HA123">
        <v>35662.6</v>
      </c>
      <c r="HB123">
        <v>41309.8</v>
      </c>
      <c r="HC123">
        <v>45902</v>
      </c>
      <c r="HD123">
        <v>52379.2</v>
      </c>
      <c r="HE123">
        <v>57060</v>
      </c>
      <c r="HF123">
        <v>1.82838</v>
      </c>
      <c r="HG123">
        <v>1.69037</v>
      </c>
      <c r="HH123">
        <v>-0.00441447</v>
      </c>
      <c r="HI123">
        <v>0</v>
      </c>
      <c r="HJ123">
        <v>36.1052</v>
      </c>
      <c r="HK123">
        <v>999.9</v>
      </c>
      <c r="HL123">
        <v>59.114</v>
      </c>
      <c r="HM123">
        <v>28.742</v>
      </c>
      <c r="HN123">
        <v>25.9427</v>
      </c>
      <c r="HO123">
        <v>56.0791</v>
      </c>
      <c r="HP123">
        <v>43.726</v>
      </c>
      <c r="HQ123">
        <v>1</v>
      </c>
      <c r="HR123">
        <v>0.987475</v>
      </c>
      <c r="HS123">
        <v>2.82456</v>
      </c>
      <c r="HT123">
        <v>20.1113</v>
      </c>
      <c r="HU123">
        <v>5.19108</v>
      </c>
      <c r="HV123">
        <v>12.0099</v>
      </c>
      <c r="HW123">
        <v>4.973</v>
      </c>
      <c r="HX123">
        <v>3.295</v>
      </c>
      <c r="HY123">
        <v>9999</v>
      </c>
      <c r="HZ123">
        <v>9999</v>
      </c>
      <c r="IA123">
        <v>999.9</v>
      </c>
      <c r="IB123">
        <v>9999</v>
      </c>
      <c r="IC123">
        <v>1.86322</v>
      </c>
      <c r="ID123">
        <v>1.86812</v>
      </c>
      <c r="IE123">
        <v>1.86783</v>
      </c>
      <c r="IF123">
        <v>1.86904</v>
      </c>
      <c r="IG123">
        <v>1.86981</v>
      </c>
      <c r="IH123">
        <v>1.86591</v>
      </c>
      <c r="II123">
        <v>1.86699</v>
      </c>
      <c r="IJ123">
        <v>1.86843</v>
      </c>
      <c r="IK123">
        <v>5</v>
      </c>
      <c r="IL123">
        <v>0</v>
      </c>
      <c r="IM123">
        <v>0</v>
      </c>
      <c r="IN123">
        <v>0</v>
      </c>
      <c r="IO123" t="s">
        <v>441</v>
      </c>
      <c r="IP123" t="s">
        <v>442</v>
      </c>
      <c r="IQ123" t="s">
        <v>443</v>
      </c>
      <c r="IR123" t="s">
        <v>443</v>
      </c>
      <c r="IS123" t="s">
        <v>443</v>
      </c>
      <c r="IT123" t="s">
        <v>443</v>
      </c>
      <c r="IU123">
        <v>0</v>
      </c>
      <c r="IV123">
        <v>100</v>
      </c>
      <c r="IW123">
        <v>100</v>
      </c>
      <c r="IX123">
        <v>1.097</v>
      </c>
      <c r="IY123">
        <v>0.3152</v>
      </c>
      <c r="IZ123">
        <v>1.09748391826392</v>
      </c>
      <c r="JA123">
        <v>0</v>
      </c>
      <c r="JB123">
        <v>0</v>
      </c>
      <c r="JC123">
        <v>0</v>
      </c>
      <c r="JD123">
        <v>0.315191680746845</v>
      </c>
      <c r="JE123">
        <v>0</v>
      </c>
      <c r="JF123">
        <v>0</v>
      </c>
      <c r="JG123">
        <v>0</v>
      </c>
      <c r="JH123">
        <v>5</v>
      </c>
      <c r="JI123">
        <v>2273</v>
      </c>
      <c r="JJ123">
        <v>0</v>
      </c>
      <c r="JK123">
        <v>25</v>
      </c>
      <c r="JL123">
        <v>29356832.6</v>
      </c>
      <c r="JM123">
        <v>29356832.6</v>
      </c>
      <c r="JN123">
        <v>0.692139</v>
      </c>
      <c r="JO123">
        <v>2.61719</v>
      </c>
      <c r="JP123">
        <v>1.54785</v>
      </c>
      <c r="JQ123">
        <v>2.32178</v>
      </c>
      <c r="JR123">
        <v>1.64551</v>
      </c>
      <c r="JS123">
        <v>2.37427</v>
      </c>
      <c r="JT123">
        <v>32.9983</v>
      </c>
      <c r="JU123">
        <v>24.2013</v>
      </c>
      <c r="JV123">
        <v>18</v>
      </c>
      <c r="JW123">
        <v>503.488</v>
      </c>
      <c r="JX123">
        <v>407.669</v>
      </c>
      <c r="JY123">
        <v>32.7264</v>
      </c>
      <c r="JZ123">
        <v>39.1315</v>
      </c>
      <c r="KA123">
        <v>30.0022</v>
      </c>
      <c r="KB123">
        <v>38.6818</v>
      </c>
      <c r="KC123">
        <v>38.5767</v>
      </c>
      <c r="KD123">
        <v>13.788</v>
      </c>
      <c r="KE123">
        <v>0</v>
      </c>
      <c r="KF123">
        <v>100</v>
      </c>
      <c r="KG123">
        <v>32.6886</v>
      </c>
      <c r="KH123">
        <v>251.483</v>
      </c>
      <c r="KI123">
        <v>34.4882</v>
      </c>
      <c r="KJ123">
        <v>95.1068</v>
      </c>
      <c r="KK123">
        <v>92.4103</v>
      </c>
    </row>
    <row r="124" spans="1:297">
      <c r="A124">
        <v>108</v>
      </c>
      <c r="B124">
        <v>1761409960.1</v>
      </c>
      <c r="C124">
        <v>1779.09999990463</v>
      </c>
      <c r="D124" t="s">
        <v>659</v>
      </c>
      <c r="E124" t="s">
        <v>660</v>
      </c>
      <c r="F124">
        <v>5</v>
      </c>
      <c r="G124" t="s">
        <v>638</v>
      </c>
      <c r="H124" t="s">
        <v>436</v>
      </c>
      <c r="I124">
        <v>1761409951.94615</v>
      </c>
      <c r="J124">
        <f>(K124)/1000</f>
        <v>0</v>
      </c>
      <c r="K124">
        <f>IF(DP124, AN124, AH124)</f>
        <v>0</v>
      </c>
      <c r="L124">
        <f>IF(DP124, AI124, AG124)</f>
        <v>0</v>
      </c>
      <c r="M124">
        <f>DR124 - IF(AU124&gt;1, L124*DL124*100.0/(AW124), 0)</f>
        <v>0</v>
      </c>
      <c r="N124">
        <f>((T124-J124/2)*M124-L124)/(T124+J124/2)</f>
        <v>0</v>
      </c>
      <c r="O124">
        <f>N124*(DY124+DZ124)/1000.0</f>
        <v>0</v>
      </c>
      <c r="P124">
        <f>(DR124 - IF(AU124&gt;1, L124*DL124*100.0/(AW124), 0))*(DY124+DZ124)/1000.0</f>
        <v>0</v>
      </c>
      <c r="Q124">
        <f>2.0/((1/S124-1/R124)+SIGN(S124)*SQRT((1/S124-1/R124)*(1/S124-1/R124) + 4*DM124/((DM124+1)*(DM124+1))*(2*1/S124*1/R124-1/R124*1/R124)))</f>
        <v>0</v>
      </c>
      <c r="R124">
        <f>IF(LEFT(DN124,1)&lt;&gt;"0",IF(LEFT(DN124,1)="1",3.0,DO124),$D$5+$E$5*(EF124*DY124/($K$5*1000))+$F$5*(EF124*DY124/($K$5*1000))*MAX(MIN(DL124,$J$5),$I$5)*MAX(MIN(DL124,$J$5),$I$5)+$G$5*MAX(MIN(DL124,$J$5),$I$5)*(EF124*DY124/($K$5*1000))+$H$5*(EF124*DY124/($K$5*1000))*(EF124*DY124/($K$5*1000)))</f>
        <v>0</v>
      </c>
      <c r="S124">
        <f>J124*(1000-(1000*0.61365*exp(17.502*W124/(240.97+W124))/(DY124+DZ124)+DT124)/2)/(1000*0.61365*exp(17.502*W124/(240.97+W124))/(DY124+DZ124)-DT124)</f>
        <v>0</v>
      </c>
      <c r="T124">
        <f>1/((DM124+1)/(Q124/1.6)+1/(R124/1.37)) + DM124/((DM124+1)/(Q124/1.6) + DM124/(R124/1.37))</f>
        <v>0</v>
      </c>
      <c r="U124">
        <f>(DH124*DK124)</f>
        <v>0</v>
      </c>
      <c r="V124">
        <f>(EA124+(U124+2*0.95*5.67E-8*(((EA124+$B$7)+273)^4-(EA124+273)^4)-44100*J124)/(1.84*29.3*R124+8*0.95*5.67E-8*(EA124+273)^3))</f>
        <v>0</v>
      </c>
      <c r="W124">
        <f>($C$7*EB124+$D$7*EC124+$E$7*V124)</f>
        <v>0</v>
      </c>
      <c r="X124">
        <f>0.61365*exp(17.502*W124/(240.97+W124))</f>
        <v>0</v>
      </c>
      <c r="Y124">
        <f>(Z124/AA124*100)</f>
        <v>0</v>
      </c>
      <c r="Z124">
        <f>DT124*(DY124+DZ124)/1000</f>
        <v>0</v>
      </c>
      <c r="AA124">
        <f>0.61365*exp(17.502*EA124/(240.97+EA124))</f>
        <v>0</v>
      </c>
      <c r="AB124">
        <f>(X124-DT124*(DY124+DZ124)/1000)</f>
        <v>0</v>
      </c>
      <c r="AC124">
        <f>(-J124*44100)</f>
        <v>0</v>
      </c>
      <c r="AD124">
        <f>2*29.3*R124*0.92*(EA124-W124)</f>
        <v>0</v>
      </c>
      <c r="AE124">
        <f>2*0.95*5.67E-8*(((EA124+$B$7)+273)^4-(W124+273)^4)</f>
        <v>0</v>
      </c>
      <c r="AF124">
        <f>U124+AE124+AC124+AD124</f>
        <v>0</v>
      </c>
      <c r="AG124">
        <f>DX124*AU124*(DS124-DR124*(1000-AU124*DU124)/(1000-AU124*DT124))/(100*DL124)</f>
        <v>0</v>
      </c>
      <c r="AH124">
        <f>1000*DX124*AU124*(DT124-DU124)/(100*DL124*(1000-AU124*DT124))</f>
        <v>0</v>
      </c>
      <c r="AI124">
        <f>(AJ124 - AK124 - DY124*1E3/(8.314*(EA124+273.15)) * AM124/DX124 * AL124) * DX124/(100*DL124) * (1000 - DU124)/1000</f>
        <v>0</v>
      </c>
      <c r="AJ124">
        <v>274.853598008789</v>
      </c>
      <c r="AK124">
        <v>279.497987878788</v>
      </c>
      <c r="AL124">
        <v>-3.37707076816259</v>
      </c>
      <c r="AM124">
        <v>64.8317152788884</v>
      </c>
      <c r="AN124">
        <f>(AP124 - AO124 + DY124*1E3/(8.314*(EA124+273.15)) * AR124/DX124 * AQ124) * DX124/(100*DL124) * 1000/(1000 - AP124)</f>
        <v>0</v>
      </c>
      <c r="AO124">
        <v>25.2570690959862</v>
      </c>
      <c r="AP124">
        <v>34.4693854545454</v>
      </c>
      <c r="AQ124">
        <v>1.46663962400282e-05</v>
      </c>
      <c r="AR124">
        <v>110.920641210874</v>
      </c>
      <c r="AS124">
        <v>0</v>
      </c>
      <c r="AT124">
        <v>0</v>
      </c>
      <c r="AU124">
        <f>IF(AS124*$H$13&gt;=AW124,1.0,(AW124/(AW124-AS124*$H$13)))</f>
        <v>0</v>
      </c>
      <c r="AV124">
        <f>(AU124-1)*100</f>
        <v>0</v>
      </c>
      <c r="AW124">
        <f>MAX(0,($B$13+$C$13*EF124)/(1+$D$13*EF124)*DY124/(EA124+273)*$E$13)</f>
        <v>0</v>
      </c>
      <c r="AX124" t="s">
        <v>437</v>
      </c>
      <c r="AY124" t="s">
        <v>437</v>
      </c>
      <c r="AZ124">
        <v>0</v>
      </c>
      <c r="BA124">
        <v>0</v>
      </c>
      <c r="BB124">
        <f>1-AZ124/BA124</f>
        <v>0</v>
      </c>
      <c r="BC124">
        <v>0</v>
      </c>
      <c r="BD124" t="s">
        <v>437</v>
      </c>
      <c r="BE124" t="s">
        <v>437</v>
      </c>
      <c r="BF124">
        <v>0</v>
      </c>
      <c r="BG124">
        <v>0</v>
      </c>
      <c r="BH124">
        <f>1-BF124/BG124</f>
        <v>0</v>
      </c>
      <c r="BI124">
        <v>0.5</v>
      </c>
      <c r="BJ124">
        <f>DI124</f>
        <v>0</v>
      </c>
      <c r="BK124">
        <f>L124</f>
        <v>0</v>
      </c>
      <c r="BL124">
        <f>BH124*BI124*BJ124</f>
        <v>0</v>
      </c>
      <c r="BM124">
        <f>(BK124-BC124)/BJ124</f>
        <v>0</v>
      </c>
      <c r="BN124">
        <f>(BA124-BG124)/BG124</f>
        <v>0</v>
      </c>
      <c r="BO124">
        <f>AZ124/(BB124+AZ124/BG124)</f>
        <v>0</v>
      </c>
      <c r="BP124" t="s">
        <v>437</v>
      </c>
      <c r="BQ124">
        <v>0</v>
      </c>
      <c r="BR124">
        <f>IF(BQ124&lt;&gt;0, BQ124, BO124)</f>
        <v>0</v>
      </c>
      <c r="BS124">
        <f>1-BR124/BG124</f>
        <v>0</v>
      </c>
      <c r="BT124">
        <f>(BG124-BF124)/(BG124-BR124)</f>
        <v>0</v>
      </c>
      <c r="BU124">
        <f>(BA124-BG124)/(BA124-BR124)</f>
        <v>0</v>
      </c>
      <c r="BV124">
        <f>(BG124-BF124)/(BG124-AZ124)</f>
        <v>0</v>
      </c>
      <c r="BW124">
        <f>(BA124-BG124)/(BA124-AZ124)</f>
        <v>0</v>
      </c>
      <c r="BX124">
        <f>(BT124*BR124/BF124)</f>
        <v>0</v>
      </c>
      <c r="BY124">
        <f>(1-BX124)</f>
        <v>0</v>
      </c>
      <c r="DH124">
        <f>$B$11*EG124+$C$11*EH124+$F$11*ES124*(1-EV124)</f>
        <v>0</v>
      </c>
      <c r="DI124">
        <f>DH124*DJ124</f>
        <v>0</v>
      </c>
      <c r="DJ124">
        <f>($B$11*$D$9+$C$11*$D$9+$F$11*((FF124+EX124)/MAX(FF124+EX124+FG124, 0.1)*$I$9+FG124/MAX(FF124+EX124+FG124, 0.1)*$J$9))/($B$11+$C$11+$F$11)</f>
        <v>0</v>
      </c>
      <c r="DK124">
        <f>($B$11*$K$9+$C$11*$K$9+$F$11*((FF124+EX124)/MAX(FF124+EX124+FG124, 0.1)*$P$9+FG124/MAX(FF124+EX124+FG124, 0.1)*$Q$9))/($B$11+$C$11+$F$11)</f>
        <v>0</v>
      </c>
      <c r="DL124">
        <v>6</v>
      </c>
      <c r="DM124">
        <v>0.5</v>
      </c>
      <c r="DN124" t="s">
        <v>438</v>
      </c>
      <c r="DO124">
        <v>2</v>
      </c>
      <c r="DP124" t="b">
        <v>1</v>
      </c>
      <c r="DQ124">
        <v>1761409951.94615</v>
      </c>
      <c r="DR124">
        <v>292.795461538462</v>
      </c>
      <c r="DS124">
        <v>283.963769230769</v>
      </c>
      <c r="DT124">
        <v>34.4709461538461</v>
      </c>
      <c r="DU124">
        <v>25.2583</v>
      </c>
      <c r="DV124">
        <v>291.698153846154</v>
      </c>
      <c r="DW124">
        <v>34.1557692307692</v>
      </c>
      <c r="DX124">
        <v>500.055307692308</v>
      </c>
      <c r="DY124">
        <v>90.2875538461538</v>
      </c>
      <c r="DZ124">
        <v>0.0348234846153846</v>
      </c>
      <c r="EA124">
        <v>36.8058</v>
      </c>
      <c r="EB124">
        <v>36.0298769230769</v>
      </c>
      <c r="EC124">
        <v>999.9</v>
      </c>
      <c r="ED124">
        <v>0</v>
      </c>
      <c r="EE124">
        <v>0</v>
      </c>
      <c r="EF124">
        <v>10010.2469230769</v>
      </c>
      <c r="EG124">
        <v>0</v>
      </c>
      <c r="EH124">
        <v>1228.13153846154</v>
      </c>
      <c r="EI124">
        <v>8.83191230769231</v>
      </c>
      <c r="EJ124">
        <v>303.249076923077</v>
      </c>
      <c r="EK124">
        <v>291.322</v>
      </c>
      <c r="EL124">
        <v>9.21266769230769</v>
      </c>
      <c r="EM124">
        <v>283.963769230769</v>
      </c>
      <c r="EN124">
        <v>25.2583</v>
      </c>
      <c r="EO124">
        <v>3.11229846153846</v>
      </c>
      <c r="EP124">
        <v>2.28051</v>
      </c>
      <c r="EQ124">
        <v>24.6412230769231</v>
      </c>
      <c r="ER124">
        <v>19.5393923076923</v>
      </c>
      <c r="ES124">
        <v>1200.00769230769</v>
      </c>
      <c r="ET124">
        <v>0.967007</v>
      </c>
      <c r="EU124">
        <v>0.0329933</v>
      </c>
      <c r="EV124">
        <v>0</v>
      </c>
      <c r="EW124">
        <v>1459.17692307692</v>
      </c>
      <c r="EX124">
        <v>5.00059</v>
      </c>
      <c r="EY124">
        <v>17826.7923076923</v>
      </c>
      <c r="EZ124">
        <v>10358.7923076923</v>
      </c>
      <c r="FA124">
        <v>49.1104615384615</v>
      </c>
      <c r="FB124">
        <v>50.6822307692308</v>
      </c>
      <c r="FC124">
        <v>49.2209230769231</v>
      </c>
      <c r="FD124">
        <v>50.4563846153846</v>
      </c>
      <c r="FE124">
        <v>50.3701538461538</v>
      </c>
      <c r="FF124">
        <v>1155.57769230769</v>
      </c>
      <c r="FG124">
        <v>39.43</v>
      </c>
      <c r="FH124">
        <v>0</v>
      </c>
      <c r="FI124">
        <v>1761409920.1</v>
      </c>
      <c r="FJ124">
        <v>0</v>
      </c>
      <c r="FK124">
        <v>1459.04730769231</v>
      </c>
      <c r="FL124">
        <v>-2.74769230359284</v>
      </c>
      <c r="FM124">
        <v>-40.9606837551779</v>
      </c>
      <c r="FN124">
        <v>17826.4115384615</v>
      </c>
      <c r="FO124">
        <v>15</v>
      </c>
      <c r="FP124">
        <v>0</v>
      </c>
      <c r="FQ124" t="s">
        <v>439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8.3111825</v>
      </c>
      <c r="GD124">
        <v>11.5773108270677</v>
      </c>
      <c r="GE124">
        <v>1.19846863591783</v>
      </c>
      <c r="GF124">
        <v>0</v>
      </c>
      <c r="GG124">
        <v>1459.21</v>
      </c>
      <c r="GH124">
        <v>-2.19343009847548</v>
      </c>
      <c r="GI124">
        <v>0.287555621218083</v>
      </c>
      <c r="GJ124">
        <v>-1</v>
      </c>
      <c r="GK124">
        <v>9.2139105</v>
      </c>
      <c r="GL124">
        <v>-0.0301069172932315</v>
      </c>
      <c r="GM124">
        <v>0.00344729237953515</v>
      </c>
      <c r="GN124">
        <v>1</v>
      </c>
      <c r="GO124">
        <v>1</v>
      </c>
      <c r="GP124">
        <v>2</v>
      </c>
      <c r="GQ124" t="s">
        <v>446</v>
      </c>
      <c r="GR124">
        <v>3.13058</v>
      </c>
      <c r="GS124">
        <v>2.71269</v>
      </c>
      <c r="GT124">
        <v>0.0602713</v>
      </c>
      <c r="GU124">
        <v>0.0587368</v>
      </c>
      <c r="GV124">
        <v>0.130218</v>
      </c>
      <c r="GW124">
        <v>0.104756</v>
      </c>
      <c r="GX124">
        <v>34712.4</v>
      </c>
      <c r="GY124">
        <v>37011.7</v>
      </c>
      <c r="GZ124">
        <v>33478.3</v>
      </c>
      <c r="HA124">
        <v>35661.1</v>
      </c>
      <c r="HB124">
        <v>41308.9</v>
      </c>
      <c r="HC124">
        <v>45900</v>
      </c>
      <c r="HD124">
        <v>52377.8</v>
      </c>
      <c r="HE124">
        <v>57057.4</v>
      </c>
      <c r="HF124">
        <v>1.82815</v>
      </c>
      <c r="HG124">
        <v>1.69002</v>
      </c>
      <c r="HH124">
        <v>-0.00471622</v>
      </c>
      <c r="HI124">
        <v>0</v>
      </c>
      <c r="HJ124">
        <v>36.1086</v>
      </c>
      <c r="HK124">
        <v>999.9</v>
      </c>
      <c r="HL124">
        <v>59.114</v>
      </c>
      <c r="HM124">
        <v>28.742</v>
      </c>
      <c r="HN124">
        <v>25.9429</v>
      </c>
      <c r="HO124">
        <v>56.1191</v>
      </c>
      <c r="HP124">
        <v>43.7179</v>
      </c>
      <c r="HQ124">
        <v>1</v>
      </c>
      <c r="HR124">
        <v>0.989566</v>
      </c>
      <c r="HS124">
        <v>2.88818</v>
      </c>
      <c r="HT124">
        <v>20.1103</v>
      </c>
      <c r="HU124">
        <v>5.19078</v>
      </c>
      <c r="HV124">
        <v>12.0099</v>
      </c>
      <c r="HW124">
        <v>4.9728</v>
      </c>
      <c r="HX124">
        <v>3.29487</v>
      </c>
      <c r="HY124">
        <v>9999</v>
      </c>
      <c r="HZ124">
        <v>9999</v>
      </c>
      <c r="IA124">
        <v>999.9</v>
      </c>
      <c r="IB124">
        <v>9999</v>
      </c>
      <c r="IC124">
        <v>1.86321</v>
      </c>
      <c r="ID124">
        <v>1.86812</v>
      </c>
      <c r="IE124">
        <v>1.86783</v>
      </c>
      <c r="IF124">
        <v>1.86905</v>
      </c>
      <c r="IG124">
        <v>1.86983</v>
      </c>
      <c r="IH124">
        <v>1.8659</v>
      </c>
      <c r="II124">
        <v>1.86699</v>
      </c>
      <c r="IJ124">
        <v>1.86843</v>
      </c>
      <c r="IK124">
        <v>5</v>
      </c>
      <c r="IL124">
        <v>0</v>
      </c>
      <c r="IM124">
        <v>0</v>
      </c>
      <c r="IN124">
        <v>0</v>
      </c>
      <c r="IO124" t="s">
        <v>441</v>
      </c>
      <c r="IP124" t="s">
        <v>442</v>
      </c>
      <c r="IQ124" t="s">
        <v>443</v>
      </c>
      <c r="IR124" t="s">
        <v>443</v>
      </c>
      <c r="IS124" t="s">
        <v>443</v>
      </c>
      <c r="IT124" t="s">
        <v>443</v>
      </c>
      <c r="IU124">
        <v>0</v>
      </c>
      <c r="IV124">
        <v>100</v>
      </c>
      <c r="IW124">
        <v>100</v>
      </c>
      <c r="IX124">
        <v>1.098</v>
      </c>
      <c r="IY124">
        <v>0.3151</v>
      </c>
      <c r="IZ124">
        <v>1.09748391826392</v>
      </c>
      <c r="JA124">
        <v>0</v>
      </c>
      <c r="JB124">
        <v>0</v>
      </c>
      <c r="JC124">
        <v>0</v>
      </c>
      <c r="JD124">
        <v>0.315191680746845</v>
      </c>
      <c r="JE124">
        <v>0</v>
      </c>
      <c r="JF124">
        <v>0</v>
      </c>
      <c r="JG124">
        <v>0</v>
      </c>
      <c r="JH124">
        <v>5</v>
      </c>
      <c r="JI124">
        <v>2273</v>
      </c>
      <c r="JJ124">
        <v>0</v>
      </c>
      <c r="JK124">
        <v>25</v>
      </c>
      <c r="JL124">
        <v>29356832.7</v>
      </c>
      <c r="JM124">
        <v>29356832.7</v>
      </c>
      <c r="JN124">
        <v>0.662842</v>
      </c>
      <c r="JO124">
        <v>2.62329</v>
      </c>
      <c r="JP124">
        <v>1.54785</v>
      </c>
      <c r="JQ124">
        <v>2.32178</v>
      </c>
      <c r="JR124">
        <v>1.64673</v>
      </c>
      <c r="JS124">
        <v>2.33276</v>
      </c>
      <c r="JT124">
        <v>32.9983</v>
      </c>
      <c r="JU124">
        <v>24.1926</v>
      </c>
      <c r="JV124">
        <v>18</v>
      </c>
      <c r="JW124">
        <v>503.467</v>
      </c>
      <c r="JX124">
        <v>407.572</v>
      </c>
      <c r="JY124">
        <v>32.6882</v>
      </c>
      <c r="JZ124">
        <v>39.1533</v>
      </c>
      <c r="KA124">
        <v>30.0021</v>
      </c>
      <c r="KB124">
        <v>38.7004</v>
      </c>
      <c r="KC124">
        <v>38.5958</v>
      </c>
      <c r="KD124">
        <v>13.1176</v>
      </c>
      <c r="KE124">
        <v>0</v>
      </c>
      <c r="KF124">
        <v>100</v>
      </c>
      <c r="KG124">
        <v>32.6519</v>
      </c>
      <c r="KH124">
        <v>231.35</v>
      </c>
      <c r="KI124">
        <v>34.4882</v>
      </c>
      <c r="KJ124">
        <v>95.104</v>
      </c>
      <c r="KK124">
        <v>92.4062</v>
      </c>
    </row>
    <row r="125" spans="1:297">
      <c r="A125">
        <v>109</v>
      </c>
      <c r="B125">
        <v>1761409965.1</v>
      </c>
      <c r="C125">
        <v>1784.09999990463</v>
      </c>
      <c r="D125" t="s">
        <v>661</v>
      </c>
      <c r="E125" t="s">
        <v>662</v>
      </c>
      <c r="F125">
        <v>5</v>
      </c>
      <c r="G125" t="s">
        <v>638</v>
      </c>
      <c r="H125" t="s">
        <v>436</v>
      </c>
      <c r="I125">
        <v>1761409956.94615</v>
      </c>
      <c r="J125">
        <f>(K125)/1000</f>
        <v>0</v>
      </c>
      <c r="K125">
        <f>IF(DP125, AN125, AH125)</f>
        <v>0</v>
      </c>
      <c r="L125">
        <f>IF(DP125, AI125, AG125)</f>
        <v>0</v>
      </c>
      <c r="M125">
        <f>DR125 - IF(AU125&gt;1, L125*DL125*100.0/(AW125), 0)</f>
        <v>0</v>
      </c>
      <c r="N125">
        <f>((T125-J125/2)*M125-L125)/(T125+J125/2)</f>
        <v>0</v>
      </c>
      <c r="O125">
        <f>N125*(DY125+DZ125)/1000.0</f>
        <v>0</v>
      </c>
      <c r="P125">
        <f>(DR125 - IF(AU125&gt;1, L125*DL125*100.0/(AW125), 0))*(DY125+DZ125)/1000.0</f>
        <v>0</v>
      </c>
      <c r="Q125">
        <f>2.0/((1/S125-1/R125)+SIGN(S125)*SQRT((1/S125-1/R125)*(1/S125-1/R125) + 4*DM125/((DM125+1)*(DM125+1))*(2*1/S125*1/R125-1/R125*1/R125)))</f>
        <v>0</v>
      </c>
      <c r="R125">
        <f>IF(LEFT(DN125,1)&lt;&gt;"0",IF(LEFT(DN125,1)="1",3.0,DO125),$D$5+$E$5*(EF125*DY125/($K$5*1000))+$F$5*(EF125*DY125/($K$5*1000))*MAX(MIN(DL125,$J$5),$I$5)*MAX(MIN(DL125,$J$5),$I$5)+$G$5*MAX(MIN(DL125,$J$5),$I$5)*(EF125*DY125/($K$5*1000))+$H$5*(EF125*DY125/($K$5*1000))*(EF125*DY125/($K$5*1000)))</f>
        <v>0</v>
      </c>
      <c r="S125">
        <f>J125*(1000-(1000*0.61365*exp(17.502*W125/(240.97+W125))/(DY125+DZ125)+DT125)/2)/(1000*0.61365*exp(17.502*W125/(240.97+W125))/(DY125+DZ125)-DT125)</f>
        <v>0</v>
      </c>
      <c r="T125">
        <f>1/((DM125+1)/(Q125/1.6)+1/(R125/1.37)) + DM125/((DM125+1)/(Q125/1.6) + DM125/(R125/1.37))</f>
        <v>0</v>
      </c>
      <c r="U125">
        <f>(DH125*DK125)</f>
        <v>0</v>
      </c>
      <c r="V125">
        <f>(EA125+(U125+2*0.95*5.67E-8*(((EA125+$B$7)+273)^4-(EA125+273)^4)-44100*J125)/(1.84*29.3*R125+8*0.95*5.67E-8*(EA125+273)^3))</f>
        <v>0</v>
      </c>
      <c r="W125">
        <f>($C$7*EB125+$D$7*EC125+$E$7*V125)</f>
        <v>0</v>
      </c>
      <c r="X125">
        <f>0.61365*exp(17.502*W125/(240.97+W125))</f>
        <v>0</v>
      </c>
      <c r="Y125">
        <f>(Z125/AA125*100)</f>
        <v>0</v>
      </c>
      <c r="Z125">
        <f>DT125*(DY125+DZ125)/1000</f>
        <v>0</v>
      </c>
      <c r="AA125">
        <f>0.61365*exp(17.502*EA125/(240.97+EA125))</f>
        <v>0</v>
      </c>
      <c r="AB125">
        <f>(X125-DT125*(DY125+DZ125)/1000)</f>
        <v>0</v>
      </c>
      <c r="AC125">
        <f>(-J125*44100)</f>
        <v>0</v>
      </c>
      <c r="AD125">
        <f>2*29.3*R125*0.92*(EA125-W125)</f>
        <v>0</v>
      </c>
      <c r="AE125">
        <f>2*0.95*5.67E-8*(((EA125+$B$7)+273)^4-(W125+273)^4)</f>
        <v>0</v>
      </c>
      <c r="AF125">
        <f>U125+AE125+AC125+AD125</f>
        <v>0</v>
      </c>
      <c r="AG125">
        <f>DX125*AU125*(DS125-DR125*(1000-AU125*DU125)/(1000-AU125*DT125))/(100*DL125)</f>
        <v>0</v>
      </c>
      <c r="AH125">
        <f>1000*DX125*AU125*(DT125-DU125)/(100*DL125*(1000-AU125*DT125))</f>
        <v>0</v>
      </c>
      <c r="AI125">
        <f>(AJ125 - AK125 - DY125*1E3/(8.314*(EA125+273.15)) * AM125/DX125 * AL125) * DX125/(100*DL125) * (1000 - DU125)/1000</f>
        <v>0</v>
      </c>
      <c r="AJ125">
        <v>258.366335487867</v>
      </c>
      <c r="AK125">
        <v>263.369006060606</v>
      </c>
      <c r="AL125">
        <v>-3.20236271880205</v>
      </c>
      <c r="AM125">
        <v>64.8317152788884</v>
      </c>
      <c r="AN125">
        <f>(AP125 - AO125 + DY125*1E3/(8.314*(EA125+273.15)) * AR125/DX125 * AQ125) * DX125/(100*DL125) * 1000/(1000 - AP125)</f>
        <v>0</v>
      </c>
      <c r="AO125">
        <v>25.2567676965587</v>
      </c>
      <c r="AP125">
        <v>34.4648945454545</v>
      </c>
      <c r="AQ125">
        <v>-1.36891986796575e-05</v>
      </c>
      <c r="AR125">
        <v>110.920641210874</v>
      </c>
      <c r="AS125">
        <v>0</v>
      </c>
      <c r="AT125">
        <v>0</v>
      </c>
      <c r="AU125">
        <f>IF(AS125*$H$13&gt;=AW125,1.0,(AW125/(AW125-AS125*$H$13)))</f>
        <v>0</v>
      </c>
      <c r="AV125">
        <f>(AU125-1)*100</f>
        <v>0</v>
      </c>
      <c r="AW125">
        <f>MAX(0,($B$13+$C$13*EF125)/(1+$D$13*EF125)*DY125/(EA125+273)*$E$13)</f>
        <v>0</v>
      </c>
      <c r="AX125" t="s">
        <v>437</v>
      </c>
      <c r="AY125" t="s">
        <v>437</v>
      </c>
      <c r="AZ125">
        <v>0</v>
      </c>
      <c r="BA125">
        <v>0</v>
      </c>
      <c r="BB125">
        <f>1-AZ125/BA125</f>
        <v>0</v>
      </c>
      <c r="BC125">
        <v>0</v>
      </c>
      <c r="BD125" t="s">
        <v>437</v>
      </c>
      <c r="BE125" t="s">
        <v>437</v>
      </c>
      <c r="BF125">
        <v>0</v>
      </c>
      <c r="BG125">
        <v>0</v>
      </c>
      <c r="BH125">
        <f>1-BF125/BG125</f>
        <v>0</v>
      </c>
      <c r="BI125">
        <v>0.5</v>
      </c>
      <c r="BJ125">
        <f>DI125</f>
        <v>0</v>
      </c>
      <c r="BK125">
        <f>L125</f>
        <v>0</v>
      </c>
      <c r="BL125">
        <f>BH125*BI125*BJ125</f>
        <v>0</v>
      </c>
      <c r="BM125">
        <f>(BK125-BC125)/BJ125</f>
        <v>0</v>
      </c>
      <c r="BN125">
        <f>(BA125-BG125)/BG125</f>
        <v>0</v>
      </c>
      <c r="BO125">
        <f>AZ125/(BB125+AZ125/BG125)</f>
        <v>0</v>
      </c>
      <c r="BP125" t="s">
        <v>437</v>
      </c>
      <c r="BQ125">
        <v>0</v>
      </c>
      <c r="BR125">
        <f>IF(BQ125&lt;&gt;0, BQ125, BO125)</f>
        <v>0</v>
      </c>
      <c r="BS125">
        <f>1-BR125/BG125</f>
        <v>0</v>
      </c>
      <c r="BT125">
        <f>(BG125-BF125)/(BG125-BR125)</f>
        <v>0</v>
      </c>
      <c r="BU125">
        <f>(BA125-BG125)/(BA125-BR125)</f>
        <v>0</v>
      </c>
      <c r="BV125">
        <f>(BG125-BF125)/(BG125-AZ125)</f>
        <v>0</v>
      </c>
      <c r="BW125">
        <f>(BA125-BG125)/(BA125-AZ125)</f>
        <v>0</v>
      </c>
      <c r="BX125">
        <f>(BT125*BR125/BF125)</f>
        <v>0</v>
      </c>
      <c r="BY125">
        <f>(1-BX125)</f>
        <v>0</v>
      </c>
      <c r="DH125">
        <f>$B$11*EG125+$C$11*EH125+$F$11*ES125*(1-EV125)</f>
        <v>0</v>
      </c>
      <c r="DI125">
        <f>DH125*DJ125</f>
        <v>0</v>
      </c>
      <c r="DJ125">
        <f>($B$11*$D$9+$C$11*$D$9+$F$11*((FF125+EX125)/MAX(FF125+EX125+FG125, 0.1)*$I$9+FG125/MAX(FF125+EX125+FG125, 0.1)*$J$9))/($B$11+$C$11+$F$11)</f>
        <v>0</v>
      </c>
      <c r="DK125">
        <f>($B$11*$K$9+$C$11*$K$9+$F$11*((FF125+EX125)/MAX(FF125+EX125+FG125, 0.1)*$P$9+FG125/MAX(FF125+EX125+FG125, 0.1)*$Q$9))/($B$11+$C$11+$F$11)</f>
        <v>0</v>
      </c>
      <c r="DL125">
        <v>6</v>
      </c>
      <c r="DM125">
        <v>0.5</v>
      </c>
      <c r="DN125" t="s">
        <v>438</v>
      </c>
      <c r="DO125">
        <v>2</v>
      </c>
      <c r="DP125" t="b">
        <v>1</v>
      </c>
      <c r="DQ125">
        <v>1761409956.94615</v>
      </c>
      <c r="DR125">
        <v>276.867461538462</v>
      </c>
      <c r="DS125">
        <v>267.556846153846</v>
      </c>
      <c r="DT125">
        <v>34.4683692307692</v>
      </c>
      <c r="DU125">
        <v>25.2580153846154</v>
      </c>
      <c r="DV125">
        <v>275.770153846154</v>
      </c>
      <c r="DW125">
        <v>34.1531846153846</v>
      </c>
      <c r="DX125">
        <v>500.034615384615</v>
      </c>
      <c r="DY125">
        <v>90.2877</v>
      </c>
      <c r="DZ125">
        <v>0.0347868307692308</v>
      </c>
      <c r="EA125">
        <v>36.8096923076923</v>
      </c>
      <c r="EB125">
        <v>36.0331846153846</v>
      </c>
      <c r="EC125">
        <v>999.9</v>
      </c>
      <c r="ED125">
        <v>0</v>
      </c>
      <c r="EE125">
        <v>0</v>
      </c>
      <c r="EF125">
        <v>9996.25692307692</v>
      </c>
      <c r="EG125">
        <v>0</v>
      </c>
      <c r="EH125">
        <v>1228.08384615385</v>
      </c>
      <c r="EI125">
        <v>9.31081923076923</v>
      </c>
      <c r="EJ125">
        <v>286.751615384615</v>
      </c>
      <c r="EK125">
        <v>274.489846153846</v>
      </c>
      <c r="EL125">
        <v>9.21038153846154</v>
      </c>
      <c r="EM125">
        <v>267.556846153846</v>
      </c>
      <c r="EN125">
        <v>25.2580153846154</v>
      </c>
      <c r="EO125">
        <v>3.11207153846154</v>
      </c>
      <c r="EP125">
        <v>2.28048769230769</v>
      </c>
      <c r="EQ125">
        <v>24.64</v>
      </c>
      <c r="ER125">
        <v>19.5392230769231</v>
      </c>
      <c r="ES125">
        <v>1199.99384615385</v>
      </c>
      <c r="ET125">
        <v>0.967007</v>
      </c>
      <c r="EU125">
        <v>0.0329933</v>
      </c>
      <c r="EV125">
        <v>0</v>
      </c>
      <c r="EW125">
        <v>1458.71307692308</v>
      </c>
      <c r="EX125">
        <v>5.00059</v>
      </c>
      <c r="EY125">
        <v>17822.3538461538</v>
      </c>
      <c r="EZ125">
        <v>10358.6769230769</v>
      </c>
      <c r="FA125">
        <v>49.1249230769231</v>
      </c>
      <c r="FB125">
        <v>50.6918461538462</v>
      </c>
      <c r="FC125">
        <v>49.2403076923077</v>
      </c>
      <c r="FD125">
        <v>50.4757692307692</v>
      </c>
      <c r="FE125">
        <v>50.3797692307692</v>
      </c>
      <c r="FF125">
        <v>1155.56384615385</v>
      </c>
      <c r="FG125">
        <v>39.43</v>
      </c>
      <c r="FH125">
        <v>0</v>
      </c>
      <c r="FI125">
        <v>1761409924.9</v>
      </c>
      <c r="FJ125">
        <v>0</v>
      </c>
      <c r="FK125">
        <v>1458.60538461538</v>
      </c>
      <c r="FL125">
        <v>-6.99692308654249</v>
      </c>
      <c r="FM125">
        <v>-67.1384615836637</v>
      </c>
      <c r="FN125">
        <v>17821.9076923077</v>
      </c>
      <c r="FO125">
        <v>15</v>
      </c>
      <c r="FP125">
        <v>0</v>
      </c>
      <c r="FQ125" t="s">
        <v>439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9.0148880952381</v>
      </c>
      <c r="GD125">
        <v>7.39774285714286</v>
      </c>
      <c r="GE125">
        <v>0.860425641675976</v>
      </c>
      <c r="GF125">
        <v>0</v>
      </c>
      <c r="GG125">
        <v>1458.805</v>
      </c>
      <c r="GH125">
        <v>-4.75859434853187</v>
      </c>
      <c r="GI125">
        <v>0.55790179401458</v>
      </c>
      <c r="GJ125">
        <v>-1</v>
      </c>
      <c r="GK125">
        <v>9.21207333333333</v>
      </c>
      <c r="GL125">
        <v>-0.0266049350649261</v>
      </c>
      <c r="GM125">
        <v>0.00328466325494924</v>
      </c>
      <c r="GN125">
        <v>1</v>
      </c>
      <c r="GO125">
        <v>1</v>
      </c>
      <c r="GP125">
        <v>2</v>
      </c>
      <c r="GQ125" t="s">
        <v>446</v>
      </c>
      <c r="GR125">
        <v>3.13039</v>
      </c>
      <c r="GS125">
        <v>2.71281</v>
      </c>
      <c r="GT125">
        <v>0.0572515</v>
      </c>
      <c r="GU125">
        <v>0.055522</v>
      </c>
      <c r="GV125">
        <v>0.130203</v>
      </c>
      <c r="GW125">
        <v>0.104747</v>
      </c>
      <c r="GX125">
        <v>34822.5</v>
      </c>
      <c r="GY125">
        <v>37136.4</v>
      </c>
      <c r="GZ125">
        <v>33477.1</v>
      </c>
      <c r="HA125">
        <v>35659.6</v>
      </c>
      <c r="HB125">
        <v>41308.3</v>
      </c>
      <c r="HC125">
        <v>45898.2</v>
      </c>
      <c r="HD125">
        <v>52376.4</v>
      </c>
      <c r="HE125">
        <v>57055</v>
      </c>
      <c r="HF125">
        <v>1.82763</v>
      </c>
      <c r="HG125">
        <v>1.68963</v>
      </c>
      <c r="HH125">
        <v>-0.00461563</v>
      </c>
      <c r="HI125">
        <v>0</v>
      </c>
      <c r="HJ125">
        <v>36.1128</v>
      </c>
      <c r="HK125">
        <v>999.9</v>
      </c>
      <c r="HL125">
        <v>59.114</v>
      </c>
      <c r="HM125">
        <v>28.742</v>
      </c>
      <c r="HN125">
        <v>25.9387</v>
      </c>
      <c r="HO125">
        <v>55.8891</v>
      </c>
      <c r="HP125">
        <v>43.7901</v>
      </c>
      <c r="HQ125">
        <v>1</v>
      </c>
      <c r="HR125">
        <v>0.99158</v>
      </c>
      <c r="HS125">
        <v>2.92717</v>
      </c>
      <c r="HT125">
        <v>20.1097</v>
      </c>
      <c r="HU125">
        <v>5.19138</v>
      </c>
      <c r="HV125">
        <v>12.0099</v>
      </c>
      <c r="HW125">
        <v>4.97295</v>
      </c>
      <c r="HX125">
        <v>3.29492</v>
      </c>
      <c r="HY125">
        <v>9999</v>
      </c>
      <c r="HZ125">
        <v>9999</v>
      </c>
      <c r="IA125">
        <v>999.9</v>
      </c>
      <c r="IB125">
        <v>9999</v>
      </c>
      <c r="IC125">
        <v>1.8632</v>
      </c>
      <c r="ID125">
        <v>1.86812</v>
      </c>
      <c r="IE125">
        <v>1.86783</v>
      </c>
      <c r="IF125">
        <v>1.86905</v>
      </c>
      <c r="IG125">
        <v>1.86982</v>
      </c>
      <c r="IH125">
        <v>1.86587</v>
      </c>
      <c r="II125">
        <v>1.86699</v>
      </c>
      <c r="IJ125">
        <v>1.86844</v>
      </c>
      <c r="IK125">
        <v>5</v>
      </c>
      <c r="IL125">
        <v>0</v>
      </c>
      <c r="IM125">
        <v>0</v>
      </c>
      <c r="IN125">
        <v>0</v>
      </c>
      <c r="IO125" t="s">
        <v>441</v>
      </c>
      <c r="IP125" t="s">
        <v>442</v>
      </c>
      <c r="IQ125" t="s">
        <v>443</v>
      </c>
      <c r="IR125" t="s">
        <v>443</v>
      </c>
      <c r="IS125" t="s">
        <v>443</v>
      </c>
      <c r="IT125" t="s">
        <v>443</v>
      </c>
      <c r="IU125">
        <v>0</v>
      </c>
      <c r="IV125">
        <v>100</v>
      </c>
      <c r="IW125">
        <v>100</v>
      </c>
      <c r="IX125">
        <v>1.097</v>
      </c>
      <c r="IY125">
        <v>0.3152</v>
      </c>
      <c r="IZ125">
        <v>1.09748391826392</v>
      </c>
      <c r="JA125">
        <v>0</v>
      </c>
      <c r="JB125">
        <v>0</v>
      </c>
      <c r="JC125">
        <v>0</v>
      </c>
      <c r="JD125">
        <v>0.315191680746845</v>
      </c>
      <c r="JE125">
        <v>0</v>
      </c>
      <c r="JF125">
        <v>0</v>
      </c>
      <c r="JG125">
        <v>0</v>
      </c>
      <c r="JH125">
        <v>5</v>
      </c>
      <c r="JI125">
        <v>2273</v>
      </c>
      <c r="JJ125">
        <v>0</v>
      </c>
      <c r="JK125">
        <v>25</v>
      </c>
      <c r="JL125">
        <v>29356832.8</v>
      </c>
      <c r="JM125">
        <v>29356832.8</v>
      </c>
      <c r="JN125">
        <v>0.627441</v>
      </c>
      <c r="JO125">
        <v>2.63184</v>
      </c>
      <c r="JP125">
        <v>1.54785</v>
      </c>
      <c r="JQ125">
        <v>2.32178</v>
      </c>
      <c r="JR125">
        <v>1.64673</v>
      </c>
      <c r="JS125">
        <v>2.25342</v>
      </c>
      <c r="JT125">
        <v>32.9983</v>
      </c>
      <c r="JU125">
        <v>24.1926</v>
      </c>
      <c r="JV125">
        <v>18</v>
      </c>
      <c r="JW125">
        <v>503.264</v>
      </c>
      <c r="JX125">
        <v>407.458</v>
      </c>
      <c r="JY125">
        <v>32.6478</v>
      </c>
      <c r="JZ125">
        <v>39.1724</v>
      </c>
      <c r="KA125">
        <v>30.002</v>
      </c>
      <c r="KB125">
        <v>38.7225</v>
      </c>
      <c r="KC125">
        <v>38.617</v>
      </c>
      <c r="KD125">
        <v>12.4637</v>
      </c>
      <c r="KE125">
        <v>0</v>
      </c>
      <c r="KF125">
        <v>100</v>
      </c>
      <c r="KG125">
        <v>32.6212</v>
      </c>
      <c r="KH125">
        <v>217.862</v>
      </c>
      <c r="KI125">
        <v>34.4882</v>
      </c>
      <c r="KJ125">
        <v>95.1011</v>
      </c>
      <c r="KK125">
        <v>92.4023</v>
      </c>
    </row>
    <row r="126" spans="1:297">
      <c r="A126">
        <v>110</v>
      </c>
      <c r="B126">
        <v>1761409970.1</v>
      </c>
      <c r="C126">
        <v>1789.09999990463</v>
      </c>
      <c r="D126" t="s">
        <v>663</v>
      </c>
      <c r="E126" t="s">
        <v>664</v>
      </c>
      <c r="F126">
        <v>5</v>
      </c>
      <c r="G126" t="s">
        <v>638</v>
      </c>
      <c r="H126" t="s">
        <v>436</v>
      </c>
      <c r="I126">
        <v>1761409961.94615</v>
      </c>
      <c r="J126">
        <f>(K126)/1000</f>
        <v>0</v>
      </c>
      <c r="K126">
        <f>IF(DP126, AN126, AH126)</f>
        <v>0</v>
      </c>
      <c r="L126">
        <f>IF(DP126, AI126, AG126)</f>
        <v>0</v>
      </c>
      <c r="M126">
        <f>DR126 - IF(AU126&gt;1, L126*DL126*100.0/(AW126), 0)</f>
        <v>0</v>
      </c>
      <c r="N126">
        <f>((T126-J126/2)*M126-L126)/(T126+J126/2)</f>
        <v>0</v>
      </c>
      <c r="O126">
        <f>N126*(DY126+DZ126)/1000.0</f>
        <v>0</v>
      </c>
      <c r="P126">
        <f>(DR126 - IF(AU126&gt;1, L126*DL126*100.0/(AW126), 0))*(DY126+DZ126)/1000.0</f>
        <v>0</v>
      </c>
      <c r="Q126">
        <f>2.0/((1/S126-1/R126)+SIGN(S126)*SQRT((1/S126-1/R126)*(1/S126-1/R126) + 4*DM126/((DM126+1)*(DM126+1))*(2*1/S126*1/R126-1/R126*1/R126)))</f>
        <v>0</v>
      </c>
      <c r="R126">
        <f>IF(LEFT(DN126,1)&lt;&gt;"0",IF(LEFT(DN126,1)="1",3.0,DO126),$D$5+$E$5*(EF126*DY126/($K$5*1000))+$F$5*(EF126*DY126/($K$5*1000))*MAX(MIN(DL126,$J$5),$I$5)*MAX(MIN(DL126,$J$5),$I$5)+$G$5*MAX(MIN(DL126,$J$5),$I$5)*(EF126*DY126/($K$5*1000))+$H$5*(EF126*DY126/($K$5*1000))*(EF126*DY126/($K$5*1000)))</f>
        <v>0</v>
      </c>
      <c r="S126">
        <f>J126*(1000-(1000*0.61365*exp(17.502*W126/(240.97+W126))/(DY126+DZ126)+DT126)/2)/(1000*0.61365*exp(17.502*W126/(240.97+W126))/(DY126+DZ126)-DT126)</f>
        <v>0</v>
      </c>
      <c r="T126">
        <f>1/((DM126+1)/(Q126/1.6)+1/(R126/1.37)) + DM126/((DM126+1)/(Q126/1.6) + DM126/(R126/1.37))</f>
        <v>0</v>
      </c>
      <c r="U126">
        <f>(DH126*DK126)</f>
        <v>0</v>
      </c>
      <c r="V126">
        <f>(EA126+(U126+2*0.95*5.67E-8*(((EA126+$B$7)+273)^4-(EA126+273)^4)-44100*J126)/(1.84*29.3*R126+8*0.95*5.67E-8*(EA126+273)^3))</f>
        <v>0</v>
      </c>
      <c r="W126">
        <f>($C$7*EB126+$D$7*EC126+$E$7*V126)</f>
        <v>0</v>
      </c>
      <c r="X126">
        <f>0.61365*exp(17.502*W126/(240.97+W126))</f>
        <v>0</v>
      </c>
      <c r="Y126">
        <f>(Z126/AA126*100)</f>
        <v>0</v>
      </c>
      <c r="Z126">
        <f>DT126*(DY126+DZ126)/1000</f>
        <v>0</v>
      </c>
      <c r="AA126">
        <f>0.61365*exp(17.502*EA126/(240.97+EA126))</f>
        <v>0</v>
      </c>
      <c r="AB126">
        <f>(X126-DT126*(DY126+DZ126)/1000)</f>
        <v>0</v>
      </c>
      <c r="AC126">
        <f>(-J126*44100)</f>
        <v>0</v>
      </c>
      <c r="AD126">
        <f>2*29.3*R126*0.92*(EA126-W126)</f>
        <v>0</v>
      </c>
      <c r="AE126">
        <f>2*0.95*5.67E-8*(((EA126+$B$7)+273)^4-(W126+273)^4)</f>
        <v>0</v>
      </c>
      <c r="AF126">
        <f>U126+AE126+AC126+AD126</f>
        <v>0</v>
      </c>
      <c r="AG126">
        <f>DX126*AU126*(DS126-DR126*(1000-AU126*DU126)/(1000-AU126*DT126))/(100*DL126)</f>
        <v>0</v>
      </c>
      <c r="AH126">
        <f>1000*DX126*AU126*(DT126-DU126)/(100*DL126*(1000-AU126*DT126))</f>
        <v>0</v>
      </c>
      <c r="AI126">
        <f>(AJ126 - AK126 - DY126*1E3/(8.314*(EA126+273.15)) * AM126/DX126 * AL126) * DX126/(100*DL126) * (1000 - DU126)/1000</f>
        <v>0</v>
      </c>
      <c r="AJ126">
        <v>241.489080889347</v>
      </c>
      <c r="AK126">
        <v>247.094769696969</v>
      </c>
      <c r="AL126">
        <v>-3.2530087182638</v>
      </c>
      <c r="AM126">
        <v>64.8317152788884</v>
      </c>
      <c r="AN126">
        <f>(AP126 - AO126 + DY126*1E3/(8.314*(EA126+273.15)) * AR126/DX126 * AQ126) * DX126/(100*DL126) * 1000/(1000 - AP126)</f>
        <v>0</v>
      </c>
      <c r="AO126">
        <v>25.2543940388437</v>
      </c>
      <c r="AP126">
        <v>34.4656242424242</v>
      </c>
      <c r="AQ126">
        <v>8.93097130269501e-07</v>
      </c>
      <c r="AR126">
        <v>110.920641210874</v>
      </c>
      <c r="AS126">
        <v>0</v>
      </c>
      <c r="AT126">
        <v>0</v>
      </c>
      <c r="AU126">
        <f>IF(AS126*$H$13&gt;=AW126,1.0,(AW126/(AW126-AS126*$H$13)))</f>
        <v>0</v>
      </c>
      <c r="AV126">
        <f>(AU126-1)*100</f>
        <v>0</v>
      </c>
      <c r="AW126">
        <f>MAX(0,($B$13+$C$13*EF126)/(1+$D$13*EF126)*DY126/(EA126+273)*$E$13)</f>
        <v>0</v>
      </c>
      <c r="AX126" t="s">
        <v>437</v>
      </c>
      <c r="AY126" t="s">
        <v>437</v>
      </c>
      <c r="AZ126">
        <v>0</v>
      </c>
      <c r="BA126">
        <v>0</v>
      </c>
      <c r="BB126">
        <f>1-AZ126/BA126</f>
        <v>0</v>
      </c>
      <c r="BC126">
        <v>0</v>
      </c>
      <c r="BD126" t="s">
        <v>437</v>
      </c>
      <c r="BE126" t="s">
        <v>437</v>
      </c>
      <c r="BF126">
        <v>0</v>
      </c>
      <c r="BG126">
        <v>0</v>
      </c>
      <c r="BH126">
        <f>1-BF126/BG126</f>
        <v>0</v>
      </c>
      <c r="BI126">
        <v>0.5</v>
      </c>
      <c r="BJ126">
        <f>DI126</f>
        <v>0</v>
      </c>
      <c r="BK126">
        <f>L126</f>
        <v>0</v>
      </c>
      <c r="BL126">
        <f>BH126*BI126*BJ126</f>
        <v>0</v>
      </c>
      <c r="BM126">
        <f>(BK126-BC126)/BJ126</f>
        <v>0</v>
      </c>
      <c r="BN126">
        <f>(BA126-BG126)/BG126</f>
        <v>0</v>
      </c>
      <c r="BO126">
        <f>AZ126/(BB126+AZ126/BG126)</f>
        <v>0</v>
      </c>
      <c r="BP126" t="s">
        <v>437</v>
      </c>
      <c r="BQ126">
        <v>0</v>
      </c>
      <c r="BR126">
        <f>IF(BQ126&lt;&gt;0, BQ126, BO126)</f>
        <v>0</v>
      </c>
      <c r="BS126">
        <f>1-BR126/BG126</f>
        <v>0</v>
      </c>
      <c r="BT126">
        <f>(BG126-BF126)/(BG126-BR126)</f>
        <v>0</v>
      </c>
      <c r="BU126">
        <f>(BA126-BG126)/(BA126-BR126)</f>
        <v>0</v>
      </c>
      <c r="BV126">
        <f>(BG126-BF126)/(BG126-AZ126)</f>
        <v>0</v>
      </c>
      <c r="BW126">
        <f>(BA126-BG126)/(BA126-AZ126)</f>
        <v>0</v>
      </c>
      <c r="BX126">
        <f>(BT126*BR126/BF126)</f>
        <v>0</v>
      </c>
      <c r="BY126">
        <f>(1-BX126)</f>
        <v>0</v>
      </c>
      <c r="DH126">
        <f>$B$11*EG126+$C$11*EH126+$F$11*ES126*(1-EV126)</f>
        <v>0</v>
      </c>
      <c r="DI126">
        <f>DH126*DJ126</f>
        <v>0</v>
      </c>
      <c r="DJ126">
        <f>($B$11*$D$9+$C$11*$D$9+$F$11*((FF126+EX126)/MAX(FF126+EX126+FG126, 0.1)*$I$9+FG126/MAX(FF126+EX126+FG126, 0.1)*$J$9))/($B$11+$C$11+$F$11)</f>
        <v>0</v>
      </c>
      <c r="DK126">
        <f>($B$11*$K$9+$C$11*$K$9+$F$11*((FF126+EX126)/MAX(FF126+EX126+FG126, 0.1)*$P$9+FG126/MAX(FF126+EX126+FG126, 0.1)*$Q$9))/($B$11+$C$11+$F$11)</f>
        <v>0</v>
      </c>
      <c r="DL126">
        <v>6</v>
      </c>
      <c r="DM126">
        <v>0.5</v>
      </c>
      <c r="DN126" t="s">
        <v>438</v>
      </c>
      <c r="DO126">
        <v>2</v>
      </c>
      <c r="DP126" t="b">
        <v>1</v>
      </c>
      <c r="DQ126">
        <v>1761409961.94615</v>
      </c>
      <c r="DR126">
        <v>261.072923076923</v>
      </c>
      <c r="DS126">
        <v>250.967</v>
      </c>
      <c r="DT126">
        <v>34.4668384615385</v>
      </c>
      <c r="DU126">
        <v>25.2566384615385</v>
      </c>
      <c r="DV126">
        <v>259.975538461538</v>
      </c>
      <c r="DW126">
        <v>34.1516461538462</v>
      </c>
      <c r="DX126">
        <v>499.984538461538</v>
      </c>
      <c r="DY126">
        <v>90.2877153846154</v>
      </c>
      <c r="DZ126">
        <v>0.0347117923076923</v>
      </c>
      <c r="EA126">
        <v>36.8135538461538</v>
      </c>
      <c r="EB126">
        <v>36.0362769230769</v>
      </c>
      <c r="EC126">
        <v>999.9</v>
      </c>
      <c r="ED126">
        <v>0</v>
      </c>
      <c r="EE126">
        <v>0</v>
      </c>
      <c r="EF126">
        <v>10003.9969230769</v>
      </c>
      <c r="EG126">
        <v>0</v>
      </c>
      <c r="EH126">
        <v>1228.03923076923</v>
      </c>
      <c r="EI126">
        <v>10.1060753846154</v>
      </c>
      <c r="EJ126">
        <v>270.392615384615</v>
      </c>
      <c r="EK126">
        <v>257.469692307692</v>
      </c>
      <c r="EL126">
        <v>9.21021384615385</v>
      </c>
      <c r="EM126">
        <v>250.967</v>
      </c>
      <c r="EN126">
        <v>25.2566384615385</v>
      </c>
      <c r="EO126">
        <v>3.11193307692308</v>
      </c>
      <c r="EP126">
        <v>2.28036461538462</v>
      </c>
      <c r="EQ126">
        <v>24.6392538461538</v>
      </c>
      <c r="ER126">
        <v>19.5383461538461</v>
      </c>
      <c r="ES126">
        <v>1199.98307692308</v>
      </c>
      <c r="ET126">
        <v>0.967007</v>
      </c>
      <c r="EU126">
        <v>0.0329933</v>
      </c>
      <c r="EV126">
        <v>0</v>
      </c>
      <c r="EW126">
        <v>1457.97461538462</v>
      </c>
      <c r="EX126">
        <v>5.00059</v>
      </c>
      <c r="EY126">
        <v>17815.2</v>
      </c>
      <c r="EZ126">
        <v>10358.5769230769</v>
      </c>
      <c r="FA126">
        <v>49.1440769230769</v>
      </c>
      <c r="FB126">
        <v>50.7112307692308</v>
      </c>
      <c r="FC126">
        <v>49.25</v>
      </c>
      <c r="FD126">
        <v>50.4951538461538</v>
      </c>
      <c r="FE126">
        <v>50.3988461538462</v>
      </c>
      <c r="FF126">
        <v>1155.55307692308</v>
      </c>
      <c r="FG126">
        <v>39.43</v>
      </c>
      <c r="FH126">
        <v>0</v>
      </c>
      <c r="FI126">
        <v>1761409930.3</v>
      </c>
      <c r="FJ126">
        <v>0</v>
      </c>
      <c r="FK126">
        <v>1457.7856</v>
      </c>
      <c r="FL126">
        <v>-11.5523077121517</v>
      </c>
      <c r="FM126">
        <v>-116.053846342902</v>
      </c>
      <c r="FN126">
        <v>17813.296</v>
      </c>
      <c r="FO126">
        <v>15</v>
      </c>
      <c r="FP126">
        <v>0</v>
      </c>
      <c r="FQ126" t="s">
        <v>439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9.681044</v>
      </c>
      <c r="GD126">
        <v>8.67404210526315</v>
      </c>
      <c r="GE126">
        <v>0.923396901578081</v>
      </c>
      <c r="GF126">
        <v>0</v>
      </c>
      <c r="GG126">
        <v>1458.29323529412</v>
      </c>
      <c r="GH126">
        <v>-8.56058060132204</v>
      </c>
      <c r="GI126">
        <v>0.885841974316054</v>
      </c>
      <c r="GJ126">
        <v>-1</v>
      </c>
      <c r="GK126">
        <v>9.210318</v>
      </c>
      <c r="GL126">
        <v>-0.00472781954886891</v>
      </c>
      <c r="GM126">
        <v>0.00177818334262816</v>
      </c>
      <c r="GN126">
        <v>1</v>
      </c>
      <c r="GO126">
        <v>1</v>
      </c>
      <c r="GP126">
        <v>2</v>
      </c>
      <c r="GQ126" t="s">
        <v>446</v>
      </c>
      <c r="GR126">
        <v>3.13061</v>
      </c>
      <c r="GS126">
        <v>2.71264</v>
      </c>
      <c r="GT126">
        <v>0.0541455</v>
      </c>
      <c r="GU126">
        <v>0.0522724</v>
      </c>
      <c r="GV126">
        <v>0.130198</v>
      </c>
      <c r="GW126">
        <v>0.104738</v>
      </c>
      <c r="GX126">
        <v>34935.7</v>
      </c>
      <c r="GY126">
        <v>37261.9</v>
      </c>
      <c r="GZ126">
        <v>33475.9</v>
      </c>
      <c r="HA126">
        <v>35657.7</v>
      </c>
      <c r="HB126">
        <v>41306.9</v>
      </c>
      <c r="HC126">
        <v>45896.1</v>
      </c>
      <c r="HD126">
        <v>52374.4</v>
      </c>
      <c r="HE126">
        <v>57052.3</v>
      </c>
      <c r="HF126">
        <v>1.82785</v>
      </c>
      <c r="HG126">
        <v>1.68895</v>
      </c>
      <c r="HH126">
        <v>-0.00515953</v>
      </c>
      <c r="HI126">
        <v>0</v>
      </c>
      <c r="HJ126">
        <v>36.1162</v>
      </c>
      <c r="HK126">
        <v>999.9</v>
      </c>
      <c r="HL126">
        <v>59.114</v>
      </c>
      <c r="HM126">
        <v>28.742</v>
      </c>
      <c r="HN126">
        <v>25.9419</v>
      </c>
      <c r="HO126">
        <v>56.0791</v>
      </c>
      <c r="HP126">
        <v>43.8742</v>
      </c>
      <c r="HQ126">
        <v>1</v>
      </c>
      <c r="HR126">
        <v>0.993453</v>
      </c>
      <c r="HS126">
        <v>2.9653</v>
      </c>
      <c r="HT126">
        <v>20.1091</v>
      </c>
      <c r="HU126">
        <v>5.19093</v>
      </c>
      <c r="HV126">
        <v>12.0099</v>
      </c>
      <c r="HW126">
        <v>4.97285</v>
      </c>
      <c r="HX126">
        <v>3.29487</v>
      </c>
      <c r="HY126">
        <v>9999</v>
      </c>
      <c r="HZ126">
        <v>9999</v>
      </c>
      <c r="IA126">
        <v>999.9</v>
      </c>
      <c r="IB126">
        <v>9999</v>
      </c>
      <c r="IC126">
        <v>1.86323</v>
      </c>
      <c r="ID126">
        <v>1.86811</v>
      </c>
      <c r="IE126">
        <v>1.86784</v>
      </c>
      <c r="IF126">
        <v>1.86905</v>
      </c>
      <c r="IG126">
        <v>1.86982</v>
      </c>
      <c r="IH126">
        <v>1.86593</v>
      </c>
      <c r="II126">
        <v>1.86701</v>
      </c>
      <c r="IJ126">
        <v>1.86843</v>
      </c>
      <c r="IK126">
        <v>5</v>
      </c>
      <c r="IL126">
        <v>0</v>
      </c>
      <c r="IM126">
        <v>0</v>
      </c>
      <c r="IN126">
        <v>0</v>
      </c>
      <c r="IO126" t="s">
        <v>441</v>
      </c>
      <c r="IP126" t="s">
        <v>442</v>
      </c>
      <c r="IQ126" t="s">
        <v>443</v>
      </c>
      <c r="IR126" t="s">
        <v>443</v>
      </c>
      <c r="IS126" t="s">
        <v>443</v>
      </c>
      <c r="IT126" t="s">
        <v>443</v>
      </c>
      <c r="IU126">
        <v>0</v>
      </c>
      <c r="IV126">
        <v>100</v>
      </c>
      <c r="IW126">
        <v>100</v>
      </c>
      <c r="IX126">
        <v>1.097</v>
      </c>
      <c r="IY126">
        <v>0.3152</v>
      </c>
      <c r="IZ126">
        <v>1.09748391826392</v>
      </c>
      <c r="JA126">
        <v>0</v>
      </c>
      <c r="JB126">
        <v>0</v>
      </c>
      <c r="JC126">
        <v>0</v>
      </c>
      <c r="JD126">
        <v>0.315191680746845</v>
      </c>
      <c r="JE126">
        <v>0</v>
      </c>
      <c r="JF126">
        <v>0</v>
      </c>
      <c r="JG126">
        <v>0</v>
      </c>
      <c r="JH126">
        <v>5</v>
      </c>
      <c r="JI126">
        <v>2273</v>
      </c>
      <c r="JJ126">
        <v>0</v>
      </c>
      <c r="JK126">
        <v>25</v>
      </c>
      <c r="JL126">
        <v>29356832.8</v>
      </c>
      <c r="JM126">
        <v>29356832.8</v>
      </c>
      <c r="JN126">
        <v>0.594482</v>
      </c>
      <c r="JO126">
        <v>2.63672</v>
      </c>
      <c r="JP126">
        <v>1.54785</v>
      </c>
      <c r="JQ126">
        <v>2.32178</v>
      </c>
      <c r="JR126">
        <v>1.64673</v>
      </c>
      <c r="JS126">
        <v>2.27905</v>
      </c>
      <c r="JT126">
        <v>32.9983</v>
      </c>
      <c r="JU126">
        <v>24.1926</v>
      </c>
      <c r="JV126">
        <v>18</v>
      </c>
      <c r="JW126">
        <v>503.556</v>
      </c>
      <c r="JX126">
        <v>407.164</v>
      </c>
      <c r="JY126">
        <v>32.612</v>
      </c>
      <c r="JZ126">
        <v>39.1953</v>
      </c>
      <c r="KA126">
        <v>30.0019</v>
      </c>
      <c r="KB126">
        <v>38.7411</v>
      </c>
      <c r="KC126">
        <v>38.6354</v>
      </c>
      <c r="KD126">
        <v>11.7472</v>
      </c>
      <c r="KE126">
        <v>0</v>
      </c>
      <c r="KF126">
        <v>100</v>
      </c>
      <c r="KG126">
        <v>32.5805</v>
      </c>
      <c r="KH126">
        <v>197.601</v>
      </c>
      <c r="KI126">
        <v>34.4882</v>
      </c>
      <c r="KJ126">
        <v>95.0976</v>
      </c>
      <c r="KK126">
        <v>92.3977</v>
      </c>
    </row>
    <row r="127" spans="1:297">
      <c r="A127">
        <v>111</v>
      </c>
      <c r="B127">
        <v>1761409975.1</v>
      </c>
      <c r="C127">
        <v>1794.09999990463</v>
      </c>
      <c r="D127" t="s">
        <v>665</v>
      </c>
      <c r="E127" t="s">
        <v>666</v>
      </c>
      <c r="F127">
        <v>5</v>
      </c>
      <c r="G127" t="s">
        <v>638</v>
      </c>
      <c r="H127" t="s">
        <v>436</v>
      </c>
      <c r="I127">
        <v>1761409966.94615</v>
      </c>
      <c r="J127">
        <f>(K127)/1000</f>
        <v>0</v>
      </c>
      <c r="K127">
        <f>IF(DP127, AN127, AH127)</f>
        <v>0</v>
      </c>
      <c r="L127">
        <f>IF(DP127, AI127, AG127)</f>
        <v>0</v>
      </c>
      <c r="M127">
        <f>DR127 - IF(AU127&gt;1, L127*DL127*100.0/(AW127), 0)</f>
        <v>0</v>
      </c>
      <c r="N127">
        <f>((T127-J127/2)*M127-L127)/(T127+J127/2)</f>
        <v>0</v>
      </c>
      <c r="O127">
        <f>N127*(DY127+DZ127)/1000.0</f>
        <v>0</v>
      </c>
      <c r="P127">
        <f>(DR127 - IF(AU127&gt;1, L127*DL127*100.0/(AW127), 0))*(DY127+DZ127)/1000.0</f>
        <v>0</v>
      </c>
      <c r="Q127">
        <f>2.0/((1/S127-1/R127)+SIGN(S127)*SQRT((1/S127-1/R127)*(1/S127-1/R127) + 4*DM127/((DM127+1)*(DM127+1))*(2*1/S127*1/R127-1/R127*1/R127)))</f>
        <v>0</v>
      </c>
      <c r="R127">
        <f>IF(LEFT(DN127,1)&lt;&gt;"0",IF(LEFT(DN127,1)="1",3.0,DO127),$D$5+$E$5*(EF127*DY127/($K$5*1000))+$F$5*(EF127*DY127/($K$5*1000))*MAX(MIN(DL127,$J$5),$I$5)*MAX(MIN(DL127,$J$5),$I$5)+$G$5*MAX(MIN(DL127,$J$5),$I$5)*(EF127*DY127/($K$5*1000))+$H$5*(EF127*DY127/($K$5*1000))*(EF127*DY127/($K$5*1000)))</f>
        <v>0</v>
      </c>
      <c r="S127">
        <f>J127*(1000-(1000*0.61365*exp(17.502*W127/(240.97+W127))/(DY127+DZ127)+DT127)/2)/(1000*0.61365*exp(17.502*W127/(240.97+W127))/(DY127+DZ127)-DT127)</f>
        <v>0</v>
      </c>
      <c r="T127">
        <f>1/((DM127+1)/(Q127/1.6)+1/(R127/1.37)) + DM127/((DM127+1)/(Q127/1.6) + DM127/(R127/1.37))</f>
        <v>0</v>
      </c>
      <c r="U127">
        <f>(DH127*DK127)</f>
        <v>0</v>
      </c>
      <c r="V127">
        <f>(EA127+(U127+2*0.95*5.67E-8*(((EA127+$B$7)+273)^4-(EA127+273)^4)-44100*J127)/(1.84*29.3*R127+8*0.95*5.67E-8*(EA127+273)^3))</f>
        <v>0</v>
      </c>
      <c r="W127">
        <f>($C$7*EB127+$D$7*EC127+$E$7*V127)</f>
        <v>0</v>
      </c>
      <c r="X127">
        <f>0.61365*exp(17.502*W127/(240.97+W127))</f>
        <v>0</v>
      </c>
      <c r="Y127">
        <f>(Z127/AA127*100)</f>
        <v>0</v>
      </c>
      <c r="Z127">
        <f>DT127*(DY127+DZ127)/1000</f>
        <v>0</v>
      </c>
      <c r="AA127">
        <f>0.61365*exp(17.502*EA127/(240.97+EA127))</f>
        <v>0</v>
      </c>
      <c r="AB127">
        <f>(X127-DT127*(DY127+DZ127)/1000)</f>
        <v>0</v>
      </c>
      <c r="AC127">
        <f>(-J127*44100)</f>
        <v>0</v>
      </c>
      <c r="AD127">
        <f>2*29.3*R127*0.92*(EA127-W127)</f>
        <v>0</v>
      </c>
      <c r="AE127">
        <f>2*0.95*5.67E-8*(((EA127+$B$7)+273)^4-(W127+273)^4)</f>
        <v>0</v>
      </c>
      <c r="AF127">
        <f>U127+AE127+AC127+AD127</f>
        <v>0</v>
      </c>
      <c r="AG127">
        <f>DX127*AU127*(DS127-DR127*(1000-AU127*DU127)/(1000-AU127*DT127))/(100*DL127)</f>
        <v>0</v>
      </c>
      <c r="AH127">
        <f>1000*DX127*AU127*(DT127-DU127)/(100*DL127*(1000-AU127*DT127))</f>
        <v>0</v>
      </c>
      <c r="AI127">
        <f>(AJ127 - AK127 - DY127*1E3/(8.314*(EA127+273.15)) * AM127/DX127 * AL127) * DX127/(100*DL127) * (1000 - DU127)/1000</f>
        <v>0</v>
      </c>
      <c r="AJ127">
        <v>224.827150220706</v>
      </c>
      <c r="AK127">
        <v>231.157460606061</v>
      </c>
      <c r="AL127">
        <v>-3.19044602528713</v>
      </c>
      <c r="AM127">
        <v>64.8317152788884</v>
      </c>
      <c r="AN127">
        <f>(AP127 - AO127 + DY127*1E3/(8.314*(EA127+273.15)) * AR127/DX127 * AQ127) * DX127/(100*DL127) * 1000/(1000 - AP127)</f>
        <v>0</v>
      </c>
      <c r="AO127">
        <v>25.2541868828385</v>
      </c>
      <c r="AP127">
        <v>34.4663733333333</v>
      </c>
      <c r="AQ127">
        <v>1.33125684945297e-05</v>
      </c>
      <c r="AR127">
        <v>110.920641210874</v>
      </c>
      <c r="AS127">
        <v>0</v>
      </c>
      <c r="AT127">
        <v>0</v>
      </c>
      <c r="AU127">
        <f>IF(AS127*$H$13&gt;=AW127,1.0,(AW127/(AW127-AS127*$H$13)))</f>
        <v>0</v>
      </c>
      <c r="AV127">
        <f>(AU127-1)*100</f>
        <v>0</v>
      </c>
      <c r="AW127">
        <f>MAX(0,($B$13+$C$13*EF127)/(1+$D$13*EF127)*DY127/(EA127+273)*$E$13)</f>
        <v>0</v>
      </c>
      <c r="AX127" t="s">
        <v>437</v>
      </c>
      <c r="AY127" t="s">
        <v>437</v>
      </c>
      <c r="AZ127">
        <v>0</v>
      </c>
      <c r="BA127">
        <v>0</v>
      </c>
      <c r="BB127">
        <f>1-AZ127/BA127</f>
        <v>0</v>
      </c>
      <c r="BC127">
        <v>0</v>
      </c>
      <c r="BD127" t="s">
        <v>437</v>
      </c>
      <c r="BE127" t="s">
        <v>437</v>
      </c>
      <c r="BF127">
        <v>0</v>
      </c>
      <c r="BG127">
        <v>0</v>
      </c>
      <c r="BH127">
        <f>1-BF127/BG127</f>
        <v>0</v>
      </c>
      <c r="BI127">
        <v>0.5</v>
      </c>
      <c r="BJ127">
        <f>DI127</f>
        <v>0</v>
      </c>
      <c r="BK127">
        <f>L127</f>
        <v>0</v>
      </c>
      <c r="BL127">
        <f>BH127*BI127*BJ127</f>
        <v>0</v>
      </c>
      <c r="BM127">
        <f>(BK127-BC127)/BJ127</f>
        <v>0</v>
      </c>
      <c r="BN127">
        <f>(BA127-BG127)/BG127</f>
        <v>0</v>
      </c>
      <c r="BO127">
        <f>AZ127/(BB127+AZ127/BG127)</f>
        <v>0</v>
      </c>
      <c r="BP127" t="s">
        <v>437</v>
      </c>
      <c r="BQ127">
        <v>0</v>
      </c>
      <c r="BR127">
        <f>IF(BQ127&lt;&gt;0, BQ127, BO127)</f>
        <v>0</v>
      </c>
      <c r="BS127">
        <f>1-BR127/BG127</f>
        <v>0</v>
      </c>
      <c r="BT127">
        <f>(BG127-BF127)/(BG127-BR127)</f>
        <v>0</v>
      </c>
      <c r="BU127">
        <f>(BA127-BG127)/(BA127-BR127)</f>
        <v>0</v>
      </c>
      <c r="BV127">
        <f>(BG127-BF127)/(BG127-AZ127)</f>
        <v>0</v>
      </c>
      <c r="BW127">
        <f>(BA127-BG127)/(BA127-AZ127)</f>
        <v>0</v>
      </c>
      <c r="BX127">
        <f>(BT127*BR127/BF127)</f>
        <v>0</v>
      </c>
      <c r="BY127">
        <f>(1-BX127)</f>
        <v>0</v>
      </c>
      <c r="DH127">
        <f>$B$11*EG127+$C$11*EH127+$F$11*ES127*(1-EV127)</f>
        <v>0</v>
      </c>
      <c r="DI127">
        <f>DH127*DJ127</f>
        <v>0</v>
      </c>
      <c r="DJ127">
        <f>($B$11*$D$9+$C$11*$D$9+$F$11*((FF127+EX127)/MAX(FF127+EX127+FG127, 0.1)*$I$9+FG127/MAX(FF127+EX127+FG127, 0.1)*$J$9))/($B$11+$C$11+$F$11)</f>
        <v>0</v>
      </c>
      <c r="DK127">
        <f>($B$11*$K$9+$C$11*$K$9+$F$11*((FF127+EX127)/MAX(FF127+EX127+FG127, 0.1)*$P$9+FG127/MAX(FF127+EX127+FG127, 0.1)*$Q$9))/($B$11+$C$11+$F$11)</f>
        <v>0</v>
      </c>
      <c r="DL127">
        <v>6</v>
      </c>
      <c r="DM127">
        <v>0.5</v>
      </c>
      <c r="DN127" t="s">
        <v>438</v>
      </c>
      <c r="DO127">
        <v>2</v>
      </c>
      <c r="DP127" t="b">
        <v>1</v>
      </c>
      <c r="DQ127">
        <v>1761409966.94615</v>
      </c>
      <c r="DR127">
        <v>245.370076923077</v>
      </c>
      <c r="DS127">
        <v>234.677461538462</v>
      </c>
      <c r="DT127">
        <v>34.4658076923077</v>
      </c>
      <c r="DU127">
        <v>25.2553923076923</v>
      </c>
      <c r="DV127">
        <v>244.272769230769</v>
      </c>
      <c r="DW127">
        <v>34.1506153846154</v>
      </c>
      <c r="DX127">
        <v>499.998307692308</v>
      </c>
      <c r="DY127">
        <v>90.2870846153846</v>
      </c>
      <c r="DZ127">
        <v>0.0345594692307692</v>
      </c>
      <c r="EA127">
        <v>36.8139692307692</v>
      </c>
      <c r="EB127">
        <v>36.0357076923077</v>
      </c>
      <c r="EC127">
        <v>999.9</v>
      </c>
      <c r="ED127">
        <v>0</v>
      </c>
      <c r="EE127">
        <v>0</v>
      </c>
      <c r="EF127">
        <v>10014.1346153846</v>
      </c>
      <c r="EG127">
        <v>0</v>
      </c>
      <c r="EH127">
        <v>1227.99769230769</v>
      </c>
      <c r="EI127">
        <v>10.6927169230769</v>
      </c>
      <c r="EJ127">
        <v>254.128923076923</v>
      </c>
      <c r="EK127">
        <v>240.757769230769</v>
      </c>
      <c r="EL127">
        <v>9.21041307692308</v>
      </c>
      <c r="EM127">
        <v>234.677461538462</v>
      </c>
      <c r="EN127">
        <v>25.2553923076923</v>
      </c>
      <c r="EO127">
        <v>3.11181769230769</v>
      </c>
      <c r="EP127">
        <v>2.28023615384615</v>
      </c>
      <c r="EQ127">
        <v>24.6386461538461</v>
      </c>
      <c r="ER127">
        <v>19.5374538461538</v>
      </c>
      <c r="ES127">
        <v>1199.99615384615</v>
      </c>
      <c r="ET127">
        <v>0.967007615384616</v>
      </c>
      <c r="EU127">
        <v>0.0329926615384615</v>
      </c>
      <c r="EV127">
        <v>0</v>
      </c>
      <c r="EW127">
        <v>1456.86769230769</v>
      </c>
      <c r="EX127">
        <v>5.00059</v>
      </c>
      <c r="EY127">
        <v>17804.3538461538</v>
      </c>
      <c r="EZ127">
        <v>10358.7</v>
      </c>
      <c r="FA127">
        <v>49.1631538461538</v>
      </c>
      <c r="FB127">
        <v>50.7306153846154</v>
      </c>
      <c r="FC127">
        <v>49.2595384615385</v>
      </c>
      <c r="FD127">
        <v>50.5143076923077</v>
      </c>
      <c r="FE127">
        <v>50.4179230769231</v>
      </c>
      <c r="FF127">
        <v>1155.56615384615</v>
      </c>
      <c r="FG127">
        <v>39.43</v>
      </c>
      <c r="FH127">
        <v>0</v>
      </c>
      <c r="FI127">
        <v>1761409935.1</v>
      </c>
      <c r="FJ127">
        <v>0</v>
      </c>
      <c r="FK127">
        <v>1456.6704</v>
      </c>
      <c r="FL127">
        <v>-15.0100000264384</v>
      </c>
      <c r="FM127">
        <v>-169.438461805177</v>
      </c>
      <c r="FN127">
        <v>17801.844</v>
      </c>
      <c r="FO127">
        <v>15</v>
      </c>
      <c r="FP127">
        <v>0</v>
      </c>
      <c r="FQ127" t="s">
        <v>439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10.4155023809524</v>
      </c>
      <c r="GD127">
        <v>7.52708259740261</v>
      </c>
      <c r="GE127">
        <v>0.832247274574804</v>
      </c>
      <c r="GF127">
        <v>0</v>
      </c>
      <c r="GG127">
        <v>1457.49970588235</v>
      </c>
      <c r="GH127">
        <v>-12.0792971668691</v>
      </c>
      <c r="GI127">
        <v>1.21543864097098</v>
      </c>
      <c r="GJ127">
        <v>-1</v>
      </c>
      <c r="GK127">
        <v>9.21028095238095</v>
      </c>
      <c r="GL127">
        <v>0.00359766233766824</v>
      </c>
      <c r="GM127">
        <v>0.00128280906333346</v>
      </c>
      <c r="GN127">
        <v>1</v>
      </c>
      <c r="GO127">
        <v>1</v>
      </c>
      <c r="GP127">
        <v>2</v>
      </c>
      <c r="GQ127" t="s">
        <v>446</v>
      </c>
      <c r="GR127">
        <v>3.13046</v>
      </c>
      <c r="GS127">
        <v>2.71259</v>
      </c>
      <c r="GT127">
        <v>0.0509993</v>
      </c>
      <c r="GU127">
        <v>0.0487421</v>
      </c>
      <c r="GV127">
        <v>0.130192</v>
      </c>
      <c r="GW127">
        <v>0.10473</v>
      </c>
      <c r="GX127">
        <v>35050.4</v>
      </c>
      <c r="GY127">
        <v>37398.8</v>
      </c>
      <c r="GZ127">
        <v>33474.7</v>
      </c>
      <c r="HA127">
        <v>35656.2</v>
      </c>
      <c r="HB127">
        <v>41306.1</v>
      </c>
      <c r="HC127">
        <v>45894.3</v>
      </c>
      <c r="HD127">
        <v>52373.2</v>
      </c>
      <c r="HE127">
        <v>57049.9</v>
      </c>
      <c r="HF127">
        <v>1.82722</v>
      </c>
      <c r="HG127">
        <v>1.68852</v>
      </c>
      <c r="HH127">
        <v>-0.00495836</v>
      </c>
      <c r="HI127">
        <v>0</v>
      </c>
      <c r="HJ127">
        <v>36.1187</v>
      </c>
      <c r="HK127">
        <v>999.9</v>
      </c>
      <c r="HL127">
        <v>59.065</v>
      </c>
      <c r="HM127">
        <v>28.752</v>
      </c>
      <c r="HN127">
        <v>25.9346</v>
      </c>
      <c r="HO127">
        <v>55.909</v>
      </c>
      <c r="HP127">
        <v>43.9183</v>
      </c>
      <c r="HQ127">
        <v>1</v>
      </c>
      <c r="HR127">
        <v>0.995473</v>
      </c>
      <c r="HS127">
        <v>2.99629</v>
      </c>
      <c r="HT127">
        <v>20.1085</v>
      </c>
      <c r="HU127">
        <v>5.19168</v>
      </c>
      <c r="HV127">
        <v>12.0099</v>
      </c>
      <c r="HW127">
        <v>4.9731</v>
      </c>
      <c r="HX127">
        <v>3.295</v>
      </c>
      <c r="HY127">
        <v>9999</v>
      </c>
      <c r="HZ127">
        <v>9999</v>
      </c>
      <c r="IA127">
        <v>999.9</v>
      </c>
      <c r="IB127">
        <v>9999</v>
      </c>
      <c r="IC127">
        <v>1.86323</v>
      </c>
      <c r="ID127">
        <v>1.86812</v>
      </c>
      <c r="IE127">
        <v>1.86784</v>
      </c>
      <c r="IF127">
        <v>1.86904</v>
      </c>
      <c r="IG127">
        <v>1.86982</v>
      </c>
      <c r="IH127">
        <v>1.86588</v>
      </c>
      <c r="II127">
        <v>1.86698</v>
      </c>
      <c r="IJ127">
        <v>1.86843</v>
      </c>
      <c r="IK127">
        <v>5</v>
      </c>
      <c r="IL127">
        <v>0</v>
      </c>
      <c r="IM127">
        <v>0</v>
      </c>
      <c r="IN127">
        <v>0</v>
      </c>
      <c r="IO127" t="s">
        <v>441</v>
      </c>
      <c r="IP127" t="s">
        <v>442</v>
      </c>
      <c r="IQ127" t="s">
        <v>443</v>
      </c>
      <c r="IR127" t="s">
        <v>443</v>
      </c>
      <c r="IS127" t="s">
        <v>443</v>
      </c>
      <c r="IT127" t="s">
        <v>443</v>
      </c>
      <c r="IU127">
        <v>0</v>
      </c>
      <c r="IV127">
        <v>100</v>
      </c>
      <c r="IW127">
        <v>100</v>
      </c>
      <c r="IX127">
        <v>1.098</v>
      </c>
      <c r="IY127">
        <v>0.3152</v>
      </c>
      <c r="IZ127">
        <v>1.09748391826392</v>
      </c>
      <c r="JA127">
        <v>0</v>
      </c>
      <c r="JB127">
        <v>0</v>
      </c>
      <c r="JC127">
        <v>0</v>
      </c>
      <c r="JD127">
        <v>0.315191680746845</v>
      </c>
      <c r="JE127">
        <v>0</v>
      </c>
      <c r="JF127">
        <v>0</v>
      </c>
      <c r="JG127">
        <v>0</v>
      </c>
      <c r="JH127">
        <v>5</v>
      </c>
      <c r="JI127">
        <v>2273</v>
      </c>
      <c r="JJ127">
        <v>0</v>
      </c>
      <c r="JK127">
        <v>25</v>
      </c>
      <c r="JL127">
        <v>29356832.9</v>
      </c>
      <c r="JM127">
        <v>29356832.9</v>
      </c>
      <c r="JN127">
        <v>0.556641</v>
      </c>
      <c r="JO127">
        <v>2.64038</v>
      </c>
      <c r="JP127">
        <v>1.54785</v>
      </c>
      <c r="JQ127">
        <v>2.32178</v>
      </c>
      <c r="JR127">
        <v>1.64673</v>
      </c>
      <c r="JS127">
        <v>2.34131</v>
      </c>
      <c r="JT127">
        <v>33.0206</v>
      </c>
      <c r="JU127">
        <v>24.1926</v>
      </c>
      <c r="JV127">
        <v>18</v>
      </c>
      <c r="JW127">
        <v>503.283</v>
      </c>
      <c r="JX127">
        <v>407.039</v>
      </c>
      <c r="JY127">
        <v>32.5711</v>
      </c>
      <c r="JZ127">
        <v>39.2143</v>
      </c>
      <c r="KA127">
        <v>30.0019</v>
      </c>
      <c r="KB127">
        <v>38.7634</v>
      </c>
      <c r="KC127">
        <v>38.6574</v>
      </c>
      <c r="KD127">
        <v>11.0535</v>
      </c>
      <c r="KE127">
        <v>0</v>
      </c>
      <c r="KF127">
        <v>100</v>
      </c>
      <c r="KG127">
        <v>32.5456</v>
      </c>
      <c r="KH127">
        <v>184.065</v>
      </c>
      <c r="KI127">
        <v>34.4882</v>
      </c>
      <c r="KJ127">
        <v>95.095</v>
      </c>
      <c r="KK127">
        <v>92.3938</v>
      </c>
    </row>
    <row r="128" spans="1:297">
      <c r="A128">
        <v>112</v>
      </c>
      <c r="B128">
        <v>1761409980.1</v>
      </c>
      <c r="C128">
        <v>1799.09999990463</v>
      </c>
      <c r="D128" t="s">
        <v>667</v>
      </c>
      <c r="E128" t="s">
        <v>668</v>
      </c>
      <c r="F128">
        <v>5</v>
      </c>
      <c r="G128" t="s">
        <v>638</v>
      </c>
      <c r="H128" t="s">
        <v>436</v>
      </c>
      <c r="I128">
        <v>1761409971.94615</v>
      </c>
      <c r="J128">
        <f>(K128)/1000</f>
        <v>0</v>
      </c>
      <c r="K128">
        <f>IF(DP128, AN128, AH128)</f>
        <v>0</v>
      </c>
      <c r="L128">
        <f>IF(DP128, AI128, AG128)</f>
        <v>0</v>
      </c>
      <c r="M128">
        <f>DR128 - IF(AU128&gt;1, L128*DL128*100.0/(AW128), 0)</f>
        <v>0</v>
      </c>
      <c r="N128">
        <f>((T128-J128/2)*M128-L128)/(T128+J128/2)</f>
        <v>0</v>
      </c>
      <c r="O128">
        <f>N128*(DY128+DZ128)/1000.0</f>
        <v>0</v>
      </c>
      <c r="P128">
        <f>(DR128 - IF(AU128&gt;1, L128*DL128*100.0/(AW128), 0))*(DY128+DZ128)/1000.0</f>
        <v>0</v>
      </c>
      <c r="Q128">
        <f>2.0/((1/S128-1/R128)+SIGN(S128)*SQRT((1/S128-1/R128)*(1/S128-1/R128) + 4*DM128/((DM128+1)*(DM128+1))*(2*1/S128*1/R128-1/R128*1/R128)))</f>
        <v>0</v>
      </c>
      <c r="R128">
        <f>IF(LEFT(DN128,1)&lt;&gt;"0",IF(LEFT(DN128,1)="1",3.0,DO128),$D$5+$E$5*(EF128*DY128/($K$5*1000))+$F$5*(EF128*DY128/($K$5*1000))*MAX(MIN(DL128,$J$5),$I$5)*MAX(MIN(DL128,$J$5),$I$5)+$G$5*MAX(MIN(DL128,$J$5),$I$5)*(EF128*DY128/($K$5*1000))+$H$5*(EF128*DY128/($K$5*1000))*(EF128*DY128/($K$5*1000)))</f>
        <v>0</v>
      </c>
      <c r="S128">
        <f>J128*(1000-(1000*0.61365*exp(17.502*W128/(240.97+W128))/(DY128+DZ128)+DT128)/2)/(1000*0.61365*exp(17.502*W128/(240.97+W128))/(DY128+DZ128)-DT128)</f>
        <v>0</v>
      </c>
      <c r="T128">
        <f>1/((DM128+1)/(Q128/1.6)+1/(R128/1.37)) + DM128/((DM128+1)/(Q128/1.6) + DM128/(R128/1.37))</f>
        <v>0</v>
      </c>
      <c r="U128">
        <f>(DH128*DK128)</f>
        <v>0</v>
      </c>
      <c r="V128">
        <f>(EA128+(U128+2*0.95*5.67E-8*(((EA128+$B$7)+273)^4-(EA128+273)^4)-44100*J128)/(1.84*29.3*R128+8*0.95*5.67E-8*(EA128+273)^3))</f>
        <v>0</v>
      </c>
      <c r="W128">
        <f>($C$7*EB128+$D$7*EC128+$E$7*V128)</f>
        <v>0</v>
      </c>
      <c r="X128">
        <f>0.61365*exp(17.502*W128/(240.97+W128))</f>
        <v>0</v>
      </c>
      <c r="Y128">
        <f>(Z128/AA128*100)</f>
        <v>0</v>
      </c>
      <c r="Z128">
        <f>DT128*(DY128+DZ128)/1000</f>
        <v>0</v>
      </c>
      <c r="AA128">
        <f>0.61365*exp(17.502*EA128/(240.97+EA128))</f>
        <v>0</v>
      </c>
      <c r="AB128">
        <f>(X128-DT128*(DY128+DZ128)/1000)</f>
        <v>0</v>
      </c>
      <c r="AC128">
        <f>(-J128*44100)</f>
        <v>0</v>
      </c>
      <c r="AD128">
        <f>2*29.3*R128*0.92*(EA128-W128)</f>
        <v>0</v>
      </c>
      <c r="AE128">
        <f>2*0.95*5.67E-8*(((EA128+$B$7)+273)^4-(W128+273)^4)</f>
        <v>0</v>
      </c>
      <c r="AF128">
        <f>U128+AE128+AC128+AD128</f>
        <v>0</v>
      </c>
      <c r="AG128">
        <f>DX128*AU128*(DS128-DR128*(1000-AU128*DU128)/(1000-AU128*DT128))/(100*DL128)</f>
        <v>0</v>
      </c>
      <c r="AH128">
        <f>1000*DX128*AU128*(DT128-DU128)/(100*DL128*(1000-AU128*DT128))</f>
        <v>0</v>
      </c>
      <c r="AI128">
        <f>(AJ128 - AK128 - DY128*1E3/(8.314*(EA128+273.15)) * AM128/DX128 * AL128) * DX128/(100*DL128) * (1000 - DU128)/1000</f>
        <v>0</v>
      </c>
      <c r="AJ128">
        <v>206.958084259786</v>
      </c>
      <c r="AK128">
        <v>214.478278787879</v>
      </c>
      <c r="AL128">
        <v>-3.34534530301791</v>
      </c>
      <c r="AM128">
        <v>64.8317152788884</v>
      </c>
      <c r="AN128">
        <f>(AP128 - AO128 + DY128*1E3/(8.314*(EA128+273.15)) * AR128/DX128 * AQ128) * DX128/(100*DL128) * 1000/(1000 - AP128)</f>
        <v>0</v>
      </c>
      <c r="AO128">
        <v>25.252912757665</v>
      </c>
      <c r="AP128">
        <v>34.4655503030303</v>
      </c>
      <c r="AQ128">
        <v>1.69917886237248e-06</v>
      </c>
      <c r="AR128">
        <v>110.920641210874</v>
      </c>
      <c r="AS128">
        <v>0</v>
      </c>
      <c r="AT128">
        <v>0</v>
      </c>
      <c r="AU128">
        <f>IF(AS128*$H$13&gt;=AW128,1.0,(AW128/(AW128-AS128*$H$13)))</f>
        <v>0</v>
      </c>
      <c r="AV128">
        <f>(AU128-1)*100</f>
        <v>0</v>
      </c>
      <c r="AW128">
        <f>MAX(0,($B$13+$C$13*EF128)/(1+$D$13*EF128)*DY128/(EA128+273)*$E$13)</f>
        <v>0</v>
      </c>
      <c r="AX128" t="s">
        <v>437</v>
      </c>
      <c r="AY128" t="s">
        <v>437</v>
      </c>
      <c r="AZ128">
        <v>0</v>
      </c>
      <c r="BA128">
        <v>0</v>
      </c>
      <c r="BB128">
        <f>1-AZ128/BA128</f>
        <v>0</v>
      </c>
      <c r="BC128">
        <v>0</v>
      </c>
      <c r="BD128" t="s">
        <v>437</v>
      </c>
      <c r="BE128" t="s">
        <v>437</v>
      </c>
      <c r="BF128">
        <v>0</v>
      </c>
      <c r="BG128">
        <v>0</v>
      </c>
      <c r="BH128">
        <f>1-BF128/BG128</f>
        <v>0</v>
      </c>
      <c r="BI128">
        <v>0.5</v>
      </c>
      <c r="BJ128">
        <f>DI128</f>
        <v>0</v>
      </c>
      <c r="BK128">
        <f>L128</f>
        <v>0</v>
      </c>
      <c r="BL128">
        <f>BH128*BI128*BJ128</f>
        <v>0</v>
      </c>
      <c r="BM128">
        <f>(BK128-BC128)/BJ128</f>
        <v>0</v>
      </c>
      <c r="BN128">
        <f>(BA128-BG128)/BG128</f>
        <v>0</v>
      </c>
      <c r="BO128">
        <f>AZ128/(BB128+AZ128/BG128)</f>
        <v>0</v>
      </c>
      <c r="BP128" t="s">
        <v>437</v>
      </c>
      <c r="BQ128">
        <v>0</v>
      </c>
      <c r="BR128">
        <f>IF(BQ128&lt;&gt;0, BQ128, BO128)</f>
        <v>0</v>
      </c>
      <c r="BS128">
        <f>1-BR128/BG128</f>
        <v>0</v>
      </c>
      <c r="BT128">
        <f>(BG128-BF128)/(BG128-BR128)</f>
        <v>0</v>
      </c>
      <c r="BU128">
        <f>(BA128-BG128)/(BA128-BR128)</f>
        <v>0</v>
      </c>
      <c r="BV128">
        <f>(BG128-BF128)/(BG128-AZ128)</f>
        <v>0</v>
      </c>
      <c r="BW128">
        <f>(BA128-BG128)/(BA128-AZ128)</f>
        <v>0</v>
      </c>
      <c r="BX128">
        <f>(BT128*BR128/BF128)</f>
        <v>0</v>
      </c>
      <c r="BY128">
        <f>(1-BX128)</f>
        <v>0</v>
      </c>
      <c r="DH128">
        <f>$B$11*EG128+$C$11*EH128+$F$11*ES128*(1-EV128)</f>
        <v>0</v>
      </c>
      <c r="DI128">
        <f>DH128*DJ128</f>
        <v>0</v>
      </c>
      <c r="DJ128">
        <f>($B$11*$D$9+$C$11*$D$9+$F$11*((FF128+EX128)/MAX(FF128+EX128+FG128, 0.1)*$I$9+FG128/MAX(FF128+EX128+FG128, 0.1)*$J$9))/($B$11+$C$11+$F$11)</f>
        <v>0</v>
      </c>
      <c r="DK128">
        <f>($B$11*$K$9+$C$11*$K$9+$F$11*((FF128+EX128)/MAX(FF128+EX128+FG128, 0.1)*$P$9+FG128/MAX(FF128+EX128+FG128, 0.1)*$Q$9))/($B$11+$C$11+$F$11)</f>
        <v>0</v>
      </c>
      <c r="DL128">
        <v>6</v>
      </c>
      <c r="DM128">
        <v>0.5</v>
      </c>
      <c r="DN128" t="s">
        <v>438</v>
      </c>
      <c r="DO128">
        <v>2</v>
      </c>
      <c r="DP128" t="b">
        <v>1</v>
      </c>
      <c r="DQ128">
        <v>1761409971.94615</v>
      </c>
      <c r="DR128">
        <v>229.732538461538</v>
      </c>
      <c r="DS128">
        <v>217.930230769231</v>
      </c>
      <c r="DT128">
        <v>34.4655153846154</v>
      </c>
      <c r="DU128">
        <v>25.2543307692308</v>
      </c>
      <c r="DV128">
        <v>228.635</v>
      </c>
      <c r="DW128">
        <v>34.1503230769231</v>
      </c>
      <c r="DX128">
        <v>500.016846153846</v>
      </c>
      <c r="DY128">
        <v>90.2869923076923</v>
      </c>
      <c r="DZ128">
        <v>0.0344573076923077</v>
      </c>
      <c r="EA128">
        <v>36.8133538461538</v>
      </c>
      <c r="EB128">
        <v>36.0380153846154</v>
      </c>
      <c r="EC128">
        <v>999.9</v>
      </c>
      <c r="ED128">
        <v>0</v>
      </c>
      <c r="EE128">
        <v>0</v>
      </c>
      <c r="EF128">
        <v>10024.04</v>
      </c>
      <c r="EG128">
        <v>0</v>
      </c>
      <c r="EH128">
        <v>1227.96076923077</v>
      </c>
      <c r="EI128">
        <v>11.8022230769231</v>
      </c>
      <c r="EJ128">
        <v>237.932923076923</v>
      </c>
      <c r="EK128">
        <v>223.576461538462</v>
      </c>
      <c r="EL128">
        <v>9.21116923076923</v>
      </c>
      <c r="EM128">
        <v>217.930230769231</v>
      </c>
      <c r="EN128">
        <v>25.2543307692308</v>
      </c>
      <c r="EO128">
        <v>3.11178769230769</v>
      </c>
      <c r="EP128">
        <v>2.28013846153846</v>
      </c>
      <c r="EQ128">
        <v>24.6384923076923</v>
      </c>
      <c r="ER128">
        <v>19.5367692307692</v>
      </c>
      <c r="ES128">
        <v>1200.00769230769</v>
      </c>
      <c r="ET128">
        <v>0.967008230769231</v>
      </c>
      <c r="EU128">
        <v>0.032992</v>
      </c>
      <c r="EV128">
        <v>0</v>
      </c>
      <c r="EW128">
        <v>1455.28692307692</v>
      </c>
      <c r="EX128">
        <v>5.00059</v>
      </c>
      <c r="EY128">
        <v>17787.7461538462</v>
      </c>
      <c r="EZ128">
        <v>10358.8</v>
      </c>
      <c r="FA128">
        <v>49.1822307692308</v>
      </c>
      <c r="FB128">
        <v>50.7451538461538</v>
      </c>
      <c r="FC128">
        <v>49.2786153846154</v>
      </c>
      <c r="FD128">
        <v>50.5333846153846</v>
      </c>
      <c r="FE128">
        <v>50.437</v>
      </c>
      <c r="FF128">
        <v>1155.57769230769</v>
      </c>
      <c r="FG128">
        <v>39.4276923076923</v>
      </c>
      <c r="FH128">
        <v>0</v>
      </c>
      <c r="FI128">
        <v>1761409939.9</v>
      </c>
      <c r="FJ128">
        <v>0</v>
      </c>
      <c r="FK128">
        <v>1455.1124</v>
      </c>
      <c r="FL128">
        <v>-23.4699999610862</v>
      </c>
      <c r="FM128">
        <v>-248.992307428852</v>
      </c>
      <c r="FN128">
        <v>17784.872</v>
      </c>
      <c r="FO128">
        <v>15</v>
      </c>
      <c r="FP128">
        <v>0</v>
      </c>
      <c r="FQ128" t="s">
        <v>439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11.0949347619048</v>
      </c>
      <c r="GD128">
        <v>11.3422238961039</v>
      </c>
      <c r="GE128">
        <v>1.21634125372783</v>
      </c>
      <c r="GF128">
        <v>0</v>
      </c>
      <c r="GG128">
        <v>1456.43764705882</v>
      </c>
      <c r="GH128">
        <v>-16.6035141403177</v>
      </c>
      <c r="GI128">
        <v>1.67736673674849</v>
      </c>
      <c r="GJ128">
        <v>-1</v>
      </c>
      <c r="GK128">
        <v>9.21056238095238</v>
      </c>
      <c r="GL128">
        <v>0.0060927272727395</v>
      </c>
      <c r="GM128">
        <v>0.00127962756770019</v>
      </c>
      <c r="GN128">
        <v>1</v>
      </c>
      <c r="GO128">
        <v>1</v>
      </c>
      <c r="GP128">
        <v>2</v>
      </c>
      <c r="GQ128" t="s">
        <v>446</v>
      </c>
      <c r="GR128">
        <v>3.13064</v>
      </c>
      <c r="GS128">
        <v>2.71243</v>
      </c>
      <c r="GT128">
        <v>0.047665</v>
      </c>
      <c r="GU128">
        <v>0.045236</v>
      </c>
      <c r="GV128">
        <v>0.130196</v>
      </c>
      <c r="GW128">
        <v>0.104723</v>
      </c>
      <c r="GX128">
        <v>35172.1</v>
      </c>
      <c r="GY128">
        <v>37534.5</v>
      </c>
      <c r="GZ128">
        <v>33473.5</v>
      </c>
      <c r="HA128">
        <v>35654.4</v>
      </c>
      <c r="HB128">
        <v>41304.7</v>
      </c>
      <c r="HC128">
        <v>45892.2</v>
      </c>
      <c r="HD128">
        <v>52371.9</v>
      </c>
      <c r="HE128">
        <v>57047.3</v>
      </c>
      <c r="HF128">
        <v>1.82717</v>
      </c>
      <c r="HG128">
        <v>1.68838</v>
      </c>
      <c r="HH128">
        <v>-0.00538677</v>
      </c>
      <c r="HI128">
        <v>0</v>
      </c>
      <c r="HJ128">
        <v>36.1219</v>
      </c>
      <c r="HK128">
        <v>999.9</v>
      </c>
      <c r="HL128">
        <v>59.065</v>
      </c>
      <c r="HM128">
        <v>28.752</v>
      </c>
      <c r="HN128">
        <v>25.9354</v>
      </c>
      <c r="HO128">
        <v>55.649</v>
      </c>
      <c r="HP128">
        <v>43.754</v>
      </c>
      <c r="HQ128">
        <v>1</v>
      </c>
      <c r="HR128">
        <v>0.997241</v>
      </c>
      <c r="HS128">
        <v>3.01722</v>
      </c>
      <c r="HT128">
        <v>20.1081</v>
      </c>
      <c r="HU128">
        <v>5.19168</v>
      </c>
      <c r="HV128">
        <v>12.0099</v>
      </c>
      <c r="HW128">
        <v>4.9732</v>
      </c>
      <c r="HX128">
        <v>3.295</v>
      </c>
      <c r="HY128">
        <v>9999</v>
      </c>
      <c r="HZ128">
        <v>9999</v>
      </c>
      <c r="IA128">
        <v>999.9</v>
      </c>
      <c r="IB128">
        <v>9999</v>
      </c>
      <c r="IC128">
        <v>1.86319</v>
      </c>
      <c r="ID128">
        <v>1.86812</v>
      </c>
      <c r="IE128">
        <v>1.86783</v>
      </c>
      <c r="IF128">
        <v>1.86905</v>
      </c>
      <c r="IG128">
        <v>1.86982</v>
      </c>
      <c r="IH128">
        <v>1.86588</v>
      </c>
      <c r="II128">
        <v>1.86697</v>
      </c>
      <c r="IJ128">
        <v>1.86842</v>
      </c>
      <c r="IK128">
        <v>5</v>
      </c>
      <c r="IL128">
        <v>0</v>
      </c>
      <c r="IM128">
        <v>0</v>
      </c>
      <c r="IN128">
        <v>0</v>
      </c>
      <c r="IO128" t="s">
        <v>441</v>
      </c>
      <c r="IP128" t="s">
        <v>442</v>
      </c>
      <c r="IQ128" t="s">
        <v>443</v>
      </c>
      <c r="IR128" t="s">
        <v>443</v>
      </c>
      <c r="IS128" t="s">
        <v>443</v>
      </c>
      <c r="IT128" t="s">
        <v>443</v>
      </c>
      <c r="IU128">
        <v>0</v>
      </c>
      <c r="IV128">
        <v>100</v>
      </c>
      <c r="IW128">
        <v>100</v>
      </c>
      <c r="IX128">
        <v>1.098</v>
      </c>
      <c r="IY128">
        <v>0.3152</v>
      </c>
      <c r="IZ128">
        <v>1.09748391826392</v>
      </c>
      <c r="JA128">
        <v>0</v>
      </c>
      <c r="JB128">
        <v>0</v>
      </c>
      <c r="JC128">
        <v>0</v>
      </c>
      <c r="JD128">
        <v>0.315191680746845</v>
      </c>
      <c r="JE128">
        <v>0</v>
      </c>
      <c r="JF128">
        <v>0</v>
      </c>
      <c r="JG128">
        <v>0</v>
      </c>
      <c r="JH128">
        <v>5</v>
      </c>
      <c r="JI128">
        <v>2273</v>
      </c>
      <c r="JJ128">
        <v>0</v>
      </c>
      <c r="JK128">
        <v>25</v>
      </c>
      <c r="JL128">
        <v>29356833</v>
      </c>
      <c r="JM128">
        <v>29356833</v>
      </c>
      <c r="JN128">
        <v>0.52124</v>
      </c>
      <c r="JO128">
        <v>2.64038</v>
      </c>
      <c r="JP128">
        <v>1.54785</v>
      </c>
      <c r="JQ128">
        <v>2.32178</v>
      </c>
      <c r="JR128">
        <v>1.64673</v>
      </c>
      <c r="JS128">
        <v>2.31445</v>
      </c>
      <c r="JT128">
        <v>33.0206</v>
      </c>
      <c r="JU128">
        <v>24.1926</v>
      </c>
      <c r="JV128">
        <v>18</v>
      </c>
      <c r="JW128">
        <v>503.378</v>
      </c>
      <c r="JX128">
        <v>407.052</v>
      </c>
      <c r="JY128">
        <v>32.5352</v>
      </c>
      <c r="JZ128">
        <v>39.2327</v>
      </c>
      <c r="KA128">
        <v>30.0018</v>
      </c>
      <c r="KB128">
        <v>38.7812</v>
      </c>
      <c r="KC128">
        <v>38.6751</v>
      </c>
      <c r="KD128">
        <v>10.3362</v>
      </c>
      <c r="KE128">
        <v>0</v>
      </c>
      <c r="KF128">
        <v>100</v>
      </c>
      <c r="KG128">
        <v>32.5075</v>
      </c>
      <c r="KH128">
        <v>163.743</v>
      </c>
      <c r="KI128">
        <v>34.4882</v>
      </c>
      <c r="KJ128">
        <v>95.0922</v>
      </c>
      <c r="KK128">
        <v>92.3895</v>
      </c>
    </row>
    <row r="129" spans="1:297">
      <c r="A129">
        <v>113</v>
      </c>
      <c r="B129">
        <v>1761409985.1</v>
      </c>
      <c r="C129">
        <v>1804.09999990463</v>
      </c>
      <c r="D129" t="s">
        <v>669</v>
      </c>
      <c r="E129" t="s">
        <v>670</v>
      </c>
      <c r="F129">
        <v>5</v>
      </c>
      <c r="G129" t="s">
        <v>638</v>
      </c>
      <c r="H129" t="s">
        <v>436</v>
      </c>
      <c r="I129">
        <v>1761409976.94615</v>
      </c>
      <c r="J129">
        <f>(K129)/1000</f>
        <v>0</v>
      </c>
      <c r="K129">
        <f>IF(DP129, AN129, AH129)</f>
        <v>0</v>
      </c>
      <c r="L129">
        <f>IF(DP129, AI129, AG129)</f>
        <v>0</v>
      </c>
      <c r="M129">
        <f>DR129 - IF(AU129&gt;1, L129*DL129*100.0/(AW129), 0)</f>
        <v>0</v>
      </c>
      <c r="N129">
        <f>((T129-J129/2)*M129-L129)/(T129+J129/2)</f>
        <v>0</v>
      </c>
      <c r="O129">
        <f>N129*(DY129+DZ129)/1000.0</f>
        <v>0</v>
      </c>
      <c r="P129">
        <f>(DR129 - IF(AU129&gt;1, L129*DL129*100.0/(AW129), 0))*(DY129+DZ129)/1000.0</f>
        <v>0</v>
      </c>
      <c r="Q129">
        <f>2.0/((1/S129-1/R129)+SIGN(S129)*SQRT((1/S129-1/R129)*(1/S129-1/R129) + 4*DM129/((DM129+1)*(DM129+1))*(2*1/S129*1/R129-1/R129*1/R129)))</f>
        <v>0</v>
      </c>
      <c r="R129">
        <f>IF(LEFT(DN129,1)&lt;&gt;"0",IF(LEFT(DN129,1)="1",3.0,DO129),$D$5+$E$5*(EF129*DY129/($K$5*1000))+$F$5*(EF129*DY129/($K$5*1000))*MAX(MIN(DL129,$J$5),$I$5)*MAX(MIN(DL129,$J$5),$I$5)+$G$5*MAX(MIN(DL129,$J$5),$I$5)*(EF129*DY129/($K$5*1000))+$H$5*(EF129*DY129/($K$5*1000))*(EF129*DY129/($K$5*1000)))</f>
        <v>0</v>
      </c>
      <c r="S129">
        <f>J129*(1000-(1000*0.61365*exp(17.502*W129/(240.97+W129))/(DY129+DZ129)+DT129)/2)/(1000*0.61365*exp(17.502*W129/(240.97+W129))/(DY129+DZ129)-DT129)</f>
        <v>0</v>
      </c>
      <c r="T129">
        <f>1/((DM129+1)/(Q129/1.6)+1/(R129/1.37)) + DM129/((DM129+1)/(Q129/1.6) + DM129/(R129/1.37))</f>
        <v>0</v>
      </c>
      <c r="U129">
        <f>(DH129*DK129)</f>
        <v>0</v>
      </c>
      <c r="V129">
        <f>(EA129+(U129+2*0.95*5.67E-8*(((EA129+$B$7)+273)^4-(EA129+273)^4)-44100*J129)/(1.84*29.3*R129+8*0.95*5.67E-8*(EA129+273)^3))</f>
        <v>0</v>
      </c>
      <c r="W129">
        <f>($C$7*EB129+$D$7*EC129+$E$7*V129)</f>
        <v>0</v>
      </c>
      <c r="X129">
        <f>0.61365*exp(17.502*W129/(240.97+W129))</f>
        <v>0</v>
      </c>
      <c r="Y129">
        <f>(Z129/AA129*100)</f>
        <v>0</v>
      </c>
      <c r="Z129">
        <f>DT129*(DY129+DZ129)/1000</f>
        <v>0</v>
      </c>
      <c r="AA129">
        <f>0.61365*exp(17.502*EA129/(240.97+EA129))</f>
        <v>0</v>
      </c>
      <c r="AB129">
        <f>(X129-DT129*(DY129+DZ129)/1000)</f>
        <v>0</v>
      </c>
      <c r="AC129">
        <f>(-J129*44100)</f>
        <v>0</v>
      </c>
      <c r="AD129">
        <f>2*29.3*R129*0.92*(EA129-W129)</f>
        <v>0</v>
      </c>
      <c r="AE129">
        <f>2*0.95*5.67E-8*(((EA129+$B$7)+273)^4-(W129+273)^4)</f>
        <v>0</v>
      </c>
      <c r="AF129">
        <f>U129+AE129+AC129+AD129</f>
        <v>0</v>
      </c>
      <c r="AG129">
        <f>DX129*AU129*(DS129-DR129*(1000-AU129*DU129)/(1000-AU129*DT129))/(100*DL129)</f>
        <v>0</v>
      </c>
      <c r="AH129">
        <f>1000*DX129*AU129*(DT129-DU129)/(100*DL129*(1000-AU129*DT129))</f>
        <v>0</v>
      </c>
      <c r="AI129">
        <f>(AJ129 - AK129 - DY129*1E3/(8.314*(EA129+273.15)) * AM129/DX129 * AL129) * DX129/(100*DL129) * (1000 - DU129)/1000</f>
        <v>0</v>
      </c>
      <c r="AJ129">
        <v>190.167885808949</v>
      </c>
      <c r="AK129">
        <v>198.236084848485</v>
      </c>
      <c r="AL129">
        <v>-3.23319150844359</v>
      </c>
      <c r="AM129">
        <v>64.8317152788884</v>
      </c>
      <c r="AN129">
        <f>(AP129 - AO129 + DY129*1E3/(8.314*(EA129+273.15)) * AR129/DX129 * AQ129) * DX129/(100*DL129) * 1000/(1000 - AP129)</f>
        <v>0</v>
      </c>
      <c r="AO129">
        <v>25.2521179767824</v>
      </c>
      <c r="AP129">
        <v>34.4785551515151</v>
      </c>
      <c r="AQ129">
        <v>8.26919998408253e-05</v>
      </c>
      <c r="AR129">
        <v>110.920641210874</v>
      </c>
      <c r="AS129">
        <v>0</v>
      </c>
      <c r="AT129">
        <v>0</v>
      </c>
      <c r="AU129">
        <f>IF(AS129*$H$13&gt;=AW129,1.0,(AW129/(AW129-AS129*$H$13)))</f>
        <v>0</v>
      </c>
      <c r="AV129">
        <f>(AU129-1)*100</f>
        <v>0</v>
      </c>
      <c r="AW129">
        <f>MAX(0,($B$13+$C$13*EF129)/(1+$D$13*EF129)*DY129/(EA129+273)*$E$13)</f>
        <v>0</v>
      </c>
      <c r="AX129" t="s">
        <v>437</v>
      </c>
      <c r="AY129" t="s">
        <v>437</v>
      </c>
      <c r="AZ129">
        <v>0</v>
      </c>
      <c r="BA129">
        <v>0</v>
      </c>
      <c r="BB129">
        <f>1-AZ129/BA129</f>
        <v>0</v>
      </c>
      <c r="BC129">
        <v>0</v>
      </c>
      <c r="BD129" t="s">
        <v>437</v>
      </c>
      <c r="BE129" t="s">
        <v>437</v>
      </c>
      <c r="BF129">
        <v>0</v>
      </c>
      <c r="BG129">
        <v>0</v>
      </c>
      <c r="BH129">
        <f>1-BF129/BG129</f>
        <v>0</v>
      </c>
      <c r="BI129">
        <v>0.5</v>
      </c>
      <c r="BJ129">
        <f>DI129</f>
        <v>0</v>
      </c>
      <c r="BK129">
        <f>L129</f>
        <v>0</v>
      </c>
      <c r="BL129">
        <f>BH129*BI129*BJ129</f>
        <v>0</v>
      </c>
      <c r="BM129">
        <f>(BK129-BC129)/BJ129</f>
        <v>0</v>
      </c>
      <c r="BN129">
        <f>(BA129-BG129)/BG129</f>
        <v>0</v>
      </c>
      <c r="BO129">
        <f>AZ129/(BB129+AZ129/BG129)</f>
        <v>0</v>
      </c>
      <c r="BP129" t="s">
        <v>437</v>
      </c>
      <c r="BQ129">
        <v>0</v>
      </c>
      <c r="BR129">
        <f>IF(BQ129&lt;&gt;0, BQ129, BO129)</f>
        <v>0</v>
      </c>
      <c r="BS129">
        <f>1-BR129/BG129</f>
        <v>0</v>
      </c>
      <c r="BT129">
        <f>(BG129-BF129)/(BG129-BR129)</f>
        <v>0</v>
      </c>
      <c r="BU129">
        <f>(BA129-BG129)/(BA129-BR129)</f>
        <v>0</v>
      </c>
      <c r="BV129">
        <f>(BG129-BF129)/(BG129-AZ129)</f>
        <v>0</v>
      </c>
      <c r="BW129">
        <f>(BA129-BG129)/(BA129-AZ129)</f>
        <v>0</v>
      </c>
      <c r="BX129">
        <f>(BT129*BR129/BF129)</f>
        <v>0</v>
      </c>
      <c r="BY129">
        <f>(1-BX129)</f>
        <v>0</v>
      </c>
      <c r="DH129">
        <f>$B$11*EG129+$C$11*EH129+$F$11*ES129*(1-EV129)</f>
        <v>0</v>
      </c>
      <c r="DI129">
        <f>DH129*DJ129</f>
        <v>0</v>
      </c>
      <c r="DJ129">
        <f>($B$11*$D$9+$C$11*$D$9+$F$11*((FF129+EX129)/MAX(FF129+EX129+FG129, 0.1)*$I$9+FG129/MAX(FF129+EX129+FG129, 0.1)*$J$9))/($B$11+$C$11+$F$11)</f>
        <v>0</v>
      </c>
      <c r="DK129">
        <f>($B$11*$K$9+$C$11*$K$9+$F$11*((FF129+EX129)/MAX(FF129+EX129+FG129, 0.1)*$P$9+FG129/MAX(FF129+EX129+FG129, 0.1)*$Q$9))/($B$11+$C$11+$F$11)</f>
        <v>0</v>
      </c>
      <c r="DL129">
        <v>6</v>
      </c>
      <c r="DM129">
        <v>0.5</v>
      </c>
      <c r="DN129" t="s">
        <v>438</v>
      </c>
      <c r="DO129">
        <v>2</v>
      </c>
      <c r="DP129" t="b">
        <v>1</v>
      </c>
      <c r="DQ129">
        <v>1761409976.94615</v>
      </c>
      <c r="DR129">
        <v>213.990923076923</v>
      </c>
      <c r="DS129">
        <v>201.293230769231</v>
      </c>
      <c r="DT129">
        <v>34.4679538461538</v>
      </c>
      <c r="DU129">
        <v>25.2532615384615</v>
      </c>
      <c r="DV129">
        <v>212.893307692308</v>
      </c>
      <c r="DW129">
        <v>34.1527615384615</v>
      </c>
      <c r="DX129">
        <v>500.046846153846</v>
      </c>
      <c r="DY129">
        <v>90.2867307692308</v>
      </c>
      <c r="DZ129">
        <v>0.0344362230769231</v>
      </c>
      <c r="EA129">
        <v>36.8095769230769</v>
      </c>
      <c r="EB129">
        <v>36.0358692307692</v>
      </c>
      <c r="EC129">
        <v>999.9</v>
      </c>
      <c r="ED129">
        <v>0</v>
      </c>
      <c r="EE129">
        <v>0</v>
      </c>
      <c r="EF129">
        <v>10012.8323076923</v>
      </c>
      <c r="EG129">
        <v>0</v>
      </c>
      <c r="EH129">
        <v>1227.90923076923</v>
      </c>
      <c r="EI129">
        <v>12.6975461538462</v>
      </c>
      <c r="EJ129">
        <v>221.629923076923</v>
      </c>
      <c r="EK129">
        <v>206.508230769231</v>
      </c>
      <c r="EL129">
        <v>9.21466</v>
      </c>
      <c r="EM129">
        <v>201.293230769231</v>
      </c>
      <c r="EN129">
        <v>25.2532615384615</v>
      </c>
      <c r="EO129">
        <v>3.11199846153846</v>
      </c>
      <c r="EP129">
        <v>2.28003615384615</v>
      </c>
      <c r="EQ129">
        <v>24.6396230769231</v>
      </c>
      <c r="ER129">
        <v>19.5360538461538</v>
      </c>
      <c r="ES129">
        <v>1200.01923076923</v>
      </c>
      <c r="ET129">
        <v>0.967008846153846</v>
      </c>
      <c r="EU129">
        <v>0.0329913384615385</v>
      </c>
      <c r="EV129">
        <v>0</v>
      </c>
      <c r="EW129">
        <v>1453.05230769231</v>
      </c>
      <c r="EX129">
        <v>5.00059</v>
      </c>
      <c r="EY129">
        <v>17763.3923076923</v>
      </c>
      <c r="EZ129">
        <v>10358.9076923077</v>
      </c>
      <c r="FA129">
        <v>49.187</v>
      </c>
      <c r="FB129">
        <v>50.7595384615385</v>
      </c>
      <c r="FC129">
        <v>49.2976923076923</v>
      </c>
      <c r="FD129">
        <v>50.5524615384615</v>
      </c>
      <c r="FE129">
        <v>50.4466923076923</v>
      </c>
      <c r="FF129">
        <v>1155.59</v>
      </c>
      <c r="FG129">
        <v>39.4246153846154</v>
      </c>
      <c r="FH129">
        <v>0</v>
      </c>
      <c r="FI129">
        <v>1761409945.3</v>
      </c>
      <c r="FJ129">
        <v>0</v>
      </c>
      <c r="FK129">
        <v>1452.66884615385</v>
      </c>
      <c r="FL129">
        <v>-33.7158974644876</v>
      </c>
      <c r="FM129">
        <v>-367.948718235961</v>
      </c>
      <c r="FN129">
        <v>17758.3346153846</v>
      </c>
      <c r="FO129">
        <v>15</v>
      </c>
      <c r="FP129">
        <v>0</v>
      </c>
      <c r="FQ129" t="s">
        <v>439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12.1515</v>
      </c>
      <c r="GD129">
        <v>11.7933350649351</v>
      </c>
      <c r="GE129">
        <v>1.23218328182134</v>
      </c>
      <c r="GF129">
        <v>0</v>
      </c>
      <c r="GG129">
        <v>1454.24705882353</v>
      </c>
      <c r="GH129">
        <v>-26.6808250661181</v>
      </c>
      <c r="GI129">
        <v>2.67499590919069</v>
      </c>
      <c r="GJ129">
        <v>-1</v>
      </c>
      <c r="GK129">
        <v>9.21319714285715</v>
      </c>
      <c r="GL129">
        <v>0.0375685714285798</v>
      </c>
      <c r="GM129">
        <v>0.00460841584480398</v>
      </c>
      <c r="GN129">
        <v>1</v>
      </c>
      <c r="GO129">
        <v>1</v>
      </c>
      <c r="GP129">
        <v>2</v>
      </c>
      <c r="GQ129" t="s">
        <v>446</v>
      </c>
      <c r="GR129">
        <v>3.13057</v>
      </c>
      <c r="GS129">
        <v>2.71224</v>
      </c>
      <c r="GT129">
        <v>0.0443562</v>
      </c>
      <c r="GU129">
        <v>0.04163</v>
      </c>
      <c r="GV129">
        <v>0.130222</v>
      </c>
      <c r="GW129">
        <v>0.104712</v>
      </c>
      <c r="GX129">
        <v>35292.7</v>
      </c>
      <c r="GY129">
        <v>37674.3</v>
      </c>
      <c r="GZ129">
        <v>33472.4</v>
      </c>
      <c r="HA129">
        <v>35652.8</v>
      </c>
      <c r="HB129">
        <v>41302</v>
      </c>
      <c r="HC129">
        <v>45890.8</v>
      </c>
      <c r="HD129">
        <v>52370.3</v>
      </c>
      <c r="HE129">
        <v>57045.4</v>
      </c>
      <c r="HF129">
        <v>1.8269</v>
      </c>
      <c r="HG129">
        <v>1.68852</v>
      </c>
      <c r="HH129">
        <v>-0.00579283</v>
      </c>
      <c r="HI129">
        <v>0</v>
      </c>
      <c r="HJ129">
        <v>36.1246</v>
      </c>
      <c r="HK129">
        <v>999.9</v>
      </c>
      <c r="HL129">
        <v>59.089</v>
      </c>
      <c r="HM129">
        <v>28.742</v>
      </c>
      <c r="HN129">
        <v>25.9301</v>
      </c>
      <c r="HO129">
        <v>55.389</v>
      </c>
      <c r="HP129">
        <v>43.9062</v>
      </c>
      <c r="HQ129">
        <v>1</v>
      </c>
      <c r="HR129">
        <v>0.999157</v>
      </c>
      <c r="HS129">
        <v>3.05404</v>
      </c>
      <c r="HT129">
        <v>20.1076</v>
      </c>
      <c r="HU129">
        <v>5.19108</v>
      </c>
      <c r="HV129">
        <v>12.0099</v>
      </c>
      <c r="HW129">
        <v>4.973</v>
      </c>
      <c r="HX129">
        <v>3.2949</v>
      </c>
      <c r="HY129">
        <v>9999</v>
      </c>
      <c r="HZ129">
        <v>9999</v>
      </c>
      <c r="IA129">
        <v>999.9</v>
      </c>
      <c r="IB129">
        <v>9999</v>
      </c>
      <c r="IC129">
        <v>1.86322</v>
      </c>
      <c r="ID129">
        <v>1.86812</v>
      </c>
      <c r="IE129">
        <v>1.86783</v>
      </c>
      <c r="IF129">
        <v>1.86905</v>
      </c>
      <c r="IG129">
        <v>1.86981</v>
      </c>
      <c r="IH129">
        <v>1.86591</v>
      </c>
      <c r="II129">
        <v>1.867</v>
      </c>
      <c r="IJ129">
        <v>1.86842</v>
      </c>
      <c r="IK129">
        <v>5</v>
      </c>
      <c r="IL129">
        <v>0</v>
      </c>
      <c r="IM129">
        <v>0</v>
      </c>
      <c r="IN129">
        <v>0</v>
      </c>
      <c r="IO129" t="s">
        <v>441</v>
      </c>
      <c r="IP129" t="s">
        <v>442</v>
      </c>
      <c r="IQ129" t="s">
        <v>443</v>
      </c>
      <c r="IR129" t="s">
        <v>443</v>
      </c>
      <c r="IS129" t="s">
        <v>443</v>
      </c>
      <c r="IT129" t="s">
        <v>443</v>
      </c>
      <c r="IU129">
        <v>0</v>
      </c>
      <c r="IV129">
        <v>100</v>
      </c>
      <c r="IW129">
        <v>100</v>
      </c>
      <c r="IX129">
        <v>1.097</v>
      </c>
      <c r="IY129">
        <v>0.3152</v>
      </c>
      <c r="IZ129">
        <v>1.09748391826392</v>
      </c>
      <c r="JA129">
        <v>0</v>
      </c>
      <c r="JB129">
        <v>0</v>
      </c>
      <c r="JC129">
        <v>0</v>
      </c>
      <c r="JD129">
        <v>0.315191680746845</v>
      </c>
      <c r="JE129">
        <v>0</v>
      </c>
      <c r="JF129">
        <v>0</v>
      </c>
      <c r="JG129">
        <v>0</v>
      </c>
      <c r="JH129">
        <v>5</v>
      </c>
      <c r="JI129">
        <v>2273</v>
      </c>
      <c r="JJ129">
        <v>0</v>
      </c>
      <c r="JK129">
        <v>25</v>
      </c>
      <c r="JL129">
        <v>29356833.1</v>
      </c>
      <c r="JM129">
        <v>29356833.1</v>
      </c>
      <c r="JN129">
        <v>0.487061</v>
      </c>
      <c r="JO129">
        <v>2.64038</v>
      </c>
      <c r="JP129">
        <v>1.54785</v>
      </c>
      <c r="JQ129">
        <v>2.32178</v>
      </c>
      <c r="JR129">
        <v>1.64673</v>
      </c>
      <c r="JS129">
        <v>2.37427</v>
      </c>
      <c r="JT129">
        <v>32.9983</v>
      </c>
      <c r="JU129">
        <v>24.1926</v>
      </c>
      <c r="JV129">
        <v>18</v>
      </c>
      <c r="JW129">
        <v>503.327</v>
      </c>
      <c r="JX129">
        <v>407.267</v>
      </c>
      <c r="JY129">
        <v>32.4969</v>
      </c>
      <c r="JZ129">
        <v>39.2545</v>
      </c>
      <c r="KA129">
        <v>30.0018</v>
      </c>
      <c r="KB129">
        <v>38.8006</v>
      </c>
      <c r="KC129">
        <v>38.6969</v>
      </c>
      <c r="KD129">
        <v>9.65014</v>
      </c>
      <c r="KE129">
        <v>0</v>
      </c>
      <c r="KF129">
        <v>100</v>
      </c>
      <c r="KG129">
        <v>32.4725</v>
      </c>
      <c r="KH129">
        <v>150.223</v>
      </c>
      <c r="KI129">
        <v>34.4882</v>
      </c>
      <c r="KJ129">
        <v>95.0891</v>
      </c>
      <c r="KK129">
        <v>92.3859</v>
      </c>
    </row>
    <row r="130" spans="1:297">
      <c r="A130">
        <v>114</v>
      </c>
      <c r="B130">
        <v>1761409990.1</v>
      </c>
      <c r="C130">
        <v>1809.09999990463</v>
      </c>
      <c r="D130" t="s">
        <v>671</v>
      </c>
      <c r="E130" t="s">
        <v>672</v>
      </c>
      <c r="F130">
        <v>5</v>
      </c>
      <c r="G130" t="s">
        <v>638</v>
      </c>
      <c r="H130" t="s">
        <v>436</v>
      </c>
      <c r="I130">
        <v>1761409981.94615</v>
      </c>
      <c r="J130">
        <f>(K130)/1000</f>
        <v>0</v>
      </c>
      <c r="K130">
        <f>IF(DP130, AN130, AH130)</f>
        <v>0</v>
      </c>
      <c r="L130">
        <f>IF(DP130, AI130, AG130)</f>
        <v>0</v>
      </c>
      <c r="M130">
        <f>DR130 - IF(AU130&gt;1, L130*DL130*100.0/(AW130), 0)</f>
        <v>0</v>
      </c>
      <c r="N130">
        <f>((T130-J130/2)*M130-L130)/(T130+J130/2)</f>
        <v>0</v>
      </c>
      <c r="O130">
        <f>N130*(DY130+DZ130)/1000.0</f>
        <v>0</v>
      </c>
      <c r="P130">
        <f>(DR130 - IF(AU130&gt;1, L130*DL130*100.0/(AW130), 0))*(DY130+DZ130)/1000.0</f>
        <v>0</v>
      </c>
      <c r="Q130">
        <f>2.0/((1/S130-1/R130)+SIGN(S130)*SQRT((1/S130-1/R130)*(1/S130-1/R130) + 4*DM130/((DM130+1)*(DM130+1))*(2*1/S130*1/R130-1/R130*1/R130)))</f>
        <v>0</v>
      </c>
      <c r="R130">
        <f>IF(LEFT(DN130,1)&lt;&gt;"0",IF(LEFT(DN130,1)="1",3.0,DO130),$D$5+$E$5*(EF130*DY130/($K$5*1000))+$F$5*(EF130*DY130/($K$5*1000))*MAX(MIN(DL130,$J$5),$I$5)*MAX(MIN(DL130,$J$5),$I$5)+$G$5*MAX(MIN(DL130,$J$5),$I$5)*(EF130*DY130/($K$5*1000))+$H$5*(EF130*DY130/($K$5*1000))*(EF130*DY130/($K$5*1000)))</f>
        <v>0</v>
      </c>
      <c r="S130">
        <f>J130*(1000-(1000*0.61365*exp(17.502*W130/(240.97+W130))/(DY130+DZ130)+DT130)/2)/(1000*0.61365*exp(17.502*W130/(240.97+W130))/(DY130+DZ130)-DT130)</f>
        <v>0</v>
      </c>
      <c r="T130">
        <f>1/((DM130+1)/(Q130/1.6)+1/(R130/1.37)) + DM130/((DM130+1)/(Q130/1.6) + DM130/(R130/1.37))</f>
        <v>0</v>
      </c>
      <c r="U130">
        <f>(DH130*DK130)</f>
        <v>0</v>
      </c>
      <c r="V130">
        <f>(EA130+(U130+2*0.95*5.67E-8*(((EA130+$B$7)+273)^4-(EA130+273)^4)-44100*J130)/(1.84*29.3*R130+8*0.95*5.67E-8*(EA130+273)^3))</f>
        <v>0</v>
      </c>
      <c r="W130">
        <f>($C$7*EB130+$D$7*EC130+$E$7*V130)</f>
        <v>0</v>
      </c>
      <c r="X130">
        <f>0.61365*exp(17.502*W130/(240.97+W130))</f>
        <v>0</v>
      </c>
      <c r="Y130">
        <f>(Z130/AA130*100)</f>
        <v>0</v>
      </c>
      <c r="Z130">
        <f>DT130*(DY130+DZ130)/1000</f>
        <v>0</v>
      </c>
      <c r="AA130">
        <f>0.61365*exp(17.502*EA130/(240.97+EA130))</f>
        <v>0</v>
      </c>
      <c r="AB130">
        <f>(X130-DT130*(DY130+DZ130)/1000)</f>
        <v>0</v>
      </c>
      <c r="AC130">
        <f>(-J130*44100)</f>
        <v>0</v>
      </c>
      <c r="AD130">
        <f>2*29.3*R130*0.92*(EA130-W130)</f>
        <v>0</v>
      </c>
      <c r="AE130">
        <f>2*0.95*5.67E-8*(((EA130+$B$7)+273)^4-(W130+273)^4)</f>
        <v>0</v>
      </c>
      <c r="AF130">
        <f>U130+AE130+AC130+AD130</f>
        <v>0</v>
      </c>
      <c r="AG130">
        <f>DX130*AU130*(DS130-DR130*(1000-AU130*DU130)/(1000-AU130*DT130))/(100*DL130)</f>
        <v>0</v>
      </c>
      <c r="AH130">
        <f>1000*DX130*AU130*(DT130-DU130)/(100*DL130*(1000-AU130*DT130))</f>
        <v>0</v>
      </c>
      <c r="AI130">
        <f>(AJ130 - AK130 - DY130*1E3/(8.314*(EA130+273.15)) * AM130/DX130 * AL130) * DX130/(100*DL130) * (1000 - DU130)/1000</f>
        <v>0</v>
      </c>
      <c r="AJ130">
        <v>172.878323278519</v>
      </c>
      <c r="AK130">
        <v>181.814072727273</v>
      </c>
      <c r="AL130">
        <v>-3.28406115461867</v>
      </c>
      <c r="AM130">
        <v>64.8317152788884</v>
      </c>
      <c r="AN130">
        <f>(AP130 - AO130 + DY130*1E3/(8.314*(EA130+273.15)) * AR130/DX130 * AQ130) * DX130/(100*DL130) * 1000/(1000 - AP130)</f>
        <v>0</v>
      </c>
      <c r="AO130">
        <v>25.2467767683556</v>
      </c>
      <c r="AP130">
        <v>34.4855648484848</v>
      </c>
      <c r="AQ130">
        <v>1.187748605468e-05</v>
      </c>
      <c r="AR130">
        <v>110.920641210874</v>
      </c>
      <c r="AS130">
        <v>0</v>
      </c>
      <c r="AT130">
        <v>0</v>
      </c>
      <c r="AU130">
        <f>IF(AS130*$H$13&gt;=AW130,1.0,(AW130/(AW130-AS130*$H$13)))</f>
        <v>0</v>
      </c>
      <c r="AV130">
        <f>(AU130-1)*100</f>
        <v>0</v>
      </c>
      <c r="AW130">
        <f>MAX(0,($B$13+$C$13*EF130)/(1+$D$13*EF130)*DY130/(EA130+273)*$E$13)</f>
        <v>0</v>
      </c>
      <c r="AX130" t="s">
        <v>437</v>
      </c>
      <c r="AY130" t="s">
        <v>437</v>
      </c>
      <c r="AZ130">
        <v>0</v>
      </c>
      <c r="BA130">
        <v>0</v>
      </c>
      <c r="BB130">
        <f>1-AZ130/BA130</f>
        <v>0</v>
      </c>
      <c r="BC130">
        <v>0</v>
      </c>
      <c r="BD130" t="s">
        <v>437</v>
      </c>
      <c r="BE130" t="s">
        <v>437</v>
      </c>
      <c r="BF130">
        <v>0</v>
      </c>
      <c r="BG130">
        <v>0</v>
      </c>
      <c r="BH130">
        <f>1-BF130/BG130</f>
        <v>0</v>
      </c>
      <c r="BI130">
        <v>0.5</v>
      </c>
      <c r="BJ130">
        <f>DI130</f>
        <v>0</v>
      </c>
      <c r="BK130">
        <f>L130</f>
        <v>0</v>
      </c>
      <c r="BL130">
        <f>BH130*BI130*BJ130</f>
        <v>0</v>
      </c>
      <c r="BM130">
        <f>(BK130-BC130)/BJ130</f>
        <v>0</v>
      </c>
      <c r="BN130">
        <f>(BA130-BG130)/BG130</f>
        <v>0</v>
      </c>
      <c r="BO130">
        <f>AZ130/(BB130+AZ130/BG130)</f>
        <v>0</v>
      </c>
      <c r="BP130" t="s">
        <v>437</v>
      </c>
      <c r="BQ130">
        <v>0</v>
      </c>
      <c r="BR130">
        <f>IF(BQ130&lt;&gt;0, BQ130, BO130)</f>
        <v>0</v>
      </c>
      <c r="BS130">
        <f>1-BR130/BG130</f>
        <v>0</v>
      </c>
      <c r="BT130">
        <f>(BG130-BF130)/(BG130-BR130)</f>
        <v>0</v>
      </c>
      <c r="BU130">
        <f>(BA130-BG130)/(BA130-BR130)</f>
        <v>0</v>
      </c>
      <c r="BV130">
        <f>(BG130-BF130)/(BG130-AZ130)</f>
        <v>0</v>
      </c>
      <c r="BW130">
        <f>(BA130-BG130)/(BA130-AZ130)</f>
        <v>0</v>
      </c>
      <c r="BX130">
        <f>(BT130*BR130/BF130)</f>
        <v>0</v>
      </c>
      <c r="BY130">
        <f>(1-BX130)</f>
        <v>0</v>
      </c>
      <c r="DH130">
        <f>$B$11*EG130+$C$11*EH130+$F$11*ES130*(1-EV130)</f>
        <v>0</v>
      </c>
      <c r="DI130">
        <f>DH130*DJ130</f>
        <v>0</v>
      </c>
      <c r="DJ130">
        <f>($B$11*$D$9+$C$11*$D$9+$F$11*((FF130+EX130)/MAX(FF130+EX130+FG130, 0.1)*$I$9+FG130/MAX(FF130+EX130+FG130, 0.1)*$J$9))/($B$11+$C$11+$F$11)</f>
        <v>0</v>
      </c>
      <c r="DK130">
        <f>($B$11*$K$9+$C$11*$K$9+$F$11*((FF130+EX130)/MAX(FF130+EX130+FG130, 0.1)*$P$9+FG130/MAX(FF130+EX130+FG130, 0.1)*$Q$9))/($B$11+$C$11+$F$11)</f>
        <v>0</v>
      </c>
      <c r="DL130">
        <v>6</v>
      </c>
      <c r="DM130">
        <v>0.5</v>
      </c>
      <c r="DN130" t="s">
        <v>438</v>
      </c>
      <c r="DO130">
        <v>2</v>
      </c>
      <c r="DP130" t="b">
        <v>1</v>
      </c>
      <c r="DQ130">
        <v>1761409981.94615</v>
      </c>
      <c r="DR130">
        <v>198.187923076923</v>
      </c>
      <c r="DS130">
        <v>184.435538461538</v>
      </c>
      <c r="DT130">
        <v>34.4739153846154</v>
      </c>
      <c r="DU130">
        <v>25.2513461538462</v>
      </c>
      <c r="DV130">
        <v>197.090230769231</v>
      </c>
      <c r="DW130">
        <v>34.1587307692308</v>
      </c>
      <c r="DX130">
        <v>500.047615384615</v>
      </c>
      <c r="DY130">
        <v>90.2865846153846</v>
      </c>
      <c r="DZ130">
        <v>0.0343371230769231</v>
      </c>
      <c r="EA130">
        <v>36.8076692307692</v>
      </c>
      <c r="EB130">
        <v>36.0338230769231</v>
      </c>
      <c r="EC130">
        <v>999.9</v>
      </c>
      <c r="ED130">
        <v>0</v>
      </c>
      <c r="EE130">
        <v>0</v>
      </c>
      <c r="EF130">
        <v>10001.8230769231</v>
      </c>
      <c r="EG130">
        <v>0</v>
      </c>
      <c r="EH130">
        <v>1227.86076923077</v>
      </c>
      <c r="EI130">
        <v>13.7521307692308</v>
      </c>
      <c r="EJ130">
        <v>205.263923076923</v>
      </c>
      <c r="EK130">
        <v>189.213461538462</v>
      </c>
      <c r="EL130">
        <v>9.22253846153846</v>
      </c>
      <c r="EM130">
        <v>184.435538461538</v>
      </c>
      <c r="EN130">
        <v>25.2513461538462</v>
      </c>
      <c r="EO130">
        <v>3.11253230769231</v>
      </c>
      <c r="EP130">
        <v>2.27985923076923</v>
      </c>
      <c r="EQ130">
        <v>24.6424923076923</v>
      </c>
      <c r="ER130">
        <v>19.5348</v>
      </c>
      <c r="ES130">
        <v>1200.03230769231</v>
      </c>
      <c r="ET130">
        <v>0.967009461538462</v>
      </c>
      <c r="EU130">
        <v>0.0329906692307692</v>
      </c>
      <c r="EV130">
        <v>0</v>
      </c>
      <c r="EW130">
        <v>1450.02307692308</v>
      </c>
      <c r="EX130">
        <v>5.00059</v>
      </c>
      <c r="EY130">
        <v>17729.6230769231</v>
      </c>
      <c r="EZ130">
        <v>10359.0153846154</v>
      </c>
      <c r="FA130">
        <v>49.2015384615385</v>
      </c>
      <c r="FB130">
        <v>50.7786153846154</v>
      </c>
      <c r="FC130">
        <v>49.3216923076923</v>
      </c>
      <c r="FD130">
        <v>50.5716923076923</v>
      </c>
      <c r="FE130">
        <v>50.4612307692308</v>
      </c>
      <c r="FF130">
        <v>1155.60461538462</v>
      </c>
      <c r="FG130">
        <v>39.4215384615385</v>
      </c>
      <c r="FH130">
        <v>0</v>
      </c>
      <c r="FI130">
        <v>1761409950.1</v>
      </c>
      <c r="FJ130">
        <v>0</v>
      </c>
      <c r="FK130">
        <v>1449.60461538462</v>
      </c>
      <c r="FL130">
        <v>-43.1521367528464</v>
      </c>
      <c r="FM130">
        <v>-491.227350220411</v>
      </c>
      <c r="FN130">
        <v>17723.9461538462</v>
      </c>
      <c r="FO130">
        <v>15</v>
      </c>
      <c r="FP130">
        <v>0</v>
      </c>
      <c r="FQ130" t="s">
        <v>439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12.9232428571429</v>
      </c>
      <c r="GD130">
        <v>12.0736441558442</v>
      </c>
      <c r="GE130">
        <v>1.25822120909656</v>
      </c>
      <c r="GF130">
        <v>0</v>
      </c>
      <c r="GG130">
        <v>1452.09294117647</v>
      </c>
      <c r="GH130">
        <v>-34.7489686758896</v>
      </c>
      <c r="GI130">
        <v>3.45848957971691</v>
      </c>
      <c r="GJ130">
        <v>-1</v>
      </c>
      <c r="GK130">
        <v>9.21786952380953</v>
      </c>
      <c r="GL130">
        <v>0.0797688311688335</v>
      </c>
      <c r="GM130">
        <v>0.00905473224141478</v>
      </c>
      <c r="GN130">
        <v>1</v>
      </c>
      <c r="GO130">
        <v>1</v>
      </c>
      <c r="GP130">
        <v>2</v>
      </c>
      <c r="GQ130" t="s">
        <v>446</v>
      </c>
      <c r="GR130">
        <v>3.13043</v>
      </c>
      <c r="GS130">
        <v>2.71196</v>
      </c>
      <c r="GT130">
        <v>0.0409439</v>
      </c>
      <c r="GU130">
        <v>0.0380289</v>
      </c>
      <c r="GV130">
        <v>0.130228</v>
      </c>
      <c r="GW130">
        <v>0.104689</v>
      </c>
      <c r="GX130">
        <v>35417.3</v>
      </c>
      <c r="GY130">
        <v>37813.9</v>
      </c>
      <c r="GZ130">
        <v>33471.2</v>
      </c>
      <c r="HA130">
        <v>35651.3</v>
      </c>
      <c r="HB130">
        <v>41300.6</v>
      </c>
      <c r="HC130">
        <v>45889.2</v>
      </c>
      <c r="HD130">
        <v>52369</v>
      </c>
      <c r="HE130">
        <v>57042.4</v>
      </c>
      <c r="HF130">
        <v>1.82668</v>
      </c>
      <c r="HG130">
        <v>1.68813</v>
      </c>
      <c r="HH130">
        <v>-0.0061579</v>
      </c>
      <c r="HI130">
        <v>0</v>
      </c>
      <c r="HJ130">
        <v>36.128</v>
      </c>
      <c r="HK130">
        <v>999.9</v>
      </c>
      <c r="HL130">
        <v>59.065</v>
      </c>
      <c r="HM130">
        <v>28.752</v>
      </c>
      <c r="HN130">
        <v>25.9347</v>
      </c>
      <c r="HO130">
        <v>55.909</v>
      </c>
      <c r="HP130">
        <v>43.6779</v>
      </c>
      <c r="HQ130">
        <v>1</v>
      </c>
      <c r="HR130">
        <v>1.00103</v>
      </c>
      <c r="HS130">
        <v>3.05574</v>
      </c>
      <c r="HT130">
        <v>20.1075</v>
      </c>
      <c r="HU130">
        <v>5.19123</v>
      </c>
      <c r="HV130">
        <v>12.0099</v>
      </c>
      <c r="HW130">
        <v>4.973</v>
      </c>
      <c r="HX130">
        <v>3.29495</v>
      </c>
      <c r="HY130">
        <v>9999</v>
      </c>
      <c r="HZ130">
        <v>9999</v>
      </c>
      <c r="IA130">
        <v>999.9</v>
      </c>
      <c r="IB130">
        <v>9999</v>
      </c>
      <c r="IC130">
        <v>1.86321</v>
      </c>
      <c r="ID130">
        <v>1.86811</v>
      </c>
      <c r="IE130">
        <v>1.86783</v>
      </c>
      <c r="IF130">
        <v>1.86904</v>
      </c>
      <c r="IG130">
        <v>1.86981</v>
      </c>
      <c r="IH130">
        <v>1.8659</v>
      </c>
      <c r="II130">
        <v>1.86699</v>
      </c>
      <c r="IJ130">
        <v>1.8684</v>
      </c>
      <c r="IK130">
        <v>5</v>
      </c>
      <c r="IL130">
        <v>0</v>
      </c>
      <c r="IM130">
        <v>0</v>
      </c>
      <c r="IN130">
        <v>0</v>
      </c>
      <c r="IO130" t="s">
        <v>441</v>
      </c>
      <c r="IP130" t="s">
        <v>442</v>
      </c>
      <c r="IQ130" t="s">
        <v>443</v>
      </c>
      <c r="IR130" t="s">
        <v>443</v>
      </c>
      <c r="IS130" t="s">
        <v>443</v>
      </c>
      <c r="IT130" t="s">
        <v>443</v>
      </c>
      <c r="IU130">
        <v>0</v>
      </c>
      <c r="IV130">
        <v>100</v>
      </c>
      <c r="IW130">
        <v>100</v>
      </c>
      <c r="IX130">
        <v>1.097</v>
      </c>
      <c r="IY130">
        <v>0.3152</v>
      </c>
      <c r="IZ130">
        <v>1.09748391826392</v>
      </c>
      <c r="JA130">
        <v>0</v>
      </c>
      <c r="JB130">
        <v>0</v>
      </c>
      <c r="JC130">
        <v>0</v>
      </c>
      <c r="JD130">
        <v>0.315191680746845</v>
      </c>
      <c r="JE130">
        <v>0</v>
      </c>
      <c r="JF130">
        <v>0</v>
      </c>
      <c r="JG130">
        <v>0</v>
      </c>
      <c r="JH130">
        <v>5</v>
      </c>
      <c r="JI130">
        <v>2273</v>
      </c>
      <c r="JJ130">
        <v>0</v>
      </c>
      <c r="JK130">
        <v>25</v>
      </c>
      <c r="JL130">
        <v>29356833.2</v>
      </c>
      <c r="JM130">
        <v>29356833.2</v>
      </c>
      <c r="JN130">
        <v>0.449219</v>
      </c>
      <c r="JO130">
        <v>2.64038</v>
      </c>
      <c r="JP130">
        <v>1.54785</v>
      </c>
      <c r="JQ130">
        <v>2.32178</v>
      </c>
      <c r="JR130">
        <v>1.64551</v>
      </c>
      <c r="JS130">
        <v>2.38037</v>
      </c>
      <c r="JT130">
        <v>33.0206</v>
      </c>
      <c r="JU130">
        <v>24.1926</v>
      </c>
      <c r="JV130">
        <v>18</v>
      </c>
      <c r="JW130">
        <v>503.334</v>
      </c>
      <c r="JX130">
        <v>407.142</v>
      </c>
      <c r="JY130">
        <v>32.4619</v>
      </c>
      <c r="JZ130">
        <v>39.2755</v>
      </c>
      <c r="KA130">
        <v>30.0018</v>
      </c>
      <c r="KB130">
        <v>38.8228</v>
      </c>
      <c r="KC130">
        <v>38.7163</v>
      </c>
      <c r="KD130">
        <v>8.90764</v>
      </c>
      <c r="KE130">
        <v>0</v>
      </c>
      <c r="KF130">
        <v>100</v>
      </c>
      <c r="KG130">
        <v>32.4431</v>
      </c>
      <c r="KH130">
        <v>129.976</v>
      </c>
      <c r="KI130">
        <v>34.4882</v>
      </c>
      <c r="KJ130">
        <v>95.0864</v>
      </c>
      <c r="KK130">
        <v>92.3815</v>
      </c>
    </row>
    <row r="131" spans="1:297">
      <c r="A131">
        <v>115</v>
      </c>
      <c r="B131">
        <v>1761409995.1</v>
      </c>
      <c r="C131">
        <v>1814.09999990463</v>
      </c>
      <c r="D131" t="s">
        <v>673</v>
      </c>
      <c r="E131" t="s">
        <v>674</v>
      </c>
      <c r="F131">
        <v>5</v>
      </c>
      <c r="G131" t="s">
        <v>638</v>
      </c>
      <c r="H131" t="s">
        <v>436</v>
      </c>
      <c r="I131">
        <v>1761409986.94615</v>
      </c>
      <c r="J131">
        <f>(K131)/1000</f>
        <v>0</v>
      </c>
      <c r="K131">
        <f>IF(DP131, AN131, AH131)</f>
        <v>0</v>
      </c>
      <c r="L131">
        <f>IF(DP131, AI131, AG131)</f>
        <v>0</v>
      </c>
      <c r="M131">
        <f>DR131 - IF(AU131&gt;1, L131*DL131*100.0/(AW131), 0)</f>
        <v>0</v>
      </c>
      <c r="N131">
        <f>((T131-J131/2)*M131-L131)/(T131+J131/2)</f>
        <v>0</v>
      </c>
      <c r="O131">
        <f>N131*(DY131+DZ131)/1000.0</f>
        <v>0</v>
      </c>
      <c r="P131">
        <f>(DR131 - IF(AU131&gt;1, L131*DL131*100.0/(AW131), 0))*(DY131+DZ131)/1000.0</f>
        <v>0</v>
      </c>
      <c r="Q131">
        <f>2.0/((1/S131-1/R131)+SIGN(S131)*SQRT((1/S131-1/R131)*(1/S131-1/R131) + 4*DM131/((DM131+1)*(DM131+1))*(2*1/S131*1/R131-1/R131*1/R131)))</f>
        <v>0</v>
      </c>
      <c r="R131">
        <f>IF(LEFT(DN131,1)&lt;&gt;"0",IF(LEFT(DN131,1)="1",3.0,DO131),$D$5+$E$5*(EF131*DY131/($K$5*1000))+$F$5*(EF131*DY131/($K$5*1000))*MAX(MIN(DL131,$J$5),$I$5)*MAX(MIN(DL131,$J$5),$I$5)+$G$5*MAX(MIN(DL131,$J$5),$I$5)*(EF131*DY131/($K$5*1000))+$H$5*(EF131*DY131/($K$5*1000))*(EF131*DY131/($K$5*1000)))</f>
        <v>0</v>
      </c>
      <c r="S131">
        <f>J131*(1000-(1000*0.61365*exp(17.502*W131/(240.97+W131))/(DY131+DZ131)+DT131)/2)/(1000*0.61365*exp(17.502*W131/(240.97+W131))/(DY131+DZ131)-DT131)</f>
        <v>0</v>
      </c>
      <c r="T131">
        <f>1/((DM131+1)/(Q131/1.6)+1/(R131/1.37)) + DM131/((DM131+1)/(Q131/1.6) + DM131/(R131/1.37))</f>
        <v>0</v>
      </c>
      <c r="U131">
        <f>(DH131*DK131)</f>
        <v>0</v>
      </c>
      <c r="V131">
        <f>(EA131+(U131+2*0.95*5.67E-8*(((EA131+$B$7)+273)^4-(EA131+273)^4)-44100*J131)/(1.84*29.3*R131+8*0.95*5.67E-8*(EA131+273)^3))</f>
        <v>0</v>
      </c>
      <c r="W131">
        <f>($C$7*EB131+$D$7*EC131+$E$7*V131)</f>
        <v>0</v>
      </c>
      <c r="X131">
        <f>0.61365*exp(17.502*W131/(240.97+W131))</f>
        <v>0</v>
      </c>
      <c r="Y131">
        <f>(Z131/AA131*100)</f>
        <v>0</v>
      </c>
      <c r="Z131">
        <f>DT131*(DY131+DZ131)/1000</f>
        <v>0</v>
      </c>
      <c r="AA131">
        <f>0.61365*exp(17.502*EA131/(240.97+EA131))</f>
        <v>0</v>
      </c>
      <c r="AB131">
        <f>(X131-DT131*(DY131+DZ131)/1000)</f>
        <v>0</v>
      </c>
      <c r="AC131">
        <f>(-J131*44100)</f>
        <v>0</v>
      </c>
      <c r="AD131">
        <f>2*29.3*R131*0.92*(EA131-W131)</f>
        <v>0</v>
      </c>
      <c r="AE131">
        <f>2*0.95*5.67E-8*(((EA131+$B$7)+273)^4-(W131+273)^4)</f>
        <v>0</v>
      </c>
      <c r="AF131">
        <f>U131+AE131+AC131+AD131</f>
        <v>0</v>
      </c>
      <c r="AG131">
        <f>DX131*AU131*(DS131-DR131*(1000-AU131*DU131)/(1000-AU131*DT131))/(100*DL131)</f>
        <v>0</v>
      </c>
      <c r="AH131">
        <f>1000*DX131*AU131*(DT131-DU131)/(100*DL131*(1000-AU131*DT131))</f>
        <v>0</v>
      </c>
      <c r="AI131">
        <f>(AJ131 - AK131 - DY131*1E3/(8.314*(EA131+273.15)) * AM131/DX131 * AL131) * DX131/(100*DL131) * (1000 - DU131)/1000</f>
        <v>0</v>
      </c>
      <c r="AJ131">
        <v>156.03671848826</v>
      </c>
      <c r="AK131">
        <v>165.675557575758</v>
      </c>
      <c r="AL131">
        <v>-3.22599803167701</v>
      </c>
      <c r="AM131">
        <v>64.8317152788884</v>
      </c>
      <c r="AN131">
        <f>(AP131 - AO131 + DY131*1E3/(8.314*(EA131+273.15)) * AR131/DX131 * AQ131) * DX131/(100*DL131) * 1000/(1000 - AP131)</f>
        <v>0</v>
      </c>
      <c r="AO131">
        <v>25.2438760722154</v>
      </c>
      <c r="AP131">
        <v>34.4930860606061</v>
      </c>
      <c r="AQ131">
        <v>4.64397029432981e-05</v>
      </c>
      <c r="AR131">
        <v>110.920641210874</v>
      </c>
      <c r="AS131">
        <v>0</v>
      </c>
      <c r="AT131">
        <v>0</v>
      </c>
      <c r="AU131">
        <f>IF(AS131*$H$13&gt;=AW131,1.0,(AW131/(AW131-AS131*$H$13)))</f>
        <v>0</v>
      </c>
      <c r="AV131">
        <f>(AU131-1)*100</f>
        <v>0</v>
      </c>
      <c r="AW131">
        <f>MAX(0,($B$13+$C$13*EF131)/(1+$D$13*EF131)*DY131/(EA131+273)*$E$13)</f>
        <v>0</v>
      </c>
      <c r="AX131" t="s">
        <v>437</v>
      </c>
      <c r="AY131" t="s">
        <v>437</v>
      </c>
      <c r="AZ131">
        <v>0</v>
      </c>
      <c r="BA131">
        <v>0</v>
      </c>
      <c r="BB131">
        <f>1-AZ131/BA131</f>
        <v>0</v>
      </c>
      <c r="BC131">
        <v>0</v>
      </c>
      <c r="BD131" t="s">
        <v>437</v>
      </c>
      <c r="BE131" t="s">
        <v>437</v>
      </c>
      <c r="BF131">
        <v>0</v>
      </c>
      <c r="BG131">
        <v>0</v>
      </c>
      <c r="BH131">
        <f>1-BF131/BG131</f>
        <v>0</v>
      </c>
      <c r="BI131">
        <v>0.5</v>
      </c>
      <c r="BJ131">
        <f>DI131</f>
        <v>0</v>
      </c>
      <c r="BK131">
        <f>L131</f>
        <v>0</v>
      </c>
      <c r="BL131">
        <f>BH131*BI131*BJ131</f>
        <v>0</v>
      </c>
      <c r="BM131">
        <f>(BK131-BC131)/BJ131</f>
        <v>0</v>
      </c>
      <c r="BN131">
        <f>(BA131-BG131)/BG131</f>
        <v>0</v>
      </c>
      <c r="BO131">
        <f>AZ131/(BB131+AZ131/BG131)</f>
        <v>0</v>
      </c>
      <c r="BP131" t="s">
        <v>437</v>
      </c>
      <c r="BQ131">
        <v>0</v>
      </c>
      <c r="BR131">
        <f>IF(BQ131&lt;&gt;0, BQ131, BO131)</f>
        <v>0</v>
      </c>
      <c r="BS131">
        <f>1-BR131/BG131</f>
        <v>0</v>
      </c>
      <c r="BT131">
        <f>(BG131-BF131)/(BG131-BR131)</f>
        <v>0</v>
      </c>
      <c r="BU131">
        <f>(BA131-BG131)/(BA131-BR131)</f>
        <v>0</v>
      </c>
      <c r="BV131">
        <f>(BG131-BF131)/(BG131-AZ131)</f>
        <v>0</v>
      </c>
      <c r="BW131">
        <f>(BA131-BG131)/(BA131-AZ131)</f>
        <v>0</v>
      </c>
      <c r="BX131">
        <f>(BT131*BR131/BF131)</f>
        <v>0</v>
      </c>
      <c r="BY131">
        <f>(1-BX131)</f>
        <v>0</v>
      </c>
      <c r="DH131">
        <f>$B$11*EG131+$C$11*EH131+$F$11*ES131*(1-EV131)</f>
        <v>0</v>
      </c>
      <c r="DI131">
        <f>DH131*DJ131</f>
        <v>0</v>
      </c>
      <c r="DJ131">
        <f>($B$11*$D$9+$C$11*$D$9+$F$11*((FF131+EX131)/MAX(FF131+EX131+FG131, 0.1)*$I$9+FG131/MAX(FF131+EX131+FG131, 0.1)*$J$9))/($B$11+$C$11+$F$11)</f>
        <v>0</v>
      </c>
      <c r="DK131">
        <f>($B$11*$K$9+$C$11*$K$9+$F$11*((FF131+EX131)/MAX(FF131+EX131+FG131, 0.1)*$P$9+FG131/MAX(FF131+EX131+FG131, 0.1)*$Q$9))/($B$11+$C$11+$F$11)</f>
        <v>0</v>
      </c>
      <c r="DL131">
        <v>6</v>
      </c>
      <c r="DM131">
        <v>0.5</v>
      </c>
      <c r="DN131" t="s">
        <v>438</v>
      </c>
      <c r="DO131">
        <v>2</v>
      </c>
      <c r="DP131" t="b">
        <v>1</v>
      </c>
      <c r="DQ131">
        <v>1761409986.94615</v>
      </c>
      <c r="DR131">
        <v>182.386923076923</v>
      </c>
      <c r="DS131">
        <v>167.861307692308</v>
      </c>
      <c r="DT131">
        <v>34.4815615384615</v>
      </c>
      <c r="DU131">
        <v>25.2485384615385</v>
      </c>
      <c r="DV131">
        <v>181.289307692308</v>
      </c>
      <c r="DW131">
        <v>34.1663769230769</v>
      </c>
      <c r="DX131">
        <v>500.018461538461</v>
      </c>
      <c r="DY131">
        <v>90.2858384615385</v>
      </c>
      <c r="DZ131">
        <v>0.0342639307692308</v>
      </c>
      <c r="EA131">
        <v>36.8058230769231</v>
      </c>
      <c r="EB131">
        <v>36.0285923076923</v>
      </c>
      <c r="EC131">
        <v>999.9</v>
      </c>
      <c r="ED131">
        <v>0</v>
      </c>
      <c r="EE131">
        <v>0</v>
      </c>
      <c r="EF131">
        <v>9993.45846153846</v>
      </c>
      <c r="EG131">
        <v>0</v>
      </c>
      <c r="EH131">
        <v>1227.81307692308</v>
      </c>
      <c r="EI131">
        <v>14.5254692307692</v>
      </c>
      <c r="EJ131">
        <v>188.900230769231</v>
      </c>
      <c r="EK131">
        <v>172.209307692308</v>
      </c>
      <c r="EL131">
        <v>9.23300461538462</v>
      </c>
      <c r="EM131">
        <v>167.861307692308</v>
      </c>
      <c r="EN131">
        <v>25.2485384615385</v>
      </c>
      <c r="EO131">
        <v>3.11319769230769</v>
      </c>
      <c r="EP131">
        <v>2.27958615384615</v>
      </c>
      <c r="EQ131">
        <v>24.6460538461538</v>
      </c>
      <c r="ER131">
        <v>19.5328769230769</v>
      </c>
      <c r="ES131">
        <v>1199.99923076923</v>
      </c>
      <c r="ET131">
        <v>0.967008846153846</v>
      </c>
      <c r="EU131">
        <v>0.0329913307692308</v>
      </c>
      <c r="EV131">
        <v>0</v>
      </c>
      <c r="EW131">
        <v>1446.00615384615</v>
      </c>
      <c r="EX131">
        <v>5.00059</v>
      </c>
      <c r="EY131">
        <v>17682.1</v>
      </c>
      <c r="EZ131">
        <v>10358.7307692308</v>
      </c>
      <c r="FA131">
        <v>49.2209230769231</v>
      </c>
      <c r="FB131">
        <v>50.7976923076923</v>
      </c>
      <c r="FC131">
        <v>49.3362307692308</v>
      </c>
      <c r="FD131">
        <v>50.5813846153846</v>
      </c>
      <c r="FE131">
        <v>50.4806153846154</v>
      </c>
      <c r="FF131">
        <v>1155.57461538462</v>
      </c>
      <c r="FG131">
        <v>39.42</v>
      </c>
      <c r="FH131">
        <v>0</v>
      </c>
      <c r="FI131">
        <v>1761409954.9</v>
      </c>
      <c r="FJ131">
        <v>0</v>
      </c>
      <c r="FK131">
        <v>1445.63192307692</v>
      </c>
      <c r="FL131">
        <v>-55.7842735260858</v>
      </c>
      <c r="FM131">
        <v>-652.707692322296</v>
      </c>
      <c r="FN131">
        <v>17677.7423076923</v>
      </c>
      <c r="FO131">
        <v>15</v>
      </c>
      <c r="FP131">
        <v>0</v>
      </c>
      <c r="FQ131" t="s">
        <v>439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14.1082904761905</v>
      </c>
      <c r="GD131">
        <v>9.8372961038961</v>
      </c>
      <c r="GE131">
        <v>1.02563705309003</v>
      </c>
      <c r="GF131">
        <v>0</v>
      </c>
      <c r="GG131">
        <v>1447.92205882353</v>
      </c>
      <c r="GH131">
        <v>-48.0490450707448</v>
      </c>
      <c r="GI131">
        <v>4.76410523628751</v>
      </c>
      <c r="GJ131">
        <v>-1</v>
      </c>
      <c r="GK131">
        <v>9.22733952380952</v>
      </c>
      <c r="GL131">
        <v>0.128881558441581</v>
      </c>
      <c r="GM131">
        <v>0.0132281595293958</v>
      </c>
      <c r="GN131">
        <v>0</v>
      </c>
      <c r="GO131">
        <v>0</v>
      </c>
      <c r="GP131">
        <v>2</v>
      </c>
      <c r="GQ131" t="s">
        <v>473</v>
      </c>
      <c r="GR131">
        <v>3.1305</v>
      </c>
      <c r="GS131">
        <v>2.71236</v>
      </c>
      <c r="GT131">
        <v>0.0374981</v>
      </c>
      <c r="GU131">
        <v>0.0341725</v>
      </c>
      <c r="GV131">
        <v>0.130249</v>
      </c>
      <c r="GW131">
        <v>0.104679</v>
      </c>
      <c r="GX131">
        <v>35543</v>
      </c>
      <c r="GY131">
        <v>37963.2</v>
      </c>
      <c r="GZ131">
        <v>33470.1</v>
      </c>
      <c r="HA131">
        <v>35649.5</v>
      </c>
      <c r="HB131">
        <v>41298.2</v>
      </c>
      <c r="HC131">
        <v>45887.3</v>
      </c>
      <c r="HD131">
        <v>52367.4</v>
      </c>
      <c r="HE131">
        <v>57039.9</v>
      </c>
      <c r="HF131">
        <v>1.82658</v>
      </c>
      <c r="HG131">
        <v>1.6875</v>
      </c>
      <c r="HH131">
        <v>-0.00718236</v>
      </c>
      <c r="HI131">
        <v>0</v>
      </c>
      <c r="HJ131">
        <v>36.1296</v>
      </c>
      <c r="HK131">
        <v>999.9</v>
      </c>
      <c r="HL131">
        <v>59.065</v>
      </c>
      <c r="HM131">
        <v>28.752</v>
      </c>
      <c r="HN131">
        <v>25.934</v>
      </c>
      <c r="HO131">
        <v>55.469</v>
      </c>
      <c r="HP131">
        <v>43.746</v>
      </c>
      <c r="HQ131">
        <v>1</v>
      </c>
      <c r="HR131">
        <v>1.00273</v>
      </c>
      <c r="HS131">
        <v>3.05891</v>
      </c>
      <c r="HT131">
        <v>20.1076</v>
      </c>
      <c r="HU131">
        <v>5.19168</v>
      </c>
      <c r="HV131">
        <v>12.0099</v>
      </c>
      <c r="HW131">
        <v>4.97305</v>
      </c>
      <c r="HX131">
        <v>3.29495</v>
      </c>
      <c r="HY131">
        <v>9999</v>
      </c>
      <c r="HZ131">
        <v>9999</v>
      </c>
      <c r="IA131">
        <v>999.9</v>
      </c>
      <c r="IB131">
        <v>9999</v>
      </c>
      <c r="IC131">
        <v>1.86321</v>
      </c>
      <c r="ID131">
        <v>1.86812</v>
      </c>
      <c r="IE131">
        <v>1.86784</v>
      </c>
      <c r="IF131">
        <v>1.86905</v>
      </c>
      <c r="IG131">
        <v>1.86981</v>
      </c>
      <c r="IH131">
        <v>1.8659</v>
      </c>
      <c r="II131">
        <v>1.86703</v>
      </c>
      <c r="IJ131">
        <v>1.86839</v>
      </c>
      <c r="IK131">
        <v>5</v>
      </c>
      <c r="IL131">
        <v>0</v>
      </c>
      <c r="IM131">
        <v>0</v>
      </c>
      <c r="IN131">
        <v>0</v>
      </c>
      <c r="IO131" t="s">
        <v>441</v>
      </c>
      <c r="IP131" t="s">
        <v>442</v>
      </c>
      <c r="IQ131" t="s">
        <v>443</v>
      </c>
      <c r="IR131" t="s">
        <v>443</v>
      </c>
      <c r="IS131" t="s">
        <v>443</v>
      </c>
      <c r="IT131" t="s">
        <v>443</v>
      </c>
      <c r="IU131">
        <v>0</v>
      </c>
      <c r="IV131">
        <v>100</v>
      </c>
      <c r="IW131">
        <v>100</v>
      </c>
      <c r="IX131">
        <v>1.098</v>
      </c>
      <c r="IY131">
        <v>0.3152</v>
      </c>
      <c r="IZ131">
        <v>1.09748391826392</v>
      </c>
      <c r="JA131">
        <v>0</v>
      </c>
      <c r="JB131">
        <v>0</v>
      </c>
      <c r="JC131">
        <v>0</v>
      </c>
      <c r="JD131">
        <v>0.315191680746845</v>
      </c>
      <c r="JE131">
        <v>0</v>
      </c>
      <c r="JF131">
        <v>0</v>
      </c>
      <c r="JG131">
        <v>0</v>
      </c>
      <c r="JH131">
        <v>5</v>
      </c>
      <c r="JI131">
        <v>2273</v>
      </c>
      <c r="JJ131">
        <v>0</v>
      </c>
      <c r="JK131">
        <v>25</v>
      </c>
      <c r="JL131">
        <v>29356833.3</v>
      </c>
      <c r="JM131">
        <v>29356833.3</v>
      </c>
      <c r="JN131">
        <v>0.41626</v>
      </c>
      <c r="JO131">
        <v>2.63672</v>
      </c>
      <c r="JP131">
        <v>1.54785</v>
      </c>
      <c r="JQ131">
        <v>2.32178</v>
      </c>
      <c r="JR131">
        <v>1.64673</v>
      </c>
      <c r="JS131">
        <v>2.37305</v>
      </c>
      <c r="JT131">
        <v>33.0206</v>
      </c>
      <c r="JU131">
        <v>24.1926</v>
      </c>
      <c r="JV131">
        <v>18</v>
      </c>
      <c r="JW131">
        <v>503.4</v>
      </c>
      <c r="JX131">
        <v>406.878</v>
      </c>
      <c r="JY131">
        <v>32.4314</v>
      </c>
      <c r="JZ131">
        <v>39.2946</v>
      </c>
      <c r="KA131">
        <v>30.0017</v>
      </c>
      <c r="KB131">
        <v>38.8415</v>
      </c>
      <c r="KC131">
        <v>38.7348</v>
      </c>
      <c r="KD131">
        <v>8.2376</v>
      </c>
      <c r="KE131">
        <v>0</v>
      </c>
      <c r="KF131">
        <v>100</v>
      </c>
      <c r="KG131">
        <v>32.4172</v>
      </c>
      <c r="KH131">
        <v>116.473</v>
      </c>
      <c r="KI131">
        <v>34.4966</v>
      </c>
      <c r="KJ131">
        <v>95.0835</v>
      </c>
      <c r="KK131">
        <v>92.3772</v>
      </c>
    </row>
    <row r="132" spans="1:297">
      <c r="A132">
        <v>116</v>
      </c>
      <c r="B132">
        <v>1761410000.1</v>
      </c>
      <c r="C132">
        <v>1819.09999990463</v>
      </c>
      <c r="D132" t="s">
        <v>675</v>
      </c>
      <c r="E132" t="s">
        <v>676</v>
      </c>
      <c r="F132">
        <v>5</v>
      </c>
      <c r="G132" t="s">
        <v>638</v>
      </c>
      <c r="H132" t="s">
        <v>436</v>
      </c>
      <c r="I132">
        <v>1761409991.94615</v>
      </c>
      <c r="J132">
        <f>(K132)/1000</f>
        <v>0</v>
      </c>
      <c r="K132">
        <f>IF(DP132, AN132, AH132)</f>
        <v>0</v>
      </c>
      <c r="L132">
        <f>IF(DP132, AI132, AG132)</f>
        <v>0</v>
      </c>
      <c r="M132">
        <f>DR132 - IF(AU132&gt;1, L132*DL132*100.0/(AW132), 0)</f>
        <v>0</v>
      </c>
      <c r="N132">
        <f>((T132-J132/2)*M132-L132)/(T132+J132/2)</f>
        <v>0</v>
      </c>
      <c r="O132">
        <f>N132*(DY132+DZ132)/1000.0</f>
        <v>0</v>
      </c>
      <c r="P132">
        <f>(DR132 - IF(AU132&gt;1, L132*DL132*100.0/(AW132), 0))*(DY132+DZ132)/1000.0</f>
        <v>0</v>
      </c>
      <c r="Q132">
        <f>2.0/((1/S132-1/R132)+SIGN(S132)*SQRT((1/S132-1/R132)*(1/S132-1/R132) + 4*DM132/((DM132+1)*(DM132+1))*(2*1/S132*1/R132-1/R132*1/R132)))</f>
        <v>0</v>
      </c>
      <c r="R132">
        <f>IF(LEFT(DN132,1)&lt;&gt;"0",IF(LEFT(DN132,1)="1",3.0,DO132),$D$5+$E$5*(EF132*DY132/($K$5*1000))+$F$5*(EF132*DY132/($K$5*1000))*MAX(MIN(DL132,$J$5),$I$5)*MAX(MIN(DL132,$J$5),$I$5)+$G$5*MAX(MIN(DL132,$J$5),$I$5)*(EF132*DY132/($K$5*1000))+$H$5*(EF132*DY132/($K$5*1000))*(EF132*DY132/($K$5*1000)))</f>
        <v>0</v>
      </c>
      <c r="S132">
        <f>J132*(1000-(1000*0.61365*exp(17.502*W132/(240.97+W132))/(DY132+DZ132)+DT132)/2)/(1000*0.61365*exp(17.502*W132/(240.97+W132))/(DY132+DZ132)-DT132)</f>
        <v>0</v>
      </c>
      <c r="T132">
        <f>1/((DM132+1)/(Q132/1.6)+1/(R132/1.37)) + DM132/((DM132+1)/(Q132/1.6) + DM132/(R132/1.37))</f>
        <v>0</v>
      </c>
      <c r="U132">
        <f>(DH132*DK132)</f>
        <v>0</v>
      </c>
      <c r="V132">
        <f>(EA132+(U132+2*0.95*5.67E-8*(((EA132+$B$7)+273)^4-(EA132+273)^4)-44100*J132)/(1.84*29.3*R132+8*0.95*5.67E-8*(EA132+273)^3))</f>
        <v>0</v>
      </c>
      <c r="W132">
        <f>($C$7*EB132+$D$7*EC132+$E$7*V132)</f>
        <v>0</v>
      </c>
      <c r="X132">
        <f>0.61365*exp(17.502*W132/(240.97+W132))</f>
        <v>0</v>
      </c>
      <c r="Y132">
        <f>(Z132/AA132*100)</f>
        <v>0</v>
      </c>
      <c r="Z132">
        <f>DT132*(DY132+DZ132)/1000</f>
        <v>0</v>
      </c>
      <c r="AA132">
        <f>0.61365*exp(17.502*EA132/(240.97+EA132))</f>
        <v>0</v>
      </c>
      <c r="AB132">
        <f>(X132-DT132*(DY132+DZ132)/1000)</f>
        <v>0</v>
      </c>
      <c r="AC132">
        <f>(-J132*44100)</f>
        <v>0</v>
      </c>
      <c r="AD132">
        <f>2*29.3*R132*0.92*(EA132-W132)</f>
        <v>0</v>
      </c>
      <c r="AE132">
        <f>2*0.95*5.67E-8*(((EA132+$B$7)+273)^4-(W132+273)^4)</f>
        <v>0</v>
      </c>
      <c r="AF132">
        <f>U132+AE132+AC132+AD132</f>
        <v>0</v>
      </c>
      <c r="AG132">
        <f>DX132*AU132*(DS132-DR132*(1000-AU132*DU132)/(1000-AU132*DT132))/(100*DL132)</f>
        <v>0</v>
      </c>
      <c r="AH132">
        <f>1000*DX132*AU132*(DT132-DU132)/(100*DL132*(1000-AU132*DT132))</f>
        <v>0</v>
      </c>
      <c r="AI132">
        <f>(AJ132 - AK132 - DY132*1E3/(8.314*(EA132+273.15)) * AM132/DX132 * AL132) * DX132/(100*DL132) * (1000 - DU132)/1000</f>
        <v>0</v>
      </c>
      <c r="AJ132">
        <v>138.610557846218</v>
      </c>
      <c r="AK132">
        <v>149.233448484848</v>
      </c>
      <c r="AL132">
        <v>-3.28145225485271</v>
      </c>
      <c r="AM132">
        <v>64.8317152788884</v>
      </c>
      <c r="AN132">
        <f>(AP132 - AO132 + DY132*1E3/(8.314*(EA132+273.15)) * AR132/DX132 * AQ132) * DX132/(100*DL132) * 1000/(1000 - AP132)</f>
        <v>0</v>
      </c>
      <c r="AO132">
        <v>25.2453633080832</v>
      </c>
      <c r="AP132">
        <v>34.5078066666667</v>
      </c>
      <c r="AQ132">
        <v>7.33065362508758e-05</v>
      </c>
      <c r="AR132">
        <v>110.920641210874</v>
      </c>
      <c r="AS132">
        <v>0</v>
      </c>
      <c r="AT132">
        <v>0</v>
      </c>
      <c r="AU132">
        <f>IF(AS132*$H$13&gt;=AW132,1.0,(AW132/(AW132-AS132*$H$13)))</f>
        <v>0</v>
      </c>
      <c r="AV132">
        <f>(AU132-1)*100</f>
        <v>0</v>
      </c>
      <c r="AW132">
        <f>MAX(0,($B$13+$C$13*EF132)/(1+$D$13*EF132)*DY132/(EA132+273)*$E$13)</f>
        <v>0</v>
      </c>
      <c r="AX132" t="s">
        <v>437</v>
      </c>
      <c r="AY132" t="s">
        <v>437</v>
      </c>
      <c r="AZ132">
        <v>0</v>
      </c>
      <c r="BA132">
        <v>0</v>
      </c>
      <c r="BB132">
        <f>1-AZ132/BA132</f>
        <v>0</v>
      </c>
      <c r="BC132">
        <v>0</v>
      </c>
      <c r="BD132" t="s">
        <v>437</v>
      </c>
      <c r="BE132" t="s">
        <v>437</v>
      </c>
      <c r="BF132">
        <v>0</v>
      </c>
      <c r="BG132">
        <v>0</v>
      </c>
      <c r="BH132">
        <f>1-BF132/BG132</f>
        <v>0</v>
      </c>
      <c r="BI132">
        <v>0.5</v>
      </c>
      <c r="BJ132">
        <f>DI132</f>
        <v>0</v>
      </c>
      <c r="BK132">
        <f>L132</f>
        <v>0</v>
      </c>
      <c r="BL132">
        <f>BH132*BI132*BJ132</f>
        <v>0</v>
      </c>
      <c r="BM132">
        <f>(BK132-BC132)/BJ132</f>
        <v>0</v>
      </c>
      <c r="BN132">
        <f>(BA132-BG132)/BG132</f>
        <v>0</v>
      </c>
      <c r="BO132">
        <f>AZ132/(BB132+AZ132/BG132)</f>
        <v>0</v>
      </c>
      <c r="BP132" t="s">
        <v>437</v>
      </c>
      <c r="BQ132">
        <v>0</v>
      </c>
      <c r="BR132">
        <f>IF(BQ132&lt;&gt;0, BQ132, BO132)</f>
        <v>0</v>
      </c>
      <c r="BS132">
        <f>1-BR132/BG132</f>
        <v>0</v>
      </c>
      <c r="BT132">
        <f>(BG132-BF132)/(BG132-BR132)</f>
        <v>0</v>
      </c>
      <c r="BU132">
        <f>(BA132-BG132)/(BA132-BR132)</f>
        <v>0</v>
      </c>
      <c r="BV132">
        <f>(BG132-BF132)/(BG132-AZ132)</f>
        <v>0</v>
      </c>
      <c r="BW132">
        <f>(BA132-BG132)/(BA132-AZ132)</f>
        <v>0</v>
      </c>
      <c r="BX132">
        <f>(BT132*BR132/BF132)</f>
        <v>0</v>
      </c>
      <c r="BY132">
        <f>(1-BX132)</f>
        <v>0</v>
      </c>
      <c r="DH132">
        <f>$B$11*EG132+$C$11*EH132+$F$11*ES132*(1-EV132)</f>
        <v>0</v>
      </c>
      <c r="DI132">
        <f>DH132*DJ132</f>
        <v>0</v>
      </c>
      <c r="DJ132">
        <f>($B$11*$D$9+$C$11*$D$9+$F$11*((FF132+EX132)/MAX(FF132+EX132+FG132, 0.1)*$I$9+FG132/MAX(FF132+EX132+FG132, 0.1)*$J$9))/($B$11+$C$11+$F$11)</f>
        <v>0</v>
      </c>
      <c r="DK132">
        <f>($B$11*$K$9+$C$11*$K$9+$F$11*((FF132+EX132)/MAX(FF132+EX132+FG132, 0.1)*$P$9+FG132/MAX(FF132+EX132+FG132, 0.1)*$Q$9))/($B$11+$C$11+$F$11)</f>
        <v>0</v>
      </c>
      <c r="DL132">
        <v>6</v>
      </c>
      <c r="DM132">
        <v>0.5</v>
      </c>
      <c r="DN132" t="s">
        <v>438</v>
      </c>
      <c r="DO132">
        <v>2</v>
      </c>
      <c r="DP132" t="b">
        <v>1</v>
      </c>
      <c r="DQ132">
        <v>1761409991.94615</v>
      </c>
      <c r="DR132">
        <v>166.649153846154</v>
      </c>
      <c r="DS132">
        <v>151.150538461538</v>
      </c>
      <c r="DT132">
        <v>34.4915384615385</v>
      </c>
      <c r="DU132">
        <v>25.2462230769231</v>
      </c>
      <c r="DV132">
        <v>165.551692307692</v>
      </c>
      <c r="DW132">
        <v>34.1763461538462</v>
      </c>
      <c r="DX132">
        <v>500.016538461538</v>
      </c>
      <c r="DY132">
        <v>90.2853615384615</v>
      </c>
      <c r="DZ132">
        <v>0.0342261538461539</v>
      </c>
      <c r="EA132">
        <v>36.8070692307692</v>
      </c>
      <c r="EB132">
        <v>36.0225153846154</v>
      </c>
      <c r="EC132">
        <v>999.9</v>
      </c>
      <c r="ED132">
        <v>0</v>
      </c>
      <c r="EE132">
        <v>0</v>
      </c>
      <c r="EF132">
        <v>9997.50076923077</v>
      </c>
      <c r="EG132">
        <v>0</v>
      </c>
      <c r="EH132">
        <v>1227.76230769231</v>
      </c>
      <c r="EI132">
        <v>15.4986153846154</v>
      </c>
      <c r="EJ132">
        <v>172.602307692308</v>
      </c>
      <c r="EK132">
        <v>155.065384615385</v>
      </c>
      <c r="EL132">
        <v>9.24530384615385</v>
      </c>
      <c r="EM132">
        <v>151.150538461538</v>
      </c>
      <c r="EN132">
        <v>25.2462230769231</v>
      </c>
      <c r="EO132">
        <v>3.11408230769231</v>
      </c>
      <c r="EP132">
        <v>2.27936538461538</v>
      </c>
      <c r="EQ132">
        <v>24.6508076923077</v>
      </c>
      <c r="ER132">
        <v>19.5313153846154</v>
      </c>
      <c r="ES132">
        <v>1199.99230769231</v>
      </c>
      <c r="ET132">
        <v>0.967008846153846</v>
      </c>
      <c r="EU132">
        <v>0.0329913</v>
      </c>
      <c r="EV132">
        <v>0</v>
      </c>
      <c r="EW132">
        <v>1440.92076923077</v>
      </c>
      <c r="EX132">
        <v>5.00059</v>
      </c>
      <c r="EY132">
        <v>17621.8538461538</v>
      </c>
      <c r="EZ132">
        <v>10358.6692307692</v>
      </c>
      <c r="FA132">
        <v>49.2403076923077</v>
      </c>
      <c r="FB132">
        <v>50.812</v>
      </c>
      <c r="FC132">
        <v>49.3556153846154</v>
      </c>
      <c r="FD132">
        <v>50.6007692307692</v>
      </c>
      <c r="FE132">
        <v>50.4951538461538</v>
      </c>
      <c r="FF132">
        <v>1155.57076923077</v>
      </c>
      <c r="FG132">
        <v>39.42</v>
      </c>
      <c r="FH132">
        <v>0</v>
      </c>
      <c r="FI132">
        <v>1761409960.3</v>
      </c>
      <c r="FJ132">
        <v>0</v>
      </c>
      <c r="FK132">
        <v>1439.594</v>
      </c>
      <c r="FL132">
        <v>-72.9423078137843</v>
      </c>
      <c r="FM132">
        <v>-861.000001135263</v>
      </c>
      <c r="FN132">
        <v>17606.804</v>
      </c>
      <c r="FO132">
        <v>15</v>
      </c>
      <c r="FP132">
        <v>0</v>
      </c>
      <c r="FQ132" t="s">
        <v>439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15.02952</v>
      </c>
      <c r="GD132">
        <v>11.7504721804511</v>
      </c>
      <c r="GE132">
        <v>1.14985107931419</v>
      </c>
      <c r="GF132">
        <v>0</v>
      </c>
      <c r="GG132">
        <v>1443.53058823529</v>
      </c>
      <c r="GH132">
        <v>-60.996791471147</v>
      </c>
      <c r="GI132">
        <v>6.03803237388612</v>
      </c>
      <c r="GJ132">
        <v>-1</v>
      </c>
      <c r="GK132">
        <v>9.239422</v>
      </c>
      <c r="GL132">
        <v>0.144295939849649</v>
      </c>
      <c r="GM132">
        <v>0.0139152210187263</v>
      </c>
      <c r="GN132">
        <v>0</v>
      </c>
      <c r="GO132">
        <v>0</v>
      </c>
      <c r="GP132">
        <v>2</v>
      </c>
      <c r="GQ132" t="s">
        <v>473</v>
      </c>
      <c r="GR132">
        <v>3.13048</v>
      </c>
      <c r="GS132">
        <v>2.7124</v>
      </c>
      <c r="GT132">
        <v>0.0339619</v>
      </c>
      <c r="GU132">
        <v>0.0305077</v>
      </c>
      <c r="GV132">
        <v>0.130284</v>
      </c>
      <c r="GW132">
        <v>0.104681</v>
      </c>
      <c r="GX132">
        <v>35672.2</v>
      </c>
      <c r="GY132">
        <v>38105.4</v>
      </c>
      <c r="GZ132">
        <v>33469.1</v>
      </c>
      <c r="HA132">
        <v>35648.1</v>
      </c>
      <c r="HB132">
        <v>41295.5</v>
      </c>
      <c r="HC132">
        <v>45885.1</v>
      </c>
      <c r="HD132">
        <v>52366.4</v>
      </c>
      <c r="HE132">
        <v>57037.8</v>
      </c>
      <c r="HF132">
        <v>1.82638</v>
      </c>
      <c r="HG132">
        <v>1.68722</v>
      </c>
      <c r="HH132">
        <v>-0.00758097</v>
      </c>
      <c r="HI132">
        <v>0</v>
      </c>
      <c r="HJ132">
        <v>36.1314</v>
      </c>
      <c r="HK132">
        <v>999.9</v>
      </c>
      <c r="HL132">
        <v>59.089</v>
      </c>
      <c r="HM132">
        <v>28.742</v>
      </c>
      <c r="HN132">
        <v>25.9301</v>
      </c>
      <c r="HO132">
        <v>55.869</v>
      </c>
      <c r="HP132">
        <v>43.6699</v>
      </c>
      <c r="HQ132">
        <v>1</v>
      </c>
      <c r="HR132">
        <v>1.00431</v>
      </c>
      <c r="HS132">
        <v>3.04181</v>
      </c>
      <c r="HT132">
        <v>20.108</v>
      </c>
      <c r="HU132">
        <v>5.19138</v>
      </c>
      <c r="HV132">
        <v>12.0099</v>
      </c>
      <c r="HW132">
        <v>4.9729</v>
      </c>
      <c r="HX132">
        <v>3.29495</v>
      </c>
      <c r="HY132">
        <v>9999</v>
      </c>
      <c r="HZ132">
        <v>9999</v>
      </c>
      <c r="IA132">
        <v>999.9</v>
      </c>
      <c r="IB132">
        <v>9999</v>
      </c>
      <c r="IC132">
        <v>1.8632</v>
      </c>
      <c r="ID132">
        <v>1.86812</v>
      </c>
      <c r="IE132">
        <v>1.86783</v>
      </c>
      <c r="IF132">
        <v>1.86905</v>
      </c>
      <c r="IG132">
        <v>1.86982</v>
      </c>
      <c r="IH132">
        <v>1.86589</v>
      </c>
      <c r="II132">
        <v>1.86703</v>
      </c>
      <c r="IJ132">
        <v>1.86842</v>
      </c>
      <c r="IK132">
        <v>5</v>
      </c>
      <c r="IL132">
        <v>0</v>
      </c>
      <c r="IM132">
        <v>0</v>
      </c>
      <c r="IN132">
        <v>0</v>
      </c>
      <c r="IO132" t="s">
        <v>441</v>
      </c>
      <c r="IP132" t="s">
        <v>442</v>
      </c>
      <c r="IQ132" t="s">
        <v>443</v>
      </c>
      <c r="IR132" t="s">
        <v>443</v>
      </c>
      <c r="IS132" t="s">
        <v>443</v>
      </c>
      <c r="IT132" t="s">
        <v>443</v>
      </c>
      <c r="IU132">
        <v>0</v>
      </c>
      <c r="IV132">
        <v>100</v>
      </c>
      <c r="IW132">
        <v>100</v>
      </c>
      <c r="IX132">
        <v>1.097</v>
      </c>
      <c r="IY132">
        <v>0.3152</v>
      </c>
      <c r="IZ132">
        <v>1.09748391826392</v>
      </c>
      <c r="JA132">
        <v>0</v>
      </c>
      <c r="JB132">
        <v>0</v>
      </c>
      <c r="JC132">
        <v>0</v>
      </c>
      <c r="JD132">
        <v>0.315191680746845</v>
      </c>
      <c r="JE132">
        <v>0</v>
      </c>
      <c r="JF132">
        <v>0</v>
      </c>
      <c r="JG132">
        <v>0</v>
      </c>
      <c r="JH132">
        <v>5</v>
      </c>
      <c r="JI132">
        <v>2273</v>
      </c>
      <c r="JJ132">
        <v>0</v>
      </c>
      <c r="JK132">
        <v>25</v>
      </c>
      <c r="JL132">
        <v>29356833.3</v>
      </c>
      <c r="JM132">
        <v>29356833.3</v>
      </c>
      <c r="JN132">
        <v>0.38208</v>
      </c>
      <c r="JO132">
        <v>2.65015</v>
      </c>
      <c r="JP132">
        <v>1.54785</v>
      </c>
      <c r="JQ132">
        <v>2.32178</v>
      </c>
      <c r="JR132">
        <v>1.64673</v>
      </c>
      <c r="JS132">
        <v>2.36694</v>
      </c>
      <c r="JT132">
        <v>33.0206</v>
      </c>
      <c r="JU132">
        <v>24.1926</v>
      </c>
      <c r="JV132">
        <v>18</v>
      </c>
      <c r="JW132">
        <v>503.403</v>
      </c>
      <c r="JX132">
        <v>406.842</v>
      </c>
      <c r="JY132">
        <v>32.4066</v>
      </c>
      <c r="JZ132">
        <v>39.3138</v>
      </c>
      <c r="KA132">
        <v>30.0016</v>
      </c>
      <c r="KB132">
        <v>38.8611</v>
      </c>
      <c r="KC132">
        <v>38.7568</v>
      </c>
      <c r="KD132">
        <v>7.57884</v>
      </c>
      <c r="KE132">
        <v>0</v>
      </c>
      <c r="KF132">
        <v>100</v>
      </c>
      <c r="KG132">
        <v>32.4021</v>
      </c>
      <c r="KH132">
        <v>102.924</v>
      </c>
      <c r="KI132">
        <v>34.4966</v>
      </c>
      <c r="KJ132">
        <v>95.0812</v>
      </c>
      <c r="KK132">
        <v>92.3737</v>
      </c>
    </row>
    <row r="133" spans="1:297">
      <c r="A133">
        <v>117</v>
      </c>
      <c r="B133">
        <v>1761410005.1</v>
      </c>
      <c r="C133">
        <v>1824.09999990463</v>
      </c>
      <c r="D133" t="s">
        <v>677</v>
      </c>
      <c r="E133" t="s">
        <v>678</v>
      </c>
      <c r="F133">
        <v>5</v>
      </c>
      <c r="G133" t="s">
        <v>638</v>
      </c>
      <c r="H133" t="s">
        <v>436</v>
      </c>
      <c r="I133">
        <v>1761409996.94615</v>
      </c>
      <c r="J133">
        <f>(K133)/1000</f>
        <v>0</v>
      </c>
      <c r="K133">
        <f>IF(DP133, AN133, AH133)</f>
        <v>0</v>
      </c>
      <c r="L133">
        <f>IF(DP133, AI133, AG133)</f>
        <v>0</v>
      </c>
      <c r="M133">
        <f>DR133 - IF(AU133&gt;1, L133*DL133*100.0/(AW133), 0)</f>
        <v>0</v>
      </c>
      <c r="N133">
        <f>((T133-J133/2)*M133-L133)/(T133+J133/2)</f>
        <v>0</v>
      </c>
      <c r="O133">
        <f>N133*(DY133+DZ133)/1000.0</f>
        <v>0</v>
      </c>
      <c r="P133">
        <f>(DR133 - IF(AU133&gt;1, L133*DL133*100.0/(AW133), 0))*(DY133+DZ133)/1000.0</f>
        <v>0</v>
      </c>
      <c r="Q133">
        <f>2.0/((1/S133-1/R133)+SIGN(S133)*SQRT((1/S133-1/R133)*(1/S133-1/R133) + 4*DM133/((DM133+1)*(DM133+1))*(2*1/S133*1/R133-1/R133*1/R133)))</f>
        <v>0</v>
      </c>
      <c r="R133">
        <f>IF(LEFT(DN133,1)&lt;&gt;"0",IF(LEFT(DN133,1)="1",3.0,DO133),$D$5+$E$5*(EF133*DY133/($K$5*1000))+$F$5*(EF133*DY133/($K$5*1000))*MAX(MIN(DL133,$J$5),$I$5)*MAX(MIN(DL133,$J$5),$I$5)+$G$5*MAX(MIN(DL133,$J$5),$I$5)*(EF133*DY133/($K$5*1000))+$H$5*(EF133*DY133/($K$5*1000))*(EF133*DY133/($K$5*1000)))</f>
        <v>0</v>
      </c>
      <c r="S133">
        <f>J133*(1000-(1000*0.61365*exp(17.502*W133/(240.97+W133))/(DY133+DZ133)+DT133)/2)/(1000*0.61365*exp(17.502*W133/(240.97+W133))/(DY133+DZ133)-DT133)</f>
        <v>0</v>
      </c>
      <c r="T133">
        <f>1/((DM133+1)/(Q133/1.6)+1/(R133/1.37)) + DM133/((DM133+1)/(Q133/1.6) + DM133/(R133/1.37))</f>
        <v>0</v>
      </c>
      <c r="U133">
        <f>(DH133*DK133)</f>
        <v>0</v>
      </c>
      <c r="V133">
        <f>(EA133+(U133+2*0.95*5.67E-8*(((EA133+$B$7)+273)^4-(EA133+273)^4)-44100*J133)/(1.84*29.3*R133+8*0.95*5.67E-8*(EA133+273)^3))</f>
        <v>0</v>
      </c>
      <c r="W133">
        <f>($C$7*EB133+$D$7*EC133+$E$7*V133)</f>
        <v>0</v>
      </c>
      <c r="X133">
        <f>0.61365*exp(17.502*W133/(240.97+W133))</f>
        <v>0</v>
      </c>
      <c r="Y133">
        <f>(Z133/AA133*100)</f>
        <v>0</v>
      </c>
      <c r="Z133">
        <f>DT133*(DY133+DZ133)/1000</f>
        <v>0</v>
      </c>
      <c r="AA133">
        <f>0.61365*exp(17.502*EA133/(240.97+EA133))</f>
        <v>0</v>
      </c>
      <c r="AB133">
        <f>(X133-DT133*(DY133+DZ133)/1000)</f>
        <v>0</v>
      </c>
      <c r="AC133">
        <f>(-J133*44100)</f>
        <v>0</v>
      </c>
      <c r="AD133">
        <f>2*29.3*R133*0.92*(EA133-W133)</f>
        <v>0</v>
      </c>
      <c r="AE133">
        <f>2*0.95*5.67E-8*(((EA133+$B$7)+273)^4-(W133+273)^4)</f>
        <v>0</v>
      </c>
      <c r="AF133">
        <f>U133+AE133+AC133+AD133</f>
        <v>0</v>
      </c>
      <c r="AG133">
        <f>DX133*AU133*(DS133-DR133*(1000-AU133*DU133)/(1000-AU133*DT133))/(100*DL133)</f>
        <v>0</v>
      </c>
      <c r="AH133">
        <f>1000*DX133*AU133*(DT133-DU133)/(100*DL133*(1000-AU133*DT133))</f>
        <v>0</v>
      </c>
      <c r="AI133">
        <f>(AJ133 - AK133 - DY133*1E3/(8.314*(EA133+273.15)) * AM133/DX133 * AL133) * DX133/(100*DL133) * (1000 - DU133)/1000</f>
        <v>0</v>
      </c>
      <c r="AJ133">
        <v>122.331242596284</v>
      </c>
      <c r="AK133">
        <v>133.375818181818</v>
      </c>
      <c r="AL133">
        <v>-3.16915501546328</v>
      </c>
      <c r="AM133">
        <v>64.8317152788884</v>
      </c>
      <c r="AN133">
        <f>(AP133 - AO133 + DY133*1E3/(8.314*(EA133+273.15)) * AR133/DX133 * AQ133) * DX133/(100*DL133) * 1000/(1000 - AP133)</f>
        <v>0</v>
      </c>
      <c r="AO133">
        <v>25.2454178638104</v>
      </c>
      <c r="AP133">
        <v>34.5279115151515</v>
      </c>
      <c r="AQ133">
        <v>9.20914536756662e-05</v>
      </c>
      <c r="AR133">
        <v>110.920641210874</v>
      </c>
      <c r="AS133">
        <v>0</v>
      </c>
      <c r="AT133">
        <v>0</v>
      </c>
      <c r="AU133">
        <f>IF(AS133*$H$13&gt;=AW133,1.0,(AW133/(AW133-AS133*$H$13)))</f>
        <v>0</v>
      </c>
      <c r="AV133">
        <f>(AU133-1)*100</f>
        <v>0</v>
      </c>
      <c r="AW133">
        <f>MAX(0,($B$13+$C$13*EF133)/(1+$D$13*EF133)*DY133/(EA133+273)*$E$13)</f>
        <v>0</v>
      </c>
      <c r="AX133" t="s">
        <v>437</v>
      </c>
      <c r="AY133" t="s">
        <v>437</v>
      </c>
      <c r="AZ133">
        <v>0</v>
      </c>
      <c r="BA133">
        <v>0</v>
      </c>
      <c r="BB133">
        <f>1-AZ133/BA133</f>
        <v>0</v>
      </c>
      <c r="BC133">
        <v>0</v>
      </c>
      <c r="BD133" t="s">
        <v>437</v>
      </c>
      <c r="BE133" t="s">
        <v>437</v>
      </c>
      <c r="BF133">
        <v>0</v>
      </c>
      <c r="BG133">
        <v>0</v>
      </c>
      <c r="BH133">
        <f>1-BF133/BG133</f>
        <v>0</v>
      </c>
      <c r="BI133">
        <v>0.5</v>
      </c>
      <c r="BJ133">
        <f>DI133</f>
        <v>0</v>
      </c>
      <c r="BK133">
        <f>L133</f>
        <v>0</v>
      </c>
      <c r="BL133">
        <f>BH133*BI133*BJ133</f>
        <v>0</v>
      </c>
      <c r="BM133">
        <f>(BK133-BC133)/BJ133</f>
        <v>0</v>
      </c>
      <c r="BN133">
        <f>(BA133-BG133)/BG133</f>
        <v>0</v>
      </c>
      <c r="BO133">
        <f>AZ133/(BB133+AZ133/BG133)</f>
        <v>0</v>
      </c>
      <c r="BP133" t="s">
        <v>437</v>
      </c>
      <c r="BQ133">
        <v>0</v>
      </c>
      <c r="BR133">
        <f>IF(BQ133&lt;&gt;0, BQ133, BO133)</f>
        <v>0</v>
      </c>
      <c r="BS133">
        <f>1-BR133/BG133</f>
        <v>0</v>
      </c>
      <c r="BT133">
        <f>(BG133-BF133)/(BG133-BR133)</f>
        <v>0</v>
      </c>
      <c r="BU133">
        <f>(BA133-BG133)/(BA133-BR133)</f>
        <v>0</v>
      </c>
      <c r="BV133">
        <f>(BG133-BF133)/(BG133-AZ133)</f>
        <v>0</v>
      </c>
      <c r="BW133">
        <f>(BA133-BG133)/(BA133-AZ133)</f>
        <v>0</v>
      </c>
      <c r="BX133">
        <f>(BT133*BR133/BF133)</f>
        <v>0</v>
      </c>
      <c r="BY133">
        <f>(1-BX133)</f>
        <v>0</v>
      </c>
      <c r="DH133">
        <f>$B$11*EG133+$C$11*EH133+$F$11*ES133*(1-EV133)</f>
        <v>0</v>
      </c>
      <c r="DI133">
        <f>DH133*DJ133</f>
        <v>0</v>
      </c>
      <c r="DJ133">
        <f>($B$11*$D$9+$C$11*$D$9+$F$11*((FF133+EX133)/MAX(FF133+EX133+FG133, 0.1)*$I$9+FG133/MAX(FF133+EX133+FG133, 0.1)*$J$9))/($B$11+$C$11+$F$11)</f>
        <v>0</v>
      </c>
      <c r="DK133">
        <f>($B$11*$K$9+$C$11*$K$9+$F$11*((FF133+EX133)/MAX(FF133+EX133+FG133, 0.1)*$P$9+FG133/MAX(FF133+EX133+FG133, 0.1)*$Q$9))/($B$11+$C$11+$F$11)</f>
        <v>0</v>
      </c>
      <c r="DL133">
        <v>6</v>
      </c>
      <c r="DM133">
        <v>0.5</v>
      </c>
      <c r="DN133" t="s">
        <v>438</v>
      </c>
      <c r="DO133">
        <v>2</v>
      </c>
      <c r="DP133" t="b">
        <v>1</v>
      </c>
      <c r="DQ133">
        <v>1761409996.94615</v>
      </c>
      <c r="DR133">
        <v>150.982461538462</v>
      </c>
      <c r="DS133">
        <v>134.755461538462</v>
      </c>
      <c r="DT133">
        <v>34.5035384615385</v>
      </c>
      <c r="DU133">
        <v>25.2449538461538</v>
      </c>
      <c r="DV133">
        <v>149.884769230769</v>
      </c>
      <c r="DW133">
        <v>34.1883461538462</v>
      </c>
      <c r="DX133">
        <v>499.972307692308</v>
      </c>
      <c r="DY133">
        <v>90.2852307692308</v>
      </c>
      <c r="DZ133">
        <v>0.0344423</v>
      </c>
      <c r="EA133">
        <v>36.8063384615385</v>
      </c>
      <c r="EB133">
        <v>36.0163615384615</v>
      </c>
      <c r="EC133">
        <v>999.9</v>
      </c>
      <c r="ED133">
        <v>0</v>
      </c>
      <c r="EE133">
        <v>0</v>
      </c>
      <c r="EF133">
        <v>9991.86846153846</v>
      </c>
      <c r="EG133">
        <v>0</v>
      </c>
      <c r="EH133">
        <v>1227.70769230769</v>
      </c>
      <c r="EI133">
        <v>16.2269692307692</v>
      </c>
      <c r="EJ133">
        <v>156.377769230769</v>
      </c>
      <c r="EK133">
        <v>138.245384615385</v>
      </c>
      <c r="EL133">
        <v>9.25858076923077</v>
      </c>
      <c r="EM133">
        <v>134.755461538462</v>
      </c>
      <c r="EN133">
        <v>25.2449538461538</v>
      </c>
      <c r="EO133">
        <v>3.11516</v>
      </c>
      <c r="EP133">
        <v>2.27924692307692</v>
      </c>
      <c r="EQ133">
        <v>24.6566</v>
      </c>
      <c r="ER133">
        <v>19.5304769230769</v>
      </c>
      <c r="ES133">
        <v>1200.03230769231</v>
      </c>
      <c r="ET133">
        <v>0.967008307692308</v>
      </c>
      <c r="EU133">
        <v>0.0329918076923077</v>
      </c>
      <c r="EV133">
        <v>0</v>
      </c>
      <c r="EW133">
        <v>1434.40384615385</v>
      </c>
      <c r="EX133">
        <v>5.00059</v>
      </c>
      <c r="EY133">
        <v>17546.8076923077</v>
      </c>
      <c r="EZ133">
        <v>10359.0153846154</v>
      </c>
      <c r="FA133">
        <v>49.2547692307692</v>
      </c>
      <c r="FB133">
        <v>50.8168461538462</v>
      </c>
      <c r="FC133">
        <v>49.3701538461538</v>
      </c>
      <c r="FD133">
        <v>50.6153076923077</v>
      </c>
      <c r="FE133">
        <v>50.5</v>
      </c>
      <c r="FF133">
        <v>1155.60923076923</v>
      </c>
      <c r="FG133">
        <v>39.4223076923077</v>
      </c>
      <c r="FH133">
        <v>0</v>
      </c>
      <c r="FI133">
        <v>1761409965.1</v>
      </c>
      <c r="FJ133">
        <v>0</v>
      </c>
      <c r="FK133">
        <v>1433.03</v>
      </c>
      <c r="FL133">
        <v>-90.0923078276942</v>
      </c>
      <c r="FM133">
        <v>-1041.43077062953</v>
      </c>
      <c r="FN133">
        <v>17530.564</v>
      </c>
      <c r="FO133">
        <v>15</v>
      </c>
      <c r="FP133">
        <v>0</v>
      </c>
      <c r="FQ133" t="s">
        <v>439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15.7919095238095</v>
      </c>
      <c r="GD133">
        <v>9.29308051948052</v>
      </c>
      <c r="GE133">
        <v>0.966210608957321</v>
      </c>
      <c r="GF133">
        <v>0</v>
      </c>
      <c r="GG133">
        <v>1438.00294117647</v>
      </c>
      <c r="GH133">
        <v>-76.53475929837</v>
      </c>
      <c r="GI133">
        <v>7.56264641254935</v>
      </c>
      <c r="GJ133">
        <v>-1</v>
      </c>
      <c r="GK133">
        <v>9.25158666666666</v>
      </c>
      <c r="GL133">
        <v>0.155645454545445</v>
      </c>
      <c r="GM133">
        <v>0.0158562231536523</v>
      </c>
      <c r="GN133">
        <v>0</v>
      </c>
      <c r="GO133">
        <v>0</v>
      </c>
      <c r="GP133">
        <v>2</v>
      </c>
      <c r="GQ133" t="s">
        <v>473</v>
      </c>
      <c r="GR133">
        <v>3.13055</v>
      </c>
      <c r="GS133">
        <v>2.71283</v>
      </c>
      <c r="GT133">
        <v>0.0304624</v>
      </c>
      <c r="GU133">
        <v>0.0268753</v>
      </c>
      <c r="GV133">
        <v>0.130327</v>
      </c>
      <c r="GW133">
        <v>0.104677</v>
      </c>
      <c r="GX133">
        <v>35799.8</v>
      </c>
      <c r="GY133">
        <v>38246.3</v>
      </c>
      <c r="GZ133">
        <v>33467.9</v>
      </c>
      <c r="HA133">
        <v>35646.8</v>
      </c>
      <c r="HB133">
        <v>41292</v>
      </c>
      <c r="HC133">
        <v>45883.3</v>
      </c>
      <c r="HD133">
        <v>52364.8</v>
      </c>
      <c r="HE133">
        <v>57035.8</v>
      </c>
      <c r="HF133">
        <v>1.82625</v>
      </c>
      <c r="HG133">
        <v>1.68738</v>
      </c>
      <c r="HH133">
        <v>-0.00794977</v>
      </c>
      <c r="HI133">
        <v>0</v>
      </c>
      <c r="HJ133">
        <v>36.1347</v>
      </c>
      <c r="HK133">
        <v>999.9</v>
      </c>
      <c r="HL133">
        <v>59.065</v>
      </c>
      <c r="HM133">
        <v>28.752</v>
      </c>
      <c r="HN133">
        <v>25.9356</v>
      </c>
      <c r="HO133">
        <v>55.489</v>
      </c>
      <c r="HP133">
        <v>43.6779</v>
      </c>
      <c r="HQ133">
        <v>1</v>
      </c>
      <c r="HR133">
        <v>1.00585</v>
      </c>
      <c r="HS133">
        <v>3.00927</v>
      </c>
      <c r="HT133">
        <v>20.1086</v>
      </c>
      <c r="HU133">
        <v>5.19093</v>
      </c>
      <c r="HV133">
        <v>12.0099</v>
      </c>
      <c r="HW133">
        <v>4.9727</v>
      </c>
      <c r="HX133">
        <v>3.2949</v>
      </c>
      <c r="HY133">
        <v>9999</v>
      </c>
      <c r="HZ133">
        <v>9999</v>
      </c>
      <c r="IA133">
        <v>999.9</v>
      </c>
      <c r="IB133">
        <v>9999</v>
      </c>
      <c r="IC133">
        <v>1.86318</v>
      </c>
      <c r="ID133">
        <v>1.86811</v>
      </c>
      <c r="IE133">
        <v>1.86783</v>
      </c>
      <c r="IF133">
        <v>1.86904</v>
      </c>
      <c r="IG133">
        <v>1.86981</v>
      </c>
      <c r="IH133">
        <v>1.86588</v>
      </c>
      <c r="II133">
        <v>1.86702</v>
      </c>
      <c r="IJ133">
        <v>1.86839</v>
      </c>
      <c r="IK133">
        <v>5</v>
      </c>
      <c r="IL133">
        <v>0</v>
      </c>
      <c r="IM133">
        <v>0</v>
      </c>
      <c r="IN133">
        <v>0</v>
      </c>
      <c r="IO133" t="s">
        <v>441</v>
      </c>
      <c r="IP133" t="s">
        <v>442</v>
      </c>
      <c r="IQ133" t="s">
        <v>443</v>
      </c>
      <c r="IR133" t="s">
        <v>443</v>
      </c>
      <c r="IS133" t="s">
        <v>443</v>
      </c>
      <c r="IT133" t="s">
        <v>443</v>
      </c>
      <c r="IU133">
        <v>0</v>
      </c>
      <c r="IV133">
        <v>100</v>
      </c>
      <c r="IW133">
        <v>100</v>
      </c>
      <c r="IX133">
        <v>1.098</v>
      </c>
      <c r="IY133">
        <v>0.3152</v>
      </c>
      <c r="IZ133">
        <v>1.09748391826392</v>
      </c>
      <c r="JA133">
        <v>0</v>
      </c>
      <c r="JB133">
        <v>0</v>
      </c>
      <c r="JC133">
        <v>0</v>
      </c>
      <c r="JD133">
        <v>0.315191680746845</v>
      </c>
      <c r="JE133">
        <v>0</v>
      </c>
      <c r="JF133">
        <v>0</v>
      </c>
      <c r="JG133">
        <v>0</v>
      </c>
      <c r="JH133">
        <v>5</v>
      </c>
      <c r="JI133">
        <v>2273</v>
      </c>
      <c r="JJ133">
        <v>0</v>
      </c>
      <c r="JK133">
        <v>25</v>
      </c>
      <c r="JL133">
        <v>29356833.4</v>
      </c>
      <c r="JM133">
        <v>29356833.4</v>
      </c>
      <c r="JN133">
        <v>0.350342</v>
      </c>
      <c r="JO133">
        <v>2.66602</v>
      </c>
      <c r="JP133">
        <v>1.54785</v>
      </c>
      <c r="JQ133">
        <v>2.32178</v>
      </c>
      <c r="JR133">
        <v>1.64551</v>
      </c>
      <c r="JS133">
        <v>2.25342</v>
      </c>
      <c r="JT133">
        <v>33.0206</v>
      </c>
      <c r="JU133">
        <v>24.1926</v>
      </c>
      <c r="JV133">
        <v>18</v>
      </c>
      <c r="JW133">
        <v>503.472</v>
      </c>
      <c r="JX133">
        <v>407.038</v>
      </c>
      <c r="JY133">
        <v>32.3911</v>
      </c>
      <c r="JZ133">
        <v>39.3331</v>
      </c>
      <c r="KA133">
        <v>30.0016</v>
      </c>
      <c r="KB133">
        <v>38.8825</v>
      </c>
      <c r="KC133">
        <v>38.7754</v>
      </c>
      <c r="KD133">
        <v>6.83948</v>
      </c>
      <c r="KE133">
        <v>0</v>
      </c>
      <c r="KF133">
        <v>100</v>
      </c>
      <c r="KG133">
        <v>32.3919</v>
      </c>
      <c r="KH133">
        <v>82.6541</v>
      </c>
      <c r="KI133">
        <v>34.4966</v>
      </c>
      <c r="KJ133">
        <v>95.0781</v>
      </c>
      <c r="KK133">
        <v>92.3703</v>
      </c>
    </row>
    <row r="134" spans="1:297">
      <c r="A134">
        <v>118</v>
      </c>
      <c r="B134">
        <v>1761410010.1</v>
      </c>
      <c r="C134">
        <v>1829.09999990463</v>
      </c>
      <c r="D134" t="s">
        <v>679</v>
      </c>
      <c r="E134" t="s">
        <v>680</v>
      </c>
      <c r="F134">
        <v>5</v>
      </c>
      <c r="G134" t="s">
        <v>638</v>
      </c>
      <c r="H134" t="s">
        <v>436</v>
      </c>
      <c r="I134">
        <v>1761410001.94615</v>
      </c>
      <c r="J134">
        <f>(K134)/1000</f>
        <v>0</v>
      </c>
      <c r="K134">
        <f>IF(DP134, AN134, AH134)</f>
        <v>0</v>
      </c>
      <c r="L134">
        <f>IF(DP134, AI134, AG134)</f>
        <v>0</v>
      </c>
      <c r="M134">
        <f>DR134 - IF(AU134&gt;1, L134*DL134*100.0/(AW134), 0)</f>
        <v>0</v>
      </c>
      <c r="N134">
        <f>((T134-J134/2)*M134-L134)/(T134+J134/2)</f>
        <v>0</v>
      </c>
      <c r="O134">
        <f>N134*(DY134+DZ134)/1000.0</f>
        <v>0</v>
      </c>
      <c r="P134">
        <f>(DR134 - IF(AU134&gt;1, L134*DL134*100.0/(AW134), 0))*(DY134+DZ134)/1000.0</f>
        <v>0</v>
      </c>
      <c r="Q134">
        <f>2.0/((1/S134-1/R134)+SIGN(S134)*SQRT((1/S134-1/R134)*(1/S134-1/R134) + 4*DM134/((DM134+1)*(DM134+1))*(2*1/S134*1/R134-1/R134*1/R134)))</f>
        <v>0</v>
      </c>
      <c r="R134">
        <f>IF(LEFT(DN134,1)&lt;&gt;"0",IF(LEFT(DN134,1)="1",3.0,DO134),$D$5+$E$5*(EF134*DY134/($K$5*1000))+$F$5*(EF134*DY134/($K$5*1000))*MAX(MIN(DL134,$J$5),$I$5)*MAX(MIN(DL134,$J$5),$I$5)+$G$5*MAX(MIN(DL134,$J$5),$I$5)*(EF134*DY134/($K$5*1000))+$H$5*(EF134*DY134/($K$5*1000))*(EF134*DY134/($K$5*1000)))</f>
        <v>0</v>
      </c>
      <c r="S134">
        <f>J134*(1000-(1000*0.61365*exp(17.502*W134/(240.97+W134))/(DY134+DZ134)+DT134)/2)/(1000*0.61365*exp(17.502*W134/(240.97+W134))/(DY134+DZ134)-DT134)</f>
        <v>0</v>
      </c>
      <c r="T134">
        <f>1/((DM134+1)/(Q134/1.6)+1/(R134/1.37)) + DM134/((DM134+1)/(Q134/1.6) + DM134/(R134/1.37))</f>
        <v>0</v>
      </c>
      <c r="U134">
        <f>(DH134*DK134)</f>
        <v>0</v>
      </c>
      <c r="V134">
        <f>(EA134+(U134+2*0.95*5.67E-8*(((EA134+$B$7)+273)^4-(EA134+273)^4)-44100*J134)/(1.84*29.3*R134+8*0.95*5.67E-8*(EA134+273)^3))</f>
        <v>0</v>
      </c>
      <c r="W134">
        <f>($C$7*EB134+$D$7*EC134+$E$7*V134)</f>
        <v>0</v>
      </c>
      <c r="X134">
        <f>0.61365*exp(17.502*W134/(240.97+W134))</f>
        <v>0</v>
      </c>
      <c r="Y134">
        <f>(Z134/AA134*100)</f>
        <v>0</v>
      </c>
      <c r="Z134">
        <f>DT134*(DY134+DZ134)/1000</f>
        <v>0</v>
      </c>
      <c r="AA134">
        <f>0.61365*exp(17.502*EA134/(240.97+EA134))</f>
        <v>0</v>
      </c>
      <c r="AB134">
        <f>(X134-DT134*(DY134+DZ134)/1000)</f>
        <v>0</v>
      </c>
      <c r="AC134">
        <f>(-J134*44100)</f>
        <v>0</v>
      </c>
      <c r="AD134">
        <f>2*29.3*R134*0.92*(EA134-W134)</f>
        <v>0</v>
      </c>
      <c r="AE134">
        <f>2*0.95*5.67E-8*(((EA134+$B$7)+273)^4-(W134+273)^4)</f>
        <v>0</v>
      </c>
      <c r="AF134">
        <f>U134+AE134+AC134+AD134</f>
        <v>0</v>
      </c>
      <c r="AG134">
        <f>DX134*AU134*(DS134-DR134*(1000-AU134*DU134)/(1000-AU134*DT134))/(100*DL134)</f>
        <v>0</v>
      </c>
      <c r="AH134">
        <f>1000*DX134*AU134*(DT134-DU134)/(100*DL134*(1000-AU134*DT134))</f>
        <v>0</v>
      </c>
      <c r="AI134">
        <f>(AJ134 - AK134 - DY134*1E3/(8.314*(EA134+273.15)) * AM134/DX134 * AL134) * DX134/(100*DL134) * (1000 - DU134)/1000</f>
        <v>0</v>
      </c>
      <c r="AJ134">
        <v>106.180855251834</v>
      </c>
      <c r="AK134">
        <v>117.873818181818</v>
      </c>
      <c r="AL134">
        <v>-3.09187315386822</v>
      </c>
      <c r="AM134">
        <v>64.8317152788884</v>
      </c>
      <c r="AN134">
        <f>(AP134 - AO134 + DY134*1E3/(8.314*(EA134+273.15)) * AR134/DX134 * AQ134) * DX134/(100*DL134) * 1000/(1000 - AP134)</f>
        <v>0</v>
      </c>
      <c r="AO134">
        <v>25.2459752645378</v>
      </c>
      <c r="AP134">
        <v>34.5431381818182</v>
      </c>
      <c r="AQ134">
        <v>6.71093278884505e-05</v>
      </c>
      <c r="AR134">
        <v>110.920641210874</v>
      </c>
      <c r="AS134">
        <v>0</v>
      </c>
      <c r="AT134">
        <v>0</v>
      </c>
      <c r="AU134">
        <f>IF(AS134*$H$13&gt;=AW134,1.0,(AW134/(AW134-AS134*$H$13)))</f>
        <v>0</v>
      </c>
      <c r="AV134">
        <f>(AU134-1)*100</f>
        <v>0</v>
      </c>
      <c r="AW134">
        <f>MAX(0,($B$13+$C$13*EF134)/(1+$D$13*EF134)*DY134/(EA134+273)*$E$13)</f>
        <v>0</v>
      </c>
      <c r="AX134" t="s">
        <v>437</v>
      </c>
      <c r="AY134" t="s">
        <v>437</v>
      </c>
      <c r="AZ134">
        <v>0</v>
      </c>
      <c r="BA134">
        <v>0</v>
      </c>
      <c r="BB134">
        <f>1-AZ134/BA134</f>
        <v>0</v>
      </c>
      <c r="BC134">
        <v>0</v>
      </c>
      <c r="BD134" t="s">
        <v>437</v>
      </c>
      <c r="BE134" t="s">
        <v>437</v>
      </c>
      <c r="BF134">
        <v>0</v>
      </c>
      <c r="BG134">
        <v>0</v>
      </c>
      <c r="BH134">
        <f>1-BF134/BG134</f>
        <v>0</v>
      </c>
      <c r="BI134">
        <v>0.5</v>
      </c>
      <c r="BJ134">
        <f>DI134</f>
        <v>0</v>
      </c>
      <c r="BK134">
        <f>L134</f>
        <v>0</v>
      </c>
      <c r="BL134">
        <f>BH134*BI134*BJ134</f>
        <v>0</v>
      </c>
      <c r="BM134">
        <f>(BK134-BC134)/BJ134</f>
        <v>0</v>
      </c>
      <c r="BN134">
        <f>(BA134-BG134)/BG134</f>
        <v>0</v>
      </c>
      <c r="BO134">
        <f>AZ134/(BB134+AZ134/BG134)</f>
        <v>0</v>
      </c>
      <c r="BP134" t="s">
        <v>437</v>
      </c>
      <c r="BQ134">
        <v>0</v>
      </c>
      <c r="BR134">
        <f>IF(BQ134&lt;&gt;0, BQ134, BO134)</f>
        <v>0</v>
      </c>
      <c r="BS134">
        <f>1-BR134/BG134</f>
        <v>0</v>
      </c>
      <c r="BT134">
        <f>(BG134-BF134)/(BG134-BR134)</f>
        <v>0</v>
      </c>
      <c r="BU134">
        <f>(BA134-BG134)/(BA134-BR134)</f>
        <v>0</v>
      </c>
      <c r="BV134">
        <f>(BG134-BF134)/(BG134-AZ134)</f>
        <v>0</v>
      </c>
      <c r="BW134">
        <f>(BA134-BG134)/(BA134-AZ134)</f>
        <v>0</v>
      </c>
      <c r="BX134">
        <f>(BT134*BR134/BF134)</f>
        <v>0</v>
      </c>
      <c r="BY134">
        <f>(1-BX134)</f>
        <v>0</v>
      </c>
      <c r="DH134">
        <f>$B$11*EG134+$C$11*EH134+$F$11*ES134*(1-EV134)</f>
        <v>0</v>
      </c>
      <c r="DI134">
        <f>DH134*DJ134</f>
        <v>0</v>
      </c>
      <c r="DJ134">
        <f>($B$11*$D$9+$C$11*$D$9+$F$11*((FF134+EX134)/MAX(FF134+EX134+FG134, 0.1)*$I$9+FG134/MAX(FF134+EX134+FG134, 0.1)*$J$9))/($B$11+$C$11+$F$11)</f>
        <v>0</v>
      </c>
      <c r="DK134">
        <f>($B$11*$K$9+$C$11*$K$9+$F$11*((FF134+EX134)/MAX(FF134+EX134+FG134, 0.1)*$P$9+FG134/MAX(FF134+EX134+FG134, 0.1)*$Q$9))/($B$11+$C$11+$F$11)</f>
        <v>0</v>
      </c>
      <c r="DL134">
        <v>6</v>
      </c>
      <c r="DM134">
        <v>0.5</v>
      </c>
      <c r="DN134" t="s">
        <v>438</v>
      </c>
      <c r="DO134">
        <v>2</v>
      </c>
      <c r="DP134" t="b">
        <v>1</v>
      </c>
      <c r="DQ134">
        <v>1761410001.94615</v>
      </c>
      <c r="DR134">
        <v>135.518384615385</v>
      </c>
      <c r="DS134">
        <v>118.503153846154</v>
      </c>
      <c r="DT134">
        <v>34.5188923076923</v>
      </c>
      <c r="DU134">
        <v>25.2453</v>
      </c>
      <c r="DV134">
        <v>134.420846153846</v>
      </c>
      <c r="DW134">
        <v>34.2036923076923</v>
      </c>
      <c r="DX134">
        <v>499.999615384615</v>
      </c>
      <c r="DY134">
        <v>90.2849846153846</v>
      </c>
      <c r="DZ134">
        <v>0.0346326384615385</v>
      </c>
      <c r="EA134">
        <v>36.8031461538461</v>
      </c>
      <c r="EB134">
        <v>36.0088076923077</v>
      </c>
      <c r="EC134">
        <v>999.9</v>
      </c>
      <c r="ED134">
        <v>0</v>
      </c>
      <c r="EE134">
        <v>0</v>
      </c>
      <c r="EF134">
        <v>9996.39307692308</v>
      </c>
      <c r="EG134">
        <v>0</v>
      </c>
      <c r="EH134">
        <v>1227.65692307692</v>
      </c>
      <c r="EI134">
        <v>17.0152153846154</v>
      </c>
      <c r="EJ134">
        <v>140.363307692308</v>
      </c>
      <c r="EK134">
        <v>121.572307692308</v>
      </c>
      <c r="EL134">
        <v>9.27358461538462</v>
      </c>
      <c r="EM134">
        <v>118.503153846154</v>
      </c>
      <c r="EN134">
        <v>25.2453</v>
      </c>
      <c r="EO134">
        <v>3.11653769230769</v>
      </c>
      <c r="EP134">
        <v>2.27927307692308</v>
      </c>
      <c r="EQ134">
        <v>24.664</v>
      </c>
      <c r="ER134">
        <v>19.5306538461538</v>
      </c>
      <c r="ES134">
        <v>1200.04692307692</v>
      </c>
      <c r="ET134">
        <v>0.967007153846154</v>
      </c>
      <c r="EU134">
        <v>0.0329929230769231</v>
      </c>
      <c r="EV134">
        <v>0</v>
      </c>
      <c r="EW134">
        <v>1426.44461538462</v>
      </c>
      <c r="EX134">
        <v>5.00059</v>
      </c>
      <c r="EY134">
        <v>17453.9461538462</v>
      </c>
      <c r="EZ134">
        <v>10359.1461538462</v>
      </c>
      <c r="FA134">
        <v>49.2690769230769</v>
      </c>
      <c r="FB134">
        <v>50.8362307692308</v>
      </c>
      <c r="FC134">
        <v>49.3893076923077</v>
      </c>
      <c r="FD134">
        <v>50.6296923076923</v>
      </c>
      <c r="FE134">
        <v>50.5095384615385</v>
      </c>
      <c r="FF134">
        <v>1155.62230769231</v>
      </c>
      <c r="FG134">
        <v>39.4246153846154</v>
      </c>
      <c r="FH134">
        <v>0</v>
      </c>
      <c r="FI134">
        <v>1761409969.9</v>
      </c>
      <c r="FJ134">
        <v>0</v>
      </c>
      <c r="FK134">
        <v>1425.2196</v>
      </c>
      <c r="FL134">
        <v>-106.689230605973</v>
      </c>
      <c r="FM134">
        <v>-1245.161536443</v>
      </c>
      <c r="FN134">
        <v>17439.496</v>
      </c>
      <c r="FO134">
        <v>15</v>
      </c>
      <c r="FP134">
        <v>0</v>
      </c>
      <c r="FQ134" t="s">
        <v>439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16.609965</v>
      </c>
      <c r="GD134">
        <v>8.61231428571432</v>
      </c>
      <c r="GE134">
        <v>0.896761681426565</v>
      </c>
      <c r="GF134">
        <v>0</v>
      </c>
      <c r="GG134">
        <v>1430.28529411765</v>
      </c>
      <c r="GH134">
        <v>-95.0374331472611</v>
      </c>
      <c r="GI134">
        <v>9.36528138935132</v>
      </c>
      <c r="GJ134">
        <v>-1</v>
      </c>
      <c r="GK134">
        <v>9.2666985</v>
      </c>
      <c r="GL134">
        <v>0.18400015037594</v>
      </c>
      <c r="GM134">
        <v>0.0177752230014142</v>
      </c>
      <c r="GN134">
        <v>0</v>
      </c>
      <c r="GO134">
        <v>0</v>
      </c>
      <c r="GP134">
        <v>2</v>
      </c>
      <c r="GQ134" t="s">
        <v>473</v>
      </c>
      <c r="GR134">
        <v>3.13042</v>
      </c>
      <c r="GS134">
        <v>2.7129</v>
      </c>
      <c r="GT134">
        <v>0.0269508</v>
      </c>
      <c r="GU134">
        <v>0.0227537</v>
      </c>
      <c r="GV134">
        <v>0.130371</v>
      </c>
      <c r="GW134">
        <v>0.104667</v>
      </c>
      <c r="GX134">
        <v>35927.9</v>
      </c>
      <c r="GY134">
        <v>38405.9</v>
      </c>
      <c r="GZ134">
        <v>33466.9</v>
      </c>
      <c r="HA134">
        <v>35645</v>
      </c>
      <c r="HB134">
        <v>41288.7</v>
      </c>
      <c r="HC134">
        <v>45881.4</v>
      </c>
      <c r="HD134">
        <v>52363.4</v>
      </c>
      <c r="HE134">
        <v>57033.3</v>
      </c>
      <c r="HF134">
        <v>1.8257</v>
      </c>
      <c r="HG134">
        <v>1.68722</v>
      </c>
      <c r="HH134">
        <v>-0.0082776</v>
      </c>
      <c r="HI134">
        <v>0</v>
      </c>
      <c r="HJ134">
        <v>36.1347</v>
      </c>
      <c r="HK134">
        <v>999.9</v>
      </c>
      <c r="HL134">
        <v>59.065</v>
      </c>
      <c r="HM134">
        <v>28.752</v>
      </c>
      <c r="HN134">
        <v>25.9368</v>
      </c>
      <c r="HO134">
        <v>56.099</v>
      </c>
      <c r="HP134">
        <v>43.7861</v>
      </c>
      <c r="HQ134">
        <v>1</v>
      </c>
      <c r="HR134">
        <v>1.00749</v>
      </c>
      <c r="HS134">
        <v>2.97844</v>
      </c>
      <c r="HT134">
        <v>20.1089</v>
      </c>
      <c r="HU134">
        <v>5.19183</v>
      </c>
      <c r="HV134">
        <v>12.0099</v>
      </c>
      <c r="HW134">
        <v>4.97325</v>
      </c>
      <c r="HX134">
        <v>3.295</v>
      </c>
      <c r="HY134">
        <v>9999</v>
      </c>
      <c r="HZ134">
        <v>9999</v>
      </c>
      <c r="IA134">
        <v>999.9</v>
      </c>
      <c r="IB134">
        <v>9999</v>
      </c>
      <c r="IC134">
        <v>1.86318</v>
      </c>
      <c r="ID134">
        <v>1.86813</v>
      </c>
      <c r="IE134">
        <v>1.86783</v>
      </c>
      <c r="IF134">
        <v>1.86904</v>
      </c>
      <c r="IG134">
        <v>1.86981</v>
      </c>
      <c r="IH134">
        <v>1.86592</v>
      </c>
      <c r="II134">
        <v>1.86701</v>
      </c>
      <c r="IJ134">
        <v>1.8684</v>
      </c>
      <c r="IK134">
        <v>5</v>
      </c>
      <c r="IL134">
        <v>0</v>
      </c>
      <c r="IM134">
        <v>0</v>
      </c>
      <c r="IN134">
        <v>0</v>
      </c>
      <c r="IO134" t="s">
        <v>441</v>
      </c>
      <c r="IP134" t="s">
        <v>442</v>
      </c>
      <c r="IQ134" t="s">
        <v>443</v>
      </c>
      <c r="IR134" t="s">
        <v>443</v>
      </c>
      <c r="IS134" t="s">
        <v>443</v>
      </c>
      <c r="IT134" t="s">
        <v>443</v>
      </c>
      <c r="IU134">
        <v>0</v>
      </c>
      <c r="IV134">
        <v>100</v>
      </c>
      <c r="IW134">
        <v>100</v>
      </c>
      <c r="IX134">
        <v>1.097</v>
      </c>
      <c r="IY134">
        <v>0.3152</v>
      </c>
      <c r="IZ134">
        <v>1.09748391826392</v>
      </c>
      <c r="JA134">
        <v>0</v>
      </c>
      <c r="JB134">
        <v>0</v>
      </c>
      <c r="JC134">
        <v>0</v>
      </c>
      <c r="JD134">
        <v>0.315191680746845</v>
      </c>
      <c r="JE134">
        <v>0</v>
      </c>
      <c r="JF134">
        <v>0</v>
      </c>
      <c r="JG134">
        <v>0</v>
      </c>
      <c r="JH134">
        <v>5</v>
      </c>
      <c r="JI134">
        <v>2273</v>
      </c>
      <c r="JJ134">
        <v>0</v>
      </c>
      <c r="JK134">
        <v>25</v>
      </c>
      <c r="JL134">
        <v>29356833.5</v>
      </c>
      <c r="JM134">
        <v>29356833.5</v>
      </c>
      <c r="JN134">
        <v>0.311279</v>
      </c>
      <c r="JO134">
        <v>2.66602</v>
      </c>
      <c r="JP134">
        <v>1.54785</v>
      </c>
      <c r="JQ134">
        <v>2.32178</v>
      </c>
      <c r="JR134">
        <v>1.64551</v>
      </c>
      <c r="JS134">
        <v>2.26807</v>
      </c>
      <c r="JT134">
        <v>33.0206</v>
      </c>
      <c r="JU134">
        <v>24.1838</v>
      </c>
      <c r="JV134">
        <v>18</v>
      </c>
      <c r="JW134">
        <v>503.224</v>
      </c>
      <c r="JX134">
        <v>407.056</v>
      </c>
      <c r="JY134">
        <v>32.3833</v>
      </c>
      <c r="JZ134">
        <v>39.356</v>
      </c>
      <c r="KA134">
        <v>30.0016</v>
      </c>
      <c r="KB134">
        <v>38.9012</v>
      </c>
      <c r="KC134">
        <v>38.7939</v>
      </c>
      <c r="KD134">
        <v>6.14856</v>
      </c>
      <c r="KE134">
        <v>0</v>
      </c>
      <c r="KF134">
        <v>100</v>
      </c>
      <c r="KG134">
        <v>32.3886</v>
      </c>
      <c r="KH134">
        <v>69.016</v>
      </c>
      <c r="KI134">
        <v>34.496</v>
      </c>
      <c r="KJ134">
        <v>95.0754</v>
      </c>
      <c r="KK134">
        <v>92.3661</v>
      </c>
    </row>
    <row r="135" spans="1:297">
      <c r="A135">
        <v>119</v>
      </c>
      <c r="B135">
        <v>1761410015.1</v>
      </c>
      <c r="C135">
        <v>1834.09999990463</v>
      </c>
      <c r="D135" t="s">
        <v>681</v>
      </c>
      <c r="E135" t="s">
        <v>682</v>
      </c>
      <c r="F135">
        <v>5</v>
      </c>
      <c r="G135" t="s">
        <v>638</v>
      </c>
      <c r="H135" t="s">
        <v>436</v>
      </c>
      <c r="I135">
        <v>1761410006.94615</v>
      </c>
      <c r="J135">
        <f>(K135)/1000</f>
        <v>0</v>
      </c>
      <c r="K135">
        <f>IF(DP135, AN135, AH135)</f>
        <v>0</v>
      </c>
      <c r="L135">
        <f>IF(DP135, AI135, AG135)</f>
        <v>0</v>
      </c>
      <c r="M135">
        <f>DR135 - IF(AU135&gt;1, L135*DL135*100.0/(AW135), 0)</f>
        <v>0</v>
      </c>
      <c r="N135">
        <f>((T135-J135/2)*M135-L135)/(T135+J135/2)</f>
        <v>0</v>
      </c>
      <c r="O135">
        <f>N135*(DY135+DZ135)/1000.0</f>
        <v>0</v>
      </c>
      <c r="P135">
        <f>(DR135 - IF(AU135&gt;1, L135*DL135*100.0/(AW135), 0))*(DY135+DZ135)/1000.0</f>
        <v>0</v>
      </c>
      <c r="Q135">
        <f>2.0/((1/S135-1/R135)+SIGN(S135)*SQRT((1/S135-1/R135)*(1/S135-1/R135) + 4*DM135/((DM135+1)*(DM135+1))*(2*1/S135*1/R135-1/R135*1/R135)))</f>
        <v>0</v>
      </c>
      <c r="R135">
        <f>IF(LEFT(DN135,1)&lt;&gt;"0",IF(LEFT(DN135,1)="1",3.0,DO135),$D$5+$E$5*(EF135*DY135/($K$5*1000))+$F$5*(EF135*DY135/($K$5*1000))*MAX(MIN(DL135,$J$5),$I$5)*MAX(MIN(DL135,$J$5),$I$5)+$G$5*MAX(MIN(DL135,$J$5),$I$5)*(EF135*DY135/($K$5*1000))+$H$5*(EF135*DY135/($K$5*1000))*(EF135*DY135/($K$5*1000)))</f>
        <v>0</v>
      </c>
      <c r="S135">
        <f>J135*(1000-(1000*0.61365*exp(17.502*W135/(240.97+W135))/(DY135+DZ135)+DT135)/2)/(1000*0.61365*exp(17.502*W135/(240.97+W135))/(DY135+DZ135)-DT135)</f>
        <v>0</v>
      </c>
      <c r="T135">
        <f>1/((DM135+1)/(Q135/1.6)+1/(R135/1.37)) + DM135/((DM135+1)/(Q135/1.6) + DM135/(R135/1.37))</f>
        <v>0</v>
      </c>
      <c r="U135">
        <f>(DH135*DK135)</f>
        <v>0</v>
      </c>
      <c r="V135">
        <f>(EA135+(U135+2*0.95*5.67E-8*(((EA135+$B$7)+273)^4-(EA135+273)^4)-44100*J135)/(1.84*29.3*R135+8*0.95*5.67E-8*(EA135+273)^3))</f>
        <v>0</v>
      </c>
      <c r="W135">
        <f>($C$7*EB135+$D$7*EC135+$E$7*V135)</f>
        <v>0</v>
      </c>
      <c r="X135">
        <f>0.61365*exp(17.502*W135/(240.97+W135))</f>
        <v>0</v>
      </c>
      <c r="Y135">
        <f>(Z135/AA135*100)</f>
        <v>0</v>
      </c>
      <c r="Z135">
        <f>DT135*(DY135+DZ135)/1000</f>
        <v>0</v>
      </c>
      <c r="AA135">
        <f>0.61365*exp(17.502*EA135/(240.97+EA135))</f>
        <v>0</v>
      </c>
      <c r="AB135">
        <f>(X135-DT135*(DY135+DZ135)/1000)</f>
        <v>0</v>
      </c>
      <c r="AC135">
        <f>(-J135*44100)</f>
        <v>0</v>
      </c>
      <c r="AD135">
        <f>2*29.3*R135*0.92*(EA135-W135)</f>
        <v>0</v>
      </c>
      <c r="AE135">
        <f>2*0.95*5.67E-8*(((EA135+$B$7)+273)^4-(W135+273)^4)</f>
        <v>0</v>
      </c>
      <c r="AF135">
        <f>U135+AE135+AC135+AD135</f>
        <v>0</v>
      </c>
      <c r="AG135">
        <f>DX135*AU135*(DS135-DR135*(1000-AU135*DU135)/(1000-AU135*DT135))/(100*DL135)</f>
        <v>0</v>
      </c>
      <c r="AH135">
        <f>1000*DX135*AU135*(DT135-DU135)/(100*DL135*(1000-AU135*DT135))</f>
        <v>0</v>
      </c>
      <c r="AI135">
        <f>(AJ135 - AK135 - DY135*1E3/(8.314*(EA135+273.15)) * AM135/DX135 * AL135) * DX135/(100*DL135) * (1000 - DU135)/1000</f>
        <v>0</v>
      </c>
      <c r="AJ135">
        <v>88.1960184989526</v>
      </c>
      <c r="AK135">
        <v>101.515078787879</v>
      </c>
      <c r="AL135">
        <v>-3.27941968798157</v>
      </c>
      <c r="AM135">
        <v>64.8317152788884</v>
      </c>
      <c r="AN135">
        <f>(AP135 - AO135 + DY135*1E3/(8.314*(EA135+273.15)) * AR135/DX135 * AQ135) * DX135/(100*DL135) * 1000/(1000 - AP135)</f>
        <v>0</v>
      </c>
      <c r="AO135">
        <v>25.2439997671226</v>
      </c>
      <c r="AP135">
        <v>34.5755981818182</v>
      </c>
      <c r="AQ135">
        <v>0.00684439925825354</v>
      </c>
      <c r="AR135">
        <v>110.920641210874</v>
      </c>
      <c r="AS135">
        <v>0</v>
      </c>
      <c r="AT135">
        <v>0</v>
      </c>
      <c r="AU135">
        <f>IF(AS135*$H$13&gt;=AW135,1.0,(AW135/(AW135-AS135*$H$13)))</f>
        <v>0</v>
      </c>
      <c r="AV135">
        <f>(AU135-1)*100</f>
        <v>0</v>
      </c>
      <c r="AW135">
        <f>MAX(0,($B$13+$C$13*EF135)/(1+$D$13*EF135)*DY135/(EA135+273)*$E$13)</f>
        <v>0</v>
      </c>
      <c r="AX135" t="s">
        <v>437</v>
      </c>
      <c r="AY135" t="s">
        <v>437</v>
      </c>
      <c r="AZ135">
        <v>0</v>
      </c>
      <c r="BA135">
        <v>0</v>
      </c>
      <c r="BB135">
        <f>1-AZ135/BA135</f>
        <v>0</v>
      </c>
      <c r="BC135">
        <v>0</v>
      </c>
      <c r="BD135" t="s">
        <v>437</v>
      </c>
      <c r="BE135" t="s">
        <v>437</v>
      </c>
      <c r="BF135">
        <v>0</v>
      </c>
      <c r="BG135">
        <v>0</v>
      </c>
      <c r="BH135">
        <f>1-BF135/BG135</f>
        <v>0</v>
      </c>
      <c r="BI135">
        <v>0.5</v>
      </c>
      <c r="BJ135">
        <f>DI135</f>
        <v>0</v>
      </c>
      <c r="BK135">
        <f>L135</f>
        <v>0</v>
      </c>
      <c r="BL135">
        <f>BH135*BI135*BJ135</f>
        <v>0</v>
      </c>
      <c r="BM135">
        <f>(BK135-BC135)/BJ135</f>
        <v>0</v>
      </c>
      <c r="BN135">
        <f>(BA135-BG135)/BG135</f>
        <v>0</v>
      </c>
      <c r="BO135">
        <f>AZ135/(BB135+AZ135/BG135)</f>
        <v>0</v>
      </c>
      <c r="BP135" t="s">
        <v>437</v>
      </c>
      <c r="BQ135">
        <v>0</v>
      </c>
      <c r="BR135">
        <f>IF(BQ135&lt;&gt;0, BQ135, BO135)</f>
        <v>0</v>
      </c>
      <c r="BS135">
        <f>1-BR135/BG135</f>
        <v>0</v>
      </c>
      <c r="BT135">
        <f>(BG135-BF135)/(BG135-BR135)</f>
        <v>0</v>
      </c>
      <c r="BU135">
        <f>(BA135-BG135)/(BA135-BR135)</f>
        <v>0</v>
      </c>
      <c r="BV135">
        <f>(BG135-BF135)/(BG135-AZ135)</f>
        <v>0</v>
      </c>
      <c r="BW135">
        <f>(BA135-BG135)/(BA135-AZ135)</f>
        <v>0</v>
      </c>
      <c r="BX135">
        <f>(BT135*BR135/BF135)</f>
        <v>0</v>
      </c>
      <c r="BY135">
        <f>(1-BX135)</f>
        <v>0</v>
      </c>
      <c r="DH135">
        <f>$B$11*EG135+$C$11*EH135+$F$11*ES135*(1-EV135)</f>
        <v>0</v>
      </c>
      <c r="DI135">
        <f>DH135*DJ135</f>
        <v>0</v>
      </c>
      <c r="DJ135">
        <f>($B$11*$D$9+$C$11*$D$9+$F$11*((FF135+EX135)/MAX(FF135+EX135+FG135, 0.1)*$I$9+FG135/MAX(FF135+EX135+FG135, 0.1)*$J$9))/($B$11+$C$11+$F$11)</f>
        <v>0</v>
      </c>
      <c r="DK135">
        <f>($B$11*$K$9+$C$11*$K$9+$F$11*((FF135+EX135)/MAX(FF135+EX135+FG135, 0.1)*$P$9+FG135/MAX(FF135+EX135+FG135, 0.1)*$Q$9))/($B$11+$C$11+$F$11)</f>
        <v>0</v>
      </c>
      <c r="DL135">
        <v>6</v>
      </c>
      <c r="DM135">
        <v>0.5</v>
      </c>
      <c r="DN135" t="s">
        <v>438</v>
      </c>
      <c r="DO135">
        <v>2</v>
      </c>
      <c r="DP135" t="b">
        <v>1</v>
      </c>
      <c r="DQ135">
        <v>1761410006.94615</v>
      </c>
      <c r="DR135">
        <v>120.131407692308</v>
      </c>
      <c r="DS135">
        <v>102.083130769231</v>
      </c>
      <c r="DT135">
        <v>34.5393307692308</v>
      </c>
      <c r="DU135">
        <v>25.2453153846154</v>
      </c>
      <c r="DV135">
        <v>119.033753846154</v>
      </c>
      <c r="DW135">
        <v>34.2241307692308</v>
      </c>
      <c r="DX135">
        <v>499.988846153846</v>
      </c>
      <c r="DY135">
        <v>90.2838846153846</v>
      </c>
      <c r="DZ135">
        <v>0.0348702307692308</v>
      </c>
      <c r="EA135">
        <v>36.7981769230769</v>
      </c>
      <c r="EB135">
        <v>36.0035846153846</v>
      </c>
      <c r="EC135">
        <v>999.9</v>
      </c>
      <c r="ED135">
        <v>0</v>
      </c>
      <c r="EE135">
        <v>0</v>
      </c>
      <c r="EF135">
        <v>9987.11307692308</v>
      </c>
      <c r="EG135">
        <v>0</v>
      </c>
      <c r="EH135">
        <v>1227.62</v>
      </c>
      <c r="EI135">
        <v>18.0482384615385</v>
      </c>
      <c r="EJ135">
        <v>124.428769230769</v>
      </c>
      <c r="EK135">
        <v>104.726984615385</v>
      </c>
      <c r="EL135">
        <v>9.29401692307692</v>
      </c>
      <c r="EM135">
        <v>102.083130769231</v>
      </c>
      <c r="EN135">
        <v>25.2453153846154</v>
      </c>
      <c r="EO135">
        <v>3.11834461538461</v>
      </c>
      <c r="EP135">
        <v>2.27924615384615</v>
      </c>
      <c r="EQ135">
        <v>24.6736923076923</v>
      </c>
      <c r="ER135">
        <v>19.5304615384615</v>
      </c>
      <c r="ES135">
        <v>1200.05769230769</v>
      </c>
      <c r="ET135">
        <v>0.967005923076923</v>
      </c>
      <c r="EU135">
        <v>0.0329941153846154</v>
      </c>
      <c r="EV135">
        <v>0</v>
      </c>
      <c r="EW135">
        <v>1417.10461538462</v>
      </c>
      <c r="EX135">
        <v>5.00059</v>
      </c>
      <c r="EY135">
        <v>17344.4846153846</v>
      </c>
      <c r="EZ135">
        <v>10359.2307692308</v>
      </c>
      <c r="FA135">
        <v>49.2881538461538</v>
      </c>
      <c r="FB135">
        <v>50.8556153846154</v>
      </c>
      <c r="FC135">
        <v>49.4083846153846</v>
      </c>
      <c r="FD135">
        <v>50.6488461538462</v>
      </c>
      <c r="FE135">
        <v>50.5286153846154</v>
      </c>
      <c r="FF135">
        <v>1155.63076923077</v>
      </c>
      <c r="FG135">
        <v>39.4269230769231</v>
      </c>
      <c r="FH135">
        <v>0</v>
      </c>
      <c r="FI135">
        <v>1761409975.3</v>
      </c>
      <c r="FJ135">
        <v>0</v>
      </c>
      <c r="FK135">
        <v>1415.39692307692</v>
      </c>
      <c r="FL135">
        <v>-122.503247924544</v>
      </c>
      <c r="FM135">
        <v>-1466.97777866967</v>
      </c>
      <c r="FN135">
        <v>17323.9192307692</v>
      </c>
      <c r="FO135">
        <v>15</v>
      </c>
      <c r="FP135">
        <v>0</v>
      </c>
      <c r="FQ135" t="s">
        <v>439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17.6070476190476</v>
      </c>
      <c r="GD135">
        <v>11.6712077922078</v>
      </c>
      <c r="GE135">
        <v>1.28974442083141</v>
      </c>
      <c r="GF135">
        <v>0</v>
      </c>
      <c r="GG135">
        <v>1422.05</v>
      </c>
      <c r="GH135">
        <v>-111.194805231402</v>
      </c>
      <c r="GI135">
        <v>10.9430415709495</v>
      </c>
      <c r="GJ135">
        <v>-1</v>
      </c>
      <c r="GK135">
        <v>9.2834380952381</v>
      </c>
      <c r="GL135">
        <v>0.235073766233772</v>
      </c>
      <c r="GM135">
        <v>0.0240515653621937</v>
      </c>
      <c r="GN135">
        <v>0</v>
      </c>
      <c r="GO135">
        <v>0</v>
      </c>
      <c r="GP135">
        <v>2</v>
      </c>
      <c r="GQ135" t="s">
        <v>473</v>
      </c>
      <c r="GR135">
        <v>3.13042</v>
      </c>
      <c r="GS135">
        <v>2.71273</v>
      </c>
      <c r="GT135">
        <v>0.0232197</v>
      </c>
      <c r="GU135">
        <v>0.0188101</v>
      </c>
      <c r="GV135">
        <v>0.130445</v>
      </c>
      <c r="GW135">
        <v>0.104658</v>
      </c>
      <c r="GX135">
        <v>36064.4</v>
      </c>
      <c r="GY135">
        <v>38558.5</v>
      </c>
      <c r="GZ135">
        <v>33466.1</v>
      </c>
      <c r="HA135">
        <v>35643.2</v>
      </c>
      <c r="HB135">
        <v>41284.1</v>
      </c>
      <c r="HC135">
        <v>45879.5</v>
      </c>
      <c r="HD135">
        <v>52362.2</v>
      </c>
      <c r="HE135">
        <v>57030.9</v>
      </c>
      <c r="HF135">
        <v>1.82565</v>
      </c>
      <c r="HG135">
        <v>1.68662</v>
      </c>
      <c r="HH135">
        <v>-0.00905246</v>
      </c>
      <c r="HI135">
        <v>0</v>
      </c>
      <c r="HJ135">
        <v>36.138</v>
      </c>
      <c r="HK135">
        <v>999.9</v>
      </c>
      <c r="HL135">
        <v>59.065</v>
      </c>
      <c r="HM135">
        <v>28.752</v>
      </c>
      <c r="HN135">
        <v>25.9373</v>
      </c>
      <c r="HO135">
        <v>55.089</v>
      </c>
      <c r="HP135">
        <v>43.9583</v>
      </c>
      <c r="HQ135">
        <v>1</v>
      </c>
      <c r="HR135">
        <v>1.00887</v>
      </c>
      <c r="HS135">
        <v>2.52188</v>
      </c>
      <c r="HT135">
        <v>20.1151</v>
      </c>
      <c r="HU135">
        <v>5.19093</v>
      </c>
      <c r="HV135">
        <v>12.0099</v>
      </c>
      <c r="HW135">
        <v>4.9728</v>
      </c>
      <c r="HX135">
        <v>3.29497</v>
      </c>
      <c r="HY135">
        <v>9999</v>
      </c>
      <c r="HZ135">
        <v>9999</v>
      </c>
      <c r="IA135">
        <v>999.9</v>
      </c>
      <c r="IB135">
        <v>9999</v>
      </c>
      <c r="IC135">
        <v>1.8632</v>
      </c>
      <c r="ID135">
        <v>1.86812</v>
      </c>
      <c r="IE135">
        <v>1.86785</v>
      </c>
      <c r="IF135">
        <v>1.86905</v>
      </c>
      <c r="IG135">
        <v>1.86983</v>
      </c>
      <c r="IH135">
        <v>1.8659</v>
      </c>
      <c r="II135">
        <v>1.86701</v>
      </c>
      <c r="IJ135">
        <v>1.8684</v>
      </c>
      <c r="IK135">
        <v>5</v>
      </c>
      <c r="IL135">
        <v>0</v>
      </c>
      <c r="IM135">
        <v>0</v>
      </c>
      <c r="IN135">
        <v>0</v>
      </c>
      <c r="IO135" t="s">
        <v>441</v>
      </c>
      <c r="IP135" t="s">
        <v>442</v>
      </c>
      <c r="IQ135" t="s">
        <v>443</v>
      </c>
      <c r="IR135" t="s">
        <v>443</v>
      </c>
      <c r="IS135" t="s">
        <v>443</v>
      </c>
      <c r="IT135" t="s">
        <v>443</v>
      </c>
      <c r="IU135">
        <v>0</v>
      </c>
      <c r="IV135">
        <v>100</v>
      </c>
      <c r="IW135">
        <v>100</v>
      </c>
      <c r="IX135">
        <v>1.097</v>
      </c>
      <c r="IY135">
        <v>0.3152</v>
      </c>
      <c r="IZ135">
        <v>1.09748391826392</v>
      </c>
      <c r="JA135">
        <v>0</v>
      </c>
      <c r="JB135">
        <v>0</v>
      </c>
      <c r="JC135">
        <v>0</v>
      </c>
      <c r="JD135">
        <v>0.315191680746845</v>
      </c>
      <c r="JE135">
        <v>0</v>
      </c>
      <c r="JF135">
        <v>0</v>
      </c>
      <c r="JG135">
        <v>0</v>
      </c>
      <c r="JH135">
        <v>5</v>
      </c>
      <c r="JI135">
        <v>2273</v>
      </c>
      <c r="JJ135">
        <v>0</v>
      </c>
      <c r="JK135">
        <v>25</v>
      </c>
      <c r="JL135">
        <v>29356833.6</v>
      </c>
      <c r="JM135">
        <v>29356833.6</v>
      </c>
      <c r="JN135">
        <v>0.279541</v>
      </c>
      <c r="JO135">
        <v>2.66968</v>
      </c>
      <c r="JP135">
        <v>1.54785</v>
      </c>
      <c r="JQ135">
        <v>2.32178</v>
      </c>
      <c r="JR135">
        <v>1.64551</v>
      </c>
      <c r="JS135">
        <v>2.30713</v>
      </c>
      <c r="JT135">
        <v>33.0206</v>
      </c>
      <c r="JU135">
        <v>24.1926</v>
      </c>
      <c r="JV135">
        <v>18</v>
      </c>
      <c r="JW135">
        <v>503.326</v>
      </c>
      <c r="JX135">
        <v>406.821</v>
      </c>
      <c r="JY135">
        <v>32.3903</v>
      </c>
      <c r="JZ135">
        <v>39.3752</v>
      </c>
      <c r="KA135">
        <v>30.0014</v>
      </c>
      <c r="KB135">
        <v>38.9199</v>
      </c>
      <c r="KC135">
        <v>38.815</v>
      </c>
      <c r="KD135">
        <v>5.42092</v>
      </c>
      <c r="KE135">
        <v>0</v>
      </c>
      <c r="KF135">
        <v>100</v>
      </c>
      <c r="KG135">
        <v>32.5685</v>
      </c>
      <c r="KH135">
        <v>48.7763</v>
      </c>
      <c r="KI135">
        <v>34.4716</v>
      </c>
      <c r="KJ135">
        <v>95.0732</v>
      </c>
      <c r="KK135">
        <v>92.3619</v>
      </c>
    </row>
    <row r="136" spans="1:297">
      <c r="A136">
        <v>120</v>
      </c>
      <c r="B136">
        <v>1761410020.1</v>
      </c>
      <c r="C136">
        <v>1839.09999990463</v>
      </c>
      <c r="D136" t="s">
        <v>683</v>
      </c>
      <c r="E136" t="s">
        <v>684</v>
      </c>
      <c r="F136">
        <v>5</v>
      </c>
      <c r="G136" t="s">
        <v>638</v>
      </c>
      <c r="H136" t="s">
        <v>436</v>
      </c>
      <c r="I136">
        <v>1761410011.94615</v>
      </c>
      <c r="J136">
        <f>(K136)/1000</f>
        <v>0</v>
      </c>
      <c r="K136">
        <f>IF(DP136, AN136, AH136)</f>
        <v>0</v>
      </c>
      <c r="L136">
        <f>IF(DP136, AI136, AG136)</f>
        <v>0</v>
      </c>
      <c r="M136">
        <f>DR136 - IF(AU136&gt;1, L136*DL136*100.0/(AW136), 0)</f>
        <v>0</v>
      </c>
      <c r="N136">
        <f>((T136-J136/2)*M136-L136)/(T136+J136/2)</f>
        <v>0</v>
      </c>
      <c r="O136">
        <f>N136*(DY136+DZ136)/1000.0</f>
        <v>0</v>
      </c>
      <c r="P136">
        <f>(DR136 - IF(AU136&gt;1, L136*DL136*100.0/(AW136), 0))*(DY136+DZ136)/1000.0</f>
        <v>0</v>
      </c>
      <c r="Q136">
        <f>2.0/((1/S136-1/R136)+SIGN(S136)*SQRT((1/S136-1/R136)*(1/S136-1/R136) + 4*DM136/((DM136+1)*(DM136+1))*(2*1/S136*1/R136-1/R136*1/R136)))</f>
        <v>0</v>
      </c>
      <c r="R136">
        <f>IF(LEFT(DN136,1)&lt;&gt;"0",IF(LEFT(DN136,1)="1",3.0,DO136),$D$5+$E$5*(EF136*DY136/($K$5*1000))+$F$5*(EF136*DY136/($K$5*1000))*MAX(MIN(DL136,$J$5),$I$5)*MAX(MIN(DL136,$J$5),$I$5)+$G$5*MAX(MIN(DL136,$J$5),$I$5)*(EF136*DY136/($K$5*1000))+$H$5*(EF136*DY136/($K$5*1000))*(EF136*DY136/($K$5*1000)))</f>
        <v>0</v>
      </c>
      <c r="S136">
        <f>J136*(1000-(1000*0.61365*exp(17.502*W136/(240.97+W136))/(DY136+DZ136)+DT136)/2)/(1000*0.61365*exp(17.502*W136/(240.97+W136))/(DY136+DZ136)-DT136)</f>
        <v>0</v>
      </c>
      <c r="T136">
        <f>1/((DM136+1)/(Q136/1.6)+1/(R136/1.37)) + DM136/((DM136+1)/(Q136/1.6) + DM136/(R136/1.37))</f>
        <v>0</v>
      </c>
      <c r="U136">
        <f>(DH136*DK136)</f>
        <v>0</v>
      </c>
      <c r="V136">
        <f>(EA136+(U136+2*0.95*5.67E-8*(((EA136+$B$7)+273)^4-(EA136+273)^4)-44100*J136)/(1.84*29.3*R136+8*0.95*5.67E-8*(EA136+273)^3))</f>
        <v>0</v>
      </c>
      <c r="W136">
        <f>($C$7*EB136+$D$7*EC136+$E$7*V136)</f>
        <v>0</v>
      </c>
      <c r="X136">
        <f>0.61365*exp(17.502*W136/(240.97+W136))</f>
        <v>0</v>
      </c>
      <c r="Y136">
        <f>(Z136/AA136*100)</f>
        <v>0</v>
      </c>
      <c r="Z136">
        <f>DT136*(DY136+DZ136)/1000</f>
        <v>0</v>
      </c>
      <c r="AA136">
        <f>0.61365*exp(17.502*EA136/(240.97+EA136))</f>
        <v>0</v>
      </c>
      <c r="AB136">
        <f>(X136-DT136*(DY136+DZ136)/1000)</f>
        <v>0</v>
      </c>
      <c r="AC136">
        <f>(-J136*44100)</f>
        <v>0</v>
      </c>
      <c r="AD136">
        <f>2*29.3*R136*0.92*(EA136-W136)</f>
        <v>0</v>
      </c>
      <c r="AE136">
        <f>2*0.95*5.67E-8*(((EA136+$B$7)+273)^4-(W136+273)^4)</f>
        <v>0</v>
      </c>
      <c r="AF136">
        <f>U136+AE136+AC136+AD136</f>
        <v>0</v>
      </c>
      <c r="AG136">
        <f>DX136*AU136*(DS136-DR136*(1000-AU136*DU136)/(1000-AU136*DT136))/(100*DL136)</f>
        <v>0</v>
      </c>
      <c r="AH136">
        <f>1000*DX136*AU136*(DT136-DU136)/(100*DL136*(1000-AU136*DT136))</f>
        <v>0</v>
      </c>
      <c r="AI136">
        <f>(AJ136 - AK136 - DY136*1E3/(8.314*(EA136+273.15)) * AM136/DX136 * AL136) * DX136/(100*DL136) * (1000 - DU136)/1000</f>
        <v>0</v>
      </c>
      <c r="AJ136">
        <v>71.8032154500007</v>
      </c>
      <c r="AK136">
        <v>85.7490733333334</v>
      </c>
      <c r="AL136">
        <v>-3.14444597151411</v>
      </c>
      <c r="AM136">
        <v>64.8317152788884</v>
      </c>
      <c r="AN136">
        <f>(AP136 - AO136 + DY136*1E3/(8.314*(EA136+273.15)) * AR136/DX136 * AQ136) * DX136/(100*DL136) * 1000/(1000 - AP136)</f>
        <v>0</v>
      </c>
      <c r="AO136">
        <v>25.2427091362966</v>
      </c>
      <c r="AP136">
        <v>34.6031357575757</v>
      </c>
      <c r="AQ136">
        <v>0.00632620609859313</v>
      </c>
      <c r="AR136">
        <v>110.920641210874</v>
      </c>
      <c r="AS136">
        <v>0</v>
      </c>
      <c r="AT136">
        <v>0</v>
      </c>
      <c r="AU136">
        <f>IF(AS136*$H$13&gt;=AW136,1.0,(AW136/(AW136-AS136*$H$13)))</f>
        <v>0</v>
      </c>
      <c r="AV136">
        <f>(AU136-1)*100</f>
        <v>0</v>
      </c>
      <c r="AW136">
        <f>MAX(0,($B$13+$C$13*EF136)/(1+$D$13*EF136)*DY136/(EA136+273)*$E$13)</f>
        <v>0</v>
      </c>
      <c r="AX136" t="s">
        <v>437</v>
      </c>
      <c r="AY136" t="s">
        <v>437</v>
      </c>
      <c r="AZ136">
        <v>0</v>
      </c>
      <c r="BA136">
        <v>0</v>
      </c>
      <c r="BB136">
        <f>1-AZ136/BA136</f>
        <v>0</v>
      </c>
      <c r="BC136">
        <v>0</v>
      </c>
      <c r="BD136" t="s">
        <v>437</v>
      </c>
      <c r="BE136" t="s">
        <v>437</v>
      </c>
      <c r="BF136">
        <v>0</v>
      </c>
      <c r="BG136">
        <v>0</v>
      </c>
      <c r="BH136">
        <f>1-BF136/BG136</f>
        <v>0</v>
      </c>
      <c r="BI136">
        <v>0.5</v>
      </c>
      <c r="BJ136">
        <f>DI136</f>
        <v>0</v>
      </c>
      <c r="BK136">
        <f>L136</f>
        <v>0</v>
      </c>
      <c r="BL136">
        <f>BH136*BI136*BJ136</f>
        <v>0</v>
      </c>
      <c r="BM136">
        <f>(BK136-BC136)/BJ136</f>
        <v>0</v>
      </c>
      <c r="BN136">
        <f>(BA136-BG136)/BG136</f>
        <v>0</v>
      </c>
      <c r="BO136">
        <f>AZ136/(BB136+AZ136/BG136)</f>
        <v>0</v>
      </c>
      <c r="BP136" t="s">
        <v>437</v>
      </c>
      <c r="BQ136">
        <v>0</v>
      </c>
      <c r="BR136">
        <f>IF(BQ136&lt;&gt;0, BQ136, BO136)</f>
        <v>0</v>
      </c>
      <c r="BS136">
        <f>1-BR136/BG136</f>
        <v>0</v>
      </c>
      <c r="BT136">
        <f>(BG136-BF136)/(BG136-BR136)</f>
        <v>0</v>
      </c>
      <c r="BU136">
        <f>(BA136-BG136)/(BA136-BR136)</f>
        <v>0</v>
      </c>
      <c r="BV136">
        <f>(BG136-BF136)/(BG136-AZ136)</f>
        <v>0</v>
      </c>
      <c r="BW136">
        <f>(BA136-BG136)/(BA136-AZ136)</f>
        <v>0</v>
      </c>
      <c r="BX136">
        <f>(BT136*BR136/BF136)</f>
        <v>0</v>
      </c>
      <c r="BY136">
        <f>(1-BX136)</f>
        <v>0</v>
      </c>
      <c r="DH136">
        <f>$B$11*EG136+$C$11*EH136+$F$11*ES136*(1-EV136)</f>
        <v>0</v>
      </c>
      <c r="DI136">
        <f>DH136*DJ136</f>
        <v>0</v>
      </c>
      <c r="DJ136">
        <f>($B$11*$D$9+$C$11*$D$9+$F$11*((FF136+EX136)/MAX(FF136+EX136+FG136, 0.1)*$I$9+FG136/MAX(FF136+EX136+FG136, 0.1)*$J$9))/($B$11+$C$11+$F$11)</f>
        <v>0</v>
      </c>
      <c r="DK136">
        <f>($B$11*$K$9+$C$11*$K$9+$F$11*((FF136+EX136)/MAX(FF136+EX136+FG136, 0.1)*$P$9+FG136/MAX(FF136+EX136+FG136, 0.1)*$Q$9))/($B$11+$C$11+$F$11)</f>
        <v>0</v>
      </c>
      <c r="DL136">
        <v>6</v>
      </c>
      <c r="DM136">
        <v>0.5</v>
      </c>
      <c r="DN136" t="s">
        <v>438</v>
      </c>
      <c r="DO136">
        <v>2</v>
      </c>
      <c r="DP136" t="b">
        <v>1</v>
      </c>
      <c r="DQ136">
        <v>1761410011.94615</v>
      </c>
      <c r="DR136">
        <v>104.785076923077</v>
      </c>
      <c r="DS136">
        <v>85.6974461538462</v>
      </c>
      <c r="DT136">
        <v>34.5628153846154</v>
      </c>
      <c r="DU136">
        <v>25.2445384615385</v>
      </c>
      <c r="DV136">
        <v>103.687584615385</v>
      </c>
      <c r="DW136">
        <v>34.2476153846154</v>
      </c>
      <c r="DX136">
        <v>500.020307692308</v>
      </c>
      <c r="DY136">
        <v>90.2834692307692</v>
      </c>
      <c r="DZ136">
        <v>0.0348502076923077</v>
      </c>
      <c r="EA136">
        <v>36.7943692307692</v>
      </c>
      <c r="EB136">
        <v>35.9968769230769</v>
      </c>
      <c r="EC136">
        <v>999.9</v>
      </c>
      <c r="ED136">
        <v>0</v>
      </c>
      <c r="EE136">
        <v>0</v>
      </c>
      <c r="EF136">
        <v>10000.7207692308</v>
      </c>
      <c r="EG136">
        <v>0</v>
      </c>
      <c r="EH136">
        <v>1227.58076923077</v>
      </c>
      <c r="EI136">
        <v>19.0876923076923</v>
      </c>
      <c r="EJ136">
        <v>108.536061538462</v>
      </c>
      <c r="EK136">
        <v>87.9168307692308</v>
      </c>
      <c r="EL136">
        <v>9.31828230769231</v>
      </c>
      <c r="EM136">
        <v>85.6974461538462</v>
      </c>
      <c r="EN136">
        <v>25.2445384615385</v>
      </c>
      <c r="EO136">
        <v>3.12045230769231</v>
      </c>
      <c r="EP136">
        <v>2.27916538461538</v>
      </c>
      <c r="EQ136">
        <v>24.6849846153846</v>
      </c>
      <c r="ER136">
        <v>19.5298846153846</v>
      </c>
      <c r="ES136">
        <v>1200.01692307692</v>
      </c>
      <c r="ET136">
        <v>0.967007076923077</v>
      </c>
      <c r="EU136">
        <v>0.0329929461538462</v>
      </c>
      <c r="EV136">
        <v>0</v>
      </c>
      <c r="EW136">
        <v>1406.26846153846</v>
      </c>
      <c r="EX136">
        <v>5.00059</v>
      </c>
      <c r="EY136">
        <v>17215.1923076923</v>
      </c>
      <c r="EZ136">
        <v>10358.8769230769</v>
      </c>
      <c r="FA136">
        <v>49.3072307692308</v>
      </c>
      <c r="FB136">
        <v>50.875</v>
      </c>
      <c r="FC136">
        <v>49.4274615384615</v>
      </c>
      <c r="FD136">
        <v>50.6679230769231</v>
      </c>
      <c r="FE136">
        <v>50.5476923076923</v>
      </c>
      <c r="FF136">
        <v>1155.59230769231</v>
      </c>
      <c r="FG136">
        <v>39.4246153846154</v>
      </c>
      <c r="FH136">
        <v>0</v>
      </c>
      <c r="FI136">
        <v>1761409980.1</v>
      </c>
      <c r="FJ136">
        <v>0</v>
      </c>
      <c r="FK136">
        <v>1404.75807692308</v>
      </c>
      <c r="FL136">
        <v>-141.949059802128</v>
      </c>
      <c r="FM136">
        <v>-1701.73675198093</v>
      </c>
      <c r="FN136">
        <v>17196.8923076923</v>
      </c>
      <c r="FO136">
        <v>15</v>
      </c>
      <c r="FP136">
        <v>0</v>
      </c>
      <c r="FQ136" t="s">
        <v>439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18.569805</v>
      </c>
      <c r="GD136">
        <v>14.2405398496241</v>
      </c>
      <c r="GE136">
        <v>1.43696405851886</v>
      </c>
      <c r="GF136">
        <v>0</v>
      </c>
      <c r="GG136">
        <v>1412.42352941176</v>
      </c>
      <c r="GH136">
        <v>-128.306798966471</v>
      </c>
      <c r="GI136">
        <v>12.6276130393937</v>
      </c>
      <c r="GJ136">
        <v>-1</v>
      </c>
      <c r="GK136">
        <v>9.307693</v>
      </c>
      <c r="GL136">
        <v>0.298190075187981</v>
      </c>
      <c r="GM136">
        <v>0.0289382199003323</v>
      </c>
      <c r="GN136">
        <v>0</v>
      </c>
      <c r="GO136">
        <v>0</v>
      </c>
      <c r="GP136">
        <v>2</v>
      </c>
      <c r="GQ136" t="s">
        <v>473</v>
      </c>
      <c r="GR136">
        <v>3.13056</v>
      </c>
      <c r="GS136">
        <v>2.71289</v>
      </c>
      <c r="GT136">
        <v>0.0195408</v>
      </c>
      <c r="GU136">
        <v>0.0146111</v>
      </c>
      <c r="GV136">
        <v>0.130528</v>
      </c>
      <c r="GW136">
        <v>0.10465</v>
      </c>
      <c r="GX136">
        <v>36198.3</v>
      </c>
      <c r="GY136">
        <v>38721.8</v>
      </c>
      <c r="GZ136">
        <v>33464.7</v>
      </c>
      <c r="HA136">
        <v>35642.1</v>
      </c>
      <c r="HB136">
        <v>41278.8</v>
      </c>
      <c r="HC136">
        <v>45878.1</v>
      </c>
      <c r="HD136">
        <v>52360.6</v>
      </c>
      <c r="HE136">
        <v>57029.3</v>
      </c>
      <c r="HF136">
        <v>1.82545</v>
      </c>
      <c r="HG136">
        <v>1.68638</v>
      </c>
      <c r="HH136">
        <v>-0.0093542</v>
      </c>
      <c r="HI136">
        <v>0</v>
      </c>
      <c r="HJ136">
        <v>36.138</v>
      </c>
      <c r="HK136">
        <v>999.9</v>
      </c>
      <c r="HL136">
        <v>59.04</v>
      </c>
      <c r="HM136">
        <v>28.752</v>
      </c>
      <c r="HN136">
        <v>25.9268</v>
      </c>
      <c r="HO136">
        <v>55.579</v>
      </c>
      <c r="HP136">
        <v>43.9303</v>
      </c>
      <c r="HQ136">
        <v>1</v>
      </c>
      <c r="HR136">
        <v>1.0077</v>
      </c>
      <c r="HS136">
        <v>2.37832</v>
      </c>
      <c r="HT136">
        <v>20.1182</v>
      </c>
      <c r="HU136">
        <v>5.19168</v>
      </c>
      <c r="HV136">
        <v>12.0099</v>
      </c>
      <c r="HW136">
        <v>4.97315</v>
      </c>
      <c r="HX136">
        <v>3.295</v>
      </c>
      <c r="HY136">
        <v>9999</v>
      </c>
      <c r="HZ136">
        <v>9999</v>
      </c>
      <c r="IA136">
        <v>999.9</v>
      </c>
      <c r="IB136">
        <v>9999</v>
      </c>
      <c r="IC136">
        <v>1.86319</v>
      </c>
      <c r="ID136">
        <v>1.86813</v>
      </c>
      <c r="IE136">
        <v>1.86784</v>
      </c>
      <c r="IF136">
        <v>1.86905</v>
      </c>
      <c r="IG136">
        <v>1.86982</v>
      </c>
      <c r="IH136">
        <v>1.86589</v>
      </c>
      <c r="II136">
        <v>1.86704</v>
      </c>
      <c r="IJ136">
        <v>1.86843</v>
      </c>
      <c r="IK136">
        <v>5</v>
      </c>
      <c r="IL136">
        <v>0</v>
      </c>
      <c r="IM136">
        <v>0</v>
      </c>
      <c r="IN136">
        <v>0</v>
      </c>
      <c r="IO136" t="s">
        <v>441</v>
      </c>
      <c r="IP136" t="s">
        <v>442</v>
      </c>
      <c r="IQ136" t="s">
        <v>443</v>
      </c>
      <c r="IR136" t="s">
        <v>443</v>
      </c>
      <c r="IS136" t="s">
        <v>443</v>
      </c>
      <c r="IT136" t="s">
        <v>443</v>
      </c>
      <c r="IU136">
        <v>0</v>
      </c>
      <c r="IV136">
        <v>100</v>
      </c>
      <c r="IW136">
        <v>100</v>
      </c>
      <c r="IX136">
        <v>1.097</v>
      </c>
      <c r="IY136">
        <v>0.3152</v>
      </c>
      <c r="IZ136">
        <v>1.09748391826392</v>
      </c>
      <c r="JA136">
        <v>0</v>
      </c>
      <c r="JB136">
        <v>0</v>
      </c>
      <c r="JC136">
        <v>0</v>
      </c>
      <c r="JD136">
        <v>0.315191680746845</v>
      </c>
      <c r="JE136">
        <v>0</v>
      </c>
      <c r="JF136">
        <v>0</v>
      </c>
      <c r="JG136">
        <v>0</v>
      </c>
      <c r="JH136">
        <v>5</v>
      </c>
      <c r="JI136">
        <v>2273</v>
      </c>
      <c r="JJ136">
        <v>0</v>
      </c>
      <c r="JK136">
        <v>25</v>
      </c>
      <c r="JL136">
        <v>29356833.7</v>
      </c>
      <c r="JM136">
        <v>29356833.7</v>
      </c>
      <c r="JN136">
        <v>0.239258</v>
      </c>
      <c r="JO136">
        <v>2.67456</v>
      </c>
      <c r="JP136">
        <v>1.54785</v>
      </c>
      <c r="JQ136">
        <v>2.32178</v>
      </c>
      <c r="JR136">
        <v>1.64673</v>
      </c>
      <c r="JS136">
        <v>2.3584</v>
      </c>
      <c r="JT136">
        <v>33.0206</v>
      </c>
      <c r="JU136">
        <v>24.2013</v>
      </c>
      <c r="JV136">
        <v>18</v>
      </c>
      <c r="JW136">
        <v>503.35</v>
      </c>
      <c r="JX136">
        <v>406.786</v>
      </c>
      <c r="JY136">
        <v>32.5408</v>
      </c>
      <c r="JZ136">
        <v>39.3944</v>
      </c>
      <c r="KA136">
        <v>30</v>
      </c>
      <c r="KB136">
        <v>38.9423</v>
      </c>
      <c r="KC136">
        <v>38.8346</v>
      </c>
      <c r="KD136">
        <v>4.71501</v>
      </c>
      <c r="KE136">
        <v>0</v>
      </c>
      <c r="KF136">
        <v>100</v>
      </c>
      <c r="KG136">
        <v>32.575</v>
      </c>
      <c r="KH136">
        <v>35.2823</v>
      </c>
      <c r="KI136">
        <v>34.4237</v>
      </c>
      <c r="KJ136">
        <v>95.0699</v>
      </c>
      <c r="KK136">
        <v>92.3592</v>
      </c>
    </row>
    <row r="137" spans="1:297">
      <c r="A137">
        <v>121</v>
      </c>
      <c r="B137">
        <v>1761410117.1</v>
      </c>
      <c r="C137">
        <v>1936.09999990463</v>
      </c>
      <c r="D137" t="s">
        <v>685</v>
      </c>
      <c r="E137" t="s">
        <v>686</v>
      </c>
      <c r="F137">
        <v>5</v>
      </c>
      <c r="G137" t="s">
        <v>638</v>
      </c>
      <c r="H137" t="s">
        <v>436</v>
      </c>
      <c r="I137">
        <v>1761410108.6</v>
      </c>
      <c r="J137">
        <f>(K137)/1000</f>
        <v>0</v>
      </c>
      <c r="K137">
        <f>IF(DP137, AN137, AH137)</f>
        <v>0</v>
      </c>
      <c r="L137">
        <f>IF(DP137, AI137, AG137)</f>
        <v>0</v>
      </c>
      <c r="M137">
        <f>DR137 - IF(AU137&gt;1, L137*DL137*100.0/(AW137), 0)</f>
        <v>0</v>
      </c>
      <c r="N137">
        <f>((T137-J137/2)*M137-L137)/(T137+J137/2)</f>
        <v>0</v>
      </c>
      <c r="O137">
        <f>N137*(DY137+DZ137)/1000.0</f>
        <v>0</v>
      </c>
      <c r="P137">
        <f>(DR137 - IF(AU137&gt;1, L137*DL137*100.0/(AW137), 0))*(DY137+DZ137)/1000.0</f>
        <v>0</v>
      </c>
      <c r="Q137">
        <f>2.0/((1/S137-1/R137)+SIGN(S137)*SQRT((1/S137-1/R137)*(1/S137-1/R137) + 4*DM137/((DM137+1)*(DM137+1))*(2*1/S137*1/R137-1/R137*1/R137)))</f>
        <v>0</v>
      </c>
      <c r="R137">
        <f>IF(LEFT(DN137,1)&lt;&gt;"0",IF(LEFT(DN137,1)="1",3.0,DO137),$D$5+$E$5*(EF137*DY137/($K$5*1000))+$F$5*(EF137*DY137/($K$5*1000))*MAX(MIN(DL137,$J$5),$I$5)*MAX(MIN(DL137,$J$5),$I$5)+$G$5*MAX(MIN(DL137,$J$5),$I$5)*(EF137*DY137/($K$5*1000))+$H$5*(EF137*DY137/($K$5*1000))*(EF137*DY137/($K$5*1000)))</f>
        <v>0</v>
      </c>
      <c r="S137">
        <f>J137*(1000-(1000*0.61365*exp(17.502*W137/(240.97+W137))/(DY137+DZ137)+DT137)/2)/(1000*0.61365*exp(17.502*W137/(240.97+W137))/(DY137+DZ137)-DT137)</f>
        <v>0</v>
      </c>
      <c r="T137">
        <f>1/((DM137+1)/(Q137/1.6)+1/(R137/1.37)) + DM137/((DM137+1)/(Q137/1.6) + DM137/(R137/1.37))</f>
        <v>0</v>
      </c>
      <c r="U137">
        <f>(DH137*DK137)</f>
        <v>0</v>
      </c>
      <c r="V137">
        <f>(EA137+(U137+2*0.95*5.67E-8*(((EA137+$B$7)+273)^4-(EA137+273)^4)-44100*J137)/(1.84*29.3*R137+8*0.95*5.67E-8*(EA137+273)^3))</f>
        <v>0</v>
      </c>
      <c r="W137">
        <f>($C$7*EB137+$D$7*EC137+$E$7*V137)</f>
        <v>0</v>
      </c>
      <c r="X137">
        <f>0.61365*exp(17.502*W137/(240.97+W137))</f>
        <v>0</v>
      </c>
      <c r="Y137">
        <f>(Z137/AA137*100)</f>
        <v>0</v>
      </c>
      <c r="Z137">
        <f>DT137*(DY137+DZ137)/1000</f>
        <v>0</v>
      </c>
      <c r="AA137">
        <f>0.61365*exp(17.502*EA137/(240.97+EA137))</f>
        <v>0</v>
      </c>
      <c r="AB137">
        <f>(X137-DT137*(DY137+DZ137)/1000)</f>
        <v>0</v>
      </c>
      <c r="AC137">
        <f>(-J137*44100)</f>
        <v>0</v>
      </c>
      <c r="AD137">
        <f>2*29.3*R137*0.92*(EA137-W137)</f>
        <v>0</v>
      </c>
      <c r="AE137">
        <f>2*0.95*5.67E-8*(((EA137+$B$7)+273)^4-(W137+273)^4)</f>
        <v>0</v>
      </c>
      <c r="AF137">
        <f>U137+AE137+AC137+AD137</f>
        <v>0</v>
      </c>
      <c r="AG137">
        <f>DX137*AU137*(DS137-DR137*(1000-AU137*DU137)/(1000-AU137*DT137))/(100*DL137)</f>
        <v>0</v>
      </c>
      <c r="AH137">
        <f>1000*DX137*AU137*(DT137-DU137)/(100*DL137*(1000-AU137*DT137))</f>
        <v>0</v>
      </c>
      <c r="AI137">
        <f>(AJ137 - AK137 - DY137*1E3/(8.314*(EA137+273.15)) * AM137/DX137 * AL137) * DX137/(100*DL137) * (1000 - DU137)/1000</f>
        <v>0</v>
      </c>
      <c r="AJ137">
        <v>430.889159600213</v>
      </c>
      <c r="AK137">
        <v>415.807321212121</v>
      </c>
      <c r="AL137">
        <v>8.61622466493906e-05</v>
      </c>
      <c r="AM137">
        <v>64.8317152788884</v>
      </c>
      <c r="AN137">
        <f>(AP137 - AO137 + DY137*1E3/(8.314*(EA137+273.15)) * AR137/DX137 * AQ137) * DX137/(100*DL137) * 1000/(1000 - AP137)</f>
        <v>0</v>
      </c>
      <c r="AO137">
        <v>25.3073018011752</v>
      </c>
      <c r="AP137">
        <v>35.1269575757576</v>
      </c>
      <c r="AQ137">
        <v>0.000145503749984917</v>
      </c>
      <c r="AR137">
        <v>110.920641210874</v>
      </c>
      <c r="AS137">
        <v>0</v>
      </c>
      <c r="AT137">
        <v>0</v>
      </c>
      <c r="AU137">
        <f>IF(AS137*$H$13&gt;=AW137,1.0,(AW137/(AW137-AS137*$H$13)))</f>
        <v>0</v>
      </c>
      <c r="AV137">
        <f>(AU137-1)*100</f>
        <v>0</v>
      </c>
      <c r="AW137">
        <f>MAX(0,($B$13+$C$13*EF137)/(1+$D$13*EF137)*DY137/(EA137+273)*$E$13)</f>
        <v>0</v>
      </c>
      <c r="AX137" t="s">
        <v>437</v>
      </c>
      <c r="AY137" t="s">
        <v>437</v>
      </c>
      <c r="AZ137">
        <v>0</v>
      </c>
      <c r="BA137">
        <v>0</v>
      </c>
      <c r="BB137">
        <f>1-AZ137/BA137</f>
        <v>0</v>
      </c>
      <c r="BC137">
        <v>0</v>
      </c>
      <c r="BD137" t="s">
        <v>437</v>
      </c>
      <c r="BE137" t="s">
        <v>437</v>
      </c>
      <c r="BF137">
        <v>0</v>
      </c>
      <c r="BG137">
        <v>0</v>
      </c>
      <c r="BH137">
        <f>1-BF137/BG137</f>
        <v>0</v>
      </c>
      <c r="BI137">
        <v>0.5</v>
      </c>
      <c r="BJ137">
        <f>DI137</f>
        <v>0</v>
      </c>
      <c r="BK137">
        <f>L137</f>
        <v>0</v>
      </c>
      <c r="BL137">
        <f>BH137*BI137*BJ137</f>
        <v>0</v>
      </c>
      <c r="BM137">
        <f>(BK137-BC137)/BJ137</f>
        <v>0</v>
      </c>
      <c r="BN137">
        <f>(BA137-BG137)/BG137</f>
        <v>0</v>
      </c>
      <c r="BO137">
        <f>AZ137/(BB137+AZ137/BG137)</f>
        <v>0</v>
      </c>
      <c r="BP137" t="s">
        <v>437</v>
      </c>
      <c r="BQ137">
        <v>0</v>
      </c>
      <c r="BR137">
        <f>IF(BQ137&lt;&gt;0, BQ137, BO137)</f>
        <v>0</v>
      </c>
      <c r="BS137">
        <f>1-BR137/BG137</f>
        <v>0</v>
      </c>
      <c r="BT137">
        <f>(BG137-BF137)/(BG137-BR137)</f>
        <v>0</v>
      </c>
      <c r="BU137">
        <f>(BA137-BG137)/(BA137-BR137)</f>
        <v>0</v>
      </c>
      <c r="BV137">
        <f>(BG137-BF137)/(BG137-AZ137)</f>
        <v>0</v>
      </c>
      <c r="BW137">
        <f>(BA137-BG137)/(BA137-AZ137)</f>
        <v>0</v>
      </c>
      <c r="BX137">
        <f>(BT137*BR137/BF137)</f>
        <v>0</v>
      </c>
      <c r="BY137">
        <f>(1-BX137)</f>
        <v>0</v>
      </c>
      <c r="DH137">
        <f>$B$11*EG137+$C$11*EH137+$F$11*ES137*(1-EV137)</f>
        <v>0</v>
      </c>
      <c r="DI137">
        <f>DH137*DJ137</f>
        <v>0</v>
      </c>
      <c r="DJ137">
        <f>($B$11*$D$9+$C$11*$D$9+$F$11*((FF137+EX137)/MAX(FF137+EX137+FG137, 0.1)*$I$9+FG137/MAX(FF137+EX137+FG137, 0.1)*$J$9))/($B$11+$C$11+$F$11)</f>
        <v>0</v>
      </c>
      <c r="DK137">
        <f>($B$11*$K$9+$C$11*$K$9+$F$11*((FF137+EX137)/MAX(FF137+EX137+FG137, 0.1)*$P$9+FG137/MAX(FF137+EX137+FG137, 0.1)*$Q$9))/($B$11+$C$11+$F$11)</f>
        <v>0</v>
      </c>
      <c r="DL137">
        <v>6</v>
      </c>
      <c r="DM137">
        <v>0.5</v>
      </c>
      <c r="DN137" t="s">
        <v>438</v>
      </c>
      <c r="DO137">
        <v>2</v>
      </c>
      <c r="DP137" t="b">
        <v>1</v>
      </c>
      <c r="DQ137">
        <v>1761410108.6</v>
      </c>
      <c r="DR137">
        <v>401.1865</v>
      </c>
      <c r="DS137">
        <v>420.0068125</v>
      </c>
      <c r="DT137">
        <v>35.12006875</v>
      </c>
      <c r="DU137">
        <v>25.3075625</v>
      </c>
      <c r="DV137">
        <v>400.089125</v>
      </c>
      <c r="DW137">
        <v>34.804875</v>
      </c>
      <c r="DX137">
        <v>499.9488125</v>
      </c>
      <c r="DY137">
        <v>90.28678125</v>
      </c>
      <c r="DZ137">
        <v>0.0354463875</v>
      </c>
      <c r="EA137">
        <v>36.8922375</v>
      </c>
      <c r="EB137">
        <v>35.97334375</v>
      </c>
      <c r="EC137">
        <v>999.9</v>
      </c>
      <c r="ED137">
        <v>0</v>
      </c>
      <c r="EE137">
        <v>0</v>
      </c>
      <c r="EF137">
        <v>9980.745</v>
      </c>
      <c r="EG137">
        <v>0</v>
      </c>
      <c r="EH137">
        <v>1226.861875</v>
      </c>
      <c r="EI137">
        <v>-18.82033125</v>
      </c>
      <c r="EJ137">
        <v>415.7890625</v>
      </c>
      <c r="EK137">
        <v>430.9123125</v>
      </c>
      <c r="EL137">
        <v>9.812495</v>
      </c>
      <c r="EM137">
        <v>420.0068125</v>
      </c>
      <c r="EN137">
        <v>25.3075625</v>
      </c>
      <c r="EO137">
        <v>3.170878125</v>
      </c>
      <c r="EP137">
        <v>2.284938125</v>
      </c>
      <c r="EQ137">
        <v>24.95351875</v>
      </c>
      <c r="ER137">
        <v>19.57061875</v>
      </c>
      <c r="ES137">
        <v>1199.945</v>
      </c>
      <c r="ET137">
        <v>0.967003375</v>
      </c>
      <c r="EU137">
        <v>0.03299648125</v>
      </c>
      <c r="EV137">
        <v>0</v>
      </c>
      <c r="EW137">
        <v>1456.78375</v>
      </c>
      <c r="EX137">
        <v>5.00059</v>
      </c>
      <c r="EY137">
        <v>17831</v>
      </c>
      <c r="EZ137">
        <v>10358.25</v>
      </c>
      <c r="FA137">
        <v>49.569875</v>
      </c>
      <c r="FB137">
        <v>51.17925</v>
      </c>
      <c r="FC137">
        <v>49.6988125</v>
      </c>
      <c r="FD137">
        <v>50.937</v>
      </c>
      <c r="FE137">
        <v>50.812</v>
      </c>
      <c r="FF137">
        <v>1155.515625</v>
      </c>
      <c r="FG137">
        <v>39.429375</v>
      </c>
      <c r="FH137">
        <v>0</v>
      </c>
      <c r="FI137">
        <v>1761410077.3</v>
      </c>
      <c r="FJ137">
        <v>0</v>
      </c>
      <c r="FK137">
        <v>1456.08576923077</v>
      </c>
      <c r="FL137">
        <v>-32.1254701191912</v>
      </c>
      <c r="FM137">
        <v>-377.668376283463</v>
      </c>
      <c r="FN137">
        <v>17823.3384615385</v>
      </c>
      <c r="FO137">
        <v>15</v>
      </c>
      <c r="FP137">
        <v>0</v>
      </c>
      <c r="FQ137" t="s">
        <v>439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-18.809745</v>
      </c>
      <c r="GD137">
        <v>-0.120536842105249</v>
      </c>
      <c r="GE137">
        <v>0.0406629988441582</v>
      </c>
      <c r="GF137">
        <v>1</v>
      </c>
      <c r="GG137">
        <v>1458.78176470588</v>
      </c>
      <c r="GH137">
        <v>-34.445530915187</v>
      </c>
      <c r="GI137">
        <v>3.38584724872454</v>
      </c>
      <c r="GJ137">
        <v>-1</v>
      </c>
      <c r="GK137">
        <v>9.808024</v>
      </c>
      <c r="GL137">
        <v>0.0840541353383641</v>
      </c>
      <c r="GM137">
        <v>0.00840066152157062</v>
      </c>
      <c r="GN137">
        <v>1</v>
      </c>
      <c r="GO137">
        <v>2</v>
      </c>
      <c r="GP137">
        <v>2</v>
      </c>
      <c r="GQ137" t="s">
        <v>440</v>
      </c>
      <c r="GR137">
        <v>3.13033</v>
      </c>
      <c r="GS137">
        <v>2.71417</v>
      </c>
      <c r="GT137">
        <v>0.0840437</v>
      </c>
      <c r="GU137">
        <v>0.0873466</v>
      </c>
      <c r="GV137">
        <v>0.131775</v>
      </c>
      <c r="GW137">
        <v>0.104763</v>
      </c>
      <c r="GX137">
        <v>33797</v>
      </c>
      <c r="GY137">
        <v>35836.2</v>
      </c>
      <c r="GZ137">
        <v>33444.1</v>
      </c>
      <c r="HA137">
        <v>35613.6</v>
      </c>
      <c r="HB137">
        <v>41210.6</v>
      </c>
      <c r="HC137">
        <v>45848.8</v>
      </c>
      <c r="HD137">
        <v>52334.5</v>
      </c>
      <c r="HE137">
        <v>56988.4</v>
      </c>
      <c r="HF137">
        <v>1.82208</v>
      </c>
      <c r="HG137">
        <v>1.68265</v>
      </c>
      <c r="HH137">
        <v>-0.0117347</v>
      </c>
      <c r="HI137">
        <v>0</v>
      </c>
      <c r="HJ137">
        <v>36.1808</v>
      </c>
      <c r="HK137">
        <v>999.9</v>
      </c>
      <c r="HL137">
        <v>58.992</v>
      </c>
      <c r="HM137">
        <v>28.792</v>
      </c>
      <c r="HN137">
        <v>25.962</v>
      </c>
      <c r="HO137">
        <v>56.5291</v>
      </c>
      <c r="HP137">
        <v>43.7901</v>
      </c>
      <c r="HQ137">
        <v>1</v>
      </c>
      <c r="HR137">
        <v>1.03937</v>
      </c>
      <c r="HS137">
        <v>2.45551</v>
      </c>
      <c r="HT137">
        <v>20.1163</v>
      </c>
      <c r="HU137">
        <v>5.19048</v>
      </c>
      <c r="HV137">
        <v>12.0099</v>
      </c>
      <c r="HW137">
        <v>4.97335</v>
      </c>
      <c r="HX137">
        <v>3.29495</v>
      </c>
      <c r="HY137">
        <v>9999</v>
      </c>
      <c r="HZ137">
        <v>9999</v>
      </c>
      <c r="IA137">
        <v>999.9</v>
      </c>
      <c r="IB137">
        <v>9999</v>
      </c>
      <c r="IC137">
        <v>1.86321</v>
      </c>
      <c r="ID137">
        <v>1.86812</v>
      </c>
      <c r="IE137">
        <v>1.86783</v>
      </c>
      <c r="IF137">
        <v>1.86903</v>
      </c>
      <c r="IG137">
        <v>1.86982</v>
      </c>
      <c r="IH137">
        <v>1.86591</v>
      </c>
      <c r="II137">
        <v>1.86702</v>
      </c>
      <c r="IJ137">
        <v>1.86841</v>
      </c>
      <c r="IK137">
        <v>5</v>
      </c>
      <c r="IL137">
        <v>0</v>
      </c>
      <c r="IM137">
        <v>0</v>
      </c>
      <c r="IN137">
        <v>0</v>
      </c>
      <c r="IO137" t="s">
        <v>441</v>
      </c>
      <c r="IP137" t="s">
        <v>442</v>
      </c>
      <c r="IQ137" t="s">
        <v>443</v>
      </c>
      <c r="IR137" t="s">
        <v>443</v>
      </c>
      <c r="IS137" t="s">
        <v>443</v>
      </c>
      <c r="IT137" t="s">
        <v>443</v>
      </c>
      <c r="IU137">
        <v>0</v>
      </c>
      <c r="IV137">
        <v>100</v>
      </c>
      <c r="IW137">
        <v>100</v>
      </c>
      <c r="IX137">
        <v>1.097</v>
      </c>
      <c r="IY137">
        <v>0.3152</v>
      </c>
      <c r="IZ137">
        <v>1.09748391826392</v>
      </c>
      <c r="JA137">
        <v>0</v>
      </c>
      <c r="JB137">
        <v>0</v>
      </c>
      <c r="JC137">
        <v>0</v>
      </c>
      <c r="JD137">
        <v>0.315191680746845</v>
      </c>
      <c r="JE137">
        <v>0</v>
      </c>
      <c r="JF137">
        <v>0</v>
      </c>
      <c r="JG137">
        <v>0</v>
      </c>
      <c r="JH137">
        <v>5</v>
      </c>
      <c r="JI137">
        <v>2273</v>
      </c>
      <c r="JJ137">
        <v>0</v>
      </c>
      <c r="JK137">
        <v>25</v>
      </c>
      <c r="JL137">
        <v>29356835.3</v>
      </c>
      <c r="JM137">
        <v>29356835.3</v>
      </c>
      <c r="JN137">
        <v>1.00952</v>
      </c>
      <c r="JO137">
        <v>2.62573</v>
      </c>
      <c r="JP137">
        <v>1.54785</v>
      </c>
      <c r="JQ137">
        <v>2.32178</v>
      </c>
      <c r="JR137">
        <v>1.64551</v>
      </c>
      <c r="JS137">
        <v>2.37061</v>
      </c>
      <c r="JT137">
        <v>33.0429</v>
      </c>
      <c r="JU137">
        <v>24.2013</v>
      </c>
      <c r="JV137">
        <v>18</v>
      </c>
      <c r="JW137">
        <v>503.646</v>
      </c>
      <c r="JX137">
        <v>406.671</v>
      </c>
      <c r="JY137">
        <v>33.0562</v>
      </c>
      <c r="JZ137">
        <v>39.7574</v>
      </c>
      <c r="KA137">
        <v>30.0016</v>
      </c>
      <c r="KB137">
        <v>39.3077</v>
      </c>
      <c r="KC137">
        <v>39.2</v>
      </c>
      <c r="KD137">
        <v>20.3145</v>
      </c>
      <c r="KE137">
        <v>0</v>
      </c>
      <c r="KF137">
        <v>100</v>
      </c>
      <c r="KG137">
        <v>33.0535</v>
      </c>
      <c r="KH137">
        <v>426.832</v>
      </c>
      <c r="KI137">
        <v>31.6922</v>
      </c>
      <c r="KJ137">
        <v>95.0182</v>
      </c>
      <c r="KK137">
        <v>92.29</v>
      </c>
    </row>
    <row r="138" spans="1:297">
      <c r="A138">
        <v>122</v>
      </c>
      <c r="B138">
        <v>1761410122.1</v>
      </c>
      <c r="C138">
        <v>1941.09999990463</v>
      </c>
      <c r="D138" t="s">
        <v>687</v>
      </c>
      <c r="E138" t="s">
        <v>688</v>
      </c>
      <c r="F138">
        <v>5</v>
      </c>
      <c r="G138" t="s">
        <v>638</v>
      </c>
      <c r="H138" t="s">
        <v>436</v>
      </c>
      <c r="I138">
        <v>1761410113.36667</v>
      </c>
      <c r="J138">
        <f>(K138)/1000</f>
        <v>0</v>
      </c>
      <c r="K138">
        <f>IF(DP138, AN138, AH138)</f>
        <v>0</v>
      </c>
      <c r="L138">
        <f>IF(DP138, AI138, AG138)</f>
        <v>0</v>
      </c>
      <c r="M138">
        <f>DR138 - IF(AU138&gt;1, L138*DL138*100.0/(AW138), 0)</f>
        <v>0</v>
      </c>
      <c r="N138">
        <f>((T138-J138/2)*M138-L138)/(T138+J138/2)</f>
        <v>0</v>
      </c>
      <c r="O138">
        <f>N138*(DY138+DZ138)/1000.0</f>
        <v>0</v>
      </c>
      <c r="P138">
        <f>(DR138 - IF(AU138&gt;1, L138*DL138*100.0/(AW138), 0))*(DY138+DZ138)/1000.0</f>
        <v>0</v>
      </c>
      <c r="Q138">
        <f>2.0/((1/S138-1/R138)+SIGN(S138)*SQRT((1/S138-1/R138)*(1/S138-1/R138) + 4*DM138/((DM138+1)*(DM138+1))*(2*1/S138*1/R138-1/R138*1/R138)))</f>
        <v>0</v>
      </c>
      <c r="R138">
        <f>IF(LEFT(DN138,1)&lt;&gt;"0",IF(LEFT(DN138,1)="1",3.0,DO138),$D$5+$E$5*(EF138*DY138/($K$5*1000))+$F$5*(EF138*DY138/($K$5*1000))*MAX(MIN(DL138,$J$5),$I$5)*MAX(MIN(DL138,$J$5),$I$5)+$G$5*MAX(MIN(DL138,$J$5),$I$5)*(EF138*DY138/($K$5*1000))+$H$5*(EF138*DY138/($K$5*1000))*(EF138*DY138/($K$5*1000)))</f>
        <v>0</v>
      </c>
      <c r="S138">
        <f>J138*(1000-(1000*0.61365*exp(17.502*W138/(240.97+W138))/(DY138+DZ138)+DT138)/2)/(1000*0.61365*exp(17.502*W138/(240.97+W138))/(DY138+DZ138)-DT138)</f>
        <v>0</v>
      </c>
      <c r="T138">
        <f>1/((DM138+1)/(Q138/1.6)+1/(R138/1.37)) + DM138/((DM138+1)/(Q138/1.6) + DM138/(R138/1.37))</f>
        <v>0</v>
      </c>
      <c r="U138">
        <f>(DH138*DK138)</f>
        <v>0</v>
      </c>
      <c r="V138">
        <f>(EA138+(U138+2*0.95*5.67E-8*(((EA138+$B$7)+273)^4-(EA138+273)^4)-44100*J138)/(1.84*29.3*R138+8*0.95*5.67E-8*(EA138+273)^3))</f>
        <v>0</v>
      </c>
      <c r="W138">
        <f>($C$7*EB138+$D$7*EC138+$E$7*V138)</f>
        <v>0</v>
      </c>
      <c r="X138">
        <f>0.61365*exp(17.502*W138/(240.97+W138))</f>
        <v>0</v>
      </c>
      <c r="Y138">
        <f>(Z138/AA138*100)</f>
        <v>0</v>
      </c>
      <c r="Z138">
        <f>DT138*(DY138+DZ138)/1000</f>
        <v>0</v>
      </c>
      <c r="AA138">
        <f>0.61365*exp(17.502*EA138/(240.97+EA138))</f>
        <v>0</v>
      </c>
      <c r="AB138">
        <f>(X138-DT138*(DY138+DZ138)/1000)</f>
        <v>0</v>
      </c>
      <c r="AC138">
        <f>(-J138*44100)</f>
        <v>0</v>
      </c>
      <c r="AD138">
        <f>2*29.3*R138*0.92*(EA138-W138)</f>
        <v>0</v>
      </c>
      <c r="AE138">
        <f>2*0.95*5.67E-8*(((EA138+$B$7)+273)^4-(W138+273)^4)</f>
        <v>0</v>
      </c>
      <c r="AF138">
        <f>U138+AE138+AC138+AD138</f>
        <v>0</v>
      </c>
      <c r="AG138">
        <f>DX138*AU138*(DS138-DR138*(1000-AU138*DU138)/(1000-AU138*DT138))/(100*DL138)</f>
        <v>0</v>
      </c>
      <c r="AH138">
        <f>1000*DX138*AU138*(DT138-DU138)/(100*DL138*(1000-AU138*DT138))</f>
        <v>0</v>
      </c>
      <c r="AI138">
        <f>(AJ138 - AK138 - DY138*1E3/(8.314*(EA138+273.15)) * AM138/DX138 * AL138) * DX138/(100*DL138) * (1000 - DU138)/1000</f>
        <v>0</v>
      </c>
      <c r="AJ138">
        <v>431.061745129958</v>
      </c>
      <c r="AK138">
        <v>415.758327272727</v>
      </c>
      <c r="AL138">
        <v>-0.00101981697559135</v>
      </c>
      <c r="AM138">
        <v>64.8317152788884</v>
      </c>
      <c r="AN138">
        <f>(AP138 - AO138 + DY138*1E3/(8.314*(EA138+273.15)) * AR138/DX138 * AQ138) * DX138/(100*DL138) * 1000/(1000 - AP138)</f>
        <v>0</v>
      </c>
      <c r="AO138">
        <v>25.3092422078071</v>
      </c>
      <c r="AP138">
        <v>35.1266963636364</v>
      </c>
      <c r="AQ138">
        <v>-4.56651624140462e-05</v>
      </c>
      <c r="AR138">
        <v>110.920641210874</v>
      </c>
      <c r="AS138">
        <v>0</v>
      </c>
      <c r="AT138">
        <v>0</v>
      </c>
      <c r="AU138">
        <f>IF(AS138*$H$13&gt;=AW138,1.0,(AW138/(AW138-AS138*$H$13)))</f>
        <v>0</v>
      </c>
      <c r="AV138">
        <f>(AU138-1)*100</f>
        <v>0</v>
      </c>
      <c r="AW138">
        <f>MAX(0,($B$13+$C$13*EF138)/(1+$D$13*EF138)*DY138/(EA138+273)*$E$13)</f>
        <v>0</v>
      </c>
      <c r="AX138" t="s">
        <v>437</v>
      </c>
      <c r="AY138" t="s">
        <v>437</v>
      </c>
      <c r="AZ138">
        <v>0</v>
      </c>
      <c r="BA138">
        <v>0</v>
      </c>
      <c r="BB138">
        <f>1-AZ138/BA138</f>
        <v>0</v>
      </c>
      <c r="BC138">
        <v>0</v>
      </c>
      <c r="BD138" t="s">
        <v>437</v>
      </c>
      <c r="BE138" t="s">
        <v>437</v>
      </c>
      <c r="BF138">
        <v>0</v>
      </c>
      <c r="BG138">
        <v>0</v>
      </c>
      <c r="BH138">
        <f>1-BF138/BG138</f>
        <v>0</v>
      </c>
      <c r="BI138">
        <v>0.5</v>
      </c>
      <c r="BJ138">
        <f>DI138</f>
        <v>0</v>
      </c>
      <c r="BK138">
        <f>L138</f>
        <v>0</v>
      </c>
      <c r="BL138">
        <f>BH138*BI138*BJ138</f>
        <v>0</v>
      </c>
      <c r="BM138">
        <f>(BK138-BC138)/BJ138</f>
        <v>0</v>
      </c>
      <c r="BN138">
        <f>(BA138-BG138)/BG138</f>
        <v>0</v>
      </c>
      <c r="BO138">
        <f>AZ138/(BB138+AZ138/BG138)</f>
        <v>0</v>
      </c>
      <c r="BP138" t="s">
        <v>437</v>
      </c>
      <c r="BQ138">
        <v>0</v>
      </c>
      <c r="BR138">
        <f>IF(BQ138&lt;&gt;0, BQ138, BO138)</f>
        <v>0</v>
      </c>
      <c r="BS138">
        <f>1-BR138/BG138</f>
        <v>0</v>
      </c>
      <c r="BT138">
        <f>(BG138-BF138)/(BG138-BR138)</f>
        <v>0</v>
      </c>
      <c r="BU138">
        <f>(BA138-BG138)/(BA138-BR138)</f>
        <v>0</v>
      </c>
      <c r="BV138">
        <f>(BG138-BF138)/(BG138-AZ138)</f>
        <v>0</v>
      </c>
      <c r="BW138">
        <f>(BA138-BG138)/(BA138-AZ138)</f>
        <v>0</v>
      </c>
      <c r="BX138">
        <f>(BT138*BR138/BF138)</f>
        <v>0</v>
      </c>
      <c r="BY138">
        <f>(1-BX138)</f>
        <v>0</v>
      </c>
      <c r="DH138">
        <f>$B$11*EG138+$C$11*EH138+$F$11*ES138*(1-EV138)</f>
        <v>0</v>
      </c>
      <c r="DI138">
        <f>DH138*DJ138</f>
        <v>0</v>
      </c>
      <c r="DJ138">
        <f>($B$11*$D$9+$C$11*$D$9+$F$11*((FF138+EX138)/MAX(FF138+EX138+FG138, 0.1)*$I$9+FG138/MAX(FF138+EX138+FG138, 0.1)*$J$9))/($B$11+$C$11+$F$11)</f>
        <v>0</v>
      </c>
      <c r="DK138">
        <f>($B$11*$K$9+$C$11*$K$9+$F$11*((FF138+EX138)/MAX(FF138+EX138+FG138, 0.1)*$P$9+FG138/MAX(FF138+EX138+FG138, 0.1)*$Q$9))/($B$11+$C$11+$F$11)</f>
        <v>0</v>
      </c>
      <c r="DL138">
        <v>6</v>
      </c>
      <c r="DM138">
        <v>0.5</v>
      </c>
      <c r="DN138" t="s">
        <v>438</v>
      </c>
      <c r="DO138">
        <v>2</v>
      </c>
      <c r="DP138" t="b">
        <v>1</v>
      </c>
      <c r="DQ138">
        <v>1761410113.36667</v>
      </c>
      <c r="DR138">
        <v>401.183866666667</v>
      </c>
      <c r="DS138">
        <v>420.1078</v>
      </c>
      <c r="DT138">
        <v>35.1235466666667</v>
      </c>
      <c r="DU138">
        <v>25.3077266666667</v>
      </c>
      <c r="DV138">
        <v>400.0866</v>
      </c>
      <c r="DW138">
        <v>34.8083466666667</v>
      </c>
      <c r="DX138">
        <v>499.9506</v>
      </c>
      <c r="DY138">
        <v>90.2871466666667</v>
      </c>
      <c r="DZ138">
        <v>0.03559884</v>
      </c>
      <c r="EA138">
        <v>36.9009933333333</v>
      </c>
      <c r="EB138">
        <v>35.9815133333333</v>
      </c>
      <c r="EC138">
        <v>999.9</v>
      </c>
      <c r="ED138">
        <v>0</v>
      </c>
      <c r="EE138">
        <v>0</v>
      </c>
      <c r="EF138">
        <v>9989.96466666667</v>
      </c>
      <c r="EG138">
        <v>0</v>
      </c>
      <c r="EH138">
        <v>1226.83733333333</v>
      </c>
      <c r="EI138">
        <v>-18.9238333333333</v>
      </c>
      <c r="EJ138">
        <v>415.787933333333</v>
      </c>
      <c r="EK138">
        <v>431.015866666667</v>
      </c>
      <c r="EL138">
        <v>9.81581466666667</v>
      </c>
      <c r="EM138">
        <v>420.1078</v>
      </c>
      <c r="EN138">
        <v>25.3077266666667</v>
      </c>
      <c r="EO138">
        <v>3.17120466666667</v>
      </c>
      <c r="EP138">
        <v>2.284962</v>
      </c>
      <c r="EQ138">
        <v>24.9552466666667</v>
      </c>
      <c r="ER138">
        <v>19.5707866666667</v>
      </c>
      <c r="ES138">
        <v>1199.97066666667</v>
      </c>
      <c r="ET138">
        <v>0.967002066666667</v>
      </c>
      <c r="EU138">
        <v>0.03299774</v>
      </c>
      <c r="EV138">
        <v>0</v>
      </c>
      <c r="EW138">
        <v>1454.31533333333</v>
      </c>
      <c r="EX138">
        <v>5.00059</v>
      </c>
      <c r="EY138">
        <v>17802.3</v>
      </c>
      <c r="EZ138">
        <v>10358.48</v>
      </c>
      <c r="FA138">
        <v>49.5872</v>
      </c>
      <c r="FB138">
        <v>51.1912</v>
      </c>
      <c r="FC138">
        <v>49.7164</v>
      </c>
      <c r="FD138">
        <v>50.9496</v>
      </c>
      <c r="FE138">
        <v>50.8162</v>
      </c>
      <c r="FF138">
        <v>1155.53866666667</v>
      </c>
      <c r="FG138">
        <v>39.432</v>
      </c>
      <c r="FH138">
        <v>0</v>
      </c>
      <c r="FI138">
        <v>1761410082.1</v>
      </c>
      <c r="FJ138">
        <v>0</v>
      </c>
      <c r="FK138">
        <v>1453.65576923077</v>
      </c>
      <c r="FL138">
        <v>-29.136068399757</v>
      </c>
      <c r="FM138">
        <v>-334.690598295423</v>
      </c>
      <c r="FN138">
        <v>17795.0115384615</v>
      </c>
      <c r="FO138">
        <v>15</v>
      </c>
      <c r="FP138">
        <v>0</v>
      </c>
      <c r="FQ138" t="s">
        <v>439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-18.8934</v>
      </c>
      <c r="GD138">
        <v>-1.1782827067669</v>
      </c>
      <c r="GE138">
        <v>0.269597893166842</v>
      </c>
      <c r="GF138">
        <v>0</v>
      </c>
      <c r="GG138">
        <v>1455.21117647059</v>
      </c>
      <c r="GH138">
        <v>-30.7847211673099</v>
      </c>
      <c r="GI138">
        <v>3.02836469626165</v>
      </c>
      <c r="GJ138">
        <v>-1</v>
      </c>
      <c r="GK138">
        <v>9.814291</v>
      </c>
      <c r="GL138">
        <v>0.0393338345864699</v>
      </c>
      <c r="GM138">
        <v>0.00422271228003984</v>
      </c>
      <c r="GN138">
        <v>1</v>
      </c>
      <c r="GO138">
        <v>1</v>
      </c>
      <c r="GP138">
        <v>2</v>
      </c>
      <c r="GQ138" t="s">
        <v>446</v>
      </c>
      <c r="GR138">
        <v>3.1305</v>
      </c>
      <c r="GS138">
        <v>2.71361</v>
      </c>
      <c r="GT138">
        <v>0.0840591</v>
      </c>
      <c r="GU138">
        <v>0.0877351</v>
      </c>
      <c r="GV138">
        <v>0.131772</v>
      </c>
      <c r="GW138">
        <v>0.104761</v>
      </c>
      <c r="GX138">
        <v>33795.4</v>
      </c>
      <c r="GY138">
        <v>35819.5</v>
      </c>
      <c r="GZ138">
        <v>33443.1</v>
      </c>
      <c r="HA138">
        <v>35612.2</v>
      </c>
      <c r="HB138">
        <v>41210.1</v>
      </c>
      <c r="HC138">
        <v>45847.5</v>
      </c>
      <c r="HD138">
        <v>52333.5</v>
      </c>
      <c r="HE138">
        <v>56986.4</v>
      </c>
      <c r="HF138">
        <v>1.82157</v>
      </c>
      <c r="HG138">
        <v>1.68263</v>
      </c>
      <c r="HH138">
        <v>-0.01169</v>
      </c>
      <c r="HI138">
        <v>0</v>
      </c>
      <c r="HJ138">
        <v>36.1843</v>
      </c>
      <c r="HK138">
        <v>999.9</v>
      </c>
      <c r="HL138">
        <v>58.992</v>
      </c>
      <c r="HM138">
        <v>28.812</v>
      </c>
      <c r="HN138">
        <v>25.9918</v>
      </c>
      <c r="HO138">
        <v>56.7491</v>
      </c>
      <c r="HP138">
        <v>43.8782</v>
      </c>
      <c r="HQ138">
        <v>1</v>
      </c>
      <c r="HR138">
        <v>1.04097</v>
      </c>
      <c r="HS138">
        <v>2.49277</v>
      </c>
      <c r="HT138">
        <v>20.1161</v>
      </c>
      <c r="HU138">
        <v>5.19004</v>
      </c>
      <c r="HV138">
        <v>12.0099</v>
      </c>
      <c r="HW138">
        <v>4.9732</v>
      </c>
      <c r="HX138">
        <v>3.2949</v>
      </c>
      <c r="HY138">
        <v>9999</v>
      </c>
      <c r="HZ138">
        <v>9999</v>
      </c>
      <c r="IA138">
        <v>999.9</v>
      </c>
      <c r="IB138">
        <v>9999</v>
      </c>
      <c r="IC138">
        <v>1.86322</v>
      </c>
      <c r="ID138">
        <v>1.86812</v>
      </c>
      <c r="IE138">
        <v>1.86783</v>
      </c>
      <c r="IF138">
        <v>1.86904</v>
      </c>
      <c r="IG138">
        <v>1.86983</v>
      </c>
      <c r="IH138">
        <v>1.86593</v>
      </c>
      <c r="II138">
        <v>1.86702</v>
      </c>
      <c r="IJ138">
        <v>1.8684</v>
      </c>
      <c r="IK138">
        <v>5</v>
      </c>
      <c r="IL138">
        <v>0</v>
      </c>
      <c r="IM138">
        <v>0</v>
      </c>
      <c r="IN138">
        <v>0</v>
      </c>
      <c r="IO138" t="s">
        <v>441</v>
      </c>
      <c r="IP138" t="s">
        <v>442</v>
      </c>
      <c r="IQ138" t="s">
        <v>443</v>
      </c>
      <c r="IR138" t="s">
        <v>443</v>
      </c>
      <c r="IS138" t="s">
        <v>443</v>
      </c>
      <c r="IT138" t="s">
        <v>443</v>
      </c>
      <c r="IU138">
        <v>0</v>
      </c>
      <c r="IV138">
        <v>100</v>
      </c>
      <c r="IW138">
        <v>100</v>
      </c>
      <c r="IX138">
        <v>1.097</v>
      </c>
      <c r="IY138">
        <v>0.3152</v>
      </c>
      <c r="IZ138">
        <v>1.09748391826392</v>
      </c>
      <c r="JA138">
        <v>0</v>
      </c>
      <c r="JB138">
        <v>0</v>
      </c>
      <c r="JC138">
        <v>0</v>
      </c>
      <c r="JD138">
        <v>0.315191680746845</v>
      </c>
      <c r="JE138">
        <v>0</v>
      </c>
      <c r="JF138">
        <v>0</v>
      </c>
      <c r="JG138">
        <v>0</v>
      </c>
      <c r="JH138">
        <v>5</v>
      </c>
      <c r="JI138">
        <v>2273</v>
      </c>
      <c r="JJ138">
        <v>0</v>
      </c>
      <c r="JK138">
        <v>25</v>
      </c>
      <c r="JL138">
        <v>29356835.4</v>
      </c>
      <c r="JM138">
        <v>29356835.4</v>
      </c>
      <c r="JN138">
        <v>1.03149</v>
      </c>
      <c r="JO138">
        <v>2.61963</v>
      </c>
      <c r="JP138">
        <v>1.54785</v>
      </c>
      <c r="JQ138">
        <v>2.32178</v>
      </c>
      <c r="JR138">
        <v>1.64673</v>
      </c>
      <c r="JS138">
        <v>2.38403</v>
      </c>
      <c r="JT138">
        <v>33.0429</v>
      </c>
      <c r="JU138">
        <v>24.2013</v>
      </c>
      <c r="JV138">
        <v>18</v>
      </c>
      <c r="JW138">
        <v>503.437</v>
      </c>
      <c r="JX138">
        <v>406.746</v>
      </c>
      <c r="JY138">
        <v>33.0678</v>
      </c>
      <c r="JZ138">
        <v>39.7744</v>
      </c>
      <c r="KA138">
        <v>30.0016</v>
      </c>
      <c r="KB138">
        <v>39.3271</v>
      </c>
      <c r="KC138">
        <v>39.2155</v>
      </c>
      <c r="KD138">
        <v>20.7906</v>
      </c>
      <c r="KE138">
        <v>0</v>
      </c>
      <c r="KF138">
        <v>100</v>
      </c>
      <c r="KG138">
        <v>33.062</v>
      </c>
      <c r="KH138">
        <v>440.309</v>
      </c>
      <c r="KI138">
        <v>31.5632</v>
      </c>
      <c r="KJ138">
        <v>95.016</v>
      </c>
      <c r="KK138">
        <v>92.2867</v>
      </c>
    </row>
    <row r="139" spans="1:297">
      <c r="A139">
        <v>123</v>
      </c>
      <c r="B139">
        <v>1761410127.1</v>
      </c>
      <c r="C139">
        <v>1946.09999990463</v>
      </c>
      <c r="D139" t="s">
        <v>689</v>
      </c>
      <c r="E139" t="s">
        <v>690</v>
      </c>
      <c r="F139">
        <v>5</v>
      </c>
      <c r="G139" t="s">
        <v>638</v>
      </c>
      <c r="H139" t="s">
        <v>436</v>
      </c>
      <c r="I139">
        <v>1761410118.45714</v>
      </c>
      <c r="J139">
        <f>(K139)/1000</f>
        <v>0</v>
      </c>
      <c r="K139">
        <f>IF(DP139, AN139, AH139)</f>
        <v>0</v>
      </c>
      <c r="L139">
        <f>IF(DP139, AI139, AG139)</f>
        <v>0</v>
      </c>
      <c r="M139">
        <f>DR139 - IF(AU139&gt;1, L139*DL139*100.0/(AW139), 0)</f>
        <v>0</v>
      </c>
      <c r="N139">
        <f>((T139-J139/2)*M139-L139)/(T139+J139/2)</f>
        <v>0</v>
      </c>
      <c r="O139">
        <f>N139*(DY139+DZ139)/1000.0</f>
        <v>0</v>
      </c>
      <c r="P139">
        <f>(DR139 - IF(AU139&gt;1, L139*DL139*100.0/(AW139), 0))*(DY139+DZ139)/1000.0</f>
        <v>0</v>
      </c>
      <c r="Q139">
        <f>2.0/((1/S139-1/R139)+SIGN(S139)*SQRT((1/S139-1/R139)*(1/S139-1/R139) + 4*DM139/((DM139+1)*(DM139+1))*(2*1/S139*1/R139-1/R139*1/R139)))</f>
        <v>0</v>
      </c>
      <c r="R139">
        <f>IF(LEFT(DN139,1)&lt;&gt;"0",IF(LEFT(DN139,1)="1",3.0,DO139),$D$5+$E$5*(EF139*DY139/($K$5*1000))+$F$5*(EF139*DY139/($K$5*1000))*MAX(MIN(DL139,$J$5),$I$5)*MAX(MIN(DL139,$J$5),$I$5)+$G$5*MAX(MIN(DL139,$J$5),$I$5)*(EF139*DY139/($K$5*1000))+$H$5*(EF139*DY139/($K$5*1000))*(EF139*DY139/($K$5*1000)))</f>
        <v>0</v>
      </c>
      <c r="S139">
        <f>J139*(1000-(1000*0.61365*exp(17.502*W139/(240.97+W139))/(DY139+DZ139)+DT139)/2)/(1000*0.61365*exp(17.502*W139/(240.97+W139))/(DY139+DZ139)-DT139)</f>
        <v>0</v>
      </c>
      <c r="T139">
        <f>1/((DM139+1)/(Q139/1.6)+1/(R139/1.37)) + DM139/((DM139+1)/(Q139/1.6) + DM139/(R139/1.37))</f>
        <v>0</v>
      </c>
      <c r="U139">
        <f>(DH139*DK139)</f>
        <v>0</v>
      </c>
      <c r="V139">
        <f>(EA139+(U139+2*0.95*5.67E-8*(((EA139+$B$7)+273)^4-(EA139+273)^4)-44100*J139)/(1.84*29.3*R139+8*0.95*5.67E-8*(EA139+273)^3))</f>
        <v>0</v>
      </c>
      <c r="W139">
        <f>($C$7*EB139+$D$7*EC139+$E$7*V139)</f>
        <v>0</v>
      </c>
      <c r="X139">
        <f>0.61365*exp(17.502*W139/(240.97+W139))</f>
        <v>0</v>
      </c>
      <c r="Y139">
        <f>(Z139/AA139*100)</f>
        <v>0</v>
      </c>
      <c r="Z139">
        <f>DT139*(DY139+DZ139)/1000</f>
        <v>0</v>
      </c>
      <c r="AA139">
        <f>0.61365*exp(17.502*EA139/(240.97+EA139))</f>
        <v>0</v>
      </c>
      <c r="AB139">
        <f>(X139-DT139*(DY139+DZ139)/1000)</f>
        <v>0</v>
      </c>
      <c r="AC139">
        <f>(-J139*44100)</f>
        <v>0</v>
      </c>
      <c r="AD139">
        <f>2*29.3*R139*0.92*(EA139-W139)</f>
        <v>0</v>
      </c>
      <c r="AE139">
        <f>2*0.95*5.67E-8*(((EA139+$B$7)+273)^4-(W139+273)^4)</f>
        <v>0</v>
      </c>
      <c r="AF139">
        <f>U139+AE139+AC139+AD139</f>
        <v>0</v>
      </c>
      <c r="AG139">
        <f>DX139*AU139*(DS139-DR139*(1000-AU139*DU139)/(1000-AU139*DT139))/(100*DL139)</f>
        <v>0</v>
      </c>
      <c r="AH139">
        <f>1000*DX139*AU139*(DT139-DU139)/(100*DL139*(1000-AU139*DT139))</f>
        <v>0</v>
      </c>
      <c r="AI139">
        <f>(AJ139 - AK139 - DY139*1E3/(8.314*(EA139+273.15)) * AM139/DX139 * AL139) * DX139/(100*DL139) * (1000 - DU139)/1000</f>
        <v>0</v>
      </c>
      <c r="AJ139">
        <v>436.602388341272</v>
      </c>
      <c r="AK139">
        <v>418.440084848485</v>
      </c>
      <c r="AL139">
        <v>0.64702594203002</v>
      </c>
      <c r="AM139">
        <v>64.8317152788884</v>
      </c>
      <c r="AN139">
        <f>(AP139 - AO139 + DY139*1E3/(8.314*(EA139+273.15)) * AR139/DX139 * AQ139) * DX139/(100*DL139) * 1000/(1000 - AP139)</f>
        <v>0</v>
      </c>
      <c r="AO139">
        <v>25.3110749347192</v>
      </c>
      <c r="AP139">
        <v>35.1276539393939</v>
      </c>
      <c r="AQ139">
        <v>4.00252775808844e-05</v>
      </c>
      <c r="AR139">
        <v>110.920641210874</v>
      </c>
      <c r="AS139">
        <v>0</v>
      </c>
      <c r="AT139">
        <v>0</v>
      </c>
      <c r="AU139">
        <f>IF(AS139*$H$13&gt;=AW139,1.0,(AW139/(AW139-AS139*$H$13)))</f>
        <v>0</v>
      </c>
      <c r="AV139">
        <f>(AU139-1)*100</f>
        <v>0</v>
      </c>
      <c r="AW139">
        <f>MAX(0,($B$13+$C$13*EF139)/(1+$D$13*EF139)*DY139/(EA139+273)*$E$13)</f>
        <v>0</v>
      </c>
      <c r="AX139" t="s">
        <v>437</v>
      </c>
      <c r="AY139" t="s">
        <v>437</v>
      </c>
      <c r="AZ139">
        <v>0</v>
      </c>
      <c r="BA139">
        <v>0</v>
      </c>
      <c r="BB139">
        <f>1-AZ139/BA139</f>
        <v>0</v>
      </c>
      <c r="BC139">
        <v>0</v>
      </c>
      <c r="BD139" t="s">
        <v>437</v>
      </c>
      <c r="BE139" t="s">
        <v>437</v>
      </c>
      <c r="BF139">
        <v>0</v>
      </c>
      <c r="BG139">
        <v>0</v>
      </c>
      <c r="BH139">
        <f>1-BF139/BG139</f>
        <v>0</v>
      </c>
      <c r="BI139">
        <v>0.5</v>
      </c>
      <c r="BJ139">
        <f>DI139</f>
        <v>0</v>
      </c>
      <c r="BK139">
        <f>L139</f>
        <v>0</v>
      </c>
      <c r="BL139">
        <f>BH139*BI139*BJ139</f>
        <v>0</v>
      </c>
      <c r="BM139">
        <f>(BK139-BC139)/BJ139</f>
        <v>0</v>
      </c>
      <c r="BN139">
        <f>(BA139-BG139)/BG139</f>
        <v>0</v>
      </c>
      <c r="BO139">
        <f>AZ139/(BB139+AZ139/BG139)</f>
        <v>0</v>
      </c>
      <c r="BP139" t="s">
        <v>437</v>
      </c>
      <c r="BQ139">
        <v>0</v>
      </c>
      <c r="BR139">
        <f>IF(BQ139&lt;&gt;0, BQ139, BO139)</f>
        <v>0</v>
      </c>
      <c r="BS139">
        <f>1-BR139/BG139</f>
        <v>0</v>
      </c>
      <c r="BT139">
        <f>(BG139-BF139)/(BG139-BR139)</f>
        <v>0</v>
      </c>
      <c r="BU139">
        <f>(BA139-BG139)/(BA139-BR139)</f>
        <v>0</v>
      </c>
      <c r="BV139">
        <f>(BG139-BF139)/(BG139-AZ139)</f>
        <v>0</v>
      </c>
      <c r="BW139">
        <f>(BA139-BG139)/(BA139-AZ139)</f>
        <v>0</v>
      </c>
      <c r="BX139">
        <f>(BT139*BR139/BF139)</f>
        <v>0</v>
      </c>
      <c r="BY139">
        <f>(1-BX139)</f>
        <v>0</v>
      </c>
      <c r="DH139">
        <f>$B$11*EG139+$C$11*EH139+$F$11*ES139*(1-EV139)</f>
        <v>0</v>
      </c>
      <c r="DI139">
        <f>DH139*DJ139</f>
        <v>0</v>
      </c>
      <c r="DJ139">
        <f>($B$11*$D$9+$C$11*$D$9+$F$11*((FF139+EX139)/MAX(FF139+EX139+FG139, 0.1)*$I$9+FG139/MAX(FF139+EX139+FG139, 0.1)*$J$9))/($B$11+$C$11+$F$11)</f>
        <v>0</v>
      </c>
      <c r="DK139">
        <f>($B$11*$K$9+$C$11*$K$9+$F$11*((FF139+EX139)/MAX(FF139+EX139+FG139, 0.1)*$P$9+FG139/MAX(FF139+EX139+FG139, 0.1)*$Q$9))/($B$11+$C$11+$F$11)</f>
        <v>0</v>
      </c>
      <c r="DL139">
        <v>6</v>
      </c>
      <c r="DM139">
        <v>0.5</v>
      </c>
      <c r="DN139" t="s">
        <v>438</v>
      </c>
      <c r="DO139">
        <v>2</v>
      </c>
      <c r="DP139" t="b">
        <v>1</v>
      </c>
      <c r="DQ139">
        <v>1761410118.45714</v>
      </c>
      <c r="DR139">
        <v>401.593357142857</v>
      </c>
      <c r="DS139">
        <v>422.400642857143</v>
      </c>
      <c r="DT139">
        <v>35.1260642857143</v>
      </c>
      <c r="DU139">
        <v>25.3087642857143</v>
      </c>
      <c r="DV139">
        <v>400.496214285714</v>
      </c>
      <c r="DW139">
        <v>34.8108714285714</v>
      </c>
      <c r="DX139">
        <v>499.974857142857</v>
      </c>
      <c r="DY139">
        <v>90.2874071428571</v>
      </c>
      <c r="DZ139">
        <v>0.0356180642857143</v>
      </c>
      <c r="EA139">
        <v>36.91115</v>
      </c>
      <c r="EB139">
        <v>35.9905785714286</v>
      </c>
      <c r="EC139">
        <v>999.9</v>
      </c>
      <c r="ED139">
        <v>0</v>
      </c>
      <c r="EE139">
        <v>0</v>
      </c>
      <c r="EF139">
        <v>10003.7085714286</v>
      </c>
      <c r="EG139">
        <v>0</v>
      </c>
      <c r="EH139">
        <v>1226.79142857143</v>
      </c>
      <c r="EI139">
        <v>-20.8071928571429</v>
      </c>
      <c r="EJ139">
        <v>416.2135</v>
      </c>
      <c r="EK139">
        <v>433.368785714286</v>
      </c>
      <c r="EL139">
        <v>9.81730857142857</v>
      </c>
      <c r="EM139">
        <v>422.400642857143</v>
      </c>
      <c r="EN139">
        <v>25.3087642857143</v>
      </c>
      <c r="EO139">
        <v>3.17144214285714</v>
      </c>
      <c r="EP139">
        <v>2.28506214285714</v>
      </c>
      <c r="EQ139">
        <v>24.9564928571429</v>
      </c>
      <c r="ER139">
        <v>19.5714857142857</v>
      </c>
      <c r="ES139">
        <v>1199.98142857143</v>
      </c>
      <c r="ET139">
        <v>0.966998285714286</v>
      </c>
      <c r="EU139">
        <v>0.0330014857142857</v>
      </c>
      <c r="EV139">
        <v>0</v>
      </c>
      <c r="EW139">
        <v>1451.92428571429</v>
      </c>
      <c r="EX139">
        <v>5.00059</v>
      </c>
      <c r="EY139">
        <v>17774.1571428571</v>
      </c>
      <c r="EZ139">
        <v>10358.5571428571</v>
      </c>
      <c r="FA139">
        <v>49.607</v>
      </c>
      <c r="FB139">
        <v>51.205</v>
      </c>
      <c r="FC139">
        <v>49.7365</v>
      </c>
      <c r="FD139">
        <v>50.9685</v>
      </c>
      <c r="FE139">
        <v>50.821</v>
      </c>
      <c r="FF139">
        <v>1155.54428571429</v>
      </c>
      <c r="FG139">
        <v>39.4371428571429</v>
      </c>
      <c r="FH139">
        <v>0</v>
      </c>
      <c r="FI139">
        <v>1761410086.9</v>
      </c>
      <c r="FJ139">
        <v>0</v>
      </c>
      <c r="FK139">
        <v>1451.45769230769</v>
      </c>
      <c r="FL139">
        <v>-25.8776068584973</v>
      </c>
      <c r="FM139">
        <v>-299.466666539039</v>
      </c>
      <c r="FN139">
        <v>17769.5615384615</v>
      </c>
      <c r="FO139">
        <v>15</v>
      </c>
      <c r="FP139">
        <v>0</v>
      </c>
      <c r="FQ139" t="s">
        <v>439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-19.86294</v>
      </c>
      <c r="GD139">
        <v>-15.3470165413534</v>
      </c>
      <c r="GE139">
        <v>2.11072381930939</v>
      </c>
      <c r="GF139">
        <v>0</v>
      </c>
      <c r="GG139">
        <v>1453.47941176471</v>
      </c>
      <c r="GH139">
        <v>-28.3288006362041</v>
      </c>
      <c r="GI139">
        <v>2.7949617919902</v>
      </c>
      <c r="GJ139">
        <v>-1</v>
      </c>
      <c r="GK139">
        <v>9.8161975</v>
      </c>
      <c r="GL139">
        <v>0.0190308270676692</v>
      </c>
      <c r="GM139">
        <v>0.00261983754267312</v>
      </c>
      <c r="GN139">
        <v>1</v>
      </c>
      <c r="GO139">
        <v>1</v>
      </c>
      <c r="GP139">
        <v>2</v>
      </c>
      <c r="GQ139" t="s">
        <v>446</v>
      </c>
      <c r="GR139">
        <v>3.13046</v>
      </c>
      <c r="GS139">
        <v>2.71351</v>
      </c>
      <c r="GT139">
        <v>0.0846827</v>
      </c>
      <c r="GU139">
        <v>0.0897442</v>
      </c>
      <c r="GV139">
        <v>0.131761</v>
      </c>
      <c r="GW139">
        <v>0.104761</v>
      </c>
      <c r="GX139">
        <v>33770.8</v>
      </c>
      <c r="GY139">
        <v>35739.4</v>
      </c>
      <c r="GZ139">
        <v>33441.7</v>
      </c>
      <c r="HA139">
        <v>35611.2</v>
      </c>
      <c r="HB139">
        <v>41209.2</v>
      </c>
      <c r="HC139">
        <v>45846.5</v>
      </c>
      <c r="HD139">
        <v>52331.4</v>
      </c>
      <c r="HE139">
        <v>56984.9</v>
      </c>
      <c r="HF139">
        <v>1.82148</v>
      </c>
      <c r="HG139">
        <v>1.6826</v>
      </c>
      <c r="HH139">
        <v>-0.0115111</v>
      </c>
      <c r="HI139">
        <v>0</v>
      </c>
      <c r="HJ139">
        <v>36.1884</v>
      </c>
      <c r="HK139">
        <v>999.9</v>
      </c>
      <c r="HL139">
        <v>58.992</v>
      </c>
      <c r="HM139">
        <v>28.812</v>
      </c>
      <c r="HN139">
        <v>25.9939</v>
      </c>
      <c r="HO139">
        <v>56.4291</v>
      </c>
      <c r="HP139">
        <v>43.6819</v>
      </c>
      <c r="HQ139">
        <v>1</v>
      </c>
      <c r="HR139">
        <v>1.04256</v>
      </c>
      <c r="HS139">
        <v>2.53037</v>
      </c>
      <c r="HT139">
        <v>20.1154</v>
      </c>
      <c r="HU139">
        <v>5.19033</v>
      </c>
      <c r="HV139">
        <v>12.0099</v>
      </c>
      <c r="HW139">
        <v>4.97275</v>
      </c>
      <c r="HX139">
        <v>3.29495</v>
      </c>
      <c r="HY139">
        <v>9999</v>
      </c>
      <c r="HZ139">
        <v>9999</v>
      </c>
      <c r="IA139">
        <v>999.9</v>
      </c>
      <c r="IB139">
        <v>9999</v>
      </c>
      <c r="IC139">
        <v>1.86318</v>
      </c>
      <c r="ID139">
        <v>1.86812</v>
      </c>
      <c r="IE139">
        <v>1.86783</v>
      </c>
      <c r="IF139">
        <v>1.86904</v>
      </c>
      <c r="IG139">
        <v>1.86982</v>
      </c>
      <c r="IH139">
        <v>1.86593</v>
      </c>
      <c r="II139">
        <v>1.867</v>
      </c>
      <c r="IJ139">
        <v>1.86839</v>
      </c>
      <c r="IK139">
        <v>5</v>
      </c>
      <c r="IL139">
        <v>0</v>
      </c>
      <c r="IM139">
        <v>0</v>
      </c>
      <c r="IN139">
        <v>0</v>
      </c>
      <c r="IO139" t="s">
        <v>441</v>
      </c>
      <c r="IP139" t="s">
        <v>442</v>
      </c>
      <c r="IQ139" t="s">
        <v>443</v>
      </c>
      <c r="IR139" t="s">
        <v>443</v>
      </c>
      <c r="IS139" t="s">
        <v>443</v>
      </c>
      <c r="IT139" t="s">
        <v>443</v>
      </c>
      <c r="IU139">
        <v>0</v>
      </c>
      <c r="IV139">
        <v>100</v>
      </c>
      <c r="IW139">
        <v>100</v>
      </c>
      <c r="IX139">
        <v>1.097</v>
      </c>
      <c r="IY139">
        <v>0.3152</v>
      </c>
      <c r="IZ139">
        <v>1.09748391826392</v>
      </c>
      <c r="JA139">
        <v>0</v>
      </c>
      <c r="JB139">
        <v>0</v>
      </c>
      <c r="JC139">
        <v>0</v>
      </c>
      <c r="JD139">
        <v>0.315191680746845</v>
      </c>
      <c r="JE139">
        <v>0</v>
      </c>
      <c r="JF139">
        <v>0</v>
      </c>
      <c r="JG139">
        <v>0</v>
      </c>
      <c r="JH139">
        <v>5</v>
      </c>
      <c r="JI139">
        <v>2273</v>
      </c>
      <c r="JJ139">
        <v>0</v>
      </c>
      <c r="JK139">
        <v>25</v>
      </c>
      <c r="JL139">
        <v>29356835.5</v>
      </c>
      <c r="JM139">
        <v>29356835.5</v>
      </c>
      <c r="JN139">
        <v>1.06201</v>
      </c>
      <c r="JO139">
        <v>2.62939</v>
      </c>
      <c r="JP139">
        <v>1.54785</v>
      </c>
      <c r="JQ139">
        <v>2.32178</v>
      </c>
      <c r="JR139">
        <v>1.64551</v>
      </c>
      <c r="JS139">
        <v>2.25708</v>
      </c>
      <c r="JT139">
        <v>33.0429</v>
      </c>
      <c r="JU139">
        <v>24.1926</v>
      </c>
      <c r="JV139">
        <v>18</v>
      </c>
      <c r="JW139">
        <v>503.483</v>
      </c>
      <c r="JX139">
        <v>406.837</v>
      </c>
      <c r="JY139">
        <v>33.0725</v>
      </c>
      <c r="JZ139">
        <v>39.7928</v>
      </c>
      <c r="KA139">
        <v>30.0016</v>
      </c>
      <c r="KB139">
        <v>39.3431</v>
      </c>
      <c r="KC139">
        <v>39.2343</v>
      </c>
      <c r="KD139">
        <v>21.3771</v>
      </c>
      <c r="KE139">
        <v>0</v>
      </c>
      <c r="KF139">
        <v>100</v>
      </c>
      <c r="KG139">
        <v>33.0656</v>
      </c>
      <c r="KH139">
        <v>453.84</v>
      </c>
      <c r="KI139">
        <v>31.4387</v>
      </c>
      <c r="KJ139">
        <v>95.0121</v>
      </c>
      <c r="KK139">
        <v>92.2842</v>
      </c>
    </row>
    <row r="140" spans="1:297">
      <c r="A140">
        <v>124</v>
      </c>
      <c r="B140">
        <v>1761410132.1</v>
      </c>
      <c r="C140">
        <v>1951.09999990463</v>
      </c>
      <c r="D140" t="s">
        <v>691</v>
      </c>
      <c r="E140" t="s">
        <v>692</v>
      </c>
      <c r="F140">
        <v>5</v>
      </c>
      <c r="G140" t="s">
        <v>638</v>
      </c>
      <c r="H140" t="s">
        <v>436</v>
      </c>
      <c r="I140">
        <v>1761410123.94615</v>
      </c>
      <c r="J140">
        <f>(K140)/1000</f>
        <v>0</v>
      </c>
      <c r="K140">
        <f>IF(DP140, AN140, AH140)</f>
        <v>0</v>
      </c>
      <c r="L140">
        <f>IF(DP140, AI140, AG140)</f>
        <v>0</v>
      </c>
      <c r="M140">
        <f>DR140 - IF(AU140&gt;1, L140*DL140*100.0/(AW140), 0)</f>
        <v>0</v>
      </c>
      <c r="N140">
        <f>((T140-J140/2)*M140-L140)/(T140+J140/2)</f>
        <v>0</v>
      </c>
      <c r="O140">
        <f>N140*(DY140+DZ140)/1000.0</f>
        <v>0</v>
      </c>
      <c r="P140">
        <f>(DR140 - IF(AU140&gt;1, L140*DL140*100.0/(AW140), 0))*(DY140+DZ140)/1000.0</f>
        <v>0</v>
      </c>
      <c r="Q140">
        <f>2.0/((1/S140-1/R140)+SIGN(S140)*SQRT((1/S140-1/R140)*(1/S140-1/R140) + 4*DM140/((DM140+1)*(DM140+1))*(2*1/S140*1/R140-1/R140*1/R140)))</f>
        <v>0</v>
      </c>
      <c r="R140">
        <f>IF(LEFT(DN140,1)&lt;&gt;"0",IF(LEFT(DN140,1)="1",3.0,DO140),$D$5+$E$5*(EF140*DY140/($K$5*1000))+$F$5*(EF140*DY140/($K$5*1000))*MAX(MIN(DL140,$J$5),$I$5)*MAX(MIN(DL140,$J$5),$I$5)+$G$5*MAX(MIN(DL140,$J$5),$I$5)*(EF140*DY140/($K$5*1000))+$H$5*(EF140*DY140/($K$5*1000))*(EF140*DY140/($K$5*1000)))</f>
        <v>0</v>
      </c>
      <c r="S140">
        <f>J140*(1000-(1000*0.61365*exp(17.502*W140/(240.97+W140))/(DY140+DZ140)+DT140)/2)/(1000*0.61365*exp(17.502*W140/(240.97+W140))/(DY140+DZ140)-DT140)</f>
        <v>0</v>
      </c>
      <c r="T140">
        <f>1/((DM140+1)/(Q140/1.6)+1/(R140/1.37)) + DM140/((DM140+1)/(Q140/1.6) + DM140/(R140/1.37))</f>
        <v>0</v>
      </c>
      <c r="U140">
        <f>(DH140*DK140)</f>
        <v>0</v>
      </c>
      <c r="V140">
        <f>(EA140+(U140+2*0.95*5.67E-8*(((EA140+$B$7)+273)^4-(EA140+273)^4)-44100*J140)/(1.84*29.3*R140+8*0.95*5.67E-8*(EA140+273)^3))</f>
        <v>0</v>
      </c>
      <c r="W140">
        <f>($C$7*EB140+$D$7*EC140+$E$7*V140)</f>
        <v>0</v>
      </c>
      <c r="X140">
        <f>0.61365*exp(17.502*W140/(240.97+W140))</f>
        <v>0</v>
      </c>
      <c r="Y140">
        <f>(Z140/AA140*100)</f>
        <v>0</v>
      </c>
      <c r="Z140">
        <f>DT140*(DY140+DZ140)/1000</f>
        <v>0</v>
      </c>
      <c r="AA140">
        <f>0.61365*exp(17.502*EA140/(240.97+EA140))</f>
        <v>0</v>
      </c>
      <c r="AB140">
        <f>(X140-DT140*(DY140+DZ140)/1000)</f>
        <v>0</v>
      </c>
      <c r="AC140">
        <f>(-J140*44100)</f>
        <v>0</v>
      </c>
      <c r="AD140">
        <f>2*29.3*R140*0.92*(EA140-W140)</f>
        <v>0</v>
      </c>
      <c r="AE140">
        <f>2*0.95*5.67E-8*(((EA140+$B$7)+273)^4-(W140+273)^4)</f>
        <v>0</v>
      </c>
      <c r="AF140">
        <f>U140+AE140+AC140+AD140</f>
        <v>0</v>
      </c>
      <c r="AG140">
        <f>DX140*AU140*(DS140-DR140*(1000-AU140*DU140)/(1000-AU140*DT140))/(100*DL140)</f>
        <v>0</v>
      </c>
      <c r="AH140">
        <f>1000*DX140*AU140*(DT140-DU140)/(100*DL140*(1000-AU140*DT140))</f>
        <v>0</v>
      </c>
      <c r="AI140">
        <f>(AJ140 - AK140 - DY140*1E3/(8.314*(EA140+273.15)) * AM140/DX140 * AL140) * DX140/(100*DL140) * (1000 - DU140)/1000</f>
        <v>0</v>
      </c>
      <c r="AJ140">
        <v>451.505210882805</v>
      </c>
      <c r="AK140">
        <v>427.54983030303</v>
      </c>
      <c r="AL140">
        <v>1.93841378745517</v>
      </c>
      <c r="AM140">
        <v>64.8317152788884</v>
      </c>
      <c r="AN140">
        <f>(AP140 - AO140 + DY140*1E3/(8.314*(EA140+273.15)) * AR140/DX140 * AQ140) * DX140/(100*DL140) * 1000/(1000 - AP140)</f>
        <v>0</v>
      </c>
      <c r="AO140">
        <v>25.3117020243745</v>
      </c>
      <c r="AP140">
        <v>35.1217539393939</v>
      </c>
      <c r="AQ140">
        <v>-7.96339550649811e-05</v>
      </c>
      <c r="AR140">
        <v>110.920641210874</v>
      </c>
      <c r="AS140">
        <v>0</v>
      </c>
      <c r="AT140">
        <v>0</v>
      </c>
      <c r="AU140">
        <f>IF(AS140*$H$13&gt;=AW140,1.0,(AW140/(AW140-AS140*$H$13)))</f>
        <v>0</v>
      </c>
      <c r="AV140">
        <f>(AU140-1)*100</f>
        <v>0</v>
      </c>
      <c r="AW140">
        <f>MAX(0,($B$13+$C$13*EF140)/(1+$D$13*EF140)*DY140/(EA140+273)*$E$13)</f>
        <v>0</v>
      </c>
      <c r="AX140" t="s">
        <v>437</v>
      </c>
      <c r="AY140" t="s">
        <v>437</v>
      </c>
      <c r="AZ140">
        <v>0</v>
      </c>
      <c r="BA140">
        <v>0</v>
      </c>
      <c r="BB140">
        <f>1-AZ140/BA140</f>
        <v>0</v>
      </c>
      <c r="BC140">
        <v>0</v>
      </c>
      <c r="BD140" t="s">
        <v>437</v>
      </c>
      <c r="BE140" t="s">
        <v>437</v>
      </c>
      <c r="BF140">
        <v>0</v>
      </c>
      <c r="BG140">
        <v>0</v>
      </c>
      <c r="BH140">
        <f>1-BF140/BG140</f>
        <v>0</v>
      </c>
      <c r="BI140">
        <v>0.5</v>
      </c>
      <c r="BJ140">
        <f>DI140</f>
        <v>0</v>
      </c>
      <c r="BK140">
        <f>L140</f>
        <v>0</v>
      </c>
      <c r="BL140">
        <f>BH140*BI140*BJ140</f>
        <v>0</v>
      </c>
      <c r="BM140">
        <f>(BK140-BC140)/BJ140</f>
        <v>0</v>
      </c>
      <c r="BN140">
        <f>(BA140-BG140)/BG140</f>
        <v>0</v>
      </c>
      <c r="BO140">
        <f>AZ140/(BB140+AZ140/BG140)</f>
        <v>0</v>
      </c>
      <c r="BP140" t="s">
        <v>437</v>
      </c>
      <c r="BQ140">
        <v>0</v>
      </c>
      <c r="BR140">
        <f>IF(BQ140&lt;&gt;0, BQ140, BO140)</f>
        <v>0</v>
      </c>
      <c r="BS140">
        <f>1-BR140/BG140</f>
        <v>0</v>
      </c>
      <c r="BT140">
        <f>(BG140-BF140)/(BG140-BR140)</f>
        <v>0</v>
      </c>
      <c r="BU140">
        <f>(BA140-BG140)/(BA140-BR140)</f>
        <v>0</v>
      </c>
      <c r="BV140">
        <f>(BG140-BF140)/(BG140-AZ140)</f>
        <v>0</v>
      </c>
      <c r="BW140">
        <f>(BA140-BG140)/(BA140-AZ140)</f>
        <v>0</v>
      </c>
      <c r="BX140">
        <f>(BT140*BR140/BF140)</f>
        <v>0</v>
      </c>
      <c r="BY140">
        <f>(1-BX140)</f>
        <v>0</v>
      </c>
      <c r="DH140">
        <f>$B$11*EG140+$C$11*EH140+$F$11*ES140*(1-EV140)</f>
        <v>0</v>
      </c>
      <c r="DI140">
        <f>DH140*DJ140</f>
        <v>0</v>
      </c>
      <c r="DJ140">
        <f>($B$11*$D$9+$C$11*$D$9+$F$11*((FF140+EX140)/MAX(FF140+EX140+FG140, 0.1)*$I$9+FG140/MAX(FF140+EX140+FG140, 0.1)*$J$9))/($B$11+$C$11+$F$11)</f>
        <v>0</v>
      </c>
      <c r="DK140">
        <f>($B$11*$K$9+$C$11*$K$9+$F$11*((FF140+EX140)/MAX(FF140+EX140+FG140, 0.1)*$P$9+FG140/MAX(FF140+EX140+FG140, 0.1)*$Q$9))/($B$11+$C$11+$F$11)</f>
        <v>0</v>
      </c>
      <c r="DL140">
        <v>6</v>
      </c>
      <c r="DM140">
        <v>0.5</v>
      </c>
      <c r="DN140" t="s">
        <v>438</v>
      </c>
      <c r="DO140">
        <v>2</v>
      </c>
      <c r="DP140" t="b">
        <v>1</v>
      </c>
      <c r="DQ140">
        <v>1761410123.94615</v>
      </c>
      <c r="DR140">
        <v>404.173384615385</v>
      </c>
      <c r="DS140">
        <v>429.703769230769</v>
      </c>
      <c r="DT140">
        <v>35.1258076923077</v>
      </c>
      <c r="DU140">
        <v>25.3101846153846</v>
      </c>
      <c r="DV140">
        <v>403.076230769231</v>
      </c>
      <c r="DW140">
        <v>34.8106230769231</v>
      </c>
      <c r="DX140">
        <v>500.038923076923</v>
      </c>
      <c r="DY140">
        <v>90.2878384615385</v>
      </c>
      <c r="DZ140">
        <v>0.0355526769230769</v>
      </c>
      <c r="EA140">
        <v>36.9195846153846</v>
      </c>
      <c r="EB140">
        <v>35.9984538461538</v>
      </c>
      <c r="EC140">
        <v>999.9</v>
      </c>
      <c r="ED140">
        <v>0</v>
      </c>
      <c r="EE140">
        <v>0</v>
      </c>
      <c r="EF140">
        <v>10024.6230769231</v>
      </c>
      <c r="EG140">
        <v>0</v>
      </c>
      <c r="EH140">
        <v>1226.75307692308</v>
      </c>
      <c r="EI140">
        <v>-25.5301923076923</v>
      </c>
      <c r="EJ140">
        <v>418.887461538462</v>
      </c>
      <c r="EK140">
        <v>440.862153846154</v>
      </c>
      <c r="EL140">
        <v>9.81563538461539</v>
      </c>
      <c r="EM140">
        <v>429.703769230769</v>
      </c>
      <c r="EN140">
        <v>25.3101846153846</v>
      </c>
      <c r="EO140">
        <v>3.17143384615385</v>
      </c>
      <c r="EP140">
        <v>2.28520153846154</v>
      </c>
      <c r="EQ140">
        <v>24.9564538461538</v>
      </c>
      <c r="ER140">
        <v>19.5724615384615</v>
      </c>
      <c r="ES140">
        <v>1200.01384615385</v>
      </c>
      <c r="ET140">
        <v>0.966996538461539</v>
      </c>
      <c r="EU140">
        <v>0.0330032230769231</v>
      </c>
      <c r="EV140">
        <v>0</v>
      </c>
      <c r="EW140">
        <v>1449.47615384615</v>
      </c>
      <c r="EX140">
        <v>5.00059</v>
      </c>
      <c r="EY140">
        <v>17746.4384615385</v>
      </c>
      <c r="EZ140">
        <v>10358.8384615385</v>
      </c>
      <c r="FA140">
        <v>49.6297692307692</v>
      </c>
      <c r="FB140">
        <v>51.2257692307692</v>
      </c>
      <c r="FC140">
        <v>49.7451538461538</v>
      </c>
      <c r="FD140">
        <v>50.9903076923077</v>
      </c>
      <c r="FE140">
        <v>50.8410769230769</v>
      </c>
      <c r="FF140">
        <v>1155.57307692308</v>
      </c>
      <c r="FG140">
        <v>39.4407692307692</v>
      </c>
      <c r="FH140">
        <v>0</v>
      </c>
      <c r="FI140">
        <v>1761410092.3</v>
      </c>
      <c r="FJ140">
        <v>0</v>
      </c>
      <c r="FK140">
        <v>1448.9348</v>
      </c>
      <c r="FL140">
        <v>-26.58846160011</v>
      </c>
      <c r="FM140">
        <v>-301.538461789541</v>
      </c>
      <c r="FN140">
        <v>17740.896</v>
      </c>
      <c r="FO140">
        <v>15</v>
      </c>
      <c r="FP140">
        <v>0</v>
      </c>
      <c r="FQ140" t="s">
        <v>439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-23.84645</v>
      </c>
      <c r="GD140">
        <v>-57.1204872180451</v>
      </c>
      <c r="GE140">
        <v>5.94912367231511</v>
      </c>
      <c r="GF140">
        <v>0</v>
      </c>
      <c r="GG140">
        <v>1450.64617647059</v>
      </c>
      <c r="GH140">
        <v>-26.6901451718107</v>
      </c>
      <c r="GI140">
        <v>2.62972042207338</v>
      </c>
      <c r="GJ140">
        <v>-1</v>
      </c>
      <c r="GK140">
        <v>9.8163025</v>
      </c>
      <c r="GL140">
        <v>-0.0224990977443575</v>
      </c>
      <c r="GM140">
        <v>0.00267053342049852</v>
      </c>
      <c r="GN140">
        <v>1</v>
      </c>
      <c r="GO140">
        <v>1</v>
      </c>
      <c r="GP140">
        <v>2</v>
      </c>
      <c r="GQ140" t="s">
        <v>446</v>
      </c>
      <c r="GR140">
        <v>3.13042</v>
      </c>
      <c r="GS140">
        <v>2.71388</v>
      </c>
      <c r="GT140">
        <v>0.086249</v>
      </c>
      <c r="GU140">
        <v>0.0923359</v>
      </c>
      <c r="GV140">
        <v>0.131752</v>
      </c>
      <c r="GW140">
        <v>0.104766</v>
      </c>
      <c r="GX140">
        <v>33712.1</v>
      </c>
      <c r="GY140">
        <v>35636.2</v>
      </c>
      <c r="GZ140">
        <v>33440.9</v>
      </c>
      <c r="HA140">
        <v>35609.8</v>
      </c>
      <c r="HB140">
        <v>41209.4</v>
      </c>
      <c r="HC140">
        <v>45844.9</v>
      </c>
      <c r="HD140">
        <v>52330.7</v>
      </c>
      <c r="HE140">
        <v>56982.8</v>
      </c>
      <c r="HF140">
        <v>1.82115</v>
      </c>
      <c r="HG140">
        <v>1.68213</v>
      </c>
      <c r="HH140">
        <v>-0.0111498</v>
      </c>
      <c r="HI140">
        <v>0</v>
      </c>
      <c r="HJ140">
        <v>36.1918</v>
      </c>
      <c r="HK140">
        <v>999.9</v>
      </c>
      <c r="HL140">
        <v>58.992</v>
      </c>
      <c r="HM140">
        <v>28.812</v>
      </c>
      <c r="HN140">
        <v>25.9946</v>
      </c>
      <c r="HO140">
        <v>56.4391</v>
      </c>
      <c r="HP140">
        <v>43.5978</v>
      </c>
      <c r="HQ140">
        <v>1</v>
      </c>
      <c r="HR140">
        <v>1.0467</v>
      </c>
      <c r="HS140">
        <v>3.64697</v>
      </c>
      <c r="HT140">
        <v>20.0955</v>
      </c>
      <c r="HU140">
        <v>5.19078</v>
      </c>
      <c r="HV140">
        <v>12.0099</v>
      </c>
      <c r="HW140">
        <v>4.9729</v>
      </c>
      <c r="HX140">
        <v>3.29495</v>
      </c>
      <c r="HY140">
        <v>9999</v>
      </c>
      <c r="HZ140">
        <v>9999</v>
      </c>
      <c r="IA140">
        <v>999.9</v>
      </c>
      <c r="IB140">
        <v>9999</v>
      </c>
      <c r="IC140">
        <v>1.86318</v>
      </c>
      <c r="ID140">
        <v>1.8681</v>
      </c>
      <c r="IE140">
        <v>1.86783</v>
      </c>
      <c r="IF140">
        <v>1.86901</v>
      </c>
      <c r="IG140">
        <v>1.86981</v>
      </c>
      <c r="IH140">
        <v>1.86588</v>
      </c>
      <c r="II140">
        <v>1.86699</v>
      </c>
      <c r="IJ140">
        <v>1.86836</v>
      </c>
      <c r="IK140">
        <v>5</v>
      </c>
      <c r="IL140">
        <v>0</v>
      </c>
      <c r="IM140">
        <v>0</v>
      </c>
      <c r="IN140">
        <v>0</v>
      </c>
      <c r="IO140" t="s">
        <v>441</v>
      </c>
      <c r="IP140" t="s">
        <v>442</v>
      </c>
      <c r="IQ140" t="s">
        <v>443</v>
      </c>
      <c r="IR140" t="s">
        <v>443</v>
      </c>
      <c r="IS140" t="s">
        <v>443</v>
      </c>
      <c r="IT140" t="s">
        <v>443</v>
      </c>
      <c r="IU140">
        <v>0</v>
      </c>
      <c r="IV140">
        <v>100</v>
      </c>
      <c r="IW140">
        <v>100</v>
      </c>
      <c r="IX140">
        <v>1.098</v>
      </c>
      <c r="IY140">
        <v>0.3152</v>
      </c>
      <c r="IZ140">
        <v>1.09748391826392</v>
      </c>
      <c r="JA140">
        <v>0</v>
      </c>
      <c r="JB140">
        <v>0</v>
      </c>
      <c r="JC140">
        <v>0</v>
      </c>
      <c r="JD140">
        <v>0.315191680746845</v>
      </c>
      <c r="JE140">
        <v>0</v>
      </c>
      <c r="JF140">
        <v>0</v>
      </c>
      <c r="JG140">
        <v>0</v>
      </c>
      <c r="JH140">
        <v>5</v>
      </c>
      <c r="JI140">
        <v>2273</v>
      </c>
      <c r="JJ140">
        <v>0</v>
      </c>
      <c r="JK140">
        <v>25</v>
      </c>
      <c r="JL140">
        <v>29356835.5</v>
      </c>
      <c r="JM140">
        <v>29356835.5</v>
      </c>
      <c r="JN140">
        <v>1.09131</v>
      </c>
      <c r="JO140">
        <v>2.63062</v>
      </c>
      <c r="JP140">
        <v>1.54785</v>
      </c>
      <c r="JQ140">
        <v>2.32178</v>
      </c>
      <c r="JR140">
        <v>1.64673</v>
      </c>
      <c r="JS140">
        <v>2.29492</v>
      </c>
      <c r="JT140">
        <v>33.0429</v>
      </c>
      <c r="JU140">
        <v>24.1838</v>
      </c>
      <c r="JV140">
        <v>18</v>
      </c>
      <c r="JW140">
        <v>503.387</v>
      </c>
      <c r="JX140">
        <v>406.663</v>
      </c>
      <c r="JY140">
        <v>32.9966</v>
      </c>
      <c r="JZ140">
        <v>39.8096</v>
      </c>
      <c r="KA140">
        <v>30.0035</v>
      </c>
      <c r="KB140">
        <v>39.3613</v>
      </c>
      <c r="KC140">
        <v>39.2531</v>
      </c>
      <c r="KD140">
        <v>22.0393</v>
      </c>
      <c r="KE140">
        <v>0</v>
      </c>
      <c r="KF140">
        <v>100</v>
      </c>
      <c r="KG140">
        <v>32.8207</v>
      </c>
      <c r="KH140">
        <v>474.116</v>
      </c>
      <c r="KI140">
        <v>31.3158</v>
      </c>
      <c r="KJ140">
        <v>95.0105</v>
      </c>
      <c r="KK140">
        <v>92.2807</v>
      </c>
    </row>
    <row r="141" spans="1:297">
      <c r="A141">
        <v>125</v>
      </c>
      <c r="B141">
        <v>1761410137.1</v>
      </c>
      <c r="C141">
        <v>1956.09999990463</v>
      </c>
      <c r="D141" t="s">
        <v>693</v>
      </c>
      <c r="E141" t="s">
        <v>694</v>
      </c>
      <c r="F141">
        <v>5</v>
      </c>
      <c r="G141" t="s">
        <v>638</v>
      </c>
      <c r="H141" t="s">
        <v>436</v>
      </c>
      <c r="I141">
        <v>1761410128.94615</v>
      </c>
      <c r="J141">
        <f>(K141)/1000</f>
        <v>0</v>
      </c>
      <c r="K141">
        <f>IF(DP141, AN141, AH141)</f>
        <v>0</v>
      </c>
      <c r="L141">
        <f>IF(DP141, AI141, AG141)</f>
        <v>0</v>
      </c>
      <c r="M141">
        <f>DR141 - IF(AU141&gt;1, L141*DL141*100.0/(AW141), 0)</f>
        <v>0</v>
      </c>
      <c r="N141">
        <f>((T141-J141/2)*M141-L141)/(T141+J141/2)</f>
        <v>0</v>
      </c>
      <c r="O141">
        <f>N141*(DY141+DZ141)/1000.0</f>
        <v>0</v>
      </c>
      <c r="P141">
        <f>(DR141 - IF(AU141&gt;1, L141*DL141*100.0/(AW141), 0))*(DY141+DZ141)/1000.0</f>
        <v>0</v>
      </c>
      <c r="Q141">
        <f>2.0/((1/S141-1/R141)+SIGN(S141)*SQRT((1/S141-1/R141)*(1/S141-1/R141) + 4*DM141/((DM141+1)*(DM141+1))*(2*1/S141*1/R141-1/R141*1/R141)))</f>
        <v>0</v>
      </c>
      <c r="R141">
        <f>IF(LEFT(DN141,1)&lt;&gt;"0",IF(LEFT(DN141,1)="1",3.0,DO141),$D$5+$E$5*(EF141*DY141/($K$5*1000))+$F$5*(EF141*DY141/($K$5*1000))*MAX(MIN(DL141,$J$5),$I$5)*MAX(MIN(DL141,$J$5),$I$5)+$G$5*MAX(MIN(DL141,$J$5),$I$5)*(EF141*DY141/($K$5*1000))+$H$5*(EF141*DY141/($K$5*1000))*(EF141*DY141/($K$5*1000)))</f>
        <v>0</v>
      </c>
      <c r="S141">
        <f>J141*(1000-(1000*0.61365*exp(17.502*W141/(240.97+W141))/(DY141+DZ141)+DT141)/2)/(1000*0.61365*exp(17.502*W141/(240.97+W141))/(DY141+DZ141)-DT141)</f>
        <v>0</v>
      </c>
      <c r="T141">
        <f>1/((DM141+1)/(Q141/1.6)+1/(R141/1.37)) + DM141/((DM141+1)/(Q141/1.6) + DM141/(R141/1.37))</f>
        <v>0</v>
      </c>
      <c r="U141">
        <f>(DH141*DK141)</f>
        <v>0</v>
      </c>
      <c r="V141">
        <f>(EA141+(U141+2*0.95*5.67E-8*(((EA141+$B$7)+273)^4-(EA141+273)^4)-44100*J141)/(1.84*29.3*R141+8*0.95*5.67E-8*(EA141+273)^3))</f>
        <v>0</v>
      </c>
      <c r="W141">
        <f>($C$7*EB141+$D$7*EC141+$E$7*V141)</f>
        <v>0</v>
      </c>
      <c r="X141">
        <f>0.61365*exp(17.502*W141/(240.97+W141))</f>
        <v>0</v>
      </c>
      <c r="Y141">
        <f>(Z141/AA141*100)</f>
        <v>0</v>
      </c>
      <c r="Z141">
        <f>DT141*(DY141+DZ141)/1000</f>
        <v>0</v>
      </c>
      <c r="AA141">
        <f>0.61365*exp(17.502*EA141/(240.97+EA141))</f>
        <v>0</v>
      </c>
      <c r="AB141">
        <f>(X141-DT141*(DY141+DZ141)/1000)</f>
        <v>0</v>
      </c>
      <c r="AC141">
        <f>(-J141*44100)</f>
        <v>0</v>
      </c>
      <c r="AD141">
        <f>2*29.3*R141*0.92*(EA141-W141)</f>
        <v>0</v>
      </c>
      <c r="AE141">
        <f>2*0.95*5.67E-8*(((EA141+$B$7)+273)^4-(W141+273)^4)</f>
        <v>0</v>
      </c>
      <c r="AF141">
        <f>U141+AE141+AC141+AD141</f>
        <v>0</v>
      </c>
      <c r="AG141">
        <f>DX141*AU141*(DS141-DR141*(1000-AU141*DU141)/(1000-AU141*DT141))/(100*DL141)</f>
        <v>0</v>
      </c>
      <c r="AH141">
        <f>1000*DX141*AU141*(DT141-DU141)/(100*DL141*(1000-AU141*DT141))</f>
        <v>0</v>
      </c>
      <c r="AI141">
        <f>(AJ141 - AK141 - DY141*1E3/(8.314*(EA141+273.15)) * AM141/DX141 * AL141) * DX141/(100*DL141) * (1000 - DU141)/1000</f>
        <v>0</v>
      </c>
      <c r="AJ141">
        <v>468.879726700151</v>
      </c>
      <c r="AK141">
        <v>440.933254545454</v>
      </c>
      <c r="AL141">
        <v>2.76768239116457</v>
      </c>
      <c r="AM141">
        <v>64.8317152788884</v>
      </c>
      <c r="AN141">
        <f>(AP141 - AO141 + DY141*1E3/(8.314*(EA141+273.15)) * AR141/DX141 * AQ141) * DX141/(100*DL141) * 1000/(1000 - AP141)</f>
        <v>0</v>
      </c>
      <c r="AO141">
        <v>25.3148626131312</v>
      </c>
      <c r="AP141">
        <v>35.1060042424242</v>
      </c>
      <c r="AQ141">
        <v>-0.00502264093767271</v>
      </c>
      <c r="AR141">
        <v>110.920641210874</v>
      </c>
      <c r="AS141">
        <v>0</v>
      </c>
      <c r="AT141">
        <v>0</v>
      </c>
      <c r="AU141">
        <f>IF(AS141*$H$13&gt;=AW141,1.0,(AW141/(AW141-AS141*$H$13)))</f>
        <v>0</v>
      </c>
      <c r="AV141">
        <f>(AU141-1)*100</f>
        <v>0</v>
      </c>
      <c r="AW141">
        <f>MAX(0,($B$13+$C$13*EF141)/(1+$D$13*EF141)*DY141/(EA141+273)*$E$13)</f>
        <v>0</v>
      </c>
      <c r="AX141" t="s">
        <v>437</v>
      </c>
      <c r="AY141" t="s">
        <v>437</v>
      </c>
      <c r="AZ141">
        <v>0</v>
      </c>
      <c r="BA141">
        <v>0</v>
      </c>
      <c r="BB141">
        <f>1-AZ141/BA141</f>
        <v>0</v>
      </c>
      <c r="BC141">
        <v>0</v>
      </c>
      <c r="BD141" t="s">
        <v>437</v>
      </c>
      <c r="BE141" t="s">
        <v>437</v>
      </c>
      <c r="BF141">
        <v>0</v>
      </c>
      <c r="BG141">
        <v>0</v>
      </c>
      <c r="BH141">
        <f>1-BF141/BG141</f>
        <v>0</v>
      </c>
      <c r="BI141">
        <v>0.5</v>
      </c>
      <c r="BJ141">
        <f>DI141</f>
        <v>0</v>
      </c>
      <c r="BK141">
        <f>L141</f>
        <v>0</v>
      </c>
      <c r="BL141">
        <f>BH141*BI141*BJ141</f>
        <v>0</v>
      </c>
      <c r="BM141">
        <f>(BK141-BC141)/BJ141</f>
        <v>0</v>
      </c>
      <c r="BN141">
        <f>(BA141-BG141)/BG141</f>
        <v>0</v>
      </c>
      <c r="BO141">
        <f>AZ141/(BB141+AZ141/BG141)</f>
        <v>0</v>
      </c>
      <c r="BP141" t="s">
        <v>437</v>
      </c>
      <c r="BQ141">
        <v>0</v>
      </c>
      <c r="BR141">
        <f>IF(BQ141&lt;&gt;0, BQ141, BO141)</f>
        <v>0</v>
      </c>
      <c r="BS141">
        <f>1-BR141/BG141</f>
        <v>0</v>
      </c>
      <c r="BT141">
        <f>(BG141-BF141)/(BG141-BR141)</f>
        <v>0</v>
      </c>
      <c r="BU141">
        <f>(BA141-BG141)/(BA141-BR141)</f>
        <v>0</v>
      </c>
      <c r="BV141">
        <f>(BG141-BF141)/(BG141-AZ141)</f>
        <v>0</v>
      </c>
      <c r="BW141">
        <f>(BA141-BG141)/(BA141-AZ141)</f>
        <v>0</v>
      </c>
      <c r="BX141">
        <f>(BT141*BR141/BF141)</f>
        <v>0</v>
      </c>
      <c r="BY141">
        <f>(1-BX141)</f>
        <v>0</v>
      </c>
      <c r="DH141">
        <f>$B$11*EG141+$C$11*EH141+$F$11*ES141*(1-EV141)</f>
        <v>0</v>
      </c>
      <c r="DI141">
        <f>DH141*DJ141</f>
        <v>0</v>
      </c>
      <c r="DJ141">
        <f>($B$11*$D$9+$C$11*$D$9+$F$11*((FF141+EX141)/MAX(FF141+EX141+FG141, 0.1)*$I$9+FG141/MAX(FF141+EX141+FG141, 0.1)*$J$9))/($B$11+$C$11+$F$11)</f>
        <v>0</v>
      </c>
      <c r="DK141">
        <f>($B$11*$K$9+$C$11*$K$9+$F$11*((FF141+EX141)/MAX(FF141+EX141+FG141, 0.1)*$P$9+FG141/MAX(FF141+EX141+FG141, 0.1)*$Q$9))/($B$11+$C$11+$F$11)</f>
        <v>0</v>
      </c>
      <c r="DL141">
        <v>6</v>
      </c>
      <c r="DM141">
        <v>0.5</v>
      </c>
      <c r="DN141" t="s">
        <v>438</v>
      </c>
      <c r="DO141">
        <v>2</v>
      </c>
      <c r="DP141" t="b">
        <v>1</v>
      </c>
      <c r="DQ141">
        <v>1761410128.94615</v>
      </c>
      <c r="DR141">
        <v>410.367153846154</v>
      </c>
      <c r="DS141">
        <v>441.974307692308</v>
      </c>
      <c r="DT141">
        <v>35.1214384615385</v>
      </c>
      <c r="DU141">
        <v>25.3118461538462</v>
      </c>
      <c r="DV141">
        <v>409.27</v>
      </c>
      <c r="DW141">
        <v>34.8062538461539</v>
      </c>
      <c r="DX141">
        <v>500.019538461539</v>
      </c>
      <c r="DY141">
        <v>90.2879</v>
      </c>
      <c r="DZ141">
        <v>0.0356855923076923</v>
      </c>
      <c r="EA141">
        <v>36.9256923076923</v>
      </c>
      <c r="EB141">
        <v>36.0077692307692</v>
      </c>
      <c r="EC141">
        <v>999.9</v>
      </c>
      <c r="ED141">
        <v>0</v>
      </c>
      <c r="EE141">
        <v>0</v>
      </c>
      <c r="EF141">
        <v>10012.3115384615</v>
      </c>
      <c r="EG141">
        <v>0</v>
      </c>
      <c r="EH141">
        <v>1226.70384615385</v>
      </c>
      <c r="EI141">
        <v>-31.6069692307692</v>
      </c>
      <c r="EJ141">
        <v>425.304769230769</v>
      </c>
      <c r="EK141">
        <v>453.452153846154</v>
      </c>
      <c r="EL141">
        <v>9.80960538461538</v>
      </c>
      <c r="EM141">
        <v>441.974307692308</v>
      </c>
      <c r="EN141">
        <v>25.3118461538462</v>
      </c>
      <c r="EO141">
        <v>3.17104307692308</v>
      </c>
      <c r="EP141">
        <v>2.28535384615385</v>
      </c>
      <c r="EQ141">
        <v>24.9543923076923</v>
      </c>
      <c r="ER141">
        <v>19.5735384615385</v>
      </c>
      <c r="ES141">
        <v>1200.02923076923</v>
      </c>
      <c r="ET141">
        <v>0.966997307692308</v>
      </c>
      <c r="EU141">
        <v>0.0330025461538462</v>
      </c>
      <c r="EV141">
        <v>0</v>
      </c>
      <c r="EW141">
        <v>1447.45692307692</v>
      </c>
      <c r="EX141">
        <v>5.00059</v>
      </c>
      <c r="EY141">
        <v>17722.8307692308</v>
      </c>
      <c r="EZ141">
        <v>10358.9692307692</v>
      </c>
      <c r="FA141">
        <v>49.6393076923077</v>
      </c>
      <c r="FB141">
        <v>51.2403076923077</v>
      </c>
      <c r="FC141">
        <v>49.75</v>
      </c>
      <c r="FD141">
        <v>51</v>
      </c>
      <c r="FE141">
        <v>50.8556153846154</v>
      </c>
      <c r="FF141">
        <v>1155.58846153846</v>
      </c>
      <c r="FG141">
        <v>39.4407692307692</v>
      </c>
      <c r="FH141">
        <v>0</v>
      </c>
      <c r="FI141">
        <v>1761410097.1</v>
      </c>
      <c r="FJ141">
        <v>0</v>
      </c>
      <c r="FK141">
        <v>1447.0528</v>
      </c>
      <c r="FL141">
        <v>-23.4915385078498</v>
      </c>
      <c r="FM141">
        <v>-279.700000305316</v>
      </c>
      <c r="FN141">
        <v>17718.304</v>
      </c>
      <c r="FO141">
        <v>15</v>
      </c>
      <c r="FP141">
        <v>0</v>
      </c>
      <c r="FQ141" t="s">
        <v>439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-28.2499238095238</v>
      </c>
      <c r="GD141">
        <v>-75.1656623376623</v>
      </c>
      <c r="GE141">
        <v>7.70445921274567</v>
      </c>
      <c r="GF141">
        <v>0</v>
      </c>
      <c r="GG141">
        <v>1448.62882352941</v>
      </c>
      <c r="GH141">
        <v>-24.9133689672755</v>
      </c>
      <c r="GI141">
        <v>2.45971036638568</v>
      </c>
      <c r="GJ141">
        <v>-1</v>
      </c>
      <c r="GK141">
        <v>9.81213333333334</v>
      </c>
      <c r="GL141">
        <v>-0.0647836363636292</v>
      </c>
      <c r="GM141">
        <v>0.00762200969207153</v>
      </c>
      <c r="GN141">
        <v>1</v>
      </c>
      <c r="GO141">
        <v>1</v>
      </c>
      <c r="GP141">
        <v>2</v>
      </c>
      <c r="GQ141" t="s">
        <v>446</v>
      </c>
      <c r="GR141">
        <v>3.13038</v>
      </c>
      <c r="GS141">
        <v>2.71417</v>
      </c>
      <c r="GT141">
        <v>0.0883869</v>
      </c>
      <c r="GU141">
        <v>0.0948332</v>
      </c>
      <c r="GV141">
        <v>0.1317</v>
      </c>
      <c r="GW141">
        <v>0.104766</v>
      </c>
      <c r="GX141">
        <v>33631.6</v>
      </c>
      <c r="GY141">
        <v>35535.8</v>
      </c>
      <c r="GZ141">
        <v>33439.4</v>
      </c>
      <c r="HA141">
        <v>35607.6</v>
      </c>
      <c r="HB141">
        <v>41210.4</v>
      </c>
      <c r="HC141">
        <v>45842.5</v>
      </c>
      <c r="HD141">
        <v>52328.5</v>
      </c>
      <c r="HE141">
        <v>56979.4</v>
      </c>
      <c r="HF141">
        <v>1.82105</v>
      </c>
      <c r="HG141">
        <v>1.68207</v>
      </c>
      <c r="HH141">
        <v>-0.0113286</v>
      </c>
      <c r="HI141">
        <v>0</v>
      </c>
      <c r="HJ141">
        <v>36.1952</v>
      </c>
      <c r="HK141">
        <v>999.9</v>
      </c>
      <c r="HL141">
        <v>58.992</v>
      </c>
      <c r="HM141">
        <v>28.812</v>
      </c>
      <c r="HN141">
        <v>25.9925</v>
      </c>
      <c r="HO141">
        <v>56.5391</v>
      </c>
      <c r="HP141">
        <v>43.6378</v>
      </c>
      <c r="HQ141">
        <v>1</v>
      </c>
      <c r="HR141">
        <v>1.05029</v>
      </c>
      <c r="HS141">
        <v>3.2249</v>
      </c>
      <c r="HT141">
        <v>20.1038</v>
      </c>
      <c r="HU141">
        <v>5.19123</v>
      </c>
      <c r="HV141">
        <v>12.0099</v>
      </c>
      <c r="HW141">
        <v>4.97305</v>
      </c>
      <c r="HX141">
        <v>3.295</v>
      </c>
      <c r="HY141">
        <v>9999</v>
      </c>
      <c r="HZ141">
        <v>9999</v>
      </c>
      <c r="IA141">
        <v>999.9</v>
      </c>
      <c r="IB141">
        <v>9999</v>
      </c>
      <c r="IC141">
        <v>1.86319</v>
      </c>
      <c r="ID141">
        <v>1.8681</v>
      </c>
      <c r="IE141">
        <v>1.86784</v>
      </c>
      <c r="IF141">
        <v>1.86905</v>
      </c>
      <c r="IG141">
        <v>1.86981</v>
      </c>
      <c r="IH141">
        <v>1.86589</v>
      </c>
      <c r="II141">
        <v>1.86701</v>
      </c>
      <c r="IJ141">
        <v>1.86841</v>
      </c>
      <c r="IK141">
        <v>5</v>
      </c>
      <c r="IL141">
        <v>0</v>
      </c>
      <c r="IM141">
        <v>0</v>
      </c>
      <c r="IN141">
        <v>0</v>
      </c>
      <c r="IO141" t="s">
        <v>441</v>
      </c>
      <c r="IP141" t="s">
        <v>442</v>
      </c>
      <c r="IQ141" t="s">
        <v>443</v>
      </c>
      <c r="IR141" t="s">
        <v>443</v>
      </c>
      <c r="IS141" t="s">
        <v>443</v>
      </c>
      <c r="IT141" t="s">
        <v>443</v>
      </c>
      <c r="IU141">
        <v>0</v>
      </c>
      <c r="IV141">
        <v>100</v>
      </c>
      <c r="IW141">
        <v>100</v>
      </c>
      <c r="IX141">
        <v>1.097</v>
      </c>
      <c r="IY141">
        <v>0.3152</v>
      </c>
      <c r="IZ141">
        <v>1.09748391826392</v>
      </c>
      <c r="JA141">
        <v>0</v>
      </c>
      <c r="JB141">
        <v>0</v>
      </c>
      <c r="JC141">
        <v>0</v>
      </c>
      <c r="JD141">
        <v>0.315191680746845</v>
      </c>
      <c r="JE141">
        <v>0</v>
      </c>
      <c r="JF141">
        <v>0</v>
      </c>
      <c r="JG141">
        <v>0</v>
      </c>
      <c r="JH141">
        <v>5</v>
      </c>
      <c r="JI141">
        <v>2273</v>
      </c>
      <c r="JJ141">
        <v>0</v>
      </c>
      <c r="JK141">
        <v>25</v>
      </c>
      <c r="JL141">
        <v>29356835.6</v>
      </c>
      <c r="JM141">
        <v>29356835.6</v>
      </c>
      <c r="JN141">
        <v>1.12427</v>
      </c>
      <c r="JO141">
        <v>2.62695</v>
      </c>
      <c r="JP141">
        <v>1.54785</v>
      </c>
      <c r="JQ141">
        <v>2.32178</v>
      </c>
      <c r="JR141">
        <v>1.64673</v>
      </c>
      <c r="JS141">
        <v>2.33765</v>
      </c>
      <c r="JT141">
        <v>33.0429</v>
      </c>
      <c r="JU141">
        <v>24.1926</v>
      </c>
      <c r="JV141">
        <v>18</v>
      </c>
      <c r="JW141">
        <v>503.455</v>
      </c>
      <c r="JX141">
        <v>406.741</v>
      </c>
      <c r="JY141">
        <v>32.8159</v>
      </c>
      <c r="JZ141">
        <v>39.8271</v>
      </c>
      <c r="KA141">
        <v>30.003</v>
      </c>
      <c r="KB141">
        <v>39.3804</v>
      </c>
      <c r="KC141">
        <v>39.2719</v>
      </c>
      <c r="KD141">
        <v>22.625</v>
      </c>
      <c r="KE141">
        <v>0</v>
      </c>
      <c r="KF141">
        <v>100</v>
      </c>
      <c r="KG141">
        <v>32.8104</v>
      </c>
      <c r="KH141">
        <v>487.572</v>
      </c>
      <c r="KI141">
        <v>31.2052</v>
      </c>
      <c r="KJ141">
        <v>95.0063</v>
      </c>
      <c r="KK141">
        <v>92.275</v>
      </c>
    </row>
    <row r="142" spans="1:297">
      <c r="A142">
        <v>126</v>
      </c>
      <c r="B142">
        <v>1761410142.1</v>
      </c>
      <c r="C142">
        <v>1961.09999990463</v>
      </c>
      <c r="D142" t="s">
        <v>695</v>
      </c>
      <c r="E142" t="s">
        <v>696</v>
      </c>
      <c r="F142">
        <v>5</v>
      </c>
      <c r="G142" t="s">
        <v>638</v>
      </c>
      <c r="H142" t="s">
        <v>436</v>
      </c>
      <c r="I142">
        <v>1761410133.94615</v>
      </c>
      <c r="J142">
        <f>(K142)/1000</f>
        <v>0</v>
      </c>
      <c r="K142">
        <f>IF(DP142, AN142, AH142)</f>
        <v>0</v>
      </c>
      <c r="L142">
        <f>IF(DP142, AI142, AG142)</f>
        <v>0</v>
      </c>
      <c r="M142">
        <f>DR142 - IF(AU142&gt;1, L142*DL142*100.0/(AW142), 0)</f>
        <v>0</v>
      </c>
      <c r="N142">
        <f>((T142-J142/2)*M142-L142)/(T142+J142/2)</f>
        <v>0</v>
      </c>
      <c r="O142">
        <f>N142*(DY142+DZ142)/1000.0</f>
        <v>0</v>
      </c>
      <c r="P142">
        <f>(DR142 - IF(AU142&gt;1, L142*DL142*100.0/(AW142), 0))*(DY142+DZ142)/1000.0</f>
        <v>0</v>
      </c>
      <c r="Q142">
        <f>2.0/((1/S142-1/R142)+SIGN(S142)*SQRT((1/S142-1/R142)*(1/S142-1/R142) + 4*DM142/((DM142+1)*(DM142+1))*(2*1/S142*1/R142-1/R142*1/R142)))</f>
        <v>0</v>
      </c>
      <c r="R142">
        <f>IF(LEFT(DN142,1)&lt;&gt;"0",IF(LEFT(DN142,1)="1",3.0,DO142),$D$5+$E$5*(EF142*DY142/($K$5*1000))+$F$5*(EF142*DY142/($K$5*1000))*MAX(MIN(DL142,$J$5),$I$5)*MAX(MIN(DL142,$J$5),$I$5)+$G$5*MAX(MIN(DL142,$J$5),$I$5)*(EF142*DY142/($K$5*1000))+$H$5*(EF142*DY142/($K$5*1000))*(EF142*DY142/($K$5*1000)))</f>
        <v>0</v>
      </c>
      <c r="S142">
        <f>J142*(1000-(1000*0.61365*exp(17.502*W142/(240.97+W142))/(DY142+DZ142)+DT142)/2)/(1000*0.61365*exp(17.502*W142/(240.97+W142))/(DY142+DZ142)-DT142)</f>
        <v>0</v>
      </c>
      <c r="T142">
        <f>1/((DM142+1)/(Q142/1.6)+1/(R142/1.37)) + DM142/((DM142+1)/(Q142/1.6) + DM142/(R142/1.37))</f>
        <v>0</v>
      </c>
      <c r="U142">
        <f>(DH142*DK142)</f>
        <v>0</v>
      </c>
      <c r="V142">
        <f>(EA142+(U142+2*0.95*5.67E-8*(((EA142+$B$7)+273)^4-(EA142+273)^4)-44100*J142)/(1.84*29.3*R142+8*0.95*5.67E-8*(EA142+273)^3))</f>
        <v>0</v>
      </c>
      <c r="W142">
        <f>($C$7*EB142+$D$7*EC142+$E$7*V142)</f>
        <v>0</v>
      </c>
      <c r="X142">
        <f>0.61365*exp(17.502*W142/(240.97+W142))</f>
        <v>0</v>
      </c>
      <c r="Y142">
        <f>(Z142/AA142*100)</f>
        <v>0</v>
      </c>
      <c r="Z142">
        <f>DT142*(DY142+DZ142)/1000</f>
        <v>0</v>
      </c>
      <c r="AA142">
        <f>0.61365*exp(17.502*EA142/(240.97+EA142))</f>
        <v>0</v>
      </c>
      <c r="AB142">
        <f>(X142-DT142*(DY142+DZ142)/1000)</f>
        <v>0</v>
      </c>
      <c r="AC142">
        <f>(-J142*44100)</f>
        <v>0</v>
      </c>
      <c r="AD142">
        <f>2*29.3*R142*0.92*(EA142-W142)</f>
        <v>0</v>
      </c>
      <c r="AE142">
        <f>2*0.95*5.67E-8*(((EA142+$B$7)+273)^4-(W142+273)^4)</f>
        <v>0</v>
      </c>
      <c r="AF142">
        <f>U142+AE142+AC142+AD142</f>
        <v>0</v>
      </c>
      <c r="AG142">
        <f>DX142*AU142*(DS142-DR142*(1000-AU142*DU142)/(1000-AU142*DT142))/(100*DL142)</f>
        <v>0</v>
      </c>
      <c r="AH142">
        <f>1000*DX142*AU142*(DT142-DU142)/(100*DL142*(1000-AU142*DT142))</f>
        <v>0</v>
      </c>
      <c r="AI142">
        <f>(AJ142 - AK142 - DY142*1E3/(8.314*(EA142+273.15)) * AM142/DX142 * AL142) * DX142/(100*DL142) * (1000 - DU142)/1000</f>
        <v>0</v>
      </c>
      <c r="AJ142">
        <v>485.452720191322</v>
      </c>
      <c r="AK142">
        <v>455.713551515151</v>
      </c>
      <c r="AL142">
        <v>3.00025422759704</v>
      </c>
      <c r="AM142">
        <v>64.8317152788884</v>
      </c>
      <c r="AN142">
        <f>(AP142 - AO142 + DY142*1E3/(8.314*(EA142+273.15)) * AR142/DX142 * AQ142) * DX142/(100*DL142) * 1000/(1000 - AP142)</f>
        <v>0</v>
      </c>
      <c r="AO142">
        <v>25.314692794334</v>
      </c>
      <c r="AP142">
        <v>35.0956939393939</v>
      </c>
      <c r="AQ142">
        <v>-0.00101038885507993</v>
      </c>
      <c r="AR142">
        <v>110.920641210874</v>
      </c>
      <c r="AS142">
        <v>0</v>
      </c>
      <c r="AT142">
        <v>0</v>
      </c>
      <c r="AU142">
        <f>IF(AS142*$H$13&gt;=AW142,1.0,(AW142/(AW142-AS142*$H$13)))</f>
        <v>0</v>
      </c>
      <c r="AV142">
        <f>(AU142-1)*100</f>
        <v>0</v>
      </c>
      <c r="AW142">
        <f>MAX(0,($B$13+$C$13*EF142)/(1+$D$13*EF142)*DY142/(EA142+273)*$E$13)</f>
        <v>0</v>
      </c>
      <c r="AX142" t="s">
        <v>437</v>
      </c>
      <c r="AY142" t="s">
        <v>437</v>
      </c>
      <c r="AZ142">
        <v>0</v>
      </c>
      <c r="BA142">
        <v>0</v>
      </c>
      <c r="BB142">
        <f>1-AZ142/BA142</f>
        <v>0</v>
      </c>
      <c r="BC142">
        <v>0</v>
      </c>
      <c r="BD142" t="s">
        <v>437</v>
      </c>
      <c r="BE142" t="s">
        <v>437</v>
      </c>
      <c r="BF142">
        <v>0</v>
      </c>
      <c r="BG142">
        <v>0</v>
      </c>
      <c r="BH142">
        <f>1-BF142/BG142</f>
        <v>0</v>
      </c>
      <c r="BI142">
        <v>0.5</v>
      </c>
      <c r="BJ142">
        <f>DI142</f>
        <v>0</v>
      </c>
      <c r="BK142">
        <f>L142</f>
        <v>0</v>
      </c>
      <c r="BL142">
        <f>BH142*BI142*BJ142</f>
        <v>0</v>
      </c>
      <c r="BM142">
        <f>(BK142-BC142)/BJ142</f>
        <v>0</v>
      </c>
      <c r="BN142">
        <f>(BA142-BG142)/BG142</f>
        <v>0</v>
      </c>
      <c r="BO142">
        <f>AZ142/(BB142+AZ142/BG142)</f>
        <v>0</v>
      </c>
      <c r="BP142" t="s">
        <v>437</v>
      </c>
      <c r="BQ142">
        <v>0</v>
      </c>
      <c r="BR142">
        <f>IF(BQ142&lt;&gt;0, BQ142, BO142)</f>
        <v>0</v>
      </c>
      <c r="BS142">
        <f>1-BR142/BG142</f>
        <v>0</v>
      </c>
      <c r="BT142">
        <f>(BG142-BF142)/(BG142-BR142)</f>
        <v>0</v>
      </c>
      <c r="BU142">
        <f>(BA142-BG142)/(BA142-BR142)</f>
        <v>0</v>
      </c>
      <c r="BV142">
        <f>(BG142-BF142)/(BG142-AZ142)</f>
        <v>0</v>
      </c>
      <c r="BW142">
        <f>(BA142-BG142)/(BA142-AZ142)</f>
        <v>0</v>
      </c>
      <c r="BX142">
        <f>(BT142*BR142/BF142)</f>
        <v>0</v>
      </c>
      <c r="BY142">
        <f>(1-BX142)</f>
        <v>0</v>
      </c>
      <c r="DH142">
        <f>$B$11*EG142+$C$11*EH142+$F$11*ES142*(1-EV142)</f>
        <v>0</v>
      </c>
      <c r="DI142">
        <f>DH142*DJ142</f>
        <v>0</v>
      </c>
      <c r="DJ142">
        <f>($B$11*$D$9+$C$11*$D$9+$F$11*((FF142+EX142)/MAX(FF142+EX142+FG142, 0.1)*$I$9+FG142/MAX(FF142+EX142+FG142, 0.1)*$J$9))/($B$11+$C$11+$F$11)</f>
        <v>0</v>
      </c>
      <c r="DK142">
        <f>($B$11*$K$9+$C$11*$K$9+$F$11*((FF142+EX142)/MAX(FF142+EX142+FG142, 0.1)*$P$9+FG142/MAX(FF142+EX142+FG142, 0.1)*$Q$9))/($B$11+$C$11+$F$11)</f>
        <v>0</v>
      </c>
      <c r="DL142">
        <v>6</v>
      </c>
      <c r="DM142">
        <v>0.5</v>
      </c>
      <c r="DN142" t="s">
        <v>438</v>
      </c>
      <c r="DO142">
        <v>2</v>
      </c>
      <c r="DP142" t="b">
        <v>1</v>
      </c>
      <c r="DQ142">
        <v>1761410133.94615</v>
      </c>
      <c r="DR142">
        <v>420.643846153846</v>
      </c>
      <c r="DS142">
        <v>457.566692307692</v>
      </c>
      <c r="DT142">
        <v>35.1129846153846</v>
      </c>
      <c r="DU142">
        <v>25.3133461538462</v>
      </c>
      <c r="DV142">
        <v>419.546538461538</v>
      </c>
      <c r="DW142">
        <v>34.7978</v>
      </c>
      <c r="DX142">
        <v>499.988307692308</v>
      </c>
      <c r="DY142">
        <v>90.2884461538462</v>
      </c>
      <c r="DZ142">
        <v>0.0358812153846154</v>
      </c>
      <c r="EA142">
        <v>36.9278692307692</v>
      </c>
      <c r="EB142">
        <v>36.0110846153846</v>
      </c>
      <c r="EC142">
        <v>999.9</v>
      </c>
      <c r="ED142">
        <v>0</v>
      </c>
      <c r="EE142">
        <v>0</v>
      </c>
      <c r="EF142">
        <v>10006.2076923077</v>
      </c>
      <c r="EG142">
        <v>0</v>
      </c>
      <c r="EH142">
        <v>1226.64230769231</v>
      </c>
      <c r="EI142">
        <v>-36.9227538461538</v>
      </c>
      <c r="EJ142">
        <v>435.951538461538</v>
      </c>
      <c r="EK142">
        <v>469.450153846154</v>
      </c>
      <c r="EL142">
        <v>9.79964615384615</v>
      </c>
      <c r="EM142">
        <v>457.566692307692</v>
      </c>
      <c r="EN142">
        <v>25.3133461538462</v>
      </c>
      <c r="EO142">
        <v>3.17029923076923</v>
      </c>
      <c r="EP142">
        <v>2.28550384615385</v>
      </c>
      <c r="EQ142">
        <v>24.9504692307692</v>
      </c>
      <c r="ER142">
        <v>19.5745846153846</v>
      </c>
      <c r="ES142">
        <v>1200.02</v>
      </c>
      <c r="ET142">
        <v>0.966999153846154</v>
      </c>
      <c r="EU142">
        <v>0.0330007076923077</v>
      </c>
      <c r="EV142">
        <v>0</v>
      </c>
      <c r="EW142">
        <v>1445.60384615385</v>
      </c>
      <c r="EX142">
        <v>5.00059</v>
      </c>
      <c r="EY142">
        <v>17701.8076923077</v>
      </c>
      <c r="EZ142">
        <v>10358.8923076923</v>
      </c>
      <c r="FA142">
        <v>49.6583846153846</v>
      </c>
      <c r="FB142">
        <v>51.25</v>
      </c>
      <c r="FC142">
        <v>49.7690769230769</v>
      </c>
      <c r="FD142">
        <v>51.0143076923077</v>
      </c>
      <c r="FE142">
        <v>50.875</v>
      </c>
      <c r="FF142">
        <v>1155.58153846154</v>
      </c>
      <c r="FG142">
        <v>39.4384615384615</v>
      </c>
      <c r="FH142">
        <v>0</v>
      </c>
      <c r="FI142">
        <v>1761410101.9</v>
      </c>
      <c r="FJ142">
        <v>0</v>
      </c>
      <c r="FK142">
        <v>1445.2832</v>
      </c>
      <c r="FL142">
        <v>-18.883076892011</v>
      </c>
      <c r="FM142">
        <v>-220.51538429465</v>
      </c>
      <c r="FN142">
        <v>17698.012</v>
      </c>
      <c r="FO142">
        <v>15</v>
      </c>
      <c r="FP142">
        <v>0</v>
      </c>
      <c r="FQ142" t="s">
        <v>439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-34.066825</v>
      </c>
      <c r="GD142">
        <v>-63.6897518796993</v>
      </c>
      <c r="GE142">
        <v>6.37049215538917</v>
      </c>
      <c r="GF142">
        <v>0</v>
      </c>
      <c r="GG142">
        <v>1446.56117647059</v>
      </c>
      <c r="GH142">
        <v>-22.1317035956214</v>
      </c>
      <c r="GI142">
        <v>2.19530349597645</v>
      </c>
      <c r="GJ142">
        <v>-1</v>
      </c>
      <c r="GK142">
        <v>9.803898</v>
      </c>
      <c r="GL142">
        <v>-0.125899849624059</v>
      </c>
      <c r="GM142">
        <v>0.0125690288407656</v>
      </c>
      <c r="GN142">
        <v>0</v>
      </c>
      <c r="GO142">
        <v>0</v>
      </c>
      <c r="GP142">
        <v>2</v>
      </c>
      <c r="GQ142" t="s">
        <v>473</v>
      </c>
      <c r="GR142">
        <v>3.13035</v>
      </c>
      <c r="GS142">
        <v>2.71413</v>
      </c>
      <c r="GT142">
        <v>0.0906778</v>
      </c>
      <c r="GU142">
        <v>0.0971713</v>
      </c>
      <c r="GV142">
        <v>0.131667</v>
      </c>
      <c r="GW142">
        <v>0.104766</v>
      </c>
      <c r="GX142">
        <v>33546.3</v>
      </c>
      <c r="GY142">
        <v>35442.3</v>
      </c>
      <c r="GZ142">
        <v>33438.7</v>
      </c>
      <c r="HA142">
        <v>35606</v>
      </c>
      <c r="HB142">
        <v>41211.8</v>
      </c>
      <c r="HC142">
        <v>45841.2</v>
      </c>
      <c r="HD142">
        <v>52327.8</v>
      </c>
      <c r="HE142">
        <v>56977.3</v>
      </c>
      <c r="HF142">
        <v>1.82068</v>
      </c>
      <c r="HG142">
        <v>1.68205</v>
      </c>
      <c r="HH142">
        <v>-0.0116639</v>
      </c>
      <c r="HI142">
        <v>0</v>
      </c>
      <c r="HJ142">
        <v>36.1986</v>
      </c>
      <c r="HK142">
        <v>999.9</v>
      </c>
      <c r="HL142">
        <v>58.967</v>
      </c>
      <c r="HM142">
        <v>28.812</v>
      </c>
      <c r="HN142">
        <v>25.9802</v>
      </c>
      <c r="HO142">
        <v>56.6691</v>
      </c>
      <c r="HP142">
        <v>43.8421</v>
      </c>
      <c r="HQ142">
        <v>1</v>
      </c>
      <c r="HR142">
        <v>1.05049</v>
      </c>
      <c r="HS142">
        <v>3.03194</v>
      </c>
      <c r="HT142">
        <v>20.1074</v>
      </c>
      <c r="HU142">
        <v>5.19093</v>
      </c>
      <c r="HV142">
        <v>12.0099</v>
      </c>
      <c r="HW142">
        <v>4.97265</v>
      </c>
      <c r="HX142">
        <v>3.29495</v>
      </c>
      <c r="HY142">
        <v>9999</v>
      </c>
      <c r="HZ142">
        <v>9999</v>
      </c>
      <c r="IA142">
        <v>999.9</v>
      </c>
      <c r="IB142">
        <v>9999</v>
      </c>
      <c r="IC142">
        <v>1.8632</v>
      </c>
      <c r="ID142">
        <v>1.86809</v>
      </c>
      <c r="IE142">
        <v>1.86783</v>
      </c>
      <c r="IF142">
        <v>1.86902</v>
      </c>
      <c r="IG142">
        <v>1.86982</v>
      </c>
      <c r="IH142">
        <v>1.86587</v>
      </c>
      <c r="II142">
        <v>1.86698</v>
      </c>
      <c r="IJ142">
        <v>1.86839</v>
      </c>
      <c r="IK142">
        <v>5</v>
      </c>
      <c r="IL142">
        <v>0</v>
      </c>
      <c r="IM142">
        <v>0</v>
      </c>
      <c r="IN142">
        <v>0</v>
      </c>
      <c r="IO142" t="s">
        <v>441</v>
      </c>
      <c r="IP142" t="s">
        <v>442</v>
      </c>
      <c r="IQ142" t="s">
        <v>443</v>
      </c>
      <c r="IR142" t="s">
        <v>443</v>
      </c>
      <c r="IS142" t="s">
        <v>443</v>
      </c>
      <c r="IT142" t="s">
        <v>443</v>
      </c>
      <c r="IU142">
        <v>0</v>
      </c>
      <c r="IV142">
        <v>100</v>
      </c>
      <c r="IW142">
        <v>100</v>
      </c>
      <c r="IX142">
        <v>1.098</v>
      </c>
      <c r="IY142">
        <v>0.3152</v>
      </c>
      <c r="IZ142">
        <v>1.09748391826392</v>
      </c>
      <c r="JA142">
        <v>0</v>
      </c>
      <c r="JB142">
        <v>0</v>
      </c>
      <c r="JC142">
        <v>0</v>
      </c>
      <c r="JD142">
        <v>0.315191680746845</v>
      </c>
      <c r="JE142">
        <v>0</v>
      </c>
      <c r="JF142">
        <v>0</v>
      </c>
      <c r="JG142">
        <v>0</v>
      </c>
      <c r="JH142">
        <v>5</v>
      </c>
      <c r="JI142">
        <v>2273</v>
      </c>
      <c r="JJ142">
        <v>0</v>
      </c>
      <c r="JK142">
        <v>25</v>
      </c>
      <c r="JL142">
        <v>29356835.7</v>
      </c>
      <c r="JM142">
        <v>29356835.7</v>
      </c>
      <c r="JN142">
        <v>1.15234</v>
      </c>
      <c r="JO142">
        <v>2.62329</v>
      </c>
      <c r="JP142">
        <v>1.54785</v>
      </c>
      <c r="JQ142">
        <v>2.32178</v>
      </c>
      <c r="JR142">
        <v>1.64673</v>
      </c>
      <c r="JS142">
        <v>2.37793</v>
      </c>
      <c r="JT142">
        <v>33.0429</v>
      </c>
      <c r="JU142">
        <v>24.2013</v>
      </c>
      <c r="JV142">
        <v>18</v>
      </c>
      <c r="JW142">
        <v>503.31</v>
      </c>
      <c r="JX142">
        <v>406.812</v>
      </c>
      <c r="JY142">
        <v>32.7693</v>
      </c>
      <c r="JZ142">
        <v>39.8448</v>
      </c>
      <c r="KA142">
        <v>30.0013</v>
      </c>
      <c r="KB142">
        <v>39.3965</v>
      </c>
      <c r="KC142">
        <v>39.2871</v>
      </c>
      <c r="KD142">
        <v>23.2735</v>
      </c>
      <c r="KE142">
        <v>0</v>
      </c>
      <c r="KF142">
        <v>100</v>
      </c>
      <c r="KG142">
        <v>32.7928</v>
      </c>
      <c r="KH142">
        <v>507.841</v>
      </c>
      <c r="KI142">
        <v>31.0939</v>
      </c>
      <c r="KJ142">
        <v>95.0047</v>
      </c>
      <c r="KK142">
        <v>92.2714</v>
      </c>
    </row>
    <row r="143" spans="1:297">
      <c r="A143">
        <v>127</v>
      </c>
      <c r="B143">
        <v>1761410147.1</v>
      </c>
      <c r="C143">
        <v>1966.09999990463</v>
      </c>
      <c r="D143" t="s">
        <v>697</v>
      </c>
      <c r="E143" t="s">
        <v>698</v>
      </c>
      <c r="F143">
        <v>5</v>
      </c>
      <c r="G143" t="s">
        <v>638</v>
      </c>
      <c r="H143" t="s">
        <v>436</v>
      </c>
      <c r="I143">
        <v>1761410138.94615</v>
      </c>
      <c r="J143">
        <f>(K143)/1000</f>
        <v>0</v>
      </c>
      <c r="K143">
        <f>IF(DP143, AN143, AH143)</f>
        <v>0</v>
      </c>
      <c r="L143">
        <f>IF(DP143, AI143, AG143)</f>
        <v>0</v>
      </c>
      <c r="M143">
        <f>DR143 - IF(AU143&gt;1, L143*DL143*100.0/(AW143), 0)</f>
        <v>0</v>
      </c>
      <c r="N143">
        <f>((T143-J143/2)*M143-L143)/(T143+J143/2)</f>
        <v>0</v>
      </c>
      <c r="O143">
        <f>N143*(DY143+DZ143)/1000.0</f>
        <v>0</v>
      </c>
      <c r="P143">
        <f>(DR143 - IF(AU143&gt;1, L143*DL143*100.0/(AW143), 0))*(DY143+DZ143)/1000.0</f>
        <v>0</v>
      </c>
      <c r="Q143">
        <f>2.0/((1/S143-1/R143)+SIGN(S143)*SQRT((1/S143-1/R143)*(1/S143-1/R143) + 4*DM143/((DM143+1)*(DM143+1))*(2*1/S143*1/R143-1/R143*1/R143)))</f>
        <v>0</v>
      </c>
      <c r="R143">
        <f>IF(LEFT(DN143,1)&lt;&gt;"0",IF(LEFT(DN143,1)="1",3.0,DO143),$D$5+$E$5*(EF143*DY143/($K$5*1000))+$F$5*(EF143*DY143/($K$5*1000))*MAX(MIN(DL143,$J$5),$I$5)*MAX(MIN(DL143,$J$5),$I$5)+$G$5*MAX(MIN(DL143,$J$5),$I$5)*(EF143*DY143/($K$5*1000))+$H$5*(EF143*DY143/($K$5*1000))*(EF143*DY143/($K$5*1000)))</f>
        <v>0</v>
      </c>
      <c r="S143">
        <f>J143*(1000-(1000*0.61365*exp(17.502*W143/(240.97+W143))/(DY143+DZ143)+DT143)/2)/(1000*0.61365*exp(17.502*W143/(240.97+W143))/(DY143+DZ143)-DT143)</f>
        <v>0</v>
      </c>
      <c r="T143">
        <f>1/((DM143+1)/(Q143/1.6)+1/(R143/1.37)) + DM143/((DM143+1)/(Q143/1.6) + DM143/(R143/1.37))</f>
        <v>0</v>
      </c>
      <c r="U143">
        <f>(DH143*DK143)</f>
        <v>0</v>
      </c>
      <c r="V143">
        <f>(EA143+(U143+2*0.95*5.67E-8*(((EA143+$B$7)+273)^4-(EA143+273)^4)-44100*J143)/(1.84*29.3*R143+8*0.95*5.67E-8*(EA143+273)^3))</f>
        <v>0</v>
      </c>
      <c r="W143">
        <f>($C$7*EB143+$D$7*EC143+$E$7*V143)</f>
        <v>0</v>
      </c>
      <c r="X143">
        <f>0.61365*exp(17.502*W143/(240.97+W143))</f>
        <v>0</v>
      </c>
      <c r="Y143">
        <f>(Z143/AA143*100)</f>
        <v>0</v>
      </c>
      <c r="Z143">
        <f>DT143*(DY143+DZ143)/1000</f>
        <v>0</v>
      </c>
      <c r="AA143">
        <f>0.61365*exp(17.502*EA143/(240.97+EA143))</f>
        <v>0</v>
      </c>
      <c r="AB143">
        <f>(X143-DT143*(DY143+DZ143)/1000)</f>
        <v>0</v>
      </c>
      <c r="AC143">
        <f>(-J143*44100)</f>
        <v>0</v>
      </c>
      <c r="AD143">
        <f>2*29.3*R143*0.92*(EA143-W143)</f>
        <v>0</v>
      </c>
      <c r="AE143">
        <f>2*0.95*5.67E-8*(((EA143+$B$7)+273)^4-(W143+273)^4)</f>
        <v>0</v>
      </c>
      <c r="AF143">
        <f>U143+AE143+AC143+AD143</f>
        <v>0</v>
      </c>
      <c r="AG143">
        <f>DX143*AU143*(DS143-DR143*(1000-AU143*DU143)/(1000-AU143*DT143))/(100*DL143)</f>
        <v>0</v>
      </c>
      <c r="AH143">
        <f>1000*DX143*AU143*(DT143-DU143)/(100*DL143*(1000-AU143*DT143))</f>
        <v>0</v>
      </c>
      <c r="AI143">
        <f>(AJ143 - AK143 - DY143*1E3/(8.314*(EA143+273.15)) * AM143/DX143 * AL143) * DX143/(100*DL143) * (1000 - DU143)/1000</f>
        <v>0</v>
      </c>
      <c r="AJ143">
        <v>501.273885531551</v>
      </c>
      <c r="AK143">
        <v>470.865218181818</v>
      </c>
      <c r="AL143">
        <v>3.03628206111327</v>
      </c>
      <c r="AM143">
        <v>64.8317152788884</v>
      </c>
      <c r="AN143">
        <f>(AP143 - AO143 + DY143*1E3/(8.314*(EA143+273.15)) * AR143/DX143 * AQ143) * DX143/(100*DL143) * 1000/(1000 - AP143)</f>
        <v>0</v>
      </c>
      <c r="AO143">
        <v>25.3177747039003</v>
      </c>
      <c r="AP143">
        <v>35.0891339393939</v>
      </c>
      <c r="AQ143">
        <v>-0.000130802967021721</v>
      </c>
      <c r="AR143">
        <v>110.920641210874</v>
      </c>
      <c r="AS143">
        <v>0</v>
      </c>
      <c r="AT143">
        <v>0</v>
      </c>
      <c r="AU143">
        <f>IF(AS143*$H$13&gt;=AW143,1.0,(AW143/(AW143-AS143*$H$13)))</f>
        <v>0</v>
      </c>
      <c r="AV143">
        <f>(AU143-1)*100</f>
        <v>0</v>
      </c>
      <c r="AW143">
        <f>MAX(0,($B$13+$C$13*EF143)/(1+$D$13*EF143)*DY143/(EA143+273)*$E$13)</f>
        <v>0</v>
      </c>
      <c r="AX143" t="s">
        <v>437</v>
      </c>
      <c r="AY143" t="s">
        <v>437</v>
      </c>
      <c r="AZ143">
        <v>0</v>
      </c>
      <c r="BA143">
        <v>0</v>
      </c>
      <c r="BB143">
        <f>1-AZ143/BA143</f>
        <v>0</v>
      </c>
      <c r="BC143">
        <v>0</v>
      </c>
      <c r="BD143" t="s">
        <v>437</v>
      </c>
      <c r="BE143" t="s">
        <v>437</v>
      </c>
      <c r="BF143">
        <v>0</v>
      </c>
      <c r="BG143">
        <v>0</v>
      </c>
      <c r="BH143">
        <f>1-BF143/BG143</f>
        <v>0</v>
      </c>
      <c r="BI143">
        <v>0.5</v>
      </c>
      <c r="BJ143">
        <f>DI143</f>
        <v>0</v>
      </c>
      <c r="BK143">
        <f>L143</f>
        <v>0</v>
      </c>
      <c r="BL143">
        <f>BH143*BI143*BJ143</f>
        <v>0</v>
      </c>
      <c r="BM143">
        <f>(BK143-BC143)/BJ143</f>
        <v>0</v>
      </c>
      <c r="BN143">
        <f>(BA143-BG143)/BG143</f>
        <v>0</v>
      </c>
      <c r="BO143">
        <f>AZ143/(BB143+AZ143/BG143)</f>
        <v>0</v>
      </c>
      <c r="BP143" t="s">
        <v>437</v>
      </c>
      <c r="BQ143">
        <v>0</v>
      </c>
      <c r="BR143">
        <f>IF(BQ143&lt;&gt;0, BQ143, BO143)</f>
        <v>0</v>
      </c>
      <c r="BS143">
        <f>1-BR143/BG143</f>
        <v>0</v>
      </c>
      <c r="BT143">
        <f>(BG143-BF143)/(BG143-BR143)</f>
        <v>0</v>
      </c>
      <c r="BU143">
        <f>(BA143-BG143)/(BA143-BR143)</f>
        <v>0</v>
      </c>
      <c r="BV143">
        <f>(BG143-BF143)/(BG143-AZ143)</f>
        <v>0</v>
      </c>
      <c r="BW143">
        <f>(BA143-BG143)/(BA143-AZ143)</f>
        <v>0</v>
      </c>
      <c r="BX143">
        <f>(BT143*BR143/BF143)</f>
        <v>0</v>
      </c>
      <c r="BY143">
        <f>(1-BX143)</f>
        <v>0</v>
      </c>
      <c r="DH143">
        <f>$B$11*EG143+$C$11*EH143+$F$11*ES143*(1-EV143)</f>
        <v>0</v>
      </c>
      <c r="DI143">
        <f>DH143*DJ143</f>
        <v>0</v>
      </c>
      <c r="DJ143">
        <f>($B$11*$D$9+$C$11*$D$9+$F$11*((FF143+EX143)/MAX(FF143+EX143+FG143, 0.1)*$I$9+FG143/MAX(FF143+EX143+FG143, 0.1)*$J$9))/($B$11+$C$11+$F$11)</f>
        <v>0</v>
      </c>
      <c r="DK143">
        <f>($B$11*$K$9+$C$11*$K$9+$F$11*((FF143+EX143)/MAX(FF143+EX143+FG143, 0.1)*$P$9+FG143/MAX(FF143+EX143+FG143, 0.1)*$Q$9))/($B$11+$C$11+$F$11)</f>
        <v>0</v>
      </c>
      <c r="DL143">
        <v>6</v>
      </c>
      <c r="DM143">
        <v>0.5</v>
      </c>
      <c r="DN143" t="s">
        <v>438</v>
      </c>
      <c r="DO143">
        <v>2</v>
      </c>
      <c r="DP143" t="b">
        <v>1</v>
      </c>
      <c r="DQ143">
        <v>1761410138.94615</v>
      </c>
      <c r="DR143">
        <v>433.754461538462</v>
      </c>
      <c r="DS143">
        <v>473.694692307692</v>
      </c>
      <c r="DT143">
        <v>35.1027615384615</v>
      </c>
      <c r="DU143">
        <v>25.3153076923077</v>
      </c>
      <c r="DV143">
        <v>432.657153846154</v>
      </c>
      <c r="DW143">
        <v>34.7875692307692</v>
      </c>
      <c r="DX143">
        <v>499.980384615385</v>
      </c>
      <c r="DY143">
        <v>90.2894384615385</v>
      </c>
      <c r="DZ143">
        <v>0.0360452307692308</v>
      </c>
      <c r="EA143">
        <v>36.9298307692308</v>
      </c>
      <c r="EB143">
        <v>36.0142153846154</v>
      </c>
      <c r="EC143">
        <v>999.9</v>
      </c>
      <c r="ED143">
        <v>0</v>
      </c>
      <c r="EE143">
        <v>0</v>
      </c>
      <c r="EF143">
        <v>9999.91</v>
      </c>
      <c r="EG143">
        <v>0</v>
      </c>
      <c r="EH143">
        <v>1226.58076923077</v>
      </c>
      <c r="EI143">
        <v>-39.9400923076923</v>
      </c>
      <c r="EJ143">
        <v>449.534384615385</v>
      </c>
      <c r="EK143">
        <v>485.997846153846</v>
      </c>
      <c r="EL143">
        <v>9.78746461538461</v>
      </c>
      <c r="EM143">
        <v>473.694692307692</v>
      </c>
      <c r="EN143">
        <v>25.3153076923077</v>
      </c>
      <c r="EO143">
        <v>3.16941076923077</v>
      </c>
      <c r="EP143">
        <v>2.28570538461538</v>
      </c>
      <c r="EQ143">
        <v>24.9457692307692</v>
      </c>
      <c r="ER143">
        <v>19.5760153846154</v>
      </c>
      <c r="ES143">
        <v>1200.01307692308</v>
      </c>
      <c r="ET143">
        <v>0.967002769230769</v>
      </c>
      <c r="EU143">
        <v>0.0329971153846154</v>
      </c>
      <c r="EV143">
        <v>0</v>
      </c>
      <c r="EW143">
        <v>1444.17538461538</v>
      </c>
      <c r="EX143">
        <v>5.00059</v>
      </c>
      <c r="EY143">
        <v>17685.4153846154</v>
      </c>
      <c r="EZ143">
        <v>10358.8461538462</v>
      </c>
      <c r="FA143">
        <v>49.6774615384615</v>
      </c>
      <c r="FB143">
        <v>51.25</v>
      </c>
      <c r="FC143">
        <v>49.7881538461538</v>
      </c>
      <c r="FD143">
        <v>51.0238461538462</v>
      </c>
      <c r="FE143">
        <v>50.8797692307692</v>
      </c>
      <c r="FF143">
        <v>1155.57923076923</v>
      </c>
      <c r="FG143">
        <v>39.4338461538462</v>
      </c>
      <c r="FH143">
        <v>0</v>
      </c>
      <c r="FI143">
        <v>1761410107.3</v>
      </c>
      <c r="FJ143">
        <v>0</v>
      </c>
      <c r="FK143">
        <v>1443.95230769231</v>
      </c>
      <c r="FL143">
        <v>-14.4027350518606</v>
      </c>
      <c r="FM143">
        <v>-150.290598548319</v>
      </c>
      <c r="FN143">
        <v>17682.7538461538</v>
      </c>
      <c r="FO143">
        <v>15</v>
      </c>
      <c r="FP143">
        <v>0</v>
      </c>
      <c r="FQ143" t="s">
        <v>439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-37.7964523809524</v>
      </c>
      <c r="GD143">
        <v>-36.982651948052</v>
      </c>
      <c r="GE143">
        <v>4.03429577729308</v>
      </c>
      <c r="GF143">
        <v>0</v>
      </c>
      <c r="GG143">
        <v>1444.98323529412</v>
      </c>
      <c r="GH143">
        <v>-17.2126814445686</v>
      </c>
      <c r="GI143">
        <v>1.7211431231943</v>
      </c>
      <c r="GJ143">
        <v>-1</v>
      </c>
      <c r="GK143">
        <v>9.79425619047619</v>
      </c>
      <c r="GL143">
        <v>-0.150468311688318</v>
      </c>
      <c r="GM143">
        <v>0.0153488049716894</v>
      </c>
      <c r="GN143">
        <v>0</v>
      </c>
      <c r="GO143">
        <v>0</v>
      </c>
      <c r="GP143">
        <v>2</v>
      </c>
      <c r="GQ143" t="s">
        <v>473</v>
      </c>
      <c r="GR143">
        <v>3.13037</v>
      </c>
      <c r="GS143">
        <v>2.71393</v>
      </c>
      <c r="GT143">
        <v>0.0929825</v>
      </c>
      <c r="GU143">
        <v>0.099751</v>
      </c>
      <c r="GV143">
        <v>0.131638</v>
      </c>
      <c r="GW143">
        <v>0.104768</v>
      </c>
      <c r="GX143">
        <v>33460.1</v>
      </c>
      <c r="GY143">
        <v>35339.6</v>
      </c>
      <c r="GZ143">
        <v>33437.6</v>
      </c>
      <c r="HA143">
        <v>35604.7</v>
      </c>
      <c r="HB143">
        <v>41212.4</v>
      </c>
      <c r="HC143">
        <v>45839.9</v>
      </c>
      <c r="HD143">
        <v>52326.3</v>
      </c>
      <c r="HE143">
        <v>56975.5</v>
      </c>
      <c r="HF143">
        <v>1.82055</v>
      </c>
      <c r="HG143">
        <v>1.68177</v>
      </c>
      <c r="HH143">
        <v>-0.0119656</v>
      </c>
      <c r="HI143">
        <v>0</v>
      </c>
      <c r="HJ143">
        <v>36.2021</v>
      </c>
      <c r="HK143">
        <v>999.9</v>
      </c>
      <c r="HL143">
        <v>58.967</v>
      </c>
      <c r="HM143">
        <v>28.822</v>
      </c>
      <c r="HN143">
        <v>25.9968</v>
      </c>
      <c r="HO143">
        <v>56.2591</v>
      </c>
      <c r="HP143">
        <v>43.8822</v>
      </c>
      <c r="HQ143">
        <v>1</v>
      </c>
      <c r="HR143">
        <v>1.05105</v>
      </c>
      <c r="HS143">
        <v>2.89689</v>
      </c>
      <c r="HT143">
        <v>20.1098</v>
      </c>
      <c r="HU143">
        <v>5.19153</v>
      </c>
      <c r="HV143">
        <v>12.0099</v>
      </c>
      <c r="HW143">
        <v>4.97285</v>
      </c>
      <c r="HX143">
        <v>3.29497</v>
      </c>
      <c r="HY143">
        <v>9999</v>
      </c>
      <c r="HZ143">
        <v>9999</v>
      </c>
      <c r="IA143">
        <v>999.9</v>
      </c>
      <c r="IB143">
        <v>9999</v>
      </c>
      <c r="IC143">
        <v>1.86317</v>
      </c>
      <c r="ID143">
        <v>1.8681</v>
      </c>
      <c r="IE143">
        <v>1.86783</v>
      </c>
      <c r="IF143">
        <v>1.86904</v>
      </c>
      <c r="IG143">
        <v>1.86981</v>
      </c>
      <c r="IH143">
        <v>1.86592</v>
      </c>
      <c r="II143">
        <v>1.86697</v>
      </c>
      <c r="IJ143">
        <v>1.86839</v>
      </c>
      <c r="IK143">
        <v>5</v>
      </c>
      <c r="IL143">
        <v>0</v>
      </c>
      <c r="IM143">
        <v>0</v>
      </c>
      <c r="IN143">
        <v>0</v>
      </c>
      <c r="IO143" t="s">
        <v>441</v>
      </c>
      <c r="IP143" t="s">
        <v>442</v>
      </c>
      <c r="IQ143" t="s">
        <v>443</v>
      </c>
      <c r="IR143" t="s">
        <v>443</v>
      </c>
      <c r="IS143" t="s">
        <v>443</v>
      </c>
      <c r="IT143" t="s">
        <v>443</v>
      </c>
      <c r="IU143">
        <v>0</v>
      </c>
      <c r="IV143">
        <v>100</v>
      </c>
      <c r="IW143">
        <v>100</v>
      </c>
      <c r="IX143">
        <v>1.097</v>
      </c>
      <c r="IY143">
        <v>0.3152</v>
      </c>
      <c r="IZ143">
        <v>1.09748391826392</v>
      </c>
      <c r="JA143">
        <v>0</v>
      </c>
      <c r="JB143">
        <v>0</v>
      </c>
      <c r="JC143">
        <v>0</v>
      </c>
      <c r="JD143">
        <v>0.315191680746845</v>
      </c>
      <c r="JE143">
        <v>0</v>
      </c>
      <c r="JF143">
        <v>0</v>
      </c>
      <c r="JG143">
        <v>0</v>
      </c>
      <c r="JH143">
        <v>5</v>
      </c>
      <c r="JI143">
        <v>2273</v>
      </c>
      <c r="JJ143">
        <v>0</v>
      </c>
      <c r="JK143">
        <v>25</v>
      </c>
      <c r="JL143">
        <v>29356835.8</v>
      </c>
      <c r="JM143">
        <v>29356835.8</v>
      </c>
      <c r="JN143">
        <v>1.18774</v>
      </c>
      <c r="JO143">
        <v>2.61841</v>
      </c>
      <c r="JP143">
        <v>1.54785</v>
      </c>
      <c r="JQ143">
        <v>2.32178</v>
      </c>
      <c r="JR143">
        <v>1.64673</v>
      </c>
      <c r="JS143">
        <v>2.3645</v>
      </c>
      <c r="JT143">
        <v>33.0652</v>
      </c>
      <c r="JU143">
        <v>24.1926</v>
      </c>
      <c r="JV143">
        <v>18</v>
      </c>
      <c r="JW143">
        <v>503.354</v>
      </c>
      <c r="JX143">
        <v>406.756</v>
      </c>
      <c r="JY143">
        <v>32.7568</v>
      </c>
      <c r="JZ143">
        <v>39.8605</v>
      </c>
      <c r="KA143">
        <v>30.0008</v>
      </c>
      <c r="KB143">
        <v>39.4147</v>
      </c>
      <c r="KC143">
        <v>39.3059</v>
      </c>
      <c r="KD143">
        <v>23.8855</v>
      </c>
      <c r="KE143">
        <v>0</v>
      </c>
      <c r="KF143">
        <v>100</v>
      </c>
      <c r="KG143">
        <v>32.7833</v>
      </c>
      <c r="KH143">
        <v>521.316</v>
      </c>
      <c r="KI143">
        <v>30.9943</v>
      </c>
      <c r="KJ143">
        <v>95.0019</v>
      </c>
      <c r="KK143">
        <v>92.2684</v>
      </c>
    </row>
    <row r="144" spans="1:297">
      <c r="A144">
        <v>128</v>
      </c>
      <c r="B144">
        <v>1761410152.1</v>
      </c>
      <c r="C144">
        <v>1971.09999990463</v>
      </c>
      <c r="D144" t="s">
        <v>699</v>
      </c>
      <c r="E144" t="s">
        <v>700</v>
      </c>
      <c r="F144">
        <v>5</v>
      </c>
      <c r="G144" t="s">
        <v>638</v>
      </c>
      <c r="H144" t="s">
        <v>436</v>
      </c>
      <c r="I144">
        <v>1761410143.94615</v>
      </c>
      <c r="J144">
        <f>(K144)/1000</f>
        <v>0</v>
      </c>
      <c r="K144">
        <f>IF(DP144, AN144, AH144)</f>
        <v>0</v>
      </c>
      <c r="L144">
        <f>IF(DP144, AI144, AG144)</f>
        <v>0</v>
      </c>
      <c r="M144">
        <f>DR144 - IF(AU144&gt;1, L144*DL144*100.0/(AW144), 0)</f>
        <v>0</v>
      </c>
      <c r="N144">
        <f>((T144-J144/2)*M144-L144)/(T144+J144/2)</f>
        <v>0</v>
      </c>
      <c r="O144">
        <f>N144*(DY144+DZ144)/1000.0</f>
        <v>0</v>
      </c>
      <c r="P144">
        <f>(DR144 - IF(AU144&gt;1, L144*DL144*100.0/(AW144), 0))*(DY144+DZ144)/1000.0</f>
        <v>0</v>
      </c>
      <c r="Q144">
        <f>2.0/((1/S144-1/R144)+SIGN(S144)*SQRT((1/S144-1/R144)*(1/S144-1/R144) + 4*DM144/((DM144+1)*(DM144+1))*(2*1/S144*1/R144-1/R144*1/R144)))</f>
        <v>0</v>
      </c>
      <c r="R144">
        <f>IF(LEFT(DN144,1)&lt;&gt;"0",IF(LEFT(DN144,1)="1",3.0,DO144),$D$5+$E$5*(EF144*DY144/($K$5*1000))+$F$5*(EF144*DY144/($K$5*1000))*MAX(MIN(DL144,$J$5),$I$5)*MAX(MIN(DL144,$J$5),$I$5)+$G$5*MAX(MIN(DL144,$J$5),$I$5)*(EF144*DY144/($K$5*1000))+$H$5*(EF144*DY144/($K$5*1000))*(EF144*DY144/($K$5*1000)))</f>
        <v>0</v>
      </c>
      <c r="S144">
        <f>J144*(1000-(1000*0.61365*exp(17.502*W144/(240.97+W144))/(DY144+DZ144)+DT144)/2)/(1000*0.61365*exp(17.502*W144/(240.97+W144))/(DY144+DZ144)-DT144)</f>
        <v>0</v>
      </c>
      <c r="T144">
        <f>1/((DM144+1)/(Q144/1.6)+1/(R144/1.37)) + DM144/((DM144+1)/(Q144/1.6) + DM144/(R144/1.37))</f>
        <v>0</v>
      </c>
      <c r="U144">
        <f>(DH144*DK144)</f>
        <v>0</v>
      </c>
      <c r="V144">
        <f>(EA144+(U144+2*0.95*5.67E-8*(((EA144+$B$7)+273)^4-(EA144+273)^4)-44100*J144)/(1.84*29.3*R144+8*0.95*5.67E-8*(EA144+273)^3))</f>
        <v>0</v>
      </c>
      <c r="W144">
        <f>($C$7*EB144+$D$7*EC144+$E$7*V144)</f>
        <v>0</v>
      </c>
      <c r="X144">
        <f>0.61365*exp(17.502*W144/(240.97+W144))</f>
        <v>0</v>
      </c>
      <c r="Y144">
        <f>(Z144/AA144*100)</f>
        <v>0</v>
      </c>
      <c r="Z144">
        <f>DT144*(DY144+DZ144)/1000</f>
        <v>0</v>
      </c>
      <c r="AA144">
        <f>0.61365*exp(17.502*EA144/(240.97+EA144))</f>
        <v>0</v>
      </c>
      <c r="AB144">
        <f>(X144-DT144*(DY144+DZ144)/1000)</f>
        <v>0</v>
      </c>
      <c r="AC144">
        <f>(-J144*44100)</f>
        <v>0</v>
      </c>
      <c r="AD144">
        <f>2*29.3*R144*0.92*(EA144-W144)</f>
        <v>0</v>
      </c>
      <c r="AE144">
        <f>2*0.95*5.67E-8*(((EA144+$B$7)+273)^4-(W144+273)^4)</f>
        <v>0</v>
      </c>
      <c r="AF144">
        <f>U144+AE144+AC144+AD144</f>
        <v>0</v>
      </c>
      <c r="AG144">
        <f>DX144*AU144*(DS144-DR144*(1000-AU144*DU144)/(1000-AU144*DT144))/(100*DL144)</f>
        <v>0</v>
      </c>
      <c r="AH144">
        <f>1000*DX144*AU144*(DT144-DU144)/(100*DL144*(1000-AU144*DT144))</f>
        <v>0</v>
      </c>
      <c r="AI144">
        <f>(AJ144 - AK144 - DY144*1E3/(8.314*(EA144+273.15)) * AM144/DX144 * AL144) * DX144/(100*DL144) * (1000 - DU144)/1000</f>
        <v>0</v>
      </c>
      <c r="AJ144">
        <v>519.540606255265</v>
      </c>
      <c r="AK144">
        <v>487.552442424242</v>
      </c>
      <c r="AL144">
        <v>3.36554593692244</v>
      </c>
      <c r="AM144">
        <v>64.8317152788884</v>
      </c>
      <c r="AN144">
        <f>(AP144 - AO144 + DY144*1E3/(8.314*(EA144+273.15)) * AR144/DX144 * AQ144) * DX144/(100*DL144) * 1000/(1000 - AP144)</f>
        <v>0</v>
      </c>
      <c r="AO144">
        <v>25.320039599808</v>
      </c>
      <c r="AP144">
        <v>35.0772624242424</v>
      </c>
      <c r="AQ144">
        <v>-0.000326888640446792</v>
      </c>
      <c r="AR144">
        <v>110.920641210874</v>
      </c>
      <c r="AS144">
        <v>0</v>
      </c>
      <c r="AT144">
        <v>0</v>
      </c>
      <c r="AU144">
        <f>IF(AS144*$H$13&gt;=AW144,1.0,(AW144/(AW144-AS144*$H$13)))</f>
        <v>0</v>
      </c>
      <c r="AV144">
        <f>(AU144-1)*100</f>
        <v>0</v>
      </c>
      <c r="AW144">
        <f>MAX(0,($B$13+$C$13*EF144)/(1+$D$13*EF144)*DY144/(EA144+273)*$E$13)</f>
        <v>0</v>
      </c>
      <c r="AX144" t="s">
        <v>437</v>
      </c>
      <c r="AY144" t="s">
        <v>437</v>
      </c>
      <c r="AZ144">
        <v>0</v>
      </c>
      <c r="BA144">
        <v>0</v>
      </c>
      <c r="BB144">
        <f>1-AZ144/BA144</f>
        <v>0</v>
      </c>
      <c r="BC144">
        <v>0</v>
      </c>
      <c r="BD144" t="s">
        <v>437</v>
      </c>
      <c r="BE144" t="s">
        <v>437</v>
      </c>
      <c r="BF144">
        <v>0</v>
      </c>
      <c r="BG144">
        <v>0</v>
      </c>
      <c r="BH144">
        <f>1-BF144/BG144</f>
        <v>0</v>
      </c>
      <c r="BI144">
        <v>0.5</v>
      </c>
      <c r="BJ144">
        <f>DI144</f>
        <v>0</v>
      </c>
      <c r="BK144">
        <f>L144</f>
        <v>0</v>
      </c>
      <c r="BL144">
        <f>BH144*BI144*BJ144</f>
        <v>0</v>
      </c>
      <c r="BM144">
        <f>(BK144-BC144)/BJ144</f>
        <v>0</v>
      </c>
      <c r="BN144">
        <f>(BA144-BG144)/BG144</f>
        <v>0</v>
      </c>
      <c r="BO144">
        <f>AZ144/(BB144+AZ144/BG144)</f>
        <v>0</v>
      </c>
      <c r="BP144" t="s">
        <v>437</v>
      </c>
      <c r="BQ144">
        <v>0</v>
      </c>
      <c r="BR144">
        <f>IF(BQ144&lt;&gt;0, BQ144, BO144)</f>
        <v>0</v>
      </c>
      <c r="BS144">
        <f>1-BR144/BG144</f>
        <v>0</v>
      </c>
      <c r="BT144">
        <f>(BG144-BF144)/(BG144-BR144)</f>
        <v>0</v>
      </c>
      <c r="BU144">
        <f>(BA144-BG144)/(BA144-BR144)</f>
        <v>0</v>
      </c>
      <c r="BV144">
        <f>(BG144-BF144)/(BG144-AZ144)</f>
        <v>0</v>
      </c>
      <c r="BW144">
        <f>(BA144-BG144)/(BA144-AZ144)</f>
        <v>0</v>
      </c>
      <c r="BX144">
        <f>(BT144*BR144/BF144)</f>
        <v>0</v>
      </c>
      <c r="BY144">
        <f>(1-BX144)</f>
        <v>0</v>
      </c>
      <c r="DH144">
        <f>$B$11*EG144+$C$11*EH144+$F$11*ES144*(1-EV144)</f>
        <v>0</v>
      </c>
      <c r="DI144">
        <f>DH144*DJ144</f>
        <v>0</v>
      </c>
      <c r="DJ144">
        <f>($B$11*$D$9+$C$11*$D$9+$F$11*((FF144+EX144)/MAX(FF144+EX144+FG144, 0.1)*$I$9+FG144/MAX(FF144+EX144+FG144, 0.1)*$J$9))/($B$11+$C$11+$F$11)</f>
        <v>0</v>
      </c>
      <c r="DK144">
        <f>($B$11*$K$9+$C$11*$K$9+$F$11*((FF144+EX144)/MAX(FF144+EX144+FG144, 0.1)*$P$9+FG144/MAX(FF144+EX144+FG144, 0.1)*$Q$9))/($B$11+$C$11+$F$11)</f>
        <v>0</v>
      </c>
      <c r="DL144">
        <v>6</v>
      </c>
      <c r="DM144">
        <v>0.5</v>
      </c>
      <c r="DN144" t="s">
        <v>438</v>
      </c>
      <c r="DO144">
        <v>2</v>
      </c>
      <c r="DP144" t="b">
        <v>1</v>
      </c>
      <c r="DQ144">
        <v>1761410143.94615</v>
      </c>
      <c r="DR144">
        <v>448.349692307692</v>
      </c>
      <c r="DS144">
        <v>490.209846153846</v>
      </c>
      <c r="DT144">
        <v>35.0911307692308</v>
      </c>
      <c r="DU144">
        <v>25.3169</v>
      </c>
      <c r="DV144">
        <v>447.252384615385</v>
      </c>
      <c r="DW144">
        <v>34.7759384615385</v>
      </c>
      <c r="DX144">
        <v>500.015307692308</v>
      </c>
      <c r="DY144">
        <v>90.2904615384615</v>
      </c>
      <c r="DZ144">
        <v>0.0358493307692308</v>
      </c>
      <c r="EA144">
        <v>36.9292153846154</v>
      </c>
      <c r="EB144">
        <v>36.0128230769231</v>
      </c>
      <c r="EC144">
        <v>999.9</v>
      </c>
      <c r="ED144">
        <v>0</v>
      </c>
      <c r="EE144">
        <v>0</v>
      </c>
      <c r="EF144">
        <v>10013.8907692308</v>
      </c>
      <c r="EG144">
        <v>0</v>
      </c>
      <c r="EH144">
        <v>1226.54384615385</v>
      </c>
      <c r="EI144">
        <v>-41.8600769230769</v>
      </c>
      <c r="EJ144">
        <v>464.654923076923</v>
      </c>
      <c r="EK144">
        <v>502.942846153846</v>
      </c>
      <c r="EL144">
        <v>9.77423461538462</v>
      </c>
      <c r="EM144">
        <v>490.209846153846</v>
      </c>
      <c r="EN144">
        <v>25.3169</v>
      </c>
      <c r="EO144">
        <v>3.16839461538462</v>
      </c>
      <c r="EP144">
        <v>2.28587384615385</v>
      </c>
      <c r="EQ144">
        <v>24.9403923076923</v>
      </c>
      <c r="ER144">
        <v>19.5772</v>
      </c>
      <c r="ES144">
        <v>1200.01230769231</v>
      </c>
      <c r="ET144">
        <v>0.967000846153846</v>
      </c>
      <c r="EU144">
        <v>0.0329989307692308</v>
      </c>
      <c r="EV144">
        <v>0</v>
      </c>
      <c r="EW144">
        <v>1443.10461538462</v>
      </c>
      <c r="EX144">
        <v>5.00059</v>
      </c>
      <c r="EY144">
        <v>17674.0230769231</v>
      </c>
      <c r="EZ144">
        <v>10358.8307692308</v>
      </c>
      <c r="FA144">
        <v>49.687</v>
      </c>
      <c r="FB144">
        <v>51.2595384615385</v>
      </c>
      <c r="FC144">
        <v>49.8072307692308</v>
      </c>
      <c r="FD144">
        <v>51.0429230769231</v>
      </c>
      <c r="FE144">
        <v>50.8988461538462</v>
      </c>
      <c r="FF144">
        <v>1155.57615384615</v>
      </c>
      <c r="FG144">
        <v>39.4361538461538</v>
      </c>
      <c r="FH144">
        <v>0</v>
      </c>
      <c r="FI144">
        <v>1761410112.1</v>
      </c>
      <c r="FJ144">
        <v>0</v>
      </c>
      <c r="FK144">
        <v>1442.97807692308</v>
      </c>
      <c r="FL144">
        <v>-9.32683761142266</v>
      </c>
      <c r="FM144">
        <v>-98.0786326935872</v>
      </c>
      <c r="FN144">
        <v>17672.4769230769</v>
      </c>
      <c r="FO144">
        <v>15</v>
      </c>
      <c r="FP144">
        <v>0</v>
      </c>
      <c r="FQ144" t="s">
        <v>439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-41.0083</v>
      </c>
      <c r="GD144">
        <v>-21.2084390977444</v>
      </c>
      <c r="GE144">
        <v>2.08718687998943</v>
      </c>
      <c r="GF144">
        <v>0</v>
      </c>
      <c r="GG144">
        <v>1443.78882352941</v>
      </c>
      <c r="GH144">
        <v>-13.1349121322851</v>
      </c>
      <c r="GI144">
        <v>1.32740960632947</v>
      </c>
      <c r="GJ144">
        <v>-1</v>
      </c>
      <c r="GK144">
        <v>9.7804605</v>
      </c>
      <c r="GL144">
        <v>-0.15602481203006</v>
      </c>
      <c r="GM144">
        <v>0.0151098826848523</v>
      </c>
      <c r="GN144">
        <v>0</v>
      </c>
      <c r="GO144">
        <v>0</v>
      </c>
      <c r="GP144">
        <v>2</v>
      </c>
      <c r="GQ144" t="s">
        <v>473</v>
      </c>
      <c r="GR144">
        <v>3.13044</v>
      </c>
      <c r="GS144">
        <v>2.71367</v>
      </c>
      <c r="GT144">
        <v>0.095455</v>
      </c>
      <c r="GU144">
        <v>0.102161</v>
      </c>
      <c r="GV144">
        <v>0.131612</v>
      </c>
      <c r="GW144">
        <v>0.104769</v>
      </c>
      <c r="GX144">
        <v>33367.9</v>
      </c>
      <c r="GY144">
        <v>35243.7</v>
      </c>
      <c r="GZ144">
        <v>33436.8</v>
      </c>
      <c r="HA144">
        <v>35603.5</v>
      </c>
      <c r="HB144">
        <v>41213.1</v>
      </c>
      <c r="HC144">
        <v>45839</v>
      </c>
      <c r="HD144">
        <v>52325.1</v>
      </c>
      <c r="HE144">
        <v>56974</v>
      </c>
      <c r="HF144">
        <v>1.82045</v>
      </c>
      <c r="HG144">
        <v>1.6816</v>
      </c>
      <c r="HH144">
        <v>-0.0115409</v>
      </c>
      <c r="HI144">
        <v>0</v>
      </c>
      <c r="HJ144">
        <v>36.2054</v>
      </c>
      <c r="HK144">
        <v>999.9</v>
      </c>
      <c r="HL144">
        <v>58.967</v>
      </c>
      <c r="HM144">
        <v>28.822</v>
      </c>
      <c r="HN144">
        <v>25.9976</v>
      </c>
      <c r="HO144">
        <v>56.2691</v>
      </c>
      <c r="HP144">
        <v>43.742</v>
      </c>
      <c r="HQ144">
        <v>1</v>
      </c>
      <c r="HR144">
        <v>1.05192</v>
      </c>
      <c r="HS144">
        <v>2.85419</v>
      </c>
      <c r="HT144">
        <v>20.1105</v>
      </c>
      <c r="HU144">
        <v>5.19138</v>
      </c>
      <c r="HV144">
        <v>12.0099</v>
      </c>
      <c r="HW144">
        <v>4.9728</v>
      </c>
      <c r="HX144">
        <v>3.29495</v>
      </c>
      <c r="HY144">
        <v>9999</v>
      </c>
      <c r="HZ144">
        <v>9999</v>
      </c>
      <c r="IA144">
        <v>999.9</v>
      </c>
      <c r="IB144">
        <v>9999</v>
      </c>
      <c r="IC144">
        <v>1.86322</v>
      </c>
      <c r="ID144">
        <v>1.86809</v>
      </c>
      <c r="IE144">
        <v>1.86783</v>
      </c>
      <c r="IF144">
        <v>1.86903</v>
      </c>
      <c r="IG144">
        <v>1.86983</v>
      </c>
      <c r="IH144">
        <v>1.86593</v>
      </c>
      <c r="II144">
        <v>1.867</v>
      </c>
      <c r="IJ144">
        <v>1.86842</v>
      </c>
      <c r="IK144">
        <v>5</v>
      </c>
      <c r="IL144">
        <v>0</v>
      </c>
      <c r="IM144">
        <v>0</v>
      </c>
      <c r="IN144">
        <v>0</v>
      </c>
      <c r="IO144" t="s">
        <v>441</v>
      </c>
      <c r="IP144" t="s">
        <v>442</v>
      </c>
      <c r="IQ144" t="s">
        <v>443</v>
      </c>
      <c r="IR144" t="s">
        <v>443</v>
      </c>
      <c r="IS144" t="s">
        <v>443</v>
      </c>
      <c r="IT144" t="s">
        <v>443</v>
      </c>
      <c r="IU144">
        <v>0</v>
      </c>
      <c r="IV144">
        <v>100</v>
      </c>
      <c r="IW144">
        <v>100</v>
      </c>
      <c r="IX144">
        <v>1.097</v>
      </c>
      <c r="IY144">
        <v>0.3151</v>
      </c>
      <c r="IZ144">
        <v>1.09748391826392</v>
      </c>
      <c r="JA144">
        <v>0</v>
      </c>
      <c r="JB144">
        <v>0</v>
      </c>
      <c r="JC144">
        <v>0</v>
      </c>
      <c r="JD144">
        <v>0.315191680746845</v>
      </c>
      <c r="JE144">
        <v>0</v>
      </c>
      <c r="JF144">
        <v>0</v>
      </c>
      <c r="JG144">
        <v>0</v>
      </c>
      <c r="JH144">
        <v>5</v>
      </c>
      <c r="JI144">
        <v>2273</v>
      </c>
      <c r="JJ144">
        <v>0</v>
      </c>
      <c r="JK144">
        <v>25</v>
      </c>
      <c r="JL144">
        <v>29356835.9</v>
      </c>
      <c r="JM144">
        <v>29356835.9</v>
      </c>
      <c r="JN144">
        <v>1.2146</v>
      </c>
      <c r="JO144">
        <v>2.62573</v>
      </c>
      <c r="JP144">
        <v>1.54785</v>
      </c>
      <c r="JQ144">
        <v>2.32178</v>
      </c>
      <c r="JR144">
        <v>1.64673</v>
      </c>
      <c r="JS144">
        <v>2.25464</v>
      </c>
      <c r="JT144">
        <v>33.0429</v>
      </c>
      <c r="JU144">
        <v>24.1926</v>
      </c>
      <c r="JV144">
        <v>18</v>
      </c>
      <c r="JW144">
        <v>503.407</v>
      </c>
      <c r="JX144">
        <v>406.755</v>
      </c>
      <c r="JY144">
        <v>32.7568</v>
      </c>
      <c r="JZ144">
        <v>39.879</v>
      </c>
      <c r="KA144">
        <v>30.0009</v>
      </c>
      <c r="KB144">
        <v>39.4318</v>
      </c>
      <c r="KC144">
        <v>39.324</v>
      </c>
      <c r="KD144">
        <v>24.5277</v>
      </c>
      <c r="KE144">
        <v>0</v>
      </c>
      <c r="KF144">
        <v>100</v>
      </c>
      <c r="KG144">
        <v>32.7713</v>
      </c>
      <c r="KH144">
        <v>541.531</v>
      </c>
      <c r="KI144">
        <v>30.8884</v>
      </c>
      <c r="KJ144">
        <v>94.9996</v>
      </c>
      <c r="KK144">
        <v>92.2656</v>
      </c>
    </row>
    <row r="145" spans="1:297">
      <c r="A145">
        <v>129</v>
      </c>
      <c r="B145">
        <v>1761410157.1</v>
      </c>
      <c r="C145">
        <v>1976.09999990463</v>
      </c>
      <c r="D145" t="s">
        <v>701</v>
      </c>
      <c r="E145" t="s">
        <v>702</v>
      </c>
      <c r="F145">
        <v>5</v>
      </c>
      <c r="G145" t="s">
        <v>638</v>
      </c>
      <c r="H145" t="s">
        <v>436</v>
      </c>
      <c r="I145">
        <v>1761410148.94615</v>
      </c>
      <c r="J145">
        <f>(K145)/1000</f>
        <v>0</v>
      </c>
      <c r="K145">
        <f>IF(DP145, AN145, AH145)</f>
        <v>0</v>
      </c>
      <c r="L145">
        <f>IF(DP145, AI145, AG145)</f>
        <v>0</v>
      </c>
      <c r="M145">
        <f>DR145 - IF(AU145&gt;1, L145*DL145*100.0/(AW145), 0)</f>
        <v>0</v>
      </c>
      <c r="N145">
        <f>((T145-J145/2)*M145-L145)/(T145+J145/2)</f>
        <v>0</v>
      </c>
      <c r="O145">
        <f>N145*(DY145+DZ145)/1000.0</f>
        <v>0</v>
      </c>
      <c r="P145">
        <f>(DR145 - IF(AU145&gt;1, L145*DL145*100.0/(AW145), 0))*(DY145+DZ145)/1000.0</f>
        <v>0</v>
      </c>
      <c r="Q145">
        <f>2.0/((1/S145-1/R145)+SIGN(S145)*SQRT((1/S145-1/R145)*(1/S145-1/R145) + 4*DM145/((DM145+1)*(DM145+1))*(2*1/S145*1/R145-1/R145*1/R145)))</f>
        <v>0</v>
      </c>
      <c r="R145">
        <f>IF(LEFT(DN145,1)&lt;&gt;"0",IF(LEFT(DN145,1)="1",3.0,DO145),$D$5+$E$5*(EF145*DY145/($K$5*1000))+$F$5*(EF145*DY145/($K$5*1000))*MAX(MIN(DL145,$J$5),$I$5)*MAX(MIN(DL145,$J$5),$I$5)+$G$5*MAX(MIN(DL145,$J$5),$I$5)*(EF145*DY145/($K$5*1000))+$H$5*(EF145*DY145/($K$5*1000))*(EF145*DY145/($K$5*1000)))</f>
        <v>0</v>
      </c>
      <c r="S145">
        <f>J145*(1000-(1000*0.61365*exp(17.502*W145/(240.97+W145))/(DY145+DZ145)+DT145)/2)/(1000*0.61365*exp(17.502*W145/(240.97+W145))/(DY145+DZ145)-DT145)</f>
        <v>0</v>
      </c>
      <c r="T145">
        <f>1/((DM145+1)/(Q145/1.6)+1/(R145/1.37)) + DM145/((DM145+1)/(Q145/1.6) + DM145/(R145/1.37))</f>
        <v>0</v>
      </c>
      <c r="U145">
        <f>(DH145*DK145)</f>
        <v>0</v>
      </c>
      <c r="V145">
        <f>(EA145+(U145+2*0.95*5.67E-8*(((EA145+$B$7)+273)^4-(EA145+273)^4)-44100*J145)/(1.84*29.3*R145+8*0.95*5.67E-8*(EA145+273)^3))</f>
        <v>0</v>
      </c>
      <c r="W145">
        <f>($C$7*EB145+$D$7*EC145+$E$7*V145)</f>
        <v>0</v>
      </c>
      <c r="X145">
        <f>0.61365*exp(17.502*W145/(240.97+W145))</f>
        <v>0</v>
      </c>
      <c r="Y145">
        <f>(Z145/AA145*100)</f>
        <v>0</v>
      </c>
      <c r="Z145">
        <f>DT145*(DY145+DZ145)/1000</f>
        <v>0</v>
      </c>
      <c r="AA145">
        <f>0.61365*exp(17.502*EA145/(240.97+EA145))</f>
        <v>0</v>
      </c>
      <c r="AB145">
        <f>(X145-DT145*(DY145+DZ145)/1000)</f>
        <v>0</v>
      </c>
      <c r="AC145">
        <f>(-J145*44100)</f>
        <v>0</v>
      </c>
      <c r="AD145">
        <f>2*29.3*R145*0.92*(EA145-W145)</f>
        <v>0</v>
      </c>
      <c r="AE145">
        <f>2*0.95*5.67E-8*(((EA145+$B$7)+273)^4-(W145+273)^4)</f>
        <v>0</v>
      </c>
      <c r="AF145">
        <f>U145+AE145+AC145+AD145</f>
        <v>0</v>
      </c>
      <c r="AG145">
        <f>DX145*AU145*(DS145-DR145*(1000-AU145*DU145)/(1000-AU145*DT145))/(100*DL145)</f>
        <v>0</v>
      </c>
      <c r="AH145">
        <f>1000*DX145*AU145*(DT145-DU145)/(100*DL145*(1000-AU145*DT145))</f>
        <v>0</v>
      </c>
      <c r="AI145">
        <f>(AJ145 - AK145 - DY145*1E3/(8.314*(EA145+273.15)) * AM145/DX145 * AL145) * DX145/(100*DL145) * (1000 - DU145)/1000</f>
        <v>0</v>
      </c>
      <c r="AJ145">
        <v>536.063106622076</v>
      </c>
      <c r="AK145">
        <v>503.826418181818</v>
      </c>
      <c r="AL145">
        <v>3.24783010604382</v>
      </c>
      <c r="AM145">
        <v>64.8317152788884</v>
      </c>
      <c r="AN145">
        <f>(AP145 - AO145 + DY145*1E3/(8.314*(EA145+273.15)) * AR145/DX145 * AQ145) * DX145/(100*DL145) * 1000/(1000 - AP145)</f>
        <v>0</v>
      </c>
      <c r="AO145">
        <v>25.322451943549</v>
      </c>
      <c r="AP145">
        <v>35.0704654545455</v>
      </c>
      <c r="AQ145">
        <v>-0.00033479898313305</v>
      </c>
      <c r="AR145">
        <v>110.920641210874</v>
      </c>
      <c r="AS145">
        <v>0</v>
      </c>
      <c r="AT145">
        <v>0</v>
      </c>
      <c r="AU145">
        <f>IF(AS145*$H$13&gt;=AW145,1.0,(AW145/(AW145-AS145*$H$13)))</f>
        <v>0</v>
      </c>
      <c r="AV145">
        <f>(AU145-1)*100</f>
        <v>0</v>
      </c>
      <c r="AW145">
        <f>MAX(0,($B$13+$C$13*EF145)/(1+$D$13*EF145)*DY145/(EA145+273)*$E$13)</f>
        <v>0</v>
      </c>
      <c r="AX145" t="s">
        <v>437</v>
      </c>
      <c r="AY145" t="s">
        <v>437</v>
      </c>
      <c r="AZ145">
        <v>0</v>
      </c>
      <c r="BA145">
        <v>0</v>
      </c>
      <c r="BB145">
        <f>1-AZ145/BA145</f>
        <v>0</v>
      </c>
      <c r="BC145">
        <v>0</v>
      </c>
      <c r="BD145" t="s">
        <v>437</v>
      </c>
      <c r="BE145" t="s">
        <v>437</v>
      </c>
      <c r="BF145">
        <v>0</v>
      </c>
      <c r="BG145">
        <v>0</v>
      </c>
      <c r="BH145">
        <f>1-BF145/BG145</f>
        <v>0</v>
      </c>
      <c r="BI145">
        <v>0.5</v>
      </c>
      <c r="BJ145">
        <f>DI145</f>
        <v>0</v>
      </c>
      <c r="BK145">
        <f>L145</f>
        <v>0</v>
      </c>
      <c r="BL145">
        <f>BH145*BI145*BJ145</f>
        <v>0</v>
      </c>
      <c r="BM145">
        <f>(BK145-BC145)/BJ145</f>
        <v>0</v>
      </c>
      <c r="BN145">
        <f>(BA145-BG145)/BG145</f>
        <v>0</v>
      </c>
      <c r="BO145">
        <f>AZ145/(BB145+AZ145/BG145)</f>
        <v>0</v>
      </c>
      <c r="BP145" t="s">
        <v>437</v>
      </c>
      <c r="BQ145">
        <v>0</v>
      </c>
      <c r="BR145">
        <f>IF(BQ145&lt;&gt;0, BQ145, BO145)</f>
        <v>0</v>
      </c>
      <c r="BS145">
        <f>1-BR145/BG145</f>
        <v>0</v>
      </c>
      <c r="BT145">
        <f>(BG145-BF145)/(BG145-BR145)</f>
        <v>0</v>
      </c>
      <c r="BU145">
        <f>(BA145-BG145)/(BA145-BR145)</f>
        <v>0</v>
      </c>
      <c r="BV145">
        <f>(BG145-BF145)/(BG145-AZ145)</f>
        <v>0</v>
      </c>
      <c r="BW145">
        <f>(BA145-BG145)/(BA145-AZ145)</f>
        <v>0</v>
      </c>
      <c r="BX145">
        <f>(BT145*BR145/BF145)</f>
        <v>0</v>
      </c>
      <c r="BY145">
        <f>(1-BX145)</f>
        <v>0</v>
      </c>
      <c r="DH145">
        <f>$B$11*EG145+$C$11*EH145+$F$11*ES145*(1-EV145)</f>
        <v>0</v>
      </c>
      <c r="DI145">
        <f>DH145*DJ145</f>
        <v>0</v>
      </c>
      <c r="DJ145">
        <f>($B$11*$D$9+$C$11*$D$9+$F$11*((FF145+EX145)/MAX(FF145+EX145+FG145, 0.1)*$I$9+FG145/MAX(FF145+EX145+FG145, 0.1)*$J$9))/($B$11+$C$11+$F$11)</f>
        <v>0</v>
      </c>
      <c r="DK145">
        <f>($B$11*$K$9+$C$11*$K$9+$F$11*((FF145+EX145)/MAX(FF145+EX145+FG145, 0.1)*$P$9+FG145/MAX(FF145+EX145+FG145, 0.1)*$Q$9))/($B$11+$C$11+$F$11)</f>
        <v>0</v>
      </c>
      <c r="DL145">
        <v>6</v>
      </c>
      <c r="DM145">
        <v>0.5</v>
      </c>
      <c r="DN145" t="s">
        <v>438</v>
      </c>
      <c r="DO145">
        <v>2</v>
      </c>
      <c r="DP145" t="b">
        <v>1</v>
      </c>
      <c r="DQ145">
        <v>1761410148.94615</v>
      </c>
      <c r="DR145">
        <v>463.653538461538</v>
      </c>
      <c r="DS145">
        <v>506.619307692308</v>
      </c>
      <c r="DT145">
        <v>35.0819923076923</v>
      </c>
      <c r="DU145">
        <v>25.3190846153846</v>
      </c>
      <c r="DV145">
        <v>462.556153846154</v>
      </c>
      <c r="DW145">
        <v>34.7667923076923</v>
      </c>
      <c r="DX145">
        <v>500.030307692308</v>
      </c>
      <c r="DY145">
        <v>90.2898923076923</v>
      </c>
      <c r="DZ145">
        <v>0.0358381615384615</v>
      </c>
      <c r="EA145">
        <v>36.9298</v>
      </c>
      <c r="EB145">
        <v>36.0145307692308</v>
      </c>
      <c r="EC145">
        <v>999.9</v>
      </c>
      <c r="ED145">
        <v>0</v>
      </c>
      <c r="EE145">
        <v>0</v>
      </c>
      <c r="EF145">
        <v>10012.8838461538</v>
      </c>
      <c r="EG145">
        <v>0</v>
      </c>
      <c r="EH145">
        <v>1226.53769230769</v>
      </c>
      <c r="EI145">
        <v>-42.9656076923077</v>
      </c>
      <c r="EJ145">
        <v>480.510692307692</v>
      </c>
      <c r="EK145">
        <v>519.779538461538</v>
      </c>
      <c r="EL145">
        <v>9.76291076923077</v>
      </c>
      <c r="EM145">
        <v>506.619307692308</v>
      </c>
      <c r="EN145">
        <v>25.3190846153846</v>
      </c>
      <c r="EO145">
        <v>3.16754923076923</v>
      </c>
      <c r="EP145">
        <v>2.28605615384615</v>
      </c>
      <c r="EQ145">
        <v>24.9359076923077</v>
      </c>
      <c r="ER145">
        <v>19.5784923076923</v>
      </c>
      <c r="ES145">
        <v>1200.00230769231</v>
      </c>
      <c r="ET145">
        <v>0.967004538461539</v>
      </c>
      <c r="EU145">
        <v>0.0329952538461538</v>
      </c>
      <c r="EV145">
        <v>0</v>
      </c>
      <c r="EW145">
        <v>1442.41615384615</v>
      </c>
      <c r="EX145">
        <v>5.00059</v>
      </c>
      <c r="EY145">
        <v>17665.9153846154</v>
      </c>
      <c r="EZ145">
        <v>10358.7615384615</v>
      </c>
      <c r="FA145">
        <v>49.6918461538462</v>
      </c>
      <c r="FB145">
        <v>51.2786153846154</v>
      </c>
      <c r="FC145">
        <v>49.812</v>
      </c>
      <c r="FD145">
        <v>51.0524615384615</v>
      </c>
      <c r="FE145">
        <v>50.9179230769231</v>
      </c>
      <c r="FF145">
        <v>1155.57076923077</v>
      </c>
      <c r="FG145">
        <v>39.4315384615385</v>
      </c>
      <c r="FH145">
        <v>0</v>
      </c>
      <c r="FI145">
        <v>1761410116.9</v>
      </c>
      <c r="FJ145">
        <v>0</v>
      </c>
      <c r="FK145">
        <v>1442.35</v>
      </c>
      <c r="FL145">
        <v>-6.5784615372657</v>
      </c>
      <c r="FM145">
        <v>-76.1367522590375</v>
      </c>
      <c r="FN145">
        <v>17665.3</v>
      </c>
      <c r="FO145">
        <v>15</v>
      </c>
      <c r="FP145">
        <v>0</v>
      </c>
      <c r="FQ145" t="s">
        <v>439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-42.2529095238095</v>
      </c>
      <c r="GD145">
        <v>-15.3867584415585</v>
      </c>
      <c r="GE145">
        <v>1.65321504691249</v>
      </c>
      <c r="GF145">
        <v>0</v>
      </c>
      <c r="GG145">
        <v>1442.80735294118</v>
      </c>
      <c r="GH145">
        <v>-8.38823529478342</v>
      </c>
      <c r="GI145">
        <v>0.865574643614189</v>
      </c>
      <c r="GJ145">
        <v>-1</v>
      </c>
      <c r="GK145">
        <v>9.76958047619048</v>
      </c>
      <c r="GL145">
        <v>-0.135808831168828</v>
      </c>
      <c r="GM145">
        <v>0.0137697769377758</v>
      </c>
      <c r="GN145">
        <v>0</v>
      </c>
      <c r="GO145">
        <v>0</v>
      </c>
      <c r="GP145">
        <v>2</v>
      </c>
      <c r="GQ145" t="s">
        <v>473</v>
      </c>
      <c r="GR145">
        <v>3.13032</v>
      </c>
      <c r="GS145">
        <v>2.71418</v>
      </c>
      <c r="GT145">
        <v>0.0978325</v>
      </c>
      <c r="GU145">
        <v>0.104661</v>
      </c>
      <c r="GV145">
        <v>0.13158</v>
      </c>
      <c r="GW145">
        <v>0.104774</v>
      </c>
      <c r="GX145">
        <v>33279.3</v>
      </c>
      <c r="GY145">
        <v>35144.3</v>
      </c>
      <c r="GZ145">
        <v>33435.9</v>
      </c>
      <c r="HA145">
        <v>35602.4</v>
      </c>
      <c r="HB145">
        <v>41214.3</v>
      </c>
      <c r="HC145">
        <v>45837.8</v>
      </c>
      <c r="HD145">
        <v>52324.2</v>
      </c>
      <c r="HE145">
        <v>56972.4</v>
      </c>
      <c r="HF145">
        <v>1.8202</v>
      </c>
      <c r="HG145">
        <v>1.68143</v>
      </c>
      <c r="HH145">
        <v>-0.0116602</v>
      </c>
      <c r="HI145">
        <v>0</v>
      </c>
      <c r="HJ145">
        <v>36.2087</v>
      </c>
      <c r="HK145">
        <v>999.9</v>
      </c>
      <c r="HL145">
        <v>58.967</v>
      </c>
      <c r="HM145">
        <v>28.822</v>
      </c>
      <c r="HN145">
        <v>25.9961</v>
      </c>
      <c r="HO145">
        <v>56.2791</v>
      </c>
      <c r="HP145">
        <v>43.6418</v>
      </c>
      <c r="HQ145">
        <v>1</v>
      </c>
      <c r="HR145">
        <v>1.05313</v>
      </c>
      <c r="HS145">
        <v>2.87663</v>
      </c>
      <c r="HT145">
        <v>20.1103</v>
      </c>
      <c r="HU145">
        <v>5.19123</v>
      </c>
      <c r="HV145">
        <v>12.0099</v>
      </c>
      <c r="HW145">
        <v>4.9727</v>
      </c>
      <c r="HX145">
        <v>3.29492</v>
      </c>
      <c r="HY145">
        <v>9999</v>
      </c>
      <c r="HZ145">
        <v>9999</v>
      </c>
      <c r="IA145">
        <v>999.9</v>
      </c>
      <c r="IB145">
        <v>9999</v>
      </c>
      <c r="IC145">
        <v>1.86321</v>
      </c>
      <c r="ID145">
        <v>1.86811</v>
      </c>
      <c r="IE145">
        <v>1.86783</v>
      </c>
      <c r="IF145">
        <v>1.86905</v>
      </c>
      <c r="IG145">
        <v>1.86981</v>
      </c>
      <c r="IH145">
        <v>1.86592</v>
      </c>
      <c r="II145">
        <v>1.86699</v>
      </c>
      <c r="IJ145">
        <v>1.8684</v>
      </c>
      <c r="IK145">
        <v>5</v>
      </c>
      <c r="IL145">
        <v>0</v>
      </c>
      <c r="IM145">
        <v>0</v>
      </c>
      <c r="IN145">
        <v>0</v>
      </c>
      <c r="IO145" t="s">
        <v>441</v>
      </c>
      <c r="IP145" t="s">
        <v>442</v>
      </c>
      <c r="IQ145" t="s">
        <v>443</v>
      </c>
      <c r="IR145" t="s">
        <v>443</v>
      </c>
      <c r="IS145" t="s">
        <v>443</v>
      </c>
      <c r="IT145" t="s">
        <v>443</v>
      </c>
      <c r="IU145">
        <v>0</v>
      </c>
      <c r="IV145">
        <v>100</v>
      </c>
      <c r="IW145">
        <v>100</v>
      </c>
      <c r="IX145">
        <v>1.097</v>
      </c>
      <c r="IY145">
        <v>0.3152</v>
      </c>
      <c r="IZ145">
        <v>1.09748391826392</v>
      </c>
      <c r="JA145">
        <v>0</v>
      </c>
      <c r="JB145">
        <v>0</v>
      </c>
      <c r="JC145">
        <v>0</v>
      </c>
      <c r="JD145">
        <v>0.315191680746845</v>
      </c>
      <c r="JE145">
        <v>0</v>
      </c>
      <c r="JF145">
        <v>0</v>
      </c>
      <c r="JG145">
        <v>0</v>
      </c>
      <c r="JH145">
        <v>5</v>
      </c>
      <c r="JI145">
        <v>2273</v>
      </c>
      <c r="JJ145">
        <v>0</v>
      </c>
      <c r="JK145">
        <v>25</v>
      </c>
      <c r="JL145">
        <v>29356836</v>
      </c>
      <c r="JM145">
        <v>29356836</v>
      </c>
      <c r="JN145">
        <v>1.25</v>
      </c>
      <c r="JO145">
        <v>2.62695</v>
      </c>
      <c r="JP145">
        <v>1.54785</v>
      </c>
      <c r="JQ145">
        <v>2.32178</v>
      </c>
      <c r="JR145">
        <v>1.64673</v>
      </c>
      <c r="JS145">
        <v>2.28882</v>
      </c>
      <c r="JT145">
        <v>33.0429</v>
      </c>
      <c r="JU145">
        <v>24.1926</v>
      </c>
      <c r="JV145">
        <v>18</v>
      </c>
      <c r="JW145">
        <v>503.356</v>
      </c>
      <c r="JX145">
        <v>406.742</v>
      </c>
      <c r="JY145">
        <v>32.7536</v>
      </c>
      <c r="JZ145">
        <v>39.8958</v>
      </c>
      <c r="KA145">
        <v>30.0011</v>
      </c>
      <c r="KB145">
        <v>39.4491</v>
      </c>
      <c r="KC145">
        <v>39.34</v>
      </c>
      <c r="KD145">
        <v>25.1354</v>
      </c>
      <c r="KE145">
        <v>0</v>
      </c>
      <c r="KF145">
        <v>100</v>
      </c>
      <c r="KG145">
        <v>32.7542</v>
      </c>
      <c r="KH145">
        <v>555.023</v>
      </c>
      <c r="KI145">
        <v>30.789</v>
      </c>
      <c r="KJ145">
        <v>94.9977</v>
      </c>
      <c r="KK145">
        <v>92.2629</v>
      </c>
    </row>
    <row r="146" spans="1:297">
      <c r="A146">
        <v>130</v>
      </c>
      <c r="B146">
        <v>1761410162.1</v>
      </c>
      <c r="C146">
        <v>1981.09999990463</v>
      </c>
      <c r="D146" t="s">
        <v>703</v>
      </c>
      <c r="E146" t="s">
        <v>704</v>
      </c>
      <c r="F146">
        <v>5</v>
      </c>
      <c r="G146" t="s">
        <v>638</v>
      </c>
      <c r="H146" t="s">
        <v>436</v>
      </c>
      <c r="I146">
        <v>1761410153.94615</v>
      </c>
      <c r="J146">
        <f>(K146)/1000</f>
        <v>0</v>
      </c>
      <c r="K146">
        <f>IF(DP146, AN146, AH146)</f>
        <v>0</v>
      </c>
      <c r="L146">
        <f>IF(DP146, AI146, AG146)</f>
        <v>0</v>
      </c>
      <c r="M146">
        <f>DR146 - IF(AU146&gt;1, L146*DL146*100.0/(AW146), 0)</f>
        <v>0</v>
      </c>
      <c r="N146">
        <f>((T146-J146/2)*M146-L146)/(T146+J146/2)</f>
        <v>0</v>
      </c>
      <c r="O146">
        <f>N146*(DY146+DZ146)/1000.0</f>
        <v>0</v>
      </c>
      <c r="P146">
        <f>(DR146 - IF(AU146&gt;1, L146*DL146*100.0/(AW146), 0))*(DY146+DZ146)/1000.0</f>
        <v>0</v>
      </c>
      <c r="Q146">
        <f>2.0/((1/S146-1/R146)+SIGN(S146)*SQRT((1/S146-1/R146)*(1/S146-1/R146) + 4*DM146/((DM146+1)*(DM146+1))*(2*1/S146*1/R146-1/R146*1/R146)))</f>
        <v>0</v>
      </c>
      <c r="R146">
        <f>IF(LEFT(DN146,1)&lt;&gt;"0",IF(LEFT(DN146,1)="1",3.0,DO146),$D$5+$E$5*(EF146*DY146/($K$5*1000))+$F$5*(EF146*DY146/($K$5*1000))*MAX(MIN(DL146,$J$5),$I$5)*MAX(MIN(DL146,$J$5),$I$5)+$G$5*MAX(MIN(DL146,$J$5),$I$5)*(EF146*DY146/($K$5*1000))+$H$5*(EF146*DY146/($K$5*1000))*(EF146*DY146/($K$5*1000)))</f>
        <v>0</v>
      </c>
      <c r="S146">
        <f>J146*(1000-(1000*0.61365*exp(17.502*W146/(240.97+W146))/(DY146+DZ146)+DT146)/2)/(1000*0.61365*exp(17.502*W146/(240.97+W146))/(DY146+DZ146)-DT146)</f>
        <v>0</v>
      </c>
      <c r="T146">
        <f>1/((DM146+1)/(Q146/1.6)+1/(R146/1.37)) + DM146/((DM146+1)/(Q146/1.6) + DM146/(R146/1.37))</f>
        <v>0</v>
      </c>
      <c r="U146">
        <f>(DH146*DK146)</f>
        <v>0</v>
      </c>
      <c r="V146">
        <f>(EA146+(U146+2*0.95*5.67E-8*(((EA146+$B$7)+273)^4-(EA146+273)^4)-44100*J146)/(1.84*29.3*R146+8*0.95*5.67E-8*(EA146+273)^3))</f>
        <v>0</v>
      </c>
      <c r="W146">
        <f>($C$7*EB146+$D$7*EC146+$E$7*V146)</f>
        <v>0</v>
      </c>
      <c r="X146">
        <f>0.61365*exp(17.502*W146/(240.97+W146))</f>
        <v>0</v>
      </c>
      <c r="Y146">
        <f>(Z146/AA146*100)</f>
        <v>0</v>
      </c>
      <c r="Z146">
        <f>DT146*(DY146+DZ146)/1000</f>
        <v>0</v>
      </c>
      <c r="AA146">
        <f>0.61365*exp(17.502*EA146/(240.97+EA146))</f>
        <v>0</v>
      </c>
      <c r="AB146">
        <f>(X146-DT146*(DY146+DZ146)/1000)</f>
        <v>0</v>
      </c>
      <c r="AC146">
        <f>(-J146*44100)</f>
        <v>0</v>
      </c>
      <c r="AD146">
        <f>2*29.3*R146*0.92*(EA146-W146)</f>
        <v>0</v>
      </c>
      <c r="AE146">
        <f>2*0.95*5.67E-8*(((EA146+$B$7)+273)^4-(W146+273)^4)</f>
        <v>0</v>
      </c>
      <c r="AF146">
        <f>U146+AE146+AC146+AD146</f>
        <v>0</v>
      </c>
      <c r="AG146">
        <f>DX146*AU146*(DS146-DR146*(1000-AU146*DU146)/(1000-AU146*DT146))/(100*DL146)</f>
        <v>0</v>
      </c>
      <c r="AH146">
        <f>1000*DX146*AU146*(DT146-DU146)/(100*DL146*(1000-AU146*DT146))</f>
        <v>0</v>
      </c>
      <c r="AI146">
        <f>(AJ146 - AK146 - DY146*1E3/(8.314*(EA146+273.15)) * AM146/DX146 * AL146) * DX146/(100*DL146) * (1000 - DU146)/1000</f>
        <v>0</v>
      </c>
      <c r="AJ146">
        <v>554.285145957936</v>
      </c>
      <c r="AK146">
        <v>520.971575757576</v>
      </c>
      <c r="AL146">
        <v>3.44941738826469</v>
      </c>
      <c r="AM146">
        <v>64.8317152788884</v>
      </c>
      <c r="AN146">
        <f>(AP146 - AO146 + DY146*1E3/(8.314*(EA146+273.15)) * AR146/DX146 * AQ146) * DX146/(100*DL146) * 1000/(1000 - AP146)</f>
        <v>0</v>
      </c>
      <c r="AO146">
        <v>25.3228995760007</v>
      </c>
      <c r="AP146">
        <v>35.0602781818182</v>
      </c>
      <c r="AQ146">
        <v>-0.000232510463890847</v>
      </c>
      <c r="AR146">
        <v>110.920641210874</v>
      </c>
      <c r="AS146">
        <v>0</v>
      </c>
      <c r="AT146">
        <v>0</v>
      </c>
      <c r="AU146">
        <f>IF(AS146*$H$13&gt;=AW146,1.0,(AW146/(AW146-AS146*$H$13)))</f>
        <v>0</v>
      </c>
      <c r="AV146">
        <f>(AU146-1)*100</f>
        <v>0</v>
      </c>
      <c r="AW146">
        <f>MAX(0,($B$13+$C$13*EF146)/(1+$D$13*EF146)*DY146/(EA146+273)*$E$13)</f>
        <v>0</v>
      </c>
      <c r="AX146" t="s">
        <v>437</v>
      </c>
      <c r="AY146" t="s">
        <v>437</v>
      </c>
      <c r="AZ146">
        <v>0</v>
      </c>
      <c r="BA146">
        <v>0</v>
      </c>
      <c r="BB146">
        <f>1-AZ146/BA146</f>
        <v>0</v>
      </c>
      <c r="BC146">
        <v>0</v>
      </c>
      <c r="BD146" t="s">
        <v>437</v>
      </c>
      <c r="BE146" t="s">
        <v>437</v>
      </c>
      <c r="BF146">
        <v>0</v>
      </c>
      <c r="BG146">
        <v>0</v>
      </c>
      <c r="BH146">
        <f>1-BF146/BG146</f>
        <v>0</v>
      </c>
      <c r="BI146">
        <v>0.5</v>
      </c>
      <c r="BJ146">
        <f>DI146</f>
        <v>0</v>
      </c>
      <c r="BK146">
        <f>L146</f>
        <v>0</v>
      </c>
      <c r="BL146">
        <f>BH146*BI146*BJ146</f>
        <v>0</v>
      </c>
      <c r="BM146">
        <f>(BK146-BC146)/BJ146</f>
        <v>0</v>
      </c>
      <c r="BN146">
        <f>(BA146-BG146)/BG146</f>
        <v>0</v>
      </c>
      <c r="BO146">
        <f>AZ146/(BB146+AZ146/BG146)</f>
        <v>0</v>
      </c>
      <c r="BP146" t="s">
        <v>437</v>
      </c>
      <c r="BQ146">
        <v>0</v>
      </c>
      <c r="BR146">
        <f>IF(BQ146&lt;&gt;0, BQ146, BO146)</f>
        <v>0</v>
      </c>
      <c r="BS146">
        <f>1-BR146/BG146</f>
        <v>0</v>
      </c>
      <c r="BT146">
        <f>(BG146-BF146)/(BG146-BR146)</f>
        <v>0</v>
      </c>
      <c r="BU146">
        <f>(BA146-BG146)/(BA146-BR146)</f>
        <v>0</v>
      </c>
      <c r="BV146">
        <f>(BG146-BF146)/(BG146-AZ146)</f>
        <v>0</v>
      </c>
      <c r="BW146">
        <f>(BA146-BG146)/(BA146-AZ146)</f>
        <v>0</v>
      </c>
      <c r="BX146">
        <f>(BT146*BR146/BF146)</f>
        <v>0</v>
      </c>
      <c r="BY146">
        <f>(1-BX146)</f>
        <v>0</v>
      </c>
      <c r="DH146">
        <f>$B$11*EG146+$C$11*EH146+$F$11*ES146*(1-EV146)</f>
        <v>0</v>
      </c>
      <c r="DI146">
        <f>DH146*DJ146</f>
        <v>0</v>
      </c>
      <c r="DJ146">
        <f>($B$11*$D$9+$C$11*$D$9+$F$11*((FF146+EX146)/MAX(FF146+EX146+FG146, 0.1)*$I$9+FG146/MAX(FF146+EX146+FG146, 0.1)*$J$9))/($B$11+$C$11+$F$11)</f>
        <v>0</v>
      </c>
      <c r="DK146">
        <f>($B$11*$K$9+$C$11*$K$9+$F$11*((FF146+EX146)/MAX(FF146+EX146+FG146, 0.1)*$P$9+FG146/MAX(FF146+EX146+FG146, 0.1)*$Q$9))/($B$11+$C$11+$F$11)</f>
        <v>0</v>
      </c>
      <c r="DL146">
        <v>6</v>
      </c>
      <c r="DM146">
        <v>0.5</v>
      </c>
      <c r="DN146" t="s">
        <v>438</v>
      </c>
      <c r="DO146">
        <v>2</v>
      </c>
      <c r="DP146" t="b">
        <v>1</v>
      </c>
      <c r="DQ146">
        <v>1761410153.94615</v>
      </c>
      <c r="DR146">
        <v>479.466769230769</v>
      </c>
      <c r="DS146">
        <v>523.848153846154</v>
      </c>
      <c r="DT146">
        <v>35.0729615384615</v>
      </c>
      <c r="DU146">
        <v>25.3211846153846</v>
      </c>
      <c r="DV146">
        <v>478.369384615385</v>
      </c>
      <c r="DW146">
        <v>34.7577615384615</v>
      </c>
      <c r="DX146">
        <v>500.036692307692</v>
      </c>
      <c r="DY146">
        <v>90.2897076923077</v>
      </c>
      <c r="DZ146">
        <v>0.0358313307692308</v>
      </c>
      <c r="EA146">
        <v>36.9292076923077</v>
      </c>
      <c r="EB146">
        <v>36.0171461538461</v>
      </c>
      <c r="EC146">
        <v>999.9</v>
      </c>
      <c r="ED146">
        <v>0</v>
      </c>
      <c r="EE146">
        <v>0</v>
      </c>
      <c r="EF146">
        <v>10017.3584615385</v>
      </c>
      <c r="EG146">
        <v>0</v>
      </c>
      <c r="EH146">
        <v>1226.54538461538</v>
      </c>
      <c r="EI146">
        <v>-44.3813076923077</v>
      </c>
      <c r="EJ146">
        <v>496.894153846154</v>
      </c>
      <c r="EK146">
        <v>537.457307692308</v>
      </c>
      <c r="EL146">
        <v>9.75176</v>
      </c>
      <c r="EM146">
        <v>523.848153846154</v>
      </c>
      <c r="EN146">
        <v>25.3211846153846</v>
      </c>
      <c r="EO146">
        <v>3.16672692307692</v>
      </c>
      <c r="EP146">
        <v>2.28624230769231</v>
      </c>
      <c r="EQ146">
        <v>24.9315538461538</v>
      </c>
      <c r="ER146">
        <v>19.5798076923077</v>
      </c>
      <c r="ES146">
        <v>1199.99923076923</v>
      </c>
      <c r="ET146">
        <v>0.967002692307692</v>
      </c>
      <c r="EU146">
        <v>0.0329970538461538</v>
      </c>
      <c r="EV146">
        <v>0</v>
      </c>
      <c r="EW146">
        <v>1441.84307692308</v>
      </c>
      <c r="EX146">
        <v>5.00059</v>
      </c>
      <c r="EY146">
        <v>17659.8230769231</v>
      </c>
      <c r="EZ146">
        <v>10358.7307692308</v>
      </c>
      <c r="FA146">
        <v>49.6966923076923</v>
      </c>
      <c r="FB146">
        <v>51.2976923076923</v>
      </c>
      <c r="FC146">
        <v>49.8216923076923</v>
      </c>
      <c r="FD146">
        <v>51.062</v>
      </c>
      <c r="FE146">
        <v>50.937</v>
      </c>
      <c r="FF146">
        <v>1155.56538461538</v>
      </c>
      <c r="FG146">
        <v>39.4338461538462</v>
      </c>
      <c r="FH146">
        <v>0</v>
      </c>
      <c r="FI146">
        <v>1761410122.3</v>
      </c>
      <c r="FJ146">
        <v>0</v>
      </c>
      <c r="FK146">
        <v>1441.6928</v>
      </c>
      <c r="FL146">
        <v>-6.71692308461751</v>
      </c>
      <c r="FM146">
        <v>-73.4000001601866</v>
      </c>
      <c r="FN146">
        <v>17658.468</v>
      </c>
      <c r="FO146">
        <v>15</v>
      </c>
      <c r="FP146">
        <v>0</v>
      </c>
      <c r="FQ146" t="s">
        <v>439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-43.67508</v>
      </c>
      <c r="GD146">
        <v>-15.1776812030076</v>
      </c>
      <c r="GE146">
        <v>1.57428719444706</v>
      </c>
      <c r="GF146">
        <v>0</v>
      </c>
      <c r="GG146">
        <v>1442.12823529412</v>
      </c>
      <c r="GH146">
        <v>-6.9136745637273</v>
      </c>
      <c r="GI146">
        <v>0.700396822767334</v>
      </c>
      <c r="GJ146">
        <v>-1</v>
      </c>
      <c r="GK146">
        <v>9.7570215</v>
      </c>
      <c r="GL146">
        <v>-0.131287669172914</v>
      </c>
      <c r="GM146">
        <v>0.0126837333916319</v>
      </c>
      <c r="GN146">
        <v>0</v>
      </c>
      <c r="GO146">
        <v>0</v>
      </c>
      <c r="GP146">
        <v>2</v>
      </c>
      <c r="GQ146" t="s">
        <v>473</v>
      </c>
      <c r="GR146">
        <v>3.13037</v>
      </c>
      <c r="GS146">
        <v>2.71394</v>
      </c>
      <c r="GT146">
        <v>0.100302</v>
      </c>
      <c r="GU146">
        <v>0.107011</v>
      </c>
      <c r="GV146">
        <v>0.131548</v>
      </c>
      <c r="GW146">
        <v>0.104768</v>
      </c>
      <c r="GX146">
        <v>33187.4</v>
      </c>
      <c r="GY146">
        <v>35050.5</v>
      </c>
      <c r="GZ146">
        <v>33435.2</v>
      </c>
      <c r="HA146">
        <v>35601</v>
      </c>
      <c r="HB146">
        <v>41215.5</v>
      </c>
      <c r="HC146">
        <v>45836.8</v>
      </c>
      <c r="HD146">
        <v>52323.4</v>
      </c>
      <c r="HE146">
        <v>56970.4</v>
      </c>
      <c r="HF146">
        <v>1.82027</v>
      </c>
      <c r="HG146">
        <v>1.68132</v>
      </c>
      <c r="HH146">
        <v>-0.0115559</v>
      </c>
      <c r="HI146">
        <v>0</v>
      </c>
      <c r="HJ146">
        <v>36.2112</v>
      </c>
      <c r="HK146">
        <v>999.9</v>
      </c>
      <c r="HL146">
        <v>58.967</v>
      </c>
      <c r="HM146">
        <v>28.812</v>
      </c>
      <c r="HN146">
        <v>25.9823</v>
      </c>
      <c r="HO146">
        <v>56.3791</v>
      </c>
      <c r="HP146">
        <v>43.5978</v>
      </c>
      <c r="HQ146">
        <v>1</v>
      </c>
      <c r="HR146">
        <v>1.05455</v>
      </c>
      <c r="HS146">
        <v>2.9173</v>
      </c>
      <c r="HT146">
        <v>20.1097</v>
      </c>
      <c r="HU146">
        <v>5.19093</v>
      </c>
      <c r="HV146">
        <v>12.0099</v>
      </c>
      <c r="HW146">
        <v>4.97255</v>
      </c>
      <c r="HX146">
        <v>3.29495</v>
      </c>
      <c r="HY146">
        <v>9999</v>
      </c>
      <c r="HZ146">
        <v>9999</v>
      </c>
      <c r="IA146">
        <v>999.9</v>
      </c>
      <c r="IB146">
        <v>9999</v>
      </c>
      <c r="IC146">
        <v>1.86319</v>
      </c>
      <c r="ID146">
        <v>1.86813</v>
      </c>
      <c r="IE146">
        <v>1.86783</v>
      </c>
      <c r="IF146">
        <v>1.86904</v>
      </c>
      <c r="IG146">
        <v>1.86982</v>
      </c>
      <c r="IH146">
        <v>1.86588</v>
      </c>
      <c r="II146">
        <v>1.86696</v>
      </c>
      <c r="IJ146">
        <v>1.8684</v>
      </c>
      <c r="IK146">
        <v>5</v>
      </c>
      <c r="IL146">
        <v>0</v>
      </c>
      <c r="IM146">
        <v>0</v>
      </c>
      <c r="IN146">
        <v>0</v>
      </c>
      <c r="IO146" t="s">
        <v>441</v>
      </c>
      <c r="IP146" t="s">
        <v>442</v>
      </c>
      <c r="IQ146" t="s">
        <v>443</v>
      </c>
      <c r="IR146" t="s">
        <v>443</v>
      </c>
      <c r="IS146" t="s">
        <v>443</v>
      </c>
      <c r="IT146" t="s">
        <v>443</v>
      </c>
      <c r="IU146">
        <v>0</v>
      </c>
      <c r="IV146">
        <v>100</v>
      </c>
      <c r="IW146">
        <v>100</v>
      </c>
      <c r="IX146">
        <v>1.097</v>
      </c>
      <c r="IY146">
        <v>0.3152</v>
      </c>
      <c r="IZ146">
        <v>1.09748391826392</v>
      </c>
      <c r="JA146">
        <v>0</v>
      </c>
      <c r="JB146">
        <v>0</v>
      </c>
      <c r="JC146">
        <v>0</v>
      </c>
      <c r="JD146">
        <v>0.315191680746845</v>
      </c>
      <c r="JE146">
        <v>0</v>
      </c>
      <c r="JF146">
        <v>0</v>
      </c>
      <c r="JG146">
        <v>0</v>
      </c>
      <c r="JH146">
        <v>5</v>
      </c>
      <c r="JI146">
        <v>2273</v>
      </c>
      <c r="JJ146">
        <v>0</v>
      </c>
      <c r="JK146">
        <v>25</v>
      </c>
      <c r="JL146">
        <v>29356836</v>
      </c>
      <c r="JM146">
        <v>29356836</v>
      </c>
      <c r="JN146">
        <v>1.27686</v>
      </c>
      <c r="JO146">
        <v>2.62329</v>
      </c>
      <c r="JP146">
        <v>1.54785</v>
      </c>
      <c r="JQ146">
        <v>2.32178</v>
      </c>
      <c r="JR146">
        <v>1.64673</v>
      </c>
      <c r="JS146">
        <v>2.31567</v>
      </c>
      <c r="JT146">
        <v>33.0429</v>
      </c>
      <c r="JU146">
        <v>24.1926</v>
      </c>
      <c r="JV146">
        <v>18</v>
      </c>
      <c r="JW146">
        <v>503.548</v>
      </c>
      <c r="JX146">
        <v>406.791</v>
      </c>
      <c r="JY146">
        <v>32.7423</v>
      </c>
      <c r="JZ146">
        <v>39.9116</v>
      </c>
      <c r="KA146">
        <v>30.0013</v>
      </c>
      <c r="KB146">
        <v>39.4682</v>
      </c>
      <c r="KC146">
        <v>39.3589</v>
      </c>
      <c r="KD146">
        <v>25.7706</v>
      </c>
      <c r="KE146">
        <v>0</v>
      </c>
      <c r="KF146">
        <v>100</v>
      </c>
      <c r="KG146">
        <v>32.7354</v>
      </c>
      <c r="KH146">
        <v>575.221</v>
      </c>
      <c r="KI146">
        <v>30.6893</v>
      </c>
      <c r="KJ146">
        <v>94.996</v>
      </c>
      <c r="KK146">
        <v>92.2596</v>
      </c>
    </row>
    <row r="147" spans="1:297">
      <c r="A147">
        <v>131</v>
      </c>
      <c r="B147">
        <v>1761410167.1</v>
      </c>
      <c r="C147">
        <v>1986.09999990463</v>
      </c>
      <c r="D147" t="s">
        <v>705</v>
      </c>
      <c r="E147" t="s">
        <v>706</v>
      </c>
      <c r="F147">
        <v>5</v>
      </c>
      <c r="G147" t="s">
        <v>638</v>
      </c>
      <c r="H147" t="s">
        <v>436</v>
      </c>
      <c r="I147">
        <v>1761410158.94615</v>
      </c>
      <c r="J147">
        <f>(K147)/1000</f>
        <v>0</v>
      </c>
      <c r="K147">
        <f>IF(DP147, AN147, AH147)</f>
        <v>0</v>
      </c>
      <c r="L147">
        <f>IF(DP147, AI147, AG147)</f>
        <v>0</v>
      </c>
      <c r="M147">
        <f>DR147 - IF(AU147&gt;1, L147*DL147*100.0/(AW147), 0)</f>
        <v>0</v>
      </c>
      <c r="N147">
        <f>((T147-J147/2)*M147-L147)/(T147+J147/2)</f>
        <v>0</v>
      </c>
      <c r="O147">
        <f>N147*(DY147+DZ147)/1000.0</f>
        <v>0</v>
      </c>
      <c r="P147">
        <f>(DR147 - IF(AU147&gt;1, L147*DL147*100.0/(AW147), 0))*(DY147+DZ147)/1000.0</f>
        <v>0</v>
      </c>
      <c r="Q147">
        <f>2.0/((1/S147-1/R147)+SIGN(S147)*SQRT((1/S147-1/R147)*(1/S147-1/R147) + 4*DM147/((DM147+1)*(DM147+1))*(2*1/S147*1/R147-1/R147*1/R147)))</f>
        <v>0</v>
      </c>
      <c r="R147">
        <f>IF(LEFT(DN147,1)&lt;&gt;"0",IF(LEFT(DN147,1)="1",3.0,DO147),$D$5+$E$5*(EF147*DY147/($K$5*1000))+$F$5*(EF147*DY147/($K$5*1000))*MAX(MIN(DL147,$J$5),$I$5)*MAX(MIN(DL147,$J$5),$I$5)+$G$5*MAX(MIN(DL147,$J$5),$I$5)*(EF147*DY147/($K$5*1000))+$H$5*(EF147*DY147/($K$5*1000))*(EF147*DY147/($K$5*1000)))</f>
        <v>0</v>
      </c>
      <c r="S147">
        <f>J147*(1000-(1000*0.61365*exp(17.502*W147/(240.97+W147))/(DY147+DZ147)+DT147)/2)/(1000*0.61365*exp(17.502*W147/(240.97+W147))/(DY147+DZ147)-DT147)</f>
        <v>0</v>
      </c>
      <c r="T147">
        <f>1/((DM147+1)/(Q147/1.6)+1/(R147/1.37)) + DM147/((DM147+1)/(Q147/1.6) + DM147/(R147/1.37))</f>
        <v>0</v>
      </c>
      <c r="U147">
        <f>(DH147*DK147)</f>
        <v>0</v>
      </c>
      <c r="V147">
        <f>(EA147+(U147+2*0.95*5.67E-8*(((EA147+$B$7)+273)^4-(EA147+273)^4)-44100*J147)/(1.84*29.3*R147+8*0.95*5.67E-8*(EA147+273)^3))</f>
        <v>0</v>
      </c>
      <c r="W147">
        <f>($C$7*EB147+$D$7*EC147+$E$7*V147)</f>
        <v>0</v>
      </c>
      <c r="X147">
        <f>0.61365*exp(17.502*W147/(240.97+W147))</f>
        <v>0</v>
      </c>
      <c r="Y147">
        <f>(Z147/AA147*100)</f>
        <v>0</v>
      </c>
      <c r="Z147">
        <f>DT147*(DY147+DZ147)/1000</f>
        <v>0</v>
      </c>
      <c r="AA147">
        <f>0.61365*exp(17.502*EA147/(240.97+EA147))</f>
        <v>0</v>
      </c>
      <c r="AB147">
        <f>(X147-DT147*(DY147+DZ147)/1000)</f>
        <v>0</v>
      </c>
      <c r="AC147">
        <f>(-J147*44100)</f>
        <v>0</v>
      </c>
      <c r="AD147">
        <f>2*29.3*R147*0.92*(EA147-W147)</f>
        <v>0</v>
      </c>
      <c r="AE147">
        <f>2*0.95*5.67E-8*(((EA147+$B$7)+273)^4-(W147+273)^4)</f>
        <v>0</v>
      </c>
      <c r="AF147">
        <f>U147+AE147+AC147+AD147</f>
        <v>0</v>
      </c>
      <c r="AG147">
        <f>DX147*AU147*(DS147-DR147*(1000-AU147*DU147)/(1000-AU147*DT147))/(100*DL147)</f>
        <v>0</v>
      </c>
      <c r="AH147">
        <f>1000*DX147*AU147*(DT147-DU147)/(100*DL147*(1000-AU147*DT147))</f>
        <v>0</v>
      </c>
      <c r="AI147">
        <f>(AJ147 - AK147 - DY147*1E3/(8.314*(EA147+273.15)) * AM147/DX147 * AL147) * DX147/(100*DL147) * (1000 - DU147)/1000</f>
        <v>0</v>
      </c>
      <c r="AJ147">
        <v>570.823969362033</v>
      </c>
      <c r="AK147">
        <v>537.474527272727</v>
      </c>
      <c r="AL147">
        <v>3.27824034396777</v>
      </c>
      <c r="AM147">
        <v>64.8317152788884</v>
      </c>
      <c r="AN147">
        <f>(AP147 - AO147 + DY147*1E3/(8.314*(EA147+273.15)) * AR147/DX147 * AQ147) * DX147/(100*DL147) * 1000/(1000 - AP147)</f>
        <v>0</v>
      </c>
      <c r="AO147">
        <v>25.3223640284218</v>
      </c>
      <c r="AP147">
        <v>35.045466060606</v>
      </c>
      <c r="AQ147">
        <v>-0.000384908484493834</v>
      </c>
      <c r="AR147">
        <v>110.920641210874</v>
      </c>
      <c r="AS147">
        <v>0</v>
      </c>
      <c r="AT147">
        <v>0</v>
      </c>
      <c r="AU147">
        <f>IF(AS147*$H$13&gt;=AW147,1.0,(AW147/(AW147-AS147*$H$13)))</f>
        <v>0</v>
      </c>
      <c r="AV147">
        <f>(AU147-1)*100</f>
        <v>0</v>
      </c>
      <c r="AW147">
        <f>MAX(0,($B$13+$C$13*EF147)/(1+$D$13*EF147)*DY147/(EA147+273)*$E$13)</f>
        <v>0</v>
      </c>
      <c r="AX147" t="s">
        <v>437</v>
      </c>
      <c r="AY147" t="s">
        <v>437</v>
      </c>
      <c r="AZ147">
        <v>0</v>
      </c>
      <c r="BA147">
        <v>0</v>
      </c>
      <c r="BB147">
        <f>1-AZ147/BA147</f>
        <v>0</v>
      </c>
      <c r="BC147">
        <v>0</v>
      </c>
      <c r="BD147" t="s">
        <v>437</v>
      </c>
      <c r="BE147" t="s">
        <v>437</v>
      </c>
      <c r="BF147">
        <v>0</v>
      </c>
      <c r="BG147">
        <v>0</v>
      </c>
      <c r="BH147">
        <f>1-BF147/BG147</f>
        <v>0</v>
      </c>
      <c r="BI147">
        <v>0.5</v>
      </c>
      <c r="BJ147">
        <f>DI147</f>
        <v>0</v>
      </c>
      <c r="BK147">
        <f>L147</f>
        <v>0</v>
      </c>
      <c r="BL147">
        <f>BH147*BI147*BJ147</f>
        <v>0</v>
      </c>
      <c r="BM147">
        <f>(BK147-BC147)/BJ147</f>
        <v>0</v>
      </c>
      <c r="BN147">
        <f>(BA147-BG147)/BG147</f>
        <v>0</v>
      </c>
      <c r="BO147">
        <f>AZ147/(BB147+AZ147/BG147)</f>
        <v>0</v>
      </c>
      <c r="BP147" t="s">
        <v>437</v>
      </c>
      <c r="BQ147">
        <v>0</v>
      </c>
      <c r="BR147">
        <f>IF(BQ147&lt;&gt;0, BQ147, BO147)</f>
        <v>0</v>
      </c>
      <c r="BS147">
        <f>1-BR147/BG147</f>
        <v>0</v>
      </c>
      <c r="BT147">
        <f>(BG147-BF147)/(BG147-BR147)</f>
        <v>0</v>
      </c>
      <c r="BU147">
        <f>(BA147-BG147)/(BA147-BR147)</f>
        <v>0</v>
      </c>
      <c r="BV147">
        <f>(BG147-BF147)/(BG147-AZ147)</f>
        <v>0</v>
      </c>
      <c r="BW147">
        <f>(BA147-BG147)/(BA147-AZ147)</f>
        <v>0</v>
      </c>
      <c r="BX147">
        <f>(BT147*BR147/BF147)</f>
        <v>0</v>
      </c>
      <c r="BY147">
        <f>(1-BX147)</f>
        <v>0</v>
      </c>
      <c r="DH147">
        <f>$B$11*EG147+$C$11*EH147+$F$11*ES147*(1-EV147)</f>
        <v>0</v>
      </c>
      <c r="DI147">
        <f>DH147*DJ147</f>
        <v>0</v>
      </c>
      <c r="DJ147">
        <f>($B$11*$D$9+$C$11*$D$9+$F$11*((FF147+EX147)/MAX(FF147+EX147+FG147, 0.1)*$I$9+FG147/MAX(FF147+EX147+FG147, 0.1)*$J$9))/($B$11+$C$11+$F$11)</f>
        <v>0</v>
      </c>
      <c r="DK147">
        <f>($B$11*$K$9+$C$11*$K$9+$F$11*((FF147+EX147)/MAX(FF147+EX147+FG147, 0.1)*$P$9+FG147/MAX(FF147+EX147+FG147, 0.1)*$Q$9))/($B$11+$C$11+$F$11)</f>
        <v>0</v>
      </c>
      <c r="DL147">
        <v>6</v>
      </c>
      <c r="DM147">
        <v>0.5</v>
      </c>
      <c r="DN147" t="s">
        <v>438</v>
      </c>
      <c r="DO147">
        <v>2</v>
      </c>
      <c r="DP147" t="b">
        <v>1</v>
      </c>
      <c r="DQ147">
        <v>1761410158.94615</v>
      </c>
      <c r="DR147">
        <v>495.597769230769</v>
      </c>
      <c r="DS147">
        <v>540.484769230769</v>
      </c>
      <c r="DT147">
        <v>35.0633769230769</v>
      </c>
      <c r="DU147">
        <v>25.3224</v>
      </c>
      <c r="DV147">
        <v>494.500384615385</v>
      </c>
      <c r="DW147">
        <v>34.7481769230769</v>
      </c>
      <c r="DX147">
        <v>500.008692307692</v>
      </c>
      <c r="DY147">
        <v>90.2896923076923</v>
      </c>
      <c r="DZ147">
        <v>0.0360077615384615</v>
      </c>
      <c r="EA147">
        <v>36.9301615384615</v>
      </c>
      <c r="EB147">
        <v>36.0189461538462</v>
      </c>
      <c r="EC147">
        <v>999.9</v>
      </c>
      <c r="ED147">
        <v>0</v>
      </c>
      <c r="EE147">
        <v>0</v>
      </c>
      <c r="EF147">
        <v>10012.1123076923</v>
      </c>
      <c r="EG147">
        <v>0</v>
      </c>
      <c r="EH147">
        <v>1226.53230769231</v>
      </c>
      <c r="EI147">
        <v>-44.8868076923077</v>
      </c>
      <c r="EJ147">
        <v>513.606384615385</v>
      </c>
      <c r="EK147">
        <v>554.526769230769</v>
      </c>
      <c r="EL147">
        <v>9.74096846153846</v>
      </c>
      <c r="EM147">
        <v>540.484769230769</v>
      </c>
      <c r="EN147">
        <v>25.3224</v>
      </c>
      <c r="EO147">
        <v>3.16586076923077</v>
      </c>
      <c r="EP147">
        <v>2.28635153846154</v>
      </c>
      <c r="EQ147">
        <v>24.9269692307692</v>
      </c>
      <c r="ER147">
        <v>19.5805769230769</v>
      </c>
      <c r="ES147">
        <v>1199.99769230769</v>
      </c>
      <c r="ET147">
        <v>0.966999</v>
      </c>
      <c r="EU147">
        <v>0.0330007307692308</v>
      </c>
      <c r="EV147">
        <v>0</v>
      </c>
      <c r="EW147">
        <v>1441.34230769231</v>
      </c>
      <c r="EX147">
        <v>5.00059</v>
      </c>
      <c r="EY147">
        <v>17654.4230769231</v>
      </c>
      <c r="EZ147">
        <v>10358.7</v>
      </c>
      <c r="FA147">
        <v>49.7160769230769</v>
      </c>
      <c r="FB147">
        <v>51.3072307692308</v>
      </c>
      <c r="FC147">
        <v>49.8410769230769</v>
      </c>
      <c r="FD147">
        <v>51.0668461538462</v>
      </c>
      <c r="FE147">
        <v>50.937</v>
      </c>
      <c r="FF147">
        <v>1155.55923076923</v>
      </c>
      <c r="FG147">
        <v>39.4384615384615</v>
      </c>
      <c r="FH147">
        <v>0</v>
      </c>
      <c r="FI147">
        <v>1761410127.1</v>
      </c>
      <c r="FJ147">
        <v>0</v>
      </c>
      <c r="FK147">
        <v>1441.2244</v>
      </c>
      <c r="FL147">
        <v>-6.26384617158219</v>
      </c>
      <c r="FM147">
        <v>-63.8846154380674</v>
      </c>
      <c r="FN147">
        <v>17653.524</v>
      </c>
      <c r="FO147">
        <v>15</v>
      </c>
      <c r="FP147">
        <v>0</v>
      </c>
      <c r="FQ147" t="s">
        <v>439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-44.5474714285714</v>
      </c>
      <c r="GD147">
        <v>-8.05265454545456</v>
      </c>
      <c r="GE147">
        <v>0.971597814668903</v>
      </c>
      <c r="GF147">
        <v>0</v>
      </c>
      <c r="GG147">
        <v>1441.62117647059</v>
      </c>
      <c r="GH147">
        <v>-6.24721161154627</v>
      </c>
      <c r="GI147">
        <v>0.651440777435047</v>
      </c>
      <c r="GJ147">
        <v>-1</v>
      </c>
      <c r="GK147">
        <v>9.74690666666667</v>
      </c>
      <c r="GL147">
        <v>-0.131382077922088</v>
      </c>
      <c r="GM147">
        <v>0.0133174977391304</v>
      </c>
      <c r="GN147">
        <v>0</v>
      </c>
      <c r="GO147">
        <v>0</v>
      </c>
      <c r="GP147">
        <v>2</v>
      </c>
      <c r="GQ147" t="s">
        <v>473</v>
      </c>
      <c r="GR147">
        <v>3.13033</v>
      </c>
      <c r="GS147">
        <v>2.71436</v>
      </c>
      <c r="GT147">
        <v>0.102631</v>
      </c>
      <c r="GU147">
        <v>0.109435</v>
      </c>
      <c r="GV147">
        <v>0.131507</v>
      </c>
      <c r="GW147">
        <v>0.104767</v>
      </c>
      <c r="GX147">
        <v>33100.6</v>
      </c>
      <c r="GY147">
        <v>34954.3</v>
      </c>
      <c r="GZ147">
        <v>33434.4</v>
      </c>
      <c r="HA147">
        <v>35600.1</v>
      </c>
      <c r="HB147">
        <v>41217</v>
      </c>
      <c r="HC147">
        <v>45835.8</v>
      </c>
      <c r="HD147">
        <v>52322.3</v>
      </c>
      <c r="HE147">
        <v>56968.7</v>
      </c>
      <c r="HF147">
        <v>1.81995</v>
      </c>
      <c r="HG147">
        <v>1.68117</v>
      </c>
      <c r="HH147">
        <v>-0.0128597</v>
      </c>
      <c r="HI147">
        <v>0</v>
      </c>
      <c r="HJ147">
        <v>36.2137</v>
      </c>
      <c r="HK147">
        <v>999.9</v>
      </c>
      <c r="HL147">
        <v>58.943</v>
      </c>
      <c r="HM147">
        <v>28.812</v>
      </c>
      <c r="HN147">
        <v>25.968</v>
      </c>
      <c r="HO147">
        <v>56.3591</v>
      </c>
      <c r="HP147">
        <v>43.6939</v>
      </c>
      <c r="HQ147">
        <v>1</v>
      </c>
      <c r="HR147">
        <v>1.05611</v>
      </c>
      <c r="HS147">
        <v>2.9672</v>
      </c>
      <c r="HT147">
        <v>20.109</v>
      </c>
      <c r="HU147">
        <v>5.19108</v>
      </c>
      <c r="HV147">
        <v>12.0099</v>
      </c>
      <c r="HW147">
        <v>4.9724</v>
      </c>
      <c r="HX147">
        <v>3.29495</v>
      </c>
      <c r="HY147">
        <v>9999</v>
      </c>
      <c r="HZ147">
        <v>9999</v>
      </c>
      <c r="IA147">
        <v>999.9</v>
      </c>
      <c r="IB147">
        <v>9999</v>
      </c>
      <c r="IC147">
        <v>1.86316</v>
      </c>
      <c r="ID147">
        <v>1.86811</v>
      </c>
      <c r="IE147">
        <v>1.86783</v>
      </c>
      <c r="IF147">
        <v>1.86904</v>
      </c>
      <c r="IG147">
        <v>1.86981</v>
      </c>
      <c r="IH147">
        <v>1.86587</v>
      </c>
      <c r="II147">
        <v>1.86698</v>
      </c>
      <c r="IJ147">
        <v>1.86841</v>
      </c>
      <c r="IK147">
        <v>5</v>
      </c>
      <c r="IL147">
        <v>0</v>
      </c>
      <c r="IM147">
        <v>0</v>
      </c>
      <c r="IN147">
        <v>0</v>
      </c>
      <c r="IO147" t="s">
        <v>441</v>
      </c>
      <c r="IP147" t="s">
        <v>442</v>
      </c>
      <c r="IQ147" t="s">
        <v>443</v>
      </c>
      <c r="IR147" t="s">
        <v>443</v>
      </c>
      <c r="IS147" t="s">
        <v>443</v>
      </c>
      <c r="IT147" t="s">
        <v>443</v>
      </c>
      <c r="IU147">
        <v>0</v>
      </c>
      <c r="IV147">
        <v>100</v>
      </c>
      <c r="IW147">
        <v>100</v>
      </c>
      <c r="IX147">
        <v>1.098</v>
      </c>
      <c r="IY147">
        <v>0.3152</v>
      </c>
      <c r="IZ147">
        <v>1.09748391826392</v>
      </c>
      <c r="JA147">
        <v>0</v>
      </c>
      <c r="JB147">
        <v>0</v>
      </c>
      <c r="JC147">
        <v>0</v>
      </c>
      <c r="JD147">
        <v>0.315191680746845</v>
      </c>
      <c r="JE147">
        <v>0</v>
      </c>
      <c r="JF147">
        <v>0</v>
      </c>
      <c r="JG147">
        <v>0</v>
      </c>
      <c r="JH147">
        <v>5</v>
      </c>
      <c r="JI147">
        <v>2273</v>
      </c>
      <c r="JJ147">
        <v>0</v>
      </c>
      <c r="JK147">
        <v>25</v>
      </c>
      <c r="JL147">
        <v>29356836.1</v>
      </c>
      <c r="JM147">
        <v>29356836.1</v>
      </c>
      <c r="JN147">
        <v>1.31226</v>
      </c>
      <c r="JO147">
        <v>2.62085</v>
      </c>
      <c r="JP147">
        <v>1.54785</v>
      </c>
      <c r="JQ147">
        <v>2.32178</v>
      </c>
      <c r="JR147">
        <v>1.64673</v>
      </c>
      <c r="JS147">
        <v>2.38159</v>
      </c>
      <c r="JT147">
        <v>33.0429</v>
      </c>
      <c r="JU147">
        <v>24.2013</v>
      </c>
      <c r="JV147">
        <v>18</v>
      </c>
      <c r="JW147">
        <v>503.431</v>
      </c>
      <c r="JX147">
        <v>406.789</v>
      </c>
      <c r="JY147">
        <v>32.7242</v>
      </c>
      <c r="JZ147">
        <v>39.9301</v>
      </c>
      <c r="KA147">
        <v>30.0015</v>
      </c>
      <c r="KB147">
        <v>39.4835</v>
      </c>
      <c r="KC147">
        <v>39.3741</v>
      </c>
      <c r="KD147">
        <v>26.3728</v>
      </c>
      <c r="KE147">
        <v>0</v>
      </c>
      <c r="KF147">
        <v>100</v>
      </c>
      <c r="KG147">
        <v>32.713</v>
      </c>
      <c r="KH147">
        <v>588.69</v>
      </c>
      <c r="KI147">
        <v>30.6001</v>
      </c>
      <c r="KJ147">
        <v>94.994</v>
      </c>
      <c r="KK147">
        <v>92.2569</v>
      </c>
    </row>
    <row r="148" spans="1:297">
      <c r="A148">
        <v>132</v>
      </c>
      <c r="B148">
        <v>1761410172.1</v>
      </c>
      <c r="C148">
        <v>1991.09999990463</v>
      </c>
      <c r="D148" t="s">
        <v>707</v>
      </c>
      <c r="E148" t="s">
        <v>708</v>
      </c>
      <c r="F148">
        <v>5</v>
      </c>
      <c r="G148" t="s">
        <v>638</v>
      </c>
      <c r="H148" t="s">
        <v>436</v>
      </c>
      <c r="I148">
        <v>1761410163.94615</v>
      </c>
      <c r="J148">
        <f>(K148)/1000</f>
        <v>0</v>
      </c>
      <c r="K148">
        <f>IF(DP148, AN148, AH148)</f>
        <v>0</v>
      </c>
      <c r="L148">
        <f>IF(DP148, AI148, AG148)</f>
        <v>0</v>
      </c>
      <c r="M148">
        <f>DR148 - IF(AU148&gt;1, L148*DL148*100.0/(AW148), 0)</f>
        <v>0</v>
      </c>
      <c r="N148">
        <f>((T148-J148/2)*M148-L148)/(T148+J148/2)</f>
        <v>0</v>
      </c>
      <c r="O148">
        <f>N148*(DY148+DZ148)/1000.0</f>
        <v>0</v>
      </c>
      <c r="P148">
        <f>(DR148 - IF(AU148&gt;1, L148*DL148*100.0/(AW148), 0))*(DY148+DZ148)/1000.0</f>
        <v>0</v>
      </c>
      <c r="Q148">
        <f>2.0/((1/S148-1/R148)+SIGN(S148)*SQRT((1/S148-1/R148)*(1/S148-1/R148) + 4*DM148/((DM148+1)*(DM148+1))*(2*1/S148*1/R148-1/R148*1/R148)))</f>
        <v>0</v>
      </c>
      <c r="R148">
        <f>IF(LEFT(DN148,1)&lt;&gt;"0",IF(LEFT(DN148,1)="1",3.0,DO148),$D$5+$E$5*(EF148*DY148/($K$5*1000))+$F$5*(EF148*DY148/($K$5*1000))*MAX(MIN(DL148,$J$5),$I$5)*MAX(MIN(DL148,$J$5),$I$5)+$G$5*MAX(MIN(DL148,$J$5),$I$5)*(EF148*DY148/($K$5*1000))+$H$5*(EF148*DY148/($K$5*1000))*(EF148*DY148/($K$5*1000)))</f>
        <v>0</v>
      </c>
      <c r="S148">
        <f>J148*(1000-(1000*0.61365*exp(17.502*W148/(240.97+W148))/(DY148+DZ148)+DT148)/2)/(1000*0.61365*exp(17.502*W148/(240.97+W148))/(DY148+DZ148)-DT148)</f>
        <v>0</v>
      </c>
      <c r="T148">
        <f>1/((DM148+1)/(Q148/1.6)+1/(R148/1.37)) + DM148/((DM148+1)/(Q148/1.6) + DM148/(R148/1.37))</f>
        <v>0</v>
      </c>
      <c r="U148">
        <f>(DH148*DK148)</f>
        <v>0</v>
      </c>
      <c r="V148">
        <f>(EA148+(U148+2*0.95*5.67E-8*(((EA148+$B$7)+273)^4-(EA148+273)^4)-44100*J148)/(1.84*29.3*R148+8*0.95*5.67E-8*(EA148+273)^3))</f>
        <v>0</v>
      </c>
      <c r="W148">
        <f>($C$7*EB148+$D$7*EC148+$E$7*V148)</f>
        <v>0</v>
      </c>
      <c r="X148">
        <f>0.61365*exp(17.502*W148/(240.97+W148))</f>
        <v>0</v>
      </c>
      <c r="Y148">
        <f>(Z148/AA148*100)</f>
        <v>0</v>
      </c>
      <c r="Z148">
        <f>DT148*(DY148+DZ148)/1000</f>
        <v>0</v>
      </c>
      <c r="AA148">
        <f>0.61365*exp(17.502*EA148/(240.97+EA148))</f>
        <v>0</v>
      </c>
      <c r="AB148">
        <f>(X148-DT148*(DY148+DZ148)/1000)</f>
        <v>0</v>
      </c>
      <c r="AC148">
        <f>(-J148*44100)</f>
        <v>0</v>
      </c>
      <c r="AD148">
        <f>2*29.3*R148*0.92*(EA148-W148)</f>
        <v>0</v>
      </c>
      <c r="AE148">
        <f>2*0.95*5.67E-8*(((EA148+$B$7)+273)^4-(W148+273)^4)</f>
        <v>0</v>
      </c>
      <c r="AF148">
        <f>U148+AE148+AC148+AD148</f>
        <v>0</v>
      </c>
      <c r="AG148">
        <f>DX148*AU148*(DS148-DR148*(1000-AU148*DU148)/(1000-AU148*DT148))/(100*DL148)</f>
        <v>0</v>
      </c>
      <c r="AH148">
        <f>1000*DX148*AU148*(DT148-DU148)/(100*DL148*(1000-AU148*DT148))</f>
        <v>0</v>
      </c>
      <c r="AI148">
        <f>(AJ148 - AK148 - DY148*1E3/(8.314*(EA148+273.15)) * AM148/DX148 * AL148) * DX148/(100*DL148) * (1000 - DU148)/1000</f>
        <v>0</v>
      </c>
      <c r="AJ148">
        <v>588.974152616036</v>
      </c>
      <c r="AK148">
        <v>554.774466666667</v>
      </c>
      <c r="AL148">
        <v>3.47972716529469</v>
      </c>
      <c r="AM148">
        <v>64.8317152788884</v>
      </c>
      <c r="AN148">
        <f>(AP148 - AO148 + DY148*1E3/(8.314*(EA148+273.15)) * AR148/DX148 * AQ148) * DX148/(100*DL148) * 1000/(1000 - AP148)</f>
        <v>0</v>
      </c>
      <c r="AO148">
        <v>25.323387421054</v>
      </c>
      <c r="AP148">
        <v>35.0289806060606</v>
      </c>
      <c r="AQ148">
        <v>-0.000305433353927033</v>
      </c>
      <c r="AR148">
        <v>110.920641210874</v>
      </c>
      <c r="AS148">
        <v>0</v>
      </c>
      <c r="AT148">
        <v>0</v>
      </c>
      <c r="AU148">
        <f>IF(AS148*$H$13&gt;=AW148,1.0,(AW148/(AW148-AS148*$H$13)))</f>
        <v>0</v>
      </c>
      <c r="AV148">
        <f>(AU148-1)*100</f>
        <v>0</v>
      </c>
      <c r="AW148">
        <f>MAX(0,($B$13+$C$13*EF148)/(1+$D$13*EF148)*DY148/(EA148+273)*$E$13)</f>
        <v>0</v>
      </c>
      <c r="AX148" t="s">
        <v>437</v>
      </c>
      <c r="AY148" t="s">
        <v>437</v>
      </c>
      <c r="AZ148">
        <v>0</v>
      </c>
      <c r="BA148">
        <v>0</v>
      </c>
      <c r="BB148">
        <f>1-AZ148/BA148</f>
        <v>0</v>
      </c>
      <c r="BC148">
        <v>0</v>
      </c>
      <c r="BD148" t="s">
        <v>437</v>
      </c>
      <c r="BE148" t="s">
        <v>437</v>
      </c>
      <c r="BF148">
        <v>0</v>
      </c>
      <c r="BG148">
        <v>0</v>
      </c>
      <c r="BH148">
        <f>1-BF148/BG148</f>
        <v>0</v>
      </c>
      <c r="BI148">
        <v>0.5</v>
      </c>
      <c r="BJ148">
        <f>DI148</f>
        <v>0</v>
      </c>
      <c r="BK148">
        <f>L148</f>
        <v>0</v>
      </c>
      <c r="BL148">
        <f>BH148*BI148*BJ148</f>
        <v>0</v>
      </c>
      <c r="BM148">
        <f>(BK148-BC148)/BJ148</f>
        <v>0</v>
      </c>
      <c r="BN148">
        <f>(BA148-BG148)/BG148</f>
        <v>0</v>
      </c>
      <c r="BO148">
        <f>AZ148/(BB148+AZ148/BG148)</f>
        <v>0</v>
      </c>
      <c r="BP148" t="s">
        <v>437</v>
      </c>
      <c r="BQ148">
        <v>0</v>
      </c>
      <c r="BR148">
        <f>IF(BQ148&lt;&gt;0, BQ148, BO148)</f>
        <v>0</v>
      </c>
      <c r="BS148">
        <f>1-BR148/BG148</f>
        <v>0</v>
      </c>
      <c r="BT148">
        <f>(BG148-BF148)/(BG148-BR148)</f>
        <v>0</v>
      </c>
      <c r="BU148">
        <f>(BA148-BG148)/(BA148-BR148)</f>
        <v>0</v>
      </c>
      <c r="BV148">
        <f>(BG148-BF148)/(BG148-AZ148)</f>
        <v>0</v>
      </c>
      <c r="BW148">
        <f>(BA148-BG148)/(BA148-AZ148)</f>
        <v>0</v>
      </c>
      <c r="BX148">
        <f>(BT148*BR148/BF148)</f>
        <v>0</v>
      </c>
      <c r="BY148">
        <f>(1-BX148)</f>
        <v>0</v>
      </c>
      <c r="DH148">
        <f>$B$11*EG148+$C$11*EH148+$F$11*ES148*(1-EV148)</f>
        <v>0</v>
      </c>
      <c r="DI148">
        <f>DH148*DJ148</f>
        <v>0</v>
      </c>
      <c r="DJ148">
        <f>($B$11*$D$9+$C$11*$D$9+$F$11*((FF148+EX148)/MAX(FF148+EX148+FG148, 0.1)*$I$9+FG148/MAX(FF148+EX148+FG148, 0.1)*$J$9))/($B$11+$C$11+$F$11)</f>
        <v>0</v>
      </c>
      <c r="DK148">
        <f>($B$11*$K$9+$C$11*$K$9+$F$11*((FF148+EX148)/MAX(FF148+EX148+FG148, 0.1)*$P$9+FG148/MAX(FF148+EX148+FG148, 0.1)*$Q$9))/($B$11+$C$11+$F$11)</f>
        <v>0</v>
      </c>
      <c r="DL148">
        <v>6</v>
      </c>
      <c r="DM148">
        <v>0.5</v>
      </c>
      <c r="DN148" t="s">
        <v>438</v>
      </c>
      <c r="DO148">
        <v>2</v>
      </c>
      <c r="DP148" t="b">
        <v>1</v>
      </c>
      <c r="DQ148">
        <v>1761410163.94615</v>
      </c>
      <c r="DR148">
        <v>511.819076923077</v>
      </c>
      <c r="DS148">
        <v>557.697769230769</v>
      </c>
      <c r="DT148">
        <v>35.0504692307692</v>
      </c>
      <c r="DU148">
        <v>25.3230153846154</v>
      </c>
      <c r="DV148">
        <v>510.721692307692</v>
      </c>
      <c r="DW148">
        <v>34.7352692307692</v>
      </c>
      <c r="DX148">
        <v>500.006076923077</v>
      </c>
      <c r="DY148">
        <v>90.2903307692308</v>
      </c>
      <c r="DZ148">
        <v>0.0360468307692308</v>
      </c>
      <c r="EA148">
        <v>36.9323384615385</v>
      </c>
      <c r="EB148">
        <v>36.0186076923077</v>
      </c>
      <c r="EC148">
        <v>999.9</v>
      </c>
      <c r="ED148">
        <v>0</v>
      </c>
      <c r="EE148">
        <v>0</v>
      </c>
      <c r="EF148">
        <v>10018.8461538462</v>
      </c>
      <c r="EG148">
        <v>0</v>
      </c>
      <c r="EH148">
        <v>1226.52</v>
      </c>
      <c r="EI148">
        <v>-45.8786</v>
      </c>
      <c r="EJ148">
        <v>530.409923076923</v>
      </c>
      <c r="EK148">
        <v>572.187384615385</v>
      </c>
      <c r="EL148">
        <v>9.72744</v>
      </c>
      <c r="EM148">
        <v>557.697769230769</v>
      </c>
      <c r="EN148">
        <v>25.3230153846154</v>
      </c>
      <c r="EO148">
        <v>3.16471769230769</v>
      </c>
      <c r="EP148">
        <v>2.28642384615385</v>
      </c>
      <c r="EQ148">
        <v>24.9209230769231</v>
      </c>
      <c r="ER148">
        <v>19.5810769230769</v>
      </c>
      <c r="ES148">
        <v>1199.99538461538</v>
      </c>
      <c r="ET148">
        <v>0.966997153846154</v>
      </c>
      <c r="EU148">
        <v>0.0330025538461538</v>
      </c>
      <c r="EV148">
        <v>0</v>
      </c>
      <c r="EW148">
        <v>1440.74230769231</v>
      </c>
      <c r="EX148">
        <v>5.00059</v>
      </c>
      <c r="EY148">
        <v>17648.9307692308</v>
      </c>
      <c r="EZ148">
        <v>10358.6538461538</v>
      </c>
      <c r="FA148">
        <v>49.7306153846154</v>
      </c>
      <c r="FB148">
        <v>51.3216923076923</v>
      </c>
      <c r="FC148">
        <v>49.8604615384615</v>
      </c>
      <c r="FD148">
        <v>51.0813846153846</v>
      </c>
      <c r="FE148">
        <v>50.9466923076923</v>
      </c>
      <c r="FF148">
        <v>1155.55461538462</v>
      </c>
      <c r="FG148">
        <v>39.4407692307692</v>
      </c>
      <c r="FH148">
        <v>0</v>
      </c>
      <c r="FI148">
        <v>1761410131.9</v>
      </c>
      <c r="FJ148">
        <v>0</v>
      </c>
      <c r="FK148">
        <v>1440.65</v>
      </c>
      <c r="FL148">
        <v>-6.34846154130861</v>
      </c>
      <c r="FM148">
        <v>-72.3999999400331</v>
      </c>
      <c r="FN148">
        <v>17647.988</v>
      </c>
      <c r="FO148">
        <v>15</v>
      </c>
      <c r="FP148">
        <v>0</v>
      </c>
      <c r="FQ148" t="s">
        <v>439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-45.39151</v>
      </c>
      <c r="GD148">
        <v>-10.4037383458646</v>
      </c>
      <c r="GE148">
        <v>1.13264245413105</v>
      </c>
      <c r="GF148">
        <v>0</v>
      </c>
      <c r="GG148">
        <v>1441.035</v>
      </c>
      <c r="GH148">
        <v>-6.79618029476879</v>
      </c>
      <c r="GI148">
        <v>0.710808363352428</v>
      </c>
      <c r="GJ148">
        <v>-1</v>
      </c>
      <c r="GK148">
        <v>9.73338</v>
      </c>
      <c r="GL148">
        <v>-0.158888120300756</v>
      </c>
      <c r="GM148">
        <v>0.0153865525703452</v>
      </c>
      <c r="GN148">
        <v>0</v>
      </c>
      <c r="GO148">
        <v>0</v>
      </c>
      <c r="GP148">
        <v>2</v>
      </c>
      <c r="GQ148" t="s">
        <v>473</v>
      </c>
      <c r="GR148">
        <v>3.13034</v>
      </c>
      <c r="GS148">
        <v>2.71386</v>
      </c>
      <c r="GT148">
        <v>0.10504</v>
      </c>
      <c r="GU148">
        <v>0.111716</v>
      </c>
      <c r="GV148">
        <v>0.13146</v>
      </c>
      <c r="GW148">
        <v>0.104765</v>
      </c>
      <c r="GX148">
        <v>33010.4</v>
      </c>
      <c r="GY148">
        <v>34863.1</v>
      </c>
      <c r="GZ148">
        <v>33433.3</v>
      </c>
      <c r="HA148">
        <v>35598.6</v>
      </c>
      <c r="HB148">
        <v>41218.4</v>
      </c>
      <c r="HC148">
        <v>45834.2</v>
      </c>
      <c r="HD148">
        <v>52320.8</v>
      </c>
      <c r="HE148">
        <v>56966.2</v>
      </c>
      <c r="HF148">
        <v>1.8197</v>
      </c>
      <c r="HG148">
        <v>1.68093</v>
      </c>
      <c r="HH148">
        <v>-0.0120066</v>
      </c>
      <c r="HI148">
        <v>0</v>
      </c>
      <c r="HJ148">
        <v>36.2155</v>
      </c>
      <c r="HK148">
        <v>999.9</v>
      </c>
      <c r="HL148">
        <v>58.967</v>
      </c>
      <c r="HM148">
        <v>28.822</v>
      </c>
      <c r="HN148">
        <v>25.9958</v>
      </c>
      <c r="HO148">
        <v>55.8291</v>
      </c>
      <c r="HP148">
        <v>43.8582</v>
      </c>
      <c r="HQ148">
        <v>1</v>
      </c>
      <c r="HR148">
        <v>1.05774</v>
      </c>
      <c r="HS148">
        <v>2.9623</v>
      </c>
      <c r="HT148">
        <v>20.1088</v>
      </c>
      <c r="HU148">
        <v>5.19078</v>
      </c>
      <c r="HV148">
        <v>12.0099</v>
      </c>
      <c r="HW148">
        <v>4.9725</v>
      </c>
      <c r="HX148">
        <v>3.29492</v>
      </c>
      <c r="HY148">
        <v>9999</v>
      </c>
      <c r="HZ148">
        <v>9999</v>
      </c>
      <c r="IA148">
        <v>999.9</v>
      </c>
      <c r="IB148">
        <v>9999</v>
      </c>
      <c r="IC148">
        <v>1.86316</v>
      </c>
      <c r="ID148">
        <v>1.86809</v>
      </c>
      <c r="IE148">
        <v>1.86783</v>
      </c>
      <c r="IF148">
        <v>1.86904</v>
      </c>
      <c r="IG148">
        <v>1.86982</v>
      </c>
      <c r="IH148">
        <v>1.86587</v>
      </c>
      <c r="II148">
        <v>1.86695</v>
      </c>
      <c r="IJ148">
        <v>1.8684</v>
      </c>
      <c r="IK148">
        <v>5</v>
      </c>
      <c r="IL148">
        <v>0</v>
      </c>
      <c r="IM148">
        <v>0</v>
      </c>
      <c r="IN148">
        <v>0</v>
      </c>
      <c r="IO148" t="s">
        <v>441</v>
      </c>
      <c r="IP148" t="s">
        <v>442</v>
      </c>
      <c r="IQ148" t="s">
        <v>443</v>
      </c>
      <c r="IR148" t="s">
        <v>443</v>
      </c>
      <c r="IS148" t="s">
        <v>443</v>
      </c>
      <c r="IT148" t="s">
        <v>443</v>
      </c>
      <c r="IU148">
        <v>0</v>
      </c>
      <c r="IV148">
        <v>100</v>
      </c>
      <c r="IW148">
        <v>100</v>
      </c>
      <c r="IX148">
        <v>1.097</v>
      </c>
      <c r="IY148">
        <v>0.3152</v>
      </c>
      <c r="IZ148">
        <v>1.09748391826392</v>
      </c>
      <c r="JA148">
        <v>0</v>
      </c>
      <c r="JB148">
        <v>0</v>
      </c>
      <c r="JC148">
        <v>0</v>
      </c>
      <c r="JD148">
        <v>0.315191680746845</v>
      </c>
      <c r="JE148">
        <v>0</v>
      </c>
      <c r="JF148">
        <v>0</v>
      </c>
      <c r="JG148">
        <v>0</v>
      </c>
      <c r="JH148">
        <v>5</v>
      </c>
      <c r="JI148">
        <v>2273</v>
      </c>
      <c r="JJ148">
        <v>0</v>
      </c>
      <c r="JK148">
        <v>25</v>
      </c>
      <c r="JL148">
        <v>29356836.2</v>
      </c>
      <c r="JM148">
        <v>29356836.2</v>
      </c>
      <c r="JN148">
        <v>1.33789</v>
      </c>
      <c r="JO148">
        <v>2.61475</v>
      </c>
      <c r="JP148">
        <v>1.54785</v>
      </c>
      <c r="JQ148">
        <v>2.32178</v>
      </c>
      <c r="JR148">
        <v>1.64673</v>
      </c>
      <c r="JS148">
        <v>2.3938</v>
      </c>
      <c r="JT148">
        <v>33.0652</v>
      </c>
      <c r="JU148">
        <v>24.1926</v>
      </c>
      <c r="JV148">
        <v>18</v>
      </c>
      <c r="JW148">
        <v>503.394</v>
      </c>
      <c r="JX148">
        <v>406.747</v>
      </c>
      <c r="JY148">
        <v>32.7038</v>
      </c>
      <c r="JZ148">
        <v>39.9468</v>
      </c>
      <c r="KA148">
        <v>30.0015</v>
      </c>
      <c r="KB148">
        <v>39.5026</v>
      </c>
      <c r="KC148">
        <v>39.393</v>
      </c>
      <c r="KD148">
        <v>26.9762</v>
      </c>
      <c r="KE148">
        <v>0</v>
      </c>
      <c r="KF148">
        <v>100</v>
      </c>
      <c r="KG148">
        <v>32.6993</v>
      </c>
      <c r="KH148">
        <v>609.036</v>
      </c>
      <c r="KI148">
        <v>30.5209</v>
      </c>
      <c r="KJ148">
        <v>94.991</v>
      </c>
      <c r="KK148">
        <v>92.2531</v>
      </c>
    </row>
    <row r="149" spans="1:297">
      <c r="A149">
        <v>133</v>
      </c>
      <c r="B149">
        <v>1761410177.1</v>
      </c>
      <c r="C149">
        <v>1996.09999990463</v>
      </c>
      <c r="D149" t="s">
        <v>709</v>
      </c>
      <c r="E149" t="s">
        <v>710</v>
      </c>
      <c r="F149">
        <v>5</v>
      </c>
      <c r="G149" t="s">
        <v>638</v>
      </c>
      <c r="H149" t="s">
        <v>436</v>
      </c>
      <c r="I149">
        <v>1761410168.94615</v>
      </c>
      <c r="J149">
        <f>(K149)/1000</f>
        <v>0</v>
      </c>
      <c r="K149">
        <f>IF(DP149, AN149, AH149)</f>
        <v>0</v>
      </c>
      <c r="L149">
        <f>IF(DP149, AI149, AG149)</f>
        <v>0</v>
      </c>
      <c r="M149">
        <f>DR149 - IF(AU149&gt;1, L149*DL149*100.0/(AW149), 0)</f>
        <v>0</v>
      </c>
      <c r="N149">
        <f>((T149-J149/2)*M149-L149)/(T149+J149/2)</f>
        <v>0</v>
      </c>
      <c r="O149">
        <f>N149*(DY149+DZ149)/1000.0</f>
        <v>0</v>
      </c>
      <c r="P149">
        <f>(DR149 - IF(AU149&gt;1, L149*DL149*100.0/(AW149), 0))*(DY149+DZ149)/1000.0</f>
        <v>0</v>
      </c>
      <c r="Q149">
        <f>2.0/((1/S149-1/R149)+SIGN(S149)*SQRT((1/S149-1/R149)*(1/S149-1/R149) + 4*DM149/((DM149+1)*(DM149+1))*(2*1/S149*1/R149-1/R149*1/R149)))</f>
        <v>0</v>
      </c>
      <c r="R149">
        <f>IF(LEFT(DN149,1)&lt;&gt;"0",IF(LEFT(DN149,1)="1",3.0,DO149),$D$5+$E$5*(EF149*DY149/($K$5*1000))+$F$5*(EF149*DY149/($K$5*1000))*MAX(MIN(DL149,$J$5),$I$5)*MAX(MIN(DL149,$J$5),$I$5)+$G$5*MAX(MIN(DL149,$J$5),$I$5)*(EF149*DY149/($K$5*1000))+$H$5*(EF149*DY149/($K$5*1000))*(EF149*DY149/($K$5*1000)))</f>
        <v>0</v>
      </c>
      <c r="S149">
        <f>J149*(1000-(1000*0.61365*exp(17.502*W149/(240.97+W149))/(DY149+DZ149)+DT149)/2)/(1000*0.61365*exp(17.502*W149/(240.97+W149))/(DY149+DZ149)-DT149)</f>
        <v>0</v>
      </c>
      <c r="T149">
        <f>1/((DM149+1)/(Q149/1.6)+1/(R149/1.37)) + DM149/((DM149+1)/(Q149/1.6) + DM149/(R149/1.37))</f>
        <v>0</v>
      </c>
      <c r="U149">
        <f>(DH149*DK149)</f>
        <v>0</v>
      </c>
      <c r="V149">
        <f>(EA149+(U149+2*0.95*5.67E-8*(((EA149+$B$7)+273)^4-(EA149+273)^4)-44100*J149)/(1.84*29.3*R149+8*0.95*5.67E-8*(EA149+273)^3))</f>
        <v>0</v>
      </c>
      <c r="W149">
        <f>($C$7*EB149+$D$7*EC149+$E$7*V149)</f>
        <v>0</v>
      </c>
      <c r="X149">
        <f>0.61365*exp(17.502*W149/(240.97+W149))</f>
        <v>0</v>
      </c>
      <c r="Y149">
        <f>(Z149/AA149*100)</f>
        <v>0</v>
      </c>
      <c r="Z149">
        <f>DT149*(DY149+DZ149)/1000</f>
        <v>0</v>
      </c>
      <c r="AA149">
        <f>0.61365*exp(17.502*EA149/(240.97+EA149))</f>
        <v>0</v>
      </c>
      <c r="AB149">
        <f>(X149-DT149*(DY149+DZ149)/1000)</f>
        <v>0</v>
      </c>
      <c r="AC149">
        <f>(-J149*44100)</f>
        <v>0</v>
      </c>
      <c r="AD149">
        <f>2*29.3*R149*0.92*(EA149-W149)</f>
        <v>0</v>
      </c>
      <c r="AE149">
        <f>2*0.95*5.67E-8*(((EA149+$B$7)+273)^4-(W149+273)^4)</f>
        <v>0</v>
      </c>
      <c r="AF149">
        <f>U149+AE149+AC149+AD149</f>
        <v>0</v>
      </c>
      <c r="AG149">
        <f>DX149*AU149*(DS149-DR149*(1000-AU149*DU149)/(1000-AU149*DT149))/(100*DL149)</f>
        <v>0</v>
      </c>
      <c r="AH149">
        <f>1000*DX149*AU149*(DT149-DU149)/(100*DL149*(1000-AU149*DT149))</f>
        <v>0</v>
      </c>
      <c r="AI149">
        <f>(AJ149 - AK149 - DY149*1E3/(8.314*(EA149+273.15)) * AM149/DX149 * AL149) * DX149/(100*DL149) * (1000 - DU149)/1000</f>
        <v>0</v>
      </c>
      <c r="AJ149">
        <v>605.503443676192</v>
      </c>
      <c r="AK149">
        <v>571.318496969697</v>
      </c>
      <c r="AL149">
        <v>3.29166798306899</v>
      </c>
      <c r="AM149">
        <v>64.8317152788884</v>
      </c>
      <c r="AN149">
        <f>(AP149 - AO149 + DY149*1E3/(8.314*(EA149+273.15)) * AR149/DX149 * AQ149) * DX149/(100*DL149) * 1000/(1000 - AP149)</f>
        <v>0</v>
      </c>
      <c r="AO149">
        <v>25.325505659807</v>
      </c>
      <c r="AP149">
        <v>35.0083642424242</v>
      </c>
      <c r="AQ149">
        <v>-0.000447299543289436</v>
      </c>
      <c r="AR149">
        <v>110.920641210874</v>
      </c>
      <c r="AS149">
        <v>0</v>
      </c>
      <c r="AT149">
        <v>0</v>
      </c>
      <c r="AU149">
        <f>IF(AS149*$H$13&gt;=AW149,1.0,(AW149/(AW149-AS149*$H$13)))</f>
        <v>0</v>
      </c>
      <c r="AV149">
        <f>(AU149-1)*100</f>
        <v>0</v>
      </c>
      <c r="AW149">
        <f>MAX(0,($B$13+$C$13*EF149)/(1+$D$13*EF149)*DY149/(EA149+273)*$E$13)</f>
        <v>0</v>
      </c>
      <c r="AX149" t="s">
        <v>437</v>
      </c>
      <c r="AY149" t="s">
        <v>437</v>
      </c>
      <c r="AZ149">
        <v>0</v>
      </c>
      <c r="BA149">
        <v>0</v>
      </c>
      <c r="BB149">
        <f>1-AZ149/BA149</f>
        <v>0</v>
      </c>
      <c r="BC149">
        <v>0</v>
      </c>
      <c r="BD149" t="s">
        <v>437</v>
      </c>
      <c r="BE149" t="s">
        <v>437</v>
      </c>
      <c r="BF149">
        <v>0</v>
      </c>
      <c r="BG149">
        <v>0</v>
      </c>
      <c r="BH149">
        <f>1-BF149/BG149</f>
        <v>0</v>
      </c>
      <c r="BI149">
        <v>0.5</v>
      </c>
      <c r="BJ149">
        <f>DI149</f>
        <v>0</v>
      </c>
      <c r="BK149">
        <f>L149</f>
        <v>0</v>
      </c>
      <c r="BL149">
        <f>BH149*BI149*BJ149</f>
        <v>0</v>
      </c>
      <c r="BM149">
        <f>(BK149-BC149)/BJ149</f>
        <v>0</v>
      </c>
      <c r="BN149">
        <f>(BA149-BG149)/BG149</f>
        <v>0</v>
      </c>
      <c r="BO149">
        <f>AZ149/(BB149+AZ149/BG149)</f>
        <v>0</v>
      </c>
      <c r="BP149" t="s">
        <v>437</v>
      </c>
      <c r="BQ149">
        <v>0</v>
      </c>
      <c r="BR149">
        <f>IF(BQ149&lt;&gt;0, BQ149, BO149)</f>
        <v>0</v>
      </c>
      <c r="BS149">
        <f>1-BR149/BG149</f>
        <v>0</v>
      </c>
      <c r="BT149">
        <f>(BG149-BF149)/(BG149-BR149)</f>
        <v>0</v>
      </c>
      <c r="BU149">
        <f>(BA149-BG149)/(BA149-BR149)</f>
        <v>0</v>
      </c>
      <c r="BV149">
        <f>(BG149-BF149)/(BG149-AZ149)</f>
        <v>0</v>
      </c>
      <c r="BW149">
        <f>(BA149-BG149)/(BA149-AZ149)</f>
        <v>0</v>
      </c>
      <c r="BX149">
        <f>(BT149*BR149/BF149)</f>
        <v>0</v>
      </c>
      <c r="BY149">
        <f>(1-BX149)</f>
        <v>0</v>
      </c>
      <c r="DH149">
        <f>$B$11*EG149+$C$11*EH149+$F$11*ES149*(1-EV149)</f>
        <v>0</v>
      </c>
      <c r="DI149">
        <f>DH149*DJ149</f>
        <v>0</v>
      </c>
      <c r="DJ149">
        <f>($B$11*$D$9+$C$11*$D$9+$F$11*((FF149+EX149)/MAX(FF149+EX149+FG149, 0.1)*$I$9+FG149/MAX(FF149+EX149+FG149, 0.1)*$J$9))/($B$11+$C$11+$F$11)</f>
        <v>0</v>
      </c>
      <c r="DK149">
        <f>($B$11*$K$9+$C$11*$K$9+$F$11*((FF149+EX149)/MAX(FF149+EX149+FG149, 0.1)*$P$9+FG149/MAX(FF149+EX149+FG149, 0.1)*$Q$9))/($B$11+$C$11+$F$11)</f>
        <v>0</v>
      </c>
      <c r="DL149">
        <v>6</v>
      </c>
      <c r="DM149">
        <v>0.5</v>
      </c>
      <c r="DN149" t="s">
        <v>438</v>
      </c>
      <c r="DO149">
        <v>2</v>
      </c>
      <c r="DP149" t="b">
        <v>1</v>
      </c>
      <c r="DQ149">
        <v>1761410168.94615</v>
      </c>
      <c r="DR149">
        <v>528.140307692308</v>
      </c>
      <c r="DS149">
        <v>574.298769230769</v>
      </c>
      <c r="DT149">
        <v>35.0351538461538</v>
      </c>
      <c r="DU149">
        <v>25.3234538461538</v>
      </c>
      <c r="DV149">
        <v>527.042923076923</v>
      </c>
      <c r="DW149">
        <v>34.7199538461538</v>
      </c>
      <c r="DX149">
        <v>500.008461538462</v>
      </c>
      <c r="DY149">
        <v>90.2908384615385</v>
      </c>
      <c r="DZ149">
        <v>0.0360268538461538</v>
      </c>
      <c r="EA149">
        <v>36.9347538461538</v>
      </c>
      <c r="EB149">
        <v>36.0185</v>
      </c>
      <c r="EC149">
        <v>999.9</v>
      </c>
      <c r="ED149">
        <v>0</v>
      </c>
      <c r="EE149">
        <v>0</v>
      </c>
      <c r="EF149">
        <v>10015.2461538462</v>
      </c>
      <c r="EG149">
        <v>0</v>
      </c>
      <c r="EH149">
        <v>1226.49076923077</v>
      </c>
      <c r="EI149">
        <v>-46.1584384615385</v>
      </c>
      <c r="EJ149">
        <v>547.315307692308</v>
      </c>
      <c r="EK149">
        <v>589.219923076923</v>
      </c>
      <c r="EL149">
        <v>9.71168538461539</v>
      </c>
      <c r="EM149">
        <v>574.298769230769</v>
      </c>
      <c r="EN149">
        <v>25.3234538461538</v>
      </c>
      <c r="EO149">
        <v>3.16335230769231</v>
      </c>
      <c r="EP149">
        <v>2.28647615384615</v>
      </c>
      <c r="EQ149">
        <v>24.9136923076923</v>
      </c>
      <c r="ER149">
        <v>19.5814307692308</v>
      </c>
      <c r="ES149">
        <v>1200.00923076923</v>
      </c>
      <c r="ET149">
        <v>0.966999615384615</v>
      </c>
      <c r="EU149">
        <v>0.0330000538461538</v>
      </c>
      <c r="EV149">
        <v>0</v>
      </c>
      <c r="EW149">
        <v>1440.12384615385</v>
      </c>
      <c r="EX149">
        <v>5.00059</v>
      </c>
      <c r="EY149">
        <v>17643.2461538462</v>
      </c>
      <c r="EZ149">
        <v>10358.7846153846</v>
      </c>
      <c r="FA149">
        <v>49.7547692307692</v>
      </c>
      <c r="FB149">
        <v>51.3362307692308</v>
      </c>
      <c r="FC149">
        <v>49.875</v>
      </c>
      <c r="FD149">
        <v>51.1007692307692</v>
      </c>
      <c r="FE149">
        <v>50.9612307692308</v>
      </c>
      <c r="FF149">
        <v>1155.57076923077</v>
      </c>
      <c r="FG149">
        <v>39.4384615384615</v>
      </c>
      <c r="FH149">
        <v>0</v>
      </c>
      <c r="FI149">
        <v>1761410137.3</v>
      </c>
      <c r="FJ149">
        <v>0</v>
      </c>
      <c r="FK149">
        <v>1440.00961538462</v>
      </c>
      <c r="FL149">
        <v>-8.84341882125506</v>
      </c>
      <c r="FM149">
        <v>-76.7863248562104</v>
      </c>
      <c r="FN149">
        <v>17641.7461538462</v>
      </c>
      <c r="FO149">
        <v>15</v>
      </c>
      <c r="FP149">
        <v>0</v>
      </c>
      <c r="FQ149" t="s">
        <v>439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-45.9672</v>
      </c>
      <c r="GD149">
        <v>-5.27930649350659</v>
      </c>
      <c r="GE149">
        <v>0.73711387632215</v>
      </c>
      <c r="GF149">
        <v>0</v>
      </c>
      <c r="GG149">
        <v>1440.42911764706</v>
      </c>
      <c r="GH149">
        <v>-7.37647059715633</v>
      </c>
      <c r="GI149">
        <v>0.7650927188989</v>
      </c>
      <c r="GJ149">
        <v>-1</v>
      </c>
      <c r="GK149">
        <v>9.71986476190476</v>
      </c>
      <c r="GL149">
        <v>-0.187403376623385</v>
      </c>
      <c r="GM149">
        <v>0.019124522930632</v>
      </c>
      <c r="GN149">
        <v>0</v>
      </c>
      <c r="GO149">
        <v>0</v>
      </c>
      <c r="GP149">
        <v>2</v>
      </c>
      <c r="GQ149" t="s">
        <v>473</v>
      </c>
      <c r="GR149">
        <v>3.13033</v>
      </c>
      <c r="GS149">
        <v>2.71422</v>
      </c>
      <c r="GT149">
        <v>0.107308</v>
      </c>
      <c r="GU149">
        <v>0.113997</v>
      </c>
      <c r="GV149">
        <v>0.131402</v>
      </c>
      <c r="GW149">
        <v>0.104767</v>
      </c>
      <c r="GX149">
        <v>32925.9</v>
      </c>
      <c r="GY149">
        <v>34772.1</v>
      </c>
      <c r="GZ149">
        <v>33432.6</v>
      </c>
      <c r="HA149">
        <v>35597.3</v>
      </c>
      <c r="HB149">
        <v>41220.6</v>
      </c>
      <c r="HC149">
        <v>45833</v>
      </c>
      <c r="HD149">
        <v>52319.7</v>
      </c>
      <c r="HE149">
        <v>56964.4</v>
      </c>
      <c r="HF149">
        <v>1.81973</v>
      </c>
      <c r="HG149">
        <v>1.68095</v>
      </c>
      <c r="HH149">
        <v>-0.0131577</v>
      </c>
      <c r="HI149">
        <v>0</v>
      </c>
      <c r="HJ149">
        <v>36.2179</v>
      </c>
      <c r="HK149">
        <v>999.9</v>
      </c>
      <c r="HL149">
        <v>58.943</v>
      </c>
      <c r="HM149">
        <v>28.822</v>
      </c>
      <c r="HN149">
        <v>25.9842</v>
      </c>
      <c r="HO149">
        <v>56.0791</v>
      </c>
      <c r="HP149">
        <v>43.8862</v>
      </c>
      <c r="HQ149">
        <v>1</v>
      </c>
      <c r="HR149">
        <v>1.05917</v>
      </c>
      <c r="HS149">
        <v>2.99304</v>
      </c>
      <c r="HT149">
        <v>20.1085</v>
      </c>
      <c r="HU149">
        <v>5.19168</v>
      </c>
      <c r="HV149">
        <v>12.0099</v>
      </c>
      <c r="HW149">
        <v>4.9726</v>
      </c>
      <c r="HX149">
        <v>3.29492</v>
      </c>
      <c r="HY149">
        <v>9999</v>
      </c>
      <c r="HZ149">
        <v>9999</v>
      </c>
      <c r="IA149">
        <v>999.9</v>
      </c>
      <c r="IB149">
        <v>9999</v>
      </c>
      <c r="IC149">
        <v>1.86316</v>
      </c>
      <c r="ID149">
        <v>1.86812</v>
      </c>
      <c r="IE149">
        <v>1.86783</v>
      </c>
      <c r="IF149">
        <v>1.86904</v>
      </c>
      <c r="IG149">
        <v>1.86982</v>
      </c>
      <c r="IH149">
        <v>1.86592</v>
      </c>
      <c r="II149">
        <v>1.86697</v>
      </c>
      <c r="IJ149">
        <v>1.8684</v>
      </c>
      <c r="IK149">
        <v>5</v>
      </c>
      <c r="IL149">
        <v>0</v>
      </c>
      <c r="IM149">
        <v>0</v>
      </c>
      <c r="IN149">
        <v>0</v>
      </c>
      <c r="IO149" t="s">
        <v>441</v>
      </c>
      <c r="IP149" t="s">
        <v>442</v>
      </c>
      <c r="IQ149" t="s">
        <v>443</v>
      </c>
      <c r="IR149" t="s">
        <v>443</v>
      </c>
      <c r="IS149" t="s">
        <v>443</v>
      </c>
      <c r="IT149" t="s">
        <v>443</v>
      </c>
      <c r="IU149">
        <v>0</v>
      </c>
      <c r="IV149">
        <v>100</v>
      </c>
      <c r="IW149">
        <v>100</v>
      </c>
      <c r="IX149">
        <v>1.097</v>
      </c>
      <c r="IY149">
        <v>0.3152</v>
      </c>
      <c r="IZ149">
        <v>1.09748391826392</v>
      </c>
      <c r="JA149">
        <v>0</v>
      </c>
      <c r="JB149">
        <v>0</v>
      </c>
      <c r="JC149">
        <v>0</v>
      </c>
      <c r="JD149">
        <v>0.315191680746845</v>
      </c>
      <c r="JE149">
        <v>0</v>
      </c>
      <c r="JF149">
        <v>0</v>
      </c>
      <c r="JG149">
        <v>0</v>
      </c>
      <c r="JH149">
        <v>5</v>
      </c>
      <c r="JI149">
        <v>2273</v>
      </c>
      <c r="JJ149">
        <v>0</v>
      </c>
      <c r="JK149">
        <v>25</v>
      </c>
      <c r="JL149">
        <v>29356836.3</v>
      </c>
      <c r="JM149">
        <v>29356836.3</v>
      </c>
      <c r="JN149">
        <v>1.37085</v>
      </c>
      <c r="JO149">
        <v>2.61597</v>
      </c>
      <c r="JP149">
        <v>1.54785</v>
      </c>
      <c r="JQ149">
        <v>2.32178</v>
      </c>
      <c r="JR149">
        <v>1.64673</v>
      </c>
      <c r="JS149">
        <v>2.32788</v>
      </c>
      <c r="JT149">
        <v>33.0652</v>
      </c>
      <c r="JU149">
        <v>24.1926</v>
      </c>
      <c r="JV149">
        <v>18</v>
      </c>
      <c r="JW149">
        <v>503.522</v>
      </c>
      <c r="JX149">
        <v>406.85</v>
      </c>
      <c r="JY149">
        <v>32.6867</v>
      </c>
      <c r="JZ149">
        <v>39.9627</v>
      </c>
      <c r="KA149">
        <v>30.0015</v>
      </c>
      <c r="KB149">
        <v>39.518</v>
      </c>
      <c r="KC149">
        <v>39.4083</v>
      </c>
      <c r="KD149">
        <v>27.5736</v>
      </c>
      <c r="KE149">
        <v>0</v>
      </c>
      <c r="KF149">
        <v>100</v>
      </c>
      <c r="KG149">
        <v>32.6794</v>
      </c>
      <c r="KH149">
        <v>622.637</v>
      </c>
      <c r="KI149">
        <v>30.4434</v>
      </c>
      <c r="KJ149">
        <v>94.989</v>
      </c>
      <c r="KK149">
        <v>92.2499</v>
      </c>
    </row>
    <row r="150" spans="1:297">
      <c r="A150">
        <v>134</v>
      </c>
      <c r="B150">
        <v>1761410182.1</v>
      </c>
      <c r="C150">
        <v>2001.09999990463</v>
      </c>
      <c r="D150" t="s">
        <v>711</v>
      </c>
      <c r="E150" t="s">
        <v>712</v>
      </c>
      <c r="F150">
        <v>5</v>
      </c>
      <c r="G150" t="s">
        <v>638</v>
      </c>
      <c r="H150" t="s">
        <v>436</v>
      </c>
      <c r="I150">
        <v>1761410173.94615</v>
      </c>
      <c r="J150">
        <f>(K150)/1000</f>
        <v>0</v>
      </c>
      <c r="K150">
        <f>IF(DP150, AN150, AH150)</f>
        <v>0</v>
      </c>
      <c r="L150">
        <f>IF(DP150, AI150, AG150)</f>
        <v>0</v>
      </c>
      <c r="M150">
        <f>DR150 - IF(AU150&gt;1, L150*DL150*100.0/(AW150), 0)</f>
        <v>0</v>
      </c>
      <c r="N150">
        <f>((T150-J150/2)*M150-L150)/(T150+J150/2)</f>
        <v>0</v>
      </c>
      <c r="O150">
        <f>N150*(DY150+DZ150)/1000.0</f>
        <v>0</v>
      </c>
      <c r="P150">
        <f>(DR150 - IF(AU150&gt;1, L150*DL150*100.0/(AW150), 0))*(DY150+DZ150)/1000.0</f>
        <v>0</v>
      </c>
      <c r="Q150">
        <f>2.0/((1/S150-1/R150)+SIGN(S150)*SQRT((1/S150-1/R150)*(1/S150-1/R150) + 4*DM150/((DM150+1)*(DM150+1))*(2*1/S150*1/R150-1/R150*1/R150)))</f>
        <v>0</v>
      </c>
      <c r="R150">
        <f>IF(LEFT(DN150,1)&lt;&gt;"0",IF(LEFT(DN150,1)="1",3.0,DO150),$D$5+$E$5*(EF150*DY150/($K$5*1000))+$F$5*(EF150*DY150/($K$5*1000))*MAX(MIN(DL150,$J$5),$I$5)*MAX(MIN(DL150,$J$5),$I$5)+$G$5*MAX(MIN(DL150,$J$5),$I$5)*(EF150*DY150/($K$5*1000))+$H$5*(EF150*DY150/($K$5*1000))*(EF150*DY150/($K$5*1000)))</f>
        <v>0</v>
      </c>
      <c r="S150">
        <f>J150*(1000-(1000*0.61365*exp(17.502*W150/(240.97+W150))/(DY150+DZ150)+DT150)/2)/(1000*0.61365*exp(17.502*W150/(240.97+W150))/(DY150+DZ150)-DT150)</f>
        <v>0</v>
      </c>
      <c r="T150">
        <f>1/((DM150+1)/(Q150/1.6)+1/(R150/1.37)) + DM150/((DM150+1)/(Q150/1.6) + DM150/(R150/1.37))</f>
        <v>0</v>
      </c>
      <c r="U150">
        <f>(DH150*DK150)</f>
        <v>0</v>
      </c>
      <c r="V150">
        <f>(EA150+(U150+2*0.95*5.67E-8*(((EA150+$B$7)+273)^4-(EA150+273)^4)-44100*J150)/(1.84*29.3*R150+8*0.95*5.67E-8*(EA150+273)^3))</f>
        <v>0</v>
      </c>
      <c r="W150">
        <f>($C$7*EB150+$D$7*EC150+$E$7*V150)</f>
        <v>0</v>
      </c>
      <c r="X150">
        <f>0.61365*exp(17.502*W150/(240.97+W150))</f>
        <v>0</v>
      </c>
      <c r="Y150">
        <f>(Z150/AA150*100)</f>
        <v>0</v>
      </c>
      <c r="Z150">
        <f>DT150*(DY150+DZ150)/1000</f>
        <v>0</v>
      </c>
      <c r="AA150">
        <f>0.61365*exp(17.502*EA150/(240.97+EA150))</f>
        <v>0</v>
      </c>
      <c r="AB150">
        <f>(X150-DT150*(DY150+DZ150)/1000)</f>
        <v>0</v>
      </c>
      <c r="AC150">
        <f>(-J150*44100)</f>
        <v>0</v>
      </c>
      <c r="AD150">
        <f>2*29.3*R150*0.92*(EA150-W150)</f>
        <v>0</v>
      </c>
      <c r="AE150">
        <f>2*0.95*5.67E-8*(((EA150+$B$7)+273)^4-(W150+273)^4)</f>
        <v>0</v>
      </c>
      <c r="AF150">
        <f>U150+AE150+AC150+AD150</f>
        <v>0</v>
      </c>
      <c r="AG150">
        <f>DX150*AU150*(DS150-DR150*(1000-AU150*DU150)/(1000-AU150*DT150))/(100*DL150)</f>
        <v>0</v>
      </c>
      <c r="AH150">
        <f>1000*DX150*AU150*(DT150-DU150)/(100*DL150*(1000-AU150*DT150))</f>
        <v>0</v>
      </c>
      <c r="AI150">
        <f>(AJ150 - AK150 - DY150*1E3/(8.314*(EA150+273.15)) * AM150/DX150 * AL150) * DX150/(100*DL150) * (1000 - DU150)/1000</f>
        <v>0</v>
      </c>
      <c r="AJ150">
        <v>623.121361720957</v>
      </c>
      <c r="AK150">
        <v>588.333466666666</v>
      </c>
      <c r="AL150">
        <v>3.4103475575296</v>
      </c>
      <c r="AM150">
        <v>64.8317152788884</v>
      </c>
      <c r="AN150">
        <f>(AP150 - AO150 + DY150*1E3/(8.314*(EA150+273.15)) * AR150/DX150 * AQ150) * DX150/(100*DL150) * 1000/(1000 - AP150)</f>
        <v>0</v>
      </c>
      <c r="AO150">
        <v>25.3276532757161</v>
      </c>
      <c r="AP150">
        <v>34.9978024242424</v>
      </c>
      <c r="AQ150">
        <v>-0.000113214946103972</v>
      </c>
      <c r="AR150">
        <v>110.920641210874</v>
      </c>
      <c r="AS150">
        <v>0</v>
      </c>
      <c r="AT150">
        <v>0</v>
      </c>
      <c r="AU150">
        <f>IF(AS150*$H$13&gt;=AW150,1.0,(AW150/(AW150-AS150*$H$13)))</f>
        <v>0</v>
      </c>
      <c r="AV150">
        <f>(AU150-1)*100</f>
        <v>0</v>
      </c>
      <c r="AW150">
        <f>MAX(0,($B$13+$C$13*EF150)/(1+$D$13*EF150)*DY150/(EA150+273)*$E$13)</f>
        <v>0</v>
      </c>
      <c r="AX150" t="s">
        <v>437</v>
      </c>
      <c r="AY150" t="s">
        <v>437</v>
      </c>
      <c r="AZ150">
        <v>0</v>
      </c>
      <c r="BA150">
        <v>0</v>
      </c>
      <c r="BB150">
        <f>1-AZ150/BA150</f>
        <v>0</v>
      </c>
      <c r="BC150">
        <v>0</v>
      </c>
      <c r="BD150" t="s">
        <v>437</v>
      </c>
      <c r="BE150" t="s">
        <v>437</v>
      </c>
      <c r="BF150">
        <v>0</v>
      </c>
      <c r="BG150">
        <v>0</v>
      </c>
      <c r="BH150">
        <f>1-BF150/BG150</f>
        <v>0</v>
      </c>
      <c r="BI150">
        <v>0.5</v>
      </c>
      <c r="BJ150">
        <f>DI150</f>
        <v>0</v>
      </c>
      <c r="BK150">
        <f>L150</f>
        <v>0</v>
      </c>
      <c r="BL150">
        <f>BH150*BI150*BJ150</f>
        <v>0</v>
      </c>
      <c r="BM150">
        <f>(BK150-BC150)/BJ150</f>
        <v>0</v>
      </c>
      <c r="BN150">
        <f>(BA150-BG150)/BG150</f>
        <v>0</v>
      </c>
      <c r="BO150">
        <f>AZ150/(BB150+AZ150/BG150)</f>
        <v>0</v>
      </c>
      <c r="BP150" t="s">
        <v>437</v>
      </c>
      <c r="BQ150">
        <v>0</v>
      </c>
      <c r="BR150">
        <f>IF(BQ150&lt;&gt;0, BQ150, BO150)</f>
        <v>0</v>
      </c>
      <c r="BS150">
        <f>1-BR150/BG150</f>
        <v>0</v>
      </c>
      <c r="BT150">
        <f>(BG150-BF150)/(BG150-BR150)</f>
        <v>0</v>
      </c>
      <c r="BU150">
        <f>(BA150-BG150)/(BA150-BR150)</f>
        <v>0</v>
      </c>
      <c r="BV150">
        <f>(BG150-BF150)/(BG150-AZ150)</f>
        <v>0</v>
      </c>
      <c r="BW150">
        <f>(BA150-BG150)/(BA150-AZ150)</f>
        <v>0</v>
      </c>
      <c r="BX150">
        <f>(BT150*BR150/BF150)</f>
        <v>0</v>
      </c>
      <c r="BY150">
        <f>(1-BX150)</f>
        <v>0</v>
      </c>
      <c r="DH150">
        <f>$B$11*EG150+$C$11*EH150+$F$11*ES150*(1-EV150)</f>
        <v>0</v>
      </c>
      <c r="DI150">
        <f>DH150*DJ150</f>
        <v>0</v>
      </c>
      <c r="DJ150">
        <f>($B$11*$D$9+$C$11*$D$9+$F$11*((FF150+EX150)/MAX(FF150+EX150+FG150, 0.1)*$I$9+FG150/MAX(FF150+EX150+FG150, 0.1)*$J$9))/($B$11+$C$11+$F$11)</f>
        <v>0</v>
      </c>
      <c r="DK150">
        <f>($B$11*$K$9+$C$11*$K$9+$F$11*((FF150+EX150)/MAX(FF150+EX150+FG150, 0.1)*$P$9+FG150/MAX(FF150+EX150+FG150, 0.1)*$Q$9))/($B$11+$C$11+$F$11)</f>
        <v>0</v>
      </c>
      <c r="DL150">
        <v>6</v>
      </c>
      <c r="DM150">
        <v>0.5</v>
      </c>
      <c r="DN150" t="s">
        <v>438</v>
      </c>
      <c r="DO150">
        <v>2</v>
      </c>
      <c r="DP150" t="b">
        <v>1</v>
      </c>
      <c r="DQ150">
        <v>1761410173.94615</v>
      </c>
      <c r="DR150">
        <v>544.397923076923</v>
      </c>
      <c r="DS150">
        <v>591.321461538461</v>
      </c>
      <c r="DT150">
        <v>35.0187307692308</v>
      </c>
      <c r="DU150">
        <v>25.3249615384615</v>
      </c>
      <c r="DV150">
        <v>543.300615384615</v>
      </c>
      <c r="DW150">
        <v>34.7035307692308</v>
      </c>
      <c r="DX150">
        <v>500.010615384615</v>
      </c>
      <c r="DY150">
        <v>90.2909538461539</v>
      </c>
      <c r="DZ150">
        <v>0.0360959153846154</v>
      </c>
      <c r="EA150">
        <v>36.9370153846154</v>
      </c>
      <c r="EB150">
        <v>36.0129307692308</v>
      </c>
      <c r="EC150">
        <v>999.9</v>
      </c>
      <c r="ED150">
        <v>0</v>
      </c>
      <c r="EE150">
        <v>0</v>
      </c>
      <c r="EF150">
        <v>10012.7938461538</v>
      </c>
      <c r="EG150">
        <v>0</v>
      </c>
      <c r="EH150">
        <v>1226.45769230769</v>
      </c>
      <c r="EI150">
        <v>-46.9235230769231</v>
      </c>
      <c r="EJ150">
        <v>564.153615384615</v>
      </c>
      <c r="EK150">
        <v>606.685846153846</v>
      </c>
      <c r="EL150">
        <v>9.69377076923077</v>
      </c>
      <c r="EM150">
        <v>591.321461538461</v>
      </c>
      <c r="EN150">
        <v>25.3249615384615</v>
      </c>
      <c r="EO150">
        <v>3.16187461538462</v>
      </c>
      <c r="EP150">
        <v>2.28661461538462</v>
      </c>
      <c r="EQ150">
        <v>24.9058461538462</v>
      </c>
      <c r="ER150">
        <v>19.5824</v>
      </c>
      <c r="ES150">
        <v>1199.99538461538</v>
      </c>
      <c r="ET150">
        <v>0.967001461538462</v>
      </c>
      <c r="EU150">
        <v>0.0329982538461538</v>
      </c>
      <c r="EV150">
        <v>0</v>
      </c>
      <c r="EW150">
        <v>1439.44923076923</v>
      </c>
      <c r="EX150">
        <v>5.00059</v>
      </c>
      <c r="EY150">
        <v>17635.8846153846</v>
      </c>
      <c r="EZ150">
        <v>10358.6615384615</v>
      </c>
      <c r="FA150">
        <v>49.7547692307692</v>
      </c>
      <c r="FB150">
        <v>51.3556153846154</v>
      </c>
      <c r="FC150">
        <v>49.875</v>
      </c>
      <c r="FD150">
        <v>51.1201538461538</v>
      </c>
      <c r="FE150">
        <v>50.9806153846154</v>
      </c>
      <c r="FF150">
        <v>1155.55923076923</v>
      </c>
      <c r="FG150">
        <v>39.4361538461538</v>
      </c>
      <c r="FH150">
        <v>0</v>
      </c>
      <c r="FI150">
        <v>1761410142.1</v>
      </c>
      <c r="FJ150">
        <v>0</v>
      </c>
      <c r="FK150">
        <v>1439.32961538462</v>
      </c>
      <c r="FL150">
        <v>-8.31897435382058</v>
      </c>
      <c r="FM150">
        <v>-91.4290598905778</v>
      </c>
      <c r="FN150">
        <v>17634.7423076923</v>
      </c>
      <c r="FO150">
        <v>15</v>
      </c>
      <c r="FP150">
        <v>0</v>
      </c>
      <c r="FQ150" t="s">
        <v>439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-46.3881047619048</v>
      </c>
      <c r="GD150">
        <v>-6.91048051948064</v>
      </c>
      <c r="GE150">
        <v>0.859177262865435</v>
      </c>
      <c r="GF150">
        <v>0</v>
      </c>
      <c r="GG150">
        <v>1439.92235294118</v>
      </c>
      <c r="GH150">
        <v>-8.39022154886005</v>
      </c>
      <c r="GI150">
        <v>0.852091057076747</v>
      </c>
      <c r="GJ150">
        <v>-1</v>
      </c>
      <c r="GK150">
        <v>9.70709809523809</v>
      </c>
      <c r="GL150">
        <v>-0.214264675324666</v>
      </c>
      <c r="GM150">
        <v>0.0216920377358556</v>
      </c>
      <c r="GN150">
        <v>0</v>
      </c>
      <c r="GO150">
        <v>0</v>
      </c>
      <c r="GP150">
        <v>2</v>
      </c>
      <c r="GQ150" t="s">
        <v>473</v>
      </c>
      <c r="GR150">
        <v>3.13045</v>
      </c>
      <c r="GS150">
        <v>2.7142</v>
      </c>
      <c r="GT150">
        <v>0.109612</v>
      </c>
      <c r="GU150">
        <v>0.116195</v>
      </c>
      <c r="GV150">
        <v>0.131362</v>
      </c>
      <c r="GW150">
        <v>0.104768</v>
      </c>
      <c r="GX150">
        <v>32839.7</v>
      </c>
      <c r="GY150">
        <v>34684.6</v>
      </c>
      <c r="GZ150">
        <v>33431.5</v>
      </c>
      <c r="HA150">
        <v>35596.2</v>
      </c>
      <c r="HB150">
        <v>41221.9</v>
      </c>
      <c r="HC150">
        <v>45831.8</v>
      </c>
      <c r="HD150">
        <v>52318.4</v>
      </c>
      <c r="HE150">
        <v>56962.7</v>
      </c>
      <c r="HF150">
        <v>1.81927</v>
      </c>
      <c r="HG150">
        <v>1.68082</v>
      </c>
      <c r="HH150">
        <v>-0.0126362</v>
      </c>
      <c r="HI150">
        <v>0</v>
      </c>
      <c r="HJ150">
        <v>36.2189</v>
      </c>
      <c r="HK150">
        <v>999.9</v>
      </c>
      <c r="HL150">
        <v>58.943</v>
      </c>
      <c r="HM150">
        <v>28.822</v>
      </c>
      <c r="HN150">
        <v>25.9827</v>
      </c>
      <c r="HO150">
        <v>55.6091</v>
      </c>
      <c r="HP150">
        <v>43.734</v>
      </c>
      <c r="HQ150">
        <v>1</v>
      </c>
      <c r="HR150">
        <v>1.06057</v>
      </c>
      <c r="HS150">
        <v>2.98071</v>
      </c>
      <c r="HT150">
        <v>20.1088</v>
      </c>
      <c r="HU150">
        <v>5.19108</v>
      </c>
      <c r="HV150">
        <v>12.0099</v>
      </c>
      <c r="HW150">
        <v>4.972</v>
      </c>
      <c r="HX150">
        <v>3.29495</v>
      </c>
      <c r="HY150">
        <v>9999</v>
      </c>
      <c r="HZ150">
        <v>9999</v>
      </c>
      <c r="IA150">
        <v>999.9</v>
      </c>
      <c r="IB150">
        <v>9999</v>
      </c>
      <c r="IC150">
        <v>1.86316</v>
      </c>
      <c r="ID150">
        <v>1.86805</v>
      </c>
      <c r="IE150">
        <v>1.86783</v>
      </c>
      <c r="IF150">
        <v>1.86901</v>
      </c>
      <c r="IG150">
        <v>1.86981</v>
      </c>
      <c r="IH150">
        <v>1.8659</v>
      </c>
      <c r="II150">
        <v>1.86697</v>
      </c>
      <c r="IJ150">
        <v>1.86838</v>
      </c>
      <c r="IK150">
        <v>5</v>
      </c>
      <c r="IL150">
        <v>0</v>
      </c>
      <c r="IM150">
        <v>0</v>
      </c>
      <c r="IN150">
        <v>0</v>
      </c>
      <c r="IO150" t="s">
        <v>441</v>
      </c>
      <c r="IP150" t="s">
        <v>442</v>
      </c>
      <c r="IQ150" t="s">
        <v>443</v>
      </c>
      <c r="IR150" t="s">
        <v>443</v>
      </c>
      <c r="IS150" t="s">
        <v>443</v>
      </c>
      <c r="IT150" t="s">
        <v>443</v>
      </c>
      <c r="IU150">
        <v>0</v>
      </c>
      <c r="IV150">
        <v>100</v>
      </c>
      <c r="IW150">
        <v>100</v>
      </c>
      <c r="IX150">
        <v>1.097</v>
      </c>
      <c r="IY150">
        <v>0.3152</v>
      </c>
      <c r="IZ150">
        <v>1.09748391826392</v>
      </c>
      <c r="JA150">
        <v>0</v>
      </c>
      <c r="JB150">
        <v>0</v>
      </c>
      <c r="JC150">
        <v>0</v>
      </c>
      <c r="JD150">
        <v>0.315191680746845</v>
      </c>
      <c r="JE150">
        <v>0</v>
      </c>
      <c r="JF150">
        <v>0</v>
      </c>
      <c r="JG150">
        <v>0</v>
      </c>
      <c r="JH150">
        <v>5</v>
      </c>
      <c r="JI150">
        <v>2273</v>
      </c>
      <c r="JJ150">
        <v>0</v>
      </c>
      <c r="JK150">
        <v>25</v>
      </c>
      <c r="JL150">
        <v>29356836.4</v>
      </c>
      <c r="JM150">
        <v>29356836.4</v>
      </c>
      <c r="JN150">
        <v>1.40137</v>
      </c>
      <c r="JO150">
        <v>2.62451</v>
      </c>
      <c r="JP150">
        <v>1.54785</v>
      </c>
      <c r="JQ150">
        <v>2.32178</v>
      </c>
      <c r="JR150">
        <v>1.64673</v>
      </c>
      <c r="JS150">
        <v>2.28516</v>
      </c>
      <c r="JT150">
        <v>33.0652</v>
      </c>
      <c r="JU150">
        <v>24.1838</v>
      </c>
      <c r="JV150">
        <v>18</v>
      </c>
      <c r="JW150">
        <v>503.34</v>
      </c>
      <c r="JX150">
        <v>406.885</v>
      </c>
      <c r="JY150">
        <v>32.6701</v>
      </c>
      <c r="JZ150">
        <v>39.9796</v>
      </c>
      <c r="KA150">
        <v>30.0015</v>
      </c>
      <c r="KB150">
        <v>39.5364</v>
      </c>
      <c r="KC150">
        <v>39.4275</v>
      </c>
      <c r="KD150">
        <v>28.1889</v>
      </c>
      <c r="KE150">
        <v>0</v>
      </c>
      <c r="KF150">
        <v>100</v>
      </c>
      <c r="KG150">
        <v>32.6674</v>
      </c>
      <c r="KH150">
        <v>643.02</v>
      </c>
      <c r="KI150">
        <v>30.3724</v>
      </c>
      <c r="KJ150">
        <v>94.9864</v>
      </c>
      <c r="KK150">
        <v>92.2471</v>
      </c>
    </row>
    <row r="151" spans="1:297">
      <c r="A151">
        <v>135</v>
      </c>
      <c r="B151">
        <v>1761410187.1</v>
      </c>
      <c r="C151">
        <v>2006.09999990463</v>
      </c>
      <c r="D151" t="s">
        <v>713</v>
      </c>
      <c r="E151" t="s">
        <v>714</v>
      </c>
      <c r="F151">
        <v>5</v>
      </c>
      <c r="G151" t="s">
        <v>638</v>
      </c>
      <c r="H151" t="s">
        <v>436</v>
      </c>
      <c r="I151">
        <v>1761410178.94615</v>
      </c>
      <c r="J151">
        <f>(K151)/1000</f>
        <v>0</v>
      </c>
      <c r="K151">
        <f>IF(DP151, AN151, AH151)</f>
        <v>0</v>
      </c>
      <c r="L151">
        <f>IF(DP151, AI151, AG151)</f>
        <v>0</v>
      </c>
      <c r="M151">
        <f>DR151 - IF(AU151&gt;1, L151*DL151*100.0/(AW151), 0)</f>
        <v>0</v>
      </c>
      <c r="N151">
        <f>((T151-J151/2)*M151-L151)/(T151+J151/2)</f>
        <v>0</v>
      </c>
      <c r="O151">
        <f>N151*(DY151+DZ151)/1000.0</f>
        <v>0</v>
      </c>
      <c r="P151">
        <f>(DR151 - IF(AU151&gt;1, L151*DL151*100.0/(AW151), 0))*(DY151+DZ151)/1000.0</f>
        <v>0</v>
      </c>
      <c r="Q151">
        <f>2.0/((1/S151-1/R151)+SIGN(S151)*SQRT((1/S151-1/R151)*(1/S151-1/R151) + 4*DM151/((DM151+1)*(DM151+1))*(2*1/S151*1/R151-1/R151*1/R151)))</f>
        <v>0</v>
      </c>
      <c r="R151">
        <f>IF(LEFT(DN151,1)&lt;&gt;"0",IF(LEFT(DN151,1)="1",3.0,DO151),$D$5+$E$5*(EF151*DY151/($K$5*1000))+$F$5*(EF151*DY151/($K$5*1000))*MAX(MIN(DL151,$J$5),$I$5)*MAX(MIN(DL151,$J$5),$I$5)+$G$5*MAX(MIN(DL151,$J$5),$I$5)*(EF151*DY151/($K$5*1000))+$H$5*(EF151*DY151/($K$5*1000))*(EF151*DY151/($K$5*1000)))</f>
        <v>0</v>
      </c>
      <c r="S151">
        <f>J151*(1000-(1000*0.61365*exp(17.502*W151/(240.97+W151))/(DY151+DZ151)+DT151)/2)/(1000*0.61365*exp(17.502*W151/(240.97+W151))/(DY151+DZ151)-DT151)</f>
        <v>0</v>
      </c>
      <c r="T151">
        <f>1/((DM151+1)/(Q151/1.6)+1/(R151/1.37)) + DM151/((DM151+1)/(Q151/1.6) + DM151/(R151/1.37))</f>
        <v>0</v>
      </c>
      <c r="U151">
        <f>(DH151*DK151)</f>
        <v>0</v>
      </c>
      <c r="V151">
        <f>(EA151+(U151+2*0.95*5.67E-8*(((EA151+$B$7)+273)^4-(EA151+273)^4)-44100*J151)/(1.84*29.3*R151+8*0.95*5.67E-8*(EA151+273)^3))</f>
        <v>0</v>
      </c>
      <c r="W151">
        <f>($C$7*EB151+$D$7*EC151+$E$7*V151)</f>
        <v>0</v>
      </c>
      <c r="X151">
        <f>0.61365*exp(17.502*W151/(240.97+W151))</f>
        <v>0</v>
      </c>
      <c r="Y151">
        <f>(Z151/AA151*100)</f>
        <v>0</v>
      </c>
      <c r="Z151">
        <f>DT151*(DY151+DZ151)/1000</f>
        <v>0</v>
      </c>
      <c r="AA151">
        <f>0.61365*exp(17.502*EA151/(240.97+EA151))</f>
        <v>0</v>
      </c>
      <c r="AB151">
        <f>(X151-DT151*(DY151+DZ151)/1000)</f>
        <v>0</v>
      </c>
      <c r="AC151">
        <f>(-J151*44100)</f>
        <v>0</v>
      </c>
      <c r="AD151">
        <f>2*29.3*R151*0.92*(EA151-W151)</f>
        <v>0</v>
      </c>
      <c r="AE151">
        <f>2*0.95*5.67E-8*(((EA151+$B$7)+273)^4-(W151+273)^4)</f>
        <v>0</v>
      </c>
      <c r="AF151">
        <f>U151+AE151+AC151+AD151</f>
        <v>0</v>
      </c>
      <c r="AG151">
        <f>DX151*AU151*(DS151-DR151*(1000-AU151*DU151)/(1000-AU151*DT151))/(100*DL151)</f>
        <v>0</v>
      </c>
      <c r="AH151">
        <f>1000*DX151*AU151*(DT151-DU151)/(100*DL151*(1000-AU151*DT151))</f>
        <v>0</v>
      </c>
      <c r="AI151">
        <f>(AJ151 - AK151 - DY151*1E3/(8.314*(EA151+273.15)) * AM151/DX151 * AL151) * DX151/(100*DL151) * (1000 - DU151)/1000</f>
        <v>0</v>
      </c>
      <c r="AJ151">
        <v>639.505451373793</v>
      </c>
      <c r="AK151">
        <v>604.807242424242</v>
      </c>
      <c r="AL151">
        <v>3.27816981509489</v>
      </c>
      <c r="AM151">
        <v>64.8317152788884</v>
      </c>
      <c r="AN151">
        <f>(AP151 - AO151 + DY151*1E3/(8.314*(EA151+273.15)) * AR151/DX151 * AQ151) * DX151/(100*DL151) * 1000/(1000 - AP151)</f>
        <v>0</v>
      </c>
      <c r="AO151">
        <v>25.3290272703016</v>
      </c>
      <c r="AP151">
        <v>34.9747381818182</v>
      </c>
      <c r="AQ151">
        <v>-0.000364940781660122</v>
      </c>
      <c r="AR151">
        <v>110.920641210874</v>
      </c>
      <c r="AS151">
        <v>0</v>
      </c>
      <c r="AT151">
        <v>0</v>
      </c>
      <c r="AU151">
        <f>IF(AS151*$H$13&gt;=AW151,1.0,(AW151/(AW151-AS151*$H$13)))</f>
        <v>0</v>
      </c>
      <c r="AV151">
        <f>(AU151-1)*100</f>
        <v>0</v>
      </c>
      <c r="AW151">
        <f>MAX(0,($B$13+$C$13*EF151)/(1+$D$13*EF151)*DY151/(EA151+273)*$E$13)</f>
        <v>0</v>
      </c>
      <c r="AX151" t="s">
        <v>437</v>
      </c>
      <c r="AY151" t="s">
        <v>437</v>
      </c>
      <c r="AZ151">
        <v>0</v>
      </c>
      <c r="BA151">
        <v>0</v>
      </c>
      <c r="BB151">
        <f>1-AZ151/BA151</f>
        <v>0</v>
      </c>
      <c r="BC151">
        <v>0</v>
      </c>
      <c r="BD151" t="s">
        <v>437</v>
      </c>
      <c r="BE151" t="s">
        <v>437</v>
      </c>
      <c r="BF151">
        <v>0</v>
      </c>
      <c r="BG151">
        <v>0</v>
      </c>
      <c r="BH151">
        <f>1-BF151/BG151</f>
        <v>0</v>
      </c>
      <c r="BI151">
        <v>0.5</v>
      </c>
      <c r="BJ151">
        <f>DI151</f>
        <v>0</v>
      </c>
      <c r="BK151">
        <f>L151</f>
        <v>0</v>
      </c>
      <c r="BL151">
        <f>BH151*BI151*BJ151</f>
        <v>0</v>
      </c>
      <c r="BM151">
        <f>(BK151-BC151)/BJ151</f>
        <v>0</v>
      </c>
      <c r="BN151">
        <f>(BA151-BG151)/BG151</f>
        <v>0</v>
      </c>
      <c r="BO151">
        <f>AZ151/(BB151+AZ151/BG151)</f>
        <v>0</v>
      </c>
      <c r="BP151" t="s">
        <v>437</v>
      </c>
      <c r="BQ151">
        <v>0</v>
      </c>
      <c r="BR151">
        <f>IF(BQ151&lt;&gt;0, BQ151, BO151)</f>
        <v>0</v>
      </c>
      <c r="BS151">
        <f>1-BR151/BG151</f>
        <v>0</v>
      </c>
      <c r="BT151">
        <f>(BG151-BF151)/(BG151-BR151)</f>
        <v>0</v>
      </c>
      <c r="BU151">
        <f>(BA151-BG151)/(BA151-BR151)</f>
        <v>0</v>
      </c>
      <c r="BV151">
        <f>(BG151-BF151)/(BG151-AZ151)</f>
        <v>0</v>
      </c>
      <c r="BW151">
        <f>(BA151-BG151)/(BA151-AZ151)</f>
        <v>0</v>
      </c>
      <c r="BX151">
        <f>(BT151*BR151/BF151)</f>
        <v>0</v>
      </c>
      <c r="BY151">
        <f>(1-BX151)</f>
        <v>0</v>
      </c>
      <c r="DH151">
        <f>$B$11*EG151+$C$11*EH151+$F$11*ES151*(1-EV151)</f>
        <v>0</v>
      </c>
      <c r="DI151">
        <f>DH151*DJ151</f>
        <v>0</v>
      </c>
      <c r="DJ151">
        <f>($B$11*$D$9+$C$11*$D$9+$F$11*((FF151+EX151)/MAX(FF151+EX151+FG151, 0.1)*$I$9+FG151/MAX(FF151+EX151+FG151, 0.1)*$J$9))/($B$11+$C$11+$F$11)</f>
        <v>0</v>
      </c>
      <c r="DK151">
        <f>($B$11*$K$9+$C$11*$K$9+$F$11*((FF151+EX151)/MAX(FF151+EX151+FG151, 0.1)*$P$9+FG151/MAX(FF151+EX151+FG151, 0.1)*$Q$9))/($B$11+$C$11+$F$11)</f>
        <v>0</v>
      </c>
      <c r="DL151">
        <v>6</v>
      </c>
      <c r="DM151">
        <v>0.5</v>
      </c>
      <c r="DN151" t="s">
        <v>438</v>
      </c>
      <c r="DO151">
        <v>2</v>
      </c>
      <c r="DP151" t="b">
        <v>1</v>
      </c>
      <c r="DQ151">
        <v>1761410178.94615</v>
      </c>
      <c r="DR151">
        <v>560.656153846154</v>
      </c>
      <c r="DS151">
        <v>607.713230769231</v>
      </c>
      <c r="DT151">
        <v>35.0016</v>
      </c>
      <c r="DU151">
        <v>25.3265923076923</v>
      </c>
      <c r="DV151">
        <v>559.558692307692</v>
      </c>
      <c r="DW151">
        <v>34.6864</v>
      </c>
      <c r="DX151">
        <v>500.026538461539</v>
      </c>
      <c r="DY151">
        <v>90.2917923076923</v>
      </c>
      <c r="DZ151">
        <v>0.0360544769230769</v>
      </c>
      <c r="EA151">
        <v>36.9384923076923</v>
      </c>
      <c r="EB151">
        <v>36.0132230769231</v>
      </c>
      <c r="EC151">
        <v>999.9</v>
      </c>
      <c r="ED151">
        <v>0</v>
      </c>
      <c r="EE151">
        <v>0</v>
      </c>
      <c r="EF151">
        <v>10005.6746153846</v>
      </c>
      <c r="EG151">
        <v>0</v>
      </c>
      <c r="EH151">
        <v>1226.40615384615</v>
      </c>
      <c r="EI151">
        <v>-47.0570923076923</v>
      </c>
      <c r="EJ151">
        <v>580.991538461538</v>
      </c>
      <c r="EK151">
        <v>623.504538461538</v>
      </c>
      <c r="EL151">
        <v>9.67502538461538</v>
      </c>
      <c r="EM151">
        <v>607.713230769231</v>
      </c>
      <c r="EN151">
        <v>25.3265923076923</v>
      </c>
      <c r="EO151">
        <v>3.16035769230769</v>
      </c>
      <c r="EP151">
        <v>2.28678230769231</v>
      </c>
      <c r="EQ151">
        <v>24.8978</v>
      </c>
      <c r="ER151">
        <v>19.5835846153846</v>
      </c>
      <c r="ES151">
        <v>1200.00846153846</v>
      </c>
      <c r="ET151">
        <v>0.967002076923077</v>
      </c>
      <c r="EU151">
        <v>0.0329976076923077</v>
      </c>
      <c r="EV151">
        <v>0</v>
      </c>
      <c r="EW151">
        <v>1438.67</v>
      </c>
      <c r="EX151">
        <v>5.00059</v>
      </c>
      <c r="EY151">
        <v>17627.7076923077</v>
      </c>
      <c r="EZ151">
        <v>10358.7846153846</v>
      </c>
      <c r="FA151">
        <v>49.7690769230769</v>
      </c>
      <c r="FB151">
        <v>51.3701538461538</v>
      </c>
      <c r="FC151">
        <v>49.8797692307692</v>
      </c>
      <c r="FD151">
        <v>51.125</v>
      </c>
      <c r="FE151">
        <v>50.9951538461538</v>
      </c>
      <c r="FF151">
        <v>1155.57230769231</v>
      </c>
      <c r="FG151">
        <v>39.4361538461539</v>
      </c>
      <c r="FH151">
        <v>0</v>
      </c>
      <c r="FI151">
        <v>1761410146.9</v>
      </c>
      <c r="FJ151">
        <v>0</v>
      </c>
      <c r="FK151">
        <v>1438.62</v>
      </c>
      <c r="FL151">
        <v>-8.68444443373711</v>
      </c>
      <c r="FM151">
        <v>-110.283760703859</v>
      </c>
      <c r="FN151">
        <v>17626.9</v>
      </c>
      <c r="FO151">
        <v>15</v>
      </c>
      <c r="FP151">
        <v>0</v>
      </c>
      <c r="FQ151" t="s">
        <v>439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-46.9495142857143</v>
      </c>
      <c r="GD151">
        <v>-3.23688311688317</v>
      </c>
      <c r="GE151">
        <v>0.549780586784802</v>
      </c>
      <c r="GF151">
        <v>0</v>
      </c>
      <c r="GG151">
        <v>1439.06</v>
      </c>
      <c r="GH151">
        <v>-8.79755538154118</v>
      </c>
      <c r="GI151">
        <v>0.895491977827228</v>
      </c>
      <c r="GJ151">
        <v>-1</v>
      </c>
      <c r="GK151">
        <v>9.68562</v>
      </c>
      <c r="GL151">
        <v>-0.224584675324654</v>
      </c>
      <c r="GM151">
        <v>0.0227198736163485</v>
      </c>
      <c r="GN151">
        <v>0</v>
      </c>
      <c r="GO151">
        <v>0</v>
      </c>
      <c r="GP151">
        <v>2</v>
      </c>
      <c r="GQ151" t="s">
        <v>473</v>
      </c>
      <c r="GR151">
        <v>3.13032</v>
      </c>
      <c r="GS151">
        <v>2.71395</v>
      </c>
      <c r="GT151">
        <v>0.111809</v>
      </c>
      <c r="GU151">
        <v>0.118485</v>
      </c>
      <c r="GV151">
        <v>0.131305</v>
      </c>
      <c r="GW151">
        <v>0.104773</v>
      </c>
      <c r="GX151">
        <v>32757.7</v>
      </c>
      <c r="GY151">
        <v>34593.4</v>
      </c>
      <c r="GZ151">
        <v>33430.6</v>
      </c>
      <c r="HA151">
        <v>35595</v>
      </c>
      <c r="HB151">
        <v>41223.6</v>
      </c>
      <c r="HC151">
        <v>45830.5</v>
      </c>
      <c r="HD151">
        <v>52316.7</v>
      </c>
      <c r="HE151">
        <v>56961.1</v>
      </c>
      <c r="HF151">
        <v>1.819</v>
      </c>
      <c r="HG151">
        <v>1.6809</v>
      </c>
      <c r="HH151">
        <v>-0.0123754</v>
      </c>
      <c r="HI151">
        <v>0</v>
      </c>
      <c r="HJ151">
        <v>36.2223</v>
      </c>
      <c r="HK151">
        <v>999.9</v>
      </c>
      <c r="HL151">
        <v>58.943</v>
      </c>
      <c r="HM151">
        <v>28.822</v>
      </c>
      <c r="HN151">
        <v>25.9858</v>
      </c>
      <c r="HO151">
        <v>56.0391</v>
      </c>
      <c r="HP151">
        <v>43.5577</v>
      </c>
      <c r="HQ151">
        <v>1</v>
      </c>
      <c r="HR151">
        <v>1.06206</v>
      </c>
      <c r="HS151">
        <v>2.96818</v>
      </c>
      <c r="HT151">
        <v>20.1091</v>
      </c>
      <c r="HU151">
        <v>5.19138</v>
      </c>
      <c r="HV151">
        <v>12.0099</v>
      </c>
      <c r="HW151">
        <v>4.97195</v>
      </c>
      <c r="HX151">
        <v>3.29495</v>
      </c>
      <c r="HY151">
        <v>9999</v>
      </c>
      <c r="HZ151">
        <v>9999</v>
      </c>
      <c r="IA151">
        <v>999.9</v>
      </c>
      <c r="IB151">
        <v>9999</v>
      </c>
      <c r="IC151">
        <v>1.86317</v>
      </c>
      <c r="ID151">
        <v>1.86806</v>
      </c>
      <c r="IE151">
        <v>1.86783</v>
      </c>
      <c r="IF151">
        <v>1.86903</v>
      </c>
      <c r="IG151">
        <v>1.86981</v>
      </c>
      <c r="IH151">
        <v>1.86588</v>
      </c>
      <c r="II151">
        <v>1.86701</v>
      </c>
      <c r="IJ151">
        <v>1.86841</v>
      </c>
      <c r="IK151">
        <v>5</v>
      </c>
      <c r="IL151">
        <v>0</v>
      </c>
      <c r="IM151">
        <v>0</v>
      </c>
      <c r="IN151">
        <v>0</v>
      </c>
      <c r="IO151" t="s">
        <v>441</v>
      </c>
      <c r="IP151" t="s">
        <v>442</v>
      </c>
      <c r="IQ151" t="s">
        <v>443</v>
      </c>
      <c r="IR151" t="s">
        <v>443</v>
      </c>
      <c r="IS151" t="s">
        <v>443</v>
      </c>
      <c r="IT151" t="s">
        <v>443</v>
      </c>
      <c r="IU151">
        <v>0</v>
      </c>
      <c r="IV151">
        <v>100</v>
      </c>
      <c r="IW151">
        <v>100</v>
      </c>
      <c r="IX151">
        <v>1.098</v>
      </c>
      <c r="IY151">
        <v>0.3152</v>
      </c>
      <c r="IZ151">
        <v>1.09748391826392</v>
      </c>
      <c r="JA151">
        <v>0</v>
      </c>
      <c r="JB151">
        <v>0</v>
      </c>
      <c r="JC151">
        <v>0</v>
      </c>
      <c r="JD151">
        <v>0.315191680746845</v>
      </c>
      <c r="JE151">
        <v>0</v>
      </c>
      <c r="JF151">
        <v>0</v>
      </c>
      <c r="JG151">
        <v>0</v>
      </c>
      <c r="JH151">
        <v>5</v>
      </c>
      <c r="JI151">
        <v>2273</v>
      </c>
      <c r="JJ151">
        <v>0</v>
      </c>
      <c r="JK151">
        <v>25</v>
      </c>
      <c r="JL151">
        <v>29356836.5</v>
      </c>
      <c r="JM151">
        <v>29356836.5</v>
      </c>
      <c r="JN151">
        <v>1.43311</v>
      </c>
      <c r="JO151">
        <v>2.62207</v>
      </c>
      <c r="JP151">
        <v>1.54785</v>
      </c>
      <c r="JQ151">
        <v>2.32178</v>
      </c>
      <c r="JR151">
        <v>1.64673</v>
      </c>
      <c r="JS151">
        <v>2.32178</v>
      </c>
      <c r="JT151">
        <v>33.0652</v>
      </c>
      <c r="JU151">
        <v>24.1926</v>
      </c>
      <c r="JV151">
        <v>18</v>
      </c>
      <c r="JW151">
        <v>503.263</v>
      </c>
      <c r="JX151">
        <v>407.015</v>
      </c>
      <c r="JY151">
        <v>32.659</v>
      </c>
      <c r="JZ151">
        <v>39.9961</v>
      </c>
      <c r="KA151">
        <v>30.0014</v>
      </c>
      <c r="KB151">
        <v>39.5525</v>
      </c>
      <c r="KC151">
        <v>39.4424</v>
      </c>
      <c r="KD151">
        <v>28.7931</v>
      </c>
      <c r="KE151">
        <v>0</v>
      </c>
      <c r="KF151">
        <v>100</v>
      </c>
      <c r="KG151">
        <v>32.6597</v>
      </c>
      <c r="KH151">
        <v>656.62</v>
      </c>
      <c r="KI151">
        <v>30.3125</v>
      </c>
      <c r="KJ151">
        <v>94.9835</v>
      </c>
      <c r="KK151">
        <v>92.2443</v>
      </c>
    </row>
    <row r="152" spans="1:297">
      <c r="A152">
        <v>136</v>
      </c>
      <c r="B152">
        <v>1761410192.1</v>
      </c>
      <c r="C152">
        <v>2011.09999990463</v>
      </c>
      <c r="D152" t="s">
        <v>715</v>
      </c>
      <c r="E152" t="s">
        <v>716</v>
      </c>
      <c r="F152">
        <v>5</v>
      </c>
      <c r="G152" t="s">
        <v>638</v>
      </c>
      <c r="H152" t="s">
        <v>436</v>
      </c>
      <c r="I152">
        <v>1761410183.94615</v>
      </c>
      <c r="J152">
        <f>(K152)/1000</f>
        <v>0</v>
      </c>
      <c r="K152">
        <f>IF(DP152, AN152, AH152)</f>
        <v>0</v>
      </c>
      <c r="L152">
        <f>IF(DP152, AI152, AG152)</f>
        <v>0</v>
      </c>
      <c r="M152">
        <f>DR152 - IF(AU152&gt;1, L152*DL152*100.0/(AW152), 0)</f>
        <v>0</v>
      </c>
      <c r="N152">
        <f>((T152-J152/2)*M152-L152)/(T152+J152/2)</f>
        <v>0</v>
      </c>
      <c r="O152">
        <f>N152*(DY152+DZ152)/1000.0</f>
        <v>0</v>
      </c>
      <c r="P152">
        <f>(DR152 - IF(AU152&gt;1, L152*DL152*100.0/(AW152), 0))*(DY152+DZ152)/1000.0</f>
        <v>0</v>
      </c>
      <c r="Q152">
        <f>2.0/((1/S152-1/R152)+SIGN(S152)*SQRT((1/S152-1/R152)*(1/S152-1/R152) + 4*DM152/((DM152+1)*(DM152+1))*(2*1/S152*1/R152-1/R152*1/R152)))</f>
        <v>0</v>
      </c>
      <c r="R152">
        <f>IF(LEFT(DN152,1)&lt;&gt;"0",IF(LEFT(DN152,1)="1",3.0,DO152),$D$5+$E$5*(EF152*DY152/($K$5*1000))+$F$5*(EF152*DY152/($K$5*1000))*MAX(MIN(DL152,$J$5),$I$5)*MAX(MIN(DL152,$J$5),$I$5)+$G$5*MAX(MIN(DL152,$J$5),$I$5)*(EF152*DY152/($K$5*1000))+$H$5*(EF152*DY152/($K$5*1000))*(EF152*DY152/($K$5*1000)))</f>
        <v>0</v>
      </c>
      <c r="S152">
        <f>J152*(1000-(1000*0.61365*exp(17.502*W152/(240.97+W152))/(DY152+DZ152)+DT152)/2)/(1000*0.61365*exp(17.502*W152/(240.97+W152))/(DY152+DZ152)-DT152)</f>
        <v>0</v>
      </c>
      <c r="T152">
        <f>1/((DM152+1)/(Q152/1.6)+1/(R152/1.37)) + DM152/((DM152+1)/(Q152/1.6) + DM152/(R152/1.37))</f>
        <v>0</v>
      </c>
      <c r="U152">
        <f>(DH152*DK152)</f>
        <v>0</v>
      </c>
      <c r="V152">
        <f>(EA152+(U152+2*0.95*5.67E-8*(((EA152+$B$7)+273)^4-(EA152+273)^4)-44100*J152)/(1.84*29.3*R152+8*0.95*5.67E-8*(EA152+273)^3))</f>
        <v>0</v>
      </c>
      <c r="W152">
        <f>($C$7*EB152+$D$7*EC152+$E$7*V152)</f>
        <v>0</v>
      </c>
      <c r="X152">
        <f>0.61365*exp(17.502*W152/(240.97+W152))</f>
        <v>0</v>
      </c>
      <c r="Y152">
        <f>(Z152/AA152*100)</f>
        <v>0</v>
      </c>
      <c r="Z152">
        <f>DT152*(DY152+DZ152)/1000</f>
        <v>0</v>
      </c>
      <c r="AA152">
        <f>0.61365*exp(17.502*EA152/(240.97+EA152))</f>
        <v>0</v>
      </c>
      <c r="AB152">
        <f>(X152-DT152*(DY152+DZ152)/1000)</f>
        <v>0</v>
      </c>
      <c r="AC152">
        <f>(-J152*44100)</f>
        <v>0</v>
      </c>
      <c r="AD152">
        <f>2*29.3*R152*0.92*(EA152-W152)</f>
        <v>0</v>
      </c>
      <c r="AE152">
        <f>2*0.95*5.67E-8*(((EA152+$B$7)+273)^4-(W152+273)^4)</f>
        <v>0</v>
      </c>
      <c r="AF152">
        <f>U152+AE152+AC152+AD152</f>
        <v>0</v>
      </c>
      <c r="AG152">
        <f>DX152*AU152*(DS152-DR152*(1000-AU152*DU152)/(1000-AU152*DT152))/(100*DL152)</f>
        <v>0</v>
      </c>
      <c r="AH152">
        <f>1000*DX152*AU152*(DT152-DU152)/(100*DL152*(1000-AU152*DT152))</f>
        <v>0</v>
      </c>
      <c r="AI152">
        <f>(AJ152 - AK152 - DY152*1E3/(8.314*(EA152+273.15)) * AM152/DX152 * AL152) * DX152/(100*DL152) * (1000 - DU152)/1000</f>
        <v>0</v>
      </c>
      <c r="AJ152">
        <v>657.796827701085</v>
      </c>
      <c r="AK152">
        <v>622.08206060606</v>
      </c>
      <c r="AL152">
        <v>3.47932527072967</v>
      </c>
      <c r="AM152">
        <v>64.8317152788884</v>
      </c>
      <c r="AN152">
        <f>(AP152 - AO152 + DY152*1E3/(8.314*(EA152+273.15)) * AR152/DX152 * AQ152) * DX152/(100*DL152) * 1000/(1000 - AP152)</f>
        <v>0</v>
      </c>
      <c r="AO152">
        <v>25.330626236969</v>
      </c>
      <c r="AP152">
        <v>34.9578224242424</v>
      </c>
      <c r="AQ152">
        <v>-0.000221302463586995</v>
      </c>
      <c r="AR152">
        <v>110.920641210874</v>
      </c>
      <c r="AS152">
        <v>0</v>
      </c>
      <c r="AT152">
        <v>0</v>
      </c>
      <c r="AU152">
        <f>IF(AS152*$H$13&gt;=AW152,1.0,(AW152/(AW152-AS152*$H$13)))</f>
        <v>0</v>
      </c>
      <c r="AV152">
        <f>(AU152-1)*100</f>
        <v>0</v>
      </c>
      <c r="AW152">
        <f>MAX(0,($B$13+$C$13*EF152)/(1+$D$13*EF152)*DY152/(EA152+273)*$E$13)</f>
        <v>0</v>
      </c>
      <c r="AX152" t="s">
        <v>437</v>
      </c>
      <c r="AY152" t="s">
        <v>437</v>
      </c>
      <c r="AZ152">
        <v>0</v>
      </c>
      <c r="BA152">
        <v>0</v>
      </c>
      <c r="BB152">
        <f>1-AZ152/BA152</f>
        <v>0</v>
      </c>
      <c r="BC152">
        <v>0</v>
      </c>
      <c r="BD152" t="s">
        <v>437</v>
      </c>
      <c r="BE152" t="s">
        <v>437</v>
      </c>
      <c r="BF152">
        <v>0</v>
      </c>
      <c r="BG152">
        <v>0</v>
      </c>
      <c r="BH152">
        <f>1-BF152/BG152</f>
        <v>0</v>
      </c>
      <c r="BI152">
        <v>0.5</v>
      </c>
      <c r="BJ152">
        <f>DI152</f>
        <v>0</v>
      </c>
      <c r="BK152">
        <f>L152</f>
        <v>0</v>
      </c>
      <c r="BL152">
        <f>BH152*BI152*BJ152</f>
        <v>0</v>
      </c>
      <c r="BM152">
        <f>(BK152-BC152)/BJ152</f>
        <v>0</v>
      </c>
      <c r="BN152">
        <f>(BA152-BG152)/BG152</f>
        <v>0</v>
      </c>
      <c r="BO152">
        <f>AZ152/(BB152+AZ152/BG152)</f>
        <v>0</v>
      </c>
      <c r="BP152" t="s">
        <v>437</v>
      </c>
      <c r="BQ152">
        <v>0</v>
      </c>
      <c r="BR152">
        <f>IF(BQ152&lt;&gt;0, BQ152, BO152)</f>
        <v>0</v>
      </c>
      <c r="BS152">
        <f>1-BR152/BG152</f>
        <v>0</v>
      </c>
      <c r="BT152">
        <f>(BG152-BF152)/(BG152-BR152)</f>
        <v>0</v>
      </c>
      <c r="BU152">
        <f>(BA152-BG152)/(BA152-BR152)</f>
        <v>0</v>
      </c>
      <c r="BV152">
        <f>(BG152-BF152)/(BG152-AZ152)</f>
        <v>0</v>
      </c>
      <c r="BW152">
        <f>(BA152-BG152)/(BA152-AZ152)</f>
        <v>0</v>
      </c>
      <c r="BX152">
        <f>(BT152*BR152/BF152)</f>
        <v>0</v>
      </c>
      <c r="BY152">
        <f>(1-BX152)</f>
        <v>0</v>
      </c>
      <c r="DH152">
        <f>$B$11*EG152+$C$11*EH152+$F$11*ES152*(1-EV152)</f>
        <v>0</v>
      </c>
      <c r="DI152">
        <f>DH152*DJ152</f>
        <v>0</v>
      </c>
      <c r="DJ152">
        <f>($B$11*$D$9+$C$11*$D$9+$F$11*((FF152+EX152)/MAX(FF152+EX152+FG152, 0.1)*$I$9+FG152/MAX(FF152+EX152+FG152, 0.1)*$J$9))/($B$11+$C$11+$F$11)</f>
        <v>0</v>
      </c>
      <c r="DK152">
        <f>($B$11*$K$9+$C$11*$K$9+$F$11*((FF152+EX152)/MAX(FF152+EX152+FG152, 0.1)*$P$9+FG152/MAX(FF152+EX152+FG152, 0.1)*$Q$9))/($B$11+$C$11+$F$11)</f>
        <v>0</v>
      </c>
      <c r="DL152">
        <v>6</v>
      </c>
      <c r="DM152">
        <v>0.5</v>
      </c>
      <c r="DN152" t="s">
        <v>438</v>
      </c>
      <c r="DO152">
        <v>2</v>
      </c>
      <c r="DP152" t="b">
        <v>1</v>
      </c>
      <c r="DQ152">
        <v>1761410183.94615</v>
      </c>
      <c r="DR152">
        <v>576.861384615385</v>
      </c>
      <c r="DS152">
        <v>624.776230769231</v>
      </c>
      <c r="DT152">
        <v>34.9837615384615</v>
      </c>
      <c r="DU152">
        <v>25.3284307692308</v>
      </c>
      <c r="DV152">
        <v>575.763769230769</v>
      </c>
      <c r="DW152">
        <v>34.6685692307692</v>
      </c>
      <c r="DX152">
        <v>500.023461538462</v>
      </c>
      <c r="DY152">
        <v>90.2921923076923</v>
      </c>
      <c r="DZ152">
        <v>0.0360218846153846</v>
      </c>
      <c r="EA152">
        <v>36.9401</v>
      </c>
      <c r="EB152">
        <v>36.0131384615385</v>
      </c>
      <c r="EC152">
        <v>999.9</v>
      </c>
      <c r="ED152">
        <v>0</v>
      </c>
      <c r="EE152">
        <v>0</v>
      </c>
      <c r="EF152">
        <v>10003.0746153846</v>
      </c>
      <c r="EG152">
        <v>0</v>
      </c>
      <c r="EH152">
        <v>1226.35923076923</v>
      </c>
      <c r="EI152">
        <v>-47.9149846153846</v>
      </c>
      <c r="EJ152">
        <v>597.773384615384</v>
      </c>
      <c r="EK152">
        <v>641.012153846154</v>
      </c>
      <c r="EL152">
        <v>9.65534692307692</v>
      </c>
      <c r="EM152">
        <v>624.776230769231</v>
      </c>
      <c r="EN152">
        <v>25.3284307692308</v>
      </c>
      <c r="EO152">
        <v>3.15876153846154</v>
      </c>
      <c r="EP152">
        <v>2.28695923076923</v>
      </c>
      <c r="EQ152">
        <v>24.8893384615385</v>
      </c>
      <c r="ER152">
        <v>19.5848230769231</v>
      </c>
      <c r="ES152">
        <v>1199.99769230769</v>
      </c>
      <c r="ET152">
        <v>0.967003846153846</v>
      </c>
      <c r="EU152">
        <v>0.0329958384615385</v>
      </c>
      <c r="EV152">
        <v>0</v>
      </c>
      <c r="EW152">
        <v>1437.89923076923</v>
      </c>
      <c r="EX152">
        <v>5.00059</v>
      </c>
      <c r="EY152">
        <v>17618.1153846154</v>
      </c>
      <c r="EZ152">
        <v>10358.6923076923</v>
      </c>
      <c r="FA152">
        <v>49.7833846153846</v>
      </c>
      <c r="FB152">
        <v>51.375</v>
      </c>
      <c r="FC152">
        <v>49.8988461538462</v>
      </c>
      <c r="FD152">
        <v>51.1297692307692</v>
      </c>
      <c r="FE152">
        <v>51</v>
      </c>
      <c r="FF152">
        <v>1155.56384615385</v>
      </c>
      <c r="FG152">
        <v>39.4338461538462</v>
      </c>
      <c r="FH152">
        <v>0</v>
      </c>
      <c r="FI152">
        <v>1761410152.3</v>
      </c>
      <c r="FJ152">
        <v>0</v>
      </c>
      <c r="FK152">
        <v>1437.6788</v>
      </c>
      <c r="FL152">
        <v>-11.2915384600456</v>
      </c>
      <c r="FM152">
        <v>-121.900000206364</v>
      </c>
      <c r="FN152">
        <v>17615.884</v>
      </c>
      <c r="FO152">
        <v>15</v>
      </c>
      <c r="FP152">
        <v>0</v>
      </c>
      <c r="FQ152" t="s">
        <v>439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-47.3990523809524</v>
      </c>
      <c r="GD152">
        <v>-7.33604415584412</v>
      </c>
      <c r="GE152">
        <v>0.929166734034957</v>
      </c>
      <c r="GF152">
        <v>0</v>
      </c>
      <c r="GG152">
        <v>1438.50970588235</v>
      </c>
      <c r="GH152">
        <v>-9.37341480601974</v>
      </c>
      <c r="GI152">
        <v>0.949623718960541</v>
      </c>
      <c r="GJ152">
        <v>-1</v>
      </c>
      <c r="GK152">
        <v>9.67022523809524</v>
      </c>
      <c r="GL152">
        <v>-0.233791168831162</v>
      </c>
      <c r="GM152">
        <v>0.0236530275156815</v>
      </c>
      <c r="GN152">
        <v>0</v>
      </c>
      <c r="GO152">
        <v>0</v>
      </c>
      <c r="GP152">
        <v>2</v>
      </c>
      <c r="GQ152" t="s">
        <v>473</v>
      </c>
      <c r="GR152">
        <v>3.13036</v>
      </c>
      <c r="GS152">
        <v>2.71363</v>
      </c>
      <c r="GT152">
        <v>0.114102</v>
      </c>
      <c r="GU152">
        <v>0.120726</v>
      </c>
      <c r="GV152">
        <v>0.131252</v>
      </c>
      <c r="GW152">
        <v>0.104772</v>
      </c>
      <c r="GX152">
        <v>32672</v>
      </c>
      <c r="GY152">
        <v>34504.2</v>
      </c>
      <c r="GZ152">
        <v>33429.6</v>
      </c>
      <c r="HA152">
        <v>35593.9</v>
      </c>
      <c r="HB152">
        <v>41225.8</v>
      </c>
      <c r="HC152">
        <v>45829.4</v>
      </c>
      <c r="HD152">
        <v>52315.9</v>
      </c>
      <c r="HE152">
        <v>56959.2</v>
      </c>
      <c r="HF152">
        <v>1.81893</v>
      </c>
      <c r="HG152">
        <v>1.68043</v>
      </c>
      <c r="HH152">
        <v>-0.0122935</v>
      </c>
      <c r="HI152">
        <v>0</v>
      </c>
      <c r="HJ152">
        <v>36.2229</v>
      </c>
      <c r="HK152">
        <v>999.9</v>
      </c>
      <c r="HL152">
        <v>58.943</v>
      </c>
      <c r="HM152">
        <v>28.832</v>
      </c>
      <c r="HN152">
        <v>26.0007</v>
      </c>
      <c r="HO152">
        <v>55.7791</v>
      </c>
      <c r="HP152">
        <v>43.726</v>
      </c>
      <c r="HQ152">
        <v>1</v>
      </c>
      <c r="HR152">
        <v>1.06341</v>
      </c>
      <c r="HS152">
        <v>3.00825</v>
      </c>
      <c r="HT152">
        <v>20.1084</v>
      </c>
      <c r="HU152">
        <v>5.19153</v>
      </c>
      <c r="HV152">
        <v>12.0099</v>
      </c>
      <c r="HW152">
        <v>4.972</v>
      </c>
      <c r="HX152">
        <v>3.29497</v>
      </c>
      <c r="HY152">
        <v>9999</v>
      </c>
      <c r="HZ152">
        <v>9999</v>
      </c>
      <c r="IA152">
        <v>999.9</v>
      </c>
      <c r="IB152">
        <v>9999</v>
      </c>
      <c r="IC152">
        <v>1.86315</v>
      </c>
      <c r="ID152">
        <v>1.86807</v>
      </c>
      <c r="IE152">
        <v>1.86783</v>
      </c>
      <c r="IF152">
        <v>1.86903</v>
      </c>
      <c r="IG152">
        <v>1.86981</v>
      </c>
      <c r="IH152">
        <v>1.86589</v>
      </c>
      <c r="II152">
        <v>1.86696</v>
      </c>
      <c r="IJ152">
        <v>1.86842</v>
      </c>
      <c r="IK152">
        <v>5</v>
      </c>
      <c r="IL152">
        <v>0</v>
      </c>
      <c r="IM152">
        <v>0</v>
      </c>
      <c r="IN152">
        <v>0</v>
      </c>
      <c r="IO152" t="s">
        <v>441</v>
      </c>
      <c r="IP152" t="s">
        <v>442</v>
      </c>
      <c r="IQ152" t="s">
        <v>443</v>
      </c>
      <c r="IR152" t="s">
        <v>443</v>
      </c>
      <c r="IS152" t="s">
        <v>443</v>
      </c>
      <c r="IT152" t="s">
        <v>443</v>
      </c>
      <c r="IU152">
        <v>0</v>
      </c>
      <c r="IV152">
        <v>100</v>
      </c>
      <c r="IW152">
        <v>100</v>
      </c>
      <c r="IX152">
        <v>1.098</v>
      </c>
      <c r="IY152">
        <v>0.3152</v>
      </c>
      <c r="IZ152">
        <v>1.09748391826392</v>
      </c>
      <c r="JA152">
        <v>0</v>
      </c>
      <c r="JB152">
        <v>0</v>
      </c>
      <c r="JC152">
        <v>0</v>
      </c>
      <c r="JD152">
        <v>0.315191680746845</v>
      </c>
      <c r="JE152">
        <v>0</v>
      </c>
      <c r="JF152">
        <v>0</v>
      </c>
      <c r="JG152">
        <v>0</v>
      </c>
      <c r="JH152">
        <v>5</v>
      </c>
      <c r="JI152">
        <v>2273</v>
      </c>
      <c r="JJ152">
        <v>0</v>
      </c>
      <c r="JK152">
        <v>25</v>
      </c>
      <c r="JL152">
        <v>29356836.5</v>
      </c>
      <c r="JM152">
        <v>29356836.5</v>
      </c>
      <c r="JN152">
        <v>1.4624</v>
      </c>
      <c r="JO152">
        <v>2.61719</v>
      </c>
      <c r="JP152">
        <v>1.54785</v>
      </c>
      <c r="JQ152">
        <v>2.32178</v>
      </c>
      <c r="JR152">
        <v>1.64673</v>
      </c>
      <c r="JS152">
        <v>2.37915</v>
      </c>
      <c r="JT152">
        <v>33.0652</v>
      </c>
      <c r="JU152">
        <v>24.1926</v>
      </c>
      <c r="JV152">
        <v>18</v>
      </c>
      <c r="JW152">
        <v>503.34</v>
      </c>
      <c r="JX152">
        <v>406.837</v>
      </c>
      <c r="JY152">
        <v>32.6485</v>
      </c>
      <c r="JZ152">
        <v>40.0126</v>
      </c>
      <c r="KA152">
        <v>30.0014</v>
      </c>
      <c r="KB152">
        <v>39.5704</v>
      </c>
      <c r="KC152">
        <v>39.461</v>
      </c>
      <c r="KD152">
        <v>29.4101</v>
      </c>
      <c r="KE152">
        <v>0</v>
      </c>
      <c r="KF152">
        <v>100</v>
      </c>
      <c r="KG152">
        <v>32.6413</v>
      </c>
      <c r="KH152">
        <v>676.843</v>
      </c>
      <c r="KI152">
        <v>30.2517</v>
      </c>
      <c r="KJ152">
        <v>94.9815</v>
      </c>
      <c r="KK152">
        <v>92.2414</v>
      </c>
    </row>
    <row r="153" spans="1:297">
      <c r="A153">
        <v>137</v>
      </c>
      <c r="B153">
        <v>1761410197.1</v>
      </c>
      <c r="C153">
        <v>2016.09999990463</v>
      </c>
      <c r="D153" t="s">
        <v>717</v>
      </c>
      <c r="E153" t="s">
        <v>718</v>
      </c>
      <c r="F153">
        <v>5</v>
      </c>
      <c r="G153" t="s">
        <v>638</v>
      </c>
      <c r="H153" t="s">
        <v>436</v>
      </c>
      <c r="I153">
        <v>1761410188.94615</v>
      </c>
      <c r="J153">
        <f>(K153)/1000</f>
        <v>0</v>
      </c>
      <c r="K153">
        <f>IF(DP153, AN153, AH153)</f>
        <v>0</v>
      </c>
      <c r="L153">
        <f>IF(DP153, AI153, AG153)</f>
        <v>0</v>
      </c>
      <c r="M153">
        <f>DR153 - IF(AU153&gt;1, L153*DL153*100.0/(AW153), 0)</f>
        <v>0</v>
      </c>
      <c r="N153">
        <f>((T153-J153/2)*M153-L153)/(T153+J153/2)</f>
        <v>0</v>
      </c>
      <c r="O153">
        <f>N153*(DY153+DZ153)/1000.0</f>
        <v>0</v>
      </c>
      <c r="P153">
        <f>(DR153 - IF(AU153&gt;1, L153*DL153*100.0/(AW153), 0))*(DY153+DZ153)/1000.0</f>
        <v>0</v>
      </c>
      <c r="Q153">
        <f>2.0/((1/S153-1/R153)+SIGN(S153)*SQRT((1/S153-1/R153)*(1/S153-1/R153) + 4*DM153/((DM153+1)*(DM153+1))*(2*1/S153*1/R153-1/R153*1/R153)))</f>
        <v>0</v>
      </c>
      <c r="R153">
        <f>IF(LEFT(DN153,1)&lt;&gt;"0",IF(LEFT(DN153,1)="1",3.0,DO153),$D$5+$E$5*(EF153*DY153/($K$5*1000))+$F$5*(EF153*DY153/($K$5*1000))*MAX(MIN(DL153,$J$5),$I$5)*MAX(MIN(DL153,$J$5),$I$5)+$G$5*MAX(MIN(DL153,$J$5),$I$5)*(EF153*DY153/($K$5*1000))+$H$5*(EF153*DY153/($K$5*1000))*(EF153*DY153/($K$5*1000)))</f>
        <v>0</v>
      </c>
      <c r="S153">
        <f>J153*(1000-(1000*0.61365*exp(17.502*W153/(240.97+W153))/(DY153+DZ153)+DT153)/2)/(1000*0.61365*exp(17.502*W153/(240.97+W153))/(DY153+DZ153)-DT153)</f>
        <v>0</v>
      </c>
      <c r="T153">
        <f>1/((DM153+1)/(Q153/1.6)+1/(R153/1.37)) + DM153/((DM153+1)/(Q153/1.6) + DM153/(R153/1.37))</f>
        <v>0</v>
      </c>
      <c r="U153">
        <f>(DH153*DK153)</f>
        <v>0</v>
      </c>
      <c r="V153">
        <f>(EA153+(U153+2*0.95*5.67E-8*(((EA153+$B$7)+273)^4-(EA153+273)^4)-44100*J153)/(1.84*29.3*R153+8*0.95*5.67E-8*(EA153+273)^3))</f>
        <v>0</v>
      </c>
      <c r="W153">
        <f>($C$7*EB153+$D$7*EC153+$E$7*V153)</f>
        <v>0</v>
      </c>
      <c r="X153">
        <f>0.61365*exp(17.502*W153/(240.97+W153))</f>
        <v>0</v>
      </c>
      <c r="Y153">
        <f>(Z153/AA153*100)</f>
        <v>0</v>
      </c>
      <c r="Z153">
        <f>DT153*(DY153+DZ153)/1000</f>
        <v>0</v>
      </c>
      <c r="AA153">
        <f>0.61365*exp(17.502*EA153/(240.97+EA153))</f>
        <v>0</v>
      </c>
      <c r="AB153">
        <f>(X153-DT153*(DY153+DZ153)/1000)</f>
        <v>0</v>
      </c>
      <c r="AC153">
        <f>(-J153*44100)</f>
        <v>0</v>
      </c>
      <c r="AD153">
        <f>2*29.3*R153*0.92*(EA153-W153)</f>
        <v>0</v>
      </c>
      <c r="AE153">
        <f>2*0.95*5.67E-8*(((EA153+$B$7)+273)^4-(W153+273)^4)</f>
        <v>0</v>
      </c>
      <c r="AF153">
        <f>U153+AE153+AC153+AD153</f>
        <v>0</v>
      </c>
      <c r="AG153">
        <f>DX153*AU153*(DS153-DR153*(1000-AU153*DU153)/(1000-AU153*DT153))/(100*DL153)</f>
        <v>0</v>
      </c>
      <c r="AH153">
        <f>1000*DX153*AU153*(DT153-DU153)/(100*DL153*(1000-AU153*DT153))</f>
        <v>0</v>
      </c>
      <c r="AI153">
        <f>(AJ153 - AK153 - DY153*1E3/(8.314*(EA153+273.15)) * AM153/DX153 * AL153) * DX153/(100*DL153) * (1000 - DU153)/1000</f>
        <v>0</v>
      </c>
      <c r="AJ153">
        <v>674.952473720754</v>
      </c>
      <c r="AK153">
        <v>639.147042424243</v>
      </c>
      <c r="AL153">
        <v>3.39419359878722</v>
      </c>
      <c r="AM153">
        <v>64.8317152788884</v>
      </c>
      <c r="AN153">
        <f>(AP153 - AO153 + DY153*1E3/(8.314*(EA153+273.15)) * AR153/DX153 * AQ153) * DX153/(100*DL153) * 1000/(1000 - AP153)</f>
        <v>0</v>
      </c>
      <c r="AO153">
        <v>25.3318974296001</v>
      </c>
      <c r="AP153">
        <v>34.9343903030303</v>
      </c>
      <c r="AQ153">
        <v>-0.00501980052237761</v>
      </c>
      <c r="AR153">
        <v>110.920641210874</v>
      </c>
      <c r="AS153">
        <v>0</v>
      </c>
      <c r="AT153">
        <v>0</v>
      </c>
      <c r="AU153">
        <f>IF(AS153*$H$13&gt;=AW153,1.0,(AW153/(AW153-AS153*$H$13)))</f>
        <v>0</v>
      </c>
      <c r="AV153">
        <f>(AU153-1)*100</f>
        <v>0</v>
      </c>
      <c r="AW153">
        <f>MAX(0,($B$13+$C$13*EF153)/(1+$D$13*EF153)*DY153/(EA153+273)*$E$13)</f>
        <v>0</v>
      </c>
      <c r="AX153" t="s">
        <v>437</v>
      </c>
      <c r="AY153" t="s">
        <v>437</v>
      </c>
      <c r="AZ153">
        <v>0</v>
      </c>
      <c r="BA153">
        <v>0</v>
      </c>
      <c r="BB153">
        <f>1-AZ153/BA153</f>
        <v>0</v>
      </c>
      <c r="BC153">
        <v>0</v>
      </c>
      <c r="BD153" t="s">
        <v>437</v>
      </c>
      <c r="BE153" t="s">
        <v>437</v>
      </c>
      <c r="BF153">
        <v>0</v>
      </c>
      <c r="BG153">
        <v>0</v>
      </c>
      <c r="BH153">
        <f>1-BF153/BG153</f>
        <v>0</v>
      </c>
      <c r="BI153">
        <v>0.5</v>
      </c>
      <c r="BJ153">
        <f>DI153</f>
        <v>0</v>
      </c>
      <c r="BK153">
        <f>L153</f>
        <v>0</v>
      </c>
      <c r="BL153">
        <f>BH153*BI153*BJ153</f>
        <v>0</v>
      </c>
      <c r="BM153">
        <f>(BK153-BC153)/BJ153</f>
        <v>0</v>
      </c>
      <c r="BN153">
        <f>(BA153-BG153)/BG153</f>
        <v>0</v>
      </c>
      <c r="BO153">
        <f>AZ153/(BB153+AZ153/BG153)</f>
        <v>0</v>
      </c>
      <c r="BP153" t="s">
        <v>437</v>
      </c>
      <c r="BQ153">
        <v>0</v>
      </c>
      <c r="BR153">
        <f>IF(BQ153&lt;&gt;0, BQ153, BO153)</f>
        <v>0</v>
      </c>
      <c r="BS153">
        <f>1-BR153/BG153</f>
        <v>0</v>
      </c>
      <c r="BT153">
        <f>(BG153-BF153)/(BG153-BR153)</f>
        <v>0</v>
      </c>
      <c r="BU153">
        <f>(BA153-BG153)/(BA153-BR153)</f>
        <v>0</v>
      </c>
      <c r="BV153">
        <f>(BG153-BF153)/(BG153-AZ153)</f>
        <v>0</v>
      </c>
      <c r="BW153">
        <f>(BA153-BG153)/(BA153-AZ153)</f>
        <v>0</v>
      </c>
      <c r="BX153">
        <f>(BT153*BR153/BF153)</f>
        <v>0</v>
      </c>
      <c r="BY153">
        <f>(1-BX153)</f>
        <v>0</v>
      </c>
      <c r="DH153">
        <f>$B$11*EG153+$C$11*EH153+$F$11*ES153*(1-EV153)</f>
        <v>0</v>
      </c>
      <c r="DI153">
        <f>DH153*DJ153</f>
        <v>0</v>
      </c>
      <c r="DJ153">
        <f>($B$11*$D$9+$C$11*$D$9+$F$11*((FF153+EX153)/MAX(FF153+EX153+FG153, 0.1)*$I$9+FG153/MAX(FF153+EX153+FG153, 0.1)*$J$9))/($B$11+$C$11+$F$11)</f>
        <v>0</v>
      </c>
      <c r="DK153">
        <f>($B$11*$K$9+$C$11*$K$9+$F$11*((FF153+EX153)/MAX(FF153+EX153+FG153, 0.1)*$P$9+FG153/MAX(FF153+EX153+FG153, 0.1)*$Q$9))/($B$11+$C$11+$F$11)</f>
        <v>0</v>
      </c>
      <c r="DL153">
        <v>6</v>
      </c>
      <c r="DM153">
        <v>0.5</v>
      </c>
      <c r="DN153" t="s">
        <v>438</v>
      </c>
      <c r="DO153">
        <v>2</v>
      </c>
      <c r="DP153" t="b">
        <v>1</v>
      </c>
      <c r="DQ153">
        <v>1761410188.94615</v>
      </c>
      <c r="DR153">
        <v>593.245769230769</v>
      </c>
      <c r="DS153">
        <v>641.563230769231</v>
      </c>
      <c r="DT153">
        <v>34.9647846153846</v>
      </c>
      <c r="DU153">
        <v>25.3299153846154</v>
      </c>
      <c r="DV153">
        <v>592.148153846154</v>
      </c>
      <c r="DW153">
        <v>34.6495923076923</v>
      </c>
      <c r="DX153">
        <v>500.048</v>
      </c>
      <c r="DY153">
        <v>90.2927769230769</v>
      </c>
      <c r="DZ153">
        <v>0.0358613846153846</v>
      </c>
      <c r="EA153">
        <v>36.9423846153846</v>
      </c>
      <c r="EB153">
        <v>36.0193846153846</v>
      </c>
      <c r="EC153">
        <v>999.9</v>
      </c>
      <c r="ED153">
        <v>0</v>
      </c>
      <c r="EE153">
        <v>0</v>
      </c>
      <c r="EF153">
        <v>10001.5361538462</v>
      </c>
      <c r="EG153">
        <v>0</v>
      </c>
      <c r="EH153">
        <v>1226.31538461538</v>
      </c>
      <c r="EI153">
        <v>-48.3175307692308</v>
      </c>
      <c r="EJ153">
        <v>614.739692307692</v>
      </c>
      <c r="EK153">
        <v>658.236307692308</v>
      </c>
      <c r="EL153">
        <v>9.63486692307692</v>
      </c>
      <c r="EM153">
        <v>641.563230769231</v>
      </c>
      <c r="EN153">
        <v>25.3299153846154</v>
      </c>
      <c r="EO153">
        <v>3.15706692307692</v>
      </c>
      <c r="EP153">
        <v>2.28710923076923</v>
      </c>
      <c r="EQ153">
        <v>24.8803538461538</v>
      </c>
      <c r="ER153">
        <v>19.5858846153846</v>
      </c>
      <c r="ES153">
        <v>1199.99615384615</v>
      </c>
      <c r="ET153">
        <v>0.967000153846154</v>
      </c>
      <c r="EU153">
        <v>0.0329995153846154</v>
      </c>
      <c r="EV153">
        <v>0</v>
      </c>
      <c r="EW153">
        <v>1436.97153846154</v>
      </c>
      <c r="EX153">
        <v>5.00059</v>
      </c>
      <c r="EY153">
        <v>17607.4923076923</v>
      </c>
      <c r="EZ153">
        <v>10358.6769230769</v>
      </c>
      <c r="FA153">
        <v>49.8024615384615</v>
      </c>
      <c r="FB153">
        <v>51.3797692307692</v>
      </c>
      <c r="FC153">
        <v>49.9179230769231</v>
      </c>
      <c r="FD153">
        <v>51.1488461538462</v>
      </c>
      <c r="FE153">
        <v>51</v>
      </c>
      <c r="FF153">
        <v>1155.55769230769</v>
      </c>
      <c r="FG153">
        <v>39.4376923076923</v>
      </c>
      <c r="FH153">
        <v>0</v>
      </c>
      <c r="FI153">
        <v>1761410157.1</v>
      </c>
      <c r="FJ153">
        <v>0</v>
      </c>
      <c r="FK153">
        <v>1436.7748</v>
      </c>
      <c r="FL153">
        <v>-11.746923075472</v>
      </c>
      <c r="FM153">
        <v>-134.500000224654</v>
      </c>
      <c r="FN153">
        <v>17605.62</v>
      </c>
      <c r="FO153">
        <v>15</v>
      </c>
      <c r="FP153">
        <v>0</v>
      </c>
      <c r="FQ153" t="s">
        <v>439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-48.0787619047619</v>
      </c>
      <c r="GD153">
        <v>-6.83318961038965</v>
      </c>
      <c r="GE153">
        <v>0.8663226279462</v>
      </c>
      <c r="GF153">
        <v>0</v>
      </c>
      <c r="GG153">
        <v>1437.38470588235</v>
      </c>
      <c r="GH153">
        <v>-11.0154316182556</v>
      </c>
      <c r="GI153">
        <v>1.10216694394196</v>
      </c>
      <c r="GJ153">
        <v>-1</v>
      </c>
      <c r="GK153">
        <v>9.64605952380952</v>
      </c>
      <c r="GL153">
        <v>-0.244815584415585</v>
      </c>
      <c r="GM153">
        <v>0.0247817341482048</v>
      </c>
      <c r="GN153">
        <v>0</v>
      </c>
      <c r="GO153">
        <v>0</v>
      </c>
      <c r="GP153">
        <v>2</v>
      </c>
      <c r="GQ153" t="s">
        <v>473</v>
      </c>
      <c r="GR153">
        <v>3.13047</v>
      </c>
      <c r="GS153">
        <v>2.71384</v>
      </c>
      <c r="GT153">
        <v>0.116308</v>
      </c>
      <c r="GU153">
        <v>0.122927</v>
      </c>
      <c r="GV153">
        <v>0.131188</v>
      </c>
      <c r="GW153">
        <v>0.104769</v>
      </c>
      <c r="GX153">
        <v>32589.6</v>
      </c>
      <c r="GY153">
        <v>34416.1</v>
      </c>
      <c r="GZ153">
        <v>33428.8</v>
      </c>
      <c r="HA153">
        <v>35592.3</v>
      </c>
      <c r="HB153">
        <v>41228.2</v>
      </c>
      <c r="HC153">
        <v>45828.2</v>
      </c>
      <c r="HD153">
        <v>52314.7</v>
      </c>
      <c r="HE153">
        <v>56957.2</v>
      </c>
      <c r="HF153">
        <v>1.81877</v>
      </c>
      <c r="HG153">
        <v>1.67957</v>
      </c>
      <c r="HH153">
        <v>-0.0122376</v>
      </c>
      <c r="HI153">
        <v>0</v>
      </c>
      <c r="HJ153">
        <v>36.2256</v>
      </c>
      <c r="HK153">
        <v>999.9</v>
      </c>
      <c r="HL153">
        <v>58.943</v>
      </c>
      <c r="HM153">
        <v>28.832</v>
      </c>
      <c r="HN153">
        <v>26.0008</v>
      </c>
      <c r="HO153">
        <v>55.8491</v>
      </c>
      <c r="HP153">
        <v>43.722</v>
      </c>
      <c r="HQ153">
        <v>1</v>
      </c>
      <c r="HR153">
        <v>1.06498</v>
      </c>
      <c r="HS153">
        <v>3.05581</v>
      </c>
      <c r="HT153">
        <v>20.1076</v>
      </c>
      <c r="HU153">
        <v>5.19108</v>
      </c>
      <c r="HV153">
        <v>12.0099</v>
      </c>
      <c r="HW153">
        <v>4.9723</v>
      </c>
      <c r="HX153">
        <v>3.2949</v>
      </c>
      <c r="HY153">
        <v>9999</v>
      </c>
      <c r="HZ153">
        <v>9999</v>
      </c>
      <c r="IA153">
        <v>999.9</v>
      </c>
      <c r="IB153">
        <v>9999</v>
      </c>
      <c r="IC153">
        <v>1.86316</v>
      </c>
      <c r="ID153">
        <v>1.8681</v>
      </c>
      <c r="IE153">
        <v>1.86783</v>
      </c>
      <c r="IF153">
        <v>1.86904</v>
      </c>
      <c r="IG153">
        <v>1.86981</v>
      </c>
      <c r="IH153">
        <v>1.8659</v>
      </c>
      <c r="II153">
        <v>1.86697</v>
      </c>
      <c r="IJ153">
        <v>1.86836</v>
      </c>
      <c r="IK153">
        <v>5</v>
      </c>
      <c r="IL153">
        <v>0</v>
      </c>
      <c r="IM153">
        <v>0</v>
      </c>
      <c r="IN153">
        <v>0</v>
      </c>
      <c r="IO153" t="s">
        <v>441</v>
      </c>
      <c r="IP153" t="s">
        <v>442</v>
      </c>
      <c r="IQ153" t="s">
        <v>443</v>
      </c>
      <c r="IR153" t="s">
        <v>443</v>
      </c>
      <c r="IS153" t="s">
        <v>443</v>
      </c>
      <c r="IT153" t="s">
        <v>443</v>
      </c>
      <c r="IU153">
        <v>0</v>
      </c>
      <c r="IV153">
        <v>100</v>
      </c>
      <c r="IW153">
        <v>100</v>
      </c>
      <c r="IX153">
        <v>1.098</v>
      </c>
      <c r="IY153">
        <v>0.3152</v>
      </c>
      <c r="IZ153">
        <v>1.09748391826392</v>
      </c>
      <c r="JA153">
        <v>0</v>
      </c>
      <c r="JB153">
        <v>0</v>
      </c>
      <c r="JC153">
        <v>0</v>
      </c>
      <c r="JD153">
        <v>0.315191680746845</v>
      </c>
      <c r="JE153">
        <v>0</v>
      </c>
      <c r="JF153">
        <v>0</v>
      </c>
      <c r="JG153">
        <v>0</v>
      </c>
      <c r="JH153">
        <v>5</v>
      </c>
      <c r="JI153">
        <v>2273</v>
      </c>
      <c r="JJ153">
        <v>0</v>
      </c>
      <c r="JK153">
        <v>25</v>
      </c>
      <c r="JL153">
        <v>29356836.6</v>
      </c>
      <c r="JM153">
        <v>29356836.6</v>
      </c>
      <c r="JN153">
        <v>1.4917</v>
      </c>
      <c r="JO153">
        <v>2.6123</v>
      </c>
      <c r="JP153">
        <v>1.54785</v>
      </c>
      <c r="JQ153">
        <v>2.32178</v>
      </c>
      <c r="JR153">
        <v>1.64673</v>
      </c>
      <c r="JS153">
        <v>2.39014</v>
      </c>
      <c r="JT153">
        <v>33.0652</v>
      </c>
      <c r="JU153">
        <v>24.1926</v>
      </c>
      <c r="JV153">
        <v>18</v>
      </c>
      <c r="JW153">
        <v>503.355</v>
      </c>
      <c r="JX153">
        <v>406.421</v>
      </c>
      <c r="JY153">
        <v>32.6293</v>
      </c>
      <c r="JZ153">
        <v>40.0296</v>
      </c>
      <c r="KA153">
        <v>30.0015</v>
      </c>
      <c r="KB153">
        <v>39.5871</v>
      </c>
      <c r="KC153">
        <v>39.4766</v>
      </c>
      <c r="KD153">
        <v>29.9802</v>
      </c>
      <c r="KE153">
        <v>0</v>
      </c>
      <c r="KF153">
        <v>100</v>
      </c>
      <c r="KG153">
        <v>32.6187</v>
      </c>
      <c r="KH153">
        <v>690.471</v>
      </c>
      <c r="KI153">
        <v>30.2083</v>
      </c>
      <c r="KJ153">
        <v>94.9792</v>
      </c>
      <c r="KK153">
        <v>92.2378</v>
      </c>
    </row>
    <row r="154" spans="1:297">
      <c r="A154">
        <v>138</v>
      </c>
      <c r="B154">
        <v>1761410202.1</v>
      </c>
      <c r="C154">
        <v>2021.09999990463</v>
      </c>
      <c r="D154" t="s">
        <v>719</v>
      </c>
      <c r="E154" t="s">
        <v>720</v>
      </c>
      <c r="F154">
        <v>5</v>
      </c>
      <c r="G154" t="s">
        <v>638</v>
      </c>
      <c r="H154" t="s">
        <v>436</v>
      </c>
      <c r="I154">
        <v>1761410193.94615</v>
      </c>
      <c r="J154">
        <f>(K154)/1000</f>
        <v>0</v>
      </c>
      <c r="K154">
        <f>IF(DP154, AN154, AH154)</f>
        <v>0</v>
      </c>
      <c r="L154">
        <f>IF(DP154, AI154, AG154)</f>
        <v>0</v>
      </c>
      <c r="M154">
        <f>DR154 - IF(AU154&gt;1, L154*DL154*100.0/(AW154), 0)</f>
        <v>0</v>
      </c>
      <c r="N154">
        <f>((T154-J154/2)*M154-L154)/(T154+J154/2)</f>
        <v>0</v>
      </c>
      <c r="O154">
        <f>N154*(DY154+DZ154)/1000.0</f>
        <v>0</v>
      </c>
      <c r="P154">
        <f>(DR154 - IF(AU154&gt;1, L154*DL154*100.0/(AW154), 0))*(DY154+DZ154)/1000.0</f>
        <v>0</v>
      </c>
      <c r="Q154">
        <f>2.0/((1/S154-1/R154)+SIGN(S154)*SQRT((1/S154-1/R154)*(1/S154-1/R154) + 4*DM154/((DM154+1)*(DM154+1))*(2*1/S154*1/R154-1/R154*1/R154)))</f>
        <v>0</v>
      </c>
      <c r="R154">
        <f>IF(LEFT(DN154,1)&lt;&gt;"0",IF(LEFT(DN154,1)="1",3.0,DO154),$D$5+$E$5*(EF154*DY154/($K$5*1000))+$F$5*(EF154*DY154/($K$5*1000))*MAX(MIN(DL154,$J$5),$I$5)*MAX(MIN(DL154,$J$5),$I$5)+$G$5*MAX(MIN(DL154,$J$5),$I$5)*(EF154*DY154/($K$5*1000))+$H$5*(EF154*DY154/($K$5*1000))*(EF154*DY154/($K$5*1000)))</f>
        <v>0</v>
      </c>
      <c r="S154">
        <f>J154*(1000-(1000*0.61365*exp(17.502*W154/(240.97+W154))/(DY154+DZ154)+DT154)/2)/(1000*0.61365*exp(17.502*W154/(240.97+W154))/(DY154+DZ154)-DT154)</f>
        <v>0</v>
      </c>
      <c r="T154">
        <f>1/((DM154+1)/(Q154/1.6)+1/(R154/1.37)) + DM154/((DM154+1)/(Q154/1.6) + DM154/(R154/1.37))</f>
        <v>0</v>
      </c>
      <c r="U154">
        <f>(DH154*DK154)</f>
        <v>0</v>
      </c>
      <c r="V154">
        <f>(EA154+(U154+2*0.95*5.67E-8*(((EA154+$B$7)+273)^4-(EA154+273)^4)-44100*J154)/(1.84*29.3*R154+8*0.95*5.67E-8*(EA154+273)^3))</f>
        <v>0</v>
      </c>
      <c r="W154">
        <f>($C$7*EB154+$D$7*EC154+$E$7*V154)</f>
        <v>0</v>
      </c>
      <c r="X154">
        <f>0.61365*exp(17.502*W154/(240.97+W154))</f>
        <v>0</v>
      </c>
      <c r="Y154">
        <f>(Z154/AA154*100)</f>
        <v>0</v>
      </c>
      <c r="Z154">
        <f>DT154*(DY154+DZ154)/1000</f>
        <v>0</v>
      </c>
      <c r="AA154">
        <f>0.61365*exp(17.502*EA154/(240.97+EA154))</f>
        <v>0</v>
      </c>
      <c r="AB154">
        <f>(X154-DT154*(DY154+DZ154)/1000)</f>
        <v>0</v>
      </c>
      <c r="AC154">
        <f>(-J154*44100)</f>
        <v>0</v>
      </c>
      <c r="AD154">
        <f>2*29.3*R154*0.92*(EA154-W154)</f>
        <v>0</v>
      </c>
      <c r="AE154">
        <f>2*0.95*5.67E-8*(((EA154+$B$7)+273)^4-(W154+273)^4)</f>
        <v>0</v>
      </c>
      <c r="AF154">
        <f>U154+AE154+AC154+AD154</f>
        <v>0</v>
      </c>
      <c r="AG154">
        <f>DX154*AU154*(DS154-DR154*(1000-AU154*DU154)/(1000-AU154*DT154))/(100*DL154)</f>
        <v>0</v>
      </c>
      <c r="AH154">
        <f>1000*DX154*AU154*(DT154-DU154)/(100*DL154*(1000-AU154*DT154))</f>
        <v>0</v>
      </c>
      <c r="AI154">
        <f>(AJ154 - AK154 - DY154*1E3/(8.314*(EA154+273.15)) * AM154/DX154 * AL154) * DX154/(100*DL154) * (1000 - DU154)/1000</f>
        <v>0</v>
      </c>
      <c r="AJ154">
        <v>692.556042805959</v>
      </c>
      <c r="AK154">
        <v>656.329806060606</v>
      </c>
      <c r="AL154">
        <v>3.44453135889488</v>
      </c>
      <c r="AM154">
        <v>64.8317152788884</v>
      </c>
      <c r="AN154">
        <f>(AP154 - AO154 + DY154*1E3/(8.314*(EA154+273.15)) * AR154/DX154 * AQ154) * DX154/(100*DL154) * 1000/(1000 - AP154)</f>
        <v>0</v>
      </c>
      <c r="AO154">
        <v>25.3306613429915</v>
      </c>
      <c r="AP154">
        <v>34.9091236363637</v>
      </c>
      <c r="AQ154">
        <v>-0.00562526494026088</v>
      </c>
      <c r="AR154">
        <v>110.920641210874</v>
      </c>
      <c r="AS154">
        <v>0</v>
      </c>
      <c r="AT154">
        <v>0</v>
      </c>
      <c r="AU154">
        <f>IF(AS154*$H$13&gt;=AW154,1.0,(AW154/(AW154-AS154*$H$13)))</f>
        <v>0</v>
      </c>
      <c r="AV154">
        <f>(AU154-1)*100</f>
        <v>0</v>
      </c>
      <c r="AW154">
        <f>MAX(0,($B$13+$C$13*EF154)/(1+$D$13*EF154)*DY154/(EA154+273)*$E$13)</f>
        <v>0</v>
      </c>
      <c r="AX154" t="s">
        <v>437</v>
      </c>
      <c r="AY154" t="s">
        <v>437</v>
      </c>
      <c r="AZ154">
        <v>0</v>
      </c>
      <c r="BA154">
        <v>0</v>
      </c>
      <c r="BB154">
        <f>1-AZ154/BA154</f>
        <v>0</v>
      </c>
      <c r="BC154">
        <v>0</v>
      </c>
      <c r="BD154" t="s">
        <v>437</v>
      </c>
      <c r="BE154" t="s">
        <v>437</v>
      </c>
      <c r="BF154">
        <v>0</v>
      </c>
      <c r="BG154">
        <v>0</v>
      </c>
      <c r="BH154">
        <f>1-BF154/BG154</f>
        <v>0</v>
      </c>
      <c r="BI154">
        <v>0.5</v>
      </c>
      <c r="BJ154">
        <f>DI154</f>
        <v>0</v>
      </c>
      <c r="BK154">
        <f>L154</f>
        <v>0</v>
      </c>
      <c r="BL154">
        <f>BH154*BI154*BJ154</f>
        <v>0</v>
      </c>
      <c r="BM154">
        <f>(BK154-BC154)/BJ154</f>
        <v>0</v>
      </c>
      <c r="BN154">
        <f>(BA154-BG154)/BG154</f>
        <v>0</v>
      </c>
      <c r="BO154">
        <f>AZ154/(BB154+AZ154/BG154)</f>
        <v>0</v>
      </c>
      <c r="BP154" t="s">
        <v>437</v>
      </c>
      <c r="BQ154">
        <v>0</v>
      </c>
      <c r="BR154">
        <f>IF(BQ154&lt;&gt;0, BQ154, BO154)</f>
        <v>0</v>
      </c>
      <c r="BS154">
        <f>1-BR154/BG154</f>
        <v>0</v>
      </c>
      <c r="BT154">
        <f>(BG154-BF154)/(BG154-BR154)</f>
        <v>0</v>
      </c>
      <c r="BU154">
        <f>(BA154-BG154)/(BA154-BR154)</f>
        <v>0</v>
      </c>
      <c r="BV154">
        <f>(BG154-BF154)/(BG154-AZ154)</f>
        <v>0</v>
      </c>
      <c r="BW154">
        <f>(BA154-BG154)/(BA154-AZ154)</f>
        <v>0</v>
      </c>
      <c r="BX154">
        <f>(BT154*BR154/BF154)</f>
        <v>0</v>
      </c>
      <c r="BY154">
        <f>(1-BX154)</f>
        <v>0</v>
      </c>
      <c r="DH154">
        <f>$B$11*EG154+$C$11*EH154+$F$11*ES154*(1-EV154)</f>
        <v>0</v>
      </c>
      <c r="DI154">
        <f>DH154*DJ154</f>
        <v>0</v>
      </c>
      <c r="DJ154">
        <f>($B$11*$D$9+$C$11*$D$9+$F$11*((FF154+EX154)/MAX(FF154+EX154+FG154, 0.1)*$I$9+FG154/MAX(FF154+EX154+FG154, 0.1)*$J$9))/($B$11+$C$11+$F$11)</f>
        <v>0</v>
      </c>
      <c r="DK154">
        <f>($B$11*$K$9+$C$11*$K$9+$F$11*((FF154+EX154)/MAX(FF154+EX154+FG154, 0.1)*$P$9+FG154/MAX(FF154+EX154+FG154, 0.1)*$Q$9))/($B$11+$C$11+$F$11)</f>
        <v>0</v>
      </c>
      <c r="DL154">
        <v>6</v>
      </c>
      <c r="DM154">
        <v>0.5</v>
      </c>
      <c r="DN154" t="s">
        <v>438</v>
      </c>
      <c r="DO154">
        <v>2</v>
      </c>
      <c r="DP154" t="b">
        <v>1</v>
      </c>
      <c r="DQ154">
        <v>1761410193.94615</v>
      </c>
      <c r="DR154">
        <v>609.696846153846</v>
      </c>
      <c r="DS154">
        <v>658.781384615385</v>
      </c>
      <c r="DT154">
        <v>34.9434307692308</v>
      </c>
      <c r="DU154">
        <v>25.3309153846154</v>
      </c>
      <c r="DV154">
        <v>608.599153846154</v>
      </c>
      <c r="DW154">
        <v>34.6282384615385</v>
      </c>
      <c r="DX154">
        <v>500.011692307692</v>
      </c>
      <c r="DY154">
        <v>90.2930692307692</v>
      </c>
      <c r="DZ154">
        <v>0.0359155076923077</v>
      </c>
      <c r="EA154">
        <v>36.9441769230769</v>
      </c>
      <c r="EB154">
        <v>36.0254076923077</v>
      </c>
      <c r="EC154">
        <v>999.9</v>
      </c>
      <c r="ED154">
        <v>0</v>
      </c>
      <c r="EE154">
        <v>0</v>
      </c>
      <c r="EF154">
        <v>9989.61307692308</v>
      </c>
      <c r="EG154">
        <v>0</v>
      </c>
      <c r="EH154">
        <v>1226.27384615385</v>
      </c>
      <c r="EI154">
        <v>-49.0846384615385</v>
      </c>
      <c r="EJ154">
        <v>631.772769230769</v>
      </c>
      <c r="EK154">
        <v>675.902461538462</v>
      </c>
      <c r="EL154">
        <v>9.61250769230769</v>
      </c>
      <c r="EM154">
        <v>658.781384615385</v>
      </c>
      <c r="EN154">
        <v>25.3309153846154</v>
      </c>
      <c r="EO154">
        <v>3.15514923076923</v>
      </c>
      <c r="EP154">
        <v>2.28720692307692</v>
      </c>
      <c r="EQ154">
        <v>24.8701615384615</v>
      </c>
      <c r="ER154">
        <v>19.5865692307692</v>
      </c>
      <c r="ES154">
        <v>1199.99692307692</v>
      </c>
      <c r="ET154">
        <v>0.966994615384615</v>
      </c>
      <c r="EU154">
        <v>0.0330049923076923</v>
      </c>
      <c r="EV154">
        <v>0</v>
      </c>
      <c r="EW154">
        <v>1436.02076923077</v>
      </c>
      <c r="EX154">
        <v>5.00059</v>
      </c>
      <c r="EY154">
        <v>17596.2769230769</v>
      </c>
      <c r="EZ154">
        <v>10358.6769230769</v>
      </c>
      <c r="FA154">
        <v>49.812</v>
      </c>
      <c r="FB154">
        <v>51.3940769230769</v>
      </c>
      <c r="FC154">
        <v>49.9322307692308</v>
      </c>
      <c r="FD154">
        <v>51.1679230769231</v>
      </c>
      <c r="FE154">
        <v>51.0143076923077</v>
      </c>
      <c r="FF154">
        <v>1155.55153846154</v>
      </c>
      <c r="FG154">
        <v>39.4430769230769</v>
      </c>
      <c r="FH154">
        <v>0</v>
      </c>
      <c r="FI154">
        <v>1761410161.9</v>
      </c>
      <c r="FJ154">
        <v>0</v>
      </c>
      <c r="FK154">
        <v>1435.8244</v>
      </c>
      <c r="FL154">
        <v>-11.9553845873978</v>
      </c>
      <c r="FM154">
        <v>-138.192307508291</v>
      </c>
      <c r="FN154">
        <v>17594.84</v>
      </c>
      <c r="FO154">
        <v>15</v>
      </c>
      <c r="FP154">
        <v>0</v>
      </c>
      <c r="FQ154" t="s">
        <v>439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-48.63989</v>
      </c>
      <c r="GD154">
        <v>-8.40503458646608</v>
      </c>
      <c r="GE154">
        <v>0.945822996601372</v>
      </c>
      <c r="GF154">
        <v>0</v>
      </c>
      <c r="GG154">
        <v>1436.47058823529</v>
      </c>
      <c r="GH154">
        <v>-11.5709701976152</v>
      </c>
      <c r="GI154">
        <v>1.15274082893127</v>
      </c>
      <c r="GJ154">
        <v>-1</v>
      </c>
      <c r="GK154">
        <v>9.6229265</v>
      </c>
      <c r="GL154">
        <v>-0.26620015037595</v>
      </c>
      <c r="GM154">
        <v>0.0256114531557662</v>
      </c>
      <c r="GN154">
        <v>0</v>
      </c>
      <c r="GO154">
        <v>0</v>
      </c>
      <c r="GP154">
        <v>2</v>
      </c>
      <c r="GQ154" t="s">
        <v>473</v>
      </c>
      <c r="GR154">
        <v>3.1302</v>
      </c>
      <c r="GS154">
        <v>2.71405</v>
      </c>
      <c r="GT154">
        <v>0.118514</v>
      </c>
      <c r="GU154">
        <v>0.125026</v>
      </c>
      <c r="GV154">
        <v>0.131111</v>
      </c>
      <c r="GW154">
        <v>0.104762</v>
      </c>
      <c r="GX154">
        <v>32507.1</v>
      </c>
      <c r="GY154">
        <v>34332.6</v>
      </c>
      <c r="GZ154">
        <v>33427.8</v>
      </c>
      <c r="HA154">
        <v>35591.4</v>
      </c>
      <c r="HB154">
        <v>41231.3</v>
      </c>
      <c r="HC154">
        <v>45827.5</v>
      </c>
      <c r="HD154">
        <v>52313.6</v>
      </c>
      <c r="HE154">
        <v>56955.5</v>
      </c>
      <c r="HF154">
        <v>1.81835</v>
      </c>
      <c r="HG154">
        <v>1.6798</v>
      </c>
      <c r="HH154">
        <v>-0.0117868</v>
      </c>
      <c r="HI154">
        <v>0</v>
      </c>
      <c r="HJ154">
        <v>36.2281</v>
      </c>
      <c r="HK154">
        <v>999.9</v>
      </c>
      <c r="HL154">
        <v>58.918</v>
      </c>
      <c r="HM154">
        <v>28.832</v>
      </c>
      <c r="HN154">
        <v>25.9888</v>
      </c>
      <c r="HO154">
        <v>55.9491</v>
      </c>
      <c r="HP154">
        <v>43.8502</v>
      </c>
      <c r="HQ154">
        <v>1</v>
      </c>
      <c r="HR154">
        <v>1.0667</v>
      </c>
      <c r="HS154">
        <v>3.11353</v>
      </c>
      <c r="HT154">
        <v>20.1066</v>
      </c>
      <c r="HU154">
        <v>5.19078</v>
      </c>
      <c r="HV154">
        <v>12.0099</v>
      </c>
      <c r="HW154">
        <v>4.9725</v>
      </c>
      <c r="HX154">
        <v>3.29495</v>
      </c>
      <c r="HY154">
        <v>9999</v>
      </c>
      <c r="HZ154">
        <v>9999</v>
      </c>
      <c r="IA154">
        <v>999.9</v>
      </c>
      <c r="IB154">
        <v>9999</v>
      </c>
      <c r="IC154">
        <v>1.86319</v>
      </c>
      <c r="ID154">
        <v>1.86811</v>
      </c>
      <c r="IE154">
        <v>1.86783</v>
      </c>
      <c r="IF154">
        <v>1.86902</v>
      </c>
      <c r="IG154">
        <v>1.86981</v>
      </c>
      <c r="IH154">
        <v>1.86588</v>
      </c>
      <c r="II154">
        <v>1.867</v>
      </c>
      <c r="IJ154">
        <v>1.86838</v>
      </c>
      <c r="IK154">
        <v>5</v>
      </c>
      <c r="IL154">
        <v>0</v>
      </c>
      <c r="IM154">
        <v>0</v>
      </c>
      <c r="IN154">
        <v>0</v>
      </c>
      <c r="IO154" t="s">
        <v>441</v>
      </c>
      <c r="IP154" t="s">
        <v>442</v>
      </c>
      <c r="IQ154" t="s">
        <v>443</v>
      </c>
      <c r="IR154" t="s">
        <v>443</v>
      </c>
      <c r="IS154" t="s">
        <v>443</v>
      </c>
      <c r="IT154" t="s">
        <v>443</v>
      </c>
      <c r="IU154">
        <v>0</v>
      </c>
      <c r="IV154">
        <v>100</v>
      </c>
      <c r="IW154">
        <v>100</v>
      </c>
      <c r="IX154">
        <v>1.098</v>
      </c>
      <c r="IY154">
        <v>0.3152</v>
      </c>
      <c r="IZ154">
        <v>1.09748391826392</v>
      </c>
      <c r="JA154">
        <v>0</v>
      </c>
      <c r="JB154">
        <v>0</v>
      </c>
      <c r="JC154">
        <v>0</v>
      </c>
      <c r="JD154">
        <v>0.315191680746845</v>
      </c>
      <c r="JE154">
        <v>0</v>
      </c>
      <c r="JF154">
        <v>0</v>
      </c>
      <c r="JG154">
        <v>0</v>
      </c>
      <c r="JH154">
        <v>5</v>
      </c>
      <c r="JI154">
        <v>2273</v>
      </c>
      <c r="JJ154">
        <v>0</v>
      </c>
      <c r="JK154">
        <v>25</v>
      </c>
      <c r="JL154">
        <v>29356836.7</v>
      </c>
      <c r="JM154">
        <v>29356836.7</v>
      </c>
      <c r="JN154">
        <v>1.521</v>
      </c>
      <c r="JO154">
        <v>2.61108</v>
      </c>
      <c r="JP154">
        <v>1.54785</v>
      </c>
      <c r="JQ154">
        <v>2.32178</v>
      </c>
      <c r="JR154">
        <v>1.64673</v>
      </c>
      <c r="JS154">
        <v>2.3645</v>
      </c>
      <c r="JT154">
        <v>33.0652</v>
      </c>
      <c r="JU154">
        <v>24.1926</v>
      </c>
      <c r="JV154">
        <v>18</v>
      </c>
      <c r="JW154">
        <v>503.175</v>
      </c>
      <c r="JX154">
        <v>406.658</v>
      </c>
      <c r="JY154">
        <v>32.6056</v>
      </c>
      <c r="JZ154">
        <v>40.0455</v>
      </c>
      <c r="KA154">
        <v>30.0016</v>
      </c>
      <c r="KB154">
        <v>39.6033</v>
      </c>
      <c r="KC154">
        <v>39.4947</v>
      </c>
      <c r="KD154">
        <v>30.5046</v>
      </c>
      <c r="KE154">
        <v>0</v>
      </c>
      <c r="KF154">
        <v>100</v>
      </c>
      <c r="KG154">
        <v>32.5917</v>
      </c>
      <c r="KH154">
        <v>703.97</v>
      </c>
      <c r="KI154">
        <v>30.1757</v>
      </c>
      <c r="KJ154">
        <v>94.977</v>
      </c>
      <c r="KK154">
        <v>92.2351</v>
      </c>
    </row>
    <row r="155" spans="1:297">
      <c r="A155">
        <v>139</v>
      </c>
      <c r="B155">
        <v>1761410207.1</v>
      </c>
      <c r="C155">
        <v>2026.09999990463</v>
      </c>
      <c r="D155" t="s">
        <v>721</v>
      </c>
      <c r="E155" t="s">
        <v>722</v>
      </c>
      <c r="F155">
        <v>5</v>
      </c>
      <c r="G155" t="s">
        <v>638</v>
      </c>
      <c r="H155" t="s">
        <v>436</v>
      </c>
      <c r="I155">
        <v>1761410198.94615</v>
      </c>
      <c r="J155">
        <f>(K155)/1000</f>
        <v>0</v>
      </c>
      <c r="K155">
        <f>IF(DP155, AN155, AH155)</f>
        <v>0</v>
      </c>
      <c r="L155">
        <f>IF(DP155, AI155, AG155)</f>
        <v>0</v>
      </c>
      <c r="M155">
        <f>DR155 - IF(AU155&gt;1, L155*DL155*100.0/(AW155), 0)</f>
        <v>0</v>
      </c>
      <c r="N155">
        <f>((T155-J155/2)*M155-L155)/(T155+J155/2)</f>
        <v>0</v>
      </c>
      <c r="O155">
        <f>N155*(DY155+DZ155)/1000.0</f>
        <v>0</v>
      </c>
      <c r="P155">
        <f>(DR155 - IF(AU155&gt;1, L155*DL155*100.0/(AW155), 0))*(DY155+DZ155)/1000.0</f>
        <v>0</v>
      </c>
      <c r="Q155">
        <f>2.0/((1/S155-1/R155)+SIGN(S155)*SQRT((1/S155-1/R155)*(1/S155-1/R155) + 4*DM155/((DM155+1)*(DM155+1))*(2*1/S155*1/R155-1/R155*1/R155)))</f>
        <v>0</v>
      </c>
      <c r="R155">
        <f>IF(LEFT(DN155,1)&lt;&gt;"0",IF(LEFT(DN155,1)="1",3.0,DO155),$D$5+$E$5*(EF155*DY155/($K$5*1000))+$F$5*(EF155*DY155/($K$5*1000))*MAX(MIN(DL155,$J$5),$I$5)*MAX(MIN(DL155,$J$5),$I$5)+$G$5*MAX(MIN(DL155,$J$5),$I$5)*(EF155*DY155/($K$5*1000))+$H$5*(EF155*DY155/($K$5*1000))*(EF155*DY155/($K$5*1000)))</f>
        <v>0</v>
      </c>
      <c r="S155">
        <f>J155*(1000-(1000*0.61365*exp(17.502*W155/(240.97+W155))/(DY155+DZ155)+DT155)/2)/(1000*0.61365*exp(17.502*W155/(240.97+W155))/(DY155+DZ155)-DT155)</f>
        <v>0</v>
      </c>
      <c r="T155">
        <f>1/((DM155+1)/(Q155/1.6)+1/(R155/1.37)) + DM155/((DM155+1)/(Q155/1.6) + DM155/(R155/1.37))</f>
        <v>0</v>
      </c>
      <c r="U155">
        <f>(DH155*DK155)</f>
        <v>0</v>
      </c>
      <c r="V155">
        <f>(EA155+(U155+2*0.95*5.67E-8*(((EA155+$B$7)+273)^4-(EA155+273)^4)-44100*J155)/(1.84*29.3*R155+8*0.95*5.67E-8*(EA155+273)^3))</f>
        <v>0</v>
      </c>
      <c r="W155">
        <f>($C$7*EB155+$D$7*EC155+$E$7*V155)</f>
        <v>0</v>
      </c>
      <c r="X155">
        <f>0.61365*exp(17.502*W155/(240.97+W155))</f>
        <v>0</v>
      </c>
      <c r="Y155">
        <f>(Z155/AA155*100)</f>
        <v>0</v>
      </c>
      <c r="Z155">
        <f>DT155*(DY155+DZ155)/1000</f>
        <v>0</v>
      </c>
      <c r="AA155">
        <f>0.61365*exp(17.502*EA155/(240.97+EA155))</f>
        <v>0</v>
      </c>
      <c r="AB155">
        <f>(X155-DT155*(DY155+DZ155)/1000)</f>
        <v>0</v>
      </c>
      <c r="AC155">
        <f>(-J155*44100)</f>
        <v>0</v>
      </c>
      <c r="AD155">
        <f>2*29.3*R155*0.92*(EA155-W155)</f>
        <v>0</v>
      </c>
      <c r="AE155">
        <f>2*0.95*5.67E-8*(((EA155+$B$7)+273)^4-(W155+273)^4)</f>
        <v>0</v>
      </c>
      <c r="AF155">
        <f>U155+AE155+AC155+AD155</f>
        <v>0</v>
      </c>
      <c r="AG155">
        <f>DX155*AU155*(DS155-DR155*(1000-AU155*DU155)/(1000-AU155*DT155))/(100*DL155)</f>
        <v>0</v>
      </c>
      <c r="AH155">
        <f>1000*DX155*AU155*(DT155-DU155)/(100*DL155*(1000-AU155*DT155))</f>
        <v>0</v>
      </c>
      <c r="AI155">
        <f>(AJ155 - AK155 - DY155*1E3/(8.314*(EA155+273.15)) * AM155/DX155 * AL155) * DX155/(100*DL155) * (1000 - DU155)/1000</f>
        <v>0</v>
      </c>
      <c r="AJ155">
        <v>709.131648605604</v>
      </c>
      <c r="AK155">
        <v>673.003327272727</v>
      </c>
      <c r="AL155">
        <v>3.31831933278651</v>
      </c>
      <c r="AM155">
        <v>64.8317152788884</v>
      </c>
      <c r="AN155">
        <f>(AP155 - AO155 + DY155*1E3/(8.314*(EA155+273.15)) * AR155/DX155 * AQ155) * DX155/(100*DL155) * 1000/(1000 - AP155)</f>
        <v>0</v>
      </c>
      <c r="AO155">
        <v>25.3315974233626</v>
      </c>
      <c r="AP155">
        <v>34.8830915151515</v>
      </c>
      <c r="AQ155">
        <v>-0.00361728958850246</v>
      </c>
      <c r="AR155">
        <v>110.920641210874</v>
      </c>
      <c r="AS155">
        <v>0</v>
      </c>
      <c r="AT155">
        <v>0</v>
      </c>
      <c r="AU155">
        <f>IF(AS155*$H$13&gt;=AW155,1.0,(AW155/(AW155-AS155*$H$13)))</f>
        <v>0</v>
      </c>
      <c r="AV155">
        <f>(AU155-1)*100</f>
        <v>0</v>
      </c>
      <c r="AW155">
        <f>MAX(0,($B$13+$C$13*EF155)/(1+$D$13*EF155)*DY155/(EA155+273)*$E$13)</f>
        <v>0</v>
      </c>
      <c r="AX155" t="s">
        <v>437</v>
      </c>
      <c r="AY155" t="s">
        <v>437</v>
      </c>
      <c r="AZ155">
        <v>0</v>
      </c>
      <c r="BA155">
        <v>0</v>
      </c>
      <c r="BB155">
        <f>1-AZ155/BA155</f>
        <v>0</v>
      </c>
      <c r="BC155">
        <v>0</v>
      </c>
      <c r="BD155" t="s">
        <v>437</v>
      </c>
      <c r="BE155" t="s">
        <v>437</v>
      </c>
      <c r="BF155">
        <v>0</v>
      </c>
      <c r="BG155">
        <v>0</v>
      </c>
      <c r="BH155">
        <f>1-BF155/BG155</f>
        <v>0</v>
      </c>
      <c r="BI155">
        <v>0.5</v>
      </c>
      <c r="BJ155">
        <f>DI155</f>
        <v>0</v>
      </c>
      <c r="BK155">
        <f>L155</f>
        <v>0</v>
      </c>
      <c r="BL155">
        <f>BH155*BI155*BJ155</f>
        <v>0</v>
      </c>
      <c r="BM155">
        <f>(BK155-BC155)/BJ155</f>
        <v>0</v>
      </c>
      <c r="BN155">
        <f>(BA155-BG155)/BG155</f>
        <v>0</v>
      </c>
      <c r="BO155">
        <f>AZ155/(BB155+AZ155/BG155)</f>
        <v>0</v>
      </c>
      <c r="BP155" t="s">
        <v>437</v>
      </c>
      <c r="BQ155">
        <v>0</v>
      </c>
      <c r="BR155">
        <f>IF(BQ155&lt;&gt;0, BQ155, BO155)</f>
        <v>0</v>
      </c>
      <c r="BS155">
        <f>1-BR155/BG155</f>
        <v>0</v>
      </c>
      <c r="BT155">
        <f>(BG155-BF155)/(BG155-BR155)</f>
        <v>0</v>
      </c>
      <c r="BU155">
        <f>(BA155-BG155)/(BA155-BR155)</f>
        <v>0</v>
      </c>
      <c r="BV155">
        <f>(BG155-BF155)/(BG155-AZ155)</f>
        <v>0</v>
      </c>
      <c r="BW155">
        <f>(BA155-BG155)/(BA155-AZ155)</f>
        <v>0</v>
      </c>
      <c r="BX155">
        <f>(BT155*BR155/BF155)</f>
        <v>0</v>
      </c>
      <c r="BY155">
        <f>(1-BX155)</f>
        <v>0</v>
      </c>
      <c r="DH155">
        <f>$B$11*EG155+$C$11*EH155+$F$11*ES155*(1-EV155)</f>
        <v>0</v>
      </c>
      <c r="DI155">
        <f>DH155*DJ155</f>
        <v>0</v>
      </c>
      <c r="DJ155">
        <f>($B$11*$D$9+$C$11*$D$9+$F$11*((FF155+EX155)/MAX(FF155+EX155+FG155, 0.1)*$I$9+FG155/MAX(FF155+EX155+FG155, 0.1)*$J$9))/($B$11+$C$11+$F$11)</f>
        <v>0</v>
      </c>
      <c r="DK155">
        <f>($B$11*$K$9+$C$11*$K$9+$F$11*((FF155+EX155)/MAX(FF155+EX155+FG155, 0.1)*$P$9+FG155/MAX(FF155+EX155+FG155, 0.1)*$Q$9))/($B$11+$C$11+$F$11)</f>
        <v>0</v>
      </c>
      <c r="DL155">
        <v>6</v>
      </c>
      <c r="DM155">
        <v>0.5</v>
      </c>
      <c r="DN155" t="s">
        <v>438</v>
      </c>
      <c r="DO155">
        <v>2</v>
      </c>
      <c r="DP155" t="b">
        <v>1</v>
      </c>
      <c r="DQ155">
        <v>1761410198.94615</v>
      </c>
      <c r="DR155">
        <v>626.210153846154</v>
      </c>
      <c r="DS155">
        <v>675.409384615385</v>
      </c>
      <c r="DT155">
        <v>34.9196538461538</v>
      </c>
      <c r="DU155">
        <v>25.3311461538462</v>
      </c>
      <c r="DV155">
        <v>625.112615384615</v>
      </c>
      <c r="DW155">
        <v>34.6044538461538</v>
      </c>
      <c r="DX155">
        <v>500.016846153846</v>
      </c>
      <c r="DY155">
        <v>90.2936461538461</v>
      </c>
      <c r="DZ155">
        <v>0.0359220692307692</v>
      </c>
      <c r="EA155">
        <v>36.9453923076923</v>
      </c>
      <c r="EB155">
        <v>36.0312076923077</v>
      </c>
      <c r="EC155">
        <v>999.9</v>
      </c>
      <c r="ED155">
        <v>0</v>
      </c>
      <c r="EE155">
        <v>0</v>
      </c>
      <c r="EF155">
        <v>9993.75230769231</v>
      </c>
      <c r="EG155">
        <v>0</v>
      </c>
      <c r="EH155">
        <v>1226.23307692308</v>
      </c>
      <c r="EI155">
        <v>-49.1992923076923</v>
      </c>
      <c r="EJ155">
        <v>648.868</v>
      </c>
      <c r="EK155">
        <v>692.962769230769</v>
      </c>
      <c r="EL155">
        <v>9.5885</v>
      </c>
      <c r="EM155">
        <v>675.409384615385</v>
      </c>
      <c r="EN155">
        <v>25.3311461538462</v>
      </c>
      <c r="EO155">
        <v>3.15302230769231</v>
      </c>
      <c r="EP155">
        <v>2.28724230769231</v>
      </c>
      <c r="EQ155">
        <v>24.8588615384615</v>
      </c>
      <c r="ER155">
        <v>19.5868307692308</v>
      </c>
      <c r="ES155">
        <v>1199.99384615385</v>
      </c>
      <c r="ET155">
        <v>0.966991</v>
      </c>
      <c r="EU155">
        <v>0.0330086</v>
      </c>
      <c r="EV155">
        <v>0</v>
      </c>
      <c r="EW155">
        <v>1434.96076923077</v>
      </c>
      <c r="EX155">
        <v>5.00059</v>
      </c>
      <c r="EY155">
        <v>17584.7923076923</v>
      </c>
      <c r="EZ155">
        <v>10358.6384615385</v>
      </c>
      <c r="FA155">
        <v>49.8168461538462</v>
      </c>
      <c r="FB155">
        <v>51.4131538461538</v>
      </c>
      <c r="FC155">
        <v>49.937</v>
      </c>
      <c r="FD155">
        <v>51.187</v>
      </c>
      <c r="FE155">
        <v>51.0333846153846</v>
      </c>
      <c r="FF155">
        <v>1155.54384615385</v>
      </c>
      <c r="FG155">
        <v>39.4446153846154</v>
      </c>
      <c r="FH155">
        <v>0</v>
      </c>
      <c r="FI155">
        <v>1761410167.3</v>
      </c>
      <c r="FJ155">
        <v>0</v>
      </c>
      <c r="FK155">
        <v>1434.79692307692</v>
      </c>
      <c r="FL155">
        <v>-12.3521367549176</v>
      </c>
      <c r="FM155">
        <v>-138.789743682321</v>
      </c>
      <c r="FN155">
        <v>17582.9769230769</v>
      </c>
      <c r="FO155">
        <v>15</v>
      </c>
      <c r="FP155">
        <v>0</v>
      </c>
      <c r="FQ155" t="s">
        <v>439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-49.1015809523809</v>
      </c>
      <c r="GD155">
        <v>-2.65567792207789</v>
      </c>
      <c r="GE155">
        <v>0.441620607070785</v>
      </c>
      <c r="GF155">
        <v>0</v>
      </c>
      <c r="GG155">
        <v>1435.54205882353</v>
      </c>
      <c r="GH155">
        <v>-12.3809014533902</v>
      </c>
      <c r="GI155">
        <v>1.22472512981428</v>
      </c>
      <c r="GJ155">
        <v>-1</v>
      </c>
      <c r="GK155">
        <v>9.60161523809524</v>
      </c>
      <c r="GL155">
        <v>-0.28509194805194</v>
      </c>
      <c r="GM155">
        <v>0.0288421519603725</v>
      </c>
      <c r="GN155">
        <v>0</v>
      </c>
      <c r="GO155">
        <v>0</v>
      </c>
      <c r="GP155">
        <v>2</v>
      </c>
      <c r="GQ155" t="s">
        <v>473</v>
      </c>
      <c r="GR155">
        <v>3.13036</v>
      </c>
      <c r="GS155">
        <v>2.71432</v>
      </c>
      <c r="GT155">
        <v>0.12062</v>
      </c>
      <c r="GU155">
        <v>0.127082</v>
      </c>
      <c r="GV155">
        <v>0.131047</v>
      </c>
      <c r="GW155">
        <v>0.104769</v>
      </c>
      <c r="GX155">
        <v>32428.2</v>
      </c>
      <c r="GY155">
        <v>34250.4</v>
      </c>
      <c r="GZ155">
        <v>33426.7</v>
      </c>
      <c r="HA155">
        <v>35590</v>
      </c>
      <c r="HB155">
        <v>41233.8</v>
      </c>
      <c r="HC155">
        <v>45826</v>
      </c>
      <c r="HD155">
        <v>52312.6</v>
      </c>
      <c r="HE155">
        <v>56953.7</v>
      </c>
      <c r="HF155">
        <v>1.81823</v>
      </c>
      <c r="HG155">
        <v>1.67948</v>
      </c>
      <c r="HH155">
        <v>-0.0120364</v>
      </c>
      <c r="HI155">
        <v>0</v>
      </c>
      <c r="HJ155">
        <v>36.229</v>
      </c>
      <c r="HK155">
        <v>999.9</v>
      </c>
      <c r="HL155">
        <v>58.918</v>
      </c>
      <c r="HM155">
        <v>28.832</v>
      </c>
      <c r="HN155">
        <v>25.9861</v>
      </c>
      <c r="HO155">
        <v>56.3191</v>
      </c>
      <c r="HP155">
        <v>43.7941</v>
      </c>
      <c r="HQ155">
        <v>1</v>
      </c>
      <c r="HR155">
        <v>1.06842</v>
      </c>
      <c r="HS155">
        <v>3.18533</v>
      </c>
      <c r="HT155">
        <v>20.1053</v>
      </c>
      <c r="HU155">
        <v>5.19108</v>
      </c>
      <c r="HV155">
        <v>12.0099</v>
      </c>
      <c r="HW155">
        <v>4.97265</v>
      </c>
      <c r="HX155">
        <v>3.295</v>
      </c>
      <c r="HY155">
        <v>9999</v>
      </c>
      <c r="HZ155">
        <v>9999</v>
      </c>
      <c r="IA155">
        <v>999.9</v>
      </c>
      <c r="IB155">
        <v>9999</v>
      </c>
      <c r="IC155">
        <v>1.86319</v>
      </c>
      <c r="ID155">
        <v>1.86808</v>
      </c>
      <c r="IE155">
        <v>1.86783</v>
      </c>
      <c r="IF155">
        <v>1.86904</v>
      </c>
      <c r="IG155">
        <v>1.86982</v>
      </c>
      <c r="IH155">
        <v>1.86588</v>
      </c>
      <c r="II155">
        <v>1.867</v>
      </c>
      <c r="IJ155">
        <v>1.86838</v>
      </c>
      <c r="IK155">
        <v>5</v>
      </c>
      <c r="IL155">
        <v>0</v>
      </c>
      <c r="IM155">
        <v>0</v>
      </c>
      <c r="IN155">
        <v>0</v>
      </c>
      <c r="IO155" t="s">
        <v>441</v>
      </c>
      <c r="IP155" t="s">
        <v>442</v>
      </c>
      <c r="IQ155" t="s">
        <v>443</v>
      </c>
      <c r="IR155" t="s">
        <v>443</v>
      </c>
      <c r="IS155" t="s">
        <v>443</v>
      </c>
      <c r="IT155" t="s">
        <v>443</v>
      </c>
      <c r="IU155">
        <v>0</v>
      </c>
      <c r="IV155">
        <v>100</v>
      </c>
      <c r="IW155">
        <v>100</v>
      </c>
      <c r="IX155">
        <v>1.098</v>
      </c>
      <c r="IY155">
        <v>0.3152</v>
      </c>
      <c r="IZ155">
        <v>1.09748391826392</v>
      </c>
      <c r="JA155">
        <v>0</v>
      </c>
      <c r="JB155">
        <v>0</v>
      </c>
      <c r="JC155">
        <v>0</v>
      </c>
      <c r="JD155">
        <v>0.315191680746845</v>
      </c>
      <c r="JE155">
        <v>0</v>
      </c>
      <c r="JF155">
        <v>0</v>
      </c>
      <c r="JG155">
        <v>0</v>
      </c>
      <c r="JH155">
        <v>5</v>
      </c>
      <c r="JI155">
        <v>2273</v>
      </c>
      <c r="JJ155">
        <v>0</v>
      </c>
      <c r="JK155">
        <v>25</v>
      </c>
      <c r="JL155">
        <v>29356836.8</v>
      </c>
      <c r="JM155">
        <v>29356836.8</v>
      </c>
      <c r="JN155">
        <v>1.54541</v>
      </c>
      <c r="JO155">
        <v>2.61841</v>
      </c>
      <c r="JP155">
        <v>1.54785</v>
      </c>
      <c r="JQ155">
        <v>2.32178</v>
      </c>
      <c r="JR155">
        <v>1.64551</v>
      </c>
      <c r="JS155">
        <v>2.22778</v>
      </c>
      <c r="JT155">
        <v>33.0652</v>
      </c>
      <c r="JU155">
        <v>24.1926</v>
      </c>
      <c r="JV155">
        <v>18</v>
      </c>
      <c r="JW155">
        <v>503.212</v>
      </c>
      <c r="JX155">
        <v>406.556</v>
      </c>
      <c r="JY155">
        <v>32.5734</v>
      </c>
      <c r="JZ155">
        <v>40.0614</v>
      </c>
      <c r="KA155">
        <v>30.0017</v>
      </c>
      <c r="KB155">
        <v>39.6207</v>
      </c>
      <c r="KC155">
        <v>39.5108</v>
      </c>
      <c r="KD155">
        <v>31.1246</v>
      </c>
      <c r="KE155">
        <v>0</v>
      </c>
      <c r="KF155">
        <v>100</v>
      </c>
      <c r="KG155">
        <v>32.5557</v>
      </c>
      <c r="KH155">
        <v>724.223</v>
      </c>
      <c r="KI155">
        <v>30.1447</v>
      </c>
      <c r="KJ155">
        <v>94.9746</v>
      </c>
      <c r="KK155">
        <v>92.2319</v>
      </c>
    </row>
    <row r="156" spans="1:297">
      <c r="A156">
        <v>140</v>
      </c>
      <c r="B156">
        <v>1761410212.1</v>
      </c>
      <c r="C156">
        <v>2031.09999990463</v>
      </c>
      <c r="D156" t="s">
        <v>723</v>
      </c>
      <c r="E156" t="s">
        <v>724</v>
      </c>
      <c r="F156">
        <v>5</v>
      </c>
      <c r="G156" t="s">
        <v>638</v>
      </c>
      <c r="H156" t="s">
        <v>436</v>
      </c>
      <c r="I156">
        <v>1761410203.94615</v>
      </c>
      <c r="J156">
        <f>(K156)/1000</f>
        <v>0</v>
      </c>
      <c r="K156">
        <f>IF(DP156, AN156, AH156)</f>
        <v>0</v>
      </c>
      <c r="L156">
        <f>IF(DP156, AI156, AG156)</f>
        <v>0</v>
      </c>
      <c r="M156">
        <f>DR156 - IF(AU156&gt;1, L156*DL156*100.0/(AW156), 0)</f>
        <v>0</v>
      </c>
      <c r="N156">
        <f>((T156-J156/2)*M156-L156)/(T156+J156/2)</f>
        <v>0</v>
      </c>
      <c r="O156">
        <f>N156*(DY156+DZ156)/1000.0</f>
        <v>0</v>
      </c>
      <c r="P156">
        <f>(DR156 - IF(AU156&gt;1, L156*DL156*100.0/(AW156), 0))*(DY156+DZ156)/1000.0</f>
        <v>0</v>
      </c>
      <c r="Q156">
        <f>2.0/((1/S156-1/R156)+SIGN(S156)*SQRT((1/S156-1/R156)*(1/S156-1/R156) + 4*DM156/((DM156+1)*(DM156+1))*(2*1/S156*1/R156-1/R156*1/R156)))</f>
        <v>0</v>
      </c>
      <c r="R156">
        <f>IF(LEFT(DN156,1)&lt;&gt;"0",IF(LEFT(DN156,1)="1",3.0,DO156),$D$5+$E$5*(EF156*DY156/($K$5*1000))+$F$5*(EF156*DY156/($K$5*1000))*MAX(MIN(DL156,$J$5),$I$5)*MAX(MIN(DL156,$J$5),$I$5)+$G$5*MAX(MIN(DL156,$J$5),$I$5)*(EF156*DY156/($K$5*1000))+$H$5*(EF156*DY156/($K$5*1000))*(EF156*DY156/($K$5*1000)))</f>
        <v>0</v>
      </c>
      <c r="S156">
        <f>J156*(1000-(1000*0.61365*exp(17.502*W156/(240.97+W156))/(DY156+DZ156)+DT156)/2)/(1000*0.61365*exp(17.502*W156/(240.97+W156))/(DY156+DZ156)-DT156)</f>
        <v>0</v>
      </c>
      <c r="T156">
        <f>1/((DM156+1)/(Q156/1.6)+1/(R156/1.37)) + DM156/((DM156+1)/(Q156/1.6) + DM156/(R156/1.37))</f>
        <v>0</v>
      </c>
      <c r="U156">
        <f>(DH156*DK156)</f>
        <v>0</v>
      </c>
      <c r="V156">
        <f>(EA156+(U156+2*0.95*5.67E-8*(((EA156+$B$7)+273)^4-(EA156+273)^4)-44100*J156)/(1.84*29.3*R156+8*0.95*5.67E-8*(EA156+273)^3))</f>
        <v>0</v>
      </c>
      <c r="W156">
        <f>($C$7*EB156+$D$7*EC156+$E$7*V156)</f>
        <v>0</v>
      </c>
      <c r="X156">
        <f>0.61365*exp(17.502*W156/(240.97+W156))</f>
        <v>0</v>
      </c>
      <c r="Y156">
        <f>(Z156/AA156*100)</f>
        <v>0</v>
      </c>
      <c r="Z156">
        <f>DT156*(DY156+DZ156)/1000</f>
        <v>0</v>
      </c>
      <c r="AA156">
        <f>0.61365*exp(17.502*EA156/(240.97+EA156))</f>
        <v>0</v>
      </c>
      <c r="AB156">
        <f>(X156-DT156*(DY156+DZ156)/1000)</f>
        <v>0</v>
      </c>
      <c r="AC156">
        <f>(-J156*44100)</f>
        <v>0</v>
      </c>
      <c r="AD156">
        <f>2*29.3*R156*0.92*(EA156-W156)</f>
        <v>0</v>
      </c>
      <c r="AE156">
        <f>2*0.95*5.67E-8*(((EA156+$B$7)+273)^4-(W156+273)^4)</f>
        <v>0</v>
      </c>
      <c r="AF156">
        <f>U156+AE156+AC156+AD156</f>
        <v>0</v>
      </c>
      <c r="AG156">
        <f>DX156*AU156*(DS156-DR156*(1000-AU156*DU156)/(1000-AU156*DT156))/(100*DL156)</f>
        <v>0</v>
      </c>
      <c r="AH156">
        <f>1000*DX156*AU156*(DT156-DU156)/(100*DL156*(1000-AU156*DT156))</f>
        <v>0</v>
      </c>
      <c r="AI156">
        <f>(AJ156 - AK156 - DY156*1E3/(8.314*(EA156+273.15)) * AM156/DX156 * AL156) * DX156/(100*DL156) * (1000 - DU156)/1000</f>
        <v>0</v>
      </c>
      <c r="AJ156">
        <v>725.885087126023</v>
      </c>
      <c r="AK156">
        <v>689.678266666667</v>
      </c>
      <c r="AL156">
        <v>3.32849921008816</v>
      </c>
      <c r="AM156">
        <v>64.8317152788884</v>
      </c>
      <c r="AN156">
        <f>(AP156 - AO156 + DY156*1E3/(8.314*(EA156+273.15)) * AR156/DX156 * AQ156) * DX156/(100*DL156) * 1000/(1000 - AP156)</f>
        <v>0</v>
      </c>
      <c r="AO156">
        <v>25.3345472803421</v>
      </c>
      <c r="AP156">
        <v>34.8552581818182</v>
      </c>
      <c r="AQ156">
        <v>-0.00636386398434276</v>
      </c>
      <c r="AR156">
        <v>110.920641210874</v>
      </c>
      <c r="AS156">
        <v>0</v>
      </c>
      <c r="AT156">
        <v>0</v>
      </c>
      <c r="AU156">
        <f>IF(AS156*$H$13&gt;=AW156,1.0,(AW156/(AW156-AS156*$H$13)))</f>
        <v>0</v>
      </c>
      <c r="AV156">
        <f>(AU156-1)*100</f>
        <v>0</v>
      </c>
      <c r="AW156">
        <f>MAX(0,($B$13+$C$13*EF156)/(1+$D$13*EF156)*DY156/(EA156+273)*$E$13)</f>
        <v>0</v>
      </c>
      <c r="AX156" t="s">
        <v>437</v>
      </c>
      <c r="AY156" t="s">
        <v>437</v>
      </c>
      <c r="AZ156">
        <v>0</v>
      </c>
      <c r="BA156">
        <v>0</v>
      </c>
      <c r="BB156">
        <f>1-AZ156/BA156</f>
        <v>0</v>
      </c>
      <c r="BC156">
        <v>0</v>
      </c>
      <c r="BD156" t="s">
        <v>437</v>
      </c>
      <c r="BE156" t="s">
        <v>437</v>
      </c>
      <c r="BF156">
        <v>0</v>
      </c>
      <c r="BG156">
        <v>0</v>
      </c>
      <c r="BH156">
        <f>1-BF156/BG156</f>
        <v>0</v>
      </c>
      <c r="BI156">
        <v>0.5</v>
      </c>
      <c r="BJ156">
        <f>DI156</f>
        <v>0</v>
      </c>
      <c r="BK156">
        <f>L156</f>
        <v>0</v>
      </c>
      <c r="BL156">
        <f>BH156*BI156*BJ156</f>
        <v>0</v>
      </c>
      <c r="BM156">
        <f>(BK156-BC156)/BJ156</f>
        <v>0</v>
      </c>
      <c r="BN156">
        <f>(BA156-BG156)/BG156</f>
        <v>0</v>
      </c>
      <c r="BO156">
        <f>AZ156/(BB156+AZ156/BG156)</f>
        <v>0</v>
      </c>
      <c r="BP156" t="s">
        <v>437</v>
      </c>
      <c r="BQ156">
        <v>0</v>
      </c>
      <c r="BR156">
        <f>IF(BQ156&lt;&gt;0, BQ156, BO156)</f>
        <v>0</v>
      </c>
      <c r="BS156">
        <f>1-BR156/BG156</f>
        <v>0</v>
      </c>
      <c r="BT156">
        <f>(BG156-BF156)/(BG156-BR156)</f>
        <v>0</v>
      </c>
      <c r="BU156">
        <f>(BA156-BG156)/(BA156-BR156)</f>
        <v>0</v>
      </c>
      <c r="BV156">
        <f>(BG156-BF156)/(BG156-AZ156)</f>
        <v>0</v>
      </c>
      <c r="BW156">
        <f>(BA156-BG156)/(BA156-AZ156)</f>
        <v>0</v>
      </c>
      <c r="BX156">
        <f>(BT156*BR156/BF156)</f>
        <v>0</v>
      </c>
      <c r="BY156">
        <f>(1-BX156)</f>
        <v>0</v>
      </c>
      <c r="DH156">
        <f>$B$11*EG156+$C$11*EH156+$F$11*ES156*(1-EV156)</f>
        <v>0</v>
      </c>
      <c r="DI156">
        <f>DH156*DJ156</f>
        <v>0</v>
      </c>
      <c r="DJ156">
        <f>($B$11*$D$9+$C$11*$D$9+$F$11*((FF156+EX156)/MAX(FF156+EX156+FG156, 0.1)*$I$9+FG156/MAX(FF156+EX156+FG156, 0.1)*$J$9))/($B$11+$C$11+$F$11)</f>
        <v>0</v>
      </c>
      <c r="DK156">
        <f>($B$11*$K$9+$C$11*$K$9+$F$11*((FF156+EX156)/MAX(FF156+EX156+FG156, 0.1)*$P$9+FG156/MAX(FF156+EX156+FG156, 0.1)*$Q$9))/($B$11+$C$11+$F$11)</f>
        <v>0</v>
      </c>
      <c r="DL156">
        <v>6</v>
      </c>
      <c r="DM156">
        <v>0.5</v>
      </c>
      <c r="DN156" t="s">
        <v>438</v>
      </c>
      <c r="DO156">
        <v>2</v>
      </c>
      <c r="DP156" t="b">
        <v>1</v>
      </c>
      <c r="DQ156">
        <v>1761410203.94615</v>
      </c>
      <c r="DR156">
        <v>642.520769230769</v>
      </c>
      <c r="DS156">
        <v>691.966538461539</v>
      </c>
      <c r="DT156">
        <v>34.8941230769231</v>
      </c>
      <c r="DU156">
        <v>25.3319538461538</v>
      </c>
      <c r="DV156">
        <v>641.423230769231</v>
      </c>
      <c r="DW156">
        <v>34.5789230769231</v>
      </c>
      <c r="DX156">
        <v>499.996538461539</v>
      </c>
      <c r="DY156">
        <v>90.2942461538461</v>
      </c>
      <c r="DZ156">
        <v>0.0361678076923077</v>
      </c>
      <c r="EA156">
        <v>36.9460307692308</v>
      </c>
      <c r="EB156">
        <v>36.0359384615385</v>
      </c>
      <c r="EC156">
        <v>999.9</v>
      </c>
      <c r="ED156">
        <v>0</v>
      </c>
      <c r="EE156">
        <v>0</v>
      </c>
      <c r="EF156">
        <v>9993.94846153846</v>
      </c>
      <c r="EG156">
        <v>0</v>
      </c>
      <c r="EH156">
        <v>1226.20769230769</v>
      </c>
      <c r="EI156">
        <v>-49.4459615384615</v>
      </c>
      <c r="EJ156">
        <v>665.751153846154</v>
      </c>
      <c r="EK156">
        <v>709.951076923077</v>
      </c>
      <c r="EL156">
        <v>9.56217846153846</v>
      </c>
      <c r="EM156">
        <v>691.966538461539</v>
      </c>
      <c r="EN156">
        <v>25.3319538461538</v>
      </c>
      <c r="EO156">
        <v>3.15074</v>
      </c>
      <c r="EP156">
        <v>2.28733</v>
      </c>
      <c r="EQ156">
        <v>24.8467230769231</v>
      </c>
      <c r="ER156">
        <v>19.5874538461538</v>
      </c>
      <c r="ES156">
        <v>1199.98769230769</v>
      </c>
      <c r="ET156">
        <v>0.966991</v>
      </c>
      <c r="EU156">
        <v>0.0330086</v>
      </c>
      <c r="EV156">
        <v>0</v>
      </c>
      <c r="EW156">
        <v>1433.98692307692</v>
      </c>
      <c r="EX156">
        <v>5.00059</v>
      </c>
      <c r="EY156">
        <v>17573.0923076923</v>
      </c>
      <c r="EZ156">
        <v>10358.5923076923</v>
      </c>
      <c r="FA156">
        <v>49.8265384615385</v>
      </c>
      <c r="FB156">
        <v>51.4322307692308</v>
      </c>
      <c r="FC156">
        <v>49.9466923076923</v>
      </c>
      <c r="FD156">
        <v>51.187</v>
      </c>
      <c r="FE156">
        <v>51.0524615384615</v>
      </c>
      <c r="FF156">
        <v>1155.53769230769</v>
      </c>
      <c r="FG156">
        <v>39.4423076923077</v>
      </c>
      <c r="FH156">
        <v>0</v>
      </c>
      <c r="FI156">
        <v>1761410172.1</v>
      </c>
      <c r="FJ156">
        <v>0</v>
      </c>
      <c r="FK156">
        <v>1433.86423076923</v>
      </c>
      <c r="FL156">
        <v>-11.3958974246608</v>
      </c>
      <c r="FM156">
        <v>-142.18803419919</v>
      </c>
      <c r="FN156">
        <v>17571.7307692308</v>
      </c>
      <c r="FO156">
        <v>15</v>
      </c>
      <c r="FP156">
        <v>0</v>
      </c>
      <c r="FQ156" t="s">
        <v>439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-49.29704</v>
      </c>
      <c r="GD156">
        <v>-2.40049624060157</v>
      </c>
      <c r="GE156">
        <v>0.362152315193482</v>
      </c>
      <c r="GF156">
        <v>0</v>
      </c>
      <c r="GG156">
        <v>1434.57911764706</v>
      </c>
      <c r="GH156">
        <v>-11.6340717935567</v>
      </c>
      <c r="GI156">
        <v>1.15209621648609</v>
      </c>
      <c r="GJ156">
        <v>-1</v>
      </c>
      <c r="GK156">
        <v>9.574297</v>
      </c>
      <c r="GL156">
        <v>-0.317271879699233</v>
      </c>
      <c r="GM156">
        <v>0.0305380736294874</v>
      </c>
      <c r="GN156">
        <v>0</v>
      </c>
      <c r="GO156">
        <v>0</v>
      </c>
      <c r="GP156">
        <v>2</v>
      </c>
      <c r="GQ156" t="s">
        <v>473</v>
      </c>
      <c r="GR156">
        <v>3.13036</v>
      </c>
      <c r="GS156">
        <v>2.71451</v>
      </c>
      <c r="GT156">
        <v>0.122695</v>
      </c>
      <c r="GU156">
        <v>0.129112</v>
      </c>
      <c r="GV156">
        <v>0.130964</v>
      </c>
      <c r="GW156">
        <v>0.104772</v>
      </c>
      <c r="GX156">
        <v>32351</v>
      </c>
      <c r="GY156">
        <v>34169.4</v>
      </c>
      <c r="GZ156">
        <v>33426.2</v>
      </c>
      <c r="HA156">
        <v>35588.8</v>
      </c>
      <c r="HB156">
        <v>41237.5</v>
      </c>
      <c r="HC156">
        <v>45824.7</v>
      </c>
      <c r="HD156">
        <v>52311.8</v>
      </c>
      <c r="HE156">
        <v>56951.9</v>
      </c>
      <c r="HF156">
        <v>1.81815</v>
      </c>
      <c r="HG156">
        <v>1.67913</v>
      </c>
      <c r="HH156">
        <v>-0.0119172</v>
      </c>
      <c r="HI156">
        <v>0</v>
      </c>
      <c r="HJ156">
        <v>36.2323</v>
      </c>
      <c r="HK156">
        <v>999.9</v>
      </c>
      <c r="HL156">
        <v>58.918</v>
      </c>
      <c r="HM156">
        <v>28.832</v>
      </c>
      <c r="HN156">
        <v>25.9881</v>
      </c>
      <c r="HO156">
        <v>55.8791</v>
      </c>
      <c r="HP156">
        <v>43.5897</v>
      </c>
      <c r="HQ156">
        <v>1</v>
      </c>
      <c r="HR156">
        <v>1.07016</v>
      </c>
      <c r="HS156">
        <v>3.23587</v>
      </c>
      <c r="HT156">
        <v>20.1044</v>
      </c>
      <c r="HU156">
        <v>5.19168</v>
      </c>
      <c r="HV156">
        <v>12.0099</v>
      </c>
      <c r="HW156">
        <v>4.97295</v>
      </c>
      <c r="HX156">
        <v>3.29495</v>
      </c>
      <c r="HY156">
        <v>9999</v>
      </c>
      <c r="HZ156">
        <v>9999</v>
      </c>
      <c r="IA156">
        <v>999.9</v>
      </c>
      <c r="IB156">
        <v>9999</v>
      </c>
      <c r="IC156">
        <v>1.86315</v>
      </c>
      <c r="ID156">
        <v>1.86805</v>
      </c>
      <c r="IE156">
        <v>1.86783</v>
      </c>
      <c r="IF156">
        <v>1.86904</v>
      </c>
      <c r="IG156">
        <v>1.86981</v>
      </c>
      <c r="IH156">
        <v>1.86587</v>
      </c>
      <c r="II156">
        <v>1.86698</v>
      </c>
      <c r="IJ156">
        <v>1.86839</v>
      </c>
      <c r="IK156">
        <v>5</v>
      </c>
      <c r="IL156">
        <v>0</v>
      </c>
      <c r="IM156">
        <v>0</v>
      </c>
      <c r="IN156">
        <v>0</v>
      </c>
      <c r="IO156" t="s">
        <v>441</v>
      </c>
      <c r="IP156" t="s">
        <v>442</v>
      </c>
      <c r="IQ156" t="s">
        <v>443</v>
      </c>
      <c r="IR156" t="s">
        <v>443</v>
      </c>
      <c r="IS156" t="s">
        <v>443</v>
      </c>
      <c r="IT156" t="s">
        <v>443</v>
      </c>
      <c r="IU156">
        <v>0</v>
      </c>
      <c r="IV156">
        <v>100</v>
      </c>
      <c r="IW156">
        <v>100</v>
      </c>
      <c r="IX156">
        <v>1.098</v>
      </c>
      <c r="IY156">
        <v>0.3152</v>
      </c>
      <c r="IZ156">
        <v>1.09748391826392</v>
      </c>
      <c r="JA156">
        <v>0</v>
      </c>
      <c r="JB156">
        <v>0</v>
      </c>
      <c r="JC156">
        <v>0</v>
      </c>
      <c r="JD156">
        <v>0.315191680746845</v>
      </c>
      <c r="JE156">
        <v>0</v>
      </c>
      <c r="JF156">
        <v>0</v>
      </c>
      <c r="JG156">
        <v>0</v>
      </c>
      <c r="JH156">
        <v>5</v>
      </c>
      <c r="JI156">
        <v>2273</v>
      </c>
      <c r="JJ156">
        <v>0</v>
      </c>
      <c r="JK156">
        <v>25</v>
      </c>
      <c r="JL156">
        <v>29356836.9</v>
      </c>
      <c r="JM156">
        <v>29356836.9</v>
      </c>
      <c r="JN156">
        <v>1.57715</v>
      </c>
      <c r="JO156">
        <v>2.61719</v>
      </c>
      <c r="JP156">
        <v>1.54785</v>
      </c>
      <c r="JQ156">
        <v>2.32178</v>
      </c>
      <c r="JR156">
        <v>1.64673</v>
      </c>
      <c r="JS156">
        <v>2.31567</v>
      </c>
      <c r="JT156">
        <v>33.0652</v>
      </c>
      <c r="JU156">
        <v>24.1926</v>
      </c>
      <c r="JV156">
        <v>18</v>
      </c>
      <c r="JW156">
        <v>503.277</v>
      </c>
      <c r="JX156">
        <v>406.441</v>
      </c>
      <c r="JY156">
        <v>32.5346</v>
      </c>
      <c r="JZ156">
        <v>40.0772</v>
      </c>
      <c r="KA156">
        <v>30.0017</v>
      </c>
      <c r="KB156">
        <v>39.6371</v>
      </c>
      <c r="KC156">
        <v>39.5271</v>
      </c>
      <c r="KD156">
        <v>31.6587</v>
      </c>
      <c r="KE156">
        <v>0</v>
      </c>
      <c r="KF156">
        <v>100</v>
      </c>
      <c r="KG156">
        <v>32.5187</v>
      </c>
      <c r="KH156">
        <v>737.75</v>
      </c>
      <c r="KI156">
        <v>30.129</v>
      </c>
      <c r="KJ156">
        <v>94.9732</v>
      </c>
      <c r="KK156">
        <v>92.229</v>
      </c>
    </row>
    <row r="157" spans="1:297">
      <c r="A157">
        <v>141</v>
      </c>
      <c r="B157">
        <v>1761410217.1</v>
      </c>
      <c r="C157">
        <v>2036.09999990463</v>
      </c>
      <c r="D157" t="s">
        <v>725</v>
      </c>
      <c r="E157" t="s">
        <v>726</v>
      </c>
      <c r="F157">
        <v>5</v>
      </c>
      <c r="G157" t="s">
        <v>638</v>
      </c>
      <c r="H157" t="s">
        <v>436</v>
      </c>
      <c r="I157">
        <v>1761410208.94615</v>
      </c>
      <c r="J157">
        <f>(K157)/1000</f>
        <v>0</v>
      </c>
      <c r="K157">
        <f>IF(DP157, AN157, AH157)</f>
        <v>0</v>
      </c>
      <c r="L157">
        <f>IF(DP157, AI157, AG157)</f>
        <v>0</v>
      </c>
      <c r="M157">
        <f>DR157 - IF(AU157&gt;1, L157*DL157*100.0/(AW157), 0)</f>
        <v>0</v>
      </c>
      <c r="N157">
        <f>((T157-J157/2)*M157-L157)/(T157+J157/2)</f>
        <v>0</v>
      </c>
      <c r="O157">
        <f>N157*(DY157+DZ157)/1000.0</f>
        <v>0</v>
      </c>
      <c r="P157">
        <f>(DR157 - IF(AU157&gt;1, L157*DL157*100.0/(AW157), 0))*(DY157+DZ157)/1000.0</f>
        <v>0</v>
      </c>
      <c r="Q157">
        <f>2.0/((1/S157-1/R157)+SIGN(S157)*SQRT((1/S157-1/R157)*(1/S157-1/R157) + 4*DM157/((DM157+1)*(DM157+1))*(2*1/S157*1/R157-1/R157*1/R157)))</f>
        <v>0</v>
      </c>
      <c r="R157">
        <f>IF(LEFT(DN157,1)&lt;&gt;"0",IF(LEFT(DN157,1)="1",3.0,DO157),$D$5+$E$5*(EF157*DY157/($K$5*1000))+$F$5*(EF157*DY157/($K$5*1000))*MAX(MIN(DL157,$J$5),$I$5)*MAX(MIN(DL157,$J$5),$I$5)+$G$5*MAX(MIN(DL157,$J$5),$I$5)*(EF157*DY157/($K$5*1000))+$H$5*(EF157*DY157/($K$5*1000))*(EF157*DY157/($K$5*1000)))</f>
        <v>0</v>
      </c>
      <c r="S157">
        <f>J157*(1000-(1000*0.61365*exp(17.502*W157/(240.97+W157))/(DY157+DZ157)+DT157)/2)/(1000*0.61365*exp(17.502*W157/(240.97+W157))/(DY157+DZ157)-DT157)</f>
        <v>0</v>
      </c>
      <c r="T157">
        <f>1/((DM157+1)/(Q157/1.6)+1/(R157/1.37)) + DM157/((DM157+1)/(Q157/1.6) + DM157/(R157/1.37))</f>
        <v>0</v>
      </c>
      <c r="U157">
        <f>(DH157*DK157)</f>
        <v>0</v>
      </c>
      <c r="V157">
        <f>(EA157+(U157+2*0.95*5.67E-8*(((EA157+$B$7)+273)^4-(EA157+273)^4)-44100*J157)/(1.84*29.3*R157+8*0.95*5.67E-8*(EA157+273)^3))</f>
        <v>0</v>
      </c>
      <c r="W157">
        <f>($C$7*EB157+$D$7*EC157+$E$7*V157)</f>
        <v>0</v>
      </c>
      <c r="X157">
        <f>0.61365*exp(17.502*W157/(240.97+W157))</f>
        <v>0</v>
      </c>
      <c r="Y157">
        <f>(Z157/AA157*100)</f>
        <v>0</v>
      </c>
      <c r="Z157">
        <f>DT157*(DY157+DZ157)/1000</f>
        <v>0</v>
      </c>
      <c r="AA157">
        <f>0.61365*exp(17.502*EA157/(240.97+EA157))</f>
        <v>0</v>
      </c>
      <c r="AB157">
        <f>(X157-DT157*(DY157+DZ157)/1000)</f>
        <v>0</v>
      </c>
      <c r="AC157">
        <f>(-J157*44100)</f>
        <v>0</v>
      </c>
      <c r="AD157">
        <f>2*29.3*R157*0.92*(EA157-W157)</f>
        <v>0</v>
      </c>
      <c r="AE157">
        <f>2*0.95*5.67E-8*(((EA157+$B$7)+273)^4-(W157+273)^4)</f>
        <v>0</v>
      </c>
      <c r="AF157">
        <f>U157+AE157+AC157+AD157</f>
        <v>0</v>
      </c>
      <c r="AG157">
        <f>DX157*AU157*(DS157-DR157*(1000-AU157*DU157)/(1000-AU157*DT157))/(100*DL157)</f>
        <v>0</v>
      </c>
      <c r="AH157">
        <f>1000*DX157*AU157*(DT157-DU157)/(100*DL157*(1000-AU157*DT157))</f>
        <v>0</v>
      </c>
      <c r="AI157">
        <f>(AJ157 - AK157 - DY157*1E3/(8.314*(EA157+273.15)) * AM157/DX157 * AL157) * DX157/(100*DL157) * (1000 - DU157)/1000</f>
        <v>0</v>
      </c>
      <c r="AJ157">
        <v>742.629480313395</v>
      </c>
      <c r="AK157">
        <v>706.220351515151</v>
      </c>
      <c r="AL157">
        <v>3.3158218296457</v>
      </c>
      <c r="AM157">
        <v>64.8317152788884</v>
      </c>
      <c r="AN157">
        <f>(AP157 - AO157 + DY157*1E3/(8.314*(EA157+273.15)) * AR157/DX157 * AQ157) * DX157/(100*DL157) * 1000/(1000 - AP157)</f>
        <v>0</v>
      </c>
      <c r="AO157">
        <v>25.3393305654034</v>
      </c>
      <c r="AP157">
        <v>34.8325472727273</v>
      </c>
      <c r="AQ157">
        <v>-0.00273800729219507</v>
      </c>
      <c r="AR157">
        <v>110.920641210874</v>
      </c>
      <c r="AS157">
        <v>0</v>
      </c>
      <c r="AT157">
        <v>0</v>
      </c>
      <c r="AU157">
        <f>IF(AS157*$H$13&gt;=AW157,1.0,(AW157/(AW157-AS157*$H$13)))</f>
        <v>0</v>
      </c>
      <c r="AV157">
        <f>(AU157-1)*100</f>
        <v>0</v>
      </c>
      <c r="AW157">
        <f>MAX(0,($B$13+$C$13*EF157)/(1+$D$13*EF157)*DY157/(EA157+273)*$E$13)</f>
        <v>0</v>
      </c>
      <c r="AX157" t="s">
        <v>437</v>
      </c>
      <c r="AY157" t="s">
        <v>437</v>
      </c>
      <c r="AZ157">
        <v>0</v>
      </c>
      <c r="BA157">
        <v>0</v>
      </c>
      <c r="BB157">
        <f>1-AZ157/BA157</f>
        <v>0</v>
      </c>
      <c r="BC157">
        <v>0</v>
      </c>
      <c r="BD157" t="s">
        <v>437</v>
      </c>
      <c r="BE157" t="s">
        <v>437</v>
      </c>
      <c r="BF157">
        <v>0</v>
      </c>
      <c r="BG157">
        <v>0</v>
      </c>
      <c r="BH157">
        <f>1-BF157/BG157</f>
        <v>0</v>
      </c>
      <c r="BI157">
        <v>0.5</v>
      </c>
      <c r="BJ157">
        <f>DI157</f>
        <v>0</v>
      </c>
      <c r="BK157">
        <f>L157</f>
        <v>0</v>
      </c>
      <c r="BL157">
        <f>BH157*BI157*BJ157</f>
        <v>0</v>
      </c>
      <c r="BM157">
        <f>(BK157-BC157)/BJ157</f>
        <v>0</v>
      </c>
      <c r="BN157">
        <f>(BA157-BG157)/BG157</f>
        <v>0</v>
      </c>
      <c r="BO157">
        <f>AZ157/(BB157+AZ157/BG157)</f>
        <v>0</v>
      </c>
      <c r="BP157" t="s">
        <v>437</v>
      </c>
      <c r="BQ157">
        <v>0</v>
      </c>
      <c r="BR157">
        <f>IF(BQ157&lt;&gt;0, BQ157, BO157)</f>
        <v>0</v>
      </c>
      <c r="BS157">
        <f>1-BR157/BG157</f>
        <v>0</v>
      </c>
      <c r="BT157">
        <f>(BG157-BF157)/(BG157-BR157)</f>
        <v>0</v>
      </c>
      <c r="BU157">
        <f>(BA157-BG157)/(BA157-BR157)</f>
        <v>0</v>
      </c>
      <c r="BV157">
        <f>(BG157-BF157)/(BG157-AZ157)</f>
        <v>0</v>
      </c>
      <c r="BW157">
        <f>(BA157-BG157)/(BA157-AZ157)</f>
        <v>0</v>
      </c>
      <c r="BX157">
        <f>(BT157*BR157/BF157)</f>
        <v>0</v>
      </c>
      <c r="BY157">
        <f>(1-BX157)</f>
        <v>0</v>
      </c>
      <c r="DH157">
        <f>$B$11*EG157+$C$11*EH157+$F$11*ES157*(1-EV157)</f>
        <v>0</v>
      </c>
      <c r="DI157">
        <f>DH157*DJ157</f>
        <v>0</v>
      </c>
      <c r="DJ157">
        <f>($B$11*$D$9+$C$11*$D$9+$F$11*((FF157+EX157)/MAX(FF157+EX157+FG157, 0.1)*$I$9+FG157/MAX(FF157+EX157+FG157, 0.1)*$J$9))/($B$11+$C$11+$F$11)</f>
        <v>0</v>
      </c>
      <c r="DK157">
        <f>($B$11*$K$9+$C$11*$K$9+$F$11*((FF157+EX157)/MAX(FF157+EX157+FG157, 0.1)*$P$9+FG157/MAX(FF157+EX157+FG157, 0.1)*$Q$9))/($B$11+$C$11+$F$11)</f>
        <v>0</v>
      </c>
      <c r="DL157">
        <v>6</v>
      </c>
      <c r="DM157">
        <v>0.5</v>
      </c>
      <c r="DN157" t="s">
        <v>438</v>
      </c>
      <c r="DO157">
        <v>2</v>
      </c>
      <c r="DP157" t="b">
        <v>1</v>
      </c>
      <c r="DQ157">
        <v>1761410208.94615</v>
      </c>
      <c r="DR157">
        <v>658.69</v>
      </c>
      <c r="DS157">
        <v>708.228230769231</v>
      </c>
      <c r="DT157">
        <v>34.8679384615385</v>
      </c>
      <c r="DU157">
        <v>25.3341461538462</v>
      </c>
      <c r="DV157">
        <v>657.592615384615</v>
      </c>
      <c r="DW157">
        <v>34.5527384615385</v>
      </c>
      <c r="DX157">
        <v>500.015</v>
      </c>
      <c r="DY157">
        <v>90.2945692307692</v>
      </c>
      <c r="DZ157">
        <v>0.0360827615384615</v>
      </c>
      <c r="EA157">
        <v>36.9443076923077</v>
      </c>
      <c r="EB157">
        <v>36.0376538461538</v>
      </c>
      <c r="EC157">
        <v>999.9</v>
      </c>
      <c r="ED157">
        <v>0</v>
      </c>
      <c r="EE157">
        <v>0</v>
      </c>
      <c r="EF157">
        <v>10014.4753846154</v>
      </c>
      <c r="EG157">
        <v>0</v>
      </c>
      <c r="EH157">
        <v>1226.17384615385</v>
      </c>
      <c r="EI157">
        <v>-49.5384153846154</v>
      </c>
      <c r="EJ157">
        <v>682.486538461538</v>
      </c>
      <c r="EK157">
        <v>726.637230769231</v>
      </c>
      <c r="EL157">
        <v>9.53380076923077</v>
      </c>
      <c r="EM157">
        <v>708.228230769231</v>
      </c>
      <c r="EN157">
        <v>25.3341461538462</v>
      </c>
      <c r="EO157">
        <v>3.14838615384615</v>
      </c>
      <c r="EP157">
        <v>2.28753538461538</v>
      </c>
      <c r="EQ157">
        <v>24.8342230769231</v>
      </c>
      <c r="ER157">
        <v>19.5889076923077</v>
      </c>
      <c r="ES157">
        <v>1199.97846153846</v>
      </c>
      <c r="ET157">
        <v>0.966991</v>
      </c>
      <c r="EU157">
        <v>0.0330086</v>
      </c>
      <c r="EV157">
        <v>0</v>
      </c>
      <c r="EW157">
        <v>1432.92</v>
      </c>
      <c r="EX157">
        <v>5.00059</v>
      </c>
      <c r="EY157">
        <v>17561.4538461538</v>
      </c>
      <c r="EZ157">
        <v>10358.5153846154</v>
      </c>
      <c r="FA157">
        <v>49.8459230769231</v>
      </c>
      <c r="FB157">
        <v>51.437</v>
      </c>
      <c r="FC157">
        <v>49.9660769230769</v>
      </c>
      <c r="FD157">
        <v>51.1918461538462</v>
      </c>
      <c r="FE157">
        <v>51.062</v>
      </c>
      <c r="FF157">
        <v>1155.52846153846</v>
      </c>
      <c r="FG157">
        <v>39.44</v>
      </c>
      <c r="FH157">
        <v>0</v>
      </c>
      <c r="FI157">
        <v>1761410176.9</v>
      </c>
      <c r="FJ157">
        <v>0</v>
      </c>
      <c r="FK157">
        <v>1432.84461538462</v>
      </c>
      <c r="FL157">
        <v>-12.6003418806602</v>
      </c>
      <c r="FM157">
        <v>-143.50085470576</v>
      </c>
      <c r="FN157">
        <v>17560.3538461538</v>
      </c>
      <c r="FO157">
        <v>15</v>
      </c>
      <c r="FP157">
        <v>0</v>
      </c>
      <c r="FQ157" t="s">
        <v>439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-49.5469952380952</v>
      </c>
      <c r="GD157">
        <v>-1.31624415584417</v>
      </c>
      <c r="GE157">
        <v>0.248215914988372</v>
      </c>
      <c r="GF157">
        <v>0</v>
      </c>
      <c r="GG157">
        <v>1433.46411764706</v>
      </c>
      <c r="GH157">
        <v>-12.3132161946255</v>
      </c>
      <c r="GI157">
        <v>1.22831093411442</v>
      </c>
      <c r="GJ157">
        <v>-1</v>
      </c>
      <c r="GK157">
        <v>9.5497019047619</v>
      </c>
      <c r="GL157">
        <v>-0.338862077922082</v>
      </c>
      <c r="GM157">
        <v>0.0342286390279428</v>
      </c>
      <c r="GN157">
        <v>0</v>
      </c>
      <c r="GO157">
        <v>0</v>
      </c>
      <c r="GP157">
        <v>2</v>
      </c>
      <c r="GQ157" t="s">
        <v>473</v>
      </c>
      <c r="GR157">
        <v>3.1304</v>
      </c>
      <c r="GS157">
        <v>2.71402</v>
      </c>
      <c r="GT157">
        <v>0.124739</v>
      </c>
      <c r="GU157">
        <v>0.131005</v>
      </c>
      <c r="GV157">
        <v>0.130901</v>
      </c>
      <c r="GW157">
        <v>0.10478</v>
      </c>
      <c r="GX157">
        <v>32274.2</v>
      </c>
      <c r="GY157">
        <v>34093.9</v>
      </c>
      <c r="GZ157">
        <v>33425</v>
      </c>
      <c r="HA157">
        <v>35587.8</v>
      </c>
      <c r="HB157">
        <v>41239.7</v>
      </c>
      <c r="HC157">
        <v>45823.1</v>
      </c>
      <c r="HD157">
        <v>52310.5</v>
      </c>
      <c r="HE157">
        <v>56950.2</v>
      </c>
      <c r="HF157">
        <v>1.8183</v>
      </c>
      <c r="HG157">
        <v>1.67887</v>
      </c>
      <c r="HH157">
        <v>-0.0122041</v>
      </c>
      <c r="HI157">
        <v>0</v>
      </c>
      <c r="HJ157">
        <v>36.2324</v>
      </c>
      <c r="HK157">
        <v>999.9</v>
      </c>
      <c r="HL157">
        <v>58.918</v>
      </c>
      <c r="HM157">
        <v>28.852</v>
      </c>
      <c r="HN157">
        <v>26.0197</v>
      </c>
      <c r="HO157">
        <v>55.3491</v>
      </c>
      <c r="HP157">
        <v>43.5136</v>
      </c>
      <c r="HQ157">
        <v>1</v>
      </c>
      <c r="HR157">
        <v>1.07168</v>
      </c>
      <c r="HS157">
        <v>3.28104</v>
      </c>
      <c r="HT157">
        <v>20.1032</v>
      </c>
      <c r="HU157">
        <v>5.19078</v>
      </c>
      <c r="HV157">
        <v>12.0099</v>
      </c>
      <c r="HW157">
        <v>4.9727</v>
      </c>
      <c r="HX157">
        <v>3.29495</v>
      </c>
      <c r="HY157">
        <v>9999</v>
      </c>
      <c r="HZ157">
        <v>9999</v>
      </c>
      <c r="IA157">
        <v>999.9</v>
      </c>
      <c r="IB157">
        <v>9999</v>
      </c>
      <c r="IC157">
        <v>1.86318</v>
      </c>
      <c r="ID157">
        <v>1.86805</v>
      </c>
      <c r="IE157">
        <v>1.86783</v>
      </c>
      <c r="IF157">
        <v>1.86903</v>
      </c>
      <c r="IG157">
        <v>1.86981</v>
      </c>
      <c r="IH157">
        <v>1.86588</v>
      </c>
      <c r="II157">
        <v>1.86697</v>
      </c>
      <c r="IJ157">
        <v>1.86841</v>
      </c>
      <c r="IK157">
        <v>5</v>
      </c>
      <c r="IL157">
        <v>0</v>
      </c>
      <c r="IM157">
        <v>0</v>
      </c>
      <c r="IN157">
        <v>0</v>
      </c>
      <c r="IO157" t="s">
        <v>441</v>
      </c>
      <c r="IP157" t="s">
        <v>442</v>
      </c>
      <c r="IQ157" t="s">
        <v>443</v>
      </c>
      <c r="IR157" t="s">
        <v>443</v>
      </c>
      <c r="IS157" t="s">
        <v>443</v>
      </c>
      <c r="IT157" t="s">
        <v>443</v>
      </c>
      <c r="IU157">
        <v>0</v>
      </c>
      <c r="IV157">
        <v>100</v>
      </c>
      <c r="IW157">
        <v>100</v>
      </c>
      <c r="IX157">
        <v>1.097</v>
      </c>
      <c r="IY157">
        <v>0.3152</v>
      </c>
      <c r="IZ157">
        <v>1.09748391826392</v>
      </c>
      <c r="JA157">
        <v>0</v>
      </c>
      <c r="JB157">
        <v>0</v>
      </c>
      <c r="JC157">
        <v>0</v>
      </c>
      <c r="JD157">
        <v>0.315191680746845</v>
      </c>
      <c r="JE157">
        <v>0</v>
      </c>
      <c r="JF157">
        <v>0</v>
      </c>
      <c r="JG157">
        <v>0</v>
      </c>
      <c r="JH157">
        <v>5</v>
      </c>
      <c r="JI157">
        <v>2273</v>
      </c>
      <c r="JJ157">
        <v>0</v>
      </c>
      <c r="JK157">
        <v>25</v>
      </c>
      <c r="JL157">
        <v>29356837</v>
      </c>
      <c r="JM157">
        <v>29356837</v>
      </c>
      <c r="JN157">
        <v>1.60278</v>
      </c>
      <c r="JO157">
        <v>2.61475</v>
      </c>
      <c r="JP157">
        <v>1.54785</v>
      </c>
      <c r="JQ157">
        <v>2.32178</v>
      </c>
      <c r="JR157">
        <v>1.64673</v>
      </c>
      <c r="JS157">
        <v>2.37061</v>
      </c>
      <c r="JT157">
        <v>33.0652</v>
      </c>
      <c r="JU157">
        <v>24.1926</v>
      </c>
      <c r="JV157">
        <v>18</v>
      </c>
      <c r="JW157">
        <v>503.494</v>
      </c>
      <c r="JX157">
        <v>406.394</v>
      </c>
      <c r="JY157">
        <v>32.4942</v>
      </c>
      <c r="JZ157">
        <v>40.093</v>
      </c>
      <c r="KA157">
        <v>30.0016</v>
      </c>
      <c r="KB157">
        <v>39.6525</v>
      </c>
      <c r="KC157">
        <v>39.5452</v>
      </c>
      <c r="KD157">
        <v>32.2931</v>
      </c>
      <c r="KE157">
        <v>0</v>
      </c>
      <c r="KF157">
        <v>100</v>
      </c>
      <c r="KG157">
        <v>32.4794</v>
      </c>
      <c r="KH157">
        <v>758.107</v>
      </c>
      <c r="KI157">
        <v>30.1152</v>
      </c>
      <c r="KJ157">
        <v>94.9704</v>
      </c>
      <c r="KK157">
        <v>92.2262</v>
      </c>
    </row>
    <row r="158" spans="1:297">
      <c r="A158">
        <v>142</v>
      </c>
      <c r="B158">
        <v>1761410222.1</v>
      </c>
      <c r="C158">
        <v>2041.09999990463</v>
      </c>
      <c r="D158" t="s">
        <v>727</v>
      </c>
      <c r="E158" t="s">
        <v>728</v>
      </c>
      <c r="F158">
        <v>5</v>
      </c>
      <c r="G158" t="s">
        <v>638</v>
      </c>
      <c r="H158" t="s">
        <v>436</v>
      </c>
      <c r="I158">
        <v>1761410213.94615</v>
      </c>
      <c r="J158">
        <f>(K158)/1000</f>
        <v>0</v>
      </c>
      <c r="K158">
        <f>IF(DP158, AN158, AH158)</f>
        <v>0</v>
      </c>
      <c r="L158">
        <f>IF(DP158, AI158, AG158)</f>
        <v>0</v>
      </c>
      <c r="M158">
        <f>DR158 - IF(AU158&gt;1, L158*DL158*100.0/(AW158), 0)</f>
        <v>0</v>
      </c>
      <c r="N158">
        <f>((T158-J158/2)*M158-L158)/(T158+J158/2)</f>
        <v>0</v>
      </c>
      <c r="O158">
        <f>N158*(DY158+DZ158)/1000.0</f>
        <v>0</v>
      </c>
      <c r="P158">
        <f>(DR158 - IF(AU158&gt;1, L158*DL158*100.0/(AW158), 0))*(DY158+DZ158)/1000.0</f>
        <v>0</v>
      </c>
      <c r="Q158">
        <f>2.0/((1/S158-1/R158)+SIGN(S158)*SQRT((1/S158-1/R158)*(1/S158-1/R158) + 4*DM158/((DM158+1)*(DM158+1))*(2*1/S158*1/R158-1/R158*1/R158)))</f>
        <v>0</v>
      </c>
      <c r="R158">
        <f>IF(LEFT(DN158,1)&lt;&gt;"0",IF(LEFT(DN158,1)="1",3.0,DO158),$D$5+$E$5*(EF158*DY158/($K$5*1000))+$F$5*(EF158*DY158/($K$5*1000))*MAX(MIN(DL158,$J$5),$I$5)*MAX(MIN(DL158,$J$5),$I$5)+$G$5*MAX(MIN(DL158,$J$5),$I$5)*(EF158*DY158/($K$5*1000))+$H$5*(EF158*DY158/($K$5*1000))*(EF158*DY158/($K$5*1000)))</f>
        <v>0</v>
      </c>
      <c r="S158">
        <f>J158*(1000-(1000*0.61365*exp(17.502*W158/(240.97+W158))/(DY158+DZ158)+DT158)/2)/(1000*0.61365*exp(17.502*W158/(240.97+W158))/(DY158+DZ158)-DT158)</f>
        <v>0</v>
      </c>
      <c r="T158">
        <f>1/((DM158+1)/(Q158/1.6)+1/(R158/1.37)) + DM158/((DM158+1)/(Q158/1.6) + DM158/(R158/1.37))</f>
        <v>0</v>
      </c>
      <c r="U158">
        <f>(DH158*DK158)</f>
        <v>0</v>
      </c>
      <c r="V158">
        <f>(EA158+(U158+2*0.95*5.67E-8*(((EA158+$B$7)+273)^4-(EA158+273)^4)-44100*J158)/(1.84*29.3*R158+8*0.95*5.67E-8*(EA158+273)^3))</f>
        <v>0</v>
      </c>
      <c r="W158">
        <f>($C$7*EB158+$D$7*EC158+$E$7*V158)</f>
        <v>0</v>
      </c>
      <c r="X158">
        <f>0.61365*exp(17.502*W158/(240.97+W158))</f>
        <v>0</v>
      </c>
      <c r="Y158">
        <f>(Z158/AA158*100)</f>
        <v>0</v>
      </c>
      <c r="Z158">
        <f>DT158*(DY158+DZ158)/1000</f>
        <v>0</v>
      </c>
      <c r="AA158">
        <f>0.61365*exp(17.502*EA158/(240.97+EA158))</f>
        <v>0</v>
      </c>
      <c r="AB158">
        <f>(X158-DT158*(DY158+DZ158)/1000)</f>
        <v>0</v>
      </c>
      <c r="AC158">
        <f>(-J158*44100)</f>
        <v>0</v>
      </c>
      <c r="AD158">
        <f>2*29.3*R158*0.92*(EA158-W158)</f>
        <v>0</v>
      </c>
      <c r="AE158">
        <f>2*0.95*5.67E-8*(((EA158+$B$7)+273)^4-(W158+273)^4)</f>
        <v>0</v>
      </c>
      <c r="AF158">
        <f>U158+AE158+AC158+AD158</f>
        <v>0</v>
      </c>
      <c r="AG158">
        <f>DX158*AU158*(DS158-DR158*(1000-AU158*DU158)/(1000-AU158*DT158))/(100*DL158)</f>
        <v>0</v>
      </c>
      <c r="AH158">
        <f>1000*DX158*AU158*(DT158-DU158)/(100*DL158*(1000-AU158*DT158))</f>
        <v>0</v>
      </c>
      <c r="AI158">
        <f>(AJ158 - AK158 - DY158*1E3/(8.314*(EA158+273.15)) * AM158/DX158 * AL158) * DX158/(100*DL158) * (1000 - DU158)/1000</f>
        <v>0</v>
      </c>
      <c r="AJ158">
        <v>758.628700884512</v>
      </c>
      <c r="AK158">
        <v>722.245678787879</v>
      </c>
      <c r="AL158">
        <v>3.2051237235289</v>
      </c>
      <c r="AM158">
        <v>64.8317152788884</v>
      </c>
      <c r="AN158">
        <f>(AP158 - AO158 + DY158*1E3/(8.314*(EA158+273.15)) * AR158/DX158 * AQ158) * DX158/(100*DL158) * 1000/(1000 - AP158)</f>
        <v>0</v>
      </c>
      <c r="AO158">
        <v>25.338674517545</v>
      </c>
      <c r="AP158">
        <v>34.7998842424242</v>
      </c>
      <c r="AQ158">
        <v>-0.00755750846883748</v>
      </c>
      <c r="AR158">
        <v>110.920641210874</v>
      </c>
      <c r="AS158">
        <v>0</v>
      </c>
      <c r="AT158">
        <v>0</v>
      </c>
      <c r="AU158">
        <f>IF(AS158*$H$13&gt;=AW158,1.0,(AW158/(AW158-AS158*$H$13)))</f>
        <v>0</v>
      </c>
      <c r="AV158">
        <f>(AU158-1)*100</f>
        <v>0</v>
      </c>
      <c r="AW158">
        <f>MAX(0,($B$13+$C$13*EF158)/(1+$D$13*EF158)*DY158/(EA158+273)*$E$13)</f>
        <v>0</v>
      </c>
      <c r="AX158" t="s">
        <v>437</v>
      </c>
      <c r="AY158" t="s">
        <v>437</v>
      </c>
      <c r="AZ158">
        <v>0</v>
      </c>
      <c r="BA158">
        <v>0</v>
      </c>
      <c r="BB158">
        <f>1-AZ158/BA158</f>
        <v>0</v>
      </c>
      <c r="BC158">
        <v>0</v>
      </c>
      <c r="BD158" t="s">
        <v>437</v>
      </c>
      <c r="BE158" t="s">
        <v>437</v>
      </c>
      <c r="BF158">
        <v>0</v>
      </c>
      <c r="BG158">
        <v>0</v>
      </c>
      <c r="BH158">
        <f>1-BF158/BG158</f>
        <v>0</v>
      </c>
      <c r="BI158">
        <v>0.5</v>
      </c>
      <c r="BJ158">
        <f>DI158</f>
        <v>0</v>
      </c>
      <c r="BK158">
        <f>L158</f>
        <v>0</v>
      </c>
      <c r="BL158">
        <f>BH158*BI158*BJ158</f>
        <v>0</v>
      </c>
      <c r="BM158">
        <f>(BK158-BC158)/BJ158</f>
        <v>0</v>
      </c>
      <c r="BN158">
        <f>(BA158-BG158)/BG158</f>
        <v>0</v>
      </c>
      <c r="BO158">
        <f>AZ158/(BB158+AZ158/BG158)</f>
        <v>0</v>
      </c>
      <c r="BP158" t="s">
        <v>437</v>
      </c>
      <c r="BQ158">
        <v>0</v>
      </c>
      <c r="BR158">
        <f>IF(BQ158&lt;&gt;0, BQ158, BO158)</f>
        <v>0</v>
      </c>
      <c r="BS158">
        <f>1-BR158/BG158</f>
        <v>0</v>
      </c>
      <c r="BT158">
        <f>(BG158-BF158)/(BG158-BR158)</f>
        <v>0</v>
      </c>
      <c r="BU158">
        <f>(BA158-BG158)/(BA158-BR158)</f>
        <v>0</v>
      </c>
      <c r="BV158">
        <f>(BG158-BF158)/(BG158-AZ158)</f>
        <v>0</v>
      </c>
      <c r="BW158">
        <f>(BA158-BG158)/(BA158-AZ158)</f>
        <v>0</v>
      </c>
      <c r="BX158">
        <f>(BT158*BR158/BF158)</f>
        <v>0</v>
      </c>
      <c r="BY158">
        <f>(1-BX158)</f>
        <v>0</v>
      </c>
      <c r="DH158">
        <f>$B$11*EG158+$C$11*EH158+$F$11*ES158*(1-EV158)</f>
        <v>0</v>
      </c>
      <c r="DI158">
        <f>DH158*DJ158</f>
        <v>0</v>
      </c>
      <c r="DJ158">
        <f>($B$11*$D$9+$C$11*$D$9+$F$11*((FF158+EX158)/MAX(FF158+EX158+FG158, 0.1)*$I$9+FG158/MAX(FF158+EX158+FG158, 0.1)*$J$9))/($B$11+$C$11+$F$11)</f>
        <v>0</v>
      </c>
      <c r="DK158">
        <f>($B$11*$K$9+$C$11*$K$9+$F$11*((FF158+EX158)/MAX(FF158+EX158+FG158, 0.1)*$P$9+FG158/MAX(FF158+EX158+FG158, 0.1)*$Q$9))/($B$11+$C$11+$F$11)</f>
        <v>0</v>
      </c>
      <c r="DL158">
        <v>6</v>
      </c>
      <c r="DM158">
        <v>0.5</v>
      </c>
      <c r="DN158" t="s">
        <v>438</v>
      </c>
      <c r="DO158">
        <v>2</v>
      </c>
      <c r="DP158" t="b">
        <v>1</v>
      </c>
      <c r="DQ158">
        <v>1761410213.94615</v>
      </c>
      <c r="DR158">
        <v>674.613153846154</v>
      </c>
      <c r="DS158">
        <v>724.399384615385</v>
      </c>
      <c r="DT158">
        <v>34.8416769230769</v>
      </c>
      <c r="DU158">
        <v>25.3366923076923</v>
      </c>
      <c r="DV158">
        <v>673.515615384615</v>
      </c>
      <c r="DW158">
        <v>34.5264769230769</v>
      </c>
      <c r="DX158">
        <v>500.045538461539</v>
      </c>
      <c r="DY158">
        <v>90.2950846153846</v>
      </c>
      <c r="DZ158">
        <v>0.0361626692307692</v>
      </c>
      <c r="EA158">
        <v>36.9435307692308</v>
      </c>
      <c r="EB158">
        <v>36.0372153846154</v>
      </c>
      <c r="EC158">
        <v>999.9</v>
      </c>
      <c r="ED158">
        <v>0</v>
      </c>
      <c r="EE158">
        <v>0</v>
      </c>
      <c r="EF158">
        <v>10011.1561538462</v>
      </c>
      <c r="EG158">
        <v>0</v>
      </c>
      <c r="EH158">
        <v>1226.14384615385</v>
      </c>
      <c r="EI158">
        <v>-49.7863692307692</v>
      </c>
      <c r="EJ158">
        <v>698.965769230769</v>
      </c>
      <c r="EK158">
        <v>743.230538461538</v>
      </c>
      <c r="EL158">
        <v>9.50498615384615</v>
      </c>
      <c r="EM158">
        <v>724.399384615385</v>
      </c>
      <c r="EN158">
        <v>25.3366923076923</v>
      </c>
      <c r="EO158">
        <v>3.14603307692308</v>
      </c>
      <c r="EP158">
        <v>2.28777846153846</v>
      </c>
      <c r="EQ158">
        <v>24.8217</v>
      </c>
      <c r="ER158">
        <v>19.5906153846154</v>
      </c>
      <c r="ES158">
        <v>1200.01615384615</v>
      </c>
      <c r="ET158">
        <v>0.966992384615385</v>
      </c>
      <c r="EU158">
        <v>0.0330073076923077</v>
      </c>
      <c r="EV158">
        <v>0</v>
      </c>
      <c r="EW158">
        <v>1431.91692307692</v>
      </c>
      <c r="EX158">
        <v>5.00059</v>
      </c>
      <c r="EY158">
        <v>17550.6384615385</v>
      </c>
      <c r="EZ158">
        <v>10358.8461538462</v>
      </c>
      <c r="FA158">
        <v>49.8653076923077</v>
      </c>
      <c r="FB158">
        <v>51.4563846153846</v>
      </c>
      <c r="FC158">
        <v>49.9854615384615</v>
      </c>
      <c r="FD158">
        <v>51.2063846153846</v>
      </c>
      <c r="FE158">
        <v>51.062</v>
      </c>
      <c r="FF158">
        <v>1155.56846153846</v>
      </c>
      <c r="FG158">
        <v>39.44</v>
      </c>
      <c r="FH158">
        <v>0</v>
      </c>
      <c r="FI158">
        <v>1761410182.3</v>
      </c>
      <c r="FJ158">
        <v>0</v>
      </c>
      <c r="FK158">
        <v>1431.6868</v>
      </c>
      <c r="FL158">
        <v>-13.0492307828891</v>
      </c>
      <c r="FM158">
        <v>-131.700000181288</v>
      </c>
      <c r="FN158">
        <v>17547.44</v>
      </c>
      <c r="FO158">
        <v>15</v>
      </c>
      <c r="FP158">
        <v>0</v>
      </c>
      <c r="FQ158" t="s">
        <v>439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-49.637555</v>
      </c>
      <c r="GD158">
        <v>-2.89405263157893</v>
      </c>
      <c r="GE158">
        <v>0.449632056769754</v>
      </c>
      <c r="GF158">
        <v>0</v>
      </c>
      <c r="GG158">
        <v>1432.47588235294</v>
      </c>
      <c r="GH158">
        <v>-12.4531703615846</v>
      </c>
      <c r="GI158">
        <v>1.24624168566948</v>
      </c>
      <c r="GJ158">
        <v>-1</v>
      </c>
      <c r="GK158">
        <v>9.5185605</v>
      </c>
      <c r="GL158">
        <v>-0.348346917293246</v>
      </c>
      <c r="GM158">
        <v>0.0335027987599545</v>
      </c>
      <c r="GN158">
        <v>0</v>
      </c>
      <c r="GO158">
        <v>0</v>
      </c>
      <c r="GP158">
        <v>2</v>
      </c>
      <c r="GQ158" t="s">
        <v>473</v>
      </c>
      <c r="GR158">
        <v>3.13031</v>
      </c>
      <c r="GS158">
        <v>2.71407</v>
      </c>
      <c r="GT158">
        <v>0.126729</v>
      </c>
      <c r="GU158">
        <v>0.133193</v>
      </c>
      <c r="GV158">
        <v>0.130809</v>
      </c>
      <c r="GW158">
        <v>0.104778</v>
      </c>
      <c r="GX158">
        <v>32199.9</v>
      </c>
      <c r="GY158">
        <v>34006.6</v>
      </c>
      <c r="GZ158">
        <v>33424.1</v>
      </c>
      <c r="HA158">
        <v>35586.5</v>
      </c>
      <c r="HB158">
        <v>41243.3</v>
      </c>
      <c r="HC158">
        <v>45822.1</v>
      </c>
      <c r="HD158">
        <v>52309.2</v>
      </c>
      <c r="HE158">
        <v>56948.4</v>
      </c>
      <c r="HF158">
        <v>1.81765</v>
      </c>
      <c r="HG158">
        <v>1.6789</v>
      </c>
      <c r="HH158">
        <v>-0.0119284</v>
      </c>
      <c r="HI158">
        <v>0</v>
      </c>
      <c r="HJ158">
        <v>36.2348</v>
      </c>
      <c r="HK158">
        <v>999.9</v>
      </c>
      <c r="HL158">
        <v>58.918</v>
      </c>
      <c r="HM158">
        <v>28.852</v>
      </c>
      <c r="HN158">
        <v>26.0176</v>
      </c>
      <c r="HO158">
        <v>56.0191</v>
      </c>
      <c r="HP158">
        <v>43.5256</v>
      </c>
      <c r="HQ158">
        <v>1</v>
      </c>
      <c r="HR158">
        <v>1.07333</v>
      </c>
      <c r="HS158">
        <v>3.29581</v>
      </c>
      <c r="HT158">
        <v>20.103</v>
      </c>
      <c r="HU158">
        <v>5.19123</v>
      </c>
      <c r="HV158">
        <v>12.0099</v>
      </c>
      <c r="HW158">
        <v>4.9729</v>
      </c>
      <c r="HX158">
        <v>3.295</v>
      </c>
      <c r="HY158">
        <v>9999</v>
      </c>
      <c r="HZ158">
        <v>9999</v>
      </c>
      <c r="IA158">
        <v>999.9</v>
      </c>
      <c r="IB158">
        <v>9999</v>
      </c>
      <c r="IC158">
        <v>1.86317</v>
      </c>
      <c r="ID158">
        <v>1.86808</v>
      </c>
      <c r="IE158">
        <v>1.86783</v>
      </c>
      <c r="IF158">
        <v>1.86905</v>
      </c>
      <c r="IG158">
        <v>1.86982</v>
      </c>
      <c r="IH158">
        <v>1.86584</v>
      </c>
      <c r="II158">
        <v>1.86697</v>
      </c>
      <c r="IJ158">
        <v>1.86838</v>
      </c>
      <c r="IK158">
        <v>5</v>
      </c>
      <c r="IL158">
        <v>0</v>
      </c>
      <c r="IM158">
        <v>0</v>
      </c>
      <c r="IN158">
        <v>0</v>
      </c>
      <c r="IO158" t="s">
        <v>441</v>
      </c>
      <c r="IP158" t="s">
        <v>442</v>
      </c>
      <c r="IQ158" t="s">
        <v>443</v>
      </c>
      <c r="IR158" t="s">
        <v>443</v>
      </c>
      <c r="IS158" t="s">
        <v>443</v>
      </c>
      <c r="IT158" t="s">
        <v>443</v>
      </c>
      <c r="IU158">
        <v>0</v>
      </c>
      <c r="IV158">
        <v>100</v>
      </c>
      <c r="IW158">
        <v>100</v>
      </c>
      <c r="IX158">
        <v>1.097</v>
      </c>
      <c r="IY158">
        <v>0.3152</v>
      </c>
      <c r="IZ158">
        <v>1.09748391826392</v>
      </c>
      <c r="JA158">
        <v>0</v>
      </c>
      <c r="JB158">
        <v>0</v>
      </c>
      <c r="JC158">
        <v>0</v>
      </c>
      <c r="JD158">
        <v>0.315191680746845</v>
      </c>
      <c r="JE158">
        <v>0</v>
      </c>
      <c r="JF158">
        <v>0</v>
      </c>
      <c r="JG158">
        <v>0</v>
      </c>
      <c r="JH158">
        <v>5</v>
      </c>
      <c r="JI158">
        <v>2273</v>
      </c>
      <c r="JJ158">
        <v>0</v>
      </c>
      <c r="JK158">
        <v>25</v>
      </c>
      <c r="JL158">
        <v>29356837</v>
      </c>
      <c r="JM158">
        <v>29356837</v>
      </c>
      <c r="JN158">
        <v>1.63696</v>
      </c>
      <c r="JO158">
        <v>2.60986</v>
      </c>
      <c r="JP158">
        <v>1.54785</v>
      </c>
      <c r="JQ158">
        <v>2.32178</v>
      </c>
      <c r="JR158">
        <v>1.64551</v>
      </c>
      <c r="JS158">
        <v>2.36572</v>
      </c>
      <c r="JT158">
        <v>33.0652</v>
      </c>
      <c r="JU158">
        <v>24.1926</v>
      </c>
      <c r="JV158">
        <v>18</v>
      </c>
      <c r="JW158">
        <v>503.17</v>
      </c>
      <c r="JX158">
        <v>406.496</v>
      </c>
      <c r="JY158">
        <v>32.4546</v>
      </c>
      <c r="JZ158">
        <v>40.1098</v>
      </c>
      <c r="KA158">
        <v>30.0016</v>
      </c>
      <c r="KB158">
        <v>39.6707</v>
      </c>
      <c r="KC158">
        <v>39.5604</v>
      </c>
      <c r="KD158">
        <v>32.8709</v>
      </c>
      <c r="KE158">
        <v>0</v>
      </c>
      <c r="KF158">
        <v>100</v>
      </c>
      <c r="KG158">
        <v>32.4446</v>
      </c>
      <c r="KH158">
        <v>771.657</v>
      </c>
      <c r="KI158">
        <v>30.1293</v>
      </c>
      <c r="KJ158">
        <v>94.968</v>
      </c>
      <c r="KK158">
        <v>92.2232</v>
      </c>
    </row>
    <row r="159" spans="1:297">
      <c r="A159">
        <v>143</v>
      </c>
      <c r="B159">
        <v>1761410227.1</v>
      </c>
      <c r="C159">
        <v>2046.09999990463</v>
      </c>
      <c r="D159" t="s">
        <v>729</v>
      </c>
      <c r="E159" t="s">
        <v>730</v>
      </c>
      <c r="F159">
        <v>5</v>
      </c>
      <c r="G159" t="s">
        <v>638</v>
      </c>
      <c r="H159" t="s">
        <v>436</v>
      </c>
      <c r="I159">
        <v>1761410218.94615</v>
      </c>
      <c r="J159">
        <f>(K159)/1000</f>
        <v>0</v>
      </c>
      <c r="K159">
        <f>IF(DP159, AN159, AH159)</f>
        <v>0</v>
      </c>
      <c r="L159">
        <f>IF(DP159, AI159, AG159)</f>
        <v>0</v>
      </c>
      <c r="M159">
        <f>DR159 - IF(AU159&gt;1, L159*DL159*100.0/(AW159), 0)</f>
        <v>0</v>
      </c>
      <c r="N159">
        <f>((T159-J159/2)*M159-L159)/(T159+J159/2)</f>
        <v>0</v>
      </c>
      <c r="O159">
        <f>N159*(DY159+DZ159)/1000.0</f>
        <v>0</v>
      </c>
      <c r="P159">
        <f>(DR159 - IF(AU159&gt;1, L159*DL159*100.0/(AW159), 0))*(DY159+DZ159)/1000.0</f>
        <v>0</v>
      </c>
      <c r="Q159">
        <f>2.0/((1/S159-1/R159)+SIGN(S159)*SQRT((1/S159-1/R159)*(1/S159-1/R159) + 4*DM159/((DM159+1)*(DM159+1))*(2*1/S159*1/R159-1/R159*1/R159)))</f>
        <v>0</v>
      </c>
      <c r="R159">
        <f>IF(LEFT(DN159,1)&lt;&gt;"0",IF(LEFT(DN159,1)="1",3.0,DO159),$D$5+$E$5*(EF159*DY159/($K$5*1000))+$F$5*(EF159*DY159/($K$5*1000))*MAX(MIN(DL159,$J$5),$I$5)*MAX(MIN(DL159,$J$5),$I$5)+$G$5*MAX(MIN(DL159,$J$5),$I$5)*(EF159*DY159/($K$5*1000))+$H$5*(EF159*DY159/($K$5*1000))*(EF159*DY159/($K$5*1000)))</f>
        <v>0</v>
      </c>
      <c r="S159">
        <f>J159*(1000-(1000*0.61365*exp(17.502*W159/(240.97+W159))/(DY159+DZ159)+DT159)/2)/(1000*0.61365*exp(17.502*W159/(240.97+W159))/(DY159+DZ159)-DT159)</f>
        <v>0</v>
      </c>
      <c r="T159">
        <f>1/((DM159+1)/(Q159/1.6)+1/(R159/1.37)) + DM159/((DM159+1)/(Q159/1.6) + DM159/(R159/1.37))</f>
        <v>0</v>
      </c>
      <c r="U159">
        <f>(DH159*DK159)</f>
        <v>0</v>
      </c>
      <c r="V159">
        <f>(EA159+(U159+2*0.95*5.67E-8*(((EA159+$B$7)+273)^4-(EA159+273)^4)-44100*J159)/(1.84*29.3*R159+8*0.95*5.67E-8*(EA159+273)^3))</f>
        <v>0</v>
      </c>
      <c r="W159">
        <f>($C$7*EB159+$D$7*EC159+$E$7*V159)</f>
        <v>0</v>
      </c>
      <c r="X159">
        <f>0.61365*exp(17.502*W159/(240.97+W159))</f>
        <v>0</v>
      </c>
      <c r="Y159">
        <f>(Z159/AA159*100)</f>
        <v>0</v>
      </c>
      <c r="Z159">
        <f>DT159*(DY159+DZ159)/1000</f>
        <v>0</v>
      </c>
      <c r="AA159">
        <f>0.61365*exp(17.502*EA159/(240.97+EA159))</f>
        <v>0</v>
      </c>
      <c r="AB159">
        <f>(X159-DT159*(DY159+DZ159)/1000)</f>
        <v>0</v>
      </c>
      <c r="AC159">
        <f>(-J159*44100)</f>
        <v>0</v>
      </c>
      <c r="AD159">
        <f>2*29.3*R159*0.92*(EA159-W159)</f>
        <v>0</v>
      </c>
      <c r="AE159">
        <f>2*0.95*5.67E-8*(((EA159+$B$7)+273)^4-(W159+273)^4)</f>
        <v>0</v>
      </c>
      <c r="AF159">
        <f>U159+AE159+AC159+AD159</f>
        <v>0</v>
      </c>
      <c r="AG159">
        <f>DX159*AU159*(DS159-DR159*(1000-AU159*DU159)/(1000-AU159*DT159))/(100*DL159)</f>
        <v>0</v>
      </c>
      <c r="AH159">
        <f>1000*DX159*AU159*(DT159-DU159)/(100*DL159*(1000-AU159*DT159))</f>
        <v>0</v>
      </c>
      <c r="AI159">
        <f>(AJ159 - AK159 - DY159*1E3/(8.314*(EA159+273.15)) * AM159/DX159 * AL159) * DX159/(100*DL159) * (1000 - DU159)/1000</f>
        <v>0</v>
      </c>
      <c r="AJ159">
        <v>777.360799583164</v>
      </c>
      <c r="AK159">
        <v>739.742024242424</v>
      </c>
      <c r="AL159">
        <v>3.51645536760042</v>
      </c>
      <c r="AM159">
        <v>64.8317152788884</v>
      </c>
      <c r="AN159">
        <f>(AP159 - AO159 + DY159*1E3/(8.314*(EA159+273.15)) * AR159/DX159 * AQ159) * DX159/(100*DL159) * 1000/(1000 - AP159)</f>
        <v>0</v>
      </c>
      <c r="AO159">
        <v>25.3414895406859</v>
      </c>
      <c r="AP159">
        <v>34.7746896969697</v>
      </c>
      <c r="AQ159">
        <v>-0.00267704251604556</v>
      </c>
      <c r="AR159">
        <v>110.920641210874</v>
      </c>
      <c r="AS159">
        <v>0</v>
      </c>
      <c r="AT159">
        <v>0</v>
      </c>
      <c r="AU159">
        <f>IF(AS159*$H$13&gt;=AW159,1.0,(AW159/(AW159-AS159*$H$13)))</f>
        <v>0</v>
      </c>
      <c r="AV159">
        <f>(AU159-1)*100</f>
        <v>0</v>
      </c>
      <c r="AW159">
        <f>MAX(0,($B$13+$C$13*EF159)/(1+$D$13*EF159)*DY159/(EA159+273)*$E$13)</f>
        <v>0</v>
      </c>
      <c r="AX159" t="s">
        <v>437</v>
      </c>
      <c r="AY159" t="s">
        <v>437</v>
      </c>
      <c r="AZ159">
        <v>0</v>
      </c>
      <c r="BA159">
        <v>0</v>
      </c>
      <c r="BB159">
        <f>1-AZ159/BA159</f>
        <v>0</v>
      </c>
      <c r="BC159">
        <v>0</v>
      </c>
      <c r="BD159" t="s">
        <v>437</v>
      </c>
      <c r="BE159" t="s">
        <v>437</v>
      </c>
      <c r="BF159">
        <v>0</v>
      </c>
      <c r="BG159">
        <v>0</v>
      </c>
      <c r="BH159">
        <f>1-BF159/BG159</f>
        <v>0</v>
      </c>
      <c r="BI159">
        <v>0.5</v>
      </c>
      <c r="BJ159">
        <f>DI159</f>
        <v>0</v>
      </c>
      <c r="BK159">
        <f>L159</f>
        <v>0</v>
      </c>
      <c r="BL159">
        <f>BH159*BI159*BJ159</f>
        <v>0</v>
      </c>
      <c r="BM159">
        <f>(BK159-BC159)/BJ159</f>
        <v>0</v>
      </c>
      <c r="BN159">
        <f>(BA159-BG159)/BG159</f>
        <v>0</v>
      </c>
      <c r="BO159">
        <f>AZ159/(BB159+AZ159/BG159)</f>
        <v>0</v>
      </c>
      <c r="BP159" t="s">
        <v>437</v>
      </c>
      <c r="BQ159">
        <v>0</v>
      </c>
      <c r="BR159">
        <f>IF(BQ159&lt;&gt;0, BQ159, BO159)</f>
        <v>0</v>
      </c>
      <c r="BS159">
        <f>1-BR159/BG159</f>
        <v>0</v>
      </c>
      <c r="BT159">
        <f>(BG159-BF159)/(BG159-BR159)</f>
        <v>0</v>
      </c>
      <c r="BU159">
        <f>(BA159-BG159)/(BA159-BR159)</f>
        <v>0</v>
      </c>
      <c r="BV159">
        <f>(BG159-BF159)/(BG159-AZ159)</f>
        <v>0</v>
      </c>
      <c r="BW159">
        <f>(BA159-BG159)/(BA159-AZ159)</f>
        <v>0</v>
      </c>
      <c r="BX159">
        <f>(BT159*BR159/BF159)</f>
        <v>0</v>
      </c>
      <c r="BY159">
        <f>(1-BX159)</f>
        <v>0</v>
      </c>
      <c r="DH159">
        <f>$B$11*EG159+$C$11*EH159+$F$11*ES159*(1-EV159)</f>
        <v>0</v>
      </c>
      <c r="DI159">
        <f>DH159*DJ159</f>
        <v>0</v>
      </c>
      <c r="DJ159">
        <f>($B$11*$D$9+$C$11*$D$9+$F$11*((FF159+EX159)/MAX(FF159+EX159+FG159, 0.1)*$I$9+FG159/MAX(FF159+EX159+FG159, 0.1)*$J$9))/($B$11+$C$11+$F$11)</f>
        <v>0</v>
      </c>
      <c r="DK159">
        <f>($B$11*$K$9+$C$11*$K$9+$F$11*((FF159+EX159)/MAX(FF159+EX159+FG159, 0.1)*$P$9+FG159/MAX(FF159+EX159+FG159, 0.1)*$Q$9))/($B$11+$C$11+$F$11)</f>
        <v>0</v>
      </c>
      <c r="DL159">
        <v>6</v>
      </c>
      <c r="DM159">
        <v>0.5</v>
      </c>
      <c r="DN159" t="s">
        <v>438</v>
      </c>
      <c r="DO159">
        <v>2</v>
      </c>
      <c r="DP159" t="b">
        <v>1</v>
      </c>
      <c r="DQ159">
        <v>1761410218.94615</v>
      </c>
      <c r="DR159">
        <v>690.634384615385</v>
      </c>
      <c r="DS159">
        <v>741.152076923077</v>
      </c>
      <c r="DT159">
        <v>34.8138538461538</v>
      </c>
      <c r="DU159">
        <v>25.3389769230769</v>
      </c>
      <c r="DV159">
        <v>689.536769230769</v>
      </c>
      <c r="DW159">
        <v>34.4986538461538</v>
      </c>
      <c r="DX159">
        <v>500.023692307692</v>
      </c>
      <c r="DY159">
        <v>90.2953769230769</v>
      </c>
      <c r="DZ159">
        <v>0.0362764692307692</v>
      </c>
      <c r="EA159">
        <v>36.9431769230769</v>
      </c>
      <c r="EB159">
        <v>36.0399769230769</v>
      </c>
      <c r="EC159">
        <v>999.9</v>
      </c>
      <c r="ED159">
        <v>0</v>
      </c>
      <c r="EE159">
        <v>0</v>
      </c>
      <c r="EF159">
        <v>9996.97076923077</v>
      </c>
      <c r="EG159">
        <v>0</v>
      </c>
      <c r="EH159">
        <v>1226.10076923077</v>
      </c>
      <c r="EI159">
        <v>-50.5177076923077</v>
      </c>
      <c r="EJ159">
        <v>715.544769230769</v>
      </c>
      <c r="EK159">
        <v>760.420307692308</v>
      </c>
      <c r="EL159">
        <v>9.47488230769231</v>
      </c>
      <c r="EM159">
        <v>741.152076923077</v>
      </c>
      <c r="EN159">
        <v>25.3389769230769</v>
      </c>
      <c r="EO159">
        <v>3.14353076923077</v>
      </c>
      <c r="EP159">
        <v>2.28799307692308</v>
      </c>
      <c r="EQ159">
        <v>24.8083846153846</v>
      </c>
      <c r="ER159">
        <v>19.5921153846154</v>
      </c>
      <c r="ES159">
        <v>1200.03230769231</v>
      </c>
      <c r="ET159">
        <v>0.966993076923077</v>
      </c>
      <c r="EU159">
        <v>0.0330066538461538</v>
      </c>
      <c r="EV159">
        <v>0</v>
      </c>
      <c r="EW159">
        <v>1430.86076923077</v>
      </c>
      <c r="EX159">
        <v>5.00059</v>
      </c>
      <c r="EY159">
        <v>17539.4461538462</v>
      </c>
      <c r="EZ159">
        <v>10358.9923076923</v>
      </c>
      <c r="FA159">
        <v>49.875</v>
      </c>
      <c r="FB159">
        <v>51.4757692307692</v>
      </c>
      <c r="FC159">
        <v>50</v>
      </c>
      <c r="FD159">
        <v>51.2257692307692</v>
      </c>
      <c r="FE159">
        <v>51.0716923076923</v>
      </c>
      <c r="FF159">
        <v>1155.58615384615</v>
      </c>
      <c r="FG159">
        <v>39.44</v>
      </c>
      <c r="FH159">
        <v>0</v>
      </c>
      <c r="FI159">
        <v>1761410187.1</v>
      </c>
      <c r="FJ159">
        <v>0</v>
      </c>
      <c r="FK159">
        <v>1430.6292</v>
      </c>
      <c r="FL159">
        <v>-11.6746154089941</v>
      </c>
      <c r="FM159">
        <v>-135.730769313079</v>
      </c>
      <c r="FN159">
        <v>17536.448</v>
      </c>
      <c r="FO159">
        <v>15</v>
      </c>
      <c r="FP159">
        <v>0</v>
      </c>
      <c r="FQ159" t="s">
        <v>439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-50.2457904761905</v>
      </c>
      <c r="GD159">
        <v>-7.57239740259739</v>
      </c>
      <c r="GE159">
        <v>0.961070698011319</v>
      </c>
      <c r="GF159">
        <v>0</v>
      </c>
      <c r="GG159">
        <v>1431.47029411765</v>
      </c>
      <c r="GH159">
        <v>-12.7720397101169</v>
      </c>
      <c r="GI159">
        <v>1.27605201188047</v>
      </c>
      <c r="GJ159">
        <v>-1</v>
      </c>
      <c r="GK159">
        <v>9.49185190476191</v>
      </c>
      <c r="GL159">
        <v>-0.359006493506483</v>
      </c>
      <c r="GM159">
        <v>0.0362592860512079</v>
      </c>
      <c r="GN159">
        <v>0</v>
      </c>
      <c r="GO159">
        <v>0</v>
      </c>
      <c r="GP159">
        <v>2</v>
      </c>
      <c r="GQ159" t="s">
        <v>473</v>
      </c>
      <c r="GR159">
        <v>3.1302</v>
      </c>
      <c r="GS159">
        <v>2.71468</v>
      </c>
      <c r="GT159">
        <v>0.128845</v>
      </c>
      <c r="GU159">
        <v>0.135191</v>
      </c>
      <c r="GV159">
        <v>0.130737</v>
      </c>
      <c r="GW159">
        <v>0.104781</v>
      </c>
      <c r="GX159">
        <v>32121</v>
      </c>
      <c r="GY159">
        <v>33926.7</v>
      </c>
      <c r="GZ159">
        <v>33423.4</v>
      </c>
      <c r="HA159">
        <v>35585.1</v>
      </c>
      <c r="HB159">
        <v>41246.5</v>
      </c>
      <c r="HC159">
        <v>45820.6</v>
      </c>
      <c r="HD159">
        <v>52308.5</v>
      </c>
      <c r="HE159">
        <v>56946.4</v>
      </c>
      <c r="HF159">
        <v>1.81725</v>
      </c>
      <c r="HG159">
        <v>1.67862</v>
      </c>
      <c r="HH159">
        <v>-0.0118949</v>
      </c>
      <c r="HI159">
        <v>0</v>
      </c>
      <c r="HJ159">
        <v>36.2357</v>
      </c>
      <c r="HK159">
        <v>999.9</v>
      </c>
      <c r="HL159">
        <v>58.918</v>
      </c>
      <c r="HM159">
        <v>28.852</v>
      </c>
      <c r="HN159">
        <v>26.0197</v>
      </c>
      <c r="HO159">
        <v>55.8191</v>
      </c>
      <c r="HP159">
        <v>43.774</v>
      </c>
      <c r="HQ159">
        <v>1</v>
      </c>
      <c r="HR159">
        <v>1.07483</v>
      </c>
      <c r="HS159">
        <v>3.34368</v>
      </c>
      <c r="HT159">
        <v>20.1019</v>
      </c>
      <c r="HU159">
        <v>5.19123</v>
      </c>
      <c r="HV159">
        <v>12.0099</v>
      </c>
      <c r="HW159">
        <v>4.97285</v>
      </c>
      <c r="HX159">
        <v>3.295</v>
      </c>
      <c r="HY159">
        <v>9999</v>
      </c>
      <c r="HZ159">
        <v>9999</v>
      </c>
      <c r="IA159">
        <v>999.9</v>
      </c>
      <c r="IB159">
        <v>9999</v>
      </c>
      <c r="IC159">
        <v>1.86314</v>
      </c>
      <c r="ID159">
        <v>1.86806</v>
      </c>
      <c r="IE159">
        <v>1.86783</v>
      </c>
      <c r="IF159">
        <v>1.86902</v>
      </c>
      <c r="IG159">
        <v>1.86981</v>
      </c>
      <c r="IH159">
        <v>1.86586</v>
      </c>
      <c r="II159">
        <v>1.86696</v>
      </c>
      <c r="IJ159">
        <v>1.86841</v>
      </c>
      <c r="IK159">
        <v>5</v>
      </c>
      <c r="IL159">
        <v>0</v>
      </c>
      <c r="IM159">
        <v>0</v>
      </c>
      <c r="IN159">
        <v>0</v>
      </c>
      <c r="IO159" t="s">
        <v>441</v>
      </c>
      <c r="IP159" t="s">
        <v>442</v>
      </c>
      <c r="IQ159" t="s">
        <v>443</v>
      </c>
      <c r="IR159" t="s">
        <v>443</v>
      </c>
      <c r="IS159" t="s">
        <v>443</v>
      </c>
      <c r="IT159" t="s">
        <v>443</v>
      </c>
      <c r="IU159">
        <v>0</v>
      </c>
      <c r="IV159">
        <v>100</v>
      </c>
      <c r="IW159">
        <v>100</v>
      </c>
      <c r="IX159">
        <v>1.097</v>
      </c>
      <c r="IY159">
        <v>0.3152</v>
      </c>
      <c r="IZ159">
        <v>1.09748391826392</v>
      </c>
      <c r="JA159">
        <v>0</v>
      </c>
      <c r="JB159">
        <v>0</v>
      </c>
      <c r="JC159">
        <v>0</v>
      </c>
      <c r="JD159">
        <v>0.315191680746845</v>
      </c>
      <c r="JE159">
        <v>0</v>
      </c>
      <c r="JF159">
        <v>0</v>
      </c>
      <c r="JG159">
        <v>0</v>
      </c>
      <c r="JH159">
        <v>5</v>
      </c>
      <c r="JI159">
        <v>2273</v>
      </c>
      <c r="JJ159">
        <v>0</v>
      </c>
      <c r="JK159">
        <v>25</v>
      </c>
      <c r="JL159">
        <v>29356837.1</v>
      </c>
      <c r="JM159">
        <v>29356837.1</v>
      </c>
      <c r="JN159">
        <v>1.6687</v>
      </c>
      <c r="JO159">
        <v>2.60254</v>
      </c>
      <c r="JP159">
        <v>1.54785</v>
      </c>
      <c r="JQ159">
        <v>2.32178</v>
      </c>
      <c r="JR159">
        <v>1.64551</v>
      </c>
      <c r="JS159">
        <v>2.36938</v>
      </c>
      <c r="JT159">
        <v>33.0652</v>
      </c>
      <c r="JU159">
        <v>24.1926</v>
      </c>
      <c r="JV159">
        <v>18</v>
      </c>
      <c r="JW159">
        <v>503.008</v>
      </c>
      <c r="JX159">
        <v>406.425</v>
      </c>
      <c r="JY159">
        <v>32.4169</v>
      </c>
      <c r="JZ159">
        <v>40.1256</v>
      </c>
      <c r="KA159">
        <v>30.0016</v>
      </c>
      <c r="KB159">
        <v>39.6871</v>
      </c>
      <c r="KC159">
        <v>39.5767</v>
      </c>
      <c r="KD159">
        <v>33.4733</v>
      </c>
      <c r="KE159">
        <v>0</v>
      </c>
      <c r="KF159">
        <v>100</v>
      </c>
      <c r="KG159">
        <v>32.4033</v>
      </c>
      <c r="KH159">
        <v>791.898</v>
      </c>
      <c r="KI159">
        <v>30.139</v>
      </c>
      <c r="KJ159">
        <v>94.9664</v>
      </c>
      <c r="KK159">
        <v>92.2199</v>
      </c>
    </row>
    <row r="160" spans="1:297">
      <c r="A160">
        <v>144</v>
      </c>
      <c r="B160">
        <v>1761410232.1</v>
      </c>
      <c r="C160">
        <v>2051.09999990463</v>
      </c>
      <c r="D160" t="s">
        <v>731</v>
      </c>
      <c r="E160" t="s">
        <v>732</v>
      </c>
      <c r="F160">
        <v>5</v>
      </c>
      <c r="G160" t="s">
        <v>638</v>
      </c>
      <c r="H160" t="s">
        <v>436</v>
      </c>
      <c r="I160">
        <v>1761410223.94615</v>
      </c>
      <c r="J160">
        <f>(K160)/1000</f>
        <v>0</v>
      </c>
      <c r="K160">
        <f>IF(DP160, AN160, AH160)</f>
        <v>0</v>
      </c>
      <c r="L160">
        <f>IF(DP160, AI160, AG160)</f>
        <v>0</v>
      </c>
      <c r="M160">
        <f>DR160 - IF(AU160&gt;1, L160*DL160*100.0/(AW160), 0)</f>
        <v>0</v>
      </c>
      <c r="N160">
        <f>((T160-J160/2)*M160-L160)/(T160+J160/2)</f>
        <v>0</v>
      </c>
      <c r="O160">
        <f>N160*(DY160+DZ160)/1000.0</f>
        <v>0</v>
      </c>
      <c r="P160">
        <f>(DR160 - IF(AU160&gt;1, L160*DL160*100.0/(AW160), 0))*(DY160+DZ160)/1000.0</f>
        <v>0</v>
      </c>
      <c r="Q160">
        <f>2.0/((1/S160-1/R160)+SIGN(S160)*SQRT((1/S160-1/R160)*(1/S160-1/R160) + 4*DM160/((DM160+1)*(DM160+1))*(2*1/S160*1/R160-1/R160*1/R160)))</f>
        <v>0</v>
      </c>
      <c r="R160">
        <f>IF(LEFT(DN160,1)&lt;&gt;"0",IF(LEFT(DN160,1)="1",3.0,DO160),$D$5+$E$5*(EF160*DY160/($K$5*1000))+$F$5*(EF160*DY160/($K$5*1000))*MAX(MIN(DL160,$J$5),$I$5)*MAX(MIN(DL160,$J$5),$I$5)+$G$5*MAX(MIN(DL160,$J$5),$I$5)*(EF160*DY160/($K$5*1000))+$H$5*(EF160*DY160/($K$5*1000))*(EF160*DY160/($K$5*1000)))</f>
        <v>0</v>
      </c>
      <c r="S160">
        <f>J160*(1000-(1000*0.61365*exp(17.502*W160/(240.97+W160))/(DY160+DZ160)+DT160)/2)/(1000*0.61365*exp(17.502*W160/(240.97+W160))/(DY160+DZ160)-DT160)</f>
        <v>0</v>
      </c>
      <c r="T160">
        <f>1/((DM160+1)/(Q160/1.6)+1/(R160/1.37)) + DM160/((DM160+1)/(Q160/1.6) + DM160/(R160/1.37))</f>
        <v>0</v>
      </c>
      <c r="U160">
        <f>(DH160*DK160)</f>
        <v>0</v>
      </c>
      <c r="V160">
        <f>(EA160+(U160+2*0.95*5.67E-8*(((EA160+$B$7)+273)^4-(EA160+273)^4)-44100*J160)/(1.84*29.3*R160+8*0.95*5.67E-8*(EA160+273)^3))</f>
        <v>0</v>
      </c>
      <c r="W160">
        <f>($C$7*EB160+$D$7*EC160+$E$7*V160)</f>
        <v>0</v>
      </c>
      <c r="X160">
        <f>0.61365*exp(17.502*W160/(240.97+W160))</f>
        <v>0</v>
      </c>
      <c r="Y160">
        <f>(Z160/AA160*100)</f>
        <v>0</v>
      </c>
      <c r="Z160">
        <f>DT160*(DY160+DZ160)/1000</f>
        <v>0</v>
      </c>
      <c r="AA160">
        <f>0.61365*exp(17.502*EA160/(240.97+EA160))</f>
        <v>0</v>
      </c>
      <c r="AB160">
        <f>(X160-DT160*(DY160+DZ160)/1000)</f>
        <v>0</v>
      </c>
      <c r="AC160">
        <f>(-J160*44100)</f>
        <v>0</v>
      </c>
      <c r="AD160">
        <f>2*29.3*R160*0.92*(EA160-W160)</f>
        <v>0</v>
      </c>
      <c r="AE160">
        <f>2*0.95*5.67E-8*(((EA160+$B$7)+273)^4-(W160+273)^4)</f>
        <v>0</v>
      </c>
      <c r="AF160">
        <f>U160+AE160+AC160+AD160</f>
        <v>0</v>
      </c>
      <c r="AG160">
        <f>DX160*AU160*(DS160-DR160*(1000-AU160*DU160)/(1000-AU160*DT160))/(100*DL160)</f>
        <v>0</v>
      </c>
      <c r="AH160">
        <f>1000*DX160*AU160*(DT160-DU160)/(100*DL160*(1000-AU160*DT160))</f>
        <v>0</v>
      </c>
      <c r="AI160">
        <f>(AJ160 - AK160 - DY160*1E3/(8.314*(EA160+273.15)) * AM160/DX160 * AL160) * DX160/(100*DL160) * (1000 - DU160)/1000</f>
        <v>0</v>
      </c>
      <c r="AJ160">
        <v>793.976515816561</v>
      </c>
      <c r="AK160">
        <v>756.54923030303</v>
      </c>
      <c r="AL160">
        <v>3.34527151014176</v>
      </c>
      <c r="AM160">
        <v>64.8317152788884</v>
      </c>
      <c r="AN160">
        <f>(AP160 - AO160 + DY160*1E3/(8.314*(EA160+273.15)) * AR160/DX160 * AQ160) * DX160/(100*DL160) * 1000/(1000 - AP160)</f>
        <v>0</v>
      </c>
      <c r="AO160">
        <v>25.3414164628333</v>
      </c>
      <c r="AP160">
        <v>34.7376363636364</v>
      </c>
      <c r="AQ160">
        <v>-0.00801655498793461</v>
      </c>
      <c r="AR160">
        <v>110.920641210874</v>
      </c>
      <c r="AS160">
        <v>0</v>
      </c>
      <c r="AT160">
        <v>0</v>
      </c>
      <c r="AU160">
        <f>IF(AS160*$H$13&gt;=AW160,1.0,(AW160/(AW160-AS160*$H$13)))</f>
        <v>0</v>
      </c>
      <c r="AV160">
        <f>(AU160-1)*100</f>
        <v>0</v>
      </c>
      <c r="AW160">
        <f>MAX(0,($B$13+$C$13*EF160)/(1+$D$13*EF160)*DY160/(EA160+273)*$E$13)</f>
        <v>0</v>
      </c>
      <c r="AX160" t="s">
        <v>437</v>
      </c>
      <c r="AY160" t="s">
        <v>437</v>
      </c>
      <c r="AZ160">
        <v>0</v>
      </c>
      <c r="BA160">
        <v>0</v>
      </c>
      <c r="BB160">
        <f>1-AZ160/BA160</f>
        <v>0</v>
      </c>
      <c r="BC160">
        <v>0</v>
      </c>
      <c r="BD160" t="s">
        <v>437</v>
      </c>
      <c r="BE160" t="s">
        <v>437</v>
      </c>
      <c r="BF160">
        <v>0</v>
      </c>
      <c r="BG160">
        <v>0</v>
      </c>
      <c r="BH160">
        <f>1-BF160/BG160</f>
        <v>0</v>
      </c>
      <c r="BI160">
        <v>0.5</v>
      </c>
      <c r="BJ160">
        <f>DI160</f>
        <v>0</v>
      </c>
      <c r="BK160">
        <f>L160</f>
        <v>0</v>
      </c>
      <c r="BL160">
        <f>BH160*BI160*BJ160</f>
        <v>0</v>
      </c>
      <c r="BM160">
        <f>(BK160-BC160)/BJ160</f>
        <v>0</v>
      </c>
      <c r="BN160">
        <f>(BA160-BG160)/BG160</f>
        <v>0</v>
      </c>
      <c r="BO160">
        <f>AZ160/(BB160+AZ160/BG160)</f>
        <v>0</v>
      </c>
      <c r="BP160" t="s">
        <v>437</v>
      </c>
      <c r="BQ160">
        <v>0</v>
      </c>
      <c r="BR160">
        <f>IF(BQ160&lt;&gt;0, BQ160, BO160)</f>
        <v>0</v>
      </c>
      <c r="BS160">
        <f>1-BR160/BG160</f>
        <v>0</v>
      </c>
      <c r="BT160">
        <f>(BG160-BF160)/(BG160-BR160)</f>
        <v>0</v>
      </c>
      <c r="BU160">
        <f>(BA160-BG160)/(BA160-BR160)</f>
        <v>0</v>
      </c>
      <c r="BV160">
        <f>(BG160-BF160)/(BG160-AZ160)</f>
        <v>0</v>
      </c>
      <c r="BW160">
        <f>(BA160-BG160)/(BA160-AZ160)</f>
        <v>0</v>
      </c>
      <c r="BX160">
        <f>(BT160*BR160/BF160)</f>
        <v>0</v>
      </c>
      <c r="BY160">
        <f>(1-BX160)</f>
        <v>0</v>
      </c>
      <c r="DH160">
        <f>$B$11*EG160+$C$11*EH160+$F$11*ES160*(1-EV160)</f>
        <v>0</v>
      </c>
      <c r="DI160">
        <f>DH160*DJ160</f>
        <v>0</v>
      </c>
      <c r="DJ160">
        <f>($B$11*$D$9+$C$11*$D$9+$F$11*((FF160+EX160)/MAX(FF160+EX160+FG160, 0.1)*$I$9+FG160/MAX(FF160+EX160+FG160, 0.1)*$J$9))/($B$11+$C$11+$F$11)</f>
        <v>0</v>
      </c>
      <c r="DK160">
        <f>($B$11*$K$9+$C$11*$K$9+$F$11*((FF160+EX160)/MAX(FF160+EX160+FG160, 0.1)*$P$9+FG160/MAX(FF160+EX160+FG160, 0.1)*$Q$9))/($B$11+$C$11+$F$11)</f>
        <v>0</v>
      </c>
      <c r="DL160">
        <v>6</v>
      </c>
      <c r="DM160">
        <v>0.5</v>
      </c>
      <c r="DN160" t="s">
        <v>438</v>
      </c>
      <c r="DO160">
        <v>2</v>
      </c>
      <c r="DP160" t="b">
        <v>1</v>
      </c>
      <c r="DQ160">
        <v>1761410223.94615</v>
      </c>
      <c r="DR160">
        <v>706.830538461539</v>
      </c>
      <c r="DS160">
        <v>757.789769230769</v>
      </c>
      <c r="DT160">
        <v>34.7842923076923</v>
      </c>
      <c r="DU160">
        <v>25.3402538461538</v>
      </c>
      <c r="DV160">
        <v>705.732923076923</v>
      </c>
      <c r="DW160">
        <v>34.4690923076923</v>
      </c>
      <c r="DX160">
        <v>500.021153846154</v>
      </c>
      <c r="DY160">
        <v>90.2964307692308</v>
      </c>
      <c r="DZ160">
        <v>0.0364140076923077</v>
      </c>
      <c r="EA160">
        <v>36.9426153846154</v>
      </c>
      <c r="EB160">
        <v>36.0423692307692</v>
      </c>
      <c r="EC160">
        <v>999.9</v>
      </c>
      <c r="ED160">
        <v>0</v>
      </c>
      <c r="EE160">
        <v>0</v>
      </c>
      <c r="EF160">
        <v>9993.13230769231</v>
      </c>
      <c r="EG160">
        <v>0</v>
      </c>
      <c r="EH160">
        <v>1226.08307692308</v>
      </c>
      <c r="EI160">
        <v>-50.9592076923077</v>
      </c>
      <c r="EJ160">
        <v>732.302615384615</v>
      </c>
      <c r="EK160">
        <v>777.491461538462</v>
      </c>
      <c r="EL160">
        <v>9.44403384615385</v>
      </c>
      <c r="EM160">
        <v>757.789769230769</v>
      </c>
      <c r="EN160">
        <v>25.3402538461538</v>
      </c>
      <c r="EO160">
        <v>3.14089615384615</v>
      </c>
      <c r="EP160">
        <v>2.28813461538462</v>
      </c>
      <c r="EQ160">
        <v>24.7943384615385</v>
      </c>
      <c r="ER160">
        <v>19.5931153846154</v>
      </c>
      <c r="ES160">
        <v>1200.05307692308</v>
      </c>
      <c r="ET160">
        <v>0.966993769230769</v>
      </c>
      <c r="EU160">
        <v>0.0330060153846154</v>
      </c>
      <c r="EV160">
        <v>0</v>
      </c>
      <c r="EW160">
        <v>1429.89692307692</v>
      </c>
      <c r="EX160">
        <v>5.00059</v>
      </c>
      <c r="EY160">
        <v>17528.3307692308</v>
      </c>
      <c r="EZ160">
        <v>10359.1538461538</v>
      </c>
      <c r="FA160">
        <v>49.875</v>
      </c>
      <c r="FB160">
        <v>51.4951538461538</v>
      </c>
      <c r="FC160">
        <v>50</v>
      </c>
      <c r="FD160">
        <v>51.2403076923077</v>
      </c>
      <c r="FE160">
        <v>51.0862307692308</v>
      </c>
      <c r="FF160">
        <v>1155.60769230769</v>
      </c>
      <c r="FG160">
        <v>39.44</v>
      </c>
      <c r="FH160">
        <v>0</v>
      </c>
      <c r="FI160">
        <v>1761410191.9</v>
      </c>
      <c r="FJ160">
        <v>0</v>
      </c>
      <c r="FK160">
        <v>1429.7028</v>
      </c>
      <c r="FL160">
        <v>-11.6446153662582</v>
      </c>
      <c r="FM160">
        <v>-134.299999628015</v>
      </c>
      <c r="FN160">
        <v>17525.956</v>
      </c>
      <c r="FO160">
        <v>15</v>
      </c>
      <c r="FP160">
        <v>0</v>
      </c>
      <c r="FQ160" t="s">
        <v>439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-50.713015</v>
      </c>
      <c r="GD160">
        <v>-7.63146315789465</v>
      </c>
      <c r="GE160">
        <v>0.963396088467769</v>
      </c>
      <c r="GF160">
        <v>0</v>
      </c>
      <c r="GG160">
        <v>1430.34823529412</v>
      </c>
      <c r="GH160">
        <v>-11.911993893286</v>
      </c>
      <c r="GI160">
        <v>1.19021617064801</v>
      </c>
      <c r="GJ160">
        <v>-1</v>
      </c>
      <c r="GK160">
        <v>9.4582535</v>
      </c>
      <c r="GL160">
        <v>-0.371368872180478</v>
      </c>
      <c r="GM160">
        <v>0.0357328524295222</v>
      </c>
      <c r="GN160">
        <v>0</v>
      </c>
      <c r="GO160">
        <v>0</v>
      </c>
      <c r="GP160">
        <v>2</v>
      </c>
      <c r="GQ160" t="s">
        <v>473</v>
      </c>
      <c r="GR160">
        <v>3.13037</v>
      </c>
      <c r="GS160">
        <v>2.71434</v>
      </c>
      <c r="GT160">
        <v>0.130863</v>
      </c>
      <c r="GU160">
        <v>0.137272</v>
      </c>
      <c r="GV160">
        <v>0.130647</v>
      </c>
      <c r="GW160">
        <v>0.104783</v>
      </c>
      <c r="GX160">
        <v>32045.9</v>
      </c>
      <c r="GY160">
        <v>33843.6</v>
      </c>
      <c r="GZ160">
        <v>33422.9</v>
      </c>
      <c r="HA160">
        <v>35583.8</v>
      </c>
      <c r="HB160">
        <v>41250.5</v>
      </c>
      <c r="HC160">
        <v>45819.4</v>
      </c>
      <c r="HD160">
        <v>52307.9</v>
      </c>
      <c r="HE160">
        <v>56944.7</v>
      </c>
      <c r="HF160">
        <v>1.81732</v>
      </c>
      <c r="HG160">
        <v>1.67815</v>
      </c>
      <c r="HH160">
        <v>-0.0118017</v>
      </c>
      <c r="HI160">
        <v>0</v>
      </c>
      <c r="HJ160">
        <v>36.2373</v>
      </c>
      <c r="HK160">
        <v>999.9</v>
      </c>
      <c r="HL160">
        <v>58.918</v>
      </c>
      <c r="HM160">
        <v>28.862</v>
      </c>
      <c r="HN160">
        <v>26.032</v>
      </c>
      <c r="HO160">
        <v>55.5291</v>
      </c>
      <c r="HP160">
        <v>43.778</v>
      </c>
      <c r="HQ160">
        <v>1</v>
      </c>
      <c r="HR160">
        <v>1.07627</v>
      </c>
      <c r="HS160">
        <v>3.39899</v>
      </c>
      <c r="HT160">
        <v>20.1009</v>
      </c>
      <c r="HU160">
        <v>5.19138</v>
      </c>
      <c r="HV160">
        <v>12.0099</v>
      </c>
      <c r="HW160">
        <v>4.973</v>
      </c>
      <c r="HX160">
        <v>3.29495</v>
      </c>
      <c r="HY160">
        <v>9999</v>
      </c>
      <c r="HZ160">
        <v>9999</v>
      </c>
      <c r="IA160">
        <v>999.9</v>
      </c>
      <c r="IB160">
        <v>9999</v>
      </c>
      <c r="IC160">
        <v>1.86318</v>
      </c>
      <c r="ID160">
        <v>1.86807</v>
      </c>
      <c r="IE160">
        <v>1.86783</v>
      </c>
      <c r="IF160">
        <v>1.86904</v>
      </c>
      <c r="IG160">
        <v>1.86981</v>
      </c>
      <c r="IH160">
        <v>1.86588</v>
      </c>
      <c r="II160">
        <v>1.86697</v>
      </c>
      <c r="IJ160">
        <v>1.86841</v>
      </c>
      <c r="IK160">
        <v>5</v>
      </c>
      <c r="IL160">
        <v>0</v>
      </c>
      <c r="IM160">
        <v>0</v>
      </c>
      <c r="IN160">
        <v>0</v>
      </c>
      <c r="IO160" t="s">
        <v>441</v>
      </c>
      <c r="IP160" t="s">
        <v>442</v>
      </c>
      <c r="IQ160" t="s">
        <v>443</v>
      </c>
      <c r="IR160" t="s">
        <v>443</v>
      </c>
      <c r="IS160" t="s">
        <v>443</v>
      </c>
      <c r="IT160" t="s">
        <v>443</v>
      </c>
      <c r="IU160">
        <v>0</v>
      </c>
      <c r="IV160">
        <v>100</v>
      </c>
      <c r="IW160">
        <v>100</v>
      </c>
      <c r="IX160">
        <v>1.097</v>
      </c>
      <c r="IY160">
        <v>0.3152</v>
      </c>
      <c r="IZ160">
        <v>1.09748391826392</v>
      </c>
      <c r="JA160">
        <v>0</v>
      </c>
      <c r="JB160">
        <v>0</v>
      </c>
      <c r="JC160">
        <v>0</v>
      </c>
      <c r="JD160">
        <v>0.315191680746845</v>
      </c>
      <c r="JE160">
        <v>0</v>
      </c>
      <c r="JF160">
        <v>0</v>
      </c>
      <c r="JG160">
        <v>0</v>
      </c>
      <c r="JH160">
        <v>5</v>
      </c>
      <c r="JI160">
        <v>2273</v>
      </c>
      <c r="JJ160">
        <v>0</v>
      </c>
      <c r="JK160">
        <v>25</v>
      </c>
      <c r="JL160">
        <v>29356837.2</v>
      </c>
      <c r="JM160">
        <v>29356837.2</v>
      </c>
      <c r="JN160">
        <v>1.69556</v>
      </c>
      <c r="JO160">
        <v>2.61475</v>
      </c>
      <c r="JP160">
        <v>1.54785</v>
      </c>
      <c r="JQ160">
        <v>2.32178</v>
      </c>
      <c r="JR160">
        <v>1.64673</v>
      </c>
      <c r="JS160">
        <v>2.26562</v>
      </c>
      <c r="JT160">
        <v>33.0652</v>
      </c>
      <c r="JU160">
        <v>24.1838</v>
      </c>
      <c r="JV160">
        <v>18</v>
      </c>
      <c r="JW160">
        <v>503.172</v>
      </c>
      <c r="JX160">
        <v>406.24</v>
      </c>
      <c r="JY160">
        <v>32.3741</v>
      </c>
      <c r="JZ160">
        <v>40.1415</v>
      </c>
      <c r="KA160">
        <v>30.0015</v>
      </c>
      <c r="KB160">
        <v>39.7027</v>
      </c>
      <c r="KC160">
        <v>39.5939</v>
      </c>
      <c r="KD160">
        <v>34.0363</v>
      </c>
      <c r="KE160">
        <v>0</v>
      </c>
      <c r="KF160">
        <v>100</v>
      </c>
      <c r="KG160">
        <v>32.3581</v>
      </c>
      <c r="KH160">
        <v>805.35</v>
      </c>
      <c r="KI160">
        <v>30.145</v>
      </c>
      <c r="KJ160">
        <v>94.9653</v>
      </c>
      <c r="KK160">
        <v>92.2168</v>
      </c>
    </row>
    <row r="161" spans="1:297">
      <c r="A161">
        <v>145</v>
      </c>
      <c r="B161">
        <v>1761410237.1</v>
      </c>
      <c r="C161">
        <v>2056.09999990463</v>
      </c>
      <c r="D161" t="s">
        <v>733</v>
      </c>
      <c r="E161" t="s">
        <v>734</v>
      </c>
      <c r="F161">
        <v>5</v>
      </c>
      <c r="G161" t="s">
        <v>638</v>
      </c>
      <c r="H161" t="s">
        <v>436</v>
      </c>
      <c r="I161">
        <v>1761410228.94615</v>
      </c>
      <c r="J161">
        <f>(K161)/1000</f>
        <v>0</v>
      </c>
      <c r="K161">
        <f>IF(DP161, AN161, AH161)</f>
        <v>0</v>
      </c>
      <c r="L161">
        <f>IF(DP161, AI161, AG161)</f>
        <v>0</v>
      </c>
      <c r="M161">
        <f>DR161 - IF(AU161&gt;1, L161*DL161*100.0/(AW161), 0)</f>
        <v>0</v>
      </c>
      <c r="N161">
        <f>((T161-J161/2)*M161-L161)/(T161+J161/2)</f>
        <v>0</v>
      </c>
      <c r="O161">
        <f>N161*(DY161+DZ161)/1000.0</f>
        <v>0</v>
      </c>
      <c r="P161">
        <f>(DR161 - IF(AU161&gt;1, L161*DL161*100.0/(AW161), 0))*(DY161+DZ161)/1000.0</f>
        <v>0</v>
      </c>
      <c r="Q161">
        <f>2.0/((1/S161-1/R161)+SIGN(S161)*SQRT((1/S161-1/R161)*(1/S161-1/R161) + 4*DM161/((DM161+1)*(DM161+1))*(2*1/S161*1/R161-1/R161*1/R161)))</f>
        <v>0</v>
      </c>
      <c r="R161">
        <f>IF(LEFT(DN161,1)&lt;&gt;"0",IF(LEFT(DN161,1)="1",3.0,DO161),$D$5+$E$5*(EF161*DY161/($K$5*1000))+$F$5*(EF161*DY161/($K$5*1000))*MAX(MIN(DL161,$J$5),$I$5)*MAX(MIN(DL161,$J$5),$I$5)+$G$5*MAX(MIN(DL161,$J$5),$I$5)*(EF161*DY161/($K$5*1000))+$H$5*(EF161*DY161/($K$5*1000))*(EF161*DY161/($K$5*1000)))</f>
        <v>0</v>
      </c>
      <c r="S161">
        <f>J161*(1000-(1000*0.61365*exp(17.502*W161/(240.97+W161))/(DY161+DZ161)+DT161)/2)/(1000*0.61365*exp(17.502*W161/(240.97+W161))/(DY161+DZ161)-DT161)</f>
        <v>0</v>
      </c>
      <c r="T161">
        <f>1/((DM161+1)/(Q161/1.6)+1/(R161/1.37)) + DM161/((DM161+1)/(Q161/1.6) + DM161/(R161/1.37))</f>
        <v>0</v>
      </c>
      <c r="U161">
        <f>(DH161*DK161)</f>
        <v>0</v>
      </c>
      <c r="V161">
        <f>(EA161+(U161+2*0.95*5.67E-8*(((EA161+$B$7)+273)^4-(EA161+273)^4)-44100*J161)/(1.84*29.3*R161+8*0.95*5.67E-8*(EA161+273)^3))</f>
        <v>0</v>
      </c>
      <c r="W161">
        <f>($C$7*EB161+$D$7*EC161+$E$7*V161)</f>
        <v>0</v>
      </c>
      <c r="X161">
        <f>0.61365*exp(17.502*W161/(240.97+W161))</f>
        <v>0</v>
      </c>
      <c r="Y161">
        <f>(Z161/AA161*100)</f>
        <v>0</v>
      </c>
      <c r="Z161">
        <f>DT161*(DY161+DZ161)/1000</f>
        <v>0</v>
      </c>
      <c r="AA161">
        <f>0.61365*exp(17.502*EA161/(240.97+EA161))</f>
        <v>0</v>
      </c>
      <c r="AB161">
        <f>(X161-DT161*(DY161+DZ161)/1000)</f>
        <v>0</v>
      </c>
      <c r="AC161">
        <f>(-J161*44100)</f>
        <v>0</v>
      </c>
      <c r="AD161">
        <f>2*29.3*R161*0.92*(EA161-W161)</f>
        <v>0</v>
      </c>
      <c r="AE161">
        <f>2*0.95*5.67E-8*(((EA161+$B$7)+273)^4-(W161+273)^4)</f>
        <v>0</v>
      </c>
      <c r="AF161">
        <f>U161+AE161+AC161+AD161</f>
        <v>0</v>
      </c>
      <c r="AG161">
        <f>DX161*AU161*(DS161-DR161*(1000-AU161*DU161)/(1000-AU161*DT161))/(100*DL161)</f>
        <v>0</v>
      </c>
      <c r="AH161">
        <f>1000*DX161*AU161*(DT161-DU161)/(100*DL161*(1000-AU161*DT161))</f>
        <v>0</v>
      </c>
      <c r="AI161">
        <f>(AJ161 - AK161 - DY161*1E3/(8.314*(EA161+273.15)) * AM161/DX161 * AL161) * DX161/(100*DL161) * (1000 - DU161)/1000</f>
        <v>0</v>
      </c>
      <c r="AJ161">
        <v>812.236673665751</v>
      </c>
      <c r="AK161">
        <v>774.224418181818</v>
      </c>
      <c r="AL161">
        <v>3.54369744264716</v>
      </c>
      <c r="AM161">
        <v>64.8317152788884</v>
      </c>
      <c r="AN161">
        <f>(AP161 - AO161 + DY161*1E3/(8.314*(EA161+273.15)) * AR161/DX161 * AQ161) * DX161/(100*DL161) * 1000/(1000 - AP161)</f>
        <v>0</v>
      </c>
      <c r="AO161">
        <v>25.3468024618307</v>
      </c>
      <c r="AP161">
        <v>34.707576969697</v>
      </c>
      <c r="AQ161">
        <v>-0.00688754004832497</v>
      </c>
      <c r="AR161">
        <v>110.920641210874</v>
      </c>
      <c r="AS161">
        <v>0</v>
      </c>
      <c r="AT161">
        <v>0</v>
      </c>
      <c r="AU161">
        <f>IF(AS161*$H$13&gt;=AW161,1.0,(AW161/(AW161-AS161*$H$13)))</f>
        <v>0</v>
      </c>
      <c r="AV161">
        <f>(AU161-1)*100</f>
        <v>0</v>
      </c>
      <c r="AW161">
        <f>MAX(0,($B$13+$C$13*EF161)/(1+$D$13*EF161)*DY161/(EA161+273)*$E$13)</f>
        <v>0</v>
      </c>
      <c r="AX161" t="s">
        <v>437</v>
      </c>
      <c r="AY161" t="s">
        <v>437</v>
      </c>
      <c r="AZ161">
        <v>0</v>
      </c>
      <c r="BA161">
        <v>0</v>
      </c>
      <c r="BB161">
        <f>1-AZ161/BA161</f>
        <v>0</v>
      </c>
      <c r="BC161">
        <v>0</v>
      </c>
      <c r="BD161" t="s">
        <v>437</v>
      </c>
      <c r="BE161" t="s">
        <v>437</v>
      </c>
      <c r="BF161">
        <v>0</v>
      </c>
      <c r="BG161">
        <v>0</v>
      </c>
      <c r="BH161">
        <f>1-BF161/BG161</f>
        <v>0</v>
      </c>
      <c r="BI161">
        <v>0.5</v>
      </c>
      <c r="BJ161">
        <f>DI161</f>
        <v>0</v>
      </c>
      <c r="BK161">
        <f>L161</f>
        <v>0</v>
      </c>
      <c r="BL161">
        <f>BH161*BI161*BJ161</f>
        <v>0</v>
      </c>
      <c r="BM161">
        <f>(BK161-BC161)/BJ161</f>
        <v>0</v>
      </c>
      <c r="BN161">
        <f>(BA161-BG161)/BG161</f>
        <v>0</v>
      </c>
      <c r="BO161">
        <f>AZ161/(BB161+AZ161/BG161)</f>
        <v>0</v>
      </c>
      <c r="BP161" t="s">
        <v>437</v>
      </c>
      <c r="BQ161">
        <v>0</v>
      </c>
      <c r="BR161">
        <f>IF(BQ161&lt;&gt;0, BQ161, BO161)</f>
        <v>0</v>
      </c>
      <c r="BS161">
        <f>1-BR161/BG161</f>
        <v>0</v>
      </c>
      <c r="BT161">
        <f>(BG161-BF161)/(BG161-BR161)</f>
        <v>0</v>
      </c>
      <c r="BU161">
        <f>(BA161-BG161)/(BA161-BR161)</f>
        <v>0</v>
      </c>
      <c r="BV161">
        <f>(BG161-BF161)/(BG161-AZ161)</f>
        <v>0</v>
      </c>
      <c r="BW161">
        <f>(BA161-BG161)/(BA161-AZ161)</f>
        <v>0</v>
      </c>
      <c r="BX161">
        <f>(BT161*BR161/BF161)</f>
        <v>0</v>
      </c>
      <c r="BY161">
        <f>(1-BX161)</f>
        <v>0</v>
      </c>
      <c r="DH161">
        <f>$B$11*EG161+$C$11*EH161+$F$11*ES161*(1-EV161)</f>
        <v>0</v>
      </c>
      <c r="DI161">
        <f>DH161*DJ161</f>
        <v>0</v>
      </c>
      <c r="DJ161">
        <f>($B$11*$D$9+$C$11*$D$9+$F$11*((FF161+EX161)/MAX(FF161+EX161+FG161, 0.1)*$I$9+FG161/MAX(FF161+EX161+FG161, 0.1)*$J$9))/($B$11+$C$11+$F$11)</f>
        <v>0</v>
      </c>
      <c r="DK161">
        <f>($B$11*$K$9+$C$11*$K$9+$F$11*((FF161+EX161)/MAX(FF161+EX161+FG161, 0.1)*$P$9+FG161/MAX(FF161+EX161+FG161, 0.1)*$Q$9))/($B$11+$C$11+$F$11)</f>
        <v>0</v>
      </c>
      <c r="DL161">
        <v>6</v>
      </c>
      <c r="DM161">
        <v>0.5</v>
      </c>
      <c r="DN161" t="s">
        <v>438</v>
      </c>
      <c r="DO161">
        <v>2</v>
      </c>
      <c r="DP161" t="b">
        <v>1</v>
      </c>
      <c r="DQ161">
        <v>1761410228.94615</v>
      </c>
      <c r="DR161">
        <v>723.326307692308</v>
      </c>
      <c r="DS161">
        <v>775.179076923077</v>
      </c>
      <c r="DT161">
        <v>34.7532461538461</v>
      </c>
      <c r="DU161">
        <v>25.3424076923077</v>
      </c>
      <c r="DV161">
        <v>722.228692307692</v>
      </c>
      <c r="DW161">
        <v>34.4380538461538</v>
      </c>
      <c r="DX161">
        <v>500.019307692308</v>
      </c>
      <c r="DY161">
        <v>90.2973</v>
      </c>
      <c r="DZ161">
        <v>0.0364205615384615</v>
      </c>
      <c r="EA161">
        <v>36.9420692307692</v>
      </c>
      <c r="EB161">
        <v>36.0465538461538</v>
      </c>
      <c r="EC161">
        <v>999.9</v>
      </c>
      <c r="ED161">
        <v>0</v>
      </c>
      <c r="EE161">
        <v>0</v>
      </c>
      <c r="EF161">
        <v>9986.73384615385</v>
      </c>
      <c r="EG161">
        <v>0</v>
      </c>
      <c r="EH161">
        <v>1226.05307692308</v>
      </c>
      <c r="EI161">
        <v>-51.8528</v>
      </c>
      <c r="EJ161">
        <v>749.368923076923</v>
      </c>
      <c r="EK161">
        <v>795.334692307692</v>
      </c>
      <c r="EL161">
        <v>9.41084</v>
      </c>
      <c r="EM161">
        <v>775.179076923077</v>
      </c>
      <c r="EN161">
        <v>25.3424076923077</v>
      </c>
      <c r="EO161">
        <v>3.13812384615385</v>
      </c>
      <c r="EP161">
        <v>2.28835076923077</v>
      </c>
      <c r="EQ161">
        <v>24.7795384615385</v>
      </c>
      <c r="ER161">
        <v>19.5946384615385</v>
      </c>
      <c r="ES161">
        <v>1200.00307692308</v>
      </c>
      <c r="ET161">
        <v>0.966992384615385</v>
      </c>
      <c r="EU161">
        <v>0.0330073076923077</v>
      </c>
      <c r="EV161">
        <v>0</v>
      </c>
      <c r="EW161">
        <v>1428.85692307692</v>
      </c>
      <c r="EX161">
        <v>5.00059</v>
      </c>
      <c r="EY161">
        <v>17516.3769230769</v>
      </c>
      <c r="EZ161">
        <v>10358.7230769231</v>
      </c>
      <c r="FA161">
        <v>49.875</v>
      </c>
      <c r="FB161">
        <v>51.5</v>
      </c>
      <c r="FC161">
        <v>50.0047692307692</v>
      </c>
      <c r="FD161">
        <v>51.25</v>
      </c>
      <c r="FE161">
        <v>51.1056153846154</v>
      </c>
      <c r="FF161">
        <v>1155.55769230769</v>
      </c>
      <c r="FG161">
        <v>39.44</v>
      </c>
      <c r="FH161">
        <v>0</v>
      </c>
      <c r="FI161">
        <v>1761410197.3</v>
      </c>
      <c r="FJ161">
        <v>0</v>
      </c>
      <c r="FK161">
        <v>1428.71192307692</v>
      </c>
      <c r="FL161">
        <v>-10.8235897550823</v>
      </c>
      <c r="FM161">
        <v>-123.887179481982</v>
      </c>
      <c r="FN161">
        <v>17514.45</v>
      </c>
      <c r="FO161">
        <v>15</v>
      </c>
      <c r="FP161">
        <v>0</v>
      </c>
      <c r="FQ161" t="s">
        <v>439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-51.2968666666667</v>
      </c>
      <c r="GD161">
        <v>-9.18222077922082</v>
      </c>
      <c r="GE161">
        <v>1.10261528771299</v>
      </c>
      <c r="GF161">
        <v>0</v>
      </c>
      <c r="GG161">
        <v>1429.42558823529</v>
      </c>
      <c r="GH161">
        <v>-11.7098548572058</v>
      </c>
      <c r="GI161">
        <v>1.16328437466176</v>
      </c>
      <c r="GJ161">
        <v>-1</v>
      </c>
      <c r="GK161">
        <v>9.42955904761905</v>
      </c>
      <c r="GL161">
        <v>-0.393903116883111</v>
      </c>
      <c r="GM161">
        <v>0.0397991564764358</v>
      </c>
      <c r="GN161">
        <v>0</v>
      </c>
      <c r="GO161">
        <v>0</v>
      </c>
      <c r="GP161">
        <v>2</v>
      </c>
      <c r="GQ161" t="s">
        <v>473</v>
      </c>
      <c r="GR161">
        <v>3.1303</v>
      </c>
      <c r="GS161">
        <v>2.71385</v>
      </c>
      <c r="GT161">
        <v>0.132943</v>
      </c>
      <c r="GU161">
        <v>0.139216</v>
      </c>
      <c r="GV161">
        <v>0.130555</v>
      </c>
      <c r="GW161">
        <v>0.104788</v>
      </c>
      <c r="GX161">
        <v>31968.1</v>
      </c>
      <c r="GY161">
        <v>33766.1</v>
      </c>
      <c r="GZ161">
        <v>33422</v>
      </c>
      <c r="HA161">
        <v>35582.8</v>
      </c>
      <c r="HB161">
        <v>41254.4</v>
      </c>
      <c r="HC161">
        <v>45818.2</v>
      </c>
      <c r="HD161">
        <v>52306.9</v>
      </c>
      <c r="HE161">
        <v>56943.2</v>
      </c>
      <c r="HF161">
        <v>1.81695</v>
      </c>
      <c r="HG161">
        <v>1.67805</v>
      </c>
      <c r="HH161">
        <v>-0.0120252</v>
      </c>
      <c r="HI161">
        <v>0</v>
      </c>
      <c r="HJ161">
        <v>36.2391</v>
      </c>
      <c r="HK161">
        <v>999.9</v>
      </c>
      <c r="HL161">
        <v>58.9</v>
      </c>
      <c r="HM161">
        <v>28.832</v>
      </c>
      <c r="HN161">
        <v>25.978</v>
      </c>
      <c r="HO161">
        <v>56.0791</v>
      </c>
      <c r="HP161">
        <v>43.6498</v>
      </c>
      <c r="HQ161">
        <v>1</v>
      </c>
      <c r="HR161">
        <v>1.07787</v>
      </c>
      <c r="HS161">
        <v>3.44484</v>
      </c>
      <c r="HT161">
        <v>20.0999</v>
      </c>
      <c r="HU161">
        <v>5.19123</v>
      </c>
      <c r="HV161">
        <v>12.0099</v>
      </c>
      <c r="HW161">
        <v>4.9727</v>
      </c>
      <c r="HX161">
        <v>3.29495</v>
      </c>
      <c r="HY161">
        <v>9999</v>
      </c>
      <c r="HZ161">
        <v>9999</v>
      </c>
      <c r="IA161">
        <v>999.9</v>
      </c>
      <c r="IB161">
        <v>9999</v>
      </c>
      <c r="IC161">
        <v>1.86319</v>
      </c>
      <c r="ID161">
        <v>1.86812</v>
      </c>
      <c r="IE161">
        <v>1.86784</v>
      </c>
      <c r="IF161">
        <v>1.86905</v>
      </c>
      <c r="IG161">
        <v>1.86981</v>
      </c>
      <c r="IH161">
        <v>1.86592</v>
      </c>
      <c r="II161">
        <v>1.86704</v>
      </c>
      <c r="IJ161">
        <v>1.86841</v>
      </c>
      <c r="IK161">
        <v>5</v>
      </c>
      <c r="IL161">
        <v>0</v>
      </c>
      <c r="IM161">
        <v>0</v>
      </c>
      <c r="IN161">
        <v>0</v>
      </c>
      <c r="IO161" t="s">
        <v>441</v>
      </c>
      <c r="IP161" t="s">
        <v>442</v>
      </c>
      <c r="IQ161" t="s">
        <v>443</v>
      </c>
      <c r="IR161" t="s">
        <v>443</v>
      </c>
      <c r="IS161" t="s">
        <v>443</v>
      </c>
      <c r="IT161" t="s">
        <v>443</v>
      </c>
      <c r="IU161">
        <v>0</v>
      </c>
      <c r="IV161">
        <v>100</v>
      </c>
      <c r="IW161">
        <v>100</v>
      </c>
      <c r="IX161">
        <v>1.097</v>
      </c>
      <c r="IY161">
        <v>0.3152</v>
      </c>
      <c r="IZ161">
        <v>1.09748391826392</v>
      </c>
      <c r="JA161">
        <v>0</v>
      </c>
      <c r="JB161">
        <v>0</v>
      </c>
      <c r="JC161">
        <v>0</v>
      </c>
      <c r="JD161">
        <v>0.315191680746845</v>
      </c>
      <c r="JE161">
        <v>0</v>
      </c>
      <c r="JF161">
        <v>0</v>
      </c>
      <c r="JG161">
        <v>0</v>
      </c>
      <c r="JH161">
        <v>5</v>
      </c>
      <c r="JI161">
        <v>2273</v>
      </c>
      <c r="JJ161">
        <v>0</v>
      </c>
      <c r="JK161">
        <v>25</v>
      </c>
      <c r="JL161">
        <v>29356837.3</v>
      </c>
      <c r="JM161">
        <v>29356837.3</v>
      </c>
      <c r="JN161">
        <v>1.71997</v>
      </c>
      <c r="JO161">
        <v>2.61475</v>
      </c>
      <c r="JP161">
        <v>1.54785</v>
      </c>
      <c r="JQ161">
        <v>2.32178</v>
      </c>
      <c r="JR161">
        <v>1.64673</v>
      </c>
      <c r="JS161">
        <v>2.2876</v>
      </c>
      <c r="JT161">
        <v>33.0652</v>
      </c>
      <c r="JU161">
        <v>24.1838</v>
      </c>
      <c r="JV161">
        <v>18</v>
      </c>
      <c r="JW161">
        <v>503.02</v>
      </c>
      <c r="JX161">
        <v>406.272</v>
      </c>
      <c r="JY161">
        <v>32.3269</v>
      </c>
      <c r="JZ161">
        <v>40.1574</v>
      </c>
      <c r="KA161">
        <v>30.0015</v>
      </c>
      <c r="KB161">
        <v>39.7181</v>
      </c>
      <c r="KC161">
        <v>39.6101</v>
      </c>
      <c r="KD161">
        <v>34.631</v>
      </c>
      <c r="KE161">
        <v>0</v>
      </c>
      <c r="KF161">
        <v>100</v>
      </c>
      <c r="KG161">
        <v>32.3114</v>
      </c>
      <c r="KH161">
        <v>825.552</v>
      </c>
      <c r="KI161">
        <v>30.145</v>
      </c>
      <c r="KJ161">
        <v>94.9631</v>
      </c>
      <c r="KK161">
        <v>92.2144</v>
      </c>
    </row>
    <row r="162" spans="1:297">
      <c r="A162">
        <v>146</v>
      </c>
      <c r="B162">
        <v>1761410242.1</v>
      </c>
      <c r="C162">
        <v>2061.09999990463</v>
      </c>
      <c r="D162" t="s">
        <v>735</v>
      </c>
      <c r="E162" t="s">
        <v>736</v>
      </c>
      <c r="F162">
        <v>5</v>
      </c>
      <c r="G162" t="s">
        <v>638</v>
      </c>
      <c r="H162" t="s">
        <v>436</v>
      </c>
      <c r="I162">
        <v>1761410233.94615</v>
      </c>
      <c r="J162">
        <f>(K162)/1000</f>
        <v>0</v>
      </c>
      <c r="K162">
        <f>IF(DP162, AN162, AH162)</f>
        <v>0</v>
      </c>
      <c r="L162">
        <f>IF(DP162, AI162, AG162)</f>
        <v>0</v>
      </c>
      <c r="M162">
        <f>DR162 - IF(AU162&gt;1, L162*DL162*100.0/(AW162), 0)</f>
        <v>0</v>
      </c>
      <c r="N162">
        <f>((T162-J162/2)*M162-L162)/(T162+J162/2)</f>
        <v>0</v>
      </c>
      <c r="O162">
        <f>N162*(DY162+DZ162)/1000.0</f>
        <v>0</v>
      </c>
      <c r="P162">
        <f>(DR162 - IF(AU162&gt;1, L162*DL162*100.0/(AW162), 0))*(DY162+DZ162)/1000.0</f>
        <v>0</v>
      </c>
      <c r="Q162">
        <f>2.0/((1/S162-1/R162)+SIGN(S162)*SQRT((1/S162-1/R162)*(1/S162-1/R162) + 4*DM162/((DM162+1)*(DM162+1))*(2*1/S162*1/R162-1/R162*1/R162)))</f>
        <v>0</v>
      </c>
      <c r="R162">
        <f>IF(LEFT(DN162,1)&lt;&gt;"0",IF(LEFT(DN162,1)="1",3.0,DO162),$D$5+$E$5*(EF162*DY162/($K$5*1000))+$F$5*(EF162*DY162/($K$5*1000))*MAX(MIN(DL162,$J$5),$I$5)*MAX(MIN(DL162,$J$5),$I$5)+$G$5*MAX(MIN(DL162,$J$5),$I$5)*(EF162*DY162/($K$5*1000))+$H$5*(EF162*DY162/($K$5*1000))*(EF162*DY162/($K$5*1000)))</f>
        <v>0</v>
      </c>
      <c r="S162">
        <f>J162*(1000-(1000*0.61365*exp(17.502*W162/(240.97+W162))/(DY162+DZ162)+DT162)/2)/(1000*0.61365*exp(17.502*W162/(240.97+W162))/(DY162+DZ162)-DT162)</f>
        <v>0</v>
      </c>
      <c r="T162">
        <f>1/((DM162+1)/(Q162/1.6)+1/(R162/1.37)) + DM162/((DM162+1)/(Q162/1.6) + DM162/(R162/1.37))</f>
        <v>0</v>
      </c>
      <c r="U162">
        <f>(DH162*DK162)</f>
        <v>0</v>
      </c>
      <c r="V162">
        <f>(EA162+(U162+2*0.95*5.67E-8*(((EA162+$B$7)+273)^4-(EA162+273)^4)-44100*J162)/(1.84*29.3*R162+8*0.95*5.67E-8*(EA162+273)^3))</f>
        <v>0</v>
      </c>
      <c r="W162">
        <f>($C$7*EB162+$D$7*EC162+$E$7*V162)</f>
        <v>0</v>
      </c>
      <c r="X162">
        <f>0.61365*exp(17.502*W162/(240.97+W162))</f>
        <v>0</v>
      </c>
      <c r="Y162">
        <f>(Z162/AA162*100)</f>
        <v>0</v>
      </c>
      <c r="Z162">
        <f>DT162*(DY162+DZ162)/1000</f>
        <v>0</v>
      </c>
      <c r="AA162">
        <f>0.61365*exp(17.502*EA162/(240.97+EA162))</f>
        <v>0</v>
      </c>
      <c r="AB162">
        <f>(X162-DT162*(DY162+DZ162)/1000)</f>
        <v>0</v>
      </c>
      <c r="AC162">
        <f>(-J162*44100)</f>
        <v>0</v>
      </c>
      <c r="AD162">
        <f>2*29.3*R162*0.92*(EA162-W162)</f>
        <v>0</v>
      </c>
      <c r="AE162">
        <f>2*0.95*5.67E-8*(((EA162+$B$7)+273)^4-(W162+273)^4)</f>
        <v>0</v>
      </c>
      <c r="AF162">
        <f>U162+AE162+AC162+AD162</f>
        <v>0</v>
      </c>
      <c r="AG162">
        <f>DX162*AU162*(DS162-DR162*(1000-AU162*DU162)/(1000-AU162*DT162))/(100*DL162)</f>
        <v>0</v>
      </c>
      <c r="AH162">
        <f>1000*DX162*AU162*(DT162-DU162)/(100*DL162*(1000-AU162*DT162))</f>
        <v>0</v>
      </c>
      <c r="AI162">
        <f>(AJ162 - AK162 - DY162*1E3/(8.314*(EA162+273.15)) * AM162/DX162 * AL162) * DX162/(100*DL162) * (1000 - DU162)/1000</f>
        <v>0</v>
      </c>
      <c r="AJ162">
        <v>828.678813441388</v>
      </c>
      <c r="AK162">
        <v>790.904787878787</v>
      </c>
      <c r="AL162">
        <v>3.31906904557486</v>
      </c>
      <c r="AM162">
        <v>64.8317152788884</v>
      </c>
      <c r="AN162">
        <f>(AP162 - AO162 + DY162*1E3/(8.314*(EA162+273.15)) * AR162/DX162 * AQ162) * DX162/(100*DL162) * 1000/(1000 - AP162)</f>
        <v>0</v>
      </c>
      <c r="AO162">
        <v>25.3460553820224</v>
      </c>
      <c r="AP162">
        <v>34.6788551515152</v>
      </c>
      <c r="AQ162">
        <v>-0.00391697227554038</v>
      </c>
      <c r="AR162">
        <v>110.920641210874</v>
      </c>
      <c r="AS162">
        <v>0</v>
      </c>
      <c r="AT162">
        <v>0</v>
      </c>
      <c r="AU162">
        <f>IF(AS162*$H$13&gt;=AW162,1.0,(AW162/(AW162-AS162*$H$13)))</f>
        <v>0</v>
      </c>
      <c r="AV162">
        <f>(AU162-1)*100</f>
        <v>0</v>
      </c>
      <c r="AW162">
        <f>MAX(0,($B$13+$C$13*EF162)/(1+$D$13*EF162)*DY162/(EA162+273)*$E$13)</f>
        <v>0</v>
      </c>
      <c r="AX162" t="s">
        <v>437</v>
      </c>
      <c r="AY162" t="s">
        <v>437</v>
      </c>
      <c r="AZ162">
        <v>0</v>
      </c>
      <c r="BA162">
        <v>0</v>
      </c>
      <c r="BB162">
        <f>1-AZ162/BA162</f>
        <v>0</v>
      </c>
      <c r="BC162">
        <v>0</v>
      </c>
      <c r="BD162" t="s">
        <v>437</v>
      </c>
      <c r="BE162" t="s">
        <v>437</v>
      </c>
      <c r="BF162">
        <v>0</v>
      </c>
      <c r="BG162">
        <v>0</v>
      </c>
      <c r="BH162">
        <f>1-BF162/BG162</f>
        <v>0</v>
      </c>
      <c r="BI162">
        <v>0.5</v>
      </c>
      <c r="BJ162">
        <f>DI162</f>
        <v>0</v>
      </c>
      <c r="BK162">
        <f>L162</f>
        <v>0</v>
      </c>
      <c r="BL162">
        <f>BH162*BI162*BJ162</f>
        <v>0</v>
      </c>
      <c r="BM162">
        <f>(BK162-BC162)/BJ162</f>
        <v>0</v>
      </c>
      <c r="BN162">
        <f>(BA162-BG162)/BG162</f>
        <v>0</v>
      </c>
      <c r="BO162">
        <f>AZ162/(BB162+AZ162/BG162)</f>
        <v>0</v>
      </c>
      <c r="BP162" t="s">
        <v>437</v>
      </c>
      <c r="BQ162">
        <v>0</v>
      </c>
      <c r="BR162">
        <f>IF(BQ162&lt;&gt;0, BQ162, BO162)</f>
        <v>0</v>
      </c>
      <c r="BS162">
        <f>1-BR162/BG162</f>
        <v>0</v>
      </c>
      <c r="BT162">
        <f>(BG162-BF162)/(BG162-BR162)</f>
        <v>0</v>
      </c>
      <c r="BU162">
        <f>(BA162-BG162)/(BA162-BR162)</f>
        <v>0</v>
      </c>
      <c r="BV162">
        <f>(BG162-BF162)/(BG162-AZ162)</f>
        <v>0</v>
      </c>
      <c r="BW162">
        <f>(BA162-BG162)/(BA162-AZ162)</f>
        <v>0</v>
      </c>
      <c r="BX162">
        <f>(BT162*BR162/BF162)</f>
        <v>0</v>
      </c>
      <c r="BY162">
        <f>(1-BX162)</f>
        <v>0</v>
      </c>
      <c r="DH162">
        <f>$B$11*EG162+$C$11*EH162+$F$11*ES162*(1-EV162)</f>
        <v>0</v>
      </c>
      <c r="DI162">
        <f>DH162*DJ162</f>
        <v>0</v>
      </c>
      <c r="DJ162">
        <f>($B$11*$D$9+$C$11*$D$9+$F$11*((FF162+EX162)/MAX(FF162+EX162+FG162, 0.1)*$I$9+FG162/MAX(FF162+EX162+FG162, 0.1)*$J$9))/($B$11+$C$11+$F$11)</f>
        <v>0</v>
      </c>
      <c r="DK162">
        <f>($B$11*$K$9+$C$11*$K$9+$F$11*((FF162+EX162)/MAX(FF162+EX162+FG162, 0.1)*$P$9+FG162/MAX(FF162+EX162+FG162, 0.1)*$Q$9))/($B$11+$C$11+$F$11)</f>
        <v>0</v>
      </c>
      <c r="DL162">
        <v>6</v>
      </c>
      <c r="DM162">
        <v>0.5</v>
      </c>
      <c r="DN162" t="s">
        <v>438</v>
      </c>
      <c r="DO162">
        <v>2</v>
      </c>
      <c r="DP162" t="b">
        <v>1</v>
      </c>
      <c r="DQ162">
        <v>1761410233.94615</v>
      </c>
      <c r="DR162">
        <v>739.955769230769</v>
      </c>
      <c r="DS162">
        <v>791.822</v>
      </c>
      <c r="DT162">
        <v>34.7222461538462</v>
      </c>
      <c r="DU162">
        <v>25.3442769230769</v>
      </c>
      <c r="DV162">
        <v>738.858307692308</v>
      </c>
      <c r="DW162">
        <v>34.4070538461538</v>
      </c>
      <c r="DX162">
        <v>500.029230769231</v>
      </c>
      <c r="DY162">
        <v>90.2981230769231</v>
      </c>
      <c r="DZ162">
        <v>0.0363267923076923</v>
      </c>
      <c r="EA162">
        <v>36.9397923076923</v>
      </c>
      <c r="EB162">
        <v>36.0470461538462</v>
      </c>
      <c r="EC162">
        <v>999.9</v>
      </c>
      <c r="ED162">
        <v>0</v>
      </c>
      <c r="EE162">
        <v>0</v>
      </c>
      <c r="EF162">
        <v>9992.02307692308</v>
      </c>
      <c r="EG162">
        <v>0</v>
      </c>
      <c r="EH162">
        <v>1226.03</v>
      </c>
      <c r="EI162">
        <v>-51.8663076923077</v>
      </c>
      <c r="EJ162">
        <v>766.572461538462</v>
      </c>
      <c r="EK162">
        <v>812.412</v>
      </c>
      <c r="EL162">
        <v>9.37795846153846</v>
      </c>
      <c r="EM162">
        <v>791.822</v>
      </c>
      <c r="EN162">
        <v>25.3442769230769</v>
      </c>
      <c r="EO162">
        <v>3.13535230769231</v>
      </c>
      <c r="EP162">
        <v>2.28854</v>
      </c>
      <c r="EQ162">
        <v>24.7647384615385</v>
      </c>
      <c r="ER162">
        <v>19.5959769230769</v>
      </c>
      <c r="ES162">
        <v>1200.00230769231</v>
      </c>
      <c r="ET162">
        <v>0.966992384615385</v>
      </c>
      <c r="EU162">
        <v>0.0330073076923077</v>
      </c>
      <c r="EV162">
        <v>0</v>
      </c>
      <c r="EW162">
        <v>1428.02846153846</v>
      </c>
      <c r="EX162">
        <v>5.00059</v>
      </c>
      <c r="EY162">
        <v>17505.8153846154</v>
      </c>
      <c r="EZ162">
        <v>10358.7076923077</v>
      </c>
      <c r="FA162">
        <v>49.8845384615385</v>
      </c>
      <c r="FB162">
        <v>51.5</v>
      </c>
      <c r="FC162">
        <v>50.0190769230769</v>
      </c>
      <c r="FD162">
        <v>51.25</v>
      </c>
      <c r="FE162">
        <v>51.1201538461538</v>
      </c>
      <c r="FF162">
        <v>1155.55692307692</v>
      </c>
      <c r="FG162">
        <v>39.44</v>
      </c>
      <c r="FH162">
        <v>0</v>
      </c>
      <c r="FI162">
        <v>1761410202.1</v>
      </c>
      <c r="FJ162">
        <v>0</v>
      </c>
      <c r="FK162">
        <v>1427.89384615385</v>
      </c>
      <c r="FL162">
        <v>-10.0287179500904</v>
      </c>
      <c r="FM162">
        <v>-121.213675199524</v>
      </c>
      <c r="FN162">
        <v>17504.2576923077</v>
      </c>
      <c r="FO162">
        <v>15</v>
      </c>
      <c r="FP162">
        <v>0</v>
      </c>
      <c r="FQ162" t="s">
        <v>439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-51.86149</v>
      </c>
      <c r="GD162">
        <v>-1.72861353383454</v>
      </c>
      <c r="GE162">
        <v>0.551558848084227</v>
      </c>
      <c r="GF162">
        <v>0</v>
      </c>
      <c r="GG162">
        <v>1428.51970588235</v>
      </c>
      <c r="GH162">
        <v>-10.4713521684154</v>
      </c>
      <c r="GI162">
        <v>1.0389176644445</v>
      </c>
      <c r="GJ162">
        <v>-1</v>
      </c>
      <c r="GK162">
        <v>9.393415</v>
      </c>
      <c r="GL162">
        <v>-0.40076571428571</v>
      </c>
      <c r="GM162">
        <v>0.0385596989744474</v>
      </c>
      <c r="GN162">
        <v>0</v>
      </c>
      <c r="GO162">
        <v>0</v>
      </c>
      <c r="GP162">
        <v>2</v>
      </c>
      <c r="GQ162" t="s">
        <v>473</v>
      </c>
      <c r="GR162">
        <v>3.1302</v>
      </c>
      <c r="GS162">
        <v>2.71428</v>
      </c>
      <c r="GT162">
        <v>0.134897</v>
      </c>
      <c r="GU162">
        <v>0.141222</v>
      </c>
      <c r="GV162">
        <v>0.130471</v>
      </c>
      <c r="GW162">
        <v>0.104787</v>
      </c>
      <c r="GX162">
        <v>31895.3</v>
      </c>
      <c r="GY162">
        <v>33686.3</v>
      </c>
      <c r="GZ162">
        <v>33421.4</v>
      </c>
      <c r="HA162">
        <v>35581.9</v>
      </c>
      <c r="HB162">
        <v>41257.8</v>
      </c>
      <c r="HC162">
        <v>45817.2</v>
      </c>
      <c r="HD162">
        <v>52305.9</v>
      </c>
      <c r="HE162">
        <v>56941.6</v>
      </c>
      <c r="HF162">
        <v>1.81642</v>
      </c>
      <c r="HG162">
        <v>1.6783</v>
      </c>
      <c r="HH162">
        <v>-0.0114776</v>
      </c>
      <c r="HI162">
        <v>0</v>
      </c>
      <c r="HJ162">
        <v>36.2391</v>
      </c>
      <c r="HK162">
        <v>999.9</v>
      </c>
      <c r="HL162">
        <v>58.918</v>
      </c>
      <c r="HM162">
        <v>28.852</v>
      </c>
      <c r="HN162">
        <v>26.0178</v>
      </c>
      <c r="HO162">
        <v>56.4791</v>
      </c>
      <c r="HP162">
        <v>43.4936</v>
      </c>
      <c r="HQ162">
        <v>1</v>
      </c>
      <c r="HR162">
        <v>1.07938</v>
      </c>
      <c r="HS162">
        <v>3.49295</v>
      </c>
      <c r="HT162">
        <v>20.0992</v>
      </c>
      <c r="HU162">
        <v>5.19123</v>
      </c>
      <c r="HV162">
        <v>12.0099</v>
      </c>
      <c r="HW162">
        <v>4.973</v>
      </c>
      <c r="HX162">
        <v>3.295</v>
      </c>
      <c r="HY162">
        <v>9999</v>
      </c>
      <c r="HZ162">
        <v>9999</v>
      </c>
      <c r="IA162">
        <v>999.9</v>
      </c>
      <c r="IB162">
        <v>9999</v>
      </c>
      <c r="IC162">
        <v>1.86318</v>
      </c>
      <c r="ID162">
        <v>1.8681</v>
      </c>
      <c r="IE162">
        <v>1.86784</v>
      </c>
      <c r="IF162">
        <v>1.86905</v>
      </c>
      <c r="IG162">
        <v>1.86981</v>
      </c>
      <c r="IH162">
        <v>1.86594</v>
      </c>
      <c r="II162">
        <v>1.86705</v>
      </c>
      <c r="IJ162">
        <v>1.86843</v>
      </c>
      <c r="IK162">
        <v>5</v>
      </c>
      <c r="IL162">
        <v>0</v>
      </c>
      <c r="IM162">
        <v>0</v>
      </c>
      <c r="IN162">
        <v>0</v>
      </c>
      <c r="IO162" t="s">
        <v>441</v>
      </c>
      <c r="IP162" t="s">
        <v>442</v>
      </c>
      <c r="IQ162" t="s">
        <v>443</v>
      </c>
      <c r="IR162" t="s">
        <v>443</v>
      </c>
      <c r="IS162" t="s">
        <v>443</v>
      </c>
      <c r="IT162" t="s">
        <v>443</v>
      </c>
      <c r="IU162">
        <v>0</v>
      </c>
      <c r="IV162">
        <v>100</v>
      </c>
      <c r="IW162">
        <v>100</v>
      </c>
      <c r="IX162">
        <v>1.098</v>
      </c>
      <c r="IY162">
        <v>0.3152</v>
      </c>
      <c r="IZ162">
        <v>1.09748391826392</v>
      </c>
      <c r="JA162">
        <v>0</v>
      </c>
      <c r="JB162">
        <v>0</v>
      </c>
      <c r="JC162">
        <v>0</v>
      </c>
      <c r="JD162">
        <v>0.315191680746845</v>
      </c>
      <c r="JE162">
        <v>0</v>
      </c>
      <c r="JF162">
        <v>0</v>
      </c>
      <c r="JG162">
        <v>0</v>
      </c>
      <c r="JH162">
        <v>5</v>
      </c>
      <c r="JI162">
        <v>2273</v>
      </c>
      <c r="JJ162">
        <v>0</v>
      </c>
      <c r="JK162">
        <v>25</v>
      </c>
      <c r="JL162">
        <v>29356837.4</v>
      </c>
      <c r="JM162">
        <v>29356837.4</v>
      </c>
      <c r="JN162">
        <v>1.75293</v>
      </c>
      <c r="JO162">
        <v>2.6123</v>
      </c>
      <c r="JP162">
        <v>1.54785</v>
      </c>
      <c r="JQ162">
        <v>2.32178</v>
      </c>
      <c r="JR162">
        <v>1.64673</v>
      </c>
      <c r="JS162">
        <v>2.34619</v>
      </c>
      <c r="JT162">
        <v>33.0652</v>
      </c>
      <c r="JU162">
        <v>24.1926</v>
      </c>
      <c r="JV162">
        <v>18</v>
      </c>
      <c r="JW162">
        <v>502.777</v>
      </c>
      <c r="JX162">
        <v>406.508</v>
      </c>
      <c r="JY162">
        <v>32.2796</v>
      </c>
      <c r="JZ162">
        <v>40.1733</v>
      </c>
      <c r="KA162">
        <v>30.0015</v>
      </c>
      <c r="KB162">
        <v>39.7354</v>
      </c>
      <c r="KC162">
        <v>39.6255</v>
      </c>
      <c r="KD162">
        <v>35.1668</v>
      </c>
      <c r="KE162">
        <v>0</v>
      </c>
      <c r="KF162">
        <v>100</v>
      </c>
      <c r="KG162">
        <v>32.2636</v>
      </c>
      <c r="KH162">
        <v>839.023</v>
      </c>
      <c r="KI162">
        <v>34.6858</v>
      </c>
      <c r="KJ162">
        <v>94.9613</v>
      </c>
      <c r="KK162">
        <v>92.2118</v>
      </c>
    </row>
    <row r="163" spans="1:297">
      <c r="A163">
        <v>147</v>
      </c>
      <c r="B163">
        <v>1761410247.1</v>
      </c>
      <c r="C163">
        <v>2066.09999990463</v>
      </c>
      <c r="D163" t="s">
        <v>737</v>
      </c>
      <c r="E163" t="s">
        <v>738</v>
      </c>
      <c r="F163">
        <v>5</v>
      </c>
      <c r="G163" t="s">
        <v>638</v>
      </c>
      <c r="H163" t="s">
        <v>436</v>
      </c>
      <c r="I163">
        <v>1761410238.94615</v>
      </c>
      <c r="J163">
        <f>(K163)/1000</f>
        <v>0</v>
      </c>
      <c r="K163">
        <f>IF(DP163, AN163, AH163)</f>
        <v>0</v>
      </c>
      <c r="L163">
        <f>IF(DP163, AI163, AG163)</f>
        <v>0</v>
      </c>
      <c r="M163">
        <f>DR163 - IF(AU163&gt;1, L163*DL163*100.0/(AW163), 0)</f>
        <v>0</v>
      </c>
      <c r="N163">
        <f>((T163-J163/2)*M163-L163)/(T163+J163/2)</f>
        <v>0</v>
      </c>
      <c r="O163">
        <f>N163*(DY163+DZ163)/1000.0</f>
        <v>0</v>
      </c>
      <c r="P163">
        <f>(DR163 - IF(AU163&gt;1, L163*DL163*100.0/(AW163), 0))*(DY163+DZ163)/1000.0</f>
        <v>0</v>
      </c>
      <c r="Q163">
        <f>2.0/((1/S163-1/R163)+SIGN(S163)*SQRT((1/S163-1/R163)*(1/S163-1/R163) + 4*DM163/((DM163+1)*(DM163+1))*(2*1/S163*1/R163-1/R163*1/R163)))</f>
        <v>0</v>
      </c>
      <c r="R163">
        <f>IF(LEFT(DN163,1)&lt;&gt;"0",IF(LEFT(DN163,1)="1",3.0,DO163),$D$5+$E$5*(EF163*DY163/($K$5*1000))+$F$5*(EF163*DY163/($K$5*1000))*MAX(MIN(DL163,$J$5),$I$5)*MAX(MIN(DL163,$J$5),$I$5)+$G$5*MAX(MIN(DL163,$J$5),$I$5)*(EF163*DY163/($K$5*1000))+$H$5*(EF163*DY163/($K$5*1000))*(EF163*DY163/($K$5*1000)))</f>
        <v>0</v>
      </c>
      <c r="S163">
        <f>J163*(1000-(1000*0.61365*exp(17.502*W163/(240.97+W163))/(DY163+DZ163)+DT163)/2)/(1000*0.61365*exp(17.502*W163/(240.97+W163))/(DY163+DZ163)-DT163)</f>
        <v>0</v>
      </c>
      <c r="T163">
        <f>1/((DM163+1)/(Q163/1.6)+1/(R163/1.37)) + DM163/((DM163+1)/(Q163/1.6) + DM163/(R163/1.37))</f>
        <v>0</v>
      </c>
      <c r="U163">
        <f>(DH163*DK163)</f>
        <v>0</v>
      </c>
      <c r="V163">
        <f>(EA163+(U163+2*0.95*5.67E-8*(((EA163+$B$7)+273)^4-(EA163+273)^4)-44100*J163)/(1.84*29.3*R163+8*0.95*5.67E-8*(EA163+273)^3))</f>
        <v>0</v>
      </c>
      <c r="W163">
        <f>($C$7*EB163+$D$7*EC163+$E$7*V163)</f>
        <v>0</v>
      </c>
      <c r="X163">
        <f>0.61365*exp(17.502*W163/(240.97+W163))</f>
        <v>0</v>
      </c>
      <c r="Y163">
        <f>(Z163/AA163*100)</f>
        <v>0</v>
      </c>
      <c r="Z163">
        <f>DT163*(DY163+DZ163)/1000</f>
        <v>0</v>
      </c>
      <c r="AA163">
        <f>0.61365*exp(17.502*EA163/(240.97+EA163))</f>
        <v>0</v>
      </c>
      <c r="AB163">
        <f>(X163-DT163*(DY163+DZ163)/1000)</f>
        <v>0</v>
      </c>
      <c r="AC163">
        <f>(-J163*44100)</f>
        <v>0</v>
      </c>
      <c r="AD163">
        <f>2*29.3*R163*0.92*(EA163-W163)</f>
        <v>0</v>
      </c>
      <c r="AE163">
        <f>2*0.95*5.67E-8*(((EA163+$B$7)+273)^4-(W163+273)^4)</f>
        <v>0</v>
      </c>
      <c r="AF163">
        <f>U163+AE163+AC163+AD163</f>
        <v>0</v>
      </c>
      <c r="AG163">
        <f>DX163*AU163*(DS163-DR163*(1000-AU163*DU163)/(1000-AU163*DT163))/(100*DL163)</f>
        <v>0</v>
      </c>
      <c r="AH163">
        <f>1000*DX163*AU163*(DT163-DU163)/(100*DL163*(1000-AU163*DT163))</f>
        <v>0</v>
      </c>
      <c r="AI163">
        <f>(AJ163 - AK163 - DY163*1E3/(8.314*(EA163+273.15)) * AM163/DX163 * AL163) * DX163/(100*DL163) * (1000 - DU163)/1000</f>
        <v>0</v>
      </c>
      <c r="AJ163">
        <v>846.605266567072</v>
      </c>
      <c r="AK163">
        <v>808.288387878787</v>
      </c>
      <c r="AL163">
        <v>3.48766119744773</v>
      </c>
      <c r="AM163">
        <v>64.8317152788884</v>
      </c>
      <c r="AN163">
        <f>(AP163 - AO163 + DY163*1E3/(8.314*(EA163+273.15)) * AR163/DX163 * AQ163) * DX163/(100*DL163) * 1000/(1000 - AP163)</f>
        <v>0</v>
      </c>
      <c r="AO163">
        <v>25.3476108808153</v>
      </c>
      <c r="AP163">
        <v>34.6416987878787</v>
      </c>
      <c r="AQ163">
        <v>-0.00771403496443586</v>
      </c>
      <c r="AR163">
        <v>110.920641210874</v>
      </c>
      <c r="AS163">
        <v>0</v>
      </c>
      <c r="AT163">
        <v>0</v>
      </c>
      <c r="AU163">
        <f>IF(AS163*$H$13&gt;=AW163,1.0,(AW163/(AW163-AS163*$H$13)))</f>
        <v>0</v>
      </c>
      <c r="AV163">
        <f>(AU163-1)*100</f>
        <v>0</v>
      </c>
      <c r="AW163">
        <f>MAX(0,($B$13+$C$13*EF163)/(1+$D$13*EF163)*DY163/(EA163+273)*$E$13)</f>
        <v>0</v>
      </c>
      <c r="AX163" t="s">
        <v>437</v>
      </c>
      <c r="AY163" t="s">
        <v>437</v>
      </c>
      <c r="AZ163">
        <v>0</v>
      </c>
      <c r="BA163">
        <v>0</v>
      </c>
      <c r="BB163">
        <f>1-AZ163/BA163</f>
        <v>0</v>
      </c>
      <c r="BC163">
        <v>0</v>
      </c>
      <c r="BD163" t="s">
        <v>437</v>
      </c>
      <c r="BE163" t="s">
        <v>437</v>
      </c>
      <c r="BF163">
        <v>0</v>
      </c>
      <c r="BG163">
        <v>0</v>
      </c>
      <c r="BH163">
        <f>1-BF163/BG163</f>
        <v>0</v>
      </c>
      <c r="BI163">
        <v>0.5</v>
      </c>
      <c r="BJ163">
        <f>DI163</f>
        <v>0</v>
      </c>
      <c r="BK163">
        <f>L163</f>
        <v>0</v>
      </c>
      <c r="BL163">
        <f>BH163*BI163*BJ163</f>
        <v>0</v>
      </c>
      <c r="BM163">
        <f>(BK163-BC163)/BJ163</f>
        <v>0</v>
      </c>
      <c r="BN163">
        <f>(BA163-BG163)/BG163</f>
        <v>0</v>
      </c>
      <c r="BO163">
        <f>AZ163/(BB163+AZ163/BG163)</f>
        <v>0</v>
      </c>
      <c r="BP163" t="s">
        <v>437</v>
      </c>
      <c r="BQ163">
        <v>0</v>
      </c>
      <c r="BR163">
        <f>IF(BQ163&lt;&gt;0, BQ163, BO163)</f>
        <v>0</v>
      </c>
      <c r="BS163">
        <f>1-BR163/BG163</f>
        <v>0</v>
      </c>
      <c r="BT163">
        <f>(BG163-BF163)/(BG163-BR163)</f>
        <v>0</v>
      </c>
      <c r="BU163">
        <f>(BA163-BG163)/(BA163-BR163)</f>
        <v>0</v>
      </c>
      <c r="BV163">
        <f>(BG163-BF163)/(BG163-AZ163)</f>
        <v>0</v>
      </c>
      <c r="BW163">
        <f>(BA163-BG163)/(BA163-AZ163)</f>
        <v>0</v>
      </c>
      <c r="BX163">
        <f>(BT163*BR163/BF163)</f>
        <v>0</v>
      </c>
      <c r="BY163">
        <f>(1-BX163)</f>
        <v>0</v>
      </c>
      <c r="DH163">
        <f>$B$11*EG163+$C$11*EH163+$F$11*ES163*(1-EV163)</f>
        <v>0</v>
      </c>
      <c r="DI163">
        <f>DH163*DJ163</f>
        <v>0</v>
      </c>
      <c r="DJ163">
        <f>($B$11*$D$9+$C$11*$D$9+$F$11*((FF163+EX163)/MAX(FF163+EX163+FG163, 0.1)*$I$9+FG163/MAX(FF163+EX163+FG163, 0.1)*$J$9))/($B$11+$C$11+$F$11)</f>
        <v>0</v>
      </c>
      <c r="DK163">
        <f>($B$11*$K$9+$C$11*$K$9+$F$11*((FF163+EX163)/MAX(FF163+EX163+FG163, 0.1)*$P$9+FG163/MAX(FF163+EX163+FG163, 0.1)*$Q$9))/($B$11+$C$11+$F$11)</f>
        <v>0</v>
      </c>
      <c r="DL163">
        <v>6</v>
      </c>
      <c r="DM163">
        <v>0.5</v>
      </c>
      <c r="DN163" t="s">
        <v>438</v>
      </c>
      <c r="DO163">
        <v>2</v>
      </c>
      <c r="DP163" t="b">
        <v>1</v>
      </c>
      <c r="DQ163">
        <v>1761410238.94615</v>
      </c>
      <c r="DR163">
        <v>756.516307692308</v>
      </c>
      <c r="DS163">
        <v>808.904461538462</v>
      </c>
      <c r="DT163">
        <v>34.6900769230769</v>
      </c>
      <c r="DU163">
        <v>25.3460615384615</v>
      </c>
      <c r="DV163">
        <v>755.418846153846</v>
      </c>
      <c r="DW163">
        <v>34.3748923076923</v>
      </c>
      <c r="DX163">
        <v>500.021692307692</v>
      </c>
      <c r="DY163">
        <v>90.2991307692307</v>
      </c>
      <c r="DZ163">
        <v>0.0361968076923077</v>
      </c>
      <c r="EA163">
        <v>36.9360769230769</v>
      </c>
      <c r="EB163">
        <v>36.0495923076923</v>
      </c>
      <c r="EC163">
        <v>999.9</v>
      </c>
      <c r="ED163">
        <v>0</v>
      </c>
      <c r="EE163">
        <v>0</v>
      </c>
      <c r="EF163">
        <v>9994.42538461538</v>
      </c>
      <c r="EG163">
        <v>0</v>
      </c>
      <c r="EH163">
        <v>1225.98846153846</v>
      </c>
      <c r="EI163">
        <v>-52.3881153846154</v>
      </c>
      <c r="EJ163">
        <v>783.702538461538</v>
      </c>
      <c r="EK163">
        <v>829.940076923077</v>
      </c>
      <c r="EL163">
        <v>9.34401461538461</v>
      </c>
      <c r="EM163">
        <v>808.904461538462</v>
      </c>
      <c r="EN163">
        <v>25.3460615384615</v>
      </c>
      <c r="EO163">
        <v>3.13248384615385</v>
      </c>
      <c r="EP163">
        <v>2.28872615384615</v>
      </c>
      <c r="EQ163">
        <v>24.7494076923077</v>
      </c>
      <c r="ER163">
        <v>19.5972769230769</v>
      </c>
      <c r="ES163">
        <v>1199.97461538462</v>
      </c>
      <c r="ET163">
        <v>0.966991769230769</v>
      </c>
      <c r="EU163">
        <v>0.0330079461538462</v>
      </c>
      <c r="EV163">
        <v>0</v>
      </c>
      <c r="EW163">
        <v>1427.12923076923</v>
      </c>
      <c r="EX163">
        <v>5.00059</v>
      </c>
      <c r="EY163">
        <v>17495.4538461538</v>
      </c>
      <c r="EZ163">
        <v>10358.4615384615</v>
      </c>
      <c r="FA163">
        <v>49.9036153846154</v>
      </c>
      <c r="FB163">
        <v>51.5</v>
      </c>
      <c r="FC163">
        <v>50.0381538461538</v>
      </c>
      <c r="FD163">
        <v>51.2547692307692</v>
      </c>
      <c r="FE163">
        <v>51.125</v>
      </c>
      <c r="FF163">
        <v>1155.53153846154</v>
      </c>
      <c r="FG163">
        <v>39.44</v>
      </c>
      <c r="FH163">
        <v>0</v>
      </c>
      <c r="FI163">
        <v>1761410206.9</v>
      </c>
      <c r="FJ163">
        <v>0</v>
      </c>
      <c r="FK163">
        <v>1427.02769230769</v>
      </c>
      <c r="FL163">
        <v>-10.4629059805971</v>
      </c>
      <c r="FM163">
        <v>-114.047863141405</v>
      </c>
      <c r="FN163">
        <v>17495.1038461538</v>
      </c>
      <c r="FO163">
        <v>15</v>
      </c>
      <c r="FP163">
        <v>0</v>
      </c>
      <c r="FQ163" t="s">
        <v>439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-52.116419047619</v>
      </c>
      <c r="GD163">
        <v>-4.62097402597405</v>
      </c>
      <c r="GE163">
        <v>0.707187389202262</v>
      </c>
      <c r="GF163">
        <v>0</v>
      </c>
      <c r="GG163">
        <v>1427.55558823529</v>
      </c>
      <c r="GH163">
        <v>-10.6070282687163</v>
      </c>
      <c r="GI163">
        <v>1.05520611640423</v>
      </c>
      <c r="GJ163">
        <v>-1</v>
      </c>
      <c r="GK163">
        <v>9.36343857142857</v>
      </c>
      <c r="GL163">
        <v>-0.40788623376623</v>
      </c>
      <c r="GM163">
        <v>0.0411969608548188</v>
      </c>
      <c r="GN163">
        <v>0</v>
      </c>
      <c r="GO163">
        <v>0</v>
      </c>
      <c r="GP163">
        <v>2</v>
      </c>
      <c r="GQ163" t="s">
        <v>473</v>
      </c>
      <c r="GR163">
        <v>3.1304</v>
      </c>
      <c r="GS163">
        <v>2.71424</v>
      </c>
      <c r="GT163">
        <v>0.136902</v>
      </c>
      <c r="GU163">
        <v>0.14305</v>
      </c>
      <c r="GV163">
        <v>0.13038</v>
      </c>
      <c r="GW163">
        <v>0.104789</v>
      </c>
      <c r="GX163">
        <v>31820.5</v>
      </c>
      <c r="GY163">
        <v>33613.2</v>
      </c>
      <c r="GZ163">
        <v>33420.8</v>
      </c>
      <c r="HA163">
        <v>35580.7</v>
      </c>
      <c r="HB163">
        <v>41261.9</v>
      </c>
      <c r="HC163">
        <v>45816.1</v>
      </c>
      <c r="HD163">
        <v>52305.2</v>
      </c>
      <c r="HE163">
        <v>56940</v>
      </c>
      <c r="HF163">
        <v>1.81673</v>
      </c>
      <c r="HG163">
        <v>1.6777</v>
      </c>
      <c r="HH163">
        <v>-0.0121444</v>
      </c>
      <c r="HI163">
        <v>0</v>
      </c>
      <c r="HJ163">
        <v>36.2424</v>
      </c>
      <c r="HK163">
        <v>999.9</v>
      </c>
      <c r="HL163">
        <v>58.9</v>
      </c>
      <c r="HM163">
        <v>28.852</v>
      </c>
      <c r="HN163">
        <v>26.0081</v>
      </c>
      <c r="HO163">
        <v>56.0991</v>
      </c>
      <c r="HP163">
        <v>43.4335</v>
      </c>
      <c r="HQ163">
        <v>1</v>
      </c>
      <c r="HR163">
        <v>1.08097</v>
      </c>
      <c r="HS163">
        <v>3.54533</v>
      </c>
      <c r="HT163">
        <v>20.098</v>
      </c>
      <c r="HU163">
        <v>5.19048</v>
      </c>
      <c r="HV163">
        <v>12.0099</v>
      </c>
      <c r="HW163">
        <v>4.9726</v>
      </c>
      <c r="HX163">
        <v>3.29495</v>
      </c>
      <c r="HY163">
        <v>9999</v>
      </c>
      <c r="HZ163">
        <v>9999</v>
      </c>
      <c r="IA163">
        <v>999.9</v>
      </c>
      <c r="IB163">
        <v>9999</v>
      </c>
      <c r="IC163">
        <v>1.86318</v>
      </c>
      <c r="ID163">
        <v>1.86813</v>
      </c>
      <c r="IE163">
        <v>1.86783</v>
      </c>
      <c r="IF163">
        <v>1.86905</v>
      </c>
      <c r="IG163">
        <v>1.86981</v>
      </c>
      <c r="IH163">
        <v>1.8659</v>
      </c>
      <c r="II163">
        <v>1.86701</v>
      </c>
      <c r="IJ163">
        <v>1.86842</v>
      </c>
      <c r="IK163">
        <v>5</v>
      </c>
      <c r="IL163">
        <v>0</v>
      </c>
      <c r="IM163">
        <v>0</v>
      </c>
      <c r="IN163">
        <v>0</v>
      </c>
      <c r="IO163" t="s">
        <v>441</v>
      </c>
      <c r="IP163" t="s">
        <v>442</v>
      </c>
      <c r="IQ163" t="s">
        <v>443</v>
      </c>
      <c r="IR163" t="s">
        <v>443</v>
      </c>
      <c r="IS163" t="s">
        <v>443</v>
      </c>
      <c r="IT163" t="s">
        <v>443</v>
      </c>
      <c r="IU163">
        <v>0</v>
      </c>
      <c r="IV163">
        <v>100</v>
      </c>
      <c r="IW163">
        <v>100</v>
      </c>
      <c r="IX163">
        <v>1.097</v>
      </c>
      <c r="IY163">
        <v>0.3152</v>
      </c>
      <c r="IZ163">
        <v>1.09748391826392</v>
      </c>
      <c r="JA163">
        <v>0</v>
      </c>
      <c r="JB163">
        <v>0</v>
      </c>
      <c r="JC163">
        <v>0</v>
      </c>
      <c r="JD163">
        <v>0.315191680746845</v>
      </c>
      <c r="JE163">
        <v>0</v>
      </c>
      <c r="JF163">
        <v>0</v>
      </c>
      <c r="JG163">
        <v>0</v>
      </c>
      <c r="JH163">
        <v>5</v>
      </c>
      <c r="JI163">
        <v>2273</v>
      </c>
      <c r="JJ163">
        <v>0</v>
      </c>
      <c r="JK163">
        <v>25</v>
      </c>
      <c r="JL163">
        <v>29356837.5</v>
      </c>
      <c r="JM163">
        <v>29356837.5</v>
      </c>
      <c r="JN163">
        <v>1.78101</v>
      </c>
      <c r="JO163">
        <v>2.61108</v>
      </c>
      <c r="JP163">
        <v>1.54785</v>
      </c>
      <c r="JQ163">
        <v>2.32178</v>
      </c>
      <c r="JR163">
        <v>1.64673</v>
      </c>
      <c r="JS163">
        <v>2.37671</v>
      </c>
      <c r="JT163">
        <v>33.0652</v>
      </c>
      <c r="JU163">
        <v>24.1926</v>
      </c>
      <c r="JV163">
        <v>18</v>
      </c>
      <c r="JW163">
        <v>503.105</v>
      </c>
      <c r="JX163">
        <v>406.244</v>
      </c>
      <c r="JY163">
        <v>32.2304</v>
      </c>
      <c r="JZ163">
        <v>40.1883</v>
      </c>
      <c r="KA163">
        <v>30.0015</v>
      </c>
      <c r="KB163">
        <v>39.7519</v>
      </c>
      <c r="KC163">
        <v>39.6418</v>
      </c>
      <c r="KD163">
        <v>35.7658</v>
      </c>
      <c r="KE163">
        <v>0</v>
      </c>
      <c r="KF163">
        <v>100</v>
      </c>
      <c r="KG163">
        <v>32.2136</v>
      </c>
      <c r="KH163">
        <v>859.367</v>
      </c>
      <c r="KI163">
        <v>34.6858</v>
      </c>
      <c r="KJ163">
        <v>94.9599</v>
      </c>
      <c r="KK163">
        <v>92.209</v>
      </c>
    </row>
    <row r="164" spans="1:297">
      <c r="A164">
        <v>148</v>
      </c>
      <c r="B164">
        <v>1761410252.1</v>
      </c>
      <c r="C164">
        <v>2071.09999990463</v>
      </c>
      <c r="D164" t="s">
        <v>739</v>
      </c>
      <c r="E164" t="s">
        <v>740</v>
      </c>
      <c r="F164">
        <v>5</v>
      </c>
      <c r="G164" t="s">
        <v>638</v>
      </c>
      <c r="H164" t="s">
        <v>436</v>
      </c>
      <c r="I164">
        <v>1761410243.94615</v>
      </c>
      <c r="J164">
        <f>(K164)/1000</f>
        <v>0</v>
      </c>
      <c r="K164">
        <f>IF(DP164, AN164, AH164)</f>
        <v>0</v>
      </c>
      <c r="L164">
        <f>IF(DP164, AI164, AG164)</f>
        <v>0</v>
      </c>
      <c r="M164">
        <f>DR164 - IF(AU164&gt;1, L164*DL164*100.0/(AW164), 0)</f>
        <v>0</v>
      </c>
      <c r="N164">
        <f>((T164-J164/2)*M164-L164)/(T164+J164/2)</f>
        <v>0</v>
      </c>
      <c r="O164">
        <f>N164*(DY164+DZ164)/1000.0</f>
        <v>0</v>
      </c>
      <c r="P164">
        <f>(DR164 - IF(AU164&gt;1, L164*DL164*100.0/(AW164), 0))*(DY164+DZ164)/1000.0</f>
        <v>0</v>
      </c>
      <c r="Q164">
        <f>2.0/((1/S164-1/R164)+SIGN(S164)*SQRT((1/S164-1/R164)*(1/S164-1/R164) + 4*DM164/((DM164+1)*(DM164+1))*(2*1/S164*1/R164-1/R164*1/R164)))</f>
        <v>0</v>
      </c>
      <c r="R164">
        <f>IF(LEFT(DN164,1)&lt;&gt;"0",IF(LEFT(DN164,1)="1",3.0,DO164),$D$5+$E$5*(EF164*DY164/($K$5*1000))+$F$5*(EF164*DY164/($K$5*1000))*MAX(MIN(DL164,$J$5),$I$5)*MAX(MIN(DL164,$J$5),$I$5)+$G$5*MAX(MIN(DL164,$J$5),$I$5)*(EF164*DY164/($K$5*1000))+$H$5*(EF164*DY164/($K$5*1000))*(EF164*DY164/($K$5*1000)))</f>
        <v>0</v>
      </c>
      <c r="S164">
        <f>J164*(1000-(1000*0.61365*exp(17.502*W164/(240.97+W164))/(DY164+DZ164)+DT164)/2)/(1000*0.61365*exp(17.502*W164/(240.97+W164))/(DY164+DZ164)-DT164)</f>
        <v>0</v>
      </c>
      <c r="T164">
        <f>1/((DM164+1)/(Q164/1.6)+1/(R164/1.37)) + DM164/((DM164+1)/(Q164/1.6) + DM164/(R164/1.37))</f>
        <v>0</v>
      </c>
      <c r="U164">
        <f>(DH164*DK164)</f>
        <v>0</v>
      </c>
      <c r="V164">
        <f>(EA164+(U164+2*0.95*5.67E-8*(((EA164+$B$7)+273)^4-(EA164+273)^4)-44100*J164)/(1.84*29.3*R164+8*0.95*5.67E-8*(EA164+273)^3))</f>
        <v>0</v>
      </c>
      <c r="W164">
        <f>($C$7*EB164+$D$7*EC164+$E$7*V164)</f>
        <v>0</v>
      </c>
      <c r="X164">
        <f>0.61365*exp(17.502*W164/(240.97+W164))</f>
        <v>0</v>
      </c>
      <c r="Y164">
        <f>(Z164/AA164*100)</f>
        <v>0</v>
      </c>
      <c r="Z164">
        <f>DT164*(DY164+DZ164)/1000</f>
        <v>0</v>
      </c>
      <c r="AA164">
        <f>0.61365*exp(17.502*EA164/(240.97+EA164))</f>
        <v>0</v>
      </c>
      <c r="AB164">
        <f>(X164-DT164*(DY164+DZ164)/1000)</f>
        <v>0</v>
      </c>
      <c r="AC164">
        <f>(-J164*44100)</f>
        <v>0</v>
      </c>
      <c r="AD164">
        <f>2*29.3*R164*0.92*(EA164-W164)</f>
        <v>0</v>
      </c>
      <c r="AE164">
        <f>2*0.95*5.67E-8*(((EA164+$B$7)+273)^4-(W164+273)^4)</f>
        <v>0</v>
      </c>
      <c r="AF164">
        <f>U164+AE164+AC164+AD164</f>
        <v>0</v>
      </c>
      <c r="AG164">
        <f>DX164*AU164*(DS164-DR164*(1000-AU164*DU164)/(1000-AU164*DT164))/(100*DL164)</f>
        <v>0</v>
      </c>
      <c r="AH164">
        <f>1000*DX164*AU164*(DT164-DU164)/(100*DL164*(1000-AU164*DT164))</f>
        <v>0</v>
      </c>
      <c r="AI164">
        <f>(AJ164 - AK164 - DY164*1E3/(8.314*(EA164+273.15)) * AM164/DX164 * AL164) * DX164/(100*DL164) * (1000 - DU164)/1000</f>
        <v>0</v>
      </c>
      <c r="AJ164">
        <v>862.722972742966</v>
      </c>
      <c r="AK164">
        <v>824.839327272727</v>
      </c>
      <c r="AL164">
        <v>3.29885150878223</v>
      </c>
      <c r="AM164">
        <v>64.8317152788884</v>
      </c>
      <c r="AN164">
        <f>(AP164 - AO164 + DY164*1E3/(8.314*(EA164+273.15)) * AR164/DX164 * AQ164) * DX164/(100*DL164) * 1000/(1000 - AP164)</f>
        <v>0</v>
      </c>
      <c r="AO164">
        <v>25.3512080509004</v>
      </c>
      <c r="AP164">
        <v>34.6144248484848</v>
      </c>
      <c r="AQ164">
        <v>-0.00560797597127024</v>
      </c>
      <c r="AR164">
        <v>110.920641210874</v>
      </c>
      <c r="AS164">
        <v>0</v>
      </c>
      <c r="AT164">
        <v>0</v>
      </c>
      <c r="AU164">
        <f>IF(AS164*$H$13&gt;=AW164,1.0,(AW164/(AW164-AS164*$H$13)))</f>
        <v>0</v>
      </c>
      <c r="AV164">
        <f>(AU164-1)*100</f>
        <v>0</v>
      </c>
      <c r="AW164">
        <f>MAX(0,($B$13+$C$13*EF164)/(1+$D$13*EF164)*DY164/(EA164+273)*$E$13)</f>
        <v>0</v>
      </c>
      <c r="AX164" t="s">
        <v>437</v>
      </c>
      <c r="AY164" t="s">
        <v>437</v>
      </c>
      <c r="AZ164">
        <v>0</v>
      </c>
      <c r="BA164">
        <v>0</v>
      </c>
      <c r="BB164">
        <f>1-AZ164/BA164</f>
        <v>0</v>
      </c>
      <c r="BC164">
        <v>0</v>
      </c>
      <c r="BD164" t="s">
        <v>437</v>
      </c>
      <c r="BE164" t="s">
        <v>437</v>
      </c>
      <c r="BF164">
        <v>0</v>
      </c>
      <c r="BG164">
        <v>0</v>
      </c>
      <c r="BH164">
        <f>1-BF164/BG164</f>
        <v>0</v>
      </c>
      <c r="BI164">
        <v>0.5</v>
      </c>
      <c r="BJ164">
        <f>DI164</f>
        <v>0</v>
      </c>
      <c r="BK164">
        <f>L164</f>
        <v>0</v>
      </c>
      <c r="BL164">
        <f>BH164*BI164*BJ164</f>
        <v>0</v>
      </c>
      <c r="BM164">
        <f>(BK164-BC164)/BJ164</f>
        <v>0</v>
      </c>
      <c r="BN164">
        <f>(BA164-BG164)/BG164</f>
        <v>0</v>
      </c>
      <c r="BO164">
        <f>AZ164/(BB164+AZ164/BG164)</f>
        <v>0</v>
      </c>
      <c r="BP164" t="s">
        <v>437</v>
      </c>
      <c r="BQ164">
        <v>0</v>
      </c>
      <c r="BR164">
        <f>IF(BQ164&lt;&gt;0, BQ164, BO164)</f>
        <v>0</v>
      </c>
      <c r="BS164">
        <f>1-BR164/BG164</f>
        <v>0</v>
      </c>
      <c r="BT164">
        <f>(BG164-BF164)/(BG164-BR164)</f>
        <v>0</v>
      </c>
      <c r="BU164">
        <f>(BA164-BG164)/(BA164-BR164)</f>
        <v>0</v>
      </c>
      <c r="BV164">
        <f>(BG164-BF164)/(BG164-AZ164)</f>
        <v>0</v>
      </c>
      <c r="BW164">
        <f>(BA164-BG164)/(BA164-AZ164)</f>
        <v>0</v>
      </c>
      <c r="BX164">
        <f>(BT164*BR164/BF164)</f>
        <v>0</v>
      </c>
      <c r="BY164">
        <f>(1-BX164)</f>
        <v>0</v>
      </c>
      <c r="DH164">
        <f>$B$11*EG164+$C$11*EH164+$F$11*ES164*(1-EV164)</f>
        <v>0</v>
      </c>
      <c r="DI164">
        <f>DH164*DJ164</f>
        <v>0</v>
      </c>
      <c r="DJ164">
        <f>($B$11*$D$9+$C$11*$D$9+$F$11*((FF164+EX164)/MAX(FF164+EX164+FG164, 0.1)*$I$9+FG164/MAX(FF164+EX164+FG164, 0.1)*$J$9))/($B$11+$C$11+$F$11)</f>
        <v>0</v>
      </c>
      <c r="DK164">
        <f>($B$11*$K$9+$C$11*$K$9+$F$11*((FF164+EX164)/MAX(FF164+EX164+FG164, 0.1)*$P$9+FG164/MAX(FF164+EX164+FG164, 0.1)*$Q$9))/($B$11+$C$11+$F$11)</f>
        <v>0</v>
      </c>
      <c r="DL164">
        <v>6</v>
      </c>
      <c r="DM164">
        <v>0.5</v>
      </c>
      <c r="DN164" t="s">
        <v>438</v>
      </c>
      <c r="DO164">
        <v>2</v>
      </c>
      <c r="DP164" t="b">
        <v>1</v>
      </c>
      <c r="DQ164">
        <v>1761410243.94615</v>
      </c>
      <c r="DR164">
        <v>773.009461538462</v>
      </c>
      <c r="DS164">
        <v>825.338</v>
      </c>
      <c r="DT164">
        <v>34.6584153846154</v>
      </c>
      <c r="DU164">
        <v>25.3479</v>
      </c>
      <c r="DV164">
        <v>771.912076923077</v>
      </c>
      <c r="DW164">
        <v>34.3432307692308</v>
      </c>
      <c r="DX164">
        <v>500.037153846154</v>
      </c>
      <c r="DY164">
        <v>90.2993153846154</v>
      </c>
      <c r="DZ164">
        <v>0.0361356538461539</v>
      </c>
      <c r="EA164">
        <v>36.9332846153846</v>
      </c>
      <c r="EB164">
        <v>36.0463846153846</v>
      </c>
      <c r="EC164">
        <v>999.9</v>
      </c>
      <c r="ED164">
        <v>0</v>
      </c>
      <c r="EE164">
        <v>0</v>
      </c>
      <c r="EF164">
        <v>9996.15461538462</v>
      </c>
      <c r="EG164">
        <v>0</v>
      </c>
      <c r="EH164">
        <v>1225.96153846154</v>
      </c>
      <c r="EI164">
        <v>-52.3285769230769</v>
      </c>
      <c r="EJ164">
        <v>800.762076923077</v>
      </c>
      <c r="EK164">
        <v>846.802692307692</v>
      </c>
      <c r="EL164">
        <v>9.31052461538461</v>
      </c>
      <c r="EM164">
        <v>825.338</v>
      </c>
      <c r="EN164">
        <v>25.3479</v>
      </c>
      <c r="EO164">
        <v>3.12963153846154</v>
      </c>
      <c r="EP164">
        <v>2.28889692307692</v>
      </c>
      <c r="EQ164">
        <v>24.7341615384615</v>
      </c>
      <c r="ER164">
        <v>19.5984769230769</v>
      </c>
      <c r="ES164">
        <v>1199.97</v>
      </c>
      <c r="ET164">
        <v>0.966991769230769</v>
      </c>
      <c r="EU164">
        <v>0.0330079307692308</v>
      </c>
      <c r="EV164">
        <v>0</v>
      </c>
      <c r="EW164">
        <v>1426.33846153846</v>
      </c>
      <c r="EX164">
        <v>5.00059</v>
      </c>
      <c r="EY164">
        <v>17486.4</v>
      </c>
      <c r="EZ164">
        <v>10358.4153846154</v>
      </c>
      <c r="FA164">
        <v>49.9226923076923</v>
      </c>
      <c r="FB164">
        <v>51.5095384615385</v>
      </c>
      <c r="FC164">
        <v>50.0572307692308</v>
      </c>
      <c r="FD164">
        <v>51.2738461538462</v>
      </c>
      <c r="FE164">
        <v>51.1297692307692</v>
      </c>
      <c r="FF164">
        <v>1155.52846153846</v>
      </c>
      <c r="FG164">
        <v>39.44</v>
      </c>
      <c r="FH164">
        <v>0</v>
      </c>
      <c r="FI164">
        <v>1761410212.3</v>
      </c>
      <c r="FJ164">
        <v>0</v>
      </c>
      <c r="FK164">
        <v>1426.1332</v>
      </c>
      <c r="FL164">
        <v>-9.46692309559308</v>
      </c>
      <c r="FM164">
        <v>-95.7230770481566</v>
      </c>
      <c r="FN164">
        <v>17484.808</v>
      </c>
      <c r="FO164">
        <v>15</v>
      </c>
      <c r="FP164">
        <v>0</v>
      </c>
      <c r="FQ164" t="s">
        <v>439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-52.37562</v>
      </c>
      <c r="GD164">
        <v>-0.582297744360996</v>
      </c>
      <c r="GE164">
        <v>0.538592459657578</v>
      </c>
      <c r="GF164">
        <v>0</v>
      </c>
      <c r="GG164">
        <v>1426.76911764706</v>
      </c>
      <c r="GH164">
        <v>-9.78930481610736</v>
      </c>
      <c r="GI164">
        <v>0.980781104219741</v>
      </c>
      <c r="GJ164">
        <v>-1</v>
      </c>
      <c r="GK164">
        <v>9.3262055</v>
      </c>
      <c r="GL164">
        <v>-0.402237744360917</v>
      </c>
      <c r="GM164">
        <v>0.0386891424659426</v>
      </c>
      <c r="GN164">
        <v>0</v>
      </c>
      <c r="GO164">
        <v>0</v>
      </c>
      <c r="GP164">
        <v>2</v>
      </c>
      <c r="GQ164" t="s">
        <v>473</v>
      </c>
      <c r="GR164">
        <v>3.13042</v>
      </c>
      <c r="GS164">
        <v>2.71351</v>
      </c>
      <c r="GT164">
        <v>0.138801</v>
      </c>
      <c r="GU164">
        <v>0.145004</v>
      </c>
      <c r="GV164">
        <v>0.130287</v>
      </c>
      <c r="GW164">
        <v>0.104788</v>
      </c>
      <c r="GX164">
        <v>31749.4</v>
      </c>
      <c r="GY164">
        <v>33535.2</v>
      </c>
      <c r="GZ164">
        <v>33419.8</v>
      </c>
      <c r="HA164">
        <v>35579.6</v>
      </c>
      <c r="HB164">
        <v>41265.5</v>
      </c>
      <c r="HC164">
        <v>45815.1</v>
      </c>
      <c r="HD164">
        <v>52304</v>
      </c>
      <c r="HE164">
        <v>56938.3</v>
      </c>
      <c r="HF164">
        <v>1.81665</v>
      </c>
      <c r="HG164">
        <v>1.67757</v>
      </c>
      <c r="HH164">
        <v>-0.0125878</v>
      </c>
      <c r="HI164">
        <v>0</v>
      </c>
      <c r="HJ164">
        <v>36.2425</v>
      </c>
      <c r="HK164">
        <v>999.9</v>
      </c>
      <c r="HL164">
        <v>58.9</v>
      </c>
      <c r="HM164">
        <v>28.852</v>
      </c>
      <c r="HN164">
        <v>26.0081</v>
      </c>
      <c r="HO164">
        <v>56.1991</v>
      </c>
      <c r="HP164">
        <v>43.6138</v>
      </c>
      <c r="HQ164">
        <v>1</v>
      </c>
      <c r="HR164">
        <v>1.08244</v>
      </c>
      <c r="HS164">
        <v>3.58748</v>
      </c>
      <c r="HT164">
        <v>20.0974</v>
      </c>
      <c r="HU164">
        <v>5.19153</v>
      </c>
      <c r="HV164">
        <v>12.0099</v>
      </c>
      <c r="HW164">
        <v>4.9731</v>
      </c>
      <c r="HX164">
        <v>3.29495</v>
      </c>
      <c r="HY164">
        <v>9999</v>
      </c>
      <c r="HZ164">
        <v>9999</v>
      </c>
      <c r="IA164">
        <v>999.9</v>
      </c>
      <c r="IB164">
        <v>9999</v>
      </c>
      <c r="IC164">
        <v>1.86317</v>
      </c>
      <c r="ID164">
        <v>1.8681</v>
      </c>
      <c r="IE164">
        <v>1.86783</v>
      </c>
      <c r="IF164">
        <v>1.86905</v>
      </c>
      <c r="IG164">
        <v>1.86981</v>
      </c>
      <c r="IH164">
        <v>1.86591</v>
      </c>
      <c r="II164">
        <v>1.86698</v>
      </c>
      <c r="IJ164">
        <v>1.86843</v>
      </c>
      <c r="IK164">
        <v>5</v>
      </c>
      <c r="IL164">
        <v>0</v>
      </c>
      <c r="IM164">
        <v>0</v>
      </c>
      <c r="IN164">
        <v>0</v>
      </c>
      <c r="IO164" t="s">
        <v>441</v>
      </c>
      <c r="IP164" t="s">
        <v>442</v>
      </c>
      <c r="IQ164" t="s">
        <v>443</v>
      </c>
      <c r="IR164" t="s">
        <v>443</v>
      </c>
      <c r="IS164" t="s">
        <v>443</v>
      </c>
      <c r="IT164" t="s">
        <v>443</v>
      </c>
      <c r="IU164">
        <v>0</v>
      </c>
      <c r="IV164">
        <v>100</v>
      </c>
      <c r="IW164">
        <v>100</v>
      </c>
      <c r="IX164">
        <v>1.098</v>
      </c>
      <c r="IY164">
        <v>0.3152</v>
      </c>
      <c r="IZ164">
        <v>1.09748391826392</v>
      </c>
      <c r="JA164">
        <v>0</v>
      </c>
      <c r="JB164">
        <v>0</v>
      </c>
      <c r="JC164">
        <v>0</v>
      </c>
      <c r="JD164">
        <v>0.315191680746845</v>
      </c>
      <c r="JE164">
        <v>0</v>
      </c>
      <c r="JF164">
        <v>0</v>
      </c>
      <c r="JG164">
        <v>0</v>
      </c>
      <c r="JH164">
        <v>5</v>
      </c>
      <c r="JI164">
        <v>2273</v>
      </c>
      <c r="JJ164">
        <v>0</v>
      </c>
      <c r="JK164">
        <v>25</v>
      </c>
      <c r="JL164">
        <v>29356837.5</v>
      </c>
      <c r="JM164">
        <v>29356837.5</v>
      </c>
      <c r="JN164">
        <v>1.80664</v>
      </c>
      <c r="JO164">
        <v>2.60254</v>
      </c>
      <c r="JP164">
        <v>1.54785</v>
      </c>
      <c r="JQ164">
        <v>2.32056</v>
      </c>
      <c r="JR164">
        <v>1.64551</v>
      </c>
      <c r="JS164">
        <v>2.36694</v>
      </c>
      <c r="JT164">
        <v>33.0652</v>
      </c>
      <c r="JU164">
        <v>24.1926</v>
      </c>
      <c r="JV164">
        <v>18</v>
      </c>
      <c r="JW164">
        <v>503.164</v>
      </c>
      <c r="JX164">
        <v>406.262</v>
      </c>
      <c r="JY164">
        <v>32.1798</v>
      </c>
      <c r="JZ164">
        <v>40.2041</v>
      </c>
      <c r="KA164">
        <v>30.0015</v>
      </c>
      <c r="KB164">
        <v>39.7674</v>
      </c>
      <c r="KC164">
        <v>39.6581</v>
      </c>
      <c r="KD164">
        <v>36.2886</v>
      </c>
      <c r="KE164">
        <v>0</v>
      </c>
      <c r="KF164">
        <v>100</v>
      </c>
      <c r="KG164">
        <v>32.1643</v>
      </c>
      <c r="KH164">
        <v>872.846</v>
      </c>
      <c r="KI164">
        <v>34.6858</v>
      </c>
      <c r="KJ164">
        <v>94.9575</v>
      </c>
      <c r="KK164">
        <v>92.2062</v>
      </c>
    </row>
    <row r="165" spans="1:297">
      <c r="A165">
        <v>149</v>
      </c>
      <c r="B165">
        <v>1761410257.1</v>
      </c>
      <c r="C165">
        <v>2076.09999990463</v>
      </c>
      <c r="D165" t="s">
        <v>741</v>
      </c>
      <c r="E165" t="s">
        <v>742</v>
      </c>
      <c r="F165">
        <v>5</v>
      </c>
      <c r="G165" t="s">
        <v>638</v>
      </c>
      <c r="H165" t="s">
        <v>436</v>
      </c>
      <c r="I165">
        <v>1761410248.94615</v>
      </c>
      <c r="J165">
        <f>(K165)/1000</f>
        <v>0</v>
      </c>
      <c r="K165">
        <f>IF(DP165, AN165, AH165)</f>
        <v>0</v>
      </c>
      <c r="L165">
        <f>IF(DP165, AI165, AG165)</f>
        <v>0</v>
      </c>
      <c r="M165">
        <f>DR165 - IF(AU165&gt;1, L165*DL165*100.0/(AW165), 0)</f>
        <v>0</v>
      </c>
      <c r="N165">
        <f>((T165-J165/2)*M165-L165)/(T165+J165/2)</f>
        <v>0</v>
      </c>
      <c r="O165">
        <f>N165*(DY165+DZ165)/1000.0</f>
        <v>0</v>
      </c>
      <c r="P165">
        <f>(DR165 - IF(AU165&gt;1, L165*DL165*100.0/(AW165), 0))*(DY165+DZ165)/1000.0</f>
        <v>0</v>
      </c>
      <c r="Q165">
        <f>2.0/((1/S165-1/R165)+SIGN(S165)*SQRT((1/S165-1/R165)*(1/S165-1/R165) + 4*DM165/((DM165+1)*(DM165+1))*(2*1/S165*1/R165-1/R165*1/R165)))</f>
        <v>0</v>
      </c>
      <c r="R165">
        <f>IF(LEFT(DN165,1)&lt;&gt;"0",IF(LEFT(DN165,1)="1",3.0,DO165),$D$5+$E$5*(EF165*DY165/($K$5*1000))+$F$5*(EF165*DY165/($K$5*1000))*MAX(MIN(DL165,$J$5),$I$5)*MAX(MIN(DL165,$J$5),$I$5)+$G$5*MAX(MIN(DL165,$J$5),$I$5)*(EF165*DY165/($K$5*1000))+$H$5*(EF165*DY165/($K$5*1000))*(EF165*DY165/($K$5*1000)))</f>
        <v>0</v>
      </c>
      <c r="S165">
        <f>J165*(1000-(1000*0.61365*exp(17.502*W165/(240.97+W165))/(DY165+DZ165)+DT165)/2)/(1000*0.61365*exp(17.502*W165/(240.97+W165))/(DY165+DZ165)-DT165)</f>
        <v>0</v>
      </c>
      <c r="T165">
        <f>1/((DM165+1)/(Q165/1.6)+1/(R165/1.37)) + DM165/((DM165+1)/(Q165/1.6) + DM165/(R165/1.37))</f>
        <v>0</v>
      </c>
      <c r="U165">
        <f>(DH165*DK165)</f>
        <v>0</v>
      </c>
      <c r="V165">
        <f>(EA165+(U165+2*0.95*5.67E-8*(((EA165+$B$7)+273)^4-(EA165+273)^4)-44100*J165)/(1.84*29.3*R165+8*0.95*5.67E-8*(EA165+273)^3))</f>
        <v>0</v>
      </c>
      <c r="W165">
        <f>($C$7*EB165+$D$7*EC165+$E$7*V165)</f>
        <v>0</v>
      </c>
      <c r="X165">
        <f>0.61365*exp(17.502*W165/(240.97+W165))</f>
        <v>0</v>
      </c>
      <c r="Y165">
        <f>(Z165/AA165*100)</f>
        <v>0</v>
      </c>
      <c r="Z165">
        <f>DT165*(DY165+DZ165)/1000</f>
        <v>0</v>
      </c>
      <c r="AA165">
        <f>0.61365*exp(17.502*EA165/(240.97+EA165))</f>
        <v>0</v>
      </c>
      <c r="AB165">
        <f>(X165-DT165*(DY165+DZ165)/1000)</f>
        <v>0</v>
      </c>
      <c r="AC165">
        <f>(-J165*44100)</f>
        <v>0</v>
      </c>
      <c r="AD165">
        <f>2*29.3*R165*0.92*(EA165-W165)</f>
        <v>0</v>
      </c>
      <c r="AE165">
        <f>2*0.95*5.67E-8*(((EA165+$B$7)+273)^4-(W165+273)^4)</f>
        <v>0</v>
      </c>
      <c r="AF165">
        <f>U165+AE165+AC165+AD165</f>
        <v>0</v>
      </c>
      <c r="AG165">
        <f>DX165*AU165*(DS165-DR165*(1000-AU165*DU165)/(1000-AU165*DT165))/(100*DL165)</f>
        <v>0</v>
      </c>
      <c r="AH165">
        <f>1000*DX165*AU165*(DT165-DU165)/(100*DL165*(1000-AU165*DT165))</f>
        <v>0</v>
      </c>
      <c r="AI165">
        <f>(AJ165 - AK165 - DY165*1E3/(8.314*(EA165+273.15)) * AM165/DX165 * AL165) * DX165/(100*DL165) * (1000 - DU165)/1000</f>
        <v>0</v>
      </c>
      <c r="AJ165">
        <v>880.114789482265</v>
      </c>
      <c r="AK165">
        <v>841.653266666667</v>
      </c>
      <c r="AL165">
        <v>3.34875034975074</v>
      </c>
      <c r="AM165">
        <v>64.8317152788884</v>
      </c>
      <c r="AN165">
        <f>(AP165 - AO165 + DY165*1E3/(8.314*(EA165+273.15)) * AR165/DX165 * AQ165) * DX165/(100*DL165) * 1000/(1000 - AP165)</f>
        <v>0</v>
      </c>
      <c r="AO165">
        <v>25.3496724895789</v>
      </c>
      <c r="AP165">
        <v>34.5793418181818</v>
      </c>
      <c r="AQ165">
        <v>-0.00624589802939054</v>
      </c>
      <c r="AR165">
        <v>110.920641210874</v>
      </c>
      <c r="AS165">
        <v>0</v>
      </c>
      <c r="AT165">
        <v>0</v>
      </c>
      <c r="AU165">
        <f>IF(AS165*$H$13&gt;=AW165,1.0,(AW165/(AW165-AS165*$H$13)))</f>
        <v>0</v>
      </c>
      <c r="AV165">
        <f>(AU165-1)*100</f>
        <v>0</v>
      </c>
      <c r="AW165">
        <f>MAX(0,($B$13+$C$13*EF165)/(1+$D$13*EF165)*DY165/(EA165+273)*$E$13)</f>
        <v>0</v>
      </c>
      <c r="AX165" t="s">
        <v>437</v>
      </c>
      <c r="AY165" t="s">
        <v>437</v>
      </c>
      <c r="AZ165">
        <v>0</v>
      </c>
      <c r="BA165">
        <v>0</v>
      </c>
      <c r="BB165">
        <f>1-AZ165/BA165</f>
        <v>0</v>
      </c>
      <c r="BC165">
        <v>0</v>
      </c>
      <c r="BD165" t="s">
        <v>437</v>
      </c>
      <c r="BE165" t="s">
        <v>437</v>
      </c>
      <c r="BF165">
        <v>0</v>
      </c>
      <c r="BG165">
        <v>0</v>
      </c>
      <c r="BH165">
        <f>1-BF165/BG165</f>
        <v>0</v>
      </c>
      <c r="BI165">
        <v>0.5</v>
      </c>
      <c r="BJ165">
        <f>DI165</f>
        <v>0</v>
      </c>
      <c r="BK165">
        <f>L165</f>
        <v>0</v>
      </c>
      <c r="BL165">
        <f>BH165*BI165*BJ165</f>
        <v>0</v>
      </c>
      <c r="BM165">
        <f>(BK165-BC165)/BJ165</f>
        <v>0</v>
      </c>
      <c r="BN165">
        <f>(BA165-BG165)/BG165</f>
        <v>0</v>
      </c>
      <c r="BO165">
        <f>AZ165/(BB165+AZ165/BG165)</f>
        <v>0</v>
      </c>
      <c r="BP165" t="s">
        <v>437</v>
      </c>
      <c r="BQ165">
        <v>0</v>
      </c>
      <c r="BR165">
        <f>IF(BQ165&lt;&gt;0, BQ165, BO165)</f>
        <v>0</v>
      </c>
      <c r="BS165">
        <f>1-BR165/BG165</f>
        <v>0</v>
      </c>
      <c r="BT165">
        <f>(BG165-BF165)/(BG165-BR165)</f>
        <v>0</v>
      </c>
      <c r="BU165">
        <f>(BA165-BG165)/(BA165-BR165)</f>
        <v>0</v>
      </c>
      <c r="BV165">
        <f>(BG165-BF165)/(BG165-AZ165)</f>
        <v>0</v>
      </c>
      <c r="BW165">
        <f>(BA165-BG165)/(BA165-AZ165)</f>
        <v>0</v>
      </c>
      <c r="BX165">
        <f>(BT165*BR165/BF165)</f>
        <v>0</v>
      </c>
      <c r="BY165">
        <f>(1-BX165)</f>
        <v>0</v>
      </c>
      <c r="DH165">
        <f>$B$11*EG165+$C$11*EH165+$F$11*ES165*(1-EV165)</f>
        <v>0</v>
      </c>
      <c r="DI165">
        <f>DH165*DJ165</f>
        <v>0</v>
      </c>
      <c r="DJ165">
        <f>($B$11*$D$9+$C$11*$D$9+$F$11*((FF165+EX165)/MAX(FF165+EX165+FG165, 0.1)*$I$9+FG165/MAX(FF165+EX165+FG165, 0.1)*$J$9))/($B$11+$C$11+$F$11)</f>
        <v>0</v>
      </c>
      <c r="DK165">
        <f>($B$11*$K$9+$C$11*$K$9+$F$11*((FF165+EX165)/MAX(FF165+EX165+FG165, 0.1)*$P$9+FG165/MAX(FF165+EX165+FG165, 0.1)*$Q$9))/($B$11+$C$11+$F$11)</f>
        <v>0</v>
      </c>
      <c r="DL165">
        <v>6</v>
      </c>
      <c r="DM165">
        <v>0.5</v>
      </c>
      <c r="DN165" t="s">
        <v>438</v>
      </c>
      <c r="DO165">
        <v>2</v>
      </c>
      <c r="DP165" t="b">
        <v>1</v>
      </c>
      <c r="DQ165">
        <v>1761410248.94615</v>
      </c>
      <c r="DR165">
        <v>789.326769230769</v>
      </c>
      <c r="DS165">
        <v>841.986461538461</v>
      </c>
      <c r="DT165">
        <v>34.6260692307692</v>
      </c>
      <c r="DU165">
        <v>25.3490769230769</v>
      </c>
      <c r="DV165">
        <v>788.229307692308</v>
      </c>
      <c r="DW165">
        <v>34.3108769230769</v>
      </c>
      <c r="DX165">
        <v>500.014846153846</v>
      </c>
      <c r="DY165">
        <v>90.2998230769231</v>
      </c>
      <c r="DZ165">
        <v>0.0361418076923077</v>
      </c>
      <c r="EA165">
        <v>36.9294384615385</v>
      </c>
      <c r="EB165">
        <v>36.0459769230769</v>
      </c>
      <c r="EC165">
        <v>999.9</v>
      </c>
      <c r="ED165">
        <v>0</v>
      </c>
      <c r="EE165">
        <v>0</v>
      </c>
      <c r="EF165">
        <v>9986.92307692308</v>
      </c>
      <c r="EG165">
        <v>0</v>
      </c>
      <c r="EH165">
        <v>1225.91923076923</v>
      </c>
      <c r="EI165">
        <v>-52.6598153846154</v>
      </c>
      <c r="EJ165">
        <v>817.637769230769</v>
      </c>
      <c r="EK165">
        <v>863.885153846154</v>
      </c>
      <c r="EL165">
        <v>9.27700538461538</v>
      </c>
      <c r="EM165">
        <v>841.986461538461</v>
      </c>
      <c r="EN165">
        <v>25.3490769230769</v>
      </c>
      <c r="EO165">
        <v>3.12672846153846</v>
      </c>
      <c r="EP165">
        <v>2.28901615384615</v>
      </c>
      <c r="EQ165">
        <v>24.7186307692308</v>
      </c>
      <c r="ER165">
        <v>19.5993076923077</v>
      </c>
      <c r="ES165">
        <v>1199.96307692308</v>
      </c>
      <c r="ET165">
        <v>0.966991846153846</v>
      </c>
      <c r="EU165">
        <v>0.0330079153846154</v>
      </c>
      <c r="EV165">
        <v>0</v>
      </c>
      <c r="EW165">
        <v>1425.59384615385</v>
      </c>
      <c r="EX165">
        <v>5.00059</v>
      </c>
      <c r="EY165">
        <v>17477.9923076923</v>
      </c>
      <c r="EZ165">
        <v>10358.3615384615</v>
      </c>
      <c r="FA165">
        <v>49.937</v>
      </c>
      <c r="FB165">
        <v>51.5238461538462</v>
      </c>
      <c r="FC165">
        <v>50.062</v>
      </c>
      <c r="FD165">
        <v>51.2929230769231</v>
      </c>
      <c r="FE165">
        <v>51.1440769230769</v>
      </c>
      <c r="FF165">
        <v>1155.52307692308</v>
      </c>
      <c r="FG165">
        <v>39.44</v>
      </c>
      <c r="FH165">
        <v>0</v>
      </c>
      <c r="FI165">
        <v>1761410217.1</v>
      </c>
      <c r="FJ165">
        <v>0</v>
      </c>
      <c r="FK165">
        <v>1425.3836</v>
      </c>
      <c r="FL165">
        <v>-8.07153847649021</v>
      </c>
      <c r="FM165">
        <v>-97.1153847275909</v>
      </c>
      <c r="FN165">
        <v>17477.044</v>
      </c>
      <c r="FO165">
        <v>15</v>
      </c>
      <c r="FP165">
        <v>0</v>
      </c>
      <c r="FQ165" t="s">
        <v>439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-52.4555476190476</v>
      </c>
      <c r="GD165">
        <v>-2.71754025974041</v>
      </c>
      <c r="GE165">
        <v>0.569449748290106</v>
      </c>
      <c r="GF165">
        <v>0</v>
      </c>
      <c r="GG165">
        <v>1426.00088235294</v>
      </c>
      <c r="GH165">
        <v>-9.38472115220876</v>
      </c>
      <c r="GI165">
        <v>0.945448439030415</v>
      </c>
      <c r="GJ165">
        <v>-1</v>
      </c>
      <c r="GK165">
        <v>9.29586952380952</v>
      </c>
      <c r="GL165">
        <v>-0.402208831168835</v>
      </c>
      <c r="GM165">
        <v>0.0406160183596606</v>
      </c>
      <c r="GN165">
        <v>0</v>
      </c>
      <c r="GO165">
        <v>0</v>
      </c>
      <c r="GP165">
        <v>2</v>
      </c>
      <c r="GQ165" t="s">
        <v>473</v>
      </c>
      <c r="GR165">
        <v>3.13012</v>
      </c>
      <c r="GS165">
        <v>2.71437</v>
      </c>
      <c r="GT165">
        <v>0.140701</v>
      </c>
      <c r="GU165">
        <v>0.146787</v>
      </c>
      <c r="GV165">
        <v>0.13021</v>
      </c>
      <c r="GW165">
        <v>0.104791</v>
      </c>
      <c r="GX165">
        <v>31678.2</v>
      </c>
      <c r="GY165">
        <v>33464.1</v>
      </c>
      <c r="GZ165">
        <v>33418.9</v>
      </c>
      <c r="HA165">
        <v>35578.6</v>
      </c>
      <c r="HB165">
        <v>41268.6</v>
      </c>
      <c r="HC165">
        <v>45814.1</v>
      </c>
      <c r="HD165">
        <v>52302.9</v>
      </c>
      <c r="HE165">
        <v>56937</v>
      </c>
      <c r="HF165">
        <v>1.81613</v>
      </c>
      <c r="HG165">
        <v>1.67775</v>
      </c>
      <c r="HH165">
        <v>-0.0122115</v>
      </c>
      <c r="HI165">
        <v>0</v>
      </c>
      <c r="HJ165">
        <v>36.2425</v>
      </c>
      <c r="HK165">
        <v>999.9</v>
      </c>
      <c r="HL165">
        <v>58.9</v>
      </c>
      <c r="HM165">
        <v>28.852</v>
      </c>
      <c r="HN165">
        <v>26.0062</v>
      </c>
      <c r="HO165">
        <v>56.2091</v>
      </c>
      <c r="HP165">
        <v>43.6018</v>
      </c>
      <c r="HQ165">
        <v>1</v>
      </c>
      <c r="HR165">
        <v>1.08382</v>
      </c>
      <c r="HS165">
        <v>3.57673</v>
      </c>
      <c r="HT165">
        <v>20.0978</v>
      </c>
      <c r="HU165">
        <v>5.19168</v>
      </c>
      <c r="HV165">
        <v>12.0099</v>
      </c>
      <c r="HW165">
        <v>4.97295</v>
      </c>
      <c r="HX165">
        <v>3.2949</v>
      </c>
      <c r="HY165">
        <v>9999</v>
      </c>
      <c r="HZ165">
        <v>9999</v>
      </c>
      <c r="IA165">
        <v>999.9</v>
      </c>
      <c r="IB165">
        <v>9999</v>
      </c>
      <c r="IC165">
        <v>1.8632</v>
      </c>
      <c r="ID165">
        <v>1.86813</v>
      </c>
      <c r="IE165">
        <v>1.86784</v>
      </c>
      <c r="IF165">
        <v>1.86905</v>
      </c>
      <c r="IG165">
        <v>1.86982</v>
      </c>
      <c r="IH165">
        <v>1.86594</v>
      </c>
      <c r="II165">
        <v>1.86699</v>
      </c>
      <c r="IJ165">
        <v>1.86843</v>
      </c>
      <c r="IK165">
        <v>5</v>
      </c>
      <c r="IL165">
        <v>0</v>
      </c>
      <c r="IM165">
        <v>0</v>
      </c>
      <c r="IN165">
        <v>0</v>
      </c>
      <c r="IO165" t="s">
        <v>441</v>
      </c>
      <c r="IP165" t="s">
        <v>442</v>
      </c>
      <c r="IQ165" t="s">
        <v>443</v>
      </c>
      <c r="IR165" t="s">
        <v>443</v>
      </c>
      <c r="IS165" t="s">
        <v>443</v>
      </c>
      <c r="IT165" t="s">
        <v>443</v>
      </c>
      <c r="IU165">
        <v>0</v>
      </c>
      <c r="IV165">
        <v>100</v>
      </c>
      <c r="IW165">
        <v>100</v>
      </c>
      <c r="IX165">
        <v>1.098</v>
      </c>
      <c r="IY165">
        <v>0.3152</v>
      </c>
      <c r="IZ165">
        <v>1.09748391826392</v>
      </c>
      <c r="JA165">
        <v>0</v>
      </c>
      <c r="JB165">
        <v>0</v>
      </c>
      <c r="JC165">
        <v>0</v>
      </c>
      <c r="JD165">
        <v>0.315191680746845</v>
      </c>
      <c r="JE165">
        <v>0</v>
      </c>
      <c r="JF165">
        <v>0</v>
      </c>
      <c r="JG165">
        <v>0</v>
      </c>
      <c r="JH165">
        <v>5</v>
      </c>
      <c r="JI165">
        <v>2273</v>
      </c>
      <c r="JJ165">
        <v>0</v>
      </c>
      <c r="JK165">
        <v>25</v>
      </c>
      <c r="JL165">
        <v>29356837.6</v>
      </c>
      <c r="JM165">
        <v>29356837.6</v>
      </c>
      <c r="JN165">
        <v>1.83838</v>
      </c>
      <c r="JO165">
        <v>2.61353</v>
      </c>
      <c r="JP165">
        <v>1.54785</v>
      </c>
      <c r="JQ165">
        <v>2.32178</v>
      </c>
      <c r="JR165">
        <v>1.64673</v>
      </c>
      <c r="JS165">
        <v>2.23511</v>
      </c>
      <c r="JT165">
        <v>33.0652</v>
      </c>
      <c r="JU165">
        <v>24.1838</v>
      </c>
      <c r="JV165">
        <v>18</v>
      </c>
      <c r="JW165">
        <v>502.909</v>
      </c>
      <c r="JX165">
        <v>406.455</v>
      </c>
      <c r="JY165">
        <v>32.1345</v>
      </c>
      <c r="JZ165">
        <v>40.2193</v>
      </c>
      <c r="KA165">
        <v>30.0014</v>
      </c>
      <c r="KB165">
        <v>39.7832</v>
      </c>
      <c r="KC165">
        <v>39.6738</v>
      </c>
      <c r="KD165">
        <v>36.9216</v>
      </c>
      <c r="KE165">
        <v>0</v>
      </c>
      <c r="KF165">
        <v>100</v>
      </c>
      <c r="KG165">
        <v>32.1253</v>
      </c>
      <c r="KH165">
        <v>893.242</v>
      </c>
      <c r="KI165">
        <v>34.6858</v>
      </c>
      <c r="KJ165">
        <v>94.9551</v>
      </c>
      <c r="KK165">
        <v>92.2039</v>
      </c>
    </row>
    <row r="166" spans="1:297">
      <c r="A166">
        <v>150</v>
      </c>
      <c r="B166">
        <v>1761410262.1</v>
      </c>
      <c r="C166">
        <v>2081.09999990463</v>
      </c>
      <c r="D166" t="s">
        <v>743</v>
      </c>
      <c r="E166" t="s">
        <v>744</v>
      </c>
      <c r="F166">
        <v>5</v>
      </c>
      <c r="G166" t="s">
        <v>638</v>
      </c>
      <c r="H166" t="s">
        <v>436</v>
      </c>
      <c r="I166">
        <v>1761410253.94615</v>
      </c>
      <c r="J166">
        <f>(K166)/1000</f>
        <v>0</v>
      </c>
      <c r="K166">
        <f>IF(DP166, AN166, AH166)</f>
        <v>0</v>
      </c>
      <c r="L166">
        <f>IF(DP166, AI166, AG166)</f>
        <v>0</v>
      </c>
      <c r="M166">
        <f>DR166 - IF(AU166&gt;1, L166*DL166*100.0/(AW166), 0)</f>
        <v>0</v>
      </c>
      <c r="N166">
        <f>((T166-J166/2)*M166-L166)/(T166+J166/2)</f>
        <v>0</v>
      </c>
      <c r="O166">
        <f>N166*(DY166+DZ166)/1000.0</f>
        <v>0</v>
      </c>
      <c r="P166">
        <f>(DR166 - IF(AU166&gt;1, L166*DL166*100.0/(AW166), 0))*(DY166+DZ166)/1000.0</f>
        <v>0</v>
      </c>
      <c r="Q166">
        <f>2.0/((1/S166-1/R166)+SIGN(S166)*SQRT((1/S166-1/R166)*(1/S166-1/R166) + 4*DM166/((DM166+1)*(DM166+1))*(2*1/S166*1/R166-1/R166*1/R166)))</f>
        <v>0</v>
      </c>
      <c r="R166">
        <f>IF(LEFT(DN166,1)&lt;&gt;"0",IF(LEFT(DN166,1)="1",3.0,DO166),$D$5+$E$5*(EF166*DY166/($K$5*1000))+$F$5*(EF166*DY166/($K$5*1000))*MAX(MIN(DL166,$J$5),$I$5)*MAX(MIN(DL166,$J$5),$I$5)+$G$5*MAX(MIN(DL166,$J$5),$I$5)*(EF166*DY166/($K$5*1000))+$H$5*(EF166*DY166/($K$5*1000))*(EF166*DY166/($K$5*1000)))</f>
        <v>0</v>
      </c>
      <c r="S166">
        <f>J166*(1000-(1000*0.61365*exp(17.502*W166/(240.97+W166))/(DY166+DZ166)+DT166)/2)/(1000*0.61365*exp(17.502*W166/(240.97+W166))/(DY166+DZ166)-DT166)</f>
        <v>0</v>
      </c>
      <c r="T166">
        <f>1/((DM166+1)/(Q166/1.6)+1/(R166/1.37)) + DM166/((DM166+1)/(Q166/1.6) + DM166/(R166/1.37))</f>
        <v>0</v>
      </c>
      <c r="U166">
        <f>(DH166*DK166)</f>
        <v>0</v>
      </c>
      <c r="V166">
        <f>(EA166+(U166+2*0.95*5.67E-8*(((EA166+$B$7)+273)^4-(EA166+273)^4)-44100*J166)/(1.84*29.3*R166+8*0.95*5.67E-8*(EA166+273)^3))</f>
        <v>0</v>
      </c>
      <c r="W166">
        <f>($C$7*EB166+$D$7*EC166+$E$7*V166)</f>
        <v>0</v>
      </c>
      <c r="X166">
        <f>0.61365*exp(17.502*W166/(240.97+W166))</f>
        <v>0</v>
      </c>
      <c r="Y166">
        <f>(Z166/AA166*100)</f>
        <v>0</v>
      </c>
      <c r="Z166">
        <f>DT166*(DY166+DZ166)/1000</f>
        <v>0</v>
      </c>
      <c r="AA166">
        <f>0.61365*exp(17.502*EA166/(240.97+EA166))</f>
        <v>0</v>
      </c>
      <c r="AB166">
        <f>(X166-DT166*(DY166+DZ166)/1000)</f>
        <v>0</v>
      </c>
      <c r="AC166">
        <f>(-J166*44100)</f>
        <v>0</v>
      </c>
      <c r="AD166">
        <f>2*29.3*R166*0.92*(EA166-W166)</f>
        <v>0</v>
      </c>
      <c r="AE166">
        <f>2*0.95*5.67E-8*(((EA166+$B$7)+273)^4-(W166+273)^4)</f>
        <v>0</v>
      </c>
      <c r="AF166">
        <f>U166+AE166+AC166+AD166</f>
        <v>0</v>
      </c>
      <c r="AG166">
        <f>DX166*AU166*(DS166-DR166*(1000-AU166*DU166)/(1000-AU166*DT166))/(100*DL166)</f>
        <v>0</v>
      </c>
      <c r="AH166">
        <f>1000*DX166*AU166*(DT166-DU166)/(100*DL166*(1000-AU166*DT166))</f>
        <v>0</v>
      </c>
      <c r="AI166">
        <f>(AJ166 - AK166 - DY166*1E3/(8.314*(EA166+273.15)) * AM166/DX166 * AL166) * DX166/(100*DL166) * (1000 - DU166)/1000</f>
        <v>0</v>
      </c>
      <c r="AJ166">
        <v>896.731304905431</v>
      </c>
      <c r="AK166">
        <v>858.393012121212</v>
      </c>
      <c r="AL166">
        <v>3.35970361816478</v>
      </c>
      <c r="AM166">
        <v>64.8317152788884</v>
      </c>
      <c r="AN166">
        <f>(AP166 - AO166 + DY166*1E3/(8.314*(EA166+273.15)) * AR166/DX166 * AQ166) * DX166/(100*DL166) * 1000/(1000 - AP166)</f>
        <v>0</v>
      </c>
      <c r="AO166">
        <v>25.3540314863517</v>
      </c>
      <c r="AP166">
        <v>34.550146060606</v>
      </c>
      <c r="AQ166">
        <v>-0.00661789201960434</v>
      </c>
      <c r="AR166">
        <v>110.920641210874</v>
      </c>
      <c r="AS166">
        <v>0</v>
      </c>
      <c r="AT166">
        <v>0</v>
      </c>
      <c r="AU166">
        <f>IF(AS166*$H$13&gt;=AW166,1.0,(AW166/(AW166-AS166*$H$13)))</f>
        <v>0</v>
      </c>
      <c r="AV166">
        <f>(AU166-1)*100</f>
        <v>0</v>
      </c>
      <c r="AW166">
        <f>MAX(0,($B$13+$C$13*EF166)/(1+$D$13*EF166)*DY166/(EA166+273)*$E$13)</f>
        <v>0</v>
      </c>
      <c r="AX166" t="s">
        <v>437</v>
      </c>
      <c r="AY166" t="s">
        <v>437</v>
      </c>
      <c r="AZ166">
        <v>0</v>
      </c>
      <c r="BA166">
        <v>0</v>
      </c>
      <c r="BB166">
        <f>1-AZ166/BA166</f>
        <v>0</v>
      </c>
      <c r="BC166">
        <v>0</v>
      </c>
      <c r="BD166" t="s">
        <v>437</v>
      </c>
      <c r="BE166" t="s">
        <v>437</v>
      </c>
      <c r="BF166">
        <v>0</v>
      </c>
      <c r="BG166">
        <v>0</v>
      </c>
      <c r="BH166">
        <f>1-BF166/BG166</f>
        <v>0</v>
      </c>
      <c r="BI166">
        <v>0.5</v>
      </c>
      <c r="BJ166">
        <f>DI166</f>
        <v>0</v>
      </c>
      <c r="BK166">
        <f>L166</f>
        <v>0</v>
      </c>
      <c r="BL166">
        <f>BH166*BI166*BJ166</f>
        <v>0</v>
      </c>
      <c r="BM166">
        <f>(BK166-BC166)/BJ166</f>
        <v>0</v>
      </c>
      <c r="BN166">
        <f>(BA166-BG166)/BG166</f>
        <v>0</v>
      </c>
      <c r="BO166">
        <f>AZ166/(BB166+AZ166/BG166)</f>
        <v>0</v>
      </c>
      <c r="BP166" t="s">
        <v>437</v>
      </c>
      <c r="BQ166">
        <v>0</v>
      </c>
      <c r="BR166">
        <f>IF(BQ166&lt;&gt;0, BQ166, BO166)</f>
        <v>0</v>
      </c>
      <c r="BS166">
        <f>1-BR166/BG166</f>
        <v>0</v>
      </c>
      <c r="BT166">
        <f>(BG166-BF166)/(BG166-BR166)</f>
        <v>0</v>
      </c>
      <c r="BU166">
        <f>(BA166-BG166)/(BA166-BR166)</f>
        <v>0</v>
      </c>
      <c r="BV166">
        <f>(BG166-BF166)/(BG166-AZ166)</f>
        <v>0</v>
      </c>
      <c r="BW166">
        <f>(BA166-BG166)/(BA166-AZ166)</f>
        <v>0</v>
      </c>
      <c r="BX166">
        <f>(BT166*BR166/BF166)</f>
        <v>0</v>
      </c>
      <c r="BY166">
        <f>(1-BX166)</f>
        <v>0</v>
      </c>
      <c r="DH166">
        <f>$B$11*EG166+$C$11*EH166+$F$11*ES166*(1-EV166)</f>
        <v>0</v>
      </c>
      <c r="DI166">
        <f>DH166*DJ166</f>
        <v>0</v>
      </c>
      <c r="DJ166">
        <f>($B$11*$D$9+$C$11*$D$9+$F$11*((FF166+EX166)/MAX(FF166+EX166+FG166, 0.1)*$I$9+FG166/MAX(FF166+EX166+FG166, 0.1)*$J$9))/($B$11+$C$11+$F$11)</f>
        <v>0</v>
      </c>
      <c r="DK166">
        <f>($B$11*$K$9+$C$11*$K$9+$F$11*((FF166+EX166)/MAX(FF166+EX166+FG166, 0.1)*$P$9+FG166/MAX(FF166+EX166+FG166, 0.1)*$Q$9))/($B$11+$C$11+$F$11)</f>
        <v>0</v>
      </c>
      <c r="DL166">
        <v>6</v>
      </c>
      <c r="DM166">
        <v>0.5</v>
      </c>
      <c r="DN166" t="s">
        <v>438</v>
      </c>
      <c r="DO166">
        <v>2</v>
      </c>
      <c r="DP166" t="b">
        <v>1</v>
      </c>
      <c r="DQ166">
        <v>1761410253.94615</v>
      </c>
      <c r="DR166">
        <v>805.584153846154</v>
      </c>
      <c r="DS166">
        <v>858.404692307692</v>
      </c>
      <c r="DT166">
        <v>34.5947615384615</v>
      </c>
      <c r="DU166">
        <v>25.3509923076923</v>
      </c>
      <c r="DV166">
        <v>804.486692307692</v>
      </c>
      <c r="DW166">
        <v>34.2795615384615</v>
      </c>
      <c r="DX166">
        <v>500.021769230769</v>
      </c>
      <c r="DY166">
        <v>90.3003230769231</v>
      </c>
      <c r="DZ166">
        <v>0.0361050153846154</v>
      </c>
      <c r="EA166">
        <v>36.9256384615385</v>
      </c>
      <c r="EB166">
        <v>36.0421846153846</v>
      </c>
      <c r="EC166">
        <v>999.9</v>
      </c>
      <c r="ED166">
        <v>0</v>
      </c>
      <c r="EE166">
        <v>0</v>
      </c>
      <c r="EF166">
        <v>9988.99076923077</v>
      </c>
      <c r="EG166">
        <v>0</v>
      </c>
      <c r="EH166">
        <v>1225.88538461538</v>
      </c>
      <c r="EI166">
        <v>-52.8206769230769</v>
      </c>
      <c r="EJ166">
        <v>834.451384615385</v>
      </c>
      <c r="EK166">
        <v>880.732153846154</v>
      </c>
      <c r="EL166">
        <v>9.24378230769231</v>
      </c>
      <c r="EM166">
        <v>858.404692307692</v>
      </c>
      <c r="EN166">
        <v>25.3509923076923</v>
      </c>
      <c r="EO166">
        <v>3.12391923076923</v>
      </c>
      <c r="EP166">
        <v>2.28920307692308</v>
      </c>
      <c r="EQ166">
        <v>24.7035923076923</v>
      </c>
      <c r="ER166">
        <v>19.6006230769231</v>
      </c>
      <c r="ES166">
        <v>1200.00384615385</v>
      </c>
      <c r="ET166">
        <v>0.966993153846154</v>
      </c>
      <c r="EU166">
        <v>0.0330066230769231</v>
      </c>
      <c r="EV166">
        <v>0</v>
      </c>
      <c r="EW166">
        <v>1424.92</v>
      </c>
      <c r="EX166">
        <v>5.00059</v>
      </c>
      <c r="EY166">
        <v>17470.8461538462</v>
      </c>
      <c r="EZ166">
        <v>10358.7230769231</v>
      </c>
      <c r="FA166">
        <v>49.9418461538462</v>
      </c>
      <c r="FB166">
        <v>51.5429230769231</v>
      </c>
      <c r="FC166">
        <v>50.0716923076923</v>
      </c>
      <c r="FD166">
        <v>51.312</v>
      </c>
      <c r="FE166">
        <v>51.1631538461538</v>
      </c>
      <c r="FF166">
        <v>1155.56384615385</v>
      </c>
      <c r="FG166">
        <v>39.44</v>
      </c>
      <c r="FH166">
        <v>0</v>
      </c>
      <c r="FI166">
        <v>1761410221.9</v>
      </c>
      <c r="FJ166">
        <v>0</v>
      </c>
      <c r="FK166">
        <v>1424.8072</v>
      </c>
      <c r="FL166">
        <v>-7.80538459904181</v>
      </c>
      <c r="FM166">
        <v>-88.4615384362525</v>
      </c>
      <c r="FN166">
        <v>17469.776</v>
      </c>
      <c r="FO166">
        <v>15</v>
      </c>
      <c r="FP166">
        <v>0</v>
      </c>
      <c r="FQ166" t="s">
        <v>439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-52.83388</v>
      </c>
      <c r="GD166">
        <v>-2.38514887218042</v>
      </c>
      <c r="GE166">
        <v>0.567434840840779</v>
      </c>
      <c r="GF166">
        <v>0</v>
      </c>
      <c r="GG166">
        <v>1425.23823529412</v>
      </c>
      <c r="GH166">
        <v>-7.78548510304592</v>
      </c>
      <c r="GI166">
        <v>0.795463130318109</v>
      </c>
      <c r="GJ166">
        <v>-1</v>
      </c>
      <c r="GK166">
        <v>9.259458</v>
      </c>
      <c r="GL166">
        <v>-0.397830676691733</v>
      </c>
      <c r="GM166">
        <v>0.038259557315787</v>
      </c>
      <c r="GN166">
        <v>0</v>
      </c>
      <c r="GO166">
        <v>0</v>
      </c>
      <c r="GP166">
        <v>2</v>
      </c>
      <c r="GQ166" t="s">
        <v>473</v>
      </c>
      <c r="GR166">
        <v>3.13042</v>
      </c>
      <c r="GS166">
        <v>2.71424</v>
      </c>
      <c r="GT166">
        <v>0.142604</v>
      </c>
      <c r="GU166">
        <v>0.148855</v>
      </c>
      <c r="GV166">
        <v>0.130113</v>
      </c>
      <c r="GW166">
        <v>0.104796</v>
      </c>
      <c r="GX166">
        <v>31607.2</v>
      </c>
      <c r="GY166">
        <v>33381.6</v>
      </c>
      <c r="GZ166">
        <v>33418.2</v>
      </c>
      <c r="HA166">
        <v>35577.4</v>
      </c>
      <c r="HB166">
        <v>41272.6</v>
      </c>
      <c r="HC166">
        <v>45812.7</v>
      </c>
      <c r="HD166">
        <v>52301.8</v>
      </c>
      <c r="HE166">
        <v>56935.3</v>
      </c>
      <c r="HF166">
        <v>1.81625</v>
      </c>
      <c r="HG166">
        <v>1.67708</v>
      </c>
      <c r="HH166">
        <v>-0.0121705</v>
      </c>
      <c r="HI166">
        <v>0</v>
      </c>
      <c r="HJ166">
        <v>36.2425</v>
      </c>
      <c r="HK166">
        <v>999.9</v>
      </c>
      <c r="HL166">
        <v>58.9</v>
      </c>
      <c r="HM166">
        <v>28.862</v>
      </c>
      <c r="HN166">
        <v>26.0226</v>
      </c>
      <c r="HO166">
        <v>55.8291</v>
      </c>
      <c r="HP166">
        <v>43.5457</v>
      </c>
      <c r="HQ166">
        <v>1</v>
      </c>
      <c r="HR166">
        <v>1.08525</v>
      </c>
      <c r="HS166">
        <v>3.61587</v>
      </c>
      <c r="HT166">
        <v>20.0972</v>
      </c>
      <c r="HU166">
        <v>5.19153</v>
      </c>
      <c r="HV166">
        <v>12.0099</v>
      </c>
      <c r="HW166">
        <v>4.9731</v>
      </c>
      <c r="HX166">
        <v>3.29495</v>
      </c>
      <c r="HY166">
        <v>9999</v>
      </c>
      <c r="HZ166">
        <v>9999</v>
      </c>
      <c r="IA166">
        <v>999.9</v>
      </c>
      <c r="IB166">
        <v>9999</v>
      </c>
      <c r="IC166">
        <v>1.8632</v>
      </c>
      <c r="ID166">
        <v>1.86811</v>
      </c>
      <c r="IE166">
        <v>1.86784</v>
      </c>
      <c r="IF166">
        <v>1.86905</v>
      </c>
      <c r="IG166">
        <v>1.86981</v>
      </c>
      <c r="IH166">
        <v>1.86598</v>
      </c>
      <c r="II166">
        <v>1.86699</v>
      </c>
      <c r="IJ166">
        <v>1.8684</v>
      </c>
      <c r="IK166">
        <v>5</v>
      </c>
      <c r="IL166">
        <v>0</v>
      </c>
      <c r="IM166">
        <v>0</v>
      </c>
      <c r="IN166">
        <v>0</v>
      </c>
      <c r="IO166" t="s">
        <v>441</v>
      </c>
      <c r="IP166" t="s">
        <v>442</v>
      </c>
      <c r="IQ166" t="s">
        <v>443</v>
      </c>
      <c r="IR166" t="s">
        <v>443</v>
      </c>
      <c r="IS166" t="s">
        <v>443</v>
      </c>
      <c r="IT166" t="s">
        <v>443</v>
      </c>
      <c r="IU166">
        <v>0</v>
      </c>
      <c r="IV166">
        <v>100</v>
      </c>
      <c r="IW166">
        <v>100</v>
      </c>
      <c r="IX166">
        <v>1.097</v>
      </c>
      <c r="IY166">
        <v>0.3152</v>
      </c>
      <c r="IZ166">
        <v>1.09748391826392</v>
      </c>
      <c r="JA166">
        <v>0</v>
      </c>
      <c r="JB166">
        <v>0</v>
      </c>
      <c r="JC166">
        <v>0</v>
      </c>
      <c r="JD166">
        <v>0.315191680746845</v>
      </c>
      <c r="JE166">
        <v>0</v>
      </c>
      <c r="JF166">
        <v>0</v>
      </c>
      <c r="JG166">
        <v>0</v>
      </c>
      <c r="JH166">
        <v>5</v>
      </c>
      <c r="JI166">
        <v>2273</v>
      </c>
      <c r="JJ166">
        <v>0</v>
      </c>
      <c r="JK166">
        <v>25</v>
      </c>
      <c r="JL166">
        <v>29356837.7</v>
      </c>
      <c r="JM166">
        <v>29356837.7</v>
      </c>
      <c r="JN166">
        <v>1.87012</v>
      </c>
      <c r="JO166">
        <v>2.61353</v>
      </c>
      <c r="JP166">
        <v>1.54785</v>
      </c>
      <c r="JQ166">
        <v>2.32178</v>
      </c>
      <c r="JR166">
        <v>1.64551</v>
      </c>
      <c r="JS166">
        <v>2.29858</v>
      </c>
      <c r="JT166">
        <v>33.0875</v>
      </c>
      <c r="JU166">
        <v>24.1838</v>
      </c>
      <c r="JV166">
        <v>18</v>
      </c>
      <c r="JW166">
        <v>503.114</v>
      </c>
      <c r="JX166">
        <v>406.148</v>
      </c>
      <c r="JY166">
        <v>32.0915</v>
      </c>
      <c r="JZ166">
        <v>40.2349</v>
      </c>
      <c r="KA166">
        <v>30.0014</v>
      </c>
      <c r="KB166">
        <v>39.7995</v>
      </c>
      <c r="KC166">
        <v>39.6906</v>
      </c>
      <c r="KD166">
        <v>37.4774</v>
      </c>
      <c r="KE166">
        <v>0</v>
      </c>
      <c r="KF166">
        <v>100</v>
      </c>
      <c r="KG166">
        <v>32.0802</v>
      </c>
      <c r="KH166">
        <v>906.821</v>
      </c>
      <c r="KI166">
        <v>34.6858</v>
      </c>
      <c r="KJ166">
        <v>94.9532</v>
      </c>
      <c r="KK166">
        <v>92.201</v>
      </c>
    </row>
    <row r="167" spans="1:297">
      <c r="A167">
        <v>151</v>
      </c>
      <c r="B167">
        <v>1761410267.1</v>
      </c>
      <c r="C167">
        <v>2086.09999990463</v>
      </c>
      <c r="D167" t="s">
        <v>745</v>
      </c>
      <c r="E167" t="s">
        <v>746</v>
      </c>
      <c r="F167">
        <v>5</v>
      </c>
      <c r="G167" t="s">
        <v>638</v>
      </c>
      <c r="H167" t="s">
        <v>436</v>
      </c>
      <c r="I167">
        <v>1761410258.94615</v>
      </c>
      <c r="J167">
        <f>(K167)/1000</f>
        <v>0</v>
      </c>
      <c r="K167">
        <f>IF(DP167, AN167, AH167)</f>
        <v>0</v>
      </c>
      <c r="L167">
        <f>IF(DP167, AI167, AG167)</f>
        <v>0</v>
      </c>
      <c r="M167">
        <f>DR167 - IF(AU167&gt;1, L167*DL167*100.0/(AW167), 0)</f>
        <v>0</v>
      </c>
      <c r="N167">
        <f>((T167-J167/2)*M167-L167)/(T167+J167/2)</f>
        <v>0</v>
      </c>
      <c r="O167">
        <f>N167*(DY167+DZ167)/1000.0</f>
        <v>0</v>
      </c>
      <c r="P167">
        <f>(DR167 - IF(AU167&gt;1, L167*DL167*100.0/(AW167), 0))*(DY167+DZ167)/1000.0</f>
        <v>0</v>
      </c>
      <c r="Q167">
        <f>2.0/((1/S167-1/R167)+SIGN(S167)*SQRT((1/S167-1/R167)*(1/S167-1/R167) + 4*DM167/((DM167+1)*(DM167+1))*(2*1/S167*1/R167-1/R167*1/R167)))</f>
        <v>0</v>
      </c>
      <c r="R167">
        <f>IF(LEFT(DN167,1)&lt;&gt;"0",IF(LEFT(DN167,1)="1",3.0,DO167),$D$5+$E$5*(EF167*DY167/($K$5*1000))+$F$5*(EF167*DY167/($K$5*1000))*MAX(MIN(DL167,$J$5),$I$5)*MAX(MIN(DL167,$J$5),$I$5)+$G$5*MAX(MIN(DL167,$J$5),$I$5)*(EF167*DY167/($K$5*1000))+$H$5*(EF167*DY167/($K$5*1000))*(EF167*DY167/($K$5*1000)))</f>
        <v>0</v>
      </c>
      <c r="S167">
        <f>J167*(1000-(1000*0.61365*exp(17.502*W167/(240.97+W167))/(DY167+DZ167)+DT167)/2)/(1000*0.61365*exp(17.502*W167/(240.97+W167))/(DY167+DZ167)-DT167)</f>
        <v>0</v>
      </c>
      <c r="T167">
        <f>1/((DM167+1)/(Q167/1.6)+1/(R167/1.37)) + DM167/((DM167+1)/(Q167/1.6) + DM167/(R167/1.37))</f>
        <v>0</v>
      </c>
      <c r="U167">
        <f>(DH167*DK167)</f>
        <v>0</v>
      </c>
      <c r="V167">
        <f>(EA167+(U167+2*0.95*5.67E-8*(((EA167+$B$7)+273)^4-(EA167+273)^4)-44100*J167)/(1.84*29.3*R167+8*0.95*5.67E-8*(EA167+273)^3))</f>
        <v>0</v>
      </c>
      <c r="W167">
        <f>($C$7*EB167+$D$7*EC167+$E$7*V167)</f>
        <v>0</v>
      </c>
      <c r="X167">
        <f>0.61365*exp(17.502*W167/(240.97+W167))</f>
        <v>0</v>
      </c>
      <c r="Y167">
        <f>(Z167/AA167*100)</f>
        <v>0</v>
      </c>
      <c r="Z167">
        <f>DT167*(DY167+DZ167)/1000</f>
        <v>0</v>
      </c>
      <c r="AA167">
        <f>0.61365*exp(17.502*EA167/(240.97+EA167))</f>
        <v>0</v>
      </c>
      <c r="AB167">
        <f>(X167-DT167*(DY167+DZ167)/1000)</f>
        <v>0</v>
      </c>
      <c r="AC167">
        <f>(-J167*44100)</f>
        <v>0</v>
      </c>
      <c r="AD167">
        <f>2*29.3*R167*0.92*(EA167-W167)</f>
        <v>0</v>
      </c>
      <c r="AE167">
        <f>2*0.95*5.67E-8*(((EA167+$B$7)+273)^4-(W167+273)^4)</f>
        <v>0</v>
      </c>
      <c r="AF167">
        <f>U167+AE167+AC167+AD167</f>
        <v>0</v>
      </c>
      <c r="AG167">
        <f>DX167*AU167*(DS167-DR167*(1000-AU167*DU167)/(1000-AU167*DT167))/(100*DL167)</f>
        <v>0</v>
      </c>
      <c r="AH167">
        <f>1000*DX167*AU167*(DT167-DU167)/(100*DL167*(1000-AU167*DT167))</f>
        <v>0</v>
      </c>
      <c r="AI167">
        <f>(AJ167 - AK167 - DY167*1E3/(8.314*(EA167+273.15)) * AM167/DX167 * AL167) * DX167/(100*DL167) * (1000 - DU167)/1000</f>
        <v>0</v>
      </c>
      <c r="AJ167">
        <v>915.759121303461</v>
      </c>
      <c r="AK167">
        <v>876.282218181818</v>
      </c>
      <c r="AL167">
        <v>3.58782811937448</v>
      </c>
      <c r="AM167">
        <v>64.8317152788884</v>
      </c>
      <c r="AN167">
        <f>(AP167 - AO167 + DY167*1E3/(8.314*(EA167+273.15)) * AR167/DX167 * AQ167) * DX167/(100*DL167) * 1000/(1000 - AP167)</f>
        <v>0</v>
      </c>
      <c r="AO167">
        <v>25.3545200594747</v>
      </c>
      <c r="AP167">
        <v>34.5111187878788</v>
      </c>
      <c r="AQ167">
        <v>-0.00742273259419078</v>
      </c>
      <c r="AR167">
        <v>110.920641210874</v>
      </c>
      <c r="AS167">
        <v>0</v>
      </c>
      <c r="AT167">
        <v>0</v>
      </c>
      <c r="AU167">
        <f>IF(AS167*$H$13&gt;=AW167,1.0,(AW167/(AW167-AS167*$H$13)))</f>
        <v>0</v>
      </c>
      <c r="AV167">
        <f>(AU167-1)*100</f>
        <v>0</v>
      </c>
      <c r="AW167">
        <f>MAX(0,($B$13+$C$13*EF167)/(1+$D$13*EF167)*DY167/(EA167+273)*$E$13)</f>
        <v>0</v>
      </c>
      <c r="AX167" t="s">
        <v>437</v>
      </c>
      <c r="AY167" t="s">
        <v>437</v>
      </c>
      <c r="AZ167">
        <v>0</v>
      </c>
      <c r="BA167">
        <v>0</v>
      </c>
      <c r="BB167">
        <f>1-AZ167/BA167</f>
        <v>0</v>
      </c>
      <c r="BC167">
        <v>0</v>
      </c>
      <c r="BD167" t="s">
        <v>437</v>
      </c>
      <c r="BE167" t="s">
        <v>437</v>
      </c>
      <c r="BF167">
        <v>0</v>
      </c>
      <c r="BG167">
        <v>0</v>
      </c>
      <c r="BH167">
        <f>1-BF167/BG167</f>
        <v>0</v>
      </c>
      <c r="BI167">
        <v>0.5</v>
      </c>
      <c r="BJ167">
        <f>DI167</f>
        <v>0</v>
      </c>
      <c r="BK167">
        <f>L167</f>
        <v>0</v>
      </c>
      <c r="BL167">
        <f>BH167*BI167*BJ167</f>
        <v>0</v>
      </c>
      <c r="BM167">
        <f>(BK167-BC167)/BJ167</f>
        <v>0</v>
      </c>
      <c r="BN167">
        <f>(BA167-BG167)/BG167</f>
        <v>0</v>
      </c>
      <c r="BO167">
        <f>AZ167/(BB167+AZ167/BG167)</f>
        <v>0</v>
      </c>
      <c r="BP167" t="s">
        <v>437</v>
      </c>
      <c r="BQ167">
        <v>0</v>
      </c>
      <c r="BR167">
        <f>IF(BQ167&lt;&gt;0, BQ167, BO167)</f>
        <v>0</v>
      </c>
      <c r="BS167">
        <f>1-BR167/BG167</f>
        <v>0</v>
      </c>
      <c r="BT167">
        <f>(BG167-BF167)/(BG167-BR167)</f>
        <v>0</v>
      </c>
      <c r="BU167">
        <f>(BA167-BG167)/(BA167-BR167)</f>
        <v>0</v>
      </c>
      <c r="BV167">
        <f>(BG167-BF167)/(BG167-AZ167)</f>
        <v>0</v>
      </c>
      <c r="BW167">
        <f>(BA167-BG167)/(BA167-AZ167)</f>
        <v>0</v>
      </c>
      <c r="BX167">
        <f>(BT167*BR167/BF167)</f>
        <v>0</v>
      </c>
      <c r="BY167">
        <f>(1-BX167)</f>
        <v>0</v>
      </c>
      <c r="DH167">
        <f>$B$11*EG167+$C$11*EH167+$F$11*ES167*(1-EV167)</f>
        <v>0</v>
      </c>
      <c r="DI167">
        <f>DH167*DJ167</f>
        <v>0</v>
      </c>
      <c r="DJ167">
        <f>($B$11*$D$9+$C$11*$D$9+$F$11*((FF167+EX167)/MAX(FF167+EX167+FG167, 0.1)*$I$9+FG167/MAX(FF167+EX167+FG167, 0.1)*$J$9))/($B$11+$C$11+$F$11)</f>
        <v>0</v>
      </c>
      <c r="DK167">
        <f>($B$11*$K$9+$C$11*$K$9+$F$11*((FF167+EX167)/MAX(FF167+EX167+FG167, 0.1)*$P$9+FG167/MAX(FF167+EX167+FG167, 0.1)*$Q$9))/($B$11+$C$11+$F$11)</f>
        <v>0</v>
      </c>
      <c r="DL167">
        <v>6</v>
      </c>
      <c r="DM167">
        <v>0.5</v>
      </c>
      <c r="DN167" t="s">
        <v>438</v>
      </c>
      <c r="DO167">
        <v>2</v>
      </c>
      <c r="DP167" t="b">
        <v>1</v>
      </c>
      <c r="DQ167">
        <v>1761410258.94615</v>
      </c>
      <c r="DR167">
        <v>821.981923076923</v>
      </c>
      <c r="DS167">
        <v>875.607307692308</v>
      </c>
      <c r="DT167">
        <v>34.5613230769231</v>
      </c>
      <c r="DU167">
        <v>25.3524769230769</v>
      </c>
      <c r="DV167">
        <v>820.884384615385</v>
      </c>
      <c r="DW167">
        <v>34.2461230769231</v>
      </c>
      <c r="DX167">
        <v>500.011076923077</v>
      </c>
      <c r="DY167">
        <v>90.3012153846154</v>
      </c>
      <c r="DZ167">
        <v>0.0361739769230769</v>
      </c>
      <c r="EA167">
        <v>36.9208615384615</v>
      </c>
      <c r="EB167">
        <v>36.0431307692308</v>
      </c>
      <c r="EC167">
        <v>999.9</v>
      </c>
      <c r="ED167">
        <v>0</v>
      </c>
      <c r="EE167">
        <v>0</v>
      </c>
      <c r="EF167">
        <v>9981.24846153846</v>
      </c>
      <c r="EG167">
        <v>0</v>
      </c>
      <c r="EH167">
        <v>1225.85307692308</v>
      </c>
      <c r="EI167">
        <v>-53.6255846153846</v>
      </c>
      <c r="EJ167">
        <v>851.407307692308</v>
      </c>
      <c r="EK167">
        <v>898.383538461538</v>
      </c>
      <c r="EL167">
        <v>9.20885230769231</v>
      </c>
      <c r="EM167">
        <v>875.607307692308</v>
      </c>
      <c r="EN167">
        <v>25.3524769230769</v>
      </c>
      <c r="EO167">
        <v>3.12093076923077</v>
      </c>
      <c r="EP167">
        <v>2.28936</v>
      </c>
      <c r="EQ167">
        <v>24.6875692307692</v>
      </c>
      <c r="ER167">
        <v>19.6017384615385</v>
      </c>
      <c r="ES167">
        <v>1200.02076923077</v>
      </c>
      <c r="ET167">
        <v>0.966993846153846</v>
      </c>
      <c r="EU167">
        <v>0.0330059692307692</v>
      </c>
      <c r="EV167">
        <v>0</v>
      </c>
      <c r="EW167">
        <v>1424.24307692308</v>
      </c>
      <c r="EX167">
        <v>5.00059</v>
      </c>
      <c r="EY167">
        <v>17463.6846153846</v>
      </c>
      <c r="EZ167">
        <v>10358.8846153846</v>
      </c>
      <c r="FA167">
        <v>49.9612307692308</v>
      </c>
      <c r="FB167">
        <v>51.5572307692308</v>
      </c>
      <c r="FC167">
        <v>50.0910769230769</v>
      </c>
      <c r="FD167">
        <v>51.312</v>
      </c>
      <c r="FE167">
        <v>51.1822307692308</v>
      </c>
      <c r="FF167">
        <v>1155.58076923077</v>
      </c>
      <c r="FG167">
        <v>39.44</v>
      </c>
      <c r="FH167">
        <v>0</v>
      </c>
      <c r="FI167">
        <v>1761410227.3</v>
      </c>
      <c r="FJ167">
        <v>0</v>
      </c>
      <c r="FK167">
        <v>1424.13769230769</v>
      </c>
      <c r="FL167">
        <v>-7.4673504256631</v>
      </c>
      <c r="FM167">
        <v>-86.5333334638793</v>
      </c>
      <c r="FN167">
        <v>17462.0192307692</v>
      </c>
      <c r="FO167">
        <v>15</v>
      </c>
      <c r="FP167">
        <v>0</v>
      </c>
      <c r="FQ167" t="s">
        <v>439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-53.19339</v>
      </c>
      <c r="GD167">
        <v>-9.03304060150376</v>
      </c>
      <c r="GE167">
        <v>0.990491839895716</v>
      </c>
      <c r="GF167">
        <v>0</v>
      </c>
      <c r="GG167">
        <v>1424.68205882353</v>
      </c>
      <c r="GH167">
        <v>-7.48922841651156</v>
      </c>
      <c r="GI167">
        <v>0.769108649143164</v>
      </c>
      <c r="GJ167">
        <v>-1</v>
      </c>
      <c r="GK167">
        <v>9.231784</v>
      </c>
      <c r="GL167">
        <v>-0.411133533834611</v>
      </c>
      <c r="GM167">
        <v>0.0395677430996513</v>
      </c>
      <c r="GN167">
        <v>0</v>
      </c>
      <c r="GO167">
        <v>0</v>
      </c>
      <c r="GP167">
        <v>2</v>
      </c>
      <c r="GQ167" t="s">
        <v>473</v>
      </c>
      <c r="GR167">
        <v>3.13041</v>
      </c>
      <c r="GS167">
        <v>2.71379</v>
      </c>
      <c r="GT167">
        <v>0.144588</v>
      </c>
      <c r="GU167">
        <v>0.150688</v>
      </c>
      <c r="GV167">
        <v>0.130018</v>
      </c>
      <c r="GW167">
        <v>0.104796</v>
      </c>
      <c r="GX167">
        <v>31533.1</v>
      </c>
      <c r="GY167">
        <v>33308.2</v>
      </c>
      <c r="GZ167">
        <v>33417.4</v>
      </c>
      <c r="HA167">
        <v>35576</v>
      </c>
      <c r="HB167">
        <v>41276.8</v>
      </c>
      <c r="HC167">
        <v>45811.3</v>
      </c>
      <c r="HD167">
        <v>52301.1</v>
      </c>
      <c r="HE167">
        <v>56933.2</v>
      </c>
      <c r="HF167">
        <v>1.81597</v>
      </c>
      <c r="HG167">
        <v>1.67703</v>
      </c>
      <c r="HH167">
        <v>-0.0121444</v>
      </c>
      <c r="HI167">
        <v>0</v>
      </c>
      <c r="HJ167">
        <v>36.2425</v>
      </c>
      <c r="HK167">
        <v>999.9</v>
      </c>
      <c r="HL167">
        <v>58.876</v>
      </c>
      <c r="HM167">
        <v>28.862</v>
      </c>
      <c r="HN167">
        <v>26.0128</v>
      </c>
      <c r="HO167">
        <v>55.8391</v>
      </c>
      <c r="HP167">
        <v>43.5777</v>
      </c>
      <c r="HQ167">
        <v>1</v>
      </c>
      <c r="HR167">
        <v>1.08653</v>
      </c>
      <c r="HS167">
        <v>3.64133</v>
      </c>
      <c r="HT167">
        <v>20.0966</v>
      </c>
      <c r="HU167">
        <v>5.19138</v>
      </c>
      <c r="HV167">
        <v>12.0099</v>
      </c>
      <c r="HW167">
        <v>4.97275</v>
      </c>
      <c r="HX167">
        <v>3.29495</v>
      </c>
      <c r="HY167">
        <v>9999</v>
      </c>
      <c r="HZ167">
        <v>9999</v>
      </c>
      <c r="IA167">
        <v>999.9</v>
      </c>
      <c r="IB167">
        <v>9999</v>
      </c>
      <c r="IC167">
        <v>1.86319</v>
      </c>
      <c r="ID167">
        <v>1.86809</v>
      </c>
      <c r="IE167">
        <v>1.86783</v>
      </c>
      <c r="IF167">
        <v>1.86904</v>
      </c>
      <c r="IG167">
        <v>1.86982</v>
      </c>
      <c r="IH167">
        <v>1.86594</v>
      </c>
      <c r="II167">
        <v>1.86697</v>
      </c>
      <c r="IJ167">
        <v>1.86839</v>
      </c>
      <c r="IK167">
        <v>5</v>
      </c>
      <c r="IL167">
        <v>0</v>
      </c>
      <c r="IM167">
        <v>0</v>
      </c>
      <c r="IN167">
        <v>0</v>
      </c>
      <c r="IO167" t="s">
        <v>441</v>
      </c>
      <c r="IP167" t="s">
        <v>442</v>
      </c>
      <c r="IQ167" t="s">
        <v>443</v>
      </c>
      <c r="IR167" t="s">
        <v>443</v>
      </c>
      <c r="IS167" t="s">
        <v>443</v>
      </c>
      <c r="IT167" t="s">
        <v>443</v>
      </c>
      <c r="IU167">
        <v>0</v>
      </c>
      <c r="IV167">
        <v>100</v>
      </c>
      <c r="IW167">
        <v>100</v>
      </c>
      <c r="IX167">
        <v>1.097</v>
      </c>
      <c r="IY167">
        <v>0.3152</v>
      </c>
      <c r="IZ167">
        <v>1.09748391826392</v>
      </c>
      <c r="JA167">
        <v>0</v>
      </c>
      <c r="JB167">
        <v>0</v>
      </c>
      <c r="JC167">
        <v>0</v>
      </c>
      <c r="JD167">
        <v>0.315191680746845</v>
      </c>
      <c r="JE167">
        <v>0</v>
      </c>
      <c r="JF167">
        <v>0</v>
      </c>
      <c r="JG167">
        <v>0</v>
      </c>
      <c r="JH167">
        <v>5</v>
      </c>
      <c r="JI167">
        <v>2273</v>
      </c>
      <c r="JJ167">
        <v>0</v>
      </c>
      <c r="JK167">
        <v>25</v>
      </c>
      <c r="JL167">
        <v>29356837.8</v>
      </c>
      <c r="JM167">
        <v>29356837.8</v>
      </c>
      <c r="JN167">
        <v>1.89575</v>
      </c>
      <c r="JO167">
        <v>2.6062</v>
      </c>
      <c r="JP167">
        <v>1.54785</v>
      </c>
      <c r="JQ167">
        <v>2.32178</v>
      </c>
      <c r="JR167">
        <v>1.64673</v>
      </c>
      <c r="JS167">
        <v>2.36816</v>
      </c>
      <c r="JT167">
        <v>33.0875</v>
      </c>
      <c r="JU167">
        <v>24.1926</v>
      </c>
      <c r="JV167">
        <v>18</v>
      </c>
      <c r="JW167">
        <v>503.03</v>
      </c>
      <c r="JX167">
        <v>406.203</v>
      </c>
      <c r="JY167">
        <v>32.0492</v>
      </c>
      <c r="JZ167">
        <v>40.2506</v>
      </c>
      <c r="KA167">
        <v>30.0013</v>
      </c>
      <c r="KB167">
        <v>39.8146</v>
      </c>
      <c r="KC167">
        <v>39.7056</v>
      </c>
      <c r="KD167">
        <v>38.0688</v>
      </c>
      <c r="KE167">
        <v>0</v>
      </c>
      <c r="KF167">
        <v>100</v>
      </c>
      <c r="KG167">
        <v>32.0377</v>
      </c>
      <c r="KH167">
        <v>927.023</v>
      </c>
      <c r="KI167">
        <v>34.6858</v>
      </c>
      <c r="KJ167">
        <v>94.9516</v>
      </c>
      <c r="KK167">
        <v>92.1976</v>
      </c>
    </row>
    <row r="168" spans="1:297">
      <c r="A168">
        <v>152</v>
      </c>
      <c r="B168">
        <v>1761410272.1</v>
      </c>
      <c r="C168">
        <v>2091.09999990463</v>
      </c>
      <c r="D168" t="s">
        <v>747</v>
      </c>
      <c r="E168" t="s">
        <v>748</v>
      </c>
      <c r="F168">
        <v>5</v>
      </c>
      <c r="G168" t="s">
        <v>638</v>
      </c>
      <c r="H168" t="s">
        <v>436</v>
      </c>
      <c r="I168">
        <v>1761410263.94615</v>
      </c>
      <c r="J168">
        <f>(K168)/1000</f>
        <v>0</v>
      </c>
      <c r="K168">
        <f>IF(DP168, AN168, AH168)</f>
        <v>0</v>
      </c>
      <c r="L168">
        <f>IF(DP168, AI168, AG168)</f>
        <v>0</v>
      </c>
      <c r="M168">
        <f>DR168 - IF(AU168&gt;1, L168*DL168*100.0/(AW168), 0)</f>
        <v>0</v>
      </c>
      <c r="N168">
        <f>((T168-J168/2)*M168-L168)/(T168+J168/2)</f>
        <v>0</v>
      </c>
      <c r="O168">
        <f>N168*(DY168+DZ168)/1000.0</f>
        <v>0</v>
      </c>
      <c r="P168">
        <f>(DR168 - IF(AU168&gt;1, L168*DL168*100.0/(AW168), 0))*(DY168+DZ168)/1000.0</f>
        <v>0</v>
      </c>
      <c r="Q168">
        <f>2.0/((1/S168-1/R168)+SIGN(S168)*SQRT((1/S168-1/R168)*(1/S168-1/R168) + 4*DM168/((DM168+1)*(DM168+1))*(2*1/S168*1/R168-1/R168*1/R168)))</f>
        <v>0</v>
      </c>
      <c r="R168">
        <f>IF(LEFT(DN168,1)&lt;&gt;"0",IF(LEFT(DN168,1)="1",3.0,DO168),$D$5+$E$5*(EF168*DY168/($K$5*1000))+$F$5*(EF168*DY168/($K$5*1000))*MAX(MIN(DL168,$J$5),$I$5)*MAX(MIN(DL168,$J$5),$I$5)+$G$5*MAX(MIN(DL168,$J$5),$I$5)*(EF168*DY168/($K$5*1000))+$H$5*(EF168*DY168/($K$5*1000))*(EF168*DY168/($K$5*1000)))</f>
        <v>0</v>
      </c>
      <c r="S168">
        <f>J168*(1000-(1000*0.61365*exp(17.502*W168/(240.97+W168))/(DY168+DZ168)+DT168)/2)/(1000*0.61365*exp(17.502*W168/(240.97+W168))/(DY168+DZ168)-DT168)</f>
        <v>0</v>
      </c>
      <c r="T168">
        <f>1/((DM168+1)/(Q168/1.6)+1/(R168/1.37)) + DM168/((DM168+1)/(Q168/1.6) + DM168/(R168/1.37))</f>
        <v>0</v>
      </c>
      <c r="U168">
        <f>(DH168*DK168)</f>
        <v>0</v>
      </c>
      <c r="V168">
        <f>(EA168+(U168+2*0.95*5.67E-8*(((EA168+$B$7)+273)^4-(EA168+273)^4)-44100*J168)/(1.84*29.3*R168+8*0.95*5.67E-8*(EA168+273)^3))</f>
        <v>0</v>
      </c>
      <c r="W168">
        <f>($C$7*EB168+$D$7*EC168+$E$7*V168)</f>
        <v>0</v>
      </c>
      <c r="X168">
        <f>0.61365*exp(17.502*W168/(240.97+W168))</f>
        <v>0</v>
      </c>
      <c r="Y168">
        <f>(Z168/AA168*100)</f>
        <v>0</v>
      </c>
      <c r="Z168">
        <f>DT168*(DY168+DZ168)/1000</f>
        <v>0</v>
      </c>
      <c r="AA168">
        <f>0.61365*exp(17.502*EA168/(240.97+EA168))</f>
        <v>0</v>
      </c>
      <c r="AB168">
        <f>(X168-DT168*(DY168+DZ168)/1000)</f>
        <v>0</v>
      </c>
      <c r="AC168">
        <f>(-J168*44100)</f>
        <v>0</v>
      </c>
      <c r="AD168">
        <f>2*29.3*R168*0.92*(EA168-W168)</f>
        <v>0</v>
      </c>
      <c r="AE168">
        <f>2*0.95*5.67E-8*(((EA168+$B$7)+273)^4-(W168+273)^4)</f>
        <v>0</v>
      </c>
      <c r="AF168">
        <f>U168+AE168+AC168+AD168</f>
        <v>0</v>
      </c>
      <c r="AG168">
        <f>DX168*AU168*(DS168-DR168*(1000-AU168*DU168)/(1000-AU168*DT168))/(100*DL168)</f>
        <v>0</v>
      </c>
      <c r="AH168">
        <f>1000*DX168*AU168*(DT168-DU168)/(100*DL168*(1000-AU168*DT168))</f>
        <v>0</v>
      </c>
      <c r="AI168">
        <f>(AJ168 - AK168 - DY168*1E3/(8.314*(EA168+273.15)) * AM168/DX168 * AL168) * DX168/(100*DL168) * (1000 - DU168)/1000</f>
        <v>0</v>
      </c>
      <c r="AJ168">
        <v>932.354725572332</v>
      </c>
      <c r="AK168">
        <v>893.406751515152</v>
      </c>
      <c r="AL168">
        <v>3.40642807823951</v>
      </c>
      <c r="AM168">
        <v>64.8317152788884</v>
      </c>
      <c r="AN168">
        <f>(AP168 - AO168 + DY168*1E3/(8.314*(EA168+273.15)) * AR168/DX168 * AQ168) * DX168/(100*DL168) * 1000/(1000 - AP168)</f>
        <v>0</v>
      </c>
      <c r="AO168">
        <v>25.3592912146742</v>
      </c>
      <c r="AP168">
        <v>34.4821872727273</v>
      </c>
      <c r="AQ168">
        <v>-0.005688342576557</v>
      </c>
      <c r="AR168">
        <v>110.920641210874</v>
      </c>
      <c r="AS168">
        <v>0</v>
      </c>
      <c r="AT168">
        <v>0</v>
      </c>
      <c r="AU168">
        <f>IF(AS168*$H$13&gt;=AW168,1.0,(AW168/(AW168-AS168*$H$13)))</f>
        <v>0</v>
      </c>
      <c r="AV168">
        <f>(AU168-1)*100</f>
        <v>0</v>
      </c>
      <c r="AW168">
        <f>MAX(0,($B$13+$C$13*EF168)/(1+$D$13*EF168)*DY168/(EA168+273)*$E$13)</f>
        <v>0</v>
      </c>
      <c r="AX168" t="s">
        <v>437</v>
      </c>
      <c r="AY168" t="s">
        <v>437</v>
      </c>
      <c r="AZ168">
        <v>0</v>
      </c>
      <c r="BA168">
        <v>0</v>
      </c>
      <c r="BB168">
        <f>1-AZ168/BA168</f>
        <v>0</v>
      </c>
      <c r="BC168">
        <v>0</v>
      </c>
      <c r="BD168" t="s">
        <v>437</v>
      </c>
      <c r="BE168" t="s">
        <v>437</v>
      </c>
      <c r="BF168">
        <v>0</v>
      </c>
      <c r="BG168">
        <v>0</v>
      </c>
      <c r="BH168">
        <f>1-BF168/BG168</f>
        <v>0</v>
      </c>
      <c r="BI168">
        <v>0.5</v>
      </c>
      <c r="BJ168">
        <f>DI168</f>
        <v>0</v>
      </c>
      <c r="BK168">
        <f>L168</f>
        <v>0</v>
      </c>
      <c r="BL168">
        <f>BH168*BI168*BJ168</f>
        <v>0</v>
      </c>
      <c r="BM168">
        <f>(BK168-BC168)/BJ168</f>
        <v>0</v>
      </c>
      <c r="BN168">
        <f>(BA168-BG168)/BG168</f>
        <v>0</v>
      </c>
      <c r="BO168">
        <f>AZ168/(BB168+AZ168/BG168)</f>
        <v>0</v>
      </c>
      <c r="BP168" t="s">
        <v>437</v>
      </c>
      <c r="BQ168">
        <v>0</v>
      </c>
      <c r="BR168">
        <f>IF(BQ168&lt;&gt;0, BQ168, BO168)</f>
        <v>0</v>
      </c>
      <c r="BS168">
        <f>1-BR168/BG168</f>
        <v>0</v>
      </c>
      <c r="BT168">
        <f>(BG168-BF168)/(BG168-BR168)</f>
        <v>0</v>
      </c>
      <c r="BU168">
        <f>(BA168-BG168)/(BA168-BR168)</f>
        <v>0</v>
      </c>
      <c r="BV168">
        <f>(BG168-BF168)/(BG168-AZ168)</f>
        <v>0</v>
      </c>
      <c r="BW168">
        <f>(BA168-BG168)/(BA168-AZ168)</f>
        <v>0</v>
      </c>
      <c r="BX168">
        <f>(BT168*BR168/BF168)</f>
        <v>0</v>
      </c>
      <c r="BY168">
        <f>(1-BX168)</f>
        <v>0</v>
      </c>
      <c r="DH168">
        <f>$B$11*EG168+$C$11*EH168+$F$11*ES168*(1-EV168)</f>
        <v>0</v>
      </c>
      <c r="DI168">
        <f>DH168*DJ168</f>
        <v>0</v>
      </c>
      <c r="DJ168">
        <f>($B$11*$D$9+$C$11*$D$9+$F$11*((FF168+EX168)/MAX(FF168+EX168+FG168, 0.1)*$I$9+FG168/MAX(FF168+EX168+FG168, 0.1)*$J$9))/($B$11+$C$11+$F$11)</f>
        <v>0</v>
      </c>
      <c r="DK168">
        <f>($B$11*$K$9+$C$11*$K$9+$F$11*((FF168+EX168)/MAX(FF168+EX168+FG168, 0.1)*$P$9+FG168/MAX(FF168+EX168+FG168, 0.1)*$Q$9))/($B$11+$C$11+$F$11)</f>
        <v>0</v>
      </c>
      <c r="DL168">
        <v>6</v>
      </c>
      <c r="DM168">
        <v>0.5</v>
      </c>
      <c r="DN168" t="s">
        <v>438</v>
      </c>
      <c r="DO168">
        <v>2</v>
      </c>
      <c r="DP168" t="b">
        <v>1</v>
      </c>
      <c r="DQ168">
        <v>1761410263.94615</v>
      </c>
      <c r="DR168">
        <v>838.613615384615</v>
      </c>
      <c r="DS168">
        <v>892.551384615384</v>
      </c>
      <c r="DT168">
        <v>34.5288230769231</v>
      </c>
      <c r="DU168">
        <v>25.355</v>
      </c>
      <c r="DV168">
        <v>837.516076923077</v>
      </c>
      <c r="DW168">
        <v>34.2136230769231</v>
      </c>
      <c r="DX168">
        <v>500.003769230769</v>
      </c>
      <c r="DY168">
        <v>90.3016384615385</v>
      </c>
      <c r="DZ168">
        <v>0.0361144307692308</v>
      </c>
      <c r="EA168">
        <v>36.9147692307692</v>
      </c>
      <c r="EB168">
        <v>36.0421923076923</v>
      </c>
      <c r="EC168">
        <v>999.9</v>
      </c>
      <c r="ED168">
        <v>0</v>
      </c>
      <c r="EE168">
        <v>0</v>
      </c>
      <c r="EF168">
        <v>9988.31461538462</v>
      </c>
      <c r="EG168">
        <v>0</v>
      </c>
      <c r="EH168">
        <v>1225.82846153846</v>
      </c>
      <c r="EI168">
        <v>-53.9378307692308</v>
      </c>
      <c r="EJ168">
        <v>868.605153846154</v>
      </c>
      <c r="EK168">
        <v>915.770692307692</v>
      </c>
      <c r="EL168">
        <v>9.17383076923077</v>
      </c>
      <c r="EM168">
        <v>892.551384615384</v>
      </c>
      <c r="EN168">
        <v>25.355</v>
      </c>
      <c r="EO168">
        <v>3.11801076923077</v>
      </c>
      <c r="EP168">
        <v>2.28959846153846</v>
      </c>
      <c r="EQ168">
        <v>24.6719</v>
      </c>
      <c r="ER168">
        <v>19.6034153846154</v>
      </c>
      <c r="ES168">
        <v>1200.03846153846</v>
      </c>
      <c r="ET168">
        <v>0.966994461538462</v>
      </c>
      <c r="EU168">
        <v>0.0330053307692308</v>
      </c>
      <c r="EV168">
        <v>0</v>
      </c>
      <c r="EW168">
        <v>1423.62769230769</v>
      </c>
      <c r="EX168">
        <v>5.00059</v>
      </c>
      <c r="EY168">
        <v>17456.9076923077</v>
      </c>
      <c r="EZ168">
        <v>10359.0307692308</v>
      </c>
      <c r="FA168">
        <v>49.9806153846154</v>
      </c>
      <c r="FB168">
        <v>51.562</v>
      </c>
      <c r="FC168">
        <v>50.1104615384615</v>
      </c>
      <c r="FD168">
        <v>51.3216923076923</v>
      </c>
      <c r="FE168">
        <v>51.187</v>
      </c>
      <c r="FF168">
        <v>1155.59846153846</v>
      </c>
      <c r="FG168">
        <v>39.44</v>
      </c>
      <c r="FH168">
        <v>0</v>
      </c>
      <c r="FI168">
        <v>1761410232.1</v>
      </c>
      <c r="FJ168">
        <v>0</v>
      </c>
      <c r="FK168">
        <v>1423.55038461538</v>
      </c>
      <c r="FL168">
        <v>-7.70769230345391</v>
      </c>
      <c r="FM168">
        <v>-83.5418803109076</v>
      </c>
      <c r="FN168">
        <v>17455.5076923077</v>
      </c>
      <c r="FO168">
        <v>15</v>
      </c>
      <c r="FP168">
        <v>0</v>
      </c>
      <c r="FQ168" t="s">
        <v>439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-53.5886238095238</v>
      </c>
      <c r="GD168">
        <v>-5.62624675324671</v>
      </c>
      <c r="GE168">
        <v>0.819363234123369</v>
      </c>
      <c r="GF168">
        <v>0</v>
      </c>
      <c r="GG168">
        <v>1424.02588235294</v>
      </c>
      <c r="GH168">
        <v>-7.60061115082715</v>
      </c>
      <c r="GI168">
        <v>0.773947549701259</v>
      </c>
      <c r="GJ168">
        <v>-1</v>
      </c>
      <c r="GK168">
        <v>9.20040619047619</v>
      </c>
      <c r="GL168">
        <v>-0.422160779220764</v>
      </c>
      <c r="GM168">
        <v>0.042654651225884</v>
      </c>
      <c r="GN168">
        <v>0</v>
      </c>
      <c r="GO168">
        <v>0</v>
      </c>
      <c r="GP168">
        <v>2</v>
      </c>
      <c r="GQ168" t="s">
        <v>473</v>
      </c>
      <c r="GR168">
        <v>3.13008</v>
      </c>
      <c r="GS168">
        <v>2.71403</v>
      </c>
      <c r="GT168">
        <v>0.146459</v>
      </c>
      <c r="GU168">
        <v>0.15255</v>
      </c>
      <c r="GV168">
        <v>0.12993</v>
      </c>
      <c r="GW168">
        <v>0.104803</v>
      </c>
      <c r="GX168">
        <v>31462.9</v>
      </c>
      <c r="GY168">
        <v>33234</v>
      </c>
      <c r="GZ168">
        <v>33416.4</v>
      </c>
      <c r="HA168">
        <v>35575.1</v>
      </c>
      <c r="HB168">
        <v>41280.2</v>
      </c>
      <c r="HC168">
        <v>45810.2</v>
      </c>
      <c r="HD168">
        <v>52299.8</v>
      </c>
      <c r="HE168">
        <v>56931.9</v>
      </c>
      <c r="HF168">
        <v>1.81553</v>
      </c>
      <c r="HG168">
        <v>1.6771</v>
      </c>
      <c r="HH168">
        <v>-0.0128001</v>
      </c>
      <c r="HI168">
        <v>0</v>
      </c>
      <c r="HJ168">
        <v>36.2425</v>
      </c>
      <c r="HK168">
        <v>999.9</v>
      </c>
      <c r="HL168">
        <v>58.876</v>
      </c>
      <c r="HM168">
        <v>28.862</v>
      </c>
      <c r="HN168">
        <v>26.0115</v>
      </c>
      <c r="HO168">
        <v>56.6891</v>
      </c>
      <c r="HP168">
        <v>43.5176</v>
      </c>
      <c r="HQ168">
        <v>1</v>
      </c>
      <c r="HR168">
        <v>1.08793</v>
      </c>
      <c r="HS168">
        <v>3.68046</v>
      </c>
      <c r="HT168">
        <v>20.0959</v>
      </c>
      <c r="HU168">
        <v>5.19093</v>
      </c>
      <c r="HV168">
        <v>12.0099</v>
      </c>
      <c r="HW168">
        <v>4.9727</v>
      </c>
      <c r="HX168">
        <v>3.29492</v>
      </c>
      <c r="HY168">
        <v>9999</v>
      </c>
      <c r="HZ168">
        <v>9999</v>
      </c>
      <c r="IA168">
        <v>999.9</v>
      </c>
      <c r="IB168">
        <v>9999</v>
      </c>
      <c r="IC168">
        <v>1.86319</v>
      </c>
      <c r="ID168">
        <v>1.8681</v>
      </c>
      <c r="IE168">
        <v>1.86783</v>
      </c>
      <c r="IF168">
        <v>1.86904</v>
      </c>
      <c r="IG168">
        <v>1.86981</v>
      </c>
      <c r="IH168">
        <v>1.86592</v>
      </c>
      <c r="II168">
        <v>1.86699</v>
      </c>
      <c r="IJ168">
        <v>1.8684</v>
      </c>
      <c r="IK168">
        <v>5</v>
      </c>
      <c r="IL168">
        <v>0</v>
      </c>
      <c r="IM168">
        <v>0</v>
      </c>
      <c r="IN168">
        <v>0</v>
      </c>
      <c r="IO168" t="s">
        <v>441</v>
      </c>
      <c r="IP168" t="s">
        <v>442</v>
      </c>
      <c r="IQ168" t="s">
        <v>443</v>
      </c>
      <c r="IR168" t="s">
        <v>443</v>
      </c>
      <c r="IS168" t="s">
        <v>443</v>
      </c>
      <c r="IT168" t="s">
        <v>443</v>
      </c>
      <c r="IU168">
        <v>0</v>
      </c>
      <c r="IV168">
        <v>100</v>
      </c>
      <c r="IW168">
        <v>100</v>
      </c>
      <c r="IX168">
        <v>1.098</v>
      </c>
      <c r="IY168">
        <v>0.3152</v>
      </c>
      <c r="IZ168">
        <v>1.09748391826392</v>
      </c>
      <c r="JA168">
        <v>0</v>
      </c>
      <c r="JB168">
        <v>0</v>
      </c>
      <c r="JC168">
        <v>0</v>
      </c>
      <c r="JD168">
        <v>0.315191680746845</v>
      </c>
      <c r="JE168">
        <v>0</v>
      </c>
      <c r="JF168">
        <v>0</v>
      </c>
      <c r="JG168">
        <v>0</v>
      </c>
      <c r="JH168">
        <v>5</v>
      </c>
      <c r="JI168">
        <v>2273</v>
      </c>
      <c r="JJ168">
        <v>0</v>
      </c>
      <c r="JK168">
        <v>25</v>
      </c>
      <c r="JL168">
        <v>29356837.9</v>
      </c>
      <c r="JM168">
        <v>29356837.9</v>
      </c>
      <c r="JN168">
        <v>1.91772</v>
      </c>
      <c r="JO168">
        <v>2.60132</v>
      </c>
      <c r="JP168">
        <v>1.54785</v>
      </c>
      <c r="JQ168">
        <v>2.32178</v>
      </c>
      <c r="JR168">
        <v>1.64551</v>
      </c>
      <c r="JS168">
        <v>2.37061</v>
      </c>
      <c r="JT168">
        <v>33.0652</v>
      </c>
      <c r="JU168">
        <v>24.1926</v>
      </c>
      <c r="JV168">
        <v>18</v>
      </c>
      <c r="JW168">
        <v>502.828</v>
      </c>
      <c r="JX168">
        <v>406.337</v>
      </c>
      <c r="JY168">
        <v>32.0056</v>
      </c>
      <c r="JZ168">
        <v>40.2658</v>
      </c>
      <c r="KA168">
        <v>30.0014</v>
      </c>
      <c r="KB168">
        <v>39.8305</v>
      </c>
      <c r="KC168">
        <v>39.7213</v>
      </c>
      <c r="KD168">
        <v>38.5617</v>
      </c>
      <c r="KE168">
        <v>0</v>
      </c>
      <c r="KF168">
        <v>100</v>
      </c>
      <c r="KG168">
        <v>31.9931</v>
      </c>
      <c r="KH168">
        <v>940.62</v>
      </c>
      <c r="KI168">
        <v>34.6858</v>
      </c>
      <c r="KJ168">
        <v>94.9491</v>
      </c>
      <c r="KK168">
        <v>92.1954</v>
      </c>
    </row>
    <row r="169" spans="1:297">
      <c r="A169">
        <v>153</v>
      </c>
      <c r="B169">
        <v>1761410277.1</v>
      </c>
      <c r="C169">
        <v>2096.09999990463</v>
      </c>
      <c r="D169" t="s">
        <v>749</v>
      </c>
      <c r="E169" t="s">
        <v>750</v>
      </c>
      <c r="F169">
        <v>5</v>
      </c>
      <c r="G169" t="s">
        <v>638</v>
      </c>
      <c r="H169" t="s">
        <v>436</v>
      </c>
      <c r="I169">
        <v>1761410268.94615</v>
      </c>
      <c r="J169">
        <f>(K169)/1000</f>
        <v>0</v>
      </c>
      <c r="K169">
        <f>IF(DP169, AN169, AH169)</f>
        <v>0</v>
      </c>
      <c r="L169">
        <f>IF(DP169, AI169, AG169)</f>
        <v>0</v>
      </c>
      <c r="M169">
        <f>DR169 - IF(AU169&gt;1, L169*DL169*100.0/(AW169), 0)</f>
        <v>0</v>
      </c>
      <c r="N169">
        <f>((T169-J169/2)*M169-L169)/(T169+J169/2)</f>
        <v>0</v>
      </c>
      <c r="O169">
        <f>N169*(DY169+DZ169)/1000.0</f>
        <v>0</v>
      </c>
      <c r="P169">
        <f>(DR169 - IF(AU169&gt;1, L169*DL169*100.0/(AW169), 0))*(DY169+DZ169)/1000.0</f>
        <v>0</v>
      </c>
      <c r="Q169">
        <f>2.0/((1/S169-1/R169)+SIGN(S169)*SQRT((1/S169-1/R169)*(1/S169-1/R169) + 4*DM169/((DM169+1)*(DM169+1))*(2*1/S169*1/R169-1/R169*1/R169)))</f>
        <v>0</v>
      </c>
      <c r="R169">
        <f>IF(LEFT(DN169,1)&lt;&gt;"0",IF(LEFT(DN169,1)="1",3.0,DO169),$D$5+$E$5*(EF169*DY169/($K$5*1000))+$F$5*(EF169*DY169/($K$5*1000))*MAX(MIN(DL169,$J$5),$I$5)*MAX(MIN(DL169,$J$5),$I$5)+$G$5*MAX(MIN(DL169,$J$5),$I$5)*(EF169*DY169/($K$5*1000))+$H$5*(EF169*DY169/($K$5*1000))*(EF169*DY169/($K$5*1000)))</f>
        <v>0</v>
      </c>
      <c r="S169">
        <f>J169*(1000-(1000*0.61365*exp(17.502*W169/(240.97+W169))/(DY169+DZ169)+DT169)/2)/(1000*0.61365*exp(17.502*W169/(240.97+W169))/(DY169+DZ169)-DT169)</f>
        <v>0</v>
      </c>
      <c r="T169">
        <f>1/((DM169+1)/(Q169/1.6)+1/(R169/1.37)) + DM169/((DM169+1)/(Q169/1.6) + DM169/(R169/1.37))</f>
        <v>0</v>
      </c>
      <c r="U169">
        <f>(DH169*DK169)</f>
        <v>0</v>
      </c>
      <c r="V169">
        <f>(EA169+(U169+2*0.95*5.67E-8*(((EA169+$B$7)+273)^4-(EA169+273)^4)-44100*J169)/(1.84*29.3*R169+8*0.95*5.67E-8*(EA169+273)^3))</f>
        <v>0</v>
      </c>
      <c r="W169">
        <f>($C$7*EB169+$D$7*EC169+$E$7*V169)</f>
        <v>0</v>
      </c>
      <c r="X169">
        <f>0.61365*exp(17.502*W169/(240.97+W169))</f>
        <v>0</v>
      </c>
      <c r="Y169">
        <f>(Z169/AA169*100)</f>
        <v>0</v>
      </c>
      <c r="Z169">
        <f>DT169*(DY169+DZ169)/1000</f>
        <v>0</v>
      </c>
      <c r="AA169">
        <f>0.61365*exp(17.502*EA169/(240.97+EA169))</f>
        <v>0</v>
      </c>
      <c r="AB169">
        <f>(X169-DT169*(DY169+DZ169)/1000)</f>
        <v>0</v>
      </c>
      <c r="AC169">
        <f>(-J169*44100)</f>
        <v>0</v>
      </c>
      <c r="AD169">
        <f>2*29.3*R169*0.92*(EA169-W169)</f>
        <v>0</v>
      </c>
      <c r="AE169">
        <f>2*0.95*5.67E-8*(((EA169+$B$7)+273)^4-(W169+273)^4)</f>
        <v>0</v>
      </c>
      <c r="AF169">
        <f>U169+AE169+AC169+AD169</f>
        <v>0</v>
      </c>
      <c r="AG169">
        <f>DX169*AU169*(DS169-DR169*(1000-AU169*DU169)/(1000-AU169*DT169))/(100*DL169)</f>
        <v>0</v>
      </c>
      <c r="AH169">
        <f>1000*DX169*AU169*(DT169-DU169)/(100*DL169*(1000-AU169*DT169))</f>
        <v>0</v>
      </c>
      <c r="AI169">
        <f>(AJ169 - AK169 - DY169*1E3/(8.314*(EA169+273.15)) * AM169/DX169 * AL169) * DX169/(100*DL169) * (1000 - DU169)/1000</f>
        <v>0</v>
      </c>
      <c r="AJ169">
        <v>949.52106385706</v>
      </c>
      <c r="AK169">
        <v>910.384290909091</v>
      </c>
      <c r="AL169">
        <v>3.38915552292569</v>
      </c>
      <c r="AM169">
        <v>64.8317152788884</v>
      </c>
      <c r="AN169">
        <f>(AP169 - AO169 + DY169*1E3/(8.314*(EA169+273.15)) * AR169/DX169 * AQ169) * DX169/(100*DL169) * 1000/(1000 - AP169)</f>
        <v>0</v>
      </c>
      <c r="AO169">
        <v>25.3606806861163</v>
      </c>
      <c r="AP169">
        <v>34.447096969697</v>
      </c>
      <c r="AQ169">
        <v>-0.00678982979040919</v>
      </c>
      <c r="AR169">
        <v>110.920641210874</v>
      </c>
      <c r="AS169">
        <v>0</v>
      </c>
      <c r="AT169">
        <v>0</v>
      </c>
      <c r="AU169">
        <f>IF(AS169*$H$13&gt;=AW169,1.0,(AW169/(AW169-AS169*$H$13)))</f>
        <v>0</v>
      </c>
      <c r="AV169">
        <f>(AU169-1)*100</f>
        <v>0</v>
      </c>
      <c r="AW169">
        <f>MAX(0,($B$13+$C$13*EF169)/(1+$D$13*EF169)*DY169/(EA169+273)*$E$13)</f>
        <v>0</v>
      </c>
      <c r="AX169" t="s">
        <v>437</v>
      </c>
      <c r="AY169" t="s">
        <v>437</v>
      </c>
      <c r="AZ169">
        <v>0</v>
      </c>
      <c r="BA169">
        <v>0</v>
      </c>
      <c r="BB169">
        <f>1-AZ169/BA169</f>
        <v>0</v>
      </c>
      <c r="BC169">
        <v>0</v>
      </c>
      <c r="BD169" t="s">
        <v>437</v>
      </c>
      <c r="BE169" t="s">
        <v>437</v>
      </c>
      <c r="BF169">
        <v>0</v>
      </c>
      <c r="BG169">
        <v>0</v>
      </c>
      <c r="BH169">
        <f>1-BF169/BG169</f>
        <v>0</v>
      </c>
      <c r="BI169">
        <v>0.5</v>
      </c>
      <c r="BJ169">
        <f>DI169</f>
        <v>0</v>
      </c>
      <c r="BK169">
        <f>L169</f>
        <v>0</v>
      </c>
      <c r="BL169">
        <f>BH169*BI169*BJ169</f>
        <v>0</v>
      </c>
      <c r="BM169">
        <f>(BK169-BC169)/BJ169</f>
        <v>0</v>
      </c>
      <c r="BN169">
        <f>(BA169-BG169)/BG169</f>
        <v>0</v>
      </c>
      <c r="BO169">
        <f>AZ169/(BB169+AZ169/BG169)</f>
        <v>0</v>
      </c>
      <c r="BP169" t="s">
        <v>437</v>
      </c>
      <c r="BQ169">
        <v>0</v>
      </c>
      <c r="BR169">
        <f>IF(BQ169&lt;&gt;0, BQ169, BO169)</f>
        <v>0</v>
      </c>
      <c r="BS169">
        <f>1-BR169/BG169</f>
        <v>0</v>
      </c>
      <c r="BT169">
        <f>(BG169-BF169)/(BG169-BR169)</f>
        <v>0</v>
      </c>
      <c r="BU169">
        <f>(BA169-BG169)/(BA169-BR169)</f>
        <v>0</v>
      </c>
      <c r="BV169">
        <f>(BG169-BF169)/(BG169-AZ169)</f>
        <v>0</v>
      </c>
      <c r="BW169">
        <f>(BA169-BG169)/(BA169-AZ169)</f>
        <v>0</v>
      </c>
      <c r="BX169">
        <f>(BT169*BR169/BF169)</f>
        <v>0</v>
      </c>
      <c r="BY169">
        <f>(1-BX169)</f>
        <v>0</v>
      </c>
      <c r="DH169">
        <f>$B$11*EG169+$C$11*EH169+$F$11*ES169*(1-EV169)</f>
        <v>0</v>
      </c>
      <c r="DI169">
        <f>DH169*DJ169</f>
        <v>0</v>
      </c>
      <c r="DJ169">
        <f>($B$11*$D$9+$C$11*$D$9+$F$11*((FF169+EX169)/MAX(FF169+EX169+FG169, 0.1)*$I$9+FG169/MAX(FF169+EX169+FG169, 0.1)*$J$9))/($B$11+$C$11+$F$11)</f>
        <v>0</v>
      </c>
      <c r="DK169">
        <f>($B$11*$K$9+$C$11*$K$9+$F$11*((FF169+EX169)/MAX(FF169+EX169+FG169, 0.1)*$P$9+FG169/MAX(FF169+EX169+FG169, 0.1)*$Q$9))/($B$11+$C$11+$F$11)</f>
        <v>0</v>
      </c>
      <c r="DL169">
        <v>6</v>
      </c>
      <c r="DM169">
        <v>0.5</v>
      </c>
      <c r="DN169" t="s">
        <v>438</v>
      </c>
      <c r="DO169">
        <v>2</v>
      </c>
      <c r="DP169" t="b">
        <v>1</v>
      </c>
      <c r="DQ169">
        <v>1761410268.94615</v>
      </c>
      <c r="DR169">
        <v>855.331307692308</v>
      </c>
      <c r="DS169">
        <v>909.576307692308</v>
      </c>
      <c r="DT169">
        <v>34.4946615384615</v>
      </c>
      <c r="DU169">
        <v>25.3575461538462</v>
      </c>
      <c r="DV169">
        <v>854.233692307693</v>
      </c>
      <c r="DW169">
        <v>34.1794615384615</v>
      </c>
      <c r="DX169">
        <v>500.001153846154</v>
      </c>
      <c r="DY169">
        <v>90.3019538461538</v>
      </c>
      <c r="DZ169">
        <v>0.0360656153846154</v>
      </c>
      <c r="EA169">
        <v>36.9082384615385</v>
      </c>
      <c r="EB169">
        <v>36.0409923076923</v>
      </c>
      <c r="EC169">
        <v>999.9</v>
      </c>
      <c r="ED169">
        <v>0</v>
      </c>
      <c r="EE169">
        <v>0</v>
      </c>
      <c r="EF169">
        <v>9992.50076923077</v>
      </c>
      <c r="EG169">
        <v>0</v>
      </c>
      <c r="EH169">
        <v>1225.80230769231</v>
      </c>
      <c r="EI169">
        <v>-54.2451384615385</v>
      </c>
      <c r="EJ169">
        <v>885.889230769231</v>
      </c>
      <c r="EK169">
        <v>933.241076923077</v>
      </c>
      <c r="EL169">
        <v>9.13711923076923</v>
      </c>
      <c r="EM169">
        <v>909.576307692308</v>
      </c>
      <c r="EN169">
        <v>25.3575461538462</v>
      </c>
      <c r="EO169">
        <v>3.11493615384615</v>
      </c>
      <c r="EP169">
        <v>2.28983692307692</v>
      </c>
      <c r="EQ169">
        <v>24.6553923076923</v>
      </c>
      <c r="ER169">
        <v>19.6050923076923</v>
      </c>
      <c r="ES169">
        <v>1200.03230769231</v>
      </c>
      <c r="ET169">
        <v>0.966994461538462</v>
      </c>
      <c r="EU169">
        <v>0.0330053307692308</v>
      </c>
      <c r="EV169">
        <v>0</v>
      </c>
      <c r="EW169">
        <v>1423.05384615385</v>
      </c>
      <c r="EX169">
        <v>5.00059</v>
      </c>
      <c r="EY169">
        <v>17450.4</v>
      </c>
      <c r="EZ169">
        <v>10358.9769230769</v>
      </c>
      <c r="FA169">
        <v>50</v>
      </c>
      <c r="FB169">
        <v>51.5813846153846</v>
      </c>
      <c r="FC169">
        <v>50.125</v>
      </c>
      <c r="FD169">
        <v>51.3362307692308</v>
      </c>
      <c r="FE169">
        <v>51.187</v>
      </c>
      <c r="FF169">
        <v>1155.59230769231</v>
      </c>
      <c r="FG169">
        <v>39.44</v>
      </c>
      <c r="FH169">
        <v>0</v>
      </c>
      <c r="FI169">
        <v>1761410236.9</v>
      </c>
      <c r="FJ169">
        <v>0</v>
      </c>
      <c r="FK169">
        <v>1422.97384615385</v>
      </c>
      <c r="FL169">
        <v>-6.19213675478788</v>
      </c>
      <c r="FM169">
        <v>-69.9042734425641</v>
      </c>
      <c r="FN169">
        <v>17449.1730769231</v>
      </c>
      <c r="FO169">
        <v>15</v>
      </c>
      <c r="FP169">
        <v>0</v>
      </c>
      <c r="FQ169" t="s">
        <v>439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-53.9667428571429</v>
      </c>
      <c r="GD169">
        <v>-2.86471168831163</v>
      </c>
      <c r="GE169">
        <v>0.697782365150945</v>
      </c>
      <c r="GF169">
        <v>0</v>
      </c>
      <c r="GG169">
        <v>1423.36470588235</v>
      </c>
      <c r="GH169">
        <v>-7.17799847168205</v>
      </c>
      <c r="GI169">
        <v>0.73924538349876</v>
      </c>
      <c r="GJ169">
        <v>-1</v>
      </c>
      <c r="GK169">
        <v>9.15823476190476</v>
      </c>
      <c r="GL169">
        <v>-0.437890129870113</v>
      </c>
      <c r="GM169">
        <v>0.0442102468858206</v>
      </c>
      <c r="GN169">
        <v>0</v>
      </c>
      <c r="GO169">
        <v>0</v>
      </c>
      <c r="GP169">
        <v>2</v>
      </c>
      <c r="GQ169" t="s">
        <v>473</v>
      </c>
      <c r="GR169">
        <v>3.13035</v>
      </c>
      <c r="GS169">
        <v>2.71406</v>
      </c>
      <c r="GT169">
        <v>0.1483</v>
      </c>
      <c r="GU169">
        <v>0.154241</v>
      </c>
      <c r="GV169">
        <v>0.129838</v>
      </c>
      <c r="GW169">
        <v>0.104805</v>
      </c>
      <c r="GX169">
        <v>31394.3</v>
      </c>
      <c r="GY169">
        <v>33166.3</v>
      </c>
      <c r="GZ169">
        <v>33415.8</v>
      </c>
      <c r="HA169">
        <v>35573.9</v>
      </c>
      <c r="HB169">
        <v>41284.2</v>
      </c>
      <c r="HC169">
        <v>45808.7</v>
      </c>
      <c r="HD169">
        <v>52299.1</v>
      </c>
      <c r="HE169">
        <v>56930</v>
      </c>
      <c r="HF169">
        <v>1.81578</v>
      </c>
      <c r="HG169">
        <v>1.6764</v>
      </c>
      <c r="HH169">
        <v>-0.0128001</v>
      </c>
      <c r="HI169">
        <v>0</v>
      </c>
      <c r="HJ169">
        <v>36.2425</v>
      </c>
      <c r="HK169">
        <v>999.9</v>
      </c>
      <c r="HL169">
        <v>58.876</v>
      </c>
      <c r="HM169">
        <v>28.862</v>
      </c>
      <c r="HN169">
        <v>26.0127</v>
      </c>
      <c r="HO169">
        <v>55.8591</v>
      </c>
      <c r="HP169">
        <v>43.6418</v>
      </c>
      <c r="HQ169">
        <v>1</v>
      </c>
      <c r="HR169">
        <v>1.08941</v>
      </c>
      <c r="HS169">
        <v>3.68619</v>
      </c>
      <c r="HT169">
        <v>20.0956</v>
      </c>
      <c r="HU169">
        <v>5.19138</v>
      </c>
      <c r="HV169">
        <v>12.0099</v>
      </c>
      <c r="HW169">
        <v>4.97285</v>
      </c>
      <c r="HX169">
        <v>3.295</v>
      </c>
      <c r="HY169">
        <v>9999</v>
      </c>
      <c r="HZ169">
        <v>9999</v>
      </c>
      <c r="IA169">
        <v>999.9</v>
      </c>
      <c r="IB169">
        <v>9999</v>
      </c>
      <c r="IC169">
        <v>1.8632</v>
      </c>
      <c r="ID169">
        <v>1.86811</v>
      </c>
      <c r="IE169">
        <v>1.86783</v>
      </c>
      <c r="IF169">
        <v>1.86904</v>
      </c>
      <c r="IG169">
        <v>1.86981</v>
      </c>
      <c r="IH169">
        <v>1.86594</v>
      </c>
      <c r="II169">
        <v>1.86701</v>
      </c>
      <c r="IJ169">
        <v>1.86841</v>
      </c>
      <c r="IK169">
        <v>5</v>
      </c>
      <c r="IL169">
        <v>0</v>
      </c>
      <c r="IM169">
        <v>0</v>
      </c>
      <c r="IN169">
        <v>0</v>
      </c>
      <c r="IO169" t="s">
        <v>441</v>
      </c>
      <c r="IP169" t="s">
        <v>442</v>
      </c>
      <c r="IQ169" t="s">
        <v>443</v>
      </c>
      <c r="IR169" t="s">
        <v>443</v>
      </c>
      <c r="IS169" t="s">
        <v>443</v>
      </c>
      <c r="IT169" t="s">
        <v>443</v>
      </c>
      <c r="IU169">
        <v>0</v>
      </c>
      <c r="IV169">
        <v>100</v>
      </c>
      <c r="IW169">
        <v>100</v>
      </c>
      <c r="IX169">
        <v>1.098</v>
      </c>
      <c r="IY169">
        <v>0.3152</v>
      </c>
      <c r="IZ169">
        <v>1.09748391826392</v>
      </c>
      <c r="JA169">
        <v>0</v>
      </c>
      <c r="JB169">
        <v>0</v>
      </c>
      <c r="JC169">
        <v>0</v>
      </c>
      <c r="JD169">
        <v>0.315191680746845</v>
      </c>
      <c r="JE169">
        <v>0</v>
      </c>
      <c r="JF169">
        <v>0</v>
      </c>
      <c r="JG169">
        <v>0</v>
      </c>
      <c r="JH169">
        <v>5</v>
      </c>
      <c r="JI169">
        <v>2273</v>
      </c>
      <c r="JJ169">
        <v>0</v>
      </c>
      <c r="JK169">
        <v>25</v>
      </c>
      <c r="JL169">
        <v>29356838</v>
      </c>
      <c r="JM169">
        <v>29356838</v>
      </c>
      <c r="JN169">
        <v>1.94702</v>
      </c>
      <c r="JO169">
        <v>2.60498</v>
      </c>
      <c r="JP169">
        <v>1.54785</v>
      </c>
      <c r="JQ169">
        <v>2.32178</v>
      </c>
      <c r="JR169">
        <v>1.64673</v>
      </c>
      <c r="JS169">
        <v>2.3291</v>
      </c>
      <c r="JT169">
        <v>33.0652</v>
      </c>
      <c r="JU169">
        <v>24.1926</v>
      </c>
      <c r="JV169">
        <v>18</v>
      </c>
      <c r="JW169">
        <v>503.115</v>
      </c>
      <c r="JX169">
        <v>406.008</v>
      </c>
      <c r="JY169">
        <v>31.9629</v>
      </c>
      <c r="JZ169">
        <v>40.2808</v>
      </c>
      <c r="KA169">
        <v>30.0015</v>
      </c>
      <c r="KB169">
        <v>39.8461</v>
      </c>
      <c r="KC169">
        <v>39.7368</v>
      </c>
      <c r="KD169">
        <v>39.0655</v>
      </c>
      <c r="KE169">
        <v>0</v>
      </c>
      <c r="KF169">
        <v>100</v>
      </c>
      <c r="KG169">
        <v>31.9549</v>
      </c>
      <c r="KH169">
        <v>954.071</v>
      </c>
      <c r="KI169">
        <v>34.6858</v>
      </c>
      <c r="KJ169">
        <v>94.9476</v>
      </c>
      <c r="KK169">
        <v>92.1922</v>
      </c>
    </row>
    <row r="170" spans="1:297">
      <c r="A170">
        <v>154</v>
      </c>
      <c r="B170">
        <v>1761410282.1</v>
      </c>
      <c r="C170">
        <v>2101.09999990463</v>
      </c>
      <c r="D170" t="s">
        <v>751</v>
      </c>
      <c r="E170" t="s">
        <v>752</v>
      </c>
      <c r="F170">
        <v>5</v>
      </c>
      <c r="G170" t="s">
        <v>638</v>
      </c>
      <c r="H170" t="s">
        <v>436</v>
      </c>
      <c r="I170">
        <v>1761410273.94615</v>
      </c>
      <c r="J170">
        <f>(K170)/1000</f>
        <v>0</v>
      </c>
      <c r="K170">
        <f>IF(DP170, AN170, AH170)</f>
        <v>0</v>
      </c>
      <c r="L170">
        <f>IF(DP170, AI170, AG170)</f>
        <v>0</v>
      </c>
      <c r="M170">
        <f>DR170 - IF(AU170&gt;1, L170*DL170*100.0/(AW170), 0)</f>
        <v>0</v>
      </c>
      <c r="N170">
        <f>((T170-J170/2)*M170-L170)/(T170+J170/2)</f>
        <v>0</v>
      </c>
      <c r="O170">
        <f>N170*(DY170+DZ170)/1000.0</f>
        <v>0</v>
      </c>
      <c r="P170">
        <f>(DR170 - IF(AU170&gt;1, L170*DL170*100.0/(AW170), 0))*(DY170+DZ170)/1000.0</f>
        <v>0</v>
      </c>
      <c r="Q170">
        <f>2.0/((1/S170-1/R170)+SIGN(S170)*SQRT((1/S170-1/R170)*(1/S170-1/R170) + 4*DM170/((DM170+1)*(DM170+1))*(2*1/S170*1/R170-1/R170*1/R170)))</f>
        <v>0</v>
      </c>
      <c r="R170">
        <f>IF(LEFT(DN170,1)&lt;&gt;"0",IF(LEFT(DN170,1)="1",3.0,DO170),$D$5+$E$5*(EF170*DY170/($K$5*1000))+$F$5*(EF170*DY170/($K$5*1000))*MAX(MIN(DL170,$J$5),$I$5)*MAX(MIN(DL170,$J$5),$I$5)+$G$5*MAX(MIN(DL170,$J$5),$I$5)*(EF170*DY170/($K$5*1000))+$H$5*(EF170*DY170/($K$5*1000))*(EF170*DY170/($K$5*1000)))</f>
        <v>0</v>
      </c>
      <c r="S170">
        <f>J170*(1000-(1000*0.61365*exp(17.502*W170/(240.97+W170))/(DY170+DZ170)+DT170)/2)/(1000*0.61365*exp(17.502*W170/(240.97+W170))/(DY170+DZ170)-DT170)</f>
        <v>0</v>
      </c>
      <c r="T170">
        <f>1/((DM170+1)/(Q170/1.6)+1/(R170/1.37)) + DM170/((DM170+1)/(Q170/1.6) + DM170/(R170/1.37))</f>
        <v>0</v>
      </c>
      <c r="U170">
        <f>(DH170*DK170)</f>
        <v>0</v>
      </c>
      <c r="V170">
        <f>(EA170+(U170+2*0.95*5.67E-8*(((EA170+$B$7)+273)^4-(EA170+273)^4)-44100*J170)/(1.84*29.3*R170+8*0.95*5.67E-8*(EA170+273)^3))</f>
        <v>0</v>
      </c>
      <c r="W170">
        <f>($C$7*EB170+$D$7*EC170+$E$7*V170)</f>
        <v>0</v>
      </c>
      <c r="X170">
        <f>0.61365*exp(17.502*W170/(240.97+W170))</f>
        <v>0</v>
      </c>
      <c r="Y170">
        <f>(Z170/AA170*100)</f>
        <v>0</v>
      </c>
      <c r="Z170">
        <f>DT170*(DY170+DZ170)/1000</f>
        <v>0</v>
      </c>
      <c r="AA170">
        <f>0.61365*exp(17.502*EA170/(240.97+EA170))</f>
        <v>0</v>
      </c>
      <c r="AB170">
        <f>(X170-DT170*(DY170+DZ170)/1000)</f>
        <v>0</v>
      </c>
      <c r="AC170">
        <f>(-J170*44100)</f>
        <v>0</v>
      </c>
      <c r="AD170">
        <f>2*29.3*R170*0.92*(EA170-W170)</f>
        <v>0</v>
      </c>
      <c r="AE170">
        <f>2*0.95*5.67E-8*(((EA170+$B$7)+273)^4-(W170+273)^4)</f>
        <v>0</v>
      </c>
      <c r="AF170">
        <f>U170+AE170+AC170+AD170</f>
        <v>0</v>
      </c>
      <c r="AG170">
        <f>DX170*AU170*(DS170-DR170*(1000-AU170*DU170)/(1000-AU170*DT170))/(100*DL170)</f>
        <v>0</v>
      </c>
      <c r="AH170">
        <f>1000*DX170*AU170*(DT170-DU170)/(100*DL170*(1000-AU170*DT170))</f>
        <v>0</v>
      </c>
      <c r="AI170">
        <f>(AJ170 - AK170 - DY170*1E3/(8.314*(EA170+273.15)) * AM170/DX170 * AL170) * DX170/(100*DL170) * (1000 - DU170)/1000</f>
        <v>0</v>
      </c>
      <c r="AJ170">
        <v>965.41907016925</v>
      </c>
      <c r="AK170">
        <v>926.727963636364</v>
      </c>
      <c r="AL170">
        <v>3.26272289146985</v>
      </c>
      <c r="AM170">
        <v>64.8317152788884</v>
      </c>
      <c r="AN170">
        <f>(AP170 - AO170 + DY170*1E3/(8.314*(EA170+273.15)) * AR170/DX170 * AQ170) * DX170/(100*DL170) * 1000/(1000 - AP170)</f>
        <v>0</v>
      </c>
      <c r="AO170">
        <v>25.3622834249696</v>
      </c>
      <c r="AP170">
        <v>34.4090181818182</v>
      </c>
      <c r="AQ170">
        <v>-0.00800317313484525</v>
      </c>
      <c r="AR170">
        <v>110.920641210874</v>
      </c>
      <c r="AS170">
        <v>0</v>
      </c>
      <c r="AT170">
        <v>0</v>
      </c>
      <c r="AU170">
        <f>IF(AS170*$H$13&gt;=AW170,1.0,(AW170/(AW170-AS170*$H$13)))</f>
        <v>0</v>
      </c>
      <c r="AV170">
        <f>(AU170-1)*100</f>
        <v>0</v>
      </c>
      <c r="AW170">
        <f>MAX(0,($B$13+$C$13*EF170)/(1+$D$13*EF170)*DY170/(EA170+273)*$E$13)</f>
        <v>0</v>
      </c>
      <c r="AX170" t="s">
        <v>437</v>
      </c>
      <c r="AY170" t="s">
        <v>437</v>
      </c>
      <c r="AZ170">
        <v>0</v>
      </c>
      <c r="BA170">
        <v>0</v>
      </c>
      <c r="BB170">
        <f>1-AZ170/BA170</f>
        <v>0</v>
      </c>
      <c r="BC170">
        <v>0</v>
      </c>
      <c r="BD170" t="s">
        <v>437</v>
      </c>
      <c r="BE170" t="s">
        <v>437</v>
      </c>
      <c r="BF170">
        <v>0</v>
      </c>
      <c r="BG170">
        <v>0</v>
      </c>
      <c r="BH170">
        <f>1-BF170/BG170</f>
        <v>0</v>
      </c>
      <c r="BI170">
        <v>0.5</v>
      </c>
      <c r="BJ170">
        <f>DI170</f>
        <v>0</v>
      </c>
      <c r="BK170">
        <f>L170</f>
        <v>0</v>
      </c>
      <c r="BL170">
        <f>BH170*BI170*BJ170</f>
        <v>0</v>
      </c>
      <c r="BM170">
        <f>(BK170-BC170)/BJ170</f>
        <v>0</v>
      </c>
      <c r="BN170">
        <f>(BA170-BG170)/BG170</f>
        <v>0</v>
      </c>
      <c r="BO170">
        <f>AZ170/(BB170+AZ170/BG170)</f>
        <v>0</v>
      </c>
      <c r="BP170" t="s">
        <v>437</v>
      </c>
      <c r="BQ170">
        <v>0</v>
      </c>
      <c r="BR170">
        <f>IF(BQ170&lt;&gt;0, BQ170, BO170)</f>
        <v>0</v>
      </c>
      <c r="BS170">
        <f>1-BR170/BG170</f>
        <v>0</v>
      </c>
      <c r="BT170">
        <f>(BG170-BF170)/(BG170-BR170)</f>
        <v>0</v>
      </c>
      <c r="BU170">
        <f>(BA170-BG170)/(BA170-BR170)</f>
        <v>0</v>
      </c>
      <c r="BV170">
        <f>(BG170-BF170)/(BG170-AZ170)</f>
        <v>0</v>
      </c>
      <c r="BW170">
        <f>(BA170-BG170)/(BA170-AZ170)</f>
        <v>0</v>
      </c>
      <c r="BX170">
        <f>(BT170*BR170/BF170)</f>
        <v>0</v>
      </c>
      <c r="BY170">
        <f>(1-BX170)</f>
        <v>0</v>
      </c>
      <c r="DH170">
        <f>$B$11*EG170+$C$11*EH170+$F$11*ES170*(1-EV170)</f>
        <v>0</v>
      </c>
      <c r="DI170">
        <f>DH170*DJ170</f>
        <v>0</v>
      </c>
      <c r="DJ170">
        <f>($B$11*$D$9+$C$11*$D$9+$F$11*((FF170+EX170)/MAX(FF170+EX170+FG170, 0.1)*$I$9+FG170/MAX(FF170+EX170+FG170, 0.1)*$J$9))/($B$11+$C$11+$F$11)</f>
        <v>0</v>
      </c>
      <c r="DK170">
        <f>($B$11*$K$9+$C$11*$K$9+$F$11*((FF170+EX170)/MAX(FF170+EX170+FG170, 0.1)*$P$9+FG170/MAX(FF170+EX170+FG170, 0.1)*$Q$9))/($B$11+$C$11+$F$11)</f>
        <v>0</v>
      </c>
      <c r="DL170">
        <v>6</v>
      </c>
      <c r="DM170">
        <v>0.5</v>
      </c>
      <c r="DN170" t="s">
        <v>438</v>
      </c>
      <c r="DO170">
        <v>2</v>
      </c>
      <c r="DP170" t="b">
        <v>1</v>
      </c>
      <c r="DQ170">
        <v>1761410273.94615</v>
      </c>
      <c r="DR170">
        <v>871.830307692308</v>
      </c>
      <c r="DS170">
        <v>925.734692307692</v>
      </c>
      <c r="DT170">
        <v>34.4605230769231</v>
      </c>
      <c r="DU170">
        <v>25.3598</v>
      </c>
      <c r="DV170">
        <v>870.732846153846</v>
      </c>
      <c r="DW170">
        <v>34.1453230769231</v>
      </c>
      <c r="DX170">
        <v>499.995076923077</v>
      </c>
      <c r="DY170">
        <v>90.3023</v>
      </c>
      <c r="DZ170">
        <v>0.0358755153846154</v>
      </c>
      <c r="EA170">
        <v>36.9018846153846</v>
      </c>
      <c r="EB170">
        <v>36.0366307692308</v>
      </c>
      <c r="EC170">
        <v>999.9</v>
      </c>
      <c r="ED170">
        <v>0</v>
      </c>
      <c r="EE170">
        <v>0</v>
      </c>
      <c r="EF170">
        <v>10005.2853846154</v>
      </c>
      <c r="EG170">
        <v>0</v>
      </c>
      <c r="EH170">
        <v>1225.78076923077</v>
      </c>
      <c r="EI170">
        <v>-53.9043538461538</v>
      </c>
      <c r="EJ170">
        <v>902.945846153846</v>
      </c>
      <c r="EK170">
        <v>949.822</v>
      </c>
      <c r="EL170">
        <v>9.10073615384615</v>
      </c>
      <c r="EM170">
        <v>925.734692307692</v>
      </c>
      <c r="EN170">
        <v>25.3598</v>
      </c>
      <c r="EO170">
        <v>3.11186538461538</v>
      </c>
      <c r="EP170">
        <v>2.29004846153846</v>
      </c>
      <c r="EQ170">
        <v>24.6388923076923</v>
      </c>
      <c r="ER170">
        <v>19.6065769230769</v>
      </c>
      <c r="ES170">
        <v>1199.99923076923</v>
      </c>
      <c r="ET170">
        <v>0.966993769230769</v>
      </c>
      <c r="EU170">
        <v>0.0330059846153846</v>
      </c>
      <c r="EV170">
        <v>0</v>
      </c>
      <c r="EW170">
        <v>1422.52692307692</v>
      </c>
      <c r="EX170">
        <v>5.00059</v>
      </c>
      <c r="EY170">
        <v>17444.2846153846</v>
      </c>
      <c r="EZ170">
        <v>10358.6846153846</v>
      </c>
      <c r="FA170">
        <v>50</v>
      </c>
      <c r="FB170">
        <v>51.6007692307692</v>
      </c>
      <c r="FC170">
        <v>50.125</v>
      </c>
      <c r="FD170">
        <v>51.3556153846154</v>
      </c>
      <c r="FE170">
        <v>51.187</v>
      </c>
      <c r="FF170">
        <v>1155.55923076923</v>
      </c>
      <c r="FG170">
        <v>39.44</v>
      </c>
      <c r="FH170">
        <v>0</v>
      </c>
      <c r="FI170">
        <v>1761410242.3</v>
      </c>
      <c r="FJ170">
        <v>0</v>
      </c>
      <c r="FK170">
        <v>1422.4292</v>
      </c>
      <c r="FL170">
        <v>-5.07384615492962</v>
      </c>
      <c r="FM170">
        <v>-67.7615384981268</v>
      </c>
      <c r="FN170">
        <v>17442.768</v>
      </c>
      <c r="FO170">
        <v>15</v>
      </c>
      <c r="FP170">
        <v>0</v>
      </c>
      <c r="FQ170" t="s">
        <v>439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-54.117115</v>
      </c>
      <c r="GD170">
        <v>3.74977894736844</v>
      </c>
      <c r="GE170">
        <v>0.470887383856267</v>
      </c>
      <c r="GF170">
        <v>0</v>
      </c>
      <c r="GG170">
        <v>1422.82588235294</v>
      </c>
      <c r="GH170">
        <v>-5.96638655603808</v>
      </c>
      <c r="GI170">
        <v>0.629173676794386</v>
      </c>
      <c r="GJ170">
        <v>-1</v>
      </c>
      <c r="GK170">
        <v>9.1177075</v>
      </c>
      <c r="GL170">
        <v>-0.433353834586472</v>
      </c>
      <c r="GM170">
        <v>0.0416650623274463</v>
      </c>
      <c r="GN170">
        <v>0</v>
      </c>
      <c r="GO170">
        <v>0</v>
      </c>
      <c r="GP170">
        <v>2</v>
      </c>
      <c r="GQ170" t="s">
        <v>473</v>
      </c>
      <c r="GR170">
        <v>3.13025</v>
      </c>
      <c r="GS170">
        <v>2.71372</v>
      </c>
      <c r="GT170">
        <v>0.150053</v>
      </c>
      <c r="GU170">
        <v>0.155889</v>
      </c>
      <c r="GV170">
        <v>0.129739</v>
      </c>
      <c r="GW170">
        <v>0.104805</v>
      </c>
      <c r="GX170">
        <v>31328.8</v>
      </c>
      <c r="GY170">
        <v>33100.5</v>
      </c>
      <c r="GZ170">
        <v>33415.2</v>
      </c>
      <c r="HA170">
        <v>35572.9</v>
      </c>
      <c r="HB170">
        <v>41288.3</v>
      </c>
      <c r="HC170">
        <v>45807.7</v>
      </c>
      <c r="HD170">
        <v>52298</v>
      </c>
      <c r="HE170">
        <v>56928.4</v>
      </c>
      <c r="HF170">
        <v>1.8155</v>
      </c>
      <c r="HG170">
        <v>1.67663</v>
      </c>
      <c r="HH170">
        <v>-0.0126064</v>
      </c>
      <c r="HI170">
        <v>0</v>
      </c>
      <c r="HJ170">
        <v>36.24</v>
      </c>
      <c r="HK170">
        <v>999.9</v>
      </c>
      <c r="HL170">
        <v>58.876</v>
      </c>
      <c r="HM170">
        <v>28.883</v>
      </c>
      <c r="HN170">
        <v>26.0437</v>
      </c>
      <c r="HO170">
        <v>56.3791</v>
      </c>
      <c r="HP170">
        <v>43.734</v>
      </c>
      <c r="HQ170">
        <v>1</v>
      </c>
      <c r="HR170">
        <v>1.09064</v>
      </c>
      <c r="HS170">
        <v>3.69433</v>
      </c>
      <c r="HT170">
        <v>20.0953</v>
      </c>
      <c r="HU170">
        <v>5.19063</v>
      </c>
      <c r="HV170">
        <v>12.0099</v>
      </c>
      <c r="HW170">
        <v>4.9727</v>
      </c>
      <c r="HX170">
        <v>3.29497</v>
      </c>
      <c r="HY170">
        <v>9999</v>
      </c>
      <c r="HZ170">
        <v>9999</v>
      </c>
      <c r="IA170">
        <v>999.9</v>
      </c>
      <c r="IB170">
        <v>9999</v>
      </c>
      <c r="IC170">
        <v>1.86318</v>
      </c>
      <c r="ID170">
        <v>1.8681</v>
      </c>
      <c r="IE170">
        <v>1.86783</v>
      </c>
      <c r="IF170">
        <v>1.86902</v>
      </c>
      <c r="IG170">
        <v>1.86981</v>
      </c>
      <c r="IH170">
        <v>1.8659</v>
      </c>
      <c r="II170">
        <v>1.86701</v>
      </c>
      <c r="IJ170">
        <v>1.8684</v>
      </c>
      <c r="IK170">
        <v>5</v>
      </c>
      <c r="IL170">
        <v>0</v>
      </c>
      <c r="IM170">
        <v>0</v>
      </c>
      <c r="IN170">
        <v>0</v>
      </c>
      <c r="IO170" t="s">
        <v>441</v>
      </c>
      <c r="IP170" t="s">
        <v>442</v>
      </c>
      <c r="IQ170" t="s">
        <v>443</v>
      </c>
      <c r="IR170" t="s">
        <v>443</v>
      </c>
      <c r="IS170" t="s">
        <v>443</v>
      </c>
      <c r="IT170" t="s">
        <v>443</v>
      </c>
      <c r="IU170">
        <v>0</v>
      </c>
      <c r="IV170">
        <v>100</v>
      </c>
      <c r="IW170">
        <v>100</v>
      </c>
      <c r="IX170">
        <v>1.097</v>
      </c>
      <c r="IY170">
        <v>0.3152</v>
      </c>
      <c r="IZ170">
        <v>1.09748391826392</v>
      </c>
      <c r="JA170">
        <v>0</v>
      </c>
      <c r="JB170">
        <v>0</v>
      </c>
      <c r="JC170">
        <v>0</v>
      </c>
      <c r="JD170">
        <v>0.315191680746845</v>
      </c>
      <c r="JE170">
        <v>0</v>
      </c>
      <c r="JF170">
        <v>0</v>
      </c>
      <c r="JG170">
        <v>0</v>
      </c>
      <c r="JH170">
        <v>5</v>
      </c>
      <c r="JI170">
        <v>2273</v>
      </c>
      <c r="JJ170">
        <v>0</v>
      </c>
      <c r="JK170">
        <v>25</v>
      </c>
      <c r="JL170">
        <v>29356838</v>
      </c>
      <c r="JM170">
        <v>29356838</v>
      </c>
      <c r="JN170">
        <v>1.97388</v>
      </c>
      <c r="JO170">
        <v>2.60986</v>
      </c>
      <c r="JP170">
        <v>1.54785</v>
      </c>
      <c r="JQ170">
        <v>2.32056</v>
      </c>
      <c r="JR170">
        <v>1.64673</v>
      </c>
      <c r="JS170">
        <v>2.27051</v>
      </c>
      <c r="JT170">
        <v>33.0875</v>
      </c>
      <c r="JU170">
        <v>24.1838</v>
      </c>
      <c r="JV170">
        <v>18</v>
      </c>
      <c r="JW170">
        <v>503.033</v>
      </c>
      <c r="JX170">
        <v>406.229</v>
      </c>
      <c r="JY170">
        <v>31.9245</v>
      </c>
      <c r="JZ170">
        <v>40.2958</v>
      </c>
      <c r="KA170">
        <v>30.0013</v>
      </c>
      <c r="KB170">
        <v>39.8616</v>
      </c>
      <c r="KC170">
        <v>39.7522</v>
      </c>
      <c r="KD170">
        <v>39.6568</v>
      </c>
      <c r="KE170">
        <v>0</v>
      </c>
      <c r="KF170">
        <v>100</v>
      </c>
      <c r="KG170">
        <v>31.9177</v>
      </c>
      <c r="KH170">
        <v>974.316</v>
      </c>
      <c r="KI170">
        <v>34.6858</v>
      </c>
      <c r="KJ170">
        <v>94.9457</v>
      </c>
      <c r="KK170">
        <v>92.1897</v>
      </c>
    </row>
    <row r="171" spans="1:297">
      <c r="A171">
        <v>155</v>
      </c>
      <c r="B171">
        <v>1761410287.1</v>
      </c>
      <c r="C171">
        <v>2106.09999990463</v>
      </c>
      <c r="D171" t="s">
        <v>753</v>
      </c>
      <c r="E171" t="s">
        <v>754</v>
      </c>
      <c r="F171">
        <v>5</v>
      </c>
      <c r="G171" t="s">
        <v>638</v>
      </c>
      <c r="H171" t="s">
        <v>436</v>
      </c>
      <c r="I171">
        <v>1761410278.94615</v>
      </c>
      <c r="J171">
        <f>(K171)/1000</f>
        <v>0</v>
      </c>
      <c r="K171">
        <f>IF(DP171, AN171, AH171)</f>
        <v>0</v>
      </c>
      <c r="L171">
        <f>IF(DP171, AI171, AG171)</f>
        <v>0</v>
      </c>
      <c r="M171">
        <f>DR171 - IF(AU171&gt;1, L171*DL171*100.0/(AW171), 0)</f>
        <v>0</v>
      </c>
      <c r="N171">
        <f>((T171-J171/2)*M171-L171)/(T171+J171/2)</f>
        <v>0</v>
      </c>
      <c r="O171">
        <f>N171*(DY171+DZ171)/1000.0</f>
        <v>0</v>
      </c>
      <c r="P171">
        <f>(DR171 - IF(AU171&gt;1, L171*DL171*100.0/(AW171), 0))*(DY171+DZ171)/1000.0</f>
        <v>0</v>
      </c>
      <c r="Q171">
        <f>2.0/((1/S171-1/R171)+SIGN(S171)*SQRT((1/S171-1/R171)*(1/S171-1/R171) + 4*DM171/((DM171+1)*(DM171+1))*(2*1/S171*1/R171-1/R171*1/R171)))</f>
        <v>0</v>
      </c>
      <c r="R171">
        <f>IF(LEFT(DN171,1)&lt;&gt;"0",IF(LEFT(DN171,1)="1",3.0,DO171),$D$5+$E$5*(EF171*DY171/($K$5*1000))+$F$5*(EF171*DY171/($K$5*1000))*MAX(MIN(DL171,$J$5),$I$5)*MAX(MIN(DL171,$J$5),$I$5)+$G$5*MAX(MIN(DL171,$J$5),$I$5)*(EF171*DY171/($K$5*1000))+$H$5*(EF171*DY171/($K$5*1000))*(EF171*DY171/($K$5*1000)))</f>
        <v>0</v>
      </c>
      <c r="S171">
        <f>J171*(1000-(1000*0.61365*exp(17.502*W171/(240.97+W171))/(DY171+DZ171)+DT171)/2)/(1000*0.61365*exp(17.502*W171/(240.97+W171))/(DY171+DZ171)-DT171)</f>
        <v>0</v>
      </c>
      <c r="T171">
        <f>1/((DM171+1)/(Q171/1.6)+1/(R171/1.37)) + DM171/((DM171+1)/(Q171/1.6) + DM171/(R171/1.37))</f>
        <v>0</v>
      </c>
      <c r="U171">
        <f>(DH171*DK171)</f>
        <v>0</v>
      </c>
      <c r="V171">
        <f>(EA171+(U171+2*0.95*5.67E-8*(((EA171+$B$7)+273)^4-(EA171+273)^4)-44100*J171)/(1.84*29.3*R171+8*0.95*5.67E-8*(EA171+273)^3))</f>
        <v>0</v>
      </c>
      <c r="W171">
        <f>($C$7*EB171+$D$7*EC171+$E$7*V171)</f>
        <v>0</v>
      </c>
      <c r="X171">
        <f>0.61365*exp(17.502*W171/(240.97+W171))</f>
        <v>0</v>
      </c>
      <c r="Y171">
        <f>(Z171/AA171*100)</f>
        <v>0</v>
      </c>
      <c r="Z171">
        <f>DT171*(DY171+DZ171)/1000</f>
        <v>0</v>
      </c>
      <c r="AA171">
        <f>0.61365*exp(17.502*EA171/(240.97+EA171))</f>
        <v>0</v>
      </c>
      <c r="AB171">
        <f>(X171-DT171*(DY171+DZ171)/1000)</f>
        <v>0</v>
      </c>
      <c r="AC171">
        <f>(-J171*44100)</f>
        <v>0</v>
      </c>
      <c r="AD171">
        <f>2*29.3*R171*0.92*(EA171-W171)</f>
        <v>0</v>
      </c>
      <c r="AE171">
        <f>2*0.95*5.67E-8*(((EA171+$B$7)+273)^4-(W171+273)^4)</f>
        <v>0</v>
      </c>
      <c r="AF171">
        <f>U171+AE171+AC171+AD171</f>
        <v>0</v>
      </c>
      <c r="AG171">
        <f>DX171*AU171*(DS171-DR171*(1000-AU171*DU171)/(1000-AU171*DT171))/(100*DL171)</f>
        <v>0</v>
      </c>
      <c r="AH171">
        <f>1000*DX171*AU171*(DT171-DU171)/(100*DL171*(1000-AU171*DT171))</f>
        <v>0</v>
      </c>
      <c r="AI171">
        <f>(AJ171 - AK171 - DY171*1E3/(8.314*(EA171+273.15)) * AM171/DX171 * AL171) * DX171/(100*DL171) * (1000 - DU171)/1000</f>
        <v>0</v>
      </c>
      <c r="AJ171">
        <v>981.505280161591</v>
      </c>
      <c r="AK171">
        <v>942.641618181818</v>
      </c>
      <c r="AL171">
        <v>3.18578181944758</v>
      </c>
      <c r="AM171">
        <v>64.8317152788884</v>
      </c>
      <c r="AN171">
        <f>(AP171 - AO171 + DY171*1E3/(8.314*(EA171+273.15)) * AR171/DX171 * AQ171) * DX171/(100*DL171) * 1000/(1000 - AP171)</f>
        <v>0</v>
      </c>
      <c r="AO171">
        <v>25.3634520755192</v>
      </c>
      <c r="AP171">
        <v>34.3825654545455</v>
      </c>
      <c r="AQ171">
        <v>-0.00533849969310797</v>
      </c>
      <c r="AR171">
        <v>110.920641210874</v>
      </c>
      <c r="AS171">
        <v>0</v>
      </c>
      <c r="AT171">
        <v>0</v>
      </c>
      <c r="AU171">
        <f>IF(AS171*$H$13&gt;=AW171,1.0,(AW171/(AW171-AS171*$H$13)))</f>
        <v>0</v>
      </c>
      <c r="AV171">
        <f>(AU171-1)*100</f>
        <v>0</v>
      </c>
      <c r="AW171">
        <f>MAX(0,($B$13+$C$13*EF171)/(1+$D$13*EF171)*DY171/(EA171+273)*$E$13)</f>
        <v>0</v>
      </c>
      <c r="AX171" t="s">
        <v>437</v>
      </c>
      <c r="AY171" t="s">
        <v>437</v>
      </c>
      <c r="AZ171">
        <v>0</v>
      </c>
      <c r="BA171">
        <v>0</v>
      </c>
      <c r="BB171">
        <f>1-AZ171/BA171</f>
        <v>0</v>
      </c>
      <c r="BC171">
        <v>0</v>
      </c>
      <c r="BD171" t="s">
        <v>437</v>
      </c>
      <c r="BE171" t="s">
        <v>437</v>
      </c>
      <c r="BF171">
        <v>0</v>
      </c>
      <c r="BG171">
        <v>0</v>
      </c>
      <c r="BH171">
        <f>1-BF171/BG171</f>
        <v>0</v>
      </c>
      <c r="BI171">
        <v>0.5</v>
      </c>
      <c r="BJ171">
        <f>DI171</f>
        <v>0</v>
      </c>
      <c r="BK171">
        <f>L171</f>
        <v>0</v>
      </c>
      <c r="BL171">
        <f>BH171*BI171*BJ171</f>
        <v>0</v>
      </c>
      <c r="BM171">
        <f>(BK171-BC171)/BJ171</f>
        <v>0</v>
      </c>
      <c r="BN171">
        <f>(BA171-BG171)/BG171</f>
        <v>0</v>
      </c>
      <c r="BO171">
        <f>AZ171/(BB171+AZ171/BG171)</f>
        <v>0</v>
      </c>
      <c r="BP171" t="s">
        <v>437</v>
      </c>
      <c r="BQ171">
        <v>0</v>
      </c>
      <c r="BR171">
        <f>IF(BQ171&lt;&gt;0, BQ171, BO171)</f>
        <v>0</v>
      </c>
      <c r="BS171">
        <f>1-BR171/BG171</f>
        <v>0</v>
      </c>
      <c r="BT171">
        <f>(BG171-BF171)/(BG171-BR171)</f>
        <v>0</v>
      </c>
      <c r="BU171">
        <f>(BA171-BG171)/(BA171-BR171)</f>
        <v>0</v>
      </c>
      <c r="BV171">
        <f>(BG171-BF171)/(BG171-AZ171)</f>
        <v>0</v>
      </c>
      <c r="BW171">
        <f>(BA171-BG171)/(BA171-AZ171)</f>
        <v>0</v>
      </c>
      <c r="BX171">
        <f>(BT171*BR171/BF171)</f>
        <v>0</v>
      </c>
      <c r="BY171">
        <f>(1-BX171)</f>
        <v>0</v>
      </c>
      <c r="DH171">
        <f>$B$11*EG171+$C$11*EH171+$F$11*ES171*(1-EV171)</f>
        <v>0</v>
      </c>
      <c r="DI171">
        <f>DH171*DJ171</f>
        <v>0</v>
      </c>
      <c r="DJ171">
        <f>($B$11*$D$9+$C$11*$D$9+$F$11*((FF171+EX171)/MAX(FF171+EX171+FG171, 0.1)*$I$9+FG171/MAX(FF171+EX171+FG171, 0.1)*$J$9))/($B$11+$C$11+$F$11)</f>
        <v>0</v>
      </c>
      <c r="DK171">
        <f>($B$11*$K$9+$C$11*$K$9+$F$11*((FF171+EX171)/MAX(FF171+EX171+FG171, 0.1)*$P$9+FG171/MAX(FF171+EX171+FG171, 0.1)*$Q$9))/($B$11+$C$11+$F$11)</f>
        <v>0</v>
      </c>
      <c r="DL171">
        <v>6</v>
      </c>
      <c r="DM171">
        <v>0.5</v>
      </c>
      <c r="DN171" t="s">
        <v>438</v>
      </c>
      <c r="DO171">
        <v>2</v>
      </c>
      <c r="DP171" t="b">
        <v>1</v>
      </c>
      <c r="DQ171">
        <v>1761410278.94615</v>
      </c>
      <c r="DR171">
        <v>887.843923076923</v>
      </c>
      <c r="DS171">
        <v>941.811076923077</v>
      </c>
      <c r="DT171">
        <v>34.4273615384615</v>
      </c>
      <c r="DU171">
        <v>25.3615230769231</v>
      </c>
      <c r="DV171">
        <v>886.746615384616</v>
      </c>
      <c r="DW171">
        <v>34.1121615384615</v>
      </c>
      <c r="DX171">
        <v>499.994384615385</v>
      </c>
      <c r="DY171">
        <v>90.3030692307692</v>
      </c>
      <c r="DZ171">
        <v>0.0358303923076923</v>
      </c>
      <c r="EA171">
        <v>36.8951692307692</v>
      </c>
      <c r="EB171">
        <v>36.0361</v>
      </c>
      <c r="EC171">
        <v>999.9</v>
      </c>
      <c r="ED171">
        <v>0</v>
      </c>
      <c r="EE171">
        <v>0</v>
      </c>
      <c r="EF171">
        <v>10022.6507692308</v>
      </c>
      <c r="EG171">
        <v>0</v>
      </c>
      <c r="EH171">
        <v>1225.73307692308</v>
      </c>
      <c r="EI171">
        <v>-53.9670923076923</v>
      </c>
      <c r="EJ171">
        <v>919.499461538462</v>
      </c>
      <c r="EK171">
        <v>966.318307692308</v>
      </c>
      <c r="EL171">
        <v>9.06585769230769</v>
      </c>
      <c r="EM171">
        <v>941.811076923077</v>
      </c>
      <c r="EN171">
        <v>25.3615230769231</v>
      </c>
      <c r="EO171">
        <v>3.10889692307692</v>
      </c>
      <c r="EP171">
        <v>2.29022230769231</v>
      </c>
      <c r="EQ171">
        <v>24.6229307692308</v>
      </c>
      <c r="ER171">
        <v>19.6078076923077</v>
      </c>
      <c r="ES171">
        <v>1200.01769230769</v>
      </c>
      <c r="ET171">
        <v>0.966994461538462</v>
      </c>
      <c r="EU171">
        <v>0.0330053307692308</v>
      </c>
      <c r="EV171">
        <v>0</v>
      </c>
      <c r="EW171">
        <v>1422.14230769231</v>
      </c>
      <c r="EX171">
        <v>5.00059</v>
      </c>
      <c r="EY171">
        <v>17439.4769230769</v>
      </c>
      <c r="EZ171">
        <v>10358.8461538462</v>
      </c>
      <c r="FA171">
        <v>50</v>
      </c>
      <c r="FB171">
        <v>51.6201538461538</v>
      </c>
      <c r="FC171">
        <v>50.125</v>
      </c>
      <c r="FD171">
        <v>51.3701538461538</v>
      </c>
      <c r="FE171">
        <v>51.2063846153846</v>
      </c>
      <c r="FF171">
        <v>1155.57769230769</v>
      </c>
      <c r="FG171">
        <v>39.44</v>
      </c>
      <c r="FH171">
        <v>0</v>
      </c>
      <c r="FI171">
        <v>1761410247.1</v>
      </c>
      <c r="FJ171">
        <v>0</v>
      </c>
      <c r="FK171">
        <v>1421.9908</v>
      </c>
      <c r="FL171">
        <v>-5.67923077527937</v>
      </c>
      <c r="FM171">
        <v>-61.5692309103202</v>
      </c>
      <c r="FN171">
        <v>17437.808</v>
      </c>
      <c r="FO171">
        <v>15</v>
      </c>
      <c r="FP171">
        <v>0</v>
      </c>
      <c r="FQ171" t="s">
        <v>439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-53.9419761904762</v>
      </c>
      <c r="GD171">
        <v>0.628909090909191</v>
      </c>
      <c r="GE171">
        <v>0.439927457120312</v>
      </c>
      <c r="GF171">
        <v>0</v>
      </c>
      <c r="GG171">
        <v>1422.33264705882</v>
      </c>
      <c r="GH171">
        <v>-5.42536286686674</v>
      </c>
      <c r="GI171">
        <v>0.577404480633876</v>
      </c>
      <c r="GJ171">
        <v>-1</v>
      </c>
      <c r="GK171">
        <v>9.08628714285714</v>
      </c>
      <c r="GL171">
        <v>-0.424184415584409</v>
      </c>
      <c r="GM171">
        <v>0.0428456392338888</v>
      </c>
      <c r="GN171">
        <v>0</v>
      </c>
      <c r="GO171">
        <v>0</v>
      </c>
      <c r="GP171">
        <v>2</v>
      </c>
      <c r="GQ171" t="s">
        <v>473</v>
      </c>
      <c r="GR171">
        <v>3.13052</v>
      </c>
      <c r="GS171">
        <v>2.71376</v>
      </c>
      <c r="GT171">
        <v>0.151781</v>
      </c>
      <c r="GU171">
        <v>0.157762</v>
      </c>
      <c r="GV171">
        <v>0.129653</v>
      </c>
      <c r="GW171">
        <v>0.104807</v>
      </c>
      <c r="GX171">
        <v>31264.2</v>
      </c>
      <c r="GY171">
        <v>33025.5</v>
      </c>
      <c r="GZ171">
        <v>33414.4</v>
      </c>
      <c r="HA171">
        <v>35571.5</v>
      </c>
      <c r="HB171">
        <v>41292.3</v>
      </c>
      <c r="HC171">
        <v>45806.2</v>
      </c>
      <c r="HD171">
        <v>52297.6</v>
      </c>
      <c r="HE171">
        <v>56926.3</v>
      </c>
      <c r="HF171">
        <v>1.8155</v>
      </c>
      <c r="HG171">
        <v>1.67623</v>
      </c>
      <c r="HH171">
        <v>-0.0127852</v>
      </c>
      <c r="HI171">
        <v>0</v>
      </c>
      <c r="HJ171">
        <v>36.2391</v>
      </c>
      <c r="HK171">
        <v>999.9</v>
      </c>
      <c r="HL171">
        <v>58.876</v>
      </c>
      <c r="HM171">
        <v>28.862</v>
      </c>
      <c r="HN171">
        <v>26.0107</v>
      </c>
      <c r="HO171">
        <v>55.9691</v>
      </c>
      <c r="HP171">
        <v>43.4896</v>
      </c>
      <c r="HQ171">
        <v>1</v>
      </c>
      <c r="HR171">
        <v>1.09198</v>
      </c>
      <c r="HS171">
        <v>3.70484</v>
      </c>
      <c r="HT171">
        <v>20.0954</v>
      </c>
      <c r="HU171">
        <v>5.19123</v>
      </c>
      <c r="HV171">
        <v>12.0099</v>
      </c>
      <c r="HW171">
        <v>4.97285</v>
      </c>
      <c r="HX171">
        <v>3.29497</v>
      </c>
      <c r="HY171">
        <v>9999</v>
      </c>
      <c r="HZ171">
        <v>9999</v>
      </c>
      <c r="IA171">
        <v>999.9</v>
      </c>
      <c r="IB171">
        <v>9999</v>
      </c>
      <c r="IC171">
        <v>1.8632</v>
      </c>
      <c r="ID171">
        <v>1.86813</v>
      </c>
      <c r="IE171">
        <v>1.86783</v>
      </c>
      <c r="IF171">
        <v>1.86904</v>
      </c>
      <c r="IG171">
        <v>1.86981</v>
      </c>
      <c r="IH171">
        <v>1.86592</v>
      </c>
      <c r="II171">
        <v>1.86701</v>
      </c>
      <c r="IJ171">
        <v>1.86838</v>
      </c>
      <c r="IK171">
        <v>5</v>
      </c>
      <c r="IL171">
        <v>0</v>
      </c>
      <c r="IM171">
        <v>0</v>
      </c>
      <c r="IN171">
        <v>0</v>
      </c>
      <c r="IO171" t="s">
        <v>441</v>
      </c>
      <c r="IP171" t="s">
        <v>442</v>
      </c>
      <c r="IQ171" t="s">
        <v>443</v>
      </c>
      <c r="IR171" t="s">
        <v>443</v>
      </c>
      <c r="IS171" t="s">
        <v>443</v>
      </c>
      <c r="IT171" t="s">
        <v>443</v>
      </c>
      <c r="IU171">
        <v>0</v>
      </c>
      <c r="IV171">
        <v>100</v>
      </c>
      <c r="IW171">
        <v>100</v>
      </c>
      <c r="IX171">
        <v>1.097</v>
      </c>
      <c r="IY171">
        <v>0.3152</v>
      </c>
      <c r="IZ171">
        <v>1.09748391826392</v>
      </c>
      <c r="JA171">
        <v>0</v>
      </c>
      <c r="JB171">
        <v>0</v>
      </c>
      <c r="JC171">
        <v>0</v>
      </c>
      <c r="JD171">
        <v>0.315191680746845</v>
      </c>
      <c r="JE171">
        <v>0</v>
      </c>
      <c r="JF171">
        <v>0</v>
      </c>
      <c r="JG171">
        <v>0</v>
      </c>
      <c r="JH171">
        <v>5</v>
      </c>
      <c r="JI171">
        <v>2273</v>
      </c>
      <c r="JJ171">
        <v>0</v>
      </c>
      <c r="JK171">
        <v>25</v>
      </c>
      <c r="JL171">
        <v>29356838.1</v>
      </c>
      <c r="JM171">
        <v>29356838.1</v>
      </c>
      <c r="JN171">
        <v>2.00317</v>
      </c>
      <c r="JO171">
        <v>2.60864</v>
      </c>
      <c r="JP171">
        <v>1.54785</v>
      </c>
      <c r="JQ171">
        <v>2.32178</v>
      </c>
      <c r="JR171">
        <v>1.64673</v>
      </c>
      <c r="JS171">
        <v>2.33765</v>
      </c>
      <c r="JT171">
        <v>33.0875</v>
      </c>
      <c r="JU171">
        <v>24.1838</v>
      </c>
      <c r="JV171">
        <v>18</v>
      </c>
      <c r="JW171">
        <v>503.145</v>
      </c>
      <c r="JX171">
        <v>406.078</v>
      </c>
      <c r="JY171">
        <v>31.8907</v>
      </c>
      <c r="JZ171">
        <v>40.3107</v>
      </c>
      <c r="KA171">
        <v>30.0013</v>
      </c>
      <c r="KB171">
        <v>39.8772</v>
      </c>
      <c r="KC171">
        <v>39.7676</v>
      </c>
      <c r="KD171">
        <v>40.1854</v>
      </c>
      <c r="KE171">
        <v>0</v>
      </c>
      <c r="KF171">
        <v>100</v>
      </c>
      <c r="KG171">
        <v>31.8841</v>
      </c>
      <c r="KH171">
        <v>987.884</v>
      </c>
      <c r="KI171">
        <v>34.6858</v>
      </c>
      <c r="KJ171">
        <v>94.9444</v>
      </c>
      <c r="KK171">
        <v>92.1863</v>
      </c>
    </row>
    <row r="172" spans="1:297">
      <c r="A172">
        <v>156</v>
      </c>
      <c r="B172">
        <v>1761410292.1</v>
      </c>
      <c r="C172">
        <v>2111.09999990463</v>
      </c>
      <c r="D172" t="s">
        <v>755</v>
      </c>
      <c r="E172" t="s">
        <v>756</v>
      </c>
      <c r="F172">
        <v>5</v>
      </c>
      <c r="G172" t="s">
        <v>638</v>
      </c>
      <c r="H172" t="s">
        <v>436</v>
      </c>
      <c r="I172">
        <v>1761410283.94615</v>
      </c>
      <c r="J172">
        <f>(K172)/1000</f>
        <v>0</v>
      </c>
      <c r="K172">
        <f>IF(DP172, AN172, AH172)</f>
        <v>0</v>
      </c>
      <c r="L172">
        <f>IF(DP172, AI172, AG172)</f>
        <v>0</v>
      </c>
      <c r="M172">
        <f>DR172 - IF(AU172&gt;1, L172*DL172*100.0/(AW172), 0)</f>
        <v>0</v>
      </c>
      <c r="N172">
        <f>((T172-J172/2)*M172-L172)/(T172+J172/2)</f>
        <v>0</v>
      </c>
      <c r="O172">
        <f>N172*(DY172+DZ172)/1000.0</f>
        <v>0</v>
      </c>
      <c r="P172">
        <f>(DR172 - IF(AU172&gt;1, L172*DL172*100.0/(AW172), 0))*(DY172+DZ172)/1000.0</f>
        <v>0</v>
      </c>
      <c r="Q172">
        <f>2.0/((1/S172-1/R172)+SIGN(S172)*SQRT((1/S172-1/R172)*(1/S172-1/R172) + 4*DM172/((DM172+1)*(DM172+1))*(2*1/S172*1/R172-1/R172*1/R172)))</f>
        <v>0</v>
      </c>
      <c r="R172">
        <f>IF(LEFT(DN172,1)&lt;&gt;"0",IF(LEFT(DN172,1)="1",3.0,DO172),$D$5+$E$5*(EF172*DY172/($K$5*1000))+$F$5*(EF172*DY172/($K$5*1000))*MAX(MIN(DL172,$J$5),$I$5)*MAX(MIN(DL172,$J$5),$I$5)+$G$5*MAX(MIN(DL172,$J$5),$I$5)*(EF172*DY172/($K$5*1000))+$H$5*(EF172*DY172/($K$5*1000))*(EF172*DY172/($K$5*1000)))</f>
        <v>0</v>
      </c>
      <c r="S172">
        <f>J172*(1000-(1000*0.61365*exp(17.502*W172/(240.97+W172))/(DY172+DZ172)+DT172)/2)/(1000*0.61365*exp(17.502*W172/(240.97+W172))/(DY172+DZ172)-DT172)</f>
        <v>0</v>
      </c>
      <c r="T172">
        <f>1/((DM172+1)/(Q172/1.6)+1/(R172/1.37)) + DM172/((DM172+1)/(Q172/1.6) + DM172/(R172/1.37))</f>
        <v>0</v>
      </c>
      <c r="U172">
        <f>(DH172*DK172)</f>
        <v>0</v>
      </c>
      <c r="V172">
        <f>(EA172+(U172+2*0.95*5.67E-8*(((EA172+$B$7)+273)^4-(EA172+273)^4)-44100*J172)/(1.84*29.3*R172+8*0.95*5.67E-8*(EA172+273)^3))</f>
        <v>0</v>
      </c>
      <c r="W172">
        <f>($C$7*EB172+$D$7*EC172+$E$7*V172)</f>
        <v>0</v>
      </c>
      <c r="X172">
        <f>0.61365*exp(17.502*W172/(240.97+W172))</f>
        <v>0</v>
      </c>
      <c r="Y172">
        <f>(Z172/AA172*100)</f>
        <v>0</v>
      </c>
      <c r="Z172">
        <f>DT172*(DY172+DZ172)/1000</f>
        <v>0</v>
      </c>
      <c r="AA172">
        <f>0.61365*exp(17.502*EA172/(240.97+EA172))</f>
        <v>0</v>
      </c>
      <c r="AB172">
        <f>(X172-DT172*(DY172+DZ172)/1000)</f>
        <v>0</v>
      </c>
      <c r="AC172">
        <f>(-J172*44100)</f>
        <v>0</v>
      </c>
      <c r="AD172">
        <f>2*29.3*R172*0.92*(EA172-W172)</f>
        <v>0</v>
      </c>
      <c r="AE172">
        <f>2*0.95*5.67E-8*(((EA172+$B$7)+273)^4-(W172+273)^4)</f>
        <v>0</v>
      </c>
      <c r="AF172">
        <f>U172+AE172+AC172+AD172</f>
        <v>0</v>
      </c>
      <c r="AG172">
        <f>DX172*AU172*(DS172-DR172*(1000-AU172*DU172)/(1000-AU172*DT172))/(100*DL172)</f>
        <v>0</v>
      </c>
      <c r="AH172">
        <f>1000*DX172*AU172*(DT172-DU172)/(100*DL172*(1000-AU172*DT172))</f>
        <v>0</v>
      </c>
      <c r="AI172">
        <f>(AJ172 - AK172 - DY172*1E3/(8.314*(EA172+273.15)) * AM172/DX172 * AL172) * DX172/(100*DL172) * (1000 - DU172)/1000</f>
        <v>0</v>
      </c>
      <c r="AJ172">
        <v>999.559583897634</v>
      </c>
      <c r="AK172">
        <v>959.809521212121</v>
      </c>
      <c r="AL172">
        <v>3.4349274062784</v>
      </c>
      <c r="AM172">
        <v>64.8317152788884</v>
      </c>
      <c r="AN172">
        <f>(AP172 - AO172 + DY172*1E3/(8.314*(EA172+273.15)) * AR172/DX172 * AQ172) * DX172/(100*DL172) * 1000/(1000 - AP172)</f>
        <v>0</v>
      </c>
      <c r="AO172">
        <v>25.3654414231953</v>
      </c>
      <c r="AP172">
        <v>34.3469375757575</v>
      </c>
      <c r="AQ172">
        <v>-0.00682410428208733</v>
      </c>
      <c r="AR172">
        <v>110.920641210874</v>
      </c>
      <c r="AS172">
        <v>0</v>
      </c>
      <c r="AT172">
        <v>0</v>
      </c>
      <c r="AU172">
        <f>IF(AS172*$H$13&gt;=AW172,1.0,(AW172/(AW172-AS172*$H$13)))</f>
        <v>0</v>
      </c>
      <c r="AV172">
        <f>(AU172-1)*100</f>
        <v>0</v>
      </c>
      <c r="AW172">
        <f>MAX(0,($B$13+$C$13*EF172)/(1+$D$13*EF172)*DY172/(EA172+273)*$E$13)</f>
        <v>0</v>
      </c>
      <c r="AX172" t="s">
        <v>437</v>
      </c>
      <c r="AY172" t="s">
        <v>437</v>
      </c>
      <c r="AZ172">
        <v>0</v>
      </c>
      <c r="BA172">
        <v>0</v>
      </c>
      <c r="BB172">
        <f>1-AZ172/BA172</f>
        <v>0</v>
      </c>
      <c r="BC172">
        <v>0</v>
      </c>
      <c r="BD172" t="s">
        <v>437</v>
      </c>
      <c r="BE172" t="s">
        <v>437</v>
      </c>
      <c r="BF172">
        <v>0</v>
      </c>
      <c r="BG172">
        <v>0</v>
      </c>
      <c r="BH172">
        <f>1-BF172/BG172</f>
        <v>0</v>
      </c>
      <c r="BI172">
        <v>0.5</v>
      </c>
      <c r="BJ172">
        <f>DI172</f>
        <v>0</v>
      </c>
      <c r="BK172">
        <f>L172</f>
        <v>0</v>
      </c>
      <c r="BL172">
        <f>BH172*BI172*BJ172</f>
        <v>0</v>
      </c>
      <c r="BM172">
        <f>(BK172-BC172)/BJ172</f>
        <v>0</v>
      </c>
      <c r="BN172">
        <f>(BA172-BG172)/BG172</f>
        <v>0</v>
      </c>
      <c r="BO172">
        <f>AZ172/(BB172+AZ172/BG172)</f>
        <v>0</v>
      </c>
      <c r="BP172" t="s">
        <v>437</v>
      </c>
      <c r="BQ172">
        <v>0</v>
      </c>
      <c r="BR172">
        <f>IF(BQ172&lt;&gt;0, BQ172, BO172)</f>
        <v>0</v>
      </c>
      <c r="BS172">
        <f>1-BR172/BG172</f>
        <v>0</v>
      </c>
      <c r="BT172">
        <f>(BG172-BF172)/(BG172-BR172)</f>
        <v>0</v>
      </c>
      <c r="BU172">
        <f>(BA172-BG172)/(BA172-BR172)</f>
        <v>0</v>
      </c>
      <c r="BV172">
        <f>(BG172-BF172)/(BG172-AZ172)</f>
        <v>0</v>
      </c>
      <c r="BW172">
        <f>(BA172-BG172)/(BA172-AZ172)</f>
        <v>0</v>
      </c>
      <c r="BX172">
        <f>(BT172*BR172/BF172)</f>
        <v>0</v>
      </c>
      <c r="BY172">
        <f>(1-BX172)</f>
        <v>0</v>
      </c>
      <c r="DH172">
        <f>$B$11*EG172+$C$11*EH172+$F$11*ES172*(1-EV172)</f>
        <v>0</v>
      </c>
      <c r="DI172">
        <f>DH172*DJ172</f>
        <v>0</v>
      </c>
      <c r="DJ172">
        <f>($B$11*$D$9+$C$11*$D$9+$F$11*((FF172+EX172)/MAX(FF172+EX172+FG172, 0.1)*$I$9+FG172/MAX(FF172+EX172+FG172, 0.1)*$J$9))/($B$11+$C$11+$F$11)</f>
        <v>0</v>
      </c>
      <c r="DK172">
        <f>($B$11*$K$9+$C$11*$K$9+$F$11*((FF172+EX172)/MAX(FF172+EX172+FG172, 0.1)*$P$9+FG172/MAX(FF172+EX172+FG172, 0.1)*$Q$9))/($B$11+$C$11+$F$11)</f>
        <v>0</v>
      </c>
      <c r="DL172">
        <v>6</v>
      </c>
      <c r="DM172">
        <v>0.5</v>
      </c>
      <c r="DN172" t="s">
        <v>438</v>
      </c>
      <c r="DO172">
        <v>2</v>
      </c>
      <c r="DP172" t="b">
        <v>1</v>
      </c>
      <c r="DQ172">
        <v>1761410283.94615</v>
      </c>
      <c r="DR172">
        <v>903.786692307692</v>
      </c>
      <c r="DS172">
        <v>958.089076923077</v>
      </c>
      <c r="DT172">
        <v>34.3940153846154</v>
      </c>
      <c r="DU172">
        <v>25.3631692307692</v>
      </c>
      <c r="DV172">
        <v>902.689307692308</v>
      </c>
      <c r="DW172">
        <v>34.0788153846154</v>
      </c>
      <c r="DX172">
        <v>500.044461538462</v>
      </c>
      <c r="DY172">
        <v>90.3036846153846</v>
      </c>
      <c r="DZ172">
        <v>0.0358561</v>
      </c>
      <c r="EA172">
        <v>36.8895538461538</v>
      </c>
      <c r="EB172">
        <v>36.0346</v>
      </c>
      <c r="EC172">
        <v>999.9</v>
      </c>
      <c r="ED172">
        <v>0</v>
      </c>
      <c r="EE172">
        <v>0</v>
      </c>
      <c r="EF172">
        <v>10009.7169230769</v>
      </c>
      <c r="EG172">
        <v>0</v>
      </c>
      <c r="EH172">
        <v>1225.69538461538</v>
      </c>
      <c r="EI172">
        <v>-54.3023230769231</v>
      </c>
      <c r="EJ172">
        <v>935.978307692308</v>
      </c>
      <c r="EK172">
        <v>983.022076923077</v>
      </c>
      <c r="EL172">
        <v>9.03086461538462</v>
      </c>
      <c r="EM172">
        <v>958.089076923077</v>
      </c>
      <c r="EN172">
        <v>25.3631692307692</v>
      </c>
      <c r="EO172">
        <v>3.10590692307692</v>
      </c>
      <c r="EP172">
        <v>2.29038692307692</v>
      </c>
      <c r="EQ172">
        <v>24.6068461538462</v>
      </c>
      <c r="ER172">
        <v>19.6089615384615</v>
      </c>
      <c r="ES172">
        <v>1199.98846153846</v>
      </c>
      <c r="ET172">
        <v>0.966993769230769</v>
      </c>
      <c r="EU172">
        <v>0.0330059846153846</v>
      </c>
      <c r="EV172">
        <v>0</v>
      </c>
      <c r="EW172">
        <v>1421.67615384615</v>
      </c>
      <c r="EX172">
        <v>5.00059</v>
      </c>
      <c r="EY172">
        <v>17434.0615384615</v>
      </c>
      <c r="EZ172">
        <v>10358.5846153846</v>
      </c>
      <c r="FA172">
        <v>50.0047692307692</v>
      </c>
      <c r="FB172">
        <v>51.625</v>
      </c>
      <c r="FC172">
        <v>50.1393076923077</v>
      </c>
      <c r="FD172">
        <v>51.375</v>
      </c>
      <c r="FE172">
        <v>51.2257692307692</v>
      </c>
      <c r="FF172">
        <v>1155.54846153846</v>
      </c>
      <c r="FG172">
        <v>39.44</v>
      </c>
      <c r="FH172">
        <v>0</v>
      </c>
      <c r="FI172">
        <v>1761410251.9</v>
      </c>
      <c r="FJ172">
        <v>0</v>
      </c>
      <c r="FK172">
        <v>1421.5388</v>
      </c>
      <c r="FL172">
        <v>-6.00230768049488</v>
      </c>
      <c r="FM172">
        <v>-60.4999999751653</v>
      </c>
      <c r="FN172">
        <v>17433.072</v>
      </c>
      <c r="FO172">
        <v>15</v>
      </c>
      <c r="FP172">
        <v>0</v>
      </c>
      <c r="FQ172" t="s">
        <v>439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-54.249315</v>
      </c>
      <c r="GD172">
        <v>-4.39056090225576</v>
      </c>
      <c r="GE172">
        <v>0.717194887234286</v>
      </c>
      <c r="GF172">
        <v>0</v>
      </c>
      <c r="GG172">
        <v>1421.85029411765</v>
      </c>
      <c r="GH172">
        <v>-5.74957983344183</v>
      </c>
      <c r="GI172">
        <v>0.602965637954308</v>
      </c>
      <c r="GJ172">
        <v>-1</v>
      </c>
      <c r="GK172">
        <v>9.0474945</v>
      </c>
      <c r="GL172">
        <v>-0.416843458646625</v>
      </c>
      <c r="GM172">
        <v>0.0400994175113555</v>
      </c>
      <c r="GN172">
        <v>0</v>
      </c>
      <c r="GO172">
        <v>0</v>
      </c>
      <c r="GP172">
        <v>2</v>
      </c>
      <c r="GQ172" t="s">
        <v>473</v>
      </c>
      <c r="GR172">
        <v>3.13002</v>
      </c>
      <c r="GS172">
        <v>2.71416</v>
      </c>
      <c r="GT172">
        <v>0.15359</v>
      </c>
      <c r="GU172">
        <v>0.159468</v>
      </c>
      <c r="GV172">
        <v>0.12956</v>
      </c>
      <c r="GW172">
        <v>0.104806</v>
      </c>
      <c r="GX172">
        <v>31196.4</v>
      </c>
      <c r="GY172">
        <v>32957.4</v>
      </c>
      <c r="GZ172">
        <v>33413.5</v>
      </c>
      <c r="HA172">
        <v>35570.6</v>
      </c>
      <c r="HB172">
        <v>41295.8</v>
      </c>
      <c r="HC172">
        <v>45805.4</v>
      </c>
      <c r="HD172">
        <v>52296.2</v>
      </c>
      <c r="HE172">
        <v>56925</v>
      </c>
      <c r="HF172">
        <v>1.81485</v>
      </c>
      <c r="HG172">
        <v>1.67682</v>
      </c>
      <c r="HH172">
        <v>-0.0129566</v>
      </c>
      <c r="HI172">
        <v>0</v>
      </c>
      <c r="HJ172">
        <v>36.2383</v>
      </c>
      <c r="HK172">
        <v>999.9</v>
      </c>
      <c r="HL172">
        <v>58.876</v>
      </c>
      <c r="HM172">
        <v>28.883</v>
      </c>
      <c r="HN172">
        <v>26.0446</v>
      </c>
      <c r="HO172">
        <v>56.7891</v>
      </c>
      <c r="HP172">
        <v>43.4696</v>
      </c>
      <c r="HQ172">
        <v>1</v>
      </c>
      <c r="HR172">
        <v>1.09327</v>
      </c>
      <c r="HS172">
        <v>3.7287</v>
      </c>
      <c r="HT172">
        <v>20.0948</v>
      </c>
      <c r="HU172">
        <v>5.19048</v>
      </c>
      <c r="HV172">
        <v>12.0099</v>
      </c>
      <c r="HW172">
        <v>4.9726</v>
      </c>
      <c r="HX172">
        <v>3.295</v>
      </c>
      <c r="HY172">
        <v>9999</v>
      </c>
      <c r="HZ172">
        <v>9999</v>
      </c>
      <c r="IA172">
        <v>999.9</v>
      </c>
      <c r="IB172">
        <v>9999</v>
      </c>
      <c r="IC172">
        <v>1.86321</v>
      </c>
      <c r="ID172">
        <v>1.86813</v>
      </c>
      <c r="IE172">
        <v>1.86783</v>
      </c>
      <c r="IF172">
        <v>1.86905</v>
      </c>
      <c r="IG172">
        <v>1.86982</v>
      </c>
      <c r="IH172">
        <v>1.86596</v>
      </c>
      <c r="II172">
        <v>1.86704</v>
      </c>
      <c r="IJ172">
        <v>1.8684</v>
      </c>
      <c r="IK172">
        <v>5</v>
      </c>
      <c r="IL172">
        <v>0</v>
      </c>
      <c r="IM172">
        <v>0</v>
      </c>
      <c r="IN172">
        <v>0</v>
      </c>
      <c r="IO172" t="s">
        <v>441</v>
      </c>
      <c r="IP172" t="s">
        <v>442</v>
      </c>
      <c r="IQ172" t="s">
        <v>443</v>
      </c>
      <c r="IR172" t="s">
        <v>443</v>
      </c>
      <c r="IS172" t="s">
        <v>443</v>
      </c>
      <c r="IT172" t="s">
        <v>443</v>
      </c>
      <c r="IU172">
        <v>0</v>
      </c>
      <c r="IV172">
        <v>100</v>
      </c>
      <c r="IW172">
        <v>100</v>
      </c>
      <c r="IX172">
        <v>1.097</v>
      </c>
      <c r="IY172">
        <v>0.3152</v>
      </c>
      <c r="IZ172">
        <v>1.09748391826392</v>
      </c>
      <c r="JA172">
        <v>0</v>
      </c>
      <c r="JB172">
        <v>0</v>
      </c>
      <c r="JC172">
        <v>0</v>
      </c>
      <c r="JD172">
        <v>0.315191680746845</v>
      </c>
      <c r="JE172">
        <v>0</v>
      </c>
      <c r="JF172">
        <v>0</v>
      </c>
      <c r="JG172">
        <v>0</v>
      </c>
      <c r="JH172">
        <v>5</v>
      </c>
      <c r="JI172">
        <v>2273</v>
      </c>
      <c r="JJ172">
        <v>0</v>
      </c>
      <c r="JK172">
        <v>25</v>
      </c>
      <c r="JL172">
        <v>29356838.2</v>
      </c>
      <c r="JM172">
        <v>29356838.2</v>
      </c>
      <c r="JN172">
        <v>2.02881</v>
      </c>
      <c r="JO172">
        <v>2.60376</v>
      </c>
      <c r="JP172">
        <v>1.54785</v>
      </c>
      <c r="JQ172">
        <v>2.32178</v>
      </c>
      <c r="JR172">
        <v>1.64673</v>
      </c>
      <c r="JS172">
        <v>2.35962</v>
      </c>
      <c r="JT172">
        <v>33.0875</v>
      </c>
      <c r="JU172">
        <v>24.1926</v>
      </c>
      <c r="JV172">
        <v>18</v>
      </c>
      <c r="JW172">
        <v>502.801</v>
      </c>
      <c r="JX172">
        <v>406.523</v>
      </c>
      <c r="JY172">
        <v>31.8571</v>
      </c>
      <c r="JZ172">
        <v>40.3258</v>
      </c>
      <c r="KA172">
        <v>30.0013</v>
      </c>
      <c r="KB172">
        <v>39.8927</v>
      </c>
      <c r="KC172">
        <v>39.783</v>
      </c>
      <c r="KD172">
        <v>40.7694</v>
      </c>
      <c r="KE172">
        <v>0</v>
      </c>
      <c r="KF172">
        <v>100</v>
      </c>
      <c r="KG172">
        <v>31.8485</v>
      </c>
      <c r="KH172">
        <v>1008.22</v>
      </c>
      <c r="KI172">
        <v>34.6858</v>
      </c>
      <c r="KJ172">
        <v>94.9419</v>
      </c>
      <c r="KK172">
        <v>92.184</v>
      </c>
    </row>
    <row r="173" spans="1:297">
      <c r="A173">
        <v>157</v>
      </c>
      <c r="B173">
        <v>1761410297.1</v>
      </c>
      <c r="C173">
        <v>2116.09999990463</v>
      </c>
      <c r="D173" t="s">
        <v>757</v>
      </c>
      <c r="E173" t="s">
        <v>758</v>
      </c>
      <c r="F173">
        <v>5</v>
      </c>
      <c r="G173" t="s">
        <v>638</v>
      </c>
      <c r="H173" t="s">
        <v>436</v>
      </c>
      <c r="I173">
        <v>1761410288.94615</v>
      </c>
      <c r="J173">
        <f>(K173)/1000</f>
        <v>0</v>
      </c>
      <c r="K173">
        <f>IF(DP173, AN173, AH173)</f>
        <v>0</v>
      </c>
      <c r="L173">
        <f>IF(DP173, AI173, AG173)</f>
        <v>0</v>
      </c>
      <c r="M173">
        <f>DR173 - IF(AU173&gt;1, L173*DL173*100.0/(AW173), 0)</f>
        <v>0</v>
      </c>
      <c r="N173">
        <f>((T173-J173/2)*M173-L173)/(T173+J173/2)</f>
        <v>0</v>
      </c>
      <c r="O173">
        <f>N173*(DY173+DZ173)/1000.0</f>
        <v>0</v>
      </c>
      <c r="P173">
        <f>(DR173 - IF(AU173&gt;1, L173*DL173*100.0/(AW173), 0))*(DY173+DZ173)/1000.0</f>
        <v>0</v>
      </c>
      <c r="Q173">
        <f>2.0/((1/S173-1/R173)+SIGN(S173)*SQRT((1/S173-1/R173)*(1/S173-1/R173) + 4*DM173/((DM173+1)*(DM173+1))*(2*1/S173*1/R173-1/R173*1/R173)))</f>
        <v>0</v>
      </c>
      <c r="R173">
        <f>IF(LEFT(DN173,1)&lt;&gt;"0",IF(LEFT(DN173,1)="1",3.0,DO173),$D$5+$E$5*(EF173*DY173/($K$5*1000))+$F$5*(EF173*DY173/($K$5*1000))*MAX(MIN(DL173,$J$5),$I$5)*MAX(MIN(DL173,$J$5),$I$5)+$G$5*MAX(MIN(DL173,$J$5),$I$5)*(EF173*DY173/($K$5*1000))+$H$5*(EF173*DY173/($K$5*1000))*(EF173*DY173/($K$5*1000)))</f>
        <v>0</v>
      </c>
      <c r="S173">
        <f>J173*(1000-(1000*0.61365*exp(17.502*W173/(240.97+W173))/(DY173+DZ173)+DT173)/2)/(1000*0.61365*exp(17.502*W173/(240.97+W173))/(DY173+DZ173)-DT173)</f>
        <v>0</v>
      </c>
      <c r="T173">
        <f>1/((DM173+1)/(Q173/1.6)+1/(R173/1.37)) + DM173/((DM173+1)/(Q173/1.6) + DM173/(R173/1.37))</f>
        <v>0</v>
      </c>
      <c r="U173">
        <f>(DH173*DK173)</f>
        <v>0</v>
      </c>
      <c r="V173">
        <f>(EA173+(U173+2*0.95*5.67E-8*(((EA173+$B$7)+273)^4-(EA173+273)^4)-44100*J173)/(1.84*29.3*R173+8*0.95*5.67E-8*(EA173+273)^3))</f>
        <v>0</v>
      </c>
      <c r="W173">
        <f>($C$7*EB173+$D$7*EC173+$E$7*V173)</f>
        <v>0</v>
      </c>
      <c r="X173">
        <f>0.61365*exp(17.502*W173/(240.97+W173))</f>
        <v>0</v>
      </c>
      <c r="Y173">
        <f>(Z173/AA173*100)</f>
        <v>0</v>
      </c>
      <c r="Z173">
        <f>DT173*(DY173+DZ173)/1000</f>
        <v>0</v>
      </c>
      <c r="AA173">
        <f>0.61365*exp(17.502*EA173/(240.97+EA173))</f>
        <v>0</v>
      </c>
      <c r="AB173">
        <f>(X173-DT173*(DY173+DZ173)/1000)</f>
        <v>0</v>
      </c>
      <c r="AC173">
        <f>(-J173*44100)</f>
        <v>0</v>
      </c>
      <c r="AD173">
        <f>2*29.3*R173*0.92*(EA173-W173)</f>
        <v>0</v>
      </c>
      <c r="AE173">
        <f>2*0.95*5.67E-8*(((EA173+$B$7)+273)^4-(W173+273)^4)</f>
        <v>0</v>
      </c>
      <c r="AF173">
        <f>U173+AE173+AC173+AD173</f>
        <v>0</v>
      </c>
      <c r="AG173">
        <f>DX173*AU173*(DS173-DR173*(1000-AU173*DU173)/(1000-AU173*DT173))/(100*DL173)</f>
        <v>0</v>
      </c>
      <c r="AH173">
        <f>1000*DX173*AU173*(DT173-DU173)/(100*DL173*(1000-AU173*DT173))</f>
        <v>0</v>
      </c>
      <c r="AI173">
        <f>(AJ173 - AK173 - DY173*1E3/(8.314*(EA173+273.15)) * AM173/DX173 * AL173) * DX173/(100*DL173) * (1000 - DU173)/1000</f>
        <v>0</v>
      </c>
      <c r="AJ173">
        <v>1015.83198310747</v>
      </c>
      <c r="AK173">
        <v>976.250248484849</v>
      </c>
      <c r="AL173">
        <v>3.28489615750386</v>
      </c>
      <c r="AM173">
        <v>64.8317152788884</v>
      </c>
      <c r="AN173">
        <f>(AP173 - AO173 + DY173*1E3/(8.314*(EA173+273.15)) * AR173/DX173 * AQ173) * DX173/(100*DL173) * 1000/(1000 - AP173)</f>
        <v>0</v>
      </c>
      <c r="AO173">
        <v>25.3678576360999</v>
      </c>
      <c r="AP173">
        <v>34.3107187878788</v>
      </c>
      <c r="AQ173">
        <v>-0.00765489910546088</v>
      </c>
      <c r="AR173">
        <v>110.920641210874</v>
      </c>
      <c r="AS173">
        <v>0</v>
      </c>
      <c r="AT173">
        <v>0</v>
      </c>
      <c r="AU173">
        <f>IF(AS173*$H$13&gt;=AW173,1.0,(AW173/(AW173-AS173*$H$13)))</f>
        <v>0</v>
      </c>
      <c r="AV173">
        <f>(AU173-1)*100</f>
        <v>0</v>
      </c>
      <c r="AW173">
        <f>MAX(0,($B$13+$C$13*EF173)/(1+$D$13*EF173)*DY173/(EA173+273)*$E$13)</f>
        <v>0</v>
      </c>
      <c r="AX173" t="s">
        <v>437</v>
      </c>
      <c r="AY173" t="s">
        <v>437</v>
      </c>
      <c r="AZ173">
        <v>0</v>
      </c>
      <c r="BA173">
        <v>0</v>
      </c>
      <c r="BB173">
        <f>1-AZ173/BA173</f>
        <v>0</v>
      </c>
      <c r="BC173">
        <v>0</v>
      </c>
      <c r="BD173" t="s">
        <v>437</v>
      </c>
      <c r="BE173" t="s">
        <v>437</v>
      </c>
      <c r="BF173">
        <v>0</v>
      </c>
      <c r="BG173">
        <v>0</v>
      </c>
      <c r="BH173">
        <f>1-BF173/BG173</f>
        <v>0</v>
      </c>
      <c r="BI173">
        <v>0.5</v>
      </c>
      <c r="BJ173">
        <f>DI173</f>
        <v>0</v>
      </c>
      <c r="BK173">
        <f>L173</f>
        <v>0</v>
      </c>
      <c r="BL173">
        <f>BH173*BI173*BJ173</f>
        <v>0</v>
      </c>
      <c r="BM173">
        <f>(BK173-BC173)/BJ173</f>
        <v>0</v>
      </c>
      <c r="BN173">
        <f>(BA173-BG173)/BG173</f>
        <v>0</v>
      </c>
      <c r="BO173">
        <f>AZ173/(BB173+AZ173/BG173)</f>
        <v>0</v>
      </c>
      <c r="BP173" t="s">
        <v>437</v>
      </c>
      <c r="BQ173">
        <v>0</v>
      </c>
      <c r="BR173">
        <f>IF(BQ173&lt;&gt;0, BQ173, BO173)</f>
        <v>0</v>
      </c>
      <c r="BS173">
        <f>1-BR173/BG173</f>
        <v>0</v>
      </c>
      <c r="BT173">
        <f>(BG173-BF173)/(BG173-BR173)</f>
        <v>0</v>
      </c>
      <c r="BU173">
        <f>(BA173-BG173)/(BA173-BR173)</f>
        <v>0</v>
      </c>
      <c r="BV173">
        <f>(BG173-BF173)/(BG173-AZ173)</f>
        <v>0</v>
      </c>
      <c r="BW173">
        <f>(BA173-BG173)/(BA173-AZ173)</f>
        <v>0</v>
      </c>
      <c r="BX173">
        <f>(BT173*BR173/BF173)</f>
        <v>0</v>
      </c>
      <c r="BY173">
        <f>(1-BX173)</f>
        <v>0</v>
      </c>
      <c r="DH173">
        <f>$B$11*EG173+$C$11*EH173+$F$11*ES173*(1-EV173)</f>
        <v>0</v>
      </c>
      <c r="DI173">
        <f>DH173*DJ173</f>
        <v>0</v>
      </c>
      <c r="DJ173">
        <f>($B$11*$D$9+$C$11*$D$9+$F$11*((FF173+EX173)/MAX(FF173+EX173+FG173, 0.1)*$I$9+FG173/MAX(FF173+EX173+FG173, 0.1)*$J$9))/($B$11+$C$11+$F$11)</f>
        <v>0</v>
      </c>
      <c r="DK173">
        <f>($B$11*$K$9+$C$11*$K$9+$F$11*((FF173+EX173)/MAX(FF173+EX173+FG173, 0.1)*$P$9+FG173/MAX(FF173+EX173+FG173, 0.1)*$Q$9))/($B$11+$C$11+$F$11)</f>
        <v>0</v>
      </c>
      <c r="DL173">
        <v>6</v>
      </c>
      <c r="DM173">
        <v>0.5</v>
      </c>
      <c r="DN173" t="s">
        <v>438</v>
      </c>
      <c r="DO173">
        <v>2</v>
      </c>
      <c r="DP173" t="b">
        <v>1</v>
      </c>
      <c r="DQ173">
        <v>1761410288.94615</v>
      </c>
      <c r="DR173">
        <v>919.741230769231</v>
      </c>
      <c r="DS173">
        <v>974.436153846154</v>
      </c>
      <c r="DT173">
        <v>34.3608461538462</v>
      </c>
      <c r="DU173">
        <v>25.3648307692308</v>
      </c>
      <c r="DV173">
        <v>918.643692307692</v>
      </c>
      <c r="DW173">
        <v>34.0456461538461</v>
      </c>
      <c r="DX173">
        <v>499.996615384615</v>
      </c>
      <c r="DY173">
        <v>90.3044384615385</v>
      </c>
      <c r="DZ173">
        <v>0.0361173</v>
      </c>
      <c r="EA173">
        <v>36.8813076923077</v>
      </c>
      <c r="EB173">
        <v>36.0308615384615</v>
      </c>
      <c r="EC173">
        <v>999.9</v>
      </c>
      <c r="ED173">
        <v>0</v>
      </c>
      <c r="EE173">
        <v>0</v>
      </c>
      <c r="EF173">
        <v>9992.46153846154</v>
      </c>
      <c r="EG173">
        <v>0</v>
      </c>
      <c r="EH173">
        <v>1225.65769230769</v>
      </c>
      <c r="EI173">
        <v>-54.6949538461539</v>
      </c>
      <c r="EJ173">
        <v>952.468307692308</v>
      </c>
      <c r="EK173">
        <v>999.796153846154</v>
      </c>
      <c r="EL173">
        <v>8.99603153846154</v>
      </c>
      <c r="EM173">
        <v>974.436153846154</v>
      </c>
      <c r="EN173">
        <v>25.3648307692308</v>
      </c>
      <c r="EO173">
        <v>3.10293769230769</v>
      </c>
      <c r="EP173">
        <v>2.29055615384615</v>
      </c>
      <c r="EQ173">
        <v>24.5908461538462</v>
      </c>
      <c r="ER173">
        <v>19.6101461538462</v>
      </c>
      <c r="ES173">
        <v>1200.00846153846</v>
      </c>
      <c r="ET173">
        <v>0.966994461538462</v>
      </c>
      <c r="EU173">
        <v>0.0330053538461538</v>
      </c>
      <c r="EV173">
        <v>0</v>
      </c>
      <c r="EW173">
        <v>1421.17153846154</v>
      </c>
      <c r="EX173">
        <v>5.00059</v>
      </c>
      <c r="EY173">
        <v>17430.0076923077</v>
      </c>
      <c r="EZ173">
        <v>10358.7538461538</v>
      </c>
      <c r="FA173">
        <v>50.0190769230769</v>
      </c>
      <c r="FB173">
        <v>51.6345384615385</v>
      </c>
      <c r="FC173">
        <v>50.1583846153846</v>
      </c>
      <c r="FD173">
        <v>51.375</v>
      </c>
      <c r="FE173">
        <v>51.2451538461538</v>
      </c>
      <c r="FF173">
        <v>1155.56846153846</v>
      </c>
      <c r="FG173">
        <v>39.44</v>
      </c>
      <c r="FH173">
        <v>0</v>
      </c>
      <c r="FI173">
        <v>1761410257.3</v>
      </c>
      <c r="FJ173">
        <v>0</v>
      </c>
      <c r="FK173">
        <v>1421.01269230769</v>
      </c>
      <c r="FL173">
        <v>-5.63316240406655</v>
      </c>
      <c r="FM173">
        <v>-47.6239316154724</v>
      </c>
      <c r="FN173">
        <v>17428.8615384615</v>
      </c>
      <c r="FO173">
        <v>15</v>
      </c>
      <c r="FP173">
        <v>0</v>
      </c>
      <c r="FQ173" t="s">
        <v>439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-54.417619047619</v>
      </c>
      <c r="GD173">
        <v>-6.14204415584422</v>
      </c>
      <c r="GE173">
        <v>0.788115425809629</v>
      </c>
      <c r="GF173">
        <v>0</v>
      </c>
      <c r="GG173">
        <v>1421.38264705882</v>
      </c>
      <c r="GH173">
        <v>-5.95920550345366</v>
      </c>
      <c r="GI173">
        <v>0.616977017512311</v>
      </c>
      <c r="GJ173">
        <v>-1</v>
      </c>
      <c r="GK173">
        <v>9.01577333333333</v>
      </c>
      <c r="GL173">
        <v>-0.419731168831162</v>
      </c>
      <c r="GM173">
        <v>0.0424110245475703</v>
      </c>
      <c r="GN173">
        <v>0</v>
      </c>
      <c r="GO173">
        <v>0</v>
      </c>
      <c r="GP173">
        <v>2</v>
      </c>
      <c r="GQ173" t="s">
        <v>473</v>
      </c>
      <c r="GR173">
        <v>3.13029</v>
      </c>
      <c r="GS173">
        <v>2.71435</v>
      </c>
      <c r="GT173">
        <v>0.155333</v>
      </c>
      <c r="GU173">
        <v>0.16131</v>
      </c>
      <c r="GV173">
        <v>0.129472</v>
      </c>
      <c r="GW173">
        <v>0.104817</v>
      </c>
      <c r="GX173">
        <v>31131.5</v>
      </c>
      <c r="GY173">
        <v>32884.3</v>
      </c>
      <c r="GZ173">
        <v>33413.1</v>
      </c>
      <c r="HA173">
        <v>35569.9</v>
      </c>
      <c r="HB173">
        <v>41300</v>
      </c>
      <c r="HC173">
        <v>45804.5</v>
      </c>
      <c r="HD173">
        <v>52295.9</v>
      </c>
      <c r="HE173">
        <v>56924.3</v>
      </c>
      <c r="HF173">
        <v>1.81492</v>
      </c>
      <c r="HG173">
        <v>1.67603</v>
      </c>
      <c r="HH173">
        <v>-0.0136904</v>
      </c>
      <c r="HI173">
        <v>0</v>
      </c>
      <c r="HJ173">
        <v>36.2357</v>
      </c>
      <c r="HK173">
        <v>999.9</v>
      </c>
      <c r="HL173">
        <v>58.876</v>
      </c>
      <c r="HM173">
        <v>28.862</v>
      </c>
      <c r="HN173">
        <v>26.0112</v>
      </c>
      <c r="HO173">
        <v>56.0491</v>
      </c>
      <c r="HP173">
        <v>43.5096</v>
      </c>
      <c r="HQ173">
        <v>1</v>
      </c>
      <c r="HR173">
        <v>1.09463</v>
      </c>
      <c r="HS173">
        <v>3.73491</v>
      </c>
      <c r="HT173">
        <v>20.0948</v>
      </c>
      <c r="HU173">
        <v>5.19108</v>
      </c>
      <c r="HV173">
        <v>12.0099</v>
      </c>
      <c r="HW173">
        <v>4.97285</v>
      </c>
      <c r="HX173">
        <v>3.29497</v>
      </c>
      <c r="HY173">
        <v>9999</v>
      </c>
      <c r="HZ173">
        <v>9999</v>
      </c>
      <c r="IA173">
        <v>999.9</v>
      </c>
      <c r="IB173">
        <v>9999</v>
      </c>
      <c r="IC173">
        <v>1.86321</v>
      </c>
      <c r="ID173">
        <v>1.86813</v>
      </c>
      <c r="IE173">
        <v>1.86783</v>
      </c>
      <c r="IF173">
        <v>1.86904</v>
      </c>
      <c r="IG173">
        <v>1.86982</v>
      </c>
      <c r="IH173">
        <v>1.86593</v>
      </c>
      <c r="II173">
        <v>1.86703</v>
      </c>
      <c r="IJ173">
        <v>1.86839</v>
      </c>
      <c r="IK173">
        <v>5</v>
      </c>
      <c r="IL173">
        <v>0</v>
      </c>
      <c r="IM173">
        <v>0</v>
      </c>
      <c r="IN173">
        <v>0</v>
      </c>
      <c r="IO173" t="s">
        <v>441</v>
      </c>
      <c r="IP173" t="s">
        <v>442</v>
      </c>
      <c r="IQ173" t="s">
        <v>443</v>
      </c>
      <c r="IR173" t="s">
        <v>443</v>
      </c>
      <c r="IS173" t="s">
        <v>443</v>
      </c>
      <c r="IT173" t="s">
        <v>443</v>
      </c>
      <c r="IU173">
        <v>0</v>
      </c>
      <c r="IV173">
        <v>100</v>
      </c>
      <c r="IW173">
        <v>100</v>
      </c>
      <c r="IX173">
        <v>1.097</v>
      </c>
      <c r="IY173">
        <v>0.3152</v>
      </c>
      <c r="IZ173">
        <v>1.09748391826392</v>
      </c>
      <c r="JA173">
        <v>0</v>
      </c>
      <c r="JB173">
        <v>0</v>
      </c>
      <c r="JC173">
        <v>0</v>
      </c>
      <c r="JD173">
        <v>0.315191680746845</v>
      </c>
      <c r="JE173">
        <v>0</v>
      </c>
      <c r="JF173">
        <v>0</v>
      </c>
      <c r="JG173">
        <v>0</v>
      </c>
      <c r="JH173">
        <v>5</v>
      </c>
      <c r="JI173">
        <v>2273</v>
      </c>
      <c r="JJ173">
        <v>0</v>
      </c>
      <c r="JK173">
        <v>25</v>
      </c>
      <c r="JL173">
        <v>29356838.3</v>
      </c>
      <c r="JM173">
        <v>29356838.3</v>
      </c>
      <c r="JN173">
        <v>2.05933</v>
      </c>
      <c r="JO173">
        <v>2.59644</v>
      </c>
      <c r="JP173">
        <v>1.54785</v>
      </c>
      <c r="JQ173">
        <v>2.32178</v>
      </c>
      <c r="JR173">
        <v>1.64673</v>
      </c>
      <c r="JS173">
        <v>2.3938</v>
      </c>
      <c r="JT173">
        <v>33.0875</v>
      </c>
      <c r="JU173">
        <v>24.1926</v>
      </c>
      <c r="JV173">
        <v>18</v>
      </c>
      <c r="JW173">
        <v>502.966</v>
      </c>
      <c r="JX173">
        <v>406.134</v>
      </c>
      <c r="JY173">
        <v>31.8234</v>
      </c>
      <c r="JZ173">
        <v>40.3407</v>
      </c>
      <c r="KA173">
        <v>30.0013</v>
      </c>
      <c r="KB173">
        <v>39.9083</v>
      </c>
      <c r="KC173">
        <v>39.7984</v>
      </c>
      <c r="KD173">
        <v>41.3083</v>
      </c>
      <c r="KE173">
        <v>0</v>
      </c>
      <c r="KF173">
        <v>100</v>
      </c>
      <c r="KG173">
        <v>31.8173</v>
      </c>
      <c r="KH173">
        <v>1021.75</v>
      </c>
      <c r="KI173">
        <v>34.6858</v>
      </c>
      <c r="KJ173">
        <v>94.941</v>
      </c>
      <c r="KK173">
        <v>92.1827</v>
      </c>
    </row>
    <row r="174" spans="1:297">
      <c r="A174">
        <v>158</v>
      </c>
      <c r="B174">
        <v>1761410302.1</v>
      </c>
      <c r="C174">
        <v>2121.09999990463</v>
      </c>
      <c r="D174" t="s">
        <v>759</v>
      </c>
      <c r="E174" t="s">
        <v>760</v>
      </c>
      <c r="F174">
        <v>5</v>
      </c>
      <c r="G174" t="s">
        <v>638</v>
      </c>
      <c r="H174" t="s">
        <v>436</v>
      </c>
      <c r="I174">
        <v>1761410293.94615</v>
      </c>
      <c r="J174">
        <f>(K174)/1000</f>
        <v>0</v>
      </c>
      <c r="K174">
        <f>IF(DP174, AN174, AH174)</f>
        <v>0</v>
      </c>
      <c r="L174">
        <f>IF(DP174, AI174, AG174)</f>
        <v>0</v>
      </c>
      <c r="M174">
        <f>DR174 - IF(AU174&gt;1, L174*DL174*100.0/(AW174), 0)</f>
        <v>0</v>
      </c>
      <c r="N174">
        <f>((T174-J174/2)*M174-L174)/(T174+J174/2)</f>
        <v>0</v>
      </c>
      <c r="O174">
        <f>N174*(DY174+DZ174)/1000.0</f>
        <v>0</v>
      </c>
      <c r="P174">
        <f>(DR174 - IF(AU174&gt;1, L174*DL174*100.0/(AW174), 0))*(DY174+DZ174)/1000.0</f>
        <v>0</v>
      </c>
      <c r="Q174">
        <f>2.0/((1/S174-1/R174)+SIGN(S174)*SQRT((1/S174-1/R174)*(1/S174-1/R174) + 4*DM174/((DM174+1)*(DM174+1))*(2*1/S174*1/R174-1/R174*1/R174)))</f>
        <v>0</v>
      </c>
      <c r="R174">
        <f>IF(LEFT(DN174,1)&lt;&gt;"0",IF(LEFT(DN174,1)="1",3.0,DO174),$D$5+$E$5*(EF174*DY174/($K$5*1000))+$F$5*(EF174*DY174/($K$5*1000))*MAX(MIN(DL174,$J$5),$I$5)*MAX(MIN(DL174,$J$5),$I$5)+$G$5*MAX(MIN(DL174,$J$5),$I$5)*(EF174*DY174/($K$5*1000))+$H$5*(EF174*DY174/($K$5*1000))*(EF174*DY174/($K$5*1000)))</f>
        <v>0</v>
      </c>
      <c r="S174">
        <f>J174*(1000-(1000*0.61365*exp(17.502*W174/(240.97+W174))/(DY174+DZ174)+DT174)/2)/(1000*0.61365*exp(17.502*W174/(240.97+W174))/(DY174+DZ174)-DT174)</f>
        <v>0</v>
      </c>
      <c r="T174">
        <f>1/((DM174+1)/(Q174/1.6)+1/(R174/1.37)) + DM174/((DM174+1)/(Q174/1.6) + DM174/(R174/1.37))</f>
        <v>0</v>
      </c>
      <c r="U174">
        <f>(DH174*DK174)</f>
        <v>0</v>
      </c>
      <c r="V174">
        <f>(EA174+(U174+2*0.95*5.67E-8*(((EA174+$B$7)+273)^4-(EA174+273)^4)-44100*J174)/(1.84*29.3*R174+8*0.95*5.67E-8*(EA174+273)^3))</f>
        <v>0</v>
      </c>
      <c r="W174">
        <f>($C$7*EB174+$D$7*EC174+$E$7*V174)</f>
        <v>0</v>
      </c>
      <c r="X174">
        <f>0.61365*exp(17.502*W174/(240.97+W174))</f>
        <v>0</v>
      </c>
      <c r="Y174">
        <f>(Z174/AA174*100)</f>
        <v>0</v>
      </c>
      <c r="Z174">
        <f>DT174*(DY174+DZ174)/1000</f>
        <v>0</v>
      </c>
      <c r="AA174">
        <f>0.61365*exp(17.502*EA174/(240.97+EA174))</f>
        <v>0</v>
      </c>
      <c r="AB174">
        <f>(X174-DT174*(DY174+DZ174)/1000)</f>
        <v>0</v>
      </c>
      <c r="AC174">
        <f>(-J174*44100)</f>
        <v>0</v>
      </c>
      <c r="AD174">
        <f>2*29.3*R174*0.92*(EA174-W174)</f>
        <v>0</v>
      </c>
      <c r="AE174">
        <f>2*0.95*5.67E-8*(((EA174+$B$7)+273)^4-(W174+273)^4)</f>
        <v>0</v>
      </c>
      <c r="AF174">
        <f>U174+AE174+AC174+AD174</f>
        <v>0</v>
      </c>
      <c r="AG174">
        <f>DX174*AU174*(DS174-DR174*(1000-AU174*DU174)/(1000-AU174*DT174))/(100*DL174)</f>
        <v>0</v>
      </c>
      <c r="AH174">
        <f>1000*DX174*AU174*(DT174-DU174)/(100*DL174*(1000-AU174*DT174))</f>
        <v>0</v>
      </c>
      <c r="AI174">
        <f>(AJ174 - AK174 - DY174*1E3/(8.314*(EA174+273.15)) * AM174/DX174 * AL174) * DX174/(100*DL174) * (1000 - DU174)/1000</f>
        <v>0</v>
      </c>
      <c r="AJ174">
        <v>1034.10927173822</v>
      </c>
      <c r="AK174">
        <v>993.758593939394</v>
      </c>
      <c r="AL174">
        <v>3.52449533870889</v>
      </c>
      <c r="AM174">
        <v>64.8317152788884</v>
      </c>
      <c r="AN174">
        <f>(AP174 - AO174 + DY174*1E3/(8.314*(EA174+273.15)) * AR174/DX174 * AQ174) * DX174/(100*DL174) * 1000/(1000 - AP174)</f>
        <v>0</v>
      </c>
      <c r="AO174">
        <v>25.3706062978167</v>
      </c>
      <c r="AP174">
        <v>34.289156969697</v>
      </c>
      <c r="AQ174">
        <v>-0.00230927691357171</v>
      </c>
      <c r="AR174">
        <v>110.920641210874</v>
      </c>
      <c r="AS174">
        <v>0</v>
      </c>
      <c r="AT174">
        <v>0</v>
      </c>
      <c r="AU174">
        <f>IF(AS174*$H$13&gt;=AW174,1.0,(AW174/(AW174-AS174*$H$13)))</f>
        <v>0</v>
      </c>
      <c r="AV174">
        <f>(AU174-1)*100</f>
        <v>0</v>
      </c>
      <c r="AW174">
        <f>MAX(0,($B$13+$C$13*EF174)/(1+$D$13*EF174)*DY174/(EA174+273)*$E$13)</f>
        <v>0</v>
      </c>
      <c r="AX174" t="s">
        <v>437</v>
      </c>
      <c r="AY174" t="s">
        <v>437</v>
      </c>
      <c r="AZ174">
        <v>0</v>
      </c>
      <c r="BA174">
        <v>0</v>
      </c>
      <c r="BB174">
        <f>1-AZ174/BA174</f>
        <v>0</v>
      </c>
      <c r="BC174">
        <v>0</v>
      </c>
      <c r="BD174" t="s">
        <v>437</v>
      </c>
      <c r="BE174" t="s">
        <v>437</v>
      </c>
      <c r="BF174">
        <v>0</v>
      </c>
      <c r="BG174">
        <v>0</v>
      </c>
      <c r="BH174">
        <f>1-BF174/BG174</f>
        <v>0</v>
      </c>
      <c r="BI174">
        <v>0.5</v>
      </c>
      <c r="BJ174">
        <f>DI174</f>
        <v>0</v>
      </c>
      <c r="BK174">
        <f>L174</f>
        <v>0</v>
      </c>
      <c r="BL174">
        <f>BH174*BI174*BJ174</f>
        <v>0</v>
      </c>
      <c r="BM174">
        <f>(BK174-BC174)/BJ174</f>
        <v>0</v>
      </c>
      <c r="BN174">
        <f>(BA174-BG174)/BG174</f>
        <v>0</v>
      </c>
      <c r="BO174">
        <f>AZ174/(BB174+AZ174/BG174)</f>
        <v>0</v>
      </c>
      <c r="BP174" t="s">
        <v>437</v>
      </c>
      <c r="BQ174">
        <v>0</v>
      </c>
      <c r="BR174">
        <f>IF(BQ174&lt;&gt;0, BQ174, BO174)</f>
        <v>0</v>
      </c>
      <c r="BS174">
        <f>1-BR174/BG174</f>
        <v>0</v>
      </c>
      <c r="BT174">
        <f>(BG174-BF174)/(BG174-BR174)</f>
        <v>0</v>
      </c>
      <c r="BU174">
        <f>(BA174-BG174)/(BA174-BR174)</f>
        <v>0</v>
      </c>
      <c r="BV174">
        <f>(BG174-BF174)/(BG174-AZ174)</f>
        <v>0</v>
      </c>
      <c r="BW174">
        <f>(BA174-BG174)/(BA174-AZ174)</f>
        <v>0</v>
      </c>
      <c r="BX174">
        <f>(BT174*BR174/BF174)</f>
        <v>0</v>
      </c>
      <c r="BY174">
        <f>(1-BX174)</f>
        <v>0</v>
      </c>
      <c r="DH174">
        <f>$B$11*EG174+$C$11*EH174+$F$11*ES174*(1-EV174)</f>
        <v>0</v>
      </c>
      <c r="DI174">
        <f>DH174*DJ174</f>
        <v>0</v>
      </c>
      <c r="DJ174">
        <f>($B$11*$D$9+$C$11*$D$9+$F$11*((FF174+EX174)/MAX(FF174+EX174+FG174, 0.1)*$I$9+FG174/MAX(FF174+EX174+FG174, 0.1)*$J$9))/($B$11+$C$11+$F$11)</f>
        <v>0</v>
      </c>
      <c r="DK174">
        <f>($B$11*$K$9+$C$11*$K$9+$F$11*((FF174+EX174)/MAX(FF174+EX174+FG174, 0.1)*$P$9+FG174/MAX(FF174+EX174+FG174, 0.1)*$Q$9))/($B$11+$C$11+$F$11)</f>
        <v>0</v>
      </c>
      <c r="DL174">
        <v>6</v>
      </c>
      <c r="DM174">
        <v>0.5</v>
      </c>
      <c r="DN174" t="s">
        <v>438</v>
      </c>
      <c r="DO174">
        <v>2</v>
      </c>
      <c r="DP174" t="b">
        <v>1</v>
      </c>
      <c r="DQ174">
        <v>1761410293.94615</v>
      </c>
      <c r="DR174">
        <v>935.984307692308</v>
      </c>
      <c r="DS174">
        <v>991.511076923077</v>
      </c>
      <c r="DT174">
        <v>34.3293846153846</v>
      </c>
      <c r="DU174">
        <v>25.3671538461538</v>
      </c>
      <c r="DV174">
        <v>934.886692307692</v>
      </c>
      <c r="DW174">
        <v>34.0141846153846</v>
      </c>
      <c r="DX174">
        <v>499.994384615385</v>
      </c>
      <c r="DY174">
        <v>90.3056615384615</v>
      </c>
      <c r="DZ174">
        <v>0.0362161230769231</v>
      </c>
      <c r="EA174">
        <v>36.8723461538462</v>
      </c>
      <c r="EB174">
        <v>36.0217461538462</v>
      </c>
      <c r="EC174">
        <v>999.9</v>
      </c>
      <c r="ED174">
        <v>0</v>
      </c>
      <c r="EE174">
        <v>0</v>
      </c>
      <c r="EF174">
        <v>9995.68461538461</v>
      </c>
      <c r="EG174">
        <v>0</v>
      </c>
      <c r="EH174">
        <v>1225.63615384615</v>
      </c>
      <c r="EI174">
        <v>-55.5263692307692</v>
      </c>
      <c r="EJ174">
        <v>969.257769230769</v>
      </c>
      <c r="EK174">
        <v>1017.31769230769</v>
      </c>
      <c r="EL174">
        <v>8.96224307692308</v>
      </c>
      <c r="EM174">
        <v>991.511076923077</v>
      </c>
      <c r="EN174">
        <v>25.3671538461538</v>
      </c>
      <c r="EO174">
        <v>3.10013846153846</v>
      </c>
      <c r="EP174">
        <v>2.29079846153846</v>
      </c>
      <c r="EQ174">
        <v>24.5757692307692</v>
      </c>
      <c r="ER174">
        <v>19.6118384615385</v>
      </c>
      <c r="ES174">
        <v>1200.00230769231</v>
      </c>
      <c r="ET174">
        <v>0.966994538461539</v>
      </c>
      <c r="EU174">
        <v>0.0330053384615385</v>
      </c>
      <c r="EV174">
        <v>0</v>
      </c>
      <c r="EW174">
        <v>1420.61307692308</v>
      </c>
      <c r="EX174">
        <v>5.00059</v>
      </c>
      <c r="EY174">
        <v>17425.6384615385</v>
      </c>
      <c r="EZ174">
        <v>10358.7076923077</v>
      </c>
      <c r="FA174">
        <v>50.0381538461538</v>
      </c>
      <c r="FB174">
        <v>51.6488461538462</v>
      </c>
      <c r="FC174">
        <v>50.1774615384615</v>
      </c>
      <c r="FD174">
        <v>51.3893076923077</v>
      </c>
      <c r="FE174">
        <v>51.25</v>
      </c>
      <c r="FF174">
        <v>1155.56230769231</v>
      </c>
      <c r="FG174">
        <v>39.44</v>
      </c>
      <c r="FH174">
        <v>0</v>
      </c>
      <c r="FI174">
        <v>1761410262.1</v>
      </c>
      <c r="FJ174">
        <v>0</v>
      </c>
      <c r="FK174">
        <v>1420.54076923077</v>
      </c>
      <c r="FL174">
        <v>-5.83452991414408</v>
      </c>
      <c r="FM174">
        <v>-49.0837607474823</v>
      </c>
      <c r="FN174">
        <v>17424.7884615385</v>
      </c>
      <c r="FO174">
        <v>15</v>
      </c>
      <c r="FP174">
        <v>0</v>
      </c>
      <c r="FQ174" t="s">
        <v>439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-55.13853</v>
      </c>
      <c r="GD174">
        <v>-8.54981052631582</v>
      </c>
      <c r="GE174">
        <v>0.970348503425445</v>
      </c>
      <c r="GF174">
        <v>0</v>
      </c>
      <c r="GG174">
        <v>1420.89735294118</v>
      </c>
      <c r="GH174">
        <v>-6.0997708115891</v>
      </c>
      <c r="GI174">
        <v>0.625117912752685</v>
      </c>
      <c r="GJ174">
        <v>-1</v>
      </c>
      <c r="GK174">
        <v>8.978643</v>
      </c>
      <c r="GL174">
        <v>-0.412570827067662</v>
      </c>
      <c r="GM174">
        <v>0.0397203859623746</v>
      </c>
      <c r="GN174">
        <v>0</v>
      </c>
      <c r="GO174">
        <v>0</v>
      </c>
      <c r="GP174">
        <v>2</v>
      </c>
      <c r="GQ174" t="s">
        <v>473</v>
      </c>
      <c r="GR174">
        <v>3.13043</v>
      </c>
      <c r="GS174">
        <v>2.71339</v>
      </c>
      <c r="GT174">
        <v>0.157158</v>
      </c>
      <c r="GU174">
        <v>0.163023</v>
      </c>
      <c r="GV174">
        <v>0.129394</v>
      </c>
      <c r="GW174">
        <v>0.104822</v>
      </c>
      <c r="GX174">
        <v>31063.5</v>
      </c>
      <c r="GY174">
        <v>32815.8</v>
      </c>
      <c r="GZ174">
        <v>33412.6</v>
      </c>
      <c r="HA174">
        <v>35568.8</v>
      </c>
      <c r="HB174">
        <v>41303.1</v>
      </c>
      <c r="HC174">
        <v>45803.2</v>
      </c>
      <c r="HD174">
        <v>52295</v>
      </c>
      <c r="HE174">
        <v>56922.6</v>
      </c>
      <c r="HF174">
        <v>1.8151</v>
      </c>
      <c r="HG174">
        <v>1.67575</v>
      </c>
      <c r="HH174">
        <v>-0.0141189</v>
      </c>
      <c r="HI174">
        <v>0</v>
      </c>
      <c r="HJ174">
        <v>36.2357</v>
      </c>
      <c r="HK174">
        <v>999.9</v>
      </c>
      <c r="HL174">
        <v>58.876</v>
      </c>
      <c r="HM174">
        <v>28.883</v>
      </c>
      <c r="HN174">
        <v>26.0429</v>
      </c>
      <c r="HO174">
        <v>55.9091</v>
      </c>
      <c r="HP174">
        <v>43.5978</v>
      </c>
      <c r="HQ174">
        <v>1</v>
      </c>
      <c r="HR174">
        <v>1.09597</v>
      </c>
      <c r="HS174">
        <v>3.68992</v>
      </c>
      <c r="HT174">
        <v>20.0955</v>
      </c>
      <c r="HU174">
        <v>5.19063</v>
      </c>
      <c r="HV174">
        <v>12.0099</v>
      </c>
      <c r="HW174">
        <v>4.97095</v>
      </c>
      <c r="HX174">
        <v>3.2949</v>
      </c>
      <c r="HY174">
        <v>9999</v>
      </c>
      <c r="HZ174">
        <v>9999</v>
      </c>
      <c r="IA174">
        <v>999.9</v>
      </c>
      <c r="IB174">
        <v>9999</v>
      </c>
      <c r="IC174">
        <v>1.86322</v>
      </c>
      <c r="ID174">
        <v>1.86813</v>
      </c>
      <c r="IE174">
        <v>1.86783</v>
      </c>
      <c r="IF174">
        <v>1.86905</v>
      </c>
      <c r="IG174">
        <v>1.86981</v>
      </c>
      <c r="IH174">
        <v>1.86592</v>
      </c>
      <c r="II174">
        <v>1.86706</v>
      </c>
      <c r="IJ174">
        <v>1.8684</v>
      </c>
      <c r="IK174">
        <v>5</v>
      </c>
      <c r="IL174">
        <v>0</v>
      </c>
      <c r="IM174">
        <v>0</v>
      </c>
      <c r="IN174">
        <v>0</v>
      </c>
      <c r="IO174" t="s">
        <v>441</v>
      </c>
      <c r="IP174" t="s">
        <v>442</v>
      </c>
      <c r="IQ174" t="s">
        <v>443</v>
      </c>
      <c r="IR174" t="s">
        <v>443</v>
      </c>
      <c r="IS174" t="s">
        <v>443</v>
      </c>
      <c r="IT174" t="s">
        <v>443</v>
      </c>
      <c r="IU174">
        <v>0</v>
      </c>
      <c r="IV174">
        <v>100</v>
      </c>
      <c r="IW174">
        <v>100</v>
      </c>
      <c r="IX174">
        <v>1.097</v>
      </c>
      <c r="IY174">
        <v>0.3152</v>
      </c>
      <c r="IZ174">
        <v>1.09748391826392</v>
      </c>
      <c r="JA174">
        <v>0</v>
      </c>
      <c r="JB174">
        <v>0</v>
      </c>
      <c r="JC174">
        <v>0</v>
      </c>
      <c r="JD174">
        <v>0.315191680746845</v>
      </c>
      <c r="JE174">
        <v>0</v>
      </c>
      <c r="JF174">
        <v>0</v>
      </c>
      <c r="JG174">
        <v>0</v>
      </c>
      <c r="JH174">
        <v>5</v>
      </c>
      <c r="JI174">
        <v>2273</v>
      </c>
      <c r="JJ174">
        <v>0</v>
      </c>
      <c r="JK174">
        <v>25</v>
      </c>
      <c r="JL174">
        <v>29356838.4</v>
      </c>
      <c r="JM174">
        <v>29356838.4</v>
      </c>
      <c r="JN174">
        <v>2.08618</v>
      </c>
      <c r="JO174">
        <v>2.60376</v>
      </c>
      <c r="JP174">
        <v>1.54785</v>
      </c>
      <c r="JQ174">
        <v>2.32178</v>
      </c>
      <c r="JR174">
        <v>1.64551</v>
      </c>
      <c r="JS174">
        <v>2.33887</v>
      </c>
      <c r="JT174">
        <v>33.0875</v>
      </c>
      <c r="JU174">
        <v>24.1838</v>
      </c>
      <c r="JV174">
        <v>18</v>
      </c>
      <c r="JW174">
        <v>503.2</v>
      </c>
      <c r="JX174">
        <v>406.057</v>
      </c>
      <c r="JY174">
        <v>31.798</v>
      </c>
      <c r="JZ174">
        <v>40.3557</v>
      </c>
      <c r="KA174">
        <v>30.0013</v>
      </c>
      <c r="KB174">
        <v>39.9238</v>
      </c>
      <c r="KC174">
        <v>39.8139</v>
      </c>
      <c r="KD174">
        <v>41.8845</v>
      </c>
      <c r="KE174">
        <v>0</v>
      </c>
      <c r="KF174">
        <v>100</v>
      </c>
      <c r="KG174">
        <v>31.8007</v>
      </c>
      <c r="KH174">
        <v>1042.09</v>
      </c>
      <c r="KI174">
        <v>34.6858</v>
      </c>
      <c r="KJ174">
        <v>94.9395</v>
      </c>
      <c r="KK174">
        <v>92.1798</v>
      </c>
    </row>
    <row r="175" spans="1:297">
      <c r="A175">
        <v>159</v>
      </c>
      <c r="B175">
        <v>1761410307.1</v>
      </c>
      <c r="C175">
        <v>2126.09999990463</v>
      </c>
      <c r="D175" t="s">
        <v>761</v>
      </c>
      <c r="E175" t="s">
        <v>762</v>
      </c>
      <c r="F175">
        <v>5</v>
      </c>
      <c r="G175" t="s">
        <v>638</v>
      </c>
      <c r="H175" t="s">
        <v>436</v>
      </c>
      <c r="I175">
        <v>1761410298.94615</v>
      </c>
      <c r="J175">
        <f>(K175)/1000</f>
        <v>0</v>
      </c>
      <c r="K175">
        <f>IF(DP175, AN175, AH175)</f>
        <v>0</v>
      </c>
      <c r="L175">
        <f>IF(DP175, AI175, AG175)</f>
        <v>0</v>
      </c>
      <c r="M175">
        <f>DR175 - IF(AU175&gt;1, L175*DL175*100.0/(AW175), 0)</f>
        <v>0</v>
      </c>
      <c r="N175">
        <f>((T175-J175/2)*M175-L175)/(T175+J175/2)</f>
        <v>0</v>
      </c>
      <c r="O175">
        <f>N175*(DY175+DZ175)/1000.0</f>
        <v>0</v>
      </c>
      <c r="P175">
        <f>(DR175 - IF(AU175&gt;1, L175*DL175*100.0/(AW175), 0))*(DY175+DZ175)/1000.0</f>
        <v>0</v>
      </c>
      <c r="Q175">
        <f>2.0/((1/S175-1/R175)+SIGN(S175)*SQRT((1/S175-1/R175)*(1/S175-1/R175) + 4*DM175/((DM175+1)*(DM175+1))*(2*1/S175*1/R175-1/R175*1/R175)))</f>
        <v>0</v>
      </c>
      <c r="R175">
        <f>IF(LEFT(DN175,1)&lt;&gt;"0",IF(LEFT(DN175,1)="1",3.0,DO175),$D$5+$E$5*(EF175*DY175/($K$5*1000))+$F$5*(EF175*DY175/($K$5*1000))*MAX(MIN(DL175,$J$5),$I$5)*MAX(MIN(DL175,$J$5),$I$5)+$G$5*MAX(MIN(DL175,$J$5),$I$5)*(EF175*DY175/($K$5*1000))+$H$5*(EF175*DY175/($K$5*1000))*(EF175*DY175/($K$5*1000)))</f>
        <v>0</v>
      </c>
      <c r="S175">
        <f>J175*(1000-(1000*0.61365*exp(17.502*W175/(240.97+W175))/(DY175+DZ175)+DT175)/2)/(1000*0.61365*exp(17.502*W175/(240.97+W175))/(DY175+DZ175)-DT175)</f>
        <v>0</v>
      </c>
      <c r="T175">
        <f>1/((DM175+1)/(Q175/1.6)+1/(R175/1.37)) + DM175/((DM175+1)/(Q175/1.6) + DM175/(R175/1.37))</f>
        <v>0</v>
      </c>
      <c r="U175">
        <f>(DH175*DK175)</f>
        <v>0</v>
      </c>
      <c r="V175">
        <f>(EA175+(U175+2*0.95*5.67E-8*(((EA175+$B$7)+273)^4-(EA175+273)^4)-44100*J175)/(1.84*29.3*R175+8*0.95*5.67E-8*(EA175+273)^3))</f>
        <v>0</v>
      </c>
      <c r="W175">
        <f>($C$7*EB175+$D$7*EC175+$E$7*V175)</f>
        <v>0</v>
      </c>
      <c r="X175">
        <f>0.61365*exp(17.502*W175/(240.97+W175))</f>
        <v>0</v>
      </c>
      <c r="Y175">
        <f>(Z175/AA175*100)</f>
        <v>0</v>
      </c>
      <c r="Z175">
        <f>DT175*(DY175+DZ175)/1000</f>
        <v>0</v>
      </c>
      <c r="AA175">
        <f>0.61365*exp(17.502*EA175/(240.97+EA175))</f>
        <v>0</v>
      </c>
      <c r="AB175">
        <f>(X175-DT175*(DY175+DZ175)/1000)</f>
        <v>0</v>
      </c>
      <c r="AC175">
        <f>(-J175*44100)</f>
        <v>0</v>
      </c>
      <c r="AD175">
        <f>2*29.3*R175*0.92*(EA175-W175)</f>
        <v>0</v>
      </c>
      <c r="AE175">
        <f>2*0.95*5.67E-8*(((EA175+$B$7)+273)^4-(W175+273)^4)</f>
        <v>0</v>
      </c>
      <c r="AF175">
        <f>U175+AE175+AC175+AD175</f>
        <v>0</v>
      </c>
      <c r="AG175">
        <f>DX175*AU175*(DS175-DR175*(1000-AU175*DU175)/(1000-AU175*DT175))/(100*DL175)</f>
        <v>0</v>
      </c>
      <c r="AH175">
        <f>1000*DX175*AU175*(DT175-DU175)/(100*DL175*(1000-AU175*DT175))</f>
        <v>0</v>
      </c>
      <c r="AI175">
        <f>(AJ175 - AK175 - DY175*1E3/(8.314*(EA175+273.15)) * AM175/DX175 * AL175) * DX175/(100*DL175) * (1000 - DU175)/1000</f>
        <v>0</v>
      </c>
      <c r="AJ175">
        <v>1050.65657410702</v>
      </c>
      <c r="AK175">
        <v>1010.56207878788</v>
      </c>
      <c r="AL175">
        <v>3.35001078243041</v>
      </c>
      <c r="AM175">
        <v>64.8317152788884</v>
      </c>
      <c r="AN175">
        <f>(AP175 - AO175 + DY175*1E3/(8.314*(EA175+273.15)) * AR175/DX175 * AQ175) * DX175/(100*DL175) * 1000/(1000 - AP175)</f>
        <v>0</v>
      </c>
      <c r="AO175">
        <v>25.3733967168416</v>
      </c>
      <c r="AP175">
        <v>34.2468139393939</v>
      </c>
      <c r="AQ175">
        <v>-0.00880875153772714</v>
      </c>
      <c r="AR175">
        <v>110.920641210874</v>
      </c>
      <c r="AS175">
        <v>0</v>
      </c>
      <c r="AT175">
        <v>0</v>
      </c>
      <c r="AU175">
        <f>IF(AS175*$H$13&gt;=AW175,1.0,(AW175/(AW175-AS175*$H$13)))</f>
        <v>0</v>
      </c>
      <c r="AV175">
        <f>(AU175-1)*100</f>
        <v>0</v>
      </c>
      <c r="AW175">
        <f>MAX(0,($B$13+$C$13*EF175)/(1+$D$13*EF175)*DY175/(EA175+273)*$E$13)</f>
        <v>0</v>
      </c>
      <c r="AX175" t="s">
        <v>437</v>
      </c>
      <c r="AY175" t="s">
        <v>437</v>
      </c>
      <c r="AZ175">
        <v>0</v>
      </c>
      <c r="BA175">
        <v>0</v>
      </c>
      <c r="BB175">
        <f>1-AZ175/BA175</f>
        <v>0</v>
      </c>
      <c r="BC175">
        <v>0</v>
      </c>
      <c r="BD175" t="s">
        <v>437</v>
      </c>
      <c r="BE175" t="s">
        <v>437</v>
      </c>
      <c r="BF175">
        <v>0</v>
      </c>
      <c r="BG175">
        <v>0</v>
      </c>
      <c r="BH175">
        <f>1-BF175/BG175</f>
        <v>0</v>
      </c>
      <c r="BI175">
        <v>0.5</v>
      </c>
      <c r="BJ175">
        <f>DI175</f>
        <v>0</v>
      </c>
      <c r="BK175">
        <f>L175</f>
        <v>0</v>
      </c>
      <c r="BL175">
        <f>BH175*BI175*BJ175</f>
        <v>0</v>
      </c>
      <c r="BM175">
        <f>(BK175-BC175)/BJ175</f>
        <v>0</v>
      </c>
      <c r="BN175">
        <f>(BA175-BG175)/BG175</f>
        <v>0</v>
      </c>
      <c r="BO175">
        <f>AZ175/(BB175+AZ175/BG175)</f>
        <v>0</v>
      </c>
      <c r="BP175" t="s">
        <v>437</v>
      </c>
      <c r="BQ175">
        <v>0</v>
      </c>
      <c r="BR175">
        <f>IF(BQ175&lt;&gt;0, BQ175, BO175)</f>
        <v>0</v>
      </c>
      <c r="BS175">
        <f>1-BR175/BG175</f>
        <v>0</v>
      </c>
      <c r="BT175">
        <f>(BG175-BF175)/(BG175-BR175)</f>
        <v>0</v>
      </c>
      <c r="BU175">
        <f>(BA175-BG175)/(BA175-BR175)</f>
        <v>0</v>
      </c>
      <c r="BV175">
        <f>(BG175-BF175)/(BG175-AZ175)</f>
        <v>0</v>
      </c>
      <c r="BW175">
        <f>(BA175-BG175)/(BA175-AZ175)</f>
        <v>0</v>
      </c>
      <c r="BX175">
        <f>(BT175*BR175/BF175)</f>
        <v>0</v>
      </c>
      <c r="BY175">
        <f>(1-BX175)</f>
        <v>0</v>
      </c>
      <c r="DH175">
        <f>$B$11*EG175+$C$11*EH175+$F$11*ES175*(1-EV175)</f>
        <v>0</v>
      </c>
      <c r="DI175">
        <f>DH175*DJ175</f>
        <v>0</v>
      </c>
      <c r="DJ175">
        <f>($B$11*$D$9+$C$11*$D$9+$F$11*((FF175+EX175)/MAX(FF175+EX175+FG175, 0.1)*$I$9+FG175/MAX(FF175+EX175+FG175, 0.1)*$J$9))/($B$11+$C$11+$F$11)</f>
        <v>0</v>
      </c>
      <c r="DK175">
        <f>($B$11*$K$9+$C$11*$K$9+$F$11*((FF175+EX175)/MAX(FF175+EX175+FG175, 0.1)*$P$9+FG175/MAX(FF175+EX175+FG175, 0.1)*$Q$9))/($B$11+$C$11+$F$11)</f>
        <v>0</v>
      </c>
      <c r="DL175">
        <v>6</v>
      </c>
      <c r="DM175">
        <v>0.5</v>
      </c>
      <c r="DN175" t="s">
        <v>438</v>
      </c>
      <c r="DO175">
        <v>2</v>
      </c>
      <c r="DP175" t="b">
        <v>1</v>
      </c>
      <c r="DQ175">
        <v>1761410298.94615</v>
      </c>
      <c r="DR175">
        <v>952.416</v>
      </c>
      <c r="DS175">
        <v>1008.11323076923</v>
      </c>
      <c r="DT175">
        <v>34.2968230769231</v>
      </c>
      <c r="DU175">
        <v>25.3695538461538</v>
      </c>
      <c r="DV175">
        <v>951.318461538462</v>
      </c>
      <c r="DW175">
        <v>33.9816230769231</v>
      </c>
      <c r="DX175">
        <v>499.977153846154</v>
      </c>
      <c r="DY175">
        <v>90.3061692307692</v>
      </c>
      <c r="DZ175">
        <v>0.0360555230769231</v>
      </c>
      <c r="EA175">
        <v>36.8638692307692</v>
      </c>
      <c r="EB175">
        <v>36.0145615384615</v>
      </c>
      <c r="EC175">
        <v>999.9</v>
      </c>
      <c r="ED175">
        <v>0</v>
      </c>
      <c r="EE175">
        <v>0</v>
      </c>
      <c r="EF175">
        <v>10011.5484615385</v>
      </c>
      <c r="EG175">
        <v>0</v>
      </c>
      <c r="EH175">
        <v>1225.62384615385</v>
      </c>
      <c r="EI175">
        <v>-55.6966076923077</v>
      </c>
      <c r="EJ175">
        <v>986.241</v>
      </c>
      <c r="EK175">
        <v>1034.35384615385</v>
      </c>
      <c r="EL175">
        <v>8.92727923076923</v>
      </c>
      <c r="EM175">
        <v>1008.11323076923</v>
      </c>
      <c r="EN175">
        <v>25.3695538461538</v>
      </c>
      <c r="EO175">
        <v>3.09721538461538</v>
      </c>
      <c r="EP175">
        <v>2.29102769230769</v>
      </c>
      <c r="EQ175">
        <v>24.5599846153846</v>
      </c>
      <c r="ER175">
        <v>19.6134461538462</v>
      </c>
      <c r="ES175">
        <v>1199.97461538462</v>
      </c>
      <c r="ET175">
        <v>0.966993923076923</v>
      </c>
      <c r="EU175">
        <v>0.0330059769230769</v>
      </c>
      <c r="EV175">
        <v>0</v>
      </c>
      <c r="EW175">
        <v>1420.20153846154</v>
      </c>
      <c r="EX175">
        <v>5.00059</v>
      </c>
      <c r="EY175">
        <v>17420.9923076923</v>
      </c>
      <c r="EZ175">
        <v>10358.4615384615</v>
      </c>
      <c r="FA175">
        <v>50.0620769230769</v>
      </c>
      <c r="FB175">
        <v>51.6679230769231</v>
      </c>
      <c r="FC175">
        <v>50.187</v>
      </c>
      <c r="FD175">
        <v>51.4083846153846</v>
      </c>
      <c r="FE175">
        <v>51.25</v>
      </c>
      <c r="FF175">
        <v>1155.53461538462</v>
      </c>
      <c r="FG175">
        <v>39.44</v>
      </c>
      <c r="FH175">
        <v>0</v>
      </c>
      <c r="FI175">
        <v>1761410266.9</v>
      </c>
      <c r="FJ175">
        <v>0</v>
      </c>
      <c r="FK175">
        <v>1420.14961538462</v>
      </c>
      <c r="FL175">
        <v>-4.21435896837838</v>
      </c>
      <c r="FM175">
        <v>-52.9264957081647</v>
      </c>
      <c r="FN175">
        <v>17420.9653846154</v>
      </c>
      <c r="FO175">
        <v>15</v>
      </c>
      <c r="FP175">
        <v>0</v>
      </c>
      <c r="FQ175" t="s">
        <v>439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-55.5678952380952</v>
      </c>
      <c r="GD175">
        <v>-3.81107532467524</v>
      </c>
      <c r="GE175">
        <v>0.644085645352194</v>
      </c>
      <c r="GF175">
        <v>0</v>
      </c>
      <c r="GG175">
        <v>1420.42352941176</v>
      </c>
      <c r="GH175">
        <v>-5.23850267463361</v>
      </c>
      <c r="GI175">
        <v>0.541071281337198</v>
      </c>
      <c r="GJ175">
        <v>-1</v>
      </c>
      <c r="GK175">
        <v>8.94707714285714</v>
      </c>
      <c r="GL175">
        <v>-0.415080000000003</v>
      </c>
      <c r="GM175">
        <v>0.0419664310454664</v>
      </c>
      <c r="GN175">
        <v>0</v>
      </c>
      <c r="GO175">
        <v>0</v>
      </c>
      <c r="GP175">
        <v>2</v>
      </c>
      <c r="GQ175" t="s">
        <v>473</v>
      </c>
      <c r="GR175">
        <v>3.13016</v>
      </c>
      <c r="GS175">
        <v>2.71443</v>
      </c>
      <c r="GT175">
        <v>0.158899</v>
      </c>
      <c r="GU175">
        <v>0.164825</v>
      </c>
      <c r="GV175">
        <v>0.129288</v>
      </c>
      <c r="GW175">
        <v>0.104823</v>
      </c>
      <c r="GX175">
        <v>30998.2</v>
      </c>
      <c r="GY175">
        <v>32743.9</v>
      </c>
      <c r="GZ175">
        <v>33411.6</v>
      </c>
      <c r="HA175">
        <v>35567.7</v>
      </c>
      <c r="HB175">
        <v>41307.5</v>
      </c>
      <c r="HC175">
        <v>45801.9</v>
      </c>
      <c r="HD175">
        <v>52293.9</v>
      </c>
      <c r="HE175">
        <v>56920.9</v>
      </c>
      <c r="HF175">
        <v>1.81443</v>
      </c>
      <c r="HG175">
        <v>1.67603</v>
      </c>
      <c r="HH175">
        <v>-0.0137873</v>
      </c>
      <c r="HI175">
        <v>0</v>
      </c>
      <c r="HJ175">
        <v>36.2325</v>
      </c>
      <c r="HK175">
        <v>999.9</v>
      </c>
      <c r="HL175">
        <v>58.851</v>
      </c>
      <c r="HM175">
        <v>28.883</v>
      </c>
      <c r="HN175">
        <v>26.0338</v>
      </c>
      <c r="HO175">
        <v>55.8891</v>
      </c>
      <c r="HP175">
        <v>43.7179</v>
      </c>
      <c r="HQ175">
        <v>1</v>
      </c>
      <c r="HR175">
        <v>1.09695</v>
      </c>
      <c r="HS175">
        <v>3.63123</v>
      </c>
      <c r="HT175">
        <v>20.0972</v>
      </c>
      <c r="HU175">
        <v>5.19153</v>
      </c>
      <c r="HV175">
        <v>12.0099</v>
      </c>
      <c r="HW175">
        <v>4.9729</v>
      </c>
      <c r="HX175">
        <v>3.295</v>
      </c>
      <c r="HY175">
        <v>9999</v>
      </c>
      <c r="HZ175">
        <v>9999</v>
      </c>
      <c r="IA175">
        <v>999.9</v>
      </c>
      <c r="IB175">
        <v>9999</v>
      </c>
      <c r="IC175">
        <v>1.8632</v>
      </c>
      <c r="ID175">
        <v>1.8681</v>
      </c>
      <c r="IE175">
        <v>1.86783</v>
      </c>
      <c r="IF175">
        <v>1.86904</v>
      </c>
      <c r="IG175">
        <v>1.86981</v>
      </c>
      <c r="IH175">
        <v>1.86592</v>
      </c>
      <c r="II175">
        <v>1.86702</v>
      </c>
      <c r="IJ175">
        <v>1.86841</v>
      </c>
      <c r="IK175">
        <v>5</v>
      </c>
      <c r="IL175">
        <v>0</v>
      </c>
      <c r="IM175">
        <v>0</v>
      </c>
      <c r="IN175">
        <v>0</v>
      </c>
      <c r="IO175" t="s">
        <v>441</v>
      </c>
      <c r="IP175" t="s">
        <v>442</v>
      </c>
      <c r="IQ175" t="s">
        <v>443</v>
      </c>
      <c r="IR175" t="s">
        <v>443</v>
      </c>
      <c r="IS175" t="s">
        <v>443</v>
      </c>
      <c r="IT175" t="s">
        <v>443</v>
      </c>
      <c r="IU175">
        <v>0</v>
      </c>
      <c r="IV175">
        <v>100</v>
      </c>
      <c r="IW175">
        <v>100</v>
      </c>
      <c r="IX175">
        <v>1.098</v>
      </c>
      <c r="IY175">
        <v>0.3152</v>
      </c>
      <c r="IZ175">
        <v>1.09748391826392</v>
      </c>
      <c r="JA175">
        <v>0</v>
      </c>
      <c r="JB175">
        <v>0</v>
      </c>
      <c r="JC175">
        <v>0</v>
      </c>
      <c r="JD175">
        <v>0.315191680746845</v>
      </c>
      <c r="JE175">
        <v>0</v>
      </c>
      <c r="JF175">
        <v>0</v>
      </c>
      <c r="JG175">
        <v>0</v>
      </c>
      <c r="JH175">
        <v>5</v>
      </c>
      <c r="JI175">
        <v>2273</v>
      </c>
      <c r="JJ175">
        <v>0</v>
      </c>
      <c r="JK175">
        <v>25</v>
      </c>
      <c r="JL175">
        <v>29356838.5</v>
      </c>
      <c r="JM175">
        <v>29356838.5</v>
      </c>
      <c r="JN175">
        <v>2.11548</v>
      </c>
      <c r="JO175">
        <v>2.6123</v>
      </c>
      <c r="JP175">
        <v>1.54785</v>
      </c>
      <c r="JQ175">
        <v>2.32056</v>
      </c>
      <c r="JR175">
        <v>1.64673</v>
      </c>
      <c r="JS175">
        <v>2.29126</v>
      </c>
      <c r="JT175">
        <v>33.0875</v>
      </c>
      <c r="JU175">
        <v>24.1838</v>
      </c>
      <c r="JV175">
        <v>18</v>
      </c>
      <c r="JW175">
        <v>502.838</v>
      </c>
      <c r="JX175">
        <v>406.308</v>
      </c>
      <c r="JY175">
        <v>31.7844</v>
      </c>
      <c r="JZ175">
        <v>40.3708</v>
      </c>
      <c r="KA175">
        <v>30.0011</v>
      </c>
      <c r="KB175">
        <v>39.9394</v>
      </c>
      <c r="KC175">
        <v>39.8293</v>
      </c>
      <c r="KD175">
        <v>42.4243</v>
      </c>
      <c r="KE175">
        <v>0</v>
      </c>
      <c r="KF175">
        <v>100</v>
      </c>
      <c r="KG175">
        <v>31.7927</v>
      </c>
      <c r="KH175">
        <v>1055.63</v>
      </c>
      <c r="KI175">
        <v>34.6858</v>
      </c>
      <c r="KJ175">
        <v>94.9372</v>
      </c>
      <c r="KK175">
        <v>92.177</v>
      </c>
    </row>
    <row r="176" spans="1:297">
      <c r="A176">
        <v>160</v>
      </c>
      <c r="B176">
        <v>1761410312.1</v>
      </c>
      <c r="C176">
        <v>2131.09999990463</v>
      </c>
      <c r="D176" t="s">
        <v>763</v>
      </c>
      <c r="E176" t="s">
        <v>764</v>
      </c>
      <c r="F176">
        <v>5</v>
      </c>
      <c r="G176" t="s">
        <v>638</v>
      </c>
      <c r="H176" t="s">
        <v>436</v>
      </c>
      <c r="I176">
        <v>1761410303.94615</v>
      </c>
      <c r="J176">
        <f>(K176)/1000</f>
        <v>0</v>
      </c>
      <c r="K176">
        <f>IF(DP176, AN176, AH176)</f>
        <v>0</v>
      </c>
      <c r="L176">
        <f>IF(DP176, AI176, AG176)</f>
        <v>0</v>
      </c>
      <c r="M176">
        <f>DR176 - IF(AU176&gt;1, L176*DL176*100.0/(AW176), 0)</f>
        <v>0</v>
      </c>
      <c r="N176">
        <f>((T176-J176/2)*M176-L176)/(T176+J176/2)</f>
        <v>0</v>
      </c>
      <c r="O176">
        <f>N176*(DY176+DZ176)/1000.0</f>
        <v>0</v>
      </c>
      <c r="P176">
        <f>(DR176 - IF(AU176&gt;1, L176*DL176*100.0/(AW176), 0))*(DY176+DZ176)/1000.0</f>
        <v>0</v>
      </c>
      <c r="Q176">
        <f>2.0/((1/S176-1/R176)+SIGN(S176)*SQRT((1/S176-1/R176)*(1/S176-1/R176) + 4*DM176/((DM176+1)*(DM176+1))*(2*1/S176*1/R176-1/R176*1/R176)))</f>
        <v>0</v>
      </c>
      <c r="R176">
        <f>IF(LEFT(DN176,1)&lt;&gt;"0",IF(LEFT(DN176,1)="1",3.0,DO176),$D$5+$E$5*(EF176*DY176/($K$5*1000))+$F$5*(EF176*DY176/($K$5*1000))*MAX(MIN(DL176,$J$5),$I$5)*MAX(MIN(DL176,$J$5),$I$5)+$G$5*MAX(MIN(DL176,$J$5),$I$5)*(EF176*DY176/($K$5*1000))+$H$5*(EF176*DY176/($K$5*1000))*(EF176*DY176/($K$5*1000)))</f>
        <v>0</v>
      </c>
      <c r="S176">
        <f>J176*(1000-(1000*0.61365*exp(17.502*W176/(240.97+W176))/(DY176+DZ176)+DT176)/2)/(1000*0.61365*exp(17.502*W176/(240.97+W176))/(DY176+DZ176)-DT176)</f>
        <v>0</v>
      </c>
      <c r="T176">
        <f>1/((DM176+1)/(Q176/1.6)+1/(R176/1.37)) + DM176/((DM176+1)/(Q176/1.6) + DM176/(R176/1.37))</f>
        <v>0</v>
      </c>
      <c r="U176">
        <f>(DH176*DK176)</f>
        <v>0</v>
      </c>
      <c r="V176">
        <f>(EA176+(U176+2*0.95*5.67E-8*(((EA176+$B$7)+273)^4-(EA176+273)^4)-44100*J176)/(1.84*29.3*R176+8*0.95*5.67E-8*(EA176+273)^3))</f>
        <v>0</v>
      </c>
      <c r="W176">
        <f>($C$7*EB176+$D$7*EC176+$E$7*V176)</f>
        <v>0</v>
      </c>
      <c r="X176">
        <f>0.61365*exp(17.502*W176/(240.97+W176))</f>
        <v>0</v>
      </c>
      <c r="Y176">
        <f>(Z176/AA176*100)</f>
        <v>0</v>
      </c>
      <c r="Z176">
        <f>DT176*(DY176+DZ176)/1000</f>
        <v>0</v>
      </c>
      <c r="AA176">
        <f>0.61365*exp(17.502*EA176/(240.97+EA176))</f>
        <v>0</v>
      </c>
      <c r="AB176">
        <f>(X176-DT176*(DY176+DZ176)/1000)</f>
        <v>0</v>
      </c>
      <c r="AC176">
        <f>(-J176*44100)</f>
        <v>0</v>
      </c>
      <c r="AD176">
        <f>2*29.3*R176*0.92*(EA176-W176)</f>
        <v>0</v>
      </c>
      <c r="AE176">
        <f>2*0.95*5.67E-8*(((EA176+$B$7)+273)^4-(W176+273)^4)</f>
        <v>0</v>
      </c>
      <c r="AF176">
        <f>U176+AE176+AC176+AD176</f>
        <v>0</v>
      </c>
      <c r="AG176">
        <f>DX176*AU176*(DS176-DR176*(1000-AU176*DU176)/(1000-AU176*DT176))/(100*DL176)</f>
        <v>0</v>
      </c>
      <c r="AH176">
        <f>1000*DX176*AU176*(DT176-DU176)/(100*DL176*(1000-AU176*DT176))</f>
        <v>0</v>
      </c>
      <c r="AI176">
        <f>(AJ176 - AK176 - DY176*1E3/(8.314*(EA176+273.15)) * AM176/DX176 * AL176) * DX176/(100*DL176) * (1000 - DU176)/1000</f>
        <v>0</v>
      </c>
      <c r="AJ176">
        <v>1068.89724463535</v>
      </c>
      <c r="AK176">
        <v>1028.17751515152</v>
      </c>
      <c r="AL176">
        <v>3.5266612147819</v>
      </c>
      <c r="AM176">
        <v>64.8317152788884</v>
      </c>
      <c r="AN176">
        <f>(AP176 - AO176 + DY176*1E3/(8.314*(EA176+273.15)) * AR176/DX176 * AQ176) * DX176/(100*DL176) * 1000/(1000 - AP176)</f>
        <v>0</v>
      </c>
      <c r="AO176">
        <v>25.3756733726786</v>
      </c>
      <c r="AP176">
        <v>34.2213357575758</v>
      </c>
      <c r="AQ176">
        <v>-0.00315843551201988</v>
      </c>
      <c r="AR176">
        <v>110.920641210874</v>
      </c>
      <c r="AS176">
        <v>0</v>
      </c>
      <c r="AT176">
        <v>0</v>
      </c>
      <c r="AU176">
        <f>IF(AS176*$H$13&gt;=AW176,1.0,(AW176/(AW176-AS176*$H$13)))</f>
        <v>0</v>
      </c>
      <c r="AV176">
        <f>(AU176-1)*100</f>
        <v>0</v>
      </c>
      <c r="AW176">
        <f>MAX(0,($B$13+$C$13*EF176)/(1+$D$13*EF176)*DY176/(EA176+273)*$E$13)</f>
        <v>0</v>
      </c>
      <c r="AX176" t="s">
        <v>437</v>
      </c>
      <c r="AY176" t="s">
        <v>437</v>
      </c>
      <c r="AZ176">
        <v>0</v>
      </c>
      <c r="BA176">
        <v>0</v>
      </c>
      <c r="BB176">
        <f>1-AZ176/BA176</f>
        <v>0</v>
      </c>
      <c r="BC176">
        <v>0</v>
      </c>
      <c r="BD176" t="s">
        <v>437</v>
      </c>
      <c r="BE176" t="s">
        <v>437</v>
      </c>
      <c r="BF176">
        <v>0</v>
      </c>
      <c r="BG176">
        <v>0</v>
      </c>
      <c r="BH176">
        <f>1-BF176/BG176</f>
        <v>0</v>
      </c>
      <c r="BI176">
        <v>0.5</v>
      </c>
      <c r="BJ176">
        <f>DI176</f>
        <v>0</v>
      </c>
      <c r="BK176">
        <f>L176</f>
        <v>0</v>
      </c>
      <c r="BL176">
        <f>BH176*BI176*BJ176</f>
        <v>0</v>
      </c>
      <c r="BM176">
        <f>(BK176-BC176)/BJ176</f>
        <v>0</v>
      </c>
      <c r="BN176">
        <f>(BA176-BG176)/BG176</f>
        <v>0</v>
      </c>
      <c r="BO176">
        <f>AZ176/(BB176+AZ176/BG176)</f>
        <v>0</v>
      </c>
      <c r="BP176" t="s">
        <v>437</v>
      </c>
      <c r="BQ176">
        <v>0</v>
      </c>
      <c r="BR176">
        <f>IF(BQ176&lt;&gt;0, BQ176, BO176)</f>
        <v>0</v>
      </c>
      <c r="BS176">
        <f>1-BR176/BG176</f>
        <v>0</v>
      </c>
      <c r="BT176">
        <f>(BG176-BF176)/(BG176-BR176)</f>
        <v>0</v>
      </c>
      <c r="BU176">
        <f>(BA176-BG176)/(BA176-BR176)</f>
        <v>0</v>
      </c>
      <c r="BV176">
        <f>(BG176-BF176)/(BG176-AZ176)</f>
        <v>0</v>
      </c>
      <c r="BW176">
        <f>(BA176-BG176)/(BA176-AZ176)</f>
        <v>0</v>
      </c>
      <c r="BX176">
        <f>(BT176*BR176/BF176)</f>
        <v>0</v>
      </c>
      <c r="BY176">
        <f>(1-BX176)</f>
        <v>0</v>
      </c>
      <c r="DH176">
        <f>$B$11*EG176+$C$11*EH176+$F$11*ES176*(1-EV176)</f>
        <v>0</v>
      </c>
      <c r="DI176">
        <f>DH176*DJ176</f>
        <v>0</v>
      </c>
      <c r="DJ176">
        <f>($B$11*$D$9+$C$11*$D$9+$F$11*((FF176+EX176)/MAX(FF176+EX176+FG176, 0.1)*$I$9+FG176/MAX(FF176+EX176+FG176, 0.1)*$J$9))/($B$11+$C$11+$F$11)</f>
        <v>0</v>
      </c>
      <c r="DK176">
        <f>($B$11*$K$9+$C$11*$K$9+$F$11*((FF176+EX176)/MAX(FF176+EX176+FG176, 0.1)*$P$9+FG176/MAX(FF176+EX176+FG176, 0.1)*$Q$9))/($B$11+$C$11+$F$11)</f>
        <v>0</v>
      </c>
      <c r="DL176">
        <v>6</v>
      </c>
      <c r="DM176">
        <v>0.5</v>
      </c>
      <c r="DN176" t="s">
        <v>438</v>
      </c>
      <c r="DO176">
        <v>2</v>
      </c>
      <c r="DP176" t="b">
        <v>1</v>
      </c>
      <c r="DQ176">
        <v>1761410303.94615</v>
      </c>
      <c r="DR176">
        <v>968.980615384615</v>
      </c>
      <c r="DS176">
        <v>1025.34469230769</v>
      </c>
      <c r="DT176">
        <v>34.2654153846154</v>
      </c>
      <c r="DU176">
        <v>25.3722846153846</v>
      </c>
      <c r="DV176">
        <v>967.883153846154</v>
      </c>
      <c r="DW176">
        <v>33.9502153846154</v>
      </c>
      <c r="DX176">
        <v>500.031538461538</v>
      </c>
      <c r="DY176">
        <v>90.3063846153846</v>
      </c>
      <c r="DZ176">
        <v>0.0359607153846154</v>
      </c>
      <c r="EA176">
        <v>36.8578230769231</v>
      </c>
      <c r="EB176">
        <v>36.0112384615385</v>
      </c>
      <c r="EC176">
        <v>999.9</v>
      </c>
      <c r="ED176">
        <v>0</v>
      </c>
      <c r="EE176">
        <v>0</v>
      </c>
      <c r="EF176">
        <v>10021.0192307692</v>
      </c>
      <c r="EG176">
        <v>0</v>
      </c>
      <c r="EH176">
        <v>1225.59076923077</v>
      </c>
      <c r="EI176">
        <v>-56.3635461538462</v>
      </c>
      <c r="EJ176">
        <v>1003.36138461538</v>
      </c>
      <c r="EK176">
        <v>1052.03615384615</v>
      </c>
      <c r="EL176">
        <v>8.89314461538462</v>
      </c>
      <c r="EM176">
        <v>1025.34469230769</v>
      </c>
      <c r="EN176">
        <v>25.3722846153846</v>
      </c>
      <c r="EO176">
        <v>3.09438538461538</v>
      </c>
      <c r="EP176">
        <v>2.29127923076923</v>
      </c>
      <c r="EQ176">
        <v>24.5447076923077</v>
      </c>
      <c r="ER176">
        <v>19.6152153846154</v>
      </c>
      <c r="ES176">
        <v>1199.99076923077</v>
      </c>
      <c r="ET176">
        <v>0.966994615384615</v>
      </c>
      <c r="EU176">
        <v>0.0330053461538461</v>
      </c>
      <c r="EV176">
        <v>0</v>
      </c>
      <c r="EW176">
        <v>1419.76230769231</v>
      </c>
      <c r="EX176">
        <v>5.00059</v>
      </c>
      <c r="EY176">
        <v>17417.0923076923</v>
      </c>
      <c r="EZ176">
        <v>10358.6076923077</v>
      </c>
      <c r="FA176">
        <v>50.0716923076923</v>
      </c>
      <c r="FB176">
        <v>51.6774615384615</v>
      </c>
      <c r="FC176">
        <v>50.187</v>
      </c>
      <c r="FD176">
        <v>51.4274615384615</v>
      </c>
      <c r="FE176">
        <v>51.2547692307692</v>
      </c>
      <c r="FF176">
        <v>1155.55076923077</v>
      </c>
      <c r="FG176">
        <v>39.44</v>
      </c>
      <c r="FH176">
        <v>0</v>
      </c>
      <c r="FI176">
        <v>1761410272.3</v>
      </c>
      <c r="FJ176">
        <v>0</v>
      </c>
      <c r="FK176">
        <v>1419.734</v>
      </c>
      <c r="FL176">
        <v>-3.53307690752604</v>
      </c>
      <c r="FM176">
        <v>-49.4769231352442</v>
      </c>
      <c r="FN176">
        <v>17416.164</v>
      </c>
      <c r="FO176">
        <v>15</v>
      </c>
      <c r="FP176">
        <v>0</v>
      </c>
      <c r="FQ176" t="s">
        <v>439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-56.019755</v>
      </c>
      <c r="GD176">
        <v>-6.55392631578954</v>
      </c>
      <c r="GE176">
        <v>0.823023724733984</v>
      </c>
      <c r="GF176">
        <v>0</v>
      </c>
      <c r="GG176">
        <v>1420.01676470588</v>
      </c>
      <c r="GH176">
        <v>-4.64491978301485</v>
      </c>
      <c r="GI176">
        <v>0.491849574016479</v>
      </c>
      <c r="GJ176">
        <v>-1</v>
      </c>
      <c r="GK176">
        <v>8.9089595</v>
      </c>
      <c r="GL176">
        <v>-0.414710526315791</v>
      </c>
      <c r="GM176">
        <v>0.039942255378859</v>
      </c>
      <c r="GN176">
        <v>0</v>
      </c>
      <c r="GO176">
        <v>0</v>
      </c>
      <c r="GP176">
        <v>2</v>
      </c>
      <c r="GQ176" t="s">
        <v>473</v>
      </c>
      <c r="GR176">
        <v>3.13041</v>
      </c>
      <c r="GS176">
        <v>2.7136</v>
      </c>
      <c r="GT176">
        <v>0.160695</v>
      </c>
      <c r="GU176">
        <v>0.166491</v>
      </c>
      <c r="GV176">
        <v>0.129214</v>
      </c>
      <c r="GW176">
        <v>0.104828</v>
      </c>
      <c r="GX176">
        <v>30930.9</v>
      </c>
      <c r="GY176">
        <v>32677.5</v>
      </c>
      <c r="GZ176">
        <v>33410.7</v>
      </c>
      <c r="HA176">
        <v>35566.9</v>
      </c>
      <c r="HB176">
        <v>41310.8</v>
      </c>
      <c r="HC176">
        <v>45800.9</v>
      </c>
      <c r="HD176">
        <v>52293.2</v>
      </c>
      <c r="HE176">
        <v>56919.7</v>
      </c>
      <c r="HF176">
        <v>1.81437</v>
      </c>
      <c r="HG176">
        <v>1.6755</v>
      </c>
      <c r="HH176">
        <v>-0.0132658</v>
      </c>
      <c r="HI176">
        <v>0</v>
      </c>
      <c r="HJ176">
        <v>36.2316</v>
      </c>
      <c r="HK176">
        <v>999.9</v>
      </c>
      <c r="HL176">
        <v>58.851</v>
      </c>
      <c r="HM176">
        <v>28.883</v>
      </c>
      <c r="HN176">
        <v>26.0324</v>
      </c>
      <c r="HO176">
        <v>55.5391</v>
      </c>
      <c r="HP176">
        <v>43.5176</v>
      </c>
      <c r="HQ176">
        <v>1</v>
      </c>
      <c r="HR176">
        <v>1.09799</v>
      </c>
      <c r="HS176">
        <v>3.61719</v>
      </c>
      <c r="HT176">
        <v>20.0973</v>
      </c>
      <c r="HU176">
        <v>5.19078</v>
      </c>
      <c r="HV176">
        <v>12.0099</v>
      </c>
      <c r="HW176">
        <v>4.9727</v>
      </c>
      <c r="HX176">
        <v>3.2949</v>
      </c>
      <c r="HY176">
        <v>9999</v>
      </c>
      <c r="HZ176">
        <v>9999</v>
      </c>
      <c r="IA176">
        <v>999.9</v>
      </c>
      <c r="IB176">
        <v>9999</v>
      </c>
      <c r="IC176">
        <v>1.86319</v>
      </c>
      <c r="ID176">
        <v>1.86812</v>
      </c>
      <c r="IE176">
        <v>1.86783</v>
      </c>
      <c r="IF176">
        <v>1.86905</v>
      </c>
      <c r="IG176">
        <v>1.86981</v>
      </c>
      <c r="IH176">
        <v>1.86592</v>
      </c>
      <c r="II176">
        <v>1.86701</v>
      </c>
      <c r="IJ176">
        <v>1.86839</v>
      </c>
      <c r="IK176">
        <v>5</v>
      </c>
      <c r="IL176">
        <v>0</v>
      </c>
      <c r="IM176">
        <v>0</v>
      </c>
      <c r="IN176">
        <v>0</v>
      </c>
      <c r="IO176" t="s">
        <v>441</v>
      </c>
      <c r="IP176" t="s">
        <v>442</v>
      </c>
      <c r="IQ176" t="s">
        <v>443</v>
      </c>
      <c r="IR176" t="s">
        <v>443</v>
      </c>
      <c r="IS176" t="s">
        <v>443</v>
      </c>
      <c r="IT176" t="s">
        <v>443</v>
      </c>
      <c r="IU176">
        <v>0</v>
      </c>
      <c r="IV176">
        <v>100</v>
      </c>
      <c r="IW176">
        <v>100</v>
      </c>
      <c r="IX176">
        <v>1.097</v>
      </c>
      <c r="IY176">
        <v>0.3152</v>
      </c>
      <c r="IZ176">
        <v>1.09748391826392</v>
      </c>
      <c r="JA176">
        <v>0</v>
      </c>
      <c r="JB176">
        <v>0</v>
      </c>
      <c r="JC176">
        <v>0</v>
      </c>
      <c r="JD176">
        <v>0.315191680746845</v>
      </c>
      <c r="JE176">
        <v>0</v>
      </c>
      <c r="JF176">
        <v>0</v>
      </c>
      <c r="JG176">
        <v>0</v>
      </c>
      <c r="JH176">
        <v>5</v>
      </c>
      <c r="JI176">
        <v>2273</v>
      </c>
      <c r="JJ176">
        <v>0</v>
      </c>
      <c r="JK176">
        <v>25</v>
      </c>
      <c r="JL176">
        <v>29356838.5</v>
      </c>
      <c r="JM176">
        <v>29356838.5</v>
      </c>
      <c r="JN176">
        <v>2.14111</v>
      </c>
      <c r="JO176">
        <v>2.60376</v>
      </c>
      <c r="JP176">
        <v>1.54785</v>
      </c>
      <c r="JQ176">
        <v>2.32178</v>
      </c>
      <c r="JR176">
        <v>1.64673</v>
      </c>
      <c r="JS176">
        <v>2.34497</v>
      </c>
      <c r="JT176">
        <v>33.0875</v>
      </c>
      <c r="JU176">
        <v>24.1838</v>
      </c>
      <c r="JV176">
        <v>18</v>
      </c>
      <c r="JW176">
        <v>502.908</v>
      </c>
      <c r="JX176">
        <v>406.083</v>
      </c>
      <c r="JY176">
        <v>31.7784</v>
      </c>
      <c r="JZ176">
        <v>40.3858</v>
      </c>
      <c r="KA176">
        <v>30.0011</v>
      </c>
      <c r="KB176">
        <v>39.954</v>
      </c>
      <c r="KC176">
        <v>39.8448</v>
      </c>
      <c r="KD176">
        <v>43.0062</v>
      </c>
      <c r="KE176">
        <v>0</v>
      </c>
      <c r="KF176">
        <v>100</v>
      </c>
      <c r="KG176">
        <v>31.7826</v>
      </c>
      <c r="KH176">
        <v>1075.82</v>
      </c>
      <c r="KI176">
        <v>34.6858</v>
      </c>
      <c r="KJ176">
        <v>94.9355</v>
      </c>
      <c r="KK176">
        <v>92.175</v>
      </c>
    </row>
    <row r="177" spans="1:297">
      <c r="A177">
        <v>161</v>
      </c>
      <c r="B177">
        <v>1761410317.1</v>
      </c>
      <c r="C177">
        <v>2136.09999990463</v>
      </c>
      <c r="D177" t="s">
        <v>765</v>
      </c>
      <c r="E177" t="s">
        <v>766</v>
      </c>
      <c r="F177">
        <v>5</v>
      </c>
      <c r="G177" t="s">
        <v>638</v>
      </c>
      <c r="H177" t="s">
        <v>436</v>
      </c>
      <c r="I177">
        <v>1761410308.94615</v>
      </c>
      <c r="J177">
        <f>(K177)/1000</f>
        <v>0</v>
      </c>
      <c r="K177">
        <f>IF(DP177, AN177, AH177)</f>
        <v>0</v>
      </c>
      <c r="L177">
        <f>IF(DP177, AI177, AG177)</f>
        <v>0</v>
      </c>
      <c r="M177">
        <f>DR177 - IF(AU177&gt;1, L177*DL177*100.0/(AW177), 0)</f>
        <v>0</v>
      </c>
      <c r="N177">
        <f>((T177-J177/2)*M177-L177)/(T177+J177/2)</f>
        <v>0</v>
      </c>
      <c r="O177">
        <f>N177*(DY177+DZ177)/1000.0</f>
        <v>0</v>
      </c>
      <c r="P177">
        <f>(DR177 - IF(AU177&gt;1, L177*DL177*100.0/(AW177), 0))*(DY177+DZ177)/1000.0</f>
        <v>0</v>
      </c>
      <c r="Q177">
        <f>2.0/((1/S177-1/R177)+SIGN(S177)*SQRT((1/S177-1/R177)*(1/S177-1/R177) + 4*DM177/((DM177+1)*(DM177+1))*(2*1/S177*1/R177-1/R177*1/R177)))</f>
        <v>0</v>
      </c>
      <c r="R177">
        <f>IF(LEFT(DN177,1)&lt;&gt;"0",IF(LEFT(DN177,1)="1",3.0,DO177),$D$5+$E$5*(EF177*DY177/($K$5*1000))+$F$5*(EF177*DY177/($K$5*1000))*MAX(MIN(DL177,$J$5),$I$5)*MAX(MIN(DL177,$J$5),$I$5)+$G$5*MAX(MIN(DL177,$J$5),$I$5)*(EF177*DY177/($K$5*1000))+$H$5*(EF177*DY177/($K$5*1000))*(EF177*DY177/($K$5*1000)))</f>
        <v>0</v>
      </c>
      <c r="S177">
        <f>J177*(1000-(1000*0.61365*exp(17.502*W177/(240.97+W177))/(DY177+DZ177)+DT177)/2)/(1000*0.61365*exp(17.502*W177/(240.97+W177))/(DY177+DZ177)-DT177)</f>
        <v>0</v>
      </c>
      <c r="T177">
        <f>1/((DM177+1)/(Q177/1.6)+1/(R177/1.37)) + DM177/((DM177+1)/(Q177/1.6) + DM177/(R177/1.37))</f>
        <v>0</v>
      </c>
      <c r="U177">
        <f>(DH177*DK177)</f>
        <v>0</v>
      </c>
      <c r="V177">
        <f>(EA177+(U177+2*0.95*5.67E-8*(((EA177+$B$7)+273)^4-(EA177+273)^4)-44100*J177)/(1.84*29.3*R177+8*0.95*5.67E-8*(EA177+273)^3))</f>
        <v>0</v>
      </c>
      <c r="W177">
        <f>($C$7*EB177+$D$7*EC177+$E$7*V177)</f>
        <v>0</v>
      </c>
      <c r="X177">
        <f>0.61365*exp(17.502*W177/(240.97+W177))</f>
        <v>0</v>
      </c>
      <c r="Y177">
        <f>(Z177/AA177*100)</f>
        <v>0</v>
      </c>
      <c r="Z177">
        <f>DT177*(DY177+DZ177)/1000</f>
        <v>0</v>
      </c>
      <c r="AA177">
        <f>0.61365*exp(17.502*EA177/(240.97+EA177))</f>
        <v>0</v>
      </c>
      <c r="AB177">
        <f>(X177-DT177*(DY177+DZ177)/1000)</f>
        <v>0</v>
      </c>
      <c r="AC177">
        <f>(-J177*44100)</f>
        <v>0</v>
      </c>
      <c r="AD177">
        <f>2*29.3*R177*0.92*(EA177-W177)</f>
        <v>0</v>
      </c>
      <c r="AE177">
        <f>2*0.95*5.67E-8*(((EA177+$B$7)+273)^4-(W177+273)^4)</f>
        <v>0</v>
      </c>
      <c r="AF177">
        <f>U177+AE177+AC177+AD177</f>
        <v>0</v>
      </c>
      <c r="AG177">
        <f>DX177*AU177*(DS177-DR177*(1000-AU177*DU177)/(1000-AU177*DT177))/(100*DL177)</f>
        <v>0</v>
      </c>
      <c r="AH177">
        <f>1000*DX177*AU177*(DT177-DU177)/(100*DL177*(1000-AU177*DT177))</f>
        <v>0</v>
      </c>
      <c r="AI177">
        <f>(AJ177 - AK177 - DY177*1E3/(8.314*(EA177+273.15)) * AM177/DX177 * AL177) * DX177/(100*DL177) * (1000 - DU177)/1000</f>
        <v>0</v>
      </c>
      <c r="AJ177">
        <v>1085.33392093098</v>
      </c>
      <c r="AK177">
        <v>1045.08951515151</v>
      </c>
      <c r="AL177">
        <v>3.37442463546122</v>
      </c>
      <c r="AM177">
        <v>64.8317152788884</v>
      </c>
      <c r="AN177">
        <f>(AP177 - AO177 + DY177*1E3/(8.314*(EA177+273.15)) * AR177/DX177 * AQ177) * DX177/(100*DL177) * 1000/(1000 - AP177)</f>
        <v>0</v>
      </c>
      <c r="AO177">
        <v>25.3785883938725</v>
      </c>
      <c r="AP177">
        <v>34.1879157575758</v>
      </c>
      <c r="AQ177">
        <v>-0.00705245378780091</v>
      </c>
      <c r="AR177">
        <v>110.920641210874</v>
      </c>
      <c r="AS177">
        <v>0</v>
      </c>
      <c r="AT177">
        <v>0</v>
      </c>
      <c r="AU177">
        <f>IF(AS177*$H$13&gt;=AW177,1.0,(AW177/(AW177-AS177*$H$13)))</f>
        <v>0</v>
      </c>
      <c r="AV177">
        <f>(AU177-1)*100</f>
        <v>0</v>
      </c>
      <c r="AW177">
        <f>MAX(0,($B$13+$C$13*EF177)/(1+$D$13*EF177)*DY177/(EA177+273)*$E$13)</f>
        <v>0</v>
      </c>
      <c r="AX177" t="s">
        <v>437</v>
      </c>
      <c r="AY177" t="s">
        <v>437</v>
      </c>
      <c r="AZ177">
        <v>0</v>
      </c>
      <c r="BA177">
        <v>0</v>
      </c>
      <c r="BB177">
        <f>1-AZ177/BA177</f>
        <v>0</v>
      </c>
      <c r="BC177">
        <v>0</v>
      </c>
      <c r="BD177" t="s">
        <v>437</v>
      </c>
      <c r="BE177" t="s">
        <v>437</v>
      </c>
      <c r="BF177">
        <v>0</v>
      </c>
      <c r="BG177">
        <v>0</v>
      </c>
      <c r="BH177">
        <f>1-BF177/BG177</f>
        <v>0</v>
      </c>
      <c r="BI177">
        <v>0.5</v>
      </c>
      <c r="BJ177">
        <f>DI177</f>
        <v>0</v>
      </c>
      <c r="BK177">
        <f>L177</f>
        <v>0</v>
      </c>
      <c r="BL177">
        <f>BH177*BI177*BJ177</f>
        <v>0</v>
      </c>
      <c r="BM177">
        <f>(BK177-BC177)/BJ177</f>
        <v>0</v>
      </c>
      <c r="BN177">
        <f>(BA177-BG177)/BG177</f>
        <v>0</v>
      </c>
      <c r="BO177">
        <f>AZ177/(BB177+AZ177/BG177)</f>
        <v>0</v>
      </c>
      <c r="BP177" t="s">
        <v>437</v>
      </c>
      <c r="BQ177">
        <v>0</v>
      </c>
      <c r="BR177">
        <f>IF(BQ177&lt;&gt;0, BQ177, BO177)</f>
        <v>0</v>
      </c>
      <c r="BS177">
        <f>1-BR177/BG177</f>
        <v>0</v>
      </c>
      <c r="BT177">
        <f>(BG177-BF177)/(BG177-BR177)</f>
        <v>0</v>
      </c>
      <c r="BU177">
        <f>(BA177-BG177)/(BA177-BR177)</f>
        <v>0</v>
      </c>
      <c r="BV177">
        <f>(BG177-BF177)/(BG177-AZ177)</f>
        <v>0</v>
      </c>
      <c r="BW177">
        <f>(BA177-BG177)/(BA177-AZ177)</f>
        <v>0</v>
      </c>
      <c r="BX177">
        <f>(BT177*BR177/BF177)</f>
        <v>0</v>
      </c>
      <c r="BY177">
        <f>(1-BX177)</f>
        <v>0</v>
      </c>
      <c r="DH177">
        <f>$B$11*EG177+$C$11*EH177+$F$11*ES177*(1-EV177)</f>
        <v>0</v>
      </c>
      <c r="DI177">
        <f>DH177*DJ177</f>
        <v>0</v>
      </c>
      <c r="DJ177">
        <f>($B$11*$D$9+$C$11*$D$9+$F$11*((FF177+EX177)/MAX(FF177+EX177+FG177, 0.1)*$I$9+FG177/MAX(FF177+EX177+FG177, 0.1)*$J$9))/($B$11+$C$11+$F$11)</f>
        <v>0</v>
      </c>
      <c r="DK177">
        <f>($B$11*$K$9+$C$11*$K$9+$F$11*((FF177+EX177)/MAX(FF177+EX177+FG177, 0.1)*$P$9+FG177/MAX(FF177+EX177+FG177, 0.1)*$Q$9))/($B$11+$C$11+$F$11)</f>
        <v>0</v>
      </c>
      <c r="DL177">
        <v>6</v>
      </c>
      <c r="DM177">
        <v>0.5</v>
      </c>
      <c r="DN177" t="s">
        <v>438</v>
      </c>
      <c r="DO177">
        <v>2</v>
      </c>
      <c r="DP177" t="b">
        <v>1</v>
      </c>
      <c r="DQ177">
        <v>1761410308.94615</v>
      </c>
      <c r="DR177">
        <v>985.654307692308</v>
      </c>
      <c r="DS177">
        <v>1041.99538461538</v>
      </c>
      <c r="DT177">
        <v>34.2334307692308</v>
      </c>
      <c r="DU177">
        <v>25.3750153846154</v>
      </c>
      <c r="DV177">
        <v>984.556384615385</v>
      </c>
      <c r="DW177">
        <v>33.9182384615385</v>
      </c>
      <c r="DX177">
        <v>500.035461538462</v>
      </c>
      <c r="DY177">
        <v>90.3060230769231</v>
      </c>
      <c r="DZ177">
        <v>0.0359490307692308</v>
      </c>
      <c r="EA177">
        <v>36.8552153846154</v>
      </c>
      <c r="EB177">
        <v>36.0118230769231</v>
      </c>
      <c r="EC177">
        <v>999.9</v>
      </c>
      <c r="ED177">
        <v>0</v>
      </c>
      <c r="EE177">
        <v>0</v>
      </c>
      <c r="EF177">
        <v>10004.1869230769</v>
      </c>
      <c r="EG177">
        <v>0</v>
      </c>
      <c r="EH177">
        <v>1225.55230769231</v>
      </c>
      <c r="EI177">
        <v>-56.3411076923077</v>
      </c>
      <c r="EJ177">
        <v>1020.59269230769</v>
      </c>
      <c r="EK177">
        <v>1069.12307692308</v>
      </c>
      <c r="EL177">
        <v>8.85843307692308</v>
      </c>
      <c r="EM177">
        <v>1041.99538461538</v>
      </c>
      <c r="EN177">
        <v>25.3750153846154</v>
      </c>
      <c r="EO177">
        <v>3.09148538461538</v>
      </c>
      <c r="EP177">
        <v>2.29151615384615</v>
      </c>
      <c r="EQ177">
        <v>24.5290307692308</v>
      </c>
      <c r="ER177">
        <v>19.6168769230769</v>
      </c>
      <c r="ES177">
        <v>1199.98538461538</v>
      </c>
      <c r="ET177">
        <v>0.966994692307692</v>
      </c>
      <c r="EU177">
        <v>0.0330053230769231</v>
      </c>
      <c r="EV177">
        <v>0</v>
      </c>
      <c r="EW177">
        <v>1419.48076923077</v>
      </c>
      <c r="EX177">
        <v>5.00059</v>
      </c>
      <c r="EY177">
        <v>17413.1153846154</v>
      </c>
      <c r="EZ177">
        <v>10358.5769230769</v>
      </c>
      <c r="FA177">
        <v>50.0862307692308</v>
      </c>
      <c r="FB177">
        <v>51.687</v>
      </c>
      <c r="FC177">
        <v>50.2015384615385</v>
      </c>
      <c r="FD177">
        <v>51.437</v>
      </c>
      <c r="FE177">
        <v>51.2690769230769</v>
      </c>
      <c r="FF177">
        <v>1155.54538461538</v>
      </c>
      <c r="FG177">
        <v>39.44</v>
      </c>
      <c r="FH177">
        <v>0</v>
      </c>
      <c r="FI177">
        <v>1761410277.1</v>
      </c>
      <c r="FJ177">
        <v>0</v>
      </c>
      <c r="FK177">
        <v>1419.4416</v>
      </c>
      <c r="FL177">
        <v>-3.97999998948739</v>
      </c>
      <c r="FM177">
        <v>-41.4384616003105</v>
      </c>
      <c r="FN177">
        <v>17412.624</v>
      </c>
      <c r="FO177">
        <v>15</v>
      </c>
      <c r="FP177">
        <v>0</v>
      </c>
      <c r="FQ177" t="s">
        <v>439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-56.3235428571429</v>
      </c>
      <c r="GD177">
        <v>-1.45768831168839</v>
      </c>
      <c r="GE177">
        <v>0.532434225377878</v>
      </c>
      <c r="GF177">
        <v>0</v>
      </c>
      <c r="GG177">
        <v>1419.67558823529</v>
      </c>
      <c r="GH177">
        <v>-4.02948814675722</v>
      </c>
      <c r="GI177">
        <v>0.46145034259941</v>
      </c>
      <c r="GJ177">
        <v>-1</v>
      </c>
      <c r="GK177">
        <v>8.87838095238095</v>
      </c>
      <c r="GL177">
        <v>-0.413786493506477</v>
      </c>
      <c r="GM177">
        <v>0.0418271834490854</v>
      </c>
      <c r="GN177">
        <v>0</v>
      </c>
      <c r="GO177">
        <v>0</v>
      </c>
      <c r="GP177">
        <v>2</v>
      </c>
      <c r="GQ177" t="s">
        <v>473</v>
      </c>
      <c r="GR177">
        <v>3.13027</v>
      </c>
      <c r="GS177">
        <v>2.71436</v>
      </c>
      <c r="GT177">
        <v>0.162422</v>
      </c>
      <c r="GU177">
        <v>0.168299</v>
      </c>
      <c r="GV177">
        <v>0.129124</v>
      </c>
      <c r="GW177">
        <v>0.104835</v>
      </c>
      <c r="GX177">
        <v>30866.5</v>
      </c>
      <c r="GY177">
        <v>32605.1</v>
      </c>
      <c r="GZ177">
        <v>33410.2</v>
      </c>
      <c r="HA177">
        <v>35565.6</v>
      </c>
      <c r="HB177">
        <v>41314.7</v>
      </c>
      <c r="HC177">
        <v>45799.4</v>
      </c>
      <c r="HD177">
        <v>52292.5</v>
      </c>
      <c r="HE177">
        <v>56917.8</v>
      </c>
      <c r="HF177">
        <v>1.814</v>
      </c>
      <c r="HG177">
        <v>1.6757</v>
      </c>
      <c r="HH177">
        <v>-0.013981</v>
      </c>
      <c r="HI177">
        <v>0</v>
      </c>
      <c r="HJ177">
        <v>36.229</v>
      </c>
      <c r="HK177">
        <v>999.9</v>
      </c>
      <c r="HL177">
        <v>58.851</v>
      </c>
      <c r="HM177">
        <v>28.883</v>
      </c>
      <c r="HN177">
        <v>26.0311</v>
      </c>
      <c r="HO177">
        <v>55.6091</v>
      </c>
      <c r="HP177">
        <v>43.3774</v>
      </c>
      <c r="HQ177">
        <v>1</v>
      </c>
      <c r="HR177">
        <v>1.09923</v>
      </c>
      <c r="HS177">
        <v>3.6434</v>
      </c>
      <c r="HT177">
        <v>20.0968</v>
      </c>
      <c r="HU177">
        <v>5.19183</v>
      </c>
      <c r="HV177">
        <v>12.0099</v>
      </c>
      <c r="HW177">
        <v>4.97265</v>
      </c>
      <c r="HX177">
        <v>3.29495</v>
      </c>
      <c r="HY177">
        <v>9999</v>
      </c>
      <c r="HZ177">
        <v>9999</v>
      </c>
      <c r="IA177">
        <v>999.9</v>
      </c>
      <c r="IB177">
        <v>9999</v>
      </c>
      <c r="IC177">
        <v>1.8632</v>
      </c>
      <c r="ID177">
        <v>1.86813</v>
      </c>
      <c r="IE177">
        <v>1.86783</v>
      </c>
      <c r="IF177">
        <v>1.86905</v>
      </c>
      <c r="IG177">
        <v>1.86981</v>
      </c>
      <c r="IH177">
        <v>1.86597</v>
      </c>
      <c r="II177">
        <v>1.86705</v>
      </c>
      <c r="IJ177">
        <v>1.86839</v>
      </c>
      <c r="IK177">
        <v>5</v>
      </c>
      <c r="IL177">
        <v>0</v>
      </c>
      <c r="IM177">
        <v>0</v>
      </c>
      <c r="IN177">
        <v>0</v>
      </c>
      <c r="IO177" t="s">
        <v>441</v>
      </c>
      <c r="IP177" t="s">
        <v>442</v>
      </c>
      <c r="IQ177" t="s">
        <v>443</v>
      </c>
      <c r="IR177" t="s">
        <v>443</v>
      </c>
      <c r="IS177" t="s">
        <v>443</v>
      </c>
      <c r="IT177" t="s">
        <v>443</v>
      </c>
      <c r="IU177">
        <v>0</v>
      </c>
      <c r="IV177">
        <v>100</v>
      </c>
      <c r="IW177">
        <v>100</v>
      </c>
      <c r="IX177">
        <v>1.1</v>
      </c>
      <c r="IY177">
        <v>0.3152</v>
      </c>
      <c r="IZ177">
        <v>1.09748391826392</v>
      </c>
      <c r="JA177">
        <v>0</v>
      </c>
      <c r="JB177">
        <v>0</v>
      </c>
      <c r="JC177">
        <v>0</v>
      </c>
      <c r="JD177">
        <v>0.315191680746845</v>
      </c>
      <c r="JE177">
        <v>0</v>
      </c>
      <c r="JF177">
        <v>0</v>
      </c>
      <c r="JG177">
        <v>0</v>
      </c>
      <c r="JH177">
        <v>5</v>
      </c>
      <c r="JI177">
        <v>2273</v>
      </c>
      <c r="JJ177">
        <v>0</v>
      </c>
      <c r="JK177">
        <v>25</v>
      </c>
      <c r="JL177">
        <v>29356838.6</v>
      </c>
      <c r="JM177">
        <v>29356838.6</v>
      </c>
      <c r="JN177">
        <v>2.17041</v>
      </c>
      <c r="JO177">
        <v>2.6001</v>
      </c>
      <c r="JP177">
        <v>1.54785</v>
      </c>
      <c r="JQ177">
        <v>2.32178</v>
      </c>
      <c r="JR177">
        <v>1.64673</v>
      </c>
      <c r="JS177">
        <v>2.37671</v>
      </c>
      <c r="JT177">
        <v>33.0875</v>
      </c>
      <c r="JU177">
        <v>24.1926</v>
      </c>
      <c r="JV177">
        <v>18</v>
      </c>
      <c r="JW177">
        <v>502.756</v>
      </c>
      <c r="JX177">
        <v>406.288</v>
      </c>
      <c r="JY177">
        <v>31.7699</v>
      </c>
      <c r="JZ177">
        <v>40.4007</v>
      </c>
      <c r="KA177">
        <v>30.0012</v>
      </c>
      <c r="KB177">
        <v>39.9696</v>
      </c>
      <c r="KC177">
        <v>39.8601</v>
      </c>
      <c r="KD177">
        <v>43.5348</v>
      </c>
      <c r="KE177">
        <v>0</v>
      </c>
      <c r="KF177">
        <v>100</v>
      </c>
      <c r="KG177">
        <v>31.7666</v>
      </c>
      <c r="KH177">
        <v>1089.41</v>
      </c>
      <c r="KI177">
        <v>34.6858</v>
      </c>
      <c r="KJ177">
        <v>94.9341</v>
      </c>
      <c r="KK177">
        <v>92.1719</v>
      </c>
    </row>
    <row r="178" spans="1:297">
      <c r="A178">
        <v>162</v>
      </c>
      <c r="B178">
        <v>1761410322.1</v>
      </c>
      <c r="C178">
        <v>2141.09999990463</v>
      </c>
      <c r="D178" t="s">
        <v>767</v>
      </c>
      <c r="E178" t="s">
        <v>768</v>
      </c>
      <c r="F178">
        <v>5</v>
      </c>
      <c r="G178" t="s">
        <v>638</v>
      </c>
      <c r="H178" t="s">
        <v>436</v>
      </c>
      <c r="I178">
        <v>1761410313.94615</v>
      </c>
      <c r="J178">
        <f>(K178)/1000</f>
        <v>0</v>
      </c>
      <c r="K178">
        <f>IF(DP178, AN178, AH178)</f>
        <v>0</v>
      </c>
      <c r="L178">
        <f>IF(DP178, AI178, AG178)</f>
        <v>0</v>
      </c>
      <c r="M178">
        <f>DR178 - IF(AU178&gt;1, L178*DL178*100.0/(AW178), 0)</f>
        <v>0</v>
      </c>
      <c r="N178">
        <f>((T178-J178/2)*M178-L178)/(T178+J178/2)</f>
        <v>0</v>
      </c>
      <c r="O178">
        <f>N178*(DY178+DZ178)/1000.0</f>
        <v>0</v>
      </c>
      <c r="P178">
        <f>(DR178 - IF(AU178&gt;1, L178*DL178*100.0/(AW178), 0))*(DY178+DZ178)/1000.0</f>
        <v>0</v>
      </c>
      <c r="Q178">
        <f>2.0/((1/S178-1/R178)+SIGN(S178)*SQRT((1/S178-1/R178)*(1/S178-1/R178) + 4*DM178/((DM178+1)*(DM178+1))*(2*1/S178*1/R178-1/R178*1/R178)))</f>
        <v>0</v>
      </c>
      <c r="R178">
        <f>IF(LEFT(DN178,1)&lt;&gt;"0",IF(LEFT(DN178,1)="1",3.0,DO178),$D$5+$E$5*(EF178*DY178/($K$5*1000))+$F$5*(EF178*DY178/($K$5*1000))*MAX(MIN(DL178,$J$5),$I$5)*MAX(MIN(DL178,$J$5),$I$5)+$G$5*MAX(MIN(DL178,$J$5),$I$5)*(EF178*DY178/($K$5*1000))+$H$5*(EF178*DY178/($K$5*1000))*(EF178*DY178/($K$5*1000)))</f>
        <v>0</v>
      </c>
      <c r="S178">
        <f>J178*(1000-(1000*0.61365*exp(17.502*W178/(240.97+W178))/(DY178+DZ178)+DT178)/2)/(1000*0.61365*exp(17.502*W178/(240.97+W178))/(DY178+DZ178)-DT178)</f>
        <v>0</v>
      </c>
      <c r="T178">
        <f>1/((DM178+1)/(Q178/1.6)+1/(R178/1.37)) + DM178/((DM178+1)/(Q178/1.6) + DM178/(R178/1.37))</f>
        <v>0</v>
      </c>
      <c r="U178">
        <f>(DH178*DK178)</f>
        <v>0</v>
      </c>
      <c r="V178">
        <f>(EA178+(U178+2*0.95*5.67E-8*(((EA178+$B$7)+273)^4-(EA178+273)^4)-44100*J178)/(1.84*29.3*R178+8*0.95*5.67E-8*(EA178+273)^3))</f>
        <v>0</v>
      </c>
      <c r="W178">
        <f>($C$7*EB178+$D$7*EC178+$E$7*V178)</f>
        <v>0</v>
      </c>
      <c r="X178">
        <f>0.61365*exp(17.502*W178/(240.97+W178))</f>
        <v>0</v>
      </c>
      <c r="Y178">
        <f>(Z178/AA178*100)</f>
        <v>0</v>
      </c>
      <c r="Z178">
        <f>DT178*(DY178+DZ178)/1000</f>
        <v>0</v>
      </c>
      <c r="AA178">
        <f>0.61365*exp(17.502*EA178/(240.97+EA178))</f>
        <v>0</v>
      </c>
      <c r="AB178">
        <f>(X178-DT178*(DY178+DZ178)/1000)</f>
        <v>0</v>
      </c>
      <c r="AC178">
        <f>(-J178*44100)</f>
        <v>0</v>
      </c>
      <c r="AD178">
        <f>2*29.3*R178*0.92*(EA178-W178)</f>
        <v>0</v>
      </c>
      <c r="AE178">
        <f>2*0.95*5.67E-8*(((EA178+$B$7)+273)^4-(W178+273)^4)</f>
        <v>0</v>
      </c>
      <c r="AF178">
        <f>U178+AE178+AC178+AD178</f>
        <v>0</v>
      </c>
      <c r="AG178">
        <f>DX178*AU178*(DS178-DR178*(1000-AU178*DU178)/(1000-AU178*DT178))/(100*DL178)</f>
        <v>0</v>
      </c>
      <c r="AH178">
        <f>1000*DX178*AU178*(DT178-DU178)/(100*DL178*(1000-AU178*DT178))</f>
        <v>0</v>
      </c>
      <c r="AI178">
        <f>(AJ178 - AK178 - DY178*1E3/(8.314*(EA178+273.15)) * AM178/DX178 * AL178) * DX178/(100*DL178) * (1000 - DU178)/1000</f>
        <v>0</v>
      </c>
      <c r="AJ178">
        <v>1103.79165426986</v>
      </c>
      <c r="AK178">
        <v>1062.84842424242</v>
      </c>
      <c r="AL178">
        <v>3.56533267054561</v>
      </c>
      <c r="AM178">
        <v>64.8317152788884</v>
      </c>
      <c r="AN178">
        <f>(AP178 - AO178 + DY178*1E3/(8.314*(EA178+273.15)) * AR178/DX178 * AQ178) * DX178/(100*DL178) * 1000/(1000 - AP178)</f>
        <v>0</v>
      </c>
      <c r="AO178">
        <v>25.3815661801509</v>
      </c>
      <c r="AP178">
        <v>34.15282</v>
      </c>
      <c r="AQ178">
        <v>-0.00686426216911182</v>
      </c>
      <c r="AR178">
        <v>110.920641210874</v>
      </c>
      <c r="AS178">
        <v>0</v>
      </c>
      <c r="AT178">
        <v>0</v>
      </c>
      <c r="AU178">
        <f>IF(AS178*$H$13&gt;=AW178,1.0,(AW178/(AW178-AS178*$H$13)))</f>
        <v>0</v>
      </c>
      <c r="AV178">
        <f>(AU178-1)*100</f>
        <v>0</v>
      </c>
      <c r="AW178">
        <f>MAX(0,($B$13+$C$13*EF178)/(1+$D$13*EF178)*DY178/(EA178+273)*$E$13)</f>
        <v>0</v>
      </c>
      <c r="AX178" t="s">
        <v>437</v>
      </c>
      <c r="AY178" t="s">
        <v>437</v>
      </c>
      <c r="AZ178">
        <v>0</v>
      </c>
      <c r="BA178">
        <v>0</v>
      </c>
      <c r="BB178">
        <f>1-AZ178/BA178</f>
        <v>0</v>
      </c>
      <c r="BC178">
        <v>0</v>
      </c>
      <c r="BD178" t="s">
        <v>437</v>
      </c>
      <c r="BE178" t="s">
        <v>437</v>
      </c>
      <c r="BF178">
        <v>0</v>
      </c>
      <c r="BG178">
        <v>0</v>
      </c>
      <c r="BH178">
        <f>1-BF178/BG178</f>
        <v>0</v>
      </c>
      <c r="BI178">
        <v>0.5</v>
      </c>
      <c r="BJ178">
        <f>DI178</f>
        <v>0</v>
      </c>
      <c r="BK178">
        <f>L178</f>
        <v>0</v>
      </c>
      <c r="BL178">
        <f>BH178*BI178*BJ178</f>
        <v>0</v>
      </c>
      <c r="BM178">
        <f>(BK178-BC178)/BJ178</f>
        <v>0</v>
      </c>
      <c r="BN178">
        <f>(BA178-BG178)/BG178</f>
        <v>0</v>
      </c>
      <c r="BO178">
        <f>AZ178/(BB178+AZ178/BG178)</f>
        <v>0</v>
      </c>
      <c r="BP178" t="s">
        <v>437</v>
      </c>
      <c r="BQ178">
        <v>0</v>
      </c>
      <c r="BR178">
        <f>IF(BQ178&lt;&gt;0, BQ178, BO178)</f>
        <v>0</v>
      </c>
      <c r="BS178">
        <f>1-BR178/BG178</f>
        <v>0</v>
      </c>
      <c r="BT178">
        <f>(BG178-BF178)/(BG178-BR178)</f>
        <v>0</v>
      </c>
      <c r="BU178">
        <f>(BA178-BG178)/(BA178-BR178)</f>
        <v>0</v>
      </c>
      <c r="BV178">
        <f>(BG178-BF178)/(BG178-AZ178)</f>
        <v>0</v>
      </c>
      <c r="BW178">
        <f>(BA178-BG178)/(BA178-AZ178)</f>
        <v>0</v>
      </c>
      <c r="BX178">
        <f>(BT178*BR178/BF178)</f>
        <v>0</v>
      </c>
      <c r="BY178">
        <f>(1-BX178)</f>
        <v>0</v>
      </c>
      <c r="DH178">
        <f>$B$11*EG178+$C$11*EH178+$F$11*ES178*(1-EV178)</f>
        <v>0</v>
      </c>
      <c r="DI178">
        <f>DH178*DJ178</f>
        <v>0</v>
      </c>
      <c r="DJ178">
        <f>($B$11*$D$9+$C$11*$D$9+$F$11*((FF178+EX178)/MAX(FF178+EX178+FG178, 0.1)*$I$9+FG178/MAX(FF178+EX178+FG178, 0.1)*$J$9))/($B$11+$C$11+$F$11)</f>
        <v>0</v>
      </c>
      <c r="DK178">
        <f>($B$11*$K$9+$C$11*$K$9+$F$11*((FF178+EX178)/MAX(FF178+EX178+FG178, 0.1)*$P$9+FG178/MAX(FF178+EX178+FG178, 0.1)*$Q$9))/($B$11+$C$11+$F$11)</f>
        <v>0</v>
      </c>
      <c r="DL178">
        <v>6</v>
      </c>
      <c r="DM178">
        <v>0.5</v>
      </c>
      <c r="DN178" t="s">
        <v>438</v>
      </c>
      <c r="DO178">
        <v>2</v>
      </c>
      <c r="DP178" t="b">
        <v>1</v>
      </c>
      <c r="DQ178">
        <v>1761410313.94615</v>
      </c>
      <c r="DR178">
        <v>1002.36361538462</v>
      </c>
      <c r="DS178">
        <v>1059.24</v>
      </c>
      <c r="DT178">
        <v>34.2007</v>
      </c>
      <c r="DU178">
        <v>25.3777</v>
      </c>
      <c r="DV178">
        <v>1001.26707692308</v>
      </c>
      <c r="DW178">
        <v>33.8855076923077</v>
      </c>
      <c r="DX178">
        <v>500.023461538462</v>
      </c>
      <c r="DY178">
        <v>90.3065230769231</v>
      </c>
      <c r="DZ178">
        <v>0.0362823076923077</v>
      </c>
      <c r="EA178">
        <v>36.8495692307692</v>
      </c>
      <c r="EB178">
        <v>36.0124769230769</v>
      </c>
      <c r="EC178">
        <v>999.9</v>
      </c>
      <c r="ED178">
        <v>0</v>
      </c>
      <c r="EE178">
        <v>0</v>
      </c>
      <c r="EF178">
        <v>9986.01384615385</v>
      </c>
      <c r="EG178">
        <v>0</v>
      </c>
      <c r="EH178">
        <v>1225.51307692308</v>
      </c>
      <c r="EI178">
        <v>-56.8763692307692</v>
      </c>
      <c r="EJ178">
        <v>1037.86</v>
      </c>
      <c r="EK178">
        <v>1086.82</v>
      </c>
      <c r="EL178">
        <v>8.82301769230769</v>
      </c>
      <c r="EM178">
        <v>1059.24</v>
      </c>
      <c r="EN178">
        <v>25.3777</v>
      </c>
      <c r="EO178">
        <v>3.08854692307692</v>
      </c>
      <c r="EP178">
        <v>2.29177153846154</v>
      </c>
      <c r="EQ178">
        <v>24.5131461538462</v>
      </c>
      <c r="ER178">
        <v>19.6186769230769</v>
      </c>
      <c r="ES178">
        <v>1200.02923076923</v>
      </c>
      <c r="ET178">
        <v>0.966995923076923</v>
      </c>
      <c r="EU178">
        <v>0.0330040461538462</v>
      </c>
      <c r="EV178">
        <v>0</v>
      </c>
      <c r="EW178">
        <v>1419.05384615385</v>
      </c>
      <c r="EX178">
        <v>5.00059</v>
      </c>
      <c r="EY178">
        <v>17410.2461538462</v>
      </c>
      <c r="EZ178">
        <v>10358.9538461538</v>
      </c>
      <c r="FA178">
        <v>50.1007692307692</v>
      </c>
      <c r="FB178">
        <v>51.687</v>
      </c>
      <c r="FC178">
        <v>50.2209230769231</v>
      </c>
      <c r="FD178">
        <v>51.437</v>
      </c>
      <c r="FE178">
        <v>51.2881538461538</v>
      </c>
      <c r="FF178">
        <v>1155.58923076923</v>
      </c>
      <c r="FG178">
        <v>39.44</v>
      </c>
      <c r="FH178">
        <v>0</v>
      </c>
      <c r="FI178">
        <v>1761410281.9</v>
      </c>
      <c r="FJ178">
        <v>0</v>
      </c>
      <c r="FK178">
        <v>1419.0608</v>
      </c>
      <c r="FL178">
        <v>-4.25999997425743</v>
      </c>
      <c r="FM178">
        <v>-44.9615384683428</v>
      </c>
      <c r="FN178">
        <v>17408.876</v>
      </c>
      <c r="FO178">
        <v>15</v>
      </c>
      <c r="FP178">
        <v>0</v>
      </c>
      <c r="FQ178" t="s">
        <v>439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-56.617375</v>
      </c>
      <c r="GD178">
        <v>-5.20746315789468</v>
      </c>
      <c r="GE178">
        <v>0.726990539054669</v>
      </c>
      <c r="GF178">
        <v>0</v>
      </c>
      <c r="GG178">
        <v>1419.30647058824</v>
      </c>
      <c r="GH178">
        <v>-4.40152787651411</v>
      </c>
      <c r="GI178">
        <v>0.490215332955196</v>
      </c>
      <c r="GJ178">
        <v>-1</v>
      </c>
      <c r="GK178">
        <v>8.83949</v>
      </c>
      <c r="GL178">
        <v>-0.418735037593986</v>
      </c>
      <c r="GM178">
        <v>0.0402891820467975</v>
      </c>
      <c r="GN178">
        <v>0</v>
      </c>
      <c r="GO178">
        <v>0</v>
      </c>
      <c r="GP178">
        <v>2</v>
      </c>
      <c r="GQ178" t="s">
        <v>473</v>
      </c>
      <c r="GR178">
        <v>3.13024</v>
      </c>
      <c r="GS178">
        <v>2.7141</v>
      </c>
      <c r="GT178">
        <v>0.164201</v>
      </c>
      <c r="GU178">
        <v>0.169942</v>
      </c>
      <c r="GV178">
        <v>0.129036</v>
      </c>
      <c r="GW178">
        <v>0.104838</v>
      </c>
      <c r="GX178">
        <v>30800</v>
      </c>
      <c r="GY178">
        <v>32539.5</v>
      </c>
      <c r="GZ178">
        <v>33409.5</v>
      </c>
      <c r="HA178">
        <v>35564.6</v>
      </c>
      <c r="HB178">
        <v>41318.4</v>
      </c>
      <c r="HC178">
        <v>45798.5</v>
      </c>
      <c r="HD178">
        <v>52291.7</v>
      </c>
      <c r="HE178">
        <v>56916.7</v>
      </c>
      <c r="HF178">
        <v>1.81415</v>
      </c>
      <c r="HG178">
        <v>1.67537</v>
      </c>
      <c r="HH178">
        <v>-0.0130795</v>
      </c>
      <c r="HI178">
        <v>0</v>
      </c>
      <c r="HJ178">
        <v>36.2276</v>
      </c>
      <c r="HK178">
        <v>999.9</v>
      </c>
      <c r="HL178">
        <v>58.851</v>
      </c>
      <c r="HM178">
        <v>28.883</v>
      </c>
      <c r="HN178">
        <v>26.0324</v>
      </c>
      <c r="HO178">
        <v>55.6791</v>
      </c>
      <c r="HP178">
        <v>43.5817</v>
      </c>
      <c r="HQ178">
        <v>1</v>
      </c>
      <c r="HR178">
        <v>1.10038</v>
      </c>
      <c r="HS178">
        <v>3.63371</v>
      </c>
      <c r="HT178">
        <v>20.0971</v>
      </c>
      <c r="HU178">
        <v>5.19183</v>
      </c>
      <c r="HV178">
        <v>12.0099</v>
      </c>
      <c r="HW178">
        <v>4.9729</v>
      </c>
      <c r="HX178">
        <v>3.295</v>
      </c>
      <c r="HY178">
        <v>9999</v>
      </c>
      <c r="HZ178">
        <v>9999</v>
      </c>
      <c r="IA178">
        <v>999.9</v>
      </c>
      <c r="IB178">
        <v>9999</v>
      </c>
      <c r="IC178">
        <v>1.86319</v>
      </c>
      <c r="ID178">
        <v>1.86812</v>
      </c>
      <c r="IE178">
        <v>1.86783</v>
      </c>
      <c r="IF178">
        <v>1.86904</v>
      </c>
      <c r="IG178">
        <v>1.86981</v>
      </c>
      <c r="IH178">
        <v>1.86595</v>
      </c>
      <c r="II178">
        <v>1.86704</v>
      </c>
      <c r="IJ178">
        <v>1.8684</v>
      </c>
      <c r="IK178">
        <v>5</v>
      </c>
      <c r="IL178">
        <v>0</v>
      </c>
      <c r="IM178">
        <v>0</v>
      </c>
      <c r="IN178">
        <v>0</v>
      </c>
      <c r="IO178" t="s">
        <v>441</v>
      </c>
      <c r="IP178" t="s">
        <v>442</v>
      </c>
      <c r="IQ178" t="s">
        <v>443</v>
      </c>
      <c r="IR178" t="s">
        <v>443</v>
      </c>
      <c r="IS178" t="s">
        <v>443</v>
      </c>
      <c r="IT178" t="s">
        <v>443</v>
      </c>
      <c r="IU178">
        <v>0</v>
      </c>
      <c r="IV178">
        <v>100</v>
      </c>
      <c r="IW178">
        <v>100</v>
      </c>
      <c r="IX178">
        <v>1.1</v>
      </c>
      <c r="IY178">
        <v>0.3152</v>
      </c>
      <c r="IZ178">
        <v>1.09748391826392</v>
      </c>
      <c r="JA178">
        <v>0</v>
      </c>
      <c r="JB178">
        <v>0</v>
      </c>
      <c r="JC178">
        <v>0</v>
      </c>
      <c r="JD178">
        <v>0.315191680746845</v>
      </c>
      <c r="JE178">
        <v>0</v>
      </c>
      <c r="JF178">
        <v>0</v>
      </c>
      <c r="JG178">
        <v>0</v>
      </c>
      <c r="JH178">
        <v>5</v>
      </c>
      <c r="JI178">
        <v>2273</v>
      </c>
      <c r="JJ178">
        <v>0</v>
      </c>
      <c r="JK178">
        <v>25</v>
      </c>
      <c r="JL178">
        <v>29356838.7</v>
      </c>
      <c r="JM178">
        <v>29356838.7</v>
      </c>
      <c r="JN178">
        <v>2.19727</v>
      </c>
      <c r="JO178">
        <v>2.59766</v>
      </c>
      <c r="JP178">
        <v>1.54785</v>
      </c>
      <c r="JQ178">
        <v>2.32178</v>
      </c>
      <c r="JR178">
        <v>1.64673</v>
      </c>
      <c r="JS178">
        <v>2.38525</v>
      </c>
      <c r="JT178">
        <v>33.0875</v>
      </c>
      <c r="JU178">
        <v>24.1926</v>
      </c>
      <c r="JV178">
        <v>18</v>
      </c>
      <c r="JW178">
        <v>502.962</v>
      </c>
      <c r="JX178">
        <v>406.174</v>
      </c>
      <c r="JY178">
        <v>31.7595</v>
      </c>
      <c r="JZ178">
        <v>40.4143</v>
      </c>
      <c r="KA178">
        <v>30.0012</v>
      </c>
      <c r="KB178">
        <v>39.9837</v>
      </c>
      <c r="KC178">
        <v>39.8741</v>
      </c>
      <c r="KD178">
        <v>44.1029</v>
      </c>
      <c r="KE178">
        <v>0</v>
      </c>
      <c r="KF178">
        <v>100</v>
      </c>
      <c r="KG178">
        <v>31.7583</v>
      </c>
      <c r="KH178">
        <v>1109.71</v>
      </c>
      <c r="KI178">
        <v>34.6858</v>
      </c>
      <c r="KJ178">
        <v>94.9325</v>
      </c>
      <c r="KK178">
        <v>92.1697</v>
      </c>
    </row>
    <row r="179" spans="1:297">
      <c r="A179">
        <v>163</v>
      </c>
      <c r="B179">
        <v>1761410327.1</v>
      </c>
      <c r="C179">
        <v>2146.09999990463</v>
      </c>
      <c r="D179" t="s">
        <v>769</v>
      </c>
      <c r="E179" t="s">
        <v>770</v>
      </c>
      <c r="F179">
        <v>5</v>
      </c>
      <c r="G179" t="s">
        <v>638</v>
      </c>
      <c r="H179" t="s">
        <v>436</v>
      </c>
      <c r="I179">
        <v>1761410318.94615</v>
      </c>
      <c r="J179">
        <f>(K179)/1000</f>
        <v>0</v>
      </c>
      <c r="K179">
        <f>IF(DP179, AN179, AH179)</f>
        <v>0</v>
      </c>
      <c r="L179">
        <f>IF(DP179, AI179, AG179)</f>
        <v>0</v>
      </c>
      <c r="M179">
        <f>DR179 - IF(AU179&gt;1, L179*DL179*100.0/(AW179), 0)</f>
        <v>0</v>
      </c>
      <c r="N179">
        <f>((T179-J179/2)*M179-L179)/(T179+J179/2)</f>
        <v>0</v>
      </c>
      <c r="O179">
        <f>N179*(DY179+DZ179)/1000.0</f>
        <v>0</v>
      </c>
      <c r="P179">
        <f>(DR179 - IF(AU179&gt;1, L179*DL179*100.0/(AW179), 0))*(DY179+DZ179)/1000.0</f>
        <v>0</v>
      </c>
      <c r="Q179">
        <f>2.0/((1/S179-1/R179)+SIGN(S179)*SQRT((1/S179-1/R179)*(1/S179-1/R179) + 4*DM179/((DM179+1)*(DM179+1))*(2*1/S179*1/R179-1/R179*1/R179)))</f>
        <v>0</v>
      </c>
      <c r="R179">
        <f>IF(LEFT(DN179,1)&lt;&gt;"0",IF(LEFT(DN179,1)="1",3.0,DO179),$D$5+$E$5*(EF179*DY179/($K$5*1000))+$F$5*(EF179*DY179/($K$5*1000))*MAX(MIN(DL179,$J$5),$I$5)*MAX(MIN(DL179,$J$5),$I$5)+$G$5*MAX(MIN(DL179,$J$5),$I$5)*(EF179*DY179/($K$5*1000))+$H$5*(EF179*DY179/($K$5*1000))*(EF179*DY179/($K$5*1000)))</f>
        <v>0</v>
      </c>
      <c r="S179">
        <f>J179*(1000-(1000*0.61365*exp(17.502*W179/(240.97+W179))/(DY179+DZ179)+DT179)/2)/(1000*0.61365*exp(17.502*W179/(240.97+W179))/(DY179+DZ179)-DT179)</f>
        <v>0</v>
      </c>
      <c r="T179">
        <f>1/((DM179+1)/(Q179/1.6)+1/(R179/1.37)) + DM179/((DM179+1)/(Q179/1.6) + DM179/(R179/1.37))</f>
        <v>0</v>
      </c>
      <c r="U179">
        <f>(DH179*DK179)</f>
        <v>0</v>
      </c>
      <c r="V179">
        <f>(EA179+(U179+2*0.95*5.67E-8*(((EA179+$B$7)+273)^4-(EA179+273)^4)-44100*J179)/(1.84*29.3*R179+8*0.95*5.67E-8*(EA179+273)^3))</f>
        <v>0</v>
      </c>
      <c r="W179">
        <f>($C$7*EB179+$D$7*EC179+$E$7*V179)</f>
        <v>0</v>
      </c>
      <c r="X179">
        <f>0.61365*exp(17.502*W179/(240.97+W179))</f>
        <v>0</v>
      </c>
      <c r="Y179">
        <f>(Z179/AA179*100)</f>
        <v>0</v>
      </c>
      <c r="Z179">
        <f>DT179*(DY179+DZ179)/1000</f>
        <v>0</v>
      </c>
      <c r="AA179">
        <f>0.61365*exp(17.502*EA179/(240.97+EA179))</f>
        <v>0</v>
      </c>
      <c r="AB179">
        <f>(X179-DT179*(DY179+DZ179)/1000)</f>
        <v>0</v>
      </c>
      <c r="AC179">
        <f>(-J179*44100)</f>
        <v>0</v>
      </c>
      <c r="AD179">
        <f>2*29.3*R179*0.92*(EA179-W179)</f>
        <v>0</v>
      </c>
      <c r="AE179">
        <f>2*0.95*5.67E-8*(((EA179+$B$7)+273)^4-(W179+273)^4)</f>
        <v>0</v>
      </c>
      <c r="AF179">
        <f>U179+AE179+AC179+AD179</f>
        <v>0</v>
      </c>
      <c r="AG179">
        <f>DX179*AU179*(DS179-DR179*(1000-AU179*DU179)/(1000-AU179*DT179))/(100*DL179)</f>
        <v>0</v>
      </c>
      <c r="AH179">
        <f>1000*DX179*AU179*(DT179-DU179)/(100*DL179*(1000-AU179*DT179))</f>
        <v>0</v>
      </c>
      <c r="AI179">
        <f>(AJ179 - AK179 - DY179*1E3/(8.314*(EA179+273.15)) * AM179/DX179 * AL179) * DX179/(100*DL179) * (1000 - DU179)/1000</f>
        <v>0</v>
      </c>
      <c r="AJ179">
        <v>1120.3621510865</v>
      </c>
      <c r="AK179">
        <v>1079.73127272727</v>
      </c>
      <c r="AL179">
        <v>3.36973657591117</v>
      </c>
      <c r="AM179">
        <v>64.8317152788884</v>
      </c>
      <c r="AN179">
        <f>(AP179 - AO179 + DY179*1E3/(8.314*(EA179+273.15)) * AR179/DX179 * AQ179) * DX179/(100*DL179) * 1000/(1000 - AP179)</f>
        <v>0</v>
      </c>
      <c r="AO179">
        <v>25.382649368425</v>
      </c>
      <c r="AP179">
        <v>34.1268824242424</v>
      </c>
      <c r="AQ179">
        <v>-0.00593325323409855</v>
      </c>
      <c r="AR179">
        <v>110.920641210874</v>
      </c>
      <c r="AS179">
        <v>0</v>
      </c>
      <c r="AT179">
        <v>0</v>
      </c>
      <c r="AU179">
        <f>IF(AS179*$H$13&gt;=AW179,1.0,(AW179/(AW179-AS179*$H$13)))</f>
        <v>0</v>
      </c>
      <c r="AV179">
        <f>(AU179-1)*100</f>
        <v>0</v>
      </c>
      <c r="AW179">
        <f>MAX(0,($B$13+$C$13*EF179)/(1+$D$13*EF179)*DY179/(EA179+273)*$E$13)</f>
        <v>0</v>
      </c>
      <c r="AX179" t="s">
        <v>437</v>
      </c>
      <c r="AY179" t="s">
        <v>437</v>
      </c>
      <c r="AZ179">
        <v>0</v>
      </c>
      <c r="BA179">
        <v>0</v>
      </c>
      <c r="BB179">
        <f>1-AZ179/BA179</f>
        <v>0</v>
      </c>
      <c r="BC179">
        <v>0</v>
      </c>
      <c r="BD179" t="s">
        <v>437</v>
      </c>
      <c r="BE179" t="s">
        <v>437</v>
      </c>
      <c r="BF179">
        <v>0</v>
      </c>
      <c r="BG179">
        <v>0</v>
      </c>
      <c r="BH179">
        <f>1-BF179/BG179</f>
        <v>0</v>
      </c>
      <c r="BI179">
        <v>0.5</v>
      </c>
      <c r="BJ179">
        <f>DI179</f>
        <v>0</v>
      </c>
      <c r="BK179">
        <f>L179</f>
        <v>0</v>
      </c>
      <c r="BL179">
        <f>BH179*BI179*BJ179</f>
        <v>0</v>
      </c>
      <c r="BM179">
        <f>(BK179-BC179)/BJ179</f>
        <v>0</v>
      </c>
      <c r="BN179">
        <f>(BA179-BG179)/BG179</f>
        <v>0</v>
      </c>
      <c r="BO179">
        <f>AZ179/(BB179+AZ179/BG179)</f>
        <v>0</v>
      </c>
      <c r="BP179" t="s">
        <v>437</v>
      </c>
      <c r="BQ179">
        <v>0</v>
      </c>
      <c r="BR179">
        <f>IF(BQ179&lt;&gt;0, BQ179, BO179)</f>
        <v>0</v>
      </c>
      <c r="BS179">
        <f>1-BR179/BG179</f>
        <v>0</v>
      </c>
      <c r="BT179">
        <f>(BG179-BF179)/(BG179-BR179)</f>
        <v>0</v>
      </c>
      <c r="BU179">
        <f>(BA179-BG179)/(BA179-BR179)</f>
        <v>0</v>
      </c>
      <c r="BV179">
        <f>(BG179-BF179)/(BG179-AZ179)</f>
        <v>0</v>
      </c>
      <c r="BW179">
        <f>(BA179-BG179)/(BA179-AZ179)</f>
        <v>0</v>
      </c>
      <c r="BX179">
        <f>(BT179*BR179/BF179)</f>
        <v>0</v>
      </c>
      <c r="BY179">
        <f>(1-BX179)</f>
        <v>0</v>
      </c>
      <c r="DH179">
        <f>$B$11*EG179+$C$11*EH179+$F$11*ES179*(1-EV179)</f>
        <v>0</v>
      </c>
      <c r="DI179">
        <f>DH179*DJ179</f>
        <v>0</v>
      </c>
      <c r="DJ179">
        <f>($B$11*$D$9+$C$11*$D$9+$F$11*((FF179+EX179)/MAX(FF179+EX179+FG179, 0.1)*$I$9+FG179/MAX(FF179+EX179+FG179, 0.1)*$J$9))/($B$11+$C$11+$F$11)</f>
        <v>0</v>
      </c>
      <c r="DK179">
        <f>($B$11*$K$9+$C$11*$K$9+$F$11*((FF179+EX179)/MAX(FF179+EX179+FG179, 0.1)*$P$9+FG179/MAX(FF179+EX179+FG179, 0.1)*$Q$9))/($B$11+$C$11+$F$11)</f>
        <v>0</v>
      </c>
      <c r="DL179">
        <v>6</v>
      </c>
      <c r="DM179">
        <v>0.5</v>
      </c>
      <c r="DN179" t="s">
        <v>438</v>
      </c>
      <c r="DO179">
        <v>2</v>
      </c>
      <c r="DP179" t="b">
        <v>1</v>
      </c>
      <c r="DQ179">
        <v>1761410318.94615</v>
      </c>
      <c r="DR179">
        <v>1019.10407692308</v>
      </c>
      <c r="DS179">
        <v>1075.96923076923</v>
      </c>
      <c r="DT179">
        <v>34.17</v>
      </c>
      <c r="DU179">
        <v>25.3800076923077</v>
      </c>
      <c r="DV179">
        <v>1018.00761538462</v>
      </c>
      <c r="DW179">
        <v>33.8548076923077</v>
      </c>
      <c r="DX179">
        <v>500.012230769231</v>
      </c>
      <c r="DY179">
        <v>90.3072923076923</v>
      </c>
      <c r="DZ179">
        <v>0.0362776076923077</v>
      </c>
      <c r="EA179">
        <v>36.8447230769231</v>
      </c>
      <c r="EB179">
        <v>36.0112076923077</v>
      </c>
      <c r="EC179">
        <v>999.9</v>
      </c>
      <c r="ED179">
        <v>0</v>
      </c>
      <c r="EE179">
        <v>0</v>
      </c>
      <c r="EF179">
        <v>9980.86769230769</v>
      </c>
      <c r="EG179">
        <v>0</v>
      </c>
      <c r="EH179">
        <v>1225.48769230769</v>
      </c>
      <c r="EI179">
        <v>-56.8643769230769</v>
      </c>
      <c r="EJ179">
        <v>1055.15923076923</v>
      </c>
      <c r="EK179">
        <v>1103.98692307692</v>
      </c>
      <c r="EL179">
        <v>8.78999615384615</v>
      </c>
      <c r="EM179">
        <v>1075.96923076923</v>
      </c>
      <c r="EN179">
        <v>25.3800076923077</v>
      </c>
      <c r="EO179">
        <v>3.0858</v>
      </c>
      <c r="EP179">
        <v>2.292</v>
      </c>
      <c r="EQ179">
        <v>24.4982692307692</v>
      </c>
      <c r="ER179">
        <v>19.6202846153846</v>
      </c>
      <c r="ES179">
        <v>1200.05153846154</v>
      </c>
      <c r="ET179">
        <v>0.966996692307692</v>
      </c>
      <c r="EU179">
        <v>0.0330033538461538</v>
      </c>
      <c r="EV179">
        <v>0</v>
      </c>
      <c r="EW179">
        <v>1418.76615384615</v>
      </c>
      <c r="EX179">
        <v>5.00059</v>
      </c>
      <c r="EY179">
        <v>17407.4307692308</v>
      </c>
      <c r="EZ179">
        <v>10359.1538461538</v>
      </c>
      <c r="FA179">
        <v>50.1104615384615</v>
      </c>
      <c r="FB179">
        <v>51.6966923076923</v>
      </c>
      <c r="FC179">
        <v>50.2403076923077</v>
      </c>
      <c r="FD179">
        <v>51.4418461538462</v>
      </c>
      <c r="FE179">
        <v>51.3072307692308</v>
      </c>
      <c r="FF179">
        <v>1155.61153846154</v>
      </c>
      <c r="FG179">
        <v>39.44</v>
      </c>
      <c r="FH179">
        <v>0</v>
      </c>
      <c r="FI179">
        <v>1761410287.3</v>
      </c>
      <c r="FJ179">
        <v>0</v>
      </c>
      <c r="FK179">
        <v>1418.74461538462</v>
      </c>
      <c r="FL179">
        <v>-3.2670085436025</v>
      </c>
      <c r="FM179">
        <v>-42.0683763532855</v>
      </c>
      <c r="FN179">
        <v>17405.6961538462</v>
      </c>
      <c r="FO179">
        <v>15</v>
      </c>
      <c r="FP179">
        <v>0</v>
      </c>
      <c r="FQ179" t="s">
        <v>439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-56.8628952380952</v>
      </c>
      <c r="GD179">
        <v>-1.4711766233767</v>
      </c>
      <c r="GE179">
        <v>0.538571792513876</v>
      </c>
      <c r="GF179">
        <v>0</v>
      </c>
      <c r="GG179">
        <v>1418.96882352941</v>
      </c>
      <c r="GH179">
        <v>-4.21298700625344</v>
      </c>
      <c r="GI179">
        <v>0.478279789551496</v>
      </c>
      <c r="GJ179">
        <v>-1</v>
      </c>
      <c r="GK179">
        <v>8.80926047619047</v>
      </c>
      <c r="GL179">
        <v>-0.403187532467523</v>
      </c>
      <c r="GM179">
        <v>0.0407534960786233</v>
      </c>
      <c r="GN179">
        <v>0</v>
      </c>
      <c r="GO179">
        <v>0</v>
      </c>
      <c r="GP179">
        <v>2</v>
      </c>
      <c r="GQ179" t="s">
        <v>473</v>
      </c>
      <c r="GR179">
        <v>3.13016</v>
      </c>
      <c r="GS179">
        <v>2.71414</v>
      </c>
      <c r="GT179">
        <v>0.165899</v>
      </c>
      <c r="GU179">
        <v>0.171689</v>
      </c>
      <c r="GV179">
        <v>0.12895</v>
      </c>
      <c r="GW179">
        <v>0.104843</v>
      </c>
      <c r="GX179">
        <v>30736.6</v>
      </c>
      <c r="GY179">
        <v>32469.6</v>
      </c>
      <c r="GZ179">
        <v>33408.9</v>
      </c>
      <c r="HA179">
        <v>35563.4</v>
      </c>
      <c r="HB179">
        <v>41321.9</v>
      </c>
      <c r="HC179">
        <v>45797.2</v>
      </c>
      <c r="HD179">
        <v>52290.7</v>
      </c>
      <c r="HE179">
        <v>56915.1</v>
      </c>
      <c r="HF179">
        <v>1.81387</v>
      </c>
      <c r="HG179">
        <v>1.67517</v>
      </c>
      <c r="HH179">
        <v>-0.013575</v>
      </c>
      <c r="HI179">
        <v>0</v>
      </c>
      <c r="HJ179">
        <v>36.2256</v>
      </c>
      <c r="HK179">
        <v>999.9</v>
      </c>
      <c r="HL179">
        <v>58.851</v>
      </c>
      <c r="HM179">
        <v>28.893</v>
      </c>
      <c r="HN179">
        <v>26.0455</v>
      </c>
      <c r="HO179">
        <v>55.4491</v>
      </c>
      <c r="HP179">
        <v>43.6699</v>
      </c>
      <c r="HQ179">
        <v>1</v>
      </c>
      <c r="HR179">
        <v>1.10182</v>
      </c>
      <c r="HS179">
        <v>3.65806</v>
      </c>
      <c r="HT179">
        <v>20.0965</v>
      </c>
      <c r="HU179">
        <v>5.19153</v>
      </c>
      <c r="HV179">
        <v>12.0099</v>
      </c>
      <c r="HW179">
        <v>4.9731</v>
      </c>
      <c r="HX179">
        <v>3.29495</v>
      </c>
      <c r="HY179">
        <v>9999</v>
      </c>
      <c r="HZ179">
        <v>9999</v>
      </c>
      <c r="IA179">
        <v>999.9</v>
      </c>
      <c r="IB179">
        <v>9999</v>
      </c>
      <c r="IC179">
        <v>1.86318</v>
      </c>
      <c r="ID179">
        <v>1.86813</v>
      </c>
      <c r="IE179">
        <v>1.86784</v>
      </c>
      <c r="IF179">
        <v>1.86904</v>
      </c>
      <c r="IG179">
        <v>1.86981</v>
      </c>
      <c r="IH179">
        <v>1.86593</v>
      </c>
      <c r="II179">
        <v>1.86703</v>
      </c>
      <c r="IJ179">
        <v>1.86837</v>
      </c>
      <c r="IK179">
        <v>5</v>
      </c>
      <c r="IL179">
        <v>0</v>
      </c>
      <c r="IM179">
        <v>0</v>
      </c>
      <c r="IN179">
        <v>0</v>
      </c>
      <c r="IO179" t="s">
        <v>441</v>
      </c>
      <c r="IP179" t="s">
        <v>442</v>
      </c>
      <c r="IQ179" t="s">
        <v>443</v>
      </c>
      <c r="IR179" t="s">
        <v>443</v>
      </c>
      <c r="IS179" t="s">
        <v>443</v>
      </c>
      <c r="IT179" t="s">
        <v>443</v>
      </c>
      <c r="IU179">
        <v>0</v>
      </c>
      <c r="IV179">
        <v>100</v>
      </c>
      <c r="IW179">
        <v>100</v>
      </c>
      <c r="IX179">
        <v>1.1</v>
      </c>
      <c r="IY179">
        <v>0.3152</v>
      </c>
      <c r="IZ179">
        <v>1.09748391826392</v>
      </c>
      <c r="JA179">
        <v>0</v>
      </c>
      <c r="JB179">
        <v>0</v>
      </c>
      <c r="JC179">
        <v>0</v>
      </c>
      <c r="JD179">
        <v>0.315191680746845</v>
      </c>
      <c r="JE179">
        <v>0</v>
      </c>
      <c r="JF179">
        <v>0</v>
      </c>
      <c r="JG179">
        <v>0</v>
      </c>
      <c r="JH179">
        <v>5</v>
      </c>
      <c r="JI179">
        <v>2273</v>
      </c>
      <c r="JJ179">
        <v>0</v>
      </c>
      <c r="JK179">
        <v>25</v>
      </c>
      <c r="JL179">
        <v>29356838.8</v>
      </c>
      <c r="JM179">
        <v>29356838.8</v>
      </c>
      <c r="JN179">
        <v>2.22778</v>
      </c>
      <c r="JO179">
        <v>2.60498</v>
      </c>
      <c r="JP179">
        <v>1.54785</v>
      </c>
      <c r="JQ179">
        <v>2.32178</v>
      </c>
      <c r="JR179">
        <v>1.64551</v>
      </c>
      <c r="JS179">
        <v>2.24487</v>
      </c>
      <c r="JT179">
        <v>33.0875</v>
      </c>
      <c r="JU179">
        <v>24.1838</v>
      </c>
      <c r="JV179">
        <v>18</v>
      </c>
      <c r="JW179">
        <v>502.886</v>
      </c>
      <c r="JX179">
        <v>406.145</v>
      </c>
      <c r="JY179">
        <v>31.7486</v>
      </c>
      <c r="JZ179">
        <v>40.43</v>
      </c>
      <c r="KA179">
        <v>30.0013</v>
      </c>
      <c r="KB179">
        <v>39.9999</v>
      </c>
      <c r="KC179">
        <v>39.8902</v>
      </c>
      <c r="KD179">
        <v>44.6343</v>
      </c>
      <c r="KE179">
        <v>0</v>
      </c>
      <c r="KF179">
        <v>100</v>
      </c>
      <c r="KG179">
        <v>31.7442</v>
      </c>
      <c r="KH179">
        <v>1123.3</v>
      </c>
      <c r="KI179">
        <v>34.6858</v>
      </c>
      <c r="KJ179">
        <v>94.9306</v>
      </c>
      <c r="KK179">
        <v>92.167</v>
      </c>
    </row>
    <row r="180" spans="1:297">
      <c r="A180">
        <v>164</v>
      </c>
      <c r="B180">
        <v>1761410332.1</v>
      </c>
      <c r="C180">
        <v>2151.09999990463</v>
      </c>
      <c r="D180" t="s">
        <v>771</v>
      </c>
      <c r="E180" t="s">
        <v>772</v>
      </c>
      <c r="F180">
        <v>5</v>
      </c>
      <c r="G180" t="s">
        <v>638</v>
      </c>
      <c r="H180" t="s">
        <v>436</v>
      </c>
      <c r="I180">
        <v>1761410323.94615</v>
      </c>
      <c r="J180">
        <f>(K180)/1000</f>
        <v>0</v>
      </c>
      <c r="K180">
        <f>IF(DP180, AN180, AH180)</f>
        <v>0</v>
      </c>
      <c r="L180">
        <f>IF(DP180, AI180, AG180)</f>
        <v>0</v>
      </c>
      <c r="M180">
        <f>DR180 - IF(AU180&gt;1, L180*DL180*100.0/(AW180), 0)</f>
        <v>0</v>
      </c>
      <c r="N180">
        <f>((T180-J180/2)*M180-L180)/(T180+J180/2)</f>
        <v>0</v>
      </c>
      <c r="O180">
        <f>N180*(DY180+DZ180)/1000.0</f>
        <v>0</v>
      </c>
      <c r="P180">
        <f>(DR180 - IF(AU180&gt;1, L180*DL180*100.0/(AW180), 0))*(DY180+DZ180)/1000.0</f>
        <v>0</v>
      </c>
      <c r="Q180">
        <f>2.0/((1/S180-1/R180)+SIGN(S180)*SQRT((1/S180-1/R180)*(1/S180-1/R180) + 4*DM180/((DM180+1)*(DM180+1))*(2*1/S180*1/R180-1/R180*1/R180)))</f>
        <v>0</v>
      </c>
      <c r="R180">
        <f>IF(LEFT(DN180,1)&lt;&gt;"0",IF(LEFT(DN180,1)="1",3.0,DO180),$D$5+$E$5*(EF180*DY180/($K$5*1000))+$F$5*(EF180*DY180/($K$5*1000))*MAX(MIN(DL180,$J$5),$I$5)*MAX(MIN(DL180,$J$5),$I$5)+$G$5*MAX(MIN(DL180,$J$5),$I$5)*(EF180*DY180/($K$5*1000))+$H$5*(EF180*DY180/($K$5*1000))*(EF180*DY180/($K$5*1000)))</f>
        <v>0</v>
      </c>
      <c r="S180">
        <f>J180*(1000-(1000*0.61365*exp(17.502*W180/(240.97+W180))/(DY180+DZ180)+DT180)/2)/(1000*0.61365*exp(17.502*W180/(240.97+W180))/(DY180+DZ180)-DT180)</f>
        <v>0</v>
      </c>
      <c r="T180">
        <f>1/((DM180+1)/(Q180/1.6)+1/(R180/1.37)) + DM180/((DM180+1)/(Q180/1.6) + DM180/(R180/1.37))</f>
        <v>0</v>
      </c>
      <c r="U180">
        <f>(DH180*DK180)</f>
        <v>0</v>
      </c>
      <c r="V180">
        <f>(EA180+(U180+2*0.95*5.67E-8*(((EA180+$B$7)+273)^4-(EA180+273)^4)-44100*J180)/(1.84*29.3*R180+8*0.95*5.67E-8*(EA180+273)^3))</f>
        <v>0</v>
      </c>
      <c r="W180">
        <f>($C$7*EB180+$D$7*EC180+$E$7*V180)</f>
        <v>0</v>
      </c>
      <c r="X180">
        <f>0.61365*exp(17.502*W180/(240.97+W180))</f>
        <v>0</v>
      </c>
      <c r="Y180">
        <f>(Z180/AA180*100)</f>
        <v>0</v>
      </c>
      <c r="Z180">
        <f>DT180*(DY180+DZ180)/1000</f>
        <v>0</v>
      </c>
      <c r="AA180">
        <f>0.61365*exp(17.502*EA180/(240.97+EA180))</f>
        <v>0</v>
      </c>
      <c r="AB180">
        <f>(X180-DT180*(DY180+DZ180)/1000)</f>
        <v>0</v>
      </c>
      <c r="AC180">
        <f>(-J180*44100)</f>
        <v>0</v>
      </c>
      <c r="AD180">
        <f>2*29.3*R180*0.92*(EA180-W180)</f>
        <v>0</v>
      </c>
      <c r="AE180">
        <f>2*0.95*5.67E-8*(((EA180+$B$7)+273)^4-(W180+273)^4)</f>
        <v>0</v>
      </c>
      <c r="AF180">
        <f>U180+AE180+AC180+AD180</f>
        <v>0</v>
      </c>
      <c r="AG180">
        <f>DX180*AU180*(DS180-DR180*(1000-AU180*DU180)/(1000-AU180*DT180))/(100*DL180)</f>
        <v>0</v>
      </c>
      <c r="AH180">
        <f>1000*DX180*AU180*(DT180-DU180)/(100*DL180*(1000-AU180*DT180))</f>
        <v>0</v>
      </c>
      <c r="AI180">
        <f>(AJ180 - AK180 - DY180*1E3/(8.314*(EA180+273.15)) * AM180/DX180 * AL180) * DX180/(100*DL180) * (1000 - DU180)/1000</f>
        <v>0</v>
      </c>
      <c r="AJ180">
        <v>1138.50074814149</v>
      </c>
      <c r="AK180">
        <v>1097.36539393939</v>
      </c>
      <c r="AL180">
        <v>3.52747388940148</v>
      </c>
      <c r="AM180">
        <v>64.8317152788884</v>
      </c>
      <c r="AN180">
        <f>(AP180 - AO180 + DY180*1E3/(8.314*(EA180+273.15)) * AR180/DX180 * AQ180) * DX180/(100*DL180) * 1000/(1000 - AP180)</f>
        <v>0</v>
      </c>
      <c r="AO180">
        <v>25.3840558073053</v>
      </c>
      <c r="AP180">
        <v>34.094716969697</v>
      </c>
      <c r="AQ180">
        <v>-0.0064143006777712</v>
      </c>
      <c r="AR180">
        <v>110.920641210874</v>
      </c>
      <c r="AS180">
        <v>0</v>
      </c>
      <c r="AT180">
        <v>0</v>
      </c>
      <c r="AU180">
        <f>IF(AS180*$H$13&gt;=AW180,1.0,(AW180/(AW180-AS180*$H$13)))</f>
        <v>0</v>
      </c>
      <c r="AV180">
        <f>(AU180-1)*100</f>
        <v>0</v>
      </c>
      <c r="AW180">
        <f>MAX(0,($B$13+$C$13*EF180)/(1+$D$13*EF180)*DY180/(EA180+273)*$E$13)</f>
        <v>0</v>
      </c>
      <c r="AX180" t="s">
        <v>437</v>
      </c>
      <c r="AY180" t="s">
        <v>437</v>
      </c>
      <c r="AZ180">
        <v>0</v>
      </c>
      <c r="BA180">
        <v>0</v>
      </c>
      <c r="BB180">
        <f>1-AZ180/BA180</f>
        <v>0</v>
      </c>
      <c r="BC180">
        <v>0</v>
      </c>
      <c r="BD180" t="s">
        <v>437</v>
      </c>
      <c r="BE180" t="s">
        <v>437</v>
      </c>
      <c r="BF180">
        <v>0</v>
      </c>
      <c r="BG180">
        <v>0</v>
      </c>
      <c r="BH180">
        <f>1-BF180/BG180</f>
        <v>0</v>
      </c>
      <c r="BI180">
        <v>0.5</v>
      </c>
      <c r="BJ180">
        <f>DI180</f>
        <v>0</v>
      </c>
      <c r="BK180">
        <f>L180</f>
        <v>0</v>
      </c>
      <c r="BL180">
        <f>BH180*BI180*BJ180</f>
        <v>0</v>
      </c>
      <c r="BM180">
        <f>(BK180-BC180)/BJ180</f>
        <v>0</v>
      </c>
      <c r="BN180">
        <f>(BA180-BG180)/BG180</f>
        <v>0</v>
      </c>
      <c r="BO180">
        <f>AZ180/(BB180+AZ180/BG180)</f>
        <v>0</v>
      </c>
      <c r="BP180" t="s">
        <v>437</v>
      </c>
      <c r="BQ180">
        <v>0</v>
      </c>
      <c r="BR180">
        <f>IF(BQ180&lt;&gt;0, BQ180, BO180)</f>
        <v>0</v>
      </c>
      <c r="BS180">
        <f>1-BR180/BG180</f>
        <v>0</v>
      </c>
      <c r="BT180">
        <f>(BG180-BF180)/(BG180-BR180)</f>
        <v>0</v>
      </c>
      <c r="BU180">
        <f>(BA180-BG180)/(BA180-BR180)</f>
        <v>0</v>
      </c>
      <c r="BV180">
        <f>(BG180-BF180)/(BG180-AZ180)</f>
        <v>0</v>
      </c>
      <c r="BW180">
        <f>(BA180-BG180)/(BA180-AZ180)</f>
        <v>0</v>
      </c>
      <c r="BX180">
        <f>(BT180*BR180/BF180)</f>
        <v>0</v>
      </c>
      <c r="BY180">
        <f>(1-BX180)</f>
        <v>0</v>
      </c>
      <c r="DH180">
        <f>$B$11*EG180+$C$11*EH180+$F$11*ES180*(1-EV180)</f>
        <v>0</v>
      </c>
      <c r="DI180">
        <f>DH180*DJ180</f>
        <v>0</v>
      </c>
      <c r="DJ180">
        <f>($B$11*$D$9+$C$11*$D$9+$F$11*((FF180+EX180)/MAX(FF180+EX180+FG180, 0.1)*$I$9+FG180/MAX(FF180+EX180+FG180, 0.1)*$J$9))/($B$11+$C$11+$F$11)</f>
        <v>0</v>
      </c>
      <c r="DK180">
        <f>($B$11*$K$9+$C$11*$K$9+$F$11*((FF180+EX180)/MAX(FF180+EX180+FG180, 0.1)*$P$9+FG180/MAX(FF180+EX180+FG180, 0.1)*$Q$9))/($B$11+$C$11+$F$11)</f>
        <v>0</v>
      </c>
      <c r="DL180">
        <v>6</v>
      </c>
      <c r="DM180">
        <v>0.5</v>
      </c>
      <c r="DN180" t="s">
        <v>438</v>
      </c>
      <c r="DO180">
        <v>2</v>
      </c>
      <c r="DP180" t="b">
        <v>1</v>
      </c>
      <c r="DQ180">
        <v>1761410323.94615</v>
      </c>
      <c r="DR180">
        <v>1035.85</v>
      </c>
      <c r="DS180">
        <v>1093.22769230769</v>
      </c>
      <c r="DT180">
        <v>34.1386846153846</v>
      </c>
      <c r="DU180">
        <v>25.3820076923077</v>
      </c>
      <c r="DV180">
        <v>1034.75307692308</v>
      </c>
      <c r="DW180">
        <v>33.8234923076923</v>
      </c>
      <c r="DX180">
        <v>500.001076923077</v>
      </c>
      <c r="DY180">
        <v>90.3081076923077</v>
      </c>
      <c r="DZ180">
        <v>0.0363168846153846</v>
      </c>
      <c r="EA180">
        <v>36.8377846153846</v>
      </c>
      <c r="EB180">
        <v>36.0078692307692</v>
      </c>
      <c r="EC180">
        <v>999.9</v>
      </c>
      <c r="ED180">
        <v>0</v>
      </c>
      <c r="EE180">
        <v>0</v>
      </c>
      <c r="EF180">
        <v>9987.6</v>
      </c>
      <c r="EG180">
        <v>0</v>
      </c>
      <c r="EH180">
        <v>1225.47153846154</v>
      </c>
      <c r="EI180">
        <v>-57.3760076923077</v>
      </c>
      <c r="EJ180">
        <v>1072.46307692308</v>
      </c>
      <c r="EK180">
        <v>1121.69769230769</v>
      </c>
      <c r="EL180">
        <v>8.75667538461538</v>
      </c>
      <c r="EM180">
        <v>1093.22769230769</v>
      </c>
      <c r="EN180">
        <v>25.3820076923077</v>
      </c>
      <c r="EO180">
        <v>3.083</v>
      </c>
      <c r="EP180">
        <v>2.29220153846154</v>
      </c>
      <c r="EQ180">
        <v>24.4831</v>
      </c>
      <c r="ER180">
        <v>19.6217076923077</v>
      </c>
      <c r="ES180">
        <v>1200.02769230769</v>
      </c>
      <c r="ET180">
        <v>0.966995923076923</v>
      </c>
      <c r="EU180">
        <v>0.0330040076923077</v>
      </c>
      <c r="EV180">
        <v>0</v>
      </c>
      <c r="EW180">
        <v>1418.40923076923</v>
      </c>
      <c r="EX180">
        <v>5.00059</v>
      </c>
      <c r="EY180">
        <v>17403.8307692308</v>
      </c>
      <c r="EZ180">
        <v>10358.9307692308</v>
      </c>
      <c r="FA180">
        <v>50.1104615384615</v>
      </c>
      <c r="FB180">
        <v>51.7112307692308</v>
      </c>
      <c r="FC180">
        <v>50.25</v>
      </c>
      <c r="FD180">
        <v>51.4515384615385</v>
      </c>
      <c r="FE180">
        <v>51.312</v>
      </c>
      <c r="FF180">
        <v>1155.58769230769</v>
      </c>
      <c r="FG180">
        <v>39.44</v>
      </c>
      <c r="FH180">
        <v>0</v>
      </c>
      <c r="FI180">
        <v>1761410292.1</v>
      </c>
      <c r="FJ180">
        <v>0</v>
      </c>
      <c r="FK180">
        <v>1418.41807692308</v>
      </c>
      <c r="FL180">
        <v>-3.50461538132637</v>
      </c>
      <c r="FM180">
        <v>-35.029059991758</v>
      </c>
      <c r="FN180">
        <v>17402.7307692308</v>
      </c>
      <c r="FO180">
        <v>15</v>
      </c>
      <c r="FP180">
        <v>0</v>
      </c>
      <c r="FQ180" t="s">
        <v>439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-57.097155</v>
      </c>
      <c r="GD180">
        <v>-4.96383609022547</v>
      </c>
      <c r="GE180">
        <v>0.681982051431707</v>
      </c>
      <c r="GF180">
        <v>0</v>
      </c>
      <c r="GG180">
        <v>1418.68058823529</v>
      </c>
      <c r="GH180">
        <v>-3.9752482724762</v>
      </c>
      <c r="GI180">
        <v>0.469755513234843</v>
      </c>
      <c r="GJ180">
        <v>-1</v>
      </c>
      <c r="GK180">
        <v>8.772737</v>
      </c>
      <c r="GL180">
        <v>-0.397322706766906</v>
      </c>
      <c r="GM180">
        <v>0.0382588587257905</v>
      </c>
      <c r="GN180">
        <v>0</v>
      </c>
      <c r="GO180">
        <v>0</v>
      </c>
      <c r="GP180">
        <v>2</v>
      </c>
      <c r="GQ180" t="s">
        <v>473</v>
      </c>
      <c r="GR180">
        <v>3.13036</v>
      </c>
      <c r="GS180">
        <v>2.7142</v>
      </c>
      <c r="GT180">
        <v>0.167633</v>
      </c>
      <c r="GU180">
        <v>0.17332</v>
      </c>
      <c r="GV180">
        <v>0.128859</v>
      </c>
      <c r="GW180">
        <v>0.104843</v>
      </c>
      <c r="GX180">
        <v>30671.4</v>
      </c>
      <c r="GY180">
        <v>32404.5</v>
      </c>
      <c r="GZ180">
        <v>33407.8</v>
      </c>
      <c r="HA180">
        <v>35562.5</v>
      </c>
      <c r="HB180">
        <v>41325.5</v>
      </c>
      <c r="HC180">
        <v>45796.1</v>
      </c>
      <c r="HD180">
        <v>52289.6</v>
      </c>
      <c r="HE180">
        <v>56913.4</v>
      </c>
      <c r="HF180">
        <v>1.81348</v>
      </c>
      <c r="HG180">
        <v>1.67493</v>
      </c>
      <c r="HH180">
        <v>-0.0136346</v>
      </c>
      <c r="HI180">
        <v>0</v>
      </c>
      <c r="HJ180">
        <v>36.2224</v>
      </c>
      <c r="HK180">
        <v>999.9</v>
      </c>
      <c r="HL180">
        <v>58.851</v>
      </c>
      <c r="HM180">
        <v>28.883</v>
      </c>
      <c r="HN180">
        <v>26.0316</v>
      </c>
      <c r="HO180">
        <v>55.7891</v>
      </c>
      <c r="HP180">
        <v>43.4655</v>
      </c>
      <c r="HQ180">
        <v>1</v>
      </c>
      <c r="HR180">
        <v>1.10302</v>
      </c>
      <c r="HS180">
        <v>3.63621</v>
      </c>
      <c r="HT180">
        <v>20.097</v>
      </c>
      <c r="HU180">
        <v>5.19138</v>
      </c>
      <c r="HV180">
        <v>12.0099</v>
      </c>
      <c r="HW180">
        <v>4.9727</v>
      </c>
      <c r="HX180">
        <v>3.29492</v>
      </c>
      <c r="HY180">
        <v>9999</v>
      </c>
      <c r="HZ180">
        <v>9999</v>
      </c>
      <c r="IA180">
        <v>999.9</v>
      </c>
      <c r="IB180">
        <v>9999</v>
      </c>
      <c r="IC180">
        <v>1.86319</v>
      </c>
      <c r="ID180">
        <v>1.86812</v>
      </c>
      <c r="IE180">
        <v>1.86783</v>
      </c>
      <c r="IF180">
        <v>1.86903</v>
      </c>
      <c r="IG180">
        <v>1.86981</v>
      </c>
      <c r="IH180">
        <v>1.86592</v>
      </c>
      <c r="II180">
        <v>1.86705</v>
      </c>
      <c r="IJ180">
        <v>1.86838</v>
      </c>
      <c r="IK180">
        <v>5</v>
      </c>
      <c r="IL180">
        <v>0</v>
      </c>
      <c r="IM180">
        <v>0</v>
      </c>
      <c r="IN180">
        <v>0</v>
      </c>
      <c r="IO180" t="s">
        <v>441</v>
      </c>
      <c r="IP180" t="s">
        <v>442</v>
      </c>
      <c r="IQ180" t="s">
        <v>443</v>
      </c>
      <c r="IR180" t="s">
        <v>443</v>
      </c>
      <c r="IS180" t="s">
        <v>443</v>
      </c>
      <c r="IT180" t="s">
        <v>443</v>
      </c>
      <c r="IU180">
        <v>0</v>
      </c>
      <c r="IV180">
        <v>100</v>
      </c>
      <c r="IW180">
        <v>100</v>
      </c>
      <c r="IX180">
        <v>1.1</v>
      </c>
      <c r="IY180">
        <v>0.3152</v>
      </c>
      <c r="IZ180">
        <v>1.09748391826392</v>
      </c>
      <c r="JA180">
        <v>0</v>
      </c>
      <c r="JB180">
        <v>0</v>
      </c>
      <c r="JC180">
        <v>0</v>
      </c>
      <c r="JD180">
        <v>0.315191680746845</v>
      </c>
      <c r="JE180">
        <v>0</v>
      </c>
      <c r="JF180">
        <v>0</v>
      </c>
      <c r="JG180">
        <v>0</v>
      </c>
      <c r="JH180">
        <v>5</v>
      </c>
      <c r="JI180">
        <v>2273</v>
      </c>
      <c r="JJ180">
        <v>0</v>
      </c>
      <c r="JK180">
        <v>25</v>
      </c>
      <c r="JL180">
        <v>29356838.9</v>
      </c>
      <c r="JM180">
        <v>29356838.9</v>
      </c>
      <c r="JN180">
        <v>2.25342</v>
      </c>
      <c r="JO180">
        <v>2.60498</v>
      </c>
      <c r="JP180">
        <v>1.54785</v>
      </c>
      <c r="JQ180">
        <v>2.32056</v>
      </c>
      <c r="JR180">
        <v>1.64673</v>
      </c>
      <c r="JS180">
        <v>2.323</v>
      </c>
      <c r="JT180">
        <v>33.1099</v>
      </c>
      <c r="JU180">
        <v>24.1838</v>
      </c>
      <c r="JV180">
        <v>18</v>
      </c>
      <c r="JW180">
        <v>502.708</v>
      </c>
      <c r="JX180">
        <v>406.077</v>
      </c>
      <c r="JY180">
        <v>31.737</v>
      </c>
      <c r="JZ180">
        <v>40.4447</v>
      </c>
      <c r="KA180">
        <v>30.0013</v>
      </c>
      <c r="KB180">
        <v>40.0143</v>
      </c>
      <c r="KC180">
        <v>39.9044</v>
      </c>
      <c r="KD180">
        <v>45.207</v>
      </c>
      <c r="KE180">
        <v>0</v>
      </c>
      <c r="KF180">
        <v>100</v>
      </c>
      <c r="KG180">
        <v>31.7379</v>
      </c>
      <c r="KH180">
        <v>1143.63</v>
      </c>
      <c r="KI180">
        <v>34.6858</v>
      </c>
      <c r="KJ180">
        <v>94.9282</v>
      </c>
      <c r="KK180">
        <v>92.1644</v>
      </c>
    </row>
    <row r="181" spans="1:297">
      <c r="A181">
        <v>165</v>
      </c>
      <c r="B181">
        <v>1761410337.1</v>
      </c>
      <c r="C181">
        <v>2156.09999990463</v>
      </c>
      <c r="D181" t="s">
        <v>773</v>
      </c>
      <c r="E181" t="s">
        <v>774</v>
      </c>
      <c r="F181">
        <v>5</v>
      </c>
      <c r="G181" t="s">
        <v>638</v>
      </c>
      <c r="H181" t="s">
        <v>436</v>
      </c>
      <c r="I181">
        <v>1761410328.94615</v>
      </c>
      <c r="J181">
        <f>(K181)/1000</f>
        <v>0</v>
      </c>
      <c r="K181">
        <f>IF(DP181, AN181, AH181)</f>
        <v>0</v>
      </c>
      <c r="L181">
        <f>IF(DP181, AI181, AG181)</f>
        <v>0</v>
      </c>
      <c r="M181">
        <f>DR181 - IF(AU181&gt;1, L181*DL181*100.0/(AW181), 0)</f>
        <v>0</v>
      </c>
      <c r="N181">
        <f>((T181-J181/2)*M181-L181)/(T181+J181/2)</f>
        <v>0</v>
      </c>
      <c r="O181">
        <f>N181*(DY181+DZ181)/1000.0</f>
        <v>0</v>
      </c>
      <c r="P181">
        <f>(DR181 - IF(AU181&gt;1, L181*DL181*100.0/(AW181), 0))*(DY181+DZ181)/1000.0</f>
        <v>0</v>
      </c>
      <c r="Q181">
        <f>2.0/((1/S181-1/R181)+SIGN(S181)*SQRT((1/S181-1/R181)*(1/S181-1/R181) + 4*DM181/((DM181+1)*(DM181+1))*(2*1/S181*1/R181-1/R181*1/R181)))</f>
        <v>0</v>
      </c>
      <c r="R181">
        <f>IF(LEFT(DN181,1)&lt;&gt;"0",IF(LEFT(DN181,1)="1",3.0,DO181),$D$5+$E$5*(EF181*DY181/($K$5*1000))+$F$5*(EF181*DY181/($K$5*1000))*MAX(MIN(DL181,$J$5),$I$5)*MAX(MIN(DL181,$J$5),$I$5)+$G$5*MAX(MIN(DL181,$J$5),$I$5)*(EF181*DY181/($K$5*1000))+$H$5*(EF181*DY181/($K$5*1000))*(EF181*DY181/($K$5*1000)))</f>
        <v>0</v>
      </c>
      <c r="S181">
        <f>J181*(1000-(1000*0.61365*exp(17.502*W181/(240.97+W181))/(DY181+DZ181)+DT181)/2)/(1000*0.61365*exp(17.502*W181/(240.97+W181))/(DY181+DZ181)-DT181)</f>
        <v>0</v>
      </c>
      <c r="T181">
        <f>1/((DM181+1)/(Q181/1.6)+1/(R181/1.37)) + DM181/((DM181+1)/(Q181/1.6) + DM181/(R181/1.37))</f>
        <v>0</v>
      </c>
      <c r="U181">
        <f>(DH181*DK181)</f>
        <v>0</v>
      </c>
      <c r="V181">
        <f>(EA181+(U181+2*0.95*5.67E-8*(((EA181+$B$7)+273)^4-(EA181+273)^4)-44100*J181)/(1.84*29.3*R181+8*0.95*5.67E-8*(EA181+273)^3))</f>
        <v>0</v>
      </c>
      <c r="W181">
        <f>($C$7*EB181+$D$7*EC181+$E$7*V181)</f>
        <v>0</v>
      </c>
      <c r="X181">
        <f>0.61365*exp(17.502*W181/(240.97+W181))</f>
        <v>0</v>
      </c>
      <c r="Y181">
        <f>(Z181/AA181*100)</f>
        <v>0</v>
      </c>
      <c r="Z181">
        <f>DT181*(DY181+DZ181)/1000</f>
        <v>0</v>
      </c>
      <c r="AA181">
        <f>0.61365*exp(17.502*EA181/(240.97+EA181))</f>
        <v>0</v>
      </c>
      <c r="AB181">
        <f>(X181-DT181*(DY181+DZ181)/1000)</f>
        <v>0</v>
      </c>
      <c r="AC181">
        <f>(-J181*44100)</f>
        <v>0</v>
      </c>
      <c r="AD181">
        <f>2*29.3*R181*0.92*(EA181-W181)</f>
        <v>0</v>
      </c>
      <c r="AE181">
        <f>2*0.95*5.67E-8*(((EA181+$B$7)+273)^4-(W181+273)^4)</f>
        <v>0</v>
      </c>
      <c r="AF181">
        <f>U181+AE181+AC181+AD181</f>
        <v>0</v>
      </c>
      <c r="AG181">
        <f>DX181*AU181*(DS181-DR181*(1000-AU181*DU181)/(1000-AU181*DT181))/(100*DL181)</f>
        <v>0</v>
      </c>
      <c r="AH181">
        <f>1000*DX181*AU181*(DT181-DU181)/(100*DL181*(1000-AU181*DT181))</f>
        <v>0</v>
      </c>
      <c r="AI181">
        <f>(AJ181 - AK181 - DY181*1E3/(8.314*(EA181+273.15)) * AM181/DX181 * AL181) * DX181/(100*DL181) * (1000 - DU181)/1000</f>
        <v>0</v>
      </c>
      <c r="AJ181">
        <v>1155.11071703324</v>
      </c>
      <c r="AK181">
        <v>1114.21496969697</v>
      </c>
      <c r="AL181">
        <v>3.35714247645876</v>
      </c>
      <c r="AM181">
        <v>64.8317152788884</v>
      </c>
      <c r="AN181">
        <f>(AP181 - AO181 + DY181*1E3/(8.314*(EA181+273.15)) * AR181/DX181 * AQ181) * DX181/(100*DL181) * 1000/(1000 - AP181)</f>
        <v>0</v>
      </c>
      <c r="AO181">
        <v>25.387637437206</v>
      </c>
      <c r="AP181">
        <v>34.0596127272727</v>
      </c>
      <c r="AQ181">
        <v>-0.00692253619849835</v>
      </c>
      <c r="AR181">
        <v>110.920641210874</v>
      </c>
      <c r="AS181">
        <v>0</v>
      </c>
      <c r="AT181">
        <v>0</v>
      </c>
      <c r="AU181">
        <f>IF(AS181*$H$13&gt;=AW181,1.0,(AW181/(AW181-AS181*$H$13)))</f>
        <v>0</v>
      </c>
      <c r="AV181">
        <f>(AU181-1)*100</f>
        <v>0</v>
      </c>
      <c r="AW181">
        <f>MAX(0,($B$13+$C$13*EF181)/(1+$D$13*EF181)*DY181/(EA181+273)*$E$13)</f>
        <v>0</v>
      </c>
      <c r="AX181" t="s">
        <v>437</v>
      </c>
      <c r="AY181" t="s">
        <v>437</v>
      </c>
      <c r="AZ181">
        <v>0</v>
      </c>
      <c r="BA181">
        <v>0</v>
      </c>
      <c r="BB181">
        <f>1-AZ181/BA181</f>
        <v>0</v>
      </c>
      <c r="BC181">
        <v>0</v>
      </c>
      <c r="BD181" t="s">
        <v>437</v>
      </c>
      <c r="BE181" t="s">
        <v>437</v>
      </c>
      <c r="BF181">
        <v>0</v>
      </c>
      <c r="BG181">
        <v>0</v>
      </c>
      <c r="BH181">
        <f>1-BF181/BG181</f>
        <v>0</v>
      </c>
      <c r="BI181">
        <v>0.5</v>
      </c>
      <c r="BJ181">
        <f>DI181</f>
        <v>0</v>
      </c>
      <c r="BK181">
        <f>L181</f>
        <v>0</v>
      </c>
      <c r="BL181">
        <f>BH181*BI181*BJ181</f>
        <v>0</v>
      </c>
      <c r="BM181">
        <f>(BK181-BC181)/BJ181</f>
        <v>0</v>
      </c>
      <c r="BN181">
        <f>(BA181-BG181)/BG181</f>
        <v>0</v>
      </c>
      <c r="BO181">
        <f>AZ181/(BB181+AZ181/BG181)</f>
        <v>0</v>
      </c>
      <c r="BP181" t="s">
        <v>437</v>
      </c>
      <c r="BQ181">
        <v>0</v>
      </c>
      <c r="BR181">
        <f>IF(BQ181&lt;&gt;0, BQ181, BO181)</f>
        <v>0</v>
      </c>
      <c r="BS181">
        <f>1-BR181/BG181</f>
        <v>0</v>
      </c>
      <c r="BT181">
        <f>(BG181-BF181)/(BG181-BR181)</f>
        <v>0</v>
      </c>
      <c r="BU181">
        <f>(BA181-BG181)/(BA181-BR181)</f>
        <v>0</v>
      </c>
      <c r="BV181">
        <f>(BG181-BF181)/(BG181-AZ181)</f>
        <v>0</v>
      </c>
      <c r="BW181">
        <f>(BA181-BG181)/(BA181-AZ181)</f>
        <v>0</v>
      </c>
      <c r="BX181">
        <f>(BT181*BR181/BF181)</f>
        <v>0</v>
      </c>
      <c r="BY181">
        <f>(1-BX181)</f>
        <v>0</v>
      </c>
      <c r="DH181">
        <f>$B$11*EG181+$C$11*EH181+$F$11*ES181*(1-EV181)</f>
        <v>0</v>
      </c>
      <c r="DI181">
        <f>DH181*DJ181</f>
        <v>0</v>
      </c>
      <c r="DJ181">
        <f>($B$11*$D$9+$C$11*$D$9+$F$11*((FF181+EX181)/MAX(FF181+EX181+FG181, 0.1)*$I$9+FG181/MAX(FF181+EX181+FG181, 0.1)*$J$9))/($B$11+$C$11+$F$11)</f>
        <v>0</v>
      </c>
      <c r="DK181">
        <f>($B$11*$K$9+$C$11*$K$9+$F$11*((FF181+EX181)/MAX(FF181+EX181+FG181, 0.1)*$P$9+FG181/MAX(FF181+EX181+FG181, 0.1)*$Q$9))/($B$11+$C$11+$F$11)</f>
        <v>0</v>
      </c>
      <c r="DL181">
        <v>6</v>
      </c>
      <c r="DM181">
        <v>0.5</v>
      </c>
      <c r="DN181" t="s">
        <v>438</v>
      </c>
      <c r="DO181">
        <v>2</v>
      </c>
      <c r="DP181" t="b">
        <v>1</v>
      </c>
      <c r="DQ181">
        <v>1761410328.94615</v>
      </c>
      <c r="DR181">
        <v>1052.57846153846</v>
      </c>
      <c r="DS181">
        <v>1109.89615384615</v>
      </c>
      <c r="DT181">
        <v>34.1075846153846</v>
      </c>
      <c r="DU181">
        <v>25.3841384615385</v>
      </c>
      <c r="DV181">
        <v>1051.47923076923</v>
      </c>
      <c r="DW181">
        <v>33.7923923076923</v>
      </c>
      <c r="DX181">
        <v>500.009846153846</v>
      </c>
      <c r="DY181">
        <v>90.3081153846154</v>
      </c>
      <c r="DZ181">
        <v>0.0362539615384615</v>
      </c>
      <c r="EA181">
        <v>36.8342307692308</v>
      </c>
      <c r="EB181">
        <v>36.0061307692308</v>
      </c>
      <c r="EC181">
        <v>999.9</v>
      </c>
      <c r="ED181">
        <v>0</v>
      </c>
      <c r="EE181">
        <v>0</v>
      </c>
      <c r="EF181">
        <v>9996.78076923077</v>
      </c>
      <c r="EG181">
        <v>0</v>
      </c>
      <c r="EH181">
        <v>1225.45230769231</v>
      </c>
      <c r="EI181">
        <v>-57.3178076923077</v>
      </c>
      <c r="EJ181">
        <v>1089.74615384615</v>
      </c>
      <c r="EK181">
        <v>1138.80461538462</v>
      </c>
      <c r="EL181">
        <v>8.72345</v>
      </c>
      <c r="EM181">
        <v>1109.89615384615</v>
      </c>
      <c r="EN181">
        <v>25.3841384615385</v>
      </c>
      <c r="EO181">
        <v>3.08019230769231</v>
      </c>
      <c r="EP181">
        <v>2.29239384615385</v>
      </c>
      <c r="EQ181">
        <v>24.4678769230769</v>
      </c>
      <c r="ER181">
        <v>19.6230615384615</v>
      </c>
      <c r="ES181">
        <v>1200.04769230769</v>
      </c>
      <c r="ET181">
        <v>0.966996615384616</v>
      </c>
      <c r="EU181">
        <v>0.0330033538461538</v>
      </c>
      <c r="EV181">
        <v>0</v>
      </c>
      <c r="EW181">
        <v>1418.12538461538</v>
      </c>
      <c r="EX181">
        <v>5.00059</v>
      </c>
      <c r="EY181">
        <v>17401.0153846154</v>
      </c>
      <c r="EZ181">
        <v>10359.1153846154</v>
      </c>
      <c r="FA181">
        <v>50.1201538461538</v>
      </c>
      <c r="FB181">
        <v>51.7306153846154</v>
      </c>
      <c r="FC181">
        <v>50.25</v>
      </c>
      <c r="FD181">
        <v>51.4709230769231</v>
      </c>
      <c r="FE181">
        <v>51.312</v>
      </c>
      <c r="FF181">
        <v>1155.60769230769</v>
      </c>
      <c r="FG181">
        <v>39.44</v>
      </c>
      <c r="FH181">
        <v>0</v>
      </c>
      <c r="FI181">
        <v>1761410296.9</v>
      </c>
      <c r="FJ181">
        <v>0</v>
      </c>
      <c r="FK181">
        <v>1418.155</v>
      </c>
      <c r="FL181">
        <v>-3.94427350959915</v>
      </c>
      <c r="FM181">
        <v>-37.6034191007439</v>
      </c>
      <c r="FN181">
        <v>17399.8576923077</v>
      </c>
      <c r="FO181">
        <v>15</v>
      </c>
      <c r="FP181">
        <v>0</v>
      </c>
      <c r="FQ181" t="s">
        <v>439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-57.3357047619048</v>
      </c>
      <c r="GD181">
        <v>-0.812999999999989</v>
      </c>
      <c r="GE181">
        <v>0.455256823882531</v>
      </c>
      <c r="GF181">
        <v>0</v>
      </c>
      <c r="GG181">
        <v>1418.32294117647</v>
      </c>
      <c r="GH181">
        <v>-3.77509549496353</v>
      </c>
      <c r="GI181">
        <v>0.439287721683801</v>
      </c>
      <c r="GJ181">
        <v>-1</v>
      </c>
      <c r="GK181">
        <v>8.74179142857143</v>
      </c>
      <c r="GL181">
        <v>-0.399562597402604</v>
      </c>
      <c r="GM181">
        <v>0.0403992898671341</v>
      </c>
      <c r="GN181">
        <v>0</v>
      </c>
      <c r="GO181">
        <v>0</v>
      </c>
      <c r="GP181">
        <v>2</v>
      </c>
      <c r="GQ181" t="s">
        <v>473</v>
      </c>
      <c r="GR181">
        <v>3.13035</v>
      </c>
      <c r="GS181">
        <v>2.71431</v>
      </c>
      <c r="GT181">
        <v>0.169296</v>
      </c>
      <c r="GU181">
        <v>0.17503</v>
      </c>
      <c r="GV181">
        <v>0.128772</v>
      </c>
      <c r="GW181">
        <v>0.10485</v>
      </c>
      <c r="GX181">
        <v>30609.3</v>
      </c>
      <c r="GY181">
        <v>32336.2</v>
      </c>
      <c r="GZ181">
        <v>33407.2</v>
      </c>
      <c r="HA181">
        <v>35561.4</v>
      </c>
      <c r="HB181">
        <v>41329.2</v>
      </c>
      <c r="HC181">
        <v>45794.7</v>
      </c>
      <c r="HD181">
        <v>52288.6</v>
      </c>
      <c r="HE181">
        <v>56911.8</v>
      </c>
      <c r="HF181">
        <v>1.81345</v>
      </c>
      <c r="HG181">
        <v>1.6748</v>
      </c>
      <c r="HH181">
        <v>-0.013154</v>
      </c>
      <c r="HI181">
        <v>0</v>
      </c>
      <c r="HJ181">
        <v>36.2206</v>
      </c>
      <c r="HK181">
        <v>999.9</v>
      </c>
      <c r="HL181">
        <v>58.851</v>
      </c>
      <c r="HM181">
        <v>28.893</v>
      </c>
      <c r="HN181">
        <v>26.0461</v>
      </c>
      <c r="HO181">
        <v>55.5591</v>
      </c>
      <c r="HP181">
        <v>43.3654</v>
      </c>
      <c r="HQ181">
        <v>1</v>
      </c>
      <c r="HR181">
        <v>1.1044</v>
      </c>
      <c r="HS181">
        <v>3.61474</v>
      </c>
      <c r="HT181">
        <v>20.0977</v>
      </c>
      <c r="HU181">
        <v>5.19183</v>
      </c>
      <c r="HV181">
        <v>12.0099</v>
      </c>
      <c r="HW181">
        <v>4.973</v>
      </c>
      <c r="HX181">
        <v>3.29497</v>
      </c>
      <c r="HY181">
        <v>9999</v>
      </c>
      <c r="HZ181">
        <v>9999</v>
      </c>
      <c r="IA181">
        <v>999.9</v>
      </c>
      <c r="IB181">
        <v>9999</v>
      </c>
      <c r="IC181">
        <v>1.86317</v>
      </c>
      <c r="ID181">
        <v>1.8681</v>
      </c>
      <c r="IE181">
        <v>1.86783</v>
      </c>
      <c r="IF181">
        <v>1.86904</v>
      </c>
      <c r="IG181">
        <v>1.86981</v>
      </c>
      <c r="IH181">
        <v>1.8659</v>
      </c>
      <c r="II181">
        <v>1.86703</v>
      </c>
      <c r="IJ181">
        <v>1.86835</v>
      </c>
      <c r="IK181">
        <v>5</v>
      </c>
      <c r="IL181">
        <v>0</v>
      </c>
      <c r="IM181">
        <v>0</v>
      </c>
      <c r="IN181">
        <v>0</v>
      </c>
      <c r="IO181" t="s">
        <v>441</v>
      </c>
      <c r="IP181" t="s">
        <v>442</v>
      </c>
      <c r="IQ181" t="s">
        <v>443</v>
      </c>
      <c r="IR181" t="s">
        <v>443</v>
      </c>
      <c r="IS181" t="s">
        <v>443</v>
      </c>
      <c r="IT181" t="s">
        <v>443</v>
      </c>
      <c r="IU181">
        <v>0</v>
      </c>
      <c r="IV181">
        <v>100</v>
      </c>
      <c r="IW181">
        <v>100</v>
      </c>
      <c r="IX181">
        <v>1.09</v>
      </c>
      <c r="IY181">
        <v>0.3152</v>
      </c>
      <c r="IZ181">
        <v>1.09748391826392</v>
      </c>
      <c r="JA181">
        <v>0</v>
      </c>
      <c r="JB181">
        <v>0</v>
      </c>
      <c r="JC181">
        <v>0</v>
      </c>
      <c r="JD181">
        <v>0.315191680746845</v>
      </c>
      <c r="JE181">
        <v>0</v>
      </c>
      <c r="JF181">
        <v>0</v>
      </c>
      <c r="JG181">
        <v>0</v>
      </c>
      <c r="JH181">
        <v>5</v>
      </c>
      <c r="JI181">
        <v>2273</v>
      </c>
      <c r="JJ181">
        <v>0</v>
      </c>
      <c r="JK181">
        <v>25</v>
      </c>
      <c r="JL181">
        <v>29356839</v>
      </c>
      <c r="JM181">
        <v>29356839</v>
      </c>
      <c r="JN181">
        <v>2.28149</v>
      </c>
      <c r="JO181">
        <v>2.59888</v>
      </c>
      <c r="JP181">
        <v>1.54785</v>
      </c>
      <c r="JQ181">
        <v>2.32056</v>
      </c>
      <c r="JR181">
        <v>1.64673</v>
      </c>
      <c r="JS181">
        <v>2.37671</v>
      </c>
      <c r="JT181">
        <v>33.0875</v>
      </c>
      <c r="JU181">
        <v>24.1926</v>
      </c>
      <c r="JV181">
        <v>18</v>
      </c>
      <c r="JW181">
        <v>502.798</v>
      </c>
      <c r="JX181">
        <v>406.086</v>
      </c>
      <c r="JY181">
        <v>31.7314</v>
      </c>
      <c r="JZ181">
        <v>40.4591</v>
      </c>
      <c r="KA181">
        <v>30.0013</v>
      </c>
      <c r="KB181">
        <v>40.0294</v>
      </c>
      <c r="KC181">
        <v>39.9193</v>
      </c>
      <c r="KD181">
        <v>45.7161</v>
      </c>
      <c r="KE181">
        <v>0</v>
      </c>
      <c r="KF181">
        <v>100</v>
      </c>
      <c r="KG181">
        <v>31.7343</v>
      </c>
      <c r="KH181">
        <v>1157.19</v>
      </c>
      <c r="KI181">
        <v>34.6858</v>
      </c>
      <c r="KJ181">
        <v>94.9265</v>
      </c>
      <c r="KK181">
        <v>92.1617</v>
      </c>
    </row>
    <row r="182" spans="1:297">
      <c r="A182">
        <v>166</v>
      </c>
      <c r="B182">
        <v>1761410342.1</v>
      </c>
      <c r="C182">
        <v>2161.09999990463</v>
      </c>
      <c r="D182" t="s">
        <v>775</v>
      </c>
      <c r="E182" t="s">
        <v>776</v>
      </c>
      <c r="F182">
        <v>5</v>
      </c>
      <c r="G182" t="s">
        <v>638</v>
      </c>
      <c r="H182" t="s">
        <v>436</v>
      </c>
      <c r="I182">
        <v>1761410333.94615</v>
      </c>
      <c r="J182">
        <f>(K182)/1000</f>
        <v>0</v>
      </c>
      <c r="K182">
        <f>IF(DP182, AN182, AH182)</f>
        <v>0</v>
      </c>
      <c r="L182">
        <f>IF(DP182, AI182, AG182)</f>
        <v>0</v>
      </c>
      <c r="M182">
        <f>DR182 - IF(AU182&gt;1, L182*DL182*100.0/(AW182), 0)</f>
        <v>0</v>
      </c>
      <c r="N182">
        <f>((T182-J182/2)*M182-L182)/(T182+J182/2)</f>
        <v>0</v>
      </c>
      <c r="O182">
        <f>N182*(DY182+DZ182)/1000.0</f>
        <v>0</v>
      </c>
      <c r="P182">
        <f>(DR182 - IF(AU182&gt;1, L182*DL182*100.0/(AW182), 0))*(DY182+DZ182)/1000.0</f>
        <v>0</v>
      </c>
      <c r="Q182">
        <f>2.0/((1/S182-1/R182)+SIGN(S182)*SQRT((1/S182-1/R182)*(1/S182-1/R182) + 4*DM182/((DM182+1)*(DM182+1))*(2*1/S182*1/R182-1/R182*1/R182)))</f>
        <v>0</v>
      </c>
      <c r="R182">
        <f>IF(LEFT(DN182,1)&lt;&gt;"0",IF(LEFT(DN182,1)="1",3.0,DO182),$D$5+$E$5*(EF182*DY182/($K$5*1000))+$F$5*(EF182*DY182/($K$5*1000))*MAX(MIN(DL182,$J$5),$I$5)*MAX(MIN(DL182,$J$5),$I$5)+$G$5*MAX(MIN(DL182,$J$5),$I$5)*(EF182*DY182/($K$5*1000))+$H$5*(EF182*DY182/($K$5*1000))*(EF182*DY182/($K$5*1000)))</f>
        <v>0</v>
      </c>
      <c r="S182">
        <f>J182*(1000-(1000*0.61365*exp(17.502*W182/(240.97+W182))/(DY182+DZ182)+DT182)/2)/(1000*0.61365*exp(17.502*W182/(240.97+W182))/(DY182+DZ182)-DT182)</f>
        <v>0</v>
      </c>
      <c r="T182">
        <f>1/((DM182+1)/(Q182/1.6)+1/(R182/1.37)) + DM182/((DM182+1)/(Q182/1.6) + DM182/(R182/1.37))</f>
        <v>0</v>
      </c>
      <c r="U182">
        <f>(DH182*DK182)</f>
        <v>0</v>
      </c>
      <c r="V182">
        <f>(EA182+(U182+2*0.95*5.67E-8*(((EA182+$B$7)+273)^4-(EA182+273)^4)-44100*J182)/(1.84*29.3*R182+8*0.95*5.67E-8*(EA182+273)^3))</f>
        <v>0</v>
      </c>
      <c r="W182">
        <f>($C$7*EB182+$D$7*EC182+$E$7*V182)</f>
        <v>0</v>
      </c>
      <c r="X182">
        <f>0.61365*exp(17.502*W182/(240.97+W182))</f>
        <v>0</v>
      </c>
      <c r="Y182">
        <f>(Z182/AA182*100)</f>
        <v>0</v>
      </c>
      <c r="Z182">
        <f>DT182*(DY182+DZ182)/1000</f>
        <v>0</v>
      </c>
      <c r="AA182">
        <f>0.61365*exp(17.502*EA182/(240.97+EA182))</f>
        <v>0</v>
      </c>
      <c r="AB182">
        <f>(X182-DT182*(DY182+DZ182)/1000)</f>
        <v>0</v>
      </c>
      <c r="AC182">
        <f>(-J182*44100)</f>
        <v>0</v>
      </c>
      <c r="AD182">
        <f>2*29.3*R182*0.92*(EA182-W182)</f>
        <v>0</v>
      </c>
      <c r="AE182">
        <f>2*0.95*5.67E-8*(((EA182+$B$7)+273)^4-(W182+273)^4)</f>
        <v>0</v>
      </c>
      <c r="AF182">
        <f>U182+AE182+AC182+AD182</f>
        <v>0</v>
      </c>
      <c r="AG182">
        <f>DX182*AU182*(DS182-DR182*(1000-AU182*DU182)/(1000-AU182*DT182))/(100*DL182)</f>
        <v>0</v>
      </c>
      <c r="AH182">
        <f>1000*DX182*AU182*(DT182-DU182)/(100*DL182*(1000-AU182*DT182))</f>
        <v>0</v>
      </c>
      <c r="AI182">
        <f>(AJ182 - AK182 - DY182*1E3/(8.314*(EA182+273.15)) * AM182/DX182 * AL182) * DX182/(100*DL182) * (1000 - DU182)/1000</f>
        <v>0</v>
      </c>
      <c r="AJ182">
        <v>1172.95228212813</v>
      </c>
      <c r="AK182">
        <v>1131.75709090909</v>
      </c>
      <c r="AL182">
        <v>3.50681337480311</v>
      </c>
      <c r="AM182">
        <v>64.8317152788884</v>
      </c>
      <c r="AN182">
        <f>(AP182 - AO182 + DY182*1E3/(8.314*(EA182+273.15)) * AR182/DX182 * AQ182) * DX182/(100*DL182) * 1000/(1000 - AP182)</f>
        <v>0</v>
      </c>
      <c r="AO182">
        <v>25.3900849278388</v>
      </c>
      <c r="AP182">
        <v>34.0350696969697</v>
      </c>
      <c r="AQ182">
        <v>-0.00301914921057314</v>
      </c>
      <c r="AR182">
        <v>110.920641210874</v>
      </c>
      <c r="AS182">
        <v>0</v>
      </c>
      <c r="AT182">
        <v>0</v>
      </c>
      <c r="AU182">
        <f>IF(AS182*$H$13&gt;=AW182,1.0,(AW182/(AW182-AS182*$H$13)))</f>
        <v>0</v>
      </c>
      <c r="AV182">
        <f>(AU182-1)*100</f>
        <v>0</v>
      </c>
      <c r="AW182">
        <f>MAX(0,($B$13+$C$13*EF182)/(1+$D$13*EF182)*DY182/(EA182+273)*$E$13)</f>
        <v>0</v>
      </c>
      <c r="AX182" t="s">
        <v>437</v>
      </c>
      <c r="AY182" t="s">
        <v>437</v>
      </c>
      <c r="AZ182">
        <v>0</v>
      </c>
      <c r="BA182">
        <v>0</v>
      </c>
      <c r="BB182">
        <f>1-AZ182/BA182</f>
        <v>0</v>
      </c>
      <c r="BC182">
        <v>0</v>
      </c>
      <c r="BD182" t="s">
        <v>437</v>
      </c>
      <c r="BE182" t="s">
        <v>437</v>
      </c>
      <c r="BF182">
        <v>0</v>
      </c>
      <c r="BG182">
        <v>0</v>
      </c>
      <c r="BH182">
        <f>1-BF182/BG182</f>
        <v>0</v>
      </c>
      <c r="BI182">
        <v>0.5</v>
      </c>
      <c r="BJ182">
        <f>DI182</f>
        <v>0</v>
      </c>
      <c r="BK182">
        <f>L182</f>
        <v>0</v>
      </c>
      <c r="BL182">
        <f>BH182*BI182*BJ182</f>
        <v>0</v>
      </c>
      <c r="BM182">
        <f>(BK182-BC182)/BJ182</f>
        <v>0</v>
      </c>
      <c r="BN182">
        <f>(BA182-BG182)/BG182</f>
        <v>0</v>
      </c>
      <c r="BO182">
        <f>AZ182/(BB182+AZ182/BG182)</f>
        <v>0</v>
      </c>
      <c r="BP182" t="s">
        <v>437</v>
      </c>
      <c r="BQ182">
        <v>0</v>
      </c>
      <c r="BR182">
        <f>IF(BQ182&lt;&gt;0, BQ182, BO182)</f>
        <v>0</v>
      </c>
      <c r="BS182">
        <f>1-BR182/BG182</f>
        <v>0</v>
      </c>
      <c r="BT182">
        <f>(BG182-BF182)/(BG182-BR182)</f>
        <v>0</v>
      </c>
      <c r="BU182">
        <f>(BA182-BG182)/(BA182-BR182)</f>
        <v>0</v>
      </c>
      <c r="BV182">
        <f>(BG182-BF182)/(BG182-AZ182)</f>
        <v>0</v>
      </c>
      <c r="BW182">
        <f>(BA182-BG182)/(BA182-AZ182)</f>
        <v>0</v>
      </c>
      <c r="BX182">
        <f>(BT182*BR182/BF182)</f>
        <v>0</v>
      </c>
      <c r="BY182">
        <f>(1-BX182)</f>
        <v>0</v>
      </c>
      <c r="DH182">
        <f>$B$11*EG182+$C$11*EH182+$F$11*ES182*(1-EV182)</f>
        <v>0</v>
      </c>
      <c r="DI182">
        <f>DH182*DJ182</f>
        <v>0</v>
      </c>
      <c r="DJ182">
        <f>($B$11*$D$9+$C$11*$D$9+$F$11*((FF182+EX182)/MAX(FF182+EX182+FG182, 0.1)*$I$9+FG182/MAX(FF182+EX182+FG182, 0.1)*$J$9))/($B$11+$C$11+$F$11)</f>
        <v>0</v>
      </c>
      <c r="DK182">
        <f>($B$11*$K$9+$C$11*$K$9+$F$11*((FF182+EX182)/MAX(FF182+EX182+FG182, 0.1)*$P$9+FG182/MAX(FF182+EX182+FG182, 0.1)*$Q$9))/($B$11+$C$11+$F$11)</f>
        <v>0</v>
      </c>
      <c r="DL182">
        <v>6</v>
      </c>
      <c r="DM182">
        <v>0.5</v>
      </c>
      <c r="DN182" t="s">
        <v>438</v>
      </c>
      <c r="DO182">
        <v>2</v>
      </c>
      <c r="DP182" t="b">
        <v>1</v>
      </c>
      <c r="DQ182">
        <v>1761410333.94615</v>
      </c>
      <c r="DR182">
        <v>1069.26230769231</v>
      </c>
      <c r="DS182">
        <v>1126.93615384615</v>
      </c>
      <c r="DT182">
        <v>34.0765846153846</v>
      </c>
      <c r="DU182">
        <v>25.3865538461538</v>
      </c>
      <c r="DV182">
        <v>1068.16307692308</v>
      </c>
      <c r="DW182">
        <v>33.7614</v>
      </c>
      <c r="DX182">
        <v>500.029923076923</v>
      </c>
      <c r="DY182">
        <v>90.3083461538461</v>
      </c>
      <c r="DZ182">
        <v>0.0361739153846154</v>
      </c>
      <c r="EA182">
        <v>36.8300153846154</v>
      </c>
      <c r="EB182">
        <v>36.0050076923077</v>
      </c>
      <c r="EC182">
        <v>999.9</v>
      </c>
      <c r="ED182">
        <v>0</v>
      </c>
      <c r="EE182">
        <v>0</v>
      </c>
      <c r="EF182">
        <v>10000.7207692308</v>
      </c>
      <c r="EG182">
        <v>0</v>
      </c>
      <c r="EH182">
        <v>1225.41153846154</v>
      </c>
      <c r="EI182">
        <v>-57.6750230769231</v>
      </c>
      <c r="EJ182">
        <v>1106.98307692308</v>
      </c>
      <c r="EK182">
        <v>1156.29230769231</v>
      </c>
      <c r="EL182">
        <v>8.69003384615385</v>
      </c>
      <c r="EM182">
        <v>1126.93615384615</v>
      </c>
      <c r="EN182">
        <v>25.3865538461538</v>
      </c>
      <c r="EO182">
        <v>3.0774</v>
      </c>
      <c r="EP182">
        <v>2.29261769230769</v>
      </c>
      <c r="EQ182">
        <v>24.4527153846154</v>
      </c>
      <c r="ER182">
        <v>19.6246307692308</v>
      </c>
      <c r="ES182">
        <v>1200.06615384615</v>
      </c>
      <c r="ET182">
        <v>0.966997230769231</v>
      </c>
      <c r="EU182">
        <v>0.0330027307692308</v>
      </c>
      <c r="EV182">
        <v>0</v>
      </c>
      <c r="EW182">
        <v>1417.90461538462</v>
      </c>
      <c r="EX182">
        <v>5.00059</v>
      </c>
      <c r="EY182">
        <v>17398.0461538462</v>
      </c>
      <c r="EZ182">
        <v>10359.2692307692</v>
      </c>
      <c r="FA182">
        <v>50.1201538461538</v>
      </c>
      <c r="FB182">
        <v>51.7451538461538</v>
      </c>
      <c r="FC182">
        <v>50.2547692307692</v>
      </c>
      <c r="FD182">
        <v>51.4903076923077</v>
      </c>
      <c r="FE182">
        <v>51.3168461538462</v>
      </c>
      <c r="FF182">
        <v>1155.62615384615</v>
      </c>
      <c r="FG182">
        <v>39.44</v>
      </c>
      <c r="FH182">
        <v>0</v>
      </c>
      <c r="FI182">
        <v>1761410302.3</v>
      </c>
      <c r="FJ182">
        <v>0</v>
      </c>
      <c r="FK182">
        <v>1417.8552</v>
      </c>
      <c r="FL182">
        <v>-2.31076924137844</v>
      </c>
      <c r="FM182">
        <v>-43.9846156706488</v>
      </c>
      <c r="FN182">
        <v>17396.168</v>
      </c>
      <c r="FO182">
        <v>15</v>
      </c>
      <c r="FP182">
        <v>0</v>
      </c>
      <c r="FQ182" t="s">
        <v>439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-57.480375</v>
      </c>
      <c r="GD182">
        <v>-3.54595939849623</v>
      </c>
      <c r="GE182">
        <v>0.543311676549473</v>
      </c>
      <c r="GF182">
        <v>0</v>
      </c>
      <c r="GG182">
        <v>1418.07235294118</v>
      </c>
      <c r="GH182">
        <v>-3.29717341973038</v>
      </c>
      <c r="GI182">
        <v>0.400456054896314</v>
      </c>
      <c r="GJ182">
        <v>-1</v>
      </c>
      <c r="GK182">
        <v>8.705812</v>
      </c>
      <c r="GL182">
        <v>-0.409199999999996</v>
      </c>
      <c r="GM182">
        <v>0.0393734186476106</v>
      </c>
      <c r="GN182">
        <v>0</v>
      </c>
      <c r="GO182">
        <v>0</v>
      </c>
      <c r="GP182">
        <v>2</v>
      </c>
      <c r="GQ182" t="s">
        <v>473</v>
      </c>
      <c r="GR182">
        <v>3.13015</v>
      </c>
      <c r="GS182">
        <v>2.71406</v>
      </c>
      <c r="GT182">
        <v>0.170989</v>
      </c>
      <c r="GU182">
        <v>0.176598</v>
      </c>
      <c r="GV182">
        <v>0.128693</v>
      </c>
      <c r="GW182">
        <v>0.10485</v>
      </c>
      <c r="GX182">
        <v>30545.8</v>
      </c>
      <c r="GY182">
        <v>32273</v>
      </c>
      <c r="GZ182">
        <v>33406.2</v>
      </c>
      <c r="HA182">
        <v>35559.9</v>
      </c>
      <c r="HB182">
        <v>41332.3</v>
      </c>
      <c r="HC182">
        <v>45793.4</v>
      </c>
      <c r="HD182">
        <v>52287.7</v>
      </c>
      <c r="HE182">
        <v>56909.9</v>
      </c>
      <c r="HF182">
        <v>1.81323</v>
      </c>
      <c r="HG182">
        <v>1.67485</v>
      </c>
      <c r="HH182">
        <v>-0.0128672</v>
      </c>
      <c r="HI182">
        <v>0</v>
      </c>
      <c r="HJ182">
        <v>36.2189</v>
      </c>
      <c r="HK182">
        <v>999.9</v>
      </c>
      <c r="HL182">
        <v>58.827</v>
      </c>
      <c r="HM182">
        <v>28.893</v>
      </c>
      <c r="HN182">
        <v>26.0341</v>
      </c>
      <c r="HO182">
        <v>55.7191</v>
      </c>
      <c r="HP182">
        <v>43.3894</v>
      </c>
      <c r="HQ182">
        <v>1</v>
      </c>
      <c r="HR182">
        <v>1.10558</v>
      </c>
      <c r="HS182">
        <v>3.617</v>
      </c>
      <c r="HT182">
        <v>20.0976</v>
      </c>
      <c r="HU182">
        <v>5.19108</v>
      </c>
      <c r="HV182">
        <v>12.0099</v>
      </c>
      <c r="HW182">
        <v>4.97295</v>
      </c>
      <c r="HX182">
        <v>3.295</v>
      </c>
      <c r="HY182">
        <v>9999</v>
      </c>
      <c r="HZ182">
        <v>9999</v>
      </c>
      <c r="IA182">
        <v>999.9</v>
      </c>
      <c r="IB182">
        <v>9999</v>
      </c>
      <c r="IC182">
        <v>1.86319</v>
      </c>
      <c r="ID182">
        <v>1.86812</v>
      </c>
      <c r="IE182">
        <v>1.86783</v>
      </c>
      <c r="IF182">
        <v>1.86903</v>
      </c>
      <c r="IG182">
        <v>1.86982</v>
      </c>
      <c r="IH182">
        <v>1.86594</v>
      </c>
      <c r="II182">
        <v>1.86701</v>
      </c>
      <c r="IJ182">
        <v>1.86836</v>
      </c>
      <c r="IK182">
        <v>5</v>
      </c>
      <c r="IL182">
        <v>0</v>
      </c>
      <c r="IM182">
        <v>0</v>
      </c>
      <c r="IN182">
        <v>0</v>
      </c>
      <c r="IO182" t="s">
        <v>441</v>
      </c>
      <c r="IP182" t="s">
        <v>442</v>
      </c>
      <c r="IQ182" t="s">
        <v>443</v>
      </c>
      <c r="IR182" t="s">
        <v>443</v>
      </c>
      <c r="IS182" t="s">
        <v>443</v>
      </c>
      <c r="IT182" t="s">
        <v>443</v>
      </c>
      <c r="IU182">
        <v>0</v>
      </c>
      <c r="IV182">
        <v>100</v>
      </c>
      <c r="IW182">
        <v>100</v>
      </c>
      <c r="IX182">
        <v>1.1</v>
      </c>
      <c r="IY182">
        <v>0.3152</v>
      </c>
      <c r="IZ182">
        <v>1.09748391826392</v>
      </c>
      <c r="JA182">
        <v>0</v>
      </c>
      <c r="JB182">
        <v>0</v>
      </c>
      <c r="JC182">
        <v>0</v>
      </c>
      <c r="JD182">
        <v>0.315191680746845</v>
      </c>
      <c r="JE182">
        <v>0</v>
      </c>
      <c r="JF182">
        <v>0</v>
      </c>
      <c r="JG182">
        <v>0</v>
      </c>
      <c r="JH182">
        <v>5</v>
      </c>
      <c r="JI182">
        <v>2273</v>
      </c>
      <c r="JJ182">
        <v>0</v>
      </c>
      <c r="JK182">
        <v>25</v>
      </c>
      <c r="JL182">
        <v>29356839</v>
      </c>
      <c r="JM182">
        <v>29356839</v>
      </c>
      <c r="JN182">
        <v>2.30591</v>
      </c>
      <c r="JO182">
        <v>2.59644</v>
      </c>
      <c r="JP182">
        <v>1.54785</v>
      </c>
      <c r="JQ182">
        <v>2.32178</v>
      </c>
      <c r="JR182">
        <v>1.64673</v>
      </c>
      <c r="JS182">
        <v>2.36694</v>
      </c>
      <c r="JT182">
        <v>33.0875</v>
      </c>
      <c r="JU182">
        <v>24.1926</v>
      </c>
      <c r="JV182">
        <v>18</v>
      </c>
      <c r="JW182">
        <v>502.752</v>
      </c>
      <c r="JX182">
        <v>406.203</v>
      </c>
      <c r="JY182">
        <v>31.7283</v>
      </c>
      <c r="JZ182">
        <v>40.4731</v>
      </c>
      <c r="KA182">
        <v>30.0012</v>
      </c>
      <c r="KB182">
        <v>40.045</v>
      </c>
      <c r="KC182">
        <v>39.9348</v>
      </c>
      <c r="KD182">
        <v>46.1987</v>
      </c>
      <c r="KE182">
        <v>0</v>
      </c>
      <c r="KF182">
        <v>100</v>
      </c>
      <c r="KG182">
        <v>31.7286</v>
      </c>
      <c r="KH182">
        <v>1170.71</v>
      </c>
      <c r="KI182">
        <v>34.6858</v>
      </c>
      <c r="KJ182">
        <v>94.9244</v>
      </c>
      <c r="KK182">
        <v>92.1583</v>
      </c>
    </row>
    <row r="183" spans="1:297">
      <c r="A183">
        <v>167</v>
      </c>
      <c r="B183">
        <v>1761410347.1</v>
      </c>
      <c r="C183">
        <v>2166.09999990463</v>
      </c>
      <c r="D183" t="s">
        <v>777</v>
      </c>
      <c r="E183" t="s">
        <v>778</v>
      </c>
      <c r="F183">
        <v>5</v>
      </c>
      <c r="G183" t="s">
        <v>638</v>
      </c>
      <c r="H183" t="s">
        <v>436</v>
      </c>
      <c r="I183">
        <v>1761410338.94615</v>
      </c>
      <c r="J183">
        <f>(K183)/1000</f>
        <v>0</v>
      </c>
      <c r="K183">
        <f>IF(DP183, AN183, AH183)</f>
        <v>0</v>
      </c>
      <c r="L183">
        <f>IF(DP183, AI183, AG183)</f>
        <v>0</v>
      </c>
      <c r="M183">
        <f>DR183 - IF(AU183&gt;1, L183*DL183*100.0/(AW183), 0)</f>
        <v>0</v>
      </c>
      <c r="N183">
        <f>((T183-J183/2)*M183-L183)/(T183+J183/2)</f>
        <v>0</v>
      </c>
      <c r="O183">
        <f>N183*(DY183+DZ183)/1000.0</f>
        <v>0</v>
      </c>
      <c r="P183">
        <f>(DR183 - IF(AU183&gt;1, L183*DL183*100.0/(AW183), 0))*(DY183+DZ183)/1000.0</f>
        <v>0</v>
      </c>
      <c r="Q183">
        <f>2.0/((1/S183-1/R183)+SIGN(S183)*SQRT((1/S183-1/R183)*(1/S183-1/R183) + 4*DM183/((DM183+1)*(DM183+1))*(2*1/S183*1/R183-1/R183*1/R183)))</f>
        <v>0</v>
      </c>
      <c r="R183">
        <f>IF(LEFT(DN183,1)&lt;&gt;"0",IF(LEFT(DN183,1)="1",3.0,DO183),$D$5+$E$5*(EF183*DY183/($K$5*1000))+$F$5*(EF183*DY183/($K$5*1000))*MAX(MIN(DL183,$J$5),$I$5)*MAX(MIN(DL183,$J$5),$I$5)+$G$5*MAX(MIN(DL183,$J$5),$I$5)*(EF183*DY183/($K$5*1000))+$H$5*(EF183*DY183/($K$5*1000))*(EF183*DY183/($K$5*1000)))</f>
        <v>0</v>
      </c>
      <c r="S183">
        <f>J183*(1000-(1000*0.61365*exp(17.502*W183/(240.97+W183))/(DY183+DZ183)+DT183)/2)/(1000*0.61365*exp(17.502*W183/(240.97+W183))/(DY183+DZ183)-DT183)</f>
        <v>0</v>
      </c>
      <c r="T183">
        <f>1/((DM183+1)/(Q183/1.6)+1/(R183/1.37)) + DM183/((DM183+1)/(Q183/1.6) + DM183/(R183/1.37))</f>
        <v>0</v>
      </c>
      <c r="U183">
        <f>(DH183*DK183)</f>
        <v>0</v>
      </c>
      <c r="V183">
        <f>(EA183+(U183+2*0.95*5.67E-8*(((EA183+$B$7)+273)^4-(EA183+273)^4)-44100*J183)/(1.84*29.3*R183+8*0.95*5.67E-8*(EA183+273)^3))</f>
        <v>0</v>
      </c>
      <c r="W183">
        <f>($C$7*EB183+$D$7*EC183+$E$7*V183)</f>
        <v>0</v>
      </c>
      <c r="X183">
        <f>0.61365*exp(17.502*W183/(240.97+W183))</f>
        <v>0</v>
      </c>
      <c r="Y183">
        <f>(Z183/AA183*100)</f>
        <v>0</v>
      </c>
      <c r="Z183">
        <f>DT183*(DY183+DZ183)/1000</f>
        <v>0</v>
      </c>
      <c r="AA183">
        <f>0.61365*exp(17.502*EA183/(240.97+EA183))</f>
        <v>0</v>
      </c>
      <c r="AB183">
        <f>(X183-DT183*(DY183+DZ183)/1000)</f>
        <v>0</v>
      </c>
      <c r="AC183">
        <f>(-J183*44100)</f>
        <v>0</v>
      </c>
      <c r="AD183">
        <f>2*29.3*R183*0.92*(EA183-W183)</f>
        <v>0</v>
      </c>
      <c r="AE183">
        <f>2*0.95*5.67E-8*(((EA183+$B$7)+273)^4-(W183+273)^4)</f>
        <v>0</v>
      </c>
      <c r="AF183">
        <f>U183+AE183+AC183+AD183</f>
        <v>0</v>
      </c>
      <c r="AG183">
        <f>DX183*AU183*(DS183-DR183*(1000-AU183*DU183)/(1000-AU183*DT183))/(100*DL183)</f>
        <v>0</v>
      </c>
      <c r="AH183">
        <f>1000*DX183*AU183*(DT183-DU183)/(100*DL183*(1000-AU183*DT183))</f>
        <v>0</v>
      </c>
      <c r="AI183">
        <f>(AJ183 - AK183 - DY183*1E3/(8.314*(EA183+273.15)) * AM183/DX183 * AL183) * DX183/(100*DL183) * (1000 - DU183)/1000</f>
        <v>0</v>
      </c>
      <c r="AJ183">
        <v>1189.17196399035</v>
      </c>
      <c r="AK183">
        <v>1148.40163636364</v>
      </c>
      <c r="AL183">
        <v>3.32014579721611</v>
      </c>
      <c r="AM183">
        <v>64.8317152788884</v>
      </c>
      <c r="AN183">
        <f>(AP183 - AO183 + DY183*1E3/(8.314*(EA183+273.15)) * AR183/DX183 * AQ183) * DX183/(100*DL183) * 1000/(1000 - AP183)</f>
        <v>0</v>
      </c>
      <c r="AO183">
        <v>25.3906869396627</v>
      </c>
      <c r="AP183">
        <v>34.0043436363636</v>
      </c>
      <c r="AQ183">
        <v>-0.00602407732550039</v>
      </c>
      <c r="AR183">
        <v>110.920641210874</v>
      </c>
      <c r="AS183">
        <v>0</v>
      </c>
      <c r="AT183">
        <v>0</v>
      </c>
      <c r="AU183">
        <f>IF(AS183*$H$13&gt;=AW183,1.0,(AW183/(AW183-AS183*$H$13)))</f>
        <v>0</v>
      </c>
      <c r="AV183">
        <f>(AU183-1)*100</f>
        <v>0</v>
      </c>
      <c r="AW183">
        <f>MAX(0,($B$13+$C$13*EF183)/(1+$D$13*EF183)*DY183/(EA183+273)*$E$13)</f>
        <v>0</v>
      </c>
      <c r="AX183" t="s">
        <v>437</v>
      </c>
      <c r="AY183" t="s">
        <v>437</v>
      </c>
      <c r="AZ183">
        <v>0</v>
      </c>
      <c r="BA183">
        <v>0</v>
      </c>
      <c r="BB183">
        <f>1-AZ183/BA183</f>
        <v>0</v>
      </c>
      <c r="BC183">
        <v>0</v>
      </c>
      <c r="BD183" t="s">
        <v>437</v>
      </c>
      <c r="BE183" t="s">
        <v>437</v>
      </c>
      <c r="BF183">
        <v>0</v>
      </c>
      <c r="BG183">
        <v>0</v>
      </c>
      <c r="BH183">
        <f>1-BF183/BG183</f>
        <v>0</v>
      </c>
      <c r="BI183">
        <v>0.5</v>
      </c>
      <c r="BJ183">
        <f>DI183</f>
        <v>0</v>
      </c>
      <c r="BK183">
        <f>L183</f>
        <v>0</v>
      </c>
      <c r="BL183">
        <f>BH183*BI183*BJ183</f>
        <v>0</v>
      </c>
      <c r="BM183">
        <f>(BK183-BC183)/BJ183</f>
        <v>0</v>
      </c>
      <c r="BN183">
        <f>(BA183-BG183)/BG183</f>
        <v>0</v>
      </c>
      <c r="BO183">
        <f>AZ183/(BB183+AZ183/BG183)</f>
        <v>0</v>
      </c>
      <c r="BP183" t="s">
        <v>437</v>
      </c>
      <c r="BQ183">
        <v>0</v>
      </c>
      <c r="BR183">
        <f>IF(BQ183&lt;&gt;0, BQ183, BO183)</f>
        <v>0</v>
      </c>
      <c r="BS183">
        <f>1-BR183/BG183</f>
        <v>0</v>
      </c>
      <c r="BT183">
        <f>(BG183-BF183)/(BG183-BR183)</f>
        <v>0</v>
      </c>
      <c r="BU183">
        <f>(BA183-BG183)/(BA183-BR183)</f>
        <v>0</v>
      </c>
      <c r="BV183">
        <f>(BG183-BF183)/(BG183-AZ183)</f>
        <v>0</v>
      </c>
      <c r="BW183">
        <f>(BA183-BG183)/(BA183-AZ183)</f>
        <v>0</v>
      </c>
      <c r="BX183">
        <f>(BT183*BR183/BF183)</f>
        <v>0</v>
      </c>
      <c r="BY183">
        <f>(1-BX183)</f>
        <v>0</v>
      </c>
      <c r="DH183">
        <f>$B$11*EG183+$C$11*EH183+$F$11*ES183*(1-EV183)</f>
        <v>0</v>
      </c>
      <c r="DI183">
        <f>DH183*DJ183</f>
        <v>0</v>
      </c>
      <c r="DJ183">
        <f>($B$11*$D$9+$C$11*$D$9+$F$11*((FF183+EX183)/MAX(FF183+EX183+FG183, 0.1)*$I$9+FG183/MAX(FF183+EX183+FG183, 0.1)*$J$9))/($B$11+$C$11+$F$11)</f>
        <v>0</v>
      </c>
      <c r="DK183">
        <f>($B$11*$K$9+$C$11*$K$9+$F$11*((FF183+EX183)/MAX(FF183+EX183+FG183, 0.1)*$P$9+FG183/MAX(FF183+EX183+FG183, 0.1)*$Q$9))/($B$11+$C$11+$F$11)</f>
        <v>0</v>
      </c>
      <c r="DL183">
        <v>6</v>
      </c>
      <c r="DM183">
        <v>0.5</v>
      </c>
      <c r="DN183" t="s">
        <v>438</v>
      </c>
      <c r="DO183">
        <v>2</v>
      </c>
      <c r="DP183" t="b">
        <v>1</v>
      </c>
      <c r="DQ183">
        <v>1761410338.94615</v>
      </c>
      <c r="DR183">
        <v>1085.87769230769</v>
      </c>
      <c r="DS183">
        <v>1143.34692307692</v>
      </c>
      <c r="DT183">
        <v>34.0459769230769</v>
      </c>
      <c r="DU183">
        <v>25.3886769230769</v>
      </c>
      <c r="DV183">
        <v>1084.77923076923</v>
      </c>
      <c r="DW183">
        <v>33.7307846153846</v>
      </c>
      <c r="DX183">
        <v>500.014307692308</v>
      </c>
      <c r="DY183">
        <v>90.3082615384615</v>
      </c>
      <c r="DZ183">
        <v>0.0361475461538462</v>
      </c>
      <c r="EA183">
        <v>36.8273923076923</v>
      </c>
      <c r="EB183">
        <v>36.0066</v>
      </c>
      <c r="EC183">
        <v>999.9</v>
      </c>
      <c r="ED183">
        <v>0</v>
      </c>
      <c r="EE183">
        <v>0</v>
      </c>
      <c r="EF183">
        <v>10004.7553846154</v>
      </c>
      <c r="EG183">
        <v>0</v>
      </c>
      <c r="EH183">
        <v>1225.37076923077</v>
      </c>
      <c r="EI183">
        <v>-57.4701615384615</v>
      </c>
      <c r="EJ183">
        <v>1124.14923076923</v>
      </c>
      <c r="EK183">
        <v>1173.13230769231</v>
      </c>
      <c r="EL183">
        <v>8.65729538461538</v>
      </c>
      <c r="EM183">
        <v>1143.34692307692</v>
      </c>
      <c r="EN183">
        <v>25.3886769230769</v>
      </c>
      <c r="EO183">
        <v>3.07463153846154</v>
      </c>
      <c r="EP183">
        <v>2.29280615384615</v>
      </c>
      <c r="EQ183">
        <v>24.4376846153846</v>
      </c>
      <c r="ER183">
        <v>19.6259615384615</v>
      </c>
      <c r="ES183">
        <v>1200.08384615385</v>
      </c>
      <c r="ET183">
        <v>0.966997923076923</v>
      </c>
      <c r="EU183">
        <v>0.0330021</v>
      </c>
      <c r="EV183">
        <v>0</v>
      </c>
      <c r="EW183">
        <v>1417.64230769231</v>
      </c>
      <c r="EX183">
        <v>5.00059</v>
      </c>
      <c r="EY183">
        <v>17395.1230769231</v>
      </c>
      <c r="EZ183">
        <v>10359.4307692308</v>
      </c>
      <c r="FA183">
        <v>50.1297692307692</v>
      </c>
      <c r="FB183">
        <v>51.75</v>
      </c>
      <c r="FC183">
        <v>50.2690769230769</v>
      </c>
      <c r="FD183">
        <v>51.5</v>
      </c>
      <c r="FE183">
        <v>51.3362307692308</v>
      </c>
      <c r="FF183">
        <v>1155.64384615385</v>
      </c>
      <c r="FG183">
        <v>39.44</v>
      </c>
      <c r="FH183">
        <v>0</v>
      </c>
      <c r="FI183">
        <v>1761410307.1</v>
      </c>
      <c r="FJ183">
        <v>0</v>
      </c>
      <c r="FK183">
        <v>1417.574</v>
      </c>
      <c r="FL183">
        <v>-3.70923078674269</v>
      </c>
      <c r="FM183">
        <v>-41.2153847920469</v>
      </c>
      <c r="FN183">
        <v>17392.972</v>
      </c>
      <c r="FO183">
        <v>15</v>
      </c>
      <c r="FP183">
        <v>0</v>
      </c>
      <c r="FQ183" t="s">
        <v>439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-57.5660619047619</v>
      </c>
      <c r="GD183">
        <v>1.01884675324663</v>
      </c>
      <c r="GE183">
        <v>0.407319045976761</v>
      </c>
      <c r="GF183">
        <v>0</v>
      </c>
      <c r="GG183">
        <v>1417.81147058824</v>
      </c>
      <c r="GH183">
        <v>-3.3724980915027</v>
      </c>
      <c r="GI183">
        <v>0.405216952442426</v>
      </c>
      <c r="GJ183">
        <v>-1</v>
      </c>
      <c r="GK183">
        <v>8.67626</v>
      </c>
      <c r="GL183">
        <v>-0.391565454545443</v>
      </c>
      <c r="GM183">
        <v>0.0395832082003035</v>
      </c>
      <c r="GN183">
        <v>0</v>
      </c>
      <c r="GO183">
        <v>0</v>
      </c>
      <c r="GP183">
        <v>2</v>
      </c>
      <c r="GQ183" t="s">
        <v>473</v>
      </c>
      <c r="GR183">
        <v>3.13029</v>
      </c>
      <c r="GS183">
        <v>2.71396</v>
      </c>
      <c r="GT183">
        <v>0.172595</v>
      </c>
      <c r="GU183">
        <v>0.178095</v>
      </c>
      <c r="GV183">
        <v>0.128612</v>
      </c>
      <c r="GW183">
        <v>0.104852</v>
      </c>
      <c r="GX183">
        <v>30485.3</v>
      </c>
      <c r="GY183">
        <v>32213.5</v>
      </c>
      <c r="GZ183">
        <v>33405.2</v>
      </c>
      <c r="HA183">
        <v>35559.3</v>
      </c>
      <c r="HB183">
        <v>41335.4</v>
      </c>
      <c r="HC183">
        <v>45792.4</v>
      </c>
      <c r="HD183">
        <v>52286.4</v>
      </c>
      <c r="HE183">
        <v>56908.6</v>
      </c>
      <c r="HF183">
        <v>1.81313</v>
      </c>
      <c r="HG183">
        <v>1.6746</v>
      </c>
      <c r="HH183">
        <v>-0.0130795</v>
      </c>
      <c r="HI183">
        <v>0</v>
      </c>
      <c r="HJ183">
        <v>36.2156</v>
      </c>
      <c r="HK183">
        <v>999.9</v>
      </c>
      <c r="HL183">
        <v>58.827</v>
      </c>
      <c r="HM183">
        <v>28.893</v>
      </c>
      <c r="HN183">
        <v>26.0351</v>
      </c>
      <c r="HO183">
        <v>56.0591</v>
      </c>
      <c r="HP183">
        <v>43.5457</v>
      </c>
      <c r="HQ183">
        <v>1</v>
      </c>
      <c r="HR183">
        <v>1.1069</v>
      </c>
      <c r="HS183">
        <v>3.63605</v>
      </c>
      <c r="HT183">
        <v>20.0971</v>
      </c>
      <c r="HU183">
        <v>5.19048</v>
      </c>
      <c r="HV183">
        <v>12.0099</v>
      </c>
      <c r="HW183">
        <v>4.9725</v>
      </c>
      <c r="HX183">
        <v>3.2949</v>
      </c>
      <c r="HY183">
        <v>9999</v>
      </c>
      <c r="HZ183">
        <v>9999</v>
      </c>
      <c r="IA183">
        <v>999.9</v>
      </c>
      <c r="IB183">
        <v>9999</v>
      </c>
      <c r="IC183">
        <v>1.86322</v>
      </c>
      <c r="ID183">
        <v>1.86813</v>
      </c>
      <c r="IE183">
        <v>1.86783</v>
      </c>
      <c r="IF183">
        <v>1.86904</v>
      </c>
      <c r="IG183">
        <v>1.86981</v>
      </c>
      <c r="IH183">
        <v>1.86594</v>
      </c>
      <c r="II183">
        <v>1.86699</v>
      </c>
      <c r="IJ183">
        <v>1.86836</v>
      </c>
      <c r="IK183">
        <v>5</v>
      </c>
      <c r="IL183">
        <v>0</v>
      </c>
      <c r="IM183">
        <v>0</v>
      </c>
      <c r="IN183">
        <v>0</v>
      </c>
      <c r="IO183" t="s">
        <v>441</v>
      </c>
      <c r="IP183" t="s">
        <v>442</v>
      </c>
      <c r="IQ183" t="s">
        <v>443</v>
      </c>
      <c r="IR183" t="s">
        <v>443</v>
      </c>
      <c r="IS183" t="s">
        <v>443</v>
      </c>
      <c r="IT183" t="s">
        <v>443</v>
      </c>
      <c r="IU183">
        <v>0</v>
      </c>
      <c r="IV183">
        <v>100</v>
      </c>
      <c r="IW183">
        <v>100</v>
      </c>
      <c r="IX183">
        <v>1.1</v>
      </c>
      <c r="IY183">
        <v>0.3151</v>
      </c>
      <c r="IZ183">
        <v>1.09748391826392</v>
      </c>
      <c r="JA183">
        <v>0</v>
      </c>
      <c r="JB183">
        <v>0</v>
      </c>
      <c r="JC183">
        <v>0</v>
      </c>
      <c r="JD183">
        <v>0.315191680746845</v>
      </c>
      <c r="JE183">
        <v>0</v>
      </c>
      <c r="JF183">
        <v>0</v>
      </c>
      <c r="JG183">
        <v>0</v>
      </c>
      <c r="JH183">
        <v>5</v>
      </c>
      <c r="JI183">
        <v>2273</v>
      </c>
      <c r="JJ183">
        <v>0</v>
      </c>
      <c r="JK183">
        <v>25</v>
      </c>
      <c r="JL183">
        <v>29356839.1</v>
      </c>
      <c r="JM183">
        <v>29356839.1</v>
      </c>
      <c r="JN183">
        <v>2.3291</v>
      </c>
      <c r="JO183">
        <v>2.60742</v>
      </c>
      <c r="JP183">
        <v>1.54785</v>
      </c>
      <c r="JQ183">
        <v>2.32056</v>
      </c>
      <c r="JR183">
        <v>1.64673</v>
      </c>
      <c r="JS183">
        <v>2.25708</v>
      </c>
      <c r="JT183">
        <v>33.1099</v>
      </c>
      <c r="JU183">
        <v>24.1838</v>
      </c>
      <c r="JV183">
        <v>18</v>
      </c>
      <c r="JW183">
        <v>502.786</v>
      </c>
      <c r="JX183">
        <v>406.136</v>
      </c>
      <c r="JY183">
        <v>31.7227</v>
      </c>
      <c r="JZ183">
        <v>40.4873</v>
      </c>
      <c r="KA183">
        <v>30.0013</v>
      </c>
      <c r="KB183">
        <v>40.0597</v>
      </c>
      <c r="KC183">
        <v>39.9493</v>
      </c>
      <c r="KD183">
        <v>46.7262</v>
      </c>
      <c r="KE183">
        <v>0</v>
      </c>
      <c r="KF183">
        <v>100</v>
      </c>
      <c r="KG183">
        <v>31.7196</v>
      </c>
      <c r="KH183">
        <v>1190.96</v>
      </c>
      <c r="KI183">
        <v>34.6858</v>
      </c>
      <c r="KJ183">
        <v>94.9217</v>
      </c>
      <c r="KK183">
        <v>92.1564</v>
      </c>
    </row>
    <row r="184" spans="1:297">
      <c r="A184">
        <v>168</v>
      </c>
      <c r="B184">
        <v>1761410352.1</v>
      </c>
      <c r="C184">
        <v>2171.09999990463</v>
      </c>
      <c r="D184" t="s">
        <v>779</v>
      </c>
      <c r="E184" t="s">
        <v>780</v>
      </c>
      <c r="F184">
        <v>5</v>
      </c>
      <c r="G184" t="s">
        <v>638</v>
      </c>
      <c r="H184" t="s">
        <v>436</v>
      </c>
      <c r="I184">
        <v>1761410343.94615</v>
      </c>
      <c r="J184">
        <f>(K184)/1000</f>
        <v>0</v>
      </c>
      <c r="K184">
        <f>IF(DP184, AN184, AH184)</f>
        <v>0</v>
      </c>
      <c r="L184">
        <f>IF(DP184, AI184, AG184)</f>
        <v>0</v>
      </c>
      <c r="M184">
        <f>DR184 - IF(AU184&gt;1, L184*DL184*100.0/(AW184), 0)</f>
        <v>0</v>
      </c>
      <c r="N184">
        <f>((T184-J184/2)*M184-L184)/(T184+J184/2)</f>
        <v>0</v>
      </c>
      <c r="O184">
        <f>N184*(DY184+DZ184)/1000.0</f>
        <v>0</v>
      </c>
      <c r="P184">
        <f>(DR184 - IF(AU184&gt;1, L184*DL184*100.0/(AW184), 0))*(DY184+DZ184)/1000.0</f>
        <v>0</v>
      </c>
      <c r="Q184">
        <f>2.0/((1/S184-1/R184)+SIGN(S184)*SQRT((1/S184-1/R184)*(1/S184-1/R184) + 4*DM184/((DM184+1)*(DM184+1))*(2*1/S184*1/R184-1/R184*1/R184)))</f>
        <v>0</v>
      </c>
      <c r="R184">
        <f>IF(LEFT(DN184,1)&lt;&gt;"0",IF(LEFT(DN184,1)="1",3.0,DO184),$D$5+$E$5*(EF184*DY184/($K$5*1000))+$F$5*(EF184*DY184/($K$5*1000))*MAX(MIN(DL184,$J$5),$I$5)*MAX(MIN(DL184,$J$5),$I$5)+$G$5*MAX(MIN(DL184,$J$5),$I$5)*(EF184*DY184/($K$5*1000))+$H$5*(EF184*DY184/($K$5*1000))*(EF184*DY184/($K$5*1000)))</f>
        <v>0</v>
      </c>
      <c r="S184">
        <f>J184*(1000-(1000*0.61365*exp(17.502*W184/(240.97+W184))/(DY184+DZ184)+DT184)/2)/(1000*0.61365*exp(17.502*W184/(240.97+W184))/(DY184+DZ184)-DT184)</f>
        <v>0</v>
      </c>
      <c r="T184">
        <f>1/((DM184+1)/(Q184/1.6)+1/(R184/1.37)) + DM184/((DM184+1)/(Q184/1.6) + DM184/(R184/1.37))</f>
        <v>0</v>
      </c>
      <c r="U184">
        <f>(DH184*DK184)</f>
        <v>0</v>
      </c>
      <c r="V184">
        <f>(EA184+(U184+2*0.95*5.67E-8*(((EA184+$B$7)+273)^4-(EA184+273)^4)-44100*J184)/(1.84*29.3*R184+8*0.95*5.67E-8*(EA184+273)^3))</f>
        <v>0</v>
      </c>
      <c r="W184">
        <f>($C$7*EB184+$D$7*EC184+$E$7*V184)</f>
        <v>0</v>
      </c>
      <c r="X184">
        <f>0.61365*exp(17.502*W184/(240.97+W184))</f>
        <v>0</v>
      </c>
      <c r="Y184">
        <f>(Z184/AA184*100)</f>
        <v>0</v>
      </c>
      <c r="Z184">
        <f>DT184*(DY184+DZ184)/1000</f>
        <v>0</v>
      </c>
      <c r="AA184">
        <f>0.61365*exp(17.502*EA184/(240.97+EA184))</f>
        <v>0</v>
      </c>
      <c r="AB184">
        <f>(X184-DT184*(DY184+DZ184)/1000)</f>
        <v>0</v>
      </c>
      <c r="AC184">
        <f>(-J184*44100)</f>
        <v>0</v>
      </c>
      <c r="AD184">
        <f>2*29.3*R184*0.92*(EA184-W184)</f>
        <v>0</v>
      </c>
      <c r="AE184">
        <f>2*0.95*5.67E-8*(((EA184+$B$7)+273)^4-(W184+273)^4)</f>
        <v>0</v>
      </c>
      <c r="AF184">
        <f>U184+AE184+AC184+AD184</f>
        <v>0</v>
      </c>
      <c r="AG184">
        <f>DX184*AU184*(DS184-DR184*(1000-AU184*DU184)/(1000-AU184*DT184))/(100*DL184)</f>
        <v>0</v>
      </c>
      <c r="AH184">
        <f>1000*DX184*AU184*(DT184-DU184)/(100*DL184*(1000-AU184*DT184))</f>
        <v>0</v>
      </c>
      <c r="AI184">
        <f>(AJ184 - AK184 - DY184*1E3/(8.314*(EA184+273.15)) * AM184/DX184 * AL184) * DX184/(100*DL184) * (1000 - DU184)/1000</f>
        <v>0</v>
      </c>
      <c r="AJ184">
        <v>1205.04916839453</v>
      </c>
      <c r="AK184">
        <v>1164.61642424242</v>
      </c>
      <c r="AL184">
        <v>3.22278932394998</v>
      </c>
      <c r="AM184">
        <v>64.8317152788884</v>
      </c>
      <c r="AN184">
        <f>(AP184 - AO184 + DY184*1E3/(8.314*(EA184+273.15)) * AR184/DX184 * AQ184) * DX184/(100*DL184) * 1000/(1000 - AP184)</f>
        <v>0</v>
      </c>
      <c r="AO184">
        <v>25.3928916477473</v>
      </c>
      <c r="AP184">
        <v>33.9688896969697</v>
      </c>
      <c r="AQ184">
        <v>-0.00756708102123625</v>
      </c>
      <c r="AR184">
        <v>110.920641210874</v>
      </c>
      <c r="AS184">
        <v>0</v>
      </c>
      <c r="AT184">
        <v>0</v>
      </c>
      <c r="AU184">
        <f>IF(AS184*$H$13&gt;=AW184,1.0,(AW184/(AW184-AS184*$H$13)))</f>
        <v>0</v>
      </c>
      <c r="AV184">
        <f>(AU184-1)*100</f>
        <v>0</v>
      </c>
      <c r="AW184">
        <f>MAX(0,($B$13+$C$13*EF184)/(1+$D$13*EF184)*DY184/(EA184+273)*$E$13)</f>
        <v>0</v>
      </c>
      <c r="AX184" t="s">
        <v>437</v>
      </c>
      <c r="AY184" t="s">
        <v>437</v>
      </c>
      <c r="AZ184">
        <v>0</v>
      </c>
      <c r="BA184">
        <v>0</v>
      </c>
      <c r="BB184">
        <f>1-AZ184/BA184</f>
        <v>0</v>
      </c>
      <c r="BC184">
        <v>0</v>
      </c>
      <c r="BD184" t="s">
        <v>437</v>
      </c>
      <c r="BE184" t="s">
        <v>437</v>
      </c>
      <c r="BF184">
        <v>0</v>
      </c>
      <c r="BG184">
        <v>0</v>
      </c>
      <c r="BH184">
        <f>1-BF184/BG184</f>
        <v>0</v>
      </c>
      <c r="BI184">
        <v>0.5</v>
      </c>
      <c r="BJ184">
        <f>DI184</f>
        <v>0</v>
      </c>
      <c r="BK184">
        <f>L184</f>
        <v>0</v>
      </c>
      <c r="BL184">
        <f>BH184*BI184*BJ184</f>
        <v>0</v>
      </c>
      <c r="BM184">
        <f>(BK184-BC184)/BJ184</f>
        <v>0</v>
      </c>
      <c r="BN184">
        <f>(BA184-BG184)/BG184</f>
        <v>0</v>
      </c>
      <c r="BO184">
        <f>AZ184/(BB184+AZ184/BG184)</f>
        <v>0</v>
      </c>
      <c r="BP184" t="s">
        <v>437</v>
      </c>
      <c r="BQ184">
        <v>0</v>
      </c>
      <c r="BR184">
        <f>IF(BQ184&lt;&gt;0, BQ184, BO184)</f>
        <v>0</v>
      </c>
      <c r="BS184">
        <f>1-BR184/BG184</f>
        <v>0</v>
      </c>
      <c r="BT184">
        <f>(BG184-BF184)/(BG184-BR184)</f>
        <v>0</v>
      </c>
      <c r="BU184">
        <f>(BA184-BG184)/(BA184-BR184)</f>
        <v>0</v>
      </c>
      <c r="BV184">
        <f>(BG184-BF184)/(BG184-AZ184)</f>
        <v>0</v>
      </c>
      <c r="BW184">
        <f>(BA184-BG184)/(BA184-AZ184)</f>
        <v>0</v>
      </c>
      <c r="BX184">
        <f>(BT184*BR184/BF184)</f>
        <v>0</v>
      </c>
      <c r="BY184">
        <f>(1-BX184)</f>
        <v>0</v>
      </c>
      <c r="DH184">
        <f>$B$11*EG184+$C$11*EH184+$F$11*ES184*(1-EV184)</f>
        <v>0</v>
      </c>
      <c r="DI184">
        <f>DH184*DJ184</f>
        <v>0</v>
      </c>
      <c r="DJ184">
        <f>($B$11*$D$9+$C$11*$D$9+$F$11*((FF184+EX184)/MAX(FF184+EX184+FG184, 0.1)*$I$9+FG184/MAX(FF184+EX184+FG184, 0.1)*$J$9))/($B$11+$C$11+$F$11)</f>
        <v>0</v>
      </c>
      <c r="DK184">
        <f>($B$11*$K$9+$C$11*$K$9+$F$11*((FF184+EX184)/MAX(FF184+EX184+FG184, 0.1)*$P$9+FG184/MAX(FF184+EX184+FG184, 0.1)*$Q$9))/($B$11+$C$11+$F$11)</f>
        <v>0</v>
      </c>
      <c r="DL184">
        <v>6</v>
      </c>
      <c r="DM184">
        <v>0.5</v>
      </c>
      <c r="DN184" t="s">
        <v>438</v>
      </c>
      <c r="DO184">
        <v>2</v>
      </c>
      <c r="DP184" t="b">
        <v>1</v>
      </c>
      <c r="DQ184">
        <v>1761410343.94615</v>
      </c>
      <c r="DR184">
        <v>1102.20769230769</v>
      </c>
      <c r="DS184">
        <v>1159.58615384615</v>
      </c>
      <c r="DT184">
        <v>34.0155230769231</v>
      </c>
      <c r="DU184">
        <v>25.3905846153846</v>
      </c>
      <c r="DV184">
        <v>1101.10923076923</v>
      </c>
      <c r="DW184">
        <v>33.7003307692308</v>
      </c>
      <c r="DX184">
        <v>499.97</v>
      </c>
      <c r="DY184">
        <v>90.3094923076923</v>
      </c>
      <c r="DZ184">
        <v>0.0362443307692308</v>
      </c>
      <c r="EA184">
        <v>36.8241846153846</v>
      </c>
      <c r="EB184">
        <v>36.0079153846154</v>
      </c>
      <c r="EC184">
        <v>999.9</v>
      </c>
      <c r="ED184">
        <v>0</v>
      </c>
      <c r="EE184">
        <v>0</v>
      </c>
      <c r="EF184">
        <v>9999.17846153846</v>
      </c>
      <c r="EG184">
        <v>0</v>
      </c>
      <c r="EH184">
        <v>1225.34153846154</v>
      </c>
      <c r="EI184">
        <v>-57.3778307692308</v>
      </c>
      <c r="EJ184">
        <v>1141.01923076923</v>
      </c>
      <c r="EK184">
        <v>1189.79461538462</v>
      </c>
      <c r="EL184">
        <v>8.62493307692307</v>
      </c>
      <c r="EM184">
        <v>1159.58615384615</v>
      </c>
      <c r="EN184">
        <v>25.3905846153846</v>
      </c>
      <c r="EO184">
        <v>3.07192384615385</v>
      </c>
      <c r="EP184">
        <v>2.29301</v>
      </c>
      <c r="EQ184">
        <v>24.4229615384615</v>
      </c>
      <c r="ER184">
        <v>19.6273923076923</v>
      </c>
      <c r="ES184">
        <v>1200.10615384615</v>
      </c>
      <c r="ET184">
        <v>0.966998615384616</v>
      </c>
      <c r="EU184">
        <v>0.0330014615384615</v>
      </c>
      <c r="EV184">
        <v>0</v>
      </c>
      <c r="EW184">
        <v>1417.44846153846</v>
      </c>
      <c r="EX184">
        <v>5.00059</v>
      </c>
      <c r="EY184">
        <v>17392.4</v>
      </c>
      <c r="EZ184">
        <v>10359.6230769231</v>
      </c>
      <c r="FA184">
        <v>50.1488461538462</v>
      </c>
      <c r="FB184">
        <v>51.75</v>
      </c>
      <c r="FC184">
        <v>50.2881538461539</v>
      </c>
      <c r="FD184">
        <v>51.5</v>
      </c>
      <c r="FE184">
        <v>51.3507692307692</v>
      </c>
      <c r="FF184">
        <v>1155.66615384615</v>
      </c>
      <c r="FG184">
        <v>39.44</v>
      </c>
      <c r="FH184">
        <v>0</v>
      </c>
      <c r="FI184">
        <v>1761410311.9</v>
      </c>
      <c r="FJ184">
        <v>0</v>
      </c>
      <c r="FK184">
        <v>1417.3176</v>
      </c>
      <c r="FL184">
        <v>-4.099230767887</v>
      </c>
      <c r="FM184">
        <v>-37.5615382628971</v>
      </c>
      <c r="FN184">
        <v>17390.024</v>
      </c>
      <c r="FO184">
        <v>15</v>
      </c>
      <c r="FP184">
        <v>0</v>
      </c>
      <c r="FQ184" t="s">
        <v>439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-57.3341</v>
      </c>
      <c r="GD184">
        <v>2.04298646616548</v>
      </c>
      <c r="GE184">
        <v>0.486410020455993</v>
      </c>
      <c r="GF184">
        <v>0</v>
      </c>
      <c r="GG184">
        <v>1417.51823529412</v>
      </c>
      <c r="GH184">
        <v>-2.98487395655552</v>
      </c>
      <c r="GI184">
        <v>0.362414051378631</v>
      </c>
      <c r="GJ184">
        <v>-1</v>
      </c>
      <c r="GK184">
        <v>8.639816</v>
      </c>
      <c r="GL184">
        <v>-0.380871879699246</v>
      </c>
      <c r="GM184">
        <v>0.0366482225216994</v>
      </c>
      <c r="GN184">
        <v>0</v>
      </c>
      <c r="GO184">
        <v>0</v>
      </c>
      <c r="GP184">
        <v>2</v>
      </c>
      <c r="GQ184" t="s">
        <v>473</v>
      </c>
      <c r="GR184">
        <v>3.13021</v>
      </c>
      <c r="GS184">
        <v>2.7146</v>
      </c>
      <c r="GT184">
        <v>0.174148</v>
      </c>
      <c r="GU184">
        <v>0.179676</v>
      </c>
      <c r="GV184">
        <v>0.128518</v>
      </c>
      <c r="GW184">
        <v>0.104857</v>
      </c>
      <c r="GX184">
        <v>30427.2</v>
      </c>
      <c r="GY184">
        <v>32150.2</v>
      </c>
      <c r="GZ184">
        <v>33404.5</v>
      </c>
      <c r="HA184">
        <v>35558.1</v>
      </c>
      <c r="HB184">
        <v>41339.3</v>
      </c>
      <c r="HC184">
        <v>45791.4</v>
      </c>
      <c r="HD184">
        <v>52285.4</v>
      </c>
      <c r="HE184">
        <v>56907.3</v>
      </c>
      <c r="HF184">
        <v>1.81275</v>
      </c>
      <c r="HG184">
        <v>1.6748</v>
      </c>
      <c r="HH184">
        <v>-0.0125915</v>
      </c>
      <c r="HI184">
        <v>0</v>
      </c>
      <c r="HJ184">
        <v>36.2131</v>
      </c>
      <c r="HK184">
        <v>999.9</v>
      </c>
      <c r="HL184">
        <v>58.827</v>
      </c>
      <c r="HM184">
        <v>28.893</v>
      </c>
      <c r="HN184">
        <v>26.033</v>
      </c>
      <c r="HO184">
        <v>55.4391</v>
      </c>
      <c r="HP184">
        <v>43.6739</v>
      </c>
      <c r="HQ184">
        <v>1</v>
      </c>
      <c r="HR184">
        <v>1.10822</v>
      </c>
      <c r="HS184">
        <v>3.64243</v>
      </c>
      <c r="HT184">
        <v>20.097</v>
      </c>
      <c r="HU184">
        <v>5.19108</v>
      </c>
      <c r="HV184">
        <v>12.0099</v>
      </c>
      <c r="HW184">
        <v>4.97295</v>
      </c>
      <c r="HX184">
        <v>3.29495</v>
      </c>
      <c r="HY184">
        <v>9999</v>
      </c>
      <c r="HZ184">
        <v>9999</v>
      </c>
      <c r="IA184">
        <v>999.9</v>
      </c>
      <c r="IB184">
        <v>9999</v>
      </c>
      <c r="IC184">
        <v>1.86322</v>
      </c>
      <c r="ID184">
        <v>1.86813</v>
      </c>
      <c r="IE184">
        <v>1.86783</v>
      </c>
      <c r="IF184">
        <v>1.86905</v>
      </c>
      <c r="IG184">
        <v>1.86981</v>
      </c>
      <c r="IH184">
        <v>1.86594</v>
      </c>
      <c r="II184">
        <v>1.86701</v>
      </c>
      <c r="IJ184">
        <v>1.86837</v>
      </c>
      <c r="IK184">
        <v>5</v>
      </c>
      <c r="IL184">
        <v>0</v>
      </c>
      <c r="IM184">
        <v>0</v>
      </c>
      <c r="IN184">
        <v>0</v>
      </c>
      <c r="IO184" t="s">
        <v>441</v>
      </c>
      <c r="IP184" t="s">
        <v>442</v>
      </c>
      <c r="IQ184" t="s">
        <v>443</v>
      </c>
      <c r="IR184" t="s">
        <v>443</v>
      </c>
      <c r="IS184" t="s">
        <v>443</v>
      </c>
      <c r="IT184" t="s">
        <v>443</v>
      </c>
      <c r="IU184">
        <v>0</v>
      </c>
      <c r="IV184">
        <v>100</v>
      </c>
      <c r="IW184">
        <v>100</v>
      </c>
      <c r="IX184">
        <v>1.1</v>
      </c>
      <c r="IY184">
        <v>0.3152</v>
      </c>
      <c r="IZ184">
        <v>1.09748391826392</v>
      </c>
      <c r="JA184">
        <v>0</v>
      </c>
      <c r="JB184">
        <v>0</v>
      </c>
      <c r="JC184">
        <v>0</v>
      </c>
      <c r="JD184">
        <v>0.315191680746845</v>
      </c>
      <c r="JE184">
        <v>0</v>
      </c>
      <c r="JF184">
        <v>0</v>
      </c>
      <c r="JG184">
        <v>0</v>
      </c>
      <c r="JH184">
        <v>5</v>
      </c>
      <c r="JI184">
        <v>2273</v>
      </c>
      <c r="JJ184">
        <v>0</v>
      </c>
      <c r="JK184">
        <v>25</v>
      </c>
      <c r="JL184">
        <v>29356839.2</v>
      </c>
      <c r="JM184">
        <v>29356839.2</v>
      </c>
      <c r="JN184">
        <v>2.35718</v>
      </c>
      <c r="JO184">
        <v>2.60254</v>
      </c>
      <c r="JP184">
        <v>1.54785</v>
      </c>
      <c r="JQ184">
        <v>2.32056</v>
      </c>
      <c r="JR184">
        <v>1.64673</v>
      </c>
      <c r="JS184">
        <v>2.31567</v>
      </c>
      <c r="JT184">
        <v>33.1099</v>
      </c>
      <c r="JU184">
        <v>24.1838</v>
      </c>
      <c r="JV184">
        <v>18</v>
      </c>
      <c r="JW184">
        <v>502.621</v>
      </c>
      <c r="JX184">
        <v>406.337</v>
      </c>
      <c r="JY184">
        <v>31.715</v>
      </c>
      <c r="JZ184">
        <v>40.5013</v>
      </c>
      <c r="KA184">
        <v>30.0013</v>
      </c>
      <c r="KB184">
        <v>40.0734</v>
      </c>
      <c r="KC184">
        <v>39.9639</v>
      </c>
      <c r="KD184">
        <v>47.2435</v>
      </c>
      <c r="KE184">
        <v>0</v>
      </c>
      <c r="KF184">
        <v>100</v>
      </c>
      <c r="KG184">
        <v>31.7124</v>
      </c>
      <c r="KH184">
        <v>1204.58</v>
      </c>
      <c r="KI184">
        <v>34.6858</v>
      </c>
      <c r="KJ184">
        <v>94.9199</v>
      </c>
      <c r="KK184">
        <v>92.1539</v>
      </c>
    </row>
    <row r="185" spans="1:297">
      <c r="A185">
        <v>169</v>
      </c>
      <c r="B185">
        <v>1761410357.1</v>
      </c>
      <c r="C185">
        <v>2176.09999990463</v>
      </c>
      <c r="D185" t="s">
        <v>781</v>
      </c>
      <c r="E185" t="s">
        <v>782</v>
      </c>
      <c r="F185">
        <v>5</v>
      </c>
      <c r="G185" t="s">
        <v>638</v>
      </c>
      <c r="H185" t="s">
        <v>436</v>
      </c>
      <c r="I185">
        <v>1761410348.94615</v>
      </c>
      <c r="J185">
        <f>(K185)/1000</f>
        <v>0</v>
      </c>
      <c r="K185">
        <f>IF(DP185, AN185, AH185)</f>
        <v>0</v>
      </c>
      <c r="L185">
        <f>IF(DP185, AI185, AG185)</f>
        <v>0</v>
      </c>
      <c r="M185">
        <f>DR185 - IF(AU185&gt;1, L185*DL185*100.0/(AW185), 0)</f>
        <v>0</v>
      </c>
      <c r="N185">
        <f>((T185-J185/2)*M185-L185)/(T185+J185/2)</f>
        <v>0</v>
      </c>
      <c r="O185">
        <f>N185*(DY185+DZ185)/1000.0</f>
        <v>0</v>
      </c>
      <c r="P185">
        <f>(DR185 - IF(AU185&gt;1, L185*DL185*100.0/(AW185), 0))*(DY185+DZ185)/1000.0</f>
        <v>0</v>
      </c>
      <c r="Q185">
        <f>2.0/((1/S185-1/R185)+SIGN(S185)*SQRT((1/S185-1/R185)*(1/S185-1/R185) + 4*DM185/((DM185+1)*(DM185+1))*(2*1/S185*1/R185-1/R185*1/R185)))</f>
        <v>0</v>
      </c>
      <c r="R185">
        <f>IF(LEFT(DN185,1)&lt;&gt;"0",IF(LEFT(DN185,1)="1",3.0,DO185),$D$5+$E$5*(EF185*DY185/($K$5*1000))+$F$5*(EF185*DY185/($K$5*1000))*MAX(MIN(DL185,$J$5),$I$5)*MAX(MIN(DL185,$J$5),$I$5)+$G$5*MAX(MIN(DL185,$J$5),$I$5)*(EF185*DY185/($K$5*1000))+$H$5*(EF185*DY185/($K$5*1000))*(EF185*DY185/($K$5*1000)))</f>
        <v>0</v>
      </c>
      <c r="S185">
        <f>J185*(1000-(1000*0.61365*exp(17.502*W185/(240.97+W185))/(DY185+DZ185)+DT185)/2)/(1000*0.61365*exp(17.502*W185/(240.97+W185))/(DY185+DZ185)-DT185)</f>
        <v>0</v>
      </c>
      <c r="T185">
        <f>1/((DM185+1)/(Q185/1.6)+1/(R185/1.37)) + DM185/((DM185+1)/(Q185/1.6) + DM185/(R185/1.37))</f>
        <v>0</v>
      </c>
      <c r="U185">
        <f>(DH185*DK185)</f>
        <v>0</v>
      </c>
      <c r="V185">
        <f>(EA185+(U185+2*0.95*5.67E-8*(((EA185+$B$7)+273)^4-(EA185+273)^4)-44100*J185)/(1.84*29.3*R185+8*0.95*5.67E-8*(EA185+273)^3))</f>
        <v>0</v>
      </c>
      <c r="W185">
        <f>($C$7*EB185+$D$7*EC185+$E$7*V185)</f>
        <v>0</v>
      </c>
      <c r="X185">
        <f>0.61365*exp(17.502*W185/(240.97+W185))</f>
        <v>0</v>
      </c>
      <c r="Y185">
        <f>(Z185/AA185*100)</f>
        <v>0</v>
      </c>
      <c r="Z185">
        <f>DT185*(DY185+DZ185)/1000</f>
        <v>0</v>
      </c>
      <c r="AA185">
        <f>0.61365*exp(17.502*EA185/(240.97+EA185))</f>
        <v>0</v>
      </c>
      <c r="AB185">
        <f>(X185-DT185*(DY185+DZ185)/1000)</f>
        <v>0</v>
      </c>
      <c r="AC185">
        <f>(-J185*44100)</f>
        <v>0</v>
      </c>
      <c r="AD185">
        <f>2*29.3*R185*0.92*(EA185-W185)</f>
        <v>0</v>
      </c>
      <c r="AE185">
        <f>2*0.95*5.67E-8*(((EA185+$B$7)+273)^4-(W185+273)^4)</f>
        <v>0</v>
      </c>
      <c r="AF185">
        <f>U185+AE185+AC185+AD185</f>
        <v>0</v>
      </c>
      <c r="AG185">
        <f>DX185*AU185*(DS185-DR185*(1000-AU185*DU185)/(1000-AU185*DT185))/(100*DL185)</f>
        <v>0</v>
      </c>
      <c r="AH185">
        <f>1000*DX185*AU185*(DT185-DU185)/(100*DL185*(1000-AU185*DT185))</f>
        <v>0</v>
      </c>
      <c r="AI185">
        <f>(AJ185 - AK185 - DY185*1E3/(8.314*(EA185+273.15)) * AM185/DX185 * AL185) * DX185/(100*DL185) * (1000 - DU185)/1000</f>
        <v>0</v>
      </c>
      <c r="AJ185">
        <v>1222.24552739599</v>
      </c>
      <c r="AK185">
        <v>1181.26927272727</v>
      </c>
      <c r="AL185">
        <v>3.35342603582804</v>
      </c>
      <c r="AM185">
        <v>64.8317152788884</v>
      </c>
      <c r="AN185">
        <f>(AP185 - AO185 + DY185*1E3/(8.314*(EA185+273.15)) * AR185/DX185 * AQ185) * DX185/(100*DL185) * 1000/(1000 - AP185)</f>
        <v>0</v>
      </c>
      <c r="AO185">
        <v>25.3934559692946</v>
      </c>
      <c r="AP185">
        <v>33.9371454545455</v>
      </c>
      <c r="AQ185">
        <v>-0.00645486367875031</v>
      </c>
      <c r="AR185">
        <v>110.920641210874</v>
      </c>
      <c r="AS185">
        <v>0</v>
      </c>
      <c r="AT185">
        <v>0</v>
      </c>
      <c r="AU185">
        <f>IF(AS185*$H$13&gt;=AW185,1.0,(AW185/(AW185-AS185*$H$13)))</f>
        <v>0</v>
      </c>
      <c r="AV185">
        <f>(AU185-1)*100</f>
        <v>0</v>
      </c>
      <c r="AW185">
        <f>MAX(0,($B$13+$C$13*EF185)/(1+$D$13*EF185)*DY185/(EA185+273)*$E$13)</f>
        <v>0</v>
      </c>
      <c r="AX185" t="s">
        <v>437</v>
      </c>
      <c r="AY185" t="s">
        <v>437</v>
      </c>
      <c r="AZ185">
        <v>0</v>
      </c>
      <c r="BA185">
        <v>0</v>
      </c>
      <c r="BB185">
        <f>1-AZ185/BA185</f>
        <v>0</v>
      </c>
      <c r="BC185">
        <v>0</v>
      </c>
      <c r="BD185" t="s">
        <v>437</v>
      </c>
      <c r="BE185" t="s">
        <v>437</v>
      </c>
      <c r="BF185">
        <v>0</v>
      </c>
      <c r="BG185">
        <v>0</v>
      </c>
      <c r="BH185">
        <f>1-BF185/BG185</f>
        <v>0</v>
      </c>
      <c r="BI185">
        <v>0.5</v>
      </c>
      <c r="BJ185">
        <f>DI185</f>
        <v>0</v>
      </c>
      <c r="BK185">
        <f>L185</f>
        <v>0</v>
      </c>
      <c r="BL185">
        <f>BH185*BI185*BJ185</f>
        <v>0</v>
      </c>
      <c r="BM185">
        <f>(BK185-BC185)/BJ185</f>
        <v>0</v>
      </c>
      <c r="BN185">
        <f>(BA185-BG185)/BG185</f>
        <v>0</v>
      </c>
      <c r="BO185">
        <f>AZ185/(BB185+AZ185/BG185)</f>
        <v>0</v>
      </c>
      <c r="BP185" t="s">
        <v>437</v>
      </c>
      <c r="BQ185">
        <v>0</v>
      </c>
      <c r="BR185">
        <f>IF(BQ185&lt;&gt;0, BQ185, BO185)</f>
        <v>0</v>
      </c>
      <c r="BS185">
        <f>1-BR185/BG185</f>
        <v>0</v>
      </c>
      <c r="BT185">
        <f>(BG185-BF185)/(BG185-BR185)</f>
        <v>0</v>
      </c>
      <c r="BU185">
        <f>(BA185-BG185)/(BA185-BR185)</f>
        <v>0</v>
      </c>
      <c r="BV185">
        <f>(BG185-BF185)/(BG185-AZ185)</f>
        <v>0</v>
      </c>
      <c r="BW185">
        <f>(BA185-BG185)/(BA185-AZ185)</f>
        <v>0</v>
      </c>
      <c r="BX185">
        <f>(BT185*BR185/BF185)</f>
        <v>0</v>
      </c>
      <c r="BY185">
        <f>(1-BX185)</f>
        <v>0</v>
      </c>
      <c r="DH185">
        <f>$B$11*EG185+$C$11*EH185+$F$11*ES185*(1-EV185)</f>
        <v>0</v>
      </c>
      <c r="DI185">
        <f>DH185*DJ185</f>
        <v>0</v>
      </c>
      <c r="DJ185">
        <f>($B$11*$D$9+$C$11*$D$9+$F$11*((FF185+EX185)/MAX(FF185+EX185+FG185, 0.1)*$I$9+FG185/MAX(FF185+EX185+FG185, 0.1)*$J$9))/($B$11+$C$11+$F$11)</f>
        <v>0</v>
      </c>
      <c r="DK185">
        <f>($B$11*$K$9+$C$11*$K$9+$F$11*((FF185+EX185)/MAX(FF185+EX185+FG185, 0.1)*$P$9+FG185/MAX(FF185+EX185+FG185, 0.1)*$Q$9))/($B$11+$C$11+$F$11)</f>
        <v>0</v>
      </c>
      <c r="DL185">
        <v>6</v>
      </c>
      <c r="DM185">
        <v>0.5</v>
      </c>
      <c r="DN185" t="s">
        <v>438</v>
      </c>
      <c r="DO185">
        <v>2</v>
      </c>
      <c r="DP185" t="b">
        <v>1</v>
      </c>
      <c r="DQ185">
        <v>1761410348.94615</v>
      </c>
      <c r="DR185">
        <v>1118.31692307692</v>
      </c>
      <c r="DS185">
        <v>1175.67769230769</v>
      </c>
      <c r="DT185">
        <v>33.9843230769231</v>
      </c>
      <c r="DU185">
        <v>25.3920384615385</v>
      </c>
      <c r="DV185">
        <v>1117.21923076923</v>
      </c>
      <c r="DW185">
        <v>33.6691230769231</v>
      </c>
      <c r="DX185">
        <v>499.980384615385</v>
      </c>
      <c r="DY185">
        <v>90.3104846153846</v>
      </c>
      <c r="DZ185">
        <v>0.0362486</v>
      </c>
      <c r="EA185">
        <v>36.8185076923077</v>
      </c>
      <c r="EB185">
        <v>36.0093615384615</v>
      </c>
      <c r="EC185">
        <v>999.9</v>
      </c>
      <c r="ED185">
        <v>0</v>
      </c>
      <c r="EE185">
        <v>0</v>
      </c>
      <c r="EF185">
        <v>10004.0861538462</v>
      </c>
      <c r="EG185">
        <v>0</v>
      </c>
      <c r="EH185">
        <v>1225.33461538462</v>
      </c>
      <c r="EI185">
        <v>-57.3600692307692</v>
      </c>
      <c r="EJ185">
        <v>1157.65769230769</v>
      </c>
      <c r="EK185">
        <v>1206.30769230769</v>
      </c>
      <c r="EL185">
        <v>8.59228076923077</v>
      </c>
      <c r="EM185">
        <v>1175.67769230769</v>
      </c>
      <c r="EN185">
        <v>25.3920384615385</v>
      </c>
      <c r="EO185">
        <v>3.06914</v>
      </c>
      <c r="EP185">
        <v>2.29316615384615</v>
      </c>
      <c r="EQ185">
        <v>24.4078307692308</v>
      </c>
      <c r="ER185">
        <v>19.6284846153846</v>
      </c>
      <c r="ES185">
        <v>1200.03307692308</v>
      </c>
      <c r="ET185">
        <v>0.966996615384615</v>
      </c>
      <c r="EU185">
        <v>0.0330033846153846</v>
      </c>
      <c r="EV185">
        <v>0</v>
      </c>
      <c r="EW185">
        <v>1417.08230769231</v>
      </c>
      <c r="EX185">
        <v>5.00059</v>
      </c>
      <c r="EY185">
        <v>17388.0846153846</v>
      </c>
      <c r="EZ185">
        <v>10358.9769230769</v>
      </c>
      <c r="FA185">
        <v>50.1631538461539</v>
      </c>
      <c r="FB185">
        <v>51.7595384615385</v>
      </c>
      <c r="FC185">
        <v>50.3024615384615</v>
      </c>
      <c r="FD185">
        <v>51.5</v>
      </c>
      <c r="FE185">
        <v>51.3653076923077</v>
      </c>
      <c r="FF185">
        <v>1155.59307692308</v>
      </c>
      <c r="FG185">
        <v>39.44</v>
      </c>
      <c r="FH185">
        <v>0</v>
      </c>
      <c r="FI185">
        <v>1761410317.3</v>
      </c>
      <c r="FJ185">
        <v>0</v>
      </c>
      <c r="FK185">
        <v>1416.94192307692</v>
      </c>
      <c r="FL185">
        <v>-4.09333333192895</v>
      </c>
      <c r="FM185">
        <v>-37.5282049581823</v>
      </c>
      <c r="FN185">
        <v>17386.9807692308</v>
      </c>
      <c r="FO185">
        <v>15</v>
      </c>
      <c r="FP185">
        <v>0</v>
      </c>
      <c r="FQ185" t="s">
        <v>439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-57.5116238095238</v>
      </c>
      <c r="GD185">
        <v>1.01089870129863</v>
      </c>
      <c r="GE185">
        <v>0.500875350813108</v>
      </c>
      <c r="GF185">
        <v>0</v>
      </c>
      <c r="GG185">
        <v>1417.20647058824</v>
      </c>
      <c r="GH185">
        <v>-4.09533995444719</v>
      </c>
      <c r="GI185">
        <v>0.442698160036445</v>
      </c>
      <c r="GJ185">
        <v>-1</v>
      </c>
      <c r="GK185">
        <v>8.61037428571429</v>
      </c>
      <c r="GL185">
        <v>-0.392089870129872</v>
      </c>
      <c r="GM185">
        <v>0.0396220236462391</v>
      </c>
      <c r="GN185">
        <v>0</v>
      </c>
      <c r="GO185">
        <v>0</v>
      </c>
      <c r="GP185">
        <v>2</v>
      </c>
      <c r="GQ185" t="s">
        <v>473</v>
      </c>
      <c r="GR185">
        <v>3.13028</v>
      </c>
      <c r="GS185">
        <v>2.71401</v>
      </c>
      <c r="GT185">
        <v>0.175745</v>
      </c>
      <c r="GU185">
        <v>0.181216</v>
      </c>
      <c r="GV185">
        <v>0.128424</v>
      </c>
      <c r="GW185">
        <v>0.104853</v>
      </c>
      <c r="GX185">
        <v>30367.3</v>
      </c>
      <c r="GY185">
        <v>32088.7</v>
      </c>
      <c r="GZ185">
        <v>33403.7</v>
      </c>
      <c r="HA185">
        <v>35557.2</v>
      </c>
      <c r="HB185">
        <v>41343</v>
      </c>
      <c r="HC185">
        <v>45790.5</v>
      </c>
      <c r="HD185">
        <v>52284.2</v>
      </c>
      <c r="HE185">
        <v>56905.8</v>
      </c>
      <c r="HF185">
        <v>1.8126</v>
      </c>
      <c r="HG185">
        <v>1.6745</v>
      </c>
      <c r="HH185">
        <v>-0.0125095</v>
      </c>
      <c r="HI185">
        <v>0</v>
      </c>
      <c r="HJ185">
        <v>36.2114</v>
      </c>
      <c r="HK185">
        <v>999.9</v>
      </c>
      <c r="HL185">
        <v>58.827</v>
      </c>
      <c r="HM185">
        <v>28.893</v>
      </c>
      <c r="HN185">
        <v>26.0341</v>
      </c>
      <c r="HO185">
        <v>55.7191</v>
      </c>
      <c r="HP185">
        <v>43.4696</v>
      </c>
      <c r="HQ185">
        <v>1</v>
      </c>
      <c r="HR185">
        <v>1.10944</v>
      </c>
      <c r="HS185">
        <v>3.65857</v>
      </c>
      <c r="HT185">
        <v>20.0966</v>
      </c>
      <c r="HU185">
        <v>5.19019</v>
      </c>
      <c r="HV185">
        <v>12.0099</v>
      </c>
      <c r="HW185">
        <v>4.9727</v>
      </c>
      <c r="HX185">
        <v>3.29495</v>
      </c>
      <c r="HY185">
        <v>9999</v>
      </c>
      <c r="HZ185">
        <v>9999</v>
      </c>
      <c r="IA185">
        <v>999.9</v>
      </c>
      <c r="IB185">
        <v>9999</v>
      </c>
      <c r="IC185">
        <v>1.86324</v>
      </c>
      <c r="ID185">
        <v>1.86812</v>
      </c>
      <c r="IE185">
        <v>1.86783</v>
      </c>
      <c r="IF185">
        <v>1.86905</v>
      </c>
      <c r="IG185">
        <v>1.86981</v>
      </c>
      <c r="IH185">
        <v>1.86594</v>
      </c>
      <c r="II185">
        <v>1.86699</v>
      </c>
      <c r="IJ185">
        <v>1.86836</v>
      </c>
      <c r="IK185">
        <v>5</v>
      </c>
      <c r="IL185">
        <v>0</v>
      </c>
      <c r="IM185">
        <v>0</v>
      </c>
      <c r="IN185">
        <v>0</v>
      </c>
      <c r="IO185" t="s">
        <v>441</v>
      </c>
      <c r="IP185" t="s">
        <v>442</v>
      </c>
      <c r="IQ185" t="s">
        <v>443</v>
      </c>
      <c r="IR185" t="s">
        <v>443</v>
      </c>
      <c r="IS185" t="s">
        <v>443</v>
      </c>
      <c r="IT185" t="s">
        <v>443</v>
      </c>
      <c r="IU185">
        <v>0</v>
      </c>
      <c r="IV185">
        <v>100</v>
      </c>
      <c r="IW185">
        <v>100</v>
      </c>
      <c r="IX185">
        <v>1.09</v>
      </c>
      <c r="IY185">
        <v>0.3152</v>
      </c>
      <c r="IZ185">
        <v>1.09748391826392</v>
      </c>
      <c r="JA185">
        <v>0</v>
      </c>
      <c r="JB185">
        <v>0</v>
      </c>
      <c r="JC185">
        <v>0</v>
      </c>
      <c r="JD185">
        <v>0.315191680746845</v>
      </c>
      <c r="JE185">
        <v>0</v>
      </c>
      <c r="JF185">
        <v>0</v>
      </c>
      <c r="JG185">
        <v>0</v>
      </c>
      <c r="JH185">
        <v>5</v>
      </c>
      <c r="JI185">
        <v>2273</v>
      </c>
      <c r="JJ185">
        <v>0</v>
      </c>
      <c r="JK185">
        <v>25</v>
      </c>
      <c r="JL185">
        <v>29356839.3</v>
      </c>
      <c r="JM185">
        <v>29356839.3</v>
      </c>
      <c r="JN185">
        <v>2.38159</v>
      </c>
      <c r="JO185">
        <v>2.59644</v>
      </c>
      <c r="JP185">
        <v>1.54785</v>
      </c>
      <c r="JQ185">
        <v>2.32056</v>
      </c>
      <c r="JR185">
        <v>1.64673</v>
      </c>
      <c r="JS185">
        <v>2.37793</v>
      </c>
      <c r="JT185">
        <v>33.1099</v>
      </c>
      <c r="JU185">
        <v>24.1926</v>
      </c>
      <c r="JV185">
        <v>18</v>
      </c>
      <c r="JW185">
        <v>502.628</v>
      </c>
      <c r="JX185">
        <v>406.241</v>
      </c>
      <c r="JY185">
        <v>31.707</v>
      </c>
      <c r="JZ185">
        <v>40.5154</v>
      </c>
      <c r="KA185">
        <v>30.0013</v>
      </c>
      <c r="KB185">
        <v>40.089</v>
      </c>
      <c r="KC185">
        <v>39.9785</v>
      </c>
      <c r="KD185">
        <v>47.7822</v>
      </c>
      <c r="KE185">
        <v>0</v>
      </c>
      <c r="KF185">
        <v>100</v>
      </c>
      <c r="KG185">
        <v>31.7034</v>
      </c>
      <c r="KH185">
        <v>1224.85</v>
      </c>
      <c r="KI185">
        <v>34.6858</v>
      </c>
      <c r="KJ185">
        <v>94.9177</v>
      </c>
      <c r="KK185">
        <v>92.1515</v>
      </c>
    </row>
    <row r="186" spans="1:297">
      <c r="A186">
        <v>170</v>
      </c>
      <c r="B186">
        <v>1761410362.1</v>
      </c>
      <c r="C186">
        <v>2181.09999990463</v>
      </c>
      <c r="D186" t="s">
        <v>783</v>
      </c>
      <c r="E186" t="s">
        <v>784</v>
      </c>
      <c r="F186">
        <v>5</v>
      </c>
      <c r="G186" t="s">
        <v>638</v>
      </c>
      <c r="H186" t="s">
        <v>436</v>
      </c>
      <c r="I186">
        <v>1761410353.94615</v>
      </c>
      <c r="J186">
        <f>(K186)/1000</f>
        <v>0</v>
      </c>
      <c r="K186">
        <f>IF(DP186, AN186, AH186)</f>
        <v>0</v>
      </c>
      <c r="L186">
        <f>IF(DP186, AI186, AG186)</f>
        <v>0</v>
      </c>
      <c r="M186">
        <f>DR186 - IF(AU186&gt;1, L186*DL186*100.0/(AW186), 0)</f>
        <v>0</v>
      </c>
      <c r="N186">
        <f>((T186-J186/2)*M186-L186)/(T186+J186/2)</f>
        <v>0</v>
      </c>
      <c r="O186">
        <f>N186*(DY186+DZ186)/1000.0</f>
        <v>0</v>
      </c>
      <c r="P186">
        <f>(DR186 - IF(AU186&gt;1, L186*DL186*100.0/(AW186), 0))*(DY186+DZ186)/1000.0</f>
        <v>0</v>
      </c>
      <c r="Q186">
        <f>2.0/((1/S186-1/R186)+SIGN(S186)*SQRT((1/S186-1/R186)*(1/S186-1/R186) + 4*DM186/((DM186+1)*(DM186+1))*(2*1/S186*1/R186-1/R186*1/R186)))</f>
        <v>0</v>
      </c>
      <c r="R186">
        <f>IF(LEFT(DN186,1)&lt;&gt;"0",IF(LEFT(DN186,1)="1",3.0,DO186),$D$5+$E$5*(EF186*DY186/($K$5*1000))+$F$5*(EF186*DY186/($K$5*1000))*MAX(MIN(DL186,$J$5),$I$5)*MAX(MIN(DL186,$J$5),$I$5)+$G$5*MAX(MIN(DL186,$J$5),$I$5)*(EF186*DY186/($K$5*1000))+$H$5*(EF186*DY186/($K$5*1000))*(EF186*DY186/($K$5*1000)))</f>
        <v>0</v>
      </c>
      <c r="S186">
        <f>J186*(1000-(1000*0.61365*exp(17.502*W186/(240.97+W186))/(DY186+DZ186)+DT186)/2)/(1000*0.61365*exp(17.502*W186/(240.97+W186))/(DY186+DZ186)-DT186)</f>
        <v>0</v>
      </c>
      <c r="T186">
        <f>1/((DM186+1)/(Q186/1.6)+1/(R186/1.37)) + DM186/((DM186+1)/(Q186/1.6) + DM186/(R186/1.37))</f>
        <v>0</v>
      </c>
      <c r="U186">
        <f>(DH186*DK186)</f>
        <v>0</v>
      </c>
      <c r="V186">
        <f>(EA186+(U186+2*0.95*5.67E-8*(((EA186+$B$7)+273)^4-(EA186+273)^4)-44100*J186)/(1.84*29.3*R186+8*0.95*5.67E-8*(EA186+273)^3))</f>
        <v>0</v>
      </c>
      <c r="W186">
        <f>($C$7*EB186+$D$7*EC186+$E$7*V186)</f>
        <v>0</v>
      </c>
      <c r="X186">
        <f>0.61365*exp(17.502*W186/(240.97+W186))</f>
        <v>0</v>
      </c>
      <c r="Y186">
        <f>(Z186/AA186*100)</f>
        <v>0</v>
      </c>
      <c r="Z186">
        <f>DT186*(DY186+DZ186)/1000</f>
        <v>0</v>
      </c>
      <c r="AA186">
        <f>0.61365*exp(17.502*EA186/(240.97+EA186))</f>
        <v>0</v>
      </c>
      <c r="AB186">
        <f>(X186-DT186*(DY186+DZ186)/1000)</f>
        <v>0</v>
      </c>
      <c r="AC186">
        <f>(-J186*44100)</f>
        <v>0</v>
      </c>
      <c r="AD186">
        <f>2*29.3*R186*0.92*(EA186-W186)</f>
        <v>0</v>
      </c>
      <c r="AE186">
        <f>2*0.95*5.67E-8*(((EA186+$B$7)+273)^4-(W186+273)^4)</f>
        <v>0</v>
      </c>
      <c r="AF186">
        <f>U186+AE186+AC186+AD186</f>
        <v>0</v>
      </c>
      <c r="AG186">
        <f>DX186*AU186*(DS186-DR186*(1000-AU186*DU186)/(1000-AU186*DT186))/(100*DL186)</f>
        <v>0</v>
      </c>
      <c r="AH186">
        <f>1000*DX186*AU186*(DT186-DU186)/(100*DL186*(1000-AU186*DT186))</f>
        <v>0</v>
      </c>
      <c r="AI186">
        <f>(AJ186 - AK186 - DY186*1E3/(8.314*(EA186+273.15)) * AM186/DX186 * AL186) * DX186/(100*DL186) * (1000 - DU186)/1000</f>
        <v>0</v>
      </c>
      <c r="AJ186">
        <v>1238.34908767917</v>
      </c>
      <c r="AK186">
        <v>1197.4483030303</v>
      </c>
      <c r="AL186">
        <v>3.21512919342959</v>
      </c>
      <c r="AM186">
        <v>64.8317152788884</v>
      </c>
      <c r="AN186">
        <f>(AP186 - AO186 + DY186*1E3/(8.314*(EA186+273.15)) * AR186/DX186 * AQ186) * DX186/(100*DL186) * 1000/(1000 - AP186)</f>
        <v>0</v>
      </c>
      <c r="AO186">
        <v>25.3948161343574</v>
      </c>
      <c r="AP186">
        <v>33.9061484848485</v>
      </c>
      <c r="AQ186">
        <v>-0.00527911660724088</v>
      </c>
      <c r="AR186">
        <v>110.920641210874</v>
      </c>
      <c r="AS186">
        <v>0</v>
      </c>
      <c r="AT186">
        <v>0</v>
      </c>
      <c r="AU186">
        <f>IF(AS186*$H$13&gt;=AW186,1.0,(AW186/(AW186-AS186*$H$13)))</f>
        <v>0</v>
      </c>
      <c r="AV186">
        <f>(AU186-1)*100</f>
        <v>0</v>
      </c>
      <c r="AW186">
        <f>MAX(0,($B$13+$C$13*EF186)/(1+$D$13*EF186)*DY186/(EA186+273)*$E$13)</f>
        <v>0</v>
      </c>
      <c r="AX186" t="s">
        <v>437</v>
      </c>
      <c r="AY186" t="s">
        <v>437</v>
      </c>
      <c r="AZ186">
        <v>0</v>
      </c>
      <c r="BA186">
        <v>0</v>
      </c>
      <c r="BB186">
        <f>1-AZ186/BA186</f>
        <v>0</v>
      </c>
      <c r="BC186">
        <v>0</v>
      </c>
      <c r="BD186" t="s">
        <v>437</v>
      </c>
      <c r="BE186" t="s">
        <v>437</v>
      </c>
      <c r="BF186">
        <v>0</v>
      </c>
      <c r="BG186">
        <v>0</v>
      </c>
      <c r="BH186">
        <f>1-BF186/BG186</f>
        <v>0</v>
      </c>
      <c r="BI186">
        <v>0.5</v>
      </c>
      <c r="BJ186">
        <f>DI186</f>
        <v>0</v>
      </c>
      <c r="BK186">
        <f>L186</f>
        <v>0</v>
      </c>
      <c r="BL186">
        <f>BH186*BI186*BJ186</f>
        <v>0</v>
      </c>
      <c r="BM186">
        <f>(BK186-BC186)/BJ186</f>
        <v>0</v>
      </c>
      <c r="BN186">
        <f>(BA186-BG186)/BG186</f>
        <v>0</v>
      </c>
      <c r="BO186">
        <f>AZ186/(BB186+AZ186/BG186)</f>
        <v>0</v>
      </c>
      <c r="BP186" t="s">
        <v>437</v>
      </c>
      <c r="BQ186">
        <v>0</v>
      </c>
      <c r="BR186">
        <f>IF(BQ186&lt;&gt;0, BQ186, BO186)</f>
        <v>0</v>
      </c>
      <c r="BS186">
        <f>1-BR186/BG186</f>
        <v>0</v>
      </c>
      <c r="BT186">
        <f>(BG186-BF186)/(BG186-BR186)</f>
        <v>0</v>
      </c>
      <c r="BU186">
        <f>(BA186-BG186)/(BA186-BR186)</f>
        <v>0</v>
      </c>
      <c r="BV186">
        <f>(BG186-BF186)/(BG186-AZ186)</f>
        <v>0</v>
      </c>
      <c r="BW186">
        <f>(BA186-BG186)/(BA186-AZ186)</f>
        <v>0</v>
      </c>
      <c r="BX186">
        <f>(BT186*BR186/BF186)</f>
        <v>0</v>
      </c>
      <c r="BY186">
        <f>(1-BX186)</f>
        <v>0</v>
      </c>
      <c r="DH186">
        <f>$B$11*EG186+$C$11*EH186+$F$11*ES186*(1-EV186)</f>
        <v>0</v>
      </c>
      <c r="DI186">
        <f>DH186*DJ186</f>
        <v>0</v>
      </c>
      <c r="DJ186">
        <f>($B$11*$D$9+$C$11*$D$9+$F$11*((FF186+EX186)/MAX(FF186+EX186+FG186, 0.1)*$I$9+FG186/MAX(FF186+EX186+FG186, 0.1)*$J$9))/($B$11+$C$11+$F$11)</f>
        <v>0</v>
      </c>
      <c r="DK186">
        <f>($B$11*$K$9+$C$11*$K$9+$F$11*((FF186+EX186)/MAX(FF186+EX186+FG186, 0.1)*$P$9+FG186/MAX(FF186+EX186+FG186, 0.1)*$Q$9))/($B$11+$C$11+$F$11)</f>
        <v>0</v>
      </c>
      <c r="DL186">
        <v>6</v>
      </c>
      <c r="DM186">
        <v>0.5</v>
      </c>
      <c r="DN186" t="s">
        <v>438</v>
      </c>
      <c r="DO186">
        <v>2</v>
      </c>
      <c r="DP186" t="b">
        <v>1</v>
      </c>
      <c r="DQ186">
        <v>1761410353.94615</v>
      </c>
      <c r="DR186">
        <v>1134.22153846154</v>
      </c>
      <c r="DS186">
        <v>1191.62615384615</v>
      </c>
      <c r="DT186">
        <v>33.9517153846154</v>
      </c>
      <c r="DU186">
        <v>25.3932769230769</v>
      </c>
      <c r="DV186">
        <v>1133.12461538462</v>
      </c>
      <c r="DW186">
        <v>33.6365153846154</v>
      </c>
      <c r="DX186">
        <v>500.024461538461</v>
      </c>
      <c r="DY186">
        <v>90.3121615384615</v>
      </c>
      <c r="DZ186">
        <v>0.0363162153846154</v>
      </c>
      <c r="EA186">
        <v>36.8134076923077</v>
      </c>
      <c r="EB186">
        <v>36.0097076923077</v>
      </c>
      <c r="EC186">
        <v>999.9</v>
      </c>
      <c r="ED186">
        <v>0</v>
      </c>
      <c r="EE186">
        <v>0</v>
      </c>
      <c r="EF186">
        <v>10003.0284615385</v>
      </c>
      <c r="EG186">
        <v>0</v>
      </c>
      <c r="EH186">
        <v>1225.31923076923</v>
      </c>
      <c r="EI186">
        <v>-57.4045692307692</v>
      </c>
      <c r="EJ186">
        <v>1174.08384615385</v>
      </c>
      <c r="EK186">
        <v>1222.67384615385</v>
      </c>
      <c r="EL186">
        <v>8.55843846153846</v>
      </c>
      <c r="EM186">
        <v>1191.62615384615</v>
      </c>
      <c r="EN186">
        <v>25.3932769230769</v>
      </c>
      <c r="EO186">
        <v>3.06625307692308</v>
      </c>
      <c r="EP186">
        <v>2.29332076923077</v>
      </c>
      <c r="EQ186">
        <v>24.3921230769231</v>
      </c>
      <c r="ER186">
        <v>19.6295692307692</v>
      </c>
      <c r="ES186">
        <v>1200.00692307692</v>
      </c>
      <c r="ET186">
        <v>0.966996</v>
      </c>
      <c r="EU186">
        <v>0.033004</v>
      </c>
      <c r="EV186">
        <v>0</v>
      </c>
      <c r="EW186">
        <v>1416.71</v>
      </c>
      <c r="EX186">
        <v>5.00059</v>
      </c>
      <c r="EY186">
        <v>17384.5</v>
      </c>
      <c r="EZ186">
        <v>10358.7461538462</v>
      </c>
      <c r="FA186">
        <v>50.1822307692308</v>
      </c>
      <c r="FB186">
        <v>51.7786153846154</v>
      </c>
      <c r="FC186">
        <v>50.312</v>
      </c>
      <c r="FD186">
        <v>51.5095384615385</v>
      </c>
      <c r="FE186">
        <v>51.3701538461538</v>
      </c>
      <c r="FF186">
        <v>1155.56692307692</v>
      </c>
      <c r="FG186">
        <v>39.44</v>
      </c>
      <c r="FH186">
        <v>0</v>
      </c>
      <c r="FI186">
        <v>1761410322.1</v>
      </c>
      <c r="FJ186">
        <v>0</v>
      </c>
      <c r="FK186">
        <v>1416.60807692308</v>
      </c>
      <c r="FL186">
        <v>-4.61572649623809</v>
      </c>
      <c r="FM186">
        <v>-41.5076923368547</v>
      </c>
      <c r="FN186">
        <v>17383.8192307692</v>
      </c>
      <c r="FO186">
        <v>15</v>
      </c>
      <c r="FP186">
        <v>0</v>
      </c>
      <c r="FQ186" t="s">
        <v>439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-57.35273</v>
      </c>
      <c r="GD186">
        <v>-2.26962406015041</v>
      </c>
      <c r="GE186">
        <v>0.454203510664547</v>
      </c>
      <c r="GF186">
        <v>0</v>
      </c>
      <c r="GG186">
        <v>1416.86205882353</v>
      </c>
      <c r="GH186">
        <v>-4.58533231178168</v>
      </c>
      <c r="GI186">
        <v>0.493706148681254</v>
      </c>
      <c r="GJ186">
        <v>-1</v>
      </c>
      <c r="GK186">
        <v>8.574221</v>
      </c>
      <c r="GL186">
        <v>-0.409034887218047</v>
      </c>
      <c r="GM186">
        <v>0.0393282929835505</v>
      </c>
      <c r="GN186">
        <v>0</v>
      </c>
      <c r="GO186">
        <v>0</v>
      </c>
      <c r="GP186">
        <v>2</v>
      </c>
      <c r="GQ186" t="s">
        <v>473</v>
      </c>
      <c r="GR186">
        <v>3.13015</v>
      </c>
      <c r="GS186">
        <v>2.71455</v>
      </c>
      <c r="GT186">
        <v>0.177276</v>
      </c>
      <c r="GU186">
        <v>0.182831</v>
      </c>
      <c r="GV186">
        <v>0.128348</v>
      </c>
      <c r="GW186">
        <v>0.104857</v>
      </c>
      <c r="GX186">
        <v>30309.8</v>
      </c>
      <c r="GY186">
        <v>32023.7</v>
      </c>
      <c r="GZ186">
        <v>33402.7</v>
      </c>
      <c r="HA186">
        <v>35555.7</v>
      </c>
      <c r="HB186">
        <v>41346.2</v>
      </c>
      <c r="HC186">
        <v>45788.9</v>
      </c>
      <c r="HD186">
        <v>52283.5</v>
      </c>
      <c r="HE186">
        <v>56903.7</v>
      </c>
      <c r="HF186">
        <v>1.81257</v>
      </c>
      <c r="HG186">
        <v>1.6744</v>
      </c>
      <c r="HH186">
        <v>-0.0123531</v>
      </c>
      <c r="HI186">
        <v>0</v>
      </c>
      <c r="HJ186">
        <v>36.2088</v>
      </c>
      <c r="HK186">
        <v>999.9</v>
      </c>
      <c r="HL186">
        <v>58.827</v>
      </c>
      <c r="HM186">
        <v>28.893</v>
      </c>
      <c r="HN186">
        <v>26.0338</v>
      </c>
      <c r="HO186">
        <v>55.6091</v>
      </c>
      <c r="HP186">
        <v>43.3654</v>
      </c>
      <c r="HQ186">
        <v>1</v>
      </c>
      <c r="HR186">
        <v>1.11082</v>
      </c>
      <c r="HS186">
        <v>3.67195</v>
      </c>
      <c r="HT186">
        <v>20.0963</v>
      </c>
      <c r="HU186">
        <v>5.18854</v>
      </c>
      <c r="HV186">
        <v>12.0099</v>
      </c>
      <c r="HW186">
        <v>4.97275</v>
      </c>
      <c r="HX186">
        <v>3.2949</v>
      </c>
      <c r="HY186">
        <v>9999</v>
      </c>
      <c r="HZ186">
        <v>9999</v>
      </c>
      <c r="IA186">
        <v>999.9</v>
      </c>
      <c r="IB186">
        <v>9999</v>
      </c>
      <c r="IC186">
        <v>1.86321</v>
      </c>
      <c r="ID186">
        <v>1.86813</v>
      </c>
      <c r="IE186">
        <v>1.86783</v>
      </c>
      <c r="IF186">
        <v>1.86905</v>
      </c>
      <c r="IG186">
        <v>1.86981</v>
      </c>
      <c r="IH186">
        <v>1.86592</v>
      </c>
      <c r="II186">
        <v>1.867</v>
      </c>
      <c r="IJ186">
        <v>1.86836</v>
      </c>
      <c r="IK186">
        <v>5</v>
      </c>
      <c r="IL186">
        <v>0</v>
      </c>
      <c r="IM186">
        <v>0</v>
      </c>
      <c r="IN186">
        <v>0</v>
      </c>
      <c r="IO186" t="s">
        <v>441</v>
      </c>
      <c r="IP186" t="s">
        <v>442</v>
      </c>
      <c r="IQ186" t="s">
        <v>443</v>
      </c>
      <c r="IR186" t="s">
        <v>443</v>
      </c>
      <c r="IS186" t="s">
        <v>443</v>
      </c>
      <c r="IT186" t="s">
        <v>443</v>
      </c>
      <c r="IU186">
        <v>0</v>
      </c>
      <c r="IV186">
        <v>100</v>
      </c>
      <c r="IW186">
        <v>100</v>
      </c>
      <c r="IX186">
        <v>1.09</v>
      </c>
      <c r="IY186">
        <v>0.3152</v>
      </c>
      <c r="IZ186">
        <v>1.09748391826392</v>
      </c>
      <c r="JA186">
        <v>0</v>
      </c>
      <c r="JB186">
        <v>0</v>
      </c>
      <c r="JC186">
        <v>0</v>
      </c>
      <c r="JD186">
        <v>0.315191680746845</v>
      </c>
      <c r="JE186">
        <v>0</v>
      </c>
      <c r="JF186">
        <v>0</v>
      </c>
      <c r="JG186">
        <v>0</v>
      </c>
      <c r="JH186">
        <v>5</v>
      </c>
      <c r="JI186">
        <v>2273</v>
      </c>
      <c r="JJ186">
        <v>0</v>
      </c>
      <c r="JK186">
        <v>25</v>
      </c>
      <c r="JL186">
        <v>29356839.4</v>
      </c>
      <c r="JM186">
        <v>29356839.4</v>
      </c>
      <c r="JN186">
        <v>2.41211</v>
      </c>
      <c r="JO186">
        <v>2.59277</v>
      </c>
      <c r="JP186">
        <v>1.54785</v>
      </c>
      <c r="JQ186">
        <v>2.32178</v>
      </c>
      <c r="JR186">
        <v>1.64673</v>
      </c>
      <c r="JS186">
        <v>2.3877</v>
      </c>
      <c r="JT186">
        <v>33.1099</v>
      </c>
      <c r="JU186">
        <v>24.1926</v>
      </c>
      <c r="JV186">
        <v>18</v>
      </c>
      <c r="JW186">
        <v>502.709</v>
      </c>
      <c r="JX186">
        <v>406.263</v>
      </c>
      <c r="JY186">
        <v>31.6966</v>
      </c>
      <c r="JZ186">
        <v>40.5295</v>
      </c>
      <c r="KA186">
        <v>30.0013</v>
      </c>
      <c r="KB186">
        <v>40.1029</v>
      </c>
      <c r="KC186">
        <v>39.993</v>
      </c>
      <c r="KD186">
        <v>48.3233</v>
      </c>
      <c r="KE186">
        <v>0</v>
      </c>
      <c r="KF186">
        <v>100</v>
      </c>
      <c r="KG186">
        <v>31.6926</v>
      </c>
      <c r="KH186">
        <v>1238.45</v>
      </c>
      <c r="KI186">
        <v>34.6858</v>
      </c>
      <c r="KJ186">
        <v>94.9158</v>
      </c>
      <c r="KK186">
        <v>92.1479</v>
      </c>
    </row>
    <row r="187" spans="1:297">
      <c r="A187">
        <v>171</v>
      </c>
      <c r="B187">
        <v>1761410367.1</v>
      </c>
      <c r="C187">
        <v>2186.09999990463</v>
      </c>
      <c r="D187" t="s">
        <v>785</v>
      </c>
      <c r="E187" t="s">
        <v>786</v>
      </c>
      <c r="F187">
        <v>5</v>
      </c>
      <c r="G187" t="s">
        <v>638</v>
      </c>
      <c r="H187" t="s">
        <v>436</v>
      </c>
      <c r="I187">
        <v>1761410358.94615</v>
      </c>
      <c r="J187">
        <f>(K187)/1000</f>
        <v>0</v>
      </c>
      <c r="K187">
        <f>IF(DP187, AN187, AH187)</f>
        <v>0</v>
      </c>
      <c r="L187">
        <f>IF(DP187, AI187, AG187)</f>
        <v>0</v>
      </c>
      <c r="M187">
        <f>DR187 - IF(AU187&gt;1, L187*DL187*100.0/(AW187), 0)</f>
        <v>0</v>
      </c>
      <c r="N187">
        <f>((T187-J187/2)*M187-L187)/(T187+J187/2)</f>
        <v>0</v>
      </c>
      <c r="O187">
        <f>N187*(DY187+DZ187)/1000.0</f>
        <v>0</v>
      </c>
      <c r="P187">
        <f>(DR187 - IF(AU187&gt;1, L187*DL187*100.0/(AW187), 0))*(DY187+DZ187)/1000.0</f>
        <v>0</v>
      </c>
      <c r="Q187">
        <f>2.0/((1/S187-1/R187)+SIGN(S187)*SQRT((1/S187-1/R187)*(1/S187-1/R187) + 4*DM187/((DM187+1)*(DM187+1))*(2*1/S187*1/R187-1/R187*1/R187)))</f>
        <v>0</v>
      </c>
      <c r="R187">
        <f>IF(LEFT(DN187,1)&lt;&gt;"0",IF(LEFT(DN187,1)="1",3.0,DO187),$D$5+$E$5*(EF187*DY187/($K$5*1000))+$F$5*(EF187*DY187/($K$5*1000))*MAX(MIN(DL187,$J$5),$I$5)*MAX(MIN(DL187,$J$5),$I$5)+$G$5*MAX(MIN(DL187,$J$5),$I$5)*(EF187*DY187/($K$5*1000))+$H$5*(EF187*DY187/($K$5*1000))*(EF187*DY187/($K$5*1000)))</f>
        <v>0</v>
      </c>
      <c r="S187">
        <f>J187*(1000-(1000*0.61365*exp(17.502*W187/(240.97+W187))/(DY187+DZ187)+DT187)/2)/(1000*0.61365*exp(17.502*W187/(240.97+W187))/(DY187+DZ187)-DT187)</f>
        <v>0</v>
      </c>
      <c r="T187">
        <f>1/((DM187+1)/(Q187/1.6)+1/(R187/1.37)) + DM187/((DM187+1)/(Q187/1.6) + DM187/(R187/1.37))</f>
        <v>0</v>
      </c>
      <c r="U187">
        <f>(DH187*DK187)</f>
        <v>0</v>
      </c>
      <c r="V187">
        <f>(EA187+(U187+2*0.95*5.67E-8*(((EA187+$B$7)+273)^4-(EA187+273)^4)-44100*J187)/(1.84*29.3*R187+8*0.95*5.67E-8*(EA187+273)^3))</f>
        <v>0</v>
      </c>
      <c r="W187">
        <f>($C$7*EB187+$D$7*EC187+$E$7*V187)</f>
        <v>0</v>
      </c>
      <c r="X187">
        <f>0.61365*exp(17.502*W187/(240.97+W187))</f>
        <v>0</v>
      </c>
      <c r="Y187">
        <f>(Z187/AA187*100)</f>
        <v>0</v>
      </c>
      <c r="Z187">
        <f>DT187*(DY187+DZ187)/1000</f>
        <v>0</v>
      </c>
      <c r="AA187">
        <f>0.61365*exp(17.502*EA187/(240.97+EA187))</f>
        <v>0</v>
      </c>
      <c r="AB187">
        <f>(X187-DT187*(DY187+DZ187)/1000)</f>
        <v>0</v>
      </c>
      <c r="AC187">
        <f>(-J187*44100)</f>
        <v>0</v>
      </c>
      <c r="AD187">
        <f>2*29.3*R187*0.92*(EA187-W187)</f>
        <v>0</v>
      </c>
      <c r="AE187">
        <f>2*0.95*5.67E-8*(((EA187+$B$7)+273)^4-(W187+273)^4)</f>
        <v>0</v>
      </c>
      <c r="AF187">
        <f>U187+AE187+AC187+AD187</f>
        <v>0</v>
      </c>
      <c r="AG187">
        <f>DX187*AU187*(DS187-DR187*(1000-AU187*DU187)/(1000-AU187*DT187))/(100*DL187)</f>
        <v>0</v>
      </c>
      <c r="AH187">
        <f>1000*DX187*AU187*(DT187-DU187)/(100*DL187*(1000-AU187*DT187))</f>
        <v>0</v>
      </c>
      <c r="AI187">
        <f>(AJ187 - AK187 - DY187*1E3/(8.314*(EA187+273.15)) * AM187/DX187 * AL187) * DX187/(100*DL187) * (1000 - DU187)/1000</f>
        <v>0</v>
      </c>
      <c r="AJ187">
        <v>1256.65529701827</v>
      </c>
      <c r="AK187">
        <v>1214.93563636364</v>
      </c>
      <c r="AL187">
        <v>3.52927359709736</v>
      </c>
      <c r="AM187">
        <v>64.8317152788884</v>
      </c>
      <c r="AN187">
        <f>(AP187 - AO187 + DY187*1E3/(8.314*(EA187+273.15)) * AR187/DX187 * AQ187) * DX187/(100*DL187) * 1000/(1000 - AP187)</f>
        <v>0</v>
      </c>
      <c r="AO187">
        <v>25.3971440318184</v>
      </c>
      <c r="AP187">
        <v>33.876923030303</v>
      </c>
      <c r="AQ187">
        <v>-0.00593094038786018</v>
      </c>
      <c r="AR187">
        <v>110.920641210874</v>
      </c>
      <c r="AS187">
        <v>0</v>
      </c>
      <c r="AT187">
        <v>0</v>
      </c>
      <c r="AU187">
        <f>IF(AS187*$H$13&gt;=AW187,1.0,(AW187/(AW187-AS187*$H$13)))</f>
        <v>0</v>
      </c>
      <c r="AV187">
        <f>(AU187-1)*100</f>
        <v>0</v>
      </c>
      <c r="AW187">
        <f>MAX(0,($B$13+$C$13*EF187)/(1+$D$13*EF187)*DY187/(EA187+273)*$E$13)</f>
        <v>0</v>
      </c>
      <c r="AX187" t="s">
        <v>437</v>
      </c>
      <c r="AY187" t="s">
        <v>437</v>
      </c>
      <c r="AZ187">
        <v>0</v>
      </c>
      <c r="BA187">
        <v>0</v>
      </c>
      <c r="BB187">
        <f>1-AZ187/BA187</f>
        <v>0</v>
      </c>
      <c r="BC187">
        <v>0</v>
      </c>
      <c r="BD187" t="s">
        <v>437</v>
      </c>
      <c r="BE187" t="s">
        <v>437</v>
      </c>
      <c r="BF187">
        <v>0</v>
      </c>
      <c r="BG187">
        <v>0</v>
      </c>
      <c r="BH187">
        <f>1-BF187/BG187</f>
        <v>0</v>
      </c>
      <c r="BI187">
        <v>0.5</v>
      </c>
      <c r="BJ187">
        <f>DI187</f>
        <v>0</v>
      </c>
      <c r="BK187">
        <f>L187</f>
        <v>0</v>
      </c>
      <c r="BL187">
        <f>BH187*BI187*BJ187</f>
        <v>0</v>
      </c>
      <c r="BM187">
        <f>(BK187-BC187)/BJ187</f>
        <v>0</v>
      </c>
      <c r="BN187">
        <f>(BA187-BG187)/BG187</f>
        <v>0</v>
      </c>
      <c r="BO187">
        <f>AZ187/(BB187+AZ187/BG187)</f>
        <v>0</v>
      </c>
      <c r="BP187" t="s">
        <v>437</v>
      </c>
      <c r="BQ187">
        <v>0</v>
      </c>
      <c r="BR187">
        <f>IF(BQ187&lt;&gt;0, BQ187, BO187)</f>
        <v>0</v>
      </c>
      <c r="BS187">
        <f>1-BR187/BG187</f>
        <v>0</v>
      </c>
      <c r="BT187">
        <f>(BG187-BF187)/(BG187-BR187)</f>
        <v>0</v>
      </c>
      <c r="BU187">
        <f>(BA187-BG187)/(BA187-BR187)</f>
        <v>0</v>
      </c>
      <c r="BV187">
        <f>(BG187-BF187)/(BG187-AZ187)</f>
        <v>0</v>
      </c>
      <c r="BW187">
        <f>(BA187-BG187)/(BA187-AZ187)</f>
        <v>0</v>
      </c>
      <c r="BX187">
        <f>(BT187*BR187/BF187)</f>
        <v>0</v>
      </c>
      <c r="BY187">
        <f>(1-BX187)</f>
        <v>0</v>
      </c>
      <c r="DH187">
        <f>$B$11*EG187+$C$11*EH187+$F$11*ES187*(1-EV187)</f>
        <v>0</v>
      </c>
      <c r="DI187">
        <f>DH187*DJ187</f>
        <v>0</v>
      </c>
      <c r="DJ187">
        <f>($B$11*$D$9+$C$11*$D$9+$F$11*((FF187+EX187)/MAX(FF187+EX187+FG187, 0.1)*$I$9+FG187/MAX(FF187+EX187+FG187, 0.1)*$J$9))/($B$11+$C$11+$F$11)</f>
        <v>0</v>
      </c>
      <c r="DK187">
        <f>($B$11*$K$9+$C$11*$K$9+$F$11*((FF187+EX187)/MAX(FF187+EX187+FG187, 0.1)*$P$9+FG187/MAX(FF187+EX187+FG187, 0.1)*$Q$9))/($B$11+$C$11+$F$11)</f>
        <v>0</v>
      </c>
      <c r="DL187">
        <v>6</v>
      </c>
      <c r="DM187">
        <v>0.5</v>
      </c>
      <c r="DN187" t="s">
        <v>438</v>
      </c>
      <c r="DO187">
        <v>2</v>
      </c>
      <c r="DP187" t="b">
        <v>1</v>
      </c>
      <c r="DQ187">
        <v>1761410358.94615</v>
      </c>
      <c r="DR187">
        <v>1150.25461538462</v>
      </c>
      <c r="DS187">
        <v>1208.47307692308</v>
      </c>
      <c r="DT187">
        <v>33.9200153846154</v>
      </c>
      <c r="DU187">
        <v>25.3946923076923</v>
      </c>
      <c r="DV187">
        <v>1149.15692307692</v>
      </c>
      <c r="DW187">
        <v>33.6048230769231</v>
      </c>
      <c r="DX187">
        <v>500.037384615385</v>
      </c>
      <c r="DY187">
        <v>90.3128384615385</v>
      </c>
      <c r="DZ187">
        <v>0.0362227692307692</v>
      </c>
      <c r="EA187">
        <v>36.8074692307692</v>
      </c>
      <c r="EB187">
        <v>36.0098769230769</v>
      </c>
      <c r="EC187">
        <v>999.9</v>
      </c>
      <c r="ED187">
        <v>0</v>
      </c>
      <c r="EE187">
        <v>0</v>
      </c>
      <c r="EF187">
        <v>10018.8961538462</v>
      </c>
      <c r="EG187">
        <v>0</v>
      </c>
      <c r="EH187">
        <v>1225.29461538462</v>
      </c>
      <c r="EI187">
        <v>-58.2190769230769</v>
      </c>
      <c r="EJ187">
        <v>1190.64076923077</v>
      </c>
      <c r="EK187">
        <v>1239.96307692308</v>
      </c>
      <c r="EL187">
        <v>8.52532615384615</v>
      </c>
      <c r="EM187">
        <v>1208.47307692308</v>
      </c>
      <c r="EN187">
        <v>25.3946923076923</v>
      </c>
      <c r="EO187">
        <v>3.06341307692308</v>
      </c>
      <c r="EP187">
        <v>2.29346692307692</v>
      </c>
      <c r="EQ187">
        <v>24.3766615384615</v>
      </c>
      <c r="ER187">
        <v>19.6305846153846</v>
      </c>
      <c r="ES187">
        <v>1200</v>
      </c>
      <c r="ET187">
        <v>0.966996</v>
      </c>
      <c r="EU187">
        <v>0.033004</v>
      </c>
      <c r="EV187">
        <v>0</v>
      </c>
      <c r="EW187">
        <v>1416.32692307692</v>
      </c>
      <c r="EX187">
        <v>5.00059</v>
      </c>
      <c r="EY187">
        <v>17380.9076923077</v>
      </c>
      <c r="EZ187">
        <v>10358.6846153846</v>
      </c>
      <c r="FA187">
        <v>50.1822307692308</v>
      </c>
      <c r="FB187">
        <v>51.7976923076923</v>
      </c>
      <c r="FC187">
        <v>50.312</v>
      </c>
      <c r="FD187">
        <v>51.5286153846154</v>
      </c>
      <c r="FE187">
        <v>51.375</v>
      </c>
      <c r="FF187">
        <v>1155.56</v>
      </c>
      <c r="FG187">
        <v>39.44</v>
      </c>
      <c r="FH187">
        <v>0</v>
      </c>
      <c r="FI187">
        <v>1761410326.9</v>
      </c>
      <c r="FJ187">
        <v>0</v>
      </c>
      <c r="FK187">
        <v>1416.23807692308</v>
      </c>
      <c r="FL187">
        <v>-4.08376070085599</v>
      </c>
      <c r="FM187">
        <v>-41.6341881966905</v>
      </c>
      <c r="FN187">
        <v>17380.5461538462</v>
      </c>
      <c r="FO187">
        <v>15</v>
      </c>
      <c r="FP187">
        <v>0</v>
      </c>
      <c r="FQ187" t="s">
        <v>439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-57.8501476190476</v>
      </c>
      <c r="GD187">
        <v>-7.87356623376624</v>
      </c>
      <c r="GE187">
        <v>0.955219899698517</v>
      </c>
      <c r="GF187">
        <v>0</v>
      </c>
      <c r="GG187">
        <v>1416.48</v>
      </c>
      <c r="GH187">
        <v>-4.14392666614333</v>
      </c>
      <c r="GI187">
        <v>0.462582266133471</v>
      </c>
      <c r="GJ187">
        <v>-1</v>
      </c>
      <c r="GK187">
        <v>8.54439523809524</v>
      </c>
      <c r="GL187">
        <v>-0.399096623376606</v>
      </c>
      <c r="GM187">
        <v>0.0403052926477342</v>
      </c>
      <c r="GN187">
        <v>0</v>
      </c>
      <c r="GO187">
        <v>0</v>
      </c>
      <c r="GP187">
        <v>2</v>
      </c>
      <c r="GQ187" t="s">
        <v>473</v>
      </c>
      <c r="GR187">
        <v>3.13041</v>
      </c>
      <c r="GS187">
        <v>2.71385</v>
      </c>
      <c r="GT187">
        <v>0.178926</v>
      </c>
      <c r="GU187">
        <v>0.184429</v>
      </c>
      <c r="GV187">
        <v>0.128261</v>
      </c>
      <c r="GW187">
        <v>0.104862</v>
      </c>
      <c r="GX187">
        <v>30247.9</v>
      </c>
      <c r="GY187">
        <v>31959.7</v>
      </c>
      <c r="GZ187">
        <v>33401.8</v>
      </c>
      <c r="HA187">
        <v>35554.5</v>
      </c>
      <c r="HB187">
        <v>41349.5</v>
      </c>
      <c r="HC187">
        <v>45787.6</v>
      </c>
      <c r="HD187">
        <v>52282.2</v>
      </c>
      <c r="HE187">
        <v>56902.1</v>
      </c>
      <c r="HF187">
        <v>1.8127</v>
      </c>
      <c r="HG187">
        <v>1.67397</v>
      </c>
      <c r="HH187">
        <v>-0.0125207</v>
      </c>
      <c r="HI187">
        <v>0</v>
      </c>
      <c r="HJ187">
        <v>36.2072</v>
      </c>
      <c r="HK187">
        <v>999.9</v>
      </c>
      <c r="HL187">
        <v>58.827</v>
      </c>
      <c r="HM187">
        <v>28.893</v>
      </c>
      <c r="HN187">
        <v>26.0323</v>
      </c>
      <c r="HO187">
        <v>54.8391</v>
      </c>
      <c r="HP187">
        <v>43.3413</v>
      </c>
      <c r="HQ187">
        <v>1</v>
      </c>
      <c r="HR187">
        <v>1.11216</v>
      </c>
      <c r="HS187">
        <v>3.68505</v>
      </c>
      <c r="HT187">
        <v>20.0963</v>
      </c>
      <c r="HU187">
        <v>5.18899</v>
      </c>
      <c r="HV187">
        <v>12.0099</v>
      </c>
      <c r="HW187">
        <v>4.9728</v>
      </c>
      <c r="HX187">
        <v>3.29497</v>
      </c>
      <c r="HY187">
        <v>9999</v>
      </c>
      <c r="HZ187">
        <v>9999</v>
      </c>
      <c r="IA187">
        <v>999.9</v>
      </c>
      <c r="IB187">
        <v>9999</v>
      </c>
      <c r="IC187">
        <v>1.86318</v>
      </c>
      <c r="ID187">
        <v>1.86811</v>
      </c>
      <c r="IE187">
        <v>1.86783</v>
      </c>
      <c r="IF187">
        <v>1.86904</v>
      </c>
      <c r="IG187">
        <v>1.86981</v>
      </c>
      <c r="IH187">
        <v>1.86589</v>
      </c>
      <c r="II187">
        <v>1.86698</v>
      </c>
      <c r="IJ187">
        <v>1.86836</v>
      </c>
      <c r="IK187">
        <v>5</v>
      </c>
      <c r="IL187">
        <v>0</v>
      </c>
      <c r="IM187">
        <v>0</v>
      </c>
      <c r="IN187">
        <v>0</v>
      </c>
      <c r="IO187" t="s">
        <v>441</v>
      </c>
      <c r="IP187" t="s">
        <v>442</v>
      </c>
      <c r="IQ187" t="s">
        <v>443</v>
      </c>
      <c r="IR187" t="s">
        <v>443</v>
      </c>
      <c r="IS187" t="s">
        <v>443</v>
      </c>
      <c r="IT187" t="s">
        <v>443</v>
      </c>
      <c r="IU187">
        <v>0</v>
      </c>
      <c r="IV187">
        <v>100</v>
      </c>
      <c r="IW187">
        <v>100</v>
      </c>
      <c r="IX187">
        <v>1.1</v>
      </c>
      <c r="IY187">
        <v>0.3152</v>
      </c>
      <c r="IZ187">
        <v>1.09748391826392</v>
      </c>
      <c r="JA187">
        <v>0</v>
      </c>
      <c r="JB187">
        <v>0</v>
      </c>
      <c r="JC187">
        <v>0</v>
      </c>
      <c r="JD187">
        <v>0.315191680746845</v>
      </c>
      <c r="JE187">
        <v>0</v>
      </c>
      <c r="JF187">
        <v>0</v>
      </c>
      <c r="JG187">
        <v>0</v>
      </c>
      <c r="JH187">
        <v>5</v>
      </c>
      <c r="JI187">
        <v>2273</v>
      </c>
      <c r="JJ187">
        <v>0</v>
      </c>
      <c r="JK187">
        <v>25</v>
      </c>
      <c r="JL187">
        <v>29356839.5</v>
      </c>
      <c r="JM187">
        <v>29356839.5</v>
      </c>
      <c r="JN187">
        <v>2.44019</v>
      </c>
      <c r="JO187">
        <v>2.60254</v>
      </c>
      <c r="JP187">
        <v>1.54785</v>
      </c>
      <c r="JQ187">
        <v>2.32178</v>
      </c>
      <c r="JR187">
        <v>1.64673</v>
      </c>
      <c r="JS187">
        <v>2.23755</v>
      </c>
      <c r="JT187">
        <v>33.1099</v>
      </c>
      <c r="JU187">
        <v>24.1838</v>
      </c>
      <c r="JV187">
        <v>18</v>
      </c>
      <c r="JW187">
        <v>502.902</v>
      </c>
      <c r="JX187">
        <v>406.092</v>
      </c>
      <c r="JY187">
        <v>31.685</v>
      </c>
      <c r="JZ187">
        <v>40.5437</v>
      </c>
      <c r="KA187">
        <v>30.0013</v>
      </c>
      <c r="KB187">
        <v>40.1176</v>
      </c>
      <c r="KC187">
        <v>40.0076</v>
      </c>
      <c r="KD187">
        <v>48.9024</v>
      </c>
      <c r="KE187">
        <v>0</v>
      </c>
      <c r="KF187">
        <v>100</v>
      </c>
      <c r="KG187">
        <v>31.6811</v>
      </c>
      <c r="KH187">
        <v>1258.69</v>
      </c>
      <c r="KI187">
        <v>34.6858</v>
      </c>
      <c r="KJ187">
        <v>94.9134</v>
      </c>
      <c r="KK187">
        <v>92.1452</v>
      </c>
    </row>
    <row r="188" spans="1:297">
      <c r="A188">
        <v>172</v>
      </c>
      <c r="B188">
        <v>1761410372.1</v>
      </c>
      <c r="C188">
        <v>2191.09999990463</v>
      </c>
      <c r="D188" t="s">
        <v>787</v>
      </c>
      <c r="E188" t="s">
        <v>788</v>
      </c>
      <c r="F188">
        <v>5</v>
      </c>
      <c r="G188" t="s">
        <v>638</v>
      </c>
      <c r="H188" t="s">
        <v>436</v>
      </c>
      <c r="I188">
        <v>1761410363.94615</v>
      </c>
      <c r="J188">
        <f>(K188)/1000</f>
        <v>0</v>
      </c>
      <c r="K188">
        <f>IF(DP188, AN188, AH188)</f>
        <v>0</v>
      </c>
      <c r="L188">
        <f>IF(DP188, AI188, AG188)</f>
        <v>0</v>
      </c>
      <c r="M188">
        <f>DR188 - IF(AU188&gt;1, L188*DL188*100.0/(AW188), 0)</f>
        <v>0</v>
      </c>
      <c r="N188">
        <f>((T188-J188/2)*M188-L188)/(T188+J188/2)</f>
        <v>0</v>
      </c>
      <c r="O188">
        <f>N188*(DY188+DZ188)/1000.0</f>
        <v>0</v>
      </c>
      <c r="P188">
        <f>(DR188 - IF(AU188&gt;1, L188*DL188*100.0/(AW188), 0))*(DY188+DZ188)/1000.0</f>
        <v>0</v>
      </c>
      <c r="Q188">
        <f>2.0/((1/S188-1/R188)+SIGN(S188)*SQRT((1/S188-1/R188)*(1/S188-1/R188) + 4*DM188/((DM188+1)*(DM188+1))*(2*1/S188*1/R188-1/R188*1/R188)))</f>
        <v>0</v>
      </c>
      <c r="R188">
        <f>IF(LEFT(DN188,1)&lt;&gt;"0",IF(LEFT(DN188,1)="1",3.0,DO188),$D$5+$E$5*(EF188*DY188/($K$5*1000))+$F$5*(EF188*DY188/($K$5*1000))*MAX(MIN(DL188,$J$5),$I$5)*MAX(MIN(DL188,$J$5),$I$5)+$G$5*MAX(MIN(DL188,$J$5),$I$5)*(EF188*DY188/($K$5*1000))+$H$5*(EF188*DY188/($K$5*1000))*(EF188*DY188/($K$5*1000)))</f>
        <v>0</v>
      </c>
      <c r="S188">
        <f>J188*(1000-(1000*0.61365*exp(17.502*W188/(240.97+W188))/(DY188+DZ188)+DT188)/2)/(1000*0.61365*exp(17.502*W188/(240.97+W188))/(DY188+DZ188)-DT188)</f>
        <v>0</v>
      </c>
      <c r="T188">
        <f>1/((DM188+1)/(Q188/1.6)+1/(R188/1.37)) + DM188/((DM188+1)/(Q188/1.6) + DM188/(R188/1.37))</f>
        <v>0</v>
      </c>
      <c r="U188">
        <f>(DH188*DK188)</f>
        <v>0</v>
      </c>
      <c r="V188">
        <f>(EA188+(U188+2*0.95*5.67E-8*(((EA188+$B$7)+273)^4-(EA188+273)^4)-44100*J188)/(1.84*29.3*R188+8*0.95*5.67E-8*(EA188+273)^3))</f>
        <v>0</v>
      </c>
      <c r="W188">
        <f>($C$7*EB188+$D$7*EC188+$E$7*V188)</f>
        <v>0</v>
      </c>
      <c r="X188">
        <f>0.61365*exp(17.502*W188/(240.97+W188))</f>
        <v>0</v>
      </c>
      <c r="Y188">
        <f>(Z188/AA188*100)</f>
        <v>0</v>
      </c>
      <c r="Z188">
        <f>DT188*(DY188+DZ188)/1000</f>
        <v>0</v>
      </c>
      <c r="AA188">
        <f>0.61365*exp(17.502*EA188/(240.97+EA188))</f>
        <v>0</v>
      </c>
      <c r="AB188">
        <f>(X188-DT188*(DY188+DZ188)/1000)</f>
        <v>0</v>
      </c>
      <c r="AC188">
        <f>(-J188*44100)</f>
        <v>0</v>
      </c>
      <c r="AD188">
        <f>2*29.3*R188*0.92*(EA188-W188)</f>
        <v>0</v>
      </c>
      <c r="AE188">
        <f>2*0.95*5.67E-8*(((EA188+$B$7)+273)^4-(W188+273)^4)</f>
        <v>0</v>
      </c>
      <c r="AF188">
        <f>U188+AE188+AC188+AD188</f>
        <v>0</v>
      </c>
      <c r="AG188">
        <f>DX188*AU188*(DS188-DR188*(1000-AU188*DU188)/(1000-AU188*DT188))/(100*DL188)</f>
        <v>0</v>
      </c>
      <c r="AH188">
        <f>1000*DX188*AU188*(DT188-DU188)/(100*DL188*(1000-AU188*DT188))</f>
        <v>0</v>
      </c>
      <c r="AI188">
        <f>(AJ188 - AK188 - DY188*1E3/(8.314*(EA188+273.15)) * AM188/DX188 * AL188) * DX188/(100*DL188) * (1000 - DU188)/1000</f>
        <v>0</v>
      </c>
      <c r="AJ188">
        <v>1273.79086963707</v>
      </c>
      <c r="AK188">
        <v>1232.03981818182</v>
      </c>
      <c r="AL188">
        <v>3.40871196763886</v>
      </c>
      <c r="AM188">
        <v>64.8317152788884</v>
      </c>
      <c r="AN188">
        <f>(AP188 - AO188 + DY188*1E3/(8.314*(EA188+273.15)) * AR188/DX188 * AQ188) * DX188/(100*DL188) * 1000/(1000 - AP188)</f>
        <v>0</v>
      </c>
      <c r="AO188">
        <v>25.4019173409987</v>
      </c>
      <c r="AP188">
        <v>33.8385963636364</v>
      </c>
      <c r="AQ188">
        <v>-0.00837777187072827</v>
      </c>
      <c r="AR188">
        <v>110.920641210874</v>
      </c>
      <c r="AS188">
        <v>0</v>
      </c>
      <c r="AT188">
        <v>0</v>
      </c>
      <c r="AU188">
        <f>IF(AS188*$H$13&gt;=AW188,1.0,(AW188/(AW188-AS188*$H$13)))</f>
        <v>0</v>
      </c>
      <c r="AV188">
        <f>(AU188-1)*100</f>
        <v>0</v>
      </c>
      <c r="AW188">
        <f>MAX(0,($B$13+$C$13*EF188)/(1+$D$13*EF188)*DY188/(EA188+273)*$E$13)</f>
        <v>0</v>
      </c>
      <c r="AX188" t="s">
        <v>437</v>
      </c>
      <c r="AY188" t="s">
        <v>437</v>
      </c>
      <c r="AZ188">
        <v>0</v>
      </c>
      <c r="BA188">
        <v>0</v>
      </c>
      <c r="BB188">
        <f>1-AZ188/BA188</f>
        <v>0</v>
      </c>
      <c r="BC188">
        <v>0</v>
      </c>
      <c r="BD188" t="s">
        <v>437</v>
      </c>
      <c r="BE188" t="s">
        <v>437</v>
      </c>
      <c r="BF188">
        <v>0</v>
      </c>
      <c r="BG188">
        <v>0</v>
      </c>
      <c r="BH188">
        <f>1-BF188/BG188</f>
        <v>0</v>
      </c>
      <c r="BI188">
        <v>0.5</v>
      </c>
      <c r="BJ188">
        <f>DI188</f>
        <v>0</v>
      </c>
      <c r="BK188">
        <f>L188</f>
        <v>0</v>
      </c>
      <c r="BL188">
        <f>BH188*BI188*BJ188</f>
        <v>0</v>
      </c>
      <c r="BM188">
        <f>(BK188-BC188)/BJ188</f>
        <v>0</v>
      </c>
      <c r="BN188">
        <f>(BA188-BG188)/BG188</f>
        <v>0</v>
      </c>
      <c r="BO188">
        <f>AZ188/(BB188+AZ188/BG188)</f>
        <v>0</v>
      </c>
      <c r="BP188" t="s">
        <v>437</v>
      </c>
      <c r="BQ188">
        <v>0</v>
      </c>
      <c r="BR188">
        <f>IF(BQ188&lt;&gt;0, BQ188, BO188)</f>
        <v>0</v>
      </c>
      <c r="BS188">
        <f>1-BR188/BG188</f>
        <v>0</v>
      </c>
      <c r="BT188">
        <f>(BG188-BF188)/(BG188-BR188)</f>
        <v>0</v>
      </c>
      <c r="BU188">
        <f>(BA188-BG188)/(BA188-BR188)</f>
        <v>0</v>
      </c>
      <c r="BV188">
        <f>(BG188-BF188)/(BG188-AZ188)</f>
        <v>0</v>
      </c>
      <c r="BW188">
        <f>(BA188-BG188)/(BA188-AZ188)</f>
        <v>0</v>
      </c>
      <c r="BX188">
        <f>(BT188*BR188/BF188)</f>
        <v>0</v>
      </c>
      <c r="BY188">
        <f>(1-BX188)</f>
        <v>0</v>
      </c>
      <c r="DH188">
        <f>$B$11*EG188+$C$11*EH188+$F$11*ES188*(1-EV188)</f>
        <v>0</v>
      </c>
      <c r="DI188">
        <f>DH188*DJ188</f>
        <v>0</v>
      </c>
      <c r="DJ188">
        <f>($B$11*$D$9+$C$11*$D$9+$F$11*((FF188+EX188)/MAX(FF188+EX188+FG188, 0.1)*$I$9+FG188/MAX(FF188+EX188+FG188, 0.1)*$J$9))/($B$11+$C$11+$F$11)</f>
        <v>0</v>
      </c>
      <c r="DK188">
        <f>($B$11*$K$9+$C$11*$K$9+$F$11*((FF188+EX188)/MAX(FF188+EX188+FG188, 0.1)*$P$9+FG188/MAX(FF188+EX188+FG188, 0.1)*$Q$9))/($B$11+$C$11+$F$11)</f>
        <v>0</v>
      </c>
      <c r="DL188">
        <v>6</v>
      </c>
      <c r="DM188">
        <v>0.5</v>
      </c>
      <c r="DN188" t="s">
        <v>438</v>
      </c>
      <c r="DO188">
        <v>2</v>
      </c>
      <c r="DP188" t="b">
        <v>1</v>
      </c>
      <c r="DQ188">
        <v>1761410363.94615</v>
      </c>
      <c r="DR188">
        <v>1166.61846153846</v>
      </c>
      <c r="DS188">
        <v>1225.20692307692</v>
      </c>
      <c r="DT188">
        <v>33.8877076923077</v>
      </c>
      <c r="DU188">
        <v>25.3970076923077</v>
      </c>
      <c r="DV188">
        <v>1165.52230769231</v>
      </c>
      <c r="DW188">
        <v>33.5725153846154</v>
      </c>
      <c r="DX188">
        <v>500.043461538461</v>
      </c>
      <c r="DY188">
        <v>90.3124923076923</v>
      </c>
      <c r="DZ188">
        <v>0.0361246153846154</v>
      </c>
      <c r="EA188">
        <v>36.8035076923077</v>
      </c>
      <c r="EB188">
        <v>36.0104923076923</v>
      </c>
      <c r="EC188">
        <v>999.9</v>
      </c>
      <c r="ED188">
        <v>0</v>
      </c>
      <c r="EE188">
        <v>0</v>
      </c>
      <c r="EF188">
        <v>10002.9846153846</v>
      </c>
      <c r="EG188">
        <v>0</v>
      </c>
      <c r="EH188">
        <v>1225.26769230769</v>
      </c>
      <c r="EI188">
        <v>-58.5880769230769</v>
      </c>
      <c r="EJ188">
        <v>1207.54076923077</v>
      </c>
      <c r="EK188">
        <v>1257.13461538462</v>
      </c>
      <c r="EL188">
        <v>8.49070153846154</v>
      </c>
      <c r="EM188">
        <v>1225.20692307692</v>
      </c>
      <c r="EN188">
        <v>25.3970076923077</v>
      </c>
      <c r="EO188">
        <v>3.06048384615385</v>
      </c>
      <c r="EP188">
        <v>2.29366846153846</v>
      </c>
      <c r="EQ188">
        <v>24.3606846153846</v>
      </c>
      <c r="ER188">
        <v>19.632</v>
      </c>
      <c r="ES188">
        <v>1199.99538461538</v>
      </c>
      <c r="ET188">
        <v>0.966996076923077</v>
      </c>
      <c r="EU188">
        <v>0.0330039769230769</v>
      </c>
      <c r="EV188">
        <v>0</v>
      </c>
      <c r="EW188">
        <v>1416.01692307692</v>
      </c>
      <c r="EX188">
        <v>5.00059</v>
      </c>
      <c r="EY188">
        <v>17377.3153846154</v>
      </c>
      <c r="EZ188">
        <v>10358.6461538462</v>
      </c>
      <c r="FA188">
        <v>50.187</v>
      </c>
      <c r="FB188">
        <v>51.8072307692308</v>
      </c>
      <c r="FC188">
        <v>50.3168461538462</v>
      </c>
      <c r="FD188">
        <v>51.5476923076923</v>
      </c>
      <c r="FE188">
        <v>51.375</v>
      </c>
      <c r="FF188">
        <v>1155.55538461538</v>
      </c>
      <c r="FG188">
        <v>39.44</v>
      </c>
      <c r="FH188">
        <v>0</v>
      </c>
      <c r="FI188">
        <v>1761410332.3</v>
      </c>
      <c r="FJ188">
        <v>0</v>
      </c>
      <c r="FK188">
        <v>1415.8668</v>
      </c>
      <c r="FL188">
        <v>-3.75384617626053</v>
      </c>
      <c r="FM188">
        <v>-41.2230770741456</v>
      </c>
      <c r="FN188">
        <v>17376.568</v>
      </c>
      <c r="FO188">
        <v>15</v>
      </c>
      <c r="FP188">
        <v>0</v>
      </c>
      <c r="FQ188" t="s">
        <v>439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-58.41231</v>
      </c>
      <c r="GD188">
        <v>-6.47558796992488</v>
      </c>
      <c r="GE188">
        <v>0.86071110420396</v>
      </c>
      <c r="GF188">
        <v>0</v>
      </c>
      <c r="GG188">
        <v>1416.12705882353</v>
      </c>
      <c r="GH188">
        <v>-4.0045836588186</v>
      </c>
      <c r="GI188">
        <v>0.45452968201637</v>
      </c>
      <c r="GJ188">
        <v>-1</v>
      </c>
      <c r="GK188">
        <v>8.5066365</v>
      </c>
      <c r="GL188">
        <v>-0.407319248120306</v>
      </c>
      <c r="GM188">
        <v>0.0392111038195815</v>
      </c>
      <c r="GN188">
        <v>0</v>
      </c>
      <c r="GO188">
        <v>0</v>
      </c>
      <c r="GP188">
        <v>2</v>
      </c>
      <c r="GQ188" t="s">
        <v>473</v>
      </c>
      <c r="GR188">
        <v>3.13</v>
      </c>
      <c r="GS188">
        <v>2.71403</v>
      </c>
      <c r="GT188">
        <v>0.180523</v>
      </c>
      <c r="GU188">
        <v>0.186117</v>
      </c>
      <c r="GV188">
        <v>0.128158</v>
      </c>
      <c r="GW188">
        <v>0.104869</v>
      </c>
      <c r="GX188">
        <v>30188.2</v>
      </c>
      <c r="GY188">
        <v>31892</v>
      </c>
      <c r="GZ188">
        <v>33401.2</v>
      </c>
      <c r="HA188">
        <v>35553.2</v>
      </c>
      <c r="HB188">
        <v>41353.6</v>
      </c>
      <c r="HC188">
        <v>45786</v>
      </c>
      <c r="HD188">
        <v>52281</v>
      </c>
      <c r="HE188">
        <v>56900.3</v>
      </c>
      <c r="HF188">
        <v>1.81205</v>
      </c>
      <c r="HG188">
        <v>1.6743</v>
      </c>
      <c r="HH188">
        <v>-0.0121891</v>
      </c>
      <c r="HI188">
        <v>0</v>
      </c>
      <c r="HJ188">
        <v>36.2046</v>
      </c>
      <c r="HK188">
        <v>999.9</v>
      </c>
      <c r="HL188">
        <v>58.827</v>
      </c>
      <c r="HM188">
        <v>28.893</v>
      </c>
      <c r="HN188">
        <v>26.0341</v>
      </c>
      <c r="HO188">
        <v>55.6591</v>
      </c>
      <c r="HP188">
        <v>43.6418</v>
      </c>
      <c r="HQ188">
        <v>1</v>
      </c>
      <c r="HR188">
        <v>1.1134</v>
      </c>
      <c r="HS188">
        <v>3.67071</v>
      </c>
      <c r="HT188">
        <v>20.0966</v>
      </c>
      <c r="HU188">
        <v>5.18944</v>
      </c>
      <c r="HV188">
        <v>12.0099</v>
      </c>
      <c r="HW188">
        <v>4.9728</v>
      </c>
      <c r="HX188">
        <v>3.295</v>
      </c>
      <c r="HY188">
        <v>9999</v>
      </c>
      <c r="HZ188">
        <v>9999</v>
      </c>
      <c r="IA188">
        <v>999.9</v>
      </c>
      <c r="IB188">
        <v>9999</v>
      </c>
      <c r="IC188">
        <v>1.86317</v>
      </c>
      <c r="ID188">
        <v>1.86811</v>
      </c>
      <c r="IE188">
        <v>1.86783</v>
      </c>
      <c r="IF188">
        <v>1.86904</v>
      </c>
      <c r="IG188">
        <v>1.86981</v>
      </c>
      <c r="IH188">
        <v>1.86592</v>
      </c>
      <c r="II188">
        <v>1.86699</v>
      </c>
      <c r="IJ188">
        <v>1.8684</v>
      </c>
      <c r="IK188">
        <v>5</v>
      </c>
      <c r="IL188">
        <v>0</v>
      </c>
      <c r="IM188">
        <v>0</v>
      </c>
      <c r="IN188">
        <v>0</v>
      </c>
      <c r="IO188" t="s">
        <v>441</v>
      </c>
      <c r="IP188" t="s">
        <v>442</v>
      </c>
      <c r="IQ188" t="s">
        <v>443</v>
      </c>
      <c r="IR188" t="s">
        <v>443</v>
      </c>
      <c r="IS188" t="s">
        <v>443</v>
      </c>
      <c r="IT188" t="s">
        <v>443</v>
      </c>
      <c r="IU188">
        <v>0</v>
      </c>
      <c r="IV188">
        <v>100</v>
      </c>
      <c r="IW188">
        <v>100</v>
      </c>
      <c r="IX188">
        <v>1.09</v>
      </c>
      <c r="IY188">
        <v>0.3152</v>
      </c>
      <c r="IZ188">
        <v>1.09748391826392</v>
      </c>
      <c r="JA188">
        <v>0</v>
      </c>
      <c r="JB188">
        <v>0</v>
      </c>
      <c r="JC188">
        <v>0</v>
      </c>
      <c r="JD188">
        <v>0.315191680746845</v>
      </c>
      <c r="JE188">
        <v>0</v>
      </c>
      <c r="JF188">
        <v>0</v>
      </c>
      <c r="JG188">
        <v>0</v>
      </c>
      <c r="JH188">
        <v>5</v>
      </c>
      <c r="JI188">
        <v>2273</v>
      </c>
      <c r="JJ188">
        <v>0</v>
      </c>
      <c r="JK188">
        <v>25</v>
      </c>
      <c r="JL188">
        <v>29356839.5</v>
      </c>
      <c r="JM188">
        <v>29356839.5</v>
      </c>
      <c r="JN188">
        <v>2.4646</v>
      </c>
      <c r="JO188">
        <v>2.60498</v>
      </c>
      <c r="JP188">
        <v>1.54785</v>
      </c>
      <c r="JQ188">
        <v>2.32056</v>
      </c>
      <c r="JR188">
        <v>1.64673</v>
      </c>
      <c r="JS188">
        <v>2.27783</v>
      </c>
      <c r="JT188">
        <v>33.1099</v>
      </c>
      <c r="JU188">
        <v>24.1838</v>
      </c>
      <c r="JV188">
        <v>18</v>
      </c>
      <c r="JW188">
        <v>502.551</v>
      </c>
      <c r="JX188">
        <v>406.368</v>
      </c>
      <c r="JY188">
        <v>31.6743</v>
      </c>
      <c r="JZ188">
        <v>40.5577</v>
      </c>
      <c r="KA188">
        <v>30.0013</v>
      </c>
      <c r="KB188">
        <v>40.1322</v>
      </c>
      <c r="KC188">
        <v>40.0222</v>
      </c>
      <c r="KD188">
        <v>49.3885</v>
      </c>
      <c r="KE188">
        <v>0</v>
      </c>
      <c r="KF188">
        <v>100</v>
      </c>
      <c r="KG188">
        <v>31.6744</v>
      </c>
      <c r="KH188">
        <v>1272.15</v>
      </c>
      <c r="KI188">
        <v>34.6858</v>
      </c>
      <c r="KJ188">
        <v>94.9114</v>
      </c>
      <c r="KK188">
        <v>92.142</v>
      </c>
    </row>
    <row r="189" spans="1:297">
      <c r="A189">
        <v>173</v>
      </c>
      <c r="B189">
        <v>1761410377.1</v>
      </c>
      <c r="C189">
        <v>2196.09999990463</v>
      </c>
      <c r="D189" t="s">
        <v>789</v>
      </c>
      <c r="E189" t="s">
        <v>790</v>
      </c>
      <c r="F189">
        <v>5</v>
      </c>
      <c r="G189" t="s">
        <v>638</v>
      </c>
      <c r="H189" t="s">
        <v>436</v>
      </c>
      <c r="I189">
        <v>1761410368.94615</v>
      </c>
      <c r="J189">
        <f>(K189)/1000</f>
        <v>0</v>
      </c>
      <c r="K189">
        <f>IF(DP189, AN189, AH189)</f>
        <v>0</v>
      </c>
      <c r="L189">
        <f>IF(DP189, AI189, AG189)</f>
        <v>0</v>
      </c>
      <c r="M189">
        <f>DR189 - IF(AU189&gt;1, L189*DL189*100.0/(AW189), 0)</f>
        <v>0</v>
      </c>
      <c r="N189">
        <f>((T189-J189/2)*M189-L189)/(T189+J189/2)</f>
        <v>0</v>
      </c>
      <c r="O189">
        <f>N189*(DY189+DZ189)/1000.0</f>
        <v>0</v>
      </c>
      <c r="P189">
        <f>(DR189 - IF(AU189&gt;1, L189*DL189*100.0/(AW189), 0))*(DY189+DZ189)/1000.0</f>
        <v>0</v>
      </c>
      <c r="Q189">
        <f>2.0/((1/S189-1/R189)+SIGN(S189)*SQRT((1/S189-1/R189)*(1/S189-1/R189) + 4*DM189/((DM189+1)*(DM189+1))*(2*1/S189*1/R189-1/R189*1/R189)))</f>
        <v>0</v>
      </c>
      <c r="R189">
        <f>IF(LEFT(DN189,1)&lt;&gt;"0",IF(LEFT(DN189,1)="1",3.0,DO189),$D$5+$E$5*(EF189*DY189/($K$5*1000))+$F$5*(EF189*DY189/($K$5*1000))*MAX(MIN(DL189,$J$5),$I$5)*MAX(MIN(DL189,$J$5),$I$5)+$G$5*MAX(MIN(DL189,$J$5),$I$5)*(EF189*DY189/($K$5*1000))+$H$5*(EF189*DY189/($K$5*1000))*(EF189*DY189/($K$5*1000)))</f>
        <v>0</v>
      </c>
      <c r="S189">
        <f>J189*(1000-(1000*0.61365*exp(17.502*W189/(240.97+W189))/(DY189+DZ189)+DT189)/2)/(1000*0.61365*exp(17.502*W189/(240.97+W189))/(DY189+DZ189)-DT189)</f>
        <v>0</v>
      </c>
      <c r="T189">
        <f>1/((DM189+1)/(Q189/1.6)+1/(R189/1.37)) + DM189/((DM189+1)/(Q189/1.6) + DM189/(R189/1.37))</f>
        <v>0</v>
      </c>
      <c r="U189">
        <f>(DH189*DK189)</f>
        <v>0</v>
      </c>
      <c r="V189">
        <f>(EA189+(U189+2*0.95*5.67E-8*(((EA189+$B$7)+273)^4-(EA189+273)^4)-44100*J189)/(1.84*29.3*R189+8*0.95*5.67E-8*(EA189+273)^3))</f>
        <v>0</v>
      </c>
      <c r="W189">
        <f>($C$7*EB189+$D$7*EC189+$E$7*V189)</f>
        <v>0</v>
      </c>
      <c r="X189">
        <f>0.61365*exp(17.502*W189/(240.97+W189))</f>
        <v>0</v>
      </c>
      <c r="Y189">
        <f>(Z189/AA189*100)</f>
        <v>0</v>
      </c>
      <c r="Z189">
        <f>DT189*(DY189+DZ189)/1000</f>
        <v>0</v>
      </c>
      <c r="AA189">
        <f>0.61365*exp(17.502*EA189/(240.97+EA189))</f>
        <v>0</v>
      </c>
      <c r="AB189">
        <f>(X189-DT189*(DY189+DZ189)/1000)</f>
        <v>0</v>
      </c>
      <c r="AC189">
        <f>(-J189*44100)</f>
        <v>0</v>
      </c>
      <c r="AD189">
        <f>2*29.3*R189*0.92*(EA189-W189)</f>
        <v>0</v>
      </c>
      <c r="AE189">
        <f>2*0.95*5.67E-8*(((EA189+$B$7)+273)^4-(W189+273)^4)</f>
        <v>0</v>
      </c>
      <c r="AF189">
        <f>U189+AE189+AC189+AD189</f>
        <v>0</v>
      </c>
      <c r="AG189">
        <f>DX189*AU189*(DS189-DR189*(1000-AU189*DU189)/(1000-AU189*DT189))/(100*DL189)</f>
        <v>0</v>
      </c>
      <c r="AH189">
        <f>1000*DX189*AU189*(DT189-DU189)/(100*DL189*(1000-AU189*DT189))</f>
        <v>0</v>
      </c>
      <c r="AI189">
        <f>(AJ189 - AK189 - DY189*1E3/(8.314*(EA189+273.15)) * AM189/DX189 * AL189) * DX189/(100*DL189) * (1000 - DU189)/1000</f>
        <v>0</v>
      </c>
      <c r="AJ189">
        <v>1292.404165383</v>
      </c>
      <c r="AK189">
        <v>1250.04557575758</v>
      </c>
      <c r="AL189">
        <v>3.60644977057579</v>
      </c>
      <c r="AM189">
        <v>64.8317152788884</v>
      </c>
      <c r="AN189">
        <f>(AP189 - AO189 + DY189*1E3/(8.314*(EA189+273.15)) * AR189/DX189 * AQ189) * DX189/(100*DL189) * 1000/(1000 - AP189)</f>
        <v>0</v>
      </c>
      <c r="AO189">
        <v>25.4037788465276</v>
      </c>
      <c r="AP189">
        <v>33.8132527272727</v>
      </c>
      <c r="AQ189">
        <v>-0.00296646231449904</v>
      </c>
      <c r="AR189">
        <v>110.920641210874</v>
      </c>
      <c r="AS189">
        <v>0</v>
      </c>
      <c r="AT189">
        <v>0</v>
      </c>
      <c r="AU189">
        <f>IF(AS189*$H$13&gt;=AW189,1.0,(AW189/(AW189-AS189*$H$13)))</f>
        <v>0</v>
      </c>
      <c r="AV189">
        <f>(AU189-1)*100</f>
        <v>0</v>
      </c>
      <c r="AW189">
        <f>MAX(0,($B$13+$C$13*EF189)/(1+$D$13*EF189)*DY189/(EA189+273)*$E$13)</f>
        <v>0</v>
      </c>
      <c r="AX189" t="s">
        <v>437</v>
      </c>
      <c r="AY189" t="s">
        <v>437</v>
      </c>
      <c r="AZ189">
        <v>0</v>
      </c>
      <c r="BA189">
        <v>0</v>
      </c>
      <c r="BB189">
        <f>1-AZ189/BA189</f>
        <v>0</v>
      </c>
      <c r="BC189">
        <v>0</v>
      </c>
      <c r="BD189" t="s">
        <v>437</v>
      </c>
      <c r="BE189" t="s">
        <v>437</v>
      </c>
      <c r="BF189">
        <v>0</v>
      </c>
      <c r="BG189">
        <v>0</v>
      </c>
      <c r="BH189">
        <f>1-BF189/BG189</f>
        <v>0</v>
      </c>
      <c r="BI189">
        <v>0.5</v>
      </c>
      <c r="BJ189">
        <f>DI189</f>
        <v>0</v>
      </c>
      <c r="BK189">
        <f>L189</f>
        <v>0</v>
      </c>
      <c r="BL189">
        <f>BH189*BI189*BJ189</f>
        <v>0</v>
      </c>
      <c r="BM189">
        <f>(BK189-BC189)/BJ189</f>
        <v>0</v>
      </c>
      <c r="BN189">
        <f>(BA189-BG189)/BG189</f>
        <v>0</v>
      </c>
      <c r="BO189">
        <f>AZ189/(BB189+AZ189/BG189)</f>
        <v>0</v>
      </c>
      <c r="BP189" t="s">
        <v>437</v>
      </c>
      <c r="BQ189">
        <v>0</v>
      </c>
      <c r="BR189">
        <f>IF(BQ189&lt;&gt;0, BQ189, BO189)</f>
        <v>0</v>
      </c>
      <c r="BS189">
        <f>1-BR189/BG189</f>
        <v>0</v>
      </c>
      <c r="BT189">
        <f>(BG189-BF189)/(BG189-BR189)</f>
        <v>0</v>
      </c>
      <c r="BU189">
        <f>(BA189-BG189)/(BA189-BR189)</f>
        <v>0</v>
      </c>
      <c r="BV189">
        <f>(BG189-BF189)/(BG189-AZ189)</f>
        <v>0</v>
      </c>
      <c r="BW189">
        <f>(BA189-BG189)/(BA189-AZ189)</f>
        <v>0</v>
      </c>
      <c r="BX189">
        <f>(BT189*BR189/BF189)</f>
        <v>0</v>
      </c>
      <c r="BY189">
        <f>(1-BX189)</f>
        <v>0</v>
      </c>
      <c r="DH189">
        <f>$B$11*EG189+$C$11*EH189+$F$11*ES189*(1-EV189)</f>
        <v>0</v>
      </c>
      <c r="DI189">
        <f>DH189*DJ189</f>
        <v>0</v>
      </c>
      <c r="DJ189">
        <f>($B$11*$D$9+$C$11*$D$9+$F$11*((FF189+EX189)/MAX(FF189+EX189+FG189, 0.1)*$I$9+FG189/MAX(FF189+EX189+FG189, 0.1)*$J$9))/($B$11+$C$11+$F$11)</f>
        <v>0</v>
      </c>
      <c r="DK189">
        <f>($B$11*$K$9+$C$11*$K$9+$F$11*((FF189+EX189)/MAX(FF189+EX189+FG189, 0.1)*$P$9+FG189/MAX(FF189+EX189+FG189, 0.1)*$Q$9))/($B$11+$C$11+$F$11)</f>
        <v>0</v>
      </c>
      <c r="DL189">
        <v>6</v>
      </c>
      <c r="DM189">
        <v>0.5</v>
      </c>
      <c r="DN189" t="s">
        <v>438</v>
      </c>
      <c r="DO189">
        <v>2</v>
      </c>
      <c r="DP189" t="b">
        <v>1</v>
      </c>
      <c r="DQ189">
        <v>1761410368.94615</v>
      </c>
      <c r="DR189">
        <v>1183.30692307692</v>
      </c>
      <c r="DS189">
        <v>1242.70846153846</v>
      </c>
      <c r="DT189">
        <v>33.8565</v>
      </c>
      <c r="DU189">
        <v>25.4000153846154</v>
      </c>
      <c r="DV189">
        <v>1182.21</v>
      </c>
      <c r="DW189">
        <v>33.5413076923077</v>
      </c>
      <c r="DX189">
        <v>499.988769230769</v>
      </c>
      <c r="DY189">
        <v>90.3120230769231</v>
      </c>
      <c r="DZ189">
        <v>0.0361601461538462</v>
      </c>
      <c r="EA189">
        <v>36.7997384615385</v>
      </c>
      <c r="EB189">
        <v>36.0098461538462</v>
      </c>
      <c r="EC189">
        <v>999.9</v>
      </c>
      <c r="ED189">
        <v>0</v>
      </c>
      <c r="EE189">
        <v>0</v>
      </c>
      <c r="EF189">
        <v>9999.52307692308</v>
      </c>
      <c r="EG189">
        <v>0</v>
      </c>
      <c r="EH189">
        <v>1225.26076923077</v>
      </c>
      <c r="EI189">
        <v>-59.3998</v>
      </c>
      <c r="EJ189">
        <v>1224.77538461538</v>
      </c>
      <c r="EK189">
        <v>1275.09538461538</v>
      </c>
      <c r="EL189">
        <v>8.45648230769231</v>
      </c>
      <c r="EM189">
        <v>1242.70846153846</v>
      </c>
      <c r="EN189">
        <v>25.4000153846154</v>
      </c>
      <c r="EO189">
        <v>3.05764846153846</v>
      </c>
      <c r="EP189">
        <v>2.29392769230769</v>
      </c>
      <c r="EQ189">
        <v>24.3452153846154</v>
      </c>
      <c r="ER189">
        <v>19.6338230769231</v>
      </c>
      <c r="ES189">
        <v>1200.01153846154</v>
      </c>
      <c r="ET189">
        <v>0.966996769230769</v>
      </c>
      <c r="EU189">
        <v>0.0330033461538461</v>
      </c>
      <c r="EV189">
        <v>0</v>
      </c>
      <c r="EW189">
        <v>1415.68923076923</v>
      </c>
      <c r="EX189">
        <v>5.00059</v>
      </c>
      <c r="EY189">
        <v>17374.2384615385</v>
      </c>
      <c r="EZ189">
        <v>10358.8</v>
      </c>
      <c r="FA189">
        <v>50.1918461538462</v>
      </c>
      <c r="FB189">
        <v>51.812</v>
      </c>
      <c r="FC189">
        <v>50.3216923076923</v>
      </c>
      <c r="FD189">
        <v>51.5572307692308</v>
      </c>
      <c r="FE189">
        <v>51.375</v>
      </c>
      <c r="FF189">
        <v>1155.57153846154</v>
      </c>
      <c r="FG189">
        <v>39.44</v>
      </c>
      <c r="FH189">
        <v>0</v>
      </c>
      <c r="FI189">
        <v>1761410337.1</v>
      </c>
      <c r="FJ189">
        <v>0</v>
      </c>
      <c r="FK189">
        <v>1415.5732</v>
      </c>
      <c r="FL189">
        <v>-3.64769232311658</v>
      </c>
      <c r="FM189">
        <v>-41.3000000962681</v>
      </c>
      <c r="FN189">
        <v>17373.232</v>
      </c>
      <c r="FO189">
        <v>15</v>
      </c>
      <c r="FP189">
        <v>0</v>
      </c>
      <c r="FQ189" t="s">
        <v>439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-58.9051714285714</v>
      </c>
      <c r="GD189">
        <v>-8.42558961038963</v>
      </c>
      <c r="GE189">
        <v>1.03779837758449</v>
      </c>
      <c r="GF189">
        <v>0</v>
      </c>
      <c r="GG189">
        <v>1415.81147058824</v>
      </c>
      <c r="GH189">
        <v>-3.87608862041135</v>
      </c>
      <c r="GI189">
        <v>0.436942130728456</v>
      </c>
      <c r="GJ189">
        <v>-1</v>
      </c>
      <c r="GK189">
        <v>8.47571142857143</v>
      </c>
      <c r="GL189">
        <v>-0.415450129870127</v>
      </c>
      <c r="GM189">
        <v>0.0419951131267749</v>
      </c>
      <c r="GN189">
        <v>0</v>
      </c>
      <c r="GO189">
        <v>0</v>
      </c>
      <c r="GP189">
        <v>2</v>
      </c>
      <c r="GQ189" t="s">
        <v>473</v>
      </c>
      <c r="GR189">
        <v>3.13024</v>
      </c>
      <c r="GS189">
        <v>2.71421</v>
      </c>
      <c r="GT189">
        <v>0.182171</v>
      </c>
      <c r="GU189">
        <v>0.187587</v>
      </c>
      <c r="GV189">
        <v>0.128082</v>
      </c>
      <c r="GW189">
        <v>0.10487</v>
      </c>
      <c r="GX189">
        <v>30126.7</v>
      </c>
      <c r="GY189">
        <v>31833.1</v>
      </c>
      <c r="GZ189">
        <v>33400.8</v>
      </c>
      <c r="HA189">
        <v>35552.1</v>
      </c>
      <c r="HB189">
        <v>41357.1</v>
      </c>
      <c r="HC189">
        <v>45784.7</v>
      </c>
      <c r="HD189">
        <v>52280.6</v>
      </c>
      <c r="HE189">
        <v>56898.5</v>
      </c>
      <c r="HF189">
        <v>1.81205</v>
      </c>
      <c r="HG189">
        <v>1.67402</v>
      </c>
      <c r="HH189">
        <v>-0.0115335</v>
      </c>
      <c r="HI189">
        <v>0</v>
      </c>
      <c r="HJ189">
        <v>36.2021</v>
      </c>
      <c r="HK189">
        <v>999.9</v>
      </c>
      <c r="HL189">
        <v>58.827</v>
      </c>
      <c r="HM189">
        <v>28.893</v>
      </c>
      <c r="HN189">
        <v>26.0363</v>
      </c>
      <c r="HO189">
        <v>55.1291</v>
      </c>
      <c r="HP189">
        <v>43.5617</v>
      </c>
      <c r="HQ189">
        <v>1</v>
      </c>
      <c r="HR189">
        <v>1.11471</v>
      </c>
      <c r="HS189">
        <v>3.68915</v>
      </c>
      <c r="HT189">
        <v>20.096</v>
      </c>
      <c r="HU189">
        <v>5.18959</v>
      </c>
      <c r="HV189">
        <v>12.0099</v>
      </c>
      <c r="HW189">
        <v>4.97265</v>
      </c>
      <c r="HX189">
        <v>3.2949</v>
      </c>
      <c r="HY189">
        <v>9999</v>
      </c>
      <c r="HZ189">
        <v>9999</v>
      </c>
      <c r="IA189">
        <v>999.9</v>
      </c>
      <c r="IB189">
        <v>9999</v>
      </c>
      <c r="IC189">
        <v>1.86318</v>
      </c>
      <c r="ID189">
        <v>1.86809</v>
      </c>
      <c r="IE189">
        <v>1.86783</v>
      </c>
      <c r="IF189">
        <v>1.86901</v>
      </c>
      <c r="IG189">
        <v>1.86981</v>
      </c>
      <c r="IH189">
        <v>1.8659</v>
      </c>
      <c r="II189">
        <v>1.86695</v>
      </c>
      <c r="IJ189">
        <v>1.86835</v>
      </c>
      <c r="IK189">
        <v>5</v>
      </c>
      <c r="IL189">
        <v>0</v>
      </c>
      <c r="IM189">
        <v>0</v>
      </c>
      <c r="IN189">
        <v>0</v>
      </c>
      <c r="IO189" t="s">
        <v>441</v>
      </c>
      <c r="IP189" t="s">
        <v>442</v>
      </c>
      <c r="IQ189" t="s">
        <v>443</v>
      </c>
      <c r="IR189" t="s">
        <v>443</v>
      </c>
      <c r="IS189" t="s">
        <v>443</v>
      </c>
      <c r="IT189" t="s">
        <v>443</v>
      </c>
      <c r="IU189">
        <v>0</v>
      </c>
      <c r="IV189">
        <v>100</v>
      </c>
      <c r="IW189">
        <v>100</v>
      </c>
      <c r="IX189">
        <v>1.09</v>
      </c>
      <c r="IY189">
        <v>0.3152</v>
      </c>
      <c r="IZ189">
        <v>1.09748391826392</v>
      </c>
      <c r="JA189">
        <v>0</v>
      </c>
      <c r="JB189">
        <v>0</v>
      </c>
      <c r="JC189">
        <v>0</v>
      </c>
      <c r="JD189">
        <v>0.315191680746845</v>
      </c>
      <c r="JE189">
        <v>0</v>
      </c>
      <c r="JF189">
        <v>0</v>
      </c>
      <c r="JG189">
        <v>0</v>
      </c>
      <c r="JH189">
        <v>5</v>
      </c>
      <c r="JI189">
        <v>2273</v>
      </c>
      <c r="JJ189">
        <v>0</v>
      </c>
      <c r="JK189">
        <v>25</v>
      </c>
      <c r="JL189">
        <v>29356839.6</v>
      </c>
      <c r="JM189">
        <v>29356839.6</v>
      </c>
      <c r="JN189">
        <v>2.48901</v>
      </c>
      <c r="JO189">
        <v>2.59888</v>
      </c>
      <c r="JP189">
        <v>1.54785</v>
      </c>
      <c r="JQ189">
        <v>2.32056</v>
      </c>
      <c r="JR189">
        <v>1.64673</v>
      </c>
      <c r="JS189">
        <v>2.36938</v>
      </c>
      <c r="JT189">
        <v>33.1099</v>
      </c>
      <c r="JU189">
        <v>24.1926</v>
      </c>
      <c r="JV189">
        <v>18</v>
      </c>
      <c r="JW189">
        <v>502.649</v>
      </c>
      <c r="JX189">
        <v>406.281</v>
      </c>
      <c r="JY189">
        <v>31.667</v>
      </c>
      <c r="JZ189">
        <v>40.5719</v>
      </c>
      <c r="KA189">
        <v>30.0013</v>
      </c>
      <c r="KB189">
        <v>40.1461</v>
      </c>
      <c r="KC189">
        <v>40.0358</v>
      </c>
      <c r="KD189">
        <v>49.9314</v>
      </c>
      <c r="KE189">
        <v>0</v>
      </c>
      <c r="KF189">
        <v>100</v>
      </c>
      <c r="KG189">
        <v>31.6636</v>
      </c>
      <c r="KH189">
        <v>1292.35</v>
      </c>
      <c r="KI189">
        <v>34.6858</v>
      </c>
      <c r="KJ189">
        <v>94.9105</v>
      </c>
      <c r="KK189">
        <v>92.1392</v>
      </c>
    </row>
    <row r="190" spans="1:297">
      <c r="A190">
        <v>174</v>
      </c>
      <c r="B190">
        <v>1761410382.1</v>
      </c>
      <c r="C190">
        <v>2201.09999990463</v>
      </c>
      <c r="D190" t="s">
        <v>791</v>
      </c>
      <c r="E190" t="s">
        <v>792</v>
      </c>
      <c r="F190">
        <v>5</v>
      </c>
      <c r="G190" t="s">
        <v>638</v>
      </c>
      <c r="H190" t="s">
        <v>436</v>
      </c>
      <c r="I190">
        <v>1761410373.94615</v>
      </c>
      <c r="J190">
        <f>(K190)/1000</f>
        <v>0</v>
      </c>
      <c r="K190">
        <f>IF(DP190, AN190, AH190)</f>
        <v>0</v>
      </c>
      <c r="L190">
        <f>IF(DP190, AI190, AG190)</f>
        <v>0</v>
      </c>
      <c r="M190">
        <f>DR190 - IF(AU190&gt;1, L190*DL190*100.0/(AW190), 0)</f>
        <v>0</v>
      </c>
      <c r="N190">
        <f>((T190-J190/2)*M190-L190)/(T190+J190/2)</f>
        <v>0</v>
      </c>
      <c r="O190">
        <f>N190*(DY190+DZ190)/1000.0</f>
        <v>0</v>
      </c>
      <c r="P190">
        <f>(DR190 - IF(AU190&gt;1, L190*DL190*100.0/(AW190), 0))*(DY190+DZ190)/1000.0</f>
        <v>0</v>
      </c>
      <c r="Q190">
        <f>2.0/((1/S190-1/R190)+SIGN(S190)*SQRT((1/S190-1/R190)*(1/S190-1/R190) + 4*DM190/((DM190+1)*(DM190+1))*(2*1/S190*1/R190-1/R190*1/R190)))</f>
        <v>0</v>
      </c>
      <c r="R190">
        <f>IF(LEFT(DN190,1)&lt;&gt;"0",IF(LEFT(DN190,1)="1",3.0,DO190),$D$5+$E$5*(EF190*DY190/($K$5*1000))+$F$5*(EF190*DY190/($K$5*1000))*MAX(MIN(DL190,$J$5),$I$5)*MAX(MIN(DL190,$J$5),$I$5)+$G$5*MAX(MIN(DL190,$J$5),$I$5)*(EF190*DY190/($K$5*1000))+$H$5*(EF190*DY190/($K$5*1000))*(EF190*DY190/($K$5*1000)))</f>
        <v>0</v>
      </c>
      <c r="S190">
        <f>J190*(1000-(1000*0.61365*exp(17.502*W190/(240.97+W190))/(DY190+DZ190)+DT190)/2)/(1000*0.61365*exp(17.502*W190/(240.97+W190))/(DY190+DZ190)-DT190)</f>
        <v>0</v>
      </c>
      <c r="T190">
        <f>1/((DM190+1)/(Q190/1.6)+1/(R190/1.37)) + DM190/((DM190+1)/(Q190/1.6) + DM190/(R190/1.37))</f>
        <v>0</v>
      </c>
      <c r="U190">
        <f>(DH190*DK190)</f>
        <v>0</v>
      </c>
      <c r="V190">
        <f>(EA190+(U190+2*0.95*5.67E-8*(((EA190+$B$7)+273)^4-(EA190+273)^4)-44100*J190)/(1.84*29.3*R190+8*0.95*5.67E-8*(EA190+273)^3))</f>
        <v>0</v>
      </c>
      <c r="W190">
        <f>($C$7*EB190+$D$7*EC190+$E$7*V190)</f>
        <v>0</v>
      </c>
      <c r="X190">
        <f>0.61365*exp(17.502*W190/(240.97+W190))</f>
        <v>0</v>
      </c>
      <c r="Y190">
        <f>(Z190/AA190*100)</f>
        <v>0</v>
      </c>
      <c r="Z190">
        <f>DT190*(DY190+DZ190)/1000</f>
        <v>0</v>
      </c>
      <c r="AA190">
        <f>0.61365*exp(17.502*EA190/(240.97+EA190))</f>
        <v>0</v>
      </c>
      <c r="AB190">
        <f>(X190-DT190*(DY190+DZ190)/1000)</f>
        <v>0</v>
      </c>
      <c r="AC190">
        <f>(-J190*44100)</f>
        <v>0</v>
      </c>
      <c r="AD190">
        <f>2*29.3*R190*0.92*(EA190-W190)</f>
        <v>0</v>
      </c>
      <c r="AE190">
        <f>2*0.95*5.67E-8*(((EA190+$B$7)+273)^4-(W190+273)^4)</f>
        <v>0</v>
      </c>
      <c r="AF190">
        <f>U190+AE190+AC190+AD190</f>
        <v>0</v>
      </c>
      <c r="AG190">
        <f>DX190*AU190*(DS190-DR190*(1000-AU190*DU190)/(1000-AU190*DT190))/(100*DL190)</f>
        <v>0</v>
      </c>
      <c r="AH190">
        <f>1000*DX190*AU190*(DT190-DU190)/(100*DL190*(1000-AU190*DT190))</f>
        <v>0</v>
      </c>
      <c r="AI190">
        <f>(AJ190 - AK190 - DY190*1E3/(8.314*(EA190+273.15)) * AM190/DX190 * AL190) * DX190/(100*DL190) * (1000 - DU190)/1000</f>
        <v>0</v>
      </c>
      <c r="AJ190">
        <v>1308.45855014979</v>
      </c>
      <c r="AK190">
        <v>1266.77721212121</v>
      </c>
      <c r="AL190">
        <v>3.33751506406478</v>
      </c>
      <c r="AM190">
        <v>64.8317152788884</v>
      </c>
      <c r="AN190">
        <f>(AP190 - AO190 + DY190*1E3/(8.314*(EA190+273.15)) * AR190/DX190 * AQ190) * DX190/(100*DL190) * 1000/(1000 - AP190)</f>
        <v>0</v>
      </c>
      <c r="AO190">
        <v>25.4053275889288</v>
      </c>
      <c r="AP190">
        <v>33.77878</v>
      </c>
      <c r="AQ190">
        <v>-0.00737115834673041</v>
      </c>
      <c r="AR190">
        <v>110.920641210874</v>
      </c>
      <c r="AS190">
        <v>0</v>
      </c>
      <c r="AT190">
        <v>0</v>
      </c>
      <c r="AU190">
        <f>IF(AS190*$H$13&gt;=AW190,1.0,(AW190/(AW190-AS190*$H$13)))</f>
        <v>0</v>
      </c>
      <c r="AV190">
        <f>(AU190-1)*100</f>
        <v>0</v>
      </c>
      <c r="AW190">
        <f>MAX(0,($B$13+$C$13*EF190)/(1+$D$13*EF190)*DY190/(EA190+273)*$E$13)</f>
        <v>0</v>
      </c>
      <c r="AX190" t="s">
        <v>437</v>
      </c>
      <c r="AY190" t="s">
        <v>437</v>
      </c>
      <c r="AZ190">
        <v>0</v>
      </c>
      <c r="BA190">
        <v>0</v>
      </c>
      <c r="BB190">
        <f>1-AZ190/BA190</f>
        <v>0</v>
      </c>
      <c r="BC190">
        <v>0</v>
      </c>
      <c r="BD190" t="s">
        <v>437</v>
      </c>
      <c r="BE190" t="s">
        <v>437</v>
      </c>
      <c r="BF190">
        <v>0</v>
      </c>
      <c r="BG190">
        <v>0</v>
      </c>
      <c r="BH190">
        <f>1-BF190/BG190</f>
        <v>0</v>
      </c>
      <c r="BI190">
        <v>0.5</v>
      </c>
      <c r="BJ190">
        <f>DI190</f>
        <v>0</v>
      </c>
      <c r="BK190">
        <f>L190</f>
        <v>0</v>
      </c>
      <c r="BL190">
        <f>BH190*BI190*BJ190</f>
        <v>0</v>
      </c>
      <c r="BM190">
        <f>(BK190-BC190)/BJ190</f>
        <v>0</v>
      </c>
      <c r="BN190">
        <f>(BA190-BG190)/BG190</f>
        <v>0</v>
      </c>
      <c r="BO190">
        <f>AZ190/(BB190+AZ190/BG190)</f>
        <v>0</v>
      </c>
      <c r="BP190" t="s">
        <v>437</v>
      </c>
      <c r="BQ190">
        <v>0</v>
      </c>
      <c r="BR190">
        <f>IF(BQ190&lt;&gt;0, BQ190, BO190)</f>
        <v>0</v>
      </c>
      <c r="BS190">
        <f>1-BR190/BG190</f>
        <v>0</v>
      </c>
      <c r="BT190">
        <f>(BG190-BF190)/(BG190-BR190)</f>
        <v>0</v>
      </c>
      <c r="BU190">
        <f>(BA190-BG190)/(BA190-BR190)</f>
        <v>0</v>
      </c>
      <c r="BV190">
        <f>(BG190-BF190)/(BG190-AZ190)</f>
        <v>0</v>
      </c>
      <c r="BW190">
        <f>(BA190-BG190)/(BA190-AZ190)</f>
        <v>0</v>
      </c>
      <c r="BX190">
        <f>(BT190*BR190/BF190)</f>
        <v>0</v>
      </c>
      <c r="BY190">
        <f>(1-BX190)</f>
        <v>0</v>
      </c>
      <c r="DH190">
        <f>$B$11*EG190+$C$11*EH190+$F$11*ES190*(1-EV190)</f>
        <v>0</v>
      </c>
      <c r="DI190">
        <f>DH190*DJ190</f>
        <v>0</v>
      </c>
      <c r="DJ190">
        <f>($B$11*$D$9+$C$11*$D$9+$F$11*((FF190+EX190)/MAX(FF190+EX190+FG190, 0.1)*$I$9+FG190/MAX(FF190+EX190+FG190, 0.1)*$J$9))/($B$11+$C$11+$F$11)</f>
        <v>0</v>
      </c>
      <c r="DK190">
        <f>($B$11*$K$9+$C$11*$K$9+$F$11*((FF190+EX190)/MAX(FF190+EX190+FG190, 0.1)*$P$9+FG190/MAX(FF190+EX190+FG190, 0.1)*$Q$9))/($B$11+$C$11+$F$11)</f>
        <v>0</v>
      </c>
      <c r="DL190">
        <v>6</v>
      </c>
      <c r="DM190">
        <v>0.5</v>
      </c>
      <c r="DN190" t="s">
        <v>438</v>
      </c>
      <c r="DO190">
        <v>2</v>
      </c>
      <c r="DP190" t="b">
        <v>1</v>
      </c>
      <c r="DQ190">
        <v>1761410373.94615</v>
      </c>
      <c r="DR190">
        <v>1200.16846153846</v>
      </c>
      <c r="DS190">
        <v>1259.52153846154</v>
      </c>
      <c r="DT190">
        <v>33.8246076923077</v>
      </c>
      <c r="DU190">
        <v>25.4027307692308</v>
      </c>
      <c r="DV190">
        <v>1199.07153846154</v>
      </c>
      <c r="DW190">
        <v>33.5094076923077</v>
      </c>
      <c r="DX190">
        <v>500.031076923077</v>
      </c>
      <c r="DY190">
        <v>90.3104461538462</v>
      </c>
      <c r="DZ190">
        <v>0.0362136846153846</v>
      </c>
      <c r="EA190">
        <v>36.7966615384615</v>
      </c>
      <c r="EB190">
        <v>36.0114076923077</v>
      </c>
      <c r="EC190">
        <v>999.9</v>
      </c>
      <c r="ED190">
        <v>0</v>
      </c>
      <c r="EE190">
        <v>0</v>
      </c>
      <c r="EF190">
        <v>9981.68076923077</v>
      </c>
      <c r="EG190">
        <v>0</v>
      </c>
      <c r="EH190">
        <v>1225.24846153846</v>
      </c>
      <c r="EI190">
        <v>-59.3504076923077</v>
      </c>
      <c r="EJ190">
        <v>1242.18769230769</v>
      </c>
      <c r="EK190">
        <v>1292.35</v>
      </c>
      <c r="EL190">
        <v>8.42185692307692</v>
      </c>
      <c r="EM190">
        <v>1259.52153846154</v>
      </c>
      <c r="EN190">
        <v>25.4027307692308</v>
      </c>
      <c r="EO190">
        <v>3.05471384615385</v>
      </c>
      <c r="EP190">
        <v>2.29413230769231</v>
      </c>
      <c r="EQ190">
        <v>24.3291769230769</v>
      </c>
      <c r="ER190">
        <v>19.6352538461538</v>
      </c>
      <c r="ES190">
        <v>1200.00846153846</v>
      </c>
      <c r="ET190">
        <v>0.966996769230769</v>
      </c>
      <c r="EU190">
        <v>0.0330033230769231</v>
      </c>
      <c r="EV190">
        <v>0</v>
      </c>
      <c r="EW190">
        <v>1415.38</v>
      </c>
      <c r="EX190">
        <v>5.00059</v>
      </c>
      <c r="EY190">
        <v>17370.8230769231</v>
      </c>
      <c r="EZ190">
        <v>10358.7692307692</v>
      </c>
      <c r="FA190">
        <v>50.1966923076923</v>
      </c>
      <c r="FB190">
        <v>51.812</v>
      </c>
      <c r="FC190">
        <v>50.3410769230769</v>
      </c>
      <c r="FD190">
        <v>51.562</v>
      </c>
      <c r="FE190">
        <v>51.3845384615385</v>
      </c>
      <c r="FF190">
        <v>1155.56846153846</v>
      </c>
      <c r="FG190">
        <v>39.44</v>
      </c>
      <c r="FH190">
        <v>0</v>
      </c>
      <c r="FI190">
        <v>1761410341.9</v>
      </c>
      <c r="FJ190">
        <v>0</v>
      </c>
      <c r="FK190">
        <v>1415.31</v>
      </c>
      <c r="FL190">
        <v>-3.05538460274093</v>
      </c>
      <c r="FM190">
        <v>-35.5769230769631</v>
      </c>
      <c r="FN190">
        <v>17370.088</v>
      </c>
      <c r="FO190">
        <v>15</v>
      </c>
      <c r="FP190">
        <v>0</v>
      </c>
      <c r="FQ190" t="s">
        <v>439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-59.3425</v>
      </c>
      <c r="GD190">
        <v>-0.41815939849619</v>
      </c>
      <c r="GE190">
        <v>0.597555858476846</v>
      </c>
      <c r="GF190">
        <v>1</v>
      </c>
      <c r="GG190">
        <v>1415.49264705882</v>
      </c>
      <c r="GH190">
        <v>-3.5772345364531</v>
      </c>
      <c r="GI190">
        <v>0.416309477810532</v>
      </c>
      <c r="GJ190">
        <v>-1</v>
      </c>
      <c r="GK190">
        <v>8.4386195</v>
      </c>
      <c r="GL190">
        <v>-0.416805563909777</v>
      </c>
      <c r="GM190">
        <v>0.040130396269536</v>
      </c>
      <c r="GN190">
        <v>0</v>
      </c>
      <c r="GO190">
        <v>1</v>
      </c>
      <c r="GP190">
        <v>2</v>
      </c>
      <c r="GQ190" t="s">
        <v>446</v>
      </c>
      <c r="GR190">
        <v>3.13019</v>
      </c>
      <c r="GS190">
        <v>2.71424</v>
      </c>
      <c r="GT190">
        <v>0.183703</v>
      </c>
      <c r="GU190">
        <v>0.189172</v>
      </c>
      <c r="GV190">
        <v>0.127986</v>
      </c>
      <c r="GW190">
        <v>0.104865</v>
      </c>
      <c r="GX190">
        <v>30069.5</v>
      </c>
      <c r="GY190">
        <v>31769.8</v>
      </c>
      <c r="GZ190">
        <v>33400.2</v>
      </c>
      <c r="HA190">
        <v>35551.1</v>
      </c>
      <c r="HB190">
        <v>41361.2</v>
      </c>
      <c r="HC190">
        <v>45784.1</v>
      </c>
      <c r="HD190">
        <v>52279.8</v>
      </c>
      <c r="HE190">
        <v>56897.2</v>
      </c>
      <c r="HF190">
        <v>1.81187</v>
      </c>
      <c r="HG190">
        <v>1.67395</v>
      </c>
      <c r="HH190">
        <v>-0.0114143</v>
      </c>
      <c r="HI190">
        <v>0</v>
      </c>
      <c r="HJ190">
        <v>36.1996</v>
      </c>
      <c r="HK190">
        <v>999.9</v>
      </c>
      <c r="HL190">
        <v>58.802</v>
      </c>
      <c r="HM190">
        <v>28.903</v>
      </c>
      <c r="HN190">
        <v>26.0425</v>
      </c>
      <c r="HO190">
        <v>55.9491</v>
      </c>
      <c r="HP190">
        <v>43.3574</v>
      </c>
      <c r="HQ190">
        <v>1</v>
      </c>
      <c r="HR190">
        <v>1.11599</v>
      </c>
      <c r="HS190">
        <v>3.70713</v>
      </c>
      <c r="HT190">
        <v>20.0957</v>
      </c>
      <c r="HU190">
        <v>5.18974</v>
      </c>
      <c r="HV190">
        <v>12.0099</v>
      </c>
      <c r="HW190">
        <v>4.9726</v>
      </c>
      <c r="HX190">
        <v>3.2949</v>
      </c>
      <c r="HY190">
        <v>9999</v>
      </c>
      <c r="HZ190">
        <v>9999</v>
      </c>
      <c r="IA190">
        <v>999.9</v>
      </c>
      <c r="IB190">
        <v>9999</v>
      </c>
      <c r="IC190">
        <v>1.86324</v>
      </c>
      <c r="ID190">
        <v>1.86812</v>
      </c>
      <c r="IE190">
        <v>1.86783</v>
      </c>
      <c r="IF190">
        <v>1.86904</v>
      </c>
      <c r="IG190">
        <v>1.86981</v>
      </c>
      <c r="IH190">
        <v>1.86594</v>
      </c>
      <c r="II190">
        <v>1.86703</v>
      </c>
      <c r="IJ190">
        <v>1.86834</v>
      </c>
      <c r="IK190">
        <v>5</v>
      </c>
      <c r="IL190">
        <v>0</v>
      </c>
      <c r="IM190">
        <v>0</v>
      </c>
      <c r="IN190">
        <v>0</v>
      </c>
      <c r="IO190" t="s">
        <v>441</v>
      </c>
      <c r="IP190" t="s">
        <v>442</v>
      </c>
      <c r="IQ190" t="s">
        <v>443</v>
      </c>
      <c r="IR190" t="s">
        <v>443</v>
      </c>
      <c r="IS190" t="s">
        <v>443</v>
      </c>
      <c r="IT190" t="s">
        <v>443</v>
      </c>
      <c r="IU190">
        <v>0</v>
      </c>
      <c r="IV190">
        <v>100</v>
      </c>
      <c r="IW190">
        <v>100</v>
      </c>
      <c r="IX190">
        <v>1.09</v>
      </c>
      <c r="IY190">
        <v>0.3152</v>
      </c>
      <c r="IZ190">
        <v>1.09748391826392</v>
      </c>
      <c r="JA190">
        <v>0</v>
      </c>
      <c r="JB190">
        <v>0</v>
      </c>
      <c r="JC190">
        <v>0</v>
      </c>
      <c r="JD190">
        <v>0.315191680746845</v>
      </c>
      <c r="JE190">
        <v>0</v>
      </c>
      <c r="JF190">
        <v>0</v>
      </c>
      <c r="JG190">
        <v>0</v>
      </c>
      <c r="JH190">
        <v>5</v>
      </c>
      <c r="JI190">
        <v>2273</v>
      </c>
      <c r="JJ190">
        <v>0</v>
      </c>
      <c r="JK190">
        <v>25</v>
      </c>
      <c r="JL190">
        <v>29356839.7</v>
      </c>
      <c r="JM190">
        <v>29356839.7</v>
      </c>
      <c r="JN190">
        <v>2.51587</v>
      </c>
      <c r="JO190">
        <v>2.59277</v>
      </c>
      <c r="JP190">
        <v>1.54785</v>
      </c>
      <c r="JQ190">
        <v>2.32178</v>
      </c>
      <c r="JR190">
        <v>1.64551</v>
      </c>
      <c r="JS190">
        <v>2.37671</v>
      </c>
      <c r="JT190">
        <v>33.1099</v>
      </c>
      <c r="JU190">
        <v>24.1926</v>
      </c>
      <c r="JV190">
        <v>18</v>
      </c>
      <c r="JW190">
        <v>502.631</v>
      </c>
      <c r="JX190">
        <v>406.319</v>
      </c>
      <c r="JY190">
        <v>31.6562</v>
      </c>
      <c r="JZ190">
        <v>40.5851</v>
      </c>
      <c r="KA190">
        <v>30.0013</v>
      </c>
      <c r="KB190">
        <v>40.1609</v>
      </c>
      <c r="KC190">
        <v>40.0504</v>
      </c>
      <c r="KD190">
        <v>50.4397</v>
      </c>
      <c r="KE190">
        <v>0</v>
      </c>
      <c r="KF190">
        <v>100</v>
      </c>
      <c r="KG190">
        <v>31.6519</v>
      </c>
      <c r="KH190">
        <v>1305.88</v>
      </c>
      <c r="KI190">
        <v>34.6858</v>
      </c>
      <c r="KJ190">
        <v>94.9089</v>
      </c>
      <c r="KK190">
        <v>92.1369</v>
      </c>
    </row>
    <row r="191" spans="1:297">
      <c r="A191">
        <v>175</v>
      </c>
      <c r="B191">
        <v>1761410387.1</v>
      </c>
      <c r="C191">
        <v>2206.09999990463</v>
      </c>
      <c r="D191" t="s">
        <v>793</v>
      </c>
      <c r="E191" t="s">
        <v>794</v>
      </c>
      <c r="F191">
        <v>5</v>
      </c>
      <c r="G191" t="s">
        <v>638</v>
      </c>
      <c r="H191" t="s">
        <v>436</v>
      </c>
      <c r="I191">
        <v>1761410378.94615</v>
      </c>
      <c r="J191">
        <f>(K191)/1000</f>
        <v>0</v>
      </c>
      <c r="K191">
        <f>IF(DP191, AN191, AH191)</f>
        <v>0</v>
      </c>
      <c r="L191">
        <f>IF(DP191, AI191, AG191)</f>
        <v>0</v>
      </c>
      <c r="M191">
        <f>DR191 - IF(AU191&gt;1, L191*DL191*100.0/(AW191), 0)</f>
        <v>0</v>
      </c>
      <c r="N191">
        <f>((T191-J191/2)*M191-L191)/(T191+J191/2)</f>
        <v>0</v>
      </c>
      <c r="O191">
        <f>N191*(DY191+DZ191)/1000.0</f>
        <v>0</v>
      </c>
      <c r="P191">
        <f>(DR191 - IF(AU191&gt;1, L191*DL191*100.0/(AW191), 0))*(DY191+DZ191)/1000.0</f>
        <v>0</v>
      </c>
      <c r="Q191">
        <f>2.0/((1/S191-1/R191)+SIGN(S191)*SQRT((1/S191-1/R191)*(1/S191-1/R191) + 4*DM191/((DM191+1)*(DM191+1))*(2*1/S191*1/R191-1/R191*1/R191)))</f>
        <v>0</v>
      </c>
      <c r="R191">
        <f>IF(LEFT(DN191,1)&lt;&gt;"0",IF(LEFT(DN191,1)="1",3.0,DO191),$D$5+$E$5*(EF191*DY191/($K$5*1000))+$F$5*(EF191*DY191/($K$5*1000))*MAX(MIN(DL191,$J$5),$I$5)*MAX(MIN(DL191,$J$5),$I$5)+$G$5*MAX(MIN(DL191,$J$5),$I$5)*(EF191*DY191/($K$5*1000))+$H$5*(EF191*DY191/($K$5*1000))*(EF191*DY191/($K$5*1000)))</f>
        <v>0</v>
      </c>
      <c r="S191">
        <f>J191*(1000-(1000*0.61365*exp(17.502*W191/(240.97+W191))/(DY191+DZ191)+DT191)/2)/(1000*0.61365*exp(17.502*W191/(240.97+W191))/(DY191+DZ191)-DT191)</f>
        <v>0</v>
      </c>
      <c r="T191">
        <f>1/((DM191+1)/(Q191/1.6)+1/(R191/1.37)) + DM191/((DM191+1)/(Q191/1.6) + DM191/(R191/1.37))</f>
        <v>0</v>
      </c>
      <c r="U191">
        <f>(DH191*DK191)</f>
        <v>0</v>
      </c>
      <c r="V191">
        <f>(EA191+(U191+2*0.95*5.67E-8*(((EA191+$B$7)+273)^4-(EA191+273)^4)-44100*J191)/(1.84*29.3*R191+8*0.95*5.67E-8*(EA191+273)^3))</f>
        <v>0</v>
      </c>
      <c r="W191">
        <f>($C$7*EB191+$D$7*EC191+$E$7*V191)</f>
        <v>0</v>
      </c>
      <c r="X191">
        <f>0.61365*exp(17.502*W191/(240.97+W191))</f>
        <v>0</v>
      </c>
      <c r="Y191">
        <f>(Z191/AA191*100)</f>
        <v>0</v>
      </c>
      <c r="Z191">
        <f>DT191*(DY191+DZ191)/1000</f>
        <v>0</v>
      </c>
      <c r="AA191">
        <f>0.61365*exp(17.502*EA191/(240.97+EA191))</f>
        <v>0</v>
      </c>
      <c r="AB191">
        <f>(X191-DT191*(DY191+DZ191)/1000)</f>
        <v>0</v>
      </c>
      <c r="AC191">
        <f>(-J191*44100)</f>
        <v>0</v>
      </c>
      <c r="AD191">
        <f>2*29.3*R191*0.92*(EA191-W191)</f>
        <v>0</v>
      </c>
      <c r="AE191">
        <f>2*0.95*5.67E-8*(((EA191+$B$7)+273)^4-(W191+273)^4)</f>
        <v>0</v>
      </c>
      <c r="AF191">
        <f>U191+AE191+AC191+AD191</f>
        <v>0</v>
      </c>
      <c r="AG191">
        <f>DX191*AU191*(DS191-DR191*(1000-AU191*DU191)/(1000-AU191*DT191))/(100*DL191)</f>
        <v>0</v>
      </c>
      <c r="AH191">
        <f>1000*DX191*AU191*(DT191-DU191)/(100*DL191*(1000-AU191*DT191))</f>
        <v>0</v>
      </c>
      <c r="AI191">
        <f>(AJ191 - AK191 - DY191*1E3/(8.314*(EA191+273.15)) * AM191/DX191 * AL191) * DX191/(100*DL191) * (1000 - DU191)/1000</f>
        <v>0</v>
      </c>
      <c r="AJ191">
        <v>1326.45272993385</v>
      </c>
      <c r="AK191">
        <v>1284.18206060606</v>
      </c>
      <c r="AL191">
        <v>3.48447056864421</v>
      </c>
      <c r="AM191">
        <v>64.8317152788884</v>
      </c>
      <c r="AN191">
        <f>(AP191 - AO191 + DY191*1E3/(8.314*(EA191+273.15)) * AR191/DX191 * AQ191) * DX191/(100*DL191) * 1000/(1000 - AP191)</f>
        <v>0</v>
      </c>
      <c r="AO191">
        <v>25.4075921705756</v>
      </c>
      <c r="AP191">
        <v>33.7507727272727</v>
      </c>
      <c r="AQ191">
        <v>-0.00557950554619011</v>
      </c>
      <c r="AR191">
        <v>110.920641210874</v>
      </c>
      <c r="AS191">
        <v>0</v>
      </c>
      <c r="AT191">
        <v>0</v>
      </c>
      <c r="AU191">
        <f>IF(AS191*$H$13&gt;=AW191,1.0,(AW191/(AW191-AS191*$H$13)))</f>
        <v>0</v>
      </c>
      <c r="AV191">
        <f>(AU191-1)*100</f>
        <v>0</v>
      </c>
      <c r="AW191">
        <f>MAX(0,($B$13+$C$13*EF191)/(1+$D$13*EF191)*DY191/(EA191+273)*$E$13)</f>
        <v>0</v>
      </c>
      <c r="AX191" t="s">
        <v>437</v>
      </c>
      <c r="AY191" t="s">
        <v>437</v>
      </c>
      <c r="AZ191">
        <v>0</v>
      </c>
      <c r="BA191">
        <v>0</v>
      </c>
      <c r="BB191">
        <f>1-AZ191/BA191</f>
        <v>0</v>
      </c>
      <c r="BC191">
        <v>0</v>
      </c>
      <c r="BD191" t="s">
        <v>437</v>
      </c>
      <c r="BE191" t="s">
        <v>437</v>
      </c>
      <c r="BF191">
        <v>0</v>
      </c>
      <c r="BG191">
        <v>0</v>
      </c>
      <c r="BH191">
        <f>1-BF191/BG191</f>
        <v>0</v>
      </c>
      <c r="BI191">
        <v>0.5</v>
      </c>
      <c r="BJ191">
        <f>DI191</f>
        <v>0</v>
      </c>
      <c r="BK191">
        <f>L191</f>
        <v>0</v>
      </c>
      <c r="BL191">
        <f>BH191*BI191*BJ191</f>
        <v>0</v>
      </c>
      <c r="BM191">
        <f>(BK191-BC191)/BJ191</f>
        <v>0</v>
      </c>
      <c r="BN191">
        <f>(BA191-BG191)/BG191</f>
        <v>0</v>
      </c>
      <c r="BO191">
        <f>AZ191/(BB191+AZ191/BG191)</f>
        <v>0</v>
      </c>
      <c r="BP191" t="s">
        <v>437</v>
      </c>
      <c r="BQ191">
        <v>0</v>
      </c>
      <c r="BR191">
        <f>IF(BQ191&lt;&gt;0, BQ191, BO191)</f>
        <v>0</v>
      </c>
      <c r="BS191">
        <f>1-BR191/BG191</f>
        <v>0</v>
      </c>
      <c r="BT191">
        <f>(BG191-BF191)/(BG191-BR191)</f>
        <v>0</v>
      </c>
      <c r="BU191">
        <f>(BA191-BG191)/(BA191-BR191)</f>
        <v>0</v>
      </c>
      <c r="BV191">
        <f>(BG191-BF191)/(BG191-AZ191)</f>
        <v>0</v>
      </c>
      <c r="BW191">
        <f>(BA191-BG191)/(BA191-AZ191)</f>
        <v>0</v>
      </c>
      <c r="BX191">
        <f>(BT191*BR191/BF191)</f>
        <v>0</v>
      </c>
      <c r="BY191">
        <f>(1-BX191)</f>
        <v>0</v>
      </c>
      <c r="DH191">
        <f>$B$11*EG191+$C$11*EH191+$F$11*ES191*(1-EV191)</f>
        <v>0</v>
      </c>
      <c r="DI191">
        <f>DH191*DJ191</f>
        <v>0</v>
      </c>
      <c r="DJ191">
        <f>($B$11*$D$9+$C$11*$D$9+$F$11*((FF191+EX191)/MAX(FF191+EX191+FG191, 0.1)*$I$9+FG191/MAX(FF191+EX191+FG191, 0.1)*$J$9))/($B$11+$C$11+$F$11)</f>
        <v>0</v>
      </c>
      <c r="DK191">
        <f>($B$11*$K$9+$C$11*$K$9+$F$11*((FF191+EX191)/MAX(FF191+EX191+FG191, 0.1)*$P$9+FG191/MAX(FF191+EX191+FG191, 0.1)*$Q$9))/($B$11+$C$11+$F$11)</f>
        <v>0</v>
      </c>
      <c r="DL191">
        <v>6</v>
      </c>
      <c r="DM191">
        <v>0.5</v>
      </c>
      <c r="DN191" t="s">
        <v>438</v>
      </c>
      <c r="DO191">
        <v>2</v>
      </c>
      <c r="DP191" t="b">
        <v>1</v>
      </c>
      <c r="DQ191">
        <v>1761410378.94615</v>
      </c>
      <c r="DR191">
        <v>1216.93461538462</v>
      </c>
      <c r="DS191">
        <v>1276.62384615385</v>
      </c>
      <c r="DT191">
        <v>33.7936384615385</v>
      </c>
      <c r="DU191">
        <v>25.4048461538462</v>
      </c>
      <c r="DV191">
        <v>1215.83615384615</v>
      </c>
      <c r="DW191">
        <v>33.4784384615385</v>
      </c>
      <c r="DX191">
        <v>499.991769230769</v>
      </c>
      <c r="DY191">
        <v>90.3086692307692</v>
      </c>
      <c r="DZ191">
        <v>0.0364729846153846</v>
      </c>
      <c r="EA191">
        <v>36.7920923076923</v>
      </c>
      <c r="EB191">
        <v>36.0138384615385</v>
      </c>
      <c r="EC191">
        <v>999.9</v>
      </c>
      <c r="ED191">
        <v>0</v>
      </c>
      <c r="EE191">
        <v>0</v>
      </c>
      <c r="EF191">
        <v>9980.86461538461</v>
      </c>
      <c r="EG191">
        <v>0</v>
      </c>
      <c r="EH191">
        <v>1225.21384615385</v>
      </c>
      <c r="EI191">
        <v>-59.6876538461539</v>
      </c>
      <c r="EJ191">
        <v>1259.49923076923</v>
      </c>
      <c r="EK191">
        <v>1309.90230769231</v>
      </c>
      <c r="EL191">
        <v>8.38876923076923</v>
      </c>
      <c r="EM191">
        <v>1276.62384615385</v>
      </c>
      <c r="EN191">
        <v>25.4048461538462</v>
      </c>
      <c r="EO191">
        <v>3.05185692307692</v>
      </c>
      <c r="EP191">
        <v>2.29427846153846</v>
      </c>
      <c r="EQ191">
        <v>24.3135692307692</v>
      </c>
      <c r="ER191">
        <v>19.6362846153846</v>
      </c>
      <c r="ES191">
        <v>1199.98153846154</v>
      </c>
      <c r="ET191">
        <v>0.966996</v>
      </c>
      <c r="EU191">
        <v>0.0330040153846154</v>
      </c>
      <c r="EV191">
        <v>0</v>
      </c>
      <c r="EW191">
        <v>1415.01923076923</v>
      </c>
      <c r="EX191">
        <v>5.00059</v>
      </c>
      <c r="EY191">
        <v>17367.2076923077</v>
      </c>
      <c r="EZ191">
        <v>10358.5384615385</v>
      </c>
      <c r="FA191">
        <v>50.2112307692308</v>
      </c>
      <c r="FB191">
        <v>51.812</v>
      </c>
      <c r="FC191">
        <v>50.3556153846154</v>
      </c>
      <c r="FD191">
        <v>51.562</v>
      </c>
      <c r="FE191">
        <v>51.4036153846154</v>
      </c>
      <c r="FF191">
        <v>1155.54153846154</v>
      </c>
      <c r="FG191">
        <v>39.44</v>
      </c>
      <c r="FH191">
        <v>0</v>
      </c>
      <c r="FI191">
        <v>1761410347.3</v>
      </c>
      <c r="FJ191">
        <v>0</v>
      </c>
      <c r="FK191">
        <v>1414.99115384615</v>
      </c>
      <c r="FL191">
        <v>-3.21948717874904</v>
      </c>
      <c r="FM191">
        <v>-35.299145392177</v>
      </c>
      <c r="FN191">
        <v>17366.9115384615</v>
      </c>
      <c r="FO191">
        <v>15</v>
      </c>
      <c r="FP191">
        <v>0</v>
      </c>
      <c r="FQ191" t="s">
        <v>439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-59.4899238095238</v>
      </c>
      <c r="GD191">
        <v>-2.20096363636366</v>
      </c>
      <c r="GE191">
        <v>0.627892091809506</v>
      </c>
      <c r="GF191">
        <v>0</v>
      </c>
      <c r="GG191">
        <v>1415.19911764706</v>
      </c>
      <c r="GH191">
        <v>-3.49931245219614</v>
      </c>
      <c r="GI191">
        <v>0.408370993720313</v>
      </c>
      <c r="GJ191">
        <v>-1</v>
      </c>
      <c r="GK191">
        <v>8.40802523809524</v>
      </c>
      <c r="GL191">
        <v>-0.397592727272725</v>
      </c>
      <c r="GM191">
        <v>0.0401864194804362</v>
      </c>
      <c r="GN191">
        <v>0</v>
      </c>
      <c r="GO191">
        <v>0</v>
      </c>
      <c r="GP191">
        <v>2</v>
      </c>
      <c r="GQ191" t="s">
        <v>473</v>
      </c>
      <c r="GR191">
        <v>3.13028</v>
      </c>
      <c r="GS191">
        <v>2.71418</v>
      </c>
      <c r="GT191">
        <v>0.185281</v>
      </c>
      <c r="GU191">
        <v>0.190643</v>
      </c>
      <c r="GV191">
        <v>0.127899</v>
      </c>
      <c r="GW191">
        <v>0.104868</v>
      </c>
      <c r="GX191">
        <v>30010.6</v>
      </c>
      <c r="GY191">
        <v>31711</v>
      </c>
      <c r="GZ191">
        <v>33399.6</v>
      </c>
      <c r="HA191">
        <v>35550.3</v>
      </c>
      <c r="HB191">
        <v>41365.1</v>
      </c>
      <c r="HC191">
        <v>45782.8</v>
      </c>
      <c r="HD191">
        <v>52279.4</v>
      </c>
      <c r="HE191">
        <v>56895.6</v>
      </c>
      <c r="HF191">
        <v>1.81183</v>
      </c>
      <c r="HG191">
        <v>1.67353</v>
      </c>
      <c r="HH191">
        <v>-0.0110306</v>
      </c>
      <c r="HI191">
        <v>0</v>
      </c>
      <c r="HJ191">
        <v>36.1979</v>
      </c>
      <c r="HK191">
        <v>999.9</v>
      </c>
      <c r="HL191">
        <v>58.802</v>
      </c>
      <c r="HM191">
        <v>28.903</v>
      </c>
      <c r="HN191">
        <v>26.0411</v>
      </c>
      <c r="HO191">
        <v>56.2591</v>
      </c>
      <c r="HP191">
        <v>43.3574</v>
      </c>
      <c r="HQ191">
        <v>1</v>
      </c>
      <c r="HR191">
        <v>1.11732</v>
      </c>
      <c r="HS191">
        <v>3.73271</v>
      </c>
      <c r="HT191">
        <v>20.0949</v>
      </c>
      <c r="HU191">
        <v>5.19033</v>
      </c>
      <c r="HV191">
        <v>12.0099</v>
      </c>
      <c r="HW191">
        <v>4.97275</v>
      </c>
      <c r="HX191">
        <v>3.29497</v>
      </c>
      <c r="HY191">
        <v>9999</v>
      </c>
      <c r="HZ191">
        <v>9999</v>
      </c>
      <c r="IA191">
        <v>999.9</v>
      </c>
      <c r="IB191">
        <v>9999</v>
      </c>
      <c r="IC191">
        <v>1.86323</v>
      </c>
      <c r="ID191">
        <v>1.86813</v>
      </c>
      <c r="IE191">
        <v>1.86783</v>
      </c>
      <c r="IF191">
        <v>1.86905</v>
      </c>
      <c r="IG191">
        <v>1.86982</v>
      </c>
      <c r="IH191">
        <v>1.86592</v>
      </c>
      <c r="II191">
        <v>1.86701</v>
      </c>
      <c r="IJ191">
        <v>1.86837</v>
      </c>
      <c r="IK191">
        <v>5</v>
      </c>
      <c r="IL191">
        <v>0</v>
      </c>
      <c r="IM191">
        <v>0</v>
      </c>
      <c r="IN191">
        <v>0</v>
      </c>
      <c r="IO191" t="s">
        <v>441</v>
      </c>
      <c r="IP191" t="s">
        <v>442</v>
      </c>
      <c r="IQ191" t="s">
        <v>443</v>
      </c>
      <c r="IR191" t="s">
        <v>443</v>
      </c>
      <c r="IS191" t="s">
        <v>443</v>
      </c>
      <c r="IT191" t="s">
        <v>443</v>
      </c>
      <c r="IU191">
        <v>0</v>
      </c>
      <c r="IV191">
        <v>100</v>
      </c>
      <c r="IW191">
        <v>100</v>
      </c>
      <c r="IX191">
        <v>1.1</v>
      </c>
      <c r="IY191">
        <v>0.3152</v>
      </c>
      <c r="IZ191">
        <v>1.09748391826392</v>
      </c>
      <c r="JA191">
        <v>0</v>
      </c>
      <c r="JB191">
        <v>0</v>
      </c>
      <c r="JC191">
        <v>0</v>
      </c>
      <c r="JD191">
        <v>0.315191680746845</v>
      </c>
      <c r="JE191">
        <v>0</v>
      </c>
      <c r="JF191">
        <v>0</v>
      </c>
      <c r="JG191">
        <v>0</v>
      </c>
      <c r="JH191">
        <v>5</v>
      </c>
      <c r="JI191">
        <v>2273</v>
      </c>
      <c r="JJ191">
        <v>0</v>
      </c>
      <c r="JK191">
        <v>25</v>
      </c>
      <c r="JL191">
        <v>29356839.8</v>
      </c>
      <c r="JM191">
        <v>29356839.8</v>
      </c>
      <c r="JN191">
        <v>2.54028</v>
      </c>
      <c r="JO191">
        <v>2.59888</v>
      </c>
      <c r="JP191">
        <v>1.54785</v>
      </c>
      <c r="JQ191">
        <v>2.32056</v>
      </c>
      <c r="JR191">
        <v>1.64673</v>
      </c>
      <c r="JS191">
        <v>2.25464</v>
      </c>
      <c r="JT191">
        <v>33.1099</v>
      </c>
      <c r="JU191">
        <v>24.1838</v>
      </c>
      <c r="JV191">
        <v>18</v>
      </c>
      <c r="JW191">
        <v>502.695</v>
      </c>
      <c r="JX191">
        <v>406.147</v>
      </c>
      <c r="JY191">
        <v>31.6427</v>
      </c>
      <c r="JZ191">
        <v>40.5992</v>
      </c>
      <c r="KA191">
        <v>30.0013</v>
      </c>
      <c r="KB191">
        <v>40.1746</v>
      </c>
      <c r="KC191">
        <v>40.0651</v>
      </c>
      <c r="KD191">
        <v>50.995</v>
      </c>
      <c r="KE191">
        <v>0</v>
      </c>
      <c r="KF191">
        <v>100</v>
      </c>
      <c r="KG191">
        <v>31.6364</v>
      </c>
      <c r="KH191">
        <v>1326.24</v>
      </c>
      <c r="KI191">
        <v>34.6858</v>
      </c>
      <c r="KJ191">
        <v>94.9078</v>
      </c>
      <c r="KK191">
        <v>92.1344</v>
      </c>
    </row>
    <row r="192" spans="1:297">
      <c r="A192">
        <v>176</v>
      </c>
      <c r="B192">
        <v>1761410392.1</v>
      </c>
      <c r="C192">
        <v>2211.09999990463</v>
      </c>
      <c r="D192" t="s">
        <v>795</v>
      </c>
      <c r="E192" t="s">
        <v>796</v>
      </c>
      <c r="F192">
        <v>5</v>
      </c>
      <c r="G192" t="s">
        <v>638</v>
      </c>
      <c r="H192" t="s">
        <v>436</v>
      </c>
      <c r="I192">
        <v>1761410383.94615</v>
      </c>
      <c r="J192">
        <f>(K192)/1000</f>
        <v>0</v>
      </c>
      <c r="K192">
        <f>IF(DP192, AN192, AH192)</f>
        <v>0</v>
      </c>
      <c r="L192">
        <f>IF(DP192, AI192, AG192)</f>
        <v>0</v>
      </c>
      <c r="M192">
        <f>DR192 - IF(AU192&gt;1, L192*DL192*100.0/(AW192), 0)</f>
        <v>0</v>
      </c>
      <c r="N192">
        <f>((T192-J192/2)*M192-L192)/(T192+J192/2)</f>
        <v>0</v>
      </c>
      <c r="O192">
        <f>N192*(DY192+DZ192)/1000.0</f>
        <v>0</v>
      </c>
      <c r="P192">
        <f>(DR192 - IF(AU192&gt;1, L192*DL192*100.0/(AW192), 0))*(DY192+DZ192)/1000.0</f>
        <v>0</v>
      </c>
      <c r="Q192">
        <f>2.0/((1/S192-1/R192)+SIGN(S192)*SQRT((1/S192-1/R192)*(1/S192-1/R192) + 4*DM192/((DM192+1)*(DM192+1))*(2*1/S192*1/R192-1/R192*1/R192)))</f>
        <v>0</v>
      </c>
      <c r="R192">
        <f>IF(LEFT(DN192,1)&lt;&gt;"0",IF(LEFT(DN192,1)="1",3.0,DO192),$D$5+$E$5*(EF192*DY192/($K$5*1000))+$F$5*(EF192*DY192/($K$5*1000))*MAX(MIN(DL192,$J$5),$I$5)*MAX(MIN(DL192,$J$5),$I$5)+$G$5*MAX(MIN(DL192,$J$5),$I$5)*(EF192*DY192/($K$5*1000))+$H$5*(EF192*DY192/($K$5*1000))*(EF192*DY192/($K$5*1000)))</f>
        <v>0</v>
      </c>
      <c r="S192">
        <f>J192*(1000-(1000*0.61365*exp(17.502*W192/(240.97+W192))/(DY192+DZ192)+DT192)/2)/(1000*0.61365*exp(17.502*W192/(240.97+W192))/(DY192+DZ192)-DT192)</f>
        <v>0</v>
      </c>
      <c r="T192">
        <f>1/((DM192+1)/(Q192/1.6)+1/(R192/1.37)) + DM192/((DM192+1)/(Q192/1.6) + DM192/(R192/1.37))</f>
        <v>0</v>
      </c>
      <c r="U192">
        <f>(DH192*DK192)</f>
        <v>0</v>
      </c>
      <c r="V192">
        <f>(EA192+(U192+2*0.95*5.67E-8*(((EA192+$B$7)+273)^4-(EA192+273)^4)-44100*J192)/(1.84*29.3*R192+8*0.95*5.67E-8*(EA192+273)^3))</f>
        <v>0</v>
      </c>
      <c r="W192">
        <f>($C$7*EB192+$D$7*EC192+$E$7*V192)</f>
        <v>0</v>
      </c>
      <c r="X192">
        <f>0.61365*exp(17.502*W192/(240.97+W192))</f>
        <v>0</v>
      </c>
      <c r="Y192">
        <f>(Z192/AA192*100)</f>
        <v>0</v>
      </c>
      <c r="Z192">
        <f>DT192*(DY192+DZ192)/1000</f>
        <v>0</v>
      </c>
      <c r="AA192">
        <f>0.61365*exp(17.502*EA192/(240.97+EA192))</f>
        <v>0</v>
      </c>
      <c r="AB192">
        <f>(X192-DT192*(DY192+DZ192)/1000)</f>
        <v>0</v>
      </c>
      <c r="AC192">
        <f>(-J192*44100)</f>
        <v>0</v>
      </c>
      <c r="AD192">
        <f>2*29.3*R192*0.92*(EA192-W192)</f>
        <v>0</v>
      </c>
      <c r="AE192">
        <f>2*0.95*5.67E-8*(((EA192+$B$7)+273)^4-(W192+273)^4)</f>
        <v>0</v>
      </c>
      <c r="AF192">
        <f>U192+AE192+AC192+AD192</f>
        <v>0</v>
      </c>
      <c r="AG192">
        <f>DX192*AU192*(DS192-DR192*(1000-AU192*DU192)/(1000-AU192*DT192))/(100*DL192)</f>
        <v>0</v>
      </c>
      <c r="AH192">
        <f>1000*DX192*AU192*(DT192-DU192)/(100*DL192*(1000-AU192*DT192))</f>
        <v>0</v>
      </c>
      <c r="AI192">
        <f>(AJ192 - AK192 - DY192*1E3/(8.314*(EA192+273.15)) * AM192/DX192 * AL192) * DX192/(100*DL192) * (1000 - DU192)/1000</f>
        <v>0</v>
      </c>
      <c r="AJ192">
        <v>1342.90101105411</v>
      </c>
      <c r="AK192">
        <v>1300.90224242424</v>
      </c>
      <c r="AL192">
        <v>3.32943029808297</v>
      </c>
      <c r="AM192">
        <v>64.8317152788884</v>
      </c>
      <c r="AN192">
        <f>(AP192 - AO192 + DY192*1E3/(8.314*(EA192+273.15)) * AR192/DX192 * AQ192) * DX192/(100*DL192) * 1000/(1000 - AP192)</f>
        <v>0</v>
      </c>
      <c r="AO192">
        <v>25.4090687554653</v>
      </c>
      <c r="AP192">
        <v>33.7192606060606</v>
      </c>
      <c r="AQ192">
        <v>-0.00634334565590372</v>
      </c>
      <c r="AR192">
        <v>110.920641210874</v>
      </c>
      <c r="AS192">
        <v>0</v>
      </c>
      <c r="AT192">
        <v>0</v>
      </c>
      <c r="AU192">
        <f>IF(AS192*$H$13&gt;=AW192,1.0,(AW192/(AW192-AS192*$H$13)))</f>
        <v>0</v>
      </c>
      <c r="AV192">
        <f>(AU192-1)*100</f>
        <v>0</v>
      </c>
      <c r="AW192">
        <f>MAX(0,($B$13+$C$13*EF192)/(1+$D$13*EF192)*DY192/(EA192+273)*$E$13)</f>
        <v>0</v>
      </c>
      <c r="AX192" t="s">
        <v>437</v>
      </c>
      <c r="AY192" t="s">
        <v>437</v>
      </c>
      <c r="AZ192">
        <v>0</v>
      </c>
      <c r="BA192">
        <v>0</v>
      </c>
      <c r="BB192">
        <f>1-AZ192/BA192</f>
        <v>0</v>
      </c>
      <c r="BC192">
        <v>0</v>
      </c>
      <c r="BD192" t="s">
        <v>437</v>
      </c>
      <c r="BE192" t="s">
        <v>437</v>
      </c>
      <c r="BF192">
        <v>0</v>
      </c>
      <c r="BG192">
        <v>0</v>
      </c>
      <c r="BH192">
        <f>1-BF192/BG192</f>
        <v>0</v>
      </c>
      <c r="BI192">
        <v>0.5</v>
      </c>
      <c r="BJ192">
        <f>DI192</f>
        <v>0</v>
      </c>
      <c r="BK192">
        <f>L192</f>
        <v>0</v>
      </c>
      <c r="BL192">
        <f>BH192*BI192*BJ192</f>
        <v>0</v>
      </c>
      <c r="BM192">
        <f>(BK192-BC192)/BJ192</f>
        <v>0</v>
      </c>
      <c r="BN192">
        <f>(BA192-BG192)/BG192</f>
        <v>0</v>
      </c>
      <c r="BO192">
        <f>AZ192/(BB192+AZ192/BG192)</f>
        <v>0</v>
      </c>
      <c r="BP192" t="s">
        <v>437</v>
      </c>
      <c r="BQ192">
        <v>0</v>
      </c>
      <c r="BR192">
        <f>IF(BQ192&lt;&gt;0, BQ192, BO192)</f>
        <v>0</v>
      </c>
      <c r="BS192">
        <f>1-BR192/BG192</f>
        <v>0</v>
      </c>
      <c r="BT192">
        <f>(BG192-BF192)/(BG192-BR192)</f>
        <v>0</v>
      </c>
      <c r="BU192">
        <f>(BA192-BG192)/(BA192-BR192)</f>
        <v>0</v>
      </c>
      <c r="BV192">
        <f>(BG192-BF192)/(BG192-AZ192)</f>
        <v>0</v>
      </c>
      <c r="BW192">
        <f>(BA192-BG192)/(BA192-AZ192)</f>
        <v>0</v>
      </c>
      <c r="BX192">
        <f>(BT192*BR192/BF192)</f>
        <v>0</v>
      </c>
      <c r="BY192">
        <f>(1-BX192)</f>
        <v>0</v>
      </c>
      <c r="DH192">
        <f>$B$11*EG192+$C$11*EH192+$F$11*ES192*(1-EV192)</f>
        <v>0</v>
      </c>
      <c r="DI192">
        <f>DH192*DJ192</f>
        <v>0</v>
      </c>
      <c r="DJ192">
        <f>($B$11*$D$9+$C$11*$D$9+$F$11*((FF192+EX192)/MAX(FF192+EX192+FG192, 0.1)*$I$9+FG192/MAX(FF192+EX192+FG192, 0.1)*$J$9))/($B$11+$C$11+$F$11)</f>
        <v>0</v>
      </c>
      <c r="DK192">
        <f>($B$11*$K$9+$C$11*$K$9+$F$11*((FF192+EX192)/MAX(FF192+EX192+FG192, 0.1)*$P$9+FG192/MAX(FF192+EX192+FG192, 0.1)*$Q$9))/($B$11+$C$11+$F$11)</f>
        <v>0</v>
      </c>
      <c r="DL192">
        <v>6</v>
      </c>
      <c r="DM192">
        <v>0.5</v>
      </c>
      <c r="DN192" t="s">
        <v>438</v>
      </c>
      <c r="DO192">
        <v>2</v>
      </c>
      <c r="DP192" t="b">
        <v>1</v>
      </c>
      <c r="DQ192">
        <v>1761410383.94615</v>
      </c>
      <c r="DR192">
        <v>1233.56384615385</v>
      </c>
      <c r="DS192">
        <v>1293.06692307692</v>
      </c>
      <c r="DT192">
        <v>33.7634076923077</v>
      </c>
      <c r="DU192">
        <v>25.4065538461538</v>
      </c>
      <c r="DV192">
        <v>1232.46461538462</v>
      </c>
      <c r="DW192">
        <v>33.4482153846154</v>
      </c>
      <c r="DX192">
        <v>499.997692307692</v>
      </c>
      <c r="DY192">
        <v>90.3071230769231</v>
      </c>
      <c r="DZ192">
        <v>0.0365154846153846</v>
      </c>
      <c r="EA192">
        <v>36.7861076923077</v>
      </c>
      <c r="EB192">
        <v>36.0159692307692</v>
      </c>
      <c r="EC192">
        <v>999.9</v>
      </c>
      <c r="ED192">
        <v>0</v>
      </c>
      <c r="EE192">
        <v>0</v>
      </c>
      <c r="EF192">
        <v>9978.89307692308</v>
      </c>
      <c r="EG192">
        <v>0</v>
      </c>
      <c r="EH192">
        <v>1225.17384615385</v>
      </c>
      <c r="EI192">
        <v>-59.5031615384615</v>
      </c>
      <c r="EJ192">
        <v>1276.66846153846</v>
      </c>
      <c r="EK192">
        <v>1326.77692307692</v>
      </c>
      <c r="EL192">
        <v>8.35684230769231</v>
      </c>
      <c r="EM192">
        <v>1293.06692307692</v>
      </c>
      <c r="EN192">
        <v>25.4065538461538</v>
      </c>
      <c r="EO192">
        <v>3.04907538461538</v>
      </c>
      <c r="EP192">
        <v>2.29439307692308</v>
      </c>
      <c r="EQ192">
        <v>24.2983538461538</v>
      </c>
      <c r="ER192">
        <v>19.6370769230769</v>
      </c>
      <c r="ES192">
        <v>1200.00153846154</v>
      </c>
      <c r="ET192">
        <v>0.966996615384616</v>
      </c>
      <c r="EU192">
        <v>0.0330033615384615</v>
      </c>
      <c r="EV192">
        <v>0</v>
      </c>
      <c r="EW192">
        <v>1414.73461538462</v>
      </c>
      <c r="EX192">
        <v>5.00059</v>
      </c>
      <c r="EY192">
        <v>17364.5538461538</v>
      </c>
      <c r="EZ192">
        <v>10358.7230769231</v>
      </c>
      <c r="FA192">
        <v>50.2306153846154</v>
      </c>
      <c r="FB192">
        <v>51.8313846153846</v>
      </c>
      <c r="FC192">
        <v>50.3701538461538</v>
      </c>
      <c r="FD192">
        <v>51.562</v>
      </c>
      <c r="FE192">
        <v>51.4226923076923</v>
      </c>
      <c r="FF192">
        <v>1155.56153846154</v>
      </c>
      <c r="FG192">
        <v>39.44</v>
      </c>
      <c r="FH192">
        <v>0</v>
      </c>
      <c r="FI192">
        <v>1761410352.1</v>
      </c>
      <c r="FJ192">
        <v>0</v>
      </c>
      <c r="FK192">
        <v>1414.68807692308</v>
      </c>
      <c r="FL192">
        <v>-4.29504273408996</v>
      </c>
      <c r="FM192">
        <v>-32.150427398903</v>
      </c>
      <c r="FN192">
        <v>17364.4461538462</v>
      </c>
      <c r="FO192">
        <v>15</v>
      </c>
      <c r="FP192">
        <v>0</v>
      </c>
      <c r="FQ192" t="s">
        <v>439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-59.62438</v>
      </c>
      <c r="GD192">
        <v>0.614336842105275</v>
      </c>
      <c r="GE192">
        <v>0.568358152576349</v>
      </c>
      <c r="GF192">
        <v>0</v>
      </c>
      <c r="GG192">
        <v>1414.89588235294</v>
      </c>
      <c r="GH192">
        <v>-3.48601985653702</v>
      </c>
      <c r="GI192">
        <v>0.39978021643561</v>
      </c>
      <c r="GJ192">
        <v>-1</v>
      </c>
      <c r="GK192">
        <v>8.371777</v>
      </c>
      <c r="GL192">
        <v>-0.386333233082711</v>
      </c>
      <c r="GM192">
        <v>0.0371450955174433</v>
      </c>
      <c r="GN192">
        <v>0</v>
      </c>
      <c r="GO192">
        <v>0</v>
      </c>
      <c r="GP192">
        <v>2</v>
      </c>
      <c r="GQ192" t="s">
        <v>473</v>
      </c>
      <c r="GR192">
        <v>3.13004</v>
      </c>
      <c r="GS192">
        <v>2.7147</v>
      </c>
      <c r="GT192">
        <v>0.186807</v>
      </c>
      <c r="GU192">
        <v>0.192263</v>
      </c>
      <c r="GV192">
        <v>0.127818</v>
      </c>
      <c r="GW192">
        <v>0.104873</v>
      </c>
      <c r="GX192">
        <v>29953.7</v>
      </c>
      <c r="GY192">
        <v>31646.3</v>
      </c>
      <c r="GZ192">
        <v>33399.2</v>
      </c>
      <c r="HA192">
        <v>35549.3</v>
      </c>
      <c r="HB192">
        <v>41368.7</v>
      </c>
      <c r="HC192">
        <v>45781.9</v>
      </c>
      <c r="HD192">
        <v>52278.7</v>
      </c>
      <c r="HE192">
        <v>56894.5</v>
      </c>
      <c r="HF192">
        <v>1.81115</v>
      </c>
      <c r="HG192">
        <v>1.67377</v>
      </c>
      <c r="HH192">
        <v>-0.0113547</v>
      </c>
      <c r="HI192">
        <v>0</v>
      </c>
      <c r="HJ192">
        <v>36.1953</v>
      </c>
      <c r="HK192">
        <v>999.9</v>
      </c>
      <c r="HL192">
        <v>58.802</v>
      </c>
      <c r="HM192">
        <v>28.903</v>
      </c>
      <c r="HN192">
        <v>26.0429</v>
      </c>
      <c r="HO192">
        <v>55.5491</v>
      </c>
      <c r="HP192">
        <v>43.6178</v>
      </c>
      <c r="HQ192">
        <v>1</v>
      </c>
      <c r="HR192">
        <v>1.11856</v>
      </c>
      <c r="HS192">
        <v>3.76577</v>
      </c>
      <c r="HT192">
        <v>20.0941</v>
      </c>
      <c r="HU192">
        <v>5.19048</v>
      </c>
      <c r="HV192">
        <v>12.0099</v>
      </c>
      <c r="HW192">
        <v>4.97255</v>
      </c>
      <c r="HX192">
        <v>3.2949</v>
      </c>
      <c r="HY192">
        <v>9999</v>
      </c>
      <c r="HZ192">
        <v>9999</v>
      </c>
      <c r="IA192">
        <v>999.9</v>
      </c>
      <c r="IB192">
        <v>9999</v>
      </c>
      <c r="IC192">
        <v>1.86323</v>
      </c>
      <c r="ID192">
        <v>1.86812</v>
      </c>
      <c r="IE192">
        <v>1.86783</v>
      </c>
      <c r="IF192">
        <v>1.86904</v>
      </c>
      <c r="IG192">
        <v>1.86982</v>
      </c>
      <c r="IH192">
        <v>1.86593</v>
      </c>
      <c r="II192">
        <v>1.86696</v>
      </c>
      <c r="IJ192">
        <v>1.86835</v>
      </c>
      <c r="IK192">
        <v>5</v>
      </c>
      <c r="IL192">
        <v>0</v>
      </c>
      <c r="IM192">
        <v>0</v>
      </c>
      <c r="IN192">
        <v>0</v>
      </c>
      <c r="IO192" t="s">
        <v>441</v>
      </c>
      <c r="IP192" t="s">
        <v>442</v>
      </c>
      <c r="IQ192" t="s">
        <v>443</v>
      </c>
      <c r="IR192" t="s">
        <v>443</v>
      </c>
      <c r="IS192" t="s">
        <v>443</v>
      </c>
      <c r="IT192" t="s">
        <v>443</v>
      </c>
      <c r="IU192">
        <v>0</v>
      </c>
      <c r="IV192">
        <v>100</v>
      </c>
      <c r="IW192">
        <v>100</v>
      </c>
      <c r="IX192">
        <v>1.1</v>
      </c>
      <c r="IY192">
        <v>0.3152</v>
      </c>
      <c r="IZ192">
        <v>1.09748391826392</v>
      </c>
      <c r="JA192">
        <v>0</v>
      </c>
      <c r="JB192">
        <v>0</v>
      </c>
      <c r="JC192">
        <v>0</v>
      </c>
      <c r="JD192">
        <v>0.315191680746845</v>
      </c>
      <c r="JE192">
        <v>0</v>
      </c>
      <c r="JF192">
        <v>0</v>
      </c>
      <c r="JG192">
        <v>0</v>
      </c>
      <c r="JH192">
        <v>5</v>
      </c>
      <c r="JI192">
        <v>2273</v>
      </c>
      <c r="JJ192">
        <v>0</v>
      </c>
      <c r="JK192">
        <v>25</v>
      </c>
      <c r="JL192">
        <v>29356839.9</v>
      </c>
      <c r="JM192">
        <v>29356839.9</v>
      </c>
      <c r="JN192">
        <v>2.56958</v>
      </c>
      <c r="JO192">
        <v>2.60254</v>
      </c>
      <c r="JP192">
        <v>1.54785</v>
      </c>
      <c r="JQ192">
        <v>2.32178</v>
      </c>
      <c r="JR192">
        <v>1.64673</v>
      </c>
      <c r="JS192">
        <v>2.27539</v>
      </c>
      <c r="JT192">
        <v>33.1099</v>
      </c>
      <c r="JU192">
        <v>24.1838</v>
      </c>
      <c r="JV192">
        <v>18</v>
      </c>
      <c r="JW192">
        <v>502.319</v>
      </c>
      <c r="JX192">
        <v>406.373</v>
      </c>
      <c r="JY192">
        <v>31.6255</v>
      </c>
      <c r="JZ192">
        <v>40.6124</v>
      </c>
      <c r="KA192">
        <v>30.0013</v>
      </c>
      <c r="KB192">
        <v>40.1884</v>
      </c>
      <c r="KC192">
        <v>40.0787</v>
      </c>
      <c r="KD192">
        <v>51.4971</v>
      </c>
      <c r="KE192">
        <v>0</v>
      </c>
      <c r="KF192">
        <v>100</v>
      </c>
      <c r="KG192">
        <v>31.6174</v>
      </c>
      <c r="KH192">
        <v>1339.82</v>
      </c>
      <c r="KI192">
        <v>34.6858</v>
      </c>
      <c r="KJ192">
        <v>94.9067</v>
      </c>
      <c r="KK192">
        <v>92.1324</v>
      </c>
    </row>
    <row r="193" spans="1:297">
      <c r="A193">
        <v>177</v>
      </c>
      <c r="B193">
        <v>1761410397.1</v>
      </c>
      <c r="C193">
        <v>2216.09999990463</v>
      </c>
      <c r="D193" t="s">
        <v>797</v>
      </c>
      <c r="E193" t="s">
        <v>798</v>
      </c>
      <c r="F193">
        <v>5</v>
      </c>
      <c r="G193" t="s">
        <v>638</v>
      </c>
      <c r="H193" t="s">
        <v>436</v>
      </c>
      <c r="I193">
        <v>1761410388.94615</v>
      </c>
      <c r="J193">
        <f>(K193)/1000</f>
        <v>0</v>
      </c>
      <c r="K193">
        <f>IF(DP193, AN193, AH193)</f>
        <v>0</v>
      </c>
      <c r="L193">
        <f>IF(DP193, AI193, AG193)</f>
        <v>0</v>
      </c>
      <c r="M193">
        <f>DR193 - IF(AU193&gt;1, L193*DL193*100.0/(AW193), 0)</f>
        <v>0</v>
      </c>
      <c r="N193">
        <f>((T193-J193/2)*M193-L193)/(T193+J193/2)</f>
        <v>0</v>
      </c>
      <c r="O193">
        <f>N193*(DY193+DZ193)/1000.0</f>
        <v>0</v>
      </c>
      <c r="P193">
        <f>(DR193 - IF(AU193&gt;1, L193*DL193*100.0/(AW193), 0))*(DY193+DZ193)/1000.0</f>
        <v>0</v>
      </c>
      <c r="Q193">
        <f>2.0/((1/S193-1/R193)+SIGN(S193)*SQRT((1/S193-1/R193)*(1/S193-1/R193) + 4*DM193/((DM193+1)*(DM193+1))*(2*1/S193*1/R193-1/R193*1/R193)))</f>
        <v>0</v>
      </c>
      <c r="R193">
        <f>IF(LEFT(DN193,1)&lt;&gt;"0",IF(LEFT(DN193,1)="1",3.0,DO193),$D$5+$E$5*(EF193*DY193/($K$5*1000))+$F$5*(EF193*DY193/($K$5*1000))*MAX(MIN(DL193,$J$5),$I$5)*MAX(MIN(DL193,$J$5),$I$5)+$G$5*MAX(MIN(DL193,$J$5),$I$5)*(EF193*DY193/($K$5*1000))+$H$5*(EF193*DY193/($K$5*1000))*(EF193*DY193/($K$5*1000)))</f>
        <v>0</v>
      </c>
      <c r="S193">
        <f>J193*(1000-(1000*0.61365*exp(17.502*W193/(240.97+W193))/(DY193+DZ193)+DT193)/2)/(1000*0.61365*exp(17.502*W193/(240.97+W193))/(DY193+DZ193)-DT193)</f>
        <v>0</v>
      </c>
      <c r="T193">
        <f>1/((DM193+1)/(Q193/1.6)+1/(R193/1.37)) + DM193/((DM193+1)/(Q193/1.6) + DM193/(R193/1.37))</f>
        <v>0</v>
      </c>
      <c r="U193">
        <f>(DH193*DK193)</f>
        <v>0</v>
      </c>
      <c r="V193">
        <f>(EA193+(U193+2*0.95*5.67E-8*(((EA193+$B$7)+273)^4-(EA193+273)^4)-44100*J193)/(1.84*29.3*R193+8*0.95*5.67E-8*(EA193+273)^3))</f>
        <v>0</v>
      </c>
      <c r="W193">
        <f>($C$7*EB193+$D$7*EC193+$E$7*V193)</f>
        <v>0</v>
      </c>
      <c r="X193">
        <f>0.61365*exp(17.502*W193/(240.97+W193))</f>
        <v>0</v>
      </c>
      <c r="Y193">
        <f>(Z193/AA193*100)</f>
        <v>0</v>
      </c>
      <c r="Z193">
        <f>DT193*(DY193+DZ193)/1000</f>
        <v>0</v>
      </c>
      <c r="AA193">
        <f>0.61365*exp(17.502*EA193/(240.97+EA193))</f>
        <v>0</v>
      </c>
      <c r="AB193">
        <f>(X193-DT193*(DY193+DZ193)/1000)</f>
        <v>0</v>
      </c>
      <c r="AC193">
        <f>(-J193*44100)</f>
        <v>0</v>
      </c>
      <c r="AD193">
        <f>2*29.3*R193*0.92*(EA193-W193)</f>
        <v>0</v>
      </c>
      <c r="AE193">
        <f>2*0.95*5.67E-8*(((EA193+$B$7)+273)^4-(W193+273)^4)</f>
        <v>0</v>
      </c>
      <c r="AF193">
        <f>U193+AE193+AC193+AD193</f>
        <v>0</v>
      </c>
      <c r="AG193">
        <f>DX193*AU193*(DS193-DR193*(1000-AU193*DU193)/(1000-AU193*DT193))/(100*DL193)</f>
        <v>0</v>
      </c>
      <c r="AH193">
        <f>1000*DX193*AU193*(DT193-DU193)/(100*DL193*(1000-AU193*DT193))</f>
        <v>0</v>
      </c>
      <c r="AI193">
        <f>(AJ193 - AK193 - DY193*1E3/(8.314*(EA193+273.15)) * AM193/DX193 * AL193) * DX193/(100*DL193) * (1000 - DU193)/1000</f>
        <v>0</v>
      </c>
      <c r="AJ193">
        <v>1361.35052003437</v>
      </c>
      <c r="AK193">
        <v>1318.82527272727</v>
      </c>
      <c r="AL193">
        <v>3.59869833792728</v>
      </c>
      <c r="AM193">
        <v>64.8317152788884</v>
      </c>
      <c r="AN193">
        <f>(AP193 - AO193 + DY193*1E3/(8.314*(EA193+273.15)) * AR193/DX193 * AQ193) * DX193/(100*DL193) * 1000/(1000 - AP193)</f>
        <v>0</v>
      </c>
      <c r="AO193">
        <v>25.4130921506123</v>
      </c>
      <c r="AP193">
        <v>33.6901218181818</v>
      </c>
      <c r="AQ193">
        <v>-0.00615806454065324</v>
      </c>
      <c r="AR193">
        <v>110.920641210874</v>
      </c>
      <c r="AS193">
        <v>0</v>
      </c>
      <c r="AT193">
        <v>0</v>
      </c>
      <c r="AU193">
        <f>IF(AS193*$H$13&gt;=AW193,1.0,(AW193/(AW193-AS193*$H$13)))</f>
        <v>0</v>
      </c>
      <c r="AV193">
        <f>(AU193-1)*100</f>
        <v>0</v>
      </c>
      <c r="AW193">
        <f>MAX(0,($B$13+$C$13*EF193)/(1+$D$13*EF193)*DY193/(EA193+273)*$E$13)</f>
        <v>0</v>
      </c>
      <c r="AX193" t="s">
        <v>437</v>
      </c>
      <c r="AY193" t="s">
        <v>437</v>
      </c>
      <c r="AZ193">
        <v>0</v>
      </c>
      <c r="BA193">
        <v>0</v>
      </c>
      <c r="BB193">
        <f>1-AZ193/BA193</f>
        <v>0</v>
      </c>
      <c r="BC193">
        <v>0</v>
      </c>
      <c r="BD193" t="s">
        <v>437</v>
      </c>
      <c r="BE193" t="s">
        <v>437</v>
      </c>
      <c r="BF193">
        <v>0</v>
      </c>
      <c r="BG193">
        <v>0</v>
      </c>
      <c r="BH193">
        <f>1-BF193/BG193</f>
        <v>0</v>
      </c>
      <c r="BI193">
        <v>0.5</v>
      </c>
      <c r="BJ193">
        <f>DI193</f>
        <v>0</v>
      </c>
      <c r="BK193">
        <f>L193</f>
        <v>0</v>
      </c>
      <c r="BL193">
        <f>BH193*BI193*BJ193</f>
        <v>0</v>
      </c>
      <c r="BM193">
        <f>(BK193-BC193)/BJ193</f>
        <v>0</v>
      </c>
      <c r="BN193">
        <f>(BA193-BG193)/BG193</f>
        <v>0</v>
      </c>
      <c r="BO193">
        <f>AZ193/(BB193+AZ193/BG193)</f>
        <v>0</v>
      </c>
      <c r="BP193" t="s">
        <v>437</v>
      </c>
      <c r="BQ193">
        <v>0</v>
      </c>
      <c r="BR193">
        <f>IF(BQ193&lt;&gt;0, BQ193, BO193)</f>
        <v>0</v>
      </c>
      <c r="BS193">
        <f>1-BR193/BG193</f>
        <v>0</v>
      </c>
      <c r="BT193">
        <f>(BG193-BF193)/(BG193-BR193)</f>
        <v>0</v>
      </c>
      <c r="BU193">
        <f>(BA193-BG193)/(BA193-BR193)</f>
        <v>0</v>
      </c>
      <c r="BV193">
        <f>(BG193-BF193)/(BG193-AZ193)</f>
        <v>0</v>
      </c>
      <c r="BW193">
        <f>(BA193-BG193)/(BA193-AZ193)</f>
        <v>0</v>
      </c>
      <c r="BX193">
        <f>(BT193*BR193/BF193)</f>
        <v>0</v>
      </c>
      <c r="BY193">
        <f>(1-BX193)</f>
        <v>0</v>
      </c>
      <c r="DH193">
        <f>$B$11*EG193+$C$11*EH193+$F$11*ES193*(1-EV193)</f>
        <v>0</v>
      </c>
      <c r="DI193">
        <f>DH193*DJ193</f>
        <v>0</v>
      </c>
      <c r="DJ193">
        <f>($B$11*$D$9+$C$11*$D$9+$F$11*((FF193+EX193)/MAX(FF193+EX193+FG193, 0.1)*$I$9+FG193/MAX(FF193+EX193+FG193, 0.1)*$J$9))/($B$11+$C$11+$F$11)</f>
        <v>0</v>
      </c>
      <c r="DK193">
        <f>($B$11*$K$9+$C$11*$K$9+$F$11*((FF193+EX193)/MAX(FF193+EX193+FG193, 0.1)*$P$9+FG193/MAX(FF193+EX193+FG193, 0.1)*$Q$9))/($B$11+$C$11+$F$11)</f>
        <v>0</v>
      </c>
      <c r="DL193">
        <v>6</v>
      </c>
      <c r="DM193">
        <v>0.5</v>
      </c>
      <c r="DN193" t="s">
        <v>438</v>
      </c>
      <c r="DO193">
        <v>2</v>
      </c>
      <c r="DP193" t="b">
        <v>1</v>
      </c>
      <c r="DQ193">
        <v>1761410388.94615</v>
      </c>
      <c r="DR193">
        <v>1250.19153846154</v>
      </c>
      <c r="DS193">
        <v>1310.22461538462</v>
      </c>
      <c r="DT193">
        <v>33.7332384615385</v>
      </c>
      <c r="DU193">
        <v>25.4089230769231</v>
      </c>
      <c r="DV193">
        <v>1249.09307692308</v>
      </c>
      <c r="DW193">
        <v>33.4180538461539</v>
      </c>
      <c r="DX193">
        <v>500.020846153846</v>
      </c>
      <c r="DY193">
        <v>90.3063</v>
      </c>
      <c r="DZ193">
        <v>0.0364493615384615</v>
      </c>
      <c r="EA193">
        <v>36.7809076923077</v>
      </c>
      <c r="EB193">
        <v>36.016</v>
      </c>
      <c r="EC193">
        <v>999.9</v>
      </c>
      <c r="ED193">
        <v>0</v>
      </c>
      <c r="EE193">
        <v>0</v>
      </c>
      <c r="EF193">
        <v>9995.38307692308</v>
      </c>
      <c r="EG193">
        <v>0</v>
      </c>
      <c r="EH193">
        <v>1225.14</v>
      </c>
      <c r="EI193">
        <v>-60.0340923076923</v>
      </c>
      <c r="EJ193">
        <v>1293.83615384615</v>
      </c>
      <c r="EK193">
        <v>1344.38461538462</v>
      </c>
      <c r="EL193">
        <v>8.32432076923077</v>
      </c>
      <c r="EM193">
        <v>1310.22461538462</v>
      </c>
      <c r="EN193">
        <v>25.4089230769231</v>
      </c>
      <c r="EO193">
        <v>3.04632461538462</v>
      </c>
      <c r="EP193">
        <v>2.29458538461538</v>
      </c>
      <c r="EQ193">
        <v>24.2833076923077</v>
      </c>
      <c r="ER193">
        <v>19.6384307692308</v>
      </c>
      <c r="ES193">
        <v>1200.02</v>
      </c>
      <c r="ET193">
        <v>0.966997230769231</v>
      </c>
      <c r="EU193">
        <v>0.0330027307692308</v>
      </c>
      <c r="EV193">
        <v>0</v>
      </c>
      <c r="EW193">
        <v>1414.43538461538</v>
      </c>
      <c r="EX193">
        <v>5.00059</v>
      </c>
      <c r="EY193">
        <v>17361.9461538462</v>
      </c>
      <c r="EZ193">
        <v>10358.8846153846</v>
      </c>
      <c r="FA193">
        <v>50.2499230769231</v>
      </c>
      <c r="FB193">
        <v>51.8507692307692</v>
      </c>
      <c r="FC193">
        <v>50.375</v>
      </c>
      <c r="FD193">
        <v>51.5765384615385</v>
      </c>
      <c r="FE193">
        <v>51.4322307692308</v>
      </c>
      <c r="FF193">
        <v>1155.58</v>
      </c>
      <c r="FG193">
        <v>39.44</v>
      </c>
      <c r="FH193">
        <v>0</v>
      </c>
      <c r="FI193">
        <v>1761410356.9</v>
      </c>
      <c r="FJ193">
        <v>0</v>
      </c>
      <c r="FK193">
        <v>1414.385</v>
      </c>
      <c r="FL193">
        <v>-3.75487178764344</v>
      </c>
      <c r="FM193">
        <v>-29.5589743390311</v>
      </c>
      <c r="FN193">
        <v>17361.7615384615</v>
      </c>
      <c r="FO193">
        <v>15</v>
      </c>
      <c r="FP193">
        <v>0</v>
      </c>
      <c r="FQ193" t="s">
        <v>439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-59.73934</v>
      </c>
      <c r="GD193">
        <v>-5.41464360902256</v>
      </c>
      <c r="GE193">
        <v>0.713895318936888</v>
      </c>
      <c r="GF193">
        <v>0</v>
      </c>
      <c r="GG193">
        <v>1414.65058823529</v>
      </c>
      <c r="GH193">
        <v>-3.76042780682143</v>
      </c>
      <c r="GI193">
        <v>0.421649011944018</v>
      </c>
      <c r="GJ193">
        <v>-1</v>
      </c>
      <c r="GK193">
        <v>8.3462675</v>
      </c>
      <c r="GL193">
        <v>-0.389477142857131</v>
      </c>
      <c r="GM193">
        <v>0.0374446136146443</v>
      </c>
      <c r="GN193">
        <v>0</v>
      </c>
      <c r="GO193">
        <v>0</v>
      </c>
      <c r="GP193">
        <v>2</v>
      </c>
      <c r="GQ193" t="s">
        <v>473</v>
      </c>
      <c r="GR193">
        <v>3.13051</v>
      </c>
      <c r="GS193">
        <v>2.71413</v>
      </c>
      <c r="GT193">
        <v>0.188403</v>
      </c>
      <c r="GU193">
        <v>0.193735</v>
      </c>
      <c r="GV193">
        <v>0.127724</v>
      </c>
      <c r="GW193">
        <v>0.104879</v>
      </c>
      <c r="GX193">
        <v>29893.5</v>
      </c>
      <c r="GY193">
        <v>31587.8</v>
      </c>
      <c r="GZ193">
        <v>33398</v>
      </c>
      <c r="HA193">
        <v>35548.7</v>
      </c>
      <c r="HB193">
        <v>41372</v>
      </c>
      <c r="HC193">
        <v>45781</v>
      </c>
      <c r="HD193">
        <v>52277.1</v>
      </c>
      <c r="HE193">
        <v>56893.4</v>
      </c>
      <c r="HF193">
        <v>1.8117</v>
      </c>
      <c r="HG193">
        <v>1.67285</v>
      </c>
      <c r="HH193">
        <v>-0.0114851</v>
      </c>
      <c r="HI193">
        <v>0</v>
      </c>
      <c r="HJ193">
        <v>36.1919</v>
      </c>
      <c r="HK193">
        <v>999.9</v>
      </c>
      <c r="HL193">
        <v>58.802</v>
      </c>
      <c r="HM193">
        <v>28.903</v>
      </c>
      <c r="HN193">
        <v>26.041</v>
      </c>
      <c r="HO193">
        <v>55.6791</v>
      </c>
      <c r="HP193">
        <v>43.2652</v>
      </c>
      <c r="HQ193">
        <v>1</v>
      </c>
      <c r="HR193">
        <v>1.11982</v>
      </c>
      <c r="HS193">
        <v>3.77035</v>
      </c>
      <c r="HT193">
        <v>20.0941</v>
      </c>
      <c r="HU193">
        <v>5.19123</v>
      </c>
      <c r="HV193">
        <v>12.0099</v>
      </c>
      <c r="HW193">
        <v>4.97305</v>
      </c>
      <c r="HX193">
        <v>3.29497</v>
      </c>
      <c r="HY193">
        <v>9999</v>
      </c>
      <c r="HZ193">
        <v>9999</v>
      </c>
      <c r="IA193">
        <v>999.9</v>
      </c>
      <c r="IB193">
        <v>9999</v>
      </c>
      <c r="IC193">
        <v>1.86325</v>
      </c>
      <c r="ID193">
        <v>1.86813</v>
      </c>
      <c r="IE193">
        <v>1.86783</v>
      </c>
      <c r="IF193">
        <v>1.86905</v>
      </c>
      <c r="IG193">
        <v>1.86981</v>
      </c>
      <c r="IH193">
        <v>1.86594</v>
      </c>
      <c r="II193">
        <v>1.86695</v>
      </c>
      <c r="IJ193">
        <v>1.8684</v>
      </c>
      <c r="IK193">
        <v>5</v>
      </c>
      <c r="IL193">
        <v>0</v>
      </c>
      <c r="IM193">
        <v>0</v>
      </c>
      <c r="IN193">
        <v>0</v>
      </c>
      <c r="IO193" t="s">
        <v>441</v>
      </c>
      <c r="IP193" t="s">
        <v>442</v>
      </c>
      <c r="IQ193" t="s">
        <v>443</v>
      </c>
      <c r="IR193" t="s">
        <v>443</v>
      </c>
      <c r="IS193" t="s">
        <v>443</v>
      </c>
      <c r="IT193" t="s">
        <v>443</v>
      </c>
      <c r="IU193">
        <v>0</v>
      </c>
      <c r="IV193">
        <v>100</v>
      </c>
      <c r="IW193">
        <v>100</v>
      </c>
      <c r="IX193">
        <v>1.1</v>
      </c>
      <c r="IY193">
        <v>0.3152</v>
      </c>
      <c r="IZ193">
        <v>1.09748391826392</v>
      </c>
      <c r="JA193">
        <v>0</v>
      </c>
      <c r="JB193">
        <v>0</v>
      </c>
      <c r="JC193">
        <v>0</v>
      </c>
      <c r="JD193">
        <v>0.315191680746845</v>
      </c>
      <c r="JE193">
        <v>0</v>
      </c>
      <c r="JF193">
        <v>0</v>
      </c>
      <c r="JG193">
        <v>0</v>
      </c>
      <c r="JH193">
        <v>5</v>
      </c>
      <c r="JI193">
        <v>2273</v>
      </c>
      <c r="JJ193">
        <v>0</v>
      </c>
      <c r="JK193">
        <v>25</v>
      </c>
      <c r="JL193">
        <v>29356840</v>
      </c>
      <c r="JM193">
        <v>29356840</v>
      </c>
      <c r="JN193">
        <v>2.59521</v>
      </c>
      <c r="JO193">
        <v>2.60132</v>
      </c>
      <c r="JP193">
        <v>1.54785</v>
      </c>
      <c r="JQ193">
        <v>2.32056</v>
      </c>
      <c r="JR193">
        <v>1.64673</v>
      </c>
      <c r="JS193">
        <v>2.34497</v>
      </c>
      <c r="JT193">
        <v>33.1322</v>
      </c>
      <c r="JU193">
        <v>24.1926</v>
      </c>
      <c r="JV193">
        <v>18</v>
      </c>
      <c r="JW193">
        <v>502.807</v>
      </c>
      <c r="JX193">
        <v>405.897</v>
      </c>
      <c r="JY193">
        <v>31.6081</v>
      </c>
      <c r="JZ193">
        <v>40.6259</v>
      </c>
      <c r="KA193">
        <v>30.0013</v>
      </c>
      <c r="KB193">
        <v>40.2026</v>
      </c>
      <c r="KC193">
        <v>40.0921</v>
      </c>
      <c r="KD193">
        <v>52.0467</v>
      </c>
      <c r="KE193">
        <v>0</v>
      </c>
      <c r="KF193">
        <v>100</v>
      </c>
      <c r="KG193">
        <v>31.603</v>
      </c>
      <c r="KH193">
        <v>1360.07</v>
      </c>
      <c r="KI193">
        <v>34.6858</v>
      </c>
      <c r="KJ193">
        <v>94.9035</v>
      </c>
      <c r="KK193">
        <v>92.1307</v>
      </c>
    </row>
    <row r="194" spans="1:297">
      <c r="A194">
        <v>178</v>
      </c>
      <c r="B194">
        <v>1761410402.1</v>
      </c>
      <c r="C194">
        <v>2221.09999990463</v>
      </c>
      <c r="D194" t="s">
        <v>799</v>
      </c>
      <c r="E194" t="s">
        <v>800</v>
      </c>
      <c r="F194">
        <v>5</v>
      </c>
      <c r="G194" t="s">
        <v>638</v>
      </c>
      <c r="H194" t="s">
        <v>436</v>
      </c>
      <c r="I194">
        <v>1761410393.94615</v>
      </c>
      <c r="J194">
        <f>(K194)/1000</f>
        <v>0</v>
      </c>
      <c r="K194">
        <f>IF(DP194, AN194, AH194)</f>
        <v>0</v>
      </c>
      <c r="L194">
        <f>IF(DP194, AI194, AG194)</f>
        <v>0</v>
      </c>
      <c r="M194">
        <f>DR194 - IF(AU194&gt;1, L194*DL194*100.0/(AW194), 0)</f>
        <v>0</v>
      </c>
      <c r="N194">
        <f>((T194-J194/2)*M194-L194)/(T194+J194/2)</f>
        <v>0</v>
      </c>
      <c r="O194">
        <f>N194*(DY194+DZ194)/1000.0</f>
        <v>0</v>
      </c>
      <c r="P194">
        <f>(DR194 - IF(AU194&gt;1, L194*DL194*100.0/(AW194), 0))*(DY194+DZ194)/1000.0</f>
        <v>0</v>
      </c>
      <c r="Q194">
        <f>2.0/((1/S194-1/R194)+SIGN(S194)*SQRT((1/S194-1/R194)*(1/S194-1/R194) + 4*DM194/((DM194+1)*(DM194+1))*(2*1/S194*1/R194-1/R194*1/R194)))</f>
        <v>0</v>
      </c>
      <c r="R194">
        <f>IF(LEFT(DN194,1)&lt;&gt;"0",IF(LEFT(DN194,1)="1",3.0,DO194),$D$5+$E$5*(EF194*DY194/($K$5*1000))+$F$5*(EF194*DY194/($K$5*1000))*MAX(MIN(DL194,$J$5),$I$5)*MAX(MIN(DL194,$J$5),$I$5)+$G$5*MAX(MIN(DL194,$J$5),$I$5)*(EF194*DY194/($K$5*1000))+$H$5*(EF194*DY194/($K$5*1000))*(EF194*DY194/($K$5*1000)))</f>
        <v>0</v>
      </c>
      <c r="S194">
        <f>J194*(1000-(1000*0.61365*exp(17.502*W194/(240.97+W194))/(DY194+DZ194)+DT194)/2)/(1000*0.61365*exp(17.502*W194/(240.97+W194))/(DY194+DZ194)-DT194)</f>
        <v>0</v>
      </c>
      <c r="T194">
        <f>1/((DM194+1)/(Q194/1.6)+1/(R194/1.37)) + DM194/((DM194+1)/(Q194/1.6) + DM194/(R194/1.37))</f>
        <v>0</v>
      </c>
      <c r="U194">
        <f>(DH194*DK194)</f>
        <v>0</v>
      </c>
      <c r="V194">
        <f>(EA194+(U194+2*0.95*5.67E-8*(((EA194+$B$7)+273)^4-(EA194+273)^4)-44100*J194)/(1.84*29.3*R194+8*0.95*5.67E-8*(EA194+273)^3))</f>
        <v>0</v>
      </c>
      <c r="W194">
        <f>($C$7*EB194+$D$7*EC194+$E$7*V194)</f>
        <v>0</v>
      </c>
      <c r="X194">
        <f>0.61365*exp(17.502*W194/(240.97+W194))</f>
        <v>0</v>
      </c>
      <c r="Y194">
        <f>(Z194/AA194*100)</f>
        <v>0</v>
      </c>
      <c r="Z194">
        <f>DT194*(DY194+DZ194)/1000</f>
        <v>0</v>
      </c>
      <c r="AA194">
        <f>0.61365*exp(17.502*EA194/(240.97+EA194))</f>
        <v>0</v>
      </c>
      <c r="AB194">
        <f>(X194-DT194*(DY194+DZ194)/1000)</f>
        <v>0</v>
      </c>
      <c r="AC194">
        <f>(-J194*44100)</f>
        <v>0</v>
      </c>
      <c r="AD194">
        <f>2*29.3*R194*0.92*(EA194-W194)</f>
        <v>0</v>
      </c>
      <c r="AE194">
        <f>2*0.95*5.67E-8*(((EA194+$B$7)+273)^4-(W194+273)^4)</f>
        <v>0</v>
      </c>
      <c r="AF194">
        <f>U194+AE194+AC194+AD194</f>
        <v>0</v>
      </c>
      <c r="AG194">
        <f>DX194*AU194*(DS194-DR194*(1000-AU194*DU194)/(1000-AU194*DT194))/(100*DL194)</f>
        <v>0</v>
      </c>
      <c r="AH194">
        <f>1000*DX194*AU194*(DT194-DU194)/(100*DL194*(1000-AU194*DT194))</f>
        <v>0</v>
      </c>
      <c r="AI194">
        <f>(AJ194 - AK194 - DY194*1E3/(8.314*(EA194+273.15)) * AM194/DX194 * AL194) * DX194/(100*DL194) * (1000 - DU194)/1000</f>
        <v>0</v>
      </c>
      <c r="AJ194">
        <v>1377.8610559522</v>
      </c>
      <c r="AK194">
        <v>1335.56448484848</v>
      </c>
      <c r="AL194">
        <v>3.34315282280878</v>
      </c>
      <c r="AM194">
        <v>64.8317152788884</v>
      </c>
      <c r="AN194">
        <f>(AP194 - AO194 + DY194*1E3/(8.314*(EA194+273.15)) * AR194/DX194 * AQ194) * DX194/(100*DL194) * 1000/(1000 - AP194)</f>
        <v>0</v>
      </c>
      <c r="AO194">
        <v>25.4141905980821</v>
      </c>
      <c r="AP194">
        <v>33.6590854545455</v>
      </c>
      <c r="AQ194">
        <v>-0.00398265619431237</v>
      </c>
      <c r="AR194">
        <v>110.920641210874</v>
      </c>
      <c r="AS194">
        <v>0</v>
      </c>
      <c r="AT194">
        <v>0</v>
      </c>
      <c r="AU194">
        <f>IF(AS194*$H$13&gt;=AW194,1.0,(AW194/(AW194-AS194*$H$13)))</f>
        <v>0</v>
      </c>
      <c r="AV194">
        <f>(AU194-1)*100</f>
        <v>0</v>
      </c>
      <c r="AW194">
        <f>MAX(0,($B$13+$C$13*EF194)/(1+$D$13*EF194)*DY194/(EA194+273)*$E$13)</f>
        <v>0</v>
      </c>
      <c r="AX194" t="s">
        <v>437</v>
      </c>
      <c r="AY194" t="s">
        <v>437</v>
      </c>
      <c r="AZ194">
        <v>0</v>
      </c>
      <c r="BA194">
        <v>0</v>
      </c>
      <c r="BB194">
        <f>1-AZ194/BA194</f>
        <v>0</v>
      </c>
      <c r="BC194">
        <v>0</v>
      </c>
      <c r="BD194" t="s">
        <v>437</v>
      </c>
      <c r="BE194" t="s">
        <v>437</v>
      </c>
      <c r="BF194">
        <v>0</v>
      </c>
      <c r="BG194">
        <v>0</v>
      </c>
      <c r="BH194">
        <f>1-BF194/BG194</f>
        <v>0</v>
      </c>
      <c r="BI194">
        <v>0.5</v>
      </c>
      <c r="BJ194">
        <f>DI194</f>
        <v>0</v>
      </c>
      <c r="BK194">
        <f>L194</f>
        <v>0</v>
      </c>
      <c r="BL194">
        <f>BH194*BI194*BJ194</f>
        <v>0</v>
      </c>
      <c r="BM194">
        <f>(BK194-BC194)/BJ194</f>
        <v>0</v>
      </c>
      <c r="BN194">
        <f>(BA194-BG194)/BG194</f>
        <v>0</v>
      </c>
      <c r="BO194">
        <f>AZ194/(BB194+AZ194/BG194)</f>
        <v>0</v>
      </c>
      <c r="BP194" t="s">
        <v>437</v>
      </c>
      <c r="BQ194">
        <v>0</v>
      </c>
      <c r="BR194">
        <f>IF(BQ194&lt;&gt;0, BQ194, BO194)</f>
        <v>0</v>
      </c>
      <c r="BS194">
        <f>1-BR194/BG194</f>
        <v>0</v>
      </c>
      <c r="BT194">
        <f>(BG194-BF194)/(BG194-BR194)</f>
        <v>0</v>
      </c>
      <c r="BU194">
        <f>(BA194-BG194)/(BA194-BR194)</f>
        <v>0</v>
      </c>
      <c r="BV194">
        <f>(BG194-BF194)/(BG194-AZ194)</f>
        <v>0</v>
      </c>
      <c r="BW194">
        <f>(BA194-BG194)/(BA194-AZ194)</f>
        <v>0</v>
      </c>
      <c r="BX194">
        <f>(BT194*BR194/BF194)</f>
        <v>0</v>
      </c>
      <c r="BY194">
        <f>(1-BX194)</f>
        <v>0</v>
      </c>
      <c r="DH194">
        <f>$B$11*EG194+$C$11*EH194+$F$11*ES194*(1-EV194)</f>
        <v>0</v>
      </c>
      <c r="DI194">
        <f>DH194*DJ194</f>
        <v>0</v>
      </c>
      <c r="DJ194">
        <f>($B$11*$D$9+$C$11*$D$9+$F$11*((FF194+EX194)/MAX(FF194+EX194+FG194, 0.1)*$I$9+FG194/MAX(FF194+EX194+FG194, 0.1)*$J$9))/($B$11+$C$11+$F$11)</f>
        <v>0</v>
      </c>
      <c r="DK194">
        <f>($B$11*$K$9+$C$11*$K$9+$F$11*((FF194+EX194)/MAX(FF194+EX194+FG194, 0.1)*$P$9+FG194/MAX(FF194+EX194+FG194, 0.1)*$Q$9))/($B$11+$C$11+$F$11)</f>
        <v>0</v>
      </c>
      <c r="DL194">
        <v>6</v>
      </c>
      <c r="DM194">
        <v>0.5</v>
      </c>
      <c r="DN194" t="s">
        <v>438</v>
      </c>
      <c r="DO194">
        <v>2</v>
      </c>
      <c r="DP194" t="b">
        <v>1</v>
      </c>
      <c r="DQ194">
        <v>1761410393.94615</v>
      </c>
      <c r="DR194">
        <v>1266.87846153846</v>
      </c>
      <c r="DS194">
        <v>1326.91692307692</v>
      </c>
      <c r="DT194">
        <v>33.7025</v>
      </c>
      <c r="DU194">
        <v>25.4113769230769</v>
      </c>
      <c r="DV194">
        <v>1265.78</v>
      </c>
      <c r="DW194">
        <v>33.3873153846154</v>
      </c>
      <c r="DX194">
        <v>500.035769230769</v>
      </c>
      <c r="DY194">
        <v>90.3070076923077</v>
      </c>
      <c r="DZ194">
        <v>0.0362361923076923</v>
      </c>
      <c r="EA194">
        <v>36.7760153846154</v>
      </c>
      <c r="EB194">
        <v>36.0150461538462</v>
      </c>
      <c r="EC194">
        <v>999.9</v>
      </c>
      <c r="ED194">
        <v>0</v>
      </c>
      <c r="EE194">
        <v>0</v>
      </c>
      <c r="EF194">
        <v>9997.40384615385</v>
      </c>
      <c r="EG194">
        <v>0</v>
      </c>
      <c r="EH194">
        <v>1225.12230769231</v>
      </c>
      <c r="EI194">
        <v>-60.0393230769231</v>
      </c>
      <c r="EJ194">
        <v>1311.06461538462</v>
      </c>
      <c r="EK194">
        <v>1361.51461538462</v>
      </c>
      <c r="EL194">
        <v>8.29114076923077</v>
      </c>
      <c r="EM194">
        <v>1326.91692307692</v>
      </c>
      <c r="EN194">
        <v>25.4113769230769</v>
      </c>
      <c r="EO194">
        <v>3.04357384615385</v>
      </c>
      <c r="EP194">
        <v>2.29482461538462</v>
      </c>
      <c r="EQ194">
        <v>24.2682384615385</v>
      </c>
      <c r="ER194">
        <v>19.6401153846154</v>
      </c>
      <c r="ES194">
        <v>1200.03846153846</v>
      </c>
      <c r="ET194">
        <v>0.966997923076923</v>
      </c>
      <c r="EU194">
        <v>0.0330020615384615</v>
      </c>
      <c r="EV194">
        <v>0</v>
      </c>
      <c r="EW194">
        <v>1414.12923076923</v>
      </c>
      <c r="EX194">
        <v>5.00059</v>
      </c>
      <c r="EY194">
        <v>17359.4769230769</v>
      </c>
      <c r="EZ194">
        <v>10359.0461538462</v>
      </c>
      <c r="FA194">
        <v>50.2595384615385</v>
      </c>
      <c r="FB194">
        <v>51.8701538461538</v>
      </c>
      <c r="FC194">
        <v>50.375</v>
      </c>
      <c r="FD194">
        <v>51.5959230769231</v>
      </c>
      <c r="FE194">
        <v>51.4322307692308</v>
      </c>
      <c r="FF194">
        <v>1155.59846153846</v>
      </c>
      <c r="FG194">
        <v>39.44</v>
      </c>
      <c r="FH194">
        <v>0</v>
      </c>
      <c r="FI194">
        <v>1761410362.3</v>
      </c>
      <c r="FJ194">
        <v>0</v>
      </c>
      <c r="FK194">
        <v>1414.064</v>
      </c>
      <c r="FL194">
        <v>-2.56000000654353</v>
      </c>
      <c r="FM194">
        <v>-34.1692308113242</v>
      </c>
      <c r="FN194">
        <v>17358.744</v>
      </c>
      <c r="FO194">
        <v>15</v>
      </c>
      <c r="FP194">
        <v>0</v>
      </c>
      <c r="FQ194" t="s">
        <v>439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-60.02746</v>
      </c>
      <c r="GD194">
        <v>-1.6785654135339</v>
      </c>
      <c r="GE194">
        <v>0.550288911754544</v>
      </c>
      <c r="GF194">
        <v>0</v>
      </c>
      <c r="GG194">
        <v>1414.30147058824</v>
      </c>
      <c r="GH194">
        <v>-3.68265851930964</v>
      </c>
      <c r="GI194">
        <v>0.41318798138193</v>
      </c>
      <c r="GJ194">
        <v>-1</v>
      </c>
      <c r="GK194">
        <v>8.3064265</v>
      </c>
      <c r="GL194">
        <v>-0.399329774436103</v>
      </c>
      <c r="GM194">
        <v>0.0384068099788306</v>
      </c>
      <c r="GN194">
        <v>0</v>
      </c>
      <c r="GO194">
        <v>0</v>
      </c>
      <c r="GP194">
        <v>2</v>
      </c>
      <c r="GQ194" t="s">
        <v>473</v>
      </c>
      <c r="GR194">
        <v>3.13024</v>
      </c>
      <c r="GS194">
        <v>2.71389</v>
      </c>
      <c r="GT194">
        <v>0.189906</v>
      </c>
      <c r="GU194">
        <v>0.195276</v>
      </c>
      <c r="GV194">
        <v>0.127644</v>
      </c>
      <c r="GW194">
        <v>0.104878</v>
      </c>
      <c r="GX194">
        <v>29837.4</v>
      </c>
      <c r="GY194">
        <v>31526.3</v>
      </c>
      <c r="GZ194">
        <v>33397.5</v>
      </c>
      <c r="HA194">
        <v>35547.8</v>
      </c>
      <c r="HB194">
        <v>41375.5</v>
      </c>
      <c r="HC194">
        <v>45780.2</v>
      </c>
      <c r="HD194">
        <v>52276.5</v>
      </c>
      <c r="HE194">
        <v>56892.1</v>
      </c>
      <c r="HF194">
        <v>1.81115</v>
      </c>
      <c r="HG194">
        <v>1.67315</v>
      </c>
      <c r="HH194">
        <v>-0.0105798</v>
      </c>
      <c r="HI194">
        <v>0</v>
      </c>
      <c r="HJ194">
        <v>36.1903</v>
      </c>
      <c r="HK194">
        <v>999.9</v>
      </c>
      <c r="HL194">
        <v>58.802</v>
      </c>
      <c r="HM194">
        <v>28.903</v>
      </c>
      <c r="HN194">
        <v>26.0414</v>
      </c>
      <c r="HO194">
        <v>55.8091</v>
      </c>
      <c r="HP194">
        <v>43.3774</v>
      </c>
      <c r="HQ194">
        <v>1</v>
      </c>
      <c r="HR194">
        <v>1.12094</v>
      </c>
      <c r="HS194">
        <v>3.75267</v>
      </c>
      <c r="HT194">
        <v>20.0946</v>
      </c>
      <c r="HU194">
        <v>5.19153</v>
      </c>
      <c r="HV194">
        <v>12.0099</v>
      </c>
      <c r="HW194">
        <v>4.97285</v>
      </c>
      <c r="HX194">
        <v>3.29495</v>
      </c>
      <c r="HY194">
        <v>9999</v>
      </c>
      <c r="HZ194">
        <v>9999</v>
      </c>
      <c r="IA194">
        <v>999.9</v>
      </c>
      <c r="IB194">
        <v>9999</v>
      </c>
      <c r="IC194">
        <v>1.86324</v>
      </c>
      <c r="ID194">
        <v>1.86813</v>
      </c>
      <c r="IE194">
        <v>1.86783</v>
      </c>
      <c r="IF194">
        <v>1.86905</v>
      </c>
      <c r="IG194">
        <v>1.86981</v>
      </c>
      <c r="IH194">
        <v>1.8659</v>
      </c>
      <c r="II194">
        <v>1.86697</v>
      </c>
      <c r="IJ194">
        <v>1.86836</v>
      </c>
      <c r="IK194">
        <v>5</v>
      </c>
      <c r="IL194">
        <v>0</v>
      </c>
      <c r="IM194">
        <v>0</v>
      </c>
      <c r="IN194">
        <v>0</v>
      </c>
      <c r="IO194" t="s">
        <v>441</v>
      </c>
      <c r="IP194" t="s">
        <v>442</v>
      </c>
      <c r="IQ194" t="s">
        <v>443</v>
      </c>
      <c r="IR194" t="s">
        <v>443</v>
      </c>
      <c r="IS194" t="s">
        <v>443</v>
      </c>
      <c r="IT194" t="s">
        <v>443</v>
      </c>
      <c r="IU194">
        <v>0</v>
      </c>
      <c r="IV194">
        <v>100</v>
      </c>
      <c r="IW194">
        <v>100</v>
      </c>
      <c r="IX194">
        <v>1.09</v>
      </c>
      <c r="IY194">
        <v>0.3152</v>
      </c>
      <c r="IZ194">
        <v>1.09748391826392</v>
      </c>
      <c r="JA194">
        <v>0</v>
      </c>
      <c r="JB194">
        <v>0</v>
      </c>
      <c r="JC194">
        <v>0</v>
      </c>
      <c r="JD194">
        <v>0.315191680746845</v>
      </c>
      <c r="JE194">
        <v>0</v>
      </c>
      <c r="JF194">
        <v>0</v>
      </c>
      <c r="JG194">
        <v>0</v>
      </c>
      <c r="JH194">
        <v>5</v>
      </c>
      <c r="JI194">
        <v>2273</v>
      </c>
      <c r="JJ194">
        <v>0</v>
      </c>
      <c r="JK194">
        <v>25</v>
      </c>
      <c r="JL194">
        <v>29356840</v>
      </c>
      <c r="JM194">
        <v>29356840</v>
      </c>
      <c r="JN194">
        <v>2.62329</v>
      </c>
      <c r="JO194">
        <v>2.58911</v>
      </c>
      <c r="JP194">
        <v>1.54785</v>
      </c>
      <c r="JQ194">
        <v>2.32178</v>
      </c>
      <c r="JR194">
        <v>1.64551</v>
      </c>
      <c r="JS194">
        <v>2.38159</v>
      </c>
      <c r="JT194">
        <v>33.1322</v>
      </c>
      <c r="JU194">
        <v>24.1926</v>
      </c>
      <c r="JV194">
        <v>18</v>
      </c>
      <c r="JW194">
        <v>502.523</v>
      </c>
      <c r="JX194">
        <v>406.16</v>
      </c>
      <c r="JY194">
        <v>31.5927</v>
      </c>
      <c r="JZ194">
        <v>40.6397</v>
      </c>
      <c r="KA194">
        <v>30.0012</v>
      </c>
      <c r="KB194">
        <v>40.217</v>
      </c>
      <c r="KC194">
        <v>40.107</v>
      </c>
      <c r="KD194">
        <v>52.5364</v>
      </c>
      <c r="KE194">
        <v>0</v>
      </c>
      <c r="KF194">
        <v>100</v>
      </c>
      <c r="KG194">
        <v>31.5929</v>
      </c>
      <c r="KH194">
        <v>1373.65</v>
      </c>
      <c r="KI194">
        <v>34.6858</v>
      </c>
      <c r="KJ194">
        <v>94.9023</v>
      </c>
      <c r="KK194">
        <v>92.1285</v>
      </c>
    </row>
    <row r="195" spans="1:297">
      <c r="A195">
        <v>179</v>
      </c>
      <c r="B195">
        <v>1761410407.1</v>
      </c>
      <c r="C195">
        <v>2226.09999990463</v>
      </c>
      <c r="D195" t="s">
        <v>801</v>
      </c>
      <c r="E195" t="s">
        <v>802</v>
      </c>
      <c r="F195">
        <v>5</v>
      </c>
      <c r="G195" t="s">
        <v>638</v>
      </c>
      <c r="H195" t="s">
        <v>436</v>
      </c>
      <c r="I195">
        <v>1761410398.94615</v>
      </c>
      <c r="J195">
        <f>(K195)/1000</f>
        <v>0</v>
      </c>
      <c r="K195">
        <f>IF(DP195, AN195, AH195)</f>
        <v>0</v>
      </c>
      <c r="L195">
        <f>IF(DP195, AI195, AG195)</f>
        <v>0</v>
      </c>
      <c r="M195">
        <f>DR195 - IF(AU195&gt;1, L195*DL195*100.0/(AW195), 0)</f>
        <v>0</v>
      </c>
      <c r="N195">
        <f>((T195-J195/2)*M195-L195)/(T195+J195/2)</f>
        <v>0</v>
      </c>
      <c r="O195">
        <f>N195*(DY195+DZ195)/1000.0</f>
        <v>0</v>
      </c>
      <c r="P195">
        <f>(DR195 - IF(AU195&gt;1, L195*DL195*100.0/(AW195), 0))*(DY195+DZ195)/1000.0</f>
        <v>0</v>
      </c>
      <c r="Q195">
        <f>2.0/((1/S195-1/R195)+SIGN(S195)*SQRT((1/S195-1/R195)*(1/S195-1/R195) + 4*DM195/((DM195+1)*(DM195+1))*(2*1/S195*1/R195-1/R195*1/R195)))</f>
        <v>0</v>
      </c>
      <c r="R195">
        <f>IF(LEFT(DN195,1)&lt;&gt;"0",IF(LEFT(DN195,1)="1",3.0,DO195),$D$5+$E$5*(EF195*DY195/($K$5*1000))+$F$5*(EF195*DY195/($K$5*1000))*MAX(MIN(DL195,$J$5),$I$5)*MAX(MIN(DL195,$J$5),$I$5)+$G$5*MAX(MIN(DL195,$J$5),$I$5)*(EF195*DY195/($K$5*1000))+$H$5*(EF195*DY195/($K$5*1000))*(EF195*DY195/($K$5*1000)))</f>
        <v>0</v>
      </c>
      <c r="S195">
        <f>J195*(1000-(1000*0.61365*exp(17.502*W195/(240.97+W195))/(DY195+DZ195)+DT195)/2)/(1000*0.61365*exp(17.502*W195/(240.97+W195))/(DY195+DZ195)-DT195)</f>
        <v>0</v>
      </c>
      <c r="T195">
        <f>1/((DM195+1)/(Q195/1.6)+1/(R195/1.37)) + DM195/((DM195+1)/(Q195/1.6) + DM195/(R195/1.37))</f>
        <v>0</v>
      </c>
      <c r="U195">
        <f>(DH195*DK195)</f>
        <v>0</v>
      </c>
      <c r="V195">
        <f>(EA195+(U195+2*0.95*5.67E-8*(((EA195+$B$7)+273)^4-(EA195+273)^4)-44100*J195)/(1.84*29.3*R195+8*0.95*5.67E-8*(EA195+273)^3))</f>
        <v>0</v>
      </c>
      <c r="W195">
        <f>($C$7*EB195+$D$7*EC195+$E$7*V195)</f>
        <v>0</v>
      </c>
      <c r="X195">
        <f>0.61365*exp(17.502*W195/(240.97+W195))</f>
        <v>0</v>
      </c>
      <c r="Y195">
        <f>(Z195/AA195*100)</f>
        <v>0</v>
      </c>
      <c r="Z195">
        <f>DT195*(DY195+DZ195)/1000</f>
        <v>0</v>
      </c>
      <c r="AA195">
        <f>0.61365*exp(17.502*EA195/(240.97+EA195))</f>
        <v>0</v>
      </c>
      <c r="AB195">
        <f>(X195-DT195*(DY195+DZ195)/1000)</f>
        <v>0</v>
      </c>
      <c r="AC195">
        <f>(-J195*44100)</f>
        <v>0</v>
      </c>
      <c r="AD195">
        <f>2*29.3*R195*0.92*(EA195-W195)</f>
        <v>0</v>
      </c>
      <c r="AE195">
        <f>2*0.95*5.67E-8*(((EA195+$B$7)+273)^4-(W195+273)^4)</f>
        <v>0</v>
      </c>
      <c r="AF195">
        <f>U195+AE195+AC195+AD195</f>
        <v>0</v>
      </c>
      <c r="AG195">
        <f>DX195*AU195*(DS195-DR195*(1000-AU195*DU195)/(1000-AU195*DT195))/(100*DL195)</f>
        <v>0</v>
      </c>
      <c r="AH195">
        <f>1000*DX195*AU195*(DT195-DU195)/(100*DL195*(1000-AU195*DT195))</f>
        <v>0</v>
      </c>
      <c r="AI195">
        <f>(AJ195 - AK195 - DY195*1E3/(8.314*(EA195+273.15)) * AM195/DX195 * AL195) * DX195/(100*DL195) * (1000 - DU195)/1000</f>
        <v>0</v>
      </c>
      <c r="AJ195">
        <v>1395.6081410217</v>
      </c>
      <c r="AK195">
        <v>1353.03563636364</v>
      </c>
      <c r="AL195">
        <v>3.48798262805709</v>
      </c>
      <c r="AM195">
        <v>64.8317152788884</v>
      </c>
      <c r="AN195">
        <f>(AP195 - AO195 + DY195*1E3/(8.314*(EA195+273.15)) * AR195/DX195 * AQ195) * DX195/(100*DL195) * 1000/(1000 - AP195)</f>
        <v>0</v>
      </c>
      <c r="AO195">
        <v>25.4156471881675</v>
      </c>
      <c r="AP195">
        <v>33.6240096969697</v>
      </c>
      <c r="AQ195">
        <v>-0.00713233672087599</v>
      </c>
      <c r="AR195">
        <v>110.920641210874</v>
      </c>
      <c r="AS195">
        <v>0</v>
      </c>
      <c r="AT195">
        <v>0</v>
      </c>
      <c r="AU195">
        <f>IF(AS195*$H$13&gt;=AW195,1.0,(AW195/(AW195-AS195*$H$13)))</f>
        <v>0</v>
      </c>
      <c r="AV195">
        <f>(AU195-1)*100</f>
        <v>0</v>
      </c>
      <c r="AW195">
        <f>MAX(0,($B$13+$C$13*EF195)/(1+$D$13*EF195)*DY195/(EA195+273)*$E$13)</f>
        <v>0</v>
      </c>
      <c r="AX195" t="s">
        <v>437</v>
      </c>
      <c r="AY195" t="s">
        <v>437</v>
      </c>
      <c r="AZ195">
        <v>0</v>
      </c>
      <c r="BA195">
        <v>0</v>
      </c>
      <c r="BB195">
        <f>1-AZ195/BA195</f>
        <v>0</v>
      </c>
      <c r="BC195">
        <v>0</v>
      </c>
      <c r="BD195" t="s">
        <v>437</v>
      </c>
      <c r="BE195" t="s">
        <v>437</v>
      </c>
      <c r="BF195">
        <v>0</v>
      </c>
      <c r="BG195">
        <v>0</v>
      </c>
      <c r="BH195">
        <f>1-BF195/BG195</f>
        <v>0</v>
      </c>
      <c r="BI195">
        <v>0.5</v>
      </c>
      <c r="BJ195">
        <f>DI195</f>
        <v>0</v>
      </c>
      <c r="BK195">
        <f>L195</f>
        <v>0</v>
      </c>
      <c r="BL195">
        <f>BH195*BI195*BJ195</f>
        <v>0</v>
      </c>
      <c r="BM195">
        <f>(BK195-BC195)/BJ195</f>
        <v>0</v>
      </c>
      <c r="BN195">
        <f>(BA195-BG195)/BG195</f>
        <v>0</v>
      </c>
      <c r="BO195">
        <f>AZ195/(BB195+AZ195/BG195)</f>
        <v>0</v>
      </c>
      <c r="BP195" t="s">
        <v>437</v>
      </c>
      <c r="BQ195">
        <v>0</v>
      </c>
      <c r="BR195">
        <f>IF(BQ195&lt;&gt;0, BQ195, BO195)</f>
        <v>0</v>
      </c>
      <c r="BS195">
        <f>1-BR195/BG195</f>
        <v>0</v>
      </c>
      <c r="BT195">
        <f>(BG195-BF195)/(BG195-BR195)</f>
        <v>0</v>
      </c>
      <c r="BU195">
        <f>(BA195-BG195)/(BA195-BR195)</f>
        <v>0</v>
      </c>
      <c r="BV195">
        <f>(BG195-BF195)/(BG195-AZ195)</f>
        <v>0</v>
      </c>
      <c r="BW195">
        <f>(BA195-BG195)/(BA195-AZ195)</f>
        <v>0</v>
      </c>
      <c r="BX195">
        <f>(BT195*BR195/BF195)</f>
        <v>0</v>
      </c>
      <c r="BY195">
        <f>(1-BX195)</f>
        <v>0</v>
      </c>
      <c r="DH195">
        <f>$B$11*EG195+$C$11*EH195+$F$11*ES195*(1-EV195)</f>
        <v>0</v>
      </c>
      <c r="DI195">
        <f>DH195*DJ195</f>
        <v>0</v>
      </c>
      <c r="DJ195">
        <f>($B$11*$D$9+$C$11*$D$9+$F$11*((FF195+EX195)/MAX(FF195+EX195+FG195, 0.1)*$I$9+FG195/MAX(FF195+EX195+FG195, 0.1)*$J$9))/($B$11+$C$11+$F$11)</f>
        <v>0</v>
      </c>
      <c r="DK195">
        <f>($B$11*$K$9+$C$11*$K$9+$F$11*((FF195+EX195)/MAX(FF195+EX195+FG195, 0.1)*$P$9+FG195/MAX(FF195+EX195+FG195, 0.1)*$Q$9))/($B$11+$C$11+$F$11)</f>
        <v>0</v>
      </c>
      <c r="DL195">
        <v>6</v>
      </c>
      <c r="DM195">
        <v>0.5</v>
      </c>
      <c r="DN195" t="s">
        <v>438</v>
      </c>
      <c r="DO195">
        <v>2</v>
      </c>
      <c r="DP195" t="b">
        <v>1</v>
      </c>
      <c r="DQ195">
        <v>1761410398.94615</v>
      </c>
      <c r="DR195">
        <v>1283.58153846154</v>
      </c>
      <c r="DS195">
        <v>1343.99230769231</v>
      </c>
      <c r="DT195">
        <v>33.6709846153846</v>
      </c>
      <c r="DU195">
        <v>25.4133846153846</v>
      </c>
      <c r="DV195">
        <v>1282.48384615385</v>
      </c>
      <c r="DW195">
        <v>33.3558</v>
      </c>
      <c r="DX195">
        <v>500.062538461539</v>
      </c>
      <c r="DY195">
        <v>90.3072615384615</v>
      </c>
      <c r="DZ195">
        <v>0.0360977692307692</v>
      </c>
      <c r="EA195">
        <v>36.773</v>
      </c>
      <c r="EB195">
        <v>36.0142384615385</v>
      </c>
      <c r="EC195">
        <v>999.9</v>
      </c>
      <c r="ED195">
        <v>0</v>
      </c>
      <c r="EE195">
        <v>0</v>
      </c>
      <c r="EF195">
        <v>10005.29</v>
      </c>
      <c r="EG195">
        <v>0</v>
      </c>
      <c r="EH195">
        <v>1225.08538461538</v>
      </c>
      <c r="EI195">
        <v>-60.4123461538462</v>
      </c>
      <c r="EJ195">
        <v>1328.30769230769</v>
      </c>
      <c r="EK195">
        <v>1379.03923076923</v>
      </c>
      <c r="EL195">
        <v>8.25761538461538</v>
      </c>
      <c r="EM195">
        <v>1343.99230769231</v>
      </c>
      <c r="EN195">
        <v>25.4133846153846</v>
      </c>
      <c r="EO195">
        <v>3.04073692307692</v>
      </c>
      <c r="EP195">
        <v>2.29501384615385</v>
      </c>
      <c r="EQ195">
        <v>24.2526846153846</v>
      </c>
      <c r="ER195">
        <v>19.6414461538462</v>
      </c>
      <c r="ES195">
        <v>1199.99153846154</v>
      </c>
      <c r="ET195">
        <v>0.966996615384615</v>
      </c>
      <c r="EU195">
        <v>0.0330033461538461</v>
      </c>
      <c r="EV195">
        <v>0</v>
      </c>
      <c r="EW195">
        <v>1413.77230769231</v>
      </c>
      <c r="EX195">
        <v>5.00059</v>
      </c>
      <c r="EY195">
        <v>17355.6461538462</v>
      </c>
      <c r="EZ195">
        <v>10358.6230769231</v>
      </c>
      <c r="FA195">
        <v>50.2595384615385</v>
      </c>
      <c r="FB195">
        <v>51.875</v>
      </c>
      <c r="FC195">
        <v>50.3797692307692</v>
      </c>
      <c r="FD195">
        <v>51.6153076923077</v>
      </c>
      <c r="FE195">
        <v>51.4322307692308</v>
      </c>
      <c r="FF195">
        <v>1155.55153846154</v>
      </c>
      <c r="FG195">
        <v>39.44</v>
      </c>
      <c r="FH195">
        <v>0</v>
      </c>
      <c r="FI195">
        <v>1761410367.1</v>
      </c>
      <c r="FJ195">
        <v>0</v>
      </c>
      <c r="FK195">
        <v>1413.7868</v>
      </c>
      <c r="FL195">
        <v>-4.0423077071729</v>
      </c>
      <c r="FM195">
        <v>-45.4076922789819</v>
      </c>
      <c r="FN195">
        <v>17355.136</v>
      </c>
      <c r="FO195">
        <v>15</v>
      </c>
      <c r="FP195">
        <v>0</v>
      </c>
      <c r="FQ195" t="s">
        <v>439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-60.162445</v>
      </c>
      <c r="GD195">
        <v>-3.55352030075177</v>
      </c>
      <c r="GE195">
        <v>0.613396411364625</v>
      </c>
      <c r="GF195">
        <v>0</v>
      </c>
      <c r="GG195">
        <v>1414.04529411765</v>
      </c>
      <c r="GH195">
        <v>-3.36501146384099</v>
      </c>
      <c r="GI195">
        <v>0.38974528102728</v>
      </c>
      <c r="GJ195">
        <v>-1</v>
      </c>
      <c r="GK195">
        <v>8.2797775</v>
      </c>
      <c r="GL195">
        <v>-0.401405864661652</v>
      </c>
      <c r="GM195">
        <v>0.0386064570862181</v>
      </c>
      <c r="GN195">
        <v>0</v>
      </c>
      <c r="GO195">
        <v>0</v>
      </c>
      <c r="GP195">
        <v>2</v>
      </c>
      <c r="GQ195" t="s">
        <v>473</v>
      </c>
      <c r="GR195">
        <v>3.13023</v>
      </c>
      <c r="GS195">
        <v>2.71393</v>
      </c>
      <c r="GT195">
        <v>0.19144</v>
      </c>
      <c r="GU195">
        <v>0.196709</v>
      </c>
      <c r="GV195">
        <v>0.127556</v>
      </c>
      <c r="GW195">
        <v>0.104883</v>
      </c>
      <c r="GX195">
        <v>29780.1</v>
      </c>
      <c r="GY195">
        <v>31468.8</v>
      </c>
      <c r="GZ195">
        <v>33397</v>
      </c>
      <c r="HA195">
        <v>35546.7</v>
      </c>
      <c r="HB195">
        <v>41379.5</v>
      </c>
      <c r="HC195">
        <v>45778.9</v>
      </c>
      <c r="HD195">
        <v>52276</v>
      </c>
      <c r="HE195">
        <v>56890.5</v>
      </c>
      <c r="HF195">
        <v>1.8111</v>
      </c>
      <c r="HG195">
        <v>1.6731</v>
      </c>
      <c r="HH195">
        <v>-0.0108555</v>
      </c>
      <c r="HI195">
        <v>0</v>
      </c>
      <c r="HJ195">
        <v>36.1885</v>
      </c>
      <c r="HK195">
        <v>999.9</v>
      </c>
      <c r="HL195">
        <v>58.778</v>
      </c>
      <c r="HM195">
        <v>28.923</v>
      </c>
      <c r="HN195">
        <v>26.0581</v>
      </c>
      <c r="HO195">
        <v>56.2391</v>
      </c>
      <c r="HP195">
        <v>43.5577</v>
      </c>
      <c r="HQ195">
        <v>1</v>
      </c>
      <c r="HR195">
        <v>1.12209</v>
      </c>
      <c r="HS195">
        <v>3.78303</v>
      </c>
      <c r="HT195">
        <v>20.0939</v>
      </c>
      <c r="HU195">
        <v>5.19198</v>
      </c>
      <c r="HV195">
        <v>12.0099</v>
      </c>
      <c r="HW195">
        <v>4.97265</v>
      </c>
      <c r="HX195">
        <v>3.29495</v>
      </c>
      <c r="HY195">
        <v>9999</v>
      </c>
      <c r="HZ195">
        <v>9999</v>
      </c>
      <c r="IA195">
        <v>999.9</v>
      </c>
      <c r="IB195">
        <v>9999</v>
      </c>
      <c r="IC195">
        <v>1.86324</v>
      </c>
      <c r="ID195">
        <v>1.86812</v>
      </c>
      <c r="IE195">
        <v>1.86783</v>
      </c>
      <c r="IF195">
        <v>1.86905</v>
      </c>
      <c r="IG195">
        <v>1.86981</v>
      </c>
      <c r="IH195">
        <v>1.86593</v>
      </c>
      <c r="II195">
        <v>1.86701</v>
      </c>
      <c r="IJ195">
        <v>1.86836</v>
      </c>
      <c r="IK195">
        <v>5</v>
      </c>
      <c r="IL195">
        <v>0</v>
      </c>
      <c r="IM195">
        <v>0</v>
      </c>
      <c r="IN195">
        <v>0</v>
      </c>
      <c r="IO195" t="s">
        <v>441</v>
      </c>
      <c r="IP195" t="s">
        <v>442</v>
      </c>
      <c r="IQ195" t="s">
        <v>443</v>
      </c>
      <c r="IR195" t="s">
        <v>443</v>
      </c>
      <c r="IS195" t="s">
        <v>443</v>
      </c>
      <c r="IT195" t="s">
        <v>443</v>
      </c>
      <c r="IU195">
        <v>0</v>
      </c>
      <c r="IV195">
        <v>100</v>
      </c>
      <c r="IW195">
        <v>100</v>
      </c>
      <c r="IX195">
        <v>1.1</v>
      </c>
      <c r="IY195">
        <v>0.3152</v>
      </c>
      <c r="IZ195">
        <v>1.09748391826392</v>
      </c>
      <c r="JA195">
        <v>0</v>
      </c>
      <c r="JB195">
        <v>0</v>
      </c>
      <c r="JC195">
        <v>0</v>
      </c>
      <c r="JD195">
        <v>0.315191680746845</v>
      </c>
      <c r="JE195">
        <v>0</v>
      </c>
      <c r="JF195">
        <v>0</v>
      </c>
      <c r="JG195">
        <v>0</v>
      </c>
      <c r="JH195">
        <v>5</v>
      </c>
      <c r="JI195">
        <v>2273</v>
      </c>
      <c r="JJ195">
        <v>0</v>
      </c>
      <c r="JK195">
        <v>25</v>
      </c>
      <c r="JL195">
        <v>29356840.1</v>
      </c>
      <c r="JM195">
        <v>29356840.1</v>
      </c>
      <c r="JN195">
        <v>2.64771</v>
      </c>
      <c r="JO195">
        <v>2.59521</v>
      </c>
      <c r="JP195">
        <v>1.54785</v>
      </c>
      <c r="JQ195">
        <v>2.32178</v>
      </c>
      <c r="JR195">
        <v>1.64673</v>
      </c>
      <c r="JS195">
        <v>2.33154</v>
      </c>
      <c r="JT195">
        <v>33.1099</v>
      </c>
      <c r="JU195">
        <v>24.1926</v>
      </c>
      <c r="JV195">
        <v>18</v>
      </c>
      <c r="JW195">
        <v>502.587</v>
      </c>
      <c r="JX195">
        <v>406.202</v>
      </c>
      <c r="JY195">
        <v>31.5802</v>
      </c>
      <c r="JZ195">
        <v>40.6529</v>
      </c>
      <c r="KA195">
        <v>30.0012</v>
      </c>
      <c r="KB195">
        <v>40.2308</v>
      </c>
      <c r="KC195">
        <v>40.1198</v>
      </c>
      <c r="KD195">
        <v>53.0986</v>
      </c>
      <c r="KE195">
        <v>0</v>
      </c>
      <c r="KF195">
        <v>100</v>
      </c>
      <c r="KG195">
        <v>31.5746</v>
      </c>
      <c r="KH195">
        <v>1393.88</v>
      </c>
      <c r="KI195">
        <v>34.6858</v>
      </c>
      <c r="KJ195">
        <v>94.9012</v>
      </c>
      <c r="KK195">
        <v>92.1259</v>
      </c>
    </row>
    <row r="196" spans="1:297">
      <c r="A196">
        <v>180</v>
      </c>
      <c r="B196">
        <v>1761410412.1</v>
      </c>
      <c r="C196">
        <v>2231.09999990463</v>
      </c>
      <c r="D196" t="s">
        <v>803</v>
      </c>
      <c r="E196" t="s">
        <v>804</v>
      </c>
      <c r="F196">
        <v>5</v>
      </c>
      <c r="G196" t="s">
        <v>638</v>
      </c>
      <c r="H196" t="s">
        <v>436</v>
      </c>
      <c r="I196">
        <v>1761410403.94615</v>
      </c>
      <c r="J196">
        <f>(K196)/1000</f>
        <v>0</v>
      </c>
      <c r="K196">
        <f>IF(DP196, AN196, AH196)</f>
        <v>0</v>
      </c>
      <c r="L196">
        <f>IF(DP196, AI196, AG196)</f>
        <v>0</v>
      </c>
      <c r="M196">
        <f>DR196 - IF(AU196&gt;1, L196*DL196*100.0/(AW196), 0)</f>
        <v>0</v>
      </c>
      <c r="N196">
        <f>((T196-J196/2)*M196-L196)/(T196+J196/2)</f>
        <v>0</v>
      </c>
      <c r="O196">
        <f>N196*(DY196+DZ196)/1000.0</f>
        <v>0</v>
      </c>
      <c r="P196">
        <f>(DR196 - IF(AU196&gt;1, L196*DL196*100.0/(AW196), 0))*(DY196+DZ196)/1000.0</f>
        <v>0</v>
      </c>
      <c r="Q196">
        <f>2.0/((1/S196-1/R196)+SIGN(S196)*SQRT((1/S196-1/R196)*(1/S196-1/R196) + 4*DM196/((DM196+1)*(DM196+1))*(2*1/S196*1/R196-1/R196*1/R196)))</f>
        <v>0</v>
      </c>
      <c r="R196">
        <f>IF(LEFT(DN196,1)&lt;&gt;"0",IF(LEFT(DN196,1)="1",3.0,DO196),$D$5+$E$5*(EF196*DY196/($K$5*1000))+$F$5*(EF196*DY196/($K$5*1000))*MAX(MIN(DL196,$J$5),$I$5)*MAX(MIN(DL196,$J$5),$I$5)+$G$5*MAX(MIN(DL196,$J$5),$I$5)*(EF196*DY196/($K$5*1000))+$H$5*(EF196*DY196/($K$5*1000))*(EF196*DY196/($K$5*1000)))</f>
        <v>0</v>
      </c>
      <c r="S196">
        <f>J196*(1000-(1000*0.61365*exp(17.502*W196/(240.97+W196))/(DY196+DZ196)+DT196)/2)/(1000*0.61365*exp(17.502*W196/(240.97+W196))/(DY196+DZ196)-DT196)</f>
        <v>0</v>
      </c>
      <c r="T196">
        <f>1/((DM196+1)/(Q196/1.6)+1/(R196/1.37)) + DM196/((DM196+1)/(Q196/1.6) + DM196/(R196/1.37))</f>
        <v>0</v>
      </c>
      <c r="U196">
        <f>(DH196*DK196)</f>
        <v>0</v>
      </c>
      <c r="V196">
        <f>(EA196+(U196+2*0.95*5.67E-8*(((EA196+$B$7)+273)^4-(EA196+273)^4)-44100*J196)/(1.84*29.3*R196+8*0.95*5.67E-8*(EA196+273)^3))</f>
        <v>0</v>
      </c>
      <c r="W196">
        <f>($C$7*EB196+$D$7*EC196+$E$7*V196)</f>
        <v>0</v>
      </c>
      <c r="X196">
        <f>0.61365*exp(17.502*W196/(240.97+W196))</f>
        <v>0</v>
      </c>
      <c r="Y196">
        <f>(Z196/AA196*100)</f>
        <v>0</v>
      </c>
      <c r="Z196">
        <f>DT196*(DY196+DZ196)/1000</f>
        <v>0</v>
      </c>
      <c r="AA196">
        <f>0.61365*exp(17.502*EA196/(240.97+EA196))</f>
        <v>0</v>
      </c>
      <c r="AB196">
        <f>(X196-DT196*(DY196+DZ196)/1000)</f>
        <v>0</v>
      </c>
      <c r="AC196">
        <f>(-J196*44100)</f>
        <v>0</v>
      </c>
      <c r="AD196">
        <f>2*29.3*R196*0.92*(EA196-W196)</f>
        <v>0</v>
      </c>
      <c r="AE196">
        <f>2*0.95*5.67E-8*(((EA196+$B$7)+273)^4-(W196+273)^4)</f>
        <v>0</v>
      </c>
      <c r="AF196">
        <f>U196+AE196+AC196+AD196</f>
        <v>0</v>
      </c>
      <c r="AG196">
        <f>DX196*AU196*(DS196-DR196*(1000-AU196*DU196)/(1000-AU196*DT196))/(100*DL196)</f>
        <v>0</v>
      </c>
      <c r="AH196">
        <f>1000*DX196*AU196*(DT196-DU196)/(100*DL196*(1000-AU196*DT196))</f>
        <v>0</v>
      </c>
      <c r="AI196">
        <f>(AJ196 - AK196 - DY196*1E3/(8.314*(EA196+273.15)) * AM196/DX196 * AL196) * DX196/(100*DL196) * (1000 - DU196)/1000</f>
        <v>0</v>
      </c>
      <c r="AJ196">
        <v>1412.23337895723</v>
      </c>
      <c r="AK196">
        <v>1369.88793939394</v>
      </c>
      <c r="AL196">
        <v>3.37099227422359</v>
      </c>
      <c r="AM196">
        <v>64.8317152788884</v>
      </c>
      <c r="AN196">
        <f>(AP196 - AO196 + DY196*1E3/(8.314*(EA196+273.15)) * AR196/DX196 * AQ196) * DX196/(100*DL196) * 1000/(1000 - AP196)</f>
        <v>0</v>
      </c>
      <c r="AO196">
        <v>25.4161168392498</v>
      </c>
      <c r="AP196">
        <v>33.5941236363636</v>
      </c>
      <c r="AQ196">
        <v>-0.00640209026445793</v>
      </c>
      <c r="AR196">
        <v>110.920641210874</v>
      </c>
      <c r="AS196">
        <v>0</v>
      </c>
      <c r="AT196">
        <v>0</v>
      </c>
      <c r="AU196">
        <f>IF(AS196*$H$13&gt;=AW196,1.0,(AW196/(AW196-AS196*$H$13)))</f>
        <v>0</v>
      </c>
      <c r="AV196">
        <f>(AU196-1)*100</f>
        <v>0</v>
      </c>
      <c r="AW196">
        <f>MAX(0,($B$13+$C$13*EF196)/(1+$D$13*EF196)*DY196/(EA196+273)*$E$13)</f>
        <v>0</v>
      </c>
      <c r="AX196" t="s">
        <v>437</v>
      </c>
      <c r="AY196" t="s">
        <v>437</v>
      </c>
      <c r="AZ196">
        <v>0</v>
      </c>
      <c r="BA196">
        <v>0</v>
      </c>
      <c r="BB196">
        <f>1-AZ196/BA196</f>
        <v>0</v>
      </c>
      <c r="BC196">
        <v>0</v>
      </c>
      <c r="BD196" t="s">
        <v>437</v>
      </c>
      <c r="BE196" t="s">
        <v>437</v>
      </c>
      <c r="BF196">
        <v>0</v>
      </c>
      <c r="BG196">
        <v>0</v>
      </c>
      <c r="BH196">
        <f>1-BF196/BG196</f>
        <v>0</v>
      </c>
      <c r="BI196">
        <v>0.5</v>
      </c>
      <c r="BJ196">
        <f>DI196</f>
        <v>0</v>
      </c>
      <c r="BK196">
        <f>L196</f>
        <v>0</v>
      </c>
      <c r="BL196">
        <f>BH196*BI196*BJ196</f>
        <v>0</v>
      </c>
      <c r="BM196">
        <f>(BK196-BC196)/BJ196</f>
        <v>0</v>
      </c>
      <c r="BN196">
        <f>(BA196-BG196)/BG196</f>
        <v>0</v>
      </c>
      <c r="BO196">
        <f>AZ196/(BB196+AZ196/BG196)</f>
        <v>0</v>
      </c>
      <c r="BP196" t="s">
        <v>437</v>
      </c>
      <c r="BQ196">
        <v>0</v>
      </c>
      <c r="BR196">
        <f>IF(BQ196&lt;&gt;0, BQ196, BO196)</f>
        <v>0</v>
      </c>
      <c r="BS196">
        <f>1-BR196/BG196</f>
        <v>0</v>
      </c>
      <c r="BT196">
        <f>(BG196-BF196)/(BG196-BR196)</f>
        <v>0</v>
      </c>
      <c r="BU196">
        <f>(BA196-BG196)/(BA196-BR196)</f>
        <v>0</v>
      </c>
      <c r="BV196">
        <f>(BG196-BF196)/(BG196-AZ196)</f>
        <v>0</v>
      </c>
      <c r="BW196">
        <f>(BA196-BG196)/(BA196-AZ196)</f>
        <v>0</v>
      </c>
      <c r="BX196">
        <f>(BT196*BR196/BF196)</f>
        <v>0</v>
      </c>
      <c r="BY196">
        <f>(1-BX196)</f>
        <v>0</v>
      </c>
      <c r="DH196">
        <f>$B$11*EG196+$C$11*EH196+$F$11*ES196*(1-EV196)</f>
        <v>0</v>
      </c>
      <c r="DI196">
        <f>DH196*DJ196</f>
        <v>0</v>
      </c>
      <c r="DJ196">
        <f>($B$11*$D$9+$C$11*$D$9+$F$11*((FF196+EX196)/MAX(FF196+EX196+FG196, 0.1)*$I$9+FG196/MAX(FF196+EX196+FG196, 0.1)*$J$9))/($B$11+$C$11+$F$11)</f>
        <v>0</v>
      </c>
      <c r="DK196">
        <f>($B$11*$K$9+$C$11*$K$9+$F$11*((FF196+EX196)/MAX(FF196+EX196+FG196, 0.1)*$P$9+FG196/MAX(FF196+EX196+FG196, 0.1)*$Q$9))/($B$11+$C$11+$F$11)</f>
        <v>0</v>
      </c>
      <c r="DL196">
        <v>6</v>
      </c>
      <c r="DM196">
        <v>0.5</v>
      </c>
      <c r="DN196" t="s">
        <v>438</v>
      </c>
      <c r="DO196">
        <v>2</v>
      </c>
      <c r="DP196" t="b">
        <v>1</v>
      </c>
      <c r="DQ196">
        <v>1761410403.94615</v>
      </c>
      <c r="DR196">
        <v>1300.24923076923</v>
      </c>
      <c r="DS196">
        <v>1360.58230769231</v>
      </c>
      <c r="DT196">
        <v>33.6390307692308</v>
      </c>
      <c r="DU196">
        <v>25.4150846153846</v>
      </c>
      <c r="DV196">
        <v>1299.15153846154</v>
      </c>
      <c r="DW196">
        <v>33.3238384615385</v>
      </c>
      <c r="DX196">
        <v>500.020923076923</v>
      </c>
      <c r="DY196">
        <v>90.3074</v>
      </c>
      <c r="DZ196">
        <v>0.0360523461538462</v>
      </c>
      <c r="EA196">
        <v>36.7701384615385</v>
      </c>
      <c r="EB196">
        <v>36.0145461538462</v>
      </c>
      <c r="EC196">
        <v>999.9</v>
      </c>
      <c r="ED196">
        <v>0</v>
      </c>
      <c r="EE196">
        <v>0</v>
      </c>
      <c r="EF196">
        <v>9994.28615384615</v>
      </c>
      <c r="EG196">
        <v>0</v>
      </c>
      <c r="EH196">
        <v>1225.06153846154</v>
      </c>
      <c r="EI196">
        <v>-60.3333153846154</v>
      </c>
      <c r="EJ196">
        <v>1345.51230769231</v>
      </c>
      <c r="EK196">
        <v>1396.06307692308</v>
      </c>
      <c r="EL196">
        <v>8.22395</v>
      </c>
      <c r="EM196">
        <v>1360.58230769231</v>
      </c>
      <c r="EN196">
        <v>25.4150846153846</v>
      </c>
      <c r="EO196">
        <v>3.03785538461538</v>
      </c>
      <c r="EP196">
        <v>2.29517153846154</v>
      </c>
      <c r="EQ196">
        <v>24.2368692307692</v>
      </c>
      <c r="ER196">
        <v>19.6425615384615</v>
      </c>
      <c r="ES196">
        <v>1199.99076923077</v>
      </c>
      <c r="ET196">
        <v>0.966996769230769</v>
      </c>
      <c r="EU196">
        <v>0.0330033153846154</v>
      </c>
      <c r="EV196">
        <v>0</v>
      </c>
      <c r="EW196">
        <v>1413.49615384615</v>
      </c>
      <c r="EX196">
        <v>5.00059</v>
      </c>
      <c r="EY196">
        <v>17352.6923076923</v>
      </c>
      <c r="EZ196">
        <v>10358.6230769231</v>
      </c>
      <c r="FA196">
        <v>50.2547692307692</v>
      </c>
      <c r="FB196">
        <v>51.8797692307692</v>
      </c>
      <c r="FC196">
        <v>50.3893076923077</v>
      </c>
      <c r="FD196">
        <v>51.625</v>
      </c>
      <c r="FE196">
        <v>51.437</v>
      </c>
      <c r="FF196">
        <v>1155.55076923077</v>
      </c>
      <c r="FG196">
        <v>39.44</v>
      </c>
      <c r="FH196">
        <v>0</v>
      </c>
      <c r="FI196">
        <v>1761410371.9</v>
      </c>
      <c r="FJ196">
        <v>0</v>
      </c>
      <c r="FK196">
        <v>1413.4632</v>
      </c>
      <c r="FL196">
        <v>-4.58230769040252</v>
      </c>
      <c r="FM196">
        <v>-44.3076922107614</v>
      </c>
      <c r="FN196">
        <v>17351.908</v>
      </c>
      <c r="FO196">
        <v>15</v>
      </c>
      <c r="FP196">
        <v>0</v>
      </c>
      <c r="FQ196" t="s">
        <v>439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-60.3487714285714</v>
      </c>
      <c r="GD196">
        <v>0.0863298701298017</v>
      </c>
      <c r="GE196">
        <v>0.407749935205224</v>
      </c>
      <c r="GF196">
        <v>1</v>
      </c>
      <c r="GG196">
        <v>1413.68764705882</v>
      </c>
      <c r="GH196">
        <v>-3.96699771258515</v>
      </c>
      <c r="GI196">
        <v>0.438473681707559</v>
      </c>
      <c r="GJ196">
        <v>-1</v>
      </c>
      <c r="GK196">
        <v>8.24977761904762</v>
      </c>
      <c r="GL196">
        <v>-0.402531428571431</v>
      </c>
      <c r="GM196">
        <v>0.0406497480698293</v>
      </c>
      <c r="GN196">
        <v>0</v>
      </c>
      <c r="GO196">
        <v>1</v>
      </c>
      <c r="GP196">
        <v>2</v>
      </c>
      <c r="GQ196" t="s">
        <v>446</v>
      </c>
      <c r="GR196">
        <v>3.13023</v>
      </c>
      <c r="GS196">
        <v>2.71392</v>
      </c>
      <c r="GT196">
        <v>0.192937</v>
      </c>
      <c r="GU196">
        <v>0.19825</v>
      </c>
      <c r="GV196">
        <v>0.127469</v>
      </c>
      <c r="GW196">
        <v>0.104877</v>
      </c>
      <c r="GX196">
        <v>29724.2</v>
      </c>
      <c r="GY196">
        <v>31407.3</v>
      </c>
      <c r="GZ196">
        <v>33396.5</v>
      </c>
      <c r="HA196">
        <v>35545.8</v>
      </c>
      <c r="HB196">
        <v>41383.4</v>
      </c>
      <c r="HC196">
        <v>45778.2</v>
      </c>
      <c r="HD196">
        <v>52275.6</v>
      </c>
      <c r="HE196">
        <v>56889.1</v>
      </c>
      <c r="HF196">
        <v>1.8107</v>
      </c>
      <c r="HG196">
        <v>1.6732</v>
      </c>
      <c r="HH196">
        <v>-0.0107065</v>
      </c>
      <c r="HI196">
        <v>0</v>
      </c>
      <c r="HJ196">
        <v>36.1855</v>
      </c>
      <c r="HK196">
        <v>999.9</v>
      </c>
      <c r="HL196">
        <v>58.778</v>
      </c>
      <c r="HM196">
        <v>28.923</v>
      </c>
      <c r="HN196">
        <v>26.0612</v>
      </c>
      <c r="HO196">
        <v>55.6791</v>
      </c>
      <c r="HP196">
        <v>43.4936</v>
      </c>
      <c r="HQ196">
        <v>1</v>
      </c>
      <c r="HR196">
        <v>1.12326</v>
      </c>
      <c r="HS196">
        <v>3.78362</v>
      </c>
      <c r="HT196">
        <v>20.0937</v>
      </c>
      <c r="HU196">
        <v>5.19019</v>
      </c>
      <c r="HV196">
        <v>12.0099</v>
      </c>
      <c r="HW196">
        <v>4.9716</v>
      </c>
      <c r="HX196">
        <v>3.29463</v>
      </c>
      <c r="HY196">
        <v>9999</v>
      </c>
      <c r="HZ196">
        <v>9999</v>
      </c>
      <c r="IA196">
        <v>999.9</v>
      </c>
      <c r="IB196">
        <v>9999</v>
      </c>
      <c r="IC196">
        <v>1.86325</v>
      </c>
      <c r="ID196">
        <v>1.86812</v>
      </c>
      <c r="IE196">
        <v>1.86783</v>
      </c>
      <c r="IF196">
        <v>1.86905</v>
      </c>
      <c r="IG196">
        <v>1.86982</v>
      </c>
      <c r="IH196">
        <v>1.8659</v>
      </c>
      <c r="II196">
        <v>1.867</v>
      </c>
      <c r="IJ196">
        <v>1.86841</v>
      </c>
      <c r="IK196">
        <v>5</v>
      </c>
      <c r="IL196">
        <v>0</v>
      </c>
      <c r="IM196">
        <v>0</v>
      </c>
      <c r="IN196">
        <v>0</v>
      </c>
      <c r="IO196" t="s">
        <v>441</v>
      </c>
      <c r="IP196" t="s">
        <v>442</v>
      </c>
      <c r="IQ196" t="s">
        <v>443</v>
      </c>
      <c r="IR196" t="s">
        <v>443</v>
      </c>
      <c r="IS196" t="s">
        <v>443</v>
      </c>
      <c r="IT196" t="s">
        <v>443</v>
      </c>
      <c r="IU196">
        <v>0</v>
      </c>
      <c r="IV196">
        <v>100</v>
      </c>
      <c r="IW196">
        <v>100</v>
      </c>
      <c r="IX196">
        <v>1.1</v>
      </c>
      <c r="IY196">
        <v>0.3152</v>
      </c>
      <c r="IZ196">
        <v>1.09748391826392</v>
      </c>
      <c r="JA196">
        <v>0</v>
      </c>
      <c r="JB196">
        <v>0</v>
      </c>
      <c r="JC196">
        <v>0</v>
      </c>
      <c r="JD196">
        <v>0.315191680746845</v>
      </c>
      <c r="JE196">
        <v>0</v>
      </c>
      <c r="JF196">
        <v>0</v>
      </c>
      <c r="JG196">
        <v>0</v>
      </c>
      <c r="JH196">
        <v>5</v>
      </c>
      <c r="JI196">
        <v>2273</v>
      </c>
      <c r="JJ196">
        <v>0</v>
      </c>
      <c r="JK196">
        <v>25</v>
      </c>
      <c r="JL196">
        <v>29356840.2</v>
      </c>
      <c r="JM196">
        <v>29356840.2</v>
      </c>
      <c r="JN196">
        <v>2.66968</v>
      </c>
      <c r="JO196">
        <v>2.60498</v>
      </c>
      <c r="JP196">
        <v>1.54785</v>
      </c>
      <c r="JQ196">
        <v>2.32056</v>
      </c>
      <c r="JR196">
        <v>1.64673</v>
      </c>
      <c r="JS196">
        <v>2.27417</v>
      </c>
      <c r="JT196">
        <v>33.1322</v>
      </c>
      <c r="JU196">
        <v>24.1838</v>
      </c>
      <c r="JV196">
        <v>18</v>
      </c>
      <c r="JW196">
        <v>502.398</v>
      </c>
      <c r="JX196">
        <v>406.339</v>
      </c>
      <c r="JY196">
        <v>31.5641</v>
      </c>
      <c r="JZ196">
        <v>40.6662</v>
      </c>
      <c r="KA196">
        <v>30.0011</v>
      </c>
      <c r="KB196">
        <v>40.2438</v>
      </c>
      <c r="KC196">
        <v>40.1335</v>
      </c>
      <c r="KD196">
        <v>53.528</v>
      </c>
      <c r="KE196">
        <v>0</v>
      </c>
      <c r="KF196">
        <v>100</v>
      </c>
      <c r="KG196">
        <v>31.5607</v>
      </c>
      <c r="KH196">
        <v>1407.45</v>
      </c>
      <c r="KI196">
        <v>34.6858</v>
      </c>
      <c r="KJ196">
        <v>94.9001</v>
      </c>
      <c r="KK196">
        <v>92.1236</v>
      </c>
    </row>
    <row r="197" spans="1:297">
      <c r="A197">
        <v>181</v>
      </c>
      <c r="B197">
        <v>1761410417.1</v>
      </c>
      <c r="C197">
        <v>2236.09999990463</v>
      </c>
      <c r="D197" t="s">
        <v>805</v>
      </c>
      <c r="E197" t="s">
        <v>806</v>
      </c>
      <c r="F197">
        <v>5</v>
      </c>
      <c r="G197" t="s">
        <v>638</v>
      </c>
      <c r="H197" t="s">
        <v>436</v>
      </c>
      <c r="I197">
        <v>1761410408.94615</v>
      </c>
      <c r="J197">
        <f>(K197)/1000</f>
        <v>0</v>
      </c>
      <c r="K197">
        <f>IF(DP197, AN197, AH197)</f>
        <v>0</v>
      </c>
      <c r="L197">
        <f>IF(DP197, AI197, AG197)</f>
        <v>0</v>
      </c>
      <c r="M197">
        <f>DR197 - IF(AU197&gt;1, L197*DL197*100.0/(AW197), 0)</f>
        <v>0</v>
      </c>
      <c r="N197">
        <f>((T197-J197/2)*M197-L197)/(T197+J197/2)</f>
        <v>0</v>
      </c>
      <c r="O197">
        <f>N197*(DY197+DZ197)/1000.0</f>
        <v>0</v>
      </c>
      <c r="P197">
        <f>(DR197 - IF(AU197&gt;1, L197*DL197*100.0/(AW197), 0))*(DY197+DZ197)/1000.0</f>
        <v>0</v>
      </c>
      <c r="Q197">
        <f>2.0/((1/S197-1/R197)+SIGN(S197)*SQRT((1/S197-1/R197)*(1/S197-1/R197) + 4*DM197/((DM197+1)*(DM197+1))*(2*1/S197*1/R197-1/R197*1/R197)))</f>
        <v>0</v>
      </c>
      <c r="R197">
        <f>IF(LEFT(DN197,1)&lt;&gt;"0",IF(LEFT(DN197,1)="1",3.0,DO197),$D$5+$E$5*(EF197*DY197/($K$5*1000))+$F$5*(EF197*DY197/($K$5*1000))*MAX(MIN(DL197,$J$5),$I$5)*MAX(MIN(DL197,$J$5),$I$5)+$G$5*MAX(MIN(DL197,$J$5),$I$5)*(EF197*DY197/($K$5*1000))+$H$5*(EF197*DY197/($K$5*1000))*(EF197*DY197/($K$5*1000)))</f>
        <v>0</v>
      </c>
      <c r="S197">
        <f>J197*(1000-(1000*0.61365*exp(17.502*W197/(240.97+W197))/(DY197+DZ197)+DT197)/2)/(1000*0.61365*exp(17.502*W197/(240.97+W197))/(DY197+DZ197)-DT197)</f>
        <v>0</v>
      </c>
      <c r="T197">
        <f>1/((DM197+1)/(Q197/1.6)+1/(R197/1.37)) + DM197/((DM197+1)/(Q197/1.6) + DM197/(R197/1.37))</f>
        <v>0</v>
      </c>
      <c r="U197">
        <f>(DH197*DK197)</f>
        <v>0</v>
      </c>
      <c r="V197">
        <f>(EA197+(U197+2*0.95*5.67E-8*(((EA197+$B$7)+273)^4-(EA197+273)^4)-44100*J197)/(1.84*29.3*R197+8*0.95*5.67E-8*(EA197+273)^3))</f>
        <v>0</v>
      </c>
      <c r="W197">
        <f>($C$7*EB197+$D$7*EC197+$E$7*V197)</f>
        <v>0</v>
      </c>
      <c r="X197">
        <f>0.61365*exp(17.502*W197/(240.97+W197))</f>
        <v>0</v>
      </c>
      <c r="Y197">
        <f>(Z197/AA197*100)</f>
        <v>0</v>
      </c>
      <c r="Z197">
        <f>DT197*(DY197+DZ197)/1000</f>
        <v>0</v>
      </c>
      <c r="AA197">
        <f>0.61365*exp(17.502*EA197/(240.97+EA197))</f>
        <v>0</v>
      </c>
      <c r="AB197">
        <f>(X197-DT197*(DY197+DZ197)/1000)</f>
        <v>0</v>
      </c>
      <c r="AC197">
        <f>(-J197*44100)</f>
        <v>0</v>
      </c>
      <c r="AD197">
        <f>2*29.3*R197*0.92*(EA197-W197)</f>
        <v>0</v>
      </c>
      <c r="AE197">
        <f>2*0.95*5.67E-8*(((EA197+$B$7)+273)^4-(W197+273)^4)</f>
        <v>0</v>
      </c>
      <c r="AF197">
        <f>U197+AE197+AC197+AD197</f>
        <v>0</v>
      </c>
      <c r="AG197">
        <f>DX197*AU197*(DS197-DR197*(1000-AU197*DU197)/(1000-AU197*DT197))/(100*DL197)</f>
        <v>0</v>
      </c>
      <c r="AH197">
        <f>1000*DX197*AU197*(DT197-DU197)/(100*DL197*(1000-AU197*DT197))</f>
        <v>0</v>
      </c>
      <c r="AI197">
        <f>(AJ197 - AK197 - DY197*1E3/(8.314*(EA197+273.15)) * AM197/DX197 * AL197) * DX197/(100*DL197) * (1000 - DU197)/1000</f>
        <v>0</v>
      </c>
      <c r="AJ197">
        <v>1429.43841670011</v>
      </c>
      <c r="AK197">
        <v>1387.06127272727</v>
      </c>
      <c r="AL197">
        <v>3.40520148193415</v>
      </c>
      <c r="AM197">
        <v>64.8317152788884</v>
      </c>
      <c r="AN197">
        <f>(AP197 - AO197 + DY197*1E3/(8.314*(EA197+273.15)) * AR197/DX197 * AQ197) * DX197/(100*DL197) * 1000/(1000 - AP197)</f>
        <v>0</v>
      </c>
      <c r="AO197">
        <v>25.4174797435632</v>
      </c>
      <c r="AP197">
        <v>33.5634466666667</v>
      </c>
      <c r="AQ197">
        <v>-0.00613546441789117</v>
      </c>
      <c r="AR197">
        <v>110.920641210874</v>
      </c>
      <c r="AS197">
        <v>0</v>
      </c>
      <c r="AT197">
        <v>0</v>
      </c>
      <c r="AU197">
        <f>IF(AS197*$H$13&gt;=AW197,1.0,(AW197/(AW197-AS197*$H$13)))</f>
        <v>0</v>
      </c>
      <c r="AV197">
        <f>(AU197-1)*100</f>
        <v>0</v>
      </c>
      <c r="AW197">
        <f>MAX(0,($B$13+$C$13*EF197)/(1+$D$13*EF197)*DY197/(EA197+273)*$E$13)</f>
        <v>0</v>
      </c>
      <c r="AX197" t="s">
        <v>437</v>
      </c>
      <c r="AY197" t="s">
        <v>437</v>
      </c>
      <c r="AZ197">
        <v>0</v>
      </c>
      <c r="BA197">
        <v>0</v>
      </c>
      <c r="BB197">
        <f>1-AZ197/BA197</f>
        <v>0</v>
      </c>
      <c r="BC197">
        <v>0</v>
      </c>
      <c r="BD197" t="s">
        <v>437</v>
      </c>
      <c r="BE197" t="s">
        <v>437</v>
      </c>
      <c r="BF197">
        <v>0</v>
      </c>
      <c r="BG197">
        <v>0</v>
      </c>
      <c r="BH197">
        <f>1-BF197/BG197</f>
        <v>0</v>
      </c>
      <c r="BI197">
        <v>0.5</v>
      </c>
      <c r="BJ197">
        <f>DI197</f>
        <v>0</v>
      </c>
      <c r="BK197">
        <f>L197</f>
        <v>0</v>
      </c>
      <c r="BL197">
        <f>BH197*BI197*BJ197</f>
        <v>0</v>
      </c>
      <c r="BM197">
        <f>(BK197-BC197)/BJ197</f>
        <v>0</v>
      </c>
      <c r="BN197">
        <f>(BA197-BG197)/BG197</f>
        <v>0</v>
      </c>
      <c r="BO197">
        <f>AZ197/(BB197+AZ197/BG197)</f>
        <v>0</v>
      </c>
      <c r="BP197" t="s">
        <v>437</v>
      </c>
      <c r="BQ197">
        <v>0</v>
      </c>
      <c r="BR197">
        <f>IF(BQ197&lt;&gt;0, BQ197, BO197)</f>
        <v>0</v>
      </c>
      <c r="BS197">
        <f>1-BR197/BG197</f>
        <v>0</v>
      </c>
      <c r="BT197">
        <f>(BG197-BF197)/(BG197-BR197)</f>
        <v>0</v>
      </c>
      <c r="BU197">
        <f>(BA197-BG197)/(BA197-BR197)</f>
        <v>0</v>
      </c>
      <c r="BV197">
        <f>(BG197-BF197)/(BG197-AZ197)</f>
        <v>0</v>
      </c>
      <c r="BW197">
        <f>(BA197-BG197)/(BA197-AZ197)</f>
        <v>0</v>
      </c>
      <c r="BX197">
        <f>(BT197*BR197/BF197)</f>
        <v>0</v>
      </c>
      <c r="BY197">
        <f>(1-BX197)</f>
        <v>0</v>
      </c>
      <c r="DH197">
        <f>$B$11*EG197+$C$11*EH197+$F$11*ES197*(1-EV197)</f>
        <v>0</v>
      </c>
      <c r="DI197">
        <f>DH197*DJ197</f>
        <v>0</v>
      </c>
      <c r="DJ197">
        <f>($B$11*$D$9+$C$11*$D$9+$F$11*((FF197+EX197)/MAX(FF197+EX197+FG197, 0.1)*$I$9+FG197/MAX(FF197+EX197+FG197, 0.1)*$J$9))/($B$11+$C$11+$F$11)</f>
        <v>0</v>
      </c>
      <c r="DK197">
        <f>($B$11*$K$9+$C$11*$K$9+$F$11*((FF197+EX197)/MAX(FF197+EX197+FG197, 0.1)*$P$9+FG197/MAX(FF197+EX197+FG197, 0.1)*$Q$9))/($B$11+$C$11+$F$11)</f>
        <v>0</v>
      </c>
      <c r="DL197">
        <v>6</v>
      </c>
      <c r="DM197">
        <v>0.5</v>
      </c>
      <c r="DN197" t="s">
        <v>438</v>
      </c>
      <c r="DO197">
        <v>2</v>
      </c>
      <c r="DP197" t="b">
        <v>1</v>
      </c>
      <c r="DQ197">
        <v>1761410408.94615</v>
      </c>
      <c r="DR197">
        <v>1316.83076923077</v>
      </c>
      <c r="DS197">
        <v>1377.17923076923</v>
      </c>
      <c r="DT197">
        <v>33.6077230769231</v>
      </c>
      <c r="DU197">
        <v>25.4160230769231</v>
      </c>
      <c r="DV197">
        <v>1315.73307692308</v>
      </c>
      <c r="DW197">
        <v>33.2925384615385</v>
      </c>
      <c r="DX197">
        <v>500.010692307692</v>
      </c>
      <c r="DY197">
        <v>90.3073538461538</v>
      </c>
      <c r="DZ197">
        <v>0.0360447769230769</v>
      </c>
      <c r="EA197">
        <v>36.7662153846154</v>
      </c>
      <c r="EB197">
        <v>36.0152307692308</v>
      </c>
      <c r="EC197">
        <v>999.9</v>
      </c>
      <c r="ED197">
        <v>0</v>
      </c>
      <c r="EE197">
        <v>0</v>
      </c>
      <c r="EF197">
        <v>10003.2738461538</v>
      </c>
      <c r="EG197">
        <v>0</v>
      </c>
      <c r="EH197">
        <v>1225.04307692308</v>
      </c>
      <c r="EI197">
        <v>-60.3483846153846</v>
      </c>
      <c r="EJ197">
        <v>1362.62615384615</v>
      </c>
      <c r="EK197">
        <v>1413.09307692308</v>
      </c>
      <c r="EL197">
        <v>8.19170461538462</v>
      </c>
      <c r="EM197">
        <v>1377.17923076923</v>
      </c>
      <c r="EN197">
        <v>25.4160230769231</v>
      </c>
      <c r="EO197">
        <v>3.03502538461538</v>
      </c>
      <c r="EP197">
        <v>2.29525461538462</v>
      </c>
      <c r="EQ197">
        <v>24.2213307692308</v>
      </c>
      <c r="ER197">
        <v>19.6431384615385</v>
      </c>
      <c r="ES197">
        <v>1199.96461538462</v>
      </c>
      <c r="ET197">
        <v>0.966996153846154</v>
      </c>
      <c r="EU197">
        <v>0.0330039461538462</v>
      </c>
      <c r="EV197">
        <v>0</v>
      </c>
      <c r="EW197">
        <v>1413.21461538462</v>
      </c>
      <c r="EX197">
        <v>5.00059</v>
      </c>
      <c r="EY197">
        <v>17349.3923076923</v>
      </c>
      <c r="EZ197">
        <v>10358.3923076923</v>
      </c>
      <c r="FA197">
        <v>50.2643076923077</v>
      </c>
      <c r="FB197">
        <v>51.8797692307692</v>
      </c>
      <c r="FC197">
        <v>50.4083846153846</v>
      </c>
      <c r="FD197">
        <v>51.625</v>
      </c>
      <c r="FE197">
        <v>51.4418461538462</v>
      </c>
      <c r="FF197">
        <v>1155.52461538462</v>
      </c>
      <c r="FG197">
        <v>39.44</v>
      </c>
      <c r="FH197">
        <v>0</v>
      </c>
      <c r="FI197">
        <v>1761410377.3</v>
      </c>
      <c r="FJ197">
        <v>0</v>
      </c>
      <c r="FK197">
        <v>1413.17153846154</v>
      </c>
      <c r="FL197">
        <v>-3.18769231989747</v>
      </c>
      <c r="FM197">
        <v>-32.779487249883</v>
      </c>
      <c r="FN197">
        <v>17348.6615384615</v>
      </c>
      <c r="FO197">
        <v>15</v>
      </c>
      <c r="FP197">
        <v>0</v>
      </c>
      <c r="FQ197" t="s">
        <v>439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-60.332535</v>
      </c>
      <c r="GD197">
        <v>-1.15103909774444</v>
      </c>
      <c r="GE197">
        <v>0.456504522732251</v>
      </c>
      <c r="GF197">
        <v>0</v>
      </c>
      <c r="GG197">
        <v>1413.45647058824</v>
      </c>
      <c r="GH197">
        <v>-3.81023682467577</v>
      </c>
      <c r="GI197">
        <v>0.431542257169784</v>
      </c>
      <c r="GJ197">
        <v>-1</v>
      </c>
      <c r="GK197">
        <v>8.2133785</v>
      </c>
      <c r="GL197">
        <v>-0.386566466165435</v>
      </c>
      <c r="GM197">
        <v>0.0371677933532515</v>
      </c>
      <c r="GN197">
        <v>0</v>
      </c>
      <c r="GO197">
        <v>0</v>
      </c>
      <c r="GP197">
        <v>2</v>
      </c>
      <c r="GQ197" t="s">
        <v>473</v>
      </c>
      <c r="GR197">
        <v>3.13021</v>
      </c>
      <c r="GS197">
        <v>2.71422</v>
      </c>
      <c r="GT197">
        <v>0.194401</v>
      </c>
      <c r="GU197">
        <v>0.199526</v>
      </c>
      <c r="GV197">
        <v>0.127385</v>
      </c>
      <c r="GW197">
        <v>0.104879</v>
      </c>
      <c r="GX197">
        <v>29669.3</v>
      </c>
      <c r="GY197">
        <v>31356.1</v>
      </c>
      <c r="GZ197">
        <v>33395.8</v>
      </c>
      <c r="HA197">
        <v>35544.8</v>
      </c>
      <c r="HB197">
        <v>41386.9</v>
      </c>
      <c r="HC197">
        <v>45777</v>
      </c>
      <c r="HD197">
        <v>52274.7</v>
      </c>
      <c r="HE197">
        <v>56887.5</v>
      </c>
      <c r="HF197">
        <v>1.81082</v>
      </c>
      <c r="HG197">
        <v>1.67318</v>
      </c>
      <c r="HH197">
        <v>-0.0105128</v>
      </c>
      <c r="HI197">
        <v>0</v>
      </c>
      <c r="HJ197">
        <v>36.183</v>
      </c>
      <c r="HK197">
        <v>999.9</v>
      </c>
      <c r="HL197">
        <v>58.778</v>
      </c>
      <c r="HM197">
        <v>28.923</v>
      </c>
      <c r="HN197">
        <v>26.0628</v>
      </c>
      <c r="HO197">
        <v>55.8391</v>
      </c>
      <c r="HP197">
        <v>43.5897</v>
      </c>
      <c r="HQ197">
        <v>1</v>
      </c>
      <c r="HR197">
        <v>1.12443</v>
      </c>
      <c r="HS197">
        <v>3.78909</v>
      </c>
      <c r="HT197">
        <v>20.094</v>
      </c>
      <c r="HU197">
        <v>5.19123</v>
      </c>
      <c r="HV197">
        <v>12.0099</v>
      </c>
      <c r="HW197">
        <v>4.97185</v>
      </c>
      <c r="HX197">
        <v>3.2949</v>
      </c>
      <c r="HY197">
        <v>9999</v>
      </c>
      <c r="HZ197">
        <v>9999</v>
      </c>
      <c r="IA197">
        <v>999.9</v>
      </c>
      <c r="IB197">
        <v>9999</v>
      </c>
      <c r="IC197">
        <v>1.86325</v>
      </c>
      <c r="ID197">
        <v>1.86812</v>
      </c>
      <c r="IE197">
        <v>1.86784</v>
      </c>
      <c r="IF197">
        <v>1.86904</v>
      </c>
      <c r="IG197">
        <v>1.86981</v>
      </c>
      <c r="IH197">
        <v>1.86589</v>
      </c>
      <c r="II197">
        <v>1.86699</v>
      </c>
      <c r="IJ197">
        <v>1.86839</v>
      </c>
      <c r="IK197">
        <v>5</v>
      </c>
      <c r="IL197">
        <v>0</v>
      </c>
      <c r="IM197">
        <v>0</v>
      </c>
      <c r="IN197">
        <v>0</v>
      </c>
      <c r="IO197" t="s">
        <v>441</v>
      </c>
      <c r="IP197" t="s">
        <v>442</v>
      </c>
      <c r="IQ197" t="s">
        <v>443</v>
      </c>
      <c r="IR197" t="s">
        <v>443</v>
      </c>
      <c r="IS197" t="s">
        <v>443</v>
      </c>
      <c r="IT197" t="s">
        <v>443</v>
      </c>
      <c r="IU197">
        <v>0</v>
      </c>
      <c r="IV197">
        <v>100</v>
      </c>
      <c r="IW197">
        <v>100</v>
      </c>
      <c r="IX197">
        <v>1.1</v>
      </c>
      <c r="IY197">
        <v>0.3152</v>
      </c>
      <c r="IZ197">
        <v>1.09748391826392</v>
      </c>
      <c r="JA197">
        <v>0</v>
      </c>
      <c r="JB197">
        <v>0</v>
      </c>
      <c r="JC197">
        <v>0</v>
      </c>
      <c r="JD197">
        <v>0.315191680746845</v>
      </c>
      <c r="JE197">
        <v>0</v>
      </c>
      <c r="JF197">
        <v>0</v>
      </c>
      <c r="JG197">
        <v>0</v>
      </c>
      <c r="JH197">
        <v>5</v>
      </c>
      <c r="JI197">
        <v>2273</v>
      </c>
      <c r="JJ197">
        <v>0</v>
      </c>
      <c r="JK197">
        <v>25</v>
      </c>
      <c r="JL197">
        <v>29356840.3</v>
      </c>
      <c r="JM197">
        <v>29356840.3</v>
      </c>
      <c r="JN197">
        <v>2.69653</v>
      </c>
      <c r="JO197">
        <v>2.59644</v>
      </c>
      <c r="JP197">
        <v>1.54785</v>
      </c>
      <c r="JQ197">
        <v>2.32178</v>
      </c>
      <c r="JR197">
        <v>1.64673</v>
      </c>
      <c r="JS197">
        <v>2.36084</v>
      </c>
      <c r="JT197">
        <v>33.1322</v>
      </c>
      <c r="JU197">
        <v>24.1838</v>
      </c>
      <c r="JV197">
        <v>18</v>
      </c>
      <c r="JW197">
        <v>502.584</v>
      </c>
      <c r="JX197">
        <v>406.406</v>
      </c>
      <c r="JY197">
        <v>31.5501</v>
      </c>
      <c r="JZ197">
        <v>40.6793</v>
      </c>
      <c r="KA197">
        <v>30.0012</v>
      </c>
      <c r="KB197">
        <v>40.2576</v>
      </c>
      <c r="KC197">
        <v>40.1482</v>
      </c>
      <c r="KD197">
        <v>54.0045</v>
      </c>
      <c r="KE197">
        <v>0</v>
      </c>
      <c r="KF197">
        <v>100</v>
      </c>
      <c r="KG197">
        <v>31.5473</v>
      </c>
      <c r="KH197">
        <v>1421.05</v>
      </c>
      <c r="KI197">
        <v>34.6858</v>
      </c>
      <c r="KJ197">
        <v>94.8984</v>
      </c>
      <c r="KK197">
        <v>92.1209</v>
      </c>
    </row>
    <row r="198" spans="1:297">
      <c r="A198">
        <v>182</v>
      </c>
      <c r="B198">
        <v>1761410422.1</v>
      </c>
      <c r="C198">
        <v>2241.09999990463</v>
      </c>
      <c r="D198" t="s">
        <v>807</v>
      </c>
      <c r="E198" t="s">
        <v>808</v>
      </c>
      <c r="F198">
        <v>5</v>
      </c>
      <c r="G198" t="s">
        <v>638</v>
      </c>
      <c r="H198" t="s">
        <v>436</v>
      </c>
      <c r="I198">
        <v>1761410413.94615</v>
      </c>
      <c r="J198">
        <f>(K198)/1000</f>
        <v>0</v>
      </c>
      <c r="K198">
        <f>IF(DP198, AN198, AH198)</f>
        <v>0</v>
      </c>
      <c r="L198">
        <f>IF(DP198, AI198, AG198)</f>
        <v>0</v>
      </c>
      <c r="M198">
        <f>DR198 - IF(AU198&gt;1, L198*DL198*100.0/(AW198), 0)</f>
        <v>0</v>
      </c>
      <c r="N198">
        <f>((T198-J198/2)*M198-L198)/(T198+J198/2)</f>
        <v>0</v>
      </c>
      <c r="O198">
        <f>N198*(DY198+DZ198)/1000.0</f>
        <v>0</v>
      </c>
      <c r="P198">
        <f>(DR198 - IF(AU198&gt;1, L198*DL198*100.0/(AW198), 0))*(DY198+DZ198)/1000.0</f>
        <v>0</v>
      </c>
      <c r="Q198">
        <f>2.0/((1/S198-1/R198)+SIGN(S198)*SQRT((1/S198-1/R198)*(1/S198-1/R198) + 4*DM198/((DM198+1)*(DM198+1))*(2*1/S198*1/R198-1/R198*1/R198)))</f>
        <v>0</v>
      </c>
      <c r="R198">
        <f>IF(LEFT(DN198,1)&lt;&gt;"0",IF(LEFT(DN198,1)="1",3.0,DO198),$D$5+$E$5*(EF198*DY198/($K$5*1000))+$F$5*(EF198*DY198/($K$5*1000))*MAX(MIN(DL198,$J$5),$I$5)*MAX(MIN(DL198,$J$5),$I$5)+$G$5*MAX(MIN(DL198,$J$5),$I$5)*(EF198*DY198/($K$5*1000))+$H$5*(EF198*DY198/($K$5*1000))*(EF198*DY198/($K$5*1000)))</f>
        <v>0</v>
      </c>
      <c r="S198">
        <f>J198*(1000-(1000*0.61365*exp(17.502*W198/(240.97+W198))/(DY198+DZ198)+DT198)/2)/(1000*0.61365*exp(17.502*W198/(240.97+W198))/(DY198+DZ198)-DT198)</f>
        <v>0</v>
      </c>
      <c r="T198">
        <f>1/((DM198+1)/(Q198/1.6)+1/(R198/1.37)) + DM198/((DM198+1)/(Q198/1.6) + DM198/(R198/1.37))</f>
        <v>0</v>
      </c>
      <c r="U198">
        <f>(DH198*DK198)</f>
        <v>0</v>
      </c>
      <c r="V198">
        <f>(EA198+(U198+2*0.95*5.67E-8*(((EA198+$B$7)+273)^4-(EA198+273)^4)-44100*J198)/(1.84*29.3*R198+8*0.95*5.67E-8*(EA198+273)^3))</f>
        <v>0</v>
      </c>
      <c r="W198">
        <f>($C$7*EB198+$D$7*EC198+$E$7*V198)</f>
        <v>0</v>
      </c>
      <c r="X198">
        <f>0.61365*exp(17.502*W198/(240.97+W198))</f>
        <v>0</v>
      </c>
      <c r="Y198">
        <f>(Z198/AA198*100)</f>
        <v>0</v>
      </c>
      <c r="Z198">
        <f>DT198*(DY198+DZ198)/1000</f>
        <v>0</v>
      </c>
      <c r="AA198">
        <f>0.61365*exp(17.502*EA198/(240.97+EA198))</f>
        <v>0</v>
      </c>
      <c r="AB198">
        <f>(X198-DT198*(DY198+DZ198)/1000)</f>
        <v>0</v>
      </c>
      <c r="AC198">
        <f>(-J198*44100)</f>
        <v>0</v>
      </c>
      <c r="AD198">
        <f>2*29.3*R198*0.92*(EA198-W198)</f>
        <v>0</v>
      </c>
      <c r="AE198">
        <f>2*0.95*5.67E-8*(((EA198+$B$7)+273)^4-(W198+273)^4)</f>
        <v>0</v>
      </c>
      <c r="AF198">
        <f>U198+AE198+AC198+AD198</f>
        <v>0</v>
      </c>
      <c r="AG198">
        <f>DX198*AU198*(DS198-DR198*(1000-AU198*DU198)/(1000-AU198*DT198))/(100*DL198)</f>
        <v>0</v>
      </c>
      <c r="AH198">
        <f>1000*DX198*AU198*(DT198-DU198)/(100*DL198*(1000-AU198*DT198))</f>
        <v>0</v>
      </c>
      <c r="AI198">
        <f>(AJ198 - AK198 - DY198*1E3/(8.314*(EA198+273.15)) * AM198/DX198 * AL198) * DX198/(100*DL198) * (1000 - DU198)/1000</f>
        <v>0</v>
      </c>
      <c r="AJ198">
        <v>1444.63652131946</v>
      </c>
      <c r="AK198">
        <v>1403.03290909091</v>
      </c>
      <c r="AL198">
        <v>3.20188317867924</v>
      </c>
      <c r="AM198">
        <v>64.8317152788884</v>
      </c>
      <c r="AN198">
        <f>(AP198 - AO198 + DY198*1E3/(8.314*(EA198+273.15)) * AR198/DX198 * AQ198) * DX198/(100*DL198) * 1000/(1000 - AP198)</f>
        <v>0</v>
      </c>
      <c r="AO198">
        <v>25.4181649483655</v>
      </c>
      <c r="AP198">
        <v>33.5339127272727</v>
      </c>
      <c r="AQ198">
        <v>-0.00624819470062673</v>
      </c>
      <c r="AR198">
        <v>110.920641210874</v>
      </c>
      <c r="AS198">
        <v>0</v>
      </c>
      <c r="AT198">
        <v>0</v>
      </c>
      <c r="AU198">
        <f>IF(AS198*$H$13&gt;=AW198,1.0,(AW198/(AW198-AS198*$H$13)))</f>
        <v>0</v>
      </c>
      <c r="AV198">
        <f>(AU198-1)*100</f>
        <v>0</v>
      </c>
      <c r="AW198">
        <f>MAX(0,($B$13+$C$13*EF198)/(1+$D$13*EF198)*DY198/(EA198+273)*$E$13)</f>
        <v>0</v>
      </c>
      <c r="AX198" t="s">
        <v>437</v>
      </c>
      <c r="AY198" t="s">
        <v>437</v>
      </c>
      <c r="AZ198">
        <v>0</v>
      </c>
      <c r="BA198">
        <v>0</v>
      </c>
      <c r="BB198">
        <f>1-AZ198/BA198</f>
        <v>0</v>
      </c>
      <c r="BC198">
        <v>0</v>
      </c>
      <c r="BD198" t="s">
        <v>437</v>
      </c>
      <c r="BE198" t="s">
        <v>437</v>
      </c>
      <c r="BF198">
        <v>0</v>
      </c>
      <c r="BG198">
        <v>0</v>
      </c>
      <c r="BH198">
        <f>1-BF198/BG198</f>
        <v>0</v>
      </c>
      <c r="BI198">
        <v>0.5</v>
      </c>
      <c r="BJ198">
        <f>DI198</f>
        <v>0</v>
      </c>
      <c r="BK198">
        <f>L198</f>
        <v>0</v>
      </c>
      <c r="BL198">
        <f>BH198*BI198*BJ198</f>
        <v>0</v>
      </c>
      <c r="BM198">
        <f>(BK198-BC198)/BJ198</f>
        <v>0</v>
      </c>
      <c r="BN198">
        <f>(BA198-BG198)/BG198</f>
        <v>0</v>
      </c>
      <c r="BO198">
        <f>AZ198/(BB198+AZ198/BG198)</f>
        <v>0</v>
      </c>
      <c r="BP198" t="s">
        <v>437</v>
      </c>
      <c r="BQ198">
        <v>0</v>
      </c>
      <c r="BR198">
        <f>IF(BQ198&lt;&gt;0, BQ198, BO198)</f>
        <v>0</v>
      </c>
      <c r="BS198">
        <f>1-BR198/BG198</f>
        <v>0</v>
      </c>
      <c r="BT198">
        <f>(BG198-BF198)/(BG198-BR198)</f>
        <v>0</v>
      </c>
      <c r="BU198">
        <f>(BA198-BG198)/(BA198-BR198)</f>
        <v>0</v>
      </c>
      <c r="BV198">
        <f>(BG198-BF198)/(BG198-AZ198)</f>
        <v>0</v>
      </c>
      <c r="BW198">
        <f>(BA198-BG198)/(BA198-AZ198)</f>
        <v>0</v>
      </c>
      <c r="BX198">
        <f>(BT198*BR198/BF198)</f>
        <v>0</v>
      </c>
      <c r="BY198">
        <f>(1-BX198)</f>
        <v>0</v>
      </c>
      <c r="DH198">
        <f>$B$11*EG198+$C$11*EH198+$F$11*ES198*(1-EV198)</f>
        <v>0</v>
      </c>
      <c r="DI198">
        <f>DH198*DJ198</f>
        <v>0</v>
      </c>
      <c r="DJ198">
        <f>($B$11*$D$9+$C$11*$D$9+$F$11*((FF198+EX198)/MAX(FF198+EX198+FG198, 0.1)*$I$9+FG198/MAX(FF198+EX198+FG198, 0.1)*$J$9))/($B$11+$C$11+$F$11)</f>
        <v>0</v>
      </c>
      <c r="DK198">
        <f>($B$11*$K$9+$C$11*$K$9+$F$11*((FF198+EX198)/MAX(FF198+EX198+FG198, 0.1)*$P$9+FG198/MAX(FF198+EX198+FG198, 0.1)*$Q$9))/($B$11+$C$11+$F$11)</f>
        <v>0</v>
      </c>
      <c r="DL198">
        <v>6</v>
      </c>
      <c r="DM198">
        <v>0.5</v>
      </c>
      <c r="DN198" t="s">
        <v>438</v>
      </c>
      <c r="DO198">
        <v>2</v>
      </c>
      <c r="DP198" t="b">
        <v>1</v>
      </c>
      <c r="DQ198">
        <v>1761410413.94615</v>
      </c>
      <c r="DR198">
        <v>1333.16846153846</v>
      </c>
      <c r="DS198">
        <v>1393.14846153846</v>
      </c>
      <c r="DT198">
        <v>33.5772</v>
      </c>
      <c r="DU198">
        <v>25.4171076923077</v>
      </c>
      <c r="DV198">
        <v>1332.07307692308</v>
      </c>
      <c r="DW198">
        <v>33.2620076923077</v>
      </c>
      <c r="DX198">
        <v>499.993461538462</v>
      </c>
      <c r="DY198">
        <v>90.3074769230769</v>
      </c>
      <c r="DZ198">
        <v>0.0362018076923077</v>
      </c>
      <c r="EA198">
        <v>36.7629769230769</v>
      </c>
      <c r="EB198">
        <v>36.0118</v>
      </c>
      <c r="EC198">
        <v>999.9</v>
      </c>
      <c r="ED198">
        <v>0</v>
      </c>
      <c r="EE198">
        <v>0</v>
      </c>
      <c r="EF198">
        <v>10000.8215384615</v>
      </c>
      <c r="EG198">
        <v>0</v>
      </c>
      <c r="EH198">
        <v>1225.04692307692</v>
      </c>
      <c r="EI198">
        <v>-59.9780769230769</v>
      </c>
      <c r="EJ198">
        <v>1379.48923076923</v>
      </c>
      <c r="EK198">
        <v>1429.48</v>
      </c>
      <c r="EL198">
        <v>8.16009384615385</v>
      </c>
      <c r="EM198">
        <v>1393.14846153846</v>
      </c>
      <c r="EN198">
        <v>25.4171076923077</v>
      </c>
      <c r="EO198">
        <v>3.03227230769231</v>
      </c>
      <c r="EP198">
        <v>2.29535538461538</v>
      </c>
      <c r="EQ198">
        <v>24.2061923076923</v>
      </c>
      <c r="ER198">
        <v>19.6438384615385</v>
      </c>
      <c r="ES198">
        <v>1200.00615384615</v>
      </c>
      <c r="ET198">
        <v>0.966997461538462</v>
      </c>
      <c r="EU198">
        <v>0.0330026615384615</v>
      </c>
      <c r="EV198">
        <v>0</v>
      </c>
      <c r="EW198">
        <v>1412.97</v>
      </c>
      <c r="EX198">
        <v>5.00059</v>
      </c>
      <c r="EY198">
        <v>17347.4384615385</v>
      </c>
      <c r="EZ198">
        <v>10358.7538461538</v>
      </c>
      <c r="FA198">
        <v>50.2786153846154</v>
      </c>
      <c r="FB198">
        <v>51.8940769230769</v>
      </c>
      <c r="FC198">
        <v>50.4226923076923</v>
      </c>
      <c r="FD198">
        <v>51.625</v>
      </c>
      <c r="FE198">
        <v>51.4466923076923</v>
      </c>
      <c r="FF198">
        <v>1155.56615384615</v>
      </c>
      <c r="FG198">
        <v>39.44</v>
      </c>
      <c r="FH198">
        <v>0</v>
      </c>
      <c r="FI198">
        <v>1761410382.1</v>
      </c>
      <c r="FJ198">
        <v>0</v>
      </c>
      <c r="FK198">
        <v>1412.91115384615</v>
      </c>
      <c r="FL198">
        <v>-2.74222222846712</v>
      </c>
      <c r="FM198">
        <v>-27.9316239209787</v>
      </c>
      <c r="FN198">
        <v>17346.4307692308</v>
      </c>
      <c r="FO198">
        <v>15</v>
      </c>
      <c r="FP198">
        <v>0</v>
      </c>
      <c r="FQ198" t="s">
        <v>439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-60.2165428571429</v>
      </c>
      <c r="GD198">
        <v>3.48787792207791</v>
      </c>
      <c r="GE198">
        <v>0.554710647499199</v>
      </c>
      <c r="GF198">
        <v>0</v>
      </c>
      <c r="GG198">
        <v>1413.16411764706</v>
      </c>
      <c r="GH198">
        <v>-3.29900688092306</v>
      </c>
      <c r="GI198">
        <v>0.387170107370824</v>
      </c>
      <c r="GJ198">
        <v>-1</v>
      </c>
      <c r="GK198">
        <v>8.18488523809524</v>
      </c>
      <c r="GL198">
        <v>-0.382252987012993</v>
      </c>
      <c r="GM198">
        <v>0.0385953964216371</v>
      </c>
      <c r="GN198">
        <v>0</v>
      </c>
      <c r="GO198">
        <v>0</v>
      </c>
      <c r="GP198">
        <v>2</v>
      </c>
      <c r="GQ198" t="s">
        <v>473</v>
      </c>
      <c r="GR198">
        <v>3.13019</v>
      </c>
      <c r="GS198">
        <v>2.71435</v>
      </c>
      <c r="GT198">
        <v>0.1958</v>
      </c>
      <c r="GU198">
        <v>0.200864</v>
      </c>
      <c r="GV198">
        <v>0.127297</v>
      </c>
      <c r="GW198">
        <v>0.10488</v>
      </c>
      <c r="GX198">
        <v>29617.3</v>
      </c>
      <c r="GY198">
        <v>31302.8</v>
      </c>
      <c r="GZ198">
        <v>33395.6</v>
      </c>
      <c r="HA198">
        <v>35544.1</v>
      </c>
      <c r="HB198">
        <v>41391.1</v>
      </c>
      <c r="HC198">
        <v>45776.5</v>
      </c>
      <c r="HD198">
        <v>52274.5</v>
      </c>
      <c r="HE198">
        <v>56886.7</v>
      </c>
      <c r="HF198">
        <v>1.81055</v>
      </c>
      <c r="HG198">
        <v>1.67313</v>
      </c>
      <c r="HH198">
        <v>-0.0103116</v>
      </c>
      <c r="HI198">
        <v>0</v>
      </c>
      <c r="HJ198">
        <v>36.1818</v>
      </c>
      <c r="HK198">
        <v>999.9</v>
      </c>
      <c r="HL198">
        <v>58.778</v>
      </c>
      <c r="HM198">
        <v>28.923</v>
      </c>
      <c r="HN198">
        <v>26.0585</v>
      </c>
      <c r="HO198">
        <v>56.1491</v>
      </c>
      <c r="HP198">
        <v>43.5176</v>
      </c>
      <c r="HQ198">
        <v>1</v>
      </c>
      <c r="HR198">
        <v>1.1255</v>
      </c>
      <c r="HS198">
        <v>3.79553</v>
      </c>
      <c r="HT198">
        <v>20.0936</v>
      </c>
      <c r="HU198">
        <v>5.19123</v>
      </c>
      <c r="HV198">
        <v>12.0099</v>
      </c>
      <c r="HW198">
        <v>4.97195</v>
      </c>
      <c r="HX198">
        <v>3.295</v>
      </c>
      <c r="HY198">
        <v>9999</v>
      </c>
      <c r="HZ198">
        <v>9999</v>
      </c>
      <c r="IA198">
        <v>999.9</v>
      </c>
      <c r="IB198">
        <v>9999</v>
      </c>
      <c r="IC198">
        <v>1.86325</v>
      </c>
      <c r="ID198">
        <v>1.86812</v>
      </c>
      <c r="IE198">
        <v>1.86783</v>
      </c>
      <c r="IF198">
        <v>1.86905</v>
      </c>
      <c r="IG198">
        <v>1.86981</v>
      </c>
      <c r="IH198">
        <v>1.86588</v>
      </c>
      <c r="II198">
        <v>1.86699</v>
      </c>
      <c r="IJ198">
        <v>1.8684</v>
      </c>
      <c r="IK198">
        <v>5</v>
      </c>
      <c r="IL198">
        <v>0</v>
      </c>
      <c r="IM198">
        <v>0</v>
      </c>
      <c r="IN198">
        <v>0</v>
      </c>
      <c r="IO198" t="s">
        <v>441</v>
      </c>
      <c r="IP198" t="s">
        <v>442</v>
      </c>
      <c r="IQ198" t="s">
        <v>443</v>
      </c>
      <c r="IR198" t="s">
        <v>443</v>
      </c>
      <c r="IS198" t="s">
        <v>443</v>
      </c>
      <c r="IT198" t="s">
        <v>443</v>
      </c>
      <c r="IU198">
        <v>0</v>
      </c>
      <c r="IV198">
        <v>100</v>
      </c>
      <c r="IW198">
        <v>100</v>
      </c>
      <c r="IX198">
        <v>1.09</v>
      </c>
      <c r="IY198">
        <v>0.3151</v>
      </c>
      <c r="IZ198">
        <v>1.09748391826392</v>
      </c>
      <c r="JA198">
        <v>0</v>
      </c>
      <c r="JB198">
        <v>0</v>
      </c>
      <c r="JC198">
        <v>0</v>
      </c>
      <c r="JD198">
        <v>0.315191680746845</v>
      </c>
      <c r="JE198">
        <v>0</v>
      </c>
      <c r="JF198">
        <v>0</v>
      </c>
      <c r="JG198">
        <v>0</v>
      </c>
      <c r="JH198">
        <v>5</v>
      </c>
      <c r="JI198">
        <v>2273</v>
      </c>
      <c r="JJ198">
        <v>0</v>
      </c>
      <c r="JK198">
        <v>25</v>
      </c>
      <c r="JL198">
        <v>29356840.4</v>
      </c>
      <c r="JM198">
        <v>29356840.4</v>
      </c>
      <c r="JN198">
        <v>2.71973</v>
      </c>
      <c r="JO198">
        <v>2.59399</v>
      </c>
      <c r="JP198">
        <v>1.54785</v>
      </c>
      <c r="JQ198">
        <v>2.32178</v>
      </c>
      <c r="JR198">
        <v>1.64551</v>
      </c>
      <c r="JS198">
        <v>2.36572</v>
      </c>
      <c r="JT198">
        <v>33.1322</v>
      </c>
      <c r="JU198">
        <v>24.1838</v>
      </c>
      <c r="JV198">
        <v>18</v>
      </c>
      <c r="JW198">
        <v>502.491</v>
      </c>
      <c r="JX198">
        <v>406.448</v>
      </c>
      <c r="JY198">
        <v>31.5369</v>
      </c>
      <c r="JZ198">
        <v>40.6927</v>
      </c>
      <c r="KA198">
        <v>30.0011</v>
      </c>
      <c r="KB198">
        <v>40.2717</v>
      </c>
      <c r="KC198">
        <v>40.1609</v>
      </c>
      <c r="KD198">
        <v>54.5502</v>
      </c>
      <c r="KE198">
        <v>0</v>
      </c>
      <c r="KF198">
        <v>100</v>
      </c>
      <c r="KG198">
        <v>31.534</v>
      </c>
      <c r="KH198">
        <v>1441.51</v>
      </c>
      <c r="KI198">
        <v>34.6858</v>
      </c>
      <c r="KJ198">
        <v>94.898</v>
      </c>
      <c r="KK198">
        <v>92.1194</v>
      </c>
    </row>
    <row r="199" spans="1:297">
      <c r="A199">
        <v>183</v>
      </c>
      <c r="B199">
        <v>1761410427.1</v>
      </c>
      <c r="C199">
        <v>2246.09999990463</v>
      </c>
      <c r="D199" t="s">
        <v>809</v>
      </c>
      <c r="E199" t="s">
        <v>810</v>
      </c>
      <c r="F199">
        <v>5</v>
      </c>
      <c r="G199" t="s">
        <v>638</v>
      </c>
      <c r="H199" t="s">
        <v>436</v>
      </c>
      <c r="I199">
        <v>1761410418.94615</v>
      </c>
      <c r="J199">
        <f>(K199)/1000</f>
        <v>0</v>
      </c>
      <c r="K199">
        <f>IF(DP199, AN199, AH199)</f>
        <v>0</v>
      </c>
      <c r="L199">
        <f>IF(DP199, AI199, AG199)</f>
        <v>0</v>
      </c>
      <c r="M199">
        <f>DR199 - IF(AU199&gt;1, L199*DL199*100.0/(AW199), 0)</f>
        <v>0</v>
      </c>
      <c r="N199">
        <f>((T199-J199/2)*M199-L199)/(T199+J199/2)</f>
        <v>0</v>
      </c>
      <c r="O199">
        <f>N199*(DY199+DZ199)/1000.0</f>
        <v>0</v>
      </c>
      <c r="P199">
        <f>(DR199 - IF(AU199&gt;1, L199*DL199*100.0/(AW199), 0))*(DY199+DZ199)/1000.0</f>
        <v>0</v>
      </c>
      <c r="Q199">
        <f>2.0/((1/S199-1/R199)+SIGN(S199)*SQRT((1/S199-1/R199)*(1/S199-1/R199) + 4*DM199/((DM199+1)*(DM199+1))*(2*1/S199*1/R199-1/R199*1/R199)))</f>
        <v>0</v>
      </c>
      <c r="R199">
        <f>IF(LEFT(DN199,1)&lt;&gt;"0",IF(LEFT(DN199,1)="1",3.0,DO199),$D$5+$E$5*(EF199*DY199/($K$5*1000))+$F$5*(EF199*DY199/($K$5*1000))*MAX(MIN(DL199,$J$5),$I$5)*MAX(MIN(DL199,$J$5),$I$5)+$G$5*MAX(MIN(DL199,$J$5),$I$5)*(EF199*DY199/($K$5*1000))+$H$5*(EF199*DY199/($K$5*1000))*(EF199*DY199/($K$5*1000)))</f>
        <v>0</v>
      </c>
      <c r="S199">
        <f>J199*(1000-(1000*0.61365*exp(17.502*W199/(240.97+W199))/(DY199+DZ199)+DT199)/2)/(1000*0.61365*exp(17.502*W199/(240.97+W199))/(DY199+DZ199)-DT199)</f>
        <v>0</v>
      </c>
      <c r="T199">
        <f>1/((DM199+1)/(Q199/1.6)+1/(R199/1.37)) + DM199/((DM199+1)/(Q199/1.6) + DM199/(R199/1.37))</f>
        <v>0</v>
      </c>
      <c r="U199">
        <f>(DH199*DK199)</f>
        <v>0</v>
      </c>
      <c r="V199">
        <f>(EA199+(U199+2*0.95*5.67E-8*(((EA199+$B$7)+273)^4-(EA199+273)^4)-44100*J199)/(1.84*29.3*R199+8*0.95*5.67E-8*(EA199+273)^3))</f>
        <v>0</v>
      </c>
      <c r="W199">
        <f>($C$7*EB199+$D$7*EC199+$E$7*V199)</f>
        <v>0</v>
      </c>
      <c r="X199">
        <f>0.61365*exp(17.502*W199/(240.97+W199))</f>
        <v>0</v>
      </c>
      <c r="Y199">
        <f>(Z199/AA199*100)</f>
        <v>0</v>
      </c>
      <c r="Z199">
        <f>DT199*(DY199+DZ199)/1000</f>
        <v>0</v>
      </c>
      <c r="AA199">
        <f>0.61365*exp(17.502*EA199/(240.97+EA199))</f>
        <v>0</v>
      </c>
      <c r="AB199">
        <f>(X199-DT199*(DY199+DZ199)/1000)</f>
        <v>0</v>
      </c>
      <c r="AC199">
        <f>(-J199*44100)</f>
        <v>0</v>
      </c>
      <c r="AD199">
        <f>2*29.3*R199*0.92*(EA199-W199)</f>
        <v>0</v>
      </c>
      <c r="AE199">
        <f>2*0.95*5.67E-8*(((EA199+$B$7)+273)^4-(W199+273)^4)</f>
        <v>0</v>
      </c>
      <c r="AF199">
        <f>U199+AE199+AC199+AD199</f>
        <v>0</v>
      </c>
      <c r="AG199">
        <f>DX199*AU199*(DS199-DR199*(1000-AU199*DU199)/(1000-AU199*DT199))/(100*DL199)</f>
        <v>0</v>
      </c>
      <c r="AH199">
        <f>1000*DX199*AU199*(DT199-DU199)/(100*DL199*(1000-AU199*DT199))</f>
        <v>0</v>
      </c>
      <c r="AI199">
        <f>(AJ199 - AK199 - DY199*1E3/(8.314*(EA199+273.15)) * AM199/DX199 * AL199) * DX199/(100*DL199) * (1000 - DU199)/1000</f>
        <v>0</v>
      </c>
      <c r="AJ199">
        <v>1460.77228045465</v>
      </c>
      <c r="AK199">
        <v>1419.02466666667</v>
      </c>
      <c r="AL199">
        <v>3.19297343394135</v>
      </c>
      <c r="AM199">
        <v>64.8317152788884</v>
      </c>
      <c r="AN199">
        <f>(AP199 - AO199 + DY199*1E3/(8.314*(EA199+273.15)) * AR199/DX199 * AQ199) * DX199/(100*DL199) * 1000/(1000 - AP199)</f>
        <v>0</v>
      </c>
      <c r="AO199">
        <v>25.4209664607816</v>
      </c>
      <c r="AP199">
        <v>33.4993945454545</v>
      </c>
      <c r="AQ199">
        <v>-0.00678039202089981</v>
      </c>
      <c r="AR199">
        <v>110.920641210874</v>
      </c>
      <c r="AS199">
        <v>0</v>
      </c>
      <c r="AT199">
        <v>0</v>
      </c>
      <c r="AU199">
        <f>IF(AS199*$H$13&gt;=AW199,1.0,(AW199/(AW199-AS199*$H$13)))</f>
        <v>0</v>
      </c>
      <c r="AV199">
        <f>(AU199-1)*100</f>
        <v>0</v>
      </c>
      <c r="AW199">
        <f>MAX(0,($B$13+$C$13*EF199)/(1+$D$13*EF199)*DY199/(EA199+273)*$E$13)</f>
        <v>0</v>
      </c>
      <c r="AX199" t="s">
        <v>437</v>
      </c>
      <c r="AY199" t="s">
        <v>437</v>
      </c>
      <c r="AZ199">
        <v>0</v>
      </c>
      <c r="BA199">
        <v>0</v>
      </c>
      <c r="BB199">
        <f>1-AZ199/BA199</f>
        <v>0</v>
      </c>
      <c r="BC199">
        <v>0</v>
      </c>
      <c r="BD199" t="s">
        <v>437</v>
      </c>
      <c r="BE199" t="s">
        <v>437</v>
      </c>
      <c r="BF199">
        <v>0</v>
      </c>
      <c r="BG199">
        <v>0</v>
      </c>
      <c r="BH199">
        <f>1-BF199/BG199</f>
        <v>0</v>
      </c>
      <c r="BI199">
        <v>0.5</v>
      </c>
      <c r="BJ199">
        <f>DI199</f>
        <v>0</v>
      </c>
      <c r="BK199">
        <f>L199</f>
        <v>0</v>
      </c>
      <c r="BL199">
        <f>BH199*BI199*BJ199</f>
        <v>0</v>
      </c>
      <c r="BM199">
        <f>(BK199-BC199)/BJ199</f>
        <v>0</v>
      </c>
      <c r="BN199">
        <f>(BA199-BG199)/BG199</f>
        <v>0</v>
      </c>
      <c r="BO199">
        <f>AZ199/(BB199+AZ199/BG199)</f>
        <v>0</v>
      </c>
      <c r="BP199" t="s">
        <v>437</v>
      </c>
      <c r="BQ199">
        <v>0</v>
      </c>
      <c r="BR199">
        <f>IF(BQ199&lt;&gt;0, BQ199, BO199)</f>
        <v>0</v>
      </c>
      <c r="BS199">
        <f>1-BR199/BG199</f>
        <v>0</v>
      </c>
      <c r="BT199">
        <f>(BG199-BF199)/(BG199-BR199)</f>
        <v>0</v>
      </c>
      <c r="BU199">
        <f>(BA199-BG199)/(BA199-BR199)</f>
        <v>0</v>
      </c>
      <c r="BV199">
        <f>(BG199-BF199)/(BG199-AZ199)</f>
        <v>0</v>
      </c>
      <c r="BW199">
        <f>(BA199-BG199)/(BA199-AZ199)</f>
        <v>0</v>
      </c>
      <c r="BX199">
        <f>(BT199*BR199/BF199)</f>
        <v>0</v>
      </c>
      <c r="BY199">
        <f>(1-BX199)</f>
        <v>0</v>
      </c>
      <c r="DH199">
        <f>$B$11*EG199+$C$11*EH199+$F$11*ES199*(1-EV199)</f>
        <v>0</v>
      </c>
      <c r="DI199">
        <f>DH199*DJ199</f>
        <v>0</v>
      </c>
      <c r="DJ199">
        <f>($B$11*$D$9+$C$11*$D$9+$F$11*((FF199+EX199)/MAX(FF199+EX199+FG199, 0.1)*$I$9+FG199/MAX(FF199+EX199+FG199, 0.1)*$J$9))/($B$11+$C$11+$F$11)</f>
        <v>0</v>
      </c>
      <c r="DK199">
        <f>($B$11*$K$9+$C$11*$K$9+$F$11*((FF199+EX199)/MAX(FF199+EX199+FG199, 0.1)*$P$9+FG199/MAX(FF199+EX199+FG199, 0.1)*$Q$9))/($B$11+$C$11+$F$11)</f>
        <v>0</v>
      </c>
      <c r="DL199">
        <v>6</v>
      </c>
      <c r="DM199">
        <v>0.5</v>
      </c>
      <c r="DN199" t="s">
        <v>438</v>
      </c>
      <c r="DO199">
        <v>2</v>
      </c>
      <c r="DP199" t="b">
        <v>1</v>
      </c>
      <c r="DQ199">
        <v>1761410418.94615</v>
      </c>
      <c r="DR199">
        <v>1349.15538461538</v>
      </c>
      <c r="DS199">
        <v>1409.02384615385</v>
      </c>
      <c r="DT199">
        <v>33.5458461538462</v>
      </c>
      <c r="DU199">
        <v>25.4181230769231</v>
      </c>
      <c r="DV199">
        <v>1348.06</v>
      </c>
      <c r="DW199">
        <v>33.2306538461538</v>
      </c>
      <c r="DX199">
        <v>500.020230769231</v>
      </c>
      <c r="DY199">
        <v>90.3075153846154</v>
      </c>
      <c r="DZ199">
        <v>0.0363124615384615</v>
      </c>
      <c r="EA199">
        <v>36.7568076923077</v>
      </c>
      <c r="EB199">
        <v>36.0119230769231</v>
      </c>
      <c r="EC199">
        <v>999.9</v>
      </c>
      <c r="ED199">
        <v>0</v>
      </c>
      <c r="EE199">
        <v>0</v>
      </c>
      <c r="EF199">
        <v>10003.2230769231</v>
      </c>
      <c r="EG199">
        <v>0</v>
      </c>
      <c r="EH199">
        <v>1225.03230769231</v>
      </c>
      <c r="EI199">
        <v>-59.8664153846154</v>
      </c>
      <c r="EJ199">
        <v>1395.98538461538</v>
      </c>
      <c r="EK199">
        <v>1445.77076923077</v>
      </c>
      <c r="EL199">
        <v>8.12771538461538</v>
      </c>
      <c r="EM199">
        <v>1409.02384615385</v>
      </c>
      <c r="EN199">
        <v>25.4181230769231</v>
      </c>
      <c r="EO199">
        <v>3.02944076923077</v>
      </c>
      <c r="EP199">
        <v>2.29544769230769</v>
      </c>
      <c r="EQ199">
        <v>24.1906153846154</v>
      </c>
      <c r="ER199">
        <v>19.6444846153846</v>
      </c>
      <c r="ES199">
        <v>1200.02461538462</v>
      </c>
      <c r="ET199">
        <v>0.966998076923077</v>
      </c>
      <c r="EU199">
        <v>0.0330020230769231</v>
      </c>
      <c r="EV199">
        <v>0</v>
      </c>
      <c r="EW199">
        <v>1412.71461538462</v>
      </c>
      <c r="EX199">
        <v>5.00059</v>
      </c>
      <c r="EY199">
        <v>17345</v>
      </c>
      <c r="EZ199">
        <v>10358.9153846154</v>
      </c>
      <c r="FA199">
        <v>50.2976923076923</v>
      </c>
      <c r="FB199">
        <v>51.8988461538462</v>
      </c>
      <c r="FC199">
        <v>50.4322307692308</v>
      </c>
      <c r="FD199">
        <v>51.625</v>
      </c>
      <c r="FE199">
        <v>51.4660769230769</v>
      </c>
      <c r="FF199">
        <v>1155.58461538462</v>
      </c>
      <c r="FG199">
        <v>39.44</v>
      </c>
      <c r="FH199">
        <v>0</v>
      </c>
      <c r="FI199">
        <v>1761410386.9</v>
      </c>
      <c r="FJ199">
        <v>0</v>
      </c>
      <c r="FK199">
        <v>1412.68423076923</v>
      </c>
      <c r="FL199">
        <v>-4.0386324911752</v>
      </c>
      <c r="FM199">
        <v>-24.5538461328308</v>
      </c>
      <c r="FN199">
        <v>17344.3230769231</v>
      </c>
      <c r="FO199">
        <v>15</v>
      </c>
      <c r="FP199">
        <v>0</v>
      </c>
      <c r="FQ199" t="s">
        <v>439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-59.9606952380952</v>
      </c>
      <c r="GD199">
        <v>2.68071428571422</v>
      </c>
      <c r="GE199">
        <v>0.628454810646672</v>
      </c>
      <c r="GF199">
        <v>0</v>
      </c>
      <c r="GG199">
        <v>1412.82470588235</v>
      </c>
      <c r="GH199">
        <v>-2.78502673940625</v>
      </c>
      <c r="GI199">
        <v>0.326804810373165</v>
      </c>
      <c r="GJ199">
        <v>-1</v>
      </c>
      <c r="GK199">
        <v>8.14587714285714</v>
      </c>
      <c r="GL199">
        <v>-0.385971428571441</v>
      </c>
      <c r="GM199">
        <v>0.0389822592302431</v>
      </c>
      <c r="GN199">
        <v>0</v>
      </c>
      <c r="GO199">
        <v>0</v>
      </c>
      <c r="GP199">
        <v>2</v>
      </c>
      <c r="GQ199" t="s">
        <v>473</v>
      </c>
      <c r="GR199">
        <v>3.13017</v>
      </c>
      <c r="GS199">
        <v>2.71477</v>
      </c>
      <c r="GT199">
        <v>0.197186</v>
      </c>
      <c r="GU199">
        <v>0.202433</v>
      </c>
      <c r="GV199">
        <v>0.127205</v>
      </c>
      <c r="GW199">
        <v>0.104883</v>
      </c>
      <c r="GX199">
        <v>29565.2</v>
      </c>
      <c r="GY199">
        <v>31240.2</v>
      </c>
      <c r="GZ199">
        <v>33394.7</v>
      </c>
      <c r="HA199">
        <v>35543.3</v>
      </c>
      <c r="HB199">
        <v>41394.6</v>
      </c>
      <c r="HC199">
        <v>45775.6</v>
      </c>
      <c r="HD199">
        <v>52273.2</v>
      </c>
      <c r="HE199">
        <v>56885.5</v>
      </c>
      <c r="HF199">
        <v>1.81037</v>
      </c>
      <c r="HG199">
        <v>1.67283</v>
      </c>
      <c r="HH199">
        <v>-0.0106096</v>
      </c>
      <c r="HI199">
        <v>0</v>
      </c>
      <c r="HJ199">
        <v>36.1784</v>
      </c>
      <c r="HK199">
        <v>999.9</v>
      </c>
      <c r="HL199">
        <v>58.778</v>
      </c>
      <c r="HM199">
        <v>28.923</v>
      </c>
      <c r="HN199">
        <v>26.0606</v>
      </c>
      <c r="HO199">
        <v>55.8291</v>
      </c>
      <c r="HP199">
        <v>43.3173</v>
      </c>
      <c r="HQ199">
        <v>1</v>
      </c>
      <c r="HR199">
        <v>1.12649</v>
      </c>
      <c r="HS199">
        <v>3.79492</v>
      </c>
      <c r="HT199">
        <v>20.0937</v>
      </c>
      <c r="HU199">
        <v>5.19108</v>
      </c>
      <c r="HV199">
        <v>12.0099</v>
      </c>
      <c r="HW199">
        <v>4.9718</v>
      </c>
      <c r="HX199">
        <v>3.2949</v>
      </c>
      <c r="HY199">
        <v>9999</v>
      </c>
      <c r="HZ199">
        <v>9999</v>
      </c>
      <c r="IA199">
        <v>999.9</v>
      </c>
      <c r="IB199">
        <v>9999</v>
      </c>
      <c r="IC199">
        <v>1.86324</v>
      </c>
      <c r="ID199">
        <v>1.86811</v>
      </c>
      <c r="IE199">
        <v>1.86783</v>
      </c>
      <c r="IF199">
        <v>1.86905</v>
      </c>
      <c r="IG199">
        <v>1.86981</v>
      </c>
      <c r="IH199">
        <v>1.86587</v>
      </c>
      <c r="II199">
        <v>1.86701</v>
      </c>
      <c r="IJ199">
        <v>1.8684</v>
      </c>
      <c r="IK199">
        <v>5</v>
      </c>
      <c r="IL199">
        <v>0</v>
      </c>
      <c r="IM199">
        <v>0</v>
      </c>
      <c r="IN199">
        <v>0</v>
      </c>
      <c r="IO199" t="s">
        <v>441</v>
      </c>
      <c r="IP199" t="s">
        <v>442</v>
      </c>
      <c r="IQ199" t="s">
        <v>443</v>
      </c>
      <c r="IR199" t="s">
        <v>443</v>
      </c>
      <c r="IS199" t="s">
        <v>443</v>
      </c>
      <c r="IT199" t="s">
        <v>443</v>
      </c>
      <c r="IU199">
        <v>0</v>
      </c>
      <c r="IV199">
        <v>100</v>
      </c>
      <c r="IW199">
        <v>100</v>
      </c>
      <c r="IX199">
        <v>1.1</v>
      </c>
      <c r="IY199">
        <v>0.3152</v>
      </c>
      <c r="IZ199">
        <v>1.09748391826392</v>
      </c>
      <c r="JA199">
        <v>0</v>
      </c>
      <c r="JB199">
        <v>0</v>
      </c>
      <c r="JC199">
        <v>0</v>
      </c>
      <c r="JD199">
        <v>0.315191680746845</v>
      </c>
      <c r="JE199">
        <v>0</v>
      </c>
      <c r="JF199">
        <v>0</v>
      </c>
      <c r="JG199">
        <v>0</v>
      </c>
      <c r="JH199">
        <v>5</v>
      </c>
      <c r="JI199">
        <v>2273</v>
      </c>
      <c r="JJ199">
        <v>0</v>
      </c>
      <c r="JK199">
        <v>25</v>
      </c>
      <c r="JL199">
        <v>29356840.5</v>
      </c>
      <c r="JM199">
        <v>29356840.5</v>
      </c>
      <c r="JN199">
        <v>2.74658</v>
      </c>
      <c r="JO199">
        <v>2.59399</v>
      </c>
      <c r="JP199">
        <v>1.54785</v>
      </c>
      <c r="JQ199">
        <v>2.32056</v>
      </c>
      <c r="JR199">
        <v>1.64673</v>
      </c>
      <c r="JS199">
        <v>2.37061</v>
      </c>
      <c r="JT199">
        <v>33.1322</v>
      </c>
      <c r="JU199">
        <v>24.1838</v>
      </c>
      <c r="JV199">
        <v>18</v>
      </c>
      <c r="JW199">
        <v>502.465</v>
      </c>
      <c r="JX199">
        <v>406.351</v>
      </c>
      <c r="JY199">
        <v>31.5257</v>
      </c>
      <c r="JZ199">
        <v>40.7049</v>
      </c>
      <c r="KA199">
        <v>30.0011</v>
      </c>
      <c r="KB199">
        <v>40.2853</v>
      </c>
      <c r="KC199">
        <v>40.1756</v>
      </c>
      <c r="KD199">
        <v>55.0491</v>
      </c>
      <c r="KE199">
        <v>0</v>
      </c>
      <c r="KF199">
        <v>100</v>
      </c>
      <c r="KG199">
        <v>31.5236</v>
      </c>
      <c r="KH199">
        <v>1455.07</v>
      </c>
      <c r="KI199">
        <v>34.6858</v>
      </c>
      <c r="KJ199">
        <v>94.8955</v>
      </c>
      <c r="KK199">
        <v>92.1174</v>
      </c>
    </row>
    <row r="200" spans="1:297">
      <c r="A200">
        <v>184</v>
      </c>
      <c r="B200">
        <v>1761410432.1</v>
      </c>
      <c r="C200">
        <v>2251.09999990463</v>
      </c>
      <c r="D200" t="s">
        <v>811</v>
      </c>
      <c r="E200" t="s">
        <v>812</v>
      </c>
      <c r="F200">
        <v>5</v>
      </c>
      <c r="G200" t="s">
        <v>638</v>
      </c>
      <c r="H200" t="s">
        <v>436</v>
      </c>
      <c r="I200">
        <v>1761410423.94615</v>
      </c>
      <c r="J200">
        <f>(K200)/1000</f>
        <v>0</v>
      </c>
      <c r="K200">
        <f>IF(DP200, AN200, AH200)</f>
        <v>0</v>
      </c>
      <c r="L200">
        <f>IF(DP200, AI200, AG200)</f>
        <v>0</v>
      </c>
      <c r="M200">
        <f>DR200 - IF(AU200&gt;1, L200*DL200*100.0/(AW200), 0)</f>
        <v>0</v>
      </c>
      <c r="N200">
        <f>((T200-J200/2)*M200-L200)/(T200+J200/2)</f>
        <v>0</v>
      </c>
      <c r="O200">
        <f>N200*(DY200+DZ200)/1000.0</f>
        <v>0</v>
      </c>
      <c r="P200">
        <f>(DR200 - IF(AU200&gt;1, L200*DL200*100.0/(AW200), 0))*(DY200+DZ200)/1000.0</f>
        <v>0</v>
      </c>
      <c r="Q200">
        <f>2.0/((1/S200-1/R200)+SIGN(S200)*SQRT((1/S200-1/R200)*(1/S200-1/R200) + 4*DM200/((DM200+1)*(DM200+1))*(2*1/S200*1/R200-1/R200*1/R200)))</f>
        <v>0</v>
      </c>
      <c r="R200">
        <f>IF(LEFT(DN200,1)&lt;&gt;"0",IF(LEFT(DN200,1)="1",3.0,DO200),$D$5+$E$5*(EF200*DY200/($K$5*1000))+$F$5*(EF200*DY200/($K$5*1000))*MAX(MIN(DL200,$J$5),$I$5)*MAX(MIN(DL200,$J$5),$I$5)+$G$5*MAX(MIN(DL200,$J$5),$I$5)*(EF200*DY200/($K$5*1000))+$H$5*(EF200*DY200/($K$5*1000))*(EF200*DY200/($K$5*1000)))</f>
        <v>0</v>
      </c>
      <c r="S200">
        <f>J200*(1000-(1000*0.61365*exp(17.502*W200/(240.97+W200))/(DY200+DZ200)+DT200)/2)/(1000*0.61365*exp(17.502*W200/(240.97+W200))/(DY200+DZ200)-DT200)</f>
        <v>0</v>
      </c>
      <c r="T200">
        <f>1/((DM200+1)/(Q200/1.6)+1/(R200/1.37)) + DM200/((DM200+1)/(Q200/1.6) + DM200/(R200/1.37))</f>
        <v>0</v>
      </c>
      <c r="U200">
        <f>(DH200*DK200)</f>
        <v>0</v>
      </c>
      <c r="V200">
        <f>(EA200+(U200+2*0.95*5.67E-8*(((EA200+$B$7)+273)^4-(EA200+273)^4)-44100*J200)/(1.84*29.3*R200+8*0.95*5.67E-8*(EA200+273)^3))</f>
        <v>0</v>
      </c>
      <c r="W200">
        <f>($C$7*EB200+$D$7*EC200+$E$7*V200)</f>
        <v>0</v>
      </c>
      <c r="X200">
        <f>0.61365*exp(17.502*W200/(240.97+W200))</f>
        <v>0</v>
      </c>
      <c r="Y200">
        <f>(Z200/AA200*100)</f>
        <v>0</v>
      </c>
      <c r="Z200">
        <f>DT200*(DY200+DZ200)/1000</f>
        <v>0</v>
      </c>
      <c r="AA200">
        <f>0.61365*exp(17.502*EA200/(240.97+EA200))</f>
        <v>0</v>
      </c>
      <c r="AB200">
        <f>(X200-DT200*(DY200+DZ200)/1000)</f>
        <v>0</v>
      </c>
      <c r="AC200">
        <f>(-J200*44100)</f>
        <v>0</v>
      </c>
      <c r="AD200">
        <f>2*29.3*R200*0.92*(EA200-W200)</f>
        <v>0</v>
      </c>
      <c r="AE200">
        <f>2*0.95*5.67E-8*(((EA200+$B$7)+273)^4-(W200+273)^4)</f>
        <v>0</v>
      </c>
      <c r="AF200">
        <f>U200+AE200+AC200+AD200</f>
        <v>0</v>
      </c>
      <c r="AG200">
        <f>DX200*AU200*(DS200-DR200*(1000-AU200*DU200)/(1000-AU200*DT200))/(100*DL200)</f>
        <v>0</v>
      </c>
      <c r="AH200">
        <f>1000*DX200*AU200*(DT200-DU200)/(100*DL200*(1000-AU200*DT200))</f>
        <v>0</v>
      </c>
      <c r="AI200">
        <f>(AJ200 - AK200 - DY200*1E3/(8.314*(EA200+273.15)) * AM200/DX200 * AL200) * DX200/(100*DL200) * (1000 - DU200)/1000</f>
        <v>0</v>
      </c>
      <c r="AJ200">
        <v>1479.87700816466</v>
      </c>
      <c r="AK200">
        <v>1436.63084848485</v>
      </c>
      <c r="AL200">
        <v>3.55186252337483</v>
      </c>
      <c r="AM200">
        <v>64.8317152788884</v>
      </c>
      <c r="AN200">
        <f>(AP200 - AO200 + DY200*1E3/(8.314*(EA200+273.15)) * AR200/DX200 * AQ200) * DX200/(100*DL200) * 1000/(1000 - AP200)</f>
        <v>0</v>
      </c>
      <c r="AO200">
        <v>25.423091622623</v>
      </c>
      <c r="AP200">
        <v>33.4707709090909</v>
      </c>
      <c r="AQ200">
        <v>-0.00570043284100628</v>
      </c>
      <c r="AR200">
        <v>110.920641210874</v>
      </c>
      <c r="AS200">
        <v>0</v>
      </c>
      <c r="AT200">
        <v>0</v>
      </c>
      <c r="AU200">
        <f>IF(AS200*$H$13&gt;=AW200,1.0,(AW200/(AW200-AS200*$H$13)))</f>
        <v>0</v>
      </c>
      <c r="AV200">
        <f>(AU200-1)*100</f>
        <v>0</v>
      </c>
      <c r="AW200">
        <f>MAX(0,($B$13+$C$13*EF200)/(1+$D$13*EF200)*DY200/(EA200+273)*$E$13)</f>
        <v>0</v>
      </c>
      <c r="AX200" t="s">
        <v>437</v>
      </c>
      <c r="AY200" t="s">
        <v>437</v>
      </c>
      <c r="AZ200">
        <v>0</v>
      </c>
      <c r="BA200">
        <v>0</v>
      </c>
      <c r="BB200">
        <f>1-AZ200/BA200</f>
        <v>0</v>
      </c>
      <c r="BC200">
        <v>0</v>
      </c>
      <c r="BD200" t="s">
        <v>437</v>
      </c>
      <c r="BE200" t="s">
        <v>437</v>
      </c>
      <c r="BF200">
        <v>0</v>
      </c>
      <c r="BG200">
        <v>0</v>
      </c>
      <c r="BH200">
        <f>1-BF200/BG200</f>
        <v>0</v>
      </c>
      <c r="BI200">
        <v>0.5</v>
      </c>
      <c r="BJ200">
        <f>DI200</f>
        <v>0</v>
      </c>
      <c r="BK200">
        <f>L200</f>
        <v>0</v>
      </c>
      <c r="BL200">
        <f>BH200*BI200*BJ200</f>
        <v>0</v>
      </c>
      <c r="BM200">
        <f>(BK200-BC200)/BJ200</f>
        <v>0</v>
      </c>
      <c r="BN200">
        <f>(BA200-BG200)/BG200</f>
        <v>0</v>
      </c>
      <c r="BO200">
        <f>AZ200/(BB200+AZ200/BG200)</f>
        <v>0</v>
      </c>
      <c r="BP200" t="s">
        <v>437</v>
      </c>
      <c r="BQ200">
        <v>0</v>
      </c>
      <c r="BR200">
        <f>IF(BQ200&lt;&gt;0, BQ200, BO200)</f>
        <v>0</v>
      </c>
      <c r="BS200">
        <f>1-BR200/BG200</f>
        <v>0</v>
      </c>
      <c r="BT200">
        <f>(BG200-BF200)/(BG200-BR200)</f>
        <v>0</v>
      </c>
      <c r="BU200">
        <f>(BA200-BG200)/(BA200-BR200)</f>
        <v>0</v>
      </c>
      <c r="BV200">
        <f>(BG200-BF200)/(BG200-AZ200)</f>
        <v>0</v>
      </c>
      <c r="BW200">
        <f>(BA200-BG200)/(BA200-AZ200)</f>
        <v>0</v>
      </c>
      <c r="BX200">
        <f>(BT200*BR200/BF200)</f>
        <v>0</v>
      </c>
      <c r="BY200">
        <f>(1-BX200)</f>
        <v>0</v>
      </c>
      <c r="DH200">
        <f>$B$11*EG200+$C$11*EH200+$F$11*ES200*(1-EV200)</f>
        <v>0</v>
      </c>
      <c r="DI200">
        <f>DH200*DJ200</f>
        <v>0</v>
      </c>
      <c r="DJ200">
        <f>($B$11*$D$9+$C$11*$D$9+$F$11*((FF200+EX200)/MAX(FF200+EX200+FG200, 0.1)*$I$9+FG200/MAX(FF200+EX200+FG200, 0.1)*$J$9))/($B$11+$C$11+$F$11)</f>
        <v>0</v>
      </c>
      <c r="DK200">
        <f>($B$11*$K$9+$C$11*$K$9+$F$11*((FF200+EX200)/MAX(FF200+EX200+FG200, 0.1)*$P$9+FG200/MAX(FF200+EX200+FG200, 0.1)*$Q$9))/($B$11+$C$11+$F$11)</f>
        <v>0</v>
      </c>
      <c r="DL200">
        <v>6</v>
      </c>
      <c r="DM200">
        <v>0.5</v>
      </c>
      <c r="DN200" t="s">
        <v>438</v>
      </c>
      <c r="DO200">
        <v>2</v>
      </c>
      <c r="DP200" t="b">
        <v>1</v>
      </c>
      <c r="DQ200">
        <v>1761410423.94615</v>
      </c>
      <c r="DR200">
        <v>1365.11153846154</v>
      </c>
      <c r="DS200">
        <v>1425.51846153846</v>
      </c>
      <c r="DT200">
        <v>33.5148307692308</v>
      </c>
      <c r="DU200">
        <v>25.4200923076923</v>
      </c>
      <c r="DV200">
        <v>1364.01538461538</v>
      </c>
      <c r="DW200">
        <v>33.1996307692308</v>
      </c>
      <c r="DX200">
        <v>500.022076923077</v>
      </c>
      <c r="DY200">
        <v>90.3069923076923</v>
      </c>
      <c r="DZ200">
        <v>0.0364583769230769</v>
      </c>
      <c r="EA200">
        <v>36.7509538461538</v>
      </c>
      <c r="EB200">
        <v>36.0122769230769</v>
      </c>
      <c r="EC200">
        <v>999.9</v>
      </c>
      <c r="ED200">
        <v>0</v>
      </c>
      <c r="EE200">
        <v>0</v>
      </c>
      <c r="EF200">
        <v>10007.7461538462</v>
      </c>
      <c r="EG200">
        <v>0</v>
      </c>
      <c r="EH200">
        <v>1224.99230769231</v>
      </c>
      <c r="EI200">
        <v>-60.4048538461538</v>
      </c>
      <c r="EJ200">
        <v>1412.44923076923</v>
      </c>
      <c r="EK200">
        <v>1462.69923076923</v>
      </c>
      <c r="EL200">
        <v>8.09474230769231</v>
      </c>
      <c r="EM200">
        <v>1425.51846153846</v>
      </c>
      <c r="EN200">
        <v>25.4200923076923</v>
      </c>
      <c r="EO200">
        <v>3.02662230769231</v>
      </c>
      <c r="EP200">
        <v>2.29561153846154</v>
      </c>
      <c r="EQ200">
        <v>24.1750923076923</v>
      </c>
      <c r="ER200">
        <v>19.6456307692308</v>
      </c>
      <c r="ES200">
        <v>1200.04461538462</v>
      </c>
      <c r="ET200">
        <v>0.966998692307692</v>
      </c>
      <c r="EU200">
        <v>0.0330014076923077</v>
      </c>
      <c r="EV200">
        <v>0</v>
      </c>
      <c r="EW200">
        <v>1412.43692307692</v>
      </c>
      <c r="EX200">
        <v>5.00059</v>
      </c>
      <c r="EY200">
        <v>17342.4461538462</v>
      </c>
      <c r="EZ200">
        <v>10359.0923076923</v>
      </c>
      <c r="FA200">
        <v>50.3072307692308</v>
      </c>
      <c r="FB200">
        <v>51.9131538461538</v>
      </c>
      <c r="FC200">
        <v>50.437</v>
      </c>
      <c r="FD200">
        <v>51.6393076923077</v>
      </c>
      <c r="FE200">
        <v>51.4854615384615</v>
      </c>
      <c r="FF200">
        <v>1155.60461538462</v>
      </c>
      <c r="FG200">
        <v>39.44</v>
      </c>
      <c r="FH200">
        <v>0</v>
      </c>
      <c r="FI200">
        <v>1761410392.3</v>
      </c>
      <c r="FJ200">
        <v>0</v>
      </c>
      <c r="FK200">
        <v>1412.3408</v>
      </c>
      <c r="FL200">
        <v>-3.60923078301166</v>
      </c>
      <c r="FM200">
        <v>-36.8000000795059</v>
      </c>
      <c r="FN200">
        <v>17341.448</v>
      </c>
      <c r="FO200">
        <v>15</v>
      </c>
      <c r="FP200">
        <v>0</v>
      </c>
      <c r="FQ200" t="s">
        <v>439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-60.35538</v>
      </c>
      <c r="GD200">
        <v>-6.63218345864669</v>
      </c>
      <c r="GE200">
        <v>1.12239099809291</v>
      </c>
      <c r="GF200">
        <v>0</v>
      </c>
      <c r="GG200">
        <v>1412.56</v>
      </c>
      <c r="GH200">
        <v>-3.98013751718563</v>
      </c>
      <c r="GI200">
        <v>0.441721232293422</v>
      </c>
      <c r="GJ200">
        <v>-1</v>
      </c>
      <c r="GK200">
        <v>8.1101505</v>
      </c>
      <c r="GL200">
        <v>-0.399967669172939</v>
      </c>
      <c r="GM200">
        <v>0.0384586426535049</v>
      </c>
      <c r="GN200">
        <v>0</v>
      </c>
      <c r="GO200">
        <v>0</v>
      </c>
      <c r="GP200">
        <v>2</v>
      </c>
      <c r="GQ200" t="s">
        <v>473</v>
      </c>
      <c r="GR200">
        <v>3.13023</v>
      </c>
      <c r="GS200">
        <v>2.71418</v>
      </c>
      <c r="GT200">
        <v>0.198699</v>
      </c>
      <c r="GU200">
        <v>0.203864</v>
      </c>
      <c r="GV200">
        <v>0.127123</v>
      </c>
      <c r="GW200">
        <v>0.104884</v>
      </c>
      <c r="GX200">
        <v>29508.6</v>
      </c>
      <c r="GY200">
        <v>31183.2</v>
      </c>
      <c r="GZ200">
        <v>33394.2</v>
      </c>
      <c r="HA200">
        <v>35542.6</v>
      </c>
      <c r="HB200">
        <v>41398.1</v>
      </c>
      <c r="HC200">
        <v>45774.8</v>
      </c>
      <c r="HD200">
        <v>52272.5</v>
      </c>
      <c r="HE200">
        <v>56884.3</v>
      </c>
      <c r="HF200">
        <v>1.81025</v>
      </c>
      <c r="HG200">
        <v>1.6725</v>
      </c>
      <c r="HH200">
        <v>-0.0100136</v>
      </c>
      <c r="HI200">
        <v>0</v>
      </c>
      <c r="HJ200">
        <v>36.1754</v>
      </c>
      <c r="HK200">
        <v>999.9</v>
      </c>
      <c r="HL200">
        <v>58.778</v>
      </c>
      <c r="HM200">
        <v>28.933</v>
      </c>
      <c r="HN200">
        <v>26.0751</v>
      </c>
      <c r="HO200">
        <v>56.0791</v>
      </c>
      <c r="HP200">
        <v>43.4054</v>
      </c>
      <c r="HQ200">
        <v>1</v>
      </c>
      <c r="HR200">
        <v>1.12766</v>
      </c>
      <c r="HS200">
        <v>3.81054</v>
      </c>
      <c r="HT200">
        <v>20.0931</v>
      </c>
      <c r="HU200">
        <v>5.19138</v>
      </c>
      <c r="HV200">
        <v>12.0099</v>
      </c>
      <c r="HW200">
        <v>4.97225</v>
      </c>
      <c r="HX200">
        <v>3.29495</v>
      </c>
      <c r="HY200">
        <v>9999</v>
      </c>
      <c r="HZ200">
        <v>9999</v>
      </c>
      <c r="IA200">
        <v>999.9</v>
      </c>
      <c r="IB200">
        <v>9999</v>
      </c>
      <c r="IC200">
        <v>1.86324</v>
      </c>
      <c r="ID200">
        <v>1.86813</v>
      </c>
      <c r="IE200">
        <v>1.86783</v>
      </c>
      <c r="IF200">
        <v>1.86905</v>
      </c>
      <c r="IG200">
        <v>1.86982</v>
      </c>
      <c r="IH200">
        <v>1.86591</v>
      </c>
      <c r="II200">
        <v>1.86703</v>
      </c>
      <c r="IJ200">
        <v>1.86841</v>
      </c>
      <c r="IK200">
        <v>5</v>
      </c>
      <c r="IL200">
        <v>0</v>
      </c>
      <c r="IM200">
        <v>0</v>
      </c>
      <c r="IN200">
        <v>0</v>
      </c>
      <c r="IO200" t="s">
        <v>441</v>
      </c>
      <c r="IP200" t="s">
        <v>442</v>
      </c>
      <c r="IQ200" t="s">
        <v>443</v>
      </c>
      <c r="IR200" t="s">
        <v>443</v>
      </c>
      <c r="IS200" t="s">
        <v>443</v>
      </c>
      <c r="IT200" t="s">
        <v>443</v>
      </c>
      <c r="IU200">
        <v>0</v>
      </c>
      <c r="IV200">
        <v>100</v>
      </c>
      <c r="IW200">
        <v>100</v>
      </c>
      <c r="IX200">
        <v>1.1</v>
      </c>
      <c r="IY200">
        <v>0.3152</v>
      </c>
      <c r="IZ200">
        <v>1.09748391826392</v>
      </c>
      <c r="JA200">
        <v>0</v>
      </c>
      <c r="JB200">
        <v>0</v>
      </c>
      <c r="JC200">
        <v>0</v>
      </c>
      <c r="JD200">
        <v>0.315191680746845</v>
      </c>
      <c r="JE200">
        <v>0</v>
      </c>
      <c r="JF200">
        <v>0</v>
      </c>
      <c r="JG200">
        <v>0</v>
      </c>
      <c r="JH200">
        <v>5</v>
      </c>
      <c r="JI200">
        <v>2273</v>
      </c>
      <c r="JJ200">
        <v>0</v>
      </c>
      <c r="JK200">
        <v>25</v>
      </c>
      <c r="JL200">
        <v>29356840.5</v>
      </c>
      <c r="JM200">
        <v>29356840.5</v>
      </c>
      <c r="JN200">
        <v>2.771</v>
      </c>
      <c r="JO200">
        <v>2.59888</v>
      </c>
      <c r="JP200">
        <v>1.54785</v>
      </c>
      <c r="JQ200">
        <v>2.32178</v>
      </c>
      <c r="JR200">
        <v>1.64673</v>
      </c>
      <c r="JS200">
        <v>2.25098</v>
      </c>
      <c r="JT200">
        <v>33.1322</v>
      </c>
      <c r="JU200">
        <v>24.1838</v>
      </c>
      <c r="JV200">
        <v>18</v>
      </c>
      <c r="JW200">
        <v>502.469</v>
      </c>
      <c r="JX200">
        <v>406.229</v>
      </c>
      <c r="JY200">
        <v>31.5145</v>
      </c>
      <c r="JZ200">
        <v>40.7182</v>
      </c>
      <c r="KA200">
        <v>30.0012</v>
      </c>
      <c r="KB200">
        <v>40.2982</v>
      </c>
      <c r="KC200">
        <v>40.1883</v>
      </c>
      <c r="KD200">
        <v>55.609</v>
      </c>
      <c r="KE200">
        <v>0</v>
      </c>
      <c r="KF200">
        <v>100</v>
      </c>
      <c r="KG200">
        <v>31.511</v>
      </c>
      <c r="KH200">
        <v>1475.25</v>
      </c>
      <c r="KI200">
        <v>34.6858</v>
      </c>
      <c r="KJ200">
        <v>94.8941</v>
      </c>
      <c r="KK200">
        <v>92.1155</v>
      </c>
    </row>
    <row r="201" spans="1:297">
      <c r="A201">
        <v>185</v>
      </c>
      <c r="B201">
        <v>1761410437.1</v>
      </c>
      <c r="C201">
        <v>2256.09999990463</v>
      </c>
      <c r="D201" t="s">
        <v>813</v>
      </c>
      <c r="E201" t="s">
        <v>814</v>
      </c>
      <c r="F201">
        <v>5</v>
      </c>
      <c r="G201" t="s">
        <v>638</v>
      </c>
      <c r="H201" t="s">
        <v>436</v>
      </c>
      <c r="I201">
        <v>1761410428.94615</v>
      </c>
      <c r="J201">
        <f>(K201)/1000</f>
        <v>0</v>
      </c>
      <c r="K201">
        <f>IF(DP201, AN201, AH201)</f>
        <v>0</v>
      </c>
      <c r="L201">
        <f>IF(DP201, AI201, AG201)</f>
        <v>0</v>
      </c>
      <c r="M201">
        <f>DR201 - IF(AU201&gt;1, L201*DL201*100.0/(AW201), 0)</f>
        <v>0</v>
      </c>
      <c r="N201">
        <f>((T201-J201/2)*M201-L201)/(T201+J201/2)</f>
        <v>0</v>
      </c>
      <c r="O201">
        <f>N201*(DY201+DZ201)/1000.0</f>
        <v>0</v>
      </c>
      <c r="P201">
        <f>(DR201 - IF(AU201&gt;1, L201*DL201*100.0/(AW201), 0))*(DY201+DZ201)/1000.0</f>
        <v>0</v>
      </c>
      <c r="Q201">
        <f>2.0/((1/S201-1/R201)+SIGN(S201)*SQRT((1/S201-1/R201)*(1/S201-1/R201) + 4*DM201/((DM201+1)*(DM201+1))*(2*1/S201*1/R201-1/R201*1/R201)))</f>
        <v>0</v>
      </c>
      <c r="R201">
        <f>IF(LEFT(DN201,1)&lt;&gt;"0",IF(LEFT(DN201,1)="1",3.0,DO201),$D$5+$E$5*(EF201*DY201/($K$5*1000))+$F$5*(EF201*DY201/($K$5*1000))*MAX(MIN(DL201,$J$5),$I$5)*MAX(MIN(DL201,$J$5),$I$5)+$G$5*MAX(MIN(DL201,$J$5),$I$5)*(EF201*DY201/($K$5*1000))+$H$5*(EF201*DY201/($K$5*1000))*(EF201*DY201/($K$5*1000)))</f>
        <v>0</v>
      </c>
      <c r="S201">
        <f>J201*(1000-(1000*0.61365*exp(17.502*W201/(240.97+W201))/(DY201+DZ201)+DT201)/2)/(1000*0.61365*exp(17.502*W201/(240.97+W201))/(DY201+DZ201)-DT201)</f>
        <v>0</v>
      </c>
      <c r="T201">
        <f>1/((DM201+1)/(Q201/1.6)+1/(R201/1.37)) + DM201/((DM201+1)/(Q201/1.6) + DM201/(R201/1.37))</f>
        <v>0</v>
      </c>
      <c r="U201">
        <f>(DH201*DK201)</f>
        <v>0</v>
      </c>
      <c r="V201">
        <f>(EA201+(U201+2*0.95*5.67E-8*(((EA201+$B$7)+273)^4-(EA201+273)^4)-44100*J201)/(1.84*29.3*R201+8*0.95*5.67E-8*(EA201+273)^3))</f>
        <v>0</v>
      </c>
      <c r="W201">
        <f>($C$7*EB201+$D$7*EC201+$E$7*V201)</f>
        <v>0</v>
      </c>
      <c r="X201">
        <f>0.61365*exp(17.502*W201/(240.97+W201))</f>
        <v>0</v>
      </c>
      <c r="Y201">
        <f>(Z201/AA201*100)</f>
        <v>0</v>
      </c>
      <c r="Z201">
        <f>DT201*(DY201+DZ201)/1000</f>
        <v>0</v>
      </c>
      <c r="AA201">
        <f>0.61365*exp(17.502*EA201/(240.97+EA201))</f>
        <v>0</v>
      </c>
      <c r="AB201">
        <f>(X201-DT201*(DY201+DZ201)/1000)</f>
        <v>0</v>
      </c>
      <c r="AC201">
        <f>(-J201*44100)</f>
        <v>0</v>
      </c>
      <c r="AD201">
        <f>2*29.3*R201*0.92*(EA201-W201)</f>
        <v>0</v>
      </c>
      <c r="AE201">
        <f>2*0.95*5.67E-8*(((EA201+$B$7)+273)^4-(W201+273)^4)</f>
        <v>0</v>
      </c>
      <c r="AF201">
        <f>U201+AE201+AC201+AD201</f>
        <v>0</v>
      </c>
      <c r="AG201">
        <f>DX201*AU201*(DS201-DR201*(1000-AU201*DU201)/(1000-AU201*DT201))/(100*DL201)</f>
        <v>0</v>
      </c>
      <c r="AH201">
        <f>1000*DX201*AU201*(DT201-DU201)/(100*DL201*(1000-AU201*DT201))</f>
        <v>0</v>
      </c>
      <c r="AI201">
        <f>(AJ201 - AK201 - DY201*1E3/(8.314*(EA201+273.15)) * AM201/DX201 * AL201) * DX201/(100*DL201) * (1000 - DU201)/1000</f>
        <v>0</v>
      </c>
      <c r="AJ201">
        <v>1496.6135433355</v>
      </c>
      <c r="AK201">
        <v>1453.47248484849</v>
      </c>
      <c r="AL201">
        <v>3.36360238264804</v>
      </c>
      <c r="AM201">
        <v>64.8317152788884</v>
      </c>
      <c r="AN201">
        <f>(AP201 - AO201 + DY201*1E3/(8.314*(EA201+273.15)) * AR201/DX201 * AQ201) * DX201/(100*DL201) * 1000/(1000 - AP201)</f>
        <v>0</v>
      </c>
      <c r="AO201">
        <v>25.4239606045804</v>
      </c>
      <c r="AP201">
        <v>33.44474</v>
      </c>
      <c r="AQ201">
        <v>-0.00315812846663936</v>
      </c>
      <c r="AR201">
        <v>110.920641210874</v>
      </c>
      <c r="AS201">
        <v>0</v>
      </c>
      <c r="AT201">
        <v>0</v>
      </c>
      <c r="AU201">
        <f>IF(AS201*$H$13&gt;=AW201,1.0,(AW201/(AW201-AS201*$H$13)))</f>
        <v>0</v>
      </c>
      <c r="AV201">
        <f>(AU201-1)*100</f>
        <v>0</v>
      </c>
      <c r="AW201">
        <f>MAX(0,($B$13+$C$13*EF201)/(1+$D$13*EF201)*DY201/(EA201+273)*$E$13)</f>
        <v>0</v>
      </c>
      <c r="AX201" t="s">
        <v>437</v>
      </c>
      <c r="AY201" t="s">
        <v>437</v>
      </c>
      <c r="AZ201">
        <v>0</v>
      </c>
      <c r="BA201">
        <v>0</v>
      </c>
      <c r="BB201">
        <f>1-AZ201/BA201</f>
        <v>0</v>
      </c>
      <c r="BC201">
        <v>0</v>
      </c>
      <c r="BD201" t="s">
        <v>437</v>
      </c>
      <c r="BE201" t="s">
        <v>437</v>
      </c>
      <c r="BF201">
        <v>0</v>
      </c>
      <c r="BG201">
        <v>0</v>
      </c>
      <c r="BH201">
        <f>1-BF201/BG201</f>
        <v>0</v>
      </c>
      <c r="BI201">
        <v>0.5</v>
      </c>
      <c r="BJ201">
        <f>DI201</f>
        <v>0</v>
      </c>
      <c r="BK201">
        <f>L201</f>
        <v>0</v>
      </c>
      <c r="BL201">
        <f>BH201*BI201*BJ201</f>
        <v>0</v>
      </c>
      <c r="BM201">
        <f>(BK201-BC201)/BJ201</f>
        <v>0</v>
      </c>
      <c r="BN201">
        <f>(BA201-BG201)/BG201</f>
        <v>0</v>
      </c>
      <c r="BO201">
        <f>AZ201/(BB201+AZ201/BG201)</f>
        <v>0</v>
      </c>
      <c r="BP201" t="s">
        <v>437</v>
      </c>
      <c r="BQ201">
        <v>0</v>
      </c>
      <c r="BR201">
        <f>IF(BQ201&lt;&gt;0, BQ201, BO201)</f>
        <v>0</v>
      </c>
      <c r="BS201">
        <f>1-BR201/BG201</f>
        <v>0</v>
      </c>
      <c r="BT201">
        <f>(BG201-BF201)/(BG201-BR201)</f>
        <v>0</v>
      </c>
      <c r="BU201">
        <f>(BA201-BG201)/(BA201-BR201)</f>
        <v>0</v>
      </c>
      <c r="BV201">
        <f>(BG201-BF201)/(BG201-AZ201)</f>
        <v>0</v>
      </c>
      <c r="BW201">
        <f>(BA201-BG201)/(BA201-AZ201)</f>
        <v>0</v>
      </c>
      <c r="BX201">
        <f>(BT201*BR201/BF201)</f>
        <v>0</v>
      </c>
      <c r="BY201">
        <f>(1-BX201)</f>
        <v>0</v>
      </c>
      <c r="DH201">
        <f>$B$11*EG201+$C$11*EH201+$F$11*ES201*(1-EV201)</f>
        <v>0</v>
      </c>
      <c r="DI201">
        <f>DH201*DJ201</f>
        <v>0</v>
      </c>
      <c r="DJ201">
        <f>($B$11*$D$9+$C$11*$D$9+$F$11*((FF201+EX201)/MAX(FF201+EX201+FG201, 0.1)*$I$9+FG201/MAX(FF201+EX201+FG201, 0.1)*$J$9))/($B$11+$C$11+$F$11)</f>
        <v>0</v>
      </c>
      <c r="DK201">
        <f>($B$11*$K$9+$C$11*$K$9+$F$11*((FF201+EX201)/MAX(FF201+EX201+FG201, 0.1)*$P$9+FG201/MAX(FF201+EX201+FG201, 0.1)*$Q$9))/($B$11+$C$11+$F$11)</f>
        <v>0</v>
      </c>
      <c r="DL201">
        <v>6</v>
      </c>
      <c r="DM201">
        <v>0.5</v>
      </c>
      <c r="DN201" t="s">
        <v>438</v>
      </c>
      <c r="DO201">
        <v>2</v>
      </c>
      <c r="DP201" t="b">
        <v>1</v>
      </c>
      <c r="DQ201">
        <v>1761410428.94615</v>
      </c>
      <c r="DR201">
        <v>1381.28384615385</v>
      </c>
      <c r="DS201">
        <v>1442.34615384615</v>
      </c>
      <c r="DT201">
        <v>33.4844307692308</v>
      </c>
      <c r="DU201">
        <v>25.4218538461538</v>
      </c>
      <c r="DV201">
        <v>1380.18692307692</v>
      </c>
      <c r="DW201">
        <v>33.1692384615385</v>
      </c>
      <c r="DX201">
        <v>500.015538461538</v>
      </c>
      <c r="DY201">
        <v>90.3077230769231</v>
      </c>
      <c r="DZ201">
        <v>0.0364253923076923</v>
      </c>
      <c r="EA201">
        <v>36.7449538461539</v>
      </c>
      <c r="EB201">
        <v>36.0131076923077</v>
      </c>
      <c r="EC201">
        <v>999.9</v>
      </c>
      <c r="ED201">
        <v>0</v>
      </c>
      <c r="EE201">
        <v>0</v>
      </c>
      <c r="EF201">
        <v>10010.6792307692</v>
      </c>
      <c r="EG201">
        <v>0</v>
      </c>
      <c r="EH201">
        <v>1224.96769230769</v>
      </c>
      <c r="EI201">
        <v>-61.0606846153846</v>
      </c>
      <c r="EJ201">
        <v>1429.13692307692</v>
      </c>
      <c r="EK201">
        <v>1479.96923076923</v>
      </c>
      <c r="EL201">
        <v>8.06258769230769</v>
      </c>
      <c r="EM201">
        <v>1442.34615384615</v>
      </c>
      <c r="EN201">
        <v>25.4218538461538</v>
      </c>
      <c r="EO201">
        <v>3.02390230769231</v>
      </c>
      <c r="EP201">
        <v>2.29579</v>
      </c>
      <c r="EQ201">
        <v>24.1601</v>
      </c>
      <c r="ER201">
        <v>19.6468846153846</v>
      </c>
      <c r="ES201">
        <v>1200.04</v>
      </c>
      <c r="ET201">
        <v>0.966998692307692</v>
      </c>
      <c r="EU201">
        <v>0.0330014153846154</v>
      </c>
      <c r="EV201">
        <v>0</v>
      </c>
      <c r="EW201">
        <v>1412.13</v>
      </c>
      <c r="EX201">
        <v>5.00059</v>
      </c>
      <c r="EY201">
        <v>17339.3923076923</v>
      </c>
      <c r="EZ201">
        <v>10359.0692307692</v>
      </c>
      <c r="FA201">
        <v>50.312</v>
      </c>
      <c r="FB201">
        <v>51.9226923076923</v>
      </c>
      <c r="FC201">
        <v>50.437</v>
      </c>
      <c r="FD201">
        <v>51.6583846153846</v>
      </c>
      <c r="FE201">
        <v>51.4951538461538</v>
      </c>
      <c r="FF201">
        <v>1155.6</v>
      </c>
      <c r="FG201">
        <v>39.44</v>
      </c>
      <c r="FH201">
        <v>0</v>
      </c>
      <c r="FI201">
        <v>1761410397.1</v>
      </c>
      <c r="FJ201">
        <v>0</v>
      </c>
      <c r="FK201">
        <v>1412.0672</v>
      </c>
      <c r="FL201">
        <v>-3.47000000217025</v>
      </c>
      <c r="FM201">
        <v>-41.9307694555349</v>
      </c>
      <c r="FN201">
        <v>17338.24</v>
      </c>
      <c r="FO201">
        <v>15</v>
      </c>
      <c r="FP201">
        <v>0</v>
      </c>
      <c r="FQ201" t="s">
        <v>439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-60.6319428571428</v>
      </c>
      <c r="GD201">
        <v>-9.89268311688316</v>
      </c>
      <c r="GE201">
        <v>1.20957787503836</v>
      </c>
      <c r="GF201">
        <v>0</v>
      </c>
      <c r="GG201">
        <v>1412.30970588235</v>
      </c>
      <c r="GH201">
        <v>-3.35630252023174</v>
      </c>
      <c r="GI201">
        <v>0.391621705927566</v>
      </c>
      <c r="GJ201">
        <v>-1</v>
      </c>
      <c r="GK201">
        <v>8.08140047619048</v>
      </c>
      <c r="GL201">
        <v>-0.389466233766248</v>
      </c>
      <c r="GM201">
        <v>0.0393549552124413</v>
      </c>
      <c r="GN201">
        <v>0</v>
      </c>
      <c r="GO201">
        <v>0</v>
      </c>
      <c r="GP201">
        <v>2</v>
      </c>
      <c r="GQ201" t="s">
        <v>473</v>
      </c>
      <c r="GR201">
        <v>3.13033</v>
      </c>
      <c r="GS201">
        <v>2.71433</v>
      </c>
      <c r="GT201">
        <v>0.20015</v>
      </c>
      <c r="GU201">
        <v>0.205414</v>
      </c>
      <c r="GV201">
        <v>0.127045</v>
      </c>
      <c r="GW201">
        <v>0.104886</v>
      </c>
      <c r="GX201">
        <v>29454.2</v>
      </c>
      <c r="GY201">
        <v>31121.2</v>
      </c>
      <c r="GZ201">
        <v>33393.4</v>
      </c>
      <c r="HA201">
        <v>35541.6</v>
      </c>
      <c r="HB201">
        <v>41401.4</v>
      </c>
      <c r="HC201">
        <v>45773.7</v>
      </c>
      <c r="HD201">
        <v>52271.8</v>
      </c>
      <c r="HE201">
        <v>56882.8</v>
      </c>
      <c r="HF201">
        <v>1.81022</v>
      </c>
      <c r="HG201">
        <v>1.67225</v>
      </c>
      <c r="HH201">
        <v>-0.00990927</v>
      </c>
      <c r="HI201">
        <v>0</v>
      </c>
      <c r="HJ201">
        <v>36.1729</v>
      </c>
      <c r="HK201">
        <v>999.9</v>
      </c>
      <c r="HL201">
        <v>58.778</v>
      </c>
      <c r="HM201">
        <v>28.923</v>
      </c>
      <c r="HN201">
        <v>26.0601</v>
      </c>
      <c r="HO201">
        <v>55.4591</v>
      </c>
      <c r="HP201">
        <v>43.5377</v>
      </c>
      <c r="HQ201">
        <v>1</v>
      </c>
      <c r="HR201">
        <v>1.12897</v>
      </c>
      <c r="HS201">
        <v>3.82374</v>
      </c>
      <c r="HT201">
        <v>20.0932</v>
      </c>
      <c r="HU201">
        <v>5.19123</v>
      </c>
      <c r="HV201">
        <v>12.0099</v>
      </c>
      <c r="HW201">
        <v>4.97225</v>
      </c>
      <c r="HX201">
        <v>3.29495</v>
      </c>
      <c r="HY201">
        <v>9999</v>
      </c>
      <c r="HZ201">
        <v>9999</v>
      </c>
      <c r="IA201">
        <v>999.9</v>
      </c>
      <c r="IB201">
        <v>9999</v>
      </c>
      <c r="IC201">
        <v>1.86324</v>
      </c>
      <c r="ID201">
        <v>1.86813</v>
      </c>
      <c r="IE201">
        <v>1.86783</v>
      </c>
      <c r="IF201">
        <v>1.86905</v>
      </c>
      <c r="IG201">
        <v>1.86981</v>
      </c>
      <c r="IH201">
        <v>1.86588</v>
      </c>
      <c r="II201">
        <v>1.86703</v>
      </c>
      <c r="IJ201">
        <v>1.8684</v>
      </c>
      <c r="IK201">
        <v>5</v>
      </c>
      <c r="IL201">
        <v>0</v>
      </c>
      <c r="IM201">
        <v>0</v>
      </c>
      <c r="IN201">
        <v>0</v>
      </c>
      <c r="IO201" t="s">
        <v>441</v>
      </c>
      <c r="IP201" t="s">
        <v>442</v>
      </c>
      <c r="IQ201" t="s">
        <v>443</v>
      </c>
      <c r="IR201" t="s">
        <v>443</v>
      </c>
      <c r="IS201" t="s">
        <v>443</v>
      </c>
      <c r="IT201" t="s">
        <v>443</v>
      </c>
      <c r="IU201">
        <v>0</v>
      </c>
      <c r="IV201">
        <v>100</v>
      </c>
      <c r="IW201">
        <v>100</v>
      </c>
      <c r="IX201">
        <v>1.1</v>
      </c>
      <c r="IY201">
        <v>0.3152</v>
      </c>
      <c r="IZ201">
        <v>1.09748391826392</v>
      </c>
      <c r="JA201">
        <v>0</v>
      </c>
      <c r="JB201">
        <v>0</v>
      </c>
      <c r="JC201">
        <v>0</v>
      </c>
      <c r="JD201">
        <v>0.315191680746845</v>
      </c>
      <c r="JE201">
        <v>0</v>
      </c>
      <c r="JF201">
        <v>0</v>
      </c>
      <c r="JG201">
        <v>0</v>
      </c>
      <c r="JH201">
        <v>5</v>
      </c>
      <c r="JI201">
        <v>2273</v>
      </c>
      <c r="JJ201">
        <v>0</v>
      </c>
      <c r="JK201">
        <v>25</v>
      </c>
      <c r="JL201">
        <v>29356840.6</v>
      </c>
      <c r="JM201">
        <v>29356840.6</v>
      </c>
      <c r="JN201">
        <v>2.79907</v>
      </c>
      <c r="JO201">
        <v>2.59155</v>
      </c>
      <c r="JP201">
        <v>1.54785</v>
      </c>
      <c r="JQ201">
        <v>2.32178</v>
      </c>
      <c r="JR201">
        <v>1.64673</v>
      </c>
      <c r="JS201">
        <v>2.34253</v>
      </c>
      <c r="JT201">
        <v>33.1322</v>
      </c>
      <c r="JU201">
        <v>24.1838</v>
      </c>
      <c r="JV201">
        <v>18</v>
      </c>
      <c r="JW201">
        <v>502.552</v>
      </c>
      <c r="JX201">
        <v>406.154</v>
      </c>
      <c r="JY201">
        <v>31.5011</v>
      </c>
      <c r="JZ201">
        <v>40.7312</v>
      </c>
      <c r="KA201">
        <v>30.0012</v>
      </c>
      <c r="KB201">
        <v>40.3123</v>
      </c>
      <c r="KC201">
        <v>40.2015</v>
      </c>
      <c r="KD201">
        <v>56.0718</v>
      </c>
      <c r="KE201">
        <v>0</v>
      </c>
      <c r="KF201">
        <v>100</v>
      </c>
      <c r="KG201">
        <v>31.497</v>
      </c>
      <c r="KH201">
        <v>1488.78</v>
      </c>
      <c r="KI201">
        <v>34.6858</v>
      </c>
      <c r="KJ201">
        <v>94.8926</v>
      </c>
      <c r="KK201">
        <v>92.113</v>
      </c>
    </row>
    <row r="202" spans="1:297">
      <c r="A202">
        <v>186</v>
      </c>
      <c r="B202">
        <v>1761410442.1</v>
      </c>
      <c r="C202">
        <v>2261.09999990463</v>
      </c>
      <c r="D202" t="s">
        <v>815</v>
      </c>
      <c r="E202" t="s">
        <v>816</v>
      </c>
      <c r="F202">
        <v>5</v>
      </c>
      <c r="G202" t="s">
        <v>638</v>
      </c>
      <c r="H202" t="s">
        <v>436</v>
      </c>
      <c r="I202">
        <v>1761410433.94615</v>
      </c>
      <c r="J202">
        <f>(K202)/1000</f>
        <v>0</v>
      </c>
      <c r="K202">
        <f>IF(DP202, AN202, AH202)</f>
        <v>0</v>
      </c>
      <c r="L202">
        <f>IF(DP202, AI202, AG202)</f>
        <v>0</v>
      </c>
      <c r="M202">
        <f>DR202 - IF(AU202&gt;1, L202*DL202*100.0/(AW202), 0)</f>
        <v>0</v>
      </c>
      <c r="N202">
        <f>((T202-J202/2)*M202-L202)/(T202+J202/2)</f>
        <v>0</v>
      </c>
      <c r="O202">
        <f>N202*(DY202+DZ202)/1000.0</f>
        <v>0</v>
      </c>
      <c r="P202">
        <f>(DR202 - IF(AU202&gt;1, L202*DL202*100.0/(AW202), 0))*(DY202+DZ202)/1000.0</f>
        <v>0</v>
      </c>
      <c r="Q202">
        <f>2.0/((1/S202-1/R202)+SIGN(S202)*SQRT((1/S202-1/R202)*(1/S202-1/R202) + 4*DM202/((DM202+1)*(DM202+1))*(2*1/S202*1/R202-1/R202*1/R202)))</f>
        <v>0</v>
      </c>
      <c r="R202">
        <f>IF(LEFT(DN202,1)&lt;&gt;"0",IF(LEFT(DN202,1)="1",3.0,DO202),$D$5+$E$5*(EF202*DY202/($K$5*1000))+$F$5*(EF202*DY202/($K$5*1000))*MAX(MIN(DL202,$J$5),$I$5)*MAX(MIN(DL202,$J$5),$I$5)+$G$5*MAX(MIN(DL202,$J$5),$I$5)*(EF202*DY202/($K$5*1000))+$H$5*(EF202*DY202/($K$5*1000))*(EF202*DY202/($K$5*1000)))</f>
        <v>0</v>
      </c>
      <c r="S202">
        <f>J202*(1000-(1000*0.61365*exp(17.502*W202/(240.97+W202))/(DY202+DZ202)+DT202)/2)/(1000*0.61365*exp(17.502*W202/(240.97+W202))/(DY202+DZ202)-DT202)</f>
        <v>0</v>
      </c>
      <c r="T202">
        <f>1/((DM202+1)/(Q202/1.6)+1/(R202/1.37)) + DM202/((DM202+1)/(Q202/1.6) + DM202/(R202/1.37))</f>
        <v>0</v>
      </c>
      <c r="U202">
        <f>(DH202*DK202)</f>
        <v>0</v>
      </c>
      <c r="V202">
        <f>(EA202+(U202+2*0.95*5.67E-8*(((EA202+$B$7)+273)^4-(EA202+273)^4)-44100*J202)/(1.84*29.3*R202+8*0.95*5.67E-8*(EA202+273)^3))</f>
        <v>0</v>
      </c>
      <c r="W202">
        <f>($C$7*EB202+$D$7*EC202+$E$7*V202)</f>
        <v>0</v>
      </c>
      <c r="X202">
        <f>0.61365*exp(17.502*W202/(240.97+W202))</f>
        <v>0</v>
      </c>
      <c r="Y202">
        <f>(Z202/AA202*100)</f>
        <v>0</v>
      </c>
      <c r="Z202">
        <f>DT202*(DY202+DZ202)/1000</f>
        <v>0</v>
      </c>
      <c r="AA202">
        <f>0.61365*exp(17.502*EA202/(240.97+EA202))</f>
        <v>0</v>
      </c>
      <c r="AB202">
        <f>(X202-DT202*(DY202+DZ202)/1000)</f>
        <v>0</v>
      </c>
      <c r="AC202">
        <f>(-J202*44100)</f>
        <v>0</v>
      </c>
      <c r="AD202">
        <f>2*29.3*R202*0.92*(EA202-W202)</f>
        <v>0</v>
      </c>
      <c r="AE202">
        <f>2*0.95*5.67E-8*(((EA202+$B$7)+273)^4-(W202+273)^4)</f>
        <v>0</v>
      </c>
      <c r="AF202">
        <f>U202+AE202+AC202+AD202</f>
        <v>0</v>
      </c>
      <c r="AG202">
        <f>DX202*AU202*(DS202-DR202*(1000-AU202*DU202)/(1000-AU202*DT202))/(100*DL202)</f>
        <v>0</v>
      </c>
      <c r="AH202">
        <f>1000*DX202*AU202*(DT202-DU202)/(100*DL202*(1000-AU202*DT202))</f>
        <v>0</v>
      </c>
      <c r="AI202">
        <f>(AJ202 - AK202 - DY202*1E3/(8.314*(EA202+273.15)) * AM202/DX202 * AL202) * DX202/(100*DL202) * (1000 - DU202)/1000</f>
        <v>0</v>
      </c>
      <c r="AJ202">
        <v>1515.1777253629</v>
      </c>
      <c r="AK202">
        <v>1471.61151515151</v>
      </c>
      <c r="AL202">
        <v>3.62616058598034</v>
      </c>
      <c r="AM202">
        <v>64.8317152788884</v>
      </c>
      <c r="AN202">
        <f>(AP202 - AO202 + DY202*1E3/(8.314*(EA202+273.15)) * AR202/DX202 * AQ202) * DX202/(100*DL202) * 1000/(1000 - AP202)</f>
        <v>0</v>
      </c>
      <c r="AO202">
        <v>25.4255328297102</v>
      </c>
      <c r="AP202">
        <v>33.4082618181818</v>
      </c>
      <c r="AQ202">
        <v>-0.00743420517402868</v>
      </c>
      <c r="AR202">
        <v>110.920641210874</v>
      </c>
      <c r="AS202">
        <v>0</v>
      </c>
      <c r="AT202">
        <v>0</v>
      </c>
      <c r="AU202">
        <f>IF(AS202*$H$13&gt;=AW202,1.0,(AW202/(AW202-AS202*$H$13)))</f>
        <v>0</v>
      </c>
      <c r="AV202">
        <f>(AU202-1)*100</f>
        <v>0</v>
      </c>
      <c r="AW202">
        <f>MAX(0,($B$13+$C$13*EF202)/(1+$D$13*EF202)*DY202/(EA202+273)*$E$13)</f>
        <v>0</v>
      </c>
      <c r="AX202" t="s">
        <v>437</v>
      </c>
      <c r="AY202" t="s">
        <v>437</v>
      </c>
      <c r="AZ202">
        <v>0</v>
      </c>
      <c r="BA202">
        <v>0</v>
      </c>
      <c r="BB202">
        <f>1-AZ202/BA202</f>
        <v>0</v>
      </c>
      <c r="BC202">
        <v>0</v>
      </c>
      <c r="BD202" t="s">
        <v>437</v>
      </c>
      <c r="BE202" t="s">
        <v>437</v>
      </c>
      <c r="BF202">
        <v>0</v>
      </c>
      <c r="BG202">
        <v>0</v>
      </c>
      <c r="BH202">
        <f>1-BF202/BG202</f>
        <v>0</v>
      </c>
      <c r="BI202">
        <v>0.5</v>
      </c>
      <c r="BJ202">
        <f>DI202</f>
        <v>0</v>
      </c>
      <c r="BK202">
        <f>L202</f>
        <v>0</v>
      </c>
      <c r="BL202">
        <f>BH202*BI202*BJ202</f>
        <v>0</v>
      </c>
      <c r="BM202">
        <f>(BK202-BC202)/BJ202</f>
        <v>0</v>
      </c>
      <c r="BN202">
        <f>(BA202-BG202)/BG202</f>
        <v>0</v>
      </c>
      <c r="BO202">
        <f>AZ202/(BB202+AZ202/BG202)</f>
        <v>0</v>
      </c>
      <c r="BP202" t="s">
        <v>437</v>
      </c>
      <c r="BQ202">
        <v>0</v>
      </c>
      <c r="BR202">
        <f>IF(BQ202&lt;&gt;0, BQ202, BO202)</f>
        <v>0</v>
      </c>
      <c r="BS202">
        <f>1-BR202/BG202</f>
        <v>0</v>
      </c>
      <c r="BT202">
        <f>(BG202-BF202)/(BG202-BR202)</f>
        <v>0</v>
      </c>
      <c r="BU202">
        <f>(BA202-BG202)/(BA202-BR202)</f>
        <v>0</v>
      </c>
      <c r="BV202">
        <f>(BG202-BF202)/(BG202-AZ202)</f>
        <v>0</v>
      </c>
      <c r="BW202">
        <f>(BA202-BG202)/(BA202-AZ202)</f>
        <v>0</v>
      </c>
      <c r="BX202">
        <f>(BT202*BR202/BF202)</f>
        <v>0</v>
      </c>
      <c r="BY202">
        <f>(1-BX202)</f>
        <v>0</v>
      </c>
      <c r="DH202">
        <f>$B$11*EG202+$C$11*EH202+$F$11*ES202*(1-EV202)</f>
        <v>0</v>
      </c>
      <c r="DI202">
        <f>DH202*DJ202</f>
        <v>0</v>
      </c>
      <c r="DJ202">
        <f>($B$11*$D$9+$C$11*$D$9+$F$11*((FF202+EX202)/MAX(FF202+EX202+FG202, 0.1)*$I$9+FG202/MAX(FF202+EX202+FG202, 0.1)*$J$9))/($B$11+$C$11+$F$11)</f>
        <v>0</v>
      </c>
      <c r="DK202">
        <f>($B$11*$K$9+$C$11*$K$9+$F$11*((FF202+EX202)/MAX(FF202+EX202+FG202, 0.1)*$P$9+FG202/MAX(FF202+EX202+FG202, 0.1)*$Q$9))/($B$11+$C$11+$F$11)</f>
        <v>0</v>
      </c>
      <c r="DL202">
        <v>6</v>
      </c>
      <c r="DM202">
        <v>0.5</v>
      </c>
      <c r="DN202" t="s">
        <v>438</v>
      </c>
      <c r="DO202">
        <v>2</v>
      </c>
      <c r="DP202" t="b">
        <v>1</v>
      </c>
      <c r="DQ202">
        <v>1761410433.94615</v>
      </c>
      <c r="DR202">
        <v>1397.95615384615</v>
      </c>
      <c r="DS202">
        <v>1459.90307692308</v>
      </c>
      <c r="DT202">
        <v>33.4539307692308</v>
      </c>
      <c r="DU202">
        <v>25.4236153846154</v>
      </c>
      <c r="DV202">
        <v>1396.85769230769</v>
      </c>
      <c r="DW202">
        <v>33.1387461538462</v>
      </c>
      <c r="DX202">
        <v>500.027846153846</v>
      </c>
      <c r="DY202">
        <v>90.3079538461538</v>
      </c>
      <c r="DZ202">
        <v>0.0364480923076923</v>
      </c>
      <c r="EA202">
        <v>36.7417923076923</v>
      </c>
      <c r="EB202">
        <v>36.0131615384615</v>
      </c>
      <c r="EC202">
        <v>999.9</v>
      </c>
      <c r="ED202">
        <v>0</v>
      </c>
      <c r="EE202">
        <v>0</v>
      </c>
      <c r="EF202">
        <v>9999.47692307692</v>
      </c>
      <c r="EG202">
        <v>0</v>
      </c>
      <c r="EH202">
        <v>1224.94846153846</v>
      </c>
      <c r="EI202">
        <v>-61.9471384615385</v>
      </c>
      <c r="EJ202">
        <v>1446.34153846154</v>
      </c>
      <c r="EK202">
        <v>1497.98846153846</v>
      </c>
      <c r="EL202">
        <v>8.03033</v>
      </c>
      <c r="EM202">
        <v>1459.90307692308</v>
      </c>
      <c r="EN202">
        <v>25.4236153846154</v>
      </c>
      <c r="EO202">
        <v>3.02115769230769</v>
      </c>
      <c r="EP202">
        <v>2.29595538461538</v>
      </c>
      <c r="EQ202">
        <v>24.1449769230769</v>
      </c>
      <c r="ER202">
        <v>19.6480461538462</v>
      </c>
      <c r="ES202">
        <v>1200.03538461538</v>
      </c>
      <c r="ET202">
        <v>0.966998692307692</v>
      </c>
      <c r="EU202">
        <v>0.0330014384615385</v>
      </c>
      <c r="EV202">
        <v>0</v>
      </c>
      <c r="EW202">
        <v>1411.80769230769</v>
      </c>
      <c r="EX202">
        <v>5.00059</v>
      </c>
      <c r="EY202">
        <v>17336.2</v>
      </c>
      <c r="EZ202">
        <v>10359.0230769231</v>
      </c>
      <c r="FA202">
        <v>50.312</v>
      </c>
      <c r="FB202">
        <v>51.9322307692308</v>
      </c>
      <c r="FC202">
        <v>50.437</v>
      </c>
      <c r="FD202">
        <v>51.6774615384615</v>
      </c>
      <c r="FE202">
        <v>51.5</v>
      </c>
      <c r="FF202">
        <v>1155.59538461538</v>
      </c>
      <c r="FG202">
        <v>39.44</v>
      </c>
      <c r="FH202">
        <v>0</v>
      </c>
      <c r="FI202">
        <v>1761410401.9</v>
      </c>
      <c r="FJ202">
        <v>0</v>
      </c>
      <c r="FK202">
        <v>1411.7792</v>
      </c>
      <c r="FL202">
        <v>-3.72769229690828</v>
      </c>
      <c r="FM202">
        <v>-30.5000001127047</v>
      </c>
      <c r="FN202">
        <v>17335.232</v>
      </c>
      <c r="FO202">
        <v>15</v>
      </c>
      <c r="FP202">
        <v>0</v>
      </c>
      <c r="FQ202" t="s">
        <v>439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-61.445205</v>
      </c>
      <c r="GD202">
        <v>-9.10034436090221</v>
      </c>
      <c r="GE202">
        <v>1.16380353087409</v>
      </c>
      <c r="GF202">
        <v>0</v>
      </c>
      <c r="GG202">
        <v>1411.96588235294</v>
      </c>
      <c r="GH202">
        <v>-3.59052712002932</v>
      </c>
      <c r="GI202">
        <v>0.413941723996307</v>
      </c>
      <c r="GJ202">
        <v>-1</v>
      </c>
      <c r="GK202">
        <v>8.0454455</v>
      </c>
      <c r="GL202">
        <v>-0.379578496240593</v>
      </c>
      <c r="GM202">
        <v>0.0365186243545674</v>
      </c>
      <c r="GN202">
        <v>0</v>
      </c>
      <c r="GO202">
        <v>0</v>
      </c>
      <c r="GP202">
        <v>2</v>
      </c>
      <c r="GQ202" t="s">
        <v>473</v>
      </c>
      <c r="GR202">
        <v>3.13018</v>
      </c>
      <c r="GS202">
        <v>2.714</v>
      </c>
      <c r="GT202">
        <v>0.201663</v>
      </c>
      <c r="GU202">
        <v>0.206737</v>
      </c>
      <c r="GV202">
        <v>0.126951</v>
      </c>
      <c r="GW202">
        <v>0.104892</v>
      </c>
      <c r="GX202">
        <v>29397.5</v>
      </c>
      <c r="GY202">
        <v>31068.3</v>
      </c>
      <c r="GZ202">
        <v>33392.6</v>
      </c>
      <c r="HA202">
        <v>35540.7</v>
      </c>
      <c r="HB202">
        <v>41404.8</v>
      </c>
      <c r="HC202">
        <v>45772.5</v>
      </c>
      <c r="HD202">
        <v>52270.3</v>
      </c>
      <c r="HE202">
        <v>56881.5</v>
      </c>
      <c r="HF202">
        <v>1.80977</v>
      </c>
      <c r="HG202">
        <v>1.67235</v>
      </c>
      <c r="HH202">
        <v>-0.00970811</v>
      </c>
      <c r="HI202">
        <v>0</v>
      </c>
      <c r="HJ202">
        <v>36.1717</v>
      </c>
      <c r="HK202">
        <v>999.9</v>
      </c>
      <c r="HL202">
        <v>58.778</v>
      </c>
      <c r="HM202">
        <v>28.923</v>
      </c>
      <c r="HN202">
        <v>26.0565</v>
      </c>
      <c r="HO202">
        <v>55.8891</v>
      </c>
      <c r="HP202">
        <v>43.4575</v>
      </c>
      <c r="HQ202">
        <v>1</v>
      </c>
      <c r="HR202">
        <v>1.12996</v>
      </c>
      <c r="HS202">
        <v>3.82542</v>
      </c>
      <c r="HT202">
        <v>20.0929</v>
      </c>
      <c r="HU202">
        <v>5.19093</v>
      </c>
      <c r="HV202">
        <v>12.0099</v>
      </c>
      <c r="HW202">
        <v>4.97245</v>
      </c>
      <c r="HX202">
        <v>3.29492</v>
      </c>
      <c r="HY202">
        <v>9999</v>
      </c>
      <c r="HZ202">
        <v>9999</v>
      </c>
      <c r="IA202">
        <v>999.9</v>
      </c>
      <c r="IB202">
        <v>9999</v>
      </c>
      <c r="IC202">
        <v>1.86325</v>
      </c>
      <c r="ID202">
        <v>1.86813</v>
      </c>
      <c r="IE202">
        <v>1.86783</v>
      </c>
      <c r="IF202">
        <v>1.86905</v>
      </c>
      <c r="IG202">
        <v>1.86981</v>
      </c>
      <c r="IH202">
        <v>1.86589</v>
      </c>
      <c r="II202">
        <v>1.86701</v>
      </c>
      <c r="IJ202">
        <v>1.86844</v>
      </c>
      <c r="IK202">
        <v>5</v>
      </c>
      <c r="IL202">
        <v>0</v>
      </c>
      <c r="IM202">
        <v>0</v>
      </c>
      <c r="IN202">
        <v>0</v>
      </c>
      <c r="IO202" t="s">
        <v>441</v>
      </c>
      <c r="IP202" t="s">
        <v>442</v>
      </c>
      <c r="IQ202" t="s">
        <v>443</v>
      </c>
      <c r="IR202" t="s">
        <v>443</v>
      </c>
      <c r="IS202" t="s">
        <v>443</v>
      </c>
      <c r="IT202" t="s">
        <v>443</v>
      </c>
      <c r="IU202">
        <v>0</v>
      </c>
      <c r="IV202">
        <v>100</v>
      </c>
      <c r="IW202">
        <v>100</v>
      </c>
      <c r="IX202">
        <v>1.1</v>
      </c>
      <c r="IY202">
        <v>0.3152</v>
      </c>
      <c r="IZ202">
        <v>1.09748391826392</v>
      </c>
      <c r="JA202">
        <v>0</v>
      </c>
      <c r="JB202">
        <v>0</v>
      </c>
      <c r="JC202">
        <v>0</v>
      </c>
      <c r="JD202">
        <v>0.315191680746845</v>
      </c>
      <c r="JE202">
        <v>0</v>
      </c>
      <c r="JF202">
        <v>0</v>
      </c>
      <c r="JG202">
        <v>0</v>
      </c>
      <c r="JH202">
        <v>5</v>
      </c>
      <c r="JI202">
        <v>2273</v>
      </c>
      <c r="JJ202">
        <v>0</v>
      </c>
      <c r="JK202">
        <v>25</v>
      </c>
      <c r="JL202">
        <v>29356840.7</v>
      </c>
      <c r="JM202">
        <v>29356840.7</v>
      </c>
      <c r="JN202">
        <v>2.82349</v>
      </c>
      <c r="JO202">
        <v>2.59521</v>
      </c>
      <c r="JP202">
        <v>1.54785</v>
      </c>
      <c r="JQ202">
        <v>2.32178</v>
      </c>
      <c r="JR202">
        <v>1.64673</v>
      </c>
      <c r="JS202">
        <v>2.35474</v>
      </c>
      <c r="JT202">
        <v>33.1322</v>
      </c>
      <c r="JU202">
        <v>24.1838</v>
      </c>
      <c r="JV202">
        <v>18</v>
      </c>
      <c r="JW202">
        <v>502.332</v>
      </c>
      <c r="JX202">
        <v>406.293</v>
      </c>
      <c r="JY202">
        <v>31.4876</v>
      </c>
      <c r="JZ202">
        <v>40.7444</v>
      </c>
      <c r="KA202">
        <v>30.0011</v>
      </c>
      <c r="KB202">
        <v>40.3259</v>
      </c>
      <c r="KC202">
        <v>40.2158</v>
      </c>
      <c r="KD202">
        <v>56.602</v>
      </c>
      <c r="KE202">
        <v>0</v>
      </c>
      <c r="KF202">
        <v>100</v>
      </c>
      <c r="KG202">
        <v>31.485</v>
      </c>
      <c r="KH202">
        <v>1509.04</v>
      </c>
      <c r="KI202">
        <v>34.6858</v>
      </c>
      <c r="KJ202">
        <v>94.89</v>
      </c>
      <c r="KK202">
        <v>92.1109</v>
      </c>
    </row>
    <row r="203" spans="1:297">
      <c r="A203">
        <v>187</v>
      </c>
      <c r="B203">
        <v>1761410447.1</v>
      </c>
      <c r="C203">
        <v>2266.09999990463</v>
      </c>
      <c r="D203" t="s">
        <v>817</v>
      </c>
      <c r="E203" t="s">
        <v>818</v>
      </c>
      <c r="F203">
        <v>5</v>
      </c>
      <c r="G203" t="s">
        <v>638</v>
      </c>
      <c r="H203" t="s">
        <v>436</v>
      </c>
      <c r="I203">
        <v>1761410438.94615</v>
      </c>
      <c r="J203">
        <f>(K203)/1000</f>
        <v>0</v>
      </c>
      <c r="K203">
        <f>IF(DP203, AN203, AH203)</f>
        <v>0</v>
      </c>
      <c r="L203">
        <f>IF(DP203, AI203, AG203)</f>
        <v>0</v>
      </c>
      <c r="M203">
        <f>DR203 - IF(AU203&gt;1, L203*DL203*100.0/(AW203), 0)</f>
        <v>0</v>
      </c>
      <c r="N203">
        <f>((T203-J203/2)*M203-L203)/(T203+J203/2)</f>
        <v>0</v>
      </c>
      <c r="O203">
        <f>N203*(DY203+DZ203)/1000.0</f>
        <v>0</v>
      </c>
      <c r="P203">
        <f>(DR203 - IF(AU203&gt;1, L203*DL203*100.0/(AW203), 0))*(DY203+DZ203)/1000.0</f>
        <v>0</v>
      </c>
      <c r="Q203">
        <f>2.0/((1/S203-1/R203)+SIGN(S203)*SQRT((1/S203-1/R203)*(1/S203-1/R203) + 4*DM203/((DM203+1)*(DM203+1))*(2*1/S203*1/R203-1/R203*1/R203)))</f>
        <v>0</v>
      </c>
      <c r="R203">
        <f>IF(LEFT(DN203,1)&lt;&gt;"0",IF(LEFT(DN203,1)="1",3.0,DO203),$D$5+$E$5*(EF203*DY203/($K$5*1000))+$F$5*(EF203*DY203/($K$5*1000))*MAX(MIN(DL203,$J$5),$I$5)*MAX(MIN(DL203,$J$5),$I$5)+$G$5*MAX(MIN(DL203,$J$5),$I$5)*(EF203*DY203/($K$5*1000))+$H$5*(EF203*DY203/($K$5*1000))*(EF203*DY203/($K$5*1000)))</f>
        <v>0</v>
      </c>
      <c r="S203">
        <f>J203*(1000-(1000*0.61365*exp(17.502*W203/(240.97+W203))/(DY203+DZ203)+DT203)/2)/(1000*0.61365*exp(17.502*W203/(240.97+W203))/(DY203+DZ203)-DT203)</f>
        <v>0</v>
      </c>
      <c r="T203">
        <f>1/((DM203+1)/(Q203/1.6)+1/(R203/1.37)) + DM203/((DM203+1)/(Q203/1.6) + DM203/(R203/1.37))</f>
        <v>0</v>
      </c>
      <c r="U203">
        <f>(DH203*DK203)</f>
        <v>0</v>
      </c>
      <c r="V203">
        <f>(EA203+(U203+2*0.95*5.67E-8*(((EA203+$B$7)+273)^4-(EA203+273)^4)-44100*J203)/(1.84*29.3*R203+8*0.95*5.67E-8*(EA203+273)^3))</f>
        <v>0</v>
      </c>
      <c r="W203">
        <f>($C$7*EB203+$D$7*EC203+$E$7*V203)</f>
        <v>0</v>
      </c>
      <c r="X203">
        <f>0.61365*exp(17.502*W203/(240.97+W203))</f>
        <v>0</v>
      </c>
      <c r="Y203">
        <f>(Z203/AA203*100)</f>
        <v>0</v>
      </c>
      <c r="Z203">
        <f>DT203*(DY203+DZ203)/1000</f>
        <v>0</v>
      </c>
      <c r="AA203">
        <f>0.61365*exp(17.502*EA203/(240.97+EA203))</f>
        <v>0</v>
      </c>
      <c r="AB203">
        <f>(X203-DT203*(DY203+DZ203)/1000)</f>
        <v>0</v>
      </c>
      <c r="AC203">
        <f>(-J203*44100)</f>
        <v>0</v>
      </c>
      <c r="AD203">
        <f>2*29.3*R203*0.92*(EA203-W203)</f>
        <v>0</v>
      </c>
      <c r="AE203">
        <f>2*0.95*5.67E-8*(((EA203+$B$7)+273)^4-(W203+273)^4)</f>
        <v>0</v>
      </c>
      <c r="AF203">
        <f>U203+AE203+AC203+AD203</f>
        <v>0</v>
      </c>
      <c r="AG203">
        <f>DX203*AU203*(DS203-DR203*(1000-AU203*DU203)/(1000-AU203*DT203))/(100*DL203)</f>
        <v>0</v>
      </c>
      <c r="AH203">
        <f>1000*DX203*AU203*(DT203-DU203)/(100*DL203*(1000-AU203*DT203))</f>
        <v>0</v>
      </c>
      <c r="AI203">
        <f>(AJ203 - AK203 - DY203*1E3/(8.314*(EA203+273.15)) * AM203/DX203 * AL203) * DX203/(100*DL203) * (1000 - DU203)/1000</f>
        <v>0</v>
      </c>
      <c r="AJ203">
        <v>1531.14091562588</v>
      </c>
      <c r="AK203">
        <v>1488.17339393939</v>
      </c>
      <c r="AL203">
        <v>3.29954865571592</v>
      </c>
      <c r="AM203">
        <v>64.8317152788884</v>
      </c>
      <c r="AN203">
        <f>(AP203 - AO203 + DY203*1E3/(8.314*(EA203+273.15)) * AR203/DX203 * AQ203) * DX203/(100*DL203) * 1000/(1000 - AP203)</f>
        <v>0</v>
      </c>
      <c r="AO203">
        <v>25.4284787339727</v>
      </c>
      <c r="AP203">
        <v>33.3733854545454</v>
      </c>
      <c r="AQ203">
        <v>-0.00725810304930467</v>
      </c>
      <c r="AR203">
        <v>110.920641210874</v>
      </c>
      <c r="AS203">
        <v>0</v>
      </c>
      <c r="AT203">
        <v>0</v>
      </c>
      <c r="AU203">
        <f>IF(AS203*$H$13&gt;=AW203,1.0,(AW203/(AW203-AS203*$H$13)))</f>
        <v>0</v>
      </c>
      <c r="AV203">
        <f>(AU203-1)*100</f>
        <v>0</v>
      </c>
      <c r="AW203">
        <f>MAX(0,($B$13+$C$13*EF203)/(1+$D$13*EF203)*DY203/(EA203+273)*$E$13)</f>
        <v>0</v>
      </c>
      <c r="AX203" t="s">
        <v>437</v>
      </c>
      <c r="AY203" t="s">
        <v>437</v>
      </c>
      <c r="AZ203">
        <v>0</v>
      </c>
      <c r="BA203">
        <v>0</v>
      </c>
      <c r="BB203">
        <f>1-AZ203/BA203</f>
        <v>0</v>
      </c>
      <c r="BC203">
        <v>0</v>
      </c>
      <c r="BD203" t="s">
        <v>437</v>
      </c>
      <c r="BE203" t="s">
        <v>437</v>
      </c>
      <c r="BF203">
        <v>0</v>
      </c>
      <c r="BG203">
        <v>0</v>
      </c>
      <c r="BH203">
        <f>1-BF203/BG203</f>
        <v>0</v>
      </c>
      <c r="BI203">
        <v>0.5</v>
      </c>
      <c r="BJ203">
        <f>DI203</f>
        <v>0</v>
      </c>
      <c r="BK203">
        <f>L203</f>
        <v>0</v>
      </c>
      <c r="BL203">
        <f>BH203*BI203*BJ203</f>
        <v>0</v>
      </c>
      <c r="BM203">
        <f>(BK203-BC203)/BJ203</f>
        <v>0</v>
      </c>
      <c r="BN203">
        <f>(BA203-BG203)/BG203</f>
        <v>0</v>
      </c>
      <c r="BO203">
        <f>AZ203/(BB203+AZ203/BG203)</f>
        <v>0</v>
      </c>
      <c r="BP203" t="s">
        <v>437</v>
      </c>
      <c r="BQ203">
        <v>0</v>
      </c>
      <c r="BR203">
        <f>IF(BQ203&lt;&gt;0, BQ203, BO203)</f>
        <v>0</v>
      </c>
      <c r="BS203">
        <f>1-BR203/BG203</f>
        <v>0</v>
      </c>
      <c r="BT203">
        <f>(BG203-BF203)/(BG203-BR203)</f>
        <v>0</v>
      </c>
      <c r="BU203">
        <f>(BA203-BG203)/(BA203-BR203)</f>
        <v>0</v>
      </c>
      <c r="BV203">
        <f>(BG203-BF203)/(BG203-AZ203)</f>
        <v>0</v>
      </c>
      <c r="BW203">
        <f>(BA203-BG203)/(BA203-AZ203)</f>
        <v>0</v>
      </c>
      <c r="BX203">
        <f>(BT203*BR203/BF203)</f>
        <v>0</v>
      </c>
      <c r="BY203">
        <f>(1-BX203)</f>
        <v>0</v>
      </c>
      <c r="DH203">
        <f>$B$11*EG203+$C$11*EH203+$F$11*ES203*(1-EV203)</f>
        <v>0</v>
      </c>
      <c r="DI203">
        <f>DH203*DJ203</f>
        <v>0</v>
      </c>
      <c r="DJ203">
        <f>($B$11*$D$9+$C$11*$D$9+$F$11*((FF203+EX203)/MAX(FF203+EX203+FG203, 0.1)*$I$9+FG203/MAX(FF203+EX203+FG203, 0.1)*$J$9))/($B$11+$C$11+$F$11)</f>
        <v>0</v>
      </c>
      <c r="DK203">
        <f>($B$11*$K$9+$C$11*$K$9+$F$11*((FF203+EX203)/MAX(FF203+EX203+FG203, 0.1)*$P$9+FG203/MAX(FF203+EX203+FG203, 0.1)*$Q$9))/($B$11+$C$11+$F$11)</f>
        <v>0</v>
      </c>
      <c r="DL203">
        <v>6</v>
      </c>
      <c r="DM203">
        <v>0.5</v>
      </c>
      <c r="DN203" t="s">
        <v>438</v>
      </c>
      <c r="DO203">
        <v>2</v>
      </c>
      <c r="DP203" t="b">
        <v>1</v>
      </c>
      <c r="DQ203">
        <v>1761410438.94615</v>
      </c>
      <c r="DR203">
        <v>1414.78384615385</v>
      </c>
      <c r="DS203">
        <v>1476.59307692308</v>
      </c>
      <c r="DT203">
        <v>33.4222538461538</v>
      </c>
      <c r="DU203">
        <v>25.4254461538462</v>
      </c>
      <c r="DV203">
        <v>1413.68615384615</v>
      </c>
      <c r="DW203">
        <v>33.1070769230769</v>
      </c>
      <c r="DX203">
        <v>500.018461538462</v>
      </c>
      <c r="DY203">
        <v>90.3089538461538</v>
      </c>
      <c r="DZ203">
        <v>0.0364743615384615</v>
      </c>
      <c r="EA203">
        <v>36.7399</v>
      </c>
      <c r="EB203">
        <v>36.0139692307692</v>
      </c>
      <c r="EC203">
        <v>999.9</v>
      </c>
      <c r="ED203">
        <v>0</v>
      </c>
      <c r="EE203">
        <v>0</v>
      </c>
      <c r="EF203">
        <v>9982.45692307692</v>
      </c>
      <c r="EG203">
        <v>0</v>
      </c>
      <c r="EH203">
        <v>1224.94769230769</v>
      </c>
      <c r="EI203">
        <v>-61.8099384615385</v>
      </c>
      <c r="EJ203">
        <v>1463.70384615385</v>
      </c>
      <c r="EK203">
        <v>1515.11692307692</v>
      </c>
      <c r="EL203">
        <v>7.99682461538462</v>
      </c>
      <c r="EM203">
        <v>1476.59307692308</v>
      </c>
      <c r="EN203">
        <v>25.4254461538462</v>
      </c>
      <c r="EO203">
        <v>3.01833076923077</v>
      </c>
      <c r="EP203">
        <v>2.29614615384615</v>
      </c>
      <c r="EQ203">
        <v>24.1293692307692</v>
      </c>
      <c r="ER203">
        <v>19.6493769230769</v>
      </c>
      <c r="ES203">
        <v>1200.00769230769</v>
      </c>
      <c r="ET203">
        <v>0.966998</v>
      </c>
      <c r="EU203">
        <v>0.0330020692307692</v>
      </c>
      <c r="EV203">
        <v>0</v>
      </c>
      <c r="EW203">
        <v>1411.43076923077</v>
      </c>
      <c r="EX203">
        <v>5.00059</v>
      </c>
      <c r="EY203">
        <v>17332.9076923077</v>
      </c>
      <c r="EZ203">
        <v>10358.7846153846</v>
      </c>
      <c r="FA203">
        <v>50.312</v>
      </c>
      <c r="FB203">
        <v>51.9466923076923</v>
      </c>
      <c r="FC203">
        <v>50.4515384615385</v>
      </c>
      <c r="FD203">
        <v>51.6822307692308</v>
      </c>
      <c r="FE203">
        <v>51.5</v>
      </c>
      <c r="FF203">
        <v>1155.56769230769</v>
      </c>
      <c r="FG203">
        <v>39.44</v>
      </c>
      <c r="FH203">
        <v>0</v>
      </c>
      <c r="FI203">
        <v>1761410407.3</v>
      </c>
      <c r="FJ203">
        <v>0</v>
      </c>
      <c r="FK203">
        <v>1411.46307692308</v>
      </c>
      <c r="FL203">
        <v>-4.57230768568546</v>
      </c>
      <c r="FM203">
        <v>-29.7777777555662</v>
      </c>
      <c r="FN203">
        <v>17332.1384615385</v>
      </c>
      <c r="FO203">
        <v>15</v>
      </c>
      <c r="FP203">
        <v>0</v>
      </c>
      <c r="FQ203" t="s">
        <v>439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-61.8244666666667</v>
      </c>
      <c r="GD203">
        <v>-0.0302883116882767</v>
      </c>
      <c r="GE203">
        <v>0.632156047893942</v>
      </c>
      <c r="GF203">
        <v>1</v>
      </c>
      <c r="GG203">
        <v>1411.65088235294</v>
      </c>
      <c r="GH203">
        <v>-3.6074866303435</v>
      </c>
      <c r="GI203">
        <v>0.412940443270671</v>
      </c>
      <c r="GJ203">
        <v>-1</v>
      </c>
      <c r="GK203">
        <v>8.01522</v>
      </c>
      <c r="GL203">
        <v>-0.398004935064928</v>
      </c>
      <c r="GM203">
        <v>0.0402588063125855</v>
      </c>
      <c r="GN203">
        <v>0</v>
      </c>
      <c r="GO203">
        <v>1</v>
      </c>
      <c r="GP203">
        <v>2</v>
      </c>
      <c r="GQ203" t="s">
        <v>446</v>
      </c>
      <c r="GR203">
        <v>3.13012</v>
      </c>
      <c r="GS203">
        <v>2.71471</v>
      </c>
      <c r="GT203">
        <v>0.203065</v>
      </c>
      <c r="GU203">
        <v>0.208219</v>
      </c>
      <c r="GV203">
        <v>0.126858</v>
      </c>
      <c r="GW203">
        <v>0.10489</v>
      </c>
      <c r="GX203">
        <v>29345</v>
      </c>
      <c r="GY203">
        <v>31009.3</v>
      </c>
      <c r="GZ203">
        <v>33392</v>
      </c>
      <c r="HA203">
        <v>35540.1</v>
      </c>
      <c r="HB203">
        <v>41409</v>
      </c>
      <c r="HC203">
        <v>45771.9</v>
      </c>
      <c r="HD203">
        <v>52269.8</v>
      </c>
      <c r="HE203">
        <v>56880.3</v>
      </c>
      <c r="HF203">
        <v>1.80957</v>
      </c>
      <c r="HG203">
        <v>1.6723</v>
      </c>
      <c r="HH203">
        <v>-0.009574</v>
      </c>
      <c r="HI203">
        <v>0</v>
      </c>
      <c r="HJ203">
        <v>36.1683</v>
      </c>
      <c r="HK203">
        <v>999.9</v>
      </c>
      <c r="HL203">
        <v>58.754</v>
      </c>
      <c r="HM203">
        <v>28.933</v>
      </c>
      <c r="HN203">
        <v>26.0635</v>
      </c>
      <c r="HO203">
        <v>56.3791</v>
      </c>
      <c r="HP203">
        <v>43.3053</v>
      </c>
      <c r="HQ203">
        <v>1</v>
      </c>
      <c r="HR203">
        <v>1.13125</v>
      </c>
      <c r="HS203">
        <v>3.85255</v>
      </c>
      <c r="HT203">
        <v>20.0923</v>
      </c>
      <c r="HU203">
        <v>5.19153</v>
      </c>
      <c r="HV203">
        <v>12.0099</v>
      </c>
      <c r="HW203">
        <v>4.97265</v>
      </c>
      <c r="HX203">
        <v>3.29497</v>
      </c>
      <c r="HY203">
        <v>9999</v>
      </c>
      <c r="HZ203">
        <v>9999</v>
      </c>
      <c r="IA203">
        <v>999.9</v>
      </c>
      <c r="IB203">
        <v>9999</v>
      </c>
      <c r="IC203">
        <v>1.86325</v>
      </c>
      <c r="ID203">
        <v>1.86812</v>
      </c>
      <c r="IE203">
        <v>1.86783</v>
      </c>
      <c r="IF203">
        <v>1.86905</v>
      </c>
      <c r="IG203">
        <v>1.86981</v>
      </c>
      <c r="IH203">
        <v>1.8659</v>
      </c>
      <c r="II203">
        <v>1.86702</v>
      </c>
      <c r="IJ203">
        <v>1.86843</v>
      </c>
      <c r="IK203">
        <v>5</v>
      </c>
      <c r="IL203">
        <v>0</v>
      </c>
      <c r="IM203">
        <v>0</v>
      </c>
      <c r="IN203">
        <v>0</v>
      </c>
      <c r="IO203" t="s">
        <v>441</v>
      </c>
      <c r="IP203" t="s">
        <v>442</v>
      </c>
      <c r="IQ203" t="s">
        <v>443</v>
      </c>
      <c r="IR203" t="s">
        <v>443</v>
      </c>
      <c r="IS203" t="s">
        <v>443</v>
      </c>
      <c r="IT203" t="s">
        <v>443</v>
      </c>
      <c r="IU203">
        <v>0</v>
      </c>
      <c r="IV203">
        <v>100</v>
      </c>
      <c r="IW203">
        <v>100</v>
      </c>
      <c r="IX203">
        <v>1.1</v>
      </c>
      <c r="IY203">
        <v>0.3152</v>
      </c>
      <c r="IZ203">
        <v>1.09748391826392</v>
      </c>
      <c r="JA203">
        <v>0</v>
      </c>
      <c r="JB203">
        <v>0</v>
      </c>
      <c r="JC203">
        <v>0</v>
      </c>
      <c r="JD203">
        <v>0.315191680746845</v>
      </c>
      <c r="JE203">
        <v>0</v>
      </c>
      <c r="JF203">
        <v>0</v>
      </c>
      <c r="JG203">
        <v>0</v>
      </c>
      <c r="JH203">
        <v>5</v>
      </c>
      <c r="JI203">
        <v>2273</v>
      </c>
      <c r="JJ203">
        <v>0</v>
      </c>
      <c r="JK203">
        <v>25</v>
      </c>
      <c r="JL203">
        <v>29356840.8</v>
      </c>
      <c r="JM203">
        <v>29356840.8</v>
      </c>
      <c r="JN203">
        <v>2.84912</v>
      </c>
      <c r="JO203">
        <v>2.59155</v>
      </c>
      <c r="JP203">
        <v>1.54785</v>
      </c>
      <c r="JQ203">
        <v>2.32056</v>
      </c>
      <c r="JR203">
        <v>1.64673</v>
      </c>
      <c r="JS203">
        <v>2.35474</v>
      </c>
      <c r="JT203">
        <v>33.1322</v>
      </c>
      <c r="JU203">
        <v>24.1838</v>
      </c>
      <c r="JV203">
        <v>18</v>
      </c>
      <c r="JW203">
        <v>502.285</v>
      </c>
      <c r="JX203">
        <v>406.333</v>
      </c>
      <c r="JY203">
        <v>31.475</v>
      </c>
      <c r="JZ203">
        <v>40.7566</v>
      </c>
      <c r="KA203">
        <v>30.0012</v>
      </c>
      <c r="KB203">
        <v>40.339</v>
      </c>
      <c r="KC203">
        <v>40.228</v>
      </c>
      <c r="KD203">
        <v>57.0924</v>
      </c>
      <c r="KE203">
        <v>0</v>
      </c>
      <c r="KF203">
        <v>100</v>
      </c>
      <c r="KG203">
        <v>31.4691</v>
      </c>
      <c r="KH203">
        <v>1522.63</v>
      </c>
      <c r="KI203">
        <v>34.6858</v>
      </c>
      <c r="KJ203">
        <v>94.8889</v>
      </c>
      <c r="KK203">
        <v>92.1091</v>
      </c>
    </row>
    <row r="204" spans="1:297">
      <c r="A204">
        <v>188</v>
      </c>
      <c r="B204">
        <v>1761410452.1</v>
      </c>
      <c r="C204">
        <v>2271.09999990463</v>
      </c>
      <c r="D204" t="s">
        <v>819</v>
      </c>
      <c r="E204" t="s">
        <v>820</v>
      </c>
      <c r="F204">
        <v>5</v>
      </c>
      <c r="G204" t="s">
        <v>638</v>
      </c>
      <c r="H204" t="s">
        <v>436</v>
      </c>
      <c r="I204">
        <v>1761410443.94615</v>
      </c>
      <c r="J204">
        <f>(K204)/1000</f>
        <v>0</v>
      </c>
      <c r="K204">
        <f>IF(DP204, AN204, AH204)</f>
        <v>0</v>
      </c>
      <c r="L204">
        <f>IF(DP204, AI204, AG204)</f>
        <v>0</v>
      </c>
      <c r="M204">
        <f>DR204 - IF(AU204&gt;1, L204*DL204*100.0/(AW204), 0)</f>
        <v>0</v>
      </c>
      <c r="N204">
        <f>((T204-J204/2)*M204-L204)/(T204+J204/2)</f>
        <v>0</v>
      </c>
      <c r="O204">
        <f>N204*(DY204+DZ204)/1000.0</f>
        <v>0</v>
      </c>
      <c r="P204">
        <f>(DR204 - IF(AU204&gt;1, L204*DL204*100.0/(AW204), 0))*(DY204+DZ204)/1000.0</f>
        <v>0</v>
      </c>
      <c r="Q204">
        <f>2.0/((1/S204-1/R204)+SIGN(S204)*SQRT((1/S204-1/R204)*(1/S204-1/R204) + 4*DM204/((DM204+1)*(DM204+1))*(2*1/S204*1/R204-1/R204*1/R204)))</f>
        <v>0</v>
      </c>
      <c r="R204">
        <f>IF(LEFT(DN204,1)&lt;&gt;"0",IF(LEFT(DN204,1)="1",3.0,DO204),$D$5+$E$5*(EF204*DY204/($K$5*1000))+$F$5*(EF204*DY204/($K$5*1000))*MAX(MIN(DL204,$J$5),$I$5)*MAX(MIN(DL204,$J$5),$I$5)+$G$5*MAX(MIN(DL204,$J$5),$I$5)*(EF204*DY204/($K$5*1000))+$H$5*(EF204*DY204/($K$5*1000))*(EF204*DY204/($K$5*1000)))</f>
        <v>0</v>
      </c>
      <c r="S204">
        <f>J204*(1000-(1000*0.61365*exp(17.502*W204/(240.97+W204))/(DY204+DZ204)+DT204)/2)/(1000*0.61365*exp(17.502*W204/(240.97+W204))/(DY204+DZ204)-DT204)</f>
        <v>0</v>
      </c>
      <c r="T204">
        <f>1/((DM204+1)/(Q204/1.6)+1/(R204/1.37)) + DM204/((DM204+1)/(Q204/1.6) + DM204/(R204/1.37))</f>
        <v>0</v>
      </c>
      <c r="U204">
        <f>(DH204*DK204)</f>
        <v>0</v>
      </c>
      <c r="V204">
        <f>(EA204+(U204+2*0.95*5.67E-8*(((EA204+$B$7)+273)^4-(EA204+273)^4)-44100*J204)/(1.84*29.3*R204+8*0.95*5.67E-8*(EA204+273)^3))</f>
        <v>0</v>
      </c>
      <c r="W204">
        <f>($C$7*EB204+$D$7*EC204+$E$7*V204)</f>
        <v>0</v>
      </c>
      <c r="X204">
        <f>0.61365*exp(17.502*W204/(240.97+W204))</f>
        <v>0</v>
      </c>
      <c r="Y204">
        <f>(Z204/AA204*100)</f>
        <v>0</v>
      </c>
      <c r="Z204">
        <f>DT204*(DY204+DZ204)/1000</f>
        <v>0</v>
      </c>
      <c r="AA204">
        <f>0.61365*exp(17.502*EA204/(240.97+EA204))</f>
        <v>0</v>
      </c>
      <c r="AB204">
        <f>(X204-DT204*(DY204+DZ204)/1000)</f>
        <v>0</v>
      </c>
      <c r="AC204">
        <f>(-J204*44100)</f>
        <v>0</v>
      </c>
      <c r="AD204">
        <f>2*29.3*R204*0.92*(EA204-W204)</f>
        <v>0</v>
      </c>
      <c r="AE204">
        <f>2*0.95*5.67E-8*(((EA204+$B$7)+273)^4-(W204+273)^4)</f>
        <v>0</v>
      </c>
      <c r="AF204">
        <f>U204+AE204+AC204+AD204</f>
        <v>0</v>
      </c>
      <c r="AG204">
        <f>DX204*AU204*(DS204-DR204*(1000-AU204*DU204)/(1000-AU204*DT204))/(100*DL204)</f>
        <v>0</v>
      </c>
      <c r="AH204">
        <f>1000*DX204*AU204*(DT204-DU204)/(100*DL204*(1000-AU204*DT204))</f>
        <v>0</v>
      </c>
      <c r="AI204">
        <f>(AJ204 - AK204 - DY204*1E3/(8.314*(EA204+273.15)) * AM204/DX204 * AL204) * DX204/(100*DL204) * (1000 - DU204)/1000</f>
        <v>0</v>
      </c>
      <c r="AJ204">
        <v>1549.37395057867</v>
      </c>
      <c r="AK204">
        <v>1505.8056969697</v>
      </c>
      <c r="AL204">
        <v>3.53907337276588</v>
      </c>
      <c r="AM204">
        <v>64.8317152788884</v>
      </c>
      <c r="AN204">
        <f>(AP204 - AO204 + DY204*1E3/(8.314*(EA204+273.15)) * AR204/DX204 * AQ204) * DX204/(100*DL204) * 1000/(1000 - AP204)</f>
        <v>0</v>
      </c>
      <c r="AO204">
        <v>25.4288964168745</v>
      </c>
      <c r="AP204">
        <v>33.3447727272727</v>
      </c>
      <c r="AQ204">
        <v>-0.00553496996408286</v>
      </c>
      <c r="AR204">
        <v>110.920641210874</v>
      </c>
      <c r="AS204">
        <v>0</v>
      </c>
      <c r="AT204">
        <v>0</v>
      </c>
      <c r="AU204">
        <f>IF(AS204*$H$13&gt;=AW204,1.0,(AW204/(AW204-AS204*$H$13)))</f>
        <v>0</v>
      </c>
      <c r="AV204">
        <f>(AU204-1)*100</f>
        <v>0</v>
      </c>
      <c r="AW204">
        <f>MAX(0,($B$13+$C$13*EF204)/(1+$D$13*EF204)*DY204/(EA204+273)*$E$13)</f>
        <v>0</v>
      </c>
      <c r="AX204" t="s">
        <v>437</v>
      </c>
      <c r="AY204" t="s">
        <v>437</v>
      </c>
      <c r="AZ204">
        <v>0</v>
      </c>
      <c r="BA204">
        <v>0</v>
      </c>
      <c r="BB204">
        <f>1-AZ204/BA204</f>
        <v>0</v>
      </c>
      <c r="BC204">
        <v>0</v>
      </c>
      <c r="BD204" t="s">
        <v>437</v>
      </c>
      <c r="BE204" t="s">
        <v>437</v>
      </c>
      <c r="BF204">
        <v>0</v>
      </c>
      <c r="BG204">
        <v>0</v>
      </c>
      <c r="BH204">
        <f>1-BF204/BG204</f>
        <v>0</v>
      </c>
      <c r="BI204">
        <v>0.5</v>
      </c>
      <c r="BJ204">
        <f>DI204</f>
        <v>0</v>
      </c>
      <c r="BK204">
        <f>L204</f>
        <v>0</v>
      </c>
      <c r="BL204">
        <f>BH204*BI204*BJ204</f>
        <v>0</v>
      </c>
      <c r="BM204">
        <f>(BK204-BC204)/BJ204</f>
        <v>0</v>
      </c>
      <c r="BN204">
        <f>(BA204-BG204)/BG204</f>
        <v>0</v>
      </c>
      <c r="BO204">
        <f>AZ204/(BB204+AZ204/BG204)</f>
        <v>0</v>
      </c>
      <c r="BP204" t="s">
        <v>437</v>
      </c>
      <c r="BQ204">
        <v>0</v>
      </c>
      <c r="BR204">
        <f>IF(BQ204&lt;&gt;0, BQ204, BO204)</f>
        <v>0</v>
      </c>
      <c r="BS204">
        <f>1-BR204/BG204</f>
        <v>0</v>
      </c>
      <c r="BT204">
        <f>(BG204-BF204)/(BG204-BR204)</f>
        <v>0</v>
      </c>
      <c r="BU204">
        <f>(BA204-BG204)/(BA204-BR204)</f>
        <v>0</v>
      </c>
      <c r="BV204">
        <f>(BG204-BF204)/(BG204-AZ204)</f>
        <v>0</v>
      </c>
      <c r="BW204">
        <f>(BA204-BG204)/(BA204-AZ204)</f>
        <v>0</v>
      </c>
      <c r="BX204">
        <f>(BT204*BR204/BF204)</f>
        <v>0</v>
      </c>
      <c r="BY204">
        <f>(1-BX204)</f>
        <v>0</v>
      </c>
      <c r="DH204">
        <f>$B$11*EG204+$C$11*EH204+$F$11*ES204*(1-EV204)</f>
        <v>0</v>
      </c>
      <c r="DI204">
        <f>DH204*DJ204</f>
        <v>0</v>
      </c>
      <c r="DJ204">
        <f>($B$11*$D$9+$C$11*$D$9+$F$11*((FF204+EX204)/MAX(FF204+EX204+FG204, 0.1)*$I$9+FG204/MAX(FF204+EX204+FG204, 0.1)*$J$9))/($B$11+$C$11+$F$11)</f>
        <v>0</v>
      </c>
      <c r="DK204">
        <f>($B$11*$K$9+$C$11*$K$9+$F$11*((FF204+EX204)/MAX(FF204+EX204+FG204, 0.1)*$P$9+FG204/MAX(FF204+EX204+FG204, 0.1)*$Q$9))/($B$11+$C$11+$F$11)</f>
        <v>0</v>
      </c>
      <c r="DL204">
        <v>6</v>
      </c>
      <c r="DM204">
        <v>0.5</v>
      </c>
      <c r="DN204" t="s">
        <v>438</v>
      </c>
      <c r="DO204">
        <v>2</v>
      </c>
      <c r="DP204" t="b">
        <v>1</v>
      </c>
      <c r="DQ204">
        <v>1761410443.94615</v>
      </c>
      <c r="DR204">
        <v>1431.55769230769</v>
      </c>
      <c r="DS204">
        <v>1493.73230769231</v>
      </c>
      <c r="DT204">
        <v>33.3898076923077</v>
      </c>
      <c r="DU204">
        <v>25.4269846153846</v>
      </c>
      <c r="DV204">
        <v>1430.45923076923</v>
      </c>
      <c r="DW204">
        <v>33.0746384615385</v>
      </c>
      <c r="DX204">
        <v>500.001846153846</v>
      </c>
      <c r="DY204">
        <v>90.3098461538462</v>
      </c>
      <c r="DZ204">
        <v>0.0366296153846154</v>
      </c>
      <c r="EA204">
        <v>36.7361538461538</v>
      </c>
      <c r="EB204">
        <v>36.0141846153846</v>
      </c>
      <c r="EC204">
        <v>999.9</v>
      </c>
      <c r="ED204">
        <v>0</v>
      </c>
      <c r="EE204">
        <v>0</v>
      </c>
      <c r="EF204">
        <v>9979.66461538462</v>
      </c>
      <c r="EG204">
        <v>0</v>
      </c>
      <c r="EH204">
        <v>1224.93461538462</v>
      </c>
      <c r="EI204">
        <v>-62.1750769230769</v>
      </c>
      <c r="EJ204">
        <v>1481.00769230769</v>
      </c>
      <c r="EK204">
        <v>1532.70461538462</v>
      </c>
      <c r="EL204">
        <v>7.96284230769231</v>
      </c>
      <c r="EM204">
        <v>1493.73230769231</v>
      </c>
      <c r="EN204">
        <v>25.4269846153846</v>
      </c>
      <c r="EO204">
        <v>3.01543</v>
      </c>
      <c r="EP204">
        <v>2.29630769230769</v>
      </c>
      <c r="EQ204">
        <v>24.1133538461538</v>
      </c>
      <c r="ER204">
        <v>19.6505230769231</v>
      </c>
      <c r="ES204">
        <v>1200.00384615385</v>
      </c>
      <c r="ET204">
        <v>0.966997923076923</v>
      </c>
      <c r="EU204">
        <v>0.0330020846153846</v>
      </c>
      <c r="EV204">
        <v>0</v>
      </c>
      <c r="EW204">
        <v>1411.20384615385</v>
      </c>
      <c r="EX204">
        <v>5.00059</v>
      </c>
      <c r="EY204">
        <v>17330.1692307692</v>
      </c>
      <c r="EZ204">
        <v>10358.7461538462</v>
      </c>
      <c r="FA204">
        <v>50.312</v>
      </c>
      <c r="FB204">
        <v>51.9466923076923</v>
      </c>
      <c r="FC204">
        <v>50.4709230769231</v>
      </c>
      <c r="FD204">
        <v>51.687</v>
      </c>
      <c r="FE204">
        <v>51.5</v>
      </c>
      <c r="FF204">
        <v>1155.56384615385</v>
      </c>
      <c r="FG204">
        <v>39.44</v>
      </c>
      <c r="FH204">
        <v>0</v>
      </c>
      <c r="FI204">
        <v>1761410412.1</v>
      </c>
      <c r="FJ204">
        <v>0</v>
      </c>
      <c r="FK204">
        <v>1411.16230769231</v>
      </c>
      <c r="FL204">
        <v>-2.87931623059702</v>
      </c>
      <c r="FM204">
        <v>-34.242734816508</v>
      </c>
      <c r="FN204">
        <v>17329.7692307692</v>
      </c>
      <c r="FO204">
        <v>15</v>
      </c>
      <c r="FP204">
        <v>0</v>
      </c>
      <c r="FQ204" t="s">
        <v>439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-61.9862714285714</v>
      </c>
      <c r="GD204">
        <v>-2.00814545454553</v>
      </c>
      <c r="GE204">
        <v>0.677334834650701</v>
      </c>
      <c r="GF204">
        <v>0</v>
      </c>
      <c r="GG204">
        <v>1411.42029411765</v>
      </c>
      <c r="GH204">
        <v>-3.9601222234005</v>
      </c>
      <c r="GI204">
        <v>0.430570656182479</v>
      </c>
      <c r="GJ204">
        <v>-1</v>
      </c>
      <c r="GK204">
        <v>7.98897714285714</v>
      </c>
      <c r="GL204">
        <v>-0.410032987012973</v>
      </c>
      <c r="GM204">
        <v>0.0414390858906875</v>
      </c>
      <c r="GN204">
        <v>0</v>
      </c>
      <c r="GO204">
        <v>0</v>
      </c>
      <c r="GP204">
        <v>2</v>
      </c>
      <c r="GQ204" t="s">
        <v>473</v>
      </c>
      <c r="GR204">
        <v>3.13021</v>
      </c>
      <c r="GS204">
        <v>2.71438</v>
      </c>
      <c r="GT204">
        <v>0.204536</v>
      </c>
      <c r="GU204">
        <v>0.209591</v>
      </c>
      <c r="GV204">
        <v>0.126783</v>
      </c>
      <c r="GW204">
        <v>0.104898</v>
      </c>
      <c r="GX204">
        <v>29289.6</v>
      </c>
      <c r="GY204">
        <v>30954</v>
      </c>
      <c r="GZ204">
        <v>33391</v>
      </c>
      <c r="HA204">
        <v>35538.7</v>
      </c>
      <c r="HB204">
        <v>41411.7</v>
      </c>
      <c r="HC204">
        <v>45770.2</v>
      </c>
      <c r="HD204">
        <v>52268.4</v>
      </c>
      <c r="HE204">
        <v>56878.5</v>
      </c>
      <c r="HF204">
        <v>1.80982</v>
      </c>
      <c r="HG204">
        <v>1.672</v>
      </c>
      <c r="HH204">
        <v>-0.00967085</v>
      </c>
      <c r="HI204">
        <v>0</v>
      </c>
      <c r="HJ204">
        <v>36.1653</v>
      </c>
      <c r="HK204">
        <v>999.9</v>
      </c>
      <c r="HL204">
        <v>58.754</v>
      </c>
      <c r="HM204">
        <v>28.933</v>
      </c>
      <c r="HN204">
        <v>26.0625</v>
      </c>
      <c r="HO204">
        <v>56.1191</v>
      </c>
      <c r="HP204">
        <v>43.3293</v>
      </c>
      <c r="HQ204">
        <v>1</v>
      </c>
      <c r="HR204">
        <v>1.13247</v>
      </c>
      <c r="HS204">
        <v>3.85689</v>
      </c>
      <c r="HT204">
        <v>20.0922</v>
      </c>
      <c r="HU204">
        <v>5.19078</v>
      </c>
      <c r="HV204">
        <v>12.0099</v>
      </c>
      <c r="HW204">
        <v>4.9725</v>
      </c>
      <c r="HX204">
        <v>3.29495</v>
      </c>
      <c r="HY204">
        <v>9999</v>
      </c>
      <c r="HZ204">
        <v>9999</v>
      </c>
      <c r="IA204">
        <v>999.9</v>
      </c>
      <c r="IB204">
        <v>9999</v>
      </c>
      <c r="IC204">
        <v>1.86323</v>
      </c>
      <c r="ID204">
        <v>1.86813</v>
      </c>
      <c r="IE204">
        <v>1.86784</v>
      </c>
      <c r="IF204">
        <v>1.86905</v>
      </c>
      <c r="IG204">
        <v>1.86981</v>
      </c>
      <c r="IH204">
        <v>1.8659</v>
      </c>
      <c r="II204">
        <v>1.86702</v>
      </c>
      <c r="IJ204">
        <v>1.86836</v>
      </c>
      <c r="IK204">
        <v>5</v>
      </c>
      <c r="IL204">
        <v>0</v>
      </c>
      <c r="IM204">
        <v>0</v>
      </c>
      <c r="IN204">
        <v>0</v>
      </c>
      <c r="IO204" t="s">
        <v>441</v>
      </c>
      <c r="IP204" t="s">
        <v>442</v>
      </c>
      <c r="IQ204" t="s">
        <v>443</v>
      </c>
      <c r="IR204" t="s">
        <v>443</v>
      </c>
      <c r="IS204" t="s">
        <v>443</v>
      </c>
      <c r="IT204" t="s">
        <v>443</v>
      </c>
      <c r="IU204">
        <v>0</v>
      </c>
      <c r="IV204">
        <v>100</v>
      </c>
      <c r="IW204">
        <v>100</v>
      </c>
      <c r="IX204">
        <v>1.1</v>
      </c>
      <c r="IY204">
        <v>0.3152</v>
      </c>
      <c r="IZ204">
        <v>1.09748391826392</v>
      </c>
      <c r="JA204">
        <v>0</v>
      </c>
      <c r="JB204">
        <v>0</v>
      </c>
      <c r="JC204">
        <v>0</v>
      </c>
      <c r="JD204">
        <v>0.315191680746845</v>
      </c>
      <c r="JE204">
        <v>0</v>
      </c>
      <c r="JF204">
        <v>0</v>
      </c>
      <c r="JG204">
        <v>0</v>
      </c>
      <c r="JH204">
        <v>5</v>
      </c>
      <c r="JI204">
        <v>2273</v>
      </c>
      <c r="JJ204">
        <v>0</v>
      </c>
      <c r="JK204">
        <v>25</v>
      </c>
      <c r="JL204">
        <v>29356840.9</v>
      </c>
      <c r="JM204">
        <v>29356840.9</v>
      </c>
      <c r="JN204">
        <v>2.87476</v>
      </c>
      <c r="JO204">
        <v>2.59766</v>
      </c>
      <c r="JP204">
        <v>1.54785</v>
      </c>
      <c r="JQ204">
        <v>2.32178</v>
      </c>
      <c r="JR204">
        <v>1.64673</v>
      </c>
      <c r="JS204">
        <v>2.2644</v>
      </c>
      <c r="JT204">
        <v>33.1322</v>
      </c>
      <c r="JU204">
        <v>24.1751</v>
      </c>
      <c r="JV204">
        <v>18</v>
      </c>
      <c r="JW204">
        <v>502.558</v>
      </c>
      <c r="JX204">
        <v>406.228</v>
      </c>
      <c r="JY204">
        <v>31.4589</v>
      </c>
      <c r="JZ204">
        <v>40.7688</v>
      </c>
      <c r="KA204">
        <v>30.0012</v>
      </c>
      <c r="KB204">
        <v>40.3527</v>
      </c>
      <c r="KC204">
        <v>40.2413</v>
      </c>
      <c r="KD204">
        <v>57.6243</v>
      </c>
      <c r="KE204">
        <v>0</v>
      </c>
      <c r="KF204">
        <v>100</v>
      </c>
      <c r="KG204">
        <v>31.4552</v>
      </c>
      <c r="KH204">
        <v>1542.97</v>
      </c>
      <c r="KI204">
        <v>34.6858</v>
      </c>
      <c r="KJ204">
        <v>94.8862</v>
      </c>
      <c r="KK204">
        <v>92.1059</v>
      </c>
    </row>
    <row r="205" spans="1:297">
      <c r="A205">
        <v>189</v>
      </c>
      <c r="B205">
        <v>1761410457.1</v>
      </c>
      <c r="C205">
        <v>2276.09999990463</v>
      </c>
      <c r="D205" t="s">
        <v>821</v>
      </c>
      <c r="E205" t="s">
        <v>822</v>
      </c>
      <c r="F205">
        <v>5</v>
      </c>
      <c r="G205" t="s">
        <v>638</v>
      </c>
      <c r="H205" t="s">
        <v>436</v>
      </c>
      <c r="I205">
        <v>1761410448.94615</v>
      </c>
      <c r="J205">
        <f>(K205)/1000</f>
        <v>0</v>
      </c>
      <c r="K205">
        <f>IF(DP205, AN205, AH205)</f>
        <v>0</v>
      </c>
      <c r="L205">
        <f>IF(DP205, AI205, AG205)</f>
        <v>0</v>
      </c>
      <c r="M205">
        <f>DR205 - IF(AU205&gt;1, L205*DL205*100.0/(AW205), 0)</f>
        <v>0</v>
      </c>
      <c r="N205">
        <f>((T205-J205/2)*M205-L205)/(T205+J205/2)</f>
        <v>0</v>
      </c>
      <c r="O205">
        <f>N205*(DY205+DZ205)/1000.0</f>
        <v>0</v>
      </c>
      <c r="P205">
        <f>(DR205 - IF(AU205&gt;1, L205*DL205*100.0/(AW205), 0))*(DY205+DZ205)/1000.0</f>
        <v>0</v>
      </c>
      <c r="Q205">
        <f>2.0/((1/S205-1/R205)+SIGN(S205)*SQRT((1/S205-1/R205)*(1/S205-1/R205) + 4*DM205/((DM205+1)*(DM205+1))*(2*1/S205*1/R205-1/R205*1/R205)))</f>
        <v>0</v>
      </c>
      <c r="R205">
        <f>IF(LEFT(DN205,1)&lt;&gt;"0",IF(LEFT(DN205,1)="1",3.0,DO205),$D$5+$E$5*(EF205*DY205/($K$5*1000))+$F$5*(EF205*DY205/($K$5*1000))*MAX(MIN(DL205,$J$5),$I$5)*MAX(MIN(DL205,$J$5),$I$5)+$G$5*MAX(MIN(DL205,$J$5),$I$5)*(EF205*DY205/($K$5*1000))+$H$5*(EF205*DY205/($K$5*1000))*(EF205*DY205/($K$5*1000)))</f>
        <v>0</v>
      </c>
      <c r="S205">
        <f>J205*(1000-(1000*0.61365*exp(17.502*W205/(240.97+W205))/(DY205+DZ205)+DT205)/2)/(1000*0.61365*exp(17.502*W205/(240.97+W205))/(DY205+DZ205)-DT205)</f>
        <v>0</v>
      </c>
      <c r="T205">
        <f>1/((DM205+1)/(Q205/1.6)+1/(R205/1.37)) + DM205/((DM205+1)/(Q205/1.6) + DM205/(R205/1.37))</f>
        <v>0</v>
      </c>
      <c r="U205">
        <f>(DH205*DK205)</f>
        <v>0</v>
      </c>
      <c r="V205">
        <f>(EA205+(U205+2*0.95*5.67E-8*(((EA205+$B$7)+273)^4-(EA205+273)^4)-44100*J205)/(1.84*29.3*R205+8*0.95*5.67E-8*(EA205+273)^3))</f>
        <v>0</v>
      </c>
      <c r="W205">
        <f>($C$7*EB205+$D$7*EC205+$E$7*V205)</f>
        <v>0</v>
      </c>
      <c r="X205">
        <f>0.61365*exp(17.502*W205/(240.97+W205))</f>
        <v>0</v>
      </c>
      <c r="Y205">
        <f>(Z205/AA205*100)</f>
        <v>0</v>
      </c>
      <c r="Z205">
        <f>DT205*(DY205+DZ205)/1000</f>
        <v>0</v>
      </c>
      <c r="AA205">
        <f>0.61365*exp(17.502*EA205/(240.97+EA205))</f>
        <v>0</v>
      </c>
      <c r="AB205">
        <f>(X205-DT205*(DY205+DZ205)/1000)</f>
        <v>0</v>
      </c>
      <c r="AC205">
        <f>(-J205*44100)</f>
        <v>0</v>
      </c>
      <c r="AD205">
        <f>2*29.3*R205*0.92*(EA205-W205)</f>
        <v>0</v>
      </c>
      <c r="AE205">
        <f>2*0.95*5.67E-8*(((EA205+$B$7)+273)^4-(W205+273)^4)</f>
        <v>0</v>
      </c>
      <c r="AF205">
        <f>U205+AE205+AC205+AD205</f>
        <v>0</v>
      </c>
      <c r="AG205">
        <f>DX205*AU205*(DS205-DR205*(1000-AU205*DU205)/(1000-AU205*DT205))/(100*DL205)</f>
        <v>0</v>
      </c>
      <c r="AH205">
        <f>1000*DX205*AU205*(DT205-DU205)/(100*DL205*(1000-AU205*DT205))</f>
        <v>0</v>
      </c>
      <c r="AI205">
        <f>(AJ205 - AK205 - DY205*1E3/(8.314*(EA205+273.15)) * AM205/DX205 * AL205) * DX205/(100*DL205) * (1000 - DU205)/1000</f>
        <v>0</v>
      </c>
      <c r="AJ205">
        <v>1565.90630432775</v>
      </c>
      <c r="AK205">
        <v>1522.66284848485</v>
      </c>
      <c r="AL205">
        <v>3.36368159137659</v>
      </c>
      <c r="AM205">
        <v>64.8317152788884</v>
      </c>
      <c r="AN205">
        <f>(AP205 - AO205 + DY205*1E3/(8.314*(EA205+273.15)) * AR205/DX205 * AQ205) * DX205/(100*DL205) * 1000/(1000 - AP205)</f>
        <v>0</v>
      </c>
      <c r="AO205">
        <v>25.4310264478245</v>
      </c>
      <c r="AP205">
        <v>33.3123606060606</v>
      </c>
      <c r="AQ205">
        <v>-0.00721756392296468</v>
      </c>
      <c r="AR205">
        <v>110.920641210874</v>
      </c>
      <c r="AS205">
        <v>0</v>
      </c>
      <c r="AT205">
        <v>0</v>
      </c>
      <c r="AU205">
        <f>IF(AS205*$H$13&gt;=AW205,1.0,(AW205/(AW205-AS205*$H$13)))</f>
        <v>0</v>
      </c>
      <c r="AV205">
        <f>(AU205-1)*100</f>
        <v>0</v>
      </c>
      <c r="AW205">
        <f>MAX(0,($B$13+$C$13*EF205)/(1+$D$13*EF205)*DY205/(EA205+273)*$E$13)</f>
        <v>0</v>
      </c>
      <c r="AX205" t="s">
        <v>437</v>
      </c>
      <c r="AY205" t="s">
        <v>437</v>
      </c>
      <c r="AZ205">
        <v>0</v>
      </c>
      <c r="BA205">
        <v>0</v>
      </c>
      <c r="BB205">
        <f>1-AZ205/BA205</f>
        <v>0</v>
      </c>
      <c r="BC205">
        <v>0</v>
      </c>
      <c r="BD205" t="s">
        <v>437</v>
      </c>
      <c r="BE205" t="s">
        <v>437</v>
      </c>
      <c r="BF205">
        <v>0</v>
      </c>
      <c r="BG205">
        <v>0</v>
      </c>
      <c r="BH205">
        <f>1-BF205/BG205</f>
        <v>0</v>
      </c>
      <c r="BI205">
        <v>0.5</v>
      </c>
      <c r="BJ205">
        <f>DI205</f>
        <v>0</v>
      </c>
      <c r="BK205">
        <f>L205</f>
        <v>0</v>
      </c>
      <c r="BL205">
        <f>BH205*BI205*BJ205</f>
        <v>0</v>
      </c>
      <c r="BM205">
        <f>(BK205-BC205)/BJ205</f>
        <v>0</v>
      </c>
      <c r="BN205">
        <f>(BA205-BG205)/BG205</f>
        <v>0</v>
      </c>
      <c r="BO205">
        <f>AZ205/(BB205+AZ205/BG205)</f>
        <v>0</v>
      </c>
      <c r="BP205" t="s">
        <v>437</v>
      </c>
      <c r="BQ205">
        <v>0</v>
      </c>
      <c r="BR205">
        <f>IF(BQ205&lt;&gt;0, BQ205, BO205)</f>
        <v>0</v>
      </c>
      <c r="BS205">
        <f>1-BR205/BG205</f>
        <v>0</v>
      </c>
      <c r="BT205">
        <f>(BG205-BF205)/(BG205-BR205)</f>
        <v>0</v>
      </c>
      <c r="BU205">
        <f>(BA205-BG205)/(BA205-BR205)</f>
        <v>0</v>
      </c>
      <c r="BV205">
        <f>(BG205-BF205)/(BG205-AZ205)</f>
        <v>0</v>
      </c>
      <c r="BW205">
        <f>(BA205-BG205)/(BA205-AZ205)</f>
        <v>0</v>
      </c>
      <c r="BX205">
        <f>(BT205*BR205/BF205)</f>
        <v>0</v>
      </c>
      <c r="BY205">
        <f>(1-BX205)</f>
        <v>0</v>
      </c>
      <c r="DH205">
        <f>$B$11*EG205+$C$11*EH205+$F$11*ES205*(1-EV205)</f>
        <v>0</v>
      </c>
      <c r="DI205">
        <f>DH205*DJ205</f>
        <v>0</v>
      </c>
      <c r="DJ205">
        <f>($B$11*$D$9+$C$11*$D$9+$F$11*((FF205+EX205)/MAX(FF205+EX205+FG205, 0.1)*$I$9+FG205/MAX(FF205+EX205+FG205, 0.1)*$J$9))/($B$11+$C$11+$F$11)</f>
        <v>0</v>
      </c>
      <c r="DK205">
        <f>($B$11*$K$9+$C$11*$K$9+$F$11*((FF205+EX205)/MAX(FF205+EX205+FG205, 0.1)*$P$9+FG205/MAX(FF205+EX205+FG205, 0.1)*$Q$9))/($B$11+$C$11+$F$11)</f>
        <v>0</v>
      </c>
      <c r="DL205">
        <v>6</v>
      </c>
      <c r="DM205">
        <v>0.5</v>
      </c>
      <c r="DN205" t="s">
        <v>438</v>
      </c>
      <c r="DO205">
        <v>2</v>
      </c>
      <c r="DP205" t="b">
        <v>1</v>
      </c>
      <c r="DQ205">
        <v>1761410448.94615</v>
      </c>
      <c r="DR205">
        <v>1448.25846153846</v>
      </c>
      <c r="DS205">
        <v>1510.24846153846</v>
      </c>
      <c r="DT205">
        <v>33.3576692307692</v>
      </c>
      <c r="DU205">
        <v>25.4288153846154</v>
      </c>
      <c r="DV205">
        <v>1447.16</v>
      </c>
      <c r="DW205">
        <v>33.0425</v>
      </c>
      <c r="DX205">
        <v>499.972615384615</v>
      </c>
      <c r="DY205">
        <v>90.3113384615385</v>
      </c>
      <c r="DZ205">
        <v>0.0366668461538462</v>
      </c>
      <c r="EA205">
        <v>36.7313615384615</v>
      </c>
      <c r="EB205">
        <v>36.0143769230769</v>
      </c>
      <c r="EC205">
        <v>999.9</v>
      </c>
      <c r="ED205">
        <v>0</v>
      </c>
      <c r="EE205">
        <v>0</v>
      </c>
      <c r="EF205">
        <v>9984.23153846154</v>
      </c>
      <c r="EG205">
        <v>0</v>
      </c>
      <c r="EH205">
        <v>1224.90846153846</v>
      </c>
      <c r="EI205">
        <v>-61.9901076923077</v>
      </c>
      <c r="EJ205">
        <v>1498.23461538462</v>
      </c>
      <c r="EK205">
        <v>1549.65461538462</v>
      </c>
      <c r="EL205">
        <v>7.92888076923077</v>
      </c>
      <c r="EM205">
        <v>1510.24846153846</v>
      </c>
      <c r="EN205">
        <v>25.4288153846154</v>
      </c>
      <c r="EO205">
        <v>3.01257692307692</v>
      </c>
      <c r="EP205">
        <v>2.29651076923077</v>
      </c>
      <c r="EQ205">
        <v>24.0975846153846</v>
      </c>
      <c r="ER205">
        <v>19.6519461538462</v>
      </c>
      <c r="ES205">
        <v>1199.97769230769</v>
      </c>
      <c r="ET205">
        <v>0.966997230769231</v>
      </c>
      <c r="EU205">
        <v>0.0330027153846154</v>
      </c>
      <c r="EV205">
        <v>0</v>
      </c>
      <c r="EW205">
        <v>1410.94230769231</v>
      </c>
      <c r="EX205">
        <v>5.00059</v>
      </c>
      <c r="EY205">
        <v>17327.0846153846</v>
      </c>
      <c r="EZ205">
        <v>10358.5076923077</v>
      </c>
      <c r="FA205">
        <v>50.3216923076923</v>
      </c>
      <c r="FB205">
        <v>51.9563846153846</v>
      </c>
      <c r="FC205">
        <v>50.4903076923077</v>
      </c>
      <c r="FD205">
        <v>51.687</v>
      </c>
      <c r="FE205">
        <v>51.5</v>
      </c>
      <c r="FF205">
        <v>1155.53769230769</v>
      </c>
      <c r="FG205">
        <v>39.44</v>
      </c>
      <c r="FH205">
        <v>0</v>
      </c>
      <c r="FI205">
        <v>1761410416.9</v>
      </c>
      <c r="FJ205">
        <v>0</v>
      </c>
      <c r="FK205">
        <v>1410.91807692308</v>
      </c>
      <c r="FL205">
        <v>-2.89196580357524</v>
      </c>
      <c r="FM205">
        <v>-28.8957262361059</v>
      </c>
      <c r="FN205">
        <v>17327.0615384615</v>
      </c>
      <c r="FO205">
        <v>15</v>
      </c>
      <c r="FP205">
        <v>0</v>
      </c>
      <c r="FQ205" t="s">
        <v>439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-62.124919047619</v>
      </c>
      <c r="GD205">
        <v>0.557937662337648</v>
      </c>
      <c r="GE205">
        <v>0.610186666691936</v>
      </c>
      <c r="GF205">
        <v>0</v>
      </c>
      <c r="GG205">
        <v>1411.07647058824</v>
      </c>
      <c r="GH205">
        <v>-2.87425515217972</v>
      </c>
      <c r="GI205">
        <v>0.328435528214874</v>
      </c>
      <c r="GJ205">
        <v>-1</v>
      </c>
      <c r="GK205">
        <v>7.94893</v>
      </c>
      <c r="GL205">
        <v>-0.407387532467521</v>
      </c>
      <c r="GM205">
        <v>0.0411663487167209</v>
      </c>
      <c r="GN205">
        <v>0</v>
      </c>
      <c r="GO205">
        <v>0</v>
      </c>
      <c r="GP205">
        <v>2</v>
      </c>
      <c r="GQ205" t="s">
        <v>473</v>
      </c>
      <c r="GR205">
        <v>3.1301</v>
      </c>
      <c r="GS205">
        <v>2.71466</v>
      </c>
      <c r="GT205">
        <v>0.205939</v>
      </c>
      <c r="GU205">
        <v>0.211061</v>
      </c>
      <c r="GV205">
        <v>0.126689</v>
      </c>
      <c r="GW205">
        <v>0.104903</v>
      </c>
      <c r="GX205">
        <v>29237.1</v>
      </c>
      <c r="GY205">
        <v>30895.4</v>
      </c>
      <c r="GZ205">
        <v>33390.4</v>
      </c>
      <c r="HA205">
        <v>35537.9</v>
      </c>
      <c r="HB205">
        <v>41415.6</v>
      </c>
      <c r="HC205">
        <v>45769.1</v>
      </c>
      <c r="HD205">
        <v>52267.7</v>
      </c>
      <c r="HE205">
        <v>56877.1</v>
      </c>
      <c r="HF205">
        <v>1.80935</v>
      </c>
      <c r="HG205">
        <v>1.6723</v>
      </c>
      <c r="HH205">
        <v>-0.00870228</v>
      </c>
      <c r="HI205">
        <v>0</v>
      </c>
      <c r="HJ205">
        <v>36.1637</v>
      </c>
      <c r="HK205">
        <v>999.9</v>
      </c>
      <c r="HL205">
        <v>58.754</v>
      </c>
      <c r="HM205">
        <v>28.933</v>
      </c>
      <c r="HN205">
        <v>26.0633</v>
      </c>
      <c r="HO205">
        <v>55.4091</v>
      </c>
      <c r="HP205">
        <v>43.5377</v>
      </c>
      <c r="HQ205">
        <v>1</v>
      </c>
      <c r="HR205">
        <v>1.13364</v>
      </c>
      <c r="HS205">
        <v>3.8544</v>
      </c>
      <c r="HT205">
        <v>20.0924</v>
      </c>
      <c r="HU205">
        <v>5.19123</v>
      </c>
      <c r="HV205">
        <v>12.0099</v>
      </c>
      <c r="HW205">
        <v>4.9728</v>
      </c>
      <c r="HX205">
        <v>3.29495</v>
      </c>
      <c r="HY205">
        <v>9999</v>
      </c>
      <c r="HZ205">
        <v>9999</v>
      </c>
      <c r="IA205">
        <v>999.9</v>
      </c>
      <c r="IB205">
        <v>9999</v>
      </c>
      <c r="IC205">
        <v>1.86322</v>
      </c>
      <c r="ID205">
        <v>1.86813</v>
      </c>
      <c r="IE205">
        <v>1.86783</v>
      </c>
      <c r="IF205">
        <v>1.86904</v>
      </c>
      <c r="IG205">
        <v>1.86981</v>
      </c>
      <c r="IH205">
        <v>1.86591</v>
      </c>
      <c r="II205">
        <v>1.86703</v>
      </c>
      <c r="IJ205">
        <v>1.86837</v>
      </c>
      <c r="IK205">
        <v>5</v>
      </c>
      <c r="IL205">
        <v>0</v>
      </c>
      <c r="IM205">
        <v>0</v>
      </c>
      <c r="IN205">
        <v>0</v>
      </c>
      <c r="IO205" t="s">
        <v>441</v>
      </c>
      <c r="IP205" t="s">
        <v>442</v>
      </c>
      <c r="IQ205" t="s">
        <v>443</v>
      </c>
      <c r="IR205" t="s">
        <v>443</v>
      </c>
      <c r="IS205" t="s">
        <v>443</v>
      </c>
      <c r="IT205" t="s">
        <v>443</v>
      </c>
      <c r="IU205">
        <v>0</v>
      </c>
      <c r="IV205">
        <v>100</v>
      </c>
      <c r="IW205">
        <v>100</v>
      </c>
      <c r="IX205">
        <v>1.1</v>
      </c>
      <c r="IY205">
        <v>0.3152</v>
      </c>
      <c r="IZ205">
        <v>1.09748391826392</v>
      </c>
      <c r="JA205">
        <v>0</v>
      </c>
      <c r="JB205">
        <v>0</v>
      </c>
      <c r="JC205">
        <v>0</v>
      </c>
      <c r="JD205">
        <v>0.315191680746845</v>
      </c>
      <c r="JE205">
        <v>0</v>
      </c>
      <c r="JF205">
        <v>0</v>
      </c>
      <c r="JG205">
        <v>0</v>
      </c>
      <c r="JH205">
        <v>5</v>
      </c>
      <c r="JI205">
        <v>2273</v>
      </c>
      <c r="JJ205">
        <v>0</v>
      </c>
      <c r="JK205">
        <v>25</v>
      </c>
      <c r="JL205">
        <v>29356841</v>
      </c>
      <c r="JM205">
        <v>29356841</v>
      </c>
      <c r="JN205">
        <v>2.90039</v>
      </c>
      <c r="JO205">
        <v>2.59644</v>
      </c>
      <c r="JP205">
        <v>1.54785</v>
      </c>
      <c r="JQ205">
        <v>2.32178</v>
      </c>
      <c r="JR205">
        <v>1.64673</v>
      </c>
      <c r="JS205">
        <v>2.33521</v>
      </c>
      <c r="JT205">
        <v>33.1322</v>
      </c>
      <c r="JU205">
        <v>24.1838</v>
      </c>
      <c r="JV205">
        <v>18</v>
      </c>
      <c r="JW205">
        <v>502.316</v>
      </c>
      <c r="JX205">
        <v>406.479</v>
      </c>
      <c r="JY205">
        <v>31.4452</v>
      </c>
      <c r="JZ205">
        <v>40.7812</v>
      </c>
      <c r="KA205">
        <v>30.0012</v>
      </c>
      <c r="KB205">
        <v>40.3656</v>
      </c>
      <c r="KC205">
        <v>40.2541</v>
      </c>
      <c r="KD205">
        <v>58.1079</v>
      </c>
      <c r="KE205">
        <v>0</v>
      </c>
      <c r="KF205">
        <v>100</v>
      </c>
      <c r="KG205">
        <v>31.4434</v>
      </c>
      <c r="KH205">
        <v>1556.52</v>
      </c>
      <c r="KI205">
        <v>34.6858</v>
      </c>
      <c r="KJ205">
        <v>94.8847</v>
      </c>
      <c r="KK205">
        <v>92.1038</v>
      </c>
    </row>
    <row r="206" spans="1:297">
      <c r="A206">
        <v>190</v>
      </c>
      <c r="B206">
        <v>1761410462.1</v>
      </c>
      <c r="C206">
        <v>2281.09999990463</v>
      </c>
      <c r="D206" t="s">
        <v>823</v>
      </c>
      <c r="E206" t="s">
        <v>824</v>
      </c>
      <c r="F206">
        <v>5</v>
      </c>
      <c r="G206" t="s">
        <v>638</v>
      </c>
      <c r="H206" t="s">
        <v>436</v>
      </c>
      <c r="I206">
        <v>1761410453.94615</v>
      </c>
      <c r="J206">
        <f>(K206)/1000</f>
        <v>0</v>
      </c>
      <c r="K206">
        <f>IF(DP206, AN206, AH206)</f>
        <v>0</v>
      </c>
      <c r="L206">
        <f>IF(DP206, AI206, AG206)</f>
        <v>0</v>
      </c>
      <c r="M206">
        <f>DR206 - IF(AU206&gt;1, L206*DL206*100.0/(AW206), 0)</f>
        <v>0</v>
      </c>
      <c r="N206">
        <f>((T206-J206/2)*M206-L206)/(T206+J206/2)</f>
        <v>0</v>
      </c>
      <c r="O206">
        <f>N206*(DY206+DZ206)/1000.0</f>
        <v>0</v>
      </c>
      <c r="P206">
        <f>(DR206 - IF(AU206&gt;1, L206*DL206*100.0/(AW206), 0))*(DY206+DZ206)/1000.0</f>
        <v>0</v>
      </c>
      <c r="Q206">
        <f>2.0/((1/S206-1/R206)+SIGN(S206)*SQRT((1/S206-1/R206)*(1/S206-1/R206) + 4*DM206/((DM206+1)*(DM206+1))*(2*1/S206*1/R206-1/R206*1/R206)))</f>
        <v>0</v>
      </c>
      <c r="R206">
        <f>IF(LEFT(DN206,1)&lt;&gt;"0",IF(LEFT(DN206,1)="1",3.0,DO206),$D$5+$E$5*(EF206*DY206/($K$5*1000))+$F$5*(EF206*DY206/($K$5*1000))*MAX(MIN(DL206,$J$5),$I$5)*MAX(MIN(DL206,$J$5),$I$5)+$G$5*MAX(MIN(DL206,$J$5),$I$5)*(EF206*DY206/($K$5*1000))+$H$5*(EF206*DY206/($K$5*1000))*(EF206*DY206/($K$5*1000)))</f>
        <v>0</v>
      </c>
      <c r="S206">
        <f>J206*(1000-(1000*0.61365*exp(17.502*W206/(240.97+W206))/(DY206+DZ206)+DT206)/2)/(1000*0.61365*exp(17.502*W206/(240.97+W206))/(DY206+DZ206)-DT206)</f>
        <v>0</v>
      </c>
      <c r="T206">
        <f>1/((DM206+1)/(Q206/1.6)+1/(R206/1.37)) + DM206/((DM206+1)/(Q206/1.6) + DM206/(R206/1.37))</f>
        <v>0</v>
      </c>
      <c r="U206">
        <f>(DH206*DK206)</f>
        <v>0</v>
      </c>
      <c r="V206">
        <f>(EA206+(U206+2*0.95*5.67E-8*(((EA206+$B$7)+273)^4-(EA206+273)^4)-44100*J206)/(1.84*29.3*R206+8*0.95*5.67E-8*(EA206+273)^3))</f>
        <v>0</v>
      </c>
      <c r="W206">
        <f>($C$7*EB206+$D$7*EC206+$E$7*V206)</f>
        <v>0</v>
      </c>
      <c r="X206">
        <f>0.61365*exp(17.502*W206/(240.97+W206))</f>
        <v>0</v>
      </c>
      <c r="Y206">
        <f>(Z206/AA206*100)</f>
        <v>0</v>
      </c>
      <c r="Z206">
        <f>DT206*(DY206+DZ206)/1000</f>
        <v>0</v>
      </c>
      <c r="AA206">
        <f>0.61365*exp(17.502*EA206/(240.97+EA206))</f>
        <v>0</v>
      </c>
      <c r="AB206">
        <f>(X206-DT206*(DY206+DZ206)/1000)</f>
        <v>0</v>
      </c>
      <c r="AC206">
        <f>(-J206*44100)</f>
        <v>0</v>
      </c>
      <c r="AD206">
        <f>2*29.3*R206*0.92*(EA206-W206)</f>
        <v>0</v>
      </c>
      <c r="AE206">
        <f>2*0.95*5.67E-8*(((EA206+$B$7)+273)^4-(W206+273)^4)</f>
        <v>0</v>
      </c>
      <c r="AF206">
        <f>U206+AE206+AC206+AD206</f>
        <v>0</v>
      </c>
      <c r="AG206">
        <f>DX206*AU206*(DS206-DR206*(1000-AU206*DU206)/(1000-AU206*DT206))/(100*DL206)</f>
        <v>0</v>
      </c>
      <c r="AH206">
        <f>1000*DX206*AU206*(DT206-DU206)/(100*DL206*(1000-AU206*DT206))</f>
        <v>0</v>
      </c>
      <c r="AI206">
        <f>(AJ206 - AK206 - DY206*1E3/(8.314*(EA206+273.15)) * AM206/DX206 * AL206) * DX206/(100*DL206) * (1000 - DU206)/1000</f>
        <v>0</v>
      </c>
      <c r="AJ206">
        <v>1584.33711757711</v>
      </c>
      <c r="AK206">
        <v>1540.26793939394</v>
      </c>
      <c r="AL206">
        <v>3.52639282825481</v>
      </c>
      <c r="AM206">
        <v>64.8317152788884</v>
      </c>
      <c r="AN206">
        <f>(AP206 - AO206 + DY206*1E3/(8.314*(EA206+273.15)) * AR206/DX206 * AQ206) * DX206/(100*DL206) * 1000/(1000 - AP206)</f>
        <v>0</v>
      </c>
      <c r="AO206">
        <v>25.4329998803736</v>
      </c>
      <c r="AP206">
        <v>33.2880115151515</v>
      </c>
      <c r="AQ206">
        <v>-0.00302226021895641</v>
      </c>
      <c r="AR206">
        <v>110.920641210874</v>
      </c>
      <c r="AS206">
        <v>0</v>
      </c>
      <c r="AT206">
        <v>0</v>
      </c>
      <c r="AU206">
        <f>IF(AS206*$H$13&gt;=AW206,1.0,(AW206/(AW206-AS206*$H$13)))</f>
        <v>0</v>
      </c>
      <c r="AV206">
        <f>(AU206-1)*100</f>
        <v>0</v>
      </c>
      <c r="AW206">
        <f>MAX(0,($B$13+$C$13*EF206)/(1+$D$13*EF206)*DY206/(EA206+273)*$E$13)</f>
        <v>0</v>
      </c>
      <c r="AX206" t="s">
        <v>437</v>
      </c>
      <c r="AY206" t="s">
        <v>437</v>
      </c>
      <c r="AZ206">
        <v>0</v>
      </c>
      <c r="BA206">
        <v>0</v>
      </c>
      <c r="BB206">
        <f>1-AZ206/BA206</f>
        <v>0</v>
      </c>
      <c r="BC206">
        <v>0</v>
      </c>
      <c r="BD206" t="s">
        <v>437</v>
      </c>
      <c r="BE206" t="s">
        <v>437</v>
      </c>
      <c r="BF206">
        <v>0</v>
      </c>
      <c r="BG206">
        <v>0</v>
      </c>
      <c r="BH206">
        <f>1-BF206/BG206</f>
        <v>0</v>
      </c>
      <c r="BI206">
        <v>0.5</v>
      </c>
      <c r="BJ206">
        <f>DI206</f>
        <v>0</v>
      </c>
      <c r="BK206">
        <f>L206</f>
        <v>0</v>
      </c>
      <c r="BL206">
        <f>BH206*BI206*BJ206</f>
        <v>0</v>
      </c>
      <c r="BM206">
        <f>(BK206-BC206)/BJ206</f>
        <v>0</v>
      </c>
      <c r="BN206">
        <f>(BA206-BG206)/BG206</f>
        <v>0</v>
      </c>
      <c r="BO206">
        <f>AZ206/(BB206+AZ206/BG206)</f>
        <v>0</v>
      </c>
      <c r="BP206" t="s">
        <v>437</v>
      </c>
      <c r="BQ206">
        <v>0</v>
      </c>
      <c r="BR206">
        <f>IF(BQ206&lt;&gt;0, BQ206, BO206)</f>
        <v>0</v>
      </c>
      <c r="BS206">
        <f>1-BR206/BG206</f>
        <v>0</v>
      </c>
      <c r="BT206">
        <f>(BG206-BF206)/(BG206-BR206)</f>
        <v>0</v>
      </c>
      <c r="BU206">
        <f>(BA206-BG206)/(BA206-BR206)</f>
        <v>0</v>
      </c>
      <c r="BV206">
        <f>(BG206-BF206)/(BG206-AZ206)</f>
        <v>0</v>
      </c>
      <c r="BW206">
        <f>(BA206-BG206)/(BA206-AZ206)</f>
        <v>0</v>
      </c>
      <c r="BX206">
        <f>(BT206*BR206/BF206)</f>
        <v>0</v>
      </c>
      <c r="BY206">
        <f>(1-BX206)</f>
        <v>0</v>
      </c>
      <c r="DH206">
        <f>$B$11*EG206+$C$11*EH206+$F$11*ES206*(1-EV206)</f>
        <v>0</v>
      </c>
      <c r="DI206">
        <f>DH206*DJ206</f>
        <v>0</v>
      </c>
      <c r="DJ206">
        <f>($B$11*$D$9+$C$11*$D$9+$F$11*((FF206+EX206)/MAX(FF206+EX206+FG206, 0.1)*$I$9+FG206/MAX(FF206+EX206+FG206, 0.1)*$J$9))/($B$11+$C$11+$F$11)</f>
        <v>0</v>
      </c>
      <c r="DK206">
        <f>($B$11*$K$9+$C$11*$K$9+$F$11*((FF206+EX206)/MAX(FF206+EX206+FG206, 0.1)*$P$9+FG206/MAX(FF206+EX206+FG206, 0.1)*$Q$9))/($B$11+$C$11+$F$11)</f>
        <v>0</v>
      </c>
      <c r="DL206">
        <v>6</v>
      </c>
      <c r="DM206">
        <v>0.5</v>
      </c>
      <c r="DN206" t="s">
        <v>438</v>
      </c>
      <c r="DO206">
        <v>2</v>
      </c>
      <c r="DP206" t="b">
        <v>1</v>
      </c>
      <c r="DQ206">
        <v>1761410453.94615</v>
      </c>
      <c r="DR206">
        <v>1464.91538461538</v>
      </c>
      <c r="DS206">
        <v>1527.49230769231</v>
      </c>
      <c r="DT206">
        <v>33.3277153846154</v>
      </c>
      <c r="DU206">
        <v>25.4304769230769</v>
      </c>
      <c r="DV206">
        <v>1463.81692307692</v>
      </c>
      <c r="DW206">
        <v>33.0125461538462</v>
      </c>
      <c r="DX206">
        <v>499.987076923077</v>
      </c>
      <c r="DY206">
        <v>90.3118153846154</v>
      </c>
      <c r="DZ206">
        <v>0.0366859461538462</v>
      </c>
      <c r="EA206">
        <v>36.7253461538462</v>
      </c>
      <c r="EB206">
        <v>36.0147230769231</v>
      </c>
      <c r="EC206">
        <v>999.9</v>
      </c>
      <c r="ED206">
        <v>0</v>
      </c>
      <c r="EE206">
        <v>0</v>
      </c>
      <c r="EF206">
        <v>9992.83846153846</v>
      </c>
      <c r="EG206">
        <v>0</v>
      </c>
      <c r="EH206">
        <v>1224.87923076923</v>
      </c>
      <c r="EI206">
        <v>-62.5771846153846</v>
      </c>
      <c r="EJ206">
        <v>1515.41923076923</v>
      </c>
      <c r="EK206">
        <v>1567.35153846154</v>
      </c>
      <c r="EL206">
        <v>7.89725538461538</v>
      </c>
      <c r="EM206">
        <v>1527.49230769231</v>
      </c>
      <c r="EN206">
        <v>25.4304769230769</v>
      </c>
      <c r="EO206">
        <v>3.00988769230769</v>
      </c>
      <c r="EP206">
        <v>2.29667384615385</v>
      </c>
      <c r="EQ206">
        <v>24.0827076923077</v>
      </c>
      <c r="ER206">
        <v>19.6530923076923</v>
      </c>
      <c r="ES206">
        <v>1199.95076923077</v>
      </c>
      <c r="ET206">
        <v>0.966996615384615</v>
      </c>
      <c r="EU206">
        <v>0.0330033538461538</v>
      </c>
      <c r="EV206">
        <v>0</v>
      </c>
      <c r="EW206">
        <v>1410.70153846154</v>
      </c>
      <c r="EX206">
        <v>5.00059</v>
      </c>
      <c r="EY206">
        <v>17323.9</v>
      </c>
      <c r="EZ206">
        <v>10358.2692307692</v>
      </c>
      <c r="FA206">
        <v>50.3410769230769</v>
      </c>
      <c r="FB206">
        <v>51.9709230769231</v>
      </c>
      <c r="FC206">
        <v>50.5</v>
      </c>
      <c r="FD206">
        <v>51.687</v>
      </c>
      <c r="FE206">
        <v>51.5</v>
      </c>
      <c r="FF206">
        <v>1155.51076923077</v>
      </c>
      <c r="FG206">
        <v>39.44</v>
      </c>
      <c r="FH206">
        <v>0</v>
      </c>
      <c r="FI206">
        <v>1761410422.3</v>
      </c>
      <c r="FJ206">
        <v>0</v>
      </c>
      <c r="FK206">
        <v>1410.6652</v>
      </c>
      <c r="FL206">
        <v>-2.87307692366731</v>
      </c>
      <c r="FM206">
        <v>-33.5846153337895</v>
      </c>
      <c r="FN206">
        <v>17324.112</v>
      </c>
      <c r="FO206">
        <v>15</v>
      </c>
      <c r="FP206">
        <v>0</v>
      </c>
      <c r="FQ206" t="s">
        <v>439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-62.29371</v>
      </c>
      <c r="GD206">
        <v>-5.7588</v>
      </c>
      <c r="GE206">
        <v>0.763707459633596</v>
      </c>
      <c r="GF206">
        <v>0</v>
      </c>
      <c r="GG206">
        <v>1410.83411764706</v>
      </c>
      <c r="GH206">
        <v>-2.99556913430512</v>
      </c>
      <c r="GI206">
        <v>0.343238192436999</v>
      </c>
      <c r="GJ206">
        <v>-1</v>
      </c>
      <c r="GK206">
        <v>7.912156</v>
      </c>
      <c r="GL206">
        <v>-0.381230075187969</v>
      </c>
      <c r="GM206">
        <v>0.0366713466346683</v>
      </c>
      <c r="GN206">
        <v>0</v>
      </c>
      <c r="GO206">
        <v>0</v>
      </c>
      <c r="GP206">
        <v>2</v>
      </c>
      <c r="GQ206" t="s">
        <v>473</v>
      </c>
      <c r="GR206">
        <v>3.1303</v>
      </c>
      <c r="GS206">
        <v>2.71458</v>
      </c>
      <c r="GT206">
        <v>0.207388</v>
      </c>
      <c r="GU206">
        <v>0.2124</v>
      </c>
      <c r="GV206">
        <v>0.126618</v>
      </c>
      <c r="GW206">
        <v>0.104901</v>
      </c>
      <c r="GX206">
        <v>29182.9</v>
      </c>
      <c r="GY206">
        <v>30842.1</v>
      </c>
      <c r="GZ206">
        <v>33389.9</v>
      </c>
      <c r="HA206">
        <v>35537.4</v>
      </c>
      <c r="HB206">
        <v>41418.9</v>
      </c>
      <c r="HC206">
        <v>45768.8</v>
      </c>
      <c r="HD206">
        <v>52267.3</v>
      </c>
      <c r="HE206">
        <v>56876.4</v>
      </c>
      <c r="HF206">
        <v>1.80955</v>
      </c>
      <c r="HG206">
        <v>1.67195</v>
      </c>
      <c r="HH206">
        <v>-0.00923127</v>
      </c>
      <c r="HI206">
        <v>0</v>
      </c>
      <c r="HJ206">
        <v>36.1616</v>
      </c>
      <c r="HK206">
        <v>999.9</v>
      </c>
      <c r="HL206">
        <v>58.754</v>
      </c>
      <c r="HM206">
        <v>28.933</v>
      </c>
      <c r="HN206">
        <v>26.0614</v>
      </c>
      <c r="HO206">
        <v>55.7491</v>
      </c>
      <c r="HP206">
        <v>43.3013</v>
      </c>
      <c r="HQ206">
        <v>1</v>
      </c>
      <c r="HR206">
        <v>1.13472</v>
      </c>
      <c r="HS206">
        <v>3.88891</v>
      </c>
      <c r="HT206">
        <v>20.0919</v>
      </c>
      <c r="HU206">
        <v>5.19168</v>
      </c>
      <c r="HV206">
        <v>12.0099</v>
      </c>
      <c r="HW206">
        <v>4.97295</v>
      </c>
      <c r="HX206">
        <v>3.295</v>
      </c>
      <c r="HY206">
        <v>9999</v>
      </c>
      <c r="HZ206">
        <v>9999</v>
      </c>
      <c r="IA206">
        <v>999.9</v>
      </c>
      <c r="IB206">
        <v>9999</v>
      </c>
      <c r="IC206">
        <v>1.86323</v>
      </c>
      <c r="ID206">
        <v>1.86813</v>
      </c>
      <c r="IE206">
        <v>1.86783</v>
      </c>
      <c r="IF206">
        <v>1.86905</v>
      </c>
      <c r="IG206">
        <v>1.86981</v>
      </c>
      <c r="IH206">
        <v>1.86589</v>
      </c>
      <c r="II206">
        <v>1.867</v>
      </c>
      <c r="IJ206">
        <v>1.86838</v>
      </c>
      <c r="IK206">
        <v>5</v>
      </c>
      <c r="IL206">
        <v>0</v>
      </c>
      <c r="IM206">
        <v>0</v>
      </c>
      <c r="IN206">
        <v>0</v>
      </c>
      <c r="IO206" t="s">
        <v>441</v>
      </c>
      <c r="IP206" t="s">
        <v>442</v>
      </c>
      <c r="IQ206" t="s">
        <v>443</v>
      </c>
      <c r="IR206" t="s">
        <v>443</v>
      </c>
      <c r="IS206" t="s">
        <v>443</v>
      </c>
      <c r="IT206" t="s">
        <v>443</v>
      </c>
      <c r="IU206">
        <v>0</v>
      </c>
      <c r="IV206">
        <v>100</v>
      </c>
      <c r="IW206">
        <v>100</v>
      </c>
      <c r="IX206">
        <v>1.1</v>
      </c>
      <c r="IY206">
        <v>0.3152</v>
      </c>
      <c r="IZ206">
        <v>1.09748391826392</v>
      </c>
      <c r="JA206">
        <v>0</v>
      </c>
      <c r="JB206">
        <v>0</v>
      </c>
      <c r="JC206">
        <v>0</v>
      </c>
      <c r="JD206">
        <v>0.315191680746845</v>
      </c>
      <c r="JE206">
        <v>0</v>
      </c>
      <c r="JF206">
        <v>0</v>
      </c>
      <c r="JG206">
        <v>0</v>
      </c>
      <c r="JH206">
        <v>5</v>
      </c>
      <c r="JI206">
        <v>2273</v>
      </c>
      <c r="JJ206">
        <v>0</v>
      </c>
      <c r="JK206">
        <v>25</v>
      </c>
      <c r="JL206">
        <v>29356841</v>
      </c>
      <c r="JM206">
        <v>29356841</v>
      </c>
      <c r="JN206">
        <v>2.9248</v>
      </c>
      <c r="JO206">
        <v>2.59399</v>
      </c>
      <c r="JP206">
        <v>1.54785</v>
      </c>
      <c r="JQ206">
        <v>2.32178</v>
      </c>
      <c r="JR206">
        <v>1.64673</v>
      </c>
      <c r="JS206">
        <v>2.38647</v>
      </c>
      <c r="JT206">
        <v>33.1322</v>
      </c>
      <c r="JU206">
        <v>24.1838</v>
      </c>
      <c r="JV206">
        <v>18</v>
      </c>
      <c r="JW206">
        <v>502.541</v>
      </c>
      <c r="JX206">
        <v>406.342</v>
      </c>
      <c r="JY206">
        <v>31.4325</v>
      </c>
      <c r="JZ206">
        <v>40.7931</v>
      </c>
      <c r="KA206">
        <v>30.0012</v>
      </c>
      <c r="KB206">
        <v>40.3773</v>
      </c>
      <c r="KC206">
        <v>40.2669</v>
      </c>
      <c r="KD206">
        <v>58.6416</v>
      </c>
      <c r="KE206">
        <v>0</v>
      </c>
      <c r="KF206">
        <v>100</v>
      </c>
      <c r="KG206">
        <v>31.4247</v>
      </c>
      <c r="KH206">
        <v>1576.78</v>
      </c>
      <c r="KI206">
        <v>34.6858</v>
      </c>
      <c r="KJ206">
        <v>94.8836</v>
      </c>
      <c r="KK206">
        <v>92.1025</v>
      </c>
    </row>
    <row r="207" spans="1:297">
      <c r="A207">
        <v>191</v>
      </c>
      <c r="B207">
        <v>1761410467.1</v>
      </c>
      <c r="C207">
        <v>2286.09999990463</v>
      </c>
      <c r="D207" t="s">
        <v>825</v>
      </c>
      <c r="E207" t="s">
        <v>826</v>
      </c>
      <c r="F207">
        <v>5</v>
      </c>
      <c r="G207" t="s">
        <v>638</v>
      </c>
      <c r="H207" t="s">
        <v>436</v>
      </c>
      <c r="I207">
        <v>1761410458.94615</v>
      </c>
      <c r="J207">
        <f>(K207)/1000</f>
        <v>0</v>
      </c>
      <c r="K207">
        <f>IF(DP207, AN207, AH207)</f>
        <v>0</v>
      </c>
      <c r="L207">
        <f>IF(DP207, AI207, AG207)</f>
        <v>0</v>
      </c>
      <c r="M207">
        <f>DR207 - IF(AU207&gt;1, L207*DL207*100.0/(AW207), 0)</f>
        <v>0</v>
      </c>
      <c r="N207">
        <f>((T207-J207/2)*M207-L207)/(T207+J207/2)</f>
        <v>0</v>
      </c>
      <c r="O207">
        <f>N207*(DY207+DZ207)/1000.0</f>
        <v>0</v>
      </c>
      <c r="P207">
        <f>(DR207 - IF(AU207&gt;1, L207*DL207*100.0/(AW207), 0))*(DY207+DZ207)/1000.0</f>
        <v>0</v>
      </c>
      <c r="Q207">
        <f>2.0/((1/S207-1/R207)+SIGN(S207)*SQRT((1/S207-1/R207)*(1/S207-1/R207) + 4*DM207/((DM207+1)*(DM207+1))*(2*1/S207*1/R207-1/R207*1/R207)))</f>
        <v>0</v>
      </c>
      <c r="R207">
        <f>IF(LEFT(DN207,1)&lt;&gt;"0",IF(LEFT(DN207,1)="1",3.0,DO207),$D$5+$E$5*(EF207*DY207/($K$5*1000))+$F$5*(EF207*DY207/($K$5*1000))*MAX(MIN(DL207,$J$5),$I$5)*MAX(MIN(DL207,$J$5),$I$5)+$G$5*MAX(MIN(DL207,$J$5),$I$5)*(EF207*DY207/($K$5*1000))+$H$5*(EF207*DY207/($K$5*1000))*(EF207*DY207/($K$5*1000)))</f>
        <v>0</v>
      </c>
      <c r="S207">
        <f>J207*(1000-(1000*0.61365*exp(17.502*W207/(240.97+W207))/(DY207+DZ207)+DT207)/2)/(1000*0.61365*exp(17.502*W207/(240.97+W207))/(DY207+DZ207)-DT207)</f>
        <v>0</v>
      </c>
      <c r="T207">
        <f>1/((DM207+1)/(Q207/1.6)+1/(R207/1.37)) + DM207/((DM207+1)/(Q207/1.6) + DM207/(R207/1.37))</f>
        <v>0</v>
      </c>
      <c r="U207">
        <f>(DH207*DK207)</f>
        <v>0</v>
      </c>
      <c r="V207">
        <f>(EA207+(U207+2*0.95*5.67E-8*(((EA207+$B$7)+273)^4-(EA207+273)^4)-44100*J207)/(1.84*29.3*R207+8*0.95*5.67E-8*(EA207+273)^3))</f>
        <v>0</v>
      </c>
      <c r="W207">
        <f>($C$7*EB207+$D$7*EC207+$E$7*V207)</f>
        <v>0</v>
      </c>
      <c r="X207">
        <f>0.61365*exp(17.502*W207/(240.97+W207))</f>
        <v>0</v>
      </c>
      <c r="Y207">
        <f>(Z207/AA207*100)</f>
        <v>0</v>
      </c>
      <c r="Z207">
        <f>DT207*(DY207+DZ207)/1000</f>
        <v>0</v>
      </c>
      <c r="AA207">
        <f>0.61365*exp(17.502*EA207/(240.97+EA207))</f>
        <v>0</v>
      </c>
      <c r="AB207">
        <f>(X207-DT207*(DY207+DZ207)/1000)</f>
        <v>0</v>
      </c>
      <c r="AC207">
        <f>(-J207*44100)</f>
        <v>0</v>
      </c>
      <c r="AD207">
        <f>2*29.3*R207*0.92*(EA207-W207)</f>
        <v>0</v>
      </c>
      <c r="AE207">
        <f>2*0.95*5.67E-8*(((EA207+$B$7)+273)^4-(W207+273)^4)</f>
        <v>0</v>
      </c>
      <c r="AF207">
        <f>U207+AE207+AC207+AD207</f>
        <v>0</v>
      </c>
      <c r="AG207">
        <f>DX207*AU207*(DS207-DR207*(1000-AU207*DU207)/(1000-AU207*DT207))/(100*DL207)</f>
        <v>0</v>
      </c>
      <c r="AH207">
        <f>1000*DX207*AU207*(DT207-DU207)/(100*DL207*(1000-AU207*DT207))</f>
        <v>0</v>
      </c>
      <c r="AI207">
        <f>(AJ207 - AK207 - DY207*1E3/(8.314*(EA207+273.15)) * AM207/DX207 * AL207) * DX207/(100*DL207) * (1000 - DU207)/1000</f>
        <v>0</v>
      </c>
      <c r="AJ207">
        <v>1600.61504226236</v>
      </c>
      <c r="AK207">
        <v>1557.07454545455</v>
      </c>
      <c r="AL207">
        <v>3.34062796981317</v>
      </c>
      <c r="AM207">
        <v>64.8317152788884</v>
      </c>
      <c r="AN207">
        <f>(AP207 - AO207 + DY207*1E3/(8.314*(EA207+273.15)) * AR207/DX207 * AQ207) * DX207/(100*DL207) * 1000/(1000 - AP207)</f>
        <v>0</v>
      </c>
      <c r="AO207">
        <v>25.434219980816</v>
      </c>
      <c r="AP207">
        <v>33.2586933333333</v>
      </c>
      <c r="AQ207">
        <v>-0.00578240449756386</v>
      </c>
      <c r="AR207">
        <v>110.920641210874</v>
      </c>
      <c r="AS207">
        <v>0</v>
      </c>
      <c r="AT207">
        <v>0</v>
      </c>
      <c r="AU207">
        <f>IF(AS207*$H$13&gt;=AW207,1.0,(AW207/(AW207-AS207*$H$13)))</f>
        <v>0</v>
      </c>
      <c r="AV207">
        <f>(AU207-1)*100</f>
        <v>0</v>
      </c>
      <c r="AW207">
        <f>MAX(0,($B$13+$C$13*EF207)/(1+$D$13*EF207)*DY207/(EA207+273)*$E$13)</f>
        <v>0</v>
      </c>
      <c r="AX207" t="s">
        <v>437</v>
      </c>
      <c r="AY207" t="s">
        <v>437</v>
      </c>
      <c r="AZ207">
        <v>0</v>
      </c>
      <c r="BA207">
        <v>0</v>
      </c>
      <c r="BB207">
        <f>1-AZ207/BA207</f>
        <v>0</v>
      </c>
      <c r="BC207">
        <v>0</v>
      </c>
      <c r="BD207" t="s">
        <v>437</v>
      </c>
      <c r="BE207" t="s">
        <v>437</v>
      </c>
      <c r="BF207">
        <v>0</v>
      </c>
      <c r="BG207">
        <v>0</v>
      </c>
      <c r="BH207">
        <f>1-BF207/BG207</f>
        <v>0</v>
      </c>
      <c r="BI207">
        <v>0.5</v>
      </c>
      <c r="BJ207">
        <f>DI207</f>
        <v>0</v>
      </c>
      <c r="BK207">
        <f>L207</f>
        <v>0</v>
      </c>
      <c r="BL207">
        <f>BH207*BI207*BJ207</f>
        <v>0</v>
      </c>
      <c r="BM207">
        <f>(BK207-BC207)/BJ207</f>
        <v>0</v>
      </c>
      <c r="BN207">
        <f>(BA207-BG207)/BG207</f>
        <v>0</v>
      </c>
      <c r="BO207">
        <f>AZ207/(BB207+AZ207/BG207)</f>
        <v>0</v>
      </c>
      <c r="BP207" t="s">
        <v>437</v>
      </c>
      <c r="BQ207">
        <v>0</v>
      </c>
      <c r="BR207">
        <f>IF(BQ207&lt;&gt;0, BQ207, BO207)</f>
        <v>0</v>
      </c>
      <c r="BS207">
        <f>1-BR207/BG207</f>
        <v>0</v>
      </c>
      <c r="BT207">
        <f>(BG207-BF207)/(BG207-BR207)</f>
        <v>0</v>
      </c>
      <c r="BU207">
        <f>(BA207-BG207)/(BA207-BR207)</f>
        <v>0</v>
      </c>
      <c r="BV207">
        <f>(BG207-BF207)/(BG207-AZ207)</f>
        <v>0</v>
      </c>
      <c r="BW207">
        <f>(BA207-BG207)/(BA207-AZ207)</f>
        <v>0</v>
      </c>
      <c r="BX207">
        <f>(BT207*BR207/BF207)</f>
        <v>0</v>
      </c>
      <c r="BY207">
        <f>(1-BX207)</f>
        <v>0</v>
      </c>
      <c r="DH207">
        <f>$B$11*EG207+$C$11*EH207+$F$11*ES207*(1-EV207)</f>
        <v>0</v>
      </c>
      <c r="DI207">
        <f>DH207*DJ207</f>
        <v>0</v>
      </c>
      <c r="DJ207">
        <f>($B$11*$D$9+$C$11*$D$9+$F$11*((FF207+EX207)/MAX(FF207+EX207+FG207, 0.1)*$I$9+FG207/MAX(FF207+EX207+FG207, 0.1)*$J$9))/($B$11+$C$11+$F$11)</f>
        <v>0</v>
      </c>
      <c r="DK207">
        <f>($B$11*$K$9+$C$11*$K$9+$F$11*((FF207+EX207)/MAX(FF207+EX207+FG207, 0.1)*$P$9+FG207/MAX(FF207+EX207+FG207, 0.1)*$Q$9))/($B$11+$C$11+$F$11)</f>
        <v>0</v>
      </c>
      <c r="DL207">
        <v>6</v>
      </c>
      <c r="DM207">
        <v>0.5</v>
      </c>
      <c r="DN207" t="s">
        <v>438</v>
      </c>
      <c r="DO207">
        <v>2</v>
      </c>
      <c r="DP207" t="b">
        <v>1</v>
      </c>
      <c r="DQ207">
        <v>1761410458.94615</v>
      </c>
      <c r="DR207">
        <v>1481.62692307692</v>
      </c>
      <c r="DS207">
        <v>1544.13461538462</v>
      </c>
      <c r="DT207">
        <v>33.2990461538462</v>
      </c>
      <c r="DU207">
        <v>25.4323076923077</v>
      </c>
      <c r="DV207">
        <v>1480.52692307692</v>
      </c>
      <c r="DW207">
        <v>32.9838615384615</v>
      </c>
      <c r="DX207">
        <v>500.026230769231</v>
      </c>
      <c r="DY207">
        <v>90.3126076923077</v>
      </c>
      <c r="DZ207">
        <v>0.0365357076923077</v>
      </c>
      <c r="EA207">
        <v>36.7200384615385</v>
      </c>
      <c r="EB207">
        <v>36.0151461538461</v>
      </c>
      <c r="EC207">
        <v>999.9</v>
      </c>
      <c r="ED207">
        <v>0</v>
      </c>
      <c r="EE207">
        <v>0</v>
      </c>
      <c r="EF207">
        <v>9999.81153846154</v>
      </c>
      <c r="EG207">
        <v>0</v>
      </c>
      <c r="EH207">
        <v>1224.85384615385</v>
      </c>
      <c r="EI207">
        <v>-62.5091461538461</v>
      </c>
      <c r="EJ207">
        <v>1532.66076923077</v>
      </c>
      <c r="EK207">
        <v>1584.43076923077</v>
      </c>
      <c r="EL207">
        <v>7.86674923076923</v>
      </c>
      <c r="EM207">
        <v>1544.13461538462</v>
      </c>
      <c r="EN207">
        <v>25.4323076923077</v>
      </c>
      <c r="EO207">
        <v>3.00732461538462</v>
      </c>
      <c r="EP207">
        <v>2.29685846153846</v>
      </c>
      <c r="EQ207">
        <v>24.0685153846154</v>
      </c>
      <c r="ER207">
        <v>19.6543846153846</v>
      </c>
      <c r="ES207">
        <v>1199.96923076923</v>
      </c>
      <c r="ET207">
        <v>0.966997384615385</v>
      </c>
      <c r="EU207">
        <v>0.0330026769230769</v>
      </c>
      <c r="EV207">
        <v>0</v>
      </c>
      <c r="EW207">
        <v>1410.51076923077</v>
      </c>
      <c r="EX207">
        <v>5.00059</v>
      </c>
      <c r="EY207">
        <v>17321.5769230769</v>
      </c>
      <c r="EZ207">
        <v>10358.4230769231</v>
      </c>
      <c r="FA207">
        <v>50.3556153846154</v>
      </c>
      <c r="FB207">
        <v>51.9854615384615</v>
      </c>
      <c r="FC207">
        <v>50.5</v>
      </c>
      <c r="FD207">
        <v>51.6966923076923</v>
      </c>
      <c r="FE207">
        <v>51.5</v>
      </c>
      <c r="FF207">
        <v>1155.52923076923</v>
      </c>
      <c r="FG207">
        <v>39.44</v>
      </c>
      <c r="FH207">
        <v>0</v>
      </c>
      <c r="FI207">
        <v>1761410427.1</v>
      </c>
      <c r="FJ207">
        <v>0</v>
      </c>
      <c r="FK207">
        <v>1410.438</v>
      </c>
      <c r="FL207">
        <v>-2.88846153475653</v>
      </c>
      <c r="FM207">
        <v>-31.215384674122</v>
      </c>
      <c r="FN207">
        <v>17321.528</v>
      </c>
      <c r="FO207">
        <v>15</v>
      </c>
      <c r="FP207">
        <v>0</v>
      </c>
      <c r="FQ207" t="s">
        <v>439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-62.511719047619</v>
      </c>
      <c r="GD207">
        <v>-1.02909350649344</v>
      </c>
      <c r="GE207">
        <v>0.567614690419518</v>
      </c>
      <c r="GF207">
        <v>0</v>
      </c>
      <c r="GG207">
        <v>1410.63794117647</v>
      </c>
      <c r="GH207">
        <v>-2.30389609854536</v>
      </c>
      <c r="GI207">
        <v>0.288941062703562</v>
      </c>
      <c r="GJ207">
        <v>-1</v>
      </c>
      <c r="GK207">
        <v>7.88447190476191</v>
      </c>
      <c r="GL207">
        <v>-0.368911948051946</v>
      </c>
      <c r="GM207">
        <v>0.0372667723338285</v>
      </c>
      <c r="GN207">
        <v>0</v>
      </c>
      <c r="GO207">
        <v>0</v>
      </c>
      <c r="GP207">
        <v>2</v>
      </c>
      <c r="GQ207" t="s">
        <v>473</v>
      </c>
      <c r="GR207">
        <v>3.13023</v>
      </c>
      <c r="GS207">
        <v>2.71437</v>
      </c>
      <c r="GT207">
        <v>0.208761</v>
      </c>
      <c r="GU207">
        <v>0.213828</v>
      </c>
      <c r="GV207">
        <v>0.126534</v>
      </c>
      <c r="GW207">
        <v>0.104903</v>
      </c>
      <c r="GX207">
        <v>29131.4</v>
      </c>
      <c r="GY207">
        <v>30784.8</v>
      </c>
      <c r="GZ207">
        <v>33389.1</v>
      </c>
      <c r="HA207">
        <v>35536.3</v>
      </c>
      <c r="HB207">
        <v>41422.1</v>
      </c>
      <c r="HC207">
        <v>45767.6</v>
      </c>
      <c r="HD207">
        <v>52266.1</v>
      </c>
      <c r="HE207">
        <v>56874.9</v>
      </c>
      <c r="HF207">
        <v>1.80923</v>
      </c>
      <c r="HG207">
        <v>1.6721</v>
      </c>
      <c r="HH207">
        <v>-0.00914186</v>
      </c>
      <c r="HI207">
        <v>0</v>
      </c>
      <c r="HJ207">
        <v>36.1582</v>
      </c>
      <c r="HK207">
        <v>999.9</v>
      </c>
      <c r="HL207">
        <v>58.754</v>
      </c>
      <c r="HM207">
        <v>28.933</v>
      </c>
      <c r="HN207">
        <v>26.0618</v>
      </c>
      <c r="HO207">
        <v>55.3391</v>
      </c>
      <c r="HP207">
        <v>43.3413</v>
      </c>
      <c r="HQ207">
        <v>1</v>
      </c>
      <c r="HR207">
        <v>1.13598</v>
      </c>
      <c r="HS207">
        <v>3.89555</v>
      </c>
      <c r="HT207">
        <v>20.0916</v>
      </c>
      <c r="HU207">
        <v>5.19108</v>
      </c>
      <c r="HV207">
        <v>12.0099</v>
      </c>
      <c r="HW207">
        <v>4.97255</v>
      </c>
      <c r="HX207">
        <v>3.29495</v>
      </c>
      <c r="HY207">
        <v>9999</v>
      </c>
      <c r="HZ207">
        <v>9999</v>
      </c>
      <c r="IA207">
        <v>999.9</v>
      </c>
      <c r="IB207">
        <v>9999</v>
      </c>
      <c r="IC207">
        <v>1.86324</v>
      </c>
      <c r="ID207">
        <v>1.86812</v>
      </c>
      <c r="IE207">
        <v>1.86783</v>
      </c>
      <c r="IF207">
        <v>1.86905</v>
      </c>
      <c r="IG207">
        <v>1.86981</v>
      </c>
      <c r="IH207">
        <v>1.86588</v>
      </c>
      <c r="II207">
        <v>1.86702</v>
      </c>
      <c r="IJ207">
        <v>1.86839</v>
      </c>
      <c r="IK207">
        <v>5</v>
      </c>
      <c r="IL207">
        <v>0</v>
      </c>
      <c r="IM207">
        <v>0</v>
      </c>
      <c r="IN207">
        <v>0</v>
      </c>
      <c r="IO207" t="s">
        <v>441</v>
      </c>
      <c r="IP207" t="s">
        <v>442</v>
      </c>
      <c r="IQ207" t="s">
        <v>443</v>
      </c>
      <c r="IR207" t="s">
        <v>443</v>
      </c>
      <c r="IS207" t="s">
        <v>443</v>
      </c>
      <c r="IT207" t="s">
        <v>443</v>
      </c>
      <c r="IU207">
        <v>0</v>
      </c>
      <c r="IV207">
        <v>100</v>
      </c>
      <c r="IW207">
        <v>100</v>
      </c>
      <c r="IX207">
        <v>1.1</v>
      </c>
      <c r="IY207">
        <v>0.3152</v>
      </c>
      <c r="IZ207">
        <v>1.09748391826392</v>
      </c>
      <c r="JA207">
        <v>0</v>
      </c>
      <c r="JB207">
        <v>0</v>
      </c>
      <c r="JC207">
        <v>0</v>
      </c>
      <c r="JD207">
        <v>0.315191680746845</v>
      </c>
      <c r="JE207">
        <v>0</v>
      </c>
      <c r="JF207">
        <v>0</v>
      </c>
      <c r="JG207">
        <v>0</v>
      </c>
      <c r="JH207">
        <v>5</v>
      </c>
      <c r="JI207">
        <v>2273</v>
      </c>
      <c r="JJ207">
        <v>0</v>
      </c>
      <c r="JK207">
        <v>25</v>
      </c>
      <c r="JL207">
        <v>29356841.1</v>
      </c>
      <c r="JM207">
        <v>29356841.1</v>
      </c>
      <c r="JN207">
        <v>2.95166</v>
      </c>
      <c r="JO207">
        <v>2.58789</v>
      </c>
      <c r="JP207">
        <v>1.54785</v>
      </c>
      <c r="JQ207">
        <v>2.32178</v>
      </c>
      <c r="JR207">
        <v>1.64673</v>
      </c>
      <c r="JS207">
        <v>2.36816</v>
      </c>
      <c r="JT207">
        <v>33.1322</v>
      </c>
      <c r="JU207">
        <v>24.1926</v>
      </c>
      <c r="JV207">
        <v>18</v>
      </c>
      <c r="JW207">
        <v>502.407</v>
      </c>
      <c r="JX207">
        <v>406.514</v>
      </c>
      <c r="JY207">
        <v>31.4144</v>
      </c>
      <c r="JZ207">
        <v>40.8057</v>
      </c>
      <c r="KA207">
        <v>30.0012</v>
      </c>
      <c r="KB207">
        <v>40.3907</v>
      </c>
      <c r="KC207">
        <v>40.2816</v>
      </c>
      <c r="KD207">
        <v>59.1074</v>
      </c>
      <c r="KE207">
        <v>0</v>
      </c>
      <c r="KF207">
        <v>100</v>
      </c>
      <c r="KG207">
        <v>31.4103</v>
      </c>
      <c r="KH207">
        <v>1590.37</v>
      </c>
      <c r="KI207">
        <v>34.6858</v>
      </c>
      <c r="KJ207">
        <v>94.8815</v>
      </c>
      <c r="KK207">
        <v>92.0999</v>
      </c>
    </row>
    <row r="208" spans="1:297">
      <c r="A208">
        <v>192</v>
      </c>
      <c r="B208">
        <v>1761410472.1</v>
      </c>
      <c r="C208">
        <v>2291.09999990463</v>
      </c>
      <c r="D208" t="s">
        <v>827</v>
      </c>
      <c r="E208" t="s">
        <v>828</v>
      </c>
      <c r="F208">
        <v>5</v>
      </c>
      <c r="G208" t="s">
        <v>638</v>
      </c>
      <c r="H208" t="s">
        <v>436</v>
      </c>
      <c r="I208">
        <v>1761410463.94615</v>
      </c>
      <c r="J208">
        <f>(K208)/1000</f>
        <v>0</v>
      </c>
      <c r="K208">
        <f>IF(DP208, AN208, AH208)</f>
        <v>0</v>
      </c>
      <c r="L208">
        <f>IF(DP208, AI208, AG208)</f>
        <v>0</v>
      </c>
      <c r="M208">
        <f>DR208 - IF(AU208&gt;1, L208*DL208*100.0/(AW208), 0)</f>
        <v>0</v>
      </c>
      <c r="N208">
        <f>((T208-J208/2)*M208-L208)/(T208+J208/2)</f>
        <v>0</v>
      </c>
      <c r="O208">
        <f>N208*(DY208+DZ208)/1000.0</f>
        <v>0</v>
      </c>
      <c r="P208">
        <f>(DR208 - IF(AU208&gt;1, L208*DL208*100.0/(AW208), 0))*(DY208+DZ208)/1000.0</f>
        <v>0</v>
      </c>
      <c r="Q208">
        <f>2.0/((1/S208-1/R208)+SIGN(S208)*SQRT((1/S208-1/R208)*(1/S208-1/R208) + 4*DM208/((DM208+1)*(DM208+1))*(2*1/S208*1/R208-1/R208*1/R208)))</f>
        <v>0</v>
      </c>
      <c r="R208">
        <f>IF(LEFT(DN208,1)&lt;&gt;"0",IF(LEFT(DN208,1)="1",3.0,DO208),$D$5+$E$5*(EF208*DY208/($K$5*1000))+$F$5*(EF208*DY208/($K$5*1000))*MAX(MIN(DL208,$J$5),$I$5)*MAX(MIN(DL208,$J$5),$I$5)+$G$5*MAX(MIN(DL208,$J$5),$I$5)*(EF208*DY208/($K$5*1000))+$H$5*(EF208*DY208/($K$5*1000))*(EF208*DY208/($K$5*1000)))</f>
        <v>0</v>
      </c>
      <c r="S208">
        <f>J208*(1000-(1000*0.61365*exp(17.502*W208/(240.97+W208))/(DY208+DZ208)+DT208)/2)/(1000*0.61365*exp(17.502*W208/(240.97+W208))/(DY208+DZ208)-DT208)</f>
        <v>0</v>
      </c>
      <c r="T208">
        <f>1/((DM208+1)/(Q208/1.6)+1/(R208/1.37)) + DM208/((DM208+1)/(Q208/1.6) + DM208/(R208/1.37))</f>
        <v>0</v>
      </c>
      <c r="U208">
        <f>(DH208*DK208)</f>
        <v>0</v>
      </c>
      <c r="V208">
        <f>(EA208+(U208+2*0.95*5.67E-8*(((EA208+$B$7)+273)^4-(EA208+273)^4)-44100*J208)/(1.84*29.3*R208+8*0.95*5.67E-8*(EA208+273)^3))</f>
        <v>0</v>
      </c>
      <c r="W208">
        <f>($C$7*EB208+$D$7*EC208+$E$7*V208)</f>
        <v>0</v>
      </c>
      <c r="X208">
        <f>0.61365*exp(17.502*W208/(240.97+W208))</f>
        <v>0</v>
      </c>
      <c r="Y208">
        <f>(Z208/AA208*100)</f>
        <v>0</v>
      </c>
      <c r="Z208">
        <f>DT208*(DY208+DZ208)/1000</f>
        <v>0</v>
      </c>
      <c r="AA208">
        <f>0.61365*exp(17.502*EA208/(240.97+EA208))</f>
        <v>0</v>
      </c>
      <c r="AB208">
        <f>(X208-DT208*(DY208+DZ208)/1000)</f>
        <v>0</v>
      </c>
      <c r="AC208">
        <f>(-J208*44100)</f>
        <v>0</v>
      </c>
      <c r="AD208">
        <f>2*29.3*R208*0.92*(EA208-W208)</f>
        <v>0</v>
      </c>
      <c r="AE208">
        <f>2*0.95*5.67E-8*(((EA208+$B$7)+273)^4-(W208+273)^4)</f>
        <v>0</v>
      </c>
      <c r="AF208">
        <f>U208+AE208+AC208+AD208</f>
        <v>0</v>
      </c>
      <c r="AG208">
        <f>DX208*AU208*(DS208-DR208*(1000-AU208*DU208)/(1000-AU208*DT208))/(100*DL208)</f>
        <v>0</v>
      </c>
      <c r="AH208">
        <f>1000*DX208*AU208*(DT208-DU208)/(100*DL208*(1000-AU208*DT208))</f>
        <v>0</v>
      </c>
      <c r="AI208">
        <f>(AJ208 - AK208 - DY208*1E3/(8.314*(EA208+273.15)) * AM208/DX208 * AL208) * DX208/(100*DL208) * (1000 - DU208)/1000</f>
        <v>0</v>
      </c>
      <c r="AJ208">
        <v>1618.53851712623</v>
      </c>
      <c r="AK208">
        <v>1574.50424242424</v>
      </c>
      <c r="AL208">
        <v>3.48900353149398</v>
      </c>
      <c r="AM208">
        <v>64.8317152788884</v>
      </c>
      <c r="AN208">
        <f>(AP208 - AO208 + DY208*1E3/(8.314*(EA208+273.15)) * AR208/DX208 * AQ208) * DX208/(100*DL208) * 1000/(1000 - AP208)</f>
        <v>0</v>
      </c>
      <c r="AO208">
        <v>25.4359790803899</v>
      </c>
      <c r="AP208">
        <v>33.2212145454545</v>
      </c>
      <c r="AQ208">
        <v>-0.00804254389815687</v>
      </c>
      <c r="AR208">
        <v>110.920641210874</v>
      </c>
      <c r="AS208">
        <v>0</v>
      </c>
      <c r="AT208">
        <v>0</v>
      </c>
      <c r="AU208">
        <f>IF(AS208*$H$13&gt;=AW208,1.0,(AW208/(AW208-AS208*$H$13)))</f>
        <v>0</v>
      </c>
      <c r="AV208">
        <f>(AU208-1)*100</f>
        <v>0</v>
      </c>
      <c r="AW208">
        <f>MAX(0,($B$13+$C$13*EF208)/(1+$D$13*EF208)*DY208/(EA208+273)*$E$13)</f>
        <v>0</v>
      </c>
      <c r="AX208" t="s">
        <v>437</v>
      </c>
      <c r="AY208" t="s">
        <v>437</v>
      </c>
      <c r="AZ208">
        <v>0</v>
      </c>
      <c r="BA208">
        <v>0</v>
      </c>
      <c r="BB208">
        <f>1-AZ208/BA208</f>
        <v>0</v>
      </c>
      <c r="BC208">
        <v>0</v>
      </c>
      <c r="BD208" t="s">
        <v>437</v>
      </c>
      <c r="BE208" t="s">
        <v>437</v>
      </c>
      <c r="BF208">
        <v>0</v>
      </c>
      <c r="BG208">
        <v>0</v>
      </c>
      <c r="BH208">
        <f>1-BF208/BG208</f>
        <v>0</v>
      </c>
      <c r="BI208">
        <v>0.5</v>
      </c>
      <c r="BJ208">
        <f>DI208</f>
        <v>0</v>
      </c>
      <c r="BK208">
        <f>L208</f>
        <v>0</v>
      </c>
      <c r="BL208">
        <f>BH208*BI208*BJ208</f>
        <v>0</v>
      </c>
      <c r="BM208">
        <f>(BK208-BC208)/BJ208</f>
        <v>0</v>
      </c>
      <c r="BN208">
        <f>(BA208-BG208)/BG208</f>
        <v>0</v>
      </c>
      <c r="BO208">
        <f>AZ208/(BB208+AZ208/BG208)</f>
        <v>0</v>
      </c>
      <c r="BP208" t="s">
        <v>437</v>
      </c>
      <c r="BQ208">
        <v>0</v>
      </c>
      <c r="BR208">
        <f>IF(BQ208&lt;&gt;0, BQ208, BO208)</f>
        <v>0</v>
      </c>
      <c r="BS208">
        <f>1-BR208/BG208</f>
        <v>0</v>
      </c>
      <c r="BT208">
        <f>(BG208-BF208)/(BG208-BR208)</f>
        <v>0</v>
      </c>
      <c r="BU208">
        <f>(BA208-BG208)/(BA208-BR208)</f>
        <v>0</v>
      </c>
      <c r="BV208">
        <f>(BG208-BF208)/(BG208-AZ208)</f>
        <v>0</v>
      </c>
      <c r="BW208">
        <f>(BA208-BG208)/(BA208-AZ208)</f>
        <v>0</v>
      </c>
      <c r="BX208">
        <f>(BT208*BR208/BF208)</f>
        <v>0</v>
      </c>
      <c r="BY208">
        <f>(1-BX208)</f>
        <v>0</v>
      </c>
      <c r="DH208">
        <f>$B$11*EG208+$C$11*EH208+$F$11*ES208*(1-EV208)</f>
        <v>0</v>
      </c>
      <c r="DI208">
        <f>DH208*DJ208</f>
        <v>0</v>
      </c>
      <c r="DJ208">
        <f>($B$11*$D$9+$C$11*$D$9+$F$11*((FF208+EX208)/MAX(FF208+EX208+FG208, 0.1)*$I$9+FG208/MAX(FF208+EX208+FG208, 0.1)*$J$9))/($B$11+$C$11+$F$11)</f>
        <v>0</v>
      </c>
      <c r="DK208">
        <f>($B$11*$K$9+$C$11*$K$9+$F$11*((FF208+EX208)/MAX(FF208+EX208+FG208, 0.1)*$P$9+FG208/MAX(FF208+EX208+FG208, 0.1)*$Q$9))/($B$11+$C$11+$F$11)</f>
        <v>0</v>
      </c>
      <c r="DL208">
        <v>6</v>
      </c>
      <c r="DM208">
        <v>0.5</v>
      </c>
      <c r="DN208" t="s">
        <v>438</v>
      </c>
      <c r="DO208">
        <v>2</v>
      </c>
      <c r="DP208" t="b">
        <v>1</v>
      </c>
      <c r="DQ208">
        <v>1761410463.94615</v>
      </c>
      <c r="DR208">
        <v>1498.28076923077</v>
      </c>
      <c r="DS208">
        <v>1561.18615384615</v>
      </c>
      <c r="DT208">
        <v>33.2688</v>
      </c>
      <c r="DU208">
        <v>25.4340230769231</v>
      </c>
      <c r="DV208">
        <v>1497.18153846154</v>
      </c>
      <c r="DW208">
        <v>32.9536076923077</v>
      </c>
      <c r="DX208">
        <v>500.038538461538</v>
      </c>
      <c r="DY208">
        <v>90.3124230769231</v>
      </c>
      <c r="DZ208">
        <v>0.0365774538461539</v>
      </c>
      <c r="EA208">
        <v>36.7154615384615</v>
      </c>
      <c r="EB208">
        <v>36.0163307692308</v>
      </c>
      <c r="EC208">
        <v>999.9</v>
      </c>
      <c r="ED208">
        <v>0</v>
      </c>
      <c r="EE208">
        <v>0</v>
      </c>
      <c r="EF208">
        <v>9995.91692307692</v>
      </c>
      <c r="EG208">
        <v>0</v>
      </c>
      <c r="EH208">
        <v>1224.84769230769</v>
      </c>
      <c r="EI208">
        <v>-62.9066538461538</v>
      </c>
      <c r="EJ208">
        <v>1549.84076923077</v>
      </c>
      <c r="EK208">
        <v>1601.92923076923</v>
      </c>
      <c r="EL208">
        <v>7.83478153846154</v>
      </c>
      <c r="EM208">
        <v>1561.18615384615</v>
      </c>
      <c r="EN208">
        <v>25.4340230769231</v>
      </c>
      <c r="EO208">
        <v>3.00458769230769</v>
      </c>
      <c r="EP208">
        <v>2.29700846153846</v>
      </c>
      <c r="EQ208">
        <v>24.0533461538462</v>
      </c>
      <c r="ER208">
        <v>19.6554461538462</v>
      </c>
      <c r="ES208">
        <v>1199.94153846154</v>
      </c>
      <c r="ET208">
        <v>0.966996692307692</v>
      </c>
      <c r="EU208">
        <v>0.0330033461538461</v>
      </c>
      <c r="EV208">
        <v>0</v>
      </c>
      <c r="EW208">
        <v>1410.22692307692</v>
      </c>
      <c r="EX208">
        <v>5.00059</v>
      </c>
      <c r="EY208">
        <v>17318.5846153846</v>
      </c>
      <c r="EZ208">
        <v>10358.1923076923</v>
      </c>
      <c r="FA208">
        <v>50.3749230769231</v>
      </c>
      <c r="FB208">
        <v>52</v>
      </c>
      <c r="FC208">
        <v>50.5</v>
      </c>
      <c r="FD208">
        <v>51.7063846153846</v>
      </c>
      <c r="FE208">
        <v>51.5143076923077</v>
      </c>
      <c r="FF208">
        <v>1155.50153846154</v>
      </c>
      <c r="FG208">
        <v>39.44</v>
      </c>
      <c r="FH208">
        <v>0</v>
      </c>
      <c r="FI208">
        <v>1761410431.9</v>
      </c>
      <c r="FJ208">
        <v>0</v>
      </c>
      <c r="FK208">
        <v>1410.1868</v>
      </c>
      <c r="FL208">
        <v>-3.5192307540725</v>
      </c>
      <c r="FM208">
        <v>-22.8538461114604</v>
      </c>
      <c r="FN208">
        <v>17319.292</v>
      </c>
      <c r="FO208">
        <v>15</v>
      </c>
      <c r="FP208">
        <v>0</v>
      </c>
      <c r="FQ208" t="s">
        <v>439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-62.67873</v>
      </c>
      <c r="GD208">
        <v>-3.50670676691733</v>
      </c>
      <c r="GE208">
        <v>0.656336796241076</v>
      </c>
      <c r="GF208">
        <v>0</v>
      </c>
      <c r="GG208">
        <v>1410.35382352941</v>
      </c>
      <c r="GH208">
        <v>-3.34927425181217</v>
      </c>
      <c r="GI208">
        <v>0.378192409059048</v>
      </c>
      <c r="GJ208">
        <v>-1</v>
      </c>
      <c r="GK208">
        <v>7.8496005</v>
      </c>
      <c r="GL208">
        <v>-0.377172180451142</v>
      </c>
      <c r="GM208">
        <v>0.0363191719997854</v>
      </c>
      <c r="GN208">
        <v>0</v>
      </c>
      <c r="GO208">
        <v>0</v>
      </c>
      <c r="GP208">
        <v>2</v>
      </c>
      <c r="GQ208" t="s">
        <v>473</v>
      </c>
      <c r="GR208">
        <v>3.13017</v>
      </c>
      <c r="GS208">
        <v>2.71473</v>
      </c>
      <c r="GT208">
        <v>0.21018</v>
      </c>
      <c r="GU208">
        <v>0.215136</v>
      </c>
      <c r="GV208">
        <v>0.126435</v>
      </c>
      <c r="GW208">
        <v>0.104909</v>
      </c>
      <c r="GX208">
        <v>29078.3</v>
      </c>
      <c r="GY208">
        <v>30732.3</v>
      </c>
      <c r="GZ208">
        <v>33388.5</v>
      </c>
      <c r="HA208">
        <v>35535.2</v>
      </c>
      <c r="HB208">
        <v>41426.5</v>
      </c>
      <c r="HC208">
        <v>45766.6</v>
      </c>
      <c r="HD208">
        <v>52265.6</v>
      </c>
      <c r="HE208">
        <v>56873.7</v>
      </c>
      <c r="HF208">
        <v>1.80945</v>
      </c>
      <c r="HG208">
        <v>1.67178</v>
      </c>
      <c r="HH208">
        <v>-0.00855327</v>
      </c>
      <c r="HI208">
        <v>0</v>
      </c>
      <c r="HJ208">
        <v>36.1552</v>
      </c>
      <c r="HK208">
        <v>999.9</v>
      </c>
      <c r="HL208">
        <v>58.754</v>
      </c>
      <c r="HM208">
        <v>28.933</v>
      </c>
      <c r="HN208">
        <v>26.0614</v>
      </c>
      <c r="HO208">
        <v>55.7691</v>
      </c>
      <c r="HP208">
        <v>43.2372</v>
      </c>
      <c r="HQ208">
        <v>1</v>
      </c>
      <c r="HR208">
        <v>1.13722</v>
      </c>
      <c r="HS208">
        <v>3.89922</v>
      </c>
      <c r="HT208">
        <v>20.0917</v>
      </c>
      <c r="HU208">
        <v>5.19168</v>
      </c>
      <c r="HV208">
        <v>12.0099</v>
      </c>
      <c r="HW208">
        <v>4.97295</v>
      </c>
      <c r="HX208">
        <v>3.29492</v>
      </c>
      <c r="HY208">
        <v>9999</v>
      </c>
      <c r="HZ208">
        <v>9999</v>
      </c>
      <c r="IA208">
        <v>999.9</v>
      </c>
      <c r="IB208">
        <v>9999</v>
      </c>
      <c r="IC208">
        <v>1.86324</v>
      </c>
      <c r="ID208">
        <v>1.8681</v>
      </c>
      <c r="IE208">
        <v>1.86783</v>
      </c>
      <c r="IF208">
        <v>1.86905</v>
      </c>
      <c r="IG208">
        <v>1.86982</v>
      </c>
      <c r="IH208">
        <v>1.86589</v>
      </c>
      <c r="II208">
        <v>1.86701</v>
      </c>
      <c r="IJ208">
        <v>1.8684</v>
      </c>
      <c r="IK208">
        <v>5</v>
      </c>
      <c r="IL208">
        <v>0</v>
      </c>
      <c r="IM208">
        <v>0</v>
      </c>
      <c r="IN208">
        <v>0</v>
      </c>
      <c r="IO208" t="s">
        <v>441</v>
      </c>
      <c r="IP208" t="s">
        <v>442</v>
      </c>
      <c r="IQ208" t="s">
        <v>443</v>
      </c>
      <c r="IR208" t="s">
        <v>443</v>
      </c>
      <c r="IS208" t="s">
        <v>443</v>
      </c>
      <c r="IT208" t="s">
        <v>443</v>
      </c>
      <c r="IU208">
        <v>0</v>
      </c>
      <c r="IV208">
        <v>100</v>
      </c>
      <c r="IW208">
        <v>100</v>
      </c>
      <c r="IX208">
        <v>1.09</v>
      </c>
      <c r="IY208">
        <v>0.3152</v>
      </c>
      <c r="IZ208">
        <v>1.09748391826392</v>
      </c>
      <c r="JA208">
        <v>0</v>
      </c>
      <c r="JB208">
        <v>0</v>
      </c>
      <c r="JC208">
        <v>0</v>
      </c>
      <c r="JD208">
        <v>0.315191680746845</v>
      </c>
      <c r="JE208">
        <v>0</v>
      </c>
      <c r="JF208">
        <v>0</v>
      </c>
      <c r="JG208">
        <v>0</v>
      </c>
      <c r="JH208">
        <v>5</v>
      </c>
      <c r="JI208">
        <v>2273</v>
      </c>
      <c r="JJ208">
        <v>0</v>
      </c>
      <c r="JK208">
        <v>25</v>
      </c>
      <c r="JL208">
        <v>29356841.2</v>
      </c>
      <c r="JM208">
        <v>29356841.2</v>
      </c>
      <c r="JN208">
        <v>2.97607</v>
      </c>
      <c r="JO208">
        <v>2.60132</v>
      </c>
      <c r="JP208">
        <v>1.54785</v>
      </c>
      <c r="JQ208">
        <v>2.32178</v>
      </c>
      <c r="JR208">
        <v>1.64673</v>
      </c>
      <c r="JS208">
        <v>2.24487</v>
      </c>
      <c r="JT208">
        <v>33.1322</v>
      </c>
      <c r="JU208">
        <v>24.1838</v>
      </c>
      <c r="JV208">
        <v>18</v>
      </c>
      <c r="JW208">
        <v>502.662</v>
      </c>
      <c r="JX208">
        <v>406.386</v>
      </c>
      <c r="JY208">
        <v>31.3989</v>
      </c>
      <c r="JZ208">
        <v>40.8179</v>
      </c>
      <c r="KA208">
        <v>30.0012</v>
      </c>
      <c r="KB208">
        <v>40.4044</v>
      </c>
      <c r="KC208">
        <v>40.2934</v>
      </c>
      <c r="KD208">
        <v>59.5761</v>
      </c>
      <c r="KE208">
        <v>0</v>
      </c>
      <c r="KF208">
        <v>100</v>
      </c>
      <c r="KG208">
        <v>31.3958</v>
      </c>
      <c r="KH208">
        <v>1603.86</v>
      </c>
      <c r="KI208">
        <v>34.6858</v>
      </c>
      <c r="KJ208">
        <v>94.8803</v>
      </c>
      <c r="KK208">
        <v>92.0976</v>
      </c>
    </row>
    <row r="209" spans="1:297">
      <c r="A209">
        <v>193</v>
      </c>
      <c r="B209">
        <v>1761411290</v>
      </c>
      <c r="C209">
        <v>3109</v>
      </c>
      <c r="D209" t="s">
        <v>829</v>
      </c>
      <c r="E209" t="s">
        <v>830</v>
      </c>
      <c r="F209">
        <v>5</v>
      </c>
      <c r="G209" t="s">
        <v>831</v>
      </c>
      <c r="H209" t="s">
        <v>436</v>
      </c>
      <c r="I209">
        <v>1761411281.5</v>
      </c>
      <c r="J209">
        <f>(K209)/1000</f>
        <v>0</v>
      </c>
      <c r="K209">
        <f>IF(DP209, AN209, AH209)</f>
        <v>0</v>
      </c>
      <c r="L209">
        <f>IF(DP209, AI209, AG209)</f>
        <v>0</v>
      </c>
      <c r="M209">
        <f>DR209 - IF(AU209&gt;1, L209*DL209*100.0/(AW209), 0)</f>
        <v>0</v>
      </c>
      <c r="N209">
        <f>((T209-J209/2)*M209-L209)/(T209+J209/2)</f>
        <v>0</v>
      </c>
      <c r="O209">
        <f>N209*(DY209+DZ209)/1000.0</f>
        <v>0</v>
      </c>
      <c r="P209">
        <f>(DR209 - IF(AU209&gt;1, L209*DL209*100.0/(AW209), 0))*(DY209+DZ209)/1000.0</f>
        <v>0</v>
      </c>
      <c r="Q209">
        <f>2.0/((1/S209-1/R209)+SIGN(S209)*SQRT((1/S209-1/R209)*(1/S209-1/R209) + 4*DM209/((DM209+1)*(DM209+1))*(2*1/S209*1/R209-1/R209*1/R209)))</f>
        <v>0</v>
      </c>
      <c r="R209">
        <f>IF(LEFT(DN209,1)&lt;&gt;"0",IF(LEFT(DN209,1)="1",3.0,DO209),$D$5+$E$5*(EF209*DY209/($K$5*1000))+$F$5*(EF209*DY209/($K$5*1000))*MAX(MIN(DL209,$J$5),$I$5)*MAX(MIN(DL209,$J$5),$I$5)+$G$5*MAX(MIN(DL209,$J$5),$I$5)*(EF209*DY209/($K$5*1000))+$H$5*(EF209*DY209/($K$5*1000))*(EF209*DY209/($K$5*1000)))</f>
        <v>0</v>
      </c>
      <c r="S209">
        <f>J209*(1000-(1000*0.61365*exp(17.502*W209/(240.97+W209))/(DY209+DZ209)+DT209)/2)/(1000*0.61365*exp(17.502*W209/(240.97+W209))/(DY209+DZ209)-DT209)</f>
        <v>0</v>
      </c>
      <c r="T209">
        <f>1/((DM209+1)/(Q209/1.6)+1/(R209/1.37)) + DM209/((DM209+1)/(Q209/1.6) + DM209/(R209/1.37))</f>
        <v>0</v>
      </c>
      <c r="U209">
        <f>(DH209*DK209)</f>
        <v>0</v>
      </c>
      <c r="V209">
        <f>(EA209+(U209+2*0.95*5.67E-8*(((EA209+$B$7)+273)^4-(EA209+273)^4)-44100*J209)/(1.84*29.3*R209+8*0.95*5.67E-8*(EA209+273)^3))</f>
        <v>0</v>
      </c>
      <c r="W209">
        <f>($C$7*EB209+$D$7*EC209+$E$7*V209)</f>
        <v>0</v>
      </c>
      <c r="X209">
        <f>0.61365*exp(17.502*W209/(240.97+W209))</f>
        <v>0</v>
      </c>
      <c r="Y209">
        <f>(Z209/AA209*100)</f>
        <v>0</v>
      </c>
      <c r="Z209">
        <f>DT209*(DY209+DZ209)/1000</f>
        <v>0</v>
      </c>
      <c r="AA209">
        <f>0.61365*exp(17.502*EA209/(240.97+EA209))</f>
        <v>0</v>
      </c>
      <c r="AB209">
        <f>(X209-DT209*(DY209+DZ209)/1000)</f>
        <v>0</v>
      </c>
      <c r="AC209">
        <f>(-J209*44100)</f>
        <v>0</v>
      </c>
      <c r="AD209">
        <f>2*29.3*R209*0.92*(EA209-W209)</f>
        <v>0</v>
      </c>
      <c r="AE209">
        <f>2*0.95*5.67E-8*(((EA209+$B$7)+273)^4-(W209+273)^4)</f>
        <v>0</v>
      </c>
      <c r="AF209">
        <f>U209+AE209+AC209+AD209</f>
        <v>0</v>
      </c>
      <c r="AG209">
        <f>DX209*AU209*(DS209-DR209*(1000-AU209*DU209)/(1000-AU209*DT209))/(100*DL209)</f>
        <v>0</v>
      </c>
      <c r="AH209">
        <f>1000*DX209*AU209*(DT209-DU209)/(100*DL209*(1000-AU209*DT209))</f>
        <v>0</v>
      </c>
      <c r="AI209">
        <f>(AJ209 - AK209 - DY209*1E3/(8.314*(EA209+273.15)) * AM209/DX209 * AL209) * DX209/(100*DL209) * (1000 - DU209)/1000</f>
        <v>0</v>
      </c>
      <c r="AJ209">
        <v>430.791241530634</v>
      </c>
      <c r="AK209">
        <v>419.727442424242</v>
      </c>
      <c r="AL209">
        <v>0.000701063020004492</v>
      </c>
      <c r="AM209">
        <v>65.0541557379444</v>
      </c>
      <c r="AN209">
        <f>(AP209 - AO209 + DY209*1E3/(8.314*(EA209+273.15)) * AR209/DX209 * AQ209) * DX209/(100*DL209) * 1000/(1000 - AP209)</f>
        <v>0</v>
      </c>
      <c r="AO209">
        <v>25.0179285932897</v>
      </c>
      <c r="AP209">
        <v>33.3533466666666</v>
      </c>
      <c r="AQ209">
        <v>-3.23047804191053e-06</v>
      </c>
      <c r="AR209">
        <v>110.692381959749</v>
      </c>
      <c r="AS209">
        <v>0</v>
      </c>
      <c r="AT209">
        <v>0</v>
      </c>
      <c r="AU209">
        <f>IF(AS209*$H$13&gt;=AW209,1.0,(AW209/(AW209-AS209*$H$13)))</f>
        <v>0</v>
      </c>
      <c r="AV209">
        <f>(AU209-1)*100</f>
        <v>0</v>
      </c>
      <c r="AW209">
        <f>MAX(0,($B$13+$C$13*EF209)/(1+$D$13*EF209)*DY209/(EA209+273)*$E$13)</f>
        <v>0</v>
      </c>
      <c r="AX209" t="s">
        <v>437</v>
      </c>
      <c r="AY209" t="s">
        <v>437</v>
      </c>
      <c r="AZ209">
        <v>0</v>
      </c>
      <c r="BA209">
        <v>0</v>
      </c>
      <c r="BB209">
        <f>1-AZ209/BA209</f>
        <v>0</v>
      </c>
      <c r="BC209">
        <v>0</v>
      </c>
      <c r="BD209" t="s">
        <v>437</v>
      </c>
      <c r="BE209" t="s">
        <v>437</v>
      </c>
      <c r="BF209">
        <v>0</v>
      </c>
      <c r="BG209">
        <v>0</v>
      </c>
      <c r="BH209">
        <f>1-BF209/BG209</f>
        <v>0</v>
      </c>
      <c r="BI209">
        <v>0.5</v>
      </c>
      <c r="BJ209">
        <f>DI209</f>
        <v>0</v>
      </c>
      <c r="BK209">
        <f>L209</f>
        <v>0</v>
      </c>
      <c r="BL209">
        <f>BH209*BI209*BJ209</f>
        <v>0</v>
      </c>
      <c r="BM209">
        <f>(BK209-BC209)/BJ209</f>
        <v>0</v>
      </c>
      <c r="BN209">
        <f>(BA209-BG209)/BG209</f>
        <v>0</v>
      </c>
      <c r="BO209">
        <f>AZ209/(BB209+AZ209/BG209)</f>
        <v>0</v>
      </c>
      <c r="BP209" t="s">
        <v>437</v>
      </c>
      <c r="BQ209">
        <v>0</v>
      </c>
      <c r="BR209">
        <f>IF(BQ209&lt;&gt;0, BQ209, BO209)</f>
        <v>0</v>
      </c>
      <c r="BS209">
        <f>1-BR209/BG209</f>
        <v>0</v>
      </c>
      <c r="BT209">
        <f>(BG209-BF209)/(BG209-BR209)</f>
        <v>0</v>
      </c>
      <c r="BU209">
        <f>(BA209-BG209)/(BA209-BR209)</f>
        <v>0</v>
      </c>
      <c r="BV209">
        <f>(BG209-BF209)/(BG209-AZ209)</f>
        <v>0</v>
      </c>
      <c r="BW209">
        <f>(BA209-BG209)/(BA209-AZ209)</f>
        <v>0</v>
      </c>
      <c r="BX209">
        <f>(BT209*BR209/BF209)</f>
        <v>0</v>
      </c>
      <c r="BY209">
        <f>(1-BX209)</f>
        <v>0</v>
      </c>
      <c r="DH209">
        <f>$B$11*EG209+$C$11*EH209+$F$11*ES209*(1-EV209)</f>
        <v>0</v>
      </c>
      <c r="DI209">
        <f>DH209*DJ209</f>
        <v>0</v>
      </c>
      <c r="DJ209">
        <f>($B$11*$D$9+$C$11*$D$9+$F$11*((FF209+EX209)/MAX(FF209+EX209+FG209, 0.1)*$I$9+FG209/MAX(FF209+EX209+FG209, 0.1)*$J$9))/($B$11+$C$11+$F$11)</f>
        <v>0</v>
      </c>
      <c r="DK209">
        <f>($B$11*$K$9+$C$11*$K$9+$F$11*((FF209+EX209)/MAX(FF209+EX209+FG209, 0.1)*$P$9+FG209/MAX(FF209+EX209+FG209, 0.1)*$Q$9))/($B$11+$C$11+$F$11)</f>
        <v>0</v>
      </c>
      <c r="DL209">
        <v>6</v>
      </c>
      <c r="DM209">
        <v>0.5</v>
      </c>
      <c r="DN209" t="s">
        <v>438</v>
      </c>
      <c r="DO209">
        <v>2</v>
      </c>
      <c r="DP209" t="b">
        <v>1</v>
      </c>
      <c r="DQ209">
        <v>1761411281.5</v>
      </c>
      <c r="DR209">
        <v>405.7100625</v>
      </c>
      <c r="DS209">
        <v>420.018125</v>
      </c>
      <c r="DT209">
        <v>33.35333125</v>
      </c>
      <c r="DU209">
        <v>25.0218375</v>
      </c>
      <c r="DV209">
        <v>404.6125625</v>
      </c>
      <c r="DW209">
        <v>33.0381375</v>
      </c>
      <c r="DX209">
        <v>500.0080625</v>
      </c>
      <c r="DY209">
        <v>90.31664375</v>
      </c>
      <c r="DZ209">
        <v>0.03768905</v>
      </c>
      <c r="EA209">
        <v>36.80855</v>
      </c>
      <c r="EB209">
        <v>35.98483125</v>
      </c>
      <c r="EC209">
        <v>999.9</v>
      </c>
      <c r="ED209">
        <v>0</v>
      </c>
      <c r="EE209">
        <v>0</v>
      </c>
      <c r="EF209">
        <v>10003.633125</v>
      </c>
      <c r="EG209">
        <v>0</v>
      </c>
      <c r="EH209">
        <v>1237.425625</v>
      </c>
      <c r="EI209">
        <v>-14.30813125</v>
      </c>
      <c r="EJ209">
        <v>419.7088125</v>
      </c>
      <c r="EK209">
        <v>430.797625</v>
      </c>
      <c r="EL209">
        <v>8.331505</v>
      </c>
      <c r="EM209">
        <v>420.018125</v>
      </c>
      <c r="EN209">
        <v>25.0218375</v>
      </c>
      <c r="EO209">
        <v>3.012360625</v>
      </c>
      <c r="EP209">
        <v>2.259888125</v>
      </c>
      <c r="EQ209">
        <v>24.0963875</v>
      </c>
      <c r="ER209">
        <v>19.3933</v>
      </c>
      <c r="ES209">
        <v>1200.015</v>
      </c>
      <c r="ET209">
        <v>0.966999</v>
      </c>
      <c r="EU209">
        <v>0.033000775</v>
      </c>
      <c r="EV209">
        <v>0</v>
      </c>
      <c r="EW209">
        <v>1314.378125</v>
      </c>
      <c r="EX209">
        <v>5.00059</v>
      </c>
      <c r="EY209">
        <v>16248.19375</v>
      </c>
      <c r="EZ209">
        <v>10358.84375</v>
      </c>
      <c r="FA209">
        <v>51.792625</v>
      </c>
      <c r="FB209">
        <v>53.5</v>
      </c>
      <c r="FC209">
        <v>52.003875</v>
      </c>
      <c r="FD209">
        <v>53.0895625</v>
      </c>
      <c r="FE209">
        <v>52.875</v>
      </c>
      <c r="FF209">
        <v>1155.575</v>
      </c>
      <c r="FG209">
        <v>39.44</v>
      </c>
      <c r="FH209">
        <v>0</v>
      </c>
      <c r="FI209">
        <v>1761411250.3</v>
      </c>
      <c r="FJ209">
        <v>0</v>
      </c>
      <c r="FK209">
        <v>1314.3604</v>
      </c>
      <c r="FL209">
        <v>-0.556923089264872</v>
      </c>
      <c r="FM209">
        <v>-9.53846162079334</v>
      </c>
      <c r="FN209">
        <v>16247.744</v>
      </c>
      <c r="FO209">
        <v>15</v>
      </c>
      <c r="FP209">
        <v>0</v>
      </c>
      <c r="FQ209" t="s">
        <v>439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-14.2816809523809</v>
      </c>
      <c r="GD209">
        <v>-0.277472727272757</v>
      </c>
      <c r="GE209">
        <v>0.0583347370093505</v>
      </c>
      <c r="GF209">
        <v>1</v>
      </c>
      <c r="GG209">
        <v>1314.44264705882</v>
      </c>
      <c r="GH209">
        <v>-1.09350649730357</v>
      </c>
      <c r="GI209">
        <v>0.235750476557767</v>
      </c>
      <c r="GJ209">
        <v>-1</v>
      </c>
      <c r="GK209">
        <v>8.32773523809524</v>
      </c>
      <c r="GL209">
        <v>0.0595823376623249</v>
      </c>
      <c r="GM209">
        <v>0.00627120070454176</v>
      </c>
      <c r="GN209">
        <v>1</v>
      </c>
      <c r="GO209">
        <v>2</v>
      </c>
      <c r="GP209">
        <v>2</v>
      </c>
      <c r="GQ209" t="s">
        <v>440</v>
      </c>
      <c r="GR209">
        <v>3.12963</v>
      </c>
      <c r="GS209">
        <v>2.71565</v>
      </c>
      <c r="GT209">
        <v>0.0841624</v>
      </c>
      <c r="GU209">
        <v>0.086737</v>
      </c>
      <c r="GV209">
        <v>0.126276</v>
      </c>
      <c r="GW209">
        <v>0.103237</v>
      </c>
      <c r="GX209">
        <v>33611.5</v>
      </c>
      <c r="GY209">
        <v>35618</v>
      </c>
      <c r="GZ209">
        <v>33280.2</v>
      </c>
      <c r="HA209">
        <v>35388.6</v>
      </c>
      <c r="HB209">
        <v>41326</v>
      </c>
      <c r="HC209">
        <v>45667.1</v>
      </c>
      <c r="HD209">
        <v>52127.5</v>
      </c>
      <c r="HE209">
        <v>56659.6</v>
      </c>
      <c r="HF209">
        <v>1.7883</v>
      </c>
      <c r="HG209">
        <v>1.64807</v>
      </c>
      <c r="HH209">
        <v>-0.0373945</v>
      </c>
      <c r="HI209">
        <v>0</v>
      </c>
      <c r="HJ209">
        <v>36.5894</v>
      </c>
      <c r="HK209">
        <v>999.9</v>
      </c>
      <c r="HL209">
        <v>57.716</v>
      </c>
      <c r="HM209">
        <v>29.144</v>
      </c>
      <c r="HN209">
        <v>25.9167</v>
      </c>
      <c r="HO209">
        <v>55.8092</v>
      </c>
      <c r="HP209">
        <v>43.2212</v>
      </c>
      <c r="HQ209">
        <v>1</v>
      </c>
      <c r="HR209">
        <v>1.30323</v>
      </c>
      <c r="HS209">
        <v>4.13074</v>
      </c>
      <c r="HT209">
        <v>20.0866</v>
      </c>
      <c r="HU209">
        <v>5.19168</v>
      </c>
      <c r="HV209">
        <v>12.0099</v>
      </c>
      <c r="HW209">
        <v>4.9735</v>
      </c>
      <c r="HX209">
        <v>3.295</v>
      </c>
      <c r="HY209">
        <v>9999</v>
      </c>
      <c r="HZ209">
        <v>9999</v>
      </c>
      <c r="IA209">
        <v>999.9</v>
      </c>
      <c r="IB209">
        <v>9999</v>
      </c>
      <c r="IC209">
        <v>1.86324</v>
      </c>
      <c r="ID209">
        <v>1.86813</v>
      </c>
      <c r="IE209">
        <v>1.86783</v>
      </c>
      <c r="IF209">
        <v>1.86905</v>
      </c>
      <c r="IG209">
        <v>1.86982</v>
      </c>
      <c r="IH209">
        <v>1.8659</v>
      </c>
      <c r="II209">
        <v>1.867</v>
      </c>
      <c r="IJ209">
        <v>1.86844</v>
      </c>
      <c r="IK209">
        <v>5</v>
      </c>
      <c r="IL209">
        <v>0</v>
      </c>
      <c r="IM209">
        <v>0</v>
      </c>
      <c r="IN209">
        <v>0</v>
      </c>
      <c r="IO209" t="s">
        <v>441</v>
      </c>
      <c r="IP209" t="s">
        <v>442</v>
      </c>
      <c r="IQ209" t="s">
        <v>443</v>
      </c>
      <c r="IR209" t="s">
        <v>443</v>
      </c>
      <c r="IS209" t="s">
        <v>443</v>
      </c>
      <c r="IT209" t="s">
        <v>443</v>
      </c>
      <c r="IU209">
        <v>0</v>
      </c>
      <c r="IV209">
        <v>100</v>
      </c>
      <c r="IW209">
        <v>100</v>
      </c>
      <c r="IX209">
        <v>1.097</v>
      </c>
      <c r="IY209">
        <v>0.3152</v>
      </c>
      <c r="IZ209">
        <v>1.09748391826392</v>
      </c>
      <c r="JA209">
        <v>0</v>
      </c>
      <c r="JB209">
        <v>0</v>
      </c>
      <c r="JC209">
        <v>0</v>
      </c>
      <c r="JD209">
        <v>0.315191680746845</v>
      </c>
      <c r="JE209">
        <v>0</v>
      </c>
      <c r="JF209">
        <v>0</v>
      </c>
      <c r="JG209">
        <v>0</v>
      </c>
      <c r="JH209">
        <v>5</v>
      </c>
      <c r="JI209">
        <v>2273</v>
      </c>
      <c r="JJ209">
        <v>0</v>
      </c>
      <c r="JK209">
        <v>25</v>
      </c>
      <c r="JL209">
        <v>29356854.8</v>
      </c>
      <c r="JM209">
        <v>29356854.8</v>
      </c>
      <c r="JN209">
        <v>1.00708</v>
      </c>
      <c r="JO209">
        <v>2.61353</v>
      </c>
      <c r="JP209">
        <v>1.54785</v>
      </c>
      <c r="JQ209">
        <v>2.32056</v>
      </c>
      <c r="JR209">
        <v>1.64673</v>
      </c>
      <c r="JS209">
        <v>2.38892</v>
      </c>
      <c r="JT209">
        <v>33.2216</v>
      </c>
      <c r="JU209">
        <v>24.1838</v>
      </c>
      <c r="JV209">
        <v>18</v>
      </c>
      <c r="JW209">
        <v>501.088</v>
      </c>
      <c r="JX209">
        <v>402.663</v>
      </c>
      <c r="JY209">
        <v>31.1765</v>
      </c>
      <c r="JZ209">
        <v>42.6721</v>
      </c>
      <c r="KA209">
        <v>30.0004</v>
      </c>
      <c r="KB209">
        <v>42.3148</v>
      </c>
      <c r="KC209">
        <v>42.1967</v>
      </c>
      <c r="KD209">
        <v>20.152</v>
      </c>
      <c r="KE209">
        <v>0</v>
      </c>
      <c r="KF209">
        <v>100</v>
      </c>
      <c r="KG209">
        <v>31.186</v>
      </c>
      <c r="KH209">
        <v>413.26</v>
      </c>
      <c r="KI209">
        <v>34.6858</v>
      </c>
      <c r="KJ209">
        <v>94.6074</v>
      </c>
      <c r="KK209">
        <v>91.7382</v>
      </c>
    </row>
    <row r="210" spans="1:297">
      <c r="A210">
        <v>194</v>
      </c>
      <c r="B210">
        <v>1761411295</v>
      </c>
      <c r="C210">
        <v>3114</v>
      </c>
      <c r="D210" t="s">
        <v>832</v>
      </c>
      <c r="E210" t="s">
        <v>833</v>
      </c>
      <c r="F210">
        <v>5</v>
      </c>
      <c r="G210" t="s">
        <v>831</v>
      </c>
      <c r="H210" t="s">
        <v>436</v>
      </c>
      <c r="I210">
        <v>1761411286.26667</v>
      </c>
      <c r="J210">
        <f>(K210)/1000</f>
        <v>0</v>
      </c>
      <c r="K210">
        <f>IF(DP210, AN210, AH210)</f>
        <v>0</v>
      </c>
      <c r="L210">
        <f>IF(DP210, AI210, AG210)</f>
        <v>0</v>
      </c>
      <c r="M210">
        <f>DR210 - IF(AU210&gt;1, L210*DL210*100.0/(AW210), 0)</f>
        <v>0</v>
      </c>
      <c r="N210">
        <f>((T210-J210/2)*M210-L210)/(T210+J210/2)</f>
        <v>0</v>
      </c>
      <c r="O210">
        <f>N210*(DY210+DZ210)/1000.0</f>
        <v>0</v>
      </c>
      <c r="P210">
        <f>(DR210 - IF(AU210&gt;1, L210*DL210*100.0/(AW210), 0))*(DY210+DZ210)/1000.0</f>
        <v>0</v>
      </c>
      <c r="Q210">
        <f>2.0/((1/S210-1/R210)+SIGN(S210)*SQRT((1/S210-1/R210)*(1/S210-1/R210) + 4*DM210/((DM210+1)*(DM210+1))*(2*1/S210*1/R210-1/R210*1/R210)))</f>
        <v>0</v>
      </c>
      <c r="R210">
        <f>IF(LEFT(DN210,1)&lt;&gt;"0",IF(LEFT(DN210,1)="1",3.0,DO210),$D$5+$E$5*(EF210*DY210/($K$5*1000))+$F$5*(EF210*DY210/($K$5*1000))*MAX(MIN(DL210,$J$5),$I$5)*MAX(MIN(DL210,$J$5),$I$5)+$G$5*MAX(MIN(DL210,$J$5),$I$5)*(EF210*DY210/($K$5*1000))+$H$5*(EF210*DY210/($K$5*1000))*(EF210*DY210/($K$5*1000)))</f>
        <v>0</v>
      </c>
      <c r="S210">
        <f>J210*(1000-(1000*0.61365*exp(17.502*W210/(240.97+W210))/(DY210+DZ210)+DT210)/2)/(1000*0.61365*exp(17.502*W210/(240.97+W210))/(DY210+DZ210)-DT210)</f>
        <v>0</v>
      </c>
      <c r="T210">
        <f>1/((DM210+1)/(Q210/1.6)+1/(R210/1.37)) + DM210/((DM210+1)/(Q210/1.6) + DM210/(R210/1.37))</f>
        <v>0</v>
      </c>
      <c r="U210">
        <f>(DH210*DK210)</f>
        <v>0</v>
      </c>
      <c r="V210">
        <f>(EA210+(U210+2*0.95*5.67E-8*(((EA210+$B$7)+273)^4-(EA210+273)^4)-44100*J210)/(1.84*29.3*R210+8*0.95*5.67E-8*(EA210+273)^3))</f>
        <v>0</v>
      </c>
      <c r="W210">
        <f>($C$7*EB210+$D$7*EC210+$E$7*V210)</f>
        <v>0</v>
      </c>
      <c r="X210">
        <f>0.61365*exp(17.502*W210/(240.97+W210))</f>
        <v>0</v>
      </c>
      <c r="Y210">
        <f>(Z210/AA210*100)</f>
        <v>0</v>
      </c>
      <c r="Z210">
        <f>DT210*(DY210+DZ210)/1000</f>
        <v>0</v>
      </c>
      <c r="AA210">
        <f>0.61365*exp(17.502*EA210/(240.97+EA210))</f>
        <v>0</v>
      </c>
      <c r="AB210">
        <f>(X210-DT210*(DY210+DZ210)/1000)</f>
        <v>0</v>
      </c>
      <c r="AC210">
        <f>(-J210*44100)</f>
        <v>0</v>
      </c>
      <c r="AD210">
        <f>2*29.3*R210*0.92*(EA210-W210)</f>
        <v>0</v>
      </c>
      <c r="AE210">
        <f>2*0.95*5.67E-8*(((EA210+$B$7)+273)^4-(W210+273)^4)</f>
        <v>0</v>
      </c>
      <c r="AF210">
        <f>U210+AE210+AC210+AD210</f>
        <v>0</v>
      </c>
      <c r="AG210">
        <f>DX210*AU210*(DS210-DR210*(1000-AU210*DU210)/(1000-AU210*DT210))/(100*DL210)</f>
        <v>0</v>
      </c>
      <c r="AH210">
        <f>1000*DX210*AU210*(DT210-DU210)/(100*DL210*(1000-AU210*DT210))</f>
        <v>0</v>
      </c>
      <c r="AI210">
        <f>(AJ210 - AK210 - DY210*1E3/(8.314*(EA210+273.15)) * AM210/DX210 * AL210) * DX210/(100*DL210) * (1000 - DU210)/1000</f>
        <v>0</v>
      </c>
      <c r="AJ210">
        <v>430.422232024941</v>
      </c>
      <c r="AK210">
        <v>419.600993939394</v>
      </c>
      <c r="AL210">
        <v>-0.0315542636886111</v>
      </c>
      <c r="AM210">
        <v>65.0541557379444</v>
      </c>
      <c r="AN210">
        <f>(AP210 - AO210 + DY210*1E3/(8.314*(EA210+273.15)) * AR210/DX210 * AQ210) * DX210/(100*DL210) * 1000/(1000 - AP210)</f>
        <v>0</v>
      </c>
      <c r="AO210">
        <v>25.0129879035517</v>
      </c>
      <c r="AP210">
        <v>33.3601854545455</v>
      </c>
      <c r="AQ210">
        <v>4.49705928709165e-05</v>
      </c>
      <c r="AR210">
        <v>110.692381959749</v>
      </c>
      <c r="AS210">
        <v>0</v>
      </c>
      <c r="AT210">
        <v>0</v>
      </c>
      <c r="AU210">
        <f>IF(AS210*$H$13&gt;=AW210,1.0,(AW210/(AW210-AS210*$H$13)))</f>
        <v>0</v>
      </c>
      <c r="AV210">
        <f>(AU210-1)*100</f>
        <v>0</v>
      </c>
      <c r="AW210">
        <f>MAX(0,($B$13+$C$13*EF210)/(1+$D$13*EF210)*DY210/(EA210+273)*$E$13)</f>
        <v>0</v>
      </c>
      <c r="AX210" t="s">
        <v>437</v>
      </c>
      <c r="AY210" t="s">
        <v>437</v>
      </c>
      <c r="AZ210">
        <v>0</v>
      </c>
      <c r="BA210">
        <v>0</v>
      </c>
      <c r="BB210">
        <f>1-AZ210/BA210</f>
        <v>0</v>
      </c>
      <c r="BC210">
        <v>0</v>
      </c>
      <c r="BD210" t="s">
        <v>437</v>
      </c>
      <c r="BE210" t="s">
        <v>437</v>
      </c>
      <c r="BF210">
        <v>0</v>
      </c>
      <c r="BG210">
        <v>0</v>
      </c>
      <c r="BH210">
        <f>1-BF210/BG210</f>
        <v>0</v>
      </c>
      <c r="BI210">
        <v>0.5</v>
      </c>
      <c r="BJ210">
        <f>DI210</f>
        <v>0</v>
      </c>
      <c r="BK210">
        <f>L210</f>
        <v>0</v>
      </c>
      <c r="BL210">
        <f>BH210*BI210*BJ210</f>
        <v>0</v>
      </c>
      <c r="BM210">
        <f>(BK210-BC210)/BJ210</f>
        <v>0</v>
      </c>
      <c r="BN210">
        <f>(BA210-BG210)/BG210</f>
        <v>0</v>
      </c>
      <c r="BO210">
        <f>AZ210/(BB210+AZ210/BG210)</f>
        <v>0</v>
      </c>
      <c r="BP210" t="s">
        <v>437</v>
      </c>
      <c r="BQ210">
        <v>0</v>
      </c>
      <c r="BR210">
        <f>IF(BQ210&lt;&gt;0, BQ210, BO210)</f>
        <v>0</v>
      </c>
      <c r="BS210">
        <f>1-BR210/BG210</f>
        <v>0</v>
      </c>
      <c r="BT210">
        <f>(BG210-BF210)/(BG210-BR210)</f>
        <v>0</v>
      </c>
      <c r="BU210">
        <f>(BA210-BG210)/(BA210-BR210)</f>
        <v>0</v>
      </c>
      <c r="BV210">
        <f>(BG210-BF210)/(BG210-AZ210)</f>
        <v>0</v>
      </c>
      <c r="BW210">
        <f>(BA210-BG210)/(BA210-AZ210)</f>
        <v>0</v>
      </c>
      <c r="BX210">
        <f>(BT210*BR210/BF210)</f>
        <v>0</v>
      </c>
      <c r="BY210">
        <f>(1-BX210)</f>
        <v>0</v>
      </c>
      <c r="DH210">
        <f>$B$11*EG210+$C$11*EH210+$F$11*ES210*(1-EV210)</f>
        <v>0</v>
      </c>
      <c r="DI210">
        <f>DH210*DJ210</f>
        <v>0</v>
      </c>
      <c r="DJ210">
        <f>($B$11*$D$9+$C$11*$D$9+$F$11*((FF210+EX210)/MAX(FF210+EX210+FG210, 0.1)*$I$9+FG210/MAX(FF210+EX210+FG210, 0.1)*$J$9))/($B$11+$C$11+$F$11)</f>
        <v>0</v>
      </c>
      <c r="DK210">
        <f>($B$11*$K$9+$C$11*$K$9+$F$11*((FF210+EX210)/MAX(FF210+EX210+FG210, 0.1)*$P$9+FG210/MAX(FF210+EX210+FG210, 0.1)*$Q$9))/($B$11+$C$11+$F$11)</f>
        <v>0</v>
      </c>
      <c r="DL210">
        <v>6</v>
      </c>
      <c r="DM210">
        <v>0.5</v>
      </c>
      <c r="DN210" t="s">
        <v>438</v>
      </c>
      <c r="DO210">
        <v>2</v>
      </c>
      <c r="DP210" t="b">
        <v>1</v>
      </c>
      <c r="DQ210">
        <v>1761411286.26667</v>
      </c>
      <c r="DR210">
        <v>405.6942</v>
      </c>
      <c r="DS210">
        <v>419.8056</v>
      </c>
      <c r="DT210">
        <v>33.3550066666667</v>
      </c>
      <c r="DU210">
        <v>25.0184866666667</v>
      </c>
      <c r="DV210">
        <v>404.5966</v>
      </c>
      <c r="DW210">
        <v>33.03982</v>
      </c>
      <c r="DX210">
        <v>499.9946</v>
      </c>
      <c r="DY210">
        <v>90.3159466666667</v>
      </c>
      <c r="DZ210">
        <v>0.0376829466666667</v>
      </c>
      <c r="EA210">
        <v>36.81168</v>
      </c>
      <c r="EB210">
        <v>35.985</v>
      </c>
      <c r="EC210">
        <v>999.9</v>
      </c>
      <c r="ED210">
        <v>0</v>
      </c>
      <c r="EE210">
        <v>0</v>
      </c>
      <c r="EF210">
        <v>10003.4486666667</v>
      </c>
      <c r="EG210">
        <v>0</v>
      </c>
      <c r="EH210">
        <v>1237.40133333333</v>
      </c>
      <c r="EI210">
        <v>-14.1115533333333</v>
      </c>
      <c r="EJ210">
        <v>419.693066666667</v>
      </c>
      <c r="EK210">
        <v>430.578066666667</v>
      </c>
      <c r="EL210">
        <v>8.33653466666667</v>
      </c>
      <c r="EM210">
        <v>419.8056</v>
      </c>
      <c r="EN210">
        <v>25.0184866666667</v>
      </c>
      <c r="EO210">
        <v>3.01248866666667</v>
      </c>
      <c r="EP210">
        <v>2.259568</v>
      </c>
      <c r="EQ210">
        <v>24.0970933333333</v>
      </c>
      <c r="ER210">
        <v>19.39102</v>
      </c>
      <c r="ES210">
        <v>1200.03</v>
      </c>
      <c r="ET210">
        <v>0.966999466666667</v>
      </c>
      <c r="EU210">
        <v>0.0330003</v>
      </c>
      <c r="EV210">
        <v>0</v>
      </c>
      <c r="EW210">
        <v>1314.30733333333</v>
      </c>
      <c r="EX210">
        <v>5.00059</v>
      </c>
      <c r="EY210">
        <v>16247.4066666667</v>
      </c>
      <c r="EZ210">
        <v>10358.98</v>
      </c>
      <c r="FA210">
        <v>51.7996</v>
      </c>
      <c r="FB210">
        <v>53.5</v>
      </c>
      <c r="FC210">
        <v>52.0165333333333</v>
      </c>
      <c r="FD210">
        <v>53.0998</v>
      </c>
      <c r="FE210">
        <v>52.875</v>
      </c>
      <c r="FF210">
        <v>1155.59</v>
      </c>
      <c r="FG210">
        <v>39.44</v>
      </c>
      <c r="FH210">
        <v>0</v>
      </c>
      <c r="FI210">
        <v>1761411255.1</v>
      </c>
      <c r="FJ210">
        <v>0</v>
      </c>
      <c r="FK210">
        <v>1314.268</v>
      </c>
      <c r="FL210">
        <v>-2.31538462704779</v>
      </c>
      <c r="FM210">
        <v>-11.0076923951343</v>
      </c>
      <c r="FN210">
        <v>16246.84</v>
      </c>
      <c r="FO210">
        <v>15</v>
      </c>
      <c r="FP210">
        <v>0</v>
      </c>
      <c r="FQ210" t="s">
        <v>439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-14.172919047619</v>
      </c>
      <c r="GD210">
        <v>2.15777922077923</v>
      </c>
      <c r="GE210">
        <v>0.418839946267747</v>
      </c>
      <c r="GF210">
        <v>0</v>
      </c>
      <c r="GG210">
        <v>1314.29705882353</v>
      </c>
      <c r="GH210">
        <v>-1.00351413491189</v>
      </c>
      <c r="GI210">
        <v>0.239417545818308</v>
      </c>
      <c r="GJ210">
        <v>-1</v>
      </c>
      <c r="GK210">
        <v>8.33454904761905</v>
      </c>
      <c r="GL210">
        <v>0.059604155844168</v>
      </c>
      <c r="GM210">
        <v>0.00630398355143622</v>
      </c>
      <c r="GN210">
        <v>1</v>
      </c>
      <c r="GO210">
        <v>1</v>
      </c>
      <c r="GP210">
        <v>2</v>
      </c>
      <c r="GQ210" t="s">
        <v>446</v>
      </c>
      <c r="GR210">
        <v>3.12967</v>
      </c>
      <c r="GS210">
        <v>2.71574</v>
      </c>
      <c r="GT210">
        <v>0.0841021</v>
      </c>
      <c r="GU210">
        <v>0.086149</v>
      </c>
      <c r="GV210">
        <v>0.126285</v>
      </c>
      <c r="GW210">
        <v>0.103223</v>
      </c>
      <c r="GX210">
        <v>33613.6</v>
      </c>
      <c r="GY210">
        <v>35640.4</v>
      </c>
      <c r="GZ210">
        <v>33280.2</v>
      </c>
      <c r="HA210">
        <v>35388.1</v>
      </c>
      <c r="HB210">
        <v>41325.5</v>
      </c>
      <c r="HC210">
        <v>45667</v>
      </c>
      <c r="HD210">
        <v>52127.3</v>
      </c>
      <c r="HE210">
        <v>56658.8</v>
      </c>
      <c r="HF210">
        <v>1.78815</v>
      </c>
      <c r="HG210">
        <v>1.64783</v>
      </c>
      <c r="HH210">
        <v>-0.0377037</v>
      </c>
      <c r="HI210">
        <v>0</v>
      </c>
      <c r="HJ210">
        <v>36.5894</v>
      </c>
      <c r="HK210">
        <v>999.9</v>
      </c>
      <c r="HL210">
        <v>57.716</v>
      </c>
      <c r="HM210">
        <v>29.144</v>
      </c>
      <c r="HN210">
        <v>25.9165</v>
      </c>
      <c r="HO210">
        <v>55.7292</v>
      </c>
      <c r="HP210">
        <v>42.9046</v>
      </c>
      <c r="HQ210">
        <v>1</v>
      </c>
      <c r="HR210">
        <v>1.30345</v>
      </c>
      <c r="HS210">
        <v>4.13741</v>
      </c>
      <c r="HT210">
        <v>20.086</v>
      </c>
      <c r="HU210">
        <v>5.19138</v>
      </c>
      <c r="HV210">
        <v>12.0099</v>
      </c>
      <c r="HW210">
        <v>4.9733</v>
      </c>
      <c r="HX210">
        <v>3.29495</v>
      </c>
      <c r="HY210">
        <v>9999</v>
      </c>
      <c r="HZ210">
        <v>9999</v>
      </c>
      <c r="IA210">
        <v>999.9</v>
      </c>
      <c r="IB210">
        <v>9999</v>
      </c>
      <c r="IC210">
        <v>1.86324</v>
      </c>
      <c r="ID210">
        <v>1.86813</v>
      </c>
      <c r="IE210">
        <v>1.86783</v>
      </c>
      <c r="IF210">
        <v>1.86905</v>
      </c>
      <c r="IG210">
        <v>1.86981</v>
      </c>
      <c r="IH210">
        <v>1.86591</v>
      </c>
      <c r="II210">
        <v>1.86701</v>
      </c>
      <c r="IJ210">
        <v>1.86844</v>
      </c>
      <c r="IK210">
        <v>5</v>
      </c>
      <c r="IL210">
        <v>0</v>
      </c>
      <c r="IM210">
        <v>0</v>
      </c>
      <c r="IN210">
        <v>0</v>
      </c>
      <c r="IO210" t="s">
        <v>441</v>
      </c>
      <c r="IP210" t="s">
        <v>442</v>
      </c>
      <c r="IQ210" t="s">
        <v>443</v>
      </c>
      <c r="IR210" t="s">
        <v>443</v>
      </c>
      <c r="IS210" t="s">
        <v>443</v>
      </c>
      <c r="IT210" t="s">
        <v>443</v>
      </c>
      <c r="IU210">
        <v>0</v>
      </c>
      <c r="IV210">
        <v>100</v>
      </c>
      <c r="IW210">
        <v>100</v>
      </c>
      <c r="IX210">
        <v>1.097</v>
      </c>
      <c r="IY210">
        <v>0.3152</v>
      </c>
      <c r="IZ210">
        <v>1.09748391826392</v>
      </c>
      <c r="JA210">
        <v>0</v>
      </c>
      <c r="JB210">
        <v>0</v>
      </c>
      <c r="JC210">
        <v>0</v>
      </c>
      <c r="JD210">
        <v>0.315191680746845</v>
      </c>
      <c r="JE210">
        <v>0</v>
      </c>
      <c r="JF210">
        <v>0</v>
      </c>
      <c r="JG210">
        <v>0</v>
      </c>
      <c r="JH210">
        <v>5</v>
      </c>
      <c r="JI210">
        <v>2273</v>
      </c>
      <c r="JJ210">
        <v>0</v>
      </c>
      <c r="JK210">
        <v>25</v>
      </c>
      <c r="JL210">
        <v>29356854.9</v>
      </c>
      <c r="JM210">
        <v>29356854.9</v>
      </c>
      <c r="JN210">
        <v>0.982666</v>
      </c>
      <c r="JO210">
        <v>2.60986</v>
      </c>
      <c r="JP210">
        <v>1.54785</v>
      </c>
      <c r="JQ210">
        <v>2.32056</v>
      </c>
      <c r="JR210">
        <v>1.64551</v>
      </c>
      <c r="JS210">
        <v>2.37305</v>
      </c>
      <c r="JT210">
        <v>33.2216</v>
      </c>
      <c r="JU210">
        <v>24.1838</v>
      </c>
      <c r="JV210">
        <v>18</v>
      </c>
      <c r="JW210">
        <v>501.019</v>
      </c>
      <c r="JX210">
        <v>402.547</v>
      </c>
      <c r="JY210">
        <v>31.1869</v>
      </c>
      <c r="JZ210">
        <v>42.6765</v>
      </c>
      <c r="KA210">
        <v>30.0003</v>
      </c>
      <c r="KB210">
        <v>42.3202</v>
      </c>
      <c r="KC210">
        <v>42.2032</v>
      </c>
      <c r="KD210">
        <v>19.6531</v>
      </c>
      <c r="KE210">
        <v>0</v>
      </c>
      <c r="KF210">
        <v>100</v>
      </c>
      <c r="KG210">
        <v>31.1964</v>
      </c>
      <c r="KH210">
        <v>399.736</v>
      </c>
      <c r="KI210">
        <v>34.6858</v>
      </c>
      <c r="KJ210">
        <v>94.6071</v>
      </c>
      <c r="KK210">
        <v>91.7368</v>
      </c>
    </row>
    <row r="211" spans="1:297">
      <c r="A211">
        <v>195</v>
      </c>
      <c r="B211">
        <v>1761411300</v>
      </c>
      <c r="C211">
        <v>3119</v>
      </c>
      <c r="D211" t="s">
        <v>834</v>
      </c>
      <c r="E211" t="s">
        <v>835</v>
      </c>
      <c r="F211">
        <v>5</v>
      </c>
      <c r="G211" t="s">
        <v>831</v>
      </c>
      <c r="H211" t="s">
        <v>436</v>
      </c>
      <c r="I211">
        <v>1761411291.35714</v>
      </c>
      <c r="J211">
        <f>(K211)/1000</f>
        <v>0</v>
      </c>
      <c r="K211">
        <f>IF(DP211, AN211, AH211)</f>
        <v>0</v>
      </c>
      <c r="L211">
        <f>IF(DP211, AI211, AG211)</f>
        <v>0</v>
      </c>
      <c r="M211">
        <f>DR211 - IF(AU211&gt;1, L211*DL211*100.0/(AW211), 0)</f>
        <v>0</v>
      </c>
      <c r="N211">
        <f>((T211-J211/2)*M211-L211)/(T211+J211/2)</f>
        <v>0</v>
      </c>
      <c r="O211">
        <f>N211*(DY211+DZ211)/1000.0</f>
        <v>0</v>
      </c>
      <c r="P211">
        <f>(DR211 - IF(AU211&gt;1, L211*DL211*100.0/(AW211), 0))*(DY211+DZ211)/1000.0</f>
        <v>0</v>
      </c>
      <c r="Q211">
        <f>2.0/((1/S211-1/R211)+SIGN(S211)*SQRT((1/S211-1/R211)*(1/S211-1/R211) + 4*DM211/((DM211+1)*(DM211+1))*(2*1/S211*1/R211-1/R211*1/R211)))</f>
        <v>0</v>
      </c>
      <c r="R211">
        <f>IF(LEFT(DN211,1)&lt;&gt;"0",IF(LEFT(DN211,1)="1",3.0,DO211),$D$5+$E$5*(EF211*DY211/($K$5*1000))+$F$5*(EF211*DY211/($K$5*1000))*MAX(MIN(DL211,$J$5),$I$5)*MAX(MIN(DL211,$J$5),$I$5)+$G$5*MAX(MIN(DL211,$J$5),$I$5)*(EF211*DY211/($K$5*1000))+$H$5*(EF211*DY211/($K$5*1000))*(EF211*DY211/($K$5*1000)))</f>
        <v>0</v>
      </c>
      <c r="S211">
        <f>J211*(1000-(1000*0.61365*exp(17.502*W211/(240.97+W211))/(DY211+DZ211)+DT211)/2)/(1000*0.61365*exp(17.502*W211/(240.97+W211))/(DY211+DZ211)-DT211)</f>
        <v>0</v>
      </c>
      <c r="T211">
        <f>1/((DM211+1)/(Q211/1.6)+1/(R211/1.37)) + DM211/((DM211+1)/(Q211/1.6) + DM211/(R211/1.37))</f>
        <v>0</v>
      </c>
      <c r="U211">
        <f>(DH211*DK211)</f>
        <v>0</v>
      </c>
      <c r="V211">
        <f>(EA211+(U211+2*0.95*5.67E-8*(((EA211+$B$7)+273)^4-(EA211+273)^4)-44100*J211)/(1.84*29.3*R211+8*0.95*5.67E-8*(EA211+273)^3))</f>
        <v>0</v>
      </c>
      <c r="W211">
        <f>($C$7*EB211+$D$7*EC211+$E$7*V211)</f>
        <v>0</v>
      </c>
      <c r="X211">
        <f>0.61365*exp(17.502*W211/(240.97+W211))</f>
        <v>0</v>
      </c>
      <c r="Y211">
        <f>(Z211/AA211*100)</f>
        <v>0</v>
      </c>
      <c r="Z211">
        <f>DT211*(DY211+DZ211)/1000</f>
        <v>0</v>
      </c>
      <c r="AA211">
        <f>0.61365*exp(17.502*EA211/(240.97+EA211))</f>
        <v>0</v>
      </c>
      <c r="AB211">
        <f>(X211-DT211*(DY211+DZ211)/1000)</f>
        <v>0</v>
      </c>
      <c r="AC211">
        <f>(-J211*44100)</f>
        <v>0</v>
      </c>
      <c r="AD211">
        <f>2*29.3*R211*0.92*(EA211-W211)</f>
        <v>0</v>
      </c>
      <c r="AE211">
        <f>2*0.95*5.67E-8*(((EA211+$B$7)+273)^4-(W211+273)^4)</f>
        <v>0</v>
      </c>
      <c r="AF211">
        <f>U211+AE211+AC211+AD211</f>
        <v>0</v>
      </c>
      <c r="AG211">
        <f>DX211*AU211*(DS211-DR211*(1000-AU211*DU211)/(1000-AU211*DT211))/(100*DL211)</f>
        <v>0</v>
      </c>
      <c r="AH211">
        <f>1000*DX211*AU211*(DT211-DU211)/(100*DL211*(1000-AU211*DT211))</f>
        <v>0</v>
      </c>
      <c r="AI211">
        <f>(AJ211 - AK211 - DY211*1E3/(8.314*(EA211+273.15)) * AM211/DX211 * AL211) * DX211/(100*DL211) * (1000 - DU211)/1000</f>
        <v>0</v>
      </c>
      <c r="AJ211">
        <v>423.411359410532</v>
      </c>
      <c r="AK211">
        <v>416.110296969697</v>
      </c>
      <c r="AL211">
        <v>-0.830178652017509</v>
      </c>
      <c r="AM211">
        <v>65.0541557379444</v>
      </c>
      <c r="AN211">
        <f>(AP211 - AO211 + DY211*1E3/(8.314*(EA211+273.15)) * AR211/DX211 * AQ211) * DX211/(100*DL211) * 1000/(1000 - AP211)</f>
        <v>0</v>
      </c>
      <c r="AO211">
        <v>25.0094438019177</v>
      </c>
      <c r="AP211">
        <v>33.3637145454545</v>
      </c>
      <c r="AQ211">
        <v>3.26458419415422e-05</v>
      </c>
      <c r="AR211">
        <v>110.692381959749</v>
      </c>
      <c r="AS211">
        <v>0</v>
      </c>
      <c r="AT211">
        <v>0</v>
      </c>
      <c r="AU211">
        <f>IF(AS211*$H$13&gt;=AW211,1.0,(AW211/(AW211-AS211*$H$13)))</f>
        <v>0</v>
      </c>
      <c r="AV211">
        <f>(AU211-1)*100</f>
        <v>0</v>
      </c>
      <c r="AW211">
        <f>MAX(0,($B$13+$C$13*EF211)/(1+$D$13*EF211)*DY211/(EA211+273)*$E$13)</f>
        <v>0</v>
      </c>
      <c r="AX211" t="s">
        <v>437</v>
      </c>
      <c r="AY211" t="s">
        <v>437</v>
      </c>
      <c r="AZ211">
        <v>0</v>
      </c>
      <c r="BA211">
        <v>0</v>
      </c>
      <c r="BB211">
        <f>1-AZ211/BA211</f>
        <v>0</v>
      </c>
      <c r="BC211">
        <v>0</v>
      </c>
      <c r="BD211" t="s">
        <v>437</v>
      </c>
      <c r="BE211" t="s">
        <v>437</v>
      </c>
      <c r="BF211">
        <v>0</v>
      </c>
      <c r="BG211">
        <v>0</v>
      </c>
      <c r="BH211">
        <f>1-BF211/BG211</f>
        <v>0</v>
      </c>
      <c r="BI211">
        <v>0.5</v>
      </c>
      <c r="BJ211">
        <f>DI211</f>
        <v>0</v>
      </c>
      <c r="BK211">
        <f>L211</f>
        <v>0</v>
      </c>
      <c r="BL211">
        <f>BH211*BI211*BJ211</f>
        <v>0</v>
      </c>
      <c r="BM211">
        <f>(BK211-BC211)/BJ211</f>
        <v>0</v>
      </c>
      <c r="BN211">
        <f>(BA211-BG211)/BG211</f>
        <v>0</v>
      </c>
      <c r="BO211">
        <f>AZ211/(BB211+AZ211/BG211)</f>
        <v>0</v>
      </c>
      <c r="BP211" t="s">
        <v>437</v>
      </c>
      <c r="BQ211">
        <v>0</v>
      </c>
      <c r="BR211">
        <f>IF(BQ211&lt;&gt;0, BQ211, BO211)</f>
        <v>0</v>
      </c>
      <c r="BS211">
        <f>1-BR211/BG211</f>
        <v>0</v>
      </c>
      <c r="BT211">
        <f>(BG211-BF211)/(BG211-BR211)</f>
        <v>0</v>
      </c>
      <c r="BU211">
        <f>(BA211-BG211)/(BA211-BR211)</f>
        <v>0</v>
      </c>
      <c r="BV211">
        <f>(BG211-BF211)/(BG211-AZ211)</f>
        <v>0</v>
      </c>
      <c r="BW211">
        <f>(BA211-BG211)/(BA211-AZ211)</f>
        <v>0</v>
      </c>
      <c r="BX211">
        <f>(BT211*BR211/BF211)</f>
        <v>0</v>
      </c>
      <c r="BY211">
        <f>(1-BX211)</f>
        <v>0</v>
      </c>
      <c r="DH211">
        <f>$B$11*EG211+$C$11*EH211+$F$11*ES211*(1-EV211)</f>
        <v>0</v>
      </c>
      <c r="DI211">
        <f>DH211*DJ211</f>
        <v>0</v>
      </c>
      <c r="DJ211">
        <f>($B$11*$D$9+$C$11*$D$9+$F$11*((FF211+EX211)/MAX(FF211+EX211+FG211, 0.1)*$I$9+FG211/MAX(FF211+EX211+FG211, 0.1)*$J$9))/($B$11+$C$11+$F$11)</f>
        <v>0</v>
      </c>
      <c r="DK211">
        <f>($B$11*$K$9+$C$11*$K$9+$F$11*((FF211+EX211)/MAX(FF211+EX211+FG211, 0.1)*$P$9+FG211/MAX(FF211+EX211+FG211, 0.1)*$Q$9))/($B$11+$C$11+$F$11)</f>
        <v>0</v>
      </c>
      <c r="DL211">
        <v>6</v>
      </c>
      <c r="DM211">
        <v>0.5</v>
      </c>
      <c r="DN211" t="s">
        <v>438</v>
      </c>
      <c r="DO211">
        <v>2</v>
      </c>
      <c r="DP211" t="b">
        <v>1</v>
      </c>
      <c r="DQ211">
        <v>1761411291.35714</v>
      </c>
      <c r="DR211">
        <v>405.108285714286</v>
      </c>
      <c r="DS211">
        <v>416.974357142857</v>
      </c>
      <c r="DT211">
        <v>33.3577357142857</v>
      </c>
      <c r="DU211">
        <v>25.0147642857143</v>
      </c>
      <c r="DV211">
        <v>404.010857142857</v>
      </c>
      <c r="DW211">
        <v>33.04255</v>
      </c>
      <c r="DX211">
        <v>500.024857142857</v>
      </c>
      <c r="DY211">
        <v>90.3148642857143</v>
      </c>
      <c r="DZ211">
        <v>0.0376792642857143</v>
      </c>
      <c r="EA211">
        <v>36.8136857142857</v>
      </c>
      <c r="EB211">
        <v>35.9876214285714</v>
      </c>
      <c r="EC211">
        <v>999.9</v>
      </c>
      <c r="ED211">
        <v>0</v>
      </c>
      <c r="EE211">
        <v>0</v>
      </c>
      <c r="EF211">
        <v>10004.7235714286</v>
      </c>
      <c r="EG211">
        <v>0</v>
      </c>
      <c r="EH211">
        <v>1237.4</v>
      </c>
      <c r="EI211">
        <v>-11.8660778571429</v>
      </c>
      <c r="EJ211">
        <v>419.088142857143</v>
      </c>
      <c r="EK211">
        <v>427.6725</v>
      </c>
      <c r="EL211">
        <v>8.34297285714286</v>
      </c>
      <c r="EM211">
        <v>416.974357142857</v>
      </c>
      <c r="EN211">
        <v>25.0147642857143</v>
      </c>
      <c r="EO211">
        <v>3.0127</v>
      </c>
      <c r="EP211">
        <v>2.25920714285714</v>
      </c>
      <c r="EQ211">
        <v>24.0982642857143</v>
      </c>
      <c r="ER211">
        <v>19.38845</v>
      </c>
      <c r="ES211">
        <v>1200.02642857143</v>
      </c>
      <c r="ET211">
        <v>0.966999428571429</v>
      </c>
      <c r="EU211">
        <v>0.0330003285714286</v>
      </c>
      <c r="EV211">
        <v>0</v>
      </c>
      <c r="EW211">
        <v>1314.16571428571</v>
      </c>
      <c r="EX211">
        <v>5.00059</v>
      </c>
      <c r="EY211">
        <v>16246.9785714286</v>
      </c>
      <c r="EZ211">
        <v>10358.9428571429</v>
      </c>
      <c r="FA211">
        <v>51.8031428571429</v>
      </c>
      <c r="FB211">
        <v>53.5</v>
      </c>
      <c r="FC211">
        <v>52.031</v>
      </c>
      <c r="FD211">
        <v>53.107</v>
      </c>
      <c r="FE211">
        <v>52.875</v>
      </c>
      <c r="FF211">
        <v>1155.58642857143</v>
      </c>
      <c r="FG211">
        <v>39.44</v>
      </c>
      <c r="FH211">
        <v>0</v>
      </c>
      <c r="FI211">
        <v>1761411259.9</v>
      </c>
      <c r="FJ211">
        <v>0</v>
      </c>
      <c r="FK211">
        <v>1314.1476</v>
      </c>
      <c r="FL211">
        <v>-0.184615377687917</v>
      </c>
      <c r="FM211">
        <v>0.238461457657496</v>
      </c>
      <c r="FN211">
        <v>16246.364</v>
      </c>
      <c r="FO211">
        <v>15</v>
      </c>
      <c r="FP211">
        <v>0</v>
      </c>
      <c r="FQ211" t="s">
        <v>439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-12.4327545</v>
      </c>
      <c r="GD211">
        <v>26.0445703759399</v>
      </c>
      <c r="GE211">
        <v>3.20140895909047</v>
      </c>
      <c r="GF211">
        <v>0</v>
      </c>
      <c r="GG211">
        <v>1314.24970588235</v>
      </c>
      <c r="GH211">
        <v>-1.35324675240223</v>
      </c>
      <c r="GI211">
        <v>0.268716834277659</v>
      </c>
      <c r="GJ211">
        <v>-1</v>
      </c>
      <c r="GK211">
        <v>8.3408615</v>
      </c>
      <c r="GL211">
        <v>0.0795505263157658</v>
      </c>
      <c r="GM211">
        <v>0.00788648227982535</v>
      </c>
      <c r="GN211">
        <v>1</v>
      </c>
      <c r="GO211">
        <v>1</v>
      </c>
      <c r="GP211">
        <v>2</v>
      </c>
      <c r="GQ211" t="s">
        <v>446</v>
      </c>
      <c r="GR211">
        <v>3.1295</v>
      </c>
      <c r="GS211">
        <v>2.71538</v>
      </c>
      <c r="GT211">
        <v>0.0833385</v>
      </c>
      <c r="GU211">
        <v>0.0840908</v>
      </c>
      <c r="GV211">
        <v>0.126285</v>
      </c>
      <c r="GW211">
        <v>0.103207</v>
      </c>
      <c r="GX211">
        <v>33641.5</v>
      </c>
      <c r="GY211">
        <v>35720.4</v>
      </c>
      <c r="GZ211">
        <v>33280.1</v>
      </c>
      <c r="HA211">
        <v>35387.8</v>
      </c>
      <c r="HB211">
        <v>41325.6</v>
      </c>
      <c r="HC211">
        <v>45667.3</v>
      </c>
      <c r="HD211">
        <v>52127.5</v>
      </c>
      <c r="HE211">
        <v>56658.5</v>
      </c>
      <c r="HF211">
        <v>1.78813</v>
      </c>
      <c r="HG211">
        <v>1.64837</v>
      </c>
      <c r="HH211">
        <v>-0.0369065</v>
      </c>
      <c r="HI211">
        <v>0</v>
      </c>
      <c r="HJ211">
        <v>36.5894</v>
      </c>
      <c r="HK211">
        <v>999.9</v>
      </c>
      <c r="HL211">
        <v>57.691</v>
      </c>
      <c r="HM211">
        <v>29.144</v>
      </c>
      <c r="HN211">
        <v>25.9056</v>
      </c>
      <c r="HO211">
        <v>55.8292</v>
      </c>
      <c r="HP211">
        <v>43.0889</v>
      </c>
      <c r="HQ211">
        <v>1</v>
      </c>
      <c r="HR211">
        <v>1.30371</v>
      </c>
      <c r="HS211">
        <v>4.12675</v>
      </c>
      <c r="HT211">
        <v>20.0864</v>
      </c>
      <c r="HU211">
        <v>5.19063</v>
      </c>
      <c r="HV211">
        <v>12.0099</v>
      </c>
      <c r="HW211">
        <v>4.97255</v>
      </c>
      <c r="HX211">
        <v>3.29497</v>
      </c>
      <c r="HY211">
        <v>9999</v>
      </c>
      <c r="HZ211">
        <v>9999</v>
      </c>
      <c r="IA211">
        <v>999.9</v>
      </c>
      <c r="IB211">
        <v>9999</v>
      </c>
      <c r="IC211">
        <v>1.86324</v>
      </c>
      <c r="ID211">
        <v>1.86813</v>
      </c>
      <c r="IE211">
        <v>1.86783</v>
      </c>
      <c r="IF211">
        <v>1.86905</v>
      </c>
      <c r="IG211">
        <v>1.86982</v>
      </c>
      <c r="IH211">
        <v>1.86591</v>
      </c>
      <c r="II211">
        <v>1.86699</v>
      </c>
      <c r="IJ211">
        <v>1.86844</v>
      </c>
      <c r="IK211">
        <v>5</v>
      </c>
      <c r="IL211">
        <v>0</v>
      </c>
      <c r="IM211">
        <v>0</v>
      </c>
      <c r="IN211">
        <v>0</v>
      </c>
      <c r="IO211" t="s">
        <v>441</v>
      </c>
      <c r="IP211" t="s">
        <v>442</v>
      </c>
      <c r="IQ211" t="s">
        <v>443</v>
      </c>
      <c r="IR211" t="s">
        <v>443</v>
      </c>
      <c r="IS211" t="s">
        <v>443</v>
      </c>
      <c r="IT211" t="s">
        <v>443</v>
      </c>
      <c r="IU211">
        <v>0</v>
      </c>
      <c r="IV211">
        <v>100</v>
      </c>
      <c r="IW211">
        <v>100</v>
      </c>
      <c r="IX211">
        <v>1.098</v>
      </c>
      <c r="IY211">
        <v>0.3152</v>
      </c>
      <c r="IZ211">
        <v>1.09748391826392</v>
      </c>
      <c r="JA211">
        <v>0</v>
      </c>
      <c r="JB211">
        <v>0</v>
      </c>
      <c r="JC211">
        <v>0</v>
      </c>
      <c r="JD211">
        <v>0.315191680746845</v>
      </c>
      <c r="JE211">
        <v>0</v>
      </c>
      <c r="JF211">
        <v>0</v>
      </c>
      <c r="JG211">
        <v>0</v>
      </c>
      <c r="JH211">
        <v>5</v>
      </c>
      <c r="JI211">
        <v>2273</v>
      </c>
      <c r="JJ211">
        <v>0</v>
      </c>
      <c r="JK211">
        <v>25</v>
      </c>
      <c r="JL211">
        <v>29356855</v>
      </c>
      <c r="JM211">
        <v>29356855</v>
      </c>
      <c r="JN211">
        <v>0.952148</v>
      </c>
      <c r="JO211">
        <v>2.62573</v>
      </c>
      <c r="JP211">
        <v>1.54785</v>
      </c>
      <c r="JQ211">
        <v>2.32056</v>
      </c>
      <c r="JR211">
        <v>1.64673</v>
      </c>
      <c r="JS211">
        <v>2.30347</v>
      </c>
      <c r="JT211">
        <v>33.2216</v>
      </c>
      <c r="JU211">
        <v>24.1838</v>
      </c>
      <c r="JV211">
        <v>18</v>
      </c>
      <c r="JW211">
        <v>501.038</v>
      </c>
      <c r="JX211">
        <v>402.906</v>
      </c>
      <c r="JY211">
        <v>31.196</v>
      </c>
      <c r="JZ211">
        <v>42.6795</v>
      </c>
      <c r="KA211">
        <v>30.0003</v>
      </c>
      <c r="KB211">
        <v>42.3256</v>
      </c>
      <c r="KC211">
        <v>42.2085</v>
      </c>
      <c r="KD211">
        <v>19.0124</v>
      </c>
      <c r="KE211">
        <v>0</v>
      </c>
      <c r="KF211">
        <v>100</v>
      </c>
      <c r="KG211">
        <v>31.2026</v>
      </c>
      <c r="KH211">
        <v>379.525</v>
      </c>
      <c r="KI211">
        <v>34.6858</v>
      </c>
      <c r="KJ211">
        <v>94.6072</v>
      </c>
      <c r="KK211">
        <v>91.7362</v>
      </c>
    </row>
    <row r="212" spans="1:297">
      <c r="A212">
        <v>196</v>
      </c>
      <c r="B212">
        <v>1761411305</v>
      </c>
      <c r="C212">
        <v>3124</v>
      </c>
      <c r="D212" t="s">
        <v>836</v>
      </c>
      <c r="E212" t="s">
        <v>837</v>
      </c>
      <c r="F212">
        <v>5</v>
      </c>
      <c r="G212" t="s">
        <v>831</v>
      </c>
      <c r="H212" t="s">
        <v>436</v>
      </c>
      <c r="I212">
        <v>1761411296.84615</v>
      </c>
      <c r="J212">
        <f>(K212)/1000</f>
        <v>0</v>
      </c>
      <c r="K212">
        <f>IF(DP212, AN212, AH212)</f>
        <v>0</v>
      </c>
      <c r="L212">
        <f>IF(DP212, AI212, AG212)</f>
        <v>0</v>
      </c>
      <c r="M212">
        <f>DR212 - IF(AU212&gt;1, L212*DL212*100.0/(AW212), 0)</f>
        <v>0</v>
      </c>
      <c r="N212">
        <f>((T212-J212/2)*M212-L212)/(T212+J212/2)</f>
        <v>0</v>
      </c>
      <c r="O212">
        <f>N212*(DY212+DZ212)/1000.0</f>
        <v>0</v>
      </c>
      <c r="P212">
        <f>(DR212 - IF(AU212&gt;1, L212*DL212*100.0/(AW212), 0))*(DY212+DZ212)/1000.0</f>
        <v>0</v>
      </c>
      <c r="Q212">
        <f>2.0/((1/S212-1/R212)+SIGN(S212)*SQRT((1/S212-1/R212)*(1/S212-1/R212) + 4*DM212/((DM212+1)*(DM212+1))*(2*1/S212*1/R212-1/R212*1/R212)))</f>
        <v>0</v>
      </c>
      <c r="R212">
        <f>IF(LEFT(DN212,1)&lt;&gt;"0",IF(LEFT(DN212,1)="1",3.0,DO212),$D$5+$E$5*(EF212*DY212/($K$5*1000))+$F$5*(EF212*DY212/($K$5*1000))*MAX(MIN(DL212,$J$5),$I$5)*MAX(MIN(DL212,$J$5),$I$5)+$G$5*MAX(MIN(DL212,$J$5),$I$5)*(EF212*DY212/($K$5*1000))+$H$5*(EF212*DY212/($K$5*1000))*(EF212*DY212/($K$5*1000)))</f>
        <v>0</v>
      </c>
      <c r="S212">
        <f>J212*(1000-(1000*0.61365*exp(17.502*W212/(240.97+W212))/(DY212+DZ212)+DT212)/2)/(1000*0.61365*exp(17.502*W212/(240.97+W212))/(DY212+DZ212)-DT212)</f>
        <v>0</v>
      </c>
      <c r="T212">
        <f>1/((DM212+1)/(Q212/1.6)+1/(R212/1.37)) + DM212/((DM212+1)/(Q212/1.6) + DM212/(R212/1.37))</f>
        <v>0</v>
      </c>
      <c r="U212">
        <f>(DH212*DK212)</f>
        <v>0</v>
      </c>
      <c r="V212">
        <f>(EA212+(U212+2*0.95*5.67E-8*(((EA212+$B$7)+273)^4-(EA212+273)^4)-44100*J212)/(1.84*29.3*R212+8*0.95*5.67E-8*(EA212+273)^3))</f>
        <v>0</v>
      </c>
      <c r="W212">
        <f>($C$7*EB212+$D$7*EC212+$E$7*V212)</f>
        <v>0</v>
      </c>
      <c r="X212">
        <f>0.61365*exp(17.502*W212/(240.97+W212))</f>
        <v>0</v>
      </c>
      <c r="Y212">
        <f>(Z212/AA212*100)</f>
        <v>0</v>
      </c>
      <c r="Z212">
        <f>DT212*(DY212+DZ212)/1000</f>
        <v>0</v>
      </c>
      <c r="AA212">
        <f>0.61365*exp(17.502*EA212/(240.97+EA212))</f>
        <v>0</v>
      </c>
      <c r="AB212">
        <f>(X212-DT212*(DY212+DZ212)/1000)</f>
        <v>0</v>
      </c>
      <c r="AC212">
        <f>(-J212*44100)</f>
        <v>0</v>
      </c>
      <c r="AD212">
        <f>2*29.3*R212*0.92*(EA212-W212)</f>
        <v>0</v>
      </c>
      <c r="AE212">
        <f>2*0.95*5.67E-8*(((EA212+$B$7)+273)^4-(W212+273)^4)</f>
        <v>0</v>
      </c>
      <c r="AF212">
        <f>U212+AE212+AC212+AD212</f>
        <v>0</v>
      </c>
      <c r="AG212">
        <f>DX212*AU212*(DS212-DR212*(1000-AU212*DU212)/(1000-AU212*DT212))/(100*DL212)</f>
        <v>0</v>
      </c>
      <c r="AH212">
        <f>1000*DX212*AU212*(DT212-DU212)/(100*DL212*(1000-AU212*DT212))</f>
        <v>0</v>
      </c>
      <c r="AI212">
        <f>(AJ212 - AK212 - DY212*1E3/(8.314*(EA212+273.15)) * AM212/DX212 * AL212) * DX212/(100*DL212) * (1000 - DU212)/1000</f>
        <v>0</v>
      </c>
      <c r="AJ212">
        <v>409.065000457057</v>
      </c>
      <c r="AK212">
        <v>406.933133333333</v>
      </c>
      <c r="AL212">
        <v>-1.93029954192117</v>
      </c>
      <c r="AM212">
        <v>65.0541557379444</v>
      </c>
      <c r="AN212">
        <f>(AP212 - AO212 + DY212*1E3/(8.314*(EA212+273.15)) * AR212/DX212 * AQ212) * DX212/(100*DL212) * 1000/(1000 - AP212)</f>
        <v>0</v>
      </c>
      <c r="AO212">
        <v>25.0036261746998</v>
      </c>
      <c r="AP212">
        <v>33.361276969697</v>
      </c>
      <c r="AQ212">
        <v>-7.8889463247817e-06</v>
      </c>
      <c r="AR212">
        <v>110.692381959749</v>
      </c>
      <c r="AS212">
        <v>0</v>
      </c>
      <c r="AT212">
        <v>0</v>
      </c>
      <c r="AU212">
        <f>IF(AS212*$H$13&gt;=AW212,1.0,(AW212/(AW212-AS212*$H$13)))</f>
        <v>0</v>
      </c>
      <c r="AV212">
        <f>(AU212-1)*100</f>
        <v>0</v>
      </c>
      <c r="AW212">
        <f>MAX(0,($B$13+$C$13*EF212)/(1+$D$13*EF212)*DY212/(EA212+273)*$E$13)</f>
        <v>0</v>
      </c>
      <c r="AX212" t="s">
        <v>437</v>
      </c>
      <c r="AY212" t="s">
        <v>437</v>
      </c>
      <c r="AZ212">
        <v>0</v>
      </c>
      <c r="BA212">
        <v>0</v>
      </c>
      <c r="BB212">
        <f>1-AZ212/BA212</f>
        <v>0</v>
      </c>
      <c r="BC212">
        <v>0</v>
      </c>
      <c r="BD212" t="s">
        <v>437</v>
      </c>
      <c r="BE212" t="s">
        <v>437</v>
      </c>
      <c r="BF212">
        <v>0</v>
      </c>
      <c r="BG212">
        <v>0</v>
      </c>
      <c r="BH212">
        <f>1-BF212/BG212</f>
        <v>0</v>
      </c>
      <c r="BI212">
        <v>0.5</v>
      </c>
      <c r="BJ212">
        <f>DI212</f>
        <v>0</v>
      </c>
      <c r="BK212">
        <f>L212</f>
        <v>0</v>
      </c>
      <c r="BL212">
        <f>BH212*BI212*BJ212</f>
        <v>0</v>
      </c>
      <c r="BM212">
        <f>(BK212-BC212)/BJ212</f>
        <v>0</v>
      </c>
      <c r="BN212">
        <f>(BA212-BG212)/BG212</f>
        <v>0</v>
      </c>
      <c r="BO212">
        <f>AZ212/(BB212+AZ212/BG212)</f>
        <v>0</v>
      </c>
      <c r="BP212" t="s">
        <v>437</v>
      </c>
      <c r="BQ212">
        <v>0</v>
      </c>
      <c r="BR212">
        <f>IF(BQ212&lt;&gt;0, BQ212, BO212)</f>
        <v>0</v>
      </c>
      <c r="BS212">
        <f>1-BR212/BG212</f>
        <v>0</v>
      </c>
      <c r="BT212">
        <f>(BG212-BF212)/(BG212-BR212)</f>
        <v>0</v>
      </c>
      <c r="BU212">
        <f>(BA212-BG212)/(BA212-BR212)</f>
        <v>0</v>
      </c>
      <c r="BV212">
        <f>(BG212-BF212)/(BG212-AZ212)</f>
        <v>0</v>
      </c>
      <c r="BW212">
        <f>(BA212-BG212)/(BA212-AZ212)</f>
        <v>0</v>
      </c>
      <c r="BX212">
        <f>(BT212*BR212/BF212)</f>
        <v>0</v>
      </c>
      <c r="BY212">
        <f>(1-BX212)</f>
        <v>0</v>
      </c>
      <c r="DH212">
        <f>$B$11*EG212+$C$11*EH212+$F$11*ES212*(1-EV212)</f>
        <v>0</v>
      </c>
      <c r="DI212">
        <f>DH212*DJ212</f>
        <v>0</v>
      </c>
      <c r="DJ212">
        <f>($B$11*$D$9+$C$11*$D$9+$F$11*((FF212+EX212)/MAX(FF212+EX212+FG212, 0.1)*$I$9+FG212/MAX(FF212+EX212+FG212, 0.1)*$J$9))/($B$11+$C$11+$F$11)</f>
        <v>0</v>
      </c>
      <c r="DK212">
        <f>($B$11*$K$9+$C$11*$K$9+$F$11*((FF212+EX212)/MAX(FF212+EX212+FG212, 0.1)*$P$9+FG212/MAX(FF212+EX212+FG212, 0.1)*$Q$9))/($B$11+$C$11+$F$11)</f>
        <v>0</v>
      </c>
      <c r="DL212">
        <v>6</v>
      </c>
      <c r="DM212">
        <v>0.5</v>
      </c>
      <c r="DN212" t="s">
        <v>438</v>
      </c>
      <c r="DO212">
        <v>2</v>
      </c>
      <c r="DP212" t="b">
        <v>1</v>
      </c>
      <c r="DQ212">
        <v>1761411296.84615</v>
      </c>
      <c r="DR212">
        <v>402.182923076923</v>
      </c>
      <c r="DS212">
        <v>409.351769230769</v>
      </c>
      <c r="DT212">
        <v>33.3604538461538</v>
      </c>
      <c r="DU212">
        <v>25.0101461538462</v>
      </c>
      <c r="DV212">
        <v>401.085538461538</v>
      </c>
      <c r="DW212">
        <v>33.0452615384615</v>
      </c>
      <c r="DX212">
        <v>500.020461538461</v>
      </c>
      <c r="DY212">
        <v>90.3131153846154</v>
      </c>
      <c r="DZ212">
        <v>0.0376166538461538</v>
      </c>
      <c r="EA212">
        <v>36.8165230769231</v>
      </c>
      <c r="EB212">
        <v>35.9893846153846</v>
      </c>
      <c r="EC212">
        <v>999.9</v>
      </c>
      <c r="ED212">
        <v>0</v>
      </c>
      <c r="EE212">
        <v>0</v>
      </c>
      <c r="EF212">
        <v>10000.0384615385</v>
      </c>
      <c r="EG212">
        <v>0</v>
      </c>
      <c r="EH212">
        <v>1237.39615384615</v>
      </c>
      <c r="EI212">
        <v>-7.16884030769231</v>
      </c>
      <c r="EJ212">
        <v>416.063</v>
      </c>
      <c r="EK212">
        <v>419.852384615385</v>
      </c>
      <c r="EL212">
        <v>8.35029461538462</v>
      </c>
      <c r="EM212">
        <v>409.351769230769</v>
      </c>
      <c r="EN212">
        <v>25.0101461538462</v>
      </c>
      <c r="EO212">
        <v>3.01288769230769</v>
      </c>
      <c r="EP212">
        <v>2.25874769230769</v>
      </c>
      <c r="EQ212">
        <v>24.0992923076923</v>
      </c>
      <c r="ER212">
        <v>19.3851692307692</v>
      </c>
      <c r="ES212">
        <v>1200.00153846154</v>
      </c>
      <c r="ET212">
        <v>0.966998769230769</v>
      </c>
      <c r="EU212">
        <v>0.0330010153846154</v>
      </c>
      <c r="EV212">
        <v>0</v>
      </c>
      <c r="EW212">
        <v>1314.28769230769</v>
      </c>
      <c r="EX212">
        <v>5.00059</v>
      </c>
      <c r="EY212">
        <v>16247.7076923077</v>
      </c>
      <c r="EZ212">
        <v>10358.7307692308</v>
      </c>
      <c r="FA212">
        <v>51.8168461538462</v>
      </c>
      <c r="FB212">
        <v>53.5</v>
      </c>
      <c r="FC212">
        <v>52.0381538461538</v>
      </c>
      <c r="FD212">
        <v>53.1056153846154</v>
      </c>
      <c r="FE212">
        <v>52.875</v>
      </c>
      <c r="FF212">
        <v>1155.56153846154</v>
      </c>
      <c r="FG212">
        <v>39.44</v>
      </c>
      <c r="FH212">
        <v>0</v>
      </c>
      <c r="FI212">
        <v>1761411265.3</v>
      </c>
      <c r="FJ212">
        <v>0</v>
      </c>
      <c r="FK212">
        <v>1314.33653846154</v>
      </c>
      <c r="FL212">
        <v>3.50119658989872</v>
      </c>
      <c r="FM212">
        <v>34.8581196200203</v>
      </c>
      <c r="FN212">
        <v>16247.8846153846</v>
      </c>
      <c r="FO212">
        <v>15</v>
      </c>
      <c r="FP212">
        <v>0</v>
      </c>
      <c r="FQ212" t="s">
        <v>439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-9.19024066666667</v>
      </c>
      <c r="GD212">
        <v>54.1237814025974</v>
      </c>
      <c r="GE212">
        <v>5.8791082563792</v>
      </c>
      <c r="GF212">
        <v>0</v>
      </c>
      <c r="GG212">
        <v>1314.26970588235</v>
      </c>
      <c r="GH212">
        <v>1.11734148399056</v>
      </c>
      <c r="GI212">
        <v>0.30681940745154</v>
      </c>
      <c r="GJ212">
        <v>-1</v>
      </c>
      <c r="GK212">
        <v>8.34611523809524</v>
      </c>
      <c r="GL212">
        <v>0.0813451948052105</v>
      </c>
      <c r="GM212">
        <v>0.0084170759649925</v>
      </c>
      <c r="GN212">
        <v>1</v>
      </c>
      <c r="GO212">
        <v>1</v>
      </c>
      <c r="GP212">
        <v>2</v>
      </c>
      <c r="GQ212" t="s">
        <v>446</v>
      </c>
      <c r="GR212">
        <v>3.12956</v>
      </c>
      <c r="GS212">
        <v>2.7157</v>
      </c>
      <c r="GT212">
        <v>0.0817551</v>
      </c>
      <c r="GU212">
        <v>0.0813679</v>
      </c>
      <c r="GV212">
        <v>0.126286</v>
      </c>
      <c r="GW212">
        <v>0.103185</v>
      </c>
      <c r="GX212">
        <v>33699.4</v>
      </c>
      <c r="GY212">
        <v>35826.4</v>
      </c>
      <c r="GZ212">
        <v>33279.9</v>
      </c>
      <c r="HA212">
        <v>35387.7</v>
      </c>
      <c r="HB212">
        <v>41325.3</v>
      </c>
      <c r="HC212">
        <v>45667.8</v>
      </c>
      <c r="HD212">
        <v>52127.4</v>
      </c>
      <c r="HE212">
        <v>56658</v>
      </c>
      <c r="HF212">
        <v>1.7878</v>
      </c>
      <c r="HG212">
        <v>1.64795</v>
      </c>
      <c r="HH212">
        <v>-0.0373796</v>
      </c>
      <c r="HI212">
        <v>0</v>
      </c>
      <c r="HJ212">
        <v>36.5894</v>
      </c>
      <c r="HK212">
        <v>999.9</v>
      </c>
      <c r="HL212">
        <v>57.691</v>
      </c>
      <c r="HM212">
        <v>29.144</v>
      </c>
      <c r="HN212">
        <v>25.9085</v>
      </c>
      <c r="HO212">
        <v>55.8092</v>
      </c>
      <c r="HP212">
        <v>43.2252</v>
      </c>
      <c r="HQ212">
        <v>1</v>
      </c>
      <c r="HR212">
        <v>1.30398</v>
      </c>
      <c r="HS212">
        <v>4.13611</v>
      </c>
      <c r="HT212">
        <v>20.0864</v>
      </c>
      <c r="HU212">
        <v>5.19078</v>
      </c>
      <c r="HV212">
        <v>12.0099</v>
      </c>
      <c r="HW212">
        <v>4.9728</v>
      </c>
      <c r="HX212">
        <v>3.2949</v>
      </c>
      <c r="HY212">
        <v>9999</v>
      </c>
      <c r="HZ212">
        <v>9999</v>
      </c>
      <c r="IA212">
        <v>999.9</v>
      </c>
      <c r="IB212">
        <v>9999</v>
      </c>
      <c r="IC212">
        <v>1.86322</v>
      </c>
      <c r="ID212">
        <v>1.86813</v>
      </c>
      <c r="IE212">
        <v>1.86783</v>
      </c>
      <c r="IF212">
        <v>1.86905</v>
      </c>
      <c r="IG212">
        <v>1.86981</v>
      </c>
      <c r="IH212">
        <v>1.86588</v>
      </c>
      <c r="II212">
        <v>1.86698</v>
      </c>
      <c r="IJ212">
        <v>1.86844</v>
      </c>
      <c r="IK212">
        <v>5</v>
      </c>
      <c r="IL212">
        <v>0</v>
      </c>
      <c r="IM212">
        <v>0</v>
      </c>
      <c r="IN212">
        <v>0</v>
      </c>
      <c r="IO212" t="s">
        <v>441</v>
      </c>
      <c r="IP212" t="s">
        <v>442</v>
      </c>
      <c r="IQ212" t="s">
        <v>443</v>
      </c>
      <c r="IR212" t="s">
        <v>443</v>
      </c>
      <c r="IS212" t="s">
        <v>443</v>
      </c>
      <c r="IT212" t="s">
        <v>443</v>
      </c>
      <c r="IU212">
        <v>0</v>
      </c>
      <c r="IV212">
        <v>100</v>
      </c>
      <c r="IW212">
        <v>100</v>
      </c>
      <c r="IX212">
        <v>1.098</v>
      </c>
      <c r="IY212">
        <v>0.3152</v>
      </c>
      <c r="IZ212">
        <v>1.09748391826392</v>
      </c>
      <c r="JA212">
        <v>0</v>
      </c>
      <c r="JB212">
        <v>0</v>
      </c>
      <c r="JC212">
        <v>0</v>
      </c>
      <c r="JD212">
        <v>0.315191680746845</v>
      </c>
      <c r="JE212">
        <v>0</v>
      </c>
      <c r="JF212">
        <v>0</v>
      </c>
      <c r="JG212">
        <v>0</v>
      </c>
      <c r="JH212">
        <v>5</v>
      </c>
      <c r="JI212">
        <v>2273</v>
      </c>
      <c r="JJ212">
        <v>0</v>
      </c>
      <c r="JK212">
        <v>25</v>
      </c>
      <c r="JL212">
        <v>29356855.1</v>
      </c>
      <c r="JM212">
        <v>29356855.1</v>
      </c>
      <c r="JN212">
        <v>0.919189</v>
      </c>
      <c r="JO212">
        <v>2.61475</v>
      </c>
      <c r="JP212">
        <v>1.54785</v>
      </c>
      <c r="JQ212">
        <v>2.32056</v>
      </c>
      <c r="JR212">
        <v>1.64673</v>
      </c>
      <c r="JS212">
        <v>2.36694</v>
      </c>
      <c r="JT212">
        <v>33.2216</v>
      </c>
      <c r="JU212">
        <v>24.1838</v>
      </c>
      <c r="JV212">
        <v>18</v>
      </c>
      <c r="JW212">
        <v>500.845</v>
      </c>
      <c r="JX212">
        <v>402.68</v>
      </c>
      <c r="JY212">
        <v>31.204</v>
      </c>
      <c r="JZ212">
        <v>42.685</v>
      </c>
      <c r="KA212">
        <v>30.0003</v>
      </c>
      <c r="KB212">
        <v>42.331</v>
      </c>
      <c r="KC212">
        <v>42.2138</v>
      </c>
      <c r="KD212">
        <v>18.3813</v>
      </c>
      <c r="KE212">
        <v>0</v>
      </c>
      <c r="KF212">
        <v>100</v>
      </c>
      <c r="KG212">
        <v>31.2089</v>
      </c>
      <c r="KH212">
        <v>366.02</v>
      </c>
      <c r="KI212">
        <v>34.6858</v>
      </c>
      <c r="KJ212">
        <v>94.6069</v>
      </c>
      <c r="KK212">
        <v>91.7357</v>
      </c>
    </row>
    <row r="213" spans="1:297">
      <c r="A213">
        <v>197</v>
      </c>
      <c r="B213">
        <v>1761411310</v>
      </c>
      <c r="C213">
        <v>3129</v>
      </c>
      <c r="D213" t="s">
        <v>838</v>
      </c>
      <c r="E213" t="s">
        <v>839</v>
      </c>
      <c r="F213">
        <v>5</v>
      </c>
      <c r="G213" t="s">
        <v>831</v>
      </c>
      <c r="H213" t="s">
        <v>436</v>
      </c>
      <c r="I213">
        <v>1761411301.84615</v>
      </c>
      <c r="J213">
        <f>(K213)/1000</f>
        <v>0</v>
      </c>
      <c r="K213">
        <f>IF(DP213, AN213, AH213)</f>
        <v>0</v>
      </c>
      <c r="L213">
        <f>IF(DP213, AI213, AG213)</f>
        <v>0</v>
      </c>
      <c r="M213">
        <f>DR213 - IF(AU213&gt;1, L213*DL213*100.0/(AW213), 0)</f>
        <v>0</v>
      </c>
      <c r="N213">
        <f>((T213-J213/2)*M213-L213)/(T213+J213/2)</f>
        <v>0</v>
      </c>
      <c r="O213">
        <f>N213*(DY213+DZ213)/1000.0</f>
        <v>0</v>
      </c>
      <c r="P213">
        <f>(DR213 - IF(AU213&gt;1, L213*DL213*100.0/(AW213), 0))*(DY213+DZ213)/1000.0</f>
        <v>0</v>
      </c>
      <c r="Q213">
        <f>2.0/((1/S213-1/R213)+SIGN(S213)*SQRT((1/S213-1/R213)*(1/S213-1/R213) + 4*DM213/((DM213+1)*(DM213+1))*(2*1/S213*1/R213-1/R213*1/R213)))</f>
        <v>0</v>
      </c>
      <c r="R213">
        <f>IF(LEFT(DN213,1)&lt;&gt;"0",IF(LEFT(DN213,1)="1",3.0,DO213),$D$5+$E$5*(EF213*DY213/($K$5*1000))+$F$5*(EF213*DY213/($K$5*1000))*MAX(MIN(DL213,$J$5),$I$5)*MAX(MIN(DL213,$J$5),$I$5)+$G$5*MAX(MIN(DL213,$J$5),$I$5)*(EF213*DY213/($K$5*1000))+$H$5*(EF213*DY213/($K$5*1000))*(EF213*DY213/($K$5*1000)))</f>
        <v>0</v>
      </c>
      <c r="S213">
        <f>J213*(1000-(1000*0.61365*exp(17.502*W213/(240.97+W213))/(DY213+DZ213)+DT213)/2)/(1000*0.61365*exp(17.502*W213/(240.97+W213))/(DY213+DZ213)-DT213)</f>
        <v>0</v>
      </c>
      <c r="T213">
        <f>1/((DM213+1)/(Q213/1.6)+1/(R213/1.37)) + DM213/((DM213+1)/(Q213/1.6) + DM213/(R213/1.37))</f>
        <v>0</v>
      </c>
      <c r="U213">
        <f>(DH213*DK213)</f>
        <v>0</v>
      </c>
      <c r="V213">
        <f>(EA213+(U213+2*0.95*5.67E-8*(((EA213+$B$7)+273)^4-(EA213+273)^4)-44100*J213)/(1.84*29.3*R213+8*0.95*5.67E-8*(EA213+273)^3))</f>
        <v>0</v>
      </c>
      <c r="W213">
        <f>($C$7*EB213+$D$7*EC213+$E$7*V213)</f>
        <v>0</v>
      </c>
      <c r="X213">
        <f>0.61365*exp(17.502*W213/(240.97+W213))</f>
        <v>0</v>
      </c>
      <c r="Y213">
        <f>(Z213/AA213*100)</f>
        <v>0</v>
      </c>
      <c r="Z213">
        <f>DT213*(DY213+DZ213)/1000</f>
        <v>0</v>
      </c>
      <c r="AA213">
        <f>0.61365*exp(17.502*EA213/(240.97+EA213))</f>
        <v>0</v>
      </c>
      <c r="AB213">
        <f>(X213-DT213*(DY213+DZ213)/1000)</f>
        <v>0</v>
      </c>
      <c r="AC213">
        <f>(-J213*44100)</f>
        <v>0</v>
      </c>
      <c r="AD213">
        <f>2*29.3*R213*0.92*(EA213-W213)</f>
        <v>0</v>
      </c>
      <c r="AE213">
        <f>2*0.95*5.67E-8*(((EA213+$B$7)+273)^4-(W213+273)^4)</f>
        <v>0</v>
      </c>
      <c r="AF213">
        <f>U213+AE213+AC213+AD213</f>
        <v>0</v>
      </c>
      <c r="AG213">
        <f>DX213*AU213*(DS213-DR213*(1000-AU213*DU213)/(1000-AU213*DT213))/(100*DL213)</f>
        <v>0</v>
      </c>
      <c r="AH213">
        <f>1000*DX213*AU213*(DT213-DU213)/(100*DL213*(1000-AU213*DT213))</f>
        <v>0</v>
      </c>
      <c r="AI213">
        <f>(AJ213 - AK213 - DY213*1E3/(8.314*(EA213+273.15)) * AM213/DX213 * AL213) * DX213/(100*DL213) * (1000 - DU213)/1000</f>
        <v>0</v>
      </c>
      <c r="AJ213">
        <v>391.256706279945</v>
      </c>
      <c r="AK213">
        <v>393.204842424242</v>
      </c>
      <c r="AL213">
        <v>-2.85324391303042</v>
      </c>
      <c r="AM213">
        <v>65.0541557379444</v>
      </c>
      <c r="AN213">
        <f>(AP213 - AO213 + DY213*1E3/(8.314*(EA213+273.15)) * AR213/DX213 * AQ213) * DX213/(100*DL213) * 1000/(1000 - AP213)</f>
        <v>0</v>
      </c>
      <c r="AO213">
        <v>24.9983026026142</v>
      </c>
      <c r="AP213">
        <v>33.3613236363636</v>
      </c>
      <c r="AQ213">
        <v>-2.82671860136002e-05</v>
      </c>
      <c r="AR213">
        <v>110.692381959749</v>
      </c>
      <c r="AS213">
        <v>0</v>
      </c>
      <c r="AT213">
        <v>0</v>
      </c>
      <c r="AU213">
        <f>IF(AS213*$H$13&gt;=AW213,1.0,(AW213/(AW213-AS213*$H$13)))</f>
        <v>0</v>
      </c>
      <c r="AV213">
        <f>(AU213-1)*100</f>
        <v>0</v>
      </c>
      <c r="AW213">
        <f>MAX(0,($B$13+$C$13*EF213)/(1+$D$13*EF213)*DY213/(EA213+273)*$E$13)</f>
        <v>0</v>
      </c>
      <c r="AX213" t="s">
        <v>437</v>
      </c>
      <c r="AY213" t="s">
        <v>437</v>
      </c>
      <c r="AZ213">
        <v>0</v>
      </c>
      <c r="BA213">
        <v>0</v>
      </c>
      <c r="BB213">
        <f>1-AZ213/BA213</f>
        <v>0</v>
      </c>
      <c r="BC213">
        <v>0</v>
      </c>
      <c r="BD213" t="s">
        <v>437</v>
      </c>
      <c r="BE213" t="s">
        <v>437</v>
      </c>
      <c r="BF213">
        <v>0</v>
      </c>
      <c r="BG213">
        <v>0</v>
      </c>
      <c r="BH213">
        <f>1-BF213/BG213</f>
        <v>0</v>
      </c>
      <c r="BI213">
        <v>0.5</v>
      </c>
      <c r="BJ213">
        <f>DI213</f>
        <v>0</v>
      </c>
      <c r="BK213">
        <f>L213</f>
        <v>0</v>
      </c>
      <c r="BL213">
        <f>BH213*BI213*BJ213</f>
        <v>0</v>
      </c>
      <c r="BM213">
        <f>(BK213-BC213)/BJ213</f>
        <v>0</v>
      </c>
      <c r="BN213">
        <f>(BA213-BG213)/BG213</f>
        <v>0</v>
      </c>
      <c r="BO213">
        <f>AZ213/(BB213+AZ213/BG213)</f>
        <v>0</v>
      </c>
      <c r="BP213" t="s">
        <v>437</v>
      </c>
      <c r="BQ213">
        <v>0</v>
      </c>
      <c r="BR213">
        <f>IF(BQ213&lt;&gt;0, BQ213, BO213)</f>
        <v>0</v>
      </c>
      <c r="BS213">
        <f>1-BR213/BG213</f>
        <v>0</v>
      </c>
      <c r="BT213">
        <f>(BG213-BF213)/(BG213-BR213)</f>
        <v>0</v>
      </c>
      <c r="BU213">
        <f>(BA213-BG213)/(BA213-BR213)</f>
        <v>0</v>
      </c>
      <c r="BV213">
        <f>(BG213-BF213)/(BG213-AZ213)</f>
        <v>0</v>
      </c>
      <c r="BW213">
        <f>(BA213-BG213)/(BA213-AZ213)</f>
        <v>0</v>
      </c>
      <c r="BX213">
        <f>(BT213*BR213/BF213)</f>
        <v>0</v>
      </c>
      <c r="BY213">
        <f>(1-BX213)</f>
        <v>0</v>
      </c>
      <c r="DH213">
        <f>$B$11*EG213+$C$11*EH213+$F$11*ES213*(1-EV213)</f>
        <v>0</v>
      </c>
      <c r="DI213">
        <f>DH213*DJ213</f>
        <v>0</v>
      </c>
      <c r="DJ213">
        <f>($B$11*$D$9+$C$11*$D$9+$F$11*((FF213+EX213)/MAX(FF213+EX213+FG213, 0.1)*$I$9+FG213/MAX(FF213+EX213+FG213, 0.1)*$J$9))/($B$11+$C$11+$F$11)</f>
        <v>0</v>
      </c>
      <c r="DK213">
        <f>($B$11*$K$9+$C$11*$K$9+$F$11*((FF213+EX213)/MAX(FF213+EX213+FG213, 0.1)*$P$9+FG213/MAX(FF213+EX213+FG213, 0.1)*$Q$9))/($B$11+$C$11+$F$11)</f>
        <v>0</v>
      </c>
      <c r="DL213">
        <v>6</v>
      </c>
      <c r="DM213">
        <v>0.5</v>
      </c>
      <c r="DN213" t="s">
        <v>438</v>
      </c>
      <c r="DO213">
        <v>2</v>
      </c>
      <c r="DP213" t="b">
        <v>1</v>
      </c>
      <c r="DQ213">
        <v>1761411301.84615</v>
      </c>
      <c r="DR213">
        <v>395.625</v>
      </c>
      <c r="DS213">
        <v>396.626615384615</v>
      </c>
      <c r="DT213">
        <v>33.3619384615385</v>
      </c>
      <c r="DU213">
        <v>25.0053538461538</v>
      </c>
      <c r="DV213">
        <v>394.527692307692</v>
      </c>
      <c r="DW213">
        <v>33.0467384615385</v>
      </c>
      <c r="DX213">
        <v>500.031307692308</v>
      </c>
      <c r="DY213">
        <v>90.3121307692308</v>
      </c>
      <c r="DZ213">
        <v>0.0376642615384615</v>
      </c>
      <c r="EA213">
        <v>36.8177307692308</v>
      </c>
      <c r="EB213">
        <v>35.9905538461538</v>
      </c>
      <c r="EC213">
        <v>999.9</v>
      </c>
      <c r="ED213">
        <v>0</v>
      </c>
      <c r="EE213">
        <v>0</v>
      </c>
      <c r="EF213">
        <v>9997.26538461538</v>
      </c>
      <c r="EG213">
        <v>0</v>
      </c>
      <c r="EH213">
        <v>1237.39846153846</v>
      </c>
      <c r="EI213">
        <v>-1.00154953846154</v>
      </c>
      <c r="EJ213">
        <v>409.279461538462</v>
      </c>
      <c r="EK213">
        <v>406.798769230769</v>
      </c>
      <c r="EL213">
        <v>8.35657307692308</v>
      </c>
      <c r="EM213">
        <v>396.626615384615</v>
      </c>
      <c r="EN213">
        <v>25.0053538461538</v>
      </c>
      <c r="EO213">
        <v>3.01298769230769</v>
      </c>
      <c r="EP213">
        <v>2.25828923076923</v>
      </c>
      <c r="EQ213">
        <v>24.0998615384615</v>
      </c>
      <c r="ER213">
        <v>19.3819</v>
      </c>
      <c r="ES213">
        <v>1199.98153846154</v>
      </c>
      <c r="ET213">
        <v>0.966998153846154</v>
      </c>
      <c r="EU213">
        <v>0.0330016461538462</v>
      </c>
      <c r="EV213">
        <v>0</v>
      </c>
      <c r="EW213">
        <v>1314.64769230769</v>
      </c>
      <c r="EX213">
        <v>5.00059</v>
      </c>
      <c r="EY213">
        <v>16251.5</v>
      </c>
      <c r="EZ213">
        <v>10358.5615384615</v>
      </c>
      <c r="FA213">
        <v>51.8168461538462</v>
      </c>
      <c r="FB213">
        <v>53.5</v>
      </c>
      <c r="FC213">
        <v>52.0429230769231</v>
      </c>
      <c r="FD213">
        <v>53.0910769230769</v>
      </c>
      <c r="FE213">
        <v>52.875</v>
      </c>
      <c r="FF213">
        <v>1155.54153846154</v>
      </c>
      <c r="FG213">
        <v>39.44</v>
      </c>
      <c r="FH213">
        <v>0</v>
      </c>
      <c r="FI213">
        <v>1761411270.1</v>
      </c>
      <c r="FJ213">
        <v>0</v>
      </c>
      <c r="FK213">
        <v>1314.71</v>
      </c>
      <c r="FL213">
        <v>6.78153846745962</v>
      </c>
      <c r="FM213">
        <v>77.7811965340558</v>
      </c>
      <c r="FN213">
        <v>16252.2115384615</v>
      </c>
      <c r="FO213">
        <v>15</v>
      </c>
      <c r="FP213">
        <v>0</v>
      </c>
      <c r="FQ213" t="s">
        <v>439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-3.9555057</v>
      </c>
      <c r="GD213">
        <v>77.2976206015038</v>
      </c>
      <c r="GE213">
        <v>7.48326126716162</v>
      </c>
      <c r="GF213">
        <v>0</v>
      </c>
      <c r="GG213">
        <v>1314.47352941176</v>
      </c>
      <c r="GH213">
        <v>3.87165775580717</v>
      </c>
      <c r="GI213">
        <v>0.475499009418996</v>
      </c>
      <c r="GJ213">
        <v>-1</v>
      </c>
      <c r="GK213">
        <v>8.353754</v>
      </c>
      <c r="GL213">
        <v>0.0729951879699171</v>
      </c>
      <c r="GM213">
        <v>0.0071774253043833</v>
      </c>
      <c r="GN213">
        <v>1</v>
      </c>
      <c r="GO213">
        <v>1</v>
      </c>
      <c r="GP213">
        <v>2</v>
      </c>
      <c r="GQ213" t="s">
        <v>446</v>
      </c>
      <c r="GR213">
        <v>3.12965</v>
      </c>
      <c r="GS213">
        <v>2.71544</v>
      </c>
      <c r="GT213">
        <v>0.0794701</v>
      </c>
      <c r="GU213">
        <v>0.0786695</v>
      </c>
      <c r="GV213">
        <v>0.126274</v>
      </c>
      <c r="GW213">
        <v>0.103167</v>
      </c>
      <c r="GX213">
        <v>33782.9</v>
      </c>
      <c r="GY213">
        <v>35931.9</v>
      </c>
      <c r="GZ213">
        <v>33279.6</v>
      </c>
      <c r="HA213">
        <v>35388</v>
      </c>
      <c r="HB213">
        <v>41325.1</v>
      </c>
      <c r="HC213">
        <v>45668.3</v>
      </c>
      <c r="HD213">
        <v>52126.7</v>
      </c>
      <c r="HE213">
        <v>56657.9</v>
      </c>
      <c r="HF213">
        <v>1.78832</v>
      </c>
      <c r="HG213">
        <v>1.64748</v>
      </c>
      <c r="HH213">
        <v>-0.0369288</v>
      </c>
      <c r="HI213">
        <v>0</v>
      </c>
      <c r="HJ213">
        <v>36.5881</v>
      </c>
      <c r="HK213">
        <v>999.9</v>
      </c>
      <c r="HL213">
        <v>57.691</v>
      </c>
      <c r="HM213">
        <v>29.165</v>
      </c>
      <c r="HN213">
        <v>25.9384</v>
      </c>
      <c r="HO213">
        <v>55.5492</v>
      </c>
      <c r="HP213">
        <v>42.9647</v>
      </c>
      <c r="HQ213">
        <v>1</v>
      </c>
      <c r="HR213">
        <v>1.30448</v>
      </c>
      <c r="HS213">
        <v>4.13598</v>
      </c>
      <c r="HT213">
        <v>20.0861</v>
      </c>
      <c r="HU213">
        <v>5.19078</v>
      </c>
      <c r="HV213">
        <v>12.0099</v>
      </c>
      <c r="HW213">
        <v>4.9725</v>
      </c>
      <c r="HX213">
        <v>3.29495</v>
      </c>
      <c r="HY213">
        <v>9999</v>
      </c>
      <c r="HZ213">
        <v>9999</v>
      </c>
      <c r="IA213">
        <v>999.9</v>
      </c>
      <c r="IB213">
        <v>9999</v>
      </c>
      <c r="IC213">
        <v>1.86324</v>
      </c>
      <c r="ID213">
        <v>1.86813</v>
      </c>
      <c r="IE213">
        <v>1.86783</v>
      </c>
      <c r="IF213">
        <v>1.86905</v>
      </c>
      <c r="IG213">
        <v>1.86981</v>
      </c>
      <c r="IH213">
        <v>1.86588</v>
      </c>
      <c r="II213">
        <v>1.86697</v>
      </c>
      <c r="IJ213">
        <v>1.86843</v>
      </c>
      <c r="IK213">
        <v>5</v>
      </c>
      <c r="IL213">
        <v>0</v>
      </c>
      <c r="IM213">
        <v>0</v>
      </c>
      <c r="IN213">
        <v>0</v>
      </c>
      <c r="IO213" t="s">
        <v>441</v>
      </c>
      <c r="IP213" t="s">
        <v>442</v>
      </c>
      <c r="IQ213" t="s">
        <v>443</v>
      </c>
      <c r="IR213" t="s">
        <v>443</v>
      </c>
      <c r="IS213" t="s">
        <v>443</v>
      </c>
      <c r="IT213" t="s">
        <v>443</v>
      </c>
      <c r="IU213">
        <v>0</v>
      </c>
      <c r="IV213">
        <v>100</v>
      </c>
      <c r="IW213">
        <v>100</v>
      </c>
      <c r="IX213">
        <v>1.098</v>
      </c>
      <c r="IY213">
        <v>0.3152</v>
      </c>
      <c r="IZ213">
        <v>1.09748391826392</v>
      </c>
      <c r="JA213">
        <v>0</v>
      </c>
      <c r="JB213">
        <v>0</v>
      </c>
      <c r="JC213">
        <v>0</v>
      </c>
      <c r="JD213">
        <v>0.315191680746845</v>
      </c>
      <c r="JE213">
        <v>0</v>
      </c>
      <c r="JF213">
        <v>0</v>
      </c>
      <c r="JG213">
        <v>0</v>
      </c>
      <c r="JH213">
        <v>5</v>
      </c>
      <c r="JI213">
        <v>2273</v>
      </c>
      <c r="JJ213">
        <v>0</v>
      </c>
      <c r="JK213">
        <v>25</v>
      </c>
      <c r="JL213">
        <v>29356855.2</v>
      </c>
      <c r="JM213">
        <v>29356855.2</v>
      </c>
      <c r="JN213">
        <v>0.88623</v>
      </c>
      <c r="JO213">
        <v>2.61475</v>
      </c>
      <c r="JP213">
        <v>1.54785</v>
      </c>
      <c r="JQ213">
        <v>2.32056</v>
      </c>
      <c r="JR213">
        <v>1.64673</v>
      </c>
      <c r="JS213">
        <v>2.33643</v>
      </c>
      <c r="JT213">
        <v>33.2216</v>
      </c>
      <c r="JU213">
        <v>24.1838</v>
      </c>
      <c r="JV213">
        <v>18</v>
      </c>
      <c r="JW213">
        <v>501.25</v>
      </c>
      <c r="JX213">
        <v>402.423</v>
      </c>
      <c r="JY213">
        <v>31.2098</v>
      </c>
      <c r="JZ213">
        <v>42.6884</v>
      </c>
      <c r="KA213">
        <v>30.0005</v>
      </c>
      <c r="KB213">
        <v>42.3356</v>
      </c>
      <c r="KC213">
        <v>42.2191</v>
      </c>
      <c r="KD213">
        <v>17.7127</v>
      </c>
      <c r="KE213">
        <v>0</v>
      </c>
      <c r="KF213">
        <v>100</v>
      </c>
      <c r="KG213">
        <v>31.2148</v>
      </c>
      <c r="KH213">
        <v>345.919</v>
      </c>
      <c r="KI213">
        <v>34.6858</v>
      </c>
      <c r="KJ213">
        <v>94.6058</v>
      </c>
      <c r="KK213">
        <v>91.7359</v>
      </c>
    </row>
    <row r="214" spans="1:297">
      <c r="A214">
        <v>198</v>
      </c>
      <c r="B214">
        <v>1761411315</v>
      </c>
      <c r="C214">
        <v>3134</v>
      </c>
      <c r="D214" t="s">
        <v>840</v>
      </c>
      <c r="E214" t="s">
        <v>841</v>
      </c>
      <c r="F214">
        <v>5</v>
      </c>
      <c r="G214" t="s">
        <v>831</v>
      </c>
      <c r="H214" t="s">
        <v>436</v>
      </c>
      <c r="I214">
        <v>1761411306.84615</v>
      </c>
      <c r="J214">
        <f>(K214)/1000</f>
        <v>0</v>
      </c>
      <c r="K214">
        <f>IF(DP214, AN214, AH214)</f>
        <v>0</v>
      </c>
      <c r="L214">
        <f>IF(DP214, AI214, AG214)</f>
        <v>0</v>
      </c>
      <c r="M214">
        <f>DR214 - IF(AU214&gt;1, L214*DL214*100.0/(AW214), 0)</f>
        <v>0</v>
      </c>
      <c r="N214">
        <f>((T214-J214/2)*M214-L214)/(T214+J214/2)</f>
        <v>0</v>
      </c>
      <c r="O214">
        <f>N214*(DY214+DZ214)/1000.0</f>
        <v>0</v>
      </c>
      <c r="P214">
        <f>(DR214 - IF(AU214&gt;1, L214*DL214*100.0/(AW214), 0))*(DY214+DZ214)/1000.0</f>
        <v>0</v>
      </c>
      <c r="Q214">
        <f>2.0/((1/S214-1/R214)+SIGN(S214)*SQRT((1/S214-1/R214)*(1/S214-1/R214) + 4*DM214/((DM214+1)*(DM214+1))*(2*1/S214*1/R214-1/R214*1/R214)))</f>
        <v>0</v>
      </c>
      <c r="R214">
        <f>IF(LEFT(DN214,1)&lt;&gt;"0",IF(LEFT(DN214,1)="1",3.0,DO214),$D$5+$E$5*(EF214*DY214/($K$5*1000))+$F$5*(EF214*DY214/($K$5*1000))*MAX(MIN(DL214,$J$5),$I$5)*MAX(MIN(DL214,$J$5),$I$5)+$G$5*MAX(MIN(DL214,$J$5),$I$5)*(EF214*DY214/($K$5*1000))+$H$5*(EF214*DY214/($K$5*1000))*(EF214*DY214/($K$5*1000)))</f>
        <v>0</v>
      </c>
      <c r="S214">
        <f>J214*(1000-(1000*0.61365*exp(17.502*W214/(240.97+W214))/(DY214+DZ214)+DT214)/2)/(1000*0.61365*exp(17.502*W214/(240.97+W214))/(DY214+DZ214)-DT214)</f>
        <v>0</v>
      </c>
      <c r="T214">
        <f>1/((DM214+1)/(Q214/1.6)+1/(R214/1.37)) + DM214/((DM214+1)/(Q214/1.6) + DM214/(R214/1.37))</f>
        <v>0</v>
      </c>
      <c r="U214">
        <f>(DH214*DK214)</f>
        <v>0</v>
      </c>
      <c r="V214">
        <f>(EA214+(U214+2*0.95*5.67E-8*(((EA214+$B$7)+273)^4-(EA214+273)^4)-44100*J214)/(1.84*29.3*R214+8*0.95*5.67E-8*(EA214+273)^3))</f>
        <v>0</v>
      </c>
      <c r="W214">
        <f>($C$7*EB214+$D$7*EC214+$E$7*V214)</f>
        <v>0</v>
      </c>
      <c r="X214">
        <f>0.61365*exp(17.502*W214/(240.97+W214))</f>
        <v>0</v>
      </c>
      <c r="Y214">
        <f>(Z214/AA214*100)</f>
        <v>0</v>
      </c>
      <c r="Z214">
        <f>DT214*(DY214+DZ214)/1000</f>
        <v>0</v>
      </c>
      <c r="AA214">
        <f>0.61365*exp(17.502*EA214/(240.97+EA214))</f>
        <v>0</v>
      </c>
      <c r="AB214">
        <f>(X214-DT214*(DY214+DZ214)/1000)</f>
        <v>0</v>
      </c>
      <c r="AC214">
        <f>(-J214*44100)</f>
        <v>0</v>
      </c>
      <c r="AD214">
        <f>2*29.3*R214*0.92*(EA214-W214)</f>
        <v>0</v>
      </c>
      <c r="AE214">
        <f>2*0.95*5.67E-8*(((EA214+$B$7)+273)^4-(W214+273)^4)</f>
        <v>0</v>
      </c>
      <c r="AF214">
        <f>U214+AE214+AC214+AD214</f>
        <v>0</v>
      </c>
      <c r="AG214">
        <f>DX214*AU214*(DS214-DR214*(1000-AU214*DU214)/(1000-AU214*DT214))/(100*DL214)</f>
        <v>0</v>
      </c>
      <c r="AH214">
        <f>1000*DX214*AU214*(DT214-DU214)/(100*DL214*(1000-AU214*DT214))</f>
        <v>0</v>
      </c>
      <c r="AI214">
        <f>(AJ214 - AK214 - DY214*1E3/(8.314*(EA214+273.15)) * AM214/DX214 * AL214) * DX214/(100*DL214) * (1000 - DU214)/1000</f>
        <v>0</v>
      </c>
      <c r="AJ214">
        <v>375.017900997205</v>
      </c>
      <c r="AK214">
        <v>378.479593939394</v>
      </c>
      <c r="AL214">
        <v>-2.97046881619857</v>
      </c>
      <c r="AM214">
        <v>65.0541557379444</v>
      </c>
      <c r="AN214">
        <f>(AP214 - AO214 + DY214*1E3/(8.314*(EA214+273.15)) * AR214/DX214 * AQ214) * DX214/(100*DL214) * 1000/(1000 - AP214)</f>
        <v>0</v>
      </c>
      <c r="AO214">
        <v>24.9932942456532</v>
      </c>
      <c r="AP214">
        <v>33.3632103030303</v>
      </c>
      <c r="AQ214">
        <v>4.02656768973277e-05</v>
      </c>
      <c r="AR214">
        <v>110.692381959749</v>
      </c>
      <c r="AS214">
        <v>0</v>
      </c>
      <c r="AT214">
        <v>0</v>
      </c>
      <c r="AU214">
        <f>IF(AS214*$H$13&gt;=AW214,1.0,(AW214/(AW214-AS214*$H$13)))</f>
        <v>0</v>
      </c>
      <c r="AV214">
        <f>(AU214-1)*100</f>
        <v>0</v>
      </c>
      <c r="AW214">
        <f>MAX(0,($B$13+$C$13*EF214)/(1+$D$13*EF214)*DY214/(EA214+273)*$E$13)</f>
        <v>0</v>
      </c>
      <c r="AX214" t="s">
        <v>437</v>
      </c>
      <c r="AY214" t="s">
        <v>437</v>
      </c>
      <c r="AZ214">
        <v>0</v>
      </c>
      <c r="BA214">
        <v>0</v>
      </c>
      <c r="BB214">
        <f>1-AZ214/BA214</f>
        <v>0</v>
      </c>
      <c r="BC214">
        <v>0</v>
      </c>
      <c r="BD214" t="s">
        <v>437</v>
      </c>
      <c r="BE214" t="s">
        <v>437</v>
      </c>
      <c r="BF214">
        <v>0</v>
      </c>
      <c r="BG214">
        <v>0</v>
      </c>
      <c r="BH214">
        <f>1-BF214/BG214</f>
        <v>0</v>
      </c>
      <c r="BI214">
        <v>0.5</v>
      </c>
      <c r="BJ214">
        <f>DI214</f>
        <v>0</v>
      </c>
      <c r="BK214">
        <f>L214</f>
        <v>0</v>
      </c>
      <c r="BL214">
        <f>BH214*BI214*BJ214</f>
        <v>0</v>
      </c>
      <c r="BM214">
        <f>(BK214-BC214)/BJ214</f>
        <v>0</v>
      </c>
      <c r="BN214">
        <f>(BA214-BG214)/BG214</f>
        <v>0</v>
      </c>
      <c r="BO214">
        <f>AZ214/(BB214+AZ214/BG214)</f>
        <v>0</v>
      </c>
      <c r="BP214" t="s">
        <v>437</v>
      </c>
      <c r="BQ214">
        <v>0</v>
      </c>
      <c r="BR214">
        <f>IF(BQ214&lt;&gt;0, BQ214, BO214)</f>
        <v>0</v>
      </c>
      <c r="BS214">
        <f>1-BR214/BG214</f>
        <v>0</v>
      </c>
      <c r="BT214">
        <f>(BG214-BF214)/(BG214-BR214)</f>
        <v>0</v>
      </c>
      <c r="BU214">
        <f>(BA214-BG214)/(BA214-BR214)</f>
        <v>0</v>
      </c>
      <c r="BV214">
        <f>(BG214-BF214)/(BG214-AZ214)</f>
        <v>0</v>
      </c>
      <c r="BW214">
        <f>(BA214-BG214)/(BA214-AZ214)</f>
        <v>0</v>
      </c>
      <c r="BX214">
        <f>(BT214*BR214/BF214)</f>
        <v>0</v>
      </c>
      <c r="BY214">
        <f>(1-BX214)</f>
        <v>0</v>
      </c>
      <c r="DH214">
        <f>$B$11*EG214+$C$11*EH214+$F$11*ES214*(1-EV214)</f>
        <v>0</v>
      </c>
      <c r="DI214">
        <f>DH214*DJ214</f>
        <v>0</v>
      </c>
      <c r="DJ214">
        <f>($B$11*$D$9+$C$11*$D$9+$F$11*((FF214+EX214)/MAX(FF214+EX214+FG214, 0.1)*$I$9+FG214/MAX(FF214+EX214+FG214, 0.1)*$J$9))/($B$11+$C$11+$F$11)</f>
        <v>0</v>
      </c>
      <c r="DK214">
        <f>($B$11*$K$9+$C$11*$K$9+$F$11*((FF214+EX214)/MAX(FF214+EX214+FG214, 0.1)*$P$9+FG214/MAX(FF214+EX214+FG214, 0.1)*$Q$9))/($B$11+$C$11+$F$11)</f>
        <v>0</v>
      </c>
      <c r="DL214">
        <v>6</v>
      </c>
      <c r="DM214">
        <v>0.5</v>
      </c>
      <c r="DN214" t="s">
        <v>438</v>
      </c>
      <c r="DO214">
        <v>2</v>
      </c>
      <c r="DP214" t="b">
        <v>1</v>
      </c>
      <c r="DQ214">
        <v>1761411306.84615</v>
      </c>
      <c r="DR214">
        <v>385.053384615385</v>
      </c>
      <c r="DS214">
        <v>381.148076923077</v>
      </c>
      <c r="DT214">
        <v>33.3619307692308</v>
      </c>
      <c r="DU214">
        <v>25.0000692307692</v>
      </c>
      <c r="DV214">
        <v>383.956076923077</v>
      </c>
      <c r="DW214">
        <v>33.0467538461538</v>
      </c>
      <c r="DX214">
        <v>500.011153846154</v>
      </c>
      <c r="DY214">
        <v>90.3106461538462</v>
      </c>
      <c r="DZ214">
        <v>0.0377342461538462</v>
      </c>
      <c r="EA214">
        <v>36.8185692307692</v>
      </c>
      <c r="EB214">
        <v>35.9916538461538</v>
      </c>
      <c r="EC214">
        <v>999.9</v>
      </c>
      <c r="ED214">
        <v>0</v>
      </c>
      <c r="EE214">
        <v>0</v>
      </c>
      <c r="EF214">
        <v>9991.97923076923</v>
      </c>
      <c r="EG214">
        <v>0</v>
      </c>
      <c r="EH214">
        <v>1237.39923076923</v>
      </c>
      <c r="EI214">
        <v>3.90540892307692</v>
      </c>
      <c r="EJ214">
        <v>398.343</v>
      </c>
      <c r="EK214">
        <v>390.921153846154</v>
      </c>
      <c r="EL214">
        <v>8.36185615384615</v>
      </c>
      <c r="EM214">
        <v>381.148076923077</v>
      </c>
      <c r="EN214">
        <v>25.0000692307692</v>
      </c>
      <c r="EO214">
        <v>3.01293692307692</v>
      </c>
      <c r="EP214">
        <v>2.25777538461538</v>
      </c>
      <c r="EQ214">
        <v>24.0995923076923</v>
      </c>
      <c r="ER214">
        <v>19.3782461538462</v>
      </c>
      <c r="ES214">
        <v>1200.00615384615</v>
      </c>
      <c r="ET214">
        <v>0.966998769230769</v>
      </c>
      <c r="EU214">
        <v>0.0330010230769231</v>
      </c>
      <c r="EV214">
        <v>0</v>
      </c>
      <c r="EW214">
        <v>1315.28307692308</v>
      </c>
      <c r="EX214">
        <v>5.00059</v>
      </c>
      <c r="EY214">
        <v>16258.9153846154</v>
      </c>
      <c r="EZ214">
        <v>10358.7769230769</v>
      </c>
      <c r="FA214">
        <v>51.8168461538462</v>
      </c>
      <c r="FB214">
        <v>53.5</v>
      </c>
      <c r="FC214">
        <v>52.0429230769231</v>
      </c>
      <c r="FD214">
        <v>53.0862307692308</v>
      </c>
      <c r="FE214">
        <v>52.875</v>
      </c>
      <c r="FF214">
        <v>1155.56615384615</v>
      </c>
      <c r="FG214">
        <v>39.44</v>
      </c>
      <c r="FH214">
        <v>0</v>
      </c>
      <c r="FI214">
        <v>1761411274.9</v>
      </c>
      <c r="FJ214">
        <v>0</v>
      </c>
      <c r="FK214">
        <v>1315.32192307692</v>
      </c>
      <c r="FL214">
        <v>8.71760683818201</v>
      </c>
      <c r="FM214">
        <v>110.834188104353</v>
      </c>
      <c r="FN214">
        <v>16259.4961538462</v>
      </c>
      <c r="FO214">
        <v>15</v>
      </c>
      <c r="FP214">
        <v>0</v>
      </c>
      <c r="FQ214" t="s">
        <v>439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0.622668380952381</v>
      </c>
      <c r="GD214">
        <v>62.440771012987</v>
      </c>
      <c r="GE214">
        <v>6.53072147163215</v>
      </c>
      <c r="GF214">
        <v>0</v>
      </c>
      <c r="GG214">
        <v>1314.97794117647</v>
      </c>
      <c r="GH214">
        <v>7.43391902435369</v>
      </c>
      <c r="GI214">
        <v>0.767703908194692</v>
      </c>
      <c r="GJ214">
        <v>-1</v>
      </c>
      <c r="GK214">
        <v>8.35881238095238</v>
      </c>
      <c r="GL214">
        <v>0.066144155844156</v>
      </c>
      <c r="GM214">
        <v>0.00683511027170015</v>
      </c>
      <c r="GN214">
        <v>1</v>
      </c>
      <c r="GO214">
        <v>1</v>
      </c>
      <c r="GP214">
        <v>2</v>
      </c>
      <c r="GQ214" t="s">
        <v>446</v>
      </c>
      <c r="GR214">
        <v>3.12956</v>
      </c>
      <c r="GS214">
        <v>2.71563</v>
      </c>
      <c r="GT214">
        <v>0.0770277</v>
      </c>
      <c r="GU214">
        <v>0.0757789</v>
      </c>
      <c r="GV214">
        <v>0.126283</v>
      </c>
      <c r="GW214">
        <v>0.103156</v>
      </c>
      <c r="GX214">
        <v>33872.5</v>
      </c>
      <c r="GY214">
        <v>36044.4</v>
      </c>
      <c r="GZ214">
        <v>33279.6</v>
      </c>
      <c r="HA214">
        <v>35387.9</v>
      </c>
      <c r="HB214">
        <v>41324.2</v>
      </c>
      <c r="HC214">
        <v>45668.6</v>
      </c>
      <c r="HD214">
        <v>52126.4</v>
      </c>
      <c r="HE214">
        <v>56658</v>
      </c>
      <c r="HF214">
        <v>1.78817</v>
      </c>
      <c r="HG214">
        <v>1.64735</v>
      </c>
      <c r="HH214">
        <v>-0.0370629</v>
      </c>
      <c r="HI214">
        <v>0</v>
      </c>
      <c r="HJ214">
        <v>36.586</v>
      </c>
      <c r="HK214">
        <v>999.9</v>
      </c>
      <c r="HL214">
        <v>57.691</v>
      </c>
      <c r="HM214">
        <v>29.165</v>
      </c>
      <c r="HN214">
        <v>25.9368</v>
      </c>
      <c r="HO214">
        <v>55.9492</v>
      </c>
      <c r="HP214">
        <v>42.9968</v>
      </c>
      <c r="HQ214">
        <v>1</v>
      </c>
      <c r="HR214">
        <v>1.30454</v>
      </c>
      <c r="HS214">
        <v>4.13633</v>
      </c>
      <c r="HT214">
        <v>20.0861</v>
      </c>
      <c r="HU214">
        <v>5.19123</v>
      </c>
      <c r="HV214">
        <v>12.0099</v>
      </c>
      <c r="HW214">
        <v>4.9728</v>
      </c>
      <c r="HX214">
        <v>3.29497</v>
      </c>
      <c r="HY214">
        <v>9999</v>
      </c>
      <c r="HZ214">
        <v>9999</v>
      </c>
      <c r="IA214">
        <v>999.9</v>
      </c>
      <c r="IB214">
        <v>9999</v>
      </c>
      <c r="IC214">
        <v>1.86325</v>
      </c>
      <c r="ID214">
        <v>1.86813</v>
      </c>
      <c r="IE214">
        <v>1.86783</v>
      </c>
      <c r="IF214">
        <v>1.86905</v>
      </c>
      <c r="IG214">
        <v>1.86982</v>
      </c>
      <c r="IH214">
        <v>1.8659</v>
      </c>
      <c r="II214">
        <v>1.86696</v>
      </c>
      <c r="IJ214">
        <v>1.86843</v>
      </c>
      <c r="IK214">
        <v>5</v>
      </c>
      <c r="IL214">
        <v>0</v>
      </c>
      <c r="IM214">
        <v>0</v>
      </c>
      <c r="IN214">
        <v>0</v>
      </c>
      <c r="IO214" t="s">
        <v>441</v>
      </c>
      <c r="IP214" t="s">
        <v>442</v>
      </c>
      <c r="IQ214" t="s">
        <v>443</v>
      </c>
      <c r="IR214" t="s">
        <v>443</v>
      </c>
      <c r="IS214" t="s">
        <v>443</v>
      </c>
      <c r="IT214" t="s">
        <v>443</v>
      </c>
      <c r="IU214">
        <v>0</v>
      </c>
      <c r="IV214">
        <v>100</v>
      </c>
      <c r="IW214">
        <v>100</v>
      </c>
      <c r="IX214">
        <v>1.098</v>
      </c>
      <c r="IY214">
        <v>0.3152</v>
      </c>
      <c r="IZ214">
        <v>1.09748391826392</v>
      </c>
      <c r="JA214">
        <v>0</v>
      </c>
      <c r="JB214">
        <v>0</v>
      </c>
      <c r="JC214">
        <v>0</v>
      </c>
      <c r="JD214">
        <v>0.315191680746845</v>
      </c>
      <c r="JE214">
        <v>0</v>
      </c>
      <c r="JF214">
        <v>0</v>
      </c>
      <c r="JG214">
        <v>0</v>
      </c>
      <c r="JH214">
        <v>5</v>
      </c>
      <c r="JI214">
        <v>2273</v>
      </c>
      <c r="JJ214">
        <v>0</v>
      </c>
      <c r="JK214">
        <v>25</v>
      </c>
      <c r="JL214">
        <v>29356855.2</v>
      </c>
      <c r="JM214">
        <v>29356855.2</v>
      </c>
      <c r="JN214">
        <v>0.854492</v>
      </c>
      <c r="JO214">
        <v>2.62207</v>
      </c>
      <c r="JP214">
        <v>1.54785</v>
      </c>
      <c r="JQ214">
        <v>2.32056</v>
      </c>
      <c r="JR214">
        <v>1.64673</v>
      </c>
      <c r="JS214">
        <v>2.2583</v>
      </c>
      <c r="JT214">
        <v>33.2216</v>
      </c>
      <c r="JU214">
        <v>24.1751</v>
      </c>
      <c r="JV214">
        <v>18</v>
      </c>
      <c r="JW214">
        <v>501.177</v>
      </c>
      <c r="JX214">
        <v>402.371</v>
      </c>
      <c r="JY214">
        <v>31.2155</v>
      </c>
      <c r="JZ214">
        <v>42.6917</v>
      </c>
      <c r="KA214">
        <v>30.0002</v>
      </c>
      <c r="KB214">
        <v>42.3406</v>
      </c>
      <c r="KC214">
        <v>42.2234</v>
      </c>
      <c r="KD214">
        <v>17.0925</v>
      </c>
      <c r="KE214">
        <v>0</v>
      </c>
      <c r="KF214">
        <v>100</v>
      </c>
      <c r="KG214">
        <v>31.2213</v>
      </c>
      <c r="KH214">
        <v>332.45</v>
      </c>
      <c r="KI214">
        <v>34.6858</v>
      </c>
      <c r="KJ214">
        <v>94.6055</v>
      </c>
      <c r="KK214">
        <v>91.7358</v>
      </c>
    </row>
    <row r="215" spans="1:297">
      <c r="A215">
        <v>199</v>
      </c>
      <c r="B215">
        <v>1761411320</v>
      </c>
      <c r="C215">
        <v>3139</v>
      </c>
      <c r="D215" t="s">
        <v>842</v>
      </c>
      <c r="E215" t="s">
        <v>843</v>
      </c>
      <c r="F215">
        <v>5</v>
      </c>
      <c r="G215" t="s">
        <v>831</v>
      </c>
      <c r="H215" t="s">
        <v>436</v>
      </c>
      <c r="I215">
        <v>1761411311.84615</v>
      </c>
      <c r="J215">
        <f>(K215)/1000</f>
        <v>0</v>
      </c>
      <c r="K215">
        <f>IF(DP215, AN215, AH215)</f>
        <v>0</v>
      </c>
      <c r="L215">
        <f>IF(DP215, AI215, AG215)</f>
        <v>0</v>
      </c>
      <c r="M215">
        <f>DR215 - IF(AU215&gt;1, L215*DL215*100.0/(AW215), 0)</f>
        <v>0</v>
      </c>
      <c r="N215">
        <f>((T215-J215/2)*M215-L215)/(T215+J215/2)</f>
        <v>0</v>
      </c>
      <c r="O215">
        <f>N215*(DY215+DZ215)/1000.0</f>
        <v>0</v>
      </c>
      <c r="P215">
        <f>(DR215 - IF(AU215&gt;1, L215*DL215*100.0/(AW215), 0))*(DY215+DZ215)/1000.0</f>
        <v>0</v>
      </c>
      <c r="Q215">
        <f>2.0/((1/S215-1/R215)+SIGN(S215)*SQRT((1/S215-1/R215)*(1/S215-1/R215) + 4*DM215/((DM215+1)*(DM215+1))*(2*1/S215*1/R215-1/R215*1/R215)))</f>
        <v>0</v>
      </c>
      <c r="R215">
        <f>IF(LEFT(DN215,1)&lt;&gt;"0",IF(LEFT(DN215,1)="1",3.0,DO215),$D$5+$E$5*(EF215*DY215/($K$5*1000))+$F$5*(EF215*DY215/($K$5*1000))*MAX(MIN(DL215,$J$5),$I$5)*MAX(MIN(DL215,$J$5),$I$5)+$G$5*MAX(MIN(DL215,$J$5),$I$5)*(EF215*DY215/($K$5*1000))+$H$5*(EF215*DY215/($K$5*1000))*(EF215*DY215/($K$5*1000)))</f>
        <v>0</v>
      </c>
      <c r="S215">
        <f>J215*(1000-(1000*0.61365*exp(17.502*W215/(240.97+W215))/(DY215+DZ215)+DT215)/2)/(1000*0.61365*exp(17.502*W215/(240.97+W215))/(DY215+DZ215)-DT215)</f>
        <v>0</v>
      </c>
      <c r="T215">
        <f>1/((DM215+1)/(Q215/1.6)+1/(R215/1.37)) + DM215/((DM215+1)/(Q215/1.6) + DM215/(R215/1.37))</f>
        <v>0</v>
      </c>
      <c r="U215">
        <f>(DH215*DK215)</f>
        <v>0</v>
      </c>
      <c r="V215">
        <f>(EA215+(U215+2*0.95*5.67E-8*(((EA215+$B$7)+273)^4-(EA215+273)^4)-44100*J215)/(1.84*29.3*R215+8*0.95*5.67E-8*(EA215+273)^3))</f>
        <v>0</v>
      </c>
      <c r="W215">
        <f>($C$7*EB215+$D$7*EC215+$E$7*V215)</f>
        <v>0</v>
      </c>
      <c r="X215">
        <f>0.61365*exp(17.502*W215/(240.97+W215))</f>
        <v>0</v>
      </c>
      <c r="Y215">
        <f>(Z215/AA215*100)</f>
        <v>0</v>
      </c>
      <c r="Z215">
        <f>DT215*(DY215+DZ215)/1000</f>
        <v>0</v>
      </c>
      <c r="AA215">
        <f>0.61365*exp(17.502*EA215/(240.97+EA215))</f>
        <v>0</v>
      </c>
      <c r="AB215">
        <f>(X215-DT215*(DY215+DZ215)/1000)</f>
        <v>0</v>
      </c>
      <c r="AC215">
        <f>(-J215*44100)</f>
        <v>0</v>
      </c>
      <c r="AD215">
        <f>2*29.3*R215*0.92*(EA215-W215)</f>
        <v>0</v>
      </c>
      <c r="AE215">
        <f>2*0.95*5.67E-8*(((EA215+$B$7)+273)^4-(W215+273)^4)</f>
        <v>0</v>
      </c>
      <c r="AF215">
        <f>U215+AE215+AC215+AD215</f>
        <v>0</v>
      </c>
      <c r="AG215">
        <f>DX215*AU215*(DS215-DR215*(1000-AU215*DU215)/(1000-AU215*DT215))/(100*DL215)</f>
        <v>0</v>
      </c>
      <c r="AH215">
        <f>1000*DX215*AU215*(DT215-DU215)/(100*DL215*(1000-AU215*DT215))</f>
        <v>0</v>
      </c>
      <c r="AI215">
        <f>(AJ215 - AK215 - DY215*1E3/(8.314*(EA215+273.15)) * AM215/DX215 * AL215) * DX215/(100*DL215) * (1000 - DU215)/1000</f>
        <v>0</v>
      </c>
      <c r="AJ215">
        <v>357.305828856074</v>
      </c>
      <c r="AK215">
        <v>362.191654545455</v>
      </c>
      <c r="AL215">
        <v>-3.29491308449984</v>
      </c>
      <c r="AM215">
        <v>65.0541557379444</v>
      </c>
      <c r="AN215">
        <f>(AP215 - AO215 + DY215*1E3/(8.314*(EA215+273.15)) * AR215/DX215 * AQ215) * DX215/(100*DL215) * 1000/(1000 - AP215)</f>
        <v>0</v>
      </c>
      <c r="AO215">
        <v>24.988918493406</v>
      </c>
      <c r="AP215">
        <v>33.3634406060606</v>
      </c>
      <c r="AQ215">
        <v>-8.13489548591786e-06</v>
      </c>
      <c r="AR215">
        <v>110.692381959749</v>
      </c>
      <c r="AS215">
        <v>0</v>
      </c>
      <c r="AT215">
        <v>0</v>
      </c>
      <c r="AU215">
        <f>IF(AS215*$H$13&gt;=AW215,1.0,(AW215/(AW215-AS215*$H$13)))</f>
        <v>0</v>
      </c>
      <c r="AV215">
        <f>(AU215-1)*100</f>
        <v>0</v>
      </c>
      <c r="AW215">
        <f>MAX(0,($B$13+$C$13*EF215)/(1+$D$13*EF215)*DY215/(EA215+273)*$E$13)</f>
        <v>0</v>
      </c>
      <c r="AX215" t="s">
        <v>437</v>
      </c>
      <c r="AY215" t="s">
        <v>437</v>
      </c>
      <c r="AZ215">
        <v>0</v>
      </c>
      <c r="BA215">
        <v>0</v>
      </c>
      <c r="BB215">
        <f>1-AZ215/BA215</f>
        <v>0</v>
      </c>
      <c r="BC215">
        <v>0</v>
      </c>
      <c r="BD215" t="s">
        <v>437</v>
      </c>
      <c r="BE215" t="s">
        <v>437</v>
      </c>
      <c r="BF215">
        <v>0</v>
      </c>
      <c r="BG215">
        <v>0</v>
      </c>
      <c r="BH215">
        <f>1-BF215/BG215</f>
        <v>0</v>
      </c>
      <c r="BI215">
        <v>0.5</v>
      </c>
      <c r="BJ215">
        <f>DI215</f>
        <v>0</v>
      </c>
      <c r="BK215">
        <f>L215</f>
        <v>0</v>
      </c>
      <c r="BL215">
        <f>BH215*BI215*BJ215</f>
        <v>0</v>
      </c>
      <c r="BM215">
        <f>(BK215-BC215)/BJ215</f>
        <v>0</v>
      </c>
      <c r="BN215">
        <f>(BA215-BG215)/BG215</f>
        <v>0</v>
      </c>
      <c r="BO215">
        <f>AZ215/(BB215+AZ215/BG215)</f>
        <v>0</v>
      </c>
      <c r="BP215" t="s">
        <v>437</v>
      </c>
      <c r="BQ215">
        <v>0</v>
      </c>
      <c r="BR215">
        <f>IF(BQ215&lt;&gt;0, BQ215, BO215)</f>
        <v>0</v>
      </c>
      <c r="BS215">
        <f>1-BR215/BG215</f>
        <v>0</v>
      </c>
      <c r="BT215">
        <f>(BG215-BF215)/(BG215-BR215)</f>
        <v>0</v>
      </c>
      <c r="BU215">
        <f>(BA215-BG215)/(BA215-BR215)</f>
        <v>0</v>
      </c>
      <c r="BV215">
        <f>(BG215-BF215)/(BG215-AZ215)</f>
        <v>0</v>
      </c>
      <c r="BW215">
        <f>(BA215-BG215)/(BA215-AZ215)</f>
        <v>0</v>
      </c>
      <c r="BX215">
        <f>(BT215*BR215/BF215)</f>
        <v>0</v>
      </c>
      <c r="BY215">
        <f>(1-BX215)</f>
        <v>0</v>
      </c>
      <c r="DH215">
        <f>$B$11*EG215+$C$11*EH215+$F$11*ES215*(1-EV215)</f>
        <v>0</v>
      </c>
      <c r="DI215">
        <f>DH215*DJ215</f>
        <v>0</v>
      </c>
      <c r="DJ215">
        <f>($B$11*$D$9+$C$11*$D$9+$F$11*((FF215+EX215)/MAX(FF215+EX215+FG215, 0.1)*$I$9+FG215/MAX(FF215+EX215+FG215, 0.1)*$J$9))/($B$11+$C$11+$F$11)</f>
        <v>0</v>
      </c>
      <c r="DK215">
        <f>($B$11*$K$9+$C$11*$K$9+$F$11*((FF215+EX215)/MAX(FF215+EX215+FG215, 0.1)*$P$9+FG215/MAX(FF215+EX215+FG215, 0.1)*$Q$9))/($B$11+$C$11+$F$11)</f>
        <v>0</v>
      </c>
      <c r="DL215">
        <v>6</v>
      </c>
      <c r="DM215">
        <v>0.5</v>
      </c>
      <c r="DN215" t="s">
        <v>438</v>
      </c>
      <c r="DO215">
        <v>2</v>
      </c>
      <c r="DP215" t="b">
        <v>1</v>
      </c>
      <c r="DQ215">
        <v>1761411311.84615</v>
      </c>
      <c r="DR215">
        <v>371.644</v>
      </c>
      <c r="DS215">
        <v>364.392307692308</v>
      </c>
      <c r="DT215">
        <v>33.3626923076923</v>
      </c>
      <c r="DU215">
        <v>24.9949076923077</v>
      </c>
      <c r="DV215">
        <v>370.546538461538</v>
      </c>
      <c r="DW215">
        <v>33.0475230769231</v>
      </c>
      <c r="DX215">
        <v>500.001923076923</v>
      </c>
      <c r="DY215">
        <v>90.3104076923077</v>
      </c>
      <c r="DZ215">
        <v>0.0377792</v>
      </c>
      <c r="EA215">
        <v>36.8204461538462</v>
      </c>
      <c r="EB215">
        <v>35.9896615384615</v>
      </c>
      <c r="EC215">
        <v>999.9</v>
      </c>
      <c r="ED215">
        <v>0</v>
      </c>
      <c r="EE215">
        <v>0</v>
      </c>
      <c r="EF215">
        <v>9995.53692307692</v>
      </c>
      <c r="EG215">
        <v>0</v>
      </c>
      <c r="EH215">
        <v>1237.38076923077</v>
      </c>
      <c r="EI215">
        <v>7.25176230769231</v>
      </c>
      <c r="EJ215">
        <v>384.471076923077</v>
      </c>
      <c r="EK215">
        <v>373.733769230769</v>
      </c>
      <c r="EL215">
        <v>8.36777769230769</v>
      </c>
      <c r="EM215">
        <v>364.392307692308</v>
      </c>
      <c r="EN215">
        <v>24.9949076923077</v>
      </c>
      <c r="EO215">
        <v>3.01299846153846</v>
      </c>
      <c r="EP215">
        <v>2.25730230769231</v>
      </c>
      <c r="EQ215">
        <v>24.0999307692308</v>
      </c>
      <c r="ER215">
        <v>19.3748769230769</v>
      </c>
      <c r="ES215">
        <v>1200.02923076923</v>
      </c>
      <c r="ET215">
        <v>0.966999384615385</v>
      </c>
      <c r="EU215">
        <v>0.0330003923076923</v>
      </c>
      <c r="EV215">
        <v>0</v>
      </c>
      <c r="EW215">
        <v>1315.97538461538</v>
      </c>
      <c r="EX215">
        <v>5.00059</v>
      </c>
      <c r="EY215">
        <v>16268.7230769231</v>
      </c>
      <c r="EZ215">
        <v>10358.9846153846</v>
      </c>
      <c r="FA215">
        <v>51.812</v>
      </c>
      <c r="FB215">
        <v>53.5</v>
      </c>
      <c r="FC215">
        <v>52.0572307692308</v>
      </c>
      <c r="FD215">
        <v>53.0910769230769</v>
      </c>
      <c r="FE215">
        <v>52.875</v>
      </c>
      <c r="FF215">
        <v>1155.58923076923</v>
      </c>
      <c r="FG215">
        <v>39.44</v>
      </c>
      <c r="FH215">
        <v>0</v>
      </c>
      <c r="FI215">
        <v>1761411280.3</v>
      </c>
      <c r="FJ215">
        <v>0</v>
      </c>
      <c r="FK215">
        <v>1316.1628</v>
      </c>
      <c r="FL215">
        <v>9.9723077107475</v>
      </c>
      <c r="FM215">
        <v>128.723077121495</v>
      </c>
      <c r="FN215">
        <v>16270.452</v>
      </c>
      <c r="FO215">
        <v>15</v>
      </c>
      <c r="FP215">
        <v>0</v>
      </c>
      <c r="FQ215" t="s">
        <v>439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5.4828518</v>
      </c>
      <c r="GD215">
        <v>37.1272222556391</v>
      </c>
      <c r="GE215">
        <v>3.79675949586954</v>
      </c>
      <c r="GF215">
        <v>0</v>
      </c>
      <c r="GG215">
        <v>1315.59558823529</v>
      </c>
      <c r="GH215">
        <v>8.66600458714234</v>
      </c>
      <c r="GI215">
        <v>0.873152473634786</v>
      </c>
      <c r="GJ215">
        <v>-1</v>
      </c>
      <c r="GK215">
        <v>8.364883</v>
      </c>
      <c r="GL215">
        <v>0.0676863157894583</v>
      </c>
      <c r="GM215">
        <v>0.00664988879606243</v>
      </c>
      <c r="GN215">
        <v>1</v>
      </c>
      <c r="GO215">
        <v>1</v>
      </c>
      <c r="GP215">
        <v>2</v>
      </c>
      <c r="GQ215" t="s">
        <v>446</v>
      </c>
      <c r="GR215">
        <v>3.12952</v>
      </c>
      <c r="GS215">
        <v>2.71569</v>
      </c>
      <c r="GT215">
        <v>0.0743136</v>
      </c>
      <c r="GU215">
        <v>0.0730321</v>
      </c>
      <c r="GV215">
        <v>0.126286</v>
      </c>
      <c r="GW215">
        <v>0.103144</v>
      </c>
      <c r="GX215">
        <v>33971.8</v>
      </c>
      <c r="GY215">
        <v>36151.5</v>
      </c>
      <c r="GZ215">
        <v>33279.5</v>
      </c>
      <c r="HA215">
        <v>35387.9</v>
      </c>
      <c r="HB215">
        <v>41324.1</v>
      </c>
      <c r="HC215">
        <v>45668.5</v>
      </c>
      <c r="HD215">
        <v>52126.7</v>
      </c>
      <c r="HE215">
        <v>56657.5</v>
      </c>
      <c r="HF215">
        <v>1.78787</v>
      </c>
      <c r="HG215">
        <v>1.64737</v>
      </c>
      <c r="HH215">
        <v>-0.0371039</v>
      </c>
      <c r="HI215">
        <v>0</v>
      </c>
      <c r="HJ215">
        <v>36.586</v>
      </c>
      <c r="HK215">
        <v>999.9</v>
      </c>
      <c r="HL215">
        <v>57.667</v>
      </c>
      <c r="HM215">
        <v>29.165</v>
      </c>
      <c r="HN215">
        <v>25.9238</v>
      </c>
      <c r="HO215">
        <v>55.4492</v>
      </c>
      <c r="HP215">
        <v>43.2853</v>
      </c>
      <c r="HQ215">
        <v>1</v>
      </c>
      <c r="HR215">
        <v>1.30496</v>
      </c>
      <c r="HS215">
        <v>4.13115</v>
      </c>
      <c r="HT215">
        <v>20.0859</v>
      </c>
      <c r="HU215">
        <v>5.19004</v>
      </c>
      <c r="HV215">
        <v>12.0099</v>
      </c>
      <c r="HW215">
        <v>4.9723</v>
      </c>
      <c r="HX215">
        <v>3.2949</v>
      </c>
      <c r="HY215">
        <v>9999</v>
      </c>
      <c r="HZ215">
        <v>9999</v>
      </c>
      <c r="IA215">
        <v>999.9</v>
      </c>
      <c r="IB215">
        <v>9999</v>
      </c>
      <c r="IC215">
        <v>1.86325</v>
      </c>
      <c r="ID215">
        <v>1.86813</v>
      </c>
      <c r="IE215">
        <v>1.86783</v>
      </c>
      <c r="IF215">
        <v>1.86905</v>
      </c>
      <c r="IG215">
        <v>1.86981</v>
      </c>
      <c r="IH215">
        <v>1.86592</v>
      </c>
      <c r="II215">
        <v>1.86694</v>
      </c>
      <c r="IJ215">
        <v>1.86844</v>
      </c>
      <c r="IK215">
        <v>5</v>
      </c>
      <c r="IL215">
        <v>0</v>
      </c>
      <c r="IM215">
        <v>0</v>
      </c>
      <c r="IN215">
        <v>0</v>
      </c>
      <c r="IO215" t="s">
        <v>441</v>
      </c>
      <c r="IP215" t="s">
        <v>442</v>
      </c>
      <c r="IQ215" t="s">
        <v>443</v>
      </c>
      <c r="IR215" t="s">
        <v>443</v>
      </c>
      <c r="IS215" t="s">
        <v>443</v>
      </c>
      <c r="IT215" t="s">
        <v>443</v>
      </c>
      <c r="IU215">
        <v>0</v>
      </c>
      <c r="IV215">
        <v>100</v>
      </c>
      <c r="IW215">
        <v>100</v>
      </c>
      <c r="IX215">
        <v>1.097</v>
      </c>
      <c r="IY215">
        <v>0.3152</v>
      </c>
      <c r="IZ215">
        <v>1.09748391826392</v>
      </c>
      <c r="JA215">
        <v>0</v>
      </c>
      <c r="JB215">
        <v>0</v>
      </c>
      <c r="JC215">
        <v>0</v>
      </c>
      <c r="JD215">
        <v>0.315191680746845</v>
      </c>
      <c r="JE215">
        <v>0</v>
      </c>
      <c r="JF215">
        <v>0</v>
      </c>
      <c r="JG215">
        <v>0</v>
      </c>
      <c r="JH215">
        <v>5</v>
      </c>
      <c r="JI215">
        <v>2273</v>
      </c>
      <c r="JJ215">
        <v>0</v>
      </c>
      <c r="JK215">
        <v>25</v>
      </c>
      <c r="JL215">
        <v>29356855.3</v>
      </c>
      <c r="JM215">
        <v>29356855.3</v>
      </c>
      <c r="JN215">
        <v>0.825195</v>
      </c>
      <c r="JO215">
        <v>2.61841</v>
      </c>
      <c r="JP215">
        <v>1.54785</v>
      </c>
      <c r="JQ215">
        <v>2.32056</v>
      </c>
      <c r="JR215">
        <v>1.64551</v>
      </c>
      <c r="JS215">
        <v>2.37183</v>
      </c>
      <c r="JT215">
        <v>33.2216</v>
      </c>
      <c r="JU215">
        <v>24.1838</v>
      </c>
      <c r="JV215">
        <v>18</v>
      </c>
      <c r="JW215">
        <v>501.002</v>
      </c>
      <c r="JX215">
        <v>402.415</v>
      </c>
      <c r="JY215">
        <v>31.2213</v>
      </c>
      <c r="JZ215">
        <v>42.6961</v>
      </c>
      <c r="KA215">
        <v>30.0004</v>
      </c>
      <c r="KB215">
        <v>42.346</v>
      </c>
      <c r="KC215">
        <v>42.2287</v>
      </c>
      <c r="KD215">
        <v>16.4258</v>
      </c>
      <c r="KE215">
        <v>0</v>
      </c>
      <c r="KF215">
        <v>100</v>
      </c>
      <c r="KG215">
        <v>31.2302</v>
      </c>
      <c r="KH215">
        <v>312.346</v>
      </c>
      <c r="KI215">
        <v>34.6858</v>
      </c>
      <c r="KJ215">
        <v>94.6056</v>
      </c>
      <c r="KK215">
        <v>91.7353</v>
      </c>
    </row>
    <row r="216" spans="1:297">
      <c r="A216">
        <v>200</v>
      </c>
      <c r="B216">
        <v>1761411325</v>
      </c>
      <c r="C216">
        <v>3144</v>
      </c>
      <c r="D216" t="s">
        <v>844</v>
      </c>
      <c r="E216" t="s">
        <v>845</v>
      </c>
      <c r="F216">
        <v>5</v>
      </c>
      <c r="G216" t="s">
        <v>831</v>
      </c>
      <c r="H216" t="s">
        <v>436</v>
      </c>
      <c r="I216">
        <v>1761411316.84615</v>
      </c>
      <c r="J216">
        <f>(K216)/1000</f>
        <v>0</v>
      </c>
      <c r="K216">
        <f>IF(DP216, AN216, AH216)</f>
        <v>0</v>
      </c>
      <c r="L216">
        <f>IF(DP216, AI216, AG216)</f>
        <v>0</v>
      </c>
      <c r="M216">
        <f>DR216 - IF(AU216&gt;1, L216*DL216*100.0/(AW216), 0)</f>
        <v>0</v>
      </c>
      <c r="N216">
        <f>((T216-J216/2)*M216-L216)/(T216+J216/2)</f>
        <v>0</v>
      </c>
      <c r="O216">
        <f>N216*(DY216+DZ216)/1000.0</f>
        <v>0</v>
      </c>
      <c r="P216">
        <f>(DR216 - IF(AU216&gt;1, L216*DL216*100.0/(AW216), 0))*(DY216+DZ216)/1000.0</f>
        <v>0</v>
      </c>
      <c r="Q216">
        <f>2.0/((1/S216-1/R216)+SIGN(S216)*SQRT((1/S216-1/R216)*(1/S216-1/R216) + 4*DM216/((DM216+1)*(DM216+1))*(2*1/S216*1/R216-1/R216*1/R216)))</f>
        <v>0</v>
      </c>
      <c r="R216">
        <f>IF(LEFT(DN216,1)&lt;&gt;"0",IF(LEFT(DN216,1)="1",3.0,DO216),$D$5+$E$5*(EF216*DY216/($K$5*1000))+$F$5*(EF216*DY216/($K$5*1000))*MAX(MIN(DL216,$J$5),$I$5)*MAX(MIN(DL216,$J$5),$I$5)+$G$5*MAX(MIN(DL216,$J$5),$I$5)*(EF216*DY216/($K$5*1000))+$H$5*(EF216*DY216/($K$5*1000))*(EF216*DY216/($K$5*1000)))</f>
        <v>0</v>
      </c>
      <c r="S216">
        <f>J216*(1000-(1000*0.61365*exp(17.502*W216/(240.97+W216))/(DY216+DZ216)+DT216)/2)/(1000*0.61365*exp(17.502*W216/(240.97+W216))/(DY216+DZ216)-DT216)</f>
        <v>0</v>
      </c>
      <c r="T216">
        <f>1/((DM216+1)/(Q216/1.6)+1/(R216/1.37)) + DM216/((DM216+1)/(Q216/1.6) + DM216/(R216/1.37))</f>
        <v>0</v>
      </c>
      <c r="U216">
        <f>(DH216*DK216)</f>
        <v>0</v>
      </c>
      <c r="V216">
        <f>(EA216+(U216+2*0.95*5.67E-8*(((EA216+$B$7)+273)^4-(EA216+273)^4)-44100*J216)/(1.84*29.3*R216+8*0.95*5.67E-8*(EA216+273)^3))</f>
        <v>0</v>
      </c>
      <c r="W216">
        <f>($C$7*EB216+$D$7*EC216+$E$7*V216)</f>
        <v>0</v>
      </c>
      <c r="X216">
        <f>0.61365*exp(17.502*W216/(240.97+W216))</f>
        <v>0</v>
      </c>
      <c r="Y216">
        <f>(Z216/AA216*100)</f>
        <v>0</v>
      </c>
      <c r="Z216">
        <f>DT216*(DY216+DZ216)/1000</f>
        <v>0</v>
      </c>
      <c r="AA216">
        <f>0.61365*exp(17.502*EA216/(240.97+EA216))</f>
        <v>0</v>
      </c>
      <c r="AB216">
        <f>(X216-DT216*(DY216+DZ216)/1000)</f>
        <v>0</v>
      </c>
      <c r="AC216">
        <f>(-J216*44100)</f>
        <v>0</v>
      </c>
      <c r="AD216">
        <f>2*29.3*R216*0.92*(EA216-W216)</f>
        <v>0</v>
      </c>
      <c r="AE216">
        <f>2*0.95*5.67E-8*(((EA216+$B$7)+273)^4-(W216+273)^4)</f>
        <v>0</v>
      </c>
      <c r="AF216">
        <f>U216+AE216+AC216+AD216</f>
        <v>0</v>
      </c>
      <c r="AG216">
        <f>DX216*AU216*(DS216-DR216*(1000-AU216*DU216)/(1000-AU216*DT216))/(100*DL216)</f>
        <v>0</v>
      </c>
      <c r="AH216">
        <f>1000*DX216*AU216*(DT216-DU216)/(100*DL216*(1000-AU216*DT216))</f>
        <v>0</v>
      </c>
      <c r="AI216">
        <f>(AJ216 - AK216 - DY216*1E3/(8.314*(EA216+273.15)) * AM216/DX216 * AL216) * DX216/(100*DL216) * (1000 - DU216)/1000</f>
        <v>0</v>
      </c>
      <c r="AJ216">
        <v>341.205156787904</v>
      </c>
      <c r="AK216">
        <v>346.380672727273</v>
      </c>
      <c r="AL216">
        <v>-3.15847640639336</v>
      </c>
      <c r="AM216">
        <v>65.0541557379444</v>
      </c>
      <c r="AN216">
        <f>(AP216 - AO216 + DY216*1E3/(8.314*(EA216+273.15)) * AR216/DX216 * AQ216) * DX216/(100*DL216) * 1000/(1000 - AP216)</f>
        <v>0</v>
      </c>
      <c r="AO216">
        <v>24.9832545315845</v>
      </c>
      <c r="AP216">
        <v>33.3650727272727</v>
      </c>
      <c r="AQ216">
        <v>6.5403731855338e-06</v>
      </c>
      <c r="AR216">
        <v>110.692381959749</v>
      </c>
      <c r="AS216">
        <v>0</v>
      </c>
      <c r="AT216">
        <v>0</v>
      </c>
      <c r="AU216">
        <f>IF(AS216*$H$13&gt;=AW216,1.0,(AW216/(AW216-AS216*$H$13)))</f>
        <v>0</v>
      </c>
      <c r="AV216">
        <f>(AU216-1)*100</f>
        <v>0</v>
      </c>
      <c r="AW216">
        <f>MAX(0,($B$13+$C$13*EF216)/(1+$D$13*EF216)*DY216/(EA216+273)*$E$13)</f>
        <v>0</v>
      </c>
      <c r="AX216" t="s">
        <v>437</v>
      </c>
      <c r="AY216" t="s">
        <v>437</v>
      </c>
      <c r="AZ216">
        <v>0</v>
      </c>
      <c r="BA216">
        <v>0</v>
      </c>
      <c r="BB216">
        <f>1-AZ216/BA216</f>
        <v>0</v>
      </c>
      <c r="BC216">
        <v>0</v>
      </c>
      <c r="BD216" t="s">
        <v>437</v>
      </c>
      <c r="BE216" t="s">
        <v>437</v>
      </c>
      <c r="BF216">
        <v>0</v>
      </c>
      <c r="BG216">
        <v>0</v>
      </c>
      <c r="BH216">
        <f>1-BF216/BG216</f>
        <v>0</v>
      </c>
      <c r="BI216">
        <v>0.5</v>
      </c>
      <c r="BJ216">
        <f>DI216</f>
        <v>0</v>
      </c>
      <c r="BK216">
        <f>L216</f>
        <v>0</v>
      </c>
      <c r="BL216">
        <f>BH216*BI216*BJ216</f>
        <v>0</v>
      </c>
      <c r="BM216">
        <f>(BK216-BC216)/BJ216</f>
        <v>0</v>
      </c>
      <c r="BN216">
        <f>(BA216-BG216)/BG216</f>
        <v>0</v>
      </c>
      <c r="BO216">
        <f>AZ216/(BB216+AZ216/BG216)</f>
        <v>0</v>
      </c>
      <c r="BP216" t="s">
        <v>437</v>
      </c>
      <c r="BQ216">
        <v>0</v>
      </c>
      <c r="BR216">
        <f>IF(BQ216&lt;&gt;0, BQ216, BO216)</f>
        <v>0</v>
      </c>
      <c r="BS216">
        <f>1-BR216/BG216</f>
        <v>0</v>
      </c>
      <c r="BT216">
        <f>(BG216-BF216)/(BG216-BR216)</f>
        <v>0</v>
      </c>
      <c r="BU216">
        <f>(BA216-BG216)/(BA216-BR216)</f>
        <v>0</v>
      </c>
      <c r="BV216">
        <f>(BG216-BF216)/(BG216-AZ216)</f>
        <v>0</v>
      </c>
      <c r="BW216">
        <f>(BA216-BG216)/(BA216-AZ216)</f>
        <v>0</v>
      </c>
      <c r="BX216">
        <f>(BT216*BR216/BF216)</f>
        <v>0</v>
      </c>
      <c r="BY216">
        <f>(1-BX216)</f>
        <v>0</v>
      </c>
      <c r="DH216">
        <f>$B$11*EG216+$C$11*EH216+$F$11*ES216*(1-EV216)</f>
        <v>0</v>
      </c>
      <c r="DI216">
        <f>DH216*DJ216</f>
        <v>0</v>
      </c>
      <c r="DJ216">
        <f>($B$11*$D$9+$C$11*$D$9+$F$11*((FF216+EX216)/MAX(FF216+EX216+FG216, 0.1)*$I$9+FG216/MAX(FF216+EX216+FG216, 0.1)*$J$9))/($B$11+$C$11+$F$11)</f>
        <v>0</v>
      </c>
      <c r="DK216">
        <f>($B$11*$K$9+$C$11*$K$9+$F$11*((FF216+EX216)/MAX(FF216+EX216+FG216, 0.1)*$P$9+FG216/MAX(FF216+EX216+FG216, 0.1)*$Q$9))/($B$11+$C$11+$F$11)</f>
        <v>0</v>
      </c>
      <c r="DL216">
        <v>6</v>
      </c>
      <c r="DM216">
        <v>0.5</v>
      </c>
      <c r="DN216" t="s">
        <v>438</v>
      </c>
      <c r="DO216">
        <v>2</v>
      </c>
      <c r="DP216" t="b">
        <v>1</v>
      </c>
      <c r="DQ216">
        <v>1761411316.84615</v>
      </c>
      <c r="DR216">
        <v>356.780923076923</v>
      </c>
      <c r="DS216">
        <v>348.129923076923</v>
      </c>
      <c r="DT216">
        <v>33.3633846153846</v>
      </c>
      <c r="DU216">
        <v>24.99</v>
      </c>
      <c r="DV216">
        <v>355.683461538462</v>
      </c>
      <c r="DW216">
        <v>33.0482153846154</v>
      </c>
      <c r="DX216">
        <v>499.997230769231</v>
      </c>
      <c r="DY216">
        <v>90.3113384615385</v>
      </c>
      <c r="DZ216">
        <v>0.0377120076923077</v>
      </c>
      <c r="EA216">
        <v>36.8242307692308</v>
      </c>
      <c r="EB216">
        <v>35.9891923076923</v>
      </c>
      <c r="EC216">
        <v>999.9</v>
      </c>
      <c r="ED216">
        <v>0</v>
      </c>
      <c r="EE216">
        <v>0</v>
      </c>
      <c r="EF216">
        <v>10001.7330769231</v>
      </c>
      <c r="EG216">
        <v>0</v>
      </c>
      <c r="EH216">
        <v>1237.36615384615</v>
      </c>
      <c r="EI216">
        <v>8.65119</v>
      </c>
      <c r="EJ216">
        <v>369.095307692308</v>
      </c>
      <c r="EK216">
        <v>357.052538461538</v>
      </c>
      <c r="EL216">
        <v>8.37337615384615</v>
      </c>
      <c r="EM216">
        <v>348.129923076923</v>
      </c>
      <c r="EN216">
        <v>24.99</v>
      </c>
      <c r="EO216">
        <v>3.01309230769231</v>
      </c>
      <c r="EP216">
        <v>2.25688230769231</v>
      </c>
      <c r="EQ216">
        <v>24.1004384615385</v>
      </c>
      <c r="ER216">
        <v>19.3718923076923</v>
      </c>
      <c r="ES216">
        <v>1200.05230769231</v>
      </c>
      <c r="ET216">
        <v>0.967</v>
      </c>
      <c r="EU216">
        <v>0.0329997384615385</v>
      </c>
      <c r="EV216">
        <v>0</v>
      </c>
      <c r="EW216">
        <v>1316.85307692308</v>
      </c>
      <c r="EX216">
        <v>5.00059</v>
      </c>
      <c r="EY216">
        <v>16279.7153846154</v>
      </c>
      <c r="EZ216">
        <v>10359.1769230769</v>
      </c>
      <c r="FA216">
        <v>51.8072307692308</v>
      </c>
      <c r="FB216">
        <v>53.5</v>
      </c>
      <c r="FC216">
        <v>52.062</v>
      </c>
      <c r="FD216">
        <v>53.1007692307692</v>
      </c>
      <c r="FE216">
        <v>52.875</v>
      </c>
      <c r="FF216">
        <v>1155.61230769231</v>
      </c>
      <c r="FG216">
        <v>39.44</v>
      </c>
      <c r="FH216">
        <v>0</v>
      </c>
      <c r="FI216">
        <v>1761411285.1</v>
      </c>
      <c r="FJ216">
        <v>0</v>
      </c>
      <c r="FK216">
        <v>1317.0688</v>
      </c>
      <c r="FL216">
        <v>11.9046153985111</v>
      </c>
      <c r="FM216">
        <v>135.861538607804</v>
      </c>
      <c r="FN216">
        <v>16281.008</v>
      </c>
      <c r="FO216">
        <v>15</v>
      </c>
      <c r="FP216">
        <v>0</v>
      </c>
      <c r="FQ216" t="s">
        <v>439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7.68798190476191</v>
      </c>
      <c r="GD216">
        <v>18.7845966233766</v>
      </c>
      <c r="GE216">
        <v>2.04085688156813</v>
      </c>
      <c r="GF216">
        <v>0</v>
      </c>
      <c r="GG216">
        <v>1316.37411764706</v>
      </c>
      <c r="GH216">
        <v>10.5475935742116</v>
      </c>
      <c r="GI216">
        <v>1.06072150152916</v>
      </c>
      <c r="GJ216">
        <v>-1</v>
      </c>
      <c r="GK216">
        <v>8.3703819047619</v>
      </c>
      <c r="GL216">
        <v>0.0661231168831162</v>
      </c>
      <c r="GM216">
        <v>0.00679930361913734</v>
      </c>
      <c r="GN216">
        <v>1</v>
      </c>
      <c r="GO216">
        <v>1</v>
      </c>
      <c r="GP216">
        <v>2</v>
      </c>
      <c r="GQ216" t="s">
        <v>446</v>
      </c>
      <c r="GR216">
        <v>3.12959</v>
      </c>
      <c r="GS216">
        <v>2.71603</v>
      </c>
      <c r="GT216">
        <v>0.0716251</v>
      </c>
      <c r="GU216">
        <v>0.0700626</v>
      </c>
      <c r="GV216">
        <v>0.126283</v>
      </c>
      <c r="GW216">
        <v>0.103124</v>
      </c>
      <c r="GX216">
        <v>34070.2</v>
      </c>
      <c r="GY216">
        <v>36267.2</v>
      </c>
      <c r="GZ216">
        <v>33279.3</v>
      </c>
      <c r="HA216">
        <v>35387.8</v>
      </c>
      <c r="HB216">
        <v>41323.6</v>
      </c>
      <c r="HC216">
        <v>45669</v>
      </c>
      <c r="HD216">
        <v>52126.3</v>
      </c>
      <c r="HE216">
        <v>56657.3</v>
      </c>
      <c r="HF216">
        <v>1.78787</v>
      </c>
      <c r="HG216">
        <v>1.64767</v>
      </c>
      <c r="HH216">
        <v>-0.0365749</v>
      </c>
      <c r="HI216">
        <v>0</v>
      </c>
      <c r="HJ216">
        <v>36.586</v>
      </c>
      <c r="HK216">
        <v>999.9</v>
      </c>
      <c r="HL216">
        <v>57.667</v>
      </c>
      <c r="HM216">
        <v>29.144</v>
      </c>
      <c r="HN216">
        <v>25.8927</v>
      </c>
      <c r="HO216">
        <v>55.8792</v>
      </c>
      <c r="HP216">
        <v>43.0168</v>
      </c>
      <c r="HQ216">
        <v>1</v>
      </c>
      <c r="HR216">
        <v>1.30516</v>
      </c>
      <c r="HS216">
        <v>4.1152</v>
      </c>
      <c r="HT216">
        <v>20.0866</v>
      </c>
      <c r="HU216">
        <v>5.19063</v>
      </c>
      <c r="HV216">
        <v>12.0099</v>
      </c>
      <c r="HW216">
        <v>4.9729</v>
      </c>
      <c r="HX216">
        <v>3.29495</v>
      </c>
      <c r="HY216">
        <v>9999</v>
      </c>
      <c r="HZ216">
        <v>9999</v>
      </c>
      <c r="IA216">
        <v>999.9</v>
      </c>
      <c r="IB216">
        <v>9999</v>
      </c>
      <c r="IC216">
        <v>1.86325</v>
      </c>
      <c r="ID216">
        <v>1.86813</v>
      </c>
      <c r="IE216">
        <v>1.86783</v>
      </c>
      <c r="IF216">
        <v>1.86905</v>
      </c>
      <c r="IG216">
        <v>1.86982</v>
      </c>
      <c r="IH216">
        <v>1.86592</v>
      </c>
      <c r="II216">
        <v>1.86697</v>
      </c>
      <c r="IJ216">
        <v>1.86844</v>
      </c>
      <c r="IK216">
        <v>5</v>
      </c>
      <c r="IL216">
        <v>0</v>
      </c>
      <c r="IM216">
        <v>0</v>
      </c>
      <c r="IN216">
        <v>0</v>
      </c>
      <c r="IO216" t="s">
        <v>441</v>
      </c>
      <c r="IP216" t="s">
        <v>442</v>
      </c>
      <c r="IQ216" t="s">
        <v>443</v>
      </c>
      <c r="IR216" t="s">
        <v>443</v>
      </c>
      <c r="IS216" t="s">
        <v>443</v>
      </c>
      <c r="IT216" t="s">
        <v>443</v>
      </c>
      <c r="IU216">
        <v>0</v>
      </c>
      <c r="IV216">
        <v>100</v>
      </c>
      <c r="IW216">
        <v>100</v>
      </c>
      <c r="IX216">
        <v>1.098</v>
      </c>
      <c r="IY216">
        <v>0.3152</v>
      </c>
      <c r="IZ216">
        <v>1.09748391826392</v>
      </c>
      <c r="JA216">
        <v>0</v>
      </c>
      <c r="JB216">
        <v>0</v>
      </c>
      <c r="JC216">
        <v>0</v>
      </c>
      <c r="JD216">
        <v>0.315191680746845</v>
      </c>
      <c r="JE216">
        <v>0</v>
      </c>
      <c r="JF216">
        <v>0</v>
      </c>
      <c r="JG216">
        <v>0</v>
      </c>
      <c r="JH216">
        <v>5</v>
      </c>
      <c r="JI216">
        <v>2273</v>
      </c>
      <c r="JJ216">
        <v>0</v>
      </c>
      <c r="JK216">
        <v>25</v>
      </c>
      <c r="JL216">
        <v>29356855.4</v>
      </c>
      <c r="JM216">
        <v>29356855.4</v>
      </c>
      <c r="JN216">
        <v>0.788574</v>
      </c>
      <c r="JO216">
        <v>2.61475</v>
      </c>
      <c r="JP216">
        <v>1.54785</v>
      </c>
      <c r="JQ216">
        <v>2.32056</v>
      </c>
      <c r="JR216">
        <v>1.64673</v>
      </c>
      <c r="JS216">
        <v>2.37427</v>
      </c>
      <c r="JT216">
        <v>33.2216</v>
      </c>
      <c r="JU216">
        <v>24.1838</v>
      </c>
      <c r="JV216">
        <v>18</v>
      </c>
      <c r="JW216">
        <v>501.031</v>
      </c>
      <c r="JX216">
        <v>402.624</v>
      </c>
      <c r="JY216">
        <v>31.2286</v>
      </c>
      <c r="JZ216">
        <v>42.6994</v>
      </c>
      <c r="KA216">
        <v>30.0002</v>
      </c>
      <c r="KB216">
        <v>42.3504</v>
      </c>
      <c r="KC216">
        <v>42.2341</v>
      </c>
      <c r="KD216">
        <v>15.7725</v>
      </c>
      <c r="KE216">
        <v>0</v>
      </c>
      <c r="KF216">
        <v>100</v>
      </c>
      <c r="KG216">
        <v>31.2372</v>
      </c>
      <c r="KH216">
        <v>298.82</v>
      </c>
      <c r="KI216">
        <v>34.6858</v>
      </c>
      <c r="KJ216">
        <v>94.6049</v>
      </c>
      <c r="KK216">
        <v>91.7351</v>
      </c>
    </row>
    <row r="217" spans="1:297">
      <c r="A217">
        <v>201</v>
      </c>
      <c r="B217">
        <v>1761411330</v>
      </c>
      <c r="C217">
        <v>3149</v>
      </c>
      <c r="D217" t="s">
        <v>846</v>
      </c>
      <c r="E217" t="s">
        <v>847</v>
      </c>
      <c r="F217">
        <v>5</v>
      </c>
      <c r="G217" t="s">
        <v>831</v>
      </c>
      <c r="H217" t="s">
        <v>436</v>
      </c>
      <c r="I217">
        <v>1761411321.84615</v>
      </c>
      <c r="J217">
        <f>(K217)/1000</f>
        <v>0</v>
      </c>
      <c r="K217">
        <f>IF(DP217, AN217, AH217)</f>
        <v>0</v>
      </c>
      <c r="L217">
        <f>IF(DP217, AI217, AG217)</f>
        <v>0</v>
      </c>
      <c r="M217">
        <f>DR217 - IF(AU217&gt;1, L217*DL217*100.0/(AW217), 0)</f>
        <v>0</v>
      </c>
      <c r="N217">
        <f>((T217-J217/2)*M217-L217)/(T217+J217/2)</f>
        <v>0</v>
      </c>
      <c r="O217">
        <f>N217*(DY217+DZ217)/1000.0</f>
        <v>0</v>
      </c>
      <c r="P217">
        <f>(DR217 - IF(AU217&gt;1, L217*DL217*100.0/(AW217), 0))*(DY217+DZ217)/1000.0</f>
        <v>0</v>
      </c>
      <c r="Q217">
        <f>2.0/((1/S217-1/R217)+SIGN(S217)*SQRT((1/S217-1/R217)*(1/S217-1/R217) + 4*DM217/((DM217+1)*(DM217+1))*(2*1/S217*1/R217-1/R217*1/R217)))</f>
        <v>0</v>
      </c>
      <c r="R217">
        <f>IF(LEFT(DN217,1)&lt;&gt;"0",IF(LEFT(DN217,1)="1",3.0,DO217),$D$5+$E$5*(EF217*DY217/($K$5*1000))+$F$5*(EF217*DY217/($K$5*1000))*MAX(MIN(DL217,$J$5),$I$5)*MAX(MIN(DL217,$J$5),$I$5)+$G$5*MAX(MIN(DL217,$J$5),$I$5)*(EF217*DY217/($K$5*1000))+$H$5*(EF217*DY217/($K$5*1000))*(EF217*DY217/($K$5*1000)))</f>
        <v>0</v>
      </c>
      <c r="S217">
        <f>J217*(1000-(1000*0.61365*exp(17.502*W217/(240.97+W217))/(DY217+DZ217)+DT217)/2)/(1000*0.61365*exp(17.502*W217/(240.97+W217))/(DY217+DZ217)-DT217)</f>
        <v>0</v>
      </c>
      <c r="T217">
        <f>1/((DM217+1)/(Q217/1.6)+1/(R217/1.37)) + DM217/((DM217+1)/(Q217/1.6) + DM217/(R217/1.37))</f>
        <v>0</v>
      </c>
      <c r="U217">
        <f>(DH217*DK217)</f>
        <v>0</v>
      </c>
      <c r="V217">
        <f>(EA217+(U217+2*0.95*5.67E-8*(((EA217+$B$7)+273)^4-(EA217+273)^4)-44100*J217)/(1.84*29.3*R217+8*0.95*5.67E-8*(EA217+273)^3))</f>
        <v>0</v>
      </c>
      <c r="W217">
        <f>($C$7*EB217+$D$7*EC217+$E$7*V217)</f>
        <v>0</v>
      </c>
      <c r="X217">
        <f>0.61365*exp(17.502*W217/(240.97+W217))</f>
        <v>0</v>
      </c>
      <c r="Y217">
        <f>(Z217/AA217*100)</f>
        <v>0</v>
      </c>
      <c r="Z217">
        <f>DT217*(DY217+DZ217)/1000</f>
        <v>0</v>
      </c>
      <c r="AA217">
        <f>0.61365*exp(17.502*EA217/(240.97+EA217))</f>
        <v>0</v>
      </c>
      <c r="AB217">
        <f>(X217-DT217*(DY217+DZ217)/1000)</f>
        <v>0</v>
      </c>
      <c r="AC217">
        <f>(-J217*44100)</f>
        <v>0</v>
      </c>
      <c r="AD217">
        <f>2*29.3*R217*0.92*(EA217-W217)</f>
        <v>0</v>
      </c>
      <c r="AE217">
        <f>2*0.95*5.67E-8*(((EA217+$B$7)+273)^4-(W217+273)^4)</f>
        <v>0</v>
      </c>
      <c r="AF217">
        <f>U217+AE217+AC217+AD217</f>
        <v>0</v>
      </c>
      <c r="AG217">
        <f>DX217*AU217*(DS217-DR217*(1000-AU217*DU217)/(1000-AU217*DT217))/(100*DL217)</f>
        <v>0</v>
      </c>
      <c r="AH217">
        <f>1000*DX217*AU217*(DT217-DU217)/(100*DL217*(1000-AU217*DT217))</f>
        <v>0</v>
      </c>
      <c r="AI217">
        <f>(AJ217 - AK217 - DY217*1E3/(8.314*(EA217+273.15)) * AM217/DX217 * AL217) * DX217/(100*DL217) * (1000 - DU217)/1000</f>
        <v>0</v>
      </c>
      <c r="AJ217">
        <v>323.666870110568</v>
      </c>
      <c r="AK217">
        <v>329.770442424242</v>
      </c>
      <c r="AL217">
        <v>-3.33010596117763</v>
      </c>
      <c r="AM217">
        <v>65.0541557379444</v>
      </c>
      <c r="AN217">
        <f>(AP217 - AO217 + DY217*1E3/(8.314*(EA217+273.15)) * AR217/DX217 * AQ217) * DX217/(100*DL217) * 1000/(1000 - AP217)</f>
        <v>0</v>
      </c>
      <c r="AO217">
        <v>24.9758512406911</v>
      </c>
      <c r="AP217">
        <v>33.3607096969697</v>
      </c>
      <c r="AQ217">
        <v>-1.07410819722359e-05</v>
      </c>
      <c r="AR217">
        <v>110.692381959749</v>
      </c>
      <c r="AS217">
        <v>0</v>
      </c>
      <c r="AT217">
        <v>0</v>
      </c>
      <c r="AU217">
        <f>IF(AS217*$H$13&gt;=AW217,1.0,(AW217/(AW217-AS217*$H$13)))</f>
        <v>0</v>
      </c>
      <c r="AV217">
        <f>(AU217-1)*100</f>
        <v>0</v>
      </c>
      <c r="AW217">
        <f>MAX(0,($B$13+$C$13*EF217)/(1+$D$13*EF217)*DY217/(EA217+273)*$E$13)</f>
        <v>0</v>
      </c>
      <c r="AX217" t="s">
        <v>437</v>
      </c>
      <c r="AY217" t="s">
        <v>437</v>
      </c>
      <c r="AZ217">
        <v>0</v>
      </c>
      <c r="BA217">
        <v>0</v>
      </c>
      <c r="BB217">
        <f>1-AZ217/BA217</f>
        <v>0</v>
      </c>
      <c r="BC217">
        <v>0</v>
      </c>
      <c r="BD217" t="s">
        <v>437</v>
      </c>
      <c r="BE217" t="s">
        <v>437</v>
      </c>
      <c r="BF217">
        <v>0</v>
      </c>
      <c r="BG217">
        <v>0</v>
      </c>
      <c r="BH217">
        <f>1-BF217/BG217</f>
        <v>0</v>
      </c>
      <c r="BI217">
        <v>0.5</v>
      </c>
      <c r="BJ217">
        <f>DI217</f>
        <v>0</v>
      </c>
      <c r="BK217">
        <f>L217</f>
        <v>0</v>
      </c>
      <c r="BL217">
        <f>BH217*BI217*BJ217</f>
        <v>0</v>
      </c>
      <c r="BM217">
        <f>(BK217-BC217)/BJ217</f>
        <v>0</v>
      </c>
      <c r="BN217">
        <f>(BA217-BG217)/BG217</f>
        <v>0</v>
      </c>
      <c r="BO217">
        <f>AZ217/(BB217+AZ217/BG217)</f>
        <v>0</v>
      </c>
      <c r="BP217" t="s">
        <v>437</v>
      </c>
      <c r="BQ217">
        <v>0</v>
      </c>
      <c r="BR217">
        <f>IF(BQ217&lt;&gt;0, BQ217, BO217)</f>
        <v>0</v>
      </c>
      <c r="BS217">
        <f>1-BR217/BG217</f>
        <v>0</v>
      </c>
      <c r="BT217">
        <f>(BG217-BF217)/(BG217-BR217)</f>
        <v>0</v>
      </c>
      <c r="BU217">
        <f>(BA217-BG217)/(BA217-BR217)</f>
        <v>0</v>
      </c>
      <c r="BV217">
        <f>(BG217-BF217)/(BG217-AZ217)</f>
        <v>0</v>
      </c>
      <c r="BW217">
        <f>(BA217-BG217)/(BA217-AZ217)</f>
        <v>0</v>
      </c>
      <c r="BX217">
        <f>(BT217*BR217/BF217)</f>
        <v>0</v>
      </c>
      <c r="BY217">
        <f>(1-BX217)</f>
        <v>0</v>
      </c>
      <c r="DH217">
        <f>$B$11*EG217+$C$11*EH217+$F$11*ES217*(1-EV217)</f>
        <v>0</v>
      </c>
      <c r="DI217">
        <f>DH217*DJ217</f>
        <v>0</v>
      </c>
      <c r="DJ217">
        <f>($B$11*$D$9+$C$11*$D$9+$F$11*((FF217+EX217)/MAX(FF217+EX217+FG217, 0.1)*$I$9+FG217/MAX(FF217+EX217+FG217, 0.1)*$J$9))/($B$11+$C$11+$F$11)</f>
        <v>0</v>
      </c>
      <c r="DK217">
        <f>($B$11*$K$9+$C$11*$K$9+$F$11*((FF217+EX217)/MAX(FF217+EX217+FG217, 0.1)*$P$9+FG217/MAX(FF217+EX217+FG217, 0.1)*$Q$9))/($B$11+$C$11+$F$11)</f>
        <v>0</v>
      </c>
      <c r="DL217">
        <v>6</v>
      </c>
      <c r="DM217">
        <v>0.5</v>
      </c>
      <c r="DN217" t="s">
        <v>438</v>
      </c>
      <c r="DO217">
        <v>2</v>
      </c>
      <c r="DP217" t="b">
        <v>1</v>
      </c>
      <c r="DQ217">
        <v>1761411321.84615</v>
      </c>
      <c r="DR217">
        <v>341.357384615385</v>
      </c>
      <c r="DS217">
        <v>331.420153846154</v>
      </c>
      <c r="DT217">
        <v>33.3633</v>
      </c>
      <c r="DU217">
        <v>24.9844615384615</v>
      </c>
      <c r="DV217">
        <v>340.259846153846</v>
      </c>
      <c r="DW217">
        <v>33.0481076923077</v>
      </c>
      <c r="DX217">
        <v>499.976538461538</v>
      </c>
      <c r="DY217">
        <v>90.3134461538462</v>
      </c>
      <c r="DZ217">
        <v>0.0378941384615385</v>
      </c>
      <c r="EA217">
        <v>36.8278769230769</v>
      </c>
      <c r="EB217">
        <v>35.9912</v>
      </c>
      <c r="EC217">
        <v>999.9</v>
      </c>
      <c r="ED217">
        <v>0</v>
      </c>
      <c r="EE217">
        <v>0</v>
      </c>
      <c r="EF217">
        <v>10003.7</v>
      </c>
      <c r="EG217">
        <v>0</v>
      </c>
      <c r="EH217">
        <v>1237.35846153846</v>
      </c>
      <c r="EI217">
        <v>9.93739384615385</v>
      </c>
      <c r="EJ217">
        <v>353.139384615385</v>
      </c>
      <c r="EK217">
        <v>339.912692307692</v>
      </c>
      <c r="EL217">
        <v>8.37882923076923</v>
      </c>
      <c r="EM217">
        <v>331.420153846154</v>
      </c>
      <c r="EN217">
        <v>24.9844615384615</v>
      </c>
      <c r="EO217">
        <v>3.01315538461538</v>
      </c>
      <c r="EP217">
        <v>2.25643307692308</v>
      </c>
      <c r="EQ217">
        <v>24.1007846153846</v>
      </c>
      <c r="ER217">
        <v>19.3687</v>
      </c>
      <c r="ES217">
        <v>1200.02769230769</v>
      </c>
      <c r="ET217">
        <v>0.966999384615385</v>
      </c>
      <c r="EU217">
        <v>0.0330003769230769</v>
      </c>
      <c r="EV217">
        <v>0</v>
      </c>
      <c r="EW217">
        <v>1317.87923076923</v>
      </c>
      <c r="EX217">
        <v>5.00059</v>
      </c>
      <c r="EY217">
        <v>16291.2461538462</v>
      </c>
      <c r="EZ217">
        <v>10358.9615384615</v>
      </c>
      <c r="FA217">
        <v>51.8120769230769</v>
      </c>
      <c r="FB217">
        <v>53.5</v>
      </c>
      <c r="FC217">
        <v>52.062</v>
      </c>
      <c r="FD217">
        <v>53.1056153846154</v>
      </c>
      <c r="FE217">
        <v>52.8845384615385</v>
      </c>
      <c r="FF217">
        <v>1155.58769230769</v>
      </c>
      <c r="FG217">
        <v>39.44</v>
      </c>
      <c r="FH217">
        <v>0</v>
      </c>
      <c r="FI217">
        <v>1761411289.9</v>
      </c>
      <c r="FJ217">
        <v>0</v>
      </c>
      <c r="FK217">
        <v>1318.0812</v>
      </c>
      <c r="FL217">
        <v>14.3384615131608</v>
      </c>
      <c r="FM217">
        <v>151.430769001472</v>
      </c>
      <c r="FN217">
        <v>16292.596</v>
      </c>
      <c r="FO217">
        <v>15</v>
      </c>
      <c r="FP217">
        <v>0</v>
      </c>
      <c r="FQ217" t="s">
        <v>439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9.275379</v>
      </c>
      <c r="GD217">
        <v>13.7438129323308</v>
      </c>
      <c r="GE217">
        <v>1.42584892818945</v>
      </c>
      <c r="GF217">
        <v>0</v>
      </c>
      <c r="GG217">
        <v>1317.43676470588</v>
      </c>
      <c r="GH217">
        <v>12.2534759335989</v>
      </c>
      <c r="GI217">
        <v>1.22591315446231</v>
      </c>
      <c r="GJ217">
        <v>-1</v>
      </c>
      <c r="GK217">
        <v>8.3759765</v>
      </c>
      <c r="GL217">
        <v>0.0674458646616625</v>
      </c>
      <c r="GM217">
        <v>0.00657847343614012</v>
      </c>
      <c r="GN217">
        <v>1</v>
      </c>
      <c r="GO217">
        <v>1</v>
      </c>
      <c r="GP217">
        <v>2</v>
      </c>
      <c r="GQ217" t="s">
        <v>446</v>
      </c>
      <c r="GR217">
        <v>3.12951</v>
      </c>
      <c r="GS217">
        <v>2.71637</v>
      </c>
      <c r="GT217">
        <v>0.0687708</v>
      </c>
      <c r="GU217">
        <v>0.0671222</v>
      </c>
      <c r="GV217">
        <v>0.126281</v>
      </c>
      <c r="GW217">
        <v>0.103106</v>
      </c>
      <c r="GX217">
        <v>34174.8</v>
      </c>
      <c r="GY217">
        <v>36381.4</v>
      </c>
      <c r="GZ217">
        <v>33279.2</v>
      </c>
      <c r="HA217">
        <v>35387.5</v>
      </c>
      <c r="HB217">
        <v>41323.3</v>
      </c>
      <c r="HC217">
        <v>45669.2</v>
      </c>
      <c r="HD217">
        <v>52126.2</v>
      </c>
      <c r="HE217">
        <v>56656.9</v>
      </c>
      <c r="HF217">
        <v>1.78785</v>
      </c>
      <c r="HG217">
        <v>1.64745</v>
      </c>
      <c r="HH217">
        <v>-0.0363141</v>
      </c>
      <c r="HI217">
        <v>0</v>
      </c>
      <c r="HJ217">
        <v>36.5825</v>
      </c>
      <c r="HK217">
        <v>999.9</v>
      </c>
      <c r="HL217">
        <v>57.643</v>
      </c>
      <c r="HM217">
        <v>29.165</v>
      </c>
      <c r="HN217">
        <v>25.9134</v>
      </c>
      <c r="HO217">
        <v>55.9492</v>
      </c>
      <c r="HP217">
        <v>43.2452</v>
      </c>
      <c r="HQ217">
        <v>1</v>
      </c>
      <c r="HR217">
        <v>1.30535</v>
      </c>
      <c r="HS217">
        <v>4.11126</v>
      </c>
      <c r="HT217">
        <v>20.0865</v>
      </c>
      <c r="HU217">
        <v>5.19063</v>
      </c>
      <c r="HV217">
        <v>12.0099</v>
      </c>
      <c r="HW217">
        <v>4.97265</v>
      </c>
      <c r="HX217">
        <v>3.29495</v>
      </c>
      <c r="HY217">
        <v>9999</v>
      </c>
      <c r="HZ217">
        <v>9999</v>
      </c>
      <c r="IA217">
        <v>999.9</v>
      </c>
      <c r="IB217">
        <v>9999</v>
      </c>
      <c r="IC217">
        <v>1.86323</v>
      </c>
      <c r="ID217">
        <v>1.86813</v>
      </c>
      <c r="IE217">
        <v>1.86783</v>
      </c>
      <c r="IF217">
        <v>1.86905</v>
      </c>
      <c r="IG217">
        <v>1.86981</v>
      </c>
      <c r="IH217">
        <v>1.86593</v>
      </c>
      <c r="II217">
        <v>1.86695</v>
      </c>
      <c r="IJ217">
        <v>1.86843</v>
      </c>
      <c r="IK217">
        <v>5</v>
      </c>
      <c r="IL217">
        <v>0</v>
      </c>
      <c r="IM217">
        <v>0</v>
      </c>
      <c r="IN217">
        <v>0</v>
      </c>
      <c r="IO217" t="s">
        <v>441</v>
      </c>
      <c r="IP217" t="s">
        <v>442</v>
      </c>
      <c r="IQ217" t="s">
        <v>443</v>
      </c>
      <c r="IR217" t="s">
        <v>443</v>
      </c>
      <c r="IS217" t="s">
        <v>443</v>
      </c>
      <c r="IT217" t="s">
        <v>443</v>
      </c>
      <c r="IU217">
        <v>0</v>
      </c>
      <c r="IV217">
        <v>100</v>
      </c>
      <c r="IW217">
        <v>100</v>
      </c>
      <c r="IX217">
        <v>1.098</v>
      </c>
      <c r="IY217">
        <v>0.3152</v>
      </c>
      <c r="IZ217">
        <v>1.09748391826392</v>
      </c>
      <c r="JA217">
        <v>0</v>
      </c>
      <c r="JB217">
        <v>0</v>
      </c>
      <c r="JC217">
        <v>0</v>
      </c>
      <c r="JD217">
        <v>0.315191680746845</v>
      </c>
      <c r="JE217">
        <v>0</v>
      </c>
      <c r="JF217">
        <v>0</v>
      </c>
      <c r="JG217">
        <v>0</v>
      </c>
      <c r="JH217">
        <v>5</v>
      </c>
      <c r="JI217">
        <v>2273</v>
      </c>
      <c r="JJ217">
        <v>0</v>
      </c>
      <c r="JK217">
        <v>25</v>
      </c>
      <c r="JL217">
        <v>29356855.5</v>
      </c>
      <c r="JM217">
        <v>29356855.5</v>
      </c>
      <c r="JN217">
        <v>0.758057</v>
      </c>
      <c r="JO217">
        <v>2.62817</v>
      </c>
      <c r="JP217">
        <v>1.54785</v>
      </c>
      <c r="JQ217">
        <v>2.32056</v>
      </c>
      <c r="JR217">
        <v>1.64673</v>
      </c>
      <c r="JS217">
        <v>2.28638</v>
      </c>
      <c r="JT217">
        <v>33.2216</v>
      </c>
      <c r="JU217">
        <v>24.1751</v>
      </c>
      <c r="JV217">
        <v>18</v>
      </c>
      <c r="JW217">
        <v>501.041</v>
      </c>
      <c r="JX217">
        <v>402.515</v>
      </c>
      <c r="JY217">
        <v>31.2364</v>
      </c>
      <c r="JZ217">
        <v>42.703</v>
      </c>
      <c r="KA217">
        <v>30.0003</v>
      </c>
      <c r="KB217">
        <v>42.3543</v>
      </c>
      <c r="KC217">
        <v>42.2389</v>
      </c>
      <c r="KD217">
        <v>15.0844</v>
      </c>
      <c r="KE217">
        <v>0</v>
      </c>
      <c r="KF217">
        <v>100</v>
      </c>
      <c r="KG217">
        <v>31.2386</v>
      </c>
      <c r="KH217">
        <v>278.58</v>
      </c>
      <c r="KI217">
        <v>34.6858</v>
      </c>
      <c r="KJ217">
        <v>94.6047</v>
      </c>
      <c r="KK217">
        <v>91.7343</v>
      </c>
    </row>
    <row r="218" spans="1:297">
      <c r="A218">
        <v>202</v>
      </c>
      <c r="B218">
        <v>1761411335</v>
      </c>
      <c r="C218">
        <v>3154</v>
      </c>
      <c r="D218" t="s">
        <v>848</v>
      </c>
      <c r="E218" t="s">
        <v>849</v>
      </c>
      <c r="F218">
        <v>5</v>
      </c>
      <c r="G218" t="s">
        <v>831</v>
      </c>
      <c r="H218" t="s">
        <v>436</v>
      </c>
      <c r="I218">
        <v>1761411326.84615</v>
      </c>
      <c r="J218">
        <f>(K218)/1000</f>
        <v>0</v>
      </c>
      <c r="K218">
        <f>IF(DP218, AN218, AH218)</f>
        <v>0</v>
      </c>
      <c r="L218">
        <f>IF(DP218, AI218, AG218)</f>
        <v>0</v>
      </c>
      <c r="M218">
        <f>DR218 - IF(AU218&gt;1, L218*DL218*100.0/(AW218), 0)</f>
        <v>0</v>
      </c>
      <c r="N218">
        <f>((T218-J218/2)*M218-L218)/(T218+J218/2)</f>
        <v>0</v>
      </c>
      <c r="O218">
        <f>N218*(DY218+DZ218)/1000.0</f>
        <v>0</v>
      </c>
      <c r="P218">
        <f>(DR218 - IF(AU218&gt;1, L218*DL218*100.0/(AW218), 0))*(DY218+DZ218)/1000.0</f>
        <v>0</v>
      </c>
      <c r="Q218">
        <f>2.0/((1/S218-1/R218)+SIGN(S218)*SQRT((1/S218-1/R218)*(1/S218-1/R218) + 4*DM218/((DM218+1)*(DM218+1))*(2*1/S218*1/R218-1/R218*1/R218)))</f>
        <v>0</v>
      </c>
      <c r="R218">
        <f>IF(LEFT(DN218,1)&lt;&gt;"0",IF(LEFT(DN218,1)="1",3.0,DO218),$D$5+$E$5*(EF218*DY218/($K$5*1000))+$F$5*(EF218*DY218/($K$5*1000))*MAX(MIN(DL218,$J$5),$I$5)*MAX(MIN(DL218,$J$5),$I$5)+$G$5*MAX(MIN(DL218,$J$5),$I$5)*(EF218*DY218/($K$5*1000))+$H$5*(EF218*DY218/($K$5*1000))*(EF218*DY218/($K$5*1000)))</f>
        <v>0</v>
      </c>
      <c r="S218">
        <f>J218*(1000-(1000*0.61365*exp(17.502*W218/(240.97+W218))/(DY218+DZ218)+DT218)/2)/(1000*0.61365*exp(17.502*W218/(240.97+W218))/(DY218+DZ218)-DT218)</f>
        <v>0</v>
      </c>
      <c r="T218">
        <f>1/((DM218+1)/(Q218/1.6)+1/(R218/1.37)) + DM218/((DM218+1)/(Q218/1.6) + DM218/(R218/1.37))</f>
        <v>0</v>
      </c>
      <c r="U218">
        <f>(DH218*DK218)</f>
        <v>0</v>
      </c>
      <c r="V218">
        <f>(EA218+(U218+2*0.95*5.67E-8*(((EA218+$B$7)+273)^4-(EA218+273)^4)-44100*J218)/(1.84*29.3*R218+8*0.95*5.67E-8*(EA218+273)^3))</f>
        <v>0</v>
      </c>
      <c r="W218">
        <f>($C$7*EB218+$D$7*EC218+$E$7*V218)</f>
        <v>0</v>
      </c>
      <c r="X218">
        <f>0.61365*exp(17.502*W218/(240.97+W218))</f>
        <v>0</v>
      </c>
      <c r="Y218">
        <f>(Z218/AA218*100)</f>
        <v>0</v>
      </c>
      <c r="Z218">
        <f>DT218*(DY218+DZ218)/1000</f>
        <v>0</v>
      </c>
      <c r="AA218">
        <f>0.61365*exp(17.502*EA218/(240.97+EA218))</f>
        <v>0</v>
      </c>
      <c r="AB218">
        <f>(X218-DT218*(DY218+DZ218)/1000)</f>
        <v>0</v>
      </c>
      <c r="AC218">
        <f>(-J218*44100)</f>
        <v>0</v>
      </c>
      <c r="AD218">
        <f>2*29.3*R218*0.92*(EA218-W218)</f>
        <v>0</v>
      </c>
      <c r="AE218">
        <f>2*0.95*5.67E-8*(((EA218+$B$7)+273)^4-(W218+273)^4)</f>
        <v>0</v>
      </c>
      <c r="AF218">
        <f>U218+AE218+AC218+AD218</f>
        <v>0</v>
      </c>
      <c r="AG218">
        <f>DX218*AU218*(DS218-DR218*(1000-AU218*DU218)/(1000-AU218*DT218))/(100*DL218)</f>
        <v>0</v>
      </c>
      <c r="AH218">
        <f>1000*DX218*AU218*(DT218-DU218)/(100*DL218*(1000-AU218*DT218))</f>
        <v>0</v>
      </c>
      <c r="AI218">
        <f>(AJ218 - AK218 - DY218*1E3/(8.314*(EA218+273.15)) * AM218/DX218 * AL218) * DX218/(100*DL218) * (1000 - DU218)/1000</f>
        <v>0</v>
      </c>
      <c r="AJ218">
        <v>307.030224995185</v>
      </c>
      <c r="AK218">
        <v>313.564460606061</v>
      </c>
      <c r="AL218">
        <v>-3.23970684911469</v>
      </c>
      <c r="AM218">
        <v>65.0541557379444</v>
      </c>
      <c r="AN218">
        <f>(AP218 - AO218 + DY218*1E3/(8.314*(EA218+273.15)) * AR218/DX218 * AQ218) * DX218/(100*DL218) * 1000/(1000 - AP218)</f>
        <v>0</v>
      </c>
      <c r="AO218">
        <v>24.9697657311121</v>
      </c>
      <c r="AP218">
        <v>33.3650848484848</v>
      </c>
      <c r="AQ218">
        <v>3.09951331954346e-05</v>
      </c>
      <c r="AR218">
        <v>110.692381959749</v>
      </c>
      <c r="AS218">
        <v>0</v>
      </c>
      <c r="AT218">
        <v>0</v>
      </c>
      <c r="AU218">
        <f>IF(AS218*$H$13&gt;=AW218,1.0,(AW218/(AW218-AS218*$H$13)))</f>
        <v>0</v>
      </c>
      <c r="AV218">
        <f>(AU218-1)*100</f>
        <v>0</v>
      </c>
      <c r="AW218">
        <f>MAX(0,($B$13+$C$13*EF218)/(1+$D$13*EF218)*DY218/(EA218+273)*$E$13)</f>
        <v>0</v>
      </c>
      <c r="AX218" t="s">
        <v>437</v>
      </c>
      <c r="AY218" t="s">
        <v>437</v>
      </c>
      <c r="AZ218">
        <v>0</v>
      </c>
      <c r="BA218">
        <v>0</v>
      </c>
      <c r="BB218">
        <f>1-AZ218/BA218</f>
        <v>0</v>
      </c>
      <c r="BC218">
        <v>0</v>
      </c>
      <c r="BD218" t="s">
        <v>437</v>
      </c>
      <c r="BE218" t="s">
        <v>437</v>
      </c>
      <c r="BF218">
        <v>0</v>
      </c>
      <c r="BG218">
        <v>0</v>
      </c>
      <c r="BH218">
        <f>1-BF218/BG218</f>
        <v>0</v>
      </c>
      <c r="BI218">
        <v>0.5</v>
      </c>
      <c r="BJ218">
        <f>DI218</f>
        <v>0</v>
      </c>
      <c r="BK218">
        <f>L218</f>
        <v>0</v>
      </c>
      <c r="BL218">
        <f>BH218*BI218*BJ218</f>
        <v>0</v>
      </c>
      <c r="BM218">
        <f>(BK218-BC218)/BJ218</f>
        <v>0</v>
      </c>
      <c r="BN218">
        <f>(BA218-BG218)/BG218</f>
        <v>0</v>
      </c>
      <c r="BO218">
        <f>AZ218/(BB218+AZ218/BG218)</f>
        <v>0</v>
      </c>
      <c r="BP218" t="s">
        <v>437</v>
      </c>
      <c r="BQ218">
        <v>0</v>
      </c>
      <c r="BR218">
        <f>IF(BQ218&lt;&gt;0, BQ218, BO218)</f>
        <v>0</v>
      </c>
      <c r="BS218">
        <f>1-BR218/BG218</f>
        <v>0</v>
      </c>
      <c r="BT218">
        <f>(BG218-BF218)/(BG218-BR218)</f>
        <v>0</v>
      </c>
      <c r="BU218">
        <f>(BA218-BG218)/(BA218-BR218)</f>
        <v>0</v>
      </c>
      <c r="BV218">
        <f>(BG218-BF218)/(BG218-AZ218)</f>
        <v>0</v>
      </c>
      <c r="BW218">
        <f>(BA218-BG218)/(BA218-AZ218)</f>
        <v>0</v>
      </c>
      <c r="BX218">
        <f>(BT218*BR218/BF218)</f>
        <v>0</v>
      </c>
      <c r="BY218">
        <f>(1-BX218)</f>
        <v>0</v>
      </c>
      <c r="DH218">
        <f>$B$11*EG218+$C$11*EH218+$F$11*ES218*(1-EV218)</f>
        <v>0</v>
      </c>
      <c r="DI218">
        <f>DH218*DJ218</f>
        <v>0</v>
      </c>
      <c r="DJ218">
        <f>($B$11*$D$9+$C$11*$D$9+$F$11*((FF218+EX218)/MAX(FF218+EX218+FG218, 0.1)*$I$9+FG218/MAX(FF218+EX218+FG218, 0.1)*$J$9))/($B$11+$C$11+$F$11)</f>
        <v>0</v>
      </c>
      <c r="DK218">
        <f>($B$11*$K$9+$C$11*$K$9+$F$11*((FF218+EX218)/MAX(FF218+EX218+FG218, 0.1)*$P$9+FG218/MAX(FF218+EX218+FG218, 0.1)*$Q$9))/($B$11+$C$11+$F$11)</f>
        <v>0</v>
      </c>
      <c r="DL218">
        <v>6</v>
      </c>
      <c r="DM218">
        <v>0.5</v>
      </c>
      <c r="DN218" t="s">
        <v>438</v>
      </c>
      <c r="DO218">
        <v>2</v>
      </c>
      <c r="DP218" t="b">
        <v>1</v>
      </c>
      <c r="DQ218">
        <v>1761411326.84615</v>
      </c>
      <c r="DR218">
        <v>325.640769230769</v>
      </c>
      <c r="DS218">
        <v>315.062615384615</v>
      </c>
      <c r="DT218">
        <v>33.3633</v>
      </c>
      <c r="DU218">
        <v>24.9782384615385</v>
      </c>
      <c r="DV218">
        <v>324.543153846154</v>
      </c>
      <c r="DW218">
        <v>33.0481076923077</v>
      </c>
      <c r="DX218">
        <v>500.005615384615</v>
      </c>
      <c r="DY218">
        <v>90.3157692307692</v>
      </c>
      <c r="DZ218">
        <v>0.0378904076923077</v>
      </c>
      <c r="EA218">
        <v>36.8305</v>
      </c>
      <c r="EB218">
        <v>35.9952384615385</v>
      </c>
      <c r="EC218">
        <v>999.9</v>
      </c>
      <c r="ED218">
        <v>0</v>
      </c>
      <c r="EE218">
        <v>0</v>
      </c>
      <c r="EF218">
        <v>10019.8</v>
      </c>
      <c r="EG218">
        <v>0</v>
      </c>
      <c r="EH218">
        <v>1237.34769230769</v>
      </c>
      <c r="EI218">
        <v>10.5782415384615</v>
      </c>
      <c r="EJ218">
        <v>336.880230769231</v>
      </c>
      <c r="EK218">
        <v>323.133923076923</v>
      </c>
      <c r="EL218">
        <v>8.38507538461538</v>
      </c>
      <c r="EM218">
        <v>315.062615384615</v>
      </c>
      <c r="EN218">
        <v>24.9782384615385</v>
      </c>
      <c r="EO218">
        <v>3.01323384615385</v>
      </c>
      <c r="EP218">
        <v>2.25592846153846</v>
      </c>
      <c r="EQ218">
        <v>24.1012153846154</v>
      </c>
      <c r="ER218">
        <v>19.3651153846154</v>
      </c>
      <c r="ES218">
        <v>1200.00615384615</v>
      </c>
      <c r="ET218">
        <v>0.966998769230769</v>
      </c>
      <c r="EU218">
        <v>0.0330009923076923</v>
      </c>
      <c r="EV218">
        <v>0</v>
      </c>
      <c r="EW218">
        <v>1319.03</v>
      </c>
      <c r="EX218">
        <v>5.00059</v>
      </c>
      <c r="EY218">
        <v>16303.9615384615</v>
      </c>
      <c r="EZ218">
        <v>10358.7615384615</v>
      </c>
      <c r="FA218">
        <v>51.8120769230769</v>
      </c>
      <c r="FB218">
        <v>53.5</v>
      </c>
      <c r="FC218">
        <v>52.062</v>
      </c>
      <c r="FD218">
        <v>53.1056153846154</v>
      </c>
      <c r="FE218">
        <v>52.8940769230769</v>
      </c>
      <c r="FF218">
        <v>1155.56615384615</v>
      </c>
      <c r="FG218">
        <v>39.44</v>
      </c>
      <c r="FH218">
        <v>0</v>
      </c>
      <c r="FI218">
        <v>1761411295.3</v>
      </c>
      <c r="FJ218">
        <v>0</v>
      </c>
      <c r="FK218">
        <v>1319.35538461538</v>
      </c>
      <c r="FL218">
        <v>14.9388034277109</v>
      </c>
      <c r="FM218">
        <v>164.519658201544</v>
      </c>
      <c r="FN218">
        <v>16306.1538461538</v>
      </c>
      <c r="FO218">
        <v>15</v>
      </c>
      <c r="FP218">
        <v>0</v>
      </c>
      <c r="FQ218" t="s">
        <v>439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10.2114671428571</v>
      </c>
      <c r="GD218">
        <v>8.87405688311689</v>
      </c>
      <c r="GE218">
        <v>0.965850916116595</v>
      </c>
      <c r="GF218">
        <v>0</v>
      </c>
      <c r="GG218">
        <v>1318.47264705882</v>
      </c>
      <c r="GH218">
        <v>14.3955691429159</v>
      </c>
      <c r="GI218">
        <v>1.42561918193572</v>
      </c>
      <c r="GJ218">
        <v>-1</v>
      </c>
      <c r="GK218">
        <v>8.38157</v>
      </c>
      <c r="GL218">
        <v>0.0705163636363733</v>
      </c>
      <c r="GM218">
        <v>0.00725340051614562</v>
      </c>
      <c r="GN218">
        <v>1</v>
      </c>
      <c r="GO218">
        <v>1</v>
      </c>
      <c r="GP218">
        <v>2</v>
      </c>
      <c r="GQ218" t="s">
        <v>446</v>
      </c>
      <c r="GR218">
        <v>3.1297</v>
      </c>
      <c r="GS218">
        <v>2.71601</v>
      </c>
      <c r="GT218">
        <v>0.0659083</v>
      </c>
      <c r="GU218">
        <v>0.0639775</v>
      </c>
      <c r="GV218">
        <v>0.126289</v>
      </c>
      <c r="GW218">
        <v>0.103088</v>
      </c>
      <c r="GX218">
        <v>34279.5</v>
      </c>
      <c r="GY218">
        <v>36503.6</v>
      </c>
      <c r="GZ218">
        <v>33278.9</v>
      </c>
      <c r="HA218">
        <v>35387.2</v>
      </c>
      <c r="HB218">
        <v>41322.6</v>
      </c>
      <c r="HC218">
        <v>45669.4</v>
      </c>
      <c r="HD218">
        <v>52126.1</v>
      </c>
      <c r="HE218">
        <v>56656.4</v>
      </c>
      <c r="HF218">
        <v>1.7882</v>
      </c>
      <c r="HG218">
        <v>1.64718</v>
      </c>
      <c r="HH218">
        <v>-0.0362881</v>
      </c>
      <c r="HI218">
        <v>0</v>
      </c>
      <c r="HJ218">
        <v>36.5825</v>
      </c>
      <c r="HK218">
        <v>999.9</v>
      </c>
      <c r="HL218">
        <v>57.643</v>
      </c>
      <c r="HM218">
        <v>29.144</v>
      </c>
      <c r="HN218">
        <v>25.8788</v>
      </c>
      <c r="HO218">
        <v>55.7192</v>
      </c>
      <c r="HP218">
        <v>43.2292</v>
      </c>
      <c r="HQ218">
        <v>1</v>
      </c>
      <c r="HR218">
        <v>1.3057</v>
      </c>
      <c r="HS218">
        <v>4.13455</v>
      </c>
      <c r="HT218">
        <v>20.0862</v>
      </c>
      <c r="HU218">
        <v>5.19078</v>
      </c>
      <c r="HV218">
        <v>12.0099</v>
      </c>
      <c r="HW218">
        <v>4.97255</v>
      </c>
      <c r="HX218">
        <v>3.29495</v>
      </c>
      <c r="HY218">
        <v>9999</v>
      </c>
      <c r="HZ218">
        <v>9999</v>
      </c>
      <c r="IA218">
        <v>999.9</v>
      </c>
      <c r="IB218">
        <v>9999</v>
      </c>
      <c r="IC218">
        <v>1.86325</v>
      </c>
      <c r="ID218">
        <v>1.86811</v>
      </c>
      <c r="IE218">
        <v>1.86783</v>
      </c>
      <c r="IF218">
        <v>1.86905</v>
      </c>
      <c r="IG218">
        <v>1.86981</v>
      </c>
      <c r="IH218">
        <v>1.86587</v>
      </c>
      <c r="II218">
        <v>1.86697</v>
      </c>
      <c r="IJ218">
        <v>1.86843</v>
      </c>
      <c r="IK218">
        <v>5</v>
      </c>
      <c r="IL218">
        <v>0</v>
      </c>
      <c r="IM218">
        <v>0</v>
      </c>
      <c r="IN218">
        <v>0</v>
      </c>
      <c r="IO218" t="s">
        <v>441</v>
      </c>
      <c r="IP218" t="s">
        <v>442</v>
      </c>
      <c r="IQ218" t="s">
        <v>443</v>
      </c>
      <c r="IR218" t="s">
        <v>443</v>
      </c>
      <c r="IS218" t="s">
        <v>443</v>
      </c>
      <c r="IT218" t="s">
        <v>443</v>
      </c>
      <c r="IU218">
        <v>0</v>
      </c>
      <c r="IV218">
        <v>100</v>
      </c>
      <c r="IW218">
        <v>100</v>
      </c>
      <c r="IX218">
        <v>1.098</v>
      </c>
      <c r="IY218">
        <v>0.3152</v>
      </c>
      <c r="IZ218">
        <v>1.09748391826392</v>
      </c>
      <c r="JA218">
        <v>0</v>
      </c>
      <c r="JB218">
        <v>0</v>
      </c>
      <c r="JC218">
        <v>0</v>
      </c>
      <c r="JD218">
        <v>0.315191680746845</v>
      </c>
      <c r="JE218">
        <v>0</v>
      </c>
      <c r="JF218">
        <v>0</v>
      </c>
      <c r="JG218">
        <v>0</v>
      </c>
      <c r="JH218">
        <v>5</v>
      </c>
      <c r="JI218">
        <v>2273</v>
      </c>
      <c r="JJ218">
        <v>0</v>
      </c>
      <c r="JK218">
        <v>25</v>
      </c>
      <c r="JL218">
        <v>29356855.6</v>
      </c>
      <c r="JM218">
        <v>29356855.6</v>
      </c>
      <c r="JN218">
        <v>0.721436</v>
      </c>
      <c r="JO218">
        <v>2.62695</v>
      </c>
      <c r="JP218">
        <v>1.54785</v>
      </c>
      <c r="JQ218">
        <v>2.32056</v>
      </c>
      <c r="JR218">
        <v>1.64673</v>
      </c>
      <c r="JS218">
        <v>2.39136</v>
      </c>
      <c r="JT218">
        <v>33.2216</v>
      </c>
      <c r="JU218">
        <v>24.1838</v>
      </c>
      <c r="JV218">
        <v>18</v>
      </c>
      <c r="JW218">
        <v>501.329</v>
      </c>
      <c r="JX218">
        <v>402.373</v>
      </c>
      <c r="JY218">
        <v>31.2413</v>
      </c>
      <c r="JZ218">
        <v>42.7071</v>
      </c>
      <c r="KA218">
        <v>30.0004</v>
      </c>
      <c r="KB218">
        <v>42.36</v>
      </c>
      <c r="KC218">
        <v>42.2431</v>
      </c>
      <c r="KD218">
        <v>14.4194</v>
      </c>
      <c r="KE218">
        <v>0</v>
      </c>
      <c r="KF218">
        <v>100</v>
      </c>
      <c r="KG218">
        <v>31.1271</v>
      </c>
      <c r="KH218">
        <v>265.073</v>
      </c>
      <c r="KI218">
        <v>34.6858</v>
      </c>
      <c r="KJ218">
        <v>94.6043</v>
      </c>
      <c r="KK218">
        <v>91.7336</v>
      </c>
    </row>
    <row r="219" spans="1:297">
      <c r="A219">
        <v>203</v>
      </c>
      <c r="B219">
        <v>1761411340</v>
      </c>
      <c r="C219">
        <v>3159</v>
      </c>
      <c r="D219" t="s">
        <v>850</v>
      </c>
      <c r="E219" t="s">
        <v>851</v>
      </c>
      <c r="F219">
        <v>5</v>
      </c>
      <c r="G219" t="s">
        <v>831</v>
      </c>
      <c r="H219" t="s">
        <v>436</v>
      </c>
      <c r="I219">
        <v>1761411331.84615</v>
      </c>
      <c r="J219">
        <f>(K219)/1000</f>
        <v>0</v>
      </c>
      <c r="K219">
        <f>IF(DP219, AN219, AH219)</f>
        <v>0</v>
      </c>
      <c r="L219">
        <f>IF(DP219, AI219, AG219)</f>
        <v>0</v>
      </c>
      <c r="M219">
        <f>DR219 - IF(AU219&gt;1, L219*DL219*100.0/(AW219), 0)</f>
        <v>0</v>
      </c>
      <c r="N219">
        <f>((T219-J219/2)*M219-L219)/(T219+J219/2)</f>
        <v>0</v>
      </c>
      <c r="O219">
        <f>N219*(DY219+DZ219)/1000.0</f>
        <v>0</v>
      </c>
      <c r="P219">
        <f>(DR219 - IF(AU219&gt;1, L219*DL219*100.0/(AW219), 0))*(DY219+DZ219)/1000.0</f>
        <v>0</v>
      </c>
      <c r="Q219">
        <f>2.0/((1/S219-1/R219)+SIGN(S219)*SQRT((1/S219-1/R219)*(1/S219-1/R219) + 4*DM219/((DM219+1)*(DM219+1))*(2*1/S219*1/R219-1/R219*1/R219)))</f>
        <v>0</v>
      </c>
      <c r="R219">
        <f>IF(LEFT(DN219,1)&lt;&gt;"0",IF(LEFT(DN219,1)="1",3.0,DO219),$D$5+$E$5*(EF219*DY219/($K$5*1000))+$F$5*(EF219*DY219/($K$5*1000))*MAX(MIN(DL219,$J$5),$I$5)*MAX(MIN(DL219,$J$5),$I$5)+$G$5*MAX(MIN(DL219,$J$5),$I$5)*(EF219*DY219/($K$5*1000))+$H$5*(EF219*DY219/($K$5*1000))*(EF219*DY219/($K$5*1000)))</f>
        <v>0</v>
      </c>
      <c r="S219">
        <f>J219*(1000-(1000*0.61365*exp(17.502*W219/(240.97+W219))/(DY219+DZ219)+DT219)/2)/(1000*0.61365*exp(17.502*W219/(240.97+W219))/(DY219+DZ219)-DT219)</f>
        <v>0</v>
      </c>
      <c r="T219">
        <f>1/((DM219+1)/(Q219/1.6)+1/(R219/1.37)) + DM219/((DM219+1)/(Q219/1.6) + DM219/(R219/1.37))</f>
        <v>0</v>
      </c>
      <c r="U219">
        <f>(DH219*DK219)</f>
        <v>0</v>
      </c>
      <c r="V219">
        <f>(EA219+(U219+2*0.95*5.67E-8*(((EA219+$B$7)+273)^4-(EA219+273)^4)-44100*J219)/(1.84*29.3*R219+8*0.95*5.67E-8*(EA219+273)^3))</f>
        <v>0</v>
      </c>
      <c r="W219">
        <f>($C$7*EB219+$D$7*EC219+$E$7*V219)</f>
        <v>0</v>
      </c>
      <c r="X219">
        <f>0.61365*exp(17.502*W219/(240.97+W219))</f>
        <v>0</v>
      </c>
      <c r="Y219">
        <f>(Z219/AA219*100)</f>
        <v>0</v>
      </c>
      <c r="Z219">
        <f>DT219*(DY219+DZ219)/1000</f>
        <v>0</v>
      </c>
      <c r="AA219">
        <f>0.61365*exp(17.502*EA219/(240.97+EA219))</f>
        <v>0</v>
      </c>
      <c r="AB219">
        <f>(X219-DT219*(DY219+DZ219)/1000)</f>
        <v>0</v>
      </c>
      <c r="AC219">
        <f>(-J219*44100)</f>
        <v>0</v>
      </c>
      <c r="AD219">
        <f>2*29.3*R219*0.92*(EA219-W219)</f>
        <v>0</v>
      </c>
      <c r="AE219">
        <f>2*0.95*5.67E-8*(((EA219+$B$7)+273)^4-(W219+273)^4)</f>
        <v>0</v>
      </c>
      <c r="AF219">
        <f>U219+AE219+AC219+AD219</f>
        <v>0</v>
      </c>
      <c r="AG219">
        <f>DX219*AU219*(DS219-DR219*(1000-AU219*DU219)/(1000-AU219*DT219))/(100*DL219)</f>
        <v>0</v>
      </c>
      <c r="AH219">
        <f>1000*DX219*AU219*(DT219-DU219)/(100*DL219*(1000-AU219*DT219))</f>
        <v>0</v>
      </c>
      <c r="AI219">
        <f>(AJ219 - AK219 - DY219*1E3/(8.314*(EA219+273.15)) * AM219/DX219 * AL219) * DX219/(100*DL219) * (1000 - DU219)/1000</f>
        <v>0</v>
      </c>
      <c r="AJ219">
        <v>289.322611700325</v>
      </c>
      <c r="AK219">
        <v>296.732915151515</v>
      </c>
      <c r="AL219">
        <v>-3.36810206902836</v>
      </c>
      <c r="AM219">
        <v>65.0541557379444</v>
      </c>
      <c r="AN219">
        <f>(AP219 - AO219 + DY219*1E3/(8.314*(EA219+273.15)) * AR219/DX219 * AQ219) * DX219/(100*DL219) * 1000/(1000 - AP219)</f>
        <v>0</v>
      </c>
      <c r="AO219">
        <v>24.9645163486886</v>
      </c>
      <c r="AP219">
        <v>33.3627660606061</v>
      </c>
      <c r="AQ219">
        <v>1.33847439845354e-06</v>
      </c>
      <c r="AR219">
        <v>110.692381959749</v>
      </c>
      <c r="AS219">
        <v>0</v>
      </c>
      <c r="AT219">
        <v>0</v>
      </c>
      <c r="AU219">
        <f>IF(AS219*$H$13&gt;=AW219,1.0,(AW219/(AW219-AS219*$H$13)))</f>
        <v>0</v>
      </c>
      <c r="AV219">
        <f>(AU219-1)*100</f>
        <v>0</v>
      </c>
      <c r="AW219">
        <f>MAX(0,($B$13+$C$13*EF219)/(1+$D$13*EF219)*DY219/(EA219+273)*$E$13)</f>
        <v>0</v>
      </c>
      <c r="AX219" t="s">
        <v>437</v>
      </c>
      <c r="AY219" t="s">
        <v>437</v>
      </c>
      <c r="AZ219">
        <v>0</v>
      </c>
      <c r="BA219">
        <v>0</v>
      </c>
      <c r="BB219">
        <f>1-AZ219/BA219</f>
        <v>0</v>
      </c>
      <c r="BC219">
        <v>0</v>
      </c>
      <c r="BD219" t="s">
        <v>437</v>
      </c>
      <c r="BE219" t="s">
        <v>437</v>
      </c>
      <c r="BF219">
        <v>0</v>
      </c>
      <c r="BG219">
        <v>0</v>
      </c>
      <c r="BH219">
        <f>1-BF219/BG219</f>
        <v>0</v>
      </c>
      <c r="BI219">
        <v>0.5</v>
      </c>
      <c r="BJ219">
        <f>DI219</f>
        <v>0</v>
      </c>
      <c r="BK219">
        <f>L219</f>
        <v>0</v>
      </c>
      <c r="BL219">
        <f>BH219*BI219*BJ219</f>
        <v>0</v>
      </c>
      <c r="BM219">
        <f>(BK219-BC219)/BJ219</f>
        <v>0</v>
      </c>
      <c r="BN219">
        <f>(BA219-BG219)/BG219</f>
        <v>0</v>
      </c>
      <c r="BO219">
        <f>AZ219/(BB219+AZ219/BG219)</f>
        <v>0</v>
      </c>
      <c r="BP219" t="s">
        <v>437</v>
      </c>
      <c r="BQ219">
        <v>0</v>
      </c>
      <c r="BR219">
        <f>IF(BQ219&lt;&gt;0, BQ219, BO219)</f>
        <v>0</v>
      </c>
      <c r="BS219">
        <f>1-BR219/BG219</f>
        <v>0</v>
      </c>
      <c r="BT219">
        <f>(BG219-BF219)/(BG219-BR219)</f>
        <v>0</v>
      </c>
      <c r="BU219">
        <f>(BA219-BG219)/(BA219-BR219)</f>
        <v>0</v>
      </c>
      <c r="BV219">
        <f>(BG219-BF219)/(BG219-AZ219)</f>
        <v>0</v>
      </c>
      <c r="BW219">
        <f>(BA219-BG219)/(BA219-AZ219)</f>
        <v>0</v>
      </c>
      <c r="BX219">
        <f>(BT219*BR219/BF219)</f>
        <v>0</v>
      </c>
      <c r="BY219">
        <f>(1-BX219)</f>
        <v>0</v>
      </c>
      <c r="DH219">
        <f>$B$11*EG219+$C$11*EH219+$F$11*ES219*(1-EV219)</f>
        <v>0</v>
      </c>
      <c r="DI219">
        <f>DH219*DJ219</f>
        <v>0</v>
      </c>
      <c r="DJ219">
        <f>($B$11*$D$9+$C$11*$D$9+$F$11*((FF219+EX219)/MAX(FF219+EX219+FG219, 0.1)*$I$9+FG219/MAX(FF219+EX219+FG219, 0.1)*$J$9))/($B$11+$C$11+$F$11)</f>
        <v>0</v>
      </c>
      <c r="DK219">
        <f>($B$11*$K$9+$C$11*$K$9+$F$11*((FF219+EX219)/MAX(FF219+EX219+FG219, 0.1)*$P$9+FG219/MAX(FF219+EX219+FG219, 0.1)*$Q$9))/($B$11+$C$11+$F$11)</f>
        <v>0</v>
      </c>
      <c r="DL219">
        <v>6</v>
      </c>
      <c r="DM219">
        <v>0.5</v>
      </c>
      <c r="DN219" t="s">
        <v>438</v>
      </c>
      <c r="DO219">
        <v>2</v>
      </c>
      <c r="DP219" t="b">
        <v>1</v>
      </c>
      <c r="DQ219">
        <v>1761411331.84615</v>
      </c>
      <c r="DR219">
        <v>309.796307692308</v>
      </c>
      <c r="DS219">
        <v>298.214692307692</v>
      </c>
      <c r="DT219">
        <v>33.3623692307692</v>
      </c>
      <c r="DU219">
        <v>24.9720307692308</v>
      </c>
      <c r="DV219">
        <v>308.698538461538</v>
      </c>
      <c r="DW219">
        <v>33.0471692307692</v>
      </c>
      <c r="DX219">
        <v>500.012153846154</v>
      </c>
      <c r="DY219">
        <v>90.3172538461539</v>
      </c>
      <c r="DZ219">
        <v>0.0380773692307692</v>
      </c>
      <c r="EA219">
        <v>36.8341615384615</v>
      </c>
      <c r="EB219">
        <v>36.0004538461538</v>
      </c>
      <c r="EC219">
        <v>999.9</v>
      </c>
      <c r="ED219">
        <v>0</v>
      </c>
      <c r="EE219">
        <v>0</v>
      </c>
      <c r="EF219">
        <v>10007.35</v>
      </c>
      <c r="EG219">
        <v>0</v>
      </c>
      <c r="EH219">
        <v>1237.36307692308</v>
      </c>
      <c r="EI219">
        <v>11.5815461538462</v>
      </c>
      <c r="EJ219">
        <v>320.488384615385</v>
      </c>
      <c r="EK219">
        <v>305.852538461539</v>
      </c>
      <c r="EL219">
        <v>8.39034</v>
      </c>
      <c r="EM219">
        <v>298.214692307692</v>
      </c>
      <c r="EN219">
        <v>24.9720307692308</v>
      </c>
      <c r="EO219">
        <v>3.01319923076923</v>
      </c>
      <c r="EP219">
        <v>2.25540538461538</v>
      </c>
      <c r="EQ219">
        <v>24.1010153846154</v>
      </c>
      <c r="ER219">
        <v>19.3613923076923</v>
      </c>
      <c r="ES219">
        <v>1199.98461538462</v>
      </c>
      <c r="ET219">
        <v>0.966998153846154</v>
      </c>
      <c r="EU219">
        <v>0.0330016461538462</v>
      </c>
      <c r="EV219">
        <v>0</v>
      </c>
      <c r="EW219">
        <v>1320.32615384615</v>
      </c>
      <c r="EX219">
        <v>5.00059</v>
      </c>
      <c r="EY219">
        <v>16318.4076923077</v>
      </c>
      <c r="EZ219">
        <v>10358.5692307692</v>
      </c>
      <c r="FA219">
        <v>51.8216923076923</v>
      </c>
      <c r="FB219">
        <v>53.5</v>
      </c>
      <c r="FC219">
        <v>52.062</v>
      </c>
      <c r="FD219">
        <v>53.1104615384615</v>
      </c>
      <c r="FE219">
        <v>52.9036153846154</v>
      </c>
      <c r="FF219">
        <v>1155.54461538462</v>
      </c>
      <c r="FG219">
        <v>39.44</v>
      </c>
      <c r="FH219">
        <v>0</v>
      </c>
      <c r="FI219">
        <v>1761411300.1</v>
      </c>
      <c r="FJ219">
        <v>0</v>
      </c>
      <c r="FK219">
        <v>1320.56730769231</v>
      </c>
      <c r="FL219">
        <v>15.4218803497294</v>
      </c>
      <c r="FM219">
        <v>187.764102501035</v>
      </c>
      <c r="FN219">
        <v>16320.65</v>
      </c>
      <c r="FO219">
        <v>15</v>
      </c>
      <c r="FP219">
        <v>0</v>
      </c>
      <c r="FQ219" t="s">
        <v>439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10.8566414285714</v>
      </c>
      <c r="GD219">
        <v>10.8652231168831</v>
      </c>
      <c r="GE219">
        <v>1.14483082489983</v>
      </c>
      <c r="GF219">
        <v>0</v>
      </c>
      <c r="GG219">
        <v>1319.49617647059</v>
      </c>
      <c r="GH219">
        <v>15.0693659292636</v>
      </c>
      <c r="GI219">
        <v>1.49103204428793</v>
      </c>
      <c r="GJ219">
        <v>-1</v>
      </c>
      <c r="GK219">
        <v>8.38598523809524</v>
      </c>
      <c r="GL219">
        <v>0.0697480519480595</v>
      </c>
      <c r="GM219">
        <v>0.00721853475373858</v>
      </c>
      <c r="GN219">
        <v>1</v>
      </c>
      <c r="GO219">
        <v>1</v>
      </c>
      <c r="GP219">
        <v>2</v>
      </c>
      <c r="GQ219" t="s">
        <v>446</v>
      </c>
      <c r="GR219">
        <v>3.12955</v>
      </c>
      <c r="GS219">
        <v>2.71607</v>
      </c>
      <c r="GT219">
        <v>0.0629021</v>
      </c>
      <c r="GU219">
        <v>0.0609044</v>
      </c>
      <c r="GV219">
        <v>0.126296</v>
      </c>
      <c r="GW219">
        <v>0.103069</v>
      </c>
      <c r="GX219">
        <v>34389.2</v>
      </c>
      <c r="GY219">
        <v>36623.4</v>
      </c>
      <c r="GZ219">
        <v>33278.5</v>
      </c>
      <c r="HA219">
        <v>35387.2</v>
      </c>
      <c r="HB219">
        <v>41321.3</v>
      </c>
      <c r="HC219">
        <v>45670.1</v>
      </c>
      <c r="HD219">
        <v>52125.2</v>
      </c>
      <c r="HE219">
        <v>56656.6</v>
      </c>
      <c r="HF219">
        <v>1.7878</v>
      </c>
      <c r="HG219">
        <v>1.64748</v>
      </c>
      <c r="HH219">
        <v>-0.035651</v>
      </c>
      <c r="HI219">
        <v>0</v>
      </c>
      <c r="HJ219">
        <v>36.5825</v>
      </c>
      <c r="HK219">
        <v>999.9</v>
      </c>
      <c r="HL219">
        <v>57.643</v>
      </c>
      <c r="HM219">
        <v>29.144</v>
      </c>
      <c r="HN219">
        <v>25.8811</v>
      </c>
      <c r="HO219">
        <v>55.3092</v>
      </c>
      <c r="HP219">
        <v>42.9287</v>
      </c>
      <c r="HQ219">
        <v>1</v>
      </c>
      <c r="HR219">
        <v>1.30789</v>
      </c>
      <c r="HS219">
        <v>4.62396</v>
      </c>
      <c r="HT219">
        <v>20.0738</v>
      </c>
      <c r="HU219">
        <v>5.19063</v>
      </c>
      <c r="HV219">
        <v>12.0099</v>
      </c>
      <c r="HW219">
        <v>4.97275</v>
      </c>
      <c r="HX219">
        <v>3.29492</v>
      </c>
      <c r="HY219">
        <v>9999</v>
      </c>
      <c r="HZ219">
        <v>9999</v>
      </c>
      <c r="IA219">
        <v>999.9</v>
      </c>
      <c r="IB219">
        <v>9999</v>
      </c>
      <c r="IC219">
        <v>1.86325</v>
      </c>
      <c r="ID219">
        <v>1.86812</v>
      </c>
      <c r="IE219">
        <v>1.86783</v>
      </c>
      <c r="IF219">
        <v>1.86905</v>
      </c>
      <c r="IG219">
        <v>1.86981</v>
      </c>
      <c r="IH219">
        <v>1.86591</v>
      </c>
      <c r="II219">
        <v>1.867</v>
      </c>
      <c r="IJ219">
        <v>1.86844</v>
      </c>
      <c r="IK219">
        <v>5</v>
      </c>
      <c r="IL219">
        <v>0</v>
      </c>
      <c r="IM219">
        <v>0</v>
      </c>
      <c r="IN219">
        <v>0</v>
      </c>
      <c r="IO219" t="s">
        <v>441</v>
      </c>
      <c r="IP219" t="s">
        <v>442</v>
      </c>
      <c r="IQ219" t="s">
        <v>443</v>
      </c>
      <c r="IR219" t="s">
        <v>443</v>
      </c>
      <c r="IS219" t="s">
        <v>443</v>
      </c>
      <c r="IT219" t="s">
        <v>443</v>
      </c>
      <c r="IU219">
        <v>0</v>
      </c>
      <c r="IV219">
        <v>100</v>
      </c>
      <c r="IW219">
        <v>100</v>
      </c>
      <c r="IX219">
        <v>1.097</v>
      </c>
      <c r="IY219">
        <v>0.3152</v>
      </c>
      <c r="IZ219">
        <v>1.09748391826392</v>
      </c>
      <c r="JA219">
        <v>0</v>
      </c>
      <c r="JB219">
        <v>0</v>
      </c>
      <c r="JC219">
        <v>0</v>
      </c>
      <c r="JD219">
        <v>0.315191680746845</v>
      </c>
      <c r="JE219">
        <v>0</v>
      </c>
      <c r="JF219">
        <v>0</v>
      </c>
      <c r="JG219">
        <v>0</v>
      </c>
      <c r="JH219">
        <v>5</v>
      </c>
      <c r="JI219">
        <v>2273</v>
      </c>
      <c r="JJ219">
        <v>0</v>
      </c>
      <c r="JK219">
        <v>25</v>
      </c>
      <c r="JL219">
        <v>29356855.7</v>
      </c>
      <c r="JM219">
        <v>29356855.7</v>
      </c>
      <c r="JN219">
        <v>0.689697</v>
      </c>
      <c r="JO219">
        <v>2.62695</v>
      </c>
      <c r="JP219">
        <v>1.54785</v>
      </c>
      <c r="JQ219">
        <v>2.32056</v>
      </c>
      <c r="JR219">
        <v>1.64673</v>
      </c>
      <c r="JS219">
        <v>2.28516</v>
      </c>
      <c r="JT219">
        <v>33.2216</v>
      </c>
      <c r="JU219">
        <v>24.1751</v>
      </c>
      <c r="JV219">
        <v>18</v>
      </c>
      <c r="JW219">
        <v>501.073</v>
      </c>
      <c r="JX219">
        <v>402.576</v>
      </c>
      <c r="JY219">
        <v>31.1897</v>
      </c>
      <c r="JZ219">
        <v>42.7102</v>
      </c>
      <c r="KA219">
        <v>30.0017</v>
      </c>
      <c r="KB219">
        <v>42.3641</v>
      </c>
      <c r="KC219">
        <v>42.2474</v>
      </c>
      <c r="KD219">
        <v>13.7227</v>
      </c>
      <c r="KE219">
        <v>0</v>
      </c>
      <c r="KF219">
        <v>100</v>
      </c>
      <c r="KG219">
        <v>31.1218</v>
      </c>
      <c r="KH219">
        <v>244.883</v>
      </c>
      <c r="KI219">
        <v>34.6858</v>
      </c>
      <c r="KJ219">
        <v>94.6028</v>
      </c>
      <c r="KK219">
        <v>91.7337</v>
      </c>
    </row>
    <row r="220" spans="1:297">
      <c r="A220">
        <v>204</v>
      </c>
      <c r="B220">
        <v>1761411345</v>
      </c>
      <c r="C220">
        <v>3164</v>
      </c>
      <c r="D220" t="s">
        <v>852</v>
      </c>
      <c r="E220" t="s">
        <v>853</v>
      </c>
      <c r="F220">
        <v>5</v>
      </c>
      <c r="G220" t="s">
        <v>831</v>
      </c>
      <c r="H220" t="s">
        <v>436</v>
      </c>
      <c r="I220">
        <v>1761411336.84615</v>
      </c>
      <c r="J220">
        <f>(K220)/1000</f>
        <v>0</v>
      </c>
      <c r="K220">
        <f>IF(DP220, AN220, AH220)</f>
        <v>0</v>
      </c>
      <c r="L220">
        <f>IF(DP220, AI220, AG220)</f>
        <v>0</v>
      </c>
      <c r="M220">
        <f>DR220 - IF(AU220&gt;1, L220*DL220*100.0/(AW220), 0)</f>
        <v>0</v>
      </c>
      <c r="N220">
        <f>((T220-J220/2)*M220-L220)/(T220+J220/2)</f>
        <v>0</v>
      </c>
      <c r="O220">
        <f>N220*(DY220+DZ220)/1000.0</f>
        <v>0</v>
      </c>
      <c r="P220">
        <f>(DR220 - IF(AU220&gt;1, L220*DL220*100.0/(AW220), 0))*(DY220+DZ220)/1000.0</f>
        <v>0</v>
      </c>
      <c r="Q220">
        <f>2.0/((1/S220-1/R220)+SIGN(S220)*SQRT((1/S220-1/R220)*(1/S220-1/R220) + 4*DM220/((DM220+1)*(DM220+1))*(2*1/S220*1/R220-1/R220*1/R220)))</f>
        <v>0</v>
      </c>
      <c r="R220">
        <f>IF(LEFT(DN220,1)&lt;&gt;"0",IF(LEFT(DN220,1)="1",3.0,DO220),$D$5+$E$5*(EF220*DY220/($K$5*1000))+$F$5*(EF220*DY220/($K$5*1000))*MAX(MIN(DL220,$J$5),$I$5)*MAX(MIN(DL220,$J$5),$I$5)+$G$5*MAX(MIN(DL220,$J$5),$I$5)*(EF220*DY220/($K$5*1000))+$H$5*(EF220*DY220/($K$5*1000))*(EF220*DY220/($K$5*1000)))</f>
        <v>0</v>
      </c>
      <c r="S220">
        <f>J220*(1000-(1000*0.61365*exp(17.502*W220/(240.97+W220))/(DY220+DZ220)+DT220)/2)/(1000*0.61365*exp(17.502*W220/(240.97+W220))/(DY220+DZ220)-DT220)</f>
        <v>0</v>
      </c>
      <c r="T220">
        <f>1/((DM220+1)/(Q220/1.6)+1/(R220/1.37)) + DM220/((DM220+1)/(Q220/1.6) + DM220/(R220/1.37))</f>
        <v>0</v>
      </c>
      <c r="U220">
        <f>(DH220*DK220)</f>
        <v>0</v>
      </c>
      <c r="V220">
        <f>(EA220+(U220+2*0.95*5.67E-8*(((EA220+$B$7)+273)^4-(EA220+273)^4)-44100*J220)/(1.84*29.3*R220+8*0.95*5.67E-8*(EA220+273)^3))</f>
        <v>0</v>
      </c>
      <c r="W220">
        <f>($C$7*EB220+$D$7*EC220+$E$7*V220)</f>
        <v>0</v>
      </c>
      <c r="X220">
        <f>0.61365*exp(17.502*W220/(240.97+W220))</f>
        <v>0</v>
      </c>
      <c r="Y220">
        <f>(Z220/AA220*100)</f>
        <v>0</v>
      </c>
      <c r="Z220">
        <f>DT220*(DY220+DZ220)/1000</f>
        <v>0</v>
      </c>
      <c r="AA220">
        <f>0.61365*exp(17.502*EA220/(240.97+EA220))</f>
        <v>0</v>
      </c>
      <c r="AB220">
        <f>(X220-DT220*(DY220+DZ220)/1000)</f>
        <v>0</v>
      </c>
      <c r="AC220">
        <f>(-J220*44100)</f>
        <v>0</v>
      </c>
      <c r="AD220">
        <f>2*29.3*R220*0.92*(EA220-W220)</f>
        <v>0</v>
      </c>
      <c r="AE220">
        <f>2*0.95*5.67E-8*(((EA220+$B$7)+273)^4-(W220+273)^4)</f>
        <v>0</v>
      </c>
      <c r="AF220">
        <f>U220+AE220+AC220+AD220</f>
        <v>0</v>
      </c>
      <c r="AG220">
        <f>DX220*AU220*(DS220-DR220*(1000-AU220*DU220)/(1000-AU220*DT220))/(100*DL220)</f>
        <v>0</v>
      </c>
      <c r="AH220">
        <f>1000*DX220*AU220*(DT220-DU220)/(100*DL220*(1000-AU220*DT220))</f>
        <v>0</v>
      </c>
      <c r="AI220">
        <f>(AJ220 - AK220 - DY220*1E3/(8.314*(EA220+273.15)) * AM220/DX220 * AL220) * DX220/(100*DL220) * (1000 - DU220)/1000</f>
        <v>0</v>
      </c>
      <c r="AJ220">
        <v>272.760848775414</v>
      </c>
      <c r="AK220">
        <v>280.306018181818</v>
      </c>
      <c r="AL220">
        <v>-3.27916919201495</v>
      </c>
      <c r="AM220">
        <v>65.0541557379444</v>
      </c>
      <c r="AN220">
        <f>(AP220 - AO220 + DY220*1E3/(8.314*(EA220+273.15)) * AR220/DX220 * AQ220) * DX220/(100*DL220) * 1000/(1000 - AP220)</f>
        <v>0</v>
      </c>
      <c r="AO220">
        <v>24.9557366904649</v>
      </c>
      <c r="AP220">
        <v>33.3553884848485</v>
      </c>
      <c r="AQ220">
        <v>-9.59690656673474e-05</v>
      </c>
      <c r="AR220">
        <v>110.692381959749</v>
      </c>
      <c r="AS220">
        <v>0</v>
      </c>
      <c r="AT220">
        <v>0</v>
      </c>
      <c r="AU220">
        <f>IF(AS220*$H$13&gt;=AW220,1.0,(AW220/(AW220-AS220*$H$13)))</f>
        <v>0</v>
      </c>
      <c r="AV220">
        <f>(AU220-1)*100</f>
        <v>0</v>
      </c>
      <c r="AW220">
        <f>MAX(0,($B$13+$C$13*EF220)/(1+$D$13*EF220)*DY220/(EA220+273)*$E$13)</f>
        <v>0</v>
      </c>
      <c r="AX220" t="s">
        <v>437</v>
      </c>
      <c r="AY220" t="s">
        <v>437</v>
      </c>
      <c r="AZ220">
        <v>0</v>
      </c>
      <c r="BA220">
        <v>0</v>
      </c>
      <c r="BB220">
        <f>1-AZ220/BA220</f>
        <v>0</v>
      </c>
      <c r="BC220">
        <v>0</v>
      </c>
      <c r="BD220" t="s">
        <v>437</v>
      </c>
      <c r="BE220" t="s">
        <v>437</v>
      </c>
      <c r="BF220">
        <v>0</v>
      </c>
      <c r="BG220">
        <v>0</v>
      </c>
      <c r="BH220">
        <f>1-BF220/BG220</f>
        <v>0</v>
      </c>
      <c r="BI220">
        <v>0.5</v>
      </c>
      <c r="BJ220">
        <f>DI220</f>
        <v>0</v>
      </c>
      <c r="BK220">
        <f>L220</f>
        <v>0</v>
      </c>
      <c r="BL220">
        <f>BH220*BI220*BJ220</f>
        <v>0</v>
      </c>
      <c r="BM220">
        <f>(BK220-BC220)/BJ220</f>
        <v>0</v>
      </c>
      <c r="BN220">
        <f>(BA220-BG220)/BG220</f>
        <v>0</v>
      </c>
      <c r="BO220">
        <f>AZ220/(BB220+AZ220/BG220)</f>
        <v>0</v>
      </c>
      <c r="BP220" t="s">
        <v>437</v>
      </c>
      <c r="BQ220">
        <v>0</v>
      </c>
      <c r="BR220">
        <f>IF(BQ220&lt;&gt;0, BQ220, BO220)</f>
        <v>0</v>
      </c>
      <c r="BS220">
        <f>1-BR220/BG220</f>
        <v>0</v>
      </c>
      <c r="BT220">
        <f>(BG220-BF220)/(BG220-BR220)</f>
        <v>0</v>
      </c>
      <c r="BU220">
        <f>(BA220-BG220)/(BA220-BR220)</f>
        <v>0</v>
      </c>
      <c r="BV220">
        <f>(BG220-BF220)/(BG220-AZ220)</f>
        <v>0</v>
      </c>
      <c r="BW220">
        <f>(BA220-BG220)/(BA220-AZ220)</f>
        <v>0</v>
      </c>
      <c r="BX220">
        <f>(BT220*BR220/BF220)</f>
        <v>0</v>
      </c>
      <c r="BY220">
        <f>(1-BX220)</f>
        <v>0</v>
      </c>
      <c r="DH220">
        <f>$B$11*EG220+$C$11*EH220+$F$11*ES220*(1-EV220)</f>
        <v>0</v>
      </c>
      <c r="DI220">
        <f>DH220*DJ220</f>
        <v>0</v>
      </c>
      <c r="DJ220">
        <f>($B$11*$D$9+$C$11*$D$9+$F$11*((FF220+EX220)/MAX(FF220+EX220+FG220, 0.1)*$I$9+FG220/MAX(FF220+EX220+FG220, 0.1)*$J$9))/($B$11+$C$11+$F$11)</f>
        <v>0</v>
      </c>
      <c r="DK220">
        <f>($B$11*$K$9+$C$11*$K$9+$F$11*((FF220+EX220)/MAX(FF220+EX220+FG220, 0.1)*$P$9+FG220/MAX(FF220+EX220+FG220, 0.1)*$Q$9))/($B$11+$C$11+$F$11)</f>
        <v>0</v>
      </c>
      <c r="DL220">
        <v>6</v>
      </c>
      <c r="DM220">
        <v>0.5</v>
      </c>
      <c r="DN220" t="s">
        <v>438</v>
      </c>
      <c r="DO220">
        <v>2</v>
      </c>
      <c r="DP220" t="b">
        <v>1</v>
      </c>
      <c r="DQ220">
        <v>1761411336.84615</v>
      </c>
      <c r="DR220">
        <v>293.818307692308</v>
      </c>
      <c r="DS220">
        <v>281.690769230769</v>
      </c>
      <c r="DT220">
        <v>33.3618923076923</v>
      </c>
      <c r="DU220">
        <v>24.9653461538462</v>
      </c>
      <c r="DV220">
        <v>292.720461538462</v>
      </c>
      <c r="DW220">
        <v>33.0466923076923</v>
      </c>
      <c r="DX220">
        <v>500.026230769231</v>
      </c>
      <c r="DY220">
        <v>90.3179923076923</v>
      </c>
      <c r="DZ220">
        <v>0.0380491461538462</v>
      </c>
      <c r="EA220">
        <v>36.8378692307692</v>
      </c>
      <c r="EB220">
        <v>36.0022076923077</v>
      </c>
      <c r="EC220">
        <v>999.9</v>
      </c>
      <c r="ED220">
        <v>0</v>
      </c>
      <c r="EE220">
        <v>0</v>
      </c>
      <c r="EF220">
        <v>10006.6884615385</v>
      </c>
      <c r="EG220">
        <v>0</v>
      </c>
      <c r="EH220">
        <v>1237.38307692308</v>
      </c>
      <c r="EI220">
        <v>12.1273153846154</v>
      </c>
      <c r="EJ220">
        <v>303.958692307692</v>
      </c>
      <c r="EK220">
        <v>288.903538461538</v>
      </c>
      <c r="EL220">
        <v>8.39654384615385</v>
      </c>
      <c r="EM220">
        <v>281.690769230769</v>
      </c>
      <c r="EN220">
        <v>24.9653461538462</v>
      </c>
      <c r="EO220">
        <v>3.01318</v>
      </c>
      <c r="EP220">
        <v>2.25481923076923</v>
      </c>
      <c r="EQ220">
        <v>24.1009153846154</v>
      </c>
      <c r="ER220">
        <v>19.3572307692308</v>
      </c>
      <c r="ES220">
        <v>1199.96384615385</v>
      </c>
      <c r="ET220">
        <v>0.966997538461538</v>
      </c>
      <c r="EU220">
        <v>0.0330023</v>
      </c>
      <c r="EV220">
        <v>0</v>
      </c>
      <c r="EW220">
        <v>1321.70153846154</v>
      </c>
      <c r="EX220">
        <v>5.00059</v>
      </c>
      <c r="EY220">
        <v>16335.1076923077</v>
      </c>
      <c r="EZ220">
        <v>10358.3846153846</v>
      </c>
      <c r="FA220">
        <v>51.8168461538462</v>
      </c>
      <c r="FB220">
        <v>53.5</v>
      </c>
      <c r="FC220">
        <v>52.062</v>
      </c>
      <c r="FD220">
        <v>53.1104615384615</v>
      </c>
      <c r="FE220">
        <v>52.8940769230769</v>
      </c>
      <c r="FF220">
        <v>1155.52384615385</v>
      </c>
      <c r="FG220">
        <v>39.44</v>
      </c>
      <c r="FH220">
        <v>0</v>
      </c>
      <c r="FI220">
        <v>1761411304.9</v>
      </c>
      <c r="FJ220">
        <v>0</v>
      </c>
      <c r="FK220">
        <v>1321.93615384615</v>
      </c>
      <c r="FL220">
        <v>17.4030769443644</v>
      </c>
      <c r="FM220">
        <v>223.870085377024</v>
      </c>
      <c r="FN220">
        <v>16337.1615384615</v>
      </c>
      <c r="FO220">
        <v>15</v>
      </c>
      <c r="FP220">
        <v>0</v>
      </c>
      <c r="FQ220" t="s">
        <v>439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11.776</v>
      </c>
      <c r="GD220">
        <v>7.7756961038961</v>
      </c>
      <c r="GE220">
        <v>0.845838663553461</v>
      </c>
      <c r="GF220">
        <v>0</v>
      </c>
      <c r="GG220">
        <v>1321.10529411765</v>
      </c>
      <c r="GH220">
        <v>16.4385026797937</v>
      </c>
      <c r="GI220">
        <v>1.62604217312744</v>
      </c>
      <c r="GJ220">
        <v>-1</v>
      </c>
      <c r="GK220">
        <v>8.39317904761905</v>
      </c>
      <c r="GL220">
        <v>0.0748776623376749</v>
      </c>
      <c r="GM220">
        <v>0.00788226756397632</v>
      </c>
      <c r="GN220">
        <v>1</v>
      </c>
      <c r="GO220">
        <v>1</v>
      </c>
      <c r="GP220">
        <v>2</v>
      </c>
      <c r="GQ220" t="s">
        <v>446</v>
      </c>
      <c r="GR220">
        <v>3.12943</v>
      </c>
      <c r="GS220">
        <v>2.71608</v>
      </c>
      <c r="GT220">
        <v>0.0598999</v>
      </c>
      <c r="GU220">
        <v>0.0576532</v>
      </c>
      <c r="GV220">
        <v>0.126266</v>
      </c>
      <c r="GW220">
        <v>0.103043</v>
      </c>
      <c r="GX220">
        <v>34498.5</v>
      </c>
      <c r="GY220">
        <v>36749.5</v>
      </c>
      <c r="GZ220">
        <v>33277.8</v>
      </c>
      <c r="HA220">
        <v>35386.8</v>
      </c>
      <c r="HB220">
        <v>41321.5</v>
      </c>
      <c r="HC220">
        <v>45670.3</v>
      </c>
      <c r="HD220">
        <v>52124.2</v>
      </c>
      <c r="HE220">
        <v>56655.7</v>
      </c>
      <c r="HF220">
        <v>1.78773</v>
      </c>
      <c r="HG220">
        <v>1.6474</v>
      </c>
      <c r="HH220">
        <v>-0.0361428</v>
      </c>
      <c r="HI220">
        <v>0</v>
      </c>
      <c r="HJ220">
        <v>36.5825</v>
      </c>
      <c r="HK220">
        <v>999.9</v>
      </c>
      <c r="HL220">
        <v>57.643</v>
      </c>
      <c r="HM220">
        <v>29.165</v>
      </c>
      <c r="HN220">
        <v>25.9138</v>
      </c>
      <c r="HO220">
        <v>55.6492</v>
      </c>
      <c r="HP220">
        <v>43.0849</v>
      </c>
      <c r="HQ220">
        <v>1</v>
      </c>
      <c r="HR220">
        <v>1.30872</v>
      </c>
      <c r="HS220">
        <v>4.44191</v>
      </c>
      <c r="HT220">
        <v>20.0785</v>
      </c>
      <c r="HU220">
        <v>5.19093</v>
      </c>
      <c r="HV220">
        <v>12.0099</v>
      </c>
      <c r="HW220">
        <v>4.9725</v>
      </c>
      <c r="HX220">
        <v>3.29495</v>
      </c>
      <c r="HY220">
        <v>9999</v>
      </c>
      <c r="HZ220">
        <v>9999</v>
      </c>
      <c r="IA220">
        <v>999.9</v>
      </c>
      <c r="IB220">
        <v>9999</v>
      </c>
      <c r="IC220">
        <v>1.86325</v>
      </c>
      <c r="ID220">
        <v>1.86812</v>
      </c>
      <c r="IE220">
        <v>1.86783</v>
      </c>
      <c r="IF220">
        <v>1.86905</v>
      </c>
      <c r="IG220">
        <v>1.86981</v>
      </c>
      <c r="IH220">
        <v>1.86588</v>
      </c>
      <c r="II220">
        <v>1.867</v>
      </c>
      <c r="IJ220">
        <v>1.86844</v>
      </c>
      <c r="IK220">
        <v>5</v>
      </c>
      <c r="IL220">
        <v>0</v>
      </c>
      <c r="IM220">
        <v>0</v>
      </c>
      <c r="IN220">
        <v>0</v>
      </c>
      <c r="IO220" t="s">
        <v>441</v>
      </c>
      <c r="IP220" t="s">
        <v>442</v>
      </c>
      <c r="IQ220" t="s">
        <v>443</v>
      </c>
      <c r="IR220" t="s">
        <v>443</v>
      </c>
      <c r="IS220" t="s">
        <v>443</v>
      </c>
      <c r="IT220" t="s">
        <v>443</v>
      </c>
      <c r="IU220">
        <v>0</v>
      </c>
      <c r="IV220">
        <v>100</v>
      </c>
      <c r="IW220">
        <v>100</v>
      </c>
      <c r="IX220">
        <v>1.097</v>
      </c>
      <c r="IY220">
        <v>0.3152</v>
      </c>
      <c r="IZ220">
        <v>1.09748391826392</v>
      </c>
      <c r="JA220">
        <v>0</v>
      </c>
      <c r="JB220">
        <v>0</v>
      </c>
      <c r="JC220">
        <v>0</v>
      </c>
      <c r="JD220">
        <v>0.315191680746845</v>
      </c>
      <c r="JE220">
        <v>0</v>
      </c>
      <c r="JF220">
        <v>0</v>
      </c>
      <c r="JG220">
        <v>0</v>
      </c>
      <c r="JH220">
        <v>5</v>
      </c>
      <c r="JI220">
        <v>2273</v>
      </c>
      <c r="JJ220">
        <v>0</v>
      </c>
      <c r="JK220">
        <v>25</v>
      </c>
      <c r="JL220">
        <v>29356855.8</v>
      </c>
      <c r="JM220">
        <v>29356855.8</v>
      </c>
      <c r="JN220">
        <v>0.653076</v>
      </c>
      <c r="JO220">
        <v>2.63306</v>
      </c>
      <c r="JP220">
        <v>1.54785</v>
      </c>
      <c r="JQ220">
        <v>2.32056</v>
      </c>
      <c r="JR220">
        <v>1.64673</v>
      </c>
      <c r="JS220">
        <v>2.31079</v>
      </c>
      <c r="JT220">
        <v>33.2216</v>
      </c>
      <c r="JU220">
        <v>24.1751</v>
      </c>
      <c r="JV220">
        <v>18</v>
      </c>
      <c r="JW220">
        <v>501.051</v>
      </c>
      <c r="JX220">
        <v>402.557</v>
      </c>
      <c r="JY220">
        <v>31.12</v>
      </c>
      <c r="JZ220">
        <v>42.7126</v>
      </c>
      <c r="KA220">
        <v>30.001</v>
      </c>
      <c r="KB220">
        <v>42.3687</v>
      </c>
      <c r="KC220">
        <v>42.2523</v>
      </c>
      <c r="KD220">
        <v>13.043</v>
      </c>
      <c r="KE220">
        <v>0</v>
      </c>
      <c r="KF220">
        <v>100</v>
      </c>
      <c r="KG220">
        <v>31.1203</v>
      </c>
      <c r="KH220">
        <v>231.403</v>
      </c>
      <c r="KI220">
        <v>34.6858</v>
      </c>
      <c r="KJ220">
        <v>94.6009</v>
      </c>
      <c r="KK220">
        <v>91.7325</v>
      </c>
    </row>
    <row r="221" spans="1:297">
      <c r="A221">
        <v>205</v>
      </c>
      <c r="B221">
        <v>1761411350</v>
      </c>
      <c r="C221">
        <v>3169</v>
      </c>
      <c r="D221" t="s">
        <v>854</v>
      </c>
      <c r="E221" t="s">
        <v>855</v>
      </c>
      <c r="F221">
        <v>5</v>
      </c>
      <c r="G221" t="s">
        <v>831</v>
      </c>
      <c r="H221" t="s">
        <v>436</v>
      </c>
      <c r="I221">
        <v>1761411341.84615</v>
      </c>
      <c r="J221">
        <f>(K221)/1000</f>
        <v>0</v>
      </c>
      <c r="K221">
        <f>IF(DP221, AN221, AH221)</f>
        <v>0</v>
      </c>
      <c r="L221">
        <f>IF(DP221, AI221, AG221)</f>
        <v>0</v>
      </c>
      <c r="M221">
        <f>DR221 - IF(AU221&gt;1, L221*DL221*100.0/(AW221), 0)</f>
        <v>0</v>
      </c>
      <c r="N221">
        <f>((T221-J221/2)*M221-L221)/(T221+J221/2)</f>
        <v>0</v>
      </c>
      <c r="O221">
        <f>N221*(DY221+DZ221)/1000.0</f>
        <v>0</v>
      </c>
      <c r="P221">
        <f>(DR221 - IF(AU221&gt;1, L221*DL221*100.0/(AW221), 0))*(DY221+DZ221)/1000.0</f>
        <v>0</v>
      </c>
      <c r="Q221">
        <f>2.0/((1/S221-1/R221)+SIGN(S221)*SQRT((1/S221-1/R221)*(1/S221-1/R221) + 4*DM221/((DM221+1)*(DM221+1))*(2*1/S221*1/R221-1/R221*1/R221)))</f>
        <v>0</v>
      </c>
      <c r="R221">
        <f>IF(LEFT(DN221,1)&lt;&gt;"0",IF(LEFT(DN221,1)="1",3.0,DO221),$D$5+$E$5*(EF221*DY221/($K$5*1000))+$F$5*(EF221*DY221/($K$5*1000))*MAX(MIN(DL221,$J$5),$I$5)*MAX(MIN(DL221,$J$5),$I$5)+$G$5*MAX(MIN(DL221,$J$5),$I$5)*(EF221*DY221/($K$5*1000))+$H$5*(EF221*DY221/($K$5*1000))*(EF221*DY221/($K$5*1000)))</f>
        <v>0</v>
      </c>
      <c r="S221">
        <f>J221*(1000-(1000*0.61365*exp(17.502*W221/(240.97+W221))/(DY221+DZ221)+DT221)/2)/(1000*0.61365*exp(17.502*W221/(240.97+W221))/(DY221+DZ221)-DT221)</f>
        <v>0</v>
      </c>
      <c r="T221">
        <f>1/((DM221+1)/(Q221/1.6)+1/(R221/1.37)) + DM221/((DM221+1)/(Q221/1.6) + DM221/(R221/1.37))</f>
        <v>0</v>
      </c>
      <c r="U221">
        <f>(DH221*DK221)</f>
        <v>0</v>
      </c>
      <c r="V221">
        <f>(EA221+(U221+2*0.95*5.67E-8*(((EA221+$B$7)+273)^4-(EA221+273)^4)-44100*J221)/(1.84*29.3*R221+8*0.95*5.67E-8*(EA221+273)^3))</f>
        <v>0</v>
      </c>
      <c r="W221">
        <f>($C$7*EB221+$D$7*EC221+$E$7*V221)</f>
        <v>0</v>
      </c>
      <c r="X221">
        <f>0.61365*exp(17.502*W221/(240.97+W221))</f>
        <v>0</v>
      </c>
      <c r="Y221">
        <f>(Z221/AA221*100)</f>
        <v>0</v>
      </c>
      <c r="Z221">
        <f>DT221*(DY221+DZ221)/1000</f>
        <v>0</v>
      </c>
      <c r="AA221">
        <f>0.61365*exp(17.502*EA221/(240.97+EA221))</f>
        <v>0</v>
      </c>
      <c r="AB221">
        <f>(X221-DT221*(DY221+DZ221)/1000)</f>
        <v>0</v>
      </c>
      <c r="AC221">
        <f>(-J221*44100)</f>
        <v>0</v>
      </c>
      <c r="AD221">
        <f>2*29.3*R221*0.92*(EA221-W221)</f>
        <v>0</v>
      </c>
      <c r="AE221">
        <f>2*0.95*5.67E-8*(((EA221+$B$7)+273)^4-(W221+273)^4)</f>
        <v>0</v>
      </c>
      <c r="AF221">
        <f>U221+AE221+AC221+AD221</f>
        <v>0</v>
      </c>
      <c r="AG221">
        <f>DX221*AU221*(DS221-DR221*(1000-AU221*DU221)/(1000-AU221*DT221))/(100*DL221)</f>
        <v>0</v>
      </c>
      <c r="AH221">
        <f>1000*DX221*AU221*(DT221-DU221)/(100*DL221*(1000-AU221*DT221))</f>
        <v>0</v>
      </c>
      <c r="AI221">
        <f>(AJ221 - AK221 - DY221*1E3/(8.314*(EA221+273.15)) * AM221/DX221 * AL221) * DX221/(100*DL221) * (1000 - DU221)/1000</f>
        <v>0</v>
      </c>
      <c r="AJ221">
        <v>255.104433018243</v>
      </c>
      <c r="AK221">
        <v>263.468842424242</v>
      </c>
      <c r="AL221">
        <v>-3.37686327688498</v>
      </c>
      <c r="AM221">
        <v>65.0541557379444</v>
      </c>
      <c r="AN221">
        <f>(AP221 - AO221 + DY221*1E3/(8.314*(EA221+273.15)) * AR221/DX221 * AQ221) * DX221/(100*DL221) * 1000/(1000 - AP221)</f>
        <v>0</v>
      </c>
      <c r="AO221">
        <v>24.948061656037</v>
      </c>
      <c r="AP221">
        <v>33.3601375757576</v>
      </c>
      <c r="AQ221">
        <v>5.44126868723899e-05</v>
      </c>
      <c r="AR221">
        <v>110.692381959749</v>
      </c>
      <c r="AS221">
        <v>0</v>
      </c>
      <c r="AT221">
        <v>0</v>
      </c>
      <c r="AU221">
        <f>IF(AS221*$H$13&gt;=AW221,1.0,(AW221/(AW221-AS221*$H$13)))</f>
        <v>0</v>
      </c>
      <c r="AV221">
        <f>(AU221-1)*100</f>
        <v>0</v>
      </c>
      <c r="AW221">
        <f>MAX(0,($B$13+$C$13*EF221)/(1+$D$13*EF221)*DY221/(EA221+273)*$E$13)</f>
        <v>0</v>
      </c>
      <c r="AX221" t="s">
        <v>437</v>
      </c>
      <c r="AY221" t="s">
        <v>437</v>
      </c>
      <c r="AZ221">
        <v>0</v>
      </c>
      <c r="BA221">
        <v>0</v>
      </c>
      <c r="BB221">
        <f>1-AZ221/BA221</f>
        <v>0</v>
      </c>
      <c r="BC221">
        <v>0</v>
      </c>
      <c r="BD221" t="s">
        <v>437</v>
      </c>
      <c r="BE221" t="s">
        <v>437</v>
      </c>
      <c r="BF221">
        <v>0</v>
      </c>
      <c r="BG221">
        <v>0</v>
      </c>
      <c r="BH221">
        <f>1-BF221/BG221</f>
        <v>0</v>
      </c>
      <c r="BI221">
        <v>0.5</v>
      </c>
      <c r="BJ221">
        <f>DI221</f>
        <v>0</v>
      </c>
      <c r="BK221">
        <f>L221</f>
        <v>0</v>
      </c>
      <c r="BL221">
        <f>BH221*BI221*BJ221</f>
        <v>0</v>
      </c>
      <c r="BM221">
        <f>(BK221-BC221)/BJ221</f>
        <v>0</v>
      </c>
      <c r="BN221">
        <f>(BA221-BG221)/BG221</f>
        <v>0</v>
      </c>
      <c r="BO221">
        <f>AZ221/(BB221+AZ221/BG221)</f>
        <v>0</v>
      </c>
      <c r="BP221" t="s">
        <v>437</v>
      </c>
      <c r="BQ221">
        <v>0</v>
      </c>
      <c r="BR221">
        <f>IF(BQ221&lt;&gt;0, BQ221, BO221)</f>
        <v>0</v>
      </c>
      <c r="BS221">
        <f>1-BR221/BG221</f>
        <v>0</v>
      </c>
      <c r="BT221">
        <f>(BG221-BF221)/(BG221-BR221)</f>
        <v>0</v>
      </c>
      <c r="BU221">
        <f>(BA221-BG221)/(BA221-BR221)</f>
        <v>0</v>
      </c>
      <c r="BV221">
        <f>(BG221-BF221)/(BG221-AZ221)</f>
        <v>0</v>
      </c>
      <c r="BW221">
        <f>(BA221-BG221)/(BA221-AZ221)</f>
        <v>0</v>
      </c>
      <c r="BX221">
        <f>(BT221*BR221/BF221)</f>
        <v>0</v>
      </c>
      <c r="BY221">
        <f>(1-BX221)</f>
        <v>0</v>
      </c>
      <c r="DH221">
        <f>$B$11*EG221+$C$11*EH221+$F$11*ES221*(1-EV221)</f>
        <v>0</v>
      </c>
      <c r="DI221">
        <f>DH221*DJ221</f>
        <v>0</v>
      </c>
      <c r="DJ221">
        <f>($B$11*$D$9+$C$11*$D$9+$F$11*((FF221+EX221)/MAX(FF221+EX221+FG221, 0.1)*$I$9+FG221/MAX(FF221+EX221+FG221, 0.1)*$J$9))/($B$11+$C$11+$F$11)</f>
        <v>0</v>
      </c>
      <c r="DK221">
        <f>($B$11*$K$9+$C$11*$K$9+$F$11*((FF221+EX221)/MAX(FF221+EX221+FG221, 0.1)*$P$9+FG221/MAX(FF221+EX221+FG221, 0.1)*$Q$9))/($B$11+$C$11+$F$11)</f>
        <v>0</v>
      </c>
      <c r="DL221">
        <v>6</v>
      </c>
      <c r="DM221">
        <v>0.5</v>
      </c>
      <c r="DN221" t="s">
        <v>438</v>
      </c>
      <c r="DO221">
        <v>2</v>
      </c>
      <c r="DP221" t="b">
        <v>1</v>
      </c>
      <c r="DQ221">
        <v>1761411341.84615</v>
      </c>
      <c r="DR221">
        <v>277.78</v>
      </c>
      <c r="DS221">
        <v>264.799307692308</v>
      </c>
      <c r="DT221">
        <v>33.3602923076923</v>
      </c>
      <c r="DU221">
        <v>24.9581230769231</v>
      </c>
      <c r="DV221">
        <v>276.682153846154</v>
      </c>
      <c r="DW221">
        <v>33.0450923076923</v>
      </c>
      <c r="DX221">
        <v>500.013307692308</v>
      </c>
      <c r="DY221">
        <v>90.3183923076923</v>
      </c>
      <c r="DZ221">
        <v>0.0381553923076923</v>
      </c>
      <c r="EA221">
        <v>36.8392230769231</v>
      </c>
      <c r="EB221">
        <v>36.0026538461538</v>
      </c>
      <c r="EC221">
        <v>999.9</v>
      </c>
      <c r="ED221">
        <v>0</v>
      </c>
      <c r="EE221">
        <v>0</v>
      </c>
      <c r="EF221">
        <v>9997.50538461538</v>
      </c>
      <c r="EG221">
        <v>0</v>
      </c>
      <c r="EH221">
        <v>1237.40769230769</v>
      </c>
      <c r="EI221">
        <v>12.9804076923077</v>
      </c>
      <c r="EJ221">
        <v>287.366461538462</v>
      </c>
      <c r="EK221">
        <v>271.577692307692</v>
      </c>
      <c r="EL221">
        <v>8.40215692307692</v>
      </c>
      <c r="EM221">
        <v>264.799307692308</v>
      </c>
      <c r="EN221">
        <v>24.9581230769231</v>
      </c>
      <c r="EO221">
        <v>3.01304769230769</v>
      </c>
      <c r="EP221">
        <v>2.25417692307692</v>
      </c>
      <c r="EQ221">
        <v>24.1001923076923</v>
      </c>
      <c r="ER221">
        <v>19.3526461538462</v>
      </c>
      <c r="ES221">
        <v>1200.00769230769</v>
      </c>
      <c r="ET221">
        <v>0.966998769230769</v>
      </c>
      <c r="EU221">
        <v>0.0330010230769231</v>
      </c>
      <c r="EV221">
        <v>0</v>
      </c>
      <c r="EW221">
        <v>1323.37769230769</v>
      </c>
      <c r="EX221">
        <v>5.00059</v>
      </c>
      <c r="EY221">
        <v>16355.4384615385</v>
      </c>
      <c r="EZ221">
        <v>10358.7846153846</v>
      </c>
      <c r="FA221">
        <v>51.8265384615385</v>
      </c>
      <c r="FB221">
        <v>53.5</v>
      </c>
      <c r="FC221">
        <v>52.062</v>
      </c>
      <c r="FD221">
        <v>53.1056153846154</v>
      </c>
      <c r="FE221">
        <v>52.9036153846154</v>
      </c>
      <c r="FF221">
        <v>1155.56769230769</v>
      </c>
      <c r="FG221">
        <v>39.44</v>
      </c>
      <c r="FH221">
        <v>0</v>
      </c>
      <c r="FI221">
        <v>1761411310.3</v>
      </c>
      <c r="FJ221">
        <v>0</v>
      </c>
      <c r="FK221">
        <v>1323.7964</v>
      </c>
      <c r="FL221">
        <v>21.9461538877435</v>
      </c>
      <c r="FM221">
        <v>262.823077220882</v>
      </c>
      <c r="FN221">
        <v>16360.156</v>
      </c>
      <c r="FO221">
        <v>15</v>
      </c>
      <c r="FP221">
        <v>0</v>
      </c>
      <c r="FQ221" t="s">
        <v>439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12.3660952380952</v>
      </c>
      <c r="GD221">
        <v>8.92882597402598</v>
      </c>
      <c r="GE221">
        <v>0.959370334411458</v>
      </c>
      <c r="GF221">
        <v>0</v>
      </c>
      <c r="GG221">
        <v>1322.18558823529</v>
      </c>
      <c r="GH221">
        <v>18.2470588150476</v>
      </c>
      <c r="GI221">
        <v>1.81069241090818</v>
      </c>
      <c r="GJ221">
        <v>-1</v>
      </c>
      <c r="GK221">
        <v>8.39789428571429</v>
      </c>
      <c r="GL221">
        <v>0.0686571428571535</v>
      </c>
      <c r="GM221">
        <v>0.00731842721291594</v>
      </c>
      <c r="GN221">
        <v>1</v>
      </c>
      <c r="GO221">
        <v>1</v>
      </c>
      <c r="GP221">
        <v>2</v>
      </c>
      <c r="GQ221" t="s">
        <v>446</v>
      </c>
      <c r="GR221">
        <v>3.12955</v>
      </c>
      <c r="GS221">
        <v>2.7163</v>
      </c>
      <c r="GT221">
        <v>0.0567554</v>
      </c>
      <c r="GU221">
        <v>0.0544058</v>
      </c>
      <c r="GV221">
        <v>0.126276</v>
      </c>
      <c r="GW221">
        <v>0.103027</v>
      </c>
      <c r="GX221">
        <v>34613.5</v>
      </c>
      <c r="GY221">
        <v>36875.8</v>
      </c>
      <c r="GZ221">
        <v>33277.6</v>
      </c>
      <c r="HA221">
        <v>35386.6</v>
      </c>
      <c r="HB221">
        <v>41320.8</v>
      </c>
      <c r="HC221">
        <v>45670.6</v>
      </c>
      <c r="HD221">
        <v>52124.2</v>
      </c>
      <c r="HE221">
        <v>56655.5</v>
      </c>
      <c r="HF221">
        <v>1.78755</v>
      </c>
      <c r="HG221">
        <v>1.64708</v>
      </c>
      <c r="HH221">
        <v>-0.0364333</v>
      </c>
      <c r="HI221">
        <v>0</v>
      </c>
      <c r="HJ221">
        <v>36.5822</v>
      </c>
      <c r="HK221">
        <v>999.9</v>
      </c>
      <c r="HL221">
        <v>57.618</v>
      </c>
      <c r="HM221">
        <v>29.165</v>
      </c>
      <c r="HN221">
        <v>25.9032</v>
      </c>
      <c r="HO221">
        <v>55.2692</v>
      </c>
      <c r="HP221">
        <v>43.2091</v>
      </c>
      <c r="HQ221">
        <v>1</v>
      </c>
      <c r="HR221">
        <v>1.30815</v>
      </c>
      <c r="HS221">
        <v>4.33558</v>
      </c>
      <c r="HT221">
        <v>20.0816</v>
      </c>
      <c r="HU221">
        <v>5.19078</v>
      </c>
      <c r="HV221">
        <v>12.0099</v>
      </c>
      <c r="HW221">
        <v>4.97245</v>
      </c>
      <c r="HX221">
        <v>3.29495</v>
      </c>
      <c r="HY221">
        <v>9999</v>
      </c>
      <c r="HZ221">
        <v>9999</v>
      </c>
      <c r="IA221">
        <v>999.9</v>
      </c>
      <c r="IB221">
        <v>9999</v>
      </c>
      <c r="IC221">
        <v>1.86325</v>
      </c>
      <c r="ID221">
        <v>1.86812</v>
      </c>
      <c r="IE221">
        <v>1.86783</v>
      </c>
      <c r="IF221">
        <v>1.86905</v>
      </c>
      <c r="IG221">
        <v>1.86981</v>
      </c>
      <c r="IH221">
        <v>1.86589</v>
      </c>
      <c r="II221">
        <v>1.86696</v>
      </c>
      <c r="IJ221">
        <v>1.86844</v>
      </c>
      <c r="IK221">
        <v>5</v>
      </c>
      <c r="IL221">
        <v>0</v>
      </c>
      <c r="IM221">
        <v>0</v>
      </c>
      <c r="IN221">
        <v>0</v>
      </c>
      <c r="IO221" t="s">
        <v>441</v>
      </c>
      <c r="IP221" t="s">
        <v>442</v>
      </c>
      <c r="IQ221" t="s">
        <v>443</v>
      </c>
      <c r="IR221" t="s">
        <v>443</v>
      </c>
      <c r="IS221" t="s">
        <v>443</v>
      </c>
      <c r="IT221" t="s">
        <v>443</v>
      </c>
      <c r="IU221">
        <v>0</v>
      </c>
      <c r="IV221">
        <v>100</v>
      </c>
      <c r="IW221">
        <v>100</v>
      </c>
      <c r="IX221">
        <v>1.098</v>
      </c>
      <c r="IY221">
        <v>0.3152</v>
      </c>
      <c r="IZ221">
        <v>1.09748391826392</v>
      </c>
      <c r="JA221">
        <v>0</v>
      </c>
      <c r="JB221">
        <v>0</v>
      </c>
      <c r="JC221">
        <v>0</v>
      </c>
      <c r="JD221">
        <v>0.315191680746845</v>
      </c>
      <c r="JE221">
        <v>0</v>
      </c>
      <c r="JF221">
        <v>0</v>
      </c>
      <c r="JG221">
        <v>0</v>
      </c>
      <c r="JH221">
        <v>5</v>
      </c>
      <c r="JI221">
        <v>2273</v>
      </c>
      <c r="JJ221">
        <v>0</v>
      </c>
      <c r="JK221">
        <v>25</v>
      </c>
      <c r="JL221">
        <v>29356855.8</v>
      </c>
      <c r="JM221">
        <v>29356855.8</v>
      </c>
      <c r="JN221">
        <v>0.621338</v>
      </c>
      <c r="JO221">
        <v>2.62207</v>
      </c>
      <c r="JP221">
        <v>1.54785</v>
      </c>
      <c r="JQ221">
        <v>2.32056</v>
      </c>
      <c r="JR221">
        <v>1.64551</v>
      </c>
      <c r="JS221">
        <v>2.38525</v>
      </c>
      <c r="JT221">
        <v>33.2216</v>
      </c>
      <c r="JU221">
        <v>24.1838</v>
      </c>
      <c r="JV221">
        <v>18</v>
      </c>
      <c r="JW221">
        <v>500.956</v>
      </c>
      <c r="JX221">
        <v>402.384</v>
      </c>
      <c r="JY221">
        <v>31.1047</v>
      </c>
      <c r="JZ221">
        <v>42.7162</v>
      </c>
      <c r="KA221">
        <v>30.0001</v>
      </c>
      <c r="KB221">
        <v>42.3729</v>
      </c>
      <c r="KC221">
        <v>42.2564</v>
      </c>
      <c r="KD221">
        <v>12.3385</v>
      </c>
      <c r="KE221">
        <v>0</v>
      </c>
      <c r="KF221">
        <v>100</v>
      </c>
      <c r="KG221">
        <v>31.1195</v>
      </c>
      <c r="KH221">
        <v>211.117</v>
      </c>
      <c r="KI221">
        <v>34.6858</v>
      </c>
      <c r="KJ221">
        <v>94.6008</v>
      </c>
      <c r="KK221">
        <v>91.7321</v>
      </c>
    </row>
    <row r="222" spans="1:297">
      <c r="A222">
        <v>206</v>
      </c>
      <c r="B222">
        <v>1761411354</v>
      </c>
      <c r="C222">
        <v>3173</v>
      </c>
      <c r="D222" t="s">
        <v>856</v>
      </c>
      <c r="E222" t="s">
        <v>857</v>
      </c>
      <c r="F222">
        <v>5</v>
      </c>
      <c r="G222" t="s">
        <v>831</v>
      </c>
      <c r="H222" t="s">
        <v>436</v>
      </c>
      <c r="I222">
        <v>1761411346.25</v>
      </c>
      <c r="J222">
        <f>(K222)/1000</f>
        <v>0</v>
      </c>
      <c r="K222">
        <f>IF(DP222, AN222, AH222)</f>
        <v>0</v>
      </c>
      <c r="L222">
        <f>IF(DP222, AI222, AG222)</f>
        <v>0</v>
      </c>
      <c r="M222">
        <f>DR222 - IF(AU222&gt;1, L222*DL222*100.0/(AW222), 0)</f>
        <v>0</v>
      </c>
      <c r="N222">
        <f>((T222-J222/2)*M222-L222)/(T222+J222/2)</f>
        <v>0</v>
      </c>
      <c r="O222">
        <f>N222*(DY222+DZ222)/1000.0</f>
        <v>0</v>
      </c>
      <c r="P222">
        <f>(DR222 - IF(AU222&gt;1, L222*DL222*100.0/(AW222), 0))*(DY222+DZ222)/1000.0</f>
        <v>0</v>
      </c>
      <c r="Q222">
        <f>2.0/((1/S222-1/R222)+SIGN(S222)*SQRT((1/S222-1/R222)*(1/S222-1/R222) + 4*DM222/((DM222+1)*(DM222+1))*(2*1/S222*1/R222-1/R222*1/R222)))</f>
        <v>0</v>
      </c>
      <c r="R222">
        <f>IF(LEFT(DN222,1)&lt;&gt;"0",IF(LEFT(DN222,1)="1",3.0,DO222),$D$5+$E$5*(EF222*DY222/($K$5*1000))+$F$5*(EF222*DY222/($K$5*1000))*MAX(MIN(DL222,$J$5),$I$5)*MAX(MIN(DL222,$J$5),$I$5)+$G$5*MAX(MIN(DL222,$J$5),$I$5)*(EF222*DY222/($K$5*1000))+$H$5*(EF222*DY222/($K$5*1000))*(EF222*DY222/($K$5*1000)))</f>
        <v>0</v>
      </c>
      <c r="S222">
        <f>J222*(1000-(1000*0.61365*exp(17.502*W222/(240.97+W222))/(DY222+DZ222)+DT222)/2)/(1000*0.61365*exp(17.502*W222/(240.97+W222))/(DY222+DZ222)-DT222)</f>
        <v>0</v>
      </c>
      <c r="T222">
        <f>1/((DM222+1)/(Q222/1.6)+1/(R222/1.37)) + DM222/((DM222+1)/(Q222/1.6) + DM222/(R222/1.37))</f>
        <v>0</v>
      </c>
      <c r="U222">
        <f>(DH222*DK222)</f>
        <v>0</v>
      </c>
      <c r="V222">
        <f>(EA222+(U222+2*0.95*5.67E-8*(((EA222+$B$7)+273)^4-(EA222+273)^4)-44100*J222)/(1.84*29.3*R222+8*0.95*5.67E-8*(EA222+273)^3))</f>
        <v>0</v>
      </c>
      <c r="W222">
        <f>($C$7*EB222+$D$7*EC222+$E$7*V222)</f>
        <v>0</v>
      </c>
      <c r="X222">
        <f>0.61365*exp(17.502*W222/(240.97+W222))</f>
        <v>0</v>
      </c>
      <c r="Y222">
        <f>(Z222/AA222*100)</f>
        <v>0</v>
      </c>
      <c r="Z222">
        <f>DT222*(DY222+DZ222)/1000</f>
        <v>0</v>
      </c>
      <c r="AA222">
        <f>0.61365*exp(17.502*EA222/(240.97+EA222))</f>
        <v>0</v>
      </c>
      <c r="AB222">
        <f>(X222-DT222*(DY222+DZ222)/1000)</f>
        <v>0</v>
      </c>
      <c r="AC222">
        <f>(-J222*44100)</f>
        <v>0</v>
      </c>
      <c r="AD222">
        <f>2*29.3*R222*0.92*(EA222-W222)</f>
        <v>0</v>
      </c>
      <c r="AE222">
        <f>2*0.95*5.67E-8*(((EA222+$B$7)+273)^4-(W222+273)^4)</f>
        <v>0</v>
      </c>
      <c r="AF222">
        <f>U222+AE222+AC222+AD222</f>
        <v>0</v>
      </c>
      <c r="AG222">
        <f>DX222*AU222*(DS222-DR222*(1000-AU222*DU222)/(1000-AU222*DT222))/(100*DL222)</f>
        <v>0</v>
      </c>
      <c r="AH222">
        <f>1000*DX222*AU222*(DT222-DU222)/(100*DL222*(1000-AU222*DT222))</f>
        <v>0</v>
      </c>
      <c r="AI222">
        <f>(AJ222 - AK222 - DY222*1E3/(8.314*(EA222+273.15)) * AM222/DX222 * AL222) * DX222/(100*DL222) * (1000 - DU222)/1000</f>
        <v>0</v>
      </c>
      <c r="AJ222">
        <v>241.662631439984</v>
      </c>
      <c r="AK222">
        <v>250.241466666667</v>
      </c>
      <c r="AL222">
        <v>-3.30938424409437</v>
      </c>
      <c r="AM222">
        <v>65.0541557379444</v>
      </c>
      <c r="AN222">
        <f>(AP222 - AO222 + DY222*1E3/(8.314*(EA222+273.15)) * AR222/DX222 * AQ222) * DX222/(100*DL222) * 1000/(1000 - AP222)</f>
        <v>0</v>
      </c>
      <c r="AO222">
        <v>24.9461650803482</v>
      </c>
      <c r="AP222">
        <v>33.3571157575757</v>
      </c>
      <c r="AQ222">
        <v>-2.15202505449862e-05</v>
      </c>
      <c r="AR222">
        <v>110.692381959749</v>
      </c>
      <c r="AS222">
        <v>0</v>
      </c>
      <c r="AT222">
        <v>0</v>
      </c>
      <c r="AU222">
        <f>IF(AS222*$H$13&gt;=AW222,1.0,(AW222/(AW222-AS222*$H$13)))</f>
        <v>0</v>
      </c>
      <c r="AV222">
        <f>(AU222-1)*100</f>
        <v>0</v>
      </c>
      <c r="AW222">
        <f>MAX(0,($B$13+$C$13*EF222)/(1+$D$13*EF222)*DY222/(EA222+273)*$E$13)</f>
        <v>0</v>
      </c>
      <c r="AX222" t="s">
        <v>437</v>
      </c>
      <c r="AY222" t="s">
        <v>437</v>
      </c>
      <c r="AZ222">
        <v>0</v>
      </c>
      <c r="BA222">
        <v>0</v>
      </c>
      <c r="BB222">
        <f>1-AZ222/BA222</f>
        <v>0</v>
      </c>
      <c r="BC222">
        <v>0</v>
      </c>
      <c r="BD222" t="s">
        <v>437</v>
      </c>
      <c r="BE222" t="s">
        <v>437</v>
      </c>
      <c r="BF222">
        <v>0</v>
      </c>
      <c r="BG222">
        <v>0</v>
      </c>
      <c r="BH222">
        <f>1-BF222/BG222</f>
        <v>0</v>
      </c>
      <c r="BI222">
        <v>0.5</v>
      </c>
      <c r="BJ222">
        <f>DI222</f>
        <v>0</v>
      </c>
      <c r="BK222">
        <f>L222</f>
        <v>0</v>
      </c>
      <c r="BL222">
        <f>BH222*BI222*BJ222</f>
        <v>0</v>
      </c>
      <c r="BM222">
        <f>(BK222-BC222)/BJ222</f>
        <v>0</v>
      </c>
      <c r="BN222">
        <f>(BA222-BG222)/BG222</f>
        <v>0</v>
      </c>
      <c r="BO222">
        <f>AZ222/(BB222+AZ222/BG222)</f>
        <v>0</v>
      </c>
      <c r="BP222" t="s">
        <v>437</v>
      </c>
      <c r="BQ222">
        <v>0</v>
      </c>
      <c r="BR222">
        <f>IF(BQ222&lt;&gt;0, BQ222, BO222)</f>
        <v>0</v>
      </c>
      <c r="BS222">
        <f>1-BR222/BG222</f>
        <v>0</v>
      </c>
      <c r="BT222">
        <f>(BG222-BF222)/(BG222-BR222)</f>
        <v>0</v>
      </c>
      <c r="BU222">
        <f>(BA222-BG222)/(BA222-BR222)</f>
        <v>0</v>
      </c>
      <c r="BV222">
        <f>(BG222-BF222)/(BG222-AZ222)</f>
        <v>0</v>
      </c>
      <c r="BW222">
        <f>(BA222-BG222)/(BA222-AZ222)</f>
        <v>0</v>
      </c>
      <c r="BX222">
        <f>(BT222*BR222/BF222)</f>
        <v>0</v>
      </c>
      <c r="BY222">
        <f>(1-BX222)</f>
        <v>0</v>
      </c>
      <c r="DH222">
        <f>$B$11*EG222+$C$11*EH222+$F$11*ES222*(1-EV222)</f>
        <v>0</v>
      </c>
      <c r="DI222">
        <f>DH222*DJ222</f>
        <v>0</v>
      </c>
      <c r="DJ222">
        <f>($B$11*$D$9+$C$11*$D$9+$F$11*((FF222+EX222)/MAX(FF222+EX222+FG222, 0.1)*$I$9+FG222/MAX(FF222+EX222+FG222, 0.1)*$J$9))/($B$11+$C$11+$F$11)</f>
        <v>0</v>
      </c>
      <c r="DK222">
        <f>($B$11*$K$9+$C$11*$K$9+$F$11*((FF222+EX222)/MAX(FF222+EX222+FG222, 0.1)*$P$9+FG222/MAX(FF222+EX222+FG222, 0.1)*$Q$9))/($B$11+$C$11+$F$11)</f>
        <v>0</v>
      </c>
      <c r="DL222">
        <v>6</v>
      </c>
      <c r="DM222">
        <v>0.5</v>
      </c>
      <c r="DN222" t="s">
        <v>438</v>
      </c>
      <c r="DO222">
        <v>2</v>
      </c>
      <c r="DP222" t="b">
        <v>1</v>
      </c>
      <c r="DQ222">
        <v>1761411346.25</v>
      </c>
      <c r="DR222">
        <v>263.603416666667</v>
      </c>
      <c r="DS222">
        <v>250.254333333333</v>
      </c>
      <c r="DT222">
        <v>33.3589833333333</v>
      </c>
      <c r="DU222">
        <v>24.9523</v>
      </c>
      <c r="DV222">
        <v>262.505833333333</v>
      </c>
      <c r="DW222">
        <v>33.0437916666667</v>
      </c>
      <c r="DX222">
        <v>500.025666666667</v>
      </c>
      <c r="DY222">
        <v>90.318</v>
      </c>
      <c r="DZ222">
        <v>0.0381067166666667</v>
      </c>
      <c r="EA222">
        <v>36.8392916666667</v>
      </c>
      <c r="EB222">
        <v>35.9996833333333</v>
      </c>
      <c r="EC222">
        <v>999.9</v>
      </c>
      <c r="ED222">
        <v>0</v>
      </c>
      <c r="EE222">
        <v>0</v>
      </c>
      <c r="EF222">
        <v>10000.8416666667</v>
      </c>
      <c r="EG222">
        <v>0</v>
      </c>
      <c r="EH222">
        <v>1237.42166666667</v>
      </c>
      <c r="EI222">
        <v>13.349025</v>
      </c>
      <c r="EJ222">
        <v>272.700416666667</v>
      </c>
      <c r="EK222">
        <v>256.658666666667</v>
      </c>
      <c r="EL222">
        <v>8.4066775</v>
      </c>
      <c r="EM222">
        <v>250.254333333333</v>
      </c>
      <c r="EN222">
        <v>24.9523</v>
      </c>
      <c r="EO222">
        <v>3.01291666666667</v>
      </c>
      <c r="EP222">
        <v>2.25364166666667</v>
      </c>
      <c r="EQ222">
        <v>24.099475</v>
      </c>
      <c r="ER222">
        <v>19.348825</v>
      </c>
      <c r="ES222">
        <v>1200.02583333333</v>
      </c>
      <c r="ET222">
        <v>0.966999333333333</v>
      </c>
      <c r="EU222">
        <v>0.03300045</v>
      </c>
      <c r="EV222">
        <v>0</v>
      </c>
      <c r="EW222">
        <v>1325.085</v>
      </c>
      <c r="EX222">
        <v>5.00059</v>
      </c>
      <c r="EY222">
        <v>16374.9166666667</v>
      </c>
      <c r="EZ222">
        <v>10358.9416666667</v>
      </c>
      <c r="FA222">
        <v>51.833</v>
      </c>
      <c r="FB222">
        <v>53.5</v>
      </c>
      <c r="FC222">
        <v>52.062</v>
      </c>
      <c r="FD222">
        <v>53.104</v>
      </c>
      <c r="FE222">
        <v>52.9008333333333</v>
      </c>
      <c r="FF222">
        <v>1155.58583333333</v>
      </c>
      <c r="FG222">
        <v>39.44</v>
      </c>
      <c r="FH222">
        <v>0</v>
      </c>
      <c r="FI222">
        <v>1761411314.5</v>
      </c>
      <c r="FJ222">
        <v>0</v>
      </c>
      <c r="FK222">
        <v>1325.29807692308</v>
      </c>
      <c r="FL222">
        <v>24.1938461274005</v>
      </c>
      <c r="FM222">
        <v>280.868375588424</v>
      </c>
      <c r="FN222">
        <v>16377.8615384615</v>
      </c>
      <c r="FO222">
        <v>15</v>
      </c>
      <c r="FP222">
        <v>0</v>
      </c>
      <c r="FQ222" t="s">
        <v>439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13.101675</v>
      </c>
      <c r="GD222">
        <v>6.41623308270679</v>
      </c>
      <c r="GE222">
        <v>0.690091293869876</v>
      </c>
      <c r="GF222">
        <v>0</v>
      </c>
      <c r="GG222">
        <v>1324.01147058824</v>
      </c>
      <c r="GH222">
        <v>22.0527119986269</v>
      </c>
      <c r="GI222">
        <v>2.18308757652597</v>
      </c>
      <c r="GJ222">
        <v>-1</v>
      </c>
      <c r="GK222">
        <v>8.4039315</v>
      </c>
      <c r="GL222">
        <v>0.0589348872180441</v>
      </c>
      <c r="GM222">
        <v>0.00614358061312772</v>
      </c>
      <c r="GN222">
        <v>1</v>
      </c>
      <c r="GO222">
        <v>1</v>
      </c>
      <c r="GP222">
        <v>2</v>
      </c>
      <c r="GQ222" t="s">
        <v>446</v>
      </c>
      <c r="GR222">
        <v>3.12962</v>
      </c>
      <c r="GS222">
        <v>2.71538</v>
      </c>
      <c r="GT222">
        <v>0.054261</v>
      </c>
      <c r="GU222">
        <v>0.051726</v>
      </c>
      <c r="GV222">
        <v>0.126271</v>
      </c>
      <c r="GW222">
        <v>0.103012</v>
      </c>
      <c r="GX222">
        <v>34705.1</v>
      </c>
      <c r="GY222">
        <v>36980.1</v>
      </c>
      <c r="GZ222">
        <v>33277.7</v>
      </c>
      <c r="HA222">
        <v>35386.6</v>
      </c>
      <c r="HB222">
        <v>41320.9</v>
      </c>
      <c r="HC222">
        <v>45670.9</v>
      </c>
      <c r="HD222">
        <v>52124.4</v>
      </c>
      <c r="HE222">
        <v>56655.4</v>
      </c>
      <c r="HF222">
        <v>1.78797</v>
      </c>
      <c r="HG222">
        <v>1.64695</v>
      </c>
      <c r="HH222">
        <v>-0.03675</v>
      </c>
      <c r="HI222">
        <v>0</v>
      </c>
      <c r="HJ222">
        <v>36.5791</v>
      </c>
      <c r="HK222">
        <v>999.9</v>
      </c>
      <c r="HL222">
        <v>57.618</v>
      </c>
      <c r="HM222">
        <v>29.165</v>
      </c>
      <c r="HN222">
        <v>25.9035</v>
      </c>
      <c r="HO222">
        <v>55.0792</v>
      </c>
      <c r="HP222">
        <v>43.0048</v>
      </c>
      <c r="HQ222">
        <v>1</v>
      </c>
      <c r="HR222">
        <v>1.30794</v>
      </c>
      <c r="HS222">
        <v>4.27821</v>
      </c>
      <c r="HT222">
        <v>20.0826</v>
      </c>
      <c r="HU222">
        <v>5.18914</v>
      </c>
      <c r="HV222">
        <v>12.0099</v>
      </c>
      <c r="HW222">
        <v>4.97195</v>
      </c>
      <c r="HX222">
        <v>3.29468</v>
      </c>
      <c r="HY222">
        <v>9999</v>
      </c>
      <c r="HZ222">
        <v>9999</v>
      </c>
      <c r="IA222">
        <v>999.9</v>
      </c>
      <c r="IB222">
        <v>9999</v>
      </c>
      <c r="IC222">
        <v>1.86325</v>
      </c>
      <c r="ID222">
        <v>1.86813</v>
      </c>
      <c r="IE222">
        <v>1.86783</v>
      </c>
      <c r="IF222">
        <v>1.86905</v>
      </c>
      <c r="IG222">
        <v>1.86982</v>
      </c>
      <c r="IH222">
        <v>1.86596</v>
      </c>
      <c r="II222">
        <v>1.86698</v>
      </c>
      <c r="IJ222">
        <v>1.86843</v>
      </c>
      <c r="IK222">
        <v>5</v>
      </c>
      <c r="IL222">
        <v>0</v>
      </c>
      <c r="IM222">
        <v>0</v>
      </c>
      <c r="IN222">
        <v>0</v>
      </c>
      <c r="IO222" t="s">
        <v>441</v>
      </c>
      <c r="IP222" t="s">
        <v>442</v>
      </c>
      <c r="IQ222" t="s">
        <v>443</v>
      </c>
      <c r="IR222" t="s">
        <v>443</v>
      </c>
      <c r="IS222" t="s">
        <v>443</v>
      </c>
      <c r="IT222" t="s">
        <v>443</v>
      </c>
      <c r="IU222">
        <v>0</v>
      </c>
      <c r="IV222">
        <v>100</v>
      </c>
      <c r="IW222">
        <v>100</v>
      </c>
      <c r="IX222">
        <v>1.098</v>
      </c>
      <c r="IY222">
        <v>0.3152</v>
      </c>
      <c r="IZ222">
        <v>1.09748391826392</v>
      </c>
      <c r="JA222">
        <v>0</v>
      </c>
      <c r="JB222">
        <v>0</v>
      </c>
      <c r="JC222">
        <v>0</v>
      </c>
      <c r="JD222">
        <v>0.315191680746845</v>
      </c>
      <c r="JE222">
        <v>0</v>
      </c>
      <c r="JF222">
        <v>0</v>
      </c>
      <c r="JG222">
        <v>0</v>
      </c>
      <c r="JH222">
        <v>5</v>
      </c>
      <c r="JI222">
        <v>2273</v>
      </c>
      <c r="JJ222">
        <v>0</v>
      </c>
      <c r="JK222">
        <v>25</v>
      </c>
      <c r="JL222">
        <v>29356855.9</v>
      </c>
      <c r="JM222">
        <v>29356855.9</v>
      </c>
      <c r="JN222">
        <v>0.593262</v>
      </c>
      <c r="JO222">
        <v>2.63672</v>
      </c>
      <c r="JP222">
        <v>1.54785</v>
      </c>
      <c r="JQ222">
        <v>2.32056</v>
      </c>
      <c r="JR222">
        <v>1.64673</v>
      </c>
      <c r="JS222">
        <v>2.24731</v>
      </c>
      <c r="JT222">
        <v>33.2216</v>
      </c>
      <c r="JU222">
        <v>24.1838</v>
      </c>
      <c r="JV222">
        <v>18</v>
      </c>
      <c r="JW222">
        <v>501.278</v>
      </c>
      <c r="JX222">
        <v>402.33</v>
      </c>
      <c r="JY222">
        <v>31.1042</v>
      </c>
      <c r="JZ222">
        <v>42.7179</v>
      </c>
      <c r="KA222">
        <v>29.9999</v>
      </c>
      <c r="KB222">
        <v>42.3761</v>
      </c>
      <c r="KC222">
        <v>42.2602</v>
      </c>
      <c r="KD222">
        <v>11.7873</v>
      </c>
      <c r="KE222">
        <v>0</v>
      </c>
      <c r="KF222">
        <v>100</v>
      </c>
      <c r="KG222">
        <v>31.1195</v>
      </c>
      <c r="KH222">
        <v>197.575</v>
      </c>
      <c r="KI222">
        <v>34.6858</v>
      </c>
      <c r="KJ222">
        <v>94.6011</v>
      </c>
      <c r="KK222">
        <v>91.7319</v>
      </c>
    </row>
    <row r="223" spans="1:297">
      <c r="A223">
        <v>207</v>
      </c>
      <c r="B223">
        <v>1761411360</v>
      </c>
      <c r="C223">
        <v>3179</v>
      </c>
      <c r="D223" t="s">
        <v>858</v>
      </c>
      <c r="E223" t="s">
        <v>859</v>
      </c>
      <c r="F223">
        <v>5</v>
      </c>
      <c r="G223" t="s">
        <v>831</v>
      </c>
      <c r="H223" t="s">
        <v>436</v>
      </c>
      <c r="I223">
        <v>1761411352.58333</v>
      </c>
      <c r="J223">
        <f>(K223)/1000</f>
        <v>0</v>
      </c>
      <c r="K223">
        <f>IF(DP223, AN223, AH223)</f>
        <v>0</v>
      </c>
      <c r="L223">
        <f>IF(DP223, AI223, AG223)</f>
        <v>0</v>
      </c>
      <c r="M223">
        <f>DR223 - IF(AU223&gt;1, L223*DL223*100.0/(AW223), 0)</f>
        <v>0</v>
      </c>
      <c r="N223">
        <f>((T223-J223/2)*M223-L223)/(T223+J223/2)</f>
        <v>0</v>
      </c>
      <c r="O223">
        <f>N223*(DY223+DZ223)/1000.0</f>
        <v>0</v>
      </c>
      <c r="P223">
        <f>(DR223 - IF(AU223&gt;1, L223*DL223*100.0/(AW223), 0))*(DY223+DZ223)/1000.0</f>
        <v>0</v>
      </c>
      <c r="Q223">
        <f>2.0/((1/S223-1/R223)+SIGN(S223)*SQRT((1/S223-1/R223)*(1/S223-1/R223) + 4*DM223/((DM223+1)*(DM223+1))*(2*1/S223*1/R223-1/R223*1/R223)))</f>
        <v>0</v>
      </c>
      <c r="R223">
        <f>IF(LEFT(DN223,1)&lt;&gt;"0",IF(LEFT(DN223,1)="1",3.0,DO223),$D$5+$E$5*(EF223*DY223/($K$5*1000))+$F$5*(EF223*DY223/($K$5*1000))*MAX(MIN(DL223,$J$5),$I$5)*MAX(MIN(DL223,$J$5),$I$5)+$G$5*MAX(MIN(DL223,$J$5),$I$5)*(EF223*DY223/($K$5*1000))+$H$5*(EF223*DY223/($K$5*1000))*(EF223*DY223/($K$5*1000)))</f>
        <v>0</v>
      </c>
      <c r="S223">
        <f>J223*(1000-(1000*0.61365*exp(17.502*W223/(240.97+W223))/(DY223+DZ223)+DT223)/2)/(1000*0.61365*exp(17.502*W223/(240.97+W223))/(DY223+DZ223)-DT223)</f>
        <v>0</v>
      </c>
      <c r="T223">
        <f>1/((DM223+1)/(Q223/1.6)+1/(R223/1.37)) + DM223/((DM223+1)/(Q223/1.6) + DM223/(R223/1.37))</f>
        <v>0</v>
      </c>
      <c r="U223">
        <f>(DH223*DK223)</f>
        <v>0</v>
      </c>
      <c r="V223">
        <f>(EA223+(U223+2*0.95*5.67E-8*(((EA223+$B$7)+273)^4-(EA223+273)^4)-44100*J223)/(1.84*29.3*R223+8*0.95*5.67E-8*(EA223+273)^3))</f>
        <v>0</v>
      </c>
      <c r="W223">
        <f>($C$7*EB223+$D$7*EC223+$E$7*V223)</f>
        <v>0</v>
      </c>
      <c r="X223">
        <f>0.61365*exp(17.502*W223/(240.97+W223))</f>
        <v>0</v>
      </c>
      <c r="Y223">
        <f>(Z223/AA223*100)</f>
        <v>0</v>
      </c>
      <c r="Z223">
        <f>DT223*(DY223+DZ223)/1000</f>
        <v>0</v>
      </c>
      <c r="AA223">
        <f>0.61365*exp(17.502*EA223/(240.97+EA223))</f>
        <v>0</v>
      </c>
      <c r="AB223">
        <f>(X223-DT223*(DY223+DZ223)/1000)</f>
        <v>0</v>
      </c>
      <c r="AC223">
        <f>(-J223*44100)</f>
        <v>0</v>
      </c>
      <c r="AD223">
        <f>2*29.3*R223*0.92*(EA223-W223)</f>
        <v>0</v>
      </c>
      <c r="AE223">
        <f>2*0.95*5.67E-8*(((EA223+$B$7)+273)^4-(W223+273)^4)</f>
        <v>0</v>
      </c>
      <c r="AF223">
        <f>U223+AE223+AC223+AD223</f>
        <v>0</v>
      </c>
      <c r="AG223">
        <f>DX223*AU223*(DS223-DR223*(1000-AU223*DU223)/(1000-AU223*DT223))/(100*DL223)</f>
        <v>0</v>
      </c>
      <c r="AH223">
        <f>1000*DX223*AU223*(DT223-DU223)/(100*DL223*(1000-AU223*DT223))</f>
        <v>0</v>
      </c>
      <c r="AI223">
        <f>(AJ223 - AK223 - DY223*1E3/(8.314*(EA223+273.15)) * AM223/DX223 * AL223) * DX223/(100*DL223) * (1000 - DU223)/1000</f>
        <v>0</v>
      </c>
      <c r="AJ223">
        <v>221.182468450978</v>
      </c>
      <c r="AK223">
        <v>230.4476</v>
      </c>
      <c r="AL223">
        <v>-3.30703068543112</v>
      </c>
      <c r="AM223">
        <v>65.0541557379444</v>
      </c>
      <c r="AN223">
        <f>(AP223 - AO223 + DY223*1E3/(8.314*(EA223+273.15)) * AR223/DX223 * AQ223) * DX223/(100*DL223) * 1000/(1000 - AP223)</f>
        <v>0</v>
      </c>
      <c r="AO223">
        <v>24.9364054857946</v>
      </c>
      <c r="AP223">
        <v>33.3708460606061</v>
      </c>
      <c r="AQ223">
        <v>5.13174973603258e-05</v>
      </c>
      <c r="AR223">
        <v>110.692381959749</v>
      </c>
      <c r="AS223">
        <v>0</v>
      </c>
      <c r="AT223">
        <v>0</v>
      </c>
      <c r="AU223">
        <f>IF(AS223*$H$13&gt;=AW223,1.0,(AW223/(AW223-AS223*$H$13)))</f>
        <v>0</v>
      </c>
      <c r="AV223">
        <f>(AU223-1)*100</f>
        <v>0</v>
      </c>
      <c r="AW223">
        <f>MAX(0,($B$13+$C$13*EF223)/(1+$D$13*EF223)*DY223/(EA223+273)*$E$13)</f>
        <v>0</v>
      </c>
      <c r="AX223" t="s">
        <v>437</v>
      </c>
      <c r="AY223" t="s">
        <v>437</v>
      </c>
      <c r="AZ223">
        <v>0</v>
      </c>
      <c r="BA223">
        <v>0</v>
      </c>
      <c r="BB223">
        <f>1-AZ223/BA223</f>
        <v>0</v>
      </c>
      <c r="BC223">
        <v>0</v>
      </c>
      <c r="BD223" t="s">
        <v>437</v>
      </c>
      <c r="BE223" t="s">
        <v>437</v>
      </c>
      <c r="BF223">
        <v>0</v>
      </c>
      <c r="BG223">
        <v>0</v>
      </c>
      <c r="BH223">
        <f>1-BF223/BG223</f>
        <v>0</v>
      </c>
      <c r="BI223">
        <v>0.5</v>
      </c>
      <c r="BJ223">
        <f>DI223</f>
        <v>0</v>
      </c>
      <c r="BK223">
        <f>L223</f>
        <v>0</v>
      </c>
      <c r="BL223">
        <f>BH223*BI223*BJ223</f>
        <v>0</v>
      </c>
      <c r="BM223">
        <f>(BK223-BC223)/BJ223</f>
        <v>0</v>
      </c>
      <c r="BN223">
        <f>(BA223-BG223)/BG223</f>
        <v>0</v>
      </c>
      <c r="BO223">
        <f>AZ223/(BB223+AZ223/BG223)</f>
        <v>0</v>
      </c>
      <c r="BP223" t="s">
        <v>437</v>
      </c>
      <c r="BQ223">
        <v>0</v>
      </c>
      <c r="BR223">
        <f>IF(BQ223&lt;&gt;0, BQ223, BO223)</f>
        <v>0</v>
      </c>
      <c r="BS223">
        <f>1-BR223/BG223</f>
        <v>0</v>
      </c>
      <c r="BT223">
        <f>(BG223-BF223)/(BG223-BR223)</f>
        <v>0</v>
      </c>
      <c r="BU223">
        <f>(BA223-BG223)/(BA223-BR223)</f>
        <v>0</v>
      </c>
      <c r="BV223">
        <f>(BG223-BF223)/(BG223-AZ223)</f>
        <v>0</v>
      </c>
      <c r="BW223">
        <f>(BA223-BG223)/(BA223-AZ223)</f>
        <v>0</v>
      </c>
      <c r="BX223">
        <f>(BT223*BR223/BF223)</f>
        <v>0</v>
      </c>
      <c r="BY223">
        <f>(1-BX223)</f>
        <v>0</v>
      </c>
      <c r="DH223">
        <f>$B$11*EG223+$C$11*EH223+$F$11*ES223*(1-EV223)</f>
        <v>0</v>
      </c>
      <c r="DI223">
        <f>DH223*DJ223</f>
        <v>0</v>
      </c>
      <c r="DJ223">
        <f>($B$11*$D$9+$C$11*$D$9+$F$11*((FF223+EX223)/MAX(FF223+EX223+FG223, 0.1)*$I$9+FG223/MAX(FF223+EX223+FG223, 0.1)*$J$9))/($B$11+$C$11+$F$11)</f>
        <v>0</v>
      </c>
      <c r="DK223">
        <f>($B$11*$K$9+$C$11*$K$9+$F$11*((FF223+EX223)/MAX(FF223+EX223+FG223, 0.1)*$P$9+FG223/MAX(FF223+EX223+FG223, 0.1)*$Q$9))/($B$11+$C$11+$F$11)</f>
        <v>0</v>
      </c>
      <c r="DL223">
        <v>6</v>
      </c>
      <c r="DM223">
        <v>0.5</v>
      </c>
      <c r="DN223" t="s">
        <v>438</v>
      </c>
      <c r="DO223">
        <v>2</v>
      </c>
      <c r="DP223" t="b">
        <v>1</v>
      </c>
      <c r="DQ223">
        <v>1761411352.58333</v>
      </c>
      <c r="DR223">
        <v>243.280833333333</v>
      </c>
      <c r="DS223">
        <v>229.041083333333</v>
      </c>
      <c r="DT223">
        <v>33.3616</v>
      </c>
      <c r="DU223">
        <v>24.943925</v>
      </c>
      <c r="DV223">
        <v>242.183166666667</v>
      </c>
      <c r="DW223">
        <v>33.0464166666667</v>
      </c>
      <c r="DX223">
        <v>500.047833333333</v>
      </c>
      <c r="DY223">
        <v>90.31685</v>
      </c>
      <c r="DZ223">
        <v>0.0379894916666667</v>
      </c>
      <c r="EA223">
        <v>36.8366333333333</v>
      </c>
      <c r="EB223">
        <v>35.9930083333333</v>
      </c>
      <c r="EC223">
        <v>999.9</v>
      </c>
      <c r="ED223">
        <v>0</v>
      </c>
      <c r="EE223">
        <v>0</v>
      </c>
      <c r="EF223">
        <v>9970.88583333333</v>
      </c>
      <c r="EG223">
        <v>0</v>
      </c>
      <c r="EH223">
        <v>1237.4325</v>
      </c>
      <c r="EI223">
        <v>14.2396</v>
      </c>
      <c r="EJ223">
        <v>251.677083333333</v>
      </c>
      <c r="EK223">
        <v>234.9005</v>
      </c>
      <c r="EL223">
        <v>8.41768166666666</v>
      </c>
      <c r="EM223">
        <v>229.041083333333</v>
      </c>
      <c r="EN223">
        <v>24.943925</v>
      </c>
      <c r="EO223">
        <v>3.01311583333333</v>
      </c>
      <c r="EP223">
        <v>2.2528575</v>
      </c>
      <c r="EQ223">
        <v>24.100575</v>
      </c>
      <c r="ER223">
        <v>19.3432333333333</v>
      </c>
      <c r="ES223">
        <v>1200.0225</v>
      </c>
      <c r="ET223">
        <v>0.966999333333333</v>
      </c>
      <c r="EU223">
        <v>0.0330004666666667</v>
      </c>
      <c r="EV223">
        <v>0</v>
      </c>
      <c r="EW223">
        <v>1327.69333333333</v>
      </c>
      <c r="EX223">
        <v>5.00059</v>
      </c>
      <c r="EY223">
        <v>16405.775</v>
      </c>
      <c r="EZ223">
        <v>10358.9</v>
      </c>
      <c r="FA223">
        <v>51.84875</v>
      </c>
      <c r="FB223">
        <v>53.5</v>
      </c>
      <c r="FC223">
        <v>52.062</v>
      </c>
      <c r="FD223">
        <v>53.1145</v>
      </c>
      <c r="FE223">
        <v>52.9266666666667</v>
      </c>
      <c r="FF223">
        <v>1155.5825</v>
      </c>
      <c r="FG223">
        <v>39.44</v>
      </c>
      <c r="FH223">
        <v>0</v>
      </c>
      <c r="FI223">
        <v>1761411319.9</v>
      </c>
      <c r="FJ223">
        <v>0</v>
      </c>
      <c r="FK223">
        <v>1327.6388</v>
      </c>
      <c r="FL223">
        <v>25.0215384175224</v>
      </c>
      <c r="FM223">
        <v>308.138461070377</v>
      </c>
      <c r="FN223">
        <v>16405.624</v>
      </c>
      <c r="FO223">
        <v>15</v>
      </c>
      <c r="FP223">
        <v>0</v>
      </c>
      <c r="FQ223" t="s">
        <v>439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13.6151380952381</v>
      </c>
      <c r="GD223">
        <v>7.41012467532468</v>
      </c>
      <c r="GE223">
        <v>0.803875315181575</v>
      </c>
      <c r="GF223">
        <v>0</v>
      </c>
      <c r="GG223">
        <v>1325.83147058824</v>
      </c>
      <c r="GH223">
        <v>24.3478991739958</v>
      </c>
      <c r="GI223">
        <v>2.39994746554382</v>
      </c>
      <c r="GJ223">
        <v>-1</v>
      </c>
      <c r="GK223">
        <v>8.41074476190476</v>
      </c>
      <c r="GL223">
        <v>0.0852553246753268</v>
      </c>
      <c r="GM223">
        <v>0.00946698202981466</v>
      </c>
      <c r="GN223">
        <v>1</v>
      </c>
      <c r="GO223">
        <v>1</v>
      </c>
      <c r="GP223">
        <v>2</v>
      </c>
      <c r="GQ223" t="s">
        <v>446</v>
      </c>
      <c r="GR223">
        <v>3.1293</v>
      </c>
      <c r="GS223">
        <v>2.71583</v>
      </c>
      <c r="GT223">
        <v>0.0504122</v>
      </c>
      <c r="GU223">
        <v>0.0476703</v>
      </c>
      <c r="GV223">
        <v>0.126297</v>
      </c>
      <c r="GW223">
        <v>0.102983</v>
      </c>
      <c r="GX223">
        <v>34846.2</v>
      </c>
      <c r="GY223">
        <v>37138.2</v>
      </c>
      <c r="GZ223">
        <v>33277.9</v>
      </c>
      <c r="HA223">
        <v>35386.8</v>
      </c>
      <c r="HB223">
        <v>41319.6</v>
      </c>
      <c r="HC223">
        <v>45672</v>
      </c>
      <c r="HD223">
        <v>52124.6</v>
      </c>
      <c r="HE223">
        <v>56655.5</v>
      </c>
      <c r="HF223">
        <v>1.78735</v>
      </c>
      <c r="HG223">
        <v>1.64765</v>
      </c>
      <c r="HH223">
        <v>-0.0368245</v>
      </c>
      <c r="HI223">
        <v>0</v>
      </c>
      <c r="HJ223">
        <v>36.5791</v>
      </c>
      <c r="HK223">
        <v>999.9</v>
      </c>
      <c r="HL223">
        <v>57.618</v>
      </c>
      <c r="HM223">
        <v>29.165</v>
      </c>
      <c r="HN223">
        <v>25.9043</v>
      </c>
      <c r="HO223">
        <v>55.5592</v>
      </c>
      <c r="HP223">
        <v>43.145</v>
      </c>
      <c r="HQ223">
        <v>1</v>
      </c>
      <c r="HR223">
        <v>1.30755</v>
      </c>
      <c r="HS223">
        <v>4.25336</v>
      </c>
      <c r="HT223">
        <v>20.0833</v>
      </c>
      <c r="HU223">
        <v>5.19123</v>
      </c>
      <c r="HV223">
        <v>12.0099</v>
      </c>
      <c r="HW223">
        <v>4.97255</v>
      </c>
      <c r="HX223">
        <v>3.295</v>
      </c>
      <c r="HY223">
        <v>9999</v>
      </c>
      <c r="HZ223">
        <v>9999</v>
      </c>
      <c r="IA223">
        <v>999.9</v>
      </c>
      <c r="IB223">
        <v>9999</v>
      </c>
      <c r="IC223">
        <v>1.86325</v>
      </c>
      <c r="ID223">
        <v>1.86813</v>
      </c>
      <c r="IE223">
        <v>1.86783</v>
      </c>
      <c r="IF223">
        <v>1.86905</v>
      </c>
      <c r="IG223">
        <v>1.86981</v>
      </c>
      <c r="IH223">
        <v>1.86592</v>
      </c>
      <c r="II223">
        <v>1.867</v>
      </c>
      <c r="IJ223">
        <v>1.86844</v>
      </c>
      <c r="IK223">
        <v>5</v>
      </c>
      <c r="IL223">
        <v>0</v>
      </c>
      <c r="IM223">
        <v>0</v>
      </c>
      <c r="IN223">
        <v>0</v>
      </c>
      <c r="IO223" t="s">
        <v>441</v>
      </c>
      <c r="IP223" t="s">
        <v>442</v>
      </c>
      <c r="IQ223" t="s">
        <v>443</v>
      </c>
      <c r="IR223" t="s">
        <v>443</v>
      </c>
      <c r="IS223" t="s">
        <v>443</v>
      </c>
      <c r="IT223" t="s">
        <v>443</v>
      </c>
      <c r="IU223">
        <v>0</v>
      </c>
      <c r="IV223">
        <v>100</v>
      </c>
      <c r="IW223">
        <v>100</v>
      </c>
      <c r="IX223">
        <v>1.097</v>
      </c>
      <c r="IY223">
        <v>0.3152</v>
      </c>
      <c r="IZ223">
        <v>1.09748391826392</v>
      </c>
      <c r="JA223">
        <v>0</v>
      </c>
      <c r="JB223">
        <v>0</v>
      </c>
      <c r="JC223">
        <v>0</v>
      </c>
      <c r="JD223">
        <v>0.315191680746845</v>
      </c>
      <c r="JE223">
        <v>0</v>
      </c>
      <c r="JF223">
        <v>0</v>
      </c>
      <c r="JG223">
        <v>0</v>
      </c>
      <c r="JH223">
        <v>5</v>
      </c>
      <c r="JI223">
        <v>2273</v>
      </c>
      <c r="JJ223">
        <v>0</v>
      </c>
      <c r="JK223">
        <v>25</v>
      </c>
      <c r="JL223">
        <v>29356856</v>
      </c>
      <c r="JM223">
        <v>29356856</v>
      </c>
      <c r="JN223">
        <v>0.551758</v>
      </c>
      <c r="JO223">
        <v>2.63916</v>
      </c>
      <c r="JP223">
        <v>1.54785</v>
      </c>
      <c r="JQ223">
        <v>2.32056</v>
      </c>
      <c r="JR223">
        <v>1.64673</v>
      </c>
      <c r="JS223">
        <v>2.35107</v>
      </c>
      <c r="JT223">
        <v>33.2216</v>
      </c>
      <c r="JU223">
        <v>24.1838</v>
      </c>
      <c r="JV223">
        <v>18</v>
      </c>
      <c r="JW223">
        <v>500.872</v>
      </c>
      <c r="JX223">
        <v>402.775</v>
      </c>
      <c r="JY223">
        <v>31.1086</v>
      </c>
      <c r="JZ223">
        <v>42.7213</v>
      </c>
      <c r="KA223">
        <v>29.9998</v>
      </c>
      <c r="KB223">
        <v>42.3814</v>
      </c>
      <c r="KC223">
        <v>42.2649</v>
      </c>
      <c r="KD223">
        <v>11.0144</v>
      </c>
      <c r="KE223">
        <v>0</v>
      </c>
      <c r="KF223">
        <v>100</v>
      </c>
      <c r="KG223">
        <v>31.1253</v>
      </c>
      <c r="KH223">
        <v>184.104</v>
      </c>
      <c r="KI223">
        <v>34.6858</v>
      </c>
      <c r="KJ223">
        <v>94.6016</v>
      </c>
      <c r="KK223">
        <v>91.7322</v>
      </c>
    </row>
    <row r="224" spans="1:297">
      <c r="A224">
        <v>208</v>
      </c>
      <c r="B224">
        <v>1761411365</v>
      </c>
      <c r="C224">
        <v>3184</v>
      </c>
      <c r="D224" t="s">
        <v>860</v>
      </c>
      <c r="E224" t="s">
        <v>861</v>
      </c>
      <c r="F224">
        <v>5</v>
      </c>
      <c r="G224" t="s">
        <v>831</v>
      </c>
      <c r="H224" t="s">
        <v>436</v>
      </c>
      <c r="I224">
        <v>1761411357.58333</v>
      </c>
      <c r="J224">
        <f>(K224)/1000</f>
        <v>0</v>
      </c>
      <c r="K224">
        <f>IF(DP224, AN224, AH224)</f>
        <v>0</v>
      </c>
      <c r="L224">
        <f>IF(DP224, AI224, AG224)</f>
        <v>0</v>
      </c>
      <c r="M224">
        <f>DR224 - IF(AU224&gt;1, L224*DL224*100.0/(AW224), 0)</f>
        <v>0</v>
      </c>
      <c r="N224">
        <f>((T224-J224/2)*M224-L224)/(T224+J224/2)</f>
        <v>0</v>
      </c>
      <c r="O224">
        <f>N224*(DY224+DZ224)/1000.0</f>
        <v>0</v>
      </c>
      <c r="P224">
        <f>(DR224 - IF(AU224&gt;1, L224*DL224*100.0/(AW224), 0))*(DY224+DZ224)/1000.0</f>
        <v>0</v>
      </c>
      <c r="Q224">
        <f>2.0/((1/S224-1/R224)+SIGN(S224)*SQRT((1/S224-1/R224)*(1/S224-1/R224) + 4*DM224/((DM224+1)*(DM224+1))*(2*1/S224*1/R224-1/R224*1/R224)))</f>
        <v>0</v>
      </c>
      <c r="R224">
        <f>IF(LEFT(DN224,1)&lt;&gt;"0",IF(LEFT(DN224,1)="1",3.0,DO224),$D$5+$E$5*(EF224*DY224/($K$5*1000))+$F$5*(EF224*DY224/($K$5*1000))*MAX(MIN(DL224,$J$5),$I$5)*MAX(MIN(DL224,$J$5),$I$5)+$G$5*MAX(MIN(DL224,$J$5),$I$5)*(EF224*DY224/($K$5*1000))+$H$5*(EF224*DY224/($K$5*1000))*(EF224*DY224/($K$5*1000)))</f>
        <v>0</v>
      </c>
      <c r="S224">
        <f>J224*(1000-(1000*0.61365*exp(17.502*W224/(240.97+W224))/(DY224+DZ224)+DT224)/2)/(1000*0.61365*exp(17.502*W224/(240.97+W224))/(DY224+DZ224)-DT224)</f>
        <v>0</v>
      </c>
      <c r="T224">
        <f>1/((DM224+1)/(Q224/1.6)+1/(R224/1.37)) + DM224/((DM224+1)/(Q224/1.6) + DM224/(R224/1.37))</f>
        <v>0</v>
      </c>
      <c r="U224">
        <f>(DH224*DK224)</f>
        <v>0</v>
      </c>
      <c r="V224">
        <f>(EA224+(U224+2*0.95*5.67E-8*(((EA224+$B$7)+273)^4-(EA224+273)^4)-44100*J224)/(1.84*29.3*R224+8*0.95*5.67E-8*(EA224+273)^3))</f>
        <v>0</v>
      </c>
      <c r="W224">
        <f>($C$7*EB224+$D$7*EC224+$E$7*V224)</f>
        <v>0</v>
      </c>
      <c r="X224">
        <f>0.61365*exp(17.502*W224/(240.97+W224))</f>
        <v>0</v>
      </c>
      <c r="Y224">
        <f>(Z224/AA224*100)</f>
        <v>0</v>
      </c>
      <c r="Z224">
        <f>DT224*(DY224+DZ224)/1000</f>
        <v>0</v>
      </c>
      <c r="AA224">
        <f>0.61365*exp(17.502*EA224/(240.97+EA224))</f>
        <v>0</v>
      </c>
      <c r="AB224">
        <f>(X224-DT224*(DY224+DZ224)/1000)</f>
        <v>0</v>
      </c>
      <c r="AC224">
        <f>(-J224*44100)</f>
        <v>0</v>
      </c>
      <c r="AD224">
        <f>2*29.3*R224*0.92*(EA224-W224)</f>
        <v>0</v>
      </c>
      <c r="AE224">
        <f>2*0.95*5.67E-8*(((EA224+$B$7)+273)^4-(W224+273)^4)</f>
        <v>0</v>
      </c>
      <c r="AF224">
        <f>U224+AE224+AC224+AD224</f>
        <v>0</v>
      </c>
      <c r="AG224">
        <f>DX224*AU224*(DS224-DR224*(1000-AU224*DU224)/(1000-AU224*DT224))/(100*DL224)</f>
        <v>0</v>
      </c>
      <c r="AH224">
        <f>1000*DX224*AU224*(DT224-DU224)/(100*DL224*(1000-AU224*DT224))</f>
        <v>0</v>
      </c>
      <c r="AI224">
        <f>(AJ224 - AK224 - DY224*1E3/(8.314*(EA224+273.15)) * AM224/DX224 * AL224) * DX224/(100*DL224) * (1000 - DU224)/1000</f>
        <v>0</v>
      </c>
      <c r="AJ224">
        <v>204.247771603571</v>
      </c>
      <c r="AK224">
        <v>213.942096969697</v>
      </c>
      <c r="AL224">
        <v>-3.30103957567372</v>
      </c>
      <c r="AM224">
        <v>65.0541557379444</v>
      </c>
      <c r="AN224">
        <f>(AP224 - AO224 + DY224*1E3/(8.314*(EA224+273.15)) * AR224/DX224 * AQ224) * DX224/(100*DL224) * 1000/(1000 - AP224)</f>
        <v>0</v>
      </c>
      <c r="AO224">
        <v>24.9284363237092</v>
      </c>
      <c r="AP224">
        <v>33.3753454545454</v>
      </c>
      <c r="AQ224">
        <v>3.31234800045056e-05</v>
      </c>
      <c r="AR224">
        <v>110.692381959749</v>
      </c>
      <c r="AS224">
        <v>0</v>
      </c>
      <c r="AT224">
        <v>0</v>
      </c>
      <c r="AU224">
        <f>IF(AS224*$H$13&gt;=AW224,1.0,(AW224/(AW224-AS224*$H$13)))</f>
        <v>0</v>
      </c>
      <c r="AV224">
        <f>(AU224-1)*100</f>
        <v>0</v>
      </c>
      <c r="AW224">
        <f>MAX(0,($B$13+$C$13*EF224)/(1+$D$13*EF224)*DY224/(EA224+273)*$E$13)</f>
        <v>0</v>
      </c>
      <c r="AX224" t="s">
        <v>437</v>
      </c>
      <c r="AY224" t="s">
        <v>437</v>
      </c>
      <c r="AZ224">
        <v>0</v>
      </c>
      <c r="BA224">
        <v>0</v>
      </c>
      <c r="BB224">
        <f>1-AZ224/BA224</f>
        <v>0</v>
      </c>
      <c r="BC224">
        <v>0</v>
      </c>
      <c r="BD224" t="s">
        <v>437</v>
      </c>
      <c r="BE224" t="s">
        <v>437</v>
      </c>
      <c r="BF224">
        <v>0</v>
      </c>
      <c r="BG224">
        <v>0</v>
      </c>
      <c r="BH224">
        <f>1-BF224/BG224</f>
        <v>0</v>
      </c>
      <c r="BI224">
        <v>0.5</v>
      </c>
      <c r="BJ224">
        <f>DI224</f>
        <v>0</v>
      </c>
      <c r="BK224">
        <f>L224</f>
        <v>0</v>
      </c>
      <c r="BL224">
        <f>BH224*BI224*BJ224</f>
        <v>0</v>
      </c>
      <c r="BM224">
        <f>(BK224-BC224)/BJ224</f>
        <v>0</v>
      </c>
      <c r="BN224">
        <f>(BA224-BG224)/BG224</f>
        <v>0</v>
      </c>
      <c r="BO224">
        <f>AZ224/(BB224+AZ224/BG224)</f>
        <v>0</v>
      </c>
      <c r="BP224" t="s">
        <v>437</v>
      </c>
      <c r="BQ224">
        <v>0</v>
      </c>
      <c r="BR224">
        <f>IF(BQ224&lt;&gt;0, BQ224, BO224)</f>
        <v>0</v>
      </c>
      <c r="BS224">
        <f>1-BR224/BG224</f>
        <v>0</v>
      </c>
      <c r="BT224">
        <f>(BG224-BF224)/(BG224-BR224)</f>
        <v>0</v>
      </c>
      <c r="BU224">
        <f>(BA224-BG224)/(BA224-BR224)</f>
        <v>0</v>
      </c>
      <c r="BV224">
        <f>(BG224-BF224)/(BG224-AZ224)</f>
        <v>0</v>
      </c>
      <c r="BW224">
        <f>(BA224-BG224)/(BA224-AZ224)</f>
        <v>0</v>
      </c>
      <c r="BX224">
        <f>(BT224*BR224/BF224)</f>
        <v>0</v>
      </c>
      <c r="BY224">
        <f>(1-BX224)</f>
        <v>0</v>
      </c>
      <c r="DH224">
        <f>$B$11*EG224+$C$11*EH224+$F$11*ES224*(1-EV224)</f>
        <v>0</v>
      </c>
      <c r="DI224">
        <f>DH224*DJ224</f>
        <v>0</v>
      </c>
      <c r="DJ224">
        <f>($B$11*$D$9+$C$11*$D$9+$F$11*((FF224+EX224)/MAX(FF224+EX224+FG224, 0.1)*$I$9+FG224/MAX(FF224+EX224+FG224, 0.1)*$J$9))/($B$11+$C$11+$F$11)</f>
        <v>0</v>
      </c>
      <c r="DK224">
        <f>($B$11*$K$9+$C$11*$K$9+$F$11*((FF224+EX224)/MAX(FF224+EX224+FG224, 0.1)*$P$9+FG224/MAX(FF224+EX224+FG224, 0.1)*$Q$9))/($B$11+$C$11+$F$11)</f>
        <v>0</v>
      </c>
      <c r="DL224">
        <v>6</v>
      </c>
      <c r="DM224">
        <v>0.5</v>
      </c>
      <c r="DN224" t="s">
        <v>438</v>
      </c>
      <c r="DO224">
        <v>2</v>
      </c>
      <c r="DP224" t="b">
        <v>1</v>
      </c>
      <c r="DQ224">
        <v>1761411357.58333</v>
      </c>
      <c r="DR224">
        <v>227.277166666667</v>
      </c>
      <c r="DS224">
        <v>212.553666666667</v>
      </c>
      <c r="DT224">
        <v>33.366775</v>
      </c>
      <c r="DU224">
        <v>24.93765</v>
      </c>
      <c r="DV224">
        <v>226.1795</v>
      </c>
      <c r="DW224">
        <v>33.0515916666667</v>
      </c>
      <c r="DX224">
        <v>500.014916666667</v>
      </c>
      <c r="DY224">
        <v>90.315525</v>
      </c>
      <c r="DZ224">
        <v>0.0378533</v>
      </c>
      <c r="EA224">
        <v>36.8358916666667</v>
      </c>
      <c r="EB224">
        <v>35.9887416666667</v>
      </c>
      <c r="EC224">
        <v>999.9</v>
      </c>
      <c r="ED224">
        <v>0</v>
      </c>
      <c r="EE224">
        <v>0</v>
      </c>
      <c r="EF224">
        <v>9966.98083333333</v>
      </c>
      <c r="EG224">
        <v>0</v>
      </c>
      <c r="EH224">
        <v>1237.43416666667</v>
      </c>
      <c r="EI224">
        <v>14.7233916666667</v>
      </c>
      <c r="EJ224">
        <v>235.12225</v>
      </c>
      <c r="EK224">
        <v>217.989833333333</v>
      </c>
      <c r="EL224">
        <v>8.42913</v>
      </c>
      <c r="EM224">
        <v>212.553666666667</v>
      </c>
      <c r="EN224">
        <v>24.93765</v>
      </c>
      <c r="EO224">
        <v>3.01353916666667</v>
      </c>
      <c r="EP224">
        <v>2.2522575</v>
      </c>
      <c r="EQ224">
        <v>24.1029083333333</v>
      </c>
      <c r="ER224">
        <v>19.3389583333333</v>
      </c>
      <c r="ES224">
        <v>1200.00166666667</v>
      </c>
      <c r="ET224">
        <v>0.966998666666667</v>
      </c>
      <c r="EU224">
        <v>0.0330011583333333</v>
      </c>
      <c r="EV224">
        <v>0</v>
      </c>
      <c r="EW224">
        <v>1329.77833333333</v>
      </c>
      <c r="EX224">
        <v>5.00059</v>
      </c>
      <c r="EY224">
        <v>16431.5333333333</v>
      </c>
      <c r="EZ224">
        <v>10358.7</v>
      </c>
      <c r="FA224">
        <v>51.84875</v>
      </c>
      <c r="FB224">
        <v>53.5</v>
      </c>
      <c r="FC224">
        <v>52.062</v>
      </c>
      <c r="FD224">
        <v>53.1145</v>
      </c>
      <c r="FE224">
        <v>52.9318333333333</v>
      </c>
      <c r="FF224">
        <v>1155.56166666667</v>
      </c>
      <c r="FG224">
        <v>39.44</v>
      </c>
      <c r="FH224">
        <v>0</v>
      </c>
      <c r="FI224">
        <v>1761411325.3</v>
      </c>
      <c r="FJ224">
        <v>0</v>
      </c>
      <c r="FK224">
        <v>1329.84192307692</v>
      </c>
      <c r="FL224">
        <v>25.9422222405708</v>
      </c>
      <c r="FM224">
        <v>320.629060146478</v>
      </c>
      <c r="FN224">
        <v>16432.1538461538</v>
      </c>
      <c r="FO224">
        <v>15</v>
      </c>
      <c r="FP224">
        <v>0</v>
      </c>
      <c r="FQ224" t="s">
        <v>439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14.3997238095238</v>
      </c>
      <c r="GD224">
        <v>6.65483376623377</v>
      </c>
      <c r="GE224">
        <v>0.702779390911721</v>
      </c>
      <c r="GF224">
        <v>0</v>
      </c>
      <c r="GG224">
        <v>1328.29323529412</v>
      </c>
      <c r="GH224">
        <v>25.4116119260337</v>
      </c>
      <c r="GI224">
        <v>2.50013613816177</v>
      </c>
      <c r="GJ224">
        <v>-1</v>
      </c>
      <c r="GK224">
        <v>8.42159</v>
      </c>
      <c r="GL224">
        <v>0.139647272727283</v>
      </c>
      <c r="GM224">
        <v>0.0144462771608994</v>
      </c>
      <c r="GN224">
        <v>0</v>
      </c>
      <c r="GO224">
        <v>0</v>
      </c>
      <c r="GP224">
        <v>2</v>
      </c>
      <c r="GQ224" t="s">
        <v>473</v>
      </c>
      <c r="GR224">
        <v>3.12948</v>
      </c>
      <c r="GS224">
        <v>2.7159</v>
      </c>
      <c r="GT224">
        <v>0.0471407</v>
      </c>
      <c r="GU224">
        <v>0.0441838</v>
      </c>
      <c r="GV224">
        <v>0.126317</v>
      </c>
      <c r="GW224">
        <v>0.102957</v>
      </c>
      <c r="GX224">
        <v>34966</v>
      </c>
      <c r="GY224">
        <v>37273.7</v>
      </c>
      <c r="GZ224">
        <v>33277.8</v>
      </c>
      <c r="HA224">
        <v>35386.5</v>
      </c>
      <c r="HB224">
        <v>41318.3</v>
      </c>
      <c r="HC224">
        <v>45672.6</v>
      </c>
      <c r="HD224">
        <v>52124.7</v>
      </c>
      <c r="HE224">
        <v>56655.1</v>
      </c>
      <c r="HF224">
        <v>1.7873</v>
      </c>
      <c r="HG224">
        <v>1.64707</v>
      </c>
      <c r="HH224">
        <v>-0.0368431</v>
      </c>
      <c r="HI224">
        <v>0</v>
      </c>
      <c r="HJ224">
        <v>36.5791</v>
      </c>
      <c r="HK224">
        <v>999.9</v>
      </c>
      <c r="HL224">
        <v>57.594</v>
      </c>
      <c r="HM224">
        <v>29.165</v>
      </c>
      <c r="HN224">
        <v>25.8935</v>
      </c>
      <c r="HO224">
        <v>55.4192</v>
      </c>
      <c r="HP224">
        <v>43.1931</v>
      </c>
      <c r="HQ224">
        <v>1</v>
      </c>
      <c r="HR224">
        <v>1.30743</v>
      </c>
      <c r="HS224">
        <v>4.20264</v>
      </c>
      <c r="HT224">
        <v>20.0846</v>
      </c>
      <c r="HU224">
        <v>5.19078</v>
      </c>
      <c r="HV224">
        <v>12.0099</v>
      </c>
      <c r="HW224">
        <v>4.97175</v>
      </c>
      <c r="HX224">
        <v>3.2949</v>
      </c>
      <c r="HY224">
        <v>9999</v>
      </c>
      <c r="HZ224">
        <v>9999</v>
      </c>
      <c r="IA224">
        <v>999.9</v>
      </c>
      <c r="IB224">
        <v>9999</v>
      </c>
      <c r="IC224">
        <v>1.86324</v>
      </c>
      <c r="ID224">
        <v>1.86813</v>
      </c>
      <c r="IE224">
        <v>1.86783</v>
      </c>
      <c r="IF224">
        <v>1.86905</v>
      </c>
      <c r="IG224">
        <v>1.86981</v>
      </c>
      <c r="IH224">
        <v>1.86592</v>
      </c>
      <c r="II224">
        <v>1.86699</v>
      </c>
      <c r="IJ224">
        <v>1.86844</v>
      </c>
      <c r="IK224">
        <v>5</v>
      </c>
      <c r="IL224">
        <v>0</v>
      </c>
      <c r="IM224">
        <v>0</v>
      </c>
      <c r="IN224">
        <v>0</v>
      </c>
      <c r="IO224" t="s">
        <v>441</v>
      </c>
      <c r="IP224" t="s">
        <v>442</v>
      </c>
      <c r="IQ224" t="s">
        <v>443</v>
      </c>
      <c r="IR224" t="s">
        <v>443</v>
      </c>
      <c r="IS224" t="s">
        <v>443</v>
      </c>
      <c r="IT224" t="s">
        <v>443</v>
      </c>
      <c r="IU224">
        <v>0</v>
      </c>
      <c r="IV224">
        <v>100</v>
      </c>
      <c r="IW224">
        <v>100</v>
      </c>
      <c r="IX224">
        <v>1.097</v>
      </c>
      <c r="IY224">
        <v>0.3152</v>
      </c>
      <c r="IZ224">
        <v>1.09748391826392</v>
      </c>
      <c r="JA224">
        <v>0</v>
      </c>
      <c r="JB224">
        <v>0</v>
      </c>
      <c r="JC224">
        <v>0</v>
      </c>
      <c r="JD224">
        <v>0.315191680746845</v>
      </c>
      <c r="JE224">
        <v>0</v>
      </c>
      <c r="JF224">
        <v>0</v>
      </c>
      <c r="JG224">
        <v>0</v>
      </c>
      <c r="JH224">
        <v>5</v>
      </c>
      <c r="JI224">
        <v>2273</v>
      </c>
      <c r="JJ224">
        <v>0</v>
      </c>
      <c r="JK224">
        <v>25</v>
      </c>
      <c r="JL224">
        <v>29356856.1</v>
      </c>
      <c r="JM224">
        <v>29356856.1</v>
      </c>
      <c r="JN224">
        <v>0.515137</v>
      </c>
      <c r="JO224">
        <v>2.63306</v>
      </c>
      <c r="JP224">
        <v>1.54785</v>
      </c>
      <c r="JQ224">
        <v>2.32056</v>
      </c>
      <c r="JR224">
        <v>1.64673</v>
      </c>
      <c r="JS224">
        <v>2.37305</v>
      </c>
      <c r="JT224">
        <v>33.2216</v>
      </c>
      <c r="JU224">
        <v>24.1838</v>
      </c>
      <c r="JV224">
        <v>18</v>
      </c>
      <c r="JW224">
        <v>500.867</v>
      </c>
      <c r="JX224">
        <v>402.452</v>
      </c>
      <c r="JY224">
        <v>31.1165</v>
      </c>
      <c r="JZ224">
        <v>42.7251</v>
      </c>
      <c r="KA224">
        <v>30</v>
      </c>
      <c r="KB224">
        <v>42.3857</v>
      </c>
      <c r="KC224">
        <v>42.2691</v>
      </c>
      <c r="KD224">
        <v>10.2938</v>
      </c>
      <c r="KE224">
        <v>0</v>
      </c>
      <c r="KF224">
        <v>100</v>
      </c>
      <c r="KG224">
        <v>31.1333</v>
      </c>
      <c r="KH224">
        <v>163.954</v>
      </c>
      <c r="KI224">
        <v>34.6858</v>
      </c>
      <c r="KJ224">
        <v>94.6016</v>
      </c>
      <c r="KK224">
        <v>91.7316</v>
      </c>
    </row>
    <row r="225" spans="1:297">
      <c r="A225">
        <v>209</v>
      </c>
      <c r="B225">
        <v>1761411370</v>
      </c>
      <c r="C225">
        <v>3189</v>
      </c>
      <c r="D225" t="s">
        <v>862</v>
      </c>
      <c r="E225" t="s">
        <v>863</v>
      </c>
      <c r="F225">
        <v>5</v>
      </c>
      <c r="G225" t="s">
        <v>831</v>
      </c>
      <c r="H225" t="s">
        <v>436</v>
      </c>
      <c r="I225">
        <v>1761411361.92308</v>
      </c>
      <c r="J225">
        <f>(K225)/1000</f>
        <v>0</v>
      </c>
      <c r="K225">
        <f>IF(DP225, AN225, AH225)</f>
        <v>0</v>
      </c>
      <c r="L225">
        <f>IF(DP225, AI225, AG225)</f>
        <v>0</v>
      </c>
      <c r="M225">
        <f>DR225 - IF(AU225&gt;1, L225*DL225*100.0/(AW225), 0)</f>
        <v>0</v>
      </c>
      <c r="N225">
        <f>((T225-J225/2)*M225-L225)/(T225+J225/2)</f>
        <v>0</v>
      </c>
      <c r="O225">
        <f>N225*(DY225+DZ225)/1000.0</f>
        <v>0</v>
      </c>
      <c r="P225">
        <f>(DR225 - IF(AU225&gt;1, L225*DL225*100.0/(AW225), 0))*(DY225+DZ225)/1000.0</f>
        <v>0</v>
      </c>
      <c r="Q225">
        <f>2.0/((1/S225-1/R225)+SIGN(S225)*SQRT((1/S225-1/R225)*(1/S225-1/R225) + 4*DM225/((DM225+1)*(DM225+1))*(2*1/S225*1/R225-1/R225*1/R225)))</f>
        <v>0</v>
      </c>
      <c r="R225">
        <f>IF(LEFT(DN225,1)&lt;&gt;"0",IF(LEFT(DN225,1)="1",3.0,DO225),$D$5+$E$5*(EF225*DY225/($K$5*1000))+$F$5*(EF225*DY225/($K$5*1000))*MAX(MIN(DL225,$J$5),$I$5)*MAX(MIN(DL225,$J$5),$I$5)+$G$5*MAX(MIN(DL225,$J$5),$I$5)*(EF225*DY225/($K$5*1000))+$H$5*(EF225*DY225/($K$5*1000))*(EF225*DY225/($K$5*1000)))</f>
        <v>0</v>
      </c>
      <c r="S225">
        <f>J225*(1000-(1000*0.61365*exp(17.502*W225/(240.97+W225))/(DY225+DZ225)+DT225)/2)/(1000*0.61365*exp(17.502*W225/(240.97+W225))/(DY225+DZ225)-DT225)</f>
        <v>0</v>
      </c>
      <c r="T225">
        <f>1/((DM225+1)/(Q225/1.6)+1/(R225/1.37)) + DM225/((DM225+1)/(Q225/1.6) + DM225/(R225/1.37))</f>
        <v>0</v>
      </c>
      <c r="U225">
        <f>(DH225*DK225)</f>
        <v>0</v>
      </c>
      <c r="V225">
        <f>(EA225+(U225+2*0.95*5.67E-8*(((EA225+$B$7)+273)^4-(EA225+273)^4)-44100*J225)/(1.84*29.3*R225+8*0.95*5.67E-8*(EA225+273)^3))</f>
        <v>0</v>
      </c>
      <c r="W225">
        <f>($C$7*EB225+$D$7*EC225+$E$7*V225)</f>
        <v>0</v>
      </c>
      <c r="X225">
        <f>0.61365*exp(17.502*W225/(240.97+W225))</f>
        <v>0</v>
      </c>
      <c r="Y225">
        <f>(Z225/AA225*100)</f>
        <v>0</v>
      </c>
      <c r="Z225">
        <f>DT225*(DY225+DZ225)/1000</f>
        <v>0</v>
      </c>
      <c r="AA225">
        <f>0.61365*exp(17.502*EA225/(240.97+EA225))</f>
        <v>0</v>
      </c>
      <c r="AB225">
        <f>(X225-DT225*(DY225+DZ225)/1000)</f>
        <v>0</v>
      </c>
      <c r="AC225">
        <f>(-J225*44100)</f>
        <v>0</v>
      </c>
      <c r="AD225">
        <f>2*29.3*R225*0.92*(EA225-W225)</f>
        <v>0</v>
      </c>
      <c r="AE225">
        <f>2*0.95*5.67E-8*(((EA225+$B$7)+273)^4-(W225+273)^4)</f>
        <v>0</v>
      </c>
      <c r="AF225">
        <f>U225+AE225+AC225+AD225</f>
        <v>0</v>
      </c>
      <c r="AG225">
        <f>DX225*AU225*(DS225-DR225*(1000-AU225*DU225)/(1000-AU225*DT225))/(100*DL225)</f>
        <v>0</v>
      </c>
      <c r="AH225">
        <f>1000*DX225*AU225*(DT225-DU225)/(100*DL225*(1000-AU225*DT225))</f>
        <v>0</v>
      </c>
      <c r="AI225">
        <f>(AJ225 - AK225 - DY225*1E3/(8.314*(EA225+273.15)) * AM225/DX225 * AL225) * DX225/(100*DL225) * (1000 - DU225)/1000</f>
        <v>0</v>
      </c>
      <c r="AJ225">
        <v>187.17608662223</v>
      </c>
      <c r="AK225">
        <v>197.484551515151</v>
      </c>
      <c r="AL225">
        <v>-3.29304815565402</v>
      </c>
      <c r="AM225">
        <v>65.0541557379444</v>
      </c>
      <c r="AN225">
        <f>(AP225 - AO225 + DY225*1E3/(8.314*(EA225+273.15)) * AR225/DX225 * AQ225) * DX225/(100*DL225) * 1000/(1000 - AP225)</f>
        <v>0</v>
      </c>
      <c r="AO225">
        <v>24.9231627889051</v>
      </c>
      <c r="AP225">
        <v>33.3894490909091</v>
      </c>
      <c r="AQ225">
        <v>6.1276624187915e-05</v>
      </c>
      <c r="AR225">
        <v>110.692381959749</v>
      </c>
      <c r="AS225">
        <v>0</v>
      </c>
      <c r="AT225">
        <v>0</v>
      </c>
      <c r="AU225">
        <f>IF(AS225*$H$13&gt;=AW225,1.0,(AW225/(AW225-AS225*$H$13)))</f>
        <v>0</v>
      </c>
      <c r="AV225">
        <f>(AU225-1)*100</f>
        <v>0</v>
      </c>
      <c r="AW225">
        <f>MAX(0,($B$13+$C$13*EF225)/(1+$D$13*EF225)*DY225/(EA225+273)*$E$13)</f>
        <v>0</v>
      </c>
      <c r="AX225" t="s">
        <v>437</v>
      </c>
      <c r="AY225" t="s">
        <v>437</v>
      </c>
      <c r="AZ225">
        <v>0</v>
      </c>
      <c r="BA225">
        <v>0</v>
      </c>
      <c r="BB225">
        <f>1-AZ225/BA225</f>
        <v>0</v>
      </c>
      <c r="BC225">
        <v>0</v>
      </c>
      <c r="BD225" t="s">
        <v>437</v>
      </c>
      <c r="BE225" t="s">
        <v>437</v>
      </c>
      <c r="BF225">
        <v>0</v>
      </c>
      <c r="BG225">
        <v>0</v>
      </c>
      <c r="BH225">
        <f>1-BF225/BG225</f>
        <v>0</v>
      </c>
      <c r="BI225">
        <v>0.5</v>
      </c>
      <c r="BJ225">
        <f>DI225</f>
        <v>0</v>
      </c>
      <c r="BK225">
        <f>L225</f>
        <v>0</v>
      </c>
      <c r="BL225">
        <f>BH225*BI225*BJ225</f>
        <v>0</v>
      </c>
      <c r="BM225">
        <f>(BK225-BC225)/BJ225</f>
        <v>0</v>
      </c>
      <c r="BN225">
        <f>(BA225-BG225)/BG225</f>
        <v>0</v>
      </c>
      <c r="BO225">
        <f>AZ225/(BB225+AZ225/BG225)</f>
        <v>0</v>
      </c>
      <c r="BP225" t="s">
        <v>437</v>
      </c>
      <c r="BQ225">
        <v>0</v>
      </c>
      <c r="BR225">
        <f>IF(BQ225&lt;&gt;0, BQ225, BO225)</f>
        <v>0</v>
      </c>
      <c r="BS225">
        <f>1-BR225/BG225</f>
        <v>0</v>
      </c>
      <c r="BT225">
        <f>(BG225-BF225)/(BG225-BR225)</f>
        <v>0</v>
      </c>
      <c r="BU225">
        <f>(BA225-BG225)/(BA225-BR225)</f>
        <v>0</v>
      </c>
      <c r="BV225">
        <f>(BG225-BF225)/(BG225-AZ225)</f>
        <v>0</v>
      </c>
      <c r="BW225">
        <f>(BA225-BG225)/(BA225-AZ225)</f>
        <v>0</v>
      </c>
      <c r="BX225">
        <f>(BT225*BR225/BF225)</f>
        <v>0</v>
      </c>
      <c r="BY225">
        <f>(1-BX225)</f>
        <v>0</v>
      </c>
      <c r="DH225">
        <f>$B$11*EG225+$C$11*EH225+$F$11*ES225*(1-EV225)</f>
        <v>0</v>
      </c>
      <c r="DI225">
        <f>DH225*DJ225</f>
        <v>0</v>
      </c>
      <c r="DJ225">
        <f>($B$11*$D$9+$C$11*$D$9+$F$11*((FF225+EX225)/MAX(FF225+EX225+FG225, 0.1)*$I$9+FG225/MAX(FF225+EX225+FG225, 0.1)*$J$9))/($B$11+$C$11+$F$11)</f>
        <v>0</v>
      </c>
      <c r="DK225">
        <f>($B$11*$K$9+$C$11*$K$9+$F$11*((FF225+EX225)/MAX(FF225+EX225+FG225, 0.1)*$P$9+FG225/MAX(FF225+EX225+FG225, 0.1)*$Q$9))/($B$11+$C$11+$F$11)</f>
        <v>0</v>
      </c>
      <c r="DL225">
        <v>6</v>
      </c>
      <c r="DM225">
        <v>0.5</v>
      </c>
      <c r="DN225" t="s">
        <v>438</v>
      </c>
      <c r="DO225">
        <v>2</v>
      </c>
      <c r="DP225" t="b">
        <v>1</v>
      </c>
      <c r="DQ225">
        <v>1761411361.92308</v>
      </c>
      <c r="DR225">
        <v>213.442923076923</v>
      </c>
      <c r="DS225">
        <v>198.095615384615</v>
      </c>
      <c r="DT225">
        <v>33.3748692307692</v>
      </c>
      <c r="DU225">
        <v>24.9314153846154</v>
      </c>
      <c r="DV225">
        <v>212.345</v>
      </c>
      <c r="DW225">
        <v>33.0596846153846</v>
      </c>
      <c r="DX225">
        <v>500.022</v>
      </c>
      <c r="DY225">
        <v>90.3143384615385</v>
      </c>
      <c r="DZ225">
        <v>0.0379514384615385</v>
      </c>
      <c r="EA225">
        <v>36.8331461538462</v>
      </c>
      <c r="EB225">
        <v>35.9865769230769</v>
      </c>
      <c r="EC225">
        <v>999.9</v>
      </c>
      <c r="ED225">
        <v>0</v>
      </c>
      <c r="EE225">
        <v>0</v>
      </c>
      <c r="EF225">
        <v>9965.43230769231</v>
      </c>
      <c r="EG225">
        <v>0</v>
      </c>
      <c r="EH225">
        <v>1237.43461538462</v>
      </c>
      <c r="EI225">
        <v>15.3469538461538</v>
      </c>
      <c r="EJ225">
        <v>220.812076923077</v>
      </c>
      <c r="EK225">
        <v>203.160846153846</v>
      </c>
      <c r="EL225">
        <v>8.44345153846154</v>
      </c>
      <c r="EM225">
        <v>198.095615384615</v>
      </c>
      <c r="EN225">
        <v>24.9314153846154</v>
      </c>
      <c r="EO225">
        <v>3.01423</v>
      </c>
      <c r="EP225">
        <v>2.25166538461538</v>
      </c>
      <c r="EQ225">
        <v>24.1067307692308</v>
      </c>
      <c r="ER225">
        <v>19.3347230769231</v>
      </c>
      <c r="ES225">
        <v>1199.98692307692</v>
      </c>
      <c r="ET225">
        <v>0.966998153846154</v>
      </c>
      <c r="EU225">
        <v>0.0330016615384615</v>
      </c>
      <c r="EV225">
        <v>0</v>
      </c>
      <c r="EW225">
        <v>1331.61384615385</v>
      </c>
      <c r="EX225">
        <v>5.00059</v>
      </c>
      <c r="EY225">
        <v>16454.6923076923</v>
      </c>
      <c r="EZ225">
        <v>10358.5769230769</v>
      </c>
      <c r="FA225">
        <v>51.8410769230769</v>
      </c>
      <c r="FB225">
        <v>53.5095384615385</v>
      </c>
      <c r="FC225">
        <v>52.062</v>
      </c>
      <c r="FD225">
        <v>53.1153076923077</v>
      </c>
      <c r="FE225">
        <v>52.937</v>
      </c>
      <c r="FF225">
        <v>1155.54692307692</v>
      </c>
      <c r="FG225">
        <v>39.44</v>
      </c>
      <c r="FH225">
        <v>0</v>
      </c>
      <c r="FI225">
        <v>1761411330.1</v>
      </c>
      <c r="FJ225">
        <v>0</v>
      </c>
      <c r="FK225">
        <v>1331.94076923077</v>
      </c>
      <c r="FL225">
        <v>26.8034187974996</v>
      </c>
      <c r="FM225">
        <v>325.541880399428</v>
      </c>
      <c r="FN225">
        <v>16457.9961538462</v>
      </c>
      <c r="FO225">
        <v>15</v>
      </c>
      <c r="FP225">
        <v>0</v>
      </c>
      <c r="FQ225" t="s">
        <v>439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15.00629</v>
      </c>
      <c r="GD225">
        <v>8.16638796992482</v>
      </c>
      <c r="GE225">
        <v>0.796428132288156</v>
      </c>
      <c r="GF225">
        <v>0</v>
      </c>
      <c r="GG225">
        <v>1330.37441176471</v>
      </c>
      <c r="GH225">
        <v>26.0172650638293</v>
      </c>
      <c r="GI225">
        <v>2.55957739064188</v>
      </c>
      <c r="GJ225">
        <v>-1</v>
      </c>
      <c r="GK225">
        <v>8.435772</v>
      </c>
      <c r="GL225">
        <v>0.185857443609033</v>
      </c>
      <c r="GM225">
        <v>0.0180053396524476</v>
      </c>
      <c r="GN225">
        <v>0</v>
      </c>
      <c r="GO225">
        <v>0</v>
      </c>
      <c r="GP225">
        <v>2</v>
      </c>
      <c r="GQ225" t="s">
        <v>473</v>
      </c>
      <c r="GR225">
        <v>3.12967</v>
      </c>
      <c r="GS225">
        <v>2.716</v>
      </c>
      <c r="GT225">
        <v>0.0438087</v>
      </c>
      <c r="GU225">
        <v>0.040752</v>
      </c>
      <c r="GV225">
        <v>0.126346</v>
      </c>
      <c r="GW225">
        <v>0.10294</v>
      </c>
      <c r="GX225">
        <v>35087.9</v>
      </c>
      <c r="GY225">
        <v>37407.2</v>
      </c>
      <c r="GZ225">
        <v>33277.7</v>
      </c>
      <c r="HA225">
        <v>35386.5</v>
      </c>
      <c r="HB225">
        <v>41316.4</v>
      </c>
      <c r="HC225">
        <v>45673</v>
      </c>
      <c r="HD225">
        <v>52124.3</v>
      </c>
      <c r="HE225">
        <v>56655</v>
      </c>
      <c r="HF225">
        <v>1.78767</v>
      </c>
      <c r="HG225">
        <v>1.64688</v>
      </c>
      <c r="HH225">
        <v>-0.0369363</v>
      </c>
      <c r="HI225">
        <v>0</v>
      </c>
      <c r="HJ225">
        <v>36.5771</v>
      </c>
      <c r="HK225">
        <v>999.9</v>
      </c>
      <c r="HL225">
        <v>57.594</v>
      </c>
      <c r="HM225">
        <v>29.144</v>
      </c>
      <c r="HN225">
        <v>25.8614</v>
      </c>
      <c r="HO225">
        <v>55.4292</v>
      </c>
      <c r="HP225">
        <v>42.8806</v>
      </c>
      <c r="HQ225">
        <v>1</v>
      </c>
      <c r="HR225">
        <v>1.30752</v>
      </c>
      <c r="HS225">
        <v>4.18565</v>
      </c>
      <c r="HT225">
        <v>20.0851</v>
      </c>
      <c r="HU225">
        <v>5.19078</v>
      </c>
      <c r="HV225">
        <v>12.0099</v>
      </c>
      <c r="HW225">
        <v>4.9726</v>
      </c>
      <c r="HX225">
        <v>3.29495</v>
      </c>
      <c r="HY225">
        <v>9999</v>
      </c>
      <c r="HZ225">
        <v>9999</v>
      </c>
      <c r="IA225">
        <v>999.9</v>
      </c>
      <c r="IB225">
        <v>9999</v>
      </c>
      <c r="IC225">
        <v>1.86325</v>
      </c>
      <c r="ID225">
        <v>1.86813</v>
      </c>
      <c r="IE225">
        <v>1.86783</v>
      </c>
      <c r="IF225">
        <v>1.86905</v>
      </c>
      <c r="IG225">
        <v>1.86981</v>
      </c>
      <c r="IH225">
        <v>1.86594</v>
      </c>
      <c r="II225">
        <v>1.86699</v>
      </c>
      <c r="IJ225">
        <v>1.86844</v>
      </c>
      <c r="IK225">
        <v>5</v>
      </c>
      <c r="IL225">
        <v>0</v>
      </c>
      <c r="IM225">
        <v>0</v>
      </c>
      <c r="IN225">
        <v>0</v>
      </c>
      <c r="IO225" t="s">
        <v>441</v>
      </c>
      <c r="IP225" t="s">
        <v>442</v>
      </c>
      <c r="IQ225" t="s">
        <v>443</v>
      </c>
      <c r="IR225" t="s">
        <v>443</v>
      </c>
      <c r="IS225" t="s">
        <v>443</v>
      </c>
      <c r="IT225" t="s">
        <v>443</v>
      </c>
      <c r="IU225">
        <v>0</v>
      </c>
      <c r="IV225">
        <v>100</v>
      </c>
      <c r="IW225">
        <v>100</v>
      </c>
      <c r="IX225">
        <v>1.098</v>
      </c>
      <c r="IY225">
        <v>0.3152</v>
      </c>
      <c r="IZ225">
        <v>1.09748391826392</v>
      </c>
      <c r="JA225">
        <v>0</v>
      </c>
      <c r="JB225">
        <v>0</v>
      </c>
      <c r="JC225">
        <v>0</v>
      </c>
      <c r="JD225">
        <v>0.315191680746845</v>
      </c>
      <c r="JE225">
        <v>0</v>
      </c>
      <c r="JF225">
        <v>0</v>
      </c>
      <c r="JG225">
        <v>0</v>
      </c>
      <c r="JH225">
        <v>5</v>
      </c>
      <c r="JI225">
        <v>2273</v>
      </c>
      <c r="JJ225">
        <v>0</v>
      </c>
      <c r="JK225">
        <v>25</v>
      </c>
      <c r="JL225">
        <v>29356856.2</v>
      </c>
      <c r="JM225">
        <v>29356856.2</v>
      </c>
      <c r="JN225">
        <v>0.483398</v>
      </c>
      <c r="JO225">
        <v>2.64648</v>
      </c>
      <c r="JP225">
        <v>1.54785</v>
      </c>
      <c r="JQ225">
        <v>2.32056</v>
      </c>
      <c r="JR225">
        <v>1.64551</v>
      </c>
      <c r="JS225">
        <v>2.25098</v>
      </c>
      <c r="JT225">
        <v>33.2216</v>
      </c>
      <c r="JU225">
        <v>24.1751</v>
      </c>
      <c r="JV225">
        <v>18</v>
      </c>
      <c r="JW225">
        <v>501.155</v>
      </c>
      <c r="JX225">
        <v>402.354</v>
      </c>
      <c r="JY225">
        <v>31.1283</v>
      </c>
      <c r="JZ225">
        <v>42.729</v>
      </c>
      <c r="KA225">
        <v>30.0001</v>
      </c>
      <c r="KB225">
        <v>42.389</v>
      </c>
      <c r="KC225">
        <v>42.2731</v>
      </c>
      <c r="KD225">
        <v>9.64061</v>
      </c>
      <c r="KE225">
        <v>0</v>
      </c>
      <c r="KF225">
        <v>100</v>
      </c>
      <c r="KG225">
        <v>31.1453</v>
      </c>
      <c r="KH225">
        <v>150.498</v>
      </c>
      <c r="KI225">
        <v>34.6858</v>
      </c>
      <c r="KJ225">
        <v>94.601</v>
      </c>
      <c r="KK225">
        <v>91.7314</v>
      </c>
    </row>
    <row r="226" spans="1:297">
      <c r="A226">
        <v>210</v>
      </c>
      <c r="B226">
        <v>1761411375</v>
      </c>
      <c r="C226">
        <v>3194</v>
      </c>
      <c r="D226" t="s">
        <v>864</v>
      </c>
      <c r="E226" t="s">
        <v>865</v>
      </c>
      <c r="F226">
        <v>5</v>
      </c>
      <c r="G226" t="s">
        <v>831</v>
      </c>
      <c r="H226" t="s">
        <v>436</v>
      </c>
      <c r="I226">
        <v>1761411366.84615</v>
      </c>
      <c r="J226">
        <f>(K226)/1000</f>
        <v>0</v>
      </c>
      <c r="K226">
        <f>IF(DP226, AN226, AH226)</f>
        <v>0</v>
      </c>
      <c r="L226">
        <f>IF(DP226, AI226, AG226)</f>
        <v>0</v>
      </c>
      <c r="M226">
        <f>DR226 - IF(AU226&gt;1, L226*DL226*100.0/(AW226), 0)</f>
        <v>0</v>
      </c>
      <c r="N226">
        <f>((T226-J226/2)*M226-L226)/(T226+J226/2)</f>
        <v>0</v>
      </c>
      <c r="O226">
        <f>N226*(DY226+DZ226)/1000.0</f>
        <v>0</v>
      </c>
      <c r="P226">
        <f>(DR226 - IF(AU226&gt;1, L226*DL226*100.0/(AW226), 0))*(DY226+DZ226)/1000.0</f>
        <v>0</v>
      </c>
      <c r="Q226">
        <f>2.0/((1/S226-1/R226)+SIGN(S226)*SQRT((1/S226-1/R226)*(1/S226-1/R226) + 4*DM226/((DM226+1)*(DM226+1))*(2*1/S226*1/R226-1/R226*1/R226)))</f>
        <v>0</v>
      </c>
      <c r="R226">
        <f>IF(LEFT(DN226,1)&lt;&gt;"0",IF(LEFT(DN226,1)="1",3.0,DO226),$D$5+$E$5*(EF226*DY226/($K$5*1000))+$F$5*(EF226*DY226/($K$5*1000))*MAX(MIN(DL226,$J$5),$I$5)*MAX(MIN(DL226,$J$5),$I$5)+$G$5*MAX(MIN(DL226,$J$5),$I$5)*(EF226*DY226/($K$5*1000))+$H$5*(EF226*DY226/($K$5*1000))*(EF226*DY226/($K$5*1000)))</f>
        <v>0</v>
      </c>
      <c r="S226">
        <f>J226*(1000-(1000*0.61365*exp(17.502*W226/(240.97+W226))/(DY226+DZ226)+DT226)/2)/(1000*0.61365*exp(17.502*W226/(240.97+W226))/(DY226+DZ226)-DT226)</f>
        <v>0</v>
      </c>
      <c r="T226">
        <f>1/((DM226+1)/(Q226/1.6)+1/(R226/1.37)) + DM226/((DM226+1)/(Q226/1.6) + DM226/(R226/1.37))</f>
        <v>0</v>
      </c>
      <c r="U226">
        <f>(DH226*DK226)</f>
        <v>0</v>
      </c>
      <c r="V226">
        <f>(EA226+(U226+2*0.95*5.67E-8*(((EA226+$B$7)+273)^4-(EA226+273)^4)-44100*J226)/(1.84*29.3*R226+8*0.95*5.67E-8*(EA226+273)^3))</f>
        <v>0</v>
      </c>
      <c r="W226">
        <f>($C$7*EB226+$D$7*EC226+$E$7*V226)</f>
        <v>0</v>
      </c>
      <c r="X226">
        <f>0.61365*exp(17.502*W226/(240.97+W226))</f>
        <v>0</v>
      </c>
      <c r="Y226">
        <f>(Z226/AA226*100)</f>
        <v>0</v>
      </c>
      <c r="Z226">
        <f>DT226*(DY226+DZ226)/1000</f>
        <v>0</v>
      </c>
      <c r="AA226">
        <f>0.61365*exp(17.502*EA226/(240.97+EA226))</f>
        <v>0</v>
      </c>
      <c r="AB226">
        <f>(X226-DT226*(DY226+DZ226)/1000)</f>
        <v>0</v>
      </c>
      <c r="AC226">
        <f>(-J226*44100)</f>
        <v>0</v>
      </c>
      <c r="AD226">
        <f>2*29.3*R226*0.92*(EA226-W226)</f>
        <v>0</v>
      </c>
      <c r="AE226">
        <f>2*0.95*5.67E-8*(((EA226+$B$7)+273)^4-(W226+273)^4)</f>
        <v>0</v>
      </c>
      <c r="AF226">
        <f>U226+AE226+AC226+AD226</f>
        <v>0</v>
      </c>
      <c r="AG226">
        <f>DX226*AU226*(DS226-DR226*(1000-AU226*DU226)/(1000-AU226*DT226))/(100*DL226)</f>
        <v>0</v>
      </c>
      <c r="AH226">
        <f>1000*DX226*AU226*(DT226-DU226)/(100*DL226*(1000-AU226*DT226))</f>
        <v>0</v>
      </c>
      <c r="AI226">
        <f>(AJ226 - AK226 - DY226*1E3/(8.314*(EA226+273.15)) * AM226/DX226 * AL226) * DX226/(100*DL226) * (1000 - DU226)/1000</f>
        <v>0</v>
      </c>
      <c r="AJ226">
        <v>170.90285765145</v>
      </c>
      <c r="AK226">
        <v>181.479539393939</v>
      </c>
      <c r="AL226">
        <v>-3.18625943613965</v>
      </c>
      <c r="AM226">
        <v>65.0541557379444</v>
      </c>
      <c r="AN226">
        <f>(AP226 - AO226 + DY226*1E3/(8.314*(EA226+273.15)) * AR226/DX226 * AQ226) * DX226/(100*DL226) * 1000/(1000 - AP226)</f>
        <v>0</v>
      </c>
      <c r="AO226">
        <v>24.9181207743348</v>
      </c>
      <c r="AP226">
        <v>33.4048272727273</v>
      </c>
      <c r="AQ226">
        <v>9.17239239397648e-05</v>
      </c>
      <c r="AR226">
        <v>110.692381959749</v>
      </c>
      <c r="AS226">
        <v>0</v>
      </c>
      <c r="AT226">
        <v>0</v>
      </c>
      <c r="AU226">
        <f>IF(AS226*$H$13&gt;=AW226,1.0,(AW226/(AW226-AS226*$H$13)))</f>
        <v>0</v>
      </c>
      <c r="AV226">
        <f>(AU226-1)*100</f>
        <v>0</v>
      </c>
      <c r="AW226">
        <f>MAX(0,($B$13+$C$13*EF226)/(1+$D$13*EF226)*DY226/(EA226+273)*$E$13)</f>
        <v>0</v>
      </c>
      <c r="AX226" t="s">
        <v>437</v>
      </c>
      <c r="AY226" t="s">
        <v>437</v>
      </c>
      <c r="AZ226">
        <v>0</v>
      </c>
      <c r="BA226">
        <v>0</v>
      </c>
      <c r="BB226">
        <f>1-AZ226/BA226</f>
        <v>0</v>
      </c>
      <c r="BC226">
        <v>0</v>
      </c>
      <c r="BD226" t="s">
        <v>437</v>
      </c>
      <c r="BE226" t="s">
        <v>437</v>
      </c>
      <c r="BF226">
        <v>0</v>
      </c>
      <c r="BG226">
        <v>0</v>
      </c>
      <c r="BH226">
        <f>1-BF226/BG226</f>
        <v>0</v>
      </c>
      <c r="BI226">
        <v>0.5</v>
      </c>
      <c r="BJ226">
        <f>DI226</f>
        <v>0</v>
      </c>
      <c r="BK226">
        <f>L226</f>
        <v>0</v>
      </c>
      <c r="BL226">
        <f>BH226*BI226*BJ226</f>
        <v>0</v>
      </c>
      <c r="BM226">
        <f>(BK226-BC226)/BJ226</f>
        <v>0</v>
      </c>
      <c r="BN226">
        <f>(BA226-BG226)/BG226</f>
        <v>0</v>
      </c>
      <c r="BO226">
        <f>AZ226/(BB226+AZ226/BG226)</f>
        <v>0</v>
      </c>
      <c r="BP226" t="s">
        <v>437</v>
      </c>
      <c r="BQ226">
        <v>0</v>
      </c>
      <c r="BR226">
        <f>IF(BQ226&lt;&gt;0, BQ226, BO226)</f>
        <v>0</v>
      </c>
      <c r="BS226">
        <f>1-BR226/BG226</f>
        <v>0</v>
      </c>
      <c r="BT226">
        <f>(BG226-BF226)/(BG226-BR226)</f>
        <v>0</v>
      </c>
      <c r="BU226">
        <f>(BA226-BG226)/(BA226-BR226)</f>
        <v>0</v>
      </c>
      <c r="BV226">
        <f>(BG226-BF226)/(BG226-AZ226)</f>
        <v>0</v>
      </c>
      <c r="BW226">
        <f>(BA226-BG226)/(BA226-AZ226)</f>
        <v>0</v>
      </c>
      <c r="BX226">
        <f>(BT226*BR226/BF226)</f>
        <v>0</v>
      </c>
      <c r="BY226">
        <f>(1-BX226)</f>
        <v>0</v>
      </c>
      <c r="DH226">
        <f>$B$11*EG226+$C$11*EH226+$F$11*ES226*(1-EV226)</f>
        <v>0</v>
      </c>
      <c r="DI226">
        <f>DH226*DJ226</f>
        <v>0</v>
      </c>
      <c r="DJ226">
        <f>($B$11*$D$9+$C$11*$D$9+$F$11*((FF226+EX226)/MAX(FF226+EX226+FG226, 0.1)*$I$9+FG226/MAX(FF226+EX226+FG226, 0.1)*$J$9))/($B$11+$C$11+$F$11)</f>
        <v>0</v>
      </c>
      <c r="DK226">
        <f>($B$11*$K$9+$C$11*$K$9+$F$11*((FF226+EX226)/MAX(FF226+EX226+FG226, 0.1)*$P$9+FG226/MAX(FF226+EX226+FG226, 0.1)*$Q$9))/($B$11+$C$11+$F$11)</f>
        <v>0</v>
      </c>
      <c r="DL226">
        <v>6</v>
      </c>
      <c r="DM226">
        <v>0.5</v>
      </c>
      <c r="DN226" t="s">
        <v>438</v>
      </c>
      <c r="DO226">
        <v>2</v>
      </c>
      <c r="DP226" t="b">
        <v>1</v>
      </c>
      <c r="DQ226">
        <v>1761411366.84615</v>
      </c>
      <c r="DR226">
        <v>197.832384615385</v>
      </c>
      <c r="DS226">
        <v>182.045538461538</v>
      </c>
      <c r="DT226">
        <v>33.3847692307692</v>
      </c>
      <c r="DU226">
        <v>24.9252153846154</v>
      </c>
      <c r="DV226">
        <v>196.734615384615</v>
      </c>
      <c r="DW226">
        <v>33.0695846153846</v>
      </c>
      <c r="DX226">
        <v>499.961692307692</v>
      </c>
      <c r="DY226">
        <v>90.3130692307692</v>
      </c>
      <c r="DZ226">
        <v>0.0381164307692308</v>
      </c>
      <c r="EA226">
        <v>36.8315846153846</v>
      </c>
      <c r="EB226">
        <v>35.9842615384615</v>
      </c>
      <c r="EC226">
        <v>999.9</v>
      </c>
      <c r="ED226">
        <v>0</v>
      </c>
      <c r="EE226">
        <v>0</v>
      </c>
      <c r="EF226">
        <v>9976.87461538462</v>
      </c>
      <c r="EG226">
        <v>0</v>
      </c>
      <c r="EH226">
        <v>1237.41153846154</v>
      </c>
      <c r="EI226">
        <v>15.7866153846154</v>
      </c>
      <c r="EJ226">
        <v>204.664692307692</v>
      </c>
      <c r="EK226">
        <v>186.699153846154</v>
      </c>
      <c r="EL226">
        <v>8.45955692307692</v>
      </c>
      <c r="EM226">
        <v>182.045538461538</v>
      </c>
      <c r="EN226">
        <v>24.9252153846154</v>
      </c>
      <c r="EO226">
        <v>3.01508153846154</v>
      </c>
      <c r="EP226">
        <v>2.25107384615385</v>
      </c>
      <c r="EQ226">
        <v>24.1114307692308</v>
      </c>
      <c r="ER226">
        <v>19.3304923076923</v>
      </c>
      <c r="ES226">
        <v>1199.98615384615</v>
      </c>
      <c r="ET226">
        <v>0.966998153846154</v>
      </c>
      <c r="EU226">
        <v>0.0330016461538462</v>
      </c>
      <c r="EV226">
        <v>0</v>
      </c>
      <c r="EW226">
        <v>1333.83615384615</v>
      </c>
      <c r="EX226">
        <v>5.00059</v>
      </c>
      <c r="EY226">
        <v>16481.5153846154</v>
      </c>
      <c r="EZ226">
        <v>10358.5692307692</v>
      </c>
      <c r="FA226">
        <v>51.8265384615385</v>
      </c>
      <c r="FB226">
        <v>53.5095384615385</v>
      </c>
      <c r="FC226">
        <v>52.062</v>
      </c>
      <c r="FD226">
        <v>53.1153076923077</v>
      </c>
      <c r="FE226">
        <v>52.937</v>
      </c>
      <c r="FF226">
        <v>1155.54615384615</v>
      </c>
      <c r="FG226">
        <v>39.44</v>
      </c>
      <c r="FH226">
        <v>0</v>
      </c>
      <c r="FI226">
        <v>1761411334.9</v>
      </c>
      <c r="FJ226">
        <v>0</v>
      </c>
      <c r="FK226">
        <v>1334.09615384615</v>
      </c>
      <c r="FL226">
        <v>27.34085470296</v>
      </c>
      <c r="FM226">
        <v>317.504273525172</v>
      </c>
      <c r="FN226">
        <v>16483.7769230769</v>
      </c>
      <c r="FO226">
        <v>15</v>
      </c>
      <c r="FP226">
        <v>0</v>
      </c>
      <c r="FQ226" t="s">
        <v>439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15.5012714285714</v>
      </c>
      <c r="GD226">
        <v>5.69917402597404</v>
      </c>
      <c r="GE226">
        <v>0.597334899399672</v>
      </c>
      <c r="GF226">
        <v>0</v>
      </c>
      <c r="GG226">
        <v>1332.74323529412</v>
      </c>
      <c r="GH226">
        <v>26.9514132919952</v>
      </c>
      <c r="GI226">
        <v>2.65025494954312</v>
      </c>
      <c r="GJ226">
        <v>-1</v>
      </c>
      <c r="GK226">
        <v>8.45043571428571</v>
      </c>
      <c r="GL226">
        <v>0.200317402597392</v>
      </c>
      <c r="GM226">
        <v>0.0203027571600341</v>
      </c>
      <c r="GN226">
        <v>0</v>
      </c>
      <c r="GO226">
        <v>0</v>
      </c>
      <c r="GP226">
        <v>2</v>
      </c>
      <c r="GQ226" t="s">
        <v>473</v>
      </c>
      <c r="GR226">
        <v>3.12944</v>
      </c>
      <c r="GS226">
        <v>2.71587</v>
      </c>
      <c r="GT226">
        <v>0.0405217</v>
      </c>
      <c r="GU226">
        <v>0.0374085</v>
      </c>
      <c r="GV226">
        <v>0.126397</v>
      </c>
      <c r="GW226">
        <v>0.102927</v>
      </c>
      <c r="GX226">
        <v>35208.6</v>
      </c>
      <c r="GY226">
        <v>37537.2</v>
      </c>
      <c r="GZ226">
        <v>33278.1</v>
      </c>
      <c r="HA226">
        <v>35386.4</v>
      </c>
      <c r="HB226">
        <v>41314</v>
      </c>
      <c r="HC226">
        <v>45673.3</v>
      </c>
      <c r="HD226">
        <v>52124.7</v>
      </c>
      <c r="HE226">
        <v>56655.1</v>
      </c>
      <c r="HF226">
        <v>1.78735</v>
      </c>
      <c r="HG226">
        <v>1.64683</v>
      </c>
      <c r="HH226">
        <v>-0.0368059</v>
      </c>
      <c r="HI226">
        <v>0</v>
      </c>
      <c r="HJ226">
        <v>36.5757</v>
      </c>
      <c r="HK226">
        <v>999.9</v>
      </c>
      <c r="HL226">
        <v>57.594</v>
      </c>
      <c r="HM226">
        <v>29.165</v>
      </c>
      <c r="HN226">
        <v>25.8937</v>
      </c>
      <c r="HO226">
        <v>55.1392</v>
      </c>
      <c r="HP226">
        <v>43.117</v>
      </c>
      <c r="HQ226">
        <v>1</v>
      </c>
      <c r="HR226">
        <v>1.30751</v>
      </c>
      <c r="HS226">
        <v>4.16099</v>
      </c>
      <c r="HT226">
        <v>20.0855</v>
      </c>
      <c r="HU226">
        <v>5.19004</v>
      </c>
      <c r="HV226">
        <v>12.0099</v>
      </c>
      <c r="HW226">
        <v>4.97215</v>
      </c>
      <c r="HX226">
        <v>3.2949</v>
      </c>
      <c r="HY226">
        <v>9999</v>
      </c>
      <c r="HZ226">
        <v>9999</v>
      </c>
      <c r="IA226">
        <v>999.9</v>
      </c>
      <c r="IB226">
        <v>9999</v>
      </c>
      <c r="IC226">
        <v>1.86324</v>
      </c>
      <c r="ID226">
        <v>1.86813</v>
      </c>
      <c r="IE226">
        <v>1.86783</v>
      </c>
      <c r="IF226">
        <v>1.86905</v>
      </c>
      <c r="IG226">
        <v>1.86981</v>
      </c>
      <c r="IH226">
        <v>1.86591</v>
      </c>
      <c r="II226">
        <v>1.86699</v>
      </c>
      <c r="IJ226">
        <v>1.86844</v>
      </c>
      <c r="IK226">
        <v>5</v>
      </c>
      <c r="IL226">
        <v>0</v>
      </c>
      <c r="IM226">
        <v>0</v>
      </c>
      <c r="IN226">
        <v>0</v>
      </c>
      <c r="IO226" t="s">
        <v>441</v>
      </c>
      <c r="IP226" t="s">
        <v>442</v>
      </c>
      <c r="IQ226" t="s">
        <v>443</v>
      </c>
      <c r="IR226" t="s">
        <v>443</v>
      </c>
      <c r="IS226" t="s">
        <v>443</v>
      </c>
      <c r="IT226" t="s">
        <v>443</v>
      </c>
      <c r="IU226">
        <v>0</v>
      </c>
      <c r="IV226">
        <v>100</v>
      </c>
      <c r="IW226">
        <v>100</v>
      </c>
      <c r="IX226">
        <v>1.098</v>
      </c>
      <c r="IY226">
        <v>0.3152</v>
      </c>
      <c r="IZ226">
        <v>1.09748391826392</v>
      </c>
      <c r="JA226">
        <v>0</v>
      </c>
      <c r="JB226">
        <v>0</v>
      </c>
      <c r="JC226">
        <v>0</v>
      </c>
      <c r="JD226">
        <v>0.315191680746845</v>
      </c>
      <c r="JE226">
        <v>0</v>
      </c>
      <c r="JF226">
        <v>0</v>
      </c>
      <c r="JG226">
        <v>0</v>
      </c>
      <c r="JH226">
        <v>5</v>
      </c>
      <c r="JI226">
        <v>2273</v>
      </c>
      <c r="JJ226">
        <v>0</v>
      </c>
      <c r="JK226">
        <v>25</v>
      </c>
      <c r="JL226">
        <v>29356856.2</v>
      </c>
      <c r="JM226">
        <v>29356856.2</v>
      </c>
      <c r="JN226">
        <v>0.445557</v>
      </c>
      <c r="JO226">
        <v>2.65015</v>
      </c>
      <c r="JP226">
        <v>1.54785</v>
      </c>
      <c r="JQ226">
        <v>2.32056</v>
      </c>
      <c r="JR226">
        <v>1.64673</v>
      </c>
      <c r="JS226">
        <v>2.37671</v>
      </c>
      <c r="JT226">
        <v>33.2216</v>
      </c>
      <c r="JU226">
        <v>24.1838</v>
      </c>
      <c r="JV226">
        <v>18</v>
      </c>
      <c r="JW226">
        <v>500.954</v>
      </c>
      <c r="JX226">
        <v>402.347</v>
      </c>
      <c r="JY226">
        <v>31.141</v>
      </c>
      <c r="JZ226">
        <v>42.7296</v>
      </c>
      <c r="KA226">
        <v>30.0001</v>
      </c>
      <c r="KB226">
        <v>42.3933</v>
      </c>
      <c r="KC226">
        <v>42.2774</v>
      </c>
      <c r="KD226">
        <v>8.89969</v>
      </c>
      <c r="KE226">
        <v>0</v>
      </c>
      <c r="KF226">
        <v>100</v>
      </c>
      <c r="KG226">
        <v>31.1589</v>
      </c>
      <c r="KH226">
        <v>130.229</v>
      </c>
      <c r="KI226">
        <v>34.6858</v>
      </c>
      <c r="KJ226">
        <v>94.6018</v>
      </c>
      <c r="KK226">
        <v>91.7314</v>
      </c>
    </row>
    <row r="227" spans="1:297">
      <c r="A227">
        <v>211</v>
      </c>
      <c r="B227">
        <v>1761411380</v>
      </c>
      <c r="C227">
        <v>3199</v>
      </c>
      <c r="D227" t="s">
        <v>866</v>
      </c>
      <c r="E227" t="s">
        <v>867</v>
      </c>
      <c r="F227">
        <v>5</v>
      </c>
      <c r="G227" t="s">
        <v>831</v>
      </c>
      <c r="H227" t="s">
        <v>436</v>
      </c>
      <c r="I227">
        <v>1761411371.84615</v>
      </c>
      <c r="J227">
        <f>(K227)/1000</f>
        <v>0</v>
      </c>
      <c r="K227">
        <f>IF(DP227, AN227, AH227)</f>
        <v>0</v>
      </c>
      <c r="L227">
        <f>IF(DP227, AI227, AG227)</f>
        <v>0</v>
      </c>
      <c r="M227">
        <f>DR227 - IF(AU227&gt;1, L227*DL227*100.0/(AW227), 0)</f>
        <v>0</v>
      </c>
      <c r="N227">
        <f>((T227-J227/2)*M227-L227)/(T227+J227/2)</f>
        <v>0</v>
      </c>
      <c r="O227">
        <f>N227*(DY227+DZ227)/1000.0</f>
        <v>0</v>
      </c>
      <c r="P227">
        <f>(DR227 - IF(AU227&gt;1, L227*DL227*100.0/(AW227), 0))*(DY227+DZ227)/1000.0</f>
        <v>0</v>
      </c>
      <c r="Q227">
        <f>2.0/((1/S227-1/R227)+SIGN(S227)*SQRT((1/S227-1/R227)*(1/S227-1/R227) + 4*DM227/((DM227+1)*(DM227+1))*(2*1/S227*1/R227-1/R227*1/R227)))</f>
        <v>0</v>
      </c>
      <c r="R227">
        <f>IF(LEFT(DN227,1)&lt;&gt;"0",IF(LEFT(DN227,1)="1",3.0,DO227),$D$5+$E$5*(EF227*DY227/($K$5*1000))+$F$5*(EF227*DY227/($K$5*1000))*MAX(MIN(DL227,$J$5),$I$5)*MAX(MIN(DL227,$J$5),$I$5)+$G$5*MAX(MIN(DL227,$J$5),$I$5)*(EF227*DY227/($K$5*1000))+$H$5*(EF227*DY227/($K$5*1000))*(EF227*DY227/($K$5*1000)))</f>
        <v>0</v>
      </c>
      <c r="S227">
        <f>J227*(1000-(1000*0.61365*exp(17.502*W227/(240.97+W227))/(DY227+DZ227)+DT227)/2)/(1000*0.61365*exp(17.502*W227/(240.97+W227))/(DY227+DZ227)-DT227)</f>
        <v>0</v>
      </c>
      <c r="T227">
        <f>1/((DM227+1)/(Q227/1.6)+1/(R227/1.37)) + DM227/((DM227+1)/(Q227/1.6) + DM227/(R227/1.37))</f>
        <v>0</v>
      </c>
      <c r="U227">
        <f>(DH227*DK227)</f>
        <v>0</v>
      </c>
      <c r="V227">
        <f>(EA227+(U227+2*0.95*5.67E-8*(((EA227+$B$7)+273)^4-(EA227+273)^4)-44100*J227)/(1.84*29.3*R227+8*0.95*5.67E-8*(EA227+273)^3))</f>
        <v>0</v>
      </c>
      <c r="W227">
        <f>($C$7*EB227+$D$7*EC227+$E$7*V227)</f>
        <v>0</v>
      </c>
      <c r="X227">
        <f>0.61365*exp(17.502*W227/(240.97+W227))</f>
        <v>0</v>
      </c>
      <c r="Y227">
        <f>(Z227/AA227*100)</f>
        <v>0</v>
      </c>
      <c r="Z227">
        <f>DT227*(DY227+DZ227)/1000</f>
        <v>0</v>
      </c>
      <c r="AA227">
        <f>0.61365*exp(17.502*EA227/(240.97+EA227))</f>
        <v>0</v>
      </c>
      <c r="AB227">
        <f>(X227-DT227*(DY227+DZ227)/1000)</f>
        <v>0</v>
      </c>
      <c r="AC227">
        <f>(-J227*44100)</f>
        <v>0</v>
      </c>
      <c r="AD227">
        <f>2*29.3*R227*0.92*(EA227-W227)</f>
        <v>0</v>
      </c>
      <c r="AE227">
        <f>2*0.95*5.67E-8*(((EA227+$B$7)+273)^4-(W227+273)^4)</f>
        <v>0</v>
      </c>
      <c r="AF227">
        <f>U227+AE227+AC227+AD227</f>
        <v>0</v>
      </c>
      <c r="AG227">
        <f>DX227*AU227*(DS227-DR227*(1000-AU227*DU227)/(1000-AU227*DT227))/(100*DL227)</f>
        <v>0</v>
      </c>
      <c r="AH227">
        <f>1000*DX227*AU227*(DT227-DU227)/(100*DL227*(1000-AU227*DT227))</f>
        <v>0</v>
      </c>
      <c r="AI227">
        <f>(AJ227 - AK227 - DY227*1E3/(8.314*(EA227+273.15)) * AM227/DX227 * AL227) * DX227/(100*DL227) * (1000 - DU227)/1000</f>
        <v>0</v>
      </c>
      <c r="AJ227">
        <v>154.926941590965</v>
      </c>
      <c r="AK227">
        <v>165.888066666667</v>
      </c>
      <c r="AL227">
        <v>-3.11333122465282</v>
      </c>
      <c r="AM227">
        <v>65.0541557379444</v>
      </c>
      <c r="AN227">
        <f>(AP227 - AO227 + DY227*1E3/(8.314*(EA227+273.15)) * AR227/DX227 * AQ227) * DX227/(100*DL227) * 1000/(1000 - AP227)</f>
        <v>0</v>
      </c>
      <c r="AO227">
        <v>24.9166055722386</v>
      </c>
      <c r="AP227">
        <v>33.4264660606061</v>
      </c>
      <c r="AQ227">
        <v>0.00263484796514195</v>
      </c>
      <c r="AR227">
        <v>110.692381959749</v>
      </c>
      <c r="AS227">
        <v>0</v>
      </c>
      <c r="AT227">
        <v>0</v>
      </c>
      <c r="AU227">
        <f>IF(AS227*$H$13&gt;=AW227,1.0,(AW227/(AW227-AS227*$H$13)))</f>
        <v>0</v>
      </c>
      <c r="AV227">
        <f>(AU227-1)*100</f>
        <v>0</v>
      </c>
      <c r="AW227">
        <f>MAX(0,($B$13+$C$13*EF227)/(1+$D$13*EF227)*DY227/(EA227+273)*$E$13)</f>
        <v>0</v>
      </c>
      <c r="AX227" t="s">
        <v>437</v>
      </c>
      <c r="AY227" t="s">
        <v>437</v>
      </c>
      <c r="AZ227">
        <v>0</v>
      </c>
      <c r="BA227">
        <v>0</v>
      </c>
      <c r="BB227">
        <f>1-AZ227/BA227</f>
        <v>0</v>
      </c>
      <c r="BC227">
        <v>0</v>
      </c>
      <c r="BD227" t="s">
        <v>437</v>
      </c>
      <c r="BE227" t="s">
        <v>437</v>
      </c>
      <c r="BF227">
        <v>0</v>
      </c>
      <c r="BG227">
        <v>0</v>
      </c>
      <c r="BH227">
        <f>1-BF227/BG227</f>
        <v>0</v>
      </c>
      <c r="BI227">
        <v>0.5</v>
      </c>
      <c r="BJ227">
        <f>DI227</f>
        <v>0</v>
      </c>
      <c r="BK227">
        <f>L227</f>
        <v>0</v>
      </c>
      <c r="BL227">
        <f>BH227*BI227*BJ227</f>
        <v>0</v>
      </c>
      <c r="BM227">
        <f>(BK227-BC227)/BJ227</f>
        <v>0</v>
      </c>
      <c r="BN227">
        <f>(BA227-BG227)/BG227</f>
        <v>0</v>
      </c>
      <c r="BO227">
        <f>AZ227/(BB227+AZ227/BG227)</f>
        <v>0</v>
      </c>
      <c r="BP227" t="s">
        <v>437</v>
      </c>
      <c r="BQ227">
        <v>0</v>
      </c>
      <c r="BR227">
        <f>IF(BQ227&lt;&gt;0, BQ227, BO227)</f>
        <v>0</v>
      </c>
      <c r="BS227">
        <f>1-BR227/BG227</f>
        <v>0</v>
      </c>
      <c r="BT227">
        <f>(BG227-BF227)/(BG227-BR227)</f>
        <v>0</v>
      </c>
      <c r="BU227">
        <f>(BA227-BG227)/(BA227-BR227)</f>
        <v>0</v>
      </c>
      <c r="BV227">
        <f>(BG227-BF227)/(BG227-AZ227)</f>
        <v>0</v>
      </c>
      <c r="BW227">
        <f>(BA227-BG227)/(BA227-AZ227)</f>
        <v>0</v>
      </c>
      <c r="BX227">
        <f>(BT227*BR227/BF227)</f>
        <v>0</v>
      </c>
      <c r="BY227">
        <f>(1-BX227)</f>
        <v>0</v>
      </c>
      <c r="DH227">
        <f>$B$11*EG227+$C$11*EH227+$F$11*ES227*(1-EV227)</f>
        <v>0</v>
      </c>
      <c r="DI227">
        <f>DH227*DJ227</f>
        <v>0</v>
      </c>
      <c r="DJ227">
        <f>($B$11*$D$9+$C$11*$D$9+$F$11*((FF227+EX227)/MAX(FF227+EX227+FG227, 0.1)*$I$9+FG227/MAX(FF227+EX227+FG227, 0.1)*$J$9))/($B$11+$C$11+$F$11)</f>
        <v>0</v>
      </c>
      <c r="DK227">
        <f>($B$11*$K$9+$C$11*$K$9+$F$11*((FF227+EX227)/MAX(FF227+EX227+FG227, 0.1)*$P$9+FG227/MAX(FF227+EX227+FG227, 0.1)*$Q$9))/($B$11+$C$11+$F$11)</f>
        <v>0</v>
      </c>
      <c r="DL227">
        <v>6</v>
      </c>
      <c r="DM227">
        <v>0.5</v>
      </c>
      <c r="DN227" t="s">
        <v>438</v>
      </c>
      <c r="DO227">
        <v>2</v>
      </c>
      <c r="DP227" t="b">
        <v>1</v>
      </c>
      <c r="DQ227">
        <v>1761411371.84615</v>
      </c>
      <c r="DR227">
        <v>182.226</v>
      </c>
      <c r="DS227">
        <v>165.941076923077</v>
      </c>
      <c r="DT227">
        <v>33.3999307692308</v>
      </c>
      <c r="DU227">
        <v>24.9204461538462</v>
      </c>
      <c r="DV227">
        <v>181.128307692308</v>
      </c>
      <c r="DW227">
        <v>33.0847384615385</v>
      </c>
      <c r="DX227">
        <v>500.014692307692</v>
      </c>
      <c r="DY227">
        <v>90.3124615384615</v>
      </c>
      <c r="DZ227">
        <v>0.0380828461538462</v>
      </c>
      <c r="EA227">
        <v>36.8315230769231</v>
      </c>
      <c r="EB227">
        <v>35.9849692307692</v>
      </c>
      <c r="EC227">
        <v>999.9</v>
      </c>
      <c r="ED227">
        <v>0</v>
      </c>
      <c r="EE227">
        <v>0</v>
      </c>
      <c r="EF227">
        <v>9984.13769230769</v>
      </c>
      <c r="EG227">
        <v>0</v>
      </c>
      <c r="EH227">
        <v>1237.40461538462</v>
      </c>
      <c r="EI227">
        <v>16.2847692307692</v>
      </c>
      <c r="EJ227">
        <v>188.522230769231</v>
      </c>
      <c r="EK227">
        <v>170.182076923077</v>
      </c>
      <c r="EL227">
        <v>8.47947846153846</v>
      </c>
      <c r="EM227">
        <v>165.941076923077</v>
      </c>
      <c r="EN227">
        <v>24.9204461538462</v>
      </c>
      <c r="EO227">
        <v>3.01643</v>
      </c>
      <c r="EP227">
        <v>2.25062923076923</v>
      </c>
      <c r="EQ227">
        <v>24.1188846153846</v>
      </c>
      <c r="ER227">
        <v>19.3273</v>
      </c>
      <c r="ES227">
        <v>1199.98538461538</v>
      </c>
      <c r="ET227">
        <v>0.966998153846154</v>
      </c>
      <c r="EU227">
        <v>0.0330016461538462</v>
      </c>
      <c r="EV227">
        <v>0</v>
      </c>
      <c r="EW227">
        <v>1336.04307692308</v>
      </c>
      <c r="EX227">
        <v>5.00059</v>
      </c>
      <c r="EY227">
        <v>16507.2769230769</v>
      </c>
      <c r="EZ227">
        <v>10358.5769230769</v>
      </c>
      <c r="FA227">
        <v>51.8121538461538</v>
      </c>
      <c r="FB227">
        <v>53.5095384615385</v>
      </c>
      <c r="FC227">
        <v>52.062</v>
      </c>
      <c r="FD227">
        <v>53.1201538461538</v>
      </c>
      <c r="FE227">
        <v>52.937</v>
      </c>
      <c r="FF227">
        <v>1155.54538461538</v>
      </c>
      <c r="FG227">
        <v>39.44</v>
      </c>
      <c r="FH227">
        <v>0</v>
      </c>
      <c r="FI227">
        <v>1761411340.3</v>
      </c>
      <c r="FJ227">
        <v>0</v>
      </c>
      <c r="FK227">
        <v>1336.5436</v>
      </c>
      <c r="FL227">
        <v>25.4784615865681</v>
      </c>
      <c r="FM227">
        <v>293.546154288606</v>
      </c>
      <c r="FN227">
        <v>16513.184</v>
      </c>
      <c r="FO227">
        <v>15</v>
      </c>
      <c r="FP227">
        <v>0</v>
      </c>
      <c r="FQ227" t="s">
        <v>439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16.02424</v>
      </c>
      <c r="GD227">
        <v>5.26261353383457</v>
      </c>
      <c r="GE227">
        <v>0.608152173719703</v>
      </c>
      <c r="GF227">
        <v>0</v>
      </c>
      <c r="GG227">
        <v>1334.83705882353</v>
      </c>
      <c r="GH227">
        <v>26.3352177382038</v>
      </c>
      <c r="GI227">
        <v>2.5917465487602</v>
      </c>
      <c r="GJ227">
        <v>-1</v>
      </c>
      <c r="GK227">
        <v>8.4704045</v>
      </c>
      <c r="GL227">
        <v>0.236914736842121</v>
      </c>
      <c r="GM227">
        <v>0.0228545821390372</v>
      </c>
      <c r="GN227">
        <v>0</v>
      </c>
      <c r="GO227">
        <v>0</v>
      </c>
      <c r="GP227">
        <v>2</v>
      </c>
      <c r="GQ227" t="s">
        <v>473</v>
      </c>
      <c r="GR227">
        <v>3.12956</v>
      </c>
      <c r="GS227">
        <v>2.71532</v>
      </c>
      <c r="GT227">
        <v>0.0372044</v>
      </c>
      <c r="GU227">
        <v>0.0335097</v>
      </c>
      <c r="GV227">
        <v>0.126454</v>
      </c>
      <c r="GW227">
        <v>0.102922</v>
      </c>
      <c r="GX227">
        <v>35329.6</v>
      </c>
      <c r="GY227">
        <v>37688.5</v>
      </c>
      <c r="GZ227">
        <v>33277.6</v>
      </c>
      <c r="HA227">
        <v>35386.1</v>
      </c>
      <c r="HB227">
        <v>41310.6</v>
      </c>
      <c r="HC227">
        <v>45673.2</v>
      </c>
      <c r="HD227">
        <v>52124.1</v>
      </c>
      <c r="HE227">
        <v>56655.2</v>
      </c>
      <c r="HF227">
        <v>1.7876</v>
      </c>
      <c r="HG227">
        <v>1.64688</v>
      </c>
      <c r="HH227">
        <v>-0.0368059</v>
      </c>
      <c r="HI227">
        <v>0</v>
      </c>
      <c r="HJ227">
        <v>36.5757</v>
      </c>
      <c r="HK227">
        <v>999.9</v>
      </c>
      <c r="HL227">
        <v>57.569</v>
      </c>
      <c r="HM227">
        <v>29.165</v>
      </c>
      <c r="HN227">
        <v>25.8831</v>
      </c>
      <c r="HO227">
        <v>55.6292</v>
      </c>
      <c r="HP227">
        <v>43.149</v>
      </c>
      <c r="HQ227">
        <v>1</v>
      </c>
      <c r="HR227">
        <v>1.30749</v>
      </c>
      <c r="HS227">
        <v>4.13333</v>
      </c>
      <c r="HT227">
        <v>20.0863</v>
      </c>
      <c r="HU227">
        <v>5.19078</v>
      </c>
      <c r="HV227">
        <v>12.0099</v>
      </c>
      <c r="HW227">
        <v>4.97095</v>
      </c>
      <c r="HX227">
        <v>3.29497</v>
      </c>
      <c r="HY227">
        <v>9999</v>
      </c>
      <c r="HZ227">
        <v>9999</v>
      </c>
      <c r="IA227">
        <v>999.9</v>
      </c>
      <c r="IB227">
        <v>9999</v>
      </c>
      <c r="IC227">
        <v>1.86325</v>
      </c>
      <c r="ID227">
        <v>1.86812</v>
      </c>
      <c r="IE227">
        <v>1.86783</v>
      </c>
      <c r="IF227">
        <v>1.86905</v>
      </c>
      <c r="IG227">
        <v>1.86981</v>
      </c>
      <c r="IH227">
        <v>1.86588</v>
      </c>
      <c r="II227">
        <v>1.86696</v>
      </c>
      <c r="IJ227">
        <v>1.86844</v>
      </c>
      <c r="IK227">
        <v>5</v>
      </c>
      <c r="IL227">
        <v>0</v>
      </c>
      <c r="IM227">
        <v>0</v>
      </c>
      <c r="IN227">
        <v>0</v>
      </c>
      <c r="IO227" t="s">
        <v>441</v>
      </c>
      <c r="IP227" t="s">
        <v>442</v>
      </c>
      <c r="IQ227" t="s">
        <v>443</v>
      </c>
      <c r="IR227" t="s">
        <v>443</v>
      </c>
      <c r="IS227" t="s">
        <v>443</v>
      </c>
      <c r="IT227" t="s">
        <v>443</v>
      </c>
      <c r="IU227">
        <v>0</v>
      </c>
      <c r="IV227">
        <v>100</v>
      </c>
      <c r="IW227">
        <v>100</v>
      </c>
      <c r="IX227">
        <v>1.097</v>
      </c>
      <c r="IY227">
        <v>0.3151</v>
      </c>
      <c r="IZ227">
        <v>1.09748391826392</v>
      </c>
      <c r="JA227">
        <v>0</v>
      </c>
      <c r="JB227">
        <v>0</v>
      </c>
      <c r="JC227">
        <v>0</v>
      </c>
      <c r="JD227">
        <v>0.315191680746845</v>
      </c>
      <c r="JE227">
        <v>0</v>
      </c>
      <c r="JF227">
        <v>0</v>
      </c>
      <c r="JG227">
        <v>0</v>
      </c>
      <c r="JH227">
        <v>5</v>
      </c>
      <c r="JI227">
        <v>2273</v>
      </c>
      <c r="JJ227">
        <v>0</v>
      </c>
      <c r="JK227">
        <v>25</v>
      </c>
      <c r="JL227">
        <v>29356856.3</v>
      </c>
      <c r="JM227">
        <v>29356856.3</v>
      </c>
      <c r="JN227">
        <v>0.411377</v>
      </c>
      <c r="JO227">
        <v>2.63916</v>
      </c>
      <c r="JP227">
        <v>1.54785</v>
      </c>
      <c r="JQ227">
        <v>2.32056</v>
      </c>
      <c r="JR227">
        <v>1.64551</v>
      </c>
      <c r="JS227">
        <v>2.37915</v>
      </c>
      <c r="JT227">
        <v>33.2216</v>
      </c>
      <c r="JU227">
        <v>24.1838</v>
      </c>
      <c r="JV227">
        <v>18</v>
      </c>
      <c r="JW227">
        <v>501.154</v>
      </c>
      <c r="JX227">
        <v>402.4</v>
      </c>
      <c r="JY227">
        <v>31.1544</v>
      </c>
      <c r="JZ227">
        <v>42.7339</v>
      </c>
      <c r="KA227">
        <v>30</v>
      </c>
      <c r="KB227">
        <v>42.3966</v>
      </c>
      <c r="KC227">
        <v>42.2816</v>
      </c>
      <c r="KD227">
        <v>8.22137</v>
      </c>
      <c r="KE227">
        <v>0</v>
      </c>
      <c r="KF227">
        <v>100</v>
      </c>
      <c r="KG227">
        <v>31.1666</v>
      </c>
      <c r="KH227">
        <v>116.779</v>
      </c>
      <c r="KI227">
        <v>34.6858</v>
      </c>
      <c r="KJ227">
        <v>94.6007</v>
      </c>
      <c r="KK227">
        <v>91.7312</v>
      </c>
    </row>
    <row r="228" spans="1:297">
      <c r="A228">
        <v>212</v>
      </c>
      <c r="B228">
        <v>1761411385</v>
      </c>
      <c r="C228">
        <v>3204</v>
      </c>
      <c r="D228" t="s">
        <v>868</v>
      </c>
      <c r="E228" t="s">
        <v>869</v>
      </c>
      <c r="F228">
        <v>5</v>
      </c>
      <c r="G228" t="s">
        <v>831</v>
      </c>
      <c r="H228" t="s">
        <v>436</v>
      </c>
      <c r="I228">
        <v>1761411376.84615</v>
      </c>
      <c r="J228">
        <f>(K228)/1000</f>
        <v>0</v>
      </c>
      <c r="K228">
        <f>IF(DP228, AN228, AH228)</f>
        <v>0</v>
      </c>
      <c r="L228">
        <f>IF(DP228, AI228, AG228)</f>
        <v>0</v>
      </c>
      <c r="M228">
        <f>DR228 - IF(AU228&gt;1, L228*DL228*100.0/(AW228), 0)</f>
        <v>0</v>
      </c>
      <c r="N228">
        <f>((T228-J228/2)*M228-L228)/(T228+J228/2)</f>
        <v>0</v>
      </c>
      <c r="O228">
        <f>N228*(DY228+DZ228)/1000.0</f>
        <v>0</v>
      </c>
      <c r="P228">
        <f>(DR228 - IF(AU228&gt;1, L228*DL228*100.0/(AW228), 0))*(DY228+DZ228)/1000.0</f>
        <v>0</v>
      </c>
      <c r="Q228">
        <f>2.0/((1/S228-1/R228)+SIGN(S228)*SQRT((1/S228-1/R228)*(1/S228-1/R228) + 4*DM228/((DM228+1)*(DM228+1))*(2*1/S228*1/R228-1/R228*1/R228)))</f>
        <v>0</v>
      </c>
      <c r="R228">
        <f>IF(LEFT(DN228,1)&lt;&gt;"0",IF(LEFT(DN228,1)="1",3.0,DO228),$D$5+$E$5*(EF228*DY228/($K$5*1000))+$F$5*(EF228*DY228/($K$5*1000))*MAX(MIN(DL228,$J$5),$I$5)*MAX(MIN(DL228,$J$5),$I$5)+$G$5*MAX(MIN(DL228,$J$5),$I$5)*(EF228*DY228/($K$5*1000))+$H$5*(EF228*DY228/($K$5*1000))*(EF228*DY228/($K$5*1000)))</f>
        <v>0</v>
      </c>
      <c r="S228">
        <f>J228*(1000-(1000*0.61365*exp(17.502*W228/(240.97+W228))/(DY228+DZ228)+DT228)/2)/(1000*0.61365*exp(17.502*W228/(240.97+W228))/(DY228+DZ228)-DT228)</f>
        <v>0</v>
      </c>
      <c r="T228">
        <f>1/((DM228+1)/(Q228/1.6)+1/(R228/1.37)) + DM228/((DM228+1)/(Q228/1.6) + DM228/(R228/1.37))</f>
        <v>0</v>
      </c>
      <c r="U228">
        <f>(DH228*DK228)</f>
        <v>0</v>
      </c>
      <c r="V228">
        <f>(EA228+(U228+2*0.95*5.67E-8*(((EA228+$B$7)+273)^4-(EA228+273)^4)-44100*J228)/(1.84*29.3*R228+8*0.95*5.67E-8*(EA228+273)^3))</f>
        <v>0</v>
      </c>
      <c r="W228">
        <f>($C$7*EB228+$D$7*EC228+$E$7*V228)</f>
        <v>0</v>
      </c>
      <c r="X228">
        <f>0.61365*exp(17.502*W228/(240.97+W228))</f>
        <v>0</v>
      </c>
      <c r="Y228">
        <f>(Z228/AA228*100)</f>
        <v>0</v>
      </c>
      <c r="Z228">
        <f>DT228*(DY228+DZ228)/1000</f>
        <v>0</v>
      </c>
      <c r="AA228">
        <f>0.61365*exp(17.502*EA228/(240.97+EA228))</f>
        <v>0</v>
      </c>
      <c r="AB228">
        <f>(X228-DT228*(DY228+DZ228)/1000)</f>
        <v>0</v>
      </c>
      <c r="AC228">
        <f>(-J228*44100)</f>
        <v>0</v>
      </c>
      <c r="AD228">
        <f>2*29.3*R228*0.92*(EA228-W228)</f>
        <v>0</v>
      </c>
      <c r="AE228">
        <f>2*0.95*5.67E-8*(((EA228+$B$7)+273)^4-(W228+273)^4)</f>
        <v>0</v>
      </c>
      <c r="AF228">
        <f>U228+AE228+AC228+AD228</f>
        <v>0</v>
      </c>
      <c r="AG228">
        <f>DX228*AU228*(DS228-DR228*(1000-AU228*DU228)/(1000-AU228*DT228))/(100*DL228)</f>
        <v>0</v>
      </c>
      <c r="AH228">
        <f>1000*DX228*AU228*(DT228-DU228)/(100*DL228*(1000-AU228*DT228))</f>
        <v>0</v>
      </c>
      <c r="AI228">
        <f>(AJ228 - AK228 - DY228*1E3/(8.314*(EA228+273.15)) * AM228/DX228 * AL228) * DX228/(100*DL228) * (1000 - DU228)/1000</f>
        <v>0</v>
      </c>
      <c r="AJ228">
        <v>136.896629779019</v>
      </c>
      <c r="AK228">
        <v>149.266351515152</v>
      </c>
      <c r="AL228">
        <v>-3.33458549153909</v>
      </c>
      <c r="AM228">
        <v>65.0541557379444</v>
      </c>
      <c r="AN228">
        <f>(AP228 - AO228 + DY228*1E3/(8.314*(EA228+273.15)) * AR228/DX228 * AQ228) * DX228/(100*DL228) * 1000/(1000 - AP228)</f>
        <v>0</v>
      </c>
      <c r="AO228">
        <v>24.9105827455003</v>
      </c>
      <c r="AP228">
        <v>33.4506818181818</v>
      </c>
      <c r="AQ228">
        <v>0.00175879541849866</v>
      </c>
      <c r="AR228">
        <v>110.692381959749</v>
      </c>
      <c r="AS228">
        <v>0</v>
      </c>
      <c r="AT228">
        <v>0</v>
      </c>
      <c r="AU228">
        <f>IF(AS228*$H$13&gt;=AW228,1.0,(AW228/(AW228-AS228*$H$13)))</f>
        <v>0</v>
      </c>
      <c r="AV228">
        <f>(AU228-1)*100</f>
        <v>0</v>
      </c>
      <c r="AW228">
        <f>MAX(0,($B$13+$C$13*EF228)/(1+$D$13*EF228)*DY228/(EA228+273)*$E$13)</f>
        <v>0</v>
      </c>
      <c r="AX228" t="s">
        <v>437</v>
      </c>
      <c r="AY228" t="s">
        <v>437</v>
      </c>
      <c r="AZ228">
        <v>0</v>
      </c>
      <c r="BA228">
        <v>0</v>
      </c>
      <c r="BB228">
        <f>1-AZ228/BA228</f>
        <v>0</v>
      </c>
      <c r="BC228">
        <v>0</v>
      </c>
      <c r="BD228" t="s">
        <v>437</v>
      </c>
      <c r="BE228" t="s">
        <v>437</v>
      </c>
      <c r="BF228">
        <v>0</v>
      </c>
      <c r="BG228">
        <v>0</v>
      </c>
      <c r="BH228">
        <f>1-BF228/BG228</f>
        <v>0</v>
      </c>
      <c r="BI228">
        <v>0.5</v>
      </c>
      <c r="BJ228">
        <f>DI228</f>
        <v>0</v>
      </c>
      <c r="BK228">
        <f>L228</f>
        <v>0</v>
      </c>
      <c r="BL228">
        <f>BH228*BI228*BJ228</f>
        <v>0</v>
      </c>
      <c r="BM228">
        <f>(BK228-BC228)/BJ228</f>
        <v>0</v>
      </c>
      <c r="BN228">
        <f>(BA228-BG228)/BG228</f>
        <v>0</v>
      </c>
      <c r="BO228">
        <f>AZ228/(BB228+AZ228/BG228)</f>
        <v>0</v>
      </c>
      <c r="BP228" t="s">
        <v>437</v>
      </c>
      <c r="BQ228">
        <v>0</v>
      </c>
      <c r="BR228">
        <f>IF(BQ228&lt;&gt;0, BQ228, BO228)</f>
        <v>0</v>
      </c>
      <c r="BS228">
        <f>1-BR228/BG228</f>
        <v>0</v>
      </c>
      <c r="BT228">
        <f>(BG228-BF228)/(BG228-BR228)</f>
        <v>0</v>
      </c>
      <c r="BU228">
        <f>(BA228-BG228)/(BA228-BR228)</f>
        <v>0</v>
      </c>
      <c r="BV228">
        <f>(BG228-BF228)/(BG228-AZ228)</f>
        <v>0</v>
      </c>
      <c r="BW228">
        <f>(BA228-BG228)/(BA228-AZ228)</f>
        <v>0</v>
      </c>
      <c r="BX228">
        <f>(BT228*BR228/BF228)</f>
        <v>0</v>
      </c>
      <c r="BY228">
        <f>(1-BX228)</f>
        <v>0</v>
      </c>
      <c r="DH228">
        <f>$B$11*EG228+$C$11*EH228+$F$11*ES228*(1-EV228)</f>
        <v>0</v>
      </c>
      <c r="DI228">
        <f>DH228*DJ228</f>
        <v>0</v>
      </c>
      <c r="DJ228">
        <f>($B$11*$D$9+$C$11*$D$9+$F$11*((FF228+EX228)/MAX(FF228+EX228+FG228, 0.1)*$I$9+FG228/MAX(FF228+EX228+FG228, 0.1)*$J$9))/($B$11+$C$11+$F$11)</f>
        <v>0</v>
      </c>
      <c r="DK228">
        <f>($B$11*$K$9+$C$11*$K$9+$F$11*((FF228+EX228)/MAX(FF228+EX228+FG228, 0.1)*$P$9+FG228/MAX(FF228+EX228+FG228, 0.1)*$Q$9))/($B$11+$C$11+$F$11)</f>
        <v>0</v>
      </c>
      <c r="DL228">
        <v>6</v>
      </c>
      <c r="DM228">
        <v>0.5</v>
      </c>
      <c r="DN228" t="s">
        <v>438</v>
      </c>
      <c r="DO228">
        <v>2</v>
      </c>
      <c r="DP228" t="b">
        <v>1</v>
      </c>
      <c r="DQ228">
        <v>1761411376.84615</v>
      </c>
      <c r="DR228">
        <v>166.685307692308</v>
      </c>
      <c r="DS228">
        <v>149.595307692308</v>
      </c>
      <c r="DT228">
        <v>33.4186</v>
      </c>
      <c r="DU228">
        <v>24.9164153846154</v>
      </c>
      <c r="DV228">
        <v>165.587769230769</v>
      </c>
      <c r="DW228">
        <v>33.1034076923077</v>
      </c>
      <c r="DX228">
        <v>500.009384615385</v>
      </c>
      <c r="DY228">
        <v>90.3116923076923</v>
      </c>
      <c r="DZ228">
        <v>0.0378808076923077</v>
      </c>
      <c r="EA228">
        <v>36.8320307692308</v>
      </c>
      <c r="EB228">
        <v>35.9812</v>
      </c>
      <c r="EC228">
        <v>999.9</v>
      </c>
      <c r="ED228">
        <v>0</v>
      </c>
      <c r="EE228">
        <v>0</v>
      </c>
      <c r="EF228">
        <v>9970.38615384615</v>
      </c>
      <c r="EG228">
        <v>0</v>
      </c>
      <c r="EH228">
        <v>1237.38538461538</v>
      </c>
      <c r="EI228">
        <v>17.0899846153846</v>
      </c>
      <c r="EJ228">
        <v>172.447923076923</v>
      </c>
      <c r="EK228">
        <v>153.417846153846</v>
      </c>
      <c r="EL228">
        <v>8.50218</v>
      </c>
      <c r="EM228">
        <v>149.595307692308</v>
      </c>
      <c r="EN228">
        <v>24.9164153846154</v>
      </c>
      <c r="EO228">
        <v>3.01809076923077</v>
      </c>
      <c r="EP228">
        <v>2.25024615384615</v>
      </c>
      <c r="EQ228">
        <v>24.1280538461539</v>
      </c>
      <c r="ER228">
        <v>19.3245615384615</v>
      </c>
      <c r="ES228">
        <v>1199.98615384615</v>
      </c>
      <c r="ET228">
        <v>0.966998153846154</v>
      </c>
      <c r="EU228">
        <v>0.0330016615384615</v>
      </c>
      <c r="EV228">
        <v>0</v>
      </c>
      <c r="EW228">
        <v>1338.09923076923</v>
      </c>
      <c r="EX228">
        <v>5.00059</v>
      </c>
      <c r="EY228">
        <v>16531.5230769231</v>
      </c>
      <c r="EZ228">
        <v>10358.5846153846</v>
      </c>
      <c r="FA228">
        <v>51.8073076923077</v>
      </c>
      <c r="FB228">
        <v>53.5047692307692</v>
      </c>
      <c r="FC228">
        <v>52.062</v>
      </c>
      <c r="FD228">
        <v>53.125</v>
      </c>
      <c r="FE228">
        <v>52.937</v>
      </c>
      <c r="FF228">
        <v>1155.54615384615</v>
      </c>
      <c r="FG228">
        <v>39.44</v>
      </c>
      <c r="FH228">
        <v>0</v>
      </c>
      <c r="FI228">
        <v>1761411345.1</v>
      </c>
      <c r="FJ228">
        <v>0</v>
      </c>
      <c r="FK228">
        <v>1338.4924</v>
      </c>
      <c r="FL228">
        <v>23.5223077403027</v>
      </c>
      <c r="FM228">
        <v>271.084615842789</v>
      </c>
      <c r="FN228">
        <v>16536.112</v>
      </c>
      <c r="FO228">
        <v>15</v>
      </c>
      <c r="FP228">
        <v>0</v>
      </c>
      <c r="FQ228" t="s">
        <v>439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16.68165</v>
      </c>
      <c r="GD228">
        <v>9.0403218045113</v>
      </c>
      <c r="GE228">
        <v>1.02770844090141</v>
      </c>
      <c r="GF228">
        <v>0</v>
      </c>
      <c r="GG228">
        <v>1336.61441176471</v>
      </c>
      <c r="GH228">
        <v>24.7237585974767</v>
      </c>
      <c r="GI228">
        <v>2.43571730125365</v>
      </c>
      <c r="GJ228">
        <v>-1</v>
      </c>
      <c r="GK228">
        <v>8.487542</v>
      </c>
      <c r="GL228">
        <v>0.264938345864668</v>
      </c>
      <c r="GM228">
        <v>0.0256029677186063</v>
      </c>
      <c r="GN228">
        <v>0</v>
      </c>
      <c r="GO228">
        <v>0</v>
      </c>
      <c r="GP228">
        <v>2</v>
      </c>
      <c r="GQ228" t="s">
        <v>473</v>
      </c>
      <c r="GR228">
        <v>3.12949</v>
      </c>
      <c r="GS228">
        <v>2.7159</v>
      </c>
      <c r="GT228">
        <v>0.033647</v>
      </c>
      <c r="GU228">
        <v>0.0298599</v>
      </c>
      <c r="GV228">
        <v>0.126519</v>
      </c>
      <c r="GW228">
        <v>0.102894</v>
      </c>
      <c r="GX228">
        <v>35460.1</v>
      </c>
      <c r="GY228">
        <v>37829.9</v>
      </c>
      <c r="GZ228">
        <v>33277.9</v>
      </c>
      <c r="HA228">
        <v>35385.5</v>
      </c>
      <c r="HB228">
        <v>41307.5</v>
      </c>
      <c r="HC228">
        <v>45673.8</v>
      </c>
      <c r="HD228">
        <v>52124.3</v>
      </c>
      <c r="HE228">
        <v>56654.8</v>
      </c>
      <c r="HF228">
        <v>1.78762</v>
      </c>
      <c r="HG228">
        <v>1.6468</v>
      </c>
      <c r="HH228">
        <v>-0.0372157</v>
      </c>
      <c r="HI228">
        <v>0</v>
      </c>
      <c r="HJ228">
        <v>36.5757</v>
      </c>
      <c r="HK228">
        <v>999.9</v>
      </c>
      <c r="HL228">
        <v>57.569</v>
      </c>
      <c r="HM228">
        <v>29.165</v>
      </c>
      <c r="HN228">
        <v>25.8849</v>
      </c>
      <c r="HO228">
        <v>55.5792</v>
      </c>
      <c r="HP228">
        <v>42.9607</v>
      </c>
      <c r="HQ228">
        <v>1</v>
      </c>
      <c r="HR228">
        <v>1.30767</v>
      </c>
      <c r="HS228">
        <v>4.1472</v>
      </c>
      <c r="HT228">
        <v>20.0857</v>
      </c>
      <c r="HU228">
        <v>5.18989</v>
      </c>
      <c r="HV228">
        <v>12.0099</v>
      </c>
      <c r="HW228">
        <v>4.9717</v>
      </c>
      <c r="HX228">
        <v>3.2949</v>
      </c>
      <c r="HY228">
        <v>9999</v>
      </c>
      <c r="HZ228">
        <v>9999</v>
      </c>
      <c r="IA228">
        <v>999.9</v>
      </c>
      <c r="IB228">
        <v>9999</v>
      </c>
      <c r="IC228">
        <v>1.86324</v>
      </c>
      <c r="ID228">
        <v>1.8681</v>
      </c>
      <c r="IE228">
        <v>1.86783</v>
      </c>
      <c r="IF228">
        <v>1.86905</v>
      </c>
      <c r="IG228">
        <v>1.86981</v>
      </c>
      <c r="IH228">
        <v>1.86587</v>
      </c>
      <c r="II228">
        <v>1.86697</v>
      </c>
      <c r="IJ228">
        <v>1.86844</v>
      </c>
      <c r="IK228">
        <v>5</v>
      </c>
      <c r="IL228">
        <v>0</v>
      </c>
      <c r="IM228">
        <v>0</v>
      </c>
      <c r="IN228">
        <v>0</v>
      </c>
      <c r="IO228" t="s">
        <v>441</v>
      </c>
      <c r="IP228" t="s">
        <v>442</v>
      </c>
      <c r="IQ228" t="s">
        <v>443</v>
      </c>
      <c r="IR228" t="s">
        <v>443</v>
      </c>
      <c r="IS228" t="s">
        <v>443</v>
      </c>
      <c r="IT228" t="s">
        <v>443</v>
      </c>
      <c r="IU228">
        <v>0</v>
      </c>
      <c r="IV228">
        <v>100</v>
      </c>
      <c r="IW228">
        <v>100</v>
      </c>
      <c r="IX228">
        <v>1.097</v>
      </c>
      <c r="IY228">
        <v>0.3152</v>
      </c>
      <c r="IZ228">
        <v>1.09748391826392</v>
      </c>
      <c r="JA228">
        <v>0</v>
      </c>
      <c r="JB228">
        <v>0</v>
      </c>
      <c r="JC228">
        <v>0</v>
      </c>
      <c r="JD228">
        <v>0.315191680746845</v>
      </c>
      <c r="JE228">
        <v>0</v>
      </c>
      <c r="JF228">
        <v>0</v>
      </c>
      <c r="JG228">
        <v>0</v>
      </c>
      <c r="JH228">
        <v>5</v>
      </c>
      <c r="JI228">
        <v>2273</v>
      </c>
      <c r="JJ228">
        <v>0</v>
      </c>
      <c r="JK228">
        <v>25</v>
      </c>
      <c r="JL228">
        <v>29356856.4</v>
      </c>
      <c r="JM228">
        <v>29356856.4</v>
      </c>
      <c r="JN228">
        <v>0.374756</v>
      </c>
      <c r="JO228">
        <v>2.66113</v>
      </c>
      <c r="JP228">
        <v>1.54785</v>
      </c>
      <c r="JQ228">
        <v>2.32056</v>
      </c>
      <c r="JR228">
        <v>1.64551</v>
      </c>
      <c r="JS228">
        <v>2.28516</v>
      </c>
      <c r="JT228">
        <v>33.2216</v>
      </c>
      <c r="JU228">
        <v>24.1751</v>
      </c>
      <c r="JV228">
        <v>18</v>
      </c>
      <c r="JW228">
        <v>501.201</v>
      </c>
      <c r="JX228">
        <v>402.378</v>
      </c>
      <c r="JY228">
        <v>31.1673</v>
      </c>
      <c r="JZ228">
        <v>42.7356</v>
      </c>
      <c r="KA228">
        <v>30.0002</v>
      </c>
      <c r="KB228">
        <v>42.4009</v>
      </c>
      <c r="KC228">
        <v>42.2859</v>
      </c>
      <c r="KD228">
        <v>7.47032</v>
      </c>
      <c r="KE228">
        <v>0</v>
      </c>
      <c r="KF228">
        <v>100</v>
      </c>
      <c r="KG228">
        <v>31.1852</v>
      </c>
      <c r="KH228">
        <v>96.4912</v>
      </c>
      <c r="KI228">
        <v>34.6858</v>
      </c>
      <c r="KJ228">
        <v>94.6012</v>
      </c>
      <c r="KK228">
        <v>91.7303</v>
      </c>
    </row>
    <row r="229" spans="1:297">
      <c r="A229">
        <v>213</v>
      </c>
      <c r="B229">
        <v>1761411390</v>
      </c>
      <c r="C229">
        <v>3209</v>
      </c>
      <c r="D229" t="s">
        <v>870</v>
      </c>
      <c r="E229" t="s">
        <v>871</v>
      </c>
      <c r="F229">
        <v>5</v>
      </c>
      <c r="G229" t="s">
        <v>831</v>
      </c>
      <c r="H229" t="s">
        <v>436</v>
      </c>
      <c r="I229">
        <v>1761411381.84615</v>
      </c>
      <c r="J229">
        <f>(K229)/1000</f>
        <v>0</v>
      </c>
      <c r="K229">
        <f>IF(DP229, AN229, AH229)</f>
        <v>0</v>
      </c>
      <c r="L229">
        <f>IF(DP229, AI229, AG229)</f>
        <v>0</v>
      </c>
      <c r="M229">
        <f>DR229 - IF(AU229&gt;1, L229*DL229*100.0/(AW229), 0)</f>
        <v>0</v>
      </c>
      <c r="N229">
        <f>((T229-J229/2)*M229-L229)/(T229+J229/2)</f>
        <v>0</v>
      </c>
      <c r="O229">
        <f>N229*(DY229+DZ229)/1000.0</f>
        <v>0</v>
      </c>
      <c r="P229">
        <f>(DR229 - IF(AU229&gt;1, L229*DL229*100.0/(AW229), 0))*(DY229+DZ229)/1000.0</f>
        <v>0</v>
      </c>
      <c r="Q229">
        <f>2.0/((1/S229-1/R229)+SIGN(S229)*SQRT((1/S229-1/R229)*(1/S229-1/R229) + 4*DM229/((DM229+1)*(DM229+1))*(2*1/S229*1/R229-1/R229*1/R229)))</f>
        <v>0</v>
      </c>
      <c r="R229">
        <f>IF(LEFT(DN229,1)&lt;&gt;"0",IF(LEFT(DN229,1)="1",3.0,DO229),$D$5+$E$5*(EF229*DY229/($K$5*1000))+$F$5*(EF229*DY229/($K$5*1000))*MAX(MIN(DL229,$J$5),$I$5)*MAX(MIN(DL229,$J$5),$I$5)+$G$5*MAX(MIN(DL229,$J$5),$I$5)*(EF229*DY229/($K$5*1000))+$H$5*(EF229*DY229/($K$5*1000))*(EF229*DY229/($K$5*1000)))</f>
        <v>0</v>
      </c>
      <c r="S229">
        <f>J229*(1000-(1000*0.61365*exp(17.502*W229/(240.97+W229))/(DY229+DZ229)+DT229)/2)/(1000*0.61365*exp(17.502*W229/(240.97+W229))/(DY229+DZ229)-DT229)</f>
        <v>0</v>
      </c>
      <c r="T229">
        <f>1/((DM229+1)/(Q229/1.6)+1/(R229/1.37)) + DM229/((DM229+1)/(Q229/1.6) + DM229/(R229/1.37))</f>
        <v>0</v>
      </c>
      <c r="U229">
        <f>(DH229*DK229)</f>
        <v>0</v>
      </c>
      <c r="V229">
        <f>(EA229+(U229+2*0.95*5.67E-8*(((EA229+$B$7)+273)^4-(EA229+273)^4)-44100*J229)/(1.84*29.3*R229+8*0.95*5.67E-8*(EA229+273)^3))</f>
        <v>0</v>
      </c>
      <c r="W229">
        <f>($C$7*EB229+$D$7*EC229+$E$7*V229)</f>
        <v>0</v>
      </c>
      <c r="X229">
        <f>0.61365*exp(17.502*W229/(240.97+W229))</f>
        <v>0</v>
      </c>
      <c r="Y229">
        <f>(Z229/AA229*100)</f>
        <v>0</v>
      </c>
      <c r="Z229">
        <f>DT229*(DY229+DZ229)/1000</f>
        <v>0</v>
      </c>
      <c r="AA229">
        <f>0.61365*exp(17.502*EA229/(240.97+EA229))</f>
        <v>0</v>
      </c>
      <c r="AB229">
        <f>(X229-DT229*(DY229+DZ229)/1000)</f>
        <v>0</v>
      </c>
      <c r="AC229">
        <f>(-J229*44100)</f>
        <v>0</v>
      </c>
      <c r="AD229">
        <f>2*29.3*R229*0.92*(EA229-W229)</f>
        <v>0</v>
      </c>
      <c r="AE229">
        <f>2*0.95*5.67E-8*(((EA229+$B$7)+273)^4-(W229+273)^4)</f>
        <v>0</v>
      </c>
      <c r="AF229">
        <f>U229+AE229+AC229+AD229</f>
        <v>0</v>
      </c>
      <c r="AG229">
        <f>DX229*AU229*(DS229-DR229*(1000-AU229*DU229)/(1000-AU229*DT229))/(100*DL229)</f>
        <v>0</v>
      </c>
      <c r="AH229">
        <f>1000*DX229*AU229*(DT229-DU229)/(100*DL229*(1000-AU229*DT229))</f>
        <v>0</v>
      </c>
      <c r="AI229">
        <f>(AJ229 - AK229 - DY229*1E3/(8.314*(EA229+273.15)) * AM229/DX229 * AL229) * DX229/(100*DL229) * (1000 - DU229)/1000</f>
        <v>0</v>
      </c>
      <c r="AJ229">
        <v>120.526749746421</v>
      </c>
      <c r="AK229">
        <v>133.316733333333</v>
      </c>
      <c r="AL229">
        <v>-3.18704896428671</v>
      </c>
      <c r="AM229">
        <v>65.0541557379444</v>
      </c>
      <c r="AN229">
        <f>(AP229 - AO229 + DY229*1E3/(8.314*(EA229+273.15)) * AR229/DX229 * AQ229) * DX229/(100*DL229) * 1000/(1000 - AP229)</f>
        <v>0</v>
      </c>
      <c r="AO229">
        <v>24.9028676559839</v>
      </c>
      <c r="AP229">
        <v>33.478603030303</v>
      </c>
      <c r="AQ229">
        <v>0.00526711232861575</v>
      </c>
      <c r="AR229">
        <v>110.692381959749</v>
      </c>
      <c r="AS229">
        <v>0</v>
      </c>
      <c r="AT229">
        <v>0</v>
      </c>
      <c r="AU229">
        <f>IF(AS229*$H$13&gt;=AW229,1.0,(AW229/(AW229-AS229*$H$13)))</f>
        <v>0</v>
      </c>
      <c r="AV229">
        <f>(AU229-1)*100</f>
        <v>0</v>
      </c>
      <c r="AW229">
        <f>MAX(0,($B$13+$C$13*EF229)/(1+$D$13*EF229)*DY229/(EA229+273)*$E$13)</f>
        <v>0</v>
      </c>
      <c r="AX229" t="s">
        <v>437</v>
      </c>
      <c r="AY229" t="s">
        <v>437</v>
      </c>
      <c r="AZ229">
        <v>0</v>
      </c>
      <c r="BA229">
        <v>0</v>
      </c>
      <c r="BB229">
        <f>1-AZ229/BA229</f>
        <v>0</v>
      </c>
      <c r="BC229">
        <v>0</v>
      </c>
      <c r="BD229" t="s">
        <v>437</v>
      </c>
      <c r="BE229" t="s">
        <v>437</v>
      </c>
      <c r="BF229">
        <v>0</v>
      </c>
      <c r="BG229">
        <v>0</v>
      </c>
      <c r="BH229">
        <f>1-BF229/BG229</f>
        <v>0</v>
      </c>
      <c r="BI229">
        <v>0.5</v>
      </c>
      <c r="BJ229">
        <f>DI229</f>
        <v>0</v>
      </c>
      <c r="BK229">
        <f>L229</f>
        <v>0</v>
      </c>
      <c r="BL229">
        <f>BH229*BI229*BJ229</f>
        <v>0</v>
      </c>
      <c r="BM229">
        <f>(BK229-BC229)/BJ229</f>
        <v>0</v>
      </c>
      <c r="BN229">
        <f>(BA229-BG229)/BG229</f>
        <v>0</v>
      </c>
      <c r="BO229">
        <f>AZ229/(BB229+AZ229/BG229)</f>
        <v>0</v>
      </c>
      <c r="BP229" t="s">
        <v>437</v>
      </c>
      <c r="BQ229">
        <v>0</v>
      </c>
      <c r="BR229">
        <f>IF(BQ229&lt;&gt;0, BQ229, BO229)</f>
        <v>0</v>
      </c>
      <c r="BS229">
        <f>1-BR229/BG229</f>
        <v>0</v>
      </c>
      <c r="BT229">
        <f>(BG229-BF229)/(BG229-BR229)</f>
        <v>0</v>
      </c>
      <c r="BU229">
        <f>(BA229-BG229)/(BA229-BR229)</f>
        <v>0</v>
      </c>
      <c r="BV229">
        <f>(BG229-BF229)/(BG229-AZ229)</f>
        <v>0</v>
      </c>
      <c r="BW229">
        <f>(BA229-BG229)/(BA229-AZ229)</f>
        <v>0</v>
      </c>
      <c r="BX229">
        <f>(BT229*BR229/BF229)</f>
        <v>0</v>
      </c>
      <c r="BY229">
        <f>(1-BX229)</f>
        <v>0</v>
      </c>
      <c r="DH229">
        <f>$B$11*EG229+$C$11*EH229+$F$11*ES229*(1-EV229)</f>
        <v>0</v>
      </c>
      <c r="DI229">
        <f>DH229*DJ229</f>
        <v>0</v>
      </c>
      <c r="DJ229">
        <f>($B$11*$D$9+$C$11*$D$9+$F$11*((FF229+EX229)/MAX(FF229+EX229+FG229, 0.1)*$I$9+FG229/MAX(FF229+EX229+FG229, 0.1)*$J$9))/($B$11+$C$11+$F$11)</f>
        <v>0</v>
      </c>
      <c r="DK229">
        <f>($B$11*$K$9+$C$11*$K$9+$F$11*((FF229+EX229)/MAX(FF229+EX229+FG229, 0.1)*$P$9+FG229/MAX(FF229+EX229+FG229, 0.1)*$Q$9))/($B$11+$C$11+$F$11)</f>
        <v>0</v>
      </c>
      <c r="DL229">
        <v>6</v>
      </c>
      <c r="DM229">
        <v>0.5</v>
      </c>
      <c r="DN229" t="s">
        <v>438</v>
      </c>
      <c r="DO229">
        <v>2</v>
      </c>
      <c r="DP229" t="b">
        <v>1</v>
      </c>
      <c r="DQ229">
        <v>1761411381.84615</v>
      </c>
      <c r="DR229">
        <v>151.169615384615</v>
      </c>
      <c r="DS229">
        <v>133.208923076923</v>
      </c>
      <c r="DT229">
        <v>33.4421</v>
      </c>
      <c r="DU229">
        <v>24.9114461538462</v>
      </c>
      <c r="DV229">
        <v>150.072</v>
      </c>
      <c r="DW229">
        <v>33.1269</v>
      </c>
      <c r="DX229">
        <v>499.983923076923</v>
      </c>
      <c r="DY229">
        <v>90.3116</v>
      </c>
      <c r="DZ229">
        <v>0.0378718923076923</v>
      </c>
      <c r="EA229">
        <v>36.8339</v>
      </c>
      <c r="EB229">
        <v>35.9801923076923</v>
      </c>
      <c r="EC229">
        <v>999.9</v>
      </c>
      <c r="ED229">
        <v>0</v>
      </c>
      <c r="EE229">
        <v>0</v>
      </c>
      <c r="EF229">
        <v>9982.60461538461</v>
      </c>
      <c r="EG229">
        <v>0</v>
      </c>
      <c r="EH229">
        <v>1237.40076923077</v>
      </c>
      <c r="EI229">
        <v>17.9606692307692</v>
      </c>
      <c r="EJ229">
        <v>156.399461538462</v>
      </c>
      <c r="EK229">
        <v>136.612</v>
      </c>
      <c r="EL229">
        <v>8.53065384615385</v>
      </c>
      <c r="EM229">
        <v>133.208923076923</v>
      </c>
      <c r="EN229">
        <v>24.9114461538462</v>
      </c>
      <c r="EO229">
        <v>3.02021</v>
      </c>
      <c r="EP229">
        <v>2.24979384615385</v>
      </c>
      <c r="EQ229">
        <v>24.1397538461538</v>
      </c>
      <c r="ER229">
        <v>19.3213384615385</v>
      </c>
      <c r="ES229">
        <v>1199.99076923077</v>
      </c>
      <c r="ET229">
        <v>0.966998153846154</v>
      </c>
      <c r="EU229">
        <v>0.0330016769230769</v>
      </c>
      <c r="EV229">
        <v>0</v>
      </c>
      <c r="EW229">
        <v>1339.94076923077</v>
      </c>
      <c r="EX229">
        <v>5.00059</v>
      </c>
      <c r="EY229">
        <v>16552.5307692308</v>
      </c>
      <c r="EZ229">
        <v>10358.6307692308</v>
      </c>
      <c r="FA229">
        <v>51.817</v>
      </c>
      <c r="FB229">
        <v>53.5</v>
      </c>
      <c r="FC229">
        <v>52.0668461538462</v>
      </c>
      <c r="FD229">
        <v>53.1201538461538</v>
      </c>
      <c r="FE229">
        <v>52.937</v>
      </c>
      <c r="FF229">
        <v>1155.55076923077</v>
      </c>
      <c r="FG229">
        <v>39.44</v>
      </c>
      <c r="FH229">
        <v>0</v>
      </c>
      <c r="FI229">
        <v>1761411349.9</v>
      </c>
      <c r="FJ229">
        <v>0</v>
      </c>
      <c r="FK229">
        <v>1340.1532</v>
      </c>
      <c r="FL229">
        <v>20.0561538146237</v>
      </c>
      <c r="FM229">
        <v>228.769230404378</v>
      </c>
      <c r="FN229">
        <v>16555.968</v>
      </c>
      <c r="FO229">
        <v>15</v>
      </c>
      <c r="FP229">
        <v>0</v>
      </c>
      <c r="FQ229" t="s">
        <v>439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17.52013</v>
      </c>
      <c r="GD229">
        <v>12.1561082706767</v>
      </c>
      <c r="GE229">
        <v>1.25744595195977</v>
      </c>
      <c r="GF229">
        <v>0</v>
      </c>
      <c r="GG229">
        <v>1338.95323529412</v>
      </c>
      <c r="GH229">
        <v>21.7425515716106</v>
      </c>
      <c r="GI229">
        <v>2.1508257245946</v>
      </c>
      <c r="GJ229">
        <v>-1</v>
      </c>
      <c r="GK229">
        <v>8.518038</v>
      </c>
      <c r="GL229">
        <v>0.339752481203003</v>
      </c>
      <c r="GM229">
        <v>0.0328244351969688</v>
      </c>
      <c r="GN229">
        <v>0</v>
      </c>
      <c r="GO229">
        <v>0</v>
      </c>
      <c r="GP229">
        <v>2</v>
      </c>
      <c r="GQ229" t="s">
        <v>473</v>
      </c>
      <c r="GR229">
        <v>3.12952</v>
      </c>
      <c r="GS229">
        <v>2.71632</v>
      </c>
      <c r="GT229">
        <v>0.0301185</v>
      </c>
      <c r="GU229">
        <v>0.0258111</v>
      </c>
      <c r="GV229">
        <v>0.126585</v>
      </c>
      <c r="GW229">
        <v>0.102876</v>
      </c>
      <c r="GX229">
        <v>35589.2</v>
      </c>
      <c r="GY229">
        <v>37986.8</v>
      </c>
      <c r="GZ229">
        <v>33277.8</v>
      </c>
      <c r="HA229">
        <v>35385</v>
      </c>
      <c r="HB229">
        <v>41304.3</v>
      </c>
      <c r="HC229">
        <v>45673.8</v>
      </c>
      <c r="HD229">
        <v>52124.5</v>
      </c>
      <c r="HE229">
        <v>56654.2</v>
      </c>
      <c r="HF229">
        <v>1.78765</v>
      </c>
      <c r="HG229">
        <v>1.64662</v>
      </c>
      <c r="HH229">
        <v>-0.0377744</v>
      </c>
      <c r="HI229">
        <v>0</v>
      </c>
      <c r="HJ229">
        <v>36.5757</v>
      </c>
      <c r="HK229">
        <v>999.9</v>
      </c>
      <c r="HL229">
        <v>57.569</v>
      </c>
      <c r="HM229">
        <v>29.165</v>
      </c>
      <c r="HN229">
        <v>25.8826</v>
      </c>
      <c r="HO229">
        <v>55.4392</v>
      </c>
      <c r="HP229">
        <v>43.101</v>
      </c>
      <c r="HQ229">
        <v>1</v>
      </c>
      <c r="HR229">
        <v>1.30758</v>
      </c>
      <c r="HS229">
        <v>4.10618</v>
      </c>
      <c r="HT229">
        <v>20.0869</v>
      </c>
      <c r="HU229">
        <v>5.19078</v>
      </c>
      <c r="HV229">
        <v>12.0099</v>
      </c>
      <c r="HW229">
        <v>4.9726</v>
      </c>
      <c r="HX229">
        <v>3.2949</v>
      </c>
      <c r="HY229">
        <v>9999</v>
      </c>
      <c r="HZ229">
        <v>9999</v>
      </c>
      <c r="IA229">
        <v>999.9</v>
      </c>
      <c r="IB229">
        <v>9999</v>
      </c>
      <c r="IC229">
        <v>1.86324</v>
      </c>
      <c r="ID229">
        <v>1.86812</v>
      </c>
      <c r="IE229">
        <v>1.86783</v>
      </c>
      <c r="IF229">
        <v>1.86905</v>
      </c>
      <c r="IG229">
        <v>1.86982</v>
      </c>
      <c r="IH229">
        <v>1.8659</v>
      </c>
      <c r="II229">
        <v>1.86699</v>
      </c>
      <c r="IJ229">
        <v>1.86844</v>
      </c>
      <c r="IK229">
        <v>5</v>
      </c>
      <c r="IL229">
        <v>0</v>
      </c>
      <c r="IM229">
        <v>0</v>
      </c>
      <c r="IN229">
        <v>0</v>
      </c>
      <c r="IO229" t="s">
        <v>441</v>
      </c>
      <c r="IP229" t="s">
        <v>442</v>
      </c>
      <c r="IQ229" t="s">
        <v>443</v>
      </c>
      <c r="IR229" t="s">
        <v>443</v>
      </c>
      <c r="IS229" t="s">
        <v>443</v>
      </c>
      <c r="IT229" t="s">
        <v>443</v>
      </c>
      <c r="IU229">
        <v>0</v>
      </c>
      <c r="IV229">
        <v>100</v>
      </c>
      <c r="IW229">
        <v>100</v>
      </c>
      <c r="IX229">
        <v>1.097</v>
      </c>
      <c r="IY229">
        <v>0.3152</v>
      </c>
      <c r="IZ229">
        <v>1.09748391826392</v>
      </c>
      <c r="JA229">
        <v>0</v>
      </c>
      <c r="JB229">
        <v>0</v>
      </c>
      <c r="JC229">
        <v>0</v>
      </c>
      <c r="JD229">
        <v>0.315191680746845</v>
      </c>
      <c r="JE229">
        <v>0</v>
      </c>
      <c r="JF229">
        <v>0</v>
      </c>
      <c r="JG229">
        <v>0</v>
      </c>
      <c r="JH229">
        <v>5</v>
      </c>
      <c r="JI229">
        <v>2273</v>
      </c>
      <c r="JJ229">
        <v>0</v>
      </c>
      <c r="JK229">
        <v>25</v>
      </c>
      <c r="JL229">
        <v>29356856.5</v>
      </c>
      <c r="JM229">
        <v>29356856.5</v>
      </c>
      <c r="JN229">
        <v>0.339355</v>
      </c>
      <c r="JO229">
        <v>2.65869</v>
      </c>
      <c r="JP229">
        <v>1.54785</v>
      </c>
      <c r="JQ229">
        <v>2.32056</v>
      </c>
      <c r="JR229">
        <v>1.64673</v>
      </c>
      <c r="JS229">
        <v>2.35596</v>
      </c>
      <c r="JT229">
        <v>33.2216</v>
      </c>
      <c r="JU229">
        <v>24.1838</v>
      </c>
      <c r="JV229">
        <v>18</v>
      </c>
      <c r="JW229">
        <v>501.246</v>
      </c>
      <c r="JX229">
        <v>402.291</v>
      </c>
      <c r="JY229">
        <v>31.1813</v>
      </c>
      <c r="JZ229">
        <v>42.7384</v>
      </c>
      <c r="KA229">
        <v>30.0001</v>
      </c>
      <c r="KB229">
        <v>42.4047</v>
      </c>
      <c r="KC229">
        <v>42.2894</v>
      </c>
      <c r="KD229">
        <v>6.78012</v>
      </c>
      <c r="KE229">
        <v>0</v>
      </c>
      <c r="KF229">
        <v>100</v>
      </c>
      <c r="KG229">
        <v>31.2026</v>
      </c>
      <c r="KH229">
        <v>83.0189</v>
      </c>
      <c r="KI229">
        <v>34.6858</v>
      </c>
      <c r="KJ229">
        <v>94.6014</v>
      </c>
      <c r="KK229">
        <v>91.7292</v>
      </c>
    </row>
    <row r="230" spans="1:297">
      <c r="A230">
        <v>214</v>
      </c>
      <c r="B230">
        <v>1761411395</v>
      </c>
      <c r="C230">
        <v>3214</v>
      </c>
      <c r="D230" t="s">
        <v>872</v>
      </c>
      <c r="E230" t="s">
        <v>873</v>
      </c>
      <c r="F230">
        <v>5</v>
      </c>
      <c r="G230" t="s">
        <v>831</v>
      </c>
      <c r="H230" t="s">
        <v>436</v>
      </c>
      <c r="I230">
        <v>1761411386.84615</v>
      </c>
      <c r="J230">
        <f>(K230)/1000</f>
        <v>0</v>
      </c>
      <c r="K230">
        <f>IF(DP230, AN230, AH230)</f>
        <v>0</v>
      </c>
      <c r="L230">
        <f>IF(DP230, AI230, AG230)</f>
        <v>0</v>
      </c>
      <c r="M230">
        <f>DR230 - IF(AU230&gt;1, L230*DL230*100.0/(AW230), 0)</f>
        <v>0</v>
      </c>
      <c r="N230">
        <f>((T230-J230/2)*M230-L230)/(T230+J230/2)</f>
        <v>0</v>
      </c>
      <c r="O230">
        <f>N230*(DY230+DZ230)/1000.0</f>
        <v>0</v>
      </c>
      <c r="P230">
        <f>(DR230 - IF(AU230&gt;1, L230*DL230*100.0/(AW230), 0))*(DY230+DZ230)/1000.0</f>
        <v>0</v>
      </c>
      <c r="Q230">
        <f>2.0/((1/S230-1/R230)+SIGN(S230)*SQRT((1/S230-1/R230)*(1/S230-1/R230) + 4*DM230/((DM230+1)*(DM230+1))*(2*1/S230*1/R230-1/R230*1/R230)))</f>
        <v>0</v>
      </c>
      <c r="R230">
        <f>IF(LEFT(DN230,1)&lt;&gt;"0",IF(LEFT(DN230,1)="1",3.0,DO230),$D$5+$E$5*(EF230*DY230/($K$5*1000))+$F$5*(EF230*DY230/($K$5*1000))*MAX(MIN(DL230,$J$5),$I$5)*MAX(MIN(DL230,$J$5),$I$5)+$G$5*MAX(MIN(DL230,$J$5),$I$5)*(EF230*DY230/($K$5*1000))+$H$5*(EF230*DY230/($K$5*1000))*(EF230*DY230/($K$5*1000)))</f>
        <v>0</v>
      </c>
      <c r="S230">
        <f>J230*(1000-(1000*0.61365*exp(17.502*W230/(240.97+W230))/(DY230+DZ230)+DT230)/2)/(1000*0.61365*exp(17.502*W230/(240.97+W230))/(DY230+DZ230)-DT230)</f>
        <v>0</v>
      </c>
      <c r="T230">
        <f>1/((DM230+1)/(Q230/1.6)+1/(R230/1.37)) + DM230/((DM230+1)/(Q230/1.6) + DM230/(R230/1.37))</f>
        <v>0</v>
      </c>
      <c r="U230">
        <f>(DH230*DK230)</f>
        <v>0</v>
      </c>
      <c r="V230">
        <f>(EA230+(U230+2*0.95*5.67E-8*(((EA230+$B$7)+273)^4-(EA230+273)^4)-44100*J230)/(1.84*29.3*R230+8*0.95*5.67E-8*(EA230+273)^3))</f>
        <v>0</v>
      </c>
      <c r="W230">
        <f>($C$7*EB230+$D$7*EC230+$E$7*V230)</f>
        <v>0</v>
      </c>
      <c r="X230">
        <f>0.61365*exp(17.502*W230/(240.97+W230))</f>
        <v>0</v>
      </c>
      <c r="Y230">
        <f>(Z230/AA230*100)</f>
        <v>0</v>
      </c>
      <c r="Z230">
        <f>DT230*(DY230+DZ230)/1000</f>
        <v>0</v>
      </c>
      <c r="AA230">
        <f>0.61365*exp(17.502*EA230/(240.97+EA230))</f>
        <v>0</v>
      </c>
      <c r="AB230">
        <f>(X230-DT230*(DY230+DZ230)/1000)</f>
        <v>0</v>
      </c>
      <c r="AC230">
        <f>(-J230*44100)</f>
        <v>0</v>
      </c>
      <c r="AD230">
        <f>2*29.3*R230*0.92*(EA230-W230)</f>
        <v>0</v>
      </c>
      <c r="AE230">
        <f>2*0.95*5.67E-8*(((EA230+$B$7)+273)^4-(W230+273)^4)</f>
        <v>0</v>
      </c>
      <c r="AF230">
        <f>U230+AE230+AC230+AD230</f>
        <v>0</v>
      </c>
      <c r="AG230">
        <f>DX230*AU230*(DS230-DR230*(1000-AU230*DU230)/(1000-AU230*DT230))/(100*DL230)</f>
        <v>0</v>
      </c>
      <c r="AH230">
        <f>1000*DX230*AU230*(DT230-DU230)/(100*DL230*(1000-AU230*DT230))</f>
        <v>0</v>
      </c>
      <c r="AI230">
        <f>(AJ230 - AK230 - DY230*1E3/(8.314*(EA230+273.15)) * AM230/DX230 * AL230) * DX230/(100*DL230) * (1000 - DU230)/1000</f>
        <v>0</v>
      </c>
      <c r="AJ230">
        <v>102.478238957527</v>
      </c>
      <c r="AK230">
        <v>116.439812121212</v>
      </c>
      <c r="AL230">
        <v>-3.3810964221102</v>
      </c>
      <c r="AM230">
        <v>65.0541557379444</v>
      </c>
      <c r="AN230">
        <f>(AP230 - AO230 + DY230*1E3/(8.314*(EA230+273.15)) * AR230/DX230 * AQ230) * DX230/(100*DL230) * 1000/(1000 - AP230)</f>
        <v>0</v>
      </c>
      <c r="AO230">
        <v>24.8974035194889</v>
      </c>
      <c r="AP230">
        <v>33.5070636363637</v>
      </c>
      <c r="AQ230">
        <v>0.00643781547925305</v>
      </c>
      <c r="AR230">
        <v>110.692381959749</v>
      </c>
      <c r="AS230">
        <v>0</v>
      </c>
      <c r="AT230">
        <v>0</v>
      </c>
      <c r="AU230">
        <f>IF(AS230*$H$13&gt;=AW230,1.0,(AW230/(AW230-AS230*$H$13)))</f>
        <v>0</v>
      </c>
      <c r="AV230">
        <f>(AU230-1)*100</f>
        <v>0</v>
      </c>
      <c r="AW230">
        <f>MAX(0,($B$13+$C$13*EF230)/(1+$D$13*EF230)*DY230/(EA230+273)*$E$13)</f>
        <v>0</v>
      </c>
      <c r="AX230" t="s">
        <v>437</v>
      </c>
      <c r="AY230" t="s">
        <v>437</v>
      </c>
      <c r="AZ230">
        <v>0</v>
      </c>
      <c r="BA230">
        <v>0</v>
      </c>
      <c r="BB230">
        <f>1-AZ230/BA230</f>
        <v>0</v>
      </c>
      <c r="BC230">
        <v>0</v>
      </c>
      <c r="BD230" t="s">
        <v>437</v>
      </c>
      <c r="BE230" t="s">
        <v>437</v>
      </c>
      <c r="BF230">
        <v>0</v>
      </c>
      <c r="BG230">
        <v>0</v>
      </c>
      <c r="BH230">
        <f>1-BF230/BG230</f>
        <v>0</v>
      </c>
      <c r="BI230">
        <v>0.5</v>
      </c>
      <c r="BJ230">
        <f>DI230</f>
        <v>0</v>
      </c>
      <c r="BK230">
        <f>L230</f>
        <v>0</v>
      </c>
      <c r="BL230">
        <f>BH230*BI230*BJ230</f>
        <v>0</v>
      </c>
      <c r="BM230">
        <f>(BK230-BC230)/BJ230</f>
        <v>0</v>
      </c>
      <c r="BN230">
        <f>(BA230-BG230)/BG230</f>
        <v>0</v>
      </c>
      <c r="BO230">
        <f>AZ230/(BB230+AZ230/BG230)</f>
        <v>0</v>
      </c>
      <c r="BP230" t="s">
        <v>437</v>
      </c>
      <c r="BQ230">
        <v>0</v>
      </c>
      <c r="BR230">
        <f>IF(BQ230&lt;&gt;0, BQ230, BO230)</f>
        <v>0</v>
      </c>
      <c r="BS230">
        <f>1-BR230/BG230</f>
        <v>0</v>
      </c>
      <c r="BT230">
        <f>(BG230-BF230)/(BG230-BR230)</f>
        <v>0</v>
      </c>
      <c r="BU230">
        <f>(BA230-BG230)/(BA230-BR230)</f>
        <v>0</v>
      </c>
      <c r="BV230">
        <f>(BG230-BF230)/(BG230-AZ230)</f>
        <v>0</v>
      </c>
      <c r="BW230">
        <f>(BA230-BG230)/(BA230-AZ230)</f>
        <v>0</v>
      </c>
      <c r="BX230">
        <f>(BT230*BR230/BF230)</f>
        <v>0</v>
      </c>
      <c r="BY230">
        <f>(1-BX230)</f>
        <v>0</v>
      </c>
      <c r="DH230">
        <f>$B$11*EG230+$C$11*EH230+$F$11*ES230*(1-EV230)</f>
        <v>0</v>
      </c>
      <c r="DI230">
        <f>DH230*DJ230</f>
        <v>0</v>
      </c>
      <c r="DJ230">
        <f>($B$11*$D$9+$C$11*$D$9+$F$11*((FF230+EX230)/MAX(FF230+EX230+FG230, 0.1)*$I$9+FG230/MAX(FF230+EX230+FG230, 0.1)*$J$9))/($B$11+$C$11+$F$11)</f>
        <v>0</v>
      </c>
      <c r="DK230">
        <f>($B$11*$K$9+$C$11*$K$9+$F$11*((FF230+EX230)/MAX(FF230+EX230+FG230, 0.1)*$P$9+FG230/MAX(FF230+EX230+FG230, 0.1)*$Q$9))/($B$11+$C$11+$F$11)</f>
        <v>0</v>
      </c>
      <c r="DL230">
        <v>6</v>
      </c>
      <c r="DM230">
        <v>0.5</v>
      </c>
      <c r="DN230" t="s">
        <v>438</v>
      </c>
      <c r="DO230">
        <v>2</v>
      </c>
      <c r="DP230" t="b">
        <v>1</v>
      </c>
      <c r="DQ230">
        <v>1761411386.84615</v>
      </c>
      <c r="DR230">
        <v>135.427230769231</v>
      </c>
      <c r="DS230">
        <v>116.198707692308</v>
      </c>
      <c r="DT230">
        <v>33.4673923076923</v>
      </c>
      <c r="DU230">
        <v>24.9057076923077</v>
      </c>
      <c r="DV230">
        <v>134.329692307692</v>
      </c>
      <c r="DW230">
        <v>33.1521923076923</v>
      </c>
      <c r="DX230">
        <v>500.005615384615</v>
      </c>
      <c r="DY230">
        <v>90.3118384615385</v>
      </c>
      <c r="DZ230">
        <v>0.0378136538461538</v>
      </c>
      <c r="EA230">
        <v>36.8362307692308</v>
      </c>
      <c r="EB230">
        <v>35.9729307692308</v>
      </c>
      <c r="EC230">
        <v>999.9</v>
      </c>
      <c r="ED230">
        <v>0</v>
      </c>
      <c r="EE230">
        <v>0</v>
      </c>
      <c r="EF230">
        <v>9994.33692307692</v>
      </c>
      <c r="EG230">
        <v>0</v>
      </c>
      <c r="EH230">
        <v>1237.39846153846</v>
      </c>
      <c r="EI230">
        <v>19.2285230769231</v>
      </c>
      <c r="EJ230">
        <v>140.116076923077</v>
      </c>
      <c r="EK230">
        <v>119.166692307692</v>
      </c>
      <c r="EL230">
        <v>8.56169615384615</v>
      </c>
      <c r="EM230">
        <v>116.198707692308</v>
      </c>
      <c r="EN230">
        <v>24.9057076923077</v>
      </c>
      <c r="EO230">
        <v>3.02250153846154</v>
      </c>
      <c r="EP230">
        <v>2.24928</v>
      </c>
      <c r="EQ230">
        <v>24.1524</v>
      </c>
      <c r="ER230">
        <v>19.3176923076923</v>
      </c>
      <c r="ES230">
        <v>1199.99153846154</v>
      </c>
      <c r="ET230">
        <v>0.966998153846154</v>
      </c>
      <c r="EU230">
        <v>0.0330016769230769</v>
      </c>
      <c r="EV230">
        <v>0</v>
      </c>
      <c r="EW230">
        <v>1341.29461538462</v>
      </c>
      <c r="EX230">
        <v>5.00059</v>
      </c>
      <c r="EY230">
        <v>16568.8692307692</v>
      </c>
      <c r="EZ230">
        <v>10358.6307692308</v>
      </c>
      <c r="FA230">
        <v>51.8217692307692</v>
      </c>
      <c r="FB230">
        <v>53.5047692307692</v>
      </c>
      <c r="FC230">
        <v>52.0668461538462</v>
      </c>
      <c r="FD230">
        <v>53.1201538461538</v>
      </c>
      <c r="FE230">
        <v>52.937</v>
      </c>
      <c r="FF230">
        <v>1155.55153846154</v>
      </c>
      <c r="FG230">
        <v>39.44</v>
      </c>
      <c r="FH230">
        <v>0</v>
      </c>
      <c r="FI230">
        <v>1761411355.3</v>
      </c>
      <c r="FJ230">
        <v>0</v>
      </c>
      <c r="FK230">
        <v>1341.48923076923</v>
      </c>
      <c r="FL230">
        <v>12.2741880421588</v>
      </c>
      <c r="FM230">
        <v>145.299145395376</v>
      </c>
      <c r="FN230">
        <v>16571.4846153846</v>
      </c>
      <c r="FO230">
        <v>15</v>
      </c>
      <c r="FP230">
        <v>0</v>
      </c>
      <c r="FQ230" t="s">
        <v>439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18.4884666666667</v>
      </c>
      <c r="GD230">
        <v>14.1026415584416</v>
      </c>
      <c r="GE230">
        <v>1.49272993453616</v>
      </c>
      <c r="GF230">
        <v>0</v>
      </c>
      <c r="GG230">
        <v>1340.46882352941</v>
      </c>
      <c r="GH230">
        <v>17.2406417209227</v>
      </c>
      <c r="GI230">
        <v>1.73170735998402</v>
      </c>
      <c r="GJ230">
        <v>-1</v>
      </c>
      <c r="GK230">
        <v>8.54464619047619</v>
      </c>
      <c r="GL230">
        <v>0.373731428571423</v>
      </c>
      <c r="GM230">
        <v>0.0378278163558172</v>
      </c>
      <c r="GN230">
        <v>0</v>
      </c>
      <c r="GO230">
        <v>0</v>
      </c>
      <c r="GP230">
        <v>2</v>
      </c>
      <c r="GQ230" t="s">
        <v>473</v>
      </c>
      <c r="GR230">
        <v>3.12955</v>
      </c>
      <c r="GS230">
        <v>2.71582</v>
      </c>
      <c r="GT230">
        <v>0.0263747</v>
      </c>
      <c r="GU230">
        <v>0.0219844</v>
      </c>
      <c r="GV230">
        <v>0.126667</v>
      </c>
      <c r="GW230">
        <v>0.102863</v>
      </c>
      <c r="GX230">
        <v>35725.8</v>
      </c>
      <c r="GY230">
        <v>38135.4</v>
      </c>
      <c r="GZ230">
        <v>33277.5</v>
      </c>
      <c r="HA230">
        <v>35384.9</v>
      </c>
      <c r="HB230">
        <v>41299.8</v>
      </c>
      <c r="HC230">
        <v>45673.7</v>
      </c>
      <c r="HD230">
        <v>52124.1</v>
      </c>
      <c r="HE230">
        <v>56653.7</v>
      </c>
      <c r="HF230">
        <v>1.7879</v>
      </c>
      <c r="HG230">
        <v>1.64643</v>
      </c>
      <c r="HH230">
        <v>-0.0377372</v>
      </c>
      <c r="HI230">
        <v>0</v>
      </c>
      <c r="HJ230">
        <v>36.5728</v>
      </c>
      <c r="HK230">
        <v>999.9</v>
      </c>
      <c r="HL230">
        <v>57.545</v>
      </c>
      <c r="HM230">
        <v>29.165</v>
      </c>
      <c r="HN230">
        <v>25.8719</v>
      </c>
      <c r="HO230">
        <v>55.4792</v>
      </c>
      <c r="HP230">
        <v>43.1931</v>
      </c>
      <c r="HQ230">
        <v>1</v>
      </c>
      <c r="HR230">
        <v>1.30761</v>
      </c>
      <c r="HS230">
        <v>4.08489</v>
      </c>
      <c r="HT230">
        <v>20.0873</v>
      </c>
      <c r="HU230">
        <v>5.19019</v>
      </c>
      <c r="HV230">
        <v>12.0099</v>
      </c>
      <c r="HW230">
        <v>4.97225</v>
      </c>
      <c r="HX230">
        <v>3.29495</v>
      </c>
      <c r="HY230">
        <v>9999</v>
      </c>
      <c r="HZ230">
        <v>9999</v>
      </c>
      <c r="IA230">
        <v>999.9</v>
      </c>
      <c r="IB230">
        <v>9999</v>
      </c>
      <c r="IC230">
        <v>1.86325</v>
      </c>
      <c r="ID230">
        <v>1.86813</v>
      </c>
      <c r="IE230">
        <v>1.86783</v>
      </c>
      <c r="IF230">
        <v>1.86905</v>
      </c>
      <c r="IG230">
        <v>1.86981</v>
      </c>
      <c r="IH230">
        <v>1.8659</v>
      </c>
      <c r="II230">
        <v>1.86701</v>
      </c>
      <c r="IJ230">
        <v>1.86844</v>
      </c>
      <c r="IK230">
        <v>5</v>
      </c>
      <c r="IL230">
        <v>0</v>
      </c>
      <c r="IM230">
        <v>0</v>
      </c>
      <c r="IN230">
        <v>0</v>
      </c>
      <c r="IO230" t="s">
        <v>441</v>
      </c>
      <c r="IP230" t="s">
        <v>442</v>
      </c>
      <c r="IQ230" t="s">
        <v>443</v>
      </c>
      <c r="IR230" t="s">
        <v>443</v>
      </c>
      <c r="IS230" t="s">
        <v>443</v>
      </c>
      <c r="IT230" t="s">
        <v>443</v>
      </c>
      <c r="IU230">
        <v>0</v>
      </c>
      <c r="IV230">
        <v>100</v>
      </c>
      <c r="IW230">
        <v>100</v>
      </c>
      <c r="IX230">
        <v>1.097</v>
      </c>
      <c r="IY230">
        <v>0.3152</v>
      </c>
      <c r="IZ230">
        <v>1.09748391826392</v>
      </c>
      <c r="JA230">
        <v>0</v>
      </c>
      <c r="JB230">
        <v>0</v>
      </c>
      <c r="JC230">
        <v>0</v>
      </c>
      <c r="JD230">
        <v>0.315191680746845</v>
      </c>
      <c r="JE230">
        <v>0</v>
      </c>
      <c r="JF230">
        <v>0</v>
      </c>
      <c r="JG230">
        <v>0</v>
      </c>
      <c r="JH230">
        <v>5</v>
      </c>
      <c r="JI230">
        <v>2273</v>
      </c>
      <c r="JJ230">
        <v>0</v>
      </c>
      <c r="JK230">
        <v>25</v>
      </c>
      <c r="JL230">
        <v>29356856.6</v>
      </c>
      <c r="JM230">
        <v>29356856.6</v>
      </c>
      <c r="JN230">
        <v>0.303955</v>
      </c>
      <c r="JO230">
        <v>2.65747</v>
      </c>
      <c r="JP230">
        <v>1.54785</v>
      </c>
      <c r="JQ230">
        <v>2.32056</v>
      </c>
      <c r="JR230">
        <v>1.64673</v>
      </c>
      <c r="JS230">
        <v>2.36328</v>
      </c>
      <c r="JT230">
        <v>33.2216</v>
      </c>
      <c r="JU230">
        <v>24.1838</v>
      </c>
      <c r="JV230">
        <v>18</v>
      </c>
      <c r="JW230">
        <v>501.453</v>
      </c>
      <c r="JX230">
        <v>402.189</v>
      </c>
      <c r="JY230">
        <v>31.1994</v>
      </c>
      <c r="JZ230">
        <v>42.7422</v>
      </c>
      <c r="KA230">
        <v>30.0001</v>
      </c>
      <c r="KB230">
        <v>42.409</v>
      </c>
      <c r="KC230">
        <v>42.2927</v>
      </c>
      <c r="KD230">
        <v>6.05183</v>
      </c>
      <c r="KE230">
        <v>0</v>
      </c>
      <c r="KF230">
        <v>100</v>
      </c>
      <c r="KG230">
        <v>31.2273</v>
      </c>
      <c r="KH230">
        <v>62.8195</v>
      </c>
      <c r="KI230">
        <v>34.6858</v>
      </c>
      <c r="KJ230">
        <v>94.6005</v>
      </c>
      <c r="KK230">
        <v>91.7285</v>
      </c>
    </row>
    <row r="231" spans="1:297">
      <c r="A231">
        <v>215</v>
      </c>
      <c r="B231">
        <v>1761411400</v>
      </c>
      <c r="C231">
        <v>3219</v>
      </c>
      <c r="D231" t="s">
        <v>874</v>
      </c>
      <c r="E231" t="s">
        <v>875</v>
      </c>
      <c r="F231">
        <v>5</v>
      </c>
      <c r="G231" t="s">
        <v>831</v>
      </c>
      <c r="H231" t="s">
        <v>436</v>
      </c>
      <c r="I231">
        <v>1761411391.84615</v>
      </c>
      <c r="J231">
        <f>(K231)/1000</f>
        <v>0</v>
      </c>
      <c r="K231">
        <f>IF(DP231, AN231, AH231)</f>
        <v>0</v>
      </c>
      <c r="L231">
        <f>IF(DP231, AI231, AG231)</f>
        <v>0</v>
      </c>
      <c r="M231">
        <f>DR231 - IF(AU231&gt;1, L231*DL231*100.0/(AW231), 0)</f>
        <v>0</v>
      </c>
      <c r="N231">
        <f>((T231-J231/2)*M231-L231)/(T231+J231/2)</f>
        <v>0</v>
      </c>
      <c r="O231">
        <f>N231*(DY231+DZ231)/1000.0</f>
        <v>0</v>
      </c>
      <c r="P231">
        <f>(DR231 - IF(AU231&gt;1, L231*DL231*100.0/(AW231), 0))*(DY231+DZ231)/1000.0</f>
        <v>0</v>
      </c>
      <c r="Q231">
        <f>2.0/((1/S231-1/R231)+SIGN(S231)*SQRT((1/S231-1/R231)*(1/S231-1/R231) + 4*DM231/((DM231+1)*(DM231+1))*(2*1/S231*1/R231-1/R231*1/R231)))</f>
        <v>0</v>
      </c>
      <c r="R231">
        <f>IF(LEFT(DN231,1)&lt;&gt;"0",IF(LEFT(DN231,1)="1",3.0,DO231),$D$5+$E$5*(EF231*DY231/($K$5*1000))+$F$5*(EF231*DY231/($K$5*1000))*MAX(MIN(DL231,$J$5),$I$5)*MAX(MIN(DL231,$J$5),$I$5)+$G$5*MAX(MIN(DL231,$J$5),$I$5)*(EF231*DY231/($K$5*1000))+$H$5*(EF231*DY231/($K$5*1000))*(EF231*DY231/($K$5*1000)))</f>
        <v>0</v>
      </c>
      <c r="S231">
        <f>J231*(1000-(1000*0.61365*exp(17.502*W231/(240.97+W231))/(DY231+DZ231)+DT231)/2)/(1000*0.61365*exp(17.502*W231/(240.97+W231))/(DY231+DZ231)-DT231)</f>
        <v>0</v>
      </c>
      <c r="T231">
        <f>1/((DM231+1)/(Q231/1.6)+1/(R231/1.37)) + DM231/((DM231+1)/(Q231/1.6) + DM231/(R231/1.37))</f>
        <v>0</v>
      </c>
      <c r="U231">
        <f>(DH231*DK231)</f>
        <v>0</v>
      </c>
      <c r="V231">
        <f>(EA231+(U231+2*0.95*5.67E-8*(((EA231+$B$7)+273)^4-(EA231+273)^4)-44100*J231)/(1.84*29.3*R231+8*0.95*5.67E-8*(EA231+273)^3))</f>
        <v>0</v>
      </c>
      <c r="W231">
        <f>($C$7*EB231+$D$7*EC231+$E$7*V231)</f>
        <v>0</v>
      </c>
      <c r="X231">
        <f>0.61365*exp(17.502*W231/(240.97+W231))</f>
        <v>0</v>
      </c>
      <c r="Y231">
        <f>(Z231/AA231*100)</f>
        <v>0</v>
      </c>
      <c r="Z231">
        <f>DT231*(DY231+DZ231)/1000</f>
        <v>0</v>
      </c>
      <c r="AA231">
        <f>0.61365*exp(17.502*EA231/(240.97+EA231))</f>
        <v>0</v>
      </c>
      <c r="AB231">
        <f>(X231-DT231*(DY231+DZ231)/1000)</f>
        <v>0</v>
      </c>
      <c r="AC231">
        <f>(-J231*44100)</f>
        <v>0</v>
      </c>
      <c r="AD231">
        <f>2*29.3*R231*0.92*(EA231-W231)</f>
        <v>0</v>
      </c>
      <c r="AE231">
        <f>2*0.95*5.67E-8*(((EA231+$B$7)+273)^4-(W231+273)^4)</f>
        <v>0</v>
      </c>
      <c r="AF231">
        <f>U231+AE231+AC231+AD231</f>
        <v>0</v>
      </c>
      <c r="AG231">
        <f>DX231*AU231*(DS231-DR231*(1000-AU231*DU231)/(1000-AU231*DT231))/(100*DL231)</f>
        <v>0</v>
      </c>
      <c r="AH231">
        <f>1000*DX231*AU231*(DT231-DU231)/(100*DL231*(1000-AU231*DT231))</f>
        <v>0</v>
      </c>
      <c r="AI231">
        <f>(AJ231 - AK231 - DY231*1E3/(8.314*(EA231+273.15)) * AM231/DX231 * AL231) * DX231/(100*DL231) * (1000 - DU231)/1000</f>
        <v>0</v>
      </c>
      <c r="AJ231">
        <v>86.2294685182157</v>
      </c>
      <c r="AK231">
        <v>100.46503030303</v>
      </c>
      <c r="AL231">
        <v>-3.17920314507349</v>
      </c>
      <c r="AM231">
        <v>65.0541557379444</v>
      </c>
      <c r="AN231">
        <f>(AP231 - AO231 + DY231*1E3/(8.314*(EA231+273.15)) * AR231/DX231 * AQ231) * DX231/(100*DL231) * 1000/(1000 - AP231)</f>
        <v>0</v>
      </c>
      <c r="AO231">
        <v>24.893558938799</v>
      </c>
      <c r="AP231">
        <v>33.5412127272727</v>
      </c>
      <c r="AQ231">
        <v>0.0068516701475357</v>
      </c>
      <c r="AR231">
        <v>110.692381959749</v>
      </c>
      <c r="AS231">
        <v>0</v>
      </c>
      <c r="AT231">
        <v>0</v>
      </c>
      <c r="AU231">
        <f>IF(AS231*$H$13&gt;=AW231,1.0,(AW231/(AW231-AS231*$H$13)))</f>
        <v>0</v>
      </c>
      <c r="AV231">
        <f>(AU231-1)*100</f>
        <v>0</v>
      </c>
      <c r="AW231">
        <f>MAX(0,($B$13+$C$13*EF231)/(1+$D$13*EF231)*DY231/(EA231+273)*$E$13)</f>
        <v>0</v>
      </c>
      <c r="AX231" t="s">
        <v>437</v>
      </c>
      <c r="AY231" t="s">
        <v>437</v>
      </c>
      <c r="AZ231">
        <v>0</v>
      </c>
      <c r="BA231">
        <v>0</v>
      </c>
      <c r="BB231">
        <f>1-AZ231/BA231</f>
        <v>0</v>
      </c>
      <c r="BC231">
        <v>0</v>
      </c>
      <c r="BD231" t="s">
        <v>437</v>
      </c>
      <c r="BE231" t="s">
        <v>437</v>
      </c>
      <c r="BF231">
        <v>0</v>
      </c>
      <c r="BG231">
        <v>0</v>
      </c>
      <c r="BH231">
        <f>1-BF231/BG231</f>
        <v>0</v>
      </c>
      <c r="BI231">
        <v>0.5</v>
      </c>
      <c r="BJ231">
        <f>DI231</f>
        <v>0</v>
      </c>
      <c r="BK231">
        <f>L231</f>
        <v>0</v>
      </c>
      <c r="BL231">
        <f>BH231*BI231*BJ231</f>
        <v>0</v>
      </c>
      <c r="BM231">
        <f>(BK231-BC231)/BJ231</f>
        <v>0</v>
      </c>
      <c r="BN231">
        <f>(BA231-BG231)/BG231</f>
        <v>0</v>
      </c>
      <c r="BO231">
        <f>AZ231/(BB231+AZ231/BG231)</f>
        <v>0</v>
      </c>
      <c r="BP231" t="s">
        <v>437</v>
      </c>
      <c r="BQ231">
        <v>0</v>
      </c>
      <c r="BR231">
        <f>IF(BQ231&lt;&gt;0, BQ231, BO231)</f>
        <v>0</v>
      </c>
      <c r="BS231">
        <f>1-BR231/BG231</f>
        <v>0</v>
      </c>
      <c r="BT231">
        <f>(BG231-BF231)/(BG231-BR231)</f>
        <v>0</v>
      </c>
      <c r="BU231">
        <f>(BA231-BG231)/(BA231-BR231)</f>
        <v>0</v>
      </c>
      <c r="BV231">
        <f>(BG231-BF231)/(BG231-AZ231)</f>
        <v>0</v>
      </c>
      <c r="BW231">
        <f>(BA231-BG231)/(BA231-AZ231)</f>
        <v>0</v>
      </c>
      <c r="BX231">
        <f>(BT231*BR231/BF231)</f>
        <v>0</v>
      </c>
      <c r="BY231">
        <f>(1-BX231)</f>
        <v>0</v>
      </c>
      <c r="DH231">
        <f>$B$11*EG231+$C$11*EH231+$F$11*ES231*(1-EV231)</f>
        <v>0</v>
      </c>
      <c r="DI231">
        <f>DH231*DJ231</f>
        <v>0</v>
      </c>
      <c r="DJ231">
        <f>($B$11*$D$9+$C$11*$D$9+$F$11*((FF231+EX231)/MAX(FF231+EX231+FG231, 0.1)*$I$9+FG231/MAX(FF231+EX231+FG231, 0.1)*$J$9))/($B$11+$C$11+$F$11)</f>
        <v>0</v>
      </c>
      <c r="DK231">
        <f>($B$11*$K$9+$C$11*$K$9+$F$11*((FF231+EX231)/MAX(FF231+EX231+FG231, 0.1)*$P$9+FG231/MAX(FF231+EX231+FG231, 0.1)*$Q$9))/($B$11+$C$11+$F$11)</f>
        <v>0</v>
      </c>
      <c r="DL231">
        <v>6</v>
      </c>
      <c r="DM231">
        <v>0.5</v>
      </c>
      <c r="DN231" t="s">
        <v>438</v>
      </c>
      <c r="DO231">
        <v>2</v>
      </c>
      <c r="DP231" t="b">
        <v>1</v>
      </c>
      <c r="DQ231">
        <v>1761411391.84615</v>
      </c>
      <c r="DR231">
        <v>119.591223076923</v>
      </c>
      <c r="DS231">
        <v>99.7412</v>
      </c>
      <c r="DT231">
        <v>33.4961692307692</v>
      </c>
      <c r="DU231">
        <v>24.8998</v>
      </c>
      <c r="DV231">
        <v>118.493707692308</v>
      </c>
      <c r="DW231">
        <v>33.1809769230769</v>
      </c>
      <c r="DX231">
        <v>499.995615384615</v>
      </c>
      <c r="DY231">
        <v>90.3125692307692</v>
      </c>
      <c r="DZ231">
        <v>0.0381090076923077</v>
      </c>
      <c r="EA231">
        <v>36.8396307692308</v>
      </c>
      <c r="EB231">
        <v>35.9711538461538</v>
      </c>
      <c r="EC231">
        <v>999.9</v>
      </c>
      <c r="ED231">
        <v>0</v>
      </c>
      <c r="EE231">
        <v>0</v>
      </c>
      <c r="EF231">
        <v>9996.5</v>
      </c>
      <c r="EG231">
        <v>0</v>
      </c>
      <c r="EH231">
        <v>1237.40769230769</v>
      </c>
      <c r="EI231">
        <v>19.8500692307692</v>
      </c>
      <c r="EJ231">
        <v>123.735461538462</v>
      </c>
      <c r="EK231">
        <v>102.288153846154</v>
      </c>
      <c r="EL231">
        <v>8.59638230769231</v>
      </c>
      <c r="EM231">
        <v>99.7412</v>
      </c>
      <c r="EN231">
        <v>24.8998</v>
      </c>
      <c r="EO231">
        <v>3.02512461538462</v>
      </c>
      <c r="EP231">
        <v>2.24876384615385</v>
      </c>
      <c r="EQ231">
        <v>24.1668538461538</v>
      </c>
      <c r="ER231">
        <v>19.3140076923077</v>
      </c>
      <c r="ES231">
        <v>1199.99076923077</v>
      </c>
      <c r="ET231">
        <v>0.966998153846154</v>
      </c>
      <c r="EU231">
        <v>0.0330016615384615</v>
      </c>
      <c r="EV231">
        <v>0</v>
      </c>
      <c r="EW231">
        <v>1342.09076923077</v>
      </c>
      <c r="EX231">
        <v>5.00059</v>
      </c>
      <c r="EY231">
        <v>16577.9307692308</v>
      </c>
      <c r="EZ231">
        <v>10358.6307692308</v>
      </c>
      <c r="FA231">
        <v>51.8362307692308</v>
      </c>
      <c r="FB231">
        <v>53.5143076923077</v>
      </c>
      <c r="FC231">
        <v>52.0668461538462</v>
      </c>
      <c r="FD231">
        <v>53.1201538461538</v>
      </c>
      <c r="FE231">
        <v>52.937</v>
      </c>
      <c r="FF231">
        <v>1155.55076923077</v>
      </c>
      <c r="FG231">
        <v>39.44</v>
      </c>
      <c r="FH231">
        <v>0</v>
      </c>
      <c r="FI231">
        <v>1761411360.1</v>
      </c>
      <c r="FJ231">
        <v>0</v>
      </c>
      <c r="FK231">
        <v>1342.11692307692</v>
      </c>
      <c r="FL231">
        <v>3.61367522483324</v>
      </c>
      <c r="FM231">
        <v>45.1931624238048</v>
      </c>
      <c r="FN231">
        <v>16578.9192307692</v>
      </c>
      <c r="FO231">
        <v>15</v>
      </c>
      <c r="FP231">
        <v>0</v>
      </c>
      <c r="FQ231" t="s">
        <v>439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19.537345</v>
      </c>
      <c r="GD231">
        <v>8.9039954887218</v>
      </c>
      <c r="GE231">
        <v>0.969089376928155</v>
      </c>
      <c r="GF231">
        <v>0</v>
      </c>
      <c r="GG231">
        <v>1341.50558823529</v>
      </c>
      <c r="GH231">
        <v>10.119022146004</v>
      </c>
      <c r="GI231">
        <v>1.11369071421127</v>
      </c>
      <c r="GJ231">
        <v>-1</v>
      </c>
      <c r="GK231">
        <v>8.580215</v>
      </c>
      <c r="GL231">
        <v>0.412833383458641</v>
      </c>
      <c r="GM231">
        <v>0.0397055923643003</v>
      </c>
      <c r="GN231">
        <v>0</v>
      </c>
      <c r="GO231">
        <v>0</v>
      </c>
      <c r="GP231">
        <v>2</v>
      </c>
      <c r="GQ231" t="s">
        <v>473</v>
      </c>
      <c r="GR231">
        <v>3.12959</v>
      </c>
      <c r="GS231">
        <v>2.71632</v>
      </c>
      <c r="GT231">
        <v>0.0227393</v>
      </c>
      <c r="GU231">
        <v>0.0178889</v>
      </c>
      <c r="GV231">
        <v>0.126759</v>
      </c>
      <c r="GW231">
        <v>0.102844</v>
      </c>
      <c r="GX231">
        <v>35859.1</v>
      </c>
      <c r="GY231">
        <v>38294.6</v>
      </c>
      <c r="GZ231">
        <v>33277.8</v>
      </c>
      <c r="HA231">
        <v>35384.8</v>
      </c>
      <c r="HB231">
        <v>41295.4</v>
      </c>
      <c r="HC231">
        <v>45674.1</v>
      </c>
      <c r="HD231">
        <v>52124.3</v>
      </c>
      <c r="HE231">
        <v>56653.8</v>
      </c>
      <c r="HF231">
        <v>1.7876</v>
      </c>
      <c r="HG231">
        <v>1.64648</v>
      </c>
      <c r="HH231">
        <v>-0.0374205</v>
      </c>
      <c r="HI231">
        <v>0</v>
      </c>
      <c r="HJ231">
        <v>36.5722</v>
      </c>
      <c r="HK231">
        <v>999.9</v>
      </c>
      <c r="HL231">
        <v>57.545</v>
      </c>
      <c r="HM231">
        <v>29.175</v>
      </c>
      <c r="HN231">
        <v>25.8869</v>
      </c>
      <c r="HO231">
        <v>55.4592</v>
      </c>
      <c r="HP231">
        <v>42.9607</v>
      </c>
      <c r="HQ231">
        <v>1</v>
      </c>
      <c r="HR231">
        <v>1.30762</v>
      </c>
      <c r="HS231">
        <v>4.03858</v>
      </c>
      <c r="HT231">
        <v>20.0881</v>
      </c>
      <c r="HU231">
        <v>5.19093</v>
      </c>
      <c r="HV231">
        <v>12.0099</v>
      </c>
      <c r="HW231">
        <v>4.97265</v>
      </c>
      <c r="HX231">
        <v>3.29495</v>
      </c>
      <c r="HY231">
        <v>9999</v>
      </c>
      <c r="HZ231">
        <v>9999</v>
      </c>
      <c r="IA231">
        <v>999.9</v>
      </c>
      <c r="IB231">
        <v>9999</v>
      </c>
      <c r="IC231">
        <v>1.86324</v>
      </c>
      <c r="ID231">
        <v>1.86813</v>
      </c>
      <c r="IE231">
        <v>1.86783</v>
      </c>
      <c r="IF231">
        <v>1.86905</v>
      </c>
      <c r="IG231">
        <v>1.86982</v>
      </c>
      <c r="IH231">
        <v>1.8659</v>
      </c>
      <c r="II231">
        <v>1.86699</v>
      </c>
      <c r="IJ231">
        <v>1.86844</v>
      </c>
      <c r="IK231">
        <v>5</v>
      </c>
      <c r="IL231">
        <v>0</v>
      </c>
      <c r="IM231">
        <v>0</v>
      </c>
      <c r="IN231">
        <v>0</v>
      </c>
      <c r="IO231" t="s">
        <v>441</v>
      </c>
      <c r="IP231" t="s">
        <v>442</v>
      </c>
      <c r="IQ231" t="s">
        <v>443</v>
      </c>
      <c r="IR231" t="s">
        <v>443</v>
      </c>
      <c r="IS231" t="s">
        <v>443</v>
      </c>
      <c r="IT231" t="s">
        <v>443</v>
      </c>
      <c r="IU231">
        <v>0</v>
      </c>
      <c r="IV231">
        <v>100</v>
      </c>
      <c r="IW231">
        <v>100</v>
      </c>
      <c r="IX231">
        <v>1.098</v>
      </c>
      <c r="IY231">
        <v>0.3152</v>
      </c>
      <c r="IZ231">
        <v>1.09748391826392</v>
      </c>
      <c r="JA231">
        <v>0</v>
      </c>
      <c r="JB231">
        <v>0</v>
      </c>
      <c r="JC231">
        <v>0</v>
      </c>
      <c r="JD231">
        <v>0.315191680746845</v>
      </c>
      <c r="JE231">
        <v>0</v>
      </c>
      <c r="JF231">
        <v>0</v>
      </c>
      <c r="JG231">
        <v>0</v>
      </c>
      <c r="JH231">
        <v>5</v>
      </c>
      <c r="JI231">
        <v>2273</v>
      </c>
      <c r="JJ231">
        <v>0</v>
      </c>
      <c r="JK231">
        <v>25</v>
      </c>
      <c r="JL231">
        <v>29356856.7</v>
      </c>
      <c r="JM231">
        <v>29356856.7</v>
      </c>
      <c r="JN231">
        <v>0.268555</v>
      </c>
      <c r="JO231">
        <v>2.67822</v>
      </c>
      <c r="JP231">
        <v>1.54785</v>
      </c>
      <c r="JQ231">
        <v>2.32056</v>
      </c>
      <c r="JR231">
        <v>1.64551</v>
      </c>
      <c r="JS231">
        <v>2.26074</v>
      </c>
      <c r="JT231">
        <v>33.2216</v>
      </c>
      <c r="JU231">
        <v>24.1751</v>
      </c>
      <c r="JV231">
        <v>18</v>
      </c>
      <c r="JW231">
        <v>501.265</v>
      </c>
      <c r="JX231">
        <v>402.236</v>
      </c>
      <c r="JY231">
        <v>31.2216</v>
      </c>
      <c r="JZ231">
        <v>42.7428</v>
      </c>
      <c r="KA231">
        <v>30</v>
      </c>
      <c r="KB231">
        <v>42.4128</v>
      </c>
      <c r="KC231">
        <v>42.2959</v>
      </c>
      <c r="KD231">
        <v>5.34774</v>
      </c>
      <c r="KE231">
        <v>0</v>
      </c>
      <c r="KF231">
        <v>100</v>
      </c>
      <c r="KG231">
        <v>31.2477</v>
      </c>
      <c r="KH231">
        <v>49.3861</v>
      </c>
      <c r="KI231">
        <v>34.6858</v>
      </c>
      <c r="KJ231">
        <v>94.601</v>
      </c>
      <c r="KK231">
        <v>91.7285</v>
      </c>
    </row>
    <row r="232" spans="1:297">
      <c r="A232">
        <v>216</v>
      </c>
      <c r="B232">
        <v>1761411405</v>
      </c>
      <c r="C232">
        <v>3224</v>
      </c>
      <c r="D232" t="s">
        <v>876</v>
      </c>
      <c r="E232" t="s">
        <v>877</v>
      </c>
      <c r="F232">
        <v>5</v>
      </c>
      <c r="G232" t="s">
        <v>831</v>
      </c>
      <c r="H232" t="s">
        <v>436</v>
      </c>
      <c r="I232">
        <v>1761411396.84615</v>
      </c>
      <c r="J232">
        <f>(K232)/1000</f>
        <v>0</v>
      </c>
      <c r="K232">
        <f>IF(DP232, AN232, AH232)</f>
        <v>0</v>
      </c>
      <c r="L232">
        <f>IF(DP232, AI232, AG232)</f>
        <v>0</v>
      </c>
      <c r="M232">
        <f>DR232 - IF(AU232&gt;1, L232*DL232*100.0/(AW232), 0)</f>
        <v>0</v>
      </c>
      <c r="N232">
        <f>((T232-J232/2)*M232-L232)/(T232+J232/2)</f>
        <v>0</v>
      </c>
      <c r="O232">
        <f>N232*(DY232+DZ232)/1000.0</f>
        <v>0</v>
      </c>
      <c r="P232">
        <f>(DR232 - IF(AU232&gt;1, L232*DL232*100.0/(AW232), 0))*(DY232+DZ232)/1000.0</f>
        <v>0</v>
      </c>
      <c r="Q232">
        <f>2.0/((1/S232-1/R232)+SIGN(S232)*SQRT((1/S232-1/R232)*(1/S232-1/R232) + 4*DM232/((DM232+1)*(DM232+1))*(2*1/S232*1/R232-1/R232*1/R232)))</f>
        <v>0</v>
      </c>
      <c r="R232">
        <f>IF(LEFT(DN232,1)&lt;&gt;"0",IF(LEFT(DN232,1)="1",3.0,DO232),$D$5+$E$5*(EF232*DY232/($K$5*1000))+$F$5*(EF232*DY232/($K$5*1000))*MAX(MIN(DL232,$J$5),$I$5)*MAX(MIN(DL232,$J$5),$I$5)+$G$5*MAX(MIN(DL232,$J$5),$I$5)*(EF232*DY232/($K$5*1000))+$H$5*(EF232*DY232/($K$5*1000))*(EF232*DY232/($K$5*1000)))</f>
        <v>0</v>
      </c>
      <c r="S232">
        <f>J232*(1000-(1000*0.61365*exp(17.502*W232/(240.97+W232))/(DY232+DZ232)+DT232)/2)/(1000*0.61365*exp(17.502*W232/(240.97+W232))/(DY232+DZ232)-DT232)</f>
        <v>0</v>
      </c>
      <c r="T232">
        <f>1/((DM232+1)/(Q232/1.6)+1/(R232/1.37)) + DM232/((DM232+1)/(Q232/1.6) + DM232/(R232/1.37))</f>
        <v>0</v>
      </c>
      <c r="U232">
        <f>(DH232*DK232)</f>
        <v>0</v>
      </c>
      <c r="V232">
        <f>(EA232+(U232+2*0.95*5.67E-8*(((EA232+$B$7)+273)^4-(EA232+273)^4)-44100*J232)/(1.84*29.3*R232+8*0.95*5.67E-8*(EA232+273)^3))</f>
        <v>0</v>
      </c>
      <c r="W232">
        <f>($C$7*EB232+$D$7*EC232+$E$7*V232)</f>
        <v>0</v>
      </c>
      <c r="X232">
        <f>0.61365*exp(17.502*W232/(240.97+W232))</f>
        <v>0</v>
      </c>
      <c r="Y232">
        <f>(Z232/AA232*100)</f>
        <v>0</v>
      </c>
      <c r="Z232">
        <f>DT232*(DY232+DZ232)/1000</f>
        <v>0</v>
      </c>
      <c r="AA232">
        <f>0.61365*exp(17.502*EA232/(240.97+EA232))</f>
        <v>0</v>
      </c>
      <c r="AB232">
        <f>(X232-DT232*(DY232+DZ232)/1000)</f>
        <v>0</v>
      </c>
      <c r="AC232">
        <f>(-J232*44100)</f>
        <v>0</v>
      </c>
      <c r="AD232">
        <f>2*29.3*R232*0.92*(EA232-W232)</f>
        <v>0</v>
      </c>
      <c r="AE232">
        <f>2*0.95*5.67E-8*(((EA232+$B$7)+273)^4-(W232+273)^4)</f>
        <v>0</v>
      </c>
      <c r="AF232">
        <f>U232+AE232+AC232+AD232</f>
        <v>0</v>
      </c>
      <c r="AG232">
        <f>DX232*AU232*(DS232-DR232*(1000-AU232*DU232)/(1000-AU232*DT232))/(100*DL232)</f>
        <v>0</v>
      </c>
      <c r="AH232">
        <f>1000*DX232*AU232*(DT232-DU232)/(100*DL232*(1000-AU232*DT232))</f>
        <v>0</v>
      </c>
      <c r="AI232">
        <f>(AJ232 - AK232 - DY232*1E3/(8.314*(EA232+273.15)) * AM232/DX232 * AL232) * DX232/(100*DL232) * (1000 - DU232)/1000</f>
        <v>0</v>
      </c>
      <c r="AJ232">
        <v>68.2653907175505</v>
      </c>
      <c r="AK232">
        <v>83.6553654545455</v>
      </c>
      <c r="AL232">
        <v>-3.37714848585427</v>
      </c>
      <c r="AM232">
        <v>65.0541557379444</v>
      </c>
      <c r="AN232">
        <f>(AP232 - AO232 + DY232*1E3/(8.314*(EA232+273.15)) * AR232/DX232 * AQ232) * DX232/(100*DL232) * 1000/(1000 - AP232)</f>
        <v>0</v>
      </c>
      <c r="AO232">
        <v>24.8846994271835</v>
      </c>
      <c r="AP232">
        <v>33.5803472727273</v>
      </c>
      <c r="AQ232">
        <v>0.00853403648396358</v>
      </c>
      <c r="AR232">
        <v>110.692381959749</v>
      </c>
      <c r="AS232">
        <v>0</v>
      </c>
      <c r="AT232">
        <v>0</v>
      </c>
      <c r="AU232">
        <f>IF(AS232*$H$13&gt;=AW232,1.0,(AW232/(AW232-AS232*$H$13)))</f>
        <v>0</v>
      </c>
      <c r="AV232">
        <f>(AU232-1)*100</f>
        <v>0</v>
      </c>
      <c r="AW232">
        <f>MAX(0,($B$13+$C$13*EF232)/(1+$D$13*EF232)*DY232/(EA232+273)*$E$13)</f>
        <v>0</v>
      </c>
      <c r="AX232" t="s">
        <v>437</v>
      </c>
      <c r="AY232" t="s">
        <v>437</v>
      </c>
      <c r="AZ232">
        <v>0</v>
      </c>
      <c r="BA232">
        <v>0</v>
      </c>
      <c r="BB232">
        <f>1-AZ232/BA232</f>
        <v>0</v>
      </c>
      <c r="BC232">
        <v>0</v>
      </c>
      <c r="BD232" t="s">
        <v>437</v>
      </c>
      <c r="BE232" t="s">
        <v>437</v>
      </c>
      <c r="BF232">
        <v>0</v>
      </c>
      <c r="BG232">
        <v>0</v>
      </c>
      <c r="BH232">
        <f>1-BF232/BG232</f>
        <v>0</v>
      </c>
      <c r="BI232">
        <v>0.5</v>
      </c>
      <c r="BJ232">
        <f>DI232</f>
        <v>0</v>
      </c>
      <c r="BK232">
        <f>L232</f>
        <v>0</v>
      </c>
      <c r="BL232">
        <f>BH232*BI232*BJ232</f>
        <v>0</v>
      </c>
      <c r="BM232">
        <f>(BK232-BC232)/BJ232</f>
        <v>0</v>
      </c>
      <c r="BN232">
        <f>(BA232-BG232)/BG232</f>
        <v>0</v>
      </c>
      <c r="BO232">
        <f>AZ232/(BB232+AZ232/BG232)</f>
        <v>0</v>
      </c>
      <c r="BP232" t="s">
        <v>437</v>
      </c>
      <c r="BQ232">
        <v>0</v>
      </c>
      <c r="BR232">
        <f>IF(BQ232&lt;&gt;0, BQ232, BO232)</f>
        <v>0</v>
      </c>
      <c r="BS232">
        <f>1-BR232/BG232</f>
        <v>0</v>
      </c>
      <c r="BT232">
        <f>(BG232-BF232)/(BG232-BR232)</f>
        <v>0</v>
      </c>
      <c r="BU232">
        <f>(BA232-BG232)/(BA232-BR232)</f>
        <v>0</v>
      </c>
      <c r="BV232">
        <f>(BG232-BF232)/(BG232-AZ232)</f>
        <v>0</v>
      </c>
      <c r="BW232">
        <f>(BA232-BG232)/(BA232-AZ232)</f>
        <v>0</v>
      </c>
      <c r="BX232">
        <f>(BT232*BR232/BF232)</f>
        <v>0</v>
      </c>
      <c r="BY232">
        <f>(1-BX232)</f>
        <v>0</v>
      </c>
      <c r="DH232">
        <f>$B$11*EG232+$C$11*EH232+$F$11*ES232*(1-EV232)</f>
        <v>0</v>
      </c>
      <c r="DI232">
        <f>DH232*DJ232</f>
        <v>0</v>
      </c>
      <c r="DJ232">
        <f>($B$11*$D$9+$C$11*$D$9+$F$11*((FF232+EX232)/MAX(FF232+EX232+FG232, 0.1)*$I$9+FG232/MAX(FF232+EX232+FG232, 0.1)*$J$9))/($B$11+$C$11+$F$11)</f>
        <v>0</v>
      </c>
      <c r="DK232">
        <f>($B$11*$K$9+$C$11*$K$9+$F$11*((FF232+EX232)/MAX(FF232+EX232+FG232, 0.1)*$P$9+FG232/MAX(FF232+EX232+FG232, 0.1)*$Q$9))/($B$11+$C$11+$F$11)</f>
        <v>0</v>
      </c>
      <c r="DL232">
        <v>6</v>
      </c>
      <c r="DM232">
        <v>0.5</v>
      </c>
      <c r="DN232" t="s">
        <v>438</v>
      </c>
      <c r="DO232">
        <v>2</v>
      </c>
      <c r="DP232" t="b">
        <v>1</v>
      </c>
      <c r="DQ232">
        <v>1761411396.84615</v>
      </c>
      <c r="DR232">
        <v>103.728161538462</v>
      </c>
      <c r="DS232">
        <v>82.7226</v>
      </c>
      <c r="DT232">
        <v>33.5279846153846</v>
      </c>
      <c r="DU232">
        <v>24.8937153846154</v>
      </c>
      <c r="DV232">
        <v>102.630730769231</v>
      </c>
      <c r="DW232">
        <v>33.2128</v>
      </c>
      <c r="DX232">
        <v>500.015307692308</v>
      </c>
      <c r="DY232">
        <v>90.3138846153846</v>
      </c>
      <c r="DZ232">
        <v>0.0381939769230769</v>
      </c>
      <c r="EA232">
        <v>36.8417461538462</v>
      </c>
      <c r="EB232">
        <v>35.9683230769231</v>
      </c>
      <c r="EC232">
        <v>999.9</v>
      </c>
      <c r="ED232">
        <v>0</v>
      </c>
      <c r="EE232">
        <v>0</v>
      </c>
      <c r="EF232">
        <v>9997.83692307693</v>
      </c>
      <c r="EG232">
        <v>0</v>
      </c>
      <c r="EH232">
        <v>1237.42461538462</v>
      </c>
      <c r="EI232">
        <v>21.0056538461538</v>
      </c>
      <c r="EJ232">
        <v>107.326207692308</v>
      </c>
      <c r="EK232">
        <v>84.8345538461538</v>
      </c>
      <c r="EL232">
        <v>8.63427692307692</v>
      </c>
      <c r="EM232">
        <v>82.7226</v>
      </c>
      <c r="EN232">
        <v>24.8937153846154</v>
      </c>
      <c r="EO232">
        <v>3.02804230769231</v>
      </c>
      <c r="EP232">
        <v>2.24824846153846</v>
      </c>
      <c r="EQ232">
        <v>24.1829230769231</v>
      </c>
      <c r="ER232">
        <v>19.3103153846154</v>
      </c>
      <c r="ES232">
        <v>1199.98769230769</v>
      </c>
      <c r="ET232">
        <v>0.966998153846154</v>
      </c>
      <c r="EU232">
        <v>0.0330016615384615</v>
      </c>
      <c r="EV232">
        <v>0</v>
      </c>
      <c r="EW232">
        <v>1342.02769230769</v>
      </c>
      <c r="EX232">
        <v>5.00059</v>
      </c>
      <c r="EY232">
        <v>16577.3307692308</v>
      </c>
      <c r="EZ232">
        <v>10358.6</v>
      </c>
      <c r="FA232">
        <v>51.8313846153846</v>
      </c>
      <c r="FB232">
        <v>53.5143076923077</v>
      </c>
      <c r="FC232">
        <v>52.0716923076923</v>
      </c>
      <c r="FD232">
        <v>53.125</v>
      </c>
      <c r="FE232">
        <v>52.937</v>
      </c>
      <c r="FF232">
        <v>1155.54769230769</v>
      </c>
      <c r="FG232">
        <v>39.44</v>
      </c>
      <c r="FH232">
        <v>0</v>
      </c>
      <c r="FI232">
        <v>1761411364.9</v>
      </c>
      <c r="FJ232">
        <v>0</v>
      </c>
      <c r="FK232">
        <v>1341.99153846154</v>
      </c>
      <c r="FL232">
        <v>-6.81025641445546</v>
      </c>
      <c r="FM232">
        <v>-86.2564104223838</v>
      </c>
      <c r="FN232">
        <v>16576.9692307692</v>
      </c>
      <c r="FO232">
        <v>15</v>
      </c>
      <c r="FP232">
        <v>0</v>
      </c>
      <c r="FQ232" t="s">
        <v>439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20.3732904761905</v>
      </c>
      <c r="GD232">
        <v>12.1798207792208</v>
      </c>
      <c r="GE232">
        <v>1.31883797008498</v>
      </c>
      <c r="GF232">
        <v>0</v>
      </c>
      <c r="GG232">
        <v>1341.94117647059</v>
      </c>
      <c r="GH232">
        <v>0.702521008949884</v>
      </c>
      <c r="GI232">
        <v>0.540880353769151</v>
      </c>
      <c r="GJ232">
        <v>-1</v>
      </c>
      <c r="GK232">
        <v>8.61368809523809</v>
      </c>
      <c r="GL232">
        <v>0.450194805194808</v>
      </c>
      <c r="GM232">
        <v>0.0455757342096957</v>
      </c>
      <c r="GN232">
        <v>0</v>
      </c>
      <c r="GO232">
        <v>0</v>
      </c>
      <c r="GP232">
        <v>2</v>
      </c>
      <c r="GQ232" t="s">
        <v>473</v>
      </c>
      <c r="GR232">
        <v>3.12953</v>
      </c>
      <c r="GS232">
        <v>2.71599</v>
      </c>
      <c r="GT232">
        <v>0.0188629</v>
      </c>
      <c r="GU232">
        <v>0.0138388</v>
      </c>
      <c r="GV232">
        <v>0.12686</v>
      </c>
      <c r="GW232">
        <v>0.10282</v>
      </c>
      <c r="GX232">
        <v>36001.1</v>
      </c>
      <c r="GY232">
        <v>38451.9</v>
      </c>
      <c r="GZ232">
        <v>33277.9</v>
      </c>
      <c r="HA232">
        <v>35384.7</v>
      </c>
      <c r="HB232">
        <v>41290.7</v>
      </c>
      <c r="HC232">
        <v>45674.6</v>
      </c>
      <c r="HD232">
        <v>52124.7</v>
      </c>
      <c r="HE232">
        <v>56653.4</v>
      </c>
      <c r="HF232">
        <v>1.78775</v>
      </c>
      <c r="HG232">
        <v>1.64648</v>
      </c>
      <c r="HH232">
        <v>-0.0376068</v>
      </c>
      <c r="HI232">
        <v>0</v>
      </c>
      <c r="HJ232">
        <v>36.5722</v>
      </c>
      <c r="HK232">
        <v>999.9</v>
      </c>
      <c r="HL232">
        <v>57.52</v>
      </c>
      <c r="HM232">
        <v>29.165</v>
      </c>
      <c r="HN232">
        <v>25.8602</v>
      </c>
      <c r="HO232">
        <v>55.3492</v>
      </c>
      <c r="HP232">
        <v>43.0208</v>
      </c>
      <c r="HQ232">
        <v>1</v>
      </c>
      <c r="HR232">
        <v>1.30761</v>
      </c>
      <c r="HS232">
        <v>4.02099</v>
      </c>
      <c r="HT232">
        <v>20.0882</v>
      </c>
      <c r="HU232">
        <v>5.18944</v>
      </c>
      <c r="HV232">
        <v>12.0099</v>
      </c>
      <c r="HW232">
        <v>4.9723</v>
      </c>
      <c r="HX232">
        <v>3.29495</v>
      </c>
      <c r="HY232">
        <v>9999</v>
      </c>
      <c r="HZ232">
        <v>9999</v>
      </c>
      <c r="IA232">
        <v>999.9</v>
      </c>
      <c r="IB232">
        <v>9999</v>
      </c>
      <c r="IC232">
        <v>1.86323</v>
      </c>
      <c r="ID232">
        <v>1.86813</v>
      </c>
      <c r="IE232">
        <v>1.86783</v>
      </c>
      <c r="IF232">
        <v>1.86905</v>
      </c>
      <c r="IG232">
        <v>1.86981</v>
      </c>
      <c r="IH232">
        <v>1.8659</v>
      </c>
      <c r="II232">
        <v>1.86701</v>
      </c>
      <c r="IJ232">
        <v>1.86844</v>
      </c>
      <c r="IK232">
        <v>5</v>
      </c>
      <c r="IL232">
        <v>0</v>
      </c>
      <c r="IM232">
        <v>0</v>
      </c>
      <c r="IN232">
        <v>0</v>
      </c>
      <c r="IO232" t="s">
        <v>441</v>
      </c>
      <c r="IP232" t="s">
        <v>442</v>
      </c>
      <c r="IQ232" t="s">
        <v>443</v>
      </c>
      <c r="IR232" t="s">
        <v>443</v>
      </c>
      <c r="IS232" t="s">
        <v>443</v>
      </c>
      <c r="IT232" t="s">
        <v>443</v>
      </c>
      <c r="IU232">
        <v>0</v>
      </c>
      <c r="IV232">
        <v>100</v>
      </c>
      <c r="IW232">
        <v>100</v>
      </c>
      <c r="IX232">
        <v>1.097</v>
      </c>
      <c r="IY232">
        <v>0.3152</v>
      </c>
      <c r="IZ232">
        <v>1.09748391826392</v>
      </c>
      <c r="JA232">
        <v>0</v>
      </c>
      <c r="JB232">
        <v>0</v>
      </c>
      <c r="JC232">
        <v>0</v>
      </c>
      <c r="JD232">
        <v>0.315191680746845</v>
      </c>
      <c r="JE232">
        <v>0</v>
      </c>
      <c r="JF232">
        <v>0</v>
      </c>
      <c r="JG232">
        <v>0</v>
      </c>
      <c r="JH232">
        <v>5</v>
      </c>
      <c r="JI232">
        <v>2273</v>
      </c>
      <c r="JJ232">
        <v>0</v>
      </c>
      <c r="JK232">
        <v>25</v>
      </c>
      <c r="JL232">
        <v>29356856.8</v>
      </c>
      <c r="JM232">
        <v>29356856.8</v>
      </c>
      <c r="JN232">
        <v>0.236816</v>
      </c>
      <c r="JO232">
        <v>2.67822</v>
      </c>
      <c r="JP232">
        <v>1.54785</v>
      </c>
      <c r="JQ232">
        <v>2.32056</v>
      </c>
      <c r="JR232">
        <v>1.64673</v>
      </c>
      <c r="JS232">
        <v>2.35718</v>
      </c>
      <c r="JT232">
        <v>33.2216</v>
      </c>
      <c r="JU232">
        <v>24.1838</v>
      </c>
      <c r="JV232">
        <v>18</v>
      </c>
      <c r="JW232">
        <v>501.394</v>
      </c>
      <c r="JX232">
        <v>402.253</v>
      </c>
      <c r="JY232">
        <v>31.2443</v>
      </c>
      <c r="JZ232">
        <v>42.7456</v>
      </c>
      <c r="KA232">
        <v>30.0001</v>
      </c>
      <c r="KB232">
        <v>42.416</v>
      </c>
      <c r="KC232">
        <v>42.2991</v>
      </c>
      <c r="KD232">
        <v>4.64885</v>
      </c>
      <c r="KE232">
        <v>0</v>
      </c>
      <c r="KF232">
        <v>100</v>
      </c>
      <c r="KG232">
        <v>31.2701</v>
      </c>
      <c r="KH232">
        <v>29.2207</v>
      </c>
      <c r="KI232">
        <v>34.6858</v>
      </c>
      <c r="KJ232">
        <v>94.6017</v>
      </c>
      <c r="KK232">
        <v>91.7281</v>
      </c>
    </row>
    <row r="233" spans="1:297">
      <c r="A233">
        <v>217</v>
      </c>
      <c r="B233">
        <v>1761411502</v>
      </c>
      <c r="C233">
        <v>3321</v>
      </c>
      <c r="D233" t="s">
        <v>878</v>
      </c>
      <c r="E233" t="s">
        <v>879</v>
      </c>
      <c r="F233">
        <v>5</v>
      </c>
      <c r="G233" t="s">
        <v>831</v>
      </c>
      <c r="H233" t="s">
        <v>436</v>
      </c>
      <c r="I233">
        <v>1761411493.5</v>
      </c>
      <c r="J233">
        <f>(K233)/1000</f>
        <v>0</v>
      </c>
      <c r="K233">
        <f>IF(DP233, AN233, AH233)</f>
        <v>0</v>
      </c>
      <c r="L233">
        <f>IF(DP233, AI233, AG233)</f>
        <v>0</v>
      </c>
      <c r="M233">
        <f>DR233 - IF(AU233&gt;1, L233*DL233*100.0/(AW233), 0)</f>
        <v>0</v>
      </c>
      <c r="N233">
        <f>((T233-J233/2)*M233-L233)/(T233+J233/2)</f>
        <v>0</v>
      </c>
      <c r="O233">
        <f>N233*(DY233+DZ233)/1000.0</f>
        <v>0</v>
      </c>
      <c r="P233">
        <f>(DR233 - IF(AU233&gt;1, L233*DL233*100.0/(AW233), 0))*(DY233+DZ233)/1000.0</f>
        <v>0</v>
      </c>
      <c r="Q233">
        <f>2.0/((1/S233-1/R233)+SIGN(S233)*SQRT((1/S233-1/R233)*(1/S233-1/R233) + 4*DM233/((DM233+1)*(DM233+1))*(2*1/S233*1/R233-1/R233*1/R233)))</f>
        <v>0</v>
      </c>
      <c r="R233">
        <f>IF(LEFT(DN233,1)&lt;&gt;"0",IF(LEFT(DN233,1)="1",3.0,DO233),$D$5+$E$5*(EF233*DY233/($K$5*1000))+$F$5*(EF233*DY233/($K$5*1000))*MAX(MIN(DL233,$J$5),$I$5)*MAX(MIN(DL233,$J$5),$I$5)+$G$5*MAX(MIN(DL233,$J$5),$I$5)*(EF233*DY233/($K$5*1000))+$H$5*(EF233*DY233/($K$5*1000))*(EF233*DY233/($K$5*1000)))</f>
        <v>0</v>
      </c>
      <c r="S233">
        <f>J233*(1000-(1000*0.61365*exp(17.502*W233/(240.97+W233))/(DY233+DZ233)+DT233)/2)/(1000*0.61365*exp(17.502*W233/(240.97+W233))/(DY233+DZ233)-DT233)</f>
        <v>0</v>
      </c>
      <c r="T233">
        <f>1/((DM233+1)/(Q233/1.6)+1/(R233/1.37)) + DM233/((DM233+1)/(Q233/1.6) + DM233/(R233/1.37))</f>
        <v>0</v>
      </c>
      <c r="U233">
        <f>(DH233*DK233)</f>
        <v>0</v>
      </c>
      <c r="V233">
        <f>(EA233+(U233+2*0.95*5.67E-8*(((EA233+$B$7)+273)^4-(EA233+273)^4)-44100*J233)/(1.84*29.3*R233+8*0.95*5.67E-8*(EA233+273)^3))</f>
        <v>0</v>
      </c>
      <c r="W233">
        <f>($C$7*EB233+$D$7*EC233+$E$7*V233)</f>
        <v>0</v>
      </c>
      <c r="X233">
        <f>0.61365*exp(17.502*W233/(240.97+W233))</f>
        <v>0</v>
      </c>
      <c r="Y233">
        <f>(Z233/AA233*100)</f>
        <v>0</v>
      </c>
      <c r="Z233">
        <f>DT233*(DY233+DZ233)/1000</f>
        <v>0</v>
      </c>
      <c r="AA233">
        <f>0.61365*exp(17.502*EA233/(240.97+EA233))</f>
        <v>0</v>
      </c>
      <c r="AB233">
        <f>(X233-DT233*(DY233+DZ233)/1000)</f>
        <v>0</v>
      </c>
      <c r="AC233">
        <f>(-J233*44100)</f>
        <v>0</v>
      </c>
      <c r="AD233">
        <f>2*29.3*R233*0.92*(EA233-W233)</f>
        <v>0</v>
      </c>
      <c r="AE233">
        <f>2*0.95*5.67E-8*(((EA233+$B$7)+273)^4-(W233+273)^4)</f>
        <v>0</v>
      </c>
      <c r="AF233">
        <f>U233+AE233+AC233+AD233</f>
        <v>0</v>
      </c>
      <c r="AG233">
        <f>DX233*AU233*(DS233-DR233*(1000-AU233*DU233)/(1000-AU233*DT233))/(100*DL233)</f>
        <v>0</v>
      </c>
      <c r="AH233">
        <f>1000*DX233*AU233*(DT233-DU233)/(100*DL233*(1000-AU233*DT233))</f>
        <v>0</v>
      </c>
      <c r="AI233">
        <f>(AJ233 - AK233 - DY233*1E3/(8.314*(EA233+273.15)) * AM233/DX233 * AL233) * DX233/(100*DL233) * (1000 - DU233)/1000</f>
        <v>0</v>
      </c>
      <c r="AJ233">
        <v>430.669847737126</v>
      </c>
      <c r="AK233">
        <v>419.658193939394</v>
      </c>
      <c r="AL233">
        <v>-2.43019238882205e-05</v>
      </c>
      <c r="AM233">
        <v>65.0541557379444</v>
      </c>
      <c r="AN233">
        <f>(AP233 - AO233 + DY233*1E3/(8.314*(EA233+273.15)) * AR233/DX233 * AQ233) * DX233/(100*DL233) * 1000/(1000 - AP233)</f>
        <v>0</v>
      </c>
      <c r="AO233">
        <v>24.8679285431372</v>
      </c>
      <c r="AP233">
        <v>34.2274321212121</v>
      </c>
      <c r="AQ233">
        <v>-0.000110893026134657</v>
      </c>
      <c r="AR233">
        <v>110.692381959749</v>
      </c>
      <c r="AS233">
        <v>0</v>
      </c>
      <c r="AT233">
        <v>0</v>
      </c>
      <c r="AU233">
        <f>IF(AS233*$H$13&gt;=AW233,1.0,(AW233/(AW233-AS233*$H$13)))</f>
        <v>0</v>
      </c>
      <c r="AV233">
        <f>(AU233-1)*100</f>
        <v>0</v>
      </c>
      <c r="AW233">
        <f>MAX(0,($B$13+$C$13*EF233)/(1+$D$13*EF233)*DY233/(EA233+273)*$E$13)</f>
        <v>0</v>
      </c>
      <c r="AX233" t="s">
        <v>437</v>
      </c>
      <c r="AY233" t="s">
        <v>437</v>
      </c>
      <c r="AZ233">
        <v>0</v>
      </c>
      <c r="BA233">
        <v>0</v>
      </c>
      <c r="BB233">
        <f>1-AZ233/BA233</f>
        <v>0</v>
      </c>
      <c r="BC233">
        <v>0</v>
      </c>
      <c r="BD233" t="s">
        <v>437</v>
      </c>
      <c r="BE233" t="s">
        <v>437</v>
      </c>
      <c r="BF233">
        <v>0</v>
      </c>
      <c r="BG233">
        <v>0</v>
      </c>
      <c r="BH233">
        <f>1-BF233/BG233</f>
        <v>0</v>
      </c>
      <c r="BI233">
        <v>0.5</v>
      </c>
      <c r="BJ233">
        <f>DI233</f>
        <v>0</v>
      </c>
      <c r="BK233">
        <f>L233</f>
        <v>0</v>
      </c>
      <c r="BL233">
        <f>BH233*BI233*BJ233</f>
        <v>0</v>
      </c>
      <c r="BM233">
        <f>(BK233-BC233)/BJ233</f>
        <v>0</v>
      </c>
      <c r="BN233">
        <f>(BA233-BG233)/BG233</f>
        <v>0</v>
      </c>
      <c r="BO233">
        <f>AZ233/(BB233+AZ233/BG233)</f>
        <v>0</v>
      </c>
      <c r="BP233" t="s">
        <v>437</v>
      </c>
      <c r="BQ233">
        <v>0</v>
      </c>
      <c r="BR233">
        <f>IF(BQ233&lt;&gt;0, BQ233, BO233)</f>
        <v>0</v>
      </c>
      <c r="BS233">
        <f>1-BR233/BG233</f>
        <v>0</v>
      </c>
      <c r="BT233">
        <f>(BG233-BF233)/(BG233-BR233)</f>
        <v>0</v>
      </c>
      <c r="BU233">
        <f>(BA233-BG233)/(BA233-BR233)</f>
        <v>0</v>
      </c>
      <c r="BV233">
        <f>(BG233-BF233)/(BG233-AZ233)</f>
        <v>0</v>
      </c>
      <c r="BW233">
        <f>(BA233-BG233)/(BA233-AZ233)</f>
        <v>0</v>
      </c>
      <c r="BX233">
        <f>(BT233*BR233/BF233)</f>
        <v>0</v>
      </c>
      <c r="BY233">
        <f>(1-BX233)</f>
        <v>0</v>
      </c>
      <c r="DH233">
        <f>$B$11*EG233+$C$11*EH233+$F$11*ES233*(1-EV233)</f>
        <v>0</v>
      </c>
      <c r="DI233">
        <f>DH233*DJ233</f>
        <v>0</v>
      </c>
      <c r="DJ233">
        <f>($B$11*$D$9+$C$11*$D$9+$F$11*((FF233+EX233)/MAX(FF233+EX233+FG233, 0.1)*$I$9+FG233/MAX(FF233+EX233+FG233, 0.1)*$J$9))/($B$11+$C$11+$F$11)</f>
        <v>0</v>
      </c>
      <c r="DK233">
        <f>($B$11*$K$9+$C$11*$K$9+$F$11*((FF233+EX233)/MAX(FF233+EX233+FG233, 0.1)*$P$9+FG233/MAX(FF233+EX233+FG233, 0.1)*$Q$9))/($B$11+$C$11+$F$11)</f>
        <v>0</v>
      </c>
      <c r="DL233">
        <v>6</v>
      </c>
      <c r="DM233">
        <v>0.5</v>
      </c>
      <c r="DN233" t="s">
        <v>438</v>
      </c>
      <c r="DO233">
        <v>2</v>
      </c>
      <c r="DP233" t="b">
        <v>1</v>
      </c>
      <c r="DQ233">
        <v>1761411493.5</v>
      </c>
      <c r="DR233">
        <v>405.315625</v>
      </c>
      <c r="DS233">
        <v>419.9951875</v>
      </c>
      <c r="DT233">
        <v>34.23624375</v>
      </c>
      <c r="DU233">
        <v>24.87376875</v>
      </c>
      <c r="DV233">
        <v>404.2183125</v>
      </c>
      <c r="DW233">
        <v>33.92105625</v>
      </c>
      <c r="DX233">
        <v>500.005375</v>
      </c>
      <c r="DY233">
        <v>90.3145125</v>
      </c>
      <c r="DZ233">
        <v>0.03811396875</v>
      </c>
      <c r="EA233">
        <v>36.9563875</v>
      </c>
      <c r="EB233">
        <v>35.96246875</v>
      </c>
      <c r="EC233">
        <v>999.9</v>
      </c>
      <c r="ED233">
        <v>0</v>
      </c>
      <c r="EE233">
        <v>0</v>
      </c>
      <c r="EF233">
        <v>10001.35375</v>
      </c>
      <c r="EG233">
        <v>0</v>
      </c>
      <c r="EH233">
        <v>1237.5725</v>
      </c>
      <c r="EI233">
        <v>-14.679375</v>
      </c>
      <c r="EJ233">
        <v>419.6840625</v>
      </c>
      <c r="EK233">
        <v>430.7084375</v>
      </c>
      <c r="EL233">
        <v>9.362485625</v>
      </c>
      <c r="EM233">
        <v>419.9951875</v>
      </c>
      <c r="EN233">
        <v>24.87376875</v>
      </c>
      <c r="EO233">
        <v>3.092030625</v>
      </c>
      <c r="EP233">
        <v>2.24646125</v>
      </c>
      <c r="EQ233">
        <v>24.531975</v>
      </c>
      <c r="ER233">
        <v>19.29756875</v>
      </c>
      <c r="ES233">
        <v>1200.000625</v>
      </c>
      <c r="ET233">
        <v>0.967</v>
      </c>
      <c r="EU233">
        <v>0.0329997</v>
      </c>
      <c r="EV233">
        <v>0</v>
      </c>
      <c r="EW233">
        <v>1312.37625</v>
      </c>
      <c r="EX233">
        <v>5.00059</v>
      </c>
      <c r="EY233">
        <v>16229.24375</v>
      </c>
      <c r="EZ233">
        <v>10358.725</v>
      </c>
      <c r="FA233">
        <v>51.8710625</v>
      </c>
      <c r="FB233">
        <v>53.558125</v>
      </c>
      <c r="FC233">
        <v>52.101375</v>
      </c>
      <c r="FD233">
        <v>53.125</v>
      </c>
      <c r="FE233">
        <v>52.937</v>
      </c>
      <c r="FF233">
        <v>1155.560625</v>
      </c>
      <c r="FG233">
        <v>39.43</v>
      </c>
      <c r="FH233">
        <v>0</v>
      </c>
      <c r="FI233">
        <v>1761411462.1</v>
      </c>
      <c r="FJ233">
        <v>0</v>
      </c>
      <c r="FK233">
        <v>1312.03576923077</v>
      </c>
      <c r="FL233">
        <v>-19.0075213695266</v>
      </c>
      <c r="FM233">
        <v>-244.290598305212</v>
      </c>
      <c r="FN233">
        <v>16225.0038461538</v>
      </c>
      <c r="FO233">
        <v>15</v>
      </c>
      <c r="FP233">
        <v>0</v>
      </c>
      <c r="FQ233" t="s">
        <v>439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-14.6762</v>
      </c>
      <c r="GD233">
        <v>0.0346753246753065</v>
      </c>
      <c r="GE233">
        <v>0.0506515829677895</v>
      </c>
      <c r="GF233">
        <v>1</v>
      </c>
      <c r="GG233">
        <v>1313.53794117647</v>
      </c>
      <c r="GH233">
        <v>-21.2973262071796</v>
      </c>
      <c r="GI233">
        <v>2.10210927601408</v>
      </c>
      <c r="GJ233">
        <v>-1</v>
      </c>
      <c r="GK233">
        <v>9.36023333333333</v>
      </c>
      <c r="GL233">
        <v>0.0284010389610542</v>
      </c>
      <c r="GM233">
        <v>0.00453978427569427</v>
      </c>
      <c r="GN233">
        <v>1</v>
      </c>
      <c r="GO233">
        <v>2</v>
      </c>
      <c r="GP233">
        <v>2</v>
      </c>
      <c r="GQ233" t="s">
        <v>440</v>
      </c>
      <c r="GR233">
        <v>3.12952</v>
      </c>
      <c r="GS233">
        <v>2.71623</v>
      </c>
      <c r="GT233">
        <v>0.084074</v>
      </c>
      <c r="GU233">
        <v>0.0866935</v>
      </c>
      <c r="GV233">
        <v>0.128541</v>
      </c>
      <c r="GW233">
        <v>0.102768</v>
      </c>
      <c r="GX233">
        <v>33610.2</v>
      </c>
      <c r="GY233">
        <v>35614.2</v>
      </c>
      <c r="GZ233">
        <v>33276.3</v>
      </c>
      <c r="HA233">
        <v>35383.7</v>
      </c>
      <c r="HB233">
        <v>41219.8</v>
      </c>
      <c r="HC233">
        <v>45685</v>
      </c>
      <c r="HD233">
        <v>52123.1</v>
      </c>
      <c r="HE233">
        <v>56652.6</v>
      </c>
      <c r="HF233">
        <v>1.78808</v>
      </c>
      <c r="HG233">
        <v>1.647</v>
      </c>
      <c r="HH233">
        <v>-0.0370108</v>
      </c>
      <c r="HI233">
        <v>0</v>
      </c>
      <c r="HJ233">
        <v>36.5688</v>
      </c>
      <c r="HK233">
        <v>999.9</v>
      </c>
      <c r="HL233">
        <v>57.398</v>
      </c>
      <c r="HM233">
        <v>29.175</v>
      </c>
      <c r="HN233">
        <v>25.8196</v>
      </c>
      <c r="HO233">
        <v>55.4592</v>
      </c>
      <c r="HP233">
        <v>42.9046</v>
      </c>
      <c r="HQ233">
        <v>1</v>
      </c>
      <c r="HR233">
        <v>1.3057</v>
      </c>
      <c r="HS233">
        <v>3.41934</v>
      </c>
      <c r="HT233">
        <v>20.1</v>
      </c>
      <c r="HU233">
        <v>5.19063</v>
      </c>
      <c r="HV233">
        <v>12.0099</v>
      </c>
      <c r="HW233">
        <v>4.97185</v>
      </c>
      <c r="HX233">
        <v>3.295</v>
      </c>
      <c r="HY233">
        <v>9999</v>
      </c>
      <c r="HZ233">
        <v>9999</v>
      </c>
      <c r="IA233">
        <v>999.9</v>
      </c>
      <c r="IB233">
        <v>9999</v>
      </c>
      <c r="IC233">
        <v>1.86324</v>
      </c>
      <c r="ID233">
        <v>1.86812</v>
      </c>
      <c r="IE233">
        <v>1.86783</v>
      </c>
      <c r="IF233">
        <v>1.86905</v>
      </c>
      <c r="IG233">
        <v>1.86983</v>
      </c>
      <c r="IH233">
        <v>1.86587</v>
      </c>
      <c r="II233">
        <v>1.86702</v>
      </c>
      <c r="IJ233">
        <v>1.86844</v>
      </c>
      <c r="IK233">
        <v>5</v>
      </c>
      <c r="IL233">
        <v>0</v>
      </c>
      <c r="IM233">
        <v>0</v>
      </c>
      <c r="IN233">
        <v>0</v>
      </c>
      <c r="IO233" t="s">
        <v>441</v>
      </c>
      <c r="IP233" t="s">
        <v>442</v>
      </c>
      <c r="IQ233" t="s">
        <v>443</v>
      </c>
      <c r="IR233" t="s">
        <v>443</v>
      </c>
      <c r="IS233" t="s">
        <v>443</v>
      </c>
      <c r="IT233" t="s">
        <v>443</v>
      </c>
      <c r="IU233">
        <v>0</v>
      </c>
      <c r="IV233">
        <v>100</v>
      </c>
      <c r="IW233">
        <v>100</v>
      </c>
      <c r="IX233">
        <v>1.098</v>
      </c>
      <c r="IY233">
        <v>0.3152</v>
      </c>
      <c r="IZ233">
        <v>1.09748391826392</v>
      </c>
      <c r="JA233">
        <v>0</v>
      </c>
      <c r="JB233">
        <v>0</v>
      </c>
      <c r="JC233">
        <v>0</v>
      </c>
      <c r="JD233">
        <v>0.315191680746845</v>
      </c>
      <c r="JE233">
        <v>0</v>
      </c>
      <c r="JF233">
        <v>0</v>
      </c>
      <c r="JG233">
        <v>0</v>
      </c>
      <c r="JH233">
        <v>5</v>
      </c>
      <c r="JI233">
        <v>2273</v>
      </c>
      <c r="JJ233">
        <v>0</v>
      </c>
      <c r="JK233">
        <v>25</v>
      </c>
      <c r="JL233">
        <v>29356858.4</v>
      </c>
      <c r="JM233">
        <v>29356858.4</v>
      </c>
      <c r="JN233">
        <v>1.01562</v>
      </c>
      <c r="JO233">
        <v>2.63184</v>
      </c>
      <c r="JP233">
        <v>1.54785</v>
      </c>
      <c r="JQ233">
        <v>2.32056</v>
      </c>
      <c r="JR233">
        <v>1.64673</v>
      </c>
      <c r="JS233">
        <v>2.36328</v>
      </c>
      <c r="JT233">
        <v>33.1992</v>
      </c>
      <c r="JU233">
        <v>24.1926</v>
      </c>
      <c r="JV233">
        <v>18</v>
      </c>
      <c r="JW233">
        <v>501.989</v>
      </c>
      <c r="JX233">
        <v>402.867</v>
      </c>
      <c r="JY233">
        <v>32.0835</v>
      </c>
      <c r="JZ233">
        <v>42.7738</v>
      </c>
      <c r="KA233">
        <v>30.0002</v>
      </c>
      <c r="KB233">
        <v>42.4691</v>
      </c>
      <c r="KC233">
        <v>42.3545</v>
      </c>
      <c r="KD233">
        <v>20.3774</v>
      </c>
      <c r="KE233">
        <v>0</v>
      </c>
      <c r="KF233">
        <v>100</v>
      </c>
      <c r="KG233">
        <v>32.0903</v>
      </c>
      <c r="KH233">
        <v>426.736</v>
      </c>
      <c r="KI233">
        <v>34.6858</v>
      </c>
      <c r="KJ233">
        <v>94.5982</v>
      </c>
      <c r="KK233">
        <v>91.7262</v>
      </c>
    </row>
    <row r="234" spans="1:297">
      <c r="A234">
        <v>218</v>
      </c>
      <c r="B234">
        <v>1761411507</v>
      </c>
      <c r="C234">
        <v>3326</v>
      </c>
      <c r="D234" t="s">
        <v>880</v>
      </c>
      <c r="E234" t="s">
        <v>881</v>
      </c>
      <c r="F234">
        <v>5</v>
      </c>
      <c r="G234" t="s">
        <v>831</v>
      </c>
      <c r="H234" t="s">
        <v>436</v>
      </c>
      <c r="I234">
        <v>1761411498.26667</v>
      </c>
      <c r="J234">
        <f>(K234)/1000</f>
        <v>0</v>
      </c>
      <c r="K234">
        <f>IF(DP234, AN234, AH234)</f>
        <v>0</v>
      </c>
      <c r="L234">
        <f>IF(DP234, AI234, AG234)</f>
        <v>0</v>
      </c>
      <c r="M234">
        <f>DR234 - IF(AU234&gt;1, L234*DL234*100.0/(AW234), 0)</f>
        <v>0</v>
      </c>
      <c r="N234">
        <f>((T234-J234/2)*M234-L234)/(T234+J234/2)</f>
        <v>0</v>
      </c>
      <c r="O234">
        <f>N234*(DY234+DZ234)/1000.0</f>
        <v>0</v>
      </c>
      <c r="P234">
        <f>(DR234 - IF(AU234&gt;1, L234*DL234*100.0/(AW234), 0))*(DY234+DZ234)/1000.0</f>
        <v>0</v>
      </c>
      <c r="Q234">
        <f>2.0/((1/S234-1/R234)+SIGN(S234)*SQRT((1/S234-1/R234)*(1/S234-1/R234) + 4*DM234/((DM234+1)*(DM234+1))*(2*1/S234*1/R234-1/R234*1/R234)))</f>
        <v>0</v>
      </c>
      <c r="R234">
        <f>IF(LEFT(DN234,1)&lt;&gt;"0",IF(LEFT(DN234,1)="1",3.0,DO234),$D$5+$E$5*(EF234*DY234/($K$5*1000))+$F$5*(EF234*DY234/($K$5*1000))*MAX(MIN(DL234,$J$5),$I$5)*MAX(MIN(DL234,$J$5),$I$5)+$G$5*MAX(MIN(DL234,$J$5),$I$5)*(EF234*DY234/($K$5*1000))+$H$5*(EF234*DY234/($K$5*1000))*(EF234*DY234/($K$5*1000)))</f>
        <v>0</v>
      </c>
      <c r="S234">
        <f>J234*(1000-(1000*0.61365*exp(17.502*W234/(240.97+W234))/(DY234+DZ234)+DT234)/2)/(1000*0.61365*exp(17.502*W234/(240.97+W234))/(DY234+DZ234)-DT234)</f>
        <v>0</v>
      </c>
      <c r="T234">
        <f>1/((DM234+1)/(Q234/1.6)+1/(R234/1.37)) + DM234/((DM234+1)/(Q234/1.6) + DM234/(R234/1.37))</f>
        <v>0</v>
      </c>
      <c r="U234">
        <f>(DH234*DK234)</f>
        <v>0</v>
      </c>
      <c r="V234">
        <f>(EA234+(U234+2*0.95*5.67E-8*(((EA234+$B$7)+273)^4-(EA234+273)^4)-44100*J234)/(1.84*29.3*R234+8*0.95*5.67E-8*(EA234+273)^3))</f>
        <v>0</v>
      </c>
      <c r="W234">
        <f>($C$7*EB234+$D$7*EC234+$E$7*V234)</f>
        <v>0</v>
      </c>
      <c r="X234">
        <f>0.61365*exp(17.502*W234/(240.97+W234))</f>
        <v>0</v>
      </c>
      <c r="Y234">
        <f>(Z234/AA234*100)</f>
        <v>0</v>
      </c>
      <c r="Z234">
        <f>DT234*(DY234+DZ234)/1000</f>
        <v>0</v>
      </c>
      <c r="AA234">
        <f>0.61365*exp(17.502*EA234/(240.97+EA234))</f>
        <v>0</v>
      </c>
      <c r="AB234">
        <f>(X234-DT234*(DY234+DZ234)/1000)</f>
        <v>0</v>
      </c>
      <c r="AC234">
        <f>(-J234*44100)</f>
        <v>0</v>
      </c>
      <c r="AD234">
        <f>2*29.3*R234*0.92*(EA234-W234)</f>
        <v>0</v>
      </c>
      <c r="AE234">
        <f>2*0.95*5.67E-8*(((EA234+$B$7)+273)^4-(W234+273)^4)</f>
        <v>0</v>
      </c>
      <c r="AF234">
        <f>U234+AE234+AC234+AD234</f>
        <v>0</v>
      </c>
      <c r="AG234">
        <f>DX234*AU234*(DS234-DR234*(1000-AU234*DU234)/(1000-AU234*DT234))/(100*DL234)</f>
        <v>0</v>
      </c>
      <c r="AH234">
        <f>1000*DX234*AU234*(DT234-DU234)/(100*DL234*(1000-AU234*DT234))</f>
        <v>0</v>
      </c>
      <c r="AI234">
        <f>(AJ234 - AK234 - DY234*1E3/(8.314*(EA234+273.15)) * AM234/DX234 * AL234) * DX234/(100*DL234) * (1000 - DU234)/1000</f>
        <v>0</v>
      </c>
      <c r="AJ234">
        <v>431.065548513789</v>
      </c>
      <c r="AK234">
        <v>419.73786060606</v>
      </c>
      <c r="AL234">
        <v>0.020816065768182</v>
      </c>
      <c r="AM234">
        <v>65.0541557379444</v>
      </c>
      <c r="AN234">
        <f>(AP234 - AO234 + DY234*1E3/(8.314*(EA234+273.15)) * AR234/DX234 * AQ234) * DX234/(100*DL234) * 1000/(1000 - AP234)</f>
        <v>0</v>
      </c>
      <c r="AO234">
        <v>24.8632552579221</v>
      </c>
      <c r="AP234">
        <v>34.2147127272727</v>
      </c>
      <c r="AQ234">
        <v>-0.000343781831552371</v>
      </c>
      <c r="AR234">
        <v>110.692381959749</v>
      </c>
      <c r="AS234">
        <v>0</v>
      </c>
      <c r="AT234">
        <v>0</v>
      </c>
      <c r="AU234">
        <f>IF(AS234*$H$13&gt;=AW234,1.0,(AW234/(AW234-AS234*$H$13)))</f>
        <v>0</v>
      </c>
      <c r="AV234">
        <f>(AU234-1)*100</f>
        <v>0</v>
      </c>
      <c r="AW234">
        <f>MAX(0,($B$13+$C$13*EF234)/(1+$D$13*EF234)*DY234/(EA234+273)*$E$13)</f>
        <v>0</v>
      </c>
      <c r="AX234" t="s">
        <v>437</v>
      </c>
      <c r="AY234" t="s">
        <v>437</v>
      </c>
      <c r="AZ234">
        <v>0</v>
      </c>
      <c r="BA234">
        <v>0</v>
      </c>
      <c r="BB234">
        <f>1-AZ234/BA234</f>
        <v>0</v>
      </c>
      <c r="BC234">
        <v>0</v>
      </c>
      <c r="BD234" t="s">
        <v>437</v>
      </c>
      <c r="BE234" t="s">
        <v>437</v>
      </c>
      <c r="BF234">
        <v>0</v>
      </c>
      <c r="BG234">
        <v>0</v>
      </c>
      <c r="BH234">
        <f>1-BF234/BG234</f>
        <v>0</v>
      </c>
      <c r="BI234">
        <v>0.5</v>
      </c>
      <c r="BJ234">
        <f>DI234</f>
        <v>0</v>
      </c>
      <c r="BK234">
        <f>L234</f>
        <v>0</v>
      </c>
      <c r="BL234">
        <f>BH234*BI234*BJ234</f>
        <v>0</v>
      </c>
      <c r="BM234">
        <f>(BK234-BC234)/BJ234</f>
        <v>0</v>
      </c>
      <c r="BN234">
        <f>(BA234-BG234)/BG234</f>
        <v>0</v>
      </c>
      <c r="BO234">
        <f>AZ234/(BB234+AZ234/BG234)</f>
        <v>0</v>
      </c>
      <c r="BP234" t="s">
        <v>437</v>
      </c>
      <c r="BQ234">
        <v>0</v>
      </c>
      <c r="BR234">
        <f>IF(BQ234&lt;&gt;0, BQ234, BO234)</f>
        <v>0</v>
      </c>
      <c r="BS234">
        <f>1-BR234/BG234</f>
        <v>0</v>
      </c>
      <c r="BT234">
        <f>(BG234-BF234)/(BG234-BR234)</f>
        <v>0</v>
      </c>
      <c r="BU234">
        <f>(BA234-BG234)/(BA234-BR234)</f>
        <v>0</v>
      </c>
      <c r="BV234">
        <f>(BG234-BF234)/(BG234-AZ234)</f>
        <v>0</v>
      </c>
      <c r="BW234">
        <f>(BA234-BG234)/(BA234-AZ234)</f>
        <v>0</v>
      </c>
      <c r="BX234">
        <f>(BT234*BR234/BF234)</f>
        <v>0</v>
      </c>
      <c r="BY234">
        <f>(1-BX234)</f>
        <v>0</v>
      </c>
      <c r="DH234">
        <f>$B$11*EG234+$C$11*EH234+$F$11*ES234*(1-EV234)</f>
        <v>0</v>
      </c>
      <c r="DI234">
        <f>DH234*DJ234</f>
        <v>0</v>
      </c>
      <c r="DJ234">
        <f>($B$11*$D$9+$C$11*$D$9+$F$11*((FF234+EX234)/MAX(FF234+EX234+FG234, 0.1)*$I$9+FG234/MAX(FF234+EX234+FG234, 0.1)*$J$9))/($B$11+$C$11+$F$11)</f>
        <v>0</v>
      </c>
      <c r="DK234">
        <f>($B$11*$K$9+$C$11*$K$9+$F$11*((FF234+EX234)/MAX(FF234+EX234+FG234, 0.1)*$P$9+FG234/MAX(FF234+EX234+FG234, 0.1)*$Q$9))/($B$11+$C$11+$F$11)</f>
        <v>0</v>
      </c>
      <c r="DL234">
        <v>6</v>
      </c>
      <c r="DM234">
        <v>0.5</v>
      </c>
      <c r="DN234" t="s">
        <v>438</v>
      </c>
      <c r="DO234">
        <v>2</v>
      </c>
      <c r="DP234" t="b">
        <v>1</v>
      </c>
      <c r="DQ234">
        <v>1761411498.26667</v>
      </c>
      <c r="DR234">
        <v>405.3198</v>
      </c>
      <c r="DS234">
        <v>420.182333333333</v>
      </c>
      <c r="DT234">
        <v>34.2303533333333</v>
      </c>
      <c r="DU234">
        <v>24.8699866666667</v>
      </c>
      <c r="DV234">
        <v>404.222466666667</v>
      </c>
      <c r="DW234">
        <v>33.91516</v>
      </c>
      <c r="DX234">
        <v>500.018933333333</v>
      </c>
      <c r="DY234">
        <v>90.3160133333333</v>
      </c>
      <c r="DZ234">
        <v>0.03808154</v>
      </c>
      <c r="EA234">
        <v>36.9665533333333</v>
      </c>
      <c r="EB234">
        <v>35.96784</v>
      </c>
      <c r="EC234">
        <v>999.9</v>
      </c>
      <c r="ED234">
        <v>0</v>
      </c>
      <c r="EE234">
        <v>0</v>
      </c>
      <c r="EF234">
        <v>10003.862</v>
      </c>
      <c r="EG234">
        <v>0</v>
      </c>
      <c r="EH234">
        <v>1237.56933333333</v>
      </c>
      <c r="EI234">
        <v>-14.86236</v>
      </c>
      <c r="EJ234">
        <v>419.6858</v>
      </c>
      <c r="EK234">
        <v>430.898666666667</v>
      </c>
      <c r="EL234">
        <v>9.36035933333333</v>
      </c>
      <c r="EM234">
        <v>420.182333333333</v>
      </c>
      <c r="EN234">
        <v>24.8699866666667</v>
      </c>
      <c r="EO234">
        <v>3.09154733333333</v>
      </c>
      <c r="EP234">
        <v>2.24615666666667</v>
      </c>
      <c r="EQ234">
        <v>24.5293733333333</v>
      </c>
      <c r="ER234">
        <v>19.2953866666667</v>
      </c>
      <c r="ES234">
        <v>1199.996</v>
      </c>
      <c r="ET234">
        <v>0.967</v>
      </c>
      <c r="EU234">
        <v>0.0329997</v>
      </c>
      <c r="EV234">
        <v>0</v>
      </c>
      <c r="EW234">
        <v>1310.89333333333</v>
      </c>
      <c r="EX234">
        <v>5.00059</v>
      </c>
      <c r="EY234">
        <v>16210.58</v>
      </c>
      <c r="EZ234">
        <v>10358.7</v>
      </c>
      <c r="FA234">
        <v>51.8708</v>
      </c>
      <c r="FB234">
        <v>53.5578666666667</v>
      </c>
      <c r="FC234">
        <v>52.104</v>
      </c>
      <c r="FD234">
        <v>53.125</v>
      </c>
      <c r="FE234">
        <v>52.937</v>
      </c>
      <c r="FF234">
        <v>1155.556</v>
      </c>
      <c r="FG234">
        <v>39.43</v>
      </c>
      <c r="FH234">
        <v>0</v>
      </c>
      <c r="FI234">
        <v>1761411466.9</v>
      </c>
      <c r="FJ234">
        <v>0</v>
      </c>
      <c r="FK234">
        <v>1310.57692307692</v>
      </c>
      <c r="FL234">
        <v>-17.3955555492195</v>
      </c>
      <c r="FM234">
        <v>-215.504273466837</v>
      </c>
      <c r="FN234">
        <v>16206.6576923077</v>
      </c>
      <c r="FO234">
        <v>15</v>
      </c>
      <c r="FP234">
        <v>0</v>
      </c>
      <c r="FQ234" t="s">
        <v>439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-14.8200238095238</v>
      </c>
      <c r="GD234">
        <v>-2.07279740259742</v>
      </c>
      <c r="GE234">
        <v>0.431032617155772</v>
      </c>
      <c r="GF234">
        <v>0</v>
      </c>
      <c r="GG234">
        <v>1311.51382352941</v>
      </c>
      <c r="GH234">
        <v>-18.744537813678</v>
      </c>
      <c r="GI234">
        <v>1.85326740825633</v>
      </c>
      <c r="GJ234">
        <v>-1</v>
      </c>
      <c r="GK234">
        <v>9.36076952380952</v>
      </c>
      <c r="GL234">
        <v>-0.0282911688311707</v>
      </c>
      <c r="GM234">
        <v>0.00364820696492916</v>
      </c>
      <c r="GN234">
        <v>1</v>
      </c>
      <c r="GO234">
        <v>1</v>
      </c>
      <c r="GP234">
        <v>2</v>
      </c>
      <c r="GQ234" t="s">
        <v>446</v>
      </c>
      <c r="GR234">
        <v>3.12946</v>
      </c>
      <c r="GS234">
        <v>2.71586</v>
      </c>
      <c r="GT234">
        <v>0.0841235</v>
      </c>
      <c r="GU234">
        <v>0.0872785</v>
      </c>
      <c r="GV234">
        <v>0.128512</v>
      </c>
      <c r="GW234">
        <v>0.102748</v>
      </c>
      <c r="GX234">
        <v>33608.3</v>
      </c>
      <c r="GY234">
        <v>35591.1</v>
      </c>
      <c r="GZ234">
        <v>33276.2</v>
      </c>
      <c r="HA234">
        <v>35383.4</v>
      </c>
      <c r="HB234">
        <v>41221</v>
      </c>
      <c r="HC234">
        <v>45685.8</v>
      </c>
      <c r="HD234">
        <v>52122.9</v>
      </c>
      <c r="HE234">
        <v>56652.2</v>
      </c>
      <c r="HF234">
        <v>1.78802</v>
      </c>
      <c r="HG234">
        <v>1.64708</v>
      </c>
      <c r="HH234">
        <v>-0.0368245</v>
      </c>
      <c r="HI234">
        <v>0</v>
      </c>
      <c r="HJ234">
        <v>36.5722</v>
      </c>
      <c r="HK234">
        <v>999.9</v>
      </c>
      <c r="HL234">
        <v>57.398</v>
      </c>
      <c r="HM234">
        <v>29.175</v>
      </c>
      <c r="HN234">
        <v>25.8204</v>
      </c>
      <c r="HO234">
        <v>55.5292</v>
      </c>
      <c r="HP234">
        <v>43.125</v>
      </c>
      <c r="HQ234">
        <v>1</v>
      </c>
      <c r="HR234">
        <v>1.30578</v>
      </c>
      <c r="HS234">
        <v>3.42703</v>
      </c>
      <c r="HT234">
        <v>20.0999</v>
      </c>
      <c r="HU234">
        <v>5.19063</v>
      </c>
      <c r="HV234">
        <v>12.0099</v>
      </c>
      <c r="HW234">
        <v>4.97165</v>
      </c>
      <c r="HX234">
        <v>3.295</v>
      </c>
      <c r="HY234">
        <v>9999</v>
      </c>
      <c r="HZ234">
        <v>9999</v>
      </c>
      <c r="IA234">
        <v>999.9</v>
      </c>
      <c r="IB234">
        <v>9999</v>
      </c>
      <c r="IC234">
        <v>1.86322</v>
      </c>
      <c r="ID234">
        <v>1.86813</v>
      </c>
      <c r="IE234">
        <v>1.86783</v>
      </c>
      <c r="IF234">
        <v>1.86905</v>
      </c>
      <c r="IG234">
        <v>1.86985</v>
      </c>
      <c r="IH234">
        <v>1.86592</v>
      </c>
      <c r="II234">
        <v>1.86705</v>
      </c>
      <c r="IJ234">
        <v>1.86844</v>
      </c>
      <c r="IK234">
        <v>5</v>
      </c>
      <c r="IL234">
        <v>0</v>
      </c>
      <c r="IM234">
        <v>0</v>
      </c>
      <c r="IN234">
        <v>0</v>
      </c>
      <c r="IO234" t="s">
        <v>441</v>
      </c>
      <c r="IP234" t="s">
        <v>442</v>
      </c>
      <c r="IQ234" t="s">
        <v>443</v>
      </c>
      <c r="IR234" t="s">
        <v>443</v>
      </c>
      <c r="IS234" t="s">
        <v>443</v>
      </c>
      <c r="IT234" t="s">
        <v>443</v>
      </c>
      <c r="IU234">
        <v>0</v>
      </c>
      <c r="IV234">
        <v>100</v>
      </c>
      <c r="IW234">
        <v>100</v>
      </c>
      <c r="IX234">
        <v>1.097</v>
      </c>
      <c r="IY234">
        <v>0.3152</v>
      </c>
      <c r="IZ234">
        <v>1.09748391826392</v>
      </c>
      <c r="JA234">
        <v>0</v>
      </c>
      <c r="JB234">
        <v>0</v>
      </c>
      <c r="JC234">
        <v>0</v>
      </c>
      <c r="JD234">
        <v>0.315191680746845</v>
      </c>
      <c r="JE234">
        <v>0</v>
      </c>
      <c r="JF234">
        <v>0</v>
      </c>
      <c r="JG234">
        <v>0</v>
      </c>
      <c r="JH234">
        <v>5</v>
      </c>
      <c r="JI234">
        <v>2273</v>
      </c>
      <c r="JJ234">
        <v>0</v>
      </c>
      <c r="JK234">
        <v>25</v>
      </c>
      <c r="JL234">
        <v>29356858.4</v>
      </c>
      <c r="JM234">
        <v>29356858.4</v>
      </c>
      <c r="JN234">
        <v>1.04004</v>
      </c>
      <c r="JO234">
        <v>2.62451</v>
      </c>
      <c r="JP234">
        <v>1.54785</v>
      </c>
      <c r="JQ234">
        <v>2.32056</v>
      </c>
      <c r="JR234">
        <v>1.64673</v>
      </c>
      <c r="JS234">
        <v>2.35718</v>
      </c>
      <c r="JT234">
        <v>33.2216</v>
      </c>
      <c r="JU234">
        <v>24.1926</v>
      </c>
      <c r="JV234">
        <v>18</v>
      </c>
      <c r="JW234">
        <v>501.958</v>
      </c>
      <c r="JX234">
        <v>402.912</v>
      </c>
      <c r="JY234">
        <v>32.1021</v>
      </c>
      <c r="JZ234">
        <v>42.7782</v>
      </c>
      <c r="KA234">
        <v>30.0002</v>
      </c>
      <c r="KB234">
        <v>42.4696</v>
      </c>
      <c r="KC234">
        <v>42.3545</v>
      </c>
      <c r="KD234">
        <v>20.8734</v>
      </c>
      <c r="KE234">
        <v>0</v>
      </c>
      <c r="KF234">
        <v>100</v>
      </c>
      <c r="KG234">
        <v>32.109</v>
      </c>
      <c r="KH234">
        <v>440.197</v>
      </c>
      <c r="KI234">
        <v>34.6858</v>
      </c>
      <c r="KJ234">
        <v>94.5978</v>
      </c>
      <c r="KK234">
        <v>91.7255</v>
      </c>
    </row>
    <row r="235" spans="1:297">
      <c r="A235">
        <v>219</v>
      </c>
      <c r="B235">
        <v>1761411512</v>
      </c>
      <c r="C235">
        <v>3331</v>
      </c>
      <c r="D235" t="s">
        <v>882</v>
      </c>
      <c r="E235" t="s">
        <v>883</v>
      </c>
      <c r="F235">
        <v>5</v>
      </c>
      <c r="G235" t="s">
        <v>831</v>
      </c>
      <c r="H235" t="s">
        <v>436</v>
      </c>
      <c r="I235">
        <v>1761411503.35714</v>
      </c>
      <c r="J235">
        <f>(K235)/1000</f>
        <v>0</v>
      </c>
      <c r="K235">
        <f>IF(DP235, AN235, AH235)</f>
        <v>0</v>
      </c>
      <c r="L235">
        <f>IF(DP235, AI235, AG235)</f>
        <v>0</v>
      </c>
      <c r="M235">
        <f>DR235 - IF(AU235&gt;1, L235*DL235*100.0/(AW235), 0)</f>
        <v>0</v>
      </c>
      <c r="N235">
        <f>((T235-J235/2)*M235-L235)/(T235+J235/2)</f>
        <v>0</v>
      </c>
      <c r="O235">
        <f>N235*(DY235+DZ235)/1000.0</f>
        <v>0</v>
      </c>
      <c r="P235">
        <f>(DR235 - IF(AU235&gt;1, L235*DL235*100.0/(AW235), 0))*(DY235+DZ235)/1000.0</f>
        <v>0</v>
      </c>
      <c r="Q235">
        <f>2.0/((1/S235-1/R235)+SIGN(S235)*SQRT((1/S235-1/R235)*(1/S235-1/R235) + 4*DM235/((DM235+1)*(DM235+1))*(2*1/S235*1/R235-1/R235*1/R235)))</f>
        <v>0</v>
      </c>
      <c r="R235">
        <f>IF(LEFT(DN235,1)&lt;&gt;"0",IF(LEFT(DN235,1)="1",3.0,DO235),$D$5+$E$5*(EF235*DY235/($K$5*1000))+$F$5*(EF235*DY235/($K$5*1000))*MAX(MIN(DL235,$J$5),$I$5)*MAX(MIN(DL235,$J$5),$I$5)+$G$5*MAX(MIN(DL235,$J$5),$I$5)*(EF235*DY235/($K$5*1000))+$H$5*(EF235*DY235/($K$5*1000))*(EF235*DY235/($K$5*1000)))</f>
        <v>0</v>
      </c>
      <c r="S235">
        <f>J235*(1000-(1000*0.61365*exp(17.502*W235/(240.97+W235))/(DY235+DZ235)+DT235)/2)/(1000*0.61365*exp(17.502*W235/(240.97+W235))/(DY235+DZ235)-DT235)</f>
        <v>0</v>
      </c>
      <c r="T235">
        <f>1/((DM235+1)/(Q235/1.6)+1/(R235/1.37)) + DM235/((DM235+1)/(Q235/1.6) + DM235/(R235/1.37))</f>
        <v>0</v>
      </c>
      <c r="U235">
        <f>(DH235*DK235)</f>
        <v>0</v>
      </c>
      <c r="V235">
        <f>(EA235+(U235+2*0.95*5.67E-8*(((EA235+$B$7)+273)^4-(EA235+273)^4)-44100*J235)/(1.84*29.3*R235+8*0.95*5.67E-8*(EA235+273)^3))</f>
        <v>0</v>
      </c>
      <c r="W235">
        <f>($C$7*EB235+$D$7*EC235+$E$7*V235)</f>
        <v>0</v>
      </c>
      <c r="X235">
        <f>0.61365*exp(17.502*W235/(240.97+W235))</f>
        <v>0</v>
      </c>
      <c r="Y235">
        <f>(Z235/AA235*100)</f>
        <v>0</v>
      </c>
      <c r="Z235">
        <f>DT235*(DY235+DZ235)/1000</f>
        <v>0</v>
      </c>
      <c r="AA235">
        <f>0.61365*exp(17.502*EA235/(240.97+EA235))</f>
        <v>0</v>
      </c>
      <c r="AB235">
        <f>(X235-DT235*(DY235+DZ235)/1000)</f>
        <v>0</v>
      </c>
      <c r="AC235">
        <f>(-J235*44100)</f>
        <v>0</v>
      </c>
      <c r="AD235">
        <f>2*29.3*R235*0.92*(EA235-W235)</f>
        <v>0</v>
      </c>
      <c r="AE235">
        <f>2*0.95*5.67E-8*(((EA235+$B$7)+273)^4-(W235+273)^4)</f>
        <v>0</v>
      </c>
      <c r="AF235">
        <f>U235+AE235+AC235+AD235</f>
        <v>0</v>
      </c>
      <c r="AG235">
        <f>DX235*AU235*(DS235-DR235*(1000-AU235*DU235)/(1000-AU235*DT235))/(100*DL235)</f>
        <v>0</v>
      </c>
      <c r="AH235">
        <f>1000*DX235*AU235*(DT235-DU235)/(100*DL235*(1000-AU235*DT235))</f>
        <v>0</v>
      </c>
      <c r="AI235">
        <f>(AJ235 - AK235 - DY235*1E3/(8.314*(EA235+273.15)) * AM235/DX235 * AL235) * DX235/(100*DL235) * (1000 - DU235)/1000</f>
        <v>0</v>
      </c>
      <c r="AJ235">
        <v>438.055635209113</v>
      </c>
      <c r="AK235">
        <v>423.272006060606</v>
      </c>
      <c r="AL235">
        <v>0.840855250116249</v>
      </c>
      <c r="AM235">
        <v>65.0541557379444</v>
      </c>
      <c r="AN235">
        <f>(AP235 - AO235 + DY235*1E3/(8.314*(EA235+273.15)) * AR235/DX235 * AQ235) * DX235/(100*DL235) * 1000/(1000 - AP235)</f>
        <v>0</v>
      </c>
      <c r="AO235">
        <v>24.8612755328595</v>
      </c>
      <c r="AP235">
        <v>34.2029812121212</v>
      </c>
      <c r="AQ235">
        <v>-0.000252565487670308</v>
      </c>
      <c r="AR235">
        <v>110.692381959749</v>
      </c>
      <c r="AS235">
        <v>0</v>
      </c>
      <c r="AT235">
        <v>0</v>
      </c>
      <c r="AU235">
        <f>IF(AS235*$H$13&gt;=AW235,1.0,(AW235/(AW235-AS235*$H$13)))</f>
        <v>0</v>
      </c>
      <c r="AV235">
        <f>(AU235-1)*100</f>
        <v>0</v>
      </c>
      <c r="AW235">
        <f>MAX(0,($B$13+$C$13*EF235)/(1+$D$13*EF235)*DY235/(EA235+273)*$E$13)</f>
        <v>0</v>
      </c>
      <c r="AX235" t="s">
        <v>437</v>
      </c>
      <c r="AY235" t="s">
        <v>437</v>
      </c>
      <c r="AZ235">
        <v>0</v>
      </c>
      <c r="BA235">
        <v>0</v>
      </c>
      <c r="BB235">
        <f>1-AZ235/BA235</f>
        <v>0</v>
      </c>
      <c r="BC235">
        <v>0</v>
      </c>
      <c r="BD235" t="s">
        <v>437</v>
      </c>
      <c r="BE235" t="s">
        <v>437</v>
      </c>
      <c r="BF235">
        <v>0</v>
      </c>
      <c r="BG235">
        <v>0</v>
      </c>
      <c r="BH235">
        <f>1-BF235/BG235</f>
        <v>0</v>
      </c>
      <c r="BI235">
        <v>0.5</v>
      </c>
      <c r="BJ235">
        <f>DI235</f>
        <v>0</v>
      </c>
      <c r="BK235">
        <f>L235</f>
        <v>0</v>
      </c>
      <c r="BL235">
        <f>BH235*BI235*BJ235</f>
        <v>0</v>
      </c>
      <c r="BM235">
        <f>(BK235-BC235)/BJ235</f>
        <v>0</v>
      </c>
      <c r="BN235">
        <f>(BA235-BG235)/BG235</f>
        <v>0</v>
      </c>
      <c r="BO235">
        <f>AZ235/(BB235+AZ235/BG235)</f>
        <v>0</v>
      </c>
      <c r="BP235" t="s">
        <v>437</v>
      </c>
      <c r="BQ235">
        <v>0</v>
      </c>
      <c r="BR235">
        <f>IF(BQ235&lt;&gt;0, BQ235, BO235)</f>
        <v>0</v>
      </c>
      <c r="BS235">
        <f>1-BR235/BG235</f>
        <v>0</v>
      </c>
      <c r="BT235">
        <f>(BG235-BF235)/(BG235-BR235)</f>
        <v>0</v>
      </c>
      <c r="BU235">
        <f>(BA235-BG235)/(BA235-BR235)</f>
        <v>0</v>
      </c>
      <c r="BV235">
        <f>(BG235-BF235)/(BG235-AZ235)</f>
        <v>0</v>
      </c>
      <c r="BW235">
        <f>(BA235-BG235)/(BA235-AZ235)</f>
        <v>0</v>
      </c>
      <c r="BX235">
        <f>(BT235*BR235/BF235)</f>
        <v>0</v>
      </c>
      <c r="BY235">
        <f>(1-BX235)</f>
        <v>0</v>
      </c>
      <c r="DH235">
        <f>$B$11*EG235+$C$11*EH235+$F$11*ES235*(1-EV235)</f>
        <v>0</v>
      </c>
      <c r="DI235">
        <f>DH235*DJ235</f>
        <v>0</v>
      </c>
      <c r="DJ235">
        <f>($B$11*$D$9+$C$11*$D$9+$F$11*((FF235+EX235)/MAX(FF235+EX235+FG235, 0.1)*$I$9+FG235/MAX(FF235+EX235+FG235, 0.1)*$J$9))/($B$11+$C$11+$F$11)</f>
        <v>0</v>
      </c>
      <c r="DK235">
        <f>($B$11*$K$9+$C$11*$K$9+$F$11*((FF235+EX235)/MAX(FF235+EX235+FG235, 0.1)*$P$9+FG235/MAX(FF235+EX235+FG235, 0.1)*$Q$9))/($B$11+$C$11+$F$11)</f>
        <v>0</v>
      </c>
      <c r="DL235">
        <v>6</v>
      </c>
      <c r="DM235">
        <v>0.5</v>
      </c>
      <c r="DN235" t="s">
        <v>438</v>
      </c>
      <c r="DO235">
        <v>2</v>
      </c>
      <c r="DP235" t="b">
        <v>1</v>
      </c>
      <c r="DQ235">
        <v>1761411503.35714</v>
      </c>
      <c r="DR235">
        <v>405.891785714286</v>
      </c>
      <c r="DS235">
        <v>423.012</v>
      </c>
      <c r="DT235">
        <v>34.2202785714286</v>
      </c>
      <c r="DU235">
        <v>24.8657214285714</v>
      </c>
      <c r="DV235">
        <v>404.794428571429</v>
      </c>
      <c r="DW235">
        <v>33.9050857142857</v>
      </c>
      <c r="DX235">
        <v>499.9925</v>
      </c>
      <c r="DY235">
        <v>90.3172428571429</v>
      </c>
      <c r="DZ235">
        <v>0.0380485571428571</v>
      </c>
      <c r="EA235">
        <v>36.9765428571429</v>
      </c>
      <c r="EB235">
        <v>35.9768642857143</v>
      </c>
      <c r="EC235">
        <v>999.9</v>
      </c>
      <c r="ED235">
        <v>0</v>
      </c>
      <c r="EE235">
        <v>0</v>
      </c>
      <c r="EF235">
        <v>10004.8185714286</v>
      </c>
      <c r="EG235">
        <v>0</v>
      </c>
      <c r="EH235">
        <v>1237.555</v>
      </c>
      <c r="EI235">
        <v>-17.1201214285714</v>
      </c>
      <c r="EJ235">
        <v>420.273785714286</v>
      </c>
      <c r="EK235">
        <v>433.798714285714</v>
      </c>
      <c r="EL235">
        <v>9.35455214285714</v>
      </c>
      <c r="EM235">
        <v>423.012</v>
      </c>
      <c r="EN235">
        <v>24.8657214285714</v>
      </c>
      <c r="EO235">
        <v>3.09068</v>
      </c>
      <c r="EP235">
        <v>2.24580357142857</v>
      </c>
      <c r="EQ235">
        <v>24.5246857142857</v>
      </c>
      <c r="ER235">
        <v>19.29285</v>
      </c>
      <c r="ES235">
        <v>1199.99285714286</v>
      </c>
      <c r="ET235">
        <v>0.967</v>
      </c>
      <c r="EU235">
        <v>0.0329997</v>
      </c>
      <c r="EV235">
        <v>0</v>
      </c>
      <c r="EW235">
        <v>1309.48</v>
      </c>
      <c r="EX235">
        <v>5.00059</v>
      </c>
      <c r="EY235">
        <v>16192.6428571429</v>
      </c>
      <c r="EZ235">
        <v>10358.6642857143</v>
      </c>
      <c r="FA235">
        <v>51.866</v>
      </c>
      <c r="FB235">
        <v>53.5531428571429</v>
      </c>
      <c r="FC235">
        <v>52.1115</v>
      </c>
      <c r="FD235">
        <v>53.125</v>
      </c>
      <c r="FE235">
        <v>52.937</v>
      </c>
      <c r="FF235">
        <v>1155.55285714286</v>
      </c>
      <c r="FG235">
        <v>39.43</v>
      </c>
      <c r="FH235">
        <v>0</v>
      </c>
      <c r="FI235">
        <v>1761411472.3</v>
      </c>
      <c r="FJ235">
        <v>0</v>
      </c>
      <c r="FK235">
        <v>1308.9924</v>
      </c>
      <c r="FL235">
        <v>-15.6038461726266</v>
      </c>
      <c r="FM235">
        <v>-194.453846427888</v>
      </c>
      <c r="FN235">
        <v>16186.988</v>
      </c>
      <c r="FO235">
        <v>15</v>
      </c>
      <c r="FP235">
        <v>0</v>
      </c>
      <c r="FQ235" t="s">
        <v>439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-16.5425</v>
      </c>
      <c r="GD235">
        <v>-26.257362406015</v>
      </c>
      <c r="GE235">
        <v>3.20386385868688</v>
      </c>
      <c r="GF235">
        <v>0</v>
      </c>
      <c r="GG235">
        <v>1310.08970588235</v>
      </c>
      <c r="GH235">
        <v>-16.7295645592054</v>
      </c>
      <c r="GI235">
        <v>1.65464850593735</v>
      </c>
      <c r="GJ235">
        <v>-1</v>
      </c>
      <c r="GK235">
        <v>9.356764</v>
      </c>
      <c r="GL235">
        <v>-0.0679660150376091</v>
      </c>
      <c r="GM235">
        <v>0.00681816500240365</v>
      </c>
      <c r="GN235">
        <v>1</v>
      </c>
      <c r="GO235">
        <v>1</v>
      </c>
      <c r="GP235">
        <v>2</v>
      </c>
      <c r="GQ235" t="s">
        <v>446</v>
      </c>
      <c r="GR235">
        <v>3.12947</v>
      </c>
      <c r="GS235">
        <v>2.71586</v>
      </c>
      <c r="GT235">
        <v>0.0848811</v>
      </c>
      <c r="GU235">
        <v>0.089295</v>
      </c>
      <c r="GV235">
        <v>0.128476</v>
      </c>
      <c r="GW235">
        <v>0.102747</v>
      </c>
      <c r="GX235">
        <v>33580.5</v>
      </c>
      <c r="GY235">
        <v>35512.6</v>
      </c>
      <c r="GZ235">
        <v>33276.3</v>
      </c>
      <c r="HA235">
        <v>35383.6</v>
      </c>
      <c r="HB235">
        <v>41222.6</v>
      </c>
      <c r="HC235">
        <v>45686.5</v>
      </c>
      <c r="HD235">
        <v>52122.8</v>
      </c>
      <c r="HE235">
        <v>56652.7</v>
      </c>
      <c r="HF235">
        <v>1.78805</v>
      </c>
      <c r="HG235">
        <v>1.64715</v>
      </c>
      <c r="HH235">
        <v>-0.0354461</v>
      </c>
      <c r="HI235">
        <v>0</v>
      </c>
      <c r="HJ235">
        <v>36.5742</v>
      </c>
      <c r="HK235">
        <v>999.9</v>
      </c>
      <c r="HL235">
        <v>57.374</v>
      </c>
      <c r="HM235">
        <v>29.175</v>
      </c>
      <c r="HN235">
        <v>25.8084</v>
      </c>
      <c r="HO235">
        <v>55.7492</v>
      </c>
      <c r="HP235">
        <v>43.1571</v>
      </c>
      <c r="HQ235">
        <v>1</v>
      </c>
      <c r="HR235">
        <v>1.3059</v>
      </c>
      <c r="HS235">
        <v>3.44931</v>
      </c>
      <c r="HT235">
        <v>20.0991</v>
      </c>
      <c r="HU235">
        <v>5.19019</v>
      </c>
      <c r="HV235">
        <v>12.0099</v>
      </c>
      <c r="HW235">
        <v>4.97145</v>
      </c>
      <c r="HX235">
        <v>3.29483</v>
      </c>
      <c r="HY235">
        <v>9999</v>
      </c>
      <c r="HZ235">
        <v>9999</v>
      </c>
      <c r="IA235">
        <v>999.9</v>
      </c>
      <c r="IB235">
        <v>9999</v>
      </c>
      <c r="IC235">
        <v>1.86324</v>
      </c>
      <c r="ID235">
        <v>1.86813</v>
      </c>
      <c r="IE235">
        <v>1.86783</v>
      </c>
      <c r="IF235">
        <v>1.86905</v>
      </c>
      <c r="IG235">
        <v>1.86985</v>
      </c>
      <c r="IH235">
        <v>1.86591</v>
      </c>
      <c r="II235">
        <v>1.86705</v>
      </c>
      <c r="IJ235">
        <v>1.86843</v>
      </c>
      <c r="IK235">
        <v>5</v>
      </c>
      <c r="IL235">
        <v>0</v>
      </c>
      <c r="IM235">
        <v>0</v>
      </c>
      <c r="IN235">
        <v>0</v>
      </c>
      <c r="IO235" t="s">
        <v>441</v>
      </c>
      <c r="IP235" t="s">
        <v>442</v>
      </c>
      <c r="IQ235" t="s">
        <v>443</v>
      </c>
      <c r="IR235" t="s">
        <v>443</v>
      </c>
      <c r="IS235" t="s">
        <v>443</v>
      </c>
      <c r="IT235" t="s">
        <v>443</v>
      </c>
      <c r="IU235">
        <v>0</v>
      </c>
      <c r="IV235">
        <v>100</v>
      </c>
      <c r="IW235">
        <v>100</v>
      </c>
      <c r="IX235">
        <v>1.097</v>
      </c>
      <c r="IY235">
        <v>0.3151</v>
      </c>
      <c r="IZ235">
        <v>1.09748391826392</v>
      </c>
      <c r="JA235">
        <v>0</v>
      </c>
      <c r="JB235">
        <v>0</v>
      </c>
      <c r="JC235">
        <v>0</v>
      </c>
      <c r="JD235">
        <v>0.315191680746845</v>
      </c>
      <c r="JE235">
        <v>0</v>
      </c>
      <c r="JF235">
        <v>0</v>
      </c>
      <c r="JG235">
        <v>0</v>
      </c>
      <c r="JH235">
        <v>5</v>
      </c>
      <c r="JI235">
        <v>2273</v>
      </c>
      <c r="JJ235">
        <v>0</v>
      </c>
      <c r="JK235">
        <v>25</v>
      </c>
      <c r="JL235">
        <v>29356858.5</v>
      </c>
      <c r="JM235">
        <v>29356858.5</v>
      </c>
      <c r="JN235">
        <v>1.06689</v>
      </c>
      <c r="JO235">
        <v>2.63794</v>
      </c>
      <c r="JP235">
        <v>1.54785</v>
      </c>
      <c r="JQ235">
        <v>2.32056</v>
      </c>
      <c r="JR235">
        <v>1.64551</v>
      </c>
      <c r="JS235">
        <v>2.27661</v>
      </c>
      <c r="JT235">
        <v>33.1992</v>
      </c>
      <c r="JU235">
        <v>24.1838</v>
      </c>
      <c r="JV235">
        <v>18</v>
      </c>
      <c r="JW235">
        <v>501.986</v>
      </c>
      <c r="JX235">
        <v>402.975</v>
      </c>
      <c r="JY235">
        <v>32.1195</v>
      </c>
      <c r="JZ235">
        <v>42.7782</v>
      </c>
      <c r="KA235">
        <v>30.0002</v>
      </c>
      <c r="KB235">
        <v>42.4712</v>
      </c>
      <c r="KC235">
        <v>42.358</v>
      </c>
      <c r="KD235">
        <v>21.4855</v>
      </c>
      <c r="KE235">
        <v>0</v>
      </c>
      <c r="KF235">
        <v>100</v>
      </c>
      <c r="KG235">
        <v>32.1211</v>
      </c>
      <c r="KH235">
        <v>460.464</v>
      </c>
      <c r="KI235">
        <v>34.6858</v>
      </c>
      <c r="KJ235">
        <v>94.5978</v>
      </c>
      <c r="KK235">
        <v>91.7263</v>
      </c>
    </row>
    <row r="236" spans="1:297">
      <c r="A236">
        <v>220</v>
      </c>
      <c r="B236">
        <v>1761411517</v>
      </c>
      <c r="C236">
        <v>3336</v>
      </c>
      <c r="D236" t="s">
        <v>884</v>
      </c>
      <c r="E236" t="s">
        <v>885</v>
      </c>
      <c r="F236">
        <v>5</v>
      </c>
      <c r="G236" t="s">
        <v>831</v>
      </c>
      <c r="H236" t="s">
        <v>436</v>
      </c>
      <c r="I236">
        <v>1761411508.84615</v>
      </c>
      <c r="J236">
        <f>(K236)/1000</f>
        <v>0</v>
      </c>
      <c r="K236">
        <f>IF(DP236, AN236, AH236)</f>
        <v>0</v>
      </c>
      <c r="L236">
        <f>IF(DP236, AI236, AG236)</f>
        <v>0</v>
      </c>
      <c r="M236">
        <f>DR236 - IF(AU236&gt;1, L236*DL236*100.0/(AW236), 0)</f>
        <v>0</v>
      </c>
      <c r="N236">
        <f>((T236-J236/2)*M236-L236)/(T236+J236/2)</f>
        <v>0</v>
      </c>
      <c r="O236">
        <f>N236*(DY236+DZ236)/1000.0</f>
        <v>0</v>
      </c>
      <c r="P236">
        <f>(DR236 - IF(AU236&gt;1, L236*DL236*100.0/(AW236), 0))*(DY236+DZ236)/1000.0</f>
        <v>0</v>
      </c>
      <c r="Q236">
        <f>2.0/((1/S236-1/R236)+SIGN(S236)*SQRT((1/S236-1/R236)*(1/S236-1/R236) + 4*DM236/((DM236+1)*(DM236+1))*(2*1/S236*1/R236-1/R236*1/R236)))</f>
        <v>0</v>
      </c>
      <c r="R236">
        <f>IF(LEFT(DN236,1)&lt;&gt;"0",IF(LEFT(DN236,1)="1",3.0,DO236),$D$5+$E$5*(EF236*DY236/($K$5*1000))+$F$5*(EF236*DY236/($K$5*1000))*MAX(MIN(DL236,$J$5),$I$5)*MAX(MIN(DL236,$J$5),$I$5)+$G$5*MAX(MIN(DL236,$J$5),$I$5)*(EF236*DY236/($K$5*1000))+$H$5*(EF236*DY236/($K$5*1000))*(EF236*DY236/($K$5*1000)))</f>
        <v>0</v>
      </c>
      <c r="S236">
        <f>J236*(1000-(1000*0.61365*exp(17.502*W236/(240.97+W236))/(DY236+DZ236)+DT236)/2)/(1000*0.61365*exp(17.502*W236/(240.97+W236))/(DY236+DZ236)-DT236)</f>
        <v>0</v>
      </c>
      <c r="T236">
        <f>1/((DM236+1)/(Q236/1.6)+1/(R236/1.37)) + DM236/((DM236+1)/(Q236/1.6) + DM236/(R236/1.37))</f>
        <v>0</v>
      </c>
      <c r="U236">
        <f>(DH236*DK236)</f>
        <v>0</v>
      </c>
      <c r="V236">
        <f>(EA236+(U236+2*0.95*5.67E-8*(((EA236+$B$7)+273)^4-(EA236+273)^4)-44100*J236)/(1.84*29.3*R236+8*0.95*5.67E-8*(EA236+273)^3))</f>
        <v>0</v>
      </c>
      <c r="W236">
        <f>($C$7*EB236+$D$7*EC236+$E$7*V236)</f>
        <v>0</v>
      </c>
      <c r="X236">
        <f>0.61365*exp(17.502*W236/(240.97+W236))</f>
        <v>0</v>
      </c>
      <c r="Y236">
        <f>(Z236/AA236*100)</f>
        <v>0</v>
      </c>
      <c r="Z236">
        <f>DT236*(DY236+DZ236)/1000</f>
        <v>0</v>
      </c>
      <c r="AA236">
        <f>0.61365*exp(17.502*EA236/(240.97+EA236))</f>
        <v>0</v>
      </c>
      <c r="AB236">
        <f>(X236-DT236*(DY236+DZ236)/1000)</f>
        <v>0</v>
      </c>
      <c r="AC236">
        <f>(-J236*44100)</f>
        <v>0</v>
      </c>
      <c r="AD236">
        <f>2*29.3*R236*0.92*(EA236-W236)</f>
        <v>0</v>
      </c>
      <c r="AE236">
        <f>2*0.95*5.67E-8*(((EA236+$B$7)+273)^4-(W236+273)^4)</f>
        <v>0</v>
      </c>
      <c r="AF236">
        <f>U236+AE236+AC236+AD236</f>
        <v>0</v>
      </c>
      <c r="AG236">
        <f>DX236*AU236*(DS236-DR236*(1000-AU236*DU236)/(1000-AU236*DT236))/(100*DL236)</f>
        <v>0</v>
      </c>
      <c r="AH236">
        <f>1000*DX236*AU236*(DT236-DU236)/(100*DL236*(1000-AU236*DT236))</f>
        <v>0</v>
      </c>
      <c r="AI236">
        <f>(AJ236 - AK236 - DY236*1E3/(8.314*(EA236+273.15)) * AM236/DX236 * AL236) * DX236/(100*DL236) * (1000 - DU236)/1000</f>
        <v>0</v>
      </c>
      <c r="AJ236">
        <v>452.390962421453</v>
      </c>
      <c r="AK236">
        <v>432.450975757576</v>
      </c>
      <c r="AL236">
        <v>1.93855981779159</v>
      </c>
      <c r="AM236">
        <v>65.0541557379444</v>
      </c>
      <c r="AN236">
        <f>(AP236 - AO236 + DY236*1E3/(8.314*(EA236+273.15)) * AR236/DX236 * AQ236) * DX236/(100*DL236) * 1000/(1000 - AP236)</f>
        <v>0</v>
      </c>
      <c r="AO236">
        <v>24.8604181777532</v>
      </c>
      <c r="AP236">
        <v>34.1909254545454</v>
      </c>
      <c r="AQ236">
        <v>-0.00024093089740766</v>
      </c>
      <c r="AR236">
        <v>110.692381959749</v>
      </c>
      <c r="AS236">
        <v>0</v>
      </c>
      <c r="AT236">
        <v>0</v>
      </c>
      <c r="AU236">
        <f>IF(AS236*$H$13&gt;=AW236,1.0,(AW236/(AW236-AS236*$H$13)))</f>
        <v>0</v>
      </c>
      <c r="AV236">
        <f>(AU236-1)*100</f>
        <v>0</v>
      </c>
      <c r="AW236">
        <f>MAX(0,($B$13+$C$13*EF236)/(1+$D$13*EF236)*DY236/(EA236+273)*$E$13)</f>
        <v>0</v>
      </c>
      <c r="AX236" t="s">
        <v>437</v>
      </c>
      <c r="AY236" t="s">
        <v>437</v>
      </c>
      <c r="AZ236">
        <v>0</v>
      </c>
      <c r="BA236">
        <v>0</v>
      </c>
      <c r="BB236">
        <f>1-AZ236/BA236</f>
        <v>0</v>
      </c>
      <c r="BC236">
        <v>0</v>
      </c>
      <c r="BD236" t="s">
        <v>437</v>
      </c>
      <c r="BE236" t="s">
        <v>437</v>
      </c>
      <c r="BF236">
        <v>0</v>
      </c>
      <c r="BG236">
        <v>0</v>
      </c>
      <c r="BH236">
        <f>1-BF236/BG236</f>
        <v>0</v>
      </c>
      <c r="BI236">
        <v>0.5</v>
      </c>
      <c r="BJ236">
        <f>DI236</f>
        <v>0</v>
      </c>
      <c r="BK236">
        <f>L236</f>
        <v>0</v>
      </c>
      <c r="BL236">
        <f>BH236*BI236*BJ236</f>
        <v>0</v>
      </c>
      <c r="BM236">
        <f>(BK236-BC236)/BJ236</f>
        <v>0</v>
      </c>
      <c r="BN236">
        <f>(BA236-BG236)/BG236</f>
        <v>0</v>
      </c>
      <c r="BO236">
        <f>AZ236/(BB236+AZ236/BG236)</f>
        <v>0</v>
      </c>
      <c r="BP236" t="s">
        <v>437</v>
      </c>
      <c r="BQ236">
        <v>0</v>
      </c>
      <c r="BR236">
        <f>IF(BQ236&lt;&gt;0, BQ236, BO236)</f>
        <v>0</v>
      </c>
      <c r="BS236">
        <f>1-BR236/BG236</f>
        <v>0</v>
      </c>
      <c r="BT236">
        <f>(BG236-BF236)/(BG236-BR236)</f>
        <v>0</v>
      </c>
      <c r="BU236">
        <f>(BA236-BG236)/(BA236-BR236)</f>
        <v>0</v>
      </c>
      <c r="BV236">
        <f>(BG236-BF236)/(BG236-AZ236)</f>
        <v>0</v>
      </c>
      <c r="BW236">
        <f>(BA236-BG236)/(BA236-AZ236)</f>
        <v>0</v>
      </c>
      <c r="BX236">
        <f>(BT236*BR236/BF236)</f>
        <v>0</v>
      </c>
      <c r="BY236">
        <f>(1-BX236)</f>
        <v>0</v>
      </c>
      <c r="DH236">
        <f>$B$11*EG236+$C$11*EH236+$F$11*ES236*(1-EV236)</f>
        <v>0</v>
      </c>
      <c r="DI236">
        <f>DH236*DJ236</f>
        <v>0</v>
      </c>
      <c r="DJ236">
        <f>($B$11*$D$9+$C$11*$D$9+$F$11*((FF236+EX236)/MAX(FF236+EX236+FG236, 0.1)*$I$9+FG236/MAX(FF236+EX236+FG236, 0.1)*$J$9))/($B$11+$C$11+$F$11)</f>
        <v>0</v>
      </c>
      <c r="DK236">
        <f>($B$11*$K$9+$C$11*$K$9+$F$11*((FF236+EX236)/MAX(FF236+EX236+FG236, 0.1)*$P$9+FG236/MAX(FF236+EX236+FG236, 0.1)*$Q$9))/($B$11+$C$11+$F$11)</f>
        <v>0</v>
      </c>
      <c r="DL236">
        <v>6</v>
      </c>
      <c r="DM236">
        <v>0.5</v>
      </c>
      <c r="DN236" t="s">
        <v>438</v>
      </c>
      <c r="DO236">
        <v>2</v>
      </c>
      <c r="DP236" t="b">
        <v>1</v>
      </c>
      <c r="DQ236">
        <v>1761411508.84615</v>
      </c>
      <c r="DR236">
        <v>408.821384615385</v>
      </c>
      <c r="DS236">
        <v>430.618923076923</v>
      </c>
      <c r="DT236">
        <v>34.2086846153846</v>
      </c>
      <c r="DU236">
        <v>24.8624769230769</v>
      </c>
      <c r="DV236">
        <v>407.724076923077</v>
      </c>
      <c r="DW236">
        <v>33.8934846153846</v>
      </c>
      <c r="DX236">
        <v>500.009615384615</v>
      </c>
      <c r="DY236">
        <v>90.3178846153846</v>
      </c>
      <c r="DZ236">
        <v>0.0378815076923077</v>
      </c>
      <c r="EA236">
        <v>36.9876</v>
      </c>
      <c r="EB236">
        <v>35.9895307692308</v>
      </c>
      <c r="EC236">
        <v>999.9</v>
      </c>
      <c r="ED236">
        <v>0</v>
      </c>
      <c r="EE236">
        <v>0</v>
      </c>
      <c r="EF236">
        <v>10009.6084615385</v>
      </c>
      <c r="EG236">
        <v>0</v>
      </c>
      <c r="EH236">
        <v>1237.57076923077</v>
      </c>
      <c r="EI236">
        <v>-21.7973923076923</v>
      </c>
      <c r="EJ236">
        <v>423.302153846154</v>
      </c>
      <c r="EK236">
        <v>441.598076923077</v>
      </c>
      <c r="EL236">
        <v>9.34618923076923</v>
      </c>
      <c r="EM236">
        <v>430.618923076923</v>
      </c>
      <c r="EN236">
        <v>24.8624769230769</v>
      </c>
      <c r="EO236">
        <v>3.08965461538462</v>
      </c>
      <c r="EP236">
        <v>2.24552769230769</v>
      </c>
      <c r="EQ236">
        <v>24.5191384615385</v>
      </c>
      <c r="ER236">
        <v>19.2908769230769</v>
      </c>
      <c r="ES236">
        <v>1199.99</v>
      </c>
      <c r="ET236">
        <v>0.967</v>
      </c>
      <c r="EU236">
        <v>0.0329997</v>
      </c>
      <c r="EV236">
        <v>0</v>
      </c>
      <c r="EW236">
        <v>1307.97307692308</v>
      </c>
      <c r="EX236">
        <v>5.00059</v>
      </c>
      <c r="EY236">
        <v>16174.6230769231</v>
      </c>
      <c r="EZ236">
        <v>10358.6461538462</v>
      </c>
      <c r="FA236">
        <v>51.8556153846154</v>
      </c>
      <c r="FB236">
        <v>53.5572307692308</v>
      </c>
      <c r="FC236">
        <v>52.1056153846154</v>
      </c>
      <c r="FD236">
        <v>53.125</v>
      </c>
      <c r="FE236">
        <v>52.937</v>
      </c>
      <c r="FF236">
        <v>1155.55</v>
      </c>
      <c r="FG236">
        <v>39.43</v>
      </c>
      <c r="FH236">
        <v>0</v>
      </c>
      <c r="FI236">
        <v>1761411477.1</v>
      </c>
      <c r="FJ236">
        <v>0</v>
      </c>
      <c r="FK236">
        <v>1307.7168</v>
      </c>
      <c r="FL236">
        <v>-15.7807692582835</v>
      </c>
      <c r="FM236">
        <v>-194.707692611232</v>
      </c>
      <c r="FN236">
        <v>16171.396</v>
      </c>
      <c r="FO236">
        <v>15</v>
      </c>
      <c r="FP236">
        <v>0</v>
      </c>
      <c r="FQ236" t="s">
        <v>439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-19.7879428571429</v>
      </c>
      <c r="GD236">
        <v>-53.9272909090909</v>
      </c>
      <c r="GE236">
        <v>5.84784410063282</v>
      </c>
      <c r="GF236">
        <v>0</v>
      </c>
      <c r="GG236">
        <v>1308.75852941176</v>
      </c>
      <c r="GH236">
        <v>-16.018487383366</v>
      </c>
      <c r="GI236">
        <v>1.58446712577586</v>
      </c>
      <c r="GJ236">
        <v>-1</v>
      </c>
      <c r="GK236">
        <v>9.35032714285714</v>
      </c>
      <c r="GL236">
        <v>-0.0938423376623263</v>
      </c>
      <c r="GM236">
        <v>0.00979653687248098</v>
      </c>
      <c r="GN236">
        <v>1</v>
      </c>
      <c r="GO236">
        <v>1</v>
      </c>
      <c r="GP236">
        <v>2</v>
      </c>
      <c r="GQ236" t="s">
        <v>446</v>
      </c>
      <c r="GR236">
        <v>3.12965</v>
      </c>
      <c r="GS236">
        <v>2.71571</v>
      </c>
      <c r="GT236">
        <v>0.0864295</v>
      </c>
      <c r="GU236">
        <v>0.0917879</v>
      </c>
      <c r="GV236">
        <v>0.128441</v>
      </c>
      <c r="GW236">
        <v>0.102747</v>
      </c>
      <c r="GX236">
        <v>33524.1</v>
      </c>
      <c r="GY236">
        <v>35415.6</v>
      </c>
      <c r="GZ236">
        <v>33276.6</v>
      </c>
      <c r="HA236">
        <v>35383.8</v>
      </c>
      <c r="HB236">
        <v>41224.9</v>
      </c>
      <c r="HC236">
        <v>45687.2</v>
      </c>
      <c r="HD236">
        <v>52123.4</v>
      </c>
      <c r="HE236">
        <v>56653.2</v>
      </c>
      <c r="HF236">
        <v>1.78825</v>
      </c>
      <c r="HG236">
        <v>1.64688</v>
      </c>
      <c r="HH236">
        <v>-0.0342727</v>
      </c>
      <c r="HI236">
        <v>0</v>
      </c>
      <c r="HJ236">
        <v>36.5757</v>
      </c>
      <c r="HK236">
        <v>999.9</v>
      </c>
      <c r="HL236">
        <v>57.374</v>
      </c>
      <c r="HM236">
        <v>29.175</v>
      </c>
      <c r="HN236">
        <v>25.8061</v>
      </c>
      <c r="HO236">
        <v>56.0592</v>
      </c>
      <c r="HP236">
        <v>42.8686</v>
      </c>
      <c r="HQ236">
        <v>1</v>
      </c>
      <c r="HR236">
        <v>1.30725</v>
      </c>
      <c r="HS236">
        <v>4.70638</v>
      </c>
      <c r="HT236">
        <v>20.0653</v>
      </c>
      <c r="HU236">
        <v>5.19033</v>
      </c>
      <c r="HV236">
        <v>12.0099</v>
      </c>
      <c r="HW236">
        <v>4.972</v>
      </c>
      <c r="HX236">
        <v>3.29492</v>
      </c>
      <c r="HY236">
        <v>9999</v>
      </c>
      <c r="HZ236">
        <v>9999</v>
      </c>
      <c r="IA236">
        <v>999.9</v>
      </c>
      <c r="IB236">
        <v>9999</v>
      </c>
      <c r="IC236">
        <v>1.86324</v>
      </c>
      <c r="ID236">
        <v>1.86813</v>
      </c>
      <c r="IE236">
        <v>1.86783</v>
      </c>
      <c r="IF236">
        <v>1.86905</v>
      </c>
      <c r="IG236">
        <v>1.86983</v>
      </c>
      <c r="IH236">
        <v>1.86594</v>
      </c>
      <c r="II236">
        <v>1.86703</v>
      </c>
      <c r="IJ236">
        <v>1.86843</v>
      </c>
      <c r="IK236">
        <v>5</v>
      </c>
      <c r="IL236">
        <v>0</v>
      </c>
      <c r="IM236">
        <v>0</v>
      </c>
      <c r="IN236">
        <v>0</v>
      </c>
      <c r="IO236" t="s">
        <v>441</v>
      </c>
      <c r="IP236" t="s">
        <v>442</v>
      </c>
      <c r="IQ236" t="s">
        <v>443</v>
      </c>
      <c r="IR236" t="s">
        <v>443</v>
      </c>
      <c r="IS236" t="s">
        <v>443</v>
      </c>
      <c r="IT236" t="s">
        <v>443</v>
      </c>
      <c r="IU236">
        <v>0</v>
      </c>
      <c r="IV236">
        <v>100</v>
      </c>
      <c r="IW236">
        <v>100</v>
      </c>
      <c r="IX236">
        <v>1.097</v>
      </c>
      <c r="IY236">
        <v>0.3152</v>
      </c>
      <c r="IZ236">
        <v>1.09748391826392</v>
      </c>
      <c r="JA236">
        <v>0</v>
      </c>
      <c r="JB236">
        <v>0</v>
      </c>
      <c r="JC236">
        <v>0</v>
      </c>
      <c r="JD236">
        <v>0.315191680746845</v>
      </c>
      <c r="JE236">
        <v>0</v>
      </c>
      <c r="JF236">
        <v>0</v>
      </c>
      <c r="JG236">
        <v>0</v>
      </c>
      <c r="JH236">
        <v>5</v>
      </c>
      <c r="JI236">
        <v>2273</v>
      </c>
      <c r="JJ236">
        <v>0</v>
      </c>
      <c r="JK236">
        <v>25</v>
      </c>
      <c r="JL236">
        <v>29356858.6</v>
      </c>
      <c r="JM236">
        <v>29356858.6</v>
      </c>
      <c r="JN236">
        <v>1.10229</v>
      </c>
      <c r="JO236">
        <v>2.63062</v>
      </c>
      <c r="JP236">
        <v>1.54785</v>
      </c>
      <c r="JQ236">
        <v>2.32056</v>
      </c>
      <c r="JR236">
        <v>1.64551</v>
      </c>
      <c r="JS236">
        <v>2.36084</v>
      </c>
      <c r="JT236">
        <v>33.1992</v>
      </c>
      <c r="JU236">
        <v>24.1575</v>
      </c>
      <c r="JV236">
        <v>18</v>
      </c>
      <c r="JW236">
        <v>502.148</v>
      </c>
      <c r="JX236">
        <v>402.815</v>
      </c>
      <c r="JY236">
        <v>32.1092</v>
      </c>
      <c r="JZ236">
        <v>42.7782</v>
      </c>
      <c r="KA236">
        <v>30.0013</v>
      </c>
      <c r="KB236">
        <v>42.4739</v>
      </c>
      <c r="KC236">
        <v>42.3588</v>
      </c>
      <c r="KD236">
        <v>22.1366</v>
      </c>
      <c r="KE236">
        <v>0</v>
      </c>
      <c r="KF236">
        <v>100</v>
      </c>
      <c r="KG236">
        <v>31.6215</v>
      </c>
      <c r="KH236">
        <v>473.914</v>
      </c>
      <c r="KI236">
        <v>34.6858</v>
      </c>
      <c r="KJ236">
        <v>94.5989</v>
      </c>
      <c r="KK236">
        <v>91.727</v>
      </c>
    </row>
    <row r="237" spans="1:297">
      <c r="A237">
        <v>221</v>
      </c>
      <c r="B237">
        <v>1761411522</v>
      </c>
      <c r="C237">
        <v>3341</v>
      </c>
      <c r="D237" t="s">
        <v>886</v>
      </c>
      <c r="E237" t="s">
        <v>887</v>
      </c>
      <c r="F237">
        <v>5</v>
      </c>
      <c r="G237" t="s">
        <v>831</v>
      </c>
      <c r="H237" t="s">
        <v>436</v>
      </c>
      <c r="I237">
        <v>1761411513.84615</v>
      </c>
      <c r="J237">
        <f>(K237)/1000</f>
        <v>0</v>
      </c>
      <c r="K237">
        <f>IF(DP237, AN237, AH237)</f>
        <v>0</v>
      </c>
      <c r="L237">
        <f>IF(DP237, AI237, AG237)</f>
        <v>0</v>
      </c>
      <c r="M237">
        <f>DR237 - IF(AU237&gt;1, L237*DL237*100.0/(AW237), 0)</f>
        <v>0</v>
      </c>
      <c r="N237">
        <f>((T237-J237/2)*M237-L237)/(T237+J237/2)</f>
        <v>0</v>
      </c>
      <c r="O237">
        <f>N237*(DY237+DZ237)/1000.0</f>
        <v>0</v>
      </c>
      <c r="P237">
        <f>(DR237 - IF(AU237&gt;1, L237*DL237*100.0/(AW237), 0))*(DY237+DZ237)/1000.0</f>
        <v>0</v>
      </c>
      <c r="Q237">
        <f>2.0/((1/S237-1/R237)+SIGN(S237)*SQRT((1/S237-1/R237)*(1/S237-1/R237) + 4*DM237/((DM237+1)*(DM237+1))*(2*1/S237*1/R237-1/R237*1/R237)))</f>
        <v>0</v>
      </c>
      <c r="R237">
        <f>IF(LEFT(DN237,1)&lt;&gt;"0",IF(LEFT(DN237,1)="1",3.0,DO237),$D$5+$E$5*(EF237*DY237/($K$5*1000))+$F$5*(EF237*DY237/($K$5*1000))*MAX(MIN(DL237,$J$5),$I$5)*MAX(MIN(DL237,$J$5),$I$5)+$G$5*MAX(MIN(DL237,$J$5),$I$5)*(EF237*DY237/($K$5*1000))+$H$5*(EF237*DY237/($K$5*1000))*(EF237*DY237/($K$5*1000)))</f>
        <v>0</v>
      </c>
      <c r="S237">
        <f>J237*(1000-(1000*0.61365*exp(17.502*W237/(240.97+W237))/(DY237+DZ237)+DT237)/2)/(1000*0.61365*exp(17.502*W237/(240.97+W237))/(DY237+DZ237)-DT237)</f>
        <v>0</v>
      </c>
      <c r="T237">
        <f>1/((DM237+1)/(Q237/1.6)+1/(R237/1.37)) + DM237/((DM237+1)/(Q237/1.6) + DM237/(R237/1.37))</f>
        <v>0</v>
      </c>
      <c r="U237">
        <f>(DH237*DK237)</f>
        <v>0</v>
      </c>
      <c r="V237">
        <f>(EA237+(U237+2*0.95*5.67E-8*(((EA237+$B$7)+273)^4-(EA237+273)^4)-44100*J237)/(1.84*29.3*R237+8*0.95*5.67E-8*(EA237+273)^3))</f>
        <v>0</v>
      </c>
      <c r="W237">
        <f>($C$7*EB237+$D$7*EC237+$E$7*V237)</f>
        <v>0</v>
      </c>
      <c r="X237">
        <f>0.61365*exp(17.502*W237/(240.97+W237))</f>
        <v>0</v>
      </c>
      <c r="Y237">
        <f>(Z237/AA237*100)</f>
        <v>0</v>
      </c>
      <c r="Z237">
        <f>DT237*(DY237+DZ237)/1000</f>
        <v>0</v>
      </c>
      <c r="AA237">
        <f>0.61365*exp(17.502*EA237/(240.97+EA237))</f>
        <v>0</v>
      </c>
      <c r="AB237">
        <f>(X237-DT237*(DY237+DZ237)/1000)</f>
        <v>0</v>
      </c>
      <c r="AC237">
        <f>(-J237*44100)</f>
        <v>0</v>
      </c>
      <c r="AD237">
        <f>2*29.3*R237*0.92*(EA237-W237)</f>
        <v>0</v>
      </c>
      <c r="AE237">
        <f>2*0.95*5.67E-8*(((EA237+$B$7)+273)^4-(W237+273)^4)</f>
        <v>0</v>
      </c>
      <c r="AF237">
        <f>U237+AE237+AC237+AD237</f>
        <v>0</v>
      </c>
      <c r="AG237">
        <f>DX237*AU237*(DS237-DR237*(1000-AU237*DU237)/(1000-AU237*DT237))/(100*DL237)</f>
        <v>0</v>
      </c>
      <c r="AH237">
        <f>1000*DX237*AU237*(DT237-DU237)/(100*DL237*(1000-AU237*DT237))</f>
        <v>0</v>
      </c>
      <c r="AI237">
        <f>(AJ237 - AK237 - DY237*1E3/(8.314*(EA237+273.15)) * AM237/DX237 * AL237) * DX237/(100*DL237) * (1000 - DU237)/1000</f>
        <v>0</v>
      </c>
      <c r="AJ237">
        <v>469.789100164733</v>
      </c>
      <c r="AK237">
        <v>445.953993939394</v>
      </c>
      <c r="AL237">
        <v>2.80988474470282</v>
      </c>
      <c r="AM237">
        <v>65.0541557379444</v>
      </c>
      <c r="AN237">
        <f>(AP237 - AO237 + DY237*1E3/(8.314*(EA237+273.15)) * AR237/DX237 * AQ237) * DX237/(100*DL237) * 1000/(1000 - AP237)</f>
        <v>0</v>
      </c>
      <c r="AO237">
        <v>24.8585710941022</v>
      </c>
      <c r="AP237">
        <v>34.1746406060606</v>
      </c>
      <c r="AQ237">
        <v>-0.000319849564563886</v>
      </c>
      <c r="AR237">
        <v>110.692381959749</v>
      </c>
      <c r="AS237">
        <v>0</v>
      </c>
      <c r="AT237">
        <v>0</v>
      </c>
      <c r="AU237">
        <f>IF(AS237*$H$13&gt;=AW237,1.0,(AW237/(AW237-AS237*$H$13)))</f>
        <v>0</v>
      </c>
      <c r="AV237">
        <f>(AU237-1)*100</f>
        <v>0</v>
      </c>
      <c r="AW237">
        <f>MAX(0,($B$13+$C$13*EF237)/(1+$D$13*EF237)*DY237/(EA237+273)*$E$13)</f>
        <v>0</v>
      </c>
      <c r="AX237" t="s">
        <v>437</v>
      </c>
      <c r="AY237" t="s">
        <v>437</v>
      </c>
      <c r="AZ237">
        <v>0</v>
      </c>
      <c r="BA237">
        <v>0</v>
      </c>
      <c r="BB237">
        <f>1-AZ237/BA237</f>
        <v>0</v>
      </c>
      <c r="BC237">
        <v>0</v>
      </c>
      <c r="BD237" t="s">
        <v>437</v>
      </c>
      <c r="BE237" t="s">
        <v>437</v>
      </c>
      <c r="BF237">
        <v>0</v>
      </c>
      <c r="BG237">
        <v>0</v>
      </c>
      <c r="BH237">
        <f>1-BF237/BG237</f>
        <v>0</v>
      </c>
      <c r="BI237">
        <v>0.5</v>
      </c>
      <c r="BJ237">
        <f>DI237</f>
        <v>0</v>
      </c>
      <c r="BK237">
        <f>L237</f>
        <v>0</v>
      </c>
      <c r="BL237">
        <f>BH237*BI237*BJ237</f>
        <v>0</v>
      </c>
      <c r="BM237">
        <f>(BK237-BC237)/BJ237</f>
        <v>0</v>
      </c>
      <c r="BN237">
        <f>(BA237-BG237)/BG237</f>
        <v>0</v>
      </c>
      <c r="BO237">
        <f>AZ237/(BB237+AZ237/BG237)</f>
        <v>0</v>
      </c>
      <c r="BP237" t="s">
        <v>437</v>
      </c>
      <c r="BQ237">
        <v>0</v>
      </c>
      <c r="BR237">
        <f>IF(BQ237&lt;&gt;0, BQ237, BO237)</f>
        <v>0</v>
      </c>
      <c r="BS237">
        <f>1-BR237/BG237</f>
        <v>0</v>
      </c>
      <c r="BT237">
        <f>(BG237-BF237)/(BG237-BR237)</f>
        <v>0</v>
      </c>
      <c r="BU237">
        <f>(BA237-BG237)/(BA237-BR237)</f>
        <v>0</v>
      </c>
      <c r="BV237">
        <f>(BG237-BF237)/(BG237-AZ237)</f>
        <v>0</v>
      </c>
      <c r="BW237">
        <f>(BA237-BG237)/(BA237-AZ237)</f>
        <v>0</v>
      </c>
      <c r="BX237">
        <f>(BT237*BR237/BF237)</f>
        <v>0</v>
      </c>
      <c r="BY237">
        <f>(1-BX237)</f>
        <v>0</v>
      </c>
      <c r="DH237">
        <f>$B$11*EG237+$C$11*EH237+$F$11*ES237*(1-EV237)</f>
        <v>0</v>
      </c>
      <c r="DI237">
        <f>DH237*DJ237</f>
        <v>0</v>
      </c>
      <c r="DJ237">
        <f>($B$11*$D$9+$C$11*$D$9+$F$11*((FF237+EX237)/MAX(FF237+EX237+FG237, 0.1)*$I$9+FG237/MAX(FF237+EX237+FG237, 0.1)*$J$9))/($B$11+$C$11+$F$11)</f>
        <v>0</v>
      </c>
      <c r="DK237">
        <f>($B$11*$K$9+$C$11*$K$9+$F$11*((FF237+EX237)/MAX(FF237+EX237+FG237, 0.1)*$P$9+FG237/MAX(FF237+EX237+FG237, 0.1)*$Q$9))/($B$11+$C$11+$F$11)</f>
        <v>0</v>
      </c>
      <c r="DL237">
        <v>6</v>
      </c>
      <c r="DM237">
        <v>0.5</v>
      </c>
      <c r="DN237" t="s">
        <v>438</v>
      </c>
      <c r="DO237">
        <v>2</v>
      </c>
      <c r="DP237" t="b">
        <v>1</v>
      </c>
      <c r="DQ237">
        <v>1761411513.84615</v>
      </c>
      <c r="DR237">
        <v>415.335461538462</v>
      </c>
      <c r="DS237">
        <v>443.258076923077</v>
      </c>
      <c r="DT237">
        <v>34.1960692307692</v>
      </c>
      <c r="DU237">
        <v>24.8602769230769</v>
      </c>
      <c r="DV237">
        <v>414.238384615385</v>
      </c>
      <c r="DW237">
        <v>33.8808769230769</v>
      </c>
      <c r="DX237">
        <v>499.940615384615</v>
      </c>
      <c r="DY237">
        <v>90.3182230769231</v>
      </c>
      <c r="DZ237">
        <v>0.0382394615384615</v>
      </c>
      <c r="EA237">
        <v>36.9979615384615</v>
      </c>
      <c r="EB237">
        <v>36.0086461538462</v>
      </c>
      <c r="EC237">
        <v>999.9</v>
      </c>
      <c r="ED237">
        <v>0</v>
      </c>
      <c r="EE237">
        <v>0</v>
      </c>
      <c r="EF237">
        <v>9982.44692307692</v>
      </c>
      <c r="EG237">
        <v>0</v>
      </c>
      <c r="EH237">
        <v>1237.58538461538</v>
      </c>
      <c r="EI237">
        <v>-27.9224538461538</v>
      </c>
      <c r="EJ237">
        <v>430.041384615385</v>
      </c>
      <c r="EK237">
        <v>454.558692307692</v>
      </c>
      <c r="EL237">
        <v>9.33577384615385</v>
      </c>
      <c r="EM237">
        <v>443.258076923077</v>
      </c>
      <c r="EN237">
        <v>24.8602769230769</v>
      </c>
      <c r="EO237">
        <v>3.08852692307692</v>
      </c>
      <c r="EP237">
        <v>2.24533692307692</v>
      </c>
      <c r="EQ237">
        <v>24.5130384615385</v>
      </c>
      <c r="ER237">
        <v>19.2895153846154</v>
      </c>
      <c r="ES237">
        <v>1199.99153846154</v>
      </c>
      <c r="ET237">
        <v>0.967</v>
      </c>
      <c r="EU237">
        <v>0.0329997</v>
      </c>
      <c r="EV237">
        <v>0</v>
      </c>
      <c r="EW237">
        <v>1306.58538461538</v>
      </c>
      <c r="EX237">
        <v>5.00059</v>
      </c>
      <c r="EY237">
        <v>16158.5</v>
      </c>
      <c r="EZ237">
        <v>10358.6384615385</v>
      </c>
      <c r="FA237">
        <v>51.8556153846154</v>
      </c>
      <c r="FB237">
        <v>53.5572307692308</v>
      </c>
      <c r="FC237">
        <v>52.1104615384615</v>
      </c>
      <c r="FD237">
        <v>53.125</v>
      </c>
      <c r="FE237">
        <v>52.9418461538462</v>
      </c>
      <c r="FF237">
        <v>1155.55153846154</v>
      </c>
      <c r="FG237">
        <v>39.43</v>
      </c>
      <c r="FH237">
        <v>0</v>
      </c>
      <c r="FI237">
        <v>1761411481.9</v>
      </c>
      <c r="FJ237">
        <v>0</v>
      </c>
      <c r="FK237">
        <v>1306.45</v>
      </c>
      <c r="FL237">
        <v>-16.1084615288355</v>
      </c>
      <c r="FM237">
        <v>-189.269230462676</v>
      </c>
      <c r="FN237">
        <v>16156.2</v>
      </c>
      <c r="FO237">
        <v>15</v>
      </c>
      <c r="FP237">
        <v>0</v>
      </c>
      <c r="FQ237" t="s">
        <v>439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-24.97638</v>
      </c>
      <c r="GD237">
        <v>-76.5758887218045</v>
      </c>
      <c r="GE237">
        <v>7.40392464417352</v>
      </c>
      <c r="GF237">
        <v>0</v>
      </c>
      <c r="GG237">
        <v>1307.30852941176</v>
      </c>
      <c r="GH237">
        <v>-15.851642476909</v>
      </c>
      <c r="GI237">
        <v>1.56908390723967</v>
      </c>
      <c r="GJ237">
        <v>-1</v>
      </c>
      <c r="GK237">
        <v>9.34057</v>
      </c>
      <c r="GL237">
        <v>-0.129290526315795</v>
      </c>
      <c r="GM237">
        <v>0.0126311666127875</v>
      </c>
      <c r="GN237">
        <v>0</v>
      </c>
      <c r="GO237">
        <v>0</v>
      </c>
      <c r="GP237">
        <v>2</v>
      </c>
      <c r="GQ237" t="s">
        <v>473</v>
      </c>
      <c r="GR237">
        <v>3.12937</v>
      </c>
      <c r="GS237">
        <v>2.71677</v>
      </c>
      <c r="GT237">
        <v>0.0886004</v>
      </c>
      <c r="GU237">
        <v>0.0943849</v>
      </c>
      <c r="GV237">
        <v>0.128377</v>
      </c>
      <c r="GW237">
        <v>0.102744</v>
      </c>
      <c r="GX237">
        <v>33443.7</v>
      </c>
      <c r="GY237">
        <v>35313.9</v>
      </c>
      <c r="GZ237">
        <v>33275.9</v>
      </c>
      <c r="HA237">
        <v>35383.4</v>
      </c>
      <c r="HB237">
        <v>41227</v>
      </c>
      <c r="HC237">
        <v>45687.1</v>
      </c>
      <c r="HD237">
        <v>52122.1</v>
      </c>
      <c r="HE237">
        <v>56652.5</v>
      </c>
      <c r="HF237">
        <v>1.78752</v>
      </c>
      <c r="HG237">
        <v>1.64705</v>
      </c>
      <c r="HH237">
        <v>-0.0336207</v>
      </c>
      <c r="HI237">
        <v>0</v>
      </c>
      <c r="HJ237">
        <v>36.5791</v>
      </c>
      <c r="HK237">
        <v>999.9</v>
      </c>
      <c r="HL237">
        <v>57.35</v>
      </c>
      <c r="HM237">
        <v>29.175</v>
      </c>
      <c r="HN237">
        <v>25.7956</v>
      </c>
      <c r="HO237">
        <v>56.2492</v>
      </c>
      <c r="HP237">
        <v>43.1731</v>
      </c>
      <c r="HQ237">
        <v>1</v>
      </c>
      <c r="HR237">
        <v>1.31909</v>
      </c>
      <c r="HS237">
        <v>5.28879</v>
      </c>
      <c r="HT237">
        <v>20.052</v>
      </c>
      <c r="HU237">
        <v>5.19004</v>
      </c>
      <c r="HV237">
        <v>12.0099</v>
      </c>
      <c r="HW237">
        <v>4.97205</v>
      </c>
      <c r="HX237">
        <v>3.295</v>
      </c>
      <c r="HY237">
        <v>9999</v>
      </c>
      <c r="HZ237">
        <v>9999</v>
      </c>
      <c r="IA237">
        <v>999.9</v>
      </c>
      <c r="IB237">
        <v>9999</v>
      </c>
      <c r="IC237">
        <v>1.86322</v>
      </c>
      <c r="ID237">
        <v>1.86813</v>
      </c>
      <c r="IE237">
        <v>1.86783</v>
      </c>
      <c r="IF237">
        <v>1.86905</v>
      </c>
      <c r="IG237">
        <v>1.86981</v>
      </c>
      <c r="IH237">
        <v>1.86588</v>
      </c>
      <c r="II237">
        <v>1.86698</v>
      </c>
      <c r="IJ237">
        <v>1.86841</v>
      </c>
      <c r="IK237">
        <v>5</v>
      </c>
      <c r="IL237">
        <v>0</v>
      </c>
      <c r="IM237">
        <v>0</v>
      </c>
      <c r="IN237">
        <v>0</v>
      </c>
      <c r="IO237" t="s">
        <v>441</v>
      </c>
      <c r="IP237" t="s">
        <v>442</v>
      </c>
      <c r="IQ237" t="s">
        <v>443</v>
      </c>
      <c r="IR237" t="s">
        <v>443</v>
      </c>
      <c r="IS237" t="s">
        <v>443</v>
      </c>
      <c r="IT237" t="s">
        <v>443</v>
      </c>
      <c r="IU237">
        <v>0</v>
      </c>
      <c r="IV237">
        <v>100</v>
      </c>
      <c r="IW237">
        <v>100</v>
      </c>
      <c r="IX237">
        <v>1.097</v>
      </c>
      <c r="IY237">
        <v>0.3152</v>
      </c>
      <c r="IZ237">
        <v>1.09748391826392</v>
      </c>
      <c r="JA237">
        <v>0</v>
      </c>
      <c r="JB237">
        <v>0</v>
      </c>
      <c r="JC237">
        <v>0</v>
      </c>
      <c r="JD237">
        <v>0.315191680746845</v>
      </c>
      <c r="JE237">
        <v>0</v>
      </c>
      <c r="JF237">
        <v>0</v>
      </c>
      <c r="JG237">
        <v>0</v>
      </c>
      <c r="JH237">
        <v>5</v>
      </c>
      <c r="JI237">
        <v>2273</v>
      </c>
      <c r="JJ237">
        <v>0</v>
      </c>
      <c r="JK237">
        <v>25</v>
      </c>
      <c r="JL237">
        <v>29356858.7</v>
      </c>
      <c r="JM237">
        <v>29356858.7</v>
      </c>
      <c r="JN237">
        <v>1.13037</v>
      </c>
      <c r="JO237">
        <v>2.61963</v>
      </c>
      <c r="JP237">
        <v>1.54785</v>
      </c>
      <c r="JQ237">
        <v>2.32056</v>
      </c>
      <c r="JR237">
        <v>1.64551</v>
      </c>
      <c r="JS237">
        <v>2.36572</v>
      </c>
      <c r="JT237">
        <v>33.1992</v>
      </c>
      <c r="JU237">
        <v>24.1751</v>
      </c>
      <c r="JV237">
        <v>18</v>
      </c>
      <c r="JW237">
        <v>501.632</v>
      </c>
      <c r="JX237">
        <v>402.938</v>
      </c>
      <c r="JY237">
        <v>31.7177</v>
      </c>
      <c r="JZ237">
        <v>42.7782</v>
      </c>
      <c r="KA237">
        <v>30.0071</v>
      </c>
      <c r="KB237">
        <v>42.4739</v>
      </c>
      <c r="KC237">
        <v>42.3623</v>
      </c>
      <c r="KD237">
        <v>22.7638</v>
      </c>
      <c r="KE237">
        <v>0</v>
      </c>
      <c r="KF237">
        <v>100</v>
      </c>
      <c r="KG237">
        <v>31.5935</v>
      </c>
      <c r="KH237">
        <v>494.071</v>
      </c>
      <c r="KI237">
        <v>34.6858</v>
      </c>
      <c r="KJ237">
        <v>94.5966</v>
      </c>
      <c r="KK237">
        <v>91.7259</v>
      </c>
    </row>
    <row r="238" spans="1:297">
      <c r="A238">
        <v>222</v>
      </c>
      <c r="B238">
        <v>1761411527</v>
      </c>
      <c r="C238">
        <v>3346</v>
      </c>
      <c r="D238" t="s">
        <v>888</v>
      </c>
      <c r="E238" t="s">
        <v>889</v>
      </c>
      <c r="F238">
        <v>5</v>
      </c>
      <c r="G238" t="s">
        <v>831</v>
      </c>
      <c r="H238" t="s">
        <v>436</v>
      </c>
      <c r="I238">
        <v>1761411518.84615</v>
      </c>
      <c r="J238">
        <f>(K238)/1000</f>
        <v>0</v>
      </c>
      <c r="K238">
        <f>IF(DP238, AN238, AH238)</f>
        <v>0</v>
      </c>
      <c r="L238">
        <f>IF(DP238, AI238, AG238)</f>
        <v>0</v>
      </c>
      <c r="M238">
        <f>DR238 - IF(AU238&gt;1, L238*DL238*100.0/(AW238), 0)</f>
        <v>0</v>
      </c>
      <c r="N238">
        <f>((T238-J238/2)*M238-L238)/(T238+J238/2)</f>
        <v>0</v>
      </c>
      <c r="O238">
        <f>N238*(DY238+DZ238)/1000.0</f>
        <v>0</v>
      </c>
      <c r="P238">
        <f>(DR238 - IF(AU238&gt;1, L238*DL238*100.0/(AW238), 0))*(DY238+DZ238)/1000.0</f>
        <v>0</v>
      </c>
      <c r="Q238">
        <f>2.0/((1/S238-1/R238)+SIGN(S238)*SQRT((1/S238-1/R238)*(1/S238-1/R238) + 4*DM238/((DM238+1)*(DM238+1))*(2*1/S238*1/R238-1/R238*1/R238)))</f>
        <v>0</v>
      </c>
      <c r="R238">
        <f>IF(LEFT(DN238,1)&lt;&gt;"0",IF(LEFT(DN238,1)="1",3.0,DO238),$D$5+$E$5*(EF238*DY238/($K$5*1000))+$F$5*(EF238*DY238/($K$5*1000))*MAX(MIN(DL238,$J$5),$I$5)*MAX(MIN(DL238,$J$5),$I$5)+$G$5*MAX(MIN(DL238,$J$5),$I$5)*(EF238*DY238/($K$5*1000))+$H$5*(EF238*DY238/($K$5*1000))*(EF238*DY238/($K$5*1000)))</f>
        <v>0</v>
      </c>
      <c r="S238">
        <f>J238*(1000-(1000*0.61365*exp(17.502*W238/(240.97+W238))/(DY238+DZ238)+DT238)/2)/(1000*0.61365*exp(17.502*W238/(240.97+W238))/(DY238+DZ238)-DT238)</f>
        <v>0</v>
      </c>
      <c r="T238">
        <f>1/((DM238+1)/(Q238/1.6)+1/(R238/1.37)) + DM238/((DM238+1)/(Q238/1.6) + DM238/(R238/1.37))</f>
        <v>0</v>
      </c>
      <c r="U238">
        <f>(DH238*DK238)</f>
        <v>0</v>
      </c>
      <c r="V238">
        <f>(EA238+(U238+2*0.95*5.67E-8*(((EA238+$B$7)+273)^4-(EA238+273)^4)-44100*J238)/(1.84*29.3*R238+8*0.95*5.67E-8*(EA238+273)^3))</f>
        <v>0</v>
      </c>
      <c r="W238">
        <f>($C$7*EB238+$D$7*EC238+$E$7*V238)</f>
        <v>0</v>
      </c>
      <c r="X238">
        <f>0.61365*exp(17.502*W238/(240.97+W238))</f>
        <v>0</v>
      </c>
      <c r="Y238">
        <f>(Z238/AA238*100)</f>
        <v>0</v>
      </c>
      <c r="Z238">
        <f>DT238*(DY238+DZ238)/1000</f>
        <v>0</v>
      </c>
      <c r="AA238">
        <f>0.61365*exp(17.502*EA238/(240.97+EA238))</f>
        <v>0</v>
      </c>
      <c r="AB238">
        <f>(X238-DT238*(DY238+DZ238)/1000)</f>
        <v>0</v>
      </c>
      <c r="AC238">
        <f>(-J238*44100)</f>
        <v>0</v>
      </c>
      <c r="AD238">
        <f>2*29.3*R238*0.92*(EA238-W238)</f>
        <v>0</v>
      </c>
      <c r="AE238">
        <f>2*0.95*5.67E-8*(((EA238+$B$7)+273)^4-(W238+273)^4)</f>
        <v>0</v>
      </c>
      <c r="AF238">
        <f>U238+AE238+AC238+AD238</f>
        <v>0</v>
      </c>
      <c r="AG238">
        <f>DX238*AU238*(DS238-DR238*(1000-AU238*DU238)/(1000-AU238*DT238))/(100*DL238)</f>
        <v>0</v>
      </c>
      <c r="AH238">
        <f>1000*DX238*AU238*(DT238-DU238)/(100*DL238*(1000-AU238*DT238))</f>
        <v>0</v>
      </c>
      <c r="AI238">
        <f>(AJ238 - AK238 - DY238*1E3/(8.314*(EA238+273.15)) * AM238/DX238 * AL238) * DX238/(100*DL238) * (1000 - DU238)/1000</f>
        <v>0</v>
      </c>
      <c r="AJ238">
        <v>486.78609297242</v>
      </c>
      <c r="AK238">
        <v>461.103606060606</v>
      </c>
      <c r="AL238">
        <v>3.05730529940189</v>
      </c>
      <c r="AM238">
        <v>65.0541557379444</v>
      </c>
      <c r="AN238">
        <f>(AP238 - AO238 + DY238*1E3/(8.314*(EA238+273.15)) * AR238/DX238 * AQ238) * DX238/(100*DL238) * 1000/(1000 - AP238)</f>
        <v>0</v>
      </c>
      <c r="AO238">
        <v>24.8564694161434</v>
      </c>
      <c r="AP238">
        <v>34.1331496969697</v>
      </c>
      <c r="AQ238">
        <v>-0.00768819212786651</v>
      </c>
      <c r="AR238">
        <v>110.692381959749</v>
      </c>
      <c r="AS238">
        <v>0</v>
      </c>
      <c r="AT238">
        <v>0</v>
      </c>
      <c r="AU238">
        <f>IF(AS238*$H$13&gt;=AW238,1.0,(AW238/(AW238-AS238*$H$13)))</f>
        <v>0</v>
      </c>
      <c r="AV238">
        <f>(AU238-1)*100</f>
        <v>0</v>
      </c>
      <c r="AW238">
        <f>MAX(0,($B$13+$C$13*EF238)/(1+$D$13*EF238)*DY238/(EA238+273)*$E$13)</f>
        <v>0</v>
      </c>
      <c r="AX238" t="s">
        <v>437</v>
      </c>
      <c r="AY238" t="s">
        <v>437</v>
      </c>
      <c r="AZ238">
        <v>0</v>
      </c>
      <c r="BA238">
        <v>0</v>
      </c>
      <c r="BB238">
        <f>1-AZ238/BA238</f>
        <v>0</v>
      </c>
      <c r="BC238">
        <v>0</v>
      </c>
      <c r="BD238" t="s">
        <v>437</v>
      </c>
      <c r="BE238" t="s">
        <v>437</v>
      </c>
      <c r="BF238">
        <v>0</v>
      </c>
      <c r="BG238">
        <v>0</v>
      </c>
      <c r="BH238">
        <f>1-BF238/BG238</f>
        <v>0</v>
      </c>
      <c r="BI238">
        <v>0.5</v>
      </c>
      <c r="BJ238">
        <f>DI238</f>
        <v>0</v>
      </c>
      <c r="BK238">
        <f>L238</f>
        <v>0</v>
      </c>
      <c r="BL238">
        <f>BH238*BI238*BJ238</f>
        <v>0</v>
      </c>
      <c r="BM238">
        <f>(BK238-BC238)/BJ238</f>
        <v>0</v>
      </c>
      <c r="BN238">
        <f>(BA238-BG238)/BG238</f>
        <v>0</v>
      </c>
      <c r="BO238">
        <f>AZ238/(BB238+AZ238/BG238)</f>
        <v>0</v>
      </c>
      <c r="BP238" t="s">
        <v>437</v>
      </c>
      <c r="BQ238">
        <v>0</v>
      </c>
      <c r="BR238">
        <f>IF(BQ238&lt;&gt;0, BQ238, BO238)</f>
        <v>0</v>
      </c>
      <c r="BS238">
        <f>1-BR238/BG238</f>
        <v>0</v>
      </c>
      <c r="BT238">
        <f>(BG238-BF238)/(BG238-BR238)</f>
        <v>0</v>
      </c>
      <c r="BU238">
        <f>(BA238-BG238)/(BA238-BR238)</f>
        <v>0</v>
      </c>
      <c r="BV238">
        <f>(BG238-BF238)/(BG238-AZ238)</f>
        <v>0</v>
      </c>
      <c r="BW238">
        <f>(BA238-BG238)/(BA238-AZ238)</f>
        <v>0</v>
      </c>
      <c r="BX238">
        <f>(BT238*BR238/BF238)</f>
        <v>0</v>
      </c>
      <c r="BY238">
        <f>(1-BX238)</f>
        <v>0</v>
      </c>
      <c r="DH238">
        <f>$B$11*EG238+$C$11*EH238+$F$11*ES238*(1-EV238)</f>
        <v>0</v>
      </c>
      <c r="DI238">
        <f>DH238*DJ238</f>
        <v>0</v>
      </c>
      <c r="DJ238">
        <f>($B$11*$D$9+$C$11*$D$9+$F$11*((FF238+EX238)/MAX(FF238+EX238+FG238, 0.1)*$I$9+FG238/MAX(FF238+EX238+FG238, 0.1)*$J$9))/($B$11+$C$11+$F$11)</f>
        <v>0</v>
      </c>
      <c r="DK238">
        <f>($B$11*$K$9+$C$11*$K$9+$F$11*((FF238+EX238)/MAX(FF238+EX238+FG238, 0.1)*$P$9+FG238/MAX(FF238+EX238+FG238, 0.1)*$Q$9))/($B$11+$C$11+$F$11)</f>
        <v>0</v>
      </c>
      <c r="DL238">
        <v>6</v>
      </c>
      <c r="DM238">
        <v>0.5</v>
      </c>
      <c r="DN238" t="s">
        <v>438</v>
      </c>
      <c r="DO238">
        <v>2</v>
      </c>
      <c r="DP238" t="b">
        <v>1</v>
      </c>
      <c r="DQ238">
        <v>1761411518.84615</v>
      </c>
      <c r="DR238">
        <v>425.929384615385</v>
      </c>
      <c r="DS238">
        <v>458.830461538462</v>
      </c>
      <c r="DT238">
        <v>34.1758384615385</v>
      </c>
      <c r="DU238">
        <v>24.8588615384615</v>
      </c>
      <c r="DV238">
        <v>424.832076923077</v>
      </c>
      <c r="DW238">
        <v>33.8606461538461</v>
      </c>
      <c r="DX238">
        <v>499.947461538462</v>
      </c>
      <c r="DY238">
        <v>90.3193923076923</v>
      </c>
      <c r="DZ238">
        <v>0.038561</v>
      </c>
      <c r="EA238">
        <v>37.0030307692308</v>
      </c>
      <c r="EB238">
        <v>36.0226538461539</v>
      </c>
      <c r="EC238">
        <v>999.9</v>
      </c>
      <c r="ED238">
        <v>0</v>
      </c>
      <c r="EE238">
        <v>0</v>
      </c>
      <c r="EF238">
        <v>9976.00769230769</v>
      </c>
      <c r="EG238">
        <v>0</v>
      </c>
      <c r="EH238">
        <v>1237.59615384615</v>
      </c>
      <c r="EI238">
        <v>-32.9011</v>
      </c>
      <c r="EJ238">
        <v>441.000769230769</v>
      </c>
      <c r="EK238">
        <v>470.527307692308</v>
      </c>
      <c r="EL238">
        <v>9.31696615384615</v>
      </c>
      <c r="EM238">
        <v>458.830461538462</v>
      </c>
      <c r="EN238">
        <v>24.8588615384615</v>
      </c>
      <c r="EO238">
        <v>3.08674</v>
      </c>
      <c r="EP238">
        <v>2.24523692307692</v>
      </c>
      <c r="EQ238">
        <v>24.5033615384615</v>
      </c>
      <c r="ER238">
        <v>19.2888153846154</v>
      </c>
      <c r="ES238">
        <v>1199.99307692308</v>
      </c>
      <c r="ET238">
        <v>0.967</v>
      </c>
      <c r="EU238">
        <v>0.0329997</v>
      </c>
      <c r="EV238">
        <v>0</v>
      </c>
      <c r="EW238">
        <v>1305.34538461538</v>
      </c>
      <c r="EX238">
        <v>5.00059</v>
      </c>
      <c r="EY238">
        <v>16143.9076923077</v>
      </c>
      <c r="EZ238">
        <v>10358.6615384615</v>
      </c>
      <c r="FA238">
        <v>51.8459230769231</v>
      </c>
      <c r="FB238">
        <v>53.5572307692308</v>
      </c>
      <c r="FC238">
        <v>52.1056153846154</v>
      </c>
      <c r="FD238">
        <v>53.125</v>
      </c>
      <c r="FE238">
        <v>52.9418461538462</v>
      </c>
      <c r="FF238">
        <v>1155.55307692308</v>
      </c>
      <c r="FG238">
        <v>39.43</v>
      </c>
      <c r="FH238">
        <v>0</v>
      </c>
      <c r="FI238">
        <v>1761411487.3</v>
      </c>
      <c r="FJ238">
        <v>0</v>
      </c>
      <c r="FK238">
        <v>1305.20692307692</v>
      </c>
      <c r="FL238">
        <v>-14.0444444636519</v>
      </c>
      <c r="FM238">
        <v>-162.728205246279</v>
      </c>
      <c r="FN238">
        <v>16141.4538461538</v>
      </c>
      <c r="FO238">
        <v>15</v>
      </c>
      <c r="FP238">
        <v>0</v>
      </c>
      <c r="FQ238" t="s">
        <v>439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-29.6151857142857</v>
      </c>
      <c r="GD238">
        <v>-63.0134181818182</v>
      </c>
      <c r="GE238">
        <v>6.55031224368701</v>
      </c>
      <c r="GF238">
        <v>0</v>
      </c>
      <c r="GG238">
        <v>1306.10176470588</v>
      </c>
      <c r="GH238">
        <v>-15.3155080332889</v>
      </c>
      <c r="GI238">
        <v>1.5146994859945</v>
      </c>
      <c r="GJ238">
        <v>-1</v>
      </c>
      <c r="GK238">
        <v>9.32574666666667</v>
      </c>
      <c r="GL238">
        <v>-0.212047012987009</v>
      </c>
      <c r="GM238">
        <v>0.0223716407072996</v>
      </c>
      <c r="GN238">
        <v>0</v>
      </c>
      <c r="GO238">
        <v>0</v>
      </c>
      <c r="GP238">
        <v>2</v>
      </c>
      <c r="GQ238" t="s">
        <v>473</v>
      </c>
      <c r="GR238">
        <v>3.12946</v>
      </c>
      <c r="GS238">
        <v>2.71688</v>
      </c>
      <c r="GT238">
        <v>0.09092</v>
      </c>
      <c r="GU238">
        <v>0.0969249</v>
      </c>
      <c r="GV238">
        <v>0.128286</v>
      </c>
      <c r="GW238">
        <v>0.102738</v>
      </c>
      <c r="GX238">
        <v>33357.2</v>
      </c>
      <c r="GY238">
        <v>35213.8</v>
      </c>
      <c r="GZ238">
        <v>33274.6</v>
      </c>
      <c r="HA238">
        <v>35382.4</v>
      </c>
      <c r="HB238">
        <v>41230.1</v>
      </c>
      <c r="HC238">
        <v>45686.6</v>
      </c>
      <c r="HD238">
        <v>52120.5</v>
      </c>
      <c r="HE238">
        <v>56651.2</v>
      </c>
      <c r="HF238">
        <v>1.78762</v>
      </c>
      <c r="HG238">
        <v>1.64755</v>
      </c>
      <c r="HH238">
        <v>-0.0344217</v>
      </c>
      <c r="HI238">
        <v>0</v>
      </c>
      <c r="HJ238">
        <v>36.5802</v>
      </c>
      <c r="HK238">
        <v>999.9</v>
      </c>
      <c r="HL238">
        <v>57.35</v>
      </c>
      <c r="HM238">
        <v>29.175</v>
      </c>
      <c r="HN238">
        <v>25.7969</v>
      </c>
      <c r="HO238">
        <v>56.1992</v>
      </c>
      <c r="HP238">
        <v>43.2572</v>
      </c>
      <c r="HQ238">
        <v>1</v>
      </c>
      <c r="HR238">
        <v>1.31681</v>
      </c>
      <c r="HS238">
        <v>4.71861</v>
      </c>
      <c r="HT238">
        <v>20.0693</v>
      </c>
      <c r="HU238">
        <v>5.19048</v>
      </c>
      <c r="HV238">
        <v>12.0099</v>
      </c>
      <c r="HW238">
        <v>4.9719</v>
      </c>
      <c r="HX238">
        <v>3.29495</v>
      </c>
      <c r="HY238">
        <v>9999</v>
      </c>
      <c r="HZ238">
        <v>9999</v>
      </c>
      <c r="IA238">
        <v>999.9</v>
      </c>
      <c r="IB238">
        <v>9999</v>
      </c>
      <c r="IC238">
        <v>1.86324</v>
      </c>
      <c r="ID238">
        <v>1.86813</v>
      </c>
      <c r="IE238">
        <v>1.86783</v>
      </c>
      <c r="IF238">
        <v>1.86905</v>
      </c>
      <c r="IG238">
        <v>1.86983</v>
      </c>
      <c r="IH238">
        <v>1.86589</v>
      </c>
      <c r="II238">
        <v>1.867</v>
      </c>
      <c r="IJ238">
        <v>1.86842</v>
      </c>
      <c r="IK238">
        <v>5</v>
      </c>
      <c r="IL238">
        <v>0</v>
      </c>
      <c r="IM238">
        <v>0</v>
      </c>
      <c r="IN238">
        <v>0</v>
      </c>
      <c r="IO238" t="s">
        <v>441</v>
      </c>
      <c r="IP238" t="s">
        <v>442</v>
      </c>
      <c r="IQ238" t="s">
        <v>443</v>
      </c>
      <c r="IR238" t="s">
        <v>443</v>
      </c>
      <c r="IS238" t="s">
        <v>443</v>
      </c>
      <c r="IT238" t="s">
        <v>443</v>
      </c>
      <c r="IU238">
        <v>0</v>
      </c>
      <c r="IV238">
        <v>100</v>
      </c>
      <c r="IW238">
        <v>100</v>
      </c>
      <c r="IX238">
        <v>1.097</v>
      </c>
      <c r="IY238">
        <v>0.3152</v>
      </c>
      <c r="IZ238">
        <v>1.09748391826392</v>
      </c>
      <c r="JA238">
        <v>0</v>
      </c>
      <c r="JB238">
        <v>0</v>
      </c>
      <c r="JC238">
        <v>0</v>
      </c>
      <c r="JD238">
        <v>0.315191680746845</v>
      </c>
      <c r="JE238">
        <v>0</v>
      </c>
      <c r="JF238">
        <v>0</v>
      </c>
      <c r="JG238">
        <v>0</v>
      </c>
      <c r="JH238">
        <v>5</v>
      </c>
      <c r="JI238">
        <v>2273</v>
      </c>
      <c r="JJ238">
        <v>0</v>
      </c>
      <c r="JK238">
        <v>25</v>
      </c>
      <c r="JL238">
        <v>29356858.8</v>
      </c>
      <c r="JM238">
        <v>29356858.8</v>
      </c>
      <c r="JN238">
        <v>1.16577</v>
      </c>
      <c r="JO238">
        <v>2.63794</v>
      </c>
      <c r="JP238">
        <v>1.54785</v>
      </c>
      <c r="JQ238">
        <v>2.32056</v>
      </c>
      <c r="JR238">
        <v>1.64673</v>
      </c>
      <c r="JS238">
        <v>2.26074</v>
      </c>
      <c r="JT238">
        <v>33.1992</v>
      </c>
      <c r="JU238">
        <v>24.1751</v>
      </c>
      <c r="JV238">
        <v>18</v>
      </c>
      <c r="JW238">
        <v>501.722</v>
      </c>
      <c r="JX238">
        <v>403.244</v>
      </c>
      <c r="JY238">
        <v>31.5405</v>
      </c>
      <c r="JZ238">
        <v>42.7782</v>
      </c>
      <c r="KA238">
        <v>30.0011</v>
      </c>
      <c r="KB238">
        <v>42.4767</v>
      </c>
      <c r="KC238">
        <v>42.3631</v>
      </c>
      <c r="KD238">
        <v>23.4015</v>
      </c>
      <c r="KE238">
        <v>0</v>
      </c>
      <c r="KF238">
        <v>100</v>
      </c>
      <c r="KG238">
        <v>31.5598</v>
      </c>
      <c r="KH238">
        <v>507.533</v>
      </c>
      <c r="KI238">
        <v>34.6858</v>
      </c>
      <c r="KJ238">
        <v>94.5933</v>
      </c>
      <c r="KK238">
        <v>91.7236</v>
      </c>
    </row>
    <row r="239" spans="1:297">
      <c r="A239">
        <v>223</v>
      </c>
      <c r="B239">
        <v>1761411532</v>
      </c>
      <c r="C239">
        <v>3351</v>
      </c>
      <c r="D239" t="s">
        <v>890</v>
      </c>
      <c r="E239" t="s">
        <v>891</v>
      </c>
      <c r="F239">
        <v>5</v>
      </c>
      <c r="G239" t="s">
        <v>831</v>
      </c>
      <c r="H239" t="s">
        <v>436</v>
      </c>
      <c r="I239">
        <v>1761411523.84615</v>
      </c>
      <c r="J239">
        <f>(K239)/1000</f>
        <v>0</v>
      </c>
      <c r="K239">
        <f>IF(DP239, AN239, AH239)</f>
        <v>0</v>
      </c>
      <c r="L239">
        <f>IF(DP239, AI239, AG239)</f>
        <v>0</v>
      </c>
      <c r="M239">
        <f>DR239 - IF(AU239&gt;1, L239*DL239*100.0/(AW239), 0)</f>
        <v>0</v>
      </c>
      <c r="N239">
        <f>((T239-J239/2)*M239-L239)/(T239+J239/2)</f>
        <v>0</v>
      </c>
      <c r="O239">
        <f>N239*(DY239+DZ239)/1000.0</f>
        <v>0</v>
      </c>
      <c r="P239">
        <f>(DR239 - IF(AU239&gt;1, L239*DL239*100.0/(AW239), 0))*(DY239+DZ239)/1000.0</f>
        <v>0</v>
      </c>
      <c r="Q239">
        <f>2.0/((1/S239-1/R239)+SIGN(S239)*SQRT((1/S239-1/R239)*(1/S239-1/R239) + 4*DM239/((DM239+1)*(DM239+1))*(2*1/S239*1/R239-1/R239*1/R239)))</f>
        <v>0</v>
      </c>
      <c r="R239">
        <f>IF(LEFT(DN239,1)&lt;&gt;"0",IF(LEFT(DN239,1)="1",3.0,DO239),$D$5+$E$5*(EF239*DY239/($K$5*1000))+$F$5*(EF239*DY239/($K$5*1000))*MAX(MIN(DL239,$J$5),$I$5)*MAX(MIN(DL239,$J$5),$I$5)+$G$5*MAX(MIN(DL239,$J$5),$I$5)*(EF239*DY239/($K$5*1000))+$H$5*(EF239*DY239/($K$5*1000))*(EF239*DY239/($K$5*1000)))</f>
        <v>0</v>
      </c>
      <c r="S239">
        <f>J239*(1000-(1000*0.61365*exp(17.502*W239/(240.97+W239))/(DY239+DZ239)+DT239)/2)/(1000*0.61365*exp(17.502*W239/(240.97+W239))/(DY239+DZ239)-DT239)</f>
        <v>0</v>
      </c>
      <c r="T239">
        <f>1/((DM239+1)/(Q239/1.6)+1/(R239/1.37)) + DM239/((DM239+1)/(Q239/1.6) + DM239/(R239/1.37))</f>
        <v>0</v>
      </c>
      <c r="U239">
        <f>(DH239*DK239)</f>
        <v>0</v>
      </c>
      <c r="V239">
        <f>(EA239+(U239+2*0.95*5.67E-8*(((EA239+$B$7)+273)^4-(EA239+273)^4)-44100*J239)/(1.84*29.3*R239+8*0.95*5.67E-8*(EA239+273)^3))</f>
        <v>0</v>
      </c>
      <c r="W239">
        <f>($C$7*EB239+$D$7*EC239+$E$7*V239)</f>
        <v>0</v>
      </c>
      <c r="X239">
        <f>0.61365*exp(17.502*W239/(240.97+W239))</f>
        <v>0</v>
      </c>
      <c r="Y239">
        <f>(Z239/AA239*100)</f>
        <v>0</v>
      </c>
      <c r="Z239">
        <f>DT239*(DY239+DZ239)/1000</f>
        <v>0</v>
      </c>
      <c r="AA239">
        <f>0.61365*exp(17.502*EA239/(240.97+EA239))</f>
        <v>0</v>
      </c>
      <c r="AB239">
        <f>(X239-DT239*(DY239+DZ239)/1000)</f>
        <v>0</v>
      </c>
      <c r="AC239">
        <f>(-J239*44100)</f>
        <v>0</v>
      </c>
      <c r="AD239">
        <f>2*29.3*R239*0.92*(EA239-W239)</f>
        <v>0</v>
      </c>
      <c r="AE239">
        <f>2*0.95*5.67E-8*(((EA239+$B$7)+273)^4-(W239+273)^4)</f>
        <v>0</v>
      </c>
      <c r="AF239">
        <f>U239+AE239+AC239+AD239</f>
        <v>0</v>
      </c>
      <c r="AG239">
        <f>DX239*AU239*(DS239-DR239*(1000-AU239*DU239)/(1000-AU239*DT239))/(100*DL239)</f>
        <v>0</v>
      </c>
      <c r="AH239">
        <f>1000*DX239*AU239*(DT239-DU239)/(100*DL239*(1000-AU239*DT239))</f>
        <v>0</v>
      </c>
      <c r="AI239">
        <f>(AJ239 - AK239 - DY239*1E3/(8.314*(EA239+273.15)) * AM239/DX239 * AL239) * DX239/(100*DL239) * (1000 - DU239)/1000</f>
        <v>0</v>
      </c>
      <c r="AJ239">
        <v>504.533241764238</v>
      </c>
      <c r="AK239">
        <v>477.494812121212</v>
      </c>
      <c r="AL239">
        <v>3.31449451848567</v>
      </c>
      <c r="AM239">
        <v>65.0541557379444</v>
      </c>
      <c r="AN239">
        <f>(AP239 - AO239 + DY239*1E3/(8.314*(EA239+273.15)) * AR239/DX239 * AQ239) * DX239/(100*DL239) * 1000/(1000 - AP239)</f>
        <v>0</v>
      </c>
      <c r="AO239">
        <v>24.8526031781544</v>
      </c>
      <c r="AP239">
        <v>34.1128424242424</v>
      </c>
      <c r="AQ239">
        <v>-0.00197217930286839</v>
      </c>
      <c r="AR239">
        <v>110.692381959749</v>
      </c>
      <c r="AS239">
        <v>0</v>
      </c>
      <c r="AT239">
        <v>0</v>
      </c>
      <c r="AU239">
        <f>IF(AS239*$H$13&gt;=AW239,1.0,(AW239/(AW239-AS239*$H$13)))</f>
        <v>0</v>
      </c>
      <c r="AV239">
        <f>(AU239-1)*100</f>
        <v>0</v>
      </c>
      <c r="AW239">
        <f>MAX(0,($B$13+$C$13*EF239)/(1+$D$13*EF239)*DY239/(EA239+273)*$E$13)</f>
        <v>0</v>
      </c>
      <c r="AX239" t="s">
        <v>437</v>
      </c>
      <c r="AY239" t="s">
        <v>437</v>
      </c>
      <c r="AZ239">
        <v>0</v>
      </c>
      <c r="BA239">
        <v>0</v>
      </c>
      <c r="BB239">
        <f>1-AZ239/BA239</f>
        <v>0</v>
      </c>
      <c r="BC239">
        <v>0</v>
      </c>
      <c r="BD239" t="s">
        <v>437</v>
      </c>
      <c r="BE239" t="s">
        <v>437</v>
      </c>
      <c r="BF239">
        <v>0</v>
      </c>
      <c r="BG239">
        <v>0</v>
      </c>
      <c r="BH239">
        <f>1-BF239/BG239</f>
        <v>0</v>
      </c>
      <c r="BI239">
        <v>0.5</v>
      </c>
      <c r="BJ239">
        <f>DI239</f>
        <v>0</v>
      </c>
      <c r="BK239">
        <f>L239</f>
        <v>0</v>
      </c>
      <c r="BL239">
        <f>BH239*BI239*BJ239</f>
        <v>0</v>
      </c>
      <c r="BM239">
        <f>(BK239-BC239)/BJ239</f>
        <v>0</v>
      </c>
      <c r="BN239">
        <f>(BA239-BG239)/BG239</f>
        <v>0</v>
      </c>
      <c r="BO239">
        <f>AZ239/(BB239+AZ239/BG239)</f>
        <v>0</v>
      </c>
      <c r="BP239" t="s">
        <v>437</v>
      </c>
      <c r="BQ239">
        <v>0</v>
      </c>
      <c r="BR239">
        <f>IF(BQ239&lt;&gt;0, BQ239, BO239)</f>
        <v>0</v>
      </c>
      <c r="BS239">
        <f>1-BR239/BG239</f>
        <v>0</v>
      </c>
      <c r="BT239">
        <f>(BG239-BF239)/(BG239-BR239)</f>
        <v>0</v>
      </c>
      <c r="BU239">
        <f>(BA239-BG239)/(BA239-BR239)</f>
        <v>0</v>
      </c>
      <c r="BV239">
        <f>(BG239-BF239)/(BG239-AZ239)</f>
        <v>0</v>
      </c>
      <c r="BW239">
        <f>(BA239-BG239)/(BA239-AZ239)</f>
        <v>0</v>
      </c>
      <c r="BX239">
        <f>(BT239*BR239/BF239)</f>
        <v>0</v>
      </c>
      <c r="BY239">
        <f>(1-BX239)</f>
        <v>0</v>
      </c>
      <c r="DH239">
        <f>$B$11*EG239+$C$11*EH239+$F$11*ES239*(1-EV239)</f>
        <v>0</v>
      </c>
      <c r="DI239">
        <f>DH239*DJ239</f>
        <v>0</v>
      </c>
      <c r="DJ239">
        <f>($B$11*$D$9+$C$11*$D$9+$F$11*((FF239+EX239)/MAX(FF239+EX239+FG239, 0.1)*$I$9+FG239/MAX(FF239+EX239+FG239, 0.1)*$J$9))/($B$11+$C$11+$F$11)</f>
        <v>0</v>
      </c>
      <c r="DK239">
        <f>($B$11*$K$9+$C$11*$K$9+$F$11*((FF239+EX239)/MAX(FF239+EX239+FG239, 0.1)*$P$9+FG239/MAX(FF239+EX239+FG239, 0.1)*$Q$9))/($B$11+$C$11+$F$11)</f>
        <v>0</v>
      </c>
      <c r="DL239">
        <v>6</v>
      </c>
      <c r="DM239">
        <v>0.5</v>
      </c>
      <c r="DN239" t="s">
        <v>438</v>
      </c>
      <c r="DO239">
        <v>2</v>
      </c>
      <c r="DP239" t="b">
        <v>1</v>
      </c>
      <c r="DQ239">
        <v>1761411523.84615</v>
      </c>
      <c r="DR239">
        <v>439.428384615385</v>
      </c>
      <c r="DS239">
        <v>475.766307692308</v>
      </c>
      <c r="DT239">
        <v>34.1511384615385</v>
      </c>
      <c r="DU239">
        <v>24.8566692307692</v>
      </c>
      <c r="DV239">
        <v>438.331</v>
      </c>
      <c r="DW239">
        <v>33.8359461538462</v>
      </c>
      <c r="DX239">
        <v>499.980615384615</v>
      </c>
      <c r="DY239">
        <v>90.3205230769231</v>
      </c>
      <c r="DZ239">
        <v>0.0387558461538462</v>
      </c>
      <c r="EA239">
        <v>37.0014923076923</v>
      </c>
      <c r="EB239">
        <v>36.0270307692308</v>
      </c>
      <c r="EC239">
        <v>999.9</v>
      </c>
      <c r="ED239">
        <v>0</v>
      </c>
      <c r="EE239">
        <v>0</v>
      </c>
      <c r="EF239">
        <v>9982.93846153846</v>
      </c>
      <c r="EG239">
        <v>0</v>
      </c>
      <c r="EH239">
        <v>1237.60461538462</v>
      </c>
      <c r="EI239">
        <v>-36.3381538461538</v>
      </c>
      <c r="EJ239">
        <v>454.965538461539</v>
      </c>
      <c r="EK239">
        <v>487.894</v>
      </c>
      <c r="EL239">
        <v>9.29446384615385</v>
      </c>
      <c r="EM239">
        <v>475.766307692308</v>
      </c>
      <c r="EN239">
        <v>24.8566692307692</v>
      </c>
      <c r="EO239">
        <v>3.08454769230769</v>
      </c>
      <c r="EP239">
        <v>2.24506615384615</v>
      </c>
      <c r="EQ239">
        <v>24.4914846153846</v>
      </c>
      <c r="ER239">
        <v>19.2875923076923</v>
      </c>
      <c r="ES239">
        <v>1199.99461538462</v>
      </c>
      <c r="ET239">
        <v>0.967</v>
      </c>
      <c r="EU239">
        <v>0.0329997</v>
      </c>
      <c r="EV239">
        <v>0</v>
      </c>
      <c r="EW239">
        <v>1304.29</v>
      </c>
      <c r="EX239">
        <v>5.00059</v>
      </c>
      <c r="EY239">
        <v>16131.2692307692</v>
      </c>
      <c r="EZ239">
        <v>10358.6692307692</v>
      </c>
      <c r="FA239">
        <v>51.8362307692308</v>
      </c>
      <c r="FB239">
        <v>53.5572307692308</v>
      </c>
      <c r="FC239">
        <v>52.1153076923077</v>
      </c>
      <c r="FD239">
        <v>53.125</v>
      </c>
      <c r="FE239">
        <v>52.9418461538462</v>
      </c>
      <c r="FF239">
        <v>1155.55461538462</v>
      </c>
      <c r="FG239">
        <v>39.43</v>
      </c>
      <c r="FH239">
        <v>0</v>
      </c>
      <c r="FI239">
        <v>1761411492.1</v>
      </c>
      <c r="FJ239">
        <v>0</v>
      </c>
      <c r="FK239">
        <v>1304.21730769231</v>
      </c>
      <c r="FL239">
        <v>-10.7429060004925</v>
      </c>
      <c r="FM239">
        <v>-131.685470104135</v>
      </c>
      <c r="FN239">
        <v>16129.6846153846</v>
      </c>
      <c r="FO239">
        <v>15</v>
      </c>
      <c r="FP239">
        <v>0</v>
      </c>
      <c r="FQ239" t="s">
        <v>439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-34.529185</v>
      </c>
      <c r="GD239">
        <v>-38.724022556391</v>
      </c>
      <c r="GE239">
        <v>3.89731306559725</v>
      </c>
      <c r="GF239">
        <v>0</v>
      </c>
      <c r="GG239">
        <v>1305.00764705882</v>
      </c>
      <c r="GH239">
        <v>-13.1245225334021</v>
      </c>
      <c r="GI239">
        <v>1.31414713748573</v>
      </c>
      <c r="GJ239">
        <v>-1</v>
      </c>
      <c r="GK239">
        <v>9.304144</v>
      </c>
      <c r="GL239">
        <v>-0.287778947368422</v>
      </c>
      <c r="GM239">
        <v>0.0281430064847379</v>
      </c>
      <c r="GN239">
        <v>0</v>
      </c>
      <c r="GO239">
        <v>0</v>
      </c>
      <c r="GP239">
        <v>2</v>
      </c>
      <c r="GQ239" t="s">
        <v>473</v>
      </c>
      <c r="GR239">
        <v>3.12974</v>
      </c>
      <c r="GS239">
        <v>2.71643</v>
      </c>
      <c r="GT239">
        <v>0.0933907</v>
      </c>
      <c r="GU239">
        <v>0.0994343</v>
      </c>
      <c r="GV239">
        <v>0.128234</v>
      </c>
      <c r="GW239">
        <v>0.102729</v>
      </c>
      <c r="GX239">
        <v>33267</v>
      </c>
      <c r="GY239">
        <v>35115.9</v>
      </c>
      <c r="GZ239">
        <v>33275</v>
      </c>
      <c r="HA239">
        <v>35382.4</v>
      </c>
      <c r="HB239">
        <v>41233.1</v>
      </c>
      <c r="HC239">
        <v>45687.5</v>
      </c>
      <c r="HD239">
        <v>52120.9</v>
      </c>
      <c r="HE239">
        <v>56651.4</v>
      </c>
      <c r="HF239">
        <v>1.78837</v>
      </c>
      <c r="HG239">
        <v>1.64702</v>
      </c>
      <c r="HH239">
        <v>-0.0353716</v>
      </c>
      <c r="HI239">
        <v>0</v>
      </c>
      <c r="HJ239">
        <v>36.5825</v>
      </c>
      <c r="HK239">
        <v>999.9</v>
      </c>
      <c r="HL239">
        <v>57.35</v>
      </c>
      <c r="HM239">
        <v>29.165</v>
      </c>
      <c r="HN239">
        <v>25.7807</v>
      </c>
      <c r="HO239">
        <v>55.9392</v>
      </c>
      <c r="HP239">
        <v>42.9287</v>
      </c>
      <c r="HQ239">
        <v>1</v>
      </c>
      <c r="HR239">
        <v>1.31383</v>
      </c>
      <c r="HS239">
        <v>4.35564</v>
      </c>
      <c r="HT239">
        <v>20.0795</v>
      </c>
      <c r="HU239">
        <v>5.19033</v>
      </c>
      <c r="HV239">
        <v>12.0099</v>
      </c>
      <c r="HW239">
        <v>4.9721</v>
      </c>
      <c r="HX239">
        <v>3.29487</v>
      </c>
      <c r="HY239">
        <v>9999</v>
      </c>
      <c r="HZ239">
        <v>9999</v>
      </c>
      <c r="IA239">
        <v>999.9</v>
      </c>
      <c r="IB239">
        <v>9999</v>
      </c>
      <c r="IC239">
        <v>1.86323</v>
      </c>
      <c r="ID239">
        <v>1.86813</v>
      </c>
      <c r="IE239">
        <v>1.86783</v>
      </c>
      <c r="IF239">
        <v>1.86905</v>
      </c>
      <c r="IG239">
        <v>1.86982</v>
      </c>
      <c r="IH239">
        <v>1.86593</v>
      </c>
      <c r="II239">
        <v>1.86705</v>
      </c>
      <c r="IJ239">
        <v>1.86842</v>
      </c>
      <c r="IK239">
        <v>5</v>
      </c>
      <c r="IL239">
        <v>0</v>
      </c>
      <c r="IM239">
        <v>0</v>
      </c>
      <c r="IN239">
        <v>0</v>
      </c>
      <c r="IO239" t="s">
        <v>441</v>
      </c>
      <c r="IP239" t="s">
        <v>442</v>
      </c>
      <c r="IQ239" t="s">
        <v>443</v>
      </c>
      <c r="IR239" t="s">
        <v>443</v>
      </c>
      <c r="IS239" t="s">
        <v>443</v>
      </c>
      <c r="IT239" t="s">
        <v>443</v>
      </c>
      <c r="IU239">
        <v>0</v>
      </c>
      <c r="IV239">
        <v>100</v>
      </c>
      <c r="IW239">
        <v>100</v>
      </c>
      <c r="IX239">
        <v>1.097</v>
      </c>
      <c r="IY239">
        <v>0.3152</v>
      </c>
      <c r="IZ239">
        <v>1.09748391826392</v>
      </c>
      <c r="JA239">
        <v>0</v>
      </c>
      <c r="JB239">
        <v>0</v>
      </c>
      <c r="JC239">
        <v>0</v>
      </c>
      <c r="JD239">
        <v>0.315191680746845</v>
      </c>
      <c r="JE239">
        <v>0</v>
      </c>
      <c r="JF239">
        <v>0</v>
      </c>
      <c r="JG239">
        <v>0</v>
      </c>
      <c r="JH239">
        <v>5</v>
      </c>
      <c r="JI239">
        <v>2273</v>
      </c>
      <c r="JJ239">
        <v>0</v>
      </c>
      <c r="JK239">
        <v>25</v>
      </c>
      <c r="JL239">
        <v>29356858.9</v>
      </c>
      <c r="JM239">
        <v>29356858.9</v>
      </c>
      <c r="JN239">
        <v>1.19385</v>
      </c>
      <c r="JO239">
        <v>2.62451</v>
      </c>
      <c r="JP239">
        <v>1.54785</v>
      </c>
      <c r="JQ239">
        <v>2.32056</v>
      </c>
      <c r="JR239">
        <v>1.64673</v>
      </c>
      <c r="JS239">
        <v>2.36084</v>
      </c>
      <c r="JT239">
        <v>33.1992</v>
      </c>
      <c r="JU239">
        <v>24.1838</v>
      </c>
      <c r="JV239">
        <v>18</v>
      </c>
      <c r="JW239">
        <v>502.266</v>
      </c>
      <c r="JX239">
        <v>402.928</v>
      </c>
      <c r="JY239">
        <v>31.4846</v>
      </c>
      <c r="JZ239">
        <v>42.7782</v>
      </c>
      <c r="KA239">
        <v>29.9987</v>
      </c>
      <c r="KB239">
        <v>42.4783</v>
      </c>
      <c r="KC239">
        <v>42.3631</v>
      </c>
      <c r="KD239">
        <v>24.0228</v>
      </c>
      <c r="KE239">
        <v>0</v>
      </c>
      <c r="KF239">
        <v>100</v>
      </c>
      <c r="KG239">
        <v>31.5372</v>
      </c>
      <c r="KH239">
        <v>527.759</v>
      </c>
      <c r="KI239">
        <v>34.6858</v>
      </c>
      <c r="KJ239">
        <v>94.5943</v>
      </c>
      <c r="KK239">
        <v>91.7238</v>
      </c>
    </row>
    <row r="240" spans="1:297">
      <c r="A240">
        <v>224</v>
      </c>
      <c r="B240">
        <v>1761411537</v>
      </c>
      <c r="C240">
        <v>3356</v>
      </c>
      <c r="D240" t="s">
        <v>892</v>
      </c>
      <c r="E240" t="s">
        <v>893</v>
      </c>
      <c r="F240">
        <v>5</v>
      </c>
      <c r="G240" t="s">
        <v>831</v>
      </c>
      <c r="H240" t="s">
        <v>436</v>
      </c>
      <c r="I240">
        <v>1761411528.84615</v>
      </c>
      <c r="J240">
        <f>(K240)/1000</f>
        <v>0</v>
      </c>
      <c r="K240">
        <f>IF(DP240, AN240, AH240)</f>
        <v>0</v>
      </c>
      <c r="L240">
        <f>IF(DP240, AI240, AG240)</f>
        <v>0</v>
      </c>
      <c r="M240">
        <f>DR240 - IF(AU240&gt;1, L240*DL240*100.0/(AW240), 0)</f>
        <v>0</v>
      </c>
      <c r="N240">
        <f>((T240-J240/2)*M240-L240)/(T240+J240/2)</f>
        <v>0</v>
      </c>
      <c r="O240">
        <f>N240*(DY240+DZ240)/1000.0</f>
        <v>0</v>
      </c>
      <c r="P240">
        <f>(DR240 - IF(AU240&gt;1, L240*DL240*100.0/(AW240), 0))*(DY240+DZ240)/1000.0</f>
        <v>0</v>
      </c>
      <c r="Q240">
        <f>2.0/((1/S240-1/R240)+SIGN(S240)*SQRT((1/S240-1/R240)*(1/S240-1/R240) + 4*DM240/((DM240+1)*(DM240+1))*(2*1/S240*1/R240-1/R240*1/R240)))</f>
        <v>0</v>
      </c>
      <c r="R240">
        <f>IF(LEFT(DN240,1)&lt;&gt;"0",IF(LEFT(DN240,1)="1",3.0,DO240),$D$5+$E$5*(EF240*DY240/($K$5*1000))+$F$5*(EF240*DY240/($K$5*1000))*MAX(MIN(DL240,$J$5),$I$5)*MAX(MIN(DL240,$J$5),$I$5)+$G$5*MAX(MIN(DL240,$J$5),$I$5)*(EF240*DY240/($K$5*1000))+$H$5*(EF240*DY240/($K$5*1000))*(EF240*DY240/($K$5*1000)))</f>
        <v>0</v>
      </c>
      <c r="S240">
        <f>J240*(1000-(1000*0.61365*exp(17.502*W240/(240.97+W240))/(DY240+DZ240)+DT240)/2)/(1000*0.61365*exp(17.502*W240/(240.97+W240))/(DY240+DZ240)-DT240)</f>
        <v>0</v>
      </c>
      <c r="T240">
        <f>1/((DM240+1)/(Q240/1.6)+1/(R240/1.37)) + DM240/((DM240+1)/(Q240/1.6) + DM240/(R240/1.37))</f>
        <v>0</v>
      </c>
      <c r="U240">
        <f>(DH240*DK240)</f>
        <v>0</v>
      </c>
      <c r="V240">
        <f>(EA240+(U240+2*0.95*5.67E-8*(((EA240+$B$7)+273)^4-(EA240+273)^4)-44100*J240)/(1.84*29.3*R240+8*0.95*5.67E-8*(EA240+273)^3))</f>
        <v>0</v>
      </c>
      <c r="W240">
        <f>($C$7*EB240+$D$7*EC240+$E$7*V240)</f>
        <v>0</v>
      </c>
      <c r="X240">
        <f>0.61365*exp(17.502*W240/(240.97+W240))</f>
        <v>0</v>
      </c>
      <c r="Y240">
        <f>(Z240/AA240*100)</f>
        <v>0</v>
      </c>
      <c r="Z240">
        <f>DT240*(DY240+DZ240)/1000</f>
        <v>0</v>
      </c>
      <c r="AA240">
        <f>0.61365*exp(17.502*EA240/(240.97+EA240))</f>
        <v>0</v>
      </c>
      <c r="AB240">
        <f>(X240-DT240*(DY240+DZ240)/1000)</f>
        <v>0</v>
      </c>
      <c r="AC240">
        <f>(-J240*44100)</f>
        <v>0</v>
      </c>
      <c r="AD240">
        <f>2*29.3*R240*0.92*(EA240-W240)</f>
        <v>0</v>
      </c>
      <c r="AE240">
        <f>2*0.95*5.67E-8*(((EA240+$B$7)+273)^4-(W240+273)^4)</f>
        <v>0</v>
      </c>
      <c r="AF240">
        <f>U240+AE240+AC240+AD240</f>
        <v>0</v>
      </c>
      <c r="AG240">
        <f>DX240*AU240*(DS240-DR240*(1000-AU240*DU240)/(1000-AU240*DT240))/(100*DL240)</f>
        <v>0</v>
      </c>
      <c r="AH240">
        <f>1000*DX240*AU240*(DT240-DU240)/(100*DL240*(1000-AU240*DT240))</f>
        <v>0</v>
      </c>
      <c r="AI240">
        <f>(AJ240 - AK240 - DY240*1E3/(8.314*(EA240+273.15)) * AM240/DX240 * AL240) * DX240/(100*DL240) * (1000 - DU240)/1000</f>
        <v>0</v>
      </c>
      <c r="AJ240">
        <v>521.49136389732</v>
      </c>
      <c r="AK240">
        <v>494.084472727273</v>
      </c>
      <c r="AL240">
        <v>3.3062170374065</v>
      </c>
      <c r="AM240">
        <v>65.0541557379444</v>
      </c>
      <c r="AN240">
        <f>(AP240 - AO240 + DY240*1E3/(8.314*(EA240+273.15)) * AR240/DX240 * AQ240) * DX240/(100*DL240) * 1000/(1000 - AP240)</f>
        <v>0</v>
      </c>
      <c r="AO240">
        <v>24.8540593983586</v>
      </c>
      <c r="AP240">
        <v>34.0858363636364</v>
      </c>
      <c r="AQ240">
        <v>-0.0059172802207939</v>
      </c>
      <c r="AR240">
        <v>110.692381959749</v>
      </c>
      <c r="AS240">
        <v>0</v>
      </c>
      <c r="AT240">
        <v>0</v>
      </c>
      <c r="AU240">
        <f>IF(AS240*$H$13&gt;=AW240,1.0,(AW240/(AW240-AS240*$H$13)))</f>
        <v>0</v>
      </c>
      <c r="AV240">
        <f>(AU240-1)*100</f>
        <v>0</v>
      </c>
      <c r="AW240">
        <f>MAX(0,($B$13+$C$13*EF240)/(1+$D$13*EF240)*DY240/(EA240+273)*$E$13)</f>
        <v>0</v>
      </c>
      <c r="AX240" t="s">
        <v>437</v>
      </c>
      <c r="AY240" t="s">
        <v>437</v>
      </c>
      <c r="AZ240">
        <v>0</v>
      </c>
      <c r="BA240">
        <v>0</v>
      </c>
      <c r="BB240">
        <f>1-AZ240/BA240</f>
        <v>0</v>
      </c>
      <c r="BC240">
        <v>0</v>
      </c>
      <c r="BD240" t="s">
        <v>437</v>
      </c>
      <c r="BE240" t="s">
        <v>437</v>
      </c>
      <c r="BF240">
        <v>0</v>
      </c>
      <c r="BG240">
        <v>0</v>
      </c>
      <c r="BH240">
        <f>1-BF240/BG240</f>
        <v>0</v>
      </c>
      <c r="BI240">
        <v>0.5</v>
      </c>
      <c r="BJ240">
        <f>DI240</f>
        <v>0</v>
      </c>
      <c r="BK240">
        <f>L240</f>
        <v>0</v>
      </c>
      <c r="BL240">
        <f>BH240*BI240*BJ240</f>
        <v>0</v>
      </c>
      <c r="BM240">
        <f>(BK240-BC240)/BJ240</f>
        <v>0</v>
      </c>
      <c r="BN240">
        <f>(BA240-BG240)/BG240</f>
        <v>0</v>
      </c>
      <c r="BO240">
        <f>AZ240/(BB240+AZ240/BG240)</f>
        <v>0</v>
      </c>
      <c r="BP240" t="s">
        <v>437</v>
      </c>
      <c r="BQ240">
        <v>0</v>
      </c>
      <c r="BR240">
        <f>IF(BQ240&lt;&gt;0, BQ240, BO240)</f>
        <v>0</v>
      </c>
      <c r="BS240">
        <f>1-BR240/BG240</f>
        <v>0</v>
      </c>
      <c r="BT240">
        <f>(BG240-BF240)/(BG240-BR240)</f>
        <v>0</v>
      </c>
      <c r="BU240">
        <f>(BA240-BG240)/(BA240-BR240)</f>
        <v>0</v>
      </c>
      <c r="BV240">
        <f>(BG240-BF240)/(BG240-AZ240)</f>
        <v>0</v>
      </c>
      <c r="BW240">
        <f>(BA240-BG240)/(BA240-AZ240)</f>
        <v>0</v>
      </c>
      <c r="BX240">
        <f>(BT240*BR240/BF240)</f>
        <v>0</v>
      </c>
      <c r="BY240">
        <f>(1-BX240)</f>
        <v>0</v>
      </c>
      <c r="DH240">
        <f>$B$11*EG240+$C$11*EH240+$F$11*ES240*(1-EV240)</f>
        <v>0</v>
      </c>
      <c r="DI240">
        <f>DH240*DJ240</f>
        <v>0</v>
      </c>
      <c r="DJ240">
        <f>($B$11*$D$9+$C$11*$D$9+$F$11*((FF240+EX240)/MAX(FF240+EX240+FG240, 0.1)*$I$9+FG240/MAX(FF240+EX240+FG240, 0.1)*$J$9))/($B$11+$C$11+$F$11)</f>
        <v>0</v>
      </c>
      <c r="DK240">
        <f>($B$11*$K$9+$C$11*$K$9+$F$11*((FF240+EX240)/MAX(FF240+EX240+FG240, 0.1)*$P$9+FG240/MAX(FF240+EX240+FG240, 0.1)*$Q$9))/($B$11+$C$11+$F$11)</f>
        <v>0</v>
      </c>
      <c r="DL240">
        <v>6</v>
      </c>
      <c r="DM240">
        <v>0.5</v>
      </c>
      <c r="DN240" t="s">
        <v>438</v>
      </c>
      <c r="DO240">
        <v>2</v>
      </c>
      <c r="DP240" t="b">
        <v>1</v>
      </c>
      <c r="DQ240">
        <v>1761411528.84615</v>
      </c>
      <c r="DR240">
        <v>454.583153846154</v>
      </c>
      <c r="DS240">
        <v>492.492923076923</v>
      </c>
      <c r="DT240">
        <v>34.1230384615385</v>
      </c>
      <c r="DU240">
        <v>24.8550384615385</v>
      </c>
      <c r="DV240">
        <v>453.485615384615</v>
      </c>
      <c r="DW240">
        <v>33.8078384615385</v>
      </c>
      <c r="DX240">
        <v>500.035230769231</v>
      </c>
      <c r="DY240">
        <v>90.3212</v>
      </c>
      <c r="DZ240">
        <v>0.0385774153846154</v>
      </c>
      <c r="EA240">
        <v>36.993</v>
      </c>
      <c r="EB240">
        <v>36.0183153846154</v>
      </c>
      <c r="EC240">
        <v>999.9</v>
      </c>
      <c r="ED240">
        <v>0</v>
      </c>
      <c r="EE240">
        <v>0</v>
      </c>
      <c r="EF240">
        <v>10011.0615384615</v>
      </c>
      <c r="EG240">
        <v>0</v>
      </c>
      <c r="EH240">
        <v>1237.60923076923</v>
      </c>
      <c r="EI240">
        <v>-37.9100384615385</v>
      </c>
      <c r="EJ240">
        <v>470.642461538462</v>
      </c>
      <c r="EK240">
        <v>505.046</v>
      </c>
      <c r="EL240">
        <v>9.26800153846154</v>
      </c>
      <c r="EM240">
        <v>492.492923076923</v>
      </c>
      <c r="EN240">
        <v>24.8550384615385</v>
      </c>
      <c r="EO240">
        <v>3.08203384615385</v>
      </c>
      <c r="EP240">
        <v>2.24493538461538</v>
      </c>
      <c r="EQ240">
        <v>24.4778692307692</v>
      </c>
      <c r="ER240">
        <v>19.2866615384615</v>
      </c>
      <c r="ES240">
        <v>1199.99230769231</v>
      </c>
      <c r="ET240">
        <v>0.967</v>
      </c>
      <c r="EU240">
        <v>0.0329997</v>
      </c>
      <c r="EV240">
        <v>0</v>
      </c>
      <c r="EW240">
        <v>1303.46538461538</v>
      </c>
      <c r="EX240">
        <v>5.00059</v>
      </c>
      <c r="EY240">
        <v>16121.3230769231</v>
      </c>
      <c r="EZ240">
        <v>10358.6538461538</v>
      </c>
      <c r="FA240">
        <v>51.8265384615385</v>
      </c>
      <c r="FB240">
        <v>53.5476923076923</v>
      </c>
      <c r="FC240">
        <v>52.1153076923077</v>
      </c>
      <c r="FD240">
        <v>53.125</v>
      </c>
      <c r="FE240">
        <v>52.937</v>
      </c>
      <c r="FF240">
        <v>1155.55384615385</v>
      </c>
      <c r="FG240">
        <v>39.43</v>
      </c>
      <c r="FH240">
        <v>0</v>
      </c>
      <c r="FI240">
        <v>1761411496.9</v>
      </c>
      <c r="FJ240">
        <v>0</v>
      </c>
      <c r="FK240">
        <v>1303.43384615385</v>
      </c>
      <c r="FL240">
        <v>-8.37059830183397</v>
      </c>
      <c r="FM240">
        <v>-100.864957235892</v>
      </c>
      <c r="FN240">
        <v>16120.4807692308</v>
      </c>
      <c r="FO240">
        <v>15</v>
      </c>
      <c r="FP240">
        <v>0</v>
      </c>
      <c r="FQ240" t="s">
        <v>439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-36.8147380952381</v>
      </c>
      <c r="GD240">
        <v>-20.9601428571428</v>
      </c>
      <c r="GE240">
        <v>2.26420154022102</v>
      </c>
      <c r="GF240">
        <v>0</v>
      </c>
      <c r="GG240">
        <v>1303.95764705882</v>
      </c>
      <c r="GH240">
        <v>-9.99633308768293</v>
      </c>
      <c r="GI240">
        <v>1.00833309979311</v>
      </c>
      <c r="GJ240">
        <v>-1</v>
      </c>
      <c r="GK240">
        <v>9.28324904761905</v>
      </c>
      <c r="GL240">
        <v>-0.310048051948041</v>
      </c>
      <c r="GM240">
        <v>0.0315346581677944</v>
      </c>
      <c r="GN240">
        <v>0</v>
      </c>
      <c r="GO240">
        <v>0</v>
      </c>
      <c r="GP240">
        <v>2</v>
      </c>
      <c r="GQ240" t="s">
        <v>473</v>
      </c>
      <c r="GR240">
        <v>3.12957</v>
      </c>
      <c r="GS240">
        <v>2.71611</v>
      </c>
      <c r="GT240">
        <v>0.0958065</v>
      </c>
      <c r="GU240">
        <v>0.101889</v>
      </c>
      <c r="GV240">
        <v>0.128163</v>
      </c>
      <c r="GW240">
        <v>0.102724</v>
      </c>
      <c r="GX240">
        <v>33178.8</v>
      </c>
      <c r="GY240">
        <v>35020.6</v>
      </c>
      <c r="GZ240">
        <v>33275.5</v>
      </c>
      <c r="HA240">
        <v>35383</v>
      </c>
      <c r="HB240">
        <v>41237</v>
      </c>
      <c r="HC240">
        <v>45688.5</v>
      </c>
      <c r="HD240">
        <v>52121.5</v>
      </c>
      <c r="HE240">
        <v>56652</v>
      </c>
      <c r="HF240">
        <v>1.78835</v>
      </c>
      <c r="HG240">
        <v>1.6473</v>
      </c>
      <c r="HH240">
        <v>-0.0366755</v>
      </c>
      <c r="HI240">
        <v>0</v>
      </c>
      <c r="HJ240">
        <v>36.5825</v>
      </c>
      <c r="HK240">
        <v>999.9</v>
      </c>
      <c r="HL240">
        <v>57.35</v>
      </c>
      <c r="HM240">
        <v>29.175</v>
      </c>
      <c r="HN240">
        <v>25.7969</v>
      </c>
      <c r="HO240">
        <v>55.4092</v>
      </c>
      <c r="HP240">
        <v>43.121</v>
      </c>
      <c r="HQ240">
        <v>1</v>
      </c>
      <c r="HR240">
        <v>1.31161</v>
      </c>
      <c r="HS240">
        <v>4.12877</v>
      </c>
      <c r="HT240">
        <v>20.0852</v>
      </c>
      <c r="HU240">
        <v>5.19108</v>
      </c>
      <c r="HV240">
        <v>12.0099</v>
      </c>
      <c r="HW240">
        <v>4.97235</v>
      </c>
      <c r="HX240">
        <v>3.295</v>
      </c>
      <c r="HY240">
        <v>9999</v>
      </c>
      <c r="HZ240">
        <v>9999</v>
      </c>
      <c r="IA240">
        <v>999.9</v>
      </c>
      <c r="IB240">
        <v>9999</v>
      </c>
      <c r="IC240">
        <v>1.86325</v>
      </c>
      <c r="ID240">
        <v>1.86813</v>
      </c>
      <c r="IE240">
        <v>1.86783</v>
      </c>
      <c r="IF240">
        <v>1.86905</v>
      </c>
      <c r="IG240">
        <v>1.86983</v>
      </c>
      <c r="IH240">
        <v>1.86594</v>
      </c>
      <c r="II240">
        <v>1.86703</v>
      </c>
      <c r="IJ240">
        <v>1.86843</v>
      </c>
      <c r="IK240">
        <v>5</v>
      </c>
      <c r="IL240">
        <v>0</v>
      </c>
      <c r="IM240">
        <v>0</v>
      </c>
      <c r="IN240">
        <v>0</v>
      </c>
      <c r="IO240" t="s">
        <v>441</v>
      </c>
      <c r="IP240" t="s">
        <v>442</v>
      </c>
      <c r="IQ240" t="s">
        <v>443</v>
      </c>
      <c r="IR240" t="s">
        <v>443</v>
      </c>
      <c r="IS240" t="s">
        <v>443</v>
      </c>
      <c r="IT240" t="s">
        <v>443</v>
      </c>
      <c r="IU240">
        <v>0</v>
      </c>
      <c r="IV240">
        <v>100</v>
      </c>
      <c r="IW240">
        <v>100</v>
      </c>
      <c r="IX240">
        <v>1.097</v>
      </c>
      <c r="IY240">
        <v>0.3152</v>
      </c>
      <c r="IZ240">
        <v>1.09748391826392</v>
      </c>
      <c r="JA240">
        <v>0</v>
      </c>
      <c r="JB240">
        <v>0</v>
      </c>
      <c r="JC240">
        <v>0</v>
      </c>
      <c r="JD240">
        <v>0.315191680746845</v>
      </c>
      <c r="JE240">
        <v>0</v>
      </c>
      <c r="JF240">
        <v>0</v>
      </c>
      <c r="JG240">
        <v>0</v>
      </c>
      <c r="JH240">
        <v>5</v>
      </c>
      <c r="JI240">
        <v>2273</v>
      </c>
      <c r="JJ240">
        <v>0</v>
      </c>
      <c r="JK240">
        <v>25</v>
      </c>
      <c r="JL240">
        <v>29356858.9</v>
      </c>
      <c r="JM240">
        <v>29356858.9</v>
      </c>
      <c r="JN240">
        <v>1.22681</v>
      </c>
      <c r="JO240">
        <v>2.61963</v>
      </c>
      <c r="JP240">
        <v>1.54785</v>
      </c>
      <c r="JQ240">
        <v>2.32056</v>
      </c>
      <c r="JR240">
        <v>1.64551</v>
      </c>
      <c r="JS240">
        <v>2.36328</v>
      </c>
      <c r="JT240">
        <v>33.1992</v>
      </c>
      <c r="JU240">
        <v>24.1838</v>
      </c>
      <c r="JV240">
        <v>18</v>
      </c>
      <c r="JW240">
        <v>502.249</v>
      </c>
      <c r="JX240">
        <v>403.116</v>
      </c>
      <c r="JY240">
        <v>31.4778</v>
      </c>
      <c r="JZ240">
        <v>42.7782</v>
      </c>
      <c r="KA240">
        <v>29.9983</v>
      </c>
      <c r="KB240">
        <v>42.4783</v>
      </c>
      <c r="KC240">
        <v>42.3674</v>
      </c>
      <c r="KD240">
        <v>24.6298</v>
      </c>
      <c r="KE240">
        <v>0</v>
      </c>
      <c r="KF240">
        <v>100</v>
      </c>
      <c r="KG240">
        <v>31.5294</v>
      </c>
      <c r="KH240">
        <v>541.268</v>
      </c>
      <c r="KI240">
        <v>34.6858</v>
      </c>
      <c r="KJ240">
        <v>94.5955</v>
      </c>
      <c r="KK240">
        <v>91.725</v>
      </c>
    </row>
    <row r="241" spans="1:297">
      <c r="A241">
        <v>225</v>
      </c>
      <c r="B241">
        <v>1761411542</v>
      </c>
      <c r="C241">
        <v>3361</v>
      </c>
      <c r="D241" t="s">
        <v>894</v>
      </c>
      <c r="E241" t="s">
        <v>895</v>
      </c>
      <c r="F241">
        <v>5</v>
      </c>
      <c r="G241" t="s">
        <v>831</v>
      </c>
      <c r="H241" t="s">
        <v>436</v>
      </c>
      <c r="I241">
        <v>1761411533.84615</v>
      </c>
      <c r="J241">
        <f>(K241)/1000</f>
        <v>0</v>
      </c>
      <c r="K241">
        <f>IF(DP241, AN241, AH241)</f>
        <v>0</v>
      </c>
      <c r="L241">
        <f>IF(DP241, AI241, AG241)</f>
        <v>0</v>
      </c>
      <c r="M241">
        <f>DR241 - IF(AU241&gt;1, L241*DL241*100.0/(AW241), 0)</f>
        <v>0</v>
      </c>
      <c r="N241">
        <f>((T241-J241/2)*M241-L241)/(T241+J241/2)</f>
        <v>0</v>
      </c>
      <c r="O241">
        <f>N241*(DY241+DZ241)/1000.0</f>
        <v>0</v>
      </c>
      <c r="P241">
        <f>(DR241 - IF(AU241&gt;1, L241*DL241*100.0/(AW241), 0))*(DY241+DZ241)/1000.0</f>
        <v>0</v>
      </c>
      <c r="Q241">
        <f>2.0/((1/S241-1/R241)+SIGN(S241)*SQRT((1/S241-1/R241)*(1/S241-1/R241) + 4*DM241/((DM241+1)*(DM241+1))*(2*1/S241*1/R241-1/R241*1/R241)))</f>
        <v>0</v>
      </c>
      <c r="R241">
        <f>IF(LEFT(DN241,1)&lt;&gt;"0",IF(LEFT(DN241,1)="1",3.0,DO241),$D$5+$E$5*(EF241*DY241/($K$5*1000))+$F$5*(EF241*DY241/($K$5*1000))*MAX(MIN(DL241,$J$5),$I$5)*MAX(MIN(DL241,$J$5),$I$5)+$G$5*MAX(MIN(DL241,$J$5),$I$5)*(EF241*DY241/($K$5*1000))+$H$5*(EF241*DY241/($K$5*1000))*(EF241*DY241/($K$5*1000)))</f>
        <v>0</v>
      </c>
      <c r="S241">
        <f>J241*(1000-(1000*0.61365*exp(17.502*W241/(240.97+W241))/(DY241+DZ241)+DT241)/2)/(1000*0.61365*exp(17.502*W241/(240.97+W241))/(DY241+DZ241)-DT241)</f>
        <v>0</v>
      </c>
      <c r="T241">
        <f>1/((DM241+1)/(Q241/1.6)+1/(R241/1.37)) + DM241/((DM241+1)/(Q241/1.6) + DM241/(R241/1.37))</f>
        <v>0</v>
      </c>
      <c r="U241">
        <f>(DH241*DK241)</f>
        <v>0</v>
      </c>
      <c r="V241">
        <f>(EA241+(U241+2*0.95*5.67E-8*(((EA241+$B$7)+273)^4-(EA241+273)^4)-44100*J241)/(1.84*29.3*R241+8*0.95*5.67E-8*(EA241+273)^3))</f>
        <v>0</v>
      </c>
      <c r="W241">
        <f>($C$7*EB241+$D$7*EC241+$E$7*V241)</f>
        <v>0</v>
      </c>
      <c r="X241">
        <f>0.61365*exp(17.502*W241/(240.97+W241))</f>
        <v>0</v>
      </c>
      <c r="Y241">
        <f>(Z241/AA241*100)</f>
        <v>0</v>
      </c>
      <c r="Z241">
        <f>DT241*(DY241+DZ241)/1000</f>
        <v>0</v>
      </c>
      <c r="AA241">
        <f>0.61365*exp(17.502*EA241/(240.97+EA241))</f>
        <v>0</v>
      </c>
      <c r="AB241">
        <f>(X241-DT241*(DY241+DZ241)/1000)</f>
        <v>0</v>
      </c>
      <c r="AC241">
        <f>(-J241*44100)</f>
        <v>0</v>
      </c>
      <c r="AD241">
        <f>2*29.3*R241*0.92*(EA241-W241)</f>
        <v>0</v>
      </c>
      <c r="AE241">
        <f>2*0.95*5.67E-8*(((EA241+$B$7)+273)^4-(W241+273)^4)</f>
        <v>0</v>
      </c>
      <c r="AF241">
        <f>U241+AE241+AC241+AD241</f>
        <v>0</v>
      </c>
      <c r="AG241">
        <f>DX241*AU241*(DS241-DR241*(1000-AU241*DU241)/(1000-AU241*DT241))/(100*DL241)</f>
        <v>0</v>
      </c>
      <c r="AH241">
        <f>1000*DX241*AU241*(DT241-DU241)/(100*DL241*(1000-AU241*DT241))</f>
        <v>0</v>
      </c>
      <c r="AI241">
        <f>(AJ241 - AK241 - DY241*1E3/(8.314*(EA241+273.15)) * AM241/DX241 * AL241) * DX241/(100*DL241) * (1000 - DU241)/1000</f>
        <v>0</v>
      </c>
      <c r="AJ241">
        <v>539.105333937515</v>
      </c>
      <c r="AK241">
        <v>510.928151515151</v>
      </c>
      <c r="AL241">
        <v>3.3906018125682</v>
      </c>
      <c r="AM241">
        <v>65.0541557379444</v>
      </c>
      <c r="AN241">
        <f>(AP241 - AO241 + DY241*1E3/(8.314*(EA241+273.15)) * AR241/DX241 * AQ241) * DX241/(100*DL241) * 1000/(1000 - AP241)</f>
        <v>0</v>
      </c>
      <c r="AO241">
        <v>24.8491183307626</v>
      </c>
      <c r="AP241">
        <v>34.0743787878788</v>
      </c>
      <c r="AQ241">
        <v>-0.000675838328087466</v>
      </c>
      <c r="AR241">
        <v>110.692381959749</v>
      </c>
      <c r="AS241">
        <v>0</v>
      </c>
      <c r="AT241">
        <v>0</v>
      </c>
      <c r="AU241">
        <f>IF(AS241*$H$13&gt;=AW241,1.0,(AW241/(AW241-AS241*$H$13)))</f>
        <v>0</v>
      </c>
      <c r="AV241">
        <f>(AU241-1)*100</f>
        <v>0</v>
      </c>
      <c r="AW241">
        <f>MAX(0,($B$13+$C$13*EF241)/(1+$D$13*EF241)*DY241/(EA241+273)*$E$13)</f>
        <v>0</v>
      </c>
      <c r="AX241" t="s">
        <v>437</v>
      </c>
      <c r="AY241" t="s">
        <v>437</v>
      </c>
      <c r="AZ241">
        <v>0</v>
      </c>
      <c r="BA241">
        <v>0</v>
      </c>
      <c r="BB241">
        <f>1-AZ241/BA241</f>
        <v>0</v>
      </c>
      <c r="BC241">
        <v>0</v>
      </c>
      <c r="BD241" t="s">
        <v>437</v>
      </c>
      <c r="BE241" t="s">
        <v>437</v>
      </c>
      <c r="BF241">
        <v>0</v>
      </c>
      <c r="BG241">
        <v>0</v>
      </c>
      <c r="BH241">
        <f>1-BF241/BG241</f>
        <v>0</v>
      </c>
      <c r="BI241">
        <v>0.5</v>
      </c>
      <c r="BJ241">
        <f>DI241</f>
        <v>0</v>
      </c>
      <c r="BK241">
        <f>L241</f>
        <v>0</v>
      </c>
      <c r="BL241">
        <f>BH241*BI241*BJ241</f>
        <v>0</v>
      </c>
      <c r="BM241">
        <f>(BK241-BC241)/BJ241</f>
        <v>0</v>
      </c>
      <c r="BN241">
        <f>(BA241-BG241)/BG241</f>
        <v>0</v>
      </c>
      <c r="BO241">
        <f>AZ241/(BB241+AZ241/BG241)</f>
        <v>0</v>
      </c>
      <c r="BP241" t="s">
        <v>437</v>
      </c>
      <c r="BQ241">
        <v>0</v>
      </c>
      <c r="BR241">
        <f>IF(BQ241&lt;&gt;0, BQ241, BO241)</f>
        <v>0</v>
      </c>
      <c r="BS241">
        <f>1-BR241/BG241</f>
        <v>0</v>
      </c>
      <c r="BT241">
        <f>(BG241-BF241)/(BG241-BR241)</f>
        <v>0</v>
      </c>
      <c r="BU241">
        <f>(BA241-BG241)/(BA241-BR241)</f>
        <v>0</v>
      </c>
      <c r="BV241">
        <f>(BG241-BF241)/(BG241-AZ241)</f>
        <v>0</v>
      </c>
      <c r="BW241">
        <f>(BA241-BG241)/(BA241-AZ241)</f>
        <v>0</v>
      </c>
      <c r="BX241">
        <f>(BT241*BR241/BF241)</f>
        <v>0</v>
      </c>
      <c r="BY241">
        <f>(1-BX241)</f>
        <v>0</v>
      </c>
      <c r="DH241">
        <f>$B$11*EG241+$C$11*EH241+$F$11*ES241*(1-EV241)</f>
        <v>0</v>
      </c>
      <c r="DI241">
        <f>DH241*DJ241</f>
        <v>0</v>
      </c>
      <c r="DJ241">
        <f>($B$11*$D$9+$C$11*$D$9+$F$11*((FF241+EX241)/MAX(FF241+EX241+FG241, 0.1)*$I$9+FG241/MAX(FF241+EX241+FG241, 0.1)*$J$9))/($B$11+$C$11+$F$11)</f>
        <v>0</v>
      </c>
      <c r="DK241">
        <f>($B$11*$K$9+$C$11*$K$9+$F$11*((FF241+EX241)/MAX(FF241+EX241+FG241, 0.1)*$P$9+FG241/MAX(FF241+EX241+FG241, 0.1)*$Q$9))/($B$11+$C$11+$F$11)</f>
        <v>0</v>
      </c>
      <c r="DL241">
        <v>6</v>
      </c>
      <c r="DM241">
        <v>0.5</v>
      </c>
      <c r="DN241" t="s">
        <v>438</v>
      </c>
      <c r="DO241">
        <v>2</v>
      </c>
      <c r="DP241" t="b">
        <v>1</v>
      </c>
      <c r="DQ241">
        <v>1761411533.84615</v>
      </c>
      <c r="DR241">
        <v>470.380153846154</v>
      </c>
      <c r="DS241">
        <v>509.529846153846</v>
      </c>
      <c r="DT241">
        <v>34.0995538461539</v>
      </c>
      <c r="DU241">
        <v>24.8527230769231</v>
      </c>
      <c r="DV241">
        <v>469.282615384615</v>
      </c>
      <c r="DW241">
        <v>33.7843615384615</v>
      </c>
      <c r="DX241">
        <v>500.079692307692</v>
      </c>
      <c r="DY241">
        <v>90.3201</v>
      </c>
      <c r="DZ241">
        <v>0.0381314769230769</v>
      </c>
      <c r="EA241">
        <v>36.9859846153846</v>
      </c>
      <c r="EB241">
        <v>36.0057</v>
      </c>
      <c r="EC241">
        <v>999.9</v>
      </c>
      <c r="ED241">
        <v>0</v>
      </c>
      <c r="EE241">
        <v>0</v>
      </c>
      <c r="EF241">
        <v>10026.8784615385</v>
      </c>
      <c r="EG241">
        <v>0</v>
      </c>
      <c r="EH241">
        <v>1237.61153846154</v>
      </c>
      <c r="EI241">
        <v>-39.1497538461538</v>
      </c>
      <c r="EJ241">
        <v>486.985846153846</v>
      </c>
      <c r="EK241">
        <v>522.515769230769</v>
      </c>
      <c r="EL241">
        <v>9.24683230769231</v>
      </c>
      <c r="EM241">
        <v>509.529846153846</v>
      </c>
      <c r="EN241">
        <v>24.8527230769231</v>
      </c>
      <c r="EO241">
        <v>3.07987615384615</v>
      </c>
      <c r="EP241">
        <v>2.2447</v>
      </c>
      <c r="EQ241">
        <v>24.4661692307692</v>
      </c>
      <c r="ER241">
        <v>19.2849692307692</v>
      </c>
      <c r="ES241">
        <v>1199.99</v>
      </c>
      <c r="ET241">
        <v>0.967</v>
      </c>
      <c r="EU241">
        <v>0.0329997</v>
      </c>
      <c r="EV241">
        <v>0</v>
      </c>
      <c r="EW241">
        <v>1302.86461538462</v>
      </c>
      <c r="EX241">
        <v>5.00059</v>
      </c>
      <c r="EY241">
        <v>16113.9</v>
      </c>
      <c r="EZ241">
        <v>10358.6307692308</v>
      </c>
      <c r="FA241">
        <v>51.8265384615385</v>
      </c>
      <c r="FB241">
        <v>53.5476923076923</v>
      </c>
      <c r="FC241">
        <v>52.1201538461538</v>
      </c>
      <c r="FD241">
        <v>53.125</v>
      </c>
      <c r="FE241">
        <v>52.937</v>
      </c>
      <c r="FF241">
        <v>1155.55230769231</v>
      </c>
      <c r="FG241">
        <v>39.43</v>
      </c>
      <c r="FH241">
        <v>0</v>
      </c>
      <c r="FI241">
        <v>1761411502.3</v>
      </c>
      <c r="FJ241">
        <v>0</v>
      </c>
      <c r="FK241">
        <v>1302.7408</v>
      </c>
      <c r="FL241">
        <v>-6.03846157214061</v>
      </c>
      <c r="FM241">
        <v>-68.8076923939129</v>
      </c>
      <c r="FN241">
        <v>16112.324</v>
      </c>
      <c r="FO241">
        <v>15</v>
      </c>
      <c r="FP241">
        <v>0</v>
      </c>
      <c r="FQ241" t="s">
        <v>439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-38.516515</v>
      </c>
      <c r="GD241">
        <v>-13.5110932330828</v>
      </c>
      <c r="GE241">
        <v>1.38711137017725</v>
      </c>
      <c r="GF241">
        <v>0</v>
      </c>
      <c r="GG241">
        <v>1303.24029411765</v>
      </c>
      <c r="GH241">
        <v>-7.44705883600296</v>
      </c>
      <c r="GI241">
        <v>0.759502489226898</v>
      </c>
      <c r="GJ241">
        <v>-1</v>
      </c>
      <c r="GK241">
        <v>9.2569615</v>
      </c>
      <c r="GL241">
        <v>-0.252986616541351</v>
      </c>
      <c r="GM241">
        <v>0.024599730338969</v>
      </c>
      <c r="GN241">
        <v>0</v>
      </c>
      <c r="GO241">
        <v>0</v>
      </c>
      <c r="GP241">
        <v>2</v>
      </c>
      <c r="GQ241" t="s">
        <v>473</v>
      </c>
      <c r="GR241">
        <v>3.12951</v>
      </c>
      <c r="GS241">
        <v>2.71549</v>
      </c>
      <c r="GT241">
        <v>0.0982476</v>
      </c>
      <c r="GU241">
        <v>0.104224</v>
      </c>
      <c r="GV241">
        <v>0.128129</v>
      </c>
      <c r="GW241">
        <v>0.102714</v>
      </c>
      <c r="GX241">
        <v>33089.6</v>
      </c>
      <c r="GY241">
        <v>34930.2</v>
      </c>
      <c r="GZ241">
        <v>33275.9</v>
      </c>
      <c r="HA241">
        <v>35383.7</v>
      </c>
      <c r="HB241">
        <v>41239.5</v>
      </c>
      <c r="HC241">
        <v>45690.3</v>
      </c>
      <c r="HD241">
        <v>52122.3</v>
      </c>
      <c r="HE241">
        <v>56653.2</v>
      </c>
      <c r="HF241">
        <v>1.7877</v>
      </c>
      <c r="HG241">
        <v>1.64767</v>
      </c>
      <c r="HH241">
        <v>-0.0365265</v>
      </c>
      <c r="HI241">
        <v>0</v>
      </c>
      <c r="HJ241">
        <v>36.5854</v>
      </c>
      <c r="HK241">
        <v>999.9</v>
      </c>
      <c r="HL241">
        <v>57.325</v>
      </c>
      <c r="HM241">
        <v>29.175</v>
      </c>
      <c r="HN241">
        <v>25.7836</v>
      </c>
      <c r="HO241">
        <v>55.8992</v>
      </c>
      <c r="HP241">
        <v>43.0329</v>
      </c>
      <c r="HQ241">
        <v>1</v>
      </c>
      <c r="HR241">
        <v>1.30987</v>
      </c>
      <c r="HS241">
        <v>3.94438</v>
      </c>
      <c r="HT241">
        <v>20.0894</v>
      </c>
      <c r="HU241">
        <v>5.19063</v>
      </c>
      <c r="HV241">
        <v>12.0099</v>
      </c>
      <c r="HW241">
        <v>4.97225</v>
      </c>
      <c r="HX241">
        <v>3.29495</v>
      </c>
      <c r="HY241">
        <v>9999</v>
      </c>
      <c r="HZ241">
        <v>9999</v>
      </c>
      <c r="IA241">
        <v>999.9</v>
      </c>
      <c r="IB241">
        <v>9999</v>
      </c>
      <c r="IC241">
        <v>1.86323</v>
      </c>
      <c r="ID241">
        <v>1.86812</v>
      </c>
      <c r="IE241">
        <v>1.86783</v>
      </c>
      <c r="IF241">
        <v>1.86905</v>
      </c>
      <c r="IG241">
        <v>1.86983</v>
      </c>
      <c r="IH241">
        <v>1.86597</v>
      </c>
      <c r="II241">
        <v>1.86704</v>
      </c>
      <c r="IJ241">
        <v>1.86843</v>
      </c>
      <c r="IK241">
        <v>5</v>
      </c>
      <c r="IL241">
        <v>0</v>
      </c>
      <c r="IM241">
        <v>0</v>
      </c>
      <c r="IN241">
        <v>0</v>
      </c>
      <c r="IO241" t="s">
        <v>441</v>
      </c>
      <c r="IP241" t="s">
        <v>442</v>
      </c>
      <c r="IQ241" t="s">
        <v>443</v>
      </c>
      <c r="IR241" t="s">
        <v>443</v>
      </c>
      <c r="IS241" t="s">
        <v>443</v>
      </c>
      <c r="IT241" t="s">
        <v>443</v>
      </c>
      <c r="IU241">
        <v>0</v>
      </c>
      <c r="IV241">
        <v>100</v>
      </c>
      <c r="IW241">
        <v>100</v>
      </c>
      <c r="IX241">
        <v>1.098</v>
      </c>
      <c r="IY241">
        <v>0.3152</v>
      </c>
      <c r="IZ241">
        <v>1.09748391826392</v>
      </c>
      <c r="JA241">
        <v>0</v>
      </c>
      <c r="JB241">
        <v>0</v>
      </c>
      <c r="JC241">
        <v>0</v>
      </c>
      <c r="JD241">
        <v>0.315191680746845</v>
      </c>
      <c r="JE241">
        <v>0</v>
      </c>
      <c r="JF241">
        <v>0</v>
      </c>
      <c r="JG241">
        <v>0</v>
      </c>
      <c r="JH241">
        <v>5</v>
      </c>
      <c r="JI241">
        <v>2273</v>
      </c>
      <c r="JJ241">
        <v>0</v>
      </c>
      <c r="JK241">
        <v>25</v>
      </c>
      <c r="JL241">
        <v>29356859</v>
      </c>
      <c r="JM241">
        <v>29356859</v>
      </c>
      <c r="JN241">
        <v>1.2561</v>
      </c>
      <c r="JO241">
        <v>2.62939</v>
      </c>
      <c r="JP241">
        <v>1.54785</v>
      </c>
      <c r="JQ241">
        <v>2.32056</v>
      </c>
      <c r="JR241">
        <v>1.64551</v>
      </c>
      <c r="JS241">
        <v>2.31812</v>
      </c>
      <c r="JT241">
        <v>33.1992</v>
      </c>
      <c r="JU241">
        <v>24.1838</v>
      </c>
      <c r="JV241">
        <v>18</v>
      </c>
      <c r="JW241">
        <v>501.812</v>
      </c>
      <c r="JX241">
        <v>403.342</v>
      </c>
      <c r="JY241">
        <v>31.4926</v>
      </c>
      <c r="JZ241">
        <v>42.7782</v>
      </c>
      <c r="KA241">
        <v>29.9984</v>
      </c>
      <c r="KB241">
        <v>42.4821</v>
      </c>
      <c r="KC241">
        <v>42.3674</v>
      </c>
      <c r="KD241">
        <v>25.2739</v>
      </c>
      <c r="KE241">
        <v>0</v>
      </c>
      <c r="KF241">
        <v>100</v>
      </c>
      <c r="KG241">
        <v>31.553</v>
      </c>
      <c r="KH241">
        <v>561.501</v>
      </c>
      <c r="KI241">
        <v>34.6858</v>
      </c>
      <c r="KJ241">
        <v>94.5968</v>
      </c>
      <c r="KK241">
        <v>91.7268</v>
      </c>
    </row>
    <row r="242" spans="1:297">
      <c r="A242">
        <v>226</v>
      </c>
      <c r="B242">
        <v>1761411547</v>
      </c>
      <c r="C242">
        <v>3366</v>
      </c>
      <c r="D242" t="s">
        <v>896</v>
      </c>
      <c r="E242" t="s">
        <v>897</v>
      </c>
      <c r="F242">
        <v>5</v>
      </c>
      <c r="G242" t="s">
        <v>831</v>
      </c>
      <c r="H242" t="s">
        <v>436</v>
      </c>
      <c r="I242">
        <v>1761411538.84615</v>
      </c>
      <c r="J242">
        <f>(K242)/1000</f>
        <v>0</v>
      </c>
      <c r="K242">
        <f>IF(DP242, AN242, AH242)</f>
        <v>0</v>
      </c>
      <c r="L242">
        <f>IF(DP242, AI242, AG242)</f>
        <v>0</v>
      </c>
      <c r="M242">
        <f>DR242 - IF(AU242&gt;1, L242*DL242*100.0/(AW242), 0)</f>
        <v>0</v>
      </c>
      <c r="N242">
        <f>((T242-J242/2)*M242-L242)/(T242+J242/2)</f>
        <v>0</v>
      </c>
      <c r="O242">
        <f>N242*(DY242+DZ242)/1000.0</f>
        <v>0</v>
      </c>
      <c r="P242">
        <f>(DR242 - IF(AU242&gt;1, L242*DL242*100.0/(AW242), 0))*(DY242+DZ242)/1000.0</f>
        <v>0</v>
      </c>
      <c r="Q242">
        <f>2.0/((1/S242-1/R242)+SIGN(S242)*SQRT((1/S242-1/R242)*(1/S242-1/R242) + 4*DM242/((DM242+1)*(DM242+1))*(2*1/S242*1/R242-1/R242*1/R242)))</f>
        <v>0</v>
      </c>
      <c r="R242">
        <f>IF(LEFT(DN242,1)&lt;&gt;"0",IF(LEFT(DN242,1)="1",3.0,DO242),$D$5+$E$5*(EF242*DY242/($K$5*1000))+$F$5*(EF242*DY242/($K$5*1000))*MAX(MIN(DL242,$J$5),$I$5)*MAX(MIN(DL242,$J$5),$I$5)+$G$5*MAX(MIN(DL242,$J$5),$I$5)*(EF242*DY242/($K$5*1000))+$H$5*(EF242*DY242/($K$5*1000))*(EF242*DY242/($K$5*1000)))</f>
        <v>0</v>
      </c>
      <c r="S242">
        <f>J242*(1000-(1000*0.61365*exp(17.502*W242/(240.97+W242))/(DY242+DZ242)+DT242)/2)/(1000*0.61365*exp(17.502*W242/(240.97+W242))/(DY242+DZ242)-DT242)</f>
        <v>0</v>
      </c>
      <c r="T242">
        <f>1/((DM242+1)/(Q242/1.6)+1/(R242/1.37)) + DM242/((DM242+1)/(Q242/1.6) + DM242/(R242/1.37))</f>
        <v>0</v>
      </c>
      <c r="U242">
        <f>(DH242*DK242)</f>
        <v>0</v>
      </c>
      <c r="V242">
        <f>(EA242+(U242+2*0.95*5.67E-8*(((EA242+$B$7)+273)^4-(EA242+273)^4)-44100*J242)/(1.84*29.3*R242+8*0.95*5.67E-8*(EA242+273)^3))</f>
        <v>0</v>
      </c>
      <c r="W242">
        <f>($C$7*EB242+$D$7*EC242+$E$7*V242)</f>
        <v>0</v>
      </c>
      <c r="X242">
        <f>0.61365*exp(17.502*W242/(240.97+W242))</f>
        <v>0</v>
      </c>
      <c r="Y242">
        <f>(Z242/AA242*100)</f>
        <v>0</v>
      </c>
      <c r="Z242">
        <f>DT242*(DY242+DZ242)/1000</f>
        <v>0</v>
      </c>
      <c r="AA242">
        <f>0.61365*exp(17.502*EA242/(240.97+EA242))</f>
        <v>0</v>
      </c>
      <c r="AB242">
        <f>(X242-DT242*(DY242+DZ242)/1000)</f>
        <v>0</v>
      </c>
      <c r="AC242">
        <f>(-J242*44100)</f>
        <v>0</v>
      </c>
      <c r="AD242">
        <f>2*29.3*R242*0.92*(EA242-W242)</f>
        <v>0</v>
      </c>
      <c r="AE242">
        <f>2*0.95*5.67E-8*(((EA242+$B$7)+273)^4-(W242+273)^4)</f>
        <v>0</v>
      </c>
      <c r="AF242">
        <f>U242+AE242+AC242+AD242</f>
        <v>0</v>
      </c>
      <c r="AG242">
        <f>DX242*AU242*(DS242-DR242*(1000-AU242*DU242)/(1000-AU242*DT242))/(100*DL242)</f>
        <v>0</v>
      </c>
      <c r="AH242">
        <f>1000*DX242*AU242*(DT242-DU242)/(100*DL242*(1000-AU242*DT242))</f>
        <v>0</v>
      </c>
      <c r="AI242">
        <f>(AJ242 - AK242 - DY242*1E3/(8.314*(EA242+273.15)) * AM242/DX242 * AL242) * DX242/(100*DL242) * (1000 - DU242)/1000</f>
        <v>0</v>
      </c>
      <c r="AJ242">
        <v>555.65728812248</v>
      </c>
      <c r="AK242">
        <v>527.358709090909</v>
      </c>
      <c r="AL242">
        <v>3.27088233807158</v>
      </c>
      <c r="AM242">
        <v>65.0541557379444</v>
      </c>
      <c r="AN242">
        <f>(AP242 - AO242 + DY242*1E3/(8.314*(EA242+273.15)) * AR242/DX242 * AQ242) * DX242/(100*DL242) * 1000/(1000 - AP242)</f>
        <v>0</v>
      </c>
      <c r="AO242">
        <v>24.8486329144038</v>
      </c>
      <c r="AP242">
        <v>34.0598363636363</v>
      </c>
      <c r="AQ242">
        <v>-0.000784111396477259</v>
      </c>
      <c r="AR242">
        <v>110.692381959749</v>
      </c>
      <c r="AS242">
        <v>0</v>
      </c>
      <c r="AT242">
        <v>0</v>
      </c>
      <c r="AU242">
        <f>IF(AS242*$H$13&gt;=AW242,1.0,(AW242/(AW242-AS242*$H$13)))</f>
        <v>0</v>
      </c>
      <c r="AV242">
        <f>(AU242-1)*100</f>
        <v>0</v>
      </c>
      <c r="AW242">
        <f>MAX(0,($B$13+$C$13*EF242)/(1+$D$13*EF242)*DY242/(EA242+273)*$E$13)</f>
        <v>0</v>
      </c>
      <c r="AX242" t="s">
        <v>437</v>
      </c>
      <c r="AY242" t="s">
        <v>437</v>
      </c>
      <c r="AZ242">
        <v>0</v>
      </c>
      <c r="BA242">
        <v>0</v>
      </c>
      <c r="BB242">
        <f>1-AZ242/BA242</f>
        <v>0</v>
      </c>
      <c r="BC242">
        <v>0</v>
      </c>
      <c r="BD242" t="s">
        <v>437</v>
      </c>
      <c r="BE242" t="s">
        <v>437</v>
      </c>
      <c r="BF242">
        <v>0</v>
      </c>
      <c r="BG242">
        <v>0</v>
      </c>
      <c r="BH242">
        <f>1-BF242/BG242</f>
        <v>0</v>
      </c>
      <c r="BI242">
        <v>0.5</v>
      </c>
      <c r="BJ242">
        <f>DI242</f>
        <v>0</v>
      </c>
      <c r="BK242">
        <f>L242</f>
        <v>0</v>
      </c>
      <c r="BL242">
        <f>BH242*BI242*BJ242</f>
        <v>0</v>
      </c>
      <c r="BM242">
        <f>(BK242-BC242)/BJ242</f>
        <v>0</v>
      </c>
      <c r="BN242">
        <f>(BA242-BG242)/BG242</f>
        <v>0</v>
      </c>
      <c r="BO242">
        <f>AZ242/(BB242+AZ242/BG242)</f>
        <v>0</v>
      </c>
      <c r="BP242" t="s">
        <v>437</v>
      </c>
      <c r="BQ242">
        <v>0</v>
      </c>
      <c r="BR242">
        <f>IF(BQ242&lt;&gt;0, BQ242, BO242)</f>
        <v>0</v>
      </c>
      <c r="BS242">
        <f>1-BR242/BG242</f>
        <v>0</v>
      </c>
      <c r="BT242">
        <f>(BG242-BF242)/(BG242-BR242)</f>
        <v>0</v>
      </c>
      <c r="BU242">
        <f>(BA242-BG242)/(BA242-BR242)</f>
        <v>0</v>
      </c>
      <c r="BV242">
        <f>(BG242-BF242)/(BG242-AZ242)</f>
        <v>0</v>
      </c>
      <c r="BW242">
        <f>(BA242-BG242)/(BA242-AZ242)</f>
        <v>0</v>
      </c>
      <c r="BX242">
        <f>(BT242*BR242/BF242)</f>
        <v>0</v>
      </c>
      <c r="BY242">
        <f>(1-BX242)</f>
        <v>0</v>
      </c>
      <c r="DH242">
        <f>$B$11*EG242+$C$11*EH242+$F$11*ES242*(1-EV242)</f>
        <v>0</v>
      </c>
      <c r="DI242">
        <f>DH242*DJ242</f>
        <v>0</v>
      </c>
      <c r="DJ242">
        <f>($B$11*$D$9+$C$11*$D$9+$F$11*((FF242+EX242)/MAX(FF242+EX242+FG242, 0.1)*$I$9+FG242/MAX(FF242+EX242+FG242, 0.1)*$J$9))/($B$11+$C$11+$F$11)</f>
        <v>0</v>
      </c>
      <c r="DK242">
        <f>($B$11*$K$9+$C$11*$K$9+$F$11*((FF242+EX242)/MAX(FF242+EX242+FG242, 0.1)*$P$9+FG242/MAX(FF242+EX242+FG242, 0.1)*$Q$9))/($B$11+$C$11+$F$11)</f>
        <v>0</v>
      </c>
      <c r="DL242">
        <v>6</v>
      </c>
      <c r="DM242">
        <v>0.5</v>
      </c>
      <c r="DN242" t="s">
        <v>438</v>
      </c>
      <c r="DO242">
        <v>2</v>
      </c>
      <c r="DP242" t="b">
        <v>1</v>
      </c>
      <c r="DQ242">
        <v>1761411538.84615</v>
      </c>
      <c r="DR242">
        <v>486.472230769231</v>
      </c>
      <c r="DS242">
        <v>526.149153846154</v>
      </c>
      <c r="DT242">
        <v>34.0810384615385</v>
      </c>
      <c r="DU242">
        <v>24.8509846153846</v>
      </c>
      <c r="DV242">
        <v>485.374769230769</v>
      </c>
      <c r="DW242">
        <v>33.7658461538461</v>
      </c>
      <c r="DX242">
        <v>500.062153846154</v>
      </c>
      <c r="DY242">
        <v>90.3195846153846</v>
      </c>
      <c r="DZ242">
        <v>0.0379324</v>
      </c>
      <c r="EA242">
        <v>36.9815769230769</v>
      </c>
      <c r="EB242">
        <v>35.9962538461538</v>
      </c>
      <c r="EC242">
        <v>999.9</v>
      </c>
      <c r="ED242">
        <v>0</v>
      </c>
      <c r="EE242">
        <v>0</v>
      </c>
      <c r="EF242">
        <v>10017.8861538462</v>
      </c>
      <c r="EG242">
        <v>0</v>
      </c>
      <c r="EH242">
        <v>1237.60769230769</v>
      </c>
      <c r="EI242">
        <v>-39.6768923076923</v>
      </c>
      <c r="EJ242">
        <v>503.636538461538</v>
      </c>
      <c r="EK242">
        <v>539.557615384615</v>
      </c>
      <c r="EL242">
        <v>9.23003846153846</v>
      </c>
      <c r="EM242">
        <v>526.149153846154</v>
      </c>
      <c r="EN242">
        <v>24.8509846153846</v>
      </c>
      <c r="EO242">
        <v>3.07818538461538</v>
      </c>
      <c r="EP242">
        <v>2.24453230769231</v>
      </c>
      <c r="EQ242">
        <v>24.4569923076923</v>
      </c>
      <c r="ER242">
        <v>19.2837615384615</v>
      </c>
      <c r="ES242">
        <v>1199.98769230769</v>
      </c>
      <c r="ET242">
        <v>0.967</v>
      </c>
      <c r="EU242">
        <v>0.0329997</v>
      </c>
      <c r="EV242">
        <v>0</v>
      </c>
      <c r="EW242">
        <v>1302.38923076923</v>
      </c>
      <c r="EX242">
        <v>5.00059</v>
      </c>
      <c r="EY242">
        <v>16108.3461538462</v>
      </c>
      <c r="EZ242">
        <v>10358.6</v>
      </c>
      <c r="FA242">
        <v>51.8265384615385</v>
      </c>
      <c r="FB242">
        <v>53.5476923076923</v>
      </c>
      <c r="FC242">
        <v>52.1153076923077</v>
      </c>
      <c r="FD242">
        <v>53.125</v>
      </c>
      <c r="FE242">
        <v>52.9418461538462</v>
      </c>
      <c r="FF242">
        <v>1155.55076923077</v>
      </c>
      <c r="FG242">
        <v>39.43</v>
      </c>
      <c r="FH242">
        <v>0</v>
      </c>
      <c r="FI242">
        <v>1761411507.1</v>
      </c>
      <c r="FJ242">
        <v>0</v>
      </c>
      <c r="FK242">
        <v>1302.2856</v>
      </c>
      <c r="FL242">
        <v>-4.98384616871449</v>
      </c>
      <c r="FM242">
        <v>-53.3923077564656</v>
      </c>
      <c r="FN242">
        <v>16107.38</v>
      </c>
      <c r="FO242">
        <v>15</v>
      </c>
      <c r="FP242">
        <v>0</v>
      </c>
      <c r="FQ242" t="s">
        <v>439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-39.3262285714286</v>
      </c>
      <c r="GD242">
        <v>-7.5125454545454</v>
      </c>
      <c r="GE242">
        <v>0.860444341545669</v>
      </c>
      <c r="GF242">
        <v>0</v>
      </c>
      <c r="GG242">
        <v>1302.70294117647</v>
      </c>
      <c r="GH242">
        <v>-5.84415584709129</v>
      </c>
      <c r="GI242">
        <v>0.613675184306731</v>
      </c>
      <c r="GJ242">
        <v>-1</v>
      </c>
      <c r="GK242">
        <v>9.2402219047619</v>
      </c>
      <c r="GL242">
        <v>-0.202754805194824</v>
      </c>
      <c r="GM242">
        <v>0.0208078564876341</v>
      </c>
      <c r="GN242">
        <v>0</v>
      </c>
      <c r="GO242">
        <v>0</v>
      </c>
      <c r="GP242">
        <v>2</v>
      </c>
      <c r="GQ242" t="s">
        <v>473</v>
      </c>
      <c r="GR242">
        <v>3.12956</v>
      </c>
      <c r="GS242">
        <v>2.71621</v>
      </c>
      <c r="GT242">
        <v>0.100586</v>
      </c>
      <c r="GU242">
        <v>0.106688</v>
      </c>
      <c r="GV242">
        <v>0.128094</v>
      </c>
      <c r="GW242">
        <v>0.102709</v>
      </c>
      <c r="GX242">
        <v>33004.5</v>
      </c>
      <c r="GY242">
        <v>34834.6</v>
      </c>
      <c r="GZ242">
        <v>33276.7</v>
      </c>
      <c r="HA242">
        <v>35384.3</v>
      </c>
      <c r="HB242">
        <v>41242.4</v>
      </c>
      <c r="HC242">
        <v>45691.5</v>
      </c>
      <c r="HD242">
        <v>52123.7</v>
      </c>
      <c r="HE242">
        <v>56654.1</v>
      </c>
      <c r="HF242">
        <v>1.78815</v>
      </c>
      <c r="HG242">
        <v>1.64748</v>
      </c>
      <c r="HH242">
        <v>-0.0372902</v>
      </c>
      <c r="HI242">
        <v>0</v>
      </c>
      <c r="HJ242">
        <v>36.586</v>
      </c>
      <c r="HK242">
        <v>999.9</v>
      </c>
      <c r="HL242">
        <v>57.325</v>
      </c>
      <c r="HM242">
        <v>29.175</v>
      </c>
      <c r="HN242">
        <v>25.7895</v>
      </c>
      <c r="HO242">
        <v>55.8192</v>
      </c>
      <c r="HP242">
        <v>42.8646</v>
      </c>
      <c r="HQ242">
        <v>1</v>
      </c>
      <c r="HR242">
        <v>1.30843</v>
      </c>
      <c r="HS242">
        <v>3.87522</v>
      </c>
      <c r="HT242">
        <v>20.0914</v>
      </c>
      <c r="HU242">
        <v>5.19123</v>
      </c>
      <c r="HV242">
        <v>12.0099</v>
      </c>
      <c r="HW242">
        <v>4.97225</v>
      </c>
      <c r="HX242">
        <v>3.295</v>
      </c>
      <c r="HY242">
        <v>9999</v>
      </c>
      <c r="HZ242">
        <v>9999</v>
      </c>
      <c r="IA242">
        <v>999.9</v>
      </c>
      <c r="IB242">
        <v>9999</v>
      </c>
      <c r="IC242">
        <v>1.86324</v>
      </c>
      <c r="ID242">
        <v>1.86813</v>
      </c>
      <c r="IE242">
        <v>1.86783</v>
      </c>
      <c r="IF242">
        <v>1.86905</v>
      </c>
      <c r="IG242">
        <v>1.86983</v>
      </c>
      <c r="IH242">
        <v>1.86589</v>
      </c>
      <c r="II242">
        <v>1.86703</v>
      </c>
      <c r="IJ242">
        <v>1.86844</v>
      </c>
      <c r="IK242">
        <v>5</v>
      </c>
      <c r="IL242">
        <v>0</v>
      </c>
      <c r="IM242">
        <v>0</v>
      </c>
      <c r="IN242">
        <v>0</v>
      </c>
      <c r="IO242" t="s">
        <v>441</v>
      </c>
      <c r="IP242" t="s">
        <v>442</v>
      </c>
      <c r="IQ242" t="s">
        <v>443</v>
      </c>
      <c r="IR242" t="s">
        <v>443</v>
      </c>
      <c r="IS242" t="s">
        <v>443</v>
      </c>
      <c r="IT242" t="s">
        <v>443</v>
      </c>
      <c r="IU242">
        <v>0</v>
      </c>
      <c r="IV242">
        <v>100</v>
      </c>
      <c r="IW242">
        <v>100</v>
      </c>
      <c r="IX242">
        <v>1.097</v>
      </c>
      <c r="IY242">
        <v>0.3151</v>
      </c>
      <c r="IZ242">
        <v>1.09748391826392</v>
      </c>
      <c r="JA242">
        <v>0</v>
      </c>
      <c r="JB242">
        <v>0</v>
      </c>
      <c r="JC242">
        <v>0</v>
      </c>
      <c r="JD242">
        <v>0.315191680746845</v>
      </c>
      <c r="JE242">
        <v>0</v>
      </c>
      <c r="JF242">
        <v>0</v>
      </c>
      <c r="JG242">
        <v>0</v>
      </c>
      <c r="JH242">
        <v>5</v>
      </c>
      <c r="JI242">
        <v>2273</v>
      </c>
      <c r="JJ242">
        <v>0</v>
      </c>
      <c r="JK242">
        <v>25</v>
      </c>
      <c r="JL242">
        <v>29356859.1</v>
      </c>
      <c r="JM242">
        <v>29356859.1</v>
      </c>
      <c r="JN242">
        <v>1.28906</v>
      </c>
      <c r="JO242">
        <v>2.61963</v>
      </c>
      <c r="JP242">
        <v>1.54785</v>
      </c>
      <c r="JQ242">
        <v>2.32056</v>
      </c>
      <c r="JR242">
        <v>1.64551</v>
      </c>
      <c r="JS242">
        <v>2.39136</v>
      </c>
      <c r="JT242">
        <v>33.2216</v>
      </c>
      <c r="JU242">
        <v>24.1838</v>
      </c>
      <c r="JV242">
        <v>18</v>
      </c>
      <c r="JW242">
        <v>502.137</v>
      </c>
      <c r="JX242">
        <v>403.223</v>
      </c>
      <c r="JY242">
        <v>31.5305</v>
      </c>
      <c r="JZ242">
        <v>42.7782</v>
      </c>
      <c r="KA242">
        <v>29.9987</v>
      </c>
      <c r="KB242">
        <v>42.4826</v>
      </c>
      <c r="KC242">
        <v>42.3677</v>
      </c>
      <c r="KD242">
        <v>25.8771</v>
      </c>
      <c r="KE242">
        <v>0</v>
      </c>
      <c r="KF242">
        <v>100</v>
      </c>
      <c r="KG242">
        <v>31.5569</v>
      </c>
      <c r="KH242">
        <v>574.98</v>
      </c>
      <c r="KI242">
        <v>34.6858</v>
      </c>
      <c r="KJ242">
        <v>94.5992</v>
      </c>
      <c r="KK242">
        <v>91.7283</v>
      </c>
    </row>
    <row r="243" spans="1:297">
      <c r="A243">
        <v>227</v>
      </c>
      <c r="B243">
        <v>1761411552</v>
      </c>
      <c r="C243">
        <v>3371</v>
      </c>
      <c r="D243" t="s">
        <v>898</v>
      </c>
      <c r="E243" t="s">
        <v>899</v>
      </c>
      <c r="F243">
        <v>5</v>
      </c>
      <c r="G243" t="s">
        <v>831</v>
      </c>
      <c r="H243" t="s">
        <v>436</v>
      </c>
      <c r="I243">
        <v>1761411543.84615</v>
      </c>
      <c r="J243">
        <f>(K243)/1000</f>
        <v>0</v>
      </c>
      <c r="K243">
        <f>IF(DP243, AN243, AH243)</f>
        <v>0</v>
      </c>
      <c r="L243">
        <f>IF(DP243, AI243, AG243)</f>
        <v>0</v>
      </c>
      <c r="M243">
        <f>DR243 - IF(AU243&gt;1, L243*DL243*100.0/(AW243), 0)</f>
        <v>0</v>
      </c>
      <c r="N243">
        <f>((T243-J243/2)*M243-L243)/(T243+J243/2)</f>
        <v>0</v>
      </c>
      <c r="O243">
        <f>N243*(DY243+DZ243)/1000.0</f>
        <v>0</v>
      </c>
      <c r="P243">
        <f>(DR243 - IF(AU243&gt;1, L243*DL243*100.0/(AW243), 0))*(DY243+DZ243)/1000.0</f>
        <v>0</v>
      </c>
      <c r="Q243">
        <f>2.0/((1/S243-1/R243)+SIGN(S243)*SQRT((1/S243-1/R243)*(1/S243-1/R243) + 4*DM243/((DM243+1)*(DM243+1))*(2*1/S243*1/R243-1/R243*1/R243)))</f>
        <v>0</v>
      </c>
      <c r="R243">
        <f>IF(LEFT(DN243,1)&lt;&gt;"0",IF(LEFT(DN243,1)="1",3.0,DO243),$D$5+$E$5*(EF243*DY243/($K$5*1000))+$F$5*(EF243*DY243/($K$5*1000))*MAX(MIN(DL243,$J$5),$I$5)*MAX(MIN(DL243,$J$5),$I$5)+$G$5*MAX(MIN(DL243,$J$5),$I$5)*(EF243*DY243/($K$5*1000))+$H$5*(EF243*DY243/($K$5*1000))*(EF243*DY243/($K$5*1000)))</f>
        <v>0</v>
      </c>
      <c r="S243">
        <f>J243*(1000-(1000*0.61365*exp(17.502*W243/(240.97+W243))/(DY243+DZ243)+DT243)/2)/(1000*0.61365*exp(17.502*W243/(240.97+W243))/(DY243+DZ243)-DT243)</f>
        <v>0</v>
      </c>
      <c r="T243">
        <f>1/((DM243+1)/(Q243/1.6)+1/(R243/1.37)) + DM243/((DM243+1)/(Q243/1.6) + DM243/(R243/1.37))</f>
        <v>0</v>
      </c>
      <c r="U243">
        <f>(DH243*DK243)</f>
        <v>0</v>
      </c>
      <c r="V243">
        <f>(EA243+(U243+2*0.95*5.67E-8*(((EA243+$B$7)+273)^4-(EA243+273)^4)-44100*J243)/(1.84*29.3*R243+8*0.95*5.67E-8*(EA243+273)^3))</f>
        <v>0</v>
      </c>
      <c r="W243">
        <f>($C$7*EB243+$D$7*EC243+$E$7*V243)</f>
        <v>0</v>
      </c>
      <c r="X243">
        <f>0.61365*exp(17.502*W243/(240.97+W243))</f>
        <v>0</v>
      </c>
      <c r="Y243">
        <f>(Z243/AA243*100)</f>
        <v>0</v>
      </c>
      <c r="Z243">
        <f>DT243*(DY243+DZ243)/1000</f>
        <v>0</v>
      </c>
      <c r="AA243">
        <f>0.61365*exp(17.502*EA243/(240.97+EA243))</f>
        <v>0</v>
      </c>
      <c r="AB243">
        <f>(X243-DT243*(DY243+DZ243)/1000)</f>
        <v>0</v>
      </c>
      <c r="AC243">
        <f>(-J243*44100)</f>
        <v>0</v>
      </c>
      <c r="AD243">
        <f>2*29.3*R243*0.92*(EA243-W243)</f>
        <v>0</v>
      </c>
      <c r="AE243">
        <f>2*0.95*5.67E-8*(((EA243+$B$7)+273)^4-(W243+273)^4)</f>
        <v>0</v>
      </c>
      <c r="AF243">
        <f>U243+AE243+AC243+AD243</f>
        <v>0</v>
      </c>
      <c r="AG243">
        <f>DX243*AU243*(DS243-DR243*(1000-AU243*DU243)/(1000-AU243*DT243))/(100*DL243)</f>
        <v>0</v>
      </c>
      <c r="AH243">
        <f>1000*DX243*AU243*(DT243-DU243)/(100*DL243*(1000-AU243*DT243))</f>
        <v>0</v>
      </c>
      <c r="AI243">
        <f>(AJ243 - AK243 - DY243*1E3/(8.314*(EA243+273.15)) * AM243/DX243 * AL243) * DX243/(100*DL243) * (1000 - DU243)/1000</f>
        <v>0</v>
      </c>
      <c r="AJ243">
        <v>573.826456221218</v>
      </c>
      <c r="AK243">
        <v>544.677951515152</v>
      </c>
      <c r="AL243">
        <v>3.48154036280144</v>
      </c>
      <c r="AM243">
        <v>65.0541557379444</v>
      </c>
      <c r="AN243">
        <f>(AP243 - AO243 + DY243*1E3/(8.314*(EA243+273.15)) * AR243/DX243 * AQ243) * DX243/(100*DL243) * 1000/(1000 - AP243)</f>
        <v>0</v>
      </c>
      <c r="AO243">
        <v>24.8484524364128</v>
      </c>
      <c r="AP243">
        <v>34.0445751515151</v>
      </c>
      <c r="AQ243">
        <v>-0.000711813578238338</v>
      </c>
      <c r="AR243">
        <v>110.692381959749</v>
      </c>
      <c r="AS243">
        <v>0</v>
      </c>
      <c r="AT243">
        <v>0</v>
      </c>
      <c r="AU243">
        <f>IF(AS243*$H$13&gt;=AW243,1.0,(AW243/(AW243-AS243*$H$13)))</f>
        <v>0</v>
      </c>
      <c r="AV243">
        <f>(AU243-1)*100</f>
        <v>0</v>
      </c>
      <c r="AW243">
        <f>MAX(0,($B$13+$C$13*EF243)/(1+$D$13*EF243)*DY243/(EA243+273)*$E$13)</f>
        <v>0</v>
      </c>
      <c r="AX243" t="s">
        <v>437</v>
      </c>
      <c r="AY243" t="s">
        <v>437</v>
      </c>
      <c r="AZ243">
        <v>0</v>
      </c>
      <c r="BA243">
        <v>0</v>
      </c>
      <c r="BB243">
        <f>1-AZ243/BA243</f>
        <v>0</v>
      </c>
      <c r="BC243">
        <v>0</v>
      </c>
      <c r="BD243" t="s">
        <v>437</v>
      </c>
      <c r="BE243" t="s">
        <v>437</v>
      </c>
      <c r="BF243">
        <v>0</v>
      </c>
      <c r="BG243">
        <v>0</v>
      </c>
      <c r="BH243">
        <f>1-BF243/BG243</f>
        <v>0</v>
      </c>
      <c r="BI243">
        <v>0.5</v>
      </c>
      <c r="BJ243">
        <f>DI243</f>
        <v>0</v>
      </c>
      <c r="BK243">
        <f>L243</f>
        <v>0</v>
      </c>
      <c r="BL243">
        <f>BH243*BI243*BJ243</f>
        <v>0</v>
      </c>
      <c r="BM243">
        <f>(BK243-BC243)/BJ243</f>
        <v>0</v>
      </c>
      <c r="BN243">
        <f>(BA243-BG243)/BG243</f>
        <v>0</v>
      </c>
      <c r="BO243">
        <f>AZ243/(BB243+AZ243/BG243)</f>
        <v>0</v>
      </c>
      <c r="BP243" t="s">
        <v>437</v>
      </c>
      <c r="BQ243">
        <v>0</v>
      </c>
      <c r="BR243">
        <f>IF(BQ243&lt;&gt;0, BQ243, BO243)</f>
        <v>0</v>
      </c>
      <c r="BS243">
        <f>1-BR243/BG243</f>
        <v>0</v>
      </c>
      <c r="BT243">
        <f>(BG243-BF243)/(BG243-BR243)</f>
        <v>0</v>
      </c>
      <c r="BU243">
        <f>(BA243-BG243)/(BA243-BR243)</f>
        <v>0</v>
      </c>
      <c r="BV243">
        <f>(BG243-BF243)/(BG243-AZ243)</f>
        <v>0</v>
      </c>
      <c r="BW243">
        <f>(BA243-BG243)/(BA243-AZ243)</f>
        <v>0</v>
      </c>
      <c r="BX243">
        <f>(BT243*BR243/BF243)</f>
        <v>0</v>
      </c>
      <c r="BY243">
        <f>(1-BX243)</f>
        <v>0</v>
      </c>
      <c r="DH243">
        <f>$B$11*EG243+$C$11*EH243+$F$11*ES243*(1-EV243)</f>
        <v>0</v>
      </c>
      <c r="DI243">
        <f>DH243*DJ243</f>
        <v>0</v>
      </c>
      <c r="DJ243">
        <f>($B$11*$D$9+$C$11*$D$9+$F$11*((FF243+EX243)/MAX(FF243+EX243+FG243, 0.1)*$I$9+FG243/MAX(FF243+EX243+FG243, 0.1)*$J$9))/($B$11+$C$11+$F$11)</f>
        <v>0</v>
      </c>
      <c r="DK243">
        <f>($B$11*$K$9+$C$11*$K$9+$F$11*((FF243+EX243)/MAX(FF243+EX243+FG243, 0.1)*$P$9+FG243/MAX(FF243+EX243+FG243, 0.1)*$Q$9))/($B$11+$C$11+$F$11)</f>
        <v>0</v>
      </c>
      <c r="DL243">
        <v>6</v>
      </c>
      <c r="DM243">
        <v>0.5</v>
      </c>
      <c r="DN243" t="s">
        <v>438</v>
      </c>
      <c r="DO243">
        <v>2</v>
      </c>
      <c r="DP243" t="b">
        <v>1</v>
      </c>
      <c r="DQ243">
        <v>1761411543.84615</v>
      </c>
      <c r="DR243">
        <v>502.651153846154</v>
      </c>
      <c r="DS243">
        <v>543.197461538462</v>
      </c>
      <c r="DT243">
        <v>34.0649461538462</v>
      </c>
      <c r="DU243">
        <v>24.8492230769231</v>
      </c>
      <c r="DV243">
        <v>501.553692307692</v>
      </c>
      <c r="DW243">
        <v>33.7497538461538</v>
      </c>
      <c r="DX243">
        <v>500.013307692308</v>
      </c>
      <c r="DY243">
        <v>90.3180307692308</v>
      </c>
      <c r="DZ243">
        <v>0.0379398692307692</v>
      </c>
      <c r="EA243">
        <v>36.9805307692308</v>
      </c>
      <c r="EB243">
        <v>35.9900461538462</v>
      </c>
      <c r="EC243">
        <v>999.9</v>
      </c>
      <c r="ED243">
        <v>0</v>
      </c>
      <c r="EE243">
        <v>0</v>
      </c>
      <c r="EF243">
        <v>10004.5661538462</v>
      </c>
      <c r="EG243">
        <v>0</v>
      </c>
      <c r="EH243">
        <v>1237.59923076923</v>
      </c>
      <c r="EI243">
        <v>-40.5462461538462</v>
      </c>
      <c r="EJ243">
        <v>520.377692307692</v>
      </c>
      <c r="EK243">
        <v>557.039461538462</v>
      </c>
      <c r="EL243">
        <v>9.21571230769231</v>
      </c>
      <c r="EM243">
        <v>543.197461538462</v>
      </c>
      <c r="EN243">
        <v>24.8492230769231</v>
      </c>
      <c r="EO243">
        <v>3.07667769230769</v>
      </c>
      <c r="EP243">
        <v>2.24433384615385</v>
      </c>
      <c r="EQ243">
        <v>24.4488076923077</v>
      </c>
      <c r="ER243">
        <v>19.2823384615385</v>
      </c>
      <c r="ES243">
        <v>1200.00692307692</v>
      </c>
      <c r="ET243">
        <v>0.967000692307692</v>
      </c>
      <c r="EU243">
        <v>0.0329990384615385</v>
      </c>
      <c r="EV243">
        <v>0</v>
      </c>
      <c r="EW243">
        <v>1302.00692307692</v>
      </c>
      <c r="EX243">
        <v>5.00059</v>
      </c>
      <c r="EY243">
        <v>16104.3846153846</v>
      </c>
      <c r="EZ243">
        <v>10358.7846153846</v>
      </c>
      <c r="FA243">
        <v>51.8313846153846</v>
      </c>
      <c r="FB243">
        <v>53.5429230769231</v>
      </c>
      <c r="FC243">
        <v>52.1104615384615</v>
      </c>
      <c r="FD243">
        <v>53.125</v>
      </c>
      <c r="FE243">
        <v>52.9418461538462</v>
      </c>
      <c r="FF243">
        <v>1155.57230769231</v>
      </c>
      <c r="FG243">
        <v>39.43</v>
      </c>
      <c r="FH243">
        <v>0</v>
      </c>
      <c r="FI243">
        <v>1761411511.9</v>
      </c>
      <c r="FJ243">
        <v>0</v>
      </c>
      <c r="FK243">
        <v>1301.9516</v>
      </c>
      <c r="FL243">
        <v>-3.96615384558151</v>
      </c>
      <c r="FM243">
        <v>-41.7230769134809</v>
      </c>
      <c r="FN243">
        <v>16103.616</v>
      </c>
      <c r="FO243">
        <v>15</v>
      </c>
      <c r="FP243">
        <v>0</v>
      </c>
      <c r="FQ243" t="s">
        <v>439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-40.14299</v>
      </c>
      <c r="GD243">
        <v>-9.4791428571429</v>
      </c>
      <c r="GE243">
        <v>0.997441786722413</v>
      </c>
      <c r="GF243">
        <v>0</v>
      </c>
      <c r="GG243">
        <v>1302.20705882353</v>
      </c>
      <c r="GH243">
        <v>-4.61145913465885</v>
      </c>
      <c r="GI243">
        <v>0.489480693675419</v>
      </c>
      <c r="GJ243">
        <v>-1</v>
      </c>
      <c r="GK243">
        <v>9.2224065</v>
      </c>
      <c r="GL243">
        <v>-0.16218090225562</v>
      </c>
      <c r="GM243">
        <v>0.0157970808300142</v>
      </c>
      <c r="GN243">
        <v>0</v>
      </c>
      <c r="GO243">
        <v>0</v>
      </c>
      <c r="GP243">
        <v>2</v>
      </c>
      <c r="GQ243" t="s">
        <v>473</v>
      </c>
      <c r="GR243">
        <v>3.12943</v>
      </c>
      <c r="GS243">
        <v>2.71615</v>
      </c>
      <c r="GT243">
        <v>0.103005</v>
      </c>
      <c r="GU243">
        <v>0.108989</v>
      </c>
      <c r="GV243">
        <v>0.128045</v>
      </c>
      <c r="GW243">
        <v>0.102705</v>
      </c>
      <c r="GX243">
        <v>32915.8</v>
      </c>
      <c r="GY243">
        <v>34744.9</v>
      </c>
      <c r="GZ243">
        <v>33276.9</v>
      </c>
      <c r="HA243">
        <v>35384.4</v>
      </c>
      <c r="HB243">
        <v>41244.9</v>
      </c>
      <c r="HC243">
        <v>45692.3</v>
      </c>
      <c r="HD243">
        <v>52123.7</v>
      </c>
      <c r="HE243">
        <v>56654.5</v>
      </c>
      <c r="HF243">
        <v>1.78787</v>
      </c>
      <c r="HG243">
        <v>1.6478</v>
      </c>
      <c r="HH243">
        <v>-0.0371039</v>
      </c>
      <c r="HI243">
        <v>0</v>
      </c>
      <c r="HJ243">
        <v>36.586</v>
      </c>
      <c r="HK243">
        <v>999.9</v>
      </c>
      <c r="HL243">
        <v>57.325</v>
      </c>
      <c r="HM243">
        <v>29.165</v>
      </c>
      <c r="HN243">
        <v>25.7695</v>
      </c>
      <c r="HO243">
        <v>55.2292</v>
      </c>
      <c r="HP243">
        <v>42.9087</v>
      </c>
      <c r="HQ243">
        <v>1</v>
      </c>
      <c r="HR243">
        <v>1.30844</v>
      </c>
      <c r="HS243">
        <v>3.88769</v>
      </c>
      <c r="HT243">
        <v>20.0909</v>
      </c>
      <c r="HU243">
        <v>5.19138</v>
      </c>
      <c r="HV243">
        <v>12.0099</v>
      </c>
      <c r="HW243">
        <v>4.9724</v>
      </c>
      <c r="HX243">
        <v>3.29495</v>
      </c>
      <c r="HY243">
        <v>9999</v>
      </c>
      <c r="HZ243">
        <v>9999</v>
      </c>
      <c r="IA243">
        <v>999.9</v>
      </c>
      <c r="IB243">
        <v>9999</v>
      </c>
      <c r="IC243">
        <v>1.86324</v>
      </c>
      <c r="ID243">
        <v>1.86813</v>
      </c>
      <c r="IE243">
        <v>1.86783</v>
      </c>
      <c r="IF243">
        <v>1.86905</v>
      </c>
      <c r="IG243">
        <v>1.86983</v>
      </c>
      <c r="IH243">
        <v>1.86591</v>
      </c>
      <c r="II243">
        <v>1.86702</v>
      </c>
      <c r="IJ243">
        <v>1.86844</v>
      </c>
      <c r="IK243">
        <v>5</v>
      </c>
      <c r="IL243">
        <v>0</v>
      </c>
      <c r="IM243">
        <v>0</v>
      </c>
      <c r="IN243">
        <v>0</v>
      </c>
      <c r="IO243" t="s">
        <v>441</v>
      </c>
      <c r="IP243" t="s">
        <v>442</v>
      </c>
      <c r="IQ243" t="s">
        <v>443</v>
      </c>
      <c r="IR243" t="s">
        <v>443</v>
      </c>
      <c r="IS243" t="s">
        <v>443</v>
      </c>
      <c r="IT243" t="s">
        <v>443</v>
      </c>
      <c r="IU243">
        <v>0</v>
      </c>
      <c r="IV243">
        <v>100</v>
      </c>
      <c r="IW243">
        <v>100</v>
      </c>
      <c r="IX243">
        <v>1.098</v>
      </c>
      <c r="IY243">
        <v>0.3152</v>
      </c>
      <c r="IZ243">
        <v>1.09748391826392</v>
      </c>
      <c r="JA243">
        <v>0</v>
      </c>
      <c r="JB243">
        <v>0</v>
      </c>
      <c r="JC243">
        <v>0</v>
      </c>
      <c r="JD243">
        <v>0.315191680746845</v>
      </c>
      <c r="JE243">
        <v>0</v>
      </c>
      <c r="JF243">
        <v>0</v>
      </c>
      <c r="JG243">
        <v>0</v>
      </c>
      <c r="JH243">
        <v>5</v>
      </c>
      <c r="JI243">
        <v>2273</v>
      </c>
      <c r="JJ243">
        <v>0</v>
      </c>
      <c r="JK243">
        <v>25</v>
      </c>
      <c r="JL243">
        <v>29356859.2</v>
      </c>
      <c r="JM243">
        <v>29356859.2</v>
      </c>
      <c r="JN243">
        <v>1.31714</v>
      </c>
      <c r="JO243">
        <v>2.62939</v>
      </c>
      <c r="JP243">
        <v>1.54785</v>
      </c>
      <c r="JQ243">
        <v>2.32056</v>
      </c>
      <c r="JR243">
        <v>1.64551</v>
      </c>
      <c r="JS243">
        <v>2.24487</v>
      </c>
      <c r="JT243">
        <v>33.1992</v>
      </c>
      <c r="JU243">
        <v>24.1838</v>
      </c>
      <c r="JV243">
        <v>18</v>
      </c>
      <c r="JW243">
        <v>501.941</v>
      </c>
      <c r="JX243">
        <v>403.44</v>
      </c>
      <c r="JY243">
        <v>31.5532</v>
      </c>
      <c r="JZ243">
        <v>42.7793</v>
      </c>
      <c r="KA243">
        <v>29.9996</v>
      </c>
      <c r="KB243">
        <v>42.4826</v>
      </c>
      <c r="KC243">
        <v>42.3717</v>
      </c>
      <c r="KD243">
        <v>26.5064</v>
      </c>
      <c r="KE243">
        <v>0</v>
      </c>
      <c r="KF243">
        <v>100</v>
      </c>
      <c r="KG243">
        <v>31.5671</v>
      </c>
      <c r="KH243">
        <v>595.191</v>
      </c>
      <c r="KI243">
        <v>34.6858</v>
      </c>
      <c r="KJ243">
        <v>94.5993</v>
      </c>
      <c r="KK243">
        <v>91.7289</v>
      </c>
    </row>
    <row r="244" spans="1:297">
      <c r="A244">
        <v>228</v>
      </c>
      <c r="B244">
        <v>1761411557</v>
      </c>
      <c r="C244">
        <v>3376</v>
      </c>
      <c r="D244" t="s">
        <v>900</v>
      </c>
      <c r="E244" t="s">
        <v>901</v>
      </c>
      <c r="F244">
        <v>5</v>
      </c>
      <c r="G244" t="s">
        <v>831</v>
      </c>
      <c r="H244" t="s">
        <v>436</v>
      </c>
      <c r="I244">
        <v>1761411548.84615</v>
      </c>
      <c r="J244">
        <f>(K244)/1000</f>
        <v>0</v>
      </c>
      <c r="K244">
        <f>IF(DP244, AN244, AH244)</f>
        <v>0</v>
      </c>
      <c r="L244">
        <f>IF(DP244, AI244, AG244)</f>
        <v>0</v>
      </c>
      <c r="M244">
        <f>DR244 - IF(AU244&gt;1, L244*DL244*100.0/(AW244), 0)</f>
        <v>0</v>
      </c>
      <c r="N244">
        <f>((T244-J244/2)*M244-L244)/(T244+J244/2)</f>
        <v>0</v>
      </c>
      <c r="O244">
        <f>N244*(DY244+DZ244)/1000.0</f>
        <v>0</v>
      </c>
      <c r="P244">
        <f>(DR244 - IF(AU244&gt;1, L244*DL244*100.0/(AW244), 0))*(DY244+DZ244)/1000.0</f>
        <v>0</v>
      </c>
      <c r="Q244">
        <f>2.0/((1/S244-1/R244)+SIGN(S244)*SQRT((1/S244-1/R244)*(1/S244-1/R244) + 4*DM244/((DM244+1)*(DM244+1))*(2*1/S244*1/R244-1/R244*1/R244)))</f>
        <v>0</v>
      </c>
      <c r="R244">
        <f>IF(LEFT(DN244,1)&lt;&gt;"0",IF(LEFT(DN244,1)="1",3.0,DO244),$D$5+$E$5*(EF244*DY244/($K$5*1000))+$F$5*(EF244*DY244/($K$5*1000))*MAX(MIN(DL244,$J$5),$I$5)*MAX(MIN(DL244,$J$5),$I$5)+$G$5*MAX(MIN(DL244,$J$5),$I$5)*(EF244*DY244/($K$5*1000))+$H$5*(EF244*DY244/($K$5*1000))*(EF244*DY244/($K$5*1000)))</f>
        <v>0</v>
      </c>
      <c r="S244">
        <f>J244*(1000-(1000*0.61365*exp(17.502*W244/(240.97+W244))/(DY244+DZ244)+DT244)/2)/(1000*0.61365*exp(17.502*W244/(240.97+W244))/(DY244+DZ244)-DT244)</f>
        <v>0</v>
      </c>
      <c r="T244">
        <f>1/((DM244+1)/(Q244/1.6)+1/(R244/1.37)) + DM244/((DM244+1)/(Q244/1.6) + DM244/(R244/1.37))</f>
        <v>0</v>
      </c>
      <c r="U244">
        <f>(DH244*DK244)</f>
        <v>0</v>
      </c>
      <c r="V244">
        <f>(EA244+(U244+2*0.95*5.67E-8*(((EA244+$B$7)+273)^4-(EA244+273)^4)-44100*J244)/(1.84*29.3*R244+8*0.95*5.67E-8*(EA244+273)^3))</f>
        <v>0</v>
      </c>
      <c r="W244">
        <f>($C$7*EB244+$D$7*EC244+$E$7*V244)</f>
        <v>0</v>
      </c>
      <c r="X244">
        <f>0.61365*exp(17.502*W244/(240.97+W244))</f>
        <v>0</v>
      </c>
      <c r="Y244">
        <f>(Z244/AA244*100)</f>
        <v>0</v>
      </c>
      <c r="Z244">
        <f>DT244*(DY244+DZ244)/1000</f>
        <v>0</v>
      </c>
      <c r="AA244">
        <f>0.61365*exp(17.502*EA244/(240.97+EA244))</f>
        <v>0</v>
      </c>
      <c r="AB244">
        <f>(X244-DT244*(DY244+DZ244)/1000)</f>
        <v>0</v>
      </c>
      <c r="AC244">
        <f>(-J244*44100)</f>
        <v>0</v>
      </c>
      <c r="AD244">
        <f>2*29.3*R244*0.92*(EA244-W244)</f>
        <v>0</v>
      </c>
      <c r="AE244">
        <f>2*0.95*5.67E-8*(((EA244+$B$7)+273)^4-(W244+273)^4)</f>
        <v>0</v>
      </c>
      <c r="AF244">
        <f>U244+AE244+AC244+AD244</f>
        <v>0</v>
      </c>
      <c r="AG244">
        <f>DX244*AU244*(DS244-DR244*(1000-AU244*DU244)/(1000-AU244*DT244))/(100*DL244)</f>
        <v>0</v>
      </c>
      <c r="AH244">
        <f>1000*DX244*AU244*(DT244-DU244)/(100*DL244*(1000-AU244*DT244))</f>
        <v>0</v>
      </c>
      <c r="AI244">
        <f>(AJ244 - AK244 - DY244*1E3/(8.314*(EA244+273.15)) * AM244/DX244 * AL244) * DX244/(100*DL244) * (1000 - DU244)/1000</f>
        <v>0</v>
      </c>
      <c r="AJ244">
        <v>590.487421644351</v>
      </c>
      <c r="AK244">
        <v>561.324496969697</v>
      </c>
      <c r="AL244">
        <v>3.3207658669877</v>
      </c>
      <c r="AM244">
        <v>65.0541557379444</v>
      </c>
      <c r="AN244">
        <f>(AP244 - AO244 + DY244*1E3/(8.314*(EA244+273.15)) * AR244/DX244 * AQ244) * DX244/(100*DL244) * 1000/(1000 - AP244)</f>
        <v>0</v>
      </c>
      <c r="AO244">
        <v>24.8460001375495</v>
      </c>
      <c r="AP244">
        <v>34.0239854545454</v>
      </c>
      <c r="AQ244">
        <v>-0.000798185784618568</v>
      </c>
      <c r="AR244">
        <v>110.692381959749</v>
      </c>
      <c r="AS244">
        <v>0</v>
      </c>
      <c r="AT244">
        <v>0</v>
      </c>
      <c r="AU244">
        <f>IF(AS244*$H$13&gt;=AW244,1.0,(AW244/(AW244-AS244*$H$13)))</f>
        <v>0</v>
      </c>
      <c r="AV244">
        <f>(AU244-1)*100</f>
        <v>0</v>
      </c>
      <c r="AW244">
        <f>MAX(0,($B$13+$C$13*EF244)/(1+$D$13*EF244)*DY244/(EA244+273)*$E$13)</f>
        <v>0</v>
      </c>
      <c r="AX244" t="s">
        <v>437</v>
      </c>
      <c r="AY244" t="s">
        <v>437</v>
      </c>
      <c r="AZ244">
        <v>0</v>
      </c>
      <c r="BA244">
        <v>0</v>
      </c>
      <c r="BB244">
        <f>1-AZ244/BA244</f>
        <v>0</v>
      </c>
      <c r="BC244">
        <v>0</v>
      </c>
      <c r="BD244" t="s">
        <v>437</v>
      </c>
      <c r="BE244" t="s">
        <v>437</v>
      </c>
      <c r="BF244">
        <v>0</v>
      </c>
      <c r="BG244">
        <v>0</v>
      </c>
      <c r="BH244">
        <f>1-BF244/BG244</f>
        <v>0</v>
      </c>
      <c r="BI244">
        <v>0.5</v>
      </c>
      <c r="BJ244">
        <f>DI244</f>
        <v>0</v>
      </c>
      <c r="BK244">
        <f>L244</f>
        <v>0</v>
      </c>
      <c r="BL244">
        <f>BH244*BI244*BJ244</f>
        <v>0</v>
      </c>
      <c r="BM244">
        <f>(BK244-BC244)/BJ244</f>
        <v>0</v>
      </c>
      <c r="BN244">
        <f>(BA244-BG244)/BG244</f>
        <v>0</v>
      </c>
      <c r="BO244">
        <f>AZ244/(BB244+AZ244/BG244)</f>
        <v>0</v>
      </c>
      <c r="BP244" t="s">
        <v>437</v>
      </c>
      <c r="BQ244">
        <v>0</v>
      </c>
      <c r="BR244">
        <f>IF(BQ244&lt;&gt;0, BQ244, BO244)</f>
        <v>0</v>
      </c>
      <c r="BS244">
        <f>1-BR244/BG244</f>
        <v>0</v>
      </c>
      <c r="BT244">
        <f>(BG244-BF244)/(BG244-BR244)</f>
        <v>0</v>
      </c>
      <c r="BU244">
        <f>(BA244-BG244)/(BA244-BR244)</f>
        <v>0</v>
      </c>
      <c r="BV244">
        <f>(BG244-BF244)/(BG244-AZ244)</f>
        <v>0</v>
      </c>
      <c r="BW244">
        <f>(BA244-BG244)/(BA244-AZ244)</f>
        <v>0</v>
      </c>
      <c r="BX244">
        <f>(BT244*BR244/BF244)</f>
        <v>0</v>
      </c>
      <c r="BY244">
        <f>(1-BX244)</f>
        <v>0</v>
      </c>
      <c r="DH244">
        <f>$B$11*EG244+$C$11*EH244+$F$11*ES244*(1-EV244)</f>
        <v>0</v>
      </c>
      <c r="DI244">
        <f>DH244*DJ244</f>
        <v>0</v>
      </c>
      <c r="DJ244">
        <f>($B$11*$D$9+$C$11*$D$9+$F$11*((FF244+EX244)/MAX(FF244+EX244+FG244, 0.1)*$I$9+FG244/MAX(FF244+EX244+FG244, 0.1)*$J$9))/($B$11+$C$11+$F$11)</f>
        <v>0</v>
      </c>
      <c r="DK244">
        <f>($B$11*$K$9+$C$11*$K$9+$F$11*((FF244+EX244)/MAX(FF244+EX244+FG244, 0.1)*$P$9+FG244/MAX(FF244+EX244+FG244, 0.1)*$Q$9))/($B$11+$C$11+$F$11)</f>
        <v>0</v>
      </c>
      <c r="DL244">
        <v>6</v>
      </c>
      <c r="DM244">
        <v>0.5</v>
      </c>
      <c r="DN244" t="s">
        <v>438</v>
      </c>
      <c r="DO244">
        <v>2</v>
      </c>
      <c r="DP244" t="b">
        <v>1</v>
      </c>
      <c r="DQ244">
        <v>1761411548.84615</v>
      </c>
      <c r="DR244">
        <v>518.938153846154</v>
      </c>
      <c r="DS244">
        <v>559.870615384615</v>
      </c>
      <c r="DT244">
        <v>34.0497076923077</v>
      </c>
      <c r="DU244">
        <v>24.8477923076923</v>
      </c>
      <c r="DV244">
        <v>517.840692307692</v>
      </c>
      <c r="DW244">
        <v>33.7345153846154</v>
      </c>
      <c r="DX244">
        <v>500.011307692308</v>
      </c>
      <c r="DY244">
        <v>90.3163384615385</v>
      </c>
      <c r="DZ244">
        <v>0.037932</v>
      </c>
      <c r="EA244">
        <v>36.9807384615385</v>
      </c>
      <c r="EB244">
        <v>35.9888923076923</v>
      </c>
      <c r="EC244">
        <v>999.9</v>
      </c>
      <c r="ED244">
        <v>0</v>
      </c>
      <c r="EE244">
        <v>0</v>
      </c>
      <c r="EF244">
        <v>10000.1953846154</v>
      </c>
      <c r="EG244">
        <v>0</v>
      </c>
      <c r="EH244">
        <v>1237.58692307692</v>
      </c>
      <c r="EI244">
        <v>-40.9323692307692</v>
      </c>
      <c r="EJ244">
        <v>537.230615384615</v>
      </c>
      <c r="EK244">
        <v>574.136615384615</v>
      </c>
      <c r="EL244">
        <v>9.20190923076923</v>
      </c>
      <c r="EM244">
        <v>559.870615384615</v>
      </c>
      <c r="EN244">
        <v>24.8477923076923</v>
      </c>
      <c r="EO244">
        <v>3.07524307692308</v>
      </c>
      <c r="EP244">
        <v>2.24416230769231</v>
      </c>
      <c r="EQ244">
        <v>24.4410153846154</v>
      </c>
      <c r="ER244">
        <v>19.2811153846154</v>
      </c>
      <c r="ES244">
        <v>1200.00307692308</v>
      </c>
      <c r="ET244">
        <v>0.967000692307692</v>
      </c>
      <c r="EU244">
        <v>0.0329990384615385</v>
      </c>
      <c r="EV244">
        <v>0</v>
      </c>
      <c r="EW244">
        <v>1301.68615384615</v>
      </c>
      <c r="EX244">
        <v>5.00059</v>
      </c>
      <c r="EY244">
        <v>16100.6692307692</v>
      </c>
      <c r="EZ244">
        <v>10358.7461538462</v>
      </c>
      <c r="FA244">
        <v>51.8410769230769</v>
      </c>
      <c r="FB244">
        <v>53.5476923076923</v>
      </c>
      <c r="FC244">
        <v>52.0959230769231</v>
      </c>
      <c r="FD244">
        <v>53.125</v>
      </c>
      <c r="FE244">
        <v>52.9418461538462</v>
      </c>
      <c r="FF244">
        <v>1155.57</v>
      </c>
      <c r="FG244">
        <v>39.43</v>
      </c>
      <c r="FH244">
        <v>0</v>
      </c>
      <c r="FI244">
        <v>1761411517.3</v>
      </c>
      <c r="FJ244">
        <v>0</v>
      </c>
      <c r="FK244">
        <v>1301.61923076923</v>
      </c>
      <c r="FL244">
        <v>-3.45777777210428</v>
      </c>
      <c r="FM244">
        <v>-41.0837607689278</v>
      </c>
      <c r="FN244">
        <v>16099.9038461538</v>
      </c>
      <c r="FO244">
        <v>15</v>
      </c>
      <c r="FP244">
        <v>0</v>
      </c>
      <c r="FQ244" t="s">
        <v>439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-40.6757761904762</v>
      </c>
      <c r="GD244">
        <v>-6.28779740259744</v>
      </c>
      <c r="GE244">
        <v>0.773736493784582</v>
      </c>
      <c r="GF244">
        <v>0</v>
      </c>
      <c r="GG244">
        <v>1301.85823529412</v>
      </c>
      <c r="GH244">
        <v>-3.96699770880785</v>
      </c>
      <c r="GI244">
        <v>0.435204283257979</v>
      </c>
      <c r="GJ244">
        <v>-1</v>
      </c>
      <c r="GK244">
        <v>9.20922952380952</v>
      </c>
      <c r="GL244">
        <v>-0.161917402597387</v>
      </c>
      <c r="GM244">
        <v>0.0164753557592025</v>
      </c>
      <c r="GN244">
        <v>0</v>
      </c>
      <c r="GO244">
        <v>0</v>
      </c>
      <c r="GP244">
        <v>2</v>
      </c>
      <c r="GQ244" t="s">
        <v>473</v>
      </c>
      <c r="GR244">
        <v>3.12952</v>
      </c>
      <c r="GS244">
        <v>2.71593</v>
      </c>
      <c r="GT244">
        <v>0.105312</v>
      </c>
      <c r="GU244">
        <v>0.111346</v>
      </c>
      <c r="GV244">
        <v>0.127987</v>
      </c>
      <c r="GW244">
        <v>0.1027</v>
      </c>
      <c r="GX244">
        <v>32831.1</v>
      </c>
      <c r="GY244">
        <v>34653.2</v>
      </c>
      <c r="GZ244">
        <v>33276.9</v>
      </c>
      <c r="HA244">
        <v>35384.7</v>
      </c>
      <c r="HB244">
        <v>41248</v>
      </c>
      <c r="HC244">
        <v>45693</v>
      </c>
      <c r="HD244">
        <v>52123.9</v>
      </c>
      <c r="HE244">
        <v>56654.7</v>
      </c>
      <c r="HF244">
        <v>1.78782</v>
      </c>
      <c r="HG244">
        <v>1.6475</v>
      </c>
      <c r="HH244">
        <v>-0.0372157</v>
      </c>
      <c r="HI244">
        <v>0</v>
      </c>
      <c r="HJ244">
        <v>36.586</v>
      </c>
      <c r="HK244">
        <v>999.9</v>
      </c>
      <c r="HL244">
        <v>57.325</v>
      </c>
      <c r="HM244">
        <v>29.175</v>
      </c>
      <c r="HN244">
        <v>25.7887</v>
      </c>
      <c r="HO244">
        <v>55.4192</v>
      </c>
      <c r="HP244">
        <v>42.9127</v>
      </c>
      <c r="HQ244">
        <v>1</v>
      </c>
      <c r="HR244">
        <v>1.3085</v>
      </c>
      <c r="HS244">
        <v>3.90034</v>
      </c>
      <c r="HT244">
        <v>20.0907</v>
      </c>
      <c r="HU244">
        <v>5.19078</v>
      </c>
      <c r="HV244">
        <v>12.0099</v>
      </c>
      <c r="HW244">
        <v>4.97215</v>
      </c>
      <c r="HX244">
        <v>3.29495</v>
      </c>
      <c r="HY244">
        <v>9999</v>
      </c>
      <c r="HZ244">
        <v>9999</v>
      </c>
      <c r="IA244">
        <v>999.9</v>
      </c>
      <c r="IB244">
        <v>9999</v>
      </c>
      <c r="IC244">
        <v>1.86325</v>
      </c>
      <c r="ID244">
        <v>1.86813</v>
      </c>
      <c r="IE244">
        <v>1.86783</v>
      </c>
      <c r="IF244">
        <v>1.86905</v>
      </c>
      <c r="IG244">
        <v>1.86981</v>
      </c>
      <c r="IH244">
        <v>1.86592</v>
      </c>
      <c r="II244">
        <v>1.86702</v>
      </c>
      <c r="IJ244">
        <v>1.86844</v>
      </c>
      <c r="IK244">
        <v>5</v>
      </c>
      <c r="IL244">
        <v>0</v>
      </c>
      <c r="IM244">
        <v>0</v>
      </c>
      <c r="IN244">
        <v>0</v>
      </c>
      <c r="IO244" t="s">
        <v>441</v>
      </c>
      <c r="IP244" t="s">
        <v>442</v>
      </c>
      <c r="IQ244" t="s">
        <v>443</v>
      </c>
      <c r="IR244" t="s">
        <v>443</v>
      </c>
      <c r="IS244" t="s">
        <v>443</v>
      </c>
      <c r="IT244" t="s">
        <v>443</v>
      </c>
      <c r="IU244">
        <v>0</v>
      </c>
      <c r="IV244">
        <v>100</v>
      </c>
      <c r="IW244">
        <v>100</v>
      </c>
      <c r="IX244">
        <v>1.098</v>
      </c>
      <c r="IY244">
        <v>0.3152</v>
      </c>
      <c r="IZ244">
        <v>1.09748391826392</v>
      </c>
      <c r="JA244">
        <v>0</v>
      </c>
      <c r="JB244">
        <v>0</v>
      </c>
      <c r="JC244">
        <v>0</v>
      </c>
      <c r="JD244">
        <v>0.315191680746845</v>
      </c>
      <c r="JE244">
        <v>0</v>
      </c>
      <c r="JF244">
        <v>0</v>
      </c>
      <c r="JG244">
        <v>0</v>
      </c>
      <c r="JH244">
        <v>5</v>
      </c>
      <c r="JI244">
        <v>2273</v>
      </c>
      <c r="JJ244">
        <v>0</v>
      </c>
      <c r="JK244">
        <v>25</v>
      </c>
      <c r="JL244">
        <v>29356859.3</v>
      </c>
      <c r="JM244">
        <v>29356859.3</v>
      </c>
      <c r="JN244">
        <v>1.35132</v>
      </c>
      <c r="JO244">
        <v>2.61841</v>
      </c>
      <c r="JP244">
        <v>1.54785</v>
      </c>
      <c r="JQ244">
        <v>2.32056</v>
      </c>
      <c r="JR244">
        <v>1.64673</v>
      </c>
      <c r="JS244">
        <v>2.36694</v>
      </c>
      <c r="JT244">
        <v>33.1992</v>
      </c>
      <c r="JU244">
        <v>24.1838</v>
      </c>
      <c r="JV244">
        <v>18</v>
      </c>
      <c r="JW244">
        <v>501.923</v>
      </c>
      <c r="JX244">
        <v>403.26</v>
      </c>
      <c r="JY244">
        <v>31.5704</v>
      </c>
      <c r="JZ244">
        <v>42.7815</v>
      </c>
      <c r="KA244">
        <v>29.9999</v>
      </c>
      <c r="KB244">
        <v>42.4854</v>
      </c>
      <c r="KC244">
        <v>42.3717</v>
      </c>
      <c r="KD244">
        <v>27.1081</v>
      </c>
      <c r="KE244">
        <v>0</v>
      </c>
      <c r="KF244">
        <v>100</v>
      </c>
      <c r="KG244">
        <v>31.5755</v>
      </c>
      <c r="KH244">
        <v>608.63</v>
      </c>
      <c r="KI244">
        <v>34.6858</v>
      </c>
      <c r="KJ244">
        <v>94.5996</v>
      </c>
      <c r="KK244">
        <v>91.7293</v>
      </c>
    </row>
    <row r="245" spans="1:297">
      <c r="A245">
        <v>229</v>
      </c>
      <c r="B245">
        <v>1761411562</v>
      </c>
      <c r="C245">
        <v>3381</v>
      </c>
      <c r="D245" t="s">
        <v>902</v>
      </c>
      <c r="E245" t="s">
        <v>903</v>
      </c>
      <c r="F245">
        <v>5</v>
      </c>
      <c r="G245" t="s">
        <v>831</v>
      </c>
      <c r="H245" t="s">
        <v>436</v>
      </c>
      <c r="I245">
        <v>1761411553.84615</v>
      </c>
      <c r="J245">
        <f>(K245)/1000</f>
        <v>0</v>
      </c>
      <c r="K245">
        <f>IF(DP245, AN245, AH245)</f>
        <v>0</v>
      </c>
      <c r="L245">
        <f>IF(DP245, AI245, AG245)</f>
        <v>0</v>
      </c>
      <c r="M245">
        <f>DR245 - IF(AU245&gt;1, L245*DL245*100.0/(AW245), 0)</f>
        <v>0</v>
      </c>
      <c r="N245">
        <f>((T245-J245/2)*M245-L245)/(T245+J245/2)</f>
        <v>0</v>
      </c>
      <c r="O245">
        <f>N245*(DY245+DZ245)/1000.0</f>
        <v>0</v>
      </c>
      <c r="P245">
        <f>(DR245 - IF(AU245&gt;1, L245*DL245*100.0/(AW245), 0))*(DY245+DZ245)/1000.0</f>
        <v>0</v>
      </c>
      <c r="Q245">
        <f>2.0/((1/S245-1/R245)+SIGN(S245)*SQRT((1/S245-1/R245)*(1/S245-1/R245) + 4*DM245/((DM245+1)*(DM245+1))*(2*1/S245*1/R245-1/R245*1/R245)))</f>
        <v>0</v>
      </c>
      <c r="R245">
        <f>IF(LEFT(DN245,1)&lt;&gt;"0",IF(LEFT(DN245,1)="1",3.0,DO245),$D$5+$E$5*(EF245*DY245/($K$5*1000))+$F$5*(EF245*DY245/($K$5*1000))*MAX(MIN(DL245,$J$5),$I$5)*MAX(MIN(DL245,$J$5),$I$5)+$G$5*MAX(MIN(DL245,$J$5),$I$5)*(EF245*DY245/($K$5*1000))+$H$5*(EF245*DY245/($K$5*1000))*(EF245*DY245/($K$5*1000)))</f>
        <v>0</v>
      </c>
      <c r="S245">
        <f>J245*(1000-(1000*0.61365*exp(17.502*W245/(240.97+W245))/(DY245+DZ245)+DT245)/2)/(1000*0.61365*exp(17.502*W245/(240.97+W245))/(DY245+DZ245)-DT245)</f>
        <v>0</v>
      </c>
      <c r="T245">
        <f>1/((DM245+1)/(Q245/1.6)+1/(R245/1.37)) + DM245/((DM245+1)/(Q245/1.6) + DM245/(R245/1.37))</f>
        <v>0</v>
      </c>
      <c r="U245">
        <f>(DH245*DK245)</f>
        <v>0</v>
      </c>
      <c r="V245">
        <f>(EA245+(U245+2*0.95*5.67E-8*(((EA245+$B$7)+273)^4-(EA245+273)^4)-44100*J245)/(1.84*29.3*R245+8*0.95*5.67E-8*(EA245+273)^3))</f>
        <v>0</v>
      </c>
      <c r="W245">
        <f>($C$7*EB245+$D$7*EC245+$E$7*V245)</f>
        <v>0</v>
      </c>
      <c r="X245">
        <f>0.61365*exp(17.502*W245/(240.97+W245))</f>
        <v>0</v>
      </c>
      <c r="Y245">
        <f>(Z245/AA245*100)</f>
        <v>0</v>
      </c>
      <c r="Z245">
        <f>DT245*(DY245+DZ245)/1000</f>
        <v>0</v>
      </c>
      <c r="AA245">
        <f>0.61365*exp(17.502*EA245/(240.97+EA245))</f>
        <v>0</v>
      </c>
      <c r="AB245">
        <f>(X245-DT245*(DY245+DZ245)/1000)</f>
        <v>0</v>
      </c>
      <c r="AC245">
        <f>(-J245*44100)</f>
        <v>0</v>
      </c>
      <c r="AD245">
        <f>2*29.3*R245*0.92*(EA245-W245)</f>
        <v>0</v>
      </c>
      <c r="AE245">
        <f>2*0.95*5.67E-8*(((EA245+$B$7)+273)^4-(W245+273)^4)</f>
        <v>0</v>
      </c>
      <c r="AF245">
        <f>U245+AE245+AC245+AD245</f>
        <v>0</v>
      </c>
      <c r="AG245">
        <f>DX245*AU245*(DS245-DR245*(1000-AU245*DU245)/(1000-AU245*DT245))/(100*DL245)</f>
        <v>0</v>
      </c>
      <c r="AH245">
        <f>1000*DX245*AU245*(DT245-DU245)/(100*DL245*(1000-AU245*DT245))</f>
        <v>0</v>
      </c>
      <c r="AI245">
        <f>(AJ245 - AK245 - DY245*1E3/(8.314*(EA245+273.15)) * AM245/DX245 * AL245) * DX245/(100*DL245) * (1000 - DU245)/1000</f>
        <v>0</v>
      </c>
      <c r="AJ245">
        <v>608.380622663103</v>
      </c>
      <c r="AK245">
        <v>578.624533333333</v>
      </c>
      <c r="AL245">
        <v>3.46316535806473</v>
      </c>
      <c r="AM245">
        <v>65.0541557379444</v>
      </c>
      <c r="AN245">
        <f>(AP245 - AO245 + DY245*1E3/(8.314*(EA245+273.15)) * AR245/DX245 * AQ245) * DX245/(100*DL245) * 1000/(1000 - AP245)</f>
        <v>0</v>
      </c>
      <c r="AO245">
        <v>24.8448369214478</v>
      </c>
      <c r="AP245">
        <v>34.006696969697</v>
      </c>
      <c r="AQ245">
        <v>-0.000408086683518258</v>
      </c>
      <c r="AR245">
        <v>110.692381959749</v>
      </c>
      <c r="AS245">
        <v>0</v>
      </c>
      <c r="AT245">
        <v>0</v>
      </c>
      <c r="AU245">
        <f>IF(AS245*$H$13&gt;=AW245,1.0,(AW245/(AW245-AS245*$H$13)))</f>
        <v>0</v>
      </c>
      <c r="AV245">
        <f>(AU245-1)*100</f>
        <v>0</v>
      </c>
      <c r="AW245">
        <f>MAX(0,($B$13+$C$13*EF245)/(1+$D$13*EF245)*DY245/(EA245+273)*$E$13)</f>
        <v>0</v>
      </c>
      <c r="AX245" t="s">
        <v>437</v>
      </c>
      <c r="AY245" t="s">
        <v>437</v>
      </c>
      <c r="AZ245">
        <v>0</v>
      </c>
      <c r="BA245">
        <v>0</v>
      </c>
      <c r="BB245">
        <f>1-AZ245/BA245</f>
        <v>0</v>
      </c>
      <c r="BC245">
        <v>0</v>
      </c>
      <c r="BD245" t="s">
        <v>437</v>
      </c>
      <c r="BE245" t="s">
        <v>437</v>
      </c>
      <c r="BF245">
        <v>0</v>
      </c>
      <c r="BG245">
        <v>0</v>
      </c>
      <c r="BH245">
        <f>1-BF245/BG245</f>
        <v>0</v>
      </c>
      <c r="BI245">
        <v>0.5</v>
      </c>
      <c r="BJ245">
        <f>DI245</f>
        <v>0</v>
      </c>
      <c r="BK245">
        <f>L245</f>
        <v>0</v>
      </c>
      <c r="BL245">
        <f>BH245*BI245*BJ245</f>
        <v>0</v>
      </c>
      <c r="BM245">
        <f>(BK245-BC245)/BJ245</f>
        <v>0</v>
      </c>
      <c r="BN245">
        <f>(BA245-BG245)/BG245</f>
        <v>0</v>
      </c>
      <c r="BO245">
        <f>AZ245/(BB245+AZ245/BG245)</f>
        <v>0</v>
      </c>
      <c r="BP245" t="s">
        <v>437</v>
      </c>
      <c r="BQ245">
        <v>0</v>
      </c>
      <c r="BR245">
        <f>IF(BQ245&lt;&gt;0, BQ245, BO245)</f>
        <v>0</v>
      </c>
      <c r="BS245">
        <f>1-BR245/BG245</f>
        <v>0</v>
      </c>
      <c r="BT245">
        <f>(BG245-BF245)/(BG245-BR245)</f>
        <v>0</v>
      </c>
      <c r="BU245">
        <f>(BA245-BG245)/(BA245-BR245)</f>
        <v>0</v>
      </c>
      <c r="BV245">
        <f>(BG245-BF245)/(BG245-AZ245)</f>
        <v>0</v>
      </c>
      <c r="BW245">
        <f>(BA245-BG245)/(BA245-AZ245)</f>
        <v>0</v>
      </c>
      <c r="BX245">
        <f>(BT245*BR245/BF245)</f>
        <v>0</v>
      </c>
      <c r="BY245">
        <f>(1-BX245)</f>
        <v>0</v>
      </c>
      <c r="DH245">
        <f>$B$11*EG245+$C$11*EH245+$F$11*ES245*(1-EV245)</f>
        <v>0</v>
      </c>
      <c r="DI245">
        <f>DH245*DJ245</f>
        <v>0</v>
      </c>
      <c r="DJ245">
        <f>($B$11*$D$9+$C$11*$D$9+$F$11*((FF245+EX245)/MAX(FF245+EX245+FG245, 0.1)*$I$9+FG245/MAX(FF245+EX245+FG245, 0.1)*$J$9))/($B$11+$C$11+$F$11)</f>
        <v>0</v>
      </c>
      <c r="DK245">
        <f>($B$11*$K$9+$C$11*$K$9+$F$11*((FF245+EX245)/MAX(FF245+EX245+FG245, 0.1)*$P$9+FG245/MAX(FF245+EX245+FG245, 0.1)*$Q$9))/($B$11+$C$11+$F$11)</f>
        <v>0</v>
      </c>
      <c r="DL245">
        <v>6</v>
      </c>
      <c r="DM245">
        <v>0.5</v>
      </c>
      <c r="DN245" t="s">
        <v>438</v>
      </c>
      <c r="DO245">
        <v>2</v>
      </c>
      <c r="DP245" t="b">
        <v>1</v>
      </c>
      <c r="DQ245">
        <v>1761411553.84615</v>
      </c>
      <c r="DR245">
        <v>535.308</v>
      </c>
      <c r="DS245">
        <v>577.019076923077</v>
      </c>
      <c r="DT245">
        <v>34.0324769230769</v>
      </c>
      <c r="DU245">
        <v>24.8467461538461</v>
      </c>
      <c r="DV245">
        <v>534.210538461538</v>
      </c>
      <c r="DW245">
        <v>33.7172769230769</v>
      </c>
      <c r="DX245">
        <v>500.039230769231</v>
      </c>
      <c r="DY245">
        <v>90.3149384615385</v>
      </c>
      <c r="DZ245">
        <v>0.0378800692307692</v>
      </c>
      <c r="EA245">
        <v>36.9823846153846</v>
      </c>
      <c r="EB245">
        <v>35.9855153846154</v>
      </c>
      <c r="EC245">
        <v>999.9</v>
      </c>
      <c r="ED245">
        <v>0</v>
      </c>
      <c r="EE245">
        <v>0</v>
      </c>
      <c r="EF245">
        <v>9997.30692307692</v>
      </c>
      <c r="EG245">
        <v>0</v>
      </c>
      <c r="EH245">
        <v>1237.57538461538</v>
      </c>
      <c r="EI245">
        <v>-41.7111076923077</v>
      </c>
      <c r="EJ245">
        <v>554.167615384615</v>
      </c>
      <c r="EK245">
        <v>591.721538461538</v>
      </c>
      <c r="EL245">
        <v>9.18571846153846</v>
      </c>
      <c r="EM245">
        <v>577.019076923077</v>
      </c>
      <c r="EN245">
        <v>24.8467461538461</v>
      </c>
      <c r="EO245">
        <v>3.07363923076923</v>
      </c>
      <c r="EP245">
        <v>2.24403230769231</v>
      </c>
      <c r="EQ245">
        <v>24.4323</v>
      </c>
      <c r="ER245">
        <v>19.2801923076923</v>
      </c>
      <c r="ES245">
        <v>1200.02384615385</v>
      </c>
      <c r="ET245">
        <v>0.967001384615385</v>
      </c>
      <c r="EU245">
        <v>0.0329983769230769</v>
      </c>
      <c r="EV245">
        <v>0</v>
      </c>
      <c r="EW245">
        <v>1301.40692307692</v>
      </c>
      <c r="EX245">
        <v>5.00059</v>
      </c>
      <c r="EY245">
        <v>16097.6923076923</v>
      </c>
      <c r="EZ245">
        <v>10358.9307692308</v>
      </c>
      <c r="FA245">
        <v>51.8507692307692</v>
      </c>
      <c r="FB245">
        <v>53.5429230769231</v>
      </c>
      <c r="FC245">
        <v>52.0910769230769</v>
      </c>
      <c r="FD245">
        <v>53.125</v>
      </c>
      <c r="FE245">
        <v>52.9418461538462</v>
      </c>
      <c r="FF245">
        <v>1155.59153846154</v>
      </c>
      <c r="FG245">
        <v>39.43</v>
      </c>
      <c r="FH245">
        <v>0</v>
      </c>
      <c r="FI245">
        <v>1761411522.1</v>
      </c>
      <c r="FJ245">
        <v>0</v>
      </c>
      <c r="FK245">
        <v>1301.36346153846</v>
      </c>
      <c r="FL245">
        <v>-3.04307691852974</v>
      </c>
      <c r="FM245">
        <v>-38.8410257525535</v>
      </c>
      <c r="FN245">
        <v>16097.0423076923</v>
      </c>
      <c r="FO245">
        <v>15</v>
      </c>
      <c r="FP245">
        <v>0</v>
      </c>
      <c r="FQ245" t="s">
        <v>439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-41.1493476190476</v>
      </c>
      <c r="GD245">
        <v>-7.70887792207786</v>
      </c>
      <c r="GE245">
        <v>0.892984948211573</v>
      </c>
      <c r="GF245">
        <v>0</v>
      </c>
      <c r="GG245">
        <v>1301.58852941176</v>
      </c>
      <c r="GH245">
        <v>-3.82475171856263</v>
      </c>
      <c r="GI245">
        <v>0.429110792994499</v>
      </c>
      <c r="GJ245">
        <v>-1</v>
      </c>
      <c r="GK245">
        <v>9.1973980952381</v>
      </c>
      <c r="GL245">
        <v>-0.191552727272721</v>
      </c>
      <c r="GM245">
        <v>0.0194452081547462</v>
      </c>
      <c r="GN245">
        <v>0</v>
      </c>
      <c r="GO245">
        <v>0</v>
      </c>
      <c r="GP245">
        <v>2</v>
      </c>
      <c r="GQ245" t="s">
        <v>473</v>
      </c>
      <c r="GR245">
        <v>3.12954</v>
      </c>
      <c r="GS245">
        <v>2.71529</v>
      </c>
      <c r="GT245">
        <v>0.107659</v>
      </c>
      <c r="GU245">
        <v>0.113602</v>
      </c>
      <c r="GV245">
        <v>0.12794</v>
      </c>
      <c r="GW245">
        <v>0.10269</v>
      </c>
      <c r="GX245">
        <v>32744.9</v>
      </c>
      <c r="GY245">
        <v>34564.9</v>
      </c>
      <c r="GZ245">
        <v>33276.8</v>
      </c>
      <c r="HA245">
        <v>35384.5</v>
      </c>
      <c r="HB245">
        <v>41250.6</v>
      </c>
      <c r="HC245">
        <v>45693.5</v>
      </c>
      <c r="HD245">
        <v>52124.1</v>
      </c>
      <c r="HE245">
        <v>56654.4</v>
      </c>
      <c r="HF245">
        <v>1.78773</v>
      </c>
      <c r="HG245">
        <v>1.64737</v>
      </c>
      <c r="HH245">
        <v>-0.0376403</v>
      </c>
      <c r="HI245">
        <v>0</v>
      </c>
      <c r="HJ245">
        <v>36.586</v>
      </c>
      <c r="HK245">
        <v>999.9</v>
      </c>
      <c r="HL245">
        <v>57.301</v>
      </c>
      <c r="HM245">
        <v>29.175</v>
      </c>
      <c r="HN245">
        <v>25.7762</v>
      </c>
      <c r="HO245">
        <v>55.5492</v>
      </c>
      <c r="HP245">
        <v>42.9768</v>
      </c>
      <c r="HQ245">
        <v>1</v>
      </c>
      <c r="HR245">
        <v>1.30836</v>
      </c>
      <c r="HS245">
        <v>3.90842</v>
      </c>
      <c r="HT245">
        <v>20.0902</v>
      </c>
      <c r="HU245">
        <v>5.19138</v>
      </c>
      <c r="HV245">
        <v>12.0099</v>
      </c>
      <c r="HW245">
        <v>4.9723</v>
      </c>
      <c r="HX245">
        <v>3.29495</v>
      </c>
      <c r="HY245">
        <v>9999</v>
      </c>
      <c r="HZ245">
        <v>9999</v>
      </c>
      <c r="IA245">
        <v>999.9</v>
      </c>
      <c r="IB245">
        <v>9999</v>
      </c>
      <c r="IC245">
        <v>1.86324</v>
      </c>
      <c r="ID245">
        <v>1.86813</v>
      </c>
      <c r="IE245">
        <v>1.86783</v>
      </c>
      <c r="IF245">
        <v>1.86905</v>
      </c>
      <c r="IG245">
        <v>1.86983</v>
      </c>
      <c r="IH245">
        <v>1.86589</v>
      </c>
      <c r="II245">
        <v>1.86699</v>
      </c>
      <c r="IJ245">
        <v>1.86844</v>
      </c>
      <c r="IK245">
        <v>5</v>
      </c>
      <c r="IL245">
        <v>0</v>
      </c>
      <c r="IM245">
        <v>0</v>
      </c>
      <c r="IN245">
        <v>0</v>
      </c>
      <c r="IO245" t="s">
        <v>441</v>
      </c>
      <c r="IP245" t="s">
        <v>442</v>
      </c>
      <c r="IQ245" t="s">
        <v>443</v>
      </c>
      <c r="IR245" t="s">
        <v>443</v>
      </c>
      <c r="IS245" t="s">
        <v>443</v>
      </c>
      <c r="IT245" t="s">
        <v>443</v>
      </c>
      <c r="IU245">
        <v>0</v>
      </c>
      <c r="IV245">
        <v>100</v>
      </c>
      <c r="IW245">
        <v>100</v>
      </c>
      <c r="IX245">
        <v>1.097</v>
      </c>
      <c r="IY245">
        <v>0.3151</v>
      </c>
      <c r="IZ245">
        <v>1.09748391826392</v>
      </c>
      <c r="JA245">
        <v>0</v>
      </c>
      <c r="JB245">
        <v>0</v>
      </c>
      <c r="JC245">
        <v>0</v>
      </c>
      <c r="JD245">
        <v>0.315191680746845</v>
      </c>
      <c r="JE245">
        <v>0</v>
      </c>
      <c r="JF245">
        <v>0</v>
      </c>
      <c r="JG245">
        <v>0</v>
      </c>
      <c r="JH245">
        <v>5</v>
      </c>
      <c r="JI245">
        <v>2273</v>
      </c>
      <c r="JJ245">
        <v>0</v>
      </c>
      <c r="JK245">
        <v>25</v>
      </c>
      <c r="JL245">
        <v>29356859.4</v>
      </c>
      <c r="JM245">
        <v>29356859.4</v>
      </c>
      <c r="JN245">
        <v>1.37817</v>
      </c>
      <c r="JO245">
        <v>2.61719</v>
      </c>
      <c r="JP245">
        <v>1.54785</v>
      </c>
      <c r="JQ245">
        <v>2.32056</v>
      </c>
      <c r="JR245">
        <v>1.64673</v>
      </c>
      <c r="JS245">
        <v>2.3584</v>
      </c>
      <c r="JT245">
        <v>33.1992</v>
      </c>
      <c r="JU245">
        <v>24.1838</v>
      </c>
      <c r="JV245">
        <v>18</v>
      </c>
      <c r="JW245">
        <v>501.864</v>
      </c>
      <c r="JX245">
        <v>403.185</v>
      </c>
      <c r="JY245">
        <v>31.5805</v>
      </c>
      <c r="JZ245">
        <v>42.7827</v>
      </c>
      <c r="KA245">
        <v>30</v>
      </c>
      <c r="KB245">
        <v>42.487</v>
      </c>
      <c r="KC245">
        <v>42.3719</v>
      </c>
      <c r="KD245">
        <v>27.7328</v>
      </c>
      <c r="KE245">
        <v>0</v>
      </c>
      <c r="KF245">
        <v>100</v>
      </c>
      <c r="KG245">
        <v>31.5861</v>
      </c>
      <c r="KH245">
        <v>628.83</v>
      </c>
      <c r="KI245">
        <v>34.6858</v>
      </c>
      <c r="KJ245">
        <v>94.5997</v>
      </c>
      <c r="KK245">
        <v>91.7288</v>
      </c>
    </row>
    <row r="246" spans="1:297">
      <c r="A246">
        <v>230</v>
      </c>
      <c r="B246">
        <v>1761411567</v>
      </c>
      <c r="C246">
        <v>3386</v>
      </c>
      <c r="D246" t="s">
        <v>904</v>
      </c>
      <c r="E246" t="s">
        <v>905</v>
      </c>
      <c r="F246">
        <v>5</v>
      </c>
      <c r="G246" t="s">
        <v>831</v>
      </c>
      <c r="H246" t="s">
        <v>436</v>
      </c>
      <c r="I246">
        <v>1761411558.84615</v>
      </c>
      <c r="J246">
        <f>(K246)/1000</f>
        <v>0</v>
      </c>
      <c r="K246">
        <f>IF(DP246, AN246, AH246)</f>
        <v>0</v>
      </c>
      <c r="L246">
        <f>IF(DP246, AI246, AG246)</f>
        <v>0</v>
      </c>
      <c r="M246">
        <f>DR246 - IF(AU246&gt;1, L246*DL246*100.0/(AW246), 0)</f>
        <v>0</v>
      </c>
      <c r="N246">
        <f>((T246-J246/2)*M246-L246)/(T246+J246/2)</f>
        <v>0</v>
      </c>
      <c r="O246">
        <f>N246*(DY246+DZ246)/1000.0</f>
        <v>0</v>
      </c>
      <c r="P246">
        <f>(DR246 - IF(AU246&gt;1, L246*DL246*100.0/(AW246), 0))*(DY246+DZ246)/1000.0</f>
        <v>0</v>
      </c>
      <c r="Q246">
        <f>2.0/((1/S246-1/R246)+SIGN(S246)*SQRT((1/S246-1/R246)*(1/S246-1/R246) + 4*DM246/((DM246+1)*(DM246+1))*(2*1/S246*1/R246-1/R246*1/R246)))</f>
        <v>0</v>
      </c>
      <c r="R246">
        <f>IF(LEFT(DN246,1)&lt;&gt;"0",IF(LEFT(DN246,1)="1",3.0,DO246),$D$5+$E$5*(EF246*DY246/($K$5*1000))+$F$5*(EF246*DY246/($K$5*1000))*MAX(MIN(DL246,$J$5),$I$5)*MAX(MIN(DL246,$J$5),$I$5)+$G$5*MAX(MIN(DL246,$J$5),$I$5)*(EF246*DY246/($K$5*1000))+$H$5*(EF246*DY246/($K$5*1000))*(EF246*DY246/($K$5*1000)))</f>
        <v>0</v>
      </c>
      <c r="S246">
        <f>J246*(1000-(1000*0.61365*exp(17.502*W246/(240.97+W246))/(DY246+DZ246)+DT246)/2)/(1000*0.61365*exp(17.502*W246/(240.97+W246))/(DY246+DZ246)-DT246)</f>
        <v>0</v>
      </c>
      <c r="T246">
        <f>1/((DM246+1)/(Q246/1.6)+1/(R246/1.37)) + DM246/((DM246+1)/(Q246/1.6) + DM246/(R246/1.37))</f>
        <v>0</v>
      </c>
      <c r="U246">
        <f>(DH246*DK246)</f>
        <v>0</v>
      </c>
      <c r="V246">
        <f>(EA246+(U246+2*0.95*5.67E-8*(((EA246+$B$7)+273)^4-(EA246+273)^4)-44100*J246)/(1.84*29.3*R246+8*0.95*5.67E-8*(EA246+273)^3))</f>
        <v>0</v>
      </c>
      <c r="W246">
        <f>($C$7*EB246+$D$7*EC246+$E$7*V246)</f>
        <v>0</v>
      </c>
      <c r="X246">
        <f>0.61365*exp(17.502*W246/(240.97+W246))</f>
        <v>0</v>
      </c>
      <c r="Y246">
        <f>(Z246/AA246*100)</f>
        <v>0</v>
      </c>
      <c r="Z246">
        <f>DT246*(DY246+DZ246)/1000</f>
        <v>0</v>
      </c>
      <c r="AA246">
        <f>0.61365*exp(17.502*EA246/(240.97+EA246))</f>
        <v>0</v>
      </c>
      <c r="AB246">
        <f>(X246-DT246*(DY246+DZ246)/1000)</f>
        <v>0</v>
      </c>
      <c r="AC246">
        <f>(-J246*44100)</f>
        <v>0</v>
      </c>
      <c r="AD246">
        <f>2*29.3*R246*0.92*(EA246-W246)</f>
        <v>0</v>
      </c>
      <c r="AE246">
        <f>2*0.95*5.67E-8*(((EA246+$B$7)+273)^4-(W246+273)^4)</f>
        <v>0</v>
      </c>
      <c r="AF246">
        <f>U246+AE246+AC246+AD246</f>
        <v>0</v>
      </c>
      <c r="AG246">
        <f>DX246*AU246*(DS246-DR246*(1000-AU246*DU246)/(1000-AU246*DT246))/(100*DL246)</f>
        <v>0</v>
      </c>
      <c r="AH246">
        <f>1000*DX246*AU246*(DT246-DU246)/(100*DL246*(1000-AU246*DT246))</f>
        <v>0</v>
      </c>
      <c r="AI246">
        <f>(AJ246 - AK246 - DY246*1E3/(8.314*(EA246+273.15)) * AM246/DX246 * AL246) * DX246/(100*DL246) * (1000 - DU246)/1000</f>
        <v>0</v>
      </c>
      <c r="AJ246">
        <v>625.173401560542</v>
      </c>
      <c r="AK246">
        <v>595.452696969697</v>
      </c>
      <c r="AL246">
        <v>3.35837974437142</v>
      </c>
      <c r="AM246">
        <v>65.0541557379444</v>
      </c>
      <c r="AN246">
        <f>(AP246 - AO246 + DY246*1E3/(8.314*(EA246+273.15)) * AR246/DX246 * AQ246) * DX246/(100*DL246) * 1000/(1000 - AP246)</f>
        <v>0</v>
      </c>
      <c r="AO246">
        <v>24.8418182227057</v>
      </c>
      <c r="AP246">
        <v>33.9797042424242</v>
      </c>
      <c r="AQ246">
        <v>-0.00616224470487696</v>
      </c>
      <c r="AR246">
        <v>110.692381959749</v>
      </c>
      <c r="AS246">
        <v>0</v>
      </c>
      <c r="AT246">
        <v>0</v>
      </c>
      <c r="AU246">
        <f>IF(AS246*$H$13&gt;=AW246,1.0,(AW246/(AW246-AS246*$H$13)))</f>
        <v>0</v>
      </c>
      <c r="AV246">
        <f>(AU246-1)*100</f>
        <v>0</v>
      </c>
      <c r="AW246">
        <f>MAX(0,($B$13+$C$13*EF246)/(1+$D$13*EF246)*DY246/(EA246+273)*$E$13)</f>
        <v>0</v>
      </c>
      <c r="AX246" t="s">
        <v>437</v>
      </c>
      <c r="AY246" t="s">
        <v>437</v>
      </c>
      <c r="AZ246">
        <v>0</v>
      </c>
      <c r="BA246">
        <v>0</v>
      </c>
      <c r="BB246">
        <f>1-AZ246/BA246</f>
        <v>0</v>
      </c>
      <c r="BC246">
        <v>0</v>
      </c>
      <c r="BD246" t="s">
        <v>437</v>
      </c>
      <c r="BE246" t="s">
        <v>437</v>
      </c>
      <c r="BF246">
        <v>0</v>
      </c>
      <c r="BG246">
        <v>0</v>
      </c>
      <c r="BH246">
        <f>1-BF246/BG246</f>
        <v>0</v>
      </c>
      <c r="BI246">
        <v>0.5</v>
      </c>
      <c r="BJ246">
        <f>DI246</f>
        <v>0</v>
      </c>
      <c r="BK246">
        <f>L246</f>
        <v>0</v>
      </c>
      <c r="BL246">
        <f>BH246*BI246*BJ246</f>
        <v>0</v>
      </c>
      <c r="BM246">
        <f>(BK246-BC246)/BJ246</f>
        <v>0</v>
      </c>
      <c r="BN246">
        <f>(BA246-BG246)/BG246</f>
        <v>0</v>
      </c>
      <c r="BO246">
        <f>AZ246/(BB246+AZ246/BG246)</f>
        <v>0</v>
      </c>
      <c r="BP246" t="s">
        <v>437</v>
      </c>
      <c r="BQ246">
        <v>0</v>
      </c>
      <c r="BR246">
        <f>IF(BQ246&lt;&gt;0, BQ246, BO246)</f>
        <v>0</v>
      </c>
      <c r="BS246">
        <f>1-BR246/BG246</f>
        <v>0</v>
      </c>
      <c r="BT246">
        <f>(BG246-BF246)/(BG246-BR246)</f>
        <v>0</v>
      </c>
      <c r="BU246">
        <f>(BA246-BG246)/(BA246-BR246)</f>
        <v>0</v>
      </c>
      <c r="BV246">
        <f>(BG246-BF246)/(BG246-AZ246)</f>
        <v>0</v>
      </c>
      <c r="BW246">
        <f>(BA246-BG246)/(BA246-AZ246)</f>
        <v>0</v>
      </c>
      <c r="BX246">
        <f>(BT246*BR246/BF246)</f>
        <v>0</v>
      </c>
      <c r="BY246">
        <f>(1-BX246)</f>
        <v>0</v>
      </c>
      <c r="DH246">
        <f>$B$11*EG246+$C$11*EH246+$F$11*ES246*(1-EV246)</f>
        <v>0</v>
      </c>
      <c r="DI246">
        <f>DH246*DJ246</f>
        <v>0</v>
      </c>
      <c r="DJ246">
        <f>($B$11*$D$9+$C$11*$D$9+$F$11*((FF246+EX246)/MAX(FF246+EX246+FG246, 0.1)*$I$9+FG246/MAX(FF246+EX246+FG246, 0.1)*$J$9))/($B$11+$C$11+$F$11)</f>
        <v>0</v>
      </c>
      <c r="DK246">
        <f>($B$11*$K$9+$C$11*$K$9+$F$11*((FF246+EX246)/MAX(FF246+EX246+FG246, 0.1)*$P$9+FG246/MAX(FF246+EX246+FG246, 0.1)*$Q$9))/($B$11+$C$11+$F$11)</f>
        <v>0</v>
      </c>
      <c r="DL246">
        <v>6</v>
      </c>
      <c r="DM246">
        <v>0.5</v>
      </c>
      <c r="DN246" t="s">
        <v>438</v>
      </c>
      <c r="DO246">
        <v>2</v>
      </c>
      <c r="DP246" t="b">
        <v>1</v>
      </c>
      <c r="DQ246">
        <v>1761411558.84615</v>
      </c>
      <c r="DR246">
        <v>551.765230769231</v>
      </c>
      <c r="DS246">
        <v>593.693615384615</v>
      </c>
      <c r="DT246">
        <v>34.0127153846154</v>
      </c>
      <c r="DU246">
        <v>24.8449692307692</v>
      </c>
      <c r="DV246">
        <v>550.667692307692</v>
      </c>
      <c r="DW246">
        <v>33.6975230769231</v>
      </c>
      <c r="DX246">
        <v>500.024923076923</v>
      </c>
      <c r="DY246">
        <v>90.3139615384615</v>
      </c>
      <c r="DZ246">
        <v>0.0376520384615385</v>
      </c>
      <c r="EA246">
        <v>36.9861923076923</v>
      </c>
      <c r="EB246">
        <v>35.9838307692308</v>
      </c>
      <c r="EC246">
        <v>999.9</v>
      </c>
      <c r="ED246">
        <v>0</v>
      </c>
      <c r="EE246">
        <v>0</v>
      </c>
      <c r="EF246">
        <v>10005.0961538462</v>
      </c>
      <c r="EG246">
        <v>0</v>
      </c>
      <c r="EH246">
        <v>1237.58461538462</v>
      </c>
      <c r="EI246">
        <v>-41.9284230769231</v>
      </c>
      <c r="EJ246">
        <v>571.192769230769</v>
      </c>
      <c r="EK246">
        <v>608.819846153846</v>
      </c>
      <c r="EL246">
        <v>9.16774692307692</v>
      </c>
      <c r="EM246">
        <v>593.693615384615</v>
      </c>
      <c r="EN246">
        <v>24.8449692307692</v>
      </c>
      <c r="EO246">
        <v>3.07182307692308</v>
      </c>
      <c r="EP246">
        <v>2.24384692307692</v>
      </c>
      <c r="EQ246">
        <v>24.4224307692308</v>
      </c>
      <c r="ER246">
        <v>19.2788615384615</v>
      </c>
      <c r="ES246">
        <v>1200.00153846154</v>
      </c>
      <c r="ET246">
        <v>0.967000692307692</v>
      </c>
      <c r="EU246">
        <v>0.0329990384615385</v>
      </c>
      <c r="EV246">
        <v>0</v>
      </c>
      <c r="EW246">
        <v>1301.11923076923</v>
      </c>
      <c r="EX246">
        <v>5.00059</v>
      </c>
      <c r="EY246">
        <v>16093.8461538462</v>
      </c>
      <c r="EZ246">
        <v>10358.7307692308</v>
      </c>
      <c r="FA246">
        <v>51.8507692307692</v>
      </c>
      <c r="FB246">
        <v>53.5524615384615</v>
      </c>
      <c r="FC246">
        <v>52.1007692307692</v>
      </c>
      <c r="FD246">
        <v>53.125</v>
      </c>
      <c r="FE246">
        <v>52.937</v>
      </c>
      <c r="FF246">
        <v>1155.56923076923</v>
      </c>
      <c r="FG246">
        <v>39.43</v>
      </c>
      <c r="FH246">
        <v>0</v>
      </c>
      <c r="FI246">
        <v>1761411526.9</v>
      </c>
      <c r="FJ246">
        <v>0</v>
      </c>
      <c r="FK246">
        <v>1301.06576923077</v>
      </c>
      <c r="FL246">
        <v>-3.88683760451099</v>
      </c>
      <c r="FM246">
        <v>-42.143589810995</v>
      </c>
      <c r="FN246">
        <v>16093.5576923077</v>
      </c>
      <c r="FO246">
        <v>15</v>
      </c>
      <c r="FP246">
        <v>0</v>
      </c>
      <c r="FQ246" t="s">
        <v>439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-41.7897523809524</v>
      </c>
      <c r="GD246">
        <v>-4.01327532467536</v>
      </c>
      <c r="GE246">
        <v>0.545237493574216</v>
      </c>
      <c r="GF246">
        <v>0</v>
      </c>
      <c r="GG246">
        <v>1301.23705882353</v>
      </c>
      <c r="GH246">
        <v>-3.29839571955751</v>
      </c>
      <c r="GI246">
        <v>0.3920423852518</v>
      </c>
      <c r="GJ246">
        <v>-1</v>
      </c>
      <c r="GK246">
        <v>9.17775761904762</v>
      </c>
      <c r="GL246">
        <v>-0.214333246753237</v>
      </c>
      <c r="GM246">
        <v>0.0217023860669222</v>
      </c>
      <c r="GN246">
        <v>0</v>
      </c>
      <c r="GO246">
        <v>0</v>
      </c>
      <c r="GP246">
        <v>2</v>
      </c>
      <c r="GQ246" t="s">
        <v>473</v>
      </c>
      <c r="GR246">
        <v>3.12953</v>
      </c>
      <c r="GS246">
        <v>2.7155</v>
      </c>
      <c r="GT246">
        <v>0.10992</v>
      </c>
      <c r="GU246">
        <v>0.115872</v>
      </c>
      <c r="GV246">
        <v>0.127869</v>
      </c>
      <c r="GW246">
        <v>0.102684</v>
      </c>
      <c r="GX246">
        <v>32662.1</v>
      </c>
      <c r="GY246">
        <v>34476.1</v>
      </c>
      <c r="GZ246">
        <v>33277.2</v>
      </c>
      <c r="HA246">
        <v>35384.3</v>
      </c>
      <c r="HB246">
        <v>41254.4</v>
      </c>
      <c r="HC246">
        <v>45693.8</v>
      </c>
      <c r="HD246">
        <v>52124.4</v>
      </c>
      <c r="HE246">
        <v>56654</v>
      </c>
      <c r="HF246">
        <v>1.78775</v>
      </c>
      <c r="HG246">
        <v>1.64755</v>
      </c>
      <c r="HH246">
        <v>-0.0374205</v>
      </c>
      <c r="HI246">
        <v>0</v>
      </c>
      <c r="HJ246">
        <v>36.586</v>
      </c>
      <c r="HK246">
        <v>999.9</v>
      </c>
      <c r="HL246">
        <v>57.301</v>
      </c>
      <c r="HM246">
        <v>29.165</v>
      </c>
      <c r="HN246">
        <v>25.7627</v>
      </c>
      <c r="HO246">
        <v>55.7392</v>
      </c>
      <c r="HP246">
        <v>43.137</v>
      </c>
      <c r="HQ246">
        <v>1</v>
      </c>
      <c r="HR246">
        <v>1.3086</v>
      </c>
      <c r="HS246">
        <v>3.89322</v>
      </c>
      <c r="HT246">
        <v>20.0907</v>
      </c>
      <c r="HU246">
        <v>5.19153</v>
      </c>
      <c r="HV246">
        <v>12.0099</v>
      </c>
      <c r="HW246">
        <v>4.97295</v>
      </c>
      <c r="HX246">
        <v>3.295</v>
      </c>
      <c r="HY246">
        <v>9999</v>
      </c>
      <c r="HZ246">
        <v>9999</v>
      </c>
      <c r="IA246">
        <v>999.9</v>
      </c>
      <c r="IB246">
        <v>9999</v>
      </c>
      <c r="IC246">
        <v>1.86324</v>
      </c>
      <c r="ID246">
        <v>1.86813</v>
      </c>
      <c r="IE246">
        <v>1.86783</v>
      </c>
      <c r="IF246">
        <v>1.86905</v>
      </c>
      <c r="IG246">
        <v>1.86981</v>
      </c>
      <c r="IH246">
        <v>1.86587</v>
      </c>
      <c r="II246">
        <v>1.86701</v>
      </c>
      <c r="IJ246">
        <v>1.86841</v>
      </c>
      <c r="IK246">
        <v>5</v>
      </c>
      <c r="IL246">
        <v>0</v>
      </c>
      <c r="IM246">
        <v>0</v>
      </c>
      <c r="IN246">
        <v>0</v>
      </c>
      <c r="IO246" t="s">
        <v>441</v>
      </c>
      <c r="IP246" t="s">
        <v>442</v>
      </c>
      <c r="IQ246" t="s">
        <v>443</v>
      </c>
      <c r="IR246" t="s">
        <v>443</v>
      </c>
      <c r="IS246" t="s">
        <v>443</v>
      </c>
      <c r="IT246" t="s">
        <v>443</v>
      </c>
      <c r="IU246">
        <v>0</v>
      </c>
      <c r="IV246">
        <v>100</v>
      </c>
      <c r="IW246">
        <v>100</v>
      </c>
      <c r="IX246">
        <v>1.098</v>
      </c>
      <c r="IY246">
        <v>0.3152</v>
      </c>
      <c r="IZ246">
        <v>1.09748391826392</v>
      </c>
      <c r="JA246">
        <v>0</v>
      </c>
      <c r="JB246">
        <v>0</v>
      </c>
      <c r="JC246">
        <v>0</v>
      </c>
      <c r="JD246">
        <v>0.315191680746845</v>
      </c>
      <c r="JE246">
        <v>0</v>
      </c>
      <c r="JF246">
        <v>0</v>
      </c>
      <c r="JG246">
        <v>0</v>
      </c>
      <c r="JH246">
        <v>5</v>
      </c>
      <c r="JI246">
        <v>2273</v>
      </c>
      <c r="JJ246">
        <v>0</v>
      </c>
      <c r="JK246">
        <v>25</v>
      </c>
      <c r="JL246">
        <v>29356859.4</v>
      </c>
      <c r="JM246">
        <v>29356859.4</v>
      </c>
      <c r="JN246">
        <v>1.41113</v>
      </c>
      <c r="JO246">
        <v>2.62695</v>
      </c>
      <c r="JP246">
        <v>1.54785</v>
      </c>
      <c r="JQ246">
        <v>2.32056</v>
      </c>
      <c r="JR246">
        <v>1.64673</v>
      </c>
      <c r="JS246">
        <v>2.29248</v>
      </c>
      <c r="JT246">
        <v>33.1992</v>
      </c>
      <c r="JU246">
        <v>24.1751</v>
      </c>
      <c r="JV246">
        <v>18</v>
      </c>
      <c r="JW246">
        <v>501.882</v>
      </c>
      <c r="JX246">
        <v>403.313</v>
      </c>
      <c r="JY246">
        <v>31.5907</v>
      </c>
      <c r="JZ246">
        <v>42.7827</v>
      </c>
      <c r="KA246">
        <v>30.0001</v>
      </c>
      <c r="KB246">
        <v>42.487</v>
      </c>
      <c r="KC246">
        <v>42.376</v>
      </c>
      <c r="KD246">
        <v>28.3095</v>
      </c>
      <c r="KE246">
        <v>0</v>
      </c>
      <c r="KF246">
        <v>100</v>
      </c>
      <c r="KG246">
        <v>31.6002</v>
      </c>
      <c r="KH246">
        <v>642.262</v>
      </c>
      <c r="KI246">
        <v>34.6858</v>
      </c>
      <c r="KJ246">
        <v>94.6005</v>
      </c>
      <c r="KK246">
        <v>91.7282</v>
      </c>
    </row>
    <row r="247" spans="1:297">
      <c r="A247">
        <v>231</v>
      </c>
      <c r="B247">
        <v>1761411572</v>
      </c>
      <c r="C247">
        <v>3391</v>
      </c>
      <c r="D247" t="s">
        <v>906</v>
      </c>
      <c r="E247" t="s">
        <v>907</v>
      </c>
      <c r="F247">
        <v>5</v>
      </c>
      <c r="G247" t="s">
        <v>831</v>
      </c>
      <c r="H247" t="s">
        <v>436</v>
      </c>
      <c r="I247">
        <v>1761411563.84615</v>
      </c>
      <c r="J247">
        <f>(K247)/1000</f>
        <v>0</v>
      </c>
      <c r="K247">
        <f>IF(DP247, AN247, AH247)</f>
        <v>0</v>
      </c>
      <c r="L247">
        <f>IF(DP247, AI247, AG247)</f>
        <v>0</v>
      </c>
      <c r="M247">
        <f>DR247 - IF(AU247&gt;1, L247*DL247*100.0/(AW247), 0)</f>
        <v>0</v>
      </c>
      <c r="N247">
        <f>((T247-J247/2)*M247-L247)/(T247+J247/2)</f>
        <v>0</v>
      </c>
      <c r="O247">
        <f>N247*(DY247+DZ247)/1000.0</f>
        <v>0</v>
      </c>
      <c r="P247">
        <f>(DR247 - IF(AU247&gt;1, L247*DL247*100.0/(AW247), 0))*(DY247+DZ247)/1000.0</f>
        <v>0</v>
      </c>
      <c r="Q247">
        <f>2.0/((1/S247-1/R247)+SIGN(S247)*SQRT((1/S247-1/R247)*(1/S247-1/R247) + 4*DM247/((DM247+1)*(DM247+1))*(2*1/S247*1/R247-1/R247*1/R247)))</f>
        <v>0</v>
      </c>
      <c r="R247">
        <f>IF(LEFT(DN247,1)&lt;&gt;"0",IF(LEFT(DN247,1)="1",3.0,DO247),$D$5+$E$5*(EF247*DY247/($K$5*1000))+$F$5*(EF247*DY247/($K$5*1000))*MAX(MIN(DL247,$J$5),$I$5)*MAX(MIN(DL247,$J$5),$I$5)+$G$5*MAX(MIN(DL247,$J$5),$I$5)*(EF247*DY247/($K$5*1000))+$H$5*(EF247*DY247/($K$5*1000))*(EF247*DY247/($K$5*1000)))</f>
        <v>0</v>
      </c>
      <c r="S247">
        <f>J247*(1000-(1000*0.61365*exp(17.502*W247/(240.97+W247))/(DY247+DZ247)+DT247)/2)/(1000*0.61365*exp(17.502*W247/(240.97+W247))/(DY247+DZ247)-DT247)</f>
        <v>0</v>
      </c>
      <c r="T247">
        <f>1/((DM247+1)/(Q247/1.6)+1/(R247/1.37)) + DM247/((DM247+1)/(Q247/1.6) + DM247/(R247/1.37))</f>
        <v>0</v>
      </c>
      <c r="U247">
        <f>(DH247*DK247)</f>
        <v>0</v>
      </c>
      <c r="V247">
        <f>(EA247+(U247+2*0.95*5.67E-8*(((EA247+$B$7)+273)^4-(EA247+273)^4)-44100*J247)/(1.84*29.3*R247+8*0.95*5.67E-8*(EA247+273)^3))</f>
        <v>0</v>
      </c>
      <c r="W247">
        <f>($C$7*EB247+$D$7*EC247+$E$7*V247)</f>
        <v>0</v>
      </c>
      <c r="X247">
        <f>0.61365*exp(17.502*W247/(240.97+W247))</f>
        <v>0</v>
      </c>
      <c r="Y247">
        <f>(Z247/AA247*100)</f>
        <v>0</v>
      </c>
      <c r="Z247">
        <f>DT247*(DY247+DZ247)/1000</f>
        <v>0</v>
      </c>
      <c r="AA247">
        <f>0.61365*exp(17.502*EA247/(240.97+EA247))</f>
        <v>0</v>
      </c>
      <c r="AB247">
        <f>(X247-DT247*(DY247+DZ247)/1000)</f>
        <v>0</v>
      </c>
      <c r="AC247">
        <f>(-J247*44100)</f>
        <v>0</v>
      </c>
      <c r="AD247">
        <f>2*29.3*R247*0.92*(EA247-W247)</f>
        <v>0</v>
      </c>
      <c r="AE247">
        <f>2*0.95*5.67E-8*(((EA247+$B$7)+273)^4-(W247+273)^4)</f>
        <v>0</v>
      </c>
      <c r="AF247">
        <f>U247+AE247+AC247+AD247</f>
        <v>0</v>
      </c>
      <c r="AG247">
        <f>DX247*AU247*(DS247-DR247*(1000-AU247*DU247)/(1000-AU247*DT247))/(100*DL247)</f>
        <v>0</v>
      </c>
      <c r="AH247">
        <f>1000*DX247*AU247*(DT247-DU247)/(100*DL247*(1000-AU247*DT247))</f>
        <v>0</v>
      </c>
      <c r="AI247">
        <f>(AJ247 - AK247 - DY247*1E3/(8.314*(EA247+273.15)) * AM247/DX247 * AL247) * DX247/(100*DL247) * (1000 - DU247)/1000</f>
        <v>0</v>
      </c>
      <c r="AJ247">
        <v>642.717217750813</v>
      </c>
      <c r="AK247">
        <v>612.637927272727</v>
      </c>
      <c r="AL247">
        <v>3.44122920007316</v>
      </c>
      <c r="AM247">
        <v>65.0541557379444</v>
      </c>
      <c r="AN247">
        <f>(AP247 - AO247 + DY247*1E3/(8.314*(EA247+273.15)) * AR247/DX247 * AQ247) * DX247/(100*DL247) * 1000/(1000 - AP247)</f>
        <v>0</v>
      </c>
      <c r="AO247">
        <v>24.841923994111</v>
      </c>
      <c r="AP247">
        <v>33.9516036363637</v>
      </c>
      <c r="AQ247">
        <v>-0.00577013555505146</v>
      </c>
      <c r="AR247">
        <v>110.692381959749</v>
      </c>
      <c r="AS247">
        <v>0</v>
      </c>
      <c r="AT247">
        <v>0</v>
      </c>
      <c r="AU247">
        <f>IF(AS247*$H$13&gt;=AW247,1.0,(AW247/(AW247-AS247*$H$13)))</f>
        <v>0</v>
      </c>
      <c r="AV247">
        <f>(AU247-1)*100</f>
        <v>0</v>
      </c>
      <c r="AW247">
        <f>MAX(0,($B$13+$C$13*EF247)/(1+$D$13*EF247)*DY247/(EA247+273)*$E$13)</f>
        <v>0</v>
      </c>
      <c r="AX247" t="s">
        <v>437</v>
      </c>
      <c r="AY247" t="s">
        <v>437</v>
      </c>
      <c r="AZ247">
        <v>0</v>
      </c>
      <c r="BA247">
        <v>0</v>
      </c>
      <c r="BB247">
        <f>1-AZ247/BA247</f>
        <v>0</v>
      </c>
      <c r="BC247">
        <v>0</v>
      </c>
      <c r="BD247" t="s">
        <v>437</v>
      </c>
      <c r="BE247" t="s">
        <v>437</v>
      </c>
      <c r="BF247">
        <v>0</v>
      </c>
      <c r="BG247">
        <v>0</v>
      </c>
      <c r="BH247">
        <f>1-BF247/BG247</f>
        <v>0</v>
      </c>
      <c r="BI247">
        <v>0.5</v>
      </c>
      <c r="BJ247">
        <f>DI247</f>
        <v>0</v>
      </c>
      <c r="BK247">
        <f>L247</f>
        <v>0</v>
      </c>
      <c r="BL247">
        <f>BH247*BI247*BJ247</f>
        <v>0</v>
      </c>
      <c r="BM247">
        <f>(BK247-BC247)/BJ247</f>
        <v>0</v>
      </c>
      <c r="BN247">
        <f>(BA247-BG247)/BG247</f>
        <v>0</v>
      </c>
      <c r="BO247">
        <f>AZ247/(BB247+AZ247/BG247)</f>
        <v>0</v>
      </c>
      <c r="BP247" t="s">
        <v>437</v>
      </c>
      <c r="BQ247">
        <v>0</v>
      </c>
      <c r="BR247">
        <f>IF(BQ247&lt;&gt;0, BQ247, BO247)</f>
        <v>0</v>
      </c>
      <c r="BS247">
        <f>1-BR247/BG247</f>
        <v>0</v>
      </c>
      <c r="BT247">
        <f>(BG247-BF247)/(BG247-BR247)</f>
        <v>0</v>
      </c>
      <c r="BU247">
        <f>(BA247-BG247)/(BA247-BR247)</f>
        <v>0</v>
      </c>
      <c r="BV247">
        <f>(BG247-BF247)/(BG247-AZ247)</f>
        <v>0</v>
      </c>
      <c r="BW247">
        <f>(BA247-BG247)/(BA247-AZ247)</f>
        <v>0</v>
      </c>
      <c r="BX247">
        <f>(BT247*BR247/BF247)</f>
        <v>0</v>
      </c>
      <c r="BY247">
        <f>(1-BX247)</f>
        <v>0</v>
      </c>
      <c r="DH247">
        <f>$B$11*EG247+$C$11*EH247+$F$11*ES247*(1-EV247)</f>
        <v>0</v>
      </c>
      <c r="DI247">
        <f>DH247*DJ247</f>
        <v>0</v>
      </c>
      <c r="DJ247">
        <f>($B$11*$D$9+$C$11*$D$9+$F$11*((FF247+EX247)/MAX(FF247+EX247+FG247, 0.1)*$I$9+FG247/MAX(FF247+EX247+FG247, 0.1)*$J$9))/($B$11+$C$11+$F$11)</f>
        <v>0</v>
      </c>
      <c r="DK247">
        <f>($B$11*$K$9+$C$11*$K$9+$F$11*((FF247+EX247)/MAX(FF247+EX247+FG247, 0.1)*$P$9+FG247/MAX(FF247+EX247+FG247, 0.1)*$Q$9))/($B$11+$C$11+$F$11)</f>
        <v>0</v>
      </c>
      <c r="DL247">
        <v>6</v>
      </c>
      <c r="DM247">
        <v>0.5</v>
      </c>
      <c r="DN247" t="s">
        <v>438</v>
      </c>
      <c r="DO247">
        <v>2</v>
      </c>
      <c r="DP247" t="b">
        <v>1</v>
      </c>
      <c r="DQ247">
        <v>1761411563.84615</v>
      </c>
      <c r="DR247">
        <v>568.208846153846</v>
      </c>
      <c r="DS247">
        <v>610.659769230769</v>
      </c>
      <c r="DT247">
        <v>33.9894307692308</v>
      </c>
      <c r="DU247">
        <v>24.8433769230769</v>
      </c>
      <c r="DV247">
        <v>567.111307692308</v>
      </c>
      <c r="DW247">
        <v>33.6742461538461</v>
      </c>
      <c r="DX247">
        <v>500.013153846154</v>
      </c>
      <c r="DY247">
        <v>90.3151538461538</v>
      </c>
      <c r="DZ247">
        <v>0.0376340615384615</v>
      </c>
      <c r="EA247">
        <v>36.9910461538462</v>
      </c>
      <c r="EB247">
        <v>35.9832769230769</v>
      </c>
      <c r="EC247">
        <v>999.9</v>
      </c>
      <c r="ED247">
        <v>0</v>
      </c>
      <c r="EE247">
        <v>0</v>
      </c>
      <c r="EF247">
        <v>9992.88461538462</v>
      </c>
      <c r="EG247">
        <v>0</v>
      </c>
      <c r="EH247">
        <v>1237.59384615385</v>
      </c>
      <c r="EI247">
        <v>-42.4509615384615</v>
      </c>
      <c r="EJ247">
        <v>588.201153846154</v>
      </c>
      <c r="EK247">
        <v>626.217230769231</v>
      </c>
      <c r="EL247">
        <v>9.14605769230769</v>
      </c>
      <c r="EM247">
        <v>610.659769230769</v>
      </c>
      <c r="EN247">
        <v>24.8433769230769</v>
      </c>
      <c r="EO247">
        <v>3.06976153846154</v>
      </c>
      <c r="EP247">
        <v>2.24373230769231</v>
      </c>
      <c r="EQ247">
        <v>24.4112153846154</v>
      </c>
      <c r="ER247">
        <v>19.2780307692308</v>
      </c>
      <c r="ES247">
        <v>1200.00538461538</v>
      </c>
      <c r="ET247">
        <v>0.967000692307692</v>
      </c>
      <c r="EU247">
        <v>0.0329990384615385</v>
      </c>
      <c r="EV247">
        <v>0</v>
      </c>
      <c r="EW247">
        <v>1300.83153846154</v>
      </c>
      <c r="EX247">
        <v>5.00059</v>
      </c>
      <c r="EY247">
        <v>16090.3153846154</v>
      </c>
      <c r="EZ247">
        <v>10358.7615384615</v>
      </c>
      <c r="FA247">
        <v>51.8410769230769</v>
      </c>
      <c r="FB247">
        <v>53.5572307692308</v>
      </c>
      <c r="FC247">
        <v>52.1153076923077</v>
      </c>
      <c r="FD247">
        <v>53.125</v>
      </c>
      <c r="FE247">
        <v>52.9418461538462</v>
      </c>
      <c r="FF247">
        <v>1155.57230769231</v>
      </c>
      <c r="FG247">
        <v>39.43</v>
      </c>
      <c r="FH247">
        <v>0</v>
      </c>
      <c r="FI247">
        <v>1761411532.3</v>
      </c>
      <c r="FJ247">
        <v>0</v>
      </c>
      <c r="FK247">
        <v>1300.7556</v>
      </c>
      <c r="FL247">
        <v>-3.69769232107312</v>
      </c>
      <c r="FM247">
        <v>-48.9923078714197</v>
      </c>
      <c r="FN247">
        <v>16089.652</v>
      </c>
      <c r="FO247">
        <v>15</v>
      </c>
      <c r="FP247">
        <v>0</v>
      </c>
      <c r="FQ247" t="s">
        <v>439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-42.0833142857143</v>
      </c>
      <c r="GD247">
        <v>-5.14752467532477</v>
      </c>
      <c r="GE247">
        <v>0.625472940517595</v>
      </c>
      <c r="GF247">
        <v>0</v>
      </c>
      <c r="GG247">
        <v>1301.015</v>
      </c>
      <c r="GH247">
        <v>-3.47333842669207</v>
      </c>
      <c r="GI247">
        <v>0.410661231502106</v>
      </c>
      <c r="GJ247">
        <v>-1</v>
      </c>
      <c r="GK247">
        <v>9.16197095238095</v>
      </c>
      <c r="GL247">
        <v>-0.241624675324664</v>
      </c>
      <c r="GM247">
        <v>0.0245608439642417</v>
      </c>
      <c r="GN247">
        <v>0</v>
      </c>
      <c r="GO247">
        <v>0</v>
      </c>
      <c r="GP247">
        <v>2</v>
      </c>
      <c r="GQ247" t="s">
        <v>473</v>
      </c>
      <c r="GR247">
        <v>3.12941</v>
      </c>
      <c r="GS247">
        <v>2.71545</v>
      </c>
      <c r="GT247">
        <v>0.112195</v>
      </c>
      <c r="GU247">
        <v>0.118039</v>
      </c>
      <c r="GV247">
        <v>0.127794</v>
      </c>
      <c r="GW247">
        <v>0.10269</v>
      </c>
      <c r="GX247">
        <v>32578.6</v>
      </c>
      <c r="GY247">
        <v>34391.6</v>
      </c>
      <c r="GZ247">
        <v>33277.2</v>
      </c>
      <c r="HA247">
        <v>35384.5</v>
      </c>
      <c r="HB247">
        <v>41257.7</v>
      </c>
      <c r="HC247">
        <v>45694.2</v>
      </c>
      <c r="HD247">
        <v>52124.1</v>
      </c>
      <c r="HE247">
        <v>56654.6</v>
      </c>
      <c r="HF247">
        <v>1.78787</v>
      </c>
      <c r="HG247">
        <v>1.6473</v>
      </c>
      <c r="HH247">
        <v>-0.0369735</v>
      </c>
      <c r="HI247">
        <v>0</v>
      </c>
      <c r="HJ247">
        <v>36.586</v>
      </c>
      <c r="HK247">
        <v>999.9</v>
      </c>
      <c r="HL247">
        <v>57.301</v>
      </c>
      <c r="HM247">
        <v>29.175</v>
      </c>
      <c r="HN247">
        <v>25.774</v>
      </c>
      <c r="HO247">
        <v>55.9292</v>
      </c>
      <c r="HP247">
        <v>43.101</v>
      </c>
      <c r="HQ247">
        <v>1</v>
      </c>
      <c r="HR247">
        <v>1.3084</v>
      </c>
      <c r="HS247">
        <v>3.8838</v>
      </c>
      <c r="HT247">
        <v>20.0907</v>
      </c>
      <c r="HU247">
        <v>5.19063</v>
      </c>
      <c r="HV247">
        <v>12.0099</v>
      </c>
      <c r="HW247">
        <v>4.97245</v>
      </c>
      <c r="HX247">
        <v>3.29492</v>
      </c>
      <c r="HY247">
        <v>9999</v>
      </c>
      <c r="HZ247">
        <v>9999</v>
      </c>
      <c r="IA247">
        <v>999.9</v>
      </c>
      <c r="IB247">
        <v>9999</v>
      </c>
      <c r="IC247">
        <v>1.86324</v>
      </c>
      <c r="ID247">
        <v>1.86813</v>
      </c>
      <c r="IE247">
        <v>1.86783</v>
      </c>
      <c r="IF247">
        <v>1.86905</v>
      </c>
      <c r="IG247">
        <v>1.86981</v>
      </c>
      <c r="IH247">
        <v>1.86588</v>
      </c>
      <c r="II247">
        <v>1.86701</v>
      </c>
      <c r="IJ247">
        <v>1.86842</v>
      </c>
      <c r="IK247">
        <v>5</v>
      </c>
      <c r="IL247">
        <v>0</v>
      </c>
      <c r="IM247">
        <v>0</v>
      </c>
      <c r="IN247">
        <v>0</v>
      </c>
      <c r="IO247" t="s">
        <v>441</v>
      </c>
      <c r="IP247" t="s">
        <v>442</v>
      </c>
      <c r="IQ247" t="s">
        <v>443</v>
      </c>
      <c r="IR247" t="s">
        <v>443</v>
      </c>
      <c r="IS247" t="s">
        <v>443</v>
      </c>
      <c r="IT247" t="s">
        <v>443</v>
      </c>
      <c r="IU247">
        <v>0</v>
      </c>
      <c r="IV247">
        <v>100</v>
      </c>
      <c r="IW247">
        <v>100</v>
      </c>
      <c r="IX247">
        <v>1.098</v>
      </c>
      <c r="IY247">
        <v>0.3151</v>
      </c>
      <c r="IZ247">
        <v>1.09748391826392</v>
      </c>
      <c r="JA247">
        <v>0</v>
      </c>
      <c r="JB247">
        <v>0</v>
      </c>
      <c r="JC247">
        <v>0</v>
      </c>
      <c r="JD247">
        <v>0.315191680746845</v>
      </c>
      <c r="JE247">
        <v>0</v>
      </c>
      <c r="JF247">
        <v>0</v>
      </c>
      <c r="JG247">
        <v>0</v>
      </c>
      <c r="JH247">
        <v>5</v>
      </c>
      <c r="JI247">
        <v>2273</v>
      </c>
      <c r="JJ247">
        <v>0</v>
      </c>
      <c r="JK247">
        <v>25</v>
      </c>
      <c r="JL247">
        <v>29356859.5</v>
      </c>
      <c r="JM247">
        <v>29356859.5</v>
      </c>
      <c r="JN247">
        <v>1.43921</v>
      </c>
      <c r="JO247">
        <v>2.62329</v>
      </c>
      <c r="JP247">
        <v>1.54785</v>
      </c>
      <c r="JQ247">
        <v>2.32056</v>
      </c>
      <c r="JR247">
        <v>1.64673</v>
      </c>
      <c r="JS247">
        <v>2.31567</v>
      </c>
      <c r="JT247">
        <v>33.1992</v>
      </c>
      <c r="JU247">
        <v>24.1838</v>
      </c>
      <c r="JV247">
        <v>18</v>
      </c>
      <c r="JW247">
        <v>501.971</v>
      </c>
      <c r="JX247">
        <v>403.163</v>
      </c>
      <c r="JY247">
        <v>31.6037</v>
      </c>
      <c r="JZ247">
        <v>42.7827</v>
      </c>
      <c r="KA247">
        <v>30.0002</v>
      </c>
      <c r="KB247">
        <v>42.487</v>
      </c>
      <c r="KC247">
        <v>42.376</v>
      </c>
      <c r="KD247">
        <v>28.9421</v>
      </c>
      <c r="KE247">
        <v>0</v>
      </c>
      <c r="KF247">
        <v>100</v>
      </c>
      <c r="KG247">
        <v>31.6114</v>
      </c>
      <c r="KH247">
        <v>662.44</v>
      </c>
      <c r="KI247">
        <v>34.6858</v>
      </c>
      <c r="KJ247">
        <v>94.6002</v>
      </c>
      <c r="KK247">
        <v>91.729</v>
      </c>
    </row>
    <row r="248" spans="1:297">
      <c r="A248">
        <v>232</v>
      </c>
      <c r="B248">
        <v>1761411576</v>
      </c>
      <c r="C248">
        <v>3395</v>
      </c>
      <c r="D248" t="s">
        <v>908</v>
      </c>
      <c r="E248" t="s">
        <v>909</v>
      </c>
      <c r="F248">
        <v>5</v>
      </c>
      <c r="G248" t="s">
        <v>831</v>
      </c>
      <c r="H248" t="s">
        <v>436</v>
      </c>
      <c r="I248">
        <v>1761411568.25</v>
      </c>
      <c r="J248">
        <f>(K248)/1000</f>
        <v>0</v>
      </c>
      <c r="K248">
        <f>IF(DP248, AN248, AH248)</f>
        <v>0</v>
      </c>
      <c r="L248">
        <f>IF(DP248, AI248, AG248)</f>
        <v>0</v>
      </c>
      <c r="M248">
        <f>DR248 - IF(AU248&gt;1, L248*DL248*100.0/(AW248), 0)</f>
        <v>0</v>
      </c>
      <c r="N248">
        <f>((T248-J248/2)*M248-L248)/(T248+J248/2)</f>
        <v>0</v>
      </c>
      <c r="O248">
        <f>N248*(DY248+DZ248)/1000.0</f>
        <v>0</v>
      </c>
      <c r="P248">
        <f>(DR248 - IF(AU248&gt;1, L248*DL248*100.0/(AW248), 0))*(DY248+DZ248)/1000.0</f>
        <v>0</v>
      </c>
      <c r="Q248">
        <f>2.0/((1/S248-1/R248)+SIGN(S248)*SQRT((1/S248-1/R248)*(1/S248-1/R248) + 4*DM248/((DM248+1)*(DM248+1))*(2*1/S248*1/R248-1/R248*1/R248)))</f>
        <v>0</v>
      </c>
      <c r="R248">
        <f>IF(LEFT(DN248,1)&lt;&gt;"0",IF(LEFT(DN248,1)="1",3.0,DO248),$D$5+$E$5*(EF248*DY248/($K$5*1000))+$F$5*(EF248*DY248/($K$5*1000))*MAX(MIN(DL248,$J$5),$I$5)*MAX(MIN(DL248,$J$5),$I$5)+$G$5*MAX(MIN(DL248,$J$5),$I$5)*(EF248*DY248/($K$5*1000))+$H$5*(EF248*DY248/($K$5*1000))*(EF248*DY248/($K$5*1000)))</f>
        <v>0</v>
      </c>
      <c r="S248">
        <f>J248*(1000-(1000*0.61365*exp(17.502*W248/(240.97+W248))/(DY248+DZ248)+DT248)/2)/(1000*0.61365*exp(17.502*W248/(240.97+W248))/(DY248+DZ248)-DT248)</f>
        <v>0</v>
      </c>
      <c r="T248">
        <f>1/((DM248+1)/(Q248/1.6)+1/(R248/1.37)) + DM248/((DM248+1)/(Q248/1.6) + DM248/(R248/1.37))</f>
        <v>0</v>
      </c>
      <c r="U248">
        <f>(DH248*DK248)</f>
        <v>0</v>
      </c>
      <c r="V248">
        <f>(EA248+(U248+2*0.95*5.67E-8*(((EA248+$B$7)+273)^4-(EA248+273)^4)-44100*J248)/(1.84*29.3*R248+8*0.95*5.67E-8*(EA248+273)^3))</f>
        <v>0</v>
      </c>
      <c r="W248">
        <f>($C$7*EB248+$D$7*EC248+$E$7*V248)</f>
        <v>0</v>
      </c>
      <c r="X248">
        <f>0.61365*exp(17.502*W248/(240.97+W248))</f>
        <v>0</v>
      </c>
      <c r="Y248">
        <f>(Z248/AA248*100)</f>
        <v>0</v>
      </c>
      <c r="Z248">
        <f>DT248*(DY248+DZ248)/1000</f>
        <v>0</v>
      </c>
      <c r="AA248">
        <f>0.61365*exp(17.502*EA248/(240.97+EA248))</f>
        <v>0</v>
      </c>
      <c r="AB248">
        <f>(X248-DT248*(DY248+DZ248)/1000)</f>
        <v>0</v>
      </c>
      <c r="AC248">
        <f>(-J248*44100)</f>
        <v>0</v>
      </c>
      <c r="AD248">
        <f>2*29.3*R248*0.92*(EA248-W248)</f>
        <v>0</v>
      </c>
      <c r="AE248">
        <f>2*0.95*5.67E-8*(((EA248+$B$7)+273)^4-(W248+273)^4)</f>
        <v>0</v>
      </c>
      <c r="AF248">
        <f>U248+AE248+AC248+AD248</f>
        <v>0</v>
      </c>
      <c r="AG248">
        <f>DX248*AU248*(DS248-DR248*(1000-AU248*DU248)/(1000-AU248*DT248))/(100*DL248)</f>
        <v>0</v>
      </c>
      <c r="AH248">
        <f>1000*DX248*AU248*(DT248-DU248)/(100*DL248*(1000-AU248*DT248))</f>
        <v>0</v>
      </c>
      <c r="AI248">
        <f>(AJ248 - AK248 - DY248*1E3/(8.314*(EA248+273.15)) * AM248/DX248 * AL248) * DX248/(100*DL248) * (1000 - DU248)/1000</f>
        <v>0</v>
      </c>
      <c r="AJ248">
        <v>656.145655155314</v>
      </c>
      <c r="AK248">
        <v>626.008175757576</v>
      </c>
      <c r="AL248">
        <v>3.34869178328476</v>
      </c>
      <c r="AM248">
        <v>65.0541557379444</v>
      </c>
      <c r="AN248">
        <f>(AP248 - AO248 + DY248*1E3/(8.314*(EA248+273.15)) * AR248/DX248 * AQ248) * DX248/(100*DL248) * 1000/(1000 - AP248)</f>
        <v>0</v>
      </c>
      <c r="AO248">
        <v>24.8410162446556</v>
      </c>
      <c r="AP248">
        <v>33.9277945454545</v>
      </c>
      <c r="AQ248">
        <v>-0.00572124738934739</v>
      </c>
      <c r="AR248">
        <v>110.692381959749</v>
      </c>
      <c r="AS248">
        <v>0</v>
      </c>
      <c r="AT248">
        <v>0</v>
      </c>
      <c r="AU248">
        <f>IF(AS248*$H$13&gt;=AW248,1.0,(AW248/(AW248-AS248*$H$13)))</f>
        <v>0</v>
      </c>
      <c r="AV248">
        <f>(AU248-1)*100</f>
        <v>0</v>
      </c>
      <c r="AW248">
        <f>MAX(0,($B$13+$C$13*EF248)/(1+$D$13*EF248)*DY248/(EA248+273)*$E$13)</f>
        <v>0</v>
      </c>
      <c r="AX248" t="s">
        <v>437</v>
      </c>
      <c r="AY248" t="s">
        <v>437</v>
      </c>
      <c r="AZ248">
        <v>0</v>
      </c>
      <c r="BA248">
        <v>0</v>
      </c>
      <c r="BB248">
        <f>1-AZ248/BA248</f>
        <v>0</v>
      </c>
      <c r="BC248">
        <v>0</v>
      </c>
      <c r="BD248" t="s">
        <v>437</v>
      </c>
      <c r="BE248" t="s">
        <v>437</v>
      </c>
      <c r="BF248">
        <v>0</v>
      </c>
      <c r="BG248">
        <v>0</v>
      </c>
      <c r="BH248">
        <f>1-BF248/BG248</f>
        <v>0</v>
      </c>
      <c r="BI248">
        <v>0.5</v>
      </c>
      <c r="BJ248">
        <f>DI248</f>
        <v>0</v>
      </c>
      <c r="BK248">
        <f>L248</f>
        <v>0</v>
      </c>
      <c r="BL248">
        <f>BH248*BI248*BJ248</f>
        <v>0</v>
      </c>
      <c r="BM248">
        <f>(BK248-BC248)/BJ248</f>
        <v>0</v>
      </c>
      <c r="BN248">
        <f>(BA248-BG248)/BG248</f>
        <v>0</v>
      </c>
      <c r="BO248">
        <f>AZ248/(BB248+AZ248/BG248)</f>
        <v>0</v>
      </c>
      <c r="BP248" t="s">
        <v>437</v>
      </c>
      <c r="BQ248">
        <v>0</v>
      </c>
      <c r="BR248">
        <f>IF(BQ248&lt;&gt;0, BQ248, BO248)</f>
        <v>0</v>
      </c>
      <c r="BS248">
        <f>1-BR248/BG248</f>
        <v>0</v>
      </c>
      <c r="BT248">
        <f>(BG248-BF248)/(BG248-BR248)</f>
        <v>0</v>
      </c>
      <c r="BU248">
        <f>(BA248-BG248)/(BA248-BR248)</f>
        <v>0</v>
      </c>
      <c r="BV248">
        <f>(BG248-BF248)/(BG248-AZ248)</f>
        <v>0</v>
      </c>
      <c r="BW248">
        <f>(BA248-BG248)/(BA248-AZ248)</f>
        <v>0</v>
      </c>
      <c r="BX248">
        <f>(BT248*BR248/BF248)</f>
        <v>0</v>
      </c>
      <c r="BY248">
        <f>(1-BX248)</f>
        <v>0</v>
      </c>
      <c r="DH248">
        <f>$B$11*EG248+$C$11*EH248+$F$11*ES248*(1-EV248)</f>
        <v>0</v>
      </c>
      <c r="DI248">
        <f>DH248*DJ248</f>
        <v>0</v>
      </c>
      <c r="DJ248">
        <f>($B$11*$D$9+$C$11*$D$9+$F$11*((FF248+EX248)/MAX(FF248+EX248+FG248, 0.1)*$I$9+FG248/MAX(FF248+EX248+FG248, 0.1)*$J$9))/($B$11+$C$11+$F$11)</f>
        <v>0</v>
      </c>
      <c r="DK248">
        <f>($B$11*$K$9+$C$11*$K$9+$F$11*((FF248+EX248)/MAX(FF248+EX248+FG248, 0.1)*$P$9+FG248/MAX(FF248+EX248+FG248, 0.1)*$Q$9))/($B$11+$C$11+$F$11)</f>
        <v>0</v>
      </c>
      <c r="DL248">
        <v>6</v>
      </c>
      <c r="DM248">
        <v>0.5</v>
      </c>
      <c r="DN248" t="s">
        <v>438</v>
      </c>
      <c r="DO248">
        <v>2</v>
      </c>
      <c r="DP248" t="b">
        <v>1</v>
      </c>
      <c r="DQ248">
        <v>1761411568.25</v>
      </c>
      <c r="DR248">
        <v>582.6975</v>
      </c>
      <c r="DS248">
        <v>625.299583333333</v>
      </c>
      <c r="DT248">
        <v>33.9668916666667</v>
      </c>
      <c r="DU248">
        <v>24.8418833333333</v>
      </c>
      <c r="DV248">
        <v>581.6</v>
      </c>
      <c r="DW248">
        <v>33.6517083333333</v>
      </c>
      <c r="DX248">
        <v>499.971666666667</v>
      </c>
      <c r="DY248">
        <v>90.3164166666667</v>
      </c>
      <c r="DZ248">
        <v>0.037595925</v>
      </c>
      <c r="EA248">
        <v>36.9940416666667</v>
      </c>
      <c r="EB248">
        <v>35.9858666666667</v>
      </c>
      <c r="EC248">
        <v>999.9</v>
      </c>
      <c r="ED248">
        <v>0</v>
      </c>
      <c r="EE248">
        <v>0</v>
      </c>
      <c r="EF248">
        <v>9997.1375</v>
      </c>
      <c r="EG248">
        <v>0</v>
      </c>
      <c r="EH248">
        <v>1237.615</v>
      </c>
      <c r="EI248">
        <v>-42.6020666666667</v>
      </c>
      <c r="EJ248">
        <v>603.1855</v>
      </c>
      <c r="EK248">
        <v>641.228833333333</v>
      </c>
      <c r="EL248">
        <v>9.12502583333333</v>
      </c>
      <c r="EM248">
        <v>625.299583333333</v>
      </c>
      <c r="EN248">
        <v>24.8418833333333</v>
      </c>
      <c r="EO248">
        <v>3.06777</v>
      </c>
      <c r="EP248">
        <v>2.24362833333333</v>
      </c>
      <c r="EQ248">
        <v>24.400375</v>
      </c>
      <c r="ER248">
        <v>19.277275</v>
      </c>
      <c r="ES248">
        <v>1199.98416666667</v>
      </c>
      <c r="ET248">
        <v>0.967</v>
      </c>
      <c r="EU248">
        <v>0.0329996833333333</v>
      </c>
      <c r="EV248">
        <v>0</v>
      </c>
      <c r="EW248">
        <v>1300.57583333333</v>
      </c>
      <c r="EX248">
        <v>5.00059</v>
      </c>
      <c r="EY248">
        <v>16086.5666666667</v>
      </c>
      <c r="EZ248">
        <v>10358.5666666667</v>
      </c>
      <c r="FA248">
        <v>51.84875</v>
      </c>
      <c r="FB248">
        <v>53.5465</v>
      </c>
      <c r="FC248">
        <v>52.11975</v>
      </c>
      <c r="FD248">
        <v>53.125</v>
      </c>
      <c r="FE248">
        <v>52.94225</v>
      </c>
      <c r="FF248">
        <v>1155.55</v>
      </c>
      <c r="FG248">
        <v>39.43</v>
      </c>
      <c r="FH248">
        <v>0</v>
      </c>
      <c r="FI248">
        <v>1761411536.5</v>
      </c>
      <c r="FJ248">
        <v>0</v>
      </c>
      <c r="FK248">
        <v>1300.50307692308</v>
      </c>
      <c r="FL248">
        <v>-4.3042735067054</v>
      </c>
      <c r="FM248">
        <v>-46.5675213355374</v>
      </c>
      <c r="FN248">
        <v>16086.1730769231</v>
      </c>
      <c r="FO248">
        <v>15</v>
      </c>
      <c r="FP248">
        <v>0</v>
      </c>
      <c r="FQ248" t="s">
        <v>439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-42.5094</v>
      </c>
      <c r="GD248">
        <v>-2.90560601503755</v>
      </c>
      <c r="GE248">
        <v>0.38300089556031</v>
      </c>
      <c r="GF248">
        <v>0</v>
      </c>
      <c r="GG248">
        <v>1300.71029411765</v>
      </c>
      <c r="GH248">
        <v>-3.58334606873407</v>
      </c>
      <c r="GI248">
        <v>0.419561993555194</v>
      </c>
      <c r="GJ248">
        <v>-1</v>
      </c>
      <c r="GK248">
        <v>9.1371135</v>
      </c>
      <c r="GL248">
        <v>-0.290348120300746</v>
      </c>
      <c r="GM248">
        <v>0.0281662850363691</v>
      </c>
      <c r="GN248">
        <v>0</v>
      </c>
      <c r="GO248">
        <v>0</v>
      </c>
      <c r="GP248">
        <v>2</v>
      </c>
      <c r="GQ248" t="s">
        <v>473</v>
      </c>
      <c r="GR248">
        <v>3.12944</v>
      </c>
      <c r="GS248">
        <v>2.71593</v>
      </c>
      <c r="GT248">
        <v>0.113942</v>
      </c>
      <c r="GU248">
        <v>0.119859</v>
      </c>
      <c r="GV248">
        <v>0.12774</v>
      </c>
      <c r="GW248">
        <v>0.102685</v>
      </c>
      <c r="GX248">
        <v>32514.3</v>
      </c>
      <c r="GY248">
        <v>34320.6</v>
      </c>
      <c r="GZ248">
        <v>33277.1</v>
      </c>
      <c r="HA248">
        <v>35384.5</v>
      </c>
      <c r="HB248">
        <v>41260.4</v>
      </c>
      <c r="HC248">
        <v>45694.6</v>
      </c>
      <c r="HD248">
        <v>52124.1</v>
      </c>
      <c r="HE248">
        <v>56654.4</v>
      </c>
      <c r="HF248">
        <v>1.78778</v>
      </c>
      <c r="HG248">
        <v>1.6477</v>
      </c>
      <c r="HH248">
        <v>-0.0365824</v>
      </c>
      <c r="HI248">
        <v>0</v>
      </c>
      <c r="HJ248">
        <v>36.586</v>
      </c>
      <c r="HK248">
        <v>999.9</v>
      </c>
      <c r="HL248">
        <v>57.301</v>
      </c>
      <c r="HM248">
        <v>29.175</v>
      </c>
      <c r="HN248">
        <v>25.7745</v>
      </c>
      <c r="HO248">
        <v>55.6792</v>
      </c>
      <c r="HP248">
        <v>43.0489</v>
      </c>
      <c r="HQ248">
        <v>1</v>
      </c>
      <c r="HR248">
        <v>1.30844</v>
      </c>
      <c r="HS248">
        <v>3.88516</v>
      </c>
      <c r="HT248">
        <v>20.0907</v>
      </c>
      <c r="HU248">
        <v>5.19123</v>
      </c>
      <c r="HV248">
        <v>12.0099</v>
      </c>
      <c r="HW248">
        <v>4.97265</v>
      </c>
      <c r="HX248">
        <v>3.29495</v>
      </c>
      <c r="HY248">
        <v>9999</v>
      </c>
      <c r="HZ248">
        <v>9999</v>
      </c>
      <c r="IA248">
        <v>999.9</v>
      </c>
      <c r="IB248">
        <v>9999</v>
      </c>
      <c r="IC248">
        <v>1.86324</v>
      </c>
      <c r="ID248">
        <v>1.86813</v>
      </c>
      <c r="IE248">
        <v>1.86783</v>
      </c>
      <c r="IF248">
        <v>1.86905</v>
      </c>
      <c r="IG248">
        <v>1.86983</v>
      </c>
      <c r="IH248">
        <v>1.86589</v>
      </c>
      <c r="II248">
        <v>1.86698</v>
      </c>
      <c r="IJ248">
        <v>1.86841</v>
      </c>
      <c r="IK248">
        <v>5</v>
      </c>
      <c r="IL248">
        <v>0</v>
      </c>
      <c r="IM248">
        <v>0</v>
      </c>
      <c r="IN248">
        <v>0</v>
      </c>
      <c r="IO248" t="s">
        <v>441</v>
      </c>
      <c r="IP248" t="s">
        <v>442</v>
      </c>
      <c r="IQ248" t="s">
        <v>443</v>
      </c>
      <c r="IR248" t="s">
        <v>443</v>
      </c>
      <c r="IS248" t="s">
        <v>443</v>
      </c>
      <c r="IT248" t="s">
        <v>443</v>
      </c>
      <c r="IU248">
        <v>0</v>
      </c>
      <c r="IV248">
        <v>100</v>
      </c>
      <c r="IW248">
        <v>100</v>
      </c>
      <c r="IX248">
        <v>1.097</v>
      </c>
      <c r="IY248">
        <v>0.3152</v>
      </c>
      <c r="IZ248">
        <v>1.09748391826392</v>
      </c>
      <c r="JA248">
        <v>0</v>
      </c>
      <c r="JB248">
        <v>0</v>
      </c>
      <c r="JC248">
        <v>0</v>
      </c>
      <c r="JD248">
        <v>0.315191680746845</v>
      </c>
      <c r="JE248">
        <v>0</v>
      </c>
      <c r="JF248">
        <v>0</v>
      </c>
      <c r="JG248">
        <v>0</v>
      </c>
      <c r="JH248">
        <v>5</v>
      </c>
      <c r="JI248">
        <v>2273</v>
      </c>
      <c r="JJ248">
        <v>0</v>
      </c>
      <c r="JK248">
        <v>25</v>
      </c>
      <c r="JL248">
        <v>29356859.6</v>
      </c>
      <c r="JM248">
        <v>29356859.6</v>
      </c>
      <c r="JN248">
        <v>1.4624</v>
      </c>
      <c r="JO248">
        <v>2.61475</v>
      </c>
      <c r="JP248">
        <v>1.54785</v>
      </c>
      <c r="JQ248">
        <v>2.32056</v>
      </c>
      <c r="JR248">
        <v>1.64673</v>
      </c>
      <c r="JS248">
        <v>2.36084</v>
      </c>
      <c r="JT248">
        <v>33.1992</v>
      </c>
      <c r="JU248">
        <v>24.1926</v>
      </c>
      <c r="JV248">
        <v>18</v>
      </c>
      <c r="JW248">
        <v>501.918</v>
      </c>
      <c r="JX248">
        <v>403.403</v>
      </c>
      <c r="JY248">
        <v>31.6125</v>
      </c>
      <c r="JZ248">
        <v>42.7827</v>
      </c>
      <c r="KA248">
        <v>30</v>
      </c>
      <c r="KB248">
        <v>42.4897</v>
      </c>
      <c r="KC248">
        <v>42.376</v>
      </c>
      <c r="KD248">
        <v>29.4076</v>
      </c>
      <c r="KE248">
        <v>0</v>
      </c>
      <c r="KF248">
        <v>100</v>
      </c>
      <c r="KG248">
        <v>31.6164</v>
      </c>
      <c r="KH248">
        <v>675.881</v>
      </c>
      <c r="KI248">
        <v>34.6858</v>
      </c>
      <c r="KJ248">
        <v>94.6</v>
      </c>
      <c r="KK248">
        <v>91.7289</v>
      </c>
    </row>
    <row r="249" spans="1:297">
      <c r="A249">
        <v>233</v>
      </c>
      <c r="B249">
        <v>1761411582</v>
      </c>
      <c r="C249">
        <v>3401</v>
      </c>
      <c r="D249" t="s">
        <v>910</v>
      </c>
      <c r="E249" t="s">
        <v>911</v>
      </c>
      <c r="F249">
        <v>5</v>
      </c>
      <c r="G249" t="s">
        <v>831</v>
      </c>
      <c r="H249" t="s">
        <v>436</v>
      </c>
      <c r="I249">
        <v>1761411574.58333</v>
      </c>
      <c r="J249">
        <f>(K249)/1000</f>
        <v>0</v>
      </c>
      <c r="K249">
        <f>IF(DP249, AN249, AH249)</f>
        <v>0</v>
      </c>
      <c r="L249">
        <f>IF(DP249, AI249, AG249)</f>
        <v>0</v>
      </c>
      <c r="M249">
        <f>DR249 - IF(AU249&gt;1, L249*DL249*100.0/(AW249), 0)</f>
        <v>0</v>
      </c>
      <c r="N249">
        <f>((T249-J249/2)*M249-L249)/(T249+J249/2)</f>
        <v>0</v>
      </c>
      <c r="O249">
        <f>N249*(DY249+DZ249)/1000.0</f>
        <v>0</v>
      </c>
      <c r="P249">
        <f>(DR249 - IF(AU249&gt;1, L249*DL249*100.0/(AW249), 0))*(DY249+DZ249)/1000.0</f>
        <v>0</v>
      </c>
      <c r="Q249">
        <f>2.0/((1/S249-1/R249)+SIGN(S249)*SQRT((1/S249-1/R249)*(1/S249-1/R249) + 4*DM249/((DM249+1)*(DM249+1))*(2*1/S249*1/R249-1/R249*1/R249)))</f>
        <v>0</v>
      </c>
      <c r="R249">
        <f>IF(LEFT(DN249,1)&lt;&gt;"0",IF(LEFT(DN249,1)="1",3.0,DO249),$D$5+$E$5*(EF249*DY249/($K$5*1000))+$F$5*(EF249*DY249/($K$5*1000))*MAX(MIN(DL249,$J$5),$I$5)*MAX(MIN(DL249,$J$5),$I$5)+$G$5*MAX(MIN(DL249,$J$5),$I$5)*(EF249*DY249/($K$5*1000))+$H$5*(EF249*DY249/($K$5*1000))*(EF249*DY249/($K$5*1000)))</f>
        <v>0</v>
      </c>
      <c r="S249">
        <f>J249*(1000-(1000*0.61365*exp(17.502*W249/(240.97+W249))/(DY249+DZ249)+DT249)/2)/(1000*0.61365*exp(17.502*W249/(240.97+W249))/(DY249+DZ249)-DT249)</f>
        <v>0</v>
      </c>
      <c r="T249">
        <f>1/((DM249+1)/(Q249/1.6)+1/(R249/1.37)) + DM249/((DM249+1)/(Q249/1.6) + DM249/(R249/1.37))</f>
        <v>0</v>
      </c>
      <c r="U249">
        <f>(DH249*DK249)</f>
        <v>0</v>
      </c>
      <c r="V249">
        <f>(EA249+(U249+2*0.95*5.67E-8*(((EA249+$B$7)+273)^4-(EA249+273)^4)-44100*J249)/(1.84*29.3*R249+8*0.95*5.67E-8*(EA249+273)^3))</f>
        <v>0</v>
      </c>
      <c r="W249">
        <f>($C$7*EB249+$D$7*EC249+$E$7*V249)</f>
        <v>0</v>
      </c>
      <c r="X249">
        <f>0.61365*exp(17.502*W249/(240.97+W249))</f>
        <v>0</v>
      </c>
      <c r="Y249">
        <f>(Z249/AA249*100)</f>
        <v>0</v>
      </c>
      <c r="Z249">
        <f>DT249*(DY249+DZ249)/1000</f>
        <v>0</v>
      </c>
      <c r="AA249">
        <f>0.61365*exp(17.502*EA249/(240.97+EA249))</f>
        <v>0</v>
      </c>
      <c r="AB249">
        <f>(X249-DT249*(DY249+DZ249)/1000)</f>
        <v>0</v>
      </c>
      <c r="AC249">
        <f>(-J249*44100)</f>
        <v>0</v>
      </c>
      <c r="AD249">
        <f>2*29.3*R249*0.92*(EA249-W249)</f>
        <v>0</v>
      </c>
      <c r="AE249">
        <f>2*0.95*5.67E-8*(((EA249+$B$7)+273)^4-(W249+273)^4)</f>
        <v>0</v>
      </c>
      <c r="AF249">
        <f>U249+AE249+AC249+AD249</f>
        <v>0</v>
      </c>
      <c r="AG249">
        <f>DX249*AU249*(DS249-DR249*(1000-AU249*DU249)/(1000-AU249*DT249))/(100*DL249)</f>
        <v>0</v>
      </c>
      <c r="AH249">
        <f>1000*DX249*AU249*(DT249-DU249)/(100*DL249*(1000-AU249*DT249))</f>
        <v>0</v>
      </c>
      <c r="AI249">
        <f>(AJ249 - AK249 - DY249*1E3/(8.314*(EA249+273.15)) * AM249/DX249 * AL249) * DX249/(100*DL249) * (1000 - DU249)/1000</f>
        <v>0</v>
      </c>
      <c r="AJ249">
        <v>677.411333134483</v>
      </c>
      <c r="AK249">
        <v>646.6732</v>
      </c>
      <c r="AL249">
        <v>3.46649335394271</v>
      </c>
      <c r="AM249">
        <v>65.0541557379444</v>
      </c>
      <c r="AN249">
        <f>(AP249 - AO249 + DY249*1E3/(8.314*(EA249+273.15)) * AR249/DX249 * AQ249) * DX249/(100*DL249) * 1000/(1000 - AP249)</f>
        <v>0</v>
      </c>
      <c r="AO249">
        <v>24.835454449597</v>
      </c>
      <c r="AP249">
        <v>33.88944</v>
      </c>
      <c r="AQ249">
        <v>-0.00701404561526077</v>
      </c>
      <c r="AR249">
        <v>110.692381959749</v>
      </c>
      <c r="AS249">
        <v>0</v>
      </c>
      <c r="AT249">
        <v>0</v>
      </c>
      <c r="AU249">
        <f>IF(AS249*$H$13&gt;=AW249,1.0,(AW249/(AW249-AS249*$H$13)))</f>
        <v>0</v>
      </c>
      <c r="AV249">
        <f>(AU249-1)*100</f>
        <v>0</v>
      </c>
      <c r="AW249">
        <f>MAX(0,($B$13+$C$13*EF249)/(1+$D$13*EF249)*DY249/(EA249+273)*$E$13)</f>
        <v>0</v>
      </c>
      <c r="AX249" t="s">
        <v>437</v>
      </c>
      <c r="AY249" t="s">
        <v>437</v>
      </c>
      <c r="AZ249">
        <v>0</v>
      </c>
      <c r="BA249">
        <v>0</v>
      </c>
      <c r="BB249">
        <f>1-AZ249/BA249</f>
        <v>0</v>
      </c>
      <c r="BC249">
        <v>0</v>
      </c>
      <c r="BD249" t="s">
        <v>437</v>
      </c>
      <c r="BE249" t="s">
        <v>437</v>
      </c>
      <c r="BF249">
        <v>0</v>
      </c>
      <c r="BG249">
        <v>0</v>
      </c>
      <c r="BH249">
        <f>1-BF249/BG249</f>
        <v>0</v>
      </c>
      <c r="BI249">
        <v>0.5</v>
      </c>
      <c r="BJ249">
        <f>DI249</f>
        <v>0</v>
      </c>
      <c r="BK249">
        <f>L249</f>
        <v>0</v>
      </c>
      <c r="BL249">
        <f>BH249*BI249*BJ249</f>
        <v>0</v>
      </c>
      <c r="BM249">
        <f>(BK249-BC249)/BJ249</f>
        <v>0</v>
      </c>
      <c r="BN249">
        <f>(BA249-BG249)/BG249</f>
        <v>0</v>
      </c>
      <c r="BO249">
        <f>AZ249/(BB249+AZ249/BG249)</f>
        <v>0</v>
      </c>
      <c r="BP249" t="s">
        <v>437</v>
      </c>
      <c r="BQ249">
        <v>0</v>
      </c>
      <c r="BR249">
        <f>IF(BQ249&lt;&gt;0, BQ249, BO249)</f>
        <v>0</v>
      </c>
      <c r="BS249">
        <f>1-BR249/BG249</f>
        <v>0</v>
      </c>
      <c r="BT249">
        <f>(BG249-BF249)/(BG249-BR249)</f>
        <v>0</v>
      </c>
      <c r="BU249">
        <f>(BA249-BG249)/(BA249-BR249)</f>
        <v>0</v>
      </c>
      <c r="BV249">
        <f>(BG249-BF249)/(BG249-AZ249)</f>
        <v>0</v>
      </c>
      <c r="BW249">
        <f>(BA249-BG249)/(BA249-AZ249)</f>
        <v>0</v>
      </c>
      <c r="BX249">
        <f>(BT249*BR249/BF249)</f>
        <v>0</v>
      </c>
      <c r="BY249">
        <f>(1-BX249)</f>
        <v>0</v>
      </c>
      <c r="DH249">
        <f>$B$11*EG249+$C$11*EH249+$F$11*ES249*(1-EV249)</f>
        <v>0</v>
      </c>
      <c r="DI249">
        <f>DH249*DJ249</f>
        <v>0</v>
      </c>
      <c r="DJ249">
        <f>($B$11*$D$9+$C$11*$D$9+$F$11*((FF249+EX249)/MAX(FF249+EX249+FG249, 0.1)*$I$9+FG249/MAX(FF249+EX249+FG249, 0.1)*$J$9))/($B$11+$C$11+$F$11)</f>
        <v>0</v>
      </c>
      <c r="DK249">
        <f>($B$11*$K$9+$C$11*$K$9+$F$11*((FF249+EX249)/MAX(FF249+EX249+FG249, 0.1)*$P$9+FG249/MAX(FF249+EX249+FG249, 0.1)*$Q$9))/($B$11+$C$11+$F$11)</f>
        <v>0</v>
      </c>
      <c r="DL249">
        <v>6</v>
      </c>
      <c r="DM249">
        <v>0.5</v>
      </c>
      <c r="DN249" t="s">
        <v>438</v>
      </c>
      <c r="DO249">
        <v>2</v>
      </c>
      <c r="DP249" t="b">
        <v>1</v>
      </c>
      <c r="DQ249">
        <v>1761411574.58333</v>
      </c>
      <c r="DR249">
        <v>603.516083333333</v>
      </c>
      <c r="DS249">
        <v>646.77875</v>
      </c>
      <c r="DT249">
        <v>33.9296916666667</v>
      </c>
      <c r="DU249">
        <v>24.839475</v>
      </c>
      <c r="DV249">
        <v>602.418583333333</v>
      </c>
      <c r="DW249">
        <v>33.6145</v>
      </c>
      <c r="DX249">
        <v>499.979666666667</v>
      </c>
      <c r="DY249">
        <v>90.3192083333333</v>
      </c>
      <c r="DZ249">
        <v>0.03765015</v>
      </c>
      <c r="EA249">
        <v>36.9950333333333</v>
      </c>
      <c r="EB249">
        <v>35.994475</v>
      </c>
      <c r="EC249">
        <v>999.9</v>
      </c>
      <c r="ED249">
        <v>0</v>
      </c>
      <c r="EE249">
        <v>0</v>
      </c>
      <c r="EF249">
        <v>10007.8666666667</v>
      </c>
      <c r="EG249">
        <v>0</v>
      </c>
      <c r="EH249">
        <v>1237.62833333333</v>
      </c>
      <c r="EI249">
        <v>-43.2627</v>
      </c>
      <c r="EJ249">
        <v>624.712</v>
      </c>
      <c r="EK249">
        <v>663.253416666667</v>
      </c>
      <c r="EL249">
        <v>9.09021666666667</v>
      </c>
      <c r="EM249">
        <v>646.77875</v>
      </c>
      <c r="EN249">
        <v>24.839475</v>
      </c>
      <c r="EO249">
        <v>3.06450333333333</v>
      </c>
      <c r="EP249">
        <v>2.24348166666667</v>
      </c>
      <c r="EQ249">
        <v>24.3825833333333</v>
      </c>
      <c r="ER249">
        <v>19.276225</v>
      </c>
      <c r="ES249">
        <v>1199.9825</v>
      </c>
      <c r="ET249">
        <v>0.967</v>
      </c>
      <c r="EU249">
        <v>0.0329996833333333</v>
      </c>
      <c r="EV249">
        <v>0</v>
      </c>
      <c r="EW249">
        <v>1300.04583333333</v>
      </c>
      <c r="EX249">
        <v>5.00059</v>
      </c>
      <c r="EY249">
        <v>16081.0833333333</v>
      </c>
      <c r="EZ249">
        <v>10358.5666666667</v>
      </c>
      <c r="FA249">
        <v>51.85925</v>
      </c>
      <c r="FB249">
        <v>53.5516666666667</v>
      </c>
      <c r="FC249">
        <v>52.125</v>
      </c>
      <c r="FD249">
        <v>53.125</v>
      </c>
      <c r="FE249">
        <v>52.94225</v>
      </c>
      <c r="FF249">
        <v>1155.54916666667</v>
      </c>
      <c r="FG249">
        <v>39.43</v>
      </c>
      <c r="FH249">
        <v>0</v>
      </c>
      <c r="FI249">
        <v>1761411541.9</v>
      </c>
      <c r="FJ249">
        <v>0</v>
      </c>
      <c r="FK249">
        <v>1300.074</v>
      </c>
      <c r="FL249">
        <v>-5.34999998945541</v>
      </c>
      <c r="FM249">
        <v>-56.5153845611698</v>
      </c>
      <c r="FN249">
        <v>16081.248</v>
      </c>
      <c r="FO249">
        <v>15</v>
      </c>
      <c r="FP249">
        <v>0</v>
      </c>
      <c r="FQ249" t="s">
        <v>439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-42.957235</v>
      </c>
      <c r="GD249">
        <v>-5.9868135338346</v>
      </c>
      <c r="GE249">
        <v>0.636154709386797</v>
      </c>
      <c r="GF249">
        <v>0</v>
      </c>
      <c r="GG249">
        <v>1300.29205882353</v>
      </c>
      <c r="GH249">
        <v>-4.77387318796093</v>
      </c>
      <c r="GI249">
        <v>0.512047673629335</v>
      </c>
      <c r="GJ249">
        <v>-1</v>
      </c>
      <c r="GK249">
        <v>9.1072795</v>
      </c>
      <c r="GL249">
        <v>-0.331111127819544</v>
      </c>
      <c r="GM249">
        <v>0.0318362182859396</v>
      </c>
      <c r="GN249">
        <v>0</v>
      </c>
      <c r="GO249">
        <v>0</v>
      </c>
      <c r="GP249">
        <v>2</v>
      </c>
      <c r="GQ249" t="s">
        <v>473</v>
      </c>
      <c r="GR249">
        <v>3.1296</v>
      </c>
      <c r="GS249">
        <v>2.71595</v>
      </c>
      <c r="GT249">
        <v>0.116616</v>
      </c>
      <c r="GU249">
        <v>0.122406</v>
      </c>
      <c r="GV249">
        <v>0.127637</v>
      </c>
      <c r="GW249">
        <v>0.102672</v>
      </c>
      <c r="GX249">
        <v>32416</v>
      </c>
      <c r="GY249">
        <v>34220.9</v>
      </c>
      <c r="GZ249">
        <v>33277.1</v>
      </c>
      <c r="HA249">
        <v>35384.4</v>
      </c>
      <c r="HB249">
        <v>41265.5</v>
      </c>
      <c r="HC249">
        <v>45695.1</v>
      </c>
      <c r="HD249">
        <v>52124.2</v>
      </c>
      <c r="HE249">
        <v>56653.9</v>
      </c>
      <c r="HF249">
        <v>1.78773</v>
      </c>
      <c r="HG249">
        <v>1.6476</v>
      </c>
      <c r="HH249">
        <v>-0.0357628</v>
      </c>
      <c r="HI249">
        <v>0</v>
      </c>
      <c r="HJ249">
        <v>36.586</v>
      </c>
      <c r="HK249">
        <v>999.9</v>
      </c>
      <c r="HL249">
        <v>57.276</v>
      </c>
      <c r="HM249">
        <v>29.175</v>
      </c>
      <c r="HN249">
        <v>25.7642</v>
      </c>
      <c r="HO249">
        <v>55.9192</v>
      </c>
      <c r="HP249">
        <v>42.9968</v>
      </c>
      <c r="HQ249">
        <v>1</v>
      </c>
      <c r="HR249">
        <v>1.30863</v>
      </c>
      <c r="HS249">
        <v>3.90353</v>
      </c>
      <c r="HT249">
        <v>20.0904</v>
      </c>
      <c r="HU249">
        <v>5.19108</v>
      </c>
      <c r="HV249">
        <v>12.0099</v>
      </c>
      <c r="HW249">
        <v>4.97255</v>
      </c>
      <c r="HX249">
        <v>3.2949</v>
      </c>
      <c r="HY249">
        <v>9999</v>
      </c>
      <c r="HZ249">
        <v>9999</v>
      </c>
      <c r="IA249">
        <v>999.9</v>
      </c>
      <c r="IB249">
        <v>9999</v>
      </c>
      <c r="IC249">
        <v>1.86324</v>
      </c>
      <c r="ID249">
        <v>1.86813</v>
      </c>
      <c r="IE249">
        <v>1.86783</v>
      </c>
      <c r="IF249">
        <v>1.86905</v>
      </c>
      <c r="IG249">
        <v>1.86982</v>
      </c>
      <c r="IH249">
        <v>1.86586</v>
      </c>
      <c r="II249">
        <v>1.86697</v>
      </c>
      <c r="IJ249">
        <v>1.86841</v>
      </c>
      <c r="IK249">
        <v>5</v>
      </c>
      <c r="IL249">
        <v>0</v>
      </c>
      <c r="IM249">
        <v>0</v>
      </c>
      <c r="IN249">
        <v>0</v>
      </c>
      <c r="IO249" t="s">
        <v>441</v>
      </c>
      <c r="IP249" t="s">
        <v>442</v>
      </c>
      <c r="IQ249" t="s">
        <v>443</v>
      </c>
      <c r="IR249" t="s">
        <v>443</v>
      </c>
      <c r="IS249" t="s">
        <v>443</v>
      </c>
      <c r="IT249" t="s">
        <v>443</v>
      </c>
      <c r="IU249">
        <v>0</v>
      </c>
      <c r="IV249">
        <v>100</v>
      </c>
      <c r="IW249">
        <v>100</v>
      </c>
      <c r="IX249">
        <v>1.098</v>
      </c>
      <c r="IY249">
        <v>0.3152</v>
      </c>
      <c r="IZ249">
        <v>1.09748391826392</v>
      </c>
      <c r="JA249">
        <v>0</v>
      </c>
      <c r="JB249">
        <v>0</v>
      </c>
      <c r="JC249">
        <v>0</v>
      </c>
      <c r="JD249">
        <v>0.315191680746845</v>
      </c>
      <c r="JE249">
        <v>0</v>
      </c>
      <c r="JF249">
        <v>0</v>
      </c>
      <c r="JG249">
        <v>0</v>
      </c>
      <c r="JH249">
        <v>5</v>
      </c>
      <c r="JI249">
        <v>2273</v>
      </c>
      <c r="JJ249">
        <v>0</v>
      </c>
      <c r="JK249">
        <v>25</v>
      </c>
      <c r="JL249">
        <v>29356859.7</v>
      </c>
      <c r="JM249">
        <v>29356859.7</v>
      </c>
      <c r="JN249">
        <v>1.4978</v>
      </c>
      <c r="JO249">
        <v>2.62329</v>
      </c>
      <c r="JP249">
        <v>1.54785</v>
      </c>
      <c r="JQ249">
        <v>2.32056</v>
      </c>
      <c r="JR249">
        <v>1.64551</v>
      </c>
      <c r="JS249">
        <v>2.34253</v>
      </c>
      <c r="JT249">
        <v>33.1992</v>
      </c>
      <c r="JU249">
        <v>24.1838</v>
      </c>
      <c r="JV249">
        <v>18</v>
      </c>
      <c r="JW249">
        <v>501.894</v>
      </c>
      <c r="JX249">
        <v>403.35</v>
      </c>
      <c r="JY249">
        <v>31.6194</v>
      </c>
      <c r="JZ249">
        <v>42.7827</v>
      </c>
      <c r="KA249">
        <v>30.0002</v>
      </c>
      <c r="KB249">
        <v>42.4913</v>
      </c>
      <c r="KC249">
        <v>42.3774</v>
      </c>
      <c r="KD249">
        <v>30.0281</v>
      </c>
      <c r="KE249">
        <v>0</v>
      </c>
      <c r="KF249">
        <v>100</v>
      </c>
      <c r="KG249">
        <v>31.6174</v>
      </c>
      <c r="KH249">
        <v>689.402</v>
      </c>
      <c r="KI249">
        <v>34.6858</v>
      </c>
      <c r="KJ249">
        <v>94.6003</v>
      </c>
      <c r="KK249">
        <v>91.7282</v>
      </c>
    </row>
    <row r="250" spans="1:297">
      <c r="A250">
        <v>234</v>
      </c>
      <c r="B250">
        <v>1761411587</v>
      </c>
      <c r="C250">
        <v>3406</v>
      </c>
      <c r="D250" t="s">
        <v>912</v>
      </c>
      <c r="E250" t="s">
        <v>913</v>
      </c>
      <c r="F250">
        <v>5</v>
      </c>
      <c r="G250" t="s">
        <v>831</v>
      </c>
      <c r="H250" t="s">
        <v>436</v>
      </c>
      <c r="I250">
        <v>1761411579.58333</v>
      </c>
      <c r="J250">
        <f>(K250)/1000</f>
        <v>0</v>
      </c>
      <c r="K250">
        <f>IF(DP250, AN250, AH250)</f>
        <v>0</v>
      </c>
      <c r="L250">
        <f>IF(DP250, AI250, AG250)</f>
        <v>0</v>
      </c>
      <c r="M250">
        <f>DR250 - IF(AU250&gt;1, L250*DL250*100.0/(AW250), 0)</f>
        <v>0</v>
      </c>
      <c r="N250">
        <f>((T250-J250/2)*M250-L250)/(T250+J250/2)</f>
        <v>0</v>
      </c>
      <c r="O250">
        <f>N250*(DY250+DZ250)/1000.0</f>
        <v>0</v>
      </c>
      <c r="P250">
        <f>(DR250 - IF(AU250&gt;1, L250*DL250*100.0/(AW250), 0))*(DY250+DZ250)/1000.0</f>
        <v>0</v>
      </c>
      <c r="Q250">
        <f>2.0/((1/S250-1/R250)+SIGN(S250)*SQRT((1/S250-1/R250)*(1/S250-1/R250) + 4*DM250/((DM250+1)*(DM250+1))*(2*1/S250*1/R250-1/R250*1/R250)))</f>
        <v>0</v>
      </c>
      <c r="R250">
        <f>IF(LEFT(DN250,1)&lt;&gt;"0",IF(LEFT(DN250,1)="1",3.0,DO250),$D$5+$E$5*(EF250*DY250/($K$5*1000))+$F$5*(EF250*DY250/($K$5*1000))*MAX(MIN(DL250,$J$5),$I$5)*MAX(MIN(DL250,$J$5),$I$5)+$G$5*MAX(MIN(DL250,$J$5),$I$5)*(EF250*DY250/($K$5*1000))+$H$5*(EF250*DY250/($K$5*1000))*(EF250*DY250/($K$5*1000)))</f>
        <v>0</v>
      </c>
      <c r="S250">
        <f>J250*(1000-(1000*0.61365*exp(17.502*W250/(240.97+W250))/(DY250+DZ250)+DT250)/2)/(1000*0.61365*exp(17.502*W250/(240.97+W250))/(DY250+DZ250)-DT250)</f>
        <v>0</v>
      </c>
      <c r="T250">
        <f>1/((DM250+1)/(Q250/1.6)+1/(R250/1.37)) + DM250/((DM250+1)/(Q250/1.6) + DM250/(R250/1.37))</f>
        <v>0</v>
      </c>
      <c r="U250">
        <f>(DH250*DK250)</f>
        <v>0</v>
      </c>
      <c r="V250">
        <f>(EA250+(U250+2*0.95*5.67E-8*(((EA250+$B$7)+273)^4-(EA250+273)^4)-44100*J250)/(1.84*29.3*R250+8*0.95*5.67E-8*(EA250+273)^3))</f>
        <v>0</v>
      </c>
      <c r="W250">
        <f>($C$7*EB250+$D$7*EC250+$E$7*V250)</f>
        <v>0</v>
      </c>
      <c r="X250">
        <f>0.61365*exp(17.502*W250/(240.97+W250))</f>
        <v>0</v>
      </c>
      <c r="Y250">
        <f>(Z250/AA250*100)</f>
        <v>0</v>
      </c>
      <c r="Z250">
        <f>DT250*(DY250+DZ250)/1000</f>
        <v>0</v>
      </c>
      <c r="AA250">
        <f>0.61365*exp(17.502*EA250/(240.97+EA250))</f>
        <v>0</v>
      </c>
      <c r="AB250">
        <f>(X250-DT250*(DY250+DZ250)/1000)</f>
        <v>0</v>
      </c>
      <c r="AC250">
        <f>(-J250*44100)</f>
        <v>0</v>
      </c>
      <c r="AD250">
        <f>2*29.3*R250*0.92*(EA250-W250)</f>
        <v>0</v>
      </c>
      <c r="AE250">
        <f>2*0.95*5.67E-8*(((EA250+$B$7)+273)^4-(W250+273)^4)</f>
        <v>0</v>
      </c>
      <c r="AF250">
        <f>U250+AE250+AC250+AD250</f>
        <v>0</v>
      </c>
      <c r="AG250">
        <f>DX250*AU250*(DS250-DR250*(1000-AU250*DU250)/(1000-AU250*DT250))/(100*DL250)</f>
        <v>0</v>
      </c>
      <c r="AH250">
        <f>1000*DX250*AU250*(DT250-DU250)/(100*DL250*(1000-AU250*DT250))</f>
        <v>0</v>
      </c>
      <c r="AI250">
        <f>(AJ250 - AK250 - DY250*1E3/(8.314*(EA250+273.15)) * AM250/DX250 * AL250) * DX250/(100*DL250) * (1000 - DU250)/1000</f>
        <v>0</v>
      </c>
      <c r="AJ250">
        <v>693.683109557085</v>
      </c>
      <c r="AK250">
        <v>663.299981818182</v>
      </c>
      <c r="AL250">
        <v>3.31135301744298</v>
      </c>
      <c r="AM250">
        <v>65.0541557379444</v>
      </c>
      <c r="AN250">
        <f>(AP250 - AO250 + DY250*1E3/(8.314*(EA250+273.15)) * AR250/DX250 * AQ250) * DX250/(100*DL250) * 1000/(1000 - AP250)</f>
        <v>0</v>
      </c>
      <c r="AO250">
        <v>24.8328475057969</v>
      </c>
      <c r="AP250">
        <v>33.8563975757576</v>
      </c>
      <c r="AQ250">
        <v>-0.00701686659389041</v>
      </c>
      <c r="AR250">
        <v>110.692381959749</v>
      </c>
      <c r="AS250">
        <v>0</v>
      </c>
      <c r="AT250">
        <v>0</v>
      </c>
      <c r="AU250">
        <f>IF(AS250*$H$13&gt;=AW250,1.0,(AW250/(AW250-AS250*$H$13)))</f>
        <v>0</v>
      </c>
      <c r="AV250">
        <f>(AU250-1)*100</f>
        <v>0</v>
      </c>
      <c r="AW250">
        <f>MAX(0,($B$13+$C$13*EF250)/(1+$D$13*EF250)*DY250/(EA250+273)*$E$13)</f>
        <v>0</v>
      </c>
      <c r="AX250" t="s">
        <v>437</v>
      </c>
      <c r="AY250" t="s">
        <v>437</v>
      </c>
      <c r="AZ250">
        <v>0</v>
      </c>
      <c r="BA250">
        <v>0</v>
      </c>
      <c r="BB250">
        <f>1-AZ250/BA250</f>
        <v>0</v>
      </c>
      <c r="BC250">
        <v>0</v>
      </c>
      <c r="BD250" t="s">
        <v>437</v>
      </c>
      <c r="BE250" t="s">
        <v>437</v>
      </c>
      <c r="BF250">
        <v>0</v>
      </c>
      <c r="BG250">
        <v>0</v>
      </c>
      <c r="BH250">
        <f>1-BF250/BG250</f>
        <v>0</v>
      </c>
      <c r="BI250">
        <v>0.5</v>
      </c>
      <c r="BJ250">
        <f>DI250</f>
        <v>0</v>
      </c>
      <c r="BK250">
        <f>L250</f>
        <v>0</v>
      </c>
      <c r="BL250">
        <f>BH250*BI250*BJ250</f>
        <v>0</v>
      </c>
      <c r="BM250">
        <f>(BK250-BC250)/BJ250</f>
        <v>0</v>
      </c>
      <c r="BN250">
        <f>(BA250-BG250)/BG250</f>
        <v>0</v>
      </c>
      <c r="BO250">
        <f>AZ250/(BB250+AZ250/BG250)</f>
        <v>0</v>
      </c>
      <c r="BP250" t="s">
        <v>437</v>
      </c>
      <c r="BQ250">
        <v>0</v>
      </c>
      <c r="BR250">
        <f>IF(BQ250&lt;&gt;0, BQ250, BO250)</f>
        <v>0</v>
      </c>
      <c r="BS250">
        <f>1-BR250/BG250</f>
        <v>0</v>
      </c>
      <c r="BT250">
        <f>(BG250-BF250)/(BG250-BR250)</f>
        <v>0</v>
      </c>
      <c r="BU250">
        <f>(BA250-BG250)/(BA250-BR250)</f>
        <v>0</v>
      </c>
      <c r="BV250">
        <f>(BG250-BF250)/(BG250-AZ250)</f>
        <v>0</v>
      </c>
      <c r="BW250">
        <f>(BA250-BG250)/(BA250-AZ250)</f>
        <v>0</v>
      </c>
      <c r="BX250">
        <f>(BT250*BR250/BF250)</f>
        <v>0</v>
      </c>
      <c r="BY250">
        <f>(1-BX250)</f>
        <v>0</v>
      </c>
      <c r="DH250">
        <f>$B$11*EG250+$C$11*EH250+$F$11*ES250*(1-EV250)</f>
        <v>0</v>
      </c>
      <c r="DI250">
        <f>DH250*DJ250</f>
        <v>0</v>
      </c>
      <c r="DJ250">
        <f>($B$11*$D$9+$C$11*$D$9+$F$11*((FF250+EX250)/MAX(FF250+EX250+FG250, 0.1)*$I$9+FG250/MAX(FF250+EX250+FG250, 0.1)*$J$9))/($B$11+$C$11+$F$11)</f>
        <v>0</v>
      </c>
      <c r="DK250">
        <f>($B$11*$K$9+$C$11*$K$9+$F$11*((FF250+EX250)/MAX(FF250+EX250+FG250, 0.1)*$P$9+FG250/MAX(FF250+EX250+FG250, 0.1)*$Q$9))/($B$11+$C$11+$F$11)</f>
        <v>0</v>
      </c>
      <c r="DL250">
        <v>6</v>
      </c>
      <c r="DM250">
        <v>0.5</v>
      </c>
      <c r="DN250" t="s">
        <v>438</v>
      </c>
      <c r="DO250">
        <v>2</v>
      </c>
      <c r="DP250" t="b">
        <v>1</v>
      </c>
      <c r="DQ250">
        <v>1761411579.58333</v>
      </c>
      <c r="DR250">
        <v>619.92825</v>
      </c>
      <c r="DS250">
        <v>663.248916666667</v>
      </c>
      <c r="DT250">
        <v>33.8986083333333</v>
      </c>
      <c r="DU250">
        <v>24.8367583333333</v>
      </c>
      <c r="DV250">
        <v>618.830583333333</v>
      </c>
      <c r="DW250">
        <v>33.5834166666667</v>
      </c>
      <c r="DX250">
        <v>500.031083333333</v>
      </c>
      <c r="DY250">
        <v>90.3200833333333</v>
      </c>
      <c r="DZ250">
        <v>0.0375043916666667</v>
      </c>
      <c r="EA250">
        <v>36.995825</v>
      </c>
      <c r="EB250">
        <v>36.001725</v>
      </c>
      <c r="EC250">
        <v>999.9</v>
      </c>
      <c r="ED250">
        <v>0</v>
      </c>
      <c r="EE250">
        <v>0</v>
      </c>
      <c r="EF250">
        <v>10028.5458333333</v>
      </c>
      <c r="EG250">
        <v>0</v>
      </c>
      <c r="EH250">
        <v>1237.635</v>
      </c>
      <c r="EI250">
        <v>-43.3208</v>
      </c>
      <c r="EJ250">
        <v>641.679833333333</v>
      </c>
      <c r="EK250">
        <v>680.141333333333</v>
      </c>
      <c r="EL250">
        <v>9.06184333333333</v>
      </c>
      <c r="EM250">
        <v>663.248916666667</v>
      </c>
      <c r="EN250">
        <v>24.8367583333333</v>
      </c>
      <c r="EO250">
        <v>3.061725</v>
      </c>
      <c r="EP250">
        <v>2.2432575</v>
      </c>
      <c r="EQ250">
        <v>24.3674416666667</v>
      </c>
      <c r="ER250">
        <v>19.274625</v>
      </c>
      <c r="ES250">
        <v>1199.98333333333</v>
      </c>
      <c r="ET250">
        <v>0.967</v>
      </c>
      <c r="EU250">
        <v>0.0329996833333333</v>
      </c>
      <c r="EV250">
        <v>0</v>
      </c>
      <c r="EW250">
        <v>1299.60416666667</v>
      </c>
      <c r="EX250">
        <v>5.00059</v>
      </c>
      <c r="EY250">
        <v>16076.325</v>
      </c>
      <c r="EZ250">
        <v>10358.5583333333</v>
      </c>
      <c r="FA250">
        <v>51.86975</v>
      </c>
      <c r="FB250">
        <v>53.5465</v>
      </c>
      <c r="FC250">
        <v>52.125</v>
      </c>
      <c r="FD250">
        <v>53.125</v>
      </c>
      <c r="FE250">
        <v>52.937</v>
      </c>
      <c r="FF250">
        <v>1155.54916666667</v>
      </c>
      <c r="FG250">
        <v>39.43</v>
      </c>
      <c r="FH250">
        <v>0</v>
      </c>
      <c r="FI250">
        <v>1761411547.3</v>
      </c>
      <c r="FJ250">
        <v>0</v>
      </c>
      <c r="FK250">
        <v>1299.60923076923</v>
      </c>
      <c r="FL250">
        <v>-5.6635897443331</v>
      </c>
      <c r="FM250">
        <v>-59.9145299398429</v>
      </c>
      <c r="FN250">
        <v>16076.6269230769</v>
      </c>
      <c r="FO250">
        <v>15</v>
      </c>
      <c r="FP250">
        <v>0</v>
      </c>
      <c r="FQ250" t="s">
        <v>439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-43.1772476190476</v>
      </c>
      <c r="GD250">
        <v>-2.03139740259745</v>
      </c>
      <c r="GE250">
        <v>0.435768902952065</v>
      </c>
      <c r="GF250">
        <v>0</v>
      </c>
      <c r="GG250">
        <v>1299.91911764706</v>
      </c>
      <c r="GH250">
        <v>-4.89579832203566</v>
      </c>
      <c r="GI250">
        <v>0.525146296966844</v>
      </c>
      <c r="GJ250">
        <v>-1</v>
      </c>
      <c r="GK250">
        <v>9.08205285714286</v>
      </c>
      <c r="GL250">
        <v>-0.337771948051939</v>
      </c>
      <c r="GM250">
        <v>0.0341065149680426</v>
      </c>
      <c r="GN250">
        <v>0</v>
      </c>
      <c r="GO250">
        <v>0</v>
      </c>
      <c r="GP250">
        <v>2</v>
      </c>
      <c r="GQ250" t="s">
        <v>473</v>
      </c>
      <c r="GR250">
        <v>3.12959</v>
      </c>
      <c r="GS250">
        <v>2.71527</v>
      </c>
      <c r="GT250">
        <v>0.118714</v>
      </c>
      <c r="GU250">
        <v>0.124304</v>
      </c>
      <c r="GV250">
        <v>0.127537</v>
      </c>
      <c r="GW250">
        <v>0.102658</v>
      </c>
      <c r="GX250">
        <v>32338.6</v>
      </c>
      <c r="GY250">
        <v>34146.7</v>
      </c>
      <c r="GZ250">
        <v>33276.7</v>
      </c>
      <c r="HA250">
        <v>35384.3</v>
      </c>
      <c r="HB250">
        <v>41270</v>
      </c>
      <c r="HC250">
        <v>45695.8</v>
      </c>
      <c r="HD250">
        <v>52123.8</v>
      </c>
      <c r="HE250">
        <v>56653.6</v>
      </c>
      <c r="HF250">
        <v>1.78795</v>
      </c>
      <c r="HG250">
        <v>1.64745</v>
      </c>
      <c r="HH250">
        <v>-0.0358</v>
      </c>
      <c r="HI250">
        <v>0</v>
      </c>
      <c r="HJ250">
        <v>36.586</v>
      </c>
      <c r="HK250">
        <v>999.9</v>
      </c>
      <c r="HL250">
        <v>57.276</v>
      </c>
      <c r="HM250">
        <v>29.175</v>
      </c>
      <c r="HN250">
        <v>25.7617</v>
      </c>
      <c r="HO250">
        <v>55.9292</v>
      </c>
      <c r="HP250">
        <v>42.8526</v>
      </c>
      <c r="HQ250">
        <v>1</v>
      </c>
      <c r="HR250">
        <v>1.30859</v>
      </c>
      <c r="HS250">
        <v>3.99847</v>
      </c>
      <c r="HT250">
        <v>20.0884</v>
      </c>
      <c r="HU250">
        <v>5.19123</v>
      </c>
      <c r="HV250">
        <v>12.0099</v>
      </c>
      <c r="HW250">
        <v>4.97255</v>
      </c>
      <c r="HX250">
        <v>3.29495</v>
      </c>
      <c r="HY250">
        <v>9999</v>
      </c>
      <c r="HZ250">
        <v>9999</v>
      </c>
      <c r="IA250">
        <v>999.9</v>
      </c>
      <c r="IB250">
        <v>9999</v>
      </c>
      <c r="IC250">
        <v>1.86324</v>
      </c>
      <c r="ID250">
        <v>1.86813</v>
      </c>
      <c r="IE250">
        <v>1.86783</v>
      </c>
      <c r="IF250">
        <v>1.86905</v>
      </c>
      <c r="IG250">
        <v>1.86981</v>
      </c>
      <c r="IH250">
        <v>1.86588</v>
      </c>
      <c r="II250">
        <v>1.867</v>
      </c>
      <c r="IJ250">
        <v>1.86843</v>
      </c>
      <c r="IK250">
        <v>5</v>
      </c>
      <c r="IL250">
        <v>0</v>
      </c>
      <c r="IM250">
        <v>0</v>
      </c>
      <c r="IN250">
        <v>0</v>
      </c>
      <c r="IO250" t="s">
        <v>441</v>
      </c>
      <c r="IP250" t="s">
        <v>442</v>
      </c>
      <c r="IQ250" t="s">
        <v>443</v>
      </c>
      <c r="IR250" t="s">
        <v>443</v>
      </c>
      <c r="IS250" t="s">
        <v>443</v>
      </c>
      <c r="IT250" t="s">
        <v>443</v>
      </c>
      <c r="IU250">
        <v>0</v>
      </c>
      <c r="IV250">
        <v>100</v>
      </c>
      <c r="IW250">
        <v>100</v>
      </c>
      <c r="IX250">
        <v>1.098</v>
      </c>
      <c r="IY250">
        <v>0.3152</v>
      </c>
      <c r="IZ250">
        <v>1.09748391826392</v>
      </c>
      <c r="JA250">
        <v>0</v>
      </c>
      <c r="JB250">
        <v>0</v>
      </c>
      <c r="JC250">
        <v>0</v>
      </c>
      <c r="JD250">
        <v>0.315191680746845</v>
      </c>
      <c r="JE250">
        <v>0</v>
      </c>
      <c r="JF250">
        <v>0</v>
      </c>
      <c r="JG250">
        <v>0</v>
      </c>
      <c r="JH250">
        <v>5</v>
      </c>
      <c r="JI250">
        <v>2273</v>
      </c>
      <c r="JJ250">
        <v>0</v>
      </c>
      <c r="JK250">
        <v>25</v>
      </c>
      <c r="JL250">
        <v>29356859.8</v>
      </c>
      <c r="JM250">
        <v>29356859.8</v>
      </c>
      <c r="JN250">
        <v>1.52588</v>
      </c>
      <c r="JO250">
        <v>2.60742</v>
      </c>
      <c r="JP250">
        <v>1.54785</v>
      </c>
      <c r="JQ250">
        <v>2.32056</v>
      </c>
      <c r="JR250">
        <v>1.64673</v>
      </c>
      <c r="JS250">
        <v>2.3645</v>
      </c>
      <c r="JT250">
        <v>33.1992</v>
      </c>
      <c r="JU250">
        <v>24.1838</v>
      </c>
      <c r="JV250">
        <v>18</v>
      </c>
      <c r="JW250">
        <v>502.054</v>
      </c>
      <c r="JX250">
        <v>403.276</v>
      </c>
      <c r="JY250">
        <v>31.62</v>
      </c>
      <c r="JZ250">
        <v>42.7827</v>
      </c>
      <c r="KA250">
        <v>30.0003</v>
      </c>
      <c r="KB250">
        <v>42.4913</v>
      </c>
      <c r="KC250">
        <v>42.3803</v>
      </c>
      <c r="KD250">
        <v>30.634</v>
      </c>
      <c r="KE250">
        <v>0</v>
      </c>
      <c r="KF250">
        <v>100</v>
      </c>
      <c r="KG250">
        <v>31.5868</v>
      </c>
      <c r="KH250">
        <v>709.717</v>
      </c>
      <c r="KI250">
        <v>34.6858</v>
      </c>
      <c r="KJ250">
        <v>94.5993</v>
      </c>
      <c r="KK250">
        <v>91.7278</v>
      </c>
    </row>
    <row r="251" spans="1:297">
      <c r="A251">
        <v>235</v>
      </c>
      <c r="B251">
        <v>1761411592</v>
      </c>
      <c r="C251">
        <v>3411</v>
      </c>
      <c r="D251" t="s">
        <v>914</v>
      </c>
      <c r="E251" t="s">
        <v>915</v>
      </c>
      <c r="F251">
        <v>5</v>
      </c>
      <c r="G251" t="s">
        <v>831</v>
      </c>
      <c r="H251" t="s">
        <v>436</v>
      </c>
      <c r="I251">
        <v>1761411583.92308</v>
      </c>
      <c r="J251">
        <f>(K251)/1000</f>
        <v>0</v>
      </c>
      <c r="K251">
        <f>IF(DP251, AN251, AH251)</f>
        <v>0</v>
      </c>
      <c r="L251">
        <f>IF(DP251, AI251, AG251)</f>
        <v>0</v>
      </c>
      <c r="M251">
        <f>DR251 - IF(AU251&gt;1, L251*DL251*100.0/(AW251), 0)</f>
        <v>0</v>
      </c>
      <c r="N251">
        <f>((T251-J251/2)*M251-L251)/(T251+J251/2)</f>
        <v>0</v>
      </c>
      <c r="O251">
        <f>N251*(DY251+DZ251)/1000.0</f>
        <v>0</v>
      </c>
      <c r="P251">
        <f>(DR251 - IF(AU251&gt;1, L251*DL251*100.0/(AW251), 0))*(DY251+DZ251)/1000.0</f>
        <v>0</v>
      </c>
      <c r="Q251">
        <f>2.0/((1/S251-1/R251)+SIGN(S251)*SQRT((1/S251-1/R251)*(1/S251-1/R251) + 4*DM251/((DM251+1)*(DM251+1))*(2*1/S251*1/R251-1/R251*1/R251)))</f>
        <v>0</v>
      </c>
      <c r="R251">
        <f>IF(LEFT(DN251,1)&lt;&gt;"0",IF(LEFT(DN251,1)="1",3.0,DO251),$D$5+$E$5*(EF251*DY251/($K$5*1000))+$F$5*(EF251*DY251/($K$5*1000))*MAX(MIN(DL251,$J$5),$I$5)*MAX(MIN(DL251,$J$5),$I$5)+$G$5*MAX(MIN(DL251,$J$5),$I$5)*(EF251*DY251/($K$5*1000))+$H$5*(EF251*DY251/($K$5*1000))*(EF251*DY251/($K$5*1000)))</f>
        <v>0</v>
      </c>
      <c r="S251">
        <f>J251*(1000-(1000*0.61365*exp(17.502*W251/(240.97+W251))/(DY251+DZ251)+DT251)/2)/(1000*0.61365*exp(17.502*W251/(240.97+W251))/(DY251+DZ251)-DT251)</f>
        <v>0</v>
      </c>
      <c r="T251">
        <f>1/((DM251+1)/(Q251/1.6)+1/(R251/1.37)) + DM251/((DM251+1)/(Q251/1.6) + DM251/(R251/1.37))</f>
        <v>0</v>
      </c>
      <c r="U251">
        <f>(DH251*DK251)</f>
        <v>0</v>
      </c>
      <c r="V251">
        <f>(EA251+(U251+2*0.95*5.67E-8*(((EA251+$B$7)+273)^4-(EA251+273)^4)-44100*J251)/(1.84*29.3*R251+8*0.95*5.67E-8*(EA251+273)^3))</f>
        <v>0</v>
      </c>
      <c r="W251">
        <f>($C$7*EB251+$D$7*EC251+$E$7*V251)</f>
        <v>0</v>
      </c>
      <c r="X251">
        <f>0.61365*exp(17.502*W251/(240.97+W251))</f>
        <v>0</v>
      </c>
      <c r="Y251">
        <f>(Z251/AA251*100)</f>
        <v>0</v>
      </c>
      <c r="Z251">
        <f>DT251*(DY251+DZ251)/1000</f>
        <v>0</v>
      </c>
      <c r="AA251">
        <f>0.61365*exp(17.502*EA251/(240.97+EA251))</f>
        <v>0</v>
      </c>
      <c r="AB251">
        <f>(X251-DT251*(DY251+DZ251)/1000)</f>
        <v>0</v>
      </c>
      <c r="AC251">
        <f>(-J251*44100)</f>
        <v>0</v>
      </c>
      <c r="AD251">
        <f>2*29.3*R251*0.92*(EA251-W251)</f>
        <v>0</v>
      </c>
      <c r="AE251">
        <f>2*0.95*5.67E-8*(((EA251+$B$7)+273)^4-(W251+273)^4)</f>
        <v>0</v>
      </c>
      <c r="AF251">
        <f>U251+AE251+AC251+AD251</f>
        <v>0</v>
      </c>
      <c r="AG251">
        <f>DX251*AU251*(DS251-DR251*(1000-AU251*DU251)/(1000-AU251*DT251))/(100*DL251)</f>
        <v>0</v>
      </c>
      <c r="AH251">
        <f>1000*DX251*AU251*(DT251-DU251)/(100*DL251*(1000-AU251*DT251))</f>
        <v>0</v>
      </c>
      <c r="AI251">
        <f>(AJ251 - AK251 - DY251*1E3/(8.314*(EA251+273.15)) * AM251/DX251 * AL251) * DX251/(100*DL251) * (1000 - DU251)/1000</f>
        <v>0</v>
      </c>
      <c r="AJ251">
        <v>709.063503646139</v>
      </c>
      <c r="AK251">
        <v>679.031927272727</v>
      </c>
      <c r="AL251">
        <v>3.13009279577446</v>
      </c>
      <c r="AM251">
        <v>65.0541557379444</v>
      </c>
      <c r="AN251">
        <f>(AP251 - AO251 + DY251*1E3/(8.314*(EA251+273.15)) * AR251/DX251 * AQ251) * DX251/(100*DL251) * 1000/(1000 - AP251)</f>
        <v>0</v>
      </c>
      <c r="AO251">
        <v>24.8304019659784</v>
      </c>
      <c r="AP251">
        <v>33.8087036363636</v>
      </c>
      <c r="AQ251">
        <v>-0.00941426612565914</v>
      </c>
      <c r="AR251">
        <v>110.692381959749</v>
      </c>
      <c r="AS251">
        <v>0</v>
      </c>
      <c r="AT251">
        <v>0</v>
      </c>
      <c r="AU251">
        <f>IF(AS251*$H$13&gt;=AW251,1.0,(AW251/(AW251-AS251*$H$13)))</f>
        <v>0</v>
      </c>
      <c r="AV251">
        <f>(AU251-1)*100</f>
        <v>0</v>
      </c>
      <c r="AW251">
        <f>MAX(0,($B$13+$C$13*EF251)/(1+$D$13*EF251)*DY251/(EA251+273)*$E$13)</f>
        <v>0</v>
      </c>
      <c r="AX251" t="s">
        <v>437</v>
      </c>
      <c r="AY251" t="s">
        <v>437</v>
      </c>
      <c r="AZ251">
        <v>0</v>
      </c>
      <c r="BA251">
        <v>0</v>
      </c>
      <c r="BB251">
        <f>1-AZ251/BA251</f>
        <v>0</v>
      </c>
      <c r="BC251">
        <v>0</v>
      </c>
      <c r="BD251" t="s">
        <v>437</v>
      </c>
      <c r="BE251" t="s">
        <v>437</v>
      </c>
      <c r="BF251">
        <v>0</v>
      </c>
      <c r="BG251">
        <v>0</v>
      </c>
      <c r="BH251">
        <f>1-BF251/BG251</f>
        <v>0</v>
      </c>
      <c r="BI251">
        <v>0.5</v>
      </c>
      <c r="BJ251">
        <f>DI251</f>
        <v>0</v>
      </c>
      <c r="BK251">
        <f>L251</f>
        <v>0</v>
      </c>
      <c r="BL251">
        <f>BH251*BI251*BJ251</f>
        <v>0</v>
      </c>
      <c r="BM251">
        <f>(BK251-BC251)/BJ251</f>
        <v>0</v>
      </c>
      <c r="BN251">
        <f>(BA251-BG251)/BG251</f>
        <v>0</v>
      </c>
      <c r="BO251">
        <f>AZ251/(BB251+AZ251/BG251)</f>
        <v>0</v>
      </c>
      <c r="BP251" t="s">
        <v>437</v>
      </c>
      <c r="BQ251">
        <v>0</v>
      </c>
      <c r="BR251">
        <f>IF(BQ251&lt;&gt;0, BQ251, BO251)</f>
        <v>0</v>
      </c>
      <c r="BS251">
        <f>1-BR251/BG251</f>
        <v>0</v>
      </c>
      <c r="BT251">
        <f>(BG251-BF251)/(BG251-BR251)</f>
        <v>0</v>
      </c>
      <c r="BU251">
        <f>(BA251-BG251)/(BA251-BR251)</f>
        <v>0</v>
      </c>
      <c r="BV251">
        <f>(BG251-BF251)/(BG251-AZ251)</f>
        <v>0</v>
      </c>
      <c r="BW251">
        <f>(BA251-BG251)/(BA251-AZ251)</f>
        <v>0</v>
      </c>
      <c r="BX251">
        <f>(BT251*BR251/BF251)</f>
        <v>0</v>
      </c>
      <c r="BY251">
        <f>(1-BX251)</f>
        <v>0</v>
      </c>
      <c r="DH251">
        <f>$B$11*EG251+$C$11*EH251+$F$11*ES251*(1-EV251)</f>
        <v>0</v>
      </c>
      <c r="DI251">
        <f>DH251*DJ251</f>
        <v>0</v>
      </c>
      <c r="DJ251">
        <f>($B$11*$D$9+$C$11*$D$9+$F$11*((FF251+EX251)/MAX(FF251+EX251+FG251, 0.1)*$I$9+FG251/MAX(FF251+EX251+FG251, 0.1)*$J$9))/($B$11+$C$11+$F$11)</f>
        <v>0</v>
      </c>
      <c r="DK251">
        <f>($B$11*$K$9+$C$11*$K$9+$F$11*((FF251+EX251)/MAX(FF251+EX251+FG251, 0.1)*$P$9+FG251/MAX(FF251+EX251+FG251, 0.1)*$Q$9))/($B$11+$C$11+$F$11)</f>
        <v>0</v>
      </c>
      <c r="DL251">
        <v>6</v>
      </c>
      <c r="DM251">
        <v>0.5</v>
      </c>
      <c r="DN251" t="s">
        <v>438</v>
      </c>
      <c r="DO251">
        <v>2</v>
      </c>
      <c r="DP251" t="b">
        <v>1</v>
      </c>
      <c r="DQ251">
        <v>1761411583.92308</v>
      </c>
      <c r="DR251">
        <v>633.901692307692</v>
      </c>
      <c r="DS251">
        <v>677.161384615385</v>
      </c>
      <c r="DT251">
        <v>33.8670384615385</v>
      </c>
      <c r="DU251">
        <v>24.8338461538462</v>
      </c>
      <c r="DV251">
        <v>632.804076923077</v>
      </c>
      <c r="DW251">
        <v>33.5518461538462</v>
      </c>
      <c r="DX251">
        <v>500.034615384615</v>
      </c>
      <c r="DY251">
        <v>90.3203153846154</v>
      </c>
      <c r="DZ251">
        <v>0.0375316692307692</v>
      </c>
      <c r="EA251">
        <v>36.9984384615385</v>
      </c>
      <c r="EB251">
        <v>36.0066461538461</v>
      </c>
      <c r="EC251">
        <v>999.9</v>
      </c>
      <c r="ED251">
        <v>0</v>
      </c>
      <c r="EE251">
        <v>0</v>
      </c>
      <c r="EF251">
        <v>10023.8469230769</v>
      </c>
      <c r="EG251">
        <v>0</v>
      </c>
      <c r="EH251">
        <v>1237.63923076923</v>
      </c>
      <c r="EI251">
        <v>-43.2596692307692</v>
      </c>
      <c r="EJ251">
        <v>656.122</v>
      </c>
      <c r="EK251">
        <v>694.406</v>
      </c>
      <c r="EL251">
        <v>9.03318461538461</v>
      </c>
      <c r="EM251">
        <v>677.161384615385</v>
      </c>
      <c r="EN251">
        <v>24.8338461538462</v>
      </c>
      <c r="EO251">
        <v>3.05888076923077</v>
      </c>
      <c r="EP251">
        <v>2.24299923076923</v>
      </c>
      <c r="EQ251">
        <v>24.3519384615385</v>
      </c>
      <c r="ER251">
        <v>19.2727846153846</v>
      </c>
      <c r="ES251">
        <v>1199.98</v>
      </c>
      <c r="ET251">
        <v>0.967</v>
      </c>
      <c r="EU251">
        <v>0.0329997</v>
      </c>
      <c r="EV251">
        <v>0</v>
      </c>
      <c r="EW251">
        <v>1299.20384615385</v>
      </c>
      <c r="EX251">
        <v>5.00059</v>
      </c>
      <c r="EY251">
        <v>16071.8307692308</v>
      </c>
      <c r="EZ251">
        <v>10358.5307692308</v>
      </c>
      <c r="FA251">
        <v>51.8653076923077</v>
      </c>
      <c r="FB251">
        <v>53.5524615384615</v>
      </c>
      <c r="FC251">
        <v>52.1201538461538</v>
      </c>
      <c r="FD251">
        <v>53.125</v>
      </c>
      <c r="FE251">
        <v>52.937</v>
      </c>
      <c r="FF251">
        <v>1155.54769230769</v>
      </c>
      <c r="FG251">
        <v>39.43</v>
      </c>
      <c r="FH251">
        <v>0</v>
      </c>
      <c r="FI251">
        <v>1761411552.1</v>
      </c>
      <c r="FJ251">
        <v>0</v>
      </c>
      <c r="FK251">
        <v>1299.19884615385</v>
      </c>
      <c r="FL251">
        <v>-4.62256410138662</v>
      </c>
      <c r="FM251">
        <v>-62.2495726082857</v>
      </c>
      <c r="FN251">
        <v>16071.4538461538</v>
      </c>
      <c r="FO251">
        <v>15</v>
      </c>
      <c r="FP251">
        <v>0</v>
      </c>
      <c r="FQ251" t="s">
        <v>439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-43.163</v>
      </c>
      <c r="GD251">
        <v>1.31295338345863</v>
      </c>
      <c r="GE251">
        <v>0.543453354944103</v>
      </c>
      <c r="GF251">
        <v>0</v>
      </c>
      <c r="GG251">
        <v>1299.50029411765</v>
      </c>
      <c r="GH251">
        <v>-5.41558440904756</v>
      </c>
      <c r="GI251">
        <v>0.568131536623821</v>
      </c>
      <c r="GJ251">
        <v>-1</v>
      </c>
      <c r="GK251">
        <v>9.047967</v>
      </c>
      <c r="GL251">
        <v>-0.381696541353392</v>
      </c>
      <c r="GM251">
        <v>0.0369234865769744</v>
      </c>
      <c r="GN251">
        <v>0</v>
      </c>
      <c r="GO251">
        <v>0</v>
      </c>
      <c r="GP251">
        <v>2</v>
      </c>
      <c r="GQ251" t="s">
        <v>473</v>
      </c>
      <c r="GR251">
        <v>3.12955</v>
      </c>
      <c r="GS251">
        <v>2.71579</v>
      </c>
      <c r="GT251">
        <v>0.120708</v>
      </c>
      <c r="GU251">
        <v>0.126456</v>
      </c>
      <c r="GV251">
        <v>0.127419</v>
      </c>
      <c r="GW251">
        <v>0.102655</v>
      </c>
      <c r="GX251">
        <v>32265.4</v>
      </c>
      <c r="GY251">
        <v>34062.7</v>
      </c>
      <c r="GZ251">
        <v>33276.9</v>
      </c>
      <c r="HA251">
        <v>35384.4</v>
      </c>
      <c r="HB251">
        <v>41275.7</v>
      </c>
      <c r="HC251">
        <v>45696.4</v>
      </c>
      <c r="HD251">
        <v>52124</v>
      </c>
      <c r="HE251">
        <v>56653.8</v>
      </c>
      <c r="HF251">
        <v>1.7878</v>
      </c>
      <c r="HG251">
        <v>1.64772</v>
      </c>
      <c r="HH251">
        <v>-0.0353716</v>
      </c>
      <c r="HI251">
        <v>0</v>
      </c>
      <c r="HJ251">
        <v>36.586</v>
      </c>
      <c r="HK251">
        <v>999.9</v>
      </c>
      <c r="HL251">
        <v>57.252</v>
      </c>
      <c r="HM251">
        <v>29.175</v>
      </c>
      <c r="HN251">
        <v>25.7528</v>
      </c>
      <c r="HO251">
        <v>55.7292</v>
      </c>
      <c r="HP251">
        <v>43.121</v>
      </c>
      <c r="HQ251">
        <v>1</v>
      </c>
      <c r="HR251">
        <v>1.30944</v>
      </c>
      <c r="HS251">
        <v>4.05832</v>
      </c>
      <c r="HT251">
        <v>20.0872</v>
      </c>
      <c r="HU251">
        <v>5.19153</v>
      </c>
      <c r="HV251">
        <v>12.0099</v>
      </c>
      <c r="HW251">
        <v>4.9728</v>
      </c>
      <c r="HX251">
        <v>3.295</v>
      </c>
      <c r="HY251">
        <v>9999</v>
      </c>
      <c r="HZ251">
        <v>9999</v>
      </c>
      <c r="IA251">
        <v>999.9</v>
      </c>
      <c r="IB251">
        <v>9999</v>
      </c>
      <c r="IC251">
        <v>1.86324</v>
      </c>
      <c r="ID251">
        <v>1.86813</v>
      </c>
      <c r="IE251">
        <v>1.86783</v>
      </c>
      <c r="IF251">
        <v>1.86905</v>
      </c>
      <c r="IG251">
        <v>1.86981</v>
      </c>
      <c r="IH251">
        <v>1.86588</v>
      </c>
      <c r="II251">
        <v>1.867</v>
      </c>
      <c r="IJ251">
        <v>1.86844</v>
      </c>
      <c r="IK251">
        <v>5</v>
      </c>
      <c r="IL251">
        <v>0</v>
      </c>
      <c r="IM251">
        <v>0</v>
      </c>
      <c r="IN251">
        <v>0</v>
      </c>
      <c r="IO251" t="s">
        <v>441</v>
      </c>
      <c r="IP251" t="s">
        <v>442</v>
      </c>
      <c r="IQ251" t="s">
        <v>443</v>
      </c>
      <c r="IR251" t="s">
        <v>443</v>
      </c>
      <c r="IS251" t="s">
        <v>443</v>
      </c>
      <c r="IT251" t="s">
        <v>443</v>
      </c>
      <c r="IU251">
        <v>0</v>
      </c>
      <c r="IV251">
        <v>100</v>
      </c>
      <c r="IW251">
        <v>100</v>
      </c>
      <c r="IX251">
        <v>1.098</v>
      </c>
      <c r="IY251">
        <v>0.3152</v>
      </c>
      <c r="IZ251">
        <v>1.09748391826392</v>
      </c>
      <c r="JA251">
        <v>0</v>
      </c>
      <c r="JB251">
        <v>0</v>
      </c>
      <c r="JC251">
        <v>0</v>
      </c>
      <c r="JD251">
        <v>0.315191680746845</v>
      </c>
      <c r="JE251">
        <v>0</v>
      </c>
      <c r="JF251">
        <v>0</v>
      </c>
      <c r="JG251">
        <v>0</v>
      </c>
      <c r="JH251">
        <v>5</v>
      </c>
      <c r="JI251">
        <v>2273</v>
      </c>
      <c r="JJ251">
        <v>0</v>
      </c>
      <c r="JK251">
        <v>25</v>
      </c>
      <c r="JL251">
        <v>29356859.9</v>
      </c>
      <c r="JM251">
        <v>29356859.9</v>
      </c>
      <c r="JN251">
        <v>1.5564</v>
      </c>
      <c r="JO251">
        <v>2.62085</v>
      </c>
      <c r="JP251">
        <v>1.54785</v>
      </c>
      <c r="JQ251">
        <v>2.32056</v>
      </c>
      <c r="JR251">
        <v>1.64673</v>
      </c>
      <c r="JS251">
        <v>2.27661</v>
      </c>
      <c r="JT251">
        <v>33.1992</v>
      </c>
      <c r="JU251">
        <v>24.1751</v>
      </c>
      <c r="JV251">
        <v>18</v>
      </c>
      <c r="JW251">
        <v>501.947</v>
      </c>
      <c r="JX251">
        <v>403.441</v>
      </c>
      <c r="JY251">
        <v>31.5936</v>
      </c>
      <c r="JZ251">
        <v>42.7827</v>
      </c>
      <c r="KA251">
        <v>30.0005</v>
      </c>
      <c r="KB251">
        <v>42.4913</v>
      </c>
      <c r="KC251">
        <v>42.3803</v>
      </c>
      <c r="KD251">
        <v>31.2117</v>
      </c>
      <c r="KE251">
        <v>0</v>
      </c>
      <c r="KF251">
        <v>100</v>
      </c>
      <c r="KG251">
        <v>31.5763</v>
      </c>
      <c r="KH251">
        <v>723.237</v>
      </c>
      <c r="KI251">
        <v>34.6858</v>
      </c>
      <c r="KJ251">
        <v>94.5997</v>
      </c>
      <c r="KK251">
        <v>91.7282</v>
      </c>
    </row>
    <row r="252" spans="1:297">
      <c r="A252">
        <v>236</v>
      </c>
      <c r="B252">
        <v>1761411597</v>
      </c>
      <c r="C252">
        <v>3416</v>
      </c>
      <c r="D252" t="s">
        <v>916</v>
      </c>
      <c r="E252" t="s">
        <v>917</v>
      </c>
      <c r="F252">
        <v>5</v>
      </c>
      <c r="G252" t="s">
        <v>831</v>
      </c>
      <c r="H252" t="s">
        <v>436</v>
      </c>
      <c r="I252">
        <v>1761411588.84615</v>
      </c>
      <c r="J252">
        <f>(K252)/1000</f>
        <v>0</v>
      </c>
      <c r="K252">
        <f>IF(DP252, AN252, AH252)</f>
        <v>0</v>
      </c>
      <c r="L252">
        <f>IF(DP252, AI252, AG252)</f>
        <v>0</v>
      </c>
      <c r="M252">
        <f>DR252 - IF(AU252&gt;1, L252*DL252*100.0/(AW252), 0)</f>
        <v>0</v>
      </c>
      <c r="N252">
        <f>((T252-J252/2)*M252-L252)/(T252+J252/2)</f>
        <v>0</v>
      </c>
      <c r="O252">
        <f>N252*(DY252+DZ252)/1000.0</f>
        <v>0</v>
      </c>
      <c r="P252">
        <f>(DR252 - IF(AU252&gt;1, L252*DL252*100.0/(AW252), 0))*(DY252+DZ252)/1000.0</f>
        <v>0</v>
      </c>
      <c r="Q252">
        <f>2.0/((1/S252-1/R252)+SIGN(S252)*SQRT((1/S252-1/R252)*(1/S252-1/R252) + 4*DM252/((DM252+1)*(DM252+1))*(2*1/S252*1/R252-1/R252*1/R252)))</f>
        <v>0</v>
      </c>
      <c r="R252">
        <f>IF(LEFT(DN252,1)&lt;&gt;"0",IF(LEFT(DN252,1)="1",3.0,DO252),$D$5+$E$5*(EF252*DY252/($K$5*1000))+$F$5*(EF252*DY252/($K$5*1000))*MAX(MIN(DL252,$J$5),$I$5)*MAX(MIN(DL252,$J$5),$I$5)+$G$5*MAX(MIN(DL252,$J$5),$I$5)*(EF252*DY252/($K$5*1000))+$H$5*(EF252*DY252/($K$5*1000))*(EF252*DY252/($K$5*1000)))</f>
        <v>0</v>
      </c>
      <c r="S252">
        <f>J252*(1000-(1000*0.61365*exp(17.502*W252/(240.97+W252))/(DY252+DZ252)+DT252)/2)/(1000*0.61365*exp(17.502*W252/(240.97+W252))/(DY252+DZ252)-DT252)</f>
        <v>0</v>
      </c>
      <c r="T252">
        <f>1/((DM252+1)/(Q252/1.6)+1/(R252/1.37)) + DM252/((DM252+1)/(Q252/1.6) + DM252/(R252/1.37))</f>
        <v>0</v>
      </c>
      <c r="U252">
        <f>(DH252*DK252)</f>
        <v>0</v>
      </c>
      <c r="V252">
        <f>(EA252+(U252+2*0.95*5.67E-8*(((EA252+$B$7)+273)^4-(EA252+273)^4)-44100*J252)/(1.84*29.3*R252+8*0.95*5.67E-8*(EA252+273)^3))</f>
        <v>0</v>
      </c>
      <c r="W252">
        <f>($C$7*EB252+$D$7*EC252+$E$7*V252)</f>
        <v>0</v>
      </c>
      <c r="X252">
        <f>0.61365*exp(17.502*W252/(240.97+W252))</f>
        <v>0</v>
      </c>
      <c r="Y252">
        <f>(Z252/AA252*100)</f>
        <v>0</v>
      </c>
      <c r="Z252">
        <f>DT252*(DY252+DZ252)/1000</f>
        <v>0</v>
      </c>
      <c r="AA252">
        <f>0.61365*exp(17.502*EA252/(240.97+EA252))</f>
        <v>0</v>
      </c>
      <c r="AB252">
        <f>(X252-DT252*(DY252+DZ252)/1000)</f>
        <v>0</v>
      </c>
      <c r="AC252">
        <f>(-J252*44100)</f>
        <v>0</v>
      </c>
      <c r="AD252">
        <f>2*29.3*R252*0.92*(EA252-W252)</f>
        <v>0</v>
      </c>
      <c r="AE252">
        <f>2*0.95*5.67E-8*(((EA252+$B$7)+273)^4-(W252+273)^4)</f>
        <v>0</v>
      </c>
      <c r="AF252">
        <f>U252+AE252+AC252+AD252</f>
        <v>0</v>
      </c>
      <c r="AG252">
        <f>DX252*AU252*(DS252-DR252*(1000-AU252*DU252)/(1000-AU252*DT252))/(100*DL252)</f>
        <v>0</v>
      </c>
      <c r="AH252">
        <f>1000*DX252*AU252*(DT252-DU252)/(100*DL252*(1000-AU252*DT252))</f>
        <v>0</v>
      </c>
      <c r="AI252">
        <f>(AJ252 - AK252 - DY252*1E3/(8.314*(EA252+273.15)) * AM252/DX252 * AL252) * DX252/(100*DL252) * (1000 - DU252)/1000</f>
        <v>0</v>
      </c>
      <c r="AJ252">
        <v>727.231821672507</v>
      </c>
      <c r="AK252">
        <v>696.047478787879</v>
      </c>
      <c r="AL252">
        <v>3.42549532951659</v>
      </c>
      <c r="AM252">
        <v>65.0541557379444</v>
      </c>
      <c r="AN252">
        <f>(AP252 - AO252 + DY252*1E3/(8.314*(EA252+273.15)) * AR252/DX252 * AQ252) * DX252/(100*DL252) * 1000/(1000 - AP252)</f>
        <v>0</v>
      </c>
      <c r="AO252">
        <v>24.8286368968467</v>
      </c>
      <c r="AP252">
        <v>33.7648375757576</v>
      </c>
      <c r="AQ252">
        <v>-0.00940151400932739</v>
      </c>
      <c r="AR252">
        <v>110.692381959749</v>
      </c>
      <c r="AS252">
        <v>0</v>
      </c>
      <c r="AT252">
        <v>0</v>
      </c>
      <c r="AU252">
        <f>IF(AS252*$H$13&gt;=AW252,1.0,(AW252/(AW252-AS252*$H$13)))</f>
        <v>0</v>
      </c>
      <c r="AV252">
        <f>(AU252-1)*100</f>
        <v>0</v>
      </c>
      <c r="AW252">
        <f>MAX(0,($B$13+$C$13*EF252)/(1+$D$13*EF252)*DY252/(EA252+273)*$E$13)</f>
        <v>0</v>
      </c>
      <c r="AX252" t="s">
        <v>437</v>
      </c>
      <c r="AY252" t="s">
        <v>437</v>
      </c>
      <c r="AZ252">
        <v>0</v>
      </c>
      <c r="BA252">
        <v>0</v>
      </c>
      <c r="BB252">
        <f>1-AZ252/BA252</f>
        <v>0</v>
      </c>
      <c r="BC252">
        <v>0</v>
      </c>
      <c r="BD252" t="s">
        <v>437</v>
      </c>
      <c r="BE252" t="s">
        <v>437</v>
      </c>
      <c r="BF252">
        <v>0</v>
      </c>
      <c r="BG252">
        <v>0</v>
      </c>
      <c r="BH252">
        <f>1-BF252/BG252</f>
        <v>0</v>
      </c>
      <c r="BI252">
        <v>0.5</v>
      </c>
      <c r="BJ252">
        <f>DI252</f>
        <v>0</v>
      </c>
      <c r="BK252">
        <f>L252</f>
        <v>0</v>
      </c>
      <c r="BL252">
        <f>BH252*BI252*BJ252</f>
        <v>0</v>
      </c>
      <c r="BM252">
        <f>(BK252-BC252)/BJ252</f>
        <v>0</v>
      </c>
      <c r="BN252">
        <f>(BA252-BG252)/BG252</f>
        <v>0</v>
      </c>
      <c r="BO252">
        <f>AZ252/(BB252+AZ252/BG252)</f>
        <v>0</v>
      </c>
      <c r="BP252" t="s">
        <v>437</v>
      </c>
      <c r="BQ252">
        <v>0</v>
      </c>
      <c r="BR252">
        <f>IF(BQ252&lt;&gt;0, BQ252, BO252)</f>
        <v>0</v>
      </c>
      <c r="BS252">
        <f>1-BR252/BG252</f>
        <v>0</v>
      </c>
      <c r="BT252">
        <f>(BG252-BF252)/(BG252-BR252)</f>
        <v>0</v>
      </c>
      <c r="BU252">
        <f>(BA252-BG252)/(BA252-BR252)</f>
        <v>0</v>
      </c>
      <c r="BV252">
        <f>(BG252-BF252)/(BG252-AZ252)</f>
        <v>0</v>
      </c>
      <c r="BW252">
        <f>(BA252-BG252)/(BA252-AZ252)</f>
        <v>0</v>
      </c>
      <c r="BX252">
        <f>(BT252*BR252/BF252)</f>
        <v>0</v>
      </c>
      <c r="BY252">
        <f>(1-BX252)</f>
        <v>0</v>
      </c>
      <c r="DH252">
        <f>$B$11*EG252+$C$11*EH252+$F$11*ES252*(1-EV252)</f>
        <v>0</v>
      </c>
      <c r="DI252">
        <f>DH252*DJ252</f>
        <v>0</v>
      </c>
      <c r="DJ252">
        <f>($B$11*$D$9+$C$11*$D$9+$F$11*((FF252+EX252)/MAX(FF252+EX252+FG252, 0.1)*$I$9+FG252/MAX(FF252+EX252+FG252, 0.1)*$J$9))/($B$11+$C$11+$F$11)</f>
        <v>0</v>
      </c>
      <c r="DK252">
        <f>($B$11*$K$9+$C$11*$K$9+$F$11*((FF252+EX252)/MAX(FF252+EX252+FG252, 0.1)*$P$9+FG252/MAX(FF252+EX252+FG252, 0.1)*$Q$9))/($B$11+$C$11+$F$11)</f>
        <v>0</v>
      </c>
      <c r="DL252">
        <v>6</v>
      </c>
      <c r="DM252">
        <v>0.5</v>
      </c>
      <c r="DN252" t="s">
        <v>438</v>
      </c>
      <c r="DO252">
        <v>2</v>
      </c>
      <c r="DP252" t="b">
        <v>1</v>
      </c>
      <c r="DQ252">
        <v>1761411588.84615</v>
      </c>
      <c r="DR252">
        <v>649.639307692308</v>
      </c>
      <c r="DS252">
        <v>693.183461538461</v>
      </c>
      <c r="DT252">
        <v>33.8278307692308</v>
      </c>
      <c r="DU252">
        <v>24.8313615384615</v>
      </c>
      <c r="DV252">
        <v>648.541692307692</v>
      </c>
      <c r="DW252">
        <v>33.5126384615385</v>
      </c>
      <c r="DX252">
        <v>500.043923076923</v>
      </c>
      <c r="DY252">
        <v>90.3206692307692</v>
      </c>
      <c r="DZ252">
        <v>0.0376271692307692</v>
      </c>
      <c r="EA252">
        <v>37.0018769230769</v>
      </c>
      <c r="EB252">
        <v>36.0108384615385</v>
      </c>
      <c r="EC252">
        <v>999.9</v>
      </c>
      <c r="ED252">
        <v>0</v>
      </c>
      <c r="EE252">
        <v>0</v>
      </c>
      <c r="EF252">
        <v>10004.4723076923</v>
      </c>
      <c r="EG252">
        <v>0</v>
      </c>
      <c r="EH252">
        <v>1237.64230769231</v>
      </c>
      <c r="EI252">
        <v>-43.5440230769231</v>
      </c>
      <c r="EJ252">
        <v>672.384</v>
      </c>
      <c r="EK252">
        <v>710.834307692308</v>
      </c>
      <c r="EL252">
        <v>8.99647076923077</v>
      </c>
      <c r="EM252">
        <v>693.183461538461</v>
      </c>
      <c r="EN252">
        <v>24.8313615384615</v>
      </c>
      <c r="EO252">
        <v>3.05535153846154</v>
      </c>
      <c r="EP252">
        <v>2.24278307692308</v>
      </c>
      <c r="EQ252">
        <v>24.3326692307692</v>
      </c>
      <c r="ER252">
        <v>19.2712384615385</v>
      </c>
      <c r="ES252">
        <v>1199.98</v>
      </c>
      <c r="ET252">
        <v>0.967</v>
      </c>
      <c r="EU252">
        <v>0.0329997</v>
      </c>
      <c r="EV252">
        <v>0</v>
      </c>
      <c r="EW252">
        <v>1298.74076923077</v>
      </c>
      <c r="EX252">
        <v>5.00059</v>
      </c>
      <c r="EY252">
        <v>16066.3846153846</v>
      </c>
      <c r="EZ252">
        <v>10358.5230769231</v>
      </c>
      <c r="FA252">
        <v>51.8604615384615</v>
      </c>
      <c r="FB252">
        <v>53.5524615384615</v>
      </c>
      <c r="FC252">
        <v>52.1153076923077</v>
      </c>
      <c r="FD252">
        <v>53.125</v>
      </c>
      <c r="FE252">
        <v>52.9466923076923</v>
      </c>
      <c r="FF252">
        <v>1155.54769230769</v>
      </c>
      <c r="FG252">
        <v>39.43</v>
      </c>
      <c r="FH252">
        <v>0</v>
      </c>
      <c r="FI252">
        <v>1761411556.9</v>
      </c>
      <c r="FJ252">
        <v>0</v>
      </c>
      <c r="FK252">
        <v>1298.78269230769</v>
      </c>
      <c r="FL252">
        <v>-5.60786324615499</v>
      </c>
      <c r="FM252">
        <v>-70.929914501874</v>
      </c>
      <c r="FN252">
        <v>16066.1192307692</v>
      </c>
      <c r="FO252">
        <v>15</v>
      </c>
      <c r="FP252">
        <v>0</v>
      </c>
      <c r="FQ252" t="s">
        <v>439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-43.5911809523809</v>
      </c>
      <c r="GD252">
        <v>-2.21137402597409</v>
      </c>
      <c r="GE252">
        <v>0.789550287682834</v>
      </c>
      <c r="GF252">
        <v>0</v>
      </c>
      <c r="GG252">
        <v>1299.02852941177</v>
      </c>
      <c r="GH252">
        <v>-5.07425515452764</v>
      </c>
      <c r="GI252">
        <v>0.548571043996487</v>
      </c>
      <c r="GJ252">
        <v>-1</v>
      </c>
      <c r="GK252">
        <v>9.01673428571429</v>
      </c>
      <c r="GL252">
        <v>-0.443996883116866</v>
      </c>
      <c r="GM252">
        <v>0.0450087413278618</v>
      </c>
      <c r="GN252">
        <v>0</v>
      </c>
      <c r="GO252">
        <v>0</v>
      </c>
      <c r="GP252">
        <v>2</v>
      </c>
      <c r="GQ252" t="s">
        <v>473</v>
      </c>
      <c r="GR252">
        <v>3.12954</v>
      </c>
      <c r="GS252">
        <v>2.71558</v>
      </c>
      <c r="GT252">
        <v>0.122834</v>
      </c>
      <c r="GU252">
        <v>0.128491</v>
      </c>
      <c r="GV252">
        <v>0.127303</v>
      </c>
      <c r="GW252">
        <v>0.102652</v>
      </c>
      <c r="GX252">
        <v>32187.2</v>
      </c>
      <c r="GY252">
        <v>33983.5</v>
      </c>
      <c r="GZ252">
        <v>33276.8</v>
      </c>
      <c r="HA252">
        <v>35384.7</v>
      </c>
      <c r="HB252">
        <v>41281.2</v>
      </c>
      <c r="HC252">
        <v>45696.9</v>
      </c>
      <c r="HD252">
        <v>52123.9</v>
      </c>
      <c r="HE252">
        <v>56654.1</v>
      </c>
      <c r="HF252">
        <v>1.78795</v>
      </c>
      <c r="HG252">
        <v>1.64788</v>
      </c>
      <c r="HH252">
        <v>-0.0362843</v>
      </c>
      <c r="HI252">
        <v>0</v>
      </c>
      <c r="HJ252">
        <v>36.5894</v>
      </c>
      <c r="HK252">
        <v>999.9</v>
      </c>
      <c r="HL252">
        <v>57.252</v>
      </c>
      <c r="HM252">
        <v>29.175</v>
      </c>
      <c r="HN252">
        <v>25.7531</v>
      </c>
      <c r="HO252">
        <v>55.3792</v>
      </c>
      <c r="HP252">
        <v>42.8325</v>
      </c>
      <c r="HQ252">
        <v>1</v>
      </c>
      <c r="HR252">
        <v>1.30934</v>
      </c>
      <c r="HS252">
        <v>4.06034</v>
      </c>
      <c r="HT252">
        <v>20.0869</v>
      </c>
      <c r="HU252">
        <v>5.19123</v>
      </c>
      <c r="HV252">
        <v>12.0099</v>
      </c>
      <c r="HW252">
        <v>4.97255</v>
      </c>
      <c r="HX252">
        <v>3.295</v>
      </c>
      <c r="HY252">
        <v>9999</v>
      </c>
      <c r="HZ252">
        <v>9999</v>
      </c>
      <c r="IA252">
        <v>999.9</v>
      </c>
      <c r="IB252">
        <v>9999</v>
      </c>
      <c r="IC252">
        <v>1.86324</v>
      </c>
      <c r="ID252">
        <v>1.86812</v>
      </c>
      <c r="IE252">
        <v>1.86784</v>
      </c>
      <c r="IF252">
        <v>1.86905</v>
      </c>
      <c r="IG252">
        <v>1.86982</v>
      </c>
      <c r="IH252">
        <v>1.8659</v>
      </c>
      <c r="II252">
        <v>1.86701</v>
      </c>
      <c r="IJ252">
        <v>1.86844</v>
      </c>
      <c r="IK252">
        <v>5</v>
      </c>
      <c r="IL252">
        <v>0</v>
      </c>
      <c r="IM252">
        <v>0</v>
      </c>
      <c r="IN252">
        <v>0</v>
      </c>
      <c r="IO252" t="s">
        <v>441</v>
      </c>
      <c r="IP252" t="s">
        <v>442</v>
      </c>
      <c r="IQ252" t="s">
        <v>443</v>
      </c>
      <c r="IR252" t="s">
        <v>443</v>
      </c>
      <c r="IS252" t="s">
        <v>443</v>
      </c>
      <c r="IT252" t="s">
        <v>443</v>
      </c>
      <c r="IU252">
        <v>0</v>
      </c>
      <c r="IV252">
        <v>100</v>
      </c>
      <c r="IW252">
        <v>100</v>
      </c>
      <c r="IX252">
        <v>1.098</v>
      </c>
      <c r="IY252">
        <v>0.3152</v>
      </c>
      <c r="IZ252">
        <v>1.09748391826392</v>
      </c>
      <c r="JA252">
        <v>0</v>
      </c>
      <c r="JB252">
        <v>0</v>
      </c>
      <c r="JC252">
        <v>0</v>
      </c>
      <c r="JD252">
        <v>0.315191680746845</v>
      </c>
      <c r="JE252">
        <v>0</v>
      </c>
      <c r="JF252">
        <v>0</v>
      </c>
      <c r="JG252">
        <v>0</v>
      </c>
      <c r="JH252">
        <v>5</v>
      </c>
      <c r="JI252">
        <v>2273</v>
      </c>
      <c r="JJ252">
        <v>0</v>
      </c>
      <c r="JK252">
        <v>25</v>
      </c>
      <c r="JL252">
        <v>29356859.9</v>
      </c>
      <c r="JM252">
        <v>29356859.9</v>
      </c>
      <c r="JN252">
        <v>1.58203</v>
      </c>
      <c r="JO252">
        <v>2.61475</v>
      </c>
      <c r="JP252">
        <v>1.54785</v>
      </c>
      <c r="JQ252">
        <v>2.32056</v>
      </c>
      <c r="JR252">
        <v>1.64673</v>
      </c>
      <c r="JS252">
        <v>2.38281</v>
      </c>
      <c r="JT252">
        <v>33.1992</v>
      </c>
      <c r="JU252">
        <v>24.1838</v>
      </c>
      <c r="JV252">
        <v>18</v>
      </c>
      <c r="JW252">
        <v>502.054</v>
      </c>
      <c r="JX252">
        <v>403.532</v>
      </c>
      <c r="JY252">
        <v>31.5742</v>
      </c>
      <c r="JZ252">
        <v>42.7827</v>
      </c>
      <c r="KA252">
        <v>30.0001</v>
      </c>
      <c r="KB252">
        <v>42.4913</v>
      </c>
      <c r="KC252">
        <v>42.3803</v>
      </c>
      <c r="KD252">
        <v>31.7996</v>
      </c>
      <c r="KE252">
        <v>0</v>
      </c>
      <c r="KF252">
        <v>100</v>
      </c>
      <c r="KG252">
        <v>31.5613</v>
      </c>
      <c r="KH252">
        <v>743.497</v>
      </c>
      <c r="KI252">
        <v>34.6858</v>
      </c>
      <c r="KJ252">
        <v>94.5995</v>
      </c>
      <c r="KK252">
        <v>91.7287</v>
      </c>
    </row>
    <row r="253" spans="1:297">
      <c r="A253">
        <v>237</v>
      </c>
      <c r="B253">
        <v>1761411602</v>
      </c>
      <c r="C253">
        <v>3421</v>
      </c>
      <c r="D253" t="s">
        <v>918</v>
      </c>
      <c r="E253" t="s">
        <v>919</v>
      </c>
      <c r="F253">
        <v>5</v>
      </c>
      <c r="G253" t="s">
        <v>831</v>
      </c>
      <c r="H253" t="s">
        <v>436</v>
      </c>
      <c r="I253">
        <v>1761411593.84615</v>
      </c>
      <c r="J253">
        <f>(K253)/1000</f>
        <v>0</v>
      </c>
      <c r="K253">
        <f>IF(DP253, AN253, AH253)</f>
        <v>0</v>
      </c>
      <c r="L253">
        <f>IF(DP253, AI253, AG253)</f>
        <v>0</v>
      </c>
      <c r="M253">
        <f>DR253 - IF(AU253&gt;1, L253*DL253*100.0/(AW253), 0)</f>
        <v>0</v>
      </c>
      <c r="N253">
        <f>((T253-J253/2)*M253-L253)/(T253+J253/2)</f>
        <v>0</v>
      </c>
      <c r="O253">
        <f>N253*(DY253+DZ253)/1000.0</f>
        <v>0</v>
      </c>
      <c r="P253">
        <f>(DR253 - IF(AU253&gt;1, L253*DL253*100.0/(AW253), 0))*(DY253+DZ253)/1000.0</f>
        <v>0</v>
      </c>
      <c r="Q253">
        <f>2.0/((1/S253-1/R253)+SIGN(S253)*SQRT((1/S253-1/R253)*(1/S253-1/R253) + 4*DM253/((DM253+1)*(DM253+1))*(2*1/S253*1/R253-1/R253*1/R253)))</f>
        <v>0</v>
      </c>
      <c r="R253">
        <f>IF(LEFT(DN253,1)&lt;&gt;"0",IF(LEFT(DN253,1)="1",3.0,DO253),$D$5+$E$5*(EF253*DY253/($K$5*1000))+$F$5*(EF253*DY253/($K$5*1000))*MAX(MIN(DL253,$J$5),$I$5)*MAX(MIN(DL253,$J$5),$I$5)+$G$5*MAX(MIN(DL253,$J$5),$I$5)*(EF253*DY253/($K$5*1000))+$H$5*(EF253*DY253/($K$5*1000))*(EF253*DY253/($K$5*1000)))</f>
        <v>0</v>
      </c>
      <c r="S253">
        <f>J253*(1000-(1000*0.61365*exp(17.502*W253/(240.97+W253))/(DY253+DZ253)+DT253)/2)/(1000*0.61365*exp(17.502*W253/(240.97+W253))/(DY253+DZ253)-DT253)</f>
        <v>0</v>
      </c>
      <c r="T253">
        <f>1/((DM253+1)/(Q253/1.6)+1/(R253/1.37)) + DM253/((DM253+1)/(Q253/1.6) + DM253/(R253/1.37))</f>
        <v>0</v>
      </c>
      <c r="U253">
        <f>(DH253*DK253)</f>
        <v>0</v>
      </c>
      <c r="V253">
        <f>(EA253+(U253+2*0.95*5.67E-8*(((EA253+$B$7)+273)^4-(EA253+273)^4)-44100*J253)/(1.84*29.3*R253+8*0.95*5.67E-8*(EA253+273)^3))</f>
        <v>0</v>
      </c>
      <c r="W253">
        <f>($C$7*EB253+$D$7*EC253+$E$7*V253)</f>
        <v>0</v>
      </c>
      <c r="X253">
        <f>0.61365*exp(17.502*W253/(240.97+W253))</f>
        <v>0</v>
      </c>
      <c r="Y253">
        <f>(Z253/AA253*100)</f>
        <v>0</v>
      </c>
      <c r="Z253">
        <f>DT253*(DY253+DZ253)/1000</f>
        <v>0</v>
      </c>
      <c r="AA253">
        <f>0.61365*exp(17.502*EA253/(240.97+EA253))</f>
        <v>0</v>
      </c>
      <c r="AB253">
        <f>(X253-DT253*(DY253+DZ253)/1000)</f>
        <v>0</v>
      </c>
      <c r="AC253">
        <f>(-J253*44100)</f>
        <v>0</v>
      </c>
      <c r="AD253">
        <f>2*29.3*R253*0.92*(EA253-W253)</f>
        <v>0</v>
      </c>
      <c r="AE253">
        <f>2*0.95*5.67E-8*(((EA253+$B$7)+273)^4-(W253+273)^4)</f>
        <v>0</v>
      </c>
      <c r="AF253">
        <f>U253+AE253+AC253+AD253</f>
        <v>0</v>
      </c>
      <c r="AG253">
        <f>DX253*AU253*(DS253-DR253*(1000-AU253*DU253)/(1000-AU253*DT253))/(100*DL253)</f>
        <v>0</v>
      </c>
      <c r="AH253">
        <f>1000*DX253*AU253*(DT253-DU253)/(100*DL253*(1000-AU253*DT253))</f>
        <v>0</v>
      </c>
      <c r="AI253">
        <f>(AJ253 - AK253 - DY253*1E3/(8.314*(EA253+273.15)) * AM253/DX253 * AL253) * DX253/(100*DL253) * (1000 - DU253)/1000</f>
        <v>0</v>
      </c>
      <c r="AJ253">
        <v>743.610926521566</v>
      </c>
      <c r="AK253">
        <v>712.628854545454</v>
      </c>
      <c r="AL253">
        <v>3.30446359730009</v>
      </c>
      <c r="AM253">
        <v>65.0541557379444</v>
      </c>
      <c r="AN253">
        <f>(AP253 - AO253 + DY253*1E3/(8.314*(EA253+273.15)) * AR253/DX253 * AQ253) * DX253/(100*DL253) * 1000/(1000 - AP253)</f>
        <v>0</v>
      </c>
      <c r="AO253">
        <v>24.8271028155467</v>
      </c>
      <c r="AP253">
        <v>33.7264678787879</v>
      </c>
      <c r="AQ253">
        <v>-0.00740215929641196</v>
      </c>
      <c r="AR253">
        <v>110.692381959749</v>
      </c>
      <c r="AS253">
        <v>0</v>
      </c>
      <c r="AT253">
        <v>0</v>
      </c>
      <c r="AU253">
        <f>IF(AS253*$H$13&gt;=AW253,1.0,(AW253/(AW253-AS253*$H$13)))</f>
        <v>0</v>
      </c>
      <c r="AV253">
        <f>(AU253-1)*100</f>
        <v>0</v>
      </c>
      <c r="AW253">
        <f>MAX(0,($B$13+$C$13*EF253)/(1+$D$13*EF253)*DY253/(EA253+273)*$E$13)</f>
        <v>0</v>
      </c>
      <c r="AX253" t="s">
        <v>437</v>
      </c>
      <c r="AY253" t="s">
        <v>437</v>
      </c>
      <c r="AZ253">
        <v>0</v>
      </c>
      <c r="BA253">
        <v>0</v>
      </c>
      <c r="BB253">
        <f>1-AZ253/BA253</f>
        <v>0</v>
      </c>
      <c r="BC253">
        <v>0</v>
      </c>
      <c r="BD253" t="s">
        <v>437</v>
      </c>
      <c r="BE253" t="s">
        <v>437</v>
      </c>
      <c r="BF253">
        <v>0</v>
      </c>
      <c r="BG253">
        <v>0</v>
      </c>
      <c r="BH253">
        <f>1-BF253/BG253</f>
        <v>0</v>
      </c>
      <c r="BI253">
        <v>0.5</v>
      </c>
      <c r="BJ253">
        <f>DI253</f>
        <v>0</v>
      </c>
      <c r="BK253">
        <f>L253</f>
        <v>0</v>
      </c>
      <c r="BL253">
        <f>BH253*BI253*BJ253</f>
        <v>0</v>
      </c>
      <c r="BM253">
        <f>(BK253-BC253)/BJ253</f>
        <v>0</v>
      </c>
      <c r="BN253">
        <f>(BA253-BG253)/BG253</f>
        <v>0</v>
      </c>
      <c r="BO253">
        <f>AZ253/(BB253+AZ253/BG253)</f>
        <v>0</v>
      </c>
      <c r="BP253" t="s">
        <v>437</v>
      </c>
      <c r="BQ253">
        <v>0</v>
      </c>
      <c r="BR253">
        <f>IF(BQ253&lt;&gt;0, BQ253, BO253)</f>
        <v>0</v>
      </c>
      <c r="BS253">
        <f>1-BR253/BG253</f>
        <v>0</v>
      </c>
      <c r="BT253">
        <f>(BG253-BF253)/(BG253-BR253)</f>
        <v>0</v>
      </c>
      <c r="BU253">
        <f>(BA253-BG253)/(BA253-BR253)</f>
        <v>0</v>
      </c>
      <c r="BV253">
        <f>(BG253-BF253)/(BG253-AZ253)</f>
        <v>0</v>
      </c>
      <c r="BW253">
        <f>(BA253-BG253)/(BA253-AZ253)</f>
        <v>0</v>
      </c>
      <c r="BX253">
        <f>(BT253*BR253/BF253)</f>
        <v>0</v>
      </c>
      <c r="BY253">
        <f>(1-BX253)</f>
        <v>0</v>
      </c>
      <c r="DH253">
        <f>$B$11*EG253+$C$11*EH253+$F$11*ES253*(1-EV253)</f>
        <v>0</v>
      </c>
      <c r="DI253">
        <f>DH253*DJ253</f>
        <v>0</v>
      </c>
      <c r="DJ253">
        <f>($B$11*$D$9+$C$11*$D$9+$F$11*((FF253+EX253)/MAX(FF253+EX253+FG253, 0.1)*$I$9+FG253/MAX(FF253+EX253+FG253, 0.1)*$J$9))/($B$11+$C$11+$F$11)</f>
        <v>0</v>
      </c>
      <c r="DK253">
        <f>($B$11*$K$9+$C$11*$K$9+$F$11*((FF253+EX253)/MAX(FF253+EX253+FG253, 0.1)*$P$9+FG253/MAX(FF253+EX253+FG253, 0.1)*$Q$9))/($B$11+$C$11+$F$11)</f>
        <v>0</v>
      </c>
      <c r="DL253">
        <v>6</v>
      </c>
      <c r="DM253">
        <v>0.5</v>
      </c>
      <c r="DN253" t="s">
        <v>438</v>
      </c>
      <c r="DO253">
        <v>2</v>
      </c>
      <c r="DP253" t="b">
        <v>1</v>
      </c>
      <c r="DQ253">
        <v>1761411593.84615</v>
      </c>
      <c r="DR253">
        <v>665.574076923077</v>
      </c>
      <c r="DS253">
        <v>709.390846153846</v>
      </c>
      <c r="DT253">
        <v>33.7854384615385</v>
      </c>
      <c r="DU253">
        <v>24.8292153846154</v>
      </c>
      <c r="DV253">
        <v>664.476461538462</v>
      </c>
      <c r="DW253">
        <v>33.4702384615385</v>
      </c>
      <c r="DX253">
        <v>500.017076923077</v>
      </c>
      <c r="DY253">
        <v>90.3202923076923</v>
      </c>
      <c r="DZ253">
        <v>0.0376318846153846</v>
      </c>
      <c r="EA253">
        <v>37.0054538461538</v>
      </c>
      <c r="EB253">
        <v>36.0126153846154</v>
      </c>
      <c r="EC253">
        <v>999.9</v>
      </c>
      <c r="ED253">
        <v>0</v>
      </c>
      <c r="EE253">
        <v>0</v>
      </c>
      <c r="EF253">
        <v>9997.06076923077</v>
      </c>
      <c r="EG253">
        <v>0</v>
      </c>
      <c r="EH253">
        <v>1237.66230769231</v>
      </c>
      <c r="EI253">
        <v>-43.8166</v>
      </c>
      <c r="EJ253">
        <v>688.846461538462</v>
      </c>
      <c r="EK253">
        <v>727.452692307692</v>
      </c>
      <c r="EL253">
        <v>8.95623307692308</v>
      </c>
      <c r="EM253">
        <v>709.390846153846</v>
      </c>
      <c r="EN253">
        <v>24.8292153846154</v>
      </c>
      <c r="EO253">
        <v>3.05151</v>
      </c>
      <c r="EP253">
        <v>2.24257923076923</v>
      </c>
      <c r="EQ253">
        <v>24.3116769230769</v>
      </c>
      <c r="ER253">
        <v>19.2697769230769</v>
      </c>
      <c r="ES253">
        <v>1200.00153846154</v>
      </c>
      <c r="ET253">
        <v>0.967000692307692</v>
      </c>
      <c r="EU253">
        <v>0.0329990384615385</v>
      </c>
      <c r="EV253">
        <v>0</v>
      </c>
      <c r="EW253">
        <v>1298.24230769231</v>
      </c>
      <c r="EX253">
        <v>5.00059</v>
      </c>
      <c r="EY253">
        <v>16061.0153846154</v>
      </c>
      <c r="EZ253">
        <v>10358.7153846154</v>
      </c>
      <c r="FA253">
        <v>51.8507692307692</v>
      </c>
      <c r="FB253">
        <v>53.5572307692308</v>
      </c>
      <c r="FC253">
        <v>52.1153076923077</v>
      </c>
      <c r="FD253">
        <v>53.125</v>
      </c>
      <c r="FE253">
        <v>52.9466923076923</v>
      </c>
      <c r="FF253">
        <v>1155.57</v>
      </c>
      <c r="FG253">
        <v>39.43</v>
      </c>
      <c r="FH253">
        <v>0</v>
      </c>
      <c r="FI253">
        <v>1761411562.3</v>
      </c>
      <c r="FJ253">
        <v>0</v>
      </c>
      <c r="FK253">
        <v>1298.2392</v>
      </c>
      <c r="FL253">
        <v>-6.24615385093797</v>
      </c>
      <c r="FM253">
        <v>-69.3307694078665</v>
      </c>
      <c r="FN253">
        <v>16059.468</v>
      </c>
      <c r="FO253">
        <v>15</v>
      </c>
      <c r="FP253">
        <v>0</v>
      </c>
      <c r="FQ253" t="s">
        <v>439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-43.67299</v>
      </c>
      <c r="GD253">
        <v>-6.00921203007523</v>
      </c>
      <c r="GE253">
        <v>0.862103769798045</v>
      </c>
      <c r="GF253">
        <v>0</v>
      </c>
      <c r="GG253">
        <v>1298.61411764706</v>
      </c>
      <c r="GH253">
        <v>-5.82857142824764</v>
      </c>
      <c r="GI253">
        <v>0.613294467451194</v>
      </c>
      <c r="GJ253">
        <v>-1</v>
      </c>
      <c r="GK253">
        <v>8.9753915</v>
      </c>
      <c r="GL253">
        <v>-0.489934285714281</v>
      </c>
      <c r="GM253">
        <v>0.047121654499285</v>
      </c>
      <c r="GN253">
        <v>0</v>
      </c>
      <c r="GO253">
        <v>0</v>
      </c>
      <c r="GP253">
        <v>2</v>
      </c>
      <c r="GQ253" t="s">
        <v>473</v>
      </c>
      <c r="GR253">
        <v>3.12951</v>
      </c>
      <c r="GS253">
        <v>2.71537</v>
      </c>
      <c r="GT253">
        <v>0.124869</v>
      </c>
      <c r="GU253">
        <v>0.130567</v>
      </c>
      <c r="GV253">
        <v>0.127187</v>
      </c>
      <c r="GW253">
        <v>0.102642</v>
      </c>
      <c r="GX253">
        <v>32112.5</v>
      </c>
      <c r="GY253">
        <v>33902.2</v>
      </c>
      <c r="GZ253">
        <v>33276.9</v>
      </c>
      <c r="HA253">
        <v>35384.5</v>
      </c>
      <c r="HB253">
        <v>41286.8</v>
      </c>
      <c r="HC253">
        <v>45697.6</v>
      </c>
      <c r="HD253">
        <v>52123.9</v>
      </c>
      <c r="HE253">
        <v>56653.9</v>
      </c>
      <c r="HF253">
        <v>1.7879</v>
      </c>
      <c r="HG253">
        <v>1.64785</v>
      </c>
      <c r="HH253">
        <v>-0.0354089</v>
      </c>
      <c r="HI253">
        <v>0</v>
      </c>
      <c r="HJ253">
        <v>36.5894</v>
      </c>
      <c r="HK253">
        <v>999.9</v>
      </c>
      <c r="HL253">
        <v>57.252</v>
      </c>
      <c r="HM253">
        <v>29.175</v>
      </c>
      <c r="HN253">
        <v>25.7522</v>
      </c>
      <c r="HO253">
        <v>55.5692</v>
      </c>
      <c r="HP253">
        <v>43.0048</v>
      </c>
      <c r="HQ253">
        <v>1</v>
      </c>
      <c r="HR253">
        <v>1.30937</v>
      </c>
      <c r="HS253">
        <v>4.05502</v>
      </c>
      <c r="HT253">
        <v>20.0869</v>
      </c>
      <c r="HU253">
        <v>5.19123</v>
      </c>
      <c r="HV253">
        <v>12.0099</v>
      </c>
      <c r="HW253">
        <v>4.97245</v>
      </c>
      <c r="HX253">
        <v>3.29495</v>
      </c>
      <c r="HY253">
        <v>9999</v>
      </c>
      <c r="HZ253">
        <v>9999</v>
      </c>
      <c r="IA253">
        <v>999.9</v>
      </c>
      <c r="IB253">
        <v>9999</v>
      </c>
      <c r="IC253">
        <v>1.86325</v>
      </c>
      <c r="ID253">
        <v>1.86812</v>
      </c>
      <c r="IE253">
        <v>1.86783</v>
      </c>
      <c r="IF253">
        <v>1.86905</v>
      </c>
      <c r="IG253">
        <v>1.86982</v>
      </c>
      <c r="IH253">
        <v>1.86592</v>
      </c>
      <c r="II253">
        <v>1.86701</v>
      </c>
      <c r="IJ253">
        <v>1.86844</v>
      </c>
      <c r="IK253">
        <v>5</v>
      </c>
      <c r="IL253">
        <v>0</v>
      </c>
      <c r="IM253">
        <v>0</v>
      </c>
      <c r="IN253">
        <v>0</v>
      </c>
      <c r="IO253" t="s">
        <v>441</v>
      </c>
      <c r="IP253" t="s">
        <v>442</v>
      </c>
      <c r="IQ253" t="s">
        <v>443</v>
      </c>
      <c r="IR253" t="s">
        <v>443</v>
      </c>
      <c r="IS253" t="s">
        <v>443</v>
      </c>
      <c r="IT253" t="s">
        <v>443</v>
      </c>
      <c r="IU253">
        <v>0</v>
      </c>
      <c r="IV253">
        <v>100</v>
      </c>
      <c r="IW253">
        <v>100</v>
      </c>
      <c r="IX253">
        <v>1.098</v>
      </c>
      <c r="IY253">
        <v>0.3152</v>
      </c>
      <c r="IZ253">
        <v>1.09748391826392</v>
      </c>
      <c r="JA253">
        <v>0</v>
      </c>
      <c r="JB253">
        <v>0</v>
      </c>
      <c r="JC253">
        <v>0</v>
      </c>
      <c r="JD253">
        <v>0.315191680746845</v>
      </c>
      <c r="JE253">
        <v>0</v>
      </c>
      <c r="JF253">
        <v>0</v>
      </c>
      <c r="JG253">
        <v>0</v>
      </c>
      <c r="JH253">
        <v>5</v>
      </c>
      <c r="JI253">
        <v>2273</v>
      </c>
      <c r="JJ253">
        <v>0</v>
      </c>
      <c r="JK253">
        <v>25</v>
      </c>
      <c r="JL253">
        <v>29356860</v>
      </c>
      <c r="JM253">
        <v>29356860</v>
      </c>
      <c r="JN253">
        <v>1.61499</v>
      </c>
      <c r="JO253">
        <v>2.62085</v>
      </c>
      <c r="JP253">
        <v>1.54785</v>
      </c>
      <c r="JQ253">
        <v>2.32056</v>
      </c>
      <c r="JR253">
        <v>1.64673</v>
      </c>
      <c r="JS253">
        <v>2.24854</v>
      </c>
      <c r="JT253">
        <v>33.1992</v>
      </c>
      <c r="JU253">
        <v>24.1838</v>
      </c>
      <c r="JV253">
        <v>18</v>
      </c>
      <c r="JW253">
        <v>502.048</v>
      </c>
      <c r="JX253">
        <v>403.523</v>
      </c>
      <c r="JY253">
        <v>31.5571</v>
      </c>
      <c r="JZ253">
        <v>42.7827</v>
      </c>
      <c r="KA253">
        <v>30.0002</v>
      </c>
      <c r="KB253">
        <v>42.4957</v>
      </c>
      <c r="KC253">
        <v>42.3816</v>
      </c>
      <c r="KD253">
        <v>32.3897</v>
      </c>
      <c r="KE253">
        <v>0</v>
      </c>
      <c r="KF253">
        <v>100</v>
      </c>
      <c r="KG253">
        <v>31.5516</v>
      </c>
      <c r="KH253">
        <v>756.972</v>
      </c>
      <c r="KI253">
        <v>34.6858</v>
      </c>
      <c r="KJ253">
        <v>94.5997</v>
      </c>
      <c r="KK253">
        <v>91.7284</v>
      </c>
    </row>
    <row r="254" spans="1:297">
      <c r="A254">
        <v>238</v>
      </c>
      <c r="B254">
        <v>1761411607</v>
      </c>
      <c r="C254">
        <v>3426</v>
      </c>
      <c r="D254" t="s">
        <v>920</v>
      </c>
      <c r="E254" t="s">
        <v>921</v>
      </c>
      <c r="F254">
        <v>5</v>
      </c>
      <c r="G254" t="s">
        <v>831</v>
      </c>
      <c r="H254" t="s">
        <v>436</v>
      </c>
      <c r="I254">
        <v>1761411598.84615</v>
      </c>
      <c r="J254">
        <f>(K254)/1000</f>
        <v>0</v>
      </c>
      <c r="K254">
        <f>IF(DP254, AN254, AH254)</f>
        <v>0</v>
      </c>
      <c r="L254">
        <f>IF(DP254, AI254, AG254)</f>
        <v>0</v>
      </c>
      <c r="M254">
        <f>DR254 - IF(AU254&gt;1, L254*DL254*100.0/(AW254), 0)</f>
        <v>0</v>
      </c>
      <c r="N254">
        <f>((T254-J254/2)*M254-L254)/(T254+J254/2)</f>
        <v>0</v>
      </c>
      <c r="O254">
        <f>N254*(DY254+DZ254)/1000.0</f>
        <v>0</v>
      </c>
      <c r="P254">
        <f>(DR254 - IF(AU254&gt;1, L254*DL254*100.0/(AW254), 0))*(DY254+DZ254)/1000.0</f>
        <v>0</v>
      </c>
      <c r="Q254">
        <f>2.0/((1/S254-1/R254)+SIGN(S254)*SQRT((1/S254-1/R254)*(1/S254-1/R254) + 4*DM254/((DM254+1)*(DM254+1))*(2*1/S254*1/R254-1/R254*1/R254)))</f>
        <v>0</v>
      </c>
      <c r="R254">
        <f>IF(LEFT(DN254,1)&lt;&gt;"0",IF(LEFT(DN254,1)="1",3.0,DO254),$D$5+$E$5*(EF254*DY254/($K$5*1000))+$F$5*(EF254*DY254/($K$5*1000))*MAX(MIN(DL254,$J$5),$I$5)*MAX(MIN(DL254,$J$5),$I$5)+$G$5*MAX(MIN(DL254,$J$5),$I$5)*(EF254*DY254/($K$5*1000))+$H$5*(EF254*DY254/($K$5*1000))*(EF254*DY254/($K$5*1000)))</f>
        <v>0</v>
      </c>
      <c r="S254">
        <f>J254*(1000-(1000*0.61365*exp(17.502*W254/(240.97+W254))/(DY254+DZ254)+DT254)/2)/(1000*0.61365*exp(17.502*W254/(240.97+W254))/(DY254+DZ254)-DT254)</f>
        <v>0</v>
      </c>
      <c r="T254">
        <f>1/((DM254+1)/(Q254/1.6)+1/(R254/1.37)) + DM254/((DM254+1)/(Q254/1.6) + DM254/(R254/1.37))</f>
        <v>0</v>
      </c>
      <c r="U254">
        <f>(DH254*DK254)</f>
        <v>0</v>
      </c>
      <c r="V254">
        <f>(EA254+(U254+2*0.95*5.67E-8*(((EA254+$B$7)+273)^4-(EA254+273)^4)-44100*J254)/(1.84*29.3*R254+8*0.95*5.67E-8*(EA254+273)^3))</f>
        <v>0</v>
      </c>
      <c r="W254">
        <f>($C$7*EB254+$D$7*EC254+$E$7*V254)</f>
        <v>0</v>
      </c>
      <c r="X254">
        <f>0.61365*exp(17.502*W254/(240.97+W254))</f>
        <v>0</v>
      </c>
      <c r="Y254">
        <f>(Z254/AA254*100)</f>
        <v>0</v>
      </c>
      <c r="Z254">
        <f>DT254*(DY254+DZ254)/1000</f>
        <v>0</v>
      </c>
      <c r="AA254">
        <f>0.61365*exp(17.502*EA254/(240.97+EA254))</f>
        <v>0</v>
      </c>
      <c r="AB254">
        <f>(X254-DT254*(DY254+DZ254)/1000)</f>
        <v>0</v>
      </c>
      <c r="AC254">
        <f>(-J254*44100)</f>
        <v>0</v>
      </c>
      <c r="AD254">
        <f>2*29.3*R254*0.92*(EA254-W254)</f>
        <v>0</v>
      </c>
      <c r="AE254">
        <f>2*0.95*5.67E-8*(((EA254+$B$7)+273)^4-(W254+273)^4)</f>
        <v>0</v>
      </c>
      <c r="AF254">
        <f>U254+AE254+AC254+AD254</f>
        <v>0</v>
      </c>
      <c r="AG254">
        <f>DX254*AU254*(DS254-DR254*(1000-AU254*DU254)/(1000-AU254*DT254))/(100*DL254)</f>
        <v>0</v>
      </c>
      <c r="AH254">
        <f>1000*DX254*AU254*(DT254-DU254)/(100*DL254*(1000-AU254*DT254))</f>
        <v>0</v>
      </c>
      <c r="AI254">
        <f>(AJ254 - AK254 - DY254*1E3/(8.314*(EA254+273.15)) * AM254/DX254 * AL254) * DX254/(100*DL254) * (1000 - DU254)/1000</f>
        <v>0</v>
      </c>
      <c r="AJ254">
        <v>761.508710188786</v>
      </c>
      <c r="AK254">
        <v>729.889169696969</v>
      </c>
      <c r="AL254">
        <v>3.47041897332817</v>
      </c>
      <c r="AM254">
        <v>65.0541557379444</v>
      </c>
      <c r="AN254">
        <f>(AP254 - AO254 + DY254*1E3/(8.314*(EA254+273.15)) * AR254/DX254 * AQ254) * DX254/(100*DL254) * 1000/(1000 - AP254)</f>
        <v>0</v>
      </c>
      <c r="AO254">
        <v>24.8256687331056</v>
      </c>
      <c r="AP254">
        <v>33.6741363636364</v>
      </c>
      <c r="AQ254">
        <v>-0.0110474204170133</v>
      </c>
      <c r="AR254">
        <v>110.692381959749</v>
      </c>
      <c r="AS254">
        <v>0</v>
      </c>
      <c r="AT254">
        <v>0</v>
      </c>
      <c r="AU254">
        <f>IF(AS254*$H$13&gt;=AW254,1.0,(AW254/(AW254-AS254*$H$13)))</f>
        <v>0</v>
      </c>
      <c r="AV254">
        <f>(AU254-1)*100</f>
        <v>0</v>
      </c>
      <c r="AW254">
        <f>MAX(0,($B$13+$C$13*EF254)/(1+$D$13*EF254)*DY254/(EA254+273)*$E$13)</f>
        <v>0</v>
      </c>
      <c r="AX254" t="s">
        <v>437</v>
      </c>
      <c r="AY254" t="s">
        <v>437</v>
      </c>
      <c r="AZ254">
        <v>0</v>
      </c>
      <c r="BA254">
        <v>0</v>
      </c>
      <c r="BB254">
        <f>1-AZ254/BA254</f>
        <v>0</v>
      </c>
      <c r="BC254">
        <v>0</v>
      </c>
      <c r="BD254" t="s">
        <v>437</v>
      </c>
      <c r="BE254" t="s">
        <v>437</v>
      </c>
      <c r="BF254">
        <v>0</v>
      </c>
      <c r="BG254">
        <v>0</v>
      </c>
      <c r="BH254">
        <f>1-BF254/BG254</f>
        <v>0</v>
      </c>
      <c r="BI254">
        <v>0.5</v>
      </c>
      <c r="BJ254">
        <f>DI254</f>
        <v>0</v>
      </c>
      <c r="BK254">
        <f>L254</f>
        <v>0</v>
      </c>
      <c r="BL254">
        <f>BH254*BI254*BJ254</f>
        <v>0</v>
      </c>
      <c r="BM254">
        <f>(BK254-BC254)/BJ254</f>
        <v>0</v>
      </c>
      <c r="BN254">
        <f>(BA254-BG254)/BG254</f>
        <v>0</v>
      </c>
      <c r="BO254">
        <f>AZ254/(BB254+AZ254/BG254)</f>
        <v>0</v>
      </c>
      <c r="BP254" t="s">
        <v>437</v>
      </c>
      <c r="BQ254">
        <v>0</v>
      </c>
      <c r="BR254">
        <f>IF(BQ254&lt;&gt;0, BQ254, BO254)</f>
        <v>0</v>
      </c>
      <c r="BS254">
        <f>1-BR254/BG254</f>
        <v>0</v>
      </c>
      <c r="BT254">
        <f>(BG254-BF254)/(BG254-BR254)</f>
        <v>0</v>
      </c>
      <c r="BU254">
        <f>(BA254-BG254)/(BA254-BR254)</f>
        <v>0</v>
      </c>
      <c r="BV254">
        <f>(BG254-BF254)/(BG254-AZ254)</f>
        <v>0</v>
      </c>
      <c r="BW254">
        <f>(BA254-BG254)/(BA254-AZ254)</f>
        <v>0</v>
      </c>
      <c r="BX254">
        <f>(BT254*BR254/BF254)</f>
        <v>0</v>
      </c>
      <c r="BY254">
        <f>(1-BX254)</f>
        <v>0</v>
      </c>
      <c r="DH254">
        <f>$B$11*EG254+$C$11*EH254+$F$11*ES254*(1-EV254)</f>
        <v>0</v>
      </c>
      <c r="DI254">
        <f>DH254*DJ254</f>
        <v>0</v>
      </c>
      <c r="DJ254">
        <f>($B$11*$D$9+$C$11*$D$9+$F$11*((FF254+EX254)/MAX(FF254+EX254+FG254, 0.1)*$I$9+FG254/MAX(FF254+EX254+FG254, 0.1)*$J$9))/($B$11+$C$11+$F$11)</f>
        <v>0</v>
      </c>
      <c r="DK254">
        <f>($B$11*$K$9+$C$11*$K$9+$F$11*((FF254+EX254)/MAX(FF254+EX254+FG254, 0.1)*$P$9+FG254/MAX(FF254+EX254+FG254, 0.1)*$Q$9))/($B$11+$C$11+$F$11)</f>
        <v>0</v>
      </c>
      <c r="DL254">
        <v>6</v>
      </c>
      <c r="DM254">
        <v>0.5</v>
      </c>
      <c r="DN254" t="s">
        <v>438</v>
      </c>
      <c r="DO254">
        <v>2</v>
      </c>
      <c r="DP254" t="b">
        <v>1</v>
      </c>
      <c r="DQ254">
        <v>1761411598.84615</v>
      </c>
      <c r="DR254">
        <v>681.727384615385</v>
      </c>
      <c r="DS254">
        <v>726.464923076923</v>
      </c>
      <c r="DT254">
        <v>33.7414384615385</v>
      </c>
      <c r="DU254">
        <v>24.8277</v>
      </c>
      <c r="DV254">
        <v>680.629769230769</v>
      </c>
      <c r="DW254">
        <v>33.4262384615385</v>
      </c>
      <c r="DX254">
        <v>500.001307692308</v>
      </c>
      <c r="DY254">
        <v>90.3191461538462</v>
      </c>
      <c r="DZ254">
        <v>0.0376717923076923</v>
      </c>
      <c r="EA254">
        <v>37.0079538461539</v>
      </c>
      <c r="EB254">
        <v>36.0174692307692</v>
      </c>
      <c r="EC254">
        <v>999.9</v>
      </c>
      <c r="ED254">
        <v>0</v>
      </c>
      <c r="EE254">
        <v>0</v>
      </c>
      <c r="EF254">
        <v>9989.27461538462</v>
      </c>
      <c r="EG254">
        <v>0</v>
      </c>
      <c r="EH254">
        <v>1237.68692307692</v>
      </c>
      <c r="EI254">
        <v>-44.7374307692308</v>
      </c>
      <c r="EJ254">
        <v>705.532384615385</v>
      </c>
      <c r="EK254">
        <v>744.960384615385</v>
      </c>
      <c r="EL254">
        <v>8.91374692307692</v>
      </c>
      <c r="EM254">
        <v>726.464923076923</v>
      </c>
      <c r="EN254">
        <v>24.8277</v>
      </c>
      <c r="EO254">
        <v>3.04749692307692</v>
      </c>
      <c r="EP254">
        <v>2.24241538461538</v>
      </c>
      <c r="EQ254">
        <v>24.2897153846154</v>
      </c>
      <c r="ER254">
        <v>19.2686</v>
      </c>
      <c r="ES254">
        <v>1200</v>
      </c>
      <c r="ET254">
        <v>0.967000692307692</v>
      </c>
      <c r="EU254">
        <v>0.0329990384615385</v>
      </c>
      <c r="EV254">
        <v>0</v>
      </c>
      <c r="EW254">
        <v>1297.81461538462</v>
      </c>
      <c r="EX254">
        <v>5.00059</v>
      </c>
      <c r="EY254">
        <v>16055.0076923077</v>
      </c>
      <c r="EZ254">
        <v>10358.7153846154</v>
      </c>
      <c r="FA254">
        <v>51.8604615384615</v>
      </c>
      <c r="FB254">
        <v>53.562</v>
      </c>
      <c r="FC254">
        <v>52.1104615384615</v>
      </c>
      <c r="FD254">
        <v>53.125</v>
      </c>
      <c r="FE254">
        <v>52.9466923076923</v>
      </c>
      <c r="FF254">
        <v>1155.56846153846</v>
      </c>
      <c r="FG254">
        <v>39.43</v>
      </c>
      <c r="FH254">
        <v>0</v>
      </c>
      <c r="FI254">
        <v>1761411567.1</v>
      </c>
      <c r="FJ254">
        <v>0</v>
      </c>
      <c r="FK254">
        <v>1297.7548</v>
      </c>
      <c r="FL254">
        <v>-5.8015384592224</v>
      </c>
      <c r="FM254">
        <v>-73.7000001898562</v>
      </c>
      <c r="FN254">
        <v>16053.652</v>
      </c>
      <c r="FO254">
        <v>15</v>
      </c>
      <c r="FP254">
        <v>0</v>
      </c>
      <c r="FQ254" t="s">
        <v>439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-44.1793619047619</v>
      </c>
      <c r="GD254">
        <v>-9.14562077922073</v>
      </c>
      <c r="GE254">
        <v>1.08298131869575</v>
      </c>
      <c r="GF254">
        <v>0</v>
      </c>
      <c r="GG254">
        <v>1298.14</v>
      </c>
      <c r="GH254">
        <v>-5.63911381878444</v>
      </c>
      <c r="GI254">
        <v>0.588482595074728</v>
      </c>
      <c r="GJ254">
        <v>-1</v>
      </c>
      <c r="GK254">
        <v>8.93792476190476</v>
      </c>
      <c r="GL254">
        <v>-0.507661558441542</v>
      </c>
      <c r="GM254">
        <v>0.0512687666563876</v>
      </c>
      <c r="GN254">
        <v>0</v>
      </c>
      <c r="GO254">
        <v>0</v>
      </c>
      <c r="GP254">
        <v>2</v>
      </c>
      <c r="GQ254" t="s">
        <v>473</v>
      </c>
      <c r="GR254">
        <v>3.12937</v>
      </c>
      <c r="GS254">
        <v>2.71563</v>
      </c>
      <c r="GT254">
        <v>0.126974</v>
      </c>
      <c r="GU254">
        <v>0.132609</v>
      </c>
      <c r="GV254">
        <v>0.127051</v>
      </c>
      <c r="GW254">
        <v>0.102639</v>
      </c>
      <c r="GX254">
        <v>32035.1</v>
      </c>
      <c r="GY254">
        <v>33822.4</v>
      </c>
      <c r="GZ254">
        <v>33276.8</v>
      </c>
      <c r="HA254">
        <v>35384.6</v>
      </c>
      <c r="HB254">
        <v>41293.2</v>
      </c>
      <c r="HC254">
        <v>45698.3</v>
      </c>
      <c r="HD254">
        <v>52123.9</v>
      </c>
      <c r="HE254">
        <v>56654.4</v>
      </c>
      <c r="HF254">
        <v>1.78747</v>
      </c>
      <c r="HG254">
        <v>1.64815</v>
      </c>
      <c r="HH254">
        <v>-0.0345707</v>
      </c>
      <c r="HI254">
        <v>0</v>
      </c>
      <c r="HJ254">
        <v>36.5894</v>
      </c>
      <c r="HK254">
        <v>999.9</v>
      </c>
      <c r="HL254">
        <v>57.252</v>
      </c>
      <c r="HM254">
        <v>29.175</v>
      </c>
      <c r="HN254">
        <v>25.7542</v>
      </c>
      <c r="HO254">
        <v>55.7292</v>
      </c>
      <c r="HP254">
        <v>43.0689</v>
      </c>
      <c r="HQ254">
        <v>1</v>
      </c>
      <c r="HR254">
        <v>1.30933</v>
      </c>
      <c r="HS254">
        <v>4.07453</v>
      </c>
      <c r="HT254">
        <v>20.0866</v>
      </c>
      <c r="HU254">
        <v>5.19123</v>
      </c>
      <c r="HV254">
        <v>12.0099</v>
      </c>
      <c r="HW254">
        <v>4.97255</v>
      </c>
      <c r="HX254">
        <v>3.29495</v>
      </c>
      <c r="HY254">
        <v>9999</v>
      </c>
      <c r="HZ254">
        <v>9999</v>
      </c>
      <c r="IA254">
        <v>999.9</v>
      </c>
      <c r="IB254">
        <v>9999</v>
      </c>
      <c r="IC254">
        <v>1.86322</v>
      </c>
      <c r="ID254">
        <v>1.86813</v>
      </c>
      <c r="IE254">
        <v>1.86783</v>
      </c>
      <c r="IF254">
        <v>1.86905</v>
      </c>
      <c r="IG254">
        <v>1.86981</v>
      </c>
      <c r="IH254">
        <v>1.8659</v>
      </c>
      <c r="II254">
        <v>1.86699</v>
      </c>
      <c r="IJ254">
        <v>1.86844</v>
      </c>
      <c r="IK254">
        <v>5</v>
      </c>
      <c r="IL254">
        <v>0</v>
      </c>
      <c r="IM254">
        <v>0</v>
      </c>
      <c r="IN254">
        <v>0</v>
      </c>
      <c r="IO254" t="s">
        <v>441</v>
      </c>
      <c r="IP254" t="s">
        <v>442</v>
      </c>
      <c r="IQ254" t="s">
        <v>443</v>
      </c>
      <c r="IR254" t="s">
        <v>443</v>
      </c>
      <c r="IS254" t="s">
        <v>443</v>
      </c>
      <c r="IT254" t="s">
        <v>443</v>
      </c>
      <c r="IU254">
        <v>0</v>
      </c>
      <c r="IV254">
        <v>100</v>
      </c>
      <c r="IW254">
        <v>100</v>
      </c>
      <c r="IX254">
        <v>1.097</v>
      </c>
      <c r="IY254">
        <v>0.3152</v>
      </c>
      <c r="IZ254">
        <v>1.09748391826392</v>
      </c>
      <c r="JA254">
        <v>0</v>
      </c>
      <c r="JB254">
        <v>0</v>
      </c>
      <c r="JC254">
        <v>0</v>
      </c>
      <c r="JD254">
        <v>0.315191680746845</v>
      </c>
      <c r="JE254">
        <v>0</v>
      </c>
      <c r="JF254">
        <v>0</v>
      </c>
      <c r="JG254">
        <v>0</v>
      </c>
      <c r="JH254">
        <v>5</v>
      </c>
      <c r="JI254">
        <v>2273</v>
      </c>
      <c r="JJ254">
        <v>0</v>
      </c>
      <c r="JK254">
        <v>25</v>
      </c>
      <c r="JL254">
        <v>29356860.1</v>
      </c>
      <c r="JM254">
        <v>29356860.1</v>
      </c>
      <c r="JN254">
        <v>1.64551</v>
      </c>
      <c r="JO254">
        <v>2.6123</v>
      </c>
      <c r="JP254">
        <v>1.54785</v>
      </c>
      <c r="JQ254">
        <v>2.32056</v>
      </c>
      <c r="JR254">
        <v>1.64551</v>
      </c>
      <c r="JS254">
        <v>2.33032</v>
      </c>
      <c r="JT254">
        <v>33.1992</v>
      </c>
      <c r="JU254">
        <v>24.1838</v>
      </c>
      <c r="JV254">
        <v>18</v>
      </c>
      <c r="JW254">
        <v>501.746</v>
      </c>
      <c r="JX254">
        <v>403.72</v>
      </c>
      <c r="JY254">
        <v>31.5451</v>
      </c>
      <c r="JZ254">
        <v>42.7827</v>
      </c>
      <c r="KA254">
        <v>30.0001</v>
      </c>
      <c r="KB254">
        <v>42.4957</v>
      </c>
      <c r="KC254">
        <v>42.3845</v>
      </c>
      <c r="KD254">
        <v>32.9962</v>
      </c>
      <c r="KE254">
        <v>0</v>
      </c>
      <c r="KF254">
        <v>100</v>
      </c>
      <c r="KG254">
        <v>31.5292</v>
      </c>
      <c r="KH254">
        <v>777.149</v>
      </c>
      <c r="KI254">
        <v>34.6858</v>
      </c>
      <c r="KJ254">
        <v>94.5996</v>
      </c>
      <c r="KK254">
        <v>91.729</v>
      </c>
    </row>
    <row r="255" spans="1:297">
      <c r="A255">
        <v>239</v>
      </c>
      <c r="B255">
        <v>1761411612</v>
      </c>
      <c r="C255">
        <v>3431</v>
      </c>
      <c r="D255" t="s">
        <v>922</v>
      </c>
      <c r="E255" t="s">
        <v>923</v>
      </c>
      <c r="F255">
        <v>5</v>
      </c>
      <c r="G255" t="s">
        <v>831</v>
      </c>
      <c r="H255" t="s">
        <v>436</v>
      </c>
      <c r="I255">
        <v>1761411603.84615</v>
      </c>
      <c r="J255">
        <f>(K255)/1000</f>
        <v>0</v>
      </c>
      <c r="K255">
        <f>IF(DP255, AN255, AH255)</f>
        <v>0</v>
      </c>
      <c r="L255">
        <f>IF(DP255, AI255, AG255)</f>
        <v>0</v>
      </c>
      <c r="M255">
        <f>DR255 - IF(AU255&gt;1, L255*DL255*100.0/(AW255), 0)</f>
        <v>0</v>
      </c>
      <c r="N255">
        <f>((T255-J255/2)*M255-L255)/(T255+J255/2)</f>
        <v>0</v>
      </c>
      <c r="O255">
        <f>N255*(DY255+DZ255)/1000.0</f>
        <v>0</v>
      </c>
      <c r="P255">
        <f>(DR255 - IF(AU255&gt;1, L255*DL255*100.0/(AW255), 0))*(DY255+DZ255)/1000.0</f>
        <v>0</v>
      </c>
      <c r="Q255">
        <f>2.0/((1/S255-1/R255)+SIGN(S255)*SQRT((1/S255-1/R255)*(1/S255-1/R255) + 4*DM255/((DM255+1)*(DM255+1))*(2*1/S255*1/R255-1/R255*1/R255)))</f>
        <v>0</v>
      </c>
      <c r="R255">
        <f>IF(LEFT(DN255,1)&lt;&gt;"0",IF(LEFT(DN255,1)="1",3.0,DO255),$D$5+$E$5*(EF255*DY255/($K$5*1000))+$F$5*(EF255*DY255/($K$5*1000))*MAX(MIN(DL255,$J$5),$I$5)*MAX(MIN(DL255,$J$5),$I$5)+$G$5*MAX(MIN(DL255,$J$5),$I$5)*(EF255*DY255/($K$5*1000))+$H$5*(EF255*DY255/($K$5*1000))*(EF255*DY255/($K$5*1000)))</f>
        <v>0</v>
      </c>
      <c r="S255">
        <f>J255*(1000-(1000*0.61365*exp(17.502*W255/(240.97+W255))/(DY255+DZ255)+DT255)/2)/(1000*0.61365*exp(17.502*W255/(240.97+W255))/(DY255+DZ255)-DT255)</f>
        <v>0</v>
      </c>
      <c r="T255">
        <f>1/((DM255+1)/(Q255/1.6)+1/(R255/1.37)) + DM255/((DM255+1)/(Q255/1.6) + DM255/(R255/1.37))</f>
        <v>0</v>
      </c>
      <c r="U255">
        <f>(DH255*DK255)</f>
        <v>0</v>
      </c>
      <c r="V255">
        <f>(EA255+(U255+2*0.95*5.67E-8*(((EA255+$B$7)+273)^4-(EA255+273)^4)-44100*J255)/(1.84*29.3*R255+8*0.95*5.67E-8*(EA255+273)^3))</f>
        <v>0</v>
      </c>
      <c r="W255">
        <f>($C$7*EB255+$D$7*EC255+$E$7*V255)</f>
        <v>0</v>
      </c>
      <c r="X255">
        <f>0.61365*exp(17.502*W255/(240.97+W255))</f>
        <v>0</v>
      </c>
      <c r="Y255">
        <f>(Z255/AA255*100)</f>
        <v>0</v>
      </c>
      <c r="Z255">
        <f>DT255*(DY255+DZ255)/1000</f>
        <v>0</v>
      </c>
      <c r="AA255">
        <f>0.61365*exp(17.502*EA255/(240.97+EA255))</f>
        <v>0</v>
      </c>
      <c r="AB255">
        <f>(X255-DT255*(DY255+DZ255)/1000)</f>
        <v>0</v>
      </c>
      <c r="AC255">
        <f>(-J255*44100)</f>
        <v>0</v>
      </c>
      <c r="AD255">
        <f>2*29.3*R255*0.92*(EA255-W255)</f>
        <v>0</v>
      </c>
      <c r="AE255">
        <f>2*0.95*5.67E-8*(((EA255+$B$7)+273)^4-(W255+273)^4)</f>
        <v>0</v>
      </c>
      <c r="AF255">
        <f>U255+AE255+AC255+AD255</f>
        <v>0</v>
      </c>
      <c r="AG255">
        <f>DX255*AU255*(DS255-DR255*(1000-AU255*DU255)/(1000-AU255*DT255))/(100*DL255)</f>
        <v>0</v>
      </c>
      <c r="AH255">
        <f>1000*DX255*AU255*(DT255-DU255)/(100*DL255*(1000-AU255*DT255))</f>
        <v>0</v>
      </c>
      <c r="AI255">
        <f>(AJ255 - AK255 - DY255*1E3/(8.314*(EA255+273.15)) * AM255/DX255 * AL255) * DX255/(100*DL255) * (1000 - DU255)/1000</f>
        <v>0</v>
      </c>
      <c r="AJ255">
        <v>778.336216996403</v>
      </c>
      <c r="AK255">
        <v>746.751684848484</v>
      </c>
      <c r="AL255">
        <v>3.36160475418441</v>
      </c>
      <c r="AM255">
        <v>65.0541557379444</v>
      </c>
      <c r="AN255">
        <f>(AP255 - AO255 + DY255*1E3/(8.314*(EA255+273.15)) * AR255/DX255 * AQ255) * DX255/(100*DL255) * 1000/(1000 - AP255)</f>
        <v>0</v>
      </c>
      <c r="AO255">
        <v>24.8238703304086</v>
      </c>
      <c r="AP255">
        <v>33.6305</v>
      </c>
      <c r="AQ255">
        <v>-0.00821731659493458</v>
      </c>
      <c r="AR255">
        <v>110.692381959749</v>
      </c>
      <c r="AS255">
        <v>0</v>
      </c>
      <c r="AT255">
        <v>0</v>
      </c>
      <c r="AU255">
        <f>IF(AS255*$H$13&gt;=AW255,1.0,(AW255/(AW255-AS255*$H$13)))</f>
        <v>0</v>
      </c>
      <c r="AV255">
        <f>(AU255-1)*100</f>
        <v>0</v>
      </c>
      <c r="AW255">
        <f>MAX(0,($B$13+$C$13*EF255)/(1+$D$13*EF255)*DY255/(EA255+273)*$E$13)</f>
        <v>0</v>
      </c>
      <c r="AX255" t="s">
        <v>437</v>
      </c>
      <c r="AY255" t="s">
        <v>437</v>
      </c>
      <c r="AZ255">
        <v>0</v>
      </c>
      <c r="BA255">
        <v>0</v>
      </c>
      <c r="BB255">
        <f>1-AZ255/BA255</f>
        <v>0</v>
      </c>
      <c r="BC255">
        <v>0</v>
      </c>
      <c r="BD255" t="s">
        <v>437</v>
      </c>
      <c r="BE255" t="s">
        <v>437</v>
      </c>
      <c r="BF255">
        <v>0</v>
      </c>
      <c r="BG255">
        <v>0</v>
      </c>
      <c r="BH255">
        <f>1-BF255/BG255</f>
        <v>0</v>
      </c>
      <c r="BI255">
        <v>0.5</v>
      </c>
      <c r="BJ255">
        <f>DI255</f>
        <v>0</v>
      </c>
      <c r="BK255">
        <f>L255</f>
        <v>0</v>
      </c>
      <c r="BL255">
        <f>BH255*BI255*BJ255</f>
        <v>0</v>
      </c>
      <c r="BM255">
        <f>(BK255-BC255)/BJ255</f>
        <v>0</v>
      </c>
      <c r="BN255">
        <f>(BA255-BG255)/BG255</f>
        <v>0</v>
      </c>
      <c r="BO255">
        <f>AZ255/(BB255+AZ255/BG255)</f>
        <v>0</v>
      </c>
      <c r="BP255" t="s">
        <v>437</v>
      </c>
      <c r="BQ255">
        <v>0</v>
      </c>
      <c r="BR255">
        <f>IF(BQ255&lt;&gt;0, BQ255, BO255)</f>
        <v>0</v>
      </c>
      <c r="BS255">
        <f>1-BR255/BG255</f>
        <v>0</v>
      </c>
      <c r="BT255">
        <f>(BG255-BF255)/(BG255-BR255)</f>
        <v>0</v>
      </c>
      <c r="BU255">
        <f>(BA255-BG255)/(BA255-BR255)</f>
        <v>0</v>
      </c>
      <c r="BV255">
        <f>(BG255-BF255)/(BG255-AZ255)</f>
        <v>0</v>
      </c>
      <c r="BW255">
        <f>(BA255-BG255)/(BA255-AZ255)</f>
        <v>0</v>
      </c>
      <c r="BX255">
        <f>(BT255*BR255/BF255)</f>
        <v>0</v>
      </c>
      <c r="BY255">
        <f>(1-BX255)</f>
        <v>0</v>
      </c>
      <c r="DH255">
        <f>$B$11*EG255+$C$11*EH255+$F$11*ES255*(1-EV255)</f>
        <v>0</v>
      </c>
      <c r="DI255">
        <f>DH255*DJ255</f>
        <v>0</v>
      </c>
      <c r="DJ255">
        <f>($B$11*$D$9+$C$11*$D$9+$F$11*((FF255+EX255)/MAX(FF255+EX255+FG255, 0.1)*$I$9+FG255/MAX(FF255+EX255+FG255, 0.1)*$J$9))/($B$11+$C$11+$F$11)</f>
        <v>0</v>
      </c>
      <c r="DK255">
        <f>($B$11*$K$9+$C$11*$K$9+$F$11*((FF255+EX255)/MAX(FF255+EX255+FG255, 0.1)*$P$9+FG255/MAX(FF255+EX255+FG255, 0.1)*$Q$9))/($B$11+$C$11+$F$11)</f>
        <v>0</v>
      </c>
      <c r="DL255">
        <v>6</v>
      </c>
      <c r="DM255">
        <v>0.5</v>
      </c>
      <c r="DN255" t="s">
        <v>438</v>
      </c>
      <c r="DO255">
        <v>2</v>
      </c>
      <c r="DP255" t="b">
        <v>1</v>
      </c>
      <c r="DQ255">
        <v>1761411603.84615</v>
      </c>
      <c r="DR255">
        <v>698.144923076923</v>
      </c>
      <c r="DS255">
        <v>743.052</v>
      </c>
      <c r="DT255">
        <v>33.6962076923077</v>
      </c>
      <c r="DU255">
        <v>24.8260461538462</v>
      </c>
      <c r="DV255">
        <v>697.047461538462</v>
      </c>
      <c r="DW255">
        <v>33.3810076923077</v>
      </c>
      <c r="DX255">
        <v>500.007307692308</v>
      </c>
      <c r="DY255">
        <v>90.3181076923077</v>
      </c>
      <c r="DZ255">
        <v>0.0375384307692308</v>
      </c>
      <c r="EA255">
        <v>37.0089538461538</v>
      </c>
      <c r="EB255">
        <v>36.0225538461538</v>
      </c>
      <c r="EC255">
        <v>999.9</v>
      </c>
      <c r="ED255">
        <v>0</v>
      </c>
      <c r="EE255">
        <v>0</v>
      </c>
      <c r="EF255">
        <v>9999.90307692308</v>
      </c>
      <c r="EG255">
        <v>0</v>
      </c>
      <c r="EH255">
        <v>1237.68769230769</v>
      </c>
      <c r="EI255">
        <v>-44.9069769230769</v>
      </c>
      <c r="EJ255">
        <v>722.489384615385</v>
      </c>
      <c r="EK255">
        <v>761.968538461539</v>
      </c>
      <c r="EL255">
        <v>8.87016384615385</v>
      </c>
      <c r="EM255">
        <v>743.052</v>
      </c>
      <c r="EN255">
        <v>24.8260461538462</v>
      </c>
      <c r="EO255">
        <v>3.04337692307692</v>
      </c>
      <c r="EP255">
        <v>2.24224153846154</v>
      </c>
      <c r="EQ255">
        <v>24.2671461538461</v>
      </c>
      <c r="ER255">
        <v>19.2673461538462</v>
      </c>
      <c r="ES255">
        <v>1199.99461538462</v>
      </c>
      <c r="ET255">
        <v>0.967000692307692</v>
      </c>
      <c r="EU255">
        <v>0.0329990384615385</v>
      </c>
      <c r="EV255">
        <v>0</v>
      </c>
      <c r="EW255">
        <v>1297.33615384615</v>
      </c>
      <c r="EX255">
        <v>5.00059</v>
      </c>
      <c r="EY255">
        <v>16048.8</v>
      </c>
      <c r="EZ255">
        <v>10358.6846153846</v>
      </c>
      <c r="FA255">
        <v>51.8653076923077</v>
      </c>
      <c r="FB255">
        <v>53.562</v>
      </c>
      <c r="FC255">
        <v>52.1153076923077</v>
      </c>
      <c r="FD255">
        <v>53.125</v>
      </c>
      <c r="FE255">
        <v>52.9418461538462</v>
      </c>
      <c r="FF255">
        <v>1155.56384615385</v>
      </c>
      <c r="FG255">
        <v>39.43</v>
      </c>
      <c r="FH255">
        <v>0</v>
      </c>
      <c r="FI255">
        <v>1761411571.9</v>
      </c>
      <c r="FJ255">
        <v>0</v>
      </c>
      <c r="FK255">
        <v>1297.2408</v>
      </c>
      <c r="FL255">
        <v>-6.46692306259193</v>
      </c>
      <c r="FM255">
        <v>-77.9615383882811</v>
      </c>
      <c r="FN255">
        <v>16047.96</v>
      </c>
      <c r="FO255">
        <v>15</v>
      </c>
      <c r="FP255">
        <v>0</v>
      </c>
      <c r="FQ255" t="s">
        <v>439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-44.845005</v>
      </c>
      <c r="GD255">
        <v>-3.41351729323313</v>
      </c>
      <c r="GE255">
        <v>0.577978713686759</v>
      </c>
      <c r="GF255">
        <v>0</v>
      </c>
      <c r="GG255">
        <v>1297.6</v>
      </c>
      <c r="GH255">
        <v>-6.56837280184517</v>
      </c>
      <c r="GI255">
        <v>0.670127292561112</v>
      </c>
      <c r="GJ255">
        <v>-1</v>
      </c>
      <c r="GK255">
        <v>8.8902645</v>
      </c>
      <c r="GL255">
        <v>-0.526405263157887</v>
      </c>
      <c r="GM255">
        <v>0.0506388438330695</v>
      </c>
      <c r="GN255">
        <v>0</v>
      </c>
      <c r="GO255">
        <v>0</v>
      </c>
      <c r="GP255">
        <v>2</v>
      </c>
      <c r="GQ255" t="s">
        <v>473</v>
      </c>
      <c r="GR255">
        <v>3.12951</v>
      </c>
      <c r="GS255">
        <v>2.71575</v>
      </c>
      <c r="GT255">
        <v>0.129009</v>
      </c>
      <c r="GU255">
        <v>0.134704</v>
      </c>
      <c r="GV255">
        <v>0.126938</v>
      </c>
      <c r="GW255">
        <v>0.102634</v>
      </c>
      <c r="GX255">
        <v>31960.4</v>
      </c>
      <c r="GY255">
        <v>33740.7</v>
      </c>
      <c r="GZ255">
        <v>33277</v>
      </c>
      <c r="HA255">
        <v>35384.7</v>
      </c>
      <c r="HB255">
        <v>41298.4</v>
      </c>
      <c r="HC255">
        <v>45698.8</v>
      </c>
      <c r="HD255">
        <v>52123.8</v>
      </c>
      <c r="HE255">
        <v>56654.4</v>
      </c>
      <c r="HF255">
        <v>1.78782</v>
      </c>
      <c r="HG255">
        <v>1.64785</v>
      </c>
      <c r="HH255">
        <v>-0.0344403</v>
      </c>
      <c r="HI255">
        <v>0</v>
      </c>
      <c r="HJ255">
        <v>36.5894</v>
      </c>
      <c r="HK255">
        <v>999.9</v>
      </c>
      <c r="HL255">
        <v>57.227</v>
      </c>
      <c r="HM255">
        <v>29.195</v>
      </c>
      <c r="HN255">
        <v>25.7717</v>
      </c>
      <c r="HO255">
        <v>56.0692</v>
      </c>
      <c r="HP255">
        <v>42.8526</v>
      </c>
      <c r="HQ255">
        <v>1</v>
      </c>
      <c r="HR255">
        <v>1.30958</v>
      </c>
      <c r="HS255">
        <v>4.13799</v>
      </c>
      <c r="HT255">
        <v>20.0855</v>
      </c>
      <c r="HU255">
        <v>5.19153</v>
      </c>
      <c r="HV255">
        <v>12.0099</v>
      </c>
      <c r="HW255">
        <v>4.97275</v>
      </c>
      <c r="HX255">
        <v>3.29495</v>
      </c>
      <c r="HY255">
        <v>9999</v>
      </c>
      <c r="HZ255">
        <v>9999</v>
      </c>
      <c r="IA255">
        <v>999.9</v>
      </c>
      <c r="IB255">
        <v>9999</v>
      </c>
      <c r="IC255">
        <v>1.86324</v>
      </c>
      <c r="ID255">
        <v>1.86813</v>
      </c>
      <c r="IE255">
        <v>1.86783</v>
      </c>
      <c r="IF255">
        <v>1.86905</v>
      </c>
      <c r="IG255">
        <v>1.86981</v>
      </c>
      <c r="IH255">
        <v>1.86594</v>
      </c>
      <c r="II255">
        <v>1.86698</v>
      </c>
      <c r="IJ255">
        <v>1.86843</v>
      </c>
      <c r="IK255">
        <v>5</v>
      </c>
      <c r="IL255">
        <v>0</v>
      </c>
      <c r="IM255">
        <v>0</v>
      </c>
      <c r="IN255">
        <v>0</v>
      </c>
      <c r="IO255" t="s">
        <v>441</v>
      </c>
      <c r="IP255" t="s">
        <v>442</v>
      </c>
      <c r="IQ255" t="s">
        <v>443</v>
      </c>
      <c r="IR255" t="s">
        <v>443</v>
      </c>
      <c r="IS255" t="s">
        <v>443</v>
      </c>
      <c r="IT255" t="s">
        <v>443</v>
      </c>
      <c r="IU255">
        <v>0</v>
      </c>
      <c r="IV255">
        <v>100</v>
      </c>
      <c r="IW255">
        <v>100</v>
      </c>
      <c r="IX255">
        <v>1.098</v>
      </c>
      <c r="IY255">
        <v>0.3152</v>
      </c>
      <c r="IZ255">
        <v>1.09748391826392</v>
      </c>
      <c r="JA255">
        <v>0</v>
      </c>
      <c r="JB255">
        <v>0</v>
      </c>
      <c r="JC255">
        <v>0</v>
      </c>
      <c r="JD255">
        <v>0.315191680746845</v>
      </c>
      <c r="JE255">
        <v>0</v>
      </c>
      <c r="JF255">
        <v>0</v>
      </c>
      <c r="JG255">
        <v>0</v>
      </c>
      <c r="JH255">
        <v>5</v>
      </c>
      <c r="JI255">
        <v>2273</v>
      </c>
      <c r="JJ255">
        <v>0</v>
      </c>
      <c r="JK255">
        <v>25</v>
      </c>
      <c r="JL255">
        <v>29356860.2</v>
      </c>
      <c r="JM255">
        <v>29356860.2</v>
      </c>
      <c r="JN255">
        <v>1.67358</v>
      </c>
      <c r="JO255">
        <v>2.60864</v>
      </c>
      <c r="JP255">
        <v>1.54785</v>
      </c>
      <c r="JQ255">
        <v>2.32056</v>
      </c>
      <c r="JR255">
        <v>1.64673</v>
      </c>
      <c r="JS255">
        <v>2.39624</v>
      </c>
      <c r="JT255">
        <v>33.1992</v>
      </c>
      <c r="JU255">
        <v>24.1838</v>
      </c>
      <c r="JV255">
        <v>18</v>
      </c>
      <c r="JW255">
        <v>501.995</v>
      </c>
      <c r="JX255">
        <v>403.539</v>
      </c>
      <c r="JY255">
        <v>31.5253</v>
      </c>
      <c r="JZ255">
        <v>42.7827</v>
      </c>
      <c r="KA255">
        <v>30.0002</v>
      </c>
      <c r="KB255">
        <v>42.4957</v>
      </c>
      <c r="KC255">
        <v>42.3845</v>
      </c>
      <c r="KD255">
        <v>33.5647</v>
      </c>
      <c r="KE255">
        <v>0</v>
      </c>
      <c r="KF255">
        <v>100</v>
      </c>
      <c r="KG255">
        <v>31.4978</v>
      </c>
      <c r="KH255">
        <v>790.62</v>
      </c>
      <c r="KI255">
        <v>34.6858</v>
      </c>
      <c r="KJ255">
        <v>94.5996</v>
      </c>
      <c r="KK255">
        <v>91.7291</v>
      </c>
    </row>
    <row r="256" spans="1:297">
      <c r="A256">
        <v>240</v>
      </c>
      <c r="B256">
        <v>1761411617</v>
      </c>
      <c r="C256">
        <v>3436</v>
      </c>
      <c r="D256" t="s">
        <v>924</v>
      </c>
      <c r="E256" t="s">
        <v>925</v>
      </c>
      <c r="F256">
        <v>5</v>
      </c>
      <c r="G256" t="s">
        <v>831</v>
      </c>
      <c r="H256" t="s">
        <v>436</v>
      </c>
      <c r="I256">
        <v>1761411608.84615</v>
      </c>
      <c r="J256">
        <f>(K256)/1000</f>
        <v>0</v>
      </c>
      <c r="K256">
        <f>IF(DP256, AN256, AH256)</f>
        <v>0</v>
      </c>
      <c r="L256">
        <f>IF(DP256, AI256, AG256)</f>
        <v>0</v>
      </c>
      <c r="M256">
        <f>DR256 - IF(AU256&gt;1, L256*DL256*100.0/(AW256), 0)</f>
        <v>0</v>
      </c>
      <c r="N256">
        <f>((T256-J256/2)*M256-L256)/(T256+J256/2)</f>
        <v>0</v>
      </c>
      <c r="O256">
        <f>N256*(DY256+DZ256)/1000.0</f>
        <v>0</v>
      </c>
      <c r="P256">
        <f>(DR256 - IF(AU256&gt;1, L256*DL256*100.0/(AW256), 0))*(DY256+DZ256)/1000.0</f>
        <v>0</v>
      </c>
      <c r="Q256">
        <f>2.0/((1/S256-1/R256)+SIGN(S256)*SQRT((1/S256-1/R256)*(1/S256-1/R256) + 4*DM256/((DM256+1)*(DM256+1))*(2*1/S256*1/R256-1/R256*1/R256)))</f>
        <v>0</v>
      </c>
      <c r="R256">
        <f>IF(LEFT(DN256,1)&lt;&gt;"0",IF(LEFT(DN256,1)="1",3.0,DO256),$D$5+$E$5*(EF256*DY256/($K$5*1000))+$F$5*(EF256*DY256/($K$5*1000))*MAX(MIN(DL256,$J$5),$I$5)*MAX(MIN(DL256,$J$5),$I$5)+$G$5*MAX(MIN(DL256,$J$5),$I$5)*(EF256*DY256/($K$5*1000))+$H$5*(EF256*DY256/($K$5*1000))*(EF256*DY256/($K$5*1000)))</f>
        <v>0</v>
      </c>
      <c r="S256">
        <f>J256*(1000-(1000*0.61365*exp(17.502*W256/(240.97+W256))/(DY256+DZ256)+DT256)/2)/(1000*0.61365*exp(17.502*W256/(240.97+W256))/(DY256+DZ256)-DT256)</f>
        <v>0</v>
      </c>
      <c r="T256">
        <f>1/((DM256+1)/(Q256/1.6)+1/(R256/1.37)) + DM256/((DM256+1)/(Q256/1.6) + DM256/(R256/1.37))</f>
        <v>0</v>
      </c>
      <c r="U256">
        <f>(DH256*DK256)</f>
        <v>0</v>
      </c>
      <c r="V256">
        <f>(EA256+(U256+2*0.95*5.67E-8*(((EA256+$B$7)+273)^4-(EA256+273)^4)-44100*J256)/(1.84*29.3*R256+8*0.95*5.67E-8*(EA256+273)^3))</f>
        <v>0</v>
      </c>
      <c r="W256">
        <f>($C$7*EB256+$D$7*EC256+$E$7*V256)</f>
        <v>0</v>
      </c>
      <c r="X256">
        <f>0.61365*exp(17.502*W256/(240.97+W256))</f>
        <v>0</v>
      </c>
      <c r="Y256">
        <f>(Z256/AA256*100)</f>
        <v>0</v>
      </c>
      <c r="Z256">
        <f>DT256*(DY256+DZ256)/1000</f>
        <v>0</v>
      </c>
      <c r="AA256">
        <f>0.61365*exp(17.502*EA256/(240.97+EA256))</f>
        <v>0</v>
      </c>
      <c r="AB256">
        <f>(X256-DT256*(DY256+DZ256)/1000)</f>
        <v>0</v>
      </c>
      <c r="AC256">
        <f>(-J256*44100)</f>
        <v>0</v>
      </c>
      <c r="AD256">
        <f>2*29.3*R256*0.92*(EA256-W256)</f>
        <v>0</v>
      </c>
      <c r="AE256">
        <f>2*0.95*5.67E-8*(((EA256+$B$7)+273)^4-(W256+273)^4)</f>
        <v>0</v>
      </c>
      <c r="AF256">
        <f>U256+AE256+AC256+AD256</f>
        <v>0</v>
      </c>
      <c r="AG256">
        <f>DX256*AU256*(DS256-DR256*(1000-AU256*DU256)/(1000-AU256*DT256))/(100*DL256)</f>
        <v>0</v>
      </c>
      <c r="AH256">
        <f>1000*DX256*AU256*(DT256-DU256)/(100*DL256*(1000-AU256*DT256))</f>
        <v>0</v>
      </c>
      <c r="AI256">
        <f>(AJ256 - AK256 - DY256*1E3/(8.314*(EA256+273.15)) * AM256/DX256 * AL256) * DX256/(100*DL256) * (1000 - DU256)/1000</f>
        <v>0</v>
      </c>
      <c r="AJ256">
        <v>796.647623578684</v>
      </c>
      <c r="AK256">
        <v>764.379945454545</v>
      </c>
      <c r="AL256">
        <v>3.54143184997392</v>
      </c>
      <c r="AM256">
        <v>65.0541557379444</v>
      </c>
      <c r="AN256">
        <f>(AP256 - AO256 + DY256*1E3/(8.314*(EA256+273.15)) * AR256/DX256 * AQ256) * DX256/(100*DL256) * 1000/(1000 - AP256)</f>
        <v>0</v>
      </c>
      <c r="AO256">
        <v>24.8255953544544</v>
      </c>
      <c r="AP256">
        <v>33.5895818181818</v>
      </c>
      <c r="AQ256">
        <v>-0.0082453870912389</v>
      </c>
      <c r="AR256">
        <v>110.692381959749</v>
      </c>
      <c r="AS256">
        <v>0</v>
      </c>
      <c r="AT256">
        <v>0</v>
      </c>
      <c r="AU256">
        <f>IF(AS256*$H$13&gt;=AW256,1.0,(AW256/(AW256-AS256*$H$13)))</f>
        <v>0</v>
      </c>
      <c r="AV256">
        <f>(AU256-1)*100</f>
        <v>0</v>
      </c>
      <c r="AW256">
        <f>MAX(0,($B$13+$C$13*EF256)/(1+$D$13*EF256)*DY256/(EA256+273)*$E$13)</f>
        <v>0</v>
      </c>
      <c r="AX256" t="s">
        <v>437</v>
      </c>
      <c r="AY256" t="s">
        <v>437</v>
      </c>
      <c r="AZ256">
        <v>0</v>
      </c>
      <c r="BA256">
        <v>0</v>
      </c>
      <c r="BB256">
        <f>1-AZ256/BA256</f>
        <v>0</v>
      </c>
      <c r="BC256">
        <v>0</v>
      </c>
      <c r="BD256" t="s">
        <v>437</v>
      </c>
      <c r="BE256" t="s">
        <v>437</v>
      </c>
      <c r="BF256">
        <v>0</v>
      </c>
      <c r="BG256">
        <v>0</v>
      </c>
      <c r="BH256">
        <f>1-BF256/BG256</f>
        <v>0</v>
      </c>
      <c r="BI256">
        <v>0.5</v>
      </c>
      <c r="BJ256">
        <f>DI256</f>
        <v>0</v>
      </c>
      <c r="BK256">
        <f>L256</f>
        <v>0</v>
      </c>
      <c r="BL256">
        <f>BH256*BI256*BJ256</f>
        <v>0</v>
      </c>
      <c r="BM256">
        <f>(BK256-BC256)/BJ256</f>
        <v>0</v>
      </c>
      <c r="BN256">
        <f>(BA256-BG256)/BG256</f>
        <v>0</v>
      </c>
      <c r="BO256">
        <f>AZ256/(BB256+AZ256/BG256)</f>
        <v>0</v>
      </c>
      <c r="BP256" t="s">
        <v>437</v>
      </c>
      <c r="BQ256">
        <v>0</v>
      </c>
      <c r="BR256">
        <f>IF(BQ256&lt;&gt;0, BQ256, BO256)</f>
        <v>0</v>
      </c>
      <c r="BS256">
        <f>1-BR256/BG256</f>
        <v>0</v>
      </c>
      <c r="BT256">
        <f>(BG256-BF256)/(BG256-BR256)</f>
        <v>0</v>
      </c>
      <c r="BU256">
        <f>(BA256-BG256)/(BA256-BR256)</f>
        <v>0</v>
      </c>
      <c r="BV256">
        <f>(BG256-BF256)/(BG256-AZ256)</f>
        <v>0</v>
      </c>
      <c r="BW256">
        <f>(BA256-BG256)/(BA256-AZ256)</f>
        <v>0</v>
      </c>
      <c r="BX256">
        <f>(BT256*BR256/BF256)</f>
        <v>0</v>
      </c>
      <c r="BY256">
        <f>(1-BX256)</f>
        <v>0</v>
      </c>
      <c r="DH256">
        <f>$B$11*EG256+$C$11*EH256+$F$11*ES256*(1-EV256)</f>
        <v>0</v>
      </c>
      <c r="DI256">
        <f>DH256*DJ256</f>
        <v>0</v>
      </c>
      <c r="DJ256">
        <f>($B$11*$D$9+$C$11*$D$9+$F$11*((FF256+EX256)/MAX(FF256+EX256+FG256, 0.1)*$I$9+FG256/MAX(FF256+EX256+FG256, 0.1)*$J$9))/($B$11+$C$11+$F$11)</f>
        <v>0</v>
      </c>
      <c r="DK256">
        <f>($B$11*$K$9+$C$11*$K$9+$F$11*((FF256+EX256)/MAX(FF256+EX256+FG256, 0.1)*$P$9+FG256/MAX(FF256+EX256+FG256, 0.1)*$Q$9))/($B$11+$C$11+$F$11)</f>
        <v>0</v>
      </c>
      <c r="DL256">
        <v>6</v>
      </c>
      <c r="DM256">
        <v>0.5</v>
      </c>
      <c r="DN256" t="s">
        <v>438</v>
      </c>
      <c r="DO256">
        <v>2</v>
      </c>
      <c r="DP256" t="b">
        <v>1</v>
      </c>
      <c r="DQ256">
        <v>1761411608.84615</v>
      </c>
      <c r="DR256">
        <v>714.675076923077</v>
      </c>
      <c r="DS256">
        <v>760.312692307692</v>
      </c>
      <c r="DT256">
        <v>33.6514538461538</v>
      </c>
      <c r="DU256">
        <v>24.8252615384615</v>
      </c>
      <c r="DV256">
        <v>713.577692307692</v>
      </c>
      <c r="DW256">
        <v>33.3362538461538</v>
      </c>
      <c r="DX256">
        <v>499.982769230769</v>
      </c>
      <c r="DY256">
        <v>90.3175076923077</v>
      </c>
      <c r="DZ256">
        <v>0.0376754461538462</v>
      </c>
      <c r="EA256">
        <v>37.0079538461538</v>
      </c>
      <c r="EB256">
        <v>36.0302230769231</v>
      </c>
      <c r="EC256">
        <v>999.9</v>
      </c>
      <c r="ED256">
        <v>0</v>
      </c>
      <c r="EE256">
        <v>0</v>
      </c>
      <c r="EF256">
        <v>9995.53769230769</v>
      </c>
      <c r="EG256">
        <v>0</v>
      </c>
      <c r="EH256">
        <v>1237.68538461538</v>
      </c>
      <c r="EI256">
        <v>-45.6375</v>
      </c>
      <c r="EJ256">
        <v>739.561769230769</v>
      </c>
      <c r="EK256">
        <v>779.668153846154</v>
      </c>
      <c r="EL256">
        <v>8.82619153846154</v>
      </c>
      <c r="EM256">
        <v>760.312692307692</v>
      </c>
      <c r="EN256">
        <v>24.8252615384615</v>
      </c>
      <c r="EO256">
        <v>3.03931384615385</v>
      </c>
      <c r="EP256">
        <v>2.24215615384615</v>
      </c>
      <c r="EQ256">
        <v>24.2448692307692</v>
      </c>
      <c r="ER256">
        <v>19.2667307692308</v>
      </c>
      <c r="ES256">
        <v>1199.99384615385</v>
      </c>
      <c r="ET256">
        <v>0.967000692307692</v>
      </c>
      <c r="EU256">
        <v>0.0329990384615385</v>
      </c>
      <c r="EV256">
        <v>0</v>
      </c>
      <c r="EW256">
        <v>1296.75923076923</v>
      </c>
      <c r="EX256">
        <v>5.00059</v>
      </c>
      <c r="EY256">
        <v>16042.5846153846</v>
      </c>
      <c r="EZ256">
        <v>10358.6846153846</v>
      </c>
      <c r="FA256">
        <v>51.8653076923077</v>
      </c>
      <c r="FB256">
        <v>53.5524615384615</v>
      </c>
      <c r="FC256">
        <v>52.1104615384615</v>
      </c>
      <c r="FD256">
        <v>53.125</v>
      </c>
      <c r="FE256">
        <v>52.9466923076923</v>
      </c>
      <c r="FF256">
        <v>1155.56384615385</v>
      </c>
      <c r="FG256">
        <v>39.43</v>
      </c>
      <c r="FH256">
        <v>0</v>
      </c>
      <c r="FI256">
        <v>1761411577.3</v>
      </c>
      <c r="FJ256">
        <v>0</v>
      </c>
      <c r="FK256">
        <v>1296.71230769231</v>
      </c>
      <c r="FL256">
        <v>-6.41435897540158</v>
      </c>
      <c r="FM256">
        <v>-73.6820512655742</v>
      </c>
      <c r="FN256">
        <v>16041.5692307692</v>
      </c>
      <c r="FO256">
        <v>15</v>
      </c>
      <c r="FP256">
        <v>0</v>
      </c>
      <c r="FQ256" t="s">
        <v>439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-45.2512857142857</v>
      </c>
      <c r="GD256">
        <v>-7.24282597402603</v>
      </c>
      <c r="GE256">
        <v>0.862962091693883</v>
      </c>
      <c r="GF256">
        <v>0</v>
      </c>
      <c r="GG256">
        <v>1297.08264705882</v>
      </c>
      <c r="GH256">
        <v>-6.46401833375656</v>
      </c>
      <c r="GI256">
        <v>0.652052455592552</v>
      </c>
      <c r="GJ256">
        <v>-1</v>
      </c>
      <c r="GK256">
        <v>8.85132904761905</v>
      </c>
      <c r="GL256">
        <v>-0.531247012987016</v>
      </c>
      <c r="GM256">
        <v>0.053648247644107</v>
      </c>
      <c r="GN256">
        <v>0</v>
      </c>
      <c r="GO256">
        <v>0</v>
      </c>
      <c r="GP256">
        <v>2</v>
      </c>
      <c r="GQ256" t="s">
        <v>473</v>
      </c>
      <c r="GR256">
        <v>3.12955</v>
      </c>
      <c r="GS256">
        <v>2.71565</v>
      </c>
      <c r="GT256">
        <v>0.1311</v>
      </c>
      <c r="GU256">
        <v>0.136669</v>
      </c>
      <c r="GV256">
        <v>0.126819</v>
      </c>
      <c r="GW256">
        <v>0.102638</v>
      </c>
      <c r="GX256">
        <v>31883.4</v>
      </c>
      <c r="GY256">
        <v>33663.9</v>
      </c>
      <c r="GZ256">
        <v>33276.9</v>
      </c>
      <c r="HA256">
        <v>35384.8</v>
      </c>
      <c r="HB256">
        <v>41303.9</v>
      </c>
      <c r="HC256">
        <v>45698.9</v>
      </c>
      <c r="HD256">
        <v>52123.5</v>
      </c>
      <c r="HE256">
        <v>56654.4</v>
      </c>
      <c r="HF256">
        <v>1.7878</v>
      </c>
      <c r="HG256">
        <v>1.64805</v>
      </c>
      <c r="HH256">
        <v>-0.0347011</v>
      </c>
      <c r="HI256">
        <v>0</v>
      </c>
      <c r="HJ256">
        <v>36.5905</v>
      </c>
      <c r="HK256">
        <v>999.9</v>
      </c>
      <c r="HL256">
        <v>57.227</v>
      </c>
      <c r="HM256">
        <v>29.175</v>
      </c>
      <c r="HN256">
        <v>25.7425</v>
      </c>
      <c r="HO256">
        <v>55.5092</v>
      </c>
      <c r="HP256">
        <v>43.101</v>
      </c>
      <c r="HQ256">
        <v>1</v>
      </c>
      <c r="HR256">
        <v>1.31013</v>
      </c>
      <c r="HS256">
        <v>4.20813</v>
      </c>
      <c r="HT256">
        <v>20.0838</v>
      </c>
      <c r="HU256">
        <v>5.19108</v>
      </c>
      <c r="HV256">
        <v>12.0099</v>
      </c>
      <c r="HW256">
        <v>4.9726</v>
      </c>
      <c r="HX256">
        <v>3.29492</v>
      </c>
      <c r="HY256">
        <v>9999</v>
      </c>
      <c r="HZ256">
        <v>9999</v>
      </c>
      <c r="IA256">
        <v>999.9</v>
      </c>
      <c r="IB256">
        <v>9999</v>
      </c>
      <c r="IC256">
        <v>1.86322</v>
      </c>
      <c r="ID256">
        <v>1.86813</v>
      </c>
      <c r="IE256">
        <v>1.86783</v>
      </c>
      <c r="IF256">
        <v>1.86905</v>
      </c>
      <c r="IG256">
        <v>1.86981</v>
      </c>
      <c r="IH256">
        <v>1.86588</v>
      </c>
      <c r="II256">
        <v>1.86699</v>
      </c>
      <c r="IJ256">
        <v>1.86843</v>
      </c>
      <c r="IK256">
        <v>5</v>
      </c>
      <c r="IL256">
        <v>0</v>
      </c>
      <c r="IM256">
        <v>0</v>
      </c>
      <c r="IN256">
        <v>0</v>
      </c>
      <c r="IO256" t="s">
        <v>441</v>
      </c>
      <c r="IP256" t="s">
        <v>442</v>
      </c>
      <c r="IQ256" t="s">
        <v>443</v>
      </c>
      <c r="IR256" t="s">
        <v>443</v>
      </c>
      <c r="IS256" t="s">
        <v>443</v>
      </c>
      <c r="IT256" t="s">
        <v>443</v>
      </c>
      <c r="IU256">
        <v>0</v>
      </c>
      <c r="IV256">
        <v>100</v>
      </c>
      <c r="IW256">
        <v>100</v>
      </c>
      <c r="IX256">
        <v>1.097</v>
      </c>
      <c r="IY256">
        <v>0.3152</v>
      </c>
      <c r="IZ256">
        <v>1.09748391826392</v>
      </c>
      <c r="JA256">
        <v>0</v>
      </c>
      <c r="JB256">
        <v>0</v>
      </c>
      <c r="JC256">
        <v>0</v>
      </c>
      <c r="JD256">
        <v>0.315191680746845</v>
      </c>
      <c r="JE256">
        <v>0</v>
      </c>
      <c r="JF256">
        <v>0</v>
      </c>
      <c r="JG256">
        <v>0</v>
      </c>
      <c r="JH256">
        <v>5</v>
      </c>
      <c r="JI256">
        <v>2273</v>
      </c>
      <c r="JJ256">
        <v>0</v>
      </c>
      <c r="JK256">
        <v>25</v>
      </c>
      <c r="JL256">
        <v>29356860.3</v>
      </c>
      <c r="JM256">
        <v>29356860.3</v>
      </c>
      <c r="JN256">
        <v>1.69922</v>
      </c>
      <c r="JO256">
        <v>2.62207</v>
      </c>
      <c r="JP256">
        <v>1.54785</v>
      </c>
      <c r="JQ256">
        <v>2.32056</v>
      </c>
      <c r="JR256">
        <v>1.64673</v>
      </c>
      <c r="JS256">
        <v>2.27539</v>
      </c>
      <c r="JT256">
        <v>33.1992</v>
      </c>
      <c r="JU256">
        <v>24.1751</v>
      </c>
      <c r="JV256">
        <v>18</v>
      </c>
      <c r="JW256">
        <v>501.977</v>
      </c>
      <c r="JX256">
        <v>403.66</v>
      </c>
      <c r="JY256">
        <v>31.4947</v>
      </c>
      <c r="JZ256">
        <v>42.7827</v>
      </c>
      <c r="KA256">
        <v>30.0004</v>
      </c>
      <c r="KB256">
        <v>42.4957</v>
      </c>
      <c r="KC256">
        <v>42.3845</v>
      </c>
      <c r="KD256">
        <v>34.1361</v>
      </c>
      <c r="KE256">
        <v>0</v>
      </c>
      <c r="KF256">
        <v>100</v>
      </c>
      <c r="KG256">
        <v>31.4625</v>
      </c>
      <c r="KH256">
        <v>810.903</v>
      </c>
      <c r="KI256">
        <v>34.6858</v>
      </c>
      <c r="KJ256">
        <v>94.5992</v>
      </c>
      <c r="KK256">
        <v>91.7291</v>
      </c>
    </row>
    <row r="257" spans="1:297">
      <c r="A257">
        <v>241</v>
      </c>
      <c r="B257">
        <v>1761411622</v>
      </c>
      <c r="C257">
        <v>3441</v>
      </c>
      <c r="D257" t="s">
        <v>926</v>
      </c>
      <c r="E257" t="s">
        <v>927</v>
      </c>
      <c r="F257">
        <v>5</v>
      </c>
      <c r="G257" t="s">
        <v>831</v>
      </c>
      <c r="H257" t="s">
        <v>436</v>
      </c>
      <c r="I257">
        <v>1761411613.84615</v>
      </c>
      <c r="J257">
        <f>(K257)/1000</f>
        <v>0</v>
      </c>
      <c r="K257">
        <f>IF(DP257, AN257, AH257)</f>
        <v>0</v>
      </c>
      <c r="L257">
        <f>IF(DP257, AI257, AG257)</f>
        <v>0</v>
      </c>
      <c r="M257">
        <f>DR257 - IF(AU257&gt;1, L257*DL257*100.0/(AW257), 0)</f>
        <v>0</v>
      </c>
      <c r="N257">
        <f>((T257-J257/2)*M257-L257)/(T257+J257/2)</f>
        <v>0</v>
      </c>
      <c r="O257">
        <f>N257*(DY257+DZ257)/1000.0</f>
        <v>0</v>
      </c>
      <c r="P257">
        <f>(DR257 - IF(AU257&gt;1, L257*DL257*100.0/(AW257), 0))*(DY257+DZ257)/1000.0</f>
        <v>0</v>
      </c>
      <c r="Q257">
        <f>2.0/((1/S257-1/R257)+SIGN(S257)*SQRT((1/S257-1/R257)*(1/S257-1/R257) + 4*DM257/((DM257+1)*(DM257+1))*(2*1/S257*1/R257-1/R257*1/R257)))</f>
        <v>0</v>
      </c>
      <c r="R257">
        <f>IF(LEFT(DN257,1)&lt;&gt;"0",IF(LEFT(DN257,1)="1",3.0,DO257),$D$5+$E$5*(EF257*DY257/($K$5*1000))+$F$5*(EF257*DY257/($K$5*1000))*MAX(MIN(DL257,$J$5),$I$5)*MAX(MIN(DL257,$J$5),$I$5)+$G$5*MAX(MIN(DL257,$J$5),$I$5)*(EF257*DY257/($K$5*1000))+$H$5*(EF257*DY257/($K$5*1000))*(EF257*DY257/($K$5*1000)))</f>
        <v>0</v>
      </c>
      <c r="S257">
        <f>J257*(1000-(1000*0.61365*exp(17.502*W257/(240.97+W257))/(DY257+DZ257)+DT257)/2)/(1000*0.61365*exp(17.502*W257/(240.97+W257))/(DY257+DZ257)-DT257)</f>
        <v>0</v>
      </c>
      <c r="T257">
        <f>1/((DM257+1)/(Q257/1.6)+1/(R257/1.37)) + DM257/((DM257+1)/(Q257/1.6) + DM257/(R257/1.37))</f>
        <v>0</v>
      </c>
      <c r="U257">
        <f>(DH257*DK257)</f>
        <v>0</v>
      </c>
      <c r="V257">
        <f>(EA257+(U257+2*0.95*5.67E-8*(((EA257+$B$7)+273)^4-(EA257+273)^4)-44100*J257)/(1.84*29.3*R257+8*0.95*5.67E-8*(EA257+273)^3))</f>
        <v>0</v>
      </c>
      <c r="W257">
        <f>($C$7*EB257+$D$7*EC257+$E$7*V257)</f>
        <v>0</v>
      </c>
      <c r="X257">
        <f>0.61365*exp(17.502*W257/(240.97+W257))</f>
        <v>0</v>
      </c>
      <c r="Y257">
        <f>(Z257/AA257*100)</f>
        <v>0</v>
      </c>
      <c r="Z257">
        <f>DT257*(DY257+DZ257)/1000</f>
        <v>0</v>
      </c>
      <c r="AA257">
        <f>0.61365*exp(17.502*EA257/(240.97+EA257))</f>
        <v>0</v>
      </c>
      <c r="AB257">
        <f>(X257-DT257*(DY257+DZ257)/1000)</f>
        <v>0</v>
      </c>
      <c r="AC257">
        <f>(-J257*44100)</f>
        <v>0</v>
      </c>
      <c r="AD257">
        <f>2*29.3*R257*0.92*(EA257-W257)</f>
        <v>0</v>
      </c>
      <c r="AE257">
        <f>2*0.95*5.67E-8*(((EA257+$B$7)+273)^4-(W257+273)^4)</f>
        <v>0</v>
      </c>
      <c r="AF257">
        <f>U257+AE257+AC257+AD257</f>
        <v>0</v>
      </c>
      <c r="AG257">
        <f>DX257*AU257*(DS257-DR257*(1000-AU257*DU257)/(1000-AU257*DT257))/(100*DL257)</f>
        <v>0</v>
      </c>
      <c r="AH257">
        <f>1000*DX257*AU257*(DT257-DU257)/(100*DL257*(1000-AU257*DT257))</f>
        <v>0</v>
      </c>
      <c r="AI257">
        <f>(AJ257 - AK257 - DY257*1E3/(8.314*(EA257+273.15)) * AM257/DX257 * AL257) * DX257/(100*DL257) * (1000 - DU257)/1000</f>
        <v>0</v>
      </c>
      <c r="AJ257">
        <v>813.050424047353</v>
      </c>
      <c r="AK257">
        <v>781.124981818181</v>
      </c>
      <c r="AL257">
        <v>3.32443726153731</v>
      </c>
      <c r="AM257">
        <v>65.0541557379444</v>
      </c>
      <c r="AN257">
        <f>(AP257 - AO257 + DY257*1E3/(8.314*(EA257+273.15)) * AR257/DX257 * AQ257) * DX257/(100*DL257) * 1000/(1000 - AP257)</f>
        <v>0</v>
      </c>
      <c r="AO257">
        <v>24.8220354695578</v>
      </c>
      <c r="AP257">
        <v>33.5387896969697</v>
      </c>
      <c r="AQ257">
        <v>-0.00999463364298242</v>
      </c>
      <c r="AR257">
        <v>110.692381959749</v>
      </c>
      <c r="AS257">
        <v>0</v>
      </c>
      <c r="AT257">
        <v>0</v>
      </c>
      <c r="AU257">
        <f>IF(AS257*$H$13&gt;=AW257,1.0,(AW257/(AW257-AS257*$H$13)))</f>
        <v>0</v>
      </c>
      <c r="AV257">
        <f>(AU257-1)*100</f>
        <v>0</v>
      </c>
      <c r="AW257">
        <f>MAX(0,($B$13+$C$13*EF257)/(1+$D$13*EF257)*DY257/(EA257+273)*$E$13)</f>
        <v>0</v>
      </c>
      <c r="AX257" t="s">
        <v>437</v>
      </c>
      <c r="AY257" t="s">
        <v>437</v>
      </c>
      <c r="AZ257">
        <v>0</v>
      </c>
      <c r="BA257">
        <v>0</v>
      </c>
      <c r="BB257">
        <f>1-AZ257/BA257</f>
        <v>0</v>
      </c>
      <c r="BC257">
        <v>0</v>
      </c>
      <c r="BD257" t="s">
        <v>437</v>
      </c>
      <c r="BE257" t="s">
        <v>437</v>
      </c>
      <c r="BF257">
        <v>0</v>
      </c>
      <c r="BG257">
        <v>0</v>
      </c>
      <c r="BH257">
        <f>1-BF257/BG257</f>
        <v>0</v>
      </c>
      <c r="BI257">
        <v>0.5</v>
      </c>
      <c r="BJ257">
        <f>DI257</f>
        <v>0</v>
      </c>
      <c r="BK257">
        <f>L257</f>
        <v>0</v>
      </c>
      <c r="BL257">
        <f>BH257*BI257*BJ257</f>
        <v>0</v>
      </c>
      <c r="BM257">
        <f>(BK257-BC257)/BJ257</f>
        <v>0</v>
      </c>
      <c r="BN257">
        <f>(BA257-BG257)/BG257</f>
        <v>0</v>
      </c>
      <c r="BO257">
        <f>AZ257/(BB257+AZ257/BG257)</f>
        <v>0</v>
      </c>
      <c r="BP257" t="s">
        <v>437</v>
      </c>
      <c r="BQ257">
        <v>0</v>
      </c>
      <c r="BR257">
        <f>IF(BQ257&lt;&gt;0, BQ257, BO257)</f>
        <v>0</v>
      </c>
      <c r="BS257">
        <f>1-BR257/BG257</f>
        <v>0</v>
      </c>
      <c r="BT257">
        <f>(BG257-BF257)/(BG257-BR257)</f>
        <v>0</v>
      </c>
      <c r="BU257">
        <f>(BA257-BG257)/(BA257-BR257)</f>
        <v>0</v>
      </c>
      <c r="BV257">
        <f>(BG257-BF257)/(BG257-AZ257)</f>
        <v>0</v>
      </c>
      <c r="BW257">
        <f>(BA257-BG257)/(BA257-AZ257)</f>
        <v>0</v>
      </c>
      <c r="BX257">
        <f>(BT257*BR257/BF257)</f>
        <v>0</v>
      </c>
      <c r="BY257">
        <f>(1-BX257)</f>
        <v>0</v>
      </c>
      <c r="DH257">
        <f>$B$11*EG257+$C$11*EH257+$F$11*ES257*(1-EV257)</f>
        <v>0</v>
      </c>
      <c r="DI257">
        <f>DH257*DJ257</f>
        <v>0</v>
      </c>
      <c r="DJ257">
        <f>($B$11*$D$9+$C$11*$D$9+$F$11*((FF257+EX257)/MAX(FF257+EX257+FG257, 0.1)*$I$9+FG257/MAX(FF257+EX257+FG257, 0.1)*$J$9))/($B$11+$C$11+$F$11)</f>
        <v>0</v>
      </c>
      <c r="DK257">
        <f>($B$11*$K$9+$C$11*$K$9+$F$11*((FF257+EX257)/MAX(FF257+EX257+FG257, 0.1)*$P$9+FG257/MAX(FF257+EX257+FG257, 0.1)*$Q$9))/($B$11+$C$11+$F$11)</f>
        <v>0</v>
      </c>
      <c r="DL257">
        <v>6</v>
      </c>
      <c r="DM257">
        <v>0.5</v>
      </c>
      <c r="DN257" t="s">
        <v>438</v>
      </c>
      <c r="DO257">
        <v>2</v>
      </c>
      <c r="DP257" t="b">
        <v>1</v>
      </c>
      <c r="DQ257">
        <v>1761411613.84615</v>
      </c>
      <c r="DR257">
        <v>731.316230769231</v>
      </c>
      <c r="DS257">
        <v>776.992230769231</v>
      </c>
      <c r="DT257">
        <v>33.6053923076923</v>
      </c>
      <c r="DU257">
        <v>24.8241307692308</v>
      </c>
      <c r="DV257">
        <v>730.218923076923</v>
      </c>
      <c r="DW257">
        <v>33.2901923076923</v>
      </c>
      <c r="DX257">
        <v>500.004769230769</v>
      </c>
      <c r="DY257">
        <v>90.3178461538462</v>
      </c>
      <c r="DZ257">
        <v>0.0376351846153846</v>
      </c>
      <c r="EA257">
        <v>37.0058</v>
      </c>
      <c r="EB257">
        <v>36.0356230769231</v>
      </c>
      <c r="EC257">
        <v>999.9</v>
      </c>
      <c r="ED257">
        <v>0</v>
      </c>
      <c r="EE257">
        <v>0</v>
      </c>
      <c r="EF257">
        <v>10007.8407692308</v>
      </c>
      <c r="EG257">
        <v>0</v>
      </c>
      <c r="EH257">
        <v>1237.68307692308</v>
      </c>
      <c r="EI257">
        <v>-45.6758153846154</v>
      </c>
      <c r="EJ257">
        <v>756.746384615385</v>
      </c>
      <c r="EK257">
        <v>796.771461538462</v>
      </c>
      <c r="EL257">
        <v>8.78125846153846</v>
      </c>
      <c r="EM257">
        <v>776.992230769231</v>
      </c>
      <c r="EN257">
        <v>24.8241307692308</v>
      </c>
      <c r="EO257">
        <v>3.03516538461538</v>
      </c>
      <c r="EP257">
        <v>2.24206230769231</v>
      </c>
      <c r="EQ257">
        <v>24.2220769230769</v>
      </c>
      <c r="ER257">
        <v>19.2660615384615</v>
      </c>
      <c r="ES257">
        <v>1199.99076923077</v>
      </c>
      <c r="ET257">
        <v>0.967000692307692</v>
      </c>
      <c r="EU257">
        <v>0.0329990384615385</v>
      </c>
      <c r="EV257">
        <v>0</v>
      </c>
      <c r="EW257">
        <v>1296.31615384615</v>
      </c>
      <c r="EX257">
        <v>5.00059</v>
      </c>
      <c r="EY257">
        <v>16036.4230769231</v>
      </c>
      <c r="EZ257">
        <v>10358.6461538462</v>
      </c>
      <c r="FA257">
        <v>51.8653076923077</v>
      </c>
      <c r="FB257">
        <v>53.5476923076923</v>
      </c>
      <c r="FC257">
        <v>52.1104615384615</v>
      </c>
      <c r="FD257">
        <v>53.125</v>
      </c>
      <c r="FE257">
        <v>52.9563846153846</v>
      </c>
      <c r="FF257">
        <v>1155.56076923077</v>
      </c>
      <c r="FG257">
        <v>39.43</v>
      </c>
      <c r="FH257">
        <v>0</v>
      </c>
      <c r="FI257">
        <v>1761411582.1</v>
      </c>
      <c r="FJ257">
        <v>0</v>
      </c>
      <c r="FK257">
        <v>1296.23692307692</v>
      </c>
      <c r="FL257">
        <v>-5.49606837246566</v>
      </c>
      <c r="FM257">
        <v>-77.545299079673</v>
      </c>
      <c r="FN257">
        <v>16035.5923076923</v>
      </c>
      <c r="FO257">
        <v>15</v>
      </c>
      <c r="FP257">
        <v>0</v>
      </c>
      <c r="FQ257" t="s">
        <v>439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-45.6283</v>
      </c>
      <c r="GD257">
        <v>-2.15136541353386</v>
      </c>
      <c r="GE257">
        <v>0.573031448526169</v>
      </c>
      <c r="GF257">
        <v>0</v>
      </c>
      <c r="GG257">
        <v>1296.60235294118</v>
      </c>
      <c r="GH257">
        <v>-5.61283421636585</v>
      </c>
      <c r="GI257">
        <v>0.576225337987154</v>
      </c>
      <c r="GJ257">
        <v>-1</v>
      </c>
      <c r="GK257">
        <v>8.802296</v>
      </c>
      <c r="GL257">
        <v>-0.533753684210541</v>
      </c>
      <c r="GM257">
        <v>0.0513206000939192</v>
      </c>
      <c r="GN257">
        <v>0</v>
      </c>
      <c r="GO257">
        <v>0</v>
      </c>
      <c r="GP257">
        <v>2</v>
      </c>
      <c r="GQ257" t="s">
        <v>473</v>
      </c>
      <c r="GR257">
        <v>3.12968</v>
      </c>
      <c r="GS257">
        <v>2.71563</v>
      </c>
      <c r="GT257">
        <v>0.133065</v>
      </c>
      <c r="GU257">
        <v>0.13864</v>
      </c>
      <c r="GV257">
        <v>0.126693</v>
      </c>
      <c r="GW257">
        <v>0.102632</v>
      </c>
      <c r="GX257">
        <v>31811.1</v>
      </c>
      <c r="GY257">
        <v>33586.7</v>
      </c>
      <c r="GZ257">
        <v>33276.9</v>
      </c>
      <c r="HA257">
        <v>35384.6</v>
      </c>
      <c r="HB257">
        <v>41310</v>
      </c>
      <c r="HC257">
        <v>45699.1</v>
      </c>
      <c r="HD257">
        <v>52123.7</v>
      </c>
      <c r="HE257">
        <v>56654</v>
      </c>
      <c r="HF257">
        <v>1.78778</v>
      </c>
      <c r="HG257">
        <v>1.64788</v>
      </c>
      <c r="HH257">
        <v>-0.0339374</v>
      </c>
      <c r="HI257">
        <v>0</v>
      </c>
      <c r="HJ257">
        <v>36.5928</v>
      </c>
      <c r="HK257">
        <v>999.9</v>
      </c>
      <c r="HL257">
        <v>57.227</v>
      </c>
      <c r="HM257">
        <v>29.175</v>
      </c>
      <c r="HN257">
        <v>25.7435</v>
      </c>
      <c r="HO257">
        <v>55.5492</v>
      </c>
      <c r="HP257">
        <v>42.9167</v>
      </c>
      <c r="HQ257">
        <v>1</v>
      </c>
      <c r="HR257">
        <v>1.3104</v>
      </c>
      <c r="HS257">
        <v>4.26705</v>
      </c>
      <c r="HT257">
        <v>20.0825</v>
      </c>
      <c r="HU257">
        <v>5.19138</v>
      </c>
      <c r="HV257">
        <v>12.0099</v>
      </c>
      <c r="HW257">
        <v>4.9727</v>
      </c>
      <c r="HX257">
        <v>3.29495</v>
      </c>
      <c r="HY257">
        <v>9999</v>
      </c>
      <c r="HZ257">
        <v>9999</v>
      </c>
      <c r="IA257">
        <v>999.9</v>
      </c>
      <c r="IB257">
        <v>9999</v>
      </c>
      <c r="IC257">
        <v>1.86324</v>
      </c>
      <c r="ID257">
        <v>1.86813</v>
      </c>
      <c r="IE257">
        <v>1.86783</v>
      </c>
      <c r="IF257">
        <v>1.86905</v>
      </c>
      <c r="IG257">
        <v>1.86981</v>
      </c>
      <c r="IH257">
        <v>1.8659</v>
      </c>
      <c r="II257">
        <v>1.86698</v>
      </c>
      <c r="IJ257">
        <v>1.86844</v>
      </c>
      <c r="IK257">
        <v>5</v>
      </c>
      <c r="IL257">
        <v>0</v>
      </c>
      <c r="IM257">
        <v>0</v>
      </c>
      <c r="IN257">
        <v>0</v>
      </c>
      <c r="IO257" t="s">
        <v>441</v>
      </c>
      <c r="IP257" t="s">
        <v>442</v>
      </c>
      <c r="IQ257" t="s">
        <v>443</v>
      </c>
      <c r="IR257" t="s">
        <v>443</v>
      </c>
      <c r="IS257" t="s">
        <v>443</v>
      </c>
      <c r="IT257" t="s">
        <v>443</v>
      </c>
      <c r="IU257">
        <v>0</v>
      </c>
      <c r="IV257">
        <v>100</v>
      </c>
      <c r="IW257">
        <v>100</v>
      </c>
      <c r="IX257">
        <v>1.097</v>
      </c>
      <c r="IY257">
        <v>0.3152</v>
      </c>
      <c r="IZ257">
        <v>1.09748391826392</v>
      </c>
      <c r="JA257">
        <v>0</v>
      </c>
      <c r="JB257">
        <v>0</v>
      </c>
      <c r="JC257">
        <v>0</v>
      </c>
      <c r="JD257">
        <v>0.315191680746845</v>
      </c>
      <c r="JE257">
        <v>0</v>
      </c>
      <c r="JF257">
        <v>0</v>
      </c>
      <c r="JG257">
        <v>0</v>
      </c>
      <c r="JH257">
        <v>5</v>
      </c>
      <c r="JI257">
        <v>2273</v>
      </c>
      <c r="JJ257">
        <v>0</v>
      </c>
      <c r="JK257">
        <v>25</v>
      </c>
      <c r="JL257">
        <v>29356860.4</v>
      </c>
      <c r="JM257">
        <v>29356860.4</v>
      </c>
      <c r="JN257">
        <v>1.73096</v>
      </c>
      <c r="JO257">
        <v>2.61475</v>
      </c>
      <c r="JP257">
        <v>1.54785</v>
      </c>
      <c r="JQ257">
        <v>2.32056</v>
      </c>
      <c r="JR257">
        <v>1.64551</v>
      </c>
      <c r="JS257">
        <v>2.37183</v>
      </c>
      <c r="JT257">
        <v>33.1992</v>
      </c>
      <c r="JU257">
        <v>24.1838</v>
      </c>
      <c r="JV257">
        <v>18</v>
      </c>
      <c r="JW257">
        <v>501.959</v>
      </c>
      <c r="JX257">
        <v>403.555</v>
      </c>
      <c r="JY257">
        <v>31.458</v>
      </c>
      <c r="JZ257">
        <v>42.7827</v>
      </c>
      <c r="KA257">
        <v>30.0004</v>
      </c>
      <c r="KB257">
        <v>42.4957</v>
      </c>
      <c r="KC257">
        <v>42.3845</v>
      </c>
      <c r="KD257">
        <v>34.6922</v>
      </c>
      <c r="KE257">
        <v>0</v>
      </c>
      <c r="KF257">
        <v>100</v>
      </c>
      <c r="KG257">
        <v>31.426</v>
      </c>
      <c r="KH257">
        <v>824.339</v>
      </c>
      <c r="KI257">
        <v>34.6858</v>
      </c>
      <c r="KJ257">
        <v>94.5994</v>
      </c>
      <c r="KK257">
        <v>91.7286</v>
      </c>
    </row>
    <row r="258" spans="1:297">
      <c r="A258">
        <v>242</v>
      </c>
      <c r="B258">
        <v>1761411627</v>
      </c>
      <c r="C258">
        <v>3446</v>
      </c>
      <c r="D258" t="s">
        <v>928</v>
      </c>
      <c r="E258" t="s">
        <v>929</v>
      </c>
      <c r="F258">
        <v>5</v>
      </c>
      <c r="G258" t="s">
        <v>831</v>
      </c>
      <c r="H258" t="s">
        <v>436</v>
      </c>
      <c r="I258">
        <v>1761411618.84615</v>
      </c>
      <c r="J258">
        <f>(K258)/1000</f>
        <v>0</v>
      </c>
      <c r="K258">
        <f>IF(DP258, AN258, AH258)</f>
        <v>0</v>
      </c>
      <c r="L258">
        <f>IF(DP258, AI258, AG258)</f>
        <v>0</v>
      </c>
      <c r="M258">
        <f>DR258 - IF(AU258&gt;1, L258*DL258*100.0/(AW258), 0)</f>
        <v>0</v>
      </c>
      <c r="N258">
        <f>((T258-J258/2)*M258-L258)/(T258+J258/2)</f>
        <v>0</v>
      </c>
      <c r="O258">
        <f>N258*(DY258+DZ258)/1000.0</f>
        <v>0</v>
      </c>
      <c r="P258">
        <f>(DR258 - IF(AU258&gt;1, L258*DL258*100.0/(AW258), 0))*(DY258+DZ258)/1000.0</f>
        <v>0</v>
      </c>
      <c r="Q258">
        <f>2.0/((1/S258-1/R258)+SIGN(S258)*SQRT((1/S258-1/R258)*(1/S258-1/R258) + 4*DM258/((DM258+1)*(DM258+1))*(2*1/S258*1/R258-1/R258*1/R258)))</f>
        <v>0</v>
      </c>
      <c r="R258">
        <f>IF(LEFT(DN258,1)&lt;&gt;"0",IF(LEFT(DN258,1)="1",3.0,DO258),$D$5+$E$5*(EF258*DY258/($K$5*1000))+$F$5*(EF258*DY258/($K$5*1000))*MAX(MIN(DL258,$J$5),$I$5)*MAX(MIN(DL258,$J$5),$I$5)+$G$5*MAX(MIN(DL258,$J$5),$I$5)*(EF258*DY258/($K$5*1000))+$H$5*(EF258*DY258/($K$5*1000))*(EF258*DY258/($K$5*1000)))</f>
        <v>0</v>
      </c>
      <c r="S258">
        <f>J258*(1000-(1000*0.61365*exp(17.502*W258/(240.97+W258))/(DY258+DZ258)+DT258)/2)/(1000*0.61365*exp(17.502*W258/(240.97+W258))/(DY258+DZ258)-DT258)</f>
        <v>0</v>
      </c>
      <c r="T258">
        <f>1/((DM258+1)/(Q258/1.6)+1/(R258/1.37)) + DM258/((DM258+1)/(Q258/1.6) + DM258/(R258/1.37))</f>
        <v>0</v>
      </c>
      <c r="U258">
        <f>(DH258*DK258)</f>
        <v>0</v>
      </c>
      <c r="V258">
        <f>(EA258+(U258+2*0.95*5.67E-8*(((EA258+$B$7)+273)^4-(EA258+273)^4)-44100*J258)/(1.84*29.3*R258+8*0.95*5.67E-8*(EA258+273)^3))</f>
        <v>0</v>
      </c>
      <c r="W258">
        <f>($C$7*EB258+$D$7*EC258+$E$7*V258)</f>
        <v>0</v>
      </c>
      <c r="X258">
        <f>0.61365*exp(17.502*W258/(240.97+W258))</f>
        <v>0</v>
      </c>
      <c r="Y258">
        <f>(Z258/AA258*100)</f>
        <v>0</v>
      </c>
      <c r="Z258">
        <f>DT258*(DY258+DZ258)/1000</f>
        <v>0</v>
      </c>
      <c r="AA258">
        <f>0.61365*exp(17.502*EA258/(240.97+EA258))</f>
        <v>0</v>
      </c>
      <c r="AB258">
        <f>(X258-DT258*(DY258+DZ258)/1000)</f>
        <v>0</v>
      </c>
      <c r="AC258">
        <f>(-J258*44100)</f>
        <v>0</v>
      </c>
      <c r="AD258">
        <f>2*29.3*R258*0.92*(EA258-W258)</f>
        <v>0</v>
      </c>
      <c r="AE258">
        <f>2*0.95*5.67E-8*(((EA258+$B$7)+273)^4-(W258+273)^4)</f>
        <v>0</v>
      </c>
      <c r="AF258">
        <f>U258+AE258+AC258+AD258</f>
        <v>0</v>
      </c>
      <c r="AG258">
        <f>DX258*AU258*(DS258-DR258*(1000-AU258*DU258)/(1000-AU258*DT258))/(100*DL258)</f>
        <v>0</v>
      </c>
      <c r="AH258">
        <f>1000*DX258*AU258*(DT258-DU258)/(100*DL258*(1000-AU258*DT258))</f>
        <v>0</v>
      </c>
      <c r="AI258">
        <f>(AJ258 - AK258 - DY258*1E3/(8.314*(EA258+273.15)) * AM258/DX258 * AL258) * DX258/(100*DL258) * (1000 - DU258)/1000</f>
        <v>0</v>
      </c>
      <c r="AJ258">
        <v>830.619391761109</v>
      </c>
      <c r="AK258">
        <v>798.330684848485</v>
      </c>
      <c r="AL258">
        <v>3.44687769428957</v>
      </c>
      <c r="AM258">
        <v>65.0541557379444</v>
      </c>
      <c r="AN258">
        <f>(AP258 - AO258 + DY258*1E3/(8.314*(EA258+273.15)) * AR258/DX258 * AQ258) * DX258/(100*DL258) * 1000/(1000 - AP258)</f>
        <v>0</v>
      </c>
      <c r="AO258">
        <v>24.8213389095544</v>
      </c>
      <c r="AP258">
        <v>33.4940612121212</v>
      </c>
      <c r="AQ258">
        <v>-0.00899371694369979</v>
      </c>
      <c r="AR258">
        <v>110.692381959749</v>
      </c>
      <c r="AS258">
        <v>0</v>
      </c>
      <c r="AT258">
        <v>0</v>
      </c>
      <c r="AU258">
        <f>IF(AS258*$H$13&gt;=AW258,1.0,(AW258/(AW258-AS258*$H$13)))</f>
        <v>0</v>
      </c>
      <c r="AV258">
        <f>(AU258-1)*100</f>
        <v>0</v>
      </c>
      <c r="AW258">
        <f>MAX(0,($B$13+$C$13*EF258)/(1+$D$13*EF258)*DY258/(EA258+273)*$E$13)</f>
        <v>0</v>
      </c>
      <c r="AX258" t="s">
        <v>437</v>
      </c>
      <c r="AY258" t="s">
        <v>437</v>
      </c>
      <c r="AZ258">
        <v>0</v>
      </c>
      <c r="BA258">
        <v>0</v>
      </c>
      <c r="BB258">
        <f>1-AZ258/BA258</f>
        <v>0</v>
      </c>
      <c r="BC258">
        <v>0</v>
      </c>
      <c r="BD258" t="s">
        <v>437</v>
      </c>
      <c r="BE258" t="s">
        <v>437</v>
      </c>
      <c r="BF258">
        <v>0</v>
      </c>
      <c r="BG258">
        <v>0</v>
      </c>
      <c r="BH258">
        <f>1-BF258/BG258</f>
        <v>0</v>
      </c>
      <c r="BI258">
        <v>0.5</v>
      </c>
      <c r="BJ258">
        <f>DI258</f>
        <v>0</v>
      </c>
      <c r="BK258">
        <f>L258</f>
        <v>0</v>
      </c>
      <c r="BL258">
        <f>BH258*BI258*BJ258</f>
        <v>0</v>
      </c>
      <c r="BM258">
        <f>(BK258-BC258)/BJ258</f>
        <v>0</v>
      </c>
      <c r="BN258">
        <f>(BA258-BG258)/BG258</f>
        <v>0</v>
      </c>
      <c r="BO258">
        <f>AZ258/(BB258+AZ258/BG258)</f>
        <v>0</v>
      </c>
      <c r="BP258" t="s">
        <v>437</v>
      </c>
      <c r="BQ258">
        <v>0</v>
      </c>
      <c r="BR258">
        <f>IF(BQ258&lt;&gt;0, BQ258, BO258)</f>
        <v>0</v>
      </c>
      <c r="BS258">
        <f>1-BR258/BG258</f>
        <v>0</v>
      </c>
      <c r="BT258">
        <f>(BG258-BF258)/(BG258-BR258)</f>
        <v>0</v>
      </c>
      <c r="BU258">
        <f>(BA258-BG258)/(BA258-BR258)</f>
        <v>0</v>
      </c>
      <c r="BV258">
        <f>(BG258-BF258)/(BG258-AZ258)</f>
        <v>0</v>
      </c>
      <c r="BW258">
        <f>(BA258-BG258)/(BA258-AZ258)</f>
        <v>0</v>
      </c>
      <c r="BX258">
        <f>(BT258*BR258/BF258)</f>
        <v>0</v>
      </c>
      <c r="BY258">
        <f>(1-BX258)</f>
        <v>0</v>
      </c>
      <c r="DH258">
        <f>$B$11*EG258+$C$11*EH258+$F$11*ES258*(1-EV258)</f>
        <v>0</v>
      </c>
      <c r="DI258">
        <f>DH258*DJ258</f>
        <v>0</v>
      </c>
      <c r="DJ258">
        <f>($B$11*$D$9+$C$11*$D$9+$F$11*((FF258+EX258)/MAX(FF258+EX258+FG258, 0.1)*$I$9+FG258/MAX(FF258+EX258+FG258, 0.1)*$J$9))/($B$11+$C$11+$F$11)</f>
        <v>0</v>
      </c>
      <c r="DK258">
        <f>($B$11*$K$9+$C$11*$K$9+$F$11*((FF258+EX258)/MAX(FF258+EX258+FG258, 0.1)*$P$9+FG258/MAX(FF258+EX258+FG258, 0.1)*$Q$9))/($B$11+$C$11+$F$11)</f>
        <v>0</v>
      </c>
      <c r="DL258">
        <v>6</v>
      </c>
      <c r="DM258">
        <v>0.5</v>
      </c>
      <c r="DN258" t="s">
        <v>438</v>
      </c>
      <c r="DO258">
        <v>2</v>
      </c>
      <c r="DP258" t="b">
        <v>1</v>
      </c>
      <c r="DQ258">
        <v>1761411618.84615</v>
      </c>
      <c r="DR258">
        <v>747.892615384615</v>
      </c>
      <c r="DS258">
        <v>794.012923076923</v>
      </c>
      <c r="DT258">
        <v>33.5603384615385</v>
      </c>
      <c r="DU258">
        <v>24.8232076923077</v>
      </c>
      <c r="DV258">
        <v>746.795384615385</v>
      </c>
      <c r="DW258">
        <v>33.2451384615385</v>
      </c>
      <c r="DX258">
        <v>500.025076923077</v>
      </c>
      <c r="DY258">
        <v>90.3180769230769</v>
      </c>
      <c r="DZ258">
        <v>0.0376718538461538</v>
      </c>
      <c r="EA258">
        <v>37.0039615384615</v>
      </c>
      <c r="EB258">
        <v>36.0408384615385</v>
      </c>
      <c r="EC258">
        <v>999.9</v>
      </c>
      <c r="ED258">
        <v>0</v>
      </c>
      <c r="EE258">
        <v>0</v>
      </c>
      <c r="EF258">
        <v>10004.7538461538</v>
      </c>
      <c r="EG258">
        <v>0</v>
      </c>
      <c r="EH258">
        <v>1237.70153846154</v>
      </c>
      <c r="EI258">
        <v>-46.1201769230769</v>
      </c>
      <c r="EJ258">
        <v>773.863230769231</v>
      </c>
      <c r="EK258">
        <v>814.224692307692</v>
      </c>
      <c r="EL258">
        <v>8.73712153846154</v>
      </c>
      <c r="EM258">
        <v>794.012923076923</v>
      </c>
      <c r="EN258">
        <v>24.8232076923077</v>
      </c>
      <c r="EO258">
        <v>3.03110384615385</v>
      </c>
      <c r="EP258">
        <v>2.24198461538462</v>
      </c>
      <c r="EQ258">
        <v>24.1997538461538</v>
      </c>
      <c r="ER258">
        <v>19.2655</v>
      </c>
      <c r="ES258">
        <v>1199.99384615385</v>
      </c>
      <c r="ET258">
        <v>0.967000692307692</v>
      </c>
      <c r="EU258">
        <v>0.0329990230769231</v>
      </c>
      <c r="EV258">
        <v>0</v>
      </c>
      <c r="EW258">
        <v>1295.86384615385</v>
      </c>
      <c r="EX258">
        <v>5.00059</v>
      </c>
      <c r="EY258">
        <v>16030.6076923077</v>
      </c>
      <c r="EZ258">
        <v>10358.6538461538</v>
      </c>
      <c r="FA258">
        <v>51.8653076923077</v>
      </c>
      <c r="FB258">
        <v>53.5429230769231</v>
      </c>
      <c r="FC258">
        <v>52.1153076923077</v>
      </c>
      <c r="FD258">
        <v>53.125</v>
      </c>
      <c r="FE258">
        <v>52.9563846153846</v>
      </c>
      <c r="FF258">
        <v>1155.56384615385</v>
      </c>
      <c r="FG258">
        <v>39.43</v>
      </c>
      <c r="FH258">
        <v>0</v>
      </c>
      <c r="FI258">
        <v>1761411586.9</v>
      </c>
      <c r="FJ258">
        <v>0</v>
      </c>
      <c r="FK258">
        <v>1295.81692307692</v>
      </c>
      <c r="FL258">
        <v>-5.13914528764779</v>
      </c>
      <c r="FM258">
        <v>-68.557264898402</v>
      </c>
      <c r="FN258">
        <v>16029.9807692308</v>
      </c>
      <c r="FO258">
        <v>15</v>
      </c>
      <c r="FP258">
        <v>0</v>
      </c>
      <c r="FQ258" t="s">
        <v>439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-45.860019047619</v>
      </c>
      <c r="GD258">
        <v>-3.5178155844156</v>
      </c>
      <c r="GE258">
        <v>0.63263986868258</v>
      </c>
      <c r="GF258">
        <v>0</v>
      </c>
      <c r="GG258">
        <v>1296.07470588235</v>
      </c>
      <c r="GH258">
        <v>-5.4178762398772</v>
      </c>
      <c r="GI258">
        <v>0.556767114130472</v>
      </c>
      <c r="GJ258">
        <v>-1</v>
      </c>
      <c r="GK258">
        <v>8.76180857142857</v>
      </c>
      <c r="GL258">
        <v>-0.531335064935072</v>
      </c>
      <c r="GM258">
        <v>0.0536394590262229</v>
      </c>
      <c r="GN258">
        <v>0</v>
      </c>
      <c r="GO258">
        <v>0</v>
      </c>
      <c r="GP258">
        <v>2</v>
      </c>
      <c r="GQ258" t="s">
        <v>473</v>
      </c>
      <c r="GR258">
        <v>3.12949</v>
      </c>
      <c r="GS258">
        <v>2.71548</v>
      </c>
      <c r="GT258">
        <v>0.13506</v>
      </c>
      <c r="GU258">
        <v>0.14052</v>
      </c>
      <c r="GV258">
        <v>0.126568</v>
      </c>
      <c r="GW258">
        <v>0.102623</v>
      </c>
      <c r="GX258">
        <v>31737.6</v>
      </c>
      <c r="GY258">
        <v>33513.2</v>
      </c>
      <c r="GZ258">
        <v>33276.7</v>
      </c>
      <c r="HA258">
        <v>35384.6</v>
      </c>
      <c r="HB258">
        <v>41315.9</v>
      </c>
      <c r="HC258">
        <v>45700</v>
      </c>
      <c r="HD258">
        <v>52123.6</v>
      </c>
      <c r="HE258">
        <v>56654.3</v>
      </c>
      <c r="HF258">
        <v>1.78762</v>
      </c>
      <c r="HG258">
        <v>1.64807</v>
      </c>
      <c r="HH258">
        <v>-0.0335276</v>
      </c>
      <c r="HI258">
        <v>0</v>
      </c>
      <c r="HJ258">
        <v>36.5928</v>
      </c>
      <c r="HK258">
        <v>999.9</v>
      </c>
      <c r="HL258">
        <v>57.227</v>
      </c>
      <c r="HM258">
        <v>29.175</v>
      </c>
      <c r="HN258">
        <v>25.7419</v>
      </c>
      <c r="HO258">
        <v>55.6792</v>
      </c>
      <c r="HP258">
        <v>42.8405</v>
      </c>
      <c r="HQ258">
        <v>1</v>
      </c>
      <c r="HR258">
        <v>1.31078</v>
      </c>
      <c r="HS258">
        <v>4.33124</v>
      </c>
      <c r="HT258">
        <v>20.0806</v>
      </c>
      <c r="HU258">
        <v>5.19048</v>
      </c>
      <c r="HV258">
        <v>12.0099</v>
      </c>
      <c r="HW258">
        <v>4.97235</v>
      </c>
      <c r="HX258">
        <v>3.29487</v>
      </c>
      <c r="HY258">
        <v>9999</v>
      </c>
      <c r="HZ258">
        <v>9999</v>
      </c>
      <c r="IA258">
        <v>999.9</v>
      </c>
      <c r="IB258">
        <v>9999</v>
      </c>
      <c r="IC258">
        <v>1.86325</v>
      </c>
      <c r="ID258">
        <v>1.86813</v>
      </c>
      <c r="IE258">
        <v>1.86783</v>
      </c>
      <c r="IF258">
        <v>1.86905</v>
      </c>
      <c r="IG258">
        <v>1.86982</v>
      </c>
      <c r="IH258">
        <v>1.86588</v>
      </c>
      <c r="II258">
        <v>1.867</v>
      </c>
      <c r="IJ258">
        <v>1.86844</v>
      </c>
      <c r="IK258">
        <v>5</v>
      </c>
      <c r="IL258">
        <v>0</v>
      </c>
      <c r="IM258">
        <v>0</v>
      </c>
      <c r="IN258">
        <v>0</v>
      </c>
      <c r="IO258" t="s">
        <v>441</v>
      </c>
      <c r="IP258" t="s">
        <v>442</v>
      </c>
      <c r="IQ258" t="s">
        <v>443</v>
      </c>
      <c r="IR258" t="s">
        <v>443</v>
      </c>
      <c r="IS258" t="s">
        <v>443</v>
      </c>
      <c r="IT258" t="s">
        <v>443</v>
      </c>
      <c r="IU258">
        <v>0</v>
      </c>
      <c r="IV258">
        <v>100</v>
      </c>
      <c r="IW258">
        <v>100</v>
      </c>
      <c r="IX258">
        <v>1.097</v>
      </c>
      <c r="IY258">
        <v>0.3152</v>
      </c>
      <c r="IZ258">
        <v>1.09748391826392</v>
      </c>
      <c r="JA258">
        <v>0</v>
      </c>
      <c r="JB258">
        <v>0</v>
      </c>
      <c r="JC258">
        <v>0</v>
      </c>
      <c r="JD258">
        <v>0.315191680746845</v>
      </c>
      <c r="JE258">
        <v>0</v>
      </c>
      <c r="JF258">
        <v>0</v>
      </c>
      <c r="JG258">
        <v>0</v>
      </c>
      <c r="JH258">
        <v>5</v>
      </c>
      <c r="JI258">
        <v>2273</v>
      </c>
      <c r="JJ258">
        <v>0</v>
      </c>
      <c r="JK258">
        <v>25</v>
      </c>
      <c r="JL258">
        <v>29356860.4</v>
      </c>
      <c r="JM258">
        <v>29356860.4</v>
      </c>
      <c r="JN258">
        <v>1.75659</v>
      </c>
      <c r="JO258">
        <v>2.60864</v>
      </c>
      <c r="JP258">
        <v>1.54785</v>
      </c>
      <c r="JQ258">
        <v>2.32056</v>
      </c>
      <c r="JR258">
        <v>1.64551</v>
      </c>
      <c r="JS258">
        <v>2.3584</v>
      </c>
      <c r="JT258">
        <v>33.1992</v>
      </c>
      <c r="JU258">
        <v>24.1838</v>
      </c>
      <c r="JV258">
        <v>18</v>
      </c>
      <c r="JW258">
        <v>501.86</v>
      </c>
      <c r="JX258">
        <v>403.694</v>
      </c>
      <c r="JY258">
        <v>31.4182</v>
      </c>
      <c r="JZ258">
        <v>42.7827</v>
      </c>
      <c r="KA258">
        <v>30.0004</v>
      </c>
      <c r="KB258">
        <v>42.4967</v>
      </c>
      <c r="KC258">
        <v>42.3881</v>
      </c>
      <c r="KD258">
        <v>35.2872</v>
      </c>
      <c r="KE258">
        <v>0</v>
      </c>
      <c r="KF258">
        <v>100</v>
      </c>
      <c r="KG258">
        <v>31.3795</v>
      </c>
      <c r="KH258">
        <v>844.52</v>
      </c>
      <c r="KI258">
        <v>34.6858</v>
      </c>
      <c r="KJ258">
        <v>94.5991</v>
      </c>
      <c r="KK258">
        <v>91.7289</v>
      </c>
    </row>
    <row r="259" spans="1:297">
      <c r="A259">
        <v>243</v>
      </c>
      <c r="B259">
        <v>1761411632</v>
      </c>
      <c r="C259">
        <v>3451</v>
      </c>
      <c r="D259" t="s">
        <v>930</v>
      </c>
      <c r="E259" t="s">
        <v>931</v>
      </c>
      <c r="F259">
        <v>5</v>
      </c>
      <c r="G259" t="s">
        <v>831</v>
      </c>
      <c r="H259" t="s">
        <v>436</v>
      </c>
      <c r="I259">
        <v>1761411623.84615</v>
      </c>
      <c r="J259">
        <f>(K259)/1000</f>
        <v>0</v>
      </c>
      <c r="K259">
        <f>IF(DP259, AN259, AH259)</f>
        <v>0</v>
      </c>
      <c r="L259">
        <f>IF(DP259, AI259, AG259)</f>
        <v>0</v>
      </c>
      <c r="M259">
        <f>DR259 - IF(AU259&gt;1, L259*DL259*100.0/(AW259), 0)</f>
        <v>0</v>
      </c>
      <c r="N259">
        <f>((T259-J259/2)*M259-L259)/(T259+J259/2)</f>
        <v>0</v>
      </c>
      <c r="O259">
        <f>N259*(DY259+DZ259)/1000.0</f>
        <v>0</v>
      </c>
      <c r="P259">
        <f>(DR259 - IF(AU259&gt;1, L259*DL259*100.0/(AW259), 0))*(DY259+DZ259)/1000.0</f>
        <v>0</v>
      </c>
      <c r="Q259">
        <f>2.0/((1/S259-1/R259)+SIGN(S259)*SQRT((1/S259-1/R259)*(1/S259-1/R259) + 4*DM259/((DM259+1)*(DM259+1))*(2*1/S259*1/R259-1/R259*1/R259)))</f>
        <v>0</v>
      </c>
      <c r="R259">
        <f>IF(LEFT(DN259,1)&lt;&gt;"0",IF(LEFT(DN259,1)="1",3.0,DO259),$D$5+$E$5*(EF259*DY259/($K$5*1000))+$F$5*(EF259*DY259/($K$5*1000))*MAX(MIN(DL259,$J$5),$I$5)*MAX(MIN(DL259,$J$5),$I$5)+$G$5*MAX(MIN(DL259,$J$5),$I$5)*(EF259*DY259/($K$5*1000))+$H$5*(EF259*DY259/($K$5*1000))*(EF259*DY259/($K$5*1000)))</f>
        <v>0</v>
      </c>
      <c r="S259">
        <f>J259*(1000-(1000*0.61365*exp(17.502*W259/(240.97+W259))/(DY259+DZ259)+DT259)/2)/(1000*0.61365*exp(17.502*W259/(240.97+W259))/(DY259+DZ259)-DT259)</f>
        <v>0</v>
      </c>
      <c r="T259">
        <f>1/((DM259+1)/(Q259/1.6)+1/(R259/1.37)) + DM259/((DM259+1)/(Q259/1.6) + DM259/(R259/1.37))</f>
        <v>0</v>
      </c>
      <c r="U259">
        <f>(DH259*DK259)</f>
        <v>0</v>
      </c>
      <c r="V259">
        <f>(EA259+(U259+2*0.95*5.67E-8*(((EA259+$B$7)+273)^4-(EA259+273)^4)-44100*J259)/(1.84*29.3*R259+8*0.95*5.67E-8*(EA259+273)^3))</f>
        <v>0</v>
      </c>
      <c r="W259">
        <f>($C$7*EB259+$D$7*EC259+$E$7*V259)</f>
        <v>0</v>
      </c>
      <c r="X259">
        <f>0.61365*exp(17.502*W259/(240.97+W259))</f>
        <v>0</v>
      </c>
      <c r="Y259">
        <f>(Z259/AA259*100)</f>
        <v>0</v>
      </c>
      <c r="Z259">
        <f>DT259*(DY259+DZ259)/1000</f>
        <v>0</v>
      </c>
      <c r="AA259">
        <f>0.61365*exp(17.502*EA259/(240.97+EA259))</f>
        <v>0</v>
      </c>
      <c r="AB259">
        <f>(X259-DT259*(DY259+DZ259)/1000)</f>
        <v>0</v>
      </c>
      <c r="AC259">
        <f>(-J259*44100)</f>
        <v>0</v>
      </c>
      <c r="AD259">
        <f>2*29.3*R259*0.92*(EA259-W259)</f>
        <v>0</v>
      </c>
      <c r="AE259">
        <f>2*0.95*5.67E-8*(((EA259+$B$7)+273)^4-(W259+273)^4)</f>
        <v>0</v>
      </c>
      <c r="AF259">
        <f>U259+AE259+AC259+AD259</f>
        <v>0</v>
      </c>
      <c r="AG259">
        <f>DX259*AU259*(DS259-DR259*(1000-AU259*DU259)/(1000-AU259*DT259))/(100*DL259)</f>
        <v>0</v>
      </c>
      <c r="AH259">
        <f>1000*DX259*AU259*(DT259-DU259)/(100*DL259*(1000-AU259*DT259))</f>
        <v>0</v>
      </c>
      <c r="AI259">
        <f>(AJ259 - AK259 - DY259*1E3/(8.314*(EA259+273.15)) * AM259/DX259 * AL259) * DX259/(100*DL259) * (1000 - DU259)/1000</f>
        <v>0</v>
      </c>
      <c r="AJ259">
        <v>847.129234453129</v>
      </c>
      <c r="AK259">
        <v>814.974454545454</v>
      </c>
      <c r="AL259">
        <v>3.31814869407628</v>
      </c>
      <c r="AM259">
        <v>65.0541557379444</v>
      </c>
      <c r="AN259">
        <f>(AP259 - AO259 + DY259*1E3/(8.314*(EA259+273.15)) * AR259/DX259 * AQ259) * DX259/(100*DL259) * 1000/(1000 - AP259)</f>
        <v>0</v>
      </c>
      <c r="AO259">
        <v>24.8206047511585</v>
      </c>
      <c r="AP259">
        <v>33.4459175757576</v>
      </c>
      <c r="AQ259">
        <v>-0.00977793711081028</v>
      </c>
      <c r="AR259">
        <v>110.692381959749</v>
      </c>
      <c r="AS259">
        <v>0</v>
      </c>
      <c r="AT259">
        <v>0</v>
      </c>
      <c r="AU259">
        <f>IF(AS259*$H$13&gt;=AW259,1.0,(AW259/(AW259-AS259*$H$13)))</f>
        <v>0</v>
      </c>
      <c r="AV259">
        <f>(AU259-1)*100</f>
        <v>0</v>
      </c>
      <c r="AW259">
        <f>MAX(0,($B$13+$C$13*EF259)/(1+$D$13*EF259)*DY259/(EA259+273)*$E$13)</f>
        <v>0</v>
      </c>
      <c r="AX259" t="s">
        <v>437</v>
      </c>
      <c r="AY259" t="s">
        <v>437</v>
      </c>
      <c r="AZ259">
        <v>0</v>
      </c>
      <c r="BA259">
        <v>0</v>
      </c>
      <c r="BB259">
        <f>1-AZ259/BA259</f>
        <v>0</v>
      </c>
      <c r="BC259">
        <v>0</v>
      </c>
      <c r="BD259" t="s">
        <v>437</v>
      </c>
      <c r="BE259" t="s">
        <v>437</v>
      </c>
      <c r="BF259">
        <v>0</v>
      </c>
      <c r="BG259">
        <v>0</v>
      </c>
      <c r="BH259">
        <f>1-BF259/BG259</f>
        <v>0</v>
      </c>
      <c r="BI259">
        <v>0.5</v>
      </c>
      <c r="BJ259">
        <f>DI259</f>
        <v>0</v>
      </c>
      <c r="BK259">
        <f>L259</f>
        <v>0</v>
      </c>
      <c r="BL259">
        <f>BH259*BI259*BJ259</f>
        <v>0</v>
      </c>
      <c r="BM259">
        <f>(BK259-BC259)/BJ259</f>
        <v>0</v>
      </c>
      <c r="BN259">
        <f>(BA259-BG259)/BG259</f>
        <v>0</v>
      </c>
      <c r="BO259">
        <f>AZ259/(BB259+AZ259/BG259)</f>
        <v>0</v>
      </c>
      <c r="BP259" t="s">
        <v>437</v>
      </c>
      <c r="BQ259">
        <v>0</v>
      </c>
      <c r="BR259">
        <f>IF(BQ259&lt;&gt;0, BQ259, BO259)</f>
        <v>0</v>
      </c>
      <c r="BS259">
        <f>1-BR259/BG259</f>
        <v>0</v>
      </c>
      <c r="BT259">
        <f>(BG259-BF259)/(BG259-BR259)</f>
        <v>0</v>
      </c>
      <c r="BU259">
        <f>(BA259-BG259)/(BA259-BR259)</f>
        <v>0</v>
      </c>
      <c r="BV259">
        <f>(BG259-BF259)/(BG259-AZ259)</f>
        <v>0</v>
      </c>
      <c r="BW259">
        <f>(BA259-BG259)/(BA259-AZ259)</f>
        <v>0</v>
      </c>
      <c r="BX259">
        <f>(BT259*BR259/BF259)</f>
        <v>0</v>
      </c>
      <c r="BY259">
        <f>(1-BX259)</f>
        <v>0</v>
      </c>
      <c r="DH259">
        <f>$B$11*EG259+$C$11*EH259+$F$11*ES259*(1-EV259)</f>
        <v>0</v>
      </c>
      <c r="DI259">
        <f>DH259*DJ259</f>
        <v>0</v>
      </c>
      <c r="DJ259">
        <f>($B$11*$D$9+$C$11*$D$9+$F$11*((FF259+EX259)/MAX(FF259+EX259+FG259, 0.1)*$I$9+FG259/MAX(FF259+EX259+FG259, 0.1)*$J$9))/($B$11+$C$11+$F$11)</f>
        <v>0</v>
      </c>
      <c r="DK259">
        <f>($B$11*$K$9+$C$11*$K$9+$F$11*((FF259+EX259)/MAX(FF259+EX259+FG259, 0.1)*$P$9+FG259/MAX(FF259+EX259+FG259, 0.1)*$Q$9))/($B$11+$C$11+$F$11)</f>
        <v>0</v>
      </c>
      <c r="DL259">
        <v>6</v>
      </c>
      <c r="DM259">
        <v>0.5</v>
      </c>
      <c r="DN259" t="s">
        <v>438</v>
      </c>
      <c r="DO259">
        <v>2</v>
      </c>
      <c r="DP259" t="b">
        <v>1</v>
      </c>
      <c r="DQ259">
        <v>1761411623.84615</v>
      </c>
      <c r="DR259">
        <v>764.398692307692</v>
      </c>
      <c r="DS259">
        <v>810.450307692308</v>
      </c>
      <c r="DT259">
        <v>33.5135615384615</v>
      </c>
      <c r="DU259">
        <v>24.8219923076923</v>
      </c>
      <c r="DV259">
        <v>763.301384615385</v>
      </c>
      <c r="DW259">
        <v>33.1983692307692</v>
      </c>
      <c r="DX259">
        <v>500.022</v>
      </c>
      <c r="DY259">
        <v>90.3176769230769</v>
      </c>
      <c r="DZ259">
        <v>0.0375348692307692</v>
      </c>
      <c r="EA259">
        <v>37.0040384615385</v>
      </c>
      <c r="EB259">
        <v>36.0451923076923</v>
      </c>
      <c r="EC259">
        <v>999.9</v>
      </c>
      <c r="ED259">
        <v>0</v>
      </c>
      <c r="EE259">
        <v>0</v>
      </c>
      <c r="EF259">
        <v>10005.1423076923</v>
      </c>
      <c r="EG259">
        <v>0</v>
      </c>
      <c r="EH259">
        <v>1237.68846153846</v>
      </c>
      <c r="EI259">
        <v>-46.0515307692308</v>
      </c>
      <c r="EJ259">
        <v>790.904307692308</v>
      </c>
      <c r="EK259">
        <v>831.079384615385</v>
      </c>
      <c r="EL259">
        <v>8.69157</v>
      </c>
      <c r="EM259">
        <v>810.450307692308</v>
      </c>
      <c r="EN259">
        <v>24.8219923076923</v>
      </c>
      <c r="EO259">
        <v>3.02686692307692</v>
      </c>
      <c r="EP259">
        <v>2.24186384615385</v>
      </c>
      <c r="EQ259">
        <v>24.1764230769231</v>
      </c>
      <c r="ER259">
        <v>19.2646461538462</v>
      </c>
      <c r="ES259">
        <v>1199.97</v>
      </c>
      <c r="ET259">
        <v>0.967</v>
      </c>
      <c r="EU259">
        <v>0.0329996846153846</v>
      </c>
      <c r="EV259">
        <v>0</v>
      </c>
      <c r="EW259">
        <v>1295.42153846154</v>
      </c>
      <c r="EX259">
        <v>5.00059</v>
      </c>
      <c r="EY259">
        <v>16024.7230769231</v>
      </c>
      <c r="EZ259">
        <v>10358.4384615385</v>
      </c>
      <c r="FA259">
        <v>51.8556153846154</v>
      </c>
      <c r="FB259">
        <v>53.5524615384615</v>
      </c>
      <c r="FC259">
        <v>52.1153076923077</v>
      </c>
      <c r="FD259">
        <v>53.125</v>
      </c>
      <c r="FE259">
        <v>52.9612307692308</v>
      </c>
      <c r="FF259">
        <v>1155.54</v>
      </c>
      <c r="FG259">
        <v>39.43</v>
      </c>
      <c r="FH259">
        <v>0</v>
      </c>
      <c r="FI259">
        <v>1761411592.3</v>
      </c>
      <c r="FJ259">
        <v>0</v>
      </c>
      <c r="FK259">
        <v>1295.3208</v>
      </c>
      <c r="FL259">
        <v>-5.3784615304497</v>
      </c>
      <c r="FM259">
        <v>-57.7307692775944</v>
      </c>
      <c r="FN259">
        <v>16023.836</v>
      </c>
      <c r="FO259">
        <v>15</v>
      </c>
      <c r="FP259">
        <v>0</v>
      </c>
      <c r="FQ259" t="s">
        <v>439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-46.127535</v>
      </c>
      <c r="GD259">
        <v>-0.197580451127867</v>
      </c>
      <c r="GE259">
        <v>0.459751594097291</v>
      </c>
      <c r="GF259">
        <v>1</v>
      </c>
      <c r="GG259">
        <v>1295.66382352941</v>
      </c>
      <c r="GH259">
        <v>-5.3416348299885</v>
      </c>
      <c r="GI259">
        <v>0.556263874676309</v>
      </c>
      <c r="GJ259">
        <v>-1</v>
      </c>
      <c r="GK259">
        <v>8.7128885</v>
      </c>
      <c r="GL259">
        <v>-0.545564661654152</v>
      </c>
      <c r="GM259">
        <v>0.0524379458288559</v>
      </c>
      <c r="GN259">
        <v>0</v>
      </c>
      <c r="GO259">
        <v>1</v>
      </c>
      <c r="GP259">
        <v>2</v>
      </c>
      <c r="GQ259" t="s">
        <v>446</v>
      </c>
      <c r="GR259">
        <v>3.12962</v>
      </c>
      <c r="GS259">
        <v>2.71498</v>
      </c>
      <c r="GT259">
        <v>0.13698</v>
      </c>
      <c r="GU259">
        <v>0.142509</v>
      </c>
      <c r="GV259">
        <v>0.126442</v>
      </c>
      <c r="GW259">
        <v>0.102618</v>
      </c>
      <c r="GX259">
        <v>31667</v>
      </c>
      <c r="GY259">
        <v>33435.6</v>
      </c>
      <c r="GZ259">
        <v>33276.7</v>
      </c>
      <c r="HA259">
        <v>35384.8</v>
      </c>
      <c r="HB259">
        <v>41321.8</v>
      </c>
      <c r="HC259">
        <v>45700.4</v>
      </c>
      <c r="HD259">
        <v>52123.6</v>
      </c>
      <c r="HE259">
        <v>56654.3</v>
      </c>
      <c r="HF259">
        <v>1.78778</v>
      </c>
      <c r="HG259">
        <v>1.6478</v>
      </c>
      <c r="HH259">
        <v>-0.03336</v>
      </c>
      <c r="HI259">
        <v>0</v>
      </c>
      <c r="HJ259">
        <v>36.5928</v>
      </c>
      <c r="HK259">
        <v>999.9</v>
      </c>
      <c r="HL259">
        <v>57.203</v>
      </c>
      <c r="HM259">
        <v>29.195</v>
      </c>
      <c r="HN259">
        <v>25.763</v>
      </c>
      <c r="HO259">
        <v>55.2392</v>
      </c>
      <c r="HP259">
        <v>43.0369</v>
      </c>
      <c r="HQ259">
        <v>1</v>
      </c>
      <c r="HR259">
        <v>1.31131</v>
      </c>
      <c r="HS259">
        <v>4.4024</v>
      </c>
      <c r="HT259">
        <v>20.079</v>
      </c>
      <c r="HU259">
        <v>5.19123</v>
      </c>
      <c r="HV259">
        <v>12.0099</v>
      </c>
      <c r="HW259">
        <v>4.9725</v>
      </c>
      <c r="HX259">
        <v>3.29495</v>
      </c>
      <c r="HY259">
        <v>9999</v>
      </c>
      <c r="HZ259">
        <v>9999</v>
      </c>
      <c r="IA259">
        <v>999.9</v>
      </c>
      <c r="IB259">
        <v>9999</v>
      </c>
      <c r="IC259">
        <v>1.86324</v>
      </c>
      <c r="ID259">
        <v>1.86812</v>
      </c>
      <c r="IE259">
        <v>1.86783</v>
      </c>
      <c r="IF259">
        <v>1.86905</v>
      </c>
      <c r="IG259">
        <v>1.86981</v>
      </c>
      <c r="IH259">
        <v>1.86588</v>
      </c>
      <c r="II259">
        <v>1.86699</v>
      </c>
      <c r="IJ259">
        <v>1.86843</v>
      </c>
      <c r="IK259">
        <v>5</v>
      </c>
      <c r="IL259">
        <v>0</v>
      </c>
      <c r="IM259">
        <v>0</v>
      </c>
      <c r="IN259">
        <v>0</v>
      </c>
      <c r="IO259" t="s">
        <v>441</v>
      </c>
      <c r="IP259" t="s">
        <v>442</v>
      </c>
      <c r="IQ259" t="s">
        <v>443</v>
      </c>
      <c r="IR259" t="s">
        <v>443</v>
      </c>
      <c r="IS259" t="s">
        <v>443</v>
      </c>
      <c r="IT259" t="s">
        <v>443</v>
      </c>
      <c r="IU259">
        <v>0</v>
      </c>
      <c r="IV259">
        <v>100</v>
      </c>
      <c r="IW259">
        <v>100</v>
      </c>
      <c r="IX259">
        <v>1.098</v>
      </c>
      <c r="IY259">
        <v>0.3152</v>
      </c>
      <c r="IZ259">
        <v>1.09748391826392</v>
      </c>
      <c r="JA259">
        <v>0</v>
      </c>
      <c r="JB259">
        <v>0</v>
      </c>
      <c r="JC259">
        <v>0</v>
      </c>
      <c r="JD259">
        <v>0.315191680746845</v>
      </c>
      <c r="JE259">
        <v>0</v>
      </c>
      <c r="JF259">
        <v>0</v>
      </c>
      <c r="JG259">
        <v>0</v>
      </c>
      <c r="JH259">
        <v>5</v>
      </c>
      <c r="JI259">
        <v>2273</v>
      </c>
      <c r="JJ259">
        <v>0</v>
      </c>
      <c r="JK259">
        <v>25</v>
      </c>
      <c r="JL259">
        <v>29356860.5</v>
      </c>
      <c r="JM259">
        <v>29356860.5</v>
      </c>
      <c r="JN259">
        <v>1.78833</v>
      </c>
      <c r="JO259">
        <v>2.61841</v>
      </c>
      <c r="JP259">
        <v>1.54785</v>
      </c>
      <c r="JQ259">
        <v>2.32056</v>
      </c>
      <c r="JR259">
        <v>1.64673</v>
      </c>
      <c r="JS259">
        <v>2.27661</v>
      </c>
      <c r="JT259">
        <v>33.1992</v>
      </c>
      <c r="JU259">
        <v>24.1751</v>
      </c>
      <c r="JV259">
        <v>18</v>
      </c>
      <c r="JW259">
        <v>501.989</v>
      </c>
      <c r="JX259">
        <v>403.533</v>
      </c>
      <c r="JY259">
        <v>31.3707</v>
      </c>
      <c r="JZ259">
        <v>42.7827</v>
      </c>
      <c r="KA259">
        <v>30.0004</v>
      </c>
      <c r="KB259">
        <v>42.5</v>
      </c>
      <c r="KC259">
        <v>42.3888</v>
      </c>
      <c r="KD259">
        <v>35.8471</v>
      </c>
      <c r="KE259">
        <v>0</v>
      </c>
      <c r="KF259">
        <v>100</v>
      </c>
      <c r="KG259">
        <v>31.3292</v>
      </c>
      <c r="KH259">
        <v>858.05</v>
      </c>
      <c r="KI259">
        <v>34.6858</v>
      </c>
      <c r="KJ259">
        <v>94.599</v>
      </c>
      <c r="KK259">
        <v>91.729</v>
      </c>
    </row>
    <row r="260" spans="1:297">
      <c r="A260">
        <v>244</v>
      </c>
      <c r="B260">
        <v>1761411637</v>
      </c>
      <c r="C260">
        <v>3456</v>
      </c>
      <c r="D260" t="s">
        <v>932</v>
      </c>
      <c r="E260" t="s">
        <v>933</v>
      </c>
      <c r="F260">
        <v>5</v>
      </c>
      <c r="G260" t="s">
        <v>831</v>
      </c>
      <c r="H260" t="s">
        <v>436</v>
      </c>
      <c r="I260">
        <v>1761411628.84615</v>
      </c>
      <c r="J260">
        <f>(K260)/1000</f>
        <v>0</v>
      </c>
      <c r="K260">
        <f>IF(DP260, AN260, AH260)</f>
        <v>0</v>
      </c>
      <c r="L260">
        <f>IF(DP260, AI260, AG260)</f>
        <v>0</v>
      </c>
      <c r="M260">
        <f>DR260 - IF(AU260&gt;1, L260*DL260*100.0/(AW260), 0)</f>
        <v>0</v>
      </c>
      <c r="N260">
        <f>((T260-J260/2)*M260-L260)/(T260+J260/2)</f>
        <v>0</v>
      </c>
      <c r="O260">
        <f>N260*(DY260+DZ260)/1000.0</f>
        <v>0</v>
      </c>
      <c r="P260">
        <f>(DR260 - IF(AU260&gt;1, L260*DL260*100.0/(AW260), 0))*(DY260+DZ260)/1000.0</f>
        <v>0</v>
      </c>
      <c r="Q260">
        <f>2.0/((1/S260-1/R260)+SIGN(S260)*SQRT((1/S260-1/R260)*(1/S260-1/R260) + 4*DM260/((DM260+1)*(DM260+1))*(2*1/S260*1/R260-1/R260*1/R260)))</f>
        <v>0</v>
      </c>
      <c r="R260">
        <f>IF(LEFT(DN260,1)&lt;&gt;"0",IF(LEFT(DN260,1)="1",3.0,DO260),$D$5+$E$5*(EF260*DY260/($K$5*1000))+$F$5*(EF260*DY260/($K$5*1000))*MAX(MIN(DL260,$J$5),$I$5)*MAX(MIN(DL260,$J$5),$I$5)+$G$5*MAX(MIN(DL260,$J$5),$I$5)*(EF260*DY260/($K$5*1000))+$H$5*(EF260*DY260/($K$5*1000))*(EF260*DY260/($K$5*1000)))</f>
        <v>0</v>
      </c>
      <c r="S260">
        <f>J260*(1000-(1000*0.61365*exp(17.502*W260/(240.97+W260))/(DY260+DZ260)+DT260)/2)/(1000*0.61365*exp(17.502*W260/(240.97+W260))/(DY260+DZ260)-DT260)</f>
        <v>0</v>
      </c>
      <c r="T260">
        <f>1/((DM260+1)/(Q260/1.6)+1/(R260/1.37)) + DM260/((DM260+1)/(Q260/1.6) + DM260/(R260/1.37))</f>
        <v>0</v>
      </c>
      <c r="U260">
        <f>(DH260*DK260)</f>
        <v>0</v>
      </c>
      <c r="V260">
        <f>(EA260+(U260+2*0.95*5.67E-8*(((EA260+$B$7)+273)^4-(EA260+273)^4)-44100*J260)/(1.84*29.3*R260+8*0.95*5.67E-8*(EA260+273)^3))</f>
        <v>0</v>
      </c>
      <c r="W260">
        <f>($C$7*EB260+$D$7*EC260+$E$7*V260)</f>
        <v>0</v>
      </c>
      <c r="X260">
        <f>0.61365*exp(17.502*W260/(240.97+W260))</f>
        <v>0</v>
      </c>
      <c r="Y260">
        <f>(Z260/AA260*100)</f>
        <v>0</v>
      </c>
      <c r="Z260">
        <f>DT260*(DY260+DZ260)/1000</f>
        <v>0</v>
      </c>
      <c r="AA260">
        <f>0.61365*exp(17.502*EA260/(240.97+EA260))</f>
        <v>0</v>
      </c>
      <c r="AB260">
        <f>(X260-DT260*(DY260+DZ260)/1000)</f>
        <v>0</v>
      </c>
      <c r="AC260">
        <f>(-J260*44100)</f>
        <v>0</v>
      </c>
      <c r="AD260">
        <f>2*29.3*R260*0.92*(EA260-W260)</f>
        <v>0</v>
      </c>
      <c r="AE260">
        <f>2*0.95*5.67E-8*(((EA260+$B$7)+273)^4-(W260+273)^4)</f>
        <v>0</v>
      </c>
      <c r="AF260">
        <f>U260+AE260+AC260+AD260</f>
        <v>0</v>
      </c>
      <c r="AG260">
        <f>DX260*AU260*(DS260-DR260*(1000-AU260*DU260)/(1000-AU260*DT260))/(100*DL260)</f>
        <v>0</v>
      </c>
      <c r="AH260">
        <f>1000*DX260*AU260*(DT260-DU260)/(100*DL260*(1000-AU260*DT260))</f>
        <v>0</v>
      </c>
      <c r="AI260">
        <f>(AJ260 - AK260 - DY260*1E3/(8.314*(EA260+273.15)) * AM260/DX260 * AL260) * DX260/(100*DL260) * (1000 - DU260)/1000</f>
        <v>0</v>
      </c>
      <c r="AJ260">
        <v>865.129046790455</v>
      </c>
      <c r="AK260">
        <v>832.277236363637</v>
      </c>
      <c r="AL260">
        <v>3.47096458828476</v>
      </c>
      <c r="AM260">
        <v>65.0541557379444</v>
      </c>
      <c r="AN260">
        <f>(AP260 - AO260 + DY260*1E3/(8.314*(EA260+273.15)) * AR260/DX260 * AQ260) * DX260/(100*DL260) * 1000/(1000 - AP260)</f>
        <v>0</v>
      </c>
      <c r="AO260">
        <v>24.8171330320183</v>
      </c>
      <c r="AP260">
        <v>33.4033315151515</v>
      </c>
      <c r="AQ260">
        <v>-0.00820573155376692</v>
      </c>
      <c r="AR260">
        <v>110.692381959749</v>
      </c>
      <c r="AS260">
        <v>0</v>
      </c>
      <c r="AT260">
        <v>0</v>
      </c>
      <c r="AU260">
        <f>IF(AS260*$H$13&gt;=AW260,1.0,(AW260/(AW260-AS260*$H$13)))</f>
        <v>0</v>
      </c>
      <c r="AV260">
        <f>(AU260-1)*100</f>
        <v>0</v>
      </c>
      <c r="AW260">
        <f>MAX(0,($B$13+$C$13*EF260)/(1+$D$13*EF260)*DY260/(EA260+273)*$E$13)</f>
        <v>0</v>
      </c>
      <c r="AX260" t="s">
        <v>437</v>
      </c>
      <c r="AY260" t="s">
        <v>437</v>
      </c>
      <c r="AZ260">
        <v>0</v>
      </c>
      <c r="BA260">
        <v>0</v>
      </c>
      <c r="BB260">
        <f>1-AZ260/BA260</f>
        <v>0</v>
      </c>
      <c r="BC260">
        <v>0</v>
      </c>
      <c r="BD260" t="s">
        <v>437</v>
      </c>
      <c r="BE260" t="s">
        <v>437</v>
      </c>
      <c r="BF260">
        <v>0</v>
      </c>
      <c r="BG260">
        <v>0</v>
      </c>
      <c r="BH260">
        <f>1-BF260/BG260</f>
        <v>0</v>
      </c>
      <c r="BI260">
        <v>0.5</v>
      </c>
      <c r="BJ260">
        <f>DI260</f>
        <v>0</v>
      </c>
      <c r="BK260">
        <f>L260</f>
        <v>0</v>
      </c>
      <c r="BL260">
        <f>BH260*BI260*BJ260</f>
        <v>0</v>
      </c>
      <c r="BM260">
        <f>(BK260-BC260)/BJ260</f>
        <v>0</v>
      </c>
      <c r="BN260">
        <f>(BA260-BG260)/BG260</f>
        <v>0</v>
      </c>
      <c r="BO260">
        <f>AZ260/(BB260+AZ260/BG260)</f>
        <v>0</v>
      </c>
      <c r="BP260" t="s">
        <v>437</v>
      </c>
      <c r="BQ260">
        <v>0</v>
      </c>
      <c r="BR260">
        <f>IF(BQ260&lt;&gt;0, BQ260, BO260)</f>
        <v>0</v>
      </c>
      <c r="BS260">
        <f>1-BR260/BG260</f>
        <v>0</v>
      </c>
      <c r="BT260">
        <f>(BG260-BF260)/(BG260-BR260)</f>
        <v>0</v>
      </c>
      <c r="BU260">
        <f>(BA260-BG260)/(BA260-BR260)</f>
        <v>0</v>
      </c>
      <c r="BV260">
        <f>(BG260-BF260)/(BG260-AZ260)</f>
        <v>0</v>
      </c>
      <c r="BW260">
        <f>(BA260-BG260)/(BA260-AZ260)</f>
        <v>0</v>
      </c>
      <c r="BX260">
        <f>(BT260*BR260/BF260)</f>
        <v>0</v>
      </c>
      <c r="BY260">
        <f>(1-BX260)</f>
        <v>0</v>
      </c>
      <c r="DH260">
        <f>$B$11*EG260+$C$11*EH260+$F$11*ES260*(1-EV260)</f>
        <v>0</v>
      </c>
      <c r="DI260">
        <f>DH260*DJ260</f>
        <v>0</v>
      </c>
      <c r="DJ260">
        <f>($B$11*$D$9+$C$11*$D$9+$F$11*((FF260+EX260)/MAX(FF260+EX260+FG260, 0.1)*$I$9+FG260/MAX(FF260+EX260+FG260, 0.1)*$J$9))/($B$11+$C$11+$F$11)</f>
        <v>0</v>
      </c>
      <c r="DK260">
        <f>($B$11*$K$9+$C$11*$K$9+$F$11*((FF260+EX260)/MAX(FF260+EX260+FG260, 0.1)*$P$9+FG260/MAX(FF260+EX260+FG260, 0.1)*$Q$9))/($B$11+$C$11+$F$11)</f>
        <v>0</v>
      </c>
      <c r="DL260">
        <v>6</v>
      </c>
      <c r="DM260">
        <v>0.5</v>
      </c>
      <c r="DN260" t="s">
        <v>438</v>
      </c>
      <c r="DO260">
        <v>2</v>
      </c>
      <c r="DP260" t="b">
        <v>1</v>
      </c>
      <c r="DQ260">
        <v>1761411628.84615</v>
      </c>
      <c r="DR260">
        <v>780.807615384615</v>
      </c>
      <c r="DS260">
        <v>827.406153846154</v>
      </c>
      <c r="DT260">
        <v>33.4674230769231</v>
      </c>
      <c r="DU260">
        <v>24.8201615384615</v>
      </c>
      <c r="DV260">
        <v>779.710076923077</v>
      </c>
      <c r="DW260">
        <v>33.1522307692308</v>
      </c>
      <c r="DX260">
        <v>500.001538461538</v>
      </c>
      <c r="DY260">
        <v>90.3175461538462</v>
      </c>
      <c r="DZ260">
        <v>0.0375513461538462</v>
      </c>
      <c r="EA260">
        <v>37.0034846153846</v>
      </c>
      <c r="EB260">
        <v>36.0497769230769</v>
      </c>
      <c r="EC260">
        <v>999.9</v>
      </c>
      <c r="ED260">
        <v>0</v>
      </c>
      <c r="EE260">
        <v>0</v>
      </c>
      <c r="EF260">
        <v>9988.46384615385</v>
      </c>
      <c r="EG260">
        <v>0</v>
      </c>
      <c r="EH260">
        <v>1237.66153846154</v>
      </c>
      <c r="EI260">
        <v>-46.5987153846154</v>
      </c>
      <c r="EJ260">
        <v>807.843384615385</v>
      </c>
      <c r="EK260">
        <v>848.465230769231</v>
      </c>
      <c r="EL260">
        <v>8.64727307692308</v>
      </c>
      <c r="EM260">
        <v>827.406153846154</v>
      </c>
      <c r="EN260">
        <v>24.8201615384615</v>
      </c>
      <c r="EO260">
        <v>3.02269538461538</v>
      </c>
      <c r="EP260">
        <v>2.24169538461538</v>
      </c>
      <c r="EQ260">
        <v>24.1534538461538</v>
      </c>
      <c r="ER260">
        <v>19.2634384615385</v>
      </c>
      <c r="ES260">
        <v>1199.97</v>
      </c>
      <c r="ET260">
        <v>0.967</v>
      </c>
      <c r="EU260">
        <v>0.0329996846153846</v>
      </c>
      <c r="EV260">
        <v>0</v>
      </c>
      <c r="EW260">
        <v>1295.04076923077</v>
      </c>
      <c r="EX260">
        <v>5.00059</v>
      </c>
      <c r="EY260">
        <v>16019.5769230769</v>
      </c>
      <c r="EZ260">
        <v>10358.4461538462</v>
      </c>
      <c r="FA260">
        <v>51.8410769230769</v>
      </c>
      <c r="FB260">
        <v>53.5476923076923</v>
      </c>
      <c r="FC260">
        <v>52.1201538461538</v>
      </c>
      <c r="FD260">
        <v>53.125</v>
      </c>
      <c r="FE260">
        <v>52.9563846153846</v>
      </c>
      <c r="FF260">
        <v>1155.54</v>
      </c>
      <c r="FG260">
        <v>39.43</v>
      </c>
      <c r="FH260">
        <v>0</v>
      </c>
      <c r="FI260">
        <v>1761411597.1</v>
      </c>
      <c r="FJ260">
        <v>0</v>
      </c>
      <c r="FK260">
        <v>1294.9072</v>
      </c>
      <c r="FL260">
        <v>-5.1269230634955</v>
      </c>
      <c r="FM260">
        <v>-63.1384616116496</v>
      </c>
      <c r="FN260">
        <v>16019.04</v>
      </c>
      <c r="FO260">
        <v>15</v>
      </c>
      <c r="FP260">
        <v>0</v>
      </c>
      <c r="FQ260" t="s">
        <v>439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-46.3291619047619</v>
      </c>
      <c r="GD260">
        <v>-5.07621818181824</v>
      </c>
      <c r="GE260">
        <v>0.665375484738963</v>
      </c>
      <c r="GF260">
        <v>0</v>
      </c>
      <c r="GG260">
        <v>1295.23588235294</v>
      </c>
      <c r="GH260">
        <v>-5.01634834129533</v>
      </c>
      <c r="GI260">
        <v>0.530893351686622</v>
      </c>
      <c r="GJ260">
        <v>-1</v>
      </c>
      <c r="GK260">
        <v>8.67261523809524</v>
      </c>
      <c r="GL260">
        <v>-0.534053766233756</v>
      </c>
      <c r="GM260">
        <v>0.053911796802436</v>
      </c>
      <c r="GN260">
        <v>0</v>
      </c>
      <c r="GO260">
        <v>0</v>
      </c>
      <c r="GP260">
        <v>2</v>
      </c>
      <c r="GQ260" t="s">
        <v>473</v>
      </c>
      <c r="GR260">
        <v>3.12937</v>
      </c>
      <c r="GS260">
        <v>2.71573</v>
      </c>
      <c r="GT260">
        <v>0.138958</v>
      </c>
      <c r="GU260">
        <v>0.144398</v>
      </c>
      <c r="GV260">
        <v>0.126325</v>
      </c>
      <c r="GW260">
        <v>0.102615</v>
      </c>
      <c r="GX260">
        <v>31594.1</v>
      </c>
      <c r="GY260">
        <v>33361.9</v>
      </c>
      <c r="GZ260">
        <v>33276.6</v>
      </c>
      <c r="HA260">
        <v>35384.9</v>
      </c>
      <c r="HB260">
        <v>41327.4</v>
      </c>
      <c r="HC260">
        <v>45701.1</v>
      </c>
      <c r="HD260">
        <v>52123.6</v>
      </c>
      <c r="HE260">
        <v>56654.7</v>
      </c>
      <c r="HF260">
        <v>1.78743</v>
      </c>
      <c r="HG260">
        <v>1.64813</v>
      </c>
      <c r="HH260">
        <v>-0.033766</v>
      </c>
      <c r="HI260">
        <v>0</v>
      </c>
      <c r="HJ260">
        <v>36.5928</v>
      </c>
      <c r="HK260">
        <v>999.9</v>
      </c>
      <c r="HL260">
        <v>57.203</v>
      </c>
      <c r="HM260">
        <v>29.175</v>
      </c>
      <c r="HN260">
        <v>25.7306</v>
      </c>
      <c r="HO260">
        <v>55.9392</v>
      </c>
      <c r="HP260">
        <v>43.0689</v>
      </c>
      <c r="HQ260">
        <v>1</v>
      </c>
      <c r="HR260">
        <v>1.31154</v>
      </c>
      <c r="HS260">
        <v>4.45917</v>
      </c>
      <c r="HT260">
        <v>20.0778</v>
      </c>
      <c r="HU260">
        <v>5.19168</v>
      </c>
      <c r="HV260">
        <v>12.0099</v>
      </c>
      <c r="HW260">
        <v>4.9727</v>
      </c>
      <c r="HX260">
        <v>3.29492</v>
      </c>
      <c r="HY260">
        <v>9999</v>
      </c>
      <c r="HZ260">
        <v>9999</v>
      </c>
      <c r="IA260">
        <v>999.9</v>
      </c>
      <c r="IB260">
        <v>9999</v>
      </c>
      <c r="IC260">
        <v>1.86324</v>
      </c>
      <c r="ID260">
        <v>1.86812</v>
      </c>
      <c r="IE260">
        <v>1.86784</v>
      </c>
      <c r="IF260">
        <v>1.86905</v>
      </c>
      <c r="IG260">
        <v>1.86982</v>
      </c>
      <c r="IH260">
        <v>1.86588</v>
      </c>
      <c r="II260">
        <v>1.86698</v>
      </c>
      <c r="IJ260">
        <v>1.86843</v>
      </c>
      <c r="IK260">
        <v>5</v>
      </c>
      <c r="IL260">
        <v>0</v>
      </c>
      <c r="IM260">
        <v>0</v>
      </c>
      <c r="IN260">
        <v>0</v>
      </c>
      <c r="IO260" t="s">
        <v>441</v>
      </c>
      <c r="IP260" t="s">
        <v>442</v>
      </c>
      <c r="IQ260" t="s">
        <v>443</v>
      </c>
      <c r="IR260" t="s">
        <v>443</v>
      </c>
      <c r="IS260" t="s">
        <v>443</v>
      </c>
      <c r="IT260" t="s">
        <v>443</v>
      </c>
      <c r="IU260">
        <v>0</v>
      </c>
      <c r="IV260">
        <v>100</v>
      </c>
      <c r="IW260">
        <v>100</v>
      </c>
      <c r="IX260">
        <v>1.098</v>
      </c>
      <c r="IY260">
        <v>0.3152</v>
      </c>
      <c r="IZ260">
        <v>1.09748391826392</v>
      </c>
      <c r="JA260">
        <v>0</v>
      </c>
      <c r="JB260">
        <v>0</v>
      </c>
      <c r="JC260">
        <v>0</v>
      </c>
      <c r="JD260">
        <v>0.315191680746845</v>
      </c>
      <c r="JE260">
        <v>0</v>
      </c>
      <c r="JF260">
        <v>0</v>
      </c>
      <c r="JG260">
        <v>0</v>
      </c>
      <c r="JH260">
        <v>5</v>
      </c>
      <c r="JI260">
        <v>2273</v>
      </c>
      <c r="JJ260">
        <v>0</v>
      </c>
      <c r="JK260">
        <v>25</v>
      </c>
      <c r="JL260">
        <v>29356860.6</v>
      </c>
      <c r="JM260">
        <v>29356860.6</v>
      </c>
      <c r="JN260">
        <v>1.81396</v>
      </c>
      <c r="JO260">
        <v>2.60376</v>
      </c>
      <c r="JP260">
        <v>1.54785</v>
      </c>
      <c r="JQ260">
        <v>2.32056</v>
      </c>
      <c r="JR260">
        <v>1.64551</v>
      </c>
      <c r="JS260">
        <v>2.3938</v>
      </c>
      <c r="JT260">
        <v>33.1992</v>
      </c>
      <c r="JU260">
        <v>24.1838</v>
      </c>
      <c r="JV260">
        <v>18</v>
      </c>
      <c r="JW260">
        <v>501.741</v>
      </c>
      <c r="JX260">
        <v>403.728</v>
      </c>
      <c r="JY260">
        <v>31.3212</v>
      </c>
      <c r="JZ260">
        <v>42.7827</v>
      </c>
      <c r="KA260">
        <v>30.0004</v>
      </c>
      <c r="KB260">
        <v>42.5</v>
      </c>
      <c r="KC260">
        <v>42.3888</v>
      </c>
      <c r="KD260">
        <v>36.4389</v>
      </c>
      <c r="KE260">
        <v>0</v>
      </c>
      <c r="KF260">
        <v>100</v>
      </c>
      <c r="KG260">
        <v>31.2755</v>
      </c>
      <c r="KH260">
        <v>878.292</v>
      </c>
      <c r="KI260">
        <v>34.6858</v>
      </c>
      <c r="KJ260">
        <v>94.599</v>
      </c>
      <c r="KK260">
        <v>91.7296</v>
      </c>
    </row>
    <row r="261" spans="1:297">
      <c r="A261">
        <v>245</v>
      </c>
      <c r="B261">
        <v>1761411642</v>
      </c>
      <c r="C261">
        <v>3461</v>
      </c>
      <c r="D261" t="s">
        <v>934</v>
      </c>
      <c r="E261" t="s">
        <v>935</v>
      </c>
      <c r="F261">
        <v>5</v>
      </c>
      <c r="G261" t="s">
        <v>831</v>
      </c>
      <c r="H261" t="s">
        <v>436</v>
      </c>
      <c r="I261">
        <v>1761411633.84615</v>
      </c>
      <c r="J261">
        <f>(K261)/1000</f>
        <v>0</v>
      </c>
      <c r="K261">
        <f>IF(DP261, AN261, AH261)</f>
        <v>0</v>
      </c>
      <c r="L261">
        <f>IF(DP261, AI261, AG261)</f>
        <v>0</v>
      </c>
      <c r="M261">
        <f>DR261 - IF(AU261&gt;1, L261*DL261*100.0/(AW261), 0)</f>
        <v>0</v>
      </c>
      <c r="N261">
        <f>((T261-J261/2)*M261-L261)/(T261+J261/2)</f>
        <v>0</v>
      </c>
      <c r="O261">
        <f>N261*(DY261+DZ261)/1000.0</f>
        <v>0</v>
      </c>
      <c r="P261">
        <f>(DR261 - IF(AU261&gt;1, L261*DL261*100.0/(AW261), 0))*(DY261+DZ261)/1000.0</f>
        <v>0</v>
      </c>
      <c r="Q261">
        <f>2.0/((1/S261-1/R261)+SIGN(S261)*SQRT((1/S261-1/R261)*(1/S261-1/R261) + 4*DM261/((DM261+1)*(DM261+1))*(2*1/S261*1/R261-1/R261*1/R261)))</f>
        <v>0</v>
      </c>
      <c r="R261">
        <f>IF(LEFT(DN261,1)&lt;&gt;"0",IF(LEFT(DN261,1)="1",3.0,DO261),$D$5+$E$5*(EF261*DY261/($K$5*1000))+$F$5*(EF261*DY261/($K$5*1000))*MAX(MIN(DL261,$J$5),$I$5)*MAX(MIN(DL261,$J$5),$I$5)+$G$5*MAX(MIN(DL261,$J$5),$I$5)*(EF261*DY261/($K$5*1000))+$H$5*(EF261*DY261/($K$5*1000))*(EF261*DY261/($K$5*1000)))</f>
        <v>0</v>
      </c>
      <c r="S261">
        <f>J261*(1000-(1000*0.61365*exp(17.502*W261/(240.97+W261))/(DY261+DZ261)+DT261)/2)/(1000*0.61365*exp(17.502*W261/(240.97+W261))/(DY261+DZ261)-DT261)</f>
        <v>0</v>
      </c>
      <c r="T261">
        <f>1/((DM261+1)/(Q261/1.6)+1/(R261/1.37)) + DM261/((DM261+1)/(Q261/1.6) + DM261/(R261/1.37))</f>
        <v>0</v>
      </c>
      <c r="U261">
        <f>(DH261*DK261)</f>
        <v>0</v>
      </c>
      <c r="V261">
        <f>(EA261+(U261+2*0.95*5.67E-8*(((EA261+$B$7)+273)^4-(EA261+273)^4)-44100*J261)/(1.84*29.3*R261+8*0.95*5.67E-8*(EA261+273)^3))</f>
        <v>0</v>
      </c>
      <c r="W261">
        <f>($C$7*EB261+$D$7*EC261+$E$7*V261)</f>
        <v>0</v>
      </c>
      <c r="X261">
        <f>0.61365*exp(17.502*W261/(240.97+W261))</f>
        <v>0</v>
      </c>
      <c r="Y261">
        <f>(Z261/AA261*100)</f>
        <v>0</v>
      </c>
      <c r="Z261">
        <f>DT261*(DY261+DZ261)/1000</f>
        <v>0</v>
      </c>
      <c r="AA261">
        <f>0.61365*exp(17.502*EA261/(240.97+EA261))</f>
        <v>0</v>
      </c>
      <c r="AB261">
        <f>(X261-DT261*(DY261+DZ261)/1000)</f>
        <v>0</v>
      </c>
      <c r="AC261">
        <f>(-J261*44100)</f>
        <v>0</v>
      </c>
      <c r="AD261">
        <f>2*29.3*R261*0.92*(EA261-W261)</f>
        <v>0</v>
      </c>
      <c r="AE261">
        <f>2*0.95*5.67E-8*(((EA261+$B$7)+273)^4-(W261+273)^4)</f>
        <v>0</v>
      </c>
      <c r="AF261">
        <f>U261+AE261+AC261+AD261</f>
        <v>0</v>
      </c>
      <c r="AG261">
        <f>DX261*AU261*(DS261-DR261*(1000-AU261*DU261)/(1000-AU261*DT261))/(100*DL261)</f>
        <v>0</v>
      </c>
      <c r="AH261">
        <f>1000*DX261*AU261*(DT261-DU261)/(100*DL261*(1000-AU261*DT261))</f>
        <v>0</v>
      </c>
      <c r="AI261">
        <f>(AJ261 - AK261 - DY261*1E3/(8.314*(EA261+273.15)) * AM261/DX261 * AL261) * DX261/(100*DL261) * (1000 - DU261)/1000</f>
        <v>0</v>
      </c>
      <c r="AJ261">
        <v>881.816589874614</v>
      </c>
      <c r="AK261">
        <v>849.182593939394</v>
      </c>
      <c r="AL261">
        <v>3.36406421902389</v>
      </c>
      <c r="AM261">
        <v>65.0541557379444</v>
      </c>
      <c r="AN261">
        <f>(AP261 - AO261 + DY261*1E3/(8.314*(EA261+273.15)) * AR261/DX261 * AQ261) * DX261/(100*DL261) * 1000/(1000 - AP261)</f>
        <v>0</v>
      </c>
      <c r="AO261">
        <v>24.8166421072627</v>
      </c>
      <c r="AP261">
        <v>33.3554248484848</v>
      </c>
      <c r="AQ261">
        <v>-0.00927504479826135</v>
      </c>
      <c r="AR261">
        <v>110.692381959749</v>
      </c>
      <c r="AS261">
        <v>0</v>
      </c>
      <c r="AT261">
        <v>0</v>
      </c>
      <c r="AU261">
        <f>IF(AS261*$H$13&gt;=AW261,1.0,(AW261/(AW261-AS261*$H$13)))</f>
        <v>0</v>
      </c>
      <c r="AV261">
        <f>(AU261-1)*100</f>
        <v>0</v>
      </c>
      <c r="AW261">
        <f>MAX(0,($B$13+$C$13*EF261)/(1+$D$13*EF261)*DY261/(EA261+273)*$E$13)</f>
        <v>0</v>
      </c>
      <c r="AX261" t="s">
        <v>437</v>
      </c>
      <c r="AY261" t="s">
        <v>437</v>
      </c>
      <c r="AZ261">
        <v>0</v>
      </c>
      <c r="BA261">
        <v>0</v>
      </c>
      <c r="BB261">
        <f>1-AZ261/BA261</f>
        <v>0</v>
      </c>
      <c r="BC261">
        <v>0</v>
      </c>
      <c r="BD261" t="s">
        <v>437</v>
      </c>
      <c r="BE261" t="s">
        <v>437</v>
      </c>
      <c r="BF261">
        <v>0</v>
      </c>
      <c r="BG261">
        <v>0</v>
      </c>
      <c r="BH261">
        <f>1-BF261/BG261</f>
        <v>0</v>
      </c>
      <c r="BI261">
        <v>0.5</v>
      </c>
      <c r="BJ261">
        <f>DI261</f>
        <v>0</v>
      </c>
      <c r="BK261">
        <f>L261</f>
        <v>0</v>
      </c>
      <c r="BL261">
        <f>BH261*BI261*BJ261</f>
        <v>0</v>
      </c>
      <c r="BM261">
        <f>(BK261-BC261)/BJ261</f>
        <v>0</v>
      </c>
      <c r="BN261">
        <f>(BA261-BG261)/BG261</f>
        <v>0</v>
      </c>
      <c r="BO261">
        <f>AZ261/(BB261+AZ261/BG261)</f>
        <v>0</v>
      </c>
      <c r="BP261" t="s">
        <v>437</v>
      </c>
      <c r="BQ261">
        <v>0</v>
      </c>
      <c r="BR261">
        <f>IF(BQ261&lt;&gt;0, BQ261, BO261)</f>
        <v>0</v>
      </c>
      <c r="BS261">
        <f>1-BR261/BG261</f>
        <v>0</v>
      </c>
      <c r="BT261">
        <f>(BG261-BF261)/(BG261-BR261)</f>
        <v>0</v>
      </c>
      <c r="BU261">
        <f>(BA261-BG261)/(BA261-BR261)</f>
        <v>0</v>
      </c>
      <c r="BV261">
        <f>(BG261-BF261)/(BG261-AZ261)</f>
        <v>0</v>
      </c>
      <c r="BW261">
        <f>(BA261-BG261)/(BA261-AZ261)</f>
        <v>0</v>
      </c>
      <c r="BX261">
        <f>(BT261*BR261/BF261)</f>
        <v>0</v>
      </c>
      <c r="BY261">
        <f>(1-BX261)</f>
        <v>0</v>
      </c>
      <c r="DH261">
        <f>$B$11*EG261+$C$11*EH261+$F$11*ES261*(1-EV261)</f>
        <v>0</v>
      </c>
      <c r="DI261">
        <f>DH261*DJ261</f>
        <v>0</v>
      </c>
      <c r="DJ261">
        <f>($B$11*$D$9+$C$11*$D$9+$F$11*((FF261+EX261)/MAX(FF261+EX261+FG261, 0.1)*$I$9+FG261/MAX(FF261+EX261+FG261, 0.1)*$J$9))/($B$11+$C$11+$F$11)</f>
        <v>0</v>
      </c>
      <c r="DK261">
        <f>($B$11*$K$9+$C$11*$K$9+$F$11*((FF261+EX261)/MAX(FF261+EX261+FG261, 0.1)*$P$9+FG261/MAX(FF261+EX261+FG261, 0.1)*$Q$9))/($B$11+$C$11+$F$11)</f>
        <v>0</v>
      </c>
      <c r="DL261">
        <v>6</v>
      </c>
      <c r="DM261">
        <v>0.5</v>
      </c>
      <c r="DN261" t="s">
        <v>438</v>
      </c>
      <c r="DO261">
        <v>2</v>
      </c>
      <c r="DP261" t="b">
        <v>1</v>
      </c>
      <c r="DQ261">
        <v>1761411633.84615</v>
      </c>
      <c r="DR261">
        <v>797.296153846154</v>
      </c>
      <c r="DS261">
        <v>844.032307692308</v>
      </c>
      <c r="DT261">
        <v>33.4213153846154</v>
      </c>
      <c r="DU261">
        <v>24.8186</v>
      </c>
      <c r="DV261">
        <v>796.198615384615</v>
      </c>
      <c r="DW261">
        <v>33.1061230769231</v>
      </c>
      <c r="DX261">
        <v>499.961769230769</v>
      </c>
      <c r="DY261">
        <v>90.3179307692308</v>
      </c>
      <c r="DZ261">
        <v>0.037503</v>
      </c>
      <c r="EA261">
        <v>37.0026230769231</v>
      </c>
      <c r="EB261">
        <v>36.0510461538462</v>
      </c>
      <c r="EC261">
        <v>999.9</v>
      </c>
      <c r="ED261">
        <v>0</v>
      </c>
      <c r="EE261">
        <v>0</v>
      </c>
      <c r="EF261">
        <v>9991.63846153846</v>
      </c>
      <c r="EG261">
        <v>0</v>
      </c>
      <c r="EH261">
        <v>1237.63846153846</v>
      </c>
      <c r="EI261">
        <v>-46.7362307692308</v>
      </c>
      <c r="EJ261">
        <v>824.863538461538</v>
      </c>
      <c r="EK261">
        <v>865.513076923077</v>
      </c>
      <c r="EL261">
        <v>8.60273230769231</v>
      </c>
      <c r="EM261">
        <v>844.032307692308</v>
      </c>
      <c r="EN261">
        <v>24.8186</v>
      </c>
      <c r="EO261">
        <v>3.01854384615385</v>
      </c>
      <c r="EP261">
        <v>2.24156384615385</v>
      </c>
      <c r="EQ261">
        <v>24.1305538461538</v>
      </c>
      <c r="ER261">
        <v>19.2625</v>
      </c>
      <c r="ES261">
        <v>1199.97</v>
      </c>
      <c r="ET261">
        <v>0.967</v>
      </c>
      <c r="EU261">
        <v>0.0329997</v>
      </c>
      <c r="EV261">
        <v>0</v>
      </c>
      <c r="EW261">
        <v>1294.54461538462</v>
      </c>
      <c r="EX261">
        <v>5.00059</v>
      </c>
      <c r="EY261">
        <v>16014.7384615385</v>
      </c>
      <c r="EZ261">
        <v>10358.4538461538</v>
      </c>
      <c r="FA261">
        <v>51.8410769230769</v>
      </c>
      <c r="FB261">
        <v>53.5572307692308</v>
      </c>
      <c r="FC261">
        <v>52.1153076923077</v>
      </c>
      <c r="FD261">
        <v>53.125</v>
      </c>
      <c r="FE261">
        <v>52.9515384615385</v>
      </c>
      <c r="FF261">
        <v>1155.54</v>
      </c>
      <c r="FG261">
        <v>39.43</v>
      </c>
      <c r="FH261">
        <v>0</v>
      </c>
      <c r="FI261">
        <v>1761411601.9</v>
      </c>
      <c r="FJ261">
        <v>0</v>
      </c>
      <c r="FK261">
        <v>1294.4752</v>
      </c>
      <c r="FL261">
        <v>-5.29384612684085</v>
      </c>
      <c r="FM261">
        <v>-54.9999998422726</v>
      </c>
      <c r="FN261">
        <v>16014.492</v>
      </c>
      <c r="FO261">
        <v>15</v>
      </c>
      <c r="FP261">
        <v>0</v>
      </c>
      <c r="FQ261" t="s">
        <v>439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-46.663545</v>
      </c>
      <c r="GD261">
        <v>-3.07841052631587</v>
      </c>
      <c r="GE261">
        <v>0.51827533654902</v>
      </c>
      <c r="GF261">
        <v>0</v>
      </c>
      <c r="GG261">
        <v>1294.77235294118</v>
      </c>
      <c r="GH261">
        <v>-4.9475935710287</v>
      </c>
      <c r="GI261">
        <v>0.519207874178556</v>
      </c>
      <c r="GJ261">
        <v>-1</v>
      </c>
      <c r="GK261">
        <v>8.623419</v>
      </c>
      <c r="GL261">
        <v>-0.531275187969922</v>
      </c>
      <c r="GM261">
        <v>0.051074801800888</v>
      </c>
      <c r="GN261">
        <v>0</v>
      </c>
      <c r="GO261">
        <v>0</v>
      </c>
      <c r="GP261">
        <v>2</v>
      </c>
      <c r="GQ261" t="s">
        <v>473</v>
      </c>
      <c r="GR261">
        <v>3.12958</v>
      </c>
      <c r="GS261">
        <v>2.71548</v>
      </c>
      <c r="GT261">
        <v>0.140862</v>
      </c>
      <c r="GU261">
        <v>0.146318</v>
      </c>
      <c r="GV261">
        <v>0.126205</v>
      </c>
      <c r="GW261">
        <v>0.102604</v>
      </c>
      <c r="GX261">
        <v>31524.3</v>
      </c>
      <c r="GY261">
        <v>33286.9</v>
      </c>
      <c r="GZ261">
        <v>33276.8</v>
      </c>
      <c r="HA261">
        <v>35385.1</v>
      </c>
      <c r="HB261">
        <v>41333.4</v>
      </c>
      <c r="HC261">
        <v>45701.9</v>
      </c>
      <c r="HD261">
        <v>52124</v>
      </c>
      <c r="HE261">
        <v>56654.7</v>
      </c>
      <c r="HF261">
        <v>1.78725</v>
      </c>
      <c r="HG261">
        <v>1.64823</v>
      </c>
      <c r="HH261">
        <v>-0.0337362</v>
      </c>
      <c r="HI261">
        <v>0</v>
      </c>
      <c r="HJ261">
        <v>36.5928</v>
      </c>
      <c r="HK261">
        <v>999.9</v>
      </c>
      <c r="HL261">
        <v>57.203</v>
      </c>
      <c r="HM261">
        <v>29.175</v>
      </c>
      <c r="HN261">
        <v>25.7299</v>
      </c>
      <c r="HO261">
        <v>55.4392</v>
      </c>
      <c r="HP261">
        <v>42.9487</v>
      </c>
      <c r="HQ261">
        <v>1</v>
      </c>
      <c r="HR261">
        <v>1.31205</v>
      </c>
      <c r="HS261">
        <v>4.51665</v>
      </c>
      <c r="HT261">
        <v>20.0759</v>
      </c>
      <c r="HU261">
        <v>5.18944</v>
      </c>
      <c r="HV261">
        <v>12.0099</v>
      </c>
      <c r="HW261">
        <v>4.97175</v>
      </c>
      <c r="HX261">
        <v>3.29458</v>
      </c>
      <c r="HY261">
        <v>9999</v>
      </c>
      <c r="HZ261">
        <v>9999</v>
      </c>
      <c r="IA261">
        <v>999.9</v>
      </c>
      <c r="IB261">
        <v>9999</v>
      </c>
      <c r="IC261">
        <v>1.86325</v>
      </c>
      <c r="ID261">
        <v>1.86811</v>
      </c>
      <c r="IE261">
        <v>1.86783</v>
      </c>
      <c r="IF261">
        <v>1.86905</v>
      </c>
      <c r="IG261">
        <v>1.86982</v>
      </c>
      <c r="IH261">
        <v>1.86588</v>
      </c>
      <c r="II261">
        <v>1.86701</v>
      </c>
      <c r="IJ261">
        <v>1.86841</v>
      </c>
      <c r="IK261">
        <v>5</v>
      </c>
      <c r="IL261">
        <v>0</v>
      </c>
      <c r="IM261">
        <v>0</v>
      </c>
      <c r="IN261">
        <v>0</v>
      </c>
      <c r="IO261" t="s">
        <v>441</v>
      </c>
      <c r="IP261" t="s">
        <v>442</v>
      </c>
      <c r="IQ261" t="s">
        <v>443</v>
      </c>
      <c r="IR261" t="s">
        <v>443</v>
      </c>
      <c r="IS261" t="s">
        <v>443</v>
      </c>
      <c r="IT261" t="s">
        <v>443</v>
      </c>
      <c r="IU261">
        <v>0</v>
      </c>
      <c r="IV261">
        <v>100</v>
      </c>
      <c r="IW261">
        <v>100</v>
      </c>
      <c r="IX261">
        <v>1.097</v>
      </c>
      <c r="IY261">
        <v>0.3152</v>
      </c>
      <c r="IZ261">
        <v>1.09748391826392</v>
      </c>
      <c r="JA261">
        <v>0</v>
      </c>
      <c r="JB261">
        <v>0</v>
      </c>
      <c r="JC261">
        <v>0</v>
      </c>
      <c r="JD261">
        <v>0.315191680746845</v>
      </c>
      <c r="JE261">
        <v>0</v>
      </c>
      <c r="JF261">
        <v>0</v>
      </c>
      <c r="JG261">
        <v>0</v>
      </c>
      <c r="JH261">
        <v>5</v>
      </c>
      <c r="JI261">
        <v>2273</v>
      </c>
      <c r="JJ261">
        <v>0</v>
      </c>
      <c r="JK261">
        <v>25</v>
      </c>
      <c r="JL261">
        <v>29356860.7</v>
      </c>
      <c r="JM261">
        <v>29356860.7</v>
      </c>
      <c r="JN261">
        <v>1.84692</v>
      </c>
      <c r="JO261">
        <v>2.61597</v>
      </c>
      <c r="JP261">
        <v>1.54785</v>
      </c>
      <c r="JQ261">
        <v>2.32056</v>
      </c>
      <c r="JR261">
        <v>1.64673</v>
      </c>
      <c r="JS261">
        <v>2.27539</v>
      </c>
      <c r="JT261">
        <v>33.1992</v>
      </c>
      <c r="JU261">
        <v>24.1751</v>
      </c>
      <c r="JV261">
        <v>18</v>
      </c>
      <c r="JW261">
        <v>501.616</v>
      </c>
      <c r="JX261">
        <v>403.788</v>
      </c>
      <c r="JY261">
        <v>31.2629</v>
      </c>
      <c r="JZ261">
        <v>42.7827</v>
      </c>
      <c r="KA261">
        <v>30.0004</v>
      </c>
      <c r="KB261">
        <v>42.5</v>
      </c>
      <c r="KC261">
        <v>42.3888</v>
      </c>
      <c r="KD261">
        <v>37.0146</v>
      </c>
      <c r="KE261">
        <v>0</v>
      </c>
      <c r="KF261">
        <v>100</v>
      </c>
      <c r="KG261">
        <v>31.225</v>
      </c>
      <c r="KH261">
        <v>891.817</v>
      </c>
      <c r="KI261">
        <v>34.6858</v>
      </c>
      <c r="KJ261">
        <v>94.5997</v>
      </c>
      <c r="KK261">
        <v>91.7298</v>
      </c>
    </row>
    <row r="262" spans="1:297">
      <c r="A262">
        <v>246</v>
      </c>
      <c r="B262">
        <v>1761411647</v>
      </c>
      <c r="C262">
        <v>3466</v>
      </c>
      <c r="D262" t="s">
        <v>936</v>
      </c>
      <c r="E262" t="s">
        <v>937</v>
      </c>
      <c r="F262">
        <v>5</v>
      </c>
      <c r="G262" t="s">
        <v>831</v>
      </c>
      <c r="H262" t="s">
        <v>436</v>
      </c>
      <c r="I262">
        <v>1761411638.84615</v>
      </c>
      <c r="J262">
        <f>(K262)/1000</f>
        <v>0</v>
      </c>
      <c r="K262">
        <f>IF(DP262, AN262, AH262)</f>
        <v>0</v>
      </c>
      <c r="L262">
        <f>IF(DP262, AI262, AG262)</f>
        <v>0</v>
      </c>
      <c r="M262">
        <f>DR262 - IF(AU262&gt;1, L262*DL262*100.0/(AW262), 0)</f>
        <v>0</v>
      </c>
      <c r="N262">
        <f>((T262-J262/2)*M262-L262)/(T262+J262/2)</f>
        <v>0</v>
      </c>
      <c r="O262">
        <f>N262*(DY262+DZ262)/1000.0</f>
        <v>0</v>
      </c>
      <c r="P262">
        <f>(DR262 - IF(AU262&gt;1, L262*DL262*100.0/(AW262), 0))*(DY262+DZ262)/1000.0</f>
        <v>0</v>
      </c>
      <c r="Q262">
        <f>2.0/((1/S262-1/R262)+SIGN(S262)*SQRT((1/S262-1/R262)*(1/S262-1/R262) + 4*DM262/((DM262+1)*(DM262+1))*(2*1/S262*1/R262-1/R262*1/R262)))</f>
        <v>0</v>
      </c>
      <c r="R262">
        <f>IF(LEFT(DN262,1)&lt;&gt;"0",IF(LEFT(DN262,1)="1",3.0,DO262),$D$5+$E$5*(EF262*DY262/($K$5*1000))+$F$5*(EF262*DY262/($K$5*1000))*MAX(MIN(DL262,$J$5),$I$5)*MAX(MIN(DL262,$J$5),$I$5)+$G$5*MAX(MIN(DL262,$J$5),$I$5)*(EF262*DY262/($K$5*1000))+$H$5*(EF262*DY262/($K$5*1000))*(EF262*DY262/($K$5*1000)))</f>
        <v>0</v>
      </c>
      <c r="S262">
        <f>J262*(1000-(1000*0.61365*exp(17.502*W262/(240.97+W262))/(DY262+DZ262)+DT262)/2)/(1000*0.61365*exp(17.502*W262/(240.97+W262))/(DY262+DZ262)-DT262)</f>
        <v>0</v>
      </c>
      <c r="T262">
        <f>1/((DM262+1)/(Q262/1.6)+1/(R262/1.37)) + DM262/((DM262+1)/(Q262/1.6) + DM262/(R262/1.37))</f>
        <v>0</v>
      </c>
      <c r="U262">
        <f>(DH262*DK262)</f>
        <v>0</v>
      </c>
      <c r="V262">
        <f>(EA262+(U262+2*0.95*5.67E-8*(((EA262+$B$7)+273)^4-(EA262+273)^4)-44100*J262)/(1.84*29.3*R262+8*0.95*5.67E-8*(EA262+273)^3))</f>
        <v>0</v>
      </c>
      <c r="W262">
        <f>($C$7*EB262+$D$7*EC262+$E$7*V262)</f>
        <v>0</v>
      </c>
      <c r="X262">
        <f>0.61365*exp(17.502*W262/(240.97+W262))</f>
        <v>0</v>
      </c>
      <c r="Y262">
        <f>(Z262/AA262*100)</f>
        <v>0</v>
      </c>
      <c r="Z262">
        <f>DT262*(DY262+DZ262)/1000</f>
        <v>0</v>
      </c>
      <c r="AA262">
        <f>0.61365*exp(17.502*EA262/(240.97+EA262))</f>
        <v>0</v>
      </c>
      <c r="AB262">
        <f>(X262-DT262*(DY262+DZ262)/1000)</f>
        <v>0</v>
      </c>
      <c r="AC262">
        <f>(-J262*44100)</f>
        <v>0</v>
      </c>
      <c r="AD262">
        <f>2*29.3*R262*0.92*(EA262-W262)</f>
        <v>0</v>
      </c>
      <c r="AE262">
        <f>2*0.95*5.67E-8*(((EA262+$B$7)+273)^4-(W262+273)^4)</f>
        <v>0</v>
      </c>
      <c r="AF262">
        <f>U262+AE262+AC262+AD262</f>
        <v>0</v>
      </c>
      <c r="AG262">
        <f>DX262*AU262*(DS262-DR262*(1000-AU262*DU262)/(1000-AU262*DT262))/(100*DL262)</f>
        <v>0</v>
      </c>
      <c r="AH262">
        <f>1000*DX262*AU262*(DT262-DU262)/(100*DL262*(1000-AU262*DT262))</f>
        <v>0</v>
      </c>
      <c r="AI262">
        <f>(AJ262 - AK262 - DY262*1E3/(8.314*(EA262+273.15)) * AM262/DX262 * AL262) * DX262/(100*DL262) * (1000 - DU262)/1000</f>
        <v>0</v>
      </c>
      <c r="AJ262">
        <v>899.588613501728</v>
      </c>
      <c r="AK262">
        <v>866.590581818182</v>
      </c>
      <c r="AL262">
        <v>3.49178322065228</v>
      </c>
      <c r="AM262">
        <v>65.0541557379444</v>
      </c>
      <c r="AN262">
        <f>(AP262 - AO262 + DY262*1E3/(8.314*(EA262+273.15)) * AR262/DX262 * AQ262) * DX262/(100*DL262) * 1000/(1000 - AP262)</f>
        <v>0</v>
      </c>
      <c r="AO262">
        <v>24.8112964866166</v>
      </c>
      <c r="AP262">
        <v>33.3080272727273</v>
      </c>
      <c r="AQ262">
        <v>-0.00974985763424311</v>
      </c>
      <c r="AR262">
        <v>110.692381959749</v>
      </c>
      <c r="AS262">
        <v>0</v>
      </c>
      <c r="AT262">
        <v>0</v>
      </c>
      <c r="AU262">
        <f>IF(AS262*$H$13&gt;=AW262,1.0,(AW262/(AW262-AS262*$H$13)))</f>
        <v>0</v>
      </c>
      <c r="AV262">
        <f>(AU262-1)*100</f>
        <v>0</v>
      </c>
      <c r="AW262">
        <f>MAX(0,($B$13+$C$13*EF262)/(1+$D$13*EF262)*DY262/(EA262+273)*$E$13)</f>
        <v>0</v>
      </c>
      <c r="AX262" t="s">
        <v>437</v>
      </c>
      <c r="AY262" t="s">
        <v>437</v>
      </c>
      <c r="AZ262">
        <v>0</v>
      </c>
      <c r="BA262">
        <v>0</v>
      </c>
      <c r="BB262">
        <f>1-AZ262/BA262</f>
        <v>0</v>
      </c>
      <c r="BC262">
        <v>0</v>
      </c>
      <c r="BD262" t="s">
        <v>437</v>
      </c>
      <c r="BE262" t="s">
        <v>437</v>
      </c>
      <c r="BF262">
        <v>0</v>
      </c>
      <c r="BG262">
        <v>0</v>
      </c>
      <c r="BH262">
        <f>1-BF262/BG262</f>
        <v>0</v>
      </c>
      <c r="BI262">
        <v>0.5</v>
      </c>
      <c r="BJ262">
        <f>DI262</f>
        <v>0</v>
      </c>
      <c r="BK262">
        <f>L262</f>
        <v>0</v>
      </c>
      <c r="BL262">
        <f>BH262*BI262*BJ262</f>
        <v>0</v>
      </c>
      <c r="BM262">
        <f>(BK262-BC262)/BJ262</f>
        <v>0</v>
      </c>
      <c r="BN262">
        <f>(BA262-BG262)/BG262</f>
        <v>0</v>
      </c>
      <c r="BO262">
        <f>AZ262/(BB262+AZ262/BG262)</f>
        <v>0</v>
      </c>
      <c r="BP262" t="s">
        <v>437</v>
      </c>
      <c r="BQ262">
        <v>0</v>
      </c>
      <c r="BR262">
        <f>IF(BQ262&lt;&gt;0, BQ262, BO262)</f>
        <v>0</v>
      </c>
      <c r="BS262">
        <f>1-BR262/BG262</f>
        <v>0</v>
      </c>
      <c r="BT262">
        <f>(BG262-BF262)/(BG262-BR262)</f>
        <v>0</v>
      </c>
      <c r="BU262">
        <f>(BA262-BG262)/(BA262-BR262)</f>
        <v>0</v>
      </c>
      <c r="BV262">
        <f>(BG262-BF262)/(BG262-AZ262)</f>
        <v>0</v>
      </c>
      <c r="BW262">
        <f>(BA262-BG262)/(BA262-AZ262)</f>
        <v>0</v>
      </c>
      <c r="BX262">
        <f>(BT262*BR262/BF262)</f>
        <v>0</v>
      </c>
      <c r="BY262">
        <f>(1-BX262)</f>
        <v>0</v>
      </c>
      <c r="DH262">
        <f>$B$11*EG262+$C$11*EH262+$F$11*ES262*(1-EV262)</f>
        <v>0</v>
      </c>
      <c r="DI262">
        <f>DH262*DJ262</f>
        <v>0</v>
      </c>
      <c r="DJ262">
        <f>($B$11*$D$9+$C$11*$D$9+$F$11*((FF262+EX262)/MAX(FF262+EX262+FG262, 0.1)*$I$9+FG262/MAX(FF262+EX262+FG262, 0.1)*$J$9))/($B$11+$C$11+$F$11)</f>
        <v>0</v>
      </c>
      <c r="DK262">
        <f>($B$11*$K$9+$C$11*$K$9+$F$11*((FF262+EX262)/MAX(FF262+EX262+FG262, 0.1)*$P$9+FG262/MAX(FF262+EX262+FG262, 0.1)*$Q$9))/($B$11+$C$11+$F$11)</f>
        <v>0</v>
      </c>
      <c r="DL262">
        <v>6</v>
      </c>
      <c r="DM262">
        <v>0.5</v>
      </c>
      <c r="DN262" t="s">
        <v>438</v>
      </c>
      <c r="DO262">
        <v>2</v>
      </c>
      <c r="DP262" t="b">
        <v>1</v>
      </c>
      <c r="DQ262">
        <v>1761411638.84615</v>
      </c>
      <c r="DR262">
        <v>813.836384615385</v>
      </c>
      <c r="DS262">
        <v>861.097</v>
      </c>
      <c r="DT262">
        <v>33.3751230769231</v>
      </c>
      <c r="DU262">
        <v>24.8158384615385</v>
      </c>
      <c r="DV262">
        <v>812.738769230769</v>
      </c>
      <c r="DW262">
        <v>33.0599230769231</v>
      </c>
      <c r="DX262">
        <v>500.006923076923</v>
      </c>
      <c r="DY262">
        <v>90.3184230769231</v>
      </c>
      <c r="DZ262">
        <v>0.0374745538461538</v>
      </c>
      <c r="EA262">
        <v>36.9975615384615</v>
      </c>
      <c r="EB262">
        <v>36.0519384615385</v>
      </c>
      <c r="EC262">
        <v>999.9</v>
      </c>
      <c r="ED262">
        <v>0</v>
      </c>
      <c r="EE262">
        <v>0</v>
      </c>
      <c r="EF262">
        <v>9996.68846153846</v>
      </c>
      <c r="EG262">
        <v>0</v>
      </c>
      <c r="EH262">
        <v>1237.63923076923</v>
      </c>
      <c r="EI262">
        <v>-47.2606692307692</v>
      </c>
      <c r="EJ262">
        <v>841.935307692308</v>
      </c>
      <c r="EK262">
        <v>883.009461538462</v>
      </c>
      <c r="EL262">
        <v>8.55929692307692</v>
      </c>
      <c r="EM262">
        <v>861.097</v>
      </c>
      <c r="EN262">
        <v>24.8158384615385</v>
      </c>
      <c r="EO262">
        <v>3.01438692307692</v>
      </c>
      <c r="EP262">
        <v>2.24132538461538</v>
      </c>
      <c r="EQ262">
        <v>24.1075923076923</v>
      </c>
      <c r="ER262">
        <v>19.2607923076923</v>
      </c>
      <c r="ES262">
        <v>1199.99384615385</v>
      </c>
      <c r="ET262">
        <v>0.967000692307692</v>
      </c>
      <c r="EU262">
        <v>0.0329990384615385</v>
      </c>
      <c r="EV262">
        <v>0</v>
      </c>
      <c r="EW262">
        <v>1294.15230769231</v>
      </c>
      <c r="EX262">
        <v>5.00059</v>
      </c>
      <c r="EY262">
        <v>16010.5153846154</v>
      </c>
      <c r="EZ262">
        <v>10358.6538461538</v>
      </c>
      <c r="FA262">
        <v>51.8459230769231</v>
      </c>
      <c r="FB262">
        <v>53.5572307692308</v>
      </c>
      <c r="FC262">
        <v>52.1153076923077</v>
      </c>
      <c r="FD262">
        <v>53.125</v>
      </c>
      <c r="FE262">
        <v>52.9563846153846</v>
      </c>
      <c r="FF262">
        <v>1155.56384615385</v>
      </c>
      <c r="FG262">
        <v>39.43</v>
      </c>
      <c r="FH262">
        <v>0</v>
      </c>
      <c r="FI262">
        <v>1761411607.3</v>
      </c>
      <c r="FJ262">
        <v>0</v>
      </c>
      <c r="FK262">
        <v>1294.08961538462</v>
      </c>
      <c r="FL262">
        <v>-4.49059829040042</v>
      </c>
      <c r="FM262">
        <v>-49.641025672575</v>
      </c>
      <c r="FN262">
        <v>16009.8153846154</v>
      </c>
      <c r="FO262">
        <v>15</v>
      </c>
      <c r="FP262">
        <v>0</v>
      </c>
      <c r="FQ262" t="s">
        <v>439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-46.88917</v>
      </c>
      <c r="GD262">
        <v>-5.15490225563906</v>
      </c>
      <c r="GE262">
        <v>0.631490717350619</v>
      </c>
      <c r="GF262">
        <v>0</v>
      </c>
      <c r="GG262">
        <v>1294.46441176471</v>
      </c>
      <c r="GH262">
        <v>-5.07578302600779</v>
      </c>
      <c r="GI262">
        <v>0.534086307061886</v>
      </c>
      <c r="GJ262">
        <v>-1</v>
      </c>
      <c r="GK262">
        <v>8.5885975</v>
      </c>
      <c r="GL262">
        <v>-0.522888270676692</v>
      </c>
      <c r="GM262">
        <v>0.0502781911841505</v>
      </c>
      <c r="GN262">
        <v>0</v>
      </c>
      <c r="GO262">
        <v>0</v>
      </c>
      <c r="GP262">
        <v>2</v>
      </c>
      <c r="GQ262" t="s">
        <v>473</v>
      </c>
      <c r="GR262">
        <v>3.12944</v>
      </c>
      <c r="GS262">
        <v>2.71542</v>
      </c>
      <c r="GT262">
        <v>0.142807</v>
      </c>
      <c r="GU262">
        <v>0.148219</v>
      </c>
      <c r="GV262">
        <v>0.126079</v>
      </c>
      <c r="GW262">
        <v>0.102599</v>
      </c>
      <c r="GX262">
        <v>31452.7</v>
      </c>
      <c r="GY262">
        <v>33212.5</v>
      </c>
      <c r="GZ262">
        <v>33276.8</v>
      </c>
      <c r="HA262">
        <v>35385</v>
      </c>
      <c r="HB262">
        <v>41339.2</v>
      </c>
      <c r="HC262">
        <v>45702.4</v>
      </c>
      <c r="HD262">
        <v>52123.8</v>
      </c>
      <c r="HE262">
        <v>56654.7</v>
      </c>
      <c r="HF262">
        <v>1.78745</v>
      </c>
      <c r="HG262">
        <v>1.64818</v>
      </c>
      <c r="HH262">
        <v>-0.0335053</v>
      </c>
      <c r="HI262">
        <v>0</v>
      </c>
      <c r="HJ262">
        <v>36.592</v>
      </c>
      <c r="HK262">
        <v>999.9</v>
      </c>
      <c r="HL262">
        <v>57.203</v>
      </c>
      <c r="HM262">
        <v>29.175</v>
      </c>
      <c r="HN262">
        <v>25.7306</v>
      </c>
      <c r="HO262">
        <v>56.1392</v>
      </c>
      <c r="HP262">
        <v>43.145</v>
      </c>
      <c r="HQ262">
        <v>1</v>
      </c>
      <c r="HR262">
        <v>1.31229</v>
      </c>
      <c r="HS262">
        <v>4.54357</v>
      </c>
      <c r="HT262">
        <v>20.0757</v>
      </c>
      <c r="HU262">
        <v>5.19138</v>
      </c>
      <c r="HV262">
        <v>12.0099</v>
      </c>
      <c r="HW262">
        <v>4.97265</v>
      </c>
      <c r="HX262">
        <v>3.29497</v>
      </c>
      <c r="HY262">
        <v>9999</v>
      </c>
      <c r="HZ262">
        <v>9999</v>
      </c>
      <c r="IA262">
        <v>999.9</v>
      </c>
      <c r="IB262">
        <v>9999</v>
      </c>
      <c r="IC262">
        <v>1.86325</v>
      </c>
      <c r="ID262">
        <v>1.86812</v>
      </c>
      <c r="IE262">
        <v>1.86783</v>
      </c>
      <c r="IF262">
        <v>1.86905</v>
      </c>
      <c r="IG262">
        <v>1.86982</v>
      </c>
      <c r="IH262">
        <v>1.86593</v>
      </c>
      <c r="II262">
        <v>1.86701</v>
      </c>
      <c r="IJ262">
        <v>1.86841</v>
      </c>
      <c r="IK262">
        <v>5</v>
      </c>
      <c r="IL262">
        <v>0</v>
      </c>
      <c r="IM262">
        <v>0</v>
      </c>
      <c r="IN262">
        <v>0</v>
      </c>
      <c r="IO262" t="s">
        <v>441</v>
      </c>
      <c r="IP262" t="s">
        <v>442</v>
      </c>
      <c r="IQ262" t="s">
        <v>443</v>
      </c>
      <c r="IR262" t="s">
        <v>443</v>
      </c>
      <c r="IS262" t="s">
        <v>443</v>
      </c>
      <c r="IT262" t="s">
        <v>443</v>
      </c>
      <c r="IU262">
        <v>0</v>
      </c>
      <c r="IV262">
        <v>100</v>
      </c>
      <c r="IW262">
        <v>100</v>
      </c>
      <c r="IX262">
        <v>1.097</v>
      </c>
      <c r="IY262">
        <v>0.3152</v>
      </c>
      <c r="IZ262">
        <v>1.09748391826392</v>
      </c>
      <c r="JA262">
        <v>0</v>
      </c>
      <c r="JB262">
        <v>0</v>
      </c>
      <c r="JC262">
        <v>0</v>
      </c>
      <c r="JD262">
        <v>0.315191680746845</v>
      </c>
      <c r="JE262">
        <v>0</v>
      </c>
      <c r="JF262">
        <v>0</v>
      </c>
      <c r="JG262">
        <v>0</v>
      </c>
      <c r="JH262">
        <v>5</v>
      </c>
      <c r="JI262">
        <v>2273</v>
      </c>
      <c r="JJ262">
        <v>0</v>
      </c>
      <c r="JK262">
        <v>25</v>
      </c>
      <c r="JL262">
        <v>29356860.8</v>
      </c>
      <c r="JM262">
        <v>29356860.8</v>
      </c>
      <c r="JN262">
        <v>1.87256</v>
      </c>
      <c r="JO262">
        <v>2.61719</v>
      </c>
      <c r="JP262">
        <v>1.54785</v>
      </c>
      <c r="JQ262">
        <v>2.32056</v>
      </c>
      <c r="JR262">
        <v>1.64673</v>
      </c>
      <c r="JS262">
        <v>2.3291</v>
      </c>
      <c r="JT262">
        <v>33.1992</v>
      </c>
      <c r="JU262">
        <v>24.1751</v>
      </c>
      <c r="JV262">
        <v>18</v>
      </c>
      <c r="JW262">
        <v>501.759</v>
      </c>
      <c r="JX262">
        <v>403.758</v>
      </c>
      <c r="JY262">
        <v>31.2112</v>
      </c>
      <c r="JZ262">
        <v>42.7827</v>
      </c>
      <c r="KA262">
        <v>30.0003</v>
      </c>
      <c r="KB262">
        <v>42.5</v>
      </c>
      <c r="KC262">
        <v>42.3888</v>
      </c>
      <c r="KD262">
        <v>37.5891</v>
      </c>
      <c r="KE262">
        <v>0</v>
      </c>
      <c r="KF262">
        <v>100</v>
      </c>
      <c r="KG262">
        <v>31.1743</v>
      </c>
      <c r="KH262">
        <v>912.05</v>
      </c>
      <c r="KI262">
        <v>34.6858</v>
      </c>
      <c r="KJ262">
        <v>94.5994</v>
      </c>
      <c r="KK262">
        <v>91.7296</v>
      </c>
    </row>
    <row r="263" spans="1:297">
      <c r="A263">
        <v>247</v>
      </c>
      <c r="B263">
        <v>1761411652</v>
      </c>
      <c r="C263">
        <v>3471</v>
      </c>
      <c r="D263" t="s">
        <v>938</v>
      </c>
      <c r="E263" t="s">
        <v>939</v>
      </c>
      <c r="F263">
        <v>5</v>
      </c>
      <c r="G263" t="s">
        <v>831</v>
      </c>
      <c r="H263" t="s">
        <v>436</v>
      </c>
      <c r="I263">
        <v>1761411643.84615</v>
      </c>
      <c r="J263">
        <f>(K263)/1000</f>
        <v>0</v>
      </c>
      <c r="K263">
        <f>IF(DP263, AN263, AH263)</f>
        <v>0</v>
      </c>
      <c r="L263">
        <f>IF(DP263, AI263, AG263)</f>
        <v>0</v>
      </c>
      <c r="M263">
        <f>DR263 - IF(AU263&gt;1, L263*DL263*100.0/(AW263), 0)</f>
        <v>0</v>
      </c>
      <c r="N263">
        <f>((T263-J263/2)*M263-L263)/(T263+J263/2)</f>
        <v>0</v>
      </c>
      <c r="O263">
        <f>N263*(DY263+DZ263)/1000.0</f>
        <v>0</v>
      </c>
      <c r="P263">
        <f>(DR263 - IF(AU263&gt;1, L263*DL263*100.0/(AW263), 0))*(DY263+DZ263)/1000.0</f>
        <v>0</v>
      </c>
      <c r="Q263">
        <f>2.0/((1/S263-1/R263)+SIGN(S263)*SQRT((1/S263-1/R263)*(1/S263-1/R263) + 4*DM263/((DM263+1)*(DM263+1))*(2*1/S263*1/R263-1/R263*1/R263)))</f>
        <v>0</v>
      </c>
      <c r="R263">
        <f>IF(LEFT(DN263,1)&lt;&gt;"0",IF(LEFT(DN263,1)="1",3.0,DO263),$D$5+$E$5*(EF263*DY263/($K$5*1000))+$F$5*(EF263*DY263/($K$5*1000))*MAX(MIN(DL263,$J$5),$I$5)*MAX(MIN(DL263,$J$5),$I$5)+$G$5*MAX(MIN(DL263,$J$5),$I$5)*(EF263*DY263/($K$5*1000))+$H$5*(EF263*DY263/($K$5*1000))*(EF263*DY263/($K$5*1000)))</f>
        <v>0</v>
      </c>
      <c r="S263">
        <f>J263*(1000-(1000*0.61365*exp(17.502*W263/(240.97+W263))/(DY263+DZ263)+DT263)/2)/(1000*0.61365*exp(17.502*W263/(240.97+W263))/(DY263+DZ263)-DT263)</f>
        <v>0</v>
      </c>
      <c r="T263">
        <f>1/((DM263+1)/(Q263/1.6)+1/(R263/1.37)) + DM263/((DM263+1)/(Q263/1.6) + DM263/(R263/1.37))</f>
        <v>0</v>
      </c>
      <c r="U263">
        <f>(DH263*DK263)</f>
        <v>0</v>
      </c>
      <c r="V263">
        <f>(EA263+(U263+2*0.95*5.67E-8*(((EA263+$B$7)+273)^4-(EA263+273)^4)-44100*J263)/(1.84*29.3*R263+8*0.95*5.67E-8*(EA263+273)^3))</f>
        <v>0</v>
      </c>
      <c r="W263">
        <f>($C$7*EB263+$D$7*EC263+$E$7*V263)</f>
        <v>0</v>
      </c>
      <c r="X263">
        <f>0.61365*exp(17.502*W263/(240.97+W263))</f>
        <v>0</v>
      </c>
      <c r="Y263">
        <f>(Z263/AA263*100)</f>
        <v>0</v>
      </c>
      <c r="Z263">
        <f>DT263*(DY263+DZ263)/1000</f>
        <v>0</v>
      </c>
      <c r="AA263">
        <f>0.61365*exp(17.502*EA263/(240.97+EA263))</f>
        <v>0</v>
      </c>
      <c r="AB263">
        <f>(X263-DT263*(DY263+DZ263)/1000)</f>
        <v>0</v>
      </c>
      <c r="AC263">
        <f>(-J263*44100)</f>
        <v>0</v>
      </c>
      <c r="AD263">
        <f>2*29.3*R263*0.92*(EA263-W263)</f>
        <v>0</v>
      </c>
      <c r="AE263">
        <f>2*0.95*5.67E-8*(((EA263+$B$7)+273)^4-(W263+273)^4)</f>
        <v>0</v>
      </c>
      <c r="AF263">
        <f>U263+AE263+AC263+AD263</f>
        <v>0</v>
      </c>
      <c r="AG263">
        <f>DX263*AU263*(DS263-DR263*(1000-AU263*DU263)/(1000-AU263*DT263))/(100*DL263)</f>
        <v>0</v>
      </c>
      <c r="AH263">
        <f>1000*DX263*AU263*(DT263-DU263)/(100*DL263*(1000-AU263*DT263))</f>
        <v>0</v>
      </c>
      <c r="AI263">
        <f>(AJ263 - AK263 - DY263*1E3/(8.314*(EA263+273.15)) * AM263/DX263 * AL263) * DX263/(100*DL263) * (1000 - DU263)/1000</f>
        <v>0</v>
      </c>
      <c r="AJ263">
        <v>916.714380615969</v>
      </c>
      <c r="AK263">
        <v>883.645581818181</v>
      </c>
      <c r="AL263">
        <v>3.40340853792963</v>
      </c>
      <c r="AM263">
        <v>65.0541557379444</v>
      </c>
      <c r="AN263">
        <f>(AP263 - AO263 + DY263*1E3/(8.314*(EA263+273.15)) * AR263/DX263 * AQ263) * DX263/(100*DL263) * 1000/(1000 - AP263)</f>
        <v>0</v>
      </c>
      <c r="AO263">
        <v>24.8103847064729</v>
      </c>
      <c r="AP263">
        <v>33.2664824242424</v>
      </c>
      <c r="AQ263">
        <v>-0.00800159417245973</v>
      </c>
      <c r="AR263">
        <v>110.692381959749</v>
      </c>
      <c r="AS263">
        <v>0</v>
      </c>
      <c r="AT263">
        <v>0</v>
      </c>
      <c r="AU263">
        <f>IF(AS263*$H$13&gt;=AW263,1.0,(AW263/(AW263-AS263*$H$13)))</f>
        <v>0</v>
      </c>
      <c r="AV263">
        <f>(AU263-1)*100</f>
        <v>0</v>
      </c>
      <c r="AW263">
        <f>MAX(0,($B$13+$C$13*EF263)/(1+$D$13*EF263)*DY263/(EA263+273)*$E$13)</f>
        <v>0</v>
      </c>
      <c r="AX263" t="s">
        <v>437</v>
      </c>
      <c r="AY263" t="s">
        <v>437</v>
      </c>
      <c r="AZ263">
        <v>0</v>
      </c>
      <c r="BA263">
        <v>0</v>
      </c>
      <c r="BB263">
        <f>1-AZ263/BA263</f>
        <v>0</v>
      </c>
      <c r="BC263">
        <v>0</v>
      </c>
      <c r="BD263" t="s">
        <v>437</v>
      </c>
      <c r="BE263" t="s">
        <v>437</v>
      </c>
      <c r="BF263">
        <v>0</v>
      </c>
      <c r="BG263">
        <v>0</v>
      </c>
      <c r="BH263">
        <f>1-BF263/BG263</f>
        <v>0</v>
      </c>
      <c r="BI263">
        <v>0.5</v>
      </c>
      <c r="BJ263">
        <f>DI263</f>
        <v>0</v>
      </c>
      <c r="BK263">
        <f>L263</f>
        <v>0</v>
      </c>
      <c r="BL263">
        <f>BH263*BI263*BJ263</f>
        <v>0</v>
      </c>
      <c r="BM263">
        <f>(BK263-BC263)/BJ263</f>
        <v>0</v>
      </c>
      <c r="BN263">
        <f>(BA263-BG263)/BG263</f>
        <v>0</v>
      </c>
      <c r="BO263">
        <f>AZ263/(BB263+AZ263/BG263)</f>
        <v>0</v>
      </c>
      <c r="BP263" t="s">
        <v>437</v>
      </c>
      <c r="BQ263">
        <v>0</v>
      </c>
      <c r="BR263">
        <f>IF(BQ263&lt;&gt;0, BQ263, BO263)</f>
        <v>0</v>
      </c>
      <c r="BS263">
        <f>1-BR263/BG263</f>
        <v>0</v>
      </c>
      <c r="BT263">
        <f>(BG263-BF263)/(BG263-BR263)</f>
        <v>0</v>
      </c>
      <c r="BU263">
        <f>(BA263-BG263)/(BA263-BR263)</f>
        <v>0</v>
      </c>
      <c r="BV263">
        <f>(BG263-BF263)/(BG263-AZ263)</f>
        <v>0</v>
      </c>
      <c r="BW263">
        <f>(BA263-BG263)/(BA263-AZ263)</f>
        <v>0</v>
      </c>
      <c r="BX263">
        <f>(BT263*BR263/BF263)</f>
        <v>0</v>
      </c>
      <c r="BY263">
        <f>(1-BX263)</f>
        <v>0</v>
      </c>
      <c r="DH263">
        <f>$B$11*EG263+$C$11*EH263+$F$11*ES263*(1-EV263)</f>
        <v>0</v>
      </c>
      <c r="DI263">
        <f>DH263*DJ263</f>
        <v>0</v>
      </c>
      <c r="DJ263">
        <f>($B$11*$D$9+$C$11*$D$9+$F$11*((FF263+EX263)/MAX(FF263+EX263+FG263, 0.1)*$I$9+FG263/MAX(FF263+EX263+FG263, 0.1)*$J$9))/($B$11+$C$11+$F$11)</f>
        <v>0</v>
      </c>
      <c r="DK263">
        <f>($B$11*$K$9+$C$11*$K$9+$F$11*((FF263+EX263)/MAX(FF263+EX263+FG263, 0.1)*$P$9+FG263/MAX(FF263+EX263+FG263, 0.1)*$Q$9))/($B$11+$C$11+$F$11)</f>
        <v>0</v>
      </c>
      <c r="DL263">
        <v>6</v>
      </c>
      <c r="DM263">
        <v>0.5</v>
      </c>
      <c r="DN263" t="s">
        <v>438</v>
      </c>
      <c r="DO263">
        <v>2</v>
      </c>
      <c r="DP263" t="b">
        <v>1</v>
      </c>
      <c r="DQ263">
        <v>1761411643.84615</v>
      </c>
      <c r="DR263">
        <v>830.481230769231</v>
      </c>
      <c r="DS263">
        <v>877.842076923077</v>
      </c>
      <c r="DT263">
        <v>33.3296230769231</v>
      </c>
      <c r="DU263">
        <v>24.8134153846154</v>
      </c>
      <c r="DV263">
        <v>829.383769230769</v>
      </c>
      <c r="DW263">
        <v>33.0144230769231</v>
      </c>
      <c r="DX263">
        <v>499.982384615385</v>
      </c>
      <c r="DY263">
        <v>90.3188230769231</v>
      </c>
      <c r="DZ263">
        <v>0.0376615230769231</v>
      </c>
      <c r="EA263">
        <v>36.9903230769231</v>
      </c>
      <c r="EB263">
        <v>36.0523307692308</v>
      </c>
      <c r="EC263">
        <v>999.9</v>
      </c>
      <c r="ED263">
        <v>0</v>
      </c>
      <c r="EE263">
        <v>0</v>
      </c>
      <c r="EF263">
        <v>10002.6484615385</v>
      </c>
      <c r="EG263">
        <v>0</v>
      </c>
      <c r="EH263">
        <v>1237.64384615385</v>
      </c>
      <c r="EI263">
        <v>-47.3608076923077</v>
      </c>
      <c r="EJ263">
        <v>859.114538461538</v>
      </c>
      <c r="EK263">
        <v>900.178461538462</v>
      </c>
      <c r="EL263">
        <v>8.51620692307692</v>
      </c>
      <c r="EM263">
        <v>877.842076923077</v>
      </c>
      <c r="EN263">
        <v>24.8134153846154</v>
      </c>
      <c r="EO263">
        <v>3.01029</v>
      </c>
      <c r="EP263">
        <v>2.24111615384615</v>
      </c>
      <c r="EQ263">
        <v>24.0849307692308</v>
      </c>
      <c r="ER263">
        <v>19.2592923076923</v>
      </c>
      <c r="ES263">
        <v>1199.99615384615</v>
      </c>
      <c r="ET263">
        <v>0.967000692307692</v>
      </c>
      <c r="EU263">
        <v>0.0329990384615385</v>
      </c>
      <c r="EV263">
        <v>0</v>
      </c>
      <c r="EW263">
        <v>1293.79307692308</v>
      </c>
      <c r="EX263">
        <v>5.00059</v>
      </c>
      <c r="EY263">
        <v>16006.3923076923</v>
      </c>
      <c r="EZ263">
        <v>10358.6769230769</v>
      </c>
      <c r="FA263">
        <v>51.8604615384615</v>
      </c>
      <c r="FB263">
        <v>53.562</v>
      </c>
      <c r="FC263">
        <v>52.1201538461538</v>
      </c>
      <c r="FD263">
        <v>53.125</v>
      </c>
      <c r="FE263">
        <v>52.9563846153846</v>
      </c>
      <c r="FF263">
        <v>1155.56615384615</v>
      </c>
      <c r="FG263">
        <v>39.43</v>
      </c>
      <c r="FH263">
        <v>0</v>
      </c>
      <c r="FI263">
        <v>1761411612.1</v>
      </c>
      <c r="FJ263">
        <v>0</v>
      </c>
      <c r="FK263">
        <v>1293.74807692308</v>
      </c>
      <c r="FL263">
        <v>-4.01401710051032</v>
      </c>
      <c r="FM263">
        <v>-51.2923076869201</v>
      </c>
      <c r="FN263">
        <v>16005.7961538462</v>
      </c>
      <c r="FO263">
        <v>15</v>
      </c>
      <c r="FP263">
        <v>0</v>
      </c>
      <c r="FQ263" t="s">
        <v>439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-47.334635</v>
      </c>
      <c r="GD263">
        <v>-2.34612180451131</v>
      </c>
      <c r="GE263">
        <v>0.404414461011226</v>
      </c>
      <c r="GF263">
        <v>0</v>
      </c>
      <c r="GG263">
        <v>1294.02205882353</v>
      </c>
      <c r="GH263">
        <v>-4.19205500028734</v>
      </c>
      <c r="GI263">
        <v>0.455623550828088</v>
      </c>
      <c r="GJ263">
        <v>-1</v>
      </c>
      <c r="GK263">
        <v>8.536599</v>
      </c>
      <c r="GL263">
        <v>-0.517292030075187</v>
      </c>
      <c r="GM263">
        <v>0.0497348329543791</v>
      </c>
      <c r="GN263">
        <v>0</v>
      </c>
      <c r="GO263">
        <v>0</v>
      </c>
      <c r="GP263">
        <v>2</v>
      </c>
      <c r="GQ263" t="s">
        <v>473</v>
      </c>
      <c r="GR263">
        <v>3.12948</v>
      </c>
      <c r="GS263">
        <v>2.71592</v>
      </c>
      <c r="GT263">
        <v>0.144689</v>
      </c>
      <c r="GU263">
        <v>0.150109</v>
      </c>
      <c r="GV263">
        <v>0.125966</v>
      </c>
      <c r="GW263">
        <v>0.102592</v>
      </c>
      <c r="GX263">
        <v>31383.6</v>
      </c>
      <c r="GY263">
        <v>33138.8</v>
      </c>
      <c r="GZ263">
        <v>33277</v>
      </c>
      <c r="HA263">
        <v>35385.2</v>
      </c>
      <c r="HB263">
        <v>41345</v>
      </c>
      <c r="HC263">
        <v>45703.1</v>
      </c>
      <c r="HD263">
        <v>52124.3</v>
      </c>
      <c r="HE263">
        <v>56654.9</v>
      </c>
      <c r="HF263">
        <v>1.78743</v>
      </c>
      <c r="HG263">
        <v>1.64842</v>
      </c>
      <c r="HH263">
        <v>-0.033319</v>
      </c>
      <c r="HI263">
        <v>0</v>
      </c>
      <c r="HJ263">
        <v>36.5894</v>
      </c>
      <c r="HK263">
        <v>999.9</v>
      </c>
      <c r="HL263">
        <v>57.179</v>
      </c>
      <c r="HM263">
        <v>29.195</v>
      </c>
      <c r="HN263">
        <v>25.7507</v>
      </c>
      <c r="HO263">
        <v>55.7292</v>
      </c>
      <c r="HP263">
        <v>42.8686</v>
      </c>
      <c r="HQ263">
        <v>1</v>
      </c>
      <c r="HR263">
        <v>1.31247</v>
      </c>
      <c r="HS263">
        <v>4.59121</v>
      </c>
      <c r="HT263">
        <v>20.0745</v>
      </c>
      <c r="HU263">
        <v>5.19168</v>
      </c>
      <c r="HV263">
        <v>12.0099</v>
      </c>
      <c r="HW263">
        <v>4.9721</v>
      </c>
      <c r="HX263">
        <v>3.29495</v>
      </c>
      <c r="HY263">
        <v>9999</v>
      </c>
      <c r="HZ263">
        <v>9999</v>
      </c>
      <c r="IA263">
        <v>999.9</v>
      </c>
      <c r="IB263">
        <v>9999</v>
      </c>
      <c r="IC263">
        <v>1.8632</v>
      </c>
      <c r="ID263">
        <v>1.86809</v>
      </c>
      <c r="IE263">
        <v>1.86783</v>
      </c>
      <c r="IF263">
        <v>1.86905</v>
      </c>
      <c r="IG263">
        <v>1.86982</v>
      </c>
      <c r="IH263">
        <v>1.8659</v>
      </c>
      <c r="II263">
        <v>1.86702</v>
      </c>
      <c r="IJ263">
        <v>1.86843</v>
      </c>
      <c r="IK263">
        <v>5</v>
      </c>
      <c r="IL263">
        <v>0</v>
      </c>
      <c r="IM263">
        <v>0</v>
      </c>
      <c r="IN263">
        <v>0</v>
      </c>
      <c r="IO263" t="s">
        <v>441</v>
      </c>
      <c r="IP263" t="s">
        <v>442</v>
      </c>
      <c r="IQ263" t="s">
        <v>443</v>
      </c>
      <c r="IR263" t="s">
        <v>443</v>
      </c>
      <c r="IS263" t="s">
        <v>443</v>
      </c>
      <c r="IT263" t="s">
        <v>443</v>
      </c>
      <c r="IU263">
        <v>0</v>
      </c>
      <c r="IV263">
        <v>100</v>
      </c>
      <c r="IW263">
        <v>100</v>
      </c>
      <c r="IX263">
        <v>1.097</v>
      </c>
      <c r="IY263">
        <v>0.3152</v>
      </c>
      <c r="IZ263">
        <v>1.09748391826392</v>
      </c>
      <c r="JA263">
        <v>0</v>
      </c>
      <c r="JB263">
        <v>0</v>
      </c>
      <c r="JC263">
        <v>0</v>
      </c>
      <c r="JD263">
        <v>0.315191680746845</v>
      </c>
      <c r="JE263">
        <v>0</v>
      </c>
      <c r="JF263">
        <v>0</v>
      </c>
      <c r="JG263">
        <v>0</v>
      </c>
      <c r="JH263">
        <v>5</v>
      </c>
      <c r="JI263">
        <v>2273</v>
      </c>
      <c r="JJ263">
        <v>0</v>
      </c>
      <c r="JK263">
        <v>25</v>
      </c>
      <c r="JL263">
        <v>29356860.9</v>
      </c>
      <c r="JM263">
        <v>29356860.9</v>
      </c>
      <c r="JN263">
        <v>1.90308</v>
      </c>
      <c r="JO263">
        <v>2.59888</v>
      </c>
      <c r="JP263">
        <v>1.54785</v>
      </c>
      <c r="JQ263">
        <v>2.32056</v>
      </c>
      <c r="JR263">
        <v>1.64551</v>
      </c>
      <c r="JS263">
        <v>2.35962</v>
      </c>
      <c r="JT263">
        <v>33.1992</v>
      </c>
      <c r="JU263">
        <v>24.1751</v>
      </c>
      <c r="JV263">
        <v>18</v>
      </c>
      <c r="JW263">
        <v>501.74</v>
      </c>
      <c r="JX263">
        <v>403.914</v>
      </c>
      <c r="JY263">
        <v>31.1572</v>
      </c>
      <c r="JZ263">
        <v>42.7827</v>
      </c>
      <c r="KA263">
        <v>30.0002</v>
      </c>
      <c r="KB263">
        <v>42.5</v>
      </c>
      <c r="KC263">
        <v>42.3899</v>
      </c>
      <c r="KD263">
        <v>38.141</v>
      </c>
      <c r="KE263">
        <v>0</v>
      </c>
      <c r="KF263">
        <v>100</v>
      </c>
      <c r="KG263">
        <v>31.1198</v>
      </c>
      <c r="KH263">
        <v>925.512</v>
      </c>
      <c r="KI263">
        <v>34.6858</v>
      </c>
      <c r="KJ263">
        <v>94.6002</v>
      </c>
      <c r="KK263">
        <v>91.7301</v>
      </c>
    </row>
    <row r="264" spans="1:297">
      <c r="A264">
        <v>248</v>
      </c>
      <c r="B264">
        <v>1761411657</v>
      </c>
      <c r="C264">
        <v>3476</v>
      </c>
      <c r="D264" t="s">
        <v>940</v>
      </c>
      <c r="E264" t="s">
        <v>941</v>
      </c>
      <c r="F264">
        <v>5</v>
      </c>
      <c r="G264" t="s">
        <v>831</v>
      </c>
      <c r="H264" t="s">
        <v>436</v>
      </c>
      <c r="I264">
        <v>1761411648.84615</v>
      </c>
      <c r="J264">
        <f>(K264)/1000</f>
        <v>0</v>
      </c>
      <c r="K264">
        <f>IF(DP264, AN264, AH264)</f>
        <v>0</v>
      </c>
      <c r="L264">
        <f>IF(DP264, AI264, AG264)</f>
        <v>0</v>
      </c>
      <c r="M264">
        <f>DR264 - IF(AU264&gt;1, L264*DL264*100.0/(AW264), 0)</f>
        <v>0</v>
      </c>
      <c r="N264">
        <f>((T264-J264/2)*M264-L264)/(T264+J264/2)</f>
        <v>0</v>
      </c>
      <c r="O264">
        <f>N264*(DY264+DZ264)/1000.0</f>
        <v>0</v>
      </c>
      <c r="P264">
        <f>(DR264 - IF(AU264&gt;1, L264*DL264*100.0/(AW264), 0))*(DY264+DZ264)/1000.0</f>
        <v>0</v>
      </c>
      <c r="Q264">
        <f>2.0/((1/S264-1/R264)+SIGN(S264)*SQRT((1/S264-1/R264)*(1/S264-1/R264) + 4*DM264/((DM264+1)*(DM264+1))*(2*1/S264*1/R264-1/R264*1/R264)))</f>
        <v>0</v>
      </c>
      <c r="R264">
        <f>IF(LEFT(DN264,1)&lt;&gt;"0",IF(LEFT(DN264,1)="1",3.0,DO264),$D$5+$E$5*(EF264*DY264/($K$5*1000))+$F$5*(EF264*DY264/($K$5*1000))*MAX(MIN(DL264,$J$5),$I$5)*MAX(MIN(DL264,$J$5),$I$5)+$G$5*MAX(MIN(DL264,$J$5),$I$5)*(EF264*DY264/($K$5*1000))+$H$5*(EF264*DY264/($K$5*1000))*(EF264*DY264/($K$5*1000)))</f>
        <v>0</v>
      </c>
      <c r="S264">
        <f>J264*(1000-(1000*0.61365*exp(17.502*W264/(240.97+W264))/(DY264+DZ264)+DT264)/2)/(1000*0.61365*exp(17.502*W264/(240.97+W264))/(DY264+DZ264)-DT264)</f>
        <v>0</v>
      </c>
      <c r="T264">
        <f>1/((DM264+1)/(Q264/1.6)+1/(R264/1.37)) + DM264/((DM264+1)/(Q264/1.6) + DM264/(R264/1.37))</f>
        <v>0</v>
      </c>
      <c r="U264">
        <f>(DH264*DK264)</f>
        <v>0</v>
      </c>
      <c r="V264">
        <f>(EA264+(U264+2*0.95*5.67E-8*(((EA264+$B$7)+273)^4-(EA264+273)^4)-44100*J264)/(1.84*29.3*R264+8*0.95*5.67E-8*(EA264+273)^3))</f>
        <v>0</v>
      </c>
      <c r="W264">
        <f>($C$7*EB264+$D$7*EC264+$E$7*V264)</f>
        <v>0</v>
      </c>
      <c r="X264">
        <f>0.61365*exp(17.502*W264/(240.97+W264))</f>
        <v>0</v>
      </c>
      <c r="Y264">
        <f>(Z264/AA264*100)</f>
        <v>0</v>
      </c>
      <c r="Z264">
        <f>DT264*(DY264+DZ264)/1000</f>
        <v>0</v>
      </c>
      <c r="AA264">
        <f>0.61365*exp(17.502*EA264/(240.97+EA264))</f>
        <v>0</v>
      </c>
      <c r="AB264">
        <f>(X264-DT264*(DY264+DZ264)/1000)</f>
        <v>0</v>
      </c>
      <c r="AC264">
        <f>(-J264*44100)</f>
        <v>0</v>
      </c>
      <c r="AD264">
        <f>2*29.3*R264*0.92*(EA264-W264)</f>
        <v>0</v>
      </c>
      <c r="AE264">
        <f>2*0.95*5.67E-8*(((EA264+$B$7)+273)^4-(W264+273)^4)</f>
        <v>0</v>
      </c>
      <c r="AF264">
        <f>U264+AE264+AC264+AD264</f>
        <v>0</v>
      </c>
      <c r="AG264">
        <f>DX264*AU264*(DS264-DR264*(1000-AU264*DU264)/(1000-AU264*DT264))/(100*DL264)</f>
        <v>0</v>
      </c>
      <c r="AH264">
        <f>1000*DX264*AU264*(DT264-DU264)/(100*DL264*(1000-AU264*DT264))</f>
        <v>0</v>
      </c>
      <c r="AI264">
        <f>(AJ264 - AK264 - DY264*1E3/(8.314*(EA264+273.15)) * AM264/DX264 * AL264) * DX264/(100*DL264) * (1000 - DU264)/1000</f>
        <v>0</v>
      </c>
      <c r="AJ264">
        <v>934.537271501216</v>
      </c>
      <c r="AK264">
        <v>900.902042424243</v>
      </c>
      <c r="AL264">
        <v>3.45190395970191</v>
      </c>
      <c r="AM264">
        <v>65.0541557379444</v>
      </c>
      <c r="AN264">
        <f>(AP264 - AO264 + DY264*1E3/(8.314*(EA264+273.15)) * AR264/DX264 * AQ264) * DX264/(100*DL264) * 1000/(1000 - AP264)</f>
        <v>0</v>
      </c>
      <c r="AO264">
        <v>24.8084948196297</v>
      </c>
      <c r="AP264">
        <v>33.2242103030303</v>
      </c>
      <c r="AQ264">
        <v>-0.00849637033223444</v>
      </c>
      <c r="AR264">
        <v>110.692381959749</v>
      </c>
      <c r="AS264">
        <v>0</v>
      </c>
      <c r="AT264">
        <v>0</v>
      </c>
      <c r="AU264">
        <f>IF(AS264*$H$13&gt;=AW264,1.0,(AW264/(AW264-AS264*$H$13)))</f>
        <v>0</v>
      </c>
      <c r="AV264">
        <f>(AU264-1)*100</f>
        <v>0</v>
      </c>
      <c r="AW264">
        <f>MAX(0,($B$13+$C$13*EF264)/(1+$D$13*EF264)*DY264/(EA264+273)*$E$13)</f>
        <v>0</v>
      </c>
      <c r="AX264" t="s">
        <v>437</v>
      </c>
      <c r="AY264" t="s">
        <v>437</v>
      </c>
      <c r="AZ264">
        <v>0</v>
      </c>
      <c r="BA264">
        <v>0</v>
      </c>
      <c r="BB264">
        <f>1-AZ264/BA264</f>
        <v>0</v>
      </c>
      <c r="BC264">
        <v>0</v>
      </c>
      <c r="BD264" t="s">
        <v>437</v>
      </c>
      <c r="BE264" t="s">
        <v>437</v>
      </c>
      <c r="BF264">
        <v>0</v>
      </c>
      <c r="BG264">
        <v>0</v>
      </c>
      <c r="BH264">
        <f>1-BF264/BG264</f>
        <v>0</v>
      </c>
      <c r="BI264">
        <v>0.5</v>
      </c>
      <c r="BJ264">
        <f>DI264</f>
        <v>0</v>
      </c>
      <c r="BK264">
        <f>L264</f>
        <v>0</v>
      </c>
      <c r="BL264">
        <f>BH264*BI264*BJ264</f>
        <v>0</v>
      </c>
      <c r="BM264">
        <f>(BK264-BC264)/BJ264</f>
        <v>0</v>
      </c>
      <c r="BN264">
        <f>(BA264-BG264)/BG264</f>
        <v>0</v>
      </c>
      <c r="BO264">
        <f>AZ264/(BB264+AZ264/BG264)</f>
        <v>0</v>
      </c>
      <c r="BP264" t="s">
        <v>437</v>
      </c>
      <c r="BQ264">
        <v>0</v>
      </c>
      <c r="BR264">
        <f>IF(BQ264&lt;&gt;0, BQ264, BO264)</f>
        <v>0</v>
      </c>
      <c r="BS264">
        <f>1-BR264/BG264</f>
        <v>0</v>
      </c>
      <c r="BT264">
        <f>(BG264-BF264)/(BG264-BR264)</f>
        <v>0</v>
      </c>
      <c r="BU264">
        <f>(BA264-BG264)/(BA264-BR264)</f>
        <v>0</v>
      </c>
      <c r="BV264">
        <f>(BG264-BF264)/(BG264-AZ264)</f>
        <v>0</v>
      </c>
      <c r="BW264">
        <f>(BA264-BG264)/(BA264-AZ264)</f>
        <v>0</v>
      </c>
      <c r="BX264">
        <f>(BT264*BR264/BF264)</f>
        <v>0</v>
      </c>
      <c r="BY264">
        <f>(1-BX264)</f>
        <v>0</v>
      </c>
      <c r="DH264">
        <f>$B$11*EG264+$C$11*EH264+$F$11*ES264*(1-EV264)</f>
        <v>0</v>
      </c>
      <c r="DI264">
        <f>DH264*DJ264</f>
        <v>0</v>
      </c>
      <c r="DJ264">
        <f>($B$11*$D$9+$C$11*$D$9+$F$11*((FF264+EX264)/MAX(FF264+EX264+FG264, 0.1)*$I$9+FG264/MAX(FF264+EX264+FG264, 0.1)*$J$9))/($B$11+$C$11+$F$11)</f>
        <v>0</v>
      </c>
      <c r="DK264">
        <f>($B$11*$K$9+$C$11*$K$9+$F$11*((FF264+EX264)/MAX(FF264+EX264+FG264, 0.1)*$P$9+FG264/MAX(FF264+EX264+FG264, 0.1)*$Q$9))/($B$11+$C$11+$F$11)</f>
        <v>0</v>
      </c>
      <c r="DL264">
        <v>6</v>
      </c>
      <c r="DM264">
        <v>0.5</v>
      </c>
      <c r="DN264" t="s">
        <v>438</v>
      </c>
      <c r="DO264">
        <v>2</v>
      </c>
      <c r="DP264" t="b">
        <v>1</v>
      </c>
      <c r="DQ264">
        <v>1761411648.84615</v>
      </c>
      <c r="DR264">
        <v>847.111076923077</v>
      </c>
      <c r="DS264">
        <v>894.988538461538</v>
      </c>
      <c r="DT264">
        <v>33.2853846153846</v>
      </c>
      <c r="DU264">
        <v>24.8107461538462</v>
      </c>
      <c r="DV264">
        <v>846.013692307692</v>
      </c>
      <c r="DW264">
        <v>32.9701846153846</v>
      </c>
      <c r="DX264">
        <v>500.008307692308</v>
      </c>
      <c r="DY264">
        <v>90.3185461538462</v>
      </c>
      <c r="DZ264">
        <v>0.0376294692307692</v>
      </c>
      <c r="EA264">
        <v>36.9844076923077</v>
      </c>
      <c r="EB264">
        <v>36.0534461538462</v>
      </c>
      <c r="EC264">
        <v>999.9</v>
      </c>
      <c r="ED264">
        <v>0</v>
      </c>
      <c r="EE264">
        <v>0</v>
      </c>
      <c r="EF264">
        <v>10013.2238461538</v>
      </c>
      <c r="EG264">
        <v>0</v>
      </c>
      <c r="EH264">
        <v>1237.65615384615</v>
      </c>
      <c r="EI264">
        <v>-47.8773846153846</v>
      </c>
      <c r="EJ264">
        <v>876.277692307692</v>
      </c>
      <c r="EK264">
        <v>917.75876923077</v>
      </c>
      <c r="EL264">
        <v>8.47464307692308</v>
      </c>
      <c r="EM264">
        <v>894.988538461538</v>
      </c>
      <c r="EN264">
        <v>24.8107461538462</v>
      </c>
      <c r="EO264">
        <v>3.00628692307692</v>
      </c>
      <c r="EP264">
        <v>2.24086923076923</v>
      </c>
      <c r="EQ264">
        <v>24.0627615384615</v>
      </c>
      <c r="ER264">
        <v>19.2575153846154</v>
      </c>
      <c r="ES264">
        <v>1200.01769230769</v>
      </c>
      <c r="ET264">
        <v>0.967001384615385</v>
      </c>
      <c r="EU264">
        <v>0.0329983769230769</v>
      </c>
      <c r="EV264">
        <v>0</v>
      </c>
      <c r="EW264">
        <v>1293.51923076923</v>
      </c>
      <c r="EX264">
        <v>5.00059</v>
      </c>
      <c r="EY264">
        <v>16002.7692307692</v>
      </c>
      <c r="EZ264">
        <v>10358.8769230769</v>
      </c>
      <c r="FA264">
        <v>51.8604615384615</v>
      </c>
      <c r="FB264">
        <v>53.562</v>
      </c>
      <c r="FC264">
        <v>52.125</v>
      </c>
      <c r="FD264">
        <v>53.125</v>
      </c>
      <c r="FE264">
        <v>52.9563846153846</v>
      </c>
      <c r="FF264">
        <v>1155.58769230769</v>
      </c>
      <c r="FG264">
        <v>39.43</v>
      </c>
      <c r="FH264">
        <v>0</v>
      </c>
      <c r="FI264">
        <v>1761411617.5</v>
      </c>
      <c r="FJ264">
        <v>0</v>
      </c>
      <c r="FK264">
        <v>1293.4172</v>
      </c>
      <c r="FL264">
        <v>-3.84769231177567</v>
      </c>
      <c r="FM264">
        <v>-41.0307692986496</v>
      </c>
      <c r="FN264">
        <v>16001.496</v>
      </c>
      <c r="FO264">
        <v>15</v>
      </c>
      <c r="FP264">
        <v>0</v>
      </c>
      <c r="FQ264" t="s">
        <v>439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-47.563245</v>
      </c>
      <c r="GD264">
        <v>-5.30443759398505</v>
      </c>
      <c r="GE264">
        <v>0.591905267314796</v>
      </c>
      <c r="GF264">
        <v>0</v>
      </c>
      <c r="GG264">
        <v>1293.74</v>
      </c>
      <c r="GH264">
        <v>-3.9242169625086</v>
      </c>
      <c r="GI264">
        <v>0.429226390285625</v>
      </c>
      <c r="GJ264">
        <v>-1</v>
      </c>
      <c r="GK264">
        <v>8.502573</v>
      </c>
      <c r="GL264">
        <v>-0.50501503759399</v>
      </c>
      <c r="GM264">
        <v>0.0485560494789269</v>
      </c>
      <c r="GN264">
        <v>0</v>
      </c>
      <c r="GO264">
        <v>0</v>
      </c>
      <c r="GP264">
        <v>2</v>
      </c>
      <c r="GQ264" t="s">
        <v>473</v>
      </c>
      <c r="GR264">
        <v>3.12956</v>
      </c>
      <c r="GS264">
        <v>2.71585</v>
      </c>
      <c r="GT264">
        <v>0.146582</v>
      </c>
      <c r="GU264">
        <v>0.151924</v>
      </c>
      <c r="GV264">
        <v>0.125853</v>
      </c>
      <c r="GW264">
        <v>0.102588</v>
      </c>
      <c r="GX264">
        <v>31314</v>
      </c>
      <c r="GY264">
        <v>33067.6</v>
      </c>
      <c r="GZ264">
        <v>33277</v>
      </c>
      <c r="HA264">
        <v>35385</v>
      </c>
      <c r="HB264">
        <v>41350.5</v>
      </c>
      <c r="HC264">
        <v>45703.3</v>
      </c>
      <c r="HD264">
        <v>52124.4</v>
      </c>
      <c r="HE264">
        <v>56654.6</v>
      </c>
      <c r="HF264">
        <v>1.78755</v>
      </c>
      <c r="HG264">
        <v>1.64805</v>
      </c>
      <c r="HH264">
        <v>-0.0333488</v>
      </c>
      <c r="HI264">
        <v>0</v>
      </c>
      <c r="HJ264">
        <v>36.5894</v>
      </c>
      <c r="HK264">
        <v>999.9</v>
      </c>
      <c r="HL264">
        <v>57.179</v>
      </c>
      <c r="HM264">
        <v>29.175</v>
      </c>
      <c r="HN264">
        <v>25.7225</v>
      </c>
      <c r="HO264">
        <v>55.5591</v>
      </c>
      <c r="HP264">
        <v>43.0889</v>
      </c>
      <c r="HQ264">
        <v>1</v>
      </c>
      <c r="HR264">
        <v>1.31264</v>
      </c>
      <c r="HS264">
        <v>4.62422</v>
      </c>
      <c r="HT264">
        <v>20.0737</v>
      </c>
      <c r="HU264">
        <v>5.19138</v>
      </c>
      <c r="HV264">
        <v>12.0099</v>
      </c>
      <c r="HW264">
        <v>4.9725</v>
      </c>
      <c r="HX264">
        <v>3.29495</v>
      </c>
      <c r="HY264">
        <v>9999</v>
      </c>
      <c r="HZ264">
        <v>9999</v>
      </c>
      <c r="IA264">
        <v>999.9</v>
      </c>
      <c r="IB264">
        <v>9999</v>
      </c>
      <c r="IC264">
        <v>1.86325</v>
      </c>
      <c r="ID264">
        <v>1.86809</v>
      </c>
      <c r="IE264">
        <v>1.86783</v>
      </c>
      <c r="IF264">
        <v>1.86905</v>
      </c>
      <c r="IG264">
        <v>1.86983</v>
      </c>
      <c r="IH264">
        <v>1.86596</v>
      </c>
      <c r="II264">
        <v>1.86699</v>
      </c>
      <c r="IJ264">
        <v>1.86843</v>
      </c>
      <c r="IK264">
        <v>5</v>
      </c>
      <c r="IL264">
        <v>0</v>
      </c>
      <c r="IM264">
        <v>0</v>
      </c>
      <c r="IN264">
        <v>0</v>
      </c>
      <c r="IO264" t="s">
        <v>441</v>
      </c>
      <c r="IP264" t="s">
        <v>442</v>
      </c>
      <c r="IQ264" t="s">
        <v>443</v>
      </c>
      <c r="IR264" t="s">
        <v>443</v>
      </c>
      <c r="IS264" t="s">
        <v>443</v>
      </c>
      <c r="IT264" t="s">
        <v>443</v>
      </c>
      <c r="IU264">
        <v>0</v>
      </c>
      <c r="IV264">
        <v>100</v>
      </c>
      <c r="IW264">
        <v>100</v>
      </c>
      <c r="IX264">
        <v>1.098</v>
      </c>
      <c r="IY264">
        <v>0.3152</v>
      </c>
      <c r="IZ264">
        <v>1.09748391826392</v>
      </c>
      <c r="JA264">
        <v>0</v>
      </c>
      <c r="JB264">
        <v>0</v>
      </c>
      <c r="JC264">
        <v>0</v>
      </c>
      <c r="JD264">
        <v>0.315191680746845</v>
      </c>
      <c r="JE264">
        <v>0</v>
      </c>
      <c r="JF264">
        <v>0</v>
      </c>
      <c r="JG264">
        <v>0</v>
      </c>
      <c r="JH264">
        <v>5</v>
      </c>
      <c r="JI264">
        <v>2273</v>
      </c>
      <c r="JJ264">
        <v>0</v>
      </c>
      <c r="JK264">
        <v>25</v>
      </c>
      <c r="JL264">
        <v>29356860.9</v>
      </c>
      <c r="JM264">
        <v>29356860.9</v>
      </c>
      <c r="JN264">
        <v>1.92871</v>
      </c>
      <c r="JO264">
        <v>2.61475</v>
      </c>
      <c r="JP264">
        <v>1.54785</v>
      </c>
      <c r="JQ264">
        <v>2.32056</v>
      </c>
      <c r="JR264">
        <v>1.64551</v>
      </c>
      <c r="JS264">
        <v>2.28516</v>
      </c>
      <c r="JT264">
        <v>33.1992</v>
      </c>
      <c r="JU264">
        <v>24.1663</v>
      </c>
      <c r="JV264">
        <v>18</v>
      </c>
      <c r="JW264">
        <v>501.838</v>
      </c>
      <c r="JX264">
        <v>403.706</v>
      </c>
      <c r="JY264">
        <v>31.1049</v>
      </c>
      <c r="JZ264">
        <v>42.7827</v>
      </c>
      <c r="KA264">
        <v>30.0003</v>
      </c>
      <c r="KB264">
        <v>42.5013</v>
      </c>
      <c r="KC264">
        <v>42.3931</v>
      </c>
      <c r="KD264">
        <v>38.7217</v>
      </c>
      <c r="KE264">
        <v>0</v>
      </c>
      <c r="KF264">
        <v>100</v>
      </c>
      <c r="KG264">
        <v>31.0661</v>
      </c>
      <c r="KH264">
        <v>945.74</v>
      </c>
      <c r="KI264">
        <v>34.6858</v>
      </c>
      <c r="KJ264">
        <v>94.6003</v>
      </c>
      <c r="KK264">
        <v>91.7296</v>
      </c>
    </row>
    <row r="265" spans="1:297">
      <c r="A265">
        <v>249</v>
      </c>
      <c r="B265">
        <v>1761411661</v>
      </c>
      <c r="C265">
        <v>3480</v>
      </c>
      <c r="D265" t="s">
        <v>942</v>
      </c>
      <c r="E265" t="s">
        <v>943</v>
      </c>
      <c r="F265">
        <v>5</v>
      </c>
      <c r="G265" t="s">
        <v>831</v>
      </c>
      <c r="H265" t="s">
        <v>436</v>
      </c>
      <c r="I265">
        <v>1761411653.25</v>
      </c>
      <c r="J265">
        <f>(K265)/1000</f>
        <v>0</v>
      </c>
      <c r="K265">
        <f>IF(DP265, AN265, AH265)</f>
        <v>0</v>
      </c>
      <c r="L265">
        <f>IF(DP265, AI265, AG265)</f>
        <v>0</v>
      </c>
      <c r="M265">
        <f>DR265 - IF(AU265&gt;1, L265*DL265*100.0/(AW265), 0)</f>
        <v>0</v>
      </c>
      <c r="N265">
        <f>((T265-J265/2)*M265-L265)/(T265+J265/2)</f>
        <v>0</v>
      </c>
      <c r="O265">
        <f>N265*(DY265+DZ265)/1000.0</f>
        <v>0</v>
      </c>
      <c r="P265">
        <f>(DR265 - IF(AU265&gt;1, L265*DL265*100.0/(AW265), 0))*(DY265+DZ265)/1000.0</f>
        <v>0</v>
      </c>
      <c r="Q265">
        <f>2.0/((1/S265-1/R265)+SIGN(S265)*SQRT((1/S265-1/R265)*(1/S265-1/R265) + 4*DM265/((DM265+1)*(DM265+1))*(2*1/S265*1/R265-1/R265*1/R265)))</f>
        <v>0</v>
      </c>
      <c r="R265">
        <f>IF(LEFT(DN265,1)&lt;&gt;"0",IF(LEFT(DN265,1)="1",3.0,DO265),$D$5+$E$5*(EF265*DY265/($K$5*1000))+$F$5*(EF265*DY265/($K$5*1000))*MAX(MIN(DL265,$J$5),$I$5)*MAX(MIN(DL265,$J$5),$I$5)+$G$5*MAX(MIN(DL265,$J$5),$I$5)*(EF265*DY265/($K$5*1000))+$H$5*(EF265*DY265/($K$5*1000))*(EF265*DY265/($K$5*1000)))</f>
        <v>0</v>
      </c>
      <c r="S265">
        <f>J265*(1000-(1000*0.61365*exp(17.502*W265/(240.97+W265))/(DY265+DZ265)+DT265)/2)/(1000*0.61365*exp(17.502*W265/(240.97+W265))/(DY265+DZ265)-DT265)</f>
        <v>0</v>
      </c>
      <c r="T265">
        <f>1/((DM265+1)/(Q265/1.6)+1/(R265/1.37)) + DM265/((DM265+1)/(Q265/1.6) + DM265/(R265/1.37))</f>
        <v>0</v>
      </c>
      <c r="U265">
        <f>(DH265*DK265)</f>
        <v>0</v>
      </c>
      <c r="V265">
        <f>(EA265+(U265+2*0.95*5.67E-8*(((EA265+$B$7)+273)^4-(EA265+273)^4)-44100*J265)/(1.84*29.3*R265+8*0.95*5.67E-8*(EA265+273)^3))</f>
        <v>0</v>
      </c>
      <c r="W265">
        <f>($C$7*EB265+$D$7*EC265+$E$7*V265)</f>
        <v>0</v>
      </c>
      <c r="X265">
        <f>0.61365*exp(17.502*W265/(240.97+W265))</f>
        <v>0</v>
      </c>
      <c r="Y265">
        <f>(Z265/AA265*100)</f>
        <v>0</v>
      </c>
      <c r="Z265">
        <f>DT265*(DY265+DZ265)/1000</f>
        <v>0</v>
      </c>
      <c r="AA265">
        <f>0.61365*exp(17.502*EA265/(240.97+EA265))</f>
        <v>0</v>
      </c>
      <c r="AB265">
        <f>(X265-DT265*(DY265+DZ265)/1000)</f>
        <v>0</v>
      </c>
      <c r="AC265">
        <f>(-J265*44100)</f>
        <v>0</v>
      </c>
      <c r="AD265">
        <f>2*29.3*R265*0.92*(EA265-W265)</f>
        <v>0</v>
      </c>
      <c r="AE265">
        <f>2*0.95*5.67E-8*(((EA265+$B$7)+273)^4-(W265+273)^4)</f>
        <v>0</v>
      </c>
      <c r="AF265">
        <f>U265+AE265+AC265+AD265</f>
        <v>0</v>
      </c>
      <c r="AG265">
        <f>DX265*AU265*(DS265-DR265*(1000-AU265*DU265)/(1000-AU265*DT265))/(100*DL265)</f>
        <v>0</v>
      </c>
      <c r="AH265">
        <f>1000*DX265*AU265*(DT265-DU265)/(100*DL265*(1000-AU265*DT265))</f>
        <v>0</v>
      </c>
      <c r="AI265">
        <f>(AJ265 - AK265 - DY265*1E3/(8.314*(EA265+273.15)) * AM265/DX265 * AL265) * DX265/(100*DL265) * (1000 - DU265)/1000</f>
        <v>0</v>
      </c>
      <c r="AJ265">
        <v>947.882451088612</v>
      </c>
      <c r="AK265">
        <v>914.506690909091</v>
      </c>
      <c r="AL265">
        <v>3.39736642235804</v>
      </c>
      <c r="AM265">
        <v>65.0541557379444</v>
      </c>
      <c r="AN265">
        <f>(AP265 - AO265 + DY265*1E3/(8.314*(EA265+273.15)) * AR265/DX265 * AQ265) * DX265/(100*DL265) * 1000/(1000 - AP265)</f>
        <v>0</v>
      </c>
      <c r="AO265">
        <v>24.806612045304</v>
      </c>
      <c r="AP265">
        <v>33.1894951515152</v>
      </c>
      <c r="AQ265">
        <v>-0.00862925568303281</v>
      </c>
      <c r="AR265">
        <v>110.692381959749</v>
      </c>
      <c r="AS265">
        <v>0</v>
      </c>
      <c r="AT265">
        <v>0</v>
      </c>
      <c r="AU265">
        <f>IF(AS265*$H$13&gt;=AW265,1.0,(AW265/(AW265-AS265*$H$13)))</f>
        <v>0</v>
      </c>
      <c r="AV265">
        <f>(AU265-1)*100</f>
        <v>0</v>
      </c>
      <c r="AW265">
        <f>MAX(0,($B$13+$C$13*EF265)/(1+$D$13*EF265)*DY265/(EA265+273)*$E$13)</f>
        <v>0</v>
      </c>
      <c r="AX265" t="s">
        <v>437</v>
      </c>
      <c r="AY265" t="s">
        <v>437</v>
      </c>
      <c r="AZ265">
        <v>0</v>
      </c>
      <c r="BA265">
        <v>0</v>
      </c>
      <c r="BB265">
        <f>1-AZ265/BA265</f>
        <v>0</v>
      </c>
      <c r="BC265">
        <v>0</v>
      </c>
      <c r="BD265" t="s">
        <v>437</v>
      </c>
      <c r="BE265" t="s">
        <v>437</v>
      </c>
      <c r="BF265">
        <v>0</v>
      </c>
      <c r="BG265">
        <v>0</v>
      </c>
      <c r="BH265">
        <f>1-BF265/BG265</f>
        <v>0</v>
      </c>
      <c r="BI265">
        <v>0.5</v>
      </c>
      <c r="BJ265">
        <f>DI265</f>
        <v>0</v>
      </c>
      <c r="BK265">
        <f>L265</f>
        <v>0</v>
      </c>
      <c r="BL265">
        <f>BH265*BI265*BJ265</f>
        <v>0</v>
      </c>
      <c r="BM265">
        <f>(BK265-BC265)/BJ265</f>
        <v>0</v>
      </c>
      <c r="BN265">
        <f>(BA265-BG265)/BG265</f>
        <v>0</v>
      </c>
      <c r="BO265">
        <f>AZ265/(BB265+AZ265/BG265)</f>
        <v>0</v>
      </c>
      <c r="BP265" t="s">
        <v>437</v>
      </c>
      <c r="BQ265">
        <v>0</v>
      </c>
      <c r="BR265">
        <f>IF(BQ265&lt;&gt;0, BQ265, BO265)</f>
        <v>0</v>
      </c>
      <c r="BS265">
        <f>1-BR265/BG265</f>
        <v>0</v>
      </c>
      <c r="BT265">
        <f>(BG265-BF265)/(BG265-BR265)</f>
        <v>0</v>
      </c>
      <c r="BU265">
        <f>(BA265-BG265)/(BA265-BR265)</f>
        <v>0</v>
      </c>
      <c r="BV265">
        <f>(BG265-BF265)/(BG265-AZ265)</f>
        <v>0</v>
      </c>
      <c r="BW265">
        <f>(BA265-BG265)/(BA265-AZ265)</f>
        <v>0</v>
      </c>
      <c r="BX265">
        <f>(BT265*BR265/BF265)</f>
        <v>0</v>
      </c>
      <c r="BY265">
        <f>(1-BX265)</f>
        <v>0</v>
      </c>
      <c r="DH265">
        <f>$B$11*EG265+$C$11*EH265+$F$11*ES265*(1-EV265)</f>
        <v>0</v>
      </c>
      <c r="DI265">
        <f>DH265*DJ265</f>
        <v>0</v>
      </c>
      <c r="DJ265">
        <f>($B$11*$D$9+$C$11*$D$9+$F$11*((FF265+EX265)/MAX(FF265+EX265+FG265, 0.1)*$I$9+FG265/MAX(FF265+EX265+FG265, 0.1)*$J$9))/($B$11+$C$11+$F$11)</f>
        <v>0</v>
      </c>
      <c r="DK265">
        <f>($B$11*$K$9+$C$11*$K$9+$F$11*((FF265+EX265)/MAX(FF265+EX265+FG265, 0.1)*$P$9+FG265/MAX(FF265+EX265+FG265, 0.1)*$Q$9))/($B$11+$C$11+$F$11)</f>
        <v>0</v>
      </c>
      <c r="DL265">
        <v>6</v>
      </c>
      <c r="DM265">
        <v>0.5</v>
      </c>
      <c r="DN265" t="s">
        <v>438</v>
      </c>
      <c r="DO265">
        <v>2</v>
      </c>
      <c r="DP265" t="b">
        <v>1</v>
      </c>
      <c r="DQ265">
        <v>1761411653.25</v>
      </c>
      <c r="DR265">
        <v>861.78475</v>
      </c>
      <c r="DS265">
        <v>909.715833333333</v>
      </c>
      <c r="DT265">
        <v>33.2472583333333</v>
      </c>
      <c r="DU265">
        <v>24.8091833333333</v>
      </c>
      <c r="DV265">
        <v>860.68725</v>
      </c>
      <c r="DW265">
        <v>32.9320583333333</v>
      </c>
      <c r="DX265">
        <v>499.99325</v>
      </c>
      <c r="DY265">
        <v>90.3182666666667</v>
      </c>
      <c r="DZ265">
        <v>0.0377192666666667</v>
      </c>
      <c r="EA265">
        <v>36.9797666666667</v>
      </c>
      <c r="EB265">
        <v>36.0540666666667</v>
      </c>
      <c r="EC265">
        <v>999.9</v>
      </c>
      <c r="ED265">
        <v>0</v>
      </c>
      <c r="EE265">
        <v>0</v>
      </c>
      <c r="EF265">
        <v>10009.53</v>
      </c>
      <c r="EG265">
        <v>0</v>
      </c>
      <c r="EH265">
        <v>1237.6575</v>
      </c>
      <c r="EI265">
        <v>-47.93105</v>
      </c>
      <c r="EJ265">
        <v>891.4215</v>
      </c>
      <c r="EK265">
        <v>932.85925</v>
      </c>
      <c r="EL265">
        <v>8.43807916666667</v>
      </c>
      <c r="EM265">
        <v>909.715833333333</v>
      </c>
      <c r="EN265">
        <v>24.8091833333333</v>
      </c>
      <c r="EO265">
        <v>3.002835</v>
      </c>
      <c r="EP265">
        <v>2.24072166666667</v>
      </c>
      <c r="EQ265">
        <v>24.043625</v>
      </c>
      <c r="ER265">
        <v>19.2564583333333</v>
      </c>
      <c r="ES265">
        <v>1200.02083333333</v>
      </c>
      <c r="ET265">
        <v>0.9670015</v>
      </c>
      <c r="EU265">
        <v>0.0329982666666667</v>
      </c>
      <c r="EV265">
        <v>0</v>
      </c>
      <c r="EW265">
        <v>1293.26416666667</v>
      </c>
      <c r="EX265">
        <v>5.00059</v>
      </c>
      <c r="EY265">
        <v>15999.7</v>
      </c>
      <c r="EZ265">
        <v>10358.9</v>
      </c>
      <c r="FA265">
        <v>51.8645</v>
      </c>
      <c r="FB265">
        <v>53.562</v>
      </c>
      <c r="FC265">
        <v>52.125</v>
      </c>
      <c r="FD265">
        <v>53.125</v>
      </c>
      <c r="FE265">
        <v>52.95275</v>
      </c>
      <c r="FF265">
        <v>1155.59083333333</v>
      </c>
      <c r="FG265">
        <v>39.43</v>
      </c>
      <c r="FH265">
        <v>0</v>
      </c>
      <c r="FI265">
        <v>1761411621.1</v>
      </c>
      <c r="FJ265">
        <v>0</v>
      </c>
      <c r="FK265">
        <v>1293.2296</v>
      </c>
      <c r="FL265">
        <v>-3.21153847575479</v>
      </c>
      <c r="FM265">
        <v>-35.7538463376906</v>
      </c>
      <c r="FN265">
        <v>15998.944</v>
      </c>
      <c r="FO265">
        <v>15</v>
      </c>
      <c r="FP265">
        <v>0</v>
      </c>
      <c r="FQ265" t="s">
        <v>439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-47.8082476190476</v>
      </c>
      <c r="GD265">
        <v>-2.47538961038963</v>
      </c>
      <c r="GE265">
        <v>0.423629032031618</v>
      </c>
      <c r="GF265">
        <v>0</v>
      </c>
      <c r="GG265">
        <v>1293.42529411765</v>
      </c>
      <c r="GH265">
        <v>-3.29656226352907</v>
      </c>
      <c r="GI265">
        <v>0.376416816012726</v>
      </c>
      <c r="GJ265">
        <v>-1</v>
      </c>
      <c r="GK265">
        <v>8.46515</v>
      </c>
      <c r="GL265">
        <v>-0.49660987012986</v>
      </c>
      <c r="GM265">
        <v>0.0501337848257278</v>
      </c>
      <c r="GN265">
        <v>0</v>
      </c>
      <c r="GO265">
        <v>0</v>
      </c>
      <c r="GP265">
        <v>2</v>
      </c>
      <c r="GQ265" t="s">
        <v>473</v>
      </c>
      <c r="GR265">
        <v>3.1296</v>
      </c>
      <c r="GS265">
        <v>2.71558</v>
      </c>
      <c r="GT265">
        <v>0.148041</v>
      </c>
      <c r="GU265">
        <v>0.153381</v>
      </c>
      <c r="GV265">
        <v>0.125756</v>
      </c>
      <c r="GW265">
        <v>0.102582</v>
      </c>
      <c r="GX265">
        <v>31260.2</v>
      </c>
      <c r="GY265">
        <v>33010.4</v>
      </c>
      <c r="GZ265">
        <v>33276.8</v>
      </c>
      <c r="HA265">
        <v>35384.9</v>
      </c>
      <c r="HB265">
        <v>41355</v>
      </c>
      <c r="HC265">
        <v>45703.6</v>
      </c>
      <c r="HD265">
        <v>52124.4</v>
      </c>
      <c r="HE265">
        <v>56654.5</v>
      </c>
      <c r="HF265">
        <v>1.7875</v>
      </c>
      <c r="HG265">
        <v>1.6481</v>
      </c>
      <c r="HH265">
        <v>-0.0332594</v>
      </c>
      <c r="HI265">
        <v>0</v>
      </c>
      <c r="HJ265">
        <v>36.5886</v>
      </c>
      <c r="HK265">
        <v>999.9</v>
      </c>
      <c r="HL265">
        <v>57.179</v>
      </c>
      <c r="HM265">
        <v>29.175</v>
      </c>
      <c r="HN265">
        <v>25.719</v>
      </c>
      <c r="HO265">
        <v>55.8492</v>
      </c>
      <c r="HP265">
        <v>42.8325</v>
      </c>
      <c r="HQ265">
        <v>1</v>
      </c>
      <c r="HR265">
        <v>1.31316</v>
      </c>
      <c r="HS265">
        <v>4.66332</v>
      </c>
      <c r="HT265">
        <v>20.0728</v>
      </c>
      <c r="HU265">
        <v>5.19138</v>
      </c>
      <c r="HV265">
        <v>12.0099</v>
      </c>
      <c r="HW265">
        <v>4.97245</v>
      </c>
      <c r="HX265">
        <v>3.29492</v>
      </c>
      <c r="HY265">
        <v>9999</v>
      </c>
      <c r="HZ265">
        <v>9999</v>
      </c>
      <c r="IA265">
        <v>999.9</v>
      </c>
      <c r="IB265">
        <v>9999</v>
      </c>
      <c r="IC265">
        <v>1.86325</v>
      </c>
      <c r="ID265">
        <v>1.86812</v>
      </c>
      <c r="IE265">
        <v>1.86783</v>
      </c>
      <c r="IF265">
        <v>1.86905</v>
      </c>
      <c r="IG265">
        <v>1.86984</v>
      </c>
      <c r="IH265">
        <v>1.86592</v>
      </c>
      <c r="II265">
        <v>1.86697</v>
      </c>
      <c r="IJ265">
        <v>1.86844</v>
      </c>
      <c r="IK265">
        <v>5</v>
      </c>
      <c r="IL265">
        <v>0</v>
      </c>
      <c r="IM265">
        <v>0</v>
      </c>
      <c r="IN265">
        <v>0</v>
      </c>
      <c r="IO265" t="s">
        <v>441</v>
      </c>
      <c r="IP265" t="s">
        <v>442</v>
      </c>
      <c r="IQ265" t="s">
        <v>443</v>
      </c>
      <c r="IR265" t="s">
        <v>443</v>
      </c>
      <c r="IS265" t="s">
        <v>443</v>
      </c>
      <c r="IT265" t="s">
        <v>443</v>
      </c>
      <c r="IU265">
        <v>0</v>
      </c>
      <c r="IV265">
        <v>100</v>
      </c>
      <c r="IW265">
        <v>100</v>
      </c>
      <c r="IX265">
        <v>1.097</v>
      </c>
      <c r="IY265">
        <v>0.3152</v>
      </c>
      <c r="IZ265">
        <v>1.09748391826392</v>
      </c>
      <c r="JA265">
        <v>0</v>
      </c>
      <c r="JB265">
        <v>0</v>
      </c>
      <c r="JC265">
        <v>0</v>
      </c>
      <c r="JD265">
        <v>0.315191680746845</v>
      </c>
      <c r="JE265">
        <v>0</v>
      </c>
      <c r="JF265">
        <v>0</v>
      </c>
      <c r="JG265">
        <v>0</v>
      </c>
      <c r="JH265">
        <v>5</v>
      </c>
      <c r="JI265">
        <v>2273</v>
      </c>
      <c r="JJ265">
        <v>0</v>
      </c>
      <c r="JK265">
        <v>25</v>
      </c>
      <c r="JL265">
        <v>29356861</v>
      </c>
      <c r="JM265">
        <v>29356861</v>
      </c>
      <c r="JN265">
        <v>1.95068</v>
      </c>
      <c r="JO265">
        <v>2.61597</v>
      </c>
      <c r="JP265">
        <v>1.54785</v>
      </c>
      <c r="JQ265">
        <v>2.32056</v>
      </c>
      <c r="JR265">
        <v>1.64673</v>
      </c>
      <c r="JS265">
        <v>2.33032</v>
      </c>
      <c r="JT265">
        <v>33.1992</v>
      </c>
      <c r="JU265">
        <v>24.1663</v>
      </c>
      <c r="JV265">
        <v>18</v>
      </c>
      <c r="JW265">
        <v>501.824</v>
      </c>
      <c r="JX265">
        <v>403.736</v>
      </c>
      <c r="JY265">
        <v>31.0616</v>
      </c>
      <c r="JZ265">
        <v>42.7827</v>
      </c>
      <c r="KA265">
        <v>30.0005</v>
      </c>
      <c r="KB265">
        <v>42.5044</v>
      </c>
      <c r="KC265">
        <v>42.3931</v>
      </c>
      <c r="KD265">
        <v>39.1656</v>
      </c>
      <c r="KE265">
        <v>0</v>
      </c>
      <c r="KF265">
        <v>100</v>
      </c>
      <c r="KG265">
        <v>31.0131</v>
      </c>
      <c r="KH265">
        <v>959.223</v>
      </c>
      <c r="KI265">
        <v>34.6858</v>
      </c>
      <c r="KJ265">
        <v>94.6001</v>
      </c>
      <c r="KK265">
        <v>91.7293</v>
      </c>
    </row>
    <row r="266" spans="1:297">
      <c r="A266">
        <v>250</v>
      </c>
      <c r="B266">
        <v>1761411667</v>
      </c>
      <c r="C266">
        <v>3486</v>
      </c>
      <c r="D266" t="s">
        <v>944</v>
      </c>
      <c r="E266" t="s">
        <v>945</v>
      </c>
      <c r="F266">
        <v>5</v>
      </c>
      <c r="G266" t="s">
        <v>831</v>
      </c>
      <c r="H266" t="s">
        <v>436</v>
      </c>
      <c r="I266">
        <v>1761411659.58333</v>
      </c>
      <c r="J266">
        <f>(K266)/1000</f>
        <v>0</v>
      </c>
      <c r="K266">
        <f>IF(DP266, AN266, AH266)</f>
        <v>0</v>
      </c>
      <c r="L266">
        <f>IF(DP266, AI266, AG266)</f>
        <v>0</v>
      </c>
      <c r="M266">
        <f>DR266 - IF(AU266&gt;1, L266*DL266*100.0/(AW266), 0)</f>
        <v>0</v>
      </c>
      <c r="N266">
        <f>((T266-J266/2)*M266-L266)/(T266+J266/2)</f>
        <v>0</v>
      </c>
      <c r="O266">
        <f>N266*(DY266+DZ266)/1000.0</f>
        <v>0</v>
      </c>
      <c r="P266">
        <f>(DR266 - IF(AU266&gt;1, L266*DL266*100.0/(AW266), 0))*(DY266+DZ266)/1000.0</f>
        <v>0</v>
      </c>
      <c r="Q266">
        <f>2.0/((1/S266-1/R266)+SIGN(S266)*SQRT((1/S266-1/R266)*(1/S266-1/R266) + 4*DM266/((DM266+1)*(DM266+1))*(2*1/S266*1/R266-1/R266*1/R266)))</f>
        <v>0</v>
      </c>
      <c r="R266">
        <f>IF(LEFT(DN266,1)&lt;&gt;"0",IF(LEFT(DN266,1)="1",3.0,DO266),$D$5+$E$5*(EF266*DY266/($K$5*1000))+$F$5*(EF266*DY266/($K$5*1000))*MAX(MIN(DL266,$J$5),$I$5)*MAX(MIN(DL266,$J$5),$I$5)+$G$5*MAX(MIN(DL266,$J$5),$I$5)*(EF266*DY266/($K$5*1000))+$H$5*(EF266*DY266/($K$5*1000))*(EF266*DY266/($K$5*1000)))</f>
        <v>0</v>
      </c>
      <c r="S266">
        <f>J266*(1000-(1000*0.61365*exp(17.502*W266/(240.97+W266))/(DY266+DZ266)+DT266)/2)/(1000*0.61365*exp(17.502*W266/(240.97+W266))/(DY266+DZ266)-DT266)</f>
        <v>0</v>
      </c>
      <c r="T266">
        <f>1/((DM266+1)/(Q266/1.6)+1/(R266/1.37)) + DM266/((DM266+1)/(Q266/1.6) + DM266/(R266/1.37))</f>
        <v>0</v>
      </c>
      <c r="U266">
        <f>(DH266*DK266)</f>
        <v>0</v>
      </c>
      <c r="V266">
        <f>(EA266+(U266+2*0.95*5.67E-8*(((EA266+$B$7)+273)^4-(EA266+273)^4)-44100*J266)/(1.84*29.3*R266+8*0.95*5.67E-8*(EA266+273)^3))</f>
        <v>0</v>
      </c>
      <c r="W266">
        <f>($C$7*EB266+$D$7*EC266+$E$7*V266)</f>
        <v>0</v>
      </c>
      <c r="X266">
        <f>0.61365*exp(17.502*W266/(240.97+W266))</f>
        <v>0</v>
      </c>
      <c r="Y266">
        <f>(Z266/AA266*100)</f>
        <v>0</v>
      </c>
      <c r="Z266">
        <f>DT266*(DY266+DZ266)/1000</f>
        <v>0</v>
      </c>
      <c r="AA266">
        <f>0.61365*exp(17.502*EA266/(240.97+EA266))</f>
        <v>0</v>
      </c>
      <c r="AB266">
        <f>(X266-DT266*(DY266+DZ266)/1000)</f>
        <v>0</v>
      </c>
      <c r="AC266">
        <f>(-J266*44100)</f>
        <v>0</v>
      </c>
      <c r="AD266">
        <f>2*29.3*R266*0.92*(EA266-W266)</f>
        <v>0</v>
      </c>
      <c r="AE266">
        <f>2*0.95*5.67E-8*(((EA266+$B$7)+273)^4-(W266+273)^4)</f>
        <v>0</v>
      </c>
      <c r="AF266">
        <f>U266+AE266+AC266+AD266</f>
        <v>0</v>
      </c>
      <c r="AG266">
        <f>DX266*AU266*(DS266-DR266*(1000-AU266*DU266)/(1000-AU266*DT266))/(100*DL266)</f>
        <v>0</v>
      </c>
      <c r="AH266">
        <f>1000*DX266*AU266*(DT266-DU266)/(100*DL266*(1000-AU266*DT266))</f>
        <v>0</v>
      </c>
      <c r="AI266">
        <f>(AJ266 - AK266 - DY266*1E3/(8.314*(EA266+273.15)) * AM266/DX266 * AL266) * DX266/(100*DL266) * (1000 - DU266)/1000</f>
        <v>0</v>
      </c>
      <c r="AJ266">
        <v>968.769737816085</v>
      </c>
      <c r="AK266">
        <v>935.18703030303</v>
      </c>
      <c r="AL266">
        <v>3.47624382013567</v>
      </c>
      <c r="AM266">
        <v>65.0541557379444</v>
      </c>
      <c r="AN266">
        <f>(AP266 - AO266 + DY266*1E3/(8.314*(EA266+273.15)) * AR266/DX266 * AQ266) * DX266/(100*DL266) * 1000/(1000 - AP266)</f>
        <v>0</v>
      </c>
      <c r="AO266">
        <v>24.8052451303512</v>
      </c>
      <c r="AP266">
        <v>33.1352781818182</v>
      </c>
      <c r="AQ266">
        <v>-0.00827196633094849</v>
      </c>
      <c r="AR266">
        <v>110.692381959749</v>
      </c>
      <c r="AS266">
        <v>0</v>
      </c>
      <c r="AT266">
        <v>0</v>
      </c>
      <c r="AU266">
        <f>IF(AS266*$H$13&gt;=AW266,1.0,(AW266/(AW266-AS266*$H$13)))</f>
        <v>0</v>
      </c>
      <c r="AV266">
        <f>(AU266-1)*100</f>
        <v>0</v>
      </c>
      <c r="AW266">
        <f>MAX(0,($B$13+$C$13*EF266)/(1+$D$13*EF266)*DY266/(EA266+273)*$E$13)</f>
        <v>0</v>
      </c>
      <c r="AX266" t="s">
        <v>437</v>
      </c>
      <c r="AY266" t="s">
        <v>437</v>
      </c>
      <c r="AZ266">
        <v>0</v>
      </c>
      <c r="BA266">
        <v>0</v>
      </c>
      <c r="BB266">
        <f>1-AZ266/BA266</f>
        <v>0</v>
      </c>
      <c r="BC266">
        <v>0</v>
      </c>
      <c r="BD266" t="s">
        <v>437</v>
      </c>
      <c r="BE266" t="s">
        <v>437</v>
      </c>
      <c r="BF266">
        <v>0</v>
      </c>
      <c r="BG266">
        <v>0</v>
      </c>
      <c r="BH266">
        <f>1-BF266/BG266</f>
        <v>0</v>
      </c>
      <c r="BI266">
        <v>0.5</v>
      </c>
      <c r="BJ266">
        <f>DI266</f>
        <v>0</v>
      </c>
      <c r="BK266">
        <f>L266</f>
        <v>0</v>
      </c>
      <c r="BL266">
        <f>BH266*BI266*BJ266</f>
        <v>0</v>
      </c>
      <c r="BM266">
        <f>(BK266-BC266)/BJ266</f>
        <v>0</v>
      </c>
      <c r="BN266">
        <f>(BA266-BG266)/BG266</f>
        <v>0</v>
      </c>
      <c r="BO266">
        <f>AZ266/(BB266+AZ266/BG266)</f>
        <v>0</v>
      </c>
      <c r="BP266" t="s">
        <v>437</v>
      </c>
      <c r="BQ266">
        <v>0</v>
      </c>
      <c r="BR266">
        <f>IF(BQ266&lt;&gt;0, BQ266, BO266)</f>
        <v>0</v>
      </c>
      <c r="BS266">
        <f>1-BR266/BG266</f>
        <v>0</v>
      </c>
      <c r="BT266">
        <f>(BG266-BF266)/(BG266-BR266)</f>
        <v>0</v>
      </c>
      <c r="BU266">
        <f>(BA266-BG266)/(BA266-BR266)</f>
        <v>0</v>
      </c>
      <c r="BV266">
        <f>(BG266-BF266)/(BG266-AZ266)</f>
        <v>0</v>
      </c>
      <c r="BW266">
        <f>(BA266-BG266)/(BA266-AZ266)</f>
        <v>0</v>
      </c>
      <c r="BX266">
        <f>(BT266*BR266/BF266)</f>
        <v>0</v>
      </c>
      <c r="BY266">
        <f>(1-BX266)</f>
        <v>0</v>
      </c>
      <c r="DH266">
        <f>$B$11*EG266+$C$11*EH266+$F$11*ES266*(1-EV266)</f>
        <v>0</v>
      </c>
      <c r="DI266">
        <f>DH266*DJ266</f>
        <v>0</v>
      </c>
      <c r="DJ266">
        <f>($B$11*$D$9+$C$11*$D$9+$F$11*((FF266+EX266)/MAX(FF266+EX266+FG266, 0.1)*$I$9+FG266/MAX(FF266+EX266+FG266, 0.1)*$J$9))/($B$11+$C$11+$F$11)</f>
        <v>0</v>
      </c>
      <c r="DK266">
        <f>($B$11*$K$9+$C$11*$K$9+$F$11*((FF266+EX266)/MAX(FF266+EX266+FG266, 0.1)*$P$9+FG266/MAX(FF266+EX266+FG266, 0.1)*$Q$9))/($B$11+$C$11+$F$11)</f>
        <v>0</v>
      </c>
      <c r="DL266">
        <v>6</v>
      </c>
      <c r="DM266">
        <v>0.5</v>
      </c>
      <c r="DN266" t="s">
        <v>438</v>
      </c>
      <c r="DO266">
        <v>2</v>
      </c>
      <c r="DP266" t="b">
        <v>1</v>
      </c>
      <c r="DQ266">
        <v>1761411659.58333</v>
      </c>
      <c r="DR266">
        <v>882.806916666667</v>
      </c>
      <c r="DS266">
        <v>931.150166666667</v>
      </c>
      <c r="DT266">
        <v>33.1919166666667</v>
      </c>
      <c r="DU266">
        <v>24.8071</v>
      </c>
      <c r="DV266">
        <v>881.709416666667</v>
      </c>
      <c r="DW266">
        <v>32.876725</v>
      </c>
      <c r="DX266">
        <v>500.018333333333</v>
      </c>
      <c r="DY266">
        <v>90.3182166666667</v>
      </c>
      <c r="DZ266">
        <v>0.0376096166666667</v>
      </c>
      <c r="EA266">
        <v>36.97355</v>
      </c>
      <c r="EB266">
        <v>36.05245</v>
      </c>
      <c r="EC266">
        <v>999.9</v>
      </c>
      <c r="ED266">
        <v>0</v>
      </c>
      <c r="EE266">
        <v>0</v>
      </c>
      <c r="EF266">
        <v>10012.1375</v>
      </c>
      <c r="EG266">
        <v>0</v>
      </c>
      <c r="EH266">
        <v>1237.69083333333</v>
      </c>
      <c r="EI266">
        <v>-48.3432333333333</v>
      </c>
      <c r="EJ266">
        <v>913.114416666667</v>
      </c>
      <c r="EK266">
        <v>954.836833333333</v>
      </c>
      <c r="EL266">
        <v>8.38483166666667</v>
      </c>
      <c r="EM266">
        <v>931.150166666667</v>
      </c>
      <c r="EN266">
        <v>24.8071</v>
      </c>
      <c r="EO266">
        <v>2.99783583333333</v>
      </c>
      <c r="EP266">
        <v>2.2405325</v>
      </c>
      <c r="EQ266">
        <v>24.0158833333333</v>
      </c>
      <c r="ER266">
        <v>19.2551166666667</v>
      </c>
      <c r="ES266">
        <v>1199.98916666667</v>
      </c>
      <c r="ET266">
        <v>0.96700075</v>
      </c>
      <c r="EU266">
        <v>0.0329989833333333</v>
      </c>
      <c r="EV266">
        <v>0</v>
      </c>
      <c r="EW266">
        <v>1293.0025</v>
      </c>
      <c r="EX266">
        <v>5.00059</v>
      </c>
      <c r="EY266">
        <v>15995.1</v>
      </c>
      <c r="EZ266">
        <v>10358.6333333333</v>
      </c>
      <c r="FA266">
        <v>51.8696666666667</v>
      </c>
      <c r="FB266">
        <v>53.5516666666667</v>
      </c>
      <c r="FC266">
        <v>52.125</v>
      </c>
      <c r="FD266">
        <v>53.125</v>
      </c>
      <c r="FE266">
        <v>52.94225</v>
      </c>
      <c r="FF266">
        <v>1155.55916666667</v>
      </c>
      <c r="FG266">
        <v>39.43</v>
      </c>
      <c r="FH266">
        <v>0</v>
      </c>
      <c r="FI266">
        <v>1761411627.1</v>
      </c>
      <c r="FJ266">
        <v>0</v>
      </c>
      <c r="FK266">
        <v>1292.946</v>
      </c>
      <c r="FL266">
        <v>-2.74076925376029</v>
      </c>
      <c r="FM266">
        <v>-39.4538463514928</v>
      </c>
      <c r="FN266">
        <v>15995.152</v>
      </c>
      <c r="FO266">
        <v>15</v>
      </c>
      <c r="FP266">
        <v>0</v>
      </c>
      <c r="FQ266" t="s">
        <v>439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-48.1150095238095</v>
      </c>
      <c r="GD266">
        <v>-2.94915584415587</v>
      </c>
      <c r="GE266">
        <v>0.454800730728527</v>
      </c>
      <c r="GF266">
        <v>0</v>
      </c>
      <c r="GG266">
        <v>1293.14029411765</v>
      </c>
      <c r="GH266">
        <v>-3.05561497938306</v>
      </c>
      <c r="GI266">
        <v>0.361837510608077</v>
      </c>
      <c r="GJ266">
        <v>-1</v>
      </c>
      <c r="GK266">
        <v>8.41441952380952</v>
      </c>
      <c r="GL266">
        <v>-0.50138181818181</v>
      </c>
      <c r="GM266">
        <v>0.0506210678403474</v>
      </c>
      <c r="GN266">
        <v>0</v>
      </c>
      <c r="GO266">
        <v>0</v>
      </c>
      <c r="GP266">
        <v>2</v>
      </c>
      <c r="GQ266" t="s">
        <v>473</v>
      </c>
      <c r="GR266">
        <v>3.12955</v>
      </c>
      <c r="GS266">
        <v>2.71588</v>
      </c>
      <c r="GT266">
        <v>0.150267</v>
      </c>
      <c r="GU266">
        <v>0.155523</v>
      </c>
      <c r="GV266">
        <v>0.125616</v>
      </c>
      <c r="GW266">
        <v>0.102575</v>
      </c>
      <c r="GX266">
        <v>31178.4</v>
      </c>
      <c r="GY266">
        <v>32926.9</v>
      </c>
      <c r="GZ266">
        <v>33277</v>
      </c>
      <c r="HA266">
        <v>35385.1</v>
      </c>
      <c r="HB266">
        <v>41361.7</v>
      </c>
      <c r="HC266">
        <v>45704.5</v>
      </c>
      <c r="HD266">
        <v>52124.5</v>
      </c>
      <c r="HE266">
        <v>56654.8</v>
      </c>
      <c r="HF266">
        <v>1.78743</v>
      </c>
      <c r="HG266">
        <v>1.64815</v>
      </c>
      <c r="HH266">
        <v>-0.0332966</v>
      </c>
      <c r="HI266">
        <v>0</v>
      </c>
      <c r="HJ266">
        <v>36.586</v>
      </c>
      <c r="HK266">
        <v>999.9</v>
      </c>
      <c r="HL266">
        <v>57.179</v>
      </c>
      <c r="HM266">
        <v>29.175</v>
      </c>
      <c r="HN266">
        <v>25.7178</v>
      </c>
      <c r="HO266">
        <v>55.8492</v>
      </c>
      <c r="HP266">
        <v>42.8405</v>
      </c>
      <c r="HQ266">
        <v>1</v>
      </c>
      <c r="HR266">
        <v>1.31318</v>
      </c>
      <c r="HS266">
        <v>4.719</v>
      </c>
      <c r="HT266">
        <v>20.0715</v>
      </c>
      <c r="HU266">
        <v>5.19138</v>
      </c>
      <c r="HV266">
        <v>12.0099</v>
      </c>
      <c r="HW266">
        <v>4.97265</v>
      </c>
      <c r="HX266">
        <v>3.295</v>
      </c>
      <c r="HY266">
        <v>9999</v>
      </c>
      <c r="HZ266">
        <v>9999</v>
      </c>
      <c r="IA266">
        <v>999.9</v>
      </c>
      <c r="IB266">
        <v>9999</v>
      </c>
      <c r="IC266">
        <v>1.86323</v>
      </c>
      <c r="ID266">
        <v>1.86811</v>
      </c>
      <c r="IE266">
        <v>1.86783</v>
      </c>
      <c r="IF266">
        <v>1.86905</v>
      </c>
      <c r="IG266">
        <v>1.86983</v>
      </c>
      <c r="IH266">
        <v>1.86591</v>
      </c>
      <c r="II266">
        <v>1.86698</v>
      </c>
      <c r="IJ266">
        <v>1.86844</v>
      </c>
      <c r="IK266">
        <v>5</v>
      </c>
      <c r="IL266">
        <v>0</v>
      </c>
      <c r="IM266">
        <v>0</v>
      </c>
      <c r="IN266">
        <v>0</v>
      </c>
      <c r="IO266" t="s">
        <v>441</v>
      </c>
      <c r="IP266" t="s">
        <v>442</v>
      </c>
      <c r="IQ266" t="s">
        <v>443</v>
      </c>
      <c r="IR266" t="s">
        <v>443</v>
      </c>
      <c r="IS266" t="s">
        <v>443</v>
      </c>
      <c r="IT266" t="s">
        <v>443</v>
      </c>
      <c r="IU266">
        <v>0</v>
      </c>
      <c r="IV266">
        <v>100</v>
      </c>
      <c r="IW266">
        <v>100</v>
      </c>
      <c r="IX266">
        <v>1.097</v>
      </c>
      <c r="IY266">
        <v>0.3152</v>
      </c>
      <c r="IZ266">
        <v>1.09748391826392</v>
      </c>
      <c r="JA266">
        <v>0</v>
      </c>
      <c r="JB266">
        <v>0</v>
      </c>
      <c r="JC266">
        <v>0</v>
      </c>
      <c r="JD266">
        <v>0.315191680746845</v>
      </c>
      <c r="JE266">
        <v>0</v>
      </c>
      <c r="JF266">
        <v>0</v>
      </c>
      <c r="JG266">
        <v>0</v>
      </c>
      <c r="JH266">
        <v>5</v>
      </c>
      <c r="JI266">
        <v>2273</v>
      </c>
      <c r="JJ266">
        <v>0</v>
      </c>
      <c r="JK266">
        <v>25</v>
      </c>
      <c r="JL266">
        <v>29356861.1</v>
      </c>
      <c r="JM266">
        <v>29356861.1</v>
      </c>
      <c r="JN266">
        <v>1.98364</v>
      </c>
      <c r="JO266">
        <v>2.60742</v>
      </c>
      <c r="JP266">
        <v>1.54785</v>
      </c>
      <c r="JQ266">
        <v>2.32056</v>
      </c>
      <c r="JR266">
        <v>1.64673</v>
      </c>
      <c r="JS266">
        <v>2.31201</v>
      </c>
      <c r="JT266">
        <v>33.1992</v>
      </c>
      <c r="JU266">
        <v>24.1751</v>
      </c>
      <c r="JV266">
        <v>18</v>
      </c>
      <c r="JW266">
        <v>501.771</v>
      </c>
      <c r="JX266">
        <v>403.766</v>
      </c>
      <c r="JY266">
        <v>30.9965</v>
      </c>
      <c r="JZ266">
        <v>42.7827</v>
      </c>
      <c r="KA266">
        <v>30.0003</v>
      </c>
      <c r="KB266">
        <v>42.5044</v>
      </c>
      <c r="KC266">
        <v>42.3931</v>
      </c>
      <c r="KD266">
        <v>39.7476</v>
      </c>
      <c r="KE266">
        <v>0</v>
      </c>
      <c r="KF266">
        <v>100</v>
      </c>
      <c r="KG266">
        <v>30.9617</v>
      </c>
      <c r="KH266">
        <v>972.765</v>
      </c>
      <c r="KI266">
        <v>34.6858</v>
      </c>
      <c r="KJ266">
        <v>94.6005</v>
      </c>
      <c r="KK266">
        <v>91.7299</v>
      </c>
    </row>
    <row r="267" spans="1:297">
      <c r="A267">
        <v>251</v>
      </c>
      <c r="B267">
        <v>1761411672</v>
      </c>
      <c r="C267">
        <v>3491</v>
      </c>
      <c r="D267" t="s">
        <v>946</v>
      </c>
      <c r="E267" t="s">
        <v>947</v>
      </c>
      <c r="F267">
        <v>5</v>
      </c>
      <c r="G267" t="s">
        <v>831</v>
      </c>
      <c r="H267" t="s">
        <v>436</v>
      </c>
      <c r="I267">
        <v>1761411664.58333</v>
      </c>
      <c r="J267">
        <f>(K267)/1000</f>
        <v>0</v>
      </c>
      <c r="K267">
        <f>IF(DP267, AN267, AH267)</f>
        <v>0</v>
      </c>
      <c r="L267">
        <f>IF(DP267, AI267, AG267)</f>
        <v>0</v>
      </c>
      <c r="M267">
        <f>DR267 - IF(AU267&gt;1, L267*DL267*100.0/(AW267), 0)</f>
        <v>0</v>
      </c>
      <c r="N267">
        <f>((T267-J267/2)*M267-L267)/(T267+J267/2)</f>
        <v>0</v>
      </c>
      <c r="O267">
        <f>N267*(DY267+DZ267)/1000.0</f>
        <v>0</v>
      </c>
      <c r="P267">
        <f>(DR267 - IF(AU267&gt;1, L267*DL267*100.0/(AW267), 0))*(DY267+DZ267)/1000.0</f>
        <v>0</v>
      </c>
      <c r="Q267">
        <f>2.0/((1/S267-1/R267)+SIGN(S267)*SQRT((1/S267-1/R267)*(1/S267-1/R267) + 4*DM267/((DM267+1)*(DM267+1))*(2*1/S267*1/R267-1/R267*1/R267)))</f>
        <v>0</v>
      </c>
      <c r="R267">
        <f>IF(LEFT(DN267,1)&lt;&gt;"0",IF(LEFT(DN267,1)="1",3.0,DO267),$D$5+$E$5*(EF267*DY267/($K$5*1000))+$F$5*(EF267*DY267/($K$5*1000))*MAX(MIN(DL267,$J$5),$I$5)*MAX(MIN(DL267,$J$5),$I$5)+$G$5*MAX(MIN(DL267,$J$5),$I$5)*(EF267*DY267/($K$5*1000))+$H$5*(EF267*DY267/($K$5*1000))*(EF267*DY267/($K$5*1000)))</f>
        <v>0</v>
      </c>
      <c r="S267">
        <f>J267*(1000-(1000*0.61365*exp(17.502*W267/(240.97+W267))/(DY267+DZ267)+DT267)/2)/(1000*0.61365*exp(17.502*W267/(240.97+W267))/(DY267+DZ267)-DT267)</f>
        <v>0</v>
      </c>
      <c r="T267">
        <f>1/((DM267+1)/(Q267/1.6)+1/(R267/1.37)) + DM267/((DM267+1)/(Q267/1.6) + DM267/(R267/1.37))</f>
        <v>0</v>
      </c>
      <c r="U267">
        <f>(DH267*DK267)</f>
        <v>0</v>
      </c>
      <c r="V267">
        <f>(EA267+(U267+2*0.95*5.67E-8*(((EA267+$B$7)+273)^4-(EA267+273)^4)-44100*J267)/(1.84*29.3*R267+8*0.95*5.67E-8*(EA267+273)^3))</f>
        <v>0</v>
      </c>
      <c r="W267">
        <f>($C$7*EB267+$D$7*EC267+$E$7*V267)</f>
        <v>0</v>
      </c>
      <c r="X267">
        <f>0.61365*exp(17.502*W267/(240.97+W267))</f>
        <v>0</v>
      </c>
      <c r="Y267">
        <f>(Z267/AA267*100)</f>
        <v>0</v>
      </c>
      <c r="Z267">
        <f>DT267*(DY267+DZ267)/1000</f>
        <v>0</v>
      </c>
      <c r="AA267">
        <f>0.61365*exp(17.502*EA267/(240.97+EA267))</f>
        <v>0</v>
      </c>
      <c r="AB267">
        <f>(X267-DT267*(DY267+DZ267)/1000)</f>
        <v>0</v>
      </c>
      <c r="AC267">
        <f>(-J267*44100)</f>
        <v>0</v>
      </c>
      <c r="AD267">
        <f>2*29.3*R267*0.92*(EA267-W267)</f>
        <v>0</v>
      </c>
      <c r="AE267">
        <f>2*0.95*5.67E-8*(((EA267+$B$7)+273)^4-(W267+273)^4)</f>
        <v>0</v>
      </c>
      <c r="AF267">
        <f>U267+AE267+AC267+AD267</f>
        <v>0</v>
      </c>
      <c r="AG267">
        <f>DX267*AU267*(DS267-DR267*(1000-AU267*DU267)/(1000-AU267*DT267))/(100*DL267)</f>
        <v>0</v>
      </c>
      <c r="AH267">
        <f>1000*DX267*AU267*(DT267-DU267)/(100*DL267*(1000-AU267*DT267))</f>
        <v>0</v>
      </c>
      <c r="AI267">
        <f>(AJ267 - AK267 - DY267*1E3/(8.314*(EA267+273.15)) * AM267/DX267 * AL267) * DX267/(100*DL267) * (1000 - DU267)/1000</f>
        <v>0</v>
      </c>
      <c r="AJ267">
        <v>985.072807550283</v>
      </c>
      <c r="AK267">
        <v>951.870545454545</v>
      </c>
      <c r="AL267">
        <v>3.32814018164849</v>
      </c>
      <c r="AM267">
        <v>65.0541557379444</v>
      </c>
      <c r="AN267">
        <f>(AP267 - AO267 + DY267*1E3/(8.314*(EA267+273.15)) * AR267/DX267 * AQ267) * DX267/(100*DL267) * 1000/(1000 - AP267)</f>
        <v>0</v>
      </c>
      <c r="AO267">
        <v>24.8038252532357</v>
      </c>
      <c r="AP267">
        <v>33.0905763636364</v>
      </c>
      <c r="AQ267">
        <v>-0.00917959116530695</v>
      </c>
      <c r="AR267">
        <v>110.692381959749</v>
      </c>
      <c r="AS267">
        <v>0</v>
      </c>
      <c r="AT267">
        <v>0</v>
      </c>
      <c r="AU267">
        <f>IF(AS267*$H$13&gt;=AW267,1.0,(AW267/(AW267-AS267*$H$13)))</f>
        <v>0</v>
      </c>
      <c r="AV267">
        <f>(AU267-1)*100</f>
        <v>0</v>
      </c>
      <c r="AW267">
        <f>MAX(0,($B$13+$C$13*EF267)/(1+$D$13*EF267)*DY267/(EA267+273)*$E$13)</f>
        <v>0</v>
      </c>
      <c r="AX267" t="s">
        <v>437</v>
      </c>
      <c r="AY267" t="s">
        <v>437</v>
      </c>
      <c r="AZ267">
        <v>0</v>
      </c>
      <c r="BA267">
        <v>0</v>
      </c>
      <c r="BB267">
        <f>1-AZ267/BA267</f>
        <v>0</v>
      </c>
      <c r="BC267">
        <v>0</v>
      </c>
      <c r="BD267" t="s">
        <v>437</v>
      </c>
      <c r="BE267" t="s">
        <v>437</v>
      </c>
      <c r="BF267">
        <v>0</v>
      </c>
      <c r="BG267">
        <v>0</v>
      </c>
      <c r="BH267">
        <f>1-BF267/BG267</f>
        <v>0</v>
      </c>
      <c r="BI267">
        <v>0.5</v>
      </c>
      <c r="BJ267">
        <f>DI267</f>
        <v>0</v>
      </c>
      <c r="BK267">
        <f>L267</f>
        <v>0</v>
      </c>
      <c r="BL267">
        <f>BH267*BI267*BJ267</f>
        <v>0</v>
      </c>
      <c r="BM267">
        <f>(BK267-BC267)/BJ267</f>
        <v>0</v>
      </c>
      <c r="BN267">
        <f>(BA267-BG267)/BG267</f>
        <v>0</v>
      </c>
      <c r="BO267">
        <f>AZ267/(BB267+AZ267/BG267)</f>
        <v>0</v>
      </c>
      <c r="BP267" t="s">
        <v>437</v>
      </c>
      <c r="BQ267">
        <v>0</v>
      </c>
      <c r="BR267">
        <f>IF(BQ267&lt;&gt;0, BQ267, BO267)</f>
        <v>0</v>
      </c>
      <c r="BS267">
        <f>1-BR267/BG267</f>
        <v>0</v>
      </c>
      <c r="BT267">
        <f>(BG267-BF267)/(BG267-BR267)</f>
        <v>0</v>
      </c>
      <c r="BU267">
        <f>(BA267-BG267)/(BA267-BR267)</f>
        <v>0</v>
      </c>
      <c r="BV267">
        <f>(BG267-BF267)/(BG267-AZ267)</f>
        <v>0</v>
      </c>
      <c r="BW267">
        <f>(BA267-BG267)/(BA267-AZ267)</f>
        <v>0</v>
      </c>
      <c r="BX267">
        <f>(BT267*BR267/BF267)</f>
        <v>0</v>
      </c>
      <c r="BY267">
        <f>(1-BX267)</f>
        <v>0</v>
      </c>
      <c r="DH267">
        <f>$B$11*EG267+$C$11*EH267+$F$11*ES267*(1-EV267)</f>
        <v>0</v>
      </c>
      <c r="DI267">
        <f>DH267*DJ267</f>
        <v>0</v>
      </c>
      <c r="DJ267">
        <f>($B$11*$D$9+$C$11*$D$9+$F$11*((FF267+EX267)/MAX(FF267+EX267+FG267, 0.1)*$I$9+FG267/MAX(FF267+EX267+FG267, 0.1)*$J$9))/($B$11+$C$11+$F$11)</f>
        <v>0</v>
      </c>
      <c r="DK267">
        <f>($B$11*$K$9+$C$11*$K$9+$F$11*((FF267+EX267)/MAX(FF267+EX267+FG267, 0.1)*$P$9+FG267/MAX(FF267+EX267+FG267, 0.1)*$Q$9))/($B$11+$C$11+$F$11)</f>
        <v>0</v>
      </c>
      <c r="DL267">
        <v>6</v>
      </c>
      <c r="DM267">
        <v>0.5</v>
      </c>
      <c r="DN267" t="s">
        <v>438</v>
      </c>
      <c r="DO267">
        <v>2</v>
      </c>
      <c r="DP267" t="b">
        <v>1</v>
      </c>
      <c r="DQ267">
        <v>1761411664.58333</v>
      </c>
      <c r="DR267">
        <v>899.34625</v>
      </c>
      <c r="DS267">
        <v>947.44275</v>
      </c>
      <c r="DT267">
        <v>33.147625</v>
      </c>
      <c r="DU267">
        <v>24.8054666666667</v>
      </c>
      <c r="DV267">
        <v>898.248583333333</v>
      </c>
      <c r="DW267">
        <v>32.8324333333333</v>
      </c>
      <c r="DX267">
        <v>500.00175</v>
      </c>
      <c r="DY267">
        <v>90.3186</v>
      </c>
      <c r="DZ267">
        <v>0.03790585</v>
      </c>
      <c r="EA267">
        <v>36.965025</v>
      </c>
      <c r="EB267">
        <v>36.0529416666667</v>
      </c>
      <c r="EC267">
        <v>999.9</v>
      </c>
      <c r="ED267">
        <v>0</v>
      </c>
      <c r="EE267">
        <v>0</v>
      </c>
      <c r="EF267">
        <v>9994.33</v>
      </c>
      <c r="EG267">
        <v>0</v>
      </c>
      <c r="EH267">
        <v>1237.71916666667</v>
      </c>
      <c r="EI267">
        <v>-48.0966416666667</v>
      </c>
      <c r="EJ267">
        <v>930.178916666667</v>
      </c>
      <c r="EK267">
        <v>971.54225</v>
      </c>
      <c r="EL267">
        <v>8.34217333333333</v>
      </c>
      <c r="EM267">
        <v>947.44275</v>
      </c>
      <c r="EN267">
        <v>24.8054666666667</v>
      </c>
      <c r="EO267">
        <v>2.9938475</v>
      </c>
      <c r="EP267">
        <v>2.24039416666667</v>
      </c>
      <c r="EQ267">
        <v>23.993725</v>
      </c>
      <c r="ER267">
        <v>19.254125</v>
      </c>
      <c r="ES267">
        <v>1199.99083333333</v>
      </c>
      <c r="ET267">
        <v>0.96700075</v>
      </c>
      <c r="EU267">
        <v>0.0329989666666667</v>
      </c>
      <c r="EV267">
        <v>0</v>
      </c>
      <c r="EW267">
        <v>1292.73833333333</v>
      </c>
      <c r="EX267">
        <v>5.00059</v>
      </c>
      <c r="EY267">
        <v>15992.4333333333</v>
      </c>
      <c r="EZ267">
        <v>10358.6583333333</v>
      </c>
      <c r="FA267">
        <v>51.8696666666667</v>
      </c>
      <c r="FB267">
        <v>53.5516666666667</v>
      </c>
      <c r="FC267">
        <v>52.125</v>
      </c>
      <c r="FD267">
        <v>53.125</v>
      </c>
      <c r="FE267">
        <v>52.95275</v>
      </c>
      <c r="FF267">
        <v>1155.56083333333</v>
      </c>
      <c r="FG267">
        <v>39.43</v>
      </c>
      <c r="FH267">
        <v>0</v>
      </c>
      <c r="FI267">
        <v>1761411631.9</v>
      </c>
      <c r="FJ267">
        <v>0</v>
      </c>
      <c r="FK267">
        <v>1292.704</v>
      </c>
      <c r="FL267">
        <v>-2.90538462917967</v>
      </c>
      <c r="FM267">
        <v>-29.6076923418359</v>
      </c>
      <c r="FN267">
        <v>15992.412</v>
      </c>
      <c r="FO267">
        <v>15</v>
      </c>
      <c r="FP267">
        <v>0</v>
      </c>
      <c r="FQ267" t="s">
        <v>439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-48.19579</v>
      </c>
      <c r="GD267">
        <v>1.31649022556383</v>
      </c>
      <c r="GE267">
        <v>0.389678589224504</v>
      </c>
      <c r="GF267">
        <v>0</v>
      </c>
      <c r="GG267">
        <v>1292.84294117647</v>
      </c>
      <c r="GH267">
        <v>-2.9029793826602</v>
      </c>
      <c r="GI267">
        <v>0.356737911801178</v>
      </c>
      <c r="GJ267">
        <v>-1</v>
      </c>
      <c r="GK267">
        <v>8.3684555</v>
      </c>
      <c r="GL267">
        <v>-0.511776992481223</v>
      </c>
      <c r="GM267">
        <v>0.0491977612778266</v>
      </c>
      <c r="GN267">
        <v>0</v>
      </c>
      <c r="GO267">
        <v>0</v>
      </c>
      <c r="GP267">
        <v>2</v>
      </c>
      <c r="GQ267" t="s">
        <v>473</v>
      </c>
      <c r="GR267">
        <v>3.12947</v>
      </c>
      <c r="GS267">
        <v>2.71603</v>
      </c>
      <c r="GT267">
        <v>0.15203</v>
      </c>
      <c r="GU267">
        <v>0.157102</v>
      </c>
      <c r="GV267">
        <v>0.125503</v>
      </c>
      <c r="GW267">
        <v>0.102573</v>
      </c>
      <c r="GX267">
        <v>31113.6</v>
      </c>
      <c r="GY267">
        <v>32864.9</v>
      </c>
      <c r="GZ267">
        <v>33277.1</v>
      </c>
      <c r="HA267">
        <v>35385</v>
      </c>
      <c r="HB267">
        <v>41367</v>
      </c>
      <c r="HC267">
        <v>45704.8</v>
      </c>
      <c r="HD267">
        <v>52124.3</v>
      </c>
      <c r="HE267">
        <v>56654.8</v>
      </c>
      <c r="HF267">
        <v>1.7874</v>
      </c>
      <c r="HG267">
        <v>1.64815</v>
      </c>
      <c r="HH267">
        <v>-0.0329912</v>
      </c>
      <c r="HI267">
        <v>0</v>
      </c>
      <c r="HJ267">
        <v>36.5851</v>
      </c>
      <c r="HK267">
        <v>999.9</v>
      </c>
      <c r="HL267">
        <v>57.154</v>
      </c>
      <c r="HM267">
        <v>29.175</v>
      </c>
      <c r="HN267">
        <v>25.7096</v>
      </c>
      <c r="HO267">
        <v>56.3092</v>
      </c>
      <c r="HP267">
        <v>43.1571</v>
      </c>
      <c r="HQ267">
        <v>1</v>
      </c>
      <c r="HR267">
        <v>1.31334</v>
      </c>
      <c r="HS267">
        <v>4.75716</v>
      </c>
      <c r="HT267">
        <v>20.07</v>
      </c>
      <c r="HU267">
        <v>5.19093</v>
      </c>
      <c r="HV267">
        <v>12.0099</v>
      </c>
      <c r="HW267">
        <v>4.97245</v>
      </c>
      <c r="HX267">
        <v>3.29492</v>
      </c>
      <c r="HY267">
        <v>9999</v>
      </c>
      <c r="HZ267">
        <v>9999</v>
      </c>
      <c r="IA267">
        <v>999.9</v>
      </c>
      <c r="IB267">
        <v>9999</v>
      </c>
      <c r="IC267">
        <v>1.86324</v>
      </c>
      <c r="ID267">
        <v>1.8681</v>
      </c>
      <c r="IE267">
        <v>1.86783</v>
      </c>
      <c r="IF267">
        <v>1.86905</v>
      </c>
      <c r="IG267">
        <v>1.86983</v>
      </c>
      <c r="IH267">
        <v>1.86594</v>
      </c>
      <c r="II267">
        <v>1.86696</v>
      </c>
      <c r="IJ267">
        <v>1.86842</v>
      </c>
      <c r="IK267">
        <v>5</v>
      </c>
      <c r="IL267">
        <v>0</v>
      </c>
      <c r="IM267">
        <v>0</v>
      </c>
      <c r="IN267">
        <v>0</v>
      </c>
      <c r="IO267" t="s">
        <v>441</v>
      </c>
      <c r="IP267" t="s">
        <v>442</v>
      </c>
      <c r="IQ267" t="s">
        <v>443</v>
      </c>
      <c r="IR267" t="s">
        <v>443</v>
      </c>
      <c r="IS267" t="s">
        <v>443</v>
      </c>
      <c r="IT267" t="s">
        <v>443</v>
      </c>
      <c r="IU267">
        <v>0</v>
      </c>
      <c r="IV267">
        <v>100</v>
      </c>
      <c r="IW267">
        <v>100</v>
      </c>
      <c r="IX267">
        <v>1.098</v>
      </c>
      <c r="IY267">
        <v>0.3152</v>
      </c>
      <c r="IZ267">
        <v>1.09748391826392</v>
      </c>
      <c r="JA267">
        <v>0</v>
      </c>
      <c r="JB267">
        <v>0</v>
      </c>
      <c r="JC267">
        <v>0</v>
      </c>
      <c r="JD267">
        <v>0.315191680746845</v>
      </c>
      <c r="JE267">
        <v>0</v>
      </c>
      <c r="JF267">
        <v>0</v>
      </c>
      <c r="JG267">
        <v>0</v>
      </c>
      <c r="JH267">
        <v>5</v>
      </c>
      <c r="JI267">
        <v>2273</v>
      </c>
      <c r="JJ267">
        <v>0</v>
      </c>
      <c r="JK267">
        <v>25</v>
      </c>
      <c r="JL267">
        <v>29356861.2</v>
      </c>
      <c r="JM267">
        <v>29356861.2</v>
      </c>
      <c r="JN267">
        <v>2.01172</v>
      </c>
      <c r="JO267">
        <v>2.6123</v>
      </c>
      <c r="JP267">
        <v>1.54785</v>
      </c>
      <c r="JQ267">
        <v>2.32056</v>
      </c>
      <c r="JR267">
        <v>1.64673</v>
      </c>
      <c r="JS267">
        <v>2.30713</v>
      </c>
      <c r="JT267">
        <v>33.1992</v>
      </c>
      <c r="JU267">
        <v>24.1751</v>
      </c>
      <c r="JV267">
        <v>18</v>
      </c>
      <c r="JW267">
        <v>501.753</v>
      </c>
      <c r="JX267">
        <v>403.766</v>
      </c>
      <c r="JY267">
        <v>30.9445</v>
      </c>
      <c r="JZ267">
        <v>42.7827</v>
      </c>
      <c r="KA267">
        <v>30.0003</v>
      </c>
      <c r="KB267">
        <v>42.5044</v>
      </c>
      <c r="KC267">
        <v>42.3931</v>
      </c>
      <c r="KD267">
        <v>40.322</v>
      </c>
      <c r="KE267">
        <v>0</v>
      </c>
      <c r="KF267">
        <v>100</v>
      </c>
      <c r="KG267">
        <v>30.9084</v>
      </c>
      <c r="KH267">
        <v>993.055</v>
      </c>
      <c r="KI267">
        <v>34.6858</v>
      </c>
      <c r="KJ267">
        <v>94.6004</v>
      </c>
      <c r="KK267">
        <v>91.7297</v>
      </c>
    </row>
    <row r="268" spans="1:297">
      <c r="A268">
        <v>252</v>
      </c>
      <c r="B268">
        <v>1761411677</v>
      </c>
      <c r="C268">
        <v>3496</v>
      </c>
      <c r="D268" t="s">
        <v>948</v>
      </c>
      <c r="E268" t="s">
        <v>949</v>
      </c>
      <c r="F268">
        <v>5</v>
      </c>
      <c r="G268" t="s">
        <v>831</v>
      </c>
      <c r="H268" t="s">
        <v>436</v>
      </c>
      <c r="I268">
        <v>1761411668.92308</v>
      </c>
      <c r="J268">
        <f>(K268)/1000</f>
        <v>0</v>
      </c>
      <c r="K268">
        <f>IF(DP268, AN268, AH268)</f>
        <v>0</v>
      </c>
      <c r="L268">
        <f>IF(DP268, AI268, AG268)</f>
        <v>0</v>
      </c>
      <c r="M268">
        <f>DR268 - IF(AU268&gt;1, L268*DL268*100.0/(AW268), 0)</f>
        <v>0</v>
      </c>
      <c r="N268">
        <f>((T268-J268/2)*M268-L268)/(T268+J268/2)</f>
        <v>0</v>
      </c>
      <c r="O268">
        <f>N268*(DY268+DZ268)/1000.0</f>
        <v>0</v>
      </c>
      <c r="P268">
        <f>(DR268 - IF(AU268&gt;1, L268*DL268*100.0/(AW268), 0))*(DY268+DZ268)/1000.0</f>
        <v>0</v>
      </c>
      <c r="Q268">
        <f>2.0/((1/S268-1/R268)+SIGN(S268)*SQRT((1/S268-1/R268)*(1/S268-1/R268) + 4*DM268/((DM268+1)*(DM268+1))*(2*1/S268*1/R268-1/R268*1/R268)))</f>
        <v>0</v>
      </c>
      <c r="R268">
        <f>IF(LEFT(DN268,1)&lt;&gt;"0",IF(LEFT(DN268,1)="1",3.0,DO268),$D$5+$E$5*(EF268*DY268/($K$5*1000))+$F$5*(EF268*DY268/($K$5*1000))*MAX(MIN(DL268,$J$5),$I$5)*MAX(MIN(DL268,$J$5),$I$5)+$G$5*MAX(MIN(DL268,$J$5),$I$5)*(EF268*DY268/($K$5*1000))+$H$5*(EF268*DY268/($K$5*1000))*(EF268*DY268/($K$5*1000)))</f>
        <v>0</v>
      </c>
      <c r="S268">
        <f>J268*(1000-(1000*0.61365*exp(17.502*W268/(240.97+W268))/(DY268+DZ268)+DT268)/2)/(1000*0.61365*exp(17.502*W268/(240.97+W268))/(DY268+DZ268)-DT268)</f>
        <v>0</v>
      </c>
      <c r="T268">
        <f>1/((DM268+1)/(Q268/1.6)+1/(R268/1.37)) + DM268/((DM268+1)/(Q268/1.6) + DM268/(R268/1.37))</f>
        <v>0</v>
      </c>
      <c r="U268">
        <f>(DH268*DK268)</f>
        <v>0</v>
      </c>
      <c r="V268">
        <f>(EA268+(U268+2*0.95*5.67E-8*(((EA268+$B$7)+273)^4-(EA268+273)^4)-44100*J268)/(1.84*29.3*R268+8*0.95*5.67E-8*(EA268+273)^3))</f>
        <v>0</v>
      </c>
      <c r="W268">
        <f>($C$7*EB268+$D$7*EC268+$E$7*V268)</f>
        <v>0</v>
      </c>
      <c r="X268">
        <f>0.61365*exp(17.502*W268/(240.97+W268))</f>
        <v>0</v>
      </c>
      <c r="Y268">
        <f>(Z268/AA268*100)</f>
        <v>0</v>
      </c>
      <c r="Z268">
        <f>DT268*(DY268+DZ268)/1000</f>
        <v>0</v>
      </c>
      <c r="AA268">
        <f>0.61365*exp(17.502*EA268/(240.97+EA268))</f>
        <v>0</v>
      </c>
      <c r="AB268">
        <f>(X268-DT268*(DY268+DZ268)/1000)</f>
        <v>0</v>
      </c>
      <c r="AC268">
        <f>(-J268*44100)</f>
        <v>0</v>
      </c>
      <c r="AD268">
        <f>2*29.3*R268*0.92*(EA268-W268)</f>
        <v>0</v>
      </c>
      <c r="AE268">
        <f>2*0.95*5.67E-8*(((EA268+$B$7)+273)^4-(W268+273)^4)</f>
        <v>0</v>
      </c>
      <c r="AF268">
        <f>U268+AE268+AC268+AD268</f>
        <v>0</v>
      </c>
      <c r="AG268">
        <f>DX268*AU268*(DS268-DR268*(1000-AU268*DU268)/(1000-AU268*DT268))/(100*DL268)</f>
        <v>0</v>
      </c>
      <c r="AH268">
        <f>1000*DX268*AU268*(DT268-DU268)/(100*DL268*(1000-AU268*DT268))</f>
        <v>0</v>
      </c>
      <c r="AI268">
        <f>(AJ268 - AK268 - DY268*1E3/(8.314*(EA268+273.15)) * AM268/DX268 * AL268) * DX268/(100*DL268) * (1000 - DU268)/1000</f>
        <v>0</v>
      </c>
      <c r="AJ268">
        <v>1000.41271188902</v>
      </c>
      <c r="AK268">
        <v>967.574890909091</v>
      </c>
      <c r="AL268">
        <v>3.11846246145701</v>
      </c>
      <c r="AM268">
        <v>65.0541557379444</v>
      </c>
      <c r="AN268">
        <f>(AP268 - AO268 + DY268*1E3/(8.314*(EA268+273.15)) * AR268/DX268 * AQ268) * DX268/(100*DL268) * 1000/(1000 - AP268)</f>
        <v>0</v>
      </c>
      <c r="AO268">
        <v>24.8011334804404</v>
      </c>
      <c r="AP268">
        <v>33.0567781818182</v>
      </c>
      <c r="AQ268">
        <v>-0.00660120592092881</v>
      </c>
      <c r="AR268">
        <v>110.692381959749</v>
      </c>
      <c r="AS268">
        <v>0</v>
      </c>
      <c r="AT268">
        <v>0</v>
      </c>
      <c r="AU268">
        <f>IF(AS268*$H$13&gt;=AW268,1.0,(AW268/(AW268-AS268*$H$13)))</f>
        <v>0</v>
      </c>
      <c r="AV268">
        <f>(AU268-1)*100</f>
        <v>0</v>
      </c>
      <c r="AW268">
        <f>MAX(0,($B$13+$C$13*EF268)/(1+$D$13*EF268)*DY268/(EA268+273)*$E$13)</f>
        <v>0</v>
      </c>
      <c r="AX268" t="s">
        <v>437</v>
      </c>
      <c r="AY268" t="s">
        <v>437</v>
      </c>
      <c r="AZ268">
        <v>0</v>
      </c>
      <c r="BA268">
        <v>0</v>
      </c>
      <c r="BB268">
        <f>1-AZ268/BA268</f>
        <v>0</v>
      </c>
      <c r="BC268">
        <v>0</v>
      </c>
      <c r="BD268" t="s">
        <v>437</v>
      </c>
      <c r="BE268" t="s">
        <v>437</v>
      </c>
      <c r="BF268">
        <v>0</v>
      </c>
      <c r="BG268">
        <v>0</v>
      </c>
      <c r="BH268">
        <f>1-BF268/BG268</f>
        <v>0</v>
      </c>
      <c r="BI268">
        <v>0.5</v>
      </c>
      <c r="BJ268">
        <f>DI268</f>
        <v>0</v>
      </c>
      <c r="BK268">
        <f>L268</f>
        <v>0</v>
      </c>
      <c r="BL268">
        <f>BH268*BI268*BJ268</f>
        <v>0</v>
      </c>
      <c r="BM268">
        <f>(BK268-BC268)/BJ268</f>
        <v>0</v>
      </c>
      <c r="BN268">
        <f>(BA268-BG268)/BG268</f>
        <v>0</v>
      </c>
      <c r="BO268">
        <f>AZ268/(BB268+AZ268/BG268)</f>
        <v>0</v>
      </c>
      <c r="BP268" t="s">
        <v>437</v>
      </c>
      <c r="BQ268">
        <v>0</v>
      </c>
      <c r="BR268">
        <f>IF(BQ268&lt;&gt;0, BQ268, BO268)</f>
        <v>0</v>
      </c>
      <c r="BS268">
        <f>1-BR268/BG268</f>
        <v>0</v>
      </c>
      <c r="BT268">
        <f>(BG268-BF268)/(BG268-BR268)</f>
        <v>0</v>
      </c>
      <c r="BU268">
        <f>(BA268-BG268)/(BA268-BR268)</f>
        <v>0</v>
      </c>
      <c r="BV268">
        <f>(BG268-BF268)/(BG268-AZ268)</f>
        <v>0</v>
      </c>
      <c r="BW268">
        <f>(BA268-BG268)/(BA268-AZ268)</f>
        <v>0</v>
      </c>
      <c r="BX268">
        <f>(BT268*BR268/BF268)</f>
        <v>0</v>
      </c>
      <c r="BY268">
        <f>(1-BX268)</f>
        <v>0</v>
      </c>
      <c r="DH268">
        <f>$B$11*EG268+$C$11*EH268+$F$11*ES268*(1-EV268)</f>
        <v>0</v>
      </c>
      <c r="DI268">
        <f>DH268*DJ268</f>
        <v>0</v>
      </c>
      <c r="DJ268">
        <f>($B$11*$D$9+$C$11*$D$9+$F$11*((FF268+EX268)/MAX(FF268+EX268+FG268, 0.1)*$I$9+FG268/MAX(FF268+EX268+FG268, 0.1)*$J$9))/($B$11+$C$11+$F$11)</f>
        <v>0</v>
      </c>
      <c r="DK268">
        <f>($B$11*$K$9+$C$11*$K$9+$F$11*((FF268+EX268)/MAX(FF268+EX268+FG268, 0.1)*$P$9+FG268/MAX(FF268+EX268+FG268, 0.1)*$Q$9))/($B$11+$C$11+$F$11)</f>
        <v>0</v>
      </c>
      <c r="DL268">
        <v>6</v>
      </c>
      <c r="DM268">
        <v>0.5</v>
      </c>
      <c r="DN268" t="s">
        <v>438</v>
      </c>
      <c r="DO268">
        <v>2</v>
      </c>
      <c r="DP268" t="b">
        <v>1</v>
      </c>
      <c r="DQ268">
        <v>1761411668.92308</v>
      </c>
      <c r="DR268">
        <v>913.374923076923</v>
      </c>
      <c r="DS268">
        <v>961.349692307693</v>
      </c>
      <c r="DT268">
        <v>33.1111384615385</v>
      </c>
      <c r="DU268">
        <v>24.8040230769231</v>
      </c>
      <c r="DV268">
        <v>912.277307692308</v>
      </c>
      <c r="DW268">
        <v>32.7959461538462</v>
      </c>
      <c r="DX268">
        <v>499.973153846154</v>
      </c>
      <c r="DY268">
        <v>90.3187230769231</v>
      </c>
      <c r="DZ268">
        <v>0.0380824</v>
      </c>
      <c r="EA268">
        <v>36.9580384615385</v>
      </c>
      <c r="EB268">
        <v>36.0517615384615</v>
      </c>
      <c r="EC268">
        <v>999.9</v>
      </c>
      <c r="ED268">
        <v>0</v>
      </c>
      <c r="EE268">
        <v>0</v>
      </c>
      <c r="EF268">
        <v>9988.65692307692</v>
      </c>
      <c r="EG268">
        <v>0</v>
      </c>
      <c r="EH268">
        <v>1237.74692307692</v>
      </c>
      <c r="EI268">
        <v>-47.9748846153846</v>
      </c>
      <c r="EJ268">
        <v>944.652923076923</v>
      </c>
      <c r="EK268">
        <v>985.801692307692</v>
      </c>
      <c r="EL268">
        <v>8.30713</v>
      </c>
      <c r="EM268">
        <v>961.349692307693</v>
      </c>
      <c r="EN268">
        <v>24.8040230769231</v>
      </c>
      <c r="EO268">
        <v>2.99055615384615</v>
      </c>
      <c r="EP268">
        <v>2.24026615384615</v>
      </c>
      <c r="EQ268">
        <v>23.9754153846154</v>
      </c>
      <c r="ER268">
        <v>19.2532153846154</v>
      </c>
      <c r="ES268">
        <v>1200.01153846154</v>
      </c>
      <c r="ET268">
        <v>0.967001384615385</v>
      </c>
      <c r="EU268">
        <v>0.0329983923076923</v>
      </c>
      <c r="EV268">
        <v>0</v>
      </c>
      <c r="EW268">
        <v>1292.55230769231</v>
      </c>
      <c r="EX268">
        <v>5.00059</v>
      </c>
      <c r="EY268">
        <v>15990.5230769231</v>
      </c>
      <c r="EZ268">
        <v>10358.8384615385</v>
      </c>
      <c r="FA268">
        <v>51.8700769230769</v>
      </c>
      <c r="FB268">
        <v>53.5524615384615</v>
      </c>
      <c r="FC268">
        <v>52.125</v>
      </c>
      <c r="FD268">
        <v>53.125</v>
      </c>
      <c r="FE268">
        <v>52.9660769230769</v>
      </c>
      <c r="FF268">
        <v>1155.58153846154</v>
      </c>
      <c r="FG268">
        <v>39.43</v>
      </c>
      <c r="FH268">
        <v>0</v>
      </c>
      <c r="FI268">
        <v>1761411637.3</v>
      </c>
      <c r="FJ268">
        <v>0</v>
      </c>
      <c r="FK268">
        <v>1292.495</v>
      </c>
      <c r="FL268">
        <v>-2.71418804948294</v>
      </c>
      <c r="FM268">
        <v>-22.5743590156479</v>
      </c>
      <c r="FN268">
        <v>15990.05</v>
      </c>
      <c r="FO268">
        <v>15</v>
      </c>
      <c r="FP268">
        <v>0</v>
      </c>
      <c r="FQ268" t="s">
        <v>439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-47.9499619047619</v>
      </c>
      <c r="GD268">
        <v>2.60666493506501</v>
      </c>
      <c r="GE268">
        <v>0.581845352941165</v>
      </c>
      <c r="GF268">
        <v>0</v>
      </c>
      <c r="GG268">
        <v>1292.64911764706</v>
      </c>
      <c r="GH268">
        <v>-2.63147441759523</v>
      </c>
      <c r="GI268">
        <v>0.339631007791222</v>
      </c>
      <c r="GJ268">
        <v>-1</v>
      </c>
      <c r="GK268">
        <v>8.33173428571429</v>
      </c>
      <c r="GL268">
        <v>-0.491293246753244</v>
      </c>
      <c r="GM268">
        <v>0.0496514060196475</v>
      </c>
      <c r="GN268">
        <v>0</v>
      </c>
      <c r="GO268">
        <v>0</v>
      </c>
      <c r="GP268">
        <v>2</v>
      </c>
      <c r="GQ268" t="s">
        <v>473</v>
      </c>
      <c r="GR268">
        <v>3.1295</v>
      </c>
      <c r="GS268">
        <v>2.71641</v>
      </c>
      <c r="GT268">
        <v>0.153698</v>
      </c>
      <c r="GU268">
        <v>0.158943</v>
      </c>
      <c r="GV268">
        <v>0.1254</v>
      </c>
      <c r="GW268">
        <v>0.102565</v>
      </c>
      <c r="GX268">
        <v>31052</v>
      </c>
      <c r="GY268">
        <v>32792.8</v>
      </c>
      <c r="GZ268">
        <v>33276.9</v>
      </c>
      <c r="HA268">
        <v>35384.8</v>
      </c>
      <c r="HB268">
        <v>41372.1</v>
      </c>
      <c r="HC268">
        <v>45705.3</v>
      </c>
      <c r="HD268">
        <v>52124.7</v>
      </c>
      <c r="HE268">
        <v>56654.6</v>
      </c>
      <c r="HF268">
        <v>1.7875</v>
      </c>
      <c r="HG268">
        <v>1.64828</v>
      </c>
      <c r="HH268">
        <v>-0.0333264</v>
      </c>
      <c r="HI268">
        <v>0</v>
      </c>
      <c r="HJ268">
        <v>36.5825</v>
      </c>
      <c r="HK268">
        <v>999.9</v>
      </c>
      <c r="HL268">
        <v>57.154</v>
      </c>
      <c r="HM268">
        <v>29.195</v>
      </c>
      <c r="HN268">
        <v>25.7381</v>
      </c>
      <c r="HO268">
        <v>56.5592</v>
      </c>
      <c r="HP268">
        <v>42.9447</v>
      </c>
      <c r="HQ268">
        <v>1</v>
      </c>
      <c r="HR268">
        <v>1.31368</v>
      </c>
      <c r="HS268">
        <v>4.79665</v>
      </c>
      <c r="HT268">
        <v>20.0692</v>
      </c>
      <c r="HU268">
        <v>5.19153</v>
      </c>
      <c r="HV268">
        <v>12.0099</v>
      </c>
      <c r="HW268">
        <v>4.9726</v>
      </c>
      <c r="HX268">
        <v>3.295</v>
      </c>
      <c r="HY268">
        <v>9999</v>
      </c>
      <c r="HZ268">
        <v>9999</v>
      </c>
      <c r="IA268">
        <v>999.9</v>
      </c>
      <c r="IB268">
        <v>9999</v>
      </c>
      <c r="IC268">
        <v>1.86324</v>
      </c>
      <c r="ID268">
        <v>1.8681</v>
      </c>
      <c r="IE268">
        <v>1.86783</v>
      </c>
      <c r="IF268">
        <v>1.86905</v>
      </c>
      <c r="IG268">
        <v>1.86982</v>
      </c>
      <c r="IH268">
        <v>1.86596</v>
      </c>
      <c r="II268">
        <v>1.86696</v>
      </c>
      <c r="IJ268">
        <v>1.86844</v>
      </c>
      <c r="IK268">
        <v>5</v>
      </c>
      <c r="IL268">
        <v>0</v>
      </c>
      <c r="IM268">
        <v>0</v>
      </c>
      <c r="IN268">
        <v>0</v>
      </c>
      <c r="IO268" t="s">
        <v>441</v>
      </c>
      <c r="IP268" t="s">
        <v>442</v>
      </c>
      <c r="IQ268" t="s">
        <v>443</v>
      </c>
      <c r="IR268" t="s">
        <v>443</v>
      </c>
      <c r="IS268" t="s">
        <v>443</v>
      </c>
      <c r="IT268" t="s">
        <v>443</v>
      </c>
      <c r="IU268">
        <v>0</v>
      </c>
      <c r="IV268">
        <v>100</v>
      </c>
      <c r="IW268">
        <v>100</v>
      </c>
      <c r="IX268">
        <v>1.098</v>
      </c>
      <c r="IY268">
        <v>0.3151</v>
      </c>
      <c r="IZ268">
        <v>1.09748391826392</v>
      </c>
      <c r="JA268">
        <v>0</v>
      </c>
      <c r="JB268">
        <v>0</v>
      </c>
      <c r="JC268">
        <v>0</v>
      </c>
      <c r="JD268">
        <v>0.315191680746845</v>
      </c>
      <c r="JE268">
        <v>0</v>
      </c>
      <c r="JF268">
        <v>0</v>
      </c>
      <c r="JG268">
        <v>0</v>
      </c>
      <c r="JH268">
        <v>5</v>
      </c>
      <c r="JI268">
        <v>2273</v>
      </c>
      <c r="JJ268">
        <v>0</v>
      </c>
      <c r="JK268">
        <v>25</v>
      </c>
      <c r="JL268">
        <v>29356861.3</v>
      </c>
      <c r="JM268">
        <v>29356861.3</v>
      </c>
      <c r="JN268">
        <v>2.03857</v>
      </c>
      <c r="JO268">
        <v>2.60498</v>
      </c>
      <c r="JP268">
        <v>1.54785</v>
      </c>
      <c r="JQ268">
        <v>2.32056</v>
      </c>
      <c r="JR268">
        <v>1.64673</v>
      </c>
      <c r="JS268">
        <v>2.36816</v>
      </c>
      <c r="JT268">
        <v>33.1992</v>
      </c>
      <c r="JU268">
        <v>24.1838</v>
      </c>
      <c r="JV268">
        <v>18</v>
      </c>
      <c r="JW268">
        <v>501.824</v>
      </c>
      <c r="JX268">
        <v>403.842</v>
      </c>
      <c r="JY268">
        <v>30.8918</v>
      </c>
      <c r="JZ268">
        <v>42.7827</v>
      </c>
      <c r="KA268">
        <v>30.0002</v>
      </c>
      <c r="KB268">
        <v>42.5044</v>
      </c>
      <c r="KC268">
        <v>42.3931</v>
      </c>
      <c r="KD268">
        <v>40.8575</v>
      </c>
      <c r="KE268">
        <v>0</v>
      </c>
      <c r="KF268">
        <v>100</v>
      </c>
      <c r="KG268">
        <v>30.8566</v>
      </c>
      <c r="KH268">
        <v>1006.55</v>
      </c>
      <c r="KI268">
        <v>34.6858</v>
      </c>
      <c r="KJ268">
        <v>94.6006</v>
      </c>
      <c r="KK268">
        <v>91.7294</v>
      </c>
    </row>
    <row r="269" spans="1:297">
      <c r="A269">
        <v>253</v>
      </c>
      <c r="B269">
        <v>1761411682</v>
      </c>
      <c r="C269">
        <v>3501</v>
      </c>
      <c r="D269" t="s">
        <v>950</v>
      </c>
      <c r="E269" t="s">
        <v>951</v>
      </c>
      <c r="F269">
        <v>5</v>
      </c>
      <c r="G269" t="s">
        <v>831</v>
      </c>
      <c r="H269" t="s">
        <v>436</v>
      </c>
      <c r="I269">
        <v>1761411673.84615</v>
      </c>
      <c r="J269">
        <f>(K269)/1000</f>
        <v>0</v>
      </c>
      <c r="K269">
        <f>IF(DP269, AN269, AH269)</f>
        <v>0</v>
      </c>
      <c r="L269">
        <f>IF(DP269, AI269, AG269)</f>
        <v>0</v>
      </c>
      <c r="M269">
        <f>DR269 - IF(AU269&gt;1, L269*DL269*100.0/(AW269), 0)</f>
        <v>0</v>
      </c>
      <c r="N269">
        <f>((T269-J269/2)*M269-L269)/(T269+J269/2)</f>
        <v>0</v>
      </c>
      <c r="O269">
        <f>N269*(DY269+DZ269)/1000.0</f>
        <v>0</v>
      </c>
      <c r="P269">
        <f>(DR269 - IF(AU269&gt;1, L269*DL269*100.0/(AW269), 0))*(DY269+DZ269)/1000.0</f>
        <v>0</v>
      </c>
      <c r="Q269">
        <f>2.0/((1/S269-1/R269)+SIGN(S269)*SQRT((1/S269-1/R269)*(1/S269-1/R269) + 4*DM269/((DM269+1)*(DM269+1))*(2*1/S269*1/R269-1/R269*1/R269)))</f>
        <v>0</v>
      </c>
      <c r="R269">
        <f>IF(LEFT(DN269,1)&lt;&gt;"0",IF(LEFT(DN269,1)="1",3.0,DO269),$D$5+$E$5*(EF269*DY269/($K$5*1000))+$F$5*(EF269*DY269/($K$5*1000))*MAX(MIN(DL269,$J$5),$I$5)*MAX(MIN(DL269,$J$5),$I$5)+$G$5*MAX(MIN(DL269,$J$5),$I$5)*(EF269*DY269/($K$5*1000))+$H$5*(EF269*DY269/($K$5*1000))*(EF269*DY269/($K$5*1000)))</f>
        <v>0</v>
      </c>
      <c r="S269">
        <f>J269*(1000-(1000*0.61365*exp(17.502*W269/(240.97+W269))/(DY269+DZ269)+DT269)/2)/(1000*0.61365*exp(17.502*W269/(240.97+W269))/(DY269+DZ269)-DT269)</f>
        <v>0</v>
      </c>
      <c r="T269">
        <f>1/((DM269+1)/(Q269/1.6)+1/(R269/1.37)) + DM269/((DM269+1)/(Q269/1.6) + DM269/(R269/1.37))</f>
        <v>0</v>
      </c>
      <c r="U269">
        <f>(DH269*DK269)</f>
        <v>0</v>
      </c>
      <c r="V269">
        <f>(EA269+(U269+2*0.95*5.67E-8*(((EA269+$B$7)+273)^4-(EA269+273)^4)-44100*J269)/(1.84*29.3*R269+8*0.95*5.67E-8*(EA269+273)^3))</f>
        <v>0</v>
      </c>
      <c r="W269">
        <f>($C$7*EB269+$D$7*EC269+$E$7*V269)</f>
        <v>0</v>
      </c>
      <c r="X269">
        <f>0.61365*exp(17.502*W269/(240.97+W269))</f>
        <v>0</v>
      </c>
      <c r="Y269">
        <f>(Z269/AA269*100)</f>
        <v>0</v>
      </c>
      <c r="Z269">
        <f>DT269*(DY269+DZ269)/1000</f>
        <v>0</v>
      </c>
      <c r="AA269">
        <f>0.61365*exp(17.502*EA269/(240.97+EA269))</f>
        <v>0</v>
      </c>
      <c r="AB269">
        <f>(X269-DT269*(DY269+DZ269)/1000)</f>
        <v>0</v>
      </c>
      <c r="AC269">
        <f>(-J269*44100)</f>
        <v>0</v>
      </c>
      <c r="AD269">
        <f>2*29.3*R269*0.92*(EA269-W269)</f>
        <v>0</v>
      </c>
      <c r="AE269">
        <f>2*0.95*5.67E-8*(((EA269+$B$7)+273)^4-(W269+273)^4)</f>
        <v>0</v>
      </c>
      <c r="AF269">
        <f>U269+AE269+AC269+AD269</f>
        <v>0</v>
      </c>
      <c r="AG269">
        <f>DX269*AU269*(DS269-DR269*(1000-AU269*DU269)/(1000-AU269*DT269))/(100*DL269)</f>
        <v>0</v>
      </c>
      <c r="AH269">
        <f>1000*DX269*AU269*(DT269-DU269)/(100*DL269*(1000-AU269*DT269))</f>
        <v>0</v>
      </c>
      <c r="AI269">
        <f>(AJ269 - AK269 - DY269*1E3/(8.314*(EA269+273.15)) * AM269/DX269 * AL269) * DX269/(100*DL269) * (1000 - DU269)/1000</f>
        <v>0</v>
      </c>
      <c r="AJ269">
        <v>1018.76282502809</v>
      </c>
      <c r="AK269">
        <v>984.825181818182</v>
      </c>
      <c r="AL269">
        <v>3.48116045702315</v>
      </c>
      <c r="AM269">
        <v>65.0541557379444</v>
      </c>
      <c r="AN269">
        <f>(AP269 - AO269 + DY269*1E3/(8.314*(EA269+273.15)) * AR269/DX269 * AQ269) * DX269/(100*DL269) * 1000/(1000 - AP269)</f>
        <v>0</v>
      </c>
      <c r="AO269">
        <v>24.7996198560331</v>
      </c>
      <c r="AP269">
        <v>33.0080381818182</v>
      </c>
      <c r="AQ269">
        <v>-0.00985201027098378</v>
      </c>
      <c r="AR269">
        <v>110.692381959749</v>
      </c>
      <c r="AS269">
        <v>0</v>
      </c>
      <c r="AT269">
        <v>0</v>
      </c>
      <c r="AU269">
        <f>IF(AS269*$H$13&gt;=AW269,1.0,(AW269/(AW269-AS269*$H$13)))</f>
        <v>0</v>
      </c>
      <c r="AV269">
        <f>(AU269-1)*100</f>
        <v>0</v>
      </c>
      <c r="AW269">
        <f>MAX(0,($B$13+$C$13*EF269)/(1+$D$13*EF269)*DY269/(EA269+273)*$E$13)</f>
        <v>0</v>
      </c>
      <c r="AX269" t="s">
        <v>437</v>
      </c>
      <c r="AY269" t="s">
        <v>437</v>
      </c>
      <c r="AZ269">
        <v>0</v>
      </c>
      <c r="BA269">
        <v>0</v>
      </c>
      <c r="BB269">
        <f>1-AZ269/BA269</f>
        <v>0</v>
      </c>
      <c r="BC269">
        <v>0</v>
      </c>
      <c r="BD269" t="s">
        <v>437</v>
      </c>
      <c r="BE269" t="s">
        <v>437</v>
      </c>
      <c r="BF269">
        <v>0</v>
      </c>
      <c r="BG269">
        <v>0</v>
      </c>
      <c r="BH269">
        <f>1-BF269/BG269</f>
        <v>0</v>
      </c>
      <c r="BI269">
        <v>0.5</v>
      </c>
      <c r="BJ269">
        <f>DI269</f>
        <v>0</v>
      </c>
      <c r="BK269">
        <f>L269</f>
        <v>0</v>
      </c>
      <c r="BL269">
        <f>BH269*BI269*BJ269</f>
        <v>0</v>
      </c>
      <c r="BM269">
        <f>(BK269-BC269)/BJ269</f>
        <v>0</v>
      </c>
      <c r="BN269">
        <f>(BA269-BG269)/BG269</f>
        <v>0</v>
      </c>
      <c r="BO269">
        <f>AZ269/(BB269+AZ269/BG269)</f>
        <v>0</v>
      </c>
      <c r="BP269" t="s">
        <v>437</v>
      </c>
      <c r="BQ269">
        <v>0</v>
      </c>
      <c r="BR269">
        <f>IF(BQ269&lt;&gt;0, BQ269, BO269)</f>
        <v>0</v>
      </c>
      <c r="BS269">
        <f>1-BR269/BG269</f>
        <v>0</v>
      </c>
      <c r="BT269">
        <f>(BG269-BF269)/(BG269-BR269)</f>
        <v>0</v>
      </c>
      <c r="BU269">
        <f>(BA269-BG269)/(BA269-BR269)</f>
        <v>0</v>
      </c>
      <c r="BV269">
        <f>(BG269-BF269)/(BG269-AZ269)</f>
        <v>0</v>
      </c>
      <c r="BW269">
        <f>(BA269-BG269)/(BA269-AZ269)</f>
        <v>0</v>
      </c>
      <c r="BX269">
        <f>(BT269*BR269/BF269)</f>
        <v>0</v>
      </c>
      <c r="BY269">
        <f>(1-BX269)</f>
        <v>0</v>
      </c>
      <c r="DH269">
        <f>$B$11*EG269+$C$11*EH269+$F$11*ES269*(1-EV269)</f>
        <v>0</v>
      </c>
      <c r="DI269">
        <f>DH269*DJ269</f>
        <v>0</v>
      </c>
      <c r="DJ269">
        <f>($B$11*$D$9+$C$11*$D$9+$F$11*((FF269+EX269)/MAX(FF269+EX269+FG269, 0.1)*$I$9+FG269/MAX(FF269+EX269+FG269, 0.1)*$J$9))/($B$11+$C$11+$F$11)</f>
        <v>0</v>
      </c>
      <c r="DK269">
        <f>($B$11*$K$9+$C$11*$K$9+$F$11*((FF269+EX269)/MAX(FF269+EX269+FG269, 0.1)*$P$9+FG269/MAX(FF269+EX269+FG269, 0.1)*$Q$9))/($B$11+$C$11+$F$11)</f>
        <v>0</v>
      </c>
      <c r="DL269">
        <v>6</v>
      </c>
      <c r="DM269">
        <v>0.5</v>
      </c>
      <c r="DN269" t="s">
        <v>438</v>
      </c>
      <c r="DO269">
        <v>2</v>
      </c>
      <c r="DP269" t="b">
        <v>1</v>
      </c>
      <c r="DQ269">
        <v>1761411673.84615</v>
      </c>
      <c r="DR269">
        <v>929.194461538462</v>
      </c>
      <c r="DS269">
        <v>977.400846153846</v>
      </c>
      <c r="DT269">
        <v>33.0699769230769</v>
      </c>
      <c r="DU269">
        <v>24.8020230769231</v>
      </c>
      <c r="DV269">
        <v>928.097</v>
      </c>
      <c r="DW269">
        <v>32.7547846153846</v>
      </c>
      <c r="DX269">
        <v>499.952461538462</v>
      </c>
      <c r="DY269">
        <v>90.3189076923077</v>
      </c>
      <c r="DZ269">
        <v>0.0384782076923077</v>
      </c>
      <c r="EA269">
        <v>36.9495846153846</v>
      </c>
      <c r="EB269">
        <v>36.0499461538462</v>
      </c>
      <c r="EC269">
        <v>999.9</v>
      </c>
      <c r="ED269">
        <v>0</v>
      </c>
      <c r="EE269">
        <v>0</v>
      </c>
      <c r="EF269">
        <v>9982.40538461539</v>
      </c>
      <c r="EG269">
        <v>0</v>
      </c>
      <c r="EH269">
        <v>1237.76461538462</v>
      </c>
      <c r="EI269">
        <v>-48.2062307692308</v>
      </c>
      <c r="EJ269">
        <v>960.973384615385</v>
      </c>
      <c r="EK269">
        <v>1002.25961538462</v>
      </c>
      <c r="EL269">
        <v>8.26795153846154</v>
      </c>
      <c r="EM269">
        <v>977.400846153846</v>
      </c>
      <c r="EN269">
        <v>24.8020230769231</v>
      </c>
      <c r="EO269">
        <v>2.98684384615385</v>
      </c>
      <c r="EP269">
        <v>2.24009153846154</v>
      </c>
      <c r="EQ269">
        <v>23.9547384615385</v>
      </c>
      <c r="ER269">
        <v>19.2519461538462</v>
      </c>
      <c r="ES269">
        <v>1200.01307692308</v>
      </c>
      <c r="ET269">
        <v>0.967001384615385</v>
      </c>
      <c r="EU269">
        <v>0.0329983923076923</v>
      </c>
      <c r="EV269">
        <v>0</v>
      </c>
      <c r="EW269">
        <v>1292.38923076923</v>
      </c>
      <c r="EX269">
        <v>5.00059</v>
      </c>
      <c r="EY269">
        <v>15988.3230769231</v>
      </c>
      <c r="EZ269">
        <v>10358.8461538462</v>
      </c>
      <c r="FA269">
        <v>51.8653076923077</v>
      </c>
      <c r="FB269">
        <v>53.562</v>
      </c>
      <c r="FC269">
        <v>52.125</v>
      </c>
      <c r="FD269">
        <v>53.125</v>
      </c>
      <c r="FE269">
        <v>52.9806153846154</v>
      </c>
      <c r="FF269">
        <v>1155.58307692308</v>
      </c>
      <c r="FG269">
        <v>39.43</v>
      </c>
      <c r="FH269">
        <v>0</v>
      </c>
      <c r="FI269">
        <v>1761411642.1</v>
      </c>
      <c r="FJ269">
        <v>0</v>
      </c>
      <c r="FK269">
        <v>1292.33923076923</v>
      </c>
      <c r="FL269">
        <v>-1.58085470831267</v>
      </c>
      <c r="FM269">
        <v>-27.6957265246917</v>
      </c>
      <c r="FN269">
        <v>15987.8884615385</v>
      </c>
      <c r="FO269">
        <v>15</v>
      </c>
      <c r="FP269">
        <v>0</v>
      </c>
      <c r="FQ269" t="s">
        <v>439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-48.27766</v>
      </c>
      <c r="GD269">
        <v>-2.05867669172932</v>
      </c>
      <c r="GE269">
        <v>0.841535799238511</v>
      </c>
      <c r="GF269">
        <v>0</v>
      </c>
      <c r="GG269">
        <v>1292.48</v>
      </c>
      <c r="GH269">
        <v>-2.00213904303917</v>
      </c>
      <c r="GI269">
        <v>0.300401691857076</v>
      </c>
      <c r="GJ269">
        <v>-1</v>
      </c>
      <c r="GK269">
        <v>8.286612</v>
      </c>
      <c r="GL269">
        <v>-0.472258646616515</v>
      </c>
      <c r="GM269">
        <v>0.0454283730283178</v>
      </c>
      <c r="GN269">
        <v>0</v>
      </c>
      <c r="GO269">
        <v>0</v>
      </c>
      <c r="GP269">
        <v>2</v>
      </c>
      <c r="GQ269" t="s">
        <v>473</v>
      </c>
      <c r="GR269">
        <v>3.12953</v>
      </c>
      <c r="GS269">
        <v>2.71629</v>
      </c>
      <c r="GT269">
        <v>0.155505</v>
      </c>
      <c r="GU269">
        <v>0.160634</v>
      </c>
      <c r="GV269">
        <v>0.125281</v>
      </c>
      <c r="GW269">
        <v>0.10256</v>
      </c>
      <c r="GX269">
        <v>30985.7</v>
      </c>
      <c r="GY269">
        <v>32726.6</v>
      </c>
      <c r="GZ269">
        <v>33277.2</v>
      </c>
      <c r="HA269">
        <v>35384.8</v>
      </c>
      <c r="HB269">
        <v>41377.9</v>
      </c>
      <c r="HC269">
        <v>45705.8</v>
      </c>
      <c r="HD269">
        <v>52124.9</v>
      </c>
      <c r="HE269">
        <v>56654.7</v>
      </c>
      <c r="HF269">
        <v>1.7876</v>
      </c>
      <c r="HG269">
        <v>1.6482</v>
      </c>
      <c r="HH269">
        <v>-0.0334606</v>
      </c>
      <c r="HI269">
        <v>0</v>
      </c>
      <c r="HJ269">
        <v>36.5817</v>
      </c>
      <c r="HK269">
        <v>999.9</v>
      </c>
      <c r="HL269">
        <v>57.154</v>
      </c>
      <c r="HM269">
        <v>29.175</v>
      </c>
      <c r="HN269">
        <v>25.7084</v>
      </c>
      <c r="HO269">
        <v>56.1192</v>
      </c>
      <c r="HP269">
        <v>43.125</v>
      </c>
      <c r="HQ269">
        <v>1</v>
      </c>
      <c r="HR269">
        <v>1.31378</v>
      </c>
      <c r="HS269">
        <v>4.81727</v>
      </c>
      <c r="HT269">
        <v>20.0685</v>
      </c>
      <c r="HU269">
        <v>5.19108</v>
      </c>
      <c r="HV269">
        <v>12.0099</v>
      </c>
      <c r="HW269">
        <v>4.97255</v>
      </c>
      <c r="HX269">
        <v>3.2949</v>
      </c>
      <c r="HY269">
        <v>9999</v>
      </c>
      <c r="HZ269">
        <v>9999</v>
      </c>
      <c r="IA269">
        <v>999.9</v>
      </c>
      <c r="IB269">
        <v>9999</v>
      </c>
      <c r="IC269">
        <v>1.86324</v>
      </c>
      <c r="ID269">
        <v>1.86808</v>
      </c>
      <c r="IE269">
        <v>1.86783</v>
      </c>
      <c r="IF269">
        <v>1.86905</v>
      </c>
      <c r="IG269">
        <v>1.86982</v>
      </c>
      <c r="IH269">
        <v>1.86595</v>
      </c>
      <c r="II269">
        <v>1.86697</v>
      </c>
      <c r="IJ269">
        <v>1.86843</v>
      </c>
      <c r="IK269">
        <v>5</v>
      </c>
      <c r="IL269">
        <v>0</v>
      </c>
      <c r="IM269">
        <v>0</v>
      </c>
      <c r="IN269">
        <v>0</v>
      </c>
      <c r="IO269" t="s">
        <v>441</v>
      </c>
      <c r="IP269" t="s">
        <v>442</v>
      </c>
      <c r="IQ269" t="s">
        <v>443</v>
      </c>
      <c r="IR269" t="s">
        <v>443</v>
      </c>
      <c r="IS269" t="s">
        <v>443</v>
      </c>
      <c r="IT269" t="s">
        <v>443</v>
      </c>
      <c r="IU269">
        <v>0</v>
      </c>
      <c r="IV269">
        <v>100</v>
      </c>
      <c r="IW269">
        <v>100</v>
      </c>
      <c r="IX269">
        <v>1.097</v>
      </c>
      <c r="IY269">
        <v>0.3152</v>
      </c>
      <c r="IZ269">
        <v>1.09748391826392</v>
      </c>
      <c r="JA269">
        <v>0</v>
      </c>
      <c r="JB269">
        <v>0</v>
      </c>
      <c r="JC269">
        <v>0</v>
      </c>
      <c r="JD269">
        <v>0.315191680746845</v>
      </c>
      <c r="JE269">
        <v>0</v>
      </c>
      <c r="JF269">
        <v>0</v>
      </c>
      <c r="JG269">
        <v>0</v>
      </c>
      <c r="JH269">
        <v>5</v>
      </c>
      <c r="JI269">
        <v>2273</v>
      </c>
      <c r="JJ269">
        <v>0</v>
      </c>
      <c r="JK269">
        <v>25</v>
      </c>
      <c r="JL269">
        <v>29356861.4</v>
      </c>
      <c r="JM269">
        <v>29356861.4</v>
      </c>
      <c r="JN269">
        <v>2.06787</v>
      </c>
      <c r="JO269">
        <v>2.61597</v>
      </c>
      <c r="JP269">
        <v>1.54785</v>
      </c>
      <c r="JQ269">
        <v>2.32056</v>
      </c>
      <c r="JR269">
        <v>1.64673</v>
      </c>
      <c r="JS269">
        <v>2.31445</v>
      </c>
      <c r="JT269">
        <v>33.1992</v>
      </c>
      <c r="JU269">
        <v>24.1751</v>
      </c>
      <c r="JV269">
        <v>18</v>
      </c>
      <c r="JW269">
        <v>501.895</v>
      </c>
      <c r="JX269">
        <v>403.797</v>
      </c>
      <c r="JY269">
        <v>30.8396</v>
      </c>
      <c r="JZ269">
        <v>42.7827</v>
      </c>
      <c r="KA269">
        <v>30.0002</v>
      </c>
      <c r="KB269">
        <v>42.5044</v>
      </c>
      <c r="KC269">
        <v>42.3931</v>
      </c>
      <c r="KD269">
        <v>41.4395</v>
      </c>
      <c r="KE269">
        <v>0</v>
      </c>
      <c r="KF269">
        <v>100</v>
      </c>
      <c r="KG269">
        <v>30.8106</v>
      </c>
      <c r="KH269">
        <v>1026.78</v>
      </c>
      <c r="KI269">
        <v>34.6858</v>
      </c>
      <c r="KJ269">
        <v>94.6011</v>
      </c>
      <c r="KK269">
        <v>91.7295</v>
      </c>
    </row>
    <row r="270" spans="1:297">
      <c r="A270">
        <v>254</v>
      </c>
      <c r="B270">
        <v>1761411687</v>
      </c>
      <c r="C270">
        <v>3506</v>
      </c>
      <c r="D270" t="s">
        <v>952</v>
      </c>
      <c r="E270" t="s">
        <v>953</v>
      </c>
      <c r="F270">
        <v>5</v>
      </c>
      <c r="G270" t="s">
        <v>831</v>
      </c>
      <c r="H270" t="s">
        <v>436</v>
      </c>
      <c r="I270">
        <v>1761411678.84615</v>
      </c>
      <c r="J270">
        <f>(K270)/1000</f>
        <v>0</v>
      </c>
      <c r="K270">
        <f>IF(DP270, AN270, AH270)</f>
        <v>0</v>
      </c>
      <c r="L270">
        <f>IF(DP270, AI270, AG270)</f>
        <v>0</v>
      </c>
      <c r="M270">
        <f>DR270 - IF(AU270&gt;1, L270*DL270*100.0/(AW270), 0)</f>
        <v>0</v>
      </c>
      <c r="N270">
        <f>((T270-J270/2)*M270-L270)/(T270+J270/2)</f>
        <v>0</v>
      </c>
      <c r="O270">
        <f>N270*(DY270+DZ270)/1000.0</f>
        <v>0</v>
      </c>
      <c r="P270">
        <f>(DR270 - IF(AU270&gt;1, L270*DL270*100.0/(AW270), 0))*(DY270+DZ270)/1000.0</f>
        <v>0</v>
      </c>
      <c r="Q270">
        <f>2.0/((1/S270-1/R270)+SIGN(S270)*SQRT((1/S270-1/R270)*(1/S270-1/R270) + 4*DM270/((DM270+1)*(DM270+1))*(2*1/S270*1/R270-1/R270*1/R270)))</f>
        <v>0</v>
      </c>
      <c r="R270">
        <f>IF(LEFT(DN270,1)&lt;&gt;"0",IF(LEFT(DN270,1)="1",3.0,DO270),$D$5+$E$5*(EF270*DY270/($K$5*1000))+$F$5*(EF270*DY270/($K$5*1000))*MAX(MIN(DL270,$J$5),$I$5)*MAX(MIN(DL270,$J$5),$I$5)+$G$5*MAX(MIN(DL270,$J$5),$I$5)*(EF270*DY270/($K$5*1000))+$H$5*(EF270*DY270/($K$5*1000))*(EF270*DY270/($K$5*1000)))</f>
        <v>0</v>
      </c>
      <c r="S270">
        <f>J270*(1000-(1000*0.61365*exp(17.502*W270/(240.97+W270))/(DY270+DZ270)+DT270)/2)/(1000*0.61365*exp(17.502*W270/(240.97+W270))/(DY270+DZ270)-DT270)</f>
        <v>0</v>
      </c>
      <c r="T270">
        <f>1/((DM270+1)/(Q270/1.6)+1/(R270/1.37)) + DM270/((DM270+1)/(Q270/1.6) + DM270/(R270/1.37))</f>
        <v>0</v>
      </c>
      <c r="U270">
        <f>(DH270*DK270)</f>
        <v>0</v>
      </c>
      <c r="V270">
        <f>(EA270+(U270+2*0.95*5.67E-8*(((EA270+$B$7)+273)^4-(EA270+273)^4)-44100*J270)/(1.84*29.3*R270+8*0.95*5.67E-8*(EA270+273)^3))</f>
        <v>0</v>
      </c>
      <c r="W270">
        <f>($C$7*EB270+$D$7*EC270+$E$7*V270)</f>
        <v>0</v>
      </c>
      <c r="X270">
        <f>0.61365*exp(17.502*W270/(240.97+W270))</f>
        <v>0</v>
      </c>
      <c r="Y270">
        <f>(Z270/AA270*100)</f>
        <v>0</v>
      </c>
      <c r="Z270">
        <f>DT270*(DY270+DZ270)/1000</f>
        <v>0</v>
      </c>
      <c r="AA270">
        <f>0.61365*exp(17.502*EA270/(240.97+EA270))</f>
        <v>0</v>
      </c>
      <c r="AB270">
        <f>(X270-DT270*(DY270+DZ270)/1000)</f>
        <v>0</v>
      </c>
      <c r="AC270">
        <f>(-J270*44100)</f>
        <v>0</v>
      </c>
      <c r="AD270">
        <f>2*29.3*R270*0.92*(EA270-W270)</f>
        <v>0</v>
      </c>
      <c r="AE270">
        <f>2*0.95*5.67E-8*(((EA270+$B$7)+273)^4-(W270+273)^4)</f>
        <v>0</v>
      </c>
      <c r="AF270">
        <f>U270+AE270+AC270+AD270</f>
        <v>0</v>
      </c>
      <c r="AG270">
        <f>DX270*AU270*(DS270-DR270*(1000-AU270*DU270)/(1000-AU270*DT270))/(100*DL270)</f>
        <v>0</v>
      </c>
      <c r="AH270">
        <f>1000*DX270*AU270*(DT270-DU270)/(100*DL270*(1000-AU270*DT270))</f>
        <v>0</v>
      </c>
      <c r="AI270">
        <f>(AJ270 - AK270 - DY270*1E3/(8.314*(EA270+273.15)) * AM270/DX270 * AL270) * DX270/(100*DL270) * (1000 - DU270)/1000</f>
        <v>0</v>
      </c>
      <c r="AJ270">
        <v>1034.897717997</v>
      </c>
      <c r="AK270">
        <v>1001.30826060606</v>
      </c>
      <c r="AL270">
        <v>3.28640640134868</v>
      </c>
      <c r="AM270">
        <v>65.0541557379444</v>
      </c>
      <c r="AN270">
        <f>(AP270 - AO270 + DY270*1E3/(8.314*(EA270+273.15)) * AR270/DX270 * AQ270) * DX270/(100*DL270) * 1000/(1000 - AP270)</f>
        <v>0</v>
      </c>
      <c r="AO270">
        <v>24.7978518888681</v>
      </c>
      <c r="AP270">
        <v>32.9648103030303</v>
      </c>
      <c r="AQ270">
        <v>-0.00896013555505376</v>
      </c>
      <c r="AR270">
        <v>110.692381959749</v>
      </c>
      <c r="AS270">
        <v>0</v>
      </c>
      <c r="AT270">
        <v>0</v>
      </c>
      <c r="AU270">
        <f>IF(AS270*$H$13&gt;=AW270,1.0,(AW270/(AW270-AS270*$H$13)))</f>
        <v>0</v>
      </c>
      <c r="AV270">
        <f>(AU270-1)*100</f>
        <v>0</v>
      </c>
      <c r="AW270">
        <f>MAX(0,($B$13+$C$13*EF270)/(1+$D$13*EF270)*DY270/(EA270+273)*$E$13)</f>
        <v>0</v>
      </c>
      <c r="AX270" t="s">
        <v>437</v>
      </c>
      <c r="AY270" t="s">
        <v>437</v>
      </c>
      <c r="AZ270">
        <v>0</v>
      </c>
      <c r="BA270">
        <v>0</v>
      </c>
      <c r="BB270">
        <f>1-AZ270/BA270</f>
        <v>0</v>
      </c>
      <c r="BC270">
        <v>0</v>
      </c>
      <c r="BD270" t="s">
        <v>437</v>
      </c>
      <c r="BE270" t="s">
        <v>437</v>
      </c>
      <c r="BF270">
        <v>0</v>
      </c>
      <c r="BG270">
        <v>0</v>
      </c>
      <c r="BH270">
        <f>1-BF270/BG270</f>
        <v>0</v>
      </c>
      <c r="BI270">
        <v>0.5</v>
      </c>
      <c r="BJ270">
        <f>DI270</f>
        <v>0</v>
      </c>
      <c r="BK270">
        <f>L270</f>
        <v>0</v>
      </c>
      <c r="BL270">
        <f>BH270*BI270*BJ270</f>
        <v>0</v>
      </c>
      <c r="BM270">
        <f>(BK270-BC270)/BJ270</f>
        <v>0</v>
      </c>
      <c r="BN270">
        <f>(BA270-BG270)/BG270</f>
        <v>0</v>
      </c>
      <c r="BO270">
        <f>AZ270/(BB270+AZ270/BG270)</f>
        <v>0</v>
      </c>
      <c r="BP270" t="s">
        <v>437</v>
      </c>
      <c r="BQ270">
        <v>0</v>
      </c>
      <c r="BR270">
        <f>IF(BQ270&lt;&gt;0, BQ270, BO270)</f>
        <v>0</v>
      </c>
      <c r="BS270">
        <f>1-BR270/BG270</f>
        <v>0</v>
      </c>
      <c r="BT270">
        <f>(BG270-BF270)/(BG270-BR270)</f>
        <v>0</v>
      </c>
      <c r="BU270">
        <f>(BA270-BG270)/(BA270-BR270)</f>
        <v>0</v>
      </c>
      <c r="BV270">
        <f>(BG270-BF270)/(BG270-AZ270)</f>
        <v>0</v>
      </c>
      <c r="BW270">
        <f>(BA270-BG270)/(BA270-AZ270)</f>
        <v>0</v>
      </c>
      <c r="BX270">
        <f>(BT270*BR270/BF270)</f>
        <v>0</v>
      </c>
      <c r="BY270">
        <f>(1-BX270)</f>
        <v>0</v>
      </c>
      <c r="DH270">
        <f>$B$11*EG270+$C$11*EH270+$F$11*ES270*(1-EV270)</f>
        <v>0</v>
      </c>
      <c r="DI270">
        <f>DH270*DJ270</f>
        <v>0</v>
      </c>
      <c r="DJ270">
        <f>($B$11*$D$9+$C$11*$D$9+$F$11*((FF270+EX270)/MAX(FF270+EX270+FG270, 0.1)*$I$9+FG270/MAX(FF270+EX270+FG270, 0.1)*$J$9))/($B$11+$C$11+$F$11)</f>
        <v>0</v>
      </c>
      <c r="DK270">
        <f>($B$11*$K$9+$C$11*$K$9+$F$11*((FF270+EX270)/MAX(FF270+EX270+FG270, 0.1)*$P$9+FG270/MAX(FF270+EX270+FG270, 0.1)*$Q$9))/($B$11+$C$11+$F$11)</f>
        <v>0</v>
      </c>
      <c r="DL270">
        <v>6</v>
      </c>
      <c r="DM270">
        <v>0.5</v>
      </c>
      <c r="DN270" t="s">
        <v>438</v>
      </c>
      <c r="DO270">
        <v>2</v>
      </c>
      <c r="DP270" t="b">
        <v>1</v>
      </c>
      <c r="DQ270">
        <v>1761411678.84615</v>
      </c>
      <c r="DR270">
        <v>945.207307692308</v>
      </c>
      <c r="DS270">
        <v>993.593846153846</v>
      </c>
      <c r="DT270">
        <v>33.0277769230769</v>
      </c>
      <c r="DU270">
        <v>24.8001461538462</v>
      </c>
      <c r="DV270">
        <v>944.109846153846</v>
      </c>
      <c r="DW270">
        <v>32.7125923076923</v>
      </c>
      <c r="DX270">
        <v>499.959</v>
      </c>
      <c r="DY270">
        <v>90.319</v>
      </c>
      <c r="DZ270">
        <v>0.0385661384615385</v>
      </c>
      <c r="EA270">
        <v>36.9401384615385</v>
      </c>
      <c r="EB270">
        <v>36.0470076923077</v>
      </c>
      <c r="EC270">
        <v>999.9</v>
      </c>
      <c r="ED270">
        <v>0</v>
      </c>
      <c r="EE270">
        <v>0</v>
      </c>
      <c r="EF270">
        <v>9980.52692307692</v>
      </c>
      <c r="EG270">
        <v>0</v>
      </c>
      <c r="EH270">
        <v>1237.76692307692</v>
      </c>
      <c r="EI270">
        <v>-48.3869846153846</v>
      </c>
      <c r="EJ270">
        <v>977.491461538462</v>
      </c>
      <c r="EK270">
        <v>1018.86261538462</v>
      </c>
      <c r="EL270">
        <v>8.22763</v>
      </c>
      <c r="EM270">
        <v>993.593846153846</v>
      </c>
      <c r="EN270">
        <v>24.8001461538462</v>
      </c>
      <c r="EO270">
        <v>2.98303615384615</v>
      </c>
      <c r="EP270">
        <v>2.23992307692308</v>
      </c>
      <c r="EQ270">
        <v>23.9335</v>
      </c>
      <c r="ER270">
        <v>19.2507461538462</v>
      </c>
      <c r="ES270">
        <v>1200.03692307692</v>
      </c>
      <c r="ET270">
        <v>0.967002076923077</v>
      </c>
      <c r="EU270">
        <v>0.0329977692307692</v>
      </c>
      <c r="EV270">
        <v>0</v>
      </c>
      <c r="EW270">
        <v>1292.24153846154</v>
      </c>
      <c r="EX270">
        <v>5.00059</v>
      </c>
      <c r="EY270">
        <v>15986.5846153846</v>
      </c>
      <c r="EZ270">
        <v>10359.0538461538</v>
      </c>
      <c r="FA270">
        <v>51.8653076923077</v>
      </c>
      <c r="FB270">
        <v>53.562</v>
      </c>
      <c r="FC270">
        <v>52.125</v>
      </c>
      <c r="FD270">
        <v>53.125</v>
      </c>
      <c r="FE270">
        <v>52.9757692307692</v>
      </c>
      <c r="FF270">
        <v>1155.60692307692</v>
      </c>
      <c r="FG270">
        <v>39.43</v>
      </c>
      <c r="FH270">
        <v>0</v>
      </c>
      <c r="FI270">
        <v>1761411646.9</v>
      </c>
      <c r="FJ270">
        <v>0</v>
      </c>
      <c r="FK270">
        <v>1292.27461538462</v>
      </c>
      <c r="FL270">
        <v>-0.908034180748396</v>
      </c>
      <c r="FM270">
        <v>-22.2769230734887</v>
      </c>
      <c r="FN270">
        <v>15986.0307692308</v>
      </c>
      <c r="FO270">
        <v>15</v>
      </c>
      <c r="FP270">
        <v>0</v>
      </c>
      <c r="FQ270" t="s">
        <v>439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-48.2732476190476</v>
      </c>
      <c r="GD270">
        <v>-4.26689610389616</v>
      </c>
      <c r="GE270">
        <v>0.856082252178101</v>
      </c>
      <c r="GF270">
        <v>0</v>
      </c>
      <c r="GG270">
        <v>1292.30941176471</v>
      </c>
      <c r="GH270">
        <v>-1.19480519794501</v>
      </c>
      <c r="GI270">
        <v>0.259444442386292</v>
      </c>
      <c r="GJ270">
        <v>-1</v>
      </c>
      <c r="GK270">
        <v>8.25027952380952</v>
      </c>
      <c r="GL270">
        <v>-0.482773246753249</v>
      </c>
      <c r="GM270">
        <v>0.0487744236719938</v>
      </c>
      <c r="GN270">
        <v>0</v>
      </c>
      <c r="GO270">
        <v>0</v>
      </c>
      <c r="GP270">
        <v>2</v>
      </c>
      <c r="GQ270" t="s">
        <v>473</v>
      </c>
      <c r="GR270">
        <v>3.12945</v>
      </c>
      <c r="GS270">
        <v>2.71659</v>
      </c>
      <c r="GT270">
        <v>0.157231</v>
      </c>
      <c r="GU270">
        <v>0.162464</v>
      </c>
      <c r="GV270">
        <v>0.125163</v>
      </c>
      <c r="GW270">
        <v>0.102558</v>
      </c>
      <c r="GX270">
        <v>30922.4</v>
      </c>
      <c r="GY270">
        <v>32655.1</v>
      </c>
      <c r="GZ270">
        <v>33277.4</v>
      </c>
      <c r="HA270">
        <v>35384.9</v>
      </c>
      <c r="HB270">
        <v>41383.8</v>
      </c>
      <c r="HC270">
        <v>45706.1</v>
      </c>
      <c r="HD270">
        <v>52125.3</v>
      </c>
      <c r="HE270">
        <v>56654.7</v>
      </c>
      <c r="HF270">
        <v>1.78727</v>
      </c>
      <c r="HG270">
        <v>1.64832</v>
      </c>
      <c r="HH270">
        <v>-0.0333786</v>
      </c>
      <c r="HI270">
        <v>0</v>
      </c>
      <c r="HJ270">
        <v>36.5791</v>
      </c>
      <c r="HK270">
        <v>999.9</v>
      </c>
      <c r="HL270">
        <v>57.154</v>
      </c>
      <c r="HM270">
        <v>29.175</v>
      </c>
      <c r="HN270">
        <v>25.7069</v>
      </c>
      <c r="HO270">
        <v>56.3992</v>
      </c>
      <c r="HP270">
        <v>43.0929</v>
      </c>
      <c r="HQ270">
        <v>1</v>
      </c>
      <c r="HR270">
        <v>1.31368</v>
      </c>
      <c r="HS270">
        <v>4.82053</v>
      </c>
      <c r="HT270">
        <v>20.0687</v>
      </c>
      <c r="HU270">
        <v>5.19138</v>
      </c>
      <c r="HV270">
        <v>12.0099</v>
      </c>
      <c r="HW270">
        <v>4.9728</v>
      </c>
      <c r="HX270">
        <v>3.2949</v>
      </c>
      <c r="HY270">
        <v>9999</v>
      </c>
      <c r="HZ270">
        <v>9999</v>
      </c>
      <c r="IA270">
        <v>999.9</v>
      </c>
      <c r="IB270">
        <v>9999</v>
      </c>
      <c r="IC270">
        <v>1.86322</v>
      </c>
      <c r="ID270">
        <v>1.86809</v>
      </c>
      <c r="IE270">
        <v>1.86783</v>
      </c>
      <c r="IF270">
        <v>1.86905</v>
      </c>
      <c r="IG270">
        <v>1.86981</v>
      </c>
      <c r="IH270">
        <v>1.86598</v>
      </c>
      <c r="II270">
        <v>1.86698</v>
      </c>
      <c r="IJ270">
        <v>1.86844</v>
      </c>
      <c r="IK270">
        <v>5</v>
      </c>
      <c r="IL270">
        <v>0</v>
      </c>
      <c r="IM270">
        <v>0</v>
      </c>
      <c r="IN270">
        <v>0</v>
      </c>
      <c r="IO270" t="s">
        <v>441</v>
      </c>
      <c r="IP270" t="s">
        <v>442</v>
      </c>
      <c r="IQ270" t="s">
        <v>443</v>
      </c>
      <c r="IR270" t="s">
        <v>443</v>
      </c>
      <c r="IS270" t="s">
        <v>443</v>
      </c>
      <c r="IT270" t="s">
        <v>443</v>
      </c>
      <c r="IU270">
        <v>0</v>
      </c>
      <c r="IV270">
        <v>100</v>
      </c>
      <c r="IW270">
        <v>100</v>
      </c>
      <c r="IX270">
        <v>1.098</v>
      </c>
      <c r="IY270">
        <v>0.3152</v>
      </c>
      <c r="IZ270">
        <v>1.09748391826392</v>
      </c>
      <c r="JA270">
        <v>0</v>
      </c>
      <c r="JB270">
        <v>0</v>
      </c>
      <c r="JC270">
        <v>0</v>
      </c>
      <c r="JD270">
        <v>0.315191680746845</v>
      </c>
      <c r="JE270">
        <v>0</v>
      </c>
      <c r="JF270">
        <v>0</v>
      </c>
      <c r="JG270">
        <v>0</v>
      </c>
      <c r="JH270">
        <v>5</v>
      </c>
      <c r="JI270">
        <v>2273</v>
      </c>
      <c r="JJ270">
        <v>0</v>
      </c>
      <c r="JK270">
        <v>25</v>
      </c>
      <c r="JL270">
        <v>29356861.4</v>
      </c>
      <c r="JM270">
        <v>29356861.4</v>
      </c>
      <c r="JN270">
        <v>2.09473</v>
      </c>
      <c r="JO270">
        <v>2.60498</v>
      </c>
      <c r="JP270">
        <v>1.54785</v>
      </c>
      <c r="JQ270">
        <v>2.32056</v>
      </c>
      <c r="JR270">
        <v>1.64551</v>
      </c>
      <c r="JS270">
        <v>2.36206</v>
      </c>
      <c r="JT270">
        <v>33.1992</v>
      </c>
      <c r="JU270">
        <v>24.1751</v>
      </c>
      <c r="JV270">
        <v>18</v>
      </c>
      <c r="JW270">
        <v>501.664</v>
      </c>
      <c r="JX270">
        <v>403.883</v>
      </c>
      <c r="JY270">
        <v>30.7918</v>
      </c>
      <c r="JZ270">
        <v>42.7827</v>
      </c>
      <c r="KA270">
        <v>30.0001</v>
      </c>
      <c r="KB270">
        <v>42.5044</v>
      </c>
      <c r="KC270">
        <v>42.3953</v>
      </c>
      <c r="KD270">
        <v>41.9754</v>
      </c>
      <c r="KE270">
        <v>0</v>
      </c>
      <c r="KF270">
        <v>100</v>
      </c>
      <c r="KG270">
        <v>30.7673</v>
      </c>
      <c r="KH270">
        <v>1040.26</v>
      </c>
      <c r="KI270">
        <v>34.6858</v>
      </c>
      <c r="KJ270">
        <v>94.6018</v>
      </c>
      <c r="KK270">
        <v>91.7296</v>
      </c>
    </row>
    <row r="271" spans="1:297">
      <c r="A271">
        <v>255</v>
      </c>
      <c r="B271">
        <v>1761411692</v>
      </c>
      <c r="C271">
        <v>3511</v>
      </c>
      <c r="D271" t="s">
        <v>954</v>
      </c>
      <c r="E271" t="s">
        <v>955</v>
      </c>
      <c r="F271">
        <v>5</v>
      </c>
      <c r="G271" t="s">
        <v>831</v>
      </c>
      <c r="H271" t="s">
        <v>436</v>
      </c>
      <c r="I271">
        <v>1761411683.84615</v>
      </c>
      <c r="J271">
        <f>(K271)/1000</f>
        <v>0</v>
      </c>
      <c r="K271">
        <f>IF(DP271, AN271, AH271)</f>
        <v>0</v>
      </c>
      <c r="L271">
        <f>IF(DP271, AI271, AG271)</f>
        <v>0</v>
      </c>
      <c r="M271">
        <f>DR271 - IF(AU271&gt;1, L271*DL271*100.0/(AW271), 0)</f>
        <v>0</v>
      </c>
      <c r="N271">
        <f>((T271-J271/2)*M271-L271)/(T271+J271/2)</f>
        <v>0</v>
      </c>
      <c r="O271">
        <f>N271*(DY271+DZ271)/1000.0</f>
        <v>0</v>
      </c>
      <c r="P271">
        <f>(DR271 - IF(AU271&gt;1, L271*DL271*100.0/(AW271), 0))*(DY271+DZ271)/1000.0</f>
        <v>0</v>
      </c>
      <c r="Q271">
        <f>2.0/((1/S271-1/R271)+SIGN(S271)*SQRT((1/S271-1/R271)*(1/S271-1/R271) + 4*DM271/((DM271+1)*(DM271+1))*(2*1/S271*1/R271-1/R271*1/R271)))</f>
        <v>0</v>
      </c>
      <c r="R271">
        <f>IF(LEFT(DN271,1)&lt;&gt;"0",IF(LEFT(DN271,1)="1",3.0,DO271),$D$5+$E$5*(EF271*DY271/($K$5*1000))+$F$5*(EF271*DY271/($K$5*1000))*MAX(MIN(DL271,$J$5),$I$5)*MAX(MIN(DL271,$J$5),$I$5)+$G$5*MAX(MIN(DL271,$J$5),$I$5)*(EF271*DY271/($K$5*1000))+$H$5*(EF271*DY271/($K$5*1000))*(EF271*DY271/($K$5*1000)))</f>
        <v>0</v>
      </c>
      <c r="S271">
        <f>J271*(1000-(1000*0.61365*exp(17.502*W271/(240.97+W271))/(DY271+DZ271)+DT271)/2)/(1000*0.61365*exp(17.502*W271/(240.97+W271))/(DY271+DZ271)-DT271)</f>
        <v>0</v>
      </c>
      <c r="T271">
        <f>1/((DM271+1)/(Q271/1.6)+1/(R271/1.37)) + DM271/((DM271+1)/(Q271/1.6) + DM271/(R271/1.37))</f>
        <v>0</v>
      </c>
      <c r="U271">
        <f>(DH271*DK271)</f>
        <v>0</v>
      </c>
      <c r="V271">
        <f>(EA271+(U271+2*0.95*5.67E-8*(((EA271+$B$7)+273)^4-(EA271+273)^4)-44100*J271)/(1.84*29.3*R271+8*0.95*5.67E-8*(EA271+273)^3))</f>
        <v>0</v>
      </c>
      <c r="W271">
        <f>($C$7*EB271+$D$7*EC271+$E$7*V271)</f>
        <v>0</v>
      </c>
      <c r="X271">
        <f>0.61365*exp(17.502*W271/(240.97+W271))</f>
        <v>0</v>
      </c>
      <c r="Y271">
        <f>(Z271/AA271*100)</f>
        <v>0</v>
      </c>
      <c r="Z271">
        <f>DT271*(DY271+DZ271)/1000</f>
        <v>0</v>
      </c>
      <c r="AA271">
        <f>0.61365*exp(17.502*EA271/(240.97+EA271))</f>
        <v>0</v>
      </c>
      <c r="AB271">
        <f>(X271-DT271*(DY271+DZ271)/1000)</f>
        <v>0</v>
      </c>
      <c r="AC271">
        <f>(-J271*44100)</f>
        <v>0</v>
      </c>
      <c r="AD271">
        <f>2*29.3*R271*0.92*(EA271-W271)</f>
        <v>0</v>
      </c>
      <c r="AE271">
        <f>2*0.95*5.67E-8*(((EA271+$B$7)+273)^4-(W271+273)^4)</f>
        <v>0</v>
      </c>
      <c r="AF271">
        <f>U271+AE271+AC271+AD271</f>
        <v>0</v>
      </c>
      <c r="AG271">
        <f>DX271*AU271*(DS271-DR271*(1000-AU271*DU271)/(1000-AU271*DT271))/(100*DL271)</f>
        <v>0</v>
      </c>
      <c r="AH271">
        <f>1000*DX271*AU271*(DT271-DU271)/(100*DL271*(1000-AU271*DT271))</f>
        <v>0</v>
      </c>
      <c r="AI271">
        <f>(AJ271 - AK271 - DY271*1E3/(8.314*(EA271+273.15)) * AM271/DX271 * AL271) * DX271/(100*DL271) * (1000 - DU271)/1000</f>
        <v>0</v>
      </c>
      <c r="AJ271">
        <v>1053.43618180839</v>
      </c>
      <c r="AK271">
        <v>1018.93582424242</v>
      </c>
      <c r="AL271">
        <v>3.53612229795564</v>
      </c>
      <c r="AM271">
        <v>65.0541557379444</v>
      </c>
      <c r="AN271">
        <f>(AP271 - AO271 + DY271*1E3/(8.314*(EA271+273.15)) * AR271/DX271 * AQ271) * DX271/(100*DL271) * 1000/(1000 - AP271)</f>
        <v>0</v>
      </c>
      <c r="AO271">
        <v>24.7953811841264</v>
      </c>
      <c r="AP271">
        <v>32.9299684848485</v>
      </c>
      <c r="AQ271">
        <v>-0.00660562354363434</v>
      </c>
      <c r="AR271">
        <v>110.692381959749</v>
      </c>
      <c r="AS271">
        <v>0</v>
      </c>
      <c r="AT271">
        <v>0</v>
      </c>
      <c r="AU271">
        <f>IF(AS271*$H$13&gt;=AW271,1.0,(AW271/(AW271-AS271*$H$13)))</f>
        <v>0</v>
      </c>
      <c r="AV271">
        <f>(AU271-1)*100</f>
        <v>0</v>
      </c>
      <c r="AW271">
        <f>MAX(0,($B$13+$C$13*EF271)/(1+$D$13*EF271)*DY271/(EA271+273)*$E$13)</f>
        <v>0</v>
      </c>
      <c r="AX271" t="s">
        <v>437</v>
      </c>
      <c r="AY271" t="s">
        <v>437</v>
      </c>
      <c r="AZ271">
        <v>0</v>
      </c>
      <c r="BA271">
        <v>0</v>
      </c>
      <c r="BB271">
        <f>1-AZ271/BA271</f>
        <v>0</v>
      </c>
      <c r="BC271">
        <v>0</v>
      </c>
      <c r="BD271" t="s">
        <v>437</v>
      </c>
      <c r="BE271" t="s">
        <v>437</v>
      </c>
      <c r="BF271">
        <v>0</v>
      </c>
      <c r="BG271">
        <v>0</v>
      </c>
      <c r="BH271">
        <f>1-BF271/BG271</f>
        <v>0</v>
      </c>
      <c r="BI271">
        <v>0.5</v>
      </c>
      <c r="BJ271">
        <f>DI271</f>
        <v>0</v>
      </c>
      <c r="BK271">
        <f>L271</f>
        <v>0</v>
      </c>
      <c r="BL271">
        <f>BH271*BI271*BJ271</f>
        <v>0</v>
      </c>
      <c r="BM271">
        <f>(BK271-BC271)/BJ271</f>
        <v>0</v>
      </c>
      <c r="BN271">
        <f>(BA271-BG271)/BG271</f>
        <v>0</v>
      </c>
      <c r="BO271">
        <f>AZ271/(BB271+AZ271/BG271)</f>
        <v>0</v>
      </c>
      <c r="BP271" t="s">
        <v>437</v>
      </c>
      <c r="BQ271">
        <v>0</v>
      </c>
      <c r="BR271">
        <f>IF(BQ271&lt;&gt;0, BQ271, BO271)</f>
        <v>0</v>
      </c>
      <c r="BS271">
        <f>1-BR271/BG271</f>
        <v>0</v>
      </c>
      <c r="BT271">
        <f>(BG271-BF271)/(BG271-BR271)</f>
        <v>0</v>
      </c>
      <c r="BU271">
        <f>(BA271-BG271)/(BA271-BR271)</f>
        <v>0</v>
      </c>
      <c r="BV271">
        <f>(BG271-BF271)/(BG271-AZ271)</f>
        <v>0</v>
      </c>
      <c r="BW271">
        <f>(BA271-BG271)/(BA271-AZ271)</f>
        <v>0</v>
      </c>
      <c r="BX271">
        <f>(BT271*BR271/BF271)</f>
        <v>0</v>
      </c>
      <c r="BY271">
        <f>(1-BX271)</f>
        <v>0</v>
      </c>
      <c r="DH271">
        <f>$B$11*EG271+$C$11*EH271+$F$11*ES271*(1-EV271)</f>
        <v>0</v>
      </c>
      <c r="DI271">
        <f>DH271*DJ271</f>
        <v>0</v>
      </c>
      <c r="DJ271">
        <f>($B$11*$D$9+$C$11*$D$9+$F$11*((FF271+EX271)/MAX(FF271+EX271+FG271, 0.1)*$I$9+FG271/MAX(FF271+EX271+FG271, 0.1)*$J$9))/($B$11+$C$11+$F$11)</f>
        <v>0</v>
      </c>
      <c r="DK271">
        <f>($B$11*$K$9+$C$11*$K$9+$F$11*((FF271+EX271)/MAX(FF271+EX271+FG271, 0.1)*$P$9+FG271/MAX(FF271+EX271+FG271, 0.1)*$Q$9))/($B$11+$C$11+$F$11)</f>
        <v>0</v>
      </c>
      <c r="DL271">
        <v>6</v>
      </c>
      <c r="DM271">
        <v>0.5</v>
      </c>
      <c r="DN271" t="s">
        <v>438</v>
      </c>
      <c r="DO271">
        <v>2</v>
      </c>
      <c r="DP271" t="b">
        <v>1</v>
      </c>
      <c r="DQ271">
        <v>1761411683.84615</v>
      </c>
      <c r="DR271">
        <v>961.492307692308</v>
      </c>
      <c r="DS271">
        <v>1010.82107692308</v>
      </c>
      <c r="DT271">
        <v>32.9860230769231</v>
      </c>
      <c r="DU271">
        <v>24.7981461538462</v>
      </c>
      <c r="DV271">
        <v>960.394846153846</v>
      </c>
      <c r="DW271">
        <v>32.6708384615385</v>
      </c>
      <c r="DX271">
        <v>499.989153846154</v>
      </c>
      <c r="DY271">
        <v>90.3196153846154</v>
      </c>
      <c r="DZ271">
        <v>0.0387198076923077</v>
      </c>
      <c r="EA271">
        <v>36.9294538461538</v>
      </c>
      <c r="EB271">
        <v>36.0423461538462</v>
      </c>
      <c r="EC271">
        <v>999.9</v>
      </c>
      <c r="ED271">
        <v>0</v>
      </c>
      <c r="EE271">
        <v>0</v>
      </c>
      <c r="EF271">
        <v>9984.60923076923</v>
      </c>
      <c r="EG271">
        <v>0</v>
      </c>
      <c r="EH271">
        <v>1237.77</v>
      </c>
      <c r="EI271">
        <v>-49.3289538461539</v>
      </c>
      <c r="EJ271">
        <v>994.290461538461</v>
      </c>
      <c r="EK271">
        <v>1036.52538461538</v>
      </c>
      <c r="EL271">
        <v>8.18787307692308</v>
      </c>
      <c r="EM271">
        <v>1010.82107692308</v>
      </c>
      <c r="EN271">
        <v>24.7981461538462</v>
      </c>
      <c r="EO271">
        <v>2.97928384615385</v>
      </c>
      <c r="EP271">
        <v>2.23975846153846</v>
      </c>
      <c r="EQ271">
        <v>23.9125692307692</v>
      </c>
      <c r="ER271">
        <v>19.2495615384615</v>
      </c>
      <c r="ES271">
        <v>1200.03923076923</v>
      </c>
      <c r="ET271">
        <v>0.967002076923077</v>
      </c>
      <c r="EU271">
        <v>0.0329977692307692</v>
      </c>
      <c r="EV271">
        <v>0</v>
      </c>
      <c r="EW271">
        <v>1292.13076923077</v>
      </c>
      <c r="EX271">
        <v>5.00059</v>
      </c>
      <c r="EY271">
        <v>15984.5923076923</v>
      </c>
      <c r="EZ271">
        <v>10359.0769230769</v>
      </c>
      <c r="FA271">
        <v>51.8604615384615</v>
      </c>
      <c r="FB271">
        <v>53.5572307692308</v>
      </c>
      <c r="FC271">
        <v>52.125</v>
      </c>
      <c r="FD271">
        <v>53.125</v>
      </c>
      <c r="FE271">
        <v>52.9709230769231</v>
      </c>
      <c r="FF271">
        <v>1155.60923076923</v>
      </c>
      <c r="FG271">
        <v>39.43</v>
      </c>
      <c r="FH271">
        <v>0</v>
      </c>
      <c r="FI271">
        <v>1761411652.3</v>
      </c>
      <c r="FJ271">
        <v>0</v>
      </c>
      <c r="FK271">
        <v>1292.116</v>
      </c>
      <c r="FL271">
        <v>-2.19384615755797</v>
      </c>
      <c r="FM271">
        <v>-21.5230768775979</v>
      </c>
      <c r="FN271">
        <v>15983.668</v>
      </c>
      <c r="FO271">
        <v>15</v>
      </c>
      <c r="FP271">
        <v>0</v>
      </c>
      <c r="FQ271" t="s">
        <v>439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-48.850965</v>
      </c>
      <c r="GD271">
        <v>-9.23917443609019</v>
      </c>
      <c r="GE271">
        <v>1.13190073561024</v>
      </c>
      <c r="GF271">
        <v>0</v>
      </c>
      <c r="GG271">
        <v>1292.20029411765</v>
      </c>
      <c r="GH271">
        <v>-1.32299464976774</v>
      </c>
      <c r="GI271">
        <v>0.2643581048738</v>
      </c>
      <c r="GJ271">
        <v>-1</v>
      </c>
      <c r="GK271">
        <v>8.206854</v>
      </c>
      <c r="GL271">
        <v>-0.485898947368414</v>
      </c>
      <c r="GM271">
        <v>0.0467579732665992</v>
      </c>
      <c r="GN271">
        <v>0</v>
      </c>
      <c r="GO271">
        <v>0</v>
      </c>
      <c r="GP271">
        <v>2</v>
      </c>
      <c r="GQ271" t="s">
        <v>473</v>
      </c>
      <c r="GR271">
        <v>3.1296</v>
      </c>
      <c r="GS271">
        <v>2.71652</v>
      </c>
      <c r="GT271">
        <v>0.159042</v>
      </c>
      <c r="GU271">
        <v>0.164145</v>
      </c>
      <c r="GV271">
        <v>0.125067</v>
      </c>
      <c r="GW271">
        <v>0.102547</v>
      </c>
      <c r="GX271">
        <v>30855.6</v>
      </c>
      <c r="GY271">
        <v>32589.6</v>
      </c>
      <c r="GZ271">
        <v>33277.2</v>
      </c>
      <c r="HA271">
        <v>35385.2</v>
      </c>
      <c r="HB271">
        <v>41388.4</v>
      </c>
      <c r="HC271">
        <v>45707</v>
      </c>
      <c r="HD271">
        <v>52125.1</v>
      </c>
      <c r="HE271">
        <v>56654.9</v>
      </c>
      <c r="HF271">
        <v>1.78758</v>
      </c>
      <c r="HG271">
        <v>1.6482</v>
      </c>
      <c r="HH271">
        <v>-0.0336543</v>
      </c>
      <c r="HI271">
        <v>0</v>
      </c>
      <c r="HJ271">
        <v>36.5757</v>
      </c>
      <c r="HK271">
        <v>999.9</v>
      </c>
      <c r="HL271">
        <v>57.13</v>
      </c>
      <c r="HM271">
        <v>29.175</v>
      </c>
      <c r="HN271">
        <v>25.6967</v>
      </c>
      <c r="HO271">
        <v>56.5892</v>
      </c>
      <c r="HP271">
        <v>42.8846</v>
      </c>
      <c r="HQ271">
        <v>1</v>
      </c>
      <c r="HR271">
        <v>1.31418</v>
      </c>
      <c r="HS271">
        <v>4.83192</v>
      </c>
      <c r="HT271">
        <v>20.0682</v>
      </c>
      <c r="HU271">
        <v>5.19078</v>
      </c>
      <c r="HV271">
        <v>12.0099</v>
      </c>
      <c r="HW271">
        <v>4.97225</v>
      </c>
      <c r="HX271">
        <v>3.295</v>
      </c>
      <c r="HY271">
        <v>9999</v>
      </c>
      <c r="HZ271">
        <v>9999</v>
      </c>
      <c r="IA271">
        <v>999.9</v>
      </c>
      <c r="IB271">
        <v>9999</v>
      </c>
      <c r="IC271">
        <v>1.86324</v>
      </c>
      <c r="ID271">
        <v>1.86812</v>
      </c>
      <c r="IE271">
        <v>1.86784</v>
      </c>
      <c r="IF271">
        <v>1.86905</v>
      </c>
      <c r="IG271">
        <v>1.86982</v>
      </c>
      <c r="IH271">
        <v>1.86596</v>
      </c>
      <c r="II271">
        <v>1.86697</v>
      </c>
      <c r="IJ271">
        <v>1.86843</v>
      </c>
      <c r="IK271">
        <v>5</v>
      </c>
      <c r="IL271">
        <v>0</v>
      </c>
      <c r="IM271">
        <v>0</v>
      </c>
      <c r="IN271">
        <v>0</v>
      </c>
      <c r="IO271" t="s">
        <v>441</v>
      </c>
      <c r="IP271" t="s">
        <v>442</v>
      </c>
      <c r="IQ271" t="s">
        <v>443</v>
      </c>
      <c r="IR271" t="s">
        <v>443</v>
      </c>
      <c r="IS271" t="s">
        <v>443</v>
      </c>
      <c r="IT271" t="s">
        <v>443</v>
      </c>
      <c r="IU271">
        <v>0</v>
      </c>
      <c r="IV271">
        <v>100</v>
      </c>
      <c r="IW271">
        <v>100</v>
      </c>
      <c r="IX271">
        <v>1.098</v>
      </c>
      <c r="IY271">
        <v>0.3152</v>
      </c>
      <c r="IZ271">
        <v>1.09748391826392</v>
      </c>
      <c r="JA271">
        <v>0</v>
      </c>
      <c r="JB271">
        <v>0</v>
      </c>
      <c r="JC271">
        <v>0</v>
      </c>
      <c r="JD271">
        <v>0.315191680746845</v>
      </c>
      <c r="JE271">
        <v>0</v>
      </c>
      <c r="JF271">
        <v>0</v>
      </c>
      <c r="JG271">
        <v>0</v>
      </c>
      <c r="JH271">
        <v>5</v>
      </c>
      <c r="JI271">
        <v>2273</v>
      </c>
      <c r="JJ271">
        <v>0</v>
      </c>
      <c r="JK271">
        <v>25</v>
      </c>
      <c r="JL271">
        <v>29356861.5</v>
      </c>
      <c r="JM271">
        <v>29356861.5</v>
      </c>
      <c r="JN271">
        <v>2.1228</v>
      </c>
      <c r="JO271">
        <v>2.60498</v>
      </c>
      <c r="JP271">
        <v>1.54785</v>
      </c>
      <c r="JQ271">
        <v>2.32056</v>
      </c>
      <c r="JR271">
        <v>1.64673</v>
      </c>
      <c r="JS271">
        <v>2.26562</v>
      </c>
      <c r="JT271">
        <v>33.1992</v>
      </c>
      <c r="JU271">
        <v>24.1751</v>
      </c>
      <c r="JV271">
        <v>18</v>
      </c>
      <c r="JW271">
        <v>501.877</v>
      </c>
      <c r="JX271">
        <v>403.82</v>
      </c>
      <c r="JY271">
        <v>30.7497</v>
      </c>
      <c r="JZ271">
        <v>42.7827</v>
      </c>
      <c r="KA271">
        <v>30.0001</v>
      </c>
      <c r="KB271">
        <v>42.5044</v>
      </c>
      <c r="KC271">
        <v>42.3974</v>
      </c>
      <c r="KD271">
        <v>42.5498</v>
      </c>
      <c r="KE271">
        <v>0</v>
      </c>
      <c r="KF271">
        <v>100</v>
      </c>
      <c r="KG271">
        <v>30.7269</v>
      </c>
      <c r="KH271">
        <v>1060.39</v>
      </c>
      <c r="KI271">
        <v>34.6858</v>
      </c>
      <c r="KJ271">
        <v>94.6014</v>
      </c>
      <c r="KK271">
        <v>91.7301</v>
      </c>
    </row>
    <row r="272" spans="1:297">
      <c r="A272">
        <v>256</v>
      </c>
      <c r="B272">
        <v>1761411697</v>
      </c>
      <c r="C272">
        <v>3516</v>
      </c>
      <c r="D272" t="s">
        <v>956</v>
      </c>
      <c r="E272" t="s">
        <v>957</v>
      </c>
      <c r="F272">
        <v>5</v>
      </c>
      <c r="G272" t="s">
        <v>831</v>
      </c>
      <c r="H272" t="s">
        <v>436</v>
      </c>
      <c r="I272">
        <v>1761411688.84615</v>
      </c>
      <c r="J272">
        <f>(K272)/1000</f>
        <v>0</v>
      </c>
      <c r="K272">
        <f>IF(DP272, AN272, AH272)</f>
        <v>0</v>
      </c>
      <c r="L272">
        <f>IF(DP272, AI272, AG272)</f>
        <v>0</v>
      </c>
      <c r="M272">
        <f>DR272 - IF(AU272&gt;1, L272*DL272*100.0/(AW272), 0)</f>
        <v>0</v>
      </c>
      <c r="N272">
        <f>((T272-J272/2)*M272-L272)/(T272+J272/2)</f>
        <v>0</v>
      </c>
      <c r="O272">
        <f>N272*(DY272+DZ272)/1000.0</f>
        <v>0</v>
      </c>
      <c r="P272">
        <f>(DR272 - IF(AU272&gt;1, L272*DL272*100.0/(AW272), 0))*(DY272+DZ272)/1000.0</f>
        <v>0</v>
      </c>
      <c r="Q272">
        <f>2.0/((1/S272-1/R272)+SIGN(S272)*SQRT((1/S272-1/R272)*(1/S272-1/R272) + 4*DM272/((DM272+1)*(DM272+1))*(2*1/S272*1/R272-1/R272*1/R272)))</f>
        <v>0</v>
      </c>
      <c r="R272">
        <f>IF(LEFT(DN272,1)&lt;&gt;"0",IF(LEFT(DN272,1)="1",3.0,DO272),$D$5+$E$5*(EF272*DY272/($K$5*1000))+$F$5*(EF272*DY272/($K$5*1000))*MAX(MIN(DL272,$J$5),$I$5)*MAX(MIN(DL272,$J$5),$I$5)+$G$5*MAX(MIN(DL272,$J$5),$I$5)*(EF272*DY272/($K$5*1000))+$H$5*(EF272*DY272/($K$5*1000))*(EF272*DY272/($K$5*1000)))</f>
        <v>0</v>
      </c>
      <c r="S272">
        <f>J272*(1000-(1000*0.61365*exp(17.502*W272/(240.97+W272))/(DY272+DZ272)+DT272)/2)/(1000*0.61365*exp(17.502*W272/(240.97+W272))/(DY272+DZ272)-DT272)</f>
        <v>0</v>
      </c>
      <c r="T272">
        <f>1/((DM272+1)/(Q272/1.6)+1/(R272/1.37)) + DM272/((DM272+1)/(Q272/1.6) + DM272/(R272/1.37))</f>
        <v>0</v>
      </c>
      <c r="U272">
        <f>(DH272*DK272)</f>
        <v>0</v>
      </c>
      <c r="V272">
        <f>(EA272+(U272+2*0.95*5.67E-8*(((EA272+$B$7)+273)^4-(EA272+273)^4)-44100*J272)/(1.84*29.3*R272+8*0.95*5.67E-8*(EA272+273)^3))</f>
        <v>0</v>
      </c>
      <c r="W272">
        <f>($C$7*EB272+$D$7*EC272+$E$7*V272)</f>
        <v>0</v>
      </c>
      <c r="X272">
        <f>0.61365*exp(17.502*W272/(240.97+W272))</f>
        <v>0</v>
      </c>
      <c r="Y272">
        <f>(Z272/AA272*100)</f>
        <v>0</v>
      </c>
      <c r="Z272">
        <f>DT272*(DY272+DZ272)/1000</f>
        <v>0</v>
      </c>
      <c r="AA272">
        <f>0.61365*exp(17.502*EA272/(240.97+EA272))</f>
        <v>0</v>
      </c>
      <c r="AB272">
        <f>(X272-DT272*(DY272+DZ272)/1000)</f>
        <v>0</v>
      </c>
      <c r="AC272">
        <f>(-J272*44100)</f>
        <v>0</v>
      </c>
      <c r="AD272">
        <f>2*29.3*R272*0.92*(EA272-W272)</f>
        <v>0</v>
      </c>
      <c r="AE272">
        <f>2*0.95*5.67E-8*(((EA272+$B$7)+273)^4-(W272+273)^4)</f>
        <v>0</v>
      </c>
      <c r="AF272">
        <f>U272+AE272+AC272+AD272</f>
        <v>0</v>
      </c>
      <c r="AG272">
        <f>DX272*AU272*(DS272-DR272*(1000-AU272*DU272)/(1000-AU272*DT272))/(100*DL272)</f>
        <v>0</v>
      </c>
      <c r="AH272">
        <f>1000*DX272*AU272*(DT272-DU272)/(100*DL272*(1000-AU272*DT272))</f>
        <v>0</v>
      </c>
      <c r="AI272">
        <f>(AJ272 - AK272 - DY272*1E3/(8.314*(EA272+273.15)) * AM272/DX272 * AL272) * DX272/(100*DL272) * (1000 - DU272)/1000</f>
        <v>0</v>
      </c>
      <c r="AJ272">
        <v>1069.63312226997</v>
      </c>
      <c r="AK272">
        <v>1035.68763636364</v>
      </c>
      <c r="AL272">
        <v>3.3295582994971</v>
      </c>
      <c r="AM272">
        <v>65.0541557379444</v>
      </c>
      <c r="AN272">
        <f>(AP272 - AO272 + DY272*1E3/(8.314*(EA272+273.15)) * AR272/DX272 * AQ272) * DX272/(100*DL272) * 1000/(1000 - AP272)</f>
        <v>0</v>
      </c>
      <c r="AO272">
        <v>24.7939793042771</v>
      </c>
      <c r="AP272">
        <v>32.8830078787879</v>
      </c>
      <c r="AQ272">
        <v>-0.00965059746108379</v>
      </c>
      <c r="AR272">
        <v>110.692381959749</v>
      </c>
      <c r="AS272">
        <v>0</v>
      </c>
      <c r="AT272">
        <v>0</v>
      </c>
      <c r="AU272">
        <f>IF(AS272*$H$13&gt;=AW272,1.0,(AW272/(AW272-AS272*$H$13)))</f>
        <v>0</v>
      </c>
      <c r="AV272">
        <f>(AU272-1)*100</f>
        <v>0</v>
      </c>
      <c r="AW272">
        <f>MAX(0,($B$13+$C$13*EF272)/(1+$D$13*EF272)*DY272/(EA272+273)*$E$13)</f>
        <v>0</v>
      </c>
      <c r="AX272" t="s">
        <v>437</v>
      </c>
      <c r="AY272" t="s">
        <v>437</v>
      </c>
      <c r="AZ272">
        <v>0</v>
      </c>
      <c r="BA272">
        <v>0</v>
      </c>
      <c r="BB272">
        <f>1-AZ272/BA272</f>
        <v>0</v>
      </c>
      <c r="BC272">
        <v>0</v>
      </c>
      <c r="BD272" t="s">
        <v>437</v>
      </c>
      <c r="BE272" t="s">
        <v>437</v>
      </c>
      <c r="BF272">
        <v>0</v>
      </c>
      <c r="BG272">
        <v>0</v>
      </c>
      <c r="BH272">
        <f>1-BF272/BG272</f>
        <v>0</v>
      </c>
      <c r="BI272">
        <v>0.5</v>
      </c>
      <c r="BJ272">
        <f>DI272</f>
        <v>0</v>
      </c>
      <c r="BK272">
        <f>L272</f>
        <v>0</v>
      </c>
      <c r="BL272">
        <f>BH272*BI272*BJ272</f>
        <v>0</v>
      </c>
      <c r="BM272">
        <f>(BK272-BC272)/BJ272</f>
        <v>0</v>
      </c>
      <c r="BN272">
        <f>(BA272-BG272)/BG272</f>
        <v>0</v>
      </c>
      <c r="BO272">
        <f>AZ272/(BB272+AZ272/BG272)</f>
        <v>0</v>
      </c>
      <c r="BP272" t="s">
        <v>437</v>
      </c>
      <c r="BQ272">
        <v>0</v>
      </c>
      <c r="BR272">
        <f>IF(BQ272&lt;&gt;0, BQ272, BO272)</f>
        <v>0</v>
      </c>
      <c r="BS272">
        <f>1-BR272/BG272</f>
        <v>0</v>
      </c>
      <c r="BT272">
        <f>(BG272-BF272)/(BG272-BR272)</f>
        <v>0</v>
      </c>
      <c r="BU272">
        <f>(BA272-BG272)/(BA272-BR272)</f>
        <v>0</v>
      </c>
      <c r="BV272">
        <f>(BG272-BF272)/(BG272-AZ272)</f>
        <v>0</v>
      </c>
      <c r="BW272">
        <f>(BA272-BG272)/(BA272-AZ272)</f>
        <v>0</v>
      </c>
      <c r="BX272">
        <f>(BT272*BR272/BF272)</f>
        <v>0</v>
      </c>
      <c r="BY272">
        <f>(1-BX272)</f>
        <v>0</v>
      </c>
      <c r="DH272">
        <f>$B$11*EG272+$C$11*EH272+$F$11*ES272*(1-EV272)</f>
        <v>0</v>
      </c>
      <c r="DI272">
        <f>DH272*DJ272</f>
        <v>0</v>
      </c>
      <c r="DJ272">
        <f>($B$11*$D$9+$C$11*$D$9+$F$11*((FF272+EX272)/MAX(FF272+EX272+FG272, 0.1)*$I$9+FG272/MAX(FF272+EX272+FG272, 0.1)*$J$9))/($B$11+$C$11+$F$11)</f>
        <v>0</v>
      </c>
      <c r="DK272">
        <f>($B$11*$K$9+$C$11*$K$9+$F$11*((FF272+EX272)/MAX(FF272+EX272+FG272, 0.1)*$P$9+FG272/MAX(FF272+EX272+FG272, 0.1)*$Q$9))/($B$11+$C$11+$F$11)</f>
        <v>0</v>
      </c>
      <c r="DL272">
        <v>6</v>
      </c>
      <c r="DM272">
        <v>0.5</v>
      </c>
      <c r="DN272" t="s">
        <v>438</v>
      </c>
      <c r="DO272">
        <v>2</v>
      </c>
      <c r="DP272" t="b">
        <v>1</v>
      </c>
      <c r="DQ272">
        <v>1761411688.84615</v>
      </c>
      <c r="DR272">
        <v>978.047769230769</v>
      </c>
      <c r="DS272">
        <v>1027.33923076923</v>
      </c>
      <c r="DT272">
        <v>32.9439846153846</v>
      </c>
      <c r="DU272">
        <v>24.7962461538461</v>
      </c>
      <c r="DV272">
        <v>976.950923076923</v>
      </c>
      <c r="DW272">
        <v>32.6288</v>
      </c>
      <c r="DX272">
        <v>499.998615384615</v>
      </c>
      <c r="DY272">
        <v>90.3197846153846</v>
      </c>
      <c r="DZ272">
        <v>0.0387227538461539</v>
      </c>
      <c r="EA272">
        <v>36.9191615384615</v>
      </c>
      <c r="EB272">
        <v>36.0394076923077</v>
      </c>
      <c r="EC272">
        <v>999.9</v>
      </c>
      <c r="ED272">
        <v>0</v>
      </c>
      <c r="EE272">
        <v>0</v>
      </c>
      <c r="EF272">
        <v>9987.10923076923</v>
      </c>
      <c r="EG272">
        <v>0</v>
      </c>
      <c r="EH272">
        <v>1237.76461538462</v>
      </c>
      <c r="EI272">
        <v>-49.2921153846154</v>
      </c>
      <c r="EJ272">
        <v>1011.36607692308</v>
      </c>
      <c r="EK272">
        <v>1053.46153846154</v>
      </c>
      <c r="EL272">
        <v>8.14773769230769</v>
      </c>
      <c r="EM272">
        <v>1027.33923076923</v>
      </c>
      <c r="EN272">
        <v>24.7962461538461</v>
      </c>
      <c r="EO272">
        <v>2.97549307692308</v>
      </c>
      <c r="EP272">
        <v>2.23959076923077</v>
      </c>
      <c r="EQ272">
        <v>23.8913846153846</v>
      </c>
      <c r="ER272">
        <v>19.2483692307692</v>
      </c>
      <c r="ES272">
        <v>1200.01769230769</v>
      </c>
      <c r="ET272">
        <v>0.967001384615385</v>
      </c>
      <c r="EU272">
        <v>0.0329984</v>
      </c>
      <c r="EV272">
        <v>0</v>
      </c>
      <c r="EW272">
        <v>1291.91461538462</v>
      </c>
      <c r="EX272">
        <v>5.00059</v>
      </c>
      <c r="EY272">
        <v>15982.4692307692</v>
      </c>
      <c r="EZ272">
        <v>10358.8923076923</v>
      </c>
      <c r="FA272">
        <v>51.8507692307692</v>
      </c>
      <c r="FB272">
        <v>53.5572307692308</v>
      </c>
      <c r="FC272">
        <v>52.125</v>
      </c>
      <c r="FD272">
        <v>53.125</v>
      </c>
      <c r="FE272">
        <v>52.9757692307692</v>
      </c>
      <c r="FF272">
        <v>1155.58769230769</v>
      </c>
      <c r="FG272">
        <v>39.43</v>
      </c>
      <c r="FH272">
        <v>0</v>
      </c>
      <c r="FI272">
        <v>1761411657.1</v>
      </c>
      <c r="FJ272">
        <v>0</v>
      </c>
      <c r="FK272">
        <v>1291.9628</v>
      </c>
      <c r="FL272">
        <v>-2.63076923398006</v>
      </c>
      <c r="FM272">
        <v>-27.2692307510533</v>
      </c>
      <c r="FN272">
        <v>15981.992</v>
      </c>
      <c r="FO272">
        <v>15</v>
      </c>
      <c r="FP272">
        <v>0</v>
      </c>
      <c r="FQ272" t="s">
        <v>439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-49.2631761904762</v>
      </c>
      <c r="GD272">
        <v>-2.05680779220782</v>
      </c>
      <c r="GE272">
        <v>0.707878599293599</v>
      </c>
      <c r="GF272">
        <v>0</v>
      </c>
      <c r="GG272">
        <v>1292.055</v>
      </c>
      <c r="GH272">
        <v>-1.92253628499478</v>
      </c>
      <c r="GI272">
        <v>0.299737630368345</v>
      </c>
      <c r="GJ272">
        <v>-1</v>
      </c>
      <c r="GK272">
        <v>8.17094428571428</v>
      </c>
      <c r="GL272">
        <v>-0.479527012987015</v>
      </c>
      <c r="GM272">
        <v>0.0484560317707299</v>
      </c>
      <c r="GN272">
        <v>0</v>
      </c>
      <c r="GO272">
        <v>0</v>
      </c>
      <c r="GP272">
        <v>2</v>
      </c>
      <c r="GQ272" t="s">
        <v>473</v>
      </c>
      <c r="GR272">
        <v>3.12939</v>
      </c>
      <c r="GS272">
        <v>2.71707</v>
      </c>
      <c r="GT272">
        <v>0.160747</v>
      </c>
      <c r="GU272">
        <v>0.165929</v>
      </c>
      <c r="GV272">
        <v>0.124944</v>
      </c>
      <c r="GW272">
        <v>0.102545</v>
      </c>
      <c r="GX272">
        <v>30792.8</v>
      </c>
      <c r="GY272">
        <v>32519.5</v>
      </c>
      <c r="GZ272">
        <v>33277.3</v>
      </c>
      <c r="HA272">
        <v>35385</v>
      </c>
      <c r="HB272">
        <v>41393.9</v>
      </c>
      <c r="HC272">
        <v>45707.3</v>
      </c>
      <c r="HD272">
        <v>52124.8</v>
      </c>
      <c r="HE272">
        <v>56654.9</v>
      </c>
      <c r="HF272">
        <v>1.78725</v>
      </c>
      <c r="HG272">
        <v>1.64887</v>
      </c>
      <c r="HH272">
        <v>-0.0331178</v>
      </c>
      <c r="HI272">
        <v>0</v>
      </c>
      <c r="HJ272">
        <v>36.574</v>
      </c>
      <c r="HK272">
        <v>999.9</v>
      </c>
      <c r="HL272">
        <v>57.13</v>
      </c>
      <c r="HM272">
        <v>29.195</v>
      </c>
      <c r="HN272">
        <v>25.7268</v>
      </c>
      <c r="HO272">
        <v>56.3292</v>
      </c>
      <c r="HP272">
        <v>43.2252</v>
      </c>
      <c r="HQ272">
        <v>1</v>
      </c>
      <c r="HR272">
        <v>1.3139</v>
      </c>
      <c r="HS272">
        <v>4.83261</v>
      </c>
      <c r="HT272">
        <v>20.0684</v>
      </c>
      <c r="HU272">
        <v>5.19168</v>
      </c>
      <c r="HV272">
        <v>12.0099</v>
      </c>
      <c r="HW272">
        <v>4.97285</v>
      </c>
      <c r="HX272">
        <v>3.295</v>
      </c>
      <c r="HY272">
        <v>9999</v>
      </c>
      <c r="HZ272">
        <v>9999</v>
      </c>
      <c r="IA272">
        <v>999.9</v>
      </c>
      <c r="IB272">
        <v>9999</v>
      </c>
      <c r="IC272">
        <v>1.86324</v>
      </c>
      <c r="ID272">
        <v>1.8681</v>
      </c>
      <c r="IE272">
        <v>1.86783</v>
      </c>
      <c r="IF272">
        <v>1.86905</v>
      </c>
      <c r="IG272">
        <v>1.86982</v>
      </c>
      <c r="IH272">
        <v>1.86592</v>
      </c>
      <c r="II272">
        <v>1.86698</v>
      </c>
      <c r="IJ272">
        <v>1.86843</v>
      </c>
      <c r="IK272">
        <v>5</v>
      </c>
      <c r="IL272">
        <v>0</v>
      </c>
      <c r="IM272">
        <v>0</v>
      </c>
      <c r="IN272">
        <v>0</v>
      </c>
      <c r="IO272" t="s">
        <v>441</v>
      </c>
      <c r="IP272" t="s">
        <v>442</v>
      </c>
      <c r="IQ272" t="s">
        <v>443</v>
      </c>
      <c r="IR272" t="s">
        <v>443</v>
      </c>
      <c r="IS272" t="s">
        <v>443</v>
      </c>
      <c r="IT272" t="s">
        <v>443</v>
      </c>
      <c r="IU272">
        <v>0</v>
      </c>
      <c r="IV272">
        <v>100</v>
      </c>
      <c r="IW272">
        <v>100</v>
      </c>
      <c r="IX272">
        <v>1.1</v>
      </c>
      <c r="IY272">
        <v>0.3152</v>
      </c>
      <c r="IZ272">
        <v>1.09748391826392</v>
      </c>
      <c r="JA272">
        <v>0</v>
      </c>
      <c r="JB272">
        <v>0</v>
      </c>
      <c r="JC272">
        <v>0</v>
      </c>
      <c r="JD272">
        <v>0.315191680746845</v>
      </c>
      <c r="JE272">
        <v>0</v>
      </c>
      <c r="JF272">
        <v>0</v>
      </c>
      <c r="JG272">
        <v>0</v>
      </c>
      <c r="JH272">
        <v>5</v>
      </c>
      <c r="JI272">
        <v>2273</v>
      </c>
      <c r="JJ272">
        <v>0</v>
      </c>
      <c r="JK272">
        <v>25</v>
      </c>
      <c r="JL272">
        <v>29356861.6</v>
      </c>
      <c r="JM272">
        <v>29356861.6</v>
      </c>
      <c r="JN272">
        <v>2.15088</v>
      </c>
      <c r="JO272">
        <v>2.60986</v>
      </c>
      <c r="JP272">
        <v>1.54785</v>
      </c>
      <c r="JQ272">
        <v>2.32056</v>
      </c>
      <c r="JR272">
        <v>1.64673</v>
      </c>
      <c r="JS272">
        <v>2.31323</v>
      </c>
      <c r="JT272">
        <v>33.1992</v>
      </c>
      <c r="JU272">
        <v>24.1663</v>
      </c>
      <c r="JV272">
        <v>18</v>
      </c>
      <c r="JW272">
        <v>501.647</v>
      </c>
      <c r="JX272">
        <v>404.226</v>
      </c>
      <c r="JY272">
        <v>30.7105</v>
      </c>
      <c r="JZ272">
        <v>42.7827</v>
      </c>
      <c r="KA272">
        <v>30</v>
      </c>
      <c r="KB272">
        <v>42.5044</v>
      </c>
      <c r="KC272">
        <v>42.3974</v>
      </c>
      <c r="KD272">
        <v>43.077</v>
      </c>
      <c r="KE272">
        <v>0</v>
      </c>
      <c r="KF272">
        <v>100</v>
      </c>
      <c r="KG272">
        <v>30.6926</v>
      </c>
      <c r="KH272">
        <v>1073.89</v>
      </c>
      <c r="KI272">
        <v>34.6858</v>
      </c>
      <c r="KJ272">
        <v>94.6011</v>
      </c>
      <c r="KK272">
        <v>91.7299</v>
      </c>
    </row>
    <row r="273" spans="1:297">
      <c r="A273">
        <v>257</v>
      </c>
      <c r="B273">
        <v>1761411702</v>
      </c>
      <c r="C273">
        <v>3521</v>
      </c>
      <c r="D273" t="s">
        <v>958</v>
      </c>
      <c r="E273" t="s">
        <v>959</v>
      </c>
      <c r="F273">
        <v>5</v>
      </c>
      <c r="G273" t="s">
        <v>831</v>
      </c>
      <c r="H273" t="s">
        <v>436</v>
      </c>
      <c r="I273">
        <v>1761411693.84615</v>
      </c>
      <c r="J273">
        <f>(K273)/1000</f>
        <v>0</v>
      </c>
      <c r="K273">
        <f>IF(DP273, AN273, AH273)</f>
        <v>0</v>
      </c>
      <c r="L273">
        <f>IF(DP273, AI273, AG273)</f>
        <v>0</v>
      </c>
      <c r="M273">
        <f>DR273 - IF(AU273&gt;1, L273*DL273*100.0/(AW273), 0)</f>
        <v>0</v>
      </c>
      <c r="N273">
        <f>((T273-J273/2)*M273-L273)/(T273+J273/2)</f>
        <v>0</v>
      </c>
      <c r="O273">
        <f>N273*(DY273+DZ273)/1000.0</f>
        <v>0</v>
      </c>
      <c r="P273">
        <f>(DR273 - IF(AU273&gt;1, L273*DL273*100.0/(AW273), 0))*(DY273+DZ273)/1000.0</f>
        <v>0</v>
      </c>
      <c r="Q273">
        <f>2.0/((1/S273-1/R273)+SIGN(S273)*SQRT((1/S273-1/R273)*(1/S273-1/R273) + 4*DM273/((DM273+1)*(DM273+1))*(2*1/S273*1/R273-1/R273*1/R273)))</f>
        <v>0</v>
      </c>
      <c r="R273">
        <f>IF(LEFT(DN273,1)&lt;&gt;"0",IF(LEFT(DN273,1)="1",3.0,DO273),$D$5+$E$5*(EF273*DY273/($K$5*1000))+$F$5*(EF273*DY273/($K$5*1000))*MAX(MIN(DL273,$J$5),$I$5)*MAX(MIN(DL273,$J$5),$I$5)+$G$5*MAX(MIN(DL273,$J$5),$I$5)*(EF273*DY273/($K$5*1000))+$H$5*(EF273*DY273/($K$5*1000))*(EF273*DY273/($K$5*1000)))</f>
        <v>0</v>
      </c>
      <c r="S273">
        <f>J273*(1000-(1000*0.61365*exp(17.502*W273/(240.97+W273))/(DY273+DZ273)+DT273)/2)/(1000*0.61365*exp(17.502*W273/(240.97+W273))/(DY273+DZ273)-DT273)</f>
        <v>0</v>
      </c>
      <c r="T273">
        <f>1/((DM273+1)/(Q273/1.6)+1/(R273/1.37)) + DM273/((DM273+1)/(Q273/1.6) + DM273/(R273/1.37))</f>
        <v>0</v>
      </c>
      <c r="U273">
        <f>(DH273*DK273)</f>
        <v>0</v>
      </c>
      <c r="V273">
        <f>(EA273+(U273+2*0.95*5.67E-8*(((EA273+$B$7)+273)^4-(EA273+273)^4)-44100*J273)/(1.84*29.3*R273+8*0.95*5.67E-8*(EA273+273)^3))</f>
        <v>0</v>
      </c>
      <c r="W273">
        <f>($C$7*EB273+$D$7*EC273+$E$7*V273)</f>
        <v>0</v>
      </c>
      <c r="X273">
        <f>0.61365*exp(17.502*W273/(240.97+W273))</f>
        <v>0</v>
      </c>
      <c r="Y273">
        <f>(Z273/AA273*100)</f>
        <v>0</v>
      </c>
      <c r="Z273">
        <f>DT273*(DY273+DZ273)/1000</f>
        <v>0</v>
      </c>
      <c r="AA273">
        <f>0.61365*exp(17.502*EA273/(240.97+EA273))</f>
        <v>0</v>
      </c>
      <c r="AB273">
        <f>(X273-DT273*(DY273+DZ273)/1000)</f>
        <v>0</v>
      </c>
      <c r="AC273">
        <f>(-J273*44100)</f>
        <v>0</v>
      </c>
      <c r="AD273">
        <f>2*29.3*R273*0.92*(EA273-W273)</f>
        <v>0</v>
      </c>
      <c r="AE273">
        <f>2*0.95*5.67E-8*(((EA273+$B$7)+273)^4-(W273+273)^4)</f>
        <v>0</v>
      </c>
      <c r="AF273">
        <f>U273+AE273+AC273+AD273</f>
        <v>0</v>
      </c>
      <c r="AG273">
        <f>DX273*AU273*(DS273-DR273*(1000-AU273*DU273)/(1000-AU273*DT273))/(100*DL273)</f>
        <v>0</v>
      </c>
      <c r="AH273">
        <f>1000*DX273*AU273*(DT273-DU273)/(100*DL273*(1000-AU273*DT273))</f>
        <v>0</v>
      </c>
      <c r="AI273">
        <f>(AJ273 - AK273 - DY273*1E3/(8.314*(EA273+273.15)) * AM273/DX273 * AL273) * DX273/(100*DL273) * (1000 - DU273)/1000</f>
        <v>0</v>
      </c>
      <c r="AJ273">
        <v>1087.9520474758</v>
      </c>
      <c r="AK273">
        <v>1053.37187878788</v>
      </c>
      <c r="AL273">
        <v>3.55442927002397</v>
      </c>
      <c r="AM273">
        <v>65.0541557379444</v>
      </c>
      <c r="AN273">
        <f>(AP273 - AO273 + DY273*1E3/(8.314*(EA273+273.15)) * AR273/DX273 * AQ273) * DX273/(100*DL273) * 1000/(1000 - AP273)</f>
        <v>0</v>
      </c>
      <c r="AO273">
        <v>24.7928939166574</v>
      </c>
      <c r="AP273">
        <v>32.8478648484848</v>
      </c>
      <c r="AQ273">
        <v>-0.00655676524343106</v>
      </c>
      <c r="AR273">
        <v>110.692381959749</v>
      </c>
      <c r="AS273">
        <v>0</v>
      </c>
      <c r="AT273">
        <v>0</v>
      </c>
      <c r="AU273">
        <f>IF(AS273*$H$13&gt;=AW273,1.0,(AW273/(AW273-AS273*$H$13)))</f>
        <v>0</v>
      </c>
      <c r="AV273">
        <f>(AU273-1)*100</f>
        <v>0</v>
      </c>
      <c r="AW273">
        <f>MAX(0,($B$13+$C$13*EF273)/(1+$D$13*EF273)*DY273/(EA273+273)*$E$13)</f>
        <v>0</v>
      </c>
      <c r="AX273" t="s">
        <v>437</v>
      </c>
      <c r="AY273" t="s">
        <v>437</v>
      </c>
      <c r="AZ273">
        <v>0</v>
      </c>
      <c r="BA273">
        <v>0</v>
      </c>
      <c r="BB273">
        <f>1-AZ273/BA273</f>
        <v>0</v>
      </c>
      <c r="BC273">
        <v>0</v>
      </c>
      <c r="BD273" t="s">
        <v>437</v>
      </c>
      <c r="BE273" t="s">
        <v>437</v>
      </c>
      <c r="BF273">
        <v>0</v>
      </c>
      <c r="BG273">
        <v>0</v>
      </c>
      <c r="BH273">
        <f>1-BF273/BG273</f>
        <v>0</v>
      </c>
      <c r="BI273">
        <v>0.5</v>
      </c>
      <c r="BJ273">
        <f>DI273</f>
        <v>0</v>
      </c>
      <c r="BK273">
        <f>L273</f>
        <v>0</v>
      </c>
      <c r="BL273">
        <f>BH273*BI273*BJ273</f>
        <v>0</v>
      </c>
      <c r="BM273">
        <f>(BK273-BC273)/BJ273</f>
        <v>0</v>
      </c>
      <c r="BN273">
        <f>(BA273-BG273)/BG273</f>
        <v>0</v>
      </c>
      <c r="BO273">
        <f>AZ273/(BB273+AZ273/BG273)</f>
        <v>0</v>
      </c>
      <c r="BP273" t="s">
        <v>437</v>
      </c>
      <c r="BQ273">
        <v>0</v>
      </c>
      <c r="BR273">
        <f>IF(BQ273&lt;&gt;0, BQ273, BO273)</f>
        <v>0</v>
      </c>
      <c r="BS273">
        <f>1-BR273/BG273</f>
        <v>0</v>
      </c>
      <c r="BT273">
        <f>(BG273-BF273)/(BG273-BR273)</f>
        <v>0</v>
      </c>
      <c r="BU273">
        <f>(BA273-BG273)/(BA273-BR273)</f>
        <v>0</v>
      </c>
      <c r="BV273">
        <f>(BG273-BF273)/(BG273-AZ273)</f>
        <v>0</v>
      </c>
      <c r="BW273">
        <f>(BA273-BG273)/(BA273-AZ273)</f>
        <v>0</v>
      </c>
      <c r="BX273">
        <f>(BT273*BR273/BF273)</f>
        <v>0</v>
      </c>
      <c r="BY273">
        <f>(1-BX273)</f>
        <v>0</v>
      </c>
      <c r="DH273">
        <f>$B$11*EG273+$C$11*EH273+$F$11*ES273*(1-EV273)</f>
        <v>0</v>
      </c>
      <c r="DI273">
        <f>DH273*DJ273</f>
        <v>0</v>
      </c>
      <c r="DJ273">
        <f>($B$11*$D$9+$C$11*$D$9+$F$11*((FF273+EX273)/MAX(FF273+EX273+FG273, 0.1)*$I$9+FG273/MAX(FF273+EX273+FG273, 0.1)*$J$9))/($B$11+$C$11+$F$11)</f>
        <v>0</v>
      </c>
      <c r="DK273">
        <f>($B$11*$K$9+$C$11*$K$9+$F$11*((FF273+EX273)/MAX(FF273+EX273+FG273, 0.1)*$P$9+FG273/MAX(FF273+EX273+FG273, 0.1)*$Q$9))/($B$11+$C$11+$F$11)</f>
        <v>0</v>
      </c>
      <c r="DL273">
        <v>6</v>
      </c>
      <c r="DM273">
        <v>0.5</v>
      </c>
      <c r="DN273" t="s">
        <v>438</v>
      </c>
      <c r="DO273">
        <v>2</v>
      </c>
      <c r="DP273" t="b">
        <v>1</v>
      </c>
      <c r="DQ273">
        <v>1761411693.84615</v>
      </c>
      <c r="DR273">
        <v>994.675230769231</v>
      </c>
      <c r="DS273">
        <v>1044.58230769231</v>
      </c>
      <c r="DT273">
        <v>32.9036230769231</v>
      </c>
      <c r="DU273">
        <v>24.7946153846154</v>
      </c>
      <c r="DV273">
        <v>993.578307692308</v>
      </c>
      <c r="DW273">
        <v>32.5884307692308</v>
      </c>
      <c r="DX273">
        <v>500.008769230769</v>
      </c>
      <c r="DY273">
        <v>90.3197769230769</v>
      </c>
      <c r="DZ273">
        <v>0.0388428923076923</v>
      </c>
      <c r="EA273">
        <v>36.9093153846154</v>
      </c>
      <c r="EB273">
        <v>36.0368615384615</v>
      </c>
      <c r="EC273">
        <v>999.9</v>
      </c>
      <c r="ED273">
        <v>0</v>
      </c>
      <c r="EE273">
        <v>0</v>
      </c>
      <c r="EF273">
        <v>9997.34076923077</v>
      </c>
      <c r="EG273">
        <v>0</v>
      </c>
      <c r="EH273">
        <v>1237.76230769231</v>
      </c>
      <c r="EI273">
        <v>-49.9075461538461</v>
      </c>
      <c r="EJ273">
        <v>1028.51615384615</v>
      </c>
      <c r="EK273">
        <v>1071.14153846154</v>
      </c>
      <c r="EL273">
        <v>8.10900230769231</v>
      </c>
      <c r="EM273">
        <v>1044.58230769231</v>
      </c>
      <c r="EN273">
        <v>24.7946153846154</v>
      </c>
      <c r="EO273">
        <v>2.97184769230769</v>
      </c>
      <c r="EP273">
        <v>2.23944461538462</v>
      </c>
      <c r="EQ273">
        <v>23.871</v>
      </c>
      <c r="ER273">
        <v>19.2473153846154</v>
      </c>
      <c r="ES273">
        <v>1199.99615384615</v>
      </c>
      <c r="ET273">
        <v>0.967000615384615</v>
      </c>
      <c r="EU273">
        <v>0.0329990692307692</v>
      </c>
      <c r="EV273">
        <v>0</v>
      </c>
      <c r="EW273">
        <v>1291.76</v>
      </c>
      <c r="EX273">
        <v>5.00059</v>
      </c>
      <c r="EY273">
        <v>15980.3230769231</v>
      </c>
      <c r="EZ273">
        <v>10358.7</v>
      </c>
      <c r="FA273">
        <v>51.8507692307692</v>
      </c>
      <c r="FB273">
        <v>53.5524615384615</v>
      </c>
      <c r="FC273">
        <v>52.125</v>
      </c>
      <c r="FD273">
        <v>53.125</v>
      </c>
      <c r="FE273">
        <v>52.9709230769231</v>
      </c>
      <c r="FF273">
        <v>1155.56615384615</v>
      </c>
      <c r="FG273">
        <v>39.43</v>
      </c>
      <c r="FH273">
        <v>0</v>
      </c>
      <c r="FI273">
        <v>1761411661.9</v>
      </c>
      <c r="FJ273">
        <v>0</v>
      </c>
      <c r="FK273">
        <v>1291.7772</v>
      </c>
      <c r="FL273">
        <v>-1.61153846651434</v>
      </c>
      <c r="FM273">
        <v>-11.1615384408505</v>
      </c>
      <c r="FN273">
        <v>15980.484</v>
      </c>
      <c r="FO273">
        <v>15</v>
      </c>
      <c r="FP273">
        <v>0</v>
      </c>
      <c r="FQ273" t="s">
        <v>439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-49.5290380952381</v>
      </c>
      <c r="GD273">
        <v>-4.91334545454544</v>
      </c>
      <c r="GE273">
        <v>0.842723672429202</v>
      </c>
      <c r="GF273">
        <v>0</v>
      </c>
      <c r="GG273">
        <v>1291.96441176471</v>
      </c>
      <c r="GH273">
        <v>-1.9485103135747</v>
      </c>
      <c r="GI273">
        <v>0.287976624628078</v>
      </c>
      <c r="GJ273">
        <v>-1</v>
      </c>
      <c r="GK273">
        <v>8.13875523809524</v>
      </c>
      <c r="GL273">
        <v>-0.467994545454534</v>
      </c>
      <c r="GM273">
        <v>0.0472756121180232</v>
      </c>
      <c r="GN273">
        <v>0</v>
      </c>
      <c r="GO273">
        <v>0</v>
      </c>
      <c r="GP273">
        <v>2</v>
      </c>
      <c r="GQ273" t="s">
        <v>473</v>
      </c>
      <c r="GR273">
        <v>3.12963</v>
      </c>
      <c r="GS273">
        <v>2.71677</v>
      </c>
      <c r="GT273">
        <v>0.162526</v>
      </c>
      <c r="GU273">
        <v>0.167573</v>
      </c>
      <c r="GV273">
        <v>0.124843</v>
      </c>
      <c r="GW273">
        <v>0.102537</v>
      </c>
      <c r="GX273">
        <v>30727.6</v>
      </c>
      <c r="GY273">
        <v>32455.1</v>
      </c>
      <c r="GZ273">
        <v>33277.6</v>
      </c>
      <c r="HA273">
        <v>35384.9</v>
      </c>
      <c r="HB273">
        <v>41399.1</v>
      </c>
      <c r="HC273">
        <v>45708</v>
      </c>
      <c r="HD273">
        <v>52125.4</v>
      </c>
      <c r="HE273">
        <v>56655.1</v>
      </c>
      <c r="HF273">
        <v>1.78732</v>
      </c>
      <c r="HG273">
        <v>1.64848</v>
      </c>
      <c r="HH273">
        <v>-0.0339597</v>
      </c>
      <c r="HI273">
        <v>0</v>
      </c>
      <c r="HJ273">
        <v>36.5714</v>
      </c>
      <c r="HK273">
        <v>999.9</v>
      </c>
      <c r="HL273">
        <v>57.13</v>
      </c>
      <c r="HM273">
        <v>29.175</v>
      </c>
      <c r="HN273">
        <v>25.6971</v>
      </c>
      <c r="HO273">
        <v>56.3692</v>
      </c>
      <c r="HP273">
        <v>42.9247</v>
      </c>
      <c r="HQ273">
        <v>1</v>
      </c>
      <c r="HR273">
        <v>1.31395</v>
      </c>
      <c r="HS273">
        <v>4.83744</v>
      </c>
      <c r="HT273">
        <v>20.0681</v>
      </c>
      <c r="HU273">
        <v>5.19063</v>
      </c>
      <c r="HV273">
        <v>12.0099</v>
      </c>
      <c r="HW273">
        <v>4.97245</v>
      </c>
      <c r="HX273">
        <v>3.29495</v>
      </c>
      <c r="HY273">
        <v>9999</v>
      </c>
      <c r="HZ273">
        <v>9999</v>
      </c>
      <c r="IA273">
        <v>999.9</v>
      </c>
      <c r="IB273">
        <v>9999</v>
      </c>
      <c r="IC273">
        <v>1.86325</v>
      </c>
      <c r="ID273">
        <v>1.86812</v>
      </c>
      <c r="IE273">
        <v>1.86783</v>
      </c>
      <c r="IF273">
        <v>1.86905</v>
      </c>
      <c r="IG273">
        <v>1.86982</v>
      </c>
      <c r="IH273">
        <v>1.86594</v>
      </c>
      <c r="II273">
        <v>1.86697</v>
      </c>
      <c r="IJ273">
        <v>1.86844</v>
      </c>
      <c r="IK273">
        <v>5</v>
      </c>
      <c r="IL273">
        <v>0</v>
      </c>
      <c r="IM273">
        <v>0</v>
      </c>
      <c r="IN273">
        <v>0</v>
      </c>
      <c r="IO273" t="s">
        <v>441</v>
      </c>
      <c r="IP273" t="s">
        <v>442</v>
      </c>
      <c r="IQ273" t="s">
        <v>443</v>
      </c>
      <c r="IR273" t="s">
        <v>443</v>
      </c>
      <c r="IS273" t="s">
        <v>443</v>
      </c>
      <c r="IT273" t="s">
        <v>443</v>
      </c>
      <c r="IU273">
        <v>0</v>
      </c>
      <c r="IV273">
        <v>100</v>
      </c>
      <c r="IW273">
        <v>100</v>
      </c>
      <c r="IX273">
        <v>1.1</v>
      </c>
      <c r="IY273">
        <v>0.3152</v>
      </c>
      <c r="IZ273">
        <v>1.09748391826392</v>
      </c>
      <c r="JA273">
        <v>0</v>
      </c>
      <c r="JB273">
        <v>0</v>
      </c>
      <c r="JC273">
        <v>0</v>
      </c>
      <c r="JD273">
        <v>0.315191680746845</v>
      </c>
      <c r="JE273">
        <v>0</v>
      </c>
      <c r="JF273">
        <v>0</v>
      </c>
      <c r="JG273">
        <v>0</v>
      </c>
      <c r="JH273">
        <v>5</v>
      </c>
      <c r="JI273">
        <v>2273</v>
      </c>
      <c r="JJ273">
        <v>0</v>
      </c>
      <c r="JK273">
        <v>25</v>
      </c>
      <c r="JL273">
        <v>29356861.7</v>
      </c>
      <c r="JM273">
        <v>29356861.7</v>
      </c>
      <c r="JN273">
        <v>2.17773</v>
      </c>
      <c r="JO273">
        <v>2.59888</v>
      </c>
      <c r="JP273">
        <v>1.54785</v>
      </c>
      <c r="JQ273">
        <v>2.32056</v>
      </c>
      <c r="JR273">
        <v>1.64551</v>
      </c>
      <c r="JS273">
        <v>2.36572</v>
      </c>
      <c r="JT273">
        <v>33.1992</v>
      </c>
      <c r="JU273">
        <v>24.1751</v>
      </c>
      <c r="JV273">
        <v>18</v>
      </c>
      <c r="JW273">
        <v>501.715</v>
      </c>
      <c r="JX273">
        <v>403.985</v>
      </c>
      <c r="JY273">
        <v>30.6771</v>
      </c>
      <c r="JZ273">
        <v>42.7827</v>
      </c>
      <c r="KA273">
        <v>30.0002</v>
      </c>
      <c r="KB273">
        <v>42.5067</v>
      </c>
      <c r="KC273">
        <v>42.3974</v>
      </c>
      <c r="KD273">
        <v>43.6517</v>
      </c>
      <c r="KE273">
        <v>0</v>
      </c>
      <c r="KF273">
        <v>100</v>
      </c>
      <c r="KG273">
        <v>30.6541</v>
      </c>
      <c r="KH273">
        <v>1094.09</v>
      </c>
      <c r="KI273">
        <v>34.6858</v>
      </c>
      <c r="KJ273">
        <v>94.6021</v>
      </c>
      <c r="KK273">
        <v>91.73</v>
      </c>
    </row>
    <row r="274" spans="1:297">
      <c r="A274">
        <v>258</v>
      </c>
      <c r="B274">
        <v>1761411707</v>
      </c>
      <c r="C274">
        <v>3526</v>
      </c>
      <c r="D274" t="s">
        <v>960</v>
      </c>
      <c r="E274" t="s">
        <v>961</v>
      </c>
      <c r="F274">
        <v>5</v>
      </c>
      <c r="G274" t="s">
        <v>831</v>
      </c>
      <c r="H274" t="s">
        <v>436</v>
      </c>
      <c r="I274">
        <v>1761411698.84615</v>
      </c>
      <c r="J274">
        <f>(K274)/1000</f>
        <v>0</v>
      </c>
      <c r="K274">
        <f>IF(DP274, AN274, AH274)</f>
        <v>0</v>
      </c>
      <c r="L274">
        <f>IF(DP274, AI274, AG274)</f>
        <v>0</v>
      </c>
      <c r="M274">
        <f>DR274 - IF(AU274&gt;1, L274*DL274*100.0/(AW274), 0)</f>
        <v>0</v>
      </c>
      <c r="N274">
        <f>((T274-J274/2)*M274-L274)/(T274+J274/2)</f>
        <v>0</v>
      </c>
      <c r="O274">
        <f>N274*(DY274+DZ274)/1000.0</f>
        <v>0</v>
      </c>
      <c r="P274">
        <f>(DR274 - IF(AU274&gt;1, L274*DL274*100.0/(AW274), 0))*(DY274+DZ274)/1000.0</f>
        <v>0</v>
      </c>
      <c r="Q274">
        <f>2.0/((1/S274-1/R274)+SIGN(S274)*SQRT((1/S274-1/R274)*(1/S274-1/R274) + 4*DM274/((DM274+1)*(DM274+1))*(2*1/S274*1/R274-1/R274*1/R274)))</f>
        <v>0</v>
      </c>
      <c r="R274">
        <f>IF(LEFT(DN274,1)&lt;&gt;"0",IF(LEFT(DN274,1)="1",3.0,DO274),$D$5+$E$5*(EF274*DY274/($K$5*1000))+$F$5*(EF274*DY274/($K$5*1000))*MAX(MIN(DL274,$J$5),$I$5)*MAX(MIN(DL274,$J$5),$I$5)+$G$5*MAX(MIN(DL274,$J$5),$I$5)*(EF274*DY274/($K$5*1000))+$H$5*(EF274*DY274/($K$5*1000))*(EF274*DY274/($K$5*1000)))</f>
        <v>0</v>
      </c>
      <c r="S274">
        <f>J274*(1000-(1000*0.61365*exp(17.502*W274/(240.97+W274))/(DY274+DZ274)+DT274)/2)/(1000*0.61365*exp(17.502*W274/(240.97+W274))/(DY274+DZ274)-DT274)</f>
        <v>0</v>
      </c>
      <c r="T274">
        <f>1/((DM274+1)/(Q274/1.6)+1/(R274/1.37)) + DM274/((DM274+1)/(Q274/1.6) + DM274/(R274/1.37))</f>
        <v>0</v>
      </c>
      <c r="U274">
        <f>(DH274*DK274)</f>
        <v>0</v>
      </c>
      <c r="V274">
        <f>(EA274+(U274+2*0.95*5.67E-8*(((EA274+$B$7)+273)^4-(EA274+273)^4)-44100*J274)/(1.84*29.3*R274+8*0.95*5.67E-8*(EA274+273)^3))</f>
        <v>0</v>
      </c>
      <c r="W274">
        <f>($C$7*EB274+$D$7*EC274+$E$7*V274)</f>
        <v>0</v>
      </c>
      <c r="X274">
        <f>0.61365*exp(17.502*W274/(240.97+W274))</f>
        <v>0</v>
      </c>
      <c r="Y274">
        <f>(Z274/AA274*100)</f>
        <v>0</v>
      </c>
      <c r="Z274">
        <f>DT274*(DY274+DZ274)/1000</f>
        <v>0</v>
      </c>
      <c r="AA274">
        <f>0.61365*exp(17.502*EA274/(240.97+EA274))</f>
        <v>0</v>
      </c>
      <c r="AB274">
        <f>(X274-DT274*(DY274+DZ274)/1000)</f>
        <v>0</v>
      </c>
      <c r="AC274">
        <f>(-J274*44100)</f>
        <v>0</v>
      </c>
      <c r="AD274">
        <f>2*29.3*R274*0.92*(EA274-W274)</f>
        <v>0</v>
      </c>
      <c r="AE274">
        <f>2*0.95*5.67E-8*(((EA274+$B$7)+273)^4-(W274+273)^4)</f>
        <v>0</v>
      </c>
      <c r="AF274">
        <f>U274+AE274+AC274+AD274</f>
        <v>0</v>
      </c>
      <c r="AG274">
        <f>DX274*AU274*(DS274-DR274*(1000-AU274*DU274)/(1000-AU274*DT274))/(100*DL274)</f>
        <v>0</v>
      </c>
      <c r="AH274">
        <f>1000*DX274*AU274*(DT274-DU274)/(100*DL274*(1000-AU274*DT274))</f>
        <v>0</v>
      </c>
      <c r="AI274">
        <f>(AJ274 - AK274 - DY274*1E3/(8.314*(EA274+273.15)) * AM274/DX274 * AL274) * DX274/(100*DL274) * (1000 - DU274)/1000</f>
        <v>0</v>
      </c>
      <c r="AJ274">
        <v>1104.20155541052</v>
      </c>
      <c r="AK274">
        <v>1070.03648484848</v>
      </c>
      <c r="AL274">
        <v>3.31593189738065</v>
      </c>
      <c r="AM274">
        <v>65.0541557379444</v>
      </c>
      <c r="AN274">
        <f>(AP274 - AO274 + DY274*1E3/(8.314*(EA274+273.15)) * AR274/DX274 * AQ274) * DX274/(100*DL274) * 1000/(1000 - AP274)</f>
        <v>0</v>
      </c>
      <c r="AO274">
        <v>24.7895045194383</v>
      </c>
      <c r="AP274">
        <v>32.8075987878788</v>
      </c>
      <c r="AQ274">
        <v>-0.00784262120245246</v>
      </c>
      <c r="AR274">
        <v>110.692381959749</v>
      </c>
      <c r="AS274">
        <v>0</v>
      </c>
      <c r="AT274">
        <v>0</v>
      </c>
      <c r="AU274">
        <f>IF(AS274*$H$13&gt;=AW274,1.0,(AW274/(AW274-AS274*$H$13)))</f>
        <v>0</v>
      </c>
      <c r="AV274">
        <f>(AU274-1)*100</f>
        <v>0</v>
      </c>
      <c r="AW274">
        <f>MAX(0,($B$13+$C$13*EF274)/(1+$D$13*EF274)*DY274/(EA274+273)*$E$13)</f>
        <v>0</v>
      </c>
      <c r="AX274" t="s">
        <v>437</v>
      </c>
      <c r="AY274" t="s">
        <v>437</v>
      </c>
      <c r="AZ274">
        <v>0</v>
      </c>
      <c r="BA274">
        <v>0</v>
      </c>
      <c r="BB274">
        <f>1-AZ274/BA274</f>
        <v>0</v>
      </c>
      <c r="BC274">
        <v>0</v>
      </c>
      <c r="BD274" t="s">
        <v>437</v>
      </c>
      <c r="BE274" t="s">
        <v>437</v>
      </c>
      <c r="BF274">
        <v>0</v>
      </c>
      <c r="BG274">
        <v>0</v>
      </c>
      <c r="BH274">
        <f>1-BF274/BG274</f>
        <v>0</v>
      </c>
      <c r="BI274">
        <v>0.5</v>
      </c>
      <c r="BJ274">
        <f>DI274</f>
        <v>0</v>
      </c>
      <c r="BK274">
        <f>L274</f>
        <v>0</v>
      </c>
      <c r="BL274">
        <f>BH274*BI274*BJ274</f>
        <v>0</v>
      </c>
      <c r="BM274">
        <f>(BK274-BC274)/BJ274</f>
        <v>0</v>
      </c>
      <c r="BN274">
        <f>(BA274-BG274)/BG274</f>
        <v>0</v>
      </c>
      <c r="BO274">
        <f>AZ274/(BB274+AZ274/BG274)</f>
        <v>0</v>
      </c>
      <c r="BP274" t="s">
        <v>437</v>
      </c>
      <c r="BQ274">
        <v>0</v>
      </c>
      <c r="BR274">
        <f>IF(BQ274&lt;&gt;0, BQ274, BO274)</f>
        <v>0</v>
      </c>
      <c r="BS274">
        <f>1-BR274/BG274</f>
        <v>0</v>
      </c>
      <c r="BT274">
        <f>(BG274-BF274)/(BG274-BR274)</f>
        <v>0</v>
      </c>
      <c r="BU274">
        <f>(BA274-BG274)/(BA274-BR274)</f>
        <v>0</v>
      </c>
      <c r="BV274">
        <f>(BG274-BF274)/(BG274-AZ274)</f>
        <v>0</v>
      </c>
      <c r="BW274">
        <f>(BA274-BG274)/(BA274-AZ274)</f>
        <v>0</v>
      </c>
      <c r="BX274">
        <f>(BT274*BR274/BF274)</f>
        <v>0</v>
      </c>
      <c r="BY274">
        <f>(1-BX274)</f>
        <v>0</v>
      </c>
      <c r="DH274">
        <f>$B$11*EG274+$C$11*EH274+$F$11*ES274*(1-EV274)</f>
        <v>0</v>
      </c>
      <c r="DI274">
        <f>DH274*DJ274</f>
        <v>0</v>
      </c>
      <c r="DJ274">
        <f>($B$11*$D$9+$C$11*$D$9+$F$11*((FF274+EX274)/MAX(FF274+EX274+FG274, 0.1)*$I$9+FG274/MAX(FF274+EX274+FG274, 0.1)*$J$9))/($B$11+$C$11+$F$11)</f>
        <v>0</v>
      </c>
      <c r="DK274">
        <f>($B$11*$K$9+$C$11*$K$9+$F$11*((FF274+EX274)/MAX(FF274+EX274+FG274, 0.1)*$P$9+FG274/MAX(FF274+EX274+FG274, 0.1)*$Q$9))/($B$11+$C$11+$F$11)</f>
        <v>0</v>
      </c>
      <c r="DL274">
        <v>6</v>
      </c>
      <c r="DM274">
        <v>0.5</v>
      </c>
      <c r="DN274" t="s">
        <v>438</v>
      </c>
      <c r="DO274">
        <v>2</v>
      </c>
      <c r="DP274" t="b">
        <v>1</v>
      </c>
      <c r="DQ274">
        <v>1761411698.84615</v>
      </c>
      <c r="DR274">
        <v>1011.35161538462</v>
      </c>
      <c r="DS274">
        <v>1061.08230769231</v>
      </c>
      <c r="DT274">
        <v>32.8636384615385</v>
      </c>
      <c r="DU274">
        <v>24.7925153846154</v>
      </c>
      <c r="DV274">
        <v>1010.254</v>
      </c>
      <c r="DW274">
        <v>32.5484384615385</v>
      </c>
      <c r="DX274">
        <v>500.017615384615</v>
      </c>
      <c r="DY274">
        <v>90.3194384615385</v>
      </c>
      <c r="DZ274">
        <v>0.0388927692307692</v>
      </c>
      <c r="EA274">
        <v>36.8995923076923</v>
      </c>
      <c r="EB274">
        <v>36.0300692307692</v>
      </c>
      <c r="EC274">
        <v>999.9</v>
      </c>
      <c r="ED274">
        <v>0</v>
      </c>
      <c r="EE274">
        <v>0</v>
      </c>
      <c r="EF274">
        <v>9991.38076923077</v>
      </c>
      <c r="EG274">
        <v>0</v>
      </c>
      <c r="EH274">
        <v>1237.74923076923</v>
      </c>
      <c r="EI274">
        <v>-49.7313769230769</v>
      </c>
      <c r="EJ274">
        <v>1045.71538461538</v>
      </c>
      <c r="EK274">
        <v>1088.05846153846</v>
      </c>
      <c r="EL274">
        <v>8.07111</v>
      </c>
      <c r="EM274">
        <v>1061.08230769231</v>
      </c>
      <c r="EN274">
        <v>24.7925153846154</v>
      </c>
      <c r="EO274">
        <v>2.96822538461538</v>
      </c>
      <c r="EP274">
        <v>2.23924692307692</v>
      </c>
      <c r="EQ274">
        <v>23.8507076923077</v>
      </c>
      <c r="ER274">
        <v>19.2459</v>
      </c>
      <c r="ES274">
        <v>1200.00076923077</v>
      </c>
      <c r="ET274">
        <v>0.967000615384616</v>
      </c>
      <c r="EU274">
        <v>0.0329990692307692</v>
      </c>
      <c r="EV274">
        <v>0</v>
      </c>
      <c r="EW274">
        <v>1291.65615384615</v>
      </c>
      <c r="EX274">
        <v>5.00059</v>
      </c>
      <c r="EY274">
        <v>15978.9538461538</v>
      </c>
      <c r="EZ274">
        <v>10358.7307692308</v>
      </c>
      <c r="FA274">
        <v>51.8507692307692</v>
      </c>
      <c r="FB274">
        <v>53.5572307692308</v>
      </c>
      <c r="FC274">
        <v>52.125</v>
      </c>
      <c r="FD274">
        <v>53.125</v>
      </c>
      <c r="FE274">
        <v>52.9757692307692</v>
      </c>
      <c r="FF274">
        <v>1155.56923076923</v>
      </c>
      <c r="FG274">
        <v>39.43</v>
      </c>
      <c r="FH274">
        <v>0</v>
      </c>
      <c r="FI274">
        <v>1761411667.3</v>
      </c>
      <c r="FJ274">
        <v>0</v>
      </c>
      <c r="FK274">
        <v>1291.63038461538</v>
      </c>
      <c r="FL274">
        <v>-1.66940172052935</v>
      </c>
      <c r="FM274">
        <v>-17.3059829315837</v>
      </c>
      <c r="FN274">
        <v>15978.8230769231</v>
      </c>
      <c r="FO274">
        <v>15</v>
      </c>
      <c r="FP274">
        <v>0</v>
      </c>
      <c r="FQ274" t="s">
        <v>439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-49.8184</v>
      </c>
      <c r="GD274">
        <v>-0.0917766233767286</v>
      </c>
      <c r="GE274">
        <v>0.632751652930052</v>
      </c>
      <c r="GF274">
        <v>1</v>
      </c>
      <c r="GG274">
        <v>1291.75058823529</v>
      </c>
      <c r="GH274">
        <v>-2.00061115789898</v>
      </c>
      <c r="GI274">
        <v>0.274879023406027</v>
      </c>
      <c r="GJ274">
        <v>-1</v>
      </c>
      <c r="GK274">
        <v>8.09270952380952</v>
      </c>
      <c r="GL274">
        <v>-0.457042597402596</v>
      </c>
      <c r="GM274">
        <v>0.0461766596861795</v>
      </c>
      <c r="GN274">
        <v>0</v>
      </c>
      <c r="GO274">
        <v>1</v>
      </c>
      <c r="GP274">
        <v>2</v>
      </c>
      <c r="GQ274" t="s">
        <v>446</v>
      </c>
      <c r="GR274">
        <v>3.12936</v>
      </c>
      <c r="GS274">
        <v>2.71681</v>
      </c>
      <c r="GT274">
        <v>0.164206</v>
      </c>
      <c r="GU274">
        <v>0.169346</v>
      </c>
      <c r="GV274">
        <v>0.12474</v>
      </c>
      <c r="GW274">
        <v>0.102529</v>
      </c>
      <c r="GX274">
        <v>30665.7</v>
      </c>
      <c r="GY274">
        <v>32385.7</v>
      </c>
      <c r="GZ274">
        <v>33277.6</v>
      </c>
      <c r="HA274">
        <v>35384.9</v>
      </c>
      <c r="HB274">
        <v>41403.7</v>
      </c>
      <c r="HC274">
        <v>45708.5</v>
      </c>
      <c r="HD274">
        <v>52125</v>
      </c>
      <c r="HE274">
        <v>56654.9</v>
      </c>
      <c r="HF274">
        <v>1.78717</v>
      </c>
      <c r="HG274">
        <v>1.64865</v>
      </c>
      <c r="HH274">
        <v>-0.0340641</v>
      </c>
      <c r="HI274">
        <v>0</v>
      </c>
      <c r="HJ274">
        <v>36.5671</v>
      </c>
      <c r="HK274">
        <v>999.9</v>
      </c>
      <c r="HL274">
        <v>57.105</v>
      </c>
      <c r="HM274">
        <v>29.175</v>
      </c>
      <c r="HN274">
        <v>25.6867</v>
      </c>
      <c r="HO274">
        <v>56.4992</v>
      </c>
      <c r="HP274">
        <v>43.1611</v>
      </c>
      <c r="HQ274">
        <v>1</v>
      </c>
      <c r="HR274">
        <v>1.31392</v>
      </c>
      <c r="HS274">
        <v>4.83214</v>
      </c>
      <c r="HT274">
        <v>20.0686</v>
      </c>
      <c r="HU274">
        <v>5.19153</v>
      </c>
      <c r="HV274">
        <v>12.0099</v>
      </c>
      <c r="HW274">
        <v>4.9728</v>
      </c>
      <c r="HX274">
        <v>3.29492</v>
      </c>
      <c r="HY274">
        <v>9999</v>
      </c>
      <c r="HZ274">
        <v>9999</v>
      </c>
      <c r="IA274">
        <v>999.9</v>
      </c>
      <c r="IB274">
        <v>9999</v>
      </c>
      <c r="IC274">
        <v>1.86324</v>
      </c>
      <c r="ID274">
        <v>1.86812</v>
      </c>
      <c r="IE274">
        <v>1.86784</v>
      </c>
      <c r="IF274">
        <v>1.86905</v>
      </c>
      <c r="IG274">
        <v>1.86983</v>
      </c>
      <c r="IH274">
        <v>1.86594</v>
      </c>
      <c r="II274">
        <v>1.86697</v>
      </c>
      <c r="IJ274">
        <v>1.86843</v>
      </c>
      <c r="IK274">
        <v>5</v>
      </c>
      <c r="IL274">
        <v>0</v>
      </c>
      <c r="IM274">
        <v>0</v>
      </c>
      <c r="IN274">
        <v>0</v>
      </c>
      <c r="IO274" t="s">
        <v>441</v>
      </c>
      <c r="IP274" t="s">
        <v>442</v>
      </c>
      <c r="IQ274" t="s">
        <v>443</v>
      </c>
      <c r="IR274" t="s">
        <v>443</v>
      </c>
      <c r="IS274" t="s">
        <v>443</v>
      </c>
      <c r="IT274" t="s">
        <v>443</v>
      </c>
      <c r="IU274">
        <v>0</v>
      </c>
      <c r="IV274">
        <v>100</v>
      </c>
      <c r="IW274">
        <v>100</v>
      </c>
      <c r="IX274">
        <v>1.1</v>
      </c>
      <c r="IY274">
        <v>0.3152</v>
      </c>
      <c r="IZ274">
        <v>1.09748391826392</v>
      </c>
      <c r="JA274">
        <v>0</v>
      </c>
      <c r="JB274">
        <v>0</v>
      </c>
      <c r="JC274">
        <v>0</v>
      </c>
      <c r="JD274">
        <v>0.315191680746845</v>
      </c>
      <c r="JE274">
        <v>0</v>
      </c>
      <c r="JF274">
        <v>0</v>
      </c>
      <c r="JG274">
        <v>0</v>
      </c>
      <c r="JH274">
        <v>5</v>
      </c>
      <c r="JI274">
        <v>2273</v>
      </c>
      <c r="JJ274">
        <v>0</v>
      </c>
      <c r="JK274">
        <v>25</v>
      </c>
      <c r="JL274">
        <v>29356861.8</v>
      </c>
      <c r="JM274">
        <v>29356861.8</v>
      </c>
      <c r="JN274">
        <v>2.20581</v>
      </c>
      <c r="JO274">
        <v>2.61353</v>
      </c>
      <c r="JP274">
        <v>1.54785</v>
      </c>
      <c r="JQ274">
        <v>2.32056</v>
      </c>
      <c r="JR274">
        <v>1.64673</v>
      </c>
      <c r="JS274">
        <v>2.31445</v>
      </c>
      <c r="JT274">
        <v>33.1992</v>
      </c>
      <c r="JU274">
        <v>24.1751</v>
      </c>
      <c r="JV274">
        <v>18</v>
      </c>
      <c r="JW274">
        <v>501.623</v>
      </c>
      <c r="JX274">
        <v>404.091</v>
      </c>
      <c r="JY274">
        <v>30.6414</v>
      </c>
      <c r="JZ274">
        <v>42.7827</v>
      </c>
      <c r="KA274">
        <v>30</v>
      </c>
      <c r="KB274">
        <v>42.5087</v>
      </c>
      <c r="KC274">
        <v>42.3974</v>
      </c>
      <c r="KD274">
        <v>44.1751</v>
      </c>
      <c r="KE274">
        <v>0</v>
      </c>
      <c r="KF274">
        <v>100</v>
      </c>
      <c r="KG274">
        <v>30.6326</v>
      </c>
      <c r="KH274">
        <v>1107.56</v>
      </c>
      <c r="KI274">
        <v>34.6858</v>
      </c>
      <c r="KJ274">
        <v>94.6017</v>
      </c>
      <c r="KK274">
        <v>91.7298</v>
      </c>
    </row>
    <row r="275" spans="1:297">
      <c r="A275">
        <v>259</v>
      </c>
      <c r="B275">
        <v>1761411712</v>
      </c>
      <c r="C275">
        <v>3531</v>
      </c>
      <c r="D275" t="s">
        <v>962</v>
      </c>
      <c r="E275" t="s">
        <v>963</v>
      </c>
      <c r="F275">
        <v>5</v>
      </c>
      <c r="G275" t="s">
        <v>831</v>
      </c>
      <c r="H275" t="s">
        <v>436</v>
      </c>
      <c r="I275">
        <v>1761411703.84615</v>
      </c>
      <c r="J275">
        <f>(K275)/1000</f>
        <v>0</v>
      </c>
      <c r="K275">
        <f>IF(DP275, AN275, AH275)</f>
        <v>0</v>
      </c>
      <c r="L275">
        <f>IF(DP275, AI275, AG275)</f>
        <v>0</v>
      </c>
      <c r="M275">
        <f>DR275 - IF(AU275&gt;1, L275*DL275*100.0/(AW275), 0)</f>
        <v>0</v>
      </c>
      <c r="N275">
        <f>((T275-J275/2)*M275-L275)/(T275+J275/2)</f>
        <v>0</v>
      </c>
      <c r="O275">
        <f>N275*(DY275+DZ275)/1000.0</f>
        <v>0</v>
      </c>
      <c r="P275">
        <f>(DR275 - IF(AU275&gt;1, L275*DL275*100.0/(AW275), 0))*(DY275+DZ275)/1000.0</f>
        <v>0</v>
      </c>
      <c r="Q275">
        <f>2.0/((1/S275-1/R275)+SIGN(S275)*SQRT((1/S275-1/R275)*(1/S275-1/R275) + 4*DM275/((DM275+1)*(DM275+1))*(2*1/S275*1/R275-1/R275*1/R275)))</f>
        <v>0</v>
      </c>
      <c r="R275">
        <f>IF(LEFT(DN275,1)&lt;&gt;"0",IF(LEFT(DN275,1)="1",3.0,DO275),$D$5+$E$5*(EF275*DY275/($K$5*1000))+$F$5*(EF275*DY275/($K$5*1000))*MAX(MIN(DL275,$J$5),$I$5)*MAX(MIN(DL275,$J$5),$I$5)+$G$5*MAX(MIN(DL275,$J$5),$I$5)*(EF275*DY275/($K$5*1000))+$H$5*(EF275*DY275/($K$5*1000))*(EF275*DY275/($K$5*1000)))</f>
        <v>0</v>
      </c>
      <c r="S275">
        <f>J275*(1000-(1000*0.61365*exp(17.502*W275/(240.97+W275))/(DY275+DZ275)+DT275)/2)/(1000*0.61365*exp(17.502*W275/(240.97+W275))/(DY275+DZ275)-DT275)</f>
        <v>0</v>
      </c>
      <c r="T275">
        <f>1/((DM275+1)/(Q275/1.6)+1/(R275/1.37)) + DM275/((DM275+1)/(Q275/1.6) + DM275/(R275/1.37))</f>
        <v>0</v>
      </c>
      <c r="U275">
        <f>(DH275*DK275)</f>
        <v>0</v>
      </c>
      <c r="V275">
        <f>(EA275+(U275+2*0.95*5.67E-8*(((EA275+$B$7)+273)^4-(EA275+273)^4)-44100*J275)/(1.84*29.3*R275+8*0.95*5.67E-8*(EA275+273)^3))</f>
        <v>0</v>
      </c>
      <c r="W275">
        <f>($C$7*EB275+$D$7*EC275+$E$7*V275)</f>
        <v>0</v>
      </c>
      <c r="X275">
        <f>0.61365*exp(17.502*W275/(240.97+W275))</f>
        <v>0</v>
      </c>
      <c r="Y275">
        <f>(Z275/AA275*100)</f>
        <v>0</v>
      </c>
      <c r="Z275">
        <f>DT275*(DY275+DZ275)/1000</f>
        <v>0</v>
      </c>
      <c r="AA275">
        <f>0.61365*exp(17.502*EA275/(240.97+EA275))</f>
        <v>0</v>
      </c>
      <c r="AB275">
        <f>(X275-DT275*(DY275+DZ275)/1000)</f>
        <v>0</v>
      </c>
      <c r="AC275">
        <f>(-J275*44100)</f>
        <v>0</v>
      </c>
      <c r="AD275">
        <f>2*29.3*R275*0.92*(EA275-W275)</f>
        <v>0</v>
      </c>
      <c r="AE275">
        <f>2*0.95*5.67E-8*(((EA275+$B$7)+273)^4-(W275+273)^4)</f>
        <v>0</v>
      </c>
      <c r="AF275">
        <f>U275+AE275+AC275+AD275</f>
        <v>0</v>
      </c>
      <c r="AG275">
        <f>DX275*AU275*(DS275-DR275*(1000-AU275*DU275)/(1000-AU275*DT275))/(100*DL275)</f>
        <v>0</v>
      </c>
      <c r="AH275">
        <f>1000*DX275*AU275*(DT275-DU275)/(100*DL275*(1000-AU275*DT275))</f>
        <v>0</v>
      </c>
      <c r="AI275">
        <f>(AJ275 - AK275 - DY275*1E3/(8.314*(EA275+273.15)) * AM275/DX275 * AL275) * DX275/(100*DL275) * (1000 - DU275)/1000</f>
        <v>0</v>
      </c>
      <c r="AJ275">
        <v>1122.63840216309</v>
      </c>
      <c r="AK275">
        <v>1087.742</v>
      </c>
      <c r="AL275">
        <v>3.55045913067372</v>
      </c>
      <c r="AM275">
        <v>65.0541557379444</v>
      </c>
      <c r="AN275">
        <f>(AP275 - AO275 + DY275*1E3/(8.314*(EA275+273.15)) * AR275/DX275 * AQ275) * DX275/(100*DL275) * 1000/(1000 - AP275)</f>
        <v>0</v>
      </c>
      <c r="AO275">
        <v>24.7883922551089</v>
      </c>
      <c r="AP275">
        <v>32.7727139393939</v>
      </c>
      <c r="AQ275">
        <v>-0.00662192501356393</v>
      </c>
      <c r="AR275">
        <v>110.692381959749</v>
      </c>
      <c r="AS275">
        <v>0</v>
      </c>
      <c r="AT275">
        <v>0</v>
      </c>
      <c r="AU275">
        <f>IF(AS275*$H$13&gt;=AW275,1.0,(AW275/(AW275-AS275*$H$13)))</f>
        <v>0</v>
      </c>
      <c r="AV275">
        <f>(AU275-1)*100</f>
        <v>0</v>
      </c>
      <c r="AW275">
        <f>MAX(0,($B$13+$C$13*EF275)/(1+$D$13*EF275)*DY275/(EA275+273)*$E$13)</f>
        <v>0</v>
      </c>
      <c r="AX275" t="s">
        <v>437</v>
      </c>
      <c r="AY275" t="s">
        <v>437</v>
      </c>
      <c r="AZ275">
        <v>0</v>
      </c>
      <c r="BA275">
        <v>0</v>
      </c>
      <c r="BB275">
        <f>1-AZ275/BA275</f>
        <v>0</v>
      </c>
      <c r="BC275">
        <v>0</v>
      </c>
      <c r="BD275" t="s">
        <v>437</v>
      </c>
      <c r="BE275" t="s">
        <v>437</v>
      </c>
      <c r="BF275">
        <v>0</v>
      </c>
      <c r="BG275">
        <v>0</v>
      </c>
      <c r="BH275">
        <f>1-BF275/BG275</f>
        <v>0</v>
      </c>
      <c r="BI275">
        <v>0.5</v>
      </c>
      <c r="BJ275">
        <f>DI275</f>
        <v>0</v>
      </c>
      <c r="BK275">
        <f>L275</f>
        <v>0</v>
      </c>
      <c r="BL275">
        <f>BH275*BI275*BJ275</f>
        <v>0</v>
      </c>
      <c r="BM275">
        <f>(BK275-BC275)/BJ275</f>
        <v>0</v>
      </c>
      <c r="BN275">
        <f>(BA275-BG275)/BG275</f>
        <v>0</v>
      </c>
      <c r="BO275">
        <f>AZ275/(BB275+AZ275/BG275)</f>
        <v>0</v>
      </c>
      <c r="BP275" t="s">
        <v>437</v>
      </c>
      <c r="BQ275">
        <v>0</v>
      </c>
      <c r="BR275">
        <f>IF(BQ275&lt;&gt;0, BQ275, BO275)</f>
        <v>0</v>
      </c>
      <c r="BS275">
        <f>1-BR275/BG275</f>
        <v>0</v>
      </c>
      <c r="BT275">
        <f>(BG275-BF275)/(BG275-BR275)</f>
        <v>0</v>
      </c>
      <c r="BU275">
        <f>(BA275-BG275)/(BA275-BR275)</f>
        <v>0</v>
      </c>
      <c r="BV275">
        <f>(BG275-BF275)/(BG275-AZ275)</f>
        <v>0</v>
      </c>
      <c r="BW275">
        <f>(BA275-BG275)/(BA275-AZ275)</f>
        <v>0</v>
      </c>
      <c r="BX275">
        <f>(BT275*BR275/BF275)</f>
        <v>0</v>
      </c>
      <c r="BY275">
        <f>(1-BX275)</f>
        <v>0</v>
      </c>
      <c r="DH275">
        <f>$B$11*EG275+$C$11*EH275+$F$11*ES275*(1-EV275)</f>
        <v>0</v>
      </c>
      <c r="DI275">
        <f>DH275*DJ275</f>
        <v>0</v>
      </c>
      <c r="DJ275">
        <f>($B$11*$D$9+$C$11*$D$9+$F$11*((FF275+EX275)/MAX(FF275+EX275+FG275, 0.1)*$I$9+FG275/MAX(FF275+EX275+FG275, 0.1)*$J$9))/($B$11+$C$11+$F$11)</f>
        <v>0</v>
      </c>
      <c r="DK275">
        <f>($B$11*$K$9+$C$11*$K$9+$F$11*((FF275+EX275)/MAX(FF275+EX275+FG275, 0.1)*$P$9+FG275/MAX(FF275+EX275+FG275, 0.1)*$Q$9))/($B$11+$C$11+$F$11)</f>
        <v>0</v>
      </c>
      <c r="DL275">
        <v>6</v>
      </c>
      <c r="DM275">
        <v>0.5</v>
      </c>
      <c r="DN275" t="s">
        <v>438</v>
      </c>
      <c r="DO275">
        <v>2</v>
      </c>
      <c r="DP275" t="b">
        <v>1</v>
      </c>
      <c r="DQ275">
        <v>1761411703.84615</v>
      </c>
      <c r="DR275">
        <v>1028.01076923077</v>
      </c>
      <c r="DS275">
        <v>1078.30846153846</v>
      </c>
      <c r="DT275">
        <v>32.8248384615385</v>
      </c>
      <c r="DU275">
        <v>24.7908923076923</v>
      </c>
      <c r="DV275">
        <v>1026.91384615385</v>
      </c>
      <c r="DW275">
        <v>32.5096384615385</v>
      </c>
      <c r="DX275">
        <v>500.002230769231</v>
      </c>
      <c r="DY275">
        <v>90.3188153846154</v>
      </c>
      <c r="DZ275">
        <v>0.0389233384615385</v>
      </c>
      <c r="EA275">
        <v>36.8909230769231</v>
      </c>
      <c r="EB275">
        <v>36.0263153846154</v>
      </c>
      <c r="EC275">
        <v>999.9</v>
      </c>
      <c r="ED275">
        <v>0</v>
      </c>
      <c r="EE275">
        <v>0</v>
      </c>
      <c r="EF275">
        <v>9997.63</v>
      </c>
      <c r="EG275">
        <v>0</v>
      </c>
      <c r="EH275">
        <v>1237.74538461538</v>
      </c>
      <c r="EI275">
        <v>-50.2968</v>
      </c>
      <c r="EJ275">
        <v>1062.89923076923</v>
      </c>
      <c r="EK275">
        <v>1105.72</v>
      </c>
      <c r="EL275">
        <v>8.03392461538462</v>
      </c>
      <c r="EM275">
        <v>1078.30846153846</v>
      </c>
      <c r="EN275">
        <v>24.7908923076923</v>
      </c>
      <c r="EO275">
        <v>2.96470076923077</v>
      </c>
      <c r="EP275">
        <v>2.23908461538462</v>
      </c>
      <c r="EQ275">
        <v>23.8309538461538</v>
      </c>
      <c r="ER275">
        <v>19.2447384615385</v>
      </c>
      <c r="ES275">
        <v>1200.00461538462</v>
      </c>
      <c r="ET275">
        <v>0.967000615384616</v>
      </c>
      <c r="EU275">
        <v>0.0329990692307692</v>
      </c>
      <c r="EV275">
        <v>0</v>
      </c>
      <c r="EW275">
        <v>1291.52615384615</v>
      </c>
      <c r="EX275">
        <v>5.00059</v>
      </c>
      <c r="EY275">
        <v>15977.5076923077</v>
      </c>
      <c r="EZ275">
        <v>10358.7615384615</v>
      </c>
      <c r="FA275">
        <v>51.8459230769231</v>
      </c>
      <c r="FB275">
        <v>53.5572307692308</v>
      </c>
      <c r="FC275">
        <v>52.125</v>
      </c>
      <c r="FD275">
        <v>53.125</v>
      </c>
      <c r="FE275">
        <v>52.9660769230769</v>
      </c>
      <c r="FF275">
        <v>1155.57230769231</v>
      </c>
      <c r="FG275">
        <v>39.43</v>
      </c>
      <c r="FH275">
        <v>0</v>
      </c>
      <c r="FI275">
        <v>1761411672.1</v>
      </c>
      <c r="FJ275">
        <v>0</v>
      </c>
      <c r="FK275">
        <v>1291.49115384615</v>
      </c>
      <c r="FL275">
        <v>-1.96068376942085</v>
      </c>
      <c r="FM275">
        <v>-22.974358977747</v>
      </c>
      <c r="FN275">
        <v>15977.3923076923</v>
      </c>
      <c r="FO275">
        <v>15</v>
      </c>
      <c r="FP275">
        <v>0</v>
      </c>
      <c r="FQ275" t="s">
        <v>439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-50.03094</v>
      </c>
      <c r="GD275">
        <v>-5.35515789473687</v>
      </c>
      <c r="GE275">
        <v>0.807731068735133</v>
      </c>
      <c r="GF275">
        <v>0</v>
      </c>
      <c r="GG275">
        <v>1291.58411764706</v>
      </c>
      <c r="GH275">
        <v>-1.78059587802343</v>
      </c>
      <c r="GI275">
        <v>0.250130761650535</v>
      </c>
      <c r="GJ275">
        <v>-1</v>
      </c>
      <c r="GK275">
        <v>8.0515895</v>
      </c>
      <c r="GL275">
        <v>-0.441056390977419</v>
      </c>
      <c r="GM275">
        <v>0.0424419365103666</v>
      </c>
      <c r="GN275">
        <v>0</v>
      </c>
      <c r="GO275">
        <v>0</v>
      </c>
      <c r="GP275">
        <v>2</v>
      </c>
      <c r="GQ275" t="s">
        <v>473</v>
      </c>
      <c r="GR275">
        <v>3.12961</v>
      </c>
      <c r="GS275">
        <v>2.71655</v>
      </c>
      <c r="GT275">
        <v>0.165957</v>
      </c>
      <c r="GU275">
        <v>0.170967</v>
      </c>
      <c r="GV275">
        <v>0.124646</v>
      </c>
      <c r="GW275">
        <v>0.102526</v>
      </c>
      <c r="GX275">
        <v>30601.1</v>
      </c>
      <c r="GY275">
        <v>32321.9</v>
      </c>
      <c r="GZ275">
        <v>33277.5</v>
      </c>
      <c r="HA275">
        <v>35384.6</v>
      </c>
      <c r="HB275">
        <v>41408.4</v>
      </c>
      <c r="HC275">
        <v>45708.5</v>
      </c>
      <c r="HD275">
        <v>52125.2</v>
      </c>
      <c r="HE275">
        <v>56654.5</v>
      </c>
      <c r="HF275">
        <v>1.78762</v>
      </c>
      <c r="HG275">
        <v>1.64828</v>
      </c>
      <c r="HH275">
        <v>-0.033848</v>
      </c>
      <c r="HI275">
        <v>0</v>
      </c>
      <c r="HJ275">
        <v>36.5637</v>
      </c>
      <c r="HK275">
        <v>999.9</v>
      </c>
      <c r="HL275">
        <v>57.105</v>
      </c>
      <c r="HM275">
        <v>29.175</v>
      </c>
      <c r="HN275">
        <v>25.6859</v>
      </c>
      <c r="HO275">
        <v>56.5992</v>
      </c>
      <c r="HP275">
        <v>43.0769</v>
      </c>
      <c r="HQ275">
        <v>1</v>
      </c>
      <c r="HR275">
        <v>1.31389</v>
      </c>
      <c r="HS275">
        <v>4.80394</v>
      </c>
      <c r="HT275">
        <v>20.0694</v>
      </c>
      <c r="HU275">
        <v>5.19093</v>
      </c>
      <c r="HV275">
        <v>12.0099</v>
      </c>
      <c r="HW275">
        <v>4.97245</v>
      </c>
      <c r="HX275">
        <v>3.29495</v>
      </c>
      <c r="HY275">
        <v>9999</v>
      </c>
      <c r="HZ275">
        <v>9999</v>
      </c>
      <c r="IA275">
        <v>999.9</v>
      </c>
      <c r="IB275">
        <v>9999</v>
      </c>
      <c r="IC275">
        <v>1.86324</v>
      </c>
      <c r="ID275">
        <v>1.86812</v>
      </c>
      <c r="IE275">
        <v>1.86783</v>
      </c>
      <c r="IF275">
        <v>1.86905</v>
      </c>
      <c r="IG275">
        <v>1.86982</v>
      </c>
      <c r="IH275">
        <v>1.86592</v>
      </c>
      <c r="II275">
        <v>1.86701</v>
      </c>
      <c r="IJ275">
        <v>1.86844</v>
      </c>
      <c r="IK275">
        <v>5</v>
      </c>
      <c r="IL275">
        <v>0</v>
      </c>
      <c r="IM275">
        <v>0</v>
      </c>
      <c r="IN275">
        <v>0</v>
      </c>
      <c r="IO275" t="s">
        <v>441</v>
      </c>
      <c r="IP275" t="s">
        <v>442</v>
      </c>
      <c r="IQ275" t="s">
        <v>443</v>
      </c>
      <c r="IR275" t="s">
        <v>443</v>
      </c>
      <c r="IS275" t="s">
        <v>443</v>
      </c>
      <c r="IT275" t="s">
        <v>443</v>
      </c>
      <c r="IU275">
        <v>0</v>
      </c>
      <c r="IV275">
        <v>100</v>
      </c>
      <c r="IW275">
        <v>100</v>
      </c>
      <c r="IX275">
        <v>1.1</v>
      </c>
      <c r="IY275">
        <v>0.3152</v>
      </c>
      <c r="IZ275">
        <v>1.09748391826392</v>
      </c>
      <c r="JA275">
        <v>0</v>
      </c>
      <c r="JB275">
        <v>0</v>
      </c>
      <c r="JC275">
        <v>0</v>
      </c>
      <c r="JD275">
        <v>0.315191680746845</v>
      </c>
      <c r="JE275">
        <v>0</v>
      </c>
      <c r="JF275">
        <v>0</v>
      </c>
      <c r="JG275">
        <v>0</v>
      </c>
      <c r="JH275">
        <v>5</v>
      </c>
      <c r="JI275">
        <v>2273</v>
      </c>
      <c r="JJ275">
        <v>0</v>
      </c>
      <c r="JK275">
        <v>25</v>
      </c>
      <c r="JL275">
        <v>29356861.9</v>
      </c>
      <c r="JM275">
        <v>29356861.9</v>
      </c>
      <c r="JN275">
        <v>2.22778</v>
      </c>
      <c r="JO275">
        <v>2.60254</v>
      </c>
      <c r="JP275">
        <v>1.54785</v>
      </c>
      <c r="JQ275">
        <v>2.32056</v>
      </c>
      <c r="JR275">
        <v>1.64551</v>
      </c>
      <c r="JS275">
        <v>2.39014</v>
      </c>
      <c r="JT275">
        <v>33.1992</v>
      </c>
      <c r="JU275">
        <v>24.1838</v>
      </c>
      <c r="JV275">
        <v>18</v>
      </c>
      <c r="JW275">
        <v>501.942</v>
      </c>
      <c r="JX275">
        <v>403.865</v>
      </c>
      <c r="JY275">
        <v>30.6178</v>
      </c>
      <c r="JZ275">
        <v>42.7827</v>
      </c>
      <c r="KA275">
        <v>30</v>
      </c>
      <c r="KB275">
        <v>42.5087</v>
      </c>
      <c r="KC275">
        <v>42.3974</v>
      </c>
      <c r="KD275">
        <v>44.7103</v>
      </c>
      <c r="KE275">
        <v>0</v>
      </c>
      <c r="KF275">
        <v>100</v>
      </c>
      <c r="KG275">
        <v>30.6119</v>
      </c>
      <c r="KH275">
        <v>1127.7</v>
      </c>
      <c r="KI275">
        <v>34.6858</v>
      </c>
      <c r="KJ275">
        <v>94.6018</v>
      </c>
      <c r="KK275">
        <v>91.729</v>
      </c>
    </row>
    <row r="276" spans="1:297">
      <c r="A276">
        <v>260</v>
      </c>
      <c r="B276">
        <v>1761411717</v>
      </c>
      <c r="C276">
        <v>3536</v>
      </c>
      <c r="D276" t="s">
        <v>964</v>
      </c>
      <c r="E276" t="s">
        <v>965</v>
      </c>
      <c r="F276">
        <v>5</v>
      </c>
      <c r="G276" t="s">
        <v>831</v>
      </c>
      <c r="H276" t="s">
        <v>436</v>
      </c>
      <c r="I276">
        <v>1761411708.84615</v>
      </c>
      <c r="J276">
        <f>(K276)/1000</f>
        <v>0</v>
      </c>
      <c r="K276">
        <f>IF(DP276, AN276, AH276)</f>
        <v>0</v>
      </c>
      <c r="L276">
        <f>IF(DP276, AI276, AG276)</f>
        <v>0</v>
      </c>
      <c r="M276">
        <f>DR276 - IF(AU276&gt;1, L276*DL276*100.0/(AW276), 0)</f>
        <v>0</v>
      </c>
      <c r="N276">
        <f>((T276-J276/2)*M276-L276)/(T276+J276/2)</f>
        <v>0</v>
      </c>
      <c r="O276">
        <f>N276*(DY276+DZ276)/1000.0</f>
        <v>0</v>
      </c>
      <c r="P276">
        <f>(DR276 - IF(AU276&gt;1, L276*DL276*100.0/(AW276), 0))*(DY276+DZ276)/1000.0</f>
        <v>0</v>
      </c>
      <c r="Q276">
        <f>2.0/((1/S276-1/R276)+SIGN(S276)*SQRT((1/S276-1/R276)*(1/S276-1/R276) + 4*DM276/((DM276+1)*(DM276+1))*(2*1/S276*1/R276-1/R276*1/R276)))</f>
        <v>0</v>
      </c>
      <c r="R276">
        <f>IF(LEFT(DN276,1)&lt;&gt;"0",IF(LEFT(DN276,1)="1",3.0,DO276),$D$5+$E$5*(EF276*DY276/($K$5*1000))+$F$5*(EF276*DY276/($K$5*1000))*MAX(MIN(DL276,$J$5),$I$5)*MAX(MIN(DL276,$J$5),$I$5)+$G$5*MAX(MIN(DL276,$J$5),$I$5)*(EF276*DY276/($K$5*1000))+$H$5*(EF276*DY276/($K$5*1000))*(EF276*DY276/($K$5*1000)))</f>
        <v>0</v>
      </c>
      <c r="S276">
        <f>J276*(1000-(1000*0.61365*exp(17.502*W276/(240.97+W276))/(DY276+DZ276)+DT276)/2)/(1000*0.61365*exp(17.502*W276/(240.97+W276))/(DY276+DZ276)-DT276)</f>
        <v>0</v>
      </c>
      <c r="T276">
        <f>1/((DM276+1)/(Q276/1.6)+1/(R276/1.37)) + DM276/((DM276+1)/(Q276/1.6) + DM276/(R276/1.37))</f>
        <v>0</v>
      </c>
      <c r="U276">
        <f>(DH276*DK276)</f>
        <v>0</v>
      </c>
      <c r="V276">
        <f>(EA276+(U276+2*0.95*5.67E-8*(((EA276+$B$7)+273)^4-(EA276+273)^4)-44100*J276)/(1.84*29.3*R276+8*0.95*5.67E-8*(EA276+273)^3))</f>
        <v>0</v>
      </c>
      <c r="W276">
        <f>($C$7*EB276+$D$7*EC276+$E$7*V276)</f>
        <v>0</v>
      </c>
      <c r="X276">
        <f>0.61365*exp(17.502*W276/(240.97+W276))</f>
        <v>0</v>
      </c>
      <c r="Y276">
        <f>(Z276/AA276*100)</f>
        <v>0</v>
      </c>
      <c r="Z276">
        <f>DT276*(DY276+DZ276)/1000</f>
        <v>0</v>
      </c>
      <c r="AA276">
        <f>0.61365*exp(17.502*EA276/(240.97+EA276))</f>
        <v>0</v>
      </c>
      <c r="AB276">
        <f>(X276-DT276*(DY276+DZ276)/1000)</f>
        <v>0</v>
      </c>
      <c r="AC276">
        <f>(-J276*44100)</f>
        <v>0</v>
      </c>
      <c r="AD276">
        <f>2*29.3*R276*0.92*(EA276-W276)</f>
        <v>0</v>
      </c>
      <c r="AE276">
        <f>2*0.95*5.67E-8*(((EA276+$B$7)+273)^4-(W276+273)^4)</f>
        <v>0</v>
      </c>
      <c r="AF276">
        <f>U276+AE276+AC276+AD276</f>
        <v>0</v>
      </c>
      <c r="AG276">
        <f>DX276*AU276*(DS276-DR276*(1000-AU276*DU276)/(1000-AU276*DT276))/(100*DL276)</f>
        <v>0</v>
      </c>
      <c r="AH276">
        <f>1000*DX276*AU276*(DT276-DU276)/(100*DL276*(1000-AU276*DT276))</f>
        <v>0</v>
      </c>
      <c r="AI276">
        <f>(AJ276 - AK276 - DY276*1E3/(8.314*(EA276+273.15)) * AM276/DX276 * AL276) * DX276/(100*DL276) * (1000 - DU276)/1000</f>
        <v>0</v>
      </c>
      <c r="AJ276">
        <v>1138.81658574462</v>
      </c>
      <c r="AK276">
        <v>1104.47006060606</v>
      </c>
      <c r="AL276">
        <v>3.32659653746915</v>
      </c>
      <c r="AM276">
        <v>65.0541557379444</v>
      </c>
      <c r="AN276">
        <f>(AP276 - AO276 + DY276*1E3/(8.314*(EA276+273.15)) * AR276/DX276 * AQ276) * DX276/(100*DL276) * 1000/(1000 - AP276)</f>
        <v>0</v>
      </c>
      <c r="AO276">
        <v>24.786588612961</v>
      </c>
      <c r="AP276">
        <v>32.7266072727273</v>
      </c>
      <c r="AQ276">
        <v>-0.0101434232319213</v>
      </c>
      <c r="AR276">
        <v>110.692381959749</v>
      </c>
      <c r="AS276">
        <v>0</v>
      </c>
      <c r="AT276">
        <v>0</v>
      </c>
      <c r="AU276">
        <f>IF(AS276*$H$13&gt;=AW276,1.0,(AW276/(AW276-AS276*$H$13)))</f>
        <v>0</v>
      </c>
      <c r="AV276">
        <f>(AU276-1)*100</f>
        <v>0</v>
      </c>
      <c r="AW276">
        <f>MAX(0,($B$13+$C$13*EF276)/(1+$D$13*EF276)*DY276/(EA276+273)*$E$13)</f>
        <v>0</v>
      </c>
      <c r="AX276" t="s">
        <v>437</v>
      </c>
      <c r="AY276" t="s">
        <v>437</v>
      </c>
      <c r="AZ276">
        <v>0</v>
      </c>
      <c r="BA276">
        <v>0</v>
      </c>
      <c r="BB276">
        <f>1-AZ276/BA276</f>
        <v>0</v>
      </c>
      <c r="BC276">
        <v>0</v>
      </c>
      <c r="BD276" t="s">
        <v>437</v>
      </c>
      <c r="BE276" t="s">
        <v>437</v>
      </c>
      <c r="BF276">
        <v>0</v>
      </c>
      <c r="BG276">
        <v>0</v>
      </c>
      <c r="BH276">
        <f>1-BF276/BG276</f>
        <v>0</v>
      </c>
      <c r="BI276">
        <v>0.5</v>
      </c>
      <c r="BJ276">
        <f>DI276</f>
        <v>0</v>
      </c>
      <c r="BK276">
        <f>L276</f>
        <v>0</v>
      </c>
      <c r="BL276">
        <f>BH276*BI276*BJ276</f>
        <v>0</v>
      </c>
      <c r="BM276">
        <f>(BK276-BC276)/BJ276</f>
        <v>0</v>
      </c>
      <c r="BN276">
        <f>(BA276-BG276)/BG276</f>
        <v>0</v>
      </c>
      <c r="BO276">
        <f>AZ276/(BB276+AZ276/BG276)</f>
        <v>0</v>
      </c>
      <c r="BP276" t="s">
        <v>437</v>
      </c>
      <c r="BQ276">
        <v>0</v>
      </c>
      <c r="BR276">
        <f>IF(BQ276&lt;&gt;0, BQ276, BO276)</f>
        <v>0</v>
      </c>
      <c r="BS276">
        <f>1-BR276/BG276</f>
        <v>0</v>
      </c>
      <c r="BT276">
        <f>(BG276-BF276)/(BG276-BR276)</f>
        <v>0</v>
      </c>
      <c r="BU276">
        <f>(BA276-BG276)/(BA276-BR276)</f>
        <v>0</v>
      </c>
      <c r="BV276">
        <f>(BG276-BF276)/(BG276-AZ276)</f>
        <v>0</v>
      </c>
      <c r="BW276">
        <f>(BA276-BG276)/(BA276-AZ276)</f>
        <v>0</v>
      </c>
      <c r="BX276">
        <f>(BT276*BR276/BF276)</f>
        <v>0</v>
      </c>
      <c r="BY276">
        <f>(1-BX276)</f>
        <v>0</v>
      </c>
      <c r="DH276">
        <f>$B$11*EG276+$C$11*EH276+$F$11*ES276*(1-EV276)</f>
        <v>0</v>
      </c>
      <c r="DI276">
        <f>DH276*DJ276</f>
        <v>0</v>
      </c>
      <c r="DJ276">
        <f>($B$11*$D$9+$C$11*$D$9+$F$11*((FF276+EX276)/MAX(FF276+EX276+FG276, 0.1)*$I$9+FG276/MAX(FF276+EX276+FG276, 0.1)*$J$9))/($B$11+$C$11+$F$11)</f>
        <v>0</v>
      </c>
      <c r="DK276">
        <f>($B$11*$K$9+$C$11*$K$9+$F$11*((FF276+EX276)/MAX(FF276+EX276+FG276, 0.1)*$P$9+FG276/MAX(FF276+EX276+FG276, 0.1)*$Q$9))/($B$11+$C$11+$F$11)</f>
        <v>0</v>
      </c>
      <c r="DL276">
        <v>6</v>
      </c>
      <c r="DM276">
        <v>0.5</v>
      </c>
      <c r="DN276" t="s">
        <v>438</v>
      </c>
      <c r="DO276">
        <v>2</v>
      </c>
      <c r="DP276" t="b">
        <v>1</v>
      </c>
      <c r="DQ276">
        <v>1761411708.84615</v>
      </c>
      <c r="DR276">
        <v>1044.69846153846</v>
      </c>
      <c r="DS276">
        <v>1094.81076923077</v>
      </c>
      <c r="DT276">
        <v>32.7860692307692</v>
      </c>
      <c r="DU276">
        <v>24.7888461538461</v>
      </c>
      <c r="DV276">
        <v>1043.6</v>
      </c>
      <c r="DW276">
        <v>32.4708692307692</v>
      </c>
      <c r="DX276">
        <v>500.025692307692</v>
      </c>
      <c r="DY276">
        <v>90.3187</v>
      </c>
      <c r="DZ276">
        <v>0.0388200692307692</v>
      </c>
      <c r="EA276">
        <v>36.8822615384615</v>
      </c>
      <c r="EB276">
        <v>36.0196076923077</v>
      </c>
      <c r="EC276">
        <v>999.9</v>
      </c>
      <c r="ED276">
        <v>0</v>
      </c>
      <c r="EE276">
        <v>0</v>
      </c>
      <c r="EF276">
        <v>9992.77615384615</v>
      </c>
      <c r="EG276">
        <v>0</v>
      </c>
      <c r="EH276">
        <v>1237.75538461538</v>
      </c>
      <c r="EI276">
        <v>-50.1118076923077</v>
      </c>
      <c r="EJ276">
        <v>1080.10923076923</v>
      </c>
      <c r="EK276">
        <v>1122.63923076923</v>
      </c>
      <c r="EL276">
        <v>7.99719153846154</v>
      </c>
      <c r="EM276">
        <v>1094.81076923077</v>
      </c>
      <c r="EN276">
        <v>24.7888461538461</v>
      </c>
      <c r="EO276">
        <v>2.96119461538462</v>
      </c>
      <c r="EP276">
        <v>2.23889615384615</v>
      </c>
      <c r="EQ276">
        <v>23.8112923076923</v>
      </c>
      <c r="ER276">
        <v>19.2434</v>
      </c>
      <c r="ES276">
        <v>1199.98230769231</v>
      </c>
      <c r="ET276">
        <v>0.967</v>
      </c>
      <c r="EU276">
        <v>0.0329997</v>
      </c>
      <c r="EV276">
        <v>0</v>
      </c>
      <c r="EW276">
        <v>1291.41076923077</v>
      </c>
      <c r="EX276">
        <v>5.00059</v>
      </c>
      <c r="EY276">
        <v>15975.7307692308</v>
      </c>
      <c r="EZ276">
        <v>10358.5692307692</v>
      </c>
      <c r="FA276">
        <v>51.8459230769231</v>
      </c>
      <c r="FB276">
        <v>53.5572307692308</v>
      </c>
      <c r="FC276">
        <v>52.125</v>
      </c>
      <c r="FD276">
        <v>53.125</v>
      </c>
      <c r="FE276">
        <v>52.9660769230769</v>
      </c>
      <c r="FF276">
        <v>1155.54923076923</v>
      </c>
      <c r="FG276">
        <v>39.43</v>
      </c>
      <c r="FH276">
        <v>0</v>
      </c>
      <c r="FI276">
        <v>1761411676.9</v>
      </c>
      <c r="FJ276">
        <v>0</v>
      </c>
      <c r="FK276">
        <v>1291.35307692308</v>
      </c>
      <c r="FL276">
        <v>-0.988717961628913</v>
      </c>
      <c r="FM276">
        <v>-14.1880341383006</v>
      </c>
      <c r="FN276">
        <v>15975.8230769231</v>
      </c>
      <c r="FO276">
        <v>15</v>
      </c>
      <c r="FP276">
        <v>0</v>
      </c>
      <c r="FQ276" t="s">
        <v>439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-50.2051904761905</v>
      </c>
      <c r="GD276">
        <v>-0.00600000000006247</v>
      </c>
      <c r="GE276">
        <v>0.612613854067153</v>
      </c>
      <c r="GF276">
        <v>1</v>
      </c>
      <c r="GG276">
        <v>1291.46205882353</v>
      </c>
      <c r="GH276">
        <v>-1.61848740024385</v>
      </c>
      <c r="GI276">
        <v>0.240474768295658</v>
      </c>
      <c r="GJ276">
        <v>-1</v>
      </c>
      <c r="GK276">
        <v>8.01792619047619</v>
      </c>
      <c r="GL276">
        <v>-0.434746753246755</v>
      </c>
      <c r="GM276">
        <v>0.0439149571521822</v>
      </c>
      <c r="GN276">
        <v>0</v>
      </c>
      <c r="GO276">
        <v>1</v>
      </c>
      <c r="GP276">
        <v>2</v>
      </c>
      <c r="GQ276" t="s">
        <v>446</v>
      </c>
      <c r="GR276">
        <v>3.12954</v>
      </c>
      <c r="GS276">
        <v>2.71667</v>
      </c>
      <c r="GT276">
        <v>0.167608</v>
      </c>
      <c r="GU276">
        <v>0.172625</v>
      </c>
      <c r="GV276">
        <v>0.124525</v>
      </c>
      <c r="GW276">
        <v>0.102523</v>
      </c>
      <c r="GX276">
        <v>30540.5</v>
      </c>
      <c r="GY276">
        <v>32257.2</v>
      </c>
      <c r="GZ276">
        <v>33277.7</v>
      </c>
      <c r="HA276">
        <v>35384.8</v>
      </c>
      <c r="HB276">
        <v>41414.1</v>
      </c>
      <c r="HC276">
        <v>45709</v>
      </c>
      <c r="HD276">
        <v>52125.1</v>
      </c>
      <c r="HE276">
        <v>56654.6</v>
      </c>
      <c r="HF276">
        <v>1.78717</v>
      </c>
      <c r="HG276">
        <v>1.64865</v>
      </c>
      <c r="HH276">
        <v>-0.0336543</v>
      </c>
      <c r="HI276">
        <v>0</v>
      </c>
      <c r="HJ276">
        <v>36.5594</v>
      </c>
      <c r="HK276">
        <v>999.9</v>
      </c>
      <c r="HL276">
        <v>57.105</v>
      </c>
      <c r="HM276">
        <v>29.175</v>
      </c>
      <c r="HN276">
        <v>25.6885</v>
      </c>
      <c r="HO276">
        <v>56.3392</v>
      </c>
      <c r="HP276">
        <v>42.8886</v>
      </c>
      <c r="HQ276">
        <v>1</v>
      </c>
      <c r="HR276">
        <v>1.31351</v>
      </c>
      <c r="HS276">
        <v>4.78207</v>
      </c>
      <c r="HT276">
        <v>20.0701</v>
      </c>
      <c r="HU276">
        <v>5.19078</v>
      </c>
      <c r="HV276">
        <v>12.0099</v>
      </c>
      <c r="HW276">
        <v>4.97275</v>
      </c>
      <c r="HX276">
        <v>3.29497</v>
      </c>
      <c r="HY276">
        <v>9999</v>
      </c>
      <c r="HZ276">
        <v>9999</v>
      </c>
      <c r="IA276">
        <v>999.9</v>
      </c>
      <c r="IB276">
        <v>9999</v>
      </c>
      <c r="IC276">
        <v>1.86325</v>
      </c>
      <c r="ID276">
        <v>1.86811</v>
      </c>
      <c r="IE276">
        <v>1.86783</v>
      </c>
      <c r="IF276">
        <v>1.86904</v>
      </c>
      <c r="IG276">
        <v>1.86983</v>
      </c>
      <c r="IH276">
        <v>1.8659</v>
      </c>
      <c r="II276">
        <v>1.86694</v>
      </c>
      <c r="IJ276">
        <v>1.86844</v>
      </c>
      <c r="IK276">
        <v>5</v>
      </c>
      <c r="IL276">
        <v>0</v>
      </c>
      <c r="IM276">
        <v>0</v>
      </c>
      <c r="IN276">
        <v>0</v>
      </c>
      <c r="IO276" t="s">
        <v>441</v>
      </c>
      <c r="IP276" t="s">
        <v>442</v>
      </c>
      <c r="IQ276" t="s">
        <v>443</v>
      </c>
      <c r="IR276" t="s">
        <v>443</v>
      </c>
      <c r="IS276" t="s">
        <v>443</v>
      </c>
      <c r="IT276" t="s">
        <v>443</v>
      </c>
      <c r="IU276">
        <v>0</v>
      </c>
      <c r="IV276">
        <v>100</v>
      </c>
      <c r="IW276">
        <v>100</v>
      </c>
      <c r="IX276">
        <v>1.09</v>
      </c>
      <c r="IY276">
        <v>0.3151</v>
      </c>
      <c r="IZ276">
        <v>1.09748391826392</v>
      </c>
      <c r="JA276">
        <v>0</v>
      </c>
      <c r="JB276">
        <v>0</v>
      </c>
      <c r="JC276">
        <v>0</v>
      </c>
      <c r="JD276">
        <v>0.315191680746845</v>
      </c>
      <c r="JE276">
        <v>0</v>
      </c>
      <c r="JF276">
        <v>0</v>
      </c>
      <c r="JG276">
        <v>0</v>
      </c>
      <c r="JH276">
        <v>5</v>
      </c>
      <c r="JI276">
        <v>2273</v>
      </c>
      <c r="JJ276">
        <v>0</v>
      </c>
      <c r="JK276">
        <v>25</v>
      </c>
      <c r="JL276">
        <v>29356861.9</v>
      </c>
      <c r="JM276">
        <v>29356861.9</v>
      </c>
      <c r="JN276">
        <v>2.25708</v>
      </c>
      <c r="JO276">
        <v>2.60864</v>
      </c>
      <c r="JP276">
        <v>1.54785</v>
      </c>
      <c r="JQ276">
        <v>2.32056</v>
      </c>
      <c r="JR276">
        <v>1.64673</v>
      </c>
      <c r="JS276">
        <v>2.229</v>
      </c>
      <c r="JT276">
        <v>33.1992</v>
      </c>
      <c r="JU276">
        <v>24.1751</v>
      </c>
      <c r="JV276">
        <v>18</v>
      </c>
      <c r="JW276">
        <v>501.623</v>
      </c>
      <c r="JX276">
        <v>404.091</v>
      </c>
      <c r="JY276">
        <v>30.5985</v>
      </c>
      <c r="JZ276">
        <v>42.7827</v>
      </c>
      <c r="KA276">
        <v>30</v>
      </c>
      <c r="KB276">
        <v>42.5087</v>
      </c>
      <c r="KC276">
        <v>42.3974</v>
      </c>
      <c r="KD276">
        <v>45.2301</v>
      </c>
      <c r="KE276">
        <v>0</v>
      </c>
      <c r="KF276">
        <v>100</v>
      </c>
      <c r="KG276">
        <v>30.5946</v>
      </c>
      <c r="KH276">
        <v>1141.19</v>
      </c>
      <c r="KI276">
        <v>34.6858</v>
      </c>
      <c r="KJ276">
        <v>94.6019</v>
      </c>
      <c r="KK276">
        <v>91.7294</v>
      </c>
    </row>
    <row r="277" spans="1:297">
      <c r="A277">
        <v>261</v>
      </c>
      <c r="B277">
        <v>1761411722</v>
      </c>
      <c r="C277">
        <v>3541</v>
      </c>
      <c r="D277" t="s">
        <v>966</v>
      </c>
      <c r="E277" t="s">
        <v>967</v>
      </c>
      <c r="F277">
        <v>5</v>
      </c>
      <c r="G277" t="s">
        <v>831</v>
      </c>
      <c r="H277" t="s">
        <v>436</v>
      </c>
      <c r="I277">
        <v>1761411713.84615</v>
      </c>
      <c r="J277">
        <f>(K277)/1000</f>
        <v>0</v>
      </c>
      <c r="K277">
        <f>IF(DP277, AN277, AH277)</f>
        <v>0</v>
      </c>
      <c r="L277">
        <f>IF(DP277, AI277, AG277)</f>
        <v>0</v>
      </c>
      <c r="M277">
        <f>DR277 - IF(AU277&gt;1, L277*DL277*100.0/(AW277), 0)</f>
        <v>0</v>
      </c>
      <c r="N277">
        <f>((T277-J277/2)*M277-L277)/(T277+J277/2)</f>
        <v>0</v>
      </c>
      <c r="O277">
        <f>N277*(DY277+DZ277)/1000.0</f>
        <v>0</v>
      </c>
      <c r="P277">
        <f>(DR277 - IF(AU277&gt;1, L277*DL277*100.0/(AW277), 0))*(DY277+DZ277)/1000.0</f>
        <v>0</v>
      </c>
      <c r="Q277">
        <f>2.0/((1/S277-1/R277)+SIGN(S277)*SQRT((1/S277-1/R277)*(1/S277-1/R277) + 4*DM277/((DM277+1)*(DM277+1))*(2*1/S277*1/R277-1/R277*1/R277)))</f>
        <v>0</v>
      </c>
      <c r="R277">
        <f>IF(LEFT(DN277,1)&lt;&gt;"0",IF(LEFT(DN277,1)="1",3.0,DO277),$D$5+$E$5*(EF277*DY277/($K$5*1000))+$F$5*(EF277*DY277/($K$5*1000))*MAX(MIN(DL277,$J$5),$I$5)*MAX(MIN(DL277,$J$5),$I$5)+$G$5*MAX(MIN(DL277,$J$5),$I$5)*(EF277*DY277/($K$5*1000))+$H$5*(EF277*DY277/($K$5*1000))*(EF277*DY277/($K$5*1000)))</f>
        <v>0</v>
      </c>
      <c r="S277">
        <f>J277*(1000-(1000*0.61365*exp(17.502*W277/(240.97+W277))/(DY277+DZ277)+DT277)/2)/(1000*0.61365*exp(17.502*W277/(240.97+W277))/(DY277+DZ277)-DT277)</f>
        <v>0</v>
      </c>
      <c r="T277">
        <f>1/((DM277+1)/(Q277/1.6)+1/(R277/1.37)) + DM277/((DM277+1)/(Q277/1.6) + DM277/(R277/1.37))</f>
        <v>0</v>
      </c>
      <c r="U277">
        <f>(DH277*DK277)</f>
        <v>0</v>
      </c>
      <c r="V277">
        <f>(EA277+(U277+2*0.95*5.67E-8*(((EA277+$B$7)+273)^4-(EA277+273)^4)-44100*J277)/(1.84*29.3*R277+8*0.95*5.67E-8*(EA277+273)^3))</f>
        <v>0</v>
      </c>
      <c r="W277">
        <f>($C$7*EB277+$D$7*EC277+$E$7*V277)</f>
        <v>0</v>
      </c>
      <c r="X277">
        <f>0.61365*exp(17.502*W277/(240.97+W277))</f>
        <v>0</v>
      </c>
      <c r="Y277">
        <f>(Z277/AA277*100)</f>
        <v>0</v>
      </c>
      <c r="Z277">
        <f>DT277*(DY277+DZ277)/1000</f>
        <v>0</v>
      </c>
      <c r="AA277">
        <f>0.61365*exp(17.502*EA277/(240.97+EA277))</f>
        <v>0</v>
      </c>
      <c r="AB277">
        <f>(X277-DT277*(DY277+DZ277)/1000)</f>
        <v>0</v>
      </c>
      <c r="AC277">
        <f>(-J277*44100)</f>
        <v>0</v>
      </c>
      <c r="AD277">
        <f>2*29.3*R277*0.92*(EA277-W277)</f>
        <v>0</v>
      </c>
      <c r="AE277">
        <f>2*0.95*5.67E-8*(((EA277+$B$7)+273)^4-(W277+273)^4)</f>
        <v>0</v>
      </c>
      <c r="AF277">
        <f>U277+AE277+AC277+AD277</f>
        <v>0</v>
      </c>
      <c r="AG277">
        <f>DX277*AU277*(DS277-DR277*(1000-AU277*DU277)/(1000-AU277*DT277))/(100*DL277)</f>
        <v>0</v>
      </c>
      <c r="AH277">
        <f>1000*DX277*AU277*(DT277-DU277)/(100*DL277*(1000-AU277*DT277))</f>
        <v>0</v>
      </c>
      <c r="AI277">
        <f>(AJ277 - AK277 - DY277*1E3/(8.314*(EA277+273.15)) * AM277/DX277 * AL277) * DX277/(100*DL277) * (1000 - DU277)/1000</f>
        <v>0</v>
      </c>
      <c r="AJ277">
        <v>1156.40600027416</v>
      </c>
      <c r="AK277">
        <v>1121.65466666667</v>
      </c>
      <c r="AL277">
        <v>3.44438346376162</v>
      </c>
      <c r="AM277">
        <v>65.0541557379444</v>
      </c>
      <c r="AN277">
        <f>(AP277 - AO277 + DY277*1E3/(8.314*(EA277+273.15)) * AR277/DX277 * AQ277) * DX277/(100*DL277) * 1000/(1000 - AP277)</f>
        <v>0</v>
      </c>
      <c r="AO277">
        <v>24.7836915799948</v>
      </c>
      <c r="AP277">
        <v>32.6946393939394</v>
      </c>
      <c r="AQ277">
        <v>-0.00548032357728478</v>
      </c>
      <c r="AR277">
        <v>110.692381959749</v>
      </c>
      <c r="AS277">
        <v>0</v>
      </c>
      <c r="AT277">
        <v>0</v>
      </c>
      <c r="AU277">
        <f>IF(AS277*$H$13&gt;=AW277,1.0,(AW277/(AW277-AS277*$H$13)))</f>
        <v>0</v>
      </c>
      <c r="AV277">
        <f>(AU277-1)*100</f>
        <v>0</v>
      </c>
      <c r="AW277">
        <f>MAX(0,($B$13+$C$13*EF277)/(1+$D$13*EF277)*DY277/(EA277+273)*$E$13)</f>
        <v>0</v>
      </c>
      <c r="AX277" t="s">
        <v>437</v>
      </c>
      <c r="AY277" t="s">
        <v>437</v>
      </c>
      <c r="AZ277">
        <v>0</v>
      </c>
      <c r="BA277">
        <v>0</v>
      </c>
      <c r="BB277">
        <f>1-AZ277/BA277</f>
        <v>0</v>
      </c>
      <c r="BC277">
        <v>0</v>
      </c>
      <c r="BD277" t="s">
        <v>437</v>
      </c>
      <c r="BE277" t="s">
        <v>437</v>
      </c>
      <c r="BF277">
        <v>0</v>
      </c>
      <c r="BG277">
        <v>0</v>
      </c>
      <c r="BH277">
        <f>1-BF277/BG277</f>
        <v>0</v>
      </c>
      <c r="BI277">
        <v>0.5</v>
      </c>
      <c r="BJ277">
        <f>DI277</f>
        <v>0</v>
      </c>
      <c r="BK277">
        <f>L277</f>
        <v>0</v>
      </c>
      <c r="BL277">
        <f>BH277*BI277*BJ277</f>
        <v>0</v>
      </c>
      <c r="BM277">
        <f>(BK277-BC277)/BJ277</f>
        <v>0</v>
      </c>
      <c r="BN277">
        <f>(BA277-BG277)/BG277</f>
        <v>0</v>
      </c>
      <c r="BO277">
        <f>AZ277/(BB277+AZ277/BG277)</f>
        <v>0</v>
      </c>
      <c r="BP277" t="s">
        <v>437</v>
      </c>
      <c r="BQ277">
        <v>0</v>
      </c>
      <c r="BR277">
        <f>IF(BQ277&lt;&gt;0, BQ277, BO277)</f>
        <v>0</v>
      </c>
      <c r="BS277">
        <f>1-BR277/BG277</f>
        <v>0</v>
      </c>
      <c r="BT277">
        <f>(BG277-BF277)/(BG277-BR277)</f>
        <v>0</v>
      </c>
      <c r="BU277">
        <f>(BA277-BG277)/(BA277-BR277)</f>
        <v>0</v>
      </c>
      <c r="BV277">
        <f>(BG277-BF277)/(BG277-AZ277)</f>
        <v>0</v>
      </c>
      <c r="BW277">
        <f>(BA277-BG277)/(BA277-AZ277)</f>
        <v>0</v>
      </c>
      <c r="BX277">
        <f>(BT277*BR277/BF277)</f>
        <v>0</v>
      </c>
      <c r="BY277">
        <f>(1-BX277)</f>
        <v>0</v>
      </c>
      <c r="DH277">
        <f>$B$11*EG277+$C$11*EH277+$F$11*ES277*(1-EV277)</f>
        <v>0</v>
      </c>
      <c r="DI277">
        <f>DH277*DJ277</f>
        <v>0</v>
      </c>
      <c r="DJ277">
        <f>($B$11*$D$9+$C$11*$D$9+$F$11*((FF277+EX277)/MAX(FF277+EX277+FG277, 0.1)*$I$9+FG277/MAX(FF277+EX277+FG277, 0.1)*$J$9))/($B$11+$C$11+$F$11)</f>
        <v>0</v>
      </c>
      <c r="DK277">
        <f>($B$11*$K$9+$C$11*$K$9+$F$11*((FF277+EX277)/MAX(FF277+EX277+FG277, 0.1)*$P$9+FG277/MAX(FF277+EX277+FG277, 0.1)*$Q$9))/($B$11+$C$11+$F$11)</f>
        <v>0</v>
      </c>
      <c r="DL277">
        <v>6</v>
      </c>
      <c r="DM277">
        <v>0.5</v>
      </c>
      <c r="DN277" t="s">
        <v>438</v>
      </c>
      <c r="DO277">
        <v>2</v>
      </c>
      <c r="DP277" t="b">
        <v>1</v>
      </c>
      <c r="DQ277">
        <v>1761411713.84615</v>
      </c>
      <c r="DR277">
        <v>1061.27153846154</v>
      </c>
      <c r="DS277">
        <v>1111.80692307692</v>
      </c>
      <c r="DT277">
        <v>32.7474384615385</v>
      </c>
      <c r="DU277">
        <v>24.7867</v>
      </c>
      <c r="DV277">
        <v>1060.17461538462</v>
      </c>
      <c r="DW277">
        <v>32.4322384615385</v>
      </c>
      <c r="DX277">
        <v>500.017230769231</v>
      </c>
      <c r="DY277">
        <v>90.3186692307692</v>
      </c>
      <c r="DZ277">
        <v>0.0386171769230769</v>
      </c>
      <c r="EA277">
        <v>36.8737769230769</v>
      </c>
      <c r="EB277">
        <v>36.0151384615385</v>
      </c>
      <c r="EC277">
        <v>999.9</v>
      </c>
      <c r="ED277">
        <v>0</v>
      </c>
      <c r="EE277">
        <v>0</v>
      </c>
      <c r="EF277">
        <v>10000.6646153846</v>
      </c>
      <c r="EG277">
        <v>0</v>
      </c>
      <c r="EH277">
        <v>1237.77769230769</v>
      </c>
      <c r="EI277">
        <v>-50.5336461538462</v>
      </c>
      <c r="EJ277">
        <v>1097.20153846154</v>
      </c>
      <c r="EK277">
        <v>1140.06384615385</v>
      </c>
      <c r="EL277">
        <v>7.96071076923077</v>
      </c>
      <c r="EM277">
        <v>1111.80692307692</v>
      </c>
      <c r="EN277">
        <v>24.7867</v>
      </c>
      <c r="EO277">
        <v>2.95770461538461</v>
      </c>
      <c r="EP277">
        <v>2.23870153846154</v>
      </c>
      <c r="EQ277">
        <v>23.7916923076923</v>
      </c>
      <c r="ER277">
        <v>19.242</v>
      </c>
      <c r="ES277">
        <v>1199.98307692308</v>
      </c>
      <c r="ET277">
        <v>0.967</v>
      </c>
      <c r="EU277">
        <v>0.0329997</v>
      </c>
      <c r="EV277">
        <v>0</v>
      </c>
      <c r="EW277">
        <v>1291.30230769231</v>
      </c>
      <c r="EX277">
        <v>5.00059</v>
      </c>
      <c r="EY277">
        <v>15974.2692307692</v>
      </c>
      <c r="EZ277">
        <v>10358.5769230769</v>
      </c>
      <c r="FA277">
        <v>51.8604615384615</v>
      </c>
      <c r="FB277">
        <v>53.562</v>
      </c>
      <c r="FC277">
        <v>52.125</v>
      </c>
      <c r="FD277">
        <v>53.125</v>
      </c>
      <c r="FE277">
        <v>52.9612307692308</v>
      </c>
      <c r="FF277">
        <v>1155.54923076923</v>
      </c>
      <c r="FG277">
        <v>39.43</v>
      </c>
      <c r="FH277">
        <v>0</v>
      </c>
      <c r="FI277">
        <v>1761411682.3</v>
      </c>
      <c r="FJ277">
        <v>0</v>
      </c>
      <c r="FK277">
        <v>1291.2468</v>
      </c>
      <c r="FL277">
        <v>-0.721538472186661</v>
      </c>
      <c r="FM277">
        <v>-16.484615362262</v>
      </c>
      <c r="FN277">
        <v>15974.164</v>
      </c>
      <c r="FO277">
        <v>15</v>
      </c>
      <c r="FP277">
        <v>0</v>
      </c>
      <c r="FQ277" t="s">
        <v>439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-50.303415</v>
      </c>
      <c r="GD277">
        <v>-3.19574887218052</v>
      </c>
      <c r="GE277">
        <v>0.672287141238771</v>
      </c>
      <c r="GF277">
        <v>0</v>
      </c>
      <c r="GG277">
        <v>1291.31588235294</v>
      </c>
      <c r="GH277">
        <v>-1.1083269763625</v>
      </c>
      <c r="GI277">
        <v>0.216945610519956</v>
      </c>
      <c r="GJ277">
        <v>-1</v>
      </c>
      <c r="GK277">
        <v>7.9777385</v>
      </c>
      <c r="GL277">
        <v>-0.443317443609012</v>
      </c>
      <c r="GM277">
        <v>0.0426612583352859</v>
      </c>
      <c r="GN277">
        <v>0</v>
      </c>
      <c r="GO277">
        <v>0</v>
      </c>
      <c r="GP277">
        <v>2</v>
      </c>
      <c r="GQ277" t="s">
        <v>473</v>
      </c>
      <c r="GR277">
        <v>3.12957</v>
      </c>
      <c r="GS277">
        <v>2.7158</v>
      </c>
      <c r="GT277">
        <v>0.16928</v>
      </c>
      <c r="GU277">
        <v>0.174207</v>
      </c>
      <c r="GV277">
        <v>0.124439</v>
      </c>
      <c r="GW277">
        <v>0.102512</v>
      </c>
      <c r="GX277">
        <v>30478.5</v>
      </c>
      <c r="GY277">
        <v>32195.4</v>
      </c>
      <c r="GZ277">
        <v>33277.2</v>
      </c>
      <c r="HA277">
        <v>35385</v>
      </c>
      <c r="HB277">
        <v>41418</v>
      </c>
      <c r="HC277">
        <v>45709.9</v>
      </c>
      <c r="HD277">
        <v>52124.9</v>
      </c>
      <c r="HE277">
        <v>56654.9</v>
      </c>
      <c r="HF277">
        <v>1.78758</v>
      </c>
      <c r="HG277">
        <v>1.6485</v>
      </c>
      <c r="HH277">
        <v>-0.0341013</v>
      </c>
      <c r="HI277">
        <v>0</v>
      </c>
      <c r="HJ277">
        <v>36.556</v>
      </c>
      <c r="HK277">
        <v>999.9</v>
      </c>
      <c r="HL277">
        <v>57.105</v>
      </c>
      <c r="HM277">
        <v>29.175</v>
      </c>
      <c r="HN277">
        <v>25.685</v>
      </c>
      <c r="HO277">
        <v>56.2892</v>
      </c>
      <c r="HP277">
        <v>43.145</v>
      </c>
      <c r="HQ277">
        <v>1</v>
      </c>
      <c r="HR277">
        <v>1.31349</v>
      </c>
      <c r="HS277">
        <v>4.76593</v>
      </c>
      <c r="HT277">
        <v>20.0704</v>
      </c>
      <c r="HU277">
        <v>5.18929</v>
      </c>
      <c r="HV277">
        <v>12.0099</v>
      </c>
      <c r="HW277">
        <v>4.97255</v>
      </c>
      <c r="HX277">
        <v>3.29492</v>
      </c>
      <c r="HY277">
        <v>9999</v>
      </c>
      <c r="HZ277">
        <v>9999</v>
      </c>
      <c r="IA277">
        <v>999.9</v>
      </c>
      <c r="IB277">
        <v>9999</v>
      </c>
      <c r="IC277">
        <v>1.86322</v>
      </c>
      <c r="ID277">
        <v>1.86813</v>
      </c>
      <c r="IE277">
        <v>1.86783</v>
      </c>
      <c r="IF277">
        <v>1.86905</v>
      </c>
      <c r="IG277">
        <v>1.86985</v>
      </c>
      <c r="IH277">
        <v>1.86594</v>
      </c>
      <c r="II277">
        <v>1.86695</v>
      </c>
      <c r="IJ277">
        <v>1.86843</v>
      </c>
      <c r="IK277">
        <v>5</v>
      </c>
      <c r="IL277">
        <v>0</v>
      </c>
      <c r="IM277">
        <v>0</v>
      </c>
      <c r="IN277">
        <v>0</v>
      </c>
      <c r="IO277" t="s">
        <v>441</v>
      </c>
      <c r="IP277" t="s">
        <v>442</v>
      </c>
      <c r="IQ277" t="s">
        <v>443</v>
      </c>
      <c r="IR277" t="s">
        <v>443</v>
      </c>
      <c r="IS277" t="s">
        <v>443</v>
      </c>
      <c r="IT277" t="s">
        <v>443</v>
      </c>
      <c r="IU277">
        <v>0</v>
      </c>
      <c r="IV277">
        <v>100</v>
      </c>
      <c r="IW277">
        <v>100</v>
      </c>
      <c r="IX277">
        <v>1.1</v>
      </c>
      <c r="IY277">
        <v>0.3152</v>
      </c>
      <c r="IZ277">
        <v>1.09748391826392</v>
      </c>
      <c r="JA277">
        <v>0</v>
      </c>
      <c r="JB277">
        <v>0</v>
      </c>
      <c r="JC277">
        <v>0</v>
      </c>
      <c r="JD277">
        <v>0.315191680746845</v>
      </c>
      <c r="JE277">
        <v>0</v>
      </c>
      <c r="JF277">
        <v>0</v>
      </c>
      <c r="JG277">
        <v>0</v>
      </c>
      <c r="JH277">
        <v>5</v>
      </c>
      <c r="JI277">
        <v>2273</v>
      </c>
      <c r="JJ277">
        <v>0</v>
      </c>
      <c r="JK277">
        <v>25</v>
      </c>
      <c r="JL277">
        <v>29356862</v>
      </c>
      <c r="JM277">
        <v>29356862</v>
      </c>
      <c r="JN277">
        <v>2.28271</v>
      </c>
      <c r="JO277">
        <v>2.60742</v>
      </c>
      <c r="JP277">
        <v>1.54785</v>
      </c>
      <c r="JQ277">
        <v>2.32056</v>
      </c>
      <c r="JR277">
        <v>1.64673</v>
      </c>
      <c r="JS277">
        <v>2.3584</v>
      </c>
      <c r="JT277">
        <v>33.1992</v>
      </c>
      <c r="JU277">
        <v>24.1751</v>
      </c>
      <c r="JV277">
        <v>18</v>
      </c>
      <c r="JW277">
        <v>501.907</v>
      </c>
      <c r="JX277">
        <v>404.011</v>
      </c>
      <c r="JY277">
        <v>30.5848</v>
      </c>
      <c r="JZ277">
        <v>42.7827</v>
      </c>
      <c r="KA277">
        <v>30</v>
      </c>
      <c r="KB277">
        <v>42.5087</v>
      </c>
      <c r="KC277">
        <v>42.3996</v>
      </c>
      <c r="KD277">
        <v>45.7966</v>
      </c>
      <c r="KE277">
        <v>0</v>
      </c>
      <c r="KF277">
        <v>100</v>
      </c>
      <c r="KG277">
        <v>30.5834</v>
      </c>
      <c r="KH277">
        <v>1161.45</v>
      </c>
      <c r="KI277">
        <v>34.6858</v>
      </c>
      <c r="KJ277">
        <v>94.6011</v>
      </c>
      <c r="KK277">
        <v>91.7299</v>
      </c>
    </row>
    <row r="278" spans="1:297">
      <c r="A278">
        <v>262</v>
      </c>
      <c r="B278">
        <v>1761411727</v>
      </c>
      <c r="C278">
        <v>3546</v>
      </c>
      <c r="D278" t="s">
        <v>968</v>
      </c>
      <c r="E278" t="s">
        <v>969</v>
      </c>
      <c r="F278">
        <v>5</v>
      </c>
      <c r="G278" t="s">
        <v>831</v>
      </c>
      <c r="H278" t="s">
        <v>436</v>
      </c>
      <c r="I278">
        <v>1761411718.84615</v>
      </c>
      <c r="J278">
        <f>(K278)/1000</f>
        <v>0</v>
      </c>
      <c r="K278">
        <f>IF(DP278, AN278, AH278)</f>
        <v>0</v>
      </c>
      <c r="L278">
        <f>IF(DP278, AI278, AG278)</f>
        <v>0</v>
      </c>
      <c r="M278">
        <f>DR278 - IF(AU278&gt;1, L278*DL278*100.0/(AW278), 0)</f>
        <v>0</v>
      </c>
      <c r="N278">
        <f>((T278-J278/2)*M278-L278)/(T278+J278/2)</f>
        <v>0</v>
      </c>
      <c r="O278">
        <f>N278*(DY278+DZ278)/1000.0</f>
        <v>0</v>
      </c>
      <c r="P278">
        <f>(DR278 - IF(AU278&gt;1, L278*DL278*100.0/(AW278), 0))*(DY278+DZ278)/1000.0</f>
        <v>0</v>
      </c>
      <c r="Q278">
        <f>2.0/((1/S278-1/R278)+SIGN(S278)*SQRT((1/S278-1/R278)*(1/S278-1/R278) + 4*DM278/((DM278+1)*(DM278+1))*(2*1/S278*1/R278-1/R278*1/R278)))</f>
        <v>0</v>
      </c>
      <c r="R278">
        <f>IF(LEFT(DN278,1)&lt;&gt;"0",IF(LEFT(DN278,1)="1",3.0,DO278),$D$5+$E$5*(EF278*DY278/($K$5*1000))+$F$5*(EF278*DY278/($K$5*1000))*MAX(MIN(DL278,$J$5),$I$5)*MAX(MIN(DL278,$J$5),$I$5)+$G$5*MAX(MIN(DL278,$J$5),$I$5)*(EF278*DY278/($K$5*1000))+$H$5*(EF278*DY278/($K$5*1000))*(EF278*DY278/($K$5*1000)))</f>
        <v>0</v>
      </c>
      <c r="S278">
        <f>J278*(1000-(1000*0.61365*exp(17.502*W278/(240.97+W278))/(DY278+DZ278)+DT278)/2)/(1000*0.61365*exp(17.502*W278/(240.97+W278))/(DY278+DZ278)-DT278)</f>
        <v>0</v>
      </c>
      <c r="T278">
        <f>1/((DM278+1)/(Q278/1.6)+1/(R278/1.37)) + DM278/((DM278+1)/(Q278/1.6) + DM278/(R278/1.37))</f>
        <v>0</v>
      </c>
      <c r="U278">
        <f>(DH278*DK278)</f>
        <v>0</v>
      </c>
      <c r="V278">
        <f>(EA278+(U278+2*0.95*5.67E-8*(((EA278+$B$7)+273)^4-(EA278+273)^4)-44100*J278)/(1.84*29.3*R278+8*0.95*5.67E-8*(EA278+273)^3))</f>
        <v>0</v>
      </c>
      <c r="W278">
        <f>($C$7*EB278+$D$7*EC278+$E$7*V278)</f>
        <v>0</v>
      </c>
      <c r="X278">
        <f>0.61365*exp(17.502*W278/(240.97+W278))</f>
        <v>0</v>
      </c>
      <c r="Y278">
        <f>(Z278/AA278*100)</f>
        <v>0</v>
      </c>
      <c r="Z278">
        <f>DT278*(DY278+DZ278)/1000</f>
        <v>0</v>
      </c>
      <c r="AA278">
        <f>0.61365*exp(17.502*EA278/(240.97+EA278))</f>
        <v>0</v>
      </c>
      <c r="AB278">
        <f>(X278-DT278*(DY278+DZ278)/1000)</f>
        <v>0</v>
      </c>
      <c r="AC278">
        <f>(-J278*44100)</f>
        <v>0</v>
      </c>
      <c r="AD278">
        <f>2*29.3*R278*0.92*(EA278-W278)</f>
        <v>0</v>
      </c>
      <c r="AE278">
        <f>2*0.95*5.67E-8*(((EA278+$B$7)+273)^4-(W278+273)^4)</f>
        <v>0</v>
      </c>
      <c r="AF278">
        <f>U278+AE278+AC278+AD278</f>
        <v>0</v>
      </c>
      <c r="AG278">
        <f>DX278*AU278*(DS278-DR278*(1000-AU278*DU278)/(1000-AU278*DT278))/(100*DL278)</f>
        <v>0</v>
      </c>
      <c r="AH278">
        <f>1000*DX278*AU278*(DT278-DU278)/(100*DL278*(1000-AU278*DT278))</f>
        <v>0</v>
      </c>
      <c r="AI278">
        <f>(AJ278 - AK278 - DY278*1E3/(8.314*(EA278+273.15)) * AM278/DX278 * AL278) * DX278/(100*DL278) * (1000 - DU278)/1000</f>
        <v>0</v>
      </c>
      <c r="AJ278">
        <v>1172.82218362507</v>
      </c>
      <c r="AK278">
        <v>1138.24854545455</v>
      </c>
      <c r="AL278">
        <v>3.31972246831608</v>
      </c>
      <c r="AM278">
        <v>65.0541557379444</v>
      </c>
      <c r="AN278">
        <f>(AP278 - AO278 + DY278*1E3/(8.314*(EA278+273.15)) * AR278/DX278 * AQ278) * DX278/(100*DL278) * 1000/(1000 - AP278)</f>
        <v>0</v>
      </c>
      <c r="AO278">
        <v>24.7814199205996</v>
      </c>
      <c r="AP278">
        <v>32.6538890909091</v>
      </c>
      <c r="AQ278">
        <v>-0.00882920538539787</v>
      </c>
      <c r="AR278">
        <v>110.692381959749</v>
      </c>
      <c r="AS278">
        <v>0</v>
      </c>
      <c r="AT278">
        <v>0</v>
      </c>
      <c r="AU278">
        <f>IF(AS278*$H$13&gt;=AW278,1.0,(AW278/(AW278-AS278*$H$13)))</f>
        <v>0</v>
      </c>
      <c r="AV278">
        <f>(AU278-1)*100</f>
        <v>0</v>
      </c>
      <c r="AW278">
        <f>MAX(0,($B$13+$C$13*EF278)/(1+$D$13*EF278)*DY278/(EA278+273)*$E$13)</f>
        <v>0</v>
      </c>
      <c r="AX278" t="s">
        <v>437</v>
      </c>
      <c r="AY278" t="s">
        <v>437</v>
      </c>
      <c r="AZ278">
        <v>0</v>
      </c>
      <c r="BA278">
        <v>0</v>
      </c>
      <c r="BB278">
        <f>1-AZ278/BA278</f>
        <v>0</v>
      </c>
      <c r="BC278">
        <v>0</v>
      </c>
      <c r="BD278" t="s">
        <v>437</v>
      </c>
      <c r="BE278" t="s">
        <v>437</v>
      </c>
      <c r="BF278">
        <v>0</v>
      </c>
      <c r="BG278">
        <v>0</v>
      </c>
      <c r="BH278">
        <f>1-BF278/BG278</f>
        <v>0</v>
      </c>
      <c r="BI278">
        <v>0.5</v>
      </c>
      <c r="BJ278">
        <f>DI278</f>
        <v>0</v>
      </c>
      <c r="BK278">
        <f>L278</f>
        <v>0</v>
      </c>
      <c r="BL278">
        <f>BH278*BI278*BJ278</f>
        <v>0</v>
      </c>
      <c r="BM278">
        <f>(BK278-BC278)/BJ278</f>
        <v>0</v>
      </c>
      <c r="BN278">
        <f>(BA278-BG278)/BG278</f>
        <v>0</v>
      </c>
      <c r="BO278">
        <f>AZ278/(BB278+AZ278/BG278)</f>
        <v>0</v>
      </c>
      <c r="BP278" t="s">
        <v>437</v>
      </c>
      <c r="BQ278">
        <v>0</v>
      </c>
      <c r="BR278">
        <f>IF(BQ278&lt;&gt;0, BQ278, BO278)</f>
        <v>0</v>
      </c>
      <c r="BS278">
        <f>1-BR278/BG278</f>
        <v>0</v>
      </c>
      <c r="BT278">
        <f>(BG278-BF278)/(BG278-BR278)</f>
        <v>0</v>
      </c>
      <c r="BU278">
        <f>(BA278-BG278)/(BA278-BR278)</f>
        <v>0</v>
      </c>
      <c r="BV278">
        <f>(BG278-BF278)/(BG278-AZ278)</f>
        <v>0</v>
      </c>
      <c r="BW278">
        <f>(BA278-BG278)/(BA278-AZ278)</f>
        <v>0</v>
      </c>
      <c r="BX278">
        <f>(BT278*BR278/BF278)</f>
        <v>0</v>
      </c>
      <c r="BY278">
        <f>(1-BX278)</f>
        <v>0</v>
      </c>
      <c r="DH278">
        <f>$B$11*EG278+$C$11*EH278+$F$11*ES278*(1-EV278)</f>
        <v>0</v>
      </c>
      <c r="DI278">
        <f>DH278*DJ278</f>
        <v>0</v>
      </c>
      <c r="DJ278">
        <f>($B$11*$D$9+$C$11*$D$9+$F$11*((FF278+EX278)/MAX(FF278+EX278+FG278, 0.1)*$I$9+FG278/MAX(FF278+EX278+FG278, 0.1)*$J$9))/($B$11+$C$11+$F$11)</f>
        <v>0</v>
      </c>
      <c r="DK278">
        <f>($B$11*$K$9+$C$11*$K$9+$F$11*((FF278+EX278)/MAX(FF278+EX278+FG278, 0.1)*$P$9+FG278/MAX(FF278+EX278+FG278, 0.1)*$Q$9))/($B$11+$C$11+$F$11)</f>
        <v>0</v>
      </c>
      <c r="DL278">
        <v>6</v>
      </c>
      <c r="DM278">
        <v>0.5</v>
      </c>
      <c r="DN278" t="s">
        <v>438</v>
      </c>
      <c r="DO278">
        <v>2</v>
      </c>
      <c r="DP278" t="b">
        <v>1</v>
      </c>
      <c r="DQ278">
        <v>1761411718.84615</v>
      </c>
      <c r="DR278">
        <v>1077.77153846154</v>
      </c>
      <c r="DS278">
        <v>1128.16846153846</v>
      </c>
      <c r="DT278">
        <v>32.7091538461539</v>
      </c>
      <c r="DU278">
        <v>24.7845692307692</v>
      </c>
      <c r="DV278">
        <v>1076.67461538462</v>
      </c>
      <c r="DW278">
        <v>32.3939615384615</v>
      </c>
      <c r="DX278">
        <v>500.032307692308</v>
      </c>
      <c r="DY278">
        <v>90.3187538461538</v>
      </c>
      <c r="DZ278">
        <v>0.0383293</v>
      </c>
      <c r="EA278">
        <v>36.8640692307692</v>
      </c>
      <c r="EB278">
        <v>36.0104307692308</v>
      </c>
      <c r="EC278">
        <v>999.9</v>
      </c>
      <c r="ED278">
        <v>0</v>
      </c>
      <c r="EE278">
        <v>0</v>
      </c>
      <c r="EF278">
        <v>10006.5346153846</v>
      </c>
      <c r="EG278">
        <v>0</v>
      </c>
      <c r="EH278">
        <v>1237.80153846154</v>
      </c>
      <c r="EI278">
        <v>-50.3967</v>
      </c>
      <c r="EJ278">
        <v>1114.21538461538</v>
      </c>
      <c r="EK278">
        <v>1156.83923076923</v>
      </c>
      <c r="EL278">
        <v>7.92456769230769</v>
      </c>
      <c r="EM278">
        <v>1128.16846153846</v>
      </c>
      <c r="EN278">
        <v>24.7845692307692</v>
      </c>
      <c r="EO278">
        <v>2.95424846153846</v>
      </c>
      <c r="EP278">
        <v>2.23851076923077</v>
      </c>
      <c r="EQ278">
        <v>23.7722692307692</v>
      </c>
      <c r="ER278">
        <v>19.2406384615385</v>
      </c>
      <c r="ES278">
        <v>1199.98538461538</v>
      </c>
      <c r="ET278">
        <v>0.967</v>
      </c>
      <c r="EU278">
        <v>0.0329997</v>
      </c>
      <c r="EV278">
        <v>0</v>
      </c>
      <c r="EW278">
        <v>1291.17538461538</v>
      </c>
      <c r="EX278">
        <v>5.00059</v>
      </c>
      <c r="EY278">
        <v>15972.9538461538</v>
      </c>
      <c r="EZ278">
        <v>10358.6</v>
      </c>
      <c r="FA278">
        <v>51.8653076923077</v>
      </c>
      <c r="FB278">
        <v>53.562</v>
      </c>
      <c r="FC278">
        <v>52.125</v>
      </c>
      <c r="FD278">
        <v>53.125</v>
      </c>
      <c r="FE278">
        <v>52.9612307692308</v>
      </c>
      <c r="FF278">
        <v>1155.54923076923</v>
      </c>
      <c r="FG278">
        <v>39.43</v>
      </c>
      <c r="FH278">
        <v>0</v>
      </c>
      <c r="FI278">
        <v>1761411687.1</v>
      </c>
      <c r="FJ278">
        <v>0</v>
      </c>
      <c r="FK278">
        <v>1291.1308</v>
      </c>
      <c r="FL278">
        <v>-1.74538462793408</v>
      </c>
      <c r="FM278">
        <v>-18.6538461552202</v>
      </c>
      <c r="FN278">
        <v>15972.872</v>
      </c>
      <c r="FO278">
        <v>15</v>
      </c>
      <c r="FP278">
        <v>0</v>
      </c>
      <c r="FQ278" t="s">
        <v>439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-50.5143</v>
      </c>
      <c r="GD278">
        <v>0.449103896103902</v>
      </c>
      <c r="GE278">
        <v>0.487481037482241</v>
      </c>
      <c r="GF278">
        <v>1</v>
      </c>
      <c r="GG278">
        <v>1291.21617647059</v>
      </c>
      <c r="GH278">
        <v>-1.476699774741</v>
      </c>
      <c r="GI278">
        <v>0.234357879997575</v>
      </c>
      <c r="GJ278">
        <v>-1</v>
      </c>
      <c r="GK278">
        <v>7.94556619047619</v>
      </c>
      <c r="GL278">
        <v>-0.436162597402584</v>
      </c>
      <c r="GM278">
        <v>0.0440890937249513</v>
      </c>
      <c r="GN278">
        <v>0</v>
      </c>
      <c r="GO278">
        <v>1</v>
      </c>
      <c r="GP278">
        <v>2</v>
      </c>
      <c r="GQ278" t="s">
        <v>446</v>
      </c>
      <c r="GR278">
        <v>3.12957</v>
      </c>
      <c r="GS278">
        <v>2.71646</v>
      </c>
      <c r="GT278">
        <v>0.170909</v>
      </c>
      <c r="GU278">
        <v>0.175915</v>
      </c>
      <c r="GV278">
        <v>0.12433</v>
      </c>
      <c r="GW278">
        <v>0.102506</v>
      </c>
      <c r="GX278">
        <v>30418.7</v>
      </c>
      <c r="GY278">
        <v>32128.4</v>
      </c>
      <c r="GZ278">
        <v>33277.5</v>
      </c>
      <c r="HA278">
        <v>35384.9</v>
      </c>
      <c r="HB278">
        <v>41423</v>
      </c>
      <c r="HC278">
        <v>45710.5</v>
      </c>
      <c r="HD278">
        <v>52124.7</v>
      </c>
      <c r="HE278">
        <v>56655</v>
      </c>
      <c r="HF278">
        <v>1.78738</v>
      </c>
      <c r="HG278">
        <v>1.64852</v>
      </c>
      <c r="HH278">
        <v>-0.0341907</v>
      </c>
      <c r="HI278">
        <v>0</v>
      </c>
      <c r="HJ278">
        <v>36.5517</v>
      </c>
      <c r="HK278">
        <v>999.9</v>
      </c>
      <c r="HL278">
        <v>57.081</v>
      </c>
      <c r="HM278">
        <v>29.175</v>
      </c>
      <c r="HN278">
        <v>25.677</v>
      </c>
      <c r="HO278">
        <v>55.8492</v>
      </c>
      <c r="HP278">
        <v>42.8526</v>
      </c>
      <c r="HQ278">
        <v>1</v>
      </c>
      <c r="HR278">
        <v>1.3134</v>
      </c>
      <c r="HS278">
        <v>4.73695</v>
      </c>
      <c r="HT278">
        <v>20.0713</v>
      </c>
      <c r="HU278">
        <v>5.18959</v>
      </c>
      <c r="HV278">
        <v>12.0099</v>
      </c>
      <c r="HW278">
        <v>4.9729</v>
      </c>
      <c r="HX278">
        <v>3.29495</v>
      </c>
      <c r="HY278">
        <v>9999</v>
      </c>
      <c r="HZ278">
        <v>9999</v>
      </c>
      <c r="IA278">
        <v>999.9</v>
      </c>
      <c r="IB278">
        <v>9999</v>
      </c>
      <c r="IC278">
        <v>1.86322</v>
      </c>
      <c r="ID278">
        <v>1.86812</v>
      </c>
      <c r="IE278">
        <v>1.86783</v>
      </c>
      <c r="IF278">
        <v>1.86905</v>
      </c>
      <c r="IG278">
        <v>1.86983</v>
      </c>
      <c r="IH278">
        <v>1.86591</v>
      </c>
      <c r="II278">
        <v>1.86698</v>
      </c>
      <c r="IJ278">
        <v>1.86843</v>
      </c>
      <c r="IK278">
        <v>5</v>
      </c>
      <c r="IL278">
        <v>0</v>
      </c>
      <c r="IM278">
        <v>0</v>
      </c>
      <c r="IN278">
        <v>0</v>
      </c>
      <c r="IO278" t="s">
        <v>441</v>
      </c>
      <c r="IP278" t="s">
        <v>442</v>
      </c>
      <c r="IQ278" t="s">
        <v>443</v>
      </c>
      <c r="IR278" t="s">
        <v>443</v>
      </c>
      <c r="IS278" t="s">
        <v>443</v>
      </c>
      <c r="IT278" t="s">
        <v>443</v>
      </c>
      <c r="IU278">
        <v>0</v>
      </c>
      <c r="IV278">
        <v>100</v>
      </c>
      <c r="IW278">
        <v>100</v>
      </c>
      <c r="IX278">
        <v>1.1</v>
      </c>
      <c r="IY278">
        <v>0.3152</v>
      </c>
      <c r="IZ278">
        <v>1.09748391826392</v>
      </c>
      <c r="JA278">
        <v>0</v>
      </c>
      <c r="JB278">
        <v>0</v>
      </c>
      <c r="JC278">
        <v>0</v>
      </c>
      <c r="JD278">
        <v>0.315191680746845</v>
      </c>
      <c r="JE278">
        <v>0</v>
      </c>
      <c r="JF278">
        <v>0</v>
      </c>
      <c r="JG278">
        <v>0</v>
      </c>
      <c r="JH278">
        <v>5</v>
      </c>
      <c r="JI278">
        <v>2273</v>
      </c>
      <c r="JJ278">
        <v>0</v>
      </c>
      <c r="JK278">
        <v>25</v>
      </c>
      <c r="JL278">
        <v>29356862.1</v>
      </c>
      <c r="JM278">
        <v>29356862.1</v>
      </c>
      <c r="JN278">
        <v>2.31201</v>
      </c>
      <c r="JO278">
        <v>2.60132</v>
      </c>
      <c r="JP278">
        <v>1.54785</v>
      </c>
      <c r="JQ278">
        <v>2.32056</v>
      </c>
      <c r="JR278">
        <v>1.64673</v>
      </c>
      <c r="JS278">
        <v>2.31079</v>
      </c>
      <c r="JT278">
        <v>33.1992</v>
      </c>
      <c r="JU278">
        <v>24.1751</v>
      </c>
      <c r="JV278">
        <v>18</v>
      </c>
      <c r="JW278">
        <v>501.765</v>
      </c>
      <c r="JX278">
        <v>404.032</v>
      </c>
      <c r="JY278">
        <v>30.5741</v>
      </c>
      <c r="JZ278">
        <v>42.7827</v>
      </c>
      <c r="KA278">
        <v>29.9999</v>
      </c>
      <c r="KB278">
        <v>42.5087</v>
      </c>
      <c r="KC278">
        <v>42.4006</v>
      </c>
      <c r="KD278">
        <v>46.3195</v>
      </c>
      <c r="KE278">
        <v>0</v>
      </c>
      <c r="KF278">
        <v>100</v>
      </c>
      <c r="KG278">
        <v>30.5768</v>
      </c>
      <c r="KH278">
        <v>1174.97</v>
      </c>
      <c r="KI278">
        <v>34.6858</v>
      </c>
      <c r="KJ278">
        <v>94.6012</v>
      </c>
      <c r="KK278">
        <v>91.7298</v>
      </c>
    </row>
    <row r="279" spans="1:297">
      <c r="A279">
        <v>263</v>
      </c>
      <c r="B279">
        <v>1761411732</v>
      </c>
      <c r="C279">
        <v>3551</v>
      </c>
      <c r="D279" t="s">
        <v>970</v>
      </c>
      <c r="E279" t="s">
        <v>971</v>
      </c>
      <c r="F279">
        <v>5</v>
      </c>
      <c r="G279" t="s">
        <v>831</v>
      </c>
      <c r="H279" t="s">
        <v>436</v>
      </c>
      <c r="I279">
        <v>1761411723.84615</v>
      </c>
      <c r="J279">
        <f>(K279)/1000</f>
        <v>0</v>
      </c>
      <c r="K279">
        <f>IF(DP279, AN279, AH279)</f>
        <v>0</v>
      </c>
      <c r="L279">
        <f>IF(DP279, AI279, AG279)</f>
        <v>0</v>
      </c>
      <c r="M279">
        <f>DR279 - IF(AU279&gt;1, L279*DL279*100.0/(AW279), 0)</f>
        <v>0</v>
      </c>
      <c r="N279">
        <f>((T279-J279/2)*M279-L279)/(T279+J279/2)</f>
        <v>0</v>
      </c>
      <c r="O279">
        <f>N279*(DY279+DZ279)/1000.0</f>
        <v>0</v>
      </c>
      <c r="P279">
        <f>(DR279 - IF(AU279&gt;1, L279*DL279*100.0/(AW279), 0))*(DY279+DZ279)/1000.0</f>
        <v>0</v>
      </c>
      <c r="Q279">
        <f>2.0/((1/S279-1/R279)+SIGN(S279)*SQRT((1/S279-1/R279)*(1/S279-1/R279) + 4*DM279/((DM279+1)*(DM279+1))*(2*1/S279*1/R279-1/R279*1/R279)))</f>
        <v>0</v>
      </c>
      <c r="R279">
        <f>IF(LEFT(DN279,1)&lt;&gt;"0",IF(LEFT(DN279,1)="1",3.0,DO279),$D$5+$E$5*(EF279*DY279/($K$5*1000))+$F$5*(EF279*DY279/($K$5*1000))*MAX(MIN(DL279,$J$5),$I$5)*MAX(MIN(DL279,$J$5),$I$5)+$G$5*MAX(MIN(DL279,$J$5),$I$5)*(EF279*DY279/($K$5*1000))+$H$5*(EF279*DY279/($K$5*1000))*(EF279*DY279/($K$5*1000)))</f>
        <v>0</v>
      </c>
      <c r="S279">
        <f>J279*(1000-(1000*0.61365*exp(17.502*W279/(240.97+W279))/(DY279+DZ279)+DT279)/2)/(1000*0.61365*exp(17.502*W279/(240.97+W279))/(DY279+DZ279)-DT279)</f>
        <v>0</v>
      </c>
      <c r="T279">
        <f>1/((DM279+1)/(Q279/1.6)+1/(R279/1.37)) + DM279/((DM279+1)/(Q279/1.6) + DM279/(R279/1.37))</f>
        <v>0</v>
      </c>
      <c r="U279">
        <f>(DH279*DK279)</f>
        <v>0</v>
      </c>
      <c r="V279">
        <f>(EA279+(U279+2*0.95*5.67E-8*(((EA279+$B$7)+273)^4-(EA279+273)^4)-44100*J279)/(1.84*29.3*R279+8*0.95*5.67E-8*(EA279+273)^3))</f>
        <v>0</v>
      </c>
      <c r="W279">
        <f>($C$7*EB279+$D$7*EC279+$E$7*V279)</f>
        <v>0</v>
      </c>
      <c r="X279">
        <f>0.61365*exp(17.502*W279/(240.97+W279))</f>
        <v>0</v>
      </c>
      <c r="Y279">
        <f>(Z279/AA279*100)</f>
        <v>0</v>
      </c>
      <c r="Z279">
        <f>DT279*(DY279+DZ279)/1000</f>
        <v>0</v>
      </c>
      <c r="AA279">
        <f>0.61365*exp(17.502*EA279/(240.97+EA279))</f>
        <v>0</v>
      </c>
      <c r="AB279">
        <f>(X279-DT279*(DY279+DZ279)/1000)</f>
        <v>0</v>
      </c>
      <c r="AC279">
        <f>(-J279*44100)</f>
        <v>0</v>
      </c>
      <c r="AD279">
        <f>2*29.3*R279*0.92*(EA279-W279)</f>
        <v>0</v>
      </c>
      <c r="AE279">
        <f>2*0.95*5.67E-8*(((EA279+$B$7)+273)^4-(W279+273)^4)</f>
        <v>0</v>
      </c>
      <c r="AF279">
        <f>U279+AE279+AC279+AD279</f>
        <v>0</v>
      </c>
      <c r="AG279">
        <f>DX279*AU279*(DS279-DR279*(1000-AU279*DU279)/(1000-AU279*DT279))/(100*DL279)</f>
        <v>0</v>
      </c>
      <c r="AH279">
        <f>1000*DX279*AU279*(DT279-DU279)/(100*DL279*(1000-AU279*DT279))</f>
        <v>0</v>
      </c>
      <c r="AI279">
        <f>(AJ279 - AK279 - DY279*1E3/(8.314*(EA279+273.15)) * AM279/DX279 * AL279) * DX279/(100*DL279) * (1000 - DU279)/1000</f>
        <v>0</v>
      </c>
      <c r="AJ279">
        <v>1191.07718800864</v>
      </c>
      <c r="AK279">
        <v>1155.75248484848</v>
      </c>
      <c r="AL279">
        <v>3.5081456586058</v>
      </c>
      <c r="AM279">
        <v>65.0541557379444</v>
      </c>
      <c r="AN279">
        <f>(AP279 - AO279 + DY279*1E3/(8.314*(EA279+273.15)) * AR279/DX279 * AQ279) * DX279/(100*DL279) * 1000/(1000 - AP279)</f>
        <v>0</v>
      </c>
      <c r="AO279">
        <v>24.7793840608865</v>
      </c>
      <c r="AP279">
        <v>32.6191266666667</v>
      </c>
      <c r="AQ279">
        <v>-0.00667509060576131</v>
      </c>
      <c r="AR279">
        <v>110.692381959749</v>
      </c>
      <c r="AS279">
        <v>0</v>
      </c>
      <c r="AT279">
        <v>0</v>
      </c>
      <c r="AU279">
        <f>IF(AS279*$H$13&gt;=AW279,1.0,(AW279/(AW279-AS279*$H$13)))</f>
        <v>0</v>
      </c>
      <c r="AV279">
        <f>(AU279-1)*100</f>
        <v>0</v>
      </c>
      <c r="AW279">
        <f>MAX(0,($B$13+$C$13*EF279)/(1+$D$13*EF279)*DY279/(EA279+273)*$E$13)</f>
        <v>0</v>
      </c>
      <c r="AX279" t="s">
        <v>437</v>
      </c>
      <c r="AY279" t="s">
        <v>437</v>
      </c>
      <c r="AZ279">
        <v>0</v>
      </c>
      <c r="BA279">
        <v>0</v>
      </c>
      <c r="BB279">
        <f>1-AZ279/BA279</f>
        <v>0</v>
      </c>
      <c r="BC279">
        <v>0</v>
      </c>
      <c r="BD279" t="s">
        <v>437</v>
      </c>
      <c r="BE279" t="s">
        <v>437</v>
      </c>
      <c r="BF279">
        <v>0</v>
      </c>
      <c r="BG279">
        <v>0</v>
      </c>
      <c r="BH279">
        <f>1-BF279/BG279</f>
        <v>0</v>
      </c>
      <c r="BI279">
        <v>0.5</v>
      </c>
      <c r="BJ279">
        <f>DI279</f>
        <v>0</v>
      </c>
      <c r="BK279">
        <f>L279</f>
        <v>0</v>
      </c>
      <c r="BL279">
        <f>BH279*BI279*BJ279</f>
        <v>0</v>
      </c>
      <c r="BM279">
        <f>(BK279-BC279)/BJ279</f>
        <v>0</v>
      </c>
      <c r="BN279">
        <f>(BA279-BG279)/BG279</f>
        <v>0</v>
      </c>
      <c r="BO279">
        <f>AZ279/(BB279+AZ279/BG279)</f>
        <v>0</v>
      </c>
      <c r="BP279" t="s">
        <v>437</v>
      </c>
      <c r="BQ279">
        <v>0</v>
      </c>
      <c r="BR279">
        <f>IF(BQ279&lt;&gt;0, BQ279, BO279)</f>
        <v>0</v>
      </c>
      <c r="BS279">
        <f>1-BR279/BG279</f>
        <v>0</v>
      </c>
      <c r="BT279">
        <f>(BG279-BF279)/(BG279-BR279)</f>
        <v>0</v>
      </c>
      <c r="BU279">
        <f>(BA279-BG279)/(BA279-BR279)</f>
        <v>0</v>
      </c>
      <c r="BV279">
        <f>(BG279-BF279)/(BG279-AZ279)</f>
        <v>0</v>
      </c>
      <c r="BW279">
        <f>(BA279-BG279)/(BA279-AZ279)</f>
        <v>0</v>
      </c>
      <c r="BX279">
        <f>(BT279*BR279/BF279)</f>
        <v>0</v>
      </c>
      <c r="BY279">
        <f>(1-BX279)</f>
        <v>0</v>
      </c>
      <c r="DH279">
        <f>$B$11*EG279+$C$11*EH279+$F$11*ES279*(1-EV279)</f>
        <v>0</v>
      </c>
      <c r="DI279">
        <f>DH279*DJ279</f>
        <v>0</v>
      </c>
      <c r="DJ279">
        <f>($B$11*$D$9+$C$11*$D$9+$F$11*((FF279+EX279)/MAX(FF279+EX279+FG279, 0.1)*$I$9+FG279/MAX(FF279+EX279+FG279, 0.1)*$J$9))/($B$11+$C$11+$F$11)</f>
        <v>0</v>
      </c>
      <c r="DK279">
        <f>($B$11*$K$9+$C$11*$K$9+$F$11*((FF279+EX279)/MAX(FF279+EX279+FG279, 0.1)*$P$9+FG279/MAX(FF279+EX279+FG279, 0.1)*$Q$9))/($B$11+$C$11+$F$11)</f>
        <v>0</v>
      </c>
      <c r="DL279">
        <v>6</v>
      </c>
      <c r="DM279">
        <v>0.5</v>
      </c>
      <c r="DN279" t="s">
        <v>438</v>
      </c>
      <c r="DO279">
        <v>2</v>
      </c>
      <c r="DP279" t="b">
        <v>1</v>
      </c>
      <c r="DQ279">
        <v>1761411723.84615</v>
      </c>
      <c r="DR279">
        <v>1094.22076923077</v>
      </c>
      <c r="DS279">
        <v>1145.18</v>
      </c>
      <c r="DT279">
        <v>32.6712692307692</v>
      </c>
      <c r="DU279">
        <v>24.7822076923077</v>
      </c>
      <c r="DV279">
        <v>1093.12615384615</v>
      </c>
      <c r="DW279">
        <v>32.3560769230769</v>
      </c>
      <c r="DX279">
        <v>500.038</v>
      </c>
      <c r="DY279">
        <v>90.3191461538461</v>
      </c>
      <c r="DZ279">
        <v>0.0381999230769231</v>
      </c>
      <c r="EA279">
        <v>36.8540923076923</v>
      </c>
      <c r="EB279">
        <v>36.0061</v>
      </c>
      <c r="EC279">
        <v>999.9</v>
      </c>
      <c r="ED279">
        <v>0</v>
      </c>
      <c r="EE279">
        <v>0</v>
      </c>
      <c r="EF279">
        <v>10012.9269230769</v>
      </c>
      <c r="EG279">
        <v>0</v>
      </c>
      <c r="EH279">
        <v>1237.82461538462</v>
      </c>
      <c r="EI279">
        <v>-50.9582</v>
      </c>
      <c r="EJ279">
        <v>1131.17846153846</v>
      </c>
      <c r="EK279">
        <v>1174.28076923077</v>
      </c>
      <c r="EL279">
        <v>7.88905846153846</v>
      </c>
      <c r="EM279">
        <v>1145.18</v>
      </c>
      <c r="EN279">
        <v>24.7822076923077</v>
      </c>
      <c r="EO279">
        <v>2.95083923076923</v>
      </c>
      <c r="EP279">
        <v>2.23830692307692</v>
      </c>
      <c r="EQ279">
        <v>23.7530769230769</v>
      </c>
      <c r="ER279">
        <v>19.2391692307692</v>
      </c>
      <c r="ES279">
        <v>1199.98461538462</v>
      </c>
      <c r="ET279">
        <v>0.967</v>
      </c>
      <c r="EU279">
        <v>0.0329997</v>
      </c>
      <c r="EV279">
        <v>0</v>
      </c>
      <c r="EW279">
        <v>1290.98076923077</v>
      </c>
      <c r="EX279">
        <v>5.00059</v>
      </c>
      <c r="EY279">
        <v>15971.5846153846</v>
      </c>
      <c r="EZ279">
        <v>10358.6</v>
      </c>
      <c r="FA279">
        <v>51.8604615384615</v>
      </c>
      <c r="FB279">
        <v>53.5572307692308</v>
      </c>
      <c r="FC279">
        <v>52.125</v>
      </c>
      <c r="FD279">
        <v>53.125</v>
      </c>
      <c r="FE279">
        <v>52.9466923076923</v>
      </c>
      <c r="FF279">
        <v>1155.55</v>
      </c>
      <c r="FG279">
        <v>39.43</v>
      </c>
      <c r="FH279">
        <v>0</v>
      </c>
      <c r="FI279">
        <v>1761411691.9</v>
      </c>
      <c r="FJ279">
        <v>0</v>
      </c>
      <c r="FK279">
        <v>1291.0064</v>
      </c>
      <c r="FL279">
        <v>-1.56999999898879</v>
      </c>
      <c r="FM279">
        <v>-16.5923076666486</v>
      </c>
      <c r="FN279">
        <v>15971.34</v>
      </c>
      <c r="FO279">
        <v>15</v>
      </c>
      <c r="FP279">
        <v>0</v>
      </c>
      <c r="FQ279" t="s">
        <v>439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-50.698255</v>
      </c>
      <c r="GD279">
        <v>-5.87444661654137</v>
      </c>
      <c r="GE279">
        <v>0.709373163063701</v>
      </c>
      <c r="GF279">
        <v>0</v>
      </c>
      <c r="GG279">
        <v>1291.08764705882</v>
      </c>
      <c r="GH279">
        <v>-1.65378151570325</v>
      </c>
      <c r="GI279">
        <v>0.234521525708764</v>
      </c>
      <c r="GJ279">
        <v>-1</v>
      </c>
      <c r="GK279">
        <v>7.905791</v>
      </c>
      <c r="GL279">
        <v>-0.422190676691728</v>
      </c>
      <c r="GM279">
        <v>0.0406409796756919</v>
      </c>
      <c r="GN279">
        <v>0</v>
      </c>
      <c r="GO279">
        <v>0</v>
      </c>
      <c r="GP279">
        <v>2</v>
      </c>
      <c r="GQ279" t="s">
        <v>473</v>
      </c>
      <c r="GR279">
        <v>3.12953</v>
      </c>
      <c r="GS279">
        <v>2.71614</v>
      </c>
      <c r="GT279">
        <v>0.172588</v>
      </c>
      <c r="GU279">
        <v>0.177504</v>
      </c>
      <c r="GV279">
        <v>0.124232</v>
      </c>
      <c r="GW279">
        <v>0.1025</v>
      </c>
      <c r="GX279">
        <v>30356.9</v>
      </c>
      <c r="GY279">
        <v>32066.4</v>
      </c>
      <c r="GZ279">
        <v>33277.6</v>
      </c>
      <c r="HA279">
        <v>35385.1</v>
      </c>
      <c r="HB279">
        <v>41428.1</v>
      </c>
      <c r="HC279">
        <v>45711.3</v>
      </c>
      <c r="HD279">
        <v>52125.2</v>
      </c>
      <c r="HE279">
        <v>56655.4</v>
      </c>
      <c r="HF279">
        <v>1.78725</v>
      </c>
      <c r="HG279">
        <v>1.6487</v>
      </c>
      <c r="HH279">
        <v>-0.0334531</v>
      </c>
      <c r="HI279">
        <v>0</v>
      </c>
      <c r="HJ279">
        <v>36.5467</v>
      </c>
      <c r="HK279">
        <v>999.9</v>
      </c>
      <c r="HL279">
        <v>57.081</v>
      </c>
      <c r="HM279">
        <v>29.195</v>
      </c>
      <c r="HN279">
        <v>25.7053</v>
      </c>
      <c r="HO279">
        <v>56.1592</v>
      </c>
      <c r="HP279">
        <v>43.0569</v>
      </c>
      <c r="HQ279">
        <v>1</v>
      </c>
      <c r="HR279">
        <v>1.31295</v>
      </c>
      <c r="HS279">
        <v>4.70483</v>
      </c>
      <c r="HT279">
        <v>20.0722</v>
      </c>
      <c r="HU279">
        <v>5.18914</v>
      </c>
      <c r="HV279">
        <v>12.0099</v>
      </c>
      <c r="HW279">
        <v>4.97215</v>
      </c>
      <c r="HX279">
        <v>3.29495</v>
      </c>
      <c r="HY279">
        <v>9999</v>
      </c>
      <c r="HZ279">
        <v>9999</v>
      </c>
      <c r="IA279">
        <v>999.9</v>
      </c>
      <c r="IB279">
        <v>9999</v>
      </c>
      <c r="IC279">
        <v>1.86324</v>
      </c>
      <c r="ID279">
        <v>1.86813</v>
      </c>
      <c r="IE279">
        <v>1.86783</v>
      </c>
      <c r="IF279">
        <v>1.86905</v>
      </c>
      <c r="IG279">
        <v>1.86984</v>
      </c>
      <c r="IH279">
        <v>1.8659</v>
      </c>
      <c r="II279">
        <v>1.86697</v>
      </c>
      <c r="IJ279">
        <v>1.86842</v>
      </c>
      <c r="IK279">
        <v>5</v>
      </c>
      <c r="IL279">
        <v>0</v>
      </c>
      <c r="IM279">
        <v>0</v>
      </c>
      <c r="IN279">
        <v>0</v>
      </c>
      <c r="IO279" t="s">
        <v>441</v>
      </c>
      <c r="IP279" t="s">
        <v>442</v>
      </c>
      <c r="IQ279" t="s">
        <v>443</v>
      </c>
      <c r="IR279" t="s">
        <v>443</v>
      </c>
      <c r="IS279" t="s">
        <v>443</v>
      </c>
      <c r="IT279" t="s">
        <v>443</v>
      </c>
      <c r="IU279">
        <v>0</v>
      </c>
      <c r="IV279">
        <v>100</v>
      </c>
      <c r="IW279">
        <v>100</v>
      </c>
      <c r="IX279">
        <v>1.1</v>
      </c>
      <c r="IY279">
        <v>0.3151</v>
      </c>
      <c r="IZ279">
        <v>1.09748391826392</v>
      </c>
      <c r="JA279">
        <v>0</v>
      </c>
      <c r="JB279">
        <v>0</v>
      </c>
      <c r="JC279">
        <v>0</v>
      </c>
      <c r="JD279">
        <v>0.315191680746845</v>
      </c>
      <c r="JE279">
        <v>0</v>
      </c>
      <c r="JF279">
        <v>0</v>
      </c>
      <c r="JG279">
        <v>0</v>
      </c>
      <c r="JH279">
        <v>5</v>
      </c>
      <c r="JI279">
        <v>2273</v>
      </c>
      <c r="JJ279">
        <v>0</v>
      </c>
      <c r="JK279">
        <v>25</v>
      </c>
      <c r="JL279">
        <v>29356862.2</v>
      </c>
      <c r="JM279">
        <v>29356862.2</v>
      </c>
      <c r="JN279">
        <v>2.33643</v>
      </c>
      <c r="JO279">
        <v>2.60742</v>
      </c>
      <c r="JP279">
        <v>1.54785</v>
      </c>
      <c r="JQ279">
        <v>2.32056</v>
      </c>
      <c r="JR279">
        <v>1.64673</v>
      </c>
      <c r="JS279">
        <v>2.323</v>
      </c>
      <c r="JT279">
        <v>33.1992</v>
      </c>
      <c r="JU279">
        <v>24.1751</v>
      </c>
      <c r="JV279">
        <v>18</v>
      </c>
      <c r="JW279">
        <v>501.676</v>
      </c>
      <c r="JX279">
        <v>404.144</v>
      </c>
      <c r="JY279">
        <v>30.569</v>
      </c>
      <c r="JZ279">
        <v>42.7827</v>
      </c>
      <c r="KA279">
        <v>29.9999</v>
      </c>
      <c r="KB279">
        <v>42.5087</v>
      </c>
      <c r="KC279">
        <v>42.4017</v>
      </c>
      <c r="KD279">
        <v>46.8766</v>
      </c>
      <c r="KE279">
        <v>0</v>
      </c>
      <c r="KF279">
        <v>100</v>
      </c>
      <c r="KG279">
        <v>30.5756</v>
      </c>
      <c r="KH279">
        <v>1195.2</v>
      </c>
      <c r="KI279">
        <v>34.6858</v>
      </c>
      <c r="KJ279">
        <v>94.602</v>
      </c>
      <c r="KK279">
        <v>91.7305</v>
      </c>
    </row>
    <row r="280" spans="1:297">
      <c r="A280">
        <v>264</v>
      </c>
      <c r="B280">
        <v>1761411737</v>
      </c>
      <c r="C280">
        <v>3556</v>
      </c>
      <c r="D280" t="s">
        <v>972</v>
      </c>
      <c r="E280" t="s">
        <v>973</v>
      </c>
      <c r="F280">
        <v>5</v>
      </c>
      <c r="G280" t="s">
        <v>831</v>
      </c>
      <c r="H280" t="s">
        <v>436</v>
      </c>
      <c r="I280">
        <v>1761411728.84615</v>
      </c>
      <c r="J280">
        <f>(K280)/1000</f>
        <v>0</v>
      </c>
      <c r="K280">
        <f>IF(DP280, AN280, AH280)</f>
        <v>0</v>
      </c>
      <c r="L280">
        <f>IF(DP280, AI280, AG280)</f>
        <v>0</v>
      </c>
      <c r="M280">
        <f>DR280 - IF(AU280&gt;1, L280*DL280*100.0/(AW280), 0)</f>
        <v>0</v>
      </c>
      <c r="N280">
        <f>((T280-J280/2)*M280-L280)/(T280+J280/2)</f>
        <v>0</v>
      </c>
      <c r="O280">
        <f>N280*(DY280+DZ280)/1000.0</f>
        <v>0</v>
      </c>
      <c r="P280">
        <f>(DR280 - IF(AU280&gt;1, L280*DL280*100.0/(AW280), 0))*(DY280+DZ280)/1000.0</f>
        <v>0</v>
      </c>
      <c r="Q280">
        <f>2.0/((1/S280-1/R280)+SIGN(S280)*SQRT((1/S280-1/R280)*(1/S280-1/R280) + 4*DM280/((DM280+1)*(DM280+1))*(2*1/S280*1/R280-1/R280*1/R280)))</f>
        <v>0</v>
      </c>
      <c r="R280">
        <f>IF(LEFT(DN280,1)&lt;&gt;"0",IF(LEFT(DN280,1)="1",3.0,DO280),$D$5+$E$5*(EF280*DY280/($K$5*1000))+$F$5*(EF280*DY280/($K$5*1000))*MAX(MIN(DL280,$J$5),$I$5)*MAX(MIN(DL280,$J$5),$I$5)+$G$5*MAX(MIN(DL280,$J$5),$I$5)*(EF280*DY280/($K$5*1000))+$H$5*(EF280*DY280/($K$5*1000))*(EF280*DY280/($K$5*1000)))</f>
        <v>0</v>
      </c>
      <c r="S280">
        <f>J280*(1000-(1000*0.61365*exp(17.502*W280/(240.97+W280))/(DY280+DZ280)+DT280)/2)/(1000*0.61365*exp(17.502*W280/(240.97+W280))/(DY280+DZ280)-DT280)</f>
        <v>0</v>
      </c>
      <c r="T280">
        <f>1/((DM280+1)/(Q280/1.6)+1/(R280/1.37)) + DM280/((DM280+1)/(Q280/1.6) + DM280/(R280/1.37))</f>
        <v>0</v>
      </c>
      <c r="U280">
        <f>(DH280*DK280)</f>
        <v>0</v>
      </c>
      <c r="V280">
        <f>(EA280+(U280+2*0.95*5.67E-8*(((EA280+$B$7)+273)^4-(EA280+273)^4)-44100*J280)/(1.84*29.3*R280+8*0.95*5.67E-8*(EA280+273)^3))</f>
        <v>0</v>
      </c>
      <c r="W280">
        <f>($C$7*EB280+$D$7*EC280+$E$7*V280)</f>
        <v>0</v>
      </c>
      <c r="X280">
        <f>0.61365*exp(17.502*W280/(240.97+W280))</f>
        <v>0</v>
      </c>
      <c r="Y280">
        <f>(Z280/AA280*100)</f>
        <v>0</v>
      </c>
      <c r="Z280">
        <f>DT280*(DY280+DZ280)/1000</f>
        <v>0</v>
      </c>
      <c r="AA280">
        <f>0.61365*exp(17.502*EA280/(240.97+EA280))</f>
        <v>0</v>
      </c>
      <c r="AB280">
        <f>(X280-DT280*(DY280+DZ280)/1000)</f>
        <v>0</v>
      </c>
      <c r="AC280">
        <f>(-J280*44100)</f>
        <v>0</v>
      </c>
      <c r="AD280">
        <f>2*29.3*R280*0.92*(EA280-W280)</f>
        <v>0</v>
      </c>
      <c r="AE280">
        <f>2*0.95*5.67E-8*(((EA280+$B$7)+273)^4-(W280+273)^4)</f>
        <v>0</v>
      </c>
      <c r="AF280">
        <f>U280+AE280+AC280+AD280</f>
        <v>0</v>
      </c>
      <c r="AG280">
        <f>DX280*AU280*(DS280-DR280*(1000-AU280*DU280)/(1000-AU280*DT280))/(100*DL280)</f>
        <v>0</v>
      </c>
      <c r="AH280">
        <f>1000*DX280*AU280*(DT280-DU280)/(100*DL280*(1000-AU280*DT280))</f>
        <v>0</v>
      </c>
      <c r="AI280">
        <f>(AJ280 - AK280 - DY280*1E3/(8.314*(EA280+273.15)) * AM280/DX280 * AL280) * DX280/(100*DL280) * (1000 - DU280)/1000</f>
        <v>0</v>
      </c>
      <c r="AJ280">
        <v>1207.58362916664</v>
      </c>
      <c r="AK280">
        <v>1172.58012121212</v>
      </c>
      <c r="AL280">
        <v>3.35318632367509</v>
      </c>
      <c r="AM280">
        <v>65.0541557379444</v>
      </c>
      <c r="AN280">
        <f>(AP280 - AO280 + DY280*1E3/(8.314*(EA280+273.15)) * AR280/DX280 * AQ280) * DX280/(100*DL280) * 1000/(1000 - AP280)</f>
        <v>0</v>
      </c>
      <c r="AO280">
        <v>24.7770564227016</v>
      </c>
      <c r="AP280">
        <v>32.5817406060606</v>
      </c>
      <c r="AQ280">
        <v>-0.00711593380157404</v>
      </c>
      <c r="AR280">
        <v>110.692381959749</v>
      </c>
      <c r="AS280">
        <v>0</v>
      </c>
      <c r="AT280">
        <v>0</v>
      </c>
      <c r="AU280">
        <f>IF(AS280*$H$13&gt;=AW280,1.0,(AW280/(AW280-AS280*$H$13)))</f>
        <v>0</v>
      </c>
      <c r="AV280">
        <f>(AU280-1)*100</f>
        <v>0</v>
      </c>
      <c r="AW280">
        <f>MAX(0,($B$13+$C$13*EF280)/(1+$D$13*EF280)*DY280/(EA280+273)*$E$13)</f>
        <v>0</v>
      </c>
      <c r="AX280" t="s">
        <v>437</v>
      </c>
      <c r="AY280" t="s">
        <v>437</v>
      </c>
      <c r="AZ280">
        <v>0</v>
      </c>
      <c r="BA280">
        <v>0</v>
      </c>
      <c r="BB280">
        <f>1-AZ280/BA280</f>
        <v>0</v>
      </c>
      <c r="BC280">
        <v>0</v>
      </c>
      <c r="BD280" t="s">
        <v>437</v>
      </c>
      <c r="BE280" t="s">
        <v>437</v>
      </c>
      <c r="BF280">
        <v>0</v>
      </c>
      <c r="BG280">
        <v>0</v>
      </c>
      <c r="BH280">
        <f>1-BF280/BG280</f>
        <v>0</v>
      </c>
      <c r="BI280">
        <v>0.5</v>
      </c>
      <c r="BJ280">
        <f>DI280</f>
        <v>0</v>
      </c>
      <c r="BK280">
        <f>L280</f>
        <v>0</v>
      </c>
      <c r="BL280">
        <f>BH280*BI280*BJ280</f>
        <v>0</v>
      </c>
      <c r="BM280">
        <f>(BK280-BC280)/BJ280</f>
        <v>0</v>
      </c>
      <c r="BN280">
        <f>(BA280-BG280)/BG280</f>
        <v>0</v>
      </c>
      <c r="BO280">
        <f>AZ280/(BB280+AZ280/BG280)</f>
        <v>0</v>
      </c>
      <c r="BP280" t="s">
        <v>437</v>
      </c>
      <c r="BQ280">
        <v>0</v>
      </c>
      <c r="BR280">
        <f>IF(BQ280&lt;&gt;0, BQ280, BO280)</f>
        <v>0</v>
      </c>
      <c r="BS280">
        <f>1-BR280/BG280</f>
        <v>0</v>
      </c>
      <c r="BT280">
        <f>(BG280-BF280)/(BG280-BR280)</f>
        <v>0</v>
      </c>
      <c r="BU280">
        <f>(BA280-BG280)/(BA280-BR280)</f>
        <v>0</v>
      </c>
      <c r="BV280">
        <f>(BG280-BF280)/(BG280-AZ280)</f>
        <v>0</v>
      </c>
      <c r="BW280">
        <f>(BA280-BG280)/(BA280-AZ280)</f>
        <v>0</v>
      </c>
      <c r="BX280">
        <f>(BT280*BR280/BF280)</f>
        <v>0</v>
      </c>
      <c r="BY280">
        <f>(1-BX280)</f>
        <v>0</v>
      </c>
      <c r="DH280">
        <f>$B$11*EG280+$C$11*EH280+$F$11*ES280*(1-EV280)</f>
        <v>0</v>
      </c>
      <c r="DI280">
        <f>DH280*DJ280</f>
        <v>0</v>
      </c>
      <c r="DJ280">
        <f>($B$11*$D$9+$C$11*$D$9+$F$11*((FF280+EX280)/MAX(FF280+EX280+FG280, 0.1)*$I$9+FG280/MAX(FF280+EX280+FG280, 0.1)*$J$9))/($B$11+$C$11+$F$11)</f>
        <v>0</v>
      </c>
      <c r="DK280">
        <f>($B$11*$K$9+$C$11*$K$9+$F$11*((FF280+EX280)/MAX(FF280+EX280+FG280, 0.1)*$P$9+FG280/MAX(FF280+EX280+FG280, 0.1)*$Q$9))/($B$11+$C$11+$F$11)</f>
        <v>0</v>
      </c>
      <c r="DL280">
        <v>6</v>
      </c>
      <c r="DM280">
        <v>0.5</v>
      </c>
      <c r="DN280" t="s">
        <v>438</v>
      </c>
      <c r="DO280">
        <v>2</v>
      </c>
      <c r="DP280" t="b">
        <v>1</v>
      </c>
      <c r="DQ280">
        <v>1761411728.84615</v>
      </c>
      <c r="DR280">
        <v>1110.75076923077</v>
      </c>
      <c r="DS280">
        <v>1161.79153846154</v>
      </c>
      <c r="DT280">
        <v>32.6344615384615</v>
      </c>
      <c r="DU280">
        <v>24.7798461538462</v>
      </c>
      <c r="DV280">
        <v>1109.65538461538</v>
      </c>
      <c r="DW280">
        <v>32.3192692307692</v>
      </c>
      <c r="DX280">
        <v>500.022076923077</v>
      </c>
      <c r="DY280">
        <v>90.3191076923077</v>
      </c>
      <c r="DZ280">
        <v>0.0380824923076923</v>
      </c>
      <c r="EA280">
        <v>36.8453615384615</v>
      </c>
      <c r="EB280">
        <v>36.0074076923077</v>
      </c>
      <c r="EC280">
        <v>999.9</v>
      </c>
      <c r="ED280">
        <v>0</v>
      </c>
      <c r="EE280">
        <v>0</v>
      </c>
      <c r="EF280">
        <v>10018.1730769231</v>
      </c>
      <c r="EG280">
        <v>0</v>
      </c>
      <c r="EH280">
        <v>1237.84615384615</v>
      </c>
      <c r="EI280">
        <v>-51.0415615384616</v>
      </c>
      <c r="EJ280">
        <v>1148.22307692308</v>
      </c>
      <c r="EK280">
        <v>1191.31307692308</v>
      </c>
      <c r="EL280">
        <v>7.85461153846154</v>
      </c>
      <c r="EM280">
        <v>1161.79153846154</v>
      </c>
      <c r="EN280">
        <v>24.7798461538462</v>
      </c>
      <c r="EO280">
        <v>2.94751461538461</v>
      </c>
      <c r="EP280">
        <v>2.23809384615385</v>
      </c>
      <c r="EQ280">
        <v>23.7343384615385</v>
      </c>
      <c r="ER280">
        <v>19.2376384615385</v>
      </c>
      <c r="ES280">
        <v>1199.98692307692</v>
      </c>
      <c r="ET280">
        <v>0.967</v>
      </c>
      <c r="EU280">
        <v>0.0329997</v>
      </c>
      <c r="EV280">
        <v>0</v>
      </c>
      <c r="EW280">
        <v>1290.87307692308</v>
      </c>
      <c r="EX280">
        <v>5.00059</v>
      </c>
      <c r="EY280">
        <v>15970.0153846154</v>
      </c>
      <c r="EZ280">
        <v>10358.6076923077</v>
      </c>
      <c r="FA280">
        <v>51.8507692307692</v>
      </c>
      <c r="FB280">
        <v>53.5572307692308</v>
      </c>
      <c r="FC280">
        <v>52.125</v>
      </c>
      <c r="FD280">
        <v>53.125</v>
      </c>
      <c r="FE280">
        <v>52.9418461538462</v>
      </c>
      <c r="FF280">
        <v>1155.55076923077</v>
      </c>
      <c r="FG280">
        <v>39.43</v>
      </c>
      <c r="FH280">
        <v>0</v>
      </c>
      <c r="FI280">
        <v>1761411697.3</v>
      </c>
      <c r="FJ280">
        <v>0</v>
      </c>
      <c r="FK280">
        <v>1290.86615384615</v>
      </c>
      <c r="FL280">
        <v>-1.30871794791265</v>
      </c>
      <c r="FM280">
        <v>-17.6273504303473</v>
      </c>
      <c r="FN280">
        <v>15969.9692307692</v>
      </c>
      <c r="FO280">
        <v>15</v>
      </c>
      <c r="FP280">
        <v>0</v>
      </c>
      <c r="FQ280" t="s">
        <v>439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-50.9514857142857</v>
      </c>
      <c r="GD280">
        <v>-2.78020519480523</v>
      </c>
      <c r="GE280">
        <v>0.561757282179442</v>
      </c>
      <c r="GF280">
        <v>0</v>
      </c>
      <c r="GG280">
        <v>1290.96558823529</v>
      </c>
      <c r="GH280">
        <v>-1.46722689303526</v>
      </c>
      <c r="GI280">
        <v>0.217866542749977</v>
      </c>
      <c r="GJ280">
        <v>-1</v>
      </c>
      <c r="GK280">
        <v>7.87394428571429</v>
      </c>
      <c r="GL280">
        <v>-0.414343636363617</v>
      </c>
      <c r="GM280">
        <v>0.0418475304581068</v>
      </c>
      <c r="GN280">
        <v>0</v>
      </c>
      <c r="GO280">
        <v>0</v>
      </c>
      <c r="GP280">
        <v>2</v>
      </c>
      <c r="GQ280" t="s">
        <v>473</v>
      </c>
      <c r="GR280">
        <v>3.1296</v>
      </c>
      <c r="GS280">
        <v>2.71606</v>
      </c>
      <c r="GT280">
        <v>0.174199</v>
      </c>
      <c r="GU280">
        <v>0.179173</v>
      </c>
      <c r="GV280">
        <v>0.124135</v>
      </c>
      <c r="GW280">
        <v>0.102492</v>
      </c>
      <c r="GX280">
        <v>30297.8</v>
      </c>
      <c r="GY280">
        <v>32001.2</v>
      </c>
      <c r="GZ280">
        <v>33277.9</v>
      </c>
      <c r="HA280">
        <v>35385.3</v>
      </c>
      <c r="HB280">
        <v>41433.1</v>
      </c>
      <c r="HC280">
        <v>45711.9</v>
      </c>
      <c r="HD280">
        <v>52125.8</v>
      </c>
      <c r="HE280">
        <v>56655.4</v>
      </c>
      <c r="HF280">
        <v>1.78758</v>
      </c>
      <c r="HG280">
        <v>1.64855</v>
      </c>
      <c r="HH280">
        <v>-0.0327379</v>
      </c>
      <c r="HI280">
        <v>0</v>
      </c>
      <c r="HJ280">
        <v>36.5423</v>
      </c>
      <c r="HK280">
        <v>999.9</v>
      </c>
      <c r="HL280">
        <v>57.081</v>
      </c>
      <c r="HM280">
        <v>29.195</v>
      </c>
      <c r="HN280">
        <v>25.7044</v>
      </c>
      <c r="HO280">
        <v>56.0492</v>
      </c>
      <c r="HP280">
        <v>43.0208</v>
      </c>
      <c r="HQ280">
        <v>1</v>
      </c>
      <c r="HR280">
        <v>1.31285</v>
      </c>
      <c r="HS280">
        <v>4.706</v>
      </c>
      <c r="HT280">
        <v>20.0723</v>
      </c>
      <c r="HU280">
        <v>5.18884</v>
      </c>
      <c r="HV280">
        <v>12.0099</v>
      </c>
      <c r="HW280">
        <v>4.972</v>
      </c>
      <c r="HX280">
        <v>3.29495</v>
      </c>
      <c r="HY280">
        <v>9999</v>
      </c>
      <c r="HZ280">
        <v>9999</v>
      </c>
      <c r="IA280">
        <v>999.9</v>
      </c>
      <c r="IB280">
        <v>9999</v>
      </c>
      <c r="IC280">
        <v>1.86324</v>
      </c>
      <c r="ID280">
        <v>1.86813</v>
      </c>
      <c r="IE280">
        <v>1.86783</v>
      </c>
      <c r="IF280">
        <v>1.86905</v>
      </c>
      <c r="IG280">
        <v>1.86983</v>
      </c>
      <c r="IH280">
        <v>1.86592</v>
      </c>
      <c r="II280">
        <v>1.86695</v>
      </c>
      <c r="IJ280">
        <v>1.86841</v>
      </c>
      <c r="IK280">
        <v>5</v>
      </c>
      <c r="IL280">
        <v>0</v>
      </c>
      <c r="IM280">
        <v>0</v>
      </c>
      <c r="IN280">
        <v>0</v>
      </c>
      <c r="IO280" t="s">
        <v>441</v>
      </c>
      <c r="IP280" t="s">
        <v>442</v>
      </c>
      <c r="IQ280" t="s">
        <v>443</v>
      </c>
      <c r="IR280" t="s">
        <v>443</v>
      </c>
      <c r="IS280" t="s">
        <v>443</v>
      </c>
      <c r="IT280" t="s">
        <v>443</v>
      </c>
      <c r="IU280">
        <v>0</v>
      </c>
      <c r="IV280">
        <v>100</v>
      </c>
      <c r="IW280">
        <v>100</v>
      </c>
      <c r="IX280">
        <v>1.1</v>
      </c>
      <c r="IY280">
        <v>0.3152</v>
      </c>
      <c r="IZ280">
        <v>1.09748391826392</v>
      </c>
      <c r="JA280">
        <v>0</v>
      </c>
      <c r="JB280">
        <v>0</v>
      </c>
      <c r="JC280">
        <v>0</v>
      </c>
      <c r="JD280">
        <v>0.315191680746845</v>
      </c>
      <c r="JE280">
        <v>0</v>
      </c>
      <c r="JF280">
        <v>0</v>
      </c>
      <c r="JG280">
        <v>0</v>
      </c>
      <c r="JH280">
        <v>5</v>
      </c>
      <c r="JI280">
        <v>2273</v>
      </c>
      <c r="JJ280">
        <v>0</v>
      </c>
      <c r="JK280">
        <v>25</v>
      </c>
      <c r="JL280">
        <v>29356862.3</v>
      </c>
      <c r="JM280">
        <v>29356862.3</v>
      </c>
      <c r="JN280">
        <v>2.36572</v>
      </c>
      <c r="JO280">
        <v>2.59277</v>
      </c>
      <c r="JP280">
        <v>1.54785</v>
      </c>
      <c r="JQ280">
        <v>2.32056</v>
      </c>
      <c r="JR280">
        <v>1.64673</v>
      </c>
      <c r="JS280">
        <v>2.38525</v>
      </c>
      <c r="JT280">
        <v>33.1992</v>
      </c>
      <c r="JU280">
        <v>24.1751</v>
      </c>
      <c r="JV280">
        <v>18</v>
      </c>
      <c r="JW280">
        <v>501.907</v>
      </c>
      <c r="JX280">
        <v>404.053</v>
      </c>
      <c r="JY280">
        <v>30.5688</v>
      </c>
      <c r="JZ280">
        <v>42.7827</v>
      </c>
      <c r="KA280">
        <v>29.9999</v>
      </c>
      <c r="KB280">
        <v>42.5087</v>
      </c>
      <c r="KC280">
        <v>42.4017</v>
      </c>
      <c r="KD280">
        <v>47.3993</v>
      </c>
      <c r="KE280">
        <v>0</v>
      </c>
      <c r="KF280">
        <v>100</v>
      </c>
      <c r="KG280">
        <v>30.5638</v>
      </c>
      <c r="KH280">
        <v>1208.73</v>
      </c>
      <c r="KI280">
        <v>34.6858</v>
      </c>
      <c r="KJ280">
        <v>94.6028</v>
      </c>
      <c r="KK280">
        <v>91.7306</v>
      </c>
    </row>
    <row r="281" spans="1:297">
      <c r="A281">
        <v>265</v>
      </c>
      <c r="B281">
        <v>1761411742</v>
      </c>
      <c r="C281">
        <v>3561</v>
      </c>
      <c r="D281" t="s">
        <v>974</v>
      </c>
      <c r="E281" t="s">
        <v>975</v>
      </c>
      <c r="F281">
        <v>5</v>
      </c>
      <c r="G281" t="s">
        <v>831</v>
      </c>
      <c r="H281" t="s">
        <v>436</v>
      </c>
      <c r="I281">
        <v>1761411733.84615</v>
      </c>
      <c r="J281">
        <f>(K281)/1000</f>
        <v>0</v>
      </c>
      <c r="K281">
        <f>IF(DP281, AN281, AH281)</f>
        <v>0</v>
      </c>
      <c r="L281">
        <f>IF(DP281, AI281, AG281)</f>
        <v>0</v>
      </c>
      <c r="M281">
        <f>DR281 - IF(AU281&gt;1, L281*DL281*100.0/(AW281), 0)</f>
        <v>0</v>
      </c>
      <c r="N281">
        <f>((T281-J281/2)*M281-L281)/(T281+J281/2)</f>
        <v>0</v>
      </c>
      <c r="O281">
        <f>N281*(DY281+DZ281)/1000.0</f>
        <v>0</v>
      </c>
      <c r="P281">
        <f>(DR281 - IF(AU281&gt;1, L281*DL281*100.0/(AW281), 0))*(DY281+DZ281)/1000.0</f>
        <v>0</v>
      </c>
      <c r="Q281">
        <f>2.0/((1/S281-1/R281)+SIGN(S281)*SQRT((1/S281-1/R281)*(1/S281-1/R281) + 4*DM281/((DM281+1)*(DM281+1))*(2*1/S281*1/R281-1/R281*1/R281)))</f>
        <v>0</v>
      </c>
      <c r="R281">
        <f>IF(LEFT(DN281,1)&lt;&gt;"0",IF(LEFT(DN281,1)="1",3.0,DO281),$D$5+$E$5*(EF281*DY281/($K$5*1000))+$F$5*(EF281*DY281/($K$5*1000))*MAX(MIN(DL281,$J$5),$I$5)*MAX(MIN(DL281,$J$5),$I$5)+$G$5*MAX(MIN(DL281,$J$5),$I$5)*(EF281*DY281/($K$5*1000))+$H$5*(EF281*DY281/($K$5*1000))*(EF281*DY281/($K$5*1000)))</f>
        <v>0</v>
      </c>
      <c r="S281">
        <f>J281*(1000-(1000*0.61365*exp(17.502*W281/(240.97+W281))/(DY281+DZ281)+DT281)/2)/(1000*0.61365*exp(17.502*W281/(240.97+W281))/(DY281+DZ281)-DT281)</f>
        <v>0</v>
      </c>
      <c r="T281">
        <f>1/((DM281+1)/(Q281/1.6)+1/(R281/1.37)) + DM281/((DM281+1)/(Q281/1.6) + DM281/(R281/1.37))</f>
        <v>0</v>
      </c>
      <c r="U281">
        <f>(DH281*DK281)</f>
        <v>0</v>
      </c>
      <c r="V281">
        <f>(EA281+(U281+2*0.95*5.67E-8*(((EA281+$B$7)+273)^4-(EA281+273)^4)-44100*J281)/(1.84*29.3*R281+8*0.95*5.67E-8*(EA281+273)^3))</f>
        <v>0</v>
      </c>
      <c r="W281">
        <f>($C$7*EB281+$D$7*EC281+$E$7*V281)</f>
        <v>0</v>
      </c>
      <c r="X281">
        <f>0.61365*exp(17.502*W281/(240.97+W281))</f>
        <v>0</v>
      </c>
      <c r="Y281">
        <f>(Z281/AA281*100)</f>
        <v>0</v>
      </c>
      <c r="Z281">
        <f>DT281*(DY281+DZ281)/1000</f>
        <v>0</v>
      </c>
      <c r="AA281">
        <f>0.61365*exp(17.502*EA281/(240.97+EA281))</f>
        <v>0</v>
      </c>
      <c r="AB281">
        <f>(X281-DT281*(DY281+DZ281)/1000)</f>
        <v>0</v>
      </c>
      <c r="AC281">
        <f>(-J281*44100)</f>
        <v>0</v>
      </c>
      <c r="AD281">
        <f>2*29.3*R281*0.92*(EA281-W281)</f>
        <v>0</v>
      </c>
      <c r="AE281">
        <f>2*0.95*5.67E-8*(((EA281+$B$7)+273)^4-(W281+273)^4)</f>
        <v>0</v>
      </c>
      <c r="AF281">
        <f>U281+AE281+AC281+AD281</f>
        <v>0</v>
      </c>
      <c r="AG281">
        <f>DX281*AU281*(DS281-DR281*(1000-AU281*DU281)/(1000-AU281*DT281))/(100*DL281)</f>
        <v>0</v>
      </c>
      <c r="AH281">
        <f>1000*DX281*AU281*(DT281-DU281)/(100*DL281*(1000-AU281*DT281))</f>
        <v>0</v>
      </c>
      <c r="AI281">
        <f>(AJ281 - AK281 - DY281*1E3/(8.314*(EA281+273.15)) * AM281/DX281 * AL281) * DX281/(100*DL281) * (1000 - DU281)/1000</f>
        <v>0</v>
      </c>
      <c r="AJ281">
        <v>1225.6205406316</v>
      </c>
      <c r="AK281">
        <v>1190.03781818182</v>
      </c>
      <c r="AL281">
        <v>3.49726172357459</v>
      </c>
      <c r="AM281">
        <v>65.0541557379444</v>
      </c>
      <c r="AN281">
        <f>(AP281 - AO281 + DY281*1E3/(8.314*(EA281+273.15)) * AR281/DX281 * AQ281) * DX281/(100*DL281) * 1000/(1000 - AP281)</f>
        <v>0</v>
      </c>
      <c r="AO281">
        <v>24.7738393913151</v>
      </c>
      <c r="AP281">
        <v>32.5477042424242</v>
      </c>
      <c r="AQ281">
        <v>-0.00708804047977616</v>
      </c>
      <c r="AR281">
        <v>110.692381959749</v>
      </c>
      <c r="AS281">
        <v>0</v>
      </c>
      <c r="AT281">
        <v>0</v>
      </c>
      <c r="AU281">
        <f>IF(AS281*$H$13&gt;=AW281,1.0,(AW281/(AW281-AS281*$H$13)))</f>
        <v>0</v>
      </c>
      <c r="AV281">
        <f>(AU281-1)*100</f>
        <v>0</v>
      </c>
      <c r="AW281">
        <f>MAX(0,($B$13+$C$13*EF281)/(1+$D$13*EF281)*DY281/(EA281+273)*$E$13)</f>
        <v>0</v>
      </c>
      <c r="AX281" t="s">
        <v>437</v>
      </c>
      <c r="AY281" t="s">
        <v>437</v>
      </c>
      <c r="AZ281">
        <v>0</v>
      </c>
      <c r="BA281">
        <v>0</v>
      </c>
      <c r="BB281">
        <f>1-AZ281/BA281</f>
        <v>0</v>
      </c>
      <c r="BC281">
        <v>0</v>
      </c>
      <c r="BD281" t="s">
        <v>437</v>
      </c>
      <c r="BE281" t="s">
        <v>437</v>
      </c>
      <c r="BF281">
        <v>0</v>
      </c>
      <c r="BG281">
        <v>0</v>
      </c>
      <c r="BH281">
        <f>1-BF281/BG281</f>
        <v>0</v>
      </c>
      <c r="BI281">
        <v>0.5</v>
      </c>
      <c r="BJ281">
        <f>DI281</f>
        <v>0</v>
      </c>
      <c r="BK281">
        <f>L281</f>
        <v>0</v>
      </c>
      <c r="BL281">
        <f>BH281*BI281*BJ281</f>
        <v>0</v>
      </c>
      <c r="BM281">
        <f>(BK281-BC281)/BJ281</f>
        <v>0</v>
      </c>
      <c r="BN281">
        <f>(BA281-BG281)/BG281</f>
        <v>0</v>
      </c>
      <c r="BO281">
        <f>AZ281/(BB281+AZ281/BG281)</f>
        <v>0</v>
      </c>
      <c r="BP281" t="s">
        <v>437</v>
      </c>
      <c r="BQ281">
        <v>0</v>
      </c>
      <c r="BR281">
        <f>IF(BQ281&lt;&gt;0, BQ281, BO281)</f>
        <v>0</v>
      </c>
      <c r="BS281">
        <f>1-BR281/BG281</f>
        <v>0</v>
      </c>
      <c r="BT281">
        <f>(BG281-BF281)/(BG281-BR281)</f>
        <v>0</v>
      </c>
      <c r="BU281">
        <f>(BA281-BG281)/(BA281-BR281)</f>
        <v>0</v>
      </c>
      <c r="BV281">
        <f>(BG281-BF281)/(BG281-AZ281)</f>
        <v>0</v>
      </c>
      <c r="BW281">
        <f>(BA281-BG281)/(BA281-AZ281)</f>
        <v>0</v>
      </c>
      <c r="BX281">
        <f>(BT281*BR281/BF281)</f>
        <v>0</v>
      </c>
      <c r="BY281">
        <f>(1-BX281)</f>
        <v>0</v>
      </c>
      <c r="DH281">
        <f>$B$11*EG281+$C$11*EH281+$F$11*ES281*(1-EV281)</f>
        <v>0</v>
      </c>
      <c r="DI281">
        <f>DH281*DJ281</f>
        <v>0</v>
      </c>
      <c r="DJ281">
        <f>($B$11*$D$9+$C$11*$D$9+$F$11*((FF281+EX281)/MAX(FF281+EX281+FG281, 0.1)*$I$9+FG281/MAX(FF281+EX281+FG281, 0.1)*$J$9))/($B$11+$C$11+$F$11)</f>
        <v>0</v>
      </c>
      <c r="DK281">
        <f>($B$11*$K$9+$C$11*$K$9+$F$11*((FF281+EX281)/MAX(FF281+EX281+FG281, 0.1)*$P$9+FG281/MAX(FF281+EX281+FG281, 0.1)*$Q$9))/($B$11+$C$11+$F$11)</f>
        <v>0</v>
      </c>
      <c r="DL281">
        <v>6</v>
      </c>
      <c r="DM281">
        <v>0.5</v>
      </c>
      <c r="DN281" t="s">
        <v>438</v>
      </c>
      <c r="DO281">
        <v>2</v>
      </c>
      <c r="DP281" t="b">
        <v>1</v>
      </c>
      <c r="DQ281">
        <v>1761411733.84615</v>
      </c>
      <c r="DR281">
        <v>1127.36076923077</v>
      </c>
      <c r="DS281">
        <v>1178.92846153846</v>
      </c>
      <c r="DT281">
        <v>32.5980230769231</v>
      </c>
      <c r="DU281">
        <v>24.7774230769231</v>
      </c>
      <c r="DV281">
        <v>1126.26461538462</v>
      </c>
      <c r="DW281">
        <v>32.2828307692308</v>
      </c>
      <c r="DX281">
        <v>500.016</v>
      </c>
      <c r="DY281">
        <v>90.3193846153846</v>
      </c>
      <c r="DZ281">
        <v>0.0380645307692308</v>
      </c>
      <c r="EA281">
        <v>36.8385076923077</v>
      </c>
      <c r="EB281">
        <v>36.0080384615385</v>
      </c>
      <c r="EC281">
        <v>999.9</v>
      </c>
      <c r="ED281">
        <v>0</v>
      </c>
      <c r="EE281">
        <v>0</v>
      </c>
      <c r="EF281">
        <v>10017.9307692308</v>
      </c>
      <c r="EG281">
        <v>0</v>
      </c>
      <c r="EH281">
        <v>1237.86</v>
      </c>
      <c r="EI281">
        <v>-51.5679</v>
      </c>
      <c r="EJ281">
        <v>1165.34923076923</v>
      </c>
      <c r="EK281">
        <v>1208.88153846154</v>
      </c>
      <c r="EL281">
        <v>7.82059538461539</v>
      </c>
      <c r="EM281">
        <v>1178.92846153846</v>
      </c>
      <c r="EN281">
        <v>24.7774230769231</v>
      </c>
      <c r="EO281">
        <v>2.94423307692308</v>
      </c>
      <c r="EP281">
        <v>2.23788153846154</v>
      </c>
      <c r="EQ281">
        <v>23.7158307692308</v>
      </c>
      <c r="ER281">
        <v>19.2361076923077</v>
      </c>
      <c r="ES281">
        <v>1199.98384615385</v>
      </c>
      <c r="ET281">
        <v>0.967</v>
      </c>
      <c r="EU281">
        <v>0.0329997</v>
      </c>
      <c r="EV281">
        <v>0</v>
      </c>
      <c r="EW281">
        <v>1290.71615384615</v>
      </c>
      <c r="EX281">
        <v>5.00059</v>
      </c>
      <c r="EY281">
        <v>15968.4769230769</v>
      </c>
      <c r="EZ281">
        <v>10358.5769230769</v>
      </c>
      <c r="FA281">
        <v>51.8410769230769</v>
      </c>
      <c r="FB281">
        <v>53.5524615384615</v>
      </c>
      <c r="FC281">
        <v>52.1201538461538</v>
      </c>
      <c r="FD281">
        <v>53.125</v>
      </c>
      <c r="FE281">
        <v>52.9418461538462</v>
      </c>
      <c r="FF281">
        <v>1155.55</v>
      </c>
      <c r="FG281">
        <v>39.43</v>
      </c>
      <c r="FH281">
        <v>0</v>
      </c>
      <c r="FI281">
        <v>1761411702.1</v>
      </c>
      <c r="FJ281">
        <v>0</v>
      </c>
      <c r="FK281">
        <v>1290.72307692308</v>
      </c>
      <c r="FL281">
        <v>-1.80034188846547</v>
      </c>
      <c r="FM281">
        <v>-21.0427350218763</v>
      </c>
      <c r="FN281">
        <v>15968.4730769231</v>
      </c>
      <c r="FO281">
        <v>15</v>
      </c>
      <c r="FP281">
        <v>0</v>
      </c>
      <c r="FQ281" t="s">
        <v>439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-51.2199333333333</v>
      </c>
      <c r="GD281">
        <v>-4.74592987012994</v>
      </c>
      <c r="GE281">
        <v>0.687496376671549</v>
      </c>
      <c r="GF281">
        <v>0</v>
      </c>
      <c r="GG281">
        <v>1290.86823529412</v>
      </c>
      <c r="GH281">
        <v>-1.69075630364952</v>
      </c>
      <c r="GI281">
        <v>0.231586225693142</v>
      </c>
      <c r="GJ281">
        <v>-1</v>
      </c>
      <c r="GK281">
        <v>7.84712142857143</v>
      </c>
      <c r="GL281">
        <v>-0.4146109090909</v>
      </c>
      <c r="GM281">
        <v>0.041874772185389</v>
      </c>
      <c r="GN281">
        <v>0</v>
      </c>
      <c r="GO281">
        <v>0</v>
      </c>
      <c r="GP281">
        <v>2</v>
      </c>
      <c r="GQ281" t="s">
        <v>473</v>
      </c>
      <c r="GR281">
        <v>3.12948</v>
      </c>
      <c r="GS281">
        <v>2.71577</v>
      </c>
      <c r="GT281">
        <v>0.175855</v>
      </c>
      <c r="GU281">
        <v>0.18073</v>
      </c>
      <c r="GV281">
        <v>0.124044</v>
      </c>
      <c r="GW281">
        <v>0.102483</v>
      </c>
      <c r="GX281">
        <v>30236.7</v>
      </c>
      <c r="GY281">
        <v>31940.3</v>
      </c>
      <c r="GZ281">
        <v>33277.8</v>
      </c>
      <c r="HA281">
        <v>35385.3</v>
      </c>
      <c r="HB281">
        <v>41437.3</v>
      </c>
      <c r="HC281">
        <v>45712.7</v>
      </c>
      <c r="HD281">
        <v>52125.6</v>
      </c>
      <c r="HE281">
        <v>56655.6</v>
      </c>
      <c r="HF281">
        <v>1.78747</v>
      </c>
      <c r="HG281">
        <v>1.64855</v>
      </c>
      <c r="HH281">
        <v>-0.033401</v>
      </c>
      <c r="HI281">
        <v>0</v>
      </c>
      <c r="HJ281">
        <v>36.5381</v>
      </c>
      <c r="HK281">
        <v>999.9</v>
      </c>
      <c r="HL281">
        <v>57.057</v>
      </c>
      <c r="HM281">
        <v>29.195</v>
      </c>
      <c r="HN281">
        <v>25.6952</v>
      </c>
      <c r="HO281">
        <v>56.0592</v>
      </c>
      <c r="HP281">
        <v>43.0569</v>
      </c>
      <c r="HQ281">
        <v>1</v>
      </c>
      <c r="HR281">
        <v>1.31289</v>
      </c>
      <c r="HS281">
        <v>4.72872</v>
      </c>
      <c r="HT281">
        <v>20.0714</v>
      </c>
      <c r="HU281">
        <v>5.19019</v>
      </c>
      <c r="HV281">
        <v>12.0099</v>
      </c>
      <c r="HW281">
        <v>4.97205</v>
      </c>
      <c r="HX281">
        <v>3.295</v>
      </c>
      <c r="HY281">
        <v>9999</v>
      </c>
      <c r="HZ281">
        <v>9999</v>
      </c>
      <c r="IA281">
        <v>999.9</v>
      </c>
      <c r="IB281">
        <v>9999</v>
      </c>
      <c r="IC281">
        <v>1.86324</v>
      </c>
      <c r="ID281">
        <v>1.86811</v>
      </c>
      <c r="IE281">
        <v>1.86784</v>
      </c>
      <c r="IF281">
        <v>1.86905</v>
      </c>
      <c r="IG281">
        <v>1.86982</v>
      </c>
      <c r="IH281">
        <v>1.8659</v>
      </c>
      <c r="II281">
        <v>1.86697</v>
      </c>
      <c r="IJ281">
        <v>1.86837</v>
      </c>
      <c r="IK281">
        <v>5</v>
      </c>
      <c r="IL281">
        <v>0</v>
      </c>
      <c r="IM281">
        <v>0</v>
      </c>
      <c r="IN281">
        <v>0</v>
      </c>
      <c r="IO281" t="s">
        <v>441</v>
      </c>
      <c r="IP281" t="s">
        <v>442</v>
      </c>
      <c r="IQ281" t="s">
        <v>443</v>
      </c>
      <c r="IR281" t="s">
        <v>443</v>
      </c>
      <c r="IS281" t="s">
        <v>443</v>
      </c>
      <c r="IT281" t="s">
        <v>443</v>
      </c>
      <c r="IU281">
        <v>0</v>
      </c>
      <c r="IV281">
        <v>100</v>
      </c>
      <c r="IW281">
        <v>100</v>
      </c>
      <c r="IX281">
        <v>1.1</v>
      </c>
      <c r="IY281">
        <v>0.3152</v>
      </c>
      <c r="IZ281">
        <v>1.09748391826392</v>
      </c>
      <c r="JA281">
        <v>0</v>
      </c>
      <c r="JB281">
        <v>0</v>
      </c>
      <c r="JC281">
        <v>0</v>
      </c>
      <c r="JD281">
        <v>0.315191680746845</v>
      </c>
      <c r="JE281">
        <v>0</v>
      </c>
      <c r="JF281">
        <v>0</v>
      </c>
      <c r="JG281">
        <v>0</v>
      </c>
      <c r="JH281">
        <v>5</v>
      </c>
      <c r="JI281">
        <v>2273</v>
      </c>
      <c r="JJ281">
        <v>0</v>
      </c>
      <c r="JK281">
        <v>25</v>
      </c>
      <c r="JL281">
        <v>29356862.4</v>
      </c>
      <c r="JM281">
        <v>29356862.4</v>
      </c>
      <c r="JN281">
        <v>2.39014</v>
      </c>
      <c r="JO281">
        <v>2.60254</v>
      </c>
      <c r="JP281">
        <v>1.54785</v>
      </c>
      <c r="JQ281">
        <v>2.32056</v>
      </c>
      <c r="JR281">
        <v>1.64551</v>
      </c>
      <c r="JS281">
        <v>2.32422</v>
      </c>
      <c r="JT281">
        <v>33.1992</v>
      </c>
      <c r="JU281">
        <v>24.1751</v>
      </c>
      <c r="JV281">
        <v>18</v>
      </c>
      <c r="JW281">
        <v>501.836</v>
      </c>
      <c r="JX281">
        <v>404.053</v>
      </c>
      <c r="JY281">
        <v>30.5604</v>
      </c>
      <c r="JZ281">
        <v>42.7827</v>
      </c>
      <c r="KA281">
        <v>30</v>
      </c>
      <c r="KB281">
        <v>42.5087</v>
      </c>
      <c r="KC281">
        <v>42.4017</v>
      </c>
      <c r="KD281">
        <v>47.9604</v>
      </c>
      <c r="KE281">
        <v>0</v>
      </c>
      <c r="KF281">
        <v>100</v>
      </c>
      <c r="KG281">
        <v>30.5514</v>
      </c>
      <c r="KH281">
        <v>1229.02</v>
      </c>
      <c r="KI281">
        <v>34.6858</v>
      </c>
      <c r="KJ281">
        <v>94.6025</v>
      </c>
      <c r="KK281">
        <v>91.7309</v>
      </c>
    </row>
    <row r="282" spans="1:297">
      <c r="A282">
        <v>266</v>
      </c>
      <c r="B282">
        <v>1761411747</v>
      </c>
      <c r="C282">
        <v>3566</v>
      </c>
      <c r="D282" t="s">
        <v>976</v>
      </c>
      <c r="E282" t="s">
        <v>977</v>
      </c>
      <c r="F282">
        <v>5</v>
      </c>
      <c r="G282" t="s">
        <v>831</v>
      </c>
      <c r="H282" t="s">
        <v>436</v>
      </c>
      <c r="I282">
        <v>1761411738.84615</v>
      </c>
      <c r="J282">
        <f>(K282)/1000</f>
        <v>0</v>
      </c>
      <c r="K282">
        <f>IF(DP282, AN282, AH282)</f>
        <v>0</v>
      </c>
      <c r="L282">
        <f>IF(DP282, AI282, AG282)</f>
        <v>0</v>
      </c>
      <c r="M282">
        <f>DR282 - IF(AU282&gt;1, L282*DL282*100.0/(AW282), 0)</f>
        <v>0</v>
      </c>
      <c r="N282">
        <f>((T282-J282/2)*M282-L282)/(T282+J282/2)</f>
        <v>0</v>
      </c>
      <c r="O282">
        <f>N282*(DY282+DZ282)/1000.0</f>
        <v>0</v>
      </c>
      <c r="P282">
        <f>(DR282 - IF(AU282&gt;1, L282*DL282*100.0/(AW282), 0))*(DY282+DZ282)/1000.0</f>
        <v>0</v>
      </c>
      <c r="Q282">
        <f>2.0/((1/S282-1/R282)+SIGN(S282)*SQRT((1/S282-1/R282)*(1/S282-1/R282) + 4*DM282/((DM282+1)*(DM282+1))*(2*1/S282*1/R282-1/R282*1/R282)))</f>
        <v>0</v>
      </c>
      <c r="R282">
        <f>IF(LEFT(DN282,1)&lt;&gt;"0",IF(LEFT(DN282,1)="1",3.0,DO282),$D$5+$E$5*(EF282*DY282/($K$5*1000))+$F$5*(EF282*DY282/($K$5*1000))*MAX(MIN(DL282,$J$5),$I$5)*MAX(MIN(DL282,$J$5),$I$5)+$G$5*MAX(MIN(DL282,$J$5),$I$5)*(EF282*DY282/($K$5*1000))+$H$5*(EF282*DY282/($K$5*1000))*(EF282*DY282/($K$5*1000)))</f>
        <v>0</v>
      </c>
      <c r="S282">
        <f>J282*(1000-(1000*0.61365*exp(17.502*W282/(240.97+W282))/(DY282+DZ282)+DT282)/2)/(1000*0.61365*exp(17.502*W282/(240.97+W282))/(DY282+DZ282)-DT282)</f>
        <v>0</v>
      </c>
      <c r="T282">
        <f>1/((DM282+1)/(Q282/1.6)+1/(R282/1.37)) + DM282/((DM282+1)/(Q282/1.6) + DM282/(R282/1.37))</f>
        <v>0</v>
      </c>
      <c r="U282">
        <f>(DH282*DK282)</f>
        <v>0</v>
      </c>
      <c r="V282">
        <f>(EA282+(U282+2*0.95*5.67E-8*(((EA282+$B$7)+273)^4-(EA282+273)^4)-44100*J282)/(1.84*29.3*R282+8*0.95*5.67E-8*(EA282+273)^3))</f>
        <v>0</v>
      </c>
      <c r="W282">
        <f>($C$7*EB282+$D$7*EC282+$E$7*V282)</f>
        <v>0</v>
      </c>
      <c r="X282">
        <f>0.61365*exp(17.502*W282/(240.97+W282))</f>
        <v>0</v>
      </c>
      <c r="Y282">
        <f>(Z282/AA282*100)</f>
        <v>0</v>
      </c>
      <c r="Z282">
        <f>DT282*(DY282+DZ282)/1000</f>
        <v>0</v>
      </c>
      <c r="AA282">
        <f>0.61365*exp(17.502*EA282/(240.97+EA282))</f>
        <v>0</v>
      </c>
      <c r="AB282">
        <f>(X282-DT282*(DY282+DZ282)/1000)</f>
        <v>0</v>
      </c>
      <c r="AC282">
        <f>(-J282*44100)</f>
        <v>0</v>
      </c>
      <c r="AD282">
        <f>2*29.3*R282*0.92*(EA282-W282)</f>
        <v>0</v>
      </c>
      <c r="AE282">
        <f>2*0.95*5.67E-8*(((EA282+$B$7)+273)^4-(W282+273)^4)</f>
        <v>0</v>
      </c>
      <c r="AF282">
        <f>U282+AE282+AC282+AD282</f>
        <v>0</v>
      </c>
      <c r="AG282">
        <f>DX282*AU282*(DS282-DR282*(1000-AU282*DU282)/(1000-AU282*DT282))/(100*DL282)</f>
        <v>0</v>
      </c>
      <c r="AH282">
        <f>1000*DX282*AU282*(DT282-DU282)/(100*DL282*(1000-AU282*DT282))</f>
        <v>0</v>
      </c>
      <c r="AI282">
        <f>(AJ282 - AK282 - DY282*1E3/(8.314*(EA282+273.15)) * AM282/DX282 * AL282) * DX282/(100*DL282) * (1000 - DU282)/1000</f>
        <v>0</v>
      </c>
      <c r="AJ282">
        <v>1242.23344263405</v>
      </c>
      <c r="AK282">
        <v>1207.05163636364</v>
      </c>
      <c r="AL282">
        <v>3.39720267380397</v>
      </c>
      <c r="AM282">
        <v>65.0541557379444</v>
      </c>
      <c r="AN282">
        <f>(AP282 - AO282 + DY282*1E3/(8.314*(EA282+273.15)) * AR282/DX282 * AQ282) * DX282/(100*DL282) * 1000/(1000 - AP282)</f>
        <v>0</v>
      </c>
      <c r="AO282">
        <v>24.772185978715</v>
      </c>
      <c r="AP282">
        <v>32.5138254545454</v>
      </c>
      <c r="AQ282">
        <v>-0.00658602107750042</v>
      </c>
      <c r="AR282">
        <v>110.692381959749</v>
      </c>
      <c r="AS282">
        <v>0</v>
      </c>
      <c r="AT282">
        <v>0</v>
      </c>
      <c r="AU282">
        <f>IF(AS282*$H$13&gt;=AW282,1.0,(AW282/(AW282-AS282*$H$13)))</f>
        <v>0</v>
      </c>
      <c r="AV282">
        <f>(AU282-1)*100</f>
        <v>0</v>
      </c>
      <c r="AW282">
        <f>MAX(0,($B$13+$C$13*EF282)/(1+$D$13*EF282)*DY282/(EA282+273)*$E$13)</f>
        <v>0</v>
      </c>
      <c r="AX282" t="s">
        <v>437</v>
      </c>
      <c r="AY282" t="s">
        <v>437</v>
      </c>
      <c r="AZ282">
        <v>0</v>
      </c>
      <c r="BA282">
        <v>0</v>
      </c>
      <c r="BB282">
        <f>1-AZ282/BA282</f>
        <v>0</v>
      </c>
      <c r="BC282">
        <v>0</v>
      </c>
      <c r="BD282" t="s">
        <v>437</v>
      </c>
      <c r="BE282" t="s">
        <v>437</v>
      </c>
      <c r="BF282">
        <v>0</v>
      </c>
      <c r="BG282">
        <v>0</v>
      </c>
      <c r="BH282">
        <f>1-BF282/BG282</f>
        <v>0</v>
      </c>
      <c r="BI282">
        <v>0.5</v>
      </c>
      <c r="BJ282">
        <f>DI282</f>
        <v>0</v>
      </c>
      <c r="BK282">
        <f>L282</f>
        <v>0</v>
      </c>
      <c r="BL282">
        <f>BH282*BI282*BJ282</f>
        <v>0</v>
      </c>
      <c r="BM282">
        <f>(BK282-BC282)/BJ282</f>
        <v>0</v>
      </c>
      <c r="BN282">
        <f>(BA282-BG282)/BG282</f>
        <v>0</v>
      </c>
      <c r="BO282">
        <f>AZ282/(BB282+AZ282/BG282)</f>
        <v>0</v>
      </c>
      <c r="BP282" t="s">
        <v>437</v>
      </c>
      <c r="BQ282">
        <v>0</v>
      </c>
      <c r="BR282">
        <f>IF(BQ282&lt;&gt;0, BQ282, BO282)</f>
        <v>0</v>
      </c>
      <c r="BS282">
        <f>1-BR282/BG282</f>
        <v>0</v>
      </c>
      <c r="BT282">
        <f>(BG282-BF282)/(BG282-BR282)</f>
        <v>0</v>
      </c>
      <c r="BU282">
        <f>(BA282-BG282)/(BA282-BR282)</f>
        <v>0</v>
      </c>
      <c r="BV282">
        <f>(BG282-BF282)/(BG282-AZ282)</f>
        <v>0</v>
      </c>
      <c r="BW282">
        <f>(BA282-BG282)/(BA282-AZ282)</f>
        <v>0</v>
      </c>
      <c r="BX282">
        <f>(BT282*BR282/BF282)</f>
        <v>0</v>
      </c>
      <c r="BY282">
        <f>(1-BX282)</f>
        <v>0</v>
      </c>
      <c r="DH282">
        <f>$B$11*EG282+$C$11*EH282+$F$11*ES282*(1-EV282)</f>
        <v>0</v>
      </c>
      <c r="DI282">
        <f>DH282*DJ282</f>
        <v>0</v>
      </c>
      <c r="DJ282">
        <f>($B$11*$D$9+$C$11*$D$9+$F$11*((FF282+EX282)/MAX(FF282+EX282+FG282, 0.1)*$I$9+FG282/MAX(FF282+EX282+FG282, 0.1)*$J$9))/($B$11+$C$11+$F$11)</f>
        <v>0</v>
      </c>
      <c r="DK282">
        <f>($B$11*$K$9+$C$11*$K$9+$F$11*((FF282+EX282)/MAX(FF282+EX282+FG282, 0.1)*$P$9+FG282/MAX(FF282+EX282+FG282, 0.1)*$Q$9))/($B$11+$C$11+$F$11)</f>
        <v>0</v>
      </c>
      <c r="DL282">
        <v>6</v>
      </c>
      <c r="DM282">
        <v>0.5</v>
      </c>
      <c r="DN282" t="s">
        <v>438</v>
      </c>
      <c r="DO282">
        <v>2</v>
      </c>
      <c r="DP282" t="b">
        <v>1</v>
      </c>
      <c r="DQ282">
        <v>1761411738.84615</v>
      </c>
      <c r="DR282">
        <v>1144.03384615385</v>
      </c>
      <c r="DS282">
        <v>1195.58</v>
      </c>
      <c r="DT282">
        <v>32.5627692307692</v>
      </c>
      <c r="DU282">
        <v>24.7751153846154</v>
      </c>
      <c r="DV282">
        <v>1142.93615384615</v>
      </c>
      <c r="DW282">
        <v>32.2475769230769</v>
      </c>
      <c r="DX282">
        <v>499.986307692308</v>
      </c>
      <c r="DY282">
        <v>90.3191384615385</v>
      </c>
      <c r="DZ282">
        <v>0.0379465923076923</v>
      </c>
      <c r="EA282">
        <v>36.8345230769231</v>
      </c>
      <c r="EB282">
        <v>36.0075461538461</v>
      </c>
      <c r="EC282">
        <v>999.9</v>
      </c>
      <c r="ED282">
        <v>0</v>
      </c>
      <c r="EE282">
        <v>0</v>
      </c>
      <c r="EF282">
        <v>10013.3230769231</v>
      </c>
      <c r="EG282">
        <v>0</v>
      </c>
      <c r="EH282">
        <v>1237.85846153846</v>
      </c>
      <c r="EI282">
        <v>-51.5471692307692</v>
      </c>
      <c r="EJ282">
        <v>1182.54076923077</v>
      </c>
      <c r="EK282">
        <v>1225.95461538462</v>
      </c>
      <c r="EL282">
        <v>7.78765384615385</v>
      </c>
      <c r="EM282">
        <v>1195.58</v>
      </c>
      <c r="EN282">
        <v>24.7751153846154</v>
      </c>
      <c r="EO282">
        <v>2.94104153846154</v>
      </c>
      <c r="EP282">
        <v>2.23766692307692</v>
      </c>
      <c r="EQ282">
        <v>23.6978230769231</v>
      </c>
      <c r="ER282">
        <v>19.2345692307692</v>
      </c>
      <c r="ES282">
        <v>1199.98692307692</v>
      </c>
      <c r="ET282">
        <v>0.967</v>
      </c>
      <c r="EU282">
        <v>0.0329997</v>
      </c>
      <c r="EV282">
        <v>0</v>
      </c>
      <c r="EW282">
        <v>1290.57153846154</v>
      </c>
      <c r="EX282">
        <v>5.00059</v>
      </c>
      <c r="EY282">
        <v>15966.8615384615</v>
      </c>
      <c r="EZ282">
        <v>10358.5923076923</v>
      </c>
      <c r="FA282">
        <v>51.8362307692308</v>
      </c>
      <c r="FB282">
        <v>53.5524615384615</v>
      </c>
      <c r="FC282">
        <v>52.1153076923077</v>
      </c>
      <c r="FD282">
        <v>53.1201538461538</v>
      </c>
      <c r="FE282">
        <v>52.9466923076923</v>
      </c>
      <c r="FF282">
        <v>1155.55</v>
      </c>
      <c r="FG282">
        <v>39.43</v>
      </c>
      <c r="FH282">
        <v>0</v>
      </c>
      <c r="FI282">
        <v>1761411706.9</v>
      </c>
      <c r="FJ282">
        <v>0</v>
      </c>
      <c r="FK282">
        <v>1290.57846153846</v>
      </c>
      <c r="FL282">
        <v>-2.50940172394539</v>
      </c>
      <c r="FM282">
        <v>-22.013675205657</v>
      </c>
      <c r="FN282">
        <v>15966.9115384615</v>
      </c>
      <c r="FO282">
        <v>15</v>
      </c>
      <c r="FP282">
        <v>0</v>
      </c>
      <c r="FQ282" t="s">
        <v>439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-51.5284</v>
      </c>
      <c r="GD282">
        <v>-0.871281203007468</v>
      </c>
      <c r="GE282">
        <v>0.450414847668236</v>
      </c>
      <c r="GF282">
        <v>0</v>
      </c>
      <c r="GG282">
        <v>1290.70411764706</v>
      </c>
      <c r="GH282">
        <v>-1.75278839439501</v>
      </c>
      <c r="GI282">
        <v>0.250424553004294</v>
      </c>
      <c r="GJ282">
        <v>-1</v>
      </c>
      <c r="GK282">
        <v>7.809819</v>
      </c>
      <c r="GL282">
        <v>-0.39312902255639</v>
      </c>
      <c r="GM282">
        <v>0.0378000269708898</v>
      </c>
      <c r="GN282">
        <v>0</v>
      </c>
      <c r="GO282">
        <v>0</v>
      </c>
      <c r="GP282">
        <v>2</v>
      </c>
      <c r="GQ282" t="s">
        <v>473</v>
      </c>
      <c r="GR282">
        <v>3.12955</v>
      </c>
      <c r="GS282">
        <v>2.71578</v>
      </c>
      <c r="GT282">
        <v>0.177457</v>
      </c>
      <c r="GU282">
        <v>0.182349</v>
      </c>
      <c r="GV282">
        <v>0.123946</v>
      </c>
      <c r="GW282">
        <v>0.102475</v>
      </c>
      <c r="GX282">
        <v>30177.8</v>
      </c>
      <c r="GY282">
        <v>31876.8</v>
      </c>
      <c r="GZ282">
        <v>33277.9</v>
      </c>
      <c r="HA282">
        <v>35385.3</v>
      </c>
      <c r="HB282">
        <v>41442.1</v>
      </c>
      <c r="HC282">
        <v>45713.1</v>
      </c>
      <c r="HD282">
        <v>52125.8</v>
      </c>
      <c r="HE282">
        <v>56655.4</v>
      </c>
      <c r="HF282">
        <v>1.78747</v>
      </c>
      <c r="HG282">
        <v>1.64865</v>
      </c>
      <c r="HH282">
        <v>-0.0332743</v>
      </c>
      <c r="HI282">
        <v>0</v>
      </c>
      <c r="HJ282">
        <v>36.5338</v>
      </c>
      <c r="HK282">
        <v>999.9</v>
      </c>
      <c r="HL282">
        <v>57.057</v>
      </c>
      <c r="HM282">
        <v>29.195</v>
      </c>
      <c r="HN282">
        <v>25.6967</v>
      </c>
      <c r="HO282">
        <v>55.9192</v>
      </c>
      <c r="HP282">
        <v>43.129</v>
      </c>
      <c r="HQ282">
        <v>1</v>
      </c>
      <c r="HR282">
        <v>1.31299</v>
      </c>
      <c r="HS282">
        <v>4.71693</v>
      </c>
      <c r="HT282">
        <v>20.0718</v>
      </c>
      <c r="HU282">
        <v>5.19123</v>
      </c>
      <c r="HV282">
        <v>12.0099</v>
      </c>
      <c r="HW282">
        <v>4.9719</v>
      </c>
      <c r="HX282">
        <v>3.295</v>
      </c>
      <c r="HY282">
        <v>9999</v>
      </c>
      <c r="HZ282">
        <v>9999</v>
      </c>
      <c r="IA282">
        <v>999.9</v>
      </c>
      <c r="IB282">
        <v>9999</v>
      </c>
      <c r="IC282">
        <v>1.86325</v>
      </c>
      <c r="ID282">
        <v>1.8681</v>
      </c>
      <c r="IE282">
        <v>1.86783</v>
      </c>
      <c r="IF282">
        <v>1.86905</v>
      </c>
      <c r="IG282">
        <v>1.86982</v>
      </c>
      <c r="IH282">
        <v>1.86596</v>
      </c>
      <c r="II282">
        <v>1.86699</v>
      </c>
      <c r="IJ282">
        <v>1.86842</v>
      </c>
      <c r="IK282">
        <v>5</v>
      </c>
      <c r="IL282">
        <v>0</v>
      </c>
      <c r="IM282">
        <v>0</v>
      </c>
      <c r="IN282">
        <v>0</v>
      </c>
      <c r="IO282" t="s">
        <v>441</v>
      </c>
      <c r="IP282" t="s">
        <v>442</v>
      </c>
      <c r="IQ282" t="s">
        <v>443</v>
      </c>
      <c r="IR282" t="s">
        <v>443</v>
      </c>
      <c r="IS282" t="s">
        <v>443</v>
      </c>
      <c r="IT282" t="s">
        <v>443</v>
      </c>
      <c r="IU282">
        <v>0</v>
      </c>
      <c r="IV282">
        <v>100</v>
      </c>
      <c r="IW282">
        <v>100</v>
      </c>
      <c r="IX282">
        <v>1.09</v>
      </c>
      <c r="IY282">
        <v>0.3152</v>
      </c>
      <c r="IZ282">
        <v>1.09748391826392</v>
      </c>
      <c r="JA282">
        <v>0</v>
      </c>
      <c r="JB282">
        <v>0</v>
      </c>
      <c r="JC282">
        <v>0</v>
      </c>
      <c r="JD282">
        <v>0.315191680746845</v>
      </c>
      <c r="JE282">
        <v>0</v>
      </c>
      <c r="JF282">
        <v>0</v>
      </c>
      <c r="JG282">
        <v>0</v>
      </c>
      <c r="JH282">
        <v>5</v>
      </c>
      <c r="JI282">
        <v>2273</v>
      </c>
      <c r="JJ282">
        <v>0</v>
      </c>
      <c r="JK282">
        <v>25</v>
      </c>
      <c r="JL282">
        <v>29356862.4</v>
      </c>
      <c r="JM282">
        <v>29356862.4</v>
      </c>
      <c r="JN282">
        <v>2.41821</v>
      </c>
      <c r="JO282">
        <v>2.6001</v>
      </c>
      <c r="JP282">
        <v>1.54785</v>
      </c>
      <c r="JQ282">
        <v>2.32056</v>
      </c>
      <c r="JR282">
        <v>1.64673</v>
      </c>
      <c r="JS282">
        <v>2.3645</v>
      </c>
      <c r="JT282">
        <v>33.1992</v>
      </c>
      <c r="JU282">
        <v>24.1838</v>
      </c>
      <c r="JV282">
        <v>18</v>
      </c>
      <c r="JW282">
        <v>501.837</v>
      </c>
      <c r="JX282">
        <v>404.114</v>
      </c>
      <c r="JY282">
        <v>30.5494</v>
      </c>
      <c r="JZ282">
        <v>42.7827</v>
      </c>
      <c r="KA282">
        <v>30.0001</v>
      </c>
      <c r="KB282">
        <v>42.5089</v>
      </c>
      <c r="KC282">
        <v>42.4017</v>
      </c>
      <c r="KD282">
        <v>48.4474</v>
      </c>
      <c r="KE282">
        <v>0</v>
      </c>
      <c r="KF282">
        <v>100</v>
      </c>
      <c r="KG282">
        <v>30.5514</v>
      </c>
      <c r="KH282">
        <v>1243.45</v>
      </c>
      <c r="KI282">
        <v>34.6858</v>
      </c>
      <c r="KJ282">
        <v>94.6029</v>
      </c>
      <c r="KK282">
        <v>91.7308</v>
      </c>
    </row>
    <row r="283" spans="1:297">
      <c r="A283">
        <v>267</v>
      </c>
      <c r="B283">
        <v>1761411752</v>
      </c>
      <c r="C283">
        <v>3571</v>
      </c>
      <c r="D283" t="s">
        <v>978</v>
      </c>
      <c r="E283" t="s">
        <v>979</v>
      </c>
      <c r="F283">
        <v>5</v>
      </c>
      <c r="G283" t="s">
        <v>831</v>
      </c>
      <c r="H283" t="s">
        <v>436</v>
      </c>
      <c r="I283">
        <v>1761411743.84615</v>
      </c>
      <c r="J283">
        <f>(K283)/1000</f>
        <v>0</v>
      </c>
      <c r="K283">
        <f>IF(DP283, AN283, AH283)</f>
        <v>0</v>
      </c>
      <c r="L283">
        <f>IF(DP283, AI283, AG283)</f>
        <v>0</v>
      </c>
      <c r="M283">
        <f>DR283 - IF(AU283&gt;1, L283*DL283*100.0/(AW283), 0)</f>
        <v>0</v>
      </c>
      <c r="N283">
        <f>((T283-J283/2)*M283-L283)/(T283+J283/2)</f>
        <v>0</v>
      </c>
      <c r="O283">
        <f>N283*(DY283+DZ283)/1000.0</f>
        <v>0</v>
      </c>
      <c r="P283">
        <f>(DR283 - IF(AU283&gt;1, L283*DL283*100.0/(AW283), 0))*(DY283+DZ283)/1000.0</f>
        <v>0</v>
      </c>
      <c r="Q283">
        <f>2.0/((1/S283-1/R283)+SIGN(S283)*SQRT((1/S283-1/R283)*(1/S283-1/R283) + 4*DM283/((DM283+1)*(DM283+1))*(2*1/S283*1/R283-1/R283*1/R283)))</f>
        <v>0</v>
      </c>
      <c r="R283">
        <f>IF(LEFT(DN283,1)&lt;&gt;"0",IF(LEFT(DN283,1)="1",3.0,DO283),$D$5+$E$5*(EF283*DY283/($K$5*1000))+$F$5*(EF283*DY283/($K$5*1000))*MAX(MIN(DL283,$J$5),$I$5)*MAX(MIN(DL283,$J$5),$I$5)+$G$5*MAX(MIN(DL283,$J$5),$I$5)*(EF283*DY283/($K$5*1000))+$H$5*(EF283*DY283/($K$5*1000))*(EF283*DY283/($K$5*1000)))</f>
        <v>0</v>
      </c>
      <c r="S283">
        <f>J283*(1000-(1000*0.61365*exp(17.502*W283/(240.97+W283))/(DY283+DZ283)+DT283)/2)/(1000*0.61365*exp(17.502*W283/(240.97+W283))/(DY283+DZ283)-DT283)</f>
        <v>0</v>
      </c>
      <c r="T283">
        <f>1/((DM283+1)/(Q283/1.6)+1/(R283/1.37)) + DM283/((DM283+1)/(Q283/1.6) + DM283/(R283/1.37))</f>
        <v>0</v>
      </c>
      <c r="U283">
        <f>(DH283*DK283)</f>
        <v>0</v>
      </c>
      <c r="V283">
        <f>(EA283+(U283+2*0.95*5.67E-8*(((EA283+$B$7)+273)^4-(EA283+273)^4)-44100*J283)/(1.84*29.3*R283+8*0.95*5.67E-8*(EA283+273)^3))</f>
        <v>0</v>
      </c>
      <c r="W283">
        <f>($C$7*EB283+$D$7*EC283+$E$7*V283)</f>
        <v>0</v>
      </c>
      <c r="X283">
        <f>0.61365*exp(17.502*W283/(240.97+W283))</f>
        <v>0</v>
      </c>
      <c r="Y283">
        <f>(Z283/AA283*100)</f>
        <v>0</v>
      </c>
      <c r="Z283">
        <f>DT283*(DY283+DZ283)/1000</f>
        <v>0</v>
      </c>
      <c r="AA283">
        <f>0.61365*exp(17.502*EA283/(240.97+EA283))</f>
        <v>0</v>
      </c>
      <c r="AB283">
        <f>(X283-DT283*(DY283+DZ283)/1000)</f>
        <v>0</v>
      </c>
      <c r="AC283">
        <f>(-J283*44100)</f>
        <v>0</v>
      </c>
      <c r="AD283">
        <f>2*29.3*R283*0.92*(EA283-W283)</f>
        <v>0</v>
      </c>
      <c r="AE283">
        <f>2*0.95*5.67E-8*(((EA283+$B$7)+273)^4-(W283+273)^4)</f>
        <v>0</v>
      </c>
      <c r="AF283">
        <f>U283+AE283+AC283+AD283</f>
        <v>0</v>
      </c>
      <c r="AG283">
        <f>DX283*AU283*(DS283-DR283*(1000-AU283*DU283)/(1000-AU283*DT283))/(100*DL283)</f>
        <v>0</v>
      </c>
      <c r="AH283">
        <f>1000*DX283*AU283*(DT283-DU283)/(100*DL283*(1000-AU283*DT283))</f>
        <v>0</v>
      </c>
      <c r="AI283">
        <f>(AJ283 - AK283 - DY283*1E3/(8.314*(EA283+273.15)) * AM283/DX283 * AL283) * DX283/(100*DL283) * (1000 - DU283)/1000</f>
        <v>0</v>
      </c>
      <c r="AJ283">
        <v>1259.51404456878</v>
      </c>
      <c r="AK283">
        <v>1224.10278787879</v>
      </c>
      <c r="AL283">
        <v>3.38980353943655</v>
      </c>
      <c r="AM283">
        <v>65.0541557379444</v>
      </c>
      <c r="AN283">
        <f>(AP283 - AO283 + DY283*1E3/(8.314*(EA283+273.15)) * AR283/DX283 * AQ283) * DX283/(100*DL283) * 1000/(1000 - AP283)</f>
        <v>0</v>
      </c>
      <c r="AO283">
        <v>24.7681276065594</v>
      </c>
      <c r="AP283">
        <v>32.4777187878788</v>
      </c>
      <c r="AQ283">
        <v>-0.00663203070311573</v>
      </c>
      <c r="AR283">
        <v>110.692381959749</v>
      </c>
      <c r="AS283">
        <v>0</v>
      </c>
      <c r="AT283">
        <v>0</v>
      </c>
      <c r="AU283">
        <f>IF(AS283*$H$13&gt;=AW283,1.0,(AW283/(AW283-AS283*$H$13)))</f>
        <v>0</v>
      </c>
      <c r="AV283">
        <f>(AU283-1)*100</f>
        <v>0</v>
      </c>
      <c r="AW283">
        <f>MAX(0,($B$13+$C$13*EF283)/(1+$D$13*EF283)*DY283/(EA283+273)*$E$13)</f>
        <v>0</v>
      </c>
      <c r="AX283" t="s">
        <v>437</v>
      </c>
      <c r="AY283" t="s">
        <v>437</v>
      </c>
      <c r="AZ283">
        <v>0</v>
      </c>
      <c r="BA283">
        <v>0</v>
      </c>
      <c r="BB283">
        <f>1-AZ283/BA283</f>
        <v>0</v>
      </c>
      <c r="BC283">
        <v>0</v>
      </c>
      <c r="BD283" t="s">
        <v>437</v>
      </c>
      <c r="BE283" t="s">
        <v>437</v>
      </c>
      <c r="BF283">
        <v>0</v>
      </c>
      <c r="BG283">
        <v>0</v>
      </c>
      <c r="BH283">
        <f>1-BF283/BG283</f>
        <v>0</v>
      </c>
      <c r="BI283">
        <v>0.5</v>
      </c>
      <c r="BJ283">
        <f>DI283</f>
        <v>0</v>
      </c>
      <c r="BK283">
        <f>L283</f>
        <v>0</v>
      </c>
      <c r="BL283">
        <f>BH283*BI283*BJ283</f>
        <v>0</v>
      </c>
      <c r="BM283">
        <f>(BK283-BC283)/BJ283</f>
        <v>0</v>
      </c>
      <c r="BN283">
        <f>(BA283-BG283)/BG283</f>
        <v>0</v>
      </c>
      <c r="BO283">
        <f>AZ283/(BB283+AZ283/BG283)</f>
        <v>0</v>
      </c>
      <c r="BP283" t="s">
        <v>437</v>
      </c>
      <c r="BQ283">
        <v>0</v>
      </c>
      <c r="BR283">
        <f>IF(BQ283&lt;&gt;0, BQ283, BO283)</f>
        <v>0</v>
      </c>
      <c r="BS283">
        <f>1-BR283/BG283</f>
        <v>0</v>
      </c>
      <c r="BT283">
        <f>(BG283-BF283)/(BG283-BR283)</f>
        <v>0</v>
      </c>
      <c r="BU283">
        <f>(BA283-BG283)/(BA283-BR283)</f>
        <v>0</v>
      </c>
      <c r="BV283">
        <f>(BG283-BF283)/(BG283-AZ283)</f>
        <v>0</v>
      </c>
      <c r="BW283">
        <f>(BA283-BG283)/(BA283-AZ283)</f>
        <v>0</v>
      </c>
      <c r="BX283">
        <f>(BT283*BR283/BF283)</f>
        <v>0</v>
      </c>
      <c r="BY283">
        <f>(1-BX283)</f>
        <v>0</v>
      </c>
      <c r="DH283">
        <f>$B$11*EG283+$C$11*EH283+$F$11*ES283*(1-EV283)</f>
        <v>0</v>
      </c>
      <c r="DI283">
        <f>DH283*DJ283</f>
        <v>0</v>
      </c>
      <c r="DJ283">
        <f>($B$11*$D$9+$C$11*$D$9+$F$11*((FF283+EX283)/MAX(FF283+EX283+FG283, 0.1)*$I$9+FG283/MAX(FF283+EX283+FG283, 0.1)*$J$9))/($B$11+$C$11+$F$11)</f>
        <v>0</v>
      </c>
      <c r="DK283">
        <f>($B$11*$K$9+$C$11*$K$9+$F$11*((FF283+EX283)/MAX(FF283+EX283+FG283, 0.1)*$P$9+FG283/MAX(FF283+EX283+FG283, 0.1)*$Q$9))/($B$11+$C$11+$F$11)</f>
        <v>0</v>
      </c>
      <c r="DL283">
        <v>6</v>
      </c>
      <c r="DM283">
        <v>0.5</v>
      </c>
      <c r="DN283" t="s">
        <v>438</v>
      </c>
      <c r="DO283">
        <v>2</v>
      </c>
      <c r="DP283" t="b">
        <v>1</v>
      </c>
      <c r="DQ283">
        <v>1761411743.84615</v>
      </c>
      <c r="DR283">
        <v>1160.65153846154</v>
      </c>
      <c r="DS283">
        <v>1212.37692307692</v>
      </c>
      <c r="DT283">
        <v>32.5277692307692</v>
      </c>
      <c r="DU283">
        <v>24.7722692307692</v>
      </c>
      <c r="DV283">
        <v>1159.55461538462</v>
      </c>
      <c r="DW283">
        <v>32.2125769230769</v>
      </c>
      <c r="DX283">
        <v>499.997615384615</v>
      </c>
      <c r="DY283">
        <v>90.3186846153846</v>
      </c>
      <c r="DZ283">
        <v>0.0378457615384615</v>
      </c>
      <c r="EA283">
        <v>36.8287846153846</v>
      </c>
      <c r="EB283">
        <v>36.0021384615385</v>
      </c>
      <c r="EC283">
        <v>999.9</v>
      </c>
      <c r="ED283">
        <v>0</v>
      </c>
      <c r="EE283">
        <v>0</v>
      </c>
      <c r="EF283">
        <v>10007.4092307692</v>
      </c>
      <c r="EG283">
        <v>0</v>
      </c>
      <c r="EH283">
        <v>1237.84923076923</v>
      </c>
      <c r="EI283">
        <v>-51.7248538461539</v>
      </c>
      <c r="EJ283">
        <v>1199.67538461538</v>
      </c>
      <c r="EK283">
        <v>1243.17384615385</v>
      </c>
      <c r="EL283">
        <v>7.75550076923077</v>
      </c>
      <c r="EM283">
        <v>1212.37692307692</v>
      </c>
      <c r="EN283">
        <v>24.7722692307692</v>
      </c>
      <c r="EO283">
        <v>2.93786615384615</v>
      </c>
      <c r="EP283">
        <v>2.23739923076923</v>
      </c>
      <c r="EQ283">
        <v>23.6798769230769</v>
      </c>
      <c r="ER283">
        <v>19.2326461538462</v>
      </c>
      <c r="ES283">
        <v>1199.99076923077</v>
      </c>
      <c r="ET283">
        <v>0.967</v>
      </c>
      <c r="EU283">
        <v>0.0329997</v>
      </c>
      <c r="EV283">
        <v>0</v>
      </c>
      <c r="EW283">
        <v>1290.37769230769</v>
      </c>
      <c r="EX283">
        <v>5.00059</v>
      </c>
      <c r="EY283">
        <v>15965.3307692308</v>
      </c>
      <c r="EZ283">
        <v>10358.6307692308</v>
      </c>
      <c r="FA283">
        <v>51.8459230769231</v>
      </c>
      <c r="FB283">
        <v>53.5476923076923</v>
      </c>
      <c r="FC283">
        <v>52.1153076923077</v>
      </c>
      <c r="FD283">
        <v>53.1201538461538</v>
      </c>
      <c r="FE283">
        <v>52.9515384615385</v>
      </c>
      <c r="FF283">
        <v>1155.55307692308</v>
      </c>
      <c r="FG283">
        <v>39.43</v>
      </c>
      <c r="FH283">
        <v>0</v>
      </c>
      <c r="FI283">
        <v>1761411712.3</v>
      </c>
      <c r="FJ283">
        <v>0</v>
      </c>
      <c r="FK283">
        <v>1290.4308</v>
      </c>
      <c r="FL283">
        <v>-0.74538463055812</v>
      </c>
      <c r="FM283">
        <v>-19.7615384754547</v>
      </c>
      <c r="FN283">
        <v>15964.944</v>
      </c>
      <c r="FO283">
        <v>15</v>
      </c>
      <c r="FP283">
        <v>0</v>
      </c>
      <c r="FQ283" t="s">
        <v>439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-51.57586</v>
      </c>
      <c r="GD283">
        <v>-1.71255338345873</v>
      </c>
      <c r="GE283">
        <v>0.473817325981227</v>
      </c>
      <c r="GF283">
        <v>0</v>
      </c>
      <c r="GG283">
        <v>1290.52323529412</v>
      </c>
      <c r="GH283">
        <v>-2.23728037383268</v>
      </c>
      <c r="GI283">
        <v>0.27846977434707</v>
      </c>
      <c r="GJ283">
        <v>-1</v>
      </c>
      <c r="GK283">
        <v>7.7703565</v>
      </c>
      <c r="GL283">
        <v>-0.385645263157887</v>
      </c>
      <c r="GM283">
        <v>0.0370775516013396</v>
      </c>
      <c r="GN283">
        <v>0</v>
      </c>
      <c r="GO283">
        <v>0</v>
      </c>
      <c r="GP283">
        <v>2</v>
      </c>
      <c r="GQ283" t="s">
        <v>473</v>
      </c>
      <c r="GR283">
        <v>3.12964</v>
      </c>
      <c r="GS283">
        <v>2.716</v>
      </c>
      <c r="GT283">
        <v>0.179029</v>
      </c>
      <c r="GU283">
        <v>0.18384</v>
      </c>
      <c r="GV283">
        <v>0.123855</v>
      </c>
      <c r="GW283">
        <v>0.102464</v>
      </c>
      <c r="GX283">
        <v>30119.7</v>
      </c>
      <c r="GY283">
        <v>31818.3</v>
      </c>
      <c r="GZ283">
        <v>33277.8</v>
      </c>
      <c r="HA283">
        <v>35385.2</v>
      </c>
      <c r="HB283">
        <v>41446.4</v>
      </c>
      <c r="HC283">
        <v>45713.7</v>
      </c>
      <c r="HD283">
        <v>52125.7</v>
      </c>
      <c r="HE283">
        <v>56655.3</v>
      </c>
      <c r="HF283">
        <v>1.7874</v>
      </c>
      <c r="HG283">
        <v>1.6489</v>
      </c>
      <c r="HH283">
        <v>-0.0337511</v>
      </c>
      <c r="HI283">
        <v>0</v>
      </c>
      <c r="HJ283">
        <v>36.5295</v>
      </c>
      <c r="HK283">
        <v>999.9</v>
      </c>
      <c r="HL283">
        <v>57.057</v>
      </c>
      <c r="HM283">
        <v>29.175</v>
      </c>
      <c r="HN283">
        <v>25.6656</v>
      </c>
      <c r="HO283">
        <v>55.5092</v>
      </c>
      <c r="HP283">
        <v>42.7965</v>
      </c>
      <c r="HQ283">
        <v>1</v>
      </c>
      <c r="HR283">
        <v>1.31202</v>
      </c>
      <c r="HS283">
        <v>3.42602</v>
      </c>
      <c r="HT283">
        <v>20.0953</v>
      </c>
      <c r="HU283">
        <v>5.19078</v>
      </c>
      <c r="HV283">
        <v>12.0099</v>
      </c>
      <c r="HW283">
        <v>4.9721</v>
      </c>
      <c r="HX283">
        <v>3.29497</v>
      </c>
      <c r="HY283">
        <v>9999</v>
      </c>
      <c r="HZ283">
        <v>9999</v>
      </c>
      <c r="IA283">
        <v>999.9</v>
      </c>
      <c r="IB283">
        <v>9999</v>
      </c>
      <c r="IC283">
        <v>1.86325</v>
      </c>
      <c r="ID283">
        <v>1.86813</v>
      </c>
      <c r="IE283">
        <v>1.86783</v>
      </c>
      <c r="IF283">
        <v>1.86905</v>
      </c>
      <c r="IG283">
        <v>1.86983</v>
      </c>
      <c r="IH283">
        <v>1.86593</v>
      </c>
      <c r="II283">
        <v>1.86701</v>
      </c>
      <c r="IJ283">
        <v>1.86842</v>
      </c>
      <c r="IK283">
        <v>5</v>
      </c>
      <c r="IL283">
        <v>0</v>
      </c>
      <c r="IM283">
        <v>0</v>
      </c>
      <c r="IN283">
        <v>0</v>
      </c>
      <c r="IO283" t="s">
        <v>441</v>
      </c>
      <c r="IP283" t="s">
        <v>442</v>
      </c>
      <c r="IQ283" t="s">
        <v>443</v>
      </c>
      <c r="IR283" t="s">
        <v>443</v>
      </c>
      <c r="IS283" t="s">
        <v>443</v>
      </c>
      <c r="IT283" t="s">
        <v>443</v>
      </c>
      <c r="IU283">
        <v>0</v>
      </c>
      <c r="IV283">
        <v>100</v>
      </c>
      <c r="IW283">
        <v>100</v>
      </c>
      <c r="IX283">
        <v>1.1</v>
      </c>
      <c r="IY283">
        <v>0.3152</v>
      </c>
      <c r="IZ283">
        <v>1.09748391826392</v>
      </c>
      <c r="JA283">
        <v>0</v>
      </c>
      <c r="JB283">
        <v>0</v>
      </c>
      <c r="JC283">
        <v>0</v>
      </c>
      <c r="JD283">
        <v>0.315191680746845</v>
      </c>
      <c r="JE283">
        <v>0</v>
      </c>
      <c r="JF283">
        <v>0</v>
      </c>
      <c r="JG283">
        <v>0</v>
      </c>
      <c r="JH283">
        <v>5</v>
      </c>
      <c r="JI283">
        <v>2273</v>
      </c>
      <c r="JJ283">
        <v>0</v>
      </c>
      <c r="JK283">
        <v>25</v>
      </c>
      <c r="JL283">
        <v>29356862.5</v>
      </c>
      <c r="JM283">
        <v>29356862.5</v>
      </c>
      <c r="JN283">
        <v>2.44385</v>
      </c>
      <c r="JO283">
        <v>2.60132</v>
      </c>
      <c r="JP283">
        <v>1.54785</v>
      </c>
      <c r="JQ283">
        <v>2.32056</v>
      </c>
      <c r="JR283">
        <v>1.64673</v>
      </c>
      <c r="JS283">
        <v>2.2937</v>
      </c>
      <c r="JT283">
        <v>33.1992</v>
      </c>
      <c r="JU283">
        <v>24.1926</v>
      </c>
      <c r="JV283">
        <v>18</v>
      </c>
      <c r="JW283">
        <v>501.806</v>
      </c>
      <c r="JX283">
        <v>404.264</v>
      </c>
      <c r="JY283">
        <v>30.5694</v>
      </c>
      <c r="JZ283">
        <v>42.7827</v>
      </c>
      <c r="KA283">
        <v>29.9993</v>
      </c>
      <c r="KB283">
        <v>42.5122</v>
      </c>
      <c r="KC283">
        <v>42.4017</v>
      </c>
      <c r="KD283">
        <v>48.9584</v>
      </c>
      <c r="KE283">
        <v>0</v>
      </c>
      <c r="KF283">
        <v>100</v>
      </c>
      <c r="KG283">
        <v>31.0668</v>
      </c>
      <c r="KH283">
        <v>1256.99</v>
      </c>
      <c r="KI283">
        <v>34.6858</v>
      </c>
      <c r="KJ283">
        <v>94.6026</v>
      </c>
      <c r="KK283">
        <v>91.7304</v>
      </c>
    </row>
    <row r="284" spans="1:297">
      <c r="A284">
        <v>268</v>
      </c>
      <c r="B284">
        <v>1761411757</v>
      </c>
      <c r="C284">
        <v>3576</v>
      </c>
      <c r="D284" t="s">
        <v>980</v>
      </c>
      <c r="E284" t="s">
        <v>981</v>
      </c>
      <c r="F284">
        <v>5</v>
      </c>
      <c r="G284" t="s">
        <v>831</v>
      </c>
      <c r="H284" t="s">
        <v>436</v>
      </c>
      <c r="I284">
        <v>1761411748.84615</v>
      </c>
      <c r="J284">
        <f>(K284)/1000</f>
        <v>0</v>
      </c>
      <c r="K284">
        <f>IF(DP284, AN284, AH284)</f>
        <v>0</v>
      </c>
      <c r="L284">
        <f>IF(DP284, AI284, AG284)</f>
        <v>0</v>
      </c>
      <c r="M284">
        <f>DR284 - IF(AU284&gt;1, L284*DL284*100.0/(AW284), 0)</f>
        <v>0</v>
      </c>
      <c r="N284">
        <f>((T284-J284/2)*M284-L284)/(T284+J284/2)</f>
        <v>0</v>
      </c>
      <c r="O284">
        <f>N284*(DY284+DZ284)/1000.0</f>
        <v>0</v>
      </c>
      <c r="P284">
        <f>(DR284 - IF(AU284&gt;1, L284*DL284*100.0/(AW284), 0))*(DY284+DZ284)/1000.0</f>
        <v>0</v>
      </c>
      <c r="Q284">
        <f>2.0/((1/S284-1/R284)+SIGN(S284)*SQRT((1/S284-1/R284)*(1/S284-1/R284) + 4*DM284/((DM284+1)*(DM284+1))*(2*1/S284*1/R284-1/R284*1/R284)))</f>
        <v>0</v>
      </c>
      <c r="R284">
        <f>IF(LEFT(DN284,1)&lt;&gt;"0",IF(LEFT(DN284,1)="1",3.0,DO284),$D$5+$E$5*(EF284*DY284/($K$5*1000))+$F$5*(EF284*DY284/($K$5*1000))*MAX(MIN(DL284,$J$5),$I$5)*MAX(MIN(DL284,$J$5),$I$5)+$G$5*MAX(MIN(DL284,$J$5),$I$5)*(EF284*DY284/($K$5*1000))+$H$5*(EF284*DY284/($K$5*1000))*(EF284*DY284/($K$5*1000)))</f>
        <v>0</v>
      </c>
      <c r="S284">
        <f>J284*(1000-(1000*0.61365*exp(17.502*W284/(240.97+W284))/(DY284+DZ284)+DT284)/2)/(1000*0.61365*exp(17.502*W284/(240.97+W284))/(DY284+DZ284)-DT284)</f>
        <v>0</v>
      </c>
      <c r="T284">
        <f>1/((DM284+1)/(Q284/1.6)+1/(R284/1.37)) + DM284/((DM284+1)/(Q284/1.6) + DM284/(R284/1.37))</f>
        <v>0</v>
      </c>
      <c r="U284">
        <f>(DH284*DK284)</f>
        <v>0</v>
      </c>
      <c r="V284">
        <f>(EA284+(U284+2*0.95*5.67E-8*(((EA284+$B$7)+273)^4-(EA284+273)^4)-44100*J284)/(1.84*29.3*R284+8*0.95*5.67E-8*(EA284+273)^3))</f>
        <v>0</v>
      </c>
      <c r="W284">
        <f>($C$7*EB284+$D$7*EC284+$E$7*V284)</f>
        <v>0</v>
      </c>
      <c r="X284">
        <f>0.61365*exp(17.502*W284/(240.97+W284))</f>
        <v>0</v>
      </c>
      <c r="Y284">
        <f>(Z284/AA284*100)</f>
        <v>0</v>
      </c>
      <c r="Z284">
        <f>DT284*(DY284+DZ284)/1000</f>
        <v>0</v>
      </c>
      <c r="AA284">
        <f>0.61365*exp(17.502*EA284/(240.97+EA284))</f>
        <v>0</v>
      </c>
      <c r="AB284">
        <f>(X284-DT284*(DY284+DZ284)/1000)</f>
        <v>0</v>
      </c>
      <c r="AC284">
        <f>(-J284*44100)</f>
        <v>0</v>
      </c>
      <c r="AD284">
        <f>2*29.3*R284*0.92*(EA284-W284)</f>
        <v>0</v>
      </c>
      <c r="AE284">
        <f>2*0.95*5.67E-8*(((EA284+$B$7)+273)^4-(W284+273)^4)</f>
        <v>0</v>
      </c>
      <c r="AF284">
        <f>U284+AE284+AC284+AD284</f>
        <v>0</v>
      </c>
      <c r="AG284">
        <f>DX284*AU284*(DS284-DR284*(1000-AU284*DU284)/(1000-AU284*DT284))/(100*DL284)</f>
        <v>0</v>
      </c>
      <c r="AH284">
        <f>1000*DX284*AU284*(DT284-DU284)/(100*DL284*(1000-AU284*DT284))</f>
        <v>0</v>
      </c>
      <c r="AI284">
        <f>(AJ284 - AK284 - DY284*1E3/(8.314*(EA284+273.15)) * AM284/DX284 * AL284) * DX284/(100*DL284) * (1000 - DU284)/1000</f>
        <v>0</v>
      </c>
      <c r="AJ284">
        <v>1276.19208126912</v>
      </c>
      <c r="AK284">
        <v>1240.89781818182</v>
      </c>
      <c r="AL284">
        <v>3.37478030054106</v>
      </c>
      <c r="AM284">
        <v>65.0541557379444</v>
      </c>
      <c r="AN284">
        <f>(AP284 - AO284 + DY284*1E3/(8.314*(EA284+273.15)) * AR284/DX284 * AQ284) * DX284/(100*DL284) * 1000/(1000 - AP284)</f>
        <v>0</v>
      </c>
      <c r="AO284">
        <v>24.7658566368291</v>
      </c>
      <c r="AP284">
        <v>32.4571248484848</v>
      </c>
      <c r="AQ284">
        <v>-0.00166871432790093</v>
      </c>
      <c r="AR284">
        <v>110.692381959749</v>
      </c>
      <c r="AS284">
        <v>0</v>
      </c>
      <c r="AT284">
        <v>0</v>
      </c>
      <c r="AU284">
        <f>IF(AS284*$H$13&gt;=AW284,1.0,(AW284/(AW284-AS284*$H$13)))</f>
        <v>0</v>
      </c>
      <c r="AV284">
        <f>(AU284-1)*100</f>
        <v>0</v>
      </c>
      <c r="AW284">
        <f>MAX(0,($B$13+$C$13*EF284)/(1+$D$13*EF284)*DY284/(EA284+273)*$E$13)</f>
        <v>0</v>
      </c>
      <c r="AX284" t="s">
        <v>437</v>
      </c>
      <c r="AY284" t="s">
        <v>437</v>
      </c>
      <c r="AZ284">
        <v>0</v>
      </c>
      <c r="BA284">
        <v>0</v>
      </c>
      <c r="BB284">
        <f>1-AZ284/BA284</f>
        <v>0</v>
      </c>
      <c r="BC284">
        <v>0</v>
      </c>
      <c r="BD284" t="s">
        <v>437</v>
      </c>
      <c r="BE284" t="s">
        <v>437</v>
      </c>
      <c r="BF284">
        <v>0</v>
      </c>
      <c r="BG284">
        <v>0</v>
      </c>
      <c r="BH284">
        <f>1-BF284/BG284</f>
        <v>0</v>
      </c>
      <c r="BI284">
        <v>0.5</v>
      </c>
      <c r="BJ284">
        <f>DI284</f>
        <v>0</v>
      </c>
      <c r="BK284">
        <f>L284</f>
        <v>0</v>
      </c>
      <c r="BL284">
        <f>BH284*BI284*BJ284</f>
        <v>0</v>
      </c>
      <c r="BM284">
        <f>(BK284-BC284)/BJ284</f>
        <v>0</v>
      </c>
      <c r="BN284">
        <f>(BA284-BG284)/BG284</f>
        <v>0</v>
      </c>
      <c r="BO284">
        <f>AZ284/(BB284+AZ284/BG284)</f>
        <v>0</v>
      </c>
      <c r="BP284" t="s">
        <v>437</v>
      </c>
      <c r="BQ284">
        <v>0</v>
      </c>
      <c r="BR284">
        <f>IF(BQ284&lt;&gt;0, BQ284, BO284)</f>
        <v>0</v>
      </c>
      <c r="BS284">
        <f>1-BR284/BG284</f>
        <v>0</v>
      </c>
      <c r="BT284">
        <f>(BG284-BF284)/(BG284-BR284)</f>
        <v>0</v>
      </c>
      <c r="BU284">
        <f>(BA284-BG284)/(BA284-BR284)</f>
        <v>0</v>
      </c>
      <c r="BV284">
        <f>(BG284-BF284)/(BG284-AZ284)</f>
        <v>0</v>
      </c>
      <c r="BW284">
        <f>(BA284-BG284)/(BA284-AZ284)</f>
        <v>0</v>
      </c>
      <c r="BX284">
        <f>(BT284*BR284/BF284)</f>
        <v>0</v>
      </c>
      <c r="BY284">
        <f>(1-BX284)</f>
        <v>0</v>
      </c>
      <c r="DH284">
        <f>$B$11*EG284+$C$11*EH284+$F$11*ES284*(1-EV284)</f>
        <v>0</v>
      </c>
      <c r="DI284">
        <f>DH284*DJ284</f>
        <v>0</v>
      </c>
      <c r="DJ284">
        <f>($B$11*$D$9+$C$11*$D$9+$F$11*((FF284+EX284)/MAX(FF284+EX284+FG284, 0.1)*$I$9+FG284/MAX(FF284+EX284+FG284, 0.1)*$J$9))/($B$11+$C$11+$F$11)</f>
        <v>0</v>
      </c>
      <c r="DK284">
        <f>($B$11*$K$9+$C$11*$K$9+$F$11*((FF284+EX284)/MAX(FF284+EX284+FG284, 0.1)*$P$9+FG284/MAX(FF284+EX284+FG284, 0.1)*$Q$9))/($B$11+$C$11+$F$11)</f>
        <v>0</v>
      </c>
      <c r="DL284">
        <v>6</v>
      </c>
      <c r="DM284">
        <v>0.5</v>
      </c>
      <c r="DN284" t="s">
        <v>438</v>
      </c>
      <c r="DO284">
        <v>2</v>
      </c>
      <c r="DP284" t="b">
        <v>1</v>
      </c>
      <c r="DQ284">
        <v>1761411748.84615</v>
      </c>
      <c r="DR284">
        <v>1177.18230769231</v>
      </c>
      <c r="DS284">
        <v>1228.89846153846</v>
      </c>
      <c r="DT284">
        <v>32.4952153846154</v>
      </c>
      <c r="DU284">
        <v>24.7695230769231</v>
      </c>
      <c r="DV284">
        <v>1176.08692307692</v>
      </c>
      <c r="DW284">
        <v>32.1800230769231</v>
      </c>
      <c r="DX284">
        <v>500.046615384615</v>
      </c>
      <c r="DY284">
        <v>90.3185923076923</v>
      </c>
      <c r="DZ284">
        <v>0.0377508769230769</v>
      </c>
      <c r="EA284">
        <v>36.8228384615385</v>
      </c>
      <c r="EB284">
        <v>35.9910461538462</v>
      </c>
      <c r="EC284">
        <v>999.9</v>
      </c>
      <c r="ED284">
        <v>0</v>
      </c>
      <c r="EE284">
        <v>0</v>
      </c>
      <c r="EF284">
        <v>10003.2730769231</v>
      </c>
      <c r="EG284">
        <v>0</v>
      </c>
      <c r="EH284">
        <v>1237.84538461538</v>
      </c>
      <c r="EI284">
        <v>-51.7154923076923</v>
      </c>
      <c r="EJ284">
        <v>1216.72153846154</v>
      </c>
      <c r="EK284">
        <v>1260.11153846154</v>
      </c>
      <c r="EL284">
        <v>7.72569615384615</v>
      </c>
      <c r="EM284">
        <v>1228.89846153846</v>
      </c>
      <c r="EN284">
        <v>24.7695230769231</v>
      </c>
      <c r="EO284">
        <v>2.93492230769231</v>
      </c>
      <c r="EP284">
        <v>2.23714923076923</v>
      </c>
      <c r="EQ284">
        <v>23.6632307692308</v>
      </c>
      <c r="ER284">
        <v>19.2308461538462</v>
      </c>
      <c r="ES284">
        <v>1199.99615384615</v>
      </c>
      <c r="ET284">
        <v>0.967</v>
      </c>
      <c r="EU284">
        <v>0.0329997</v>
      </c>
      <c r="EV284">
        <v>0</v>
      </c>
      <c r="EW284">
        <v>1290.20153846154</v>
      </c>
      <c r="EX284">
        <v>5.00059</v>
      </c>
      <c r="EY284">
        <v>15963.6384615385</v>
      </c>
      <c r="EZ284">
        <v>10358.6692307692</v>
      </c>
      <c r="FA284">
        <v>51.8459230769231</v>
      </c>
      <c r="FB284">
        <v>53.5524615384615</v>
      </c>
      <c r="FC284">
        <v>52.1201538461538</v>
      </c>
      <c r="FD284">
        <v>53.1201538461538</v>
      </c>
      <c r="FE284">
        <v>52.9466923076923</v>
      </c>
      <c r="FF284">
        <v>1155.55692307692</v>
      </c>
      <c r="FG284">
        <v>39.43</v>
      </c>
      <c r="FH284">
        <v>0</v>
      </c>
      <c r="FI284">
        <v>1761411717.1</v>
      </c>
      <c r="FJ284">
        <v>0</v>
      </c>
      <c r="FK284">
        <v>1290.2908</v>
      </c>
      <c r="FL284">
        <v>-1.39230770029122</v>
      </c>
      <c r="FM284">
        <v>-23.0000000281231</v>
      </c>
      <c r="FN284">
        <v>15963.228</v>
      </c>
      <c r="FO284">
        <v>15</v>
      </c>
      <c r="FP284">
        <v>0</v>
      </c>
      <c r="FQ284" t="s">
        <v>439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-51.7951761904762</v>
      </c>
      <c r="GD284">
        <v>0.187807792207806</v>
      </c>
      <c r="GE284">
        <v>0.305357676152881</v>
      </c>
      <c r="GF284">
        <v>1</v>
      </c>
      <c r="GG284">
        <v>1290.38588235294</v>
      </c>
      <c r="GH284">
        <v>-1.62566845420611</v>
      </c>
      <c r="GI284">
        <v>0.284812814143507</v>
      </c>
      <c r="GJ284">
        <v>-1</v>
      </c>
      <c r="GK284">
        <v>7.7431580952381</v>
      </c>
      <c r="GL284">
        <v>-0.3630825974026</v>
      </c>
      <c r="GM284">
        <v>0.036787277383958</v>
      </c>
      <c r="GN284">
        <v>0</v>
      </c>
      <c r="GO284">
        <v>1</v>
      </c>
      <c r="GP284">
        <v>2</v>
      </c>
      <c r="GQ284" t="s">
        <v>446</v>
      </c>
      <c r="GR284">
        <v>3.12939</v>
      </c>
      <c r="GS284">
        <v>2.71514</v>
      </c>
      <c r="GT284">
        <v>0.180601</v>
      </c>
      <c r="GU284">
        <v>0.18534</v>
      </c>
      <c r="GV284">
        <v>0.123824</v>
      </c>
      <c r="GW284">
        <v>0.102461</v>
      </c>
      <c r="GX284">
        <v>30062.3</v>
      </c>
      <c r="GY284">
        <v>31760.1</v>
      </c>
      <c r="GZ284">
        <v>33278.4</v>
      </c>
      <c r="HA284">
        <v>35385.8</v>
      </c>
      <c r="HB284">
        <v>41448.8</v>
      </c>
      <c r="HC284">
        <v>45714.8</v>
      </c>
      <c r="HD284">
        <v>52126.7</v>
      </c>
      <c r="HE284">
        <v>56656.2</v>
      </c>
      <c r="HF284">
        <v>1.78745</v>
      </c>
      <c r="HG284">
        <v>1.64895</v>
      </c>
      <c r="HH284">
        <v>-0.034295</v>
      </c>
      <c r="HI284">
        <v>0</v>
      </c>
      <c r="HJ284">
        <v>36.5252</v>
      </c>
      <c r="HK284">
        <v>999.9</v>
      </c>
      <c r="HL284">
        <v>57.057</v>
      </c>
      <c r="HM284">
        <v>29.175</v>
      </c>
      <c r="HN284">
        <v>25.6646</v>
      </c>
      <c r="HO284">
        <v>55.8192</v>
      </c>
      <c r="HP284">
        <v>42.9607</v>
      </c>
      <c r="HQ284">
        <v>1</v>
      </c>
      <c r="HR284">
        <v>1.30178</v>
      </c>
      <c r="HS284">
        <v>3.0153</v>
      </c>
      <c r="HT284">
        <v>20.1085</v>
      </c>
      <c r="HU284">
        <v>5.19063</v>
      </c>
      <c r="HV284">
        <v>12.0099</v>
      </c>
      <c r="HW284">
        <v>4.9719</v>
      </c>
      <c r="HX284">
        <v>3.29492</v>
      </c>
      <c r="HY284">
        <v>9999</v>
      </c>
      <c r="HZ284">
        <v>9999</v>
      </c>
      <c r="IA284">
        <v>999.9</v>
      </c>
      <c r="IB284">
        <v>9999</v>
      </c>
      <c r="IC284">
        <v>1.86324</v>
      </c>
      <c r="ID284">
        <v>1.86813</v>
      </c>
      <c r="IE284">
        <v>1.86784</v>
      </c>
      <c r="IF284">
        <v>1.86905</v>
      </c>
      <c r="IG284">
        <v>1.86982</v>
      </c>
      <c r="IH284">
        <v>1.86594</v>
      </c>
      <c r="II284">
        <v>1.86699</v>
      </c>
      <c r="IJ284">
        <v>1.86844</v>
      </c>
      <c r="IK284">
        <v>5</v>
      </c>
      <c r="IL284">
        <v>0</v>
      </c>
      <c r="IM284">
        <v>0</v>
      </c>
      <c r="IN284">
        <v>0</v>
      </c>
      <c r="IO284" t="s">
        <v>441</v>
      </c>
      <c r="IP284" t="s">
        <v>442</v>
      </c>
      <c r="IQ284" t="s">
        <v>443</v>
      </c>
      <c r="IR284" t="s">
        <v>443</v>
      </c>
      <c r="IS284" t="s">
        <v>443</v>
      </c>
      <c r="IT284" t="s">
        <v>443</v>
      </c>
      <c r="IU284">
        <v>0</v>
      </c>
      <c r="IV284">
        <v>100</v>
      </c>
      <c r="IW284">
        <v>100</v>
      </c>
      <c r="IX284">
        <v>1.1</v>
      </c>
      <c r="IY284">
        <v>0.3152</v>
      </c>
      <c r="IZ284">
        <v>1.09748391826392</v>
      </c>
      <c r="JA284">
        <v>0</v>
      </c>
      <c r="JB284">
        <v>0</v>
      </c>
      <c r="JC284">
        <v>0</v>
      </c>
      <c r="JD284">
        <v>0.315191680746845</v>
      </c>
      <c r="JE284">
        <v>0</v>
      </c>
      <c r="JF284">
        <v>0</v>
      </c>
      <c r="JG284">
        <v>0</v>
      </c>
      <c r="JH284">
        <v>5</v>
      </c>
      <c r="JI284">
        <v>2273</v>
      </c>
      <c r="JJ284">
        <v>0</v>
      </c>
      <c r="JK284">
        <v>25</v>
      </c>
      <c r="JL284">
        <v>29356862.6</v>
      </c>
      <c r="JM284">
        <v>29356862.6</v>
      </c>
      <c r="JN284">
        <v>2.4707</v>
      </c>
      <c r="JO284">
        <v>2.6123</v>
      </c>
      <c r="JP284">
        <v>1.54785</v>
      </c>
      <c r="JQ284">
        <v>2.32056</v>
      </c>
      <c r="JR284">
        <v>1.64673</v>
      </c>
      <c r="JS284">
        <v>2.25586</v>
      </c>
      <c r="JT284">
        <v>33.1992</v>
      </c>
      <c r="JU284">
        <v>24.1838</v>
      </c>
      <c r="JV284">
        <v>18</v>
      </c>
      <c r="JW284">
        <v>501.849</v>
      </c>
      <c r="JX284">
        <v>404.294</v>
      </c>
      <c r="JY284">
        <v>30.9905</v>
      </c>
      <c r="JZ284">
        <v>42.7827</v>
      </c>
      <c r="KA284">
        <v>29.9941</v>
      </c>
      <c r="KB284">
        <v>42.5131</v>
      </c>
      <c r="KC284">
        <v>42.4017</v>
      </c>
      <c r="KD284">
        <v>49.5134</v>
      </c>
      <c r="KE284">
        <v>0</v>
      </c>
      <c r="KF284">
        <v>100</v>
      </c>
      <c r="KG284">
        <v>31.0798</v>
      </c>
      <c r="KH284">
        <v>1277.24</v>
      </c>
      <c r="KI284">
        <v>34.6858</v>
      </c>
      <c r="KJ284">
        <v>94.6045</v>
      </c>
      <c r="KK284">
        <v>91.7319</v>
      </c>
    </row>
    <row r="285" spans="1:297">
      <c r="A285">
        <v>269</v>
      </c>
      <c r="B285">
        <v>1761411762</v>
      </c>
      <c r="C285">
        <v>3581</v>
      </c>
      <c r="D285" t="s">
        <v>982</v>
      </c>
      <c r="E285" t="s">
        <v>983</v>
      </c>
      <c r="F285">
        <v>5</v>
      </c>
      <c r="G285" t="s">
        <v>831</v>
      </c>
      <c r="H285" t="s">
        <v>436</v>
      </c>
      <c r="I285">
        <v>1761411753.84615</v>
      </c>
      <c r="J285">
        <f>(K285)/1000</f>
        <v>0</v>
      </c>
      <c r="K285">
        <f>IF(DP285, AN285, AH285)</f>
        <v>0</v>
      </c>
      <c r="L285">
        <f>IF(DP285, AI285, AG285)</f>
        <v>0</v>
      </c>
      <c r="M285">
        <f>DR285 - IF(AU285&gt;1, L285*DL285*100.0/(AW285), 0)</f>
        <v>0</v>
      </c>
      <c r="N285">
        <f>((T285-J285/2)*M285-L285)/(T285+J285/2)</f>
        <v>0</v>
      </c>
      <c r="O285">
        <f>N285*(DY285+DZ285)/1000.0</f>
        <v>0</v>
      </c>
      <c r="P285">
        <f>(DR285 - IF(AU285&gt;1, L285*DL285*100.0/(AW285), 0))*(DY285+DZ285)/1000.0</f>
        <v>0</v>
      </c>
      <c r="Q285">
        <f>2.0/((1/S285-1/R285)+SIGN(S285)*SQRT((1/S285-1/R285)*(1/S285-1/R285) + 4*DM285/((DM285+1)*(DM285+1))*(2*1/S285*1/R285-1/R285*1/R285)))</f>
        <v>0</v>
      </c>
      <c r="R285">
        <f>IF(LEFT(DN285,1)&lt;&gt;"0",IF(LEFT(DN285,1)="1",3.0,DO285),$D$5+$E$5*(EF285*DY285/($K$5*1000))+$F$5*(EF285*DY285/($K$5*1000))*MAX(MIN(DL285,$J$5),$I$5)*MAX(MIN(DL285,$J$5),$I$5)+$G$5*MAX(MIN(DL285,$J$5),$I$5)*(EF285*DY285/($K$5*1000))+$H$5*(EF285*DY285/($K$5*1000))*(EF285*DY285/($K$5*1000)))</f>
        <v>0</v>
      </c>
      <c r="S285">
        <f>J285*(1000-(1000*0.61365*exp(17.502*W285/(240.97+W285))/(DY285+DZ285)+DT285)/2)/(1000*0.61365*exp(17.502*W285/(240.97+W285))/(DY285+DZ285)-DT285)</f>
        <v>0</v>
      </c>
      <c r="T285">
        <f>1/((DM285+1)/(Q285/1.6)+1/(R285/1.37)) + DM285/((DM285+1)/(Q285/1.6) + DM285/(R285/1.37))</f>
        <v>0</v>
      </c>
      <c r="U285">
        <f>(DH285*DK285)</f>
        <v>0</v>
      </c>
      <c r="V285">
        <f>(EA285+(U285+2*0.95*5.67E-8*(((EA285+$B$7)+273)^4-(EA285+273)^4)-44100*J285)/(1.84*29.3*R285+8*0.95*5.67E-8*(EA285+273)^3))</f>
        <v>0</v>
      </c>
      <c r="W285">
        <f>($C$7*EB285+$D$7*EC285+$E$7*V285)</f>
        <v>0</v>
      </c>
      <c r="X285">
        <f>0.61365*exp(17.502*W285/(240.97+W285))</f>
        <v>0</v>
      </c>
      <c r="Y285">
        <f>(Z285/AA285*100)</f>
        <v>0</v>
      </c>
      <c r="Z285">
        <f>DT285*(DY285+DZ285)/1000</f>
        <v>0</v>
      </c>
      <c r="AA285">
        <f>0.61365*exp(17.502*EA285/(240.97+EA285))</f>
        <v>0</v>
      </c>
      <c r="AB285">
        <f>(X285-DT285*(DY285+DZ285)/1000)</f>
        <v>0</v>
      </c>
      <c r="AC285">
        <f>(-J285*44100)</f>
        <v>0</v>
      </c>
      <c r="AD285">
        <f>2*29.3*R285*0.92*(EA285-W285)</f>
        <v>0</v>
      </c>
      <c r="AE285">
        <f>2*0.95*5.67E-8*(((EA285+$B$7)+273)^4-(W285+273)^4)</f>
        <v>0</v>
      </c>
      <c r="AF285">
        <f>U285+AE285+AC285+AD285</f>
        <v>0</v>
      </c>
      <c r="AG285">
        <f>DX285*AU285*(DS285-DR285*(1000-AU285*DU285)/(1000-AU285*DT285))/(100*DL285)</f>
        <v>0</v>
      </c>
      <c r="AH285">
        <f>1000*DX285*AU285*(DT285-DU285)/(100*DL285*(1000-AU285*DT285))</f>
        <v>0</v>
      </c>
      <c r="AI285">
        <f>(AJ285 - AK285 - DY285*1E3/(8.314*(EA285+273.15)) * AM285/DX285 * AL285) * DX285/(100*DL285) * (1000 - DU285)/1000</f>
        <v>0</v>
      </c>
      <c r="AJ285">
        <v>1292.48222319558</v>
      </c>
      <c r="AK285">
        <v>1257.36272727273</v>
      </c>
      <c r="AL285">
        <v>3.27034792389643</v>
      </c>
      <c r="AM285">
        <v>65.0541557379444</v>
      </c>
      <c r="AN285">
        <f>(AP285 - AO285 + DY285*1E3/(8.314*(EA285+273.15)) * AR285/DX285 * AQ285) * DX285/(100*DL285) * 1000/(1000 - AP285)</f>
        <v>0</v>
      </c>
      <c r="AO285">
        <v>24.7653235220986</v>
      </c>
      <c r="AP285">
        <v>32.4586666666667</v>
      </c>
      <c r="AQ285">
        <v>5.64032918410552e-05</v>
      </c>
      <c r="AR285">
        <v>110.692381959749</v>
      </c>
      <c r="AS285">
        <v>0</v>
      </c>
      <c r="AT285">
        <v>0</v>
      </c>
      <c r="AU285">
        <f>IF(AS285*$H$13&gt;=AW285,1.0,(AW285/(AW285-AS285*$H$13)))</f>
        <v>0</v>
      </c>
      <c r="AV285">
        <f>(AU285-1)*100</f>
        <v>0</v>
      </c>
      <c r="AW285">
        <f>MAX(0,($B$13+$C$13*EF285)/(1+$D$13*EF285)*DY285/(EA285+273)*$E$13)</f>
        <v>0</v>
      </c>
      <c r="AX285" t="s">
        <v>437</v>
      </c>
      <c r="AY285" t="s">
        <v>437</v>
      </c>
      <c r="AZ285">
        <v>0</v>
      </c>
      <c r="BA285">
        <v>0</v>
      </c>
      <c r="BB285">
        <f>1-AZ285/BA285</f>
        <v>0</v>
      </c>
      <c r="BC285">
        <v>0</v>
      </c>
      <c r="BD285" t="s">
        <v>437</v>
      </c>
      <c r="BE285" t="s">
        <v>437</v>
      </c>
      <c r="BF285">
        <v>0</v>
      </c>
      <c r="BG285">
        <v>0</v>
      </c>
      <c r="BH285">
        <f>1-BF285/BG285</f>
        <v>0</v>
      </c>
      <c r="BI285">
        <v>0.5</v>
      </c>
      <c r="BJ285">
        <f>DI285</f>
        <v>0</v>
      </c>
      <c r="BK285">
        <f>L285</f>
        <v>0</v>
      </c>
      <c r="BL285">
        <f>BH285*BI285*BJ285</f>
        <v>0</v>
      </c>
      <c r="BM285">
        <f>(BK285-BC285)/BJ285</f>
        <v>0</v>
      </c>
      <c r="BN285">
        <f>(BA285-BG285)/BG285</f>
        <v>0</v>
      </c>
      <c r="BO285">
        <f>AZ285/(BB285+AZ285/BG285)</f>
        <v>0</v>
      </c>
      <c r="BP285" t="s">
        <v>437</v>
      </c>
      <c r="BQ285">
        <v>0</v>
      </c>
      <c r="BR285">
        <f>IF(BQ285&lt;&gt;0, BQ285, BO285)</f>
        <v>0</v>
      </c>
      <c r="BS285">
        <f>1-BR285/BG285</f>
        <v>0</v>
      </c>
      <c r="BT285">
        <f>(BG285-BF285)/(BG285-BR285)</f>
        <v>0</v>
      </c>
      <c r="BU285">
        <f>(BA285-BG285)/(BA285-BR285)</f>
        <v>0</v>
      </c>
      <c r="BV285">
        <f>(BG285-BF285)/(BG285-AZ285)</f>
        <v>0</v>
      </c>
      <c r="BW285">
        <f>(BA285-BG285)/(BA285-AZ285)</f>
        <v>0</v>
      </c>
      <c r="BX285">
        <f>(BT285*BR285/BF285)</f>
        <v>0</v>
      </c>
      <c r="BY285">
        <f>(1-BX285)</f>
        <v>0</v>
      </c>
      <c r="DH285">
        <f>$B$11*EG285+$C$11*EH285+$F$11*ES285*(1-EV285)</f>
        <v>0</v>
      </c>
      <c r="DI285">
        <f>DH285*DJ285</f>
        <v>0</v>
      </c>
      <c r="DJ285">
        <f>($B$11*$D$9+$C$11*$D$9+$F$11*((FF285+EX285)/MAX(FF285+EX285+FG285, 0.1)*$I$9+FG285/MAX(FF285+EX285+FG285, 0.1)*$J$9))/($B$11+$C$11+$F$11)</f>
        <v>0</v>
      </c>
      <c r="DK285">
        <f>($B$11*$K$9+$C$11*$K$9+$F$11*((FF285+EX285)/MAX(FF285+EX285+FG285, 0.1)*$P$9+FG285/MAX(FF285+EX285+FG285, 0.1)*$Q$9))/($B$11+$C$11+$F$11)</f>
        <v>0</v>
      </c>
      <c r="DL285">
        <v>6</v>
      </c>
      <c r="DM285">
        <v>0.5</v>
      </c>
      <c r="DN285" t="s">
        <v>438</v>
      </c>
      <c r="DO285">
        <v>2</v>
      </c>
      <c r="DP285" t="b">
        <v>1</v>
      </c>
      <c r="DQ285">
        <v>1761411753.84615</v>
      </c>
      <c r="DR285">
        <v>1193.52</v>
      </c>
      <c r="DS285">
        <v>1245.25538461538</v>
      </c>
      <c r="DT285">
        <v>32.4726307692308</v>
      </c>
      <c r="DU285">
        <v>24.7672846153846</v>
      </c>
      <c r="DV285">
        <v>1192.42384615385</v>
      </c>
      <c r="DW285">
        <v>32.1574307692308</v>
      </c>
      <c r="DX285">
        <v>500.021153846154</v>
      </c>
      <c r="DY285">
        <v>90.3184076923077</v>
      </c>
      <c r="DZ285">
        <v>0.0376617076923077</v>
      </c>
      <c r="EA285">
        <v>36.8185615384615</v>
      </c>
      <c r="EB285">
        <v>35.9867307692308</v>
      </c>
      <c r="EC285">
        <v>999.9</v>
      </c>
      <c r="ED285">
        <v>0</v>
      </c>
      <c r="EE285">
        <v>0</v>
      </c>
      <c r="EF285">
        <v>9998.26769230769</v>
      </c>
      <c r="EG285">
        <v>0</v>
      </c>
      <c r="EH285">
        <v>1237.84230769231</v>
      </c>
      <c r="EI285">
        <v>-51.7343307692308</v>
      </c>
      <c r="EJ285">
        <v>1233.57769230769</v>
      </c>
      <c r="EK285">
        <v>1276.87846153846</v>
      </c>
      <c r="EL285">
        <v>7.70535</v>
      </c>
      <c r="EM285">
        <v>1245.25538461538</v>
      </c>
      <c r="EN285">
        <v>24.7672846153846</v>
      </c>
      <c r="EO285">
        <v>2.93287615384615</v>
      </c>
      <c r="EP285">
        <v>2.23694230769231</v>
      </c>
      <c r="EQ285">
        <v>23.6516615384615</v>
      </c>
      <c r="ER285">
        <v>19.2293615384615</v>
      </c>
      <c r="ES285">
        <v>1200</v>
      </c>
      <c r="ET285">
        <v>0.967</v>
      </c>
      <c r="EU285">
        <v>0.0329997</v>
      </c>
      <c r="EV285">
        <v>0</v>
      </c>
      <c r="EW285">
        <v>1290.07230769231</v>
      </c>
      <c r="EX285">
        <v>5.00059</v>
      </c>
      <c r="EY285">
        <v>15961.2</v>
      </c>
      <c r="EZ285">
        <v>10358.7</v>
      </c>
      <c r="FA285">
        <v>51.8459230769231</v>
      </c>
      <c r="FB285">
        <v>53.5524615384615</v>
      </c>
      <c r="FC285">
        <v>52.1201538461538</v>
      </c>
      <c r="FD285">
        <v>53.125</v>
      </c>
      <c r="FE285">
        <v>52.9418461538462</v>
      </c>
      <c r="FF285">
        <v>1155.56</v>
      </c>
      <c r="FG285">
        <v>39.43</v>
      </c>
      <c r="FH285">
        <v>0</v>
      </c>
      <c r="FI285">
        <v>1761411721.9</v>
      </c>
      <c r="FJ285">
        <v>0</v>
      </c>
      <c r="FK285">
        <v>1290.1204</v>
      </c>
      <c r="FL285">
        <v>-2.63307691887904</v>
      </c>
      <c r="FM285">
        <v>-34.9615384005111</v>
      </c>
      <c r="FN285">
        <v>15960.82</v>
      </c>
      <c r="FO285">
        <v>15</v>
      </c>
      <c r="FP285">
        <v>0</v>
      </c>
      <c r="FQ285" t="s">
        <v>439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-51.66473</v>
      </c>
      <c r="GD285">
        <v>-0.478213533834664</v>
      </c>
      <c r="GE285">
        <v>0.423607999334291</v>
      </c>
      <c r="GF285">
        <v>1</v>
      </c>
      <c r="GG285">
        <v>1290.21176470588</v>
      </c>
      <c r="GH285">
        <v>-2.09411765001628</v>
      </c>
      <c r="GI285">
        <v>0.308940034046539</v>
      </c>
      <c r="GJ285">
        <v>-1</v>
      </c>
      <c r="GK285">
        <v>7.716723</v>
      </c>
      <c r="GL285">
        <v>-0.248144661654133</v>
      </c>
      <c r="GM285">
        <v>0.0252774439174534</v>
      </c>
      <c r="GN285">
        <v>0</v>
      </c>
      <c r="GO285">
        <v>1</v>
      </c>
      <c r="GP285">
        <v>2</v>
      </c>
      <c r="GQ285" t="s">
        <v>446</v>
      </c>
      <c r="GR285">
        <v>3.12954</v>
      </c>
      <c r="GS285">
        <v>2.71573</v>
      </c>
      <c r="GT285">
        <v>0.182119</v>
      </c>
      <c r="GU285">
        <v>0.186985</v>
      </c>
      <c r="GV285">
        <v>0.123807</v>
      </c>
      <c r="GW285">
        <v>0.102457</v>
      </c>
      <c r="GX285">
        <v>30007.2</v>
      </c>
      <c r="GY285">
        <v>31696.3</v>
      </c>
      <c r="GZ285">
        <v>33279.3</v>
      </c>
      <c r="HA285">
        <v>35386.6</v>
      </c>
      <c r="HB285">
        <v>41450.7</v>
      </c>
      <c r="HC285">
        <v>45716.3</v>
      </c>
      <c r="HD285">
        <v>52128</v>
      </c>
      <c r="HE285">
        <v>56657.6</v>
      </c>
      <c r="HF285">
        <v>1.78738</v>
      </c>
      <c r="HG285">
        <v>1.6491</v>
      </c>
      <c r="HH285">
        <v>-0.0321418</v>
      </c>
      <c r="HI285">
        <v>0</v>
      </c>
      <c r="HJ285">
        <v>36.521</v>
      </c>
      <c r="HK285">
        <v>999.9</v>
      </c>
      <c r="HL285">
        <v>57.038</v>
      </c>
      <c r="HM285">
        <v>29.175</v>
      </c>
      <c r="HN285">
        <v>25.6569</v>
      </c>
      <c r="HO285">
        <v>55.2892</v>
      </c>
      <c r="HP285">
        <v>43.0208</v>
      </c>
      <c r="HQ285">
        <v>1</v>
      </c>
      <c r="HR285">
        <v>1.30385</v>
      </c>
      <c r="HS285">
        <v>3.62772</v>
      </c>
      <c r="HT285">
        <v>20.0974</v>
      </c>
      <c r="HU285">
        <v>5.19108</v>
      </c>
      <c r="HV285">
        <v>12.0099</v>
      </c>
      <c r="HW285">
        <v>4.9722</v>
      </c>
      <c r="HX285">
        <v>3.29495</v>
      </c>
      <c r="HY285">
        <v>9999</v>
      </c>
      <c r="HZ285">
        <v>9999</v>
      </c>
      <c r="IA285">
        <v>999.9</v>
      </c>
      <c r="IB285">
        <v>9999</v>
      </c>
      <c r="IC285">
        <v>1.86325</v>
      </c>
      <c r="ID285">
        <v>1.86812</v>
      </c>
      <c r="IE285">
        <v>1.86784</v>
      </c>
      <c r="IF285">
        <v>1.86905</v>
      </c>
      <c r="IG285">
        <v>1.86983</v>
      </c>
      <c r="IH285">
        <v>1.86596</v>
      </c>
      <c r="II285">
        <v>1.86703</v>
      </c>
      <c r="IJ285">
        <v>1.86843</v>
      </c>
      <c r="IK285">
        <v>5</v>
      </c>
      <c r="IL285">
        <v>0</v>
      </c>
      <c r="IM285">
        <v>0</v>
      </c>
      <c r="IN285">
        <v>0</v>
      </c>
      <c r="IO285" t="s">
        <v>441</v>
      </c>
      <c r="IP285" t="s">
        <v>442</v>
      </c>
      <c r="IQ285" t="s">
        <v>443</v>
      </c>
      <c r="IR285" t="s">
        <v>443</v>
      </c>
      <c r="IS285" t="s">
        <v>443</v>
      </c>
      <c r="IT285" t="s">
        <v>443</v>
      </c>
      <c r="IU285">
        <v>0</v>
      </c>
      <c r="IV285">
        <v>100</v>
      </c>
      <c r="IW285">
        <v>100</v>
      </c>
      <c r="IX285">
        <v>1.1</v>
      </c>
      <c r="IY285">
        <v>0.3152</v>
      </c>
      <c r="IZ285">
        <v>1.09748391826392</v>
      </c>
      <c r="JA285">
        <v>0</v>
      </c>
      <c r="JB285">
        <v>0</v>
      </c>
      <c r="JC285">
        <v>0</v>
      </c>
      <c r="JD285">
        <v>0.315191680746845</v>
      </c>
      <c r="JE285">
        <v>0</v>
      </c>
      <c r="JF285">
        <v>0</v>
      </c>
      <c r="JG285">
        <v>0</v>
      </c>
      <c r="JH285">
        <v>5</v>
      </c>
      <c r="JI285">
        <v>2273</v>
      </c>
      <c r="JJ285">
        <v>0</v>
      </c>
      <c r="JK285">
        <v>25</v>
      </c>
      <c r="JL285">
        <v>29356862.7</v>
      </c>
      <c r="JM285">
        <v>29356862.7</v>
      </c>
      <c r="JN285">
        <v>2.49634</v>
      </c>
      <c r="JO285">
        <v>2.59399</v>
      </c>
      <c r="JP285">
        <v>1.54785</v>
      </c>
      <c r="JQ285">
        <v>2.32056</v>
      </c>
      <c r="JR285">
        <v>1.64551</v>
      </c>
      <c r="JS285">
        <v>2.39502</v>
      </c>
      <c r="JT285">
        <v>33.1992</v>
      </c>
      <c r="JU285">
        <v>24.1926</v>
      </c>
      <c r="JV285">
        <v>18</v>
      </c>
      <c r="JW285">
        <v>501.795</v>
      </c>
      <c r="JX285">
        <v>404.385</v>
      </c>
      <c r="JY285">
        <v>31.1378</v>
      </c>
      <c r="JZ285">
        <v>42.7827</v>
      </c>
      <c r="KA285">
        <v>29.9993</v>
      </c>
      <c r="KB285">
        <v>42.5131</v>
      </c>
      <c r="KC285">
        <v>42.4017</v>
      </c>
      <c r="KD285">
        <v>50.0096</v>
      </c>
      <c r="KE285">
        <v>0</v>
      </c>
      <c r="KF285">
        <v>100</v>
      </c>
      <c r="KG285">
        <v>31.0949</v>
      </c>
      <c r="KH285">
        <v>1290.69</v>
      </c>
      <c r="KI285">
        <v>34.6858</v>
      </c>
      <c r="KJ285">
        <v>94.6068</v>
      </c>
      <c r="KK285">
        <v>91.7341</v>
      </c>
    </row>
    <row r="286" spans="1:297">
      <c r="A286">
        <v>270</v>
      </c>
      <c r="B286">
        <v>1761411767</v>
      </c>
      <c r="C286">
        <v>3586</v>
      </c>
      <c r="D286" t="s">
        <v>984</v>
      </c>
      <c r="E286" t="s">
        <v>985</v>
      </c>
      <c r="F286">
        <v>5</v>
      </c>
      <c r="G286" t="s">
        <v>831</v>
      </c>
      <c r="H286" t="s">
        <v>436</v>
      </c>
      <c r="I286">
        <v>1761411758.84615</v>
      </c>
      <c r="J286">
        <f>(K286)/1000</f>
        <v>0</v>
      </c>
      <c r="K286">
        <f>IF(DP286, AN286, AH286)</f>
        <v>0</v>
      </c>
      <c r="L286">
        <f>IF(DP286, AI286, AG286)</f>
        <v>0</v>
      </c>
      <c r="M286">
        <f>DR286 - IF(AU286&gt;1, L286*DL286*100.0/(AW286), 0)</f>
        <v>0</v>
      </c>
      <c r="N286">
        <f>((T286-J286/2)*M286-L286)/(T286+J286/2)</f>
        <v>0</v>
      </c>
      <c r="O286">
        <f>N286*(DY286+DZ286)/1000.0</f>
        <v>0</v>
      </c>
      <c r="P286">
        <f>(DR286 - IF(AU286&gt;1, L286*DL286*100.0/(AW286), 0))*(DY286+DZ286)/1000.0</f>
        <v>0</v>
      </c>
      <c r="Q286">
        <f>2.0/((1/S286-1/R286)+SIGN(S286)*SQRT((1/S286-1/R286)*(1/S286-1/R286) + 4*DM286/((DM286+1)*(DM286+1))*(2*1/S286*1/R286-1/R286*1/R286)))</f>
        <v>0</v>
      </c>
      <c r="R286">
        <f>IF(LEFT(DN286,1)&lt;&gt;"0",IF(LEFT(DN286,1)="1",3.0,DO286),$D$5+$E$5*(EF286*DY286/($K$5*1000))+$F$5*(EF286*DY286/($K$5*1000))*MAX(MIN(DL286,$J$5),$I$5)*MAX(MIN(DL286,$J$5),$I$5)+$G$5*MAX(MIN(DL286,$J$5),$I$5)*(EF286*DY286/($K$5*1000))+$H$5*(EF286*DY286/($K$5*1000))*(EF286*DY286/($K$5*1000)))</f>
        <v>0</v>
      </c>
      <c r="S286">
        <f>J286*(1000-(1000*0.61365*exp(17.502*W286/(240.97+W286))/(DY286+DZ286)+DT286)/2)/(1000*0.61365*exp(17.502*W286/(240.97+W286))/(DY286+DZ286)-DT286)</f>
        <v>0</v>
      </c>
      <c r="T286">
        <f>1/((DM286+1)/(Q286/1.6)+1/(R286/1.37)) + DM286/((DM286+1)/(Q286/1.6) + DM286/(R286/1.37))</f>
        <v>0</v>
      </c>
      <c r="U286">
        <f>(DH286*DK286)</f>
        <v>0</v>
      </c>
      <c r="V286">
        <f>(EA286+(U286+2*0.95*5.67E-8*(((EA286+$B$7)+273)^4-(EA286+273)^4)-44100*J286)/(1.84*29.3*R286+8*0.95*5.67E-8*(EA286+273)^3))</f>
        <v>0</v>
      </c>
      <c r="W286">
        <f>($C$7*EB286+$D$7*EC286+$E$7*V286)</f>
        <v>0</v>
      </c>
      <c r="X286">
        <f>0.61365*exp(17.502*W286/(240.97+W286))</f>
        <v>0</v>
      </c>
      <c r="Y286">
        <f>(Z286/AA286*100)</f>
        <v>0</v>
      </c>
      <c r="Z286">
        <f>DT286*(DY286+DZ286)/1000</f>
        <v>0</v>
      </c>
      <c r="AA286">
        <f>0.61365*exp(17.502*EA286/(240.97+EA286))</f>
        <v>0</v>
      </c>
      <c r="AB286">
        <f>(X286-DT286*(DY286+DZ286)/1000)</f>
        <v>0</v>
      </c>
      <c r="AC286">
        <f>(-J286*44100)</f>
        <v>0</v>
      </c>
      <c r="AD286">
        <f>2*29.3*R286*0.92*(EA286-W286)</f>
        <v>0</v>
      </c>
      <c r="AE286">
        <f>2*0.95*5.67E-8*(((EA286+$B$7)+273)^4-(W286+273)^4)</f>
        <v>0</v>
      </c>
      <c r="AF286">
        <f>U286+AE286+AC286+AD286</f>
        <v>0</v>
      </c>
      <c r="AG286">
        <f>DX286*AU286*(DS286-DR286*(1000-AU286*DU286)/(1000-AU286*DT286))/(100*DL286)</f>
        <v>0</v>
      </c>
      <c r="AH286">
        <f>1000*DX286*AU286*(DT286-DU286)/(100*DL286*(1000-AU286*DT286))</f>
        <v>0</v>
      </c>
      <c r="AI286">
        <f>(AJ286 - AK286 - DY286*1E3/(8.314*(EA286+273.15)) * AM286/DX286 * AL286) * DX286/(100*DL286) * (1000 - DU286)/1000</f>
        <v>0</v>
      </c>
      <c r="AJ286">
        <v>1311.03506644153</v>
      </c>
      <c r="AK286">
        <v>1274.96381818182</v>
      </c>
      <c r="AL286">
        <v>3.54100567921529</v>
      </c>
      <c r="AM286">
        <v>65.0541557379444</v>
      </c>
      <c r="AN286">
        <f>(AP286 - AO286 + DY286*1E3/(8.314*(EA286+273.15)) * AR286/DX286 * AQ286) * DX286/(100*DL286) * 1000/(1000 - AP286)</f>
        <v>0</v>
      </c>
      <c r="AO286">
        <v>24.7622762056213</v>
      </c>
      <c r="AP286">
        <v>32.4338733333333</v>
      </c>
      <c r="AQ286">
        <v>-0.00577374262115754</v>
      </c>
      <c r="AR286">
        <v>110.692381959749</v>
      </c>
      <c r="AS286">
        <v>0</v>
      </c>
      <c r="AT286">
        <v>0</v>
      </c>
      <c r="AU286">
        <f>IF(AS286*$H$13&gt;=AW286,1.0,(AW286/(AW286-AS286*$H$13)))</f>
        <v>0</v>
      </c>
      <c r="AV286">
        <f>(AU286-1)*100</f>
        <v>0</v>
      </c>
      <c r="AW286">
        <f>MAX(0,($B$13+$C$13*EF286)/(1+$D$13*EF286)*DY286/(EA286+273)*$E$13)</f>
        <v>0</v>
      </c>
      <c r="AX286" t="s">
        <v>437</v>
      </c>
      <c r="AY286" t="s">
        <v>437</v>
      </c>
      <c r="AZ286">
        <v>0</v>
      </c>
      <c r="BA286">
        <v>0</v>
      </c>
      <c r="BB286">
        <f>1-AZ286/BA286</f>
        <v>0</v>
      </c>
      <c r="BC286">
        <v>0</v>
      </c>
      <c r="BD286" t="s">
        <v>437</v>
      </c>
      <c r="BE286" t="s">
        <v>437</v>
      </c>
      <c r="BF286">
        <v>0</v>
      </c>
      <c r="BG286">
        <v>0</v>
      </c>
      <c r="BH286">
        <f>1-BF286/BG286</f>
        <v>0</v>
      </c>
      <c r="BI286">
        <v>0.5</v>
      </c>
      <c r="BJ286">
        <f>DI286</f>
        <v>0</v>
      </c>
      <c r="BK286">
        <f>L286</f>
        <v>0</v>
      </c>
      <c r="BL286">
        <f>BH286*BI286*BJ286</f>
        <v>0</v>
      </c>
      <c r="BM286">
        <f>(BK286-BC286)/BJ286</f>
        <v>0</v>
      </c>
      <c r="BN286">
        <f>(BA286-BG286)/BG286</f>
        <v>0</v>
      </c>
      <c r="BO286">
        <f>AZ286/(BB286+AZ286/BG286)</f>
        <v>0</v>
      </c>
      <c r="BP286" t="s">
        <v>437</v>
      </c>
      <c r="BQ286">
        <v>0</v>
      </c>
      <c r="BR286">
        <f>IF(BQ286&lt;&gt;0, BQ286, BO286)</f>
        <v>0</v>
      </c>
      <c r="BS286">
        <f>1-BR286/BG286</f>
        <v>0</v>
      </c>
      <c r="BT286">
        <f>(BG286-BF286)/(BG286-BR286)</f>
        <v>0</v>
      </c>
      <c r="BU286">
        <f>(BA286-BG286)/(BA286-BR286)</f>
        <v>0</v>
      </c>
      <c r="BV286">
        <f>(BG286-BF286)/(BG286-AZ286)</f>
        <v>0</v>
      </c>
      <c r="BW286">
        <f>(BA286-BG286)/(BA286-AZ286)</f>
        <v>0</v>
      </c>
      <c r="BX286">
        <f>(BT286*BR286/BF286)</f>
        <v>0</v>
      </c>
      <c r="BY286">
        <f>(1-BX286)</f>
        <v>0</v>
      </c>
      <c r="DH286">
        <f>$B$11*EG286+$C$11*EH286+$F$11*ES286*(1-EV286)</f>
        <v>0</v>
      </c>
      <c r="DI286">
        <f>DH286*DJ286</f>
        <v>0</v>
      </c>
      <c r="DJ286">
        <f>($B$11*$D$9+$C$11*$D$9+$F$11*((FF286+EX286)/MAX(FF286+EX286+FG286, 0.1)*$I$9+FG286/MAX(FF286+EX286+FG286, 0.1)*$J$9))/($B$11+$C$11+$F$11)</f>
        <v>0</v>
      </c>
      <c r="DK286">
        <f>($B$11*$K$9+$C$11*$K$9+$F$11*((FF286+EX286)/MAX(FF286+EX286+FG286, 0.1)*$P$9+FG286/MAX(FF286+EX286+FG286, 0.1)*$Q$9))/($B$11+$C$11+$F$11)</f>
        <v>0</v>
      </c>
      <c r="DL286">
        <v>6</v>
      </c>
      <c r="DM286">
        <v>0.5</v>
      </c>
      <c r="DN286" t="s">
        <v>438</v>
      </c>
      <c r="DO286">
        <v>2</v>
      </c>
      <c r="DP286" t="b">
        <v>1</v>
      </c>
      <c r="DQ286">
        <v>1761411758.84615</v>
      </c>
      <c r="DR286">
        <v>1209.85846153846</v>
      </c>
      <c r="DS286">
        <v>1262.03692307692</v>
      </c>
      <c r="DT286">
        <v>32.4561615384615</v>
      </c>
      <c r="DU286">
        <v>24.7651846153846</v>
      </c>
      <c r="DV286">
        <v>1208.76076923077</v>
      </c>
      <c r="DW286">
        <v>32.1409615384615</v>
      </c>
      <c r="DX286">
        <v>500.049384615385</v>
      </c>
      <c r="DY286">
        <v>90.3188384615385</v>
      </c>
      <c r="DZ286">
        <v>0.0375649923076923</v>
      </c>
      <c r="EA286">
        <v>36.8203153846154</v>
      </c>
      <c r="EB286">
        <v>35.9916769230769</v>
      </c>
      <c r="EC286">
        <v>999.9</v>
      </c>
      <c r="ED286">
        <v>0</v>
      </c>
      <c r="EE286">
        <v>0</v>
      </c>
      <c r="EF286">
        <v>10003.5584615385</v>
      </c>
      <c r="EG286">
        <v>0</v>
      </c>
      <c r="EH286">
        <v>1237.85384615385</v>
      </c>
      <c r="EI286">
        <v>-52.1791307692308</v>
      </c>
      <c r="EJ286">
        <v>1250.44307692308</v>
      </c>
      <c r="EK286">
        <v>1294.08461538462</v>
      </c>
      <c r="EL286">
        <v>7.69098846153846</v>
      </c>
      <c r="EM286">
        <v>1262.03692307692</v>
      </c>
      <c r="EN286">
        <v>24.7651846153846</v>
      </c>
      <c r="EO286">
        <v>2.93140153846154</v>
      </c>
      <c r="EP286">
        <v>2.23676230769231</v>
      </c>
      <c r="EQ286">
        <v>23.6433230769231</v>
      </c>
      <c r="ER286">
        <v>19.2280769230769</v>
      </c>
      <c r="ES286">
        <v>1200</v>
      </c>
      <c r="ET286">
        <v>0.967</v>
      </c>
      <c r="EU286">
        <v>0.0329997</v>
      </c>
      <c r="EV286">
        <v>0</v>
      </c>
      <c r="EW286">
        <v>1289.84461538462</v>
      </c>
      <c r="EX286">
        <v>5.00059</v>
      </c>
      <c r="EY286">
        <v>15957.9769230769</v>
      </c>
      <c r="EZ286">
        <v>10358.7</v>
      </c>
      <c r="FA286">
        <v>51.8313846153846</v>
      </c>
      <c r="FB286">
        <v>53.5429230769231</v>
      </c>
      <c r="FC286">
        <v>52.125</v>
      </c>
      <c r="FD286">
        <v>53.125</v>
      </c>
      <c r="FE286">
        <v>52.9418461538462</v>
      </c>
      <c r="FF286">
        <v>1155.56</v>
      </c>
      <c r="FG286">
        <v>39.43</v>
      </c>
      <c r="FH286">
        <v>0</v>
      </c>
      <c r="FI286">
        <v>1761411727.3</v>
      </c>
      <c r="FJ286">
        <v>0</v>
      </c>
      <c r="FK286">
        <v>1289.86115384615</v>
      </c>
      <c r="FL286">
        <v>-3.77948717907597</v>
      </c>
      <c r="FM286">
        <v>-47.3094017480606</v>
      </c>
      <c r="FN286">
        <v>15957.3230769231</v>
      </c>
      <c r="FO286">
        <v>15</v>
      </c>
      <c r="FP286">
        <v>0</v>
      </c>
      <c r="FQ286" t="s">
        <v>439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-52.0703</v>
      </c>
      <c r="GD286">
        <v>-4.00545974025987</v>
      </c>
      <c r="GE286">
        <v>0.736888831184059</v>
      </c>
      <c r="GF286">
        <v>0</v>
      </c>
      <c r="GG286">
        <v>1290.00647058824</v>
      </c>
      <c r="GH286">
        <v>-2.90695187100974</v>
      </c>
      <c r="GI286">
        <v>0.374761746689815</v>
      </c>
      <c r="GJ286">
        <v>-1</v>
      </c>
      <c r="GK286">
        <v>7.70040952380952</v>
      </c>
      <c r="GL286">
        <v>-0.164968051948055</v>
      </c>
      <c r="GM286">
        <v>0.0178061034148648</v>
      </c>
      <c r="GN286">
        <v>0</v>
      </c>
      <c r="GO286">
        <v>0</v>
      </c>
      <c r="GP286">
        <v>2</v>
      </c>
      <c r="GQ286" t="s">
        <v>473</v>
      </c>
      <c r="GR286">
        <v>3.12953</v>
      </c>
      <c r="GS286">
        <v>2.71538</v>
      </c>
      <c r="GT286">
        <v>0.183723</v>
      </c>
      <c r="GU286">
        <v>0.188451</v>
      </c>
      <c r="GV286">
        <v>0.123745</v>
      </c>
      <c r="GW286">
        <v>0.102449</v>
      </c>
      <c r="GX286">
        <v>29948.2</v>
      </c>
      <c r="GY286">
        <v>31639.2</v>
      </c>
      <c r="GZ286">
        <v>33279.5</v>
      </c>
      <c r="HA286">
        <v>35386.9</v>
      </c>
      <c r="HB286">
        <v>41453.7</v>
      </c>
      <c r="HC286">
        <v>45717.3</v>
      </c>
      <c r="HD286">
        <v>52128</v>
      </c>
      <c r="HE286">
        <v>56658.1</v>
      </c>
      <c r="HF286">
        <v>1.78717</v>
      </c>
      <c r="HG286">
        <v>1.64905</v>
      </c>
      <c r="HH286">
        <v>-0.0310093</v>
      </c>
      <c r="HI286">
        <v>0</v>
      </c>
      <c r="HJ286">
        <v>36.5175</v>
      </c>
      <c r="HK286">
        <v>999.9</v>
      </c>
      <c r="HL286">
        <v>57.038</v>
      </c>
      <c r="HM286">
        <v>29.175</v>
      </c>
      <c r="HN286">
        <v>25.659</v>
      </c>
      <c r="HO286">
        <v>55.7192</v>
      </c>
      <c r="HP286">
        <v>42.7804</v>
      </c>
      <c r="HQ286">
        <v>1</v>
      </c>
      <c r="HR286">
        <v>1.3065</v>
      </c>
      <c r="HS286">
        <v>3.96219</v>
      </c>
      <c r="HT286">
        <v>20.0903</v>
      </c>
      <c r="HU286">
        <v>5.19078</v>
      </c>
      <c r="HV286">
        <v>12.0099</v>
      </c>
      <c r="HW286">
        <v>4.97225</v>
      </c>
      <c r="HX286">
        <v>3.295</v>
      </c>
      <c r="HY286">
        <v>9999</v>
      </c>
      <c r="HZ286">
        <v>9999</v>
      </c>
      <c r="IA286">
        <v>999.9</v>
      </c>
      <c r="IB286">
        <v>9999</v>
      </c>
      <c r="IC286">
        <v>1.86325</v>
      </c>
      <c r="ID286">
        <v>1.86812</v>
      </c>
      <c r="IE286">
        <v>1.86784</v>
      </c>
      <c r="IF286">
        <v>1.86905</v>
      </c>
      <c r="IG286">
        <v>1.86983</v>
      </c>
      <c r="IH286">
        <v>1.86595</v>
      </c>
      <c r="II286">
        <v>1.867</v>
      </c>
      <c r="IJ286">
        <v>1.86843</v>
      </c>
      <c r="IK286">
        <v>5</v>
      </c>
      <c r="IL286">
        <v>0</v>
      </c>
      <c r="IM286">
        <v>0</v>
      </c>
      <c r="IN286">
        <v>0</v>
      </c>
      <c r="IO286" t="s">
        <v>441</v>
      </c>
      <c r="IP286" t="s">
        <v>442</v>
      </c>
      <c r="IQ286" t="s">
        <v>443</v>
      </c>
      <c r="IR286" t="s">
        <v>443</v>
      </c>
      <c r="IS286" t="s">
        <v>443</v>
      </c>
      <c r="IT286" t="s">
        <v>443</v>
      </c>
      <c r="IU286">
        <v>0</v>
      </c>
      <c r="IV286">
        <v>100</v>
      </c>
      <c r="IW286">
        <v>100</v>
      </c>
      <c r="IX286">
        <v>1.1</v>
      </c>
      <c r="IY286">
        <v>0.3152</v>
      </c>
      <c r="IZ286">
        <v>1.09748391826392</v>
      </c>
      <c r="JA286">
        <v>0</v>
      </c>
      <c r="JB286">
        <v>0</v>
      </c>
      <c r="JC286">
        <v>0</v>
      </c>
      <c r="JD286">
        <v>0.315191680746845</v>
      </c>
      <c r="JE286">
        <v>0</v>
      </c>
      <c r="JF286">
        <v>0</v>
      </c>
      <c r="JG286">
        <v>0</v>
      </c>
      <c r="JH286">
        <v>5</v>
      </c>
      <c r="JI286">
        <v>2273</v>
      </c>
      <c r="JJ286">
        <v>0</v>
      </c>
      <c r="JK286">
        <v>25</v>
      </c>
      <c r="JL286">
        <v>29356862.8</v>
      </c>
      <c r="JM286">
        <v>29356862.8</v>
      </c>
      <c r="JN286">
        <v>2.51953</v>
      </c>
      <c r="JO286">
        <v>2.6062</v>
      </c>
      <c r="JP286">
        <v>1.54785</v>
      </c>
      <c r="JQ286">
        <v>2.32056</v>
      </c>
      <c r="JR286">
        <v>1.64673</v>
      </c>
      <c r="JS286">
        <v>2.28882</v>
      </c>
      <c r="JT286">
        <v>33.1992</v>
      </c>
      <c r="JU286">
        <v>24.1751</v>
      </c>
      <c r="JV286">
        <v>18</v>
      </c>
      <c r="JW286">
        <v>501.652</v>
      </c>
      <c r="JX286">
        <v>404.355</v>
      </c>
      <c r="JY286">
        <v>31.168</v>
      </c>
      <c r="JZ286">
        <v>42.7827</v>
      </c>
      <c r="KA286">
        <v>30.0013</v>
      </c>
      <c r="KB286">
        <v>42.5131</v>
      </c>
      <c r="KC286">
        <v>42.4017</v>
      </c>
      <c r="KD286">
        <v>50.5324</v>
      </c>
      <c r="KE286">
        <v>0</v>
      </c>
      <c r="KF286">
        <v>100</v>
      </c>
      <c r="KG286">
        <v>31.1147</v>
      </c>
      <c r="KH286">
        <v>1310.86</v>
      </c>
      <c r="KI286">
        <v>34.6858</v>
      </c>
      <c r="KJ286">
        <v>94.607</v>
      </c>
      <c r="KK286">
        <v>91.7349</v>
      </c>
    </row>
    <row r="287" spans="1:297">
      <c r="A287">
        <v>271</v>
      </c>
      <c r="B287">
        <v>1761411772</v>
      </c>
      <c r="C287">
        <v>3591</v>
      </c>
      <c r="D287" t="s">
        <v>986</v>
      </c>
      <c r="E287" t="s">
        <v>987</v>
      </c>
      <c r="F287">
        <v>5</v>
      </c>
      <c r="G287" t="s">
        <v>831</v>
      </c>
      <c r="H287" t="s">
        <v>436</v>
      </c>
      <c r="I287">
        <v>1761411763.84615</v>
      </c>
      <c r="J287">
        <f>(K287)/1000</f>
        <v>0</v>
      </c>
      <c r="K287">
        <f>IF(DP287, AN287, AH287)</f>
        <v>0</v>
      </c>
      <c r="L287">
        <f>IF(DP287, AI287, AG287)</f>
        <v>0</v>
      </c>
      <c r="M287">
        <f>DR287 - IF(AU287&gt;1, L287*DL287*100.0/(AW287), 0)</f>
        <v>0</v>
      </c>
      <c r="N287">
        <f>((T287-J287/2)*M287-L287)/(T287+J287/2)</f>
        <v>0</v>
      </c>
      <c r="O287">
        <f>N287*(DY287+DZ287)/1000.0</f>
        <v>0</v>
      </c>
      <c r="P287">
        <f>(DR287 - IF(AU287&gt;1, L287*DL287*100.0/(AW287), 0))*(DY287+DZ287)/1000.0</f>
        <v>0</v>
      </c>
      <c r="Q287">
        <f>2.0/((1/S287-1/R287)+SIGN(S287)*SQRT((1/S287-1/R287)*(1/S287-1/R287) + 4*DM287/((DM287+1)*(DM287+1))*(2*1/S287*1/R287-1/R287*1/R287)))</f>
        <v>0</v>
      </c>
      <c r="R287">
        <f>IF(LEFT(DN287,1)&lt;&gt;"0",IF(LEFT(DN287,1)="1",3.0,DO287),$D$5+$E$5*(EF287*DY287/($K$5*1000))+$F$5*(EF287*DY287/($K$5*1000))*MAX(MIN(DL287,$J$5),$I$5)*MAX(MIN(DL287,$J$5),$I$5)+$G$5*MAX(MIN(DL287,$J$5),$I$5)*(EF287*DY287/($K$5*1000))+$H$5*(EF287*DY287/($K$5*1000))*(EF287*DY287/($K$5*1000)))</f>
        <v>0</v>
      </c>
      <c r="S287">
        <f>J287*(1000-(1000*0.61365*exp(17.502*W287/(240.97+W287))/(DY287+DZ287)+DT287)/2)/(1000*0.61365*exp(17.502*W287/(240.97+W287))/(DY287+DZ287)-DT287)</f>
        <v>0</v>
      </c>
      <c r="T287">
        <f>1/((DM287+1)/(Q287/1.6)+1/(R287/1.37)) + DM287/((DM287+1)/(Q287/1.6) + DM287/(R287/1.37))</f>
        <v>0</v>
      </c>
      <c r="U287">
        <f>(DH287*DK287)</f>
        <v>0</v>
      </c>
      <c r="V287">
        <f>(EA287+(U287+2*0.95*5.67E-8*(((EA287+$B$7)+273)^4-(EA287+273)^4)-44100*J287)/(1.84*29.3*R287+8*0.95*5.67E-8*(EA287+273)^3))</f>
        <v>0</v>
      </c>
      <c r="W287">
        <f>($C$7*EB287+$D$7*EC287+$E$7*V287)</f>
        <v>0</v>
      </c>
      <c r="X287">
        <f>0.61365*exp(17.502*W287/(240.97+W287))</f>
        <v>0</v>
      </c>
      <c r="Y287">
        <f>(Z287/AA287*100)</f>
        <v>0</v>
      </c>
      <c r="Z287">
        <f>DT287*(DY287+DZ287)/1000</f>
        <v>0</v>
      </c>
      <c r="AA287">
        <f>0.61365*exp(17.502*EA287/(240.97+EA287))</f>
        <v>0</v>
      </c>
      <c r="AB287">
        <f>(X287-DT287*(DY287+DZ287)/1000)</f>
        <v>0</v>
      </c>
      <c r="AC287">
        <f>(-J287*44100)</f>
        <v>0</v>
      </c>
      <c r="AD287">
        <f>2*29.3*R287*0.92*(EA287-W287)</f>
        <v>0</v>
      </c>
      <c r="AE287">
        <f>2*0.95*5.67E-8*(((EA287+$B$7)+273)^4-(W287+273)^4)</f>
        <v>0</v>
      </c>
      <c r="AF287">
        <f>U287+AE287+AC287+AD287</f>
        <v>0</v>
      </c>
      <c r="AG287">
        <f>DX287*AU287*(DS287-DR287*(1000-AU287*DU287)/(1000-AU287*DT287))/(100*DL287)</f>
        <v>0</v>
      </c>
      <c r="AH287">
        <f>1000*DX287*AU287*(DT287-DU287)/(100*DL287*(1000-AU287*DT287))</f>
        <v>0</v>
      </c>
      <c r="AI287">
        <f>(AJ287 - AK287 - DY287*1E3/(8.314*(EA287+273.15)) * AM287/DX287 * AL287) * DX287/(100*DL287) * (1000 - DU287)/1000</f>
        <v>0</v>
      </c>
      <c r="AJ287">
        <v>1326.88521126873</v>
      </c>
      <c r="AK287">
        <v>1291.53860606061</v>
      </c>
      <c r="AL287">
        <v>3.29426793281824</v>
      </c>
      <c r="AM287">
        <v>65.0541557379444</v>
      </c>
      <c r="AN287">
        <f>(AP287 - AO287 + DY287*1E3/(8.314*(EA287+273.15)) * AR287/DX287 * AQ287) * DX287/(100*DL287) * 1000/(1000 - AP287)</f>
        <v>0</v>
      </c>
      <c r="AO287">
        <v>24.7598122536245</v>
      </c>
      <c r="AP287">
        <v>32.4057515151515</v>
      </c>
      <c r="AQ287">
        <v>-0.00614993577887148</v>
      </c>
      <c r="AR287">
        <v>110.692381959749</v>
      </c>
      <c r="AS287">
        <v>0</v>
      </c>
      <c r="AT287">
        <v>0</v>
      </c>
      <c r="AU287">
        <f>IF(AS287*$H$13&gt;=AW287,1.0,(AW287/(AW287-AS287*$H$13)))</f>
        <v>0</v>
      </c>
      <c r="AV287">
        <f>(AU287-1)*100</f>
        <v>0</v>
      </c>
      <c r="AW287">
        <f>MAX(0,($B$13+$C$13*EF287)/(1+$D$13*EF287)*DY287/(EA287+273)*$E$13)</f>
        <v>0</v>
      </c>
      <c r="AX287" t="s">
        <v>437</v>
      </c>
      <c r="AY287" t="s">
        <v>437</v>
      </c>
      <c r="AZ287">
        <v>0</v>
      </c>
      <c r="BA287">
        <v>0</v>
      </c>
      <c r="BB287">
        <f>1-AZ287/BA287</f>
        <v>0</v>
      </c>
      <c r="BC287">
        <v>0</v>
      </c>
      <c r="BD287" t="s">
        <v>437</v>
      </c>
      <c r="BE287" t="s">
        <v>437</v>
      </c>
      <c r="BF287">
        <v>0</v>
      </c>
      <c r="BG287">
        <v>0</v>
      </c>
      <c r="BH287">
        <f>1-BF287/BG287</f>
        <v>0</v>
      </c>
      <c r="BI287">
        <v>0.5</v>
      </c>
      <c r="BJ287">
        <f>DI287</f>
        <v>0</v>
      </c>
      <c r="BK287">
        <f>L287</f>
        <v>0</v>
      </c>
      <c r="BL287">
        <f>BH287*BI287*BJ287</f>
        <v>0</v>
      </c>
      <c r="BM287">
        <f>(BK287-BC287)/BJ287</f>
        <v>0</v>
      </c>
      <c r="BN287">
        <f>(BA287-BG287)/BG287</f>
        <v>0</v>
      </c>
      <c r="BO287">
        <f>AZ287/(BB287+AZ287/BG287)</f>
        <v>0</v>
      </c>
      <c r="BP287" t="s">
        <v>437</v>
      </c>
      <c r="BQ287">
        <v>0</v>
      </c>
      <c r="BR287">
        <f>IF(BQ287&lt;&gt;0, BQ287, BO287)</f>
        <v>0</v>
      </c>
      <c r="BS287">
        <f>1-BR287/BG287</f>
        <v>0</v>
      </c>
      <c r="BT287">
        <f>(BG287-BF287)/(BG287-BR287)</f>
        <v>0</v>
      </c>
      <c r="BU287">
        <f>(BA287-BG287)/(BA287-BR287)</f>
        <v>0</v>
      </c>
      <c r="BV287">
        <f>(BG287-BF287)/(BG287-AZ287)</f>
        <v>0</v>
      </c>
      <c r="BW287">
        <f>(BA287-BG287)/(BA287-AZ287)</f>
        <v>0</v>
      </c>
      <c r="BX287">
        <f>(BT287*BR287/BF287)</f>
        <v>0</v>
      </c>
      <c r="BY287">
        <f>(1-BX287)</f>
        <v>0</v>
      </c>
      <c r="DH287">
        <f>$B$11*EG287+$C$11*EH287+$F$11*ES287*(1-EV287)</f>
        <v>0</v>
      </c>
      <c r="DI287">
        <f>DH287*DJ287</f>
        <v>0</v>
      </c>
      <c r="DJ287">
        <f>($B$11*$D$9+$C$11*$D$9+$F$11*((FF287+EX287)/MAX(FF287+EX287+FG287, 0.1)*$I$9+FG287/MAX(FF287+EX287+FG287, 0.1)*$J$9))/($B$11+$C$11+$F$11)</f>
        <v>0</v>
      </c>
      <c r="DK287">
        <f>($B$11*$K$9+$C$11*$K$9+$F$11*((FF287+EX287)/MAX(FF287+EX287+FG287, 0.1)*$P$9+FG287/MAX(FF287+EX287+FG287, 0.1)*$Q$9))/($B$11+$C$11+$F$11)</f>
        <v>0</v>
      </c>
      <c r="DL287">
        <v>6</v>
      </c>
      <c r="DM287">
        <v>0.5</v>
      </c>
      <c r="DN287" t="s">
        <v>438</v>
      </c>
      <c r="DO287">
        <v>2</v>
      </c>
      <c r="DP287" t="b">
        <v>1</v>
      </c>
      <c r="DQ287">
        <v>1761411763.84615</v>
      </c>
      <c r="DR287">
        <v>1226.26538461538</v>
      </c>
      <c r="DS287">
        <v>1278.43769230769</v>
      </c>
      <c r="DT287">
        <v>32.4403</v>
      </c>
      <c r="DU287">
        <v>24.7631307692308</v>
      </c>
      <c r="DV287">
        <v>1225.16769230769</v>
      </c>
      <c r="DW287">
        <v>32.1251</v>
      </c>
      <c r="DX287">
        <v>499.989692307692</v>
      </c>
      <c r="DY287">
        <v>90.3188153846154</v>
      </c>
      <c r="DZ287">
        <v>0.0375682615384615</v>
      </c>
      <c r="EA287">
        <v>36.8276153846154</v>
      </c>
      <c r="EB287">
        <v>36.0036076923077</v>
      </c>
      <c r="EC287">
        <v>999.9</v>
      </c>
      <c r="ED287">
        <v>0</v>
      </c>
      <c r="EE287">
        <v>0</v>
      </c>
      <c r="EF287">
        <v>9995.19846153846</v>
      </c>
      <c r="EG287">
        <v>0</v>
      </c>
      <c r="EH287">
        <v>1237.87384615385</v>
      </c>
      <c r="EI287">
        <v>-52.1725923076923</v>
      </c>
      <c r="EJ287">
        <v>1267.38</v>
      </c>
      <c r="EK287">
        <v>1310.89846153846</v>
      </c>
      <c r="EL287">
        <v>7.67718</v>
      </c>
      <c r="EM287">
        <v>1278.43769230769</v>
      </c>
      <c r="EN287">
        <v>24.7631307692308</v>
      </c>
      <c r="EO287">
        <v>2.92996923076923</v>
      </c>
      <c r="EP287">
        <v>2.23657615384615</v>
      </c>
      <c r="EQ287">
        <v>23.6352</v>
      </c>
      <c r="ER287">
        <v>19.2267384615385</v>
      </c>
      <c r="ES287">
        <v>1200.00076923077</v>
      </c>
      <c r="ET287">
        <v>0.967</v>
      </c>
      <c r="EU287">
        <v>0.0329997</v>
      </c>
      <c r="EV287">
        <v>0</v>
      </c>
      <c r="EW287">
        <v>1289.46923076923</v>
      </c>
      <c r="EX287">
        <v>5.00059</v>
      </c>
      <c r="EY287">
        <v>15954.0692307692</v>
      </c>
      <c r="EZ287">
        <v>10358.7153846154</v>
      </c>
      <c r="FA287">
        <v>51.8313846153846</v>
      </c>
      <c r="FB287">
        <v>53.5476923076923</v>
      </c>
      <c r="FC287">
        <v>52.125</v>
      </c>
      <c r="FD287">
        <v>53.1201538461538</v>
      </c>
      <c r="FE287">
        <v>52.9418461538462</v>
      </c>
      <c r="FF287">
        <v>1155.56076923077</v>
      </c>
      <c r="FG287">
        <v>39.43</v>
      </c>
      <c r="FH287">
        <v>0</v>
      </c>
      <c r="FI287">
        <v>1761411732.1</v>
      </c>
      <c r="FJ287">
        <v>0</v>
      </c>
      <c r="FK287">
        <v>1289.51423076923</v>
      </c>
      <c r="FL287">
        <v>-4.72170939927251</v>
      </c>
      <c r="FM287">
        <v>-51.1042735085576</v>
      </c>
      <c r="FN287">
        <v>15953.4615384615</v>
      </c>
      <c r="FO287">
        <v>15</v>
      </c>
      <c r="FP287">
        <v>0</v>
      </c>
      <c r="FQ287" t="s">
        <v>439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-52.12798</v>
      </c>
      <c r="GD287">
        <v>-2.21487518796991</v>
      </c>
      <c r="GE287">
        <v>0.739020538686172</v>
      </c>
      <c r="GF287">
        <v>0</v>
      </c>
      <c r="GG287">
        <v>1289.75764705882</v>
      </c>
      <c r="GH287">
        <v>-4.2279602704519</v>
      </c>
      <c r="GI287">
        <v>0.484938193900119</v>
      </c>
      <c r="GJ287">
        <v>-1</v>
      </c>
      <c r="GK287">
        <v>7.6823155</v>
      </c>
      <c r="GL287">
        <v>-0.159363157894727</v>
      </c>
      <c r="GM287">
        <v>0.016423939379759</v>
      </c>
      <c r="GN287">
        <v>0</v>
      </c>
      <c r="GO287">
        <v>0</v>
      </c>
      <c r="GP287">
        <v>2</v>
      </c>
      <c r="GQ287" t="s">
        <v>473</v>
      </c>
      <c r="GR287">
        <v>3.12939</v>
      </c>
      <c r="GS287">
        <v>2.71511</v>
      </c>
      <c r="GT287">
        <v>0.185226</v>
      </c>
      <c r="GU287">
        <v>0.189987</v>
      </c>
      <c r="GV287">
        <v>0.123663</v>
      </c>
      <c r="GW287">
        <v>0.102439</v>
      </c>
      <c r="GX287">
        <v>29892.1</v>
      </c>
      <c r="GY287">
        <v>31578.2</v>
      </c>
      <c r="GZ287">
        <v>33278.7</v>
      </c>
      <c r="HA287">
        <v>35386</v>
      </c>
      <c r="HB287">
        <v>41456.9</v>
      </c>
      <c r="HC287">
        <v>45716.9</v>
      </c>
      <c r="HD287">
        <v>52127</v>
      </c>
      <c r="HE287">
        <v>56656.7</v>
      </c>
      <c r="HF287">
        <v>1.78712</v>
      </c>
      <c r="HG287">
        <v>1.6493</v>
      </c>
      <c r="HH287">
        <v>-0.0308827</v>
      </c>
      <c r="HI287">
        <v>0</v>
      </c>
      <c r="HJ287">
        <v>36.5141</v>
      </c>
      <c r="HK287">
        <v>999.9</v>
      </c>
      <c r="HL287">
        <v>57.038</v>
      </c>
      <c r="HM287">
        <v>29.175</v>
      </c>
      <c r="HN287">
        <v>25.6562</v>
      </c>
      <c r="HO287">
        <v>55.3392</v>
      </c>
      <c r="HP287">
        <v>43.101</v>
      </c>
      <c r="HQ287">
        <v>1</v>
      </c>
      <c r="HR287">
        <v>1.30817</v>
      </c>
      <c r="HS287">
        <v>4.20231</v>
      </c>
      <c r="HT287">
        <v>20.0845</v>
      </c>
      <c r="HU287">
        <v>5.19123</v>
      </c>
      <c r="HV287">
        <v>12.0099</v>
      </c>
      <c r="HW287">
        <v>4.9716</v>
      </c>
      <c r="HX287">
        <v>3.29497</v>
      </c>
      <c r="HY287">
        <v>9999</v>
      </c>
      <c r="HZ287">
        <v>9999</v>
      </c>
      <c r="IA287">
        <v>999.9</v>
      </c>
      <c r="IB287">
        <v>9999</v>
      </c>
      <c r="IC287">
        <v>1.86324</v>
      </c>
      <c r="ID287">
        <v>1.86812</v>
      </c>
      <c r="IE287">
        <v>1.86783</v>
      </c>
      <c r="IF287">
        <v>1.86905</v>
      </c>
      <c r="IG287">
        <v>1.86983</v>
      </c>
      <c r="IH287">
        <v>1.86594</v>
      </c>
      <c r="II287">
        <v>1.86699</v>
      </c>
      <c r="IJ287">
        <v>1.86841</v>
      </c>
      <c r="IK287">
        <v>5</v>
      </c>
      <c r="IL287">
        <v>0</v>
      </c>
      <c r="IM287">
        <v>0</v>
      </c>
      <c r="IN287">
        <v>0</v>
      </c>
      <c r="IO287" t="s">
        <v>441</v>
      </c>
      <c r="IP287" t="s">
        <v>442</v>
      </c>
      <c r="IQ287" t="s">
        <v>443</v>
      </c>
      <c r="IR287" t="s">
        <v>443</v>
      </c>
      <c r="IS287" t="s">
        <v>443</v>
      </c>
      <c r="IT287" t="s">
        <v>443</v>
      </c>
      <c r="IU287">
        <v>0</v>
      </c>
      <c r="IV287">
        <v>100</v>
      </c>
      <c r="IW287">
        <v>100</v>
      </c>
      <c r="IX287">
        <v>1.1</v>
      </c>
      <c r="IY287">
        <v>0.3152</v>
      </c>
      <c r="IZ287">
        <v>1.09748391826392</v>
      </c>
      <c r="JA287">
        <v>0</v>
      </c>
      <c r="JB287">
        <v>0</v>
      </c>
      <c r="JC287">
        <v>0</v>
      </c>
      <c r="JD287">
        <v>0.315191680746845</v>
      </c>
      <c r="JE287">
        <v>0</v>
      </c>
      <c r="JF287">
        <v>0</v>
      </c>
      <c r="JG287">
        <v>0</v>
      </c>
      <c r="JH287">
        <v>5</v>
      </c>
      <c r="JI287">
        <v>2273</v>
      </c>
      <c r="JJ287">
        <v>0</v>
      </c>
      <c r="JK287">
        <v>25</v>
      </c>
      <c r="JL287">
        <v>29356862.9</v>
      </c>
      <c r="JM287">
        <v>29356862.9</v>
      </c>
      <c r="JN287">
        <v>2.54883</v>
      </c>
      <c r="JO287">
        <v>2.60498</v>
      </c>
      <c r="JP287">
        <v>1.54785</v>
      </c>
      <c r="JQ287">
        <v>2.32056</v>
      </c>
      <c r="JR287">
        <v>1.64673</v>
      </c>
      <c r="JS287">
        <v>2.23755</v>
      </c>
      <c r="JT287">
        <v>33.1992</v>
      </c>
      <c r="JU287">
        <v>24.1751</v>
      </c>
      <c r="JV287">
        <v>18</v>
      </c>
      <c r="JW287">
        <v>501.617</v>
      </c>
      <c r="JX287">
        <v>404.505</v>
      </c>
      <c r="JY287">
        <v>31.1649</v>
      </c>
      <c r="JZ287">
        <v>42.7827</v>
      </c>
      <c r="KA287">
        <v>30.0015</v>
      </c>
      <c r="KB287">
        <v>42.5131</v>
      </c>
      <c r="KC287">
        <v>42.4017</v>
      </c>
      <c r="KD287">
        <v>51.0362</v>
      </c>
      <c r="KE287">
        <v>0</v>
      </c>
      <c r="KF287">
        <v>100</v>
      </c>
      <c r="KG287">
        <v>31.0957</v>
      </c>
      <c r="KH287">
        <v>1324.34</v>
      </c>
      <c r="KI287">
        <v>34.6858</v>
      </c>
      <c r="KJ287">
        <v>94.6051</v>
      </c>
      <c r="KK287">
        <v>91.7327</v>
      </c>
    </row>
    <row r="288" spans="1:297">
      <c r="A288">
        <v>272</v>
      </c>
      <c r="B288">
        <v>1761411777</v>
      </c>
      <c r="C288">
        <v>3596</v>
      </c>
      <c r="D288" t="s">
        <v>988</v>
      </c>
      <c r="E288" t="s">
        <v>989</v>
      </c>
      <c r="F288">
        <v>5</v>
      </c>
      <c r="G288" t="s">
        <v>831</v>
      </c>
      <c r="H288" t="s">
        <v>436</v>
      </c>
      <c r="I288">
        <v>1761411768.84615</v>
      </c>
      <c r="J288">
        <f>(K288)/1000</f>
        <v>0</v>
      </c>
      <c r="K288">
        <f>IF(DP288, AN288, AH288)</f>
        <v>0</v>
      </c>
      <c r="L288">
        <f>IF(DP288, AI288, AG288)</f>
        <v>0</v>
      </c>
      <c r="M288">
        <f>DR288 - IF(AU288&gt;1, L288*DL288*100.0/(AW288), 0)</f>
        <v>0</v>
      </c>
      <c r="N288">
        <f>((T288-J288/2)*M288-L288)/(T288+J288/2)</f>
        <v>0</v>
      </c>
      <c r="O288">
        <f>N288*(DY288+DZ288)/1000.0</f>
        <v>0</v>
      </c>
      <c r="P288">
        <f>(DR288 - IF(AU288&gt;1, L288*DL288*100.0/(AW288), 0))*(DY288+DZ288)/1000.0</f>
        <v>0</v>
      </c>
      <c r="Q288">
        <f>2.0/((1/S288-1/R288)+SIGN(S288)*SQRT((1/S288-1/R288)*(1/S288-1/R288) + 4*DM288/((DM288+1)*(DM288+1))*(2*1/S288*1/R288-1/R288*1/R288)))</f>
        <v>0</v>
      </c>
      <c r="R288">
        <f>IF(LEFT(DN288,1)&lt;&gt;"0",IF(LEFT(DN288,1)="1",3.0,DO288),$D$5+$E$5*(EF288*DY288/($K$5*1000))+$F$5*(EF288*DY288/($K$5*1000))*MAX(MIN(DL288,$J$5),$I$5)*MAX(MIN(DL288,$J$5),$I$5)+$G$5*MAX(MIN(DL288,$J$5),$I$5)*(EF288*DY288/($K$5*1000))+$H$5*(EF288*DY288/($K$5*1000))*(EF288*DY288/($K$5*1000)))</f>
        <v>0</v>
      </c>
      <c r="S288">
        <f>J288*(1000-(1000*0.61365*exp(17.502*W288/(240.97+W288))/(DY288+DZ288)+DT288)/2)/(1000*0.61365*exp(17.502*W288/(240.97+W288))/(DY288+DZ288)-DT288)</f>
        <v>0</v>
      </c>
      <c r="T288">
        <f>1/((DM288+1)/(Q288/1.6)+1/(R288/1.37)) + DM288/((DM288+1)/(Q288/1.6) + DM288/(R288/1.37))</f>
        <v>0</v>
      </c>
      <c r="U288">
        <f>(DH288*DK288)</f>
        <v>0</v>
      </c>
      <c r="V288">
        <f>(EA288+(U288+2*0.95*5.67E-8*(((EA288+$B$7)+273)^4-(EA288+273)^4)-44100*J288)/(1.84*29.3*R288+8*0.95*5.67E-8*(EA288+273)^3))</f>
        <v>0</v>
      </c>
      <c r="W288">
        <f>($C$7*EB288+$D$7*EC288+$E$7*V288)</f>
        <v>0</v>
      </c>
      <c r="X288">
        <f>0.61365*exp(17.502*W288/(240.97+W288))</f>
        <v>0</v>
      </c>
      <c r="Y288">
        <f>(Z288/AA288*100)</f>
        <v>0</v>
      </c>
      <c r="Z288">
        <f>DT288*(DY288+DZ288)/1000</f>
        <v>0</v>
      </c>
      <c r="AA288">
        <f>0.61365*exp(17.502*EA288/(240.97+EA288))</f>
        <v>0</v>
      </c>
      <c r="AB288">
        <f>(X288-DT288*(DY288+DZ288)/1000)</f>
        <v>0</v>
      </c>
      <c r="AC288">
        <f>(-J288*44100)</f>
        <v>0</v>
      </c>
      <c r="AD288">
        <f>2*29.3*R288*0.92*(EA288-W288)</f>
        <v>0</v>
      </c>
      <c r="AE288">
        <f>2*0.95*5.67E-8*(((EA288+$B$7)+273)^4-(W288+273)^4)</f>
        <v>0</v>
      </c>
      <c r="AF288">
        <f>U288+AE288+AC288+AD288</f>
        <v>0</v>
      </c>
      <c r="AG288">
        <f>DX288*AU288*(DS288-DR288*(1000-AU288*DU288)/(1000-AU288*DT288))/(100*DL288)</f>
        <v>0</v>
      </c>
      <c r="AH288">
        <f>1000*DX288*AU288*(DT288-DU288)/(100*DL288*(1000-AU288*DT288))</f>
        <v>0</v>
      </c>
      <c r="AI288">
        <f>(AJ288 - AK288 - DY288*1E3/(8.314*(EA288+273.15)) * AM288/DX288 * AL288) * DX288/(100*DL288) * (1000 - DU288)/1000</f>
        <v>0</v>
      </c>
      <c r="AJ288">
        <v>1344.60811584233</v>
      </c>
      <c r="AK288">
        <v>1308.82727272727</v>
      </c>
      <c r="AL288">
        <v>3.4776462673785</v>
      </c>
      <c r="AM288">
        <v>65.0541557379444</v>
      </c>
      <c r="AN288">
        <f>(AP288 - AO288 + DY288*1E3/(8.314*(EA288+273.15)) * AR288/DX288 * AQ288) * DX288/(100*DL288) * 1000/(1000 - AP288)</f>
        <v>0</v>
      </c>
      <c r="AO288">
        <v>24.7567467640949</v>
      </c>
      <c r="AP288">
        <v>32.3750024242424</v>
      </c>
      <c r="AQ288">
        <v>-0.00643158287162143</v>
      </c>
      <c r="AR288">
        <v>110.692381959749</v>
      </c>
      <c r="AS288">
        <v>0</v>
      </c>
      <c r="AT288">
        <v>0</v>
      </c>
      <c r="AU288">
        <f>IF(AS288*$H$13&gt;=AW288,1.0,(AW288/(AW288-AS288*$H$13)))</f>
        <v>0</v>
      </c>
      <c r="AV288">
        <f>(AU288-1)*100</f>
        <v>0</v>
      </c>
      <c r="AW288">
        <f>MAX(0,($B$13+$C$13*EF288)/(1+$D$13*EF288)*DY288/(EA288+273)*$E$13)</f>
        <v>0</v>
      </c>
      <c r="AX288" t="s">
        <v>437</v>
      </c>
      <c r="AY288" t="s">
        <v>437</v>
      </c>
      <c r="AZ288">
        <v>0</v>
      </c>
      <c r="BA288">
        <v>0</v>
      </c>
      <c r="BB288">
        <f>1-AZ288/BA288</f>
        <v>0</v>
      </c>
      <c r="BC288">
        <v>0</v>
      </c>
      <c r="BD288" t="s">
        <v>437</v>
      </c>
      <c r="BE288" t="s">
        <v>437</v>
      </c>
      <c r="BF288">
        <v>0</v>
      </c>
      <c r="BG288">
        <v>0</v>
      </c>
      <c r="BH288">
        <f>1-BF288/BG288</f>
        <v>0</v>
      </c>
      <c r="BI288">
        <v>0.5</v>
      </c>
      <c r="BJ288">
        <f>DI288</f>
        <v>0</v>
      </c>
      <c r="BK288">
        <f>L288</f>
        <v>0</v>
      </c>
      <c r="BL288">
        <f>BH288*BI288*BJ288</f>
        <v>0</v>
      </c>
      <c r="BM288">
        <f>(BK288-BC288)/BJ288</f>
        <v>0</v>
      </c>
      <c r="BN288">
        <f>(BA288-BG288)/BG288</f>
        <v>0</v>
      </c>
      <c r="BO288">
        <f>AZ288/(BB288+AZ288/BG288)</f>
        <v>0</v>
      </c>
      <c r="BP288" t="s">
        <v>437</v>
      </c>
      <c r="BQ288">
        <v>0</v>
      </c>
      <c r="BR288">
        <f>IF(BQ288&lt;&gt;0, BQ288, BO288)</f>
        <v>0</v>
      </c>
      <c r="BS288">
        <f>1-BR288/BG288</f>
        <v>0</v>
      </c>
      <c r="BT288">
        <f>(BG288-BF288)/(BG288-BR288)</f>
        <v>0</v>
      </c>
      <c r="BU288">
        <f>(BA288-BG288)/(BA288-BR288)</f>
        <v>0</v>
      </c>
      <c r="BV288">
        <f>(BG288-BF288)/(BG288-AZ288)</f>
        <v>0</v>
      </c>
      <c r="BW288">
        <f>(BA288-BG288)/(BA288-AZ288)</f>
        <v>0</v>
      </c>
      <c r="BX288">
        <f>(BT288*BR288/BF288)</f>
        <v>0</v>
      </c>
      <c r="BY288">
        <f>(1-BX288)</f>
        <v>0</v>
      </c>
      <c r="DH288">
        <f>$B$11*EG288+$C$11*EH288+$F$11*ES288*(1-EV288)</f>
        <v>0</v>
      </c>
      <c r="DI288">
        <f>DH288*DJ288</f>
        <v>0</v>
      </c>
      <c r="DJ288">
        <f>($B$11*$D$9+$C$11*$D$9+$F$11*((FF288+EX288)/MAX(FF288+EX288+FG288, 0.1)*$I$9+FG288/MAX(FF288+EX288+FG288, 0.1)*$J$9))/($B$11+$C$11+$F$11)</f>
        <v>0</v>
      </c>
      <c r="DK288">
        <f>($B$11*$K$9+$C$11*$K$9+$F$11*((FF288+EX288)/MAX(FF288+EX288+FG288, 0.1)*$P$9+FG288/MAX(FF288+EX288+FG288, 0.1)*$Q$9))/($B$11+$C$11+$F$11)</f>
        <v>0</v>
      </c>
      <c r="DL288">
        <v>6</v>
      </c>
      <c r="DM288">
        <v>0.5</v>
      </c>
      <c r="DN288" t="s">
        <v>438</v>
      </c>
      <c r="DO288">
        <v>2</v>
      </c>
      <c r="DP288" t="b">
        <v>1</v>
      </c>
      <c r="DQ288">
        <v>1761411768.84615</v>
      </c>
      <c r="DR288">
        <v>1242.72692307692</v>
      </c>
      <c r="DS288">
        <v>1295.40846153846</v>
      </c>
      <c r="DT288">
        <v>32.4172615384615</v>
      </c>
      <c r="DU288">
        <v>24.7605</v>
      </c>
      <c r="DV288">
        <v>1241.62923076923</v>
      </c>
      <c r="DW288">
        <v>32.1020615384615</v>
      </c>
      <c r="DX288">
        <v>500.019230769231</v>
      </c>
      <c r="DY288">
        <v>90.3185307692308</v>
      </c>
      <c r="DZ288">
        <v>0.0372699384615385</v>
      </c>
      <c r="EA288">
        <v>36.8353076923077</v>
      </c>
      <c r="EB288">
        <v>36.0192461538462</v>
      </c>
      <c r="EC288">
        <v>999.9</v>
      </c>
      <c r="ED288">
        <v>0</v>
      </c>
      <c r="EE288">
        <v>0</v>
      </c>
      <c r="EF288">
        <v>10004.4261538462</v>
      </c>
      <c r="EG288">
        <v>0</v>
      </c>
      <c r="EH288">
        <v>1237.87923076923</v>
      </c>
      <c r="EI288">
        <v>-52.6803615384615</v>
      </c>
      <c r="EJ288">
        <v>1284.36384615385</v>
      </c>
      <c r="EK288">
        <v>1328.29692307692</v>
      </c>
      <c r="EL288">
        <v>7.65676153846154</v>
      </c>
      <c r="EM288">
        <v>1295.40846153846</v>
      </c>
      <c r="EN288">
        <v>24.7605</v>
      </c>
      <c r="EO288">
        <v>2.92787846153846</v>
      </c>
      <c r="EP288">
        <v>2.23633153846154</v>
      </c>
      <c r="EQ288">
        <v>23.6233384615385</v>
      </c>
      <c r="ER288">
        <v>19.2249846153846</v>
      </c>
      <c r="ES288">
        <v>1200.00153846154</v>
      </c>
      <c r="ET288">
        <v>0.967</v>
      </c>
      <c r="EU288">
        <v>0.0329997</v>
      </c>
      <c r="EV288">
        <v>0</v>
      </c>
      <c r="EW288">
        <v>1289.15461538462</v>
      </c>
      <c r="EX288">
        <v>5.00059</v>
      </c>
      <c r="EY288">
        <v>15949.9076923077</v>
      </c>
      <c r="EZ288">
        <v>10358.7230769231</v>
      </c>
      <c r="FA288">
        <v>51.8362307692308</v>
      </c>
      <c r="FB288">
        <v>53.5476923076923</v>
      </c>
      <c r="FC288">
        <v>52.1201538461538</v>
      </c>
      <c r="FD288">
        <v>53.1153076923077</v>
      </c>
      <c r="FE288">
        <v>52.9418461538462</v>
      </c>
      <c r="FF288">
        <v>1155.56153846154</v>
      </c>
      <c r="FG288">
        <v>39.43</v>
      </c>
      <c r="FH288">
        <v>0</v>
      </c>
      <c r="FI288">
        <v>1761411736.9</v>
      </c>
      <c r="FJ288">
        <v>0</v>
      </c>
      <c r="FK288">
        <v>1289.19846153846</v>
      </c>
      <c r="FL288">
        <v>-4.16273503114458</v>
      </c>
      <c r="FM288">
        <v>-49.4974359035258</v>
      </c>
      <c r="FN288">
        <v>15949.4615384615</v>
      </c>
      <c r="FO288">
        <v>15</v>
      </c>
      <c r="FP288">
        <v>0</v>
      </c>
      <c r="FQ288" t="s">
        <v>439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-52.3660952380952</v>
      </c>
      <c r="GD288">
        <v>-3.78377922077921</v>
      </c>
      <c r="GE288">
        <v>0.793443355601868</v>
      </c>
      <c r="GF288">
        <v>0</v>
      </c>
      <c r="GG288">
        <v>1289.39294117647</v>
      </c>
      <c r="GH288">
        <v>-4.35569136579043</v>
      </c>
      <c r="GI288">
        <v>0.480131902292088</v>
      </c>
      <c r="GJ288">
        <v>-1</v>
      </c>
      <c r="GK288">
        <v>7.66700761904762</v>
      </c>
      <c r="GL288">
        <v>-0.242092207792189</v>
      </c>
      <c r="GM288">
        <v>0.0251189948814612</v>
      </c>
      <c r="GN288">
        <v>0</v>
      </c>
      <c r="GO288">
        <v>0</v>
      </c>
      <c r="GP288">
        <v>2</v>
      </c>
      <c r="GQ288" t="s">
        <v>473</v>
      </c>
      <c r="GR288">
        <v>3.12945</v>
      </c>
      <c r="GS288">
        <v>2.71539</v>
      </c>
      <c r="GT288">
        <v>0.186784</v>
      </c>
      <c r="GU288">
        <v>0.191458</v>
      </c>
      <c r="GV288">
        <v>0.123575</v>
      </c>
      <c r="GW288">
        <v>0.10243</v>
      </c>
      <c r="GX288">
        <v>29834.4</v>
      </c>
      <c r="GY288">
        <v>31520.1</v>
      </c>
      <c r="GZ288">
        <v>33278.4</v>
      </c>
      <c r="HA288">
        <v>35385.6</v>
      </c>
      <c r="HB288">
        <v>41460.6</v>
      </c>
      <c r="HC288">
        <v>45716.6</v>
      </c>
      <c r="HD288">
        <v>52126.5</v>
      </c>
      <c r="HE288">
        <v>56655.6</v>
      </c>
      <c r="HF288">
        <v>1.7872</v>
      </c>
      <c r="HG288">
        <v>1.64922</v>
      </c>
      <c r="HH288">
        <v>-0.0286475</v>
      </c>
      <c r="HI288">
        <v>0</v>
      </c>
      <c r="HJ288">
        <v>36.5107</v>
      </c>
      <c r="HK288">
        <v>999.9</v>
      </c>
      <c r="HL288">
        <v>57.038</v>
      </c>
      <c r="HM288">
        <v>29.175</v>
      </c>
      <c r="HN288">
        <v>25.6562</v>
      </c>
      <c r="HO288">
        <v>55.4392</v>
      </c>
      <c r="HP288">
        <v>42.9087</v>
      </c>
      <c r="HQ288">
        <v>1</v>
      </c>
      <c r="HR288">
        <v>1.30993</v>
      </c>
      <c r="HS288">
        <v>4.36677</v>
      </c>
      <c r="HT288">
        <v>20.0805</v>
      </c>
      <c r="HU288">
        <v>5.19108</v>
      </c>
      <c r="HV288">
        <v>12.0099</v>
      </c>
      <c r="HW288">
        <v>4.97165</v>
      </c>
      <c r="HX288">
        <v>3.29492</v>
      </c>
      <c r="HY288">
        <v>9999</v>
      </c>
      <c r="HZ288">
        <v>9999</v>
      </c>
      <c r="IA288">
        <v>999.9</v>
      </c>
      <c r="IB288">
        <v>9999</v>
      </c>
      <c r="IC288">
        <v>1.86325</v>
      </c>
      <c r="ID288">
        <v>1.86813</v>
      </c>
      <c r="IE288">
        <v>1.86784</v>
      </c>
      <c r="IF288">
        <v>1.86905</v>
      </c>
      <c r="IG288">
        <v>1.86983</v>
      </c>
      <c r="IH288">
        <v>1.86596</v>
      </c>
      <c r="II288">
        <v>1.86697</v>
      </c>
      <c r="IJ288">
        <v>1.86844</v>
      </c>
      <c r="IK288">
        <v>5</v>
      </c>
      <c r="IL288">
        <v>0</v>
      </c>
      <c r="IM288">
        <v>0</v>
      </c>
      <c r="IN288">
        <v>0</v>
      </c>
      <c r="IO288" t="s">
        <v>441</v>
      </c>
      <c r="IP288" t="s">
        <v>442</v>
      </c>
      <c r="IQ288" t="s">
        <v>443</v>
      </c>
      <c r="IR288" t="s">
        <v>443</v>
      </c>
      <c r="IS288" t="s">
        <v>443</v>
      </c>
      <c r="IT288" t="s">
        <v>443</v>
      </c>
      <c r="IU288">
        <v>0</v>
      </c>
      <c r="IV288">
        <v>100</v>
      </c>
      <c r="IW288">
        <v>100</v>
      </c>
      <c r="IX288">
        <v>1.1</v>
      </c>
      <c r="IY288">
        <v>0.3152</v>
      </c>
      <c r="IZ288">
        <v>1.09748391826392</v>
      </c>
      <c r="JA288">
        <v>0</v>
      </c>
      <c r="JB288">
        <v>0</v>
      </c>
      <c r="JC288">
        <v>0</v>
      </c>
      <c r="JD288">
        <v>0.315191680746845</v>
      </c>
      <c r="JE288">
        <v>0</v>
      </c>
      <c r="JF288">
        <v>0</v>
      </c>
      <c r="JG288">
        <v>0</v>
      </c>
      <c r="JH288">
        <v>5</v>
      </c>
      <c r="JI288">
        <v>2273</v>
      </c>
      <c r="JJ288">
        <v>0</v>
      </c>
      <c r="JK288">
        <v>25</v>
      </c>
      <c r="JL288">
        <v>29356862.9</v>
      </c>
      <c r="JM288">
        <v>29356862.9</v>
      </c>
      <c r="JN288">
        <v>2.57202</v>
      </c>
      <c r="JO288">
        <v>2.60376</v>
      </c>
      <c r="JP288">
        <v>1.54785</v>
      </c>
      <c r="JQ288">
        <v>2.32056</v>
      </c>
      <c r="JR288">
        <v>1.64673</v>
      </c>
      <c r="JS288">
        <v>2.24487</v>
      </c>
      <c r="JT288">
        <v>33.1992</v>
      </c>
      <c r="JU288">
        <v>24.1751</v>
      </c>
      <c r="JV288">
        <v>18</v>
      </c>
      <c r="JW288">
        <v>501.67</v>
      </c>
      <c r="JX288">
        <v>404.46</v>
      </c>
      <c r="JY288">
        <v>31.1318</v>
      </c>
      <c r="JZ288">
        <v>42.7827</v>
      </c>
      <c r="KA288">
        <v>30.0017</v>
      </c>
      <c r="KB288">
        <v>42.5131</v>
      </c>
      <c r="KC288">
        <v>42.4017</v>
      </c>
      <c r="KD288">
        <v>51.5789</v>
      </c>
      <c r="KE288">
        <v>0</v>
      </c>
      <c r="KF288">
        <v>100</v>
      </c>
      <c r="KG288">
        <v>31.0724</v>
      </c>
      <c r="KH288">
        <v>1344.51</v>
      </c>
      <c r="KI288">
        <v>34.6858</v>
      </c>
      <c r="KJ288">
        <v>94.6042</v>
      </c>
      <c r="KK288">
        <v>91.7311</v>
      </c>
    </row>
    <row r="289" spans="1:297">
      <c r="A289">
        <v>273</v>
      </c>
      <c r="B289">
        <v>1761411782</v>
      </c>
      <c r="C289">
        <v>3601</v>
      </c>
      <c r="D289" t="s">
        <v>990</v>
      </c>
      <c r="E289" t="s">
        <v>991</v>
      </c>
      <c r="F289">
        <v>5</v>
      </c>
      <c r="G289" t="s">
        <v>831</v>
      </c>
      <c r="H289" t="s">
        <v>436</v>
      </c>
      <c r="I289">
        <v>1761411773.84615</v>
      </c>
      <c r="J289">
        <f>(K289)/1000</f>
        <v>0</v>
      </c>
      <c r="K289">
        <f>IF(DP289, AN289, AH289)</f>
        <v>0</v>
      </c>
      <c r="L289">
        <f>IF(DP289, AI289, AG289)</f>
        <v>0</v>
      </c>
      <c r="M289">
        <f>DR289 - IF(AU289&gt;1, L289*DL289*100.0/(AW289), 0)</f>
        <v>0</v>
      </c>
      <c r="N289">
        <f>((T289-J289/2)*M289-L289)/(T289+J289/2)</f>
        <v>0</v>
      </c>
      <c r="O289">
        <f>N289*(DY289+DZ289)/1000.0</f>
        <v>0</v>
      </c>
      <c r="P289">
        <f>(DR289 - IF(AU289&gt;1, L289*DL289*100.0/(AW289), 0))*(DY289+DZ289)/1000.0</f>
        <v>0</v>
      </c>
      <c r="Q289">
        <f>2.0/((1/S289-1/R289)+SIGN(S289)*SQRT((1/S289-1/R289)*(1/S289-1/R289) + 4*DM289/((DM289+1)*(DM289+1))*(2*1/S289*1/R289-1/R289*1/R289)))</f>
        <v>0</v>
      </c>
      <c r="R289">
        <f>IF(LEFT(DN289,1)&lt;&gt;"0",IF(LEFT(DN289,1)="1",3.0,DO289),$D$5+$E$5*(EF289*DY289/($K$5*1000))+$F$5*(EF289*DY289/($K$5*1000))*MAX(MIN(DL289,$J$5),$I$5)*MAX(MIN(DL289,$J$5),$I$5)+$G$5*MAX(MIN(DL289,$J$5),$I$5)*(EF289*DY289/($K$5*1000))+$H$5*(EF289*DY289/($K$5*1000))*(EF289*DY289/($K$5*1000)))</f>
        <v>0</v>
      </c>
      <c r="S289">
        <f>J289*(1000-(1000*0.61365*exp(17.502*W289/(240.97+W289))/(DY289+DZ289)+DT289)/2)/(1000*0.61365*exp(17.502*W289/(240.97+W289))/(DY289+DZ289)-DT289)</f>
        <v>0</v>
      </c>
      <c r="T289">
        <f>1/((DM289+1)/(Q289/1.6)+1/(R289/1.37)) + DM289/((DM289+1)/(Q289/1.6) + DM289/(R289/1.37))</f>
        <v>0</v>
      </c>
      <c r="U289">
        <f>(DH289*DK289)</f>
        <v>0</v>
      </c>
      <c r="V289">
        <f>(EA289+(U289+2*0.95*5.67E-8*(((EA289+$B$7)+273)^4-(EA289+273)^4)-44100*J289)/(1.84*29.3*R289+8*0.95*5.67E-8*(EA289+273)^3))</f>
        <v>0</v>
      </c>
      <c r="W289">
        <f>($C$7*EB289+$D$7*EC289+$E$7*V289)</f>
        <v>0</v>
      </c>
      <c r="X289">
        <f>0.61365*exp(17.502*W289/(240.97+W289))</f>
        <v>0</v>
      </c>
      <c r="Y289">
        <f>(Z289/AA289*100)</f>
        <v>0</v>
      </c>
      <c r="Z289">
        <f>DT289*(DY289+DZ289)/1000</f>
        <v>0</v>
      </c>
      <c r="AA289">
        <f>0.61365*exp(17.502*EA289/(240.97+EA289))</f>
        <v>0</v>
      </c>
      <c r="AB289">
        <f>(X289-DT289*(DY289+DZ289)/1000)</f>
        <v>0</v>
      </c>
      <c r="AC289">
        <f>(-J289*44100)</f>
        <v>0</v>
      </c>
      <c r="AD289">
        <f>2*29.3*R289*0.92*(EA289-W289)</f>
        <v>0</v>
      </c>
      <c r="AE289">
        <f>2*0.95*5.67E-8*(((EA289+$B$7)+273)^4-(W289+273)^4)</f>
        <v>0</v>
      </c>
      <c r="AF289">
        <f>U289+AE289+AC289+AD289</f>
        <v>0</v>
      </c>
      <c r="AG289">
        <f>DX289*AU289*(DS289-DR289*(1000-AU289*DU289)/(1000-AU289*DT289))/(100*DL289)</f>
        <v>0</v>
      </c>
      <c r="AH289">
        <f>1000*DX289*AU289*(DT289-DU289)/(100*DL289*(1000-AU289*DT289))</f>
        <v>0</v>
      </c>
      <c r="AI289">
        <f>(AJ289 - AK289 - DY289*1E3/(8.314*(EA289+273.15)) * AM289/DX289 * AL289) * DX289/(100*DL289) * (1000 - DU289)/1000</f>
        <v>0</v>
      </c>
      <c r="AJ289">
        <v>1361.0748547957</v>
      </c>
      <c r="AK289">
        <v>1325.37915151515</v>
      </c>
      <c r="AL289">
        <v>3.29668166174625</v>
      </c>
      <c r="AM289">
        <v>65.0541557379444</v>
      </c>
      <c r="AN289">
        <f>(AP289 - AO289 + DY289*1E3/(8.314*(EA289+273.15)) * AR289/DX289 * AQ289) * DX289/(100*DL289) * 1000/(1000 - AP289)</f>
        <v>0</v>
      </c>
      <c r="AO289">
        <v>24.7541037389118</v>
      </c>
      <c r="AP289">
        <v>32.3463315151515</v>
      </c>
      <c r="AQ289">
        <v>-0.00511227643784319</v>
      </c>
      <c r="AR289">
        <v>110.692381959749</v>
      </c>
      <c r="AS289">
        <v>0</v>
      </c>
      <c r="AT289">
        <v>0</v>
      </c>
      <c r="AU289">
        <f>IF(AS289*$H$13&gt;=AW289,1.0,(AW289/(AW289-AS289*$H$13)))</f>
        <v>0</v>
      </c>
      <c r="AV289">
        <f>(AU289-1)*100</f>
        <v>0</v>
      </c>
      <c r="AW289">
        <f>MAX(0,($B$13+$C$13*EF289)/(1+$D$13*EF289)*DY289/(EA289+273)*$E$13)</f>
        <v>0</v>
      </c>
      <c r="AX289" t="s">
        <v>437</v>
      </c>
      <c r="AY289" t="s">
        <v>437</v>
      </c>
      <c r="AZ289">
        <v>0</v>
      </c>
      <c r="BA289">
        <v>0</v>
      </c>
      <c r="BB289">
        <f>1-AZ289/BA289</f>
        <v>0</v>
      </c>
      <c r="BC289">
        <v>0</v>
      </c>
      <c r="BD289" t="s">
        <v>437</v>
      </c>
      <c r="BE289" t="s">
        <v>437</v>
      </c>
      <c r="BF289">
        <v>0</v>
      </c>
      <c r="BG289">
        <v>0</v>
      </c>
      <c r="BH289">
        <f>1-BF289/BG289</f>
        <v>0</v>
      </c>
      <c r="BI289">
        <v>0.5</v>
      </c>
      <c r="BJ289">
        <f>DI289</f>
        <v>0</v>
      </c>
      <c r="BK289">
        <f>L289</f>
        <v>0</v>
      </c>
      <c r="BL289">
        <f>BH289*BI289*BJ289</f>
        <v>0</v>
      </c>
      <c r="BM289">
        <f>(BK289-BC289)/BJ289</f>
        <v>0</v>
      </c>
      <c r="BN289">
        <f>(BA289-BG289)/BG289</f>
        <v>0</v>
      </c>
      <c r="BO289">
        <f>AZ289/(BB289+AZ289/BG289)</f>
        <v>0</v>
      </c>
      <c r="BP289" t="s">
        <v>437</v>
      </c>
      <c r="BQ289">
        <v>0</v>
      </c>
      <c r="BR289">
        <f>IF(BQ289&lt;&gt;0, BQ289, BO289)</f>
        <v>0</v>
      </c>
      <c r="BS289">
        <f>1-BR289/BG289</f>
        <v>0</v>
      </c>
      <c r="BT289">
        <f>(BG289-BF289)/(BG289-BR289)</f>
        <v>0</v>
      </c>
      <c r="BU289">
        <f>(BA289-BG289)/(BA289-BR289)</f>
        <v>0</v>
      </c>
      <c r="BV289">
        <f>(BG289-BF289)/(BG289-AZ289)</f>
        <v>0</v>
      </c>
      <c r="BW289">
        <f>(BA289-BG289)/(BA289-AZ289)</f>
        <v>0</v>
      </c>
      <c r="BX289">
        <f>(BT289*BR289/BF289)</f>
        <v>0</v>
      </c>
      <c r="BY289">
        <f>(1-BX289)</f>
        <v>0</v>
      </c>
      <c r="DH289">
        <f>$B$11*EG289+$C$11*EH289+$F$11*ES289*(1-EV289)</f>
        <v>0</v>
      </c>
      <c r="DI289">
        <f>DH289*DJ289</f>
        <v>0</v>
      </c>
      <c r="DJ289">
        <f>($B$11*$D$9+$C$11*$D$9+$F$11*((FF289+EX289)/MAX(FF289+EX289+FG289, 0.1)*$I$9+FG289/MAX(FF289+EX289+FG289, 0.1)*$J$9))/($B$11+$C$11+$F$11)</f>
        <v>0</v>
      </c>
      <c r="DK289">
        <f>($B$11*$K$9+$C$11*$K$9+$F$11*((FF289+EX289)/MAX(FF289+EX289+FG289, 0.1)*$P$9+FG289/MAX(FF289+EX289+FG289, 0.1)*$Q$9))/($B$11+$C$11+$F$11)</f>
        <v>0</v>
      </c>
      <c r="DL289">
        <v>6</v>
      </c>
      <c r="DM289">
        <v>0.5</v>
      </c>
      <c r="DN289" t="s">
        <v>438</v>
      </c>
      <c r="DO289">
        <v>2</v>
      </c>
      <c r="DP289" t="b">
        <v>1</v>
      </c>
      <c r="DQ289">
        <v>1761411773.84615</v>
      </c>
      <c r="DR289">
        <v>1259.21153846154</v>
      </c>
      <c r="DS289">
        <v>1311.71692307692</v>
      </c>
      <c r="DT289">
        <v>32.3883692307692</v>
      </c>
      <c r="DU289">
        <v>24.7576076923077</v>
      </c>
      <c r="DV289">
        <v>1258.11461538462</v>
      </c>
      <c r="DW289">
        <v>32.0731692307692</v>
      </c>
      <c r="DX289">
        <v>500.003076923077</v>
      </c>
      <c r="DY289">
        <v>90.3181692307692</v>
      </c>
      <c r="DZ289">
        <v>0.0373316230769231</v>
      </c>
      <c r="EA289">
        <v>36.8416769230769</v>
      </c>
      <c r="EB289">
        <v>36.0351769230769</v>
      </c>
      <c r="EC289">
        <v>999.9</v>
      </c>
      <c r="ED289">
        <v>0</v>
      </c>
      <c r="EE289">
        <v>0</v>
      </c>
      <c r="EF289">
        <v>9999.51307692308</v>
      </c>
      <c r="EG289">
        <v>0</v>
      </c>
      <c r="EH289">
        <v>1237.89923076923</v>
      </c>
      <c r="EI289">
        <v>-52.5032923076923</v>
      </c>
      <c r="EJ289">
        <v>1301.36230769231</v>
      </c>
      <c r="EK289">
        <v>1345.01538461538</v>
      </c>
      <c r="EL289">
        <v>7.63076</v>
      </c>
      <c r="EM289">
        <v>1311.71692307692</v>
      </c>
      <c r="EN289">
        <v>24.7576076923077</v>
      </c>
      <c r="EO289">
        <v>2.92525769230769</v>
      </c>
      <c r="EP289">
        <v>2.23606230769231</v>
      </c>
      <c r="EQ289">
        <v>23.6084769230769</v>
      </c>
      <c r="ER289">
        <v>19.2230384615385</v>
      </c>
      <c r="ES289">
        <v>1200.00307692308</v>
      </c>
      <c r="ET289">
        <v>0.967</v>
      </c>
      <c r="EU289">
        <v>0.0329997</v>
      </c>
      <c r="EV289">
        <v>0</v>
      </c>
      <c r="EW289">
        <v>1288.82076923077</v>
      </c>
      <c r="EX289">
        <v>5.00059</v>
      </c>
      <c r="EY289">
        <v>15946.1</v>
      </c>
      <c r="EZ289">
        <v>10358.7384615385</v>
      </c>
      <c r="FA289">
        <v>51.8362307692308</v>
      </c>
      <c r="FB289">
        <v>53.5524615384615</v>
      </c>
      <c r="FC289">
        <v>52.1201538461538</v>
      </c>
      <c r="FD289">
        <v>53.1056153846154</v>
      </c>
      <c r="FE289">
        <v>52.9418461538462</v>
      </c>
      <c r="FF289">
        <v>1155.56307692308</v>
      </c>
      <c r="FG289">
        <v>39.43</v>
      </c>
      <c r="FH289">
        <v>0</v>
      </c>
      <c r="FI289">
        <v>1761411742.3</v>
      </c>
      <c r="FJ289">
        <v>0</v>
      </c>
      <c r="FK289">
        <v>1288.8084</v>
      </c>
      <c r="FL289">
        <v>-3.23230770084223</v>
      </c>
      <c r="FM289">
        <v>-43.4615385155209</v>
      </c>
      <c r="FN289">
        <v>15945.112</v>
      </c>
      <c r="FO289">
        <v>15</v>
      </c>
      <c r="FP289">
        <v>0</v>
      </c>
      <c r="FQ289" t="s">
        <v>439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-52.64872</v>
      </c>
      <c r="GD289">
        <v>0.707404511278237</v>
      </c>
      <c r="GE289">
        <v>0.581547454297583</v>
      </c>
      <c r="GF289">
        <v>0</v>
      </c>
      <c r="GG289">
        <v>1289.09176470588</v>
      </c>
      <c r="GH289">
        <v>-3.96455309432246</v>
      </c>
      <c r="GI289">
        <v>0.45769544580133</v>
      </c>
      <c r="GJ289">
        <v>-1</v>
      </c>
      <c r="GK289">
        <v>7.6428385</v>
      </c>
      <c r="GL289">
        <v>-0.316172481203006</v>
      </c>
      <c r="GM289">
        <v>0.0304254763767142</v>
      </c>
      <c r="GN289">
        <v>0</v>
      </c>
      <c r="GO289">
        <v>0</v>
      </c>
      <c r="GP289">
        <v>2</v>
      </c>
      <c r="GQ289" t="s">
        <v>473</v>
      </c>
      <c r="GR289">
        <v>3.12942</v>
      </c>
      <c r="GS289">
        <v>2.71546</v>
      </c>
      <c r="GT289">
        <v>0.188275</v>
      </c>
      <c r="GU289">
        <v>0.193001</v>
      </c>
      <c r="GV289">
        <v>0.123502</v>
      </c>
      <c r="GW289">
        <v>0.102429</v>
      </c>
      <c r="GX289">
        <v>29779.2</v>
      </c>
      <c r="GY289">
        <v>31459.2</v>
      </c>
      <c r="GZ289">
        <v>33278.1</v>
      </c>
      <c r="HA289">
        <v>35385.1</v>
      </c>
      <c r="HB289">
        <v>41463.6</v>
      </c>
      <c r="HC289">
        <v>45716.6</v>
      </c>
      <c r="HD289">
        <v>52125.8</v>
      </c>
      <c r="HE289">
        <v>56655.3</v>
      </c>
      <c r="HF289">
        <v>1.78738</v>
      </c>
      <c r="HG289">
        <v>1.6493</v>
      </c>
      <c r="HH289">
        <v>-0.0277534</v>
      </c>
      <c r="HI289">
        <v>0</v>
      </c>
      <c r="HJ289">
        <v>36.5107</v>
      </c>
      <c r="HK289">
        <v>999.9</v>
      </c>
      <c r="HL289">
        <v>57.014</v>
      </c>
      <c r="HM289">
        <v>29.195</v>
      </c>
      <c r="HN289">
        <v>25.674</v>
      </c>
      <c r="HO289">
        <v>55.6892</v>
      </c>
      <c r="HP289">
        <v>43.0088</v>
      </c>
      <c r="HQ289">
        <v>1</v>
      </c>
      <c r="HR289">
        <v>1.31121</v>
      </c>
      <c r="HS289">
        <v>4.51641</v>
      </c>
      <c r="HT289">
        <v>20.0765</v>
      </c>
      <c r="HU289">
        <v>5.19093</v>
      </c>
      <c r="HV289">
        <v>12.0099</v>
      </c>
      <c r="HW289">
        <v>4.97185</v>
      </c>
      <c r="HX289">
        <v>3.295</v>
      </c>
      <c r="HY289">
        <v>9999</v>
      </c>
      <c r="HZ289">
        <v>9999</v>
      </c>
      <c r="IA289">
        <v>999.9</v>
      </c>
      <c r="IB289">
        <v>9999</v>
      </c>
      <c r="IC289">
        <v>1.86325</v>
      </c>
      <c r="ID289">
        <v>1.86812</v>
      </c>
      <c r="IE289">
        <v>1.86783</v>
      </c>
      <c r="IF289">
        <v>1.86905</v>
      </c>
      <c r="IG289">
        <v>1.86983</v>
      </c>
      <c r="IH289">
        <v>1.86593</v>
      </c>
      <c r="II289">
        <v>1.86697</v>
      </c>
      <c r="IJ289">
        <v>1.86843</v>
      </c>
      <c r="IK289">
        <v>5</v>
      </c>
      <c r="IL289">
        <v>0</v>
      </c>
      <c r="IM289">
        <v>0</v>
      </c>
      <c r="IN289">
        <v>0</v>
      </c>
      <c r="IO289" t="s">
        <v>441</v>
      </c>
      <c r="IP289" t="s">
        <v>442</v>
      </c>
      <c r="IQ289" t="s">
        <v>443</v>
      </c>
      <c r="IR289" t="s">
        <v>443</v>
      </c>
      <c r="IS289" t="s">
        <v>443</v>
      </c>
      <c r="IT289" t="s">
        <v>443</v>
      </c>
      <c r="IU289">
        <v>0</v>
      </c>
      <c r="IV289">
        <v>100</v>
      </c>
      <c r="IW289">
        <v>100</v>
      </c>
      <c r="IX289">
        <v>1.1</v>
      </c>
      <c r="IY289">
        <v>0.3152</v>
      </c>
      <c r="IZ289">
        <v>1.09748391826392</v>
      </c>
      <c r="JA289">
        <v>0</v>
      </c>
      <c r="JB289">
        <v>0</v>
      </c>
      <c r="JC289">
        <v>0</v>
      </c>
      <c r="JD289">
        <v>0.315191680746845</v>
      </c>
      <c r="JE289">
        <v>0</v>
      </c>
      <c r="JF289">
        <v>0</v>
      </c>
      <c r="JG289">
        <v>0</v>
      </c>
      <c r="JH289">
        <v>5</v>
      </c>
      <c r="JI289">
        <v>2273</v>
      </c>
      <c r="JJ289">
        <v>0</v>
      </c>
      <c r="JK289">
        <v>25</v>
      </c>
      <c r="JL289">
        <v>29356863</v>
      </c>
      <c r="JM289">
        <v>29356863</v>
      </c>
      <c r="JN289">
        <v>2.6001</v>
      </c>
      <c r="JO289">
        <v>2.60132</v>
      </c>
      <c r="JP289">
        <v>1.54785</v>
      </c>
      <c r="JQ289">
        <v>2.32056</v>
      </c>
      <c r="JR289">
        <v>1.64551</v>
      </c>
      <c r="JS289">
        <v>2.34131</v>
      </c>
      <c r="JT289">
        <v>33.1992</v>
      </c>
      <c r="JU289">
        <v>24.1751</v>
      </c>
      <c r="JV289">
        <v>18</v>
      </c>
      <c r="JW289">
        <v>501.795</v>
      </c>
      <c r="JX289">
        <v>404.511</v>
      </c>
      <c r="JY289">
        <v>31.085</v>
      </c>
      <c r="JZ289">
        <v>42.7827</v>
      </c>
      <c r="KA289">
        <v>30.0013</v>
      </c>
      <c r="KB289">
        <v>42.5131</v>
      </c>
      <c r="KC289">
        <v>42.4028</v>
      </c>
      <c r="KD289">
        <v>52.0738</v>
      </c>
      <c r="KE289">
        <v>0</v>
      </c>
      <c r="KF289">
        <v>100</v>
      </c>
      <c r="KG289">
        <v>31.0191</v>
      </c>
      <c r="KH289">
        <v>1358.04</v>
      </c>
      <c r="KI289">
        <v>34.6858</v>
      </c>
      <c r="KJ289">
        <v>94.6032</v>
      </c>
      <c r="KK289">
        <v>91.7303</v>
      </c>
    </row>
    <row r="290" spans="1:297">
      <c r="A290">
        <v>274</v>
      </c>
      <c r="B290">
        <v>1761411787</v>
      </c>
      <c r="C290">
        <v>3606</v>
      </c>
      <c r="D290" t="s">
        <v>992</v>
      </c>
      <c r="E290" t="s">
        <v>993</v>
      </c>
      <c r="F290">
        <v>5</v>
      </c>
      <c r="G290" t="s">
        <v>831</v>
      </c>
      <c r="H290" t="s">
        <v>436</v>
      </c>
      <c r="I290">
        <v>1761411778.84615</v>
      </c>
      <c r="J290">
        <f>(K290)/1000</f>
        <v>0</v>
      </c>
      <c r="K290">
        <f>IF(DP290, AN290, AH290)</f>
        <v>0</v>
      </c>
      <c r="L290">
        <f>IF(DP290, AI290, AG290)</f>
        <v>0</v>
      </c>
      <c r="M290">
        <f>DR290 - IF(AU290&gt;1, L290*DL290*100.0/(AW290), 0)</f>
        <v>0</v>
      </c>
      <c r="N290">
        <f>((T290-J290/2)*M290-L290)/(T290+J290/2)</f>
        <v>0</v>
      </c>
      <c r="O290">
        <f>N290*(DY290+DZ290)/1000.0</f>
        <v>0</v>
      </c>
      <c r="P290">
        <f>(DR290 - IF(AU290&gt;1, L290*DL290*100.0/(AW290), 0))*(DY290+DZ290)/1000.0</f>
        <v>0</v>
      </c>
      <c r="Q290">
        <f>2.0/((1/S290-1/R290)+SIGN(S290)*SQRT((1/S290-1/R290)*(1/S290-1/R290) + 4*DM290/((DM290+1)*(DM290+1))*(2*1/S290*1/R290-1/R290*1/R290)))</f>
        <v>0</v>
      </c>
      <c r="R290">
        <f>IF(LEFT(DN290,1)&lt;&gt;"0",IF(LEFT(DN290,1)="1",3.0,DO290),$D$5+$E$5*(EF290*DY290/($K$5*1000))+$F$5*(EF290*DY290/($K$5*1000))*MAX(MIN(DL290,$J$5),$I$5)*MAX(MIN(DL290,$J$5),$I$5)+$G$5*MAX(MIN(DL290,$J$5),$I$5)*(EF290*DY290/($K$5*1000))+$H$5*(EF290*DY290/($K$5*1000))*(EF290*DY290/($K$5*1000)))</f>
        <v>0</v>
      </c>
      <c r="S290">
        <f>J290*(1000-(1000*0.61365*exp(17.502*W290/(240.97+W290))/(DY290+DZ290)+DT290)/2)/(1000*0.61365*exp(17.502*W290/(240.97+W290))/(DY290+DZ290)-DT290)</f>
        <v>0</v>
      </c>
      <c r="T290">
        <f>1/((DM290+1)/(Q290/1.6)+1/(R290/1.37)) + DM290/((DM290+1)/(Q290/1.6) + DM290/(R290/1.37))</f>
        <v>0</v>
      </c>
      <c r="U290">
        <f>(DH290*DK290)</f>
        <v>0</v>
      </c>
      <c r="V290">
        <f>(EA290+(U290+2*0.95*5.67E-8*(((EA290+$B$7)+273)^4-(EA290+273)^4)-44100*J290)/(1.84*29.3*R290+8*0.95*5.67E-8*(EA290+273)^3))</f>
        <v>0</v>
      </c>
      <c r="W290">
        <f>($C$7*EB290+$D$7*EC290+$E$7*V290)</f>
        <v>0</v>
      </c>
      <c r="X290">
        <f>0.61365*exp(17.502*W290/(240.97+W290))</f>
        <v>0</v>
      </c>
      <c r="Y290">
        <f>(Z290/AA290*100)</f>
        <v>0</v>
      </c>
      <c r="Z290">
        <f>DT290*(DY290+DZ290)/1000</f>
        <v>0</v>
      </c>
      <c r="AA290">
        <f>0.61365*exp(17.502*EA290/(240.97+EA290))</f>
        <v>0</v>
      </c>
      <c r="AB290">
        <f>(X290-DT290*(DY290+DZ290)/1000)</f>
        <v>0</v>
      </c>
      <c r="AC290">
        <f>(-J290*44100)</f>
        <v>0</v>
      </c>
      <c r="AD290">
        <f>2*29.3*R290*0.92*(EA290-W290)</f>
        <v>0</v>
      </c>
      <c r="AE290">
        <f>2*0.95*5.67E-8*(((EA290+$B$7)+273)^4-(W290+273)^4)</f>
        <v>0</v>
      </c>
      <c r="AF290">
        <f>U290+AE290+AC290+AD290</f>
        <v>0</v>
      </c>
      <c r="AG290">
        <f>DX290*AU290*(DS290-DR290*(1000-AU290*DU290)/(1000-AU290*DT290))/(100*DL290)</f>
        <v>0</v>
      </c>
      <c r="AH290">
        <f>1000*DX290*AU290*(DT290-DU290)/(100*DL290*(1000-AU290*DT290))</f>
        <v>0</v>
      </c>
      <c r="AI290">
        <f>(AJ290 - AK290 - DY290*1E3/(8.314*(EA290+273.15)) * AM290/DX290 * AL290) * DX290/(100*DL290) * (1000 - DU290)/1000</f>
        <v>0</v>
      </c>
      <c r="AJ290">
        <v>1378.6110348706</v>
      </c>
      <c r="AK290">
        <v>1342.53993939394</v>
      </c>
      <c r="AL290">
        <v>3.42476814107214</v>
      </c>
      <c r="AM290">
        <v>65.0541557379444</v>
      </c>
      <c r="AN290">
        <f>(AP290 - AO290 + DY290*1E3/(8.314*(EA290+273.15)) * AR290/DX290 * AQ290) * DX290/(100*DL290) * 1000/(1000 - AP290)</f>
        <v>0</v>
      </c>
      <c r="AO290">
        <v>24.7524101708706</v>
      </c>
      <c r="AP290">
        <v>32.31534</v>
      </c>
      <c r="AQ290">
        <v>-0.00645779242446545</v>
      </c>
      <c r="AR290">
        <v>110.692381959749</v>
      </c>
      <c r="AS290">
        <v>0</v>
      </c>
      <c r="AT290">
        <v>0</v>
      </c>
      <c r="AU290">
        <f>IF(AS290*$H$13&gt;=AW290,1.0,(AW290/(AW290-AS290*$H$13)))</f>
        <v>0</v>
      </c>
      <c r="AV290">
        <f>(AU290-1)*100</f>
        <v>0</v>
      </c>
      <c r="AW290">
        <f>MAX(0,($B$13+$C$13*EF290)/(1+$D$13*EF290)*DY290/(EA290+273)*$E$13)</f>
        <v>0</v>
      </c>
      <c r="AX290" t="s">
        <v>437</v>
      </c>
      <c r="AY290" t="s">
        <v>437</v>
      </c>
      <c r="AZ290">
        <v>0</v>
      </c>
      <c r="BA290">
        <v>0</v>
      </c>
      <c r="BB290">
        <f>1-AZ290/BA290</f>
        <v>0</v>
      </c>
      <c r="BC290">
        <v>0</v>
      </c>
      <c r="BD290" t="s">
        <v>437</v>
      </c>
      <c r="BE290" t="s">
        <v>437</v>
      </c>
      <c r="BF290">
        <v>0</v>
      </c>
      <c r="BG290">
        <v>0</v>
      </c>
      <c r="BH290">
        <f>1-BF290/BG290</f>
        <v>0</v>
      </c>
      <c r="BI290">
        <v>0.5</v>
      </c>
      <c r="BJ290">
        <f>DI290</f>
        <v>0</v>
      </c>
      <c r="BK290">
        <f>L290</f>
        <v>0</v>
      </c>
      <c r="BL290">
        <f>BH290*BI290*BJ290</f>
        <v>0</v>
      </c>
      <c r="BM290">
        <f>(BK290-BC290)/BJ290</f>
        <v>0</v>
      </c>
      <c r="BN290">
        <f>(BA290-BG290)/BG290</f>
        <v>0</v>
      </c>
      <c r="BO290">
        <f>AZ290/(BB290+AZ290/BG290)</f>
        <v>0</v>
      </c>
      <c r="BP290" t="s">
        <v>437</v>
      </c>
      <c r="BQ290">
        <v>0</v>
      </c>
      <c r="BR290">
        <f>IF(BQ290&lt;&gt;0, BQ290, BO290)</f>
        <v>0</v>
      </c>
      <c r="BS290">
        <f>1-BR290/BG290</f>
        <v>0</v>
      </c>
      <c r="BT290">
        <f>(BG290-BF290)/(BG290-BR290)</f>
        <v>0</v>
      </c>
      <c r="BU290">
        <f>(BA290-BG290)/(BA290-BR290)</f>
        <v>0</v>
      </c>
      <c r="BV290">
        <f>(BG290-BF290)/(BG290-AZ290)</f>
        <v>0</v>
      </c>
      <c r="BW290">
        <f>(BA290-BG290)/(BA290-AZ290)</f>
        <v>0</v>
      </c>
      <c r="BX290">
        <f>(BT290*BR290/BF290)</f>
        <v>0</v>
      </c>
      <c r="BY290">
        <f>(1-BX290)</f>
        <v>0</v>
      </c>
      <c r="DH290">
        <f>$B$11*EG290+$C$11*EH290+$F$11*ES290*(1-EV290)</f>
        <v>0</v>
      </c>
      <c r="DI290">
        <f>DH290*DJ290</f>
        <v>0</v>
      </c>
      <c r="DJ290">
        <f>($B$11*$D$9+$C$11*$D$9+$F$11*((FF290+EX290)/MAX(FF290+EX290+FG290, 0.1)*$I$9+FG290/MAX(FF290+EX290+FG290, 0.1)*$J$9))/($B$11+$C$11+$F$11)</f>
        <v>0</v>
      </c>
      <c r="DK290">
        <f>($B$11*$K$9+$C$11*$K$9+$F$11*((FF290+EX290)/MAX(FF290+EX290+FG290, 0.1)*$P$9+FG290/MAX(FF290+EX290+FG290, 0.1)*$Q$9))/($B$11+$C$11+$F$11)</f>
        <v>0</v>
      </c>
      <c r="DL290">
        <v>6</v>
      </c>
      <c r="DM290">
        <v>0.5</v>
      </c>
      <c r="DN290" t="s">
        <v>438</v>
      </c>
      <c r="DO290">
        <v>2</v>
      </c>
      <c r="DP290" t="b">
        <v>1</v>
      </c>
      <c r="DQ290">
        <v>1761411778.84615</v>
      </c>
      <c r="DR290">
        <v>1275.6</v>
      </c>
      <c r="DS290">
        <v>1328.49153846154</v>
      </c>
      <c r="DT290">
        <v>32.3585153846154</v>
      </c>
      <c r="DU290">
        <v>24.7552769230769</v>
      </c>
      <c r="DV290">
        <v>1274.50307692308</v>
      </c>
      <c r="DW290">
        <v>32.0433153846154</v>
      </c>
      <c r="DX290">
        <v>500.005076923077</v>
      </c>
      <c r="DY290">
        <v>90.3182230769231</v>
      </c>
      <c r="DZ290">
        <v>0.0373237461538462</v>
      </c>
      <c r="EA290">
        <v>36.8444846153846</v>
      </c>
      <c r="EB290">
        <v>36.0475846153846</v>
      </c>
      <c r="EC290">
        <v>999.9</v>
      </c>
      <c r="ED290">
        <v>0</v>
      </c>
      <c r="EE290">
        <v>0</v>
      </c>
      <c r="EF290">
        <v>10007.0169230769</v>
      </c>
      <c r="EG290">
        <v>0</v>
      </c>
      <c r="EH290">
        <v>1237.92076923077</v>
      </c>
      <c r="EI290">
        <v>-52.8897</v>
      </c>
      <c r="EJ290">
        <v>1318.25769230769</v>
      </c>
      <c r="EK290">
        <v>1362.21384615385</v>
      </c>
      <c r="EL290">
        <v>7.60324</v>
      </c>
      <c r="EM290">
        <v>1328.49153846154</v>
      </c>
      <c r="EN290">
        <v>24.7552769230769</v>
      </c>
      <c r="EO290">
        <v>2.92256307692308</v>
      </c>
      <c r="EP290">
        <v>2.23585384615385</v>
      </c>
      <c r="EQ290">
        <v>23.5931846153846</v>
      </c>
      <c r="ER290">
        <v>19.2215307692308</v>
      </c>
      <c r="ES290">
        <v>1200.00230769231</v>
      </c>
      <c r="ET290">
        <v>0.967</v>
      </c>
      <c r="EU290">
        <v>0.0329997</v>
      </c>
      <c r="EV290">
        <v>0</v>
      </c>
      <c r="EW290">
        <v>1288.54846153846</v>
      </c>
      <c r="EX290">
        <v>5.00059</v>
      </c>
      <c r="EY290">
        <v>15942.5692307692</v>
      </c>
      <c r="EZ290">
        <v>10358.7230769231</v>
      </c>
      <c r="FA290">
        <v>51.8410769230769</v>
      </c>
      <c r="FB290">
        <v>53.5476923076923</v>
      </c>
      <c r="FC290">
        <v>52.1201538461538</v>
      </c>
      <c r="FD290">
        <v>53.1056153846154</v>
      </c>
      <c r="FE290">
        <v>52.937</v>
      </c>
      <c r="FF290">
        <v>1155.56230769231</v>
      </c>
      <c r="FG290">
        <v>39.43</v>
      </c>
      <c r="FH290">
        <v>0</v>
      </c>
      <c r="FI290">
        <v>1761411747.1</v>
      </c>
      <c r="FJ290">
        <v>0</v>
      </c>
      <c r="FK290">
        <v>1288.5292</v>
      </c>
      <c r="FL290">
        <v>-3.86923077641304</v>
      </c>
      <c r="FM290">
        <v>-37.9692308095099</v>
      </c>
      <c r="FN290">
        <v>15941.844</v>
      </c>
      <c r="FO290">
        <v>15</v>
      </c>
      <c r="FP290">
        <v>0</v>
      </c>
      <c r="FQ290" t="s">
        <v>439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-52.6587761904762</v>
      </c>
      <c r="GD290">
        <v>-3.56996103896111</v>
      </c>
      <c r="GE290">
        <v>0.5620872520854</v>
      </c>
      <c r="GF290">
        <v>0</v>
      </c>
      <c r="GG290">
        <v>1288.75058823529</v>
      </c>
      <c r="GH290">
        <v>-3.66142092848012</v>
      </c>
      <c r="GI290">
        <v>0.429315057603533</v>
      </c>
      <c r="GJ290">
        <v>-1</v>
      </c>
      <c r="GK290">
        <v>7.61880952380952</v>
      </c>
      <c r="GL290">
        <v>-0.33036233766234</v>
      </c>
      <c r="GM290">
        <v>0.0333522523657471</v>
      </c>
      <c r="GN290">
        <v>0</v>
      </c>
      <c r="GO290">
        <v>0</v>
      </c>
      <c r="GP290">
        <v>2</v>
      </c>
      <c r="GQ290" t="s">
        <v>473</v>
      </c>
      <c r="GR290">
        <v>3.12967</v>
      </c>
      <c r="GS290">
        <v>2.71561</v>
      </c>
      <c r="GT290">
        <v>0.189789</v>
      </c>
      <c r="GU290">
        <v>0.194437</v>
      </c>
      <c r="GV290">
        <v>0.123415</v>
      </c>
      <c r="GW290">
        <v>0.102414</v>
      </c>
      <c r="GX290">
        <v>29723.1</v>
      </c>
      <c r="GY290">
        <v>31403</v>
      </c>
      <c r="GZ290">
        <v>33277.8</v>
      </c>
      <c r="HA290">
        <v>35385.2</v>
      </c>
      <c r="HB290">
        <v>41467.6</v>
      </c>
      <c r="HC290">
        <v>45717.4</v>
      </c>
      <c r="HD290">
        <v>52125.6</v>
      </c>
      <c r="HE290">
        <v>56655.2</v>
      </c>
      <c r="HF290">
        <v>1.78755</v>
      </c>
      <c r="HG290">
        <v>1.64898</v>
      </c>
      <c r="HH290">
        <v>-0.0275262</v>
      </c>
      <c r="HI290">
        <v>0</v>
      </c>
      <c r="HJ290">
        <v>36.5073</v>
      </c>
      <c r="HK290">
        <v>999.9</v>
      </c>
      <c r="HL290">
        <v>57.014</v>
      </c>
      <c r="HM290">
        <v>29.195</v>
      </c>
      <c r="HN290">
        <v>25.6757</v>
      </c>
      <c r="HO290">
        <v>55.5792</v>
      </c>
      <c r="HP290">
        <v>42.7524</v>
      </c>
      <c r="HQ290">
        <v>1</v>
      </c>
      <c r="HR290">
        <v>1.31233</v>
      </c>
      <c r="HS290">
        <v>4.61957</v>
      </c>
      <c r="HT290">
        <v>20.0737</v>
      </c>
      <c r="HU290">
        <v>5.19168</v>
      </c>
      <c r="HV290">
        <v>12.0099</v>
      </c>
      <c r="HW290">
        <v>4.97285</v>
      </c>
      <c r="HX290">
        <v>3.295</v>
      </c>
      <c r="HY290">
        <v>9999</v>
      </c>
      <c r="HZ290">
        <v>9999</v>
      </c>
      <c r="IA290">
        <v>999.9</v>
      </c>
      <c r="IB290">
        <v>9999</v>
      </c>
      <c r="IC290">
        <v>1.86325</v>
      </c>
      <c r="ID290">
        <v>1.86811</v>
      </c>
      <c r="IE290">
        <v>1.86784</v>
      </c>
      <c r="IF290">
        <v>1.86905</v>
      </c>
      <c r="IG290">
        <v>1.86983</v>
      </c>
      <c r="IH290">
        <v>1.86595</v>
      </c>
      <c r="II290">
        <v>1.86699</v>
      </c>
      <c r="IJ290">
        <v>1.86842</v>
      </c>
      <c r="IK290">
        <v>5</v>
      </c>
      <c r="IL290">
        <v>0</v>
      </c>
      <c r="IM290">
        <v>0</v>
      </c>
      <c r="IN290">
        <v>0</v>
      </c>
      <c r="IO290" t="s">
        <v>441</v>
      </c>
      <c r="IP290" t="s">
        <v>442</v>
      </c>
      <c r="IQ290" t="s">
        <v>443</v>
      </c>
      <c r="IR290" t="s">
        <v>443</v>
      </c>
      <c r="IS290" t="s">
        <v>443</v>
      </c>
      <c r="IT290" t="s">
        <v>443</v>
      </c>
      <c r="IU290">
        <v>0</v>
      </c>
      <c r="IV290">
        <v>100</v>
      </c>
      <c r="IW290">
        <v>100</v>
      </c>
      <c r="IX290">
        <v>1.1</v>
      </c>
      <c r="IY290">
        <v>0.3152</v>
      </c>
      <c r="IZ290">
        <v>1.09748391826392</v>
      </c>
      <c r="JA290">
        <v>0</v>
      </c>
      <c r="JB290">
        <v>0</v>
      </c>
      <c r="JC290">
        <v>0</v>
      </c>
      <c r="JD290">
        <v>0.315191680746845</v>
      </c>
      <c r="JE290">
        <v>0</v>
      </c>
      <c r="JF290">
        <v>0</v>
      </c>
      <c r="JG290">
        <v>0</v>
      </c>
      <c r="JH290">
        <v>5</v>
      </c>
      <c r="JI290">
        <v>2273</v>
      </c>
      <c r="JJ290">
        <v>0</v>
      </c>
      <c r="JK290">
        <v>25</v>
      </c>
      <c r="JL290">
        <v>29356863.1</v>
      </c>
      <c r="JM290">
        <v>29356863.1</v>
      </c>
      <c r="JN290">
        <v>2.62451</v>
      </c>
      <c r="JO290">
        <v>2.60132</v>
      </c>
      <c r="JP290">
        <v>1.54785</v>
      </c>
      <c r="JQ290">
        <v>2.32056</v>
      </c>
      <c r="JR290">
        <v>1.64673</v>
      </c>
      <c r="JS290">
        <v>2.33398</v>
      </c>
      <c r="JT290">
        <v>33.1992</v>
      </c>
      <c r="JU290">
        <v>24.1751</v>
      </c>
      <c r="JV290">
        <v>18</v>
      </c>
      <c r="JW290">
        <v>501.919</v>
      </c>
      <c r="JX290">
        <v>404.319</v>
      </c>
      <c r="JY290">
        <v>31.026</v>
      </c>
      <c r="JZ290">
        <v>42.7827</v>
      </c>
      <c r="KA290">
        <v>30.0012</v>
      </c>
      <c r="KB290">
        <v>42.5131</v>
      </c>
      <c r="KC290">
        <v>42.4035</v>
      </c>
      <c r="KD290">
        <v>52.6417</v>
      </c>
      <c r="KE290">
        <v>0</v>
      </c>
      <c r="KF290">
        <v>100</v>
      </c>
      <c r="KG290">
        <v>30.9581</v>
      </c>
      <c r="KH290">
        <v>1378.35</v>
      </c>
      <c r="KI290">
        <v>34.6858</v>
      </c>
      <c r="KJ290">
        <v>94.6026</v>
      </c>
      <c r="KK290">
        <v>91.7303</v>
      </c>
    </row>
    <row r="291" spans="1:297">
      <c r="A291">
        <v>275</v>
      </c>
      <c r="B291">
        <v>1761411792</v>
      </c>
      <c r="C291">
        <v>3611</v>
      </c>
      <c r="D291" t="s">
        <v>994</v>
      </c>
      <c r="E291" t="s">
        <v>995</v>
      </c>
      <c r="F291">
        <v>5</v>
      </c>
      <c r="G291" t="s">
        <v>831</v>
      </c>
      <c r="H291" t="s">
        <v>436</v>
      </c>
      <c r="I291">
        <v>1761411783.84615</v>
      </c>
      <c r="J291">
        <f>(K291)/1000</f>
        <v>0</v>
      </c>
      <c r="K291">
        <f>IF(DP291, AN291, AH291)</f>
        <v>0</v>
      </c>
      <c r="L291">
        <f>IF(DP291, AI291, AG291)</f>
        <v>0</v>
      </c>
      <c r="M291">
        <f>DR291 - IF(AU291&gt;1, L291*DL291*100.0/(AW291), 0)</f>
        <v>0</v>
      </c>
      <c r="N291">
        <f>((T291-J291/2)*M291-L291)/(T291+J291/2)</f>
        <v>0</v>
      </c>
      <c r="O291">
        <f>N291*(DY291+DZ291)/1000.0</f>
        <v>0</v>
      </c>
      <c r="P291">
        <f>(DR291 - IF(AU291&gt;1, L291*DL291*100.0/(AW291), 0))*(DY291+DZ291)/1000.0</f>
        <v>0</v>
      </c>
      <c r="Q291">
        <f>2.0/((1/S291-1/R291)+SIGN(S291)*SQRT((1/S291-1/R291)*(1/S291-1/R291) + 4*DM291/((DM291+1)*(DM291+1))*(2*1/S291*1/R291-1/R291*1/R291)))</f>
        <v>0</v>
      </c>
      <c r="R291">
        <f>IF(LEFT(DN291,1)&lt;&gt;"0",IF(LEFT(DN291,1)="1",3.0,DO291),$D$5+$E$5*(EF291*DY291/($K$5*1000))+$F$5*(EF291*DY291/($K$5*1000))*MAX(MIN(DL291,$J$5),$I$5)*MAX(MIN(DL291,$J$5),$I$5)+$G$5*MAX(MIN(DL291,$J$5),$I$5)*(EF291*DY291/($K$5*1000))+$H$5*(EF291*DY291/($K$5*1000))*(EF291*DY291/($K$5*1000)))</f>
        <v>0</v>
      </c>
      <c r="S291">
        <f>J291*(1000-(1000*0.61365*exp(17.502*W291/(240.97+W291))/(DY291+DZ291)+DT291)/2)/(1000*0.61365*exp(17.502*W291/(240.97+W291))/(DY291+DZ291)-DT291)</f>
        <v>0</v>
      </c>
      <c r="T291">
        <f>1/((DM291+1)/(Q291/1.6)+1/(R291/1.37)) + DM291/((DM291+1)/(Q291/1.6) + DM291/(R291/1.37))</f>
        <v>0</v>
      </c>
      <c r="U291">
        <f>(DH291*DK291)</f>
        <v>0</v>
      </c>
      <c r="V291">
        <f>(EA291+(U291+2*0.95*5.67E-8*(((EA291+$B$7)+273)^4-(EA291+273)^4)-44100*J291)/(1.84*29.3*R291+8*0.95*5.67E-8*(EA291+273)^3))</f>
        <v>0</v>
      </c>
      <c r="W291">
        <f>($C$7*EB291+$D$7*EC291+$E$7*V291)</f>
        <v>0</v>
      </c>
      <c r="X291">
        <f>0.61365*exp(17.502*W291/(240.97+W291))</f>
        <v>0</v>
      </c>
      <c r="Y291">
        <f>(Z291/AA291*100)</f>
        <v>0</v>
      </c>
      <c r="Z291">
        <f>DT291*(DY291+DZ291)/1000</f>
        <v>0</v>
      </c>
      <c r="AA291">
        <f>0.61365*exp(17.502*EA291/(240.97+EA291))</f>
        <v>0</v>
      </c>
      <c r="AB291">
        <f>(X291-DT291*(DY291+DZ291)/1000)</f>
        <v>0</v>
      </c>
      <c r="AC291">
        <f>(-J291*44100)</f>
        <v>0</v>
      </c>
      <c r="AD291">
        <f>2*29.3*R291*0.92*(EA291-W291)</f>
        <v>0</v>
      </c>
      <c r="AE291">
        <f>2*0.95*5.67E-8*(((EA291+$B$7)+273)^4-(W291+273)^4)</f>
        <v>0</v>
      </c>
      <c r="AF291">
        <f>U291+AE291+AC291+AD291</f>
        <v>0</v>
      </c>
      <c r="AG291">
        <f>DX291*AU291*(DS291-DR291*(1000-AU291*DU291)/(1000-AU291*DT291))/(100*DL291)</f>
        <v>0</v>
      </c>
      <c r="AH291">
        <f>1000*DX291*AU291*(DT291-DU291)/(100*DL291*(1000-AU291*DT291))</f>
        <v>0</v>
      </c>
      <c r="AI291">
        <f>(AJ291 - AK291 - DY291*1E3/(8.314*(EA291+273.15)) * AM291/DX291 * AL291) * DX291/(100*DL291) * (1000 - DU291)/1000</f>
        <v>0</v>
      </c>
      <c r="AJ291">
        <v>1395.26567054604</v>
      </c>
      <c r="AK291">
        <v>1359.31993939394</v>
      </c>
      <c r="AL291">
        <v>3.35928509597663</v>
      </c>
      <c r="AM291">
        <v>65.0541557379444</v>
      </c>
      <c r="AN291">
        <f>(AP291 - AO291 + DY291*1E3/(8.314*(EA291+273.15)) * AR291/DX291 * AQ291) * DX291/(100*DL291) * 1000/(1000 - AP291)</f>
        <v>0</v>
      </c>
      <c r="AO291">
        <v>24.7498933668594</v>
      </c>
      <c r="AP291">
        <v>32.2850672727273</v>
      </c>
      <c r="AQ291">
        <v>-0.00588463813310144</v>
      </c>
      <c r="AR291">
        <v>110.692381959749</v>
      </c>
      <c r="AS291">
        <v>0</v>
      </c>
      <c r="AT291">
        <v>0</v>
      </c>
      <c r="AU291">
        <f>IF(AS291*$H$13&gt;=AW291,1.0,(AW291/(AW291-AS291*$H$13)))</f>
        <v>0</v>
      </c>
      <c r="AV291">
        <f>(AU291-1)*100</f>
        <v>0</v>
      </c>
      <c r="AW291">
        <f>MAX(0,($B$13+$C$13*EF291)/(1+$D$13*EF291)*DY291/(EA291+273)*$E$13)</f>
        <v>0</v>
      </c>
      <c r="AX291" t="s">
        <v>437</v>
      </c>
      <c r="AY291" t="s">
        <v>437</v>
      </c>
      <c r="AZ291">
        <v>0</v>
      </c>
      <c r="BA291">
        <v>0</v>
      </c>
      <c r="BB291">
        <f>1-AZ291/BA291</f>
        <v>0</v>
      </c>
      <c r="BC291">
        <v>0</v>
      </c>
      <c r="BD291" t="s">
        <v>437</v>
      </c>
      <c r="BE291" t="s">
        <v>437</v>
      </c>
      <c r="BF291">
        <v>0</v>
      </c>
      <c r="BG291">
        <v>0</v>
      </c>
      <c r="BH291">
        <f>1-BF291/BG291</f>
        <v>0</v>
      </c>
      <c r="BI291">
        <v>0.5</v>
      </c>
      <c r="BJ291">
        <f>DI291</f>
        <v>0</v>
      </c>
      <c r="BK291">
        <f>L291</f>
        <v>0</v>
      </c>
      <c r="BL291">
        <f>BH291*BI291*BJ291</f>
        <v>0</v>
      </c>
      <c r="BM291">
        <f>(BK291-BC291)/BJ291</f>
        <v>0</v>
      </c>
      <c r="BN291">
        <f>(BA291-BG291)/BG291</f>
        <v>0</v>
      </c>
      <c r="BO291">
        <f>AZ291/(BB291+AZ291/BG291)</f>
        <v>0</v>
      </c>
      <c r="BP291" t="s">
        <v>437</v>
      </c>
      <c r="BQ291">
        <v>0</v>
      </c>
      <c r="BR291">
        <f>IF(BQ291&lt;&gt;0, BQ291, BO291)</f>
        <v>0</v>
      </c>
      <c r="BS291">
        <f>1-BR291/BG291</f>
        <v>0</v>
      </c>
      <c r="BT291">
        <f>(BG291-BF291)/(BG291-BR291)</f>
        <v>0</v>
      </c>
      <c r="BU291">
        <f>(BA291-BG291)/(BA291-BR291)</f>
        <v>0</v>
      </c>
      <c r="BV291">
        <f>(BG291-BF291)/(BG291-AZ291)</f>
        <v>0</v>
      </c>
      <c r="BW291">
        <f>(BA291-BG291)/(BA291-AZ291)</f>
        <v>0</v>
      </c>
      <c r="BX291">
        <f>(BT291*BR291/BF291)</f>
        <v>0</v>
      </c>
      <c r="BY291">
        <f>(1-BX291)</f>
        <v>0</v>
      </c>
      <c r="DH291">
        <f>$B$11*EG291+$C$11*EH291+$F$11*ES291*(1-EV291)</f>
        <v>0</v>
      </c>
      <c r="DI291">
        <f>DH291*DJ291</f>
        <v>0</v>
      </c>
      <c r="DJ291">
        <f>($B$11*$D$9+$C$11*$D$9+$F$11*((FF291+EX291)/MAX(FF291+EX291+FG291, 0.1)*$I$9+FG291/MAX(FF291+EX291+FG291, 0.1)*$J$9))/($B$11+$C$11+$F$11)</f>
        <v>0</v>
      </c>
      <c r="DK291">
        <f>($B$11*$K$9+$C$11*$K$9+$F$11*((FF291+EX291)/MAX(FF291+EX291+FG291, 0.1)*$P$9+FG291/MAX(FF291+EX291+FG291, 0.1)*$Q$9))/($B$11+$C$11+$F$11)</f>
        <v>0</v>
      </c>
      <c r="DL291">
        <v>6</v>
      </c>
      <c r="DM291">
        <v>0.5</v>
      </c>
      <c r="DN291" t="s">
        <v>438</v>
      </c>
      <c r="DO291">
        <v>2</v>
      </c>
      <c r="DP291" t="b">
        <v>1</v>
      </c>
      <c r="DQ291">
        <v>1761411783.84615</v>
      </c>
      <c r="DR291">
        <v>1292.02307692308</v>
      </c>
      <c r="DS291">
        <v>1345.02230769231</v>
      </c>
      <c r="DT291">
        <v>32.3282384615385</v>
      </c>
      <c r="DU291">
        <v>24.7528615384615</v>
      </c>
      <c r="DV291">
        <v>1290.92615384615</v>
      </c>
      <c r="DW291">
        <v>32.0130384615385</v>
      </c>
      <c r="DX291">
        <v>500.022076923077</v>
      </c>
      <c r="DY291">
        <v>90.3183692307692</v>
      </c>
      <c r="DZ291">
        <v>0.0376479230769231</v>
      </c>
      <c r="EA291">
        <v>36.8449153846154</v>
      </c>
      <c r="EB291">
        <v>36.0605769230769</v>
      </c>
      <c r="EC291">
        <v>999.9</v>
      </c>
      <c r="ED291">
        <v>0</v>
      </c>
      <c r="EE291">
        <v>0</v>
      </c>
      <c r="EF291">
        <v>10003.8946153846</v>
      </c>
      <c r="EG291">
        <v>0</v>
      </c>
      <c r="EH291">
        <v>1237.94769230769</v>
      </c>
      <c r="EI291">
        <v>-52.9980923076923</v>
      </c>
      <c r="EJ291">
        <v>1335.18769230769</v>
      </c>
      <c r="EK291">
        <v>1379.16</v>
      </c>
      <c r="EL291">
        <v>7.57538076923077</v>
      </c>
      <c r="EM291">
        <v>1345.02230769231</v>
      </c>
      <c r="EN291">
        <v>24.7528615384615</v>
      </c>
      <c r="EO291">
        <v>2.91983307692308</v>
      </c>
      <c r="EP291">
        <v>2.23563923076923</v>
      </c>
      <c r="EQ291">
        <v>23.5776846153846</v>
      </c>
      <c r="ER291">
        <v>19.2199846153846</v>
      </c>
      <c r="ES291">
        <v>1199.99923076923</v>
      </c>
      <c r="ET291">
        <v>0.967</v>
      </c>
      <c r="EU291">
        <v>0.0329997</v>
      </c>
      <c r="EV291">
        <v>0</v>
      </c>
      <c r="EW291">
        <v>1288.37153846154</v>
      </c>
      <c r="EX291">
        <v>5.00059</v>
      </c>
      <c r="EY291">
        <v>15939.4769230769</v>
      </c>
      <c r="EZ291">
        <v>10358.7076923077</v>
      </c>
      <c r="FA291">
        <v>51.8313846153846</v>
      </c>
      <c r="FB291">
        <v>53.5476923076923</v>
      </c>
      <c r="FC291">
        <v>52.1201538461538</v>
      </c>
      <c r="FD291">
        <v>53.1153076923077</v>
      </c>
      <c r="FE291">
        <v>52.937</v>
      </c>
      <c r="FF291">
        <v>1155.55923076923</v>
      </c>
      <c r="FG291">
        <v>39.43</v>
      </c>
      <c r="FH291">
        <v>0</v>
      </c>
      <c r="FI291">
        <v>1761411751.9</v>
      </c>
      <c r="FJ291">
        <v>0</v>
      </c>
      <c r="FK291">
        <v>1288.29</v>
      </c>
      <c r="FL291">
        <v>-2.62846154852367</v>
      </c>
      <c r="FM291">
        <v>-34.5538460640826</v>
      </c>
      <c r="FN291">
        <v>15938.98</v>
      </c>
      <c r="FO291">
        <v>15</v>
      </c>
      <c r="FP291">
        <v>0</v>
      </c>
      <c r="FQ291" t="s">
        <v>439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-52.98627</v>
      </c>
      <c r="GD291">
        <v>-2.03488421052625</v>
      </c>
      <c r="GE291">
        <v>0.451247157442571</v>
      </c>
      <c r="GF291">
        <v>0</v>
      </c>
      <c r="GG291">
        <v>1288.46941176471</v>
      </c>
      <c r="GH291">
        <v>-3.10007639696389</v>
      </c>
      <c r="GI291">
        <v>0.371688841849873</v>
      </c>
      <c r="GJ291">
        <v>-1</v>
      </c>
      <c r="GK291">
        <v>7.588507</v>
      </c>
      <c r="GL291">
        <v>-0.334051127819556</v>
      </c>
      <c r="GM291">
        <v>0.0321130794381355</v>
      </c>
      <c r="GN291">
        <v>0</v>
      </c>
      <c r="GO291">
        <v>0</v>
      </c>
      <c r="GP291">
        <v>2</v>
      </c>
      <c r="GQ291" t="s">
        <v>473</v>
      </c>
      <c r="GR291">
        <v>3.12945</v>
      </c>
      <c r="GS291">
        <v>2.71622</v>
      </c>
      <c r="GT291">
        <v>0.191291</v>
      </c>
      <c r="GU291">
        <v>0.196036</v>
      </c>
      <c r="GV291">
        <v>0.123341</v>
      </c>
      <c r="GW291">
        <v>0.102412</v>
      </c>
      <c r="GX291">
        <v>29667.2</v>
      </c>
      <c r="GY291">
        <v>31340</v>
      </c>
      <c r="GZ291">
        <v>33277.3</v>
      </c>
      <c r="HA291">
        <v>35384.8</v>
      </c>
      <c r="HB291">
        <v>41470.5</v>
      </c>
      <c r="HC291">
        <v>45717.5</v>
      </c>
      <c r="HD291">
        <v>52124.7</v>
      </c>
      <c r="HE291">
        <v>56654.9</v>
      </c>
      <c r="HF291">
        <v>1.78712</v>
      </c>
      <c r="HG291">
        <v>1.64942</v>
      </c>
      <c r="HH291">
        <v>-0.0273287</v>
      </c>
      <c r="HI291">
        <v>0</v>
      </c>
      <c r="HJ291">
        <v>36.5056</v>
      </c>
      <c r="HK291">
        <v>999.9</v>
      </c>
      <c r="HL291">
        <v>57.014</v>
      </c>
      <c r="HM291">
        <v>29.195</v>
      </c>
      <c r="HN291">
        <v>25.6745</v>
      </c>
      <c r="HO291">
        <v>56.0992</v>
      </c>
      <c r="HP291">
        <v>42.8125</v>
      </c>
      <c r="HQ291">
        <v>1</v>
      </c>
      <c r="HR291">
        <v>1.3133</v>
      </c>
      <c r="HS291">
        <v>4.74983</v>
      </c>
      <c r="HT291">
        <v>20.0702</v>
      </c>
      <c r="HU291">
        <v>5.19183</v>
      </c>
      <c r="HV291">
        <v>12.0099</v>
      </c>
      <c r="HW291">
        <v>4.97295</v>
      </c>
      <c r="HX291">
        <v>3.29495</v>
      </c>
      <c r="HY291">
        <v>9999</v>
      </c>
      <c r="HZ291">
        <v>9999</v>
      </c>
      <c r="IA291">
        <v>999.9</v>
      </c>
      <c r="IB291">
        <v>9999</v>
      </c>
      <c r="IC291">
        <v>1.86325</v>
      </c>
      <c r="ID291">
        <v>1.86812</v>
      </c>
      <c r="IE291">
        <v>1.86783</v>
      </c>
      <c r="IF291">
        <v>1.86905</v>
      </c>
      <c r="IG291">
        <v>1.86983</v>
      </c>
      <c r="IH291">
        <v>1.86595</v>
      </c>
      <c r="II291">
        <v>1.86698</v>
      </c>
      <c r="IJ291">
        <v>1.86844</v>
      </c>
      <c r="IK291">
        <v>5</v>
      </c>
      <c r="IL291">
        <v>0</v>
      </c>
      <c r="IM291">
        <v>0</v>
      </c>
      <c r="IN291">
        <v>0</v>
      </c>
      <c r="IO291" t="s">
        <v>441</v>
      </c>
      <c r="IP291" t="s">
        <v>442</v>
      </c>
      <c r="IQ291" t="s">
        <v>443</v>
      </c>
      <c r="IR291" t="s">
        <v>443</v>
      </c>
      <c r="IS291" t="s">
        <v>443</v>
      </c>
      <c r="IT291" t="s">
        <v>443</v>
      </c>
      <c r="IU291">
        <v>0</v>
      </c>
      <c r="IV291">
        <v>100</v>
      </c>
      <c r="IW291">
        <v>100</v>
      </c>
      <c r="IX291">
        <v>1.1</v>
      </c>
      <c r="IY291">
        <v>0.3152</v>
      </c>
      <c r="IZ291">
        <v>1.09748391826392</v>
      </c>
      <c r="JA291">
        <v>0</v>
      </c>
      <c r="JB291">
        <v>0</v>
      </c>
      <c r="JC291">
        <v>0</v>
      </c>
      <c r="JD291">
        <v>0.315191680746845</v>
      </c>
      <c r="JE291">
        <v>0</v>
      </c>
      <c r="JF291">
        <v>0</v>
      </c>
      <c r="JG291">
        <v>0</v>
      </c>
      <c r="JH291">
        <v>5</v>
      </c>
      <c r="JI291">
        <v>2273</v>
      </c>
      <c r="JJ291">
        <v>0</v>
      </c>
      <c r="JK291">
        <v>25</v>
      </c>
      <c r="JL291">
        <v>29356863.2</v>
      </c>
      <c r="JM291">
        <v>29356863.2</v>
      </c>
      <c r="JN291">
        <v>2.65259</v>
      </c>
      <c r="JO291">
        <v>2.6062</v>
      </c>
      <c r="JP291">
        <v>1.54785</v>
      </c>
      <c r="JQ291">
        <v>2.32056</v>
      </c>
      <c r="JR291">
        <v>1.64551</v>
      </c>
      <c r="JS291">
        <v>2.29126</v>
      </c>
      <c r="JT291">
        <v>33.1769</v>
      </c>
      <c r="JU291">
        <v>24.1751</v>
      </c>
      <c r="JV291">
        <v>18</v>
      </c>
      <c r="JW291">
        <v>501.617</v>
      </c>
      <c r="JX291">
        <v>404.604</v>
      </c>
      <c r="JY291">
        <v>30.9532</v>
      </c>
      <c r="JZ291">
        <v>42.7827</v>
      </c>
      <c r="KA291">
        <v>30.001</v>
      </c>
      <c r="KB291">
        <v>42.5131</v>
      </c>
      <c r="KC291">
        <v>42.406</v>
      </c>
      <c r="KD291">
        <v>53.1277</v>
      </c>
      <c r="KE291">
        <v>0</v>
      </c>
      <c r="KF291">
        <v>100</v>
      </c>
      <c r="KG291">
        <v>30.8926</v>
      </c>
      <c r="KH291">
        <v>1391.99</v>
      </c>
      <c r="KI291">
        <v>34.6858</v>
      </c>
      <c r="KJ291">
        <v>94.601</v>
      </c>
      <c r="KK291">
        <v>91.7297</v>
      </c>
    </row>
    <row r="292" spans="1:297">
      <c r="A292">
        <v>276</v>
      </c>
      <c r="B292">
        <v>1761411797</v>
      </c>
      <c r="C292">
        <v>3616</v>
      </c>
      <c r="D292" t="s">
        <v>996</v>
      </c>
      <c r="E292" t="s">
        <v>997</v>
      </c>
      <c r="F292">
        <v>5</v>
      </c>
      <c r="G292" t="s">
        <v>831</v>
      </c>
      <c r="H292" t="s">
        <v>436</v>
      </c>
      <c r="I292">
        <v>1761411788.84615</v>
      </c>
      <c r="J292">
        <f>(K292)/1000</f>
        <v>0</v>
      </c>
      <c r="K292">
        <f>IF(DP292, AN292, AH292)</f>
        <v>0</v>
      </c>
      <c r="L292">
        <f>IF(DP292, AI292, AG292)</f>
        <v>0</v>
      </c>
      <c r="M292">
        <f>DR292 - IF(AU292&gt;1, L292*DL292*100.0/(AW292), 0)</f>
        <v>0</v>
      </c>
      <c r="N292">
        <f>((T292-J292/2)*M292-L292)/(T292+J292/2)</f>
        <v>0</v>
      </c>
      <c r="O292">
        <f>N292*(DY292+DZ292)/1000.0</f>
        <v>0</v>
      </c>
      <c r="P292">
        <f>(DR292 - IF(AU292&gt;1, L292*DL292*100.0/(AW292), 0))*(DY292+DZ292)/1000.0</f>
        <v>0</v>
      </c>
      <c r="Q292">
        <f>2.0/((1/S292-1/R292)+SIGN(S292)*SQRT((1/S292-1/R292)*(1/S292-1/R292) + 4*DM292/((DM292+1)*(DM292+1))*(2*1/S292*1/R292-1/R292*1/R292)))</f>
        <v>0</v>
      </c>
      <c r="R292">
        <f>IF(LEFT(DN292,1)&lt;&gt;"0",IF(LEFT(DN292,1)="1",3.0,DO292),$D$5+$E$5*(EF292*DY292/($K$5*1000))+$F$5*(EF292*DY292/($K$5*1000))*MAX(MIN(DL292,$J$5),$I$5)*MAX(MIN(DL292,$J$5),$I$5)+$G$5*MAX(MIN(DL292,$J$5),$I$5)*(EF292*DY292/($K$5*1000))+$H$5*(EF292*DY292/($K$5*1000))*(EF292*DY292/($K$5*1000)))</f>
        <v>0</v>
      </c>
      <c r="S292">
        <f>J292*(1000-(1000*0.61365*exp(17.502*W292/(240.97+W292))/(DY292+DZ292)+DT292)/2)/(1000*0.61365*exp(17.502*W292/(240.97+W292))/(DY292+DZ292)-DT292)</f>
        <v>0</v>
      </c>
      <c r="T292">
        <f>1/((DM292+1)/(Q292/1.6)+1/(R292/1.37)) + DM292/((DM292+1)/(Q292/1.6) + DM292/(R292/1.37))</f>
        <v>0</v>
      </c>
      <c r="U292">
        <f>(DH292*DK292)</f>
        <v>0</v>
      </c>
      <c r="V292">
        <f>(EA292+(U292+2*0.95*5.67E-8*(((EA292+$B$7)+273)^4-(EA292+273)^4)-44100*J292)/(1.84*29.3*R292+8*0.95*5.67E-8*(EA292+273)^3))</f>
        <v>0</v>
      </c>
      <c r="W292">
        <f>($C$7*EB292+$D$7*EC292+$E$7*V292)</f>
        <v>0</v>
      </c>
      <c r="X292">
        <f>0.61365*exp(17.502*W292/(240.97+W292))</f>
        <v>0</v>
      </c>
      <c r="Y292">
        <f>(Z292/AA292*100)</f>
        <v>0</v>
      </c>
      <c r="Z292">
        <f>DT292*(DY292+DZ292)/1000</f>
        <v>0</v>
      </c>
      <c r="AA292">
        <f>0.61365*exp(17.502*EA292/(240.97+EA292))</f>
        <v>0</v>
      </c>
      <c r="AB292">
        <f>(X292-DT292*(DY292+DZ292)/1000)</f>
        <v>0</v>
      </c>
      <c r="AC292">
        <f>(-J292*44100)</f>
        <v>0</v>
      </c>
      <c r="AD292">
        <f>2*29.3*R292*0.92*(EA292-W292)</f>
        <v>0</v>
      </c>
      <c r="AE292">
        <f>2*0.95*5.67E-8*(((EA292+$B$7)+273)^4-(W292+273)^4)</f>
        <v>0</v>
      </c>
      <c r="AF292">
        <f>U292+AE292+AC292+AD292</f>
        <v>0</v>
      </c>
      <c r="AG292">
        <f>DX292*AU292*(DS292-DR292*(1000-AU292*DU292)/(1000-AU292*DT292))/(100*DL292)</f>
        <v>0</v>
      </c>
      <c r="AH292">
        <f>1000*DX292*AU292*(DT292-DU292)/(100*DL292*(1000-AU292*DT292))</f>
        <v>0</v>
      </c>
      <c r="AI292">
        <f>(AJ292 - AK292 - DY292*1E3/(8.314*(EA292+273.15)) * AM292/DX292 * AL292) * DX292/(100*DL292) * (1000 - DU292)/1000</f>
        <v>0</v>
      </c>
      <c r="AJ292">
        <v>1413.69076422759</v>
      </c>
      <c r="AK292">
        <v>1377.16824242424</v>
      </c>
      <c r="AL292">
        <v>3.57846453488205</v>
      </c>
      <c r="AM292">
        <v>65.0541557379444</v>
      </c>
      <c r="AN292">
        <f>(AP292 - AO292 + DY292*1E3/(8.314*(EA292+273.15)) * AR292/DX292 * AQ292) * DX292/(100*DL292) * 1000/(1000 - AP292)</f>
        <v>0</v>
      </c>
      <c r="AO292">
        <v>24.7468374026554</v>
      </c>
      <c r="AP292">
        <v>32.256636969697</v>
      </c>
      <c r="AQ292">
        <v>-0.00556655865653112</v>
      </c>
      <c r="AR292">
        <v>110.692381959749</v>
      </c>
      <c r="AS292">
        <v>0</v>
      </c>
      <c r="AT292">
        <v>0</v>
      </c>
      <c r="AU292">
        <f>IF(AS292*$H$13&gt;=AW292,1.0,(AW292/(AW292-AS292*$H$13)))</f>
        <v>0</v>
      </c>
      <c r="AV292">
        <f>(AU292-1)*100</f>
        <v>0</v>
      </c>
      <c r="AW292">
        <f>MAX(0,($B$13+$C$13*EF292)/(1+$D$13*EF292)*DY292/(EA292+273)*$E$13)</f>
        <v>0</v>
      </c>
      <c r="AX292" t="s">
        <v>437</v>
      </c>
      <c r="AY292" t="s">
        <v>437</v>
      </c>
      <c r="AZ292">
        <v>0</v>
      </c>
      <c r="BA292">
        <v>0</v>
      </c>
      <c r="BB292">
        <f>1-AZ292/BA292</f>
        <v>0</v>
      </c>
      <c r="BC292">
        <v>0</v>
      </c>
      <c r="BD292" t="s">
        <v>437</v>
      </c>
      <c r="BE292" t="s">
        <v>437</v>
      </c>
      <c r="BF292">
        <v>0</v>
      </c>
      <c r="BG292">
        <v>0</v>
      </c>
      <c r="BH292">
        <f>1-BF292/BG292</f>
        <v>0</v>
      </c>
      <c r="BI292">
        <v>0.5</v>
      </c>
      <c r="BJ292">
        <f>DI292</f>
        <v>0</v>
      </c>
      <c r="BK292">
        <f>L292</f>
        <v>0</v>
      </c>
      <c r="BL292">
        <f>BH292*BI292*BJ292</f>
        <v>0</v>
      </c>
      <c r="BM292">
        <f>(BK292-BC292)/BJ292</f>
        <v>0</v>
      </c>
      <c r="BN292">
        <f>(BA292-BG292)/BG292</f>
        <v>0</v>
      </c>
      <c r="BO292">
        <f>AZ292/(BB292+AZ292/BG292)</f>
        <v>0</v>
      </c>
      <c r="BP292" t="s">
        <v>437</v>
      </c>
      <c r="BQ292">
        <v>0</v>
      </c>
      <c r="BR292">
        <f>IF(BQ292&lt;&gt;0, BQ292, BO292)</f>
        <v>0</v>
      </c>
      <c r="BS292">
        <f>1-BR292/BG292</f>
        <v>0</v>
      </c>
      <c r="BT292">
        <f>(BG292-BF292)/(BG292-BR292)</f>
        <v>0</v>
      </c>
      <c r="BU292">
        <f>(BA292-BG292)/(BA292-BR292)</f>
        <v>0</v>
      </c>
      <c r="BV292">
        <f>(BG292-BF292)/(BG292-AZ292)</f>
        <v>0</v>
      </c>
      <c r="BW292">
        <f>(BA292-BG292)/(BA292-AZ292)</f>
        <v>0</v>
      </c>
      <c r="BX292">
        <f>(BT292*BR292/BF292)</f>
        <v>0</v>
      </c>
      <c r="BY292">
        <f>(1-BX292)</f>
        <v>0</v>
      </c>
      <c r="DH292">
        <f>$B$11*EG292+$C$11*EH292+$F$11*ES292*(1-EV292)</f>
        <v>0</v>
      </c>
      <c r="DI292">
        <f>DH292*DJ292</f>
        <v>0</v>
      </c>
      <c r="DJ292">
        <f>($B$11*$D$9+$C$11*$D$9+$F$11*((FF292+EX292)/MAX(FF292+EX292+FG292, 0.1)*$I$9+FG292/MAX(FF292+EX292+FG292, 0.1)*$J$9))/($B$11+$C$11+$F$11)</f>
        <v>0</v>
      </c>
      <c r="DK292">
        <f>($B$11*$K$9+$C$11*$K$9+$F$11*((FF292+EX292)/MAX(FF292+EX292+FG292, 0.1)*$P$9+FG292/MAX(FF292+EX292+FG292, 0.1)*$Q$9))/($B$11+$C$11+$F$11)</f>
        <v>0</v>
      </c>
      <c r="DL292">
        <v>6</v>
      </c>
      <c r="DM292">
        <v>0.5</v>
      </c>
      <c r="DN292" t="s">
        <v>438</v>
      </c>
      <c r="DO292">
        <v>2</v>
      </c>
      <c r="DP292" t="b">
        <v>1</v>
      </c>
      <c r="DQ292">
        <v>1761411788.84615</v>
      </c>
      <c r="DR292">
        <v>1308.57923076923</v>
      </c>
      <c r="DS292">
        <v>1362.09230769231</v>
      </c>
      <c r="DT292">
        <v>32.2986</v>
      </c>
      <c r="DU292">
        <v>24.7504846153846</v>
      </c>
      <c r="DV292">
        <v>1307.48076923077</v>
      </c>
      <c r="DW292">
        <v>31.9834</v>
      </c>
      <c r="DX292">
        <v>499.988307692308</v>
      </c>
      <c r="DY292">
        <v>90.3187230769231</v>
      </c>
      <c r="DZ292">
        <v>0.0379369230769231</v>
      </c>
      <c r="EA292">
        <v>36.8404230769231</v>
      </c>
      <c r="EB292">
        <v>36.0634</v>
      </c>
      <c r="EC292">
        <v>999.9</v>
      </c>
      <c r="ED292">
        <v>0</v>
      </c>
      <c r="EE292">
        <v>0</v>
      </c>
      <c r="EF292">
        <v>9996.53846153846</v>
      </c>
      <c r="EG292">
        <v>0</v>
      </c>
      <c r="EH292">
        <v>1237.96538461538</v>
      </c>
      <c r="EI292">
        <v>-53.5137769230769</v>
      </c>
      <c r="EJ292">
        <v>1352.25461538462</v>
      </c>
      <c r="EK292">
        <v>1396.66076923077</v>
      </c>
      <c r="EL292">
        <v>7.54811384615385</v>
      </c>
      <c r="EM292">
        <v>1362.09230769231</v>
      </c>
      <c r="EN292">
        <v>24.7504846153846</v>
      </c>
      <c r="EO292">
        <v>2.91716692307692</v>
      </c>
      <c r="EP292">
        <v>2.23543307692308</v>
      </c>
      <c r="EQ292">
        <v>23.5625230769231</v>
      </c>
      <c r="ER292">
        <v>19.2185153846154</v>
      </c>
      <c r="ES292">
        <v>1199.99692307692</v>
      </c>
      <c r="ET292">
        <v>0.967</v>
      </c>
      <c r="EU292">
        <v>0.0329997</v>
      </c>
      <c r="EV292">
        <v>0</v>
      </c>
      <c r="EW292">
        <v>1288.08615384615</v>
      </c>
      <c r="EX292">
        <v>5.00059</v>
      </c>
      <c r="EY292">
        <v>15936.7153846154</v>
      </c>
      <c r="EZ292">
        <v>10358.6923076923</v>
      </c>
      <c r="FA292">
        <v>51.8362307692308</v>
      </c>
      <c r="FB292">
        <v>53.5476923076923</v>
      </c>
      <c r="FC292">
        <v>52.1153076923077</v>
      </c>
      <c r="FD292">
        <v>53.125</v>
      </c>
      <c r="FE292">
        <v>52.937</v>
      </c>
      <c r="FF292">
        <v>1155.55692307692</v>
      </c>
      <c r="FG292">
        <v>39.43</v>
      </c>
      <c r="FH292">
        <v>0</v>
      </c>
      <c r="FI292">
        <v>1761411757.3</v>
      </c>
      <c r="FJ292">
        <v>0</v>
      </c>
      <c r="FK292">
        <v>1288.05269230769</v>
      </c>
      <c r="FL292">
        <v>-1.8239316292234</v>
      </c>
      <c r="FM292">
        <v>-30.4888888963173</v>
      </c>
      <c r="FN292">
        <v>15936.2615384615</v>
      </c>
      <c r="FO292">
        <v>15</v>
      </c>
      <c r="FP292">
        <v>0</v>
      </c>
      <c r="FQ292" t="s">
        <v>439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-53.2591285714286</v>
      </c>
      <c r="GD292">
        <v>-5.58719999999997</v>
      </c>
      <c r="GE292">
        <v>0.684555331613753</v>
      </c>
      <c r="GF292">
        <v>0</v>
      </c>
      <c r="GG292">
        <v>1288.24294117647</v>
      </c>
      <c r="GH292">
        <v>-3.03712758360327</v>
      </c>
      <c r="GI292">
        <v>0.360787777050709</v>
      </c>
      <c r="GJ292">
        <v>-1</v>
      </c>
      <c r="GK292">
        <v>7.56373142857143</v>
      </c>
      <c r="GL292">
        <v>-0.327336623376624</v>
      </c>
      <c r="GM292">
        <v>0.0330439325582105</v>
      </c>
      <c r="GN292">
        <v>0</v>
      </c>
      <c r="GO292">
        <v>0</v>
      </c>
      <c r="GP292">
        <v>2</v>
      </c>
      <c r="GQ292" t="s">
        <v>473</v>
      </c>
      <c r="GR292">
        <v>3.12952</v>
      </c>
      <c r="GS292">
        <v>2.71611</v>
      </c>
      <c r="GT292">
        <v>0.192841</v>
      </c>
      <c r="GU292">
        <v>0.197463</v>
      </c>
      <c r="GV292">
        <v>0.12326</v>
      </c>
      <c r="GW292">
        <v>0.102404</v>
      </c>
      <c r="GX292">
        <v>29610.4</v>
      </c>
      <c r="GY292">
        <v>31284.2</v>
      </c>
      <c r="GZ292">
        <v>33277.6</v>
      </c>
      <c r="HA292">
        <v>35385</v>
      </c>
      <c r="HB292">
        <v>41474.7</v>
      </c>
      <c r="HC292">
        <v>45718</v>
      </c>
      <c r="HD292">
        <v>52125.2</v>
      </c>
      <c r="HE292">
        <v>56654.9</v>
      </c>
      <c r="HF292">
        <v>1.78685</v>
      </c>
      <c r="HG292">
        <v>1.64937</v>
      </c>
      <c r="HH292">
        <v>-0.0275038</v>
      </c>
      <c r="HI292">
        <v>0</v>
      </c>
      <c r="HJ292">
        <v>36.5038</v>
      </c>
      <c r="HK292">
        <v>999.9</v>
      </c>
      <c r="HL292">
        <v>56.989</v>
      </c>
      <c r="HM292">
        <v>29.175</v>
      </c>
      <c r="HN292">
        <v>25.636</v>
      </c>
      <c r="HO292">
        <v>56.1092</v>
      </c>
      <c r="HP292">
        <v>42.8045</v>
      </c>
      <c r="HQ292">
        <v>1</v>
      </c>
      <c r="HR292">
        <v>1.31356</v>
      </c>
      <c r="HS292">
        <v>4.79752</v>
      </c>
      <c r="HT292">
        <v>20.0687</v>
      </c>
      <c r="HU292">
        <v>5.19168</v>
      </c>
      <c r="HV292">
        <v>12.0099</v>
      </c>
      <c r="HW292">
        <v>4.97235</v>
      </c>
      <c r="HX292">
        <v>3.29492</v>
      </c>
      <c r="HY292">
        <v>9999</v>
      </c>
      <c r="HZ292">
        <v>9999</v>
      </c>
      <c r="IA292">
        <v>999.9</v>
      </c>
      <c r="IB292">
        <v>9999</v>
      </c>
      <c r="IC292">
        <v>1.86324</v>
      </c>
      <c r="ID292">
        <v>1.86812</v>
      </c>
      <c r="IE292">
        <v>1.86783</v>
      </c>
      <c r="IF292">
        <v>1.86905</v>
      </c>
      <c r="IG292">
        <v>1.86982</v>
      </c>
      <c r="IH292">
        <v>1.86592</v>
      </c>
      <c r="II292">
        <v>1.86697</v>
      </c>
      <c r="IJ292">
        <v>1.86844</v>
      </c>
      <c r="IK292">
        <v>5</v>
      </c>
      <c r="IL292">
        <v>0</v>
      </c>
      <c r="IM292">
        <v>0</v>
      </c>
      <c r="IN292">
        <v>0</v>
      </c>
      <c r="IO292" t="s">
        <v>441</v>
      </c>
      <c r="IP292" t="s">
        <v>442</v>
      </c>
      <c r="IQ292" t="s">
        <v>443</v>
      </c>
      <c r="IR292" t="s">
        <v>443</v>
      </c>
      <c r="IS292" t="s">
        <v>443</v>
      </c>
      <c r="IT292" t="s">
        <v>443</v>
      </c>
      <c r="IU292">
        <v>0</v>
      </c>
      <c r="IV292">
        <v>100</v>
      </c>
      <c r="IW292">
        <v>100</v>
      </c>
      <c r="IX292">
        <v>1.1</v>
      </c>
      <c r="IY292">
        <v>0.3151</v>
      </c>
      <c r="IZ292">
        <v>1.09748391826392</v>
      </c>
      <c r="JA292">
        <v>0</v>
      </c>
      <c r="JB292">
        <v>0</v>
      </c>
      <c r="JC292">
        <v>0</v>
      </c>
      <c r="JD292">
        <v>0.315191680746845</v>
      </c>
      <c r="JE292">
        <v>0</v>
      </c>
      <c r="JF292">
        <v>0</v>
      </c>
      <c r="JG292">
        <v>0</v>
      </c>
      <c r="JH292">
        <v>5</v>
      </c>
      <c r="JI292">
        <v>2273</v>
      </c>
      <c r="JJ292">
        <v>0</v>
      </c>
      <c r="JK292">
        <v>25</v>
      </c>
      <c r="JL292">
        <v>29356863.3</v>
      </c>
      <c r="JM292">
        <v>29356863.3</v>
      </c>
      <c r="JN292">
        <v>2.677</v>
      </c>
      <c r="JO292">
        <v>2.59399</v>
      </c>
      <c r="JP292">
        <v>1.54785</v>
      </c>
      <c r="JQ292">
        <v>2.32056</v>
      </c>
      <c r="JR292">
        <v>1.64551</v>
      </c>
      <c r="JS292">
        <v>2.37549</v>
      </c>
      <c r="JT292">
        <v>33.1992</v>
      </c>
      <c r="JU292">
        <v>24.1751</v>
      </c>
      <c r="JV292">
        <v>18</v>
      </c>
      <c r="JW292">
        <v>501.422</v>
      </c>
      <c r="JX292">
        <v>404.574</v>
      </c>
      <c r="JY292">
        <v>30.8813</v>
      </c>
      <c r="JZ292">
        <v>42.7827</v>
      </c>
      <c r="KA292">
        <v>30.0006</v>
      </c>
      <c r="KB292">
        <v>42.5131</v>
      </c>
      <c r="KC292">
        <v>42.406</v>
      </c>
      <c r="KD292">
        <v>53.6846</v>
      </c>
      <c r="KE292">
        <v>0</v>
      </c>
      <c r="KF292">
        <v>100</v>
      </c>
      <c r="KG292">
        <v>30.8278</v>
      </c>
      <c r="KH292">
        <v>1412.3</v>
      </c>
      <c r="KI292">
        <v>34.6858</v>
      </c>
      <c r="KJ292">
        <v>94.6019</v>
      </c>
      <c r="KK292">
        <v>91.7299</v>
      </c>
    </row>
    <row r="293" spans="1:297">
      <c r="A293">
        <v>277</v>
      </c>
      <c r="B293">
        <v>1761411801</v>
      </c>
      <c r="C293">
        <v>3620</v>
      </c>
      <c r="D293" t="s">
        <v>998</v>
      </c>
      <c r="E293" t="s">
        <v>999</v>
      </c>
      <c r="F293">
        <v>5</v>
      </c>
      <c r="G293" t="s">
        <v>831</v>
      </c>
      <c r="H293" t="s">
        <v>436</v>
      </c>
      <c r="I293">
        <v>1761411793.25</v>
      </c>
      <c r="J293">
        <f>(K293)/1000</f>
        <v>0</v>
      </c>
      <c r="K293">
        <f>IF(DP293, AN293, AH293)</f>
        <v>0</v>
      </c>
      <c r="L293">
        <f>IF(DP293, AI293, AG293)</f>
        <v>0</v>
      </c>
      <c r="M293">
        <f>DR293 - IF(AU293&gt;1, L293*DL293*100.0/(AW293), 0)</f>
        <v>0</v>
      </c>
      <c r="N293">
        <f>((T293-J293/2)*M293-L293)/(T293+J293/2)</f>
        <v>0</v>
      </c>
      <c r="O293">
        <f>N293*(DY293+DZ293)/1000.0</f>
        <v>0</v>
      </c>
      <c r="P293">
        <f>(DR293 - IF(AU293&gt;1, L293*DL293*100.0/(AW293), 0))*(DY293+DZ293)/1000.0</f>
        <v>0</v>
      </c>
      <c r="Q293">
        <f>2.0/((1/S293-1/R293)+SIGN(S293)*SQRT((1/S293-1/R293)*(1/S293-1/R293) + 4*DM293/((DM293+1)*(DM293+1))*(2*1/S293*1/R293-1/R293*1/R293)))</f>
        <v>0</v>
      </c>
      <c r="R293">
        <f>IF(LEFT(DN293,1)&lt;&gt;"0",IF(LEFT(DN293,1)="1",3.0,DO293),$D$5+$E$5*(EF293*DY293/($K$5*1000))+$F$5*(EF293*DY293/($K$5*1000))*MAX(MIN(DL293,$J$5),$I$5)*MAX(MIN(DL293,$J$5),$I$5)+$G$5*MAX(MIN(DL293,$J$5),$I$5)*(EF293*DY293/($K$5*1000))+$H$5*(EF293*DY293/($K$5*1000))*(EF293*DY293/($K$5*1000)))</f>
        <v>0</v>
      </c>
      <c r="S293">
        <f>J293*(1000-(1000*0.61365*exp(17.502*W293/(240.97+W293))/(DY293+DZ293)+DT293)/2)/(1000*0.61365*exp(17.502*W293/(240.97+W293))/(DY293+DZ293)-DT293)</f>
        <v>0</v>
      </c>
      <c r="T293">
        <f>1/((DM293+1)/(Q293/1.6)+1/(R293/1.37)) + DM293/((DM293+1)/(Q293/1.6) + DM293/(R293/1.37))</f>
        <v>0</v>
      </c>
      <c r="U293">
        <f>(DH293*DK293)</f>
        <v>0</v>
      </c>
      <c r="V293">
        <f>(EA293+(U293+2*0.95*5.67E-8*(((EA293+$B$7)+273)^4-(EA293+273)^4)-44100*J293)/(1.84*29.3*R293+8*0.95*5.67E-8*(EA293+273)^3))</f>
        <v>0</v>
      </c>
      <c r="W293">
        <f>($C$7*EB293+$D$7*EC293+$E$7*V293)</f>
        <v>0</v>
      </c>
      <c r="X293">
        <f>0.61365*exp(17.502*W293/(240.97+W293))</f>
        <v>0</v>
      </c>
      <c r="Y293">
        <f>(Z293/AA293*100)</f>
        <v>0</v>
      </c>
      <c r="Z293">
        <f>DT293*(DY293+DZ293)/1000</f>
        <v>0</v>
      </c>
      <c r="AA293">
        <f>0.61365*exp(17.502*EA293/(240.97+EA293))</f>
        <v>0</v>
      </c>
      <c r="AB293">
        <f>(X293-DT293*(DY293+DZ293)/1000)</f>
        <v>0</v>
      </c>
      <c r="AC293">
        <f>(-J293*44100)</f>
        <v>0</v>
      </c>
      <c r="AD293">
        <f>2*29.3*R293*0.92*(EA293-W293)</f>
        <v>0</v>
      </c>
      <c r="AE293">
        <f>2*0.95*5.67E-8*(((EA293+$B$7)+273)^4-(W293+273)^4)</f>
        <v>0</v>
      </c>
      <c r="AF293">
        <f>U293+AE293+AC293+AD293</f>
        <v>0</v>
      </c>
      <c r="AG293">
        <f>DX293*AU293*(DS293-DR293*(1000-AU293*DU293)/(1000-AU293*DT293))/(100*DL293)</f>
        <v>0</v>
      </c>
      <c r="AH293">
        <f>1000*DX293*AU293*(DT293-DU293)/(100*DL293*(1000-AU293*DT293))</f>
        <v>0</v>
      </c>
      <c r="AI293">
        <f>(AJ293 - AK293 - DY293*1E3/(8.314*(EA293+273.15)) * AM293/DX293 * AL293) * DX293/(100*DL293) * (1000 - DU293)/1000</f>
        <v>0</v>
      </c>
      <c r="AJ293">
        <v>1426.92478988105</v>
      </c>
      <c r="AK293">
        <v>1390.72357575758</v>
      </c>
      <c r="AL293">
        <v>3.40306228590037</v>
      </c>
      <c r="AM293">
        <v>65.0541557379444</v>
      </c>
      <c r="AN293">
        <f>(AP293 - AO293 + DY293*1E3/(8.314*(EA293+273.15)) * AR293/DX293 * AQ293) * DX293/(100*DL293) * 1000/(1000 - AP293)</f>
        <v>0</v>
      </c>
      <c r="AO293">
        <v>24.7465532621588</v>
      </c>
      <c r="AP293">
        <v>32.2340666666667</v>
      </c>
      <c r="AQ293">
        <v>-0.00556450721921562</v>
      </c>
      <c r="AR293">
        <v>110.692381959749</v>
      </c>
      <c r="AS293">
        <v>0</v>
      </c>
      <c r="AT293">
        <v>0</v>
      </c>
      <c r="AU293">
        <f>IF(AS293*$H$13&gt;=AW293,1.0,(AW293/(AW293-AS293*$H$13)))</f>
        <v>0</v>
      </c>
      <c r="AV293">
        <f>(AU293-1)*100</f>
        <v>0</v>
      </c>
      <c r="AW293">
        <f>MAX(0,($B$13+$C$13*EF293)/(1+$D$13*EF293)*DY293/(EA293+273)*$E$13)</f>
        <v>0</v>
      </c>
      <c r="AX293" t="s">
        <v>437</v>
      </c>
      <c r="AY293" t="s">
        <v>437</v>
      </c>
      <c r="AZ293">
        <v>0</v>
      </c>
      <c r="BA293">
        <v>0</v>
      </c>
      <c r="BB293">
        <f>1-AZ293/BA293</f>
        <v>0</v>
      </c>
      <c r="BC293">
        <v>0</v>
      </c>
      <c r="BD293" t="s">
        <v>437</v>
      </c>
      <c r="BE293" t="s">
        <v>437</v>
      </c>
      <c r="BF293">
        <v>0</v>
      </c>
      <c r="BG293">
        <v>0</v>
      </c>
      <c r="BH293">
        <f>1-BF293/BG293</f>
        <v>0</v>
      </c>
      <c r="BI293">
        <v>0.5</v>
      </c>
      <c r="BJ293">
        <f>DI293</f>
        <v>0</v>
      </c>
      <c r="BK293">
        <f>L293</f>
        <v>0</v>
      </c>
      <c r="BL293">
        <f>BH293*BI293*BJ293</f>
        <v>0</v>
      </c>
      <c r="BM293">
        <f>(BK293-BC293)/BJ293</f>
        <v>0</v>
      </c>
      <c r="BN293">
        <f>(BA293-BG293)/BG293</f>
        <v>0</v>
      </c>
      <c r="BO293">
        <f>AZ293/(BB293+AZ293/BG293)</f>
        <v>0</v>
      </c>
      <c r="BP293" t="s">
        <v>437</v>
      </c>
      <c r="BQ293">
        <v>0</v>
      </c>
      <c r="BR293">
        <f>IF(BQ293&lt;&gt;0, BQ293, BO293)</f>
        <v>0</v>
      </c>
      <c r="BS293">
        <f>1-BR293/BG293</f>
        <v>0</v>
      </c>
      <c r="BT293">
        <f>(BG293-BF293)/(BG293-BR293)</f>
        <v>0</v>
      </c>
      <c r="BU293">
        <f>(BA293-BG293)/(BA293-BR293)</f>
        <v>0</v>
      </c>
      <c r="BV293">
        <f>(BG293-BF293)/(BG293-AZ293)</f>
        <v>0</v>
      </c>
      <c r="BW293">
        <f>(BA293-BG293)/(BA293-AZ293)</f>
        <v>0</v>
      </c>
      <c r="BX293">
        <f>(BT293*BR293/BF293)</f>
        <v>0</v>
      </c>
      <c r="BY293">
        <f>(1-BX293)</f>
        <v>0</v>
      </c>
      <c r="DH293">
        <f>$B$11*EG293+$C$11*EH293+$F$11*ES293*(1-EV293)</f>
        <v>0</v>
      </c>
      <c r="DI293">
        <f>DH293*DJ293</f>
        <v>0</v>
      </c>
      <c r="DJ293">
        <f>($B$11*$D$9+$C$11*$D$9+$F$11*((FF293+EX293)/MAX(FF293+EX293+FG293, 0.1)*$I$9+FG293/MAX(FF293+EX293+FG293, 0.1)*$J$9))/($B$11+$C$11+$F$11)</f>
        <v>0</v>
      </c>
      <c r="DK293">
        <f>($B$11*$K$9+$C$11*$K$9+$F$11*((FF293+EX293)/MAX(FF293+EX293+FG293, 0.1)*$P$9+FG293/MAX(FF293+EX293+FG293, 0.1)*$Q$9))/($B$11+$C$11+$F$11)</f>
        <v>0</v>
      </c>
      <c r="DL293">
        <v>6</v>
      </c>
      <c r="DM293">
        <v>0.5</v>
      </c>
      <c r="DN293" t="s">
        <v>438</v>
      </c>
      <c r="DO293">
        <v>2</v>
      </c>
      <c r="DP293" t="b">
        <v>1</v>
      </c>
      <c r="DQ293">
        <v>1761411793.25</v>
      </c>
      <c r="DR293">
        <v>1323.275</v>
      </c>
      <c r="DS293">
        <v>1376.875</v>
      </c>
      <c r="DT293">
        <v>32.2725166666667</v>
      </c>
      <c r="DU293">
        <v>24.7483333333333</v>
      </c>
      <c r="DV293">
        <v>1322.17666666667</v>
      </c>
      <c r="DW293">
        <v>31.9573166666667</v>
      </c>
      <c r="DX293">
        <v>499.97825</v>
      </c>
      <c r="DY293">
        <v>90.3186833333333</v>
      </c>
      <c r="DZ293">
        <v>0.0382506416666667</v>
      </c>
      <c r="EA293">
        <v>36.8355416666667</v>
      </c>
      <c r="EB293">
        <v>36.0661166666667</v>
      </c>
      <c r="EC293">
        <v>999.9</v>
      </c>
      <c r="ED293">
        <v>0</v>
      </c>
      <c r="EE293">
        <v>0</v>
      </c>
      <c r="EF293">
        <v>9979.31833333333</v>
      </c>
      <c r="EG293">
        <v>0</v>
      </c>
      <c r="EH293">
        <v>1237.97416666667</v>
      </c>
      <c r="EI293">
        <v>-53.5993833333333</v>
      </c>
      <c r="EJ293">
        <v>1367.405</v>
      </c>
      <c r="EK293">
        <v>1411.81333333333</v>
      </c>
      <c r="EL293">
        <v>7.52417666666667</v>
      </c>
      <c r="EM293">
        <v>1376.875</v>
      </c>
      <c r="EN293">
        <v>24.7483333333333</v>
      </c>
      <c r="EO293">
        <v>2.91481</v>
      </c>
      <c r="EP293">
        <v>2.23523666666667</v>
      </c>
      <c r="EQ293">
        <v>23.5491083333333</v>
      </c>
      <c r="ER293">
        <v>19.2171166666667</v>
      </c>
      <c r="ES293">
        <v>1199.99666666667</v>
      </c>
      <c r="ET293">
        <v>0.967</v>
      </c>
      <c r="EU293">
        <v>0.0329997</v>
      </c>
      <c r="EV293">
        <v>0</v>
      </c>
      <c r="EW293">
        <v>1287.98916666667</v>
      </c>
      <c r="EX293">
        <v>5.00059</v>
      </c>
      <c r="EY293">
        <v>15934.5833333333</v>
      </c>
      <c r="EZ293">
        <v>10358.6916666667</v>
      </c>
      <c r="FA293">
        <v>51.82775</v>
      </c>
      <c r="FB293">
        <v>53.5516666666667</v>
      </c>
      <c r="FC293">
        <v>52.1145</v>
      </c>
      <c r="FD293">
        <v>53.125</v>
      </c>
      <c r="FE293">
        <v>52.937</v>
      </c>
      <c r="FF293">
        <v>1155.55666666667</v>
      </c>
      <c r="FG293">
        <v>39.43</v>
      </c>
      <c r="FH293">
        <v>0</v>
      </c>
      <c r="FI293">
        <v>1761411761.5</v>
      </c>
      <c r="FJ293">
        <v>0</v>
      </c>
      <c r="FK293">
        <v>1287.9208</v>
      </c>
      <c r="FL293">
        <v>-1.94307692172814</v>
      </c>
      <c r="FM293">
        <v>-24.7384614897924</v>
      </c>
      <c r="FN293">
        <v>15934.184</v>
      </c>
      <c r="FO293">
        <v>15</v>
      </c>
      <c r="FP293">
        <v>0</v>
      </c>
      <c r="FQ293" t="s">
        <v>439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-53.457805</v>
      </c>
      <c r="GD293">
        <v>-2.76567969924805</v>
      </c>
      <c r="GE293">
        <v>0.5240528088609</v>
      </c>
      <c r="GF293">
        <v>0</v>
      </c>
      <c r="GG293">
        <v>1288.10058823529</v>
      </c>
      <c r="GH293">
        <v>-2.15584415811122</v>
      </c>
      <c r="GI293">
        <v>0.272180100155041</v>
      </c>
      <c r="GJ293">
        <v>-1</v>
      </c>
      <c r="GK293">
        <v>7.5447175</v>
      </c>
      <c r="GL293">
        <v>-0.327779097744368</v>
      </c>
      <c r="GM293">
        <v>0.0315107005436249</v>
      </c>
      <c r="GN293">
        <v>0</v>
      </c>
      <c r="GO293">
        <v>0</v>
      </c>
      <c r="GP293">
        <v>2</v>
      </c>
      <c r="GQ293" t="s">
        <v>473</v>
      </c>
      <c r="GR293">
        <v>3.12936</v>
      </c>
      <c r="GS293">
        <v>2.71683</v>
      </c>
      <c r="GT293">
        <v>0.194024</v>
      </c>
      <c r="GU293">
        <v>0.198693</v>
      </c>
      <c r="GV293">
        <v>0.123198</v>
      </c>
      <c r="GW293">
        <v>0.102401</v>
      </c>
      <c r="GX293">
        <v>29566.6</v>
      </c>
      <c r="GY293">
        <v>31235.9</v>
      </c>
      <c r="GZ293">
        <v>33277.5</v>
      </c>
      <c r="HA293">
        <v>35384.9</v>
      </c>
      <c r="HB293">
        <v>41477.5</v>
      </c>
      <c r="HC293">
        <v>45718.2</v>
      </c>
      <c r="HD293">
        <v>52125</v>
      </c>
      <c r="HE293">
        <v>56654.7</v>
      </c>
      <c r="HF293">
        <v>1.787</v>
      </c>
      <c r="HG293">
        <v>1.64957</v>
      </c>
      <c r="HH293">
        <v>-0.0267774</v>
      </c>
      <c r="HI293">
        <v>0</v>
      </c>
      <c r="HJ293">
        <v>36.5038</v>
      </c>
      <c r="HK293">
        <v>999.9</v>
      </c>
      <c r="HL293">
        <v>56.989</v>
      </c>
      <c r="HM293">
        <v>29.175</v>
      </c>
      <c r="HN293">
        <v>25.636</v>
      </c>
      <c r="HO293">
        <v>56.1592</v>
      </c>
      <c r="HP293">
        <v>43.0649</v>
      </c>
      <c r="HQ293">
        <v>1</v>
      </c>
      <c r="HR293">
        <v>1.31412</v>
      </c>
      <c r="HS293">
        <v>4.82311</v>
      </c>
      <c r="HT293">
        <v>20.068</v>
      </c>
      <c r="HU293">
        <v>5.19183</v>
      </c>
      <c r="HV293">
        <v>12.0099</v>
      </c>
      <c r="HW293">
        <v>4.9731</v>
      </c>
      <c r="HX293">
        <v>3.295</v>
      </c>
      <c r="HY293">
        <v>9999</v>
      </c>
      <c r="HZ293">
        <v>9999</v>
      </c>
      <c r="IA293">
        <v>999.9</v>
      </c>
      <c r="IB293">
        <v>9999</v>
      </c>
      <c r="IC293">
        <v>1.86325</v>
      </c>
      <c r="ID293">
        <v>1.86812</v>
      </c>
      <c r="IE293">
        <v>1.86783</v>
      </c>
      <c r="IF293">
        <v>1.86905</v>
      </c>
      <c r="IG293">
        <v>1.86983</v>
      </c>
      <c r="IH293">
        <v>1.86594</v>
      </c>
      <c r="II293">
        <v>1.86699</v>
      </c>
      <c r="IJ293">
        <v>1.86843</v>
      </c>
      <c r="IK293">
        <v>5</v>
      </c>
      <c r="IL293">
        <v>0</v>
      </c>
      <c r="IM293">
        <v>0</v>
      </c>
      <c r="IN293">
        <v>0</v>
      </c>
      <c r="IO293" t="s">
        <v>441</v>
      </c>
      <c r="IP293" t="s">
        <v>442</v>
      </c>
      <c r="IQ293" t="s">
        <v>443</v>
      </c>
      <c r="IR293" t="s">
        <v>443</v>
      </c>
      <c r="IS293" t="s">
        <v>443</v>
      </c>
      <c r="IT293" t="s">
        <v>443</v>
      </c>
      <c r="IU293">
        <v>0</v>
      </c>
      <c r="IV293">
        <v>100</v>
      </c>
      <c r="IW293">
        <v>100</v>
      </c>
      <c r="IX293">
        <v>1.1</v>
      </c>
      <c r="IY293">
        <v>0.3151</v>
      </c>
      <c r="IZ293">
        <v>1.09748391826392</v>
      </c>
      <c r="JA293">
        <v>0</v>
      </c>
      <c r="JB293">
        <v>0</v>
      </c>
      <c r="JC293">
        <v>0</v>
      </c>
      <c r="JD293">
        <v>0.315191680746845</v>
      </c>
      <c r="JE293">
        <v>0</v>
      </c>
      <c r="JF293">
        <v>0</v>
      </c>
      <c r="JG293">
        <v>0</v>
      </c>
      <c r="JH293">
        <v>5</v>
      </c>
      <c r="JI293">
        <v>2273</v>
      </c>
      <c r="JJ293">
        <v>0</v>
      </c>
      <c r="JK293">
        <v>25</v>
      </c>
      <c r="JL293">
        <v>29356863.4</v>
      </c>
      <c r="JM293">
        <v>29356863.4</v>
      </c>
      <c r="JN293">
        <v>2.69531</v>
      </c>
      <c r="JO293">
        <v>2.59399</v>
      </c>
      <c r="JP293">
        <v>1.54785</v>
      </c>
      <c r="JQ293">
        <v>2.32056</v>
      </c>
      <c r="JR293">
        <v>1.64551</v>
      </c>
      <c r="JS293">
        <v>2.31323</v>
      </c>
      <c r="JT293">
        <v>33.1992</v>
      </c>
      <c r="JU293">
        <v>24.1751</v>
      </c>
      <c r="JV293">
        <v>18</v>
      </c>
      <c r="JW293">
        <v>501.529</v>
      </c>
      <c r="JX293">
        <v>404.694</v>
      </c>
      <c r="JY293">
        <v>30.8235</v>
      </c>
      <c r="JZ293">
        <v>42.7827</v>
      </c>
      <c r="KA293">
        <v>30.0006</v>
      </c>
      <c r="KB293">
        <v>42.5131</v>
      </c>
      <c r="KC293">
        <v>42.406</v>
      </c>
      <c r="KD293">
        <v>54.0564</v>
      </c>
      <c r="KE293">
        <v>0</v>
      </c>
      <c r="KF293">
        <v>100</v>
      </c>
      <c r="KG293">
        <v>30.7615</v>
      </c>
      <c r="KH293">
        <v>1425.88</v>
      </c>
      <c r="KI293">
        <v>34.6858</v>
      </c>
      <c r="KJ293">
        <v>94.6015</v>
      </c>
      <c r="KK293">
        <v>91.7296</v>
      </c>
    </row>
    <row r="294" spans="1:297">
      <c r="A294">
        <v>278</v>
      </c>
      <c r="B294">
        <v>1761411807</v>
      </c>
      <c r="C294">
        <v>3626</v>
      </c>
      <c r="D294" t="s">
        <v>1000</v>
      </c>
      <c r="E294" t="s">
        <v>1001</v>
      </c>
      <c r="F294">
        <v>5</v>
      </c>
      <c r="G294" t="s">
        <v>831</v>
      </c>
      <c r="H294" t="s">
        <v>436</v>
      </c>
      <c r="I294">
        <v>1761411799.58333</v>
      </c>
      <c r="J294">
        <f>(K294)/1000</f>
        <v>0</v>
      </c>
      <c r="K294">
        <f>IF(DP294, AN294, AH294)</f>
        <v>0</v>
      </c>
      <c r="L294">
        <f>IF(DP294, AI294, AG294)</f>
        <v>0</v>
      </c>
      <c r="M294">
        <f>DR294 - IF(AU294&gt;1, L294*DL294*100.0/(AW294), 0)</f>
        <v>0</v>
      </c>
      <c r="N294">
        <f>((T294-J294/2)*M294-L294)/(T294+J294/2)</f>
        <v>0</v>
      </c>
      <c r="O294">
        <f>N294*(DY294+DZ294)/1000.0</f>
        <v>0</v>
      </c>
      <c r="P294">
        <f>(DR294 - IF(AU294&gt;1, L294*DL294*100.0/(AW294), 0))*(DY294+DZ294)/1000.0</f>
        <v>0</v>
      </c>
      <c r="Q294">
        <f>2.0/((1/S294-1/R294)+SIGN(S294)*SQRT((1/S294-1/R294)*(1/S294-1/R294) + 4*DM294/((DM294+1)*(DM294+1))*(2*1/S294*1/R294-1/R294*1/R294)))</f>
        <v>0</v>
      </c>
      <c r="R294">
        <f>IF(LEFT(DN294,1)&lt;&gt;"0",IF(LEFT(DN294,1)="1",3.0,DO294),$D$5+$E$5*(EF294*DY294/($K$5*1000))+$F$5*(EF294*DY294/($K$5*1000))*MAX(MIN(DL294,$J$5),$I$5)*MAX(MIN(DL294,$J$5),$I$5)+$G$5*MAX(MIN(DL294,$J$5),$I$5)*(EF294*DY294/($K$5*1000))+$H$5*(EF294*DY294/($K$5*1000))*(EF294*DY294/($K$5*1000)))</f>
        <v>0</v>
      </c>
      <c r="S294">
        <f>J294*(1000-(1000*0.61365*exp(17.502*W294/(240.97+W294))/(DY294+DZ294)+DT294)/2)/(1000*0.61365*exp(17.502*W294/(240.97+W294))/(DY294+DZ294)-DT294)</f>
        <v>0</v>
      </c>
      <c r="T294">
        <f>1/((DM294+1)/(Q294/1.6)+1/(R294/1.37)) + DM294/((DM294+1)/(Q294/1.6) + DM294/(R294/1.37))</f>
        <v>0</v>
      </c>
      <c r="U294">
        <f>(DH294*DK294)</f>
        <v>0</v>
      </c>
      <c r="V294">
        <f>(EA294+(U294+2*0.95*5.67E-8*(((EA294+$B$7)+273)^4-(EA294+273)^4)-44100*J294)/(1.84*29.3*R294+8*0.95*5.67E-8*(EA294+273)^3))</f>
        <v>0</v>
      </c>
      <c r="W294">
        <f>($C$7*EB294+$D$7*EC294+$E$7*V294)</f>
        <v>0</v>
      </c>
      <c r="X294">
        <f>0.61365*exp(17.502*W294/(240.97+W294))</f>
        <v>0</v>
      </c>
      <c r="Y294">
        <f>(Z294/AA294*100)</f>
        <v>0</v>
      </c>
      <c r="Z294">
        <f>DT294*(DY294+DZ294)/1000</f>
        <v>0</v>
      </c>
      <c r="AA294">
        <f>0.61365*exp(17.502*EA294/(240.97+EA294))</f>
        <v>0</v>
      </c>
      <c r="AB294">
        <f>(X294-DT294*(DY294+DZ294)/1000)</f>
        <v>0</v>
      </c>
      <c r="AC294">
        <f>(-J294*44100)</f>
        <v>0</v>
      </c>
      <c r="AD294">
        <f>2*29.3*R294*0.92*(EA294-W294)</f>
        <v>0</v>
      </c>
      <c r="AE294">
        <f>2*0.95*5.67E-8*(((EA294+$B$7)+273)^4-(W294+273)^4)</f>
        <v>0</v>
      </c>
      <c r="AF294">
        <f>U294+AE294+AC294+AD294</f>
        <v>0</v>
      </c>
      <c r="AG294">
        <f>DX294*AU294*(DS294-DR294*(1000-AU294*DU294)/(1000-AU294*DT294))/(100*DL294)</f>
        <v>0</v>
      </c>
      <c r="AH294">
        <f>1000*DX294*AU294*(DT294-DU294)/(100*DL294*(1000-AU294*DT294))</f>
        <v>0</v>
      </c>
      <c r="AI294">
        <f>(AJ294 - AK294 - DY294*1E3/(8.314*(EA294+273.15)) * AM294/DX294 * AL294) * DX294/(100*DL294) * (1000 - DU294)/1000</f>
        <v>0</v>
      </c>
      <c r="AJ294">
        <v>1447.82409454609</v>
      </c>
      <c r="AK294">
        <v>1411.47351515151</v>
      </c>
      <c r="AL294">
        <v>3.44929374430884</v>
      </c>
      <c r="AM294">
        <v>65.0541557379444</v>
      </c>
      <c r="AN294">
        <f>(AP294 - AO294 + DY294*1E3/(8.314*(EA294+273.15)) * AR294/DX294 * AQ294) * DX294/(100*DL294) * 1000/(1000 - AP294)</f>
        <v>0</v>
      </c>
      <c r="AO294">
        <v>24.7463934697387</v>
      </c>
      <c r="AP294">
        <v>32.2023212121212</v>
      </c>
      <c r="AQ294">
        <v>-0.00523630828063784</v>
      </c>
      <c r="AR294">
        <v>110.692381959749</v>
      </c>
      <c r="AS294">
        <v>0</v>
      </c>
      <c r="AT294">
        <v>0</v>
      </c>
      <c r="AU294">
        <f>IF(AS294*$H$13&gt;=AW294,1.0,(AW294/(AW294-AS294*$H$13)))</f>
        <v>0</v>
      </c>
      <c r="AV294">
        <f>(AU294-1)*100</f>
        <v>0</v>
      </c>
      <c r="AW294">
        <f>MAX(0,($B$13+$C$13*EF294)/(1+$D$13*EF294)*DY294/(EA294+273)*$E$13)</f>
        <v>0</v>
      </c>
      <c r="AX294" t="s">
        <v>437</v>
      </c>
      <c r="AY294" t="s">
        <v>437</v>
      </c>
      <c r="AZ294">
        <v>0</v>
      </c>
      <c r="BA294">
        <v>0</v>
      </c>
      <c r="BB294">
        <f>1-AZ294/BA294</f>
        <v>0</v>
      </c>
      <c r="BC294">
        <v>0</v>
      </c>
      <c r="BD294" t="s">
        <v>437</v>
      </c>
      <c r="BE294" t="s">
        <v>437</v>
      </c>
      <c r="BF294">
        <v>0</v>
      </c>
      <c r="BG294">
        <v>0</v>
      </c>
      <c r="BH294">
        <f>1-BF294/BG294</f>
        <v>0</v>
      </c>
      <c r="BI294">
        <v>0.5</v>
      </c>
      <c r="BJ294">
        <f>DI294</f>
        <v>0</v>
      </c>
      <c r="BK294">
        <f>L294</f>
        <v>0</v>
      </c>
      <c r="BL294">
        <f>BH294*BI294*BJ294</f>
        <v>0</v>
      </c>
      <c r="BM294">
        <f>(BK294-BC294)/BJ294</f>
        <v>0</v>
      </c>
      <c r="BN294">
        <f>(BA294-BG294)/BG294</f>
        <v>0</v>
      </c>
      <c r="BO294">
        <f>AZ294/(BB294+AZ294/BG294)</f>
        <v>0</v>
      </c>
      <c r="BP294" t="s">
        <v>437</v>
      </c>
      <c r="BQ294">
        <v>0</v>
      </c>
      <c r="BR294">
        <f>IF(BQ294&lt;&gt;0, BQ294, BO294)</f>
        <v>0</v>
      </c>
      <c r="BS294">
        <f>1-BR294/BG294</f>
        <v>0</v>
      </c>
      <c r="BT294">
        <f>(BG294-BF294)/(BG294-BR294)</f>
        <v>0</v>
      </c>
      <c r="BU294">
        <f>(BA294-BG294)/(BA294-BR294)</f>
        <v>0</v>
      </c>
      <c r="BV294">
        <f>(BG294-BF294)/(BG294-AZ294)</f>
        <v>0</v>
      </c>
      <c r="BW294">
        <f>(BA294-BG294)/(BA294-AZ294)</f>
        <v>0</v>
      </c>
      <c r="BX294">
        <f>(BT294*BR294/BF294)</f>
        <v>0</v>
      </c>
      <c r="BY294">
        <f>(1-BX294)</f>
        <v>0</v>
      </c>
      <c r="DH294">
        <f>$B$11*EG294+$C$11*EH294+$F$11*ES294*(1-EV294)</f>
        <v>0</v>
      </c>
      <c r="DI294">
        <f>DH294*DJ294</f>
        <v>0</v>
      </c>
      <c r="DJ294">
        <f>($B$11*$D$9+$C$11*$D$9+$F$11*((FF294+EX294)/MAX(FF294+EX294+FG294, 0.1)*$I$9+FG294/MAX(FF294+EX294+FG294, 0.1)*$J$9))/($B$11+$C$11+$F$11)</f>
        <v>0</v>
      </c>
      <c r="DK294">
        <f>($B$11*$K$9+$C$11*$K$9+$F$11*((FF294+EX294)/MAX(FF294+EX294+FG294, 0.1)*$P$9+FG294/MAX(FF294+EX294+FG294, 0.1)*$Q$9))/($B$11+$C$11+$F$11)</f>
        <v>0</v>
      </c>
      <c r="DL294">
        <v>6</v>
      </c>
      <c r="DM294">
        <v>0.5</v>
      </c>
      <c r="DN294" t="s">
        <v>438</v>
      </c>
      <c r="DO294">
        <v>2</v>
      </c>
      <c r="DP294" t="b">
        <v>1</v>
      </c>
      <c r="DQ294">
        <v>1761411799.58333</v>
      </c>
      <c r="DR294">
        <v>1344.56</v>
      </c>
      <c r="DS294">
        <v>1398.39</v>
      </c>
      <c r="DT294">
        <v>32.2368666666667</v>
      </c>
      <c r="DU294">
        <v>24.7467083333333</v>
      </c>
      <c r="DV294">
        <v>1343.46083333333</v>
      </c>
      <c r="DW294">
        <v>31.9216666666667</v>
      </c>
      <c r="DX294">
        <v>499.941916666667</v>
      </c>
      <c r="DY294">
        <v>90.3183666666667</v>
      </c>
      <c r="DZ294">
        <v>0.0387328</v>
      </c>
      <c r="EA294">
        <v>36.8274416666667</v>
      </c>
      <c r="EB294">
        <v>36.067975</v>
      </c>
      <c r="EC294">
        <v>999.9</v>
      </c>
      <c r="ED294">
        <v>0</v>
      </c>
      <c r="EE294">
        <v>0</v>
      </c>
      <c r="EF294">
        <v>9965.83083333334</v>
      </c>
      <c r="EG294">
        <v>0</v>
      </c>
      <c r="EH294">
        <v>1237.9675</v>
      </c>
      <c r="EI294">
        <v>-53.829525</v>
      </c>
      <c r="EJ294">
        <v>1389.34833333333</v>
      </c>
      <c r="EK294">
        <v>1433.8725</v>
      </c>
      <c r="EL294">
        <v>7.4901575</v>
      </c>
      <c r="EM294">
        <v>1398.39</v>
      </c>
      <c r="EN294">
        <v>24.7467083333333</v>
      </c>
      <c r="EO294">
        <v>2.91158</v>
      </c>
      <c r="EP294">
        <v>2.23508166666667</v>
      </c>
      <c r="EQ294">
        <v>23.5307166666667</v>
      </c>
      <c r="ER294">
        <v>19.2160166666667</v>
      </c>
      <c r="ES294">
        <v>1199.99833333333</v>
      </c>
      <c r="ET294">
        <v>0.967</v>
      </c>
      <c r="EU294">
        <v>0.0329997</v>
      </c>
      <c r="EV294">
        <v>0</v>
      </c>
      <c r="EW294">
        <v>1287.83166666667</v>
      </c>
      <c r="EX294">
        <v>5.00059</v>
      </c>
      <c r="EY294">
        <v>15932.075</v>
      </c>
      <c r="EZ294">
        <v>10358.7166666667</v>
      </c>
      <c r="FA294">
        <v>51.84875</v>
      </c>
      <c r="FB294">
        <v>53.5516666666667</v>
      </c>
      <c r="FC294">
        <v>52.1145</v>
      </c>
      <c r="FD294">
        <v>53.125</v>
      </c>
      <c r="FE294">
        <v>52.937</v>
      </c>
      <c r="FF294">
        <v>1155.55833333333</v>
      </c>
      <c r="FG294">
        <v>39.43</v>
      </c>
      <c r="FH294">
        <v>0</v>
      </c>
      <c r="FI294">
        <v>1761411766.9</v>
      </c>
      <c r="FJ294">
        <v>0</v>
      </c>
      <c r="FK294">
        <v>1287.80076923077</v>
      </c>
      <c r="FL294">
        <v>-1.03863247771696</v>
      </c>
      <c r="FM294">
        <v>-22.1811965789189</v>
      </c>
      <c r="FN294">
        <v>15932.1923076923</v>
      </c>
      <c r="FO294">
        <v>15</v>
      </c>
      <c r="FP294">
        <v>0</v>
      </c>
      <c r="FQ294" t="s">
        <v>439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-53.6861571428572</v>
      </c>
      <c r="GD294">
        <v>-1.86927272727279</v>
      </c>
      <c r="GE294">
        <v>0.517480858234828</v>
      </c>
      <c r="GF294">
        <v>0</v>
      </c>
      <c r="GG294">
        <v>1287.89823529412</v>
      </c>
      <c r="GH294">
        <v>-1.39220779355246</v>
      </c>
      <c r="GI294">
        <v>0.232384956841193</v>
      </c>
      <c r="GJ294">
        <v>-1</v>
      </c>
      <c r="GK294">
        <v>7.50948619047619</v>
      </c>
      <c r="GL294">
        <v>-0.323779480519473</v>
      </c>
      <c r="GM294">
        <v>0.0326828007012557</v>
      </c>
      <c r="GN294">
        <v>0</v>
      </c>
      <c r="GO294">
        <v>0</v>
      </c>
      <c r="GP294">
        <v>2</v>
      </c>
      <c r="GQ294" t="s">
        <v>473</v>
      </c>
      <c r="GR294">
        <v>3.12935</v>
      </c>
      <c r="GS294">
        <v>2.71709</v>
      </c>
      <c r="GT294">
        <v>0.195809</v>
      </c>
      <c r="GU294">
        <v>0.200391</v>
      </c>
      <c r="GV294">
        <v>0.123116</v>
      </c>
      <c r="GW294">
        <v>0.1024</v>
      </c>
      <c r="GX294">
        <v>29500.5</v>
      </c>
      <c r="GY294">
        <v>31169.3</v>
      </c>
      <c r="GZ294">
        <v>33277.2</v>
      </c>
      <c r="HA294">
        <v>35384.9</v>
      </c>
      <c r="HB294">
        <v>41481.1</v>
      </c>
      <c r="HC294">
        <v>45718.7</v>
      </c>
      <c r="HD294">
        <v>52124.5</v>
      </c>
      <c r="HE294">
        <v>56655.1</v>
      </c>
      <c r="HF294">
        <v>1.7872</v>
      </c>
      <c r="HG294">
        <v>1.64955</v>
      </c>
      <c r="HH294">
        <v>-0.0274554</v>
      </c>
      <c r="HI294">
        <v>0</v>
      </c>
      <c r="HJ294">
        <v>36.5005</v>
      </c>
      <c r="HK294">
        <v>999.9</v>
      </c>
      <c r="HL294">
        <v>56.989</v>
      </c>
      <c r="HM294">
        <v>29.195</v>
      </c>
      <c r="HN294">
        <v>25.665</v>
      </c>
      <c r="HO294">
        <v>56.6392</v>
      </c>
      <c r="HP294">
        <v>43.0889</v>
      </c>
      <c r="HQ294">
        <v>1</v>
      </c>
      <c r="HR294">
        <v>1.31443</v>
      </c>
      <c r="HS294">
        <v>4.92763</v>
      </c>
      <c r="HT294">
        <v>20.0652</v>
      </c>
      <c r="HU294">
        <v>5.19168</v>
      </c>
      <c r="HV294">
        <v>12.0099</v>
      </c>
      <c r="HW294">
        <v>4.97295</v>
      </c>
      <c r="HX294">
        <v>3.29497</v>
      </c>
      <c r="HY294">
        <v>9999</v>
      </c>
      <c r="HZ294">
        <v>9999</v>
      </c>
      <c r="IA294">
        <v>999.9</v>
      </c>
      <c r="IB294">
        <v>9999</v>
      </c>
      <c r="IC294">
        <v>1.86325</v>
      </c>
      <c r="ID294">
        <v>1.8681</v>
      </c>
      <c r="IE294">
        <v>1.86783</v>
      </c>
      <c r="IF294">
        <v>1.86905</v>
      </c>
      <c r="IG294">
        <v>1.86982</v>
      </c>
      <c r="IH294">
        <v>1.8659</v>
      </c>
      <c r="II294">
        <v>1.86697</v>
      </c>
      <c r="IJ294">
        <v>1.86844</v>
      </c>
      <c r="IK294">
        <v>5</v>
      </c>
      <c r="IL294">
        <v>0</v>
      </c>
      <c r="IM294">
        <v>0</v>
      </c>
      <c r="IN294">
        <v>0</v>
      </c>
      <c r="IO294" t="s">
        <v>441</v>
      </c>
      <c r="IP294" t="s">
        <v>442</v>
      </c>
      <c r="IQ294" t="s">
        <v>443</v>
      </c>
      <c r="IR294" t="s">
        <v>443</v>
      </c>
      <c r="IS294" t="s">
        <v>443</v>
      </c>
      <c r="IT294" t="s">
        <v>443</v>
      </c>
      <c r="IU294">
        <v>0</v>
      </c>
      <c r="IV294">
        <v>100</v>
      </c>
      <c r="IW294">
        <v>100</v>
      </c>
      <c r="IX294">
        <v>1.1</v>
      </c>
      <c r="IY294">
        <v>0.3151</v>
      </c>
      <c r="IZ294">
        <v>1.09748391826392</v>
      </c>
      <c r="JA294">
        <v>0</v>
      </c>
      <c r="JB294">
        <v>0</v>
      </c>
      <c r="JC294">
        <v>0</v>
      </c>
      <c r="JD294">
        <v>0.315191680746845</v>
      </c>
      <c r="JE294">
        <v>0</v>
      </c>
      <c r="JF294">
        <v>0</v>
      </c>
      <c r="JG294">
        <v>0</v>
      </c>
      <c r="JH294">
        <v>5</v>
      </c>
      <c r="JI294">
        <v>2273</v>
      </c>
      <c r="JJ294">
        <v>0</v>
      </c>
      <c r="JK294">
        <v>25</v>
      </c>
      <c r="JL294">
        <v>29356863.4</v>
      </c>
      <c r="JM294">
        <v>29356863.4</v>
      </c>
      <c r="JN294">
        <v>2.72705</v>
      </c>
      <c r="JO294">
        <v>2.59521</v>
      </c>
      <c r="JP294">
        <v>1.54785</v>
      </c>
      <c r="JQ294">
        <v>2.32056</v>
      </c>
      <c r="JR294">
        <v>1.64673</v>
      </c>
      <c r="JS294">
        <v>2.36694</v>
      </c>
      <c r="JT294">
        <v>33.1992</v>
      </c>
      <c r="JU294">
        <v>24.1751</v>
      </c>
      <c r="JV294">
        <v>18</v>
      </c>
      <c r="JW294">
        <v>501.671</v>
      </c>
      <c r="JX294">
        <v>404.679</v>
      </c>
      <c r="JY294">
        <v>30.7417</v>
      </c>
      <c r="JZ294">
        <v>42.7827</v>
      </c>
      <c r="KA294">
        <v>30.0004</v>
      </c>
      <c r="KB294">
        <v>42.5131</v>
      </c>
      <c r="KC294">
        <v>42.406</v>
      </c>
      <c r="KD294">
        <v>54.6138</v>
      </c>
      <c r="KE294">
        <v>0</v>
      </c>
      <c r="KF294">
        <v>100</v>
      </c>
      <c r="KG294">
        <v>30.6891</v>
      </c>
      <c r="KH294">
        <v>1439.35</v>
      </c>
      <c r="KI294">
        <v>34.6858</v>
      </c>
      <c r="KJ294">
        <v>94.6007</v>
      </c>
      <c r="KK294">
        <v>91.7299</v>
      </c>
    </row>
    <row r="295" spans="1:297">
      <c r="A295">
        <v>279</v>
      </c>
      <c r="B295">
        <v>1761411812</v>
      </c>
      <c r="C295">
        <v>3631</v>
      </c>
      <c r="D295" t="s">
        <v>1002</v>
      </c>
      <c r="E295" t="s">
        <v>1003</v>
      </c>
      <c r="F295">
        <v>5</v>
      </c>
      <c r="G295" t="s">
        <v>831</v>
      </c>
      <c r="H295" t="s">
        <v>436</v>
      </c>
      <c r="I295">
        <v>1761411804.58333</v>
      </c>
      <c r="J295">
        <f>(K295)/1000</f>
        <v>0</v>
      </c>
      <c r="K295">
        <f>IF(DP295, AN295, AH295)</f>
        <v>0</v>
      </c>
      <c r="L295">
        <f>IF(DP295, AI295, AG295)</f>
        <v>0</v>
      </c>
      <c r="M295">
        <f>DR295 - IF(AU295&gt;1, L295*DL295*100.0/(AW295), 0)</f>
        <v>0</v>
      </c>
      <c r="N295">
        <f>((T295-J295/2)*M295-L295)/(T295+J295/2)</f>
        <v>0</v>
      </c>
      <c r="O295">
        <f>N295*(DY295+DZ295)/1000.0</f>
        <v>0</v>
      </c>
      <c r="P295">
        <f>(DR295 - IF(AU295&gt;1, L295*DL295*100.0/(AW295), 0))*(DY295+DZ295)/1000.0</f>
        <v>0</v>
      </c>
      <c r="Q295">
        <f>2.0/((1/S295-1/R295)+SIGN(S295)*SQRT((1/S295-1/R295)*(1/S295-1/R295) + 4*DM295/((DM295+1)*(DM295+1))*(2*1/S295*1/R295-1/R295*1/R295)))</f>
        <v>0</v>
      </c>
      <c r="R295">
        <f>IF(LEFT(DN295,1)&lt;&gt;"0",IF(LEFT(DN295,1)="1",3.0,DO295),$D$5+$E$5*(EF295*DY295/($K$5*1000))+$F$5*(EF295*DY295/($K$5*1000))*MAX(MIN(DL295,$J$5),$I$5)*MAX(MIN(DL295,$J$5),$I$5)+$G$5*MAX(MIN(DL295,$J$5),$I$5)*(EF295*DY295/($K$5*1000))+$H$5*(EF295*DY295/($K$5*1000))*(EF295*DY295/($K$5*1000)))</f>
        <v>0</v>
      </c>
      <c r="S295">
        <f>J295*(1000-(1000*0.61365*exp(17.502*W295/(240.97+W295))/(DY295+DZ295)+DT295)/2)/(1000*0.61365*exp(17.502*W295/(240.97+W295))/(DY295+DZ295)-DT295)</f>
        <v>0</v>
      </c>
      <c r="T295">
        <f>1/((DM295+1)/(Q295/1.6)+1/(R295/1.37)) + DM295/((DM295+1)/(Q295/1.6) + DM295/(R295/1.37))</f>
        <v>0</v>
      </c>
      <c r="U295">
        <f>(DH295*DK295)</f>
        <v>0</v>
      </c>
      <c r="V295">
        <f>(EA295+(U295+2*0.95*5.67E-8*(((EA295+$B$7)+273)^4-(EA295+273)^4)-44100*J295)/(1.84*29.3*R295+8*0.95*5.67E-8*(EA295+273)^3))</f>
        <v>0</v>
      </c>
      <c r="W295">
        <f>($C$7*EB295+$D$7*EC295+$E$7*V295)</f>
        <v>0</v>
      </c>
      <c r="X295">
        <f>0.61365*exp(17.502*W295/(240.97+W295))</f>
        <v>0</v>
      </c>
      <c r="Y295">
        <f>(Z295/AA295*100)</f>
        <v>0</v>
      </c>
      <c r="Z295">
        <f>DT295*(DY295+DZ295)/1000</f>
        <v>0</v>
      </c>
      <c r="AA295">
        <f>0.61365*exp(17.502*EA295/(240.97+EA295))</f>
        <v>0</v>
      </c>
      <c r="AB295">
        <f>(X295-DT295*(DY295+DZ295)/1000)</f>
        <v>0</v>
      </c>
      <c r="AC295">
        <f>(-J295*44100)</f>
        <v>0</v>
      </c>
      <c r="AD295">
        <f>2*29.3*R295*0.92*(EA295-W295)</f>
        <v>0</v>
      </c>
      <c r="AE295">
        <f>2*0.95*5.67E-8*(((EA295+$B$7)+273)^4-(W295+273)^4)</f>
        <v>0</v>
      </c>
      <c r="AF295">
        <f>U295+AE295+AC295+AD295</f>
        <v>0</v>
      </c>
      <c r="AG295">
        <f>DX295*AU295*(DS295-DR295*(1000-AU295*DU295)/(1000-AU295*DT295))/(100*DL295)</f>
        <v>0</v>
      </c>
      <c r="AH295">
        <f>1000*DX295*AU295*(DT295-DU295)/(100*DL295*(1000-AU295*DT295))</f>
        <v>0</v>
      </c>
      <c r="AI295">
        <f>(AJ295 - AK295 - DY295*1E3/(8.314*(EA295+273.15)) * AM295/DX295 * AL295) * DX295/(100*DL295) * (1000 - DU295)/1000</f>
        <v>0</v>
      </c>
      <c r="AJ295">
        <v>1464.58382682243</v>
      </c>
      <c r="AK295">
        <v>1428.34624242424</v>
      </c>
      <c r="AL295">
        <v>3.38924983111824</v>
      </c>
      <c r="AM295">
        <v>65.0541557379444</v>
      </c>
      <c r="AN295">
        <f>(AP295 - AO295 + DY295*1E3/(8.314*(EA295+273.15)) * AR295/DX295 * AQ295) * DX295/(100*DL295) * 1000/(1000 - AP295)</f>
        <v>0</v>
      </c>
      <c r="AO295">
        <v>24.7434445801971</v>
      </c>
      <c r="AP295">
        <v>32.1750739393939</v>
      </c>
      <c r="AQ295">
        <v>-0.00577502189450309</v>
      </c>
      <c r="AR295">
        <v>110.692381959749</v>
      </c>
      <c r="AS295">
        <v>0</v>
      </c>
      <c r="AT295">
        <v>0</v>
      </c>
      <c r="AU295">
        <f>IF(AS295*$H$13&gt;=AW295,1.0,(AW295/(AW295-AS295*$H$13)))</f>
        <v>0</v>
      </c>
      <c r="AV295">
        <f>(AU295-1)*100</f>
        <v>0</v>
      </c>
      <c r="AW295">
        <f>MAX(0,($B$13+$C$13*EF295)/(1+$D$13*EF295)*DY295/(EA295+273)*$E$13)</f>
        <v>0</v>
      </c>
      <c r="AX295" t="s">
        <v>437</v>
      </c>
      <c r="AY295" t="s">
        <v>437</v>
      </c>
      <c r="AZ295">
        <v>0</v>
      </c>
      <c r="BA295">
        <v>0</v>
      </c>
      <c r="BB295">
        <f>1-AZ295/BA295</f>
        <v>0</v>
      </c>
      <c r="BC295">
        <v>0</v>
      </c>
      <c r="BD295" t="s">
        <v>437</v>
      </c>
      <c r="BE295" t="s">
        <v>437</v>
      </c>
      <c r="BF295">
        <v>0</v>
      </c>
      <c r="BG295">
        <v>0</v>
      </c>
      <c r="BH295">
        <f>1-BF295/BG295</f>
        <v>0</v>
      </c>
      <c r="BI295">
        <v>0.5</v>
      </c>
      <c r="BJ295">
        <f>DI295</f>
        <v>0</v>
      </c>
      <c r="BK295">
        <f>L295</f>
        <v>0</v>
      </c>
      <c r="BL295">
        <f>BH295*BI295*BJ295</f>
        <v>0</v>
      </c>
      <c r="BM295">
        <f>(BK295-BC295)/BJ295</f>
        <v>0</v>
      </c>
      <c r="BN295">
        <f>(BA295-BG295)/BG295</f>
        <v>0</v>
      </c>
      <c r="BO295">
        <f>AZ295/(BB295+AZ295/BG295)</f>
        <v>0</v>
      </c>
      <c r="BP295" t="s">
        <v>437</v>
      </c>
      <c r="BQ295">
        <v>0</v>
      </c>
      <c r="BR295">
        <f>IF(BQ295&lt;&gt;0, BQ295, BO295)</f>
        <v>0</v>
      </c>
      <c r="BS295">
        <f>1-BR295/BG295</f>
        <v>0</v>
      </c>
      <c r="BT295">
        <f>(BG295-BF295)/(BG295-BR295)</f>
        <v>0</v>
      </c>
      <c r="BU295">
        <f>(BA295-BG295)/(BA295-BR295)</f>
        <v>0</v>
      </c>
      <c r="BV295">
        <f>(BG295-BF295)/(BG295-AZ295)</f>
        <v>0</v>
      </c>
      <c r="BW295">
        <f>(BA295-BG295)/(BA295-AZ295)</f>
        <v>0</v>
      </c>
      <c r="BX295">
        <f>(BT295*BR295/BF295)</f>
        <v>0</v>
      </c>
      <c r="BY295">
        <f>(1-BX295)</f>
        <v>0</v>
      </c>
      <c r="DH295">
        <f>$B$11*EG295+$C$11*EH295+$F$11*ES295*(1-EV295)</f>
        <v>0</v>
      </c>
      <c r="DI295">
        <f>DH295*DJ295</f>
        <v>0</v>
      </c>
      <c r="DJ295">
        <f>($B$11*$D$9+$C$11*$D$9+$F$11*((FF295+EX295)/MAX(FF295+EX295+FG295, 0.1)*$I$9+FG295/MAX(FF295+EX295+FG295, 0.1)*$J$9))/($B$11+$C$11+$F$11)</f>
        <v>0</v>
      </c>
      <c r="DK295">
        <f>($B$11*$K$9+$C$11*$K$9+$F$11*((FF295+EX295)/MAX(FF295+EX295+FG295, 0.1)*$P$9+FG295/MAX(FF295+EX295+FG295, 0.1)*$Q$9))/($B$11+$C$11+$F$11)</f>
        <v>0</v>
      </c>
      <c r="DL295">
        <v>6</v>
      </c>
      <c r="DM295">
        <v>0.5</v>
      </c>
      <c r="DN295" t="s">
        <v>438</v>
      </c>
      <c r="DO295">
        <v>2</v>
      </c>
      <c r="DP295" t="b">
        <v>1</v>
      </c>
      <c r="DQ295">
        <v>1761411804.58333</v>
      </c>
      <c r="DR295">
        <v>1361.205</v>
      </c>
      <c r="DS295">
        <v>1414.96666666667</v>
      </c>
      <c r="DT295">
        <v>32.2097916666667</v>
      </c>
      <c r="DU295">
        <v>24.7456916666667</v>
      </c>
      <c r="DV295">
        <v>1360.10583333333</v>
      </c>
      <c r="DW295">
        <v>31.8945916666667</v>
      </c>
      <c r="DX295">
        <v>499.945916666667</v>
      </c>
      <c r="DY295">
        <v>90.3177</v>
      </c>
      <c r="DZ295">
        <v>0.0388894166666667</v>
      </c>
      <c r="EA295">
        <v>36.8212416666667</v>
      </c>
      <c r="EB295">
        <v>36.0642833333333</v>
      </c>
      <c r="EC295">
        <v>999.9</v>
      </c>
      <c r="ED295">
        <v>0</v>
      </c>
      <c r="EE295">
        <v>0</v>
      </c>
      <c r="EF295">
        <v>9975.93166666667</v>
      </c>
      <c r="EG295">
        <v>0</v>
      </c>
      <c r="EH295">
        <v>1237.965</v>
      </c>
      <c r="EI295">
        <v>-53.7626916666667</v>
      </c>
      <c r="EJ295">
        <v>1406.50833333333</v>
      </c>
      <c r="EK295">
        <v>1450.87</v>
      </c>
      <c r="EL295">
        <v>7.4640925</v>
      </c>
      <c r="EM295">
        <v>1414.96666666667</v>
      </c>
      <c r="EN295">
        <v>24.7456916666667</v>
      </c>
      <c r="EO295">
        <v>2.9091125</v>
      </c>
      <c r="EP295">
        <v>2.2349725</v>
      </c>
      <c r="EQ295">
        <v>23.51665</v>
      </c>
      <c r="ER295">
        <v>19.2152333333333</v>
      </c>
      <c r="ES295">
        <v>1199.99916666667</v>
      </c>
      <c r="ET295">
        <v>0.967</v>
      </c>
      <c r="EU295">
        <v>0.0329997</v>
      </c>
      <c r="EV295">
        <v>0</v>
      </c>
      <c r="EW295">
        <v>1287.71166666667</v>
      </c>
      <c r="EX295">
        <v>5.00059</v>
      </c>
      <c r="EY295">
        <v>15930.3</v>
      </c>
      <c r="EZ295">
        <v>10358.725</v>
      </c>
      <c r="FA295">
        <v>51.833</v>
      </c>
      <c r="FB295">
        <v>53.5568333333333</v>
      </c>
      <c r="FC295">
        <v>52.11975</v>
      </c>
      <c r="FD295">
        <v>53.125</v>
      </c>
      <c r="FE295">
        <v>52.937</v>
      </c>
      <c r="FF295">
        <v>1155.55916666667</v>
      </c>
      <c r="FG295">
        <v>39.43</v>
      </c>
      <c r="FH295">
        <v>0</v>
      </c>
      <c r="FI295">
        <v>1761411772.3</v>
      </c>
      <c r="FJ295">
        <v>0</v>
      </c>
      <c r="FK295">
        <v>1287.68</v>
      </c>
      <c r="FL295">
        <v>-1.57615384895118</v>
      </c>
      <c r="FM295">
        <v>-20.2615384989707</v>
      </c>
      <c r="FN295">
        <v>15930.196</v>
      </c>
      <c r="FO295">
        <v>15</v>
      </c>
      <c r="FP295">
        <v>0</v>
      </c>
      <c r="FQ295" t="s">
        <v>439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-53.88741</v>
      </c>
      <c r="GD295">
        <v>0.773106766917341</v>
      </c>
      <c r="GE295">
        <v>0.334011505640149</v>
      </c>
      <c r="GF295">
        <v>0</v>
      </c>
      <c r="GG295">
        <v>1287.76470588235</v>
      </c>
      <c r="GH295">
        <v>-1.40534759443032</v>
      </c>
      <c r="GI295">
        <v>0.246996490736175</v>
      </c>
      <c r="GJ295">
        <v>-1</v>
      </c>
      <c r="GK295">
        <v>7.4805555</v>
      </c>
      <c r="GL295">
        <v>-0.313991729323311</v>
      </c>
      <c r="GM295">
        <v>0.0301893014949005</v>
      </c>
      <c r="GN295">
        <v>0</v>
      </c>
      <c r="GO295">
        <v>0</v>
      </c>
      <c r="GP295">
        <v>2</v>
      </c>
      <c r="GQ295" t="s">
        <v>473</v>
      </c>
      <c r="GR295">
        <v>3.12954</v>
      </c>
      <c r="GS295">
        <v>2.71699</v>
      </c>
      <c r="GT295">
        <v>0.197268</v>
      </c>
      <c r="GU295">
        <v>0.201844</v>
      </c>
      <c r="GV295">
        <v>0.12304</v>
      </c>
      <c r="GW295">
        <v>0.102389</v>
      </c>
      <c r="GX295">
        <v>29447</v>
      </c>
      <c r="GY295">
        <v>31112.3</v>
      </c>
      <c r="GZ295">
        <v>33277.6</v>
      </c>
      <c r="HA295">
        <v>35384.9</v>
      </c>
      <c r="HB295">
        <v>41485.3</v>
      </c>
      <c r="HC295">
        <v>45719.3</v>
      </c>
      <c r="HD295">
        <v>52125.3</v>
      </c>
      <c r="HE295">
        <v>56654.8</v>
      </c>
      <c r="HF295">
        <v>1.78743</v>
      </c>
      <c r="HG295">
        <v>1.64948</v>
      </c>
      <c r="HH295">
        <v>-0.0278354</v>
      </c>
      <c r="HI295">
        <v>0</v>
      </c>
      <c r="HJ295">
        <v>36.4988</v>
      </c>
      <c r="HK295">
        <v>999.9</v>
      </c>
      <c r="HL295">
        <v>56.989</v>
      </c>
      <c r="HM295">
        <v>29.195</v>
      </c>
      <c r="HN295">
        <v>25.6655</v>
      </c>
      <c r="HO295">
        <v>56.5892</v>
      </c>
      <c r="HP295">
        <v>43.105</v>
      </c>
      <c r="HQ295">
        <v>1</v>
      </c>
      <c r="HR295">
        <v>1.31488</v>
      </c>
      <c r="HS295">
        <v>4.95733</v>
      </c>
      <c r="HT295">
        <v>20.0645</v>
      </c>
      <c r="HU295">
        <v>5.19108</v>
      </c>
      <c r="HV295">
        <v>12.0099</v>
      </c>
      <c r="HW295">
        <v>4.9726</v>
      </c>
      <c r="HX295">
        <v>3.29495</v>
      </c>
      <c r="HY295">
        <v>9999</v>
      </c>
      <c r="HZ295">
        <v>9999</v>
      </c>
      <c r="IA295">
        <v>999.9</v>
      </c>
      <c r="IB295">
        <v>9999</v>
      </c>
      <c r="IC295">
        <v>1.86324</v>
      </c>
      <c r="ID295">
        <v>1.86812</v>
      </c>
      <c r="IE295">
        <v>1.86784</v>
      </c>
      <c r="IF295">
        <v>1.86905</v>
      </c>
      <c r="IG295">
        <v>1.86982</v>
      </c>
      <c r="IH295">
        <v>1.8659</v>
      </c>
      <c r="II295">
        <v>1.86699</v>
      </c>
      <c r="IJ295">
        <v>1.86843</v>
      </c>
      <c r="IK295">
        <v>5</v>
      </c>
      <c r="IL295">
        <v>0</v>
      </c>
      <c r="IM295">
        <v>0</v>
      </c>
      <c r="IN295">
        <v>0</v>
      </c>
      <c r="IO295" t="s">
        <v>441</v>
      </c>
      <c r="IP295" t="s">
        <v>442</v>
      </c>
      <c r="IQ295" t="s">
        <v>443</v>
      </c>
      <c r="IR295" t="s">
        <v>443</v>
      </c>
      <c r="IS295" t="s">
        <v>443</v>
      </c>
      <c r="IT295" t="s">
        <v>443</v>
      </c>
      <c r="IU295">
        <v>0</v>
      </c>
      <c r="IV295">
        <v>100</v>
      </c>
      <c r="IW295">
        <v>100</v>
      </c>
      <c r="IX295">
        <v>1.09</v>
      </c>
      <c r="IY295">
        <v>0.3152</v>
      </c>
      <c r="IZ295">
        <v>1.09748391826392</v>
      </c>
      <c r="JA295">
        <v>0</v>
      </c>
      <c r="JB295">
        <v>0</v>
      </c>
      <c r="JC295">
        <v>0</v>
      </c>
      <c r="JD295">
        <v>0.315191680746845</v>
      </c>
      <c r="JE295">
        <v>0</v>
      </c>
      <c r="JF295">
        <v>0</v>
      </c>
      <c r="JG295">
        <v>0</v>
      </c>
      <c r="JH295">
        <v>5</v>
      </c>
      <c r="JI295">
        <v>2273</v>
      </c>
      <c r="JJ295">
        <v>0</v>
      </c>
      <c r="JK295">
        <v>25</v>
      </c>
      <c r="JL295">
        <v>29356863.5</v>
      </c>
      <c r="JM295">
        <v>29356863.5</v>
      </c>
      <c r="JN295">
        <v>2.75024</v>
      </c>
      <c r="JO295">
        <v>2.59155</v>
      </c>
      <c r="JP295">
        <v>1.54785</v>
      </c>
      <c r="JQ295">
        <v>2.32056</v>
      </c>
      <c r="JR295">
        <v>1.64551</v>
      </c>
      <c r="JS295">
        <v>2.37305</v>
      </c>
      <c r="JT295">
        <v>33.1769</v>
      </c>
      <c r="JU295">
        <v>24.1751</v>
      </c>
      <c r="JV295">
        <v>18</v>
      </c>
      <c r="JW295">
        <v>501.83</v>
      </c>
      <c r="JX295">
        <v>404.634</v>
      </c>
      <c r="JY295">
        <v>30.6698</v>
      </c>
      <c r="JZ295">
        <v>42.7827</v>
      </c>
      <c r="KA295">
        <v>30.0004</v>
      </c>
      <c r="KB295">
        <v>42.5131</v>
      </c>
      <c r="KC295">
        <v>42.406</v>
      </c>
      <c r="KD295">
        <v>55.1389</v>
      </c>
      <c r="KE295">
        <v>0</v>
      </c>
      <c r="KF295">
        <v>100</v>
      </c>
      <c r="KG295">
        <v>30.633</v>
      </c>
      <c r="KH295">
        <v>1459.62</v>
      </c>
      <c r="KI295">
        <v>34.6858</v>
      </c>
      <c r="KJ295">
        <v>94.6019</v>
      </c>
      <c r="KK295">
        <v>91.7297</v>
      </c>
    </row>
    <row r="296" spans="1:297">
      <c r="A296">
        <v>280</v>
      </c>
      <c r="B296">
        <v>1761411817</v>
      </c>
      <c r="C296">
        <v>3636</v>
      </c>
      <c r="D296" t="s">
        <v>1004</v>
      </c>
      <c r="E296" t="s">
        <v>1005</v>
      </c>
      <c r="F296">
        <v>5</v>
      </c>
      <c r="G296" t="s">
        <v>831</v>
      </c>
      <c r="H296" t="s">
        <v>436</v>
      </c>
      <c r="I296">
        <v>1761411808.92308</v>
      </c>
      <c r="J296">
        <f>(K296)/1000</f>
        <v>0</v>
      </c>
      <c r="K296">
        <f>IF(DP296, AN296, AH296)</f>
        <v>0</v>
      </c>
      <c r="L296">
        <f>IF(DP296, AI296, AG296)</f>
        <v>0</v>
      </c>
      <c r="M296">
        <f>DR296 - IF(AU296&gt;1, L296*DL296*100.0/(AW296), 0)</f>
        <v>0</v>
      </c>
      <c r="N296">
        <f>((T296-J296/2)*M296-L296)/(T296+J296/2)</f>
        <v>0</v>
      </c>
      <c r="O296">
        <f>N296*(DY296+DZ296)/1000.0</f>
        <v>0</v>
      </c>
      <c r="P296">
        <f>(DR296 - IF(AU296&gt;1, L296*DL296*100.0/(AW296), 0))*(DY296+DZ296)/1000.0</f>
        <v>0</v>
      </c>
      <c r="Q296">
        <f>2.0/((1/S296-1/R296)+SIGN(S296)*SQRT((1/S296-1/R296)*(1/S296-1/R296) + 4*DM296/((DM296+1)*(DM296+1))*(2*1/S296*1/R296-1/R296*1/R296)))</f>
        <v>0</v>
      </c>
      <c r="R296">
        <f>IF(LEFT(DN296,1)&lt;&gt;"0",IF(LEFT(DN296,1)="1",3.0,DO296),$D$5+$E$5*(EF296*DY296/($K$5*1000))+$F$5*(EF296*DY296/($K$5*1000))*MAX(MIN(DL296,$J$5),$I$5)*MAX(MIN(DL296,$J$5),$I$5)+$G$5*MAX(MIN(DL296,$J$5),$I$5)*(EF296*DY296/($K$5*1000))+$H$5*(EF296*DY296/($K$5*1000))*(EF296*DY296/($K$5*1000)))</f>
        <v>0</v>
      </c>
      <c r="S296">
        <f>J296*(1000-(1000*0.61365*exp(17.502*W296/(240.97+W296))/(DY296+DZ296)+DT296)/2)/(1000*0.61365*exp(17.502*W296/(240.97+W296))/(DY296+DZ296)-DT296)</f>
        <v>0</v>
      </c>
      <c r="T296">
        <f>1/((DM296+1)/(Q296/1.6)+1/(R296/1.37)) + DM296/((DM296+1)/(Q296/1.6) + DM296/(R296/1.37))</f>
        <v>0</v>
      </c>
      <c r="U296">
        <f>(DH296*DK296)</f>
        <v>0</v>
      </c>
      <c r="V296">
        <f>(EA296+(U296+2*0.95*5.67E-8*(((EA296+$B$7)+273)^4-(EA296+273)^4)-44100*J296)/(1.84*29.3*R296+8*0.95*5.67E-8*(EA296+273)^3))</f>
        <v>0</v>
      </c>
      <c r="W296">
        <f>($C$7*EB296+$D$7*EC296+$E$7*V296)</f>
        <v>0</v>
      </c>
      <c r="X296">
        <f>0.61365*exp(17.502*W296/(240.97+W296))</f>
        <v>0</v>
      </c>
      <c r="Y296">
        <f>(Z296/AA296*100)</f>
        <v>0</v>
      </c>
      <c r="Z296">
        <f>DT296*(DY296+DZ296)/1000</f>
        <v>0</v>
      </c>
      <c r="AA296">
        <f>0.61365*exp(17.502*EA296/(240.97+EA296))</f>
        <v>0</v>
      </c>
      <c r="AB296">
        <f>(X296-DT296*(DY296+DZ296)/1000)</f>
        <v>0</v>
      </c>
      <c r="AC296">
        <f>(-J296*44100)</f>
        <v>0</v>
      </c>
      <c r="AD296">
        <f>2*29.3*R296*0.92*(EA296-W296)</f>
        <v>0</v>
      </c>
      <c r="AE296">
        <f>2*0.95*5.67E-8*(((EA296+$B$7)+273)^4-(W296+273)^4)</f>
        <v>0</v>
      </c>
      <c r="AF296">
        <f>U296+AE296+AC296+AD296</f>
        <v>0</v>
      </c>
      <c r="AG296">
        <f>DX296*AU296*(DS296-DR296*(1000-AU296*DU296)/(1000-AU296*DT296))/(100*DL296)</f>
        <v>0</v>
      </c>
      <c r="AH296">
        <f>1000*DX296*AU296*(DT296-DU296)/(100*DL296*(1000-AU296*DT296))</f>
        <v>0</v>
      </c>
      <c r="AI296">
        <f>(AJ296 - AK296 - DY296*1E3/(8.314*(EA296+273.15)) * AM296/DX296 * AL296) * DX296/(100*DL296) * (1000 - DU296)/1000</f>
        <v>0</v>
      </c>
      <c r="AJ296">
        <v>1481.85526448032</v>
      </c>
      <c r="AK296">
        <v>1445.44036363636</v>
      </c>
      <c r="AL296">
        <v>3.42432657807265</v>
      </c>
      <c r="AM296">
        <v>65.0541557379444</v>
      </c>
      <c r="AN296">
        <f>(AP296 - AO296 + DY296*1E3/(8.314*(EA296+273.15)) * AR296/DX296 * AQ296) * DX296/(100*DL296) * 1000/(1000 - AP296)</f>
        <v>0</v>
      </c>
      <c r="AO296">
        <v>24.7411882675073</v>
      </c>
      <c r="AP296">
        <v>32.1495133333333</v>
      </c>
      <c r="AQ296">
        <v>-0.00392530387153379</v>
      </c>
      <c r="AR296">
        <v>110.692381959749</v>
      </c>
      <c r="AS296">
        <v>0</v>
      </c>
      <c r="AT296">
        <v>0</v>
      </c>
      <c r="AU296">
        <f>IF(AS296*$H$13&gt;=AW296,1.0,(AW296/(AW296-AS296*$H$13)))</f>
        <v>0</v>
      </c>
      <c r="AV296">
        <f>(AU296-1)*100</f>
        <v>0</v>
      </c>
      <c r="AW296">
        <f>MAX(0,($B$13+$C$13*EF296)/(1+$D$13*EF296)*DY296/(EA296+273)*$E$13)</f>
        <v>0</v>
      </c>
      <c r="AX296" t="s">
        <v>437</v>
      </c>
      <c r="AY296" t="s">
        <v>437</v>
      </c>
      <c r="AZ296">
        <v>0</v>
      </c>
      <c r="BA296">
        <v>0</v>
      </c>
      <c r="BB296">
        <f>1-AZ296/BA296</f>
        <v>0</v>
      </c>
      <c r="BC296">
        <v>0</v>
      </c>
      <c r="BD296" t="s">
        <v>437</v>
      </c>
      <c r="BE296" t="s">
        <v>437</v>
      </c>
      <c r="BF296">
        <v>0</v>
      </c>
      <c r="BG296">
        <v>0</v>
      </c>
      <c r="BH296">
        <f>1-BF296/BG296</f>
        <v>0</v>
      </c>
      <c r="BI296">
        <v>0.5</v>
      </c>
      <c r="BJ296">
        <f>DI296</f>
        <v>0</v>
      </c>
      <c r="BK296">
        <f>L296</f>
        <v>0</v>
      </c>
      <c r="BL296">
        <f>BH296*BI296*BJ296</f>
        <v>0</v>
      </c>
      <c r="BM296">
        <f>(BK296-BC296)/BJ296</f>
        <v>0</v>
      </c>
      <c r="BN296">
        <f>(BA296-BG296)/BG296</f>
        <v>0</v>
      </c>
      <c r="BO296">
        <f>AZ296/(BB296+AZ296/BG296)</f>
        <v>0</v>
      </c>
      <c r="BP296" t="s">
        <v>437</v>
      </c>
      <c r="BQ296">
        <v>0</v>
      </c>
      <c r="BR296">
        <f>IF(BQ296&lt;&gt;0, BQ296, BO296)</f>
        <v>0</v>
      </c>
      <c r="BS296">
        <f>1-BR296/BG296</f>
        <v>0</v>
      </c>
      <c r="BT296">
        <f>(BG296-BF296)/(BG296-BR296)</f>
        <v>0</v>
      </c>
      <c r="BU296">
        <f>(BA296-BG296)/(BA296-BR296)</f>
        <v>0</v>
      </c>
      <c r="BV296">
        <f>(BG296-BF296)/(BG296-AZ296)</f>
        <v>0</v>
      </c>
      <c r="BW296">
        <f>(BA296-BG296)/(BA296-AZ296)</f>
        <v>0</v>
      </c>
      <c r="BX296">
        <f>(BT296*BR296/BF296)</f>
        <v>0</v>
      </c>
      <c r="BY296">
        <f>(1-BX296)</f>
        <v>0</v>
      </c>
      <c r="DH296">
        <f>$B$11*EG296+$C$11*EH296+$F$11*ES296*(1-EV296)</f>
        <v>0</v>
      </c>
      <c r="DI296">
        <f>DH296*DJ296</f>
        <v>0</v>
      </c>
      <c r="DJ296">
        <f>($B$11*$D$9+$C$11*$D$9+$F$11*((FF296+EX296)/MAX(FF296+EX296+FG296, 0.1)*$I$9+FG296/MAX(FF296+EX296+FG296, 0.1)*$J$9))/($B$11+$C$11+$F$11)</f>
        <v>0</v>
      </c>
      <c r="DK296">
        <f>($B$11*$K$9+$C$11*$K$9+$F$11*((FF296+EX296)/MAX(FF296+EX296+FG296, 0.1)*$P$9+FG296/MAX(FF296+EX296+FG296, 0.1)*$Q$9))/($B$11+$C$11+$F$11)</f>
        <v>0</v>
      </c>
      <c r="DL296">
        <v>6</v>
      </c>
      <c r="DM296">
        <v>0.5</v>
      </c>
      <c r="DN296" t="s">
        <v>438</v>
      </c>
      <c r="DO296">
        <v>2</v>
      </c>
      <c r="DP296" t="b">
        <v>1</v>
      </c>
      <c r="DQ296">
        <v>1761411808.92308</v>
      </c>
      <c r="DR296">
        <v>1375.57615384615</v>
      </c>
      <c r="DS296">
        <v>1429.52846153846</v>
      </c>
      <c r="DT296">
        <v>32.1866769230769</v>
      </c>
      <c r="DU296">
        <v>24.7441153846154</v>
      </c>
      <c r="DV296">
        <v>1374.47769230769</v>
      </c>
      <c r="DW296">
        <v>31.8714846153846</v>
      </c>
      <c r="DX296">
        <v>499.965923076923</v>
      </c>
      <c r="DY296">
        <v>90.3172923076923</v>
      </c>
      <c r="DZ296">
        <v>0.0389603384615385</v>
      </c>
      <c r="EA296">
        <v>36.8134846153846</v>
      </c>
      <c r="EB296">
        <v>36.058</v>
      </c>
      <c r="EC296">
        <v>999.9</v>
      </c>
      <c r="ED296">
        <v>0</v>
      </c>
      <c r="EE296">
        <v>0</v>
      </c>
      <c r="EF296">
        <v>9988.26846153846</v>
      </c>
      <c r="EG296">
        <v>0</v>
      </c>
      <c r="EH296">
        <v>1237.96230769231</v>
      </c>
      <c r="EI296">
        <v>-53.9537615384615</v>
      </c>
      <c r="EJ296">
        <v>1421.32307692308</v>
      </c>
      <c r="EK296">
        <v>1465.8</v>
      </c>
      <c r="EL296">
        <v>7.44256</v>
      </c>
      <c r="EM296">
        <v>1429.52846153846</v>
      </c>
      <c r="EN296">
        <v>24.7441153846154</v>
      </c>
      <c r="EO296">
        <v>2.90701153846154</v>
      </c>
      <c r="EP296">
        <v>2.23482076923077</v>
      </c>
      <c r="EQ296">
        <v>23.5046692307692</v>
      </c>
      <c r="ER296">
        <v>19.2141461538462</v>
      </c>
      <c r="ES296">
        <v>1199.99923076923</v>
      </c>
      <c r="ET296">
        <v>0.967</v>
      </c>
      <c r="EU296">
        <v>0.0329997</v>
      </c>
      <c r="EV296">
        <v>0</v>
      </c>
      <c r="EW296">
        <v>1287.52769230769</v>
      </c>
      <c r="EX296">
        <v>5.00059</v>
      </c>
      <c r="EY296">
        <v>15929.0076923077</v>
      </c>
      <c r="EZ296">
        <v>10358.7230769231</v>
      </c>
      <c r="FA296">
        <v>51.8410769230769</v>
      </c>
      <c r="FB296">
        <v>53.5572307692308</v>
      </c>
      <c r="FC296">
        <v>52.1201538461538</v>
      </c>
      <c r="FD296">
        <v>53.125</v>
      </c>
      <c r="FE296">
        <v>52.937</v>
      </c>
      <c r="FF296">
        <v>1155.55923076923</v>
      </c>
      <c r="FG296">
        <v>39.43</v>
      </c>
      <c r="FH296">
        <v>0</v>
      </c>
      <c r="FI296">
        <v>1761411777.1</v>
      </c>
      <c r="FJ296">
        <v>0</v>
      </c>
      <c r="FK296">
        <v>1287.5704</v>
      </c>
      <c r="FL296">
        <v>-2.10923078753451</v>
      </c>
      <c r="FM296">
        <v>-15.6076923230184</v>
      </c>
      <c r="FN296">
        <v>15928.74</v>
      </c>
      <c r="FO296">
        <v>15</v>
      </c>
      <c r="FP296">
        <v>0</v>
      </c>
      <c r="FQ296" t="s">
        <v>439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-53.8792047619048</v>
      </c>
      <c r="GD296">
        <v>-1.65021818181821</v>
      </c>
      <c r="GE296">
        <v>0.318825114736666</v>
      </c>
      <c r="GF296">
        <v>0</v>
      </c>
      <c r="GG296">
        <v>1287.64147058824</v>
      </c>
      <c r="GH296">
        <v>-1.58915202560695</v>
      </c>
      <c r="GI296">
        <v>0.281426328808653</v>
      </c>
      <c r="GJ296">
        <v>-1</v>
      </c>
      <c r="GK296">
        <v>7.4576119047619</v>
      </c>
      <c r="GL296">
        <v>-0.301760259740252</v>
      </c>
      <c r="GM296">
        <v>0.0304711914873311</v>
      </c>
      <c r="GN296">
        <v>0</v>
      </c>
      <c r="GO296">
        <v>0</v>
      </c>
      <c r="GP296">
        <v>2</v>
      </c>
      <c r="GQ296" t="s">
        <v>473</v>
      </c>
      <c r="GR296">
        <v>3.12944</v>
      </c>
      <c r="GS296">
        <v>2.71685</v>
      </c>
      <c r="GT296">
        <v>0.198721</v>
      </c>
      <c r="GU296">
        <v>0.203188</v>
      </c>
      <c r="GV296">
        <v>0.12297</v>
      </c>
      <c r="GW296">
        <v>0.102385</v>
      </c>
      <c r="GX296">
        <v>29393.6</v>
      </c>
      <c r="GY296">
        <v>31059.8</v>
      </c>
      <c r="GZ296">
        <v>33277.8</v>
      </c>
      <c r="HA296">
        <v>35385.1</v>
      </c>
      <c r="HB296">
        <v>41488.9</v>
      </c>
      <c r="HC296">
        <v>45719.8</v>
      </c>
      <c r="HD296">
        <v>52125.6</v>
      </c>
      <c r="HE296">
        <v>56655.1</v>
      </c>
      <c r="HF296">
        <v>1.787</v>
      </c>
      <c r="HG296">
        <v>1.6495</v>
      </c>
      <c r="HH296">
        <v>-0.0275299</v>
      </c>
      <c r="HI296">
        <v>0</v>
      </c>
      <c r="HJ296">
        <v>36.4971</v>
      </c>
      <c r="HK296">
        <v>999.9</v>
      </c>
      <c r="HL296">
        <v>56.989</v>
      </c>
      <c r="HM296">
        <v>29.195</v>
      </c>
      <c r="HN296">
        <v>25.6654</v>
      </c>
      <c r="HO296">
        <v>56.8092</v>
      </c>
      <c r="HP296">
        <v>42.9607</v>
      </c>
      <c r="HQ296">
        <v>1</v>
      </c>
      <c r="HR296">
        <v>1.31479</v>
      </c>
      <c r="HS296">
        <v>4.9359</v>
      </c>
      <c r="HT296">
        <v>20.0651</v>
      </c>
      <c r="HU296">
        <v>5.19093</v>
      </c>
      <c r="HV296">
        <v>12.0099</v>
      </c>
      <c r="HW296">
        <v>4.97245</v>
      </c>
      <c r="HX296">
        <v>3.29487</v>
      </c>
      <c r="HY296">
        <v>9999</v>
      </c>
      <c r="HZ296">
        <v>9999</v>
      </c>
      <c r="IA296">
        <v>999.9</v>
      </c>
      <c r="IB296">
        <v>9999</v>
      </c>
      <c r="IC296">
        <v>1.86324</v>
      </c>
      <c r="ID296">
        <v>1.8681</v>
      </c>
      <c r="IE296">
        <v>1.86783</v>
      </c>
      <c r="IF296">
        <v>1.86905</v>
      </c>
      <c r="IG296">
        <v>1.86982</v>
      </c>
      <c r="IH296">
        <v>1.86592</v>
      </c>
      <c r="II296">
        <v>1.86699</v>
      </c>
      <c r="IJ296">
        <v>1.86842</v>
      </c>
      <c r="IK296">
        <v>5</v>
      </c>
      <c r="IL296">
        <v>0</v>
      </c>
      <c r="IM296">
        <v>0</v>
      </c>
      <c r="IN296">
        <v>0</v>
      </c>
      <c r="IO296" t="s">
        <v>441</v>
      </c>
      <c r="IP296" t="s">
        <v>442</v>
      </c>
      <c r="IQ296" t="s">
        <v>443</v>
      </c>
      <c r="IR296" t="s">
        <v>443</v>
      </c>
      <c r="IS296" t="s">
        <v>443</v>
      </c>
      <c r="IT296" t="s">
        <v>443</v>
      </c>
      <c r="IU296">
        <v>0</v>
      </c>
      <c r="IV296">
        <v>100</v>
      </c>
      <c r="IW296">
        <v>100</v>
      </c>
      <c r="IX296">
        <v>1.1</v>
      </c>
      <c r="IY296">
        <v>0.3152</v>
      </c>
      <c r="IZ296">
        <v>1.09748391826392</v>
      </c>
      <c r="JA296">
        <v>0</v>
      </c>
      <c r="JB296">
        <v>0</v>
      </c>
      <c r="JC296">
        <v>0</v>
      </c>
      <c r="JD296">
        <v>0.315191680746845</v>
      </c>
      <c r="JE296">
        <v>0</v>
      </c>
      <c r="JF296">
        <v>0</v>
      </c>
      <c r="JG296">
        <v>0</v>
      </c>
      <c r="JH296">
        <v>5</v>
      </c>
      <c r="JI296">
        <v>2273</v>
      </c>
      <c r="JJ296">
        <v>0</v>
      </c>
      <c r="JK296">
        <v>25</v>
      </c>
      <c r="JL296">
        <v>29356863.6</v>
      </c>
      <c r="JM296">
        <v>29356863.6</v>
      </c>
      <c r="JN296">
        <v>2.77954</v>
      </c>
      <c r="JO296">
        <v>2.6062</v>
      </c>
      <c r="JP296">
        <v>1.54785</v>
      </c>
      <c r="JQ296">
        <v>2.32056</v>
      </c>
      <c r="JR296">
        <v>1.64673</v>
      </c>
      <c r="JS296">
        <v>2.27783</v>
      </c>
      <c r="JT296">
        <v>33.1992</v>
      </c>
      <c r="JU296">
        <v>24.1663</v>
      </c>
      <c r="JV296">
        <v>18</v>
      </c>
      <c r="JW296">
        <v>501.529</v>
      </c>
      <c r="JX296">
        <v>404.649</v>
      </c>
      <c r="JY296">
        <v>30.6107</v>
      </c>
      <c r="JZ296">
        <v>42.7827</v>
      </c>
      <c r="KA296">
        <v>30.0001</v>
      </c>
      <c r="KB296">
        <v>42.5131</v>
      </c>
      <c r="KC296">
        <v>42.406</v>
      </c>
      <c r="KD296">
        <v>55.6454</v>
      </c>
      <c r="KE296">
        <v>0</v>
      </c>
      <c r="KF296">
        <v>100</v>
      </c>
      <c r="KG296">
        <v>30.5847</v>
      </c>
      <c r="KH296">
        <v>1473.19</v>
      </c>
      <c r="KI296">
        <v>34.6858</v>
      </c>
      <c r="KJ296">
        <v>94.6025</v>
      </c>
      <c r="KK296">
        <v>91.7301</v>
      </c>
    </row>
    <row r="297" spans="1:297">
      <c r="A297">
        <v>281</v>
      </c>
      <c r="B297">
        <v>1761411822</v>
      </c>
      <c r="C297">
        <v>3641</v>
      </c>
      <c r="D297" t="s">
        <v>1006</v>
      </c>
      <c r="E297" t="s">
        <v>1007</v>
      </c>
      <c r="F297">
        <v>5</v>
      </c>
      <c r="G297" t="s">
        <v>831</v>
      </c>
      <c r="H297" t="s">
        <v>436</v>
      </c>
      <c r="I297">
        <v>1761411813.84615</v>
      </c>
      <c r="J297">
        <f>(K297)/1000</f>
        <v>0</v>
      </c>
      <c r="K297">
        <f>IF(DP297, AN297, AH297)</f>
        <v>0</v>
      </c>
      <c r="L297">
        <f>IF(DP297, AI297, AG297)</f>
        <v>0</v>
      </c>
      <c r="M297">
        <f>DR297 - IF(AU297&gt;1, L297*DL297*100.0/(AW297), 0)</f>
        <v>0</v>
      </c>
      <c r="N297">
        <f>((T297-J297/2)*M297-L297)/(T297+J297/2)</f>
        <v>0</v>
      </c>
      <c r="O297">
        <f>N297*(DY297+DZ297)/1000.0</f>
        <v>0</v>
      </c>
      <c r="P297">
        <f>(DR297 - IF(AU297&gt;1, L297*DL297*100.0/(AW297), 0))*(DY297+DZ297)/1000.0</f>
        <v>0</v>
      </c>
      <c r="Q297">
        <f>2.0/((1/S297-1/R297)+SIGN(S297)*SQRT((1/S297-1/R297)*(1/S297-1/R297) + 4*DM297/((DM297+1)*(DM297+1))*(2*1/S297*1/R297-1/R297*1/R297)))</f>
        <v>0</v>
      </c>
      <c r="R297">
        <f>IF(LEFT(DN297,1)&lt;&gt;"0",IF(LEFT(DN297,1)="1",3.0,DO297),$D$5+$E$5*(EF297*DY297/($K$5*1000))+$F$5*(EF297*DY297/($K$5*1000))*MAX(MIN(DL297,$J$5),$I$5)*MAX(MIN(DL297,$J$5),$I$5)+$G$5*MAX(MIN(DL297,$J$5),$I$5)*(EF297*DY297/($K$5*1000))+$H$5*(EF297*DY297/($K$5*1000))*(EF297*DY297/($K$5*1000)))</f>
        <v>0</v>
      </c>
      <c r="S297">
        <f>J297*(1000-(1000*0.61365*exp(17.502*W297/(240.97+W297))/(DY297+DZ297)+DT297)/2)/(1000*0.61365*exp(17.502*W297/(240.97+W297))/(DY297+DZ297)-DT297)</f>
        <v>0</v>
      </c>
      <c r="T297">
        <f>1/((DM297+1)/(Q297/1.6)+1/(R297/1.37)) + DM297/((DM297+1)/(Q297/1.6) + DM297/(R297/1.37))</f>
        <v>0</v>
      </c>
      <c r="U297">
        <f>(DH297*DK297)</f>
        <v>0</v>
      </c>
      <c r="V297">
        <f>(EA297+(U297+2*0.95*5.67E-8*(((EA297+$B$7)+273)^4-(EA297+273)^4)-44100*J297)/(1.84*29.3*R297+8*0.95*5.67E-8*(EA297+273)^3))</f>
        <v>0</v>
      </c>
      <c r="W297">
        <f>($C$7*EB297+$D$7*EC297+$E$7*V297)</f>
        <v>0</v>
      </c>
      <c r="X297">
        <f>0.61365*exp(17.502*W297/(240.97+W297))</f>
        <v>0</v>
      </c>
      <c r="Y297">
        <f>(Z297/AA297*100)</f>
        <v>0</v>
      </c>
      <c r="Z297">
        <f>DT297*(DY297+DZ297)/1000</f>
        <v>0</v>
      </c>
      <c r="AA297">
        <f>0.61365*exp(17.502*EA297/(240.97+EA297))</f>
        <v>0</v>
      </c>
      <c r="AB297">
        <f>(X297-DT297*(DY297+DZ297)/1000)</f>
        <v>0</v>
      </c>
      <c r="AC297">
        <f>(-J297*44100)</f>
        <v>0</v>
      </c>
      <c r="AD297">
        <f>2*29.3*R297*0.92*(EA297-W297)</f>
        <v>0</v>
      </c>
      <c r="AE297">
        <f>2*0.95*5.67E-8*(((EA297+$B$7)+273)^4-(W297+273)^4)</f>
        <v>0</v>
      </c>
      <c r="AF297">
        <f>U297+AE297+AC297+AD297</f>
        <v>0</v>
      </c>
      <c r="AG297">
        <f>DX297*AU297*(DS297-DR297*(1000-AU297*DU297)/(1000-AU297*DT297))/(100*DL297)</f>
        <v>0</v>
      </c>
      <c r="AH297">
        <f>1000*DX297*AU297*(DT297-DU297)/(100*DL297*(1000-AU297*DT297))</f>
        <v>0</v>
      </c>
      <c r="AI297">
        <f>(AJ297 - AK297 - DY297*1E3/(8.314*(EA297+273.15)) * AM297/DX297 * AL297) * DX297/(100*DL297) * (1000 - DU297)/1000</f>
        <v>0</v>
      </c>
      <c r="AJ297">
        <v>1498.10874964328</v>
      </c>
      <c r="AK297">
        <v>1461.93709090909</v>
      </c>
      <c r="AL297">
        <v>3.29040291651364</v>
      </c>
      <c r="AM297">
        <v>65.0541557379444</v>
      </c>
      <c r="AN297">
        <f>(AP297 - AO297 + DY297*1E3/(8.314*(EA297+273.15)) * AR297/DX297 * AQ297) * DX297/(100*DL297) * 1000/(1000 - AP297)</f>
        <v>0</v>
      </c>
      <c r="AO297">
        <v>24.7390708512608</v>
      </c>
      <c r="AP297">
        <v>32.1205696969697</v>
      </c>
      <c r="AQ297">
        <v>-0.00636586276973515</v>
      </c>
      <c r="AR297">
        <v>110.692381959749</v>
      </c>
      <c r="AS297">
        <v>0</v>
      </c>
      <c r="AT297">
        <v>0</v>
      </c>
      <c r="AU297">
        <f>IF(AS297*$H$13&gt;=AW297,1.0,(AW297/(AW297-AS297*$H$13)))</f>
        <v>0</v>
      </c>
      <c r="AV297">
        <f>(AU297-1)*100</f>
        <v>0</v>
      </c>
      <c r="AW297">
        <f>MAX(0,($B$13+$C$13*EF297)/(1+$D$13*EF297)*DY297/(EA297+273)*$E$13)</f>
        <v>0</v>
      </c>
      <c r="AX297" t="s">
        <v>437</v>
      </c>
      <c r="AY297" t="s">
        <v>437</v>
      </c>
      <c r="AZ297">
        <v>0</v>
      </c>
      <c r="BA297">
        <v>0</v>
      </c>
      <c r="BB297">
        <f>1-AZ297/BA297</f>
        <v>0</v>
      </c>
      <c r="BC297">
        <v>0</v>
      </c>
      <c r="BD297" t="s">
        <v>437</v>
      </c>
      <c r="BE297" t="s">
        <v>437</v>
      </c>
      <c r="BF297">
        <v>0</v>
      </c>
      <c r="BG297">
        <v>0</v>
      </c>
      <c r="BH297">
        <f>1-BF297/BG297</f>
        <v>0</v>
      </c>
      <c r="BI297">
        <v>0.5</v>
      </c>
      <c r="BJ297">
        <f>DI297</f>
        <v>0</v>
      </c>
      <c r="BK297">
        <f>L297</f>
        <v>0</v>
      </c>
      <c r="BL297">
        <f>BH297*BI297*BJ297</f>
        <v>0</v>
      </c>
      <c r="BM297">
        <f>(BK297-BC297)/BJ297</f>
        <v>0</v>
      </c>
      <c r="BN297">
        <f>(BA297-BG297)/BG297</f>
        <v>0</v>
      </c>
      <c r="BO297">
        <f>AZ297/(BB297+AZ297/BG297)</f>
        <v>0</v>
      </c>
      <c r="BP297" t="s">
        <v>437</v>
      </c>
      <c r="BQ297">
        <v>0</v>
      </c>
      <c r="BR297">
        <f>IF(BQ297&lt;&gt;0, BQ297, BO297)</f>
        <v>0</v>
      </c>
      <c r="BS297">
        <f>1-BR297/BG297</f>
        <v>0</v>
      </c>
      <c r="BT297">
        <f>(BG297-BF297)/(BG297-BR297)</f>
        <v>0</v>
      </c>
      <c r="BU297">
        <f>(BA297-BG297)/(BA297-BR297)</f>
        <v>0</v>
      </c>
      <c r="BV297">
        <f>(BG297-BF297)/(BG297-AZ297)</f>
        <v>0</v>
      </c>
      <c r="BW297">
        <f>(BA297-BG297)/(BA297-AZ297)</f>
        <v>0</v>
      </c>
      <c r="BX297">
        <f>(BT297*BR297/BF297)</f>
        <v>0</v>
      </c>
      <c r="BY297">
        <f>(1-BX297)</f>
        <v>0</v>
      </c>
      <c r="DH297">
        <f>$B$11*EG297+$C$11*EH297+$F$11*ES297*(1-EV297)</f>
        <v>0</v>
      </c>
      <c r="DI297">
        <f>DH297*DJ297</f>
        <v>0</v>
      </c>
      <c r="DJ297">
        <f>($B$11*$D$9+$C$11*$D$9+$F$11*((FF297+EX297)/MAX(FF297+EX297+FG297, 0.1)*$I$9+FG297/MAX(FF297+EX297+FG297, 0.1)*$J$9))/($B$11+$C$11+$F$11)</f>
        <v>0</v>
      </c>
      <c r="DK297">
        <f>($B$11*$K$9+$C$11*$K$9+$F$11*((FF297+EX297)/MAX(FF297+EX297+FG297, 0.1)*$P$9+FG297/MAX(FF297+EX297+FG297, 0.1)*$Q$9))/($B$11+$C$11+$F$11)</f>
        <v>0</v>
      </c>
      <c r="DL297">
        <v>6</v>
      </c>
      <c r="DM297">
        <v>0.5</v>
      </c>
      <c r="DN297" t="s">
        <v>438</v>
      </c>
      <c r="DO297">
        <v>2</v>
      </c>
      <c r="DP297" t="b">
        <v>1</v>
      </c>
      <c r="DQ297">
        <v>1761411813.84615</v>
      </c>
      <c r="DR297">
        <v>1391.73</v>
      </c>
      <c r="DS297">
        <v>1445.68</v>
      </c>
      <c r="DT297">
        <v>32.1604153846154</v>
      </c>
      <c r="DU297">
        <v>24.7419615384615</v>
      </c>
      <c r="DV297">
        <v>1390.63230769231</v>
      </c>
      <c r="DW297">
        <v>31.8452230769231</v>
      </c>
      <c r="DX297">
        <v>499.961615384615</v>
      </c>
      <c r="DY297">
        <v>90.3169230769231</v>
      </c>
      <c r="DZ297">
        <v>0.0389695769230769</v>
      </c>
      <c r="EA297">
        <v>36.8022615384615</v>
      </c>
      <c r="EB297">
        <v>36.0508153846154</v>
      </c>
      <c r="EC297">
        <v>999.9</v>
      </c>
      <c r="ED297">
        <v>0</v>
      </c>
      <c r="EE297">
        <v>0</v>
      </c>
      <c r="EF297">
        <v>10006.6815384615</v>
      </c>
      <c r="EG297">
        <v>0</v>
      </c>
      <c r="EH297">
        <v>1237.97307692308</v>
      </c>
      <c r="EI297">
        <v>-53.9508</v>
      </c>
      <c r="EJ297">
        <v>1437.97538461538</v>
      </c>
      <c r="EK297">
        <v>1482.35769230769</v>
      </c>
      <c r="EL297">
        <v>7.41845153846154</v>
      </c>
      <c r="EM297">
        <v>1445.68</v>
      </c>
      <c r="EN297">
        <v>24.7419615384615</v>
      </c>
      <c r="EO297">
        <v>2.90462846153846</v>
      </c>
      <c r="EP297">
        <v>2.23461692307692</v>
      </c>
      <c r="EQ297">
        <v>23.4910615384615</v>
      </c>
      <c r="ER297">
        <v>19.2126846153846</v>
      </c>
      <c r="ES297">
        <v>1200.00230769231</v>
      </c>
      <c r="ET297">
        <v>0.967</v>
      </c>
      <c r="EU297">
        <v>0.0329997</v>
      </c>
      <c r="EV297">
        <v>0</v>
      </c>
      <c r="EW297">
        <v>1287.34461538462</v>
      </c>
      <c r="EX297">
        <v>5.00059</v>
      </c>
      <c r="EY297">
        <v>15927.8538461538</v>
      </c>
      <c r="EZ297">
        <v>10358.7307692308</v>
      </c>
      <c r="FA297">
        <v>51.8265384615385</v>
      </c>
      <c r="FB297">
        <v>53.5572307692308</v>
      </c>
      <c r="FC297">
        <v>52.125</v>
      </c>
      <c r="FD297">
        <v>53.125</v>
      </c>
      <c r="FE297">
        <v>52.937</v>
      </c>
      <c r="FF297">
        <v>1155.56230769231</v>
      </c>
      <c r="FG297">
        <v>39.43</v>
      </c>
      <c r="FH297">
        <v>0</v>
      </c>
      <c r="FI297">
        <v>1761411781.9</v>
      </c>
      <c r="FJ297">
        <v>0</v>
      </c>
      <c r="FK297">
        <v>1287.4028</v>
      </c>
      <c r="FL297">
        <v>-2.06461538655495</v>
      </c>
      <c r="FM297">
        <v>-11.1307692089321</v>
      </c>
      <c r="FN297">
        <v>15927.644</v>
      </c>
      <c r="FO297">
        <v>15</v>
      </c>
      <c r="FP297">
        <v>0</v>
      </c>
      <c r="FQ297" t="s">
        <v>439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-53.909175</v>
      </c>
      <c r="GD297">
        <v>-0.00216090225568499</v>
      </c>
      <c r="GE297">
        <v>0.282148228551944</v>
      </c>
      <c r="GF297">
        <v>1</v>
      </c>
      <c r="GG297">
        <v>1287.50529411765</v>
      </c>
      <c r="GH297">
        <v>-2.04736440438707</v>
      </c>
      <c r="GI297">
        <v>0.314289444097795</v>
      </c>
      <c r="GJ297">
        <v>-1</v>
      </c>
      <c r="GK297">
        <v>7.430024</v>
      </c>
      <c r="GL297">
        <v>-0.293798796992492</v>
      </c>
      <c r="GM297">
        <v>0.0282478672469269</v>
      </c>
      <c r="GN297">
        <v>0</v>
      </c>
      <c r="GO297">
        <v>1</v>
      </c>
      <c r="GP297">
        <v>2</v>
      </c>
      <c r="GQ297" t="s">
        <v>446</v>
      </c>
      <c r="GR297">
        <v>3.1295</v>
      </c>
      <c r="GS297">
        <v>2.71714</v>
      </c>
      <c r="GT297">
        <v>0.20013</v>
      </c>
      <c r="GU297">
        <v>0.204585</v>
      </c>
      <c r="GV297">
        <v>0.12289</v>
      </c>
      <c r="GW297">
        <v>0.102381</v>
      </c>
      <c r="GX297">
        <v>29341.7</v>
      </c>
      <c r="GY297">
        <v>31005.3</v>
      </c>
      <c r="GZ297">
        <v>33277.8</v>
      </c>
      <c r="HA297">
        <v>35385.4</v>
      </c>
      <c r="HB297">
        <v>41492.6</v>
      </c>
      <c r="HC297">
        <v>45720.7</v>
      </c>
      <c r="HD297">
        <v>52125.5</v>
      </c>
      <c r="HE297">
        <v>56655.8</v>
      </c>
      <c r="HF297">
        <v>1.78747</v>
      </c>
      <c r="HG297">
        <v>1.64933</v>
      </c>
      <c r="HH297">
        <v>-0.0281706</v>
      </c>
      <c r="HI297">
        <v>0</v>
      </c>
      <c r="HJ297">
        <v>36.4937</v>
      </c>
      <c r="HK297">
        <v>999.9</v>
      </c>
      <c r="HL297">
        <v>56.965</v>
      </c>
      <c r="HM297">
        <v>29.175</v>
      </c>
      <c r="HN297">
        <v>25.6261</v>
      </c>
      <c r="HO297">
        <v>56.5192</v>
      </c>
      <c r="HP297">
        <v>43.2091</v>
      </c>
      <c r="HQ297">
        <v>1</v>
      </c>
      <c r="HR297">
        <v>1.31444</v>
      </c>
      <c r="HS297">
        <v>4.95494</v>
      </c>
      <c r="HT297">
        <v>20.0648</v>
      </c>
      <c r="HU297">
        <v>5.19078</v>
      </c>
      <c r="HV297">
        <v>12.0099</v>
      </c>
      <c r="HW297">
        <v>4.97245</v>
      </c>
      <c r="HX297">
        <v>3.29497</v>
      </c>
      <c r="HY297">
        <v>9999</v>
      </c>
      <c r="HZ297">
        <v>9999</v>
      </c>
      <c r="IA297">
        <v>999.9</v>
      </c>
      <c r="IB297">
        <v>9999</v>
      </c>
      <c r="IC297">
        <v>1.86324</v>
      </c>
      <c r="ID297">
        <v>1.8681</v>
      </c>
      <c r="IE297">
        <v>1.86784</v>
      </c>
      <c r="IF297">
        <v>1.86905</v>
      </c>
      <c r="IG297">
        <v>1.86982</v>
      </c>
      <c r="IH297">
        <v>1.8659</v>
      </c>
      <c r="II297">
        <v>1.86696</v>
      </c>
      <c r="IJ297">
        <v>1.86843</v>
      </c>
      <c r="IK297">
        <v>5</v>
      </c>
      <c r="IL297">
        <v>0</v>
      </c>
      <c r="IM297">
        <v>0</v>
      </c>
      <c r="IN297">
        <v>0</v>
      </c>
      <c r="IO297" t="s">
        <v>441</v>
      </c>
      <c r="IP297" t="s">
        <v>442</v>
      </c>
      <c r="IQ297" t="s">
        <v>443</v>
      </c>
      <c r="IR297" t="s">
        <v>443</v>
      </c>
      <c r="IS297" t="s">
        <v>443</v>
      </c>
      <c r="IT297" t="s">
        <v>443</v>
      </c>
      <c r="IU297">
        <v>0</v>
      </c>
      <c r="IV297">
        <v>100</v>
      </c>
      <c r="IW297">
        <v>100</v>
      </c>
      <c r="IX297">
        <v>1.09</v>
      </c>
      <c r="IY297">
        <v>0.3152</v>
      </c>
      <c r="IZ297">
        <v>1.09748391826392</v>
      </c>
      <c r="JA297">
        <v>0</v>
      </c>
      <c r="JB297">
        <v>0</v>
      </c>
      <c r="JC297">
        <v>0</v>
      </c>
      <c r="JD297">
        <v>0.315191680746845</v>
      </c>
      <c r="JE297">
        <v>0</v>
      </c>
      <c r="JF297">
        <v>0</v>
      </c>
      <c r="JG297">
        <v>0</v>
      </c>
      <c r="JH297">
        <v>5</v>
      </c>
      <c r="JI297">
        <v>2273</v>
      </c>
      <c r="JJ297">
        <v>0</v>
      </c>
      <c r="JK297">
        <v>25</v>
      </c>
      <c r="JL297">
        <v>29356863.7</v>
      </c>
      <c r="JM297">
        <v>29356863.7</v>
      </c>
      <c r="JN297">
        <v>2.80396</v>
      </c>
      <c r="JO297">
        <v>2.59277</v>
      </c>
      <c r="JP297">
        <v>1.54785</v>
      </c>
      <c r="JQ297">
        <v>2.32056</v>
      </c>
      <c r="JR297">
        <v>1.64673</v>
      </c>
      <c r="JS297">
        <v>2.38892</v>
      </c>
      <c r="JT297">
        <v>33.1992</v>
      </c>
      <c r="JU297">
        <v>24.1751</v>
      </c>
      <c r="JV297">
        <v>18</v>
      </c>
      <c r="JW297">
        <v>501.866</v>
      </c>
      <c r="JX297">
        <v>404.543</v>
      </c>
      <c r="JY297">
        <v>30.5625</v>
      </c>
      <c r="JZ297">
        <v>42.7827</v>
      </c>
      <c r="KA297">
        <v>30</v>
      </c>
      <c r="KB297">
        <v>42.5131</v>
      </c>
      <c r="KC297">
        <v>42.406</v>
      </c>
      <c r="KD297">
        <v>56.1759</v>
      </c>
      <c r="KE297">
        <v>0</v>
      </c>
      <c r="KF297">
        <v>100</v>
      </c>
      <c r="KG297">
        <v>30.5328</v>
      </c>
      <c r="KH297">
        <v>1493.52</v>
      </c>
      <c r="KI297">
        <v>34.6858</v>
      </c>
      <c r="KJ297">
        <v>94.6024</v>
      </c>
      <c r="KK297">
        <v>91.7311</v>
      </c>
    </row>
    <row r="298" spans="1:297">
      <c r="A298">
        <v>282</v>
      </c>
      <c r="B298">
        <v>1761411827</v>
      </c>
      <c r="C298">
        <v>3646</v>
      </c>
      <c r="D298" t="s">
        <v>1008</v>
      </c>
      <c r="E298" t="s">
        <v>1009</v>
      </c>
      <c r="F298">
        <v>5</v>
      </c>
      <c r="G298" t="s">
        <v>831</v>
      </c>
      <c r="H298" t="s">
        <v>436</v>
      </c>
      <c r="I298">
        <v>1761411818.84615</v>
      </c>
      <c r="J298">
        <f>(K298)/1000</f>
        <v>0</v>
      </c>
      <c r="K298">
        <f>IF(DP298, AN298, AH298)</f>
        <v>0</v>
      </c>
      <c r="L298">
        <f>IF(DP298, AI298, AG298)</f>
        <v>0</v>
      </c>
      <c r="M298">
        <f>DR298 - IF(AU298&gt;1, L298*DL298*100.0/(AW298), 0)</f>
        <v>0</v>
      </c>
      <c r="N298">
        <f>((T298-J298/2)*M298-L298)/(T298+J298/2)</f>
        <v>0</v>
      </c>
      <c r="O298">
        <f>N298*(DY298+DZ298)/1000.0</f>
        <v>0</v>
      </c>
      <c r="P298">
        <f>(DR298 - IF(AU298&gt;1, L298*DL298*100.0/(AW298), 0))*(DY298+DZ298)/1000.0</f>
        <v>0</v>
      </c>
      <c r="Q298">
        <f>2.0/((1/S298-1/R298)+SIGN(S298)*SQRT((1/S298-1/R298)*(1/S298-1/R298) + 4*DM298/((DM298+1)*(DM298+1))*(2*1/S298*1/R298-1/R298*1/R298)))</f>
        <v>0</v>
      </c>
      <c r="R298">
        <f>IF(LEFT(DN298,1)&lt;&gt;"0",IF(LEFT(DN298,1)="1",3.0,DO298),$D$5+$E$5*(EF298*DY298/($K$5*1000))+$F$5*(EF298*DY298/($K$5*1000))*MAX(MIN(DL298,$J$5),$I$5)*MAX(MIN(DL298,$J$5),$I$5)+$G$5*MAX(MIN(DL298,$J$5),$I$5)*(EF298*DY298/($K$5*1000))+$H$5*(EF298*DY298/($K$5*1000))*(EF298*DY298/($K$5*1000)))</f>
        <v>0</v>
      </c>
      <c r="S298">
        <f>J298*(1000-(1000*0.61365*exp(17.502*W298/(240.97+W298))/(DY298+DZ298)+DT298)/2)/(1000*0.61365*exp(17.502*W298/(240.97+W298))/(DY298+DZ298)-DT298)</f>
        <v>0</v>
      </c>
      <c r="T298">
        <f>1/((DM298+1)/(Q298/1.6)+1/(R298/1.37)) + DM298/((DM298+1)/(Q298/1.6) + DM298/(R298/1.37))</f>
        <v>0</v>
      </c>
      <c r="U298">
        <f>(DH298*DK298)</f>
        <v>0</v>
      </c>
      <c r="V298">
        <f>(EA298+(U298+2*0.95*5.67E-8*(((EA298+$B$7)+273)^4-(EA298+273)^4)-44100*J298)/(1.84*29.3*R298+8*0.95*5.67E-8*(EA298+273)^3))</f>
        <v>0</v>
      </c>
      <c r="W298">
        <f>($C$7*EB298+$D$7*EC298+$E$7*V298)</f>
        <v>0</v>
      </c>
      <c r="X298">
        <f>0.61365*exp(17.502*W298/(240.97+W298))</f>
        <v>0</v>
      </c>
      <c r="Y298">
        <f>(Z298/AA298*100)</f>
        <v>0</v>
      </c>
      <c r="Z298">
        <f>DT298*(DY298+DZ298)/1000</f>
        <v>0</v>
      </c>
      <c r="AA298">
        <f>0.61365*exp(17.502*EA298/(240.97+EA298))</f>
        <v>0</v>
      </c>
      <c r="AB298">
        <f>(X298-DT298*(DY298+DZ298)/1000)</f>
        <v>0</v>
      </c>
      <c r="AC298">
        <f>(-J298*44100)</f>
        <v>0</v>
      </c>
      <c r="AD298">
        <f>2*29.3*R298*0.92*(EA298-W298)</f>
        <v>0</v>
      </c>
      <c r="AE298">
        <f>2*0.95*5.67E-8*(((EA298+$B$7)+273)^4-(W298+273)^4)</f>
        <v>0</v>
      </c>
      <c r="AF298">
        <f>U298+AE298+AC298+AD298</f>
        <v>0</v>
      </c>
      <c r="AG298">
        <f>DX298*AU298*(DS298-DR298*(1000-AU298*DU298)/(1000-AU298*DT298))/(100*DL298)</f>
        <v>0</v>
      </c>
      <c r="AH298">
        <f>1000*DX298*AU298*(DT298-DU298)/(100*DL298*(1000-AU298*DT298))</f>
        <v>0</v>
      </c>
      <c r="AI298">
        <f>(AJ298 - AK298 - DY298*1E3/(8.314*(EA298+273.15)) * AM298/DX298 * AL298) * DX298/(100*DL298) * (1000 - DU298)/1000</f>
        <v>0</v>
      </c>
      <c r="AJ298">
        <v>1514.59911489754</v>
      </c>
      <c r="AK298">
        <v>1478.40957575758</v>
      </c>
      <c r="AL298">
        <v>3.27009431063171</v>
      </c>
      <c r="AM298">
        <v>65.0541557379444</v>
      </c>
      <c r="AN298">
        <f>(AP298 - AO298 + DY298*1E3/(8.314*(EA298+273.15)) * AR298/DX298 * AQ298) * DX298/(100*DL298) * 1000/(1000 - AP298)</f>
        <v>0</v>
      </c>
      <c r="AO298">
        <v>24.7369040619163</v>
      </c>
      <c r="AP298">
        <v>32.0943309090909</v>
      </c>
      <c r="AQ298">
        <v>-0.00398056320707462</v>
      </c>
      <c r="AR298">
        <v>110.692381959749</v>
      </c>
      <c r="AS298">
        <v>0</v>
      </c>
      <c r="AT298">
        <v>0</v>
      </c>
      <c r="AU298">
        <f>IF(AS298*$H$13&gt;=AW298,1.0,(AW298/(AW298-AS298*$H$13)))</f>
        <v>0</v>
      </c>
      <c r="AV298">
        <f>(AU298-1)*100</f>
        <v>0</v>
      </c>
      <c r="AW298">
        <f>MAX(0,($B$13+$C$13*EF298)/(1+$D$13*EF298)*DY298/(EA298+273)*$E$13)</f>
        <v>0</v>
      </c>
      <c r="AX298" t="s">
        <v>437</v>
      </c>
      <c r="AY298" t="s">
        <v>437</v>
      </c>
      <c r="AZ298">
        <v>0</v>
      </c>
      <c r="BA298">
        <v>0</v>
      </c>
      <c r="BB298">
        <f>1-AZ298/BA298</f>
        <v>0</v>
      </c>
      <c r="BC298">
        <v>0</v>
      </c>
      <c r="BD298" t="s">
        <v>437</v>
      </c>
      <c r="BE298" t="s">
        <v>437</v>
      </c>
      <c r="BF298">
        <v>0</v>
      </c>
      <c r="BG298">
        <v>0</v>
      </c>
      <c r="BH298">
        <f>1-BF298/BG298</f>
        <v>0</v>
      </c>
      <c r="BI298">
        <v>0.5</v>
      </c>
      <c r="BJ298">
        <f>DI298</f>
        <v>0</v>
      </c>
      <c r="BK298">
        <f>L298</f>
        <v>0</v>
      </c>
      <c r="BL298">
        <f>BH298*BI298*BJ298</f>
        <v>0</v>
      </c>
      <c r="BM298">
        <f>(BK298-BC298)/BJ298</f>
        <v>0</v>
      </c>
      <c r="BN298">
        <f>(BA298-BG298)/BG298</f>
        <v>0</v>
      </c>
      <c r="BO298">
        <f>AZ298/(BB298+AZ298/BG298)</f>
        <v>0</v>
      </c>
      <c r="BP298" t="s">
        <v>437</v>
      </c>
      <c r="BQ298">
        <v>0</v>
      </c>
      <c r="BR298">
        <f>IF(BQ298&lt;&gt;0, BQ298, BO298)</f>
        <v>0</v>
      </c>
      <c r="BS298">
        <f>1-BR298/BG298</f>
        <v>0</v>
      </c>
      <c r="BT298">
        <f>(BG298-BF298)/(BG298-BR298)</f>
        <v>0</v>
      </c>
      <c r="BU298">
        <f>(BA298-BG298)/(BA298-BR298)</f>
        <v>0</v>
      </c>
      <c r="BV298">
        <f>(BG298-BF298)/(BG298-AZ298)</f>
        <v>0</v>
      </c>
      <c r="BW298">
        <f>(BA298-BG298)/(BA298-AZ298)</f>
        <v>0</v>
      </c>
      <c r="BX298">
        <f>(BT298*BR298/BF298)</f>
        <v>0</v>
      </c>
      <c r="BY298">
        <f>(1-BX298)</f>
        <v>0</v>
      </c>
      <c r="DH298">
        <f>$B$11*EG298+$C$11*EH298+$F$11*ES298*(1-EV298)</f>
        <v>0</v>
      </c>
      <c r="DI298">
        <f>DH298*DJ298</f>
        <v>0</v>
      </c>
      <c r="DJ298">
        <f>($B$11*$D$9+$C$11*$D$9+$F$11*((FF298+EX298)/MAX(FF298+EX298+FG298, 0.1)*$I$9+FG298/MAX(FF298+EX298+FG298, 0.1)*$J$9))/($B$11+$C$11+$F$11)</f>
        <v>0</v>
      </c>
      <c r="DK298">
        <f>($B$11*$K$9+$C$11*$K$9+$F$11*((FF298+EX298)/MAX(FF298+EX298+FG298, 0.1)*$P$9+FG298/MAX(FF298+EX298+FG298, 0.1)*$Q$9))/($B$11+$C$11+$F$11)</f>
        <v>0</v>
      </c>
      <c r="DL298">
        <v>6</v>
      </c>
      <c r="DM298">
        <v>0.5</v>
      </c>
      <c r="DN298" t="s">
        <v>438</v>
      </c>
      <c r="DO298">
        <v>2</v>
      </c>
      <c r="DP298" t="b">
        <v>1</v>
      </c>
      <c r="DQ298">
        <v>1761411818.84615</v>
      </c>
      <c r="DR298">
        <v>1408</v>
      </c>
      <c r="DS298">
        <v>1461.93538461538</v>
      </c>
      <c r="DT298">
        <v>32.1331384615385</v>
      </c>
      <c r="DU298">
        <v>24.7397153846154</v>
      </c>
      <c r="DV298">
        <v>1406.90384615385</v>
      </c>
      <c r="DW298">
        <v>31.8179461538462</v>
      </c>
      <c r="DX298">
        <v>500.007538461538</v>
      </c>
      <c r="DY298">
        <v>90.3169307692308</v>
      </c>
      <c r="DZ298">
        <v>0.0390865307692308</v>
      </c>
      <c r="EA298">
        <v>36.7908461538462</v>
      </c>
      <c r="EB298">
        <v>36.0448384615385</v>
      </c>
      <c r="EC298">
        <v>999.9</v>
      </c>
      <c r="ED298">
        <v>0</v>
      </c>
      <c r="EE298">
        <v>0</v>
      </c>
      <c r="EF298">
        <v>10005.8653846154</v>
      </c>
      <c r="EG298">
        <v>0</v>
      </c>
      <c r="EH298">
        <v>1237.98692307692</v>
      </c>
      <c r="EI298">
        <v>-53.9337384615385</v>
      </c>
      <c r="EJ298">
        <v>1454.74615384615</v>
      </c>
      <c r="EK298">
        <v>1499.02</v>
      </c>
      <c r="EL298">
        <v>7.39341923076923</v>
      </c>
      <c r="EM298">
        <v>1461.93538461538</v>
      </c>
      <c r="EN298">
        <v>24.7397153846154</v>
      </c>
      <c r="EO298">
        <v>2.90216461538462</v>
      </c>
      <c r="EP298">
        <v>2.23441461538461</v>
      </c>
      <c r="EQ298">
        <v>23.4769846153846</v>
      </c>
      <c r="ER298">
        <v>19.2112230769231</v>
      </c>
      <c r="ES298">
        <v>1200.00769230769</v>
      </c>
      <c r="ET298">
        <v>0.967</v>
      </c>
      <c r="EU298">
        <v>0.0329997</v>
      </c>
      <c r="EV298">
        <v>0</v>
      </c>
      <c r="EW298">
        <v>1287.25692307692</v>
      </c>
      <c r="EX298">
        <v>5.00059</v>
      </c>
      <c r="EY298">
        <v>15926.9923076923</v>
      </c>
      <c r="EZ298">
        <v>10358.7692307692</v>
      </c>
      <c r="FA298">
        <v>51.8410769230769</v>
      </c>
      <c r="FB298">
        <v>53.562</v>
      </c>
      <c r="FC298">
        <v>52.1153076923077</v>
      </c>
      <c r="FD298">
        <v>53.125</v>
      </c>
      <c r="FE298">
        <v>52.937</v>
      </c>
      <c r="FF298">
        <v>1155.56769230769</v>
      </c>
      <c r="FG298">
        <v>39.4323076923077</v>
      </c>
      <c r="FH298">
        <v>0</v>
      </c>
      <c r="FI298">
        <v>1761411787.3</v>
      </c>
      <c r="FJ298">
        <v>0</v>
      </c>
      <c r="FK298">
        <v>1287.31807692308</v>
      </c>
      <c r="FL298">
        <v>-0.444786327252028</v>
      </c>
      <c r="FM298">
        <v>-8.62564100792186</v>
      </c>
      <c r="FN298">
        <v>15926.8346153846</v>
      </c>
      <c r="FO298">
        <v>15</v>
      </c>
      <c r="FP298">
        <v>0</v>
      </c>
      <c r="FQ298" t="s">
        <v>439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-53.8813857142857</v>
      </c>
      <c r="GD298">
        <v>0.387280519480467</v>
      </c>
      <c r="GE298">
        <v>0.3719832193933</v>
      </c>
      <c r="GF298">
        <v>1</v>
      </c>
      <c r="GG298">
        <v>1287.39352941176</v>
      </c>
      <c r="GH298">
        <v>-1.21038961386523</v>
      </c>
      <c r="GI298">
        <v>0.266258193499371</v>
      </c>
      <c r="GJ298">
        <v>-1</v>
      </c>
      <c r="GK298">
        <v>7.40751619047619</v>
      </c>
      <c r="GL298">
        <v>-0.301157922077914</v>
      </c>
      <c r="GM298">
        <v>0.0304114484201483</v>
      </c>
      <c r="GN298">
        <v>0</v>
      </c>
      <c r="GO298">
        <v>1</v>
      </c>
      <c r="GP298">
        <v>2</v>
      </c>
      <c r="GQ298" t="s">
        <v>446</v>
      </c>
      <c r="GR298">
        <v>3.12954</v>
      </c>
      <c r="GS298">
        <v>2.71744</v>
      </c>
      <c r="GT298">
        <v>0.201518</v>
      </c>
      <c r="GU298">
        <v>0.206084</v>
      </c>
      <c r="GV298">
        <v>0.122821</v>
      </c>
      <c r="GW298">
        <v>0.10237</v>
      </c>
      <c r="GX298">
        <v>29290.7</v>
      </c>
      <c r="GY298">
        <v>30946.7</v>
      </c>
      <c r="GZ298">
        <v>33278</v>
      </c>
      <c r="HA298">
        <v>35385.6</v>
      </c>
      <c r="HB298">
        <v>41496.4</v>
      </c>
      <c r="HC298">
        <v>45721.3</v>
      </c>
      <c r="HD298">
        <v>52126</v>
      </c>
      <c r="HE298">
        <v>56655.6</v>
      </c>
      <c r="HF298">
        <v>1.78715</v>
      </c>
      <c r="HG298">
        <v>1.6494</v>
      </c>
      <c r="HH298">
        <v>-0.0289455</v>
      </c>
      <c r="HI298">
        <v>0</v>
      </c>
      <c r="HJ298">
        <v>36.4911</v>
      </c>
      <c r="HK298">
        <v>999.9</v>
      </c>
      <c r="HL298">
        <v>56.965</v>
      </c>
      <c r="HM298">
        <v>29.195</v>
      </c>
      <c r="HN298">
        <v>25.6535</v>
      </c>
      <c r="HO298">
        <v>56.4992</v>
      </c>
      <c r="HP298">
        <v>42.9127</v>
      </c>
      <c r="HQ298">
        <v>1</v>
      </c>
      <c r="HR298">
        <v>1.31487</v>
      </c>
      <c r="HS298">
        <v>4.95642</v>
      </c>
      <c r="HT298">
        <v>20.0648</v>
      </c>
      <c r="HU298">
        <v>5.19138</v>
      </c>
      <c r="HV298">
        <v>12.0099</v>
      </c>
      <c r="HW298">
        <v>4.9728</v>
      </c>
      <c r="HX298">
        <v>3.295</v>
      </c>
      <c r="HY298">
        <v>9999</v>
      </c>
      <c r="HZ298">
        <v>9999</v>
      </c>
      <c r="IA298">
        <v>999.9</v>
      </c>
      <c r="IB298">
        <v>9999</v>
      </c>
      <c r="IC298">
        <v>1.86324</v>
      </c>
      <c r="ID298">
        <v>1.86808</v>
      </c>
      <c r="IE298">
        <v>1.86783</v>
      </c>
      <c r="IF298">
        <v>1.86905</v>
      </c>
      <c r="IG298">
        <v>1.86981</v>
      </c>
      <c r="IH298">
        <v>1.86588</v>
      </c>
      <c r="II298">
        <v>1.86698</v>
      </c>
      <c r="IJ298">
        <v>1.86841</v>
      </c>
      <c r="IK298">
        <v>5</v>
      </c>
      <c r="IL298">
        <v>0</v>
      </c>
      <c r="IM298">
        <v>0</v>
      </c>
      <c r="IN298">
        <v>0</v>
      </c>
      <c r="IO298" t="s">
        <v>441</v>
      </c>
      <c r="IP298" t="s">
        <v>442</v>
      </c>
      <c r="IQ298" t="s">
        <v>443</v>
      </c>
      <c r="IR298" t="s">
        <v>443</v>
      </c>
      <c r="IS298" t="s">
        <v>443</v>
      </c>
      <c r="IT298" t="s">
        <v>443</v>
      </c>
      <c r="IU298">
        <v>0</v>
      </c>
      <c r="IV298">
        <v>100</v>
      </c>
      <c r="IW298">
        <v>100</v>
      </c>
      <c r="IX298">
        <v>1.1</v>
      </c>
      <c r="IY298">
        <v>0.3152</v>
      </c>
      <c r="IZ298">
        <v>1.09748391826392</v>
      </c>
      <c r="JA298">
        <v>0</v>
      </c>
      <c r="JB298">
        <v>0</v>
      </c>
      <c r="JC298">
        <v>0</v>
      </c>
      <c r="JD298">
        <v>0.315191680746845</v>
      </c>
      <c r="JE298">
        <v>0</v>
      </c>
      <c r="JF298">
        <v>0</v>
      </c>
      <c r="JG298">
        <v>0</v>
      </c>
      <c r="JH298">
        <v>5</v>
      </c>
      <c r="JI298">
        <v>2273</v>
      </c>
      <c r="JJ298">
        <v>0</v>
      </c>
      <c r="JK298">
        <v>25</v>
      </c>
      <c r="JL298">
        <v>29356863.8</v>
      </c>
      <c r="JM298">
        <v>29356863.8</v>
      </c>
      <c r="JN298">
        <v>2.83081</v>
      </c>
      <c r="JO298">
        <v>2.6062</v>
      </c>
      <c r="JP298">
        <v>1.54785</v>
      </c>
      <c r="JQ298">
        <v>2.31934</v>
      </c>
      <c r="JR298">
        <v>1.64673</v>
      </c>
      <c r="JS298">
        <v>2.26807</v>
      </c>
      <c r="JT298">
        <v>33.1992</v>
      </c>
      <c r="JU298">
        <v>24.1663</v>
      </c>
      <c r="JV298">
        <v>18</v>
      </c>
      <c r="JW298">
        <v>501.635</v>
      </c>
      <c r="JX298">
        <v>404.589</v>
      </c>
      <c r="JY298">
        <v>30.5134</v>
      </c>
      <c r="JZ298">
        <v>42.7827</v>
      </c>
      <c r="KA298">
        <v>30.0002</v>
      </c>
      <c r="KB298">
        <v>42.5131</v>
      </c>
      <c r="KC298">
        <v>42.406</v>
      </c>
      <c r="KD298">
        <v>56.6632</v>
      </c>
      <c r="KE298">
        <v>0</v>
      </c>
      <c r="KF298">
        <v>100</v>
      </c>
      <c r="KG298">
        <v>30.4934</v>
      </c>
      <c r="KH298">
        <v>1506.97</v>
      </c>
      <c r="KI298">
        <v>34.6858</v>
      </c>
      <c r="KJ298">
        <v>94.6032</v>
      </c>
      <c r="KK298">
        <v>91.7311</v>
      </c>
    </row>
    <row r="299" spans="1:297">
      <c r="A299">
        <v>283</v>
      </c>
      <c r="B299">
        <v>1761411832</v>
      </c>
      <c r="C299">
        <v>3651</v>
      </c>
      <c r="D299" t="s">
        <v>1010</v>
      </c>
      <c r="E299" t="s">
        <v>1011</v>
      </c>
      <c r="F299">
        <v>5</v>
      </c>
      <c r="G299" t="s">
        <v>831</v>
      </c>
      <c r="H299" t="s">
        <v>436</v>
      </c>
      <c r="I299">
        <v>1761411823.84615</v>
      </c>
      <c r="J299">
        <f>(K299)/1000</f>
        <v>0</v>
      </c>
      <c r="K299">
        <f>IF(DP299, AN299, AH299)</f>
        <v>0</v>
      </c>
      <c r="L299">
        <f>IF(DP299, AI299, AG299)</f>
        <v>0</v>
      </c>
      <c r="M299">
        <f>DR299 - IF(AU299&gt;1, L299*DL299*100.0/(AW299), 0)</f>
        <v>0</v>
      </c>
      <c r="N299">
        <f>((T299-J299/2)*M299-L299)/(T299+J299/2)</f>
        <v>0</v>
      </c>
      <c r="O299">
        <f>N299*(DY299+DZ299)/1000.0</f>
        <v>0</v>
      </c>
      <c r="P299">
        <f>(DR299 - IF(AU299&gt;1, L299*DL299*100.0/(AW299), 0))*(DY299+DZ299)/1000.0</f>
        <v>0</v>
      </c>
      <c r="Q299">
        <f>2.0/((1/S299-1/R299)+SIGN(S299)*SQRT((1/S299-1/R299)*(1/S299-1/R299) + 4*DM299/((DM299+1)*(DM299+1))*(2*1/S299*1/R299-1/R299*1/R299)))</f>
        <v>0</v>
      </c>
      <c r="R299">
        <f>IF(LEFT(DN299,1)&lt;&gt;"0",IF(LEFT(DN299,1)="1",3.0,DO299),$D$5+$E$5*(EF299*DY299/($K$5*1000))+$F$5*(EF299*DY299/($K$5*1000))*MAX(MIN(DL299,$J$5),$I$5)*MAX(MIN(DL299,$J$5),$I$5)+$G$5*MAX(MIN(DL299,$J$5),$I$5)*(EF299*DY299/($K$5*1000))+$H$5*(EF299*DY299/($K$5*1000))*(EF299*DY299/($K$5*1000)))</f>
        <v>0</v>
      </c>
      <c r="S299">
        <f>J299*(1000-(1000*0.61365*exp(17.502*W299/(240.97+W299))/(DY299+DZ299)+DT299)/2)/(1000*0.61365*exp(17.502*W299/(240.97+W299))/(DY299+DZ299)-DT299)</f>
        <v>0</v>
      </c>
      <c r="T299">
        <f>1/((DM299+1)/(Q299/1.6)+1/(R299/1.37)) + DM299/((DM299+1)/(Q299/1.6) + DM299/(R299/1.37))</f>
        <v>0</v>
      </c>
      <c r="U299">
        <f>(DH299*DK299)</f>
        <v>0</v>
      </c>
      <c r="V299">
        <f>(EA299+(U299+2*0.95*5.67E-8*(((EA299+$B$7)+273)^4-(EA299+273)^4)-44100*J299)/(1.84*29.3*R299+8*0.95*5.67E-8*(EA299+273)^3))</f>
        <v>0</v>
      </c>
      <c r="W299">
        <f>($C$7*EB299+$D$7*EC299+$E$7*V299)</f>
        <v>0</v>
      </c>
      <c r="X299">
        <f>0.61365*exp(17.502*W299/(240.97+W299))</f>
        <v>0</v>
      </c>
      <c r="Y299">
        <f>(Z299/AA299*100)</f>
        <v>0</v>
      </c>
      <c r="Z299">
        <f>DT299*(DY299+DZ299)/1000</f>
        <v>0</v>
      </c>
      <c r="AA299">
        <f>0.61365*exp(17.502*EA299/(240.97+EA299))</f>
        <v>0</v>
      </c>
      <c r="AB299">
        <f>(X299-DT299*(DY299+DZ299)/1000)</f>
        <v>0</v>
      </c>
      <c r="AC299">
        <f>(-J299*44100)</f>
        <v>0</v>
      </c>
      <c r="AD299">
        <f>2*29.3*R299*0.92*(EA299-W299)</f>
        <v>0</v>
      </c>
      <c r="AE299">
        <f>2*0.95*5.67E-8*(((EA299+$B$7)+273)^4-(W299+273)^4)</f>
        <v>0</v>
      </c>
      <c r="AF299">
        <f>U299+AE299+AC299+AD299</f>
        <v>0</v>
      </c>
      <c r="AG299">
        <f>DX299*AU299*(DS299-DR299*(1000-AU299*DU299)/(1000-AU299*DT299))/(100*DL299)</f>
        <v>0</v>
      </c>
      <c r="AH299">
        <f>1000*DX299*AU299*(DT299-DU299)/(100*DL299*(1000-AU299*DT299))</f>
        <v>0</v>
      </c>
      <c r="AI299">
        <f>(AJ299 - AK299 - DY299*1E3/(8.314*(EA299+273.15)) * AM299/DX299 * AL299) * DX299/(100*DL299) * (1000 - DU299)/1000</f>
        <v>0</v>
      </c>
      <c r="AJ299">
        <v>1533.17809915383</v>
      </c>
      <c r="AK299">
        <v>1496.01848484848</v>
      </c>
      <c r="AL299">
        <v>3.56072828503497</v>
      </c>
      <c r="AM299">
        <v>65.0541557379444</v>
      </c>
      <c r="AN299">
        <f>(AP299 - AO299 + DY299*1E3/(8.314*(EA299+273.15)) * AR299/DX299 * AQ299) * DX299/(100*DL299) * 1000/(1000 - AP299)</f>
        <v>0</v>
      </c>
      <c r="AO299">
        <v>24.7342996883424</v>
      </c>
      <c r="AP299">
        <v>32.0697460606061</v>
      </c>
      <c r="AQ299">
        <v>-0.00308231713272939</v>
      </c>
      <c r="AR299">
        <v>110.692381959749</v>
      </c>
      <c r="AS299">
        <v>0</v>
      </c>
      <c r="AT299">
        <v>0</v>
      </c>
      <c r="AU299">
        <f>IF(AS299*$H$13&gt;=AW299,1.0,(AW299/(AW299-AS299*$H$13)))</f>
        <v>0</v>
      </c>
      <c r="AV299">
        <f>(AU299-1)*100</f>
        <v>0</v>
      </c>
      <c r="AW299">
        <f>MAX(0,($B$13+$C$13*EF299)/(1+$D$13*EF299)*DY299/(EA299+273)*$E$13)</f>
        <v>0</v>
      </c>
      <c r="AX299" t="s">
        <v>437</v>
      </c>
      <c r="AY299" t="s">
        <v>437</v>
      </c>
      <c r="AZ299">
        <v>0</v>
      </c>
      <c r="BA299">
        <v>0</v>
      </c>
      <c r="BB299">
        <f>1-AZ299/BA299</f>
        <v>0</v>
      </c>
      <c r="BC299">
        <v>0</v>
      </c>
      <c r="BD299" t="s">
        <v>437</v>
      </c>
      <c r="BE299" t="s">
        <v>437</v>
      </c>
      <c r="BF299">
        <v>0</v>
      </c>
      <c r="BG299">
        <v>0</v>
      </c>
      <c r="BH299">
        <f>1-BF299/BG299</f>
        <v>0</v>
      </c>
      <c r="BI299">
        <v>0.5</v>
      </c>
      <c r="BJ299">
        <f>DI299</f>
        <v>0</v>
      </c>
      <c r="BK299">
        <f>L299</f>
        <v>0</v>
      </c>
      <c r="BL299">
        <f>BH299*BI299*BJ299</f>
        <v>0</v>
      </c>
      <c r="BM299">
        <f>(BK299-BC299)/BJ299</f>
        <v>0</v>
      </c>
      <c r="BN299">
        <f>(BA299-BG299)/BG299</f>
        <v>0</v>
      </c>
      <c r="BO299">
        <f>AZ299/(BB299+AZ299/BG299)</f>
        <v>0</v>
      </c>
      <c r="BP299" t="s">
        <v>437</v>
      </c>
      <c r="BQ299">
        <v>0</v>
      </c>
      <c r="BR299">
        <f>IF(BQ299&lt;&gt;0, BQ299, BO299)</f>
        <v>0</v>
      </c>
      <c r="BS299">
        <f>1-BR299/BG299</f>
        <v>0</v>
      </c>
      <c r="BT299">
        <f>(BG299-BF299)/(BG299-BR299)</f>
        <v>0</v>
      </c>
      <c r="BU299">
        <f>(BA299-BG299)/(BA299-BR299)</f>
        <v>0</v>
      </c>
      <c r="BV299">
        <f>(BG299-BF299)/(BG299-AZ299)</f>
        <v>0</v>
      </c>
      <c r="BW299">
        <f>(BA299-BG299)/(BA299-AZ299)</f>
        <v>0</v>
      </c>
      <c r="BX299">
        <f>(BT299*BR299/BF299)</f>
        <v>0</v>
      </c>
      <c r="BY299">
        <f>(1-BX299)</f>
        <v>0</v>
      </c>
      <c r="DH299">
        <f>$B$11*EG299+$C$11*EH299+$F$11*ES299*(1-EV299)</f>
        <v>0</v>
      </c>
      <c r="DI299">
        <f>DH299*DJ299</f>
        <v>0</v>
      </c>
      <c r="DJ299">
        <f>($B$11*$D$9+$C$11*$D$9+$F$11*((FF299+EX299)/MAX(FF299+EX299+FG299, 0.1)*$I$9+FG299/MAX(FF299+EX299+FG299, 0.1)*$J$9))/($B$11+$C$11+$F$11)</f>
        <v>0</v>
      </c>
      <c r="DK299">
        <f>($B$11*$K$9+$C$11*$K$9+$F$11*((FF299+EX299)/MAX(FF299+EX299+FG299, 0.1)*$P$9+FG299/MAX(FF299+EX299+FG299, 0.1)*$Q$9))/($B$11+$C$11+$F$11)</f>
        <v>0</v>
      </c>
      <c r="DL299">
        <v>6</v>
      </c>
      <c r="DM299">
        <v>0.5</v>
      </c>
      <c r="DN299" t="s">
        <v>438</v>
      </c>
      <c r="DO299">
        <v>2</v>
      </c>
      <c r="DP299" t="b">
        <v>1</v>
      </c>
      <c r="DQ299">
        <v>1761411823.84615</v>
      </c>
      <c r="DR299">
        <v>1424.29769230769</v>
      </c>
      <c r="DS299">
        <v>1478.65923076923</v>
      </c>
      <c r="DT299">
        <v>32.1065</v>
      </c>
      <c r="DU299">
        <v>24.7375076923077</v>
      </c>
      <c r="DV299">
        <v>1423.2</v>
      </c>
      <c r="DW299">
        <v>31.7913</v>
      </c>
      <c r="DX299">
        <v>500.013615384615</v>
      </c>
      <c r="DY299">
        <v>90.3172846153846</v>
      </c>
      <c r="DZ299">
        <v>0.0391999846153846</v>
      </c>
      <c r="EA299">
        <v>36.7786076923077</v>
      </c>
      <c r="EB299">
        <v>36.0379153846154</v>
      </c>
      <c r="EC299">
        <v>999.9</v>
      </c>
      <c r="ED299">
        <v>0</v>
      </c>
      <c r="EE299">
        <v>0</v>
      </c>
      <c r="EF299">
        <v>9999.95153846154</v>
      </c>
      <c r="EG299">
        <v>0</v>
      </c>
      <c r="EH299">
        <v>1237.99538461538</v>
      </c>
      <c r="EI299">
        <v>-54.3613153846154</v>
      </c>
      <c r="EJ299">
        <v>1471.54384615385</v>
      </c>
      <c r="EK299">
        <v>1516.16615384615</v>
      </c>
      <c r="EL299">
        <v>7.36899307692308</v>
      </c>
      <c r="EM299">
        <v>1478.65923076923</v>
      </c>
      <c r="EN299">
        <v>24.7375076923077</v>
      </c>
      <c r="EO299">
        <v>2.89977076923077</v>
      </c>
      <c r="EP299">
        <v>2.23422307692308</v>
      </c>
      <c r="EQ299">
        <v>23.4633076923077</v>
      </c>
      <c r="ER299">
        <v>19.2098461538462</v>
      </c>
      <c r="ES299">
        <v>1200.01307692308</v>
      </c>
      <c r="ET299">
        <v>0.967</v>
      </c>
      <c r="EU299">
        <v>0.0329997</v>
      </c>
      <c r="EV299">
        <v>0</v>
      </c>
      <c r="EW299">
        <v>1287.23076923077</v>
      </c>
      <c r="EX299">
        <v>5.00059</v>
      </c>
      <c r="EY299">
        <v>15926.3615384615</v>
      </c>
      <c r="EZ299">
        <v>10358.8153846154</v>
      </c>
      <c r="FA299">
        <v>51.8410769230769</v>
      </c>
      <c r="FB299">
        <v>53.5572307692308</v>
      </c>
      <c r="FC299">
        <v>52.1153076923077</v>
      </c>
      <c r="FD299">
        <v>53.125</v>
      </c>
      <c r="FE299">
        <v>52.937</v>
      </c>
      <c r="FF299">
        <v>1155.57307692308</v>
      </c>
      <c r="FG299">
        <v>39.4338461538462</v>
      </c>
      <c r="FH299">
        <v>0</v>
      </c>
      <c r="FI299">
        <v>1761411792.1</v>
      </c>
      <c r="FJ299">
        <v>0</v>
      </c>
      <c r="FK299">
        <v>1287.24346153846</v>
      </c>
      <c r="FL299">
        <v>-0.97811965085646</v>
      </c>
      <c r="FM299">
        <v>-6.72820511615266</v>
      </c>
      <c r="FN299">
        <v>15926.2615384615</v>
      </c>
      <c r="FO299">
        <v>15</v>
      </c>
      <c r="FP299">
        <v>0</v>
      </c>
      <c r="FQ299" t="s">
        <v>439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-54.300165</v>
      </c>
      <c r="GD299">
        <v>-5.02772481203003</v>
      </c>
      <c r="GE299">
        <v>0.821834118466129</v>
      </c>
      <c r="GF299">
        <v>0</v>
      </c>
      <c r="GG299">
        <v>1287.29588235294</v>
      </c>
      <c r="GH299">
        <v>-0.731856377063249</v>
      </c>
      <c r="GI299">
        <v>0.23927731446587</v>
      </c>
      <c r="GJ299">
        <v>-1</v>
      </c>
      <c r="GK299">
        <v>7.3806655</v>
      </c>
      <c r="GL299">
        <v>-0.296828120300765</v>
      </c>
      <c r="GM299">
        <v>0.0285571520770191</v>
      </c>
      <c r="GN299">
        <v>0</v>
      </c>
      <c r="GO299">
        <v>0</v>
      </c>
      <c r="GP299">
        <v>2</v>
      </c>
      <c r="GQ299" t="s">
        <v>473</v>
      </c>
      <c r="GR299">
        <v>3.1294</v>
      </c>
      <c r="GS299">
        <v>2.71683</v>
      </c>
      <c r="GT299">
        <v>0.202995</v>
      </c>
      <c r="GU299">
        <v>0.207451</v>
      </c>
      <c r="GV299">
        <v>0.122756</v>
      </c>
      <c r="GW299">
        <v>0.102365</v>
      </c>
      <c r="GX299">
        <v>29236.4</v>
      </c>
      <c r="GY299">
        <v>30892.9</v>
      </c>
      <c r="GZ299">
        <v>33278.3</v>
      </c>
      <c r="HA299">
        <v>35385.4</v>
      </c>
      <c r="HB299">
        <v>41500</v>
      </c>
      <c r="HC299">
        <v>45721.7</v>
      </c>
      <c r="HD299">
        <v>52126.6</v>
      </c>
      <c r="HE299">
        <v>56655.6</v>
      </c>
      <c r="HF299">
        <v>1.78708</v>
      </c>
      <c r="HG299">
        <v>1.64963</v>
      </c>
      <c r="HH299">
        <v>-0.0289604</v>
      </c>
      <c r="HI299">
        <v>0</v>
      </c>
      <c r="HJ299">
        <v>36.486</v>
      </c>
      <c r="HK299">
        <v>999.9</v>
      </c>
      <c r="HL299">
        <v>56.965</v>
      </c>
      <c r="HM299">
        <v>29.205</v>
      </c>
      <c r="HN299">
        <v>25.6691</v>
      </c>
      <c r="HO299">
        <v>56.5092</v>
      </c>
      <c r="HP299">
        <v>43.113</v>
      </c>
      <c r="HQ299">
        <v>1</v>
      </c>
      <c r="HR299">
        <v>1.31468</v>
      </c>
      <c r="HS299">
        <v>4.91713</v>
      </c>
      <c r="HT299">
        <v>20.0661</v>
      </c>
      <c r="HU299">
        <v>5.19108</v>
      </c>
      <c r="HV299">
        <v>12.0099</v>
      </c>
      <c r="HW299">
        <v>4.97275</v>
      </c>
      <c r="HX299">
        <v>3.29495</v>
      </c>
      <c r="HY299">
        <v>9999</v>
      </c>
      <c r="HZ299">
        <v>9999</v>
      </c>
      <c r="IA299">
        <v>999.9</v>
      </c>
      <c r="IB299">
        <v>9999</v>
      </c>
      <c r="IC299">
        <v>1.86325</v>
      </c>
      <c r="ID299">
        <v>1.86812</v>
      </c>
      <c r="IE299">
        <v>1.86783</v>
      </c>
      <c r="IF299">
        <v>1.86905</v>
      </c>
      <c r="IG299">
        <v>1.86983</v>
      </c>
      <c r="IH299">
        <v>1.86591</v>
      </c>
      <c r="II299">
        <v>1.86696</v>
      </c>
      <c r="IJ299">
        <v>1.86844</v>
      </c>
      <c r="IK299">
        <v>5</v>
      </c>
      <c r="IL299">
        <v>0</v>
      </c>
      <c r="IM299">
        <v>0</v>
      </c>
      <c r="IN299">
        <v>0</v>
      </c>
      <c r="IO299" t="s">
        <v>441</v>
      </c>
      <c r="IP299" t="s">
        <v>442</v>
      </c>
      <c r="IQ299" t="s">
        <v>443</v>
      </c>
      <c r="IR299" t="s">
        <v>443</v>
      </c>
      <c r="IS299" t="s">
        <v>443</v>
      </c>
      <c r="IT299" t="s">
        <v>443</v>
      </c>
      <c r="IU299">
        <v>0</v>
      </c>
      <c r="IV299">
        <v>100</v>
      </c>
      <c r="IW299">
        <v>100</v>
      </c>
      <c r="IX299">
        <v>1.1</v>
      </c>
      <c r="IY299">
        <v>0.3152</v>
      </c>
      <c r="IZ299">
        <v>1.09748391826392</v>
      </c>
      <c r="JA299">
        <v>0</v>
      </c>
      <c r="JB299">
        <v>0</v>
      </c>
      <c r="JC299">
        <v>0</v>
      </c>
      <c r="JD299">
        <v>0.315191680746845</v>
      </c>
      <c r="JE299">
        <v>0</v>
      </c>
      <c r="JF299">
        <v>0</v>
      </c>
      <c r="JG299">
        <v>0</v>
      </c>
      <c r="JH299">
        <v>5</v>
      </c>
      <c r="JI299">
        <v>2273</v>
      </c>
      <c r="JJ299">
        <v>0</v>
      </c>
      <c r="JK299">
        <v>25</v>
      </c>
      <c r="JL299">
        <v>29356863.9</v>
      </c>
      <c r="JM299">
        <v>29356863.9</v>
      </c>
      <c r="JN299">
        <v>2.85522</v>
      </c>
      <c r="JO299">
        <v>2.59644</v>
      </c>
      <c r="JP299">
        <v>1.54785</v>
      </c>
      <c r="JQ299">
        <v>2.32056</v>
      </c>
      <c r="JR299">
        <v>1.64673</v>
      </c>
      <c r="JS299">
        <v>2.35229</v>
      </c>
      <c r="JT299">
        <v>33.1992</v>
      </c>
      <c r="JU299">
        <v>24.1751</v>
      </c>
      <c r="JV299">
        <v>18</v>
      </c>
      <c r="JW299">
        <v>501.582</v>
      </c>
      <c r="JX299">
        <v>404.724</v>
      </c>
      <c r="JY299">
        <v>30.474</v>
      </c>
      <c r="JZ299">
        <v>42.7827</v>
      </c>
      <c r="KA299">
        <v>30</v>
      </c>
      <c r="KB299">
        <v>42.5131</v>
      </c>
      <c r="KC299">
        <v>42.406</v>
      </c>
      <c r="KD299">
        <v>57.1911</v>
      </c>
      <c r="KE299">
        <v>0</v>
      </c>
      <c r="KF299">
        <v>100</v>
      </c>
      <c r="KG299">
        <v>30.4671</v>
      </c>
      <c r="KH299">
        <v>1527.19</v>
      </c>
      <c r="KI299">
        <v>34.6858</v>
      </c>
      <c r="KJ299">
        <v>94.6042</v>
      </c>
      <c r="KK299">
        <v>91.7309</v>
      </c>
    </row>
    <row r="300" spans="1:297">
      <c r="A300">
        <v>284</v>
      </c>
      <c r="B300">
        <v>1761411837</v>
      </c>
      <c r="C300">
        <v>3656</v>
      </c>
      <c r="D300" t="s">
        <v>1012</v>
      </c>
      <c r="E300" t="s">
        <v>1013</v>
      </c>
      <c r="F300">
        <v>5</v>
      </c>
      <c r="G300" t="s">
        <v>831</v>
      </c>
      <c r="H300" t="s">
        <v>436</v>
      </c>
      <c r="I300">
        <v>1761411828.84615</v>
      </c>
      <c r="J300">
        <f>(K300)/1000</f>
        <v>0</v>
      </c>
      <c r="K300">
        <f>IF(DP300, AN300, AH300)</f>
        <v>0</v>
      </c>
      <c r="L300">
        <f>IF(DP300, AI300, AG300)</f>
        <v>0</v>
      </c>
      <c r="M300">
        <f>DR300 - IF(AU300&gt;1, L300*DL300*100.0/(AW300), 0)</f>
        <v>0</v>
      </c>
      <c r="N300">
        <f>((T300-J300/2)*M300-L300)/(T300+J300/2)</f>
        <v>0</v>
      </c>
      <c r="O300">
        <f>N300*(DY300+DZ300)/1000.0</f>
        <v>0</v>
      </c>
      <c r="P300">
        <f>(DR300 - IF(AU300&gt;1, L300*DL300*100.0/(AW300), 0))*(DY300+DZ300)/1000.0</f>
        <v>0</v>
      </c>
      <c r="Q300">
        <f>2.0/((1/S300-1/R300)+SIGN(S300)*SQRT((1/S300-1/R300)*(1/S300-1/R300) + 4*DM300/((DM300+1)*(DM300+1))*(2*1/S300*1/R300-1/R300*1/R300)))</f>
        <v>0</v>
      </c>
      <c r="R300">
        <f>IF(LEFT(DN300,1)&lt;&gt;"0",IF(LEFT(DN300,1)="1",3.0,DO300),$D$5+$E$5*(EF300*DY300/($K$5*1000))+$F$5*(EF300*DY300/($K$5*1000))*MAX(MIN(DL300,$J$5),$I$5)*MAX(MIN(DL300,$J$5),$I$5)+$G$5*MAX(MIN(DL300,$J$5),$I$5)*(EF300*DY300/($K$5*1000))+$H$5*(EF300*DY300/($K$5*1000))*(EF300*DY300/($K$5*1000)))</f>
        <v>0</v>
      </c>
      <c r="S300">
        <f>J300*(1000-(1000*0.61365*exp(17.502*W300/(240.97+W300))/(DY300+DZ300)+DT300)/2)/(1000*0.61365*exp(17.502*W300/(240.97+W300))/(DY300+DZ300)-DT300)</f>
        <v>0</v>
      </c>
      <c r="T300">
        <f>1/((DM300+1)/(Q300/1.6)+1/(R300/1.37)) + DM300/((DM300+1)/(Q300/1.6) + DM300/(R300/1.37))</f>
        <v>0</v>
      </c>
      <c r="U300">
        <f>(DH300*DK300)</f>
        <v>0</v>
      </c>
      <c r="V300">
        <f>(EA300+(U300+2*0.95*5.67E-8*(((EA300+$B$7)+273)^4-(EA300+273)^4)-44100*J300)/(1.84*29.3*R300+8*0.95*5.67E-8*(EA300+273)^3))</f>
        <v>0</v>
      </c>
      <c r="W300">
        <f>($C$7*EB300+$D$7*EC300+$E$7*V300)</f>
        <v>0</v>
      </c>
      <c r="X300">
        <f>0.61365*exp(17.502*W300/(240.97+W300))</f>
        <v>0</v>
      </c>
      <c r="Y300">
        <f>(Z300/AA300*100)</f>
        <v>0</v>
      </c>
      <c r="Z300">
        <f>DT300*(DY300+DZ300)/1000</f>
        <v>0</v>
      </c>
      <c r="AA300">
        <f>0.61365*exp(17.502*EA300/(240.97+EA300))</f>
        <v>0</v>
      </c>
      <c r="AB300">
        <f>(X300-DT300*(DY300+DZ300)/1000)</f>
        <v>0</v>
      </c>
      <c r="AC300">
        <f>(-J300*44100)</f>
        <v>0</v>
      </c>
      <c r="AD300">
        <f>2*29.3*R300*0.92*(EA300-W300)</f>
        <v>0</v>
      </c>
      <c r="AE300">
        <f>2*0.95*5.67E-8*(((EA300+$B$7)+273)^4-(W300+273)^4)</f>
        <v>0</v>
      </c>
      <c r="AF300">
        <f>U300+AE300+AC300+AD300</f>
        <v>0</v>
      </c>
      <c r="AG300">
        <f>DX300*AU300*(DS300-DR300*(1000-AU300*DU300)/(1000-AU300*DT300))/(100*DL300)</f>
        <v>0</v>
      </c>
      <c r="AH300">
        <f>1000*DX300*AU300*(DT300-DU300)/(100*DL300*(1000-AU300*DT300))</f>
        <v>0</v>
      </c>
      <c r="AI300">
        <f>(AJ300 - AK300 - DY300*1E3/(8.314*(EA300+273.15)) * AM300/DX300 * AL300) * DX300/(100*DL300) * (1000 - DU300)/1000</f>
        <v>0</v>
      </c>
      <c r="AJ300">
        <v>1549.25772049757</v>
      </c>
      <c r="AK300">
        <v>1512.50127272727</v>
      </c>
      <c r="AL300">
        <v>3.26263423342179</v>
      </c>
      <c r="AM300">
        <v>65.0541557379444</v>
      </c>
      <c r="AN300">
        <f>(AP300 - AO300 + DY300*1E3/(8.314*(EA300+273.15)) * AR300/DX300 * AQ300) * DX300/(100*DL300) * 1000/(1000 - AP300)</f>
        <v>0</v>
      </c>
      <c r="AO300">
        <v>24.7295455570677</v>
      </c>
      <c r="AP300">
        <v>32.0422236363636</v>
      </c>
      <c r="AQ300">
        <v>-0.00622527010085372</v>
      </c>
      <c r="AR300">
        <v>110.692381959749</v>
      </c>
      <c r="AS300">
        <v>0</v>
      </c>
      <c r="AT300">
        <v>0</v>
      </c>
      <c r="AU300">
        <f>IF(AS300*$H$13&gt;=AW300,1.0,(AW300/(AW300-AS300*$H$13)))</f>
        <v>0</v>
      </c>
      <c r="AV300">
        <f>(AU300-1)*100</f>
        <v>0</v>
      </c>
      <c r="AW300">
        <f>MAX(0,($B$13+$C$13*EF300)/(1+$D$13*EF300)*DY300/(EA300+273)*$E$13)</f>
        <v>0</v>
      </c>
      <c r="AX300" t="s">
        <v>437</v>
      </c>
      <c r="AY300" t="s">
        <v>437</v>
      </c>
      <c r="AZ300">
        <v>0</v>
      </c>
      <c r="BA300">
        <v>0</v>
      </c>
      <c r="BB300">
        <f>1-AZ300/BA300</f>
        <v>0</v>
      </c>
      <c r="BC300">
        <v>0</v>
      </c>
      <c r="BD300" t="s">
        <v>437</v>
      </c>
      <c r="BE300" t="s">
        <v>437</v>
      </c>
      <c r="BF300">
        <v>0</v>
      </c>
      <c r="BG300">
        <v>0</v>
      </c>
      <c r="BH300">
        <f>1-BF300/BG300</f>
        <v>0</v>
      </c>
      <c r="BI300">
        <v>0.5</v>
      </c>
      <c r="BJ300">
        <f>DI300</f>
        <v>0</v>
      </c>
      <c r="BK300">
        <f>L300</f>
        <v>0</v>
      </c>
      <c r="BL300">
        <f>BH300*BI300*BJ300</f>
        <v>0</v>
      </c>
      <c r="BM300">
        <f>(BK300-BC300)/BJ300</f>
        <v>0</v>
      </c>
      <c r="BN300">
        <f>(BA300-BG300)/BG300</f>
        <v>0</v>
      </c>
      <c r="BO300">
        <f>AZ300/(BB300+AZ300/BG300)</f>
        <v>0</v>
      </c>
      <c r="BP300" t="s">
        <v>437</v>
      </c>
      <c r="BQ300">
        <v>0</v>
      </c>
      <c r="BR300">
        <f>IF(BQ300&lt;&gt;0, BQ300, BO300)</f>
        <v>0</v>
      </c>
      <c r="BS300">
        <f>1-BR300/BG300</f>
        <v>0</v>
      </c>
      <c r="BT300">
        <f>(BG300-BF300)/(BG300-BR300)</f>
        <v>0</v>
      </c>
      <c r="BU300">
        <f>(BA300-BG300)/(BA300-BR300)</f>
        <v>0</v>
      </c>
      <c r="BV300">
        <f>(BG300-BF300)/(BG300-AZ300)</f>
        <v>0</v>
      </c>
      <c r="BW300">
        <f>(BA300-BG300)/(BA300-AZ300)</f>
        <v>0</v>
      </c>
      <c r="BX300">
        <f>(BT300*BR300/BF300)</f>
        <v>0</v>
      </c>
      <c r="BY300">
        <f>(1-BX300)</f>
        <v>0</v>
      </c>
      <c r="DH300">
        <f>$B$11*EG300+$C$11*EH300+$F$11*ES300*(1-EV300)</f>
        <v>0</v>
      </c>
      <c r="DI300">
        <f>DH300*DJ300</f>
        <v>0</v>
      </c>
      <c r="DJ300">
        <f>($B$11*$D$9+$C$11*$D$9+$F$11*((FF300+EX300)/MAX(FF300+EX300+FG300, 0.1)*$I$9+FG300/MAX(FF300+EX300+FG300, 0.1)*$J$9))/($B$11+$C$11+$F$11)</f>
        <v>0</v>
      </c>
      <c r="DK300">
        <f>($B$11*$K$9+$C$11*$K$9+$F$11*((FF300+EX300)/MAX(FF300+EX300+FG300, 0.1)*$P$9+FG300/MAX(FF300+EX300+FG300, 0.1)*$Q$9))/($B$11+$C$11+$F$11)</f>
        <v>0</v>
      </c>
      <c r="DL300">
        <v>6</v>
      </c>
      <c r="DM300">
        <v>0.5</v>
      </c>
      <c r="DN300" t="s">
        <v>438</v>
      </c>
      <c r="DO300">
        <v>2</v>
      </c>
      <c r="DP300" t="b">
        <v>1</v>
      </c>
      <c r="DQ300">
        <v>1761411828.84615</v>
      </c>
      <c r="DR300">
        <v>1440.65692307692</v>
      </c>
      <c r="DS300">
        <v>1495.20538461538</v>
      </c>
      <c r="DT300">
        <v>32.0801153846154</v>
      </c>
      <c r="DU300">
        <v>24.7346</v>
      </c>
      <c r="DV300">
        <v>1439.55923076923</v>
      </c>
      <c r="DW300">
        <v>31.7649230769231</v>
      </c>
      <c r="DX300">
        <v>500.035692307692</v>
      </c>
      <c r="DY300">
        <v>90.3177923076923</v>
      </c>
      <c r="DZ300">
        <v>0.0392392692307692</v>
      </c>
      <c r="EA300">
        <v>36.7684692307692</v>
      </c>
      <c r="EB300">
        <v>36.0267</v>
      </c>
      <c r="EC300">
        <v>999.9</v>
      </c>
      <c r="ED300">
        <v>0</v>
      </c>
      <c r="EE300">
        <v>0</v>
      </c>
      <c r="EF300">
        <v>9993.65</v>
      </c>
      <c r="EG300">
        <v>0</v>
      </c>
      <c r="EH300">
        <v>1237.99615384615</v>
      </c>
      <c r="EI300">
        <v>-54.5475384615385</v>
      </c>
      <c r="EJ300">
        <v>1488.40538461538</v>
      </c>
      <c r="EK300">
        <v>1533.12615384615</v>
      </c>
      <c r="EL300">
        <v>7.34551384615385</v>
      </c>
      <c r="EM300">
        <v>1495.20538461538</v>
      </c>
      <c r="EN300">
        <v>24.7346</v>
      </c>
      <c r="EO300">
        <v>2.89740384615385</v>
      </c>
      <c r="EP300">
        <v>2.23397384615385</v>
      </c>
      <c r="EQ300">
        <v>23.4497692307692</v>
      </c>
      <c r="ER300">
        <v>19.2080538461538</v>
      </c>
      <c r="ES300">
        <v>1200.01846153846</v>
      </c>
      <c r="ET300">
        <v>0.967</v>
      </c>
      <c r="EU300">
        <v>0.0329997</v>
      </c>
      <c r="EV300">
        <v>0</v>
      </c>
      <c r="EW300">
        <v>1287.16307692308</v>
      </c>
      <c r="EX300">
        <v>5.00059</v>
      </c>
      <c r="EY300">
        <v>15925.8461538462</v>
      </c>
      <c r="EZ300">
        <v>10358.8692307692</v>
      </c>
      <c r="FA300">
        <v>51.8410769230769</v>
      </c>
      <c r="FB300">
        <v>53.5572307692308</v>
      </c>
      <c r="FC300">
        <v>52.1007692307692</v>
      </c>
      <c r="FD300">
        <v>53.1153076923077</v>
      </c>
      <c r="FE300">
        <v>52.937</v>
      </c>
      <c r="FF300">
        <v>1155.57846153846</v>
      </c>
      <c r="FG300">
        <v>39.4369230769231</v>
      </c>
      <c r="FH300">
        <v>0</v>
      </c>
      <c r="FI300">
        <v>1761411796.9</v>
      </c>
      <c r="FJ300">
        <v>0</v>
      </c>
      <c r="FK300">
        <v>1287.15961538462</v>
      </c>
      <c r="FL300">
        <v>-1.94495726049981</v>
      </c>
      <c r="FM300">
        <v>-5.97948717293234</v>
      </c>
      <c r="FN300">
        <v>15925.7961538462</v>
      </c>
      <c r="FO300">
        <v>15</v>
      </c>
      <c r="FP300">
        <v>0</v>
      </c>
      <c r="FQ300" t="s">
        <v>439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-54.3323047619048</v>
      </c>
      <c r="GD300">
        <v>-4.67235584415573</v>
      </c>
      <c r="GE300">
        <v>0.847474670207901</v>
      </c>
      <c r="GF300">
        <v>0</v>
      </c>
      <c r="GG300">
        <v>1287.2</v>
      </c>
      <c r="GH300">
        <v>-1.10068754437077</v>
      </c>
      <c r="GI300">
        <v>0.214722803523379</v>
      </c>
      <c r="GJ300">
        <v>-1</v>
      </c>
      <c r="GK300">
        <v>7.35935095238095</v>
      </c>
      <c r="GL300">
        <v>-0.281241818181806</v>
      </c>
      <c r="GM300">
        <v>0.0284334410601591</v>
      </c>
      <c r="GN300">
        <v>0</v>
      </c>
      <c r="GO300">
        <v>0</v>
      </c>
      <c r="GP300">
        <v>2</v>
      </c>
      <c r="GQ300" t="s">
        <v>473</v>
      </c>
      <c r="GR300">
        <v>3.12957</v>
      </c>
      <c r="GS300">
        <v>2.71669</v>
      </c>
      <c r="GT300">
        <v>0.204372</v>
      </c>
      <c r="GU300">
        <v>0.208917</v>
      </c>
      <c r="GV300">
        <v>0.122679</v>
      </c>
      <c r="GW300">
        <v>0.102351</v>
      </c>
      <c r="GX300">
        <v>29185.4</v>
      </c>
      <c r="GY300">
        <v>30836</v>
      </c>
      <c r="GZ300">
        <v>33278.1</v>
      </c>
      <c r="HA300">
        <v>35386.1</v>
      </c>
      <c r="HB300">
        <v>41503.4</v>
      </c>
      <c r="HC300">
        <v>45723</v>
      </c>
      <c r="HD300">
        <v>52126.3</v>
      </c>
      <c r="HE300">
        <v>56656.2</v>
      </c>
      <c r="HF300">
        <v>1.7872</v>
      </c>
      <c r="HG300">
        <v>1.64963</v>
      </c>
      <c r="HH300">
        <v>-0.0292212</v>
      </c>
      <c r="HI300">
        <v>0</v>
      </c>
      <c r="HJ300">
        <v>36.4791</v>
      </c>
      <c r="HK300">
        <v>999.9</v>
      </c>
      <c r="HL300">
        <v>56.965</v>
      </c>
      <c r="HM300">
        <v>29.195</v>
      </c>
      <c r="HN300">
        <v>25.6532</v>
      </c>
      <c r="HO300">
        <v>56.6392</v>
      </c>
      <c r="HP300">
        <v>43.0329</v>
      </c>
      <c r="HQ300">
        <v>1</v>
      </c>
      <c r="HR300">
        <v>1.314</v>
      </c>
      <c r="HS300">
        <v>4.86092</v>
      </c>
      <c r="HT300">
        <v>20.0676</v>
      </c>
      <c r="HU300">
        <v>5.19168</v>
      </c>
      <c r="HV300">
        <v>12.0099</v>
      </c>
      <c r="HW300">
        <v>4.9729</v>
      </c>
      <c r="HX300">
        <v>3.295</v>
      </c>
      <c r="HY300">
        <v>9999</v>
      </c>
      <c r="HZ300">
        <v>9999</v>
      </c>
      <c r="IA300">
        <v>999.9</v>
      </c>
      <c r="IB300">
        <v>9999</v>
      </c>
      <c r="IC300">
        <v>1.86323</v>
      </c>
      <c r="ID300">
        <v>1.8681</v>
      </c>
      <c r="IE300">
        <v>1.86783</v>
      </c>
      <c r="IF300">
        <v>1.86904</v>
      </c>
      <c r="IG300">
        <v>1.86984</v>
      </c>
      <c r="IH300">
        <v>1.8659</v>
      </c>
      <c r="II300">
        <v>1.86694</v>
      </c>
      <c r="IJ300">
        <v>1.86843</v>
      </c>
      <c r="IK300">
        <v>5</v>
      </c>
      <c r="IL300">
        <v>0</v>
      </c>
      <c r="IM300">
        <v>0</v>
      </c>
      <c r="IN300">
        <v>0</v>
      </c>
      <c r="IO300" t="s">
        <v>441</v>
      </c>
      <c r="IP300" t="s">
        <v>442</v>
      </c>
      <c r="IQ300" t="s">
        <v>443</v>
      </c>
      <c r="IR300" t="s">
        <v>443</v>
      </c>
      <c r="IS300" t="s">
        <v>443</v>
      </c>
      <c r="IT300" t="s">
        <v>443</v>
      </c>
      <c r="IU300">
        <v>0</v>
      </c>
      <c r="IV300">
        <v>100</v>
      </c>
      <c r="IW300">
        <v>100</v>
      </c>
      <c r="IX300">
        <v>1.1</v>
      </c>
      <c r="IY300">
        <v>0.3152</v>
      </c>
      <c r="IZ300">
        <v>1.09748391826392</v>
      </c>
      <c r="JA300">
        <v>0</v>
      </c>
      <c r="JB300">
        <v>0</v>
      </c>
      <c r="JC300">
        <v>0</v>
      </c>
      <c r="JD300">
        <v>0.315191680746845</v>
      </c>
      <c r="JE300">
        <v>0</v>
      </c>
      <c r="JF300">
        <v>0</v>
      </c>
      <c r="JG300">
        <v>0</v>
      </c>
      <c r="JH300">
        <v>5</v>
      </c>
      <c r="JI300">
        <v>2273</v>
      </c>
      <c r="JJ300">
        <v>0</v>
      </c>
      <c r="JK300">
        <v>25</v>
      </c>
      <c r="JL300">
        <v>29356863.9</v>
      </c>
      <c r="JM300">
        <v>29356863.9</v>
      </c>
      <c r="JN300">
        <v>2.88086</v>
      </c>
      <c r="JO300">
        <v>2.59644</v>
      </c>
      <c r="JP300">
        <v>1.54785</v>
      </c>
      <c r="JQ300">
        <v>2.32056</v>
      </c>
      <c r="JR300">
        <v>1.64673</v>
      </c>
      <c r="JS300">
        <v>2.34619</v>
      </c>
      <c r="JT300">
        <v>33.1769</v>
      </c>
      <c r="JU300">
        <v>24.1751</v>
      </c>
      <c r="JV300">
        <v>18</v>
      </c>
      <c r="JW300">
        <v>501.67</v>
      </c>
      <c r="JX300">
        <v>404.724</v>
      </c>
      <c r="JY300">
        <v>30.4472</v>
      </c>
      <c r="JZ300">
        <v>42.7827</v>
      </c>
      <c r="KA300">
        <v>29.9999</v>
      </c>
      <c r="KB300">
        <v>42.5131</v>
      </c>
      <c r="KC300">
        <v>42.406</v>
      </c>
      <c r="KD300">
        <v>57.6806</v>
      </c>
      <c r="KE300">
        <v>0</v>
      </c>
      <c r="KF300">
        <v>100</v>
      </c>
      <c r="KG300">
        <v>30.4482</v>
      </c>
      <c r="KH300">
        <v>1540.69</v>
      </c>
      <c r="KI300">
        <v>34.6858</v>
      </c>
      <c r="KJ300">
        <v>94.6038</v>
      </c>
      <c r="KK300">
        <v>91.7322</v>
      </c>
    </row>
    <row r="301" spans="1:297">
      <c r="A301">
        <v>285</v>
      </c>
      <c r="B301">
        <v>1761411842</v>
      </c>
      <c r="C301">
        <v>3661</v>
      </c>
      <c r="D301" t="s">
        <v>1014</v>
      </c>
      <c r="E301" t="s">
        <v>1015</v>
      </c>
      <c r="F301">
        <v>5</v>
      </c>
      <c r="G301" t="s">
        <v>831</v>
      </c>
      <c r="H301" t="s">
        <v>436</v>
      </c>
      <c r="I301">
        <v>1761411833.84615</v>
      </c>
      <c r="J301">
        <f>(K301)/1000</f>
        <v>0</v>
      </c>
      <c r="K301">
        <f>IF(DP301, AN301, AH301)</f>
        <v>0</v>
      </c>
      <c r="L301">
        <f>IF(DP301, AI301, AG301)</f>
        <v>0</v>
      </c>
      <c r="M301">
        <f>DR301 - IF(AU301&gt;1, L301*DL301*100.0/(AW301), 0)</f>
        <v>0</v>
      </c>
      <c r="N301">
        <f>((T301-J301/2)*M301-L301)/(T301+J301/2)</f>
        <v>0</v>
      </c>
      <c r="O301">
        <f>N301*(DY301+DZ301)/1000.0</f>
        <v>0</v>
      </c>
      <c r="P301">
        <f>(DR301 - IF(AU301&gt;1, L301*DL301*100.0/(AW301), 0))*(DY301+DZ301)/1000.0</f>
        <v>0</v>
      </c>
      <c r="Q301">
        <f>2.0/((1/S301-1/R301)+SIGN(S301)*SQRT((1/S301-1/R301)*(1/S301-1/R301) + 4*DM301/((DM301+1)*(DM301+1))*(2*1/S301*1/R301-1/R301*1/R301)))</f>
        <v>0</v>
      </c>
      <c r="R301">
        <f>IF(LEFT(DN301,1)&lt;&gt;"0",IF(LEFT(DN301,1)="1",3.0,DO301),$D$5+$E$5*(EF301*DY301/($K$5*1000))+$F$5*(EF301*DY301/($K$5*1000))*MAX(MIN(DL301,$J$5),$I$5)*MAX(MIN(DL301,$J$5),$I$5)+$G$5*MAX(MIN(DL301,$J$5),$I$5)*(EF301*DY301/($K$5*1000))+$H$5*(EF301*DY301/($K$5*1000))*(EF301*DY301/($K$5*1000)))</f>
        <v>0</v>
      </c>
      <c r="S301">
        <f>J301*(1000-(1000*0.61365*exp(17.502*W301/(240.97+W301))/(DY301+DZ301)+DT301)/2)/(1000*0.61365*exp(17.502*W301/(240.97+W301))/(DY301+DZ301)-DT301)</f>
        <v>0</v>
      </c>
      <c r="T301">
        <f>1/((DM301+1)/(Q301/1.6)+1/(R301/1.37)) + DM301/((DM301+1)/(Q301/1.6) + DM301/(R301/1.37))</f>
        <v>0</v>
      </c>
      <c r="U301">
        <f>(DH301*DK301)</f>
        <v>0</v>
      </c>
      <c r="V301">
        <f>(EA301+(U301+2*0.95*5.67E-8*(((EA301+$B$7)+273)^4-(EA301+273)^4)-44100*J301)/(1.84*29.3*R301+8*0.95*5.67E-8*(EA301+273)^3))</f>
        <v>0</v>
      </c>
      <c r="W301">
        <f>($C$7*EB301+$D$7*EC301+$E$7*V301)</f>
        <v>0</v>
      </c>
      <c r="X301">
        <f>0.61365*exp(17.502*W301/(240.97+W301))</f>
        <v>0</v>
      </c>
      <c r="Y301">
        <f>(Z301/AA301*100)</f>
        <v>0</v>
      </c>
      <c r="Z301">
        <f>DT301*(DY301+DZ301)/1000</f>
        <v>0</v>
      </c>
      <c r="AA301">
        <f>0.61365*exp(17.502*EA301/(240.97+EA301))</f>
        <v>0</v>
      </c>
      <c r="AB301">
        <f>(X301-DT301*(DY301+DZ301)/1000)</f>
        <v>0</v>
      </c>
      <c r="AC301">
        <f>(-J301*44100)</f>
        <v>0</v>
      </c>
      <c r="AD301">
        <f>2*29.3*R301*0.92*(EA301-W301)</f>
        <v>0</v>
      </c>
      <c r="AE301">
        <f>2*0.95*5.67E-8*(((EA301+$B$7)+273)^4-(W301+273)^4)</f>
        <v>0</v>
      </c>
      <c r="AF301">
        <f>U301+AE301+AC301+AD301</f>
        <v>0</v>
      </c>
      <c r="AG301">
        <f>DX301*AU301*(DS301-DR301*(1000-AU301*DU301)/(1000-AU301*DT301))/(100*DL301)</f>
        <v>0</v>
      </c>
      <c r="AH301">
        <f>1000*DX301*AU301*(DT301-DU301)/(100*DL301*(1000-AU301*DT301))</f>
        <v>0</v>
      </c>
      <c r="AI301">
        <f>(AJ301 - AK301 - DY301*1E3/(8.314*(EA301+273.15)) * AM301/DX301 * AL301) * DX301/(100*DL301) * (1000 - DU301)/1000</f>
        <v>0</v>
      </c>
      <c r="AJ301">
        <v>1567.65838178573</v>
      </c>
      <c r="AK301">
        <v>1530.25903030303</v>
      </c>
      <c r="AL301">
        <v>3.57736509105181</v>
      </c>
      <c r="AM301">
        <v>65.0541557379444</v>
      </c>
      <c r="AN301">
        <f>(AP301 - AO301 + DY301*1E3/(8.314*(EA301+273.15)) * AR301/DX301 * AQ301) * DX301/(100*DL301) * 1000/(1000 - AP301)</f>
        <v>0</v>
      </c>
      <c r="AO301">
        <v>24.7282254474281</v>
      </c>
      <c r="AP301">
        <v>32.0162490909091</v>
      </c>
      <c r="AQ301">
        <v>-0.00386329969448255</v>
      </c>
      <c r="AR301">
        <v>110.692381959749</v>
      </c>
      <c r="AS301">
        <v>0</v>
      </c>
      <c r="AT301">
        <v>0</v>
      </c>
      <c r="AU301">
        <f>IF(AS301*$H$13&gt;=AW301,1.0,(AW301/(AW301-AS301*$H$13)))</f>
        <v>0</v>
      </c>
      <c r="AV301">
        <f>(AU301-1)*100</f>
        <v>0</v>
      </c>
      <c r="AW301">
        <f>MAX(0,($B$13+$C$13*EF301)/(1+$D$13*EF301)*DY301/(EA301+273)*$E$13)</f>
        <v>0</v>
      </c>
      <c r="AX301" t="s">
        <v>437</v>
      </c>
      <c r="AY301" t="s">
        <v>437</v>
      </c>
      <c r="AZ301">
        <v>0</v>
      </c>
      <c r="BA301">
        <v>0</v>
      </c>
      <c r="BB301">
        <f>1-AZ301/BA301</f>
        <v>0</v>
      </c>
      <c r="BC301">
        <v>0</v>
      </c>
      <c r="BD301" t="s">
        <v>437</v>
      </c>
      <c r="BE301" t="s">
        <v>437</v>
      </c>
      <c r="BF301">
        <v>0</v>
      </c>
      <c r="BG301">
        <v>0</v>
      </c>
      <c r="BH301">
        <f>1-BF301/BG301</f>
        <v>0</v>
      </c>
      <c r="BI301">
        <v>0.5</v>
      </c>
      <c r="BJ301">
        <f>DI301</f>
        <v>0</v>
      </c>
      <c r="BK301">
        <f>L301</f>
        <v>0</v>
      </c>
      <c r="BL301">
        <f>BH301*BI301*BJ301</f>
        <v>0</v>
      </c>
      <c r="BM301">
        <f>(BK301-BC301)/BJ301</f>
        <v>0</v>
      </c>
      <c r="BN301">
        <f>(BA301-BG301)/BG301</f>
        <v>0</v>
      </c>
      <c r="BO301">
        <f>AZ301/(BB301+AZ301/BG301)</f>
        <v>0</v>
      </c>
      <c r="BP301" t="s">
        <v>437</v>
      </c>
      <c r="BQ301">
        <v>0</v>
      </c>
      <c r="BR301">
        <f>IF(BQ301&lt;&gt;0, BQ301, BO301)</f>
        <v>0</v>
      </c>
      <c r="BS301">
        <f>1-BR301/BG301</f>
        <v>0</v>
      </c>
      <c r="BT301">
        <f>(BG301-BF301)/(BG301-BR301)</f>
        <v>0</v>
      </c>
      <c r="BU301">
        <f>(BA301-BG301)/(BA301-BR301)</f>
        <v>0</v>
      </c>
      <c r="BV301">
        <f>(BG301-BF301)/(BG301-AZ301)</f>
        <v>0</v>
      </c>
      <c r="BW301">
        <f>(BA301-BG301)/(BA301-AZ301)</f>
        <v>0</v>
      </c>
      <c r="BX301">
        <f>(BT301*BR301/BF301)</f>
        <v>0</v>
      </c>
      <c r="BY301">
        <f>(1-BX301)</f>
        <v>0</v>
      </c>
      <c r="DH301">
        <f>$B$11*EG301+$C$11*EH301+$F$11*ES301*(1-EV301)</f>
        <v>0</v>
      </c>
      <c r="DI301">
        <f>DH301*DJ301</f>
        <v>0</v>
      </c>
      <c r="DJ301">
        <f>($B$11*$D$9+$C$11*$D$9+$F$11*((FF301+EX301)/MAX(FF301+EX301+FG301, 0.1)*$I$9+FG301/MAX(FF301+EX301+FG301, 0.1)*$J$9))/($B$11+$C$11+$F$11)</f>
        <v>0</v>
      </c>
      <c r="DK301">
        <f>($B$11*$K$9+$C$11*$K$9+$F$11*((FF301+EX301)/MAX(FF301+EX301+FG301, 0.1)*$P$9+FG301/MAX(FF301+EX301+FG301, 0.1)*$Q$9))/($B$11+$C$11+$F$11)</f>
        <v>0</v>
      </c>
      <c r="DL301">
        <v>6</v>
      </c>
      <c r="DM301">
        <v>0.5</v>
      </c>
      <c r="DN301" t="s">
        <v>438</v>
      </c>
      <c r="DO301">
        <v>2</v>
      </c>
      <c r="DP301" t="b">
        <v>1</v>
      </c>
      <c r="DQ301">
        <v>1761411833.84615</v>
      </c>
      <c r="DR301">
        <v>1457.19846153846</v>
      </c>
      <c r="DS301">
        <v>1512.48538461538</v>
      </c>
      <c r="DT301">
        <v>32.0540692307692</v>
      </c>
      <c r="DU301">
        <v>24.7315538461538</v>
      </c>
      <c r="DV301">
        <v>1456.10230769231</v>
      </c>
      <c r="DW301">
        <v>31.7388769230769</v>
      </c>
      <c r="DX301">
        <v>500.054230769231</v>
      </c>
      <c r="DY301">
        <v>90.3179384615385</v>
      </c>
      <c r="DZ301">
        <v>0.0390707615384615</v>
      </c>
      <c r="EA301">
        <v>36.7582923076923</v>
      </c>
      <c r="EB301">
        <v>36.0170692307692</v>
      </c>
      <c r="EC301">
        <v>999.9</v>
      </c>
      <c r="ED301">
        <v>0</v>
      </c>
      <c r="EE301">
        <v>0</v>
      </c>
      <c r="EF301">
        <v>9990.47769230769</v>
      </c>
      <c r="EG301">
        <v>0</v>
      </c>
      <c r="EH301">
        <v>1237.99923076923</v>
      </c>
      <c r="EI301">
        <v>-55.2865769230769</v>
      </c>
      <c r="EJ301">
        <v>1505.45538461538</v>
      </c>
      <c r="EK301">
        <v>1550.84153846154</v>
      </c>
      <c r="EL301">
        <v>7.32251769230769</v>
      </c>
      <c r="EM301">
        <v>1512.48538461538</v>
      </c>
      <c r="EN301">
        <v>24.7315538461538</v>
      </c>
      <c r="EO301">
        <v>2.89505692307692</v>
      </c>
      <c r="EP301">
        <v>2.23370230769231</v>
      </c>
      <c r="EQ301">
        <v>23.4363384615385</v>
      </c>
      <c r="ER301">
        <v>19.2061076923077</v>
      </c>
      <c r="ES301">
        <v>1200.02</v>
      </c>
      <c r="ET301">
        <v>0.967</v>
      </c>
      <c r="EU301">
        <v>0.0329997</v>
      </c>
      <c r="EV301">
        <v>0</v>
      </c>
      <c r="EW301">
        <v>1287.08076923077</v>
      </c>
      <c r="EX301">
        <v>5.00059</v>
      </c>
      <c r="EY301">
        <v>15925.3153846154</v>
      </c>
      <c r="EZ301">
        <v>10358.8923076923</v>
      </c>
      <c r="FA301">
        <v>51.8265384615385</v>
      </c>
      <c r="FB301">
        <v>53.5572307692308</v>
      </c>
      <c r="FC301">
        <v>52.1007692307692</v>
      </c>
      <c r="FD301">
        <v>53.1007692307692</v>
      </c>
      <c r="FE301">
        <v>52.937</v>
      </c>
      <c r="FF301">
        <v>1155.58</v>
      </c>
      <c r="FG301">
        <v>39.4384615384615</v>
      </c>
      <c r="FH301">
        <v>0</v>
      </c>
      <c r="FI301">
        <v>1761411802.3</v>
      </c>
      <c r="FJ301">
        <v>0</v>
      </c>
      <c r="FK301">
        <v>1287.0652</v>
      </c>
      <c r="FL301">
        <v>-0.6223076870605</v>
      </c>
      <c r="FM301">
        <v>-7.26153848255936</v>
      </c>
      <c r="FN301">
        <v>15925.172</v>
      </c>
      <c r="FO301">
        <v>15</v>
      </c>
      <c r="FP301">
        <v>0</v>
      </c>
      <c r="FQ301" t="s">
        <v>439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-54.920345</v>
      </c>
      <c r="GD301">
        <v>-6.70567669172924</v>
      </c>
      <c r="GE301">
        <v>0.990498857886772</v>
      </c>
      <c r="GF301">
        <v>0</v>
      </c>
      <c r="GG301">
        <v>1287.14735294118</v>
      </c>
      <c r="GH301">
        <v>-1.10817417391133</v>
      </c>
      <c r="GI301">
        <v>0.203315298801248</v>
      </c>
      <c r="GJ301">
        <v>-1</v>
      </c>
      <c r="GK301">
        <v>7.3330375</v>
      </c>
      <c r="GL301">
        <v>-0.273865714285707</v>
      </c>
      <c r="GM301">
        <v>0.0263443079003795</v>
      </c>
      <c r="GN301">
        <v>0</v>
      </c>
      <c r="GO301">
        <v>0</v>
      </c>
      <c r="GP301">
        <v>2</v>
      </c>
      <c r="GQ301" t="s">
        <v>473</v>
      </c>
      <c r="GR301">
        <v>3.12949</v>
      </c>
      <c r="GS301">
        <v>2.71651</v>
      </c>
      <c r="GT301">
        <v>0.205837</v>
      </c>
      <c r="GU301">
        <v>0.210267</v>
      </c>
      <c r="GV301">
        <v>0.122605</v>
      </c>
      <c r="GW301">
        <v>0.102344</v>
      </c>
      <c r="GX301">
        <v>29131.4</v>
      </c>
      <c r="GY301">
        <v>30783.2</v>
      </c>
      <c r="GZ301">
        <v>33278.2</v>
      </c>
      <c r="HA301">
        <v>35386.3</v>
      </c>
      <c r="HB301">
        <v>41507</v>
      </c>
      <c r="HC301">
        <v>45723.8</v>
      </c>
      <c r="HD301">
        <v>52126.4</v>
      </c>
      <c r="HE301">
        <v>56656.5</v>
      </c>
      <c r="HF301">
        <v>1.78705</v>
      </c>
      <c r="HG301">
        <v>1.64992</v>
      </c>
      <c r="HH301">
        <v>-0.029128</v>
      </c>
      <c r="HI301">
        <v>0</v>
      </c>
      <c r="HJ301">
        <v>36.4723</v>
      </c>
      <c r="HK301">
        <v>999.9</v>
      </c>
      <c r="HL301">
        <v>56.941</v>
      </c>
      <c r="HM301">
        <v>29.195</v>
      </c>
      <c r="HN301">
        <v>25.6424</v>
      </c>
      <c r="HO301">
        <v>56.4992</v>
      </c>
      <c r="HP301">
        <v>43.0769</v>
      </c>
      <c r="HQ301">
        <v>1</v>
      </c>
      <c r="HR301">
        <v>1.31382</v>
      </c>
      <c r="HS301">
        <v>4.80601</v>
      </c>
      <c r="HT301">
        <v>20.0693</v>
      </c>
      <c r="HU301">
        <v>5.19123</v>
      </c>
      <c r="HV301">
        <v>12.0099</v>
      </c>
      <c r="HW301">
        <v>4.97265</v>
      </c>
      <c r="HX301">
        <v>3.29492</v>
      </c>
      <c r="HY301">
        <v>9999</v>
      </c>
      <c r="HZ301">
        <v>9999</v>
      </c>
      <c r="IA301">
        <v>999.9</v>
      </c>
      <c r="IB301">
        <v>9999</v>
      </c>
      <c r="IC301">
        <v>1.86324</v>
      </c>
      <c r="ID301">
        <v>1.8681</v>
      </c>
      <c r="IE301">
        <v>1.86783</v>
      </c>
      <c r="IF301">
        <v>1.86905</v>
      </c>
      <c r="IG301">
        <v>1.86981</v>
      </c>
      <c r="IH301">
        <v>1.86589</v>
      </c>
      <c r="II301">
        <v>1.867</v>
      </c>
      <c r="IJ301">
        <v>1.86843</v>
      </c>
      <c r="IK301">
        <v>5</v>
      </c>
      <c r="IL301">
        <v>0</v>
      </c>
      <c r="IM301">
        <v>0</v>
      </c>
      <c r="IN301">
        <v>0</v>
      </c>
      <c r="IO301" t="s">
        <v>441</v>
      </c>
      <c r="IP301" t="s">
        <v>442</v>
      </c>
      <c r="IQ301" t="s">
        <v>443</v>
      </c>
      <c r="IR301" t="s">
        <v>443</v>
      </c>
      <c r="IS301" t="s">
        <v>443</v>
      </c>
      <c r="IT301" t="s">
        <v>443</v>
      </c>
      <c r="IU301">
        <v>0</v>
      </c>
      <c r="IV301">
        <v>100</v>
      </c>
      <c r="IW301">
        <v>100</v>
      </c>
      <c r="IX301">
        <v>1.1</v>
      </c>
      <c r="IY301">
        <v>0.3152</v>
      </c>
      <c r="IZ301">
        <v>1.09748391826392</v>
      </c>
      <c r="JA301">
        <v>0</v>
      </c>
      <c r="JB301">
        <v>0</v>
      </c>
      <c r="JC301">
        <v>0</v>
      </c>
      <c r="JD301">
        <v>0.315191680746845</v>
      </c>
      <c r="JE301">
        <v>0</v>
      </c>
      <c r="JF301">
        <v>0</v>
      </c>
      <c r="JG301">
        <v>0</v>
      </c>
      <c r="JH301">
        <v>5</v>
      </c>
      <c r="JI301">
        <v>2273</v>
      </c>
      <c r="JJ301">
        <v>0</v>
      </c>
      <c r="JK301">
        <v>25</v>
      </c>
      <c r="JL301">
        <v>29356864</v>
      </c>
      <c r="JM301">
        <v>29356864</v>
      </c>
      <c r="JN301">
        <v>2.90283</v>
      </c>
      <c r="JO301">
        <v>2.59888</v>
      </c>
      <c r="JP301">
        <v>1.54785</v>
      </c>
      <c r="JQ301">
        <v>2.32056</v>
      </c>
      <c r="JR301">
        <v>1.64673</v>
      </c>
      <c r="JS301">
        <v>2.30957</v>
      </c>
      <c r="JT301">
        <v>33.1992</v>
      </c>
      <c r="JU301">
        <v>24.1751</v>
      </c>
      <c r="JV301">
        <v>18</v>
      </c>
      <c r="JW301">
        <v>501.564</v>
      </c>
      <c r="JX301">
        <v>404.9</v>
      </c>
      <c r="JY301">
        <v>30.432</v>
      </c>
      <c r="JZ301">
        <v>42.7827</v>
      </c>
      <c r="KA301">
        <v>29.9997</v>
      </c>
      <c r="KB301">
        <v>42.5131</v>
      </c>
      <c r="KC301">
        <v>42.4049</v>
      </c>
      <c r="KD301">
        <v>58.1846</v>
      </c>
      <c r="KE301">
        <v>0</v>
      </c>
      <c r="KF301">
        <v>100</v>
      </c>
      <c r="KG301">
        <v>30.4397</v>
      </c>
      <c r="KH301">
        <v>1560.95</v>
      </c>
      <c r="KI301">
        <v>34.6858</v>
      </c>
      <c r="KJ301">
        <v>94.6038</v>
      </c>
      <c r="KK301">
        <v>91.7327</v>
      </c>
    </row>
    <row r="302" spans="1:297">
      <c r="A302">
        <v>286</v>
      </c>
      <c r="B302">
        <v>1761411847</v>
      </c>
      <c r="C302">
        <v>3666</v>
      </c>
      <c r="D302" t="s">
        <v>1016</v>
      </c>
      <c r="E302" t="s">
        <v>1017</v>
      </c>
      <c r="F302">
        <v>5</v>
      </c>
      <c r="G302" t="s">
        <v>831</v>
      </c>
      <c r="H302" t="s">
        <v>436</v>
      </c>
      <c r="I302">
        <v>1761411838.84615</v>
      </c>
      <c r="J302">
        <f>(K302)/1000</f>
        <v>0</v>
      </c>
      <c r="K302">
        <f>IF(DP302, AN302, AH302)</f>
        <v>0</v>
      </c>
      <c r="L302">
        <f>IF(DP302, AI302, AG302)</f>
        <v>0</v>
      </c>
      <c r="M302">
        <f>DR302 - IF(AU302&gt;1, L302*DL302*100.0/(AW302), 0)</f>
        <v>0</v>
      </c>
      <c r="N302">
        <f>((T302-J302/2)*M302-L302)/(T302+J302/2)</f>
        <v>0</v>
      </c>
      <c r="O302">
        <f>N302*(DY302+DZ302)/1000.0</f>
        <v>0</v>
      </c>
      <c r="P302">
        <f>(DR302 - IF(AU302&gt;1, L302*DL302*100.0/(AW302), 0))*(DY302+DZ302)/1000.0</f>
        <v>0</v>
      </c>
      <c r="Q302">
        <f>2.0/((1/S302-1/R302)+SIGN(S302)*SQRT((1/S302-1/R302)*(1/S302-1/R302) + 4*DM302/((DM302+1)*(DM302+1))*(2*1/S302*1/R302-1/R302*1/R302)))</f>
        <v>0</v>
      </c>
      <c r="R302">
        <f>IF(LEFT(DN302,1)&lt;&gt;"0",IF(LEFT(DN302,1)="1",3.0,DO302),$D$5+$E$5*(EF302*DY302/($K$5*1000))+$F$5*(EF302*DY302/($K$5*1000))*MAX(MIN(DL302,$J$5),$I$5)*MAX(MIN(DL302,$J$5),$I$5)+$G$5*MAX(MIN(DL302,$J$5),$I$5)*(EF302*DY302/($K$5*1000))+$H$5*(EF302*DY302/($K$5*1000))*(EF302*DY302/($K$5*1000)))</f>
        <v>0</v>
      </c>
      <c r="S302">
        <f>J302*(1000-(1000*0.61365*exp(17.502*W302/(240.97+W302))/(DY302+DZ302)+DT302)/2)/(1000*0.61365*exp(17.502*W302/(240.97+W302))/(DY302+DZ302)-DT302)</f>
        <v>0</v>
      </c>
      <c r="T302">
        <f>1/((DM302+1)/(Q302/1.6)+1/(R302/1.37)) + DM302/((DM302+1)/(Q302/1.6) + DM302/(R302/1.37))</f>
        <v>0</v>
      </c>
      <c r="U302">
        <f>(DH302*DK302)</f>
        <v>0</v>
      </c>
      <c r="V302">
        <f>(EA302+(U302+2*0.95*5.67E-8*(((EA302+$B$7)+273)^4-(EA302+273)^4)-44100*J302)/(1.84*29.3*R302+8*0.95*5.67E-8*(EA302+273)^3))</f>
        <v>0</v>
      </c>
      <c r="W302">
        <f>($C$7*EB302+$D$7*EC302+$E$7*V302)</f>
        <v>0</v>
      </c>
      <c r="X302">
        <f>0.61365*exp(17.502*W302/(240.97+W302))</f>
        <v>0</v>
      </c>
      <c r="Y302">
        <f>(Z302/AA302*100)</f>
        <v>0</v>
      </c>
      <c r="Z302">
        <f>DT302*(DY302+DZ302)/1000</f>
        <v>0</v>
      </c>
      <c r="AA302">
        <f>0.61365*exp(17.502*EA302/(240.97+EA302))</f>
        <v>0</v>
      </c>
      <c r="AB302">
        <f>(X302-DT302*(DY302+DZ302)/1000)</f>
        <v>0</v>
      </c>
      <c r="AC302">
        <f>(-J302*44100)</f>
        <v>0</v>
      </c>
      <c r="AD302">
        <f>2*29.3*R302*0.92*(EA302-W302)</f>
        <v>0</v>
      </c>
      <c r="AE302">
        <f>2*0.95*5.67E-8*(((EA302+$B$7)+273)^4-(W302+273)^4)</f>
        <v>0</v>
      </c>
      <c r="AF302">
        <f>U302+AE302+AC302+AD302</f>
        <v>0</v>
      </c>
      <c r="AG302">
        <f>DX302*AU302*(DS302-DR302*(1000-AU302*DU302)/(1000-AU302*DT302))/(100*DL302)</f>
        <v>0</v>
      </c>
      <c r="AH302">
        <f>1000*DX302*AU302*(DT302-DU302)/(100*DL302*(1000-AU302*DT302))</f>
        <v>0</v>
      </c>
      <c r="AI302">
        <f>(AJ302 - AK302 - DY302*1E3/(8.314*(EA302+273.15)) * AM302/DX302 * AL302) * DX302/(100*DL302) * (1000 - DU302)/1000</f>
        <v>0</v>
      </c>
      <c r="AJ302">
        <v>1583.7106276349</v>
      </c>
      <c r="AK302">
        <v>1547.00454545455</v>
      </c>
      <c r="AL302">
        <v>3.32301310200764</v>
      </c>
      <c r="AM302">
        <v>65.0541557379444</v>
      </c>
      <c r="AN302">
        <f>(AP302 - AO302 + DY302*1E3/(8.314*(EA302+273.15)) * AR302/DX302 * AQ302) * DX302/(100*DL302) * 1000/(1000 - AP302)</f>
        <v>0</v>
      </c>
      <c r="AO302">
        <v>24.7246510408635</v>
      </c>
      <c r="AP302">
        <v>31.9884133333333</v>
      </c>
      <c r="AQ302">
        <v>-0.0050418974686494</v>
      </c>
      <c r="AR302">
        <v>110.692381959749</v>
      </c>
      <c r="AS302">
        <v>0</v>
      </c>
      <c r="AT302">
        <v>0</v>
      </c>
      <c r="AU302">
        <f>IF(AS302*$H$13&gt;=AW302,1.0,(AW302/(AW302-AS302*$H$13)))</f>
        <v>0</v>
      </c>
      <c r="AV302">
        <f>(AU302-1)*100</f>
        <v>0</v>
      </c>
      <c r="AW302">
        <f>MAX(0,($B$13+$C$13*EF302)/(1+$D$13*EF302)*DY302/(EA302+273)*$E$13)</f>
        <v>0</v>
      </c>
      <c r="AX302" t="s">
        <v>437</v>
      </c>
      <c r="AY302" t="s">
        <v>437</v>
      </c>
      <c r="AZ302">
        <v>0</v>
      </c>
      <c r="BA302">
        <v>0</v>
      </c>
      <c r="BB302">
        <f>1-AZ302/BA302</f>
        <v>0</v>
      </c>
      <c r="BC302">
        <v>0</v>
      </c>
      <c r="BD302" t="s">
        <v>437</v>
      </c>
      <c r="BE302" t="s">
        <v>437</v>
      </c>
      <c r="BF302">
        <v>0</v>
      </c>
      <c r="BG302">
        <v>0</v>
      </c>
      <c r="BH302">
        <f>1-BF302/BG302</f>
        <v>0</v>
      </c>
      <c r="BI302">
        <v>0.5</v>
      </c>
      <c r="BJ302">
        <f>DI302</f>
        <v>0</v>
      </c>
      <c r="BK302">
        <f>L302</f>
        <v>0</v>
      </c>
      <c r="BL302">
        <f>BH302*BI302*BJ302</f>
        <v>0</v>
      </c>
      <c r="BM302">
        <f>(BK302-BC302)/BJ302</f>
        <v>0</v>
      </c>
      <c r="BN302">
        <f>(BA302-BG302)/BG302</f>
        <v>0</v>
      </c>
      <c r="BO302">
        <f>AZ302/(BB302+AZ302/BG302)</f>
        <v>0</v>
      </c>
      <c r="BP302" t="s">
        <v>437</v>
      </c>
      <c r="BQ302">
        <v>0</v>
      </c>
      <c r="BR302">
        <f>IF(BQ302&lt;&gt;0, BQ302, BO302)</f>
        <v>0</v>
      </c>
      <c r="BS302">
        <f>1-BR302/BG302</f>
        <v>0</v>
      </c>
      <c r="BT302">
        <f>(BG302-BF302)/(BG302-BR302)</f>
        <v>0</v>
      </c>
      <c r="BU302">
        <f>(BA302-BG302)/(BA302-BR302)</f>
        <v>0</v>
      </c>
      <c r="BV302">
        <f>(BG302-BF302)/(BG302-AZ302)</f>
        <v>0</v>
      </c>
      <c r="BW302">
        <f>(BA302-BG302)/(BA302-AZ302)</f>
        <v>0</v>
      </c>
      <c r="BX302">
        <f>(BT302*BR302/BF302)</f>
        <v>0</v>
      </c>
      <c r="BY302">
        <f>(1-BX302)</f>
        <v>0</v>
      </c>
      <c r="DH302">
        <f>$B$11*EG302+$C$11*EH302+$F$11*ES302*(1-EV302)</f>
        <v>0</v>
      </c>
      <c r="DI302">
        <f>DH302*DJ302</f>
        <v>0</v>
      </c>
      <c r="DJ302">
        <f>($B$11*$D$9+$C$11*$D$9+$F$11*((FF302+EX302)/MAX(FF302+EX302+FG302, 0.1)*$I$9+FG302/MAX(FF302+EX302+FG302, 0.1)*$J$9))/($B$11+$C$11+$F$11)</f>
        <v>0</v>
      </c>
      <c r="DK302">
        <f>($B$11*$K$9+$C$11*$K$9+$F$11*((FF302+EX302)/MAX(FF302+EX302+FG302, 0.1)*$P$9+FG302/MAX(FF302+EX302+FG302, 0.1)*$Q$9))/($B$11+$C$11+$F$11)</f>
        <v>0</v>
      </c>
      <c r="DL302">
        <v>6</v>
      </c>
      <c r="DM302">
        <v>0.5</v>
      </c>
      <c r="DN302" t="s">
        <v>438</v>
      </c>
      <c r="DO302">
        <v>2</v>
      </c>
      <c r="DP302" t="b">
        <v>1</v>
      </c>
      <c r="DQ302">
        <v>1761411838.84615</v>
      </c>
      <c r="DR302">
        <v>1473.87846153846</v>
      </c>
      <c r="DS302">
        <v>1528.85846153846</v>
      </c>
      <c r="DT302">
        <v>32.0272846153846</v>
      </c>
      <c r="DU302">
        <v>24.7286230769231</v>
      </c>
      <c r="DV302">
        <v>1472.78153846154</v>
      </c>
      <c r="DW302">
        <v>31.7120923076923</v>
      </c>
      <c r="DX302">
        <v>500.028846153846</v>
      </c>
      <c r="DY302">
        <v>90.3172307692308</v>
      </c>
      <c r="DZ302">
        <v>0.0386538384615385</v>
      </c>
      <c r="EA302">
        <v>36.7490076923077</v>
      </c>
      <c r="EB302">
        <v>36.0084230769231</v>
      </c>
      <c r="EC302">
        <v>999.9</v>
      </c>
      <c r="ED302">
        <v>0</v>
      </c>
      <c r="EE302">
        <v>0</v>
      </c>
      <c r="EF302">
        <v>10000.9161538462</v>
      </c>
      <c r="EG302">
        <v>0</v>
      </c>
      <c r="EH302">
        <v>1238.01230769231</v>
      </c>
      <c r="EI302">
        <v>-54.9800384615385</v>
      </c>
      <c r="EJ302">
        <v>1522.64538461538</v>
      </c>
      <c r="EK302">
        <v>1567.62384615385</v>
      </c>
      <c r="EL302">
        <v>7.29866769230769</v>
      </c>
      <c r="EM302">
        <v>1528.85846153846</v>
      </c>
      <c r="EN302">
        <v>24.7286230769231</v>
      </c>
      <c r="EO302">
        <v>2.89261538461538</v>
      </c>
      <c r="EP302">
        <v>2.23341846153846</v>
      </c>
      <c r="EQ302">
        <v>23.4223461538462</v>
      </c>
      <c r="ER302">
        <v>19.2040769230769</v>
      </c>
      <c r="ES302">
        <v>1200</v>
      </c>
      <c r="ET302">
        <v>0.966999384615385</v>
      </c>
      <c r="EU302">
        <v>0.0330003307692308</v>
      </c>
      <c r="EV302">
        <v>0</v>
      </c>
      <c r="EW302">
        <v>1286.99923076923</v>
      </c>
      <c r="EX302">
        <v>5.00059</v>
      </c>
      <c r="EY302">
        <v>15924.5153846154</v>
      </c>
      <c r="EZ302">
        <v>10358.7307692308</v>
      </c>
      <c r="FA302">
        <v>51.8168461538462</v>
      </c>
      <c r="FB302">
        <v>53.562</v>
      </c>
      <c r="FC302">
        <v>52.0862307692308</v>
      </c>
      <c r="FD302">
        <v>53.0959230769231</v>
      </c>
      <c r="FE302">
        <v>52.937</v>
      </c>
      <c r="FF302">
        <v>1155.56</v>
      </c>
      <c r="FG302">
        <v>39.44</v>
      </c>
      <c r="FH302">
        <v>0</v>
      </c>
      <c r="FI302">
        <v>1761411807.1</v>
      </c>
      <c r="FJ302">
        <v>0</v>
      </c>
      <c r="FK302">
        <v>1287.0372</v>
      </c>
      <c r="FL302">
        <v>0.34153847162623</v>
      </c>
      <c r="FM302">
        <v>-12.2615384861598</v>
      </c>
      <c r="FN302">
        <v>15924.296</v>
      </c>
      <c r="FO302">
        <v>15</v>
      </c>
      <c r="FP302">
        <v>0</v>
      </c>
      <c r="FQ302" t="s">
        <v>439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-55.1119809523809</v>
      </c>
      <c r="GD302">
        <v>0.775807792207657</v>
      </c>
      <c r="GE302">
        <v>0.745181649071808</v>
      </c>
      <c r="GF302">
        <v>0</v>
      </c>
      <c r="GG302">
        <v>1287.07352941176</v>
      </c>
      <c r="GH302">
        <v>-0.681436203495237</v>
      </c>
      <c r="GI302">
        <v>0.215936841977418</v>
      </c>
      <c r="GJ302">
        <v>-1</v>
      </c>
      <c r="GK302">
        <v>7.3119680952381</v>
      </c>
      <c r="GL302">
        <v>-0.286594285714274</v>
      </c>
      <c r="GM302">
        <v>0.0289492573502981</v>
      </c>
      <c r="GN302">
        <v>0</v>
      </c>
      <c r="GO302">
        <v>0</v>
      </c>
      <c r="GP302">
        <v>2</v>
      </c>
      <c r="GQ302" t="s">
        <v>473</v>
      </c>
      <c r="GR302">
        <v>3.1295</v>
      </c>
      <c r="GS302">
        <v>2.71654</v>
      </c>
      <c r="GT302">
        <v>0.207205</v>
      </c>
      <c r="GU302">
        <v>0.211631</v>
      </c>
      <c r="GV302">
        <v>0.122537</v>
      </c>
      <c r="GW302">
        <v>0.102332</v>
      </c>
      <c r="GX302">
        <v>29081.4</v>
      </c>
      <c r="GY302">
        <v>30730.4</v>
      </c>
      <c r="GZ302">
        <v>33278.7</v>
      </c>
      <c r="HA302">
        <v>35387.1</v>
      </c>
      <c r="HB302">
        <v>41510.7</v>
      </c>
      <c r="HC302">
        <v>45725.4</v>
      </c>
      <c r="HD302">
        <v>52126.9</v>
      </c>
      <c r="HE302">
        <v>56657.5</v>
      </c>
      <c r="HF302">
        <v>1.78725</v>
      </c>
      <c r="HG302">
        <v>1.64965</v>
      </c>
      <c r="HH302">
        <v>-0.028871</v>
      </c>
      <c r="HI302">
        <v>0</v>
      </c>
      <c r="HJ302">
        <v>36.4625</v>
      </c>
      <c r="HK302">
        <v>999.9</v>
      </c>
      <c r="HL302">
        <v>56.941</v>
      </c>
      <c r="HM302">
        <v>29.195</v>
      </c>
      <c r="HN302">
        <v>25.6429</v>
      </c>
      <c r="HO302">
        <v>56.5692</v>
      </c>
      <c r="HP302">
        <v>43.1811</v>
      </c>
      <c r="HQ302">
        <v>1</v>
      </c>
      <c r="HR302">
        <v>1.313</v>
      </c>
      <c r="HS302">
        <v>4.73805</v>
      </c>
      <c r="HT302">
        <v>20.0716</v>
      </c>
      <c r="HU302">
        <v>5.19168</v>
      </c>
      <c r="HV302">
        <v>12.0099</v>
      </c>
      <c r="HW302">
        <v>4.9724</v>
      </c>
      <c r="HX302">
        <v>3.29495</v>
      </c>
      <c r="HY302">
        <v>9999</v>
      </c>
      <c r="HZ302">
        <v>9999</v>
      </c>
      <c r="IA302">
        <v>999.9</v>
      </c>
      <c r="IB302">
        <v>9999</v>
      </c>
      <c r="IC302">
        <v>1.86323</v>
      </c>
      <c r="ID302">
        <v>1.86811</v>
      </c>
      <c r="IE302">
        <v>1.86783</v>
      </c>
      <c r="IF302">
        <v>1.86905</v>
      </c>
      <c r="IG302">
        <v>1.86983</v>
      </c>
      <c r="IH302">
        <v>1.86591</v>
      </c>
      <c r="II302">
        <v>1.86698</v>
      </c>
      <c r="IJ302">
        <v>1.86841</v>
      </c>
      <c r="IK302">
        <v>5</v>
      </c>
      <c r="IL302">
        <v>0</v>
      </c>
      <c r="IM302">
        <v>0</v>
      </c>
      <c r="IN302">
        <v>0</v>
      </c>
      <c r="IO302" t="s">
        <v>441</v>
      </c>
      <c r="IP302" t="s">
        <v>442</v>
      </c>
      <c r="IQ302" t="s">
        <v>443</v>
      </c>
      <c r="IR302" t="s">
        <v>443</v>
      </c>
      <c r="IS302" t="s">
        <v>443</v>
      </c>
      <c r="IT302" t="s">
        <v>443</v>
      </c>
      <c r="IU302">
        <v>0</v>
      </c>
      <c r="IV302">
        <v>100</v>
      </c>
      <c r="IW302">
        <v>100</v>
      </c>
      <c r="IX302">
        <v>1.1</v>
      </c>
      <c r="IY302">
        <v>0.3152</v>
      </c>
      <c r="IZ302">
        <v>1.09748391826392</v>
      </c>
      <c r="JA302">
        <v>0</v>
      </c>
      <c r="JB302">
        <v>0</v>
      </c>
      <c r="JC302">
        <v>0</v>
      </c>
      <c r="JD302">
        <v>0.315191680746845</v>
      </c>
      <c r="JE302">
        <v>0</v>
      </c>
      <c r="JF302">
        <v>0</v>
      </c>
      <c r="JG302">
        <v>0</v>
      </c>
      <c r="JH302">
        <v>5</v>
      </c>
      <c r="JI302">
        <v>2273</v>
      </c>
      <c r="JJ302">
        <v>0</v>
      </c>
      <c r="JK302">
        <v>25</v>
      </c>
      <c r="JL302">
        <v>29356864.1</v>
      </c>
      <c r="JM302">
        <v>29356864.1</v>
      </c>
      <c r="JN302">
        <v>2.92969</v>
      </c>
      <c r="JO302">
        <v>2.59888</v>
      </c>
      <c r="JP302">
        <v>1.54785</v>
      </c>
      <c r="JQ302">
        <v>2.32056</v>
      </c>
      <c r="JR302">
        <v>1.64673</v>
      </c>
      <c r="JS302">
        <v>2.33398</v>
      </c>
      <c r="JT302">
        <v>33.1992</v>
      </c>
      <c r="JU302">
        <v>24.1838</v>
      </c>
      <c r="JV302">
        <v>18</v>
      </c>
      <c r="JW302">
        <v>501.706</v>
      </c>
      <c r="JX302">
        <v>404.716</v>
      </c>
      <c r="JY302">
        <v>30.4253</v>
      </c>
      <c r="JZ302">
        <v>42.7827</v>
      </c>
      <c r="KA302">
        <v>29.9995</v>
      </c>
      <c r="KB302">
        <v>42.5131</v>
      </c>
      <c r="KC302">
        <v>42.4017</v>
      </c>
      <c r="KD302">
        <v>58.6557</v>
      </c>
      <c r="KE302">
        <v>0</v>
      </c>
      <c r="KF302">
        <v>100</v>
      </c>
      <c r="KG302">
        <v>30.4387</v>
      </c>
      <c r="KH302">
        <v>1574.45</v>
      </c>
      <c r="KI302">
        <v>34.6858</v>
      </c>
      <c r="KJ302">
        <v>94.605</v>
      </c>
      <c r="KK302">
        <v>91.7345</v>
      </c>
    </row>
    <row r="303" spans="1:297">
      <c r="A303">
        <v>287</v>
      </c>
      <c r="B303">
        <v>1761411852</v>
      </c>
      <c r="C303">
        <v>3671</v>
      </c>
      <c r="D303" t="s">
        <v>1018</v>
      </c>
      <c r="E303" t="s">
        <v>1019</v>
      </c>
      <c r="F303">
        <v>5</v>
      </c>
      <c r="G303" t="s">
        <v>831</v>
      </c>
      <c r="H303" t="s">
        <v>436</v>
      </c>
      <c r="I303">
        <v>1761411843.84615</v>
      </c>
      <c r="J303">
        <f>(K303)/1000</f>
        <v>0</v>
      </c>
      <c r="K303">
        <f>IF(DP303, AN303, AH303)</f>
        <v>0</v>
      </c>
      <c r="L303">
        <f>IF(DP303, AI303, AG303)</f>
        <v>0</v>
      </c>
      <c r="M303">
        <f>DR303 - IF(AU303&gt;1, L303*DL303*100.0/(AW303), 0)</f>
        <v>0</v>
      </c>
      <c r="N303">
        <f>((T303-J303/2)*M303-L303)/(T303+J303/2)</f>
        <v>0</v>
      </c>
      <c r="O303">
        <f>N303*(DY303+DZ303)/1000.0</f>
        <v>0</v>
      </c>
      <c r="P303">
        <f>(DR303 - IF(AU303&gt;1, L303*DL303*100.0/(AW303), 0))*(DY303+DZ303)/1000.0</f>
        <v>0</v>
      </c>
      <c r="Q303">
        <f>2.0/((1/S303-1/R303)+SIGN(S303)*SQRT((1/S303-1/R303)*(1/S303-1/R303) + 4*DM303/((DM303+1)*(DM303+1))*(2*1/S303*1/R303-1/R303*1/R303)))</f>
        <v>0</v>
      </c>
      <c r="R303">
        <f>IF(LEFT(DN303,1)&lt;&gt;"0",IF(LEFT(DN303,1)="1",3.0,DO303),$D$5+$E$5*(EF303*DY303/($K$5*1000))+$F$5*(EF303*DY303/($K$5*1000))*MAX(MIN(DL303,$J$5),$I$5)*MAX(MIN(DL303,$J$5),$I$5)+$G$5*MAX(MIN(DL303,$J$5),$I$5)*(EF303*DY303/($K$5*1000))+$H$5*(EF303*DY303/($K$5*1000))*(EF303*DY303/($K$5*1000)))</f>
        <v>0</v>
      </c>
      <c r="S303">
        <f>J303*(1000-(1000*0.61365*exp(17.502*W303/(240.97+W303))/(DY303+DZ303)+DT303)/2)/(1000*0.61365*exp(17.502*W303/(240.97+W303))/(DY303+DZ303)-DT303)</f>
        <v>0</v>
      </c>
      <c r="T303">
        <f>1/((DM303+1)/(Q303/1.6)+1/(R303/1.37)) + DM303/((DM303+1)/(Q303/1.6) + DM303/(R303/1.37))</f>
        <v>0</v>
      </c>
      <c r="U303">
        <f>(DH303*DK303)</f>
        <v>0</v>
      </c>
      <c r="V303">
        <f>(EA303+(U303+2*0.95*5.67E-8*(((EA303+$B$7)+273)^4-(EA303+273)^4)-44100*J303)/(1.84*29.3*R303+8*0.95*5.67E-8*(EA303+273)^3))</f>
        <v>0</v>
      </c>
      <c r="W303">
        <f>($C$7*EB303+$D$7*EC303+$E$7*V303)</f>
        <v>0</v>
      </c>
      <c r="X303">
        <f>0.61365*exp(17.502*W303/(240.97+W303))</f>
        <v>0</v>
      </c>
      <c r="Y303">
        <f>(Z303/AA303*100)</f>
        <v>0</v>
      </c>
      <c r="Z303">
        <f>DT303*(DY303+DZ303)/1000</f>
        <v>0</v>
      </c>
      <c r="AA303">
        <f>0.61365*exp(17.502*EA303/(240.97+EA303))</f>
        <v>0</v>
      </c>
      <c r="AB303">
        <f>(X303-DT303*(DY303+DZ303)/1000)</f>
        <v>0</v>
      </c>
      <c r="AC303">
        <f>(-J303*44100)</f>
        <v>0</v>
      </c>
      <c r="AD303">
        <f>2*29.3*R303*0.92*(EA303-W303)</f>
        <v>0</v>
      </c>
      <c r="AE303">
        <f>2*0.95*5.67E-8*(((EA303+$B$7)+273)^4-(W303+273)^4)</f>
        <v>0</v>
      </c>
      <c r="AF303">
        <f>U303+AE303+AC303+AD303</f>
        <v>0</v>
      </c>
      <c r="AG303">
        <f>DX303*AU303*(DS303-DR303*(1000-AU303*DU303)/(1000-AU303*DT303))/(100*DL303)</f>
        <v>0</v>
      </c>
      <c r="AH303">
        <f>1000*DX303*AU303*(DT303-DU303)/(100*DL303*(1000-AU303*DT303))</f>
        <v>0</v>
      </c>
      <c r="AI303">
        <f>(AJ303 - AK303 - DY303*1E3/(8.314*(EA303+273.15)) * AM303/DX303 * AL303) * DX303/(100*DL303) * (1000 - DU303)/1000</f>
        <v>0</v>
      </c>
      <c r="AJ303">
        <v>1601.15120871132</v>
      </c>
      <c r="AK303">
        <v>1564.03890909091</v>
      </c>
      <c r="AL303">
        <v>3.41864234772862</v>
      </c>
      <c r="AM303">
        <v>65.0541557379444</v>
      </c>
      <c r="AN303">
        <f>(AP303 - AO303 + DY303*1E3/(8.314*(EA303+273.15)) * AR303/DX303 * AQ303) * DX303/(100*DL303) * 1000/(1000 - AP303)</f>
        <v>0</v>
      </c>
      <c r="AO303">
        <v>24.7212162057898</v>
      </c>
      <c r="AP303">
        <v>31.9665193939394</v>
      </c>
      <c r="AQ303">
        <v>-0.00208185314106604</v>
      </c>
      <c r="AR303">
        <v>110.692381959749</v>
      </c>
      <c r="AS303">
        <v>0</v>
      </c>
      <c r="AT303">
        <v>0</v>
      </c>
      <c r="AU303">
        <f>IF(AS303*$H$13&gt;=AW303,1.0,(AW303/(AW303-AS303*$H$13)))</f>
        <v>0</v>
      </c>
      <c r="AV303">
        <f>(AU303-1)*100</f>
        <v>0</v>
      </c>
      <c r="AW303">
        <f>MAX(0,($B$13+$C$13*EF303)/(1+$D$13*EF303)*DY303/(EA303+273)*$E$13)</f>
        <v>0</v>
      </c>
      <c r="AX303" t="s">
        <v>437</v>
      </c>
      <c r="AY303" t="s">
        <v>437</v>
      </c>
      <c r="AZ303">
        <v>0</v>
      </c>
      <c r="BA303">
        <v>0</v>
      </c>
      <c r="BB303">
        <f>1-AZ303/BA303</f>
        <v>0</v>
      </c>
      <c r="BC303">
        <v>0</v>
      </c>
      <c r="BD303" t="s">
        <v>437</v>
      </c>
      <c r="BE303" t="s">
        <v>437</v>
      </c>
      <c r="BF303">
        <v>0</v>
      </c>
      <c r="BG303">
        <v>0</v>
      </c>
      <c r="BH303">
        <f>1-BF303/BG303</f>
        <v>0</v>
      </c>
      <c r="BI303">
        <v>0.5</v>
      </c>
      <c r="BJ303">
        <f>DI303</f>
        <v>0</v>
      </c>
      <c r="BK303">
        <f>L303</f>
        <v>0</v>
      </c>
      <c r="BL303">
        <f>BH303*BI303*BJ303</f>
        <v>0</v>
      </c>
      <c r="BM303">
        <f>(BK303-BC303)/BJ303</f>
        <v>0</v>
      </c>
      <c r="BN303">
        <f>(BA303-BG303)/BG303</f>
        <v>0</v>
      </c>
      <c r="BO303">
        <f>AZ303/(BB303+AZ303/BG303)</f>
        <v>0</v>
      </c>
      <c r="BP303" t="s">
        <v>437</v>
      </c>
      <c r="BQ303">
        <v>0</v>
      </c>
      <c r="BR303">
        <f>IF(BQ303&lt;&gt;0, BQ303, BO303)</f>
        <v>0</v>
      </c>
      <c r="BS303">
        <f>1-BR303/BG303</f>
        <v>0</v>
      </c>
      <c r="BT303">
        <f>(BG303-BF303)/(BG303-BR303)</f>
        <v>0</v>
      </c>
      <c r="BU303">
        <f>(BA303-BG303)/(BA303-BR303)</f>
        <v>0</v>
      </c>
      <c r="BV303">
        <f>(BG303-BF303)/(BG303-AZ303)</f>
        <v>0</v>
      </c>
      <c r="BW303">
        <f>(BA303-BG303)/(BA303-AZ303)</f>
        <v>0</v>
      </c>
      <c r="BX303">
        <f>(BT303*BR303/BF303)</f>
        <v>0</v>
      </c>
      <c r="BY303">
        <f>(1-BX303)</f>
        <v>0</v>
      </c>
      <c r="DH303">
        <f>$B$11*EG303+$C$11*EH303+$F$11*ES303*(1-EV303)</f>
        <v>0</v>
      </c>
      <c r="DI303">
        <f>DH303*DJ303</f>
        <v>0</v>
      </c>
      <c r="DJ303">
        <f>($B$11*$D$9+$C$11*$D$9+$F$11*((FF303+EX303)/MAX(FF303+EX303+FG303, 0.1)*$I$9+FG303/MAX(FF303+EX303+FG303, 0.1)*$J$9))/($B$11+$C$11+$F$11)</f>
        <v>0</v>
      </c>
      <c r="DK303">
        <f>($B$11*$K$9+$C$11*$K$9+$F$11*((FF303+EX303)/MAX(FF303+EX303+FG303, 0.1)*$P$9+FG303/MAX(FF303+EX303+FG303, 0.1)*$Q$9))/($B$11+$C$11+$F$11)</f>
        <v>0</v>
      </c>
      <c r="DL303">
        <v>6</v>
      </c>
      <c r="DM303">
        <v>0.5</v>
      </c>
      <c r="DN303" t="s">
        <v>438</v>
      </c>
      <c r="DO303">
        <v>2</v>
      </c>
      <c r="DP303" t="b">
        <v>1</v>
      </c>
      <c r="DQ303">
        <v>1761411843.84615</v>
      </c>
      <c r="DR303">
        <v>1490.40230769231</v>
      </c>
      <c r="DS303">
        <v>1545.76692307692</v>
      </c>
      <c r="DT303">
        <v>32.0011769230769</v>
      </c>
      <c r="DU303">
        <v>24.7253153846154</v>
      </c>
      <c r="DV303">
        <v>1489.30615384615</v>
      </c>
      <c r="DW303">
        <v>31.6859769230769</v>
      </c>
      <c r="DX303">
        <v>500.041384615385</v>
      </c>
      <c r="DY303">
        <v>90.3172384615385</v>
      </c>
      <c r="DZ303">
        <v>0.0383974923076923</v>
      </c>
      <c r="EA303">
        <v>36.7388461538462</v>
      </c>
      <c r="EB303">
        <v>36.0002076923077</v>
      </c>
      <c r="EC303">
        <v>999.9</v>
      </c>
      <c r="ED303">
        <v>0</v>
      </c>
      <c r="EE303">
        <v>0</v>
      </c>
      <c r="EF303">
        <v>10016.4984615385</v>
      </c>
      <c r="EG303">
        <v>0</v>
      </c>
      <c r="EH303">
        <v>1238.03</v>
      </c>
      <c r="EI303">
        <v>-55.3639846153846</v>
      </c>
      <c r="EJ303">
        <v>1539.67461538462</v>
      </c>
      <c r="EK303">
        <v>1584.95461538462</v>
      </c>
      <c r="EL303">
        <v>7.27586384615385</v>
      </c>
      <c r="EM303">
        <v>1545.76692307692</v>
      </c>
      <c r="EN303">
        <v>24.7253153846154</v>
      </c>
      <c r="EO303">
        <v>2.89025692307692</v>
      </c>
      <c r="EP303">
        <v>2.23311923076923</v>
      </c>
      <c r="EQ303">
        <v>23.4088384615385</v>
      </c>
      <c r="ER303">
        <v>19.2019153846154</v>
      </c>
      <c r="ES303">
        <v>1199.98230769231</v>
      </c>
      <c r="ET303">
        <v>0.966998769230769</v>
      </c>
      <c r="EU303">
        <v>0.0330009692307692</v>
      </c>
      <c r="EV303">
        <v>0</v>
      </c>
      <c r="EW303">
        <v>1287.01153846154</v>
      </c>
      <c r="EX303">
        <v>5.00059</v>
      </c>
      <c r="EY303">
        <v>15923.4692307692</v>
      </c>
      <c r="EZ303">
        <v>10358.5692307692</v>
      </c>
      <c r="FA303">
        <v>51.812</v>
      </c>
      <c r="FB303">
        <v>53.562</v>
      </c>
      <c r="FC303">
        <v>52.0765384615385</v>
      </c>
      <c r="FD303">
        <v>53.0959230769231</v>
      </c>
      <c r="FE303">
        <v>52.937</v>
      </c>
      <c r="FF303">
        <v>1155.54230769231</v>
      </c>
      <c r="FG303">
        <v>39.44</v>
      </c>
      <c r="FH303">
        <v>0</v>
      </c>
      <c r="FI303">
        <v>1761411811.9</v>
      </c>
      <c r="FJ303">
        <v>0</v>
      </c>
      <c r="FK303">
        <v>1287.042</v>
      </c>
      <c r="FL303">
        <v>-0.159999988133895</v>
      </c>
      <c r="FM303">
        <v>-15.0692307671245</v>
      </c>
      <c r="FN303">
        <v>15923.28</v>
      </c>
      <c r="FO303">
        <v>15</v>
      </c>
      <c r="FP303">
        <v>0</v>
      </c>
      <c r="FQ303" t="s">
        <v>439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-55.12773</v>
      </c>
      <c r="GD303">
        <v>-2.52175939849628</v>
      </c>
      <c r="GE303">
        <v>0.75021126631103</v>
      </c>
      <c r="GF303">
        <v>0</v>
      </c>
      <c r="GG303">
        <v>1287.03</v>
      </c>
      <c r="GH303">
        <v>0.04461421340013</v>
      </c>
      <c r="GI303">
        <v>0.191710566157599</v>
      </c>
      <c r="GJ303">
        <v>-1</v>
      </c>
      <c r="GK303">
        <v>7.287095</v>
      </c>
      <c r="GL303">
        <v>-0.277584360902256</v>
      </c>
      <c r="GM303">
        <v>0.0267507055047152</v>
      </c>
      <c r="GN303">
        <v>0</v>
      </c>
      <c r="GO303">
        <v>0</v>
      </c>
      <c r="GP303">
        <v>2</v>
      </c>
      <c r="GQ303" t="s">
        <v>473</v>
      </c>
      <c r="GR303">
        <v>3.12974</v>
      </c>
      <c r="GS303">
        <v>2.71582</v>
      </c>
      <c r="GT303">
        <v>0.208603</v>
      </c>
      <c r="GU303">
        <v>0.212982</v>
      </c>
      <c r="GV303">
        <v>0.122475</v>
      </c>
      <c r="GW303">
        <v>0.10233</v>
      </c>
      <c r="GX303">
        <v>29029.8</v>
      </c>
      <c r="GY303">
        <v>30677.7</v>
      </c>
      <c r="GZ303">
        <v>33278.7</v>
      </c>
      <c r="HA303">
        <v>35387.4</v>
      </c>
      <c r="HB303">
        <v>41513.8</v>
      </c>
      <c r="HC303">
        <v>45725.9</v>
      </c>
      <c r="HD303">
        <v>52127.1</v>
      </c>
      <c r="HE303">
        <v>56657.8</v>
      </c>
      <c r="HF303">
        <v>1.78738</v>
      </c>
      <c r="HG303">
        <v>1.6495</v>
      </c>
      <c r="HH303">
        <v>-0.029318</v>
      </c>
      <c r="HI303">
        <v>0</v>
      </c>
      <c r="HJ303">
        <v>36.4522</v>
      </c>
      <c r="HK303">
        <v>999.9</v>
      </c>
      <c r="HL303">
        <v>56.941</v>
      </c>
      <c r="HM303">
        <v>29.195</v>
      </c>
      <c r="HN303">
        <v>25.6414</v>
      </c>
      <c r="HO303">
        <v>56.3692</v>
      </c>
      <c r="HP303">
        <v>42.7965</v>
      </c>
      <c r="HQ303">
        <v>1</v>
      </c>
      <c r="HR303">
        <v>1.31158</v>
      </c>
      <c r="HS303">
        <v>3.8787</v>
      </c>
      <c r="HT303">
        <v>20.0897</v>
      </c>
      <c r="HU303">
        <v>5.19078</v>
      </c>
      <c r="HV303">
        <v>12.0099</v>
      </c>
      <c r="HW303">
        <v>4.97265</v>
      </c>
      <c r="HX303">
        <v>3.295</v>
      </c>
      <c r="HY303">
        <v>9999</v>
      </c>
      <c r="HZ303">
        <v>9999</v>
      </c>
      <c r="IA303">
        <v>999.9</v>
      </c>
      <c r="IB303">
        <v>9999</v>
      </c>
      <c r="IC303">
        <v>1.86322</v>
      </c>
      <c r="ID303">
        <v>1.86811</v>
      </c>
      <c r="IE303">
        <v>1.86783</v>
      </c>
      <c r="IF303">
        <v>1.86905</v>
      </c>
      <c r="IG303">
        <v>1.86982</v>
      </c>
      <c r="IH303">
        <v>1.86591</v>
      </c>
      <c r="II303">
        <v>1.86701</v>
      </c>
      <c r="IJ303">
        <v>1.8684</v>
      </c>
      <c r="IK303">
        <v>5</v>
      </c>
      <c r="IL303">
        <v>0</v>
      </c>
      <c r="IM303">
        <v>0</v>
      </c>
      <c r="IN303">
        <v>0</v>
      </c>
      <c r="IO303" t="s">
        <v>441</v>
      </c>
      <c r="IP303" t="s">
        <v>442</v>
      </c>
      <c r="IQ303" t="s">
        <v>443</v>
      </c>
      <c r="IR303" t="s">
        <v>443</v>
      </c>
      <c r="IS303" t="s">
        <v>443</v>
      </c>
      <c r="IT303" t="s">
        <v>443</v>
      </c>
      <c r="IU303">
        <v>0</v>
      </c>
      <c r="IV303">
        <v>100</v>
      </c>
      <c r="IW303">
        <v>100</v>
      </c>
      <c r="IX303">
        <v>1.1</v>
      </c>
      <c r="IY303">
        <v>0.3152</v>
      </c>
      <c r="IZ303">
        <v>1.09748391826392</v>
      </c>
      <c r="JA303">
        <v>0</v>
      </c>
      <c r="JB303">
        <v>0</v>
      </c>
      <c r="JC303">
        <v>0</v>
      </c>
      <c r="JD303">
        <v>0.315191680746845</v>
      </c>
      <c r="JE303">
        <v>0</v>
      </c>
      <c r="JF303">
        <v>0</v>
      </c>
      <c r="JG303">
        <v>0</v>
      </c>
      <c r="JH303">
        <v>5</v>
      </c>
      <c r="JI303">
        <v>2273</v>
      </c>
      <c r="JJ303">
        <v>0</v>
      </c>
      <c r="JK303">
        <v>25</v>
      </c>
      <c r="JL303">
        <v>29356864.2</v>
      </c>
      <c r="JM303">
        <v>29356864.2</v>
      </c>
      <c r="JN303">
        <v>2.95288</v>
      </c>
      <c r="JO303">
        <v>2.59888</v>
      </c>
      <c r="JP303">
        <v>1.54785</v>
      </c>
      <c r="JQ303">
        <v>2.32056</v>
      </c>
      <c r="JR303">
        <v>1.64673</v>
      </c>
      <c r="JS303">
        <v>2.28149</v>
      </c>
      <c r="JT303">
        <v>33.1992</v>
      </c>
      <c r="JU303">
        <v>24.1838</v>
      </c>
      <c r="JV303">
        <v>18</v>
      </c>
      <c r="JW303">
        <v>501.795</v>
      </c>
      <c r="JX303">
        <v>404.626</v>
      </c>
      <c r="JY303">
        <v>30.4418</v>
      </c>
      <c r="JZ303">
        <v>42.7782</v>
      </c>
      <c r="KA303">
        <v>29.9989</v>
      </c>
      <c r="KB303">
        <v>42.5131</v>
      </c>
      <c r="KC303">
        <v>42.4017</v>
      </c>
      <c r="KD303">
        <v>59.1861</v>
      </c>
      <c r="KE303">
        <v>0</v>
      </c>
      <c r="KF303">
        <v>100</v>
      </c>
      <c r="KG303">
        <v>30.7702</v>
      </c>
      <c r="KH303">
        <v>1594.7</v>
      </c>
      <c r="KI303">
        <v>34.6858</v>
      </c>
      <c r="KJ303">
        <v>94.6052</v>
      </c>
      <c r="KK303">
        <v>91.7351</v>
      </c>
    </row>
    <row r="304" spans="1:297">
      <c r="A304">
        <v>288</v>
      </c>
      <c r="B304">
        <v>1761411857</v>
      </c>
      <c r="C304">
        <v>3676</v>
      </c>
      <c r="D304" t="s">
        <v>1020</v>
      </c>
      <c r="E304" t="s">
        <v>1021</v>
      </c>
      <c r="F304">
        <v>5</v>
      </c>
      <c r="G304" t="s">
        <v>831</v>
      </c>
      <c r="H304" t="s">
        <v>436</v>
      </c>
      <c r="I304">
        <v>1761411848.84615</v>
      </c>
      <c r="J304">
        <f>(K304)/1000</f>
        <v>0</v>
      </c>
      <c r="K304">
        <f>IF(DP304, AN304, AH304)</f>
        <v>0</v>
      </c>
      <c r="L304">
        <f>IF(DP304, AI304, AG304)</f>
        <v>0</v>
      </c>
      <c r="M304">
        <f>DR304 - IF(AU304&gt;1, L304*DL304*100.0/(AW304), 0)</f>
        <v>0</v>
      </c>
      <c r="N304">
        <f>((T304-J304/2)*M304-L304)/(T304+J304/2)</f>
        <v>0</v>
      </c>
      <c r="O304">
        <f>N304*(DY304+DZ304)/1000.0</f>
        <v>0</v>
      </c>
      <c r="P304">
        <f>(DR304 - IF(AU304&gt;1, L304*DL304*100.0/(AW304), 0))*(DY304+DZ304)/1000.0</f>
        <v>0</v>
      </c>
      <c r="Q304">
        <f>2.0/((1/S304-1/R304)+SIGN(S304)*SQRT((1/S304-1/R304)*(1/S304-1/R304) + 4*DM304/((DM304+1)*(DM304+1))*(2*1/S304*1/R304-1/R304*1/R304)))</f>
        <v>0</v>
      </c>
      <c r="R304">
        <f>IF(LEFT(DN304,1)&lt;&gt;"0",IF(LEFT(DN304,1)="1",3.0,DO304),$D$5+$E$5*(EF304*DY304/($K$5*1000))+$F$5*(EF304*DY304/($K$5*1000))*MAX(MIN(DL304,$J$5),$I$5)*MAX(MIN(DL304,$J$5),$I$5)+$G$5*MAX(MIN(DL304,$J$5),$I$5)*(EF304*DY304/($K$5*1000))+$H$5*(EF304*DY304/($K$5*1000))*(EF304*DY304/($K$5*1000)))</f>
        <v>0</v>
      </c>
      <c r="S304">
        <f>J304*(1000-(1000*0.61365*exp(17.502*W304/(240.97+W304))/(DY304+DZ304)+DT304)/2)/(1000*0.61365*exp(17.502*W304/(240.97+W304))/(DY304+DZ304)-DT304)</f>
        <v>0</v>
      </c>
      <c r="T304">
        <f>1/((DM304+1)/(Q304/1.6)+1/(R304/1.37)) + DM304/((DM304+1)/(Q304/1.6) + DM304/(R304/1.37))</f>
        <v>0</v>
      </c>
      <c r="U304">
        <f>(DH304*DK304)</f>
        <v>0</v>
      </c>
      <c r="V304">
        <f>(EA304+(U304+2*0.95*5.67E-8*(((EA304+$B$7)+273)^4-(EA304+273)^4)-44100*J304)/(1.84*29.3*R304+8*0.95*5.67E-8*(EA304+273)^3))</f>
        <v>0</v>
      </c>
      <c r="W304">
        <f>($C$7*EB304+$D$7*EC304+$E$7*V304)</f>
        <v>0</v>
      </c>
      <c r="X304">
        <f>0.61365*exp(17.502*W304/(240.97+W304))</f>
        <v>0</v>
      </c>
      <c r="Y304">
        <f>(Z304/AA304*100)</f>
        <v>0</v>
      </c>
      <c r="Z304">
        <f>DT304*(DY304+DZ304)/1000</f>
        <v>0</v>
      </c>
      <c r="AA304">
        <f>0.61365*exp(17.502*EA304/(240.97+EA304))</f>
        <v>0</v>
      </c>
      <c r="AB304">
        <f>(X304-DT304*(DY304+DZ304)/1000)</f>
        <v>0</v>
      </c>
      <c r="AC304">
        <f>(-J304*44100)</f>
        <v>0</v>
      </c>
      <c r="AD304">
        <f>2*29.3*R304*0.92*(EA304-W304)</f>
        <v>0</v>
      </c>
      <c r="AE304">
        <f>2*0.95*5.67E-8*(((EA304+$B$7)+273)^4-(W304+273)^4)</f>
        <v>0</v>
      </c>
      <c r="AF304">
        <f>U304+AE304+AC304+AD304</f>
        <v>0</v>
      </c>
      <c r="AG304">
        <f>DX304*AU304*(DS304-DR304*(1000-AU304*DU304)/(1000-AU304*DT304))/(100*DL304)</f>
        <v>0</v>
      </c>
      <c r="AH304">
        <f>1000*DX304*AU304*(DT304-DU304)/(100*DL304*(1000-AU304*DT304))</f>
        <v>0</v>
      </c>
      <c r="AI304">
        <f>(AJ304 - AK304 - DY304*1E3/(8.314*(EA304+273.15)) * AM304/DX304 * AL304) * DX304/(100*DL304) * (1000 - DU304)/1000</f>
        <v>0</v>
      </c>
      <c r="AJ304">
        <v>1617.92440467768</v>
      </c>
      <c r="AK304">
        <v>1580.74436363636</v>
      </c>
      <c r="AL304">
        <v>3.32646493540132</v>
      </c>
      <c r="AM304">
        <v>65.0541557379444</v>
      </c>
      <c r="AN304">
        <f>(AP304 - AO304 + DY304*1E3/(8.314*(EA304+273.15)) * AR304/DX304 * AQ304) * DX304/(100*DL304) * 1000/(1000 - AP304)</f>
        <v>0</v>
      </c>
      <c r="AO304">
        <v>24.7193222001617</v>
      </c>
      <c r="AP304">
        <v>31.9466339393939</v>
      </c>
      <c r="AQ304">
        <v>-0.00168825859406132</v>
      </c>
      <c r="AR304">
        <v>110.692381959749</v>
      </c>
      <c r="AS304">
        <v>0</v>
      </c>
      <c r="AT304">
        <v>0</v>
      </c>
      <c r="AU304">
        <f>IF(AS304*$H$13&gt;=AW304,1.0,(AW304/(AW304-AS304*$H$13)))</f>
        <v>0</v>
      </c>
      <c r="AV304">
        <f>(AU304-1)*100</f>
        <v>0</v>
      </c>
      <c r="AW304">
        <f>MAX(0,($B$13+$C$13*EF304)/(1+$D$13*EF304)*DY304/(EA304+273)*$E$13)</f>
        <v>0</v>
      </c>
      <c r="AX304" t="s">
        <v>437</v>
      </c>
      <c r="AY304" t="s">
        <v>437</v>
      </c>
      <c r="AZ304">
        <v>0</v>
      </c>
      <c r="BA304">
        <v>0</v>
      </c>
      <c r="BB304">
        <f>1-AZ304/BA304</f>
        <v>0</v>
      </c>
      <c r="BC304">
        <v>0</v>
      </c>
      <c r="BD304" t="s">
        <v>437</v>
      </c>
      <c r="BE304" t="s">
        <v>437</v>
      </c>
      <c r="BF304">
        <v>0</v>
      </c>
      <c r="BG304">
        <v>0</v>
      </c>
      <c r="BH304">
        <f>1-BF304/BG304</f>
        <v>0</v>
      </c>
      <c r="BI304">
        <v>0.5</v>
      </c>
      <c r="BJ304">
        <f>DI304</f>
        <v>0</v>
      </c>
      <c r="BK304">
        <f>L304</f>
        <v>0</v>
      </c>
      <c r="BL304">
        <f>BH304*BI304*BJ304</f>
        <v>0</v>
      </c>
      <c r="BM304">
        <f>(BK304-BC304)/BJ304</f>
        <v>0</v>
      </c>
      <c r="BN304">
        <f>(BA304-BG304)/BG304</f>
        <v>0</v>
      </c>
      <c r="BO304">
        <f>AZ304/(BB304+AZ304/BG304)</f>
        <v>0</v>
      </c>
      <c r="BP304" t="s">
        <v>437</v>
      </c>
      <c r="BQ304">
        <v>0</v>
      </c>
      <c r="BR304">
        <f>IF(BQ304&lt;&gt;0, BQ304, BO304)</f>
        <v>0</v>
      </c>
      <c r="BS304">
        <f>1-BR304/BG304</f>
        <v>0</v>
      </c>
      <c r="BT304">
        <f>(BG304-BF304)/(BG304-BR304)</f>
        <v>0</v>
      </c>
      <c r="BU304">
        <f>(BA304-BG304)/(BA304-BR304)</f>
        <v>0</v>
      </c>
      <c r="BV304">
        <f>(BG304-BF304)/(BG304-AZ304)</f>
        <v>0</v>
      </c>
      <c r="BW304">
        <f>(BA304-BG304)/(BA304-AZ304)</f>
        <v>0</v>
      </c>
      <c r="BX304">
        <f>(BT304*BR304/BF304)</f>
        <v>0</v>
      </c>
      <c r="BY304">
        <f>(1-BX304)</f>
        <v>0</v>
      </c>
      <c r="DH304">
        <f>$B$11*EG304+$C$11*EH304+$F$11*ES304*(1-EV304)</f>
        <v>0</v>
      </c>
      <c r="DI304">
        <f>DH304*DJ304</f>
        <v>0</v>
      </c>
      <c r="DJ304">
        <f>($B$11*$D$9+$C$11*$D$9+$F$11*((FF304+EX304)/MAX(FF304+EX304+FG304, 0.1)*$I$9+FG304/MAX(FF304+EX304+FG304, 0.1)*$J$9))/($B$11+$C$11+$F$11)</f>
        <v>0</v>
      </c>
      <c r="DK304">
        <f>($B$11*$K$9+$C$11*$K$9+$F$11*((FF304+EX304)/MAX(FF304+EX304+FG304, 0.1)*$P$9+FG304/MAX(FF304+EX304+FG304, 0.1)*$Q$9))/($B$11+$C$11+$F$11)</f>
        <v>0</v>
      </c>
      <c r="DL304">
        <v>6</v>
      </c>
      <c r="DM304">
        <v>0.5</v>
      </c>
      <c r="DN304" t="s">
        <v>438</v>
      </c>
      <c r="DO304">
        <v>2</v>
      </c>
      <c r="DP304" t="b">
        <v>1</v>
      </c>
      <c r="DQ304">
        <v>1761411848.84615</v>
      </c>
      <c r="DR304">
        <v>1506.92923076923</v>
      </c>
      <c r="DS304">
        <v>1562.17076923077</v>
      </c>
      <c r="DT304">
        <v>31.9769846153846</v>
      </c>
      <c r="DU304">
        <v>24.7225538461538</v>
      </c>
      <c r="DV304">
        <v>1505.83230769231</v>
      </c>
      <c r="DW304">
        <v>31.6617923076923</v>
      </c>
      <c r="DX304">
        <v>500.033</v>
      </c>
      <c r="DY304">
        <v>90.3168153846154</v>
      </c>
      <c r="DZ304">
        <v>0.0380690923076923</v>
      </c>
      <c r="EA304">
        <v>36.7280384615385</v>
      </c>
      <c r="EB304">
        <v>35.9876</v>
      </c>
      <c r="EC304">
        <v>999.9</v>
      </c>
      <c r="ED304">
        <v>0</v>
      </c>
      <c r="EE304">
        <v>0</v>
      </c>
      <c r="EF304">
        <v>10025.3384615385</v>
      </c>
      <c r="EG304">
        <v>0</v>
      </c>
      <c r="EH304">
        <v>1238.06307692308</v>
      </c>
      <c r="EI304">
        <v>-55.2419846153846</v>
      </c>
      <c r="EJ304">
        <v>1556.70846153846</v>
      </c>
      <c r="EK304">
        <v>1601.77076923077</v>
      </c>
      <c r="EL304">
        <v>7.25444153846154</v>
      </c>
      <c r="EM304">
        <v>1562.17076923077</v>
      </c>
      <c r="EN304">
        <v>24.7225538461538</v>
      </c>
      <c r="EO304">
        <v>2.88805846153846</v>
      </c>
      <c r="EP304">
        <v>2.23285923076923</v>
      </c>
      <c r="EQ304">
        <v>23.3962230769231</v>
      </c>
      <c r="ER304">
        <v>19.2000461538462</v>
      </c>
      <c r="ES304">
        <v>1199.98769230769</v>
      </c>
      <c r="ET304">
        <v>0.966998769230769</v>
      </c>
      <c r="EU304">
        <v>0.0330009692307692</v>
      </c>
      <c r="EV304">
        <v>0</v>
      </c>
      <c r="EW304">
        <v>1286.99538461538</v>
      </c>
      <c r="EX304">
        <v>5.00059</v>
      </c>
      <c r="EY304">
        <v>15922.9384615385</v>
      </c>
      <c r="EZ304">
        <v>10358.6230769231</v>
      </c>
      <c r="FA304">
        <v>51.8024615384615</v>
      </c>
      <c r="FB304">
        <v>53.5572307692308</v>
      </c>
      <c r="FC304">
        <v>52.0668461538462</v>
      </c>
      <c r="FD304">
        <v>53.0910769230769</v>
      </c>
      <c r="FE304">
        <v>52.937</v>
      </c>
      <c r="FF304">
        <v>1155.54769230769</v>
      </c>
      <c r="FG304">
        <v>39.44</v>
      </c>
      <c r="FH304">
        <v>0</v>
      </c>
      <c r="FI304">
        <v>1761411817.3</v>
      </c>
      <c r="FJ304">
        <v>0</v>
      </c>
      <c r="FK304">
        <v>1287.02576923077</v>
      </c>
      <c r="FL304">
        <v>-0.232136748132887</v>
      </c>
      <c r="FM304">
        <v>-8.2188034280764</v>
      </c>
      <c r="FN304">
        <v>15922.5615384615</v>
      </c>
      <c r="FO304">
        <v>15</v>
      </c>
      <c r="FP304">
        <v>0</v>
      </c>
      <c r="FQ304" t="s">
        <v>439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-55.3918571428571</v>
      </c>
      <c r="GD304">
        <v>0.271200000000064</v>
      </c>
      <c r="GE304">
        <v>0.606802683526279</v>
      </c>
      <c r="GF304">
        <v>1</v>
      </c>
      <c r="GG304">
        <v>1287.02705882353</v>
      </c>
      <c r="GH304">
        <v>0.0103896129899013</v>
      </c>
      <c r="GI304">
        <v>0.212347237987612</v>
      </c>
      <c r="GJ304">
        <v>-1</v>
      </c>
      <c r="GK304">
        <v>7.2670280952381</v>
      </c>
      <c r="GL304">
        <v>-0.256817922077928</v>
      </c>
      <c r="GM304">
        <v>0.0259960166580607</v>
      </c>
      <c r="GN304">
        <v>0</v>
      </c>
      <c r="GO304">
        <v>1</v>
      </c>
      <c r="GP304">
        <v>2</v>
      </c>
      <c r="GQ304" t="s">
        <v>446</v>
      </c>
      <c r="GR304">
        <v>3.1294</v>
      </c>
      <c r="GS304">
        <v>2.71609</v>
      </c>
      <c r="GT304">
        <v>0.209966</v>
      </c>
      <c r="GU304">
        <v>0.214442</v>
      </c>
      <c r="GV304">
        <v>0.122431</v>
      </c>
      <c r="GW304">
        <v>0.102323</v>
      </c>
      <c r="GX304">
        <v>28979.9</v>
      </c>
      <c r="GY304">
        <v>30621.1</v>
      </c>
      <c r="GZ304">
        <v>33279.1</v>
      </c>
      <c r="HA304">
        <v>35388.2</v>
      </c>
      <c r="HB304">
        <v>41516.5</v>
      </c>
      <c r="HC304">
        <v>45727.4</v>
      </c>
      <c r="HD304">
        <v>52127.8</v>
      </c>
      <c r="HE304">
        <v>56659.1</v>
      </c>
      <c r="HF304">
        <v>1.78752</v>
      </c>
      <c r="HG304">
        <v>1.64983</v>
      </c>
      <c r="HH304">
        <v>-0.0291318</v>
      </c>
      <c r="HI304">
        <v>0</v>
      </c>
      <c r="HJ304">
        <v>36.4405</v>
      </c>
      <c r="HK304">
        <v>999.9</v>
      </c>
      <c r="HL304">
        <v>56.941</v>
      </c>
      <c r="HM304">
        <v>29.195</v>
      </c>
      <c r="HN304">
        <v>25.644</v>
      </c>
      <c r="HO304">
        <v>55.9592</v>
      </c>
      <c r="HP304">
        <v>43.0088</v>
      </c>
      <c r="HQ304">
        <v>1</v>
      </c>
      <c r="HR304">
        <v>1.30408</v>
      </c>
      <c r="HS304">
        <v>3.55813</v>
      </c>
      <c r="HT304">
        <v>20.0989</v>
      </c>
      <c r="HU304">
        <v>5.19153</v>
      </c>
      <c r="HV304">
        <v>12.0099</v>
      </c>
      <c r="HW304">
        <v>4.9728</v>
      </c>
      <c r="HX304">
        <v>3.29492</v>
      </c>
      <c r="HY304">
        <v>9999</v>
      </c>
      <c r="HZ304">
        <v>9999</v>
      </c>
      <c r="IA304">
        <v>999.9</v>
      </c>
      <c r="IB304">
        <v>9999</v>
      </c>
      <c r="IC304">
        <v>1.86323</v>
      </c>
      <c r="ID304">
        <v>1.86811</v>
      </c>
      <c r="IE304">
        <v>1.86783</v>
      </c>
      <c r="IF304">
        <v>1.86905</v>
      </c>
      <c r="IG304">
        <v>1.86984</v>
      </c>
      <c r="IH304">
        <v>1.8659</v>
      </c>
      <c r="II304">
        <v>1.86702</v>
      </c>
      <c r="IJ304">
        <v>1.86843</v>
      </c>
      <c r="IK304">
        <v>5</v>
      </c>
      <c r="IL304">
        <v>0</v>
      </c>
      <c r="IM304">
        <v>0</v>
      </c>
      <c r="IN304">
        <v>0</v>
      </c>
      <c r="IO304" t="s">
        <v>441</v>
      </c>
      <c r="IP304" t="s">
        <v>442</v>
      </c>
      <c r="IQ304" t="s">
        <v>443</v>
      </c>
      <c r="IR304" t="s">
        <v>443</v>
      </c>
      <c r="IS304" t="s">
        <v>443</v>
      </c>
      <c r="IT304" t="s">
        <v>443</v>
      </c>
      <c r="IU304">
        <v>0</v>
      </c>
      <c r="IV304">
        <v>100</v>
      </c>
      <c r="IW304">
        <v>100</v>
      </c>
      <c r="IX304">
        <v>1.09</v>
      </c>
      <c r="IY304">
        <v>0.3152</v>
      </c>
      <c r="IZ304">
        <v>1.09748391826392</v>
      </c>
      <c r="JA304">
        <v>0</v>
      </c>
      <c r="JB304">
        <v>0</v>
      </c>
      <c r="JC304">
        <v>0</v>
      </c>
      <c r="JD304">
        <v>0.315191680746845</v>
      </c>
      <c r="JE304">
        <v>0</v>
      </c>
      <c r="JF304">
        <v>0</v>
      </c>
      <c r="JG304">
        <v>0</v>
      </c>
      <c r="JH304">
        <v>5</v>
      </c>
      <c r="JI304">
        <v>2273</v>
      </c>
      <c r="JJ304">
        <v>0</v>
      </c>
      <c r="JK304">
        <v>25</v>
      </c>
      <c r="JL304">
        <v>29356864.3</v>
      </c>
      <c r="JM304">
        <v>29356864.3</v>
      </c>
      <c r="JN304">
        <v>2.97974</v>
      </c>
      <c r="JO304">
        <v>2.59277</v>
      </c>
      <c r="JP304">
        <v>1.54785</v>
      </c>
      <c r="JQ304">
        <v>2.32056</v>
      </c>
      <c r="JR304">
        <v>1.64673</v>
      </c>
      <c r="JS304">
        <v>2.3645</v>
      </c>
      <c r="JT304">
        <v>33.1992</v>
      </c>
      <c r="JU304">
        <v>24.1926</v>
      </c>
      <c r="JV304">
        <v>18</v>
      </c>
      <c r="JW304">
        <v>501.888</v>
      </c>
      <c r="JX304">
        <v>404.818</v>
      </c>
      <c r="JY304">
        <v>30.7137</v>
      </c>
      <c r="JZ304">
        <v>42.7782</v>
      </c>
      <c r="KA304">
        <v>29.9954</v>
      </c>
      <c r="KB304">
        <v>42.5109</v>
      </c>
      <c r="KC304">
        <v>42.4009</v>
      </c>
      <c r="KD304">
        <v>59.6612</v>
      </c>
      <c r="KE304">
        <v>0</v>
      </c>
      <c r="KF304">
        <v>100</v>
      </c>
      <c r="KG304">
        <v>30.7881</v>
      </c>
      <c r="KH304">
        <v>1608.28</v>
      </c>
      <c r="KI304">
        <v>34.6858</v>
      </c>
      <c r="KJ304">
        <v>94.6064</v>
      </c>
      <c r="KK304">
        <v>91.7372</v>
      </c>
    </row>
    <row r="305" spans="1:297">
      <c r="A305">
        <v>289</v>
      </c>
      <c r="B305">
        <v>1761412680.1</v>
      </c>
      <c r="C305">
        <v>4499.09999990463</v>
      </c>
      <c r="D305" t="s">
        <v>1022</v>
      </c>
      <c r="E305" t="s">
        <v>1023</v>
      </c>
      <c r="F305">
        <v>5</v>
      </c>
      <c r="G305" t="s">
        <v>1024</v>
      </c>
      <c r="H305" t="s">
        <v>436</v>
      </c>
      <c r="I305">
        <v>1761412671.6</v>
      </c>
      <c r="J305">
        <f>(K305)/1000</f>
        <v>0</v>
      </c>
      <c r="K305">
        <f>IF(DP305, AN305, AH305)</f>
        <v>0</v>
      </c>
      <c r="L305">
        <f>IF(DP305, AI305, AG305)</f>
        <v>0</v>
      </c>
      <c r="M305">
        <f>DR305 - IF(AU305&gt;1, L305*DL305*100.0/(AW305), 0)</f>
        <v>0</v>
      </c>
      <c r="N305">
        <f>((T305-J305/2)*M305-L305)/(T305+J305/2)</f>
        <v>0</v>
      </c>
      <c r="O305">
        <f>N305*(DY305+DZ305)/1000.0</f>
        <v>0</v>
      </c>
      <c r="P305">
        <f>(DR305 - IF(AU305&gt;1, L305*DL305*100.0/(AW305), 0))*(DY305+DZ305)/1000.0</f>
        <v>0</v>
      </c>
      <c r="Q305">
        <f>2.0/((1/S305-1/R305)+SIGN(S305)*SQRT((1/S305-1/R305)*(1/S305-1/R305) + 4*DM305/((DM305+1)*(DM305+1))*(2*1/S305*1/R305-1/R305*1/R305)))</f>
        <v>0</v>
      </c>
      <c r="R305">
        <f>IF(LEFT(DN305,1)&lt;&gt;"0",IF(LEFT(DN305,1)="1",3.0,DO305),$D$5+$E$5*(EF305*DY305/($K$5*1000))+$F$5*(EF305*DY305/($K$5*1000))*MAX(MIN(DL305,$J$5),$I$5)*MAX(MIN(DL305,$J$5),$I$5)+$G$5*MAX(MIN(DL305,$J$5),$I$5)*(EF305*DY305/($K$5*1000))+$H$5*(EF305*DY305/($K$5*1000))*(EF305*DY305/($K$5*1000)))</f>
        <v>0</v>
      </c>
      <c r="S305">
        <f>J305*(1000-(1000*0.61365*exp(17.502*W305/(240.97+W305))/(DY305+DZ305)+DT305)/2)/(1000*0.61365*exp(17.502*W305/(240.97+W305))/(DY305+DZ305)-DT305)</f>
        <v>0</v>
      </c>
      <c r="T305">
        <f>1/((DM305+1)/(Q305/1.6)+1/(R305/1.37)) + DM305/((DM305+1)/(Q305/1.6) + DM305/(R305/1.37))</f>
        <v>0</v>
      </c>
      <c r="U305">
        <f>(DH305*DK305)</f>
        <v>0</v>
      </c>
      <c r="V305">
        <f>(EA305+(U305+2*0.95*5.67E-8*(((EA305+$B$7)+273)^4-(EA305+273)^4)-44100*J305)/(1.84*29.3*R305+8*0.95*5.67E-8*(EA305+273)^3))</f>
        <v>0</v>
      </c>
      <c r="W305">
        <f>($C$7*EB305+$D$7*EC305+$E$7*V305)</f>
        <v>0</v>
      </c>
      <c r="X305">
        <f>0.61365*exp(17.502*W305/(240.97+W305))</f>
        <v>0</v>
      </c>
      <c r="Y305">
        <f>(Z305/AA305*100)</f>
        <v>0</v>
      </c>
      <c r="Z305">
        <f>DT305*(DY305+DZ305)/1000</f>
        <v>0</v>
      </c>
      <c r="AA305">
        <f>0.61365*exp(17.502*EA305/(240.97+EA305))</f>
        <v>0</v>
      </c>
      <c r="AB305">
        <f>(X305-DT305*(DY305+DZ305)/1000)</f>
        <v>0</v>
      </c>
      <c r="AC305">
        <f>(-J305*44100)</f>
        <v>0</v>
      </c>
      <c r="AD305">
        <f>2*29.3*R305*0.92*(EA305-W305)</f>
        <v>0</v>
      </c>
      <c r="AE305">
        <f>2*0.95*5.67E-8*(((EA305+$B$7)+273)^4-(W305+273)^4)</f>
        <v>0</v>
      </c>
      <c r="AF305">
        <f>U305+AE305+AC305+AD305</f>
        <v>0</v>
      </c>
      <c r="AG305">
        <f>DX305*AU305*(DS305-DR305*(1000-AU305*DU305)/(1000-AU305*DT305))/(100*DL305)</f>
        <v>0</v>
      </c>
      <c r="AH305">
        <f>1000*DX305*AU305*(DT305-DU305)/(100*DL305*(1000-AU305*DT305))</f>
        <v>0</v>
      </c>
      <c r="AI305">
        <f>(AJ305 - AK305 - DY305*1E3/(8.314*(EA305+273.15)) * AM305/DX305 * AL305) * DX305/(100*DL305) * (1000 - DU305)/1000</f>
        <v>0</v>
      </c>
      <c r="AJ305">
        <v>430.545079933202</v>
      </c>
      <c r="AK305">
        <v>423.765715151515</v>
      </c>
      <c r="AL305">
        <v>-0.000370498563333241</v>
      </c>
      <c r="AM305">
        <v>65.0637993625478</v>
      </c>
      <c r="AN305">
        <f>(AP305 - AO305 + DY305*1E3/(8.314*(EA305+273.15)) * AR305/DX305 * AQ305) * DX305/(100*DL305) * 1000/(1000 - AP305)</f>
        <v>0</v>
      </c>
      <c r="AO305">
        <v>24.480413762118</v>
      </c>
      <c r="AP305">
        <v>27.95772</v>
      </c>
      <c r="AQ305">
        <v>-2.1121308711314e-06</v>
      </c>
      <c r="AR305">
        <v>110.680161828756</v>
      </c>
      <c r="AS305">
        <v>3</v>
      </c>
      <c r="AT305">
        <v>1</v>
      </c>
      <c r="AU305">
        <f>IF(AS305*$H$13&gt;=AW305,1.0,(AW305/(AW305-AS305*$H$13)))</f>
        <v>0</v>
      </c>
      <c r="AV305">
        <f>(AU305-1)*100</f>
        <v>0</v>
      </c>
      <c r="AW305">
        <f>MAX(0,($B$13+$C$13*EF305)/(1+$D$13*EF305)*DY305/(EA305+273)*$E$13)</f>
        <v>0</v>
      </c>
      <c r="AX305" t="s">
        <v>437</v>
      </c>
      <c r="AY305" t="s">
        <v>437</v>
      </c>
      <c r="AZ305">
        <v>0</v>
      </c>
      <c r="BA305">
        <v>0</v>
      </c>
      <c r="BB305">
        <f>1-AZ305/BA305</f>
        <v>0</v>
      </c>
      <c r="BC305">
        <v>0</v>
      </c>
      <c r="BD305" t="s">
        <v>437</v>
      </c>
      <c r="BE305" t="s">
        <v>437</v>
      </c>
      <c r="BF305">
        <v>0</v>
      </c>
      <c r="BG305">
        <v>0</v>
      </c>
      <c r="BH305">
        <f>1-BF305/BG305</f>
        <v>0</v>
      </c>
      <c r="BI305">
        <v>0.5</v>
      </c>
      <c r="BJ305">
        <f>DI305</f>
        <v>0</v>
      </c>
      <c r="BK305">
        <f>L305</f>
        <v>0</v>
      </c>
      <c r="BL305">
        <f>BH305*BI305*BJ305</f>
        <v>0</v>
      </c>
      <c r="BM305">
        <f>(BK305-BC305)/BJ305</f>
        <v>0</v>
      </c>
      <c r="BN305">
        <f>(BA305-BG305)/BG305</f>
        <v>0</v>
      </c>
      <c r="BO305">
        <f>AZ305/(BB305+AZ305/BG305)</f>
        <v>0</v>
      </c>
      <c r="BP305" t="s">
        <v>437</v>
      </c>
      <c r="BQ305">
        <v>0</v>
      </c>
      <c r="BR305">
        <f>IF(BQ305&lt;&gt;0, BQ305, BO305)</f>
        <v>0</v>
      </c>
      <c r="BS305">
        <f>1-BR305/BG305</f>
        <v>0</v>
      </c>
      <c r="BT305">
        <f>(BG305-BF305)/(BG305-BR305)</f>
        <v>0</v>
      </c>
      <c r="BU305">
        <f>(BA305-BG305)/(BA305-BR305)</f>
        <v>0</v>
      </c>
      <c r="BV305">
        <f>(BG305-BF305)/(BG305-AZ305)</f>
        <v>0</v>
      </c>
      <c r="BW305">
        <f>(BA305-BG305)/(BA305-AZ305)</f>
        <v>0</v>
      </c>
      <c r="BX305">
        <f>(BT305*BR305/BF305)</f>
        <v>0</v>
      </c>
      <c r="BY305">
        <f>(1-BX305)</f>
        <v>0</v>
      </c>
      <c r="DH305">
        <f>$B$11*EG305+$C$11*EH305+$F$11*ES305*(1-EV305)</f>
        <v>0</v>
      </c>
      <c r="DI305">
        <f>DH305*DJ305</f>
        <v>0</v>
      </c>
      <c r="DJ305">
        <f>($B$11*$D$9+$C$11*$D$9+$F$11*((FF305+EX305)/MAX(FF305+EX305+FG305, 0.1)*$I$9+FG305/MAX(FF305+EX305+FG305, 0.1)*$J$9))/($B$11+$C$11+$F$11)</f>
        <v>0</v>
      </c>
      <c r="DK305">
        <f>($B$11*$K$9+$C$11*$K$9+$F$11*((FF305+EX305)/MAX(FF305+EX305+FG305, 0.1)*$P$9+FG305/MAX(FF305+EX305+FG305, 0.1)*$Q$9))/($B$11+$C$11+$F$11)</f>
        <v>0</v>
      </c>
      <c r="DL305">
        <v>6</v>
      </c>
      <c r="DM305">
        <v>0.5</v>
      </c>
      <c r="DN305" t="s">
        <v>438</v>
      </c>
      <c r="DO305">
        <v>2</v>
      </c>
      <c r="DP305" t="b">
        <v>1</v>
      </c>
      <c r="DQ305">
        <v>1761412671.6</v>
      </c>
      <c r="DR305">
        <v>411.9284375</v>
      </c>
      <c r="DS305">
        <v>420.0005625</v>
      </c>
      <c r="DT305">
        <v>27.95928125</v>
      </c>
      <c r="DU305">
        <v>24.4776875</v>
      </c>
      <c r="DV305">
        <v>410.830875</v>
      </c>
      <c r="DW305">
        <v>27.568425</v>
      </c>
      <c r="DX305">
        <v>500.0453125</v>
      </c>
      <c r="DY305">
        <v>90.3227875</v>
      </c>
      <c r="DZ305">
        <v>0.04181218125</v>
      </c>
      <c r="EA305">
        <v>36.66928125</v>
      </c>
      <c r="EB305">
        <v>36.5553375</v>
      </c>
      <c r="EC305">
        <v>999.9</v>
      </c>
      <c r="ED305">
        <v>0</v>
      </c>
      <c r="EE305">
        <v>0</v>
      </c>
      <c r="EF305">
        <v>10006.95</v>
      </c>
      <c r="EG305">
        <v>0</v>
      </c>
      <c r="EH305">
        <v>1237.263125</v>
      </c>
      <c r="EI305">
        <v>-8.07206</v>
      </c>
      <c r="EJ305">
        <v>423.776875</v>
      </c>
      <c r="EK305">
        <v>430.539125</v>
      </c>
      <c r="EL305">
        <v>3.48161625</v>
      </c>
      <c r="EM305">
        <v>420.0005625</v>
      </c>
      <c r="EN305">
        <v>24.4776875</v>
      </c>
      <c r="EO305">
        <v>2.525360625</v>
      </c>
      <c r="EP305">
        <v>2.210891875</v>
      </c>
      <c r="EQ305">
        <v>21.190875</v>
      </c>
      <c r="ER305">
        <v>19.04145625</v>
      </c>
      <c r="ES305">
        <v>1200.03125</v>
      </c>
      <c r="ET305">
        <v>0.9670045</v>
      </c>
      <c r="EU305">
        <v>0.0329955875</v>
      </c>
      <c r="EV305">
        <v>0</v>
      </c>
      <c r="EW305">
        <v>1401.426875</v>
      </c>
      <c r="EX305">
        <v>5.00059</v>
      </c>
      <c r="EY305">
        <v>17577.36875</v>
      </c>
      <c r="EZ305">
        <v>10358.99375</v>
      </c>
      <c r="FA305">
        <v>55.5036875</v>
      </c>
      <c r="FB305">
        <v>57.464625</v>
      </c>
      <c r="FC305">
        <v>55.7693125</v>
      </c>
      <c r="FD305">
        <v>57.0856875</v>
      </c>
      <c r="FE305">
        <v>56.277125</v>
      </c>
      <c r="FF305">
        <v>1155.60125</v>
      </c>
      <c r="FG305">
        <v>39.43</v>
      </c>
      <c r="FH305">
        <v>0</v>
      </c>
      <c r="FI305">
        <v>1761412640.5</v>
      </c>
      <c r="FJ305">
        <v>0</v>
      </c>
      <c r="FK305">
        <v>1401.24269230769</v>
      </c>
      <c r="FL305">
        <v>-7.40410255745598</v>
      </c>
      <c r="FM305">
        <v>-60.5230769308355</v>
      </c>
      <c r="FN305">
        <v>17575.4884615385</v>
      </c>
      <c r="FO305">
        <v>15</v>
      </c>
      <c r="FP305">
        <v>0</v>
      </c>
      <c r="FQ305" t="s">
        <v>439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-8.0699019047619</v>
      </c>
      <c r="GD305">
        <v>0.0546101298701285</v>
      </c>
      <c r="GE305">
        <v>0.0402469860000245</v>
      </c>
      <c r="GF305">
        <v>1</v>
      </c>
      <c r="GG305">
        <v>1401.83323529412</v>
      </c>
      <c r="GH305">
        <v>-7.73002292545453</v>
      </c>
      <c r="GI305">
        <v>0.783208786633688</v>
      </c>
      <c r="GJ305">
        <v>-1</v>
      </c>
      <c r="GK305">
        <v>3.48352523809524</v>
      </c>
      <c r="GL305">
        <v>-0.0359625974025995</v>
      </c>
      <c r="GM305">
        <v>0.00377474895923098</v>
      </c>
      <c r="GN305">
        <v>1</v>
      </c>
      <c r="GO305">
        <v>2</v>
      </c>
      <c r="GP305">
        <v>2</v>
      </c>
      <c r="GQ305" t="s">
        <v>440</v>
      </c>
      <c r="GR305">
        <v>3.1287</v>
      </c>
      <c r="GS305">
        <v>2.71979</v>
      </c>
      <c r="GT305">
        <v>0.0845061</v>
      </c>
      <c r="GU305">
        <v>0.0861124</v>
      </c>
      <c r="GV305">
        <v>0.110392</v>
      </c>
      <c r="GW305">
        <v>0.101003</v>
      </c>
      <c r="GX305">
        <v>33348.3</v>
      </c>
      <c r="GY305">
        <v>35309.7</v>
      </c>
      <c r="GZ305">
        <v>33050.5</v>
      </c>
      <c r="HA305">
        <v>35076.6</v>
      </c>
      <c r="HB305">
        <v>41828.3</v>
      </c>
      <c r="HC305">
        <v>45410.4</v>
      </c>
      <c r="HD305">
        <v>51825</v>
      </c>
      <c r="HE305">
        <v>56196.3</v>
      </c>
      <c r="HF305">
        <v>1.74615</v>
      </c>
      <c r="HG305">
        <v>1.61108</v>
      </c>
      <c r="HH305">
        <v>-0.0801012</v>
      </c>
      <c r="HI305">
        <v>0</v>
      </c>
      <c r="HJ305">
        <v>37.8741</v>
      </c>
      <c r="HK305">
        <v>999.9</v>
      </c>
      <c r="HL305">
        <v>56.55</v>
      </c>
      <c r="HM305">
        <v>29.205</v>
      </c>
      <c r="HN305">
        <v>25.4809</v>
      </c>
      <c r="HO305">
        <v>56.0775</v>
      </c>
      <c r="HP305">
        <v>42.5681</v>
      </c>
      <c r="HQ305">
        <v>1</v>
      </c>
      <c r="HR305">
        <v>1.6795</v>
      </c>
      <c r="HS305">
        <v>9.28105</v>
      </c>
      <c r="HT305">
        <v>19.9107</v>
      </c>
      <c r="HU305">
        <v>5.19243</v>
      </c>
      <c r="HV305">
        <v>12.0159</v>
      </c>
      <c r="HW305">
        <v>4.9714</v>
      </c>
      <c r="HX305">
        <v>3.29495</v>
      </c>
      <c r="HY305">
        <v>9999</v>
      </c>
      <c r="HZ305">
        <v>9999</v>
      </c>
      <c r="IA305">
        <v>999.9</v>
      </c>
      <c r="IB305">
        <v>9999</v>
      </c>
      <c r="IC305">
        <v>1.86325</v>
      </c>
      <c r="ID305">
        <v>1.86811</v>
      </c>
      <c r="IE305">
        <v>1.86783</v>
      </c>
      <c r="IF305">
        <v>1.86905</v>
      </c>
      <c r="IG305">
        <v>1.86981</v>
      </c>
      <c r="IH305">
        <v>1.8659</v>
      </c>
      <c r="II305">
        <v>1.86695</v>
      </c>
      <c r="IJ305">
        <v>1.86843</v>
      </c>
      <c r="IK305">
        <v>5</v>
      </c>
      <c r="IL305">
        <v>0</v>
      </c>
      <c r="IM305">
        <v>0</v>
      </c>
      <c r="IN305">
        <v>0</v>
      </c>
      <c r="IO305" t="s">
        <v>441</v>
      </c>
      <c r="IP305" t="s">
        <v>442</v>
      </c>
      <c r="IQ305" t="s">
        <v>443</v>
      </c>
      <c r="IR305" t="s">
        <v>443</v>
      </c>
      <c r="IS305" t="s">
        <v>443</v>
      </c>
      <c r="IT305" t="s">
        <v>443</v>
      </c>
      <c r="IU305">
        <v>0</v>
      </c>
      <c r="IV305">
        <v>100</v>
      </c>
      <c r="IW305">
        <v>100</v>
      </c>
      <c r="IX305">
        <v>1.098</v>
      </c>
      <c r="IY305">
        <v>0.3908</v>
      </c>
      <c r="IZ305">
        <v>1.09748391826392</v>
      </c>
      <c r="JA305">
        <v>0</v>
      </c>
      <c r="JB305">
        <v>0</v>
      </c>
      <c r="JC305">
        <v>0</v>
      </c>
      <c r="JD305">
        <v>-0.0884944213828177</v>
      </c>
      <c r="JE305">
        <v>-0.0201515475203199</v>
      </c>
      <c r="JF305">
        <v>0.00214540939206269</v>
      </c>
      <c r="JG305">
        <v>-2.84287099057137e-05</v>
      </c>
      <c r="JH305">
        <v>5</v>
      </c>
      <c r="JI305">
        <v>2273</v>
      </c>
      <c r="JJ305">
        <v>0</v>
      </c>
      <c r="JK305">
        <v>25</v>
      </c>
      <c r="JL305">
        <v>29356878</v>
      </c>
      <c r="JM305">
        <v>29356878</v>
      </c>
      <c r="JN305">
        <v>1.01196</v>
      </c>
      <c r="JO305">
        <v>2.6062</v>
      </c>
      <c r="JP305">
        <v>1.54785</v>
      </c>
      <c r="JQ305">
        <v>2.32056</v>
      </c>
      <c r="JR305">
        <v>1.64551</v>
      </c>
      <c r="JS305">
        <v>2.38159</v>
      </c>
      <c r="JT305">
        <v>33.3335</v>
      </c>
      <c r="JU305">
        <v>24.1138</v>
      </c>
      <c r="JV305">
        <v>18</v>
      </c>
      <c r="JW305">
        <v>491.184</v>
      </c>
      <c r="JX305">
        <v>395.9</v>
      </c>
      <c r="JY305">
        <v>27.9439</v>
      </c>
      <c r="JZ305">
        <v>46.1406</v>
      </c>
      <c r="KA305">
        <v>30.004</v>
      </c>
      <c r="KB305">
        <v>45.3227</v>
      </c>
      <c r="KC305">
        <v>45.1671</v>
      </c>
      <c r="KD305">
        <v>20.2119</v>
      </c>
      <c r="KE305">
        <v>0</v>
      </c>
      <c r="KF305">
        <v>100</v>
      </c>
      <c r="KG305">
        <v>21.6924</v>
      </c>
      <c r="KH305">
        <v>413.263</v>
      </c>
      <c r="KI305">
        <v>34.6858</v>
      </c>
      <c r="KJ305">
        <v>94.0178</v>
      </c>
      <c r="KK305">
        <v>90.9654</v>
      </c>
    </row>
    <row r="306" spans="1:297">
      <c r="A306">
        <v>290</v>
      </c>
      <c r="B306">
        <v>1761412685.1</v>
      </c>
      <c r="C306">
        <v>4504.09999990463</v>
      </c>
      <c r="D306" t="s">
        <v>1025</v>
      </c>
      <c r="E306" t="s">
        <v>1026</v>
      </c>
      <c r="F306">
        <v>5</v>
      </c>
      <c r="G306" t="s">
        <v>1024</v>
      </c>
      <c r="H306" t="s">
        <v>436</v>
      </c>
      <c r="I306">
        <v>1761412676.36667</v>
      </c>
      <c r="J306">
        <f>(K306)/1000</f>
        <v>0</v>
      </c>
      <c r="K306">
        <f>IF(DP306, AN306, AH306)</f>
        <v>0</v>
      </c>
      <c r="L306">
        <f>IF(DP306, AI306, AG306)</f>
        <v>0</v>
      </c>
      <c r="M306">
        <f>DR306 - IF(AU306&gt;1, L306*DL306*100.0/(AW306), 0)</f>
        <v>0</v>
      </c>
      <c r="N306">
        <f>((T306-J306/2)*M306-L306)/(T306+J306/2)</f>
        <v>0</v>
      </c>
      <c r="O306">
        <f>N306*(DY306+DZ306)/1000.0</f>
        <v>0</v>
      </c>
      <c r="P306">
        <f>(DR306 - IF(AU306&gt;1, L306*DL306*100.0/(AW306), 0))*(DY306+DZ306)/1000.0</f>
        <v>0</v>
      </c>
      <c r="Q306">
        <f>2.0/((1/S306-1/R306)+SIGN(S306)*SQRT((1/S306-1/R306)*(1/S306-1/R306) + 4*DM306/((DM306+1)*(DM306+1))*(2*1/S306*1/R306-1/R306*1/R306)))</f>
        <v>0</v>
      </c>
      <c r="R306">
        <f>IF(LEFT(DN306,1)&lt;&gt;"0",IF(LEFT(DN306,1)="1",3.0,DO306),$D$5+$E$5*(EF306*DY306/($K$5*1000))+$F$5*(EF306*DY306/($K$5*1000))*MAX(MIN(DL306,$J$5),$I$5)*MAX(MIN(DL306,$J$5),$I$5)+$G$5*MAX(MIN(DL306,$J$5),$I$5)*(EF306*DY306/($K$5*1000))+$H$5*(EF306*DY306/($K$5*1000))*(EF306*DY306/($K$5*1000)))</f>
        <v>0</v>
      </c>
      <c r="S306">
        <f>J306*(1000-(1000*0.61365*exp(17.502*W306/(240.97+W306))/(DY306+DZ306)+DT306)/2)/(1000*0.61365*exp(17.502*W306/(240.97+W306))/(DY306+DZ306)-DT306)</f>
        <v>0</v>
      </c>
      <c r="T306">
        <f>1/((DM306+1)/(Q306/1.6)+1/(R306/1.37)) + DM306/((DM306+1)/(Q306/1.6) + DM306/(R306/1.37))</f>
        <v>0</v>
      </c>
      <c r="U306">
        <f>(DH306*DK306)</f>
        <v>0</v>
      </c>
      <c r="V306">
        <f>(EA306+(U306+2*0.95*5.67E-8*(((EA306+$B$7)+273)^4-(EA306+273)^4)-44100*J306)/(1.84*29.3*R306+8*0.95*5.67E-8*(EA306+273)^3))</f>
        <v>0</v>
      </c>
      <c r="W306">
        <f>($C$7*EB306+$D$7*EC306+$E$7*V306)</f>
        <v>0</v>
      </c>
      <c r="X306">
        <f>0.61365*exp(17.502*W306/(240.97+W306))</f>
        <v>0</v>
      </c>
      <c r="Y306">
        <f>(Z306/AA306*100)</f>
        <v>0</v>
      </c>
      <c r="Z306">
        <f>DT306*(DY306+DZ306)/1000</f>
        <v>0</v>
      </c>
      <c r="AA306">
        <f>0.61365*exp(17.502*EA306/(240.97+EA306))</f>
        <v>0</v>
      </c>
      <c r="AB306">
        <f>(X306-DT306*(DY306+DZ306)/1000)</f>
        <v>0</v>
      </c>
      <c r="AC306">
        <f>(-J306*44100)</f>
        <v>0</v>
      </c>
      <c r="AD306">
        <f>2*29.3*R306*0.92*(EA306-W306)</f>
        <v>0</v>
      </c>
      <c r="AE306">
        <f>2*0.95*5.67E-8*(((EA306+$B$7)+273)^4-(W306+273)^4)</f>
        <v>0</v>
      </c>
      <c r="AF306">
        <f>U306+AE306+AC306+AD306</f>
        <v>0</v>
      </c>
      <c r="AG306">
        <f>DX306*AU306*(DS306-DR306*(1000-AU306*DU306)/(1000-AU306*DT306))/(100*DL306)</f>
        <v>0</v>
      </c>
      <c r="AH306">
        <f>1000*DX306*AU306*(DT306-DU306)/(100*DL306*(1000-AU306*DT306))</f>
        <v>0</v>
      </c>
      <c r="AI306">
        <f>(AJ306 - AK306 - DY306*1E3/(8.314*(EA306+273.15)) * AM306/DX306 * AL306) * DX306/(100*DL306) * (1000 - DU306)/1000</f>
        <v>0</v>
      </c>
      <c r="AJ306">
        <v>430.338846975187</v>
      </c>
      <c r="AK306">
        <v>423.782921212121</v>
      </c>
      <c r="AL306">
        <v>0.000102811138625624</v>
      </c>
      <c r="AM306">
        <v>65.0637993625478</v>
      </c>
      <c r="AN306">
        <f>(AP306 - AO306 + DY306*1E3/(8.314*(EA306+273.15)) * AR306/DX306 * AQ306) * DX306/(100*DL306) * 1000/(1000 - AP306)</f>
        <v>0</v>
      </c>
      <c r="AO306">
        <v>24.4829967533816</v>
      </c>
      <c r="AP306">
        <v>27.9590024242424</v>
      </c>
      <c r="AQ306">
        <v>1.80575417722341e-06</v>
      </c>
      <c r="AR306">
        <v>110.680161828756</v>
      </c>
      <c r="AS306">
        <v>3</v>
      </c>
      <c r="AT306">
        <v>1</v>
      </c>
      <c r="AU306">
        <f>IF(AS306*$H$13&gt;=AW306,1.0,(AW306/(AW306-AS306*$H$13)))</f>
        <v>0</v>
      </c>
      <c r="AV306">
        <f>(AU306-1)*100</f>
        <v>0</v>
      </c>
      <c r="AW306">
        <f>MAX(0,($B$13+$C$13*EF306)/(1+$D$13*EF306)*DY306/(EA306+273)*$E$13)</f>
        <v>0</v>
      </c>
      <c r="AX306" t="s">
        <v>437</v>
      </c>
      <c r="AY306" t="s">
        <v>437</v>
      </c>
      <c r="AZ306">
        <v>0</v>
      </c>
      <c r="BA306">
        <v>0</v>
      </c>
      <c r="BB306">
        <f>1-AZ306/BA306</f>
        <v>0</v>
      </c>
      <c r="BC306">
        <v>0</v>
      </c>
      <c r="BD306" t="s">
        <v>437</v>
      </c>
      <c r="BE306" t="s">
        <v>437</v>
      </c>
      <c r="BF306">
        <v>0</v>
      </c>
      <c r="BG306">
        <v>0</v>
      </c>
      <c r="BH306">
        <f>1-BF306/BG306</f>
        <v>0</v>
      </c>
      <c r="BI306">
        <v>0.5</v>
      </c>
      <c r="BJ306">
        <f>DI306</f>
        <v>0</v>
      </c>
      <c r="BK306">
        <f>L306</f>
        <v>0</v>
      </c>
      <c r="BL306">
        <f>BH306*BI306*BJ306</f>
        <v>0</v>
      </c>
      <c r="BM306">
        <f>(BK306-BC306)/BJ306</f>
        <v>0</v>
      </c>
      <c r="BN306">
        <f>(BA306-BG306)/BG306</f>
        <v>0</v>
      </c>
      <c r="BO306">
        <f>AZ306/(BB306+AZ306/BG306)</f>
        <v>0</v>
      </c>
      <c r="BP306" t="s">
        <v>437</v>
      </c>
      <c r="BQ306">
        <v>0</v>
      </c>
      <c r="BR306">
        <f>IF(BQ306&lt;&gt;0, BQ306, BO306)</f>
        <v>0</v>
      </c>
      <c r="BS306">
        <f>1-BR306/BG306</f>
        <v>0</v>
      </c>
      <c r="BT306">
        <f>(BG306-BF306)/(BG306-BR306)</f>
        <v>0</v>
      </c>
      <c r="BU306">
        <f>(BA306-BG306)/(BA306-BR306)</f>
        <v>0</v>
      </c>
      <c r="BV306">
        <f>(BG306-BF306)/(BG306-AZ306)</f>
        <v>0</v>
      </c>
      <c r="BW306">
        <f>(BA306-BG306)/(BA306-AZ306)</f>
        <v>0</v>
      </c>
      <c r="BX306">
        <f>(BT306*BR306/BF306)</f>
        <v>0</v>
      </c>
      <c r="BY306">
        <f>(1-BX306)</f>
        <v>0</v>
      </c>
      <c r="DH306">
        <f>$B$11*EG306+$C$11*EH306+$F$11*ES306*(1-EV306)</f>
        <v>0</v>
      </c>
      <c r="DI306">
        <f>DH306*DJ306</f>
        <v>0</v>
      </c>
      <c r="DJ306">
        <f>($B$11*$D$9+$C$11*$D$9+$F$11*((FF306+EX306)/MAX(FF306+EX306+FG306, 0.1)*$I$9+FG306/MAX(FF306+EX306+FG306, 0.1)*$J$9))/($B$11+$C$11+$F$11)</f>
        <v>0</v>
      </c>
      <c r="DK306">
        <f>($B$11*$K$9+$C$11*$K$9+$F$11*((FF306+EX306)/MAX(FF306+EX306+FG306, 0.1)*$P$9+FG306/MAX(FF306+EX306+FG306, 0.1)*$Q$9))/($B$11+$C$11+$F$11)</f>
        <v>0</v>
      </c>
      <c r="DL306">
        <v>6</v>
      </c>
      <c r="DM306">
        <v>0.5</v>
      </c>
      <c r="DN306" t="s">
        <v>438</v>
      </c>
      <c r="DO306">
        <v>2</v>
      </c>
      <c r="DP306" t="b">
        <v>1</v>
      </c>
      <c r="DQ306">
        <v>1761412676.36667</v>
      </c>
      <c r="DR306">
        <v>411.9324</v>
      </c>
      <c r="DS306">
        <v>419.868133333333</v>
      </c>
      <c r="DT306">
        <v>27.9588133333333</v>
      </c>
      <c r="DU306">
        <v>24.4799733333333</v>
      </c>
      <c r="DV306">
        <v>410.834866666667</v>
      </c>
      <c r="DW306">
        <v>27.56796</v>
      </c>
      <c r="DX306">
        <v>500.0178</v>
      </c>
      <c r="DY306">
        <v>90.32318</v>
      </c>
      <c r="DZ306">
        <v>0.0418177466666667</v>
      </c>
      <c r="EA306">
        <v>36.6910066666667</v>
      </c>
      <c r="EB306">
        <v>36.57438</v>
      </c>
      <c r="EC306">
        <v>999.9</v>
      </c>
      <c r="ED306">
        <v>0</v>
      </c>
      <c r="EE306">
        <v>0</v>
      </c>
      <c r="EF306">
        <v>9998.042</v>
      </c>
      <c r="EG306">
        <v>0</v>
      </c>
      <c r="EH306">
        <v>1237.13733333333</v>
      </c>
      <c r="EI306">
        <v>-7.93565333333333</v>
      </c>
      <c r="EJ306">
        <v>423.780666666667</v>
      </c>
      <c r="EK306">
        <v>430.404333333333</v>
      </c>
      <c r="EL306">
        <v>3.47884533333333</v>
      </c>
      <c r="EM306">
        <v>419.868133333333</v>
      </c>
      <c r="EN306">
        <v>24.4799733333333</v>
      </c>
      <c r="EO306">
        <v>2.52532866666667</v>
      </c>
      <c r="EP306">
        <v>2.21110733333333</v>
      </c>
      <c r="EQ306">
        <v>21.1906666666667</v>
      </c>
      <c r="ER306">
        <v>19.04302</v>
      </c>
      <c r="ES306">
        <v>1200.006</v>
      </c>
      <c r="ET306">
        <v>0.967004333333334</v>
      </c>
      <c r="EU306">
        <v>0.0329957866666667</v>
      </c>
      <c r="EV306">
        <v>0</v>
      </c>
      <c r="EW306">
        <v>1400.79133333333</v>
      </c>
      <c r="EX306">
        <v>5.00059</v>
      </c>
      <c r="EY306">
        <v>17571.8466666667</v>
      </c>
      <c r="EZ306">
        <v>10358.7666666667</v>
      </c>
      <c r="FA306">
        <v>55.5372666666667</v>
      </c>
      <c r="FB306">
        <v>57.4998</v>
      </c>
      <c r="FC306">
        <v>55.8081333333333</v>
      </c>
      <c r="FD306">
        <v>57.1164666666667</v>
      </c>
      <c r="FE306">
        <v>56.3206666666667</v>
      </c>
      <c r="FF306">
        <v>1155.576</v>
      </c>
      <c r="FG306">
        <v>39.43</v>
      </c>
      <c r="FH306">
        <v>0</v>
      </c>
      <c r="FI306">
        <v>1761412645.3</v>
      </c>
      <c r="FJ306">
        <v>0</v>
      </c>
      <c r="FK306">
        <v>1400.60576923077</v>
      </c>
      <c r="FL306">
        <v>-8.60752137092931</v>
      </c>
      <c r="FM306">
        <v>-58.6940171033888</v>
      </c>
      <c r="FN306">
        <v>17570.4538461538</v>
      </c>
      <c r="FO306">
        <v>15</v>
      </c>
      <c r="FP306">
        <v>0</v>
      </c>
      <c r="FQ306" t="s">
        <v>439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-8.0493275</v>
      </c>
      <c r="GD306">
        <v>0.517687669172936</v>
      </c>
      <c r="GE306">
        <v>0.107499999110465</v>
      </c>
      <c r="GF306">
        <v>0</v>
      </c>
      <c r="GG306">
        <v>1401.23029411765</v>
      </c>
      <c r="GH306">
        <v>-7.72605041718146</v>
      </c>
      <c r="GI306">
        <v>0.788291097673497</v>
      </c>
      <c r="GJ306">
        <v>-1</v>
      </c>
      <c r="GK306">
        <v>3.4805175</v>
      </c>
      <c r="GL306">
        <v>-0.0377580451127818</v>
      </c>
      <c r="GM306">
        <v>0.00371780832615132</v>
      </c>
      <c r="GN306">
        <v>1</v>
      </c>
      <c r="GO306">
        <v>1</v>
      </c>
      <c r="GP306">
        <v>2</v>
      </c>
      <c r="GQ306" t="s">
        <v>446</v>
      </c>
      <c r="GR306">
        <v>3.12847</v>
      </c>
      <c r="GS306">
        <v>2.71981</v>
      </c>
      <c r="GT306">
        <v>0.0844745</v>
      </c>
      <c r="GU306">
        <v>0.0856593</v>
      </c>
      <c r="GV306">
        <v>0.110384</v>
      </c>
      <c r="GW306">
        <v>0.100999</v>
      </c>
      <c r="GX306">
        <v>33346.4</v>
      </c>
      <c r="GY306">
        <v>35323.2</v>
      </c>
      <c r="GZ306">
        <v>33047.7</v>
      </c>
      <c r="HA306">
        <v>35072.8</v>
      </c>
      <c r="HB306">
        <v>41826.1</v>
      </c>
      <c r="HC306">
        <v>45406.1</v>
      </c>
      <c r="HD306">
        <v>51821.7</v>
      </c>
      <c r="HE306">
        <v>56190.8</v>
      </c>
      <c r="HF306">
        <v>1.7455</v>
      </c>
      <c r="HG306">
        <v>1.61065</v>
      </c>
      <c r="HH306">
        <v>-0.0800081</v>
      </c>
      <c r="HI306">
        <v>0</v>
      </c>
      <c r="HJ306">
        <v>37.8941</v>
      </c>
      <c r="HK306">
        <v>999.9</v>
      </c>
      <c r="HL306">
        <v>56.55</v>
      </c>
      <c r="HM306">
        <v>29.195</v>
      </c>
      <c r="HN306">
        <v>25.4637</v>
      </c>
      <c r="HO306">
        <v>56.1775</v>
      </c>
      <c r="HP306">
        <v>42.7845</v>
      </c>
      <c r="HQ306">
        <v>1</v>
      </c>
      <c r="HR306">
        <v>1.68365</v>
      </c>
      <c r="HS306">
        <v>9.28105</v>
      </c>
      <c r="HT306">
        <v>19.9105</v>
      </c>
      <c r="HU306">
        <v>5.19093</v>
      </c>
      <c r="HV306">
        <v>12.0159</v>
      </c>
      <c r="HW306">
        <v>4.97135</v>
      </c>
      <c r="HX306">
        <v>3.2949</v>
      </c>
      <c r="HY306">
        <v>9999</v>
      </c>
      <c r="HZ306">
        <v>9999</v>
      </c>
      <c r="IA306">
        <v>999.9</v>
      </c>
      <c r="IB306">
        <v>9999</v>
      </c>
      <c r="IC306">
        <v>1.86325</v>
      </c>
      <c r="ID306">
        <v>1.8681</v>
      </c>
      <c r="IE306">
        <v>1.86783</v>
      </c>
      <c r="IF306">
        <v>1.86903</v>
      </c>
      <c r="IG306">
        <v>1.86981</v>
      </c>
      <c r="IH306">
        <v>1.86587</v>
      </c>
      <c r="II306">
        <v>1.86695</v>
      </c>
      <c r="IJ306">
        <v>1.86843</v>
      </c>
      <c r="IK306">
        <v>5</v>
      </c>
      <c r="IL306">
        <v>0</v>
      </c>
      <c r="IM306">
        <v>0</v>
      </c>
      <c r="IN306">
        <v>0</v>
      </c>
      <c r="IO306" t="s">
        <v>441</v>
      </c>
      <c r="IP306" t="s">
        <v>442</v>
      </c>
      <c r="IQ306" t="s">
        <v>443</v>
      </c>
      <c r="IR306" t="s">
        <v>443</v>
      </c>
      <c r="IS306" t="s">
        <v>443</v>
      </c>
      <c r="IT306" t="s">
        <v>443</v>
      </c>
      <c r="IU306">
        <v>0</v>
      </c>
      <c r="IV306">
        <v>100</v>
      </c>
      <c r="IW306">
        <v>100</v>
      </c>
      <c r="IX306">
        <v>1.097</v>
      </c>
      <c r="IY306">
        <v>0.3908</v>
      </c>
      <c r="IZ306">
        <v>1.09748391826392</v>
      </c>
      <c r="JA306">
        <v>0</v>
      </c>
      <c r="JB306">
        <v>0</v>
      </c>
      <c r="JC306">
        <v>0</v>
      </c>
      <c r="JD306">
        <v>-0.0884944213828177</v>
      </c>
      <c r="JE306">
        <v>-0.0201515475203199</v>
      </c>
      <c r="JF306">
        <v>0.00214540939206269</v>
      </c>
      <c r="JG306">
        <v>-2.84287099057137e-05</v>
      </c>
      <c r="JH306">
        <v>5</v>
      </c>
      <c r="JI306">
        <v>2273</v>
      </c>
      <c r="JJ306">
        <v>0</v>
      </c>
      <c r="JK306">
        <v>25</v>
      </c>
      <c r="JL306">
        <v>29356878.1</v>
      </c>
      <c r="JM306">
        <v>29356878.1</v>
      </c>
      <c r="JN306">
        <v>0.987549</v>
      </c>
      <c r="JO306">
        <v>2.62573</v>
      </c>
      <c r="JP306">
        <v>1.54785</v>
      </c>
      <c r="JQ306">
        <v>2.32056</v>
      </c>
      <c r="JR306">
        <v>1.64673</v>
      </c>
      <c r="JS306">
        <v>2.27295</v>
      </c>
      <c r="JT306">
        <v>33.3335</v>
      </c>
      <c r="JU306">
        <v>24.105</v>
      </c>
      <c r="JV306">
        <v>18</v>
      </c>
      <c r="JW306">
        <v>490.979</v>
      </c>
      <c r="JX306">
        <v>395.842</v>
      </c>
      <c r="JY306">
        <v>27.9706</v>
      </c>
      <c r="JZ306">
        <v>46.1845</v>
      </c>
      <c r="KA306">
        <v>30.0041</v>
      </c>
      <c r="KB306">
        <v>45.3625</v>
      </c>
      <c r="KC306">
        <v>45.2065</v>
      </c>
      <c r="KD306">
        <v>19.7504</v>
      </c>
      <c r="KE306">
        <v>0</v>
      </c>
      <c r="KF306">
        <v>100</v>
      </c>
      <c r="KG306">
        <v>21.6924</v>
      </c>
      <c r="KH306">
        <v>399.691</v>
      </c>
      <c r="KI306">
        <v>34.6858</v>
      </c>
      <c r="KJ306">
        <v>94.011</v>
      </c>
      <c r="KK306">
        <v>90.9562</v>
      </c>
    </row>
    <row r="307" spans="1:297">
      <c r="A307">
        <v>291</v>
      </c>
      <c r="B307">
        <v>1761412690.1</v>
      </c>
      <c r="C307">
        <v>4509.09999990463</v>
      </c>
      <c r="D307" t="s">
        <v>1027</v>
      </c>
      <c r="E307" t="s">
        <v>1028</v>
      </c>
      <c r="F307">
        <v>5</v>
      </c>
      <c r="G307" t="s">
        <v>1024</v>
      </c>
      <c r="H307" t="s">
        <v>436</v>
      </c>
      <c r="I307">
        <v>1761412681.45714</v>
      </c>
      <c r="J307">
        <f>(K307)/1000</f>
        <v>0</v>
      </c>
      <c r="K307">
        <f>IF(DP307, AN307, AH307)</f>
        <v>0</v>
      </c>
      <c r="L307">
        <f>IF(DP307, AI307, AG307)</f>
        <v>0</v>
      </c>
      <c r="M307">
        <f>DR307 - IF(AU307&gt;1, L307*DL307*100.0/(AW307), 0)</f>
        <v>0</v>
      </c>
      <c r="N307">
        <f>((T307-J307/2)*M307-L307)/(T307+J307/2)</f>
        <v>0</v>
      </c>
      <c r="O307">
        <f>N307*(DY307+DZ307)/1000.0</f>
        <v>0</v>
      </c>
      <c r="P307">
        <f>(DR307 - IF(AU307&gt;1, L307*DL307*100.0/(AW307), 0))*(DY307+DZ307)/1000.0</f>
        <v>0</v>
      </c>
      <c r="Q307">
        <f>2.0/((1/S307-1/R307)+SIGN(S307)*SQRT((1/S307-1/R307)*(1/S307-1/R307) + 4*DM307/((DM307+1)*(DM307+1))*(2*1/S307*1/R307-1/R307*1/R307)))</f>
        <v>0</v>
      </c>
      <c r="R307">
        <f>IF(LEFT(DN307,1)&lt;&gt;"0",IF(LEFT(DN307,1)="1",3.0,DO307),$D$5+$E$5*(EF307*DY307/($K$5*1000))+$F$5*(EF307*DY307/($K$5*1000))*MAX(MIN(DL307,$J$5),$I$5)*MAX(MIN(DL307,$J$5),$I$5)+$G$5*MAX(MIN(DL307,$J$5),$I$5)*(EF307*DY307/($K$5*1000))+$H$5*(EF307*DY307/($K$5*1000))*(EF307*DY307/($K$5*1000)))</f>
        <v>0</v>
      </c>
      <c r="S307">
        <f>J307*(1000-(1000*0.61365*exp(17.502*W307/(240.97+W307))/(DY307+DZ307)+DT307)/2)/(1000*0.61365*exp(17.502*W307/(240.97+W307))/(DY307+DZ307)-DT307)</f>
        <v>0</v>
      </c>
      <c r="T307">
        <f>1/((DM307+1)/(Q307/1.6)+1/(R307/1.37)) + DM307/((DM307+1)/(Q307/1.6) + DM307/(R307/1.37))</f>
        <v>0</v>
      </c>
      <c r="U307">
        <f>(DH307*DK307)</f>
        <v>0</v>
      </c>
      <c r="V307">
        <f>(EA307+(U307+2*0.95*5.67E-8*(((EA307+$B$7)+273)^4-(EA307+273)^4)-44100*J307)/(1.84*29.3*R307+8*0.95*5.67E-8*(EA307+273)^3))</f>
        <v>0</v>
      </c>
      <c r="W307">
        <f>($C$7*EB307+$D$7*EC307+$E$7*V307)</f>
        <v>0</v>
      </c>
      <c r="X307">
        <f>0.61365*exp(17.502*W307/(240.97+W307))</f>
        <v>0</v>
      </c>
      <c r="Y307">
        <f>(Z307/AA307*100)</f>
        <v>0</v>
      </c>
      <c r="Z307">
        <f>DT307*(DY307+DZ307)/1000</f>
        <v>0</v>
      </c>
      <c r="AA307">
        <f>0.61365*exp(17.502*EA307/(240.97+EA307))</f>
        <v>0</v>
      </c>
      <c r="AB307">
        <f>(X307-DT307*(DY307+DZ307)/1000)</f>
        <v>0</v>
      </c>
      <c r="AC307">
        <f>(-J307*44100)</f>
        <v>0</v>
      </c>
      <c r="AD307">
        <f>2*29.3*R307*0.92*(EA307-W307)</f>
        <v>0</v>
      </c>
      <c r="AE307">
        <f>2*0.95*5.67E-8*(((EA307+$B$7)+273)^4-(W307+273)^4)</f>
        <v>0</v>
      </c>
      <c r="AF307">
        <f>U307+AE307+AC307+AD307</f>
        <v>0</v>
      </c>
      <c r="AG307">
        <f>DX307*AU307*(DS307-DR307*(1000-AU307*DU307)/(1000-AU307*DT307))/(100*DL307)</f>
        <v>0</v>
      </c>
      <c r="AH307">
        <f>1000*DX307*AU307*(DT307-DU307)/(100*DL307*(1000-AU307*DT307))</f>
        <v>0</v>
      </c>
      <c r="AI307">
        <f>(AJ307 - AK307 - DY307*1E3/(8.314*(EA307+273.15)) * AM307/DX307 * AL307) * DX307/(100*DL307) * (1000 - DU307)/1000</f>
        <v>0</v>
      </c>
      <c r="AJ307">
        <v>424.365508296234</v>
      </c>
      <c r="AK307">
        <v>420.906115151515</v>
      </c>
      <c r="AL307">
        <v>-0.700908658287676</v>
      </c>
      <c r="AM307">
        <v>65.0637993625478</v>
      </c>
      <c r="AN307">
        <f>(AP307 - AO307 + DY307*1E3/(8.314*(EA307+273.15)) * AR307/DX307 * AQ307) * DX307/(100*DL307) * 1000/(1000 - AP307)</f>
        <v>0</v>
      </c>
      <c r="AO307">
        <v>24.4850970775559</v>
      </c>
      <c r="AP307">
        <v>27.9569084848485</v>
      </c>
      <c r="AQ307">
        <v>-9.20981832684697e-06</v>
      </c>
      <c r="AR307">
        <v>110.680161828756</v>
      </c>
      <c r="AS307">
        <v>3</v>
      </c>
      <c r="AT307">
        <v>1</v>
      </c>
      <c r="AU307">
        <f>IF(AS307*$H$13&gt;=AW307,1.0,(AW307/(AW307-AS307*$H$13)))</f>
        <v>0</v>
      </c>
      <c r="AV307">
        <f>(AU307-1)*100</f>
        <v>0</v>
      </c>
      <c r="AW307">
        <f>MAX(0,($B$13+$C$13*EF307)/(1+$D$13*EF307)*DY307/(EA307+273)*$E$13)</f>
        <v>0</v>
      </c>
      <c r="AX307" t="s">
        <v>437</v>
      </c>
      <c r="AY307" t="s">
        <v>437</v>
      </c>
      <c r="AZ307">
        <v>0</v>
      </c>
      <c r="BA307">
        <v>0</v>
      </c>
      <c r="BB307">
        <f>1-AZ307/BA307</f>
        <v>0</v>
      </c>
      <c r="BC307">
        <v>0</v>
      </c>
      <c r="BD307" t="s">
        <v>437</v>
      </c>
      <c r="BE307" t="s">
        <v>437</v>
      </c>
      <c r="BF307">
        <v>0</v>
      </c>
      <c r="BG307">
        <v>0</v>
      </c>
      <c r="BH307">
        <f>1-BF307/BG307</f>
        <v>0</v>
      </c>
      <c r="BI307">
        <v>0.5</v>
      </c>
      <c r="BJ307">
        <f>DI307</f>
        <v>0</v>
      </c>
      <c r="BK307">
        <f>L307</f>
        <v>0</v>
      </c>
      <c r="BL307">
        <f>BH307*BI307*BJ307</f>
        <v>0</v>
      </c>
      <c r="BM307">
        <f>(BK307-BC307)/BJ307</f>
        <v>0</v>
      </c>
      <c r="BN307">
        <f>(BA307-BG307)/BG307</f>
        <v>0</v>
      </c>
      <c r="BO307">
        <f>AZ307/(BB307+AZ307/BG307)</f>
        <v>0</v>
      </c>
      <c r="BP307" t="s">
        <v>437</v>
      </c>
      <c r="BQ307">
        <v>0</v>
      </c>
      <c r="BR307">
        <f>IF(BQ307&lt;&gt;0, BQ307, BO307)</f>
        <v>0</v>
      </c>
      <c r="BS307">
        <f>1-BR307/BG307</f>
        <v>0</v>
      </c>
      <c r="BT307">
        <f>(BG307-BF307)/(BG307-BR307)</f>
        <v>0</v>
      </c>
      <c r="BU307">
        <f>(BA307-BG307)/(BA307-BR307)</f>
        <v>0</v>
      </c>
      <c r="BV307">
        <f>(BG307-BF307)/(BG307-AZ307)</f>
        <v>0</v>
      </c>
      <c r="BW307">
        <f>(BA307-BG307)/(BA307-AZ307)</f>
        <v>0</v>
      </c>
      <c r="BX307">
        <f>(BT307*BR307/BF307)</f>
        <v>0</v>
      </c>
      <c r="BY307">
        <f>(1-BX307)</f>
        <v>0</v>
      </c>
      <c r="DH307">
        <f>$B$11*EG307+$C$11*EH307+$F$11*ES307*(1-EV307)</f>
        <v>0</v>
      </c>
      <c r="DI307">
        <f>DH307*DJ307</f>
        <v>0</v>
      </c>
      <c r="DJ307">
        <f>($B$11*$D$9+$C$11*$D$9+$F$11*((FF307+EX307)/MAX(FF307+EX307+FG307, 0.1)*$I$9+FG307/MAX(FF307+EX307+FG307, 0.1)*$J$9))/($B$11+$C$11+$F$11)</f>
        <v>0</v>
      </c>
      <c r="DK307">
        <f>($B$11*$K$9+$C$11*$K$9+$F$11*((FF307+EX307)/MAX(FF307+EX307+FG307, 0.1)*$P$9+FG307/MAX(FF307+EX307+FG307, 0.1)*$Q$9))/($B$11+$C$11+$F$11)</f>
        <v>0</v>
      </c>
      <c r="DL307">
        <v>6</v>
      </c>
      <c r="DM307">
        <v>0.5</v>
      </c>
      <c r="DN307" t="s">
        <v>438</v>
      </c>
      <c r="DO307">
        <v>2</v>
      </c>
      <c r="DP307" t="b">
        <v>1</v>
      </c>
      <c r="DQ307">
        <v>1761412681.45714</v>
      </c>
      <c r="DR307">
        <v>411.486642857143</v>
      </c>
      <c r="DS307">
        <v>417.4255</v>
      </c>
      <c r="DT307">
        <v>27.9583642857143</v>
      </c>
      <c r="DU307">
        <v>24.4823428571429</v>
      </c>
      <c r="DV307">
        <v>410.389285714286</v>
      </c>
      <c r="DW307">
        <v>27.5675428571429</v>
      </c>
      <c r="DX307">
        <v>500.028285714286</v>
      </c>
      <c r="DY307">
        <v>90.3229571428571</v>
      </c>
      <c r="DZ307">
        <v>0.0418110071428571</v>
      </c>
      <c r="EA307">
        <v>36.7125857142857</v>
      </c>
      <c r="EB307">
        <v>36.5949</v>
      </c>
      <c r="EC307">
        <v>999.9</v>
      </c>
      <c r="ED307">
        <v>0</v>
      </c>
      <c r="EE307">
        <v>0</v>
      </c>
      <c r="EF307">
        <v>10000.7207142857</v>
      </c>
      <c r="EG307">
        <v>0</v>
      </c>
      <c r="EH307">
        <v>1237.00928571429</v>
      </c>
      <c r="EI307">
        <v>-5.9387489</v>
      </c>
      <c r="EJ307">
        <v>423.322</v>
      </c>
      <c r="EK307">
        <v>427.9015</v>
      </c>
      <c r="EL307">
        <v>3.47603857142857</v>
      </c>
      <c r="EM307">
        <v>417.4255</v>
      </c>
      <c r="EN307">
        <v>24.4823428571429</v>
      </c>
      <c r="EO307">
        <v>2.52528285714286</v>
      </c>
      <c r="EP307">
        <v>2.21131642857143</v>
      </c>
      <c r="EQ307">
        <v>21.1903785714286</v>
      </c>
      <c r="ER307">
        <v>19.0445357142857</v>
      </c>
      <c r="ES307">
        <v>1200.00071428571</v>
      </c>
      <c r="ET307">
        <v>0.967004714285714</v>
      </c>
      <c r="EU307">
        <v>0.0329954071428571</v>
      </c>
      <c r="EV307">
        <v>0</v>
      </c>
      <c r="EW307">
        <v>1400.14357142857</v>
      </c>
      <c r="EX307">
        <v>5.00059</v>
      </c>
      <c r="EY307">
        <v>17566.5214285714</v>
      </c>
      <c r="EZ307">
        <v>10358.7357142857</v>
      </c>
      <c r="FA307">
        <v>55.5800714285714</v>
      </c>
      <c r="FB307">
        <v>57.5355</v>
      </c>
      <c r="FC307">
        <v>55.848</v>
      </c>
      <c r="FD307">
        <v>57.1515714285714</v>
      </c>
      <c r="FE307">
        <v>56.3614285714286</v>
      </c>
      <c r="FF307">
        <v>1155.57071428571</v>
      </c>
      <c r="FG307">
        <v>39.43</v>
      </c>
      <c r="FH307">
        <v>0</v>
      </c>
      <c r="FI307">
        <v>1761412650.1</v>
      </c>
      <c r="FJ307">
        <v>0</v>
      </c>
      <c r="FK307">
        <v>1399.97730769231</v>
      </c>
      <c r="FL307">
        <v>-7.12512820679005</v>
      </c>
      <c r="FM307">
        <v>-57.8837606042563</v>
      </c>
      <c r="FN307">
        <v>17565.8192307692</v>
      </c>
      <c r="FO307">
        <v>15</v>
      </c>
      <c r="FP307">
        <v>0</v>
      </c>
      <c r="FQ307" t="s">
        <v>439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-6.44157123</v>
      </c>
      <c r="GD307">
        <v>22.8747492541353</v>
      </c>
      <c r="GE307">
        <v>2.88717393945702</v>
      </c>
      <c r="GF307">
        <v>0</v>
      </c>
      <c r="GG307">
        <v>1400.45294117647</v>
      </c>
      <c r="GH307">
        <v>-7.84782275882843</v>
      </c>
      <c r="GI307">
        <v>0.803805395718935</v>
      </c>
      <c r="GJ307">
        <v>-1</v>
      </c>
      <c r="GK307">
        <v>3.4772745</v>
      </c>
      <c r="GL307">
        <v>-0.0290332330827044</v>
      </c>
      <c r="GM307">
        <v>0.00296042138047947</v>
      </c>
      <c r="GN307">
        <v>1</v>
      </c>
      <c r="GO307">
        <v>1</v>
      </c>
      <c r="GP307">
        <v>2</v>
      </c>
      <c r="GQ307" t="s">
        <v>446</v>
      </c>
      <c r="GR307">
        <v>3.12872</v>
      </c>
      <c r="GS307">
        <v>2.71941</v>
      </c>
      <c r="GT307">
        <v>0.083809</v>
      </c>
      <c r="GU307">
        <v>0.083705</v>
      </c>
      <c r="GV307">
        <v>0.110367</v>
      </c>
      <c r="GW307">
        <v>0.100996</v>
      </c>
      <c r="GX307">
        <v>33367.9</v>
      </c>
      <c r="GY307">
        <v>35394.6</v>
      </c>
      <c r="GZ307">
        <v>33045.2</v>
      </c>
      <c r="HA307">
        <v>35069</v>
      </c>
      <c r="HB307">
        <v>41824.2</v>
      </c>
      <c r="HC307">
        <v>45401.7</v>
      </c>
      <c r="HD307">
        <v>51818.2</v>
      </c>
      <c r="HE307">
        <v>56185.4</v>
      </c>
      <c r="HF307">
        <v>1.74557</v>
      </c>
      <c r="HG307">
        <v>1.6097</v>
      </c>
      <c r="HH307">
        <v>-0.0793636</v>
      </c>
      <c r="HI307">
        <v>0</v>
      </c>
      <c r="HJ307">
        <v>37.9143</v>
      </c>
      <c r="HK307">
        <v>999.9</v>
      </c>
      <c r="HL307">
        <v>56.55</v>
      </c>
      <c r="HM307">
        <v>29.195</v>
      </c>
      <c r="HN307">
        <v>25.4655</v>
      </c>
      <c r="HO307">
        <v>56.7275</v>
      </c>
      <c r="HP307">
        <v>42.7925</v>
      </c>
      <c r="HQ307">
        <v>1</v>
      </c>
      <c r="HR307">
        <v>1.68777</v>
      </c>
      <c r="HS307">
        <v>9.28105</v>
      </c>
      <c r="HT307">
        <v>19.9105</v>
      </c>
      <c r="HU307">
        <v>5.19153</v>
      </c>
      <c r="HV307">
        <v>12.0159</v>
      </c>
      <c r="HW307">
        <v>4.9712</v>
      </c>
      <c r="HX307">
        <v>3.29492</v>
      </c>
      <c r="HY307">
        <v>9999</v>
      </c>
      <c r="HZ307">
        <v>9999</v>
      </c>
      <c r="IA307">
        <v>999.9</v>
      </c>
      <c r="IB307">
        <v>9999</v>
      </c>
      <c r="IC307">
        <v>1.86324</v>
      </c>
      <c r="ID307">
        <v>1.86808</v>
      </c>
      <c r="IE307">
        <v>1.86783</v>
      </c>
      <c r="IF307">
        <v>1.86904</v>
      </c>
      <c r="IG307">
        <v>1.86981</v>
      </c>
      <c r="IH307">
        <v>1.86591</v>
      </c>
      <c r="II307">
        <v>1.86693</v>
      </c>
      <c r="IJ307">
        <v>1.8684</v>
      </c>
      <c r="IK307">
        <v>5</v>
      </c>
      <c r="IL307">
        <v>0</v>
      </c>
      <c r="IM307">
        <v>0</v>
      </c>
      <c r="IN307">
        <v>0</v>
      </c>
      <c r="IO307" t="s">
        <v>441</v>
      </c>
      <c r="IP307" t="s">
        <v>442</v>
      </c>
      <c r="IQ307" t="s">
        <v>443</v>
      </c>
      <c r="IR307" t="s">
        <v>443</v>
      </c>
      <c r="IS307" t="s">
        <v>443</v>
      </c>
      <c r="IT307" t="s">
        <v>443</v>
      </c>
      <c r="IU307">
        <v>0</v>
      </c>
      <c r="IV307">
        <v>100</v>
      </c>
      <c r="IW307">
        <v>100</v>
      </c>
      <c r="IX307">
        <v>1.097</v>
      </c>
      <c r="IY307">
        <v>0.3908</v>
      </c>
      <c r="IZ307">
        <v>1.09748391826392</v>
      </c>
      <c r="JA307">
        <v>0</v>
      </c>
      <c r="JB307">
        <v>0</v>
      </c>
      <c r="JC307">
        <v>0</v>
      </c>
      <c r="JD307">
        <v>-0.0884944213828177</v>
      </c>
      <c r="JE307">
        <v>-0.0201515475203199</v>
      </c>
      <c r="JF307">
        <v>0.00214540939206269</v>
      </c>
      <c r="JG307">
        <v>-2.84287099057137e-05</v>
      </c>
      <c r="JH307">
        <v>5</v>
      </c>
      <c r="JI307">
        <v>2273</v>
      </c>
      <c r="JJ307">
        <v>0</v>
      </c>
      <c r="JK307">
        <v>25</v>
      </c>
      <c r="JL307">
        <v>29356878.2</v>
      </c>
      <c r="JM307">
        <v>29356878.2</v>
      </c>
      <c r="JN307">
        <v>0.958252</v>
      </c>
      <c r="JO307">
        <v>2.61719</v>
      </c>
      <c r="JP307">
        <v>1.54785</v>
      </c>
      <c r="JQ307">
        <v>2.32056</v>
      </c>
      <c r="JR307">
        <v>1.64673</v>
      </c>
      <c r="JS307">
        <v>2.37305</v>
      </c>
      <c r="JT307">
        <v>33.3335</v>
      </c>
      <c r="JU307">
        <v>24.1138</v>
      </c>
      <c r="JV307">
        <v>18</v>
      </c>
      <c r="JW307">
        <v>491.284</v>
      </c>
      <c r="JX307">
        <v>395.471</v>
      </c>
      <c r="JY307">
        <v>27.9994</v>
      </c>
      <c r="JZ307">
        <v>46.2281</v>
      </c>
      <c r="KA307">
        <v>30.004</v>
      </c>
      <c r="KB307">
        <v>45.4017</v>
      </c>
      <c r="KC307">
        <v>45.2464</v>
      </c>
      <c r="KD307">
        <v>19.1951</v>
      </c>
      <c r="KE307">
        <v>0</v>
      </c>
      <c r="KF307">
        <v>100</v>
      </c>
      <c r="KG307">
        <v>21.6924</v>
      </c>
      <c r="KH307">
        <v>379.407</v>
      </c>
      <c r="KI307">
        <v>34.6858</v>
      </c>
      <c r="KJ307">
        <v>94.0044</v>
      </c>
      <c r="KK307">
        <v>90.947</v>
      </c>
    </row>
    <row r="308" spans="1:297">
      <c r="A308">
        <v>292</v>
      </c>
      <c r="B308">
        <v>1761412695.1</v>
      </c>
      <c r="C308">
        <v>4514.09999990463</v>
      </c>
      <c r="D308" t="s">
        <v>1029</v>
      </c>
      <c r="E308" t="s">
        <v>1030</v>
      </c>
      <c r="F308">
        <v>5</v>
      </c>
      <c r="G308" t="s">
        <v>1024</v>
      </c>
      <c r="H308" t="s">
        <v>436</v>
      </c>
      <c r="I308">
        <v>1761412686.94615</v>
      </c>
      <c r="J308">
        <f>(K308)/1000</f>
        <v>0</v>
      </c>
      <c r="K308">
        <f>IF(DP308, AN308, AH308)</f>
        <v>0</v>
      </c>
      <c r="L308">
        <f>IF(DP308, AI308, AG308)</f>
        <v>0</v>
      </c>
      <c r="M308">
        <f>DR308 - IF(AU308&gt;1, L308*DL308*100.0/(AW308), 0)</f>
        <v>0</v>
      </c>
      <c r="N308">
        <f>((T308-J308/2)*M308-L308)/(T308+J308/2)</f>
        <v>0</v>
      </c>
      <c r="O308">
        <f>N308*(DY308+DZ308)/1000.0</f>
        <v>0</v>
      </c>
      <c r="P308">
        <f>(DR308 - IF(AU308&gt;1, L308*DL308*100.0/(AW308), 0))*(DY308+DZ308)/1000.0</f>
        <v>0</v>
      </c>
      <c r="Q308">
        <f>2.0/((1/S308-1/R308)+SIGN(S308)*SQRT((1/S308-1/R308)*(1/S308-1/R308) + 4*DM308/((DM308+1)*(DM308+1))*(2*1/S308*1/R308-1/R308*1/R308)))</f>
        <v>0</v>
      </c>
      <c r="R308">
        <f>IF(LEFT(DN308,1)&lt;&gt;"0",IF(LEFT(DN308,1)="1",3.0,DO308),$D$5+$E$5*(EF308*DY308/($K$5*1000))+$F$5*(EF308*DY308/($K$5*1000))*MAX(MIN(DL308,$J$5),$I$5)*MAX(MIN(DL308,$J$5),$I$5)+$G$5*MAX(MIN(DL308,$J$5),$I$5)*(EF308*DY308/($K$5*1000))+$H$5*(EF308*DY308/($K$5*1000))*(EF308*DY308/($K$5*1000)))</f>
        <v>0</v>
      </c>
      <c r="S308">
        <f>J308*(1000-(1000*0.61365*exp(17.502*W308/(240.97+W308))/(DY308+DZ308)+DT308)/2)/(1000*0.61365*exp(17.502*W308/(240.97+W308))/(DY308+DZ308)-DT308)</f>
        <v>0</v>
      </c>
      <c r="T308">
        <f>1/((DM308+1)/(Q308/1.6)+1/(R308/1.37)) + DM308/((DM308+1)/(Q308/1.6) + DM308/(R308/1.37))</f>
        <v>0</v>
      </c>
      <c r="U308">
        <f>(DH308*DK308)</f>
        <v>0</v>
      </c>
      <c r="V308">
        <f>(EA308+(U308+2*0.95*5.67E-8*(((EA308+$B$7)+273)^4-(EA308+273)^4)-44100*J308)/(1.84*29.3*R308+8*0.95*5.67E-8*(EA308+273)^3))</f>
        <v>0</v>
      </c>
      <c r="W308">
        <f>($C$7*EB308+$D$7*EC308+$E$7*V308)</f>
        <v>0</v>
      </c>
      <c r="X308">
        <f>0.61365*exp(17.502*W308/(240.97+W308))</f>
        <v>0</v>
      </c>
      <c r="Y308">
        <f>(Z308/AA308*100)</f>
        <v>0</v>
      </c>
      <c r="Z308">
        <f>DT308*(DY308+DZ308)/1000</f>
        <v>0</v>
      </c>
      <c r="AA308">
        <f>0.61365*exp(17.502*EA308/(240.97+EA308))</f>
        <v>0</v>
      </c>
      <c r="AB308">
        <f>(X308-DT308*(DY308+DZ308)/1000)</f>
        <v>0</v>
      </c>
      <c r="AC308">
        <f>(-J308*44100)</f>
        <v>0</v>
      </c>
      <c r="AD308">
        <f>2*29.3*R308*0.92*(EA308-W308)</f>
        <v>0</v>
      </c>
      <c r="AE308">
        <f>2*0.95*5.67E-8*(((EA308+$B$7)+273)^4-(W308+273)^4)</f>
        <v>0</v>
      </c>
      <c r="AF308">
        <f>U308+AE308+AC308+AD308</f>
        <v>0</v>
      </c>
      <c r="AG308">
        <f>DX308*AU308*(DS308-DR308*(1000-AU308*DU308)/(1000-AU308*DT308))/(100*DL308)</f>
        <v>0</v>
      </c>
      <c r="AH308">
        <f>1000*DX308*AU308*(DT308-DU308)/(100*DL308*(1000-AU308*DT308))</f>
        <v>0</v>
      </c>
      <c r="AI308">
        <f>(AJ308 - AK308 - DY308*1E3/(8.314*(EA308+273.15)) * AM308/DX308 * AL308) * DX308/(100*DL308) * (1000 - DU308)/1000</f>
        <v>0</v>
      </c>
      <c r="AJ308">
        <v>410.433119211699</v>
      </c>
      <c r="AK308">
        <v>412.090442424242</v>
      </c>
      <c r="AL308">
        <v>-1.86355232126398</v>
      </c>
      <c r="AM308">
        <v>65.0637993625478</v>
      </c>
      <c r="AN308">
        <f>(AP308 - AO308 + DY308*1E3/(8.314*(EA308+273.15)) * AR308/DX308 * AQ308) * DX308/(100*DL308) * 1000/(1000 - AP308)</f>
        <v>0</v>
      </c>
      <c r="AO308">
        <v>24.484237457124</v>
      </c>
      <c r="AP308">
        <v>27.9548642424242</v>
      </c>
      <c r="AQ308">
        <v>-3.02710662259124e-06</v>
      </c>
      <c r="AR308">
        <v>110.680161828756</v>
      </c>
      <c r="AS308">
        <v>3</v>
      </c>
      <c r="AT308">
        <v>1</v>
      </c>
      <c r="AU308">
        <f>IF(AS308*$H$13&gt;=AW308,1.0,(AW308/(AW308-AS308*$H$13)))</f>
        <v>0</v>
      </c>
      <c r="AV308">
        <f>(AU308-1)*100</f>
        <v>0</v>
      </c>
      <c r="AW308">
        <f>MAX(0,($B$13+$C$13*EF308)/(1+$D$13*EF308)*DY308/(EA308+273)*$E$13)</f>
        <v>0</v>
      </c>
      <c r="AX308" t="s">
        <v>437</v>
      </c>
      <c r="AY308" t="s">
        <v>437</v>
      </c>
      <c r="AZ308">
        <v>0</v>
      </c>
      <c r="BA308">
        <v>0</v>
      </c>
      <c r="BB308">
        <f>1-AZ308/BA308</f>
        <v>0</v>
      </c>
      <c r="BC308">
        <v>0</v>
      </c>
      <c r="BD308" t="s">
        <v>437</v>
      </c>
      <c r="BE308" t="s">
        <v>437</v>
      </c>
      <c r="BF308">
        <v>0</v>
      </c>
      <c r="BG308">
        <v>0</v>
      </c>
      <c r="BH308">
        <f>1-BF308/BG308</f>
        <v>0</v>
      </c>
      <c r="BI308">
        <v>0.5</v>
      </c>
      <c r="BJ308">
        <f>DI308</f>
        <v>0</v>
      </c>
      <c r="BK308">
        <f>L308</f>
        <v>0</v>
      </c>
      <c r="BL308">
        <f>BH308*BI308*BJ308</f>
        <v>0</v>
      </c>
      <c r="BM308">
        <f>(BK308-BC308)/BJ308</f>
        <v>0</v>
      </c>
      <c r="BN308">
        <f>(BA308-BG308)/BG308</f>
        <v>0</v>
      </c>
      <c r="BO308">
        <f>AZ308/(BB308+AZ308/BG308)</f>
        <v>0</v>
      </c>
      <c r="BP308" t="s">
        <v>437</v>
      </c>
      <c r="BQ308">
        <v>0</v>
      </c>
      <c r="BR308">
        <f>IF(BQ308&lt;&gt;0, BQ308, BO308)</f>
        <v>0</v>
      </c>
      <c r="BS308">
        <f>1-BR308/BG308</f>
        <v>0</v>
      </c>
      <c r="BT308">
        <f>(BG308-BF308)/(BG308-BR308)</f>
        <v>0</v>
      </c>
      <c r="BU308">
        <f>(BA308-BG308)/(BA308-BR308)</f>
        <v>0</v>
      </c>
      <c r="BV308">
        <f>(BG308-BF308)/(BG308-AZ308)</f>
        <v>0</v>
      </c>
      <c r="BW308">
        <f>(BA308-BG308)/(BA308-AZ308)</f>
        <v>0</v>
      </c>
      <c r="BX308">
        <f>(BT308*BR308/BF308)</f>
        <v>0</v>
      </c>
      <c r="BY308">
        <f>(1-BX308)</f>
        <v>0</v>
      </c>
      <c r="DH308">
        <f>$B$11*EG308+$C$11*EH308+$F$11*ES308*(1-EV308)</f>
        <v>0</v>
      </c>
      <c r="DI308">
        <f>DH308*DJ308</f>
        <v>0</v>
      </c>
      <c r="DJ308">
        <f>($B$11*$D$9+$C$11*$D$9+$F$11*((FF308+EX308)/MAX(FF308+EX308+FG308, 0.1)*$I$9+FG308/MAX(FF308+EX308+FG308, 0.1)*$J$9))/($B$11+$C$11+$F$11)</f>
        <v>0</v>
      </c>
      <c r="DK308">
        <f>($B$11*$K$9+$C$11*$K$9+$F$11*((FF308+EX308)/MAX(FF308+EX308+FG308, 0.1)*$P$9+FG308/MAX(FF308+EX308+FG308, 0.1)*$Q$9))/($B$11+$C$11+$F$11)</f>
        <v>0</v>
      </c>
      <c r="DL308">
        <v>6</v>
      </c>
      <c r="DM308">
        <v>0.5</v>
      </c>
      <c r="DN308" t="s">
        <v>438</v>
      </c>
      <c r="DO308">
        <v>2</v>
      </c>
      <c r="DP308" t="b">
        <v>1</v>
      </c>
      <c r="DQ308">
        <v>1761412686.94615</v>
      </c>
      <c r="DR308">
        <v>408.853</v>
      </c>
      <c r="DS308">
        <v>410.327230769231</v>
      </c>
      <c r="DT308">
        <v>27.9574615384615</v>
      </c>
      <c r="DU308">
        <v>24.4837230769231</v>
      </c>
      <c r="DV308">
        <v>407.755846153846</v>
      </c>
      <c r="DW308">
        <v>27.5666769230769</v>
      </c>
      <c r="DX308">
        <v>500.012230769231</v>
      </c>
      <c r="DY308">
        <v>90.3220615384616</v>
      </c>
      <c r="DZ308">
        <v>0.0417413615384615</v>
      </c>
      <c r="EA308">
        <v>36.7301153846154</v>
      </c>
      <c r="EB308">
        <v>36.6243615384615</v>
      </c>
      <c r="EC308">
        <v>999.9</v>
      </c>
      <c r="ED308">
        <v>0</v>
      </c>
      <c r="EE308">
        <v>0</v>
      </c>
      <c r="EF308">
        <v>9987.45230769231</v>
      </c>
      <c r="EG308">
        <v>0</v>
      </c>
      <c r="EH308">
        <v>1236.88538461538</v>
      </c>
      <c r="EI308">
        <v>-1.47405266153846</v>
      </c>
      <c r="EJ308">
        <v>420.612230769231</v>
      </c>
      <c r="EK308">
        <v>420.625692307692</v>
      </c>
      <c r="EL308">
        <v>3.47376230769231</v>
      </c>
      <c r="EM308">
        <v>410.327230769231</v>
      </c>
      <c r="EN308">
        <v>24.4837230769231</v>
      </c>
      <c r="EO308">
        <v>2.52517692307692</v>
      </c>
      <c r="EP308">
        <v>2.21141846153846</v>
      </c>
      <c r="EQ308">
        <v>21.1896846153846</v>
      </c>
      <c r="ER308">
        <v>19.0452769230769</v>
      </c>
      <c r="ES308">
        <v>1200.02153846154</v>
      </c>
      <c r="ET308">
        <v>0.967005769230769</v>
      </c>
      <c r="EU308">
        <v>0.0329942769230769</v>
      </c>
      <c r="EV308">
        <v>0</v>
      </c>
      <c r="EW308">
        <v>1399.60461538462</v>
      </c>
      <c r="EX308">
        <v>5.00059</v>
      </c>
      <c r="EY308">
        <v>17562.7</v>
      </c>
      <c r="EZ308">
        <v>10358.9230769231</v>
      </c>
      <c r="FA308">
        <v>55.6294615384615</v>
      </c>
      <c r="FB308">
        <v>57.5766923076923</v>
      </c>
      <c r="FC308">
        <v>55.8892307692308</v>
      </c>
      <c r="FD308">
        <v>57.1969230769231</v>
      </c>
      <c r="FE308">
        <v>56.3988461538462</v>
      </c>
      <c r="FF308">
        <v>1155.59153846154</v>
      </c>
      <c r="FG308">
        <v>39.43</v>
      </c>
      <c r="FH308">
        <v>0</v>
      </c>
      <c r="FI308">
        <v>1761412654.9</v>
      </c>
      <c r="FJ308">
        <v>0</v>
      </c>
      <c r="FK308">
        <v>1399.57769230769</v>
      </c>
      <c r="FL308">
        <v>-4.86905982848987</v>
      </c>
      <c r="FM308">
        <v>-31.4564101325598</v>
      </c>
      <c r="FN308">
        <v>17562.3038461538</v>
      </c>
      <c r="FO308">
        <v>15</v>
      </c>
      <c r="FP308">
        <v>0</v>
      </c>
      <c r="FQ308" t="s">
        <v>439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-3.92590023</v>
      </c>
      <c r="GD308">
        <v>48.2644447488722</v>
      </c>
      <c r="GE308">
        <v>5.10370317788264</v>
      </c>
      <c r="GF308">
        <v>0</v>
      </c>
      <c r="GG308">
        <v>1399.99117647059</v>
      </c>
      <c r="GH308">
        <v>-6.22704354828326</v>
      </c>
      <c r="GI308">
        <v>0.670433418661506</v>
      </c>
      <c r="GJ308">
        <v>-1</v>
      </c>
      <c r="GK308">
        <v>3.475089</v>
      </c>
      <c r="GL308">
        <v>-0.0257539849624085</v>
      </c>
      <c r="GM308">
        <v>0.00260139366494189</v>
      </c>
      <c r="GN308">
        <v>1</v>
      </c>
      <c r="GO308">
        <v>1</v>
      </c>
      <c r="GP308">
        <v>2</v>
      </c>
      <c r="GQ308" t="s">
        <v>446</v>
      </c>
      <c r="GR308">
        <v>3.12841</v>
      </c>
      <c r="GS308">
        <v>2.72004</v>
      </c>
      <c r="GT308">
        <v>0.0822892</v>
      </c>
      <c r="GU308">
        <v>0.0811203</v>
      </c>
      <c r="GV308">
        <v>0.110349</v>
      </c>
      <c r="GW308">
        <v>0.100981</v>
      </c>
      <c r="GX308">
        <v>33420.1</v>
      </c>
      <c r="GY308">
        <v>35490.4</v>
      </c>
      <c r="GZ308">
        <v>33042.3</v>
      </c>
      <c r="HA308">
        <v>35065.3</v>
      </c>
      <c r="HB308">
        <v>41822.3</v>
      </c>
      <c r="HC308">
        <v>45397.5</v>
      </c>
      <c r="HD308">
        <v>51814.7</v>
      </c>
      <c r="HE308">
        <v>56179.5</v>
      </c>
      <c r="HF308">
        <v>1.74487</v>
      </c>
      <c r="HG308">
        <v>1.6095</v>
      </c>
      <c r="HH308">
        <v>-0.0776164</v>
      </c>
      <c r="HI308">
        <v>0</v>
      </c>
      <c r="HJ308">
        <v>37.936</v>
      </c>
      <c r="HK308">
        <v>999.9</v>
      </c>
      <c r="HL308">
        <v>56.55</v>
      </c>
      <c r="HM308">
        <v>29.195</v>
      </c>
      <c r="HN308">
        <v>25.4647</v>
      </c>
      <c r="HO308">
        <v>56.7375</v>
      </c>
      <c r="HP308">
        <v>42.5962</v>
      </c>
      <c r="HQ308">
        <v>1</v>
      </c>
      <c r="HR308">
        <v>1.69198</v>
      </c>
      <c r="HS308">
        <v>9.28105</v>
      </c>
      <c r="HT308">
        <v>19.9106</v>
      </c>
      <c r="HU308">
        <v>5.19123</v>
      </c>
      <c r="HV308">
        <v>12.0159</v>
      </c>
      <c r="HW308">
        <v>4.9715</v>
      </c>
      <c r="HX308">
        <v>3.29492</v>
      </c>
      <c r="HY308">
        <v>9999</v>
      </c>
      <c r="HZ308">
        <v>9999</v>
      </c>
      <c r="IA308">
        <v>999.9</v>
      </c>
      <c r="IB308">
        <v>9999</v>
      </c>
      <c r="IC308">
        <v>1.86324</v>
      </c>
      <c r="ID308">
        <v>1.86806</v>
      </c>
      <c r="IE308">
        <v>1.86783</v>
      </c>
      <c r="IF308">
        <v>1.86904</v>
      </c>
      <c r="IG308">
        <v>1.86981</v>
      </c>
      <c r="IH308">
        <v>1.86588</v>
      </c>
      <c r="II308">
        <v>1.86695</v>
      </c>
      <c r="IJ308">
        <v>1.86843</v>
      </c>
      <c r="IK308">
        <v>5</v>
      </c>
      <c r="IL308">
        <v>0</v>
      </c>
      <c r="IM308">
        <v>0</v>
      </c>
      <c r="IN308">
        <v>0</v>
      </c>
      <c r="IO308" t="s">
        <v>441</v>
      </c>
      <c r="IP308" t="s">
        <v>442</v>
      </c>
      <c r="IQ308" t="s">
        <v>443</v>
      </c>
      <c r="IR308" t="s">
        <v>443</v>
      </c>
      <c r="IS308" t="s">
        <v>443</v>
      </c>
      <c r="IT308" t="s">
        <v>443</v>
      </c>
      <c r="IU308">
        <v>0</v>
      </c>
      <c r="IV308">
        <v>100</v>
      </c>
      <c r="IW308">
        <v>100</v>
      </c>
      <c r="IX308">
        <v>1.098</v>
      </c>
      <c r="IY308">
        <v>0.3907</v>
      </c>
      <c r="IZ308">
        <v>1.09748391826392</v>
      </c>
      <c r="JA308">
        <v>0</v>
      </c>
      <c r="JB308">
        <v>0</v>
      </c>
      <c r="JC308">
        <v>0</v>
      </c>
      <c r="JD308">
        <v>-0.0884944213828177</v>
      </c>
      <c r="JE308">
        <v>-0.0201515475203199</v>
      </c>
      <c r="JF308">
        <v>0.00214540939206269</v>
      </c>
      <c r="JG308">
        <v>-2.84287099057137e-05</v>
      </c>
      <c r="JH308">
        <v>5</v>
      </c>
      <c r="JI308">
        <v>2273</v>
      </c>
      <c r="JJ308">
        <v>0</v>
      </c>
      <c r="JK308">
        <v>25</v>
      </c>
      <c r="JL308">
        <v>29356878.3</v>
      </c>
      <c r="JM308">
        <v>29356878.3</v>
      </c>
      <c r="JN308">
        <v>0.925293</v>
      </c>
      <c r="JO308">
        <v>2.61719</v>
      </c>
      <c r="JP308">
        <v>1.54785</v>
      </c>
      <c r="JQ308">
        <v>2.32056</v>
      </c>
      <c r="JR308">
        <v>1.64551</v>
      </c>
      <c r="JS308">
        <v>2.35474</v>
      </c>
      <c r="JT308">
        <v>33.3335</v>
      </c>
      <c r="JU308">
        <v>24.105</v>
      </c>
      <c r="JV308">
        <v>18</v>
      </c>
      <c r="JW308">
        <v>491.045</v>
      </c>
      <c r="JX308">
        <v>395.546</v>
      </c>
      <c r="JY308">
        <v>28.0273</v>
      </c>
      <c r="JZ308">
        <v>46.2727</v>
      </c>
      <c r="KA308">
        <v>30.004</v>
      </c>
      <c r="KB308">
        <v>45.4421</v>
      </c>
      <c r="KC308">
        <v>45.2852</v>
      </c>
      <c r="KD308">
        <v>18.5023</v>
      </c>
      <c r="KE308">
        <v>0</v>
      </c>
      <c r="KF308">
        <v>100</v>
      </c>
      <c r="KG308">
        <v>21.6912</v>
      </c>
      <c r="KH308">
        <v>365.89</v>
      </c>
      <c r="KI308">
        <v>34.6858</v>
      </c>
      <c r="KJ308">
        <v>93.9973</v>
      </c>
      <c r="KK308">
        <v>90.9374</v>
      </c>
    </row>
    <row r="309" spans="1:297">
      <c r="A309">
        <v>293</v>
      </c>
      <c r="B309">
        <v>1761412700.1</v>
      </c>
      <c r="C309">
        <v>4519.09999990463</v>
      </c>
      <c r="D309" t="s">
        <v>1031</v>
      </c>
      <c r="E309" t="s">
        <v>1032</v>
      </c>
      <c r="F309">
        <v>5</v>
      </c>
      <c r="G309" t="s">
        <v>1024</v>
      </c>
      <c r="H309" t="s">
        <v>436</v>
      </c>
      <c r="I309">
        <v>1761412691.94615</v>
      </c>
      <c r="J309">
        <f>(K309)/1000</f>
        <v>0</v>
      </c>
      <c r="K309">
        <f>IF(DP309, AN309, AH309)</f>
        <v>0</v>
      </c>
      <c r="L309">
        <f>IF(DP309, AI309, AG309)</f>
        <v>0</v>
      </c>
      <c r="M309">
        <f>DR309 - IF(AU309&gt;1, L309*DL309*100.0/(AW309), 0)</f>
        <v>0</v>
      </c>
      <c r="N309">
        <f>((T309-J309/2)*M309-L309)/(T309+J309/2)</f>
        <v>0</v>
      </c>
      <c r="O309">
        <f>N309*(DY309+DZ309)/1000.0</f>
        <v>0</v>
      </c>
      <c r="P309">
        <f>(DR309 - IF(AU309&gt;1, L309*DL309*100.0/(AW309), 0))*(DY309+DZ309)/1000.0</f>
        <v>0</v>
      </c>
      <c r="Q309">
        <f>2.0/((1/S309-1/R309)+SIGN(S309)*SQRT((1/S309-1/R309)*(1/S309-1/R309) + 4*DM309/((DM309+1)*(DM309+1))*(2*1/S309*1/R309-1/R309*1/R309)))</f>
        <v>0</v>
      </c>
      <c r="R309">
        <f>IF(LEFT(DN309,1)&lt;&gt;"0",IF(LEFT(DN309,1)="1",3.0,DO309),$D$5+$E$5*(EF309*DY309/($K$5*1000))+$F$5*(EF309*DY309/($K$5*1000))*MAX(MIN(DL309,$J$5),$I$5)*MAX(MIN(DL309,$J$5),$I$5)+$G$5*MAX(MIN(DL309,$J$5),$I$5)*(EF309*DY309/($K$5*1000))+$H$5*(EF309*DY309/($K$5*1000))*(EF309*DY309/($K$5*1000)))</f>
        <v>0</v>
      </c>
      <c r="S309">
        <f>J309*(1000-(1000*0.61365*exp(17.502*W309/(240.97+W309))/(DY309+DZ309)+DT309)/2)/(1000*0.61365*exp(17.502*W309/(240.97+W309))/(DY309+DZ309)-DT309)</f>
        <v>0</v>
      </c>
      <c r="T309">
        <f>1/((DM309+1)/(Q309/1.6)+1/(R309/1.37)) + DM309/((DM309+1)/(Q309/1.6) + DM309/(R309/1.37))</f>
        <v>0</v>
      </c>
      <c r="U309">
        <f>(DH309*DK309)</f>
        <v>0</v>
      </c>
      <c r="V309">
        <f>(EA309+(U309+2*0.95*5.67E-8*(((EA309+$B$7)+273)^4-(EA309+273)^4)-44100*J309)/(1.84*29.3*R309+8*0.95*5.67E-8*(EA309+273)^3))</f>
        <v>0</v>
      </c>
      <c r="W309">
        <f>($C$7*EB309+$D$7*EC309+$E$7*V309)</f>
        <v>0</v>
      </c>
      <c r="X309">
        <f>0.61365*exp(17.502*W309/(240.97+W309))</f>
        <v>0</v>
      </c>
      <c r="Y309">
        <f>(Z309/AA309*100)</f>
        <v>0</v>
      </c>
      <c r="Z309">
        <f>DT309*(DY309+DZ309)/1000</f>
        <v>0</v>
      </c>
      <c r="AA309">
        <f>0.61365*exp(17.502*EA309/(240.97+EA309))</f>
        <v>0</v>
      </c>
      <c r="AB309">
        <f>(X309-DT309*(DY309+DZ309)/1000)</f>
        <v>0</v>
      </c>
      <c r="AC309">
        <f>(-J309*44100)</f>
        <v>0</v>
      </c>
      <c r="AD309">
        <f>2*29.3*R309*0.92*(EA309-W309)</f>
        <v>0</v>
      </c>
      <c r="AE309">
        <f>2*0.95*5.67E-8*(((EA309+$B$7)+273)^4-(W309+273)^4)</f>
        <v>0</v>
      </c>
      <c r="AF309">
        <f>U309+AE309+AC309+AD309</f>
        <v>0</v>
      </c>
      <c r="AG309">
        <f>DX309*AU309*(DS309-DR309*(1000-AU309*DU309)/(1000-AU309*DT309))/(100*DL309)</f>
        <v>0</v>
      </c>
      <c r="AH309">
        <f>1000*DX309*AU309*(DT309-DU309)/(100*DL309*(1000-AU309*DT309))</f>
        <v>0</v>
      </c>
      <c r="AI309">
        <f>(AJ309 - AK309 - DY309*1E3/(8.314*(EA309+273.15)) * AM309/DX309 * AL309) * DX309/(100*DL309) * (1000 - DU309)/1000</f>
        <v>0</v>
      </c>
      <c r="AJ309">
        <v>393.621303658112</v>
      </c>
      <c r="AK309">
        <v>399.092642424242</v>
      </c>
      <c r="AL309">
        <v>-2.69833531479503</v>
      </c>
      <c r="AM309">
        <v>65.0637993625478</v>
      </c>
      <c r="AN309">
        <f>(AP309 - AO309 + DY309*1E3/(8.314*(EA309+273.15)) * AR309/DX309 * AQ309) * DX309/(100*DL309) * 1000/(1000 - AP309)</f>
        <v>0</v>
      </c>
      <c r="AO309">
        <v>24.4843365974601</v>
      </c>
      <c r="AP309">
        <v>27.947103030303</v>
      </c>
      <c r="AQ309">
        <v>-2.00467242474339e-05</v>
      </c>
      <c r="AR309">
        <v>110.680161828756</v>
      </c>
      <c r="AS309">
        <v>3</v>
      </c>
      <c r="AT309">
        <v>1</v>
      </c>
      <c r="AU309">
        <f>IF(AS309*$H$13&gt;=AW309,1.0,(AW309/(AW309-AS309*$H$13)))</f>
        <v>0</v>
      </c>
      <c r="AV309">
        <f>(AU309-1)*100</f>
        <v>0</v>
      </c>
      <c r="AW309">
        <f>MAX(0,($B$13+$C$13*EF309)/(1+$D$13*EF309)*DY309/(EA309+273)*$E$13)</f>
        <v>0</v>
      </c>
      <c r="AX309" t="s">
        <v>437</v>
      </c>
      <c r="AY309" t="s">
        <v>437</v>
      </c>
      <c r="AZ309">
        <v>0</v>
      </c>
      <c r="BA309">
        <v>0</v>
      </c>
      <c r="BB309">
        <f>1-AZ309/BA309</f>
        <v>0</v>
      </c>
      <c r="BC309">
        <v>0</v>
      </c>
      <c r="BD309" t="s">
        <v>437</v>
      </c>
      <c r="BE309" t="s">
        <v>437</v>
      </c>
      <c r="BF309">
        <v>0</v>
      </c>
      <c r="BG309">
        <v>0</v>
      </c>
      <c r="BH309">
        <f>1-BF309/BG309</f>
        <v>0</v>
      </c>
      <c r="BI309">
        <v>0.5</v>
      </c>
      <c r="BJ309">
        <f>DI309</f>
        <v>0</v>
      </c>
      <c r="BK309">
        <f>L309</f>
        <v>0</v>
      </c>
      <c r="BL309">
        <f>BH309*BI309*BJ309</f>
        <v>0</v>
      </c>
      <c r="BM309">
        <f>(BK309-BC309)/BJ309</f>
        <v>0</v>
      </c>
      <c r="BN309">
        <f>(BA309-BG309)/BG309</f>
        <v>0</v>
      </c>
      <c r="BO309">
        <f>AZ309/(BB309+AZ309/BG309)</f>
        <v>0</v>
      </c>
      <c r="BP309" t="s">
        <v>437</v>
      </c>
      <c r="BQ309">
        <v>0</v>
      </c>
      <c r="BR309">
        <f>IF(BQ309&lt;&gt;0, BQ309, BO309)</f>
        <v>0</v>
      </c>
      <c r="BS309">
        <f>1-BR309/BG309</f>
        <v>0</v>
      </c>
      <c r="BT309">
        <f>(BG309-BF309)/(BG309-BR309)</f>
        <v>0</v>
      </c>
      <c r="BU309">
        <f>(BA309-BG309)/(BA309-BR309)</f>
        <v>0</v>
      </c>
      <c r="BV309">
        <f>(BG309-BF309)/(BG309-AZ309)</f>
        <v>0</v>
      </c>
      <c r="BW309">
        <f>(BA309-BG309)/(BA309-AZ309)</f>
        <v>0</v>
      </c>
      <c r="BX309">
        <f>(BT309*BR309/BF309)</f>
        <v>0</v>
      </c>
      <c r="BY309">
        <f>(1-BX309)</f>
        <v>0</v>
      </c>
      <c r="DH309">
        <f>$B$11*EG309+$C$11*EH309+$F$11*ES309*(1-EV309)</f>
        <v>0</v>
      </c>
      <c r="DI309">
        <f>DH309*DJ309</f>
        <v>0</v>
      </c>
      <c r="DJ309">
        <f>($B$11*$D$9+$C$11*$D$9+$F$11*((FF309+EX309)/MAX(FF309+EX309+FG309, 0.1)*$I$9+FG309/MAX(FF309+EX309+FG309, 0.1)*$J$9))/($B$11+$C$11+$F$11)</f>
        <v>0</v>
      </c>
      <c r="DK309">
        <f>($B$11*$K$9+$C$11*$K$9+$F$11*((FF309+EX309)/MAX(FF309+EX309+FG309, 0.1)*$P$9+FG309/MAX(FF309+EX309+FG309, 0.1)*$Q$9))/($B$11+$C$11+$F$11)</f>
        <v>0</v>
      </c>
      <c r="DL309">
        <v>6</v>
      </c>
      <c r="DM309">
        <v>0.5</v>
      </c>
      <c r="DN309" t="s">
        <v>438</v>
      </c>
      <c r="DO309">
        <v>2</v>
      </c>
      <c r="DP309" t="b">
        <v>1</v>
      </c>
      <c r="DQ309">
        <v>1761412691.94615</v>
      </c>
      <c r="DR309">
        <v>402.723461538462</v>
      </c>
      <c r="DS309">
        <v>398.371153846154</v>
      </c>
      <c r="DT309">
        <v>27.9548538461538</v>
      </c>
      <c r="DU309">
        <v>24.4844461538462</v>
      </c>
      <c r="DV309">
        <v>401.626076923077</v>
      </c>
      <c r="DW309">
        <v>27.5641538461538</v>
      </c>
      <c r="DX309">
        <v>499.990769230769</v>
      </c>
      <c r="DY309">
        <v>90.3215769230769</v>
      </c>
      <c r="DZ309">
        <v>0.0418296230769231</v>
      </c>
      <c r="EA309">
        <v>36.7482692307692</v>
      </c>
      <c r="EB309">
        <v>36.6587692307692</v>
      </c>
      <c r="EC309">
        <v>999.9</v>
      </c>
      <c r="ED309">
        <v>0</v>
      </c>
      <c r="EE309">
        <v>0</v>
      </c>
      <c r="EF309">
        <v>9990.72692307692</v>
      </c>
      <c r="EG309">
        <v>0</v>
      </c>
      <c r="EH309">
        <v>1236.75384615385</v>
      </c>
      <c r="EI309">
        <v>4.35231503076923</v>
      </c>
      <c r="EJ309">
        <v>414.305230769231</v>
      </c>
      <c r="EK309">
        <v>408.369923076923</v>
      </c>
      <c r="EL309">
        <v>3.47043</v>
      </c>
      <c r="EM309">
        <v>398.371153846154</v>
      </c>
      <c r="EN309">
        <v>24.4844461538462</v>
      </c>
      <c r="EO309">
        <v>2.52492846153846</v>
      </c>
      <c r="EP309">
        <v>2.21147230769231</v>
      </c>
      <c r="EQ309">
        <v>21.1880769230769</v>
      </c>
      <c r="ER309">
        <v>19.0456769230769</v>
      </c>
      <c r="ES309">
        <v>1200.00230769231</v>
      </c>
      <c r="ET309">
        <v>0.967005769230769</v>
      </c>
      <c r="EU309">
        <v>0.0329942307692308</v>
      </c>
      <c r="EV309">
        <v>0</v>
      </c>
      <c r="EW309">
        <v>1399.27615384615</v>
      </c>
      <c r="EX309">
        <v>5.00059</v>
      </c>
      <c r="EY309">
        <v>17560.7307692308</v>
      </c>
      <c r="EZ309">
        <v>10358.7538461538</v>
      </c>
      <c r="FA309">
        <v>55.6679230769231</v>
      </c>
      <c r="FB309">
        <v>57.6199230769231</v>
      </c>
      <c r="FC309">
        <v>55.9228461538462</v>
      </c>
      <c r="FD309">
        <v>57.2401538461539</v>
      </c>
      <c r="FE309">
        <v>56.4227692307692</v>
      </c>
      <c r="FF309">
        <v>1155.57230769231</v>
      </c>
      <c r="FG309">
        <v>39.43</v>
      </c>
      <c r="FH309">
        <v>0</v>
      </c>
      <c r="FI309">
        <v>1761412660.3</v>
      </c>
      <c r="FJ309">
        <v>0</v>
      </c>
      <c r="FK309">
        <v>1399.2344</v>
      </c>
      <c r="FL309">
        <v>-2.10769232098238</v>
      </c>
      <c r="FM309">
        <v>1.58461546892668</v>
      </c>
      <c r="FN309">
        <v>17560.136</v>
      </c>
      <c r="FO309">
        <v>15</v>
      </c>
      <c r="FP309">
        <v>0</v>
      </c>
      <c r="FQ309" t="s">
        <v>439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1.55466827</v>
      </c>
      <c r="GD309">
        <v>73.8774497954887</v>
      </c>
      <c r="GE309">
        <v>7.16016073736014</v>
      </c>
      <c r="GF309">
        <v>0</v>
      </c>
      <c r="GG309">
        <v>1399.49264705882</v>
      </c>
      <c r="GH309">
        <v>-4.19449962166271</v>
      </c>
      <c r="GI309">
        <v>0.50822244332882</v>
      </c>
      <c r="GJ309">
        <v>-1</v>
      </c>
      <c r="GK309">
        <v>3.4719015</v>
      </c>
      <c r="GL309">
        <v>-0.0390491729323328</v>
      </c>
      <c r="GM309">
        <v>0.00394461693323952</v>
      </c>
      <c r="GN309">
        <v>1</v>
      </c>
      <c r="GO309">
        <v>1</v>
      </c>
      <c r="GP309">
        <v>2</v>
      </c>
      <c r="GQ309" t="s">
        <v>446</v>
      </c>
      <c r="GR309">
        <v>3.12854</v>
      </c>
      <c r="GS309">
        <v>2.72011</v>
      </c>
      <c r="GT309">
        <v>0.0801316</v>
      </c>
      <c r="GU309">
        <v>0.0784076</v>
      </c>
      <c r="GV309">
        <v>0.11032</v>
      </c>
      <c r="GW309">
        <v>0.100973</v>
      </c>
      <c r="GX309">
        <v>33495.7</v>
      </c>
      <c r="GY309">
        <v>35591</v>
      </c>
      <c r="GZ309">
        <v>33039.6</v>
      </c>
      <c r="HA309">
        <v>35061.4</v>
      </c>
      <c r="HB309">
        <v>41820.6</v>
      </c>
      <c r="HC309">
        <v>45393.2</v>
      </c>
      <c r="HD309">
        <v>51811</v>
      </c>
      <c r="HE309">
        <v>56174</v>
      </c>
      <c r="HF309">
        <v>1.74437</v>
      </c>
      <c r="HG309">
        <v>1.60885</v>
      </c>
      <c r="HH309">
        <v>-0.077296</v>
      </c>
      <c r="HI309">
        <v>0</v>
      </c>
      <c r="HJ309">
        <v>37.9548</v>
      </c>
      <c r="HK309">
        <v>999.9</v>
      </c>
      <c r="HL309">
        <v>56.55</v>
      </c>
      <c r="HM309">
        <v>29.205</v>
      </c>
      <c r="HN309">
        <v>25.4797</v>
      </c>
      <c r="HO309">
        <v>56.6275</v>
      </c>
      <c r="HP309">
        <v>42.8245</v>
      </c>
      <c r="HQ309">
        <v>1</v>
      </c>
      <c r="HR309">
        <v>1.69615</v>
      </c>
      <c r="HS309">
        <v>9.28105</v>
      </c>
      <c r="HT309">
        <v>19.9106</v>
      </c>
      <c r="HU309">
        <v>5.19138</v>
      </c>
      <c r="HV309">
        <v>12.0159</v>
      </c>
      <c r="HW309">
        <v>4.97135</v>
      </c>
      <c r="HX309">
        <v>3.29487</v>
      </c>
      <c r="HY309">
        <v>9999</v>
      </c>
      <c r="HZ309">
        <v>9999</v>
      </c>
      <c r="IA309">
        <v>999.9</v>
      </c>
      <c r="IB309">
        <v>9999</v>
      </c>
      <c r="IC309">
        <v>1.86324</v>
      </c>
      <c r="ID309">
        <v>1.86807</v>
      </c>
      <c r="IE309">
        <v>1.86783</v>
      </c>
      <c r="IF309">
        <v>1.86903</v>
      </c>
      <c r="IG309">
        <v>1.86981</v>
      </c>
      <c r="IH309">
        <v>1.86586</v>
      </c>
      <c r="II309">
        <v>1.86692</v>
      </c>
      <c r="IJ309">
        <v>1.86843</v>
      </c>
      <c r="IK309">
        <v>5</v>
      </c>
      <c r="IL309">
        <v>0</v>
      </c>
      <c r="IM309">
        <v>0</v>
      </c>
      <c r="IN309">
        <v>0</v>
      </c>
      <c r="IO309" t="s">
        <v>441</v>
      </c>
      <c r="IP309" t="s">
        <v>442</v>
      </c>
      <c r="IQ309" t="s">
        <v>443</v>
      </c>
      <c r="IR309" t="s">
        <v>443</v>
      </c>
      <c r="IS309" t="s">
        <v>443</v>
      </c>
      <c r="IT309" t="s">
        <v>443</v>
      </c>
      <c r="IU309">
        <v>0</v>
      </c>
      <c r="IV309">
        <v>100</v>
      </c>
      <c r="IW309">
        <v>100</v>
      </c>
      <c r="IX309">
        <v>1.098</v>
      </c>
      <c r="IY309">
        <v>0.3905</v>
      </c>
      <c r="IZ309">
        <v>1.09748391826392</v>
      </c>
      <c r="JA309">
        <v>0</v>
      </c>
      <c r="JB309">
        <v>0</v>
      </c>
      <c r="JC309">
        <v>0</v>
      </c>
      <c r="JD309">
        <v>-0.0884944213828177</v>
      </c>
      <c r="JE309">
        <v>-0.0201515475203199</v>
      </c>
      <c r="JF309">
        <v>0.00214540939206269</v>
      </c>
      <c r="JG309">
        <v>-2.84287099057137e-05</v>
      </c>
      <c r="JH309">
        <v>5</v>
      </c>
      <c r="JI309">
        <v>2273</v>
      </c>
      <c r="JJ309">
        <v>0</v>
      </c>
      <c r="JK309">
        <v>25</v>
      </c>
      <c r="JL309">
        <v>29356878.3</v>
      </c>
      <c r="JM309">
        <v>29356878.3</v>
      </c>
      <c r="JN309">
        <v>0.897217</v>
      </c>
      <c r="JO309">
        <v>2.62695</v>
      </c>
      <c r="JP309">
        <v>1.54785</v>
      </c>
      <c r="JQ309">
        <v>2.32056</v>
      </c>
      <c r="JR309">
        <v>1.64673</v>
      </c>
      <c r="JS309">
        <v>2.32056</v>
      </c>
      <c r="JT309">
        <v>33.3335</v>
      </c>
      <c r="JU309">
        <v>24.105</v>
      </c>
      <c r="JV309">
        <v>18</v>
      </c>
      <c r="JW309">
        <v>490.949</v>
      </c>
      <c r="JX309">
        <v>395.351</v>
      </c>
      <c r="JY309">
        <v>28.0554</v>
      </c>
      <c r="JZ309">
        <v>46.3163</v>
      </c>
      <c r="KA309">
        <v>30.0041</v>
      </c>
      <c r="KB309">
        <v>45.4825</v>
      </c>
      <c r="KC309">
        <v>45.3243</v>
      </c>
      <c r="KD309">
        <v>17.9219</v>
      </c>
      <c r="KE309">
        <v>0</v>
      </c>
      <c r="KF309">
        <v>100</v>
      </c>
      <c r="KG309">
        <v>21.6912</v>
      </c>
      <c r="KH309">
        <v>352.374</v>
      </c>
      <c r="KI309">
        <v>34.6858</v>
      </c>
      <c r="KJ309">
        <v>93.9902</v>
      </c>
      <c r="KK309">
        <v>90.928</v>
      </c>
    </row>
    <row r="310" spans="1:297">
      <c r="A310">
        <v>294</v>
      </c>
      <c r="B310">
        <v>1761412705.1</v>
      </c>
      <c r="C310">
        <v>4524.09999990463</v>
      </c>
      <c r="D310" t="s">
        <v>1033</v>
      </c>
      <c r="E310" t="s">
        <v>1034</v>
      </c>
      <c r="F310">
        <v>5</v>
      </c>
      <c r="G310" t="s">
        <v>1024</v>
      </c>
      <c r="H310" t="s">
        <v>436</v>
      </c>
      <c r="I310">
        <v>1761412696.94615</v>
      </c>
      <c r="J310">
        <f>(K310)/1000</f>
        <v>0</v>
      </c>
      <c r="K310">
        <f>IF(DP310, AN310, AH310)</f>
        <v>0</v>
      </c>
      <c r="L310">
        <f>IF(DP310, AI310, AG310)</f>
        <v>0</v>
      </c>
      <c r="M310">
        <f>DR310 - IF(AU310&gt;1, L310*DL310*100.0/(AW310), 0)</f>
        <v>0</v>
      </c>
      <c r="N310">
        <f>((T310-J310/2)*M310-L310)/(T310+J310/2)</f>
        <v>0</v>
      </c>
      <c r="O310">
        <f>N310*(DY310+DZ310)/1000.0</f>
        <v>0</v>
      </c>
      <c r="P310">
        <f>(DR310 - IF(AU310&gt;1, L310*DL310*100.0/(AW310), 0))*(DY310+DZ310)/1000.0</f>
        <v>0</v>
      </c>
      <c r="Q310">
        <f>2.0/((1/S310-1/R310)+SIGN(S310)*SQRT((1/S310-1/R310)*(1/S310-1/R310) + 4*DM310/((DM310+1)*(DM310+1))*(2*1/S310*1/R310-1/R310*1/R310)))</f>
        <v>0</v>
      </c>
      <c r="R310">
        <f>IF(LEFT(DN310,1)&lt;&gt;"0",IF(LEFT(DN310,1)="1",3.0,DO310),$D$5+$E$5*(EF310*DY310/($K$5*1000))+$F$5*(EF310*DY310/($K$5*1000))*MAX(MIN(DL310,$J$5),$I$5)*MAX(MIN(DL310,$J$5),$I$5)+$G$5*MAX(MIN(DL310,$J$5),$I$5)*(EF310*DY310/($K$5*1000))+$H$5*(EF310*DY310/($K$5*1000))*(EF310*DY310/($K$5*1000)))</f>
        <v>0</v>
      </c>
      <c r="S310">
        <f>J310*(1000-(1000*0.61365*exp(17.502*W310/(240.97+W310))/(DY310+DZ310)+DT310)/2)/(1000*0.61365*exp(17.502*W310/(240.97+W310))/(DY310+DZ310)-DT310)</f>
        <v>0</v>
      </c>
      <c r="T310">
        <f>1/((DM310+1)/(Q310/1.6)+1/(R310/1.37)) + DM310/((DM310+1)/(Q310/1.6) + DM310/(R310/1.37))</f>
        <v>0</v>
      </c>
      <c r="U310">
        <f>(DH310*DK310)</f>
        <v>0</v>
      </c>
      <c r="V310">
        <f>(EA310+(U310+2*0.95*5.67E-8*(((EA310+$B$7)+273)^4-(EA310+273)^4)-44100*J310)/(1.84*29.3*R310+8*0.95*5.67E-8*(EA310+273)^3))</f>
        <v>0</v>
      </c>
      <c r="W310">
        <f>($C$7*EB310+$D$7*EC310+$E$7*V310)</f>
        <v>0</v>
      </c>
      <c r="X310">
        <f>0.61365*exp(17.502*W310/(240.97+W310))</f>
        <v>0</v>
      </c>
      <c r="Y310">
        <f>(Z310/AA310*100)</f>
        <v>0</v>
      </c>
      <c r="Z310">
        <f>DT310*(DY310+DZ310)/1000</f>
        <v>0</v>
      </c>
      <c r="AA310">
        <f>0.61365*exp(17.502*EA310/(240.97+EA310))</f>
        <v>0</v>
      </c>
      <c r="AB310">
        <f>(X310-DT310*(DY310+DZ310)/1000)</f>
        <v>0</v>
      </c>
      <c r="AC310">
        <f>(-J310*44100)</f>
        <v>0</v>
      </c>
      <c r="AD310">
        <f>2*29.3*R310*0.92*(EA310-W310)</f>
        <v>0</v>
      </c>
      <c r="AE310">
        <f>2*0.95*5.67E-8*(((EA310+$B$7)+273)^4-(W310+273)^4)</f>
        <v>0</v>
      </c>
      <c r="AF310">
        <f>U310+AE310+AC310+AD310</f>
        <v>0</v>
      </c>
      <c r="AG310">
        <f>DX310*AU310*(DS310-DR310*(1000-AU310*DU310)/(1000-AU310*DT310))/(100*DL310)</f>
        <v>0</v>
      </c>
      <c r="AH310">
        <f>1000*DX310*AU310*(DT310-DU310)/(100*DL310*(1000-AU310*DT310))</f>
        <v>0</v>
      </c>
      <c r="AI310">
        <f>(AJ310 - AK310 - DY310*1E3/(8.314*(EA310+273.15)) * AM310/DX310 * AL310) * DX310/(100*DL310) * (1000 - DU310)/1000</f>
        <v>0</v>
      </c>
      <c r="AJ310">
        <v>377.182021526902</v>
      </c>
      <c r="AK310">
        <v>384.389757575757</v>
      </c>
      <c r="AL310">
        <v>-2.98447364786062</v>
      </c>
      <c r="AM310">
        <v>65.0637993625478</v>
      </c>
      <c r="AN310">
        <f>(AP310 - AO310 + DY310*1E3/(8.314*(EA310+273.15)) * AR310/DX310 * AQ310) * DX310/(100*DL310) * 1000/(1000 - AP310)</f>
        <v>0</v>
      </c>
      <c r="AO310">
        <v>24.4833269217946</v>
      </c>
      <c r="AP310">
        <v>27.9469690909091</v>
      </c>
      <c r="AQ310">
        <v>2.65307253397924e-06</v>
      </c>
      <c r="AR310">
        <v>110.680161828756</v>
      </c>
      <c r="AS310">
        <v>3</v>
      </c>
      <c r="AT310">
        <v>1</v>
      </c>
      <c r="AU310">
        <f>IF(AS310*$H$13&gt;=AW310,1.0,(AW310/(AW310-AS310*$H$13)))</f>
        <v>0</v>
      </c>
      <c r="AV310">
        <f>(AU310-1)*100</f>
        <v>0</v>
      </c>
      <c r="AW310">
        <f>MAX(0,($B$13+$C$13*EF310)/(1+$D$13*EF310)*DY310/(EA310+273)*$E$13)</f>
        <v>0</v>
      </c>
      <c r="AX310" t="s">
        <v>437</v>
      </c>
      <c r="AY310" t="s">
        <v>437</v>
      </c>
      <c r="AZ310">
        <v>0</v>
      </c>
      <c r="BA310">
        <v>0</v>
      </c>
      <c r="BB310">
        <f>1-AZ310/BA310</f>
        <v>0</v>
      </c>
      <c r="BC310">
        <v>0</v>
      </c>
      <c r="BD310" t="s">
        <v>437</v>
      </c>
      <c r="BE310" t="s">
        <v>437</v>
      </c>
      <c r="BF310">
        <v>0</v>
      </c>
      <c r="BG310">
        <v>0</v>
      </c>
      <c r="BH310">
        <f>1-BF310/BG310</f>
        <v>0</v>
      </c>
      <c r="BI310">
        <v>0.5</v>
      </c>
      <c r="BJ310">
        <f>DI310</f>
        <v>0</v>
      </c>
      <c r="BK310">
        <f>L310</f>
        <v>0</v>
      </c>
      <c r="BL310">
        <f>BH310*BI310*BJ310</f>
        <v>0</v>
      </c>
      <c r="BM310">
        <f>(BK310-BC310)/BJ310</f>
        <v>0</v>
      </c>
      <c r="BN310">
        <f>(BA310-BG310)/BG310</f>
        <v>0</v>
      </c>
      <c r="BO310">
        <f>AZ310/(BB310+AZ310/BG310)</f>
        <v>0</v>
      </c>
      <c r="BP310" t="s">
        <v>437</v>
      </c>
      <c r="BQ310">
        <v>0</v>
      </c>
      <c r="BR310">
        <f>IF(BQ310&lt;&gt;0, BQ310, BO310)</f>
        <v>0</v>
      </c>
      <c r="BS310">
        <f>1-BR310/BG310</f>
        <v>0</v>
      </c>
      <c r="BT310">
        <f>(BG310-BF310)/(BG310-BR310)</f>
        <v>0</v>
      </c>
      <c r="BU310">
        <f>(BA310-BG310)/(BA310-BR310)</f>
        <v>0</v>
      </c>
      <c r="BV310">
        <f>(BG310-BF310)/(BG310-AZ310)</f>
        <v>0</v>
      </c>
      <c r="BW310">
        <f>(BA310-BG310)/(BA310-AZ310)</f>
        <v>0</v>
      </c>
      <c r="BX310">
        <f>(BT310*BR310/BF310)</f>
        <v>0</v>
      </c>
      <c r="BY310">
        <f>(1-BX310)</f>
        <v>0</v>
      </c>
      <c r="DH310">
        <f>$B$11*EG310+$C$11*EH310+$F$11*ES310*(1-EV310)</f>
        <v>0</v>
      </c>
      <c r="DI310">
        <f>DH310*DJ310</f>
        <v>0</v>
      </c>
      <c r="DJ310">
        <f>($B$11*$D$9+$C$11*$D$9+$F$11*((FF310+EX310)/MAX(FF310+EX310+FG310, 0.1)*$I$9+FG310/MAX(FF310+EX310+FG310, 0.1)*$J$9))/($B$11+$C$11+$F$11)</f>
        <v>0</v>
      </c>
      <c r="DK310">
        <f>($B$11*$K$9+$C$11*$K$9+$F$11*((FF310+EX310)/MAX(FF310+EX310+FG310, 0.1)*$P$9+FG310/MAX(FF310+EX310+FG310, 0.1)*$Q$9))/($B$11+$C$11+$F$11)</f>
        <v>0</v>
      </c>
      <c r="DL310">
        <v>6</v>
      </c>
      <c r="DM310">
        <v>0.5</v>
      </c>
      <c r="DN310" t="s">
        <v>438</v>
      </c>
      <c r="DO310">
        <v>2</v>
      </c>
      <c r="DP310" t="b">
        <v>1</v>
      </c>
      <c r="DQ310">
        <v>1761412696.94615</v>
      </c>
      <c r="DR310">
        <v>392.552307692308</v>
      </c>
      <c r="DS310">
        <v>383.332153846154</v>
      </c>
      <c r="DT310">
        <v>27.9511461538462</v>
      </c>
      <c r="DU310">
        <v>24.4842384615385</v>
      </c>
      <c r="DV310">
        <v>391.454846153846</v>
      </c>
      <c r="DW310">
        <v>27.5605692307692</v>
      </c>
      <c r="DX310">
        <v>500.022923076923</v>
      </c>
      <c r="DY310">
        <v>90.3213769230769</v>
      </c>
      <c r="DZ310">
        <v>0.0419231538461538</v>
      </c>
      <c r="EA310">
        <v>36.7710923076923</v>
      </c>
      <c r="EB310">
        <v>36.6887307692308</v>
      </c>
      <c r="EC310">
        <v>999.9</v>
      </c>
      <c r="ED310">
        <v>0</v>
      </c>
      <c r="EE310">
        <v>0</v>
      </c>
      <c r="EF310">
        <v>9988.22692307692</v>
      </c>
      <c r="EG310">
        <v>0</v>
      </c>
      <c r="EH310">
        <v>1236.59769230769</v>
      </c>
      <c r="EI310">
        <v>9.22017076923077</v>
      </c>
      <c r="EJ310">
        <v>403.84</v>
      </c>
      <c r="EK310">
        <v>392.953307692308</v>
      </c>
      <c r="EL310">
        <v>3.46693615384615</v>
      </c>
      <c r="EM310">
        <v>383.332153846154</v>
      </c>
      <c r="EN310">
        <v>24.4842384615385</v>
      </c>
      <c r="EO310">
        <v>2.52458846153846</v>
      </c>
      <c r="EP310">
        <v>2.21144846153846</v>
      </c>
      <c r="EQ310">
        <v>21.1858846153846</v>
      </c>
      <c r="ER310">
        <v>19.0455</v>
      </c>
      <c r="ES310">
        <v>1200.00692307692</v>
      </c>
      <c r="ET310">
        <v>0.967006384615385</v>
      </c>
      <c r="EU310">
        <v>0.0329935461538461</v>
      </c>
      <c r="EV310">
        <v>0</v>
      </c>
      <c r="EW310">
        <v>1398.99923076923</v>
      </c>
      <c r="EX310">
        <v>5.00059</v>
      </c>
      <c r="EY310">
        <v>17561.0615384615</v>
      </c>
      <c r="EZ310">
        <v>10358.8</v>
      </c>
      <c r="FA310">
        <v>55.7063846153846</v>
      </c>
      <c r="FB310">
        <v>57.6632307692308</v>
      </c>
      <c r="FC310">
        <v>55.9613076923077</v>
      </c>
      <c r="FD310">
        <v>57.2786153846154</v>
      </c>
      <c r="FE310">
        <v>56.4612307692308</v>
      </c>
      <c r="FF310">
        <v>1155.57692307692</v>
      </c>
      <c r="FG310">
        <v>39.43</v>
      </c>
      <c r="FH310">
        <v>0</v>
      </c>
      <c r="FI310">
        <v>1761412665.1</v>
      </c>
      <c r="FJ310">
        <v>0</v>
      </c>
      <c r="FK310">
        <v>1399.1012</v>
      </c>
      <c r="FL310">
        <v>-1.74000001540813</v>
      </c>
      <c r="FM310">
        <v>18.0615385069586</v>
      </c>
      <c r="FN310">
        <v>17560.8</v>
      </c>
      <c r="FO310">
        <v>15</v>
      </c>
      <c r="FP310">
        <v>0</v>
      </c>
      <c r="FQ310" t="s">
        <v>439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6.00905501904762</v>
      </c>
      <c r="GD310">
        <v>61.3671870857143</v>
      </c>
      <c r="GE310">
        <v>6.40872605465949</v>
      </c>
      <c r="GF310">
        <v>0</v>
      </c>
      <c r="GG310">
        <v>1399.19676470588</v>
      </c>
      <c r="GH310">
        <v>-2.35401069647773</v>
      </c>
      <c r="GI310">
        <v>0.333711046091871</v>
      </c>
      <c r="GJ310">
        <v>-1</v>
      </c>
      <c r="GK310">
        <v>3.46903619047619</v>
      </c>
      <c r="GL310">
        <v>-0.043984675324666</v>
      </c>
      <c r="GM310">
        <v>0.00458476304231692</v>
      </c>
      <c r="GN310">
        <v>1</v>
      </c>
      <c r="GO310">
        <v>1</v>
      </c>
      <c r="GP310">
        <v>2</v>
      </c>
      <c r="GQ310" t="s">
        <v>446</v>
      </c>
      <c r="GR310">
        <v>3.1286</v>
      </c>
      <c r="GS310">
        <v>2.7198</v>
      </c>
      <c r="GT310">
        <v>0.0777216</v>
      </c>
      <c r="GU310">
        <v>0.0758797</v>
      </c>
      <c r="GV310">
        <v>0.110305</v>
      </c>
      <c r="GW310">
        <v>0.100959</v>
      </c>
      <c r="GX310">
        <v>33580</v>
      </c>
      <c r="GY310">
        <v>35684.4</v>
      </c>
      <c r="GZ310">
        <v>33036.6</v>
      </c>
      <c r="HA310">
        <v>35057.5</v>
      </c>
      <c r="HB310">
        <v>41818.4</v>
      </c>
      <c r="HC310">
        <v>45388.5</v>
      </c>
      <c r="HD310">
        <v>51807.5</v>
      </c>
      <c r="HE310">
        <v>56167.7</v>
      </c>
      <c r="HF310">
        <v>1.74373</v>
      </c>
      <c r="HG310">
        <v>1.60865</v>
      </c>
      <c r="HH310">
        <v>-0.0782833</v>
      </c>
      <c r="HI310">
        <v>0</v>
      </c>
      <c r="HJ310">
        <v>37.9759</v>
      </c>
      <c r="HK310">
        <v>999.9</v>
      </c>
      <c r="HL310">
        <v>56.55</v>
      </c>
      <c r="HM310">
        <v>29.205</v>
      </c>
      <c r="HN310">
        <v>25.4785</v>
      </c>
      <c r="HO310">
        <v>56.6675</v>
      </c>
      <c r="HP310">
        <v>42.5761</v>
      </c>
      <c r="HQ310">
        <v>1</v>
      </c>
      <c r="HR310">
        <v>1.70044</v>
      </c>
      <c r="HS310">
        <v>9.28105</v>
      </c>
      <c r="HT310">
        <v>19.9102</v>
      </c>
      <c r="HU310">
        <v>5.19123</v>
      </c>
      <c r="HV310">
        <v>12.0159</v>
      </c>
      <c r="HW310">
        <v>4.97135</v>
      </c>
      <c r="HX310">
        <v>3.29487</v>
      </c>
      <c r="HY310">
        <v>9999</v>
      </c>
      <c r="HZ310">
        <v>9999</v>
      </c>
      <c r="IA310">
        <v>999.9</v>
      </c>
      <c r="IB310">
        <v>9999</v>
      </c>
      <c r="IC310">
        <v>1.86325</v>
      </c>
      <c r="ID310">
        <v>1.86809</v>
      </c>
      <c r="IE310">
        <v>1.86783</v>
      </c>
      <c r="IF310">
        <v>1.86904</v>
      </c>
      <c r="IG310">
        <v>1.86981</v>
      </c>
      <c r="IH310">
        <v>1.86586</v>
      </c>
      <c r="II310">
        <v>1.86694</v>
      </c>
      <c r="IJ310">
        <v>1.86841</v>
      </c>
      <c r="IK310">
        <v>5</v>
      </c>
      <c r="IL310">
        <v>0</v>
      </c>
      <c r="IM310">
        <v>0</v>
      </c>
      <c r="IN310">
        <v>0</v>
      </c>
      <c r="IO310" t="s">
        <v>441</v>
      </c>
      <c r="IP310" t="s">
        <v>442</v>
      </c>
      <c r="IQ310" t="s">
        <v>443</v>
      </c>
      <c r="IR310" t="s">
        <v>443</v>
      </c>
      <c r="IS310" t="s">
        <v>443</v>
      </c>
      <c r="IT310" t="s">
        <v>443</v>
      </c>
      <c r="IU310">
        <v>0</v>
      </c>
      <c r="IV310">
        <v>100</v>
      </c>
      <c r="IW310">
        <v>100</v>
      </c>
      <c r="IX310">
        <v>1.098</v>
      </c>
      <c r="IY310">
        <v>0.3904</v>
      </c>
      <c r="IZ310">
        <v>1.09748391826392</v>
      </c>
      <c r="JA310">
        <v>0</v>
      </c>
      <c r="JB310">
        <v>0</v>
      </c>
      <c r="JC310">
        <v>0</v>
      </c>
      <c r="JD310">
        <v>-0.0884944213828177</v>
      </c>
      <c r="JE310">
        <v>-0.0201515475203199</v>
      </c>
      <c r="JF310">
        <v>0.00214540939206269</v>
      </c>
      <c r="JG310">
        <v>-2.84287099057137e-05</v>
      </c>
      <c r="JH310">
        <v>5</v>
      </c>
      <c r="JI310">
        <v>2273</v>
      </c>
      <c r="JJ310">
        <v>0</v>
      </c>
      <c r="JK310">
        <v>25</v>
      </c>
      <c r="JL310">
        <v>29356878.4</v>
      </c>
      <c r="JM310">
        <v>29356878.4</v>
      </c>
      <c r="JN310">
        <v>0.865479</v>
      </c>
      <c r="JO310">
        <v>2.60986</v>
      </c>
      <c r="JP310">
        <v>1.54785</v>
      </c>
      <c r="JQ310">
        <v>2.32056</v>
      </c>
      <c r="JR310">
        <v>1.64673</v>
      </c>
      <c r="JS310">
        <v>2.36206</v>
      </c>
      <c r="JT310">
        <v>33.3559</v>
      </c>
      <c r="JU310">
        <v>24.105</v>
      </c>
      <c r="JV310">
        <v>18</v>
      </c>
      <c r="JW310">
        <v>490.739</v>
      </c>
      <c r="JX310">
        <v>395.433</v>
      </c>
      <c r="JY310">
        <v>28.0842</v>
      </c>
      <c r="JZ310">
        <v>46.3599</v>
      </c>
      <c r="KA310">
        <v>30.0041</v>
      </c>
      <c r="KB310">
        <v>45.5218</v>
      </c>
      <c r="KC310">
        <v>45.3644</v>
      </c>
      <c r="KD310">
        <v>17.2377</v>
      </c>
      <c r="KE310">
        <v>0</v>
      </c>
      <c r="KF310">
        <v>100</v>
      </c>
      <c r="KG310">
        <v>21.691</v>
      </c>
      <c r="KH310">
        <v>332.12</v>
      </c>
      <c r="KI310">
        <v>34.6858</v>
      </c>
      <c r="KJ310">
        <v>93.9829</v>
      </c>
      <c r="KK310">
        <v>90.9179</v>
      </c>
    </row>
    <row r="311" spans="1:297">
      <c r="A311">
        <v>295</v>
      </c>
      <c r="B311">
        <v>1761412710.1</v>
      </c>
      <c r="C311">
        <v>4529.09999990463</v>
      </c>
      <c r="D311" t="s">
        <v>1035</v>
      </c>
      <c r="E311" t="s">
        <v>1036</v>
      </c>
      <c r="F311">
        <v>5</v>
      </c>
      <c r="G311" t="s">
        <v>1024</v>
      </c>
      <c r="H311" t="s">
        <v>436</v>
      </c>
      <c r="I311">
        <v>1761412701.94615</v>
      </c>
      <c r="J311">
        <f>(K311)/1000</f>
        <v>0</v>
      </c>
      <c r="K311">
        <f>IF(DP311, AN311, AH311)</f>
        <v>0</v>
      </c>
      <c r="L311">
        <f>IF(DP311, AI311, AG311)</f>
        <v>0</v>
      </c>
      <c r="M311">
        <f>DR311 - IF(AU311&gt;1, L311*DL311*100.0/(AW311), 0)</f>
        <v>0</v>
      </c>
      <c r="N311">
        <f>((T311-J311/2)*M311-L311)/(T311+J311/2)</f>
        <v>0</v>
      </c>
      <c r="O311">
        <f>N311*(DY311+DZ311)/1000.0</f>
        <v>0</v>
      </c>
      <c r="P311">
        <f>(DR311 - IF(AU311&gt;1, L311*DL311*100.0/(AW311), 0))*(DY311+DZ311)/1000.0</f>
        <v>0</v>
      </c>
      <c r="Q311">
        <f>2.0/((1/S311-1/R311)+SIGN(S311)*SQRT((1/S311-1/R311)*(1/S311-1/R311) + 4*DM311/((DM311+1)*(DM311+1))*(2*1/S311*1/R311-1/R311*1/R311)))</f>
        <v>0</v>
      </c>
      <c r="R311">
        <f>IF(LEFT(DN311,1)&lt;&gt;"0",IF(LEFT(DN311,1)="1",3.0,DO311),$D$5+$E$5*(EF311*DY311/($K$5*1000))+$F$5*(EF311*DY311/($K$5*1000))*MAX(MIN(DL311,$J$5),$I$5)*MAX(MIN(DL311,$J$5),$I$5)+$G$5*MAX(MIN(DL311,$J$5),$I$5)*(EF311*DY311/($K$5*1000))+$H$5*(EF311*DY311/($K$5*1000))*(EF311*DY311/($K$5*1000)))</f>
        <v>0</v>
      </c>
      <c r="S311">
        <f>J311*(1000-(1000*0.61365*exp(17.502*W311/(240.97+W311))/(DY311+DZ311)+DT311)/2)/(1000*0.61365*exp(17.502*W311/(240.97+W311))/(DY311+DZ311)-DT311)</f>
        <v>0</v>
      </c>
      <c r="T311">
        <f>1/((DM311+1)/(Q311/1.6)+1/(R311/1.37)) + DM311/((DM311+1)/(Q311/1.6) + DM311/(R311/1.37))</f>
        <v>0</v>
      </c>
      <c r="U311">
        <f>(DH311*DK311)</f>
        <v>0</v>
      </c>
      <c r="V311">
        <f>(EA311+(U311+2*0.95*5.67E-8*(((EA311+$B$7)+273)^4-(EA311+273)^4)-44100*J311)/(1.84*29.3*R311+8*0.95*5.67E-8*(EA311+273)^3))</f>
        <v>0</v>
      </c>
      <c r="W311">
        <f>($C$7*EB311+$D$7*EC311+$E$7*V311)</f>
        <v>0</v>
      </c>
      <c r="X311">
        <f>0.61365*exp(17.502*W311/(240.97+W311))</f>
        <v>0</v>
      </c>
      <c r="Y311">
        <f>(Z311/AA311*100)</f>
        <v>0</v>
      </c>
      <c r="Z311">
        <f>DT311*(DY311+DZ311)/1000</f>
        <v>0</v>
      </c>
      <c r="AA311">
        <f>0.61365*exp(17.502*EA311/(240.97+EA311))</f>
        <v>0</v>
      </c>
      <c r="AB311">
        <f>(X311-DT311*(DY311+DZ311)/1000)</f>
        <v>0</v>
      </c>
      <c r="AC311">
        <f>(-J311*44100)</f>
        <v>0</v>
      </c>
      <c r="AD311">
        <f>2*29.3*R311*0.92*(EA311-W311)</f>
        <v>0</v>
      </c>
      <c r="AE311">
        <f>2*0.95*5.67E-8*(((EA311+$B$7)+273)^4-(W311+273)^4)</f>
        <v>0</v>
      </c>
      <c r="AF311">
        <f>U311+AE311+AC311+AD311</f>
        <v>0</v>
      </c>
      <c r="AG311">
        <f>DX311*AU311*(DS311-DR311*(1000-AU311*DU311)/(1000-AU311*DT311))/(100*DL311)</f>
        <v>0</v>
      </c>
      <c r="AH311">
        <f>1000*DX311*AU311*(DT311-DU311)/(100*DL311*(1000-AU311*DT311))</f>
        <v>0</v>
      </c>
      <c r="AI311">
        <f>(AJ311 - AK311 - DY311*1E3/(8.314*(EA311+273.15)) * AM311/DX311 * AL311) * DX311/(100*DL311) * (1000 - DU311)/1000</f>
        <v>0</v>
      </c>
      <c r="AJ311">
        <v>361.421549489412</v>
      </c>
      <c r="AK311">
        <v>369.400278787879</v>
      </c>
      <c r="AL311">
        <v>-3.01578774379097</v>
      </c>
      <c r="AM311">
        <v>65.0637993625478</v>
      </c>
      <c r="AN311">
        <f>(AP311 - AO311 + DY311*1E3/(8.314*(EA311+273.15)) * AR311/DX311 * AQ311) * DX311/(100*DL311) * 1000/(1000 - AP311)</f>
        <v>0</v>
      </c>
      <c r="AO311">
        <v>24.4836948713913</v>
      </c>
      <c r="AP311">
        <v>27.9427987878788</v>
      </c>
      <c r="AQ311">
        <v>-8.5366789226343e-06</v>
      </c>
      <c r="AR311">
        <v>110.680161828756</v>
      </c>
      <c r="AS311">
        <v>3</v>
      </c>
      <c r="AT311">
        <v>1</v>
      </c>
      <c r="AU311">
        <f>IF(AS311*$H$13&gt;=AW311,1.0,(AW311/(AW311-AS311*$H$13)))</f>
        <v>0</v>
      </c>
      <c r="AV311">
        <f>(AU311-1)*100</f>
        <v>0</v>
      </c>
      <c r="AW311">
        <f>MAX(0,($B$13+$C$13*EF311)/(1+$D$13*EF311)*DY311/(EA311+273)*$E$13)</f>
        <v>0</v>
      </c>
      <c r="AX311" t="s">
        <v>437</v>
      </c>
      <c r="AY311" t="s">
        <v>437</v>
      </c>
      <c r="AZ311">
        <v>0</v>
      </c>
      <c r="BA311">
        <v>0</v>
      </c>
      <c r="BB311">
        <f>1-AZ311/BA311</f>
        <v>0</v>
      </c>
      <c r="BC311">
        <v>0</v>
      </c>
      <c r="BD311" t="s">
        <v>437</v>
      </c>
      <c r="BE311" t="s">
        <v>437</v>
      </c>
      <c r="BF311">
        <v>0</v>
      </c>
      <c r="BG311">
        <v>0</v>
      </c>
      <c r="BH311">
        <f>1-BF311/BG311</f>
        <v>0</v>
      </c>
      <c r="BI311">
        <v>0.5</v>
      </c>
      <c r="BJ311">
        <f>DI311</f>
        <v>0</v>
      </c>
      <c r="BK311">
        <f>L311</f>
        <v>0</v>
      </c>
      <c r="BL311">
        <f>BH311*BI311*BJ311</f>
        <v>0</v>
      </c>
      <c r="BM311">
        <f>(BK311-BC311)/BJ311</f>
        <v>0</v>
      </c>
      <c r="BN311">
        <f>(BA311-BG311)/BG311</f>
        <v>0</v>
      </c>
      <c r="BO311">
        <f>AZ311/(BB311+AZ311/BG311)</f>
        <v>0</v>
      </c>
      <c r="BP311" t="s">
        <v>437</v>
      </c>
      <c r="BQ311">
        <v>0</v>
      </c>
      <c r="BR311">
        <f>IF(BQ311&lt;&gt;0, BQ311, BO311)</f>
        <v>0</v>
      </c>
      <c r="BS311">
        <f>1-BR311/BG311</f>
        <v>0</v>
      </c>
      <c r="BT311">
        <f>(BG311-BF311)/(BG311-BR311)</f>
        <v>0</v>
      </c>
      <c r="BU311">
        <f>(BA311-BG311)/(BA311-BR311)</f>
        <v>0</v>
      </c>
      <c r="BV311">
        <f>(BG311-BF311)/(BG311-AZ311)</f>
        <v>0</v>
      </c>
      <c r="BW311">
        <f>(BA311-BG311)/(BA311-AZ311)</f>
        <v>0</v>
      </c>
      <c r="BX311">
        <f>(BT311*BR311/BF311)</f>
        <v>0</v>
      </c>
      <c r="BY311">
        <f>(1-BX311)</f>
        <v>0</v>
      </c>
      <c r="DH311">
        <f>$B$11*EG311+$C$11*EH311+$F$11*ES311*(1-EV311)</f>
        <v>0</v>
      </c>
      <c r="DI311">
        <f>DH311*DJ311</f>
        <v>0</v>
      </c>
      <c r="DJ311">
        <f>($B$11*$D$9+$C$11*$D$9+$F$11*((FF311+EX311)/MAX(FF311+EX311+FG311, 0.1)*$I$9+FG311/MAX(FF311+EX311+FG311, 0.1)*$J$9))/($B$11+$C$11+$F$11)</f>
        <v>0</v>
      </c>
      <c r="DK311">
        <f>($B$11*$K$9+$C$11*$K$9+$F$11*((FF311+EX311)/MAX(FF311+EX311+FG311, 0.1)*$P$9+FG311/MAX(FF311+EX311+FG311, 0.1)*$Q$9))/($B$11+$C$11+$F$11)</f>
        <v>0</v>
      </c>
      <c r="DL311">
        <v>6</v>
      </c>
      <c r="DM311">
        <v>0.5</v>
      </c>
      <c r="DN311" t="s">
        <v>438</v>
      </c>
      <c r="DO311">
        <v>2</v>
      </c>
      <c r="DP311" t="b">
        <v>1</v>
      </c>
      <c r="DQ311">
        <v>1761412701.94615</v>
      </c>
      <c r="DR311">
        <v>379.600769230769</v>
      </c>
      <c r="DS311">
        <v>367.378769230769</v>
      </c>
      <c r="DT311">
        <v>27.9474846153846</v>
      </c>
      <c r="DU311">
        <v>24.4837846153846</v>
      </c>
      <c r="DV311">
        <v>378.503153846154</v>
      </c>
      <c r="DW311">
        <v>27.5570230769231</v>
      </c>
      <c r="DX311">
        <v>499.986615384615</v>
      </c>
      <c r="DY311">
        <v>90.3208692307692</v>
      </c>
      <c r="DZ311">
        <v>0.0419208076923077</v>
      </c>
      <c r="EA311">
        <v>36.7962692307692</v>
      </c>
      <c r="EB311">
        <v>36.7080461538462</v>
      </c>
      <c r="EC311">
        <v>999.9</v>
      </c>
      <c r="ED311">
        <v>0</v>
      </c>
      <c r="EE311">
        <v>0</v>
      </c>
      <c r="EF311">
        <v>9998.66307692308</v>
      </c>
      <c r="EG311">
        <v>0</v>
      </c>
      <c r="EH311">
        <v>1236.46</v>
      </c>
      <c r="EI311">
        <v>12.2218561538462</v>
      </c>
      <c r="EJ311">
        <v>390.514538461538</v>
      </c>
      <c r="EK311">
        <v>376.599384615385</v>
      </c>
      <c r="EL311">
        <v>3.46372</v>
      </c>
      <c r="EM311">
        <v>367.378769230769</v>
      </c>
      <c r="EN311">
        <v>24.4837846153846</v>
      </c>
      <c r="EO311">
        <v>2.52424307692308</v>
      </c>
      <c r="EP311">
        <v>2.21139692307692</v>
      </c>
      <c r="EQ311">
        <v>21.1836615384615</v>
      </c>
      <c r="ER311">
        <v>19.0451153846154</v>
      </c>
      <c r="ES311">
        <v>1199.99076923077</v>
      </c>
      <c r="ET311">
        <v>0.967006384615385</v>
      </c>
      <c r="EU311">
        <v>0.0329935307692308</v>
      </c>
      <c r="EV311">
        <v>0</v>
      </c>
      <c r="EW311">
        <v>1398.96846153846</v>
      </c>
      <c r="EX311">
        <v>5.00059</v>
      </c>
      <c r="EY311">
        <v>17562.4230769231</v>
      </c>
      <c r="EZ311">
        <v>10358.6615384615</v>
      </c>
      <c r="FA311">
        <v>55.7305384615385</v>
      </c>
      <c r="FB311">
        <v>57.7016923076923</v>
      </c>
      <c r="FC311">
        <v>56.0045384615385</v>
      </c>
      <c r="FD311">
        <v>57.3170769230769</v>
      </c>
      <c r="FE311">
        <v>56.4949230769231</v>
      </c>
      <c r="FF311">
        <v>1155.56076923077</v>
      </c>
      <c r="FG311">
        <v>39.43</v>
      </c>
      <c r="FH311">
        <v>0</v>
      </c>
      <c r="FI311">
        <v>1761412669.9</v>
      </c>
      <c r="FJ311">
        <v>0</v>
      </c>
      <c r="FK311">
        <v>1399.032</v>
      </c>
      <c r="FL311">
        <v>0.13307692505801</v>
      </c>
      <c r="FM311">
        <v>33.2461538118523</v>
      </c>
      <c r="FN311">
        <v>17562.476</v>
      </c>
      <c r="FO311">
        <v>15</v>
      </c>
      <c r="FP311">
        <v>0</v>
      </c>
      <c r="FQ311" t="s">
        <v>439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10.5757645</v>
      </c>
      <c r="GD311">
        <v>33.587972481203</v>
      </c>
      <c r="GE311">
        <v>3.47412737105374</v>
      </c>
      <c r="GF311">
        <v>0</v>
      </c>
      <c r="GG311">
        <v>1399.09558823529</v>
      </c>
      <c r="GH311">
        <v>-0.968220018047589</v>
      </c>
      <c r="GI311">
        <v>0.272236825711274</v>
      </c>
      <c r="GJ311">
        <v>-1</v>
      </c>
      <c r="GK311">
        <v>3.4654745</v>
      </c>
      <c r="GL311">
        <v>-0.0396590977443535</v>
      </c>
      <c r="GM311">
        <v>0.00402157988233479</v>
      </c>
      <c r="GN311">
        <v>1</v>
      </c>
      <c r="GO311">
        <v>1</v>
      </c>
      <c r="GP311">
        <v>2</v>
      </c>
      <c r="GQ311" t="s">
        <v>446</v>
      </c>
      <c r="GR311">
        <v>3.12853</v>
      </c>
      <c r="GS311">
        <v>2.71957</v>
      </c>
      <c r="GT311">
        <v>0.0752027</v>
      </c>
      <c r="GU311">
        <v>0.0729023</v>
      </c>
      <c r="GV311">
        <v>0.110285</v>
      </c>
      <c r="GW311">
        <v>0.100956</v>
      </c>
      <c r="GX311">
        <v>33668.8</v>
      </c>
      <c r="GY311">
        <v>35795.1</v>
      </c>
      <c r="GZ311">
        <v>33034</v>
      </c>
      <c r="HA311">
        <v>35053.6</v>
      </c>
      <c r="HB311">
        <v>41816.2</v>
      </c>
      <c r="HC311">
        <v>45384</v>
      </c>
      <c r="HD311">
        <v>51803.7</v>
      </c>
      <c r="HE311">
        <v>56162.2</v>
      </c>
      <c r="HF311">
        <v>1.74367</v>
      </c>
      <c r="HG311">
        <v>1.60753</v>
      </c>
      <c r="HH311">
        <v>-0.0794157</v>
      </c>
      <c r="HI311">
        <v>0</v>
      </c>
      <c r="HJ311">
        <v>37.9977</v>
      </c>
      <c r="HK311">
        <v>999.9</v>
      </c>
      <c r="HL311">
        <v>56.55</v>
      </c>
      <c r="HM311">
        <v>29.205</v>
      </c>
      <c r="HN311">
        <v>25.4809</v>
      </c>
      <c r="HO311">
        <v>56.6775</v>
      </c>
      <c r="HP311">
        <v>42.6362</v>
      </c>
      <c r="HQ311">
        <v>1</v>
      </c>
      <c r="HR311">
        <v>1.70475</v>
      </c>
      <c r="HS311">
        <v>9.28105</v>
      </c>
      <c r="HT311">
        <v>19.91</v>
      </c>
      <c r="HU311">
        <v>5.19153</v>
      </c>
      <c r="HV311">
        <v>12.0159</v>
      </c>
      <c r="HW311">
        <v>4.97165</v>
      </c>
      <c r="HX311">
        <v>3.295</v>
      </c>
      <c r="HY311">
        <v>9999</v>
      </c>
      <c r="HZ311">
        <v>9999</v>
      </c>
      <c r="IA311">
        <v>999.9</v>
      </c>
      <c r="IB311">
        <v>9999</v>
      </c>
      <c r="IC311">
        <v>1.86324</v>
      </c>
      <c r="ID311">
        <v>1.86808</v>
      </c>
      <c r="IE311">
        <v>1.86783</v>
      </c>
      <c r="IF311">
        <v>1.86902</v>
      </c>
      <c r="IG311">
        <v>1.86982</v>
      </c>
      <c r="IH311">
        <v>1.86584</v>
      </c>
      <c r="II311">
        <v>1.86696</v>
      </c>
      <c r="IJ311">
        <v>1.8684</v>
      </c>
      <c r="IK311">
        <v>5</v>
      </c>
      <c r="IL311">
        <v>0</v>
      </c>
      <c r="IM311">
        <v>0</v>
      </c>
      <c r="IN311">
        <v>0</v>
      </c>
      <c r="IO311" t="s">
        <v>441</v>
      </c>
      <c r="IP311" t="s">
        <v>442</v>
      </c>
      <c r="IQ311" t="s">
        <v>443</v>
      </c>
      <c r="IR311" t="s">
        <v>443</v>
      </c>
      <c r="IS311" t="s">
        <v>443</v>
      </c>
      <c r="IT311" t="s">
        <v>443</v>
      </c>
      <c r="IU311">
        <v>0</v>
      </c>
      <c r="IV311">
        <v>100</v>
      </c>
      <c r="IW311">
        <v>100</v>
      </c>
      <c r="IX311">
        <v>1.098</v>
      </c>
      <c r="IY311">
        <v>0.3903</v>
      </c>
      <c r="IZ311">
        <v>1.09748391826392</v>
      </c>
      <c r="JA311">
        <v>0</v>
      </c>
      <c r="JB311">
        <v>0</v>
      </c>
      <c r="JC311">
        <v>0</v>
      </c>
      <c r="JD311">
        <v>-0.0884944213828177</v>
      </c>
      <c r="JE311">
        <v>-0.0201515475203199</v>
      </c>
      <c r="JF311">
        <v>0.00214540939206269</v>
      </c>
      <c r="JG311">
        <v>-2.84287099057137e-05</v>
      </c>
      <c r="JH311">
        <v>5</v>
      </c>
      <c r="JI311">
        <v>2273</v>
      </c>
      <c r="JJ311">
        <v>0</v>
      </c>
      <c r="JK311">
        <v>25</v>
      </c>
      <c r="JL311">
        <v>29356878.5</v>
      </c>
      <c r="JM311">
        <v>29356878.5</v>
      </c>
      <c r="JN311">
        <v>0.830078</v>
      </c>
      <c r="JO311">
        <v>2.63062</v>
      </c>
      <c r="JP311">
        <v>1.54785</v>
      </c>
      <c r="JQ311">
        <v>2.32056</v>
      </c>
      <c r="JR311">
        <v>1.64673</v>
      </c>
      <c r="JS311">
        <v>2.26929</v>
      </c>
      <c r="JT311">
        <v>33.3559</v>
      </c>
      <c r="JU311">
        <v>24.105</v>
      </c>
      <c r="JV311">
        <v>18</v>
      </c>
      <c r="JW311">
        <v>490.964</v>
      </c>
      <c r="JX311">
        <v>394.956</v>
      </c>
      <c r="JY311">
        <v>28.112</v>
      </c>
      <c r="JZ311">
        <v>46.4036</v>
      </c>
      <c r="KA311">
        <v>30.0042</v>
      </c>
      <c r="KB311">
        <v>45.5625</v>
      </c>
      <c r="KC311">
        <v>45.4046</v>
      </c>
      <c r="KD311">
        <v>16.5825</v>
      </c>
      <c r="KE311">
        <v>0</v>
      </c>
      <c r="KF311">
        <v>100</v>
      </c>
      <c r="KG311">
        <v>21.691</v>
      </c>
      <c r="KH311">
        <v>318.56</v>
      </c>
      <c r="KI311">
        <v>34.6858</v>
      </c>
      <c r="KJ311">
        <v>93.9759</v>
      </c>
      <c r="KK311">
        <v>90.9085</v>
      </c>
    </row>
    <row r="312" spans="1:297">
      <c r="A312">
        <v>296</v>
      </c>
      <c r="B312">
        <v>1761412715.1</v>
      </c>
      <c r="C312">
        <v>4534.09999990463</v>
      </c>
      <c r="D312" t="s">
        <v>1037</v>
      </c>
      <c r="E312" t="s">
        <v>1038</v>
      </c>
      <c r="F312">
        <v>5</v>
      </c>
      <c r="G312" t="s">
        <v>1024</v>
      </c>
      <c r="H312" t="s">
        <v>436</v>
      </c>
      <c r="I312">
        <v>1761412706.94615</v>
      </c>
      <c r="J312">
        <f>(K312)/1000</f>
        <v>0</v>
      </c>
      <c r="K312">
        <f>IF(DP312, AN312, AH312)</f>
        <v>0</v>
      </c>
      <c r="L312">
        <f>IF(DP312, AI312, AG312)</f>
        <v>0</v>
      </c>
      <c r="M312">
        <f>DR312 - IF(AU312&gt;1, L312*DL312*100.0/(AW312), 0)</f>
        <v>0</v>
      </c>
      <c r="N312">
        <f>((T312-J312/2)*M312-L312)/(T312+J312/2)</f>
        <v>0</v>
      </c>
      <c r="O312">
        <f>N312*(DY312+DZ312)/1000.0</f>
        <v>0</v>
      </c>
      <c r="P312">
        <f>(DR312 - IF(AU312&gt;1, L312*DL312*100.0/(AW312), 0))*(DY312+DZ312)/1000.0</f>
        <v>0</v>
      </c>
      <c r="Q312">
        <f>2.0/((1/S312-1/R312)+SIGN(S312)*SQRT((1/S312-1/R312)*(1/S312-1/R312) + 4*DM312/((DM312+1)*(DM312+1))*(2*1/S312*1/R312-1/R312*1/R312)))</f>
        <v>0</v>
      </c>
      <c r="R312">
        <f>IF(LEFT(DN312,1)&lt;&gt;"0",IF(LEFT(DN312,1)="1",3.0,DO312),$D$5+$E$5*(EF312*DY312/($K$5*1000))+$F$5*(EF312*DY312/($K$5*1000))*MAX(MIN(DL312,$J$5),$I$5)*MAX(MIN(DL312,$J$5),$I$5)+$G$5*MAX(MIN(DL312,$J$5),$I$5)*(EF312*DY312/($K$5*1000))+$H$5*(EF312*DY312/($K$5*1000))*(EF312*DY312/($K$5*1000)))</f>
        <v>0</v>
      </c>
      <c r="S312">
        <f>J312*(1000-(1000*0.61365*exp(17.502*W312/(240.97+W312))/(DY312+DZ312)+DT312)/2)/(1000*0.61365*exp(17.502*W312/(240.97+W312))/(DY312+DZ312)-DT312)</f>
        <v>0</v>
      </c>
      <c r="T312">
        <f>1/((DM312+1)/(Q312/1.6)+1/(R312/1.37)) + DM312/((DM312+1)/(Q312/1.6) + DM312/(R312/1.37))</f>
        <v>0</v>
      </c>
      <c r="U312">
        <f>(DH312*DK312)</f>
        <v>0</v>
      </c>
      <c r="V312">
        <f>(EA312+(U312+2*0.95*5.67E-8*(((EA312+$B$7)+273)^4-(EA312+273)^4)-44100*J312)/(1.84*29.3*R312+8*0.95*5.67E-8*(EA312+273)^3))</f>
        <v>0</v>
      </c>
      <c r="W312">
        <f>($C$7*EB312+$D$7*EC312+$E$7*V312)</f>
        <v>0</v>
      </c>
      <c r="X312">
        <f>0.61365*exp(17.502*W312/(240.97+W312))</f>
        <v>0</v>
      </c>
      <c r="Y312">
        <f>(Z312/AA312*100)</f>
        <v>0</v>
      </c>
      <c r="Z312">
        <f>DT312*(DY312+DZ312)/1000</f>
        <v>0</v>
      </c>
      <c r="AA312">
        <f>0.61365*exp(17.502*EA312/(240.97+EA312))</f>
        <v>0</v>
      </c>
      <c r="AB312">
        <f>(X312-DT312*(DY312+DZ312)/1000)</f>
        <v>0</v>
      </c>
      <c r="AC312">
        <f>(-J312*44100)</f>
        <v>0</v>
      </c>
      <c r="AD312">
        <f>2*29.3*R312*0.92*(EA312-W312)</f>
        <v>0</v>
      </c>
      <c r="AE312">
        <f>2*0.95*5.67E-8*(((EA312+$B$7)+273)^4-(W312+273)^4)</f>
        <v>0</v>
      </c>
      <c r="AF312">
        <f>U312+AE312+AC312+AD312</f>
        <v>0</v>
      </c>
      <c r="AG312">
        <f>DX312*AU312*(DS312-DR312*(1000-AU312*DU312)/(1000-AU312*DT312))/(100*DL312)</f>
        <v>0</v>
      </c>
      <c r="AH312">
        <f>1000*DX312*AU312*(DT312-DU312)/(100*DL312*(1000-AU312*DT312))</f>
        <v>0</v>
      </c>
      <c r="AI312">
        <f>(AJ312 - AK312 - DY312*1E3/(8.314*(EA312+273.15)) * AM312/DX312 * AL312) * DX312/(100*DL312) * (1000 - DU312)/1000</f>
        <v>0</v>
      </c>
      <c r="AJ312">
        <v>343.488045391443</v>
      </c>
      <c r="AK312">
        <v>352.845266666667</v>
      </c>
      <c r="AL312">
        <v>-3.32868155854133</v>
      </c>
      <c r="AM312">
        <v>65.0637993625478</v>
      </c>
      <c r="AN312">
        <f>(AP312 - AO312 + DY312*1E3/(8.314*(EA312+273.15)) * AR312/DX312 * AQ312) * DX312/(100*DL312) * 1000/(1000 - AP312)</f>
        <v>0</v>
      </c>
      <c r="AO312">
        <v>24.4842454860086</v>
      </c>
      <c r="AP312">
        <v>27.9409181818182</v>
      </c>
      <c r="AQ312">
        <v>-3.75823012931487e-06</v>
      </c>
      <c r="AR312">
        <v>110.680161828756</v>
      </c>
      <c r="AS312">
        <v>3</v>
      </c>
      <c r="AT312">
        <v>1</v>
      </c>
      <c r="AU312">
        <f>IF(AS312*$H$13&gt;=AW312,1.0,(AW312/(AW312-AS312*$H$13)))</f>
        <v>0</v>
      </c>
      <c r="AV312">
        <f>(AU312-1)*100</f>
        <v>0</v>
      </c>
      <c r="AW312">
        <f>MAX(0,($B$13+$C$13*EF312)/(1+$D$13*EF312)*DY312/(EA312+273)*$E$13)</f>
        <v>0</v>
      </c>
      <c r="AX312" t="s">
        <v>437</v>
      </c>
      <c r="AY312" t="s">
        <v>437</v>
      </c>
      <c r="AZ312">
        <v>0</v>
      </c>
      <c r="BA312">
        <v>0</v>
      </c>
      <c r="BB312">
        <f>1-AZ312/BA312</f>
        <v>0</v>
      </c>
      <c r="BC312">
        <v>0</v>
      </c>
      <c r="BD312" t="s">
        <v>437</v>
      </c>
      <c r="BE312" t="s">
        <v>437</v>
      </c>
      <c r="BF312">
        <v>0</v>
      </c>
      <c r="BG312">
        <v>0</v>
      </c>
      <c r="BH312">
        <f>1-BF312/BG312</f>
        <v>0</v>
      </c>
      <c r="BI312">
        <v>0.5</v>
      </c>
      <c r="BJ312">
        <f>DI312</f>
        <v>0</v>
      </c>
      <c r="BK312">
        <f>L312</f>
        <v>0</v>
      </c>
      <c r="BL312">
        <f>BH312*BI312*BJ312</f>
        <v>0</v>
      </c>
      <c r="BM312">
        <f>(BK312-BC312)/BJ312</f>
        <v>0</v>
      </c>
      <c r="BN312">
        <f>(BA312-BG312)/BG312</f>
        <v>0</v>
      </c>
      <c r="BO312">
        <f>AZ312/(BB312+AZ312/BG312)</f>
        <v>0</v>
      </c>
      <c r="BP312" t="s">
        <v>437</v>
      </c>
      <c r="BQ312">
        <v>0</v>
      </c>
      <c r="BR312">
        <f>IF(BQ312&lt;&gt;0, BQ312, BO312)</f>
        <v>0</v>
      </c>
      <c r="BS312">
        <f>1-BR312/BG312</f>
        <v>0</v>
      </c>
      <c r="BT312">
        <f>(BG312-BF312)/(BG312-BR312)</f>
        <v>0</v>
      </c>
      <c r="BU312">
        <f>(BA312-BG312)/(BA312-BR312)</f>
        <v>0</v>
      </c>
      <c r="BV312">
        <f>(BG312-BF312)/(BG312-AZ312)</f>
        <v>0</v>
      </c>
      <c r="BW312">
        <f>(BA312-BG312)/(BA312-AZ312)</f>
        <v>0</v>
      </c>
      <c r="BX312">
        <f>(BT312*BR312/BF312)</f>
        <v>0</v>
      </c>
      <c r="BY312">
        <f>(1-BX312)</f>
        <v>0</v>
      </c>
      <c r="DH312">
        <f>$B$11*EG312+$C$11*EH312+$F$11*ES312*(1-EV312)</f>
        <v>0</v>
      </c>
      <c r="DI312">
        <f>DH312*DJ312</f>
        <v>0</v>
      </c>
      <c r="DJ312">
        <f>($B$11*$D$9+$C$11*$D$9+$F$11*((FF312+EX312)/MAX(FF312+EX312+FG312, 0.1)*$I$9+FG312/MAX(FF312+EX312+FG312, 0.1)*$J$9))/($B$11+$C$11+$F$11)</f>
        <v>0</v>
      </c>
      <c r="DK312">
        <f>($B$11*$K$9+$C$11*$K$9+$F$11*((FF312+EX312)/MAX(FF312+EX312+FG312, 0.1)*$P$9+FG312/MAX(FF312+EX312+FG312, 0.1)*$Q$9))/($B$11+$C$11+$F$11)</f>
        <v>0</v>
      </c>
      <c r="DL312">
        <v>6</v>
      </c>
      <c r="DM312">
        <v>0.5</v>
      </c>
      <c r="DN312" t="s">
        <v>438</v>
      </c>
      <c r="DO312">
        <v>2</v>
      </c>
      <c r="DP312" t="b">
        <v>1</v>
      </c>
      <c r="DQ312">
        <v>1761412706.94615</v>
      </c>
      <c r="DR312">
        <v>365.052538461538</v>
      </c>
      <c r="DS312">
        <v>351.061923076923</v>
      </c>
      <c r="DT312">
        <v>27.9444076923077</v>
      </c>
      <c r="DU312">
        <v>24.4838</v>
      </c>
      <c r="DV312">
        <v>363.955</v>
      </c>
      <c r="DW312">
        <v>27.5540384615385</v>
      </c>
      <c r="DX312">
        <v>500.016538461538</v>
      </c>
      <c r="DY312">
        <v>90.3201846153846</v>
      </c>
      <c r="DZ312">
        <v>0.0418684615384615</v>
      </c>
      <c r="EA312">
        <v>36.8209461538461</v>
      </c>
      <c r="EB312">
        <v>36.7179384615385</v>
      </c>
      <c r="EC312">
        <v>999.9</v>
      </c>
      <c r="ED312">
        <v>0</v>
      </c>
      <c r="EE312">
        <v>0</v>
      </c>
      <c r="EF312">
        <v>10001.0692307692</v>
      </c>
      <c r="EG312">
        <v>0</v>
      </c>
      <c r="EH312">
        <v>1236.32461538462</v>
      </c>
      <c r="EI312">
        <v>13.9906076923077</v>
      </c>
      <c r="EJ312">
        <v>375.546846153846</v>
      </c>
      <c r="EK312">
        <v>359.872923076923</v>
      </c>
      <c r="EL312">
        <v>3.46062384615385</v>
      </c>
      <c r="EM312">
        <v>351.061923076923</v>
      </c>
      <c r="EN312">
        <v>24.4838</v>
      </c>
      <c r="EO312">
        <v>2.52394538461538</v>
      </c>
      <c r="EP312">
        <v>2.21138076923077</v>
      </c>
      <c r="EQ312">
        <v>21.1817384615385</v>
      </c>
      <c r="ER312">
        <v>19.045</v>
      </c>
      <c r="ES312">
        <v>1199.99384615385</v>
      </c>
      <c r="ET312">
        <v>0.967007</v>
      </c>
      <c r="EU312">
        <v>0.0329929</v>
      </c>
      <c r="EV312">
        <v>0</v>
      </c>
      <c r="EW312">
        <v>1398.95307692308</v>
      </c>
      <c r="EX312">
        <v>5.00059</v>
      </c>
      <c r="EY312">
        <v>17565.2846153846</v>
      </c>
      <c r="EZ312">
        <v>10358.6923076923</v>
      </c>
      <c r="FA312">
        <v>55.769</v>
      </c>
      <c r="FB312">
        <v>57.7449230769231</v>
      </c>
      <c r="FC312">
        <v>56.0381538461538</v>
      </c>
      <c r="FD312">
        <v>57.3555384615385</v>
      </c>
      <c r="FE312">
        <v>56.5333846153846</v>
      </c>
      <c r="FF312">
        <v>1155.56384615385</v>
      </c>
      <c r="FG312">
        <v>39.43</v>
      </c>
      <c r="FH312">
        <v>0</v>
      </c>
      <c r="FI312">
        <v>1761412675.3</v>
      </c>
      <c r="FJ312">
        <v>0</v>
      </c>
      <c r="FK312">
        <v>1399.06</v>
      </c>
      <c r="FL312">
        <v>1.05914530204719</v>
      </c>
      <c r="FM312">
        <v>39.2000000156561</v>
      </c>
      <c r="FN312">
        <v>17565.5923076923</v>
      </c>
      <c r="FO312">
        <v>15</v>
      </c>
      <c r="FP312">
        <v>0</v>
      </c>
      <c r="FQ312" t="s">
        <v>439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12.802705</v>
      </c>
      <c r="GD312">
        <v>21.6477293233083</v>
      </c>
      <c r="GE312">
        <v>2.14302946879062</v>
      </c>
      <c r="GF312">
        <v>0</v>
      </c>
      <c r="GG312">
        <v>1399.04117647059</v>
      </c>
      <c r="GH312">
        <v>-0.137815125469468</v>
      </c>
      <c r="GI312">
        <v>0.210626023556694</v>
      </c>
      <c r="GJ312">
        <v>-1</v>
      </c>
      <c r="GK312">
        <v>3.4627595</v>
      </c>
      <c r="GL312">
        <v>-0.0381153383458596</v>
      </c>
      <c r="GM312">
        <v>0.00387307045507822</v>
      </c>
      <c r="GN312">
        <v>1</v>
      </c>
      <c r="GO312">
        <v>1</v>
      </c>
      <c r="GP312">
        <v>2</v>
      </c>
      <c r="GQ312" t="s">
        <v>446</v>
      </c>
      <c r="GR312">
        <v>3.12853</v>
      </c>
      <c r="GS312">
        <v>2.71994</v>
      </c>
      <c r="GT312">
        <v>0.0724314</v>
      </c>
      <c r="GU312">
        <v>0.0700527</v>
      </c>
      <c r="GV312">
        <v>0.11027</v>
      </c>
      <c r="GW312">
        <v>0.100948</v>
      </c>
      <c r="GX312">
        <v>33766.3</v>
      </c>
      <c r="GY312">
        <v>35900.5</v>
      </c>
      <c r="GZ312">
        <v>33030.9</v>
      </c>
      <c r="HA312">
        <v>35049.4</v>
      </c>
      <c r="HB312">
        <v>41813.5</v>
      </c>
      <c r="HC312">
        <v>45379.2</v>
      </c>
      <c r="HD312">
        <v>51799.6</v>
      </c>
      <c r="HE312">
        <v>56156.1</v>
      </c>
      <c r="HF312">
        <v>1.74285</v>
      </c>
      <c r="HG312">
        <v>1.60718</v>
      </c>
      <c r="HH312">
        <v>-0.0800416</v>
      </c>
      <c r="HI312">
        <v>0</v>
      </c>
      <c r="HJ312">
        <v>38.0199</v>
      </c>
      <c r="HK312">
        <v>999.9</v>
      </c>
      <c r="HL312">
        <v>56.55</v>
      </c>
      <c r="HM312">
        <v>29.205</v>
      </c>
      <c r="HN312">
        <v>25.4814</v>
      </c>
      <c r="HO312">
        <v>57.0775</v>
      </c>
      <c r="HP312">
        <v>42.8125</v>
      </c>
      <c r="HQ312">
        <v>1</v>
      </c>
      <c r="HR312">
        <v>1.70908</v>
      </c>
      <c r="HS312">
        <v>9.28105</v>
      </c>
      <c r="HT312">
        <v>19.91</v>
      </c>
      <c r="HU312">
        <v>5.19123</v>
      </c>
      <c r="HV312">
        <v>12.0159</v>
      </c>
      <c r="HW312">
        <v>4.9714</v>
      </c>
      <c r="HX312">
        <v>3.2949</v>
      </c>
      <c r="HY312">
        <v>9999</v>
      </c>
      <c r="HZ312">
        <v>9999</v>
      </c>
      <c r="IA312">
        <v>999.9</v>
      </c>
      <c r="IB312">
        <v>9999</v>
      </c>
      <c r="IC312">
        <v>1.86324</v>
      </c>
      <c r="ID312">
        <v>1.8681</v>
      </c>
      <c r="IE312">
        <v>1.86783</v>
      </c>
      <c r="IF312">
        <v>1.86903</v>
      </c>
      <c r="IG312">
        <v>1.86981</v>
      </c>
      <c r="IH312">
        <v>1.86585</v>
      </c>
      <c r="II312">
        <v>1.86696</v>
      </c>
      <c r="IJ312">
        <v>1.86842</v>
      </c>
      <c r="IK312">
        <v>5</v>
      </c>
      <c r="IL312">
        <v>0</v>
      </c>
      <c r="IM312">
        <v>0</v>
      </c>
      <c r="IN312">
        <v>0</v>
      </c>
      <c r="IO312" t="s">
        <v>441</v>
      </c>
      <c r="IP312" t="s">
        <v>442</v>
      </c>
      <c r="IQ312" t="s">
        <v>443</v>
      </c>
      <c r="IR312" t="s">
        <v>443</v>
      </c>
      <c r="IS312" t="s">
        <v>443</v>
      </c>
      <c r="IT312" t="s">
        <v>443</v>
      </c>
      <c r="IU312">
        <v>0</v>
      </c>
      <c r="IV312">
        <v>100</v>
      </c>
      <c r="IW312">
        <v>100</v>
      </c>
      <c r="IX312">
        <v>1.098</v>
      </c>
      <c r="IY312">
        <v>0.3902</v>
      </c>
      <c r="IZ312">
        <v>1.09748391826392</v>
      </c>
      <c r="JA312">
        <v>0</v>
      </c>
      <c r="JB312">
        <v>0</v>
      </c>
      <c r="JC312">
        <v>0</v>
      </c>
      <c r="JD312">
        <v>-0.0884944213828177</v>
      </c>
      <c r="JE312">
        <v>-0.0201515475203199</v>
      </c>
      <c r="JF312">
        <v>0.00214540939206269</v>
      </c>
      <c r="JG312">
        <v>-2.84287099057137e-05</v>
      </c>
      <c r="JH312">
        <v>5</v>
      </c>
      <c r="JI312">
        <v>2273</v>
      </c>
      <c r="JJ312">
        <v>0</v>
      </c>
      <c r="JK312">
        <v>25</v>
      </c>
      <c r="JL312">
        <v>29356878.6</v>
      </c>
      <c r="JM312">
        <v>29356878.6</v>
      </c>
      <c r="JN312">
        <v>0.79834</v>
      </c>
      <c r="JO312">
        <v>2.62085</v>
      </c>
      <c r="JP312">
        <v>1.54785</v>
      </c>
      <c r="JQ312">
        <v>2.32056</v>
      </c>
      <c r="JR312">
        <v>1.64551</v>
      </c>
      <c r="JS312">
        <v>2.39258</v>
      </c>
      <c r="JT312">
        <v>33.3559</v>
      </c>
      <c r="JU312">
        <v>24.1138</v>
      </c>
      <c r="JV312">
        <v>18</v>
      </c>
      <c r="JW312">
        <v>490.64</v>
      </c>
      <c r="JX312">
        <v>394.945</v>
      </c>
      <c r="JY312">
        <v>28.1411</v>
      </c>
      <c r="JZ312">
        <v>46.4487</v>
      </c>
      <c r="KA312">
        <v>30.0042</v>
      </c>
      <c r="KB312">
        <v>45.6033</v>
      </c>
      <c r="KC312">
        <v>45.4444</v>
      </c>
      <c r="KD312">
        <v>15.884</v>
      </c>
      <c r="KE312">
        <v>0</v>
      </c>
      <c r="KF312">
        <v>100</v>
      </c>
      <c r="KG312">
        <v>21.691</v>
      </c>
      <c r="KH312">
        <v>298.143</v>
      </c>
      <c r="KI312">
        <v>34.6858</v>
      </c>
      <c r="KJ312">
        <v>93.968</v>
      </c>
      <c r="KK312">
        <v>90.8983</v>
      </c>
    </row>
    <row r="313" spans="1:297">
      <c r="A313">
        <v>297</v>
      </c>
      <c r="B313">
        <v>1761412720.1</v>
      </c>
      <c r="C313">
        <v>4539.09999990463</v>
      </c>
      <c r="D313" t="s">
        <v>1039</v>
      </c>
      <c r="E313" t="s">
        <v>1040</v>
      </c>
      <c r="F313">
        <v>5</v>
      </c>
      <c r="G313" t="s">
        <v>1024</v>
      </c>
      <c r="H313" t="s">
        <v>436</v>
      </c>
      <c r="I313">
        <v>1761412711.94615</v>
      </c>
      <c r="J313">
        <f>(K313)/1000</f>
        <v>0</v>
      </c>
      <c r="K313">
        <f>IF(DP313, AN313, AH313)</f>
        <v>0</v>
      </c>
      <c r="L313">
        <f>IF(DP313, AI313, AG313)</f>
        <v>0</v>
      </c>
      <c r="M313">
        <f>DR313 - IF(AU313&gt;1, L313*DL313*100.0/(AW313), 0)</f>
        <v>0</v>
      </c>
      <c r="N313">
        <f>((T313-J313/2)*M313-L313)/(T313+J313/2)</f>
        <v>0</v>
      </c>
      <c r="O313">
        <f>N313*(DY313+DZ313)/1000.0</f>
        <v>0</v>
      </c>
      <c r="P313">
        <f>(DR313 - IF(AU313&gt;1, L313*DL313*100.0/(AW313), 0))*(DY313+DZ313)/1000.0</f>
        <v>0</v>
      </c>
      <c r="Q313">
        <f>2.0/((1/S313-1/R313)+SIGN(S313)*SQRT((1/S313-1/R313)*(1/S313-1/R313) + 4*DM313/((DM313+1)*(DM313+1))*(2*1/S313*1/R313-1/R313*1/R313)))</f>
        <v>0</v>
      </c>
      <c r="R313">
        <f>IF(LEFT(DN313,1)&lt;&gt;"0",IF(LEFT(DN313,1)="1",3.0,DO313),$D$5+$E$5*(EF313*DY313/($K$5*1000))+$F$5*(EF313*DY313/($K$5*1000))*MAX(MIN(DL313,$J$5),$I$5)*MAX(MIN(DL313,$J$5),$I$5)+$G$5*MAX(MIN(DL313,$J$5),$I$5)*(EF313*DY313/($K$5*1000))+$H$5*(EF313*DY313/($K$5*1000))*(EF313*DY313/($K$5*1000)))</f>
        <v>0</v>
      </c>
      <c r="S313">
        <f>J313*(1000-(1000*0.61365*exp(17.502*W313/(240.97+W313))/(DY313+DZ313)+DT313)/2)/(1000*0.61365*exp(17.502*W313/(240.97+W313))/(DY313+DZ313)-DT313)</f>
        <v>0</v>
      </c>
      <c r="T313">
        <f>1/((DM313+1)/(Q313/1.6)+1/(R313/1.37)) + DM313/((DM313+1)/(Q313/1.6) + DM313/(R313/1.37))</f>
        <v>0</v>
      </c>
      <c r="U313">
        <f>(DH313*DK313)</f>
        <v>0</v>
      </c>
      <c r="V313">
        <f>(EA313+(U313+2*0.95*5.67E-8*(((EA313+$B$7)+273)^4-(EA313+273)^4)-44100*J313)/(1.84*29.3*R313+8*0.95*5.67E-8*(EA313+273)^3))</f>
        <v>0</v>
      </c>
      <c r="W313">
        <f>($C$7*EB313+$D$7*EC313+$E$7*V313)</f>
        <v>0</v>
      </c>
      <c r="X313">
        <f>0.61365*exp(17.502*W313/(240.97+W313))</f>
        <v>0</v>
      </c>
      <c r="Y313">
        <f>(Z313/AA313*100)</f>
        <v>0</v>
      </c>
      <c r="Z313">
        <f>DT313*(DY313+DZ313)/1000</f>
        <v>0</v>
      </c>
      <c r="AA313">
        <f>0.61365*exp(17.502*EA313/(240.97+EA313))</f>
        <v>0</v>
      </c>
      <c r="AB313">
        <f>(X313-DT313*(DY313+DZ313)/1000)</f>
        <v>0</v>
      </c>
      <c r="AC313">
        <f>(-J313*44100)</f>
        <v>0</v>
      </c>
      <c r="AD313">
        <f>2*29.3*R313*0.92*(EA313-W313)</f>
        <v>0</v>
      </c>
      <c r="AE313">
        <f>2*0.95*5.67E-8*(((EA313+$B$7)+273)^4-(W313+273)^4)</f>
        <v>0</v>
      </c>
      <c r="AF313">
        <f>U313+AE313+AC313+AD313</f>
        <v>0</v>
      </c>
      <c r="AG313">
        <f>DX313*AU313*(DS313-DR313*(1000-AU313*DU313)/(1000-AU313*DT313))/(100*DL313)</f>
        <v>0</v>
      </c>
      <c r="AH313">
        <f>1000*DX313*AU313*(DT313-DU313)/(100*DL313*(1000-AU313*DT313))</f>
        <v>0</v>
      </c>
      <c r="AI313">
        <f>(AJ313 - AK313 - DY313*1E3/(8.314*(EA313+273.15)) * AM313/DX313 * AL313) * DX313/(100*DL313) * (1000 - DU313)/1000</f>
        <v>0</v>
      </c>
      <c r="AJ313">
        <v>326.809303970766</v>
      </c>
      <c r="AK313">
        <v>336.536848484848</v>
      </c>
      <c r="AL313">
        <v>-3.26862122623531</v>
      </c>
      <c r="AM313">
        <v>65.0637993625478</v>
      </c>
      <c r="AN313">
        <f>(AP313 - AO313 + DY313*1E3/(8.314*(EA313+273.15)) * AR313/DX313 * AQ313) * DX313/(100*DL313) * 1000/(1000 - AP313)</f>
        <v>0</v>
      </c>
      <c r="AO313">
        <v>24.4844845646939</v>
      </c>
      <c r="AP313">
        <v>27.9396278787879</v>
      </c>
      <c r="AQ313">
        <v>-2.62109529980832e-06</v>
      </c>
      <c r="AR313">
        <v>110.680161828756</v>
      </c>
      <c r="AS313">
        <v>3</v>
      </c>
      <c r="AT313">
        <v>1</v>
      </c>
      <c r="AU313">
        <f>IF(AS313*$H$13&gt;=AW313,1.0,(AW313/(AW313-AS313*$H$13)))</f>
        <v>0</v>
      </c>
      <c r="AV313">
        <f>(AU313-1)*100</f>
        <v>0</v>
      </c>
      <c r="AW313">
        <f>MAX(0,($B$13+$C$13*EF313)/(1+$D$13*EF313)*DY313/(EA313+273)*$E$13)</f>
        <v>0</v>
      </c>
      <c r="AX313" t="s">
        <v>437</v>
      </c>
      <c r="AY313" t="s">
        <v>437</v>
      </c>
      <c r="AZ313">
        <v>0</v>
      </c>
      <c r="BA313">
        <v>0</v>
      </c>
      <c r="BB313">
        <f>1-AZ313/BA313</f>
        <v>0</v>
      </c>
      <c r="BC313">
        <v>0</v>
      </c>
      <c r="BD313" t="s">
        <v>437</v>
      </c>
      <c r="BE313" t="s">
        <v>437</v>
      </c>
      <c r="BF313">
        <v>0</v>
      </c>
      <c r="BG313">
        <v>0</v>
      </c>
      <c r="BH313">
        <f>1-BF313/BG313</f>
        <v>0</v>
      </c>
      <c r="BI313">
        <v>0.5</v>
      </c>
      <c r="BJ313">
        <f>DI313</f>
        <v>0</v>
      </c>
      <c r="BK313">
        <f>L313</f>
        <v>0</v>
      </c>
      <c r="BL313">
        <f>BH313*BI313*BJ313</f>
        <v>0</v>
      </c>
      <c r="BM313">
        <f>(BK313-BC313)/BJ313</f>
        <v>0</v>
      </c>
      <c r="BN313">
        <f>(BA313-BG313)/BG313</f>
        <v>0</v>
      </c>
      <c r="BO313">
        <f>AZ313/(BB313+AZ313/BG313)</f>
        <v>0</v>
      </c>
      <c r="BP313" t="s">
        <v>437</v>
      </c>
      <c r="BQ313">
        <v>0</v>
      </c>
      <c r="BR313">
        <f>IF(BQ313&lt;&gt;0, BQ313, BO313)</f>
        <v>0</v>
      </c>
      <c r="BS313">
        <f>1-BR313/BG313</f>
        <v>0</v>
      </c>
      <c r="BT313">
        <f>(BG313-BF313)/(BG313-BR313)</f>
        <v>0</v>
      </c>
      <c r="BU313">
        <f>(BA313-BG313)/(BA313-BR313)</f>
        <v>0</v>
      </c>
      <c r="BV313">
        <f>(BG313-BF313)/(BG313-AZ313)</f>
        <v>0</v>
      </c>
      <c r="BW313">
        <f>(BA313-BG313)/(BA313-AZ313)</f>
        <v>0</v>
      </c>
      <c r="BX313">
        <f>(BT313*BR313/BF313)</f>
        <v>0</v>
      </c>
      <c r="BY313">
        <f>(1-BX313)</f>
        <v>0</v>
      </c>
      <c r="DH313">
        <f>$B$11*EG313+$C$11*EH313+$F$11*ES313*(1-EV313)</f>
        <v>0</v>
      </c>
      <c r="DI313">
        <f>DH313*DJ313</f>
        <v>0</v>
      </c>
      <c r="DJ313">
        <f>($B$11*$D$9+$C$11*$D$9+$F$11*((FF313+EX313)/MAX(FF313+EX313+FG313, 0.1)*$I$9+FG313/MAX(FF313+EX313+FG313, 0.1)*$J$9))/($B$11+$C$11+$F$11)</f>
        <v>0</v>
      </c>
      <c r="DK313">
        <f>($B$11*$K$9+$C$11*$K$9+$F$11*((FF313+EX313)/MAX(FF313+EX313+FG313, 0.1)*$P$9+FG313/MAX(FF313+EX313+FG313, 0.1)*$Q$9))/($B$11+$C$11+$F$11)</f>
        <v>0</v>
      </c>
      <c r="DL313">
        <v>6</v>
      </c>
      <c r="DM313">
        <v>0.5</v>
      </c>
      <c r="DN313" t="s">
        <v>438</v>
      </c>
      <c r="DO313">
        <v>2</v>
      </c>
      <c r="DP313" t="b">
        <v>1</v>
      </c>
      <c r="DQ313">
        <v>1761412711.94615</v>
      </c>
      <c r="DR313">
        <v>349.750615384615</v>
      </c>
      <c r="DS313">
        <v>334.639615384615</v>
      </c>
      <c r="DT313">
        <v>27.9422769230769</v>
      </c>
      <c r="DU313">
        <v>24.4840230769231</v>
      </c>
      <c r="DV313">
        <v>348.653076923077</v>
      </c>
      <c r="DW313">
        <v>27.5519692307692</v>
      </c>
      <c r="DX313">
        <v>500.011076923077</v>
      </c>
      <c r="DY313">
        <v>90.3198615384615</v>
      </c>
      <c r="DZ313">
        <v>0.0418099923076923</v>
      </c>
      <c r="EA313">
        <v>36.8443461538462</v>
      </c>
      <c r="EB313">
        <v>36.7283846153846</v>
      </c>
      <c r="EC313">
        <v>999.9</v>
      </c>
      <c r="ED313">
        <v>0</v>
      </c>
      <c r="EE313">
        <v>0</v>
      </c>
      <c r="EF313">
        <v>9998.90230769231</v>
      </c>
      <c r="EG313">
        <v>0</v>
      </c>
      <c r="EH313">
        <v>1236.21076923077</v>
      </c>
      <c r="EI313">
        <v>15.1109076923077</v>
      </c>
      <c r="EJ313">
        <v>359.804307692308</v>
      </c>
      <c r="EK313">
        <v>343.038615384615</v>
      </c>
      <c r="EL313">
        <v>3.45826</v>
      </c>
      <c r="EM313">
        <v>334.639615384615</v>
      </c>
      <c r="EN313">
        <v>24.4840230769231</v>
      </c>
      <c r="EO313">
        <v>2.52374307692308</v>
      </c>
      <c r="EP313">
        <v>2.21139461538462</v>
      </c>
      <c r="EQ313">
        <v>21.1804307692308</v>
      </c>
      <c r="ER313">
        <v>19.0450923076923</v>
      </c>
      <c r="ES313">
        <v>1199.97538461538</v>
      </c>
      <c r="ET313">
        <v>0.967007</v>
      </c>
      <c r="EU313">
        <v>0.0329929</v>
      </c>
      <c r="EV313">
        <v>0</v>
      </c>
      <c r="EW313">
        <v>1399.16230769231</v>
      </c>
      <c r="EX313">
        <v>5.00059</v>
      </c>
      <c r="EY313">
        <v>17568.7384615385</v>
      </c>
      <c r="EZ313">
        <v>10358.5307692308</v>
      </c>
      <c r="FA313">
        <v>55.8074615384615</v>
      </c>
      <c r="FB313">
        <v>57.7882307692308</v>
      </c>
      <c r="FC313">
        <v>56.0766153846154</v>
      </c>
      <c r="FD313">
        <v>57.394</v>
      </c>
      <c r="FE313">
        <v>56.5718461538462</v>
      </c>
      <c r="FF313">
        <v>1155.54538461538</v>
      </c>
      <c r="FG313">
        <v>39.4276923076923</v>
      </c>
      <c r="FH313">
        <v>0</v>
      </c>
      <c r="FI313">
        <v>1761412680.1</v>
      </c>
      <c r="FJ313">
        <v>0</v>
      </c>
      <c r="FK313">
        <v>1399.24230769231</v>
      </c>
      <c r="FL313">
        <v>2.77811965607535</v>
      </c>
      <c r="FM313">
        <v>50.878632458285</v>
      </c>
      <c r="FN313">
        <v>17569.1307692308</v>
      </c>
      <c r="FO313">
        <v>15</v>
      </c>
      <c r="FP313">
        <v>0</v>
      </c>
      <c r="FQ313" t="s">
        <v>439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14.1513714285714</v>
      </c>
      <c r="GD313">
        <v>14.8105792207792</v>
      </c>
      <c r="GE313">
        <v>1.55662596973707</v>
      </c>
      <c r="GF313">
        <v>0</v>
      </c>
      <c r="GG313">
        <v>1399.11264705882</v>
      </c>
      <c r="GH313">
        <v>1.30710466122186</v>
      </c>
      <c r="GI313">
        <v>0.280129264526752</v>
      </c>
      <c r="GJ313">
        <v>-1</v>
      </c>
      <c r="GK313">
        <v>3.45993809523809</v>
      </c>
      <c r="GL313">
        <v>-0.0306701298701292</v>
      </c>
      <c r="GM313">
        <v>0.00321955575025888</v>
      </c>
      <c r="GN313">
        <v>1</v>
      </c>
      <c r="GO313">
        <v>1</v>
      </c>
      <c r="GP313">
        <v>2</v>
      </c>
      <c r="GQ313" t="s">
        <v>446</v>
      </c>
      <c r="GR313">
        <v>3.12857</v>
      </c>
      <c r="GS313">
        <v>2.71946</v>
      </c>
      <c r="GT313">
        <v>0.0696227</v>
      </c>
      <c r="GU313">
        <v>0.0669094</v>
      </c>
      <c r="GV313">
        <v>0.110257</v>
      </c>
      <c r="GW313">
        <v>0.100939</v>
      </c>
      <c r="GX313">
        <v>33865.3</v>
      </c>
      <c r="GY313">
        <v>36017.2</v>
      </c>
      <c r="GZ313">
        <v>33028.1</v>
      </c>
      <c r="HA313">
        <v>35045.2</v>
      </c>
      <c r="HB313">
        <v>41811</v>
      </c>
      <c r="HC313">
        <v>45374.5</v>
      </c>
      <c r="HD313">
        <v>51795.8</v>
      </c>
      <c r="HE313">
        <v>56150</v>
      </c>
      <c r="HF313">
        <v>1.74262</v>
      </c>
      <c r="HG313">
        <v>1.60655</v>
      </c>
      <c r="HH313">
        <v>-0.0799969</v>
      </c>
      <c r="HI313">
        <v>0</v>
      </c>
      <c r="HJ313">
        <v>38.0438</v>
      </c>
      <c r="HK313">
        <v>999.9</v>
      </c>
      <c r="HL313">
        <v>56.55</v>
      </c>
      <c r="HM313">
        <v>29.205</v>
      </c>
      <c r="HN313">
        <v>25.479</v>
      </c>
      <c r="HO313">
        <v>56.9975</v>
      </c>
      <c r="HP313">
        <v>42.5401</v>
      </c>
      <c r="HQ313">
        <v>1</v>
      </c>
      <c r="HR313">
        <v>1.71338</v>
      </c>
      <c r="HS313">
        <v>9.28105</v>
      </c>
      <c r="HT313">
        <v>19.9102</v>
      </c>
      <c r="HU313">
        <v>5.19183</v>
      </c>
      <c r="HV313">
        <v>12.0159</v>
      </c>
      <c r="HW313">
        <v>4.9714</v>
      </c>
      <c r="HX313">
        <v>3.2949</v>
      </c>
      <c r="HY313">
        <v>9999</v>
      </c>
      <c r="HZ313">
        <v>9999</v>
      </c>
      <c r="IA313">
        <v>999.9</v>
      </c>
      <c r="IB313">
        <v>9999</v>
      </c>
      <c r="IC313">
        <v>1.86322</v>
      </c>
      <c r="ID313">
        <v>1.86807</v>
      </c>
      <c r="IE313">
        <v>1.86783</v>
      </c>
      <c r="IF313">
        <v>1.86902</v>
      </c>
      <c r="IG313">
        <v>1.86981</v>
      </c>
      <c r="IH313">
        <v>1.86585</v>
      </c>
      <c r="II313">
        <v>1.86693</v>
      </c>
      <c r="IJ313">
        <v>1.8684</v>
      </c>
      <c r="IK313">
        <v>5</v>
      </c>
      <c r="IL313">
        <v>0</v>
      </c>
      <c r="IM313">
        <v>0</v>
      </c>
      <c r="IN313">
        <v>0</v>
      </c>
      <c r="IO313" t="s">
        <v>441</v>
      </c>
      <c r="IP313" t="s">
        <v>442</v>
      </c>
      <c r="IQ313" t="s">
        <v>443</v>
      </c>
      <c r="IR313" t="s">
        <v>443</v>
      </c>
      <c r="IS313" t="s">
        <v>443</v>
      </c>
      <c r="IT313" t="s">
        <v>443</v>
      </c>
      <c r="IU313">
        <v>0</v>
      </c>
      <c r="IV313">
        <v>100</v>
      </c>
      <c r="IW313">
        <v>100</v>
      </c>
      <c r="IX313">
        <v>1.098</v>
      </c>
      <c r="IY313">
        <v>0.3902</v>
      </c>
      <c r="IZ313">
        <v>1.09748391826392</v>
      </c>
      <c r="JA313">
        <v>0</v>
      </c>
      <c r="JB313">
        <v>0</v>
      </c>
      <c r="JC313">
        <v>0</v>
      </c>
      <c r="JD313">
        <v>-0.0884944213828177</v>
      </c>
      <c r="JE313">
        <v>-0.0201515475203199</v>
      </c>
      <c r="JF313">
        <v>0.00214540939206269</v>
      </c>
      <c r="JG313">
        <v>-2.84287099057137e-05</v>
      </c>
      <c r="JH313">
        <v>5</v>
      </c>
      <c r="JI313">
        <v>2273</v>
      </c>
      <c r="JJ313">
        <v>0</v>
      </c>
      <c r="JK313">
        <v>25</v>
      </c>
      <c r="JL313">
        <v>29356878.7</v>
      </c>
      <c r="JM313">
        <v>29356878.7</v>
      </c>
      <c r="JN313">
        <v>0.762939</v>
      </c>
      <c r="JO313">
        <v>2.63184</v>
      </c>
      <c r="JP313">
        <v>1.54785</v>
      </c>
      <c r="JQ313">
        <v>2.32056</v>
      </c>
      <c r="JR313">
        <v>1.64673</v>
      </c>
      <c r="JS313">
        <v>2.22656</v>
      </c>
      <c r="JT313">
        <v>33.3559</v>
      </c>
      <c r="JU313">
        <v>24.105</v>
      </c>
      <c r="JV313">
        <v>18</v>
      </c>
      <c r="JW313">
        <v>490.732</v>
      </c>
      <c r="JX313">
        <v>394.77</v>
      </c>
      <c r="JY313">
        <v>28.1696</v>
      </c>
      <c r="JZ313">
        <v>46.4926</v>
      </c>
      <c r="KA313">
        <v>30.0042</v>
      </c>
      <c r="KB313">
        <v>45.6429</v>
      </c>
      <c r="KC313">
        <v>45.4847</v>
      </c>
      <c r="KD313">
        <v>15.2481</v>
      </c>
      <c r="KE313">
        <v>0</v>
      </c>
      <c r="KF313">
        <v>100</v>
      </c>
      <c r="KG313">
        <v>21.6889</v>
      </c>
      <c r="KH313">
        <v>284.626</v>
      </c>
      <c r="KI313">
        <v>34.6858</v>
      </c>
      <c r="KJ313">
        <v>93.9607</v>
      </c>
      <c r="KK313">
        <v>90.888</v>
      </c>
    </row>
    <row r="314" spans="1:297">
      <c r="A314">
        <v>298</v>
      </c>
      <c r="B314">
        <v>1761412725.1</v>
      </c>
      <c r="C314">
        <v>4544.09999990463</v>
      </c>
      <c r="D314" t="s">
        <v>1041</v>
      </c>
      <c r="E314" t="s">
        <v>1042</v>
      </c>
      <c r="F314">
        <v>5</v>
      </c>
      <c r="G314" t="s">
        <v>1024</v>
      </c>
      <c r="H314" t="s">
        <v>436</v>
      </c>
      <c r="I314">
        <v>1761412716.94615</v>
      </c>
      <c r="J314">
        <f>(K314)/1000</f>
        <v>0</v>
      </c>
      <c r="K314">
        <f>IF(DP314, AN314, AH314)</f>
        <v>0</v>
      </c>
      <c r="L314">
        <f>IF(DP314, AI314, AG314)</f>
        <v>0</v>
      </c>
      <c r="M314">
        <f>DR314 - IF(AU314&gt;1, L314*DL314*100.0/(AW314), 0)</f>
        <v>0</v>
      </c>
      <c r="N314">
        <f>((T314-J314/2)*M314-L314)/(T314+J314/2)</f>
        <v>0</v>
      </c>
      <c r="O314">
        <f>N314*(DY314+DZ314)/1000.0</f>
        <v>0</v>
      </c>
      <c r="P314">
        <f>(DR314 - IF(AU314&gt;1, L314*DL314*100.0/(AW314), 0))*(DY314+DZ314)/1000.0</f>
        <v>0</v>
      </c>
      <c r="Q314">
        <f>2.0/((1/S314-1/R314)+SIGN(S314)*SQRT((1/S314-1/R314)*(1/S314-1/R314) + 4*DM314/((DM314+1)*(DM314+1))*(2*1/S314*1/R314-1/R314*1/R314)))</f>
        <v>0</v>
      </c>
      <c r="R314">
        <f>IF(LEFT(DN314,1)&lt;&gt;"0",IF(LEFT(DN314,1)="1",3.0,DO314),$D$5+$E$5*(EF314*DY314/($K$5*1000))+$F$5*(EF314*DY314/($K$5*1000))*MAX(MIN(DL314,$J$5),$I$5)*MAX(MIN(DL314,$J$5),$I$5)+$G$5*MAX(MIN(DL314,$J$5),$I$5)*(EF314*DY314/($K$5*1000))+$H$5*(EF314*DY314/($K$5*1000))*(EF314*DY314/($K$5*1000)))</f>
        <v>0</v>
      </c>
      <c r="S314">
        <f>J314*(1000-(1000*0.61365*exp(17.502*W314/(240.97+W314))/(DY314+DZ314)+DT314)/2)/(1000*0.61365*exp(17.502*W314/(240.97+W314))/(DY314+DZ314)-DT314)</f>
        <v>0</v>
      </c>
      <c r="T314">
        <f>1/((DM314+1)/(Q314/1.6)+1/(R314/1.37)) + DM314/((DM314+1)/(Q314/1.6) + DM314/(R314/1.37))</f>
        <v>0</v>
      </c>
      <c r="U314">
        <f>(DH314*DK314)</f>
        <v>0</v>
      </c>
      <c r="V314">
        <f>(EA314+(U314+2*0.95*5.67E-8*(((EA314+$B$7)+273)^4-(EA314+273)^4)-44100*J314)/(1.84*29.3*R314+8*0.95*5.67E-8*(EA314+273)^3))</f>
        <v>0</v>
      </c>
      <c r="W314">
        <f>($C$7*EB314+$D$7*EC314+$E$7*V314)</f>
        <v>0</v>
      </c>
      <c r="X314">
        <f>0.61365*exp(17.502*W314/(240.97+W314))</f>
        <v>0</v>
      </c>
      <c r="Y314">
        <f>(Z314/AA314*100)</f>
        <v>0</v>
      </c>
      <c r="Z314">
        <f>DT314*(DY314+DZ314)/1000</f>
        <v>0</v>
      </c>
      <c r="AA314">
        <f>0.61365*exp(17.502*EA314/(240.97+EA314))</f>
        <v>0</v>
      </c>
      <c r="AB314">
        <f>(X314-DT314*(DY314+DZ314)/1000)</f>
        <v>0</v>
      </c>
      <c r="AC314">
        <f>(-J314*44100)</f>
        <v>0</v>
      </c>
      <c r="AD314">
        <f>2*29.3*R314*0.92*(EA314-W314)</f>
        <v>0</v>
      </c>
      <c r="AE314">
        <f>2*0.95*5.67E-8*(((EA314+$B$7)+273)^4-(W314+273)^4)</f>
        <v>0</v>
      </c>
      <c r="AF314">
        <f>U314+AE314+AC314+AD314</f>
        <v>0</v>
      </c>
      <c r="AG314">
        <f>DX314*AU314*(DS314-DR314*(1000-AU314*DU314)/(1000-AU314*DT314))/(100*DL314)</f>
        <v>0</v>
      </c>
      <c r="AH314">
        <f>1000*DX314*AU314*(DT314-DU314)/(100*DL314*(1000-AU314*DT314))</f>
        <v>0</v>
      </c>
      <c r="AI314">
        <f>(AJ314 - AK314 - DY314*1E3/(8.314*(EA314+273.15)) * AM314/DX314 * AL314) * DX314/(100*DL314) * (1000 - DU314)/1000</f>
        <v>0</v>
      </c>
      <c r="AJ314">
        <v>308.91352457874</v>
      </c>
      <c r="AK314">
        <v>319.450296969697</v>
      </c>
      <c r="AL314">
        <v>-3.4219391879994</v>
      </c>
      <c r="AM314">
        <v>65.0637993625478</v>
      </c>
      <c r="AN314">
        <f>(AP314 - AO314 + DY314*1E3/(8.314*(EA314+273.15)) * AR314/DX314 * AQ314) * DX314/(100*DL314) * 1000/(1000 - AP314)</f>
        <v>0</v>
      </c>
      <c r="AO314">
        <v>24.4830130760004</v>
      </c>
      <c r="AP314">
        <v>27.9373703030303</v>
      </c>
      <c r="AQ314">
        <v>-2.59471739750581e-06</v>
      </c>
      <c r="AR314">
        <v>110.680161828756</v>
      </c>
      <c r="AS314">
        <v>3</v>
      </c>
      <c r="AT314">
        <v>1</v>
      </c>
      <c r="AU314">
        <f>IF(AS314*$H$13&gt;=AW314,1.0,(AW314/(AW314-AS314*$H$13)))</f>
        <v>0</v>
      </c>
      <c r="AV314">
        <f>(AU314-1)*100</f>
        <v>0</v>
      </c>
      <c r="AW314">
        <f>MAX(0,($B$13+$C$13*EF314)/(1+$D$13*EF314)*DY314/(EA314+273)*$E$13)</f>
        <v>0</v>
      </c>
      <c r="AX314" t="s">
        <v>437</v>
      </c>
      <c r="AY314" t="s">
        <v>437</v>
      </c>
      <c r="AZ314">
        <v>0</v>
      </c>
      <c r="BA314">
        <v>0</v>
      </c>
      <c r="BB314">
        <f>1-AZ314/BA314</f>
        <v>0</v>
      </c>
      <c r="BC314">
        <v>0</v>
      </c>
      <c r="BD314" t="s">
        <v>437</v>
      </c>
      <c r="BE314" t="s">
        <v>437</v>
      </c>
      <c r="BF314">
        <v>0</v>
      </c>
      <c r="BG314">
        <v>0</v>
      </c>
      <c r="BH314">
        <f>1-BF314/BG314</f>
        <v>0</v>
      </c>
      <c r="BI314">
        <v>0.5</v>
      </c>
      <c r="BJ314">
        <f>DI314</f>
        <v>0</v>
      </c>
      <c r="BK314">
        <f>L314</f>
        <v>0</v>
      </c>
      <c r="BL314">
        <f>BH314*BI314*BJ314</f>
        <v>0</v>
      </c>
      <c r="BM314">
        <f>(BK314-BC314)/BJ314</f>
        <v>0</v>
      </c>
      <c r="BN314">
        <f>(BA314-BG314)/BG314</f>
        <v>0</v>
      </c>
      <c r="BO314">
        <f>AZ314/(BB314+AZ314/BG314)</f>
        <v>0</v>
      </c>
      <c r="BP314" t="s">
        <v>437</v>
      </c>
      <c r="BQ314">
        <v>0</v>
      </c>
      <c r="BR314">
        <f>IF(BQ314&lt;&gt;0, BQ314, BO314)</f>
        <v>0</v>
      </c>
      <c r="BS314">
        <f>1-BR314/BG314</f>
        <v>0</v>
      </c>
      <c r="BT314">
        <f>(BG314-BF314)/(BG314-BR314)</f>
        <v>0</v>
      </c>
      <c r="BU314">
        <f>(BA314-BG314)/(BA314-BR314)</f>
        <v>0</v>
      </c>
      <c r="BV314">
        <f>(BG314-BF314)/(BG314-AZ314)</f>
        <v>0</v>
      </c>
      <c r="BW314">
        <f>(BA314-BG314)/(BA314-AZ314)</f>
        <v>0</v>
      </c>
      <c r="BX314">
        <f>(BT314*BR314/BF314)</f>
        <v>0</v>
      </c>
      <c r="BY314">
        <f>(1-BX314)</f>
        <v>0</v>
      </c>
      <c r="DH314">
        <f>$B$11*EG314+$C$11*EH314+$F$11*ES314*(1-EV314)</f>
        <v>0</v>
      </c>
      <c r="DI314">
        <f>DH314*DJ314</f>
        <v>0</v>
      </c>
      <c r="DJ314">
        <f>($B$11*$D$9+$C$11*$D$9+$F$11*((FF314+EX314)/MAX(FF314+EX314+FG314, 0.1)*$I$9+FG314/MAX(FF314+EX314+FG314, 0.1)*$J$9))/($B$11+$C$11+$F$11)</f>
        <v>0</v>
      </c>
      <c r="DK314">
        <f>($B$11*$K$9+$C$11*$K$9+$F$11*((FF314+EX314)/MAX(FF314+EX314+FG314, 0.1)*$P$9+FG314/MAX(FF314+EX314+FG314, 0.1)*$Q$9))/($B$11+$C$11+$F$11)</f>
        <v>0</v>
      </c>
      <c r="DL314">
        <v>6</v>
      </c>
      <c r="DM314">
        <v>0.5</v>
      </c>
      <c r="DN314" t="s">
        <v>438</v>
      </c>
      <c r="DO314">
        <v>2</v>
      </c>
      <c r="DP314" t="b">
        <v>1</v>
      </c>
      <c r="DQ314">
        <v>1761412716.94615</v>
      </c>
      <c r="DR314">
        <v>333.865692307692</v>
      </c>
      <c r="DS314">
        <v>317.662692307692</v>
      </c>
      <c r="DT314">
        <v>27.9400538461538</v>
      </c>
      <c r="DU314">
        <v>24.4840846153846</v>
      </c>
      <c r="DV314">
        <v>332.768230769231</v>
      </c>
      <c r="DW314">
        <v>27.5498384615385</v>
      </c>
      <c r="DX314">
        <v>500.011230769231</v>
      </c>
      <c r="DY314">
        <v>90.3205307692308</v>
      </c>
      <c r="DZ314">
        <v>0.0417935923076923</v>
      </c>
      <c r="EA314">
        <v>36.8691692307692</v>
      </c>
      <c r="EB314">
        <v>36.7433615384615</v>
      </c>
      <c r="EC314">
        <v>999.9</v>
      </c>
      <c r="ED314">
        <v>0</v>
      </c>
      <c r="EE314">
        <v>0</v>
      </c>
      <c r="EF314">
        <v>10002.7507692308</v>
      </c>
      <c r="EG314">
        <v>0</v>
      </c>
      <c r="EH314">
        <v>1236.08384615385</v>
      </c>
      <c r="EI314">
        <v>16.2029615384615</v>
      </c>
      <c r="EJ314">
        <v>343.462</v>
      </c>
      <c r="EK314">
        <v>325.635538461538</v>
      </c>
      <c r="EL314">
        <v>3.45596615384615</v>
      </c>
      <c r="EM314">
        <v>317.662692307692</v>
      </c>
      <c r="EN314">
        <v>24.4840846153846</v>
      </c>
      <c r="EO314">
        <v>2.52356</v>
      </c>
      <c r="EP314">
        <v>2.21141692307692</v>
      </c>
      <c r="EQ314">
        <v>21.1792615384615</v>
      </c>
      <c r="ER314">
        <v>19.0452692307692</v>
      </c>
      <c r="ES314">
        <v>1199.97846153846</v>
      </c>
      <c r="ET314">
        <v>0.967007692307692</v>
      </c>
      <c r="EU314">
        <v>0.0329922461538461</v>
      </c>
      <c r="EV314">
        <v>0</v>
      </c>
      <c r="EW314">
        <v>1399.45</v>
      </c>
      <c r="EX314">
        <v>5.00059</v>
      </c>
      <c r="EY314">
        <v>17573.9769230769</v>
      </c>
      <c r="EZ314">
        <v>10358.5538461538</v>
      </c>
      <c r="FA314">
        <v>55.8459230769231</v>
      </c>
      <c r="FB314">
        <v>57.8266923076923</v>
      </c>
      <c r="FC314">
        <v>56.1103076923077</v>
      </c>
      <c r="FD314">
        <v>57.4324615384615</v>
      </c>
      <c r="FE314">
        <v>56.6055384615385</v>
      </c>
      <c r="FF314">
        <v>1155.55153846154</v>
      </c>
      <c r="FG314">
        <v>39.4246153846154</v>
      </c>
      <c r="FH314">
        <v>0</v>
      </c>
      <c r="FI314">
        <v>1761412684.9</v>
      </c>
      <c r="FJ314">
        <v>0</v>
      </c>
      <c r="FK314">
        <v>1399.48423076923</v>
      </c>
      <c r="FL314">
        <v>4.28752136372826</v>
      </c>
      <c r="FM314">
        <v>73.2615384993366</v>
      </c>
      <c r="FN314">
        <v>17574.3269230769</v>
      </c>
      <c r="FO314">
        <v>15</v>
      </c>
      <c r="FP314">
        <v>0</v>
      </c>
      <c r="FQ314" t="s">
        <v>439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15.5037857142857</v>
      </c>
      <c r="GD314">
        <v>12.7465558441558</v>
      </c>
      <c r="GE314">
        <v>1.38108815355543</v>
      </c>
      <c r="GF314">
        <v>0</v>
      </c>
      <c r="GG314">
        <v>1399.37088235294</v>
      </c>
      <c r="GH314">
        <v>2.96271963197812</v>
      </c>
      <c r="GI314">
        <v>0.379406406710911</v>
      </c>
      <c r="GJ314">
        <v>-1</v>
      </c>
      <c r="GK314">
        <v>3.45743333333333</v>
      </c>
      <c r="GL314">
        <v>-0.0275945454545449</v>
      </c>
      <c r="GM314">
        <v>0.00297484746841201</v>
      </c>
      <c r="GN314">
        <v>1</v>
      </c>
      <c r="GO314">
        <v>1</v>
      </c>
      <c r="GP314">
        <v>2</v>
      </c>
      <c r="GQ314" t="s">
        <v>446</v>
      </c>
      <c r="GR314">
        <v>3.1285</v>
      </c>
      <c r="GS314">
        <v>2.71986</v>
      </c>
      <c r="GT314">
        <v>0.0666627</v>
      </c>
      <c r="GU314">
        <v>0.0640208</v>
      </c>
      <c r="GV314">
        <v>0.110245</v>
      </c>
      <c r="GW314">
        <v>0.100926</v>
      </c>
      <c r="GX314">
        <v>33969.4</v>
      </c>
      <c r="GY314">
        <v>36124</v>
      </c>
      <c r="GZ314">
        <v>33024.9</v>
      </c>
      <c r="HA314">
        <v>35041</v>
      </c>
      <c r="HB314">
        <v>41807.9</v>
      </c>
      <c r="HC314">
        <v>45369.5</v>
      </c>
      <c r="HD314">
        <v>51791.5</v>
      </c>
      <c r="HE314">
        <v>56143.4</v>
      </c>
      <c r="HF314">
        <v>1.74225</v>
      </c>
      <c r="HG314">
        <v>1.60627</v>
      </c>
      <c r="HH314">
        <v>-0.0801198</v>
      </c>
      <c r="HI314">
        <v>0</v>
      </c>
      <c r="HJ314">
        <v>38.0666</v>
      </c>
      <c r="HK314">
        <v>999.9</v>
      </c>
      <c r="HL314">
        <v>56.55</v>
      </c>
      <c r="HM314">
        <v>29.205</v>
      </c>
      <c r="HN314">
        <v>25.4801</v>
      </c>
      <c r="HO314">
        <v>56.6475</v>
      </c>
      <c r="HP314">
        <v>42.8405</v>
      </c>
      <c r="HQ314">
        <v>1</v>
      </c>
      <c r="HR314">
        <v>1.71764</v>
      </c>
      <c r="HS314">
        <v>9.28105</v>
      </c>
      <c r="HT314">
        <v>19.91</v>
      </c>
      <c r="HU314">
        <v>5.19138</v>
      </c>
      <c r="HV314">
        <v>12.0159</v>
      </c>
      <c r="HW314">
        <v>4.9716</v>
      </c>
      <c r="HX314">
        <v>3.29495</v>
      </c>
      <c r="HY314">
        <v>9999</v>
      </c>
      <c r="HZ314">
        <v>9999</v>
      </c>
      <c r="IA314">
        <v>999.9</v>
      </c>
      <c r="IB314">
        <v>9999</v>
      </c>
      <c r="IC314">
        <v>1.86325</v>
      </c>
      <c r="ID314">
        <v>1.86808</v>
      </c>
      <c r="IE314">
        <v>1.86783</v>
      </c>
      <c r="IF314">
        <v>1.86903</v>
      </c>
      <c r="IG314">
        <v>1.86983</v>
      </c>
      <c r="IH314">
        <v>1.86584</v>
      </c>
      <c r="II314">
        <v>1.86695</v>
      </c>
      <c r="IJ314">
        <v>1.86838</v>
      </c>
      <c r="IK314">
        <v>5</v>
      </c>
      <c r="IL314">
        <v>0</v>
      </c>
      <c r="IM314">
        <v>0</v>
      </c>
      <c r="IN314">
        <v>0</v>
      </c>
      <c r="IO314" t="s">
        <v>441</v>
      </c>
      <c r="IP314" t="s">
        <v>442</v>
      </c>
      <c r="IQ314" t="s">
        <v>443</v>
      </c>
      <c r="IR314" t="s">
        <v>443</v>
      </c>
      <c r="IS314" t="s">
        <v>443</v>
      </c>
      <c r="IT314" t="s">
        <v>443</v>
      </c>
      <c r="IU314">
        <v>0</v>
      </c>
      <c r="IV314">
        <v>100</v>
      </c>
      <c r="IW314">
        <v>100</v>
      </c>
      <c r="IX314">
        <v>1.098</v>
      </c>
      <c r="IY314">
        <v>0.3902</v>
      </c>
      <c r="IZ314">
        <v>1.09748391826392</v>
      </c>
      <c r="JA314">
        <v>0</v>
      </c>
      <c r="JB314">
        <v>0</v>
      </c>
      <c r="JC314">
        <v>0</v>
      </c>
      <c r="JD314">
        <v>-0.0884944213828177</v>
      </c>
      <c r="JE314">
        <v>-0.0201515475203199</v>
      </c>
      <c r="JF314">
        <v>0.00214540939206269</v>
      </c>
      <c r="JG314">
        <v>-2.84287099057137e-05</v>
      </c>
      <c r="JH314">
        <v>5</v>
      </c>
      <c r="JI314">
        <v>2273</v>
      </c>
      <c r="JJ314">
        <v>0</v>
      </c>
      <c r="JK314">
        <v>25</v>
      </c>
      <c r="JL314">
        <v>29356878.8</v>
      </c>
      <c r="JM314">
        <v>29356878.8</v>
      </c>
      <c r="JN314">
        <v>0.731201</v>
      </c>
      <c r="JO314">
        <v>2.62817</v>
      </c>
      <c r="JP314">
        <v>1.54785</v>
      </c>
      <c r="JQ314">
        <v>2.32056</v>
      </c>
      <c r="JR314">
        <v>1.64673</v>
      </c>
      <c r="JS314">
        <v>2.35229</v>
      </c>
      <c r="JT314">
        <v>33.3559</v>
      </c>
      <c r="JU314">
        <v>24.105</v>
      </c>
      <c r="JV314">
        <v>18</v>
      </c>
      <c r="JW314">
        <v>490.734</v>
      </c>
      <c r="JX314">
        <v>394.802</v>
      </c>
      <c r="JY314">
        <v>28.198</v>
      </c>
      <c r="JZ314">
        <v>46.5365</v>
      </c>
      <c r="KA314">
        <v>30.0042</v>
      </c>
      <c r="KB314">
        <v>45.6848</v>
      </c>
      <c r="KC314">
        <v>45.5242</v>
      </c>
      <c r="KD314">
        <v>14.5334</v>
      </c>
      <c r="KE314">
        <v>0</v>
      </c>
      <c r="KF314">
        <v>100</v>
      </c>
      <c r="KG314">
        <v>21.6863</v>
      </c>
      <c r="KH314">
        <v>264.322</v>
      </c>
      <c r="KI314">
        <v>34.6858</v>
      </c>
      <c r="KJ314">
        <v>93.9523</v>
      </c>
      <c r="KK314">
        <v>90.8773</v>
      </c>
    </row>
    <row r="315" spans="1:297">
      <c r="A315">
        <v>299</v>
      </c>
      <c r="B315">
        <v>1761412730.1</v>
      </c>
      <c r="C315">
        <v>4549.09999990463</v>
      </c>
      <c r="D315" t="s">
        <v>1043</v>
      </c>
      <c r="E315" t="s">
        <v>1044</v>
      </c>
      <c r="F315">
        <v>5</v>
      </c>
      <c r="G315" t="s">
        <v>1024</v>
      </c>
      <c r="H315" t="s">
        <v>436</v>
      </c>
      <c r="I315">
        <v>1761412721.94615</v>
      </c>
      <c r="J315">
        <f>(K315)/1000</f>
        <v>0</v>
      </c>
      <c r="K315">
        <f>IF(DP315, AN315, AH315)</f>
        <v>0</v>
      </c>
      <c r="L315">
        <f>IF(DP315, AI315, AG315)</f>
        <v>0</v>
      </c>
      <c r="M315">
        <f>DR315 - IF(AU315&gt;1, L315*DL315*100.0/(AW315), 0)</f>
        <v>0</v>
      </c>
      <c r="N315">
        <f>((T315-J315/2)*M315-L315)/(T315+J315/2)</f>
        <v>0</v>
      </c>
      <c r="O315">
        <f>N315*(DY315+DZ315)/1000.0</f>
        <v>0</v>
      </c>
      <c r="P315">
        <f>(DR315 - IF(AU315&gt;1, L315*DL315*100.0/(AW315), 0))*(DY315+DZ315)/1000.0</f>
        <v>0</v>
      </c>
      <c r="Q315">
        <f>2.0/((1/S315-1/R315)+SIGN(S315)*SQRT((1/S315-1/R315)*(1/S315-1/R315) + 4*DM315/((DM315+1)*(DM315+1))*(2*1/S315*1/R315-1/R315*1/R315)))</f>
        <v>0</v>
      </c>
      <c r="R315">
        <f>IF(LEFT(DN315,1)&lt;&gt;"0",IF(LEFT(DN315,1)="1",3.0,DO315),$D$5+$E$5*(EF315*DY315/($K$5*1000))+$F$5*(EF315*DY315/($K$5*1000))*MAX(MIN(DL315,$J$5),$I$5)*MAX(MIN(DL315,$J$5),$I$5)+$G$5*MAX(MIN(DL315,$J$5),$I$5)*(EF315*DY315/($K$5*1000))+$H$5*(EF315*DY315/($K$5*1000))*(EF315*DY315/($K$5*1000)))</f>
        <v>0</v>
      </c>
      <c r="S315">
        <f>J315*(1000-(1000*0.61365*exp(17.502*W315/(240.97+W315))/(DY315+DZ315)+DT315)/2)/(1000*0.61365*exp(17.502*W315/(240.97+W315))/(DY315+DZ315)-DT315)</f>
        <v>0</v>
      </c>
      <c r="T315">
        <f>1/((DM315+1)/(Q315/1.6)+1/(R315/1.37)) + DM315/((DM315+1)/(Q315/1.6) + DM315/(R315/1.37))</f>
        <v>0</v>
      </c>
      <c r="U315">
        <f>(DH315*DK315)</f>
        <v>0</v>
      </c>
      <c r="V315">
        <f>(EA315+(U315+2*0.95*5.67E-8*(((EA315+$B$7)+273)^4-(EA315+273)^4)-44100*J315)/(1.84*29.3*R315+8*0.95*5.67E-8*(EA315+273)^3))</f>
        <v>0</v>
      </c>
      <c r="W315">
        <f>($C$7*EB315+$D$7*EC315+$E$7*V315)</f>
        <v>0</v>
      </c>
      <c r="X315">
        <f>0.61365*exp(17.502*W315/(240.97+W315))</f>
        <v>0</v>
      </c>
      <c r="Y315">
        <f>(Z315/AA315*100)</f>
        <v>0</v>
      </c>
      <c r="Z315">
        <f>DT315*(DY315+DZ315)/1000</f>
        <v>0</v>
      </c>
      <c r="AA315">
        <f>0.61365*exp(17.502*EA315/(240.97+EA315))</f>
        <v>0</v>
      </c>
      <c r="AB315">
        <f>(X315-DT315*(DY315+DZ315)/1000)</f>
        <v>0</v>
      </c>
      <c r="AC315">
        <f>(-J315*44100)</f>
        <v>0</v>
      </c>
      <c r="AD315">
        <f>2*29.3*R315*0.92*(EA315-W315)</f>
        <v>0</v>
      </c>
      <c r="AE315">
        <f>2*0.95*5.67E-8*(((EA315+$B$7)+273)^4-(W315+273)^4)</f>
        <v>0</v>
      </c>
      <c r="AF315">
        <f>U315+AE315+AC315+AD315</f>
        <v>0</v>
      </c>
      <c r="AG315">
        <f>DX315*AU315*(DS315-DR315*(1000-AU315*DU315)/(1000-AU315*DT315))/(100*DL315)</f>
        <v>0</v>
      </c>
      <c r="AH315">
        <f>1000*DX315*AU315*(DT315-DU315)/(100*DL315*(1000-AU315*DT315))</f>
        <v>0</v>
      </c>
      <c r="AI315">
        <f>(AJ315 - AK315 - DY315*1E3/(8.314*(EA315+273.15)) * AM315/DX315 * AL315) * DX315/(100*DL315) * (1000 - DU315)/1000</f>
        <v>0</v>
      </c>
      <c r="AJ315">
        <v>292.574568246538</v>
      </c>
      <c r="AK315">
        <v>303.067327272727</v>
      </c>
      <c r="AL315">
        <v>-3.26903361516968</v>
      </c>
      <c r="AM315">
        <v>65.0637993625478</v>
      </c>
      <c r="AN315">
        <f>(AP315 - AO315 + DY315*1E3/(8.314*(EA315+273.15)) * AR315/DX315 * AQ315) * DX315/(100*DL315) * 1000/(1000 - AP315)</f>
        <v>0</v>
      </c>
      <c r="AO315">
        <v>24.4832595801264</v>
      </c>
      <c r="AP315">
        <v>27.9387963636364</v>
      </c>
      <c r="AQ315">
        <v>3.57176053225131e-06</v>
      </c>
      <c r="AR315">
        <v>110.680161828756</v>
      </c>
      <c r="AS315">
        <v>4</v>
      </c>
      <c r="AT315">
        <v>1</v>
      </c>
      <c r="AU315">
        <f>IF(AS315*$H$13&gt;=AW315,1.0,(AW315/(AW315-AS315*$H$13)))</f>
        <v>0</v>
      </c>
      <c r="AV315">
        <f>(AU315-1)*100</f>
        <v>0</v>
      </c>
      <c r="AW315">
        <f>MAX(0,($B$13+$C$13*EF315)/(1+$D$13*EF315)*DY315/(EA315+273)*$E$13)</f>
        <v>0</v>
      </c>
      <c r="AX315" t="s">
        <v>437</v>
      </c>
      <c r="AY315" t="s">
        <v>437</v>
      </c>
      <c r="AZ315">
        <v>0</v>
      </c>
      <c r="BA315">
        <v>0</v>
      </c>
      <c r="BB315">
        <f>1-AZ315/BA315</f>
        <v>0</v>
      </c>
      <c r="BC315">
        <v>0</v>
      </c>
      <c r="BD315" t="s">
        <v>437</v>
      </c>
      <c r="BE315" t="s">
        <v>437</v>
      </c>
      <c r="BF315">
        <v>0</v>
      </c>
      <c r="BG315">
        <v>0</v>
      </c>
      <c r="BH315">
        <f>1-BF315/BG315</f>
        <v>0</v>
      </c>
      <c r="BI315">
        <v>0.5</v>
      </c>
      <c r="BJ315">
        <f>DI315</f>
        <v>0</v>
      </c>
      <c r="BK315">
        <f>L315</f>
        <v>0</v>
      </c>
      <c r="BL315">
        <f>BH315*BI315*BJ315</f>
        <v>0</v>
      </c>
      <c r="BM315">
        <f>(BK315-BC315)/BJ315</f>
        <v>0</v>
      </c>
      <c r="BN315">
        <f>(BA315-BG315)/BG315</f>
        <v>0</v>
      </c>
      <c r="BO315">
        <f>AZ315/(BB315+AZ315/BG315)</f>
        <v>0</v>
      </c>
      <c r="BP315" t="s">
        <v>437</v>
      </c>
      <c r="BQ315">
        <v>0</v>
      </c>
      <c r="BR315">
        <f>IF(BQ315&lt;&gt;0, BQ315, BO315)</f>
        <v>0</v>
      </c>
      <c r="BS315">
        <f>1-BR315/BG315</f>
        <v>0</v>
      </c>
      <c r="BT315">
        <f>(BG315-BF315)/(BG315-BR315)</f>
        <v>0</v>
      </c>
      <c r="BU315">
        <f>(BA315-BG315)/(BA315-BR315)</f>
        <v>0</v>
      </c>
      <c r="BV315">
        <f>(BG315-BF315)/(BG315-AZ315)</f>
        <v>0</v>
      </c>
      <c r="BW315">
        <f>(BA315-BG315)/(BA315-AZ315)</f>
        <v>0</v>
      </c>
      <c r="BX315">
        <f>(BT315*BR315/BF315)</f>
        <v>0</v>
      </c>
      <c r="BY315">
        <f>(1-BX315)</f>
        <v>0</v>
      </c>
      <c r="DH315">
        <f>$B$11*EG315+$C$11*EH315+$F$11*ES315*(1-EV315)</f>
        <v>0</v>
      </c>
      <c r="DI315">
        <f>DH315*DJ315</f>
        <v>0</v>
      </c>
      <c r="DJ315">
        <f>($B$11*$D$9+$C$11*$D$9+$F$11*((FF315+EX315)/MAX(FF315+EX315+FG315, 0.1)*$I$9+FG315/MAX(FF315+EX315+FG315, 0.1)*$J$9))/($B$11+$C$11+$F$11)</f>
        <v>0</v>
      </c>
      <c r="DK315">
        <f>($B$11*$K$9+$C$11*$K$9+$F$11*((FF315+EX315)/MAX(FF315+EX315+FG315, 0.1)*$P$9+FG315/MAX(FF315+EX315+FG315, 0.1)*$Q$9))/($B$11+$C$11+$F$11)</f>
        <v>0</v>
      </c>
      <c r="DL315">
        <v>6</v>
      </c>
      <c r="DM315">
        <v>0.5</v>
      </c>
      <c r="DN315" t="s">
        <v>438</v>
      </c>
      <c r="DO315">
        <v>2</v>
      </c>
      <c r="DP315" t="b">
        <v>1</v>
      </c>
      <c r="DQ315">
        <v>1761412721.94615</v>
      </c>
      <c r="DR315">
        <v>317.700153846154</v>
      </c>
      <c r="DS315">
        <v>301.051615384615</v>
      </c>
      <c r="DT315">
        <v>27.9388153846154</v>
      </c>
      <c r="DU315">
        <v>24.4837692307692</v>
      </c>
      <c r="DV315">
        <v>316.602615384615</v>
      </c>
      <c r="DW315">
        <v>27.5486384615385</v>
      </c>
      <c r="DX315">
        <v>500.036461538462</v>
      </c>
      <c r="DY315">
        <v>90.3218692307692</v>
      </c>
      <c r="DZ315">
        <v>0.0418809615384615</v>
      </c>
      <c r="EA315">
        <v>36.8868923076923</v>
      </c>
      <c r="EB315">
        <v>36.7687307692308</v>
      </c>
      <c r="EC315">
        <v>999.9</v>
      </c>
      <c r="ED315">
        <v>0</v>
      </c>
      <c r="EE315">
        <v>0</v>
      </c>
      <c r="EF315">
        <v>9997.50384615385</v>
      </c>
      <c r="EG315">
        <v>0</v>
      </c>
      <c r="EH315">
        <v>1235.93923076923</v>
      </c>
      <c r="EI315">
        <v>16.6483846153846</v>
      </c>
      <c r="EJ315">
        <v>326.831384615385</v>
      </c>
      <c r="EK315">
        <v>308.607615384615</v>
      </c>
      <c r="EL315">
        <v>3.45503538461538</v>
      </c>
      <c r="EM315">
        <v>301.051615384615</v>
      </c>
      <c r="EN315">
        <v>24.4837692307692</v>
      </c>
      <c r="EO315">
        <v>2.52348538461538</v>
      </c>
      <c r="EP315">
        <v>2.21142153846154</v>
      </c>
      <c r="EQ315">
        <v>21.1787846153846</v>
      </c>
      <c r="ER315">
        <v>19.0453</v>
      </c>
      <c r="ES315">
        <v>1199.95846153846</v>
      </c>
      <c r="ET315">
        <v>0.967007692307693</v>
      </c>
      <c r="EU315">
        <v>0.0329922461538461</v>
      </c>
      <c r="EV315">
        <v>0</v>
      </c>
      <c r="EW315">
        <v>1399.86</v>
      </c>
      <c r="EX315">
        <v>5.00059</v>
      </c>
      <c r="EY315">
        <v>17580.1384615385</v>
      </c>
      <c r="EZ315">
        <v>10358.3692307692</v>
      </c>
      <c r="FA315">
        <v>55.8843846153846</v>
      </c>
      <c r="FB315">
        <v>57.8603846153846</v>
      </c>
      <c r="FC315">
        <v>56.1487692307692</v>
      </c>
      <c r="FD315">
        <v>57.4709230769231</v>
      </c>
      <c r="FE315">
        <v>56.644</v>
      </c>
      <c r="FF315">
        <v>1155.53461538462</v>
      </c>
      <c r="FG315">
        <v>39.4215384615385</v>
      </c>
      <c r="FH315">
        <v>0</v>
      </c>
      <c r="FI315">
        <v>1761412690.3</v>
      </c>
      <c r="FJ315">
        <v>0</v>
      </c>
      <c r="FK315">
        <v>1399.9276</v>
      </c>
      <c r="FL315">
        <v>4.99538461256116</v>
      </c>
      <c r="FM315">
        <v>95.0153848061186</v>
      </c>
      <c r="FN315">
        <v>17582.088</v>
      </c>
      <c r="FO315">
        <v>15</v>
      </c>
      <c r="FP315">
        <v>0</v>
      </c>
      <c r="FQ315" t="s">
        <v>439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16.41956</v>
      </c>
      <c r="GD315">
        <v>5.91508872180449</v>
      </c>
      <c r="GE315">
        <v>0.702631765863173</v>
      </c>
      <c r="GF315">
        <v>0</v>
      </c>
      <c r="GG315">
        <v>1399.63147058824</v>
      </c>
      <c r="GH315">
        <v>4.38212375804401</v>
      </c>
      <c r="GI315">
        <v>0.474633805301476</v>
      </c>
      <c r="GJ315">
        <v>-1</v>
      </c>
      <c r="GK315">
        <v>3.4555155</v>
      </c>
      <c r="GL315">
        <v>-0.00989458646617541</v>
      </c>
      <c r="GM315">
        <v>0.00122304323308698</v>
      </c>
      <c r="GN315">
        <v>1</v>
      </c>
      <c r="GO315">
        <v>1</v>
      </c>
      <c r="GP315">
        <v>2</v>
      </c>
      <c r="GQ315" t="s">
        <v>446</v>
      </c>
      <c r="GR315">
        <v>3.12852</v>
      </c>
      <c r="GS315">
        <v>2.71946</v>
      </c>
      <c r="GT315">
        <v>0.0637353</v>
      </c>
      <c r="GU315">
        <v>0.0607078</v>
      </c>
      <c r="GV315">
        <v>0.110241</v>
      </c>
      <c r="GW315">
        <v>0.100916</v>
      </c>
      <c r="GX315">
        <v>34073.1</v>
      </c>
      <c r="GY315">
        <v>36247.7</v>
      </c>
      <c r="GZ315">
        <v>33022.4</v>
      </c>
      <c r="HA315">
        <v>35037.3</v>
      </c>
      <c r="HB315">
        <v>41805.4</v>
      </c>
      <c r="HC315">
        <v>45365.3</v>
      </c>
      <c r="HD315">
        <v>51788.3</v>
      </c>
      <c r="HE315">
        <v>56138</v>
      </c>
      <c r="HF315">
        <v>1.74142</v>
      </c>
      <c r="HG315">
        <v>1.60595</v>
      </c>
      <c r="HH315">
        <v>-0.078287</v>
      </c>
      <c r="HI315">
        <v>0</v>
      </c>
      <c r="HJ315">
        <v>38.0885</v>
      </c>
      <c r="HK315">
        <v>999.9</v>
      </c>
      <c r="HL315">
        <v>56.55</v>
      </c>
      <c r="HM315">
        <v>29.205</v>
      </c>
      <c r="HN315">
        <v>25.4789</v>
      </c>
      <c r="HO315">
        <v>56.8075</v>
      </c>
      <c r="HP315">
        <v>42.5761</v>
      </c>
      <c r="HQ315">
        <v>1</v>
      </c>
      <c r="HR315">
        <v>1.72206</v>
      </c>
      <c r="HS315">
        <v>9.28105</v>
      </c>
      <c r="HT315">
        <v>19.91</v>
      </c>
      <c r="HU315">
        <v>5.19123</v>
      </c>
      <c r="HV315">
        <v>12.0159</v>
      </c>
      <c r="HW315">
        <v>4.9705</v>
      </c>
      <c r="HX315">
        <v>3.29495</v>
      </c>
      <c r="HY315">
        <v>9999</v>
      </c>
      <c r="HZ315">
        <v>9999</v>
      </c>
      <c r="IA315">
        <v>999.9</v>
      </c>
      <c r="IB315">
        <v>9999</v>
      </c>
      <c r="IC315">
        <v>1.86325</v>
      </c>
      <c r="ID315">
        <v>1.86807</v>
      </c>
      <c r="IE315">
        <v>1.86783</v>
      </c>
      <c r="IF315">
        <v>1.86905</v>
      </c>
      <c r="IG315">
        <v>1.86981</v>
      </c>
      <c r="IH315">
        <v>1.86585</v>
      </c>
      <c r="II315">
        <v>1.86695</v>
      </c>
      <c r="IJ315">
        <v>1.86839</v>
      </c>
      <c r="IK315">
        <v>5</v>
      </c>
      <c r="IL315">
        <v>0</v>
      </c>
      <c r="IM315">
        <v>0</v>
      </c>
      <c r="IN315">
        <v>0</v>
      </c>
      <c r="IO315" t="s">
        <v>441</v>
      </c>
      <c r="IP315" t="s">
        <v>442</v>
      </c>
      <c r="IQ315" t="s">
        <v>443</v>
      </c>
      <c r="IR315" t="s">
        <v>443</v>
      </c>
      <c r="IS315" t="s">
        <v>443</v>
      </c>
      <c r="IT315" t="s">
        <v>443</v>
      </c>
      <c r="IU315">
        <v>0</v>
      </c>
      <c r="IV315">
        <v>100</v>
      </c>
      <c r="IW315">
        <v>100</v>
      </c>
      <c r="IX315">
        <v>1.097</v>
      </c>
      <c r="IY315">
        <v>0.3902</v>
      </c>
      <c r="IZ315">
        <v>1.09748391826392</v>
      </c>
      <c r="JA315">
        <v>0</v>
      </c>
      <c r="JB315">
        <v>0</v>
      </c>
      <c r="JC315">
        <v>0</v>
      </c>
      <c r="JD315">
        <v>-0.0884944213828177</v>
      </c>
      <c r="JE315">
        <v>-0.0201515475203199</v>
      </c>
      <c r="JF315">
        <v>0.00214540939206269</v>
      </c>
      <c r="JG315">
        <v>-2.84287099057137e-05</v>
      </c>
      <c r="JH315">
        <v>5</v>
      </c>
      <c r="JI315">
        <v>2273</v>
      </c>
      <c r="JJ315">
        <v>0</v>
      </c>
      <c r="JK315">
        <v>25</v>
      </c>
      <c r="JL315">
        <v>29356878.8</v>
      </c>
      <c r="JM315">
        <v>29356878.8</v>
      </c>
      <c r="JN315">
        <v>0.693359</v>
      </c>
      <c r="JO315">
        <v>2.62085</v>
      </c>
      <c r="JP315">
        <v>1.54785</v>
      </c>
      <c r="JQ315">
        <v>2.32056</v>
      </c>
      <c r="JR315">
        <v>1.64673</v>
      </c>
      <c r="JS315">
        <v>2.3877</v>
      </c>
      <c r="JT315">
        <v>33.3559</v>
      </c>
      <c r="JU315">
        <v>24.1138</v>
      </c>
      <c r="JV315">
        <v>18</v>
      </c>
      <c r="JW315">
        <v>490.408</v>
      </c>
      <c r="JX315">
        <v>394.809</v>
      </c>
      <c r="JY315">
        <v>28.2278</v>
      </c>
      <c r="JZ315">
        <v>46.5806</v>
      </c>
      <c r="KA315">
        <v>30.0042</v>
      </c>
      <c r="KB315">
        <v>45.7257</v>
      </c>
      <c r="KC315">
        <v>45.5646</v>
      </c>
      <c r="KD315">
        <v>13.8691</v>
      </c>
      <c r="KE315">
        <v>0</v>
      </c>
      <c r="KF315">
        <v>100</v>
      </c>
      <c r="KG315">
        <v>21.6837</v>
      </c>
      <c r="KH315">
        <v>250.862</v>
      </c>
      <c r="KI315">
        <v>34.6858</v>
      </c>
      <c r="KJ315">
        <v>93.9461</v>
      </c>
      <c r="KK315">
        <v>90.8682</v>
      </c>
    </row>
    <row r="316" spans="1:297">
      <c r="A316">
        <v>300</v>
      </c>
      <c r="B316">
        <v>1761412735.1</v>
      </c>
      <c r="C316">
        <v>4554.09999990463</v>
      </c>
      <c r="D316" t="s">
        <v>1045</v>
      </c>
      <c r="E316" t="s">
        <v>1046</v>
      </c>
      <c r="F316">
        <v>5</v>
      </c>
      <c r="G316" t="s">
        <v>1024</v>
      </c>
      <c r="H316" t="s">
        <v>436</v>
      </c>
      <c r="I316">
        <v>1761412726.94615</v>
      </c>
      <c r="J316">
        <f>(K316)/1000</f>
        <v>0</v>
      </c>
      <c r="K316">
        <f>IF(DP316, AN316, AH316)</f>
        <v>0</v>
      </c>
      <c r="L316">
        <f>IF(DP316, AI316, AG316)</f>
        <v>0</v>
      </c>
      <c r="M316">
        <f>DR316 - IF(AU316&gt;1, L316*DL316*100.0/(AW316), 0)</f>
        <v>0</v>
      </c>
      <c r="N316">
        <f>((T316-J316/2)*M316-L316)/(T316+J316/2)</f>
        <v>0</v>
      </c>
      <c r="O316">
        <f>N316*(DY316+DZ316)/1000.0</f>
        <v>0</v>
      </c>
      <c r="P316">
        <f>(DR316 - IF(AU316&gt;1, L316*DL316*100.0/(AW316), 0))*(DY316+DZ316)/1000.0</f>
        <v>0</v>
      </c>
      <c r="Q316">
        <f>2.0/((1/S316-1/R316)+SIGN(S316)*SQRT((1/S316-1/R316)*(1/S316-1/R316) + 4*DM316/((DM316+1)*(DM316+1))*(2*1/S316*1/R316-1/R316*1/R316)))</f>
        <v>0</v>
      </c>
      <c r="R316">
        <f>IF(LEFT(DN316,1)&lt;&gt;"0",IF(LEFT(DN316,1)="1",3.0,DO316),$D$5+$E$5*(EF316*DY316/($K$5*1000))+$F$5*(EF316*DY316/($K$5*1000))*MAX(MIN(DL316,$J$5),$I$5)*MAX(MIN(DL316,$J$5),$I$5)+$G$5*MAX(MIN(DL316,$J$5),$I$5)*(EF316*DY316/($K$5*1000))+$H$5*(EF316*DY316/($K$5*1000))*(EF316*DY316/($K$5*1000)))</f>
        <v>0</v>
      </c>
      <c r="S316">
        <f>J316*(1000-(1000*0.61365*exp(17.502*W316/(240.97+W316))/(DY316+DZ316)+DT316)/2)/(1000*0.61365*exp(17.502*W316/(240.97+W316))/(DY316+DZ316)-DT316)</f>
        <v>0</v>
      </c>
      <c r="T316">
        <f>1/((DM316+1)/(Q316/1.6)+1/(R316/1.37)) + DM316/((DM316+1)/(Q316/1.6) + DM316/(R316/1.37))</f>
        <v>0</v>
      </c>
      <c r="U316">
        <f>(DH316*DK316)</f>
        <v>0</v>
      </c>
      <c r="V316">
        <f>(EA316+(U316+2*0.95*5.67E-8*(((EA316+$B$7)+273)^4-(EA316+273)^4)-44100*J316)/(1.84*29.3*R316+8*0.95*5.67E-8*(EA316+273)^3))</f>
        <v>0</v>
      </c>
      <c r="W316">
        <f>($C$7*EB316+$D$7*EC316+$E$7*V316)</f>
        <v>0</v>
      </c>
      <c r="X316">
        <f>0.61365*exp(17.502*W316/(240.97+W316))</f>
        <v>0</v>
      </c>
      <c r="Y316">
        <f>(Z316/AA316*100)</f>
        <v>0</v>
      </c>
      <c r="Z316">
        <f>DT316*(DY316+DZ316)/1000</f>
        <v>0</v>
      </c>
      <c r="AA316">
        <f>0.61365*exp(17.502*EA316/(240.97+EA316))</f>
        <v>0</v>
      </c>
      <c r="AB316">
        <f>(X316-DT316*(DY316+DZ316)/1000)</f>
        <v>0</v>
      </c>
      <c r="AC316">
        <f>(-J316*44100)</f>
        <v>0</v>
      </c>
      <c r="AD316">
        <f>2*29.3*R316*0.92*(EA316-W316)</f>
        <v>0</v>
      </c>
      <c r="AE316">
        <f>2*0.95*5.67E-8*(((EA316+$B$7)+273)^4-(W316+273)^4)</f>
        <v>0</v>
      </c>
      <c r="AF316">
        <f>U316+AE316+AC316+AD316</f>
        <v>0</v>
      </c>
      <c r="AG316">
        <f>DX316*AU316*(DS316-DR316*(1000-AU316*DU316)/(1000-AU316*DT316))/(100*DL316)</f>
        <v>0</v>
      </c>
      <c r="AH316">
        <f>1000*DX316*AU316*(DT316-DU316)/(100*DL316*(1000-AU316*DT316))</f>
        <v>0</v>
      </c>
      <c r="AI316">
        <f>(AJ316 - AK316 - DY316*1E3/(8.314*(EA316+273.15)) * AM316/DX316 * AL316) * DX316/(100*DL316) * (1000 - DU316)/1000</f>
        <v>0</v>
      </c>
      <c r="AJ316">
        <v>274.220412604644</v>
      </c>
      <c r="AK316">
        <v>285.681921212121</v>
      </c>
      <c r="AL316">
        <v>-3.4876308373587</v>
      </c>
      <c r="AM316">
        <v>65.0637993625478</v>
      </c>
      <c r="AN316">
        <f>(AP316 - AO316 + DY316*1E3/(8.314*(EA316+273.15)) * AR316/DX316 * AQ316) * DX316/(100*DL316) * 1000/(1000 - AP316)</f>
        <v>0</v>
      </c>
      <c r="AO316">
        <v>24.483182565575</v>
      </c>
      <c r="AP316">
        <v>27.9424527272727</v>
      </c>
      <c r="AQ316">
        <v>7.43617580535893e-06</v>
      </c>
      <c r="AR316">
        <v>110.680161828756</v>
      </c>
      <c r="AS316">
        <v>4</v>
      </c>
      <c r="AT316">
        <v>1</v>
      </c>
      <c r="AU316">
        <f>IF(AS316*$H$13&gt;=AW316,1.0,(AW316/(AW316-AS316*$H$13)))</f>
        <v>0</v>
      </c>
      <c r="AV316">
        <f>(AU316-1)*100</f>
        <v>0</v>
      </c>
      <c r="AW316">
        <f>MAX(0,($B$13+$C$13*EF316)/(1+$D$13*EF316)*DY316/(EA316+273)*$E$13)</f>
        <v>0</v>
      </c>
      <c r="AX316" t="s">
        <v>437</v>
      </c>
      <c r="AY316" t="s">
        <v>437</v>
      </c>
      <c r="AZ316">
        <v>0</v>
      </c>
      <c r="BA316">
        <v>0</v>
      </c>
      <c r="BB316">
        <f>1-AZ316/BA316</f>
        <v>0</v>
      </c>
      <c r="BC316">
        <v>0</v>
      </c>
      <c r="BD316" t="s">
        <v>437</v>
      </c>
      <c r="BE316" t="s">
        <v>437</v>
      </c>
      <c r="BF316">
        <v>0</v>
      </c>
      <c r="BG316">
        <v>0</v>
      </c>
      <c r="BH316">
        <f>1-BF316/BG316</f>
        <v>0</v>
      </c>
      <c r="BI316">
        <v>0.5</v>
      </c>
      <c r="BJ316">
        <f>DI316</f>
        <v>0</v>
      </c>
      <c r="BK316">
        <f>L316</f>
        <v>0</v>
      </c>
      <c r="BL316">
        <f>BH316*BI316*BJ316</f>
        <v>0</v>
      </c>
      <c r="BM316">
        <f>(BK316-BC316)/BJ316</f>
        <v>0</v>
      </c>
      <c r="BN316">
        <f>(BA316-BG316)/BG316</f>
        <v>0</v>
      </c>
      <c r="BO316">
        <f>AZ316/(BB316+AZ316/BG316)</f>
        <v>0</v>
      </c>
      <c r="BP316" t="s">
        <v>437</v>
      </c>
      <c r="BQ316">
        <v>0</v>
      </c>
      <c r="BR316">
        <f>IF(BQ316&lt;&gt;0, BQ316, BO316)</f>
        <v>0</v>
      </c>
      <c r="BS316">
        <f>1-BR316/BG316</f>
        <v>0</v>
      </c>
      <c r="BT316">
        <f>(BG316-BF316)/(BG316-BR316)</f>
        <v>0</v>
      </c>
      <c r="BU316">
        <f>(BA316-BG316)/(BA316-BR316)</f>
        <v>0</v>
      </c>
      <c r="BV316">
        <f>(BG316-BF316)/(BG316-AZ316)</f>
        <v>0</v>
      </c>
      <c r="BW316">
        <f>(BA316-BG316)/(BA316-AZ316)</f>
        <v>0</v>
      </c>
      <c r="BX316">
        <f>(BT316*BR316/BF316)</f>
        <v>0</v>
      </c>
      <c r="BY316">
        <f>(1-BX316)</f>
        <v>0</v>
      </c>
      <c r="DH316">
        <f>$B$11*EG316+$C$11*EH316+$F$11*ES316*(1-EV316)</f>
        <v>0</v>
      </c>
      <c r="DI316">
        <f>DH316*DJ316</f>
        <v>0</v>
      </c>
      <c r="DJ316">
        <f>($B$11*$D$9+$C$11*$D$9+$F$11*((FF316+EX316)/MAX(FF316+EX316+FG316, 0.1)*$I$9+FG316/MAX(FF316+EX316+FG316, 0.1)*$J$9))/($B$11+$C$11+$F$11)</f>
        <v>0</v>
      </c>
      <c r="DK316">
        <f>($B$11*$K$9+$C$11*$K$9+$F$11*((FF316+EX316)/MAX(FF316+EX316+FG316, 0.1)*$P$9+FG316/MAX(FF316+EX316+FG316, 0.1)*$Q$9))/($B$11+$C$11+$F$11)</f>
        <v>0</v>
      </c>
      <c r="DL316">
        <v>6</v>
      </c>
      <c r="DM316">
        <v>0.5</v>
      </c>
      <c r="DN316" t="s">
        <v>438</v>
      </c>
      <c r="DO316">
        <v>2</v>
      </c>
      <c r="DP316" t="b">
        <v>1</v>
      </c>
      <c r="DQ316">
        <v>1761412726.94615</v>
      </c>
      <c r="DR316">
        <v>301.373615384615</v>
      </c>
      <c r="DS316">
        <v>283.973846153846</v>
      </c>
      <c r="DT316">
        <v>27.9390384615385</v>
      </c>
      <c r="DU316">
        <v>24.4832846153846</v>
      </c>
      <c r="DV316">
        <v>300.276076923077</v>
      </c>
      <c r="DW316">
        <v>27.5488615384615</v>
      </c>
      <c r="DX316">
        <v>500.029769230769</v>
      </c>
      <c r="DY316">
        <v>90.3229</v>
      </c>
      <c r="DZ316">
        <v>0.0415044384615385</v>
      </c>
      <c r="EA316">
        <v>36.9072384615385</v>
      </c>
      <c r="EB316">
        <v>36.7974923076923</v>
      </c>
      <c r="EC316">
        <v>999.9</v>
      </c>
      <c r="ED316">
        <v>0</v>
      </c>
      <c r="EE316">
        <v>0</v>
      </c>
      <c r="EF316">
        <v>10003.1346153846</v>
      </c>
      <c r="EG316">
        <v>0</v>
      </c>
      <c r="EH316">
        <v>1235.80461538462</v>
      </c>
      <c r="EI316">
        <v>17.3996846153846</v>
      </c>
      <c r="EJ316">
        <v>310.035769230769</v>
      </c>
      <c r="EK316">
        <v>291.101076923077</v>
      </c>
      <c r="EL316">
        <v>3.45574692307692</v>
      </c>
      <c r="EM316">
        <v>283.973846153846</v>
      </c>
      <c r="EN316">
        <v>24.4832846153846</v>
      </c>
      <c r="EO316">
        <v>2.52353538461539</v>
      </c>
      <c r="EP316">
        <v>2.21140307692308</v>
      </c>
      <c r="EQ316">
        <v>21.1791076923077</v>
      </c>
      <c r="ER316">
        <v>19.0451692307692</v>
      </c>
      <c r="ES316">
        <v>1199.98692307692</v>
      </c>
      <c r="ET316">
        <v>0.967007230769231</v>
      </c>
      <c r="EU316">
        <v>0.0329927692307692</v>
      </c>
      <c r="EV316">
        <v>0</v>
      </c>
      <c r="EW316">
        <v>1400.31</v>
      </c>
      <c r="EX316">
        <v>5.00059</v>
      </c>
      <c r="EY316">
        <v>17588.5076923077</v>
      </c>
      <c r="EZ316">
        <v>10358.6076923077</v>
      </c>
      <c r="FA316">
        <v>55.9228461538462</v>
      </c>
      <c r="FB316">
        <v>57.8988461538462</v>
      </c>
      <c r="FC316">
        <v>56.1920769230769</v>
      </c>
      <c r="FD316">
        <v>57.5093846153846</v>
      </c>
      <c r="FE316">
        <v>56.6776153846154</v>
      </c>
      <c r="FF316">
        <v>1155.56384615385</v>
      </c>
      <c r="FG316">
        <v>39.4223076923077</v>
      </c>
      <c r="FH316">
        <v>0</v>
      </c>
      <c r="FI316">
        <v>1761412695.1</v>
      </c>
      <c r="FJ316">
        <v>0</v>
      </c>
      <c r="FK316">
        <v>1400.3492</v>
      </c>
      <c r="FL316">
        <v>5.947692317745</v>
      </c>
      <c r="FM316">
        <v>99.9538463573114</v>
      </c>
      <c r="FN316">
        <v>17590.112</v>
      </c>
      <c r="FO316">
        <v>15</v>
      </c>
      <c r="FP316">
        <v>0</v>
      </c>
      <c r="FQ316" t="s">
        <v>439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17.0051523809524</v>
      </c>
      <c r="GD316">
        <v>7.90621558441563</v>
      </c>
      <c r="GE316">
        <v>0.919122376234161</v>
      </c>
      <c r="GF316">
        <v>0</v>
      </c>
      <c r="GG316">
        <v>1400.03647058824</v>
      </c>
      <c r="GH316">
        <v>5.15630251423565</v>
      </c>
      <c r="GI316">
        <v>0.555167607722538</v>
      </c>
      <c r="GJ316">
        <v>-1</v>
      </c>
      <c r="GK316">
        <v>3.45570761904762</v>
      </c>
      <c r="GL316">
        <v>0.00742207792208233</v>
      </c>
      <c r="GM316">
        <v>0.00147290417611542</v>
      </c>
      <c r="GN316">
        <v>1</v>
      </c>
      <c r="GO316">
        <v>1</v>
      </c>
      <c r="GP316">
        <v>2</v>
      </c>
      <c r="GQ316" t="s">
        <v>446</v>
      </c>
      <c r="GR316">
        <v>3.12853</v>
      </c>
      <c r="GS316">
        <v>2.71903</v>
      </c>
      <c r="GT316">
        <v>0.0606015</v>
      </c>
      <c r="GU316">
        <v>0.0576133</v>
      </c>
      <c r="GV316">
        <v>0.110244</v>
      </c>
      <c r="GW316">
        <v>0.100909</v>
      </c>
      <c r="GX316">
        <v>34183.7</v>
      </c>
      <c r="GY316">
        <v>36362.5</v>
      </c>
      <c r="GZ316">
        <v>33019.5</v>
      </c>
      <c r="HA316">
        <v>35033.4</v>
      </c>
      <c r="HB316">
        <v>41802</v>
      </c>
      <c r="HC316">
        <v>45360.6</v>
      </c>
      <c r="HD316">
        <v>51784.3</v>
      </c>
      <c r="HE316">
        <v>56132.1</v>
      </c>
      <c r="HF316">
        <v>1.7411</v>
      </c>
      <c r="HG316">
        <v>1.60527</v>
      </c>
      <c r="HH316">
        <v>-0.0789128</v>
      </c>
      <c r="HI316">
        <v>0</v>
      </c>
      <c r="HJ316">
        <v>38.1104</v>
      </c>
      <c r="HK316">
        <v>999.9</v>
      </c>
      <c r="HL316">
        <v>56.55</v>
      </c>
      <c r="HM316">
        <v>29.205</v>
      </c>
      <c r="HN316">
        <v>25.4778</v>
      </c>
      <c r="HO316">
        <v>56.6975</v>
      </c>
      <c r="HP316">
        <v>42.6402</v>
      </c>
      <c r="HQ316">
        <v>1</v>
      </c>
      <c r="HR316">
        <v>1.7266</v>
      </c>
      <c r="HS316">
        <v>9.28105</v>
      </c>
      <c r="HT316">
        <v>19.9099</v>
      </c>
      <c r="HU316">
        <v>5.19019</v>
      </c>
      <c r="HV316">
        <v>12.0159</v>
      </c>
      <c r="HW316">
        <v>4.9707</v>
      </c>
      <c r="HX316">
        <v>3.29492</v>
      </c>
      <c r="HY316">
        <v>9999</v>
      </c>
      <c r="HZ316">
        <v>9999</v>
      </c>
      <c r="IA316">
        <v>999.9</v>
      </c>
      <c r="IB316">
        <v>9999</v>
      </c>
      <c r="IC316">
        <v>1.86323</v>
      </c>
      <c r="ID316">
        <v>1.86804</v>
      </c>
      <c r="IE316">
        <v>1.86783</v>
      </c>
      <c r="IF316">
        <v>1.86904</v>
      </c>
      <c r="IG316">
        <v>1.86982</v>
      </c>
      <c r="IH316">
        <v>1.86585</v>
      </c>
      <c r="II316">
        <v>1.86695</v>
      </c>
      <c r="IJ316">
        <v>1.86842</v>
      </c>
      <c r="IK316">
        <v>5</v>
      </c>
      <c r="IL316">
        <v>0</v>
      </c>
      <c r="IM316">
        <v>0</v>
      </c>
      <c r="IN316">
        <v>0</v>
      </c>
      <c r="IO316" t="s">
        <v>441</v>
      </c>
      <c r="IP316" t="s">
        <v>442</v>
      </c>
      <c r="IQ316" t="s">
        <v>443</v>
      </c>
      <c r="IR316" t="s">
        <v>443</v>
      </c>
      <c r="IS316" t="s">
        <v>443</v>
      </c>
      <c r="IT316" t="s">
        <v>443</v>
      </c>
      <c r="IU316">
        <v>0</v>
      </c>
      <c r="IV316">
        <v>100</v>
      </c>
      <c r="IW316">
        <v>100</v>
      </c>
      <c r="IX316">
        <v>1.097</v>
      </c>
      <c r="IY316">
        <v>0.3903</v>
      </c>
      <c r="IZ316">
        <v>1.09748391826392</v>
      </c>
      <c r="JA316">
        <v>0</v>
      </c>
      <c r="JB316">
        <v>0</v>
      </c>
      <c r="JC316">
        <v>0</v>
      </c>
      <c r="JD316">
        <v>-0.0884944213828177</v>
      </c>
      <c r="JE316">
        <v>-0.0201515475203199</v>
      </c>
      <c r="JF316">
        <v>0.00214540939206269</v>
      </c>
      <c r="JG316">
        <v>-2.84287099057137e-05</v>
      </c>
      <c r="JH316">
        <v>5</v>
      </c>
      <c r="JI316">
        <v>2273</v>
      </c>
      <c r="JJ316">
        <v>0</v>
      </c>
      <c r="JK316">
        <v>25</v>
      </c>
      <c r="JL316">
        <v>29356878.9</v>
      </c>
      <c r="JM316">
        <v>29356878.9</v>
      </c>
      <c r="JN316">
        <v>0.662842</v>
      </c>
      <c r="JO316">
        <v>2.6355</v>
      </c>
      <c r="JP316">
        <v>1.54785</v>
      </c>
      <c r="JQ316">
        <v>2.32056</v>
      </c>
      <c r="JR316">
        <v>1.64551</v>
      </c>
      <c r="JS316">
        <v>2.29614</v>
      </c>
      <c r="JT316">
        <v>33.3784</v>
      </c>
      <c r="JU316">
        <v>24.105</v>
      </c>
      <c r="JV316">
        <v>18</v>
      </c>
      <c r="JW316">
        <v>490.432</v>
      </c>
      <c r="JX316">
        <v>394.608</v>
      </c>
      <c r="JY316">
        <v>28.2577</v>
      </c>
      <c r="JZ316">
        <v>46.6248</v>
      </c>
      <c r="KA316">
        <v>30.0044</v>
      </c>
      <c r="KB316">
        <v>45.7656</v>
      </c>
      <c r="KC316">
        <v>45.606</v>
      </c>
      <c r="KD316">
        <v>13.1657</v>
      </c>
      <c r="KE316">
        <v>0</v>
      </c>
      <c r="KF316">
        <v>100</v>
      </c>
      <c r="KG316">
        <v>21.6822</v>
      </c>
      <c r="KH316">
        <v>230.487</v>
      </c>
      <c r="KI316">
        <v>34.6858</v>
      </c>
      <c r="KJ316">
        <v>93.9384</v>
      </c>
      <c r="KK316">
        <v>90.8584</v>
      </c>
    </row>
    <row r="317" spans="1:297">
      <c r="A317">
        <v>301</v>
      </c>
      <c r="B317">
        <v>1761412740.1</v>
      </c>
      <c r="C317">
        <v>4559.09999990463</v>
      </c>
      <c r="D317" t="s">
        <v>1047</v>
      </c>
      <c r="E317" t="s">
        <v>1048</v>
      </c>
      <c r="F317">
        <v>5</v>
      </c>
      <c r="G317" t="s">
        <v>1024</v>
      </c>
      <c r="H317" t="s">
        <v>436</v>
      </c>
      <c r="I317">
        <v>1761412731.94615</v>
      </c>
      <c r="J317">
        <f>(K317)/1000</f>
        <v>0</v>
      </c>
      <c r="K317">
        <f>IF(DP317, AN317, AH317)</f>
        <v>0</v>
      </c>
      <c r="L317">
        <f>IF(DP317, AI317, AG317)</f>
        <v>0</v>
      </c>
      <c r="M317">
        <f>DR317 - IF(AU317&gt;1, L317*DL317*100.0/(AW317), 0)</f>
        <v>0</v>
      </c>
      <c r="N317">
        <f>((T317-J317/2)*M317-L317)/(T317+J317/2)</f>
        <v>0</v>
      </c>
      <c r="O317">
        <f>N317*(DY317+DZ317)/1000.0</f>
        <v>0</v>
      </c>
      <c r="P317">
        <f>(DR317 - IF(AU317&gt;1, L317*DL317*100.0/(AW317), 0))*(DY317+DZ317)/1000.0</f>
        <v>0</v>
      </c>
      <c r="Q317">
        <f>2.0/((1/S317-1/R317)+SIGN(S317)*SQRT((1/S317-1/R317)*(1/S317-1/R317) + 4*DM317/((DM317+1)*(DM317+1))*(2*1/S317*1/R317-1/R317*1/R317)))</f>
        <v>0</v>
      </c>
      <c r="R317">
        <f>IF(LEFT(DN317,1)&lt;&gt;"0",IF(LEFT(DN317,1)="1",3.0,DO317),$D$5+$E$5*(EF317*DY317/($K$5*1000))+$F$5*(EF317*DY317/($K$5*1000))*MAX(MIN(DL317,$J$5),$I$5)*MAX(MIN(DL317,$J$5),$I$5)+$G$5*MAX(MIN(DL317,$J$5),$I$5)*(EF317*DY317/($K$5*1000))+$H$5*(EF317*DY317/($K$5*1000))*(EF317*DY317/($K$5*1000)))</f>
        <v>0</v>
      </c>
      <c r="S317">
        <f>J317*(1000-(1000*0.61365*exp(17.502*W317/(240.97+W317))/(DY317+DZ317)+DT317)/2)/(1000*0.61365*exp(17.502*W317/(240.97+W317))/(DY317+DZ317)-DT317)</f>
        <v>0</v>
      </c>
      <c r="T317">
        <f>1/((DM317+1)/(Q317/1.6)+1/(R317/1.37)) + DM317/((DM317+1)/(Q317/1.6) + DM317/(R317/1.37))</f>
        <v>0</v>
      </c>
      <c r="U317">
        <f>(DH317*DK317)</f>
        <v>0</v>
      </c>
      <c r="V317">
        <f>(EA317+(U317+2*0.95*5.67E-8*(((EA317+$B$7)+273)^4-(EA317+273)^4)-44100*J317)/(1.84*29.3*R317+8*0.95*5.67E-8*(EA317+273)^3))</f>
        <v>0</v>
      </c>
      <c r="W317">
        <f>($C$7*EB317+$D$7*EC317+$E$7*V317)</f>
        <v>0</v>
      </c>
      <c r="X317">
        <f>0.61365*exp(17.502*W317/(240.97+W317))</f>
        <v>0</v>
      </c>
      <c r="Y317">
        <f>(Z317/AA317*100)</f>
        <v>0</v>
      </c>
      <c r="Z317">
        <f>DT317*(DY317+DZ317)/1000</f>
        <v>0</v>
      </c>
      <c r="AA317">
        <f>0.61365*exp(17.502*EA317/(240.97+EA317))</f>
        <v>0</v>
      </c>
      <c r="AB317">
        <f>(X317-DT317*(DY317+DZ317)/1000)</f>
        <v>0</v>
      </c>
      <c r="AC317">
        <f>(-J317*44100)</f>
        <v>0</v>
      </c>
      <c r="AD317">
        <f>2*29.3*R317*0.92*(EA317-W317)</f>
        <v>0</v>
      </c>
      <c r="AE317">
        <f>2*0.95*5.67E-8*(((EA317+$B$7)+273)^4-(W317+273)^4)</f>
        <v>0</v>
      </c>
      <c r="AF317">
        <f>U317+AE317+AC317+AD317</f>
        <v>0</v>
      </c>
      <c r="AG317">
        <f>DX317*AU317*(DS317-DR317*(1000-AU317*DU317)/(1000-AU317*DT317))/(100*DL317)</f>
        <v>0</v>
      </c>
      <c r="AH317">
        <f>1000*DX317*AU317*(DT317-DU317)/(100*DL317*(1000-AU317*DT317))</f>
        <v>0</v>
      </c>
      <c r="AI317">
        <f>(AJ317 - AK317 - DY317*1E3/(8.314*(EA317+273.15)) * AM317/DX317 * AL317) * DX317/(100*DL317) * (1000 - DU317)/1000</f>
        <v>0</v>
      </c>
      <c r="AJ317">
        <v>257.732014576041</v>
      </c>
      <c r="AK317">
        <v>269.1026</v>
      </c>
      <c r="AL317">
        <v>-3.3046694162125</v>
      </c>
      <c r="AM317">
        <v>65.0637993625478</v>
      </c>
      <c r="AN317">
        <f>(AP317 - AO317 + DY317*1E3/(8.314*(EA317+273.15)) * AR317/DX317 * AQ317) * DX317/(100*DL317) * 1000/(1000 - AP317)</f>
        <v>0</v>
      </c>
      <c r="AO317">
        <v>24.4802484430085</v>
      </c>
      <c r="AP317">
        <v>27.9497963636364</v>
      </c>
      <c r="AQ317">
        <v>1.67974221710731e-05</v>
      </c>
      <c r="AR317">
        <v>110.680161828756</v>
      </c>
      <c r="AS317">
        <v>3</v>
      </c>
      <c r="AT317">
        <v>1</v>
      </c>
      <c r="AU317">
        <f>IF(AS317*$H$13&gt;=AW317,1.0,(AW317/(AW317-AS317*$H$13)))</f>
        <v>0</v>
      </c>
      <c r="AV317">
        <f>(AU317-1)*100</f>
        <v>0</v>
      </c>
      <c r="AW317">
        <f>MAX(0,($B$13+$C$13*EF317)/(1+$D$13*EF317)*DY317/(EA317+273)*$E$13)</f>
        <v>0</v>
      </c>
      <c r="AX317" t="s">
        <v>437</v>
      </c>
      <c r="AY317" t="s">
        <v>437</v>
      </c>
      <c r="AZ317">
        <v>0</v>
      </c>
      <c r="BA317">
        <v>0</v>
      </c>
      <c r="BB317">
        <f>1-AZ317/BA317</f>
        <v>0</v>
      </c>
      <c r="BC317">
        <v>0</v>
      </c>
      <c r="BD317" t="s">
        <v>437</v>
      </c>
      <c r="BE317" t="s">
        <v>437</v>
      </c>
      <c r="BF317">
        <v>0</v>
      </c>
      <c r="BG317">
        <v>0</v>
      </c>
      <c r="BH317">
        <f>1-BF317/BG317</f>
        <v>0</v>
      </c>
      <c r="BI317">
        <v>0.5</v>
      </c>
      <c r="BJ317">
        <f>DI317</f>
        <v>0</v>
      </c>
      <c r="BK317">
        <f>L317</f>
        <v>0</v>
      </c>
      <c r="BL317">
        <f>BH317*BI317*BJ317</f>
        <v>0</v>
      </c>
      <c r="BM317">
        <f>(BK317-BC317)/BJ317</f>
        <v>0</v>
      </c>
      <c r="BN317">
        <f>(BA317-BG317)/BG317</f>
        <v>0</v>
      </c>
      <c r="BO317">
        <f>AZ317/(BB317+AZ317/BG317)</f>
        <v>0</v>
      </c>
      <c r="BP317" t="s">
        <v>437</v>
      </c>
      <c r="BQ317">
        <v>0</v>
      </c>
      <c r="BR317">
        <f>IF(BQ317&lt;&gt;0, BQ317, BO317)</f>
        <v>0</v>
      </c>
      <c r="BS317">
        <f>1-BR317/BG317</f>
        <v>0</v>
      </c>
      <c r="BT317">
        <f>(BG317-BF317)/(BG317-BR317)</f>
        <v>0</v>
      </c>
      <c r="BU317">
        <f>(BA317-BG317)/(BA317-BR317)</f>
        <v>0</v>
      </c>
      <c r="BV317">
        <f>(BG317-BF317)/(BG317-AZ317)</f>
        <v>0</v>
      </c>
      <c r="BW317">
        <f>(BA317-BG317)/(BA317-AZ317)</f>
        <v>0</v>
      </c>
      <c r="BX317">
        <f>(BT317*BR317/BF317)</f>
        <v>0</v>
      </c>
      <c r="BY317">
        <f>(1-BX317)</f>
        <v>0</v>
      </c>
      <c r="DH317">
        <f>$B$11*EG317+$C$11*EH317+$F$11*ES317*(1-EV317)</f>
        <v>0</v>
      </c>
      <c r="DI317">
        <f>DH317*DJ317</f>
        <v>0</v>
      </c>
      <c r="DJ317">
        <f>($B$11*$D$9+$C$11*$D$9+$F$11*((FF317+EX317)/MAX(FF317+EX317+FG317, 0.1)*$I$9+FG317/MAX(FF317+EX317+FG317, 0.1)*$J$9))/($B$11+$C$11+$F$11)</f>
        <v>0</v>
      </c>
      <c r="DK317">
        <f>($B$11*$K$9+$C$11*$K$9+$F$11*((FF317+EX317)/MAX(FF317+EX317+FG317, 0.1)*$P$9+FG317/MAX(FF317+EX317+FG317, 0.1)*$Q$9))/($B$11+$C$11+$F$11)</f>
        <v>0</v>
      </c>
      <c r="DL317">
        <v>6</v>
      </c>
      <c r="DM317">
        <v>0.5</v>
      </c>
      <c r="DN317" t="s">
        <v>438</v>
      </c>
      <c r="DO317">
        <v>2</v>
      </c>
      <c r="DP317" t="b">
        <v>1</v>
      </c>
      <c r="DQ317">
        <v>1761412731.94615</v>
      </c>
      <c r="DR317">
        <v>284.974846153846</v>
      </c>
      <c r="DS317">
        <v>267.318384615385</v>
      </c>
      <c r="DT317">
        <v>27.9417692307692</v>
      </c>
      <c r="DU317">
        <v>24.4824692307692</v>
      </c>
      <c r="DV317">
        <v>283.877384615385</v>
      </c>
      <c r="DW317">
        <v>27.5514923076923</v>
      </c>
      <c r="DX317">
        <v>500.058615384615</v>
      </c>
      <c r="DY317">
        <v>90.3233384615385</v>
      </c>
      <c r="DZ317">
        <v>0.0414723307692308</v>
      </c>
      <c r="EA317">
        <v>36.9264846153846</v>
      </c>
      <c r="EB317">
        <v>36.8266846153846</v>
      </c>
      <c r="EC317">
        <v>999.9</v>
      </c>
      <c r="ED317">
        <v>0</v>
      </c>
      <c r="EE317">
        <v>0</v>
      </c>
      <c r="EF317">
        <v>10000.0546153846</v>
      </c>
      <c r="EG317">
        <v>0</v>
      </c>
      <c r="EH317">
        <v>1235.67923076923</v>
      </c>
      <c r="EI317">
        <v>17.6564923076923</v>
      </c>
      <c r="EJ317">
        <v>293.166461538462</v>
      </c>
      <c r="EK317">
        <v>274.027230769231</v>
      </c>
      <c r="EL317">
        <v>3.45929461538462</v>
      </c>
      <c r="EM317">
        <v>267.318384615385</v>
      </c>
      <c r="EN317">
        <v>24.4824692307692</v>
      </c>
      <c r="EO317">
        <v>2.52379461538462</v>
      </c>
      <c r="EP317">
        <v>2.21134</v>
      </c>
      <c r="EQ317">
        <v>21.1807769230769</v>
      </c>
      <c r="ER317">
        <v>19.0447076923077</v>
      </c>
      <c r="ES317">
        <v>1199.97153846154</v>
      </c>
      <c r="ET317">
        <v>0.967005384615385</v>
      </c>
      <c r="EU317">
        <v>0.0329946</v>
      </c>
      <c r="EV317">
        <v>0</v>
      </c>
      <c r="EW317">
        <v>1400.81153846154</v>
      </c>
      <c r="EX317">
        <v>5.00059</v>
      </c>
      <c r="EY317">
        <v>17597.2153846154</v>
      </c>
      <c r="EZ317">
        <v>10358.4692307692</v>
      </c>
      <c r="FA317">
        <v>55.9613076923077</v>
      </c>
      <c r="FB317">
        <v>57.9373076923077</v>
      </c>
      <c r="FC317">
        <v>56.2305384615385</v>
      </c>
      <c r="FD317">
        <v>57.5575384615385</v>
      </c>
      <c r="FE317">
        <v>56.7160769230769</v>
      </c>
      <c r="FF317">
        <v>1155.54692307692</v>
      </c>
      <c r="FG317">
        <v>39.4246153846154</v>
      </c>
      <c r="FH317">
        <v>0</v>
      </c>
      <c r="FI317">
        <v>1761412699.9</v>
      </c>
      <c r="FJ317">
        <v>0</v>
      </c>
      <c r="FK317">
        <v>1400.8796</v>
      </c>
      <c r="FL317">
        <v>6.79230768951945</v>
      </c>
      <c r="FM317">
        <v>106.969230585966</v>
      </c>
      <c r="FN317">
        <v>17598.588</v>
      </c>
      <c r="FO317">
        <v>15</v>
      </c>
      <c r="FP317">
        <v>0</v>
      </c>
      <c r="FQ317" t="s">
        <v>439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17.5213</v>
      </c>
      <c r="GD317">
        <v>4.63102556390977</v>
      </c>
      <c r="GE317">
        <v>0.6617386742514</v>
      </c>
      <c r="GF317">
        <v>0</v>
      </c>
      <c r="GG317">
        <v>1400.55882352941</v>
      </c>
      <c r="GH317">
        <v>6.23254392847754</v>
      </c>
      <c r="GI317">
        <v>0.646823754092366</v>
      </c>
      <c r="GJ317">
        <v>-1</v>
      </c>
      <c r="GK317">
        <v>3.458102</v>
      </c>
      <c r="GL317">
        <v>0.0431151879699246</v>
      </c>
      <c r="GM317">
        <v>0.00467442253117964</v>
      </c>
      <c r="GN317">
        <v>1</v>
      </c>
      <c r="GO317">
        <v>1</v>
      </c>
      <c r="GP317">
        <v>2</v>
      </c>
      <c r="GQ317" t="s">
        <v>446</v>
      </c>
      <c r="GR317">
        <v>3.12837</v>
      </c>
      <c r="GS317">
        <v>2.71965</v>
      </c>
      <c r="GT317">
        <v>0.0575259</v>
      </c>
      <c r="GU317">
        <v>0.054315</v>
      </c>
      <c r="GV317">
        <v>0.110253</v>
      </c>
      <c r="GW317">
        <v>0.100888</v>
      </c>
      <c r="GX317">
        <v>34291.8</v>
      </c>
      <c r="GY317">
        <v>36485.2</v>
      </c>
      <c r="GZ317">
        <v>33016.3</v>
      </c>
      <c r="HA317">
        <v>35029.4</v>
      </c>
      <c r="HB317">
        <v>41798.1</v>
      </c>
      <c r="HC317">
        <v>45356.7</v>
      </c>
      <c r="HD317">
        <v>51780.1</v>
      </c>
      <c r="HE317">
        <v>56126.3</v>
      </c>
      <c r="HF317">
        <v>1.74083</v>
      </c>
      <c r="HG317">
        <v>1.60455</v>
      </c>
      <c r="HH317">
        <v>-0.0783019</v>
      </c>
      <c r="HI317">
        <v>0</v>
      </c>
      <c r="HJ317">
        <v>38.1314</v>
      </c>
      <c r="HK317">
        <v>999.9</v>
      </c>
      <c r="HL317">
        <v>56.55</v>
      </c>
      <c r="HM317">
        <v>29.205</v>
      </c>
      <c r="HN317">
        <v>25.4814</v>
      </c>
      <c r="HO317">
        <v>57.0975</v>
      </c>
      <c r="HP317">
        <v>42.7764</v>
      </c>
      <c r="HQ317">
        <v>1</v>
      </c>
      <c r="HR317">
        <v>1.73132</v>
      </c>
      <c r="HS317">
        <v>9.28105</v>
      </c>
      <c r="HT317">
        <v>19.9102</v>
      </c>
      <c r="HU317">
        <v>5.19138</v>
      </c>
      <c r="HV317">
        <v>12.0159</v>
      </c>
      <c r="HW317">
        <v>4.972</v>
      </c>
      <c r="HX317">
        <v>3.2949</v>
      </c>
      <c r="HY317">
        <v>9999</v>
      </c>
      <c r="HZ317">
        <v>9999</v>
      </c>
      <c r="IA317">
        <v>999.9</v>
      </c>
      <c r="IB317">
        <v>9999</v>
      </c>
      <c r="IC317">
        <v>1.86325</v>
      </c>
      <c r="ID317">
        <v>1.86807</v>
      </c>
      <c r="IE317">
        <v>1.86783</v>
      </c>
      <c r="IF317">
        <v>1.86905</v>
      </c>
      <c r="IG317">
        <v>1.86981</v>
      </c>
      <c r="IH317">
        <v>1.86585</v>
      </c>
      <c r="II317">
        <v>1.86697</v>
      </c>
      <c r="IJ317">
        <v>1.8684</v>
      </c>
      <c r="IK317">
        <v>5</v>
      </c>
      <c r="IL317">
        <v>0</v>
      </c>
      <c r="IM317">
        <v>0</v>
      </c>
      <c r="IN317">
        <v>0</v>
      </c>
      <c r="IO317" t="s">
        <v>441</v>
      </c>
      <c r="IP317" t="s">
        <v>442</v>
      </c>
      <c r="IQ317" t="s">
        <v>443</v>
      </c>
      <c r="IR317" t="s">
        <v>443</v>
      </c>
      <c r="IS317" t="s">
        <v>443</v>
      </c>
      <c r="IT317" t="s">
        <v>443</v>
      </c>
      <c r="IU317">
        <v>0</v>
      </c>
      <c r="IV317">
        <v>100</v>
      </c>
      <c r="IW317">
        <v>100</v>
      </c>
      <c r="IX317">
        <v>1.098</v>
      </c>
      <c r="IY317">
        <v>0.3906</v>
      </c>
      <c r="IZ317">
        <v>1.09748391826392</v>
      </c>
      <c r="JA317">
        <v>0</v>
      </c>
      <c r="JB317">
        <v>0</v>
      </c>
      <c r="JC317">
        <v>0</v>
      </c>
      <c r="JD317">
        <v>-0.0884944213828177</v>
      </c>
      <c r="JE317">
        <v>-0.0201515475203199</v>
      </c>
      <c r="JF317">
        <v>0.00214540939206269</v>
      </c>
      <c r="JG317">
        <v>-2.84287099057137e-05</v>
      </c>
      <c r="JH317">
        <v>5</v>
      </c>
      <c r="JI317">
        <v>2273</v>
      </c>
      <c r="JJ317">
        <v>0</v>
      </c>
      <c r="JK317">
        <v>25</v>
      </c>
      <c r="JL317">
        <v>29356879</v>
      </c>
      <c r="JM317">
        <v>29356879</v>
      </c>
      <c r="JN317">
        <v>0.625</v>
      </c>
      <c r="JO317">
        <v>2.63306</v>
      </c>
      <c r="JP317">
        <v>1.54785</v>
      </c>
      <c r="JQ317">
        <v>2.32056</v>
      </c>
      <c r="JR317">
        <v>1.64673</v>
      </c>
      <c r="JS317">
        <v>2.37305</v>
      </c>
      <c r="JT317">
        <v>33.3784</v>
      </c>
      <c r="JU317">
        <v>24.1138</v>
      </c>
      <c r="JV317">
        <v>18</v>
      </c>
      <c r="JW317">
        <v>490.499</v>
      </c>
      <c r="JX317">
        <v>394.367</v>
      </c>
      <c r="JY317">
        <v>28.2865</v>
      </c>
      <c r="JZ317">
        <v>46.6702</v>
      </c>
      <c r="KA317">
        <v>30.0045</v>
      </c>
      <c r="KB317">
        <v>45.8066</v>
      </c>
      <c r="KC317">
        <v>45.6453</v>
      </c>
      <c r="KD317">
        <v>12.4974</v>
      </c>
      <c r="KE317">
        <v>0</v>
      </c>
      <c r="KF317">
        <v>100</v>
      </c>
      <c r="KG317">
        <v>21.6864</v>
      </c>
      <c r="KH317">
        <v>216.877</v>
      </c>
      <c r="KI317">
        <v>34.6858</v>
      </c>
      <c r="KJ317">
        <v>93.9302</v>
      </c>
      <c r="KK317">
        <v>90.8487</v>
      </c>
    </row>
    <row r="318" spans="1:297">
      <c r="A318">
        <v>302</v>
      </c>
      <c r="B318">
        <v>1761412745.1</v>
      </c>
      <c r="C318">
        <v>4564.09999990463</v>
      </c>
      <c r="D318" t="s">
        <v>1049</v>
      </c>
      <c r="E318" t="s">
        <v>1050</v>
      </c>
      <c r="F318">
        <v>5</v>
      </c>
      <c r="G318" t="s">
        <v>1024</v>
      </c>
      <c r="H318" t="s">
        <v>436</v>
      </c>
      <c r="I318">
        <v>1761412736.94615</v>
      </c>
      <c r="J318">
        <f>(K318)/1000</f>
        <v>0</v>
      </c>
      <c r="K318">
        <f>IF(DP318, AN318, AH318)</f>
        <v>0</v>
      </c>
      <c r="L318">
        <f>IF(DP318, AI318, AG318)</f>
        <v>0</v>
      </c>
      <c r="M318">
        <f>DR318 - IF(AU318&gt;1, L318*DL318*100.0/(AW318), 0)</f>
        <v>0</v>
      </c>
      <c r="N318">
        <f>((T318-J318/2)*M318-L318)/(T318+J318/2)</f>
        <v>0</v>
      </c>
      <c r="O318">
        <f>N318*(DY318+DZ318)/1000.0</f>
        <v>0</v>
      </c>
      <c r="P318">
        <f>(DR318 - IF(AU318&gt;1, L318*DL318*100.0/(AW318), 0))*(DY318+DZ318)/1000.0</f>
        <v>0</v>
      </c>
      <c r="Q318">
        <f>2.0/((1/S318-1/R318)+SIGN(S318)*SQRT((1/S318-1/R318)*(1/S318-1/R318) + 4*DM318/((DM318+1)*(DM318+1))*(2*1/S318*1/R318-1/R318*1/R318)))</f>
        <v>0</v>
      </c>
      <c r="R318">
        <f>IF(LEFT(DN318,1)&lt;&gt;"0",IF(LEFT(DN318,1)="1",3.0,DO318),$D$5+$E$5*(EF318*DY318/($K$5*1000))+$F$5*(EF318*DY318/($K$5*1000))*MAX(MIN(DL318,$J$5),$I$5)*MAX(MIN(DL318,$J$5),$I$5)+$G$5*MAX(MIN(DL318,$J$5),$I$5)*(EF318*DY318/($K$5*1000))+$H$5*(EF318*DY318/($K$5*1000))*(EF318*DY318/($K$5*1000)))</f>
        <v>0</v>
      </c>
      <c r="S318">
        <f>J318*(1000-(1000*0.61365*exp(17.502*W318/(240.97+W318))/(DY318+DZ318)+DT318)/2)/(1000*0.61365*exp(17.502*W318/(240.97+W318))/(DY318+DZ318)-DT318)</f>
        <v>0</v>
      </c>
      <c r="T318">
        <f>1/((DM318+1)/(Q318/1.6)+1/(R318/1.37)) + DM318/((DM318+1)/(Q318/1.6) + DM318/(R318/1.37))</f>
        <v>0</v>
      </c>
      <c r="U318">
        <f>(DH318*DK318)</f>
        <v>0</v>
      </c>
      <c r="V318">
        <f>(EA318+(U318+2*0.95*5.67E-8*(((EA318+$B$7)+273)^4-(EA318+273)^4)-44100*J318)/(1.84*29.3*R318+8*0.95*5.67E-8*(EA318+273)^3))</f>
        <v>0</v>
      </c>
      <c r="W318">
        <f>($C$7*EB318+$D$7*EC318+$E$7*V318)</f>
        <v>0</v>
      </c>
      <c r="X318">
        <f>0.61365*exp(17.502*W318/(240.97+W318))</f>
        <v>0</v>
      </c>
      <c r="Y318">
        <f>(Z318/AA318*100)</f>
        <v>0</v>
      </c>
      <c r="Z318">
        <f>DT318*(DY318+DZ318)/1000</f>
        <v>0</v>
      </c>
      <c r="AA318">
        <f>0.61365*exp(17.502*EA318/(240.97+EA318))</f>
        <v>0</v>
      </c>
      <c r="AB318">
        <f>(X318-DT318*(DY318+DZ318)/1000)</f>
        <v>0</v>
      </c>
      <c r="AC318">
        <f>(-J318*44100)</f>
        <v>0</v>
      </c>
      <c r="AD318">
        <f>2*29.3*R318*0.92*(EA318-W318)</f>
        <v>0</v>
      </c>
      <c r="AE318">
        <f>2*0.95*5.67E-8*(((EA318+$B$7)+273)^4-(W318+273)^4)</f>
        <v>0</v>
      </c>
      <c r="AF318">
        <f>U318+AE318+AC318+AD318</f>
        <v>0</v>
      </c>
      <c r="AG318">
        <f>DX318*AU318*(DS318-DR318*(1000-AU318*DU318)/(1000-AU318*DT318))/(100*DL318)</f>
        <v>0</v>
      </c>
      <c r="AH318">
        <f>1000*DX318*AU318*(DT318-DU318)/(100*DL318*(1000-AU318*DT318))</f>
        <v>0</v>
      </c>
      <c r="AI318">
        <f>(AJ318 - AK318 - DY318*1E3/(8.314*(EA318+273.15)) * AM318/DX318 * AL318) * DX318/(100*DL318) * (1000 - DU318)/1000</f>
        <v>0</v>
      </c>
      <c r="AJ318">
        <v>240.301780758906</v>
      </c>
      <c r="AK318">
        <v>252.105896969697</v>
      </c>
      <c r="AL318">
        <v>-3.39643783329876</v>
      </c>
      <c r="AM318">
        <v>65.0637993625478</v>
      </c>
      <c r="AN318">
        <f>(AP318 - AO318 + DY318*1E3/(8.314*(EA318+273.15)) * AR318/DX318 * AQ318) * DX318/(100*DL318) * 1000/(1000 - AP318)</f>
        <v>0</v>
      </c>
      <c r="AO318">
        <v>24.4803900768686</v>
      </c>
      <c r="AP318">
        <v>27.9614951515152</v>
      </c>
      <c r="AQ318">
        <v>2.22379802061729e-05</v>
      </c>
      <c r="AR318">
        <v>110.680161828756</v>
      </c>
      <c r="AS318">
        <v>4</v>
      </c>
      <c r="AT318">
        <v>1</v>
      </c>
      <c r="AU318">
        <f>IF(AS318*$H$13&gt;=AW318,1.0,(AW318/(AW318-AS318*$H$13)))</f>
        <v>0</v>
      </c>
      <c r="AV318">
        <f>(AU318-1)*100</f>
        <v>0</v>
      </c>
      <c r="AW318">
        <f>MAX(0,($B$13+$C$13*EF318)/(1+$D$13*EF318)*DY318/(EA318+273)*$E$13)</f>
        <v>0</v>
      </c>
      <c r="AX318" t="s">
        <v>437</v>
      </c>
      <c r="AY318" t="s">
        <v>437</v>
      </c>
      <c r="AZ318">
        <v>0</v>
      </c>
      <c r="BA318">
        <v>0</v>
      </c>
      <c r="BB318">
        <f>1-AZ318/BA318</f>
        <v>0</v>
      </c>
      <c r="BC318">
        <v>0</v>
      </c>
      <c r="BD318" t="s">
        <v>437</v>
      </c>
      <c r="BE318" t="s">
        <v>437</v>
      </c>
      <c r="BF318">
        <v>0</v>
      </c>
      <c r="BG318">
        <v>0</v>
      </c>
      <c r="BH318">
        <f>1-BF318/BG318</f>
        <v>0</v>
      </c>
      <c r="BI318">
        <v>0.5</v>
      </c>
      <c r="BJ318">
        <f>DI318</f>
        <v>0</v>
      </c>
      <c r="BK318">
        <f>L318</f>
        <v>0</v>
      </c>
      <c r="BL318">
        <f>BH318*BI318*BJ318</f>
        <v>0</v>
      </c>
      <c r="BM318">
        <f>(BK318-BC318)/BJ318</f>
        <v>0</v>
      </c>
      <c r="BN318">
        <f>(BA318-BG318)/BG318</f>
        <v>0</v>
      </c>
      <c r="BO318">
        <f>AZ318/(BB318+AZ318/BG318)</f>
        <v>0</v>
      </c>
      <c r="BP318" t="s">
        <v>437</v>
      </c>
      <c r="BQ318">
        <v>0</v>
      </c>
      <c r="BR318">
        <f>IF(BQ318&lt;&gt;0, BQ318, BO318)</f>
        <v>0</v>
      </c>
      <c r="BS318">
        <f>1-BR318/BG318</f>
        <v>0</v>
      </c>
      <c r="BT318">
        <f>(BG318-BF318)/(BG318-BR318)</f>
        <v>0</v>
      </c>
      <c r="BU318">
        <f>(BA318-BG318)/(BA318-BR318)</f>
        <v>0</v>
      </c>
      <c r="BV318">
        <f>(BG318-BF318)/(BG318-AZ318)</f>
        <v>0</v>
      </c>
      <c r="BW318">
        <f>(BA318-BG318)/(BA318-AZ318)</f>
        <v>0</v>
      </c>
      <c r="BX318">
        <f>(BT318*BR318/BF318)</f>
        <v>0</v>
      </c>
      <c r="BY318">
        <f>(1-BX318)</f>
        <v>0</v>
      </c>
      <c r="DH318">
        <f>$B$11*EG318+$C$11*EH318+$F$11*ES318*(1-EV318)</f>
        <v>0</v>
      </c>
      <c r="DI318">
        <f>DH318*DJ318</f>
        <v>0</v>
      </c>
      <c r="DJ318">
        <f>($B$11*$D$9+$C$11*$D$9+$F$11*((FF318+EX318)/MAX(FF318+EX318+FG318, 0.1)*$I$9+FG318/MAX(FF318+EX318+FG318, 0.1)*$J$9))/($B$11+$C$11+$F$11)</f>
        <v>0</v>
      </c>
      <c r="DK318">
        <f>($B$11*$K$9+$C$11*$K$9+$F$11*((FF318+EX318)/MAX(FF318+EX318+FG318, 0.1)*$P$9+FG318/MAX(FF318+EX318+FG318, 0.1)*$Q$9))/($B$11+$C$11+$F$11)</f>
        <v>0</v>
      </c>
      <c r="DL318">
        <v>6</v>
      </c>
      <c r="DM318">
        <v>0.5</v>
      </c>
      <c r="DN318" t="s">
        <v>438</v>
      </c>
      <c r="DO318">
        <v>2</v>
      </c>
      <c r="DP318" t="b">
        <v>1</v>
      </c>
      <c r="DQ318">
        <v>1761412736.94615</v>
      </c>
      <c r="DR318">
        <v>268.567307692308</v>
      </c>
      <c r="DS318">
        <v>250.366846153846</v>
      </c>
      <c r="DT318">
        <v>27.9479230769231</v>
      </c>
      <c r="DU318">
        <v>24.4814538461538</v>
      </c>
      <c r="DV318">
        <v>267.469846153846</v>
      </c>
      <c r="DW318">
        <v>27.5574384615385</v>
      </c>
      <c r="DX318">
        <v>500.041384615385</v>
      </c>
      <c r="DY318">
        <v>90.3227076923077</v>
      </c>
      <c r="DZ318">
        <v>0.0415116923076923</v>
      </c>
      <c r="EA318">
        <v>36.9513076923077</v>
      </c>
      <c r="EB318">
        <v>36.8545307692308</v>
      </c>
      <c r="EC318">
        <v>999.9</v>
      </c>
      <c r="ED318">
        <v>0</v>
      </c>
      <c r="EE318">
        <v>0</v>
      </c>
      <c r="EF318">
        <v>9998.36615384615</v>
      </c>
      <c r="EG318">
        <v>0</v>
      </c>
      <c r="EH318">
        <v>1235.56076923077</v>
      </c>
      <c r="EI318">
        <v>18.2005076923077</v>
      </c>
      <c r="EJ318">
        <v>276.288923076923</v>
      </c>
      <c r="EK318">
        <v>256.65</v>
      </c>
      <c r="EL318">
        <v>3.46647461538462</v>
      </c>
      <c r="EM318">
        <v>250.366846153846</v>
      </c>
      <c r="EN318">
        <v>24.4814538461538</v>
      </c>
      <c r="EO318">
        <v>2.52433307692308</v>
      </c>
      <c r="EP318">
        <v>2.21123076923077</v>
      </c>
      <c r="EQ318">
        <v>21.1842461538462</v>
      </c>
      <c r="ER318">
        <v>19.0439153846154</v>
      </c>
      <c r="ES318">
        <v>1199.98</v>
      </c>
      <c r="ET318">
        <v>0.967004230769231</v>
      </c>
      <c r="EU318">
        <v>0.0329957538461538</v>
      </c>
      <c r="EV318">
        <v>0</v>
      </c>
      <c r="EW318">
        <v>1401.37461538462</v>
      </c>
      <c r="EX318">
        <v>5.00059</v>
      </c>
      <c r="EY318">
        <v>17607.1615384615</v>
      </c>
      <c r="EZ318">
        <v>10358.5461538462</v>
      </c>
      <c r="FA318">
        <v>55.9997692307692</v>
      </c>
      <c r="FB318">
        <v>57.9853076923077</v>
      </c>
      <c r="FC318">
        <v>56.269</v>
      </c>
      <c r="FD318">
        <v>57.596</v>
      </c>
      <c r="FE318">
        <v>56.7497692307692</v>
      </c>
      <c r="FF318">
        <v>1155.55307692308</v>
      </c>
      <c r="FG318">
        <v>39.4269230769231</v>
      </c>
      <c r="FH318">
        <v>0</v>
      </c>
      <c r="FI318">
        <v>1761412705.3</v>
      </c>
      <c r="FJ318">
        <v>0</v>
      </c>
      <c r="FK318">
        <v>1401.51230769231</v>
      </c>
      <c r="FL318">
        <v>7.03931624856268</v>
      </c>
      <c r="FM318">
        <v>127.582906035406</v>
      </c>
      <c r="FN318">
        <v>17608.9769230769</v>
      </c>
      <c r="FO318">
        <v>15</v>
      </c>
      <c r="FP318">
        <v>0</v>
      </c>
      <c r="FQ318" t="s">
        <v>439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17.8326571428571</v>
      </c>
      <c r="GD318">
        <v>5.49808051948052</v>
      </c>
      <c r="GE318">
        <v>0.719974299522413</v>
      </c>
      <c r="GF318">
        <v>0</v>
      </c>
      <c r="GG318">
        <v>1401.09323529412</v>
      </c>
      <c r="GH318">
        <v>7.29121467218555</v>
      </c>
      <c r="GI318">
        <v>0.747473078752815</v>
      </c>
      <c r="GJ318">
        <v>-1</v>
      </c>
      <c r="GK318">
        <v>3.46322761904762</v>
      </c>
      <c r="GL318">
        <v>0.0824594805194826</v>
      </c>
      <c r="GM318">
        <v>0.00873660820355902</v>
      </c>
      <c r="GN318">
        <v>1</v>
      </c>
      <c r="GO318">
        <v>1</v>
      </c>
      <c r="GP318">
        <v>2</v>
      </c>
      <c r="GQ318" t="s">
        <v>446</v>
      </c>
      <c r="GR318">
        <v>3.12852</v>
      </c>
      <c r="GS318">
        <v>2.72001</v>
      </c>
      <c r="GT318">
        <v>0.0543375</v>
      </c>
      <c r="GU318">
        <v>0.0510931</v>
      </c>
      <c r="GV318">
        <v>0.110279</v>
      </c>
      <c r="GW318">
        <v>0.100884</v>
      </c>
      <c r="GX318">
        <v>34404.4</v>
      </c>
      <c r="GY318">
        <v>36604.8</v>
      </c>
      <c r="GZ318">
        <v>33013.4</v>
      </c>
      <c r="HA318">
        <v>35025.3</v>
      </c>
      <c r="HB318">
        <v>41793.6</v>
      </c>
      <c r="HC318">
        <v>45351.9</v>
      </c>
      <c r="HD318">
        <v>51776.2</v>
      </c>
      <c r="HE318">
        <v>56120.6</v>
      </c>
      <c r="HF318">
        <v>1.74005</v>
      </c>
      <c r="HG318">
        <v>1.604</v>
      </c>
      <c r="HH318">
        <v>-0.0779554</v>
      </c>
      <c r="HI318">
        <v>0</v>
      </c>
      <c r="HJ318">
        <v>38.1533</v>
      </c>
      <c r="HK318">
        <v>999.9</v>
      </c>
      <c r="HL318">
        <v>56.55</v>
      </c>
      <c r="HM318">
        <v>29.215</v>
      </c>
      <c r="HN318">
        <v>25.4958</v>
      </c>
      <c r="HO318">
        <v>56.9575</v>
      </c>
      <c r="HP318">
        <v>42.5601</v>
      </c>
      <c r="HQ318">
        <v>1</v>
      </c>
      <c r="HR318">
        <v>1.73576</v>
      </c>
      <c r="HS318">
        <v>9.28105</v>
      </c>
      <c r="HT318">
        <v>19.9102</v>
      </c>
      <c r="HU318">
        <v>5.19168</v>
      </c>
      <c r="HV318">
        <v>12.0159</v>
      </c>
      <c r="HW318">
        <v>4.972</v>
      </c>
      <c r="HX318">
        <v>3.295</v>
      </c>
      <c r="HY318">
        <v>9999</v>
      </c>
      <c r="HZ318">
        <v>9999</v>
      </c>
      <c r="IA318">
        <v>999.9</v>
      </c>
      <c r="IB318">
        <v>9999</v>
      </c>
      <c r="IC318">
        <v>1.86325</v>
      </c>
      <c r="ID318">
        <v>1.86806</v>
      </c>
      <c r="IE318">
        <v>1.86783</v>
      </c>
      <c r="IF318">
        <v>1.86904</v>
      </c>
      <c r="IG318">
        <v>1.86982</v>
      </c>
      <c r="IH318">
        <v>1.86587</v>
      </c>
      <c r="II318">
        <v>1.86696</v>
      </c>
      <c r="IJ318">
        <v>1.8684</v>
      </c>
      <c r="IK318">
        <v>5</v>
      </c>
      <c r="IL318">
        <v>0</v>
      </c>
      <c r="IM318">
        <v>0</v>
      </c>
      <c r="IN318">
        <v>0</v>
      </c>
      <c r="IO318" t="s">
        <v>441</v>
      </c>
      <c r="IP318" t="s">
        <v>442</v>
      </c>
      <c r="IQ318" t="s">
        <v>443</v>
      </c>
      <c r="IR318" t="s">
        <v>443</v>
      </c>
      <c r="IS318" t="s">
        <v>443</v>
      </c>
      <c r="IT318" t="s">
        <v>443</v>
      </c>
      <c r="IU318">
        <v>0</v>
      </c>
      <c r="IV318">
        <v>100</v>
      </c>
      <c r="IW318">
        <v>100</v>
      </c>
      <c r="IX318">
        <v>1.097</v>
      </c>
      <c r="IY318">
        <v>0.391</v>
      </c>
      <c r="IZ318">
        <v>1.09748391826392</v>
      </c>
      <c r="JA318">
        <v>0</v>
      </c>
      <c r="JB318">
        <v>0</v>
      </c>
      <c r="JC318">
        <v>0</v>
      </c>
      <c r="JD318">
        <v>-0.0884944213828177</v>
      </c>
      <c r="JE318">
        <v>-0.0201515475203199</v>
      </c>
      <c r="JF318">
        <v>0.00214540939206269</v>
      </c>
      <c r="JG318">
        <v>-2.84287099057137e-05</v>
      </c>
      <c r="JH318">
        <v>5</v>
      </c>
      <c r="JI318">
        <v>2273</v>
      </c>
      <c r="JJ318">
        <v>0</v>
      </c>
      <c r="JK318">
        <v>25</v>
      </c>
      <c r="JL318">
        <v>29356879.1</v>
      </c>
      <c r="JM318">
        <v>29356879.1</v>
      </c>
      <c r="JN318">
        <v>0.592041</v>
      </c>
      <c r="JO318">
        <v>2.63672</v>
      </c>
      <c r="JP318">
        <v>1.54785</v>
      </c>
      <c r="JQ318">
        <v>2.32056</v>
      </c>
      <c r="JR318">
        <v>1.64673</v>
      </c>
      <c r="JS318">
        <v>2.27905</v>
      </c>
      <c r="JT318">
        <v>33.3784</v>
      </c>
      <c r="JU318">
        <v>24.1138</v>
      </c>
      <c r="JV318">
        <v>18</v>
      </c>
      <c r="JW318">
        <v>490.205</v>
      </c>
      <c r="JX318">
        <v>394.23</v>
      </c>
      <c r="JY318">
        <v>28.3151</v>
      </c>
      <c r="JZ318">
        <v>46.7117</v>
      </c>
      <c r="KA318">
        <v>30.0045</v>
      </c>
      <c r="KB318">
        <v>45.8471</v>
      </c>
      <c r="KC318">
        <v>45.6842</v>
      </c>
      <c r="KD318">
        <v>11.7649</v>
      </c>
      <c r="KE318">
        <v>0</v>
      </c>
      <c r="KF318">
        <v>100</v>
      </c>
      <c r="KG318">
        <v>21.6941</v>
      </c>
      <c r="KH318">
        <v>196.58</v>
      </c>
      <c r="KI318">
        <v>34.6858</v>
      </c>
      <c r="KJ318">
        <v>93.9227</v>
      </c>
      <c r="KK318">
        <v>90.8388</v>
      </c>
    </row>
    <row r="319" spans="1:297">
      <c r="A319">
        <v>303</v>
      </c>
      <c r="B319">
        <v>1761412750.1</v>
      </c>
      <c r="C319">
        <v>4569.09999990463</v>
      </c>
      <c r="D319" t="s">
        <v>1051</v>
      </c>
      <c r="E319" t="s">
        <v>1052</v>
      </c>
      <c r="F319">
        <v>5</v>
      </c>
      <c r="G319" t="s">
        <v>1024</v>
      </c>
      <c r="H319" t="s">
        <v>436</v>
      </c>
      <c r="I319">
        <v>1761412741.94615</v>
      </c>
      <c r="J319">
        <f>(K319)/1000</f>
        <v>0</v>
      </c>
      <c r="K319">
        <f>IF(DP319, AN319, AH319)</f>
        <v>0</v>
      </c>
      <c r="L319">
        <f>IF(DP319, AI319, AG319)</f>
        <v>0</v>
      </c>
      <c r="M319">
        <f>DR319 - IF(AU319&gt;1, L319*DL319*100.0/(AW319), 0)</f>
        <v>0</v>
      </c>
      <c r="N319">
        <f>((T319-J319/2)*M319-L319)/(T319+J319/2)</f>
        <v>0</v>
      </c>
      <c r="O319">
        <f>N319*(DY319+DZ319)/1000.0</f>
        <v>0</v>
      </c>
      <c r="P319">
        <f>(DR319 - IF(AU319&gt;1, L319*DL319*100.0/(AW319), 0))*(DY319+DZ319)/1000.0</f>
        <v>0</v>
      </c>
      <c r="Q319">
        <f>2.0/((1/S319-1/R319)+SIGN(S319)*SQRT((1/S319-1/R319)*(1/S319-1/R319) + 4*DM319/((DM319+1)*(DM319+1))*(2*1/S319*1/R319-1/R319*1/R319)))</f>
        <v>0</v>
      </c>
      <c r="R319">
        <f>IF(LEFT(DN319,1)&lt;&gt;"0",IF(LEFT(DN319,1)="1",3.0,DO319),$D$5+$E$5*(EF319*DY319/($K$5*1000))+$F$5*(EF319*DY319/($K$5*1000))*MAX(MIN(DL319,$J$5),$I$5)*MAX(MIN(DL319,$J$5),$I$5)+$G$5*MAX(MIN(DL319,$J$5),$I$5)*(EF319*DY319/($K$5*1000))+$H$5*(EF319*DY319/($K$5*1000))*(EF319*DY319/($K$5*1000)))</f>
        <v>0</v>
      </c>
      <c r="S319">
        <f>J319*(1000-(1000*0.61365*exp(17.502*W319/(240.97+W319))/(DY319+DZ319)+DT319)/2)/(1000*0.61365*exp(17.502*W319/(240.97+W319))/(DY319+DZ319)-DT319)</f>
        <v>0</v>
      </c>
      <c r="T319">
        <f>1/((DM319+1)/(Q319/1.6)+1/(R319/1.37)) + DM319/((DM319+1)/(Q319/1.6) + DM319/(R319/1.37))</f>
        <v>0</v>
      </c>
      <c r="U319">
        <f>(DH319*DK319)</f>
        <v>0</v>
      </c>
      <c r="V319">
        <f>(EA319+(U319+2*0.95*5.67E-8*(((EA319+$B$7)+273)^4-(EA319+273)^4)-44100*J319)/(1.84*29.3*R319+8*0.95*5.67E-8*(EA319+273)^3))</f>
        <v>0</v>
      </c>
      <c r="W319">
        <f>($C$7*EB319+$D$7*EC319+$E$7*V319)</f>
        <v>0</v>
      </c>
      <c r="X319">
        <f>0.61365*exp(17.502*W319/(240.97+W319))</f>
        <v>0</v>
      </c>
      <c r="Y319">
        <f>(Z319/AA319*100)</f>
        <v>0</v>
      </c>
      <c r="Z319">
        <f>DT319*(DY319+DZ319)/1000</f>
        <v>0</v>
      </c>
      <c r="AA319">
        <f>0.61365*exp(17.502*EA319/(240.97+EA319))</f>
        <v>0</v>
      </c>
      <c r="AB319">
        <f>(X319-DT319*(DY319+DZ319)/1000)</f>
        <v>0</v>
      </c>
      <c r="AC319">
        <f>(-J319*44100)</f>
        <v>0</v>
      </c>
      <c r="AD319">
        <f>2*29.3*R319*0.92*(EA319-W319)</f>
        <v>0</v>
      </c>
      <c r="AE319">
        <f>2*0.95*5.67E-8*(((EA319+$B$7)+273)^4-(W319+273)^4)</f>
        <v>0</v>
      </c>
      <c r="AF319">
        <f>U319+AE319+AC319+AD319</f>
        <v>0</v>
      </c>
      <c r="AG319">
        <f>DX319*AU319*(DS319-DR319*(1000-AU319*DU319)/(1000-AU319*DT319))/(100*DL319)</f>
        <v>0</v>
      </c>
      <c r="AH319">
        <f>1000*DX319*AU319*(DT319-DU319)/(100*DL319*(1000-AU319*DT319))</f>
        <v>0</v>
      </c>
      <c r="AI319">
        <f>(AJ319 - AK319 - DY319*1E3/(8.314*(EA319+273.15)) * AM319/DX319 * AL319) * DX319/(100*DL319) * (1000 - DU319)/1000</f>
        <v>0</v>
      </c>
      <c r="AJ319">
        <v>223.600705152307</v>
      </c>
      <c r="AK319">
        <v>235.561296969697</v>
      </c>
      <c r="AL319">
        <v>-3.30585308033553</v>
      </c>
      <c r="AM319">
        <v>65.0637993625478</v>
      </c>
      <c r="AN319">
        <f>(AP319 - AO319 + DY319*1E3/(8.314*(EA319+273.15)) * AR319/DX319 * AQ319) * DX319/(100*DL319) * 1000/(1000 - AP319)</f>
        <v>0</v>
      </c>
      <c r="AO319">
        <v>24.4818685238511</v>
      </c>
      <c r="AP319">
        <v>27.9779842424242</v>
      </c>
      <c r="AQ319">
        <v>3.14297420593227e-05</v>
      </c>
      <c r="AR319">
        <v>110.680161828756</v>
      </c>
      <c r="AS319">
        <v>3</v>
      </c>
      <c r="AT319">
        <v>1</v>
      </c>
      <c r="AU319">
        <f>IF(AS319*$H$13&gt;=AW319,1.0,(AW319/(AW319-AS319*$H$13)))</f>
        <v>0</v>
      </c>
      <c r="AV319">
        <f>(AU319-1)*100</f>
        <v>0</v>
      </c>
      <c r="AW319">
        <f>MAX(0,($B$13+$C$13*EF319)/(1+$D$13*EF319)*DY319/(EA319+273)*$E$13)</f>
        <v>0</v>
      </c>
      <c r="AX319" t="s">
        <v>437</v>
      </c>
      <c r="AY319" t="s">
        <v>437</v>
      </c>
      <c r="AZ319">
        <v>0</v>
      </c>
      <c r="BA319">
        <v>0</v>
      </c>
      <c r="BB319">
        <f>1-AZ319/BA319</f>
        <v>0</v>
      </c>
      <c r="BC319">
        <v>0</v>
      </c>
      <c r="BD319" t="s">
        <v>437</v>
      </c>
      <c r="BE319" t="s">
        <v>437</v>
      </c>
      <c r="BF319">
        <v>0</v>
      </c>
      <c r="BG319">
        <v>0</v>
      </c>
      <c r="BH319">
        <f>1-BF319/BG319</f>
        <v>0</v>
      </c>
      <c r="BI319">
        <v>0.5</v>
      </c>
      <c r="BJ319">
        <f>DI319</f>
        <v>0</v>
      </c>
      <c r="BK319">
        <f>L319</f>
        <v>0</v>
      </c>
      <c r="BL319">
        <f>BH319*BI319*BJ319</f>
        <v>0</v>
      </c>
      <c r="BM319">
        <f>(BK319-BC319)/BJ319</f>
        <v>0</v>
      </c>
      <c r="BN319">
        <f>(BA319-BG319)/BG319</f>
        <v>0</v>
      </c>
      <c r="BO319">
        <f>AZ319/(BB319+AZ319/BG319)</f>
        <v>0</v>
      </c>
      <c r="BP319" t="s">
        <v>437</v>
      </c>
      <c r="BQ319">
        <v>0</v>
      </c>
      <c r="BR319">
        <f>IF(BQ319&lt;&gt;0, BQ319, BO319)</f>
        <v>0</v>
      </c>
      <c r="BS319">
        <f>1-BR319/BG319</f>
        <v>0</v>
      </c>
      <c r="BT319">
        <f>(BG319-BF319)/(BG319-BR319)</f>
        <v>0</v>
      </c>
      <c r="BU319">
        <f>(BA319-BG319)/(BA319-BR319)</f>
        <v>0</v>
      </c>
      <c r="BV319">
        <f>(BG319-BF319)/(BG319-AZ319)</f>
        <v>0</v>
      </c>
      <c r="BW319">
        <f>(BA319-BG319)/(BA319-AZ319)</f>
        <v>0</v>
      </c>
      <c r="BX319">
        <f>(BT319*BR319/BF319)</f>
        <v>0</v>
      </c>
      <c r="BY319">
        <f>(1-BX319)</f>
        <v>0</v>
      </c>
      <c r="DH319">
        <f>$B$11*EG319+$C$11*EH319+$F$11*ES319*(1-EV319)</f>
        <v>0</v>
      </c>
      <c r="DI319">
        <f>DH319*DJ319</f>
        <v>0</v>
      </c>
      <c r="DJ319">
        <f>($B$11*$D$9+$C$11*$D$9+$F$11*((FF319+EX319)/MAX(FF319+EX319+FG319, 0.1)*$I$9+FG319/MAX(FF319+EX319+FG319, 0.1)*$J$9))/($B$11+$C$11+$F$11)</f>
        <v>0</v>
      </c>
      <c r="DK319">
        <f>($B$11*$K$9+$C$11*$K$9+$F$11*((FF319+EX319)/MAX(FF319+EX319+FG319, 0.1)*$P$9+FG319/MAX(FF319+EX319+FG319, 0.1)*$Q$9))/($B$11+$C$11+$F$11)</f>
        <v>0</v>
      </c>
      <c r="DL319">
        <v>6</v>
      </c>
      <c r="DM319">
        <v>0.5</v>
      </c>
      <c r="DN319" t="s">
        <v>438</v>
      </c>
      <c r="DO319">
        <v>2</v>
      </c>
      <c r="DP319" t="b">
        <v>1</v>
      </c>
      <c r="DQ319">
        <v>1761412741.94615</v>
      </c>
      <c r="DR319">
        <v>252.185769230769</v>
      </c>
      <c r="DS319">
        <v>233.846846153846</v>
      </c>
      <c r="DT319">
        <v>27.9579076923077</v>
      </c>
      <c r="DU319">
        <v>24.4810615384615</v>
      </c>
      <c r="DV319">
        <v>251.088384615385</v>
      </c>
      <c r="DW319">
        <v>27.5670923076923</v>
      </c>
      <c r="DX319">
        <v>500.021461538461</v>
      </c>
      <c r="DY319">
        <v>90.3221384615385</v>
      </c>
      <c r="DZ319">
        <v>0.0418737923076923</v>
      </c>
      <c r="EA319">
        <v>36.9753846153846</v>
      </c>
      <c r="EB319">
        <v>36.8830538461538</v>
      </c>
      <c r="EC319">
        <v>999.9</v>
      </c>
      <c r="ED319">
        <v>0</v>
      </c>
      <c r="EE319">
        <v>0</v>
      </c>
      <c r="EF319">
        <v>9993.07153846154</v>
      </c>
      <c r="EG319">
        <v>0</v>
      </c>
      <c r="EH319">
        <v>1235.44769230769</v>
      </c>
      <c r="EI319">
        <v>18.3390307692308</v>
      </c>
      <c r="EJ319">
        <v>259.438923076923</v>
      </c>
      <c r="EK319">
        <v>239.715230769231</v>
      </c>
      <c r="EL319">
        <v>3.47684923076923</v>
      </c>
      <c r="EM319">
        <v>233.846846153846</v>
      </c>
      <c r="EN319">
        <v>24.4810615384615</v>
      </c>
      <c r="EO319">
        <v>2.52521846153846</v>
      </c>
      <c r="EP319">
        <v>2.21118153846154</v>
      </c>
      <c r="EQ319">
        <v>21.1899692307692</v>
      </c>
      <c r="ER319">
        <v>19.0435461538462</v>
      </c>
      <c r="ES319">
        <v>1199.96</v>
      </c>
      <c r="ET319">
        <v>0.967006076923077</v>
      </c>
      <c r="EU319">
        <v>0.0329939230769231</v>
      </c>
      <c r="EV319">
        <v>0</v>
      </c>
      <c r="EW319">
        <v>1402.02076923077</v>
      </c>
      <c r="EX319">
        <v>5.00059</v>
      </c>
      <c r="EY319">
        <v>17617.1769230769</v>
      </c>
      <c r="EZ319">
        <v>10358.3846153846</v>
      </c>
      <c r="FA319">
        <v>56.0382307692308</v>
      </c>
      <c r="FB319">
        <v>58.0237692307692</v>
      </c>
      <c r="FC319">
        <v>56.3123076923077</v>
      </c>
      <c r="FD319">
        <v>57.6392307692308</v>
      </c>
      <c r="FE319">
        <v>56.7882307692308</v>
      </c>
      <c r="FF319">
        <v>1155.53538461538</v>
      </c>
      <c r="FG319">
        <v>39.4246153846154</v>
      </c>
      <c r="FH319">
        <v>0</v>
      </c>
      <c r="FI319">
        <v>1761412710.1</v>
      </c>
      <c r="FJ319">
        <v>0</v>
      </c>
      <c r="FK319">
        <v>1402.12384615385</v>
      </c>
      <c r="FL319">
        <v>7.3148717899645</v>
      </c>
      <c r="FM319">
        <v>132.109401532454</v>
      </c>
      <c r="FN319">
        <v>17619.0769230769</v>
      </c>
      <c r="FO319">
        <v>15</v>
      </c>
      <c r="FP319">
        <v>0</v>
      </c>
      <c r="FQ319" t="s">
        <v>439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18.31297</v>
      </c>
      <c r="GD319">
        <v>2.24032781954889</v>
      </c>
      <c r="GE319">
        <v>0.401714905249979</v>
      </c>
      <c r="GF319">
        <v>0</v>
      </c>
      <c r="GG319">
        <v>1401.73647058824</v>
      </c>
      <c r="GH319">
        <v>7.41848739485629</v>
      </c>
      <c r="GI319">
        <v>0.763274225460687</v>
      </c>
      <c r="GJ319">
        <v>-1</v>
      </c>
      <c r="GK319">
        <v>3.472367</v>
      </c>
      <c r="GL319">
        <v>0.127016842105271</v>
      </c>
      <c r="GM319">
        <v>0.0123660321445482</v>
      </c>
      <c r="GN319">
        <v>0</v>
      </c>
      <c r="GO319">
        <v>0</v>
      </c>
      <c r="GP319">
        <v>2</v>
      </c>
      <c r="GQ319" t="s">
        <v>473</v>
      </c>
      <c r="GR319">
        <v>3.12837</v>
      </c>
      <c r="GS319">
        <v>2.72014</v>
      </c>
      <c r="GT319">
        <v>0.0511344</v>
      </c>
      <c r="GU319">
        <v>0.0475979</v>
      </c>
      <c r="GV319">
        <v>0.110319</v>
      </c>
      <c r="GW319">
        <v>0.100879</v>
      </c>
      <c r="GX319">
        <v>34517</v>
      </c>
      <c r="GY319">
        <v>36734.7</v>
      </c>
      <c r="GZ319">
        <v>33010.1</v>
      </c>
      <c r="HA319">
        <v>35021.1</v>
      </c>
      <c r="HB319">
        <v>41788.2</v>
      </c>
      <c r="HC319">
        <v>45346.9</v>
      </c>
      <c r="HD319">
        <v>51771.9</v>
      </c>
      <c r="HE319">
        <v>56114.5</v>
      </c>
      <c r="HF319">
        <v>1.74002</v>
      </c>
      <c r="HG319">
        <v>1.6032</v>
      </c>
      <c r="HH319">
        <v>-0.077635</v>
      </c>
      <c r="HI319">
        <v>0</v>
      </c>
      <c r="HJ319">
        <v>38.1771</v>
      </c>
      <c r="HK319">
        <v>999.9</v>
      </c>
      <c r="HL319">
        <v>56.55</v>
      </c>
      <c r="HM319">
        <v>29.205</v>
      </c>
      <c r="HN319">
        <v>25.4797</v>
      </c>
      <c r="HO319">
        <v>56.7575</v>
      </c>
      <c r="HP319">
        <v>42.7564</v>
      </c>
      <c r="HQ319">
        <v>1</v>
      </c>
      <c r="HR319">
        <v>1.74073</v>
      </c>
      <c r="HS319">
        <v>9.28105</v>
      </c>
      <c r="HT319">
        <v>19.9102</v>
      </c>
      <c r="HU319">
        <v>5.19063</v>
      </c>
      <c r="HV319">
        <v>12.0159</v>
      </c>
      <c r="HW319">
        <v>4.97175</v>
      </c>
      <c r="HX319">
        <v>3.2949</v>
      </c>
      <c r="HY319">
        <v>9999</v>
      </c>
      <c r="HZ319">
        <v>9999</v>
      </c>
      <c r="IA319">
        <v>999.9</v>
      </c>
      <c r="IB319">
        <v>9999</v>
      </c>
      <c r="IC319">
        <v>1.86324</v>
      </c>
      <c r="ID319">
        <v>1.86806</v>
      </c>
      <c r="IE319">
        <v>1.86783</v>
      </c>
      <c r="IF319">
        <v>1.86905</v>
      </c>
      <c r="IG319">
        <v>1.86982</v>
      </c>
      <c r="IH319">
        <v>1.86586</v>
      </c>
      <c r="II319">
        <v>1.86695</v>
      </c>
      <c r="IJ319">
        <v>1.86841</v>
      </c>
      <c r="IK319">
        <v>5</v>
      </c>
      <c r="IL319">
        <v>0</v>
      </c>
      <c r="IM319">
        <v>0</v>
      </c>
      <c r="IN319">
        <v>0</v>
      </c>
      <c r="IO319" t="s">
        <v>441</v>
      </c>
      <c r="IP319" t="s">
        <v>442</v>
      </c>
      <c r="IQ319" t="s">
        <v>443</v>
      </c>
      <c r="IR319" t="s">
        <v>443</v>
      </c>
      <c r="IS319" t="s">
        <v>443</v>
      </c>
      <c r="IT319" t="s">
        <v>443</v>
      </c>
      <c r="IU319">
        <v>0</v>
      </c>
      <c r="IV319">
        <v>100</v>
      </c>
      <c r="IW319">
        <v>100</v>
      </c>
      <c r="IX319">
        <v>1.097</v>
      </c>
      <c r="IY319">
        <v>0.3917</v>
      </c>
      <c r="IZ319">
        <v>1.09748391826392</v>
      </c>
      <c r="JA319">
        <v>0</v>
      </c>
      <c r="JB319">
        <v>0</v>
      </c>
      <c r="JC319">
        <v>0</v>
      </c>
      <c r="JD319">
        <v>-0.0884944213828177</v>
      </c>
      <c r="JE319">
        <v>-0.0201515475203199</v>
      </c>
      <c r="JF319">
        <v>0.00214540939206269</v>
      </c>
      <c r="JG319">
        <v>-2.84287099057137e-05</v>
      </c>
      <c r="JH319">
        <v>5</v>
      </c>
      <c r="JI319">
        <v>2273</v>
      </c>
      <c r="JJ319">
        <v>0</v>
      </c>
      <c r="JK319">
        <v>25</v>
      </c>
      <c r="JL319">
        <v>29356879.2</v>
      </c>
      <c r="JM319">
        <v>29356879.2</v>
      </c>
      <c r="JN319">
        <v>0.556641</v>
      </c>
      <c r="JO319">
        <v>2.63672</v>
      </c>
      <c r="JP319">
        <v>1.54785</v>
      </c>
      <c r="JQ319">
        <v>2.32056</v>
      </c>
      <c r="JR319">
        <v>1.64673</v>
      </c>
      <c r="JS319">
        <v>2.34985</v>
      </c>
      <c r="JT319">
        <v>33.3784</v>
      </c>
      <c r="JU319">
        <v>24.1138</v>
      </c>
      <c r="JV319">
        <v>18</v>
      </c>
      <c r="JW319">
        <v>490.461</v>
      </c>
      <c r="JX319">
        <v>393.962</v>
      </c>
      <c r="JY319">
        <v>28.3454</v>
      </c>
      <c r="JZ319">
        <v>46.7588</v>
      </c>
      <c r="KA319">
        <v>30.0046</v>
      </c>
      <c r="KB319">
        <v>45.8901</v>
      </c>
      <c r="KC319">
        <v>45.727</v>
      </c>
      <c r="KD319">
        <v>11.1049</v>
      </c>
      <c r="KE319">
        <v>0</v>
      </c>
      <c r="KF319">
        <v>100</v>
      </c>
      <c r="KG319">
        <v>21.7047</v>
      </c>
      <c r="KH319">
        <v>182.921</v>
      </c>
      <c r="KI319">
        <v>34.6858</v>
      </c>
      <c r="KJ319">
        <v>93.9143</v>
      </c>
      <c r="KK319">
        <v>90.8286</v>
      </c>
    </row>
    <row r="320" spans="1:297">
      <c r="A320">
        <v>304</v>
      </c>
      <c r="B320">
        <v>1761412755.1</v>
      </c>
      <c r="C320">
        <v>4574.09999990463</v>
      </c>
      <c r="D320" t="s">
        <v>1053</v>
      </c>
      <c r="E320" t="s">
        <v>1054</v>
      </c>
      <c r="F320">
        <v>5</v>
      </c>
      <c r="G320" t="s">
        <v>1024</v>
      </c>
      <c r="H320" t="s">
        <v>436</v>
      </c>
      <c r="I320">
        <v>1761412746.94615</v>
      </c>
      <c r="J320">
        <f>(K320)/1000</f>
        <v>0</v>
      </c>
      <c r="K320">
        <f>IF(DP320, AN320, AH320)</f>
        <v>0</v>
      </c>
      <c r="L320">
        <f>IF(DP320, AI320, AG320)</f>
        <v>0</v>
      </c>
      <c r="M320">
        <f>DR320 - IF(AU320&gt;1, L320*DL320*100.0/(AW320), 0)</f>
        <v>0</v>
      </c>
      <c r="N320">
        <f>((T320-J320/2)*M320-L320)/(T320+J320/2)</f>
        <v>0</v>
      </c>
      <c r="O320">
        <f>N320*(DY320+DZ320)/1000.0</f>
        <v>0</v>
      </c>
      <c r="P320">
        <f>(DR320 - IF(AU320&gt;1, L320*DL320*100.0/(AW320), 0))*(DY320+DZ320)/1000.0</f>
        <v>0</v>
      </c>
      <c r="Q320">
        <f>2.0/((1/S320-1/R320)+SIGN(S320)*SQRT((1/S320-1/R320)*(1/S320-1/R320) + 4*DM320/((DM320+1)*(DM320+1))*(2*1/S320*1/R320-1/R320*1/R320)))</f>
        <v>0</v>
      </c>
      <c r="R320">
        <f>IF(LEFT(DN320,1)&lt;&gt;"0",IF(LEFT(DN320,1)="1",3.0,DO320),$D$5+$E$5*(EF320*DY320/($K$5*1000))+$F$5*(EF320*DY320/($K$5*1000))*MAX(MIN(DL320,$J$5),$I$5)*MAX(MIN(DL320,$J$5),$I$5)+$G$5*MAX(MIN(DL320,$J$5),$I$5)*(EF320*DY320/($K$5*1000))+$H$5*(EF320*DY320/($K$5*1000))*(EF320*DY320/($K$5*1000)))</f>
        <v>0</v>
      </c>
      <c r="S320">
        <f>J320*(1000-(1000*0.61365*exp(17.502*W320/(240.97+W320))/(DY320+DZ320)+DT320)/2)/(1000*0.61365*exp(17.502*W320/(240.97+W320))/(DY320+DZ320)-DT320)</f>
        <v>0</v>
      </c>
      <c r="T320">
        <f>1/((DM320+1)/(Q320/1.6)+1/(R320/1.37)) + DM320/((DM320+1)/(Q320/1.6) + DM320/(R320/1.37))</f>
        <v>0</v>
      </c>
      <c r="U320">
        <f>(DH320*DK320)</f>
        <v>0</v>
      </c>
      <c r="V320">
        <f>(EA320+(U320+2*0.95*5.67E-8*(((EA320+$B$7)+273)^4-(EA320+273)^4)-44100*J320)/(1.84*29.3*R320+8*0.95*5.67E-8*(EA320+273)^3))</f>
        <v>0</v>
      </c>
      <c r="W320">
        <f>($C$7*EB320+$D$7*EC320+$E$7*V320)</f>
        <v>0</v>
      </c>
      <c r="X320">
        <f>0.61365*exp(17.502*W320/(240.97+W320))</f>
        <v>0</v>
      </c>
      <c r="Y320">
        <f>(Z320/AA320*100)</f>
        <v>0</v>
      </c>
      <c r="Z320">
        <f>DT320*(DY320+DZ320)/1000</f>
        <v>0</v>
      </c>
      <c r="AA320">
        <f>0.61365*exp(17.502*EA320/(240.97+EA320))</f>
        <v>0</v>
      </c>
      <c r="AB320">
        <f>(X320-DT320*(DY320+DZ320)/1000)</f>
        <v>0</v>
      </c>
      <c r="AC320">
        <f>(-J320*44100)</f>
        <v>0</v>
      </c>
      <c r="AD320">
        <f>2*29.3*R320*0.92*(EA320-W320)</f>
        <v>0</v>
      </c>
      <c r="AE320">
        <f>2*0.95*5.67E-8*(((EA320+$B$7)+273)^4-(W320+273)^4)</f>
        <v>0</v>
      </c>
      <c r="AF320">
        <f>U320+AE320+AC320+AD320</f>
        <v>0</v>
      </c>
      <c r="AG320">
        <f>DX320*AU320*(DS320-DR320*(1000-AU320*DU320)/(1000-AU320*DT320))/(100*DL320)</f>
        <v>0</v>
      </c>
      <c r="AH320">
        <f>1000*DX320*AU320*(DT320-DU320)/(100*DL320*(1000-AU320*DT320))</f>
        <v>0</v>
      </c>
      <c r="AI320">
        <f>(AJ320 - AK320 - DY320*1E3/(8.314*(EA320+273.15)) * AM320/DX320 * AL320) * DX320/(100*DL320) * (1000 - DU320)/1000</f>
        <v>0</v>
      </c>
      <c r="AJ320">
        <v>206.132963357485</v>
      </c>
      <c r="AK320">
        <v>218.626872727273</v>
      </c>
      <c r="AL320">
        <v>-3.38117368841497</v>
      </c>
      <c r="AM320">
        <v>65.0637993625478</v>
      </c>
      <c r="AN320">
        <f>(AP320 - AO320 + DY320*1E3/(8.314*(EA320+273.15)) * AR320/DX320 * AQ320) * DX320/(100*DL320) * 1000/(1000 - AP320)</f>
        <v>0</v>
      </c>
      <c r="AO320">
        <v>24.4831956221595</v>
      </c>
      <c r="AP320">
        <v>28.0033515151515</v>
      </c>
      <c r="AQ320">
        <v>0.00511817193601547</v>
      </c>
      <c r="AR320">
        <v>110.680161828756</v>
      </c>
      <c r="AS320">
        <v>4</v>
      </c>
      <c r="AT320">
        <v>1</v>
      </c>
      <c r="AU320">
        <f>IF(AS320*$H$13&gt;=AW320,1.0,(AW320/(AW320-AS320*$H$13)))</f>
        <v>0</v>
      </c>
      <c r="AV320">
        <f>(AU320-1)*100</f>
        <v>0</v>
      </c>
      <c r="AW320">
        <f>MAX(0,($B$13+$C$13*EF320)/(1+$D$13*EF320)*DY320/(EA320+273)*$E$13)</f>
        <v>0</v>
      </c>
      <c r="AX320" t="s">
        <v>437</v>
      </c>
      <c r="AY320" t="s">
        <v>437</v>
      </c>
      <c r="AZ320">
        <v>0</v>
      </c>
      <c r="BA320">
        <v>0</v>
      </c>
      <c r="BB320">
        <f>1-AZ320/BA320</f>
        <v>0</v>
      </c>
      <c r="BC320">
        <v>0</v>
      </c>
      <c r="BD320" t="s">
        <v>437</v>
      </c>
      <c r="BE320" t="s">
        <v>437</v>
      </c>
      <c r="BF320">
        <v>0</v>
      </c>
      <c r="BG320">
        <v>0</v>
      </c>
      <c r="BH320">
        <f>1-BF320/BG320</f>
        <v>0</v>
      </c>
      <c r="BI320">
        <v>0.5</v>
      </c>
      <c r="BJ320">
        <f>DI320</f>
        <v>0</v>
      </c>
      <c r="BK320">
        <f>L320</f>
        <v>0</v>
      </c>
      <c r="BL320">
        <f>BH320*BI320*BJ320</f>
        <v>0</v>
      </c>
      <c r="BM320">
        <f>(BK320-BC320)/BJ320</f>
        <v>0</v>
      </c>
      <c r="BN320">
        <f>(BA320-BG320)/BG320</f>
        <v>0</v>
      </c>
      <c r="BO320">
        <f>AZ320/(BB320+AZ320/BG320)</f>
        <v>0</v>
      </c>
      <c r="BP320" t="s">
        <v>437</v>
      </c>
      <c r="BQ320">
        <v>0</v>
      </c>
      <c r="BR320">
        <f>IF(BQ320&lt;&gt;0, BQ320, BO320)</f>
        <v>0</v>
      </c>
      <c r="BS320">
        <f>1-BR320/BG320</f>
        <v>0</v>
      </c>
      <c r="BT320">
        <f>(BG320-BF320)/(BG320-BR320)</f>
        <v>0</v>
      </c>
      <c r="BU320">
        <f>(BA320-BG320)/(BA320-BR320)</f>
        <v>0</v>
      </c>
      <c r="BV320">
        <f>(BG320-BF320)/(BG320-AZ320)</f>
        <v>0</v>
      </c>
      <c r="BW320">
        <f>(BA320-BG320)/(BA320-AZ320)</f>
        <v>0</v>
      </c>
      <c r="BX320">
        <f>(BT320*BR320/BF320)</f>
        <v>0</v>
      </c>
      <c r="BY320">
        <f>(1-BX320)</f>
        <v>0</v>
      </c>
      <c r="DH320">
        <f>$B$11*EG320+$C$11*EH320+$F$11*ES320*(1-EV320)</f>
        <v>0</v>
      </c>
      <c r="DI320">
        <f>DH320*DJ320</f>
        <v>0</v>
      </c>
      <c r="DJ320">
        <f>($B$11*$D$9+$C$11*$D$9+$F$11*((FF320+EX320)/MAX(FF320+EX320+FG320, 0.1)*$I$9+FG320/MAX(FF320+EX320+FG320, 0.1)*$J$9))/($B$11+$C$11+$F$11)</f>
        <v>0</v>
      </c>
      <c r="DK320">
        <f>($B$11*$K$9+$C$11*$K$9+$F$11*((FF320+EX320)/MAX(FF320+EX320+FG320, 0.1)*$P$9+FG320/MAX(FF320+EX320+FG320, 0.1)*$Q$9))/($B$11+$C$11+$F$11)</f>
        <v>0</v>
      </c>
      <c r="DL320">
        <v>6</v>
      </c>
      <c r="DM320">
        <v>0.5</v>
      </c>
      <c r="DN320" t="s">
        <v>438</v>
      </c>
      <c r="DO320">
        <v>2</v>
      </c>
      <c r="DP320" t="b">
        <v>1</v>
      </c>
      <c r="DQ320">
        <v>1761412746.94615</v>
      </c>
      <c r="DR320">
        <v>235.882692307692</v>
      </c>
      <c r="DS320">
        <v>217.127923076923</v>
      </c>
      <c r="DT320">
        <v>27.9735846153846</v>
      </c>
      <c r="DU320">
        <v>24.4815923076923</v>
      </c>
      <c r="DV320">
        <v>234.785307692308</v>
      </c>
      <c r="DW320">
        <v>27.5822538461538</v>
      </c>
      <c r="DX320">
        <v>500.024923076923</v>
      </c>
      <c r="DY320">
        <v>90.3216153846154</v>
      </c>
      <c r="DZ320">
        <v>0.0421110769230769</v>
      </c>
      <c r="EA320">
        <v>37.0002153846154</v>
      </c>
      <c r="EB320">
        <v>36.9099615384615</v>
      </c>
      <c r="EC320">
        <v>999.9</v>
      </c>
      <c r="ED320">
        <v>0</v>
      </c>
      <c r="EE320">
        <v>0</v>
      </c>
      <c r="EF320">
        <v>9994.66461538462</v>
      </c>
      <c r="EG320">
        <v>0</v>
      </c>
      <c r="EH320">
        <v>1235.31692307692</v>
      </c>
      <c r="EI320">
        <v>18.7548307692308</v>
      </c>
      <c r="EJ320">
        <v>242.670769230769</v>
      </c>
      <c r="EK320">
        <v>222.576846153846</v>
      </c>
      <c r="EL320">
        <v>3.49199</v>
      </c>
      <c r="EM320">
        <v>217.127923076923</v>
      </c>
      <c r="EN320">
        <v>24.4815923076923</v>
      </c>
      <c r="EO320">
        <v>2.52661769230769</v>
      </c>
      <c r="EP320">
        <v>2.21121538461539</v>
      </c>
      <c r="EQ320">
        <v>21.199</v>
      </c>
      <c r="ER320">
        <v>19.0437923076923</v>
      </c>
      <c r="ES320">
        <v>1199.96615384615</v>
      </c>
      <c r="ET320">
        <v>0.967004923076923</v>
      </c>
      <c r="EU320">
        <v>0.0329950769230769</v>
      </c>
      <c r="EV320">
        <v>0</v>
      </c>
      <c r="EW320">
        <v>1402.79153846154</v>
      </c>
      <c r="EX320">
        <v>5.00059</v>
      </c>
      <c r="EY320">
        <v>17628.2384615385</v>
      </c>
      <c r="EZ320">
        <v>10358.4461538462</v>
      </c>
      <c r="FA320">
        <v>56.0766923076923</v>
      </c>
      <c r="FB320">
        <v>58.0670769230769</v>
      </c>
      <c r="FC320">
        <v>56.3555384615385</v>
      </c>
      <c r="FD320">
        <v>57.668</v>
      </c>
      <c r="FE320">
        <v>56.8266923076923</v>
      </c>
      <c r="FF320">
        <v>1155.53923076923</v>
      </c>
      <c r="FG320">
        <v>39.4269230769231</v>
      </c>
      <c r="FH320">
        <v>0</v>
      </c>
      <c r="FI320">
        <v>1761412715.5</v>
      </c>
      <c r="FJ320">
        <v>0</v>
      </c>
      <c r="FK320">
        <v>1402.9376</v>
      </c>
      <c r="FL320">
        <v>8.98230766374568</v>
      </c>
      <c r="FM320">
        <v>124.346153522242</v>
      </c>
      <c r="FN320">
        <v>17631.432</v>
      </c>
      <c r="FO320">
        <v>15</v>
      </c>
      <c r="FP320">
        <v>0</v>
      </c>
      <c r="FQ320" t="s">
        <v>439</v>
      </c>
      <c r="FR320">
        <v>0</v>
      </c>
      <c r="FS320">
        <v>0</v>
      </c>
      <c r="FT320">
        <v>0</v>
      </c>
      <c r="FU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18.487295</v>
      </c>
      <c r="GD320">
        <v>4.93254586466166</v>
      </c>
      <c r="GE320">
        <v>0.543244614768522</v>
      </c>
      <c r="GF320">
        <v>0</v>
      </c>
      <c r="GG320">
        <v>1402.24529411765</v>
      </c>
      <c r="GH320">
        <v>8.09503437774639</v>
      </c>
      <c r="GI320">
        <v>0.828163223802858</v>
      </c>
      <c r="GJ320">
        <v>-1</v>
      </c>
      <c r="GK320">
        <v>3.4824355</v>
      </c>
      <c r="GL320">
        <v>0.167945413533838</v>
      </c>
      <c r="GM320">
        <v>0.0163498967810197</v>
      </c>
      <c r="GN320">
        <v>0</v>
      </c>
      <c r="GO320">
        <v>0</v>
      </c>
      <c r="GP320">
        <v>2</v>
      </c>
      <c r="GQ320" t="s">
        <v>473</v>
      </c>
      <c r="GR320">
        <v>3.12828</v>
      </c>
      <c r="GS320">
        <v>2.71992</v>
      </c>
      <c r="GT320">
        <v>0.0478334</v>
      </c>
      <c r="GU320">
        <v>0.0442916</v>
      </c>
      <c r="GV320">
        <v>0.110375</v>
      </c>
      <c r="GW320">
        <v>0.100871</v>
      </c>
      <c r="GX320">
        <v>34633.7</v>
      </c>
      <c r="GY320">
        <v>36857.3</v>
      </c>
      <c r="GZ320">
        <v>33007.4</v>
      </c>
      <c r="HA320">
        <v>35016.9</v>
      </c>
      <c r="HB320">
        <v>41782.7</v>
      </c>
      <c r="HC320">
        <v>45341.9</v>
      </c>
      <c r="HD320">
        <v>51768.3</v>
      </c>
      <c r="HE320">
        <v>56108.1</v>
      </c>
      <c r="HF320">
        <v>1.73923</v>
      </c>
      <c r="HG320">
        <v>1.60295</v>
      </c>
      <c r="HH320">
        <v>-0.0779741</v>
      </c>
      <c r="HI320">
        <v>0</v>
      </c>
      <c r="HJ320">
        <v>38.2</v>
      </c>
      <c r="HK320">
        <v>999.9</v>
      </c>
      <c r="HL320">
        <v>56.55</v>
      </c>
      <c r="HM320">
        <v>29.215</v>
      </c>
      <c r="HN320">
        <v>25.4942</v>
      </c>
      <c r="HO320">
        <v>56.6175</v>
      </c>
      <c r="HP320">
        <v>42.5801</v>
      </c>
      <c r="HQ320">
        <v>1</v>
      </c>
      <c r="HR320">
        <v>1.74533</v>
      </c>
      <c r="HS320">
        <v>9.28105</v>
      </c>
      <c r="HT320">
        <v>19.9101</v>
      </c>
      <c r="HU320">
        <v>5.19019</v>
      </c>
      <c r="HV320">
        <v>12.0159</v>
      </c>
      <c r="HW320">
        <v>4.97155</v>
      </c>
      <c r="HX320">
        <v>3.29492</v>
      </c>
      <c r="HY320">
        <v>9999</v>
      </c>
      <c r="HZ320">
        <v>9999</v>
      </c>
      <c r="IA320">
        <v>999.9</v>
      </c>
      <c r="IB320">
        <v>9999</v>
      </c>
      <c r="IC320">
        <v>1.86325</v>
      </c>
      <c r="ID320">
        <v>1.86808</v>
      </c>
      <c r="IE320">
        <v>1.86783</v>
      </c>
      <c r="IF320">
        <v>1.86905</v>
      </c>
      <c r="IG320">
        <v>1.86981</v>
      </c>
      <c r="IH320">
        <v>1.86588</v>
      </c>
      <c r="II320">
        <v>1.86695</v>
      </c>
      <c r="IJ320">
        <v>1.86842</v>
      </c>
      <c r="IK320">
        <v>5</v>
      </c>
      <c r="IL320">
        <v>0</v>
      </c>
      <c r="IM320">
        <v>0</v>
      </c>
      <c r="IN320">
        <v>0</v>
      </c>
      <c r="IO320" t="s">
        <v>441</v>
      </c>
      <c r="IP320" t="s">
        <v>442</v>
      </c>
      <c r="IQ320" t="s">
        <v>443</v>
      </c>
      <c r="IR320" t="s">
        <v>443</v>
      </c>
      <c r="IS320" t="s">
        <v>443</v>
      </c>
      <c r="IT320" t="s">
        <v>443</v>
      </c>
      <c r="IU320">
        <v>0</v>
      </c>
      <c r="IV320">
        <v>100</v>
      </c>
      <c r="IW320">
        <v>100</v>
      </c>
      <c r="IX320">
        <v>1.098</v>
      </c>
      <c r="IY320">
        <v>0.3924</v>
      </c>
      <c r="IZ320">
        <v>1.09748391826392</v>
      </c>
      <c r="JA320">
        <v>0</v>
      </c>
      <c r="JB320">
        <v>0</v>
      </c>
      <c r="JC320">
        <v>0</v>
      </c>
      <c r="JD320">
        <v>-0.0884944213828177</v>
      </c>
      <c r="JE320">
        <v>-0.0201515475203199</v>
      </c>
      <c r="JF320">
        <v>0.00214540939206269</v>
      </c>
      <c r="JG320">
        <v>-2.84287099057137e-05</v>
      </c>
      <c r="JH320">
        <v>5</v>
      </c>
      <c r="JI320">
        <v>2273</v>
      </c>
      <c r="JJ320">
        <v>0</v>
      </c>
      <c r="JK320">
        <v>25</v>
      </c>
      <c r="JL320">
        <v>29356879.3</v>
      </c>
      <c r="JM320">
        <v>29356879.3</v>
      </c>
      <c r="JN320">
        <v>0.52124</v>
      </c>
      <c r="JO320">
        <v>2.63062</v>
      </c>
      <c r="JP320">
        <v>1.54785</v>
      </c>
      <c r="JQ320">
        <v>2.32056</v>
      </c>
      <c r="JR320">
        <v>1.64551</v>
      </c>
      <c r="JS320">
        <v>2.40112</v>
      </c>
      <c r="JT320">
        <v>33.3784</v>
      </c>
      <c r="JU320">
        <v>24.1138</v>
      </c>
      <c r="JV320">
        <v>18</v>
      </c>
      <c r="JW320">
        <v>490.147</v>
      </c>
      <c r="JX320">
        <v>394.017</v>
      </c>
      <c r="JY320">
        <v>28.3749</v>
      </c>
      <c r="JZ320">
        <v>46.8033</v>
      </c>
      <c r="KA320">
        <v>30.0045</v>
      </c>
      <c r="KB320">
        <v>45.9302</v>
      </c>
      <c r="KC320">
        <v>45.7686</v>
      </c>
      <c r="KD320">
        <v>10.4738</v>
      </c>
      <c r="KE320">
        <v>0</v>
      </c>
      <c r="KF320">
        <v>100</v>
      </c>
      <c r="KG320">
        <v>21.7185</v>
      </c>
      <c r="KH320">
        <v>162.624</v>
      </c>
      <c r="KI320">
        <v>34.6858</v>
      </c>
      <c r="KJ320">
        <v>93.9072</v>
      </c>
      <c r="KK320">
        <v>90.8181</v>
      </c>
    </row>
    <row r="321" spans="1:297">
      <c r="A321">
        <v>305</v>
      </c>
      <c r="B321">
        <v>1761412760.1</v>
      </c>
      <c r="C321">
        <v>4579.09999990463</v>
      </c>
      <c r="D321" t="s">
        <v>1055</v>
      </c>
      <c r="E321" t="s">
        <v>1056</v>
      </c>
      <c r="F321">
        <v>5</v>
      </c>
      <c r="G321" t="s">
        <v>1024</v>
      </c>
      <c r="H321" t="s">
        <v>436</v>
      </c>
      <c r="I321">
        <v>1761412751.94615</v>
      </c>
      <c r="J321">
        <f>(K321)/1000</f>
        <v>0</v>
      </c>
      <c r="K321">
        <f>IF(DP321, AN321, AH321)</f>
        <v>0</v>
      </c>
      <c r="L321">
        <f>IF(DP321, AI321, AG321)</f>
        <v>0</v>
      </c>
      <c r="M321">
        <f>DR321 - IF(AU321&gt;1, L321*DL321*100.0/(AW321), 0)</f>
        <v>0</v>
      </c>
      <c r="N321">
        <f>((T321-J321/2)*M321-L321)/(T321+J321/2)</f>
        <v>0</v>
      </c>
      <c r="O321">
        <f>N321*(DY321+DZ321)/1000.0</f>
        <v>0</v>
      </c>
      <c r="P321">
        <f>(DR321 - IF(AU321&gt;1, L321*DL321*100.0/(AW321), 0))*(DY321+DZ321)/1000.0</f>
        <v>0</v>
      </c>
      <c r="Q321">
        <f>2.0/((1/S321-1/R321)+SIGN(S321)*SQRT((1/S321-1/R321)*(1/S321-1/R321) + 4*DM321/((DM321+1)*(DM321+1))*(2*1/S321*1/R321-1/R321*1/R321)))</f>
        <v>0</v>
      </c>
      <c r="R321">
        <f>IF(LEFT(DN321,1)&lt;&gt;"0",IF(LEFT(DN321,1)="1",3.0,DO321),$D$5+$E$5*(EF321*DY321/($K$5*1000))+$F$5*(EF321*DY321/($K$5*1000))*MAX(MIN(DL321,$J$5),$I$5)*MAX(MIN(DL321,$J$5),$I$5)+$G$5*MAX(MIN(DL321,$J$5),$I$5)*(EF321*DY321/($K$5*1000))+$H$5*(EF321*DY321/($K$5*1000))*(EF321*DY321/($K$5*1000)))</f>
        <v>0</v>
      </c>
      <c r="S321">
        <f>J321*(1000-(1000*0.61365*exp(17.502*W321/(240.97+W321))/(DY321+DZ321)+DT321)/2)/(1000*0.61365*exp(17.502*W321/(240.97+W321))/(DY321+DZ321)-DT321)</f>
        <v>0</v>
      </c>
      <c r="T321">
        <f>1/((DM321+1)/(Q321/1.6)+1/(R321/1.37)) + DM321/((DM321+1)/(Q321/1.6) + DM321/(R321/1.37))</f>
        <v>0</v>
      </c>
      <c r="U321">
        <f>(DH321*DK321)</f>
        <v>0</v>
      </c>
      <c r="V321">
        <f>(EA321+(U321+2*0.95*5.67E-8*(((EA321+$B$7)+273)^4-(EA321+273)^4)-44100*J321)/(1.84*29.3*R321+8*0.95*5.67E-8*(EA321+273)^3))</f>
        <v>0</v>
      </c>
      <c r="W321">
        <f>($C$7*EB321+$D$7*EC321+$E$7*V321)</f>
        <v>0</v>
      </c>
      <c r="X321">
        <f>0.61365*exp(17.502*W321/(240.97+W321))</f>
        <v>0</v>
      </c>
      <c r="Y321">
        <f>(Z321/AA321*100)</f>
        <v>0</v>
      </c>
      <c r="Z321">
        <f>DT321*(DY321+DZ321)/1000</f>
        <v>0</v>
      </c>
      <c r="AA321">
        <f>0.61365*exp(17.502*EA321/(240.97+EA321))</f>
        <v>0</v>
      </c>
      <c r="AB321">
        <f>(X321-DT321*(DY321+DZ321)/1000)</f>
        <v>0</v>
      </c>
      <c r="AC321">
        <f>(-J321*44100)</f>
        <v>0</v>
      </c>
      <c r="AD321">
        <f>2*29.3*R321*0.92*(EA321-W321)</f>
        <v>0</v>
      </c>
      <c r="AE321">
        <f>2*0.95*5.67E-8*(((EA321+$B$7)+273)^4-(W321+273)^4)</f>
        <v>0</v>
      </c>
      <c r="AF321">
        <f>U321+AE321+AC321+AD321</f>
        <v>0</v>
      </c>
      <c r="AG321">
        <f>DX321*AU321*(DS321-DR321*(1000-AU321*DU321)/(1000-AU321*DT321))/(100*DL321)</f>
        <v>0</v>
      </c>
      <c r="AH321">
        <f>1000*DX321*AU321*(DT321-DU321)/(100*DL321*(1000-AU321*DT321))</f>
        <v>0</v>
      </c>
      <c r="AI321">
        <f>(AJ321 - AK321 - DY321*1E3/(8.314*(EA321+273.15)) * AM321/DX321 * AL321) * DX321/(100*DL321) * (1000 - DU321)/1000</f>
        <v>0</v>
      </c>
      <c r="AJ321">
        <v>189.911843076622</v>
      </c>
      <c r="AK321">
        <v>202.337866666667</v>
      </c>
      <c r="AL321">
        <v>-3.25223778250207</v>
      </c>
      <c r="AM321">
        <v>65.0637993625478</v>
      </c>
      <c r="AN321">
        <f>(AP321 - AO321 + DY321*1E3/(8.314*(EA321+273.15)) * AR321/DX321 * AQ321) * DX321/(100*DL321) * 1000/(1000 - AP321)</f>
        <v>0</v>
      </c>
      <c r="AO321">
        <v>24.4824911458392</v>
      </c>
      <c r="AP321">
        <v>28.0285727272727</v>
      </c>
      <c r="AQ321">
        <v>0.00583214666638675</v>
      </c>
      <c r="AR321">
        <v>110.680161828756</v>
      </c>
      <c r="AS321">
        <v>4</v>
      </c>
      <c r="AT321">
        <v>1</v>
      </c>
      <c r="AU321">
        <f>IF(AS321*$H$13&gt;=AW321,1.0,(AW321/(AW321-AS321*$H$13)))</f>
        <v>0</v>
      </c>
      <c r="AV321">
        <f>(AU321-1)*100</f>
        <v>0</v>
      </c>
      <c r="AW321">
        <f>MAX(0,($B$13+$C$13*EF321)/(1+$D$13*EF321)*DY321/(EA321+273)*$E$13)</f>
        <v>0</v>
      </c>
      <c r="AX321" t="s">
        <v>437</v>
      </c>
      <c r="AY321" t="s">
        <v>437</v>
      </c>
      <c r="AZ321">
        <v>0</v>
      </c>
      <c r="BA321">
        <v>0</v>
      </c>
      <c r="BB321">
        <f>1-AZ321/BA321</f>
        <v>0</v>
      </c>
      <c r="BC321">
        <v>0</v>
      </c>
      <c r="BD321" t="s">
        <v>437</v>
      </c>
      <c r="BE321" t="s">
        <v>437</v>
      </c>
      <c r="BF321">
        <v>0</v>
      </c>
      <c r="BG321">
        <v>0</v>
      </c>
      <c r="BH321">
        <f>1-BF321/BG321</f>
        <v>0</v>
      </c>
      <c r="BI321">
        <v>0.5</v>
      </c>
      <c r="BJ321">
        <f>DI321</f>
        <v>0</v>
      </c>
      <c r="BK321">
        <f>L321</f>
        <v>0</v>
      </c>
      <c r="BL321">
        <f>BH321*BI321*BJ321</f>
        <v>0</v>
      </c>
      <c r="BM321">
        <f>(BK321-BC321)/BJ321</f>
        <v>0</v>
      </c>
      <c r="BN321">
        <f>(BA321-BG321)/BG321</f>
        <v>0</v>
      </c>
      <c r="BO321">
        <f>AZ321/(BB321+AZ321/BG321)</f>
        <v>0</v>
      </c>
      <c r="BP321" t="s">
        <v>437</v>
      </c>
      <c r="BQ321">
        <v>0</v>
      </c>
      <c r="BR321">
        <f>IF(BQ321&lt;&gt;0, BQ321, BO321)</f>
        <v>0</v>
      </c>
      <c r="BS321">
        <f>1-BR321/BG321</f>
        <v>0</v>
      </c>
      <c r="BT321">
        <f>(BG321-BF321)/(BG321-BR321)</f>
        <v>0</v>
      </c>
      <c r="BU321">
        <f>(BA321-BG321)/(BA321-BR321)</f>
        <v>0</v>
      </c>
      <c r="BV321">
        <f>(BG321-BF321)/(BG321-AZ321)</f>
        <v>0</v>
      </c>
      <c r="BW321">
        <f>(BA321-BG321)/(BA321-AZ321)</f>
        <v>0</v>
      </c>
      <c r="BX321">
        <f>(BT321*BR321/BF321)</f>
        <v>0</v>
      </c>
      <c r="BY321">
        <f>(1-BX321)</f>
        <v>0</v>
      </c>
      <c r="DH321">
        <f>$B$11*EG321+$C$11*EH321+$F$11*ES321*(1-EV321)</f>
        <v>0</v>
      </c>
      <c r="DI321">
        <f>DH321*DJ321</f>
        <v>0</v>
      </c>
      <c r="DJ321">
        <f>($B$11*$D$9+$C$11*$D$9+$F$11*((FF321+EX321)/MAX(FF321+EX321+FG321, 0.1)*$I$9+FG321/MAX(FF321+EX321+FG321, 0.1)*$J$9))/($B$11+$C$11+$F$11)</f>
        <v>0</v>
      </c>
      <c r="DK321">
        <f>($B$11*$K$9+$C$11*$K$9+$F$11*((FF321+EX321)/MAX(FF321+EX321+FG321, 0.1)*$P$9+FG321/MAX(FF321+EX321+FG321, 0.1)*$Q$9))/($B$11+$C$11+$F$11)</f>
        <v>0</v>
      </c>
      <c r="DL321">
        <v>6</v>
      </c>
      <c r="DM321">
        <v>0.5</v>
      </c>
      <c r="DN321" t="s">
        <v>438</v>
      </c>
      <c r="DO321">
        <v>2</v>
      </c>
      <c r="DP321" t="b">
        <v>1</v>
      </c>
      <c r="DQ321">
        <v>1761412751.94615</v>
      </c>
      <c r="DR321">
        <v>219.652538461538</v>
      </c>
      <c r="DS321">
        <v>200.747769230769</v>
      </c>
      <c r="DT321">
        <v>27.9935923076923</v>
      </c>
      <c r="DU321">
        <v>24.4824615384615</v>
      </c>
      <c r="DV321">
        <v>218.555076923077</v>
      </c>
      <c r="DW321">
        <v>27.6016230769231</v>
      </c>
      <c r="DX321">
        <v>500.029076923077</v>
      </c>
      <c r="DY321">
        <v>90.3224923076923</v>
      </c>
      <c r="DZ321">
        <v>0.0420920923076923</v>
      </c>
      <c r="EA321">
        <v>37.0281615384615</v>
      </c>
      <c r="EB321">
        <v>36.9324461538462</v>
      </c>
      <c r="EC321">
        <v>999.9</v>
      </c>
      <c r="ED321">
        <v>0</v>
      </c>
      <c r="EE321">
        <v>0</v>
      </c>
      <c r="EF321">
        <v>10000.5753846154</v>
      </c>
      <c r="EG321">
        <v>0</v>
      </c>
      <c r="EH321">
        <v>1235.20615384615</v>
      </c>
      <c r="EI321">
        <v>18.9047692307692</v>
      </c>
      <c r="EJ321">
        <v>225.978153846154</v>
      </c>
      <c r="EK321">
        <v>205.785846153846</v>
      </c>
      <c r="EL321">
        <v>3.51111538461538</v>
      </c>
      <c r="EM321">
        <v>200.747769230769</v>
      </c>
      <c r="EN321">
        <v>24.4824615384615</v>
      </c>
      <c r="EO321">
        <v>2.52844923076923</v>
      </c>
      <c r="EP321">
        <v>2.21131692307692</v>
      </c>
      <c r="EQ321">
        <v>21.2108076923077</v>
      </c>
      <c r="ER321">
        <v>19.0445307692308</v>
      </c>
      <c r="ES321">
        <v>1199.99538461538</v>
      </c>
      <c r="ET321">
        <v>0.967004461538461</v>
      </c>
      <c r="EU321">
        <v>0.0329955615384615</v>
      </c>
      <c r="EV321">
        <v>0</v>
      </c>
      <c r="EW321">
        <v>1403.52923076923</v>
      </c>
      <c r="EX321">
        <v>5.00059</v>
      </c>
      <c r="EY321">
        <v>17639.4769230769</v>
      </c>
      <c r="EZ321">
        <v>10358.7076923077</v>
      </c>
      <c r="FA321">
        <v>56.1151538461539</v>
      </c>
      <c r="FB321">
        <v>58.1103076923077</v>
      </c>
      <c r="FC321">
        <v>56.394</v>
      </c>
      <c r="FD321">
        <v>57.7064615384615</v>
      </c>
      <c r="FE321">
        <v>56.8699230769231</v>
      </c>
      <c r="FF321">
        <v>1155.56615384615</v>
      </c>
      <c r="FG321">
        <v>39.4292307692308</v>
      </c>
      <c r="FH321">
        <v>0</v>
      </c>
      <c r="FI321">
        <v>1761412720.3</v>
      </c>
      <c r="FJ321">
        <v>0</v>
      </c>
      <c r="FK321">
        <v>1403.6456</v>
      </c>
      <c r="FL321">
        <v>8.88538462267976</v>
      </c>
      <c r="FM321">
        <v>132.361538504795</v>
      </c>
      <c r="FN321">
        <v>17641.864</v>
      </c>
      <c r="FO321">
        <v>15</v>
      </c>
      <c r="FP321">
        <v>0</v>
      </c>
      <c r="FQ321" t="s">
        <v>439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18.7389380952381</v>
      </c>
      <c r="GD321">
        <v>2.60558181818184</v>
      </c>
      <c r="GE321">
        <v>0.378393363573374</v>
      </c>
      <c r="GF321">
        <v>0</v>
      </c>
      <c r="GG321">
        <v>1402.90323529412</v>
      </c>
      <c r="GH321">
        <v>8.88265850462894</v>
      </c>
      <c r="GI321">
        <v>0.900365025937152</v>
      </c>
      <c r="GJ321">
        <v>-1</v>
      </c>
      <c r="GK321">
        <v>3.49746047619048</v>
      </c>
      <c r="GL321">
        <v>0.21416181818182</v>
      </c>
      <c r="GM321">
        <v>0.0219118890268645</v>
      </c>
      <c r="GN321">
        <v>0</v>
      </c>
      <c r="GO321">
        <v>0</v>
      </c>
      <c r="GP321">
        <v>2</v>
      </c>
      <c r="GQ321" t="s">
        <v>473</v>
      </c>
      <c r="GR321">
        <v>3.1285</v>
      </c>
      <c r="GS321">
        <v>2.72005</v>
      </c>
      <c r="GT321">
        <v>0.0445526</v>
      </c>
      <c r="GU321">
        <v>0.040809</v>
      </c>
      <c r="GV321">
        <v>0.110444</v>
      </c>
      <c r="GW321">
        <v>0.100858</v>
      </c>
      <c r="GX321">
        <v>34749.2</v>
      </c>
      <c r="GY321">
        <v>36986.7</v>
      </c>
      <c r="GZ321">
        <v>33004.3</v>
      </c>
      <c r="HA321">
        <v>35012.9</v>
      </c>
      <c r="HB321">
        <v>41776.2</v>
      </c>
      <c r="HC321">
        <v>45337.4</v>
      </c>
      <c r="HD321">
        <v>51764.3</v>
      </c>
      <c r="HE321">
        <v>56102.2</v>
      </c>
      <c r="HF321">
        <v>1.73873</v>
      </c>
      <c r="HG321">
        <v>1.60255</v>
      </c>
      <c r="HH321">
        <v>-0.0792891</v>
      </c>
      <c r="HI321">
        <v>0</v>
      </c>
      <c r="HJ321">
        <v>38.2229</v>
      </c>
      <c r="HK321">
        <v>999.9</v>
      </c>
      <c r="HL321">
        <v>56.574</v>
      </c>
      <c r="HM321">
        <v>29.205</v>
      </c>
      <c r="HN321">
        <v>25.4905</v>
      </c>
      <c r="HO321">
        <v>56.5375</v>
      </c>
      <c r="HP321">
        <v>42.488</v>
      </c>
      <c r="HQ321">
        <v>1</v>
      </c>
      <c r="HR321">
        <v>1.75009</v>
      </c>
      <c r="HS321">
        <v>9.28105</v>
      </c>
      <c r="HT321">
        <v>19.9102</v>
      </c>
      <c r="HU321">
        <v>5.19078</v>
      </c>
      <c r="HV321">
        <v>12.0159</v>
      </c>
      <c r="HW321">
        <v>4.97175</v>
      </c>
      <c r="HX321">
        <v>3.29495</v>
      </c>
      <c r="HY321">
        <v>9999</v>
      </c>
      <c r="HZ321">
        <v>9999</v>
      </c>
      <c r="IA321">
        <v>999.9</v>
      </c>
      <c r="IB321">
        <v>9999</v>
      </c>
      <c r="IC321">
        <v>1.86323</v>
      </c>
      <c r="ID321">
        <v>1.86809</v>
      </c>
      <c r="IE321">
        <v>1.86783</v>
      </c>
      <c r="IF321">
        <v>1.86904</v>
      </c>
      <c r="IG321">
        <v>1.86981</v>
      </c>
      <c r="IH321">
        <v>1.86588</v>
      </c>
      <c r="II321">
        <v>1.86693</v>
      </c>
      <c r="IJ321">
        <v>1.86841</v>
      </c>
      <c r="IK321">
        <v>5</v>
      </c>
      <c r="IL321">
        <v>0</v>
      </c>
      <c r="IM321">
        <v>0</v>
      </c>
      <c r="IN321">
        <v>0</v>
      </c>
      <c r="IO321" t="s">
        <v>441</v>
      </c>
      <c r="IP321" t="s">
        <v>442</v>
      </c>
      <c r="IQ321" t="s">
        <v>443</v>
      </c>
      <c r="IR321" t="s">
        <v>443</v>
      </c>
      <c r="IS321" t="s">
        <v>443</v>
      </c>
      <c r="IT321" t="s">
        <v>443</v>
      </c>
      <c r="IU321">
        <v>0</v>
      </c>
      <c r="IV321">
        <v>100</v>
      </c>
      <c r="IW321">
        <v>100</v>
      </c>
      <c r="IX321">
        <v>1.097</v>
      </c>
      <c r="IY321">
        <v>0.3933</v>
      </c>
      <c r="IZ321">
        <v>1.09748391826392</v>
      </c>
      <c r="JA321">
        <v>0</v>
      </c>
      <c r="JB321">
        <v>0</v>
      </c>
      <c r="JC321">
        <v>0</v>
      </c>
      <c r="JD321">
        <v>-0.0884944213828177</v>
      </c>
      <c r="JE321">
        <v>-0.0201515475203199</v>
      </c>
      <c r="JF321">
        <v>0.00214540939206269</v>
      </c>
      <c r="JG321">
        <v>-2.84287099057137e-05</v>
      </c>
      <c r="JH321">
        <v>5</v>
      </c>
      <c r="JI321">
        <v>2273</v>
      </c>
      <c r="JJ321">
        <v>0</v>
      </c>
      <c r="JK321">
        <v>25</v>
      </c>
      <c r="JL321">
        <v>29356879.3</v>
      </c>
      <c r="JM321">
        <v>29356879.3</v>
      </c>
      <c r="JN321">
        <v>0.488281</v>
      </c>
      <c r="JO321">
        <v>2.64893</v>
      </c>
      <c r="JP321">
        <v>1.54785</v>
      </c>
      <c r="JQ321">
        <v>2.32056</v>
      </c>
      <c r="JR321">
        <v>1.64551</v>
      </c>
      <c r="JS321">
        <v>2.25952</v>
      </c>
      <c r="JT321">
        <v>33.3784</v>
      </c>
      <c r="JU321">
        <v>24.105</v>
      </c>
      <c r="JV321">
        <v>18</v>
      </c>
      <c r="JW321">
        <v>490.062</v>
      </c>
      <c r="JX321">
        <v>393.973</v>
      </c>
      <c r="JY321">
        <v>28.4053</v>
      </c>
      <c r="JZ321">
        <v>46.8478</v>
      </c>
      <c r="KA321">
        <v>30.0045</v>
      </c>
      <c r="KB321">
        <v>45.9728</v>
      </c>
      <c r="KC321">
        <v>45.8082</v>
      </c>
      <c r="KD321">
        <v>9.72477</v>
      </c>
      <c r="KE321">
        <v>0</v>
      </c>
      <c r="KF321">
        <v>100</v>
      </c>
      <c r="KG321">
        <v>21.7351</v>
      </c>
      <c r="KH321">
        <v>149.113</v>
      </c>
      <c r="KI321">
        <v>34.6858</v>
      </c>
      <c r="KJ321">
        <v>93.8993</v>
      </c>
      <c r="KK321">
        <v>90.8081</v>
      </c>
    </row>
    <row r="322" spans="1:297">
      <c r="A322">
        <v>306</v>
      </c>
      <c r="B322">
        <v>1761412765.1</v>
      </c>
      <c r="C322">
        <v>4584.09999990463</v>
      </c>
      <c r="D322" t="s">
        <v>1057</v>
      </c>
      <c r="E322" t="s">
        <v>1058</v>
      </c>
      <c r="F322">
        <v>5</v>
      </c>
      <c r="G322" t="s">
        <v>1024</v>
      </c>
      <c r="H322" t="s">
        <v>436</v>
      </c>
      <c r="I322">
        <v>1761412756.94615</v>
      </c>
      <c r="J322">
        <f>(K322)/1000</f>
        <v>0</v>
      </c>
      <c r="K322">
        <f>IF(DP322, AN322, AH322)</f>
        <v>0</v>
      </c>
      <c r="L322">
        <f>IF(DP322, AI322, AG322)</f>
        <v>0</v>
      </c>
      <c r="M322">
        <f>DR322 - IF(AU322&gt;1, L322*DL322*100.0/(AW322), 0)</f>
        <v>0</v>
      </c>
      <c r="N322">
        <f>((T322-J322/2)*M322-L322)/(T322+J322/2)</f>
        <v>0</v>
      </c>
      <c r="O322">
        <f>N322*(DY322+DZ322)/1000.0</f>
        <v>0</v>
      </c>
      <c r="P322">
        <f>(DR322 - IF(AU322&gt;1, L322*DL322*100.0/(AW322), 0))*(DY322+DZ322)/1000.0</f>
        <v>0</v>
      </c>
      <c r="Q322">
        <f>2.0/((1/S322-1/R322)+SIGN(S322)*SQRT((1/S322-1/R322)*(1/S322-1/R322) + 4*DM322/((DM322+1)*(DM322+1))*(2*1/S322*1/R322-1/R322*1/R322)))</f>
        <v>0</v>
      </c>
      <c r="R322">
        <f>IF(LEFT(DN322,1)&lt;&gt;"0",IF(LEFT(DN322,1)="1",3.0,DO322),$D$5+$E$5*(EF322*DY322/($K$5*1000))+$F$5*(EF322*DY322/($K$5*1000))*MAX(MIN(DL322,$J$5),$I$5)*MAX(MIN(DL322,$J$5),$I$5)+$G$5*MAX(MIN(DL322,$J$5),$I$5)*(EF322*DY322/($K$5*1000))+$H$5*(EF322*DY322/($K$5*1000))*(EF322*DY322/($K$5*1000)))</f>
        <v>0</v>
      </c>
      <c r="S322">
        <f>J322*(1000-(1000*0.61365*exp(17.502*W322/(240.97+W322))/(DY322+DZ322)+DT322)/2)/(1000*0.61365*exp(17.502*W322/(240.97+W322))/(DY322+DZ322)-DT322)</f>
        <v>0</v>
      </c>
      <c r="T322">
        <f>1/((DM322+1)/(Q322/1.6)+1/(R322/1.37)) + DM322/((DM322+1)/(Q322/1.6) + DM322/(R322/1.37))</f>
        <v>0</v>
      </c>
      <c r="U322">
        <f>(DH322*DK322)</f>
        <v>0</v>
      </c>
      <c r="V322">
        <f>(EA322+(U322+2*0.95*5.67E-8*(((EA322+$B$7)+273)^4-(EA322+273)^4)-44100*J322)/(1.84*29.3*R322+8*0.95*5.67E-8*(EA322+273)^3))</f>
        <v>0</v>
      </c>
      <c r="W322">
        <f>($C$7*EB322+$D$7*EC322+$E$7*V322)</f>
        <v>0</v>
      </c>
      <c r="X322">
        <f>0.61365*exp(17.502*W322/(240.97+W322))</f>
        <v>0</v>
      </c>
      <c r="Y322">
        <f>(Z322/AA322*100)</f>
        <v>0</v>
      </c>
      <c r="Z322">
        <f>DT322*(DY322+DZ322)/1000</f>
        <v>0</v>
      </c>
      <c r="AA322">
        <f>0.61365*exp(17.502*EA322/(240.97+EA322))</f>
        <v>0</v>
      </c>
      <c r="AB322">
        <f>(X322-DT322*(DY322+DZ322)/1000)</f>
        <v>0</v>
      </c>
      <c r="AC322">
        <f>(-J322*44100)</f>
        <v>0</v>
      </c>
      <c r="AD322">
        <f>2*29.3*R322*0.92*(EA322-W322)</f>
        <v>0</v>
      </c>
      <c r="AE322">
        <f>2*0.95*5.67E-8*(((EA322+$B$7)+273)^4-(W322+273)^4)</f>
        <v>0</v>
      </c>
      <c r="AF322">
        <f>U322+AE322+AC322+AD322</f>
        <v>0</v>
      </c>
      <c r="AG322">
        <f>DX322*AU322*(DS322-DR322*(1000-AU322*DU322)/(1000-AU322*DT322))/(100*DL322)</f>
        <v>0</v>
      </c>
      <c r="AH322">
        <f>1000*DX322*AU322*(DT322-DU322)/(100*DL322*(1000-AU322*DT322))</f>
        <v>0</v>
      </c>
      <c r="AI322">
        <f>(AJ322 - AK322 - DY322*1E3/(8.314*(EA322+273.15)) * AM322/DX322 * AL322) * DX322/(100*DL322) * (1000 - DU322)/1000</f>
        <v>0</v>
      </c>
      <c r="AJ322">
        <v>172.808447667738</v>
      </c>
      <c r="AK322">
        <v>185.738836363636</v>
      </c>
      <c r="AL322">
        <v>-3.32122851835032</v>
      </c>
      <c r="AM322">
        <v>65.0637993625478</v>
      </c>
      <c r="AN322">
        <f>(AP322 - AO322 + DY322*1E3/(8.314*(EA322+273.15)) * AR322/DX322 * AQ322) * DX322/(100*DL322) * 1000/(1000 - AP322)</f>
        <v>0</v>
      </c>
      <c r="AO322">
        <v>24.481437189973</v>
      </c>
      <c r="AP322">
        <v>28.0603903030303</v>
      </c>
      <c r="AQ322">
        <v>0.00658498334614292</v>
      </c>
      <c r="AR322">
        <v>110.680161828756</v>
      </c>
      <c r="AS322">
        <v>4</v>
      </c>
      <c r="AT322">
        <v>1</v>
      </c>
      <c r="AU322">
        <f>IF(AS322*$H$13&gt;=AW322,1.0,(AW322/(AW322-AS322*$H$13)))</f>
        <v>0</v>
      </c>
      <c r="AV322">
        <f>(AU322-1)*100</f>
        <v>0</v>
      </c>
      <c r="AW322">
        <f>MAX(0,($B$13+$C$13*EF322)/(1+$D$13*EF322)*DY322/(EA322+273)*$E$13)</f>
        <v>0</v>
      </c>
      <c r="AX322" t="s">
        <v>437</v>
      </c>
      <c r="AY322" t="s">
        <v>437</v>
      </c>
      <c r="AZ322">
        <v>0</v>
      </c>
      <c r="BA322">
        <v>0</v>
      </c>
      <c r="BB322">
        <f>1-AZ322/BA322</f>
        <v>0</v>
      </c>
      <c r="BC322">
        <v>0</v>
      </c>
      <c r="BD322" t="s">
        <v>437</v>
      </c>
      <c r="BE322" t="s">
        <v>437</v>
      </c>
      <c r="BF322">
        <v>0</v>
      </c>
      <c r="BG322">
        <v>0</v>
      </c>
      <c r="BH322">
        <f>1-BF322/BG322</f>
        <v>0</v>
      </c>
      <c r="BI322">
        <v>0.5</v>
      </c>
      <c r="BJ322">
        <f>DI322</f>
        <v>0</v>
      </c>
      <c r="BK322">
        <f>L322</f>
        <v>0</v>
      </c>
      <c r="BL322">
        <f>BH322*BI322*BJ322</f>
        <v>0</v>
      </c>
      <c r="BM322">
        <f>(BK322-BC322)/BJ322</f>
        <v>0</v>
      </c>
      <c r="BN322">
        <f>(BA322-BG322)/BG322</f>
        <v>0</v>
      </c>
      <c r="BO322">
        <f>AZ322/(BB322+AZ322/BG322)</f>
        <v>0</v>
      </c>
      <c r="BP322" t="s">
        <v>437</v>
      </c>
      <c r="BQ322">
        <v>0</v>
      </c>
      <c r="BR322">
        <f>IF(BQ322&lt;&gt;0, BQ322, BO322)</f>
        <v>0</v>
      </c>
      <c r="BS322">
        <f>1-BR322/BG322</f>
        <v>0</v>
      </c>
      <c r="BT322">
        <f>(BG322-BF322)/(BG322-BR322)</f>
        <v>0</v>
      </c>
      <c r="BU322">
        <f>(BA322-BG322)/(BA322-BR322)</f>
        <v>0</v>
      </c>
      <c r="BV322">
        <f>(BG322-BF322)/(BG322-AZ322)</f>
        <v>0</v>
      </c>
      <c r="BW322">
        <f>(BA322-BG322)/(BA322-AZ322)</f>
        <v>0</v>
      </c>
      <c r="BX322">
        <f>(BT322*BR322/BF322)</f>
        <v>0</v>
      </c>
      <c r="BY322">
        <f>(1-BX322)</f>
        <v>0</v>
      </c>
      <c r="DH322">
        <f>$B$11*EG322+$C$11*EH322+$F$11*ES322*(1-EV322)</f>
        <v>0</v>
      </c>
      <c r="DI322">
        <f>DH322*DJ322</f>
        <v>0</v>
      </c>
      <c r="DJ322">
        <f>($B$11*$D$9+$C$11*$D$9+$F$11*((FF322+EX322)/MAX(FF322+EX322+FG322, 0.1)*$I$9+FG322/MAX(FF322+EX322+FG322, 0.1)*$J$9))/($B$11+$C$11+$F$11)</f>
        <v>0</v>
      </c>
      <c r="DK322">
        <f>($B$11*$K$9+$C$11*$K$9+$F$11*((FF322+EX322)/MAX(FF322+EX322+FG322, 0.1)*$P$9+FG322/MAX(FF322+EX322+FG322, 0.1)*$Q$9))/($B$11+$C$11+$F$11)</f>
        <v>0</v>
      </c>
      <c r="DL322">
        <v>6</v>
      </c>
      <c r="DM322">
        <v>0.5</v>
      </c>
      <c r="DN322" t="s">
        <v>438</v>
      </c>
      <c r="DO322">
        <v>2</v>
      </c>
      <c r="DP322" t="b">
        <v>1</v>
      </c>
      <c r="DQ322">
        <v>1761412756.94615</v>
      </c>
      <c r="DR322">
        <v>203.519923076923</v>
      </c>
      <c r="DS322">
        <v>184.211076923077</v>
      </c>
      <c r="DT322">
        <v>28.0188230769231</v>
      </c>
      <c r="DU322">
        <v>24.4823923076923</v>
      </c>
      <c r="DV322">
        <v>202.422307692308</v>
      </c>
      <c r="DW322">
        <v>27.6260384615385</v>
      </c>
      <c r="DX322">
        <v>500.021307692308</v>
      </c>
      <c r="DY322">
        <v>90.3233846153846</v>
      </c>
      <c r="DZ322">
        <v>0.0420785</v>
      </c>
      <c r="EA322">
        <v>37.0533846153846</v>
      </c>
      <c r="EB322">
        <v>36.9450923076923</v>
      </c>
      <c r="EC322">
        <v>999.9</v>
      </c>
      <c r="ED322">
        <v>0</v>
      </c>
      <c r="EE322">
        <v>0</v>
      </c>
      <c r="EF322">
        <v>10002.2507692308</v>
      </c>
      <c r="EG322">
        <v>0</v>
      </c>
      <c r="EH322">
        <v>1235.07230769231</v>
      </c>
      <c r="EI322">
        <v>19.3087692307692</v>
      </c>
      <c r="EJ322">
        <v>209.386307692308</v>
      </c>
      <c r="EK322">
        <v>188.834230769231</v>
      </c>
      <c r="EL322">
        <v>3.53640307692308</v>
      </c>
      <c r="EM322">
        <v>184.211076923077</v>
      </c>
      <c r="EN322">
        <v>24.4823923076923</v>
      </c>
      <c r="EO322">
        <v>2.53075307692308</v>
      </c>
      <c r="EP322">
        <v>2.21133230769231</v>
      </c>
      <c r="EQ322">
        <v>21.2256461538462</v>
      </c>
      <c r="ER322">
        <v>19.0446538461538</v>
      </c>
      <c r="ES322">
        <v>1199.95923076923</v>
      </c>
      <c r="ET322">
        <v>0.967001923076923</v>
      </c>
      <c r="EU322">
        <v>0.0329981307692308</v>
      </c>
      <c r="EV322">
        <v>0</v>
      </c>
      <c r="EW322">
        <v>1404.23923076923</v>
      </c>
      <c r="EX322">
        <v>5.00059</v>
      </c>
      <c r="EY322">
        <v>17649.5461538462</v>
      </c>
      <c r="EZ322">
        <v>10358.3769230769</v>
      </c>
      <c r="FA322">
        <v>56.1536153846154</v>
      </c>
      <c r="FB322">
        <v>58.1487692307692</v>
      </c>
      <c r="FC322">
        <v>56.4276153846154</v>
      </c>
      <c r="FD322">
        <v>57.7449230769231</v>
      </c>
      <c r="FE322">
        <v>56.9083846153846</v>
      </c>
      <c r="FF322">
        <v>1155.52769230769</v>
      </c>
      <c r="FG322">
        <v>39.4315384615385</v>
      </c>
      <c r="FH322">
        <v>0</v>
      </c>
      <c r="FI322">
        <v>1761412725.1</v>
      </c>
      <c r="FJ322">
        <v>0</v>
      </c>
      <c r="FK322">
        <v>1404.3332</v>
      </c>
      <c r="FL322">
        <v>7.52000001406105</v>
      </c>
      <c r="FM322">
        <v>126.676923156627</v>
      </c>
      <c r="FN322">
        <v>17651.956</v>
      </c>
      <c r="FO322">
        <v>15</v>
      </c>
      <c r="FP322">
        <v>0</v>
      </c>
      <c r="FQ322" t="s">
        <v>439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19.1000428571429</v>
      </c>
      <c r="GD322">
        <v>3.91784415584416</v>
      </c>
      <c r="GE322">
        <v>0.487347534714024</v>
      </c>
      <c r="GF322">
        <v>0</v>
      </c>
      <c r="GG322">
        <v>1403.73352941176</v>
      </c>
      <c r="GH322">
        <v>8.66279601853078</v>
      </c>
      <c r="GI322">
        <v>0.879996264540676</v>
      </c>
      <c r="GJ322">
        <v>-1</v>
      </c>
      <c r="GK322">
        <v>3.52303761904762</v>
      </c>
      <c r="GL322">
        <v>0.297437142857143</v>
      </c>
      <c r="GM322">
        <v>0.0302333486488273</v>
      </c>
      <c r="GN322">
        <v>0</v>
      </c>
      <c r="GO322">
        <v>0</v>
      </c>
      <c r="GP322">
        <v>2</v>
      </c>
      <c r="GQ322" t="s">
        <v>473</v>
      </c>
      <c r="GR322">
        <v>3.12842</v>
      </c>
      <c r="GS322">
        <v>2.71987</v>
      </c>
      <c r="GT322">
        <v>0.0411557</v>
      </c>
      <c r="GU322">
        <v>0.0372626</v>
      </c>
      <c r="GV322">
        <v>0.110527</v>
      </c>
      <c r="GW322">
        <v>0.100854</v>
      </c>
      <c r="GX322">
        <v>34869.5</v>
      </c>
      <c r="GY322">
        <v>37118.6</v>
      </c>
      <c r="GZ322">
        <v>33001.7</v>
      </c>
      <c r="HA322">
        <v>35008.9</v>
      </c>
      <c r="HB322">
        <v>41769.6</v>
      </c>
      <c r="HC322">
        <v>45332.4</v>
      </c>
      <c r="HD322">
        <v>51760.9</v>
      </c>
      <c r="HE322">
        <v>56096.2</v>
      </c>
      <c r="HF322">
        <v>1.73848</v>
      </c>
      <c r="HG322">
        <v>1.6021</v>
      </c>
      <c r="HH322">
        <v>-0.0792518</v>
      </c>
      <c r="HI322">
        <v>0</v>
      </c>
      <c r="HJ322">
        <v>38.2459</v>
      </c>
      <c r="HK322">
        <v>999.9</v>
      </c>
      <c r="HL322">
        <v>56.574</v>
      </c>
      <c r="HM322">
        <v>29.205</v>
      </c>
      <c r="HN322">
        <v>25.4923</v>
      </c>
      <c r="HO322">
        <v>56.5475</v>
      </c>
      <c r="HP322">
        <v>42.7724</v>
      </c>
      <c r="HQ322">
        <v>1</v>
      </c>
      <c r="HR322">
        <v>1.75478</v>
      </c>
      <c r="HS322">
        <v>9.28105</v>
      </c>
      <c r="HT322">
        <v>19.9098</v>
      </c>
      <c r="HU322">
        <v>5.19093</v>
      </c>
      <c r="HV322">
        <v>12.0159</v>
      </c>
      <c r="HW322">
        <v>4.9717</v>
      </c>
      <c r="HX322">
        <v>3.29495</v>
      </c>
      <c r="HY322">
        <v>9999</v>
      </c>
      <c r="HZ322">
        <v>9999</v>
      </c>
      <c r="IA322">
        <v>999.9</v>
      </c>
      <c r="IB322">
        <v>9999</v>
      </c>
      <c r="IC322">
        <v>1.86324</v>
      </c>
      <c r="ID322">
        <v>1.86807</v>
      </c>
      <c r="IE322">
        <v>1.86783</v>
      </c>
      <c r="IF322">
        <v>1.86905</v>
      </c>
      <c r="IG322">
        <v>1.86981</v>
      </c>
      <c r="IH322">
        <v>1.86586</v>
      </c>
      <c r="II322">
        <v>1.86699</v>
      </c>
      <c r="IJ322">
        <v>1.86842</v>
      </c>
      <c r="IK322">
        <v>5</v>
      </c>
      <c r="IL322">
        <v>0</v>
      </c>
      <c r="IM322">
        <v>0</v>
      </c>
      <c r="IN322">
        <v>0</v>
      </c>
      <c r="IO322" t="s">
        <v>441</v>
      </c>
      <c r="IP322" t="s">
        <v>442</v>
      </c>
      <c r="IQ322" t="s">
        <v>443</v>
      </c>
      <c r="IR322" t="s">
        <v>443</v>
      </c>
      <c r="IS322" t="s">
        <v>443</v>
      </c>
      <c r="IT322" t="s">
        <v>443</v>
      </c>
      <c r="IU322">
        <v>0</v>
      </c>
      <c r="IV322">
        <v>100</v>
      </c>
      <c r="IW322">
        <v>100</v>
      </c>
      <c r="IX322">
        <v>1.097</v>
      </c>
      <c r="IY322">
        <v>0.3943</v>
      </c>
      <c r="IZ322">
        <v>1.09748391826392</v>
      </c>
      <c r="JA322">
        <v>0</v>
      </c>
      <c r="JB322">
        <v>0</v>
      </c>
      <c r="JC322">
        <v>0</v>
      </c>
      <c r="JD322">
        <v>-0.0884944213828177</v>
      </c>
      <c r="JE322">
        <v>-0.0201515475203199</v>
      </c>
      <c r="JF322">
        <v>0.00214540939206269</v>
      </c>
      <c r="JG322">
        <v>-2.84287099057137e-05</v>
      </c>
      <c r="JH322">
        <v>5</v>
      </c>
      <c r="JI322">
        <v>2273</v>
      </c>
      <c r="JJ322">
        <v>0</v>
      </c>
      <c r="JK322">
        <v>25</v>
      </c>
      <c r="JL322">
        <v>29356879.4</v>
      </c>
      <c r="JM322">
        <v>29356879.4</v>
      </c>
      <c r="JN322">
        <v>0.455322</v>
      </c>
      <c r="JO322">
        <v>2.64771</v>
      </c>
      <c r="JP322">
        <v>1.54785</v>
      </c>
      <c r="JQ322">
        <v>2.32056</v>
      </c>
      <c r="JR322">
        <v>1.64673</v>
      </c>
      <c r="JS322">
        <v>2.36084</v>
      </c>
      <c r="JT322">
        <v>33.3784</v>
      </c>
      <c r="JU322">
        <v>24.1138</v>
      </c>
      <c r="JV322">
        <v>18</v>
      </c>
      <c r="JW322">
        <v>490.146</v>
      </c>
      <c r="JX322">
        <v>393.905</v>
      </c>
      <c r="JY322">
        <v>28.4345</v>
      </c>
      <c r="JZ322">
        <v>46.8937</v>
      </c>
      <c r="KA322">
        <v>30.0046</v>
      </c>
      <c r="KB322">
        <v>46.0141</v>
      </c>
      <c r="KC322">
        <v>45.8491</v>
      </c>
      <c r="KD322">
        <v>9.08477</v>
      </c>
      <c r="KE322">
        <v>0</v>
      </c>
      <c r="KF322">
        <v>100</v>
      </c>
      <c r="KG322">
        <v>21.7548</v>
      </c>
      <c r="KH322">
        <v>135.493</v>
      </c>
      <c r="KI322">
        <v>34.6858</v>
      </c>
      <c r="KJ322">
        <v>93.8927</v>
      </c>
      <c r="KK322">
        <v>90.7981</v>
      </c>
    </row>
    <row r="323" spans="1:297">
      <c r="A323">
        <v>307</v>
      </c>
      <c r="B323">
        <v>1761412770.1</v>
      </c>
      <c r="C323">
        <v>4589.09999990463</v>
      </c>
      <c r="D323" t="s">
        <v>1059</v>
      </c>
      <c r="E323" t="s">
        <v>1060</v>
      </c>
      <c r="F323">
        <v>5</v>
      </c>
      <c r="G323" t="s">
        <v>1024</v>
      </c>
      <c r="H323" t="s">
        <v>436</v>
      </c>
      <c r="I323">
        <v>1761412761.94615</v>
      </c>
      <c r="J323">
        <f>(K323)/1000</f>
        <v>0</v>
      </c>
      <c r="K323">
        <f>IF(DP323, AN323, AH323)</f>
        <v>0</v>
      </c>
      <c r="L323">
        <f>IF(DP323, AI323, AG323)</f>
        <v>0</v>
      </c>
      <c r="M323">
        <f>DR323 - IF(AU323&gt;1, L323*DL323*100.0/(AW323), 0)</f>
        <v>0</v>
      </c>
      <c r="N323">
        <f>((T323-J323/2)*M323-L323)/(T323+J323/2)</f>
        <v>0</v>
      </c>
      <c r="O323">
        <f>N323*(DY323+DZ323)/1000.0</f>
        <v>0</v>
      </c>
      <c r="P323">
        <f>(DR323 - IF(AU323&gt;1, L323*DL323*100.0/(AW323), 0))*(DY323+DZ323)/1000.0</f>
        <v>0</v>
      </c>
      <c r="Q323">
        <f>2.0/((1/S323-1/R323)+SIGN(S323)*SQRT((1/S323-1/R323)*(1/S323-1/R323) + 4*DM323/((DM323+1)*(DM323+1))*(2*1/S323*1/R323-1/R323*1/R323)))</f>
        <v>0</v>
      </c>
      <c r="R323">
        <f>IF(LEFT(DN323,1)&lt;&gt;"0",IF(LEFT(DN323,1)="1",3.0,DO323),$D$5+$E$5*(EF323*DY323/($K$5*1000))+$F$5*(EF323*DY323/($K$5*1000))*MAX(MIN(DL323,$J$5),$I$5)*MAX(MIN(DL323,$J$5),$I$5)+$G$5*MAX(MIN(DL323,$J$5),$I$5)*(EF323*DY323/($K$5*1000))+$H$5*(EF323*DY323/($K$5*1000))*(EF323*DY323/($K$5*1000)))</f>
        <v>0</v>
      </c>
      <c r="S323">
        <f>J323*(1000-(1000*0.61365*exp(17.502*W323/(240.97+W323))/(DY323+DZ323)+DT323)/2)/(1000*0.61365*exp(17.502*W323/(240.97+W323))/(DY323+DZ323)-DT323)</f>
        <v>0</v>
      </c>
      <c r="T323">
        <f>1/((DM323+1)/(Q323/1.6)+1/(R323/1.37)) + DM323/((DM323+1)/(Q323/1.6) + DM323/(R323/1.37))</f>
        <v>0</v>
      </c>
      <c r="U323">
        <f>(DH323*DK323)</f>
        <v>0</v>
      </c>
      <c r="V323">
        <f>(EA323+(U323+2*0.95*5.67E-8*(((EA323+$B$7)+273)^4-(EA323+273)^4)-44100*J323)/(1.84*29.3*R323+8*0.95*5.67E-8*(EA323+273)^3))</f>
        <v>0</v>
      </c>
      <c r="W323">
        <f>($C$7*EB323+$D$7*EC323+$E$7*V323)</f>
        <v>0</v>
      </c>
      <c r="X323">
        <f>0.61365*exp(17.502*W323/(240.97+W323))</f>
        <v>0</v>
      </c>
      <c r="Y323">
        <f>(Z323/AA323*100)</f>
        <v>0</v>
      </c>
      <c r="Z323">
        <f>DT323*(DY323+DZ323)/1000</f>
        <v>0</v>
      </c>
      <c r="AA323">
        <f>0.61365*exp(17.502*EA323/(240.97+EA323))</f>
        <v>0</v>
      </c>
      <c r="AB323">
        <f>(X323-DT323*(DY323+DZ323)/1000)</f>
        <v>0</v>
      </c>
      <c r="AC323">
        <f>(-J323*44100)</f>
        <v>0</v>
      </c>
      <c r="AD323">
        <f>2*29.3*R323*0.92*(EA323-W323)</f>
        <v>0</v>
      </c>
      <c r="AE323">
        <f>2*0.95*5.67E-8*(((EA323+$B$7)+273)^4-(W323+273)^4)</f>
        <v>0</v>
      </c>
      <c r="AF323">
        <f>U323+AE323+AC323+AD323</f>
        <v>0</v>
      </c>
      <c r="AG323">
        <f>DX323*AU323*(DS323-DR323*(1000-AU323*DU323)/(1000-AU323*DT323))/(100*DL323)</f>
        <v>0</v>
      </c>
      <c r="AH323">
        <f>1000*DX323*AU323*(DT323-DU323)/(100*DL323*(1000-AU323*DT323))</f>
        <v>0</v>
      </c>
      <c r="AI323">
        <f>(AJ323 - AK323 - DY323*1E3/(8.314*(EA323+273.15)) * AM323/DX323 * AL323) * DX323/(100*DL323) * (1000 - DU323)/1000</f>
        <v>0</v>
      </c>
      <c r="AJ323">
        <v>156.393426800805</v>
      </c>
      <c r="AK323">
        <v>169.469727272727</v>
      </c>
      <c r="AL323">
        <v>-3.24265521582194</v>
      </c>
      <c r="AM323">
        <v>65.0637993625478</v>
      </c>
      <c r="AN323">
        <f>(AP323 - AO323 + DY323*1E3/(8.314*(EA323+273.15)) * AR323/DX323 * AQ323) * DX323/(100*DL323) * 1000/(1000 - AP323)</f>
        <v>0</v>
      </c>
      <c r="AO323">
        <v>24.4827741218722</v>
      </c>
      <c r="AP323">
        <v>28.1021175757576</v>
      </c>
      <c r="AQ323">
        <v>0.00876254988327828</v>
      </c>
      <c r="AR323">
        <v>110.680161828756</v>
      </c>
      <c r="AS323">
        <v>4</v>
      </c>
      <c r="AT323">
        <v>1</v>
      </c>
      <c r="AU323">
        <f>IF(AS323*$H$13&gt;=AW323,1.0,(AW323/(AW323-AS323*$H$13)))</f>
        <v>0</v>
      </c>
      <c r="AV323">
        <f>(AU323-1)*100</f>
        <v>0</v>
      </c>
      <c r="AW323">
        <f>MAX(0,($B$13+$C$13*EF323)/(1+$D$13*EF323)*DY323/(EA323+273)*$E$13)</f>
        <v>0</v>
      </c>
      <c r="AX323" t="s">
        <v>437</v>
      </c>
      <c r="AY323" t="s">
        <v>437</v>
      </c>
      <c r="AZ323">
        <v>0</v>
      </c>
      <c r="BA323">
        <v>0</v>
      </c>
      <c r="BB323">
        <f>1-AZ323/BA323</f>
        <v>0</v>
      </c>
      <c r="BC323">
        <v>0</v>
      </c>
      <c r="BD323" t="s">
        <v>437</v>
      </c>
      <c r="BE323" t="s">
        <v>437</v>
      </c>
      <c r="BF323">
        <v>0</v>
      </c>
      <c r="BG323">
        <v>0</v>
      </c>
      <c r="BH323">
        <f>1-BF323/BG323</f>
        <v>0</v>
      </c>
      <c r="BI323">
        <v>0.5</v>
      </c>
      <c r="BJ323">
        <f>DI323</f>
        <v>0</v>
      </c>
      <c r="BK323">
        <f>L323</f>
        <v>0</v>
      </c>
      <c r="BL323">
        <f>BH323*BI323*BJ323</f>
        <v>0</v>
      </c>
      <c r="BM323">
        <f>(BK323-BC323)/BJ323</f>
        <v>0</v>
      </c>
      <c r="BN323">
        <f>(BA323-BG323)/BG323</f>
        <v>0</v>
      </c>
      <c r="BO323">
        <f>AZ323/(BB323+AZ323/BG323)</f>
        <v>0</v>
      </c>
      <c r="BP323" t="s">
        <v>437</v>
      </c>
      <c r="BQ323">
        <v>0</v>
      </c>
      <c r="BR323">
        <f>IF(BQ323&lt;&gt;0, BQ323, BO323)</f>
        <v>0</v>
      </c>
      <c r="BS323">
        <f>1-BR323/BG323</f>
        <v>0</v>
      </c>
      <c r="BT323">
        <f>(BG323-BF323)/(BG323-BR323)</f>
        <v>0</v>
      </c>
      <c r="BU323">
        <f>(BA323-BG323)/(BA323-BR323)</f>
        <v>0</v>
      </c>
      <c r="BV323">
        <f>(BG323-BF323)/(BG323-AZ323)</f>
        <v>0</v>
      </c>
      <c r="BW323">
        <f>(BA323-BG323)/(BA323-AZ323)</f>
        <v>0</v>
      </c>
      <c r="BX323">
        <f>(BT323*BR323/BF323)</f>
        <v>0</v>
      </c>
      <c r="BY323">
        <f>(1-BX323)</f>
        <v>0</v>
      </c>
      <c r="DH323">
        <f>$B$11*EG323+$C$11*EH323+$F$11*ES323*(1-EV323)</f>
        <v>0</v>
      </c>
      <c r="DI323">
        <f>DH323*DJ323</f>
        <v>0</v>
      </c>
      <c r="DJ323">
        <f>($B$11*$D$9+$C$11*$D$9+$F$11*((FF323+EX323)/MAX(FF323+EX323+FG323, 0.1)*$I$9+FG323/MAX(FF323+EX323+FG323, 0.1)*$J$9))/($B$11+$C$11+$F$11)</f>
        <v>0</v>
      </c>
      <c r="DK323">
        <f>($B$11*$K$9+$C$11*$K$9+$F$11*((FF323+EX323)/MAX(FF323+EX323+FG323, 0.1)*$P$9+FG323/MAX(FF323+EX323+FG323, 0.1)*$Q$9))/($B$11+$C$11+$F$11)</f>
        <v>0</v>
      </c>
      <c r="DL323">
        <v>6</v>
      </c>
      <c r="DM323">
        <v>0.5</v>
      </c>
      <c r="DN323" t="s">
        <v>438</v>
      </c>
      <c r="DO323">
        <v>2</v>
      </c>
      <c r="DP323" t="b">
        <v>1</v>
      </c>
      <c r="DQ323">
        <v>1761412761.94615</v>
      </c>
      <c r="DR323">
        <v>187.481846153846</v>
      </c>
      <c r="DS323">
        <v>168.084846153846</v>
      </c>
      <c r="DT323">
        <v>28.0493307692308</v>
      </c>
      <c r="DU323">
        <v>24.4822307692308</v>
      </c>
      <c r="DV323">
        <v>186.384153846154</v>
      </c>
      <c r="DW323">
        <v>27.6555692307692</v>
      </c>
      <c r="DX323">
        <v>500.011230769231</v>
      </c>
      <c r="DY323">
        <v>90.3239615384615</v>
      </c>
      <c r="DZ323">
        <v>0.0420630923076923</v>
      </c>
      <c r="EA323">
        <v>37.0762615384615</v>
      </c>
      <c r="EB323">
        <v>36.9656923076923</v>
      </c>
      <c r="EC323">
        <v>999.9</v>
      </c>
      <c r="ED323">
        <v>0</v>
      </c>
      <c r="EE323">
        <v>0</v>
      </c>
      <c r="EF323">
        <v>9997.87538461538</v>
      </c>
      <c r="EG323">
        <v>0</v>
      </c>
      <c r="EH323">
        <v>1234.94307692308</v>
      </c>
      <c r="EI323">
        <v>19.3968230769231</v>
      </c>
      <c r="EJ323">
        <v>192.891769230769</v>
      </c>
      <c r="EK323">
        <v>172.303384615385</v>
      </c>
      <c r="EL323">
        <v>3.56708461538462</v>
      </c>
      <c r="EM323">
        <v>168.084846153846</v>
      </c>
      <c r="EN323">
        <v>24.4822307692308</v>
      </c>
      <c r="EO323">
        <v>2.53352615384615</v>
      </c>
      <c r="EP323">
        <v>2.21133230769231</v>
      </c>
      <c r="EQ323">
        <v>21.2434923076923</v>
      </c>
      <c r="ER323">
        <v>19.0446538461538</v>
      </c>
      <c r="ES323">
        <v>1199.94153846154</v>
      </c>
      <c r="ET323">
        <v>0.967001846153846</v>
      </c>
      <c r="EU323">
        <v>0.0329982</v>
      </c>
      <c r="EV323">
        <v>0</v>
      </c>
      <c r="EW323">
        <v>1404.86461538462</v>
      </c>
      <c r="EX323">
        <v>5.00059</v>
      </c>
      <c r="EY323">
        <v>17659.5307692308</v>
      </c>
      <c r="EZ323">
        <v>10358.2230769231</v>
      </c>
      <c r="FA323">
        <v>56.1920769230769</v>
      </c>
      <c r="FB323">
        <v>58.1823846153846</v>
      </c>
      <c r="FC323">
        <v>56.4660769230769</v>
      </c>
      <c r="FD323">
        <v>57.7882307692308</v>
      </c>
      <c r="FE323">
        <v>56.942</v>
      </c>
      <c r="FF323">
        <v>1155.51</v>
      </c>
      <c r="FG323">
        <v>39.4315384615385</v>
      </c>
      <c r="FH323">
        <v>0</v>
      </c>
      <c r="FI323">
        <v>1761412729.9</v>
      </c>
      <c r="FJ323">
        <v>0</v>
      </c>
      <c r="FK323">
        <v>1404.9112</v>
      </c>
      <c r="FL323">
        <v>7.47538461007819</v>
      </c>
      <c r="FM323">
        <v>115.469230516575</v>
      </c>
      <c r="FN323">
        <v>17661.484</v>
      </c>
      <c r="FO323">
        <v>15</v>
      </c>
      <c r="FP323">
        <v>0</v>
      </c>
      <c r="FQ323" t="s">
        <v>439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19.3705</v>
      </c>
      <c r="GD323">
        <v>2.13449323308268</v>
      </c>
      <c r="GE323">
        <v>0.33845911126752</v>
      </c>
      <c r="GF323">
        <v>0</v>
      </c>
      <c r="GG323">
        <v>1404.50705882353</v>
      </c>
      <c r="GH323">
        <v>7.82643239321272</v>
      </c>
      <c r="GI323">
        <v>0.794697609570732</v>
      </c>
      <c r="GJ323">
        <v>-1</v>
      </c>
      <c r="GK323">
        <v>3.553401</v>
      </c>
      <c r="GL323">
        <v>0.369928421052634</v>
      </c>
      <c r="GM323">
        <v>0.0357277799338274</v>
      </c>
      <c r="GN323">
        <v>0</v>
      </c>
      <c r="GO323">
        <v>0</v>
      </c>
      <c r="GP323">
        <v>2</v>
      </c>
      <c r="GQ323" t="s">
        <v>473</v>
      </c>
      <c r="GR323">
        <v>3.12839</v>
      </c>
      <c r="GS323">
        <v>2.72012</v>
      </c>
      <c r="GT323">
        <v>0.0377796</v>
      </c>
      <c r="GU323">
        <v>0.0339005</v>
      </c>
      <c r="GV323">
        <v>0.11063</v>
      </c>
      <c r="GW323">
        <v>0.100845</v>
      </c>
      <c r="GX323">
        <v>34988.1</v>
      </c>
      <c r="GY323">
        <v>37243.4</v>
      </c>
      <c r="GZ323">
        <v>32998.3</v>
      </c>
      <c r="HA323">
        <v>35004.9</v>
      </c>
      <c r="HB323">
        <v>41761.3</v>
      </c>
      <c r="HC323">
        <v>45327.6</v>
      </c>
      <c r="HD323">
        <v>51756.4</v>
      </c>
      <c r="HE323">
        <v>56090.1</v>
      </c>
      <c r="HF323">
        <v>1.73797</v>
      </c>
      <c r="HG323">
        <v>1.60177</v>
      </c>
      <c r="HH323">
        <v>-0.0783652</v>
      </c>
      <c r="HI323">
        <v>0</v>
      </c>
      <c r="HJ323">
        <v>38.2697</v>
      </c>
      <c r="HK323">
        <v>999.9</v>
      </c>
      <c r="HL323">
        <v>56.574</v>
      </c>
      <c r="HM323">
        <v>29.215</v>
      </c>
      <c r="HN323">
        <v>25.5039</v>
      </c>
      <c r="HO323">
        <v>56.9175</v>
      </c>
      <c r="HP323">
        <v>42.5521</v>
      </c>
      <c r="HQ323">
        <v>1</v>
      </c>
      <c r="HR323">
        <v>1.75957</v>
      </c>
      <c r="HS323">
        <v>9.28105</v>
      </c>
      <c r="HT323">
        <v>19.9095</v>
      </c>
      <c r="HU323">
        <v>5.19033</v>
      </c>
      <c r="HV323">
        <v>12.0159</v>
      </c>
      <c r="HW323">
        <v>4.9718</v>
      </c>
      <c r="HX323">
        <v>3.295</v>
      </c>
      <c r="HY323">
        <v>9999</v>
      </c>
      <c r="HZ323">
        <v>9999</v>
      </c>
      <c r="IA323">
        <v>999.9</v>
      </c>
      <c r="IB323">
        <v>9999</v>
      </c>
      <c r="IC323">
        <v>1.86323</v>
      </c>
      <c r="ID323">
        <v>1.86802</v>
      </c>
      <c r="IE323">
        <v>1.86783</v>
      </c>
      <c r="IF323">
        <v>1.86905</v>
      </c>
      <c r="IG323">
        <v>1.86981</v>
      </c>
      <c r="IH323">
        <v>1.86586</v>
      </c>
      <c r="II323">
        <v>1.86696</v>
      </c>
      <c r="IJ323">
        <v>1.86842</v>
      </c>
      <c r="IK323">
        <v>5</v>
      </c>
      <c r="IL323">
        <v>0</v>
      </c>
      <c r="IM323">
        <v>0</v>
      </c>
      <c r="IN323">
        <v>0</v>
      </c>
      <c r="IO323" t="s">
        <v>441</v>
      </c>
      <c r="IP323" t="s">
        <v>442</v>
      </c>
      <c r="IQ323" t="s">
        <v>443</v>
      </c>
      <c r="IR323" t="s">
        <v>443</v>
      </c>
      <c r="IS323" t="s">
        <v>443</v>
      </c>
      <c r="IT323" t="s">
        <v>443</v>
      </c>
      <c r="IU323">
        <v>0</v>
      </c>
      <c r="IV323">
        <v>100</v>
      </c>
      <c r="IW323">
        <v>100</v>
      </c>
      <c r="IX323">
        <v>1.097</v>
      </c>
      <c r="IY323">
        <v>0.3957</v>
      </c>
      <c r="IZ323">
        <v>1.09748391826392</v>
      </c>
      <c r="JA323">
        <v>0</v>
      </c>
      <c r="JB323">
        <v>0</v>
      </c>
      <c r="JC323">
        <v>0</v>
      </c>
      <c r="JD323">
        <v>-0.0884944213828177</v>
      </c>
      <c r="JE323">
        <v>-0.0201515475203199</v>
      </c>
      <c r="JF323">
        <v>0.00214540939206269</v>
      </c>
      <c r="JG323">
        <v>-2.84287099057137e-05</v>
      </c>
      <c r="JH323">
        <v>5</v>
      </c>
      <c r="JI323">
        <v>2273</v>
      </c>
      <c r="JJ323">
        <v>0</v>
      </c>
      <c r="JK323">
        <v>25</v>
      </c>
      <c r="JL323">
        <v>29356879.5</v>
      </c>
      <c r="JM323">
        <v>29356879.5</v>
      </c>
      <c r="JN323">
        <v>0.419922</v>
      </c>
      <c r="JO323">
        <v>2.64526</v>
      </c>
      <c r="JP323">
        <v>1.54785</v>
      </c>
      <c r="JQ323">
        <v>2.32056</v>
      </c>
      <c r="JR323">
        <v>1.64673</v>
      </c>
      <c r="JS323">
        <v>2.35229</v>
      </c>
      <c r="JT323">
        <v>33.4008</v>
      </c>
      <c r="JU323">
        <v>24.105</v>
      </c>
      <c r="JV323">
        <v>18</v>
      </c>
      <c r="JW323">
        <v>490.053</v>
      </c>
      <c r="JX323">
        <v>393.915</v>
      </c>
      <c r="JY323">
        <v>28.4645</v>
      </c>
      <c r="JZ323">
        <v>46.9371</v>
      </c>
      <c r="KA323">
        <v>30.0046</v>
      </c>
      <c r="KB323">
        <v>46.0556</v>
      </c>
      <c r="KC323">
        <v>45.8904</v>
      </c>
      <c r="KD323">
        <v>8.32191</v>
      </c>
      <c r="KE323">
        <v>0</v>
      </c>
      <c r="KF323">
        <v>100</v>
      </c>
      <c r="KG323">
        <v>21.7786</v>
      </c>
      <c r="KH323">
        <v>115.126</v>
      </c>
      <c r="KI323">
        <v>34.6858</v>
      </c>
      <c r="KJ323">
        <v>93.884</v>
      </c>
      <c r="KK323">
        <v>90.7882</v>
      </c>
    </row>
    <row r="324" spans="1:297">
      <c r="A324">
        <v>308</v>
      </c>
      <c r="B324">
        <v>1761412775.1</v>
      </c>
      <c r="C324">
        <v>4594.09999990463</v>
      </c>
      <c r="D324" t="s">
        <v>1061</v>
      </c>
      <c r="E324" t="s">
        <v>1062</v>
      </c>
      <c r="F324">
        <v>5</v>
      </c>
      <c r="G324" t="s">
        <v>1024</v>
      </c>
      <c r="H324" t="s">
        <v>436</v>
      </c>
      <c r="I324">
        <v>1761412766.94615</v>
      </c>
      <c r="J324">
        <f>(K324)/1000</f>
        <v>0</v>
      </c>
      <c r="K324">
        <f>IF(DP324, AN324, AH324)</f>
        <v>0</v>
      </c>
      <c r="L324">
        <f>IF(DP324, AI324, AG324)</f>
        <v>0</v>
      </c>
      <c r="M324">
        <f>DR324 - IF(AU324&gt;1, L324*DL324*100.0/(AW324), 0)</f>
        <v>0</v>
      </c>
      <c r="N324">
        <f>((T324-J324/2)*M324-L324)/(T324+J324/2)</f>
        <v>0</v>
      </c>
      <c r="O324">
        <f>N324*(DY324+DZ324)/1000.0</f>
        <v>0</v>
      </c>
      <c r="P324">
        <f>(DR324 - IF(AU324&gt;1, L324*DL324*100.0/(AW324), 0))*(DY324+DZ324)/1000.0</f>
        <v>0</v>
      </c>
      <c r="Q324">
        <f>2.0/((1/S324-1/R324)+SIGN(S324)*SQRT((1/S324-1/R324)*(1/S324-1/R324) + 4*DM324/((DM324+1)*(DM324+1))*(2*1/S324*1/R324-1/R324*1/R324)))</f>
        <v>0</v>
      </c>
      <c r="R324">
        <f>IF(LEFT(DN324,1)&lt;&gt;"0",IF(LEFT(DN324,1)="1",3.0,DO324),$D$5+$E$5*(EF324*DY324/($K$5*1000))+$F$5*(EF324*DY324/($K$5*1000))*MAX(MIN(DL324,$J$5),$I$5)*MAX(MIN(DL324,$J$5),$I$5)+$G$5*MAX(MIN(DL324,$J$5),$I$5)*(EF324*DY324/($K$5*1000))+$H$5*(EF324*DY324/($K$5*1000))*(EF324*DY324/($K$5*1000)))</f>
        <v>0</v>
      </c>
      <c r="S324">
        <f>J324*(1000-(1000*0.61365*exp(17.502*W324/(240.97+W324))/(DY324+DZ324)+DT324)/2)/(1000*0.61365*exp(17.502*W324/(240.97+W324))/(DY324+DZ324)-DT324)</f>
        <v>0</v>
      </c>
      <c r="T324">
        <f>1/((DM324+1)/(Q324/1.6)+1/(R324/1.37)) + DM324/((DM324+1)/(Q324/1.6) + DM324/(R324/1.37))</f>
        <v>0</v>
      </c>
      <c r="U324">
        <f>(DH324*DK324)</f>
        <v>0</v>
      </c>
      <c r="V324">
        <f>(EA324+(U324+2*0.95*5.67E-8*(((EA324+$B$7)+273)^4-(EA324+273)^4)-44100*J324)/(1.84*29.3*R324+8*0.95*5.67E-8*(EA324+273)^3))</f>
        <v>0</v>
      </c>
      <c r="W324">
        <f>($C$7*EB324+$D$7*EC324+$E$7*V324)</f>
        <v>0</v>
      </c>
      <c r="X324">
        <f>0.61365*exp(17.502*W324/(240.97+W324))</f>
        <v>0</v>
      </c>
      <c r="Y324">
        <f>(Z324/AA324*100)</f>
        <v>0</v>
      </c>
      <c r="Z324">
        <f>DT324*(DY324+DZ324)/1000</f>
        <v>0</v>
      </c>
      <c r="AA324">
        <f>0.61365*exp(17.502*EA324/(240.97+EA324))</f>
        <v>0</v>
      </c>
      <c r="AB324">
        <f>(X324-DT324*(DY324+DZ324)/1000)</f>
        <v>0</v>
      </c>
      <c r="AC324">
        <f>(-J324*44100)</f>
        <v>0</v>
      </c>
      <c r="AD324">
        <f>2*29.3*R324*0.92*(EA324-W324)</f>
        <v>0</v>
      </c>
      <c r="AE324">
        <f>2*0.95*5.67E-8*(((EA324+$B$7)+273)^4-(W324+273)^4)</f>
        <v>0</v>
      </c>
      <c r="AF324">
        <f>U324+AE324+AC324+AD324</f>
        <v>0</v>
      </c>
      <c r="AG324">
        <f>DX324*AU324*(DS324-DR324*(1000-AU324*DU324)/(1000-AU324*DT324))/(100*DL324)</f>
        <v>0</v>
      </c>
      <c r="AH324">
        <f>1000*DX324*AU324*(DT324-DU324)/(100*DL324*(1000-AU324*DT324))</f>
        <v>0</v>
      </c>
      <c r="AI324">
        <f>(AJ324 - AK324 - DY324*1E3/(8.314*(EA324+273.15)) * AM324/DX324 * AL324) * DX324/(100*DL324) * (1000 - DU324)/1000</f>
        <v>0</v>
      </c>
      <c r="AJ324">
        <v>140.103230443542</v>
      </c>
      <c r="AK324">
        <v>153.422339393939</v>
      </c>
      <c r="AL324">
        <v>-3.22156365044064</v>
      </c>
      <c r="AM324">
        <v>65.0637993625478</v>
      </c>
      <c r="AN324">
        <f>(AP324 - AO324 + DY324*1E3/(8.314*(EA324+273.15)) * AR324/DX324 * AQ324) * DX324/(100*DL324) * 1000/(1000 - AP324)</f>
        <v>0</v>
      </c>
      <c r="AO324">
        <v>24.4797772609204</v>
      </c>
      <c r="AP324">
        <v>28.1435890909091</v>
      </c>
      <c r="AQ324">
        <v>0.00863981581706642</v>
      </c>
      <c r="AR324">
        <v>110.680161828756</v>
      </c>
      <c r="AS324">
        <v>4</v>
      </c>
      <c r="AT324">
        <v>1</v>
      </c>
      <c r="AU324">
        <f>IF(AS324*$H$13&gt;=AW324,1.0,(AW324/(AW324-AS324*$H$13)))</f>
        <v>0</v>
      </c>
      <c r="AV324">
        <f>(AU324-1)*100</f>
        <v>0</v>
      </c>
      <c r="AW324">
        <f>MAX(0,($B$13+$C$13*EF324)/(1+$D$13*EF324)*DY324/(EA324+273)*$E$13)</f>
        <v>0</v>
      </c>
      <c r="AX324" t="s">
        <v>437</v>
      </c>
      <c r="AY324" t="s">
        <v>437</v>
      </c>
      <c r="AZ324">
        <v>0</v>
      </c>
      <c r="BA324">
        <v>0</v>
      </c>
      <c r="BB324">
        <f>1-AZ324/BA324</f>
        <v>0</v>
      </c>
      <c r="BC324">
        <v>0</v>
      </c>
      <c r="BD324" t="s">
        <v>437</v>
      </c>
      <c r="BE324" t="s">
        <v>437</v>
      </c>
      <c r="BF324">
        <v>0</v>
      </c>
      <c r="BG324">
        <v>0</v>
      </c>
      <c r="BH324">
        <f>1-BF324/BG324</f>
        <v>0</v>
      </c>
      <c r="BI324">
        <v>0.5</v>
      </c>
      <c r="BJ324">
        <f>DI324</f>
        <v>0</v>
      </c>
      <c r="BK324">
        <f>L324</f>
        <v>0</v>
      </c>
      <c r="BL324">
        <f>BH324*BI324*BJ324</f>
        <v>0</v>
      </c>
      <c r="BM324">
        <f>(BK324-BC324)/BJ324</f>
        <v>0</v>
      </c>
      <c r="BN324">
        <f>(BA324-BG324)/BG324</f>
        <v>0</v>
      </c>
      <c r="BO324">
        <f>AZ324/(BB324+AZ324/BG324)</f>
        <v>0</v>
      </c>
      <c r="BP324" t="s">
        <v>437</v>
      </c>
      <c r="BQ324">
        <v>0</v>
      </c>
      <c r="BR324">
        <f>IF(BQ324&lt;&gt;0, BQ324, BO324)</f>
        <v>0</v>
      </c>
      <c r="BS324">
        <f>1-BR324/BG324</f>
        <v>0</v>
      </c>
      <c r="BT324">
        <f>(BG324-BF324)/(BG324-BR324)</f>
        <v>0</v>
      </c>
      <c r="BU324">
        <f>(BA324-BG324)/(BA324-BR324)</f>
        <v>0</v>
      </c>
      <c r="BV324">
        <f>(BG324-BF324)/(BG324-AZ324)</f>
        <v>0</v>
      </c>
      <c r="BW324">
        <f>(BA324-BG324)/(BA324-AZ324)</f>
        <v>0</v>
      </c>
      <c r="BX324">
        <f>(BT324*BR324/BF324)</f>
        <v>0</v>
      </c>
      <c r="BY324">
        <f>(1-BX324)</f>
        <v>0</v>
      </c>
      <c r="DH324">
        <f>$B$11*EG324+$C$11*EH324+$F$11*ES324*(1-EV324)</f>
        <v>0</v>
      </c>
      <c r="DI324">
        <f>DH324*DJ324</f>
        <v>0</v>
      </c>
      <c r="DJ324">
        <f>($B$11*$D$9+$C$11*$D$9+$F$11*((FF324+EX324)/MAX(FF324+EX324+FG324, 0.1)*$I$9+FG324/MAX(FF324+EX324+FG324, 0.1)*$J$9))/($B$11+$C$11+$F$11)</f>
        <v>0</v>
      </c>
      <c r="DK324">
        <f>($B$11*$K$9+$C$11*$K$9+$F$11*((FF324+EX324)/MAX(FF324+EX324+FG324, 0.1)*$P$9+FG324/MAX(FF324+EX324+FG324, 0.1)*$Q$9))/($B$11+$C$11+$F$11)</f>
        <v>0</v>
      </c>
      <c r="DL324">
        <v>6</v>
      </c>
      <c r="DM324">
        <v>0.5</v>
      </c>
      <c r="DN324" t="s">
        <v>438</v>
      </c>
      <c r="DO324">
        <v>2</v>
      </c>
      <c r="DP324" t="b">
        <v>1</v>
      </c>
      <c r="DQ324">
        <v>1761412766.94615</v>
      </c>
      <c r="DR324">
        <v>171.623846153846</v>
      </c>
      <c r="DS324">
        <v>151.769307692308</v>
      </c>
      <c r="DT324">
        <v>28.0854076923077</v>
      </c>
      <c r="DU324">
        <v>24.4814615384615</v>
      </c>
      <c r="DV324">
        <v>170.526076923077</v>
      </c>
      <c r="DW324">
        <v>27.6905</v>
      </c>
      <c r="DX324">
        <v>499.990538461539</v>
      </c>
      <c r="DY324">
        <v>90.3244461538461</v>
      </c>
      <c r="DZ324">
        <v>0.0421785384615385</v>
      </c>
      <c r="EA324">
        <v>37.0986307692308</v>
      </c>
      <c r="EB324">
        <v>36.9845615384615</v>
      </c>
      <c r="EC324">
        <v>999.9</v>
      </c>
      <c r="ED324">
        <v>0</v>
      </c>
      <c r="EE324">
        <v>0</v>
      </c>
      <c r="EF324">
        <v>10001.9230769231</v>
      </c>
      <c r="EG324">
        <v>0</v>
      </c>
      <c r="EH324">
        <v>1234.82230769231</v>
      </c>
      <c r="EI324">
        <v>19.8543</v>
      </c>
      <c r="EJ324">
        <v>176.582615384615</v>
      </c>
      <c r="EK324">
        <v>155.578153846154</v>
      </c>
      <c r="EL324">
        <v>3.60394153846154</v>
      </c>
      <c r="EM324">
        <v>151.769307692308</v>
      </c>
      <c r="EN324">
        <v>24.4814615384615</v>
      </c>
      <c r="EO324">
        <v>2.53679923076923</v>
      </c>
      <c r="EP324">
        <v>2.21127461538462</v>
      </c>
      <c r="EQ324">
        <v>21.2645384615385</v>
      </c>
      <c r="ER324">
        <v>19.0442307692308</v>
      </c>
      <c r="ES324">
        <v>1199.92538461538</v>
      </c>
      <c r="ET324">
        <v>0.967001846153846</v>
      </c>
      <c r="EU324">
        <v>0.0329982384615385</v>
      </c>
      <c r="EV324">
        <v>0</v>
      </c>
      <c r="EW324">
        <v>1405.38538461538</v>
      </c>
      <c r="EX324">
        <v>5.00059</v>
      </c>
      <c r="EY324">
        <v>17668.7076923077</v>
      </c>
      <c r="EZ324">
        <v>10358.0846153846</v>
      </c>
      <c r="FA324">
        <v>56.2257692307692</v>
      </c>
      <c r="FB324">
        <v>58.2208461538462</v>
      </c>
      <c r="FC324">
        <v>56.5045384615385</v>
      </c>
      <c r="FD324">
        <v>57.8266923076923</v>
      </c>
      <c r="FE324">
        <v>56.9709230769231</v>
      </c>
      <c r="FF324">
        <v>1155.49384615385</v>
      </c>
      <c r="FG324">
        <v>39.4315384615385</v>
      </c>
      <c r="FH324">
        <v>0</v>
      </c>
      <c r="FI324">
        <v>1761412735.3</v>
      </c>
      <c r="FJ324">
        <v>0</v>
      </c>
      <c r="FK324">
        <v>1405.47346153846</v>
      </c>
      <c r="FL324">
        <v>6.26632478708344</v>
      </c>
      <c r="FM324">
        <v>106.923077062375</v>
      </c>
      <c r="FN324">
        <v>17670.7038461538</v>
      </c>
      <c r="FO324">
        <v>15</v>
      </c>
      <c r="FP324">
        <v>0</v>
      </c>
      <c r="FQ324" t="s">
        <v>439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19.5955380952381</v>
      </c>
      <c r="GD324">
        <v>4.20070129870132</v>
      </c>
      <c r="GE324">
        <v>0.56582823531712</v>
      </c>
      <c r="GF324">
        <v>0</v>
      </c>
      <c r="GG324">
        <v>1405.07382352941</v>
      </c>
      <c r="GH324">
        <v>6.69197861408084</v>
      </c>
      <c r="GI324">
        <v>0.688049308706172</v>
      </c>
      <c r="GJ324">
        <v>-1</v>
      </c>
      <c r="GK324">
        <v>3.58400333333333</v>
      </c>
      <c r="GL324">
        <v>0.435238441558444</v>
      </c>
      <c r="GM324">
        <v>0.0441100881813342</v>
      </c>
      <c r="GN324">
        <v>0</v>
      </c>
      <c r="GO324">
        <v>0</v>
      </c>
      <c r="GP324">
        <v>2</v>
      </c>
      <c r="GQ324" t="s">
        <v>473</v>
      </c>
      <c r="GR324">
        <v>3.12849</v>
      </c>
      <c r="GS324">
        <v>2.72041</v>
      </c>
      <c r="GT324">
        <v>0.0343037</v>
      </c>
      <c r="GU324">
        <v>0.0299325</v>
      </c>
      <c r="GV324">
        <v>0.110742</v>
      </c>
      <c r="GW324">
        <v>0.10083</v>
      </c>
      <c r="GX324">
        <v>35110.8</v>
      </c>
      <c r="GY324">
        <v>37391.4</v>
      </c>
      <c r="GZ324">
        <v>32995.5</v>
      </c>
      <c r="HA324">
        <v>35001</v>
      </c>
      <c r="HB324">
        <v>41753.2</v>
      </c>
      <c r="HC324">
        <v>45323.4</v>
      </c>
      <c r="HD324">
        <v>51752.8</v>
      </c>
      <c r="HE324">
        <v>56084.4</v>
      </c>
      <c r="HF324">
        <v>1.73757</v>
      </c>
      <c r="HG324">
        <v>1.60075</v>
      </c>
      <c r="HH324">
        <v>-0.0798441</v>
      </c>
      <c r="HI324">
        <v>0</v>
      </c>
      <c r="HJ324">
        <v>38.2943</v>
      </c>
      <c r="HK324">
        <v>999.9</v>
      </c>
      <c r="HL324">
        <v>56.574</v>
      </c>
      <c r="HM324">
        <v>29.215</v>
      </c>
      <c r="HN324">
        <v>25.5042</v>
      </c>
      <c r="HO324">
        <v>56.5075</v>
      </c>
      <c r="HP324">
        <v>42.5481</v>
      </c>
      <c r="HQ324">
        <v>1</v>
      </c>
      <c r="HR324">
        <v>1.76416</v>
      </c>
      <c r="HS324">
        <v>9.28105</v>
      </c>
      <c r="HT324">
        <v>19.9098</v>
      </c>
      <c r="HU324">
        <v>5.19019</v>
      </c>
      <c r="HV324">
        <v>12.0159</v>
      </c>
      <c r="HW324">
        <v>4.9714</v>
      </c>
      <c r="HX324">
        <v>3.29487</v>
      </c>
      <c r="HY324">
        <v>9999</v>
      </c>
      <c r="HZ324">
        <v>9999</v>
      </c>
      <c r="IA324">
        <v>999.9</v>
      </c>
      <c r="IB324">
        <v>9999</v>
      </c>
      <c r="IC324">
        <v>1.86323</v>
      </c>
      <c r="ID324">
        <v>1.86805</v>
      </c>
      <c r="IE324">
        <v>1.86783</v>
      </c>
      <c r="IF324">
        <v>1.86903</v>
      </c>
      <c r="IG324">
        <v>1.86981</v>
      </c>
      <c r="IH324">
        <v>1.86586</v>
      </c>
      <c r="II324">
        <v>1.86695</v>
      </c>
      <c r="IJ324">
        <v>1.86841</v>
      </c>
      <c r="IK324">
        <v>5</v>
      </c>
      <c r="IL324">
        <v>0</v>
      </c>
      <c r="IM324">
        <v>0</v>
      </c>
      <c r="IN324">
        <v>0</v>
      </c>
      <c r="IO324" t="s">
        <v>441</v>
      </c>
      <c r="IP324" t="s">
        <v>442</v>
      </c>
      <c r="IQ324" t="s">
        <v>443</v>
      </c>
      <c r="IR324" t="s">
        <v>443</v>
      </c>
      <c r="IS324" t="s">
        <v>443</v>
      </c>
      <c r="IT324" t="s">
        <v>443</v>
      </c>
      <c r="IU324">
        <v>0</v>
      </c>
      <c r="IV324">
        <v>100</v>
      </c>
      <c r="IW324">
        <v>100</v>
      </c>
      <c r="IX324">
        <v>1.097</v>
      </c>
      <c r="IY324">
        <v>0.3971</v>
      </c>
      <c r="IZ324">
        <v>1.09748391826392</v>
      </c>
      <c r="JA324">
        <v>0</v>
      </c>
      <c r="JB324">
        <v>0</v>
      </c>
      <c r="JC324">
        <v>0</v>
      </c>
      <c r="JD324">
        <v>-0.0884944213828177</v>
      </c>
      <c r="JE324">
        <v>-0.0201515475203199</v>
      </c>
      <c r="JF324">
        <v>0.00214540939206269</v>
      </c>
      <c r="JG324">
        <v>-2.84287099057137e-05</v>
      </c>
      <c r="JH324">
        <v>5</v>
      </c>
      <c r="JI324">
        <v>2273</v>
      </c>
      <c r="JJ324">
        <v>0</v>
      </c>
      <c r="JK324">
        <v>25</v>
      </c>
      <c r="JL324">
        <v>29356879.6</v>
      </c>
      <c r="JM324">
        <v>29356879.6</v>
      </c>
      <c r="JN324">
        <v>0.383301</v>
      </c>
      <c r="JO324">
        <v>2.65625</v>
      </c>
      <c r="JP324">
        <v>1.54785</v>
      </c>
      <c r="JQ324">
        <v>2.32056</v>
      </c>
      <c r="JR324">
        <v>1.64673</v>
      </c>
      <c r="JS324">
        <v>2.33276</v>
      </c>
      <c r="JT324">
        <v>33.4008</v>
      </c>
      <c r="JU324">
        <v>24.105</v>
      </c>
      <c r="JV324">
        <v>18</v>
      </c>
      <c r="JW324">
        <v>490.033</v>
      </c>
      <c r="JX324">
        <v>393.504</v>
      </c>
      <c r="JY324">
        <v>28.495</v>
      </c>
      <c r="JZ324">
        <v>46.9832</v>
      </c>
      <c r="KA324">
        <v>30.0045</v>
      </c>
      <c r="KB324">
        <v>46.0972</v>
      </c>
      <c r="KC324">
        <v>45.9323</v>
      </c>
      <c r="KD324">
        <v>7.64888</v>
      </c>
      <c r="KE324">
        <v>0</v>
      </c>
      <c r="KF324">
        <v>100</v>
      </c>
      <c r="KG324">
        <v>21.8041</v>
      </c>
      <c r="KH324">
        <v>101.577</v>
      </c>
      <c r="KI324">
        <v>34.6858</v>
      </c>
      <c r="KJ324">
        <v>93.8769</v>
      </c>
      <c r="KK324">
        <v>90.7786</v>
      </c>
    </row>
    <row r="325" spans="1:297">
      <c r="A325">
        <v>309</v>
      </c>
      <c r="B325">
        <v>1761412780.1</v>
      </c>
      <c r="C325">
        <v>4599.09999990463</v>
      </c>
      <c r="D325" t="s">
        <v>1063</v>
      </c>
      <c r="E325" t="s">
        <v>1064</v>
      </c>
      <c r="F325">
        <v>5</v>
      </c>
      <c r="G325" t="s">
        <v>1024</v>
      </c>
      <c r="H325" t="s">
        <v>436</v>
      </c>
      <c r="I325">
        <v>1761412771.94615</v>
      </c>
      <c r="J325">
        <f>(K325)/1000</f>
        <v>0</v>
      </c>
      <c r="K325">
        <f>IF(DP325, AN325, AH325)</f>
        <v>0</v>
      </c>
      <c r="L325">
        <f>IF(DP325, AI325, AG325)</f>
        <v>0</v>
      </c>
      <c r="M325">
        <f>DR325 - IF(AU325&gt;1, L325*DL325*100.0/(AW325), 0)</f>
        <v>0</v>
      </c>
      <c r="N325">
        <f>((T325-J325/2)*M325-L325)/(T325+J325/2)</f>
        <v>0</v>
      </c>
      <c r="O325">
        <f>N325*(DY325+DZ325)/1000.0</f>
        <v>0</v>
      </c>
      <c r="P325">
        <f>(DR325 - IF(AU325&gt;1, L325*DL325*100.0/(AW325), 0))*(DY325+DZ325)/1000.0</f>
        <v>0</v>
      </c>
      <c r="Q325">
        <f>2.0/((1/S325-1/R325)+SIGN(S325)*SQRT((1/S325-1/R325)*(1/S325-1/R325) + 4*DM325/((DM325+1)*(DM325+1))*(2*1/S325*1/R325-1/R325*1/R325)))</f>
        <v>0</v>
      </c>
      <c r="R325">
        <f>IF(LEFT(DN325,1)&lt;&gt;"0",IF(LEFT(DN325,1)="1",3.0,DO325),$D$5+$E$5*(EF325*DY325/($K$5*1000))+$F$5*(EF325*DY325/($K$5*1000))*MAX(MIN(DL325,$J$5),$I$5)*MAX(MIN(DL325,$J$5),$I$5)+$G$5*MAX(MIN(DL325,$J$5),$I$5)*(EF325*DY325/($K$5*1000))+$H$5*(EF325*DY325/($K$5*1000))*(EF325*DY325/($K$5*1000)))</f>
        <v>0</v>
      </c>
      <c r="S325">
        <f>J325*(1000-(1000*0.61365*exp(17.502*W325/(240.97+W325))/(DY325+DZ325)+DT325)/2)/(1000*0.61365*exp(17.502*W325/(240.97+W325))/(DY325+DZ325)-DT325)</f>
        <v>0</v>
      </c>
      <c r="T325">
        <f>1/((DM325+1)/(Q325/1.6)+1/(R325/1.37)) + DM325/((DM325+1)/(Q325/1.6) + DM325/(R325/1.37))</f>
        <v>0</v>
      </c>
      <c r="U325">
        <f>(DH325*DK325)</f>
        <v>0</v>
      </c>
      <c r="V325">
        <f>(EA325+(U325+2*0.95*5.67E-8*(((EA325+$B$7)+273)^4-(EA325+273)^4)-44100*J325)/(1.84*29.3*R325+8*0.95*5.67E-8*(EA325+273)^3))</f>
        <v>0</v>
      </c>
      <c r="W325">
        <f>($C$7*EB325+$D$7*EC325+$E$7*V325)</f>
        <v>0</v>
      </c>
      <c r="X325">
        <f>0.61365*exp(17.502*W325/(240.97+W325))</f>
        <v>0</v>
      </c>
      <c r="Y325">
        <f>(Z325/AA325*100)</f>
        <v>0</v>
      </c>
      <c r="Z325">
        <f>DT325*(DY325+DZ325)/1000</f>
        <v>0</v>
      </c>
      <c r="AA325">
        <f>0.61365*exp(17.502*EA325/(240.97+EA325))</f>
        <v>0</v>
      </c>
      <c r="AB325">
        <f>(X325-DT325*(DY325+DZ325)/1000)</f>
        <v>0</v>
      </c>
      <c r="AC325">
        <f>(-J325*44100)</f>
        <v>0</v>
      </c>
      <c r="AD325">
        <f>2*29.3*R325*0.92*(EA325-W325)</f>
        <v>0</v>
      </c>
      <c r="AE325">
        <f>2*0.95*5.67E-8*(((EA325+$B$7)+273)^4-(W325+273)^4)</f>
        <v>0</v>
      </c>
      <c r="AF325">
        <f>U325+AE325+AC325+AD325</f>
        <v>0</v>
      </c>
      <c r="AG325">
        <f>DX325*AU325*(DS325-DR325*(1000-AU325*DU325)/(1000-AU325*DT325))/(100*DL325)</f>
        <v>0</v>
      </c>
      <c r="AH325">
        <f>1000*DX325*AU325*(DT325-DU325)/(100*DL325*(1000-AU325*DT325))</f>
        <v>0</v>
      </c>
      <c r="AI325">
        <f>(AJ325 - AK325 - DY325*1E3/(8.314*(EA325+273.15)) * AM325/DX325 * AL325) * DX325/(100*DL325) * (1000 - DU325)/1000</f>
        <v>0</v>
      </c>
      <c r="AJ325">
        <v>122.319375462843</v>
      </c>
      <c r="AK325">
        <v>136.561812121212</v>
      </c>
      <c r="AL325">
        <v>-3.36105977436703</v>
      </c>
      <c r="AM325">
        <v>65.0637993625478</v>
      </c>
      <c r="AN325">
        <f>(AP325 - AO325 + DY325*1E3/(8.314*(EA325+273.15)) * AR325/DX325 * AQ325) * DX325/(100*DL325) * 1000/(1000 - AP325)</f>
        <v>0</v>
      </c>
      <c r="AO325">
        <v>24.4795747475919</v>
      </c>
      <c r="AP325">
        <v>28.1942503030303</v>
      </c>
      <c r="AQ325">
        <v>0.010802443432179</v>
      </c>
      <c r="AR325">
        <v>110.680161828756</v>
      </c>
      <c r="AS325">
        <v>4</v>
      </c>
      <c r="AT325">
        <v>1</v>
      </c>
      <c r="AU325">
        <f>IF(AS325*$H$13&gt;=AW325,1.0,(AW325/(AW325-AS325*$H$13)))</f>
        <v>0</v>
      </c>
      <c r="AV325">
        <f>(AU325-1)*100</f>
        <v>0</v>
      </c>
      <c r="AW325">
        <f>MAX(0,($B$13+$C$13*EF325)/(1+$D$13*EF325)*DY325/(EA325+273)*$E$13)</f>
        <v>0</v>
      </c>
      <c r="AX325" t="s">
        <v>437</v>
      </c>
      <c r="AY325" t="s">
        <v>437</v>
      </c>
      <c r="AZ325">
        <v>0</v>
      </c>
      <c r="BA325">
        <v>0</v>
      </c>
      <c r="BB325">
        <f>1-AZ325/BA325</f>
        <v>0</v>
      </c>
      <c r="BC325">
        <v>0</v>
      </c>
      <c r="BD325" t="s">
        <v>437</v>
      </c>
      <c r="BE325" t="s">
        <v>437</v>
      </c>
      <c r="BF325">
        <v>0</v>
      </c>
      <c r="BG325">
        <v>0</v>
      </c>
      <c r="BH325">
        <f>1-BF325/BG325</f>
        <v>0</v>
      </c>
      <c r="BI325">
        <v>0.5</v>
      </c>
      <c r="BJ325">
        <f>DI325</f>
        <v>0</v>
      </c>
      <c r="BK325">
        <f>L325</f>
        <v>0</v>
      </c>
      <c r="BL325">
        <f>BH325*BI325*BJ325</f>
        <v>0</v>
      </c>
      <c r="BM325">
        <f>(BK325-BC325)/BJ325</f>
        <v>0</v>
      </c>
      <c r="BN325">
        <f>(BA325-BG325)/BG325</f>
        <v>0</v>
      </c>
      <c r="BO325">
        <f>AZ325/(BB325+AZ325/BG325)</f>
        <v>0</v>
      </c>
      <c r="BP325" t="s">
        <v>437</v>
      </c>
      <c r="BQ325">
        <v>0</v>
      </c>
      <c r="BR325">
        <f>IF(BQ325&lt;&gt;0, BQ325, BO325)</f>
        <v>0</v>
      </c>
      <c r="BS325">
        <f>1-BR325/BG325</f>
        <v>0</v>
      </c>
      <c r="BT325">
        <f>(BG325-BF325)/(BG325-BR325)</f>
        <v>0</v>
      </c>
      <c r="BU325">
        <f>(BA325-BG325)/(BA325-BR325)</f>
        <v>0</v>
      </c>
      <c r="BV325">
        <f>(BG325-BF325)/(BG325-AZ325)</f>
        <v>0</v>
      </c>
      <c r="BW325">
        <f>(BA325-BG325)/(BA325-AZ325)</f>
        <v>0</v>
      </c>
      <c r="BX325">
        <f>(BT325*BR325/BF325)</f>
        <v>0</v>
      </c>
      <c r="BY325">
        <f>(1-BX325)</f>
        <v>0</v>
      </c>
      <c r="DH325">
        <f>$B$11*EG325+$C$11*EH325+$F$11*ES325*(1-EV325)</f>
        <v>0</v>
      </c>
      <c r="DI325">
        <f>DH325*DJ325</f>
        <v>0</v>
      </c>
      <c r="DJ325">
        <f>($B$11*$D$9+$C$11*$D$9+$F$11*((FF325+EX325)/MAX(FF325+EX325+FG325, 0.1)*$I$9+FG325/MAX(FF325+EX325+FG325, 0.1)*$J$9))/($B$11+$C$11+$F$11)</f>
        <v>0</v>
      </c>
      <c r="DK325">
        <f>($B$11*$K$9+$C$11*$K$9+$F$11*((FF325+EX325)/MAX(FF325+EX325+FG325, 0.1)*$P$9+FG325/MAX(FF325+EX325+FG325, 0.1)*$Q$9))/($B$11+$C$11+$F$11)</f>
        <v>0</v>
      </c>
      <c r="DL325">
        <v>6</v>
      </c>
      <c r="DM325">
        <v>0.5</v>
      </c>
      <c r="DN325" t="s">
        <v>438</v>
      </c>
      <c r="DO325">
        <v>2</v>
      </c>
      <c r="DP325" t="b">
        <v>1</v>
      </c>
      <c r="DQ325">
        <v>1761412771.94615</v>
      </c>
      <c r="DR325">
        <v>155.686923076923</v>
      </c>
      <c r="DS325">
        <v>135.409307692308</v>
      </c>
      <c r="DT325">
        <v>28.1270461538462</v>
      </c>
      <c r="DU325">
        <v>24.4809923076923</v>
      </c>
      <c r="DV325">
        <v>154.589307692308</v>
      </c>
      <c r="DW325">
        <v>27.7308076923077</v>
      </c>
      <c r="DX325">
        <v>500.008692307692</v>
      </c>
      <c r="DY325">
        <v>90.3254923076923</v>
      </c>
      <c r="DZ325">
        <v>0.0422315769230769</v>
      </c>
      <c r="EA325">
        <v>37.1227692307692</v>
      </c>
      <c r="EB325">
        <v>37.0038230769231</v>
      </c>
      <c r="EC325">
        <v>999.9</v>
      </c>
      <c r="ED325">
        <v>0</v>
      </c>
      <c r="EE325">
        <v>0</v>
      </c>
      <c r="EF325">
        <v>9997.79230769231</v>
      </c>
      <c r="EG325">
        <v>0</v>
      </c>
      <c r="EH325">
        <v>1234.70307692308</v>
      </c>
      <c r="EI325">
        <v>20.2775076923077</v>
      </c>
      <c r="EJ325">
        <v>160.191923076923</v>
      </c>
      <c r="EK325">
        <v>138.807461538462</v>
      </c>
      <c r="EL325">
        <v>3.64606923076923</v>
      </c>
      <c r="EM325">
        <v>135.409307692308</v>
      </c>
      <c r="EN325">
        <v>24.4809923076923</v>
      </c>
      <c r="EO325">
        <v>2.54058923076923</v>
      </c>
      <c r="EP325">
        <v>2.21125692307692</v>
      </c>
      <c r="EQ325">
        <v>21.2888846153846</v>
      </c>
      <c r="ER325">
        <v>19.0441</v>
      </c>
      <c r="ES325">
        <v>1199.93769230769</v>
      </c>
      <c r="ET325">
        <v>0.966998846153846</v>
      </c>
      <c r="EU325">
        <v>0.0330011846153846</v>
      </c>
      <c r="EV325">
        <v>0</v>
      </c>
      <c r="EW325">
        <v>1405.80230769231</v>
      </c>
      <c r="EX325">
        <v>5.00059</v>
      </c>
      <c r="EY325">
        <v>17676.9846153846</v>
      </c>
      <c r="EZ325">
        <v>10358.1692307692</v>
      </c>
      <c r="FA325">
        <v>56.269</v>
      </c>
      <c r="FB325">
        <v>58.2545384615385</v>
      </c>
      <c r="FC325">
        <v>56.5526923076923</v>
      </c>
      <c r="FD325">
        <v>57.8699230769231</v>
      </c>
      <c r="FE325">
        <v>57.0093846153846</v>
      </c>
      <c r="FF325">
        <v>1155.50153846154</v>
      </c>
      <c r="FG325">
        <v>39.4361538461539</v>
      </c>
      <c r="FH325">
        <v>0</v>
      </c>
      <c r="FI325">
        <v>1761412740.1</v>
      </c>
      <c r="FJ325">
        <v>0</v>
      </c>
      <c r="FK325">
        <v>1405.88961538462</v>
      </c>
      <c r="FL325">
        <v>3.78564102041642</v>
      </c>
      <c r="FM325">
        <v>93.097436116711</v>
      </c>
      <c r="FN325">
        <v>17678.5807692308</v>
      </c>
      <c r="FO325">
        <v>15</v>
      </c>
      <c r="FP325">
        <v>0</v>
      </c>
      <c r="FQ325" t="s">
        <v>439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20.141065</v>
      </c>
      <c r="GD325">
        <v>5.55492180451131</v>
      </c>
      <c r="GE325">
        <v>0.678720483170355</v>
      </c>
      <c r="GF325">
        <v>0</v>
      </c>
      <c r="GG325">
        <v>1405.54882352941</v>
      </c>
      <c r="GH325">
        <v>5.41665392893211</v>
      </c>
      <c r="GI325">
        <v>0.577095999282197</v>
      </c>
      <c r="GJ325">
        <v>-1</v>
      </c>
      <c r="GK325">
        <v>3.626852</v>
      </c>
      <c r="GL325">
        <v>0.50908421052632</v>
      </c>
      <c r="GM325">
        <v>0.0490675777474291</v>
      </c>
      <c r="GN325">
        <v>0</v>
      </c>
      <c r="GO325">
        <v>0</v>
      </c>
      <c r="GP325">
        <v>2</v>
      </c>
      <c r="GQ325" t="s">
        <v>473</v>
      </c>
      <c r="GR325">
        <v>3.12828</v>
      </c>
      <c r="GS325">
        <v>2.71991</v>
      </c>
      <c r="GT325">
        <v>0.0306795</v>
      </c>
      <c r="GU325">
        <v>0.0262965</v>
      </c>
      <c r="GV325">
        <v>0.110885</v>
      </c>
      <c r="GW325">
        <v>0.100821</v>
      </c>
      <c r="GX325">
        <v>35238.7</v>
      </c>
      <c r="GY325">
        <v>37526.7</v>
      </c>
      <c r="GZ325">
        <v>32992.5</v>
      </c>
      <c r="HA325">
        <v>34997.1</v>
      </c>
      <c r="HB325">
        <v>41743.3</v>
      </c>
      <c r="HC325">
        <v>45318.8</v>
      </c>
      <c r="HD325">
        <v>51748.7</v>
      </c>
      <c r="HE325">
        <v>56078.6</v>
      </c>
      <c r="HF325">
        <v>1.73722</v>
      </c>
      <c r="HG325">
        <v>1.60025</v>
      </c>
      <c r="HH325">
        <v>-0.0806488</v>
      </c>
      <c r="HI325">
        <v>0</v>
      </c>
      <c r="HJ325">
        <v>38.3185</v>
      </c>
      <c r="HK325">
        <v>999.9</v>
      </c>
      <c r="HL325">
        <v>56.574</v>
      </c>
      <c r="HM325">
        <v>29.215</v>
      </c>
      <c r="HN325">
        <v>25.5023</v>
      </c>
      <c r="HO325">
        <v>56.9075</v>
      </c>
      <c r="HP325">
        <v>42.7244</v>
      </c>
      <c r="HQ325">
        <v>1</v>
      </c>
      <c r="HR325">
        <v>1.76897</v>
      </c>
      <c r="HS325">
        <v>9.28105</v>
      </c>
      <c r="HT325">
        <v>19.9094</v>
      </c>
      <c r="HU325">
        <v>5.18974</v>
      </c>
      <c r="HV325">
        <v>12.0159</v>
      </c>
      <c r="HW325">
        <v>4.97125</v>
      </c>
      <c r="HX325">
        <v>3.2949</v>
      </c>
      <c r="HY325">
        <v>9999</v>
      </c>
      <c r="HZ325">
        <v>9999</v>
      </c>
      <c r="IA325">
        <v>999.9</v>
      </c>
      <c r="IB325">
        <v>9999</v>
      </c>
      <c r="IC325">
        <v>1.86322</v>
      </c>
      <c r="ID325">
        <v>1.86806</v>
      </c>
      <c r="IE325">
        <v>1.86783</v>
      </c>
      <c r="IF325">
        <v>1.86905</v>
      </c>
      <c r="IG325">
        <v>1.86981</v>
      </c>
      <c r="IH325">
        <v>1.86585</v>
      </c>
      <c r="II325">
        <v>1.86696</v>
      </c>
      <c r="IJ325">
        <v>1.86842</v>
      </c>
      <c r="IK325">
        <v>5</v>
      </c>
      <c r="IL325">
        <v>0</v>
      </c>
      <c r="IM325">
        <v>0</v>
      </c>
      <c r="IN325">
        <v>0</v>
      </c>
      <c r="IO325" t="s">
        <v>441</v>
      </c>
      <c r="IP325" t="s">
        <v>442</v>
      </c>
      <c r="IQ325" t="s">
        <v>443</v>
      </c>
      <c r="IR325" t="s">
        <v>443</v>
      </c>
      <c r="IS325" t="s">
        <v>443</v>
      </c>
      <c r="IT325" t="s">
        <v>443</v>
      </c>
      <c r="IU325">
        <v>0</v>
      </c>
      <c r="IV325">
        <v>100</v>
      </c>
      <c r="IW325">
        <v>100</v>
      </c>
      <c r="IX325">
        <v>1.097</v>
      </c>
      <c r="IY325">
        <v>0.3988</v>
      </c>
      <c r="IZ325">
        <v>1.09748391826392</v>
      </c>
      <c r="JA325">
        <v>0</v>
      </c>
      <c r="JB325">
        <v>0</v>
      </c>
      <c r="JC325">
        <v>0</v>
      </c>
      <c r="JD325">
        <v>-0.0884944213828177</v>
      </c>
      <c r="JE325">
        <v>-0.0201515475203199</v>
      </c>
      <c r="JF325">
        <v>0.00214540939206269</v>
      </c>
      <c r="JG325">
        <v>-2.84287099057137e-05</v>
      </c>
      <c r="JH325">
        <v>5</v>
      </c>
      <c r="JI325">
        <v>2273</v>
      </c>
      <c r="JJ325">
        <v>0</v>
      </c>
      <c r="JK325">
        <v>25</v>
      </c>
      <c r="JL325">
        <v>29356879.7</v>
      </c>
      <c r="JM325">
        <v>29356879.7</v>
      </c>
      <c r="JN325">
        <v>0.349121</v>
      </c>
      <c r="JO325">
        <v>2.64893</v>
      </c>
      <c r="JP325">
        <v>1.54785</v>
      </c>
      <c r="JQ325">
        <v>2.32056</v>
      </c>
      <c r="JR325">
        <v>1.64673</v>
      </c>
      <c r="JS325">
        <v>2.39136</v>
      </c>
      <c r="JT325">
        <v>33.4008</v>
      </c>
      <c r="JU325">
        <v>24.1138</v>
      </c>
      <c r="JV325">
        <v>18</v>
      </c>
      <c r="JW325">
        <v>490.055</v>
      </c>
      <c r="JX325">
        <v>393.407</v>
      </c>
      <c r="JY325">
        <v>28.5245</v>
      </c>
      <c r="JZ325">
        <v>47.0267</v>
      </c>
      <c r="KA325">
        <v>30.0046</v>
      </c>
      <c r="KB325">
        <v>46.14</v>
      </c>
      <c r="KC325">
        <v>45.9734</v>
      </c>
      <c r="KD325">
        <v>6.89494</v>
      </c>
      <c r="KE325">
        <v>0</v>
      </c>
      <c r="KF325">
        <v>100</v>
      </c>
      <c r="KG325">
        <v>21.8359</v>
      </c>
      <c r="KH325">
        <v>81.2042</v>
      </c>
      <c r="KI325">
        <v>34.6858</v>
      </c>
      <c r="KJ325">
        <v>93.869</v>
      </c>
      <c r="KK325">
        <v>90.7689</v>
      </c>
    </row>
    <row r="326" spans="1:297">
      <c r="A326">
        <v>310</v>
      </c>
      <c r="B326">
        <v>1761412785.1</v>
      </c>
      <c r="C326">
        <v>4604.09999990463</v>
      </c>
      <c r="D326" t="s">
        <v>1065</v>
      </c>
      <c r="E326" t="s">
        <v>1066</v>
      </c>
      <c r="F326">
        <v>5</v>
      </c>
      <c r="G326" t="s">
        <v>1024</v>
      </c>
      <c r="H326" t="s">
        <v>436</v>
      </c>
      <c r="I326">
        <v>1761412776.94615</v>
      </c>
      <c r="J326">
        <f>(K326)/1000</f>
        <v>0</v>
      </c>
      <c r="K326">
        <f>IF(DP326, AN326, AH326)</f>
        <v>0</v>
      </c>
      <c r="L326">
        <f>IF(DP326, AI326, AG326)</f>
        <v>0</v>
      </c>
      <c r="M326">
        <f>DR326 - IF(AU326&gt;1, L326*DL326*100.0/(AW326), 0)</f>
        <v>0</v>
      </c>
      <c r="N326">
        <f>((T326-J326/2)*M326-L326)/(T326+J326/2)</f>
        <v>0</v>
      </c>
      <c r="O326">
        <f>N326*(DY326+DZ326)/1000.0</f>
        <v>0</v>
      </c>
      <c r="P326">
        <f>(DR326 - IF(AU326&gt;1, L326*DL326*100.0/(AW326), 0))*(DY326+DZ326)/1000.0</f>
        <v>0</v>
      </c>
      <c r="Q326">
        <f>2.0/((1/S326-1/R326)+SIGN(S326)*SQRT((1/S326-1/R326)*(1/S326-1/R326) + 4*DM326/((DM326+1)*(DM326+1))*(2*1/S326*1/R326-1/R326*1/R326)))</f>
        <v>0</v>
      </c>
      <c r="R326">
        <f>IF(LEFT(DN326,1)&lt;&gt;"0",IF(LEFT(DN326,1)="1",3.0,DO326),$D$5+$E$5*(EF326*DY326/($K$5*1000))+$F$5*(EF326*DY326/($K$5*1000))*MAX(MIN(DL326,$J$5),$I$5)*MAX(MIN(DL326,$J$5),$I$5)+$G$5*MAX(MIN(DL326,$J$5),$I$5)*(EF326*DY326/($K$5*1000))+$H$5*(EF326*DY326/($K$5*1000))*(EF326*DY326/($K$5*1000)))</f>
        <v>0</v>
      </c>
      <c r="S326">
        <f>J326*(1000-(1000*0.61365*exp(17.502*W326/(240.97+W326))/(DY326+DZ326)+DT326)/2)/(1000*0.61365*exp(17.502*W326/(240.97+W326))/(DY326+DZ326)-DT326)</f>
        <v>0</v>
      </c>
      <c r="T326">
        <f>1/((DM326+1)/(Q326/1.6)+1/(R326/1.37)) + DM326/((DM326+1)/(Q326/1.6) + DM326/(R326/1.37))</f>
        <v>0</v>
      </c>
      <c r="U326">
        <f>(DH326*DK326)</f>
        <v>0</v>
      </c>
      <c r="V326">
        <f>(EA326+(U326+2*0.95*5.67E-8*(((EA326+$B$7)+273)^4-(EA326+273)^4)-44100*J326)/(1.84*29.3*R326+8*0.95*5.67E-8*(EA326+273)^3))</f>
        <v>0</v>
      </c>
      <c r="W326">
        <f>($C$7*EB326+$D$7*EC326+$E$7*V326)</f>
        <v>0</v>
      </c>
      <c r="X326">
        <f>0.61365*exp(17.502*W326/(240.97+W326))</f>
        <v>0</v>
      </c>
      <c r="Y326">
        <f>(Z326/AA326*100)</f>
        <v>0</v>
      </c>
      <c r="Z326">
        <f>DT326*(DY326+DZ326)/1000</f>
        <v>0</v>
      </c>
      <c r="AA326">
        <f>0.61365*exp(17.502*EA326/(240.97+EA326))</f>
        <v>0</v>
      </c>
      <c r="AB326">
        <f>(X326-DT326*(DY326+DZ326)/1000)</f>
        <v>0</v>
      </c>
      <c r="AC326">
        <f>(-J326*44100)</f>
        <v>0</v>
      </c>
      <c r="AD326">
        <f>2*29.3*R326*0.92*(EA326-W326)</f>
        <v>0</v>
      </c>
      <c r="AE326">
        <f>2*0.95*5.67E-8*(((EA326+$B$7)+273)^4-(W326+273)^4)</f>
        <v>0</v>
      </c>
      <c r="AF326">
        <f>U326+AE326+AC326+AD326</f>
        <v>0</v>
      </c>
      <c r="AG326">
        <f>DX326*AU326*(DS326-DR326*(1000-AU326*DU326)/(1000-AU326*DT326))/(100*DL326)</f>
        <v>0</v>
      </c>
      <c r="AH326">
        <f>1000*DX326*AU326*(DT326-DU326)/(100*DL326*(1000-AU326*DT326))</f>
        <v>0</v>
      </c>
      <c r="AI326">
        <f>(AJ326 - AK326 - DY326*1E3/(8.314*(EA326+273.15)) * AM326/DX326 * AL326) * DX326/(100*DL326) * (1000 - DU326)/1000</f>
        <v>0</v>
      </c>
      <c r="AJ326">
        <v>106.010091801199</v>
      </c>
      <c r="AK326">
        <v>120.319127272727</v>
      </c>
      <c r="AL326">
        <v>-3.24949105864886</v>
      </c>
      <c r="AM326">
        <v>65.0637993625478</v>
      </c>
      <c r="AN326">
        <f>(AP326 - AO326 + DY326*1E3/(8.314*(EA326+273.15)) * AR326/DX326 * AQ326) * DX326/(100*DL326) * 1000/(1000 - AP326)</f>
        <v>0</v>
      </c>
      <c r="AO326">
        <v>24.4765205461608</v>
      </c>
      <c r="AP326">
        <v>28.1940515151515</v>
      </c>
      <c r="AQ326">
        <v>-0.0105319285080005</v>
      </c>
      <c r="AR326">
        <v>110.680161828756</v>
      </c>
      <c r="AS326">
        <v>4</v>
      </c>
      <c r="AT326">
        <v>1</v>
      </c>
      <c r="AU326">
        <f>IF(AS326*$H$13&gt;=AW326,1.0,(AW326/(AW326-AS326*$H$13)))</f>
        <v>0</v>
      </c>
      <c r="AV326">
        <f>(AU326-1)*100</f>
        <v>0</v>
      </c>
      <c r="AW326">
        <f>MAX(0,($B$13+$C$13*EF326)/(1+$D$13*EF326)*DY326/(EA326+273)*$E$13)</f>
        <v>0</v>
      </c>
      <c r="AX326" t="s">
        <v>437</v>
      </c>
      <c r="AY326" t="s">
        <v>437</v>
      </c>
      <c r="AZ326">
        <v>0</v>
      </c>
      <c r="BA326">
        <v>0</v>
      </c>
      <c r="BB326">
        <f>1-AZ326/BA326</f>
        <v>0</v>
      </c>
      <c r="BC326">
        <v>0</v>
      </c>
      <c r="BD326" t="s">
        <v>437</v>
      </c>
      <c r="BE326" t="s">
        <v>437</v>
      </c>
      <c r="BF326">
        <v>0</v>
      </c>
      <c r="BG326">
        <v>0</v>
      </c>
      <c r="BH326">
        <f>1-BF326/BG326</f>
        <v>0</v>
      </c>
      <c r="BI326">
        <v>0.5</v>
      </c>
      <c r="BJ326">
        <f>DI326</f>
        <v>0</v>
      </c>
      <c r="BK326">
        <f>L326</f>
        <v>0</v>
      </c>
      <c r="BL326">
        <f>BH326*BI326*BJ326</f>
        <v>0</v>
      </c>
      <c r="BM326">
        <f>(BK326-BC326)/BJ326</f>
        <v>0</v>
      </c>
      <c r="BN326">
        <f>(BA326-BG326)/BG326</f>
        <v>0</v>
      </c>
      <c r="BO326">
        <f>AZ326/(BB326+AZ326/BG326)</f>
        <v>0</v>
      </c>
      <c r="BP326" t="s">
        <v>437</v>
      </c>
      <c r="BQ326">
        <v>0</v>
      </c>
      <c r="BR326">
        <f>IF(BQ326&lt;&gt;0, BQ326, BO326)</f>
        <v>0</v>
      </c>
      <c r="BS326">
        <f>1-BR326/BG326</f>
        <v>0</v>
      </c>
      <c r="BT326">
        <f>(BG326-BF326)/(BG326-BR326)</f>
        <v>0</v>
      </c>
      <c r="BU326">
        <f>(BA326-BG326)/(BA326-BR326)</f>
        <v>0</v>
      </c>
      <c r="BV326">
        <f>(BG326-BF326)/(BG326-AZ326)</f>
        <v>0</v>
      </c>
      <c r="BW326">
        <f>(BA326-BG326)/(BA326-AZ326)</f>
        <v>0</v>
      </c>
      <c r="BX326">
        <f>(BT326*BR326/BF326)</f>
        <v>0</v>
      </c>
      <c r="BY326">
        <f>(1-BX326)</f>
        <v>0</v>
      </c>
      <c r="DH326">
        <f>$B$11*EG326+$C$11*EH326+$F$11*ES326*(1-EV326)</f>
        <v>0</v>
      </c>
      <c r="DI326">
        <f>DH326*DJ326</f>
        <v>0</v>
      </c>
      <c r="DJ326">
        <f>($B$11*$D$9+$C$11*$D$9+$F$11*((FF326+EX326)/MAX(FF326+EX326+FG326, 0.1)*$I$9+FG326/MAX(FF326+EX326+FG326, 0.1)*$J$9))/($B$11+$C$11+$F$11)</f>
        <v>0</v>
      </c>
      <c r="DK326">
        <f>($B$11*$K$9+$C$11*$K$9+$F$11*((FF326+EX326)/MAX(FF326+EX326+FG326, 0.1)*$P$9+FG326/MAX(FF326+EX326+FG326, 0.1)*$Q$9))/($B$11+$C$11+$F$11)</f>
        <v>0</v>
      </c>
      <c r="DL326">
        <v>6</v>
      </c>
      <c r="DM326">
        <v>0.5</v>
      </c>
      <c r="DN326" t="s">
        <v>438</v>
      </c>
      <c r="DO326">
        <v>2</v>
      </c>
      <c r="DP326" t="b">
        <v>1</v>
      </c>
      <c r="DQ326">
        <v>1761412776.94615</v>
      </c>
      <c r="DR326">
        <v>139.772</v>
      </c>
      <c r="DS326">
        <v>118.996153846154</v>
      </c>
      <c r="DT326">
        <v>28.1680461538461</v>
      </c>
      <c r="DU326">
        <v>24.4792538461538</v>
      </c>
      <c r="DV326">
        <v>138.674538461538</v>
      </c>
      <c r="DW326">
        <v>27.7768230769231</v>
      </c>
      <c r="DX326">
        <v>499.993384615385</v>
      </c>
      <c r="DY326">
        <v>90.3279923076923</v>
      </c>
      <c r="DZ326">
        <v>0.0423133692307692</v>
      </c>
      <c r="EA326">
        <v>37.1491923076923</v>
      </c>
      <c r="EB326">
        <v>37.0183076923077</v>
      </c>
      <c r="EC326">
        <v>999.9</v>
      </c>
      <c r="ED326">
        <v>0</v>
      </c>
      <c r="EE326">
        <v>0</v>
      </c>
      <c r="EF326">
        <v>10001.4438461538</v>
      </c>
      <c r="EG326">
        <v>0</v>
      </c>
      <c r="EH326">
        <v>1234.60538461538</v>
      </c>
      <c r="EI326">
        <v>20.7759153846154</v>
      </c>
      <c r="EJ326">
        <v>143.822615384615</v>
      </c>
      <c r="EK326">
        <v>121.982061538462</v>
      </c>
      <c r="EL326">
        <v>3.68880769230769</v>
      </c>
      <c r="EM326">
        <v>118.996153846154</v>
      </c>
      <c r="EN326">
        <v>24.4792538461538</v>
      </c>
      <c r="EO326">
        <v>2.54436307692308</v>
      </c>
      <c r="EP326">
        <v>2.21116076923077</v>
      </c>
      <c r="EQ326">
        <v>21.3130923076923</v>
      </c>
      <c r="ER326">
        <v>19.0434153846154</v>
      </c>
      <c r="ES326">
        <v>1199.97076923077</v>
      </c>
      <c r="ET326">
        <v>0.966996615384615</v>
      </c>
      <c r="EU326">
        <v>0.0330034923076923</v>
      </c>
      <c r="EV326">
        <v>0</v>
      </c>
      <c r="EW326">
        <v>1406.13846153846</v>
      </c>
      <c r="EX326">
        <v>5.00059</v>
      </c>
      <c r="EY326">
        <v>17683.7538461538</v>
      </c>
      <c r="EZ326">
        <v>10358.4538461538</v>
      </c>
      <c r="FA326">
        <v>56.3074615384615</v>
      </c>
      <c r="FB326">
        <v>58.2978461538462</v>
      </c>
      <c r="FC326">
        <v>56.5911538461538</v>
      </c>
      <c r="FD326">
        <v>57.9035384615385</v>
      </c>
      <c r="FE326">
        <v>57.043</v>
      </c>
      <c r="FF326">
        <v>1155.53</v>
      </c>
      <c r="FG326">
        <v>39.4407692307692</v>
      </c>
      <c r="FH326">
        <v>0</v>
      </c>
      <c r="FI326">
        <v>1761412744.9</v>
      </c>
      <c r="FJ326">
        <v>0</v>
      </c>
      <c r="FK326">
        <v>1406.17153846154</v>
      </c>
      <c r="FL326">
        <v>3.28752135430277</v>
      </c>
      <c r="FM326">
        <v>66.8752138955914</v>
      </c>
      <c r="FN326">
        <v>17684.7730769231</v>
      </c>
      <c r="FO326">
        <v>15</v>
      </c>
      <c r="FP326">
        <v>0</v>
      </c>
      <c r="FQ326" t="s">
        <v>439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20.4702047619048</v>
      </c>
      <c r="GD326">
        <v>6.48186233766233</v>
      </c>
      <c r="GE326">
        <v>0.774459732714602</v>
      </c>
      <c r="GF326">
        <v>0</v>
      </c>
      <c r="GG326">
        <v>1405.98735294118</v>
      </c>
      <c r="GH326">
        <v>3.7101604229138</v>
      </c>
      <c r="GI326">
        <v>0.414702649132169</v>
      </c>
      <c r="GJ326">
        <v>-1</v>
      </c>
      <c r="GK326">
        <v>3.66454619047619</v>
      </c>
      <c r="GL326">
        <v>0.518595584415584</v>
      </c>
      <c r="GM326">
        <v>0.0545807551533191</v>
      </c>
      <c r="GN326">
        <v>0</v>
      </c>
      <c r="GO326">
        <v>0</v>
      </c>
      <c r="GP326">
        <v>2</v>
      </c>
      <c r="GQ326" t="s">
        <v>473</v>
      </c>
      <c r="GR326">
        <v>3.12831</v>
      </c>
      <c r="GS326">
        <v>2.72056</v>
      </c>
      <c r="GT326">
        <v>0.0270565</v>
      </c>
      <c r="GU326">
        <v>0.0222184</v>
      </c>
      <c r="GV326">
        <v>0.111028</v>
      </c>
      <c r="GW326">
        <v>0.100805</v>
      </c>
      <c r="GX326">
        <v>35366.8</v>
      </c>
      <c r="GY326">
        <v>37678.8</v>
      </c>
      <c r="GZ326">
        <v>32989.7</v>
      </c>
      <c r="HA326">
        <v>34993.2</v>
      </c>
      <c r="HB326">
        <v>41733.7</v>
      </c>
      <c r="HC326">
        <v>45314.3</v>
      </c>
      <c r="HD326">
        <v>51745</v>
      </c>
      <c r="HE326">
        <v>56072.6</v>
      </c>
      <c r="HF326">
        <v>1.73662</v>
      </c>
      <c r="HG326">
        <v>1.60005</v>
      </c>
      <c r="HH326">
        <v>-0.0810064</v>
      </c>
      <c r="HI326">
        <v>0</v>
      </c>
      <c r="HJ326">
        <v>38.3443</v>
      </c>
      <c r="HK326">
        <v>999.9</v>
      </c>
      <c r="HL326">
        <v>56.574</v>
      </c>
      <c r="HM326">
        <v>29.215</v>
      </c>
      <c r="HN326">
        <v>25.5006</v>
      </c>
      <c r="HO326">
        <v>56.7975</v>
      </c>
      <c r="HP326">
        <v>42.5401</v>
      </c>
      <c r="HQ326">
        <v>1</v>
      </c>
      <c r="HR326">
        <v>1.77365</v>
      </c>
      <c r="HS326">
        <v>9.28105</v>
      </c>
      <c r="HT326">
        <v>19.9097</v>
      </c>
      <c r="HU326">
        <v>5.19019</v>
      </c>
      <c r="HV326">
        <v>12.0159</v>
      </c>
      <c r="HW326">
        <v>4.9715</v>
      </c>
      <c r="HX326">
        <v>3.29495</v>
      </c>
      <c r="HY326">
        <v>9999</v>
      </c>
      <c r="HZ326">
        <v>9999</v>
      </c>
      <c r="IA326">
        <v>999.9</v>
      </c>
      <c r="IB326">
        <v>9999</v>
      </c>
      <c r="IC326">
        <v>1.86323</v>
      </c>
      <c r="ID326">
        <v>1.86807</v>
      </c>
      <c r="IE326">
        <v>1.86783</v>
      </c>
      <c r="IF326">
        <v>1.86905</v>
      </c>
      <c r="IG326">
        <v>1.86981</v>
      </c>
      <c r="IH326">
        <v>1.86585</v>
      </c>
      <c r="II326">
        <v>1.86699</v>
      </c>
      <c r="IJ326">
        <v>1.86841</v>
      </c>
      <c r="IK326">
        <v>5</v>
      </c>
      <c r="IL326">
        <v>0</v>
      </c>
      <c r="IM326">
        <v>0</v>
      </c>
      <c r="IN326">
        <v>0</v>
      </c>
      <c r="IO326" t="s">
        <v>441</v>
      </c>
      <c r="IP326" t="s">
        <v>442</v>
      </c>
      <c r="IQ326" t="s">
        <v>443</v>
      </c>
      <c r="IR326" t="s">
        <v>443</v>
      </c>
      <c r="IS326" t="s">
        <v>443</v>
      </c>
      <c r="IT326" t="s">
        <v>443</v>
      </c>
      <c r="IU326">
        <v>0</v>
      </c>
      <c r="IV326">
        <v>100</v>
      </c>
      <c r="IW326">
        <v>100</v>
      </c>
      <c r="IX326">
        <v>1.098</v>
      </c>
      <c r="IY326">
        <v>0.3152</v>
      </c>
      <c r="IZ326">
        <v>1.09748391826392</v>
      </c>
      <c r="JA326">
        <v>0</v>
      </c>
      <c r="JB326">
        <v>0</v>
      </c>
      <c r="JC326">
        <v>0</v>
      </c>
      <c r="JD326">
        <v>0.315191680746845</v>
      </c>
      <c r="JE326">
        <v>0</v>
      </c>
      <c r="JF326">
        <v>0</v>
      </c>
      <c r="JG326">
        <v>0</v>
      </c>
      <c r="JH326">
        <v>5</v>
      </c>
      <c r="JI326">
        <v>2273</v>
      </c>
      <c r="JJ326">
        <v>0</v>
      </c>
      <c r="JK326">
        <v>25</v>
      </c>
      <c r="JL326">
        <v>29356879.8</v>
      </c>
      <c r="JM326">
        <v>29356879.8</v>
      </c>
      <c r="JN326">
        <v>0.3125</v>
      </c>
      <c r="JO326">
        <v>2.677</v>
      </c>
      <c r="JP326">
        <v>1.54785</v>
      </c>
      <c r="JQ326">
        <v>2.32056</v>
      </c>
      <c r="JR326">
        <v>1.64673</v>
      </c>
      <c r="JS326">
        <v>2.25464</v>
      </c>
      <c r="JT326">
        <v>33.4008</v>
      </c>
      <c r="JU326">
        <v>24.0963</v>
      </c>
      <c r="JV326">
        <v>18</v>
      </c>
      <c r="JW326">
        <v>489.892</v>
      </c>
      <c r="JX326">
        <v>393.492</v>
      </c>
      <c r="JY326">
        <v>28.555</v>
      </c>
      <c r="JZ326">
        <v>47.073</v>
      </c>
      <c r="KA326">
        <v>30.0045</v>
      </c>
      <c r="KB326">
        <v>46.1817</v>
      </c>
      <c r="KC326">
        <v>46.015</v>
      </c>
      <c r="KD326">
        <v>6.22548</v>
      </c>
      <c r="KE326">
        <v>0</v>
      </c>
      <c r="KF326">
        <v>100</v>
      </c>
      <c r="KG326">
        <v>21.8549</v>
      </c>
      <c r="KH326">
        <v>67.6751</v>
      </c>
      <c r="KI326">
        <v>34.6858</v>
      </c>
      <c r="KJ326">
        <v>93.8619</v>
      </c>
      <c r="KK326">
        <v>90.759</v>
      </c>
    </row>
    <row r="327" spans="1:297">
      <c r="A327">
        <v>311</v>
      </c>
      <c r="B327">
        <v>1761412790.1</v>
      </c>
      <c r="C327">
        <v>4609.09999990463</v>
      </c>
      <c r="D327" t="s">
        <v>1067</v>
      </c>
      <c r="E327" t="s">
        <v>1068</v>
      </c>
      <c r="F327">
        <v>5</v>
      </c>
      <c r="G327" t="s">
        <v>1024</v>
      </c>
      <c r="H327" t="s">
        <v>436</v>
      </c>
      <c r="I327">
        <v>1761412781.94615</v>
      </c>
      <c r="J327">
        <f>(K327)/1000</f>
        <v>0</v>
      </c>
      <c r="K327">
        <f>IF(DP327, AN327, AH327)</f>
        <v>0</v>
      </c>
      <c r="L327">
        <f>IF(DP327, AI327, AG327)</f>
        <v>0</v>
      </c>
      <c r="M327">
        <f>DR327 - IF(AU327&gt;1, L327*DL327*100.0/(AW327), 0)</f>
        <v>0</v>
      </c>
      <c r="N327">
        <f>((T327-J327/2)*M327-L327)/(T327+J327/2)</f>
        <v>0</v>
      </c>
      <c r="O327">
        <f>N327*(DY327+DZ327)/1000.0</f>
        <v>0</v>
      </c>
      <c r="P327">
        <f>(DR327 - IF(AU327&gt;1, L327*DL327*100.0/(AW327), 0))*(DY327+DZ327)/1000.0</f>
        <v>0</v>
      </c>
      <c r="Q327">
        <f>2.0/((1/S327-1/R327)+SIGN(S327)*SQRT((1/S327-1/R327)*(1/S327-1/R327) + 4*DM327/((DM327+1)*(DM327+1))*(2*1/S327*1/R327-1/R327*1/R327)))</f>
        <v>0</v>
      </c>
      <c r="R327">
        <f>IF(LEFT(DN327,1)&lt;&gt;"0",IF(LEFT(DN327,1)="1",3.0,DO327),$D$5+$E$5*(EF327*DY327/($K$5*1000))+$F$5*(EF327*DY327/($K$5*1000))*MAX(MIN(DL327,$J$5),$I$5)*MAX(MIN(DL327,$J$5),$I$5)+$G$5*MAX(MIN(DL327,$J$5),$I$5)*(EF327*DY327/($K$5*1000))+$H$5*(EF327*DY327/($K$5*1000))*(EF327*DY327/($K$5*1000)))</f>
        <v>0</v>
      </c>
      <c r="S327">
        <f>J327*(1000-(1000*0.61365*exp(17.502*W327/(240.97+W327))/(DY327+DZ327)+DT327)/2)/(1000*0.61365*exp(17.502*W327/(240.97+W327))/(DY327+DZ327)-DT327)</f>
        <v>0</v>
      </c>
      <c r="T327">
        <f>1/((DM327+1)/(Q327/1.6)+1/(R327/1.37)) + DM327/((DM327+1)/(Q327/1.6) + DM327/(R327/1.37))</f>
        <v>0</v>
      </c>
      <c r="U327">
        <f>(DH327*DK327)</f>
        <v>0</v>
      </c>
      <c r="V327">
        <f>(EA327+(U327+2*0.95*5.67E-8*(((EA327+$B$7)+273)^4-(EA327+273)^4)-44100*J327)/(1.84*29.3*R327+8*0.95*5.67E-8*(EA327+273)^3))</f>
        <v>0</v>
      </c>
      <c r="W327">
        <f>($C$7*EB327+$D$7*EC327+$E$7*V327)</f>
        <v>0</v>
      </c>
      <c r="X327">
        <f>0.61365*exp(17.502*W327/(240.97+W327))</f>
        <v>0</v>
      </c>
      <c r="Y327">
        <f>(Z327/AA327*100)</f>
        <v>0</v>
      </c>
      <c r="Z327">
        <f>DT327*(DY327+DZ327)/1000</f>
        <v>0</v>
      </c>
      <c r="AA327">
        <f>0.61365*exp(17.502*EA327/(240.97+EA327))</f>
        <v>0</v>
      </c>
      <c r="AB327">
        <f>(X327-DT327*(DY327+DZ327)/1000)</f>
        <v>0</v>
      </c>
      <c r="AC327">
        <f>(-J327*44100)</f>
        <v>0</v>
      </c>
      <c r="AD327">
        <f>2*29.3*R327*0.92*(EA327-W327)</f>
        <v>0</v>
      </c>
      <c r="AE327">
        <f>2*0.95*5.67E-8*(((EA327+$B$7)+273)^4-(W327+273)^4)</f>
        <v>0</v>
      </c>
      <c r="AF327">
        <f>U327+AE327+AC327+AD327</f>
        <v>0</v>
      </c>
      <c r="AG327">
        <f>DX327*AU327*(DS327-DR327*(1000-AU327*DU327)/(1000-AU327*DT327))/(100*DL327)</f>
        <v>0</v>
      </c>
      <c r="AH327">
        <f>1000*DX327*AU327*(DT327-DU327)/(100*DL327*(1000-AU327*DT327))</f>
        <v>0</v>
      </c>
      <c r="AI327">
        <f>(AJ327 - AK327 - DY327*1E3/(8.314*(EA327+273.15)) * AM327/DX327 * AL327) * DX327/(100*DL327) * (1000 - DU327)/1000</f>
        <v>0</v>
      </c>
      <c r="AJ327">
        <v>88.1427995529494</v>
      </c>
      <c r="AK327">
        <v>103.247236363636</v>
      </c>
      <c r="AL327">
        <v>-3.41570810239561</v>
      </c>
      <c r="AM327">
        <v>65.0637993625478</v>
      </c>
      <c r="AN327">
        <f>(AP327 - AO327 + DY327*1E3/(8.314*(EA327+273.15)) * AR327/DX327 * AQ327) * DX327/(100*DL327) * 1000/(1000 - AP327)</f>
        <v>0</v>
      </c>
      <c r="AO327">
        <v>24.4722816606229</v>
      </c>
      <c r="AP327">
        <v>28.224106060606</v>
      </c>
      <c r="AQ327">
        <v>0.0148065480767132</v>
      </c>
      <c r="AR327">
        <v>110.680161828756</v>
      </c>
      <c r="AS327">
        <v>4</v>
      </c>
      <c r="AT327">
        <v>1</v>
      </c>
      <c r="AU327">
        <f>IF(AS327*$H$13&gt;=AW327,1.0,(AW327/(AW327-AS327*$H$13)))</f>
        <v>0</v>
      </c>
      <c r="AV327">
        <f>(AU327-1)*100</f>
        <v>0</v>
      </c>
      <c r="AW327">
        <f>MAX(0,($B$13+$C$13*EF327)/(1+$D$13*EF327)*DY327/(EA327+273)*$E$13)</f>
        <v>0</v>
      </c>
      <c r="AX327" t="s">
        <v>437</v>
      </c>
      <c r="AY327" t="s">
        <v>437</v>
      </c>
      <c r="AZ327">
        <v>0</v>
      </c>
      <c r="BA327">
        <v>0</v>
      </c>
      <c r="BB327">
        <f>1-AZ327/BA327</f>
        <v>0</v>
      </c>
      <c r="BC327">
        <v>0</v>
      </c>
      <c r="BD327" t="s">
        <v>437</v>
      </c>
      <c r="BE327" t="s">
        <v>437</v>
      </c>
      <c r="BF327">
        <v>0</v>
      </c>
      <c r="BG327">
        <v>0</v>
      </c>
      <c r="BH327">
        <f>1-BF327/BG327</f>
        <v>0</v>
      </c>
      <c r="BI327">
        <v>0.5</v>
      </c>
      <c r="BJ327">
        <f>DI327</f>
        <v>0</v>
      </c>
      <c r="BK327">
        <f>L327</f>
        <v>0</v>
      </c>
      <c r="BL327">
        <f>BH327*BI327*BJ327</f>
        <v>0</v>
      </c>
      <c r="BM327">
        <f>(BK327-BC327)/BJ327</f>
        <v>0</v>
      </c>
      <c r="BN327">
        <f>(BA327-BG327)/BG327</f>
        <v>0</v>
      </c>
      <c r="BO327">
        <f>AZ327/(BB327+AZ327/BG327)</f>
        <v>0</v>
      </c>
      <c r="BP327" t="s">
        <v>437</v>
      </c>
      <c r="BQ327">
        <v>0</v>
      </c>
      <c r="BR327">
        <f>IF(BQ327&lt;&gt;0, BQ327, BO327)</f>
        <v>0</v>
      </c>
      <c r="BS327">
        <f>1-BR327/BG327</f>
        <v>0</v>
      </c>
      <c r="BT327">
        <f>(BG327-BF327)/(BG327-BR327)</f>
        <v>0</v>
      </c>
      <c r="BU327">
        <f>(BA327-BG327)/(BA327-BR327)</f>
        <v>0</v>
      </c>
      <c r="BV327">
        <f>(BG327-BF327)/(BG327-AZ327)</f>
        <v>0</v>
      </c>
      <c r="BW327">
        <f>(BA327-BG327)/(BA327-AZ327)</f>
        <v>0</v>
      </c>
      <c r="BX327">
        <f>(BT327*BR327/BF327)</f>
        <v>0</v>
      </c>
      <c r="BY327">
        <f>(1-BX327)</f>
        <v>0</v>
      </c>
      <c r="DH327">
        <f>$B$11*EG327+$C$11*EH327+$F$11*ES327*(1-EV327)</f>
        <v>0</v>
      </c>
      <c r="DI327">
        <f>DH327*DJ327</f>
        <v>0</v>
      </c>
      <c r="DJ327">
        <f>($B$11*$D$9+$C$11*$D$9+$F$11*((FF327+EX327)/MAX(FF327+EX327+FG327, 0.1)*$I$9+FG327/MAX(FF327+EX327+FG327, 0.1)*$J$9))/($B$11+$C$11+$F$11)</f>
        <v>0</v>
      </c>
      <c r="DK327">
        <f>($B$11*$K$9+$C$11*$K$9+$F$11*((FF327+EX327)/MAX(FF327+EX327+FG327, 0.1)*$P$9+FG327/MAX(FF327+EX327+FG327, 0.1)*$Q$9))/($B$11+$C$11+$F$11)</f>
        <v>0</v>
      </c>
      <c r="DL327">
        <v>6</v>
      </c>
      <c r="DM327">
        <v>0.5</v>
      </c>
      <c r="DN327" t="s">
        <v>438</v>
      </c>
      <c r="DO327">
        <v>2</v>
      </c>
      <c r="DP327" t="b">
        <v>1</v>
      </c>
      <c r="DQ327">
        <v>1761412781.94615</v>
      </c>
      <c r="DR327">
        <v>123.645538461538</v>
      </c>
      <c r="DS327">
        <v>102.176892307692</v>
      </c>
      <c r="DT327">
        <v>28.1942846153846</v>
      </c>
      <c r="DU327">
        <v>24.4767461538462</v>
      </c>
      <c r="DV327">
        <v>122.548046153846</v>
      </c>
      <c r="DW327">
        <v>27.8279230769231</v>
      </c>
      <c r="DX327">
        <v>500.008923076923</v>
      </c>
      <c r="DY327">
        <v>90.3308</v>
      </c>
      <c r="DZ327">
        <v>0.0423802461538462</v>
      </c>
      <c r="EA327">
        <v>37.1722384615385</v>
      </c>
      <c r="EB327">
        <v>37.0302153846154</v>
      </c>
      <c r="EC327">
        <v>999.9</v>
      </c>
      <c r="ED327">
        <v>0</v>
      </c>
      <c r="EE327">
        <v>0</v>
      </c>
      <c r="EF327">
        <v>10002.2976923077</v>
      </c>
      <c r="EG327">
        <v>0</v>
      </c>
      <c r="EH327">
        <v>1234.49230769231</v>
      </c>
      <c r="EI327">
        <v>21.4687307692308</v>
      </c>
      <c r="EJ327">
        <v>127.232461538462</v>
      </c>
      <c r="EK327">
        <v>104.740523076923</v>
      </c>
      <c r="EL327">
        <v>3.71756384615385</v>
      </c>
      <c r="EM327">
        <v>102.176892307692</v>
      </c>
      <c r="EN327">
        <v>24.4767461538462</v>
      </c>
      <c r="EO327">
        <v>2.54681307692308</v>
      </c>
      <c r="EP327">
        <v>2.21100230769231</v>
      </c>
      <c r="EQ327">
        <v>21.3288</v>
      </c>
      <c r="ER327">
        <v>19.0422692307692</v>
      </c>
      <c r="ES327">
        <v>1199.97923076923</v>
      </c>
      <c r="ET327">
        <v>0.966997307692308</v>
      </c>
      <c r="EU327">
        <v>0.0330028153846154</v>
      </c>
      <c r="EV327">
        <v>0</v>
      </c>
      <c r="EW327">
        <v>1406.34230769231</v>
      </c>
      <c r="EX327">
        <v>5.00059</v>
      </c>
      <c r="EY327">
        <v>17687.9153846154</v>
      </c>
      <c r="EZ327">
        <v>10358.5230769231</v>
      </c>
      <c r="FA327">
        <v>56.3459230769231</v>
      </c>
      <c r="FB327">
        <v>58.3315384615385</v>
      </c>
      <c r="FC327">
        <v>56.6248461538462</v>
      </c>
      <c r="FD327">
        <v>57.9468461538462</v>
      </c>
      <c r="FE327">
        <v>57.0766153846154</v>
      </c>
      <c r="FF327">
        <v>1155.53846153846</v>
      </c>
      <c r="FG327">
        <v>39.4407692307692</v>
      </c>
      <c r="FH327">
        <v>0</v>
      </c>
      <c r="FI327">
        <v>1761412750.3</v>
      </c>
      <c r="FJ327">
        <v>0</v>
      </c>
      <c r="FK327">
        <v>1406.3296</v>
      </c>
      <c r="FL327">
        <v>0.895384613780939</v>
      </c>
      <c r="FM327">
        <v>27.1923078200569</v>
      </c>
      <c r="FN327">
        <v>17689.224</v>
      </c>
      <c r="FO327">
        <v>15</v>
      </c>
      <c r="FP327">
        <v>0</v>
      </c>
      <c r="FQ327" t="s">
        <v>439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21.16277</v>
      </c>
      <c r="GD327">
        <v>7.5420180451128</v>
      </c>
      <c r="GE327">
        <v>0.83914270603992</v>
      </c>
      <c r="GF327">
        <v>0</v>
      </c>
      <c r="GG327">
        <v>1406.18411764706</v>
      </c>
      <c r="GH327">
        <v>2.26340717752415</v>
      </c>
      <c r="GI327">
        <v>0.333582317621547</v>
      </c>
      <c r="GJ327">
        <v>-1</v>
      </c>
      <c r="GK327">
        <v>3.699696</v>
      </c>
      <c r="GL327">
        <v>0.342893233082709</v>
      </c>
      <c r="GM327">
        <v>0.0394448125106457</v>
      </c>
      <c r="GN327">
        <v>0</v>
      </c>
      <c r="GO327">
        <v>0</v>
      </c>
      <c r="GP327">
        <v>2</v>
      </c>
      <c r="GQ327" t="s">
        <v>473</v>
      </c>
      <c r="GR327">
        <v>3.12835</v>
      </c>
      <c r="GS327">
        <v>2.7204</v>
      </c>
      <c r="GT327">
        <v>0.0232503</v>
      </c>
      <c r="GU327">
        <v>0.0185595</v>
      </c>
      <c r="GV327">
        <v>0.111192</v>
      </c>
      <c r="GW327">
        <v>0.100789</v>
      </c>
      <c r="GX327">
        <v>35501.2</v>
      </c>
      <c r="GY327">
        <v>37814.8</v>
      </c>
      <c r="GZ327">
        <v>32986.7</v>
      </c>
      <c r="HA327">
        <v>34989.2</v>
      </c>
      <c r="HB327">
        <v>41723.1</v>
      </c>
      <c r="HC327">
        <v>45309.9</v>
      </c>
      <c r="HD327">
        <v>51741.1</v>
      </c>
      <c r="HE327">
        <v>56066.7</v>
      </c>
      <c r="HF327">
        <v>1.73627</v>
      </c>
      <c r="HG327">
        <v>1.5992</v>
      </c>
      <c r="HH327">
        <v>-0.0818893</v>
      </c>
      <c r="HI327">
        <v>0</v>
      </c>
      <c r="HJ327">
        <v>38.368</v>
      </c>
      <c r="HK327">
        <v>999.9</v>
      </c>
      <c r="HL327">
        <v>56.574</v>
      </c>
      <c r="HM327">
        <v>29.215</v>
      </c>
      <c r="HN327">
        <v>25.5044</v>
      </c>
      <c r="HO327">
        <v>56.5675</v>
      </c>
      <c r="HP327">
        <v>42.5401</v>
      </c>
      <c r="HQ327">
        <v>1</v>
      </c>
      <c r="HR327">
        <v>1.77809</v>
      </c>
      <c r="HS327">
        <v>9.28105</v>
      </c>
      <c r="HT327">
        <v>19.9099</v>
      </c>
      <c r="HU327">
        <v>5.18944</v>
      </c>
      <c r="HV327">
        <v>12.0159</v>
      </c>
      <c r="HW327">
        <v>4.97075</v>
      </c>
      <c r="HX327">
        <v>3.29468</v>
      </c>
      <c r="HY327">
        <v>9999</v>
      </c>
      <c r="HZ327">
        <v>9999</v>
      </c>
      <c r="IA327">
        <v>999.9</v>
      </c>
      <c r="IB327">
        <v>9999</v>
      </c>
      <c r="IC327">
        <v>1.8632</v>
      </c>
      <c r="ID327">
        <v>1.86808</v>
      </c>
      <c r="IE327">
        <v>1.86783</v>
      </c>
      <c r="IF327">
        <v>1.86905</v>
      </c>
      <c r="IG327">
        <v>1.86982</v>
      </c>
      <c r="IH327">
        <v>1.86587</v>
      </c>
      <c r="II327">
        <v>1.86696</v>
      </c>
      <c r="IJ327">
        <v>1.86842</v>
      </c>
      <c r="IK327">
        <v>5</v>
      </c>
      <c r="IL327">
        <v>0</v>
      </c>
      <c r="IM327">
        <v>0</v>
      </c>
      <c r="IN327">
        <v>0</v>
      </c>
      <c r="IO327" t="s">
        <v>441</v>
      </c>
      <c r="IP327" t="s">
        <v>442</v>
      </c>
      <c r="IQ327" t="s">
        <v>443</v>
      </c>
      <c r="IR327" t="s">
        <v>443</v>
      </c>
      <c r="IS327" t="s">
        <v>443</v>
      </c>
      <c r="IT327" t="s">
        <v>443</v>
      </c>
      <c r="IU327">
        <v>0</v>
      </c>
      <c r="IV327">
        <v>100</v>
      </c>
      <c r="IW327">
        <v>100</v>
      </c>
      <c r="IX327">
        <v>1.097</v>
      </c>
      <c r="IY327">
        <v>0.3152</v>
      </c>
      <c r="IZ327">
        <v>1.09748391826392</v>
      </c>
      <c r="JA327">
        <v>0</v>
      </c>
      <c r="JB327">
        <v>0</v>
      </c>
      <c r="JC327">
        <v>0</v>
      </c>
      <c r="JD327">
        <v>0.315191680746845</v>
      </c>
      <c r="JE327">
        <v>0</v>
      </c>
      <c r="JF327">
        <v>0</v>
      </c>
      <c r="JG327">
        <v>0</v>
      </c>
      <c r="JH327">
        <v>5</v>
      </c>
      <c r="JI327">
        <v>2273</v>
      </c>
      <c r="JJ327">
        <v>0</v>
      </c>
      <c r="JK327">
        <v>25</v>
      </c>
      <c r="JL327">
        <v>29356879.8</v>
      </c>
      <c r="JM327">
        <v>29356879.8</v>
      </c>
      <c r="JN327">
        <v>0.280762</v>
      </c>
      <c r="JO327">
        <v>2.66357</v>
      </c>
      <c r="JP327">
        <v>1.54785</v>
      </c>
      <c r="JQ327">
        <v>2.32056</v>
      </c>
      <c r="JR327">
        <v>1.64673</v>
      </c>
      <c r="JS327">
        <v>2.35107</v>
      </c>
      <c r="JT327">
        <v>33.4008</v>
      </c>
      <c r="JU327">
        <v>24.105</v>
      </c>
      <c r="JV327">
        <v>18</v>
      </c>
      <c r="JW327">
        <v>489.887</v>
      </c>
      <c r="JX327">
        <v>393.166</v>
      </c>
      <c r="JY327">
        <v>28.5849</v>
      </c>
      <c r="JZ327">
        <v>47.1126</v>
      </c>
      <c r="KA327">
        <v>30.0045</v>
      </c>
      <c r="KB327">
        <v>46.2203</v>
      </c>
      <c r="KC327">
        <v>46.0528</v>
      </c>
      <c r="KD327">
        <v>5.50351</v>
      </c>
      <c r="KE327">
        <v>0</v>
      </c>
      <c r="KF327">
        <v>100</v>
      </c>
      <c r="KG327">
        <v>21.8549</v>
      </c>
      <c r="KH327">
        <v>47.2271</v>
      </c>
      <c r="KI327">
        <v>34.6858</v>
      </c>
      <c r="KJ327">
        <v>93.8542</v>
      </c>
      <c r="KK327">
        <v>90.7491</v>
      </c>
    </row>
    <row r="328" spans="1:297">
      <c r="A328">
        <v>312</v>
      </c>
      <c r="B328">
        <v>1761412795.1</v>
      </c>
      <c r="C328">
        <v>4614.09999990463</v>
      </c>
      <c r="D328" t="s">
        <v>1069</v>
      </c>
      <c r="E328" t="s">
        <v>1070</v>
      </c>
      <c r="F328">
        <v>5</v>
      </c>
      <c r="G328" t="s">
        <v>1024</v>
      </c>
      <c r="H328" t="s">
        <v>436</v>
      </c>
      <c r="I328">
        <v>1761412786.94615</v>
      </c>
      <c r="J328">
        <f>(K328)/1000</f>
        <v>0</v>
      </c>
      <c r="K328">
        <f>IF(DP328, AN328, AH328)</f>
        <v>0</v>
      </c>
      <c r="L328">
        <f>IF(DP328, AI328, AG328)</f>
        <v>0</v>
      </c>
      <c r="M328">
        <f>DR328 - IF(AU328&gt;1, L328*DL328*100.0/(AW328), 0)</f>
        <v>0</v>
      </c>
      <c r="N328">
        <f>((T328-J328/2)*M328-L328)/(T328+J328/2)</f>
        <v>0</v>
      </c>
      <c r="O328">
        <f>N328*(DY328+DZ328)/1000.0</f>
        <v>0</v>
      </c>
      <c r="P328">
        <f>(DR328 - IF(AU328&gt;1, L328*DL328*100.0/(AW328), 0))*(DY328+DZ328)/1000.0</f>
        <v>0</v>
      </c>
      <c r="Q328">
        <f>2.0/((1/S328-1/R328)+SIGN(S328)*SQRT((1/S328-1/R328)*(1/S328-1/R328) + 4*DM328/((DM328+1)*(DM328+1))*(2*1/S328*1/R328-1/R328*1/R328)))</f>
        <v>0</v>
      </c>
      <c r="R328">
        <f>IF(LEFT(DN328,1)&lt;&gt;"0",IF(LEFT(DN328,1)="1",3.0,DO328),$D$5+$E$5*(EF328*DY328/($K$5*1000))+$F$5*(EF328*DY328/($K$5*1000))*MAX(MIN(DL328,$J$5),$I$5)*MAX(MIN(DL328,$J$5),$I$5)+$G$5*MAX(MIN(DL328,$J$5),$I$5)*(EF328*DY328/($K$5*1000))+$H$5*(EF328*DY328/($K$5*1000))*(EF328*DY328/($K$5*1000)))</f>
        <v>0</v>
      </c>
      <c r="S328">
        <f>J328*(1000-(1000*0.61365*exp(17.502*W328/(240.97+W328))/(DY328+DZ328)+DT328)/2)/(1000*0.61365*exp(17.502*W328/(240.97+W328))/(DY328+DZ328)-DT328)</f>
        <v>0</v>
      </c>
      <c r="T328">
        <f>1/((DM328+1)/(Q328/1.6)+1/(R328/1.37)) + DM328/((DM328+1)/(Q328/1.6) + DM328/(R328/1.37))</f>
        <v>0</v>
      </c>
      <c r="U328">
        <f>(DH328*DK328)</f>
        <v>0</v>
      </c>
      <c r="V328">
        <f>(EA328+(U328+2*0.95*5.67E-8*(((EA328+$B$7)+273)^4-(EA328+273)^4)-44100*J328)/(1.84*29.3*R328+8*0.95*5.67E-8*(EA328+273)^3))</f>
        <v>0</v>
      </c>
      <c r="W328">
        <f>($C$7*EB328+$D$7*EC328+$E$7*V328)</f>
        <v>0</v>
      </c>
      <c r="X328">
        <f>0.61365*exp(17.502*W328/(240.97+W328))</f>
        <v>0</v>
      </c>
      <c r="Y328">
        <f>(Z328/AA328*100)</f>
        <v>0</v>
      </c>
      <c r="Z328">
        <f>DT328*(DY328+DZ328)/1000</f>
        <v>0</v>
      </c>
      <c r="AA328">
        <f>0.61365*exp(17.502*EA328/(240.97+EA328))</f>
        <v>0</v>
      </c>
      <c r="AB328">
        <f>(X328-DT328*(DY328+DZ328)/1000)</f>
        <v>0</v>
      </c>
      <c r="AC328">
        <f>(-J328*44100)</f>
        <v>0</v>
      </c>
      <c r="AD328">
        <f>2*29.3*R328*0.92*(EA328-W328)</f>
        <v>0</v>
      </c>
      <c r="AE328">
        <f>2*0.95*5.67E-8*(((EA328+$B$7)+273)^4-(W328+273)^4)</f>
        <v>0</v>
      </c>
      <c r="AF328">
        <f>U328+AE328+AC328+AD328</f>
        <v>0</v>
      </c>
      <c r="AG328">
        <f>DX328*AU328*(DS328-DR328*(1000-AU328*DU328)/(1000-AU328*DT328))/(100*DL328)</f>
        <v>0</v>
      </c>
      <c r="AH328">
        <f>1000*DX328*AU328*(DT328-DU328)/(100*DL328*(1000-AU328*DT328))</f>
        <v>0</v>
      </c>
      <c r="AI328">
        <f>(AJ328 - AK328 - DY328*1E3/(8.314*(EA328+273.15)) * AM328/DX328 * AL328) * DX328/(100*DL328) * (1000 - DU328)/1000</f>
        <v>0</v>
      </c>
      <c r="AJ328">
        <v>72.9840584954859</v>
      </c>
      <c r="AK328">
        <v>87.6111230303031</v>
      </c>
      <c r="AL328">
        <v>-3.09924329359677</v>
      </c>
      <c r="AM328">
        <v>65.0637993625478</v>
      </c>
      <c r="AN328">
        <f>(AP328 - AO328 + DY328*1E3/(8.314*(EA328+273.15)) * AR328/DX328 * AQ328) * DX328/(100*DL328) * 1000/(1000 - AP328)</f>
        <v>0</v>
      </c>
      <c r="AO328">
        <v>24.4745648327167</v>
      </c>
      <c r="AP328">
        <v>28.2882563636363</v>
      </c>
      <c r="AQ328">
        <v>0.0127716905993874</v>
      </c>
      <c r="AR328">
        <v>110.680161828756</v>
      </c>
      <c r="AS328">
        <v>4</v>
      </c>
      <c r="AT328">
        <v>1</v>
      </c>
      <c r="AU328">
        <f>IF(AS328*$H$13&gt;=AW328,1.0,(AW328/(AW328-AS328*$H$13)))</f>
        <v>0</v>
      </c>
      <c r="AV328">
        <f>(AU328-1)*100</f>
        <v>0</v>
      </c>
      <c r="AW328">
        <f>MAX(0,($B$13+$C$13*EF328)/(1+$D$13*EF328)*DY328/(EA328+273)*$E$13)</f>
        <v>0</v>
      </c>
      <c r="AX328" t="s">
        <v>437</v>
      </c>
      <c r="AY328" t="s">
        <v>437</v>
      </c>
      <c r="AZ328">
        <v>0</v>
      </c>
      <c r="BA328">
        <v>0</v>
      </c>
      <c r="BB328">
        <f>1-AZ328/BA328</f>
        <v>0</v>
      </c>
      <c r="BC328">
        <v>0</v>
      </c>
      <c r="BD328" t="s">
        <v>437</v>
      </c>
      <c r="BE328" t="s">
        <v>437</v>
      </c>
      <c r="BF328">
        <v>0</v>
      </c>
      <c r="BG328">
        <v>0</v>
      </c>
      <c r="BH328">
        <f>1-BF328/BG328</f>
        <v>0</v>
      </c>
      <c r="BI328">
        <v>0.5</v>
      </c>
      <c r="BJ328">
        <f>DI328</f>
        <v>0</v>
      </c>
      <c r="BK328">
        <f>L328</f>
        <v>0</v>
      </c>
      <c r="BL328">
        <f>BH328*BI328*BJ328</f>
        <v>0</v>
      </c>
      <c r="BM328">
        <f>(BK328-BC328)/BJ328</f>
        <v>0</v>
      </c>
      <c r="BN328">
        <f>(BA328-BG328)/BG328</f>
        <v>0</v>
      </c>
      <c r="BO328">
        <f>AZ328/(BB328+AZ328/BG328)</f>
        <v>0</v>
      </c>
      <c r="BP328" t="s">
        <v>437</v>
      </c>
      <c r="BQ328">
        <v>0</v>
      </c>
      <c r="BR328">
        <f>IF(BQ328&lt;&gt;0, BQ328, BO328)</f>
        <v>0</v>
      </c>
      <c r="BS328">
        <f>1-BR328/BG328</f>
        <v>0</v>
      </c>
      <c r="BT328">
        <f>(BG328-BF328)/(BG328-BR328)</f>
        <v>0</v>
      </c>
      <c r="BU328">
        <f>(BA328-BG328)/(BA328-BR328)</f>
        <v>0</v>
      </c>
      <c r="BV328">
        <f>(BG328-BF328)/(BG328-AZ328)</f>
        <v>0</v>
      </c>
      <c r="BW328">
        <f>(BA328-BG328)/(BA328-AZ328)</f>
        <v>0</v>
      </c>
      <c r="BX328">
        <f>(BT328*BR328/BF328)</f>
        <v>0</v>
      </c>
      <c r="BY328">
        <f>(1-BX328)</f>
        <v>0</v>
      </c>
      <c r="DH328">
        <f>$B$11*EG328+$C$11*EH328+$F$11*ES328*(1-EV328)</f>
        <v>0</v>
      </c>
      <c r="DI328">
        <f>DH328*DJ328</f>
        <v>0</v>
      </c>
      <c r="DJ328">
        <f>($B$11*$D$9+$C$11*$D$9+$F$11*((FF328+EX328)/MAX(FF328+EX328+FG328, 0.1)*$I$9+FG328/MAX(FF328+EX328+FG328, 0.1)*$J$9))/($B$11+$C$11+$F$11)</f>
        <v>0</v>
      </c>
      <c r="DK328">
        <f>($B$11*$K$9+$C$11*$K$9+$F$11*((FF328+EX328)/MAX(FF328+EX328+FG328, 0.1)*$P$9+FG328/MAX(FF328+EX328+FG328, 0.1)*$Q$9))/($B$11+$C$11+$F$11)</f>
        <v>0</v>
      </c>
      <c r="DL328">
        <v>6</v>
      </c>
      <c r="DM328">
        <v>0.5</v>
      </c>
      <c r="DN328" t="s">
        <v>438</v>
      </c>
      <c r="DO328">
        <v>2</v>
      </c>
      <c r="DP328" t="b">
        <v>1</v>
      </c>
      <c r="DQ328">
        <v>1761412786.94615</v>
      </c>
      <c r="DR328">
        <v>107.615753846154</v>
      </c>
      <c r="DS328">
        <v>86.1702538461539</v>
      </c>
      <c r="DT328">
        <v>28.2263076923077</v>
      </c>
      <c r="DU328">
        <v>24.4750461538461</v>
      </c>
      <c r="DV328">
        <v>106.518261538462</v>
      </c>
      <c r="DW328">
        <v>27.8852615384615</v>
      </c>
      <c r="DX328">
        <v>500.002846153846</v>
      </c>
      <c r="DY328">
        <v>90.3333230769231</v>
      </c>
      <c r="DZ328">
        <v>0.0425041153846154</v>
      </c>
      <c r="EA328">
        <v>37.1968923076923</v>
      </c>
      <c r="EB328">
        <v>37.0437307692308</v>
      </c>
      <c r="EC328">
        <v>999.9</v>
      </c>
      <c r="ED328">
        <v>0</v>
      </c>
      <c r="EE328">
        <v>0</v>
      </c>
      <c r="EF328">
        <v>10003.8861538462</v>
      </c>
      <c r="EG328">
        <v>0</v>
      </c>
      <c r="EH328">
        <v>1234.38307692308</v>
      </c>
      <c r="EI328">
        <v>21.4455384615385</v>
      </c>
      <c r="EJ328">
        <v>110.741192307692</v>
      </c>
      <c r="EK328">
        <v>88.3322</v>
      </c>
      <c r="EL328">
        <v>3.75128307692308</v>
      </c>
      <c r="EM328">
        <v>86.1702538461539</v>
      </c>
      <c r="EN328">
        <v>24.4750461538461</v>
      </c>
      <c r="EO328">
        <v>2.54977692307692</v>
      </c>
      <c r="EP328">
        <v>2.21091076923077</v>
      </c>
      <c r="EQ328">
        <v>21.3477615384615</v>
      </c>
      <c r="ER328">
        <v>19.0416</v>
      </c>
      <c r="ES328">
        <v>1200.00846153846</v>
      </c>
      <c r="ET328">
        <v>0.967000461538461</v>
      </c>
      <c r="EU328">
        <v>0.0329997461538462</v>
      </c>
      <c r="EV328">
        <v>0</v>
      </c>
      <c r="EW328">
        <v>1406.20307692308</v>
      </c>
      <c r="EX328">
        <v>5.00059</v>
      </c>
      <c r="EY328">
        <v>17689.4923076923</v>
      </c>
      <c r="EZ328">
        <v>10358.7923076923</v>
      </c>
      <c r="FA328">
        <v>56.3843846153846</v>
      </c>
      <c r="FB328">
        <v>58.3747692307692</v>
      </c>
      <c r="FC328">
        <v>56.6536153846154</v>
      </c>
      <c r="FD328">
        <v>57.9853076923077</v>
      </c>
      <c r="FE328">
        <v>57.1150769230769</v>
      </c>
      <c r="FF328">
        <v>1155.57</v>
      </c>
      <c r="FG328">
        <v>39.4384615384615</v>
      </c>
      <c r="FH328">
        <v>0</v>
      </c>
      <c r="FI328">
        <v>1761412755.1</v>
      </c>
      <c r="FJ328">
        <v>0</v>
      </c>
      <c r="FK328">
        <v>1406.1684</v>
      </c>
      <c r="FL328">
        <v>-3.92230769879496</v>
      </c>
      <c r="FM328">
        <v>-13.4538461589105</v>
      </c>
      <c r="FN328">
        <v>17689.492</v>
      </c>
      <c r="FO328">
        <v>15</v>
      </c>
      <c r="FP328">
        <v>0</v>
      </c>
      <c r="FQ328" t="s">
        <v>439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21.3744714285714</v>
      </c>
      <c r="GD328">
        <v>1.4519922077922</v>
      </c>
      <c r="GE328">
        <v>0.60661792332403</v>
      </c>
      <c r="GF328">
        <v>0</v>
      </c>
      <c r="GG328">
        <v>1406.23058823529</v>
      </c>
      <c r="GH328">
        <v>-0.788693660197506</v>
      </c>
      <c r="GI328">
        <v>0.300234625667721</v>
      </c>
      <c r="GJ328">
        <v>-1</v>
      </c>
      <c r="GK328">
        <v>3.73213</v>
      </c>
      <c r="GL328">
        <v>0.350798961038956</v>
      </c>
      <c r="GM328">
        <v>0.0414035441317125</v>
      </c>
      <c r="GN328">
        <v>0</v>
      </c>
      <c r="GO328">
        <v>0</v>
      </c>
      <c r="GP328">
        <v>2</v>
      </c>
      <c r="GQ328" t="s">
        <v>473</v>
      </c>
      <c r="GR328">
        <v>3.12833</v>
      </c>
      <c r="GS328">
        <v>2.72101</v>
      </c>
      <c r="GT328">
        <v>0.0196704</v>
      </c>
      <c r="GU328">
        <v>0.0144873</v>
      </c>
      <c r="GV328">
        <v>0.111365</v>
      </c>
      <c r="GW328">
        <v>0.100784</v>
      </c>
      <c r="GX328">
        <v>35627.5</v>
      </c>
      <c r="GY328">
        <v>37966.5</v>
      </c>
      <c r="GZ328">
        <v>32983.9</v>
      </c>
      <c r="HA328">
        <v>34985.3</v>
      </c>
      <c r="HB328">
        <v>41712</v>
      </c>
      <c r="HC328">
        <v>45305</v>
      </c>
      <c r="HD328">
        <v>51737.3</v>
      </c>
      <c r="HE328">
        <v>56060.8</v>
      </c>
      <c r="HF328">
        <v>1.7361</v>
      </c>
      <c r="HG328">
        <v>1.59865</v>
      </c>
      <c r="HH328">
        <v>-0.0830144</v>
      </c>
      <c r="HI328">
        <v>0</v>
      </c>
      <c r="HJ328">
        <v>38.3937</v>
      </c>
      <c r="HK328">
        <v>999.9</v>
      </c>
      <c r="HL328">
        <v>56.574</v>
      </c>
      <c r="HM328">
        <v>29.215</v>
      </c>
      <c r="HN328">
        <v>25.5007</v>
      </c>
      <c r="HO328">
        <v>56.6075</v>
      </c>
      <c r="HP328">
        <v>42.6923</v>
      </c>
      <c r="HQ328">
        <v>1</v>
      </c>
      <c r="HR328">
        <v>1.78291</v>
      </c>
      <c r="HS328">
        <v>9.28105</v>
      </c>
      <c r="HT328">
        <v>19.91</v>
      </c>
      <c r="HU328">
        <v>5.19108</v>
      </c>
      <c r="HV328">
        <v>12.0159</v>
      </c>
      <c r="HW328">
        <v>4.9719</v>
      </c>
      <c r="HX328">
        <v>3.295</v>
      </c>
      <c r="HY328">
        <v>9999</v>
      </c>
      <c r="HZ328">
        <v>9999</v>
      </c>
      <c r="IA328">
        <v>999.9</v>
      </c>
      <c r="IB328">
        <v>9999</v>
      </c>
      <c r="IC328">
        <v>1.86323</v>
      </c>
      <c r="ID328">
        <v>1.86806</v>
      </c>
      <c r="IE328">
        <v>1.86783</v>
      </c>
      <c r="IF328">
        <v>1.86905</v>
      </c>
      <c r="IG328">
        <v>1.86981</v>
      </c>
      <c r="IH328">
        <v>1.86588</v>
      </c>
      <c r="II328">
        <v>1.86697</v>
      </c>
      <c r="IJ328">
        <v>1.86844</v>
      </c>
      <c r="IK328">
        <v>5</v>
      </c>
      <c r="IL328">
        <v>0</v>
      </c>
      <c r="IM328">
        <v>0</v>
      </c>
      <c r="IN328">
        <v>0</v>
      </c>
      <c r="IO328" t="s">
        <v>441</v>
      </c>
      <c r="IP328" t="s">
        <v>442</v>
      </c>
      <c r="IQ328" t="s">
        <v>443</v>
      </c>
      <c r="IR328" t="s">
        <v>443</v>
      </c>
      <c r="IS328" t="s">
        <v>443</v>
      </c>
      <c r="IT328" t="s">
        <v>443</v>
      </c>
      <c r="IU328">
        <v>0</v>
      </c>
      <c r="IV328">
        <v>100</v>
      </c>
      <c r="IW328">
        <v>100</v>
      </c>
      <c r="IX328">
        <v>1.098</v>
      </c>
      <c r="IY328">
        <v>0.3152</v>
      </c>
      <c r="IZ328">
        <v>1.09748391826392</v>
      </c>
      <c r="JA328">
        <v>0</v>
      </c>
      <c r="JB328">
        <v>0</v>
      </c>
      <c r="JC328">
        <v>0</v>
      </c>
      <c r="JD328">
        <v>0.315191680746845</v>
      </c>
      <c r="JE328">
        <v>0</v>
      </c>
      <c r="JF328">
        <v>0</v>
      </c>
      <c r="JG328">
        <v>0</v>
      </c>
      <c r="JH328">
        <v>5</v>
      </c>
      <c r="JI328">
        <v>2273</v>
      </c>
      <c r="JJ328">
        <v>0</v>
      </c>
      <c r="JK328">
        <v>25</v>
      </c>
      <c r="JL328">
        <v>29356879.9</v>
      </c>
      <c r="JM328">
        <v>29356879.9</v>
      </c>
      <c r="JN328">
        <v>0.247803</v>
      </c>
      <c r="JO328">
        <v>2.66968</v>
      </c>
      <c r="JP328">
        <v>1.54785</v>
      </c>
      <c r="JQ328">
        <v>2.32056</v>
      </c>
      <c r="JR328">
        <v>1.64551</v>
      </c>
      <c r="JS328">
        <v>2.37305</v>
      </c>
      <c r="JT328">
        <v>33.4008</v>
      </c>
      <c r="JU328">
        <v>24.105</v>
      </c>
      <c r="JV328">
        <v>18</v>
      </c>
      <c r="JW328">
        <v>490.035</v>
      </c>
      <c r="JX328">
        <v>393.05</v>
      </c>
      <c r="JY328">
        <v>28.617</v>
      </c>
      <c r="JZ328">
        <v>47.1611</v>
      </c>
      <c r="KA328">
        <v>30.0046</v>
      </c>
      <c r="KB328">
        <v>46.2634</v>
      </c>
      <c r="KC328">
        <v>46.0963</v>
      </c>
      <c r="KD328">
        <v>4.88619</v>
      </c>
      <c r="KE328">
        <v>0</v>
      </c>
      <c r="KF328">
        <v>100</v>
      </c>
      <c r="KG328">
        <v>21.8913</v>
      </c>
      <c r="KH328">
        <v>33.0751</v>
      </c>
      <c r="KI328">
        <v>34.6858</v>
      </c>
      <c r="KJ328">
        <v>93.8468</v>
      </c>
      <c r="KK328">
        <v>90.7394</v>
      </c>
    </row>
    <row r="329" spans="1:297">
      <c r="A329">
        <v>313</v>
      </c>
      <c r="B329">
        <v>1761412892.1</v>
      </c>
      <c r="C329">
        <v>4711.09999990463</v>
      </c>
      <c r="D329" t="s">
        <v>1071</v>
      </c>
      <c r="E329" t="s">
        <v>1072</v>
      </c>
      <c r="F329">
        <v>5</v>
      </c>
      <c r="G329" t="s">
        <v>1024</v>
      </c>
      <c r="H329" t="s">
        <v>436</v>
      </c>
      <c r="I329">
        <v>1761412883.6</v>
      </c>
      <c r="J329">
        <f>(K329)/1000</f>
        <v>0</v>
      </c>
      <c r="K329">
        <f>IF(DP329, AN329, AH329)</f>
        <v>0</v>
      </c>
      <c r="L329">
        <f>IF(DP329, AI329, AG329)</f>
        <v>0</v>
      </c>
      <c r="M329">
        <f>DR329 - IF(AU329&gt;1, L329*DL329*100.0/(AW329), 0)</f>
        <v>0</v>
      </c>
      <c r="N329">
        <f>((T329-J329/2)*M329-L329)/(T329+J329/2)</f>
        <v>0</v>
      </c>
      <c r="O329">
        <f>N329*(DY329+DZ329)/1000.0</f>
        <v>0</v>
      </c>
      <c r="P329">
        <f>(DR329 - IF(AU329&gt;1, L329*DL329*100.0/(AW329), 0))*(DY329+DZ329)/1000.0</f>
        <v>0</v>
      </c>
      <c r="Q329">
        <f>2.0/((1/S329-1/R329)+SIGN(S329)*SQRT((1/S329-1/R329)*(1/S329-1/R329) + 4*DM329/((DM329+1)*(DM329+1))*(2*1/S329*1/R329-1/R329*1/R329)))</f>
        <v>0</v>
      </c>
      <c r="R329">
        <f>IF(LEFT(DN329,1)&lt;&gt;"0",IF(LEFT(DN329,1)="1",3.0,DO329),$D$5+$E$5*(EF329*DY329/($K$5*1000))+$F$5*(EF329*DY329/($K$5*1000))*MAX(MIN(DL329,$J$5),$I$5)*MAX(MIN(DL329,$J$5),$I$5)+$G$5*MAX(MIN(DL329,$J$5),$I$5)*(EF329*DY329/($K$5*1000))+$H$5*(EF329*DY329/($K$5*1000))*(EF329*DY329/($K$5*1000)))</f>
        <v>0</v>
      </c>
      <c r="S329">
        <f>J329*(1000-(1000*0.61365*exp(17.502*W329/(240.97+W329))/(DY329+DZ329)+DT329)/2)/(1000*0.61365*exp(17.502*W329/(240.97+W329))/(DY329+DZ329)-DT329)</f>
        <v>0</v>
      </c>
      <c r="T329">
        <f>1/((DM329+1)/(Q329/1.6)+1/(R329/1.37)) + DM329/((DM329+1)/(Q329/1.6) + DM329/(R329/1.37))</f>
        <v>0</v>
      </c>
      <c r="U329">
        <f>(DH329*DK329)</f>
        <v>0</v>
      </c>
      <c r="V329">
        <f>(EA329+(U329+2*0.95*5.67E-8*(((EA329+$B$7)+273)^4-(EA329+273)^4)-44100*J329)/(1.84*29.3*R329+8*0.95*5.67E-8*(EA329+273)^3))</f>
        <v>0</v>
      </c>
      <c r="W329">
        <f>($C$7*EB329+$D$7*EC329+$E$7*V329)</f>
        <v>0</v>
      </c>
      <c r="X329">
        <f>0.61365*exp(17.502*W329/(240.97+W329))</f>
        <v>0</v>
      </c>
      <c r="Y329">
        <f>(Z329/AA329*100)</f>
        <v>0</v>
      </c>
      <c r="Z329">
        <f>DT329*(DY329+DZ329)/1000</f>
        <v>0</v>
      </c>
      <c r="AA329">
        <f>0.61365*exp(17.502*EA329/(240.97+EA329))</f>
        <v>0</v>
      </c>
      <c r="AB329">
        <f>(X329-DT329*(DY329+DZ329)/1000)</f>
        <v>0</v>
      </c>
      <c r="AC329">
        <f>(-J329*44100)</f>
        <v>0</v>
      </c>
      <c r="AD329">
        <f>2*29.3*R329*0.92*(EA329-W329)</f>
        <v>0</v>
      </c>
      <c r="AE329">
        <f>2*0.95*5.67E-8*(((EA329+$B$7)+273)^4-(W329+273)^4)</f>
        <v>0</v>
      </c>
      <c r="AF329">
        <f>U329+AE329+AC329+AD329</f>
        <v>0</v>
      </c>
      <c r="AG329">
        <f>DX329*AU329*(DS329-DR329*(1000-AU329*DU329)/(1000-AU329*DT329))/(100*DL329)</f>
        <v>0</v>
      </c>
      <c r="AH329">
        <f>1000*DX329*AU329*(DT329-DU329)/(100*DL329*(1000-AU329*DT329))</f>
        <v>0</v>
      </c>
      <c r="AI329">
        <f>(AJ329 - AK329 - DY329*1E3/(8.314*(EA329+273.15)) * AM329/DX329 * AL329) * DX329/(100*DL329) * (1000 - DU329)/1000</f>
        <v>0</v>
      </c>
      <c r="AJ329">
        <v>430.586451112499</v>
      </c>
      <c r="AK329">
        <v>424.256739393939</v>
      </c>
      <c r="AL329">
        <v>0.0243990070171457</v>
      </c>
      <c r="AM329">
        <v>65.0637993625478</v>
      </c>
      <c r="AN329">
        <f>(AP329 - AO329 + DY329*1E3/(8.314*(EA329+273.15)) * AR329/DX329 * AQ329) * DX329/(100*DL329) * 1000/(1000 - AP329)</f>
        <v>0</v>
      </c>
      <c r="AO329">
        <v>24.5773409804683</v>
      </c>
      <c r="AP329">
        <v>28.3077260606061</v>
      </c>
      <c r="AQ329">
        <v>-0.0195347306082596</v>
      </c>
      <c r="AR329">
        <v>110.680161828756</v>
      </c>
      <c r="AS329">
        <v>5</v>
      </c>
      <c r="AT329">
        <v>1</v>
      </c>
      <c r="AU329">
        <f>IF(AS329*$H$13&gt;=AW329,1.0,(AW329/(AW329-AS329*$H$13)))</f>
        <v>0</v>
      </c>
      <c r="AV329">
        <f>(AU329-1)*100</f>
        <v>0</v>
      </c>
      <c r="AW329">
        <f>MAX(0,($B$13+$C$13*EF329)/(1+$D$13*EF329)*DY329/(EA329+273)*$E$13)</f>
        <v>0</v>
      </c>
      <c r="AX329" t="s">
        <v>437</v>
      </c>
      <c r="AY329" t="s">
        <v>437</v>
      </c>
      <c r="AZ329">
        <v>0</v>
      </c>
      <c r="BA329">
        <v>0</v>
      </c>
      <c r="BB329">
        <f>1-AZ329/BA329</f>
        <v>0</v>
      </c>
      <c r="BC329">
        <v>0</v>
      </c>
      <c r="BD329" t="s">
        <v>437</v>
      </c>
      <c r="BE329" t="s">
        <v>437</v>
      </c>
      <c r="BF329">
        <v>0</v>
      </c>
      <c r="BG329">
        <v>0</v>
      </c>
      <c r="BH329">
        <f>1-BF329/BG329</f>
        <v>0</v>
      </c>
      <c r="BI329">
        <v>0.5</v>
      </c>
      <c r="BJ329">
        <f>DI329</f>
        <v>0</v>
      </c>
      <c r="BK329">
        <f>L329</f>
        <v>0</v>
      </c>
      <c r="BL329">
        <f>BH329*BI329*BJ329</f>
        <v>0</v>
      </c>
      <c r="BM329">
        <f>(BK329-BC329)/BJ329</f>
        <v>0</v>
      </c>
      <c r="BN329">
        <f>(BA329-BG329)/BG329</f>
        <v>0</v>
      </c>
      <c r="BO329">
        <f>AZ329/(BB329+AZ329/BG329)</f>
        <v>0</v>
      </c>
      <c r="BP329" t="s">
        <v>437</v>
      </c>
      <c r="BQ329">
        <v>0</v>
      </c>
      <c r="BR329">
        <f>IF(BQ329&lt;&gt;0, BQ329, BO329)</f>
        <v>0</v>
      </c>
      <c r="BS329">
        <f>1-BR329/BG329</f>
        <v>0</v>
      </c>
      <c r="BT329">
        <f>(BG329-BF329)/(BG329-BR329)</f>
        <v>0</v>
      </c>
      <c r="BU329">
        <f>(BA329-BG329)/(BA329-BR329)</f>
        <v>0</v>
      </c>
      <c r="BV329">
        <f>(BG329-BF329)/(BG329-AZ329)</f>
        <v>0</v>
      </c>
      <c r="BW329">
        <f>(BA329-BG329)/(BA329-AZ329)</f>
        <v>0</v>
      </c>
      <c r="BX329">
        <f>(BT329*BR329/BF329)</f>
        <v>0</v>
      </c>
      <c r="BY329">
        <f>(1-BX329)</f>
        <v>0</v>
      </c>
      <c r="DH329">
        <f>$B$11*EG329+$C$11*EH329+$F$11*ES329*(1-EV329)</f>
        <v>0</v>
      </c>
      <c r="DI329">
        <f>DH329*DJ329</f>
        <v>0</v>
      </c>
      <c r="DJ329">
        <f>($B$11*$D$9+$C$11*$D$9+$F$11*((FF329+EX329)/MAX(FF329+EX329+FG329, 0.1)*$I$9+FG329/MAX(FF329+EX329+FG329, 0.1)*$J$9))/($B$11+$C$11+$F$11)</f>
        <v>0</v>
      </c>
      <c r="DK329">
        <f>($B$11*$K$9+$C$11*$K$9+$F$11*((FF329+EX329)/MAX(FF329+EX329+FG329, 0.1)*$P$9+FG329/MAX(FF329+EX329+FG329, 0.1)*$Q$9))/($B$11+$C$11+$F$11)</f>
        <v>0</v>
      </c>
      <c r="DL329">
        <v>6</v>
      </c>
      <c r="DM329">
        <v>0.5</v>
      </c>
      <c r="DN329" t="s">
        <v>438</v>
      </c>
      <c r="DO329">
        <v>2</v>
      </c>
      <c r="DP329" t="b">
        <v>1</v>
      </c>
      <c r="DQ329">
        <v>1761412883.6</v>
      </c>
      <c r="DR329">
        <v>411.9978125</v>
      </c>
      <c r="DS329">
        <v>420.001625</v>
      </c>
      <c r="DT329">
        <v>28.46588125</v>
      </c>
      <c r="DU329">
        <v>24.5719</v>
      </c>
      <c r="DV329">
        <v>410.9004375</v>
      </c>
      <c r="DW329">
        <v>28.15068125</v>
      </c>
      <c r="DX329">
        <v>500.02</v>
      </c>
      <c r="DY329">
        <v>90.3364125</v>
      </c>
      <c r="DZ329">
        <v>0.04321011875</v>
      </c>
      <c r="EA329">
        <v>37.7077875</v>
      </c>
      <c r="EB329">
        <v>37.49831875</v>
      </c>
      <c r="EC329">
        <v>999.9</v>
      </c>
      <c r="ED329">
        <v>0</v>
      </c>
      <c r="EE329">
        <v>0</v>
      </c>
      <c r="EF329">
        <v>10000.88625</v>
      </c>
      <c r="EG329">
        <v>0</v>
      </c>
      <c r="EH329">
        <v>1232.098125</v>
      </c>
      <c r="EI329">
        <v>-8.003706875</v>
      </c>
      <c r="EJ329">
        <v>424.0691875</v>
      </c>
      <c r="EK329">
        <v>430.581625</v>
      </c>
      <c r="EL329">
        <v>3.89399125</v>
      </c>
      <c r="EM329">
        <v>420.001625</v>
      </c>
      <c r="EN329">
        <v>24.5719</v>
      </c>
      <c r="EO329">
        <v>2.571505625</v>
      </c>
      <c r="EP329">
        <v>2.219735625</v>
      </c>
      <c r="EQ329">
        <v>21.4861875</v>
      </c>
      <c r="ER329">
        <v>19.10546875</v>
      </c>
      <c r="ES329">
        <v>1199.981875</v>
      </c>
      <c r="ET329">
        <v>0.9670005625</v>
      </c>
      <c r="EU329">
        <v>0.0329991875</v>
      </c>
      <c r="EV329">
        <v>0</v>
      </c>
      <c r="EW329">
        <v>1365.264375</v>
      </c>
      <c r="EX329">
        <v>5.00059</v>
      </c>
      <c r="EY329">
        <v>17244.225</v>
      </c>
      <c r="EZ329">
        <v>10358.56875</v>
      </c>
      <c r="FA329">
        <v>57.1246875</v>
      </c>
      <c r="FB329">
        <v>59.1208125</v>
      </c>
      <c r="FC329">
        <v>57.4020625</v>
      </c>
      <c r="FD329">
        <v>58.7380625</v>
      </c>
      <c r="FE329">
        <v>57.8435</v>
      </c>
      <c r="FF329">
        <v>1155.550625</v>
      </c>
      <c r="FG329">
        <v>39.43</v>
      </c>
      <c r="FH329">
        <v>0</v>
      </c>
      <c r="FI329">
        <v>1761412852.3</v>
      </c>
      <c r="FJ329">
        <v>0</v>
      </c>
      <c r="FK329">
        <v>1364.7156</v>
      </c>
      <c r="FL329">
        <v>-22.9907692623469</v>
      </c>
      <c r="FM329">
        <v>-240.253846544019</v>
      </c>
      <c r="FN329">
        <v>17237.956</v>
      </c>
      <c r="FO329">
        <v>15</v>
      </c>
      <c r="FP329">
        <v>0</v>
      </c>
      <c r="FQ329" t="s">
        <v>439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-8.12514571428571</v>
      </c>
      <c r="GD329">
        <v>2.08010259740259</v>
      </c>
      <c r="GE329">
        <v>0.211213430885431</v>
      </c>
      <c r="GF329">
        <v>0</v>
      </c>
      <c r="GG329">
        <v>1366.50676470588</v>
      </c>
      <c r="GH329">
        <v>-24.0551566078857</v>
      </c>
      <c r="GI329">
        <v>2.37352272395005</v>
      </c>
      <c r="GJ329">
        <v>-1</v>
      </c>
      <c r="GK329">
        <v>3.97811285714286</v>
      </c>
      <c r="GL329">
        <v>-1.43537844155844</v>
      </c>
      <c r="GM329">
        <v>0.144957907655418</v>
      </c>
      <c r="GN329">
        <v>0</v>
      </c>
      <c r="GO329">
        <v>0</v>
      </c>
      <c r="GP329">
        <v>2</v>
      </c>
      <c r="GQ329" t="s">
        <v>473</v>
      </c>
      <c r="GR329">
        <v>3.12819</v>
      </c>
      <c r="GS329">
        <v>2.72125</v>
      </c>
      <c r="GT329">
        <v>0.0842027</v>
      </c>
      <c r="GU329">
        <v>0.0857506</v>
      </c>
      <c r="GV329">
        <v>0.111123</v>
      </c>
      <c r="GW329">
        <v>0.100902</v>
      </c>
      <c r="GX329">
        <v>33224.3</v>
      </c>
      <c r="GY329">
        <v>35143.1</v>
      </c>
      <c r="GZ329">
        <v>32926.6</v>
      </c>
      <c r="HA329">
        <v>34907.2</v>
      </c>
      <c r="HB329">
        <v>41674.2</v>
      </c>
      <c r="HC329">
        <v>45215.3</v>
      </c>
      <c r="HD329">
        <v>51662.9</v>
      </c>
      <c r="HE329">
        <v>55945</v>
      </c>
      <c r="HF329">
        <v>1.72655</v>
      </c>
      <c r="HG329">
        <v>1.59117</v>
      </c>
      <c r="HH329">
        <v>-0.0840239</v>
      </c>
      <c r="HI329">
        <v>0</v>
      </c>
      <c r="HJ329">
        <v>38.9155</v>
      </c>
      <c r="HK329">
        <v>999.9</v>
      </c>
      <c r="HL329">
        <v>56.599</v>
      </c>
      <c r="HM329">
        <v>29.215</v>
      </c>
      <c r="HN329">
        <v>25.5135</v>
      </c>
      <c r="HO329">
        <v>56.3275</v>
      </c>
      <c r="HP329">
        <v>42.48</v>
      </c>
      <c r="HQ329">
        <v>1</v>
      </c>
      <c r="HR329">
        <v>1.8756</v>
      </c>
      <c r="HS329">
        <v>9.28105</v>
      </c>
      <c r="HT329">
        <v>19.9087</v>
      </c>
      <c r="HU329">
        <v>5.19108</v>
      </c>
      <c r="HV329">
        <v>12.0159</v>
      </c>
      <c r="HW329">
        <v>4.97125</v>
      </c>
      <c r="HX329">
        <v>3.29495</v>
      </c>
      <c r="HY329">
        <v>9999</v>
      </c>
      <c r="HZ329">
        <v>9999</v>
      </c>
      <c r="IA329">
        <v>999.9</v>
      </c>
      <c r="IB329">
        <v>9999</v>
      </c>
      <c r="IC329">
        <v>1.86318</v>
      </c>
      <c r="ID329">
        <v>1.86806</v>
      </c>
      <c r="IE329">
        <v>1.86783</v>
      </c>
      <c r="IF329">
        <v>1.86903</v>
      </c>
      <c r="IG329">
        <v>1.86981</v>
      </c>
      <c r="IH329">
        <v>1.86584</v>
      </c>
      <c r="II329">
        <v>1.86691</v>
      </c>
      <c r="IJ329">
        <v>1.86843</v>
      </c>
      <c r="IK329">
        <v>5</v>
      </c>
      <c r="IL329">
        <v>0</v>
      </c>
      <c r="IM329">
        <v>0</v>
      </c>
      <c r="IN329">
        <v>0</v>
      </c>
      <c r="IO329" t="s">
        <v>441</v>
      </c>
      <c r="IP329" t="s">
        <v>442</v>
      </c>
      <c r="IQ329" t="s">
        <v>443</v>
      </c>
      <c r="IR329" t="s">
        <v>443</v>
      </c>
      <c r="IS329" t="s">
        <v>443</v>
      </c>
      <c r="IT329" t="s">
        <v>443</v>
      </c>
      <c r="IU329">
        <v>0</v>
      </c>
      <c r="IV329">
        <v>100</v>
      </c>
      <c r="IW329">
        <v>100</v>
      </c>
      <c r="IX329">
        <v>1.098</v>
      </c>
      <c r="IY329">
        <v>0.3151</v>
      </c>
      <c r="IZ329">
        <v>1.09748391826392</v>
      </c>
      <c r="JA329">
        <v>0</v>
      </c>
      <c r="JB329">
        <v>0</v>
      </c>
      <c r="JC329">
        <v>0</v>
      </c>
      <c r="JD329">
        <v>0.315191680746845</v>
      </c>
      <c r="JE329">
        <v>0</v>
      </c>
      <c r="JF329">
        <v>0</v>
      </c>
      <c r="JG329">
        <v>0</v>
      </c>
      <c r="JH329">
        <v>5</v>
      </c>
      <c r="JI329">
        <v>2273</v>
      </c>
      <c r="JJ329">
        <v>0</v>
      </c>
      <c r="JK329">
        <v>25</v>
      </c>
      <c r="JL329">
        <v>29356881.5</v>
      </c>
      <c r="JM329">
        <v>29356881.5</v>
      </c>
      <c r="JN329">
        <v>1.01318</v>
      </c>
      <c r="JO329">
        <v>2.63794</v>
      </c>
      <c r="JP329">
        <v>1.54785</v>
      </c>
      <c r="JQ329">
        <v>2.32056</v>
      </c>
      <c r="JR329">
        <v>1.64673</v>
      </c>
      <c r="JS329">
        <v>2.28149</v>
      </c>
      <c r="JT329">
        <v>33.4906</v>
      </c>
      <c r="JU329">
        <v>24.105</v>
      </c>
      <c r="JV329">
        <v>18</v>
      </c>
      <c r="JW329">
        <v>488.44</v>
      </c>
      <c r="JX329">
        <v>392.574</v>
      </c>
      <c r="JY329">
        <v>29.2306</v>
      </c>
      <c r="JZ329">
        <v>48.0465</v>
      </c>
      <c r="KA329">
        <v>30.0046</v>
      </c>
      <c r="KB329">
        <v>47.0942</v>
      </c>
      <c r="KC329">
        <v>46.9195</v>
      </c>
      <c r="KD329">
        <v>20.3873</v>
      </c>
      <c r="KE329">
        <v>0</v>
      </c>
      <c r="KF329">
        <v>100</v>
      </c>
      <c r="KG329">
        <v>22.2725</v>
      </c>
      <c r="KH329">
        <v>426.866</v>
      </c>
      <c r="KI329">
        <v>34.6858</v>
      </c>
      <c r="KJ329">
        <v>93.7009</v>
      </c>
      <c r="KK329">
        <v>90.5462</v>
      </c>
    </row>
    <row r="330" spans="1:297">
      <c r="A330">
        <v>314</v>
      </c>
      <c r="B330">
        <v>1761412897.1</v>
      </c>
      <c r="C330">
        <v>4716.09999990463</v>
      </c>
      <c r="D330" t="s">
        <v>1073</v>
      </c>
      <c r="E330" t="s">
        <v>1074</v>
      </c>
      <c r="F330">
        <v>5</v>
      </c>
      <c r="G330" t="s">
        <v>1024</v>
      </c>
      <c r="H330" t="s">
        <v>436</v>
      </c>
      <c r="I330">
        <v>1761412888.36667</v>
      </c>
      <c r="J330">
        <f>(K330)/1000</f>
        <v>0</v>
      </c>
      <c r="K330">
        <f>IF(DP330, AN330, AH330)</f>
        <v>0</v>
      </c>
      <c r="L330">
        <f>IF(DP330, AI330, AG330)</f>
        <v>0</v>
      </c>
      <c r="M330">
        <f>DR330 - IF(AU330&gt;1, L330*DL330*100.0/(AW330), 0)</f>
        <v>0</v>
      </c>
      <c r="N330">
        <f>((T330-J330/2)*M330-L330)/(T330+J330/2)</f>
        <v>0</v>
      </c>
      <c r="O330">
        <f>N330*(DY330+DZ330)/1000.0</f>
        <v>0</v>
      </c>
      <c r="P330">
        <f>(DR330 - IF(AU330&gt;1, L330*DL330*100.0/(AW330), 0))*(DY330+DZ330)/1000.0</f>
        <v>0</v>
      </c>
      <c r="Q330">
        <f>2.0/((1/S330-1/R330)+SIGN(S330)*SQRT((1/S330-1/R330)*(1/S330-1/R330) + 4*DM330/((DM330+1)*(DM330+1))*(2*1/S330*1/R330-1/R330*1/R330)))</f>
        <v>0</v>
      </c>
      <c r="R330">
        <f>IF(LEFT(DN330,1)&lt;&gt;"0",IF(LEFT(DN330,1)="1",3.0,DO330),$D$5+$E$5*(EF330*DY330/($K$5*1000))+$F$5*(EF330*DY330/($K$5*1000))*MAX(MIN(DL330,$J$5),$I$5)*MAX(MIN(DL330,$J$5),$I$5)+$G$5*MAX(MIN(DL330,$J$5),$I$5)*(EF330*DY330/($K$5*1000))+$H$5*(EF330*DY330/($K$5*1000))*(EF330*DY330/($K$5*1000)))</f>
        <v>0</v>
      </c>
      <c r="S330">
        <f>J330*(1000-(1000*0.61365*exp(17.502*W330/(240.97+W330))/(DY330+DZ330)+DT330)/2)/(1000*0.61365*exp(17.502*W330/(240.97+W330))/(DY330+DZ330)-DT330)</f>
        <v>0</v>
      </c>
      <c r="T330">
        <f>1/((DM330+1)/(Q330/1.6)+1/(R330/1.37)) + DM330/((DM330+1)/(Q330/1.6) + DM330/(R330/1.37))</f>
        <v>0</v>
      </c>
      <c r="U330">
        <f>(DH330*DK330)</f>
        <v>0</v>
      </c>
      <c r="V330">
        <f>(EA330+(U330+2*0.95*5.67E-8*(((EA330+$B$7)+273)^4-(EA330+273)^4)-44100*J330)/(1.84*29.3*R330+8*0.95*5.67E-8*(EA330+273)^3))</f>
        <v>0</v>
      </c>
      <c r="W330">
        <f>($C$7*EB330+$D$7*EC330+$E$7*V330)</f>
        <v>0</v>
      </c>
      <c r="X330">
        <f>0.61365*exp(17.502*W330/(240.97+W330))</f>
        <v>0</v>
      </c>
      <c r="Y330">
        <f>(Z330/AA330*100)</f>
        <v>0</v>
      </c>
      <c r="Z330">
        <f>DT330*(DY330+DZ330)/1000</f>
        <v>0</v>
      </c>
      <c r="AA330">
        <f>0.61365*exp(17.502*EA330/(240.97+EA330))</f>
        <v>0</v>
      </c>
      <c r="AB330">
        <f>(X330-DT330*(DY330+DZ330)/1000)</f>
        <v>0</v>
      </c>
      <c r="AC330">
        <f>(-J330*44100)</f>
        <v>0</v>
      </c>
      <c r="AD330">
        <f>2*29.3*R330*0.92*(EA330-W330)</f>
        <v>0</v>
      </c>
      <c r="AE330">
        <f>2*0.95*5.67E-8*(((EA330+$B$7)+273)^4-(W330+273)^4)</f>
        <v>0</v>
      </c>
      <c r="AF330">
        <f>U330+AE330+AC330+AD330</f>
        <v>0</v>
      </c>
      <c r="AG330">
        <f>DX330*AU330*(DS330-DR330*(1000-AU330*DU330)/(1000-AU330*DT330))/(100*DL330)</f>
        <v>0</v>
      </c>
      <c r="AH330">
        <f>1000*DX330*AU330*(DT330-DU330)/(100*DL330*(1000-AU330*DT330))</f>
        <v>0</v>
      </c>
      <c r="AI330">
        <f>(AJ330 - AK330 - DY330*1E3/(8.314*(EA330+273.15)) * AM330/DX330 * AL330) * DX330/(100*DL330) * (1000 - DU330)/1000</f>
        <v>0</v>
      </c>
      <c r="AJ330">
        <v>430.795308691057</v>
      </c>
      <c r="AK330">
        <v>424.274175757576</v>
      </c>
      <c r="AL330">
        <v>0.00598280686947735</v>
      </c>
      <c r="AM330">
        <v>65.0637993625478</v>
      </c>
      <c r="AN330">
        <f>(AP330 - AO330 + DY330*1E3/(8.314*(EA330+273.15)) * AR330/DX330 * AQ330) * DX330/(100*DL330) * 1000/(1000 - AP330)</f>
        <v>0</v>
      </c>
      <c r="AO330">
        <v>24.57898415577</v>
      </c>
      <c r="AP330">
        <v>28.2244327272727</v>
      </c>
      <c r="AQ330">
        <v>-0.0153844981636595</v>
      </c>
      <c r="AR330">
        <v>110.680161828756</v>
      </c>
      <c r="AS330">
        <v>5</v>
      </c>
      <c r="AT330">
        <v>1</v>
      </c>
      <c r="AU330">
        <f>IF(AS330*$H$13&gt;=AW330,1.0,(AW330/(AW330-AS330*$H$13)))</f>
        <v>0</v>
      </c>
      <c r="AV330">
        <f>(AU330-1)*100</f>
        <v>0</v>
      </c>
      <c r="AW330">
        <f>MAX(0,($B$13+$C$13*EF330)/(1+$D$13*EF330)*DY330/(EA330+273)*$E$13)</f>
        <v>0</v>
      </c>
      <c r="AX330" t="s">
        <v>437</v>
      </c>
      <c r="AY330" t="s">
        <v>437</v>
      </c>
      <c r="AZ330">
        <v>0</v>
      </c>
      <c r="BA330">
        <v>0</v>
      </c>
      <c r="BB330">
        <f>1-AZ330/BA330</f>
        <v>0</v>
      </c>
      <c r="BC330">
        <v>0</v>
      </c>
      <c r="BD330" t="s">
        <v>437</v>
      </c>
      <c r="BE330" t="s">
        <v>437</v>
      </c>
      <c r="BF330">
        <v>0</v>
      </c>
      <c r="BG330">
        <v>0</v>
      </c>
      <c r="BH330">
        <f>1-BF330/BG330</f>
        <v>0</v>
      </c>
      <c r="BI330">
        <v>0.5</v>
      </c>
      <c r="BJ330">
        <f>DI330</f>
        <v>0</v>
      </c>
      <c r="BK330">
        <f>L330</f>
        <v>0</v>
      </c>
      <c r="BL330">
        <f>BH330*BI330*BJ330</f>
        <v>0</v>
      </c>
      <c r="BM330">
        <f>(BK330-BC330)/BJ330</f>
        <v>0</v>
      </c>
      <c r="BN330">
        <f>(BA330-BG330)/BG330</f>
        <v>0</v>
      </c>
      <c r="BO330">
        <f>AZ330/(BB330+AZ330/BG330)</f>
        <v>0</v>
      </c>
      <c r="BP330" t="s">
        <v>437</v>
      </c>
      <c r="BQ330">
        <v>0</v>
      </c>
      <c r="BR330">
        <f>IF(BQ330&lt;&gt;0, BQ330, BO330)</f>
        <v>0</v>
      </c>
      <c r="BS330">
        <f>1-BR330/BG330</f>
        <v>0</v>
      </c>
      <c r="BT330">
        <f>(BG330-BF330)/(BG330-BR330)</f>
        <v>0</v>
      </c>
      <c r="BU330">
        <f>(BA330-BG330)/(BA330-BR330)</f>
        <v>0</v>
      </c>
      <c r="BV330">
        <f>(BG330-BF330)/(BG330-AZ330)</f>
        <v>0</v>
      </c>
      <c r="BW330">
        <f>(BA330-BG330)/(BA330-AZ330)</f>
        <v>0</v>
      </c>
      <c r="BX330">
        <f>(BT330*BR330/BF330)</f>
        <v>0</v>
      </c>
      <c r="BY330">
        <f>(1-BX330)</f>
        <v>0</v>
      </c>
      <c r="DH330">
        <f>$B$11*EG330+$C$11*EH330+$F$11*ES330*(1-EV330)</f>
        <v>0</v>
      </c>
      <c r="DI330">
        <f>DH330*DJ330</f>
        <v>0</v>
      </c>
      <c r="DJ330">
        <f>($B$11*$D$9+$C$11*$D$9+$F$11*((FF330+EX330)/MAX(FF330+EX330+FG330, 0.1)*$I$9+FG330/MAX(FF330+EX330+FG330, 0.1)*$J$9))/($B$11+$C$11+$F$11)</f>
        <v>0</v>
      </c>
      <c r="DK330">
        <f>($B$11*$K$9+$C$11*$K$9+$F$11*((FF330+EX330)/MAX(FF330+EX330+FG330, 0.1)*$P$9+FG330/MAX(FF330+EX330+FG330, 0.1)*$Q$9))/($B$11+$C$11+$F$11)</f>
        <v>0</v>
      </c>
      <c r="DL330">
        <v>6</v>
      </c>
      <c r="DM330">
        <v>0.5</v>
      </c>
      <c r="DN330" t="s">
        <v>438</v>
      </c>
      <c r="DO330">
        <v>2</v>
      </c>
      <c r="DP330" t="b">
        <v>1</v>
      </c>
      <c r="DQ330">
        <v>1761412888.36667</v>
      </c>
      <c r="DR330">
        <v>412.1302</v>
      </c>
      <c r="DS330">
        <v>420.132733333333</v>
      </c>
      <c r="DT330">
        <v>28.36626</v>
      </c>
      <c r="DU330">
        <v>24.5749466666667</v>
      </c>
      <c r="DV330">
        <v>411.032866666667</v>
      </c>
      <c r="DW330">
        <v>28.05106</v>
      </c>
      <c r="DX330">
        <v>500.0206</v>
      </c>
      <c r="DY330">
        <v>90.3346466666667</v>
      </c>
      <c r="DZ330">
        <v>0.0432355933333333</v>
      </c>
      <c r="EA330">
        <v>37.7398066666667</v>
      </c>
      <c r="EB330">
        <v>37.5310533333333</v>
      </c>
      <c r="EC330">
        <v>999.9</v>
      </c>
      <c r="ED330">
        <v>0</v>
      </c>
      <c r="EE330">
        <v>0</v>
      </c>
      <c r="EF330">
        <v>10001.902</v>
      </c>
      <c r="EG330">
        <v>0</v>
      </c>
      <c r="EH330">
        <v>1231.96733333333</v>
      </c>
      <c r="EI330">
        <v>-8.002354</v>
      </c>
      <c r="EJ330">
        <v>424.162066666667</v>
      </c>
      <c r="EK330">
        <v>430.717333333333</v>
      </c>
      <c r="EL330">
        <v>3.79132066666667</v>
      </c>
      <c r="EM330">
        <v>420.132733333333</v>
      </c>
      <c r="EN330">
        <v>24.5749466666667</v>
      </c>
      <c r="EO330">
        <v>2.56245533333333</v>
      </c>
      <c r="EP330">
        <v>2.219968</v>
      </c>
      <c r="EQ330">
        <v>21.42864</v>
      </c>
      <c r="ER330">
        <v>19.1071466666667</v>
      </c>
      <c r="ES330">
        <v>1200.006</v>
      </c>
      <c r="ET330">
        <v>0.9670018</v>
      </c>
      <c r="EU330">
        <v>0.03299802</v>
      </c>
      <c r="EV330">
        <v>0</v>
      </c>
      <c r="EW330">
        <v>1363.47666666667</v>
      </c>
      <c r="EX330">
        <v>5.00059</v>
      </c>
      <c r="EY330">
        <v>17225.98</v>
      </c>
      <c r="EZ330">
        <v>10358.7866666667</v>
      </c>
      <c r="FA330">
        <v>57.1622</v>
      </c>
      <c r="FB330">
        <v>59.1622666666667</v>
      </c>
      <c r="FC330">
        <v>57.4414</v>
      </c>
      <c r="FD330">
        <v>58.7706</v>
      </c>
      <c r="FE330">
        <v>57.8789333333333</v>
      </c>
      <c r="FF330">
        <v>1155.576</v>
      </c>
      <c r="FG330">
        <v>39.43</v>
      </c>
      <c r="FH330">
        <v>0</v>
      </c>
      <c r="FI330">
        <v>1761412857.1</v>
      </c>
      <c r="FJ330">
        <v>0</v>
      </c>
      <c r="FK330">
        <v>1362.976</v>
      </c>
      <c r="FL330">
        <v>-20.1523077205251</v>
      </c>
      <c r="FM330">
        <v>-202.638461822829</v>
      </c>
      <c r="FN330">
        <v>17220.384</v>
      </c>
      <c r="FO330">
        <v>15</v>
      </c>
      <c r="FP330">
        <v>0</v>
      </c>
      <c r="FQ330" t="s">
        <v>439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-8.03451857142857</v>
      </c>
      <c r="GD330">
        <v>0.276862597402582</v>
      </c>
      <c r="GE330">
        <v>0.280112583374303</v>
      </c>
      <c r="GF330">
        <v>1</v>
      </c>
      <c r="GG330">
        <v>1364.18441176471</v>
      </c>
      <c r="GH330">
        <v>-21.8027501895719</v>
      </c>
      <c r="GI330">
        <v>2.15590596648651</v>
      </c>
      <c r="GJ330">
        <v>-1</v>
      </c>
      <c r="GK330">
        <v>3.84249095238095</v>
      </c>
      <c r="GL330">
        <v>-1.2916122077922</v>
      </c>
      <c r="GM330">
        <v>0.130623108358315</v>
      </c>
      <c r="GN330">
        <v>0</v>
      </c>
      <c r="GO330">
        <v>1</v>
      </c>
      <c r="GP330">
        <v>2</v>
      </c>
      <c r="GQ330" t="s">
        <v>446</v>
      </c>
      <c r="GR330">
        <v>3.12803</v>
      </c>
      <c r="GS330">
        <v>2.72114</v>
      </c>
      <c r="GT330">
        <v>0.0842398</v>
      </c>
      <c r="GU330">
        <v>0.0861991</v>
      </c>
      <c r="GV330">
        <v>0.110886</v>
      </c>
      <c r="GW330">
        <v>0.100901</v>
      </c>
      <c r="GX330">
        <v>33219.4</v>
      </c>
      <c r="GY330">
        <v>35122</v>
      </c>
      <c r="GZ330">
        <v>32923.3</v>
      </c>
      <c r="HA330">
        <v>34903.6</v>
      </c>
      <c r="HB330">
        <v>41681.8</v>
      </c>
      <c r="HC330">
        <v>45210.8</v>
      </c>
      <c r="HD330">
        <v>51658.9</v>
      </c>
      <c r="HE330">
        <v>55939.3</v>
      </c>
      <c r="HF330">
        <v>1.7261</v>
      </c>
      <c r="HG330">
        <v>1.5905</v>
      </c>
      <c r="HH330">
        <v>-0.0834018</v>
      </c>
      <c r="HI330">
        <v>0</v>
      </c>
      <c r="HJ330">
        <v>38.9454</v>
      </c>
      <c r="HK330">
        <v>999.9</v>
      </c>
      <c r="HL330">
        <v>56.599</v>
      </c>
      <c r="HM330">
        <v>29.235</v>
      </c>
      <c r="HN330">
        <v>25.5422</v>
      </c>
      <c r="HO330">
        <v>56.3975</v>
      </c>
      <c r="HP330">
        <v>42.5441</v>
      </c>
      <c r="HQ330">
        <v>1</v>
      </c>
      <c r="HR330">
        <v>1.88005</v>
      </c>
      <c r="HS330">
        <v>9.28105</v>
      </c>
      <c r="HT330">
        <v>19.9088</v>
      </c>
      <c r="HU330">
        <v>5.19078</v>
      </c>
      <c r="HV330">
        <v>12.0159</v>
      </c>
      <c r="HW330">
        <v>4.97135</v>
      </c>
      <c r="HX330">
        <v>3.29495</v>
      </c>
      <c r="HY330">
        <v>9999</v>
      </c>
      <c r="HZ330">
        <v>9999</v>
      </c>
      <c r="IA330">
        <v>999.9</v>
      </c>
      <c r="IB330">
        <v>9999</v>
      </c>
      <c r="IC330">
        <v>1.86321</v>
      </c>
      <c r="ID330">
        <v>1.86807</v>
      </c>
      <c r="IE330">
        <v>1.86783</v>
      </c>
      <c r="IF330">
        <v>1.86905</v>
      </c>
      <c r="IG330">
        <v>1.86981</v>
      </c>
      <c r="IH330">
        <v>1.86587</v>
      </c>
      <c r="II330">
        <v>1.86695</v>
      </c>
      <c r="IJ330">
        <v>1.86841</v>
      </c>
      <c r="IK330">
        <v>5</v>
      </c>
      <c r="IL330">
        <v>0</v>
      </c>
      <c r="IM330">
        <v>0</v>
      </c>
      <c r="IN330">
        <v>0</v>
      </c>
      <c r="IO330" t="s">
        <v>441</v>
      </c>
      <c r="IP330" t="s">
        <v>442</v>
      </c>
      <c r="IQ330" t="s">
        <v>443</v>
      </c>
      <c r="IR330" t="s">
        <v>443</v>
      </c>
      <c r="IS330" t="s">
        <v>443</v>
      </c>
      <c r="IT330" t="s">
        <v>443</v>
      </c>
      <c r="IU330">
        <v>0</v>
      </c>
      <c r="IV330">
        <v>100</v>
      </c>
      <c r="IW330">
        <v>100</v>
      </c>
      <c r="IX330">
        <v>1.097</v>
      </c>
      <c r="IY330">
        <v>0.3152</v>
      </c>
      <c r="IZ330">
        <v>1.09748391826392</v>
      </c>
      <c r="JA330">
        <v>0</v>
      </c>
      <c r="JB330">
        <v>0</v>
      </c>
      <c r="JC330">
        <v>0</v>
      </c>
      <c r="JD330">
        <v>0.315191680746845</v>
      </c>
      <c r="JE330">
        <v>0</v>
      </c>
      <c r="JF330">
        <v>0</v>
      </c>
      <c r="JG330">
        <v>0</v>
      </c>
      <c r="JH330">
        <v>5</v>
      </c>
      <c r="JI330">
        <v>2273</v>
      </c>
      <c r="JJ330">
        <v>0</v>
      </c>
      <c r="JK330">
        <v>25</v>
      </c>
      <c r="JL330">
        <v>29356881.6</v>
      </c>
      <c r="JM330">
        <v>29356881.6</v>
      </c>
      <c r="JN330">
        <v>1.03882</v>
      </c>
      <c r="JO330">
        <v>2.63184</v>
      </c>
      <c r="JP330">
        <v>1.54785</v>
      </c>
      <c r="JQ330">
        <v>2.32056</v>
      </c>
      <c r="JR330">
        <v>1.64673</v>
      </c>
      <c r="JS330">
        <v>2.35107</v>
      </c>
      <c r="JT330">
        <v>33.4906</v>
      </c>
      <c r="JU330">
        <v>24.1138</v>
      </c>
      <c r="JV330">
        <v>18</v>
      </c>
      <c r="JW330">
        <v>488.394</v>
      </c>
      <c r="JX330">
        <v>392.378</v>
      </c>
      <c r="JY330">
        <v>29.2635</v>
      </c>
      <c r="JZ330">
        <v>48.0929</v>
      </c>
      <c r="KA330">
        <v>30.0044</v>
      </c>
      <c r="KB330">
        <v>47.1385</v>
      </c>
      <c r="KC330">
        <v>46.9632</v>
      </c>
      <c r="KD330">
        <v>20.8498</v>
      </c>
      <c r="KE330">
        <v>0</v>
      </c>
      <c r="KF330">
        <v>100</v>
      </c>
      <c r="KG330">
        <v>22.2192</v>
      </c>
      <c r="KH330">
        <v>440.501</v>
      </c>
      <c r="KI330">
        <v>34.6858</v>
      </c>
      <c r="KJ330">
        <v>93.6928</v>
      </c>
      <c r="KK330">
        <v>90.5368</v>
      </c>
    </row>
    <row r="331" spans="1:297">
      <c r="A331">
        <v>315</v>
      </c>
      <c r="B331">
        <v>1761412902.1</v>
      </c>
      <c r="C331">
        <v>4721.09999990463</v>
      </c>
      <c r="D331" t="s">
        <v>1075</v>
      </c>
      <c r="E331" t="s">
        <v>1076</v>
      </c>
      <c r="F331">
        <v>5</v>
      </c>
      <c r="G331" t="s">
        <v>1024</v>
      </c>
      <c r="H331" t="s">
        <v>436</v>
      </c>
      <c r="I331">
        <v>1761412893.45714</v>
      </c>
      <c r="J331">
        <f>(K331)/1000</f>
        <v>0</v>
      </c>
      <c r="K331">
        <f>IF(DP331, AN331, AH331)</f>
        <v>0</v>
      </c>
      <c r="L331">
        <f>IF(DP331, AI331, AG331)</f>
        <v>0</v>
      </c>
      <c r="M331">
        <f>DR331 - IF(AU331&gt;1, L331*DL331*100.0/(AW331), 0)</f>
        <v>0</v>
      </c>
      <c r="N331">
        <f>((T331-J331/2)*M331-L331)/(T331+J331/2)</f>
        <v>0</v>
      </c>
      <c r="O331">
        <f>N331*(DY331+DZ331)/1000.0</f>
        <v>0</v>
      </c>
      <c r="P331">
        <f>(DR331 - IF(AU331&gt;1, L331*DL331*100.0/(AW331), 0))*(DY331+DZ331)/1000.0</f>
        <v>0</v>
      </c>
      <c r="Q331">
        <f>2.0/((1/S331-1/R331)+SIGN(S331)*SQRT((1/S331-1/R331)*(1/S331-1/R331) + 4*DM331/((DM331+1)*(DM331+1))*(2*1/S331*1/R331-1/R331*1/R331)))</f>
        <v>0</v>
      </c>
      <c r="R331">
        <f>IF(LEFT(DN331,1)&lt;&gt;"0",IF(LEFT(DN331,1)="1",3.0,DO331),$D$5+$E$5*(EF331*DY331/($K$5*1000))+$F$5*(EF331*DY331/($K$5*1000))*MAX(MIN(DL331,$J$5),$I$5)*MAX(MIN(DL331,$J$5),$I$5)+$G$5*MAX(MIN(DL331,$J$5),$I$5)*(EF331*DY331/($K$5*1000))+$H$5*(EF331*DY331/($K$5*1000))*(EF331*DY331/($K$5*1000)))</f>
        <v>0</v>
      </c>
      <c r="S331">
        <f>J331*(1000-(1000*0.61365*exp(17.502*W331/(240.97+W331))/(DY331+DZ331)+DT331)/2)/(1000*0.61365*exp(17.502*W331/(240.97+W331))/(DY331+DZ331)-DT331)</f>
        <v>0</v>
      </c>
      <c r="T331">
        <f>1/((DM331+1)/(Q331/1.6)+1/(R331/1.37)) + DM331/((DM331+1)/(Q331/1.6) + DM331/(R331/1.37))</f>
        <v>0</v>
      </c>
      <c r="U331">
        <f>(DH331*DK331)</f>
        <v>0</v>
      </c>
      <c r="V331">
        <f>(EA331+(U331+2*0.95*5.67E-8*(((EA331+$B$7)+273)^4-(EA331+273)^4)-44100*J331)/(1.84*29.3*R331+8*0.95*5.67E-8*(EA331+273)^3))</f>
        <v>0</v>
      </c>
      <c r="W331">
        <f>($C$7*EB331+$D$7*EC331+$E$7*V331)</f>
        <v>0</v>
      </c>
      <c r="X331">
        <f>0.61365*exp(17.502*W331/(240.97+W331))</f>
        <v>0</v>
      </c>
      <c r="Y331">
        <f>(Z331/AA331*100)</f>
        <v>0</v>
      </c>
      <c r="Z331">
        <f>DT331*(DY331+DZ331)/1000</f>
        <v>0</v>
      </c>
      <c r="AA331">
        <f>0.61365*exp(17.502*EA331/(240.97+EA331))</f>
        <v>0</v>
      </c>
      <c r="AB331">
        <f>(X331-DT331*(DY331+DZ331)/1000)</f>
        <v>0</v>
      </c>
      <c r="AC331">
        <f>(-J331*44100)</f>
        <v>0</v>
      </c>
      <c r="AD331">
        <f>2*29.3*R331*0.92*(EA331-W331)</f>
        <v>0</v>
      </c>
      <c r="AE331">
        <f>2*0.95*5.67E-8*(((EA331+$B$7)+273)^4-(W331+273)^4)</f>
        <v>0</v>
      </c>
      <c r="AF331">
        <f>U331+AE331+AC331+AD331</f>
        <v>0</v>
      </c>
      <c r="AG331">
        <f>DX331*AU331*(DS331-DR331*(1000-AU331*DU331)/(1000-AU331*DT331))/(100*DL331)</f>
        <v>0</v>
      </c>
      <c r="AH331">
        <f>1000*DX331*AU331*(DT331-DU331)/(100*DL331*(1000-AU331*DT331))</f>
        <v>0</v>
      </c>
      <c r="AI331">
        <f>(AJ331 - AK331 - DY331*1E3/(8.314*(EA331+273.15)) * AM331/DX331 * AL331) * DX331/(100*DL331) * (1000 - DU331)/1000</f>
        <v>0</v>
      </c>
      <c r="AJ331">
        <v>436.889756085205</v>
      </c>
      <c r="AK331">
        <v>427.344478787879</v>
      </c>
      <c r="AL331">
        <v>0.735727092783124</v>
      </c>
      <c r="AM331">
        <v>65.0637993625478</v>
      </c>
      <c r="AN331">
        <f>(AP331 - AO331 + DY331*1E3/(8.314*(EA331+273.15)) * AR331/DX331 * AQ331) * DX331/(100*DL331) * 1000/(1000 - AP331)</f>
        <v>0</v>
      </c>
      <c r="AO331">
        <v>24.5831549463349</v>
      </c>
      <c r="AP331">
        <v>28.1530042424242</v>
      </c>
      <c r="AQ331">
        <v>-0.0135939061754089</v>
      </c>
      <c r="AR331">
        <v>110.680161828756</v>
      </c>
      <c r="AS331">
        <v>5</v>
      </c>
      <c r="AT331">
        <v>1</v>
      </c>
      <c r="AU331">
        <f>IF(AS331*$H$13&gt;=AW331,1.0,(AW331/(AW331-AS331*$H$13)))</f>
        <v>0</v>
      </c>
      <c r="AV331">
        <f>(AU331-1)*100</f>
        <v>0</v>
      </c>
      <c r="AW331">
        <f>MAX(0,($B$13+$C$13*EF331)/(1+$D$13*EF331)*DY331/(EA331+273)*$E$13)</f>
        <v>0</v>
      </c>
      <c r="AX331" t="s">
        <v>437</v>
      </c>
      <c r="AY331" t="s">
        <v>437</v>
      </c>
      <c r="AZ331">
        <v>0</v>
      </c>
      <c r="BA331">
        <v>0</v>
      </c>
      <c r="BB331">
        <f>1-AZ331/BA331</f>
        <v>0</v>
      </c>
      <c r="BC331">
        <v>0</v>
      </c>
      <c r="BD331" t="s">
        <v>437</v>
      </c>
      <c r="BE331" t="s">
        <v>437</v>
      </c>
      <c r="BF331">
        <v>0</v>
      </c>
      <c r="BG331">
        <v>0</v>
      </c>
      <c r="BH331">
        <f>1-BF331/BG331</f>
        <v>0</v>
      </c>
      <c r="BI331">
        <v>0.5</v>
      </c>
      <c r="BJ331">
        <f>DI331</f>
        <v>0</v>
      </c>
      <c r="BK331">
        <f>L331</f>
        <v>0</v>
      </c>
      <c r="BL331">
        <f>BH331*BI331*BJ331</f>
        <v>0</v>
      </c>
      <c r="BM331">
        <f>(BK331-BC331)/BJ331</f>
        <v>0</v>
      </c>
      <c r="BN331">
        <f>(BA331-BG331)/BG331</f>
        <v>0</v>
      </c>
      <c r="BO331">
        <f>AZ331/(BB331+AZ331/BG331)</f>
        <v>0</v>
      </c>
      <c r="BP331" t="s">
        <v>437</v>
      </c>
      <c r="BQ331">
        <v>0</v>
      </c>
      <c r="BR331">
        <f>IF(BQ331&lt;&gt;0, BQ331, BO331)</f>
        <v>0</v>
      </c>
      <c r="BS331">
        <f>1-BR331/BG331</f>
        <v>0</v>
      </c>
      <c r="BT331">
        <f>(BG331-BF331)/(BG331-BR331)</f>
        <v>0</v>
      </c>
      <c r="BU331">
        <f>(BA331-BG331)/(BA331-BR331)</f>
        <v>0</v>
      </c>
      <c r="BV331">
        <f>(BG331-BF331)/(BG331-AZ331)</f>
        <v>0</v>
      </c>
      <c r="BW331">
        <f>(BA331-BG331)/(BA331-AZ331)</f>
        <v>0</v>
      </c>
      <c r="BX331">
        <f>(BT331*BR331/BF331)</f>
        <v>0</v>
      </c>
      <c r="BY331">
        <f>(1-BX331)</f>
        <v>0</v>
      </c>
      <c r="DH331">
        <f>$B$11*EG331+$C$11*EH331+$F$11*ES331*(1-EV331)</f>
        <v>0</v>
      </c>
      <c r="DI331">
        <f>DH331*DJ331</f>
        <v>0</v>
      </c>
      <c r="DJ331">
        <f>($B$11*$D$9+$C$11*$D$9+$F$11*((FF331+EX331)/MAX(FF331+EX331+FG331, 0.1)*$I$9+FG331/MAX(FF331+EX331+FG331, 0.1)*$J$9))/($B$11+$C$11+$F$11)</f>
        <v>0</v>
      </c>
      <c r="DK331">
        <f>($B$11*$K$9+$C$11*$K$9+$F$11*((FF331+EX331)/MAX(FF331+EX331+FG331, 0.1)*$P$9+FG331/MAX(FF331+EX331+FG331, 0.1)*$Q$9))/($B$11+$C$11+$F$11)</f>
        <v>0</v>
      </c>
      <c r="DL331">
        <v>6</v>
      </c>
      <c r="DM331">
        <v>0.5</v>
      </c>
      <c r="DN331" t="s">
        <v>438</v>
      </c>
      <c r="DO331">
        <v>2</v>
      </c>
      <c r="DP331" t="b">
        <v>1</v>
      </c>
      <c r="DQ331">
        <v>1761412893.45714</v>
      </c>
      <c r="DR331">
        <v>412.721785714286</v>
      </c>
      <c r="DS331">
        <v>422.626357142857</v>
      </c>
      <c r="DT331">
        <v>28.2734071428571</v>
      </c>
      <c r="DU331">
        <v>24.5783642857143</v>
      </c>
      <c r="DV331">
        <v>411.624428571429</v>
      </c>
      <c r="DW331">
        <v>27.9582071428571</v>
      </c>
      <c r="DX331">
        <v>500.030285714286</v>
      </c>
      <c r="DY331">
        <v>90.3338857142857</v>
      </c>
      <c r="DZ331">
        <v>0.0433320285714286</v>
      </c>
      <c r="EA331">
        <v>37.7714428571429</v>
      </c>
      <c r="EB331">
        <v>37.5732</v>
      </c>
      <c r="EC331">
        <v>999.9</v>
      </c>
      <c r="ED331">
        <v>0</v>
      </c>
      <c r="EE331">
        <v>0</v>
      </c>
      <c r="EF331">
        <v>10001.4721428571</v>
      </c>
      <c r="EG331">
        <v>0</v>
      </c>
      <c r="EH331">
        <v>1231.83428571429</v>
      </c>
      <c r="EI331">
        <v>-9.90446714285714</v>
      </c>
      <c r="EJ331">
        <v>424.730285714286</v>
      </c>
      <c r="EK331">
        <v>433.275428571429</v>
      </c>
      <c r="EL331">
        <v>3.69506142857143</v>
      </c>
      <c r="EM331">
        <v>422.626357142857</v>
      </c>
      <c r="EN331">
        <v>24.5783642857143</v>
      </c>
      <c r="EO331">
        <v>2.55404642857143</v>
      </c>
      <c r="EP331">
        <v>2.22025642857143</v>
      </c>
      <c r="EQ331">
        <v>21.3750071428571</v>
      </c>
      <c r="ER331">
        <v>19.1092357142857</v>
      </c>
      <c r="ES331">
        <v>1200.01428571429</v>
      </c>
      <c r="ET331">
        <v>0.967002571428572</v>
      </c>
      <c r="EU331">
        <v>0.0329972857142857</v>
      </c>
      <c r="EV331">
        <v>0</v>
      </c>
      <c r="EW331">
        <v>1361.83857142857</v>
      </c>
      <c r="EX331">
        <v>5.00059</v>
      </c>
      <c r="EY331">
        <v>17209.0285714286</v>
      </c>
      <c r="EZ331">
        <v>10358.8428571429</v>
      </c>
      <c r="FA331">
        <v>57.2005714285714</v>
      </c>
      <c r="FB331">
        <v>59.2006428571429</v>
      </c>
      <c r="FC331">
        <v>57.4818571428571</v>
      </c>
      <c r="FD331">
        <v>58.8122857142857</v>
      </c>
      <c r="FE331">
        <v>57.9149285714286</v>
      </c>
      <c r="FF331">
        <v>1155.58428571429</v>
      </c>
      <c r="FG331">
        <v>39.43</v>
      </c>
      <c r="FH331">
        <v>0</v>
      </c>
      <c r="FI331">
        <v>1761412862.5</v>
      </c>
      <c r="FJ331">
        <v>0</v>
      </c>
      <c r="FK331">
        <v>1361.45653846154</v>
      </c>
      <c r="FL331">
        <v>-16.8420512540573</v>
      </c>
      <c r="FM331">
        <v>-180.05128167884</v>
      </c>
      <c r="FN331">
        <v>17204.2730769231</v>
      </c>
      <c r="FO331">
        <v>15</v>
      </c>
      <c r="FP331">
        <v>0</v>
      </c>
      <c r="FQ331" t="s">
        <v>439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-8.94996095238095</v>
      </c>
      <c r="GD331">
        <v>-14.2622314285714</v>
      </c>
      <c r="GE331">
        <v>2.16803257661324</v>
      </c>
      <c r="GF331">
        <v>0</v>
      </c>
      <c r="GG331">
        <v>1362.99411764706</v>
      </c>
      <c r="GH331">
        <v>-19.7445378221368</v>
      </c>
      <c r="GI331">
        <v>1.96420784458963</v>
      </c>
      <c r="GJ331">
        <v>-1</v>
      </c>
      <c r="GK331">
        <v>3.76071714285714</v>
      </c>
      <c r="GL331">
        <v>-1.16559428571429</v>
      </c>
      <c r="GM331">
        <v>0.117954706244262</v>
      </c>
      <c r="GN331">
        <v>0</v>
      </c>
      <c r="GO331">
        <v>0</v>
      </c>
      <c r="GP331">
        <v>2</v>
      </c>
      <c r="GQ331" t="s">
        <v>473</v>
      </c>
      <c r="GR331">
        <v>3.12816</v>
      </c>
      <c r="GS331">
        <v>2.72138</v>
      </c>
      <c r="GT331">
        <v>0.0849157</v>
      </c>
      <c r="GU331">
        <v>0.0880649</v>
      </c>
      <c r="GV331">
        <v>0.110684</v>
      </c>
      <c r="GW331">
        <v>0.100906</v>
      </c>
      <c r="GX331">
        <v>33191.9</v>
      </c>
      <c r="GY331">
        <v>35045.7</v>
      </c>
      <c r="GZ331">
        <v>32920.6</v>
      </c>
      <c r="HA331">
        <v>34899.2</v>
      </c>
      <c r="HB331">
        <v>41688.2</v>
      </c>
      <c r="HC331">
        <v>45205.8</v>
      </c>
      <c r="HD331">
        <v>51655.2</v>
      </c>
      <c r="HE331">
        <v>55933.1</v>
      </c>
      <c r="HF331">
        <v>1.72565</v>
      </c>
      <c r="HG331">
        <v>1.59015</v>
      </c>
      <c r="HH331">
        <v>-0.0827312</v>
      </c>
      <c r="HI331">
        <v>0</v>
      </c>
      <c r="HJ331">
        <v>38.9747</v>
      </c>
      <c r="HK331">
        <v>999.9</v>
      </c>
      <c r="HL331">
        <v>56.599</v>
      </c>
      <c r="HM331">
        <v>29.235</v>
      </c>
      <c r="HN331">
        <v>25.5443</v>
      </c>
      <c r="HO331">
        <v>56.3175</v>
      </c>
      <c r="HP331">
        <v>42.2436</v>
      </c>
      <c r="HQ331">
        <v>1</v>
      </c>
      <c r="HR331">
        <v>1.88444</v>
      </c>
      <c r="HS331">
        <v>9.28105</v>
      </c>
      <c r="HT331">
        <v>19.9086</v>
      </c>
      <c r="HU331">
        <v>5.19063</v>
      </c>
      <c r="HV331">
        <v>12.0159</v>
      </c>
      <c r="HW331">
        <v>4.97095</v>
      </c>
      <c r="HX331">
        <v>3.295</v>
      </c>
      <c r="HY331">
        <v>9999</v>
      </c>
      <c r="HZ331">
        <v>9999</v>
      </c>
      <c r="IA331">
        <v>999.9</v>
      </c>
      <c r="IB331">
        <v>9999</v>
      </c>
      <c r="IC331">
        <v>1.86322</v>
      </c>
      <c r="ID331">
        <v>1.86809</v>
      </c>
      <c r="IE331">
        <v>1.86783</v>
      </c>
      <c r="IF331">
        <v>1.86905</v>
      </c>
      <c r="IG331">
        <v>1.86981</v>
      </c>
      <c r="IH331">
        <v>1.86586</v>
      </c>
      <c r="II331">
        <v>1.86694</v>
      </c>
      <c r="IJ331">
        <v>1.86841</v>
      </c>
      <c r="IK331">
        <v>5</v>
      </c>
      <c r="IL331">
        <v>0</v>
      </c>
      <c r="IM331">
        <v>0</v>
      </c>
      <c r="IN331">
        <v>0</v>
      </c>
      <c r="IO331" t="s">
        <v>441</v>
      </c>
      <c r="IP331" t="s">
        <v>442</v>
      </c>
      <c r="IQ331" t="s">
        <v>443</v>
      </c>
      <c r="IR331" t="s">
        <v>443</v>
      </c>
      <c r="IS331" t="s">
        <v>443</v>
      </c>
      <c r="IT331" t="s">
        <v>443</v>
      </c>
      <c r="IU331">
        <v>0</v>
      </c>
      <c r="IV331">
        <v>100</v>
      </c>
      <c r="IW331">
        <v>100</v>
      </c>
      <c r="IX331">
        <v>1.097</v>
      </c>
      <c r="IY331">
        <v>0.3151</v>
      </c>
      <c r="IZ331">
        <v>1.09748391826392</v>
      </c>
      <c r="JA331">
        <v>0</v>
      </c>
      <c r="JB331">
        <v>0</v>
      </c>
      <c r="JC331">
        <v>0</v>
      </c>
      <c r="JD331">
        <v>0.315191680746845</v>
      </c>
      <c r="JE331">
        <v>0</v>
      </c>
      <c r="JF331">
        <v>0</v>
      </c>
      <c r="JG331">
        <v>0</v>
      </c>
      <c r="JH331">
        <v>5</v>
      </c>
      <c r="JI331">
        <v>2273</v>
      </c>
      <c r="JJ331">
        <v>0</v>
      </c>
      <c r="JK331">
        <v>25</v>
      </c>
      <c r="JL331">
        <v>29356881.7</v>
      </c>
      <c r="JM331">
        <v>29356881.7</v>
      </c>
      <c r="JN331">
        <v>1.06689</v>
      </c>
      <c r="JO331">
        <v>2.63184</v>
      </c>
      <c r="JP331">
        <v>1.54785</v>
      </c>
      <c r="JQ331">
        <v>2.32056</v>
      </c>
      <c r="JR331">
        <v>1.64673</v>
      </c>
      <c r="JS331">
        <v>2.30347</v>
      </c>
      <c r="JT331">
        <v>33.4906</v>
      </c>
      <c r="JU331">
        <v>24.105</v>
      </c>
      <c r="JV331">
        <v>18</v>
      </c>
      <c r="JW331">
        <v>488.348</v>
      </c>
      <c r="JX331">
        <v>392.379</v>
      </c>
      <c r="JY331">
        <v>29.2958</v>
      </c>
      <c r="JZ331">
        <v>48.139</v>
      </c>
      <c r="KA331">
        <v>30.0043</v>
      </c>
      <c r="KB331">
        <v>47.1825</v>
      </c>
      <c r="KC331">
        <v>47.0069</v>
      </c>
      <c r="KD331">
        <v>21.3967</v>
      </c>
      <c r="KE331">
        <v>0</v>
      </c>
      <c r="KF331">
        <v>100</v>
      </c>
      <c r="KG331">
        <v>22.1559</v>
      </c>
      <c r="KH331">
        <v>460.792</v>
      </c>
      <c r="KI331">
        <v>34.6858</v>
      </c>
      <c r="KJ331">
        <v>93.6858</v>
      </c>
      <c r="KK331">
        <v>90.5263</v>
      </c>
    </row>
    <row r="332" spans="1:297">
      <c r="A332">
        <v>316</v>
      </c>
      <c r="B332">
        <v>1761412907.1</v>
      </c>
      <c r="C332">
        <v>4726.09999990463</v>
      </c>
      <c r="D332" t="s">
        <v>1077</v>
      </c>
      <c r="E332" t="s">
        <v>1078</v>
      </c>
      <c r="F332">
        <v>5</v>
      </c>
      <c r="G332" t="s">
        <v>1024</v>
      </c>
      <c r="H332" t="s">
        <v>436</v>
      </c>
      <c r="I332">
        <v>1761412898.94615</v>
      </c>
      <c r="J332">
        <f>(K332)/1000</f>
        <v>0</v>
      </c>
      <c r="K332">
        <f>IF(DP332, AN332, AH332)</f>
        <v>0</v>
      </c>
      <c r="L332">
        <f>IF(DP332, AI332, AG332)</f>
        <v>0</v>
      </c>
      <c r="M332">
        <f>DR332 - IF(AU332&gt;1, L332*DL332*100.0/(AW332), 0)</f>
        <v>0</v>
      </c>
      <c r="N332">
        <f>((T332-J332/2)*M332-L332)/(T332+J332/2)</f>
        <v>0</v>
      </c>
      <c r="O332">
        <f>N332*(DY332+DZ332)/1000.0</f>
        <v>0</v>
      </c>
      <c r="P332">
        <f>(DR332 - IF(AU332&gt;1, L332*DL332*100.0/(AW332), 0))*(DY332+DZ332)/1000.0</f>
        <v>0</v>
      </c>
      <c r="Q332">
        <f>2.0/((1/S332-1/R332)+SIGN(S332)*SQRT((1/S332-1/R332)*(1/S332-1/R332) + 4*DM332/((DM332+1)*(DM332+1))*(2*1/S332*1/R332-1/R332*1/R332)))</f>
        <v>0</v>
      </c>
      <c r="R332">
        <f>IF(LEFT(DN332,1)&lt;&gt;"0",IF(LEFT(DN332,1)="1",3.0,DO332),$D$5+$E$5*(EF332*DY332/($K$5*1000))+$F$5*(EF332*DY332/($K$5*1000))*MAX(MIN(DL332,$J$5),$I$5)*MAX(MIN(DL332,$J$5),$I$5)+$G$5*MAX(MIN(DL332,$J$5),$I$5)*(EF332*DY332/($K$5*1000))+$H$5*(EF332*DY332/($K$5*1000))*(EF332*DY332/($K$5*1000)))</f>
        <v>0</v>
      </c>
      <c r="S332">
        <f>J332*(1000-(1000*0.61365*exp(17.502*W332/(240.97+W332))/(DY332+DZ332)+DT332)/2)/(1000*0.61365*exp(17.502*W332/(240.97+W332))/(DY332+DZ332)-DT332)</f>
        <v>0</v>
      </c>
      <c r="T332">
        <f>1/((DM332+1)/(Q332/1.6)+1/(R332/1.37)) + DM332/((DM332+1)/(Q332/1.6) + DM332/(R332/1.37))</f>
        <v>0</v>
      </c>
      <c r="U332">
        <f>(DH332*DK332)</f>
        <v>0</v>
      </c>
      <c r="V332">
        <f>(EA332+(U332+2*0.95*5.67E-8*(((EA332+$B$7)+273)^4-(EA332+273)^4)-44100*J332)/(1.84*29.3*R332+8*0.95*5.67E-8*(EA332+273)^3))</f>
        <v>0</v>
      </c>
      <c r="W332">
        <f>($C$7*EB332+$D$7*EC332+$E$7*V332)</f>
        <v>0</v>
      </c>
      <c r="X332">
        <f>0.61365*exp(17.502*W332/(240.97+W332))</f>
        <v>0</v>
      </c>
      <c r="Y332">
        <f>(Z332/AA332*100)</f>
        <v>0</v>
      </c>
      <c r="Z332">
        <f>DT332*(DY332+DZ332)/1000</f>
        <v>0</v>
      </c>
      <c r="AA332">
        <f>0.61365*exp(17.502*EA332/(240.97+EA332))</f>
        <v>0</v>
      </c>
      <c r="AB332">
        <f>(X332-DT332*(DY332+DZ332)/1000)</f>
        <v>0</v>
      </c>
      <c r="AC332">
        <f>(-J332*44100)</f>
        <v>0</v>
      </c>
      <c r="AD332">
        <f>2*29.3*R332*0.92*(EA332-W332)</f>
        <v>0</v>
      </c>
      <c r="AE332">
        <f>2*0.95*5.67E-8*(((EA332+$B$7)+273)^4-(W332+273)^4)</f>
        <v>0</v>
      </c>
      <c r="AF332">
        <f>U332+AE332+AC332+AD332</f>
        <v>0</v>
      </c>
      <c r="AG332">
        <f>DX332*AU332*(DS332-DR332*(1000-AU332*DU332)/(1000-AU332*DT332))/(100*DL332)</f>
        <v>0</v>
      </c>
      <c r="AH332">
        <f>1000*DX332*AU332*(DT332-DU332)/(100*DL332*(1000-AU332*DT332))</f>
        <v>0</v>
      </c>
      <c r="AI332">
        <f>(AJ332 - AK332 - DY332*1E3/(8.314*(EA332+273.15)) * AM332/DX332 * AL332) * DX332/(100*DL332) * (1000 - DU332)/1000</f>
        <v>0</v>
      </c>
      <c r="AJ332">
        <v>450.420977822982</v>
      </c>
      <c r="AK332">
        <v>436.050915151515</v>
      </c>
      <c r="AL332">
        <v>1.82832544395681</v>
      </c>
      <c r="AM332">
        <v>65.0637993625478</v>
      </c>
      <c r="AN332">
        <f>(AP332 - AO332 + DY332*1E3/(8.314*(EA332+273.15)) * AR332/DX332 * AQ332) * DX332/(100*DL332) * 1000/(1000 - AP332)</f>
        <v>0</v>
      </c>
      <c r="AO332">
        <v>24.5884833960189</v>
      </c>
      <c r="AP332">
        <v>28.0992981818182</v>
      </c>
      <c r="AQ332">
        <v>-0.00992227645588632</v>
      </c>
      <c r="AR332">
        <v>110.680161828756</v>
      </c>
      <c r="AS332">
        <v>5</v>
      </c>
      <c r="AT332">
        <v>1</v>
      </c>
      <c r="AU332">
        <f>IF(AS332*$H$13&gt;=AW332,1.0,(AW332/(AW332-AS332*$H$13)))</f>
        <v>0</v>
      </c>
      <c r="AV332">
        <f>(AU332-1)*100</f>
        <v>0</v>
      </c>
      <c r="AW332">
        <f>MAX(0,($B$13+$C$13*EF332)/(1+$D$13*EF332)*DY332/(EA332+273)*$E$13)</f>
        <v>0</v>
      </c>
      <c r="AX332" t="s">
        <v>437</v>
      </c>
      <c r="AY332" t="s">
        <v>437</v>
      </c>
      <c r="AZ332">
        <v>0</v>
      </c>
      <c r="BA332">
        <v>0</v>
      </c>
      <c r="BB332">
        <f>1-AZ332/BA332</f>
        <v>0</v>
      </c>
      <c r="BC332">
        <v>0</v>
      </c>
      <c r="BD332" t="s">
        <v>437</v>
      </c>
      <c r="BE332" t="s">
        <v>437</v>
      </c>
      <c r="BF332">
        <v>0</v>
      </c>
      <c r="BG332">
        <v>0</v>
      </c>
      <c r="BH332">
        <f>1-BF332/BG332</f>
        <v>0</v>
      </c>
      <c r="BI332">
        <v>0.5</v>
      </c>
      <c r="BJ332">
        <f>DI332</f>
        <v>0</v>
      </c>
      <c r="BK332">
        <f>L332</f>
        <v>0</v>
      </c>
      <c r="BL332">
        <f>BH332*BI332*BJ332</f>
        <v>0</v>
      </c>
      <c r="BM332">
        <f>(BK332-BC332)/BJ332</f>
        <v>0</v>
      </c>
      <c r="BN332">
        <f>(BA332-BG332)/BG332</f>
        <v>0</v>
      </c>
      <c r="BO332">
        <f>AZ332/(BB332+AZ332/BG332)</f>
        <v>0</v>
      </c>
      <c r="BP332" t="s">
        <v>437</v>
      </c>
      <c r="BQ332">
        <v>0</v>
      </c>
      <c r="BR332">
        <f>IF(BQ332&lt;&gt;0, BQ332, BO332)</f>
        <v>0</v>
      </c>
      <c r="BS332">
        <f>1-BR332/BG332</f>
        <v>0</v>
      </c>
      <c r="BT332">
        <f>(BG332-BF332)/(BG332-BR332)</f>
        <v>0</v>
      </c>
      <c r="BU332">
        <f>(BA332-BG332)/(BA332-BR332)</f>
        <v>0</v>
      </c>
      <c r="BV332">
        <f>(BG332-BF332)/(BG332-AZ332)</f>
        <v>0</v>
      </c>
      <c r="BW332">
        <f>(BA332-BG332)/(BA332-AZ332)</f>
        <v>0</v>
      </c>
      <c r="BX332">
        <f>(BT332*BR332/BF332)</f>
        <v>0</v>
      </c>
      <c r="BY332">
        <f>(1-BX332)</f>
        <v>0</v>
      </c>
      <c r="DH332">
        <f>$B$11*EG332+$C$11*EH332+$F$11*ES332*(1-EV332)</f>
        <v>0</v>
      </c>
      <c r="DI332">
        <f>DH332*DJ332</f>
        <v>0</v>
      </c>
      <c r="DJ332">
        <f>($B$11*$D$9+$C$11*$D$9+$F$11*((FF332+EX332)/MAX(FF332+EX332+FG332, 0.1)*$I$9+FG332/MAX(FF332+EX332+FG332, 0.1)*$J$9))/($B$11+$C$11+$F$11)</f>
        <v>0</v>
      </c>
      <c r="DK332">
        <f>($B$11*$K$9+$C$11*$K$9+$F$11*((FF332+EX332)/MAX(FF332+EX332+FG332, 0.1)*$P$9+FG332/MAX(FF332+EX332+FG332, 0.1)*$Q$9))/($B$11+$C$11+$F$11)</f>
        <v>0</v>
      </c>
      <c r="DL332">
        <v>6</v>
      </c>
      <c r="DM332">
        <v>0.5</v>
      </c>
      <c r="DN332" t="s">
        <v>438</v>
      </c>
      <c r="DO332">
        <v>2</v>
      </c>
      <c r="DP332" t="b">
        <v>1</v>
      </c>
      <c r="DQ332">
        <v>1761412898.94615</v>
      </c>
      <c r="DR332">
        <v>415.47</v>
      </c>
      <c r="DS332">
        <v>429.605461538461</v>
      </c>
      <c r="DT332">
        <v>28.1885461538462</v>
      </c>
      <c r="DU332">
        <v>24.5825</v>
      </c>
      <c r="DV332">
        <v>414.372846153846</v>
      </c>
      <c r="DW332">
        <v>27.8733538461538</v>
      </c>
      <c r="DX332">
        <v>500.021923076923</v>
      </c>
      <c r="DY332">
        <v>90.3343384615385</v>
      </c>
      <c r="DZ332">
        <v>0.0431820230769231</v>
      </c>
      <c r="EA332">
        <v>37.8074692307692</v>
      </c>
      <c r="EB332">
        <v>37.6196</v>
      </c>
      <c r="EC332">
        <v>999.9</v>
      </c>
      <c r="ED332">
        <v>0</v>
      </c>
      <c r="EE332">
        <v>0</v>
      </c>
      <c r="EF332">
        <v>10004.61</v>
      </c>
      <c r="EG332">
        <v>0</v>
      </c>
      <c r="EH332">
        <v>1231.67615384615</v>
      </c>
      <c r="EI332">
        <v>-14.1352830769231</v>
      </c>
      <c r="EJ332">
        <v>427.520923076923</v>
      </c>
      <c r="EK332">
        <v>440.432307692308</v>
      </c>
      <c r="EL332">
        <v>3.60606538461538</v>
      </c>
      <c r="EM332">
        <v>429.605461538461</v>
      </c>
      <c r="EN332">
        <v>24.5825</v>
      </c>
      <c r="EO332">
        <v>2.54639384615385</v>
      </c>
      <c r="EP332">
        <v>2.22064230769231</v>
      </c>
      <c r="EQ332">
        <v>21.3260692307692</v>
      </c>
      <c r="ER332">
        <v>19.1120153846154</v>
      </c>
      <c r="ES332">
        <v>1200.00076923077</v>
      </c>
      <c r="ET332">
        <v>0.967002769230769</v>
      </c>
      <c r="EU332">
        <v>0.0329970692307692</v>
      </c>
      <c r="EV332">
        <v>0</v>
      </c>
      <c r="EW332">
        <v>1360.33615384615</v>
      </c>
      <c r="EX332">
        <v>5.00059</v>
      </c>
      <c r="EY332">
        <v>17192.7538461538</v>
      </c>
      <c r="EZ332">
        <v>10358.7384615385</v>
      </c>
      <c r="FA332">
        <v>57.2353076923077</v>
      </c>
      <c r="FB332">
        <v>59.2449230769231</v>
      </c>
      <c r="FC332">
        <v>57.5237692307692</v>
      </c>
      <c r="FD332">
        <v>58.8603076923077</v>
      </c>
      <c r="FE332">
        <v>57.9564615384615</v>
      </c>
      <c r="FF332">
        <v>1155.57076923077</v>
      </c>
      <c r="FG332">
        <v>39.43</v>
      </c>
      <c r="FH332">
        <v>0</v>
      </c>
      <c r="FI332">
        <v>1761412867.3</v>
      </c>
      <c r="FJ332">
        <v>0</v>
      </c>
      <c r="FK332">
        <v>1360.13423076923</v>
      </c>
      <c r="FL332">
        <v>-15.4950427499912</v>
      </c>
      <c r="FM332">
        <v>-166.960683735982</v>
      </c>
      <c r="FN332">
        <v>17190.3923076923</v>
      </c>
      <c r="FO332">
        <v>15</v>
      </c>
      <c r="FP332">
        <v>0</v>
      </c>
      <c r="FQ332" t="s">
        <v>439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-12.3399733333333</v>
      </c>
      <c r="GD332">
        <v>-48.7196820779221</v>
      </c>
      <c r="GE332">
        <v>5.34933790897201</v>
      </c>
      <c r="GF332">
        <v>0</v>
      </c>
      <c r="GG332">
        <v>1361.15264705882</v>
      </c>
      <c r="GH332">
        <v>-16.3249809078945</v>
      </c>
      <c r="GI332">
        <v>1.61957022044799</v>
      </c>
      <c r="GJ332">
        <v>-1</v>
      </c>
      <c r="GK332">
        <v>3.65404714285714</v>
      </c>
      <c r="GL332">
        <v>-0.971257402597404</v>
      </c>
      <c r="GM332">
        <v>0.0984706184916214</v>
      </c>
      <c r="GN332">
        <v>0</v>
      </c>
      <c r="GO332">
        <v>0</v>
      </c>
      <c r="GP332">
        <v>2</v>
      </c>
      <c r="GQ332" t="s">
        <v>473</v>
      </c>
      <c r="GR332">
        <v>3.12809</v>
      </c>
      <c r="GS332">
        <v>2.7212</v>
      </c>
      <c r="GT332">
        <v>0.0863602</v>
      </c>
      <c r="GU332">
        <v>0.090499</v>
      </c>
      <c r="GV332">
        <v>0.110522</v>
      </c>
      <c r="GW332">
        <v>0.100908</v>
      </c>
      <c r="GX332">
        <v>33136.2</v>
      </c>
      <c r="GY332">
        <v>34947.4</v>
      </c>
      <c r="GZ332">
        <v>32917.5</v>
      </c>
      <c r="HA332">
        <v>34894.9</v>
      </c>
      <c r="HB332">
        <v>41692.7</v>
      </c>
      <c r="HC332">
        <v>45201</v>
      </c>
      <c r="HD332">
        <v>51651.4</v>
      </c>
      <c r="HE332">
        <v>55926.7</v>
      </c>
      <c r="HF332">
        <v>1.7253</v>
      </c>
      <c r="HG332">
        <v>1.5898</v>
      </c>
      <c r="HH332">
        <v>-0.0820123</v>
      </c>
      <c r="HI332">
        <v>0</v>
      </c>
      <c r="HJ332">
        <v>39.0026</v>
      </c>
      <c r="HK332">
        <v>999.9</v>
      </c>
      <c r="HL332">
        <v>56.599</v>
      </c>
      <c r="HM332">
        <v>29.235</v>
      </c>
      <c r="HN332">
        <v>25.543</v>
      </c>
      <c r="HO332">
        <v>56.3275</v>
      </c>
      <c r="HP332">
        <v>42.4679</v>
      </c>
      <c r="HQ332">
        <v>1</v>
      </c>
      <c r="HR332">
        <v>1.88854</v>
      </c>
      <c r="HS332">
        <v>9.28105</v>
      </c>
      <c r="HT332">
        <v>19.9086</v>
      </c>
      <c r="HU332">
        <v>5.19108</v>
      </c>
      <c r="HV332">
        <v>12.0159</v>
      </c>
      <c r="HW332">
        <v>4.97105</v>
      </c>
      <c r="HX332">
        <v>3.29495</v>
      </c>
      <c r="HY332">
        <v>9999</v>
      </c>
      <c r="HZ332">
        <v>9999</v>
      </c>
      <c r="IA332">
        <v>999.9</v>
      </c>
      <c r="IB332">
        <v>9999</v>
      </c>
      <c r="IC332">
        <v>1.86322</v>
      </c>
      <c r="ID332">
        <v>1.8681</v>
      </c>
      <c r="IE332">
        <v>1.86783</v>
      </c>
      <c r="IF332">
        <v>1.86905</v>
      </c>
      <c r="IG332">
        <v>1.86981</v>
      </c>
      <c r="IH332">
        <v>1.86585</v>
      </c>
      <c r="II332">
        <v>1.86695</v>
      </c>
      <c r="IJ332">
        <v>1.86839</v>
      </c>
      <c r="IK332">
        <v>5</v>
      </c>
      <c r="IL332">
        <v>0</v>
      </c>
      <c r="IM332">
        <v>0</v>
      </c>
      <c r="IN332">
        <v>0</v>
      </c>
      <c r="IO332" t="s">
        <v>441</v>
      </c>
      <c r="IP332" t="s">
        <v>442</v>
      </c>
      <c r="IQ332" t="s">
        <v>443</v>
      </c>
      <c r="IR332" t="s">
        <v>443</v>
      </c>
      <c r="IS332" t="s">
        <v>443</v>
      </c>
      <c r="IT332" t="s">
        <v>443</v>
      </c>
      <c r="IU332">
        <v>0</v>
      </c>
      <c r="IV332">
        <v>100</v>
      </c>
      <c r="IW332">
        <v>100</v>
      </c>
      <c r="IX332">
        <v>1.098</v>
      </c>
      <c r="IY332">
        <v>0.3152</v>
      </c>
      <c r="IZ332">
        <v>1.09748391826392</v>
      </c>
      <c r="JA332">
        <v>0</v>
      </c>
      <c r="JB332">
        <v>0</v>
      </c>
      <c r="JC332">
        <v>0</v>
      </c>
      <c r="JD332">
        <v>0.315191680746845</v>
      </c>
      <c r="JE332">
        <v>0</v>
      </c>
      <c r="JF332">
        <v>0</v>
      </c>
      <c r="JG332">
        <v>0</v>
      </c>
      <c r="JH332">
        <v>5</v>
      </c>
      <c r="JI332">
        <v>2273</v>
      </c>
      <c r="JJ332">
        <v>0</v>
      </c>
      <c r="JK332">
        <v>25</v>
      </c>
      <c r="JL332">
        <v>29356881.8</v>
      </c>
      <c r="JM332">
        <v>29356881.8</v>
      </c>
      <c r="JN332">
        <v>1.09253</v>
      </c>
      <c r="JO332">
        <v>2.63062</v>
      </c>
      <c r="JP332">
        <v>1.54785</v>
      </c>
      <c r="JQ332">
        <v>2.32056</v>
      </c>
      <c r="JR332">
        <v>1.64673</v>
      </c>
      <c r="JS332">
        <v>2.30835</v>
      </c>
      <c r="JT332">
        <v>33.4906</v>
      </c>
      <c r="JU332">
        <v>24.105</v>
      </c>
      <c r="JV332">
        <v>18</v>
      </c>
      <c r="JW332">
        <v>488.367</v>
      </c>
      <c r="JX332">
        <v>392.374</v>
      </c>
      <c r="JY332">
        <v>29.3284</v>
      </c>
      <c r="JZ332">
        <v>48.1845</v>
      </c>
      <c r="KA332">
        <v>30.0041</v>
      </c>
      <c r="KB332">
        <v>47.2259</v>
      </c>
      <c r="KC332">
        <v>47.0495</v>
      </c>
      <c r="KD332">
        <v>22.0201</v>
      </c>
      <c r="KE332">
        <v>0</v>
      </c>
      <c r="KF332">
        <v>100</v>
      </c>
      <c r="KG332">
        <v>22.0865</v>
      </c>
      <c r="KH332">
        <v>474.365</v>
      </c>
      <c r="KI332">
        <v>34.6858</v>
      </c>
      <c r="KJ332">
        <v>93.6782</v>
      </c>
      <c r="KK332">
        <v>90.5156</v>
      </c>
    </row>
    <row r="333" spans="1:297">
      <c r="A333">
        <v>317</v>
      </c>
      <c r="B333">
        <v>1761412912.1</v>
      </c>
      <c r="C333">
        <v>4731.09999990463</v>
      </c>
      <c r="D333" t="s">
        <v>1079</v>
      </c>
      <c r="E333" t="s">
        <v>1080</v>
      </c>
      <c r="F333">
        <v>5</v>
      </c>
      <c r="G333" t="s">
        <v>1024</v>
      </c>
      <c r="H333" t="s">
        <v>436</v>
      </c>
      <c r="I333">
        <v>1761412903.94615</v>
      </c>
      <c r="J333">
        <f>(K333)/1000</f>
        <v>0</v>
      </c>
      <c r="K333">
        <f>IF(DP333, AN333, AH333)</f>
        <v>0</v>
      </c>
      <c r="L333">
        <f>IF(DP333, AI333, AG333)</f>
        <v>0</v>
      </c>
      <c r="M333">
        <f>DR333 - IF(AU333&gt;1, L333*DL333*100.0/(AW333), 0)</f>
        <v>0</v>
      </c>
      <c r="N333">
        <f>((T333-J333/2)*M333-L333)/(T333+J333/2)</f>
        <v>0</v>
      </c>
      <c r="O333">
        <f>N333*(DY333+DZ333)/1000.0</f>
        <v>0</v>
      </c>
      <c r="P333">
        <f>(DR333 - IF(AU333&gt;1, L333*DL333*100.0/(AW333), 0))*(DY333+DZ333)/1000.0</f>
        <v>0</v>
      </c>
      <c r="Q333">
        <f>2.0/((1/S333-1/R333)+SIGN(S333)*SQRT((1/S333-1/R333)*(1/S333-1/R333) + 4*DM333/((DM333+1)*(DM333+1))*(2*1/S333*1/R333-1/R333*1/R333)))</f>
        <v>0</v>
      </c>
      <c r="R333">
        <f>IF(LEFT(DN333,1)&lt;&gt;"0",IF(LEFT(DN333,1)="1",3.0,DO333),$D$5+$E$5*(EF333*DY333/($K$5*1000))+$F$5*(EF333*DY333/($K$5*1000))*MAX(MIN(DL333,$J$5),$I$5)*MAX(MIN(DL333,$J$5),$I$5)+$G$5*MAX(MIN(DL333,$J$5),$I$5)*(EF333*DY333/($K$5*1000))+$H$5*(EF333*DY333/($K$5*1000))*(EF333*DY333/($K$5*1000)))</f>
        <v>0</v>
      </c>
      <c r="S333">
        <f>J333*(1000-(1000*0.61365*exp(17.502*W333/(240.97+W333))/(DY333+DZ333)+DT333)/2)/(1000*0.61365*exp(17.502*W333/(240.97+W333))/(DY333+DZ333)-DT333)</f>
        <v>0</v>
      </c>
      <c r="T333">
        <f>1/((DM333+1)/(Q333/1.6)+1/(R333/1.37)) + DM333/((DM333+1)/(Q333/1.6) + DM333/(R333/1.37))</f>
        <v>0</v>
      </c>
      <c r="U333">
        <f>(DH333*DK333)</f>
        <v>0</v>
      </c>
      <c r="V333">
        <f>(EA333+(U333+2*0.95*5.67E-8*(((EA333+$B$7)+273)^4-(EA333+273)^4)-44100*J333)/(1.84*29.3*R333+8*0.95*5.67E-8*(EA333+273)^3))</f>
        <v>0</v>
      </c>
      <c r="W333">
        <f>($C$7*EB333+$D$7*EC333+$E$7*V333)</f>
        <v>0</v>
      </c>
      <c r="X333">
        <f>0.61365*exp(17.502*W333/(240.97+W333))</f>
        <v>0</v>
      </c>
      <c r="Y333">
        <f>(Z333/AA333*100)</f>
        <v>0</v>
      </c>
      <c r="Z333">
        <f>DT333*(DY333+DZ333)/1000</f>
        <v>0</v>
      </c>
      <c r="AA333">
        <f>0.61365*exp(17.502*EA333/(240.97+EA333))</f>
        <v>0</v>
      </c>
      <c r="AB333">
        <f>(X333-DT333*(DY333+DZ333)/1000)</f>
        <v>0</v>
      </c>
      <c r="AC333">
        <f>(-J333*44100)</f>
        <v>0</v>
      </c>
      <c r="AD333">
        <f>2*29.3*R333*0.92*(EA333-W333)</f>
        <v>0</v>
      </c>
      <c r="AE333">
        <f>2*0.95*5.67E-8*(((EA333+$B$7)+273)^4-(W333+273)^4)</f>
        <v>0</v>
      </c>
      <c r="AF333">
        <f>U333+AE333+AC333+AD333</f>
        <v>0</v>
      </c>
      <c r="AG333">
        <f>DX333*AU333*(DS333-DR333*(1000-AU333*DU333)/(1000-AU333*DT333))/(100*DL333)</f>
        <v>0</v>
      </c>
      <c r="AH333">
        <f>1000*DX333*AU333*(DT333-DU333)/(100*DL333*(1000-AU333*DT333))</f>
        <v>0</v>
      </c>
      <c r="AI333">
        <f>(AJ333 - AK333 - DY333*1E3/(8.314*(EA333+273.15)) * AM333/DX333 * AL333) * DX333/(100*DL333) * (1000 - DU333)/1000</f>
        <v>0</v>
      </c>
      <c r="AJ333">
        <v>466.769264423209</v>
      </c>
      <c r="AK333">
        <v>448.872854545454</v>
      </c>
      <c r="AL333">
        <v>2.64712966003656</v>
      </c>
      <c r="AM333">
        <v>65.0637993625478</v>
      </c>
      <c r="AN333">
        <f>(AP333 - AO333 + DY333*1E3/(8.314*(EA333+273.15)) * AR333/DX333 * AQ333) * DX333/(100*DL333) * 1000/(1000 - AP333)</f>
        <v>0</v>
      </c>
      <c r="AO333">
        <v>24.5909966261497</v>
      </c>
      <c r="AP333">
        <v>28.0502357575758</v>
      </c>
      <c r="AQ333">
        <v>-0.00925548917659378</v>
      </c>
      <c r="AR333">
        <v>110.680161828756</v>
      </c>
      <c r="AS333">
        <v>5</v>
      </c>
      <c r="AT333">
        <v>1</v>
      </c>
      <c r="AU333">
        <f>IF(AS333*$H$13&gt;=AW333,1.0,(AW333/(AW333-AS333*$H$13)))</f>
        <v>0</v>
      </c>
      <c r="AV333">
        <f>(AU333-1)*100</f>
        <v>0</v>
      </c>
      <c r="AW333">
        <f>MAX(0,($B$13+$C$13*EF333)/(1+$D$13*EF333)*DY333/(EA333+273)*$E$13)</f>
        <v>0</v>
      </c>
      <c r="AX333" t="s">
        <v>437</v>
      </c>
      <c r="AY333" t="s">
        <v>437</v>
      </c>
      <c r="AZ333">
        <v>0</v>
      </c>
      <c r="BA333">
        <v>0</v>
      </c>
      <c r="BB333">
        <f>1-AZ333/BA333</f>
        <v>0</v>
      </c>
      <c r="BC333">
        <v>0</v>
      </c>
      <c r="BD333" t="s">
        <v>437</v>
      </c>
      <c r="BE333" t="s">
        <v>437</v>
      </c>
      <c r="BF333">
        <v>0</v>
      </c>
      <c r="BG333">
        <v>0</v>
      </c>
      <c r="BH333">
        <f>1-BF333/BG333</f>
        <v>0</v>
      </c>
      <c r="BI333">
        <v>0.5</v>
      </c>
      <c r="BJ333">
        <f>DI333</f>
        <v>0</v>
      </c>
      <c r="BK333">
        <f>L333</f>
        <v>0</v>
      </c>
      <c r="BL333">
        <f>BH333*BI333*BJ333</f>
        <v>0</v>
      </c>
      <c r="BM333">
        <f>(BK333-BC333)/BJ333</f>
        <v>0</v>
      </c>
      <c r="BN333">
        <f>(BA333-BG333)/BG333</f>
        <v>0</v>
      </c>
      <c r="BO333">
        <f>AZ333/(BB333+AZ333/BG333)</f>
        <v>0</v>
      </c>
      <c r="BP333" t="s">
        <v>437</v>
      </c>
      <c r="BQ333">
        <v>0</v>
      </c>
      <c r="BR333">
        <f>IF(BQ333&lt;&gt;0, BQ333, BO333)</f>
        <v>0</v>
      </c>
      <c r="BS333">
        <f>1-BR333/BG333</f>
        <v>0</v>
      </c>
      <c r="BT333">
        <f>(BG333-BF333)/(BG333-BR333)</f>
        <v>0</v>
      </c>
      <c r="BU333">
        <f>(BA333-BG333)/(BA333-BR333)</f>
        <v>0</v>
      </c>
      <c r="BV333">
        <f>(BG333-BF333)/(BG333-AZ333)</f>
        <v>0</v>
      </c>
      <c r="BW333">
        <f>(BA333-BG333)/(BA333-AZ333)</f>
        <v>0</v>
      </c>
      <c r="BX333">
        <f>(BT333*BR333/BF333)</f>
        <v>0</v>
      </c>
      <c r="BY333">
        <f>(1-BX333)</f>
        <v>0</v>
      </c>
      <c r="DH333">
        <f>$B$11*EG333+$C$11*EH333+$F$11*ES333*(1-EV333)</f>
        <v>0</v>
      </c>
      <c r="DI333">
        <f>DH333*DJ333</f>
        <v>0</v>
      </c>
      <c r="DJ333">
        <f>($B$11*$D$9+$C$11*$D$9+$F$11*((FF333+EX333)/MAX(FF333+EX333+FG333, 0.1)*$I$9+FG333/MAX(FF333+EX333+FG333, 0.1)*$J$9))/($B$11+$C$11+$F$11)</f>
        <v>0</v>
      </c>
      <c r="DK333">
        <f>($B$11*$K$9+$C$11*$K$9+$F$11*((FF333+EX333)/MAX(FF333+EX333+FG333, 0.1)*$P$9+FG333/MAX(FF333+EX333+FG333, 0.1)*$Q$9))/($B$11+$C$11+$F$11)</f>
        <v>0</v>
      </c>
      <c r="DL333">
        <v>6</v>
      </c>
      <c r="DM333">
        <v>0.5</v>
      </c>
      <c r="DN333" t="s">
        <v>438</v>
      </c>
      <c r="DO333">
        <v>2</v>
      </c>
      <c r="DP333" t="b">
        <v>1</v>
      </c>
      <c r="DQ333">
        <v>1761412903.94615</v>
      </c>
      <c r="DR333">
        <v>421.645538461539</v>
      </c>
      <c r="DS333">
        <v>441.220153846154</v>
      </c>
      <c r="DT333">
        <v>28.1256076923077</v>
      </c>
      <c r="DU333">
        <v>24.5864076923077</v>
      </c>
      <c r="DV333">
        <v>420.548230769231</v>
      </c>
      <c r="DW333">
        <v>27.8104153846154</v>
      </c>
      <c r="DX333">
        <v>500.011461538462</v>
      </c>
      <c r="DY333">
        <v>90.3346923076923</v>
      </c>
      <c r="DZ333">
        <v>0.0431200461538462</v>
      </c>
      <c r="EA333">
        <v>37.8358769230769</v>
      </c>
      <c r="EB333">
        <v>37.6601384615385</v>
      </c>
      <c r="EC333">
        <v>999.9</v>
      </c>
      <c r="ED333">
        <v>0</v>
      </c>
      <c r="EE333">
        <v>0</v>
      </c>
      <c r="EF333">
        <v>10007.8869230769</v>
      </c>
      <c r="EG333">
        <v>0</v>
      </c>
      <c r="EH333">
        <v>1231.54076923077</v>
      </c>
      <c r="EI333">
        <v>-19.57453</v>
      </c>
      <c r="EJ333">
        <v>433.847384615385</v>
      </c>
      <c r="EK333">
        <v>452.341769230769</v>
      </c>
      <c r="EL333">
        <v>3.53921</v>
      </c>
      <c r="EM333">
        <v>441.220153846154</v>
      </c>
      <c r="EN333">
        <v>24.5864076923077</v>
      </c>
      <c r="EO333">
        <v>2.54071846153846</v>
      </c>
      <c r="EP333">
        <v>2.22100461538462</v>
      </c>
      <c r="EQ333">
        <v>21.2896923076923</v>
      </c>
      <c r="ER333">
        <v>19.1146384615385</v>
      </c>
      <c r="ES333">
        <v>1199.98</v>
      </c>
      <c r="ET333">
        <v>0.967002769230769</v>
      </c>
      <c r="EU333">
        <v>0.0329970538461539</v>
      </c>
      <c r="EV333">
        <v>0</v>
      </c>
      <c r="EW333">
        <v>1359.09076923077</v>
      </c>
      <c r="EX333">
        <v>5.00059</v>
      </c>
      <c r="EY333">
        <v>17179.0692307692</v>
      </c>
      <c r="EZ333">
        <v>10358.5461538462</v>
      </c>
      <c r="FA333">
        <v>57.2737692307692</v>
      </c>
      <c r="FB333">
        <v>59.2833846153846</v>
      </c>
      <c r="FC333">
        <v>57.5670769230769</v>
      </c>
      <c r="FD333">
        <v>58.8987692307692</v>
      </c>
      <c r="FE333">
        <v>57.9996923076923</v>
      </c>
      <c r="FF333">
        <v>1155.55</v>
      </c>
      <c r="FG333">
        <v>39.43</v>
      </c>
      <c r="FH333">
        <v>0</v>
      </c>
      <c r="FI333">
        <v>1761412872.1</v>
      </c>
      <c r="FJ333">
        <v>0</v>
      </c>
      <c r="FK333">
        <v>1358.95192307692</v>
      </c>
      <c r="FL333">
        <v>-15.4232478557326</v>
      </c>
      <c r="FM333">
        <v>-153.268375975653</v>
      </c>
      <c r="FN333">
        <v>17177.5807692308</v>
      </c>
      <c r="FO333">
        <v>15</v>
      </c>
      <c r="FP333">
        <v>0</v>
      </c>
      <c r="FQ333" t="s">
        <v>439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-16.956444</v>
      </c>
      <c r="GD333">
        <v>-69.2424857142857</v>
      </c>
      <c r="GE333">
        <v>6.73157571648229</v>
      </c>
      <c r="GF333">
        <v>0</v>
      </c>
      <c r="GG333">
        <v>1359.82676470588</v>
      </c>
      <c r="GH333">
        <v>-15.0152788261512</v>
      </c>
      <c r="GI333">
        <v>1.48555935313792</v>
      </c>
      <c r="GJ333">
        <v>-1</v>
      </c>
      <c r="GK333">
        <v>3.5718745</v>
      </c>
      <c r="GL333">
        <v>-0.79552917293233</v>
      </c>
      <c r="GM333">
        <v>0.0768009427985751</v>
      </c>
      <c r="GN333">
        <v>0</v>
      </c>
      <c r="GO333">
        <v>0</v>
      </c>
      <c r="GP333">
        <v>2</v>
      </c>
      <c r="GQ333" t="s">
        <v>473</v>
      </c>
      <c r="GR333">
        <v>3.12816</v>
      </c>
      <c r="GS333">
        <v>2.72075</v>
      </c>
      <c r="GT333">
        <v>0.0883476</v>
      </c>
      <c r="GU333">
        <v>0.0927461</v>
      </c>
      <c r="GV333">
        <v>0.110381</v>
      </c>
      <c r="GW333">
        <v>0.100904</v>
      </c>
      <c r="GX333">
        <v>33060.9</v>
      </c>
      <c r="GY333">
        <v>34857</v>
      </c>
      <c r="GZ333">
        <v>32914.6</v>
      </c>
      <c r="HA333">
        <v>34891.1</v>
      </c>
      <c r="HB333">
        <v>41696.5</v>
      </c>
      <c r="HC333">
        <v>45196.9</v>
      </c>
      <c r="HD333">
        <v>51647.7</v>
      </c>
      <c r="HE333">
        <v>55921.1</v>
      </c>
      <c r="HF333">
        <v>1.72495</v>
      </c>
      <c r="HG333">
        <v>1.5894</v>
      </c>
      <c r="HH333">
        <v>-0.0819117</v>
      </c>
      <c r="HI333">
        <v>0</v>
      </c>
      <c r="HJ333">
        <v>39.0312</v>
      </c>
      <c r="HK333">
        <v>999.9</v>
      </c>
      <c r="HL333">
        <v>56.623</v>
      </c>
      <c r="HM333">
        <v>29.245</v>
      </c>
      <c r="HN333">
        <v>25.5688</v>
      </c>
      <c r="HO333">
        <v>56.0975</v>
      </c>
      <c r="HP333">
        <v>42.4319</v>
      </c>
      <c r="HQ333">
        <v>1</v>
      </c>
      <c r="HR333">
        <v>1.89279</v>
      </c>
      <c r="HS333">
        <v>9.28105</v>
      </c>
      <c r="HT333">
        <v>19.9086</v>
      </c>
      <c r="HU333">
        <v>5.19138</v>
      </c>
      <c r="HV333">
        <v>12.0159</v>
      </c>
      <c r="HW333">
        <v>4.97135</v>
      </c>
      <c r="HX333">
        <v>3.295</v>
      </c>
      <c r="HY333">
        <v>9999</v>
      </c>
      <c r="HZ333">
        <v>9999</v>
      </c>
      <c r="IA333">
        <v>999.9</v>
      </c>
      <c r="IB333">
        <v>9999</v>
      </c>
      <c r="IC333">
        <v>1.86323</v>
      </c>
      <c r="ID333">
        <v>1.8681</v>
      </c>
      <c r="IE333">
        <v>1.86783</v>
      </c>
      <c r="IF333">
        <v>1.86904</v>
      </c>
      <c r="IG333">
        <v>1.86981</v>
      </c>
      <c r="IH333">
        <v>1.86585</v>
      </c>
      <c r="II333">
        <v>1.86693</v>
      </c>
      <c r="IJ333">
        <v>1.86843</v>
      </c>
      <c r="IK333">
        <v>5</v>
      </c>
      <c r="IL333">
        <v>0</v>
      </c>
      <c r="IM333">
        <v>0</v>
      </c>
      <c r="IN333">
        <v>0</v>
      </c>
      <c r="IO333" t="s">
        <v>441</v>
      </c>
      <c r="IP333" t="s">
        <v>442</v>
      </c>
      <c r="IQ333" t="s">
        <v>443</v>
      </c>
      <c r="IR333" t="s">
        <v>443</v>
      </c>
      <c r="IS333" t="s">
        <v>443</v>
      </c>
      <c r="IT333" t="s">
        <v>443</v>
      </c>
      <c r="IU333">
        <v>0</v>
      </c>
      <c r="IV333">
        <v>100</v>
      </c>
      <c r="IW333">
        <v>100</v>
      </c>
      <c r="IX333">
        <v>1.097</v>
      </c>
      <c r="IY333">
        <v>0.3152</v>
      </c>
      <c r="IZ333">
        <v>1.09748391826392</v>
      </c>
      <c r="JA333">
        <v>0</v>
      </c>
      <c r="JB333">
        <v>0</v>
      </c>
      <c r="JC333">
        <v>0</v>
      </c>
      <c r="JD333">
        <v>0.315191680746845</v>
      </c>
      <c r="JE333">
        <v>0</v>
      </c>
      <c r="JF333">
        <v>0</v>
      </c>
      <c r="JG333">
        <v>0</v>
      </c>
      <c r="JH333">
        <v>5</v>
      </c>
      <c r="JI333">
        <v>2273</v>
      </c>
      <c r="JJ333">
        <v>0</v>
      </c>
      <c r="JK333">
        <v>25</v>
      </c>
      <c r="JL333">
        <v>29356881.9</v>
      </c>
      <c r="JM333">
        <v>29356881.9</v>
      </c>
      <c r="JN333">
        <v>1.12427</v>
      </c>
      <c r="JO333">
        <v>2.62451</v>
      </c>
      <c r="JP333">
        <v>1.54785</v>
      </c>
      <c r="JQ333">
        <v>2.32056</v>
      </c>
      <c r="JR333">
        <v>1.64673</v>
      </c>
      <c r="JS333">
        <v>2.38281</v>
      </c>
      <c r="JT333">
        <v>33.4906</v>
      </c>
      <c r="JU333">
        <v>24.1138</v>
      </c>
      <c r="JV333">
        <v>18</v>
      </c>
      <c r="JW333">
        <v>488.393</v>
      </c>
      <c r="JX333">
        <v>392.345</v>
      </c>
      <c r="JY333">
        <v>29.3632</v>
      </c>
      <c r="JZ333">
        <v>48.2313</v>
      </c>
      <c r="KA333">
        <v>30.0041</v>
      </c>
      <c r="KB333">
        <v>47.2704</v>
      </c>
      <c r="KC333">
        <v>47.0935</v>
      </c>
      <c r="KD333">
        <v>22.5782</v>
      </c>
      <c r="KE333">
        <v>0</v>
      </c>
      <c r="KF333">
        <v>100</v>
      </c>
      <c r="KG333">
        <v>22.0156</v>
      </c>
      <c r="KH333">
        <v>487.984</v>
      </c>
      <c r="KI333">
        <v>34.6858</v>
      </c>
      <c r="KJ333">
        <v>93.6709</v>
      </c>
      <c r="KK333">
        <v>90.5062</v>
      </c>
    </row>
    <row r="334" spans="1:297">
      <c r="A334">
        <v>318</v>
      </c>
      <c r="B334">
        <v>1761412917.1</v>
      </c>
      <c r="C334">
        <v>4736.09999990463</v>
      </c>
      <c r="D334" t="s">
        <v>1081</v>
      </c>
      <c r="E334" t="s">
        <v>1082</v>
      </c>
      <c r="F334">
        <v>5</v>
      </c>
      <c r="G334" t="s">
        <v>1024</v>
      </c>
      <c r="H334" t="s">
        <v>436</v>
      </c>
      <c r="I334">
        <v>1761412908.94615</v>
      </c>
      <c r="J334">
        <f>(K334)/1000</f>
        <v>0</v>
      </c>
      <c r="K334">
        <f>IF(DP334, AN334, AH334)</f>
        <v>0</v>
      </c>
      <c r="L334">
        <f>IF(DP334, AI334, AG334)</f>
        <v>0</v>
      </c>
      <c r="M334">
        <f>DR334 - IF(AU334&gt;1, L334*DL334*100.0/(AW334), 0)</f>
        <v>0</v>
      </c>
      <c r="N334">
        <f>((T334-J334/2)*M334-L334)/(T334+J334/2)</f>
        <v>0</v>
      </c>
      <c r="O334">
        <f>N334*(DY334+DZ334)/1000.0</f>
        <v>0</v>
      </c>
      <c r="P334">
        <f>(DR334 - IF(AU334&gt;1, L334*DL334*100.0/(AW334), 0))*(DY334+DZ334)/1000.0</f>
        <v>0</v>
      </c>
      <c r="Q334">
        <f>2.0/((1/S334-1/R334)+SIGN(S334)*SQRT((1/S334-1/R334)*(1/S334-1/R334) + 4*DM334/((DM334+1)*(DM334+1))*(2*1/S334*1/R334-1/R334*1/R334)))</f>
        <v>0</v>
      </c>
      <c r="R334">
        <f>IF(LEFT(DN334,1)&lt;&gt;"0",IF(LEFT(DN334,1)="1",3.0,DO334),$D$5+$E$5*(EF334*DY334/($K$5*1000))+$F$5*(EF334*DY334/($K$5*1000))*MAX(MIN(DL334,$J$5),$I$5)*MAX(MIN(DL334,$J$5),$I$5)+$G$5*MAX(MIN(DL334,$J$5),$I$5)*(EF334*DY334/($K$5*1000))+$H$5*(EF334*DY334/($K$5*1000))*(EF334*DY334/($K$5*1000)))</f>
        <v>0</v>
      </c>
      <c r="S334">
        <f>J334*(1000-(1000*0.61365*exp(17.502*W334/(240.97+W334))/(DY334+DZ334)+DT334)/2)/(1000*0.61365*exp(17.502*W334/(240.97+W334))/(DY334+DZ334)-DT334)</f>
        <v>0</v>
      </c>
      <c r="T334">
        <f>1/((DM334+1)/(Q334/1.6)+1/(R334/1.37)) + DM334/((DM334+1)/(Q334/1.6) + DM334/(R334/1.37))</f>
        <v>0</v>
      </c>
      <c r="U334">
        <f>(DH334*DK334)</f>
        <v>0</v>
      </c>
      <c r="V334">
        <f>(EA334+(U334+2*0.95*5.67E-8*(((EA334+$B$7)+273)^4-(EA334+273)^4)-44100*J334)/(1.84*29.3*R334+8*0.95*5.67E-8*(EA334+273)^3))</f>
        <v>0</v>
      </c>
      <c r="W334">
        <f>($C$7*EB334+$D$7*EC334+$E$7*V334)</f>
        <v>0</v>
      </c>
      <c r="X334">
        <f>0.61365*exp(17.502*W334/(240.97+W334))</f>
        <v>0</v>
      </c>
      <c r="Y334">
        <f>(Z334/AA334*100)</f>
        <v>0</v>
      </c>
      <c r="Z334">
        <f>DT334*(DY334+DZ334)/1000</f>
        <v>0</v>
      </c>
      <c r="AA334">
        <f>0.61365*exp(17.502*EA334/(240.97+EA334))</f>
        <v>0</v>
      </c>
      <c r="AB334">
        <f>(X334-DT334*(DY334+DZ334)/1000)</f>
        <v>0</v>
      </c>
      <c r="AC334">
        <f>(-J334*44100)</f>
        <v>0</v>
      </c>
      <c r="AD334">
        <f>2*29.3*R334*0.92*(EA334-W334)</f>
        <v>0</v>
      </c>
      <c r="AE334">
        <f>2*0.95*5.67E-8*(((EA334+$B$7)+273)^4-(W334+273)^4)</f>
        <v>0</v>
      </c>
      <c r="AF334">
        <f>U334+AE334+AC334+AD334</f>
        <v>0</v>
      </c>
      <c r="AG334">
        <f>DX334*AU334*(DS334-DR334*(1000-AU334*DU334)/(1000-AU334*DT334))/(100*DL334)</f>
        <v>0</v>
      </c>
      <c r="AH334">
        <f>1000*DX334*AU334*(DT334-DU334)/(100*DL334*(1000-AU334*DT334))</f>
        <v>0</v>
      </c>
      <c r="AI334">
        <f>(AJ334 - AK334 - DY334*1E3/(8.314*(EA334+273.15)) * AM334/DX334 * AL334) * DX334/(100*DL334) * (1000 - DU334)/1000</f>
        <v>0</v>
      </c>
      <c r="AJ334">
        <v>482.018471489071</v>
      </c>
      <c r="AK334">
        <v>462.868963636364</v>
      </c>
      <c r="AL334">
        <v>2.85449209054881</v>
      </c>
      <c r="AM334">
        <v>65.0637993625478</v>
      </c>
      <c r="AN334">
        <f>(AP334 - AO334 + DY334*1E3/(8.314*(EA334+273.15)) * AR334/DX334 * AQ334) * DX334/(100*DL334) * 1000/(1000 - AP334)</f>
        <v>0</v>
      </c>
      <c r="AO334">
        <v>24.5934182314771</v>
      </c>
      <c r="AP334">
        <v>28.0073909090909</v>
      </c>
      <c r="AQ334">
        <v>-0.00841678383797154</v>
      </c>
      <c r="AR334">
        <v>110.680161828756</v>
      </c>
      <c r="AS334">
        <v>6</v>
      </c>
      <c r="AT334">
        <v>1</v>
      </c>
      <c r="AU334">
        <f>IF(AS334*$H$13&gt;=AW334,1.0,(AW334/(AW334-AS334*$H$13)))</f>
        <v>0</v>
      </c>
      <c r="AV334">
        <f>(AU334-1)*100</f>
        <v>0</v>
      </c>
      <c r="AW334">
        <f>MAX(0,($B$13+$C$13*EF334)/(1+$D$13*EF334)*DY334/(EA334+273)*$E$13)</f>
        <v>0</v>
      </c>
      <c r="AX334" t="s">
        <v>437</v>
      </c>
      <c r="AY334" t="s">
        <v>437</v>
      </c>
      <c r="AZ334">
        <v>0</v>
      </c>
      <c r="BA334">
        <v>0</v>
      </c>
      <c r="BB334">
        <f>1-AZ334/BA334</f>
        <v>0</v>
      </c>
      <c r="BC334">
        <v>0</v>
      </c>
      <c r="BD334" t="s">
        <v>437</v>
      </c>
      <c r="BE334" t="s">
        <v>437</v>
      </c>
      <c r="BF334">
        <v>0</v>
      </c>
      <c r="BG334">
        <v>0</v>
      </c>
      <c r="BH334">
        <f>1-BF334/BG334</f>
        <v>0</v>
      </c>
      <c r="BI334">
        <v>0.5</v>
      </c>
      <c r="BJ334">
        <f>DI334</f>
        <v>0</v>
      </c>
      <c r="BK334">
        <f>L334</f>
        <v>0</v>
      </c>
      <c r="BL334">
        <f>BH334*BI334*BJ334</f>
        <v>0</v>
      </c>
      <c r="BM334">
        <f>(BK334-BC334)/BJ334</f>
        <v>0</v>
      </c>
      <c r="BN334">
        <f>(BA334-BG334)/BG334</f>
        <v>0</v>
      </c>
      <c r="BO334">
        <f>AZ334/(BB334+AZ334/BG334)</f>
        <v>0</v>
      </c>
      <c r="BP334" t="s">
        <v>437</v>
      </c>
      <c r="BQ334">
        <v>0</v>
      </c>
      <c r="BR334">
        <f>IF(BQ334&lt;&gt;0, BQ334, BO334)</f>
        <v>0</v>
      </c>
      <c r="BS334">
        <f>1-BR334/BG334</f>
        <v>0</v>
      </c>
      <c r="BT334">
        <f>(BG334-BF334)/(BG334-BR334)</f>
        <v>0</v>
      </c>
      <c r="BU334">
        <f>(BA334-BG334)/(BA334-BR334)</f>
        <v>0</v>
      </c>
      <c r="BV334">
        <f>(BG334-BF334)/(BG334-AZ334)</f>
        <v>0</v>
      </c>
      <c r="BW334">
        <f>(BA334-BG334)/(BA334-AZ334)</f>
        <v>0</v>
      </c>
      <c r="BX334">
        <f>(BT334*BR334/BF334)</f>
        <v>0</v>
      </c>
      <c r="BY334">
        <f>(1-BX334)</f>
        <v>0</v>
      </c>
      <c r="DH334">
        <f>$B$11*EG334+$C$11*EH334+$F$11*ES334*(1-EV334)</f>
        <v>0</v>
      </c>
      <c r="DI334">
        <f>DH334*DJ334</f>
        <v>0</v>
      </c>
      <c r="DJ334">
        <f>($B$11*$D$9+$C$11*$D$9+$F$11*((FF334+EX334)/MAX(FF334+EX334+FG334, 0.1)*$I$9+FG334/MAX(FF334+EX334+FG334, 0.1)*$J$9))/($B$11+$C$11+$F$11)</f>
        <v>0</v>
      </c>
      <c r="DK334">
        <f>($B$11*$K$9+$C$11*$K$9+$F$11*((FF334+EX334)/MAX(FF334+EX334+FG334, 0.1)*$P$9+FG334/MAX(FF334+EX334+FG334, 0.1)*$Q$9))/($B$11+$C$11+$F$11)</f>
        <v>0</v>
      </c>
      <c r="DL334">
        <v>6</v>
      </c>
      <c r="DM334">
        <v>0.5</v>
      </c>
      <c r="DN334" t="s">
        <v>438</v>
      </c>
      <c r="DO334">
        <v>2</v>
      </c>
      <c r="DP334" t="b">
        <v>1</v>
      </c>
      <c r="DQ334">
        <v>1761412908.94615</v>
      </c>
      <c r="DR334">
        <v>431.631538461538</v>
      </c>
      <c r="DS334">
        <v>455.666307692308</v>
      </c>
      <c r="DT334">
        <v>28.0729461538462</v>
      </c>
      <c r="DU334">
        <v>24.5898846153846</v>
      </c>
      <c r="DV334">
        <v>430.534076923077</v>
      </c>
      <c r="DW334">
        <v>27.7577538461539</v>
      </c>
      <c r="DX334">
        <v>500.030846153846</v>
      </c>
      <c r="DY334">
        <v>90.3356538461539</v>
      </c>
      <c r="DZ334">
        <v>0.0430578153846154</v>
      </c>
      <c r="EA334">
        <v>37.8678230769231</v>
      </c>
      <c r="EB334">
        <v>37.6959769230769</v>
      </c>
      <c r="EC334">
        <v>999.9</v>
      </c>
      <c r="ED334">
        <v>0</v>
      </c>
      <c r="EE334">
        <v>0</v>
      </c>
      <c r="EF334">
        <v>10006.4446153846</v>
      </c>
      <c r="EG334">
        <v>0</v>
      </c>
      <c r="EH334">
        <v>1231.40923076923</v>
      </c>
      <c r="EI334">
        <v>-24.0347461538462</v>
      </c>
      <c r="EJ334">
        <v>444.098153846154</v>
      </c>
      <c r="EK334">
        <v>467.153692307692</v>
      </c>
      <c r="EL334">
        <v>3.48306692307692</v>
      </c>
      <c r="EM334">
        <v>455.666307692308</v>
      </c>
      <c r="EN334">
        <v>24.5898846153846</v>
      </c>
      <c r="EO334">
        <v>2.53598769230769</v>
      </c>
      <c r="EP334">
        <v>2.22134307692308</v>
      </c>
      <c r="EQ334">
        <v>21.2593076923077</v>
      </c>
      <c r="ER334">
        <v>19.1170769230769</v>
      </c>
      <c r="ES334">
        <v>1199.98076923077</v>
      </c>
      <c r="ET334">
        <v>0.967003461538462</v>
      </c>
      <c r="EU334">
        <v>0.0329963923076923</v>
      </c>
      <c r="EV334">
        <v>0</v>
      </c>
      <c r="EW334">
        <v>1357.82384615385</v>
      </c>
      <c r="EX334">
        <v>5.00059</v>
      </c>
      <c r="EY334">
        <v>17166.3769230769</v>
      </c>
      <c r="EZ334">
        <v>10358.5769230769</v>
      </c>
      <c r="FA334">
        <v>57.3122307692308</v>
      </c>
      <c r="FB334">
        <v>59.3218461538462</v>
      </c>
      <c r="FC334">
        <v>57.6007692307692</v>
      </c>
      <c r="FD334">
        <v>58.9372307692308</v>
      </c>
      <c r="FE334">
        <v>58.0381538461538</v>
      </c>
      <c r="FF334">
        <v>1155.55076923077</v>
      </c>
      <c r="FG334">
        <v>39.43</v>
      </c>
      <c r="FH334">
        <v>0</v>
      </c>
      <c r="FI334">
        <v>1761412877.5</v>
      </c>
      <c r="FJ334">
        <v>0</v>
      </c>
      <c r="FK334">
        <v>1357.4924</v>
      </c>
      <c r="FL334">
        <v>-15.028461504267</v>
      </c>
      <c r="FM334">
        <v>-149.438461476685</v>
      </c>
      <c r="FN334">
        <v>17163.1</v>
      </c>
      <c r="FO334">
        <v>15</v>
      </c>
      <c r="FP334">
        <v>0</v>
      </c>
      <c r="FQ334" t="s">
        <v>439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-21.0924709523809</v>
      </c>
      <c r="GD334">
        <v>-56.1898675324675</v>
      </c>
      <c r="GE334">
        <v>5.90715840008013</v>
      </c>
      <c r="GF334">
        <v>0</v>
      </c>
      <c r="GG334">
        <v>1358.47411764706</v>
      </c>
      <c r="GH334">
        <v>-15.3974025942541</v>
      </c>
      <c r="GI334">
        <v>1.52584618307169</v>
      </c>
      <c r="GJ334">
        <v>-1</v>
      </c>
      <c r="GK334">
        <v>3.51681714285714</v>
      </c>
      <c r="GL334">
        <v>-0.679771948051943</v>
      </c>
      <c r="GM334">
        <v>0.0689166732982912</v>
      </c>
      <c r="GN334">
        <v>0</v>
      </c>
      <c r="GO334">
        <v>0</v>
      </c>
      <c r="GP334">
        <v>2</v>
      </c>
      <c r="GQ334" t="s">
        <v>473</v>
      </c>
      <c r="GR334">
        <v>3.12804</v>
      </c>
      <c r="GS334">
        <v>2.72132</v>
      </c>
      <c r="GT334">
        <v>0.090488</v>
      </c>
      <c r="GU334">
        <v>0.094968</v>
      </c>
      <c r="GV334">
        <v>0.110253</v>
      </c>
      <c r="GW334">
        <v>0.100907</v>
      </c>
      <c r="GX334">
        <v>32980.2</v>
      </c>
      <c r="GY334">
        <v>34767.1</v>
      </c>
      <c r="GZ334">
        <v>32911.7</v>
      </c>
      <c r="HA334">
        <v>34886.8</v>
      </c>
      <c r="HB334">
        <v>41699.7</v>
      </c>
      <c r="HC334">
        <v>45191.9</v>
      </c>
      <c r="HD334">
        <v>51644</v>
      </c>
      <c r="HE334">
        <v>55914.7</v>
      </c>
      <c r="HF334">
        <v>1.72372</v>
      </c>
      <c r="HG334">
        <v>1.58898</v>
      </c>
      <c r="HH334">
        <v>-0.0813231</v>
      </c>
      <c r="HI334">
        <v>0</v>
      </c>
      <c r="HJ334">
        <v>39.0579</v>
      </c>
      <c r="HK334">
        <v>999.9</v>
      </c>
      <c r="HL334">
        <v>56.623</v>
      </c>
      <c r="HM334">
        <v>29.245</v>
      </c>
      <c r="HN334">
        <v>25.5687</v>
      </c>
      <c r="HO334">
        <v>56.1975</v>
      </c>
      <c r="HP334">
        <v>42.3197</v>
      </c>
      <c r="HQ334">
        <v>1</v>
      </c>
      <c r="HR334">
        <v>1.89683</v>
      </c>
      <c r="HS334">
        <v>9.28105</v>
      </c>
      <c r="HT334">
        <v>19.9085</v>
      </c>
      <c r="HU334">
        <v>5.19093</v>
      </c>
      <c r="HV334">
        <v>12.0159</v>
      </c>
      <c r="HW334">
        <v>4.97075</v>
      </c>
      <c r="HX334">
        <v>3.2949</v>
      </c>
      <c r="HY334">
        <v>9999</v>
      </c>
      <c r="HZ334">
        <v>9999</v>
      </c>
      <c r="IA334">
        <v>999.9</v>
      </c>
      <c r="IB334">
        <v>9999</v>
      </c>
      <c r="IC334">
        <v>1.86323</v>
      </c>
      <c r="ID334">
        <v>1.8681</v>
      </c>
      <c r="IE334">
        <v>1.86783</v>
      </c>
      <c r="IF334">
        <v>1.86905</v>
      </c>
      <c r="IG334">
        <v>1.86981</v>
      </c>
      <c r="IH334">
        <v>1.86587</v>
      </c>
      <c r="II334">
        <v>1.86696</v>
      </c>
      <c r="IJ334">
        <v>1.86841</v>
      </c>
      <c r="IK334">
        <v>5</v>
      </c>
      <c r="IL334">
        <v>0</v>
      </c>
      <c r="IM334">
        <v>0</v>
      </c>
      <c r="IN334">
        <v>0</v>
      </c>
      <c r="IO334" t="s">
        <v>441</v>
      </c>
      <c r="IP334" t="s">
        <v>442</v>
      </c>
      <c r="IQ334" t="s">
        <v>443</v>
      </c>
      <c r="IR334" t="s">
        <v>443</v>
      </c>
      <c r="IS334" t="s">
        <v>443</v>
      </c>
      <c r="IT334" t="s">
        <v>443</v>
      </c>
      <c r="IU334">
        <v>0</v>
      </c>
      <c r="IV334">
        <v>100</v>
      </c>
      <c r="IW334">
        <v>100</v>
      </c>
      <c r="IX334">
        <v>1.097</v>
      </c>
      <c r="IY334">
        <v>0.3152</v>
      </c>
      <c r="IZ334">
        <v>1.09748391826392</v>
      </c>
      <c r="JA334">
        <v>0</v>
      </c>
      <c r="JB334">
        <v>0</v>
      </c>
      <c r="JC334">
        <v>0</v>
      </c>
      <c r="JD334">
        <v>0.315191680746845</v>
      </c>
      <c r="JE334">
        <v>0</v>
      </c>
      <c r="JF334">
        <v>0</v>
      </c>
      <c r="JG334">
        <v>0</v>
      </c>
      <c r="JH334">
        <v>5</v>
      </c>
      <c r="JI334">
        <v>2273</v>
      </c>
      <c r="JJ334">
        <v>0</v>
      </c>
      <c r="JK334">
        <v>25</v>
      </c>
      <c r="JL334">
        <v>29356882</v>
      </c>
      <c r="JM334">
        <v>29356882</v>
      </c>
      <c r="JN334">
        <v>1.15234</v>
      </c>
      <c r="JO334">
        <v>2.63428</v>
      </c>
      <c r="JP334">
        <v>1.54785</v>
      </c>
      <c r="JQ334">
        <v>2.32056</v>
      </c>
      <c r="JR334">
        <v>1.64551</v>
      </c>
      <c r="JS334">
        <v>2.24365</v>
      </c>
      <c r="JT334">
        <v>33.513</v>
      </c>
      <c r="JU334">
        <v>24.105</v>
      </c>
      <c r="JV334">
        <v>18</v>
      </c>
      <c r="JW334">
        <v>487.77</v>
      </c>
      <c r="JX334">
        <v>392.294</v>
      </c>
      <c r="JY334">
        <v>29.3938</v>
      </c>
      <c r="JZ334">
        <v>48.276</v>
      </c>
      <c r="KA334">
        <v>30.004</v>
      </c>
      <c r="KB334">
        <v>47.3109</v>
      </c>
      <c r="KC334">
        <v>47.1358</v>
      </c>
      <c r="KD334">
        <v>23.2285</v>
      </c>
      <c r="KE334">
        <v>0</v>
      </c>
      <c r="KF334">
        <v>100</v>
      </c>
      <c r="KG334">
        <v>21.9526</v>
      </c>
      <c r="KH334">
        <v>508.448</v>
      </c>
      <c r="KI334">
        <v>34.6858</v>
      </c>
      <c r="KJ334">
        <v>93.6636</v>
      </c>
      <c r="KK334">
        <v>90.4956</v>
      </c>
    </row>
    <row r="335" spans="1:297">
      <c r="A335">
        <v>319</v>
      </c>
      <c r="B335">
        <v>1761412922.1</v>
      </c>
      <c r="C335">
        <v>4741.09999990463</v>
      </c>
      <c r="D335" t="s">
        <v>1083</v>
      </c>
      <c r="E335" t="s">
        <v>1084</v>
      </c>
      <c r="F335">
        <v>5</v>
      </c>
      <c r="G335" t="s">
        <v>1024</v>
      </c>
      <c r="H335" t="s">
        <v>436</v>
      </c>
      <c r="I335">
        <v>1761412913.94615</v>
      </c>
      <c r="J335">
        <f>(K335)/1000</f>
        <v>0</v>
      </c>
      <c r="K335">
        <f>IF(DP335, AN335, AH335)</f>
        <v>0</v>
      </c>
      <c r="L335">
        <f>IF(DP335, AI335, AG335)</f>
        <v>0</v>
      </c>
      <c r="M335">
        <f>DR335 - IF(AU335&gt;1, L335*DL335*100.0/(AW335), 0)</f>
        <v>0</v>
      </c>
      <c r="N335">
        <f>((T335-J335/2)*M335-L335)/(T335+J335/2)</f>
        <v>0</v>
      </c>
      <c r="O335">
        <f>N335*(DY335+DZ335)/1000.0</f>
        <v>0</v>
      </c>
      <c r="P335">
        <f>(DR335 - IF(AU335&gt;1, L335*DL335*100.0/(AW335), 0))*(DY335+DZ335)/1000.0</f>
        <v>0</v>
      </c>
      <c r="Q335">
        <f>2.0/((1/S335-1/R335)+SIGN(S335)*SQRT((1/S335-1/R335)*(1/S335-1/R335) + 4*DM335/((DM335+1)*(DM335+1))*(2*1/S335*1/R335-1/R335*1/R335)))</f>
        <v>0</v>
      </c>
      <c r="R335">
        <f>IF(LEFT(DN335,1)&lt;&gt;"0",IF(LEFT(DN335,1)="1",3.0,DO335),$D$5+$E$5*(EF335*DY335/($K$5*1000))+$F$5*(EF335*DY335/($K$5*1000))*MAX(MIN(DL335,$J$5),$I$5)*MAX(MIN(DL335,$J$5),$I$5)+$G$5*MAX(MIN(DL335,$J$5),$I$5)*(EF335*DY335/($K$5*1000))+$H$5*(EF335*DY335/($K$5*1000))*(EF335*DY335/($K$5*1000)))</f>
        <v>0</v>
      </c>
      <c r="S335">
        <f>J335*(1000-(1000*0.61365*exp(17.502*W335/(240.97+W335))/(DY335+DZ335)+DT335)/2)/(1000*0.61365*exp(17.502*W335/(240.97+W335))/(DY335+DZ335)-DT335)</f>
        <v>0</v>
      </c>
      <c r="T335">
        <f>1/((DM335+1)/(Q335/1.6)+1/(R335/1.37)) + DM335/((DM335+1)/(Q335/1.6) + DM335/(R335/1.37))</f>
        <v>0</v>
      </c>
      <c r="U335">
        <f>(DH335*DK335)</f>
        <v>0</v>
      </c>
      <c r="V335">
        <f>(EA335+(U335+2*0.95*5.67E-8*(((EA335+$B$7)+273)^4-(EA335+273)^4)-44100*J335)/(1.84*29.3*R335+8*0.95*5.67E-8*(EA335+273)^3))</f>
        <v>0</v>
      </c>
      <c r="W335">
        <f>($C$7*EB335+$D$7*EC335+$E$7*V335)</f>
        <v>0</v>
      </c>
      <c r="X335">
        <f>0.61365*exp(17.502*W335/(240.97+W335))</f>
        <v>0</v>
      </c>
      <c r="Y335">
        <f>(Z335/AA335*100)</f>
        <v>0</v>
      </c>
      <c r="Z335">
        <f>DT335*(DY335+DZ335)/1000</f>
        <v>0</v>
      </c>
      <c r="AA335">
        <f>0.61365*exp(17.502*EA335/(240.97+EA335))</f>
        <v>0</v>
      </c>
      <c r="AB335">
        <f>(X335-DT335*(DY335+DZ335)/1000)</f>
        <v>0</v>
      </c>
      <c r="AC335">
        <f>(-J335*44100)</f>
        <v>0</v>
      </c>
      <c r="AD335">
        <f>2*29.3*R335*0.92*(EA335-W335)</f>
        <v>0</v>
      </c>
      <c r="AE335">
        <f>2*0.95*5.67E-8*(((EA335+$B$7)+273)^4-(W335+273)^4)</f>
        <v>0</v>
      </c>
      <c r="AF335">
        <f>U335+AE335+AC335+AD335</f>
        <v>0</v>
      </c>
      <c r="AG335">
        <f>DX335*AU335*(DS335-DR335*(1000-AU335*DU335)/(1000-AU335*DT335))/(100*DL335)</f>
        <v>0</v>
      </c>
      <c r="AH335">
        <f>1000*DX335*AU335*(DT335-DU335)/(100*DL335*(1000-AU335*DT335))</f>
        <v>0</v>
      </c>
      <c r="AI335">
        <f>(AJ335 - AK335 - DY335*1E3/(8.314*(EA335+273.15)) * AM335/DX335 * AL335) * DX335/(100*DL335) * (1000 - DU335)/1000</f>
        <v>0</v>
      </c>
      <c r="AJ335">
        <v>497.331903102159</v>
      </c>
      <c r="AK335">
        <v>477.433393939394</v>
      </c>
      <c r="AL335">
        <v>2.92069828849769</v>
      </c>
      <c r="AM335">
        <v>65.0637993625478</v>
      </c>
      <c r="AN335">
        <f>(AP335 - AO335 + DY335*1E3/(8.314*(EA335+273.15)) * AR335/DX335 * AQ335) * DX335/(100*DL335) * 1000/(1000 - AP335)</f>
        <v>0</v>
      </c>
      <c r="AO335">
        <v>24.5988985582797</v>
      </c>
      <c r="AP335">
        <v>27.9678490909091</v>
      </c>
      <c r="AQ335">
        <v>-0.00804133524795432</v>
      </c>
      <c r="AR335">
        <v>110.680161828756</v>
      </c>
      <c r="AS335">
        <v>6</v>
      </c>
      <c r="AT335">
        <v>1</v>
      </c>
      <c r="AU335">
        <f>IF(AS335*$H$13&gt;=AW335,1.0,(AW335/(AW335-AS335*$H$13)))</f>
        <v>0</v>
      </c>
      <c r="AV335">
        <f>(AU335-1)*100</f>
        <v>0</v>
      </c>
      <c r="AW335">
        <f>MAX(0,($B$13+$C$13*EF335)/(1+$D$13*EF335)*DY335/(EA335+273)*$E$13)</f>
        <v>0</v>
      </c>
      <c r="AX335" t="s">
        <v>437</v>
      </c>
      <c r="AY335" t="s">
        <v>437</v>
      </c>
      <c r="AZ335">
        <v>0</v>
      </c>
      <c r="BA335">
        <v>0</v>
      </c>
      <c r="BB335">
        <f>1-AZ335/BA335</f>
        <v>0</v>
      </c>
      <c r="BC335">
        <v>0</v>
      </c>
      <c r="BD335" t="s">
        <v>437</v>
      </c>
      <c r="BE335" t="s">
        <v>437</v>
      </c>
      <c r="BF335">
        <v>0</v>
      </c>
      <c r="BG335">
        <v>0</v>
      </c>
      <c r="BH335">
        <f>1-BF335/BG335</f>
        <v>0</v>
      </c>
      <c r="BI335">
        <v>0.5</v>
      </c>
      <c r="BJ335">
        <f>DI335</f>
        <v>0</v>
      </c>
      <c r="BK335">
        <f>L335</f>
        <v>0</v>
      </c>
      <c r="BL335">
        <f>BH335*BI335*BJ335</f>
        <v>0</v>
      </c>
      <c r="BM335">
        <f>(BK335-BC335)/BJ335</f>
        <v>0</v>
      </c>
      <c r="BN335">
        <f>(BA335-BG335)/BG335</f>
        <v>0</v>
      </c>
      <c r="BO335">
        <f>AZ335/(BB335+AZ335/BG335)</f>
        <v>0</v>
      </c>
      <c r="BP335" t="s">
        <v>437</v>
      </c>
      <c r="BQ335">
        <v>0</v>
      </c>
      <c r="BR335">
        <f>IF(BQ335&lt;&gt;0, BQ335, BO335)</f>
        <v>0</v>
      </c>
      <c r="BS335">
        <f>1-BR335/BG335</f>
        <v>0</v>
      </c>
      <c r="BT335">
        <f>(BG335-BF335)/(BG335-BR335)</f>
        <v>0</v>
      </c>
      <c r="BU335">
        <f>(BA335-BG335)/(BA335-BR335)</f>
        <v>0</v>
      </c>
      <c r="BV335">
        <f>(BG335-BF335)/(BG335-AZ335)</f>
        <v>0</v>
      </c>
      <c r="BW335">
        <f>(BA335-BG335)/(BA335-AZ335)</f>
        <v>0</v>
      </c>
      <c r="BX335">
        <f>(BT335*BR335/BF335)</f>
        <v>0</v>
      </c>
      <c r="BY335">
        <f>(1-BX335)</f>
        <v>0</v>
      </c>
      <c r="DH335">
        <f>$B$11*EG335+$C$11*EH335+$F$11*ES335*(1-EV335)</f>
        <v>0</v>
      </c>
      <c r="DI335">
        <f>DH335*DJ335</f>
        <v>0</v>
      </c>
      <c r="DJ335">
        <f>($B$11*$D$9+$C$11*$D$9+$F$11*((FF335+EX335)/MAX(FF335+EX335+FG335, 0.1)*$I$9+FG335/MAX(FF335+EX335+FG335, 0.1)*$J$9))/($B$11+$C$11+$F$11)</f>
        <v>0</v>
      </c>
      <c r="DK335">
        <f>($B$11*$K$9+$C$11*$K$9+$F$11*((FF335+EX335)/MAX(FF335+EX335+FG335, 0.1)*$P$9+FG335/MAX(FF335+EX335+FG335, 0.1)*$Q$9))/($B$11+$C$11+$F$11)</f>
        <v>0</v>
      </c>
      <c r="DL335">
        <v>6</v>
      </c>
      <c r="DM335">
        <v>0.5</v>
      </c>
      <c r="DN335" t="s">
        <v>438</v>
      </c>
      <c r="DO335">
        <v>2</v>
      </c>
      <c r="DP335" t="b">
        <v>1</v>
      </c>
      <c r="DQ335">
        <v>1761412913.94615</v>
      </c>
      <c r="DR335">
        <v>444.229692307692</v>
      </c>
      <c r="DS335">
        <v>470.924923076923</v>
      </c>
      <c r="DT335">
        <v>28.0272923076923</v>
      </c>
      <c r="DU335">
        <v>24.5933923076923</v>
      </c>
      <c r="DV335">
        <v>443.132153846154</v>
      </c>
      <c r="DW335">
        <v>27.7121</v>
      </c>
      <c r="DX335">
        <v>500.034307692308</v>
      </c>
      <c r="DY335">
        <v>90.3365692307692</v>
      </c>
      <c r="DZ335">
        <v>0.0429622846153846</v>
      </c>
      <c r="EA335">
        <v>37.8947307692308</v>
      </c>
      <c r="EB335">
        <v>37.7313076923077</v>
      </c>
      <c r="EC335">
        <v>999.9</v>
      </c>
      <c r="ED335">
        <v>0</v>
      </c>
      <c r="EE335">
        <v>0</v>
      </c>
      <c r="EF335">
        <v>10008.5984615385</v>
      </c>
      <c r="EG335">
        <v>0</v>
      </c>
      <c r="EH335">
        <v>1231.26615384615</v>
      </c>
      <c r="EI335">
        <v>-26.6952384615385</v>
      </c>
      <c r="EJ335">
        <v>457.038769230769</v>
      </c>
      <c r="EK335">
        <v>482.798692307692</v>
      </c>
      <c r="EL335">
        <v>3.43390615384615</v>
      </c>
      <c r="EM335">
        <v>470.924923076923</v>
      </c>
      <c r="EN335">
        <v>24.5933923076923</v>
      </c>
      <c r="EO335">
        <v>2.53188923076923</v>
      </c>
      <c r="EP335">
        <v>2.22168153846154</v>
      </c>
      <c r="EQ335">
        <v>21.2329461538462</v>
      </c>
      <c r="ER335">
        <v>19.1195230769231</v>
      </c>
      <c r="ES335">
        <v>1200.05692307692</v>
      </c>
      <c r="ET335">
        <v>0.967006230769231</v>
      </c>
      <c r="EU335">
        <v>0.0329937615384615</v>
      </c>
      <c r="EV335">
        <v>0</v>
      </c>
      <c r="EW335">
        <v>1356.61538461538</v>
      </c>
      <c r="EX335">
        <v>5.00059</v>
      </c>
      <c r="EY335">
        <v>17155.4846153846</v>
      </c>
      <c r="EZ335">
        <v>10359.2384615385</v>
      </c>
      <c r="FA335">
        <v>57.3554615384615</v>
      </c>
      <c r="FB335">
        <v>59.3555384615385</v>
      </c>
      <c r="FC335">
        <v>57.6392307692308</v>
      </c>
      <c r="FD335">
        <v>58.9709230769231</v>
      </c>
      <c r="FE335">
        <v>58.0717692307692</v>
      </c>
      <c r="FF335">
        <v>1155.62692307692</v>
      </c>
      <c r="FG335">
        <v>39.43</v>
      </c>
      <c r="FH335">
        <v>0</v>
      </c>
      <c r="FI335">
        <v>1761412882.3</v>
      </c>
      <c r="FJ335">
        <v>0</v>
      </c>
      <c r="FK335">
        <v>1356.3624</v>
      </c>
      <c r="FL335">
        <v>-14.0907692335516</v>
      </c>
      <c r="FM335">
        <v>-149.138462001029</v>
      </c>
      <c r="FN335">
        <v>17151.464</v>
      </c>
      <c r="FO335">
        <v>15</v>
      </c>
      <c r="FP335">
        <v>0</v>
      </c>
      <c r="FQ335" t="s">
        <v>439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-25.252365</v>
      </c>
      <c r="GD335">
        <v>-29.5949729323308</v>
      </c>
      <c r="GE335">
        <v>3.10661986945217</v>
      </c>
      <c r="GF335">
        <v>0</v>
      </c>
      <c r="GG335">
        <v>1357.30176470588</v>
      </c>
      <c r="GH335">
        <v>-14.5793735671764</v>
      </c>
      <c r="GI335">
        <v>1.45036399201805</v>
      </c>
      <c r="GJ335">
        <v>-1</v>
      </c>
      <c r="GK335">
        <v>3.4574825</v>
      </c>
      <c r="GL335">
        <v>-0.583057894736843</v>
      </c>
      <c r="GM335">
        <v>0.0561036514743024</v>
      </c>
      <c r="GN335">
        <v>0</v>
      </c>
      <c r="GO335">
        <v>0</v>
      </c>
      <c r="GP335">
        <v>2</v>
      </c>
      <c r="GQ335" t="s">
        <v>473</v>
      </c>
      <c r="GR335">
        <v>3.12803</v>
      </c>
      <c r="GS335">
        <v>2.72098</v>
      </c>
      <c r="GT335">
        <v>0.0926721</v>
      </c>
      <c r="GU335">
        <v>0.0975628</v>
      </c>
      <c r="GV335">
        <v>0.110127</v>
      </c>
      <c r="GW335">
        <v>0.100913</v>
      </c>
      <c r="GX335">
        <v>32898</v>
      </c>
      <c r="GY335">
        <v>34663.3</v>
      </c>
      <c r="GZ335">
        <v>32909</v>
      </c>
      <c r="HA335">
        <v>34882.9</v>
      </c>
      <c r="HB335">
        <v>41702.8</v>
      </c>
      <c r="HC335">
        <v>45187.6</v>
      </c>
      <c r="HD335">
        <v>51640.3</v>
      </c>
      <c r="HE335">
        <v>55909.1</v>
      </c>
      <c r="HF335">
        <v>1.72368</v>
      </c>
      <c r="HG335">
        <v>1.58853</v>
      </c>
      <c r="HH335">
        <v>-0.0812933</v>
      </c>
      <c r="HI335">
        <v>0</v>
      </c>
      <c r="HJ335">
        <v>39.0886</v>
      </c>
      <c r="HK335">
        <v>999.9</v>
      </c>
      <c r="HL335">
        <v>56.599</v>
      </c>
      <c r="HM335">
        <v>29.235</v>
      </c>
      <c r="HN335">
        <v>25.5431</v>
      </c>
      <c r="HO335">
        <v>56.2375</v>
      </c>
      <c r="HP335">
        <v>42.484</v>
      </c>
      <c r="HQ335">
        <v>1</v>
      </c>
      <c r="HR335">
        <v>1.90129</v>
      </c>
      <c r="HS335">
        <v>9.28105</v>
      </c>
      <c r="HT335">
        <v>19.9086</v>
      </c>
      <c r="HU335">
        <v>5.19078</v>
      </c>
      <c r="HV335">
        <v>12.0159</v>
      </c>
      <c r="HW335">
        <v>4.9709</v>
      </c>
      <c r="HX335">
        <v>3.29492</v>
      </c>
      <c r="HY335">
        <v>9999</v>
      </c>
      <c r="HZ335">
        <v>9999</v>
      </c>
      <c r="IA335">
        <v>999.9</v>
      </c>
      <c r="IB335">
        <v>9999</v>
      </c>
      <c r="IC335">
        <v>1.86324</v>
      </c>
      <c r="ID335">
        <v>1.86811</v>
      </c>
      <c r="IE335">
        <v>1.86783</v>
      </c>
      <c r="IF335">
        <v>1.86905</v>
      </c>
      <c r="IG335">
        <v>1.86981</v>
      </c>
      <c r="IH335">
        <v>1.86587</v>
      </c>
      <c r="II335">
        <v>1.86695</v>
      </c>
      <c r="IJ335">
        <v>1.8684</v>
      </c>
      <c r="IK335">
        <v>5</v>
      </c>
      <c r="IL335">
        <v>0</v>
      </c>
      <c r="IM335">
        <v>0</v>
      </c>
      <c r="IN335">
        <v>0</v>
      </c>
      <c r="IO335" t="s">
        <v>441</v>
      </c>
      <c r="IP335" t="s">
        <v>442</v>
      </c>
      <c r="IQ335" t="s">
        <v>443</v>
      </c>
      <c r="IR335" t="s">
        <v>443</v>
      </c>
      <c r="IS335" t="s">
        <v>443</v>
      </c>
      <c r="IT335" t="s">
        <v>443</v>
      </c>
      <c r="IU335">
        <v>0</v>
      </c>
      <c r="IV335">
        <v>100</v>
      </c>
      <c r="IW335">
        <v>100</v>
      </c>
      <c r="IX335">
        <v>1.098</v>
      </c>
      <c r="IY335">
        <v>0.3152</v>
      </c>
      <c r="IZ335">
        <v>1.09748391826392</v>
      </c>
      <c r="JA335">
        <v>0</v>
      </c>
      <c r="JB335">
        <v>0</v>
      </c>
      <c r="JC335">
        <v>0</v>
      </c>
      <c r="JD335">
        <v>0.315191680746845</v>
      </c>
      <c r="JE335">
        <v>0</v>
      </c>
      <c r="JF335">
        <v>0</v>
      </c>
      <c r="JG335">
        <v>0</v>
      </c>
      <c r="JH335">
        <v>5</v>
      </c>
      <c r="JI335">
        <v>2273</v>
      </c>
      <c r="JJ335">
        <v>0</v>
      </c>
      <c r="JK335">
        <v>25</v>
      </c>
      <c r="JL335">
        <v>29356882</v>
      </c>
      <c r="JM335">
        <v>29356882</v>
      </c>
      <c r="JN335">
        <v>1.18774</v>
      </c>
      <c r="JO335">
        <v>2.62573</v>
      </c>
      <c r="JP335">
        <v>1.54785</v>
      </c>
      <c r="JQ335">
        <v>2.32056</v>
      </c>
      <c r="JR335">
        <v>1.64551</v>
      </c>
      <c r="JS335">
        <v>2.3584</v>
      </c>
      <c r="JT335">
        <v>33.4906</v>
      </c>
      <c r="JU335">
        <v>24.105</v>
      </c>
      <c r="JV335">
        <v>18</v>
      </c>
      <c r="JW335">
        <v>488.021</v>
      </c>
      <c r="JX335">
        <v>392.239</v>
      </c>
      <c r="JY335">
        <v>29.4278</v>
      </c>
      <c r="JZ335">
        <v>48.3244</v>
      </c>
      <c r="KA335">
        <v>30.0041</v>
      </c>
      <c r="KB335">
        <v>47.3571</v>
      </c>
      <c r="KC335">
        <v>47.1806</v>
      </c>
      <c r="KD335">
        <v>23.843</v>
      </c>
      <c r="KE335">
        <v>0</v>
      </c>
      <c r="KF335">
        <v>100</v>
      </c>
      <c r="KG335">
        <v>21.8947</v>
      </c>
      <c r="KH335">
        <v>521.976</v>
      </c>
      <c r="KI335">
        <v>34.6858</v>
      </c>
      <c r="KJ335">
        <v>93.6565</v>
      </c>
      <c r="KK335">
        <v>90.4862</v>
      </c>
    </row>
    <row r="336" spans="1:297">
      <c r="A336">
        <v>320</v>
      </c>
      <c r="B336">
        <v>1761412927.1</v>
      </c>
      <c r="C336">
        <v>4746.09999990463</v>
      </c>
      <c r="D336" t="s">
        <v>1085</v>
      </c>
      <c r="E336" t="s">
        <v>1086</v>
      </c>
      <c r="F336">
        <v>5</v>
      </c>
      <c r="G336" t="s">
        <v>1024</v>
      </c>
      <c r="H336" t="s">
        <v>436</v>
      </c>
      <c r="I336">
        <v>1761412918.94615</v>
      </c>
      <c r="J336">
        <f>(K336)/1000</f>
        <v>0</v>
      </c>
      <c r="K336">
        <f>IF(DP336, AN336, AH336)</f>
        <v>0</v>
      </c>
      <c r="L336">
        <f>IF(DP336, AI336, AG336)</f>
        <v>0</v>
      </c>
      <c r="M336">
        <f>DR336 - IF(AU336&gt;1, L336*DL336*100.0/(AW336), 0)</f>
        <v>0</v>
      </c>
      <c r="N336">
        <f>((T336-J336/2)*M336-L336)/(T336+J336/2)</f>
        <v>0</v>
      </c>
      <c r="O336">
        <f>N336*(DY336+DZ336)/1000.0</f>
        <v>0</v>
      </c>
      <c r="P336">
        <f>(DR336 - IF(AU336&gt;1, L336*DL336*100.0/(AW336), 0))*(DY336+DZ336)/1000.0</f>
        <v>0</v>
      </c>
      <c r="Q336">
        <f>2.0/((1/S336-1/R336)+SIGN(S336)*SQRT((1/S336-1/R336)*(1/S336-1/R336) + 4*DM336/((DM336+1)*(DM336+1))*(2*1/S336*1/R336-1/R336*1/R336)))</f>
        <v>0</v>
      </c>
      <c r="R336">
        <f>IF(LEFT(DN336,1)&lt;&gt;"0",IF(LEFT(DN336,1)="1",3.0,DO336),$D$5+$E$5*(EF336*DY336/($K$5*1000))+$F$5*(EF336*DY336/($K$5*1000))*MAX(MIN(DL336,$J$5),$I$5)*MAX(MIN(DL336,$J$5),$I$5)+$G$5*MAX(MIN(DL336,$J$5),$I$5)*(EF336*DY336/($K$5*1000))+$H$5*(EF336*DY336/($K$5*1000))*(EF336*DY336/($K$5*1000)))</f>
        <v>0</v>
      </c>
      <c r="S336">
        <f>J336*(1000-(1000*0.61365*exp(17.502*W336/(240.97+W336))/(DY336+DZ336)+DT336)/2)/(1000*0.61365*exp(17.502*W336/(240.97+W336))/(DY336+DZ336)-DT336)</f>
        <v>0</v>
      </c>
      <c r="T336">
        <f>1/((DM336+1)/(Q336/1.6)+1/(R336/1.37)) + DM336/((DM336+1)/(Q336/1.6) + DM336/(R336/1.37))</f>
        <v>0</v>
      </c>
      <c r="U336">
        <f>(DH336*DK336)</f>
        <v>0</v>
      </c>
      <c r="V336">
        <f>(EA336+(U336+2*0.95*5.67E-8*(((EA336+$B$7)+273)^4-(EA336+273)^4)-44100*J336)/(1.84*29.3*R336+8*0.95*5.67E-8*(EA336+273)^3))</f>
        <v>0</v>
      </c>
      <c r="W336">
        <f>($C$7*EB336+$D$7*EC336+$E$7*V336)</f>
        <v>0</v>
      </c>
      <c r="X336">
        <f>0.61365*exp(17.502*W336/(240.97+W336))</f>
        <v>0</v>
      </c>
      <c r="Y336">
        <f>(Z336/AA336*100)</f>
        <v>0</v>
      </c>
      <c r="Z336">
        <f>DT336*(DY336+DZ336)/1000</f>
        <v>0</v>
      </c>
      <c r="AA336">
        <f>0.61365*exp(17.502*EA336/(240.97+EA336))</f>
        <v>0</v>
      </c>
      <c r="AB336">
        <f>(X336-DT336*(DY336+DZ336)/1000)</f>
        <v>0</v>
      </c>
      <c r="AC336">
        <f>(-J336*44100)</f>
        <v>0</v>
      </c>
      <c r="AD336">
        <f>2*29.3*R336*0.92*(EA336-W336)</f>
        <v>0</v>
      </c>
      <c r="AE336">
        <f>2*0.95*5.67E-8*(((EA336+$B$7)+273)^4-(W336+273)^4)</f>
        <v>0</v>
      </c>
      <c r="AF336">
        <f>U336+AE336+AC336+AD336</f>
        <v>0</v>
      </c>
      <c r="AG336">
        <f>DX336*AU336*(DS336-DR336*(1000-AU336*DU336)/(1000-AU336*DT336))/(100*DL336)</f>
        <v>0</v>
      </c>
      <c r="AH336">
        <f>1000*DX336*AU336*(DT336-DU336)/(100*DL336*(1000-AU336*DT336))</f>
        <v>0</v>
      </c>
      <c r="AI336">
        <f>(AJ336 - AK336 - DY336*1E3/(8.314*(EA336+273.15)) * AM336/DX336 * AL336) * DX336/(100*DL336) * (1000 - DU336)/1000</f>
        <v>0</v>
      </c>
      <c r="AJ336">
        <v>516.117728846748</v>
      </c>
      <c r="AK336">
        <v>494.244448484848</v>
      </c>
      <c r="AL336">
        <v>3.41300771773865</v>
      </c>
      <c r="AM336">
        <v>65.0637993625478</v>
      </c>
      <c r="AN336">
        <f>(AP336 - AO336 + DY336*1E3/(8.314*(EA336+273.15)) * AR336/DX336 * AQ336) * DX336/(100*DL336) * 1000/(1000 - AP336)</f>
        <v>0</v>
      </c>
      <c r="AO336">
        <v>24.6016440984216</v>
      </c>
      <c r="AP336">
        <v>27.9244406060606</v>
      </c>
      <c r="AQ336">
        <v>-0.00898042006885683</v>
      </c>
      <c r="AR336">
        <v>110.680161828756</v>
      </c>
      <c r="AS336">
        <v>6</v>
      </c>
      <c r="AT336">
        <v>1</v>
      </c>
      <c r="AU336">
        <f>IF(AS336*$H$13&gt;=AW336,1.0,(AW336/(AW336-AS336*$H$13)))</f>
        <v>0</v>
      </c>
      <c r="AV336">
        <f>(AU336-1)*100</f>
        <v>0</v>
      </c>
      <c r="AW336">
        <f>MAX(0,($B$13+$C$13*EF336)/(1+$D$13*EF336)*DY336/(EA336+273)*$E$13)</f>
        <v>0</v>
      </c>
      <c r="AX336" t="s">
        <v>437</v>
      </c>
      <c r="AY336" t="s">
        <v>437</v>
      </c>
      <c r="AZ336">
        <v>0</v>
      </c>
      <c r="BA336">
        <v>0</v>
      </c>
      <c r="BB336">
        <f>1-AZ336/BA336</f>
        <v>0</v>
      </c>
      <c r="BC336">
        <v>0</v>
      </c>
      <c r="BD336" t="s">
        <v>437</v>
      </c>
      <c r="BE336" t="s">
        <v>437</v>
      </c>
      <c r="BF336">
        <v>0</v>
      </c>
      <c r="BG336">
        <v>0</v>
      </c>
      <c r="BH336">
        <f>1-BF336/BG336</f>
        <v>0</v>
      </c>
      <c r="BI336">
        <v>0.5</v>
      </c>
      <c r="BJ336">
        <f>DI336</f>
        <v>0</v>
      </c>
      <c r="BK336">
        <f>L336</f>
        <v>0</v>
      </c>
      <c r="BL336">
        <f>BH336*BI336*BJ336</f>
        <v>0</v>
      </c>
      <c r="BM336">
        <f>(BK336-BC336)/BJ336</f>
        <v>0</v>
      </c>
      <c r="BN336">
        <f>(BA336-BG336)/BG336</f>
        <v>0</v>
      </c>
      <c r="BO336">
        <f>AZ336/(BB336+AZ336/BG336)</f>
        <v>0</v>
      </c>
      <c r="BP336" t="s">
        <v>437</v>
      </c>
      <c r="BQ336">
        <v>0</v>
      </c>
      <c r="BR336">
        <f>IF(BQ336&lt;&gt;0, BQ336, BO336)</f>
        <v>0</v>
      </c>
      <c r="BS336">
        <f>1-BR336/BG336</f>
        <v>0</v>
      </c>
      <c r="BT336">
        <f>(BG336-BF336)/(BG336-BR336)</f>
        <v>0</v>
      </c>
      <c r="BU336">
        <f>(BA336-BG336)/(BA336-BR336)</f>
        <v>0</v>
      </c>
      <c r="BV336">
        <f>(BG336-BF336)/(BG336-AZ336)</f>
        <v>0</v>
      </c>
      <c r="BW336">
        <f>(BA336-BG336)/(BA336-AZ336)</f>
        <v>0</v>
      </c>
      <c r="BX336">
        <f>(BT336*BR336/BF336)</f>
        <v>0</v>
      </c>
      <c r="BY336">
        <f>(1-BX336)</f>
        <v>0</v>
      </c>
      <c r="DH336">
        <f>$B$11*EG336+$C$11*EH336+$F$11*ES336*(1-EV336)</f>
        <v>0</v>
      </c>
      <c r="DI336">
        <f>DH336*DJ336</f>
        <v>0</v>
      </c>
      <c r="DJ336">
        <f>($B$11*$D$9+$C$11*$D$9+$F$11*((FF336+EX336)/MAX(FF336+EX336+FG336, 0.1)*$I$9+FG336/MAX(FF336+EX336+FG336, 0.1)*$J$9))/($B$11+$C$11+$F$11)</f>
        <v>0</v>
      </c>
      <c r="DK336">
        <f>($B$11*$K$9+$C$11*$K$9+$F$11*((FF336+EX336)/MAX(FF336+EX336+FG336, 0.1)*$P$9+FG336/MAX(FF336+EX336+FG336, 0.1)*$Q$9))/($B$11+$C$11+$F$11)</f>
        <v>0</v>
      </c>
      <c r="DL336">
        <v>6</v>
      </c>
      <c r="DM336">
        <v>0.5</v>
      </c>
      <c r="DN336" t="s">
        <v>438</v>
      </c>
      <c r="DO336">
        <v>2</v>
      </c>
      <c r="DP336" t="b">
        <v>1</v>
      </c>
      <c r="DQ336">
        <v>1761412918.94615</v>
      </c>
      <c r="DR336">
        <v>458.437769230769</v>
      </c>
      <c r="DS336">
        <v>487.068846153846</v>
      </c>
      <c r="DT336">
        <v>27.9847615384615</v>
      </c>
      <c r="DU336">
        <v>24.5968692307692</v>
      </c>
      <c r="DV336">
        <v>457.340307692308</v>
      </c>
      <c r="DW336">
        <v>27.6695692307692</v>
      </c>
      <c r="DX336">
        <v>500.042461538462</v>
      </c>
      <c r="DY336">
        <v>90.3373</v>
      </c>
      <c r="DZ336">
        <v>0.0429756153846154</v>
      </c>
      <c r="EA336">
        <v>37.9241615384615</v>
      </c>
      <c r="EB336">
        <v>37.7622153846154</v>
      </c>
      <c r="EC336">
        <v>999.9</v>
      </c>
      <c r="ED336">
        <v>0</v>
      </c>
      <c r="EE336">
        <v>0</v>
      </c>
      <c r="EF336">
        <v>10003.55</v>
      </c>
      <c r="EG336">
        <v>0</v>
      </c>
      <c r="EH336">
        <v>1231.14769230769</v>
      </c>
      <c r="EI336">
        <v>-28.631</v>
      </c>
      <c r="EJ336">
        <v>471.635846153846</v>
      </c>
      <c r="EK336">
        <v>499.351384615385</v>
      </c>
      <c r="EL336">
        <v>3.38788846153846</v>
      </c>
      <c r="EM336">
        <v>487.068846153846</v>
      </c>
      <c r="EN336">
        <v>24.5968692307692</v>
      </c>
      <c r="EO336">
        <v>2.52806692307692</v>
      </c>
      <c r="EP336">
        <v>2.22201461538462</v>
      </c>
      <c r="EQ336">
        <v>21.2083230769231</v>
      </c>
      <c r="ER336">
        <v>19.1219307692308</v>
      </c>
      <c r="ES336">
        <v>1200.06461538462</v>
      </c>
      <c r="ET336">
        <v>0.967007</v>
      </c>
      <c r="EU336">
        <v>0.0329930769230769</v>
      </c>
      <c r="EV336">
        <v>0</v>
      </c>
      <c r="EW336">
        <v>1355.40153846154</v>
      </c>
      <c r="EX336">
        <v>5.00059</v>
      </c>
      <c r="EY336">
        <v>17144.1230769231</v>
      </c>
      <c r="EZ336">
        <v>10359.3</v>
      </c>
      <c r="FA336">
        <v>57.3939230769231</v>
      </c>
      <c r="FB336">
        <v>59.394</v>
      </c>
      <c r="FC336">
        <v>57.6728461538462</v>
      </c>
      <c r="FD336">
        <v>59.0093846153846</v>
      </c>
      <c r="FE336">
        <v>58.1054615384615</v>
      </c>
      <c r="FF336">
        <v>1155.63461538462</v>
      </c>
      <c r="FG336">
        <v>39.43</v>
      </c>
      <c r="FH336">
        <v>0</v>
      </c>
      <c r="FI336">
        <v>1761412887.1</v>
      </c>
      <c r="FJ336">
        <v>0</v>
      </c>
      <c r="FK336">
        <v>1355.1628</v>
      </c>
      <c r="FL336">
        <v>-14.5123077075632</v>
      </c>
      <c r="FM336">
        <v>-140.146154195676</v>
      </c>
      <c r="FN336">
        <v>17140.232</v>
      </c>
      <c r="FO336">
        <v>15</v>
      </c>
      <c r="FP336">
        <v>0</v>
      </c>
      <c r="FQ336" t="s">
        <v>439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-27.7068809523809</v>
      </c>
      <c r="GD336">
        <v>-21.9171896103896</v>
      </c>
      <c r="GE336">
        <v>2.30015749121644</v>
      </c>
      <c r="GF336">
        <v>0</v>
      </c>
      <c r="GG336">
        <v>1356.10588235294</v>
      </c>
      <c r="GH336">
        <v>-14.4638655288925</v>
      </c>
      <c r="GI336">
        <v>1.43988177138643</v>
      </c>
      <c r="GJ336">
        <v>-1</v>
      </c>
      <c r="GK336">
        <v>3.41439809523809</v>
      </c>
      <c r="GL336">
        <v>-0.55304883116883</v>
      </c>
      <c r="GM336">
        <v>0.0558272799520814</v>
      </c>
      <c r="GN336">
        <v>0</v>
      </c>
      <c r="GO336">
        <v>0</v>
      </c>
      <c r="GP336">
        <v>2</v>
      </c>
      <c r="GQ336" t="s">
        <v>473</v>
      </c>
      <c r="GR336">
        <v>3.12814</v>
      </c>
      <c r="GS336">
        <v>2.72058</v>
      </c>
      <c r="GT336">
        <v>0.095131</v>
      </c>
      <c r="GU336">
        <v>0.0999169</v>
      </c>
      <c r="GV336">
        <v>0.109987</v>
      </c>
      <c r="GW336">
        <v>0.10091</v>
      </c>
      <c r="GX336">
        <v>32805.4</v>
      </c>
      <c r="GY336">
        <v>34568.4</v>
      </c>
      <c r="GZ336">
        <v>32905.9</v>
      </c>
      <c r="HA336">
        <v>34878.8</v>
      </c>
      <c r="HB336">
        <v>41706.2</v>
      </c>
      <c r="HC336">
        <v>45183</v>
      </c>
      <c r="HD336">
        <v>51636.2</v>
      </c>
      <c r="HE336">
        <v>55903</v>
      </c>
      <c r="HF336">
        <v>1.72298</v>
      </c>
      <c r="HG336">
        <v>1.58823</v>
      </c>
      <c r="HH336">
        <v>-0.080958</v>
      </c>
      <c r="HI336">
        <v>0</v>
      </c>
      <c r="HJ336">
        <v>39.1171</v>
      </c>
      <c r="HK336">
        <v>999.9</v>
      </c>
      <c r="HL336">
        <v>56.623</v>
      </c>
      <c r="HM336">
        <v>29.245</v>
      </c>
      <c r="HN336">
        <v>25.5676</v>
      </c>
      <c r="HO336">
        <v>56.1875</v>
      </c>
      <c r="HP336">
        <v>42.2837</v>
      </c>
      <c r="HQ336">
        <v>1</v>
      </c>
      <c r="HR336">
        <v>1.90545</v>
      </c>
      <c r="HS336">
        <v>9.28105</v>
      </c>
      <c r="HT336">
        <v>19.9084</v>
      </c>
      <c r="HU336">
        <v>5.18989</v>
      </c>
      <c r="HV336">
        <v>12.0159</v>
      </c>
      <c r="HW336">
        <v>4.97055</v>
      </c>
      <c r="HX336">
        <v>3.29483</v>
      </c>
      <c r="HY336">
        <v>9999</v>
      </c>
      <c r="HZ336">
        <v>9999</v>
      </c>
      <c r="IA336">
        <v>999.9</v>
      </c>
      <c r="IB336">
        <v>9999</v>
      </c>
      <c r="IC336">
        <v>1.86324</v>
      </c>
      <c r="ID336">
        <v>1.86811</v>
      </c>
      <c r="IE336">
        <v>1.86783</v>
      </c>
      <c r="IF336">
        <v>1.86905</v>
      </c>
      <c r="IG336">
        <v>1.86981</v>
      </c>
      <c r="IH336">
        <v>1.86588</v>
      </c>
      <c r="II336">
        <v>1.86694</v>
      </c>
      <c r="IJ336">
        <v>1.8684</v>
      </c>
      <c r="IK336">
        <v>5</v>
      </c>
      <c r="IL336">
        <v>0</v>
      </c>
      <c r="IM336">
        <v>0</v>
      </c>
      <c r="IN336">
        <v>0</v>
      </c>
      <c r="IO336" t="s">
        <v>441</v>
      </c>
      <c r="IP336" t="s">
        <v>442</v>
      </c>
      <c r="IQ336" t="s">
        <v>443</v>
      </c>
      <c r="IR336" t="s">
        <v>443</v>
      </c>
      <c r="IS336" t="s">
        <v>443</v>
      </c>
      <c r="IT336" t="s">
        <v>443</v>
      </c>
      <c r="IU336">
        <v>0</v>
      </c>
      <c r="IV336">
        <v>100</v>
      </c>
      <c r="IW336">
        <v>100</v>
      </c>
      <c r="IX336">
        <v>1.098</v>
      </c>
      <c r="IY336">
        <v>0.3152</v>
      </c>
      <c r="IZ336">
        <v>1.09748391826392</v>
      </c>
      <c r="JA336">
        <v>0</v>
      </c>
      <c r="JB336">
        <v>0</v>
      </c>
      <c r="JC336">
        <v>0</v>
      </c>
      <c r="JD336">
        <v>0.315191680746845</v>
      </c>
      <c r="JE336">
        <v>0</v>
      </c>
      <c r="JF336">
        <v>0</v>
      </c>
      <c r="JG336">
        <v>0</v>
      </c>
      <c r="JH336">
        <v>5</v>
      </c>
      <c r="JI336">
        <v>2273</v>
      </c>
      <c r="JJ336">
        <v>0</v>
      </c>
      <c r="JK336">
        <v>25</v>
      </c>
      <c r="JL336">
        <v>29356882.1</v>
      </c>
      <c r="JM336">
        <v>29356882.1</v>
      </c>
      <c r="JN336">
        <v>1.21582</v>
      </c>
      <c r="JO336">
        <v>2.61719</v>
      </c>
      <c r="JP336">
        <v>1.54785</v>
      </c>
      <c r="JQ336">
        <v>2.32056</v>
      </c>
      <c r="JR336">
        <v>1.64673</v>
      </c>
      <c r="JS336">
        <v>2.3645</v>
      </c>
      <c r="JT336">
        <v>33.513</v>
      </c>
      <c r="JU336">
        <v>24.105</v>
      </c>
      <c r="JV336">
        <v>18</v>
      </c>
      <c r="JW336">
        <v>487.797</v>
      </c>
      <c r="JX336">
        <v>392.263</v>
      </c>
      <c r="JY336">
        <v>29.4606</v>
      </c>
      <c r="JZ336">
        <v>48.3704</v>
      </c>
      <c r="KA336">
        <v>30.0041</v>
      </c>
      <c r="KB336">
        <v>47.4017</v>
      </c>
      <c r="KC336">
        <v>47.2231</v>
      </c>
      <c r="KD336">
        <v>24.4965</v>
      </c>
      <c r="KE336">
        <v>0</v>
      </c>
      <c r="KF336">
        <v>100</v>
      </c>
      <c r="KG336">
        <v>21.8468</v>
      </c>
      <c r="KH336">
        <v>542.43</v>
      </c>
      <c r="KI336">
        <v>34.6858</v>
      </c>
      <c r="KJ336">
        <v>93.6485</v>
      </c>
      <c r="KK336">
        <v>90.476</v>
      </c>
    </row>
    <row r="337" spans="1:297">
      <c r="A337">
        <v>321</v>
      </c>
      <c r="B337">
        <v>1761412932.1</v>
      </c>
      <c r="C337">
        <v>4751.09999990463</v>
      </c>
      <c r="D337" t="s">
        <v>1087</v>
      </c>
      <c r="E337" t="s">
        <v>1088</v>
      </c>
      <c r="F337">
        <v>5</v>
      </c>
      <c r="G337" t="s">
        <v>1024</v>
      </c>
      <c r="H337" t="s">
        <v>436</v>
      </c>
      <c r="I337">
        <v>1761412923.94615</v>
      </c>
      <c r="J337">
        <f>(K337)/1000</f>
        <v>0</v>
      </c>
      <c r="K337">
        <f>IF(DP337, AN337, AH337)</f>
        <v>0</v>
      </c>
      <c r="L337">
        <f>IF(DP337, AI337, AG337)</f>
        <v>0</v>
      </c>
      <c r="M337">
        <f>DR337 - IF(AU337&gt;1, L337*DL337*100.0/(AW337), 0)</f>
        <v>0</v>
      </c>
      <c r="N337">
        <f>((T337-J337/2)*M337-L337)/(T337+J337/2)</f>
        <v>0</v>
      </c>
      <c r="O337">
        <f>N337*(DY337+DZ337)/1000.0</f>
        <v>0</v>
      </c>
      <c r="P337">
        <f>(DR337 - IF(AU337&gt;1, L337*DL337*100.0/(AW337), 0))*(DY337+DZ337)/1000.0</f>
        <v>0</v>
      </c>
      <c r="Q337">
        <f>2.0/((1/S337-1/R337)+SIGN(S337)*SQRT((1/S337-1/R337)*(1/S337-1/R337) + 4*DM337/((DM337+1)*(DM337+1))*(2*1/S337*1/R337-1/R337*1/R337)))</f>
        <v>0</v>
      </c>
      <c r="R337">
        <f>IF(LEFT(DN337,1)&lt;&gt;"0",IF(LEFT(DN337,1)="1",3.0,DO337),$D$5+$E$5*(EF337*DY337/($K$5*1000))+$F$5*(EF337*DY337/($K$5*1000))*MAX(MIN(DL337,$J$5),$I$5)*MAX(MIN(DL337,$J$5),$I$5)+$G$5*MAX(MIN(DL337,$J$5),$I$5)*(EF337*DY337/($K$5*1000))+$H$5*(EF337*DY337/($K$5*1000))*(EF337*DY337/($K$5*1000)))</f>
        <v>0</v>
      </c>
      <c r="S337">
        <f>J337*(1000-(1000*0.61365*exp(17.502*W337/(240.97+W337))/(DY337+DZ337)+DT337)/2)/(1000*0.61365*exp(17.502*W337/(240.97+W337))/(DY337+DZ337)-DT337)</f>
        <v>0</v>
      </c>
      <c r="T337">
        <f>1/((DM337+1)/(Q337/1.6)+1/(R337/1.37)) + DM337/((DM337+1)/(Q337/1.6) + DM337/(R337/1.37))</f>
        <v>0</v>
      </c>
      <c r="U337">
        <f>(DH337*DK337)</f>
        <v>0</v>
      </c>
      <c r="V337">
        <f>(EA337+(U337+2*0.95*5.67E-8*(((EA337+$B$7)+273)^4-(EA337+273)^4)-44100*J337)/(1.84*29.3*R337+8*0.95*5.67E-8*(EA337+273)^3))</f>
        <v>0</v>
      </c>
      <c r="W337">
        <f>($C$7*EB337+$D$7*EC337+$E$7*V337)</f>
        <v>0</v>
      </c>
      <c r="X337">
        <f>0.61365*exp(17.502*W337/(240.97+W337))</f>
        <v>0</v>
      </c>
      <c r="Y337">
        <f>(Z337/AA337*100)</f>
        <v>0</v>
      </c>
      <c r="Z337">
        <f>DT337*(DY337+DZ337)/1000</f>
        <v>0</v>
      </c>
      <c r="AA337">
        <f>0.61365*exp(17.502*EA337/(240.97+EA337))</f>
        <v>0</v>
      </c>
      <c r="AB337">
        <f>(X337-DT337*(DY337+DZ337)/1000)</f>
        <v>0</v>
      </c>
      <c r="AC337">
        <f>(-J337*44100)</f>
        <v>0</v>
      </c>
      <c r="AD337">
        <f>2*29.3*R337*0.92*(EA337-W337)</f>
        <v>0</v>
      </c>
      <c r="AE337">
        <f>2*0.95*5.67E-8*(((EA337+$B$7)+273)^4-(W337+273)^4)</f>
        <v>0</v>
      </c>
      <c r="AF337">
        <f>U337+AE337+AC337+AD337</f>
        <v>0</v>
      </c>
      <c r="AG337">
        <f>DX337*AU337*(DS337-DR337*(1000-AU337*DU337)/(1000-AU337*DT337))/(100*DL337)</f>
        <v>0</v>
      </c>
      <c r="AH337">
        <f>1000*DX337*AU337*(DT337-DU337)/(100*DL337*(1000-AU337*DT337))</f>
        <v>0</v>
      </c>
      <c r="AI337">
        <f>(AJ337 - AK337 - DY337*1E3/(8.314*(EA337+273.15)) * AM337/DX337 * AL337) * DX337/(100*DL337) * (1000 - DU337)/1000</f>
        <v>0</v>
      </c>
      <c r="AJ337">
        <v>532.23815582148</v>
      </c>
      <c r="AK337">
        <v>510.376854545454</v>
      </c>
      <c r="AL337">
        <v>3.21501836280669</v>
      </c>
      <c r="AM337">
        <v>65.0637993625478</v>
      </c>
      <c r="AN337">
        <f>(AP337 - AO337 + DY337*1E3/(8.314*(EA337+273.15)) * AR337/DX337 * AQ337) * DX337/(100*DL337) * 1000/(1000 - AP337)</f>
        <v>0</v>
      </c>
      <c r="AO337">
        <v>24.6044995395334</v>
      </c>
      <c r="AP337">
        <v>27.8724672727273</v>
      </c>
      <c r="AQ337">
        <v>-0.0108888133330638</v>
      </c>
      <c r="AR337">
        <v>110.680161828756</v>
      </c>
      <c r="AS337">
        <v>6</v>
      </c>
      <c r="AT337">
        <v>1</v>
      </c>
      <c r="AU337">
        <f>IF(AS337*$H$13&gt;=AW337,1.0,(AW337/(AW337-AS337*$H$13)))</f>
        <v>0</v>
      </c>
      <c r="AV337">
        <f>(AU337-1)*100</f>
        <v>0</v>
      </c>
      <c r="AW337">
        <f>MAX(0,($B$13+$C$13*EF337)/(1+$D$13*EF337)*DY337/(EA337+273)*$E$13)</f>
        <v>0</v>
      </c>
      <c r="AX337" t="s">
        <v>437</v>
      </c>
      <c r="AY337" t="s">
        <v>437</v>
      </c>
      <c r="AZ337">
        <v>0</v>
      </c>
      <c r="BA337">
        <v>0</v>
      </c>
      <c r="BB337">
        <f>1-AZ337/BA337</f>
        <v>0</v>
      </c>
      <c r="BC337">
        <v>0</v>
      </c>
      <c r="BD337" t="s">
        <v>437</v>
      </c>
      <c r="BE337" t="s">
        <v>437</v>
      </c>
      <c r="BF337">
        <v>0</v>
      </c>
      <c r="BG337">
        <v>0</v>
      </c>
      <c r="BH337">
        <f>1-BF337/BG337</f>
        <v>0</v>
      </c>
      <c r="BI337">
        <v>0.5</v>
      </c>
      <c r="BJ337">
        <f>DI337</f>
        <v>0</v>
      </c>
      <c r="BK337">
        <f>L337</f>
        <v>0</v>
      </c>
      <c r="BL337">
        <f>BH337*BI337*BJ337</f>
        <v>0</v>
      </c>
      <c r="BM337">
        <f>(BK337-BC337)/BJ337</f>
        <v>0</v>
      </c>
      <c r="BN337">
        <f>(BA337-BG337)/BG337</f>
        <v>0</v>
      </c>
      <c r="BO337">
        <f>AZ337/(BB337+AZ337/BG337)</f>
        <v>0</v>
      </c>
      <c r="BP337" t="s">
        <v>437</v>
      </c>
      <c r="BQ337">
        <v>0</v>
      </c>
      <c r="BR337">
        <f>IF(BQ337&lt;&gt;0, BQ337, BO337)</f>
        <v>0</v>
      </c>
      <c r="BS337">
        <f>1-BR337/BG337</f>
        <v>0</v>
      </c>
      <c r="BT337">
        <f>(BG337-BF337)/(BG337-BR337)</f>
        <v>0</v>
      </c>
      <c r="BU337">
        <f>(BA337-BG337)/(BA337-BR337)</f>
        <v>0</v>
      </c>
      <c r="BV337">
        <f>(BG337-BF337)/(BG337-AZ337)</f>
        <v>0</v>
      </c>
      <c r="BW337">
        <f>(BA337-BG337)/(BA337-AZ337)</f>
        <v>0</v>
      </c>
      <c r="BX337">
        <f>(BT337*BR337/BF337)</f>
        <v>0</v>
      </c>
      <c r="BY337">
        <f>(1-BX337)</f>
        <v>0</v>
      </c>
      <c r="DH337">
        <f>$B$11*EG337+$C$11*EH337+$F$11*ES337*(1-EV337)</f>
        <v>0</v>
      </c>
      <c r="DI337">
        <f>DH337*DJ337</f>
        <v>0</v>
      </c>
      <c r="DJ337">
        <f>($B$11*$D$9+$C$11*$D$9+$F$11*((FF337+EX337)/MAX(FF337+EX337+FG337, 0.1)*$I$9+FG337/MAX(FF337+EX337+FG337, 0.1)*$J$9))/($B$11+$C$11+$F$11)</f>
        <v>0</v>
      </c>
      <c r="DK337">
        <f>($B$11*$K$9+$C$11*$K$9+$F$11*((FF337+EX337)/MAX(FF337+EX337+FG337, 0.1)*$P$9+FG337/MAX(FF337+EX337+FG337, 0.1)*$Q$9))/($B$11+$C$11+$F$11)</f>
        <v>0</v>
      </c>
      <c r="DL337">
        <v>6</v>
      </c>
      <c r="DM337">
        <v>0.5</v>
      </c>
      <c r="DN337" t="s">
        <v>438</v>
      </c>
      <c r="DO337">
        <v>2</v>
      </c>
      <c r="DP337" t="b">
        <v>1</v>
      </c>
      <c r="DQ337">
        <v>1761412923.94615</v>
      </c>
      <c r="DR337">
        <v>473.587846153846</v>
      </c>
      <c r="DS337">
        <v>503.331384615385</v>
      </c>
      <c r="DT337">
        <v>27.9411384615385</v>
      </c>
      <c r="DU337">
        <v>24.6005153846154</v>
      </c>
      <c r="DV337">
        <v>472.490538461539</v>
      </c>
      <c r="DW337">
        <v>27.6259461538462</v>
      </c>
      <c r="DX337">
        <v>500.055076923077</v>
      </c>
      <c r="DY337">
        <v>90.3378769230769</v>
      </c>
      <c r="DZ337">
        <v>0.0429062307692308</v>
      </c>
      <c r="EA337">
        <v>37.9496</v>
      </c>
      <c r="EB337">
        <v>37.8023384615385</v>
      </c>
      <c r="EC337">
        <v>999.9</v>
      </c>
      <c r="ED337">
        <v>0</v>
      </c>
      <c r="EE337">
        <v>0</v>
      </c>
      <c r="EF337">
        <v>9996.62615384615</v>
      </c>
      <c r="EG337">
        <v>0</v>
      </c>
      <c r="EH337">
        <v>1231.02153846154</v>
      </c>
      <c r="EI337">
        <v>-29.7433384615385</v>
      </c>
      <c r="EJ337">
        <v>487.200230769231</v>
      </c>
      <c r="EK337">
        <v>516.025846153846</v>
      </c>
      <c r="EL337">
        <v>3.34063076923077</v>
      </c>
      <c r="EM337">
        <v>503.331384615385</v>
      </c>
      <c r="EN337">
        <v>24.6005153846154</v>
      </c>
      <c r="EO337">
        <v>2.52414230769231</v>
      </c>
      <c r="EP337">
        <v>2.22235692307692</v>
      </c>
      <c r="EQ337">
        <v>21.1829923076923</v>
      </c>
      <c r="ER337">
        <v>19.1244076923077</v>
      </c>
      <c r="ES337">
        <v>1200.04923076923</v>
      </c>
      <c r="ET337">
        <v>0.967007</v>
      </c>
      <c r="EU337">
        <v>0.0329930461538462</v>
      </c>
      <c r="EV337">
        <v>0</v>
      </c>
      <c r="EW337">
        <v>1354.18538461538</v>
      </c>
      <c r="EX337">
        <v>5.00059</v>
      </c>
      <c r="EY337">
        <v>17132.6230769231</v>
      </c>
      <c r="EZ337">
        <v>10359.1615384615</v>
      </c>
      <c r="FA337">
        <v>57.4420769230769</v>
      </c>
      <c r="FB337">
        <v>59.4324615384615</v>
      </c>
      <c r="FC337">
        <v>57.7113076923077</v>
      </c>
      <c r="FD337">
        <v>59.0526923076923</v>
      </c>
      <c r="FE337">
        <v>58.1439230769231</v>
      </c>
      <c r="FF337">
        <v>1155.61923076923</v>
      </c>
      <c r="FG337">
        <v>39.43</v>
      </c>
      <c r="FH337">
        <v>0</v>
      </c>
      <c r="FI337">
        <v>1761412891.9</v>
      </c>
      <c r="FJ337">
        <v>0</v>
      </c>
      <c r="FK337">
        <v>1354.042</v>
      </c>
      <c r="FL337">
        <v>-14.3215384375689</v>
      </c>
      <c r="FM337">
        <v>-135.992307525386</v>
      </c>
      <c r="FN337">
        <v>17129.32</v>
      </c>
      <c r="FO337">
        <v>15</v>
      </c>
      <c r="FP337">
        <v>0</v>
      </c>
      <c r="FQ337" t="s">
        <v>439</v>
      </c>
      <c r="FR337">
        <v>0</v>
      </c>
      <c r="FS337">
        <v>0</v>
      </c>
      <c r="FT337">
        <v>0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-29.199885</v>
      </c>
      <c r="GD337">
        <v>-15.7820796992482</v>
      </c>
      <c r="GE337">
        <v>1.75789308129789</v>
      </c>
      <c r="GF337">
        <v>0</v>
      </c>
      <c r="GG337">
        <v>1354.83529411765</v>
      </c>
      <c r="GH337">
        <v>-14.2267379624239</v>
      </c>
      <c r="GI337">
        <v>1.41896033873628</v>
      </c>
      <c r="GJ337">
        <v>-1</v>
      </c>
      <c r="GK337">
        <v>3.3625285</v>
      </c>
      <c r="GL337">
        <v>-0.565686766917292</v>
      </c>
      <c r="GM337">
        <v>0.0544041899374487</v>
      </c>
      <c r="GN337">
        <v>0</v>
      </c>
      <c r="GO337">
        <v>0</v>
      </c>
      <c r="GP337">
        <v>2</v>
      </c>
      <c r="GQ337" t="s">
        <v>473</v>
      </c>
      <c r="GR337">
        <v>3.128</v>
      </c>
      <c r="GS337">
        <v>2.72083</v>
      </c>
      <c r="GT337">
        <v>0.0974583</v>
      </c>
      <c r="GU337">
        <v>0.102455</v>
      </c>
      <c r="GV337">
        <v>0.109824</v>
      </c>
      <c r="GW337">
        <v>0.100913</v>
      </c>
      <c r="GX337">
        <v>32717.9</v>
      </c>
      <c r="GY337">
        <v>34466.1</v>
      </c>
      <c r="GZ337">
        <v>32903</v>
      </c>
      <c r="HA337">
        <v>34874.3</v>
      </c>
      <c r="HB337">
        <v>41711</v>
      </c>
      <c r="HC337">
        <v>45178</v>
      </c>
      <c r="HD337">
        <v>51632.5</v>
      </c>
      <c r="HE337">
        <v>55896.5</v>
      </c>
      <c r="HF337">
        <v>1.72222</v>
      </c>
      <c r="HG337">
        <v>1.5878</v>
      </c>
      <c r="HH337">
        <v>-0.0784919</v>
      </c>
      <c r="HI337">
        <v>0</v>
      </c>
      <c r="HJ337">
        <v>39.1476</v>
      </c>
      <c r="HK337">
        <v>999.9</v>
      </c>
      <c r="HL337">
        <v>56.623</v>
      </c>
      <c r="HM337">
        <v>29.235</v>
      </c>
      <c r="HN337">
        <v>25.5533</v>
      </c>
      <c r="HO337">
        <v>56.1375</v>
      </c>
      <c r="HP337">
        <v>42.1875</v>
      </c>
      <c r="HQ337">
        <v>1</v>
      </c>
      <c r="HR337">
        <v>1.90972</v>
      </c>
      <c r="HS337">
        <v>9.28105</v>
      </c>
      <c r="HT337">
        <v>19.9083</v>
      </c>
      <c r="HU337">
        <v>5.19093</v>
      </c>
      <c r="HV337">
        <v>12.0159</v>
      </c>
      <c r="HW337">
        <v>4.9709</v>
      </c>
      <c r="HX337">
        <v>3.29492</v>
      </c>
      <c r="HY337">
        <v>9999</v>
      </c>
      <c r="HZ337">
        <v>9999</v>
      </c>
      <c r="IA337">
        <v>999.9</v>
      </c>
      <c r="IB337">
        <v>9999</v>
      </c>
      <c r="IC337">
        <v>1.86324</v>
      </c>
      <c r="ID337">
        <v>1.8681</v>
      </c>
      <c r="IE337">
        <v>1.86783</v>
      </c>
      <c r="IF337">
        <v>1.86903</v>
      </c>
      <c r="IG337">
        <v>1.86981</v>
      </c>
      <c r="IH337">
        <v>1.86586</v>
      </c>
      <c r="II337">
        <v>1.86695</v>
      </c>
      <c r="IJ337">
        <v>1.86841</v>
      </c>
      <c r="IK337">
        <v>5</v>
      </c>
      <c r="IL337">
        <v>0</v>
      </c>
      <c r="IM337">
        <v>0</v>
      </c>
      <c r="IN337">
        <v>0</v>
      </c>
      <c r="IO337" t="s">
        <v>441</v>
      </c>
      <c r="IP337" t="s">
        <v>442</v>
      </c>
      <c r="IQ337" t="s">
        <v>443</v>
      </c>
      <c r="IR337" t="s">
        <v>443</v>
      </c>
      <c r="IS337" t="s">
        <v>443</v>
      </c>
      <c r="IT337" t="s">
        <v>443</v>
      </c>
      <c r="IU337">
        <v>0</v>
      </c>
      <c r="IV337">
        <v>100</v>
      </c>
      <c r="IW337">
        <v>100</v>
      </c>
      <c r="IX337">
        <v>1.097</v>
      </c>
      <c r="IY337">
        <v>0.3152</v>
      </c>
      <c r="IZ337">
        <v>1.09748391826392</v>
      </c>
      <c r="JA337">
        <v>0</v>
      </c>
      <c r="JB337">
        <v>0</v>
      </c>
      <c r="JC337">
        <v>0</v>
      </c>
      <c r="JD337">
        <v>0.315191680746845</v>
      </c>
      <c r="JE337">
        <v>0</v>
      </c>
      <c r="JF337">
        <v>0</v>
      </c>
      <c r="JG337">
        <v>0</v>
      </c>
      <c r="JH337">
        <v>5</v>
      </c>
      <c r="JI337">
        <v>2273</v>
      </c>
      <c r="JJ337">
        <v>0</v>
      </c>
      <c r="JK337">
        <v>25</v>
      </c>
      <c r="JL337">
        <v>29356882.2</v>
      </c>
      <c r="JM337">
        <v>29356882.2</v>
      </c>
      <c r="JN337">
        <v>1.25122</v>
      </c>
      <c r="JO337">
        <v>2.63184</v>
      </c>
      <c r="JP337">
        <v>1.54785</v>
      </c>
      <c r="JQ337">
        <v>2.32056</v>
      </c>
      <c r="JR337">
        <v>1.64673</v>
      </c>
      <c r="JS337">
        <v>2.27783</v>
      </c>
      <c r="JT337">
        <v>33.513</v>
      </c>
      <c r="JU337">
        <v>24.0963</v>
      </c>
      <c r="JV337">
        <v>18</v>
      </c>
      <c r="JW337">
        <v>487.533</v>
      </c>
      <c r="JX337">
        <v>392.216</v>
      </c>
      <c r="JY337">
        <v>29.4927</v>
      </c>
      <c r="JZ337">
        <v>48.4151</v>
      </c>
      <c r="KA337">
        <v>30.0041</v>
      </c>
      <c r="KB337">
        <v>47.4456</v>
      </c>
      <c r="KC337">
        <v>47.2665</v>
      </c>
      <c r="KD337">
        <v>25.1376</v>
      </c>
      <c r="KE337">
        <v>0</v>
      </c>
      <c r="KF337">
        <v>100</v>
      </c>
      <c r="KG337">
        <v>21.806</v>
      </c>
      <c r="KH337">
        <v>556.081</v>
      </c>
      <c r="KI337">
        <v>34.6858</v>
      </c>
      <c r="KJ337">
        <v>93.6412</v>
      </c>
      <c r="KK337">
        <v>90.465</v>
      </c>
    </row>
    <row r="338" spans="1:297">
      <c r="A338">
        <v>322</v>
      </c>
      <c r="B338">
        <v>1761412937.1</v>
      </c>
      <c r="C338">
        <v>4756.09999990463</v>
      </c>
      <c r="D338" t="s">
        <v>1089</v>
      </c>
      <c r="E338" t="s">
        <v>1090</v>
      </c>
      <c r="F338">
        <v>5</v>
      </c>
      <c r="G338" t="s">
        <v>1024</v>
      </c>
      <c r="H338" t="s">
        <v>436</v>
      </c>
      <c r="I338">
        <v>1761412928.94615</v>
      </c>
      <c r="J338">
        <f>(K338)/1000</f>
        <v>0</v>
      </c>
      <c r="K338">
        <f>IF(DP338, AN338, AH338)</f>
        <v>0</v>
      </c>
      <c r="L338">
        <f>IF(DP338, AI338, AG338)</f>
        <v>0</v>
      </c>
      <c r="M338">
        <f>DR338 - IF(AU338&gt;1, L338*DL338*100.0/(AW338), 0)</f>
        <v>0</v>
      </c>
      <c r="N338">
        <f>((T338-J338/2)*M338-L338)/(T338+J338/2)</f>
        <v>0</v>
      </c>
      <c r="O338">
        <f>N338*(DY338+DZ338)/1000.0</f>
        <v>0</v>
      </c>
      <c r="P338">
        <f>(DR338 - IF(AU338&gt;1, L338*DL338*100.0/(AW338), 0))*(DY338+DZ338)/1000.0</f>
        <v>0</v>
      </c>
      <c r="Q338">
        <f>2.0/((1/S338-1/R338)+SIGN(S338)*SQRT((1/S338-1/R338)*(1/S338-1/R338) + 4*DM338/((DM338+1)*(DM338+1))*(2*1/S338*1/R338-1/R338*1/R338)))</f>
        <v>0</v>
      </c>
      <c r="R338">
        <f>IF(LEFT(DN338,1)&lt;&gt;"0",IF(LEFT(DN338,1)="1",3.0,DO338),$D$5+$E$5*(EF338*DY338/($K$5*1000))+$F$5*(EF338*DY338/($K$5*1000))*MAX(MIN(DL338,$J$5),$I$5)*MAX(MIN(DL338,$J$5),$I$5)+$G$5*MAX(MIN(DL338,$J$5),$I$5)*(EF338*DY338/($K$5*1000))+$H$5*(EF338*DY338/($K$5*1000))*(EF338*DY338/($K$5*1000)))</f>
        <v>0</v>
      </c>
      <c r="S338">
        <f>J338*(1000-(1000*0.61365*exp(17.502*W338/(240.97+W338))/(DY338+DZ338)+DT338)/2)/(1000*0.61365*exp(17.502*W338/(240.97+W338))/(DY338+DZ338)-DT338)</f>
        <v>0</v>
      </c>
      <c r="T338">
        <f>1/((DM338+1)/(Q338/1.6)+1/(R338/1.37)) + DM338/((DM338+1)/(Q338/1.6) + DM338/(R338/1.37))</f>
        <v>0</v>
      </c>
      <c r="U338">
        <f>(DH338*DK338)</f>
        <v>0</v>
      </c>
      <c r="V338">
        <f>(EA338+(U338+2*0.95*5.67E-8*(((EA338+$B$7)+273)^4-(EA338+273)^4)-44100*J338)/(1.84*29.3*R338+8*0.95*5.67E-8*(EA338+273)^3))</f>
        <v>0</v>
      </c>
      <c r="W338">
        <f>($C$7*EB338+$D$7*EC338+$E$7*V338)</f>
        <v>0</v>
      </c>
      <c r="X338">
        <f>0.61365*exp(17.502*W338/(240.97+W338))</f>
        <v>0</v>
      </c>
      <c r="Y338">
        <f>(Z338/AA338*100)</f>
        <v>0</v>
      </c>
      <c r="Z338">
        <f>DT338*(DY338+DZ338)/1000</f>
        <v>0</v>
      </c>
      <c r="AA338">
        <f>0.61365*exp(17.502*EA338/(240.97+EA338))</f>
        <v>0</v>
      </c>
      <c r="AB338">
        <f>(X338-DT338*(DY338+DZ338)/1000)</f>
        <v>0</v>
      </c>
      <c r="AC338">
        <f>(-J338*44100)</f>
        <v>0</v>
      </c>
      <c r="AD338">
        <f>2*29.3*R338*0.92*(EA338-W338)</f>
        <v>0</v>
      </c>
      <c r="AE338">
        <f>2*0.95*5.67E-8*(((EA338+$B$7)+273)^4-(W338+273)^4)</f>
        <v>0</v>
      </c>
      <c r="AF338">
        <f>U338+AE338+AC338+AD338</f>
        <v>0</v>
      </c>
      <c r="AG338">
        <f>DX338*AU338*(DS338-DR338*(1000-AU338*DU338)/(1000-AU338*DT338))/(100*DL338)</f>
        <v>0</v>
      </c>
      <c r="AH338">
        <f>1000*DX338*AU338*(DT338-DU338)/(100*DL338*(1000-AU338*DT338))</f>
        <v>0</v>
      </c>
      <c r="AI338">
        <f>(AJ338 - AK338 - DY338*1E3/(8.314*(EA338+273.15)) * AM338/DX338 * AL338) * DX338/(100*DL338) * (1000 - DU338)/1000</f>
        <v>0</v>
      </c>
      <c r="AJ338">
        <v>551.181158602434</v>
      </c>
      <c r="AK338">
        <v>528.165684848485</v>
      </c>
      <c r="AL338">
        <v>3.59122834957683</v>
      </c>
      <c r="AM338">
        <v>65.0637993625478</v>
      </c>
      <c r="AN338">
        <f>(AP338 - AO338 + DY338*1E3/(8.314*(EA338+273.15)) * AR338/DX338 * AQ338) * DX338/(100*DL338) * 1000/(1000 - AP338)</f>
        <v>0</v>
      </c>
      <c r="AO338">
        <v>24.6101123172081</v>
      </c>
      <c r="AP338">
        <v>27.8097127272727</v>
      </c>
      <c r="AQ338">
        <v>-0.0129190825266922</v>
      </c>
      <c r="AR338">
        <v>110.680161828756</v>
      </c>
      <c r="AS338">
        <v>6</v>
      </c>
      <c r="AT338">
        <v>1</v>
      </c>
      <c r="AU338">
        <f>IF(AS338*$H$13&gt;=AW338,1.0,(AW338/(AW338-AS338*$H$13)))</f>
        <v>0</v>
      </c>
      <c r="AV338">
        <f>(AU338-1)*100</f>
        <v>0</v>
      </c>
      <c r="AW338">
        <f>MAX(0,($B$13+$C$13*EF338)/(1+$D$13*EF338)*DY338/(EA338+273)*$E$13)</f>
        <v>0</v>
      </c>
      <c r="AX338" t="s">
        <v>437</v>
      </c>
      <c r="AY338" t="s">
        <v>437</v>
      </c>
      <c r="AZ338">
        <v>0</v>
      </c>
      <c r="BA338">
        <v>0</v>
      </c>
      <c r="BB338">
        <f>1-AZ338/BA338</f>
        <v>0</v>
      </c>
      <c r="BC338">
        <v>0</v>
      </c>
      <c r="BD338" t="s">
        <v>437</v>
      </c>
      <c r="BE338" t="s">
        <v>437</v>
      </c>
      <c r="BF338">
        <v>0</v>
      </c>
      <c r="BG338">
        <v>0</v>
      </c>
      <c r="BH338">
        <f>1-BF338/BG338</f>
        <v>0</v>
      </c>
      <c r="BI338">
        <v>0.5</v>
      </c>
      <c r="BJ338">
        <f>DI338</f>
        <v>0</v>
      </c>
      <c r="BK338">
        <f>L338</f>
        <v>0</v>
      </c>
      <c r="BL338">
        <f>BH338*BI338*BJ338</f>
        <v>0</v>
      </c>
      <c r="BM338">
        <f>(BK338-BC338)/BJ338</f>
        <v>0</v>
      </c>
      <c r="BN338">
        <f>(BA338-BG338)/BG338</f>
        <v>0</v>
      </c>
      <c r="BO338">
        <f>AZ338/(BB338+AZ338/BG338)</f>
        <v>0</v>
      </c>
      <c r="BP338" t="s">
        <v>437</v>
      </c>
      <c r="BQ338">
        <v>0</v>
      </c>
      <c r="BR338">
        <f>IF(BQ338&lt;&gt;0, BQ338, BO338)</f>
        <v>0</v>
      </c>
      <c r="BS338">
        <f>1-BR338/BG338</f>
        <v>0</v>
      </c>
      <c r="BT338">
        <f>(BG338-BF338)/(BG338-BR338)</f>
        <v>0</v>
      </c>
      <c r="BU338">
        <f>(BA338-BG338)/(BA338-BR338)</f>
        <v>0</v>
      </c>
      <c r="BV338">
        <f>(BG338-BF338)/(BG338-AZ338)</f>
        <v>0</v>
      </c>
      <c r="BW338">
        <f>(BA338-BG338)/(BA338-AZ338)</f>
        <v>0</v>
      </c>
      <c r="BX338">
        <f>(BT338*BR338/BF338)</f>
        <v>0</v>
      </c>
      <c r="BY338">
        <f>(1-BX338)</f>
        <v>0</v>
      </c>
      <c r="DH338">
        <f>$B$11*EG338+$C$11*EH338+$F$11*ES338*(1-EV338)</f>
        <v>0</v>
      </c>
      <c r="DI338">
        <f>DH338*DJ338</f>
        <v>0</v>
      </c>
      <c r="DJ338">
        <f>($B$11*$D$9+$C$11*$D$9+$F$11*((FF338+EX338)/MAX(FF338+EX338+FG338, 0.1)*$I$9+FG338/MAX(FF338+EX338+FG338, 0.1)*$J$9))/($B$11+$C$11+$F$11)</f>
        <v>0</v>
      </c>
      <c r="DK338">
        <f>($B$11*$K$9+$C$11*$K$9+$F$11*((FF338+EX338)/MAX(FF338+EX338+FG338, 0.1)*$P$9+FG338/MAX(FF338+EX338+FG338, 0.1)*$Q$9))/($B$11+$C$11+$F$11)</f>
        <v>0</v>
      </c>
      <c r="DL338">
        <v>6</v>
      </c>
      <c r="DM338">
        <v>0.5</v>
      </c>
      <c r="DN338" t="s">
        <v>438</v>
      </c>
      <c r="DO338">
        <v>2</v>
      </c>
      <c r="DP338" t="b">
        <v>1</v>
      </c>
      <c r="DQ338">
        <v>1761412928.94615</v>
      </c>
      <c r="DR338">
        <v>489.560153846154</v>
      </c>
      <c r="DS338">
        <v>520.855846153846</v>
      </c>
      <c r="DT338">
        <v>27.8915153846154</v>
      </c>
      <c r="DU338">
        <v>24.6043384615385</v>
      </c>
      <c r="DV338">
        <v>488.462923076923</v>
      </c>
      <c r="DW338">
        <v>27.5763153846154</v>
      </c>
      <c r="DX338">
        <v>500.040461538461</v>
      </c>
      <c r="DY338">
        <v>90.3387692307692</v>
      </c>
      <c r="DZ338">
        <v>0.0429021615384615</v>
      </c>
      <c r="EA338">
        <v>37.9837230769231</v>
      </c>
      <c r="EB338">
        <v>37.8451846153846</v>
      </c>
      <c r="EC338">
        <v>999.9</v>
      </c>
      <c r="ED338">
        <v>0</v>
      </c>
      <c r="EE338">
        <v>0</v>
      </c>
      <c r="EF338">
        <v>9983.74923076923</v>
      </c>
      <c r="EG338">
        <v>0</v>
      </c>
      <c r="EH338">
        <v>1230.91538461538</v>
      </c>
      <c r="EI338">
        <v>-31.2954615384615</v>
      </c>
      <c r="EJ338">
        <v>503.605846153846</v>
      </c>
      <c r="EK338">
        <v>533.994384615385</v>
      </c>
      <c r="EL338">
        <v>3.28718076923077</v>
      </c>
      <c r="EM338">
        <v>520.855846153846</v>
      </c>
      <c r="EN338">
        <v>24.6043384615385</v>
      </c>
      <c r="EO338">
        <v>2.51968384615385</v>
      </c>
      <c r="EP338">
        <v>2.22272461538462</v>
      </c>
      <c r="EQ338">
        <v>21.1542</v>
      </c>
      <c r="ER338">
        <v>19.1270615384615</v>
      </c>
      <c r="ES338">
        <v>1200.00615384615</v>
      </c>
      <c r="ET338">
        <v>0.967006307692308</v>
      </c>
      <c r="EU338">
        <v>0.0329936923076923</v>
      </c>
      <c r="EV338">
        <v>0</v>
      </c>
      <c r="EW338">
        <v>1353.02538461538</v>
      </c>
      <c r="EX338">
        <v>5.00059</v>
      </c>
      <c r="EY338">
        <v>17120.5923076923</v>
      </c>
      <c r="EZ338">
        <v>10358.8</v>
      </c>
      <c r="FA338">
        <v>57.4757692307692</v>
      </c>
      <c r="FB338">
        <v>59.4709230769231</v>
      </c>
      <c r="FC338">
        <v>57.7545384615385</v>
      </c>
      <c r="FD338">
        <v>59.0911538461538</v>
      </c>
      <c r="FE338">
        <v>58.1823846153846</v>
      </c>
      <c r="FF338">
        <v>1155.57615384615</v>
      </c>
      <c r="FG338">
        <v>39.43</v>
      </c>
      <c r="FH338">
        <v>0</v>
      </c>
      <c r="FI338">
        <v>1761412897.3</v>
      </c>
      <c r="FJ338">
        <v>0</v>
      </c>
      <c r="FK338">
        <v>1352.83115384615</v>
      </c>
      <c r="FL338">
        <v>-13.8711111234269</v>
      </c>
      <c r="FM338">
        <v>-136.249572772628</v>
      </c>
      <c r="FN338">
        <v>17118.0346153846</v>
      </c>
      <c r="FO338">
        <v>15</v>
      </c>
      <c r="FP338">
        <v>0</v>
      </c>
      <c r="FQ338" t="s">
        <v>439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-30.4470142857143</v>
      </c>
      <c r="GD338">
        <v>-15.7470935064935</v>
      </c>
      <c r="GE338">
        <v>1.82966456001554</v>
      </c>
      <c r="GF338">
        <v>0</v>
      </c>
      <c r="GG338">
        <v>1353.72705882353</v>
      </c>
      <c r="GH338">
        <v>-14.1613445410942</v>
      </c>
      <c r="GI338">
        <v>1.40436196400771</v>
      </c>
      <c r="GJ338">
        <v>-1</v>
      </c>
      <c r="GK338">
        <v>3.31611142857143</v>
      </c>
      <c r="GL338">
        <v>-0.630832207792203</v>
      </c>
      <c r="GM338">
        <v>0.0639006484269742</v>
      </c>
      <c r="GN338">
        <v>0</v>
      </c>
      <c r="GO338">
        <v>0</v>
      </c>
      <c r="GP338">
        <v>2</v>
      </c>
      <c r="GQ338" t="s">
        <v>473</v>
      </c>
      <c r="GR338">
        <v>3.12793</v>
      </c>
      <c r="GS338">
        <v>2.72074</v>
      </c>
      <c r="GT338">
        <v>0.0999701</v>
      </c>
      <c r="GU338">
        <v>0.10482</v>
      </c>
      <c r="GV338">
        <v>0.109635</v>
      </c>
      <c r="GW338">
        <v>0.10092</v>
      </c>
      <c r="GX338">
        <v>32623.6</v>
      </c>
      <c r="GY338">
        <v>34371</v>
      </c>
      <c r="GZ338">
        <v>32900.1</v>
      </c>
      <c r="HA338">
        <v>34870.2</v>
      </c>
      <c r="HB338">
        <v>41716.8</v>
      </c>
      <c r="HC338">
        <v>45173.4</v>
      </c>
      <c r="HD338">
        <v>51628.6</v>
      </c>
      <c r="HE338">
        <v>55890.8</v>
      </c>
      <c r="HF338">
        <v>1.72193</v>
      </c>
      <c r="HG338">
        <v>1.5872</v>
      </c>
      <c r="HH338">
        <v>-0.078693</v>
      </c>
      <c r="HI338">
        <v>0</v>
      </c>
      <c r="HJ338">
        <v>39.177</v>
      </c>
      <c r="HK338">
        <v>999.9</v>
      </c>
      <c r="HL338">
        <v>56.623</v>
      </c>
      <c r="HM338">
        <v>29.245</v>
      </c>
      <c r="HN338">
        <v>25.5673</v>
      </c>
      <c r="HO338">
        <v>56.6875</v>
      </c>
      <c r="HP338">
        <v>42.2516</v>
      </c>
      <c r="HQ338">
        <v>1</v>
      </c>
      <c r="HR338">
        <v>1.91382</v>
      </c>
      <c r="HS338">
        <v>9.28105</v>
      </c>
      <c r="HT338">
        <v>19.9078</v>
      </c>
      <c r="HU338">
        <v>5.19138</v>
      </c>
      <c r="HV338">
        <v>12.0159</v>
      </c>
      <c r="HW338">
        <v>4.971</v>
      </c>
      <c r="HX338">
        <v>3.295</v>
      </c>
      <c r="HY338">
        <v>9999</v>
      </c>
      <c r="HZ338">
        <v>9999</v>
      </c>
      <c r="IA338">
        <v>999.9</v>
      </c>
      <c r="IB338">
        <v>9999</v>
      </c>
      <c r="IC338">
        <v>1.86322</v>
      </c>
      <c r="ID338">
        <v>1.8681</v>
      </c>
      <c r="IE338">
        <v>1.86783</v>
      </c>
      <c r="IF338">
        <v>1.86905</v>
      </c>
      <c r="IG338">
        <v>1.86981</v>
      </c>
      <c r="IH338">
        <v>1.86585</v>
      </c>
      <c r="II338">
        <v>1.86695</v>
      </c>
      <c r="IJ338">
        <v>1.86841</v>
      </c>
      <c r="IK338">
        <v>5</v>
      </c>
      <c r="IL338">
        <v>0</v>
      </c>
      <c r="IM338">
        <v>0</v>
      </c>
      <c r="IN338">
        <v>0</v>
      </c>
      <c r="IO338" t="s">
        <v>441</v>
      </c>
      <c r="IP338" t="s">
        <v>442</v>
      </c>
      <c r="IQ338" t="s">
        <v>443</v>
      </c>
      <c r="IR338" t="s">
        <v>443</v>
      </c>
      <c r="IS338" t="s">
        <v>443</v>
      </c>
      <c r="IT338" t="s">
        <v>443</v>
      </c>
      <c r="IU338">
        <v>0</v>
      </c>
      <c r="IV338">
        <v>100</v>
      </c>
      <c r="IW338">
        <v>100</v>
      </c>
      <c r="IX338">
        <v>1.097</v>
      </c>
      <c r="IY338">
        <v>0.3152</v>
      </c>
      <c r="IZ338">
        <v>1.09748391826392</v>
      </c>
      <c r="JA338">
        <v>0</v>
      </c>
      <c r="JB338">
        <v>0</v>
      </c>
      <c r="JC338">
        <v>0</v>
      </c>
      <c r="JD338">
        <v>0.315191680746845</v>
      </c>
      <c r="JE338">
        <v>0</v>
      </c>
      <c r="JF338">
        <v>0</v>
      </c>
      <c r="JG338">
        <v>0</v>
      </c>
      <c r="JH338">
        <v>5</v>
      </c>
      <c r="JI338">
        <v>2273</v>
      </c>
      <c r="JJ338">
        <v>0</v>
      </c>
      <c r="JK338">
        <v>25</v>
      </c>
      <c r="JL338">
        <v>29356882.3</v>
      </c>
      <c r="JM338">
        <v>29356882.3</v>
      </c>
      <c r="JN338">
        <v>1.2793</v>
      </c>
      <c r="JO338">
        <v>2.62329</v>
      </c>
      <c r="JP338">
        <v>1.54785</v>
      </c>
      <c r="JQ338">
        <v>2.32056</v>
      </c>
      <c r="JR338">
        <v>1.64673</v>
      </c>
      <c r="JS338">
        <v>2.38403</v>
      </c>
      <c r="JT338">
        <v>33.513</v>
      </c>
      <c r="JU338">
        <v>24.105</v>
      </c>
      <c r="JV338">
        <v>18</v>
      </c>
      <c r="JW338">
        <v>487.571</v>
      </c>
      <c r="JX338">
        <v>392.059</v>
      </c>
      <c r="JY338">
        <v>29.5236</v>
      </c>
      <c r="JZ338">
        <v>48.4602</v>
      </c>
      <c r="KA338">
        <v>30.0041</v>
      </c>
      <c r="KB338">
        <v>47.4865</v>
      </c>
      <c r="KC338">
        <v>47.3091</v>
      </c>
      <c r="KD338">
        <v>25.7628</v>
      </c>
      <c r="KE338">
        <v>0</v>
      </c>
      <c r="KF338">
        <v>100</v>
      </c>
      <c r="KG338">
        <v>21.7739</v>
      </c>
      <c r="KH338">
        <v>576.43</v>
      </c>
      <c r="KI338">
        <v>34.6858</v>
      </c>
      <c r="KJ338">
        <v>93.6336</v>
      </c>
      <c r="KK338">
        <v>90.4553</v>
      </c>
    </row>
    <row r="339" spans="1:297">
      <c r="A339">
        <v>323</v>
      </c>
      <c r="B339">
        <v>1761412942.1</v>
      </c>
      <c r="C339">
        <v>4761.09999990463</v>
      </c>
      <c r="D339" t="s">
        <v>1091</v>
      </c>
      <c r="E339" t="s">
        <v>1092</v>
      </c>
      <c r="F339">
        <v>5</v>
      </c>
      <c r="G339" t="s">
        <v>1024</v>
      </c>
      <c r="H339" t="s">
        <v>436</v>
      </c>
      <c r="I339">
        <v>1761412933.94615</v>
      </c>
      <c r="J339">
        <f>(K339)/1000</f>
        <v>0</v>
      </c>
      <c r="K339">
        <f>IF(DP339, AN339, AH339)</f>
        <v>0</v>
      </c>
      <c r="L339">
        <f>IF(DP339, AI339, AG339)</f>
        <v>0</v>
      </c>
      <c r="M339">
        <f>DR339 - IF(AU339&gt;1, L339*DL339*100.0/(AW339), 0)</f>
        <v>0</v>
      </c>
      <c r="N339">
        <f>((T339-J339/2)*M339-L339)/(T339+J339/2)</f>
        <v>0</v>
      </c>
      <c r="O339">
        <f>N339*(DY339+DZ339)/1000.0</f>
        <v>0</v>
      </c>
      <c r="P339">
        <f>(DR339 - IF(AU339&gt;1, L339*DL339*100.0/(AW339), 0))*(DY339+DZ339)/1000.0</f>
        <v>0</v>
      </c>
      <c r="Q339">
        <f>2.0/((1/S339-1/R339)+SIGN(S339)*SQRT((1/S339-1/R339)*(1/S339-1/R339) + 4*DM339/((DM339+1)*(DM339+1))*(2*1/S339*1/R339-1/R339*1/R339)))</f>
        <v>0</v>
      </c>
      <c r="R339">
        <f>IF(LEFT(DN339,1)&lt;&gt;"0",IF(LEFT(DN339,1)="1",3.0,DO339),$D$5+$E$5*(EF339*DY339/($K$5*1000))+$F$5*(EF339*DY339/($K$5*1000))*MAX(MIN(DL339,$J$5),$I$5)*MAX(MIN(DL339,$J$5),$I$5)+$G$5*MAX(MIN(DL339,$J$5),$I$5)*(EF339*DY339/($K$5*1000))+$H$5*(EF339*DY339/($K$5*1000))*(EF339*DY339/($K$5*1000)))</f>
        <v>0</v>
      </c>
      <c r="S339">
        <f>J339*(1000-(1000*0.61365*exp(17.502*W339/(240.97+W339))/(DY339+DZ339)+DT339)/2)/(1000*0.61365*exp(17.502*W339/(240.97+W339))/(DY339+DZ339)-DT339)</f>
        <v>0</v>
      </c>
      <c r="T339">
        <f>1/((DM339+1)/(Q339/1.6)+1/(R339/1.37)) + DM339/((DM339+1)/(Q339/1.6) + DM339/(R339/1.37))</f>
        <v>0</v>
      </c>
      <c r="U339">
        <f>(DH339*DK339)</f>
        <v>0</v>
      </c>
      <c r="V339">
        <f>(EA339+(U339+2*0.95*5.67E-8*(((EA339+$B$7)+273)^4-(EA339+273)^4)-44100*J339)/(1.84*29.3*R339+8*0.95*5.67E-8*(EA339+273)^3))</f>
        <v>0</v>
      </c>
      <c r="W339">
        <f>($C$7*EB339+$D$7*EC339+$E$7*V339)</f>
        <v>0</v>
      </c>
      <c r="X339">
        <f>0.61365*exp(17.502*W339/(240.97+W339))</f>
        <v>0</v>
      </c>
      <c r="Y339">
        <f>(Z339/AA339*100)</f>
        <v>0</v>
      </c>
      <c r="Z339">
        <f>DT339*(DY339+DZ339)/1000</f>
        <v>0</v>
      </c>
      <c r="AA339">
        <f>0.61365*exp(17.502*EA339/(240.97+EA339))</f>
        <v>0</v>
      </c>
      <c r="AB339">
        <f>(X339-DT339*(DY339+DZ339)/1000)</f>
        <v>0</v>
      </c>
      <c r="AC339">
        <f>(-J339*44100)</f>
        <v>0</v>
      </c>
      <c r="AD339">
        <f>2*29.3*R339*0.92*(EA339-W339)</f>
        <v>0</v>
      </c>
      <c r="AE339">
        <f>2*0.95*5.67E-8*(((EA339+$B$7)+273)^4-(W339+273)^4)</f>
        <v>0</v>
      </c>
      <c r="AF339">
        <f>U339+AE339+AC339+AD339</f>
        <v>0</v>
      </c>
      <c r="AG339">
        <f>DX339*AU339*(DS339-DR339*(1000-AU339*DU339)/(1000-AU339*DT339))/(100*DL339)</f>
        <v>0</v>
      </c>
      <c r="AH339">
        <f>1000*DX339*AU339*(DT339-DU339)/(100*DL339*(1000-AU339*DT339))</f>
        <v>0</v>
      </c>
      <c r="AI339">
        <f>(AJ339 - AK339 - DY339*1E3/(8.314*(EA339+273.15)) * AM339/DX339 * AL339) * DX339/(100*DL339) * (1000 - DU339)/1000</f>
        <v>0</v>
      </c>
      <c r="AJ339">
        <v>567.799389820402</v>
      </c>
      <c r="AK339">
        <v>545.112521212121</v>
      </c>
      <c r="AL339">
        <v>3.37162330682849</v>
      </c>
      <c r="AM339">
        <v>65.0637993625478</v>
      </c>
      <c r="AN339">
        <f>(AP339 - AO339 + DY339*1E3/(8.314*(EA339+273.15)) * AR339/DX339 * AQ339) * DX339/(100*DL339) * 1000/(1000 - AP339)</f>
        <v>0</v>
      </c>
      <c r="AO339">
        <v>24.61344652802</v>
      </c>
      <c r="AP339">
        <v>27.7366066666667</v>
      </c>
      <c r="AQ339">
        <v>-0.015598569417377</v>
      </c>
      <c r="AR339">
        <v>110.680161828756</v>
      </c>
      <c r="AS339">
        <v>6</v>
      </c>
      <c r="AT339">
        <v>1</v>
      </c>
      <c r="AU339">
        <f>IF(AS339*$H$13&gt;=AW339,1.0,(AW339/(AW339-AS339*$H$13)))</f>
        <v>0</v>
      </c>
      <c r="AV339">
        <f>(AU339-1)*100</f>
        <v>0</v>
      </c>
      <c r="AW339">
        <f>MAX(0,($B$13+$C$13*EF339)/(1+$D$13*EF339)*DY339/(EA339+273)*$E$13)</f>
        <v>0</v>
      </c>
      <c r="AX339" t="s">
        <v>437</v>
      </c>
      <c r="AY339" t="s">
        <v>437</v>
      </c>
      <c r="AZ339">
        <v>0</v>
      </c>
      <c r="BA339">
        <v>0</v>
      </c>
      <c r="BB339">
        <f>1-AZ339/BA339</f>
        <v>0</v>
      </c>
      <c r="BC339">
        <v>0</v>
      </c>
      <c r="BD339" t="s">
        <v>437</v>
      </c>
      <c r="BE339" t="s">
        <v>437</v>
      </c>
      <c r="BF339">
        <v>0</v>
      </c>
      <c r="BG339">
        <v>0</v>
      </c>
      <c r="BH339">
        <f>1-BF339/BG339</f>
        <v>0</v>
      </c>
      <c r="BI339">
        <v>0.5</v>
      </c>
      <c r="BJ339">
        <f>DI339</f>
        <v>0</v>
      </c>
      <c r="BK339">
        <f>L339</f>
        <v>0</v>
      </c>
      <c r="BL339">
        <f>BH339*BI339*BJ339</f>
        <v>0</v>
      </c>
      <c r="BM339">
        <f>(BK339-BC339)/BJ339</f>
        <v>0</v>
      </c>
      <c r="BN339">
        <f>(BA339-BG339)/BG339</f>
        <v>0</v>
      </c>
      <c r="BO339">
        <f>AZ339/(BB339+AZ339/BG339)</f>
        <v>0</v>
      </c>
      <c r="BP339" t="s">
        <v>437</v>
      </c>
      <c r="BQ339">
        <v>0</v>
      </c>
      <c r="BR339">
        <f>IF(BQ339&lt;&gt;0, BQ339, BO339)</f>
        <v>0</v>
      </c>
      <c r="BS339">
        <f>1-BR339/BG339</f>
        <v>0</v>
      </c>
      <c r="BT339">
        <f>(BG339-BF339)/(BG339-BR339)</f>
        <v>0</v>
      </c>
      <c r="BU339">
        <f>(BA339-BG339)/(BA339-BR339)</f>
        <v>0</v>
      </c>
      <c r="BV339">
        <f>(BG339-BF339)/(BG339-AZ339)</f>
        <v>0</v>
      </c>
      <c r="BW339">
        <f>(BA339-BG339)/(BA339-AZ339)</f>
        <v>0</v>
      </c>
      <c r="BX339">
        <f>(BT339*BR339/BF339)</f>
        <v>0</v>
      </c>
      <c r="BY339">
        <f>(1-BX339)</f>
        <v>0</v>
      </c>
      <c r="DH339">
        <f>$B$11*EG339+$C$11*EH339+$F$11*ES339*(1-EV339)</f>
        <v>0</v>
      </c>
      <c r="DI339">
        <f>DH339*DJ339</f>
        <v>0</v>
      </c>
      <c r="DJ339">
        <f>($B$11*$D$9+$C$11*$D$9+$F$11*((FF339+EX339)/MAX(FF339+EX339+FG339, 0.1)*$I$9+FG339/MAX(FF339+EX339+FG339, 0.1)*$J$9))/($B$11+$C$11+$F$11)</f>
        <v>0</v>
      </c>
      <c r="DK339">
        <f>($B$11*$K$9+$C$11*$K$9+$F$11*((FF339+EX339)/MAX(FF339+EX339+FG339, 0.1)*$P$9+FG339/MAX(FF339+EX339+FG339, 0.1)*$Q$9))/($B$11+$C$11+$F$11)</f>
        <v>0</v>
      </c>
      <c r="DL339">
        <v>6</v>
      </c>
      <c r="DM339">
        <v>0.5</v>
      </c>
      <c r="DN339" t="s">
        <v>438</v>
      </c>
      <c r="DO339">
        <v>2</v>
      </c>
      <c r="DP339" t="b">
        <v>1</v>
      </c>
      <c r="DQ339">
        <v>1761412933.94615</v>
      </c>
      <c r="DR339">
        <v>506.117153846154</v>
      </c>
      <c r="DS339">
        <v>537.600153846154</v>
      </c>
      <c r="DT339">
        <v>27.8333076923077</v>
      </c>
      <c r="DU339">
        <v>24.6080923076923</v>
      </c>
      <c r="DV339">
        <v>505.019769230769</v>
      </c>
      <c r="DW339">
        <v>27.5181076923077</v>
      </c>
      <c r="DX339">
        <v>500.021923076923</v>
      </c>
      <c r="DY339">
        <v>90.3392230769231</v>
      </c>
      <c r="DZ339">
        <v>0.0430029307692308</v>
      </c>
      <c r="EA339">
        <v>38.0192076923077</v>
      </c>
      <c r="EB339">
        <v>37.8877307692308</v>
      </c>
      <c r="EC339">
        <v>999.9</v>
      </c>
      <c r="ED339">
        <v>0</v>
      </c>
      <c r="EE339">
        <v>0</v>
      </c>
      <c r="EF339">
        <v>9974.27846153846</v>
      </c>
      <c r="EG339">
        <v>0</v>
      </c>
      <c r="EH339">
        <v>1230.79307692308</v>
      </c>
      <c r="EI339">
        <v>-31.4828923076923</v>
      </c>
      <c r="EJ339">
        <v>520.606461538462</v>
      </c>
      <c r="EK339">
        <v>551.163230769231</v>
      </c>
      <c r="EL339">
        <v>3.22522307692308</v>
      </c>
      <c r="EM339">
        <v>537.600153846154</v>
      </c>
      <c r="EN339">
        <v>24.6080923076923</v>
      </c>
      <c r="EO339">
        <v>2.51443923076923</v>
      </c>
      <c r="EP339">
        <v>2.22307461538462</v>
      </c>
      <c r="EQ339">
        <v>21.1202461538461</v>
      </c>
      <c r="ER339">
        <v>19.1295846153846</v>
      </c>
      <c r="ES339">
        <v>1199.98384615385</v>
      </c>
      <c r="ET339">
        <v>0.967006230769231</v>
      </c>
      <c r="EU339">
        <v>0.0329937153846154</v>
      </c>
      <c r="EV339">
        <v>0</v>
      </c>
      <c r="EW339">
        <v>1351.78615384615</v>
      </c>
      <c r="EX339">
        <v>5.00059</v>
      </c>
      <c r="EY339">
        <v>17108.2384615385</v>
      </c>
      <c r="EZ339">
        <v>10358.6076923077</v>
      </c>
      <c r="FA339">
        <v>57.5142307692308</v>
      </c>
      <c r="FB339">
        <v>59.5093846153846</v>
      </c>
      <c r="FC339">
        <v>57.7978461538462</v>
      </c>
      <c r="FD339">
        <v>59.1343846153846</v>
      </c>
      <c r="FE339">
        <v>58.2160769230769</v>
      </c>
      <c r="FF339">
        <v>1155.55384615385</v>
      </c>
      <c r="FG339">
        <v>39.43</v>
      </c>
      <c r="FH339">
        <v>0</v>
      </c>
      <c r="FI339">
        <v>1761412902.1</v>
      </c>
      <c r="FJ339">
        <v>0</v>
      </c>
      <c r="FK339">
        <v>1351.66730769231</v>
      </c>
      <c r="FL339">
        <v>-15.2400000059588</v>
      </c>
      <c r="FM339">
        <v>-149.914530004417</v>
      </c>
      <c r="FN339">
        <v>17106.4307692308</v>
      </c>
      <c r="FO339">
        <v>15</v>
      </c>
      <c r="FP339">
        <v>0</v>
      </c>
      <c r="FQ339" t="s">
        <v>439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-31.487755</v>
      </c>
      <c r="GD339">
        <v>-4.00757142857143</v>
      </c>
      <c r="GE339">
        <v>0.887083773087412</v>
      </c>
      <c r="GF339">
        <v>0</v>
      </c>
      <c r="GG339">
        <v>1352.52588235294</v>
      </c>
      <c r="GH339">
        <v>-14.5182582059791</v>
      </c>
      <c r="GI339">
        <v>1.4386229478773</v>
      </c>
      <c r="GJ339">
        <v>-1</v>
      </c>
      <c r="GK339">
        <v>3.253197</v>
      </c>
      <c r="GL339">
        <v>-0.748521203007519</v>
      </c>
      <c r="GM339">
        <v>0.072214569866475</v>
      </c>
      <c r="GN339">
        <v>0</v>
      </c>
      <c r="GO339">
        <v>0</v>
      </c>
      <c r="GP339">
        <v>2</v>
      </c>
      <c r="GQ339" t="s">
        <v>473</v>
      </c>
      <c r="GR339">
        <v>3.12798</v>
      </c>
      <c r="GS339">
        <v>2.72133</v>
      </c>
      <c r="GT339">
        <v>0.102315</v>
      </c>
      <c r="GU339">
        <v>0.107213</v>
      </c>
      <c r="GV339">
        <v>0.109406</v>
      </c>
      <c r="GW339">
        <v>0.100917</v>
      </c>
      <c r="GX339">
        <v>32535.3</v>
      </c>
      <c r="GY339">
        <v>34274.5</v>
      </c>
      <c r="GZ339">
        <v>32897</v>
      </c>
      <c r="HA339">
        <v>34866</v>
      </c>
      <c r="HB339">
        <v>41724.1</v>
      </c>
      <c r="HC339">
        <v>45169.1</v>
      </c>
      <c r="HD339">
        <v>51624.6</v>
      </c>
      <c r="HE339">
        <v>55884.9</v>
      </c>
      <c r="HF339">
        <v>1.72135</v>
      </c>
      <c r="HG339">
        <v>1.5872</v>
      </c>
      <c r="HH339">
        <v>-0.0783578</v>
      </c>
      <c r="HI339">
        <v>0</v>
      </c>
      <c r="HJ339">
        <v>39.2075</v>
      </c>
      <c r="HK339">
        <v>999.9</v>
      </c>
      <c r="HL339">
        <v>56.623</v>
      </c>
      <c r="HM339">
        <v>29.245</v>
      </c>
      <c r="HN339">
        <v>25.57</v>
      </c>
      <c r="HO339">
        <v>56.1875</v>
      </c>
      <c r="HP339">
        <v>42.3478</v>
      </c>
      <c r="HQ339">
        <v>1</v>
      </c>
      <c r="HR339">
        <v>1.91807</v>
      </c>
      <c r="HS339">
        <v>9.28105</v>
      </c>
      <c r="HT339">
        <v>19.908</v>
      </c>
      <c r="HU339">
        <v>5.19078</v>
      </c>
      <c r="HV339">
        <v>12.0159</v>
      </c>
      <c r="HW339">
        <v>4.9712</v>
      </c>
      <c r="HX339">
        <v>3.2949</v>
      </c>
      <c r="HY339">
        <v>9999</v>
      </c>
      <c r="HZ339">
        <v>9999</v>
      </c>
      <c r="IA339">
        <v>999.9</v>
      </c>
      <c r="IB339">
        <v>9999</v>
      </c>
      <c r="IC339">
        <v>1.86323</v>
      </c>
      <c r="ID339">
        <v>1.8681</v>
      </c>
      <c r="IE339">
        <v>1.86783</v>
      </c>
      <c r="IF339">
        <v>1.86905</v>
      </c>
      <c r="IG339">
        <v>1.86981</v>
      </c>
      <c r="IH339">
        <v>1.86589</v>
      </c>
      <c r="II339">
        <v>1.86693</v>
      </c>
      <c r="IJ339">
        <v>1.86843</v>
      </c>
      <c r="IK339">
        <v>5</v>
      </c>
      <c r="IL339">
        <v>0</v>
      </c>
      <c r="IM339">
        <v>0</v>
      </c>
      <c r="IN339">
        <v>0</v>
      </c>
      <c r="IO339" t="s">
        <v>441</v>
      </c>
      <c r="IP339" t="s">
        <v>442</v>
      </c>
      <c r="IQ339" t="s">
        <v>443</v>
      </c>
      <c r="IR339" t="s">
        <v>443</v>
      </c>
      <c r="IS339" t="s">
        <v>443</v>
      </c>
      <c r="IT339" t="s">
        <v>443</v>
      </c>
      <c r="IU339">
        <v>0</v>
      </c>
      <c r="IV339">
        <v>100</v>
      </c>
      <c r="IW339">
        <v>100</v>
      </c>
      <c r="IX339">
        <v>1.098</v>
      </c>
      <c r="IY339">
        <v>0.3152</v>
      </c>
      <c r="IZ339">
        <v>1.09748391826392</v>
      </c>
      <c r="JA339">
        <v>0</v>
      </c>
      <c r="JB339">
        <v>0</v>
      </c>
      <c r="JC339">
        <v>0</v>
      </c>
      <c r="JD339">
        <v>0.315191680746845</v>
      </c>
      <c r="JE339">
        <v>0</v>
      </c>
      <c r="JF339">
        <v>0</v>
      </c>
      <c r="JG339">
        <v>0</v>
      </c>
      <c r="JH339">
        <v>5</v>
      </c>
      <c r="JI339">
        <v>2273</v>
      </c>
      <c r="JJ339">
        <v>0</v>
      </c>
      <c r="JK339">
        <v>25</v>
      </c>
      <c r="JL339">
        <v>29356882.4</v>
      </c>
      <c r="JM339">
        <v>29356882.4</v>
      </c>
      <c r="JN339">
        <v>1.30859</v>
      </c>
      <c r="JO339">
        <v>2.61963</v>
      </c>
      <c r="JP339">
        <v>1.54785</v>
      </c>
      <c r="JQ339">
        <v>2.32056</v>
      </c>
      <c r="JR339">
        <v>1.64551</v>
      </c>
      <c r="JS339">
        <v>2.37183</v>
      </c>
      <c r="JT339">
        <v>33.513</v>
      </c>
      <c r="JU339">
        <v>24.105</v>
      </c>
      <c r="JV339">
        <v>18</v>
      </c>
      <c r="JW339">
        <v>487.438</v>
      </c>
      <c r="JX339">
        <v>392.27</v>
      </c>
      <c r="JY339">
        <v>29.5559</v>
      </c>
      <c r="JZ339">
        <v>48.507</v>
      </c>
      <c r="KA339">
        <v>30.0042</v>
      </c>
      <c r="KB339">
        <v>47.5313</v>
      </c>
      <c r="KC339">
        <v>47.3529</v>
      </c>
      <c r="KD339">
        <v>26.3357</v>
      </c>
      <c r="KE339">
        <v>0</v>
      </c>
      <c r="KF339">
        <v>100</v>
      </c>
      <c r="KG339">
        <v>21.746</v>
      </c>
      <c r="KH339">
        <v>590.052</v>
      </c>
      <c r="KI339">
        <v>34.6858</v>
      </c>
      <c r="KJ339">
        <v>93.6258</v>
      </c>
      <c r="KK339">
        <v>90.4451</v>
      </c>
    </row>
    <row r="340" spans="1:297">
      <c r="A340">
        <v>324</v>
      </c>
      <c r="B340">
        <v>1761412947.1</v>
      </c>
      <c r="C340">
        <v>4766.09999990463</v>
      </c>
      <c r="D340" t="s">
        <v>1093</v>
      </c>
      <c r="E340" t="s">
        <v>1094</v>
      </c>
      <c r="F340">
        <v>5</v>
      </c>
      <c r="G340" t="s">
        <v>1024</v>
      </c>
      <c r="H340" t="s">
        <v>436</v>
      </c>
      <c r="I340">
        <v>1761412938.94615</v>
      </c>
      <c r="J340">
        <f>(K340)/1000</f>
        <v>0</v>
      </c>
      <c r="K340">
        <f>IF(DP340, AN340, AH340)</f>
        <v>0</v>
      </c>
      <c r="L340">
        <f>IF(DP340, AI340, AG340)</f>
        <v>0</v>
      </c>
      <c r="M340">
        <f>DR340 - IF(AU340&gt;1, L340*DL340*100.0/(AW340), 0)</f>
        <v>0</v>
      </c>
      <c r="N340">
        <f>((T340-J340/2)*M340-L340)/(T340+J340/2)</f>
        <v>0</v>
      </c>
      <c r="O340">
        <f>N340*(DY340+DZ340)/1000.0</f>
        <v>0</v>
      </c>
      <c r="P340">
        <f>(DR340 - IF(AU340&gt;1, L340*DL340*100.0/(AW340), 0))*(DY340+DZ340)/1000.0</f>
        <v>0</v>
      </c>
      <c r="Q340">
        <f>2.0/((1/S340-1/R340)+SIGN(S340)*SQRT((1/S340-1/R340)*(1/S340-1/R340) + 4*DM340/((DM340+1)*(DM340+1))*(2*1/S340*1/R340-1/R340*1/R340)))</f>
        <v>0</v>
      </c>
      <c r="R340">
        <f>IF(LEFT(DN340,1)&lt;&gt;"0",IF(LEFT(DN340,1)="1",3.0,DO340),$D$5+$E$5*(EF340*DY340/($K$5*1000))+$F$5*(EF340*DY340/($K$5*1000))*MAX(MIN(DL340,$J$5),$I$5)*MAX(MIN(DL340,$J$5),$I$5)+$G$5*MAX(MIN(DL340,$J$5),$I$5)*(EF340*DY340/($K$5*1000))+$H$5*(EF340*DY340/($K$5*1000))*(EF340*DY340/($K$5*1000)))</f>
        <v>0</v>
      </c>
      <c r="S340">
        <f>J340*(1000-(1000*0.61365*exp(17.502*W340/(240.97+W340))/(DY340+DZ340)+DT340)/2)/(1000*0.61365*exp(17.502*W340/(240.97+W340))/(DY340+DZ340)-DT340)</f>
        <v>0</v>
      </c>
      <c r="T340">
        <f>1/((DM340+1)/(Q340/1.6)+1/(R340/1.37)) + DM340/((DM340+1)/(Q340/1.6) + DM340/(R340/1.37))</f>
        <v>0</v>
      </c>
      <c r="U340">
        <f>(DH340*DK340)</f>
        <v>0</v>
      </c>
      <c r="V340">
        <f>(EA340+(U340+2*0.95*5.67E-8*(((EA340+$B$7)+273)^4-(EA340+273)^4)-44100*J340)/(1.84*29.3*R340+8*0.95*5.67E-8*(EA340+273)^3))</f>
        <v>0</v>
      </c>
      <c r="W340">
        <f>($C$7*EB340+$D$7*EC340+$E$7*V340)</f>
        <v>0</v>
      </c>
      <c r="X340">
        <f>0.61365*exp(17.502*W340/(240.97+W340))</f>
        <v>0</v>
      </c>
      <c r="Y340">
        <f>(Z340/AA340*100)</f>
        <v>0</v>
      </c>
      <c r="Z340">
        <f>DT340*(DY340+DZ340)/1000</f>
        <v>0</v>
      </c>
      <c r="AA340">
        <f>0.61365*exp(17.502*EA340/(240.97+EA340))</f>
        <v>0</v>
      </c>
      <c r="AB340">
        <f>(X340-DT340*(DY340+DZ340)/1000)</f>
        <v>0</v>
      </c>
      <c r="AC340">
        <f>(-J340*44100)</f>
        <v>0</v>
      </c>
      <c r="AD340">
        <f>2*29.3*R340*0.92*(EA340-W340)</f>
        <v>0</v>
      </c>
      <c r="AE340">
        <f>2*0.95*5.67E-8*(((EA340+$B$7)+273)^4-(W340+273)^4)</f>
        <v>0</v>
      </c>
      <c r="AF340">
        <f>U340+AE340+AC340+AD340</f>
        <v>0</v>
      </c>
      <c r="AG340">
        <f>DX340*AU340*(DS340-DR340*(1000-AU340*DU340)/(1000-AU340*DT340))/(100*DL340)</f>
        <v>0</v>
      </c>
      <c r="AH340">
        <f>1000*DX340*AU340*(DT340-DU340)/(100*DL340*(1000-AU340*DT340))</f>
        <v>0</v>
      </c>
      <c r="AI340">
        <f>(AJ340 - AK340 - DY340*1E3/(8.314*(EA340+273.15)) * AM340/DX340 * AL340) * DX340/(100*DL340) * (1000 - DU340)/1000</f>
        <v>0</v>
      </c>
      <c r="AJ340">
        <v>585.88015532326</v>
      </c>
      <c r="AK340">
        <v>562.747012121212</v>
      </c>
      <c r="AL340">
        <v>3.54370621228745</v>
      </c>
      <c r="AM340">
        <v>65.0637993625478</v>
      </c>
      <c r="AN340">
        <f>(AP340 - AO340 + DY340*1E3/(8.314*(EA340+273.15)) * AR340/DX340 * AQ340) * DX340/(100*DL340) * 1000/(1000 - AP340)</f>
        <v>0</v>
      </c>
      <c r="AO340">
        <v>24.6177866233895</v>
      </c>
      <c r="AP340">
        <v>27.6598127272727</v>
      </c>
      <c r="AQ340">
        <v>-0.0159126191891319</v>
      </c>
      <c r="AR340">
        <v>110.680161828756</v>
      </c>
      <c r="AS340">
        <v>6</v>
      </c>
      <c r="AT340">
        <v>1</v>
      </c>
      <c r="AU340">
        <f>IF(AS340*$H$13&gt;=AW340,1.0,(AW340/(AW340-AS340*$H$13)))</f>
        <v>0</v>
      </c>
      <c r="AV340">
        <f>(AU340-1)*100</f>
        <v>0</v>
      </c>
      <c r="AW340">
        <f>MAX(0,($B$13+$C$13*EF340)/(1+$D$13*EF340)*DY340/(EA340+273)*$E$13)</f>
        <v>0</v>
      </c>
      <c r="AX340" t="s">
        <v>437</v>
      </c>
      <c r="AY340" t="s">
        <v>437</v>
      </c>
      <c r="AZ340">
        <v>0</v>
      </c>
      <c r="BA340">
        <v>0</v>
      </c>
      <c r="BB340">
        <f>1-AZ340/BA340</f>
        <v>0</v>
      </c>
      <c r="BC340">
        <v>0</v>
      </c>
      <c r="BD340" t="s">
        <v>437</v>
      </c>
      <c r="BE340" t="s">
        <v>437</v>
      </c>
      <c r="BF340">
        <v>0</v>
      </c>
      <c r="BG340">
        <v>0</v>
      </c>
      <c r="BH340">
        <f>1-BF340/BG340</f>
        <v>0</v>
      </c>
      <c r="BI340">
        <v>0.5</v>
      </c>
      <c r="BJ340">
        <f>DI340</f>
        <v>0</v>
      </c>
      <c r="BK340">
        <f>L340</f>
        <v>0</v>
      </c>
      <c r="BL340">
        <f>BH340*BI340*BJ340</f>
        <v>0</v>
      </c>
      <c r="BM340">
        <f>(BK340-BC340)/BJ340</f>
        <v>0</v>
      </c>
      <c r="BN340">
        <f>(BA340-BG340)/BG340</f>
        <v>0</v>
      </c>
      <c r="BO340">
        <f>AZ340/(BB340+AZ340/BG340)</f>
        <v>0</v>
      </c>
      <c r="BP340" t="s">
        <v>437</v>
      </c>
      <c r="BQ340">
        <v>0</v>
      </c>
      <c r="BR340">
        <f>IF(BQ340&lt;&gt;0, BQ340, BO340)</f>
        <v>0</v>
      </c>
      <c r="BS340">
        <f>1-BR340/BG340</f>
        <v>0</v>
      </c>
      <c r="BT340">
        <f>(BG340-BF340)/(BG340-BR340)</f>
        <v>0</v>
      </c>
      <c r="BU340">
        <f>(BA340-BG340)/(BA340-BR340)</f>
        <v>0</v>
      </c>
      <c r="BV340">
        <f>(BG340-BF340)/(BG340-AZ340)</f>
        <v>0</v>
      </c>
      <c r="BW340">
        <f>(BA340-BG340)/(BA340-AZ340)</f>
        <v>0</v>
      </c>
      <c r="BX340">
        <f>(BT340*BR340/BF340)</f>
        <v>0</v>
      </c>
      <c r="BY340">
        <f>(1-BX340)</f>
        <v>0</v>
      </c>
      <c r="DH340">
        <f>$B$11*EG340+$C$11*EH340+$F$11*ES340*(1-EV340)</f>
        <v>0</v>
      </c>
      <c r="DI340">
        <f>DH340*DJ340</f>
        <v>0</v>
      </c>
      <c r="DJ340">
        <f>($B$11*$D$9+$C$11*$D$9+$F$11*((FF340+EX340)/MAX(FF340+EX340+FG340, 0.1)*$I$9+FG340/MAX(FF340+EX340+FG340, 0.1)*$J$9))/($B$11+$C$11+$F$11)</f>
        <v>0</v>
      </c>
      <c r="DK340">
        <f>($B$11*$K$9+$C$11*$K$9+$F$11*((FF340+EX340)/MAX(FF340+EX340+FG340, 0.1)*$P$9+FG340/MAX(FF340+EX340+FG340, 0.1)*$Q$9))/($B$11+$C$11+$F$11)</f>
        <v>0</v>
      </c>
      <c r="DL340">
        <v>6</v>
      </c>
      <c r="DM340">
        <v>0.5</v>
      </c>
      <c r="DN340" t="s">
        <v>438</v>
      </c>
      <c r="DO340">
        <v>2</v>
      </c>
      <c r="DP340" t="b">
        <v>1</v>
      </c>
      <c r="DQ340">
        <v>1761412938.94615</v>
      </c>
      <c r="DR340">
        <v>522.864769230769</v>
      </c>
      <c r="DS340">
        <v>555.001307692308</v>
      </c>
      <c r="DT340">
        <v>27.7662307692308</v>
      </c>
      <c r="DU340">
        <v>24.6123615384615</v>
      </c>
      <c r="DV340">
        <v>521.767461538461</v>
      </c>
      <c r="DW340">
        <v>27.4510307692308</v>
      </c>
      <c r="DX340">
        <v>500.028153846154</v>
      </c>
      <c r="DY340">
        <v>90.3382</v>
      </c>
      <c r="DZ340">
        <v>0.0429987461538462</v>
      </c>
      <c r="EA340">
        <v>38.0541076923077</v>
      </c>
      <c r="EB340">
        <v>37.9302076923077</v>
      </c>
      <c r="EC340">
        <v>999.9</v>
      </c>
      <c r="ED340">
        <v>0</v>
      </c>
      <c r="EE340">
        <v>0</v>
      </c>
      <c r="EF340">
        <v>9986.68076923077</v>
      </c>
      <c r="EG340">
        <v>0</v>
      </c>
      <c r="EH340">
        <v>1230.67692307692</v>
      </c>
      <c r="EI340">
        <v>-32.1364384615385</v>
      </c>
      <c r="EJ340">
        <v>537.796384615385</v>
      </c>
      <c r="EK340">
        <v>569.005923076923</v>
      </c>
      <c r="EL340">
        <v>3.15387307692308</v>
      </c>
      <c r="EM340">
        <v>555.001307692308</v>
      </c>
      <c r="EN340">
        <v>24.6123615384615</v>
      </c>
      <c r="EO340">
        <v>2.50835230769231</v>
      </c>
      <c r="EP340">
        <v>2.22343538461538</v>
      </c>
      <c r="EQ340">
        <v>21.0807769230769</v>
      </c>
      <c r="ER340">
        <v>19.1321846153846</v>
      </c>
      <c r="ES340">
        <v>1199.99</v>
      </c>
      <c r="ET340">
        <v>0.967006923076923</v>
      </c>
      <c r="EU340">
        <v>0.0329930692307692</v>
      </c>
      <c r="EV340">
        <v>0</v>
      </c>
      <c r="EW340">
        <v>1350.58692307692</v>
      </c>
      <c r="EX340">
        <v>5.00059</v>
      </c>
      <c r="EY340">
        <v>17095.1615384615</v>
      </c>
      <c r="EZ340">
        <v>10358.6615384615</v>
      </c>
      <c r="FA340">
        <v>57.543</v>
      </c>
      <c r="FB340">
        <v>59.5478461538462</v>
      </c>
      <c r="FC340">
        <v>57.8363076923077</v>
      </c>
      <c r="FD340">
        <v>59.168</v>
      </c>
      <c r="FE340">
        <v>58.2545384615385</v>
      </c>
      <c r="FF340">
        <v>1155.56</v>
      </c>
      <c r="FG340">
        <v>39.43</v>
      </c>
      <c r="FH340">
        <v>0</v>
      </c>
      <c r="FI340">
        <v>1761412907.5</v>
      </c>
      <c r="FJ340">
        <v>0</v>
      </c>
      <c r="FK340">
        <v>1350.2376</v>
      </c>
      <c r="FL340">
        <v>-15.739999986433</v>
      </c>
      <c r="FM340">
        <v>-161.93076905072</v>
      </c>
      <c r="FN340">
        <v>17092.028</v>
      </c>
      <c r="FO340">
        <v>15</v>
      </c>
      <c r="FP340">
        <v>0</v>
      </c>
      <c r="FQ340" t="s">
        <v>439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-31.7964952380952</v>
      </c>
      <c r="GD340">
        <v>-5.38794545454548</v>
      </c>
      <c r="GE340">
        <v>0.993234016196437</v>
      </c>
      <c r="GF340">
        <v>0</v>
      </c>
      <c r="GG340">
        <v>1351.21470588235</v>
      </c>
      <c r="GH340">
        <v>-15.1523300257128</v>
      </c>
      <c r="GI340">
        <v>1.49752194385201</v>
      </c>
      <c r="GJ340">
        <v>-1</v>
      </c>
      <c r="GK340">
        <v>3.19302428571428</v>
      </c>
      <c r="GL340">
        <v>-0.849735584415582</v>
      </c>
      <c r="GM340">
        <v>0.0859534739912033</v>
      </c>
      <c r="GN340">
        <v>0</v>
      </c>
      <c r="GO340">
        <v>0</v>
      </c>
      <c r="GP340">
        <v>2</v>
      </c>
      <c r="GQ340" t="s">
        <v>473</v>
      </c>
      <c r="GR340">
        <v>3.12806</v>
      </c>
      <c r="GS340">
        <v>2.72097</v>
      </c>
      <c r="GT340">
        <v>0.104713</v>
      </c>
      <c r="GU340">
        <v>0.109321</v>
      </c>
      <c r="GV340">
        <v>0.109164</v>
      </c>
      <c r="GW340">
        <v>0.100916</v>
      </c>
      <c r="GX340">
        <v>32445</v>
      </c>
      <c r="GY340">
        <v>34189.1</v>
      </c>
      <c r="GZ340">
        <v>32894</v>
      </c>
      <c r="HA340">
        <v>34861.8</v>
      </c>
      <c r="HB340">
        <v>41732.3</v>
      </c>
      <c r="HC340">
        <v>45164.7</v>
      </c>
      <c r="HD340">
        <v>51620.8</v>
      </c>
      <c r="HE340">
        <v>55879</v>
      </c>
      <c r="HF340">
        <v>1.72095</v>
      </c>
      <c r="HG340">
        <v>1.58658</v>
      </c>
      <c r="HH340">
        <v>-0.0773743</v>
      </c>
      <c r="HI340">
        <v>0</v>
      </c>
      <c r="HJ340">
        <v>39.2378</v>
      </c>
      <c r="HK340">
        <v>999.9</v>
      </c>
      <c r="HL340">
        <v>56.623</v>
      </c>
      <c r="HM340">
        <v>29.245</v>
      </c>
      <c r="HN340">
        <v>25.5685</v>
      </c>
      <c r="HO340">
        <v>56.3475</v>
      </c>
      <c r="HP340">
        <v>42.2556</v>
      </c>
      <c r="HQ340">
        <v>1</v>
      </c>
      <c r="HR340">
        <v>1.92247</v>
      </c>
      <c r="HS340">
        <v>9.28105</v>
      </c>
      <c r="HT340">
        <v>19.9081</v>
      </c>
      <c r="HU340">
        <v>5.19078</v>
      </c>
      <c r="HV340">
        <v>12.0159</v>
      </c>
      <c r="HW340">
        <v>4.971</v>
      </c>
      <c r="HX340">
        <v>3.29495</v>
      </c>
      <c r="HY340">
        <v>9999</v>
      </c>
      <c r="HZ340">
        <v>9999</v>
      </c>
      <c r="IA340">
        <v>999.9</v>
      </c>
      <c r="IB340">
        <v>9999</v>
      </c>
      <c r="IC340">
        <v>1.86322</v>
      </c>
      <c r="ID340">
        <v>1.86805</v>
      </c>
      <c r="IE340">
        <v>1.86783</v>
      </c>
      <c r="IF340">
        <v>1.86903</v>
      </c>
      <c r="IG340">
        <v>1.86981</v>
      </c>
      <c r="IH340">
        <v>1.86587</v>
      </c>
      <c r="II340">
        <v>1.86696</v>
      </c>
      <c r="IJ340">
        <v>1.86843</v>
      </c>
      <c r="IK340">
        <v>5</v>
      </c>
      <c r="IL340">
        <v>0</v>
      </c>
      <c r="IM340">
        <v>0</v>
      </c>
      <c r="IN340">
        <v>0</v>
      </c>
      <c r="IO340" t="s">
        <v>441</v>
      </c>
      <c r="IP340" t="s">
        <v>442</v>
      </c>
      <c r="IQ340" t="s">
        <v>443</v>
      </c>
      <c r="IR340" t="s">
        <v>443</v>
      </c>
      <c r="IS340" t="s">
        <v>443</v>
      </c>
      <c r="IT340" t="s">
        <v>443</v>
      </c>
      <c r="IU340">
        <v>0</v>
      </c>
      <c r="IV340">
        <v>100</v>
      </c>
      <c r="IW340">
        <v>100</v>
      </c>
      <c r="IX340">
        <v>1.098</v>
      </c>
      <c r="IY340">
        <v>0.3152</v>
      </c>
      <c r="IZ340">
        <v>1.09748391826392</v>
      </c>
      <c r="JA340">
        <v>0</v>
      </c>
      <c r="JB340">
        <v>0</v>
      </c>
      <c r="JC340">
        <v>0</v>
      </c>
      <c r="JD340">
        <v>0.315191680746845</v>
      </c>
      <c r="JE340">
        <v>0</v>
      </c>
      <c r="JF340">
        <v>0</v>
      </c>
      <c r="JG340">
        <v>0</v>
      </c>
      <c r="JH340">
        <v>5</v>
      </c>
      <c r="JI340">
        <v>2273</v>
      </c>
      <c r="JJ340">
        <v>0</v>
      </c>
      <c r="JK340">
        <v>25</v>
      </c>
      <c r="JL340">
        <v>29356882.5</v>
      </c>
      <c r="JM340">
        <v>29356882.5</v>
      </c>
      <c r="JN340">
        <v>1.33911</v>
      </c>
      <c r="JO340">
        <v>2.62695</v>
      </c>
      <c r="JP340">
        <v>1.54785</v>
      </c>
      <c r="JQ340">
        <v>2.32056</v>
      </c>
      <c r="JR340">
        <v>1.64673</v>
      </c>
      <c r="JS340">
        <v>2.3291</v>
      </c>
      <c r="JT340">
        <v>33.5355</v>
      </c>
      <c r="JU340">
        <v>24.105</v>
      </c>
      <c r="JV340">
        <v>18</v>
      </c>
      <c r="JW340">
        <v>487.43</v>
      </c>
      <c r="JX340">
        <v>392.107</v>
      </c>
      <c r="JY340">
        <v>29.5892</v>
      </c>
      <c r="JZ340">
        <v>48.5529</v>
      </c>
      <c r="KA340">
        <v>30.0042</v>
      </c>
      <c r="KB340">
        <v>47.5763</v>
      </c>
      <c r="KC340">
        <v>47.3974</v>
      </c>
      <c r="KD340">
        <v>26.9765</v>
      </c>
      <c r="KE340">
        <v>0</v>
      </c>
      <c r="KF340">
        <v>100</v>
      </c>
      <c r="KG340">
        <v>21.7217</v>
      </c>
      <c r="KH340">
        <v>610.466</v>
      </c>
      <c r="KI340">
        <v>34.6858</v>
      </c>
      <c r="KJ340">
        <v>93.6182</v>
      </c>
      <c r="KK340">
        <v>90.4351</v>
      </c>
    </row>
    <row r="341" spans="1:297">
      <c r="A341">
        <v>325</v>
      </c>
      <c r="B341">
        <v>1761412952.1</v>
      </c>
      <c r="C341">
        <v>4771.09999990463</v>
      </c>
      <c r="D341" t="s">
        <v>1095</v>
      </c>
      <c r="E341" t="s">
        <v>1096</v>
      </c>
      <c r="F341">
        <v>5</v>
      </c>
      <c r="G341" t="s">
        <v>1024</v>
      </c>
      <c r="H341" t="s">
        <v>436</v>
      </c>
      <c r="I341">
        <v>1761412943.94615</v>
      </c>
      <c r="J341">
        <f>(K341)/1000</f>
        <v>0</v>
      </c>
      <c r="K341">
        <f>IF(DP341, AN341, AH341)</f>
        <v>0</v>
      </c>
      <c r="L341">
        <f>IF(DP341, AI341, AG341)</f>
        <v>0</v>
      </c>
      <c r="M341">
        <f>DR341 - IF(AU341&gt;1, L341*DL341*100.0/(AW341), 0)</f>
        <v>0</v>
      </c>
      <c r="N341">
        <f>((T341-J341/2)*M341-L341)/(T341+J341/2)</f>
        <v>0</v>
      </c>
      <c r="O341">
        <f>N341*(DY341+DZ341)/1000.0</f>
        <v>0</v>
      </c>
      <c r="P341">
        <f>(DR341 - IF(AU341&gt;1, L341*DL341*100.0/(AW341), 0))*(DY341+DZ341)/1000.0</f>
        <v>0</v>
      </c>
      <c r="Q341">
        <f>2.0/((1/S341-1/R341)+SIGN(S341)*SQRT((1/S341-1/R341)*(1/S341-1/R341) + 4*DM341/((DM341+1)*(DM341+1))*(2*1/S341*1/R341-1/R341*1/R341)))</f>
        <v>0</v>
      </c>
      <c r="R341">
        <f>IF(LEFT(DN341,1)&lt;&gt;"0",IF(LEFT(DN341,1)="1",3.0,DO341),$D$5+$E$5*(EF341*DY341/($K$5*1000))+$F$5*(EF341*DY341/($K$5*1000))*MAX(MIN(DL341,$J$5),$I$5)*MAX(MIN(DL341,$J$5),$I$5)+$G$5*MAX(MIN(DL341,$J$5),$I$5)*(EF341*DY341/($K$5*1000))+$H$5*(EF341*DY341/($K$5*1000))*(EF341*DY341/($K$5*1000)))</f>
        <v>0</v>
      </c>
      <c r="S341">
        <f>J341*(1000-(1000*0.61365*exp(17.502*W341/(240.97+W341))/(DY341+DZ341)+DT341)/2)/(1000*0.61365*exp(17.502*W341/(240.97+W341))/(DY341+DZ341)-DT341)</f>
        <v>0</v>
      </c>
      <c r="T341">
        <f>1/((DM341+1)/(Q341/1.6)+1/(R341/1.37)) + DM341/((DM341+1)/(Q341/1.6) + DM341/(R341/1.37))</f>
        <v>0</v>
      </c>
      <c r="U341">
        <f>(DH341*DK341)</f>
        <v>0</v>
      </c>
      <c r="V341">
        <f>(EA341+(U341+2*0.95*5.67E-8*(((EA341+$B$7)+273)^4-(EA341+273)^4)-44100*J341)/(1.84*29.3*R341+8*0.95*5.67E-8*(EA341+273)^3))</f>
        <v>0</v>
      </c>
      <c r="W341">
        <f>($C$7*EB341+$D$7*EC341+$E$7*V341)</f>
        <v>0</v>
      </c>
      <c r="X341">
        <f>0.61365*exp(17.502*W341/(240.97+W341))</f>
        <v>0</v>
      </c>
      <c r="Y341">
        <f>(Z341/AA341*100)</f>
        <v>0</v>
      </c>
      <c r="Z341">
        <f>DT341*(DY341+DZ341)/1000</f>
        <v>0</v>
      </c>
      <c r="AA341">
        <f>0.61365*exp(17.502*EA341/(240.97+EA341))</f>
        <v>0</v>
      </c>
      <c r="AB341">
        <f>(X341-DT341*(DY341+DZ341)/1000)</f>
        <v>0</v>
      </c>
      <c r="AC341">
        <f>(-J341*44100)</f>
        <v>0</v>
      </c>
      <c r="AD341">
        <f>2*29.3*R341*0.92*(EA341-W341)</f>
        <v>0</v>
      </c>
      <c r="AE341">
        <f>2*0.95*5.67E-8*(((EA341+$B$7)+273)^4-(W341+273)^4)</f>
        <v>0</v>
      </c>
      <c r="AF341">
        <f>U341+AE341+AC341+AD341</f>
        <v>0</v>
      </c>
      <c r="AG341">
        <f>DX341*AU341*(DS341-DR341*(1000-AU341*DU341)/(1000-AU341*DT341))/(100*DL341)</f>
        <v>0</v>
      </c>
      <c r="AH341">
        <f>1000*DX341*AU341*(DT341-DU341)/(100*DL341*(1000-AU341*DT341))</f>
        <v>0</v>
      </c>
      <c r="AI341">
        <f>(AJ341 - AK341 - DY341*1E3/(8.314*(EA341+273.15)) * AM341/DX341 * AL341) * DX341/(100*DL341) * (1000 - DU341)/1000</f>
        <v>0</v>
      </c>
      <c r="AJ341">
        <v>601.669734381543</v>
      </c>
      <c r="AK341">
        <v>579.269248484848</v>
      </c>
      <c r="AL341">
        <v>3.28891898587871</v>
      </c>
      <c r="AM341">
        <v>65.0637993625478</v>
      </c>
      <c r="AN341">
        <f>(AP341 - AO341 + DY341*1E3/(8.314*(EA341+273.15)) * AR341/DX341 * AQ341) * DX341/(100*DL341) * 1000/(1000 - AP341)</f>
        <v>0</v>
      </c>
      <c r="AO341">
        <v>24.6224129178697</v>
      </c>
      <c r="AP341">
        <v>27.5707181818182</v>
      </c>
      <c r="AQ341">
        <v>-0.0182689377832332</v>
      </c>
      <c r="AR341">
        <v>110.680161828756</v>
      </c>
      <c r="AS341">
        <v>6</v>
      </c>
      <c r="AT341">
        <v>1</v>
      </c>
      <c r="AU341">
        <f>IF(AS341*$H$13&gt;=AW341,1.0,(AW341/(AW341-AS341*$H$13)))</f>
        <v>0</v>
      </c>
      <c r="AV341">
        <f>(AU341-1)*100</f>
        <v>0</v>
      </c>
      <c r="AW341">
        <f>MAX(0,($B$13+$C$13*EF341)/(1+$D$13*EF341)*DY341/(EA341+273)*$E$13)</f>
        <v>0</v>
      </c>
      <c r="AX341" t="s">
        <v>437</v>
      </c>
      <c r="AY341" t="s">
        <v>437</v>
      </c>
      <c r="AZ341">
        <v>0</v>
      </c>
      <c r="BA341">
        <v>0</v>
      </c>
      <c r="BB341">
        <f>1-AZ341/BA341</f>
        <v>0</v>
      </c>
      <c r="BC341">
        <v>0</v>
      </c>
      <c r="BD341" t="s">
        <v>437</v>
      </c>
      <c r="BE341" t="s">
        <v>437</v>
      </c>
      <c r="BF341">
        <v>0</v>
      </c>
      <c r="BG341">
        <v>0</v>
      </c>
      <c r="BH341">
        <f>1-BF341/BG341</f>
        <v>0</v>
      </c>
      <c r="BI341">
        <v>0.5</v>
      </c>
      <c r="BJ341">
        <f>DI341</f>
        <v>0</v>
      </c>
      <c r="BK341">
        <f>L341</f>
        <v>0</v>
      </c>
      <c r="BL341">
        <f>BH341*BI341*BJ341</f>
        <v>0</v>
      </c>
      <c r="BM341">
        <f>(BK341-BC341)/BJ341</f>
        <v>0</v>
      </c>
      <c r="BN341">
        <f>(BA341-BG341)/BG341</f>
        <v>0</v>
      </c>
      <c r="BO341">
        <f>AZ341/(BB341+AZ341/BG341)</f>
        <v>0</v>
      </c>
      <c r="BP341" t="s">
        <v>437</v>
      </c>
      <c r="BQ341">
        <v>0</v>
      </c>
      <c r="BR341">
        <f>IF(BQ341&lt;&gt;0, BQ341, BO341)</f>
        <v>0</v>
      </c>
      <c r="BS341">
        <f>1-BR341/BG341</f>
        <v>0</v>
      </c>
      <c r="BT341">
        <f>(BG341-BF341)/(BG341-BR341)</f>
        <v>0</v>
      </c>
      <c r="BU341">
        <f>(BA341-BG341)/(BA341-BR341)</f>
        <v>0</v>
      </c>
      <c r="BV341">
        <f>(BG341-BF341)/(BG341-AZ341)</f>
        <v>0</v>
      </c>
      <c r="BW341">
        <f>(BA341-BG341)/(BA341-AZ341)</f>
        <v>0</v>
      </c>
      <c r="BX341">
        <f>(BT341*BR341/BF341)</f>
        <v>0</v>
      </c>
      <c r="BY341">
        <f>(1-BX341)</f>
        <v>0</v>
      </c>
      <c r="DH341">
        <f>$B$11*EG341+$C$11*EH341+$F$11*ES341*(1-EV341)</f>
        <v>0</v>
      </c>
      <c r="DI341">
        <f>DH341*DJ341</f>
        <v>0</v>
      </c>
      <c r="DJ341">
        <f>($B$11*$D$9+$C$11*$D$9+$F$11*((FF341+EX341)/MAX(FF341+EX341+FG341, 0.1)*$I$9+FG341/MAX(FF341+EX341+FG341, 0.1)*$J$9))/($B$11+$C$11+$F$11)</f>
        <v>0</v>
      </c>
      <c r="DK341">
        <f>($B$11*$K$9+$C$11*$K$9+$F$11*((FF341+EX341)/MAX(FF341+EX341+FG341, 0.1)*$P$9+FG341/MAX(FF341+EX341+FG341, 0.1)*$Q$9))/($B$11+$C$11+$F$11)</f>
        <v>0</v>
      </c>
      <c r="DL341">
        <v>6</v>
      </c>
      <c r="DM341">
        <v>0.5</v>
      </c>
      <c r="DN341" t="s">
        <v>438</v>
      </c>
      <c r="DO341">
        <v>2</v>
      </c>
      <c r="DP341" t="b">
        <v>1</v>
      </c>
      <c r="DQ341">
        <v>1761412943.94615</v>
      </c>
      <c r="DR341">
        <v>539.686230769231</v>
      </c>
      <c r="DS341">
        <v>571.463153846154</v>
      </c>
      <c r="DT341">
        <v>27.6904153846154</v>
      </c>
      <c r="DU341">
        <v>24.6166615384615</v>
      </c>
      <c r="DV341">
        <v>538.588846153846</v>
      </c>
      <c r="DW341">
        <v>27.3752153846154</v>
      </c>
      <c r="DX341">
        <v>500.009076923077</v>
      </c>
      <c r="DY341">
        <v>90.336</v>
      </c>
      <c r="DZ341">
        <v>0.0430083153846154</v>
      </c>
      <c r="EA341">
        <v>38.0871615384615</v>
      </c>
      <c r="EB341">
        <v>37.9633153846154</v>
      </c>
      <c r="EC341">
        <v>999.9</v>
      </c>
      <c r="ED341">
        <v>0</v>
      </c>
      <c r="EE341">
        <v>0</v>
      </c>
      <c r="EF341">
        <v>9991.72461538462</v>
      </c>
      <c r="EG341">
        <v>0</v>
      </c>
      <c r="EH341">
        <v>1230.57307692308</v>
      </c>
      <c r="EI341">
        <v>-31.7769230769231</v>
      </c>
      <c r="EJ341">
        <v>555.054846153846</v>
      </c>
      <c r="EK341">
        <v>585.885769230769</v>
      </c>
      <c r="EL341">
        <v>3.07374</v>
      </c>
      <c r="EM341">
        <v>571.463153846154</v>
      </c>
      <c r="EN341">
        <v>24.6166615384615</v>
      </c>
      <c r="EO341">
        <v>2.50144153846154</v>
      </c>
      <c r="EP341">
        <v>2.22377076923077</v>
      </c>
      <c r="EQ341">
        <v>21.0358384615385</v>
      </c>
      <c r="ER341">
        <v>19.1346076923077</v>
      </c>
      <c r="ES341">
        <v>1199.99538461538</v>
      </c>
      <c r="ET341">
        <v>0.967007692307692</v>
      </c>
      <c r="EU341">
        <v>0.0329924</v>
      </c>
      <c r="EV341">
        <v>0</v>
      </c>
      <c r="EW341">
        <v>1349.28769230769</v>
      </c>
      <c r="EX341">
        <v>5.00059</v>
      </c>
      <c r="EY341">
        <v>17081.7153846154</v>
      </c>
      <c r="EZ341">
        <v>10358.7076923077</v>
      </c>
      <c r="FA341">
        <v>57.5814615384615</v>
      </c>
      <c r="FB341">
        <v>59.5910769230769</v>
      </c>
      <c r="FC341">
        <v>57.8747692307692</v>
      </c>
      <c r="FD341">
        <v>59.2064615384615</v>
      </c>
      <c r="FE341">
        <v>58.2978461538462</v>
      </c>
      <c r="FF341">
        <v>1155.56538461538</v>
      </c>
      <c r="FG341">
        <v>39.4292307692308</v>
      </c>
      <c r="FH341">
        <v>0</v>
      </c>
      <c r="FI341">
        <v>1761412912.3</v>
      </c>
      <c r="FJ341">
        <v>0</v>
      </c>
      <c r="FK341">
        <v>1348.9392</v>
      </c>
      <c r="FL341">
        <v>-16.0761538893597</v>
      </c>
      <c r="FM341">
        <v>-167.769230987375</v>
      </c>
      <c r="FN341">
        <v>17078.476</v>
      </c>
      <c r="FO341">
        <v>15</v>
      </c>
      <c r="FP341">
        <v>0</v>
      </c>
      <c r="FQ341" t="s">
        <v>439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-32.043965</v>
      </c>
      <c r="GD341">
        <v>3.89238947368418</v>
      </c>
      <c r="GE341">
        <v>0.732801436458062</v>
      </c>
      <c r="GF341">
        <v>0</v>
      </c>
      <c r="GG341">
        <v>1349.97088235294</v>
      </c>
      <c r="GH341">
        <v>-15.6374331699475</v>
      </c>
      <c r="GI341">
        <v>1.54551032433618</v>
      </c>
      <c r="GJ341">
        <v>-1</v>
      </c>
      <c r="GK341">
        <v>3.110455</v>
      </c>
      <c r="GL341">
        <v>-0.963824661654137</v>
      </c>
      <c r="GM341">
        <v>0.0927624782172189</v>
      </c>
      <c r="GN341">
        <v>0</v>
      </c>
      <c r="GO341">
        <v>0</v>
      </c>
      <c r="GP341">
        <v>2</v>
      </c>
      <c r="GQ341" t="s">
        <v>473</v>
      </c>
      <c r="GR341">
        <v>3.12798</v>
      </c>
      <c r="GS341">
        <v>2.72097</v>
      </c>
      <c r="GT341">
        <v>0.106951</v>
      </c>
      <c r="GU341">
        <v>0.111711</v>
      </c>
      <c r="GV341">
        <v>0.108898</v>
      </c>
      <c r="GW341">
        <v>0.100922</v>
      </c>
      <c r="GX341">
        <v>32360.8</v>
      </c>
      <c r="GY341">
        <v>34093.1</v>
      </c>
      <c r="GZ341">
        <v>32891.2</v>
      </c>
      <c r="HA341">
        <v>34857.9</v>
      </c>
      <c r="HB341">
        <v>41741.7</v>
      </c>
      <c r="HC341">
        <v>45160</v>
      </c>
      <c r="HD341">
        <v>51617.1</v>
      </c>
      <c r="HE341">
        <v>55873</v>
      </c>
      <c r="HF341">
        <v>1.7203</v>
      </c>
      <c r="HG341">
        <v>1.58578</v>
      </c>
      <c r="HH341">
        <v>-0.0779107</v>
      </c>
      <c r="HI341">
        <v>0</v>
      </c>
      <c r="HJ341">
        <v>39.2669</v>
      </c>
      <c r="HK341">
        <v>999.9</v>
      </c>
      <c r="HL341">
        <v>56.623</v>
      </c>
      <c r="HM341">
        <v>29.245</v>
      </c>
      <c r="HN341">
        <v>25.5671</v>
      </c>
      <c r="HO341">
        <v>56.2375</v>
      </c>
      <c r="HP341">
        <v>42.2957</v>
      </c>
      <c r="HQ341">
        <v>1</v>
      </c>
      <c r="HR341">
        <v>1.92666</v>
      </c>
      <c r="HS341">
        <v>9.28105</v>
      </c>
      <c r="HT341">
        <v>19.908</v>
      </c>
      <c r="HU341">
        <v>5.19153</v>
      </c>
      <c r="HV341">
        <v>12.0159</v>
      </c>
      <c r="HW341">
        <v>4.9711</v>
      </c>
      <c r="HX341">
        <v>3.29495</v>
      </c>
      <c r="HY341">
        <v>9999</v>
      </c>
      <c r="HZ341">
        <v>9999</v>
      </c>
      <c r="IA341">
        <v>999.9</v>
      </c>
      <c r="IB341">
        <v>9999</v>
      </c>
      <c r="IC341">
        <v>1.86321</v>
      </c>
      <c r="ID341">
        <v>1.86807</v>
      </c>
      <c r="IE341">
        <v>1.86783</v>
      </c>
      <c r="IF341">
        <v>1.86904</v>
      </c>
      <c r="IG341">
        <v>1.86981</v>
      </c>
      <c r="IH341">
        <v>1.86585</v>
      </c>
      <c r="II341">
        <v>1.86692</v>
      </c>
      <c r="IJ341">
        <v>1.86843</v>
      </c>
      <c r="IK341">
        <v>5</v>
      </c>
      <c r="IL341">
        <v>0</v>
      </c>
      <c r="IM341">
        <v>0</v>
      </c>
      <c r="IN341">
        <v>0</v>
      </c>
      <c r="IO341" t="s">
        <v>441</v>
      </c>
      <c r="IP341" t="s">
        <v>442</v>
      </c>
      <c r="IQ341" t="s">
        <v>443</v>
      </c>
      <c r="IR341" t="s">
        <v>443</v>
      </c>
      <c r="IS341" t="s">
        <v>443</v>
      </c>
      <c r="IT341" t="s">
        <v>443</v>
      </c>
      <c r="IU341">
        <v>0</v>
      </c>
      <c r="IV341">
        <v>100</v>
      </c>
      <c r="IW341">
        <v>100</v>
      </c>
      <c r="IX341">
        <v>1.098</v>
      </c>
      <c r="IY341">
        <v>0.3152</v>
      </c>
      <c r="IZ341">
        <v>1.09748391826392</v>
      </c>
      <c r="JA341">
        <v>0</v>
      </c>
      <c r="JB341">
        <v>0</v>
      </c>
      <c r="JC341">
        <v>0</v>
      </c>
      <c r="JD341">
        <v>0.315191680746845</v>
      </c>
      <c r="JE341">
        <v>0</v>
      </c>
      <c r="JF341">
        <v>0</v>
      </c>
      <c r="JG341">
        <v>0</v>
      </c>
      <c r="JH341">
        <v>5</v>
      </c>
      <c r="JI341">
        <v>2273</v>
      </c>
      <c r="JJ341">
        <v>0</v>
      </c>
      <c r="JK341">
        <v>25</v>
      </c>
      <c r="JL341">
        <v>29356882.5</v>
      </c>
      <c r="JM341">
        <v>29356882.5</v>
      </c>
      <c r="JN341">
        <v>1.37085</v>
      </c>
      <c r="JO341">
        <v>2.61597</v>
      </c>
      <c r="JP341">
        <v>1.54785</v>
      </c>
      <c r="JQ341">
        <v>2.32056</v>
      </c>
      <c r="JR341">
        <v>1.64673</v>
      </c>
      <c r="JS341">
        <v>2.39502</v>
      </c>
      <c r="JT341">
        <v>33.5355</v>
      </c>
      <c r="JU341">
        <v>24.105</v>
      </c>
      <c r="JV341">
        <v>18</v>
      </c>
      <c r="JW341">
        <v>487.228</v>
      </c>
      <c r="JX341">
        <v>391.822</v>
      </c>
      <c r="JY341">
        <v>29.6207</v>
      </c>
      <c r="JZ341">
        <v>48.5984</v>
      </c>
      <c r="KA341">
        <v>30.0041</v>
      </c>
      <c r="KB341">
        <v>47.6189</v>
      </c>
      <c r="KC341">
        <v>47.4388</v>
      </c>
      <c r="KD341">
        <v>27.5753</v>
      </c>
      <c r="KE341">
        <v>0</v>
      </c>
      <c r="KF341">
        <v>100</v>
      </c>
      <c r="KG341">
        <v>21.6984</v>
      </c>
      <c r="KH341">
        <v>624.097</v>
      </c>
      <c r="KI341">
        <v>34.6858</v>
      </c>
      <c r="KJ341">
        <v>93.611</v>
      </c>
      <c r="KK341">
        <v>90.4253</v>
      </c>
    </row>
    <row r="342" spans="1:297">
      <c r="A342">
        <v>326</v>
      </c>
      <c r="B342">
        <v>1761412957.1</v>
      </c>
      <c r="C342">
        <v>4776.09999990463</v>
      </c>
      <c r="D342" t="s">
        <v>1097</v>
      </c>
      <c r="E342" t="s">
        <v>1098</v>
      </c>
      <c r="F342">
        <v>5</v>
      </c>
      <c r="G342" t="s">
        <v>1024</v>
      </c>
      <c r="H342" t="s">
        <v>436</v>
      </c>
      <c r="I342">
        <v>1761412948.94615</v>
      </c>
      <c r="J342">
        <f>(K342)/1000</f>
        <v>0</v>
      </c>
      <c r="K342">
        <f>IF(DP342, AN342, AH342)</f>
        <v>0</v>
      </c>
      <c r="L342">
        <f>IF(DP342, AI342, AG342)</f>
        <v>0</v>
      </c>
      <c r="M342">
        <f>DR342 - IF(AU342&gt;1, L342*DL342*100.0/(AW342), 0)</f>
        <v>0</v>
      </c>
      <c r="N342">
        <f>((T342-J342/2)*M342-L342)/(T342+J342/2)</f>
        <v>0</v>
      </c>
      <c r="O342">
        <f>N342*(DY342+DZ342)/1000.0</f>
        <v>0</v>
      </c>
      <c r="P342">
        <f>(DR342 - IF(AU342&gt;1, L342*DL342*100.0/(AW342), 0))*(DY342+DZ342)/1000.0</f>
        <v>0</v>
      </c>
      <c r="Q342">
        <f>2.0/((1/S342-1/R342)+SIGN(S342)*SQRT((1/S342-1/R342)*(1/S342-1/R342) + 4*DM342/((DM342+1)*(DM342+1))*(2*1/S342*1/R342-1/R342*1/R342)))</f>
        <v>0</v>
      </c>
      <c r="R342">
        <f>IF(LEFT(DN342,1)&lt;&gt;"0",IF(LEFT(DN342,1)="1",3.0,DO342),$D$5+$E$5*(EF342*DY342/($K$5*1000))+$F$5*(EF342*DY342/($K$5*1000))*MAX(MIN(DL342,$J$5),$I$5)*MAX(MIN(DL342,$J$5),$I$5)+$G$5*MAX(MIN(DL342,$J$5),$I$5)*(EF342*DY342/($K$5*1000))+$H$5*(EF342*DY342/($K$5*1000))*(EF342*DY342/($K$5*1000)))</f>
        <v>0</v>
      </c>
      <c r="S342">
        <f>J342*(1000-(1000*0.61365*exp(17.502*W342/(240.97+W342))/(DY342+DZ342)+DT342)/2)/(1000*0.61365*exp(17.502*W342/(240.97+W342))/(DY342+DZ342)-DT342)</f>
        <v>0</v>
      </c>
      <c r="T342">
        <f>1/((DM342+1)/(Q342/1.6)+1/(R342/1.37)) + DM342/((DM342+1)/(Q342/1.6) + DM342/(R342/1.37))</f>
        <v>0</v>
      </c>
      <c r="U342">
        <f>(DH342*DK342)</f>
        <v>0</v>
      </c>
      <c r="V342">
        <f>(EA342+(U342+2*0.95*5.67E-8*(((EA342+$B$7)+273)^4-(EA342+273)^4)-44100*J342)/(1.84*29.3*R342+8*0.95*5.67E-8*(EA342+273)^3))</f>
        <v>0</v>
      </c>
      <c r="W342">
        <f>($C$7*EB342+$D$7*EC342+$E$7*V342)</f>
        <v>0</v>
      </c>
      <c r="X342">
        <f>0.61365*exp(17.502*W342/(240.97+W342))</f>
        <v>0</v>
      </c>
      <c r="Y342">
        <f>(Z342/AA342*100)</f>
        <v>0</v>
      </c>
      <c r="Z342">
        <f>DT342*(DY342+DZ342)/1000</f>
        <v>0</v>
      </c>
      <c r="AA342">
        <f>0.61365*exp(17.502*EA342/(240.97+EA342))</f>
        <v>0</v>
      </c>
      <c r="AB342">
        <f>(X342-DT342*(DY342+DZ342)/1000)</f>
        <v>0</v>
      </c>
      <c r="AC342">
        <f>(-J342*44100)</f>
        <v>0</v>
      </c>
      <c r="AD342">
        <f>2*29.3*R342*0.92*(EA342-W342)</f>
        <v>0</v>
      </c>
      <c r="AE342">
        <f>2*0.95*5.67E-8*(((EA342+$B$7)+273)^4-(W342+273)^4)</f>
        <v>0</v>
      </c>
      <c r="AF342">
        <f>U342+AE342+AC342+AD342</f>
        <v>0</v>
      </c>
      <c r="AG342">
        <f>DX342*AU342*(DS342-DR342*(1000-AU342*DU342)/(1000-AU342*DT342))/(100*DL342)</f>
        <v>0</v>
      </c>
      <c r="AH342">
        <f>1000*DX342*AU342*(DT342-DU342)/(100*DL342*(1000-AU342*DT342))</f>
        <v>0</v>
      </c>
      <c r="AI342">
        <f>(AJ342 - AK342 - DY342*1E3/(8.314*(EA342+273.15)) * AM342/DX342 * AL342) * DX342/(100*DL342) * (1000 - DU342)/1000</f>
        <v>0</v>
      </c>
      <c r="AJ342">
        <v>620.429763541983</v>
      </c>
      <c r="AK342">
        <v>597.164442424243</v>
      </c>
      <c r="AL342">
        <v>3.60666351484856</v>
      </c>
      <c r="AM342">
        <v>65.0637993625478</v>
      </c>
      <c r="AN342">
        <f>(AP342 - AO342 + DY342*1E3/(8.314*(EA342+273.15)) * AR342/DX342 * AQ342) * DX342/(100*DL342) * 1000/(1000 - AP342)</f>
        <v>0</v>
      </c>
      <c r="AO342">
        <v>24.6289733564185</v>
      </c>
      <c r="AP342">
        <v>27.4778654545454</v>
      </c>
      <c r="AQ342">
        <v>-0.0190463748855299</v>
      </c>
      <c r="AR342">
        <v>110.680161828756</v>
      </c>
      <c r="AS342">
        <v>6</v>
      </c>
      <c r="AT342">
        <v>1</v>
      </c>
      <c r="AU342">
        <f>IF(AS342*$H$13&gt;=AW342,1.0,(AW342/(AW342-AS342*$H$13)))</f>
        <v>0</v>
      </c>
      <c r="AV342">
        <f>(AU342-1)*100</f>
        <v>0</v>
      </c>
      <c r="AW342">
        <f>MAX(0,($B$13+$C$13*EF342)/(1+$D$13*EF342)*DY342/(EA342+273)*$E$13)</f>
        <v>0</v>
      </c>
      <c r="AX342" t="s">
        <v>437</v>
      </c>
      <c r="AY342" t="s">
        <v>437</v>
      </c>
      <c r="AZ342">
        <v>0</v>
      </c>
      <c r="BA342">
        <v>0</v>
      </c>
      <c r="BB342">
        <f>1-AZ342/BA342</f>
        <v>0</v>
      </c>
      <c r="BC342">
        <v>0</v>
      </c>
      <c r="BD342" t="s">
        <v>437</v>
      </c>
      <c r="BE342" t="s">
        <v>437</v>
      </c>
      <c r="BF342">
        <v>0</v>
      </c>
      <c r="BG342">
        <v>0</v>
      </c>
      <c r="BH342">
        <f>1-BF342/BG342</f>
        <v>0</v>
      </c>
      <c r="BI342">
        <v>0.5</v>
      </c>
      <c r="BJ342">
        <f>DI342</f>
        <v>0</v>
      </c>
      <c r="BK342">
        <f>L342</f>
        <v>0</v>
      </c>
      <c r="BL342">
        <f>BH342*BI342*BJ342</f>
        <v>0</v>
      </c>
      <c r="BM342">
        <f>(BK342-BC342)/BJ342</f>
        <v>0</v>
      </c>
      <c r="BN342">
        <f>(BA342-BG342)/BG342</f>
        <v>0</v>
      </c>
      <c r="BO342">
        <f>AZ342/(BB342+AZ342/BG342)</f>
        <v>0</v>
      </c>
      <c r="BP342" t="s">
        <v>437</v>
      </c>
      <c r="BQ342">
        <v>0</v>
      </c>
      <c r="BR342">
        <f>IF(BQ342&lt;&gt;0, BQ342, BO342)</f>
        <v>0</v>
      </c>
      <c r="BS342">
        <f>1-BR342/BG342</f>
        <v>0</v>
      </c>
      <c r="BT342">
        <f>(BG342-BF342)/(BG342-BR342)</f>
        <v>0</v>
      </c>
      <c r="BU342">
        <f>(BA342-BG342)/(BA342-BR342)</f>
        <v>0</v>
      </c>
      <c r="BV342">
        <f>(BG342-BF342)/(BG342-AZ342)</f>
        <v>0</v>
      </c>
      <c r="BW342">
        <f>(BA342-BG342)/(BA342-AZ342)</f>
        <v>0</v>
      </c>
      <c r="BX342">
        <f>(BT342*BR342/BF342)</f>
        <v>0</v>
      </c>
      <c r="BY342">
        <f>(1-BX342)</f>
        <v>0</v>
      </c>
      <c r="DH342">
        <f>$B$11*EG342+$C$11*EH342+$F$11*ES342*(1-EV342)</f>
        <v>0</v>
      </c>
      <c r="DI342">
        <f>DH342*DJ342</f>
        <v>0</v>
      </c>
      <c r="DJ342">
        <f>($B$11*$D$9+$C$11*$D$9+$F$11*((FF342+EX342)/MAX(FF342+EX342+FG342, 0.1)*$I$9+FG342/MAX(FF342+EX342+FG342, 0.1)*$J$9))/($B$11+$C$11+$F$11)</f>
        <v>0</v>
      </c>
      <c r="DK342">
        <f>($B$11*$K$9+$C$11*$K$9+$F$11*((FF342+EX342)/MAX(FF342+EX342+FG342, 0.1)*$P$9+FG342/MAX(FF342+EX342+FG342, 0.1)*$Q$9))/($B$11+$C$11+$F$11)</f>
        <v>0</v>
      </c>
      <c r="DL342">
        <v>6</v>
      </c>
      <c r="DM342">
        <v>0.5</v>
      </c>
      <c r="DN342" t="s">
        <v>438</v>
      </c>
      <c r="DO342">
        <v>2</v>
      </c>
      <c r="DP342" t="b">
        <v>1</v>
      </c>
      <c r="DQ342">
        <v>1761412948.94615</v>
      </c>
      <c r="DR342">
        <v>556.441384615385</v>
      </c>
      <c r="DS342">
        <v>588.632</v>
      </c>
      <c r="DT342">
        <v>27.6068846153846</v>
      </c>
      <c r="DU342">
        <v>24.6216153846154</v>
      </c>
      <c r="DV342">
        <v>555.344076923077</v>
      </c>
      <c r="DW342">
        <v>27.2916846153846</v>
      </c>
      <c r="DX342">
        <v>500.043076923077</v>
      </c>
      <c r="DY342">
        <v>90.3346538461538</v>
      </c>
      <c r="DZ342">
        <v>0.0429637230769231</v>
      </c>
      <c r="EA342">
        <v>38.1177615384615</v>
      </c>
      <c r="EB342">
        <v>38.0064384615385</v>
      </c>
      <c r="EC342">
        <v>999.9</v>
      </c>
      <c r="ED342">
        <v>0</v>
      </c>
      <c r="EE342">
        <v>0</v>
      </c>
      <c r="EF342">
        <v>9997.78307692308</v>
      </c>
      <c r="EG342">
        <v>0</v>
      </c>
      <c r="EH342">
        <v>1230.46461538462</v>
      </c>
      <c r="EI342">
        <v>-32.1905615384615</v>
      </c>
      <c r="EJ342">
        <v>572.238</v>
      </c>
      <c r="EK342">
        <v>603.490923076923</v>
      </c>
      <c r="EL342">
        <v>2.98525692307692</v>
      </c>
      <c r="EM342">
        <v>588.632</v>
      </c>
      <c r="EN342">
        <v>24.6216153846154</v>
      </c>
      <c r="EO342">
        <v>2.49385769230769</v>
      </c>
      <c r="EP342">
        <v>2.22418538461538</v>
      </c>
      <c r="EQ342">
        <v>20.9864230769231</v>
      </c>
      <c r="ER342">
        <v>19.1376</v>
      </c>
      <c r="ES342">
        <v>1200.00076923077</v>
      </c>
      <c r="ET342">
        <v>0.967008384615385</v>
      </c>
      <c r="EU342">
        <v>0.0329917384615385</v>
      </c>
      <c r="EV342">
        <v>0</v>
      </c>
      <c r="EW342">
        <v>1347.84384615385</v>
      </c>
      <c r="EX342">
        <v>5.00059</v>
      </c>
      <c r="EY342">
        <v>17067.7</v>
      </c>
      <c r="EZ342">
        <v>10358.7538461538</v>
      </c>
      <c r="FA342">
        <v>57.6246923076923</v>
      </c>
      <c r="FB342">
        <v>59.6343076923077</v>
      </c>
      <c r="FC342">
        <v>57.9083846153846</v>
      </c>
      <c r="FD342">
        <v>59.2401538461539</v>
      </c>
      <c r="FE342">
        <v>58.3363076923077</v>
      </c>
      <c r="FF342">
        <v>1155.57307692308</v>
      </c>
      <c r="FG342">
        <v>39.4261538461539</v>
      </c>
      <c r="FH342">
        <v>0</v>
      </c>
      <c r="FI342">
        <v>1761412917.1</v>
      </c>
      <c r="FJ342">
        <v>0</v>
      </c>
      <c r="FK342">
        <v>1347.5784</v>
      </c>
      <c r="FL342">
        <v>-18.0584615888295</v>
      </c>
      <c r="FM342">
        <v>-177.900000231419</v>
      </c>
      <c r="FN342">
        <v>17064.744</v>
      </c>
      <c r="FO342">
        <v>15</v>
      </c>
      <c r="FP342">
        <v>0</v>
      </c>
      <c r="FQ342" t="s">
        <v>439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-32.1188619047619</v>
      </c>
      <c r="GD342">
        <v>-1.95504155844162</v>
      </c>
      <c r="GE342">
        <v>0.795936493324621</v>
      </c>
      <c r="GF342">
        <v>0</v>
      </c>
      <c r="GG342">
        <v>1348.63</v>
      </c>
      <c r="GH342">
        <v>-16.9097020613622</v>
      </c>
      <c r="GI342">
        <v>1.67292628437153</v>
      </c>
      <c r="GJ342">
        <v>-1</v>
      </c>
      <c r="GK342">
        <v>3.03409428571429</v>
      </c>
      <c r="GL342">
        <v>-1.0550322077922</v>
      </c>
      <c r="GM342">
        <v>0.106623426782183</v>
      </c>
      <c r="GN342">
        <v>0</v>
      </c>
      <c r="GO342">
        <v>0</v>
      </c>
      <c r="GP342">
        <v>2</v>
      </c>
      <c r="GQ342" t="s">
        <v>473</v>
      </c>
      <c r="GR342">
        <v>3.12807</v>
      </c>
      <c r="GS342">
        <v>2.72108</v>
      </c>
      <c r="GT342">
        <v>0.109323</v>
      </c>
      <c r="GU342">
        <v>0.113884</v>
      </c>
      <c r="GV342">
        <v>0.108618</v>
      </c>
      <c r="GW342">
        <v>0.100926</v>
      </c>
      <c r="GX342">
        <v>32271.6</v>
      </c>
      <c r="GY342">
        <v>34005.6</v>
      </c>
      <c r="GZ342">
        <v>32888.2</v>
      </c>
      <c r="HA342">
        <v>34854.1</v>
      </c>
      <c r="HB342">
        <v>41751.3</v>
      </c>
      <c r="HC342">
        <v>45155.3</v>
      </c>
      <c r="HD342">
        <v>51613</v>
      </c>
      <c r="HE342">
        <v>55867.1</v>
      </c>
      <c r="HF342">
        <v>1.71975</v>
      </c>
      <c r="HG342">
        <v>1.5852</v>
      </c>
      <c r="HH342">
        <v>-0.0754222</v>
      </c>
      <c r="HI342">
        <v>0</v>
      </c>
      <c r="HJ342">
        <v>39.2968</v>
      </c>
      <c r="HK342">
        <v>999.9</v>
      </c>
      <c r="HL342">
        <v>56.623</v>
      </c>
      <c r="HM342">
        <v>29.245</v>
      </c>
      <c r="HN342">
        <v>25.5688</v>
      </c>
      <c r="HO342">
        <v>56.3075</v>
      </c>
      <c r="HP342">
        <v>42.1394</v>
      </c>
      <c r="HQ342">
        <v>1</v>
      </c>
      <c r="HR342">
        <v>1.93106</v>
      </c>
      <c r="HS342">
        <v>9.28105</v>
      </c>
      <c r="HT342">
        <v>19.908</v>
      </c>
      <c r="HU342">
        <v>5.19078</v>
      </c>
      <c r="HV342">
        <v>12.0159</v>
      </c>
      <c r="HW342">
        <v>4.9709</v>
      </c>
      <c r="HX342">
        <v>3.29497</v>
      </c>
      <c r="HY342">
        <v>9999</v>
      </c>
      <c r="HZ342">
        <v>9999</v>
      </c>
      <c r="IA342">
        <v>999.9</v>
      </c>
      <c r="IB342">
        <v>9999</v>
      </c>
      <c r="IC342">
        <v>1.86323</v>
      </c>
      <c r="ID342">
        <v>1.86807</v>
      </c>
      <c r="IE342">
        <v>1.86782</v>
      </c>
      <c r="IF342">
        <v>1.86902</v>
      </c>
      <c r="IG342">
        <v>1.86981</v>
      </c>
      <c r="IH342">
        <v>1.86586</v>
      </c>
      <c r="II342">
        <v>1.86693</v>
      </c>
      <c r="IJ342">
        <v>1.86841</v>
      </c>
      <c r="IK342">
        <v>5</v>
      </c>
      <c r="IL342">
        <v>0</v>
      </c>
      <c r="IM342">
        <v>0</v>
      </c>
      <c r="IN342">
        <v>0</v>
      </c>
      <c r="IO342" t="s">
        <v>441</v>
      </c>
      <c r="IP342" t="s">
        <v>442</v>
      </c>
      <c r="IQ342" t="s">
        <v>443</v>
      </c>
      <c r="IR342" t="s">
        <v>443</v>
      </c>
      <c r="IS342" t="s">
        <v>443</v>
      </c>
      <c r="IT342" t="s">
        <v>443</v>
      </c>
      <c r="IU342">
        <v>0</v>
      </c>
      <c r="IV342">
        <v>100</v>
      </c>
      <c r="IW342">
        <v>100</v>
      </c>
      <c r="IX342">
        <v>1.097</v>
      </c>
      <c r="IY342">
        <v>0.3152</v>
      </c>
      <c r="IZ342">
        <v>1.09748391826392</v>
      </c>
      <c r="JA342">
        <v>0</v>
      </c>
      <c r="JB342">
        <v>0</v>
      </c>
      <c r="JC342">
        <v>0</v>
      </c>
      <c r="JD342">
        <v>0.315191680746845</v>
      </c>
      <c r="JE342">
        <v>0</v>
      </c>
      <c r="JF342">
        <v>0</v>
      </c>
      <c r="JG342">
        <v>0</v>
      </c>
      <c r="JH342">
        <v>5</v>
      </c>
      <c r="JI342">
        <v>2273</v>
      </c>
      <c r="JJ342">
        <v>0</v>
      </c>
      <c r="JK342">
        <v>25</v>
      </c>
      <c r="JL342">
        <v>29356882.6</v>
      </c>
      <c r="JM342">
        <v>29356882.6</v>
      </c>
      <c r="JN342">
        <v>1.39893</v>
      </c>
      <c r="JO342">
        <v>2.62451</v>
      </c>
      <c r="JP342">
        <v>1.54785</v>
      </c>
      <c r="JQ342">
        <v>2.32056</v>
      </c>
      <c r="JR342">
        <v>1.64673</v>
      </c>
      <c r="JS342">
        <v>2.23755</v>
      </c>
      <c r="JT342">
        <v>33.5355</v>
      </c>
      <c r="JU342">
        <v>24.105</v>
      </c>
      <c r="JV342">
        <v>18</v>
      </c>
      <c r="JW342">
        <v>487.12</v>
      </c>
      <c r="JX342">
        <v>391.698</v>
      </c>
      <c r="JY342">
        <v>29.6546</v>
      </c>
      <c r="JZ342">
        <v>48.6475</v>
      </c>
      <c r="KA342">
        <v>30.0041</v>
      </c>
      <c r="KB342">
        <v>47.6651</v>
      </c>
      <c r="KC342">
        <v>47.4852</v>
      </c>
      <c r="KD342">
        <v>28.0992</v>
      </c>
      <c r="KE342">
        <v>0</v>
      </c>
      <c r="KF342">
        <v>100</v>
      </c>
      <c r="KG342">
        <v>21.6728</v>
      </c>
      <c r="KH342">
        <v>637.717</v>
      </c>
      <c r="KI342">
        <v>34.6858</v>
      </c>
      <c r="KJ342">
        <v>93.6032</v>
      </c>
      <c r="KK342">
        <v>90.4155</v>
      </c>
    </row>
    <row r="343" spans="1:297">
      <c r="A343">
        <v>327</v>
      </c>
      <c r="B343">
        <v>1761412962.1</v>
      </c>
      <c r="C343">
        <v>4781.09999990463</v>
      </c>
      <c r="D343" t="s">
        <v>1099</v>
      </c>
      <c r="E343" t="s">
        <v>1100</v>
      </c>
      <c r="F343">
        <v>5</v>
      </c>
      <c r="G343" t="s">
        <v>1024</v>
      </c>
      <c r="H343" t="s">
        <v>436</v>
      </c>
      <c r="I343">
        <v>1761412953.94615</v>
      </c>
      <c r="J343">
        <f>(K343)/1000</f>
        <v>0</v>
      </c>
      <c r="K343">
        <f>IF(DP343, AN343, AH343)</f>
        <v>0</v>
      </c>
      <c r="L343">
        <f>IF(DP343, AI343, AG343)</f>
        <v>0</v>
      </c>
      <c r="M343">
        <f>DR343 - IF(AU343&gt;1, L343*DL343*100.0/(AW343), 0)</f>
        <v>0</v>
      </c>
      <c r="N343">
        <f>((T343-J343/2)*M343-L343)/(T343+J343/2)</f>
        <v>0</v>
      </c>
      <c r="O343">
        <f>N343*(DY343+DZ343)/1000.0</f>
        <v>0</v>
      </c>
      <c r="P343">
        <f>(DR343 - IF(AU343&gt;1, L343*DL343*100.0/(AW343), 0))*(DY343+DZ343)/1000.0</f>
        <v>0</v>
      </c>
      <c r="Q343">
        <f>2.0/((1/S343-1/R343)+SIGN(S343)*SQRT((1/S343-1/R343)*(1/S343-1/R343) + 4*DM343/((DM343+1)*(DM343+1))*(2*1/S343*1/R343-1/R343*1/R343)))</f>
        <v>0</v>
      </c>
      <c r="R343">
        <f>IF(LEFT(DN343,1)&lt;&gt;"0",IF(LEFT(DN343,1)="1",3.0,DO343),$D$5+$E$5*(EF343*DY343/($K$5*1000))+$F$5*(EF343*DY343/($K$5*1000))*MAX(MIN(DL343,$J$5),$I$5)*MAX(MIN(DL343,$J$5),$I$5)+$G$5*MAX(MIN(DL343,$J$5),$I$5)*(EF343*DY343/($K$5*1000))+$H$5*(EF343*DY343/($K$5*1000))*(EF343*DY343/($K$5*1000)))</f>
        <v>0</v>
      </c>
      <c r="S343">
        <f>J343*(1000-(1000*0.61365*exp(17.502*W343/(240.97+W343))/(DY343+DZ343)+DT343)/2)/(1000*0.61365*exp(17.502*W343/(240.97+W343))/(DY343+DZ343)-DT343)</f>
        <v>0</v>
      </c>
      <c r="T343">
        <f>1/((DM343+1)/(Q343/1.6)+1/(R343/1.37)) + DM343/((DM343+1)/(Q343/1.6) + DM343/(R343/1.37))</f>
        <v>0</v>
      </c>
      <c r="U343">
        <f>(DH343*DK343)</f>
        <v>0</v>
      </c>
      <c r="V343">
        <f>(EA343+(U343+2*0.95*5.67E-8*(((EA343+$B$7)+273)^4-(EA343+273)^4)-44100*J343)/(1.84*29.3*R343+8*0.95*5.67E-8*(EA343+273)^3))</f>
        <v>0</v>
      </c>
      <c r="W343">
        <f>($C$7*EB343+$D$7*EC343+$E$7*V343)</f>
        <v>0</v>
      </c>
      <c r="X343">
        <f>0.61365*exp(17.502*W343/(240.97+W343))</f>
        <v>0</v>
      </c>
      <c r="Y343">
        <f>(Z343/AA343*100)</f>
        <v>0</v>
      </c>
      <c r="Z343">
        <f>DT343*(DY343+DZ343)/1000</f>
        <v>0</v>
      </c>
      <c r="AA343">
        <f>0.61365*exp(17.502*EA343/(240.97+EA343))</f>
        <v>0</v>
      </c>
      <c r="AB343">
        <f>(X343-DT343*(DY343+DZ343)/1000)</f>
        <v>0</v>
      </c>
      <c r="AC343">
        <f>(-J343*44100)</f>
        <v>0</v>
      </c>
      <c r="AD343">
        <f>2*29.3*R343*0.92*(EA343-W343)</f>
        <v>0</v>
      </c>
      <c r="AE343">
        <f>2*0.95*5.67E-8*(((EA343+$B$7)+273)^4-(W343+273)^4)</f>
        <v>0</v>
      </c>
      <c r="AF343">
        <f>U343+AE343+AC343+AD343</f>
        <v>0</v>
      </c>
      <c r="AG343">
        <f>DX343*AU343*(DS343-DR343*(1000-AU343*DU343)/(1000-AU343*DT343))/(100*DL343)</f>
        <v>0</v>
      </c>
      <c r="AH343">
        <f>1000*DX343*AU343*(DT343-DU343)/(100*DL343*(1000-AU343*DT343))</f>
        <v>0</v>
      </c>
      <c r="AI343">
        <f>(AJ343 - AK343 - DY343*1E3/(8.314*(EA343+273.15)) * AM343/DX343 * AL343) * DX343/(100*DL343) * (1000 - DU343)/1000</f>
        <v>0</v>
      </c>
      <c r="AJ343">
        <v>636.404079236904</v>
      </c>
      <c r="AK343">
        <v>613.696169696969</v>
      </c>
      <c r="AL343">
        <v>3.28603452417432</v>
      </c>
      <c r="AM343">
        <v>65.0637993625478</v>
      </c>
      <c r="AN343">
        <f>(AP343 - AO343 + DY343*1E3/(8.314*(EA343+273.15)) * AR343/DX343 * AQ343) * DX343/(100*DL343) * 1000/(1000 - AP343)</f>
        <v>0</v>
      </c>
      <c r="AO343">
        <v>24.6289917997459</v>
      </c>
      <c r="AP343">
        <v>27.3868781818182</v>
      </c>
      <c r="AQ343">
        <v>-0.0177959402589406</v>
      </c>
      <c r="AR343">
        <v>110.680161828756</v>
      </c>
      <c r="AS343">
        <v>6</v>
      </c>
      <c r="AT343">
        <v>1</v>
      </c>
      <c r="AU343">
        <f>IF(AS343*$H$13&gt;=AW343,1.0,(AW343/(AW343-AS343*$H$13)))</f>
        <v>0</v>
      </c>
      <c r="AV343">
        <f>(AU343-1)*100</f>
        <v>0</v>
      </c>
      <c r="AW343">
        <f>MAX(0,($B$13+$C$13*EF343)/(1+$D$13*EF343)*DY343/(EA343+273)*$E$13)</f>
        <v>0</v>
      </c>
      <c r="AX343" t="s">
        <v>437</v>
      </c>
      <c r="AY343" t="s">
        <v>437</v>
      </c>
      <c r="AZ343">
        <v>0</v>
      </c>
      <c r="BA343">
        <v>0</v>
      </c>
      <c r="BB343">
        <f>1-AZ343/BA343</f>
        <v>0</v>
      </c>
      <c r="BC343">
        <v>0</v>
      </c>
      <c r="BD343" t="s">
        <v>437</v>
      </c>
      <c r="BE343" t="s">
        <v>437</v>
      </c>
      <c r="BF343">
        <v>0</v>
      </c>
      <c r="BG343">
        <v>0</v>
      </c>
      <c r="BH343">
        <f>1-BF343/BG343</f>
        <v>0</v>
      </c>
      <c r="BI343">
        <v>0.5</v>
      </c>
      <c r="BJ343">
        <f>DI343</f>
        <v>0</v>
      </c>
      <c r="BK343">
        <f>L343</f>
        <v>0</v>
      </c>
      <c r="BL343">
        <f>BH343*BI343*BJ343</f>
        <v>0</v>
      </c>
      <c r="BM343">
        <f>(BK343-BC343)/BJ343</f>
        <v>0</v>
      </c>
      <c r="BN343">
        <f>(BA343-BG343)/BG343</f>
        <v>0</v>
      </c>
      <c r="BO343">
        <f>AZ343/(BB343+AZ343/BG343)</f>
        <v>0</v>
      </c>
      <c r="BP343" t="s">
        <v>437</v>
      </c>
      <c r="BQ343">
        <v>0</v>
      </c>
      <c r="BR343">
        <f>IF(BQ343&lt;&gt;0, BQ343, BO343)</f>
        <v>0</v>
      </c>
      <c r="BS343">
        <f>1-BR343/BG343</f>
        <v>0</v>
      </c>
      <c r="BT343">
        <f>(BG343-BF343)/(BG343-BR343)</f>
        <v>0</v>
      </c>
      <c r="BU343">
        <f>(BA343-BG343)/(BA343-BR343)</f>
        <v>0</v>
      </c>
      <c r="BV343">
        <f>(BG343-BF343)/(BG343-AZ343)</f>
        <v>0</v>
      </c>
      <c r="BW343">
        <f>(BA343-BG343)/(BA343-AZ343)</f>
        <v>0</v>
      </c>
      <c r="BX343">
        <f>(BT343*BR343/BF343)</f>
        <v>0</v>
      </c>
      <c r="BY343">
        <f>(1-BX343)</f>
        <v>0</v>
      </c>
      <c r="DH343">
        <f>$B$11*EG343+$C$11*EH343+$F$11*ES343*(1-EV343)</f>
        <v>0</v>
      </c>
      <c r="DI343">
        <f>DH343*DJ343</f>
        <v>0</v>
      </c>
      <c r="DJ343">
        <f>($B$11*$D$9+$C$11*$D$9+$F$11*((FF343+EX343)/MAX(FF343+EX343+FG343, 0.1)*$I$9+FG343/MAX(FF343+EX343+FG343, 0.1)*$J$9))/($B$11+$C$11+$F$11)</f>
        <v>0</v>
      </c>
      <c r="DK343">
        <f>($B$11*$K$9+$C$11*$K$9+$F$11*((FF343+EX343)/MAX(FF343+EX343+FG343, 0.1)*$P$9+FG343/MAX(FF343+EX343+FG343, 0.1)*$Q$9))/($B$11+$C$11+$F$11)</f>
        <v>0</v>
      </c>
      <c r="DL343">
        <v>6</v>
      </c>
      <c r="DM343">
        <v>0.5</v>
      </c>
      <c r="DN343" t="s">
        <v>438</v>
      </c>
      <c r="DO343">
        <v>2</v>
      </c>
      <c r="DP343" t="b">
        <v>1</v>
      </c>
      <c r="DQ343">
        <v>1761412953.94615</v>
      </c>
      <c r="DR343">
        <v>573.194615384615</v>
      </c>
      <c r="DS343">
        <v>604.955461538461</v>
      </c>
      <c r="DT343">
        <v>27.5178</v>
      </c>
      <c r="DU343">
        <v>24.6255230769231</v>
      </c>
      <c r="DV343">
        <v>572.097230769231</v>
      </c>
      <c r="DW343">
        <v>27.2026076923077</v>
      </c>
      <c r="DX343">
        <v>500.015384615385</v>
      </c>
      <c r="DY343">
        <v>90.3348538461539</v>
      </c>
      <c r="DZ343">
        <v>0.0430946846153846</v>
      </c>
      <c r="EA343">
        <v>38.1510307692308</v>
      </c>
      <c r="EB343">
        <v>38.0497384615385</v>
      </c>
      <c r="EC343">
        <v>999.9</v>
      </c>
      <c r="ED343">
        <v>0</v>
      </c>
      <c r="EE343">
        <v>0</v>
      </c>
      <c r="EF343">
        <v>9988.55461538462</v>
      </c>
      <c r="EG343">
        <v>0</v>
      </c>
      <c r="EH343">
        <v>1230.36461538462</v>
      </c>
      <c r="EI343">
        <v>-31.7608076923077</v>
      </c>
      <c r="EJ343">
        <v>589.412692307692</v>
      </c>
      <c r="EK343">
        <v>620.228846153846</v>
      </c>
      <c r="EL343">
        <v>2.89226923076923</v>
      </c>
      <c r="EM343">
        <v>604.955461538461</v>
      </c>
      <c r="EN343">
        <v>24.6255230769231</v>
      </c>
      <c r="EO343">
        <v>2.48581692307692</v>
      </c>
      <c r="EP343">
        <v>2.22454307692308</v>
      </c>
      <c r="EQ343">
        <v>20.9338692307692</v>
      </c>
      <c r="ER343">
        <v>19.1401692307692</v>
      </c>
      <c r="ES343">
        <v>1199.97923076923</v>
      </c>
      <c r="ET343">
        <v>0.967008384615385</v>
      </c>
      <c r="EU343">
        <v>0.0329917384615385</v>
      </c>
      <c r="EV343">
        <v>0</v>
      </c>
      <c r="EW343">
        <v>1346.37846153846</v>
      </c>
      <c r="EX343">
        <v>5.00059</v>
      </c>
      <c r="EY343">
        <v>17052.2769230769</v>
      </c>
      <c r="EZ343">
        <v>10358.5538461538</v>
      </c>
      <c r="FA343">
        <v>57.668</v>
      </c>
      <c r="FB343">
        <v>59.6727692307692</v>
      </c>
      <c r="FC343">
        <v>57.942</v>
      </c>
      <c r="FD343">
        <v>59.2834615384615</v>
      </c>
      <c r="FE343">
        <v>58.3747692307692</v>
      </c>
      <c r="FF343">
        <v>1155.55461538462</v>
      </c>
      <c r="FG343">
        <v>39.4230769230769</v>
      </c>
      <c r="FH343">
        <v>0</v>
      </c>
      <c r="FI343">
        <v>1761412921.9</v>
      </c>
      <c r="FJ343">
        <v>0</v>
      </c>
      <c r="FK343">
        <v>1346.1636</v>
      </c>
      <c r="FL343">
        <v>-18.2299999872532</v>
      </c>
      <c r="FM343">
        <v>-182.530768917906</v>
      </c>
      <c r="FN343">
        <v>17050.064</v>
      </c>
      <c r="FO343">
        <v>15</v>
      </c>
      <c r="FP343">
        <v>0</v>
      </c>
      <c r="FQ343" t="s">
        <v>439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-32.033865</v>
      </c>
      <c r="GD343">
        <v>3.15594135338348</v>
      </c>
      <c r="GE343">
        <v>0.866656610356719</v>
      </c>
      <c r="GF343">
        <v>0</v>
      </c>
      <c r="GG343">
        <v>1347.12617647059</v>
      </c>
      <c r="GH343">
        <v>-17.7126050479145</v>
      </c>
      <c r="GI343">
        <v>1.74901655510593</v>
      </c>
      <c r="GJ343">
        <v>-1</v>
      </c>
      <c r="GK343">
        <v>2.9357105</v>
      </c>
      <c r="GL343">
        <v>-1.12651172932331</v>
      </c>
      <c r="GM343">
        <v>0.108294926542059</v>
      </c>
      <c r="GN343">
        <v>0</v>
      </c>
      <c r="GO343">
        <v>0</v>
      </c>
      <c r="GP343">
        <v>2</v>
      </c>
      <c r="GQ343" t="s">
        <v>473</v>
      </c>
      <c r="GR343">
        <v>3.12801</v>
      </c>
      <c r="GS343">
        <v>2.72082</v>
      </c>
      <c r="GT343">
        <v>0.111476</v>
      </c>
      <c r="GU343">
        <v>0.115795</v>
      </c>
      <c r="GV343">
        <v>0.108355</v>
      </c>
      <c r="GW343">
        <v>0.100925</v>
      </c>
      <c r="GX343">
        <v>32190.5</v>
      </c>
      <c r="GY343">
        <v>33927.7</v>
      </c>
      <c r="GZ343">
        <v>32885.4</v>
      </c>
      <c r="HA343">
        <v>34849.8</v>
      </c>
      <c r="HB343">
        <v>41760.7</v>
      </c>
      <c r="HC343">
        <v>45150.8</v>
      </c>
      <c r="HD343">
        <v>51609.6</v>
      </c>
      <c r="HE343">
        <v>55861</v>
      </c>
      <c r="HF343">
        <v>1.71928</v>
      </c>
      <c r="HG343">
        <v>1.58518</v>
      </c>
      <c r="HH343">
        <v>-0.0752658</v>
      </c>
      <c r="HI343">
        <v>0</v>
      </c>
      <c r="HJ343">
        <v>39.3244</v>
      </c>
      <c r="HK343">
        <v>999.9</v>
      </c>
      <c r="HL343">
        <v>56.623</v>
      </c>
      <c r="HM343">
        <v>29.245</v>
      </c>
      <c r="HN343">
        <v>25.5685</v>
      </c>
      <c r="HO343">
        <v>56.6475</v>
      </c>
      <c r="HP343">
        <v>42.1955</v>
      </c>
      <c r="HQ343">
        <v>1</v>
      </c>
      <c r="HR343">
        <v>1.93508</v>
      </c>
      <c r="HS343">
        <v>9.28105</v>
      </c>
      <c r="HT343">
        <v>19.908</v>
      </c>
      <c r="HU343">
        <v>5.19093</v>
      </c>
      <c r="HV343">
        <v>12.0159</v>
      </c>
      <c r="HW343">
        <v>4.97085</v>
      </c>
      <c r="HX343">
        <v>3.295</v>
      </c>
      <c r="HY343">
        <v>9999</v>
      </c>
      <c r="HZ343">
        <v>9999</v>
      </c>
      <c r="IA343">
        <v>999.9</v>
      </c>
      <c r="IB343">
        <v>9999</v>
      </c>
      <c r="IC343">
        <v>1.86323</v>
      </c>
      <c r="ID343">
        <v>1.86806</v>
      </c>
      <c r="IE343">
        <v>1.86783</v>
      </c>
      <c r="IF343">
        <v>1.86905</v>
      </c>
      <c r="IG343">
        <v>1.86981</v>
      </c>
      <c r="IH343">
        <v>1.86586</v>
      </c>
      <c r="II343">
        <v>1.86696</v>
      </c>
      <c r="IJ343">
        <v>1.86843</v>
      </c>
      <c r="IK343">
        <v>5</v>
      </c>
      <c r="IL343">
        <v>0</v>
      </c>
      <c r="IM343">
        <v>0</v>
      </c>
      <c r="IN343">
        <v>0</v>
      </c>
      <c r="IO343" t="s">
        <v>441</v>
      </c>
      <c r="IP343" t="s">
        <v>442</v>
      </c>
      <c r="IQ343" t="s">
        <v>443</v>
      </c>
      <c r="IR343" t="s">
        <v>443</v>
      </c>
      <c r="IS343" t="s">
        <v>443</v>
      </c>
      <c r="IT343" t="s">
        <v>443</v>
      </c>
      <c r="IU343">
        <v>0</v>
      </c>
      <c r="IV343">
        <v>100</v>
      </c>
      <c r="IW343">
        <v>100</v>
      </c>
      <c r="IX343">
        <v>1.097</v>
      </c>
      <c r="IY343">
        <v>0.3152</v>
      </c>
      <c r="IZ343">
        <v>1.09748391826392</v>
      </c>
      <c r="JA343">
        <v>0</v>
      </c>
      <c r="JB343">
        <v>0</v>
      </c>
      <c r="JC343">
        <v>0</v>
      </c>
      <c r="JD343">
        <v>0.315191680746845</v>
      </c>
      <c r="JE343">
        <v>0</v>
      </c>
      <c r="JF343">
        <v>0</v>
      </c>
      <c r="JG343">
        <v>0</v>
      </c>
      <c r="JH343">
        <v>5</v>
      </c>
      <c r="JI343">
        <v>2273</v>
      </c>
      <c r="JJ343">
        <v>0</v>
      </c>
      <c r="JK343">
        <v>25</v>
      </c>
      <c r="JL343">
        <v>29356882.7</v>
      </c>
      <c r="JM343">
        <v>29356882.7</v>
      </c>
      <c r="JN343">
        <v>1.42822</v>
      </c>
      <c r="JO343">
        <v>2.61963</v>
      </c>
      <c r="JP343">
        <v>1.54785</v>
      </c>
      <c r="JQ343">
        <v>2.32056</v>
      </c>
      <c r="JR343">
        <v>1.64673</v>
      </c>
      <c r="JS343">
        <v>2.34131</v>
      </c>
      <c r="JT343">
        <v>33.5355</v>
      </c>
      <c r="JU343">
        <v>24.105</v>
      </c>
      <c r="JV343">
        <v>18</v>
      </c>
      <c r="JW343">
        <v>487.04</v>
      </c>
      <c r="JX343">
        <v>391.887</v>
      </c>
      <c r="JY343">
        <v>29.6853</v>
      </c>
      <c r="JZ343">
        <v>48.691</v>
      </c>
      <c r="KA343">
        <v>30.0041</v>
      </c>
      <c r="KB343">
        <v>47.7071</v>
      </c>
      <c r="KC343">
        <v>47.5277</v>
      </c>
      <c r="KD343">
        <v>28.7531</v>
      </c>
      <c r="KE343">
        <v>0</v>
      </c>
      <c r="KF343">
        <v>100</v>
      </c>
      <c r="KG343">
        <v>21.6429</v>
      </c>
      <c r="KH343">
        <v>657.997</v>
      </c>
      <c r="KI343">
        <v>34.6858</v>
      </c>
      <c r="KJ343">
        <v>93.5963</v>
      </c>
      <c r="KK343">
        <v>90.4052</v>
      </c>
    </row>
    <row r="344" spans="1:297">
      <c r="A344">
        <v>328</v>
      </c>
      <c r="B344">
        <v>1761412967.1</v>
      </c>
      <c r="C344">
        <v>4786.09999990463</v>
      </c>
      <c r="D344" t="s">
        <v>1101</v>
      </c>
      <c r="E344" t="s">
        <v>1102</v>
      </c>
      <c r="F344">
        <v>5</v>
      </c>
      <c r="G344" t="s">
        <v>1024</v>
      </c>
      <c r="H344" t="s">
        <v>436</v>
      </c>
      <c r="I344">
        <v>1761412958.94615</v>
      </c>
      <c r="J344">
        <f>(K344)/1000</f>
        <v>0</v>
      </c>
      <c r="K344">
        <f>IF(DP344, AN344, AH344)</f>
        <v>0</v>
      </c>
      <c r="L344">
        <f>IF(DP344, AI344, AG344)</f>
        <v>0</v>
      </c>
      <c r="M344">
        <f>DR344 - IF(AU344&gt;1, L344*DL344*100.0/(AW344), 0)</f>
        <v>0</v>
      </c>
      <c r="N344">
        <f>((T344-J344/2)*M344-L344)/(T344+J344/2)</f>
        <v>0</v>
      </c>
      <c r="O344">
        <f>N344*(DY344+DZ344)/1000.0</f>
        <v>0</v>
      </c>
      <c r="P344">
        <f>(DR344 - IF(AU344&gt;1, L344*DL344*100.0/(AW344), 0))*(DY344+DZ344)/1000.0</f>
        <v>0</v>
      </c>
      <c r="Q344">
        <f>2.0/((1/S344-1/R344)+SIGN(S344)*SQRT((1/S344-1/R344)*(1/S344-1/R344) + 4*DM344/((DM344+1)*(DM344+1))*(2*1/S344*1/R344-1/R344*1/R344)))</f>
        <v>0</v>
      </c>
      <c r="R344">
        <f>IF(LEFT(DN344,1)&lt;&gt;"0",IF(LEFT(DN344,1)="1",3.0,DO344),$D$5+$E$5*(EF344*DY344/($K$5*1000))+$F$5*(EF344*DY344/($K$5*1000))*MAX(MIN(DL344,$J$5),$I$5)*MAX(MIN(DL344,$J$5),$I$5)+$G$5*MAX(MIN(DL344,$J$5),$I$5)*(EF344*DY344/($K$5*1000))+$H$5*(EF344*DY344/($K$5*1000))*(EF344*DY344/($K$5*1000)))</f>
        <v>0</v>
      </c>
      <c r="S344">
        <f>J344*(1000-(1000*0.61365*exp(17.502*W344/(240.97+W344))/(DY344+DZ344)+DT344)/2)/(1000*0.61365*exp(17.502*W344/(240.97+W344))/(DY344+DZ344)-DT344)</f>
        <v>0</v>
      </c>
      <c r="T344">
        <f>1/((DM344+1)/(Q344/1.6)+1/(R344/1.37)) + DM344/((DM344+1)/(Q344/1.6) + DM344/(R344/1.37))</f>
        <v>0</v>
      </c>
      <c r="U344">
        <f>(DH344*DK344)</f>
        <v>0</v>
      </c>
      <c r="V344">
        <f>(EA344+(U344+2*0.95*5.67E-8*(((EA344+$B$7)+273)^4-(EA344+273)^4)-44100*J344)/(1.84*29.3*R344+8*0.95*5.67E-8*(EA344+273)^3))</f>
        <v>0</v>
      </c>
      <c r="W344">
        <f>($C$7*EB344+$D$7*EC344+$E$7*V344)</f>
        <v>0</v>
      </c>
      <c r="X344">
        <f>0.61365*exp(17.502*W344/(240.97+W344))</f>
        <v>0</v>
      </c>
      <c r="Y344">
        <f>(Z344/AA344*100)</f>
        <v>0</v>
      </c>
      <c r="Z344">
        <f>DT344*(DY344+DZ344)/1000</f>
        <v>0</v>
      </c>
      <c r="AA344">
        <f>0.61365*exp(17.502*EA344/(240.97+EA344))</f>
        <v>0</v>
      </c>
      <c r="AB344">
        <f>(X344-DT344*(DY344+DZ344)/1000)</f>
        <v>0</v>
      </c>
      <c r="AC344">
        <f>(-J344*44100)</f>
        <v>0</v>
      </c>
      <c r="AD344">
        <f>2*29.3*R344*0.92*(EA344-W344)</f>
        <v>0</v>
      </c>
      <c r="AE344">
        <f>2*0.95*5.67E-8*(((EA344+$B$7)+273)^4-(W344+273)^4)</f>
        <v>0</v>
      </c>
      <c r="AF344">
        <f>U344+AE344+AC344+AD344</f>
        <v>0</v>
      </c>
      <c r="AG344">
        <f>DX344*AU344*(DS344-DR344*(1000-AU344*DU344)/(1000-AU344*DT344))/(100*DL344)</f>
        <v>0</v>
      </c>
      <c r="AH344">
        <f>1000*DX344*AU344*(DT344-DU344)/(100*DL344*(1000-AU344*DT344))</f>
        <v>0</v>
      </c>
      <c r="AI344">
        <f>(AJ344 - AK344 - DY344*1E3/(8.314*(EA344+273.15)) * AM344/DX344 * AL344) * DX344/(100*DL344) * (1000 - DU344)/1000</f>
        <v>0</v>
      </c>
      <c r="AJ344">
        <v>651.759570208007</v>
      </c>
      <c r="AK344">
        <v>629.477333333333</v>
      </c>
      <c r="AL344">
        <v>3.13837918422985</v>
      </c>
      <c r="AM344">
        <v>65.0637993625478</v>
      </c>
      <c r="AN344">
        <f>(AP344 - AO344 + DY344*1E3/(8.314*(EA344+273.15)) * AR344/DX344 * AQ344) * DX344/(100*DL344) * 1000/(1000 - AP344)</f>
        <v>0</v>
      </c>
      <c r="AO344">
        <v>24.6327340777392</v>
      </c>
      <c r="AP344">
        <v>27.297513939394</v>
      </c>
      <c r="AQ344">
        <v>-0.0181060409744941</v>
      </c>
      <c r="AR344">
        <v>110.680161828756</v>
      </c>
      <c r="AS344">
        <v>7</v>
      </c>
      <c r="AT344">
        <v>1</v>
      </c>
      <c r="AU344">
        <f>IF(AS344*$H$13&gt;=AW344,1.0,(AW344/(AW344-AS344*$H$13)))</f>
        <v>0</v>
      </c>
      <c r="AV344">
        <f>(AU344-1)*100</f>
        <v>0</v>
      </c>
      <c r="AW344">
        <f>MAX(0,($B$13+$C$13*EF344)/(1+$D$13*EF344)*DY344/(EA344+273)*$E$13)</f>
        <v>0</v>
      </c>
      <c r="AX344" t="s">
        <v>437</v>
      </c>
      <c r="AY344" t="s">
        <v>437</v>
      </c>
      <c r="AZ344">
        <v>0</v>
      </c>
      <c r="BA344">
        <v>0</v>
      </c>
      <c r="BB344">
        <f>1-AZ344/BA344</f>
        <v>0</v>
      </c>
      <c r="BC344">
        <v>0</v>
      </c>
      <c r="BD344" t="s">
        <v>437</v>
      </c>
      <c r="BE344" t="s">
        <v>437</v>
      </c>
      <c r="BF344">
        <v>0</v>
      </c>
      <c r="BG344">
        <v>0</v>
      </c>
      <c r="BH344">
        <f>1-BF344/BG344</f>
        <v>0</v>
      </c>
      <c r="BI344">
        <v>0.5</v>
      </c>
      <c r="BJ344">
        <f>DI344</f>
        <v>0</v>
      </c>
      <c r="BK344">
        <f>L344</f>
        <v>0</v>
      </c>
      <c r="BL344">
        <f>BH344*BI344*BJ344</f>
        <v>0</v>
      </c>
      <c r="BM344">
        <f>(BK344-BC344)/BJ344</f>
        <v>0</v>
      </c>
      <c r="BN344">
        <f>(BA344-BG344)/BG344</f>
        <v>0</v>
      </c>
      <c r="BO344">
        <f>AZ344/(BB344+AZ344/BG344)</f>
        <v>0</v>
      </c>
      <c r="BP344" t="s">
        <v>437</v>
      </c>
      <c r="BQ344">
        <v>0</v>
      </c>
      <c r="BR344">
        <f>IF(BQ344&lt;&gt;0, BQ344, BO344)</f>
        <v>0</v>
      </c>
      <c r="BS344">
        <f>1-BR344/BG344</f>
        <v>0</v>
      </c>
      <c r="BT344">
        <f>(BG344-BF344)/(BG344-BR344)</f>
        <v>0</v>
      </c>
      <c r="BU344">
        <f>(BA344-BG344)/(BA344-BR344)</f>
        <v>0</v>
      </c>
      <c r="BV344">
        <f>(BG344-BF344)/(BG344-AZ344)</f>
        <v>0</v>
      </c>
      <c r="BW344">
        <f>(BA344-BG344)/(BA344-AZ344)</f>
        <v>0</v>
      </c>
      <c r="BX344">
        <f>(BT344*BR344/BF344)</f>
        <v>0</v>
      </c>
      <c r="BY344">
        <f>(1-BX344)</f>
        <v>0</v>
      </c>
      <c r="DH344">
        <f>$B$11*EG344+$C$11*EH344+$F$11*ES344*(1-EV344)</f>
        <v>0</v>
      </c>
      <c r="DI344">
        <f>DH344*DJ344</f>
        <v>0</v>
      </c>
      <c r="DJ344">
        <f>($B$11*$D$9+$C$11*$D$9+$F$11*((FF344+EX344)/MAX(FF344+EX344+FG344, 0.1)*$I$9+FG344/MAX(FF344+EX344+FG344, 0.1)*$J$9))/($B$11+$C$11+$F$11)</f>
        <v>0</v>
      </c>
      <c r="DK344">
        <f>($B$11*$K$9+$C$11*$K$9+$F$11*((FF344+EX344)/MAX(FF344+EX344+FG344, 0.1)*$P$9+FG344/MAX(FF344+EX344+FG344, 0.1)*$Q$9))/($B$11+$C$11+$F$11)</f>
        <v>0</v>
      </c>
      <c r="DL344">
        <v>6</v>
      </c>
      <c r="DM344">
        <v>0.5</v>
      </c>
      <c r="DN344" t="s">
        <v>438</v>
      </c>
      <c r="DO344">
        <v>2</v>
      </c>
      <c r="DP344" t="b">
        <v>1</v>
      </c>
      <c r="DQ344">
        <v>1761412958.94615</v>
      </c>
      <c r="DR344">
        <v>589.576076923077</v>
      </c>
      <c r="DS344">
        <v>621.287615384615</v>
      </c>
      <c r="DT344">
        <v>27.4269538461538</v>
      </c>
      <c r="DU344">
        <v>24.6292538461538</v>
      </c>
      <c r="DV344">
        <v>588.478769230769</v>
      </c>
      <c r="DW344">
        <v>27.1117692307692</v>
      </c>
      <c r="DX344">
        <v>500.019769230769</v>
      </c>
      <c r="DY344">
        <v>90.3362</v>
      </c>
      <c r="DZ344">
        <v>0.0431909384615385</v>
      </c>
      <c r="EA344">
        <v>38.1836692307692</v>
      </c>
      <c r="EB344">
        <v>38.094</v>
      </c>
      <c r="EC344">
        <v>999.9</v>
      </c>
      <c r="ED344">
        <v>0</v>
      </c>
      <c r="EE344">
        <v>0</v>
      </c>
      <c r="EF344">
        <v>9975.43384615385</v>
      </c>
      <c r="EG344">
        <v>0</v>
      </c>
      <c r="EH344">
        <v>1230.25692307692</v>
      </c>
      <c r="EI344">
        <v>-31.7114846153846</v>
      </c>
      <c r="EJ344">
        <v>606.201076923077</v>
      </c>
      <c r="EK344">
        <v>636.975692307692</v>
      </c>
      <c r="EL344">
        <v>2.79769461538462</v>
      </c>
      <c r="EM344">
        <v>621.287615384615</v>
      </c>
      <c r="EN344">
        <v>24.6292538461538</v>
      </c>
      <c r="EO344">
        <v>2.47764769230769</v>
      </c>
      <c r="EP344">
        <v>2.22491307692308</v>
      </c>
      <c r="EQ344">
        <v>20.8803384615385</v>
      </c>
      <c r="ER344">
        <v>19.1428307692308</v>
      </c>
      <c r="ES344">
        <v>1199.98076923077</v>
      </c>
      <c r="ET344">
        <v>0.967007153846154</v>
      </c>
      <c r="EU344">
        <v>0.0329929384615385</v>
      </c>
      <c r="EV344">
        <v>0</v>
      </c>
      <c r="EW344">
        <v>1344.80230769231</v>
      </c>
      <c r="EX344">
        <v>5.00059</v>
      </c>
      <c r="EY344">
        <v>17036.9461538462</v>
      </c>
      <c r="EZ344">
        <v>10358.5615384615</v>
      </c>
      <c r="FA344">
        <v>57.7064615384615</v>
      </c>
      <c r="FB344">
        <v>59.7064615384615</v>
      </c>
      <c r="FC344">
        <v>57.9756923076923</v>
      </c>
      <c r="FD344">
        <v>59.3219230769231</v>
      </c>
      <c r="FE344">
        <v>58.4083846153846</v>
      </c>
      <c r="FF344">
        <v>1155.55692307692</v>
      </c>
      <c r="FG344">
        <v>39.4223076923077</v>
      </c>
      <c r="FH344">
        <v>0</v>
      </c>
      <c r="FI344">
        <v>1761412927.3</v>
      </c>
      <c r="FJ344">
        <v>0</v>
      </c>
      <c r="FK344">
        <v>1344.59615384615</v>
      </c>
      <c r="FL344">
        <v>-18.0307692449653</v>
      </c>
      <c r="FM344">
        <v>-191.770940301477</v>
      </c>
      <c r="FN344">
        <v>17034.2346153846</v>
      </c>
      <c r="FO344">
        <v>15</v>
      </c>
      <c r="FP344">
        <v>0</v>
      </c>
      <c r="FQ344" t="s">
        <v>439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-31.6388285714286</v>
      </c>
      <c r="GD344">
        <v>2.70518181818184</v>
      </c>
      <c r="GE344">
        <v>0.899742326681238</v>
      </c>
      <c r="GF344">
        <v>0</v>
      </c>
      <c r="GG344">
        <v>1345.69588235294</v>
      </c>
      <c r="GH344">
        <v>-18.2737968049718</v>
      </c>
      <c r="GI344">
        <v>1.80288350353972</v>
      </c>
      <c r="GJ344">
        <v>-1</v>
      </c>
      <c r="GK344">
        <v>2.85187523809524</v>
      </c>
      <c r="GL344">
        <v>-1.13560207792207</v>
      </c>
      <c r="GM344">
        <v>0.114617802307912</v>
      </c>
      <c r="GN344">
        <v>0</v>
      </c>
      <c r="GO344">
        <v>0</v>
      </c>
      <c r="GP344">
        <v>2</v>
      </c>
      <c r="GQ344" t="s">
        <v>473</v>
      </c>
      <c r="GR344">
        <v>3.1279</v>
      </c>
      <c r="GS344">
        <v>2.72112</v>
      </c>
      <c r="GT344">
        <v>0.113543</v>
      </c>
      <c r="GU344">
        <v>0.118158</v>
      </c>
      <c r="GV344">
        <v>0.108086</v>
      </c>
      <c r="GW344">
        <v>0.100921</v>
      </c>
      <c r="GX344">
        <v>32112</v>
      </c>
      <c r="GY344">
        <v>33832.6</v>
      </c>
      <c r="GZ344">
        <v>32882.2</v>
      </c>
      <c r="HA344">
        <v>34845.7</v>
      </c>
      <c r="HB344">
        <v>41769.5</v>
      </c>
      <c r="HC344">
        <v>45146.2</v>
      </c>
      <c r="HD344">
        <v>51605.1</v>
      </c>
      <c r="HE344">
        <v>55854.7</v>
      </c>
      <c r="HF344">
        <v>1.7185</v>
      </c>
      <c r="HG344">
        <v>1.58487</v>
      </c>
      <c r="HH344">
        <v>-0.0743419</v>
      </c>
      <c r="HI344">
        <v>0</v>
      </c>
      <c r="HJ344">
        <v>39.3544</v>
      </c>
      <c r="HK344">
        <v>999.9</v>
      </c>
      <c r="HL344">
        <v>56.623</v>
      </c>
      <c r="HM344">
        <v>29.245</v>
      </c>
      <c r="HN344">
        <v>25.5676</v>
      </c>
      <c r="HO344">
        <v>56.7475</v>
      </c>
      <c r="HP344">
        <v>42.3838</v>
      </c>
      <c r="HQ344">
        <v>1</v>
      </c>
      <c r="HR344">
        <v>1.93959</v>
      </c>
      <c r="HS344">
        <v>9.28105</v>
      </c>
      <c r="HT344">
        <v>19.908</v>
      </c>
      <c r="HU344">
        <v>5.19108</v>
      </c>
      <c r="HV344">
        <v>12.0159</v>
      </c>
      <c r="HW344">
        <v>4.97075</v>
      </c>
      <c r="HX344">
        <v>3.295</v>
      </c>
      <c r="HY344">
        <v>9999</v>
      </c>
      <c r="HZ344">
        <v>9999</v>
      </c>
      <c r="IA344">
        <v>999.9</v>
      </c>
      <c r="IB344">
        <v>9999</v>
      </c>
      <c r="IC344">
        <v>1.86322</v>
      </c>
      <c r="ID344">
        <v>1.86808</v>
      </c>
      <c r="IE344">
        <v>1.86783</v>
      </c>
      <c r="IF344">
        <v>1.86905</v>
      </c>
      <c r="IG344">
        <v>1.86981</v>
      </c>
      <c r="IH344">
        <v>1.86584</v>
      </c>
      <c r="II344">
        <v>1.86694</v>
      </c>
      <c r="IJ344">
        <v>1.86842</v>
      </c>
      <c r="IK344">
        <v>5</v>
      </c>
      <c r="IL344">
        <v>0</v>
      </c>
      <c r="IM344">
        <v>0</v>
      </c>
      <c r="IN344">
        <v>0</v>
      </c>
      <c r="IO344" t="s">
        <v>441</v>
      </c>
      <c r="IP344" t="s">
        <v>442</v>
      </c>
      <c r="IQ344" t="s">
        <v>443</v>
      </c>
      <c r="IR344" t="s">
        <v>443</v>
      </c>
      <c r="IS344" t="s">
        <v>443</v>
      </c>
      <c r="IT344" t="s">
        <v>443</v>
      </c>
      <c r="IU344">
        <v>0</v>
      </c>
      <c r="IV344">
        <v>100</v>
      </c>
      <c r="IW344">
        <v>100</v>
      </c>
      <c r="IX344">
        <v>1.098</v>
      </c>
      <c r="IY344">
        <v>0.3152</v>
      </c>
      <c r="IZ344">
        <v>1.09748391826392</v>
      </c>
      <c r="JA344">
        <v>0</v>
      </c>
      <c r="JB344">
        <v>0</v>
      </c>
      <c r="JC344">
        <v>0</v>
      </c>
      <c r="JD344">
        <v>0.315191680746845</v>
      </c>
      <c r="JE344">
        <v>0</v>
      </c>
      <c r="JF344">
        <v>0</v>
      </c>
      <c r="JG344">
        <v>0</v>
      </c>
      <c r="JH344">
        <v>5</v>
      </c>
      <c r="JI344">
        <v>2273</v>
      </c>
      <c r="JJ344">
        <v>0</v>
      </c>
      <c r="JK344">
        <v>25</v>
      </c>
      <c r="JL344">
        <v>29356882.8</v>
      </c>
      <c r="JM344">
        <v>29356882.8</v>
      </c>
      <c r="JN344">
        <v>1.45996</v>
      </c>
      <c r="JO344">
        <v>2.61353</v>
      </c>
      <c r="JP344">
        <v>1.54785</v>
      </c>
      <c r="JQ344">
        <v>2.32056</v>
      </c>
      <c r="JR344">
        <v>1.64551</v>
      </c>
      <c r="JS344">
        <v>2.3877</v>
      </c>
      <c r="JT344">
        <v>33.5355</v>
      </c>
      <c r="JU344">
        <v>24.1138</v>
      </c>
      <c r="JV344">
        <v>18</v>
      </c>
      <c r="JW344">
        <v>486.77</v>
      </c>
      <c r="JX344">
        <v>391.919</v>
      </c>
      <c r="JY344">
        <v>29.7208</v>
      </c>
      <c r="JZ344">
        <v>48.7403</v>
      </c>
      <c r="KA344">
        <v>30.0041</v>
      </c>
      <c r="KB344">
        <v>47.7532</v>
      </c>
      <c r="KC344">
        <v>47.5722</v>
      </c>
      <c r="KD344">
        <v>29.308</v>
      </c>
      <c r="KE344">
        <v>0</v>
      </c>
      <c r="KF344">
        <v>100</v>
      </c>
      <c r="KG344">
        <v>21.6069</v>
      </c>
      <c r="KH344">
        <v>671.631</v>
      </c>
      <c r="KI344">
        <v>34.6858</v>
      </c>
      <c r="KJ344">
        <v>93.5878</v>
      </c>
      <c r="KK344">
        <v>90.3949</v>
      </c>
    </row>
    <row r="345" spans="1:297">
      <c r="A345">
        <v>329</v>
      </c>
      <c r="B345">
        <v>1761412972.1</v>
      </c>
      <c r="C345">
        <v>4791.09999990463</v>
      </c>
      <c r="D345" t="s">
        <v>1103</v>
      </c>
      <c r="E345" t="s">
        <v>1104</v>
      </c>
      <c r="F345">
        <v>5</v>
      </c>
      <c r="G345" t="s">
        <v>1024</v>
      </c>
      <c r="H345" t="s">
        <v>436</v>
      </c>
      <c r="I345">
        <v>1761412963.94615</v>
      </c>
      <c r="J345">
        <f>(K345)/1000</f>
        <v>0</v>
      </c>
      <c r="K345">
        <f>IF(DP345, AN345, AH345)</f>
        <v>0</v>
      </c>
      <c r="L345">
        <f>IF(DP345, AI345, AG345)</f>
        <v>0</v>
      </c>
      <c r="M345">
        <f>DR345 - IF(AU345&gt;1, L345*DL345*100.0/(AW345), 0)</f>
        <v>0</v>
      </c>
      <c r="N345">
        <f>((T345-J345/2)*M345-L345)/(T345+J345/2)</f>
        <v>0</v>
      </c>
      <c r="O345">
        <f>N345*(DY345+DZ345)/1000.0</f>
        <v>0</v>
      </c>
      <c r="P345">
        <f>(DR345 - IF(AU345&gt;1, L345*DL345*100.0/(AW345), 0))*(DY345+DZ345)/1000.0</f>
        <v>0</v>
      </c>
      <c r="Q345">
        <f>2.0/((1/S345-1/R345)+SIGN(S345)*SQRT((1/S345-1/R345)*(1/S345-1/R345) + 4*DM345/((DM345+1)*(DM345+1))*(2*1/S345*1/R345-1/R345*1/R345)))</f>
        <v>0</v>
      </c>
      <c r="R345">
        <f>IF(LEFT(DN345,1)&lt;&gt;"0",IF(LEFT(DN345,1)="1",3.0,DO345),$D$5+$E$5*(EF345*DY345/($K$5*1000))+$F$5*(EF345*DY345/($K$5*1000))*MAX(MIN(DL345,$J$5),$I$5)*MAX(MIN(DL345,$J$5),$I$5)+$G$5*MAX(MIN(DL345,$J$5),$I$5)*(EF345*DY345/($K$5*1000))+$H$5*(EF345*DY345/($K$5*1000))*(EF345*DY345/($K$5*1000)))</f>
        <v>0</v>
      </c>
      <c r="S345">
        <f>J345*(1000-(1000*0.61365*exp(17.502*W345/(240.97+W345))/(DY345+DZ345)+DT345)/2)/(1000*0.61365*exp(17.502*W345/(240.97+W345))/(DY345+DZ345)-DT345)</f>
        <v>0</v>
      </c>
      <c r="T345">
        <f>1/((DM345+1)/(Q345/1.6)+1/(R345/1.37)) + DM345/((DM345+1)/(Q345/1.6) + DM345/(R345/1.37))</f>
        <v>0</v>
      </c>
      <c r="U345">
        <f>(DH345*DK345)</f>
        <v>0</v>
      </c>
      <c r="V345">
        <f>(EA345+(U345+2*0.95*5.67E-8*(((EA345+$B$7)+273)^4-(EA345+273)^4)-44100*J345)/(1.84*29.3*R345+8*0.95*5.67E-8*(EA345+273)^3))</f>
        <v>0</v>
      </c>
      <c r="W345">
        <f>($C$7*EB345+$D$7*EC345+$E$7*V345)</f>
        <v>0</v>
      </c>
      <c r="X345">
        <f>0.61365*exp(17.502*W345/(240.97+W345))</f>
        <v>0</v>
      </c>
      <c r="Y345">
        <f>(Z345/AA345*100)</f>
        <v>0</v>
      </c>
      <c r="Z345">
        <f>DT345*(DY345+DZ345)/1000</f>
        <v>0</v>
      </c>
      <c r="AA345">
        <f>0.61365*exp(17.502*EA345/(240.97+EA345))</f>
        <v>0</v>
      </c>
      <c r="AB345">
        <f>(X345-DT345*(DY345+DZ345)/1000)</f>
        <v>0</v>
      </c>
      <c r="AC345">
        <f>(-J345*44100)</f>
        <v>0</v>
      </c>
      <c r="AD345">
        <f>2*29.3*R345*0.92*(EA345-W345)</f>
        <v>0</v>
      </c>
      <c r="AE345">
        <f>2*0.95*5.67E-8*(((EA345+$B$7)+273)^4-(W345+273)^4)</f>
        <v>0</v>
      </c>
      <c r="AF345">
        <f>U345+AE345+AC345+AD345</f>
        <v>0</v>
      </c>
      <c r="AG345">
        <f>DX345*AU345*(DS345-DR345*(1000-AU345*DU345)/(1000-AU345*DT345))/(100*DL345)</f>
        <v>0</v>
      </c>
      <c r="AH345">
        <f>1000*DX345*AU345*(DT345-DU345)/(100*DL345*(1000-AU345*DT345))</f>
        <v>0</v>
      </c>
      <c r="AI345">
        <f>(AJ345 - AK345 - DY345*1E3/(8.314*(EA345+273.15)) * AM345/DX345 * AL345) * DX345/(100*DL345) * (1000 - DU345)/1000</f>
        <v>0</v>
      </c>
      <c r="AJ345">
        <v>670.679345997233</v>
      </c>
      <c r="AK345">
        <v>647.066878787878</v>
      </c>
      <c r="AL345">
        <v>3.53957509841846</v>
      </c>
      <c r="AM345">
        <v>65.0637993625478</v>
      </c>
      <c r="AN345">
        <f>(AP345 - AO345 + DY345*1E3/(8.314*(EA345+273.15)) * AR345/DX345 * AQ345) * DX345/(100*DL345) * 1000/(1000 - AP345)</f>
        <v>0</v>
      </c>
      <c r="AO345">
        <v>24.634529108136</v>
      </c>
      <c r="AP345">
        <v>27.2164484848485</v>
      </c>
      <c r="AQ345">
        <v>-0.0152083951621974</v>
      </c>
      <c r="AR345">
        <v>110.680161828756</v>
      </c>
      <c r="AS345">
        <v>7</v>
      </c>
      <c r="AT345">
        <v>1</v>
      </c>
      <c r="AU345">
        <f>IF(AS345*$H$13&gt;=AW345,1.0,(AW345/(AW345-AS345*$H$13)))</f>
        <v>0</v>
      </c>
      <c r="AV345">
        <f>(AU345-1)*100</f>
        <v>0</v>
      </c>
      <c r="AW345">
        <f>MAX(0,($B$13+$C$13*EF345)/(1+$D$13*EF345)*DY345/(EA345+273)*$E$13)</f>
        <v>0</v>
      </c>
      <c r="AX345" t="s">
        <v>437</v>
      </c>
      <c r="AY345" t="s">
        <v>437</v>
      </c>
      <c r="AZ345">
        <v>0</v>
      </c>
      <c r="BA345">
        <v>0</v>
      </c>
      <c r="BB345">
        <f>1-AZ345/BA345</f>
        <v>0</v>
      </c>
      <c r="BC345">
        <v>0</v>
      </c>
      <c r="BD345" t="s">
        <v>437</v>
      </c>
      <c r="BE345" t="s">
        <v>437</v>
      </c>
      <c r="BF345">
        <v>0</v>
      </c>
      <c r="BG345">
        <v>0</v>
      </c>
      <c r="BH345">
        <f>1-BF345/BG345</f>
        <v>0</v>
      </c>
      <c r="BI345">
        <v>0.5</v>
      </c>
      <c r="BJ345">
        <f>DI345</f>
        <v>0</v>
      </c>
      <c r="BK345">
        <f>L345</f>
        <v>0</v>
      </c>
      <c r="BL345">
        <f>BH345*BI345*BJ345</f>
        <v>0</v>
      </c>
      <c r="BM345">
        <f>(BK345-BC345)/BJ345</f>
        <v>0</v>
      </c>
      <c r="BN345">
        <f>(BA345-BG345)/BG345</f>
        <v>0</v>
      </c>
      <c r="BO345">
        <f>AZ345/(BB345+AZ345/BG345)</f>
        <v>0</v>
      </c>
      <c r="BP345" t="s">
        <v>437</v>
      </c>
      <c r="BQ345">
        <v>0</v>
      </c>
      <c r="BR345">
        <f>IF(BQ345&lt;&gt;0, BQ345, BO345)</f>
        <v>0</v>
      </c>
      <c r="BS345">
        <f>1-BR345/BG345</f>
        <v>0</v>
      </c>
      <c r="BT345">
        <f>(BG345-BF345)/(BG345-BR345)</f>
        <v>0</v>
      </c>
      <c r="BU345">
        <f>(BA345-BG345)/(BA345-BR345)</f>
        <v>0</v>
      </c>
      <c r="BV345">
        <f>(BG345-BF345)/(BG345-AZ345)</f>
        <v>0</v>
      </c>
      <c r="BW345">
        <f>(BA345-BG345)/(BA345-AZ345)</f>
        <v>0</v>
      </c>
      <c r="BX345">
        <f>(BT345*BR345/BF345)</f>
        <v>0</v>
      </c>
      <c r="BY345">
        <f>(1-BX345)</f>
        <v>0</v>
      </c>
      <c r="DH345">
        <f>$B$11*EG345+$C$11*EH345+$F$11*ES345*(1-EV345)</f>
        <v>0</v>
      </c>
      <c r="DI345">
        <f>DH345*DJ345</f>
        <v>0</v>
      </c>
      <c r="DJ345">
        <f>($B$11*$D$9+$C$11*$D$9+$F$11*((FF345+EX345)/MAX(FF345+EX345+FG345, 0.1)*$I$9+FG345/MAX(FF345+EX345+FG345, 0.1)*$J$9))/($B$11+$C$11+$F$11)</f>
        <v>0</v>
      </c>
      <c r="DK345">
        <f>($B$11*$K$9+$C$11*$K$9+$F$11*((FF345+EX345)/MAX(FF345+EX345+FG345, 0.1)*$P$9+FG345/MAX(FF345+EX345+FG345, 0.1)*$Q$9))/($B$11+$C$11+$F$11)</f>
        <v>0</v>
      </c>
      <c r="DL345">
        <v>6</v>
      </c>
      <c r="DM345">
        <v>0.5</v>
      </c>
      <c r="DN345" t="s">
        <v>438</v>
      </c>
      <c r="DO345">
        <v>2</v>
      </c>
      <c r="DP345" t="b">
        <v>1</v>
      </c>
      <c r="DQ345">
        <v>1761412963.94615</v>
      </c>
      <c r="DR345">
        <v>605.926307692308</v>
      </c>
      <c r="DS345">
        <v>637.643307692308</v>
      </c>
      <c r="DT345">
        <v>27.3376461538462</v>
      </c>
      <c r="DU345">
        <v>24.6315153846154</v>
      </c>
      <c r="DV345">
        <v>604.829</v>
      </c>
      <c r="DW345">
        <v>27.0224615384615</v>
      </c>
      <c r="DX345">
        <v>500.023692307692</v>
      </c>
      <c r="DY345">
        <v>90.3381692307692</v>
      </c>
      <c r="DZ345">
        <v>0.0432898230769231</v>
      </c>
      <c r="EA345">
        <v>38.2186153846154</v>
      </c>
      <c r="EB345">
        <v>38.1378846153846</v>
      </c>
      <c r="EC345">
        <v>999.9</v>
      </c>
      <c r="ED345">
        <v>0</v>
      </c>
      <c r="EE345">
        <v>0</v>
      </c>
      <c r="EF345">
        <v>9980.72384615384</v>
      </c>
      <c r="EG345">
        <v>0</v>
      </c>
      <c r="EH345">
        <v>1230.14230769231</v>
      </c>
      <c r="EI345">
        <v>-31.717</v>
      </c>
      <c r="EJ345">
        <v>622.955230769231</v>
      </c>
      <c r="EK345">
        <v>653.746</v>
      </c>
      <c r="EL345">
        <v>2.70612384615385</v>
      </c>
      <c r="EM345">
        <v>637.643307692308</v>
      </c>
      <c r="EN345">
        <v>24.6315153846154</v>
      </c>
      <c r="EO345">
        <v>2.46963384615385</v>
      </c>
      <c r="EP345">
        <v>2.22516615384615</v>
      </c>
      <c r="EQ345">
        <v>20.8276769230769</v>
      </c>
      <c r="ER345">
        <v>19.1446538461538</v>
      </c>
      <c r="ES345">
        <v>1199.95846153846</v>
      </c>
      <c r="ET345">
        <v>0.967005307692308</v>
      </c>
      <c r="EU345">
        <v>0.0329947769230769</v>
      </c>
      <c r="EV345">
        <v>0</v>
      </c>
      <c r="EW345">
        <v>1343.27461538462</v>
      </c>
      <c r="EX345">
        <v>5.00059</v>
      </c>
      <c r="EY345">
        <v>17020.6384615385</v>
      </c>
      <c r="EZ345">
        <v>10358.3538461538</v>
      </c>
      <c r="FA345">
        <v>57.7496923076923</v>
      </c>
      <c r="FB345">
        <v>59.7496923076923</v>
      </c>
      <c r="FC345">
        <v>58.0141538461539</v>
      </c>
      <c r="FD345">
        <v>59.3603846153846</v>
      </c>
      <c r="FE345">
        <v>58.442</v>
      </c>
      <c r="FF345">
        <v>1155.53384615385</v>
      </c>
      <c r="FG345">
        <v>39.4246153846154</v>
      </c>
      <c r="FH345">
        <v>0</v>
      </c>
      <c r="FI345">
        <v>1761412932.1</v>
      </c>
      <c r="FJ345">
        <v>0</v>
      </c>
      <c r="FK345">
        <v>1343.12192307692</v>
      </c>
      <c r="FL345">
        <v>-19.185299138107</v>
      </c>
      <c r="FM345">
        <v>-190.505982942421</v>
      </c>
      <c r="FN345">
        <v>17018.95</v>
      </c>
      <c r="FO345">
        <v>15</v>
      </c>
      <c r="FP345">
        <v>0</v>
      </c>
      <c r="FQ345" t="s">
        <v>439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-32.04281</v>
      </c>
      <c r="GD345">
        <v>0.767612030075136</v>
      </c>
      <c r="GE345">
        <v>1.05362496881006</v>
      </c>
      <c r="GF345">
        <v>0</v>
      </c>
      <c r="GG345">
        <v>1344.22</v>
      </c>
      <c r="GH345">
        <v>-18.2157371909277</v>
      </c>
      <c r="GI345">
        <v>1.79531907699865</v>
      </c>
      <c r="GJ345">
        <v>-1</v>
      </c>
      <c r="GK345">
        <v>2.749413</v>
      </c>
      <c r="GL345">
        <v>-1.09913593984962</v>
      </c>
      <c r="GM345">
        <v>0.105660783221591</v>
      </c>
      <c r="GN345">
        <v>0</v>
      </c>
      <c r="GO345">
        <v>0</v>
      </c>
      <c r="GP345">
        <v>2</v>
      </c>
      <c r="GQ345" t="s">
        <v>473</v>
      </c>
      <c r="GR345">
        <v>3.12795</v>
      </c>
      <c r="GS345">
        <v>2.7215</v>
      </c>
      <c r="GT345">
        <v>0.115783</v>
      </c>
      <c r="GU345">
        <v>0.120153</v>
      </c>
      <c r="GV345">
        <v>0.107859</v>
      </c>
      <c r="GW345">
        <v>0.100925</v>
      </c>
      <c r="GX345">
        <v>32027.4</v>
      </c>
      <c r="GY345">
        <v>33751.6</v>
      </c>
      <c r="GZ345">
        <v>32879</v>
      </c>
      <c r="HA345">
        <v>34841.5</v>
      </c>
      <c r="HB345">
        <v>41777.1</v>
      </c>
      <c r="HC345">
        <v>45141.4</v>
      </c>
      <c r="HD345">
        <v>51601.3</v>
      </c>
      <c r="HE345">
        <v>55848.6</v>
      </c>
      <c r="HF345">
        <v>1.71833</v>
      </c>
      <c r="HG345">
        <v>1.58422</v>
      </c>
      <c r="HH345">
        <v>-0.0737533</v>
      </c>
      <c r="HI345">
        <v>0</v>
      </c>
      <c r="HJ345">
        <v>39.3821</v>
      </c>
      <c r="HK345">
        <v>999.9</v>
      </c>
      <c r="HL345">
        <v>56.623</v>
      </c>
      <c r="HM345">
        <v>29.245</v>
      </c>
      <c r="HN345">
        <v>25.5651</v>
      </c>
      <c r="HO345">
        <v>56.9375</v>
      </c>
      <c r="HP345">
        <v>42.3077</v>
      </c>
      <c r="HQ345">
        <v>1</v>
      </c>
      <c r="HR345">
        <v>1.94368</v>
      </c>
      <c r="HS345">
        <v>9.28105</v>
      </c>
      <c r="HT345">
        <v>19.9077</v>
      </c>
      <c r="HU345">
        <v>5.19153</v>
      </c>
      <c r="HV345">
        <v>12.0159</v>
      </c>
      <c r="HW345">
        <v>4.9712</v>
      </c>
      <c r="HX345">
        <v>3.295</v>
      </c>
      <c r="HY345">
        <v>9999</v>
      </c>
      <c r="HZ345">
        <v>9999</v>
      </c>
      <c r="IA345">
        <v>999.9</v>
      </c>
      <c r="IB345">
        <v>9999</v>
      </c>
      <c r="IC345">
        <v>1.86322</v>
      </c>
      <c r="ID345">
        <v>1.86805</v>
      </c>
      <c r="IE345">
        <v>1.86783</v>
      </c>
      <c r="IF345">
        <v>1.86905</v>
      </c>
      <c r="IG345">
        <v>1.86981</v>
      </c>
      <c r="IH345">
        <v>1.86585</v>
      </c>
      <c r="II345">
        <v>1.86693</v>
      </c>
      <c r="IJ345">
        <v>1.86842</v>
      </c>
      <c r="IK345">
        <v>5</v>
      </c>
      <c r="IL345">
        <v>0</v>
      </c>
      <c r="IM345">
        <v>0</v>
      </c>
      <c r="IN345">
        <v>0</v>
      </c>
      <c r="IO345" t="s">
        <v>441</v>
      </c>
      <c r="IP345" t="s">
        <v>442</v>
      </c>
      <c r="IQ345" t="s">
        <v>443</v>
      </c>
      <c r="IR345" t="s">
        <v>443</v>
      </c>
      <c r="IS345" t="s">
        <v>443</v>
      </c>
      <c r="IT345" t="s">
        <v>443</v>
      </c>
      <c r="IU345">
        <v>0</v>
      </c>
      <c r="IV345">
        <v>100</v>
      </c>
      <c r="IW345">
        <v>100</v>
      </c>
      <c r="IX345">
        <v>1.097</v>
      </c>
      <c r="IY345">
        <v>0.3152</v>
      </c>
      <c r="IZ345">
        <v>1.09748391826392</v>
      </c>
      <c r="JA345">
        <v>0</v>
      </c>
      <c r="JB345">
        <v>0</v>
      </c>
      <c r="JC345">
        <v>0</v>
      </c>
      <c r="JD345">
        <v>0.315191680746845</v>
      </c>
      <c r="JE345">
        <v>0</v>
      </c>
      <c r="JF345">
        <v>0</v>
      </c>
      <c r="JG345">
        <v>0</v>
      </c>
      <c r="JH345">
        <v>5</v>
      </c>
      <c r="JI345">
        <v>2273</v>
      </c>
      <c r="JJ345">
        <v>0</v>
      </c>
      <c r="JK345">
        <v>25</v>
      </c>
      <c r="JL345">
        <v>29356882.9</v>
      </c>
      <c r="JM345">
        <v>29356882.9</v>
      </c>
      <c r="JN345">
        <v>1.48804</v>
      </c>
      <c r="JO345">
        <v>2.62695</v>
      </c>
      <c r="JP345">
        <v>1.54785</v>
      </c>
      <c r="JQ345">
        <v>2.32056</v>
      </c>
      <c r="JR345">
        <v>1.64673</v>
      </c>
      <c r="JS345">
        <v>2.2522</v>
      </c>
      <c r="JT345">
        <v>33.5355</v>
      </c>
      <c r="JU345">
        <v>24.105</v>
      </c>
      <c r="JV345">
        <v>18</v>
      </c>
      <c r="JW345">
        <v>486.908</v>
      </c>
      <c r="JX345">
        <v>391.727</v>
      </c>
      <c r="JY345">
        <v>29.7516</v>
      </c>
      <c r="JZ345">
        <v>48.7836</v>
      </c>
      <c r="KA345">
        <v>30.0042</v>
      </c>
      <c r="KB345">
        <v>47.7962</v>
      </c>
      <c r="KC345">
        <v>47.6143</v>
      </c>
      <c r="KD345">
        <v>29.9347</v>
      </c>
      <c r="KE345">
        <v>0</v>
      </c>
      <c r="KF345">
        <v>100</v>
      </c>
      <c r="KG345">
        <v>21.5636</v>
      </c>
      <c r="KH345">
        <v>692.004</v>
      </c>
      <c r="KI345">
        <v>34.6858</v>
      </c>
      <c r="KJ345">
        <v>93.5801</v>
      </c>
      <c r="KK345">
        <v>90.3847</v>
      </c>
    </row>
    <row r="346" spans="1:297">
      <c r="A346">
        <v>330</v>
      </c>
      <c r="B346">
        <v>1761412977.1</v>
      </c>
      <c r="C346">
        <v>4796.09999990463</v>
      </c>
      <c r="D346" t="s">
        <v>1105</v>
      </c>
      <c r="E346" t="s">
        <v>1106</v>
      </c>
      <c r="F346">
        <v>5</v>
      </c>
      <c r="G346" t="s">
        <v>1024</v>
      </c>
      <c r="H346" t="s">
        <v>436</v>
      </c>
      <c r="I346">
        <v>1761412968.94615</v>
      </c>
      <c r="J346">
        <f>(K346)/1000</f>
        <v>0</v>
      </c>
      <c r="K346">
        <f>IF(DP346, AN346, AH346)</f>
        <v>0</v>
      </c>
      <c r="L346">
        <f>IF(DP346, AI346, AG346)</f>
        <v>0</v>
      </c>
      <c r="M346">
        <f>DR346 - IF(AU346&gt;1, L346*DL346*100.0/(AW346), 0)</f>
        <v>0</v>
      </c>
      <c r="N346">
        <f>((T346-J346/2)*M346-L346)/(T346+J346/2)</f>
        <v>0</v>
      </c>
      <c r="O346">
        <f>N346*(DY346+DZ346)/1000.0</f>
        <v>0</v>
      </c>
      <c r="P346">
        <f>(DR346 - IF(AU346&gt;1, L346*DL346*100.0/(AW346), 0))*(DY346+DZ346)/1000.0</f>
        <v>0</v>
      </c>
      <c r="Q346">
        <f>2.0/((1/S346-1/R346)+SIGN(S346)*SQRT((1/S346-1/R346)*(1/S346-1/R346) + 4*DM346/((DM346+1)*(DM346+1))*(2*1/S346*1/R346-1/R346*1/R346)))</f>
        <v>0</v>
      </c>
      <c r="R346">
        <f>IF(LEFT(DN346,1)&lt;&gt;"0",IF(LEFT(DN346,1)="1",3.0,DO346),$D$5+$E$5*(EF346*DY346/($K$5*1000))+$F$5*(EF346*DY346/($K$5*1000))*MAX(MIN(DL346,$J$5),$I$5)*MAX(MIN(DL346,$J$5),$I$5)+$G$5*MAX(MIN(DL346,$J$5),$I$5)*(EF346*DY346/($K$5*1000))+$H$5*(EF346*DY346/($K$5*1000))*(EF346*DY346/($K$5*1000)))</f>
        <v>0</v>
      </c>
      <c r="S346">
        <f>J346*(1000-(1000*0.61365*exp(17.502*W346/(240.97+W346))/(DY346+DZ346)+DT346)/2)/(1000*0.61365*exp(17.502*W346/(240.97+W346))/(DY346+DZ346)-DT346)</f>
        <v>0</v>
      </c>
      <c r="T346">
        <f>1/((DM346+1)/(Q346/1.6)+1/(R346/1.37)) + DM346/((DM346+1)/(Q346/1.6) + DM346/(R346/1.37))</f>
        <v>0</v>
      </c>
      <c r="U346">
        <f>(DH346*DK346)</f>
        <v>0</v>
      </c>
      <c r="V346">
        <f>(EA346+(U346+2*0.95*5.67E-8*(((EA346+$B$7)+273)^4-(EA346+273)^4)-44100*J346)/(1.84*29.3*R346+8*0.95*5.67E-8*(EA346+273)^3))</f>
        <v>0</v>
      </c>
      <c r="W346">
        <f>($C$7*EB346+$D$7*EC346+$E$7*V346)</f>
        <v>0</v>
      </c>
      <c r="X346">
        <f>0.61365*exp(17.502*W346/(240.97+W346))</f>
        <v>0</v>
      </c>
      <c r="Y346">
        <f>(Z346/AA346*100)</f>
        <v>0</v>
      </c>
      <c r="Z346">
        <f>DT346*(DY346+DZ346)/1000</f>
        <v>0</v>
      </c>
      <c r="AA346">
        <f>0.61365*exp(17.502*EA346/(240.97+EA346))</f>
        <v>0</v>
      </c>
      <c r="AB346">
        <f>(X346-DT346*(DY346+DZ346)/1000)</f>
        <v>0</v>
      </c>
      <c r="AC346">
        <f>(-J346*44100)</f>
        <v>0</v>
      </c>
      <c r="AD346">
        <f>2*29.3*R346*0.92*(EA346-W346)</f>
        <v>0</v>
      </c>
      <c r="AE346">
        <f>2*0.95*5.67E-8*(((EA346+$B$7)+273)^4-(W346+273)^4)</f>
        <v>0</v>
      </c>
      <c r="AF346">
        <f>U346+AE346+AC346+AD346</f>
        <v>0</v>
      </c>
      <c r="AG346">
        <f>DX346*AU346*(DS346-DR346*(1000-AU346*DU346)/(1000-AU346*DT346))/(100*DL346)</f>
        <v>0</v>
      </c>
      <c r="AH346">
        <f>1000*DX346*AU346*(DT346-DU346)/(100*DL346*(1000-AU346*DT346))</f>
        <v>0</v>
      </c>
      <c r="AI346">
        <f>(AJ346 - AK346 - DY346*1E3/(8.314*(EA346+273.15)) * AM346/DX346 * AL346) * DX346/(100*DL346) * (1000 - DU346)/1000</f>
        <v>0</v>
      </c>
      <c r="AJ346">
        <v>686.385419613235</v>
      </c>
      <c r="AK346">
        <v>663.496933333333</v>
      </c>
      <c r="AL346">
        <v>3.27646897133634</v>
      </c>
      <c r="AM346">
        <v>65.0637993625478</v>
      </c>
      <c r="AN346">
        <f>(AP346 - AO346 + DY346*1E3/(8.314*(EA346+273.15)) * AR346/DX346 * AQ346) * DX346/(100*DL346) * 1000/(1000 - AP346)</f>
        <v>0</v>
      </c>
      <c r="AO346">
        <v>24.6386242969796</v>
      </c>
      <c r="AP346">
        <v>27.1460206060606</v>
      </c>
      <c r="AQ346">
        <v>-0.0135985736095894</v>
      </c>
      <c r="AR346">
        <v>110.680161828756</v>
      </c>
      <c r="AS346">
        <v>7</v>
      </c>
      <c r="AT346">
        <v>1</v>
      </c>
      <c r="AU346">
        <f>IF(AS346*$H$13&gt;=AW346,1.0,(AW346/(AW346-AS346*$H$13)))</f>
        <v>0</v>
      </c>
      <c r="AV346">
        <f>(AU346-1)*100</f>
        <v>0</v>
      </c>
      <c r="AW346">
        <f>MAX(0,($B$13+$C$13*EF346)/(1+$D$13*EF346)*DY346/(EA346+273)*$E$13)</f>
        <v>0</v>
      </c>
      <c r="AX346" t="s">
        <v>437</v>
      </c>
      <c r="AY346" t="s">
        <v>437</v>
      </c>
      <c r="AZ346">
        <v>0</v>
      </c>
      <c r="BA346">
        <v>0</v>
      </c>
      <c r="BB346">
        <f>1-AZ346/BA346</f>
        <v>0</v>
      </c>
      <c r="BC346">
        <v>0</v>
      </c>
      <c r="BD346" t="s">
        <v>437</v>
      </c>
      <c r="BE346" t="s">
        <v>437</v>
      </c>
      <c r="BF346">
        <v>0</v>
      </c>
      <c r="BG346">
        <v>0</v>
      </c>
      <c r="BH346">
        <f>1-BF346/BG346</f>
        <v>0</v>
      </c>
      <c r="BI346">
        <v>0.5</v>
      </c>
      <c r="BJ346">
        <f>DI346</f>
        <v>0</v>
      </c>
      <c r="BK346">
        <f>L346</f>
        <v>0</v>
      </c>
      <c r="BL346">
        <f>BH346*BI346*BJ346</f>
        <v>0</v>
      </c>
      <c r="BM346">
        <f>(BK346-BC346)/BJ346</f>
        <v>0</v>
      </c>
      <c r="BN346">
        <f>(BA346-BG346)/BG346</f>
        <v>0</v>
      </c>
      <c r="BO346">
        <f>AZ346/(BB346+AZ346/BG346)</f>
        <v>0</v>
      </c>
      <c r="BP346" t="s">
        <v>437</v>
      </c>
      <c r="BQ346">
        <v>0</v>
      </c>
      <c r="BR346">
        <f>IF(BQ346&lt;&gt;0, BQ346, BO346)</f>
        <v>0</v>
      </c>
      <c r="BS346">
        <f>1-BR346/BG346</f>
        <v>0</v>
      </c>
      <c r="BT346">
        <f>(BG346-BF346)/(BG346-BR346)</f>
        <v>0</v>
      </c>
      <c r="BU346">
        <f>(BA346-BG346)/(BA346-BR346)</f>
        <v>0</v>
      </c>
      <c r="BV346">
        <f>(BG346-BF346)/(BG346-AZ346)</f>
        <v>0</v>
      </c>
      <c r="BW346">
        <f>(BA346-BG346)/(BA346-AZ346)</f>
        <v>0</v>
      </c>
      <c r="BX346">
        <f>(BT346*BR346/BF346)</f>
        <v>0</v>
      </c>
      <c r="BY346">
        <f>(1-BX346)</f>
        <v>0</v>
      </c>
      <c r="DH346">
        <f>$B$11*EG346+$C$11*EH346+$F$11*ES346*(1-EV346)</f>
        <v>0</v>
      </c>
      <c r="DI346">
        <f>DH346*DJ346</f>
        <v>0</v>
      </c>
      <c r="DJ346">
        <f>($B$11*$D$9+$C$11*$D$9+$F$11*((FF346+EX346)/MAX(FF346+EX346+FG346, 0.1)*$I$9+FG346/MAX(FF346+EX346+FG346, 0.1)*$J$9))/($B$11+$C$11+$F$11)</f>
        <v>0</v>
      </c>
      <c r="DK346">
        <f>($B$11*$K$9+$C$11*$K$9+$F$11*((FF346+EX346)/MAX(FF346+EX346+FG346, 0.1)*$P$9+FG346/MAX(FF346+EX346+FG346, 0.1)*$Q$9))/($B$11+$C$11+$F$11)</f>
        <v>0</v>
      </c>
      <c r="DL346">
        <v>6</v>
      </c>
      <c r="DM346">
        <v>0.5</v>
      </c>
      <c r="DN346" t="s">
        <v>438</v>
      </c>
      <c r="DO346">
        <v>2</v>
      </c>
      <c r="DP346" t="b">
        <v>1</v>
      </c>
      <c r="DQ346">
        <v>1761412968.94615</v>
      </c>
      <c r="DR346">
        <v>622.128615384615</v>
      </c>
      <c r="DS346">
        <v>653.890307692308</v>
      </c>
      <c r="DT346">
        <v>27.2546230769231</v>
      </c>
      <c r="DU346">
        <v>24.6343384615385</v>
      </c>
      <c r="DV346">
        <v>621.031153846154</v>
      </c>
      <c r="DW346">
        <v>26.9394307692308</v>
      </c>
      <c r="DX346">
        <v>500.006615384615</v>
      </c>
      <c r="DY346">
        <v>90.3404384615385</v>
      </c>
      <c r="DZ346">
        <v>0.0432745692307692</v>
      </c>
      <c r="EA346">
        <v>38.2534384615385</v>
      </c>
      <c r="EB346">
        <v>38.1748</v>
      </c>
      <c r="EC346">
        <v>999.9</v>
      </c>
      <c r="ED346">
        <v>0</v>
      </c>
      <c r="EE346">
        <v>0</v>
      </c>
      <c r="EF346">
        <v>9990.81384615385</v>
      </c>
      <c r="EG346">
        <v>0</v>
      </c>
      <c r="EH346">
        <v>1230.02692307692</v>
      </c>
      <c r="EI346">
        <v>-31.7617461538462</v>
      </c>
      <c r="EJ346">
        <v>639.558307692308</v>
      </c>
      <c r="EK346">
        <v>670.405230769231</v>
      </c>
      <c r="EL346">
        <v>2.62027230769231</v>
      </c>
      <c r="EM346">
        <v>653.890307692308</v>
      </c>
      <c r="EN346">
        <v>24.6343384615385</v>
      </c>
      <c r="EO346">
        <v>2.46219461538462</v>
      </c>
      <c r="EP346">
        <v>2.22547692307692</v>
      </c>
      <c r="EQ346">
        <v>20.7786769230769</v>
      </c>
      <c r="ER346">
        <v>19.1469</v>
      </c>
      <c r="ES346">
        <v>1199.95923076923</v>
      </c>
      <c r="ET346">
        <v>0.967004153846154</v>
      </c>
      <c r="EU346">
        <v>0.0329959538461538</v>
      </c>
      <c r="EV346">
        <v>0</v>
      </c>
      <c r="EW346">
        <v>1341.75615384615</v>
      </c>
      <c r="EX346">
        <v>5.00059</v>
      </c>
      <c r="EY346">
        <v>17004.5</v>
      </c>
      <c r="EZ346">
        <v>10358.3692307692</v>
      </c>
      <c r="FA346">
        <v>57.7881538461538</v>
      </c>
      <c r="FB346">
        <v>59.7881538461538</v>
      </c>
      <c r="FC346">
        <v>58.0623076923077</v>
      </c>
      <c r="FD346">
        <v>59.3988461538462</v>
      </c>
      <c r="FE346">
        <v>58.4756923076923</v>
      </c>
      <c r="FF346">
        <v>1155.53230769231</v>
      </c>
      <c r="FG346">
        <v>39.4269230769231</v>
      </c>
      <c r="FH346">
        <v>0</v>
      </c>
      <c r="FI346">
        <v>1761412936.9</v>
      </c>
      <c r="FJ346">
        <v>0</v>
      </c>
      <c r="FK346">
        <v>1341.63923076923</v>
      </c>
      <c r="FL346">
        <v>-18.6810256367761</v>
      </c>
      <c r="FM346">
        <v>-193.75384624538</v>
      </c>
      <c r="FN346">
        <v>17003.6269230769</v>
      </c>
      <c r="FO346">
        <v>15</v>
      </c>
      <c r="FP346">
        <v>0</v>
      </c>
      <c r="FQ346" t="s">
        <v>439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-31.7651666666667</v>
      </c>
      <c r="GD346">
        <v>-2.53661298701302</v>
      </c>
      <c r="GE346">
        <v>0.923578339850643</v>
      </c>
      <c r="GF346">
        <v>0</v>
      </c>
      <c r="GG346">
        <v>1342.59676470588</v>
      </c>
      <c r="GH346">
        <v>-18.7760122180597</v>
      </c>
      <c r="GI346">
        <v>1.84959728619697</v>
      </c>
      <c r="GJ346">
        <v>-1</v>
      </c>
      <c r="GK346">
        <v>2.67032285714286</v>
      </c>
      <c r="GL346">
        <v>-1.03755116883117</v>
      </c>
      <c r="GM346">
        <v>0.104805014381258</v>
      </c>
      <c r="GN346">
        <v>0</v>
      </c>
      <c r="GO346">
        <v>0</v>
      </c>
      <c r="GP346">
        <v>2</v>
      </c>
      <c r="GQ346" t="s">
        <v>473</v>
      </c>
      <c r="GR346">
        <v>3.128</v>
      </c>
      <c r="GS346">
        <v>2.72102</v>
      </c>
      <c r="GT346">
        <v>0.11787</v>
      </c>
      <c r="GU346">
        <v>0.122406</v>
      </c>
      <c r="GV346">
        <v>0.107649</v>
      </c>
      <c r="GW346">
        <v>0.100927</v>
      </c>
      <c r="GX346">
        <v>31948.6</v>
      </c>
      <c r="GY346">
        <v>33660.8</v>
      </c>
      <c r="GZ346">
        <v>32876.1</v>
      </c>
      <c r="HA346">
        <v>34837.4</v>
      </c>
      <c r="HB346">
        <v>41783.6</v>
      </c>
      <c r="HC346">
        <v>45136.6</v>
      </c>
      <c r="HD346">
        <v>51597.3</v>
      </c>
      <c r="HE346">
        <v>55842.4</v>
      </c>
      <c r="HF346">
        <v>1.71775</v>
      </c>
      <c r="HG346">
        <v>1.58365</v>
      </c>
      <c r="HH346">
        <v>-0.073202</v>
      </c>
      <c r="HI346">
        <v>0</v>
      </c>
      <c r="HJ346">
        <v>39.4141</v>
      </c>
      <c r="HK346">
        <v>999.9</v>
      </c>
      <c r="HL346">
        <v>56.623</v>
      </c>
      <c r="HM346">
        <v>29.245</v>
      </c>
      <c r="HN346">
        <v>25.5656</v>
      </c>
      <c r="HO346">
        <v>56.5575</v>
      </c>
      <c r="HP346">
        <v>42.2716</v>
      </c>
      <c r="HQ346">
        <v>1</v>
      </c>
      <c r="HR346">
        <v>1.94816</v>
      </c>
      <c r="HS346">
        <v>9.28105</v>
      </c>
      <c r="HT346">
        <v>19.9078</v>
      </c>
      <c r="HU346">
        <v>5.19078</v>
      </c>
      <c r="HV346">
        <v>12.0159</v>
      </c>
      <c r="HW346">
        <v>4.97095</v>
      </c>
      <c r="HX346">
        <v>3.29497</v>
      </c>
      <c r="HY346">
        <v>9999</v>
      </c>
      <c r="HZ346">
        <v>9999</v>
      </c>
      <c r="IA346">
        <v>999.9</v>
      </c>
      <c r="IB346">
        <v>9999</v>
      </c>
      <c r="IC346">
        <v>1.86324</v>
      </c>
      <c r="ID346">
        <v>1.86807</v>
      </c>
      <c r="IE346">
        <v>1.86783</v>
      </c>
      <c r="IF346">
        <v>1.86905</v>
      </c>
      <c r="IG346">
        <v>1.86981</v>
      </c>
      <c r="IH346">
        <v>1.86586</v>
      </c>
      <c r="II346">
        <v>1.86694</v>
      </c>
      <c r="IJ346">
        <v>1.86843</v>
      </c>
      <c r="IK346">
        <v>5</v>
      </c>
      <c r="IL346">
        <v>0</v>
      </c>
      <c r="IM346">
        <v>0</v>
      </c>
      <c r="IN346">
        <v>0</v>
      </c>
      <c r="IO346" t="s">
        <v>441</v>
      </c>
      <c r="IP346" t="s">
        <v>442</v>
      </c>
      <c r="IQ346" t="s">
        <v>443</v>
      </c>
      <c r="IR346" t="s">
        <v>443</v>
      </c>
      <c r="IS346" t="s">
        <v>443</v>
      </c>
      <c r="IT346" t="s">
        <v>443</v>
      </c>
      <c r="IU346">
        <v>0</v>
      </c>
      <c r="IV346">
        <v>100</v>
      </c>
      <c r="IW346">
        <v>100</v>
      </c>
      <c r="IX346">
        <v>1.097</v>
      </c>
      <c r="IY346">
        <v>0.3152</v>
      </c>
      <c r="IZ346">
        <v>1.09748391826392</v>
      </c>
      <c r="JA346">
        <v>0</v>
      </c>
      <c r="JB346">
        <v>0</v>
      </c>
      <c r="JC346">
        <v>0</v>
      </c>
      <c r="JD346">
        <v>0.315191680746845</v>
      </c>
      <c r="JE346">
        <v>0</v>
      </c>
      <c r="JF346">
        <v>0</v>
      </c>
      <c r="JG346">
        <v>0</v>
      </c>
      <c r="JH346">
        <v>5</v>
      </c>
      <c r="JI346">
        <v>2273</v>
      </c>
      <c r="JJ346">
        <v>0</v>
      </c>
      <c r="JK346">
        <v>25</v>
      </c>
      <c r="JL346">
        <v>29356883</v>
      </c>
      <c r="JM346">
        <v>29356883</v>
      </c>
      <c r="JN346">
        <v>1.52222</v>
      </c>
      <c r="JO346">
        <v>2.61963</v>
      </c>
      <c r="JP346">
        <v>1.54785</v>
      </c>
      <c r="JQ346">
        <v>2.32056</v>
      </c>
      <c r="JR346">
        <v>1.64673</v>
      </c>
      <c r="JS346">
        <v>2.34619</v>
      </c>
      <c r="JT346">
        <v>33.5355</v>
      </c>
      <c r="JU346">
        <v>24.105</v>
      </c>
      <c r="JV346">
        <v>18</v>
      </c>
      <c r="JW346">
        <v>486.777</v>
      </c>
      <c r="JX346">
        <v>391.604</v>
      </c>
      <c r="JY346">
        <v>29.7865</v>
      </c>
      <c r="JZ346">
        <v>48.8325</v>
      </c>
      <c r="KA346">
        <v>30.0041</v>
      </c>
      <c r="KB346">
        <v>47.8419</v>
      </c>
      <c r="KC346">
        <v>47.661</v>
      </c>
      <c r="KD346">
        <v>30.5407</v>
      </c>
      <c r="KE346">
        <v>0</v>
      </c>
      <c r="KF346">
        <v>100</v>
      </c>
      <c r="KG346">
        <v>21.5172</v>
      </c>
      <c r="KH346">
        <v>705.652</v>
      </c>
      <c r="KI346">
        <v>34.6858</v>
      </c>
      <c r="KJ346">
        <v>93.5724</v>
      </c>
      <c r="KK346">
        <v>90.3744</v>
      </c>
    </row>
    <row r="347" spans="1:297">
      <c r="A347">
        <v>331</v>
      </c>
      <c r="B347">
        <v>1761412982.1</v>
      </c>
      <c r="C347">
        <v>4801.09999990463</v>
      </c>
      <c r="D347" t="s">
        <v>1107</v>
      </c>
      <c r="E347" t="s">
        <v>1108</v>
      </c>
      <c r="F347">
        <v>5</v>
      </c>
      <c r="G347" t="s">
        <v>1024</v>
      </c>
      <c r="H347" t="s">
        <v>436</v>
      </c>
      <c r="I347">
        <v>1761412973.94615</v>
      </c>
      <c r="J347">
        <f>(K347)/1000</f>
        <v>0</v>
      </c>
      <c r="K347">
        <f>IF(DP347, AN347, AH347)</f>
        <v>0</v>
      </c>
      <c r="L347">
        <f>IF(DP347, AI347, AG347)</f>
        <v>0</v>
      </c>
      <c r="M347">
        <f>DR347 - IF(AU347&gt;1, L347*DL347*100.0/(AW347), 0)</f>
        <v>0</v>
      </c>
      <c r="N347">
        <f>((T347-J347/2)*M347-L347)/(T347+J347/2)</f>
        <v>0</v>
      </c>
      <c r="O347">
        <f>N347*(DY347+DZ347)/1000.0</f>
        <v>0</v>
      </c>
      <c r="P347">
        <f>(DR347 - IF(AU347&gt;1, L347*DL347*100.0/(AW347), 0))*(DY347+DZ347)/1000.0</f>
        <v>0</v>
      </c>
      <c r="Q347">
        <f>2.0/((1/S347-1/R347)+SIGN(S347)*SQRT((1/S347-1/R347)*(1/S347-1/R347) + 4*DM347/((DM347+1)*(DM347+1))*(2*1/S347*1/R347-1/R347*1/R347)))</f>
        <v>0</v>
      </c>
      <c r="R347">
        <f>IF(LEFT(DN347,1)&lt;&gt;"0",IF(LEFT(DN347,1)="1",3.0,DO347),$D$5+$E$5*(EF347*DY347/($K$5*1000))+$F$5*(EF347*DY347/($K$5*1000))*MAX(MIN(DL347,$J$5),$I$5)*MAX(MIN(DL347,$J$5),$I$5)+$G$5*MAX(MIN(DL347,$J$5),$I$5)*(EF347*DY347/($K$5*1000))+$H$5*(EF347*DY347/($K$5*1000))*(EF347*DY347/($K$5*1000)))</f>
        <v>0</v>
      </c>
      <c r="S347">
        <f>J347*(1000-(1000*0.61365*exp(17.502*W347/(240.97+W347))/(DY347+DZ347)+DT347)/2)/(1000*0.61365*exp(17.502*W347/(240.97+W347))/(DY347+DZ347)-DT347)</f>
        <v>0</v>
      </c>
      <c r="T347">
        <f>1/((DM347+1)/(Q347/1.6)+1/(R347/1.37)) + DM347/((DM347+1)/(Q347/1.6) + DM347/(R347/1.37))</f>
        <v>0</v>
      </c>
      <c r="U347">
        <f>(DH347*DK347)</f>
        <v>0</v>
      </c>
      <c r="V347">
        <f>(EA347+(U347+2*0.95*5.67E-8*(((EA347+$B$7)+273)^4-(EA347+273)^4)-44100*J347)/(1.84*29.3*R347+8*0.95*5.67E-8*(EA347+273)^3))</f>
        <v>0</v>
      </c>
      <c r="W347">
        <f>($C$7*EB347+$D$7*EC347+$E$7*V347)</f>
        <v>0</v>
      </c>
      <c r="X347">
        <f>0.61365*exp(17.502*W347/(240.97+W347))</f>
        <v>0</v>
      </c>
      <c r="Y347">
        <f>(Z347/AA347*100)</f>
        <v>0</v>
      </c>
      <c r="Z347">
        <f>DT347*(DY347+DZ347)/1000</f>
        <v>0</v>
      </c>
      <c r="AA347">
        <f>0.61365*exp(17.502*EA347/(240.97+EA347))</f>
        <v>0</v>
      </c>
      <c r="AB347">
        <f>(X347-DT347*(DY347+DZ347)/1000)</f>
        <v>0</v>
      </c>
      <c r="AC347">
        <f>(-J347*44100)</f>
        <v>0</v>
      </c>
      <c r="AD347">
        <f>2*29.3*R347*0.92*(EA347-W347)</f>
        <v>0</v>
      </c>
      <c r="AE347">
        <f>2*0.95*5.67E-8*(((EA347+$B$7)+273)^4-(W347+273)^4)</f>
        <v>0</v>
      </c>
      <c r="AF347">
        <f>U347+AE347+AC347+AD347</f>
        <v>0</v>
      </c>
      <c r="AG347">
        <f>DX347*AU347*(DS347-DR347*(1000-AU347*DU347)/(1000-AU347*DT347))/(100*DL347)</f>
        <v>0</v>
      </c>
      <c r="AH347">
        <f>1000*DX347*AU347*(DT347-DU347)/(100*DL347*(1000-AU347*DT347))</f>
        <v>0</v>
      </c>
      <c r="AI347">
        <f>(AJ347 - AK347 - DY347*1E3/(8.314*(EA347+273.15)) * AM347/DX347 * AL347) * DX347/(100*DL347) * (1000 - DU347)/1000</f>
        <v>0</v>
      </c>
      <c r="AJ347">
        <v>705.404630796283</v>
      </c>
      <c r="AK347">
        <v>681.374127272727</v>
      </c>
      <c r="AL347">
        <v>3.60658550589366</v>
      </c>
      <c r="AM347">
        <v>65.0637993625478</v>
      </c>
      <c r="AN347">
        <f>(AP347 - AO347 + DY347*1E3/(8.314*(EA347+273.15)) * AR347/DX347 * AQ347) * DX347/(100*DL347) * 1000/(1000 - AP347)</f>
        <v>0</v>
      </c>
      <c r="AO347">
        <v>24.6411649456533</v>
      </c>
      <c r="AP347">
        <v>27.0834709090909</v>
      </c>
      <c r="AQ347">
        <v>-0.0117381236743551</v>
      </c>
      <c r="AR347">
        <v>110.680161828756</v>
      </c>
      <c r="AS347">
        <v>7</v>
      </c>
      <c r="AT347">
        <v>1</v>
      </c>
      <c r="AU347">
        <f>IF(AS347*$H$13&gt;=AW347,1.0,(AW347/(AW347-AS347*$H$13)))</f>
        <v>0</v>
      </c>
      <c r="AV347">
        <f>(AU347-1)*100</f>
        <v>0</v>
      </c>
      <c r="AW347">
        <f>MAX(0,($B$13+$C$13*EF347)/(1+$D$13*EF347)*DY347/(EA347+273)*$E$13)</f>
        <v>0</v>
      </c>
      <c r="AX347" t="s">
        <v>437</v>
      </c>
      <c r="AY347" t="s">
        <v>437</v>
      </c>
      <c r="AZ347">
        <v>0</v>
      </c>
      <c r="BA347">
        <v>0</v>
      </c>
      <c r="BB347">
        <f>1-AZ347/BA347</f>
        <v>0</v>
      </c>
      <c r="BC347">
        <v>0</v>
      </c>
      <c r="BD347" t="s">
        <v>437</v>
      </c>
      <c r="BE347" t="s">
        <v>437</v>
      </c>
      <c r="BF347">
        <v>0</v>
      </c>
      <c r="BG347">
        <v>0</v>
      </c>
      <c r="BH347">
        <f>1-BF347/BG347</f>
        <v>0</v>
      </c>
      <c r="BI347">
        <v>0.5</v>
      </c>
      <c r="BJ347">
        <f>DI347</f>
        <v>0</v>
      </c>
      <c r="BK347">
        <f>L347</f>
        <v>0</v>
      </c>
      <c r="BL347">
        <f>BH347*BI347*BJ347</f>
        <v>0</v>
      </c>
      <c r="BM347">
        <f>(BK347-BC347)/BJ347</f>
        <v>0</v>
      </c>
      <c r="BN347">
        <f>(BA347-BG347)/BG347</f>
        <v>0</v>
      </c>
      <c r="BO347">
        <f>AZ347/(BB347+AZ347/BG347)</f>
        <v>0</v>
      </c>
      <c r="BP347" t="s">
        <v>437</v>
      </c>
      <c r="BQ347">
        <v>0</v>
      </c>
      <c r="BR347">
        <f>IF(BQ347&lt;&gt;0, BQ347, BO347)</f>
        <v>0</v>
      </c>
      <c r="BS347">
        <f>1-BR347/BG347</f>
        <v>0</v>
      </c>
      <c r="BT347">
        <f>(BG347-BF347)/(BG347-BR347)</f>
        <v>0</v>
      </c>
      <c r="BU347">
        <f>(BA347-BG347)/(BA347-BR347)</f>
        <v>0</v>
      </c>
      <c r="BV347">
        <f>(BG347-BF347)/(BG347-AZ347)</f>
        <v>0</v>
      </c>
      <c r="BW347">
        <f>(BA347-BG347)/(BA347-AZ347)</f>
        <v>0</v>
      </c>
      <c r="BX347">
        <f>(BT347*BR347/BF347)</f>
        <v>0</v>
      </c>
      <c r="BY347">
        <f>(1-BX347)</f>
        <v>0</v>
      </c>
      <c r="DH347">
        <f>$B$11*EG347+$C$11*EH347+$F$11*ES347*(1-EV347)</f>
        <v>0</v>
      </c>
      <c r="DI347">
        <f>DH347*DJ347</f>
        <v>0</v>
      </c>
      <c r="DJ347">
        <f>($B$11*$D$9+$C$11*$D$9+$F$11*((FF347+EX347)/MAX(FF347+EX347+FG347, 0.1)*$I$9+FG347/MAX(FF347+EX347+FG347, 0.1)*$J$9))/($B$11+$C$11+$F$11)</f>
        <v>0</v>
      </c>
      <c r="DK347">
        <f>($B$11*$K$9+$C$11*$K$9+$F$11*((FF347+EX347)/MAX(FF347+EX347+FG347, 0.1)*$P$9+FG347/MAX(FF347+EX347+FG347, 0.1)*$Q$9))/($B$11+$C$11+$F$11)</f>
        <v>0</v>
      </c>
      <c r="DL347">
        <v>6</v>
      </c>
      <c r="DM347">
        <v>0.5</v>
      </c>
      <c r="DN347" t="s">
        <v>438</v>
      </c>
      <c r="DO347">
        <v>2</v>
      </c>
      <c r="DP347" t="b">
        <v>1</v>
      </c>
      <c r="DQ347">
        <v>1761412973.94615</v>
      </c>
      <c r="DR347">
        <v>638.660461538462</v>
      </c>
      <c r="DS347">
        <v>671.342769230769</v>
      </c>
      <c r="DT347">
        <v>27.1788923076923</v>
      </c>
      <c r="DU347">
        <v>24.6371615384615</v>
      </c>
      <c r="DV347">
        <v>637.563076923077</v>
      </c>
      <c r="DW347">
        <v>26.8637</v>
      </c>
      <c r="DX347">
        <v>500.022538461538</v>
      </c>
      <c r="DY347">
        <v>90.3428538461539</v>
      </c>
      <c r="DZ347">
        <v>0.0431581384615385</v>
      </c>
      <c r="EA347">
        <v>38.2863692307692</v>
      </c>
      <c r="EB347">
        <v>38.2131692307692</v>
      </c>
      <c r="EC347">
        <v>999.9</v>
      </c>
      <c r="ED347">
        <v>0</v>
      </c>
      <c r="EE347">
        <v>0</v>
      </c>
      <c r="EF347">
        <v>10008.2630769231</v>
      </c>
      <c r="EG347">
        <v>0</v>
      </c>
      <c r="EH347">
        <v>1229.91230769231</v>
      </c>
      <c r="EI347">
        <v>-32.6821769230769</v>
      </c>
      <c r="EJ347">
        <v>656.502384615385</v>
      </c>
      <c r="EK347">
        <v>688.300461538461</v>
      </c>
      <c r="EL347">
        <v>2.54171846153846</v>
      </c>
      <c r="EM347">
        <v>671.342769230769</v>
      </c>
      <c r="EN347">
        <v>24.6371615384615</v>
      </c>
      <c r="EO347">
        <v>2.45541846153846</v>
      </c>
      <c r="EP347">
        <v>2.22579153846154</v>
      </c>
      <c r="EQ347">
        <v>20.7339230769231</v>
      </c>
      <c r="ER347">
        <v>19.1491692307692</v>
      </c>
      <c r="ES347">
        <v>1199.99461538462</v>
      </c>
      <c r="ET347">
        <v>0.966998230769231</v>
      </c>
      <c r="EU347">
        <v>0.0330019384615385</v>
      </c>
      <c r="EV347">
        <v>0</v>
      </c>
      <c r="EW347">
        <v>1340.15384615385</v>
      </c>
      <c r="EX347">
        <v>5.00059</v>
      </c>
      <c r="EY347">
        <v>16988.3538461538</v>
      </c>
      <c r="EZ347">
        <v>10358.6538461538</v>
      </c>
      <c r="FA347">
        <v>57.8266153846154</v>
      </c>
      <c r="FB347">
        <v>59.8266153846154</v>
      </c>
      <c r="FC347">
        <v>58.1055384615385</v>
      </c>
      <c r="FD347">
        <v>59.4373076923077</v>
      </c>
      <c r="FE347">
        <v>58.5141538461539</v>
      </c>
      <c r="FF347">
        <v>1155.55846153846</v>
      </c>
      <c r="FG347">
        <v>39.4361538461539</v>
      </c>
      <c r="FH347">
        <v>0</v>
      </c>
      <c r="FI347">
        <v>1761412942.3</v>
      </c>
      <c r="FJ347">
        <v>0</v>
      </c>
      <c r="FK347">
        <v>1339.8624</v>
      </c>
      <c r="FL347">
        <v>-18.6776923219909</v>
      </c>
      <c r="FM347">
        <v>-207.807692831026</v>
      </c>
      <c r="FN347">
        <v>16984.624</v>
      </c>
      <c r="FO347">
        <v>15</v>
      </c>
      <c r="FP347">
        <v>0</v>
      </c>
      <c r="FQ347" t="s">
        <v>439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-32.323685</v>
      </c>
      <c r="GD347">
        <v>-7.7803533834586</v>
      </c>
      <c r="GE347">
        <v>1.17434322805345</v>
      </c>
      <c r="GF347">
        <v>0</v>
      </c>
      <c r="GG347">
        <v>1341.08323529412</v>
      </c>
      <c r="GH347">
        <v>-18.5938884645398</v>
      </c>
      <c r="GI347">
        <v>1.84040871513757</v>
      </c>
      <c r="GJ347">
        <v>-1</v>
      </c>
      <c r="GK347">
        <v>2.579656</v>
      </c>
      <c r="GL347">
        <v>-0.937868571428573</v>
      </c>
      <c r="GM347">
        <v>0.0903053680796441</v>
      </c>
      <c r="GN347">
        <v>0</v>
      </c>
      <c r="GO347">
        <v>0</v>
      </c>
      <c r="GP347">
        <v>2</v>
      </c>
      <c r="GQ347" t="s">
        <v>473</v>
      </c>
      <c r="GR347">
        <v>3.12801</v>
      </c>
      <c r="GS347">
        <v>2.72061</v>
      </c>
      <c r="GT347">
        <v>0.120105</v>
      </c>
      <c r="GU347">
        <v>0.124497</v>
      </c>
      <c r="GV347">
        <v>0.107472</v>
      </c>
      <c r="GW347">
        <v>0.100929</v>
      </c>
      <c r="GX347">
        <v>31864.2</v>
      </c>
      <c r="GY347">
        <v>33576.5</v>
      </c>
      <c r="GZ347">
        <v>32873</v>
      </c>
      <c r="HA347">
        <v>34833.7</v>
      </c>
      <c r="HB347">
        <v>41788.9</v>
      </c>
      <c r="HC347">
        <v>45132</v>
      </c>
      <c r="HD347">
        <v>51593.6</v>
      </c>
      <c r="HE347">
        <v>55836.5</v>
      </c>
      <c r="HF347">
        <v>1.7176</v>
      </c>
      <c r="HG347">
        <v>1.58337</v>
      </c>
      <c r="HH347">
        <v>-0.0733435</v>
      </c>
      <c r="HI347">
        <v>0</v>
      </c>
      <c r="HJ347">
        <v>39.4438</v>
      </c>
      <c r="HK347">
        <v>999.9</v>
      </c>
      <c r="HL347">
        <v>56.623</v>
      </c>
      <c r="HM347">
        <v>29.245</v>
      </c>
      <c r="HN347">
        <v>25.5668</v>
      </c>
      <c r="HO347">
        <v>56.8075</v>
      </c>
      <c r="HP347">
        <v>42.1394</v>
      </c>
      <c r="HQ347">
        <v>1</v>
      </c>
      <c r="HR347">
        <v>1.95243</v>
      </c>
      <c r="HS347">
        <v>9.28105</v>
      </c>
      <c r="HT347">
        <v>19.908</v>
      </c>
      <c r="HU347">
        <v>5.19108</v>
      </c>
      <c r="HV347">
        <v>12.0159</v>
      </c>
      <c r="HW347">
        <v>4.971</v>
      </c>
      <c r="HX347">
        <v>3.295</v>
      </c>
      <c r="HY347">
        <v>9999</v>
      </c>
      <c r="HZ347">
        <v>9999</v>
      </c>
      <c r="IA347">
        <v>999.9</v>
      </c>
      <c r="IB347">
        <v>9999</v>
      </c>
      <c r="IC347">
        <v>1.8632</v>
      </c>
      <c r="ID347">
        <v>1.86807</v>
      </c>
      <c r="IE347">
        <v>1.86783</v>
      </c>
      <c r="IF347">
        <v>1.86904</v>
      </c>
      <c r="IG347">
        <v>1.86981</v>
      </c>
      <c r="IH347">
        <v>1.86587</v>
      </c>
      <c r="II347">
        <v>1.86693</v>
      </c>
      <c r="IJ347">
        <v>1.86841</v>
      </c>
      <c r="IK347">
        <v>5</v>
      </c>
      <c r="IL347">
        <v>0</v>
      </c>
      <c r="IM347">
        <v>0</v>
      </c>
      <c r="IN347">
        <v>0</v>
      </c>
      <c r="IO347" t="s">
        <v>441</v>
      </c>
      <c r="IP347" t="s">
        <v>442</v>
      </c>
      <c r="IQ347" t="s">
        <v>443</v>
      </c>
      <c r="IR347" t="s">
        <v>443</v>
      </c>
      <c r="IS347" t="s">
        <v>443</v>
      </c>
      <c r="IT347" t="s">
        <v>443</v>
      </c>
      <c r="IU347">
        <v>0</v>
      </c>
      <c r="IV347">
        <v>100</v>
      </c>
      <c r="IW347">
        <v>100</v>
      </c>
      <c r="IX347">
        <v>1.098</v>
      </c>
      <c r="IY347">
        <v>0.3152</v>
      </c>
      <c r="IZ347">
        <v>1.09748391826392</v>
      </c>
      <c r="JA347">
        <v>0</v>
      </c>
      <c r="JB347">
        <v>0</v>
      </c>
      <c r="JC347">
        <v>0</v>
      </c>
      <c r="JD347">
        <v>0.315191680746845</v>
      </c>
      <c r="JE347">
        <v>0</v>
      </c>
      <c r="JF347">
        <v>0</v>
      </c>
      <c r="JG347">
        <v>0</v>
      </c>
      <c r="JH347">
        <v>5</v>
      </c>
      <c r="JI347">
        <v>2273</v>
      </c>
      <c r="JJ347">
        <v>0</v>
      </c>
      <c r="JK347">
        <v>25</v>
      </c>
      <c r="JL347">
        <v>29356883</v>
      </c>
      <c r="JM347">
        <v>29356883</v>
      </c>
      <c r="JN347">
        <v>1.54907</v>
      </c>
      <c r="JO347">
        <v>2.6123</v>
      </c>
      <c r="JP347">
        <v>1.54785</v>
      </c>
      <c r="JQ347">
        <v>2.32056</v>
      </c>
      <c r="JR347">
        <v>1.64673</v>
      </c>
      <c r="JS347">
        <v>2.38281</v>
      </c>
      <c r="JT347">
        <v>33.5355</v>
      </c>
      <c r="JU347">
        <v>24.1138</v>
      </c>
      <c r="JV347">
        <v>18</v>
      </c>
      <c r="JW347">
        <v>486.932</v>
      </c>
      <c r="JX347">
        <v>391.635</v>
      </c>
      <c r="JY347">
        <v>29.819</v>
      </c>
      <c r="JZ347">
        <v>48.877</v>
      </c>
      <c r="KA347">
        <v>30.0041</v>
      </c>
      <c r="KB347">
        <v>47.8847</v>
      </c>
      <c r="KC347">
        <v>47.7022</v>
      </c>
      <c r="KD347">
        <v>31.1646</v>
      </c>
      <c r="KE347">
        <v>0</v>
      </c>
      <c r="KF347">
        <v>100</v>
      </c>
      <c r="KG347">
        <v>21.465</v>
      </c>
      <c r="KH347">
        <v>726.064</v>
      </c>
      <c r="KI347">
        <v>34.6858</v>
      </c>
      <c r="KJ347">
        <v>93.5648</v>
      </c>
      <c r="KK347">
        <v>90.3647</v>
      </c>
    </row>
    <row r="348" spans="1:297">
      <c r="A348">
        <v>332</v>
      </c>
      <c r="B348">
        <v>1761412987.1</v>
      </c>
      <c r="C348">
        <v>4806.09999990463</v>
      </c>
      <c r="D348" t="s">
        <v>1109</v>
      </c>
      <c r="E348" t="s">
        <v>1110</v>
      </c>
      <c r="F348">
        <v>5</v>
      </c>
      <c r="G348" t="s">
        <v>1024</v>
      </c>
      <c r="H348" t="s">
        <v>436</v>
      </c>
      <c r="I348">
        <v>1761412978.94615</v>
      </c>
      <c r="J348">
        <f>(K348)/1000</f>
        <v>0</v>
      </c>
      <c r="K348">
        <f>IF(DP348, AN348, AH348)</f>
        <v>0</v>
      </c>
      <c r="L348">
        <f>IF(DP348, AI348, AG348)</f>
        <v>0</v>
      </c>
      <c r="M348">
        <f>DR348 - IF(AU348&gt;1, L348*DL348*100.0/(AW348), 0)</f>
        <v>0</v>
      </c>
      <c r="N348">
        <f>((T348-J348/2)*M348-L348)/(T348+J348/2)</f>
        <v>0</v>
      </c>
      <c r="O348">
        <f>N348*(DY348+DZ348)/1000.0</f>
        <v>0</v>
      </c>
      <c r="P348">
        <f>(DR348 - IF(AU348&gt;1, L348*DL348*100.0/(AW348), 0))*(DY348+DZ348)/1000.0</f>
        <v>0</v>
      </c>
      <c r="Q348">
        <f>2.0/((1/S348-1/R348)+SIGN(S348)*SQRT((1/S348-1/R348)*(1/S348-1/R348) + 4*DM348/((DM348+1)*(DM348+1))*(2*1/S348*1/R348-1/R348*1/R348)))</f>
        <v>0</v>
      </c>
      <c r="R348">
        <f>IF(LEFT(DN348,1)&lt;&gt;"0",IF(LEFT(DN348,1)="1",3.0,DO348),$D$5+$E$5*(EF348*DY348/($K$5*1000))+$F$5*(EF348*DY348/($K$5*1000))*MAX(MIN(DL348,$J$5),$I$5)*MAX(MIN(DL348,$J$5),$I$5)+$G$5*MAX(MIN(DL348,$J$5),$I$5)*(EF348*DY348/($K$5*1000))+$H$5*(EF348*DY348/($K$5*1000))*(EF348*DY348/($K$5*1000)))</f>
        <v>0</v>
      </c>
      <c r="S348">
        <f>J348*(1000-(1000*0.61365*exp(17.502*W348/(240.97+W348))/(DY348+DZ348)+DT348)/2)/(1000*0.61365*exp(17.502*W348/(240.97+W348))/(DY348+DZ348)-DT348)</f>
        <v>0</v>
      </c>
      <c r="T348">
        <f>1/((DM348+1)/(Q348/1.6)+1/(R348/1.37)) + DM348/((DM348+1)/(Q348/1.6) + DM348/(R348/1.37))</f>
        <v>0</v>
      </c>
      <c r="U348">
        <f>(DH348*DK348)</f>
        <v>0</v>
      </c>
      <c r="V348">
        <f>(EA348+(U348+2*0.95*5.67E-8*(((EA348+$B$7)+273)^4-(EA348+273)^4)-44100*J348)/(1.84*29.3*R348+8*0.95*5.67E-8*(EA348+273)^3))</f>
        <v>0</v>
      </c>
      <c r="W348">
        <f>($C$7*EB348+$D$7*EC348+$E$7*V348)</f>
        <v>0</v>
      </c>
      <c r="X348">
        <f>0.61365*exp(17.502*W348/(240.97+W348))</f>
        <v>0</v>
      </c>
      <c r="Y348">
        <f>(Z348/AA348*100)</f>
        <v>0</v>
      </c>
      <c r="Z348">
        <f>DT348*(DY348+DZ348)/1000</f>
        <v>0</v>
      </c>
      <c r="AA348">
        <f>0.61365*exp(17.502*EA348/(240.97+EA348))</f>
        <v>0</v>
      </c>
      <c r="AB348">
        <f>(X348-DT348*(DY348+DZ348)/1000)</f>
        <v>0</v>
      </c>
      <c r="AC348">
        <f>(-J348*44100)</f>
        <v>0</v>
      </c>
      <c r="AD348">
        <f>2*29.3*R348*0.92*(EA348-W348)</f>
        <v>0</v>
      </c>
      <c r="AE348">
        <f>2*0.95*5.67E-8*(((EA348+$B$7)+273)^4-(W348+273)^4)</f>
        <v>0</v>
      </c>
      <c r="AF348">
        <f>U348+AE348+AC348+AD348</f>
        <v>0</v>
      </c>
      <c r="AG348">
        <f>DX348*AU348*(DS348-DR348*(1000-AU348*DU348)/(1000-AU348*DT348))/(100*DL348)</f>
        <v>0</v>
      </c>
      <c r="AH348">
        <f>1000*DX348*AU348*(DT348-DU348)/(100*DL348*(1000-AU348*DT348))</f>
        <v>0</v>
      </c>
      <c r="AI348">
        <f>(AJ348 - AK348 - DY348*1E3/(8.314*(EA348+273.15)) * AM348/DX348 * AL348) * DX348/(100*DL348) * (1000 - DU348)/1000</f>
        <v>0</v>
      </c>
      <c r="AJ348">
        <v>722.263607126071</v>
      </c>
      <c r="AK348">
        <v>698.555066666667</v>
      </c>
      <c r="AL348">
        <v>3.41909770557012</v>
      </c>
      <c r="AM348">
        <v>65.0637993625478</v>
      </c>
      <c r="AN348">
        <f>(AP348 - AO348 + DY348*1E3/(8.314*(EA348+273.15)) * AR348/DX348 * AQ348) * DX348/(100*DL348) * 1000/(1000 - AP348)</f>
        <v>0</v>
      </c>
      <c r="AO348">
        <v>24.6442730278436</v>
      </c>
      <c r="AP348">
        <v>27.0328121212121</v>
      </c>
      <c r="AQ348">
        <v>-0.00989984069879669</v>
      </c>
      <c r="AR348">
        <v>110.680161828756</v>
      </c>
      <c r="AS348">
        <v>7</v>
      </c>
      <c r="AT348">
        <v>1</v>
      </c>
      <c r="AU348">
        <f>IF(AS348*$H$13&gt;=AW348,1.0,(AW348/(AW348-AS348*$H$13)))</f>
        <v>0</v>
      </c>
      <c r="AV348">
        <f>(AU348-1)*100</f>
        <v>0</v>
      </c>
      <c r="AW348">
        <f>MAX(0,($B$13+$C$13*EF348)/(1+$D$13*EF348)*DY348/(EA348+273)*$E$13)</f>
        <v>0</v>
      </c>
      <c r="AX348" t="s">
        <v>437</v>
      </c>
      <c r="AY348" t="s">
        <v>437</v>
      </c>
      <c r="AZ348">
        <v>0</v>
      </c>
      <c r="BA348">
        <v>0</v>
      </c>
      <c r="BB348">
        <f>1-AZ348/BA348</f>
        <v>0</v>
      </c>
      <c r="BC348">
        <v>0</v>
      </c>
      <c r="BD348" t="s">
        <v>437</v>
      </c>
      <c r="BE348" t="s">
        <v>437</v>
      </c>
      <c r="BF348">
        <v>0</v>
      </c>
      <c r="BG348">
        <v>0</v>
      </c>
      <c r="BH348">
        <f>1-BF348/BG348</f>
        <v>0</v>
      </c>
      <c r="BI348">
        <v>0.5</v>
      </c>
      <c r="BJ348">
        <f>DI348</f>
        <v>0</v>
      </c>
      <c r="BK348">
        <f>L348</f>
        <v>0</v>
      </c>
      <c r="BL348">
        <f>BH348*BI348*BJ348</f>
        <v>0</v>
      </c>
      <c r="BM348">
        <f>(BK348-BC348)/BJ348</f>
        <v>0</v>
      </c>
      <c r="BN348">
        <f>(BA348-BG348)/BG348</f>
        <v>0</v>
      </c>
      <c r="BO348">
        <f>AZ348/(BB348+AZ348/BG348)</f>
        <v>0</v>
      </c>
      <c r="BP348" t="s">
        <v>437</v>
      </c>
      <c r="BQ348">
        <v>0</v>
      </c>
      <c r="BR348">
        <f>IF(BQ348&lt;&gt;0, BQ348, BO348)</f>
        <v>0</v>
      </c>
      <c r="BS348">
        <f>1-BR348/BG348</f>
        <v>0</v>
      </c>
      <c r="BT348">
        <f>(BG348-BF348)/(BG348-BR348)</f>
        <v>0</v>
      </c>
      <c r="BU348">
        <f>(BA348-BG348)/(BA348-BR348)</f>
        <v>0</v>
      </c>
      <c r="BV348">
        <f>(BG348-BF348)/(BG348-AZ348)</f>
        <v>0</v>
      </c>
      <c r="BW348">
        <f>(BA348-BG348)/(BA348-AZ348)</f>
        <v>0</v>
      </c>
      <c r="BX348">
        <f>(BT348*BR348/BF348)</f>
        <v>0</v>
      </c>
      <c r="BY348">
        <f>(1-BX348)</f>
        <v>0</v>
      </c>
      <c r="DH348">
        <f>$B$11*EG348+$C$11*EH348+$F$11*ES348*(1-EV348)</f>
        <v>0</v>
      </c>
      <c r="DI348">
        <f>DH348*DJ348</f>
        <v>0</v>
      </c>
      <c r="DJ348">
        <f>($B$11*$D$9+$C$11*$D$9+$F$11*((FF348+EX348)/MAX(FF348+EX348+FG348, 0.1)*$I$9+FG348/MAX(FF348+EX348+FG348, 0.1)*$J$9))/($B$11+$C$11+$F$11)</f>
        <v>0</v>
      </c>
      <c r="DK348">
        <f>($B$11*$K$9+$C$11*$K$9+$F$11*((FF348+EX348)/MAX(FF348+EX348+FG348, 0.1)*$P$9+FG348/MAX(FF348+EX348+FG348, 0.1)*$Q$9))/($B$11+$C$11+$F$11)</f>
        <v>0</v>
      </c>
      <c r="DL348">
        <v>6</v>
      </c>
      <c r="DM348">
        <v>0.5</v>
      </c>
      <c r="DN348" t="s">
        <v>438</v>
      </c>
      <c r="DO348">
        <v>2</v>
      </c>
      <c r="DP348" t="b">
        <v>1</v>
      </c>
      <c r="DQ348">
        <v>1761412978.94615</v>
      </c>
      <c r="DR348">
        <v>655.503307692308</v>
      </c>
      <c r="DS348">
        <v>688.134769230769</v>
      </c>
      <c r="DT348">
        <v>27.1137</v>
      </c>
      <c r="DU348">
        <v>24.6403538461539</v>
      </c>
      <c r="DV348">
        <v>654.405846153846</v>
      </c>
      <c r="DW348">
        <v>26.7985</v>
      </c>
      <c r="DX348">
        <v>500.032615384615</v>
      </c>
      <c r="DY348">
        <v>90.3447615384616</v>
      </c>
      <c r="DZ348">
        <v>0.0430093692307692</v>
      </c>
      <c r="EA348">
        <v>38.3185</v>
      </c>
      <c r="EB348">
        <v>38.2476384615385</v>
      </c>
      <c r="EC348">
        <v>999.9</v>
      </c>
      <c r="ED348">
        <v>0</v>
      </c>
      <c r="EE348">
        <v>0</v>
      </c>
      <c r="EF348">
        <v>10007.7830769231</v>
      </c>
      <c r="EG348">
        <v>0</v>
      </c>
      <c r="EH348">
        <v>1229.78153846154</v>
      </c>
      <c r="EI348">
        <v>-32.6312230769231</v>
      </c>
      <c r="EJ348">
        <v>673.770846153846</v>
      </c>
      <c r="EK348">
        <v>705.518846153846</v>
      </c>
      <c r="EL348">
        <v>2.47334461538462</v>
      </c>
      <c r="EM348">
        <v>688.134769230769</v>
      </c>
      <c r="EN348">
        <v>24.6403538461539</v>
      </c>
      <c r="EO348">
        <v>2.44958</v>
      </c>
      <c r="EP348">
        <v>2.22612615384615</v>
      </c>
      <c r="EQ348">
        <v>20.6953</v>
      </c>
      <c r="ER348">
        <v>19.1515769230769</v>
      </c>
      <c r="ES348">
        <v>1200.02</v>
      </c>
      <c r="ET348">
        <v>0.966997846153846</v>
      </c>
      <c r="EU348">
        <v>0.0330023846153846</v>
      </c>
      <c r="EV348">
        <v>0</v>
      </c>
      <c r="EW348">
        <v>1338.55230769231</v>
      </c>
      <c r="EX348">
        <v>5.00059</v>
      </c>
      <c r="EY348">
        <v>16972.0615384615</v>
      </c>
      <c r="EZ348">
        <v>10358.8769230769</v>
      </c>
      <c r="FA348">
        <v>57.8555384615385</v>
      </c>
      <c r="FB348">
        <v>59.8603076923077</v>
      </c>
      <c r="FC348">
        <v>58.144</v>
      </c>
      <c r="FD348">
        <v>59.4805384615385</v>
      </c>
      <c r="FE348">
        <v>58.5574615384615</v>
      </c>
      <c r="FF348">
        <v>1155.58153846154</v>
      </c>
      <c r="FG348">
        <v>39.4384615384615</v>
      </c>
      <c r="FH348">
        <v>0</v>
      </c>
      <c r="FI348">
        <v>1761412947.1</v>
      </c>
      <c r="FJ348">
        <v>0</v>
      </c>
      <c r="FK348">
        <v>1338.3436</v>
      </c>
      <c r="FL348">
        <v>-19.8415384732203</v>
      </c>
      <c r="FM348">
        <v>-205.138462042602</v>
      </c>
      <c r="FN348">
        <v>16968.52</v>
      </c>
      <c r="FO348">
        <v>15</v>
      </c>
      <c r="FP348">
        <v>0</v>
      </c>
      <c r="FQ348" t="s">
        <v>439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-32.7507523809524</v>
      </c>
      <c r="GD348">
        <v>-1.53270389610393</v>
      </c>
      <c r="GE348">
        <v>0.811401670021314</v>
      </c>
      <c r="GF348">
        <v>0</v>
      </c>
      <c r="GG348">
        <v>1339.56764705882</v>
      </c>
      <c r="GH348">
        <v>-19.0111535292856</v>
      </c>
      <c r="GI348">
        <v>1.88161079119733</v>
      </c>
      <c r="GJ348">
        <v>-1</v>
      </c>
      <c r="GK348">
        <v>2.5140919047619</v>
      </c>
      <c r="GL348">
        <v>-0.83019116883117</v>
      </c>
      <c r="GM348">
        <v>0.0840258229366509</v>
      </c>
      <c r="GN348">
        <v>0</v>
      </c>
      <c r="GO348">
        <v>0</v>
      </c>
      <c r="GP348">
        <v>2</v>
      </c>
      <c r="GQ348" t="s">
        <v>473</v>
      </c>
      <c r="GR348">
        <v>3.12792</v>
      </c>
      <c r="GS348">
        <v>2.72104</v>
      </c>
      <c r="GT348">
        <v>0.122221</v>
      </c>
      <c r="GU348">
        <v>0.126676</v>
      </c>
      <c r="GV348">
        <v>0.107317</v>
      </c>
      <c r="GW348">
        <v>0.100928</v>
      </c>
      <c r="GX348">
        <v>31784.3</v>
      </c>
      <c r="GY348">
        <v>33488.3</v>
      </c>
      <c r="GZ348">
        <v>32870.1</v>
      </c>
      <c r="HA348">
        <v>34829.4</v>
      </c>
      <c r="HB348">
        <v>41793.1</v>
      </c>
      <c r="HC348">
        <v>45127.5</v>
      </c>
      <c r="HD348">
        <v>51589.7</v>
      </c>
      <c r="HE348">
        <v>55830.4</v>
      </c>
      <c r="HF348">
        <v>1.71665</v>
      </c>
      <c r="HG348">
        <v>1.5832</v>
      </c>
      <c r="HH348">
        <v>-0.0728667</v>
      </c>
      <c r="HI348">
        <v>0</v>
      </c>
      <c r="HJ348">
        <v>39.4753</v>
      </c>
      <c r="HK348">
        <v>999.9</v>
      </c>
      <c r="HL348">
        <v>56.623</v>
      </c>
      <c r="HM348">
        <v>29.265</v>
      </c>
      <c r="HN348">
        <v>25.5937</v>
      </c>
      <c r="HO348">
        <v>56.5475</v>
      </c>
      <c r="HP348">
        <v>42.0793</v>
      </c>
      <c r="HQ348">
        <v>1</v>
      </c>
      <c r="HR348">
        <v>1.95671</v>
      </c>
      <c r="HS348">
        <v>9.28105</v>
      </c>
      <c r="HT348">
        <v>19.9081</v>
      </c>
      <c r="HU348">
        <v>5.19078</v>
      </c>
      <c r="HV348">
        <v>12.0159</v>
      </c>
      <c r="HW348">
        <v>4.9711</v>
      </c>
      <c r="HX348">
        <v>3.295</v>
      </c>
      <c r="HY348">
        <v>9999</v>
      </c>
      <c r="HZ348">
        <v>9999</v>
      </c>
      <c r="IA348">
        <v>999.9</v>
      </c>
      <c r="IB348">
        <v>9999</v>
      </c>
      <c r="IC348">
        <v>1.86321</v>
      </c>
      <c r="ID348">
        <v>1.86806</v>
      </c>
      <c r="IE348">
        <v>1.86783</v>
      </c>
      <c r="IF348">
        <v>1.86905</v>
      </c>
      <c r="IG348">
        <v>1.86982</v>
      </c>
      <c r="IH348">
        <v>1.86585</v>
      </c>
      <c r="II348">
        <v>1.86694</v>
      </c>
      <c r="IJ348">
        <v>1.86841</v>
      </c>
      <c r="IK348">
        <v>5</v>
      </c>
      <c r="IL348">
        <v>0</v>
      </c>
      <c r="IM348">
        <v>0</v>
      </c>
      <c r="IN348">
        <v>0</v>
      </c>
      <c r="IO348" t="s">
        <v>441</v>
      </c>
      <c r="IP348" t="s">
        <v>442</v>
      </c>
      <c r="IQ348" t="s">
        <v>443</v>
      </c>
      <c r="IR348" t="s">
        <v>443</v>
      </c>
      <c r="IS348" t="s">
        <v>443</v>
      </c>
      <c r="IT348" t="s">
        <v>443</v>
      </c>
      <c r="IU348">
        <v>0</v>
      </c>
      <c r="IV348">
        <v>100</v>
      </c>
      <c r="IW348">
        <v>100</v>
      </c>
      <c r="IX348">
        <v>1.098</v>
      </c>
      <c r="IY348">
        <v>0.3152</v>
      </c>
      <c r="IZ348">
        <v>1.09748391826392</v>
      </c>
      <c r="JA348">
        <v>0</v>
      </c>
      <c r="JB348">
        <v>0</v>
      </c>
      <c r="JC348">
        <v>0</v>
      </c>
      <c r="JD348">
        <v>0.315191680746845</v>
      </c>
      <c r="JE348">
        <v>0</v>
      </c>
      <c r="JF348">
        <v>0</v>
      </c>
      <c r="JG348">
        <v>0</v>
      </c>
      <c r="JH348">
        <v>5</v>
      </c>
      <c r="JI348">
        <v>2273</v>
      </c>
      <c r="JJ348">
        <v>0</v>
      </c>
      <c r="JK348">
        <v>25</v>
      </c>
      <c r="JL348">
        <v>29356883.1</v>
      </c>
      <c r="JM348">
        <v>29356883.1</v>
      </c>
      <c r="JN348">
        <v>1.58203</v>
      </c>
      <c r="JO348">
        <v>2.62573</v>
      </c>
      <c r="JP348">
        <v>1.54785</v>
      </c>
      <c r="JQ348">
        <v>2.32056</v>
      </c>
      <c r="JR348">
        <v>1.64673</v>
      </c>
      <c r="JS348">
        <v>2.27905</v>
      </c>
      <c r="JT348">
        <v>33.558</v>
      </c>
      <c r="JU348">
        <v>24.105</v>
      </c>
      <c r="JV348">
        <v>18</v>
      </c>
      <c r="JW348">
        <v>486.531</v>
      </c>
      <c r="JX348">
        <v>391.751</v>
      </c>
      <c r="JY348">
        <v>29.8513</v>
      </c>
      <c r="JZ348">
        <v>48.9257</v>
      </c>
      <c r="KA348">
        <v>30.0042</v>
      </c>
      <c r="KB348">
        <v>47.9301</v>
      </c>
      <c r="KC348">
        <v>47.7486</v>
      </c>
      <c r="KD348">
        <v>31.7438</v>
      </c>
      <c r="KE348">
        <v>0</v>
      </c>
      <c r="KF348">
        <v>100</v>
      </c>
      <c r="KG348">
        <v>21.4104</v>
      </c>
      <c r="KH348">
        <v>739.664</v>
      </c>
      <c r="KI348">
        <v>34.6858</v>
      </c>
      <c r="KJ348">
        <v>93.5573</v>
      </c>
      <c r="KK348">
        <v>90.3544</v>
      </c>
    </row>
    <row r="349" spans="1:297">
      <c r="A349">
        <v>333</v>
      </c>
      <c r="B349">
        <v>1761412992.1</v>
      </c>
      <c r="C349">
        <v>4811.09999990463</v>
      </c>
      <c r="D349" t="s">
        <v>1111</v>
      </c>
      <c r="E349" t="s">
        <v>1112</v>
      </c>
      <c r="F349">
        <v>5</v>
      </c>
      <c r="G349" t="s">
        <v>1024</v>
      </c>
      <c r="H349" t="s">
        <v>436</v>
      </c>
      <c r="I349">
        <v>1761412983.94615</v>
      </c>
      <c r="J349">
        <f>(K349)/1000</f>
        <v>0</v>
      </c>
      <c r="K349">
        <f>IF(DP349, AN349, AH349)</f>
        <v>0</v>
      </c>
      <c r="L349">
        <f>IF(DP349, AI349, AG349)</f>
        <v>0</v>
      </c>
      <c r="M349">
        <f>DR349 - IF(AU349&gt;1, L349*DL349*100.0/(AW349), 0)</f>
        <v>0</v>
      </c>
      <c r="N349">
        <f>((T349-J349/2)*M349-L349)/(T349+J349/2)</f>
        <v>0</v>
      </c>
      <c r="O349">
        <f>N349*(DY349+DZ349)/1000.0</f>
        <v>0</v>
      </c>
      <c r="P349">
        <f>(DR349 - IF(AU349&gt;1, L349*DL349*100.0/(AW349), 0))*(DY349+DZ349)/1000.0</f>
        <v>0</v>
      </c>
      <c r="Q349">
        <f>2.0/((1/S349-1/R349)+SIGN(S349)*SQRT((1/S349-1/R349)*(1/S349-1/R349) + 4*DM349/((DM349+1)*(DM349+1))*(2*1/S349*1/R349-1/R349*1/R349)))</f>
        <v>0</v>
      </c>
      <c r="R349">
        <f>IF(LEFT(DN349,1)&lt;&gt;"0",IF(LEFT(DN349,1)="1",3.0,DO349),$D$5+$E$5*(EF349*DY349/($K$5*1000))+$F$5*(EF349*DY349/($K$5*1000))*MAX(MIN(DL349,$J$5),$I$5)*MAX(MIN(DL349,$J$5),$I$5)+$G$5*MAX(MIN(DL349,$J$5),$I$5)*(EF349*DY349/($K$5*1000))+$H$5*(EF349*DY349/($K$5*1000))*(EF349*DY349/($K$5*1000)))</f>
        <v>0</v>
      </c>
      <c r="S349">
        <f>J349*(1000-(1000*0.61365*exp(17.502*W349/(240.97+W349))/(DY349+DZ349)+DT349)/2)/(1000*0.61365*exp(17.502*W349/(240.97+W349))/(DY349+DZ349)-DT349)</f>
        <v>0</v>
      </c>
      <c r="T349">
        <f>1/((DM349+1)/(Q349/1.6)+1/(R349/1.37)) + DM349/((DM349+1)/(Q349/1.6) + DM349/(R349/1.37))</f>
        <v>0</v>
      </c>
      <c r="U349">
        <f>(DH349*DK349)</f>
        <v>0</v>
      </c>
      <c r="V349">
        <f>(EA349+(U349+2*0.95*5.67E-8*(((EA349+$B$7)+273)^4-(EA349+273)^4)-44100*J349)/(1.84*29.3*R349+8*0.95*5.67E-8*(EA349+273)^3))</f>
        <v>0</v>
      </c>
      <c r="W349">
        <f>($C$7*EB349+$D$7*EC349+$E$7*V349)</f>
        <v>0</v>
      </c>
      <c r="X349">
        <f>0.61365*exp(17.502*W349/(240.97+W349))</f>
        <v>0</v>
      </c>
      <c r="Y349">
        <f>(Z349/AA349*100)</f>
        <v>0</v>
      </c>
      <c r="Z349">
        <f>DT349*(DY349+DZ349)/1000</f>
        <v>0</v>
      </c>
      <c r="AA349">
        <f>0.61365*exp(17.502*EA349/(240.97+EA349))</f>
        <v>0</v>
      </c>
      <c r="AB349">
        <f>(X349-DT349*(DY349+DZ349)/1000)</f>
        <v>0</v>
      </c>
      <c r="AC349">
        <f>(-J349*44100)</f>
        <v>0</v>
      </c>
      <c r="AD349">
        <f>2*29.3*R349*0.92*(EA349-W349)</f>
        <v>0</v>
      </c>
      <c r="AE349">
        <f>2*0.95*5.67E-8*(((EA349+$B$7)+273)^4-(W349+273)^4)</f>
        <v>0</v>
      </c>
      <c r="AF349">
        <f>U349+AE349+AC349+AD349</f>
        <v>0</v>
      </c>
      <c r="AG349">
        <f>DX349*AU349*(DS349-DR349*(1000-AU349*DU349)/(1000-AU349*DT349))/(100*DL349)</f>
        <v>0</v>
      </c>
      <c r="AH349">
        <f>1000*DX349*AU349*(DT349-DU349)/(100*DL349*(1000-AU349*DT349))</f>
        <v>0</v>
      </c>
      <c r="AI349">
        <f>(AJ349 - AK349 - DY349*1E3/(8.314*(EA349+273.15)) * AM349/DX349 * AL349) * DX349/(100*DL349) * (1000 - DU349)/1000</f>
        <v>0</v>
      </c>
      <c r="AJ349">
        <v>740.709020022368</v>
      </c>
      <c r="AK349">
        <v>716.585163636364</v>
      </c>
      <c r="AL349">
        <v>3.61138576683788</v>
      </c>
      <c r="AM349">
        <v>65.0637993625478</v>
      </c>
      <c r="AN349">
        <f>(AP349 - AO349 + DY349*1E3/(8.314*(EA349+273.15)) * AR349/DX349 * AQ349) * DX349/(100*DL349) * 1000/(1000 - AP349)</f>
        <v>0</v>
      </c>
      <c r="AO349">
        <v>24.6489617087008</v>
      </c>
      <c r="AP349">
        <v>26.9896466666666</v>
      </c>
      <c r="AQ349">
        <v>-0.00843670840036017</v>
      </c>
      <c r="AR349">
        <v>110.680161828756</v>
      </c>
      <c r="AS349">
        <v>7</v>
      </c>
      <c r="AT349">
        <v>1</v>
      </c>
      <c r="AU349">
        <f>IF(AS349*$H$13&gt;=AW349,1.0,(AW349/(AW349-AS349*$H$13)))</f>
        <v>0</v>
      </c>
      <c r="AV349">
        <f>(AU349-1)*100</f>
        <v>0</v>
      </c>
      <c r="AW349">
        <f>MAX(0,($B$13+$C$13*EF349)/(1+$D$13*EF349)*DY349/(EA349+273)*$E$13)</f>
        <v>0</v>
      </c>
      <c r="AX349" t="s">
        <v>437</v>
      </c>
      <c r="AY349" t="s">
        <v>437</v>
      </c>
      <c r="AZ349">
        <v>0</v>
      </c>
      <c r="BA349">
        <v>0</v>
      </c>
      <c r="BB349">
        <f>1-AZ349/BA349</f>
        <v>0</v>
      </c>
      <c r="BC349">
        <v>0</v>
      </c>
      <c r="BD349" t="s">
        <v>437</v>
      </c>
      <c r="BE349" t="s">
        <v>437</v>
      </c>
      <c r="BF349">
        <v>0</v>
      </c>
      <c r="BG349">
        <v>0</v>
      </c>
      <c r="BH349">
        <f>1-BF349/BG349</f>
        <v>0</v>
      </c>
      <c r="BI349">
        <v>0.5</v>
      </c>
      <c r="BJ349">
        <f>DI349</f>
        <v>0</v>
      </c>
      <c r="BK349">
        <f>L349</f>
        <v>0</v>
      </c>
      <c r="BL349">
        <f>BH349*BI349*BJ349</f>
        <v>0</v>
      </c>
      <c r="BM349">
        <f>(BK349-BC349)/BJ349</f>
        <v>0</v>
      </c>
      <c r="BN349">
        <f>(BA349-BG349)/BG349</f>
        <v>0</v>
      </c>
      <c r="BO349">
        <f>AZ349/(BB349+AZ349/BG349)</f>
        <v>0</v>
      </c>
      <c r="BP349" t="s">
        <v>437</v>
      </c>
      <c r="BQ349">
        <v>0</v>
      </c>
      <c r="BR349">
        <f>IF(BQ349&lt;&gt;0, BQ349, BO349)</f>
        <v>0</v>
      </c>
      <c r="BS349">
        <f>1-BR349/BG349</f>
        <v>0</v>
      </c>
      <c r="BT349">
        <f>(BG349-BF349)/(BG349-BR349)</f>
        <v>0</v>
      </c>
      <c r="BU349">
        <f>(BA349-BG349)/(BA349-BR349)</f>
        <v>0</v>
      </c>
      <c r="BV349">
        <f>(BG349-BF349)/(BG349-AZ349)</f>
        <v>0</v>
      </c>
      <c r="BW349">
        <f>(BA349-BG349)/(BA349-AZ349)</f>
        <v>0</v>
      </c>
      <c r="BX349">
        <f>(BT349*BR349/BF349)</f>
        <v>0</v>
      </c>
      <c r="BY349">
        <f>(1-BX349)</f>
        <v>0</v>
      </c>
      <c r="DH349">
        <f>$B$11*EG349+$C$11*EH349+$F$11*ES349*(1-EV349)</f>
        <v>0</v>
      </c>
      <c r="DI349">
        <f>DH349*DJ349</f>
        <v>0</v>
      </c>
      <c r="DJ349">
        <f>($B$11*$D$9+$C$11*$D$9+$F$11*((FF349+EX349)/MAX(FF349+EX349+FG349, 0.1)*$I$9+FG349/MAX(FF349+EX349+FG349, 0.1)*$J$9))/($B$11+$C$11+$F$11)</f>
        <v>0</v>
      </c>
      <c r="DK349">
        <f>($B$11*$K$9+$C$11*$K$9+$F$11*((FF349+EX349)/MAX(FF349+EX349+FG349, 0.1)*$P$9+FG349/MAX(FF349+EX349+FG349, 0.1)*$Q$9))/($B$11+$C$11+$F$11)</f>
        <v>0</v>
      </c>
      <c r="DL349">
        <v>6</v>
      </c>
      <c r="DM349">
        <v>0.5</v>
      </c>
      <c r="DN349" t="s">
        <v>438</v>
      </c>
      <c r="DO349">
        <v>2</v>
      </c>
      <c r="DP349" t="b">
        <v>1</v>
      </c>
      <c r="DQ349">
        <v>1761412983.94615</v>
      </c>
      <c r="DR349">
        <v>672.504</v>
      </c>
      <c r="DS349">
        <v>705.755692307692</v>
      </c>
      <c r="DT349">
        <v>27.0577846153846</v>
      </c>
      <c r="DU349">
        <v>24.6439846153846</v>
      </c>
      <c r="DV349">
        <v>671.406384615385</v>
      </c>
      <c r="DW349">
        <v>26.7425846153846</v>
      </c>
      <c r="DX349">
        <v>500.043692307692</v>
      </c>
      <c r="DY349">
        <v>90.3455230769231</v>
      </c>
      <c r="DZ349">
        <v>0.0429111923076923</v>
      </c>
      <c r="EA349">
        <v>38.3495846153846</v>
      </c>
      <c r="EB349">
        <v>38.2838461538461</v>
      </c>
      <c r="EC349">
        <v>999.9</v>
      </c>
      <c r="ED349">
        <v>0</v>
      </c>
      <c r="EE349">
        <v>0</v>
      </c>
      <c r="EF349">
        <v>10003.9784615385</v>
      </c>
      <c r="EG349">
        <v>0</v>
      </c>
      <c r="EH349">
        <v>1229.65384615385</v>
      </c>
      <c r="EI349">
        <v>-33.2515076923077</v>
      </c>
      <c r="EJ349">
        <v>691.205615384615</v>
      </c>
      <c r="EK349">
        <v>723.587769230769</v>
      </c>
      <c r="EL349">
        <v>2.41380076923077</v>
      </c>
      <c r="EM349">
        <v>705.755692307692</v>
      </c>
      <c r="EN349">
        <v>24.6439846153846</v>
      </c>
      <c r="EO349">
        <v>2.44454846153846</v>
      </c>
      <c r="EP349">
        <v>2.22647384615385</v>
      </c>
      <c r="EQ349">
        <v>20.6619307692308</v>
      </c>
      <c r="ER349">
        <v>19.1540769230769</v>
      </c>
      <c r="ES349">
        <v>1200.00076923077</v>
      </c>
      <c r="ET349">
        <v>0.966995923076923</v>
      </c>
      <c r="EU349">
        <v>0.0330042692307692</v>
      </c>
      <c r="EV349">
        <v>0</v>
      </c>
      <c r="EW349">
        <v>1336.95230769231</v>
      </c>
      <c r="EX349">
        <v>5.00059</v>
      </c>
      <c r="EY349">
        <v>16954.6538461538</v>
      </c>
      <c r="EZ349">
        <v>10358.7</v>
      </c>
      <c r="FA349">
        <v>57.894</v>
      </c>
      <c r="FB349">
        <v>59.8987692307692</v>
      </c>
      <c r="FC349">
        <v>58.1776153846154</v>
      </c>
      <c r="FD349">
        <v>59.5237692307692</v>
      </c>
      <c r="FE349">
        <v>58.5959230769231</v>
      </c>
      <c r="FF349">
        <v>1155.56</v>
      </c>
      <c r="FG349">
        <v>39.4407692307692</v>
      </c>
      <c r="FH349">
        <v>0</v>
      </c>
      <c r="FI349">
        <v>1761412952.5</v>
      </c>
      <c r="FJ349">
        <v>0</v>
      </c>
      <c r="FK349">
        <v>1336.67615384615</v>
      </c>
      <c r="FL349">
        <v>-19.6136751788588</v>
      </c>
      <c r="FM349">
        <v>-199.480341684426</v>
      </c>
      <c r="FN349">
        <v>16951.0230769231</v>
      </c>
      <c r="FO349">
        <v>15</v>
      </c>
      <c r="FP349">
        <v>0</v>
      </c>
      <c r="FQ349" t="s">
        <v>439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-32.944375</v>
      </c>
      <c r="GD349">
        <v>-5.44057894736842</v>
      </c>
      <c r="GE349">
        <v>0.890347021601689</v>
      </c>
      <c r="GF349">
        <v>0</v>
      </c>
      <c r="GG349">
        <v>1337.83352941176</v>
      </c>
      <c r="GH349">
        <v>-19.4411000702842</v>
      </c>
      <c r="GI349">
        <v>1.92524235655876</v>
      </c>
      <c r="GJ349">
        <v>-1</v>
      </c>
      <c r="GK349">
        <v>2.442888</v>
      </c>
      <c r="GL349">
        <v>-0.708318496240602</v>
      </c>
      <c r="GM349">
        <v>0.0683029333630701</v>
      </c>
      <c r="GN349">
        <v>0</v>
      </c>
      <c r="GO349">
        <v>0</v>
      </c>
      <c r="GP349">
        <v>2</v>
      </c>
      <c r="GQ349" t="s">
        <v>473</v>
      </c>
      <c r="GR349">
        <v>3.12789</v>
      </c>
      <c r="GS349">
        <v>2.72082</v>
      </c>
      <c r="GT349">
        <v>0.124394</v>
      </c>
      <c r="GU349">
        <v>0.12867</v>
      </c>
      <c r="GV349">
        <v>0.107183</v>
      </c>
      <c r="GW349">
        <v>0.100929</v>
      </c>
      <c r="GX349">
        <v>31702.2</v>
      </c>
      <c r="GY349">
        <v>33407.2</v>
      </c>
      <c r="GZ349">
        <v>32867</v>
      </c>
      <c r="HA349">
        <v>34825</v>
      </c>
      <c r="HB349">
        <v>41795.9</v>
      </c>
      <c r="HC349">
        <v>45122.7</v>
      </c>
      <c r="HD349">
        <v>51585.3</v>
      </c>
      <c r="HE349">
        <v>55824.2</v>
      </c>
      <c r="HF349">
        <v>1.716</v>
      </c>
      <c r="HG349">
        <v>1.58247</v>
      </c>
      <c r="HH349">
        <v>-0.0724196</v>
      </c>
      <c r="HI349">
        <v>0</v>
      </c>
      <c r="HJ349">
        <v>39.5056</v>
      </c>
      <c r="HK349">
        <v>999.9</v>
      </c>
      <c r="HL349">
        <v>56.623</v>
      </c>
      <c r="HM349">
        <v>29.265</v>
      </c>
      <c r="HN349">
        <v>25.5948</v>
      </c>
      <c r="HO349">
        <v>56.3175</v>
      </c>
      <c r="HP349">
        <v>42.1755</v>
      </c>
      <c r="HQ349">
        <v>1</v>
      </c>
      <c r="HR349">
        <v>1.96091</v>
      </c>
      <c r="HS349">
        <v>9.28105</v>
      </c>
      <c r="HT349">
        <v>19.9073</v>
      </c>
      <c r="HU349">
        <v>5.18989</v>
      </c>
      <c r="HV349">
        <v>12.0159</v>
      </c>
      <c r="HW349">
        <v>4.9705</v>
      </c>
      <c r="HX349">
        <v>3.29487</v>
      </c>
      <c r="HY349">
        <v>9999</v>
      </c>
      <c r="HZ349">
        <v>9999</v>
      </c>
      <c r="IA349">
        <v>999.9</v>
      </c>
      <c r="IB349">
        <v>9999</v>
      </c>
      <c r="IC349">
        <v>1.86322</v>
      </c>
      <c r="ID349">
        <v>1.86808</v>
      </c>
      <c r="IE349">
        <v>1.86783</v>
      </c>
      <c r="IF349">
        <v>1.86905</v>
      </c>
      <c r="IG349">
        <v>1.86981</v>
      </c>
      <c r="IH349">
        <v>1.86585</v>
      </c>
      <c r="II349">
        <v>1.86693</v>
      </c>
      <c r="IJ349">
        <v>1.86841</v>
      </c>
      <c r="IK349">
        <v>5</v>
      </c>
      <c r="IL349">
        <v>0</v>
      </c>
      <c r="IM349">
        <v>0</v>
      </c>
      <c r="IN349">
        <v>0</v>
      </c>
      <c r="IO349" t="s">
        <v>441</v>
      </c>
      <c r="IP349" t="s">
        <v>442</v>
      </c>
      <c r="IQ349" t="s">
        <v>443</v>
      </c>
      <c r="IR349" t="s">
        <v>443</v>
      </c>
      <c r="IS349" t="s">
        <v>443</v>
      </c>
      <c r="IT349" t="s">
        <v>443</v>
      </c>
      <c r="IU349">
        <v>0</v>
      </c>
      <c r="IV349">
        <v>100</v>
      </c>
      <c r="IW349">
        <v>100</v>
      </c>
      <c r="IX349">
        <v>1.098</v>
      </c>
      <c r="IY349">
        <v>0.3152</v>
      </c>
      <c r="IZ349">
        <v>1.09748391826392</v>
      </c>
      <c r="JA349">
        <v>0</v>
      </c>
      <c r="JB349">
        <v>0</v>
      </c>
      <c r="JC349">
        <v>0</v>
      </c>
      <c r="JD349">
        <v>0.315191680746845</v>
      </c>
      <c r="JE349">
        <v>0</v>
      </c>
      <c r="JF349">
        <v>0</v>
      </c>
      <c r="JG349">
        <v>0</v>
      </c>
      <c r="JH349">
        <v>5</v>
      </c>
      <c r="JI349">
        <v>2273</v>
      </c>
      <c r="JJ349">
        <v>0</v>
      </c>
      <c r="JK349">
        <v>25</v>
      </c>
      <c r="JL349">
        <v>29356883.2</v>
      </c>
      <c r="JM349">
        <v>29356883.2</v>
      </c>
      <c r="JN349">
        <v>1.60767</v>
      </c>
      <c r="JO349">
        <v>2.61353</v>
      </c>
      <c r="JP349">
        <v>1.54785</v>
      </c>
      <c r="JQ349">
        <v>2.32056</v>
      </c>
      <c r="JR349">
        <v>1.64673</v>
      </c>
      <c r="JS349">
        <v>2.36572</v>
      </c>
      <c r="JT349">
        <v>33.558</v>
      </c>
      <c r="JU349">
        <v>24.1138</v>
      </c>
      <c r="JV349">
        <v>18</v>
      </c>
      <c r="JW349">
        <v>486.341</v>
      </c>
      <c r="JX349">
        <v>391.52</v>
      </c>
      <c r="JY349">
        <v>29.8836</v>
      </c>
      <c r="JZ349">
        <v>48.9706</v>
      </c>
      <c r="KA349">
        <v>30.0042</v>
      </c>
      <c r="KB349">
        <v>47.9747</v>
      </c>
      <c r="KC349">
        <v>47.792</v>
      </c>
      <c r="KD349">
        <v>32.3356</v>
      </c>
      <c r="KE349">
        <v>0</v>
      </c>
      <c r="KF349">
        <v>100</v>
      </c>
      <c r="KG349">
        <v>21.3569</v>
      </c>
      <c r="KH349">
        <v>760.066</v>
      </c>
      <c r="KI349">
        <v>34.6858</v>
      </c>
      <c r="KJ349">
        <v>93.549</v>
      </c>
      <c r="KK349">
        <v>90.3439</v>
      </c>
    </row>
    <row r="350" spans="1:297">
      <c r="A350">
        <v>334</v>
      </c>
      <c r="B350">
        <v>1761412997.1</v>
      </c>
      <c r="C350">
        <v>4816.09999990463</v>
      </c>
      <c r="D350" t="s">
        <v>1113</v>
      </c>
      <c r="E350" t="s">
        <v>1114</v>
      </c>
      <c r="F350">
        <v>5</v>
      </c>
      <c r="G350" t="s">
        <v>1024</v>
      </c>
      <c r="H350" t="s">
        <v>436</v>
      </c>
      <c r="I350">
        <v>1761412988.94615</v>
      </c>
      <c r="J350">
        <f>(K350)/1000</f>
        <v>0</v>
      </c>
      <c r="K350">
        <f>IF(DP350, AN350, AH350)</f>
        <v>0</v>
      </c>
      <c r="L350">
        <f>IF(DP350, AI350, AG350)</f>
        <v>0</v>
      </c>
      <c r="M350">
        <f>DR350 - IF(AU350&gt;1, L350*DL350*100.0/(AW350), 0)</f>
        <v>0</v>
      </c>
      <c r="N350">
        <f>((T350-J350/2)*M350-L350)/(T350+J350/2)</f>
        <v>0</v>
      </c>
      <c r="O350">
        <f>N350*(DY350+DZ350)/1000.0</f>
        <v>0</v>
      </c>
      <c r="P350">
        <f>(DR350 - IF(AU350&gt;1, L350*DL350*100.0/(AW350), 0))*(DY350+DZ350)/1000.0</f>
        <v>0</v>
      </c>
      <c r="Q350">
        <f>2.0/((1/S350-1/R350)+SIGN(S350)*SQRT((1/S350-1/R350)*(1/S350-1/R350) + 4*DM350/((DM350+1)*(DM350+1))*(2*1/S350*1/R350-1/R350*1/R350)))</f>
        <v>0</v>
      </c>
      <c r="R350">
        <f>IF(LEFT(DN350,1)&lt;&gt;"0",IF(LEFT(DN350,1)="1",3.0,DO350),$D$5+$E$5*(EF350*DY350/($K$5*1000))+$F$5*(EF350*DY350/($K$5*1000))*MAX(MIN(DL350,$J$5),$I$5)*MAX(MIN(DL350,$J$5),$I$5)+$G$5*MAX(MIN(DL350,$J$5),$I$5)*(EF350*DY350/($K$5*1000))+$H$5*(EF350*DY350/($K$5*1000))*(EF350*DY350/($K$5*1000)))</f>
        <v>0</v>
      </c>
      <c r="S350">
        <f>J350*(1000-(1000*0.61365*exp(17.502*W350/(240.97+W350))/(DY350+DZ350)+DT350)/2)/(1000*0.61365*exp(17.502*W350/(240.97+W350))/(DY350+DZ350)-DT350)</f>
        <v>0</v>
      </c>
      <c r="T350">
        <f>1/((DM350+1)/(Q350/1.6)+1/(R350/1.37)) + DM350/((DM350+1)/(Q350/1.6) + DM350/(R350/1.37))</f>
        <v>0</v>
      </c>
      <c r="U350">
        <f>(DH350*DK350)</f>
        <v>0</v>
      </c>
      <c r="V350">
        <f>(EA350+(U350+2*0.95*5.67E-8*(((EA350+$B$7)+273)^4-(EA350+273)^4)-44100*J350)/(1.84*29.3*R350+8*0.95*5.67E-8*(EA350+273)^3))</f>
        <v>0</v>
      </c>
      <c r="W350">
        <f>($C$7*EB350+$D$7*EC350+$E$7*V350)</f>
        <v>0</v>
      </c>
      <c r="X350">
        <f>0.61365*exp(17.502*W350/(240.97+W350))</f>
        <v>0</v>
      </c>
      <c r="Y350">
        <f>(Z350/AA350*100)</f>
        <v>0</v>
      </c>
      <c r="Z350">
        <f>DT350*(DY350+DZ350)/1000</f>
        <v>0</v>
      </c>
      <c r="AA350">
        <f>0.61365*exp(17.502*EA350/(240.97+EA350))</f>
        <v>0</v>
      </c>
      <c r="AB350">
        <f>(X350-DT350*(DY350+DZ350)/1000)</f>
        <v>0</v>
      </c>
      <c r="AC350">
        <f>(-J350*44100)</f>
        <v>0</v>
      </c>
      <c r="AD350">
        <f>2*29.3*R350*0.92*(EA350-W350)</f>
        <v>0</v>
      </c>
      <c r="AE350">
        <f>2*0.95*5.67E-8*(((EA350+$B$7)+273)^4-(W350+273)^4)</f>
        <v>0</v>
      </c>
      <c r="AF350">
        <f>U350+AE350+AC350+AD350</f>
        <v>0</v>
      </c>
      <c r="AG350">
        <f>DX350*AU350*(DS350-DR350*(1000-AU350*DU350)/(1000-AU350*DT350))/(100*DL350)</f>
        <v>0</v>
      </c>
      <c r="AH350">
        <f>1000*DX350*AU350*(DT350-DU350)/(100*DL350*(1000-AU350*DT350))</f>
        <v>0</v>
      </c>
      <c r="AI350">
        <f>(AJ350 - AK350 - DY350*1E3/(8.314*(EA350+273.15)) * AM350/DX350 * AL350) * DX350/(100*DL350) * (1000 - DU350)/1000</f>
        <v>0</v>
      </c>
      <c r="AJ350">
        <v>756.669902855867</v>
      </c>
      <c r="AK350">
        <v>733.176072727273</v>
      </c>
      <c r="AL350">
        <v>3.28560519595335</v>
      </c>
      <c r="AM350">
        <v>65.0637993625478</v>
      </c>
      <c r="AN350">
        <f>(AP350 - AO350 + DY350*1E3/(8.314*(EA350+273.15)) * AR350/DX350 * AQ350) * DX350/(100*DL350) * 1000/(1000 - AP350)</f>
        <v>0</v>
      </c>
      <c r="AO350">
        <v>24.6495839997691</v>
      </c>
      <c r="AP350">
        <v>26.9537793939394</v>
      </c>
      <c r="AQ350">
        <v>-0.00627612673607885</v>
      </c>
      <c r="AR350">
        <v>110.680161828756</v>
      </c>
      <c r="AS350">
        <v>7</v>
      </c>
      <c r="AT350">
        <v>1</v>
      </c>
      <c r="AU350">
        <f>IF(AS350*$H$13&gt;=AW350,1.0,(AW350/(AW350-AS350*$H$13)))</f>
        <v>0</v>
      </c>
      <c r="AV350">
        <f>(AU350-1)*100</f>
        <v>0</v>
      </c>
      <c r="AW350">
        <f>MAX(0,($B$13+$C$13*EF350)/(1+$D$13*EF350)*DY350/(EA350+273)*$E$13)</f>
        <v>0</v>
      </c>
      <c r="AX350" t="s">
        <v>437</v>
      </c>
      <c r="AY350" t="s">
        <v>437</v>
      </c>
      <c r="AZ350">
        <v>0</v>
      </c>
      <c r="BA350">
        <v>0</v>
      </c>
      <c r="BB350">
        <f>1-AZ350/BA350</f>
        <v>0</v>
      </c>
      <c r="BC350">
        <v>0</v>
      </c>
      <c r="BD350" t="s">
        <v>437</v>
      </c>
      <c r="BE350" t="s">
        <v>437</v>
      </c>
      <c r="BF350">
        <v>0</v>
      </c>
      <c r="BG350">
        <v>0</v>
      </c>
      <c r="BH350">
        <f>1-BF350/BG350</f>
        <v>0</v>
      </c>
      <c r="BI350">
        <v>0.5</v>
      </c>
      <c r="BJ350">
        <f>DI350</f>
        <v>0</v>
      </c>
      <c r="BK350">
        <f>L350</f>
        <v>0</v>
      </c>
      <c r="BL350">
        <f>BH350*BI350*BJ350</f>
        <v>0</v>
      </c>
      <c r="BM350">
        <f>(BK350-BC350)/BJ350</f>
        <v>0</v>
      </c>
      <c r="BN350">
        <f>(BA350-BG350)/BG350</f>
        <v>0</v>
      </c>
      <c r="BO350">
        <f>AZ350/(BB350+AZ350/BG350)</f>
        <v>0</v>
      </c>
      <c r="BP350" t="s">
        <v>437</v>
      </c>
      <c r="BQ350">
        <v>0</v>
      </c>
      <c r="BR350">
        <f>IF(BQ350&lt;&gt;0, BQ350, BO350)</f>
        <v>0</v>
      </c>
      <c r="BS350">
        <f>1-BR350/BG350</f>
        <v>0</v>
      </c>
      <c r="BT350">
        <f>(BG350-BF350)/(BG350-BR350)</f>
        <v>0</v>
      </c>
      <c r="BU350">
        <f>(BA350-BG350)/(BA350-BR350)</f>
        <v>0</v>
      </c>
      <c r="BV350">
        <f>(BG350-BF350)/(BG350-AZ350)</f>
        <v>0</v>
      </c>
      <c r="BW350">
        <f>(BA350-BG350)/(BA350-AZ350)</f>
        <v>0</v>
      </c>
      <c r="BX350">
        <f>(BT350*BR350/BF350)</f>
        <v>0</v>
      </c>
      <c r="BY350">
        <f>(1-BX350)</f>
        <v>0</v>
      </c>
      <c r="DH350">
        <f>$B$11*EG350+$C$11*EH350+$F$11*ES350*(1-EV350)</f>
        <v>0</v>
      </c>
      <c r="DI350">
        <f>DH350*DJ350</f>
        <v>0</v>
      </c>
      <c r="DJ350">
        <f>($B$11*$D$9+$C$11*$D$9+$F$11*((FF350+EX350)/MAX(FF350+EX350+FG350, 0.1)*$I$9+FG350/MAX(FF350+EX350+FG350, 0.1)*$J$9))/($B$11+$C$11+$F$11)</f>
        <v>0</v>
      </c>
      <c r="DK350">
        <f>($B$11*$K$9+$C$11*$K$9+$F$11*((FF350+EX350)/MAX(FF350+EX350+FG350, 0.1)*$P$9+FG350/MAX(FF350+EX350+FG350, 0.1)*$Q$9))/($B$11+$C$11+$F$11)</f>
        <v>0</v>
      </c>
      <c r="DL350">
        <v>6</v>
      </c>
      <c r="DM350">
        <v>0.5</v>
      </c>
      <c r="DN350" t="s">
        <v>438</v>
      </c>
      <c r="DO350">
        <v>2</v>
      </c>
      <c r="DP350" t="b">
        <v>1</v>
      </c>
      <c r="DQ350">
        <v>1761412988.94615</v>
      </c>
      <c r="DR350">
        <v>689.561923076923</v>
      </c>
      <c r="DS350">
        <v>722.327692307692</v>
      </c>
      <c r="DT350">
        <v>27.0106384615385</v>
      </c>
      <c r="DU350">
        <v>24.6468769230769</v>
      </c>
      <c r="DV350">
        <v>688.464307692308</v>
      </c>
      <c r="DW350">
        <v>26.6954384615385</v>
      </c>
      <c r="DX350">
        <v>500.028923076923</v>
      </c>
      <c r="DY350">
        <v>90.3467538461539</v>
      </c>
      <c r="DZ350">
        <v>0.0429995846153846</v>
      </c>
      <c r="EA350">
        <v>38.3845615384615</v>
      </c>
      <c r="EB350">
        <v>38.3184384615385</v>
      </c>
      <c r="EC350">
        <v>999.9</v>
      </c>
      <c r="ED350">
        <v>0</v>
      </c>
      <c r="EE350">
        <v>0</v>
      </c>
      <c r="EF350">
        <v>9995.9</v>
      </c>
      <c r="EG350">
        <v>0</v>
      </c>
      <c r="EH350">
        <v>1229.52384615385</v>
      </c>
      <c r="EI350">
        <v>-32.7656692307692</v>
      </c>
      <c r="EJ350">
        <v>708.703692307692</v>
      </c>
      <c r="EK350">
        <v>740.580692307692</v>
      </c>
      <c r="EL350">
        <v>2.36375461538462</v>
      </c>
      <c r="EM350">
        <v>722.327692307692</v>
      </c>
      <c r="EN350">
        <v>24.6468769230769</v>
      </c>
      <c r="EO350">
        <v>2.44032153846154</v>
      </c>
      <c r="EP350">
        <v>2.22676538461538</v>
      </c>
      <c r="EQ350">
        <v>20.6338461538462</v>
      </c>
      <c r="ER350">
        <v>19.1561846153846</v>
      </c>
      <c r="ES350">
        <v>1199.97769230769</v>
      </c>
      <c r="ET350">
        <v>0.966997692307692</v>
      </c>
      <c r="EU350">
        <v>0.0330024538461538</v>
      </c>
      <c r="EV350">
        <v>0</v>
      </c>
      <c r="EW350">
        <v>1335.41384615385</v>
      </c>
      <c r="EX350">
        <v>5.00059</v>
      </c>
      <c r="EY350">
        <v>16937.5153846154</v>
      </c>
      <c r="EZ350">
        <v>10358.5076923077</v>
      </c>
      <c r="FA350">
        <v>57.9373076923077</v>
      </c>
      <c r="FB350">
        <v>59.9420769230769</v>
      </c>
      <c r="FC350">
        <v>58.2208461538462</v>
      </c>
      <c r="FD350">
        <v>59.5670769230769</v>
      </c>
      <c r="FE350">
        <v>58.6343846153846</v>
      </c>
      <c r="FF350">
        <v>1155.53923076923</v>
      </c>
      <c r="FG350">
        <v>39.4384615384615</v>
      </c>
      <c r="FH350">
        <v>0</v>
      </c>
      <c r="FI350">
        <v>1761412957.3</v>
      </c>
      <c r="FJ350">
        <v>0</v>
      </c>
      <c r="FK350">
        <v>1335.13076923077</v>
      </c>
      <c r="FL350">
        <v>-19.2088889109633</v>
      </c>
      <c r="FM350">
        <v>-200.068376160294</v>
      </c>
      <c r="FN350">
        <v>16934.9153846154</v>
      </c>
      <c r="FO350">
        <v>15</v>
      </c>
      <c r="FP350">
        <v>0</v>
      </c>
      <c r="FQ350" t="s">
        <v>439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-33.0271761904762</v>
      </c>
      <c r="GD350">
        <v>3.60739480519481</v>
      </c>
      <c r="GE350">
        <v>0.757110653612838</v>
      </c>
      <c r="GF350">
        <v>0</v>
      </c>
      <c r="GG350">
        <v>1336.29470588235</v>
      </c>
      <c r="GH350">
        <v>-19.2235294182817</v>
      </c>
      <c r="GI350">
        <v>1.90664046287477</v>
      </c>
      <c r="GJ350">
        <v>-1</v>
      </c>
      <c r="GK350">
        <v>2.39380476190476</v>
      </c>
      <c r="GL350">
        <v>-0.609237662337663</v>
      </c>
      <c r="GM350">
        <v>0.0617389707612428</v>
      </c>
      <c r="GN350">
        <v>0</v>
      </c>
      <c r="GO350">
        <v>0</v>
      </c>
      <c r="GP350">
        <v>2</v>
      </c>
      <c r="GQ350" t="s">
        <v>473</v>
      </c>
      <c r="GR350">
        <v>3.12794</v>
      </c>
      <c r="GS350">
        <v>2.72118</v>
      </c>
      <c r="GT350">
        <v>0.126374</v>
      </c>
      <c r="GU350">
        <v>0.130743</v>
      </c>
      <c r="GV350">
        <v>0.107078</v>
      </c>
      <c r="GW350">
        <v>0.100927</v>
      </c>
      <c r="GX350">
        <v>31627.1</v>
      </c>
      <c r="GY350">
        <v>33323.3</v>
      </c>
      <c r="GZ350">
        <v>32863.9</v>
      </c>
      <c r="HA350">
        <v>34821</v>
      </c>
      <c r="HB350">
        <v>41797.8</v>
      </c>
      <c r="HC350">
        <v>45118</v>
      </c>
      <c r="HD350">
        <v>51581.4</v>
      </c>
      <c r="HE350">
        <v>55817.8</v>
      </c>
      <c r="HF350">
        <v>1.71592</v>
      </c>
      <c r="HG350">
        <v>1.58193</v>
      </c>
      <c r="HH350">
        <v>-0.0725463</v>
      </c>
      <c r="HI350">
        <v>0</v>
      </c>
      <c r="HJ350">
        <v>39.5367</v>
      </c>
      <c r="HK350">
        <v>999.9</v>
      </c>
      <c r="HL350">
        <v>56.623</v>
      </c>
      <c r="HM350">
        <v>29.265</v>
      </c>
      <c r="HN350">
        <v>25.5949</v>
      </c>
      <c r="HO350">
        <v>56.4175</v>
      </c>
      <c r="HP350">
        <v>42.3197</v>
      </c>
      <c r="HQ350">
        <v>1</v>
      </c>
      <c r="HR350">
        <v>1.96519</v>
      </c>
      <c r="HS350">
        <v>9.28105</v>
      </c>
      <c r="HT350">
        <v>19.9075</v>
      </c>
      <c r="HU350">
        <v>5.19198</v>
      </c>
      <c r="HV350">
        <v>12.0159</v>
      </c>
      <c r="HW350">
        <v>4.97115</v>
      </c>
      <c r="HX350">
        <v>3.295</v>
      </c>
      <c r="HY350">
        <v>9999</v>
      </c>
      <c r="HZ350">
        <v>9999</v>
      </c>
      <c r="IA350">
        <v>999.9</v>
      </c>
      <c r="IB350">
        <v>9999</v>
      </c>
      <c r="IC350">
        <v>1.86322</v>
      </c>
      <c r="ID350">
        <v>1.86809</v>
      </c>
      <c r="IE350">
        <v>1.86783</v>
      </c>
      <c r="IF350">
        <v>1.86904</v>
      </c>
      <c r="IG350">
        <v>1.86981</v>
      </c>
      <c r="IH350">
        <v>1.86585</v>
      </c>
      <c r="II350">
        <v>1.86696</v>
      </c>
      <c r="IJ350">
        <v>1.86844</v>
      </c>
      <c r="IK350">
        <v>5</v>
      </c>
      <c r="IL350">
        <v>0</v>
      </c>
      <c r="IM350">
        <v>0</v>
      </c>
      <c r="IN350">
        <v>0</v>
      </c>
      <c r="IO350" t="s">
        <v>441</v>
      </c>
      <c r="IP350" t="s">
        <v>442</v>
      </c>
      <c r="IQ350" t="s">
        <v>443</v>
      </c>
      <c r="IR350" t="s">
        <v>443</v>
      </c>
      <c r="IS350" t="s">
        <v>443</v>
      </c>
      <c r="IT350" t="s">
        <v>443</v>
      </c>
      <c r="IU350">
        <v>0</v>
      </c>
      <c r="IV350">
        <v>100</v>
      </c>
      <c r="IW350">
        <v>100</v>
      </c>
      <c r="IX350">
        <v>1.097</v>
      </c>
      <c r="IY350">
        <v>0.3152</v>
      </c>
      <c r="IZ350">
        <v>1.09748391826392</v>
      </c>
      <c r="JA350">
        <v>0</v>
      </c>
      <c r="JB350">
        <v>0</v>
      </c>
      <c r="JC350">
        <v>0</v>
      </c>
      <c r="JD350">
        <v>0.315191680746845</v>
      </c>
      <c r="JE350">
        <v>0</v>
      </c>
      <c r="JF350">
        <v>0</v>
      </c>
      <c r="JG350">
        <v>0</v>
      </c>
      <c r="JH350">
        <v>5</v>
      </c>
      <c r="JI350">
        <v>2273</v>
      </c>
      <c r="JJ350">
        <v>0</v>
      </c>
      <c r="JK350">
        <v>25</v>
      </c>
      <c r="JL350">
        <v>29356883.3</v>
      </c>
      <c r="JM350">
        <v>29356883.3</v>
      </c>
      <c r="JN350">
        <v>1.63574</v>
      </c>
      <c r="JO350">
        <v>2.62085</v>
      </c>
      <c r="JP350">
        <v>1.54785</v>
      </c>
      <c r="JQ350">
        <v>2.32056</v>
      </c>
      <c r="JR350">
        <v>1.64673</v>
      </c>
      <c r="JS350">
        <v>2.2522</v>
      </c>
      <c r="JT350">
        <v>33.558</v>
      </c>
      <c r="JU350">
        <v>24.105</v>
      </c>
      <c r="JV350">
        <v>18</v>
      </c>
      <c r="JW350">
        <v>486.549</v>
      </c>
      <c r="JX350">
        <v>391.387</v>
      </c>
      <c r="JY350">
        <v>29.9158</v>
      </c>
      <c r="JZ350">
        <v>49.017</v>
      </c>
      <c r="KA350">
        <v>30.0042</v>
      </c>
      <c r="KB350">
        <v>48.0175</v>
      </c>
      <c r="KC350">
        <v>47.834</v>
      </c>
      <c r="KD350">
        <v>32.8807</v>
      </c>
      <c r="KE350">
        <v>0</v>
      </c>
      <c r="KF350">
        <v>100</v>
      </c>
      <c r="KG350">
        <v>21.3035</v>
      </c>
      <c r="KH350">
        <v>773.916</v>
      </c>
      <c r="KI350">
        <v>34.6858</v>
      </c>
      <c r="KJ350">
        <v>93.5413</v>
      </c>
      <c r="KK350">
        <v>90.3335</v>
      </c>
    </row>
    <row r="351" spans="1:297">
      <c r="A351">
        <v>335</v>
      </c>
      <c r="B351">
        <v>1761413002.1</v>
      </c>
      <c r="C351">
        <v>4821.09999990463</v>
      </c>
      <c r="D351" t="s">
        <v>1115</v>
      </c>
      <c r="E351" t="s">
        <v>1116</v>
      </c>
      <c r="F351">
        <v>5</v>
      </c>
      <c r="G351" t="s">
        <v>1024</v>
      </c>
      <c r="H351" t="s">
        <v>436</v>
      </c>
      <c r="I351">
        <v>1761412993.94615</v>
      </c>
      <c r="J351">
        <f>(K351)/1000</f>
        <v>0</v>
      </c>
      <c r="K351">
        <f>IF(DP351, AN351, AH351)</f>
        <v>0</v>
      </c>
      <c r="L351">
        <f>IF(DP351, AI351, AG351)</f>
        <v>0</v>
      </c>
      <c r="M351">
        <f>DR351 - IF(AU351&gt;1, L351*DL351*100.0/(AW351), 0)</f>
        <v>0</v>
      </c>
      <c r="N351">
        <f>((T351-J351/2)*M351-L351)/(T351+J351/2)</f>
        <v>0</v>
      </c>
      <c r="O351">
        <f>N351*(DY351+DZ351)/1000.0</f>
        <v>0</v>
      </c>
      <c r="P351">
        <f>(DR351 - IF(AU351&gt;1, L351*DL351*100.0/(AW351), 0))*(DY351+DZ351)/1000.0</f>
        <v>0</v>
      </c>
      <c r="Q351">
        <f>2.0/((1/S351-1/R351)+SIGN(S351)*SQRT((1/S351-1/R351)*(1/S351-1/R351) + 4*DM351/((DM351+1)*(DM351+1))*(2*1/S351*1/R351-1/R351*1/R351)))</f>
        <v>0</v>
      </c>
      <c r="R351">
        <f>IF(LEFT(DN351,1)&lt;&gt;"0",IF(LEFT(DN351,1)="1",3.0,DO351),$D$5+$E$5*(EF351*DY351/($K$5*1000))+$F$5*(EF351*DY351/($K$5*1000))*MAX(MIN(DL351,$J$5),$I$5)*MAX(MIN(DL351,$J$5),$I$5)+$G$5*MAX(MIN(DL351,$J$5),$I$5)*(EF351*DY351/($K$5*1000))+$H$5*(EF351*DY351/($K$5*1000))*(EF351*DY351/($K$5*1000)))</f>
        <v>0</v>
      </c>
      <c r="S351">
        <f>J351*(1000-(1000*0.61365*exp(17.502*W351/(240.97+W351))/(DY351+DZ351)+DT351)/2)/(1000*0.61365*exp(17.502*W351/(240.97+W351))/(DY351+DZ351)-DT351)</f>
        <v>0</v>
      </c>
      <c r="T351">
        <f>1/((DM351+1)/(Q351/1.6)+1/(R351/1.37)) + DM351/((DM351+1)/(Q351/1.6) + DM351/(R351/1.37))</f>
        <v>0</v>
      </c>
      <c r="U351">
        <f>(DH351*DK351)</f>
        <v>0</v>
      </c>
      <c r="V351">
        <f>(EA351+(U351+2*0.95*5.67E-8*(((EA351+$B$7)+273)^4-(EA351+273)^4)-44100*J351)/(1.84*29.3*R351+8*0.95*5.67E-8*(EA351+273)^3))</f>
        <v>0</v>
      </c>
      <c r="W351">
        <f>($C$7*EB351+$D$7*EC351+$E$7*V351)</f>
        <v>0</v>
      </c>
      <c r="X351">
        <f>0.61365*exp(17.502*W351/(240.97+W351))</f>
        <v>0</v>
      </c>
      <c r="Y351">
        <f>(Z351/AA351*100)</f>
        <v>0</v>
      </c>
      <c r="Z351">
        <f>DT351*(DY351+DZ351)/1000</f>
        <v>0</v>
      </c>
      <c r="AA351">
        <f>0.61365*exp(17.502*EA351/(240.97+EA351))</f>
        <v>0</v>
      </c>
      <c r="AB351">
        <f>(X351-DT351*(DY351+DZ351)/1000)</f>
        <v>0</v>
      </c>
      <c r="AC351">
        <f>(-J351*44100)</f>
        <v>0</v>
      </c>
      <c r="AD351">
        <f>2*29.3*R351*0.92*(EA351-W351)</f>
        <v>0</v>
      </c>
      <c r="AE351">
        <f>2*0.95*5.67E-8*(((EA351+$B$7)+273)^4-(W351+273)^4)</f>
        <v>0</v>
      </c>
      <c r="AF351">
        <f>U351+AE351+AC351+AD351</f>
        <v>0</v>
      </c>
      <c r="AG351">
        <f>DX351*AU351*(DS351-DR351*(1000-AU351*DU351)/(1000-AU351*DT351))/(100*DL351)</f>
        <v>0</v>
      </c>
      <c r="AH351">
        <f>1000*DX351*AU351*(DT351-DU351)/(100*DL351*(1000-AU351*DT351))</f>
        <v>0</v>
      </c>
      <c r="AI351">
        <f>(AJ351 - AK351 - DY351*1E3/(8.314*(EA351+273.15)) * AM351/DX351 * AL351) * DX351/(100*DL351) * (1000 - DU351)/1000</f>
        <v>0</v>
      </c>
      <c r="AJ351">
        <v>775.191041054683</v>
      </c>
      <c r="AK351">
        <v>750.903212121212</v>
      </c>
      <c r="AL351">
        <v>3.58227256393648</v>
      </c>
      <c r="AM351">
        <v>65.0637993625478</v>
      </c>
      <c r="AN351">
        <f>(AP351 - AO351 + DY351*1E3/(8.314*(EA351+273.15)) * AR351/DX351 * AQ351) * DX351/(100*DL351) * 1000/(1000 - AP351)</f>
        <v>0</v>
      </c>
      <c r="AO351">
        <v>24.6527965791522</v>
      </c>
      <c r="AP351">
        <v>26.9227581818182</v>
      </c>
      <c r="AQ351">
        <v>-0.00605766685647378</v>
      </c>
      <c r="AR351">
        <v>110.680161828756</v>
      </c>
      <c r="AS351">
        <v>7</v>
      </c>
      <c r="AT351">
        <v>1</v>
      </c>
      <c r="AU351">
        <f>IF(AS351*$H$13&gt;=AW351,1.0,(AW351/(AW351-AS351*$H$13)))</f>
        <v>0</v>
      </c>
      <c r="AV351">
        <f>(AU351-1)*100</f>
        <v>0</v>
      </c>
      <c r="AW351">
        <f>MAX(0,($B$13+$C$13*EF351)/(1+$D$13*EF351)*DY351/(EA351+273)*$E$13)</f>
        <v>0</v>
      </c>
      <c r="AX351" t="s">
        <v>437</v>
      </c>
      <c r="AY351" t="s">
        <v>437</v>
      </c>
      <c r="AZ351">
        <v>0</v>
      </c>
      <c r="BA351">
        <v>0</v>
      </c>
      <c r="BB351">
        <f>1-AZ351/BA351</f>
        <v>0</v>
      </c>
      <c r="BC351">
        <v>0</v>
      </c>
      <c r="BD351" t="s">
        <v>437</v>
      </c>
      <c r="BE351" t="s">
        <v>437</v>
      </c>
      <c r="BF351">
        <v>0</v>
      </c>
      <c r="BG351">
        <v>0</v>
      </c>
      <c r="BH351">
        <f>1-BF351/BG351</f>
        <v>0</v>
      </c>
      <c r="BI351">
        <v>0.5</v>
      </c>
      <c r="BJ351">
        <f>DI351</f>
        <v>0</v>
      </c>
      <c r="BK351">
        <f>L351</f>
        <v>0</v>
      </c>
      <c r="BL351">
        <f>BH351*BI351*BJ351</f>
        <v>0</v>
      </c>
      <c r="BM351">
        <f>(BK351-BC351)/BJ351</f>
        <v>0</v>
      </c>
      <c r="BN351">
        <f>(BA351-BG351)/BG351</f>
        <v>0</v>
      </c>
      <c r="BO351">
        <f>AZ351/(BB351+AZ351/BG351)</f>
        <v>0</v>
      </c>
      <c r="BP351" t="s">
        <v>437</v>
      </c>
      <c r="BQ351">
        <v>0</v>
      </c>
      <c r="BR351">
        <f>IF(BQ351&lt;&gt;0, BQ351, BO351)</f>
        <v>0</v>
      </c>
      <c r="BS351">
        <f>1-BR351/BG351</f>
        <v>0</v>
      </c>
      <c r="BT351">
        <f>(BG351-BF351)/(BG351-BR351)</f>
        <v>0</v>
      </c>
      <c r="BU351">
        <f>(BA351-BG351)/(BA351-BR351)</f>
        <v>0</v>
      </c>
      <c r="BV351">
        <f>(BG351-BF351)/(BG351-AZ351)</f>
        <v>0</v>
      </c>
      <c r="BW351">
        <f>(BA351-BG351)/(BA351-AZ351)</f>
        <v>0</v>
      </c>
      <c r="BX351">
        <f>(BT351*BR351/BF351)</f>
        <v>0</v>
      </c>
      <c r="BY351">
        <f>(1-BX351)</f>
        <v>0</v>
      </c>
      <c r="DH351">
        <f>$B$11*EG351+$C$11*EH351+$F$11*ES351*(1-EV351)</f>
        <v>0</v>
      </c>
      <c r="DI351">
        <f>DH351*DJ351</f>
        <v>0</v>
      </c>
      <c r="DJ351">
        <f>($B$11*$D$9+$C$11*$D$9+$F$11*((FF351+EX351)/MAX(FF351+EX351+FG351, 0.1)*$I$9+FG351/MAX(FF351+EX351+FG351, 0.1)*$J$9))/($B$11+$C$11+$F$11)</f>
        <v>0</v>
      </c>
      <c r="DK351">
        <f>($B$11*$K$9+$C$11*$K$9+$F$11*((FF351+EX351)/MAX(FF351+EX351+FG351, 0.1)*$P$9+FG351/MAX(FF351+EX351+FG351, 0.1)*$Q$9))/($B$11+$C$11+$F$11)</f>
        <v>0</v>
      </c>
      <c r="DL351">
        <v>6</v>
      </c>
      <c r="DM351">
        <v>0.5</v>
      </c>
      <c r="DN351" t="s">
        <v>438</v>
      </c>
      <c r="DO351">
        <v>2</v>
      </c>
      <c r="DP351" t="b">
        <v>1</v>
      </c>
      <c r="DQ351">
        <v>1761412993.94615</v>
      </c>
      <c r="DR351">
        <v>706.450461538461</v>
      </c>
      <c r="DS351">
        <v>739.582153846154</v>
      </c>
      <c r="DT351">
        <v>26.9710461538462</v>
      </c>
      <c r="DU351">
        <v>24.6496076923077</v>
      </c>
      <c r="DV351">
        <v>705.352923076923</v>
      </c>
      <c r="DW351">
        <v>26.6558461538462</v>
      </c>
      <c r="DX351">
        <v>500.046923076923</v>
      </c>
      <c r="DY351">
        <v>90.3475538461539</v>
      </c>
      <c r="DZ351">
        <v>0.0431254846153846</v>
      </c>
      <c r="EA351">
        <v>38.4172153846154</v>
      </c>
      <c r="EB351">
        <v>38.3552769230769</v>
      </c>
      <c r="EC351">
        <v>999.9</v>
      </c>
      <c r="ED351">
        <v>0</v>
      </c>
      <c r="EE351">
        <v>0</v>
      </c>
      <c r="EF351">
        <v>9996.14153846154</v>
      </c>
      <c r="EG351">
        <v>0</v>
      </c>
      <c r="EH351">
        <v>1229.41153846154</v>
      </c>
      <c r="EI351">
        <v>-33.1315846153846</v>
      </c>
      <c r="EJ351">
        <v>726.031692307692</v>
      </c>
      <c r="EK351">
        <v>758.273307692308</v>
      </c>
      <c r="EL351">
        <v>2.32142461538462</v>
      </c>
      <c r="EM351">
        <v>739.582153846154</v>
      </c>
      <c r="EN351">
        <v>24.6496076923077</v>
      </c>
      <c r="EO351">
        <v>2.43676615384615</v>
      </c>
      <c r="EP351">
        <v>2.22703230769231</v>
      </c>
      <c r="EQ351">
        <v>20.6101846153846</v>
      </c>
      <c r="ER351">
        <v>19.1581153846154</v>
      </c>
      <c r="ES351">
        <v>1199.95769230769</v>
      </c>
      <c r="ET351">
        <v>0.966997615384615</v>
      </c>
      <c r="EU351">
        <v>0.0330025230769231</v>
      </c>
      <c r="EV351">
        <v>0</v>
      </c>
      <c r="EW351">
        <v>1333.89461538462</v>
      </c>
      <c r="EX351">
        <v>5.00059</v>
      </c>
      <c r="EY351">
        <v>16920.5153846154</v>
      </c>
      <c r="EZ351">
        <v>10358.3461538462</v>
      </c>
      <c r="FA351">
        <v>57.9757692307692</v>
      </c>
      <c r="FB351">
        <v>59.9757692307692</v>
      </c>
      <c r="FC351">
        <v>58.2545384615385</v>
      </c>
      <c r="FD351">
        <v>59.6007692307692</v>
      </c>
      <c r="FE351">
        <v>58.668</v>
      </c>
      <c r="FF351">
        <v>1155.51923076923</v>
      </c>
      <c r="FG351">
        <v>39.4384615384615</v>
      </c>
      <c r="FH351">
        <v>0</v>
      </c>
      <c r="FI351">
        <v>1761412962.1</v>
      </c>
      <c r="FJ351">
        <v>0</v>
      </c>
      <c r="FK351">
        <v>1333.60230769231</v>
      </c>
      <c r="FL351">
        <v>-18.8635897563878</v>
      </c>
      <c r="FM351">
        <v>-198.823931616068</v>
      </c>
      <c r="FN351">
        <v>16919.0230769231</v>
      </c>
      <c r="FO351">
        <v>15</v>
      </c>
      <c r="FP351">
        <v>0</v>
      </c>
      <c r="FQ351" t="s">
        <v>439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-33.11026</v>
      </c>
      <c r="GD351">
        <v>-1.67153684210526</v>
      </c>
      <c r="GE351">
        <v>0.87126588788957</v>
      </c>
      <c r="GF351">
        <v>0</v>
      </c>
      <c r="GG351">
        <v>1334.76205882353</v>
      </c>
      <c r="GH351">
        <v>-18.8750190874219</v>
      </c>
      <c r="GI351">
        <v>1.864780036566</v>
      </c>
      <c r="GJ351">
        <v>-1</v>
      </c>
      <c r="GK351">
        <v>2.3422045</v>
      </c>
      <c r="GL351">
        <v>-0.504790827067668</v>
      </c>
      <c r="GM351">
        <v>0.0487403052385805</v>
      </c>
      <c r="GN351">
        <v>0</v>
      </c>
      <c r="GO351">
        <v>0</v>
      </c>
      <c r="GP351">
        <v>2</v>
      </c>
      <c r="GQ351" t="s">
        <v>473</v>
      </c>
      <c r="GR351">
        <v>3.12784</v>
      </c>
      <c r="GS351">
        <v>2.72117</v>
      </c>
      <c r="GT351">
        <v>0.128465</v>
      </c>
      <c r="GU351">
        <v>0.132595</v>
      </c>
      <c r="GV351">
        <v>0.106983</v>
      </c>
      <c r="GW351">
        <v>0.100928</v>
      </c>
      <c r="GX351">
        <v>31547.7</v>
      </c>
      <c r="GY351">
        <v>33248.3</v>
      </c>
      <c r="GZ351">
        <v>32860.5</v>
      </c>
      <c r="HA351">
        <v>34817.2</v>
      </c>
      <c r="HB351">
        <v>41798.8</v>
      </c>
      <c r="HC351">
        <v>45114</v>
      </c>
      <c r="HD351">
        <v>51576.9</v>
      </c>
      <c r="HE351">
        <v>55812.6</v>
      </c>
      <c r="HF351">
        <v>1.71493</v>
      </c>
      <c r="HG351">
        <v>1.58142</v>
      </c>
      <c r="HH351">
        <v>-0.0715181</v>
      </c>
      <c r="HI351">
        <v>0</v>
      </c>
      <c r="HJ351">
        <v>39.5689</v>
      </c>
      <c r="HK351">
        <v>999.9</v>
      </c>
      <c r="HL351">
        <v>56.623</v>
      </c>
      <c r="HM351">
        <v>29.265</v>
      </c>
      <c r="HN351">
        <v>25.5933</v>
      </c>
      <c r="HO351">
        <v>56.0975</v>
      </c>
      <c r="HP351">
        <v>42.0994</v>
      </c>
      <c r="HQ351">
        <v>1</v>
      </c>
      <c r="HR351">
        <v>1.96974</v>
      </c>
      <c r="HS351">
        <v>9.28105</v>
      </c>
      <c r="HT351">
        <v>19.9073</v>
      </c>
      <c r="HU351">
        <v>5.19093</v>
      </c>
      <c r="HV351">
        <v>12.0159</v>
      </c>
      <c r="HW351">
        <v>4.97105</v>
      </c>
      <c r="HX351">
        <v>3.295</v>
      </c>
      <c r="HY351">
        <v>9999</v>
      </c>
      <c r="HZ351">
        <v>9999</v>
      </c>
      <c r="IA351">
        <v>999.9</v>
      </c>
      <c r="IB351">
        <v>9999</v>
      </c>
      <c r="IC351">
        <v>1.86322</v>
      </c>
      <c r="ID351">
        <v>1.86804</v>
      </c>
      <c r="IE351">
        <v>1.86783</v>
      </c>
      <c r="IF351">
        <v>1.86905</v>
      </c>
      <c r="IG351">
        <v>1.86981</v>
      </c>
      <c r="IH351">
        <v>1.86585</v>
      </c>
      <c r="II351">
        <v>1.86692</v>
      </c>
      <c r="IJ351">
        <v>1.86842</v>
      </c>
      <c r="IK351">
        <v>5</v>
      </c>
      <c r="IL351">
        <v>0</v>
      </c>
      <c r="IM351">
        <v>0</v>
      </c>
      <c r="IN351">
        <v>0</v>
      </c>
      <c r="IO351" t="s">
        <v>441</v>
      </c>
      <c r="IP351" t="s">
        <v>442</v>
      </c>
      <c r="IQ351" t="s">
        <v>443</v>
      </c>
      <c r="IR351" t="s">
        <v>443</v>
      </c>
      <c r="IS351" t="s">
        <v>443</v>
      </c>
      <c r="IT351" t="s">
        <v>443</v>
      </c>
      <c r="IU351">
        <v>0</v>
      </c>
      <c r="IV351">
        <v>100</v>
      </c>
      <c r="IW351">
        <v>100</v>
      </c>
      <c r="IX351">
        <v>1.097</v>
      </c>
      <c r="IY351">
        <v>0.3152</v>
      </c>
      <c r="IZ351">
        <v>1.09748391826392</v>
      </c>
      <c r="JA351">
        <v>0</v>
      </c>
      <c r="JB351">
        <v>0</v>
      </c>
      <c r="JC351">
        <v>0</v>
      </c>
      <c r="JD351">
        <v>0.315191680746845</v>
      </c>
      <c r="JE351">
        <v>0</v>
      </c>
      <c r="JF351">
        <v>0</v>
      </c>
      <c r="JG351">
        <v>0</v>
      </c>
      <c r="JH351">
        <v>5</v>
      </c>
      <c r="JI351">
        <v>2273</v>
      </c>
      <c r="JJ351">
        <v>0</v>
      </c>
      <c r="JK351">
        <v>25</v>
      </c>
      <c r="JL351">
        <v>29356883.4</v>
      </c>
      <c r="JM351">
        <v>29356883.4</v>
      </c>
      <c r="JN351">
        <v>1.66504</v>
      </c>
      <c r="JO351">
        <v>2.61841</v>
      </c>
      <c r="JP351">
        <v>1.54785</v>
      </c>
      <c r="JQ351">
        <v>2.32056</v>
      </c>
      <c r="JR351">
        <v>1.64673</v>
      </c>
      <c r="JS351">
        <v>2.33154</v>
      </c>
      <c r="JT351">
        <v>33.558</v>
      </c>
      <c r="JU351">
        <v>24.105</v>
      </c>
      <c r="JV351">
        <v>18</v>
      </c>
      <c r="JW351">
        <v>486.12</v>
      </c>
      <c r="JX351">
        <v>391.311</v>
      </c>
      <c r="JY351">
        <v>29.9492</v>
      </c>
      <c r="JZ351">
        <v>49.0655</v>
      </c>
      <c r="KA351">
        <v>30.0042</v>
      </c>
      <c r="KB351">
        <v>48.0642</v>
      </c>
      <c r="KC351">
        <v>47.8812</v>
      </c>
      <c r="KD351">
        <v>33.3915</v>
      </c>
      <c r="KE351">
        <v>0</v>
      </c>
      <c r="KF351">
        <v>100</v>
      </c>
      <c r="KG351">
        <v>21.2567</v>
      </c>
      <c r="KH351">
        <v>787.738</v>
      </c>
      <c r="KI351">
        <v>34.6858</v>
      </c>
      <c r="KJ351">
        <v>93.5325</v>
      </c>
      <c r="KK351">
        <v>90.3245</v>
      </c>
    </row>
    <row r="352" spans="1:297">
      <c r="A352">
        <v>336</v>
      </c>
      <c r="B352">
        <v>1761413007.1</v>
      </c>
      <c r="C352">
        <v>4826.09999990463</v>
      </c>
      <c r="D352" t="s">
        <v>1117</v>
      </c>
      <c r="E352" t="s">
        <v>1118</v>
      </c>
      <c r="F352">
        <v>5</v>
      </c>
      <c r="G352" t="s">
        <v>1024</v>
      </c>
      <c r="H352" t="s">
        <v>436</v>
      </c>
      <c r="I352">
        <v>1761412998.94615</v>
      </c>
      <c r="J352">
        <f>(K352)/1000</f>
        <v>0</v>
      </c>
      <c r="K352">
        <f>IF(DP352, AN352, AH352)</f>
        <v>0</v>
      </c>
      <c r="L352">
        <f>IF(DP352, AI352, AG352)</f>
        <v>0</v>
      </c>
      <c r="M352">
        <f>DR352 - IF(AU352&gt;1, L352*DL352*100.0/(AW352), 0)</f>
        <v>0</v>
      </c>
      <c r="N352">
        <f>((T352-J352/2)*M352-L352)/(T352+J352/2)</f>
        <v>0</v>
      </c>
      <c r="O352">
        <f>N352*(DY352+DZ352)/1000.0</f>
        <v>0</v>
      </c>
      <c r="P352">
        <f>(DR352 - IF(AU352&gt;1, L352*DL352*100.0/(AW352), 0))*(DY352+DZ352)/1000.0</f>
        <v>0</v>
      </c>
      <c r="Q352">
        <f>2.0/((1/S352-1/R352)+SIGN(S352)*SQRT((1/S352-1/R352)*(1/S352-1/R352) + 4*DM352/((DM352+1)*(DM352+1))*(2*1/S352*1/R352-1/R352*1/R352)))</f>
        <v>0</v>
      </c>
      <c r="R352">
        <f>IF(LEFT(DN352,1)&lt;&gt;"0",IF(LEFT(DN352,1)="1",3.0,DO352),$D$5+$E$5*(EF352*DY352/($K$5*1000))+$F$5*(EF352*DY352/($K$5*1000))*MAX(MIN(DL352,$J$5),$I$5)*MAX(MIN(DL352,$J$5),$I$5)+$G$5*MAX(MIN(DL352,$J$5),$I$5)*(EF352*DY352/($K$5*1000))+$H$5*(EF352*DY352/($K$5*1000))*(EF352*DY352/($K$5*1000)))</f>
        <v>0</v>
      </c>
      <c r="S352">
        <f>J352*(1000-(1000*0.61365*exp(17.502*W352/(240.97+W352))/(DY352+DZ352)+DT352)/2)/(1000*0.61365*exp(17.502*W352/(240.97+W352))/(DY352+DZ352)-DT352)</f>
        <v>0</v>
      </c>
      <c r="T352">
        <f>1/((DM352+1)/(Q352/1.6)+1/(R352/1.37)) + DM352/((DM352+1)/(Q352/1.6) + DM352/(R352/1.37))</f>
        <v>0</v>
      </c>
      <c r="U352">
        <f>(DH352*DK352)</f>
        <v>0</v>
      </c>
      <c r="V352">
        <f>(EA352+(U352+2*0.95*5.67E-8*(((EA352+$B$7)+273)^4-(EA352+273)^4)-44100*J352)/(1.84*29.3*R352+8*0.95*5.67E-8*(EA352+273)^3))</f>
        <v>0</v>
      </c>
      <c r="W352">
        <f>($C$7*EB352+$D$7*EC352+$E$7*V352)</f>
        <v>0</v>
      </c>
      <c r="X352">
        <f>0.61365*exp(17.502*W352/(240.97+W352))</f>
        <v>0</v>
      </c>
      <c r="Y352">
        <f>(Z352/AA352*100)</f>
        <v>0</v>
      </c>
      <c r="Z352">
        <f>DT352*(DY352+DZ352)/1000</f>
        <v>0</v>
      </c>
      <c r="AA352">
        <f>0.61365*exp(17.502*EA352/(240.97+EA352))</f>
        <v>0</v>
      </c>
      <c r="AB352">
        <f>(X352-DT352*(DY352+DZ352)/1000)</f>
        <v>0</v>
      </c>
      <c r="AC352">
        <f>(-J352*44100)</f>
        <v>0</v>
      </c>
      <c r="AD352">
        <f>2*29.3*R352*0.92*(EA352-W352)</f>
        <v>0</v>
      </c>
      <c r="AE352">
        <f>2*0.95*5.67E-8*(((EA352+$B$7)+273)^4-(W352+273)^4)</f>
        <v>0</v>
      </c>
      <c r="AF352">
        <f>U352+AE352+AC352+AD352</f>
        <v>0</v>
      </c>
      <c r="AG352">
        <f>DX352*AU352*(DS352-DR352*(1000-AU352*DU352)/(1000-AU352*DT352))/(100*DL352)</f>
        <v>0</v>
      </c>
      <c r="AH352">
        <f>1000*DX352*AU352*(DT352-DU352)/(100*DL352*(1000-AU352*DT352))</f>
        <v>0</v>
      </c>
      <c r="AI352">
        <f>(AJ352 - AK352 - DY352*1E3/(8.314*(EA352+273.15)) * AM352/DX352 * AL352) * DX352/(100*DL352) * (1000 - DU352)/1000</f>
        <v>0</v>
      </c>
      <c r="AJ352">
        <v>790.460441755615</v>
      </c>
      <c r="AK352">
        <v>767.049303030303</v>
      </c>
      <c r="AL352">
        <v>3.20914315747112</v>
      </c>
      <c r="AM352">
        <v>65.0637993625478</v>
      </c>
      <c r="AN352">
        <f>(AP352 - AO352 + DY352*1E3/(8.314*(EA352+273.15)) * AR352/DX352 * AQ352) * DX352/(100*DL352) * 1000/(1000 - AP352)</f>
        <v>0</v>
      </c>
      <c r="AO352">
        <v>24.6559844981963</v>
      </c>
      <c r="AP352">
        <v>26.902523030303</v>
      </c>
      <c r="AQ352">
        <v>-0.00180849473064638</v>
      </c>
      <c r="AR352">
        <v>110.680161828756</v>
      </c>
      <c r="AS352">
        <v>7</v>
      </c>
      <c r="AT352">
        <v>1</v>
      </c>
      <c r="AU352">
        <f>IF(AS352*$H$13&gt;=AW352,1.0,(AW352/(AW352-AS352*$H$13)))</f>
        <v>0</v>
      </c>
      <c r="AV352">
        <f>(AU352-1)*100</f>
        <v>0</v>
      </c>
      <c r="AW352">
        <f>MAX(0,($B$13+$C$13*EF352)/(1+$D$13*EF352)*DY352/(EA352+273)*$E$13)</f>
        <v>0</v>
      </c>
      <c r="AX352" t="s">
        <v>437</v>
      </c>
      <c r="AY352" t="s">
        <v>437</v>
      </c>
      <c r="AZ352">
        <v>0</v>
      </c>
      <c r="BA352">
        <v>0</v>
      </c>
      <c r="BB352">
        <f>1-AZ352/BA352</f>
        <v>0</v>
      </c>
      <c r="BC352">
        <v>0</v>
      </c>
      <c r="BD352" t="s">
        <v>437</v>
      </c>
      <c r="BE352" t="s">
        <v>437</v>
      </c>
      <c r="BF352">
        <v>0</v>
      </c>
      <c r="BG352">
        <v>0</v>
      </c>
      <c r="BH352">
        <f>1-BF352/BG352</f>
        <v>0</v>
      </c>
      <c r="BI352">
        <v>0.5</v>
      </c>
      <c r="BJ352">
        <f>DI352</f>
        <v>0</v>
      </c>
      <c r="BK352">
        <f>L352</f>
        <v>0</v>
      </c>
      <c r="BL352">
        <f>BH352*BI352*BJ352</f>
        <v>0</v>
      </c>
      <c r="BM352">
        <f>(BK352-BC352)/BJ352</f>
        <v>0</v>
      </c>
      <c r="BN352">
        <f>(BA352-BG352)/BG352</f>
        <v>0</v>
      </c>
      <c r="BO352">
        <f>AZ352/(BB352+AZ352/BG352)</f>
        <v>0</v>
      </c>
      <c r="BP352" t="s">
        <v>437</v>
      </c>
      <c r="BQ352">
        <v>0</v>
      </c>
      <c r="BR352">
        <f>IF(BQ352&lt;&gt;0, BQ352, BO352)</f>
        <v>0</v>
      </c>
      <c r="BS352">
        <f>1-BR352/BG352</f>
        <v>0</v>
      </c>
      <c r="BT352">
        <f>(BG352-BF352)/(BG352-BR352)</f>
        <v>0</v>
      </c>
      <c r="BU352">
        <f>(BA352-BG352)/(BA352-BR352)</f>
        <v>0</v>
      </c>
      <c r="BV352">
        <f>(BG352-BF352)/(BG352-AZ352)</f>
        <v>0</v>
      </c>
      <c r="BW352">
        <f>(BA352-BG352)/(BA352-AZ352)</f>
        <v>0</v>
      </c>
      <c r="BX352">
        <f>(BT352*BR352/BF352)</f>
        <v>0</v>
      </c>
      <c r="BY352">
        <f>(1-BX352)</f>
        <v>0</v>
      </c>
      <c r="DH352">
        <f>$B$11*EG352+$C$11*EH352+$F$11*ES352*(1-EV352)</f>
        <v>0</v>
      </c>
      <c r="DI352">
        <f>DH352*DJ352</f>
        <v>0</v>
      </c>
      <c r="DJ352">
        <f>($B$11*$D$9+$C$11*$D$9+$F$11*((FF352+EX352)/MAX(FF352+EX352+FG352, 0.1)*$I$9+FG352/MAX(FF352+EX352+FG352, 0.1)*$J$9))/($B$11+$C$11+$F$11)</f>
        <v>0</v>
      </c>
      <c r="DK352">
        <f>($B$11*$K$9+$C$11*$K$9+$F$11*((FF352+EX352)/MAX(FF352+EX352+FG352, 0.1)*$P$9+FG352/MAX(FF352+EX352+FG352, 0.1)*$Q$9))/($B$11+$C$11+$F$11)</f>
        <v>0</v>
      </c>
      <c r="DL352">
        <v>6</v>
      </c>
      <c r="DM352">
        <v>0.5</v>
      </c>
      <c r="DN352" t="s">
        <v>438</v>
      </c>
      <c r="DO352">
        <v>2</v>
      </c>
      <c r="DP352" t="b">
        <v>1</v>
      </c>
      <c r="DQ352">
        <v>1761412998.94615</v>
      </c>
      <c r="DR352">
        <v>723.128692307692</v>
      </c>
      <c r="DS352">
        <v>755.680769230769</v>
      </c>
      <c r="DT352">
        <v>26.9386692307692</v>
      </c>
      <c r="DU352">
        <v>24.6521230769231</v>
      </c>
      <c r="DV352">
        <v>722.031153846154</v>
      </c>
      <c r="DW352">
        <v>26.6234692307692</v>
      </c>
      <c r="DX352">
        <v>500.044461538462</v>
      </c>
      <c r="DY352">
        <v>90.3484153846154</v>
      </c>
      <c r="DZ352">
        <v>0.0432231692307692</v>
      </c>
      <c r="EA352">
        <v>38.4484461538461</v>
      </c>
      <c r="EB352">
        <v>38.3967307692308</v>
      </c>
      <c r="EC352">
        <v>999.9</v>
      </c>
      <c r="ED352">
        <v>0</v>
      </c>
      <c r="EE352">
        <v>0</v>
      </c>
      <c r="EF352">
        <v>9992.44615384615</v>
      </c>
      <c r="EG352">
        <v>0</v>
      </c>
      <c r="EH352">
        <v>1229.29769230769</v>
      </c>
      <c r="EI352">
        <v>-32.5520461538462</v>
      </c>
      <c r="EJ352">
        <v>743.147692307692</v>
      </c>
      <c r="EK352">
        <v>774.780846153846</v>
      </c>
      <c r="EL352">
        <v>2.28652846153846</v>
      </c>
      <c r="EM352">
        <v>755.680769230769</v>
      </c>
      <c r="EN352">
        <v>24.6521230769231</v>
      </c>
      <c r="EO352">
        <v>2.43386384615385</v>
      </c>
      <c r="EP352">
        <v>2.22728</v>
      </c>
      <c r="EQ352">
        <v>20.5908615384615</v>
      </c>
      <c r="ER352">
        <v>19.1599</v>
      </c>
      <c r="ES352">
        <v>1199.94538461538</v>
      </c>
      <c r="ET352">
        <v>0.966994</v>
      </c>
      <c r="EU352">
        <v>0.0330061692307692</v>
      </c>
      <c r="EV352">
        <v>0</v>
      </c>
      <c r="EW352">
        <v>1332.31461538462</v>
      </c>
      <c r="EX352">
        <v>5.00059</v>
      </c>
      <c r="EY352">
        <v>16903.6307692308</v>
      </c>
      <c r="EZ352">
        <v>10358.2307692308</v>
      </c>
      <c r="FA352">
        <v>58.0142307692308</v>
      </c>
      <c r="FB352">
        <v>60.0142307692308</v>
      </c>
      <c r="FC352">
        <v>58.293</v>
      </c>
      <c r="FD352">
        <v>59.644</v>
      </c>
      <c r="FE352">
        <v>58.7064615384615</v>
      </c>
      <c r="FF352">
        <v>1155.50230769231</v>
      </c>
      <c r="FG352">
        <v>39.4430769230769</v>
      </c>
      <c r="FH352">
        <v>0</v>
      </c>
      <c r="FI352">
        <v>1761412967.5</v>
      </c>
      <c r="FJ352">
        <v>0</v>
      </c>
      <c r="FK352">
        <v>1331.8832</v>
      </c>
      <c r="FL352">
        <v>-18.107692291964</v>
      </c>
      <c r="FM352">
        <v>-195.907692018303</v>
      </c>
      <c r="FN352">
        <v>16900.068</v>
      </c>
      <c r="FO352">
        <v>15</v>
      </c>
      <c r="FP352">
        <v>0</v>
      </c>
      <c r="FQ352" t="s">
        <v>439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-32.914519047619</v>
      </c>
      <c r="GD352">
        <v>4.50585194805191</v>
      </c>
      <c r="GE352">
        <v>1.00878434885476</v>
      </c>
      <c r="GF352">
        <v>0</v>
      </c>
      <c r="GG352">
        <v>1333.06764705882</v>
      </c>
      <c r="GH352">
        <v>-18.5011459215667</v>
      </c>
      <c r="GI352">
        <v>1.83199033330278</v>
      </c>
      <c r="GJ352">
        <v>-1</v>
      </c>
      <c r="GK352">
        <v>2.30760238095238</v>
      </c>
      <c r="GL352">
        <v>-0.42517714285714</v>
      </c>
      <c r="GM352">
        <v>0.0431667045307532</v>
      </c>
      <c r="GN352">
        <v>0</v>
      </c>
      <c r="GO352">
        <v>0</v>
      </c>
      <c r="GP352">
        <v>2</v>
      </c>
      <c r="GQ352" t="s">
        <v>473</v>
      </c>
      <c r="GR352">
        <v>3.12779</v>
      </c>
      <c r="GS352">
        <v>2.72119</v>
      </c>
      <c r="GT352">
        <v>0.130351</v>
      </c>
      <c r="GU352">
        <v>0.134327</v>
      </c>
      <c r="GV352">
        <v>0.106913</v>
      </c>
      <c r="GW352">
        <v>0.100925</v>
      </c>
      <c r="GX352">
        <v>31476.6</v>
      </c>
      <c r="GY352">
        <v>33177.7</v>
      </c>
      <c r="GZ352">
        <v>32858</v>
      </c>
      <c r="HA352">
        <v>34813.2</v>
      </c>
      <c r="HB352">
        <v>41799.9</v>
      </c>
      <c r="HC352">
        <v>45109.8</v>
      </c>
      <c r="HD352">
        <v>51573.8</v>
      </c>
      <c r="HE352">
        <v>55806.8</v>
      </c>
      <c r="HF352">
        <v>1.71467</v>
      </c>
      <c r="HG352">
        <v>1.5812</v>
      </c>
      <c r="HH352">
        <v>-0.0699684</v>
      </c>
      <c r="HI352">
        <v>0</v>
      </c>
      <c r="HJ352">
        <v>39.5986</v>
      </c>
      <c r="HK352">
        <v>999.9</v>
      </c>
      <c r="HL352">
        <v>56.623</v>
      </c>
      <c r="HM352">
        <v>29.245</v>
      </c>
      <c r="HN352">
        <v>25.5642</v>
      </c>
      <c r="HO352">
        <v>56.3175</v>
      </c>
      <c r="HP352">
        <v>42.2476</v>
      </c>
      <c r="HQ352">
        <v>1</v>
      </c>
      <c r="HR352">
        <v>1.97399</v>
      </c>
      <c r="HS352">
        <v>9.28105</v>
      </c>
      <c r="HT352">
        <v>19.9072</v>
      </c>
      <c r="HU352">
        <v>5.19048</v>
      </c>
      <c r="HV352">
        <v>12.0159</v>
      </c>
      <c r="HW352">
        <v>4.9702</v>
      </c>
      <c r="HX352">
        <v>3.29483</v>
      </c>
      <c r="HY352">
        <v>9999</v>
      </c>
      <c r="HZ352">
        <v>9999</v>
      </c>
      <c r="IA352">
        <v>999.9</v>
      </c>
      <c r="IB352">
        <v>9999</v>
      </c>
      <c r="IC352">
        <v>1.86323</v>
      </c>
      <c r="ID352">
        <v>1.8681</v>
      </c>
      <c r="IE352">
        <v>1.86783</v>
      </c>
      <c r="IF352">
        <v>1.86905</v>
      </c>
      <c r="IG352">
        <v>1.86981</v>
      </c>
      <c r="IH352">
        <v>1.86586</v>
      </c>
      <c r="II352">
        <v>1.86693</v>
      </c>
      <c r="IJ352">
        <v>1.86842</v>
      </c>
      <c r="IK352">
        <v>5</v>
      </c>
      <c r="IL352">
        <v>0</v>
      </c>
      <c r="IM352">
        <v>0</v>
      </c>
      <c r="IN352">
        <v>0</v>
      </c>
      <c r="IO352" t="s">
        <v>441</v>
      </c>
      <c r="IP352" t="s">
        <v>442</v>
      </c>
      <c r="IQ352" t="s">
        <v>443</v>
      </c>
      <c r="IR352" t="s">
        <v>443</v>
      </c>
      <c r="IS352" t="s">
        <v>443</v>
      </c>
      <c r="IT352" t="s">
        <v>443</v>
      </c>
      <c r="IU352">
        <v>0</v>
      </c>
      <c r="IV352">
        <v>100</v>
      </c>
      <c r="IW352">
        <v>100</v>
      </c>
      <c r="IX352">
        <v>1.098</v>
      </c>
      <c r="IY352">
        <v>0.3152</v>
      </c>
      <c r="IZ352">
        <v>1.09748391826392</v>
      </c>
      <c r="JA352">
        <v>0</v>
      </c>
      <c r="JB352">
        <v>0</v>
      </c>
      <c r="JC352">
        <v>0</v>
      </c>
      <c r="JD352">
        <v>0.315191680746845</v>
      </c>
      <c r="JE352">
        <v>0</v>
      </c>
      <c r="JF352">
        <v>0</v>
      </c>
      <c r="JG352">
        <v>0</v>
      </c>
      <c r="JH352">
        <v>5</v>
      </c>
      <c r="JI352">
        <v>2273</v>
      </c>
      <c r="JJ352">
        <v>0</v>
      </c>
      <c r="JK352">
        <v>25</v>
      </c>
      <c r="JL352">
        <v>29356883.5</v>
      </c>
      <c r="JM352">
        <v>29356883.5</v>
      </c>
      <c r="JN352">
        <v>1.69067</v>
      </c>
      <c r="JO352">
        <v>2.60742</v>
      </c>
      <c r="JP352">
        <v>1.54785</v>
      </c>
      <c r="JQ352">
        <v>2.32056</v>
      </c>
      <c r="JR352">
        <v>1.64551</v>
      </c>
      <c r="JS352">
        <v>2.37549</v>
      </c>
      <c r="JT352">
        <v>33.5804</v>
      </c>
      <c r="JU352">
        <v>24.1138</v>
      </c>
      <c r="JV352">
        <v>18</v>
      </c>
      <c r="JW352">
        <v>486.218</v>
      </c>
      <c r="JX352">
        <v>391.385</v>
      </c>
      <c r="JY352">
        <v>29.9828</v>
      </c>
      <c r="JZ352">
        <v>49.1125</v>
      </c>
      <c r="KA352">
        <v>30.0041</v>
      </c>
      <c r="KB352">
        <v>48.1097</v>
      </c>
      <c r="KC352">
        <v>47.9252</v>
      </c>
      <c r="KD352">
        <v>34.006</v>
      </c>
      <c r="KE352">
        <v>0</v>
      </c>
      <c r="KF352">
        <v>100</v>
      </c>
      <c r="KG352">
        <v>21.2144</v>
      </c>
      <c r="KH352">
        <v>808.364</v>
      </c>
      <c r="KI352">
        <v>34.6858</v>
      </c>
      <c r="KJ352">
        <v>93.5263</v>
      </c>
      <c r="KK352">
        <v>90.3148</v>
      </c>
    </row>
    <row r="353" spans="1:297">
      <c r="A353">
        <v>337</v>
      </c>
      <c r="B353">
        <v>1761413012.1</v>
      </c>
      <c r="C353">
        <v>4831.09999990463</v>
      </c>
      <c r="D353" t="s">
        <v>1119</v>
      </c>
      <c r="E353" t="s">
        <v>1120</v>
      </c>
      <c r="F353">
        <v>5</v>
      </c>
      <c r="G353" t="s">
        <v>1024</v>
      </c>
      <c r="H353" t="s">
        <v>436</v>
      </c>
      <c r="I353">
        <v>1761413003.94615</v>
      </c>
      <c r="J353">
        <f>(K353)/1000</f>
        <v>0</v>
      </c>
      <c r="K353">
        <f>IF(DP353, AN353, AH353)</f>
        <v>0</v>
      </c>
      <c r="L353">
        <f>IF(DP353, AI353, AG353)</f>
        <v>0</v>
      </c>
      <c r="M353">
        <f>DR353 - IF(AU353&gt;1, L353*DL353*100.0/(AW353), 0)</f>
        <v>0</v>
      </c>
      <c r="N353">
        <f>((T353-J353/2)*M353-L353)/(T353+J353/2)</f>
        <v>0</v>
      </c>
      <c r="O353">
        <f>N353*(DY353+DZ353)/1000.0</f>
        <v>0</v>
      </c>
      <c r="P353">
        <f>(DR353 - IF(AU353&gt;1, L353*DL353*100.0/(AW353), 0))*(DY353+DZ353)/1000.0</f>
        <v>0</v>
      </c>
      <c r="Q353">
        <f>2.0/((1/S353-1/R353)+SIGN(S353)*SQRT((1/S353-1/R353)*(1/S353-1/R353) + 4*DM353/((DM353+1)*(DM353+1))*(2*1/S353*1/R353-1/R353*1/R353)))</f>
        <v>0</v>
      </c>
      <c r="R353">
        <f>IF(LEFT(DN353,1)&lt;&gt;"0",IF(LEFT(DN353,1)="1",3.0,DO353),$D$5+$E$5*(EF353*DY353/($K$5*1000))+$F$5*(EF353*DY353/($K$5*1000))*MAX(MIN(DL353,$J$5),$I$5)*MAX(MIN(DL353,$J$5),$I$5)+$G$5*MAX(MIN(DL353,$J$5),$I$5)*(EF353*DY353/($K$5*1000))+$H$5*(EF353*DY353/($K$5*1000))*(EF353*DY353/($K$5*1000)))</f>
        <v>0</v>
      </c>
      <c r="S353">
        <f>J353*(1000-(1000*0.61365*exp(17.502*W353/(240.97+W353))/(DY353+DZ353)+DT353)/2)/(1000*0.61365*exp(17.502*W353/(240.97+W353))/(DY353+DZ353)-DT353)</f>
        <v>0</v>
      </c>
      <c r="T353">
        <f>1/((DM353+1)/(Q353/1.6)+1/(R353/1.37)) + DM353/((DM353+1)/(Q353/1.6) + DM353/(R353/1.37))</f>
        <v>0</v>
      </c>
      <c r="U353">
        <f>(DH353*DK353)</f>
        <v>0</v>
      </c>
      <c r="V353">
        <f>(EA353+(U353+2*0.95*5.67E-8*(((EA353+$B$7)+273)^4-(EA353+273)^4)-44100*J353)/(1.84*29.3*R353+8*0.95*5.67E-8*(EA353+273)^3))</f>
        <v>0</v>
      </c>
      <c r="W353">
        <f>($C$7*EB353+$D$7*EC353+$E$7*V353)</f>
        <v>0</v>
      </c>
      <c r="X353">
        <f>0.61365*exp(17.502*W353/(240.97+W353))</f>
        <v>0</v>
      </c>
      <c r="Y353">
        <f>(Z353/AA353*100)</f>
        <v>0</v>
      </c>
      <c r="Z353">
        <f>DT353*(DY353+DZ353)/1000</f>
        <v>0</v>
      </c>
      <c r="AA353">
        <f>0.61365*exp(17.502*EA353/(240.97+EA353))</f>
        <v>0</v>
      </c>
      <c r="AB353">
        <f>(X353-DT353*(DY353+DZ353)/1000)</f>
        <v>0</v>
      </c>
      <c r="AC353">
        <f>(-J353*44100)</f>
        <v>0</v>
      </c>
      <c r="AD353">
        <f>2*29.3*R353*0.92*(EA353-W353)</f>
        <v>0</v>
      </c>
      <c r="AE353">
        <f>2*0.95*5.67E-8*(((EA353+$B$7)+273)^4-(W353+273)^4)</f>
        <v>0</v>
      </c>
      <c r="AF353">
        <f>U353+AE353+AC353+AD353</f>
        <v>0</v>
      </c>
      <c r="AG353">
        <f>DX353*AU353*(DS353-DR353*(1000-AU353*DU353)/(1000-AU353*DT353))/(100*DL353)</f>
        <v>0</v>
      </c>
      <c r="AH353">
        <f>1000*DX353*AU353*(DT353-DU353)/(100*DL353*(1000-AU353*DT353))</f>
        <v>0</v>
      </c>
      <c r="AI353">
        <f>(AJ353 - AK353 - DY353*1E3/(8.314*(EA353+273.15)) * AM353/DX353 * AL353) * DX353/(100*DL353) * (1000 - DU353)/1000</f>
        <v>0</v>
      </c>
      <c r="AJ353">
        <v>805.775869110959</v>
      </c>
      <c r="AK353">
        <v>782.624812121212</v>
      </c>
      <c r="AL353">
        <v>3.08904325005184</v>
      </c>
      <c r="AM353">
        <v>65.0637993625478</v>
      </c>
      <c r="AN353">
        <f>(AP353 - AO353 + DY353*1E3/(8.314*(EA353+273.15)) * AR353/DX353 * AQ353) * DX353/(100*DL353) * 1000/(1000 - AP353)</f>
        <v>0</v>
      </c>
      <c r="AO353">
        <v>24.6565885588302</v>
      </c>
      <c r="AP353">
        <v>26.8797266666667</v>
      </c>
      <c r="AQ353">
        <v>-0.00137677951105144</v>
      </c>
      <c r="AR353">
        <v>110.680161828756</v>
      </c>
      <c r="AS353">
        <v>7</v>
      </c>
      <c r="AT353">
        <v>1</v>
      </c>
      <c r="AU353">
        <f>IF(AS353*$H$13&gt;=AW353,1.0,(AW353/(AW353-AS353*$H$13)))</f>
        <v>0</v>
      </c>
      <c r="AV353">
        <f>(AU353-1)*100</f>
        <v>0</v>
      </c>
      <c r="AW353">
        <f>MAX(0,($B$13+$C$13*EF353)/(1+$D$13*EF353)*DY353/(EA353+273)*$E$13)</f>
        <v>0</v>
      </c>
      <c r="AX353" t="s">
        <v>437</v>
      </c>
      <c r="AY353" t="s">
        <v>437</v>
      </c>
      <c r="AZ353">
        <v>0</v>
      </c>
      <c r="BA353">
        <v>0</v>
      </c>
      <c r="BB353">
        <f>1-AZ353/BA353</f>
        <v>0</v>
      </c>
      <c r="BC353">
        <v>0</v>
      </c>
      <c r="BD353" t="s">
        <v>437</v>
      </c>
      <c r="BE353" t="s">
        <v>437</v>
      </c>
      <c r="BF353">
        <v>0</v>
      </c>
      <c r="BG353">
        <v>0</v>
      </c>
      <c r="BH353">
        <f>1-BF353/BG353</f>
        <v>0</v>
      </c>
      <c r="BI353">
        <v>0.5</v>
      </c>
      <c r="BJ353">
        <f>DI353</f>
        <v>0</v>
      </c>
      <c r="BK353">
        <f>L353</f>
        <v>0</v>
      </c>
      <c r="BL353">
        <f>BH353*BI353*BJ353</f>
        <v>0</v>
      </c>
      <c r="BM353">
        <f>(BK353-BC353)/BJ353</f>
        <v>0</v>
      </c>
      <c r="BN353">
        <f>(BA353-BG353)/BG353</f>
        <v>0</v>
      </c>
      <c r="BO353">
        <f>AZ353/(BB353+AZ353/BG353)</f>
        <v>0</v>
      </c>
      <c r="BP353" t="s">
        <v>437</v>
      </c>
      <c r="BQ353">
        <v>0</v>
      </c>
      <c r="BR353">
        <f>IF(BQ353&lt;&gt;0, BQ353, BO353)</f>
        <v>0</v>
      </c>
      <c r="BS353">
        <f>1-BR353/BG353</f>
        <v>0</v>
      </c>
      <c r="BT353">
        <f>(BG353-BF353)/(BG353-BR353)</f>
        <v>0</v>
      </c>
      <c r="BU353">
        <f>(BA353-BG353)/(BA353-BR353)</f>
        <v>0</v>
      </c>
      <c r="BV353">
        <f>(BG353-BF353)/(BG353-AZ353)</f>
        <v>0</v>
      </c>
      <c r="BW353">
        <f>(BA353-BG353)/(BA353-AZ353)</f>
        <v>0</v>
      </c>
      <c r="BX353">
        <f>(BT353*BR353/BF353)</f>
        <v>0</v>
      </c>
      <c r="BY353">
        <f>(1-BX353)</f>
        <v>0</v>
      </c>
      <c r="DH353">
        <f>$B$11*EG353+$C$11*EH353+$F$11*ES353*(1-EV353)</f>
        <v>0</v>
      </c>
      <c r="DI353">
        <f>DH353*DJ353</f>
        <v>0</v>
      </c>
      <c r="DJ353">
        <f>($B$11*$D$9+$C$11*$D$9+$F$11*((FF353+EX353)/MAX(FF353+EX353+FG353, 0.1)*$I$9+FG353/MAX(FF353+EX353+FG353, 0.1)*$J$9))/($B$11+$C$11+$F$11)</f>
        <v>0</v>
      </c>
      <c r="DK353">
        <f>($B$11*$K$9+$C$11*$K$9+$F$11*((FF353+EX353)/MAX(FF353+EX353+FG353, 0.1)*$P$9+FG353/MAX(FF353+EX353+FG353, 0.1)*$Q$9))/($B$11+$C$11+$F$11)</f>
        <v>0</v>
      </c>
      <c r="DL353">
        <v>6</v>
      </c>
      <c r="DM353">
        <v>0.5</v>
      </c>
      <c r="DN353" t="s">
        <v>438</v>
      </c>
      <c r="DO353">
        <v>2</v>
      </c>
      <c r="DP353" t="b">
        <v>1</v>
      </c>
      <c r="DQ353">
        <v>1761413003.94615</v>
      </c>
      <c r="DR353">
        <v>739.272384615385</v>
      </c>
      <c r="DS353">
        <v>771.722153846154</v>
      </c>
      <c r="DT353">
        <v>26.9122692307692</v>
      </c>
      <c r="DU353">
        <v>24.6543461538462</v>
      </c>
      <c r="DV353">
        <v>738.174769230769</v>
      </c>
      <c r="DW353">
        <v>26.5970692307692</v>
      </c>
      <c r="DX353">
        <v>500.043230769231</v>
      </c>
      <c r="DY353">
        <v>90.3495384615385</v>
      </c>
      <c r="DZ353">
        <v>0.0433296307692308</v>
      </c>
      <c r="EA353">
        <v>38.4783692307692</v>
      </c>
      <c r="EB353">
        <v>38.4404</v>
      </c>
      <c r="EC353">
        <v>999.9</v>
      </c>
      <c r="ED353">
        <v>0</v>
      </c>
      <c r="EE353">
        <v>0</v>
      </c>
      <c r="EF353">
        <v>9986.20384615385</v>
      </c>
      <c r="EG353">
        <v>0</v>
      </c>
      <c r="EH353">
        <v>1229.17769230769</v>
      </c>
      <c r="EI353">
        <v>-32.4498615384615</v>
      </c>
      <c r="EJ353">
        <v>759.717692307692</v>
      </c>
      <c r="EK353">
        <v>791.229461538461</v>
      </c>
      <c r="EL353">
        <v>2.2579</v>
      </c>
      <c r="EM353">
        <v>771.722153846154</v>
      </c>
      <c r="EN353">
        <v>24.6543461538462</v>
      </c>
      <c r="EO353">
        <v>2.43150923076923</v>
      </c>
      <c r="EP353">
        <v>2.22750846153846</v>
      </c>
      <c r="EQ353">
        <v>20.5751615384615</v>
      </c>
      <c r="ER353">
        <v>19.1615384615385</v>
      </c>
      <c r="ES353">
        <v>1199.92923076923</v>
      </c>
      <c r="ET353">
        <v>0.966990230769231</v>
      </c>
      <c r="EU353">
        <v>0.0330098461538462</v>
      </c>
      <c r="EV353">
        <v>0</v>
      </c>
      <c r="EW353">
        <v>1330.74384615385</v>
      </c>
      <c r="EX353">
        <v>5.00059</v>
      </c>
      <c r="EY353">
        <v>16886.8230769231</v>
      </c>
      <c r="EZ353">
        <v>10358.0846153846</v>
      </c>
      <c r="FA353">
        <v>58.0478461538462</v>
      </c>
      <c r="FB353">
        <v>60.0575384615385</v>
      </c>
      <c r="FC353">
        <v>58.3314615384615</v>
      </c>
      <c r="FD353">
        <v>59.6824615384615</v>
      </c>
      <c r="FE353">
        <v>58.7401538461539</v>
      </c>
      <c r="FF353">
        <v>1155.48153846154</v>
      </c>
      <c r="FG353">
        <v>39.4476923076923</v>
      </c>
      <c r="FH353">
        <v>0</v>
      </c>
      <c r="FI353">
        <v>1761412972.3</v>
      </c>
      <c r="FJ353">
        <v>0</v>
      </c>
      <c r="FK353">
        <v>1330.38</v>
      </c>
      <c r="FL353">
        <v>-18.7392308013259</v>
      </c>
      <c r="FM353">
        <v>-199.530769479991</v>
      </c>
      <c r="FN353">
        <v>16884.096</v>
      </c>
      <c r="FO353">
        <v>15</v>
      </c>
      <c r="FP353">
        <v>0</v>
      </c>
      <c r="FQ353" t="s">
        <v>439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-32.404405</v>
      </c>
      <c r="GD353">
        <v>4.05709624060151</v>
      </c>
      <c r="GE353">
        <v>1.06013604668222</v>
      </c>
      <c r="GF353">
        <v>0</v>
      </c>
      <c r="GG353">
        <v>1331.59058823529</v>
      </c>
      <c r="GH353">
        <v>-18.3948052061641</v>
      </c>
      <c r="GI353">
        <v>1.82077543464069</v>
      </c>
      <c r="GJ353">
        <v>-1</v>
      </c>
      <c r="GK353">
        <v>2.271851</v>
      </c>
      <c r="GL353">
        <v>-0.341215037593982</v>
      </c>
      <c r="GM353">
        <v>0.0329672053562324</v>
      </c>
      <c r="GN353">
        <v>0</v>
      </c>
      <c r="GO353">
        <v>0</v>
      </c>
      <c r="GP353">
        <v>2</v>
      </c>
      <c r="GQ353" t="s">
        <v>473</v>
      </c>
      <c r="GR353">
        <v>3.12788</v>
      </c>
      <c r="GS353">
        <v>2.72119</v>
      </c>
      <c r="GT353">
        <v>0.132169</v>
      </c>
      <c r="GU353">
        <v>0.136411</v>
      </c>
      <c r="GV353">
        <v>0.106844</v>
      </c>
      <c r="GW353">
        <v>0.100919</v>
      </c>
      <c r="GX353">
        <v>31407.3</v>
      </c>
      <c r="GY353">
        <v>33093.6</v>
      </c>
      <c r="GZ353">
        <v>32854.8</v>
      </c>
      <c r="HA353">
        <v>34809.4</v>
      </c>
      <c r="HB353">
        <v>41800</v>
      </c>
      <c r="HC353">
        <v>45105</v>
      </c>
      <c r="HD353">
        <v>51569.7</v>
      </c>
      <c r="HE353">
        <v>55800.3</v>
      </c>
      <c r="HF353">
        <v>1.7143</v>
      </c>
      <c r="HG353">
        <v>1.5809</v>
      </c>
      <c r="HH353">
        <v>-0.0700578</v>
      </c>
      <c r="HI353">
        <v>0</v>
      </c>
      <c r="HJ353">
        <v>39.6272</v>
      </c>
      <c r="HK353">
        <v>999.9</v>
      </c>
      <c r="HL353">
        <v>56.623</v>
      </c>
      <c r="HM353">
        <v>29.265</v>
      </c>
      <c r="HN353">
        <v>25.5926</v>
      </c>
      <c r="HO353">
        <v>56.4775</v>
      </c>
      <c r="HP353">
        <v>42.0873</v>
      </c>
      <c r="HQ353">
        <v>1</v>
      </c>
      <c r="HR353">
        <v>1.97831</v>
      </c>
      <c r="HS353">
        <v>9.28105</v>
      </c>
      <c r="HT353">
        <v>19.9071</v>
      </c>
      <c r="HU353">
        <v>5.19048</v>
      </c>
      <c r="HV353">
        <v>12.0159</v>
      </c>
      <c r="HW353">
        <v>4.9707</v>
      </c>
      <c r="HX353">
        <v>3.29495</v>
      </c>
      <c r="HY353">
        <v>9999</v>
      </c>
      <c r="HZ353">
        <v>9999</v>
      </c>
      <c r="IA353">
        <v>999.9</v>
      </c>
      <c r="IB353">
        <v>9999</v>
      </c>
      <c r="IC353">
        <v>1.86324</v>
      </c>
      <c r="ID353">
        <v>1.86808</v>
      </c>
      <c r="IE353">
        <v>1.86783</v>
      </c>
      <c r="IF353">
        <v>1.86905</v>
      </c>
      <c r="IG353">
        <v>1.86981</v>
      </c>
      <c r="IH353">
        <v>1.86589</v>
      </c>
      <c r="II353">
        <v>1.86693</v>
      </c>
      <c r="IJ353">
        <v>1.86843</v>
      </c>
      <c r="IK353">
        <v>5</v>
      </c>
      <c r="IL353">
        <v>0</v>
      </c>
      <c r="IM353">
        <v>0</v>
      </c>
      <c r="IN353">
        <v>0</v>
      </c>
      <c r="IO353" t="s">
        <v>441</v>
      </c>
      <c r="IP353" t="s">
        <v>442</v>
      </c>
      <c r="IQ353" t="s">
        <v>443</v>
      </c>
      <c r="IR353" t="s">
        <v>443</v>
      </c>
      <c r="IS353" t="s">
        <v>443</v>
      </c>
      <c r="IT353" t="s">
        <v>443</v>
      </c>
      <c r="IU353">
        <v>0</v>
      </c>
      <c r="IV353">
        <v>100</v>
      </c>
      <c r="IW353">
        <v>100</v>
      </c>
      <c r="IX353">
        <v>1.097</v>
      </c>
      <c r="IY353">
        <v>0.3152</v>
      </c>
      <c r="IZ353">
        <v>1.09748391826392</v>
      </c>
      <c r="JA353">
        <v>0</v>
      </c>
      <c r="JB353">
        <v>0</v>
      </c>
      <c r="JC353">
        <v>0</v>
      </c>
      <c r="JD353">
        <v>0.315191680746845</v>
      </c>
      <c r="JE353">
        <v>0</v>
      </c>
      <c r="JF353">
        <v>0</v>
      </c>
      <c r="JG353">
        <v>0</v>
      </c>
      <c r="JH353">
        <v>5</v>
      </c>
      <c r="JI353">
        <v>2273</v>
      </c>
      <c r="JJ353">
        <v>0</v>
      </c>
      <c r="JK353">
        <v>25</v>
      </c>
      <c r="JL353">
        <v>29356883.5</v>
      </c>
      <c r="JM353">
        <v>29356883.5</v>
      </c>
      <c r="JN353">
        <v>1.72363</v>
      </c>
      <c r="JO353">
        <v>2.57935</v>
      </c>
      <c r="JP353">
        <v>1.54785</v>
      </c>
      <c r="JQ353">
        <v>2.32056</v>
      </c>
      <c r="JR353">
        <v>1.64673</v>
      </c>
      <c r="JS353">
        <v>2.23877</v>
      </c>
      <c r="JT353">
        <v>33.558</v>
      </c>
      <c r="JU353">
        <v>24.0963</v>
      </c>
      <c r="JV353">
        <v>18</v>
      </c>
      <c r="JW353">
        <v>486.22</v>
      </c>
      <c r="JX353">
        <v>391.414</v>
      </c>
      <c r="JY353">
        <v>30.0154</v>
      </c>
      <c r="JZ353">
        <v>49.1576</v>
      </c>
      <c r="KA353">
        <v>30.0042</v>
      </c>
      <c r="KB353">
        <v>48.154</v>
      </c>
      <c r="KC353">
        <v>47.9696</v>
      </c>
      <c r="KD353">
        <v>34.5754</v>
      </c>
      <c r="KE353">
        <v>0</v>
      </c>
      <c r="KF353">
        <v>100</v>
      </c>
      <c r="KG353">
        <v>21.1776</v>
      </c>
      <c r="KH353">
        <v>821.964</v>
      </c>
      <c r="KI353">
        <v>34.6858</v>
      </c>
      <c r="KJ353">
        <v>93.5183</v>
      </c>
      <c r="KK353">
        <v>90.3044</v>
      </c>
    </row>
    <row r="354" spans="1:297">
      <c r="A354">
        <v>338</v>
      </c>
      <c r="B354">
        <v>1761413017.1</v>
      </c>
      <c r="C354">
        <v>4836.09999990463</v>
      </c>
      <c r="D354" t="s">
        <v>1121</v>
      </c>
      <c r="E354" t="s">
        <v>1122</v>
      </c>
      <c r="F354">
        <v>5</v>
      </c>
      <c r="G354" t="s">
        <v>1024</v>
      </c>
      <c r="H354" t="s">
        <v>436</v>
      </c>
      <c r="I354">
        <v>1761413008.94615</v>
      </c>
      <c r="J354">
        <f>(K354)/1000</f>
        <v>0</v>
      </c>
      <c r="K354">
        <f>IF(DP354, AN354, AH354)</f>
        <v>0</v>
      </c>
      <c r="L354">
        <f>IF(DP354, AI354, AG354)</f>
        <v>0</v>
      </c>
      <c r="M354">
        <f>DR354 - IF(AU354&gt;1, L354*DL354*100.0/(AW354), 0)</f>
        <v>0</v>
      </c>
      <c r="N354">
        <f>((T354-J354/2)*M354-L354)/(T354+J354/2)</f>
        <v>0</v>
      </c>
      <c r="O354">
        <f>N354*(DY354+DZ354)/1000.0</f>
        <v>0</v>
      </c>
      <c r="P354">
        <f>(DR354 - IF(AU354&gt;1, L354*DL354*100.0/(AW354), 0))*(DY354+DZ354)/1000.0</f>
        <v>0</v>
      </c>
      <c r="Q354">
        <f>2.0/((1/S354-1/R354)+SIGN(S354)*SQRT((1/S354-1/R354)*(1/S354-1/R354) + 4*DM354/((DM354+1)*(DM354+1))*(2*1/S354*1/R354-1/R354*1/R354)))</f>
        <v>0</v>
      </c>
      <c r="R354">
        <f>IF(LEFT(DN354,1)&lt;&gt;"0",IF(LEFT(DN354,1)="1",3.0,DO354),$D$5+$E$5*(EF354*DY354/($K$5*1000))+$F$5*(EF354*DY354/($K$5*1000))*MAX(MIN(DL354,$J$5),$I$5)*MAX(MIN(DL354,$J$5),$I$5)+$G$5*MAX(MIN(DL354,$J$5),$I$5)*(EF354*DY354/($K$5*1000))+$H$5*(EF354*DY354/($K$5*1000))*(EF354*DY354/($K$5*1000)))</f>
        <v>0</v>
      </c>
      <c r="S354">
        <f>J354*(1000-(1000*0.61365*exp(17.502*W354/(240.97+W354))/(DY354+DZ354)+DT354)/2)/(1000*0.61365*exp(17.502*W354/(240.97+W354))/(DY354+DZ354)-DT354)</f>
        <v>0</v>
      </c>
      <c r="T354">
        <f>1/((DM354+1)/(Q354/1.6)+1/(R354/1.37)) + DM354/((DM354+1)/(Q354/1.6) + DM354/(R354/1.37))</f>
        <v>0</v>
      </c>
      <c r="U354">
        <f>(DH354*DK354)</f>
        <v>0</v>
      </c>
      <c r="V354">
        <f>(EA354+(U354+2*0.95*5.67E-8*(((EA354+$B$7)+273)^4-(EA354+273)^4)-44100*J354)/(1.84*29.3*R354+8*0.95*5.67E-8*(EA354+273)^3))</f>
        <v>0</v>
      </c>
      <c r="W354">
        <f>($C$7*EB354+$D$7*EC354+$E$7*V354)</f>
        <v>0</v>
      </c>
      <c r="X354">
        <f>0.61365*exp(17.502*W354/(240.97+W354))</f>
        <v>0</v>
      </c>
      <c r="Y354">
        <f>(Z354/AA354*100)</f>
        <v>0</v>
      </c>
      <c r="Z354">
        <f>DT354*(DY354+DZ354)/1000</f>
        <v>0</v>
      </c>
      <c r="AA354">
        <f>0.61365*exp(17.502*EA354/(240.97+EA354))</f>
        <v>0</v>
      </c>
      <c r="AB354">
        <f>(X354-DT354*(DY354+DZ354)/1000)</f>
        <v>0</v>
      </c>
      <c r="AC354">
        <f>(-J354*44100)</f>
        <v>0</v>
      </c>
      <c r="AD354">
        <f>2*29.3*R354*0.92*(EA354-W354)</f>
        <v>0</v>
      </c>
      <c r="AE354">
        <f>2*0.95*5.67E-8*(((EA354+$B$7)+273)^4-(W354+273)^4)</f>
        <v>0</v>
      </c>
      <c r="AF354">
        <f>U354+AE354+AC354+AD354</f>
        <v>0</v>
      </c>
      <c r="AG354">
        <f>DX354*AU354*(DS354-DR354*(1000-AU354*DU354)/(1000-AU354*DT354))/(100*DL354)</f>
        <v>0</v>
      </c>
      <c r="AH354">
        <f>1000*DX354*AU354*(DT354-DU354)/(100*DL354*(1000-AU354*DT354))</f>
        <v>0</v>
      </c>
      <c r="AI354">
        <f>(AJ354 - AK354 - DY354*1E3/(8.314*(EA354+273.15)) * AM354/DX354 * AL354) * DX354/(100*DL354) * (1000 - DU354)/1000</f>
        <v>0</v>
      </c>
      <c r="AJ354">
        <v>824.837972974003</v>
      </c>
      <c r="AK354">
        <v>800.251236363637</v>
      </c>
      <c r="AL354">
        <v>3.56404734119152</v>
      </c>
      <c r="AM354">
        <v>65.0637993625478</v>
      </c>
      <c r="AN354">
        <f>(AP354 - AO354 + DY354*1E3/(8.314*(EA354+273.15)) * AR354/DX354 * AQ354) * DX354/(100*DL354) * 1000/(1000 - AP354)</f>
        <v>0</v>
      </c>
      <c r="AO354">
        <v>24.6591489163236</v>
      </c>
      <c r="AP354">
        <v>26.8625975757576</v>
      </c>
      <c r="AQ354">
        <v>-0.00075269972499962</v>
      </c>
      <c r="AR354">
        <v>110.680161828756</v>
      </c>
      <c r="AS354">
        <v>7</v>
      </c>
      <c r="AT354">
        <v>1</v>
      </c>
      <c r="AU354">
        <f>IF(AS354*$H$13&gt;=AW354,1.0,(AW354/(AW354-AS354*$H$13)))</f>
        <v>0</v>
      </c>
      <c r="AV354">
        <f>(AU354-1)*100</f>
        <v>0</v>
      </c>
      <c r="AW354">
        <f>MAX(0,($B$13+$C$13*EF354)/(1+$D$13*EF354)*DY354/(EA354+273)*$E$13)</f>
        <v>0</v>
      </c>
      <c r="AX354" t="s">
        <v>437</v>
      </c>
      <c r="AY354" t="s">
        <v>437</v>
      </c>
      <c r="AZ354">
        <v>0</v>
      </c>
      <c r="BA354">
        <v>0</v>
      </c>
      <c r="BB354">
        <f>1-AZ354/BA354</f>
        <v>0</v>
      </c>
      <c r="BC354">
        <v>0</v>
      </c>
      <c r="BD354" t="s">
        <v>437</v>
      </c>
      <c r="BE354" t="s">
        <v>437</v>
      </c>
      <c r="BF354">
        <v>0</v>
      </c>
      <c r="BG354">
        <v>0</v>
      </c>
      <c r="BH354">
        <f>1-BF354/BG354</f>
        <v>0</v>
      </c>
      <c r="BI354">
        <v>0.5</v>
      </c>
      <c r="BJ354">
        <f>DI354</f>
        <v>0</v>
      </c>
      <c r="BK354">
        <f>L354</f>
        <v>0</v>
      </c>
      <c r="BL354">
        <f>BH354*BI354*BJ354</f>
        <v>0</v>
      </c>
      <c r="BM354">
        <f>(BK354-BC354)/BJ354</f>
        <v>0</v>
      </c>
      <c r="BN354">
        <f>(BA354-BG354)/BG354</f>
        <v>0</v>
      </c>
      <c r="BO354">
        <f>AZ354/(BB354+AZ354/BG354)</f>
        <v>0</v>
      </c>
      <c r="BP354" t="s">
        <v>437</v>
      </c>
      <c r="BQ354">
        <v>0</v>
      </c>
      <c r="BR354">
        <f>IF(BQ354&lt;&gt;0, BQ354, BO354)</f>
        <v>0</v>
      </c>
      <c r="BS354">
        <f>1-BR354/BG354</f>
        <v>0</v>
      </c>
      <c r="BT354">
        <f>(BG354-BF354)/(BG354-BR354)</f>
        <v>0</v>
      </c>
      <c r="BU354">
        <f>(BA354-BG354)/(BA354-BR354)</f>
        <v>0</v>
      </c>
      <c r="BV354">
        <f>(BG354-BF354)/(BG354-AZ354)</f>
        <v>0</v>
      </c>
      <c r="BW354">
        <f>(BA354-BG354)/(BA354-AZ354)</f>
        <v>0</v>
      </c>
      <c r="BX354">
        <f>(BT354*BR354/BF354)</f>
        <v>0</v>
      </c>
      <c r="BY354">
        <f>(1-BX354)</f>
        <v>0</v>
      </c>
      <c r="DH354">
        <f>$B$11*EG354+$C$11*EH354+$F$11*ES354*(1-EV354)</f>
        <v>0</v>
      </c>
      <c r="DI354">
        <f>DH354*DJ354</f>
        <v>0</v>
      </c>
      <c r="DJ354">
        <f>($B$11*$D$9+$C$11*$D$9+$F$11*((FF354+EX354)/MAX(FF354+EX354+FG354, 0.1)*$I$9+FG354/MAX(FF354+EX354+FG354, 0.1)*$J$9))/($B$11+$C$11+$F$11)</f>
        <v>0</v>
      </c>
      <c r="DK354">
        <f>($B$11*$K$9+$C$11*$K$9+$F$11*((FF354+EX354)/MAX(FF354+EX354+FG354, 0.1)*$P$9+FG354/MAX(FF354+EX354+FG354, 0.1)*$Q$9))/($B$11+$C$11+$F$11)</f>
        <v>0</v>
      </c>
      <c r="DL354">
        <v>6</v>
      </c>
      <c r="DM354">
        <v>0.5</v>
      </c>
      <c r="DN354" t="s">
        <v>438</v>
      </c>
      <c r="DO354">
        <v>2</v>
      </c>
      <c r="DP354" t="b">
        <v>1</v>
      </c>
      <c r="DQ354">
        <v>1761413008.94615</v>
      </c>
      <c r="DR354">
        <v>755.388538461539</v>
      </c>
      <c r="DS354">
        <v>787.961076923077</v>
      </c>
      <c r="DT354">
        <v>26.8901923076923</v>
      </c>
      <c r="DU354">
        <v>24.6566076923077</v>
      </c>
      <c r="DV354">
        <v>754.291</v>
      </c>
      <c r="DW354">
        <v>26.575</v>
      </c>
      <c r="DX354">
        <v>500.012846153846</v>
      </c>
      <c r="DY354">
        <v>90.3508846153846</v>
      </c>
      <c r="DZ354">
        <v>0.0433138153846154</v>
      </c>
      <c r="EA354">
        <v>38.5089461538461</v>
      </c>
      <c r="EB354">
        <v>38.4808923076923</v>
      </c>
      <c r="EC354">
        <v>999.9</v>
      </c>
      <c r="ED354">
        <v>0</v>
      </c>
      <c r="EE354">
        <v>0</v>
      </c>
      <c r="EF354">
        <v>9989.37538461538</v>
      </c>
      <c r="EG354">
        <v>0</v>
      </c>
      <c r="EH354">
        <v>1229.05384615385</v>
      </c>
      <c r="EI354">
        <v>-32.5727</v>
      </c>
      <c r="EJ354">
        <v>776.262076923077</v>
      </c>
      <c r="EK354">
        <v>807.880923076923</v>
      </c>
      <c r="EL354">
        <v>2.23357230769231</v>
      </c>
      <c r="EM354">
        <v>787.961076923077</v>
      </c>
      <c r="EN354">
        <v>24.6566076923077</v>
      </c>
      <c r="EO354">
        <v>2.42955230769231</v>
      </c>
      <c r="EP354">
        <v>2.22774615384615</v>
      </c>
      <c r="EQ354">
        <v>20.5621</v>
      </c>
      <c r="ER354">
        <v>19.1632384615385</v>
      </c>
      <c r="ES354">
        <v>1199.93</v>
      </c>
      <c r="ET354">
        <v>0.966990923076923</v>
      </c>
      <c r="EU354">
        <v>0.0330092076923077</v>
      </c>
      <c r="EV354">
        <v>0</v>
      </c>
      <c r="EW354">
        <v>1329.20307692308</v>
      </c>
      <c r="EX354">
        <v>5.00059</v>
      </c>
      <c r="EY354">
        <v>16870.7538461538</v>
      </c>
      <c r="EZ354">
        <v>10358.0923076923</v>
      </c>
      <c r="FA354">
        <v>58.0863076923077</v>
      </c>
      <c r="FB354">
        <v>60.096</v>
      </c>
      <c r="FC354">
        <v>58.3699230769231</v>
      </c>
      <c r="FD354">
        <v>59.7209230769231</v>
      </c>
      <c r="FE354">
        <v>58.7786153846154</v>
      </c>
      <c r="FF354">
        <v>1155.48307692308</v>
      </c>
      <c r="FG354">
        <v>39.4453846153846</v>
      </c>
      <c r="FH354">
        <v>0</v>
      </c>
      <c r="FI354">
        <v>1761412977.1</v>
      </c>
      <c r="FJ354">
        <v>0</v>
      </c>
      <c r="FK354">
        <v>1328.9088</v>
      </c>
      <c r="FL354">
        <v>-18.9692308055769</v>
      </c>
      <c r="FM354">
        <v>-191.915384698814</v>
      </c>
      <c r="FN354">
        <v>16868.46</v>
      </c>
      <c r="FO354">
        <v>15</v>
      </c>
      <c r="FP354">
        <v>0</v>
      </c>
      <c r="FQ354" t="s">
        <v>439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-32.9163095238095</v>
      </c>
      <c r="GD354">
        <v>-0.489194805194761</v>
      </c>
      <c r="GE354">
        <v>1.22475214476227</v>
      </c>
      <c r="GF354">
        <v>1</v>
      </c>
      <c r="GG354">
        <v>1330.08852941176</v>
      </c>
      <c r="GH354">
        <v>-18.422154303337</v>
      </c>
      <c r="GI354">
        <v>1.82065943508024</v>
      </c>
      <c r="GJ354">
        <v>-1</v>
      </c>
      <c r="GK354">
        <v>2.2481</v>
      </c>
      <c r="GL354">
        <v>-0.293496623376618</v>
      </c>
      <c r="GM354">
        <v>0.0297674611422799</v>
      </c>
      <c r="GN354">
        <v>0</v>
      </c>
      <c r="GO354">
        <v>1</v>
      </c>
      <c r="GP354">
        <v>2</v>
      </c>
      <c r="GQ354" t="s">
        <v>446</v>
      </c>
      <c r="GR354">
        <v>3.12783</v>
      </c>
      <c r="GS354">
        <v>2.72117</v>
      </c>
      <c r="GT354">
        <v>0.134191</v>
      </c>
      <c r="GU354">
        <v>0.138292</v>
      </c>
      <c r="GV354">
        <v>0.106787</v>
      </c>
      <c r="GW354">
        <v>0.10092</v>
      </c>
      <c r="GX354">
        <v>31331.1</v>
      </c>
      <c r="GY354">
        <v>33017.1</v>
      </c>
      <c r="GZ354">
        <v>32852.2</v>
      </c>
      <c r="HA354">
        <v>34805.3</v>
      </c>
      <c r="HB354">
        <v>41799.9</v>
      </c>
      <c r="HC354">
        <v>45100.6</v>
      </c>
      <c r="HD354">
        <v>51565.8</v>
      </c>
      <c r="HE354">
        <v>55794.4</v>
      </c>
      <c r="HF354">
        <v>1.71373</v>
      </c>
      <c r="HG354">
        <v>1.5803</v>
      </c>
      <c r="HH354">
        <v>-0.0697374</v>
      </c>
      <c r="HI354">
        <v>0</v>
      </c>
      <c r="HJ354">
        <v>39.6564</v>
      </c>
      <c r="HK354">
        <v>999.9</v>
      </c>
      <c r="HL354">
        <v>56.623</v>
      </c>
      <c r="HM354">
        <v>29.265</v>
      </c>
      <c r="HN354">
        <v>25.5938</v>
      </c>
      <c r="HO354">
        <v>56.6675</v>
      </c>
      <c r="HP354">
        <v>42.2756</v>
      </c>
      <c r="HQ354">
        <v>1</v>
      </c>
      <c r="HR354">
        <v>1.9824</v>
      </c>
      <c r="HS354">
        <v>9.28105</v>
      </c>
      <c r="HT354">
        <v>19.9073</v>
      </c>
      <c r="HU354">
        <v>5.19093</v>
      </c>
      <c r="HV354">
        <v>12.0159</v>
      </c>
      <c r="HW354">
        <v>4.9708</v>
      </c>
      <c r="HX354">
        <v>3.29492</v>
      </c>
      <c r="HY354">
        <v>9999</v>
      </c>
      <c r="HZ354">
        <v>9999</v>
      </c>
      <c r="IA354">
        <v>999.9</v>
      </c>
      <c r="IB354">
        <v>9999</v>
      </c>
      <c r="IC354">
        <v>1.86324</v>
      </c>
      <c r="ID354">
        <v>1.8681</v>
      </c>
      <c r="IE354">
        <v>1.86783</v>
      </c>
      <c r="IF354">
        <v>1.86904</v>
      </c>
      <c r="IG354">
        <v>1.86981</v>
      </c>
      <c r="IH354">
        <v>1.86587</v>
      </c>
      <c r="II354">
        <v>1.86692</v>
      </c>
      <c r="IJ354">
        <v>1.8684</v>
      </c>
      <c r="IK354">
        <v>5</v>
      </c>
      <c r="IL354">
        <v>0</v>
      </c>
      <c r="IM354">
        <v>0</v>
      </c>
      <c r="IN354">
        <v>0</v>
      </c>
      <c r="IO354" t="s">
        <v>441</v>
      </c>
      <c r="IP354" t="s">
        <v>442</v>
      </c>
      <c r="IQ354" t="s">
        <v>443</v>
      </c>
      <c r="IR354" t="s">
        <v>443</v>
      </c>
      <c r="IS354" t="s">
        <v>443</v>
      </c>
      <c r="IT354" t="s">
        <v>443</v>
      </c>
      <c r="IU354">
        <v>0</v>
      </c>
      <c r="IV354">
        <v>100</v>
      </c>
      <c r="IW354">
        <v>100</v>
      </c>
      <c r="IX354">
        <v>1.098</v>
      </c>
      <c r="IY354">
        <v>0.3152</v>
      </c>
      <c r="IZ354">
        <v>1.09748391826392</v>
      </c>
      <c r="JA354">
        <v>0</v>
      </c>
      <c r="JB354">
        <v>0</v>
      </c>
      <c r="JC354">
        <v>0</v>
      </c>
      <c r="JD354">
        <v>0.315191680746845</v>
      </c>
      <c r="JE354">
        <v>0</v>
      </c>
      <c r="JF354">
        <v>0</v>
      </c>
      <c r="JG354">
        <v>0</v>
      </c>
      <c r="JH354">
        <v>5</v>
      </c>
      <c r="JI354">
        <v>2273</v>
      </c>
      <c r="JJ354">
        <v>0</v>
      </c>
      <c r="JK354">
        <v>25</v>
      </c>
      <c r="JL354">
        <v>29356883.6</v>
      </c>
      <c r="JM354">
        <v>29356883.6</v>
      </c>
      <c r="JN354">
        <v>1.75049</v>
      </c>
      <c r="JO354">
        <v>2.61597</v>
      </c>
      <c r="JP354">
        <v>1.54785</v>
      </c>
      <c r="JQ354">
        <v>2.32056</v>
      </c>
      <c r="JR354">
        <v>1.64673</v>
      </c>
      <c r="JS354">
        <v>2.35596</v>
      </c>
      <c r="JT354">
        <v>33.5804</v>
      </c>
      <c r="JU354">
        <v>24.105</v>
      </c>
      <c r="JV354">
        <v>18</v>
      </c>
      <c r="JW354">
        <v>486.065</v>
      </c>
      <c r="JX354">
        <v>391.255</v>
      </c>
      <c r="JY354">
        <v>30.0462</v>
      </c>
      <c r="JZ354">
        <v>49.2032</v>
      </c>
      <c r="KA354">
        <v>30.0042</v>
      </c>
      <c r="KB354">
        <v>48.196</v>
      </c>
      <c r="KC354">
        <v>48.0124</v>
      </c>
      <c r="KD354">
        <v>35.1833</v>
      </c>
      <c r="KE354">
        <v>0</v>
      </c>
      <c r="KF354">
        <v>100</v>
      </c>
      <c r="KG354">
        <v>21.1469</v>
      </c>
      <c r="KH354">
        <v>842.447</v>
      </c>
      <c r="KI354">
        <v>34.6858</v>
      </c>
      <c r="KJ354">
        <v>93.511</v>
      </c>
      <c r="KK354">
        <v>90.2945</v>
      </c>
    </row>
    <row r="355" spans="1:297">
      <c r="A355">
        <v>339</v>
      </c>
      <c r="B355">
        <v>1761413022.1</v>
      </c>
      <c r="C355">
        <v>4841.09999990463</v>
      </c>
      <c r="D355" t="s">
        <v>1123</v>
      </c>
      <c r="E355" t="s">
        <v>1124</v>
      </c>
      <c r="F355">
        <v>5</v>
      </c>
      <c r="G355" t="s">
        <v>1024</v>
      </c>
      <c r="H355" t="s">
        <v>436</v>
      </c>
      <c r="I355">
        <v>1761413013.94615</v>
      </c>
      <c r="J355">
        <f>(K355)/1000</f>
        <v>0</v>
      </c>
      <c r="K355">
        <f>IF(DP355, AN355, AH355)</f>
        <v>0</v>
      </c>
      <c r="L355">
        <f>IF(DP355, AI355, AG355)</f>
        <v>0</v>
      </c>
      <c r="M355">
        <f>DR355 - IF(AU355&gt;1, L355*DL355*100.0/(AW355), 0)</f>
        <v>0</v>
      </c>
      <c r="N355">
        <f>((T355-J355/2)*M355-L355)/(T355+J355/2)</f>
        <v>0</v>
      </c>
      <c r="O355">
        <f>N355*(DY355+DZ355)/1000.0</f>
        <v>0</v>
      </c>
      <c r="P355">
        <f>(DR355 - IF(AU355&gt;1, L355*DL355*100.0/(AW355), 0))*(DY355+DZ355)/1000.0</f>
        <v>0</v>
      </c>
      <c r="Q355">
        <f>2.0/((1/S355-1/R355)+SIGN(S355)*SQRT((1/S355-1/R355)*(1/S355-1/R355) + 4*DM355/((DM355+1)*(DM355+1))*(2*1/S355*1/R355-1/R355*1/R355)))</f>
        <v>0</v>
      </c>
      <c r="R355">
        <f>IF(LEFT(DN355,1)&lt;&gt;"0",IF(LEFT(DN355,1)="1",3.0,DO355),$D$5+$E$5*(EF355*DY355/($K$5*1000))+$F$5*(EF355*DY355/($K$5*1000))*MAX(MIN(DL355,$J$5),$I$5)*MAX(MIN(DL355,$J$5),$I$5)+$G$5*MAX(MIN(DL355,$J$5),$I$5)*(EF355*DY355/($K$5*1000))+$H$5*(EF355*DY355/($K$5*1000))*(EF355*DY355/($K$5*1000)))</f>
        <v>0</v>
      </c>
      <c r="S355">
        <f>J355*(1000-(1000*0.61365*exp(17.502*W355/(240.97+W355))/(DY355+DZ355)+DT355)/2)/(1000*0.61365*exp(17.502*W355/(240.97+W355))/(DY355+DZ355)-DT355)</f>
        <v>0</v>
      </c>
      <c r="T355">
        <f>1/((DM355+1)/(Q355/1.6)+1/(R355/1.37)) + DM355/((DM355+1)/(Q355/1.6) + DM355/(R355/1.37))</f>
        <v>0</v>
      </c>
      <c r="U355">
        <f>(DH355*DK355)</f>
        <v>0</v>
      </c>
      <c r="V355">
        <f>(EA355+(U355+2*0.95*5.67E-8*(((EA355+$B$7)+273)^4-(EA355+273)^4)-44100*J355)/(1.84*29.3*R355+8*0.95*5.67E-8*(EA355+273)^3))</f>
        <v>0</v>
      </c>
      <c r="W355">
        <f>($C$7*EB355+$D$7*EC355+$E$7*V355)</f>
        <v>0</v>
      </c>
      <c r="X355">
        <f>0.61365*exp(17.502*W355/(240.97+W355))</f>
        <v>0</v>
      </c>
      <c r="Y355">
        <f>(Z355/AA355*100)</f>
        <v>0</v>
      </c>
      <c r="Z355">
        <f>DT355*(DY355+DZ355)/1000</f>
        <v>0</v>
      </c>
      <c r="AA355">
        <f>0.61365*exp(17.502*EA355/(240.97+EA355))</f>
        <v>0</v>
      </c>
      <c r="AB355">
        <f>(X355-DT355*(DY355+DZ355)/1000)</f>
        <v>0</v>
      </c>
      <c r="AC355">
        <f>(-J355*44100)</f>
        <v>0</v>
      </c>
      <c r="AD355">
        <f>2*29.3*R355*0.92*(EA355-W355)</f>
        <v>0</v>
      </c>
      <c r="AE355">
        <f>2*0.95*5.67E-8*(((EA355+$B$7)+273)^4-(W355+273)^4)</f>
        <v>0</v>
      </c>
      <c r="AF355">
        <f>U355+AE355+AC355+AD355</f>
        <v>0</v>
      </c>
      <c r="AG355">
        <f>DX355*AU355*(DS355-DR355*(1000-AU355*DU355)/(1000-AU355*DT355))/(100*DL355)</f>
        <v>0</v>
      </c>
      <c r="AH355">
        <f>1000*DX355*AU355*(DT355-DU355)/(100*DL355*(1000-AU355*DT355))</f>
        <v>0</v>
      </c>
      <c r="AI355">
        <f>(AJ355 - AK355 - DY355*1E3/(8.314*(EA355+273.15)) * AM355/DX355 * AL355) * DX355/(100*DL355) * (1000 - DU355)/1000</f>
        <v>0</v>
      </c>
      <c r="AJ355">
        <v>841.062707136908</v>
      </c>
      <c r="AK355">
        <v>816.793642424242</v>
      </c>
      <c r="AL355">
        <v>3.29609313924201</v>
      </c>
      <c r="AM355">
        <v>65.0637993625478</v>
      </c>
      <c r="AN355">
        <f>(AP355 - AO355 + DY355*1E3/(8.314*(EA355+273.15)) * AR355/DX355 * AQ355) * DX355/(100*DL355) * 1000/(1000 - AP355)</f>
        <v>0</v>
      </c>
      <c r="AO355">
        <v>24.6636105874171</v>
      </c>
      <c r="AP355">
        <v>26.8483357575757</v>
      </c>
      <c r="AQ355">
        <v>-0.00048694340215606</v>
      </c>
      <c r="AR355">
        <v>110.680161828756</v>
      </c>
      <c r="AS355">
        <v>7</v>
      </c>
      <c r="AT355">
        <v>1</v>
      </c>
      <c r="AU355">
        <f>IF(AS355*$H$13&gt;=AW355,1.0,(AW355/(AW355-AS355*$H$13)))</f>
        <v>0</v>
      </c>
      <c r="AV355">
        <f>(AU355-1)*100</f>
        <v>0</v>
      </c>
      <c r="AW355">
        <f>MAX(0,($B$13+$C$13*EF355)/(1+$D$13*EF355)*DY355/(EA355+273)*$E$13)</f>
        <v>0</v>
      </c>
      <c r="AX355" t="s">
        <v>437</v>
      </c>
      <c r="AY355" t="s">
        <v>437</v>
      </c>
      <c r="AZ355">
        <v>0</v>
      </c>
      <c r="BA355">
        <v>0</v>
      </c>
      <c r="BB355">
        <f>1-AZ355/BA355</f>
        <v>0</v>
      </c>
      <c r="BC355">
        <v>0</v>
      </c>
      <c r="BD355" t="s">
        <v>437</v>
      </c>
      <c r="BE355" t="s">
        <v>437</v>
      </c>
      <c r="BF355">
        <v>0</v>
      </c>
      <c r="BG355">
        <v>0</v>
      </c>
      <c r="BH355">
        <f>1-BF355/BG355</f>
        <v>0</v>
      </c>
      <c r="BI355">
        <v>0.5</v>
      </c>
      <c r="BJ355">
        <f>DI355</f>
        <v>0</v>
      </c>
      <c r="BK355">
        <f>L355</f>
        <v>0</v>
      </c>
      <c r="BL355">
        <f>BH355*BI355*BJ355</f>
        <v>0</v>
      </c>
      <c r="BM355">
        <f>(BK355-BC355)/BJ355</f>
        <v>0</v>
      </c>
      <c r="BN355">
        <f>(BA355-BG355)/BG355</f>
        <v>0</v>
      </c>
      <c r="BO355">
        <f>AZ355/(BB355+AZ355/BG355)</f>
        <v>0</v>
      </c>
      <c r="BP355" t="s">
        <v>437</v>
      </c>
      <c r="BQ355">
        <v>0</v>
      </c>
      <c r="BR355">
        <f>IF(BQ355&lt;&gt;0, BQ355, BO355)</f>
        <v>0</v>
      </c>
      <c r="BS355">
        <f>1-BR355/BG355</f>
        <v>0</v>
      </c>
      <c r="BT355">
        <f>(BG355-BF355)/(BG355-BR355)</f>
        <v>0</v>
      </c>
      <c r="BU355">
        <f>(BA355-BG355)/(BA355-BR355)</f>
        <v>0</v>
      </c>
      <c r="BV355">
        <f>(BG355-BF355)/(BG355-AZ355)</f>
        <v>0</v>
      </c>
      <c r="BW355">
        <f>(BA355-BG355)/(BA355-AZ355)</f>
        <v>0</v>
      </c>
      <c r="BX355">
        <f>(BT355*BR355/BF355)</f>
        <v>0</v>
      </c>
      <c r="BY355">
        <f>(1-BX355)</f>
        <v>0</v>
      </c>
      <c r="DH355">
        <f>$B$11*EG355+$C$11*EH355+$F$11*ES355*(1-EV355)</f>
        <v>0</v>
      </c>
      <c r="DI355">
        <f>DH355*DJ355</f>
        <v>0</v>
      </c>
      <c r="DJ355">
        <f>($B$11*$D$9+$C$11*$D$9+$F$11*((FF355+EX355)/MAX(FF355+EX355+FG355, 0.1)*$I$9+FG355/MAX(FF355+EX355+FG355, 0.1)*$J$9))/($B$11+$C$11+$F$11)</f>
        <v>0</v>
      </c>
      <c r="DK355">
        <f>($B$11*$K$9+$C$11*$K$9+$F$11*((FF355+EX355)/MAX(FF355+EX355+FG355, 0.1)*$P$9+FG355/MAX(FF355+EX355+FG355, 0.1)*$Q$9))/($B$11+$C$11+$F$11)</f>
        <v>0</v>
      </c>
      <c r="DL355">
        <v>6</v>
      </c>
      <c r="DM355">
        <v>0.5</v>
      </c>
      <c r="DN355" t="s">
        <v>438</v>
      </c>
      <c r="DO355">
        <v>2</v>
      </c>
      <c r="DP355" t="b">
        <v>1</v>
      </c>
      <c r="DQ355">
        <v>1761413013.94615</v>
      </c>
      <c r="DR355">
        <v>771.475461538461</v>
      </c>
      <c r="DS355">
        <v>804.357769230769</v>
      </c>
      <c r="DT355">
        <v>26.8715384615385</v>
      </c>
      <c r="DU355">
        <v>24.6590461538462</v>
      </c>
      <c r="DV355">
        <v>770.378076923077</v>
      </c>
      <c r="DW355">
        <v>26.5563461538462</v>
      </c>
      <c r="DX355">
        <v>500.009615384615</v>
      </c>
      <c r="DY355">
        <v>90.3524307692308</v>
      </c>
      <c r="DZ355">
        <v>0.0432920384615385</v>
      </c>
      <c r="EA355">
        <v>38.5367307692308</v>
      </c>
      <c r="EB355">
        <v>38.5231769230769</v>
      </c>
      <c r="EC355">
        <v>999.9</v>
      </c>
      <c r="ED355">
        <v>0</v>
      </c>
      <c r="EE355">
        <v>0</v>
      </c>
      <c r="EF355">
        <v>9997.59230769231</v>
      </c>
      <c r="EG355">
        <v>0</v>
      </c>
      <c r="EH355">
        <v>1228.92923076923</v>
      </c>
      <c r="EI355">
        <v>-32.8823076923077</v>
      </c>
      <c r="EJ355">
        <v>792.778538461539</v>
      </c>
      <c r="EK355">
        <v>824.694153846154</v>
      </c>
      <c r="EL355">
        <v>2.21248076923077</v>
      </c>
      <c r="EM355">
        <v>804.357769230769</v>
      </c>
      <c r="EN355">
        <v>24.6590461538462</v>
      </c>
      <c r="EO355">
        <v>2.42790846153846</v>
      </c>
      <c r="EP355">
        <v>2.22800538461538</v>
      </c>
      <c r="EQ355">
        <v>20.5511230769231</v>
      </c>
      <c r="ER355">
        <v>19.1651076923077</v>
      </c>
      <c r="ES355">
        <v>1199.95461538462</v>
      </c>
      <c r="ET355">
        <v>0.966992307692308</v>
      </c>
      <c r="EU355">
        <v>0.0330079</v>
      </c>
      <c r="EV355">
        <v>0</v>
      </c>
      <c r="EW355">
        <v>1327.69538461538</v>
      </c>
      <c r="EX355">
        <v>5.00059</v>
      </c>
      <c r="EY355">
        <v>16854.9846153846</v>
      </c>
      <c r="EZ355">
        <v>10358.3</v>
      </c>
      <c r="FA355">
        <v>58.1247692307692</v>
      </c>
      <c r="FB355">
        <v>60.1392307692308</v>
      </c>
      <c r="FC355">
        <v>58.4132307692308</v>
      </c>
      <c r="FD355">
        <v>59.7593846153846</v>
      </c>
      <c r="FE355">
        <v>58.8170769230769</v>
      </c>
      <c r="FF355">
        <v>1155.51076923077</v>
      </c>
      <c r="FG355">
        <v>39.4423076923077</v>
      </c>
      <c r="FH355">
        <v>0</v>
      </c>
      <c r="FI355">
        <v>1761412981.9</v>
      </c>
      <c r="FJ355">
        <v>0</v>
      </c>
      <c r="FK355">
        <v>1327.4504</v>
      </c>
      <c r="FL355">
        <v>-17.5776922858721</v>
      </c>
      <c r="FM355">
        <v>-186.58461491083</v>
      </c>
      <c r="FN355">
        <v>16853.34</v>
      </c>
      <c r="FO355">
        <v>15</v>
      </c>
      <c r="FP355">
        <v>0</v>
      </c>
      <c r="FQ355" t="s">
        <v>439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-32.73442</v>
      </c>
      <c r="GD355">
        <v>-7.10006616541348</v>
      </c>
      <c r="GE355">
        <v>1.13249913492241</v>
      </c>
      <c r="GF355">
        <v>0</v>
      </c>
      <c r="GG355">
        <v>1328.46911764706</v>
      </c>
      <c r="GH355">
        <v>-17.8818945782978</v>
      </c>
      <c r="GI355">
        <v>1.77158182498857</v>
      </c>
      <c r="GJ355">
        <v>-1</v>
      </c>
      <c r="GK355">
        <v>2.222471</v>
      </c>
      <c r="GL355">
        <v>-0.252157894736846</v>
      </c>
      <c r="GM355">
        <v>0.0242519671160919</v>
      </c>
      <c r="GN355">
        <v>0</v>
      </c>
      <c r="GO355">
        <v>0</v>
      </c>
      <c r="GP355">
        <v>2</v>
      </c>
      <c r="GQ355" t="s">
        <v>473</v>
      </c>
      <c r="GR355">
        <v>3.12791</v>
      </c>
      <c r="GS355">
        <v>2.72139</v>
      </c>
      <c r="GT355">
        <v>0.136077</v>
      </c>
      <c r="GU355">
        <v>0.140327</v>
      </c>
      <c r="GV355">
        <v>0.106729</v>
      </c>
      <c r="GW355">
        <v>0.10092</v>
      </c>
      <c r="GX355">
        <v>31259.3</v>
      </c>
      <c r="GY355">
        <v>32934.7</v>
      </c>
      <c r="GZ355">
        <v>32848.9</v>
      </c>
      <c r="HA355">
        <v>34801.1</v>
      </c>
      <c r="HB355">
        <v>41799.4</v>
      </c>
      <c r="HC355">
        <v>45096.1</v>
      </c>
      <c r="HD355">
        <v>51561.6</v>
      </c>
      <c r="HE355">
        <v>55788.5</v>
      </c>
      <c r="HF355">
        <v>1.71343</v>
      </c>
      <c r="HG355">
        <v>1.57983</v>
      </c>
      <c r="HH355">
        <v>-0.0674799</v>
      </c>
      <c r="HI355">
        <v>0</v>
      </c>
      <c r="HJ355">
        <v>39.6876</v>
      </c>
      <c r="HK355">
        <v>999.9</v>
      </c>
      <c r="HL355">
        <v>56.623</v>
      </c>
      <c r="HM355">
        <v>29.265</v>
      </c>
      <c r="HN355">
        <v>25.592</v>
      </c>
      <c r="HO355">
        <v>56.5275</v>
      </c>
      <c r="HP355">
        <v>42.3117</v>
      </c>
      <c r="HQ355">
        <v>1</v>
      </c>
      <c r="HR355">
        <v>1.98699</v>
      </c>
      <c r="HS355">
        <v>9.28105</v>
      </c>
      <c r="HT355">
        <v>19.9072</v>
      </c>
      <c r="HU355">
        <v>5.19048</v>
      </c>
      <c r="HV355">
        <v>12.0159</v>
      </c>
      <c r="HW355">
        <v>4.9703</v>
      </c>
      <c r="HX355">
        <v>3.295</v>
      </c>
      <c r="HY355">
        <v>9999</v>
      </c>
      <c r="HZ355">
        <v>9999</v>
      </c>
      <c r="IA355">
        <v>999.9</v>
      </c>
      <c r="IB355">
        <v>9999</v>
      </c>
      <c r="IC355">
        <v>1.86324</v>
      </c>
      <c r="ID355">
        <v>1.86808</v>
      </c>
      <c r="IE355">
        <v>1.86783</v>
      </c>
      <c r="IF355">
        <v>1.86905</v>
      </c>
      <c r="IG355">
        <v>1.86981</v>
      </c>
      <c r="IH355">
        <v>1.86586</v>
      </c>
      <c r="II355">
        <v>1.86693</v>
      </c>
      <c r="IJ355">
        <v>1.86841</v>
      </c>
      <c r="IK355">
        <v>5</v>
      </c>
      <c r="IL355">
        <v>0</v>
      </c>
      <c r="IM355">
        <v>0</v>
      </c>
      <c r="IN355">
        <v>0</v>
      </c>
      <c r="IO355" t="s">
        <v>441</v>
      </c>
      <c r="IP355" t="s">
        <v>442</v>
      </c>
      <c r="IQ355" t="s">
        <v>443</v>
      </c>
      <c r="IR355" t="s">
        <v>443</v>
      </c>
      <c r="IS355" t="s">
        <v>443</v>
      </c>
      <c r="IT355" t="s">
        <v>443</v>
      </c>
      <c r="IU355">
        <v>0</v>
      </c>
      <c r="IV355">
        <v>100</v>
      </c>
      <c r="IW355">
        <v>100</v>
      </c>
      <c r="IX355">
        <v>1.097</v>
      </c>
      <c r="IY355">
        <v>0.3152</v>
      </c>
      <c r="IZ355">
        <v>1.09748391826392</v>
      </c>
      <c r="JA355">
        <v>0</v>
      </c>
      <c r="JB355">
        <v>0</v>
      </c>
      <c r="JC355">
        <v>0</v>
      </c>
      <c r="JD355">
        <v>0.315191680746845</v>
      </c>
      <c r="JE355">
        <v>0</v>
      </c>
      <c r="JF355">
        <v>0</v>
      </c>
      <c r="JG355">
        <v>0</v>
      </c>
      <c r="JH355">
        <v>5</v>
      </c>
      <c r="JI355">
        <v>2273</v>
      </c>
      <c r="JJ355">
        <v>0</v>
      </c>
      <c r="JK355">
        <v>25</v>
      </c>
      <c r="JL355">
        <v>29356883.7</v>
      </c>
      <c r="JM355">
        <v>29356883.7</v>
      </c>
      <c r="JN355">
        <v>1.78345</v>
      </c>
      <c r="JO355">
        <v>2.59888</v>
      </c>
      <c r="JP355">
        <v>1.54785</v>
      </c>
      <c r="JQ355">
        <v>2.32056</v>
      </c>
      <c r="JR355">
        <v>1.64673</v>
      </c>
      <c r="JS355">
        <v>2.37183</v>
      </c>
      <c r="JT355">
        <v>33.5804</v>
      </c>
      <c r="JU355">
        <v>24.105</v>
      </c>
      <c r="JV355">
        <v>18</v>
      </c>
      <c r="JW355">
        <v>486.135</v>
      </c>
      <c r="JX355">
        <v>391.183</v>
      </c>
      <c r="JY355">
        <v>30.0821</v>
      </c>
      <c r="JZ355">
        <v>49.2514</v>
      </c>
      <c r="KA355">
        <v>30.0042</v>
      </c>
      <c r="KB355">
        <v>48.2425</v>
      </c>
      <c r="KC355">
        <v>48.0578</v>
      </c>
      <c r="KD355">
        <v>35.7694</v>
      </c>
      <c r="KE355">
        <v>0</v>
      </c>
      <c r="KF355">
        <v>100</v>
      </c>
      <c r="KG355">
        <v>21.1209</v>
      </c>
      <c r="KH355">
        <v>855.937</v>
      </c>
      <c r="KI355">
        <v>34.6858</v>
      </c>
      <c r="KJ355">
        <v>93.5028</v>
      </c>
      <c r="KK355">
        <v>90.2845</v>
      </c>
    </row>
    <row r="356" spans="1:297">
      <c r="A356">
        <v>340</v>
      </c>
      <c r="B356">
        <v>1761413027.1</v>
      </c>
      <c r="C356">
        <v>4846.09999990463</v>
      </c>
      <c r="D356" t="s">
        <v>1125</v>
      </c>
      <c r="E356" t="s">
        <v>1126</v>
      </c>
      <c r="F356">
        <v>5</v>
      </c>
      <c r="G356" t="s">
        <v>1024</v>
      </c>
      <c r="H356" t="s">
        <v>436</v>
      </c>
      <c r="I356">
        <v>1761413018.94615</v>
      </c>
      <c r="J356">
        <f>(K356)/1000</f>
        <v>0</v>
      </c>
      <c r="K356">
        <f>IF(DP356, AN356, AH356)</f>
        <v>0</v>
      </c>
      <c r="L356">
        <f>IF(DP356, AI356, AG356)</f>
        <v>0</v>
      </c>
      <c r="M356">
        <f>DR356 - IF(AU356&gt;1, L356*DL356*100.0/(AW356), 0)</f>
        <v>0</v>
      </c>
      <c r="N356">
        <f>((T356-J356/2)*M356-L356)/(T356+J356/2)</f>
        <v>0</v>
      </c>
      <c r="O356">
        <f>N356*(DY356+DZ356)/1000.0</f>
        <v>0</v>
      </c>
      <c r="P356">
        <f>(DR356 - IF(AU356&gt;1, L356*DL356*100.0/(AW356), 0))*(DY356+DZ356)/1000.0</f>
        <v>0</v>
      </c>
      <c r="Q356">
        <f>2.0/((1/S356-1/R356)+SIGN(S356)*SQRT((1/S356-1/R356)*(1/S356-1/R356) + 4*DM356/((DM356+1)*(DM356+1))*(2*1/S356*1/R356-1/R356*1/R356)))</f>
        <v>0</v>
      </c>
      <c r="R356">
        <f>IF(LEFT(DN356,1)&lt;&gt;"0",IF(LEFT(DN356,1)="1",3.0,DO356),$D$5+$E$5*(EF356*DY356/($K$5*1000))+$F$5*(EF356*DY356/($K$5*1000))*MAX(MIN(DL356,$J$5),$I$5)*MAX(MIN(DL356,$J$5),$I$5)+$G$5*MAX(MIN(DL356,$J$5),$I$5)*(EF356*DY356/($K$5*1000))+$H$5*(EF356*DY356/($K$5*1000))*(EF356*DY356/($K$5*1000)))</f>
        <v>0</v>
      </c>
      <c r="S356">
        <f>J356*(1000-(1000*0.61365*exp(17.502*W356/(240.97+W356))/(DY356+DZ356)+DT356)/2)/(1000*0.61365*exp(17.502*W356/(240.97+W356))/(DY356+DZ356)-DT356)</f>
        <v>0</v>
      </c>
      <c r="T356">
        <f>1/((DM356+1)/(Q356/1.6)+1/(R356/1.37)) + DM356/((DM356+1)/(Q356/1.6) + DM356/(R356/1.37))</f>
        <v>0</v>
      </c>
      <c r="U356">
        <f>(DH356*DK356)</f>
        <v>0</v>
      </c>
      <c r="V356">
        <f>(EA356+(U356+2*0.95*5.67E-8*(((EA356+$B$7)+273)^4-(EA356+273)^4)-44100*J356)/(1.84*29.3*R356+8*0.95*5.67E-8*(EA356+273)^3))</f>
        <v>0</v>
      </c>
      <c r="W356">
        <f>($C$7*EB356+$D$7*EC356+$E$7*V356)</f>
        <v>0</v>
      </c>
      <c r="X356">
        <f>0.61365*exp(17.502*W356/(240.97+W356))</f>
        <v>0</v>
      </c>
      <c r="Y356">
        <f>(Z356/AA356*100)</f>
        <v>0</v>
      </c>
      <c r="Z356">
        <f>DT356*(DY356+DZ356)/1000</f>
        <v>0</v>
      </c>
      <c r="AA356">
        <f>0.61365*exp(17.502*EA356/(240.97+EA356))</f>
        <v>0</v>
      </c>
      <c r="AB356">
        <f>(X356-DT356*(DY356+DZ356)/1000)</f>
        <v>0</v>
      </c>
      <c r="AC356">
        <f>(-J356*44100)</f>
        <v>0</v>
      </c>
      <c r="AD356">
        <f>2*29.3*R356*0.92*(EA356-W356)</f>
        <v>0</v>
      </c>
      <c r="AE356">
        <f>2*0.95*5.67E-8*(((EA356+$B$7)+273)^4-(W356+273)^4)</f>
        <v>0</v>
      </c>
      <c r="AF356">
        <f>U356+AE356+AC356+AD356</f>
        <v>0</v>
      </c>
      <c r="AG356">
        <f>DX356*AU356*(DS356-DR356*(1000-AU356*DU356)/(1000-AU356*DT356))/(100*DL356)</f>
        <v>0</v>
      </c>
      <c r="AH356">
        <f>1000*DX356*AU356*(DT356-DU356)/(100*DL356*(1000-AU356*DT356))</f>
        <v>0</v>
      </c>
      <c r="AI356">
        <f>(AJ356 - AK356 - DY356*1E3/(8.314*(EA356+273.15)) * AM356/DX356 * AL356) * DX356/(100*DL356) * (1000 - DU356)/1000</f>
        <v>0</v>
      </c>
      <c r="AJ356">
        <v>860.108253136062</v>
      </c>
      <c r="AK356">
        <v>834.804418181818</v>
      </c>
      <c r="AL356">
        <v>3.63855853354903</v>
      </c>
      <c r="AM356">
        <v>65.0637993625478</v>
      </c>
      <c r="AN356">
        <f>(AP356 - AO356 + DY356*1E3/(8.314*(EA356+273.15)) * AR356/DX356 * AQ356) * DX356/(100*DL356) * 1000/(1000 - AP356)</f>
        <v>0</v>
      </c>
      <c r="AO356">
        <v>24.6660541263475</v>
      </c>
      <c r="AP356">
        <v>26.8300903030303</v>
      </c>
      <c r="AQ356">
        <v>-0.000450731708263962</v>
      </c>
      <c r="AR356">
        <v>110.680161828756</v>
      </c>
      <c r="AS356">
        <v>7</v>
      </c>
      <c r="AT356">
        <v>1</v>
      </c>
      <c r="AU356">
        <f>IF(AS356*$H$13&gt;=AW356,1.0,(AW356/(AW356-AS356*$H$13)))</f>
        <v>0</v>
      </c>
      <c r="AV356">
        <f>(AU356-1)*100</f>
        <v>0</v>
      </c>
      <c r="AW356">
        <f>MAX(0,($B$13+$C$13*EF356)/(1+$D$13*EF356)*DY356/(EA356+273)*$E$13)</f>
        <v>0</v>
      </c>
      <c r="AX356" t="s">
        <v>437</v>
      </c>
      <c r="AY356" t="s">
        <v>437</v>
      </c>
      <c r="AZ356">
        <v>0</v>
      </c>
      <c r="BA356">
        <v>0</v>
      </c>
      <c r="BB356">
        <f>1-AZ356/BA356</f>
        <v>0</v>
      </c>
      <c r="BC356">
        <v>0</v>
      </c>
      <c r="BD356" t="s">
        <v>437</v>
      </c>
      <c r="BE356" t="s">
        <v>437</v>
      </c>
      <c r="BF356">
        <v>0</v>
      </c>
      <c r="BG356">
        <v>0</v>
      </c>
      <c r="BH356">
        <f>1-BF356/BG356</f>
        <v>0</v>
      </c>
      <c r="BI356">
        <v>0.5</v>
      </c>
      <c r="BJ356">
        <f>DI356</f>
        <v>0</v>
      </c>
      <c r="BK356">
        <f>L356</f>
        <v>0</v>
      </c>
      <c r="BL356">
        <f>BH356*BI356*BJ356</f>
        <v>0</v>
      </c>
      <c r="BM356">
        <f>(BK356-BC356)/BJ356</f>
        <v>0</v>
      </c>
      <c r="BN356">
        <f>(BA356-BG356)/BG356</f>
        <v>0</v>
      </c>
      <c r="BO356">
        <f>AZ356/(BB356+AZ356/BG356)</f>
        <v>0</v>
      </c>
      <c r="BP356" t="s">
        <v>437</v>
      </c>
      <c r="BQ356">
        <v>0</v>
      </c>
      <c r="BR356">
        <f>IF(BQ356&lt;&gt;0, BQ356, BO356)</f>
        <v>0</v>
      </c>
      <c r="BS356">
        <f>1-BR356/BG356</f>
        <v>0</v>
      </c>
      <c r="BT356">
        <f>(BG356-BF356)/(BG356-BR356)</f>
        <v>0</v>
      </c>
      <c r="BU356">
        <f>(BA356-BG356)/(BA356-BR356)</f>
        <v>0</v>
      </c>
      <c r="BV356">
        <f>(BG356-BF356)/(BG356-AZ356)</f>
        <v>0</v>
      </c>
      <c r="BW356">
        <f>(BA356-BG356)/(BA356-AZ356)</f>
        <v>0</v>
      </c>
      <c r="BX356">
        <f>(BT356*BR356/BF356)</f>
        <v>0</v>
      </c>
      <c r="BY356">
        <f>(1-BX356)</f>
        <v>0</v>
      </c>
      <c r="DH356">
        <f>$B$11*EG356+$C$11*EH356+$F$11*ES356*(1-EV356)</f>
        <v>0</v>
      </c>
      <c r="DI356">
        <f>DH356*DJ356</f>
        <v>0</v>
      </c>
      <c r="DJ356">
        <f>($B$11*$D$9+$C$11*$D$9+$F$11*((FF356+EX356)/MAX(FF356+EX356+FG356, 0.1)*$I$9+FG356/MAX(FF356+EX356+FG356, 0.1)*$J$9))/($B$11+$C$11+$F$11)</f>
        <v>0</v>
      </c>
      <c r="DK356">
        <f>($B$11*$K$9+$C$11*$K$9+$F$11*((FF356+EX356)/MAX(FF356+EX356+FG356, 0.1)*$P$9+FG356/MAX(FF356+EX356+FG356, 0.1)*$Q$9))/($B$11+$C$11+$F$11)</f>
        <v>0</v>
      </c>
      <c r="DL356">
        <v>6</v>
      </c>
      <c r="DM356">
        <v>0.5</v>
      </c>
      <c r="DN356" t="s">
        <v>438</v>
      </c>
      <c r="DO356">
        <v>2</v>
      </c>
      <c r="DP356" t="b">
        <v>1</v>
      </c>
      <c r="DQ356">
        <v>1761413018.94615</v>
      </c>
      <c r="DR356">
        <v>788.005</v>
      </c>
      <c r="DS356">
        <v>822.048769230769</v>
      </c>
      <c r="DT356">
        <v>26.8539692307692</v>
      </c>
      <c r="DU356">
        <v>24.6618461538462</v>
      </c>
      <c r="DV356">
        <v>786.907461538461</v>
      </c>
      <c r="DW356">
        <v>26.5387769230769</v>
      </c>
      <c r="DX356">
        <v>500.022615384615</v>
      </c>
      <c r="DY356">
        <v>90.3532692307692</v>
      </c>
      <c r="DZ356">
        <v>0.0431992076923077</v>
      </c>
      <c r="EA356">
        <v>38.5700846153846</v>
      </c>
      <c r="EB356">
        <v>38.5661846153846</v>
      </c>
      <c r="EC356">
        <v>999.9</v>
      </c>
      <c r="ED356">
        <v>0</v>
      </c>
      <c r="EE356">
        <v>0</v>
      </c>
      <c r="EF356">
        <v>10013.6461538462</v>
      </c>
      <c r="EG356">
        <v>0</v>
      </c>
      <c r="EH356">
        <v>1228.81307692308</v>
      </c>
      <c r="EI356">
        <v>-34.0438615384615</v>
      </c>
      <c r="EJ356">
        <v>809.749769230769</v>
      </c>
      <c r="EK356">
        <v>842.834846153846</v>
      </c>
      <c r="EL356">
        <v>2.19212461538462</v>
      </c>
      <c r="EM356">
        <v>822.048769230769</v>
      </c>
      <c r="EN356">
        <v>24.6618461538462</v>
      </c>
      <c r="EO356">
        <v>2.42634384615385</v>
      </c>
      <c r="EP356">
        <v>2.22827923076923</v>
      </c>
      <c r="EQ356">
        <v>20.5406692307692</v>
      </c>
      <c r="ER356">
        <v>19.1670846153846</v>
      </c>
      <c r="ES356">
        <v>1199.98</v>
      </c>
      <c r="ET356">
        <v>0.966991923076923</v>
      </c>
      <c r="EU356">
        <v>0.0330083846153846</v>
      </c>
      <c r="EV356">
        <v>0</v>
      </c>
      <c r="EW356">
        <v>1326.12384615385</v>
      </c>
      <c r="EX356">
        <v>5.00059</v>
      </c>
      <c r="EY356">
        <v>16839.2307692308</v>
      </c>
      <c r="EZ356">
        <v>10358.5230769231</v>
      </c>
      <c r="FA356">
        <v>58.1632307692308</v>
      </c>
      <c r="FB356">
        <v>60.1728461538462</v>
      </c>
      <c r="FC356">
        <v>58.4516923076923</v>
      </c>
      <c r="FD356">
        <v>59.7881538461538</v>
      </c>
      <c r="FE356">
        <v>58.8555384615385</v>
      </c>
      <c r="FF356">
        <v>1155.53692307692</v>
      </c>
      <c r="FG356">
        <v>39.4415384615385</v>
      </c>
      <c r="FH356">
        <v>0</v>
      </c>
      <c r="FI356">
        <v>1761412987.3</v>
      </c>
      <c r="FJ356">
        <v>0</v>
      </c>
      <c r="FK356">
        <v>1325.85115384615</v>
      </c>
      <c r="FL356">
        <v>-18.3996581367181</v>
      </c>
      <c r="FM356">
        <v>-200.629059805907</v>
      </c>
      <c r="FN356">
        <v>16836.7384615385</v>
      </c>
      <c r="FO356">
        <v>15</v>
      </c>
      <c r="FP356">
        <v>0</v>
      </c>
      <c r="FQ356" t="s">
        <v>439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-33.4578476190476</v>
      </c>
      <c r="GD356">
        <v>-10.6718181818182</v>
      </c>
      <c r="GE356">
        <v>1.39922396029576</v>
      </c>
      <c r="GF356">
        <v>0</v>
      </c>
      <c r="GG356">
        <v>1326.96176470588</v>
      </c>
      <c r="GH356">
        <v>-18.5133689914076</v>
      </c>
      <c r="GI356">
        <v>1.83315778754817</v>
      </c>
      <c r="GJ356">
        <v>-1</v>
      </c>
      <c r="GK356">
        <v>2.20370952380952</v>
      </c>
      <c r="GL356">
        <v>-0.2436038961039</v>
      </c>
      <c r="GM356">
        <v>0.0245931071404339</v>
      </c>
      <c r="GN356">
        <v>0</v>
      </c>
      <c r="GO356">
        <v>0</v>
      </c>
      <c r="GP356">
        <v>2</v>
      </c>
      <c r="GQ356" t="s">
        <v>473</v>
      </c>
      <c r="GR356">
        <v>3.12789</v>
      </c>
      <c r="GS356">
        <v>2.72142</v>
      </c>
      <c r="GT356">
        <v>0.138104</v>
      </c>
      <c r="GU356">
        <v>0.142222</v>
      </c>
      <c r="GV356">
        <v>0.106671</v>
      </c>
      <c r="GW356">
        <v>0.100919</v>
      </c>
      <c r="GX356">
        <v>31182.4</v>
      </c>
      <c r="GY356">
        <v>32857.9</v>
      </c>
      <c r="GZ356">
        <v>32845.7</v>
      </c>
      <c r="HA356">
        <v>34797.3</v>
      </c>
      <c r="HB356">
        <v>41799</v>
      </c>
      <c r="HC356">
        <v>45091.6</v>
      </c>
      <c r="HD356">
        <v>51557.4</v>
      </c>
      <c r="HE356">
        <v>55782.6</v>
      </c>
      <c r="HF356">
        <v>1.71265</v>
      </c>
      <c r="HG356">
        <v>1.57938</v>
      </c>
      <c r="HH356">
        <v>-0.0672042</v>
      </c>
      <c r="HI356">
        <v>0</v>
      </c>
      <c r="HJ356">
        <v>39.7182</v>
      </c>
      <c r="HK356">
        <v>999.9</v>
      </c>
      <c r="HL356">
        <v>56.623</v>
      </c>
      <c r="HM356">
        <v>29.275</v>
      </c>
      <c r="HN356">
        <v>25.6069</v>
      </c>
      <c r="HO356">
        <v>56.5675</v>
      </c>
      <c r="HP356">
        <v>42.0232</v>
      </c>
      <c r="HQ356">
        <v>1</v>
      </c>
      <c r="HR356">
        <v>1.99118</v>
      </c>
      <c r="HS356">
        <v>9.28105</v>
      </c>
      <c r="HT356">
        <v>19.907</v>
      </c>
      <c r="HU356">
        <v>5.19004</v>
      </c>
      <c r="HV356">
        <v>12.0159</v>
      </c>
      <c r="HW356">
        <v>4.97065</v>
      </c>
      <c r="HX356">
        <v>3.29497</v>
      </c>
      <c r="HY356">
        <v>9999</v>
      </c>
      <c r="HZ356">
        <v>9999</v>
      </c>
      <c r="IA356">
        <v>999.9</v>
      </c>
      <c r="IB356">
        <v>9999</v>
      </c>
      <c r="IC356">
        <v>1.86322</v>
      </c>
      <c r="ID356">
        <v>1.86805</v>
      </c>
      <c r="IE356">
        <v>1.86783</v>
      </c>
      <c r="IF356">
        <v>1.86904</v>
      </c>
      <c r="IG356">
        <v>1.86981</v>
      </c>
      <c r="IH356">
        <v>1.86587</v>
      </c>
      <c r="II356">
        <v>1.86693</v>
      </c>
      <c r="IJ356">
        <v>1.86841</v>
      </c>
      <c r="IK356">
        <v>5</v>
      </c>
      <c r="IL356">
        <v>0</v>
      </c>
      <c r="IM356">
        <v>0</v>
      </c>
      <c r="IN356">
        <v>0</v>
      </c>
      <c r="IO356" t="s">
        <v>441</v>
      </c>
      <c r="IP356" t="s">
        <v>442</v>
      </c>
      <c r="IQ356" t="s">
        <v>443</v>
      </c>
      <c r="IR356" t="s">
        <v>443</v>
      </c>
      <c r="IS356" t="s">
        <v>443</v>
      </c>
      <c r="IT356" t="s">
        <v>443</v>
      </c>
      <c r="IU356">
        <v>0</v>
      </c>
      <c r="IV356">
        <v>100</v>
      </c>
      <c r="IW356">
        <v>100</v>
      </c>
      <c r="IX356">
        <v>1.098</v>
      </c>
      <c r="IY356">
        <v>0.3152</v>
      </c>
      <c r="IZ356">
        <v>1.09748391826392</v>
      </c>
      <c r="JA356">
        <v>0</v>
      </c>
      <c r="JB356">
        <v>0</v>
      </c>
      <c r="JC356">
        <v>0</v>
      </c>
      <c r="JD356">
        <v>0.315191680746845</v>
      </c>
      <c r="JE356">
        <v>0</v>
      </c>
      <c r="JF356">
        <v>0</v>
      </c>
      <c r="JG356">
        <v>0</v>
      </c>
      <c r="JH356">
        <v>5</v>
      </c>
      <c r="JI356">
        <v>2273</v>
      </c>
      <c r="JJ356">
        <v>0</v>
      </c>
      <c r="JK356">
        <v>25</v>
      </c>
      <c r="JL356">
        <v>29356883.8</v>
      </c>
      <c r="JM356">
        <v>29356883.8</v>
      </c>
      <c r="JN356">
        <v>1.80786</v>
      </c>
      <c r="JO356">
        <v>2.61841</v>
      </c>
      <c r="JP356">
        <v>1.54785</v>
      </c>
      <c r="JQ356">
        <v>2.32056</v>
      </c>
      <c r="JR356">
        <v>1.64673</v>
      </c>
      <c r="JS356">
        <v>2.27783</v>
      </c>
      <c r="JT356">
        <v>33.5804</v>
      </c>
      <c r="JU356">
        <v>24.105</v>
      </c>
      <c r="JV356">
        <v>18</v>
      </c>
      <c r="JW356">
        <v>485.853</v>
      </c>
      <c r="JX356">
        <v>391.113</v>
      </c>
      <c r="JY356">
        <v>30.1153</v>
      </c>
      <c r="JZ356">
        <v>49.2968</v>
      </c>
      <c r="KA356">
        <v>30.0042</v>
      </c>
      <c r="KB356">
        <v>48.2871</v>
      </c>
      <c r="KC356">
        <v>48.1004</v>
      </c>
      <c r="KD356">
        <v>36.3198</v>
      </c>
      <c r="KE356">
        <v>0</v>
      </c>
      <c r="KF356">
        <v>100</v>
      </c>
      <c r="KG356">
        <v>21.1003</v>
      </c>
      <c r="KH356">
        <v>876.552</v>
      </c>
      <c r="KI356">
        <v>34.6858</v>
      </c>
      <c r="KJ356">
        <v>93.4945</v>
      </c>
      <c r="KK356">
        <v>90.2747</v>
      </c>
    </row>
    <row r="357" spans="1:297">
      <c r="A357">
        <v>341</v>
      </c>
      <c r="B357">
        <v>1761413032.1</v>
      </c>
      <c r="C357">
        <v>4851.09999990463</v>
      </c>
      <c r="D357" t="s">
        <v>1127</v>
      </c>
      <c r="E357" t="s">
        <v>1128</v>
      </c>
      <c r="F357">
        <v>5</v>
      </c>
      <c r="G357" t="s">
        <v>1024</v>
      </c>
      <c r="H357" t="s">
        <v>436</v>
      </c>
      <c r="I357">
        <v>1761413023.94615</v>
      </c>
      <c r="J357">
        <f>(K357)/1000</f>
        <v>0</v>
      </c>
      <c r="K357">
        <f>IF(DP357, AN357, AH357)</f>
        <v>0</v>
      </c>
      <c r="L357">
        <f>IF(DP357, AI357, AG357)</f>
        <v>0</v>
      </c>
      <c r="M357">
        <f>DR357 - IF(AU357&gt;1, L357*DL357*100.0/(AW357), 0)</f>
        <v>0</v>
      </c>
      <c r="N357">
        <f>((T357-J357/2)*M357-L357)/(T357+J357/2)</f>
        <v>0</v>
      </c>
      <c r="O357">
        <f>N357*(DY357+DZ357)/1000.0</f>
        <v>0</v>
      </c>
      <c r="P357">
        <f>(DR357 - IF(AU357&gt;1, L357*DL357*100.0/(AW357), 0))*(DY357+DZ357)/1000.0</f>
        <v>0</v>
      </c>
      <c r="Q357">
        <f>2.0/((1/S357-1/R357)+SIGN(S357)*SQRT((1/S357-1/R357)*(1/S357-1/R357) + 4*DM357/((DM357+1)*(DM357+1))*(2*1/S357*1/R357-1/R357*1/R357)))</f>
        <v>0</v>
      </c>
      <c r="R357">
        <f>IF(LEFT(DN357,1)&lt;&gt;"0",IF(LEFT(DN357,1)="1",3.0,DO357),$D$5+$E$5*(EF357*DY357/($K$5*1000))+$F$5*(EF357*DY357/($K$5*1000))*MAX(MIN(DL357,$J$5),$I$5)*MAX(MIN(DL357,$J$5),$I$5)+$G$5*MAX(MIN(DL357,$J$5),$I$5)*(EF357*DY357/($K$5*1000))+$H$5*(EF357*DY357/($K$5*1000))*(EF357*DY357/($K$5*1000)))</f>
        <v>0</v>
      </c>
      <c r="S357">
        <f>J357*(1000-(1000*0.61365*exp(17.502*W357/(240.97+W357))/(DY357+DZ357)+DT357)/2)/(1000*0.61365*exp(17.502*W357/(240.97+W357))/(DY357+DZ357)-DT357)</f>
        <v>0</v>
      </c>
      <c r="T357">
        <f>1/((DM357+1)/(Q357/1.6)+1/(R357/1.37)) + DM357/((DM357+1)/(Q357/1.6) + DM357/(R357/1.37))</f>
        <v>0</v>
      </c>
      <c r="U357">
        <f>(DH357*DK357)</f>
        <v>0</v>
      </c>
      <c r="V357">
        <f>(EA357+(U357+2*0.95*5.67E-8*(((EA357+$B$7)+273)^4-(EA357+273)^4)-44100*J357)/(1.84*29.3*R357+8*0.95*5.67E-8*(EA357+273)^3))</f>
        <v>0</v>
      </c>
      <c r="W357">
        <f>($C$7*EB357+$D$7*EC357+$E$7*V357)</f>
        <v>0</v>
      </c>
      <c r="X357">
        <f>0.61365*exp(17.502*W357/(240.97+W357))</f>
        <v>0</v>
      </c>
      <c r="Y357">
        <f>(Z357/AA357*100)</f>
        <v>0</v>
      </c>
      <c r="Z357">
        <f>DT357*(DY357+DZ357)/1000</f>
        <v>0</v>
      </c>
      <c r="AA357">
        <f>0.61365*exp(17.502*EA357/(240.97+EA357))</f>
        <v>0</v>
      </c>
      <c r="AB357">
        <f>(X357-DT357*(DY357+DZ357)/1000)</f>
        <v>0</v>
      </c>
      <c r="AC357">
        <f>(-J357*44100)</f>
        <v>0</v>
      </c>
      <c r="AD357">
        <f>2*29.3*R357*0.92*(EA357-W357)</f>
        <v>0</v>
      </c>
      <c r="AE357">
        <f>2*0.95*5.67E-8*(((EA357+$B$7)+273)^4-(W357+273)^4)</f>
        <v>0</v>
      </c>
      <c r="AF357">
        <f>U357+AE357+AC357+AD357</f>
        <v>0</v>
      </c>
      <c r="AG357">
        <f>DX357*AU357*(DS357-DR357*(1000-AU357*DU357)/(1000-AU357*DT357))/(100*DL357)</f>
        <v>0</v>
      </c>
      <c r="AH357">
        <f>1000*DX357*AU357*(DT357-DU357)/(100*DL357*(1000-AU357*DT357))</f>
        <v>0</v>
      </c>
      <c r="AI357">
        <f>(AJ357 - AK357 - DY357*1E3/(8.314*(EA357+273.15)) * AM357/DX357 * AL357) * DX357/(100*DL357) * (1000 - DU357)/1000</f>
        <v>0</v>
      </c>
      <c r="AJ357">
        <v>876.237291361555</v>
      </c>
      <c r="AK357">
        <v>851.63563030303</v>
      </c>
      <c r="AL357">
        <v>3.32176001728581</v>
      </c>
      <c r="AM357">
        <v>65.0637993625478</v>
      </c>
      <c r="AN357">
        <f>(AP357 - AO357 + DY357*1E3/(8.314*(EA357+273.15)) * AR357/DX357 * AQ357) * DX357/(100*DL357) * 1000/(1000 - AP357)</f>
        <v>0</v>
      </c>
      <c r="AO357">
        <v>24.6666514544579</v>
      </c>
      <c r="AP357">
        <v>26.8140775757576</v>
      </c>
      <c r="AQ357">
        <v>-0.000408165654466895</v>
      </c>
      <c r="AR357">
        <v>110.680161828756</v>
      </c>
      <c r="AS357">
        <v>7</v>
      </c>
      <c r="AT357">
        <v>1</v>
      </c>
      <c r="AU357">
        <f>IF(AS357*$H$13&gt;=AW357,1.0,(AW357/(AW357-AS357*$H$13)))</f>
        <v>0</v>
      </c>
      <c r="AV357">
        <f>(AU357-1)*100</f>
        <v>0</v>
      </c>
      <c r="AW357">
        <f>MAX(0,($B$13+$C$13*EF357)/(1+$D$13*EF357)*DY357/(EA357+273)*$E$13)</f>
        <v>0</v>
      </c>
      <c r="AX357" t="s">
        <v>437</v>
      </c>
      <c r="AY357" t="s">
        <v>437</v>
      </c>
      <c r="AZ357">
        <v>0</v>
      </c>
      <c r="BA357">
        <v>0</v>
      </c>
      <c r="BB357">
        <f>1-AZ357/BA357</f>
        <v>0</v>
      </c>
      <c r="BC357">
        <v>0</v>
      </c>
      <c r="BD357" t="s">
        <v>437</v>
      </c>
      <c r="BE357" t="s">
        <v>437</v>
      </c>
      <c r="BF357">
        <v>0</v>
      </c>
      <c r="BG357">
        <v>0</v>
      </c>
      <c r="BH357">
        <f>1-BF357/BG357</f>
        <v>0</v>
      </c>
      <c r="BI357">
        <v>0.5</v>
      </c>
      <c r="BJ357">
        <f>DI357</f>
        <v>0</v>
      </c>
      <c r="BK357">
        <f>L357</f>
        <v>0</v>
      </c>
      <c r="BL357">
        <f>BH357*BI357*BJ357</f>
        <v>0</v>
      </c>
      <c r="BM357">
        <f>(BK357-BC357)/BJ357</f>
        <v>0</v>
      </c>
      <c r="BN357">
        <f>(BA357-BG357)/BG357</f>
        <v>0</v>
      </c>
      <c r="BO357">
        <f>AZ357/(BB357+AZ357/BG357)</f>
        <v>0</v>
      </c>
      <c r="BP357" t="s">
        <v>437</v>
      </c>
      <c r="BQ357">
        <v>0</v>
      </c>
      <c r="BR357">
        <f>IF(BQ357&lt;&gt;0, BQ357, BO357)</f>
        <v>0</v>
      </c>
      <c r="BS357">
        <f>1-BR357/BG357</f>
        <v>0</v>
      </c>
      <c r="BT357">
        <f>(BG357-BF357)/(BG357-BR357)</f>
        <v>0</v>
      </c>
      <c r="BU357">
        <f>(BA357-BG357)/(BA357-BR357)</f>
        <v>0</v>
      </c>
      <c r="BV357">
        <f>(BG357-BF357)/(BG357-AZ357)</f>
        <v>0</v>
      </c>
      <c r="BW357">
        <f>(BA357-BG357)/(BA357-AZ357)</f>
        <v>0</v>
      </c>
      <c r="BX357">
        <f>(BT357*BR357/BF357)</f>
        <v>0</v>
      </c>
      <c r="BY357">
        <f>(1-BX357)</f>
        <v>0</v>
      </c>
      <c r="DH357">
        <f>$B$11*EG357+$C$11*EH357+$F$11*ES357*(1-EV357)</f>
        <v>0</v>
      </c>
      <c r="DI357">
        <f>DH357*DJ357</f>
        <v>0</v>
      </c>
      <c r="DJ357">
        <f>($B$11*$D$9+$C$11*$D$9+$F$11*((FF357+EX357)/MAX(FF357+EX357+FG357, 0.1)*$I$9+FG357/MAX(FF357+EX357+FG357, 0.1)*$J$9))/($B$11+$C$11+$F$11)</f>
        <v>0</v>
      </c>
      <c r="DK357">
        <f>($B$11*$K$9+$C$11*$K$9+$F$11*((FF357+EX357)/MAX(FF357+EX357+FG357, 0.1)*$P$9+FG357/MAX(FF357+EX357+FG357, 0.1)*$Q$9))/($B$11+$C$11+$F$11)</f>
        <v>0</v>
      </c>
      <c r="DL357">
        <v>6</v>
      </c>
      <c r="DM357">
        <v>0.5</v>
      </c>
      <c r="DN357" t="s">
        <v>438</v>
      </c>
      <c r="DO357">
        <v>2</v>
      </c>
      <c r="DP357" t="b">
        <v>1</v>
      </c>
      <c r="DQ357">
        <v>1761413023.94615</v>
      </c>
      <c r="DR357">
        <v>804.872923076923</v>
      </c>
      <c r="DS357">
        <v>838.624923076923</v>
      </c>
      <c r="DT357">
        <v>26.8375923076923</v>
      </c>
      <c r="DU357">
        <v>24.6645307692308</v>
      </c>
      <c r="DV357">
        <v>803.775384615384</v>
      </c>
      <c r="DW357">
        <v>26.5224</v>
      </c>
      <c r="DX357">
        <v>500.015923076923</v>
      </c>
      <c r="DY357">
        <v>90.3536769230769</v>
      </c>
      <c r="DZ357">
        <v>0.0433176307692308</v>
      </c>
      <c r="EA357">
        <v>38.6004461538461</v>
      </c>
      <c r="EB357">
        <v>38.6096307692308</v>
      </c>
      <c r="EC357">
        <v>999.9</v>
      </c>
      <c r="ED357">
        <v>0</v>
      </c>
      <c r="EE357">
        <v>0</v>
      </c>
      <c r="EF357">
        <v>10009.37</v>
      </c>
      <c r="EG357">
        <v>0</v>
      </c>
      <c r="EH357">
        <v>1228.68230769231</v>
      </c>
      <c r="EI357">
        <v>-33.7520615384615</v>
      </c>
      <c r="EJ357">
        <v>827.069230769231</v>
      </c>
      <c r="EK357">
        <v>859.832461538462</v>
      </c>
      <c r="EL357">
        <v>2.17305846153846</v>
      </c>
      <c r="EM357">
        <v>838.624923076923</v>
      </c>
      <c r="EN357">
        <v>24.6645307692308</v>
      </c>
      <c r="EO357">
        <v>2.42487307692308</v>
      </c>
      <c r="EP357">
        <v>2.22853230769231</v>
      </c>
      <c r="EQ357">
        <v>20.5308461538462</v>
      </c>
      <c r="ER357">
        <v>19.1689076923077</v>
      </c>
      <c r="ES357">
        <v>1200.00615384615</v>
      </c>
      <c r="ET357">
        <v>0.966993307692308</v>
      </c>
      <c r="EU357">
        <v>0.0330070615384615</v>
      </c>
      <c r="EV357">
        <v>0</v>
      </c>
      <c r="EW357">
        <v>1324.53076923077</v>
      </c>
      <c r="EX357">
        <v>5.00059</v>
      </c>
      <c r="EY357">
        <v>16823.0846153846</v>
      </c>
      <c r="EZ357">
        <v>10358.7461538462</v>
      </c>
      <c r="FA357">
        <v>58.2016923076923</v>
      </c>
      <c r="FB357">
        <v>60.2113076923077</v>
      </c>
      <c r="FC357">
        <v>58.4901538461539</v>
      </c>
      <c r="FD357">
        <v>59.8266153846154</v>
      </c>
      <c r="FE357">
        <v>58.894</v>
      </c>
      <c r="FF357">
        <v>1155.56538461538</v>
      </c>
      <c r="FG357">
        <v>39.44</v>
      </c>
      <c r="FH357">
        <v>0</v>
      </c>
      <c r="FI357">
        <v>1761412992.1</v>
      </c>
      <c r="FJ357">
        <v>0</v>
      </c>
      <c r="FK357">
        <v>1324.30923076923</v>
      </c>
      <c r="FL357">
        <v>-20.717264961241</v>
      </c>
      <c r="FM357">
        <v>-200.423931521877</v>
      </c>
      <c r="FN357">
        <v>16820.5923076923</v>
      </c>
      <c r="FO357">
        <v>15</v>
      </c>
      <c r="FP357">
        <v>0</v>
      </c>
      <c r="FQ357" t="s">
        <v>439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-33.956845</v>
      </c>
      <c r="GD357">
        <v>1.1397879699248</v>
      </c>
      <c r="GE357">
        <v>0.930926957647591</v>
      </c>
      <c r="GF357">
        <v>0</v>
      </c>
      <c r="GG357">
        <v>1325.42088235294</v>
      </c>
      <c r="GH357">
        <v>-18.9116882970967</v>
      </c>
      <c r="GI357">
        <v>1.87309019230578</v>
      </c>
      <c r="GJ357">
        <v>-1</v>
      </c>
      <c r="GK357">
        <v>2.182077</v>
      </c>
      <c r="GL357">
        <v>-0.230473984962407</v>
      </c>
      <c r="GM357">
        <v>0.0221693292862008</v>
      </c>
      <c r="GN357">
        <v>0</v>
      </c>
      <c r="GO357">
        <v>0</v>
      </c>
      <c r="GP357">
        <v>2</v>
      </c>
      <c r="GQ357" t="s">
        <v>473</v>
      </c>
      <c r="GR357">
        <v>3.12784</v>
      </c>
      <c r="GS357">
        <v>2.72179</v>
      </c>
      <c r="GT357">
        <v>0.139953</v>
      </c>
      <c r="GU357">
        <v>0.144084</v>
      </c>
      <c r="GV357">
        <v>0.106613</v>
      </c>
      <c r="GW357">
        <v>0.100911</v>
      </c>
      <c r="GX357">
        <v>31112.3</v>
      </c>
      <c r="GY357">
        <v>32782.3</v>
      </c>
      <c r="GZ357">
        <v>32842.9</v>
      </c>
      <c r="HA357">
        <v>34793.3</v>
      </c>
      <c r="HB357">
        <v>41798.9</v>
      </c>
      <c r="HC357">
        <v>45087.2</v>
      </c>
      <c r="HD357">
        <v>51553.7</v>
      </c>
      <c r="HE357">
        <v>55776.3</v>
      </c>
      <c r="HF357">
        <v>1.71245</v>
      </c>
      <c r="HG357">
        <v>1.57907</v>
      </c>
      <c r="HH357">
        <v>-0.0676699</v>
      </c>
      <c r="HI357">
        <v>0</v>
      </c>
      <c r="HJ357">
        <v>39.7485</v>
      </c>
      <c r="HK357">
        <v>999.9</v>
      </c>
      <c r="HL357">
        <v>56.623</v>
      </c>
      <c r="HM357">
        <v>29.275</v>
      </c>
      <c r="HN357">
        <v>25.6103</v>
      </c>
      <c r="HO357">
        <v>56.6375</v>
      </c>
      <c r="HP357">
        <v>42.2436</v>
      </c>
      <c r="HQ357">
        <v>1</v>
      </c>
      <c r="HR357">
        <v>1.9955</v>
      </c>
      <c r="HS357">
        <v>9.28105</v>
      </c>
      <c r="HT357">
        <v>19.9072</v>
      </c>
      <c r="HU357">
        <v>5.19123</v>
      </c>
      <c r="HV357">
        <v>12.0159</v>
      </c>
      <c r="HW357">
        <v>4.97095</v>
      </c>
      <c r="HX357">
        <v>3.295</v>
      </c>
      <c r="HY357">
        <v>9999</v>
      </c>
      <c r="HZ357">
        <v>9999</v>
      </c>
      <c r="IA357">
        <v>999.9</v>
      </c>
      <c r="IB357">
        <v>9999</v>
      </c>
      <c r="IC357">
        <v>1.86324</v>
      </c>
      <c r="ID357">
        <v>1.8681</v>
      </c>
      <c r="IE357">
        <v>1.86783</v>
      </c>
      <c r="IF357">
        <v>1.86904</v>
      </c>
      <c r="IG357">
        <v>1.86981</v>
      </c>
      <c r="IH357">
        <v>1.86588</v>
      </c>
      <c r="II357">
        <v>1.86693</v>
      </c>
      <c r="IJ357">
        <v>1.8684</v>
      </c>
      <c r="IK357">
        <v>5</v>
      </c>
      <c r="IL357">
        <v>0</v>
      </c>
      <c r="IM357">
        <v>0</v>
      </c>
      <c r="IN357">
        <v>0</v>
      </c>
      <c r="IO357" t="s">
        <v>441</v>
      </c>
      <c r="IP357" t="s">
        <v>442</v>
      </c>
      <c r="IQ357" t="s">
        <v>443</v>
      </c>
      <c r="IR357" t="s">
        <v>443</v>
      </c>
      <c r="IS357" t="s">
        <v>443</v>
      </c>
      <c r="IT357" t="s">
        <v>443</v>
      </c>
      <c r="IU357">
        <v>0</v>
      </c>
      <c r="IV357">
        <v>100</v>
      </c>
      <c r="IW357">
        <v>100</v>
      </c>
      <c r="IX357">
        <v>1.098</v>
      </c>
      <c r="IY357">
        <v>0.3152</v>
      </c>
      <c r="IZ357">
        <v>1.09748391826392</v>
      </c>
      <c r="JA357">
        <v>0</v>
      </c>
      <c r="JB357">
        <v>0</v>
      </c>
      <c r="JC357">
        <v>0</v>
      </c>
      <c r="JD357">
        <v>0.315191680746845</v>
      </c>
      <c r="JE357">
        <v>0</v>
      </c>
      <c r="JF357">
        <v>0</v>
      </c>
      <c r="JG357">
        <v>0</v>
      </c>
      <c r="JH357">
        <v>5</v>
      </c>
      <c r="JI357">
        <v>2273</v>
      </c>
      <c r="JJ357">
        <v>0</v>
      </c>
      <c r="JK357">
        <v>25</v>
      </c>
      <c r="JL357">
        <v>29356883.9</v>
      </c>
      <c r="JM357">
        <v>29356883.9</v>
      </c>
      <c r="JN357">
        <v>1.83594</v>
      </c>
      <c r="JO357">
        <v>2.6123</v>
      </c>
      <c r="JP357">
        <v>1.54785</v>
      </c>
      <c r="JQ357">
        <v>2.32056</v>
      </c>
      <c r="JR357">
        <v>1.64673</v>
      </c>
      <c r="JS357">
        <v>2.35718</v>
      </c>
      <c r="JT357">
        <v>33.6029</v>
      </c>
      <c r="JU357">
        <v>24.1138</v>
      </c>
      <c r="JV357">
        <v>18</v>
      </c>
      <c r="JW357">
        <v>485.978</v>
      </c>
      <c r="JX357">
        <v>391.143</v>
      </c>
      <c r="JY357">
        <v>30.1484</v>
      </c>
      <c r="JZ357">
        <v>49.3432</v>
      </c>
      <c r="KA357">
        <v>30.0042</v>
      </c>
      <c r="KB357">
        <v>48.3313</v>
      </c>
      <c r="KC357">
        <v>48.1449</v>
      </c>
      <c r="KD357">
        <v>36.8756</v>
      </c>
      <c r="KE357">
        <v>0</v>
      </c>
      <c r="KF357">
        <v>100</v>
      </c>
      <c r="KG357">
        <v>21.0813</v>
      </c>
      <c r="KH357">
        <v>890.122</v>
      </c>
      <c r="KI357">
        <v>34.6858</v>
      </c>
      <c r="KJ357">
        <v>93.4872</v>
      </c>
      <c r="KK357">
        <v>90.2646</v>
      </c>
    </row>
    <row r="358" spans="1:297">
      <c r="A358">
        <v>342</v>
      </c>
      <c r="B358">
        <v>1761413037.1</v>
      </c>
      <c r="C358">
        <v>4856.09999990463</v>
      </c>
      <c r="D358" t="s">
        <v>1129</v>
      </c>
      <c r="E358" t="s">
        <v>1130</v>
      </c>
      <c r="F358">
        <v>5</v>
      </c>
      <c r="G358" t="s">
        <v>1024</v>
      </c>
      <c r="H358" t="s">
        <v>436</v>
      </c>
      <c r="I358">
        <v>1761413028.94615</v>
      </c>
      <c r="J358">
        <f>(K358)/1000</f>
        <v>0</v>
      </c>
      <c r="K358">
        <f>IF(DP358, AN358, AH358)</f>
        <v>0</v>
      </c>
      <c r="L358">
        <f>IF(DP358, AI358, AG358)</f>
        <v>0</v>
      </c>
      <c r="M358">
        <f>DR358 - IF(AU358&gt;1, L358*DL358*100.0/(AW358), 0)</f>
        <v>0</v>
      </c>
      <c r="N358">
        <f>((T358-J358/2)*M358-L358)/(T358+J358/2)</f>
        <v>0</v>
      </c>
      <c r="O358">
        <f>N358*(DY358+DZ358)/1000.0</f>
        <v>0</v>
      </c>
      <c r="P358">
        <f>(DR358 - IF(AU358&gt;1, L358*DL358*100.0/(AW358), 0))*(DY358+DZ358)/1000.0</f>
        <v>0</v>
      </c>
      <c r="Q358">
        <f>2.0/((1/S358-1/R358)+SIGN(S358)*SQRT((1/S358-1/R358)*(1/S358-1/R358) + 4*DM358/((DM358+1)*(DM358+1))*(2*1/S358*1/R358-1/R358*1/R358)))</f>
        <v>0</v>
      </c>
      <c r="R358">
        <f>IF(LEFT(DN358,1)&lt;&gt;"0",IF(LEFT(DN358,1)="1",3.0,DO358),$D$5+$E$5*(EF358*DY358/($K$5*1000))+$F$5*(EF358*DY358/($K$5*1000))*MAX(MIN(DL358,$J$5),$I$5)*MAX(MIN(DL358,$J$5),$I$5)+$G$5*MAX(MIN(DL358,$J$5),$I$5)*(EF358*DY358/($K$5*1000))+$H$5*(EF358*DY358/($K$5*1000))*(EF358*DY358/($K$5*1000)))</f>
        <v>0</v>
      </c>
      <c r="S358">
        <f>J358*(1000-(1000*0.61365*exp(17.502*W358/(240.97+W358))/(DY358+DZ358)+DT358)/2)/(1000*0.61365*exp(17.502*W358/(240.97+W358))/(DY358+DZ358)-DT358)</f>
        <v>0</v>
      </c>
      <c r="T358">
        <f>1/((DM358+1)/(Q358/1.6)+1/(R358/1.37)) + DM358/((DM358+1)/(Q358/1.6) + DM358/(R358/1.37))</f>
        <v>0</v>
      </c>
      <c r="U358">
        <f>(DH358*DK358)</f>
        <v>0</v>
      </c>
      <c r="V358">
        <f>(EA358+(U358+2*0.95*5.67E-8*(((EA358+$B$7)+273)^4-(EA358+273)^4)-44100*J358)/(1.84*29.3*R358+8*0.95*5.67E-8*(EA358+273)^3))</f>
        <v>0</v>
      </c>
      <c r="W358">
        <f>($C$7*EB358+$D$7*EC358+$E$7*V358)</f>
        <v>0</v>
      </c>
      <c r="X358">
        <f>0.61365*exp(17.502*W358/(240.97+W358))</f>
        <v>0</v>
      </c>
      <c r="Y358">
        <f>(Z358/AA358*100)</f>
        <v>0</v>
      </c>
      <c r="Z358">
        <f>DT358*(DY358+DZ358)/1000</f>
        <v>0</v>
      </c>
      <c r="AA358">
        <f>0.61365*exp(17.502*EA358/(240.97+EA358))</f>
        <v>0</v>
      </c>
      <c r="AB358">
        <f>(X358-DT358*(DY358+DZ358)/1000)</f>
        <v>0</v>
      </c>
      <c r="AC358">
        <f>(-J358*44100)</f>
        <v>0</v>
      </c>
      <c r="AD358">
        <f>2*29.3*R358*0.92*(EA358-W358)</f>
        <v>0</v>
      </c>
      <c r="AE358">
        <f>2*0.95*5.67E-8*(((EA358+$B$7)+273)^4-(W358+273)^4)</f>
        <v>0</v>
      </c>
      <c r="AF358">
        <f>U358+AE358+AC358+AD358</f>
        <v>0</v>
      </c>
      <c r="AG358">
        <f>DX358*AU358*(DS358-DR358*(1000-AU358*DU358)/(1000-AU358*DT358))/(100*DL358)</f>
        <v>0</v>
      </c>
      <c r="AH358">
        <f>1000*DX358*AU358*(DT358-DU358)/(100*DL358*(1000-AU358*DT358))</f>
        <v>0</v>
      </c>
      <c r="AI358">
        <f>(AJ358 - AK358 - DY358*1E3/(8.314*(EA358+273.15)) * AM358/DX358 * AL358) * DX358/(100*DL358) * (1000 - DU358)/1000</f>
        <v>0</v>
      </c>
      <c r="AJ358">
        <v>894.342703461772</v>
      </c>
      <c r="AK358">
        <v>869.380387878788</v>
      </c>
      <c r="AL358">
        <v>3.58491168884987</v>
      </c>
      <c r="AM358">
        <v>65.0637993625478</v>
      </c>
      <c r="AN358">
        <f>(AP358 - AO358 + DY358*1E3/(8.314*(EA358+273.15)) * AR358/DX358 * AQ358) * DX358/(100*DL358) * 1000/(1000 - AP358)</f>
        <v>0</v>
      </c>
      <c r="AO358">
        <v>24.6706387060196</v>
      </c>
      <c r="AP358">
        <v>26.7990993939394</v>
      </c>
      <c r="AQ358">
        <v>-0.000303859769871632</v>
      </c>
      <c r="AR358">
        <v>110.680161828756</v>
      </c>
      <c r="AS358">
        <v>7</v>
      </c>
      <c r="AT358">
        <v>1</v>
      </c>
      <c r="AU358">
        <f>IF(AS358*$H$13&gt;=AW358,1.0,(AW358/(AW358-AS358*$H$13)))</f>
        <v>0</v>
      </c>
      <c r="AV358">
        <f>(AU358-1)*100</f>
        <v>0</v>
      </c>
      <c r="AW358">
        <f>MAX(0,($B$13+$C$13*EF358)/(1+$D$13*EF358)*DY358/(EA358+273)*$E$13)</f>
        <v>0</v>
      </c>
      <c r="AX358" t="s">
        <v>437</v>
      </c>
      <c r="AY358" t="s">
        <v>437</v>
      </c>
      <c r="AZ358">
        <v>0</v>
      </c>
      <c r="BA358">
        <v>0</v>
      </c>
      <c r="BB358">
        <f>1-AZ358/BA358</f>
        <v>0</v>
      </c>
      <c r="BC358">
        <v>0</v>
      </c>
      <c r="BD358" t="s">
        <v>437</v>
      </c>
      <c r="BE358" t="s">
        <v>437</v>
      </c>
      <c r="BF358">
        <v>0</v>
      </c>
      <c r="BG358">
        <v>0</v>
      </c>
      <c r="BH358">
        <f>1-BF358/BG358</f>
        <v>0</v>
      </c>
      <c r="BI358">
        <v>0.5</v>
      </c>
      <c r="BJ358">
        <f>DI358</f>
        <v>0</v>
      </c>
      <c r="BK358">
        <f>L358</f>
        <v>0</v>
      </c>
      <c r="BL358">
        <f>BH358*BI358*BJ358</f>
        <v>0</v>
      </c>
      <c r="BM358">
        <f>(BK358-BC358)/BJ358</f>
        <v>0</v>
      </c>
      <c r="BN358">
        <f>(BA358-BG358)/BG358</f>
        <v>0</v>
      </c>
      <c r="BO358">
        <f>AZ358/(BB358+AZ358/BG358)</f>
        <v>0</v>
      </c>
      <c r="BP358" t="s">
        <v>437</v>
      </c>
      <c r="BQ358">
        <v>0</v>
      </c>
      <c r="BR358">
        <f>IF(BQ358&lt;&gt;0, BQ358, BO358)</f>
        <v>0</v>
      </c>
      <c r="BS358">
        <f>1-BR358/BG358</f>
        <v>0</v>
      </c>
      <c r="BT358">
        <f>(BG358-BF358)/(BG358-BR358)</f>
        <v>0</v>
      </c>
      <c r="BU358">
        <f>(BA358-BG358)/(BA358-BR358)</f>
        <v>0</v>
      </c>
      <c r="BV358">
        <f>(BG358-BF358)/(BG358-AZ358)</f>
        <v>0</v>
      </c>
      <c r="BW358">
        <f>(BA358-BG358)/(BA358-AZ358)</f>
        <v>0</v>
      </c>
      <c r="BX358">
        <f>(BT358*BR358/BF358)</f>
        <v>0</v>
      </c>
      <c r="BY358">
        <f>(1-BX358)</f>
        <v>0</v>
      </c>
      <c r="DH358">
        <f>$B$11*EG358+$C$11*EH358+$F$11*ES358*(1-EV358)</f>
        <v>0</v>
      </c>
      <c r="DI358">
        <f>DH358*DJ358</f>
        <v>0</v>
      </c>
      <c r="DJ358">
        <f>($B$11*$D$9+$C$11*$D$9+$F$11*((FF358+EX358)/MAX(FF358+EX358+FG358, 0.1)*$I$9+FG358/MAX(FF358+EX358+FG358, 0.1)*$J$9))/($B$11+$C$11+$F$11)</f>
        <v>0</v>
      </c>
      <c r="DK358">
        <f>($B$11*$K$9+$C$11*$K$9+$F$11*((FF358+EX358)/MAX(FF358+EX358+FG358, 0.1)*$P$9+FG358/MAX(FF358+EX358+FG358, 0.1)*$Q$9))/($B$11+$C$11+$F$11)</f>
        <v>0</v>
      </c>
      <c r="DL358">
        <v>6</v>
      </c>
      <c r="DM358">
        <v>0.5</v>
      </c>
      <c r="DN358" t="s">
        <v>438</v>
      </c>
      <c r="DO358">
        <v>2</v>
      </c>
      <c r="DP358" t="b">
        <v>1</v>
      </c>
      <c r="DQ358">
        <v>1761413028.94615</v>
      </c>
      <c r="DR358">
        <v>821.717307692308</v>
      </c>
      <c r="DS358">
        <v>856.005384615385</v>
      </c>
      <c r="DT358">
        <v>26.8212615384615</v>
      </c>
      <c r="DU358">
        <v>24.6670461538462</v>
      </c>
      <c r="DV358">
        <v>820.619692307692</v>
      </c>
      <c r="DW358">
        <v>26.5060692307692</v>
      </c>
      <c r="DX358">
        <v>500.038923076923</v>
      </c>
      <c r="DY358">
        <v>90.353</v>
      </c>
      <c r="DZ358">
        <v>0.0433649692307692</v>
      </c>
      <c r="EA358">
        <v>38.6353</v>
      </c>
      <c r="EB358">
        <v>38.6454846153846</v>
      </c>
      <c r="EC358">
        <v>999.9</v>
      </c>
      <c r="ED358">
        <v>0</v>
      </c>
      <c r="EE358">
        <v>0</v>
      </c>
      <c r="EF358">
        <v>10014.6546153846</v>
      </c>
      <c r="EG358">
        <v>0</v>
      </c>
      <c r="EH358">
        <v>1228.53384615385</v>
      </c>
      <c r="EI358">
        <v>-34.2882615384615</v>
      </c>
      <c r="EJ358">
        <v>844.363846153846</v>
      </c>
      <c r="EK358">
        <v>877.654769230769</v>
      </c>
      <c r="EL358">
        <v>2.15422307692308</v>
      </c>
      <c r="EM358">
        <v>856.005384615385</v>
      </c>
      <c r="EN358">
        <v>24.6670461538462</v>
      </c>
      <c r="EO358">
        <v>2.42338076923077</v>
      </c>
      <c r="EP358">
        <v>2.22874230769231</v>
      </c>
      <c r="EQ358">
        <v>20.5208692307692</v>
      </c>
      <c r="ER358">
        <v>19.1704307692308</v>
      </c>
      <c r="ES358">
        <v>1199.98230769231</v>
      </c>
      <c r="ET358">
        <v>0.966993307692308</v>
      </c>
      <c r="EU358">
        <v>0.0330070615384615</v>
      </c>
      <c r="EV358">
        <v>0</v>
      </c>
      <c r="EW358">
        <v>1322.87</v>
      </c>
      <c r="EX358">
        <v>5.00059</v>
      </c>
      <c r="EY358">
        <v>16805.6615384615</v>
      </c>
      <c r="EZ358">
        <v>10358.5461538462</v>
      </c>
      <c r="FA358">
        <v>58.2449230769231</v>
      </c>
      <c r="FB358">
        <v>60.2545384615385</v>
      </c>
      <c r="FC358">
        <v>58.5286153846154</v>
      </c>
      <c r="FD358">
        <v>59.8603076923077</v>
      </c>
      <c r="FE358">
        <v>58.9373076923077</v>
      </c>
      <c r="FF358">
        <v>1155.54230769231</v>
      </c>
      <c r="FG358">
        <v>39.44</v>
      </c>
      <c r="FH358">
        <v>0</v>
      </c>
      <c r="FI358">
        <v>1761412997.5</v>
      </c>
      <c r="FJ358">
        <v>0</v>
      </c>
      <c r="FK358">
        <v>1322.424</v>
      </c>
      <c r="FL358">
        <v>-19.2661538226026</v>
      </c>
      <c r="FM358">
        <v>-203.346153467949</v>
      </c>
      <c r="FN358">
        <v>16801.252</v>
      </c>
      <c r="FO358">
        <v>15</v>
      </c>
      <c r="FP358">
        <v>0</v>
      </c>
      <c r="FQ358" t="s">
        <v>439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-34.080219047619</v>
      </c>
      <c r="GD358">
        <v>-2.81449870129873</v>
      </c>
      <c r="GE358">
        <v>1.00188407447409</v>
      </c>
      <c r="GF358">
        <v>0</v>
      </c>
      <c r="GG358">
        <v>1323.71764705882</v>
      </c>
      <c r="GH358">
        <v>-19.8294881630892</v>
      </c>
      <c r="GI358">
        <v>1.95863106279318</v>
      </c>
      <c r="GJ358">
        <v>-1</v>
      </c>
      <c r="GK358">
        <v>2.16501285714286</v>
      </c>
      <c r="GL358">
        <v>-0.223877922077925</v>
      </c>
      <c r="GM358">
        <v>0.0226103463765</v>
      </c>
      <c r="GN358">
        <v>0</v>
      </c>
      <c r="GO358">
        <v>0</v>
      </c>
      <c r="GP358">
        <v>2</v>
      </c>
      <c r="GQ358" t="s">
        <v>473</v>
      </c>
      <c r="GR358">
        <v>3.12779</v>
      </c>
      <c r="GS358">
        <v>2.72131</v>
      </c>
      <c r="GT358">
        <v>0.1419</v>
      </c>
      <c r="GU358">
        <v>0.14584</v>
      </c>
      <c r="GV358">
        <v>0.106558</v>
      </c>
      <c r="GW358">
        <v>0.100913</v>
      </c>
      <c r="GX358">
        <v>31038.5</v>
      </c>
      <c r="GY358">
        <v>32710.5</v>
      </c>
      <c r="GZ358">
        <v>32839.8</v>
      </c>
      <c r="HA358">
        <v>34789</v>
      </c>
      <c r="HB358">
        <v>41798.8</v>
      </c>
      <c r="HC358">
        <v>45082.4</v>
      </c>
      <c r="HD358">
        <v>51550</v>
      </c>
      <c r="HE358">
        <v>55770.1</v>
      </c>
      <c r="HF358">
        <v>1.7119</v>
      </c>
      <c r="HG358">
        <v>1.57845</v>
      </c>
      <c r="HH358">
        <v>-0.0678375</v>
      </c>
      <c r="HI358">
        <v>0</v>
      </c>
      <c r="HJ358">
        <v>39.7794</v>
      </c>
      <c r="HK358">
        <v>999.9</v>
      </c>
      <c r="HL358">
        <v>56.623</v>
      </c>
      <c r="HM358">
        <v>29.275</v>
      </c>
      <c r="HN358">
        <v>25.6078</v>
      </c>
      <c r="HO358">
        <v>56.1675</v>
      </c>
      <c r="HP358">
        <v>42.1875</v>
      </c>
      <c r="HQ358">
        <v>1</v>
      </c>
      <c r="HR358">
        <v>1.99987</v>
      </c>
      <c r="HS358">
        <v>9.28105</v>
      </c>
      <c r="HT358">
        <v>19.9071</v>
      </c>
      <c r="HU358">
        <v>5.19004</v>
      </c>
      <c r="HV358">
        <v>12.0159</v>
      </c>
      <c r="HW358">
        <v>4.97075</v>
      </c>
      <c r="HX358">
        <v>3.29503</v>
      </c>
      <c r="HY358">
        <v>9999</v>
      </c>
      <c r="HZ358">
        <v>9999</v>
      </c>
      <c r="IA358">
        <v>999.9</v>
      </c>
      <c r="IB358">
        <v>9999</v>
      </c>
      <c r="IC358">
        <v>1.86323</v>
      </c>
      <c r="ID358">
        <v>1.8681</v>
      </c>
      <c r="IE358">
        <v>1.86783</v>
      </c>
      <c r="IF358">
        <v>1.86904</v>
      </c>
      <c r="IG358">
        <v>1.86981</v>
      </c>
      <c r="IH358">
        <v>1.86588</v>
      </c>
      <c r="II358">
        <v>1.86696</v>
      </c>
      <c r="IJ358">
        <v>1.86841</v>
      </c>
      <c r="IK358">
        <v>5</v>
      </c>
      <c r="IL358">
        <v>0</v>
      </c>
      <c r="IM358">
        <v>0</v>
      </c>
      <c r="IN358">
        <v>0</v>
      </c>
      <c r="IO358" t="s">
        <v>441</v>
      </c>
      <c r="IP358" t="s">
        <v>442</v>
      </c>
      <c r="IQ358" t="s">
        <v>443</v>
      </c>
      <c r="IR358" t="s">
        <v>443</v>
      </c>
      <c r="IS358" t="s">
        <v>443</v>
      </c>
      <c r="IT358" t="s">
        <v>443</v>
      </c>
      <c r="IU358">
        <v>0</v>
      </c>
      <c r="IV358">
        <v>100</v>
      </c>
      <c r="IW358">
        <v>100</v>
      </c>
      <c r="IX358">
        <v>1.098</v>
      </c>
      <c r="IY358">
        <v>0.3152</v>
      </c>
      <c r="IZ358">
        <v>1.09748391826392</v>
      </c>
      <c r="JA358">
        <v>0</v>
      </c>
      <c r="JB358">
        <v>0</v>
      </c>
      <c r="JC358">
        <v>0</v>
      </c>
      <c r="JD358">
        <v>0.315191680746845</v>
      </c>
      <c r="JE358">
        <v>0</v>
      </c>
      <c r="JF358">
        <v>0</v>
      </c>
      <c r="JG358">
        <v>0</v>
      </c>
      <c r="JH358">
        <v>5</v>
      </c>
      <c r="JI358">
        <v>2273</v>
      </c>
      <c r="JJ358">
        <v>0</v>
      </c>
      <c r="JK358">
        <v>25</v>
      </c>
      <c r="JL358">
        <v>29356884</v>
      </c>
      <c r="JM358">
        <v>29356884</v>
      </c>
      <c r="JN358">
        <v>1.86768</v>
      </c>
      <c r="JO358">
        <v>2.60864</v>
      </c>
      <c r="JP358">
        <v>1.54785</v>
      </c>
      <c r="JQ358">
        <v>2.32056</v>
      </c>
      <c r="JR358">
        <v>1.64551</v>
      </c>
      <c r="JS358">
        <v>2.35596</v>
      </c>
      <c r="JT358">
        <v>33.6029</v>
      </c>
      <c r="JU358">
        <v>24.105</v>
      </c>
      <c r="JV358">
        <v>18</v>
      </c>
      <c r="JW358">
        <v>485.858</v>
      </c>
      <c r="JX358">
        <v>390.982</v>
      </c>
      <c r="JY358">
        <v>30.1816</v>
      </c>
      <c r="JZ358">
        <v>49.3907</v>
      </c>
      <c r="KA358">
        <v>30.0042</v>
      </c>
      <c r="KB358">
        <v>48.3764</v>
      </c>
      <c r="KC358">
        <v>48.1907</v>
      </c>
      <c r="KD358">
        <v>37.3974</v>
      </c>
      <c r="KE358">
        <v>0</v>
      </c>
      <c r="KF358">
        <v>100</v>
      </c>
      <c r="KG358">
        <v>21.0688</v>
      </c>
      <c r="KH358">
        <v>910.557</v>
      </c>
      <c r="KI358">
        <v>34.6858</v>
      </c>
      <c r="KJ358">
        <v>93.4799</v>
      </c>
      <c r="KK358">
        <v>90.2541</v>
      </c>
    </row>
    <row r="359" spans="1:297">
      <c r="A359">
        <v>343</v>
      </c>
      <c r="B359">
        <v>1761413042.1</v>
      </c>
      <c r="C359">
        <v>4861.09999990463</v>
      </c>
      <c r="D359" t="s">
        <v>1131</v>
      </c>
      <c r="E359" t="s">
        <v>1132</v>
      </c>
      <c r="F359">
        <v>5</v>
      </c>
      <c r="G359" t="s">
        <v>1024</v>
      </c>
      <c r="H359" t="s">
        <v>436</v>
      </c>
      <c r="I359">
        <v>1761413033.94615</v>
      </c>
      <c r="J359">
        <f>(K359)/1000</f>
        <v>0</v>
      </c>
      <c r="K359">
        <f>IF(DP359, AN359, AH359)</f>
        <v>0</v>
      </c>
      <c r="L359">
        <f>IF(DP359, AI359, AG359)</f>
        <v>0</v>
      </c>
      <c r="M359">
        <f>DR359 - IF(AU359&gt;1, L359*DL359*100.0/(AW359), 0)</f>
        <v>0</v>
      </c>
      <c r="N359">
        <f>((T359-J359/2)*M359-L359)/(T359+J359/2)</f>
        <v>0</v>
      </c>
      <c r="O359">
        <f>N359*(DY359+DZ359)/1000.0</f>
        <v>0</v>
      </c>
      <c r="P359">
        <f>(DR359 - IF(AU359&gt;1, L359*DL359*100.0/(AW359), 0))*(DY359+DZ359)/1000.0</f>
        <v>0</v>
      </c>
      <c r="Q359">
        <f>2.0/((1/S359-1/R359)+SIGN(S359)*SQRT((1/S359-1/R359)*(1/S359-1/R359) + 4*DM359/((DM359+1)*(DM359+1))*(2*1/S359*1/R359-1/R359*1/R359)))</f>
        <v>0</v>
      </c>
      <c r="R359">
        <f>IF(LEFT(DN359,1)&lt;&gt;"0",IF(LEFT(DN359,1)="1",3.0,DO359),$D$5+$E$5*(EF359*DY359/($K$5*1000))+$F$5*(EF359*DY359/($K$5*1000))*MAX(MIN(DL359,$J$5),$I$5)*MAX(MIN(DL359,$J$5),$I$5)+$G$5*MAX(MIN(DL359,$J$5),$I$5)*(EF359*DY359/($K$5*1000))+$H$5*(EF359*DY359/($K$5*1000))*(EF359*DY359/($K$5*1000)))</f>
        <v>0</v>
      </c>
      <c r="S359">
        <f>J359*(1000-(1000*0.61365*exp(17.502*W359/(240.97+W359))/(DY359+DZ359)+DT359)/2)/(1000*0.61365*exp(17.502*W359/(240.97+W359))/(DY359+DZ359)-DT359)</f>
        <v>0</v>
      </c>
      <c r="T359">
        <f>1/((DM359+1)/(Q359/1.6)+1/(R359/1.37)) + DM359/((DM359+1)/(Q359/1.6) + DM359/(R359/1.37))</f>
        <v>0</v>
      </c>
      <c r="U359">
        <f>(DH359*DK359)</f>
        <v>0</v>
      </c>
      <c r="V359">
        <f>(EA359+(U359+2*0.95*5.67E-8*(((EA359+$B$7)+273)^4-(EA359+273)^4)-44100*J359)/(1.84*29.3*R359+8*0.95*5.67E-8*(EA359+273)^3))</f>
        <v>0</v>
      </c>
      <c r="W359">
        <f>($C$7*EB359+$D$7*EC359+$E$7*V359)</f>
        <v>0</v>
      </c>
      <c r="X359">
        <f>0.61365*exp(17.502*W359/(240.97+W359))</f>
        <v>0</v>
      </c>
      <c r="Y359">
        <f>(Z359/AA359*100)</f>
        <v>0</v>
      </c>
      <c r="Z359">
        <f>DT359*(DY359+DZ359)/1000</f>
        <v>0</v>
      </c>
      <c r="AA359">
        <f>0.61365*exp(17.502*EA359/(240.97+EA359))</f>
        <v>0</v>
      </c>
      <c r="AB359">
        <f>(X359-DT359*(DY359+DZ359)/1000)</f>
        <v>0</v>
      </c>
      <c r="AC359">
        <f>(-J359*44100)</f>
        <v>0</v>
      </c>
      <c r="AD359">
        <f>2*29.3*R359*0.92*(EA359-W359)</f>
        <v>0</v>
      </c>
      <c r="AE359">
        <f>2*0.95*5.67E-8*(((EA359+$B$7)+273)^4-(W359+273)^4)</f>
        <v>0</v>
      </c>
      <c r="AF359">
        <f>U359+AE359+AC359+AD359</f>
        <v>0</v>
      </c>
      <c r="AG359">
        <f>DX359*AU359*(DS359-DR359*(1000-AU359*DU359)/(1000-AU359*DT359))/(100*DL359)</f>
        <v>0</v>
      </c>
      <c r="AH359">
        <f>1000*DX359*AU359*(DT359-DU359)/(100*DL359*(1000-AU359*DT359))</f>
        <v>0</v>
      </c>
      <c r="AI359">
        <f>(AJ359 - AK359 - DY359*1E3/(8.314*(EA359+273.15)) * AM359/DX359 * AL359) * DX359/(100*DL359) * (1000 - DU359)/1000</f>
        <v>0</v>
      </c>
      <c r="AJ359">
        <v>910.288580690458</v>
      </c>
      <c r="AK359">
        <v>885.769460606061</v>
      </c>
      <c r="AL359">
        <v>3.25493052725489</v>
      </c>
      <c r="AM359">
        <v>65.0637993625478</v>
      </c>
      <c r="AN359">
        <f>(AP359 - AO359 + DY359*1E3/(8.314*(EA359+273.15)) * AR359/DX359 * AQ359) * DX359/(100*DL359) * 1000/(1000 - AP359)</f>
        <v>0</v>
      </c>
      <c r="AO359">
        <v>24.675093117501</v>
      </c>
      <c r="AP359">
        <v>26.7807642424242</v>
      </c>
      <c r="AQ359">
        <v>-0.000366867905759138</v>
      </c>
      <c r="AR359">
        <v>110.680161828756</v>
      </c>
      <c r="AS359">
        <v>7</v>
      </c>
      <c r="AT359">
        <v>1</v>
      </c>
      <c r="AU359">
        <f>IF(AS359*$H$13&gt;=AW359,1.0,(AW359/(AW359-AS359*$H$13)))</f>
        <v>0</v>
      </c>
      <c r="AV359">
        <f>(AU359-1)*100</f>
        <v>0</v>
      </c>
      <c r="AW359">
        <f>MAX(0,($B$13+$C$13*EF359)/(1+$D$13*EF359)*DY359/(EA359+273)*$E$13)</f>
        <v>0</v>
      </c>
      <c r="AX359" t="s">
        <v>437</v>
      </c>
      <c r="AY359" t="s">
        <v>437</v>
      </c>
      <c r="AZ359">
        <v>0</v>
      </c>
      <c r="BA359">
        <v>0</v>
      </c>
      <c r="BB359">
        <f>1-AZ359/BA359</f>
        <v>0</v>
      </c>
      <c r="BC359">
        <v>0</v>
      </c>
      <c r="BD359" t="s">
        <v>437</v>
      </c>
      <c r="BE359" t="s">
        <v>437</v>
      </c>
      <c r="BF359">
        <v>0</v>
      </c>
      <c r="BG359">
        <v>0</v>
      </c>
      <c r="BH359">
        <f>1-BF359/BG359</f>
        <v>0</v>
      </c>
      <c r="BI359">
        <v>0.5</v>
      </c>
      <c r="BJ359">
        <f>DI359</f>
        <v>0</v>
      </c>
      <c r="BK359">
        <f>L359</f>
        <v>0</v>
      </c>
      <c r="BL359">
        <f>BH359*BI359*BJ359</f>
        <v>0</v>
      </c>
      <c r="BM359">
        <f>(BK359-BC359)/BJ359</f>
        <v>0</v>
      </c>
      <c r="BN359">
        <f>(BA359-BG359)/BG359</f>
        <v>0</v>
      </c>
      <c r="BO359">
        <f>AZ359/(BB359+AZ359/BG359)</f>
        <v>0</v>
      </c>
      <c r="BP359" t="s">
        <v>437</v>
      </c>
      <c r="BQ359">
        <v>0</v>
      </c>
      <c r="BR359">
        <f>IF(BQ359&lt;&gt;0, BQ359, BO359)</f>
        <v>0</v>
      </c>
      <c r="BS359">
        <f>1-BR359/BG359</f>
        <v>0</v>
      </c>
      <c r="BT359">
        <f>(BG359-BF359)/(BG359-BR359)</f>
        <v>0</v>
      </c>
      <c r="BU359">
        <f>(BA359-BG359)/(BA359-BR359)</f>
        <v>0</v>
      </c>
      <c r="BV359">
        <f>(BG359-BF359)/(BG359-AZ359)</f>
        <v>0</v>
      </c>
      <c r="BW359">
        <f>(BA359-BG359)/(BA359-AZ359)</f>
        <v>0</v>
      </c>
      <c r="BX359">
        <f>(BT359*BR359/BF359)</f>
        <v>0</v>
      </c>
      <c r="BY359">
        <f>(1-BX359)</f>
        <v>0</v>
      </c>
      <c r="DH359">
        <f>$B$11*EG359+$C$11*EH359+$F$11*ES359*(1-EV359)</f>
        <v>0</v>
      </c>
      <c r="DI359">
        <f>DH359*DJ359</f>
        <v>0</v>
      </c>
      <c r="DJ359">
        <f>($B$11*$D$9+$C$11*$D$9+$F$11*((FF359+EX359)/MAX(FF359+EX359+FG359, 0.1)*$I$9+FG359/MAX(FF359+EX359+FG359, 0.1)*$J$9))/($B$11+$C$11+$F$11)</f>
        <v>0</v>
      </c>
      <c r="DK359">
        <f>($B$11*$K$9+$C$11*$K$9+$F$11*((FF359+EX359)/MAX(FF359+EX359+FG359, 0.1)*$P$9+FG359/MAX(FF359+EX359+FG359, 0.1)*$Q$9))/($B$11+$C$11+$F$11)</f>
        <v>0</v>
      </c>
      <c r="DL359">
        <v>6</v>
      </c>
      <c r="DM359">
        <v>0.5</v>
      </c>
      <c r="DN359" t="s">
        <v>438</v>
      </c>
      <c r="DO359">
        <v>2</v>
      </c>
      <c r="DP359" t="b">
        <v>1</v>
      </c>
      <c r="DQ359">
        <v>1761413033.94615</v>
      </c>
      <c r="DR359">
        <v>838.545153846154</v>
      </c>
      <c r="DS359">
        <v>872.345153846154</v>
      </c>
      <c r="DT359">
        <v>26.8051307692308</v>
      </c>
      <c r="DU359">
        <v>24.6700538461538</v>
      </c>
      <c r="DV359">
        <v>837.447769230769</v>
      </c>
      <c r="DW359">
        <v>26.4899538461538</v>
      </c>
      <c r="DX359">
        <v>500.042846153846</v>
      </c>
      <c r="DY359">
        <v>90.3525846153846</v>
      </c>
      <c r="DZ359">
        <v>0.0433840307692308</v>
      </c>
      <c r="EA359">
        <v>38.6667846153846</v>
      </c>
      <c r="EB359">
        <v>38.6789153846154</v>
      </c>
      <c r="EC359">
        <v>999.9</v>
      </c>
      <c r="ED359">
        <v>0</v>
      </c>
      <c r="EE359">
        <v>0</v>
      </c>
      <c r="EF359">
        <v>10007.3084615385</v>
      </c>
      <c r="EG359">
        <v>0</v>
      </c>
      <c r="EH359">
        <v>1228.42384615385</v>
      </c>
      <c r="EI359">
        <v>-33.8000615384615</v>
      </c>
      <c r="EJ359">
        <v>861.641307692308</v>
      </c>
      <c r="EK359">
        <v>894.410615384616</v>
      </c>
      <c r="EL359">
        <v>2.13511076923077</v>
      </c>
      <c r="EM359">
        <v>872.345153846154</v>
      </c>
      <c r="EN359">
        <v>24.6700538461538</v>
      </c>
      <c r="EO359">
        <v>2.42191384615385</v>
      </c>
      <c r="EP359">
        <v>2.22900230769231</v>
      </c>
      <c r="EQ359">
        <v>20.5110461538462</v>
      </c>
      <c r="ER359">
        <v>19.1723</v>
      </c>
      <c r="ES359">
        <v>1199.98461538462</v>
      </c>
      <c r="ET359">
        <v>0.966994</v>
      </c>
      <c r="EU359">
        <v>0.0330064</v>
      </c>
      <c r="EV359">
        <v>0</v>
      </c>
      <c r="EW359">
        <v>1321.33692307692</v>
      </c>
      <c r="EX359">
        <v>5.00059</v>
      </c>
      <c r="EY359">
        <v>16788.7692307692</v>
      </c>
      <c r="EZ359">
        <v>10358.5615384615</v>
      </c>
      <c r="FA359">
        <v>58.2833846153846</v>
      </c>
      <c r="FB359">
        <v>60.293</v>
      </c>
      <c r="FC359">
        <v>58.5670769230769</v>
      </c>
      <c r="FD359">
        <v>59.8987692307692</v>
      </c>
      <c r="FE359">
        <v>58.9757692307692</v>
      </c>
      <c r="FF359">
        <v>1155.54461538462</v>
      </c>
      <c r="FG359">
        <v>39.44</v>
      </c>
      <c r="FH359">
        <v>0</v>
      </c>
      <c r="FI359">
        <v>1761413002.3</v>
      </c>
      <c r="FJ359">
        <v>0</v>
      </c>
      <c r="FK359">
        <v>1320.9036</v>
      </c>
      <c r="FL359">
        <v>-18.3323077186338</v>
      </c>
      <c r="FM359">
        <v>-208.623077241679</v>
      </c>
      <c r="FN359">
        <v>16784.74</v>
      </c>
      <c r="FO359">
        <v>15</v>
      </c>
      <c r="FP359">
        <v>0</v>
      </c>
      <c r="FQ359" t="s">
        <v>439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-34.16456</v>
      </c>
      <c r="GD359">
        <v>4.74133533834586</v>
      </c>
      <c r="GE359">
        <v>0.954044532713228</v>
      </c>
      <c r="GF359">
        <v>0</v>
      </c>
      <c r="GG359">
        <v>1322.17029411765</v>
      </c>
      <c r="GH359">
        <v>-18.812070291461</v>
      </c>
      <c r="GI359">
        <v>1.85681492836541</v>
      </c>
      <c r="GJ359">
        <v>-1</v>
      </c>
      <c r="GK359">
        <v>2.1438195</v>
      </c>
      <c r="GL359">
        <v>-0.226923157894732</v>
      </c>
      <c r="GM359">
        <v>0.0218405848078754</v>
      </c>
      <c r="GN359">
        <v>0</v>
      </c>
      <c r="GO359">
        <v>0</v>
      </c>
      <c r="GP359">
        <v>2</v>
      </c>
      <c r="GQ359" t="s">
        <v>473</v>
      </c>
      <c r="GR359">
        <v>3.1278</v>
      </c>
      <c r="GS359">
        <v>2.72145</v>
      </c>
      <c r="GT359">
        <v>0.143691</v>
      </c>
      <c r="GU359">
        <v>0.147784</v>
      </c>
      <c r="GV359">
        <v>0.106493</v>
      </c>
      <c r="GW359">
        <v>0.100918</v>
      </c>
      <c r="GX359">
        <v>30970.2</v>
      </c>
      <c r="GY359">
        <v>32631.5</v>
      </c>
      <c r="GZ359">
        <v>32836.7</v>
      </c>
      <c r="HA359">
        <v>34784.8</v>
      </c>
      <c r="HB359">
        <v>41798.7</v>
      </c>
      <c r="HC359">
        <v>45077.6</v>
      </c>
      <c r="HD359">
        <v>51545.8</v>
      </c>
      <c r="HE359">
        <v>55764</v>
      </c>
      <c r="HF359">
        <v>1.71152</v>
      </c>
      <c r="HG359">
        <v>1.57795</v>
      </c>
      <c r="HH359">
        <v>-0.0669062</v>
      </c>
      <c r="HI359">
        <v>0</v>
      </c>
      <c r="HJ359">
        <v>39.8102</v>
      </c>
      <c r="HK359">
        <v>999.9</v>
      </c>
      <c r="HL359">
        <v>56.623</v>
      </c>
      <c r="HM359">
        <v>29.265</v>
      </c>
      <c r="HN359">
        <v>25.596</v>
      </c>
      <c r="HO359">
        <v>56.3875</v>
      </c>
      <c r="HP359">
        <v>42.2356</v>
      </c>
      <c r="HQ359">
        <v>1</v>
      </c>
      <c r="HR359">
        <v>2.00409</v>
      </c>
      <c r="HS359">
        <v>9.28105</v>
      </c>
      <c r="HT359">
        <v>19.9072</v>
      </c>
      <c r="HU359">
        <v>5.18809</v>
      </c>
      <c r="HV359">
        <v>12.0159</v>
      </c>
      <c r="HW359">
        <v>4.9709</v>
      </c>
      <c r="HX359">
        <v>3.29495</v>
      </c>
      <c r="HY359">
        <v>9999</v>
      </c>
      <c r="HZ359">
        <v>9999</v>
      </c>
      <c r="IA359">
        <v>999.9</v>
      </c>
      <c r="IB359">
        <v>9999</v>
      </c>
      <c r="IC359">
        <v>1.86322</v>
      </c>
      <c r="ID359">
        <v>1.86805</v>
      </c>
      <c r="IE359">
        <v>1.86783</v>
      </c>
      <c r="IF359">
        <v>1.86905</v>
      </c>
      <c r="IG359">
        <v>1.86981</v>
      </c>
      <c r="IH359">
        <v>1.86585</v>
      </c>
      <c r="II359">
        <v>1.86692</v>
      </c>
      <c r="IJ359">
        <v>1.86841</v>
      </c>
      <c r="IK359">
        <v>5</v>
      </c>
      <c r="IL359">
        <v>0</v>
      </c>
      <c r="IM359">
        <v>0</v>
      </c>
      <c r="IN359">
        <v>0</v>
      </c>
      <c r="IO359" t="s">
        <v>441</v>
      </c>
      <c r="IP359" t="s">
        <v>442</v>
      </c>
      <c r="IQ359" t="s">
        <v>443</v>
      </c>
      <c r="IR359" t="s">
        <v>443</v>
      </c>
      <c r="IS359" t="s">
        <v>443</v>
      </c>
      <c r="IT359" t="s">
        <v>443</v>
      </c>
      <c r="IU359">
        <v>0</v>
      </c>
      <c r="IV359">
        <v>100</v>
      </c>
      <c r="IW359">
        <v>100</v>
      </c>
      <c r="IX359">
        <v>1.098</v>
      </c>
      <c r="IY359">
        <v>0.3152</v>
      </c>
      <c r="IZ359">
        <v>1.09748391826392</v>
      </c>
      <c r="JA359">
        <v>0</v>
      </c>
      <c r="JB359">
        <v>0</v>
      </c>
      <c r="JC359">
        <v>0</v>
      </c>
      <c r="JD359">
        <v>0.315191680746845</v>
      </c>
      <c r="JE359">
        <v>0</v>
      </c>
      <c r="JF359">
        <v>0</v>
      </c>
      <c r="JG359">
        <v>0</v>
      </c>
      <c r="JH359">
        <v>5</v>
      </c>
      <c r="JI359">
        <v>2273</v>
      </c>
      <c r="JJ359">
        <v>0</v>
      </c>
      <c r="JK359">
        <v>25</v>
      </c>
      <c r="JL359">
        <v>29356884</v>
      </c>
      <c r="JM359">
        <v>29356884</v>
      </c>
      <c r="JN359">
        <v>1.89331</v>
      </c>
      <c r="JO359">
        <v>2.61719</v>
      </c>
      <c r="JP359">
        <v>1.54785</v>
      </c>
      <c r="JQ359">
        <v>2.32056</v>
      </c>
      <c r="JR359">
        <v>1.64673</v>
      </c>
      <c r="JS359">
        <v>2.33398</v>
      </c>
      <c r="JT359">
        <v>33.6029</v>
      </c>
      <c r="JU359">
        <v>24.0963</v>
      </c>
      <c r="JV359">
        <v>18</v>
      </c>
      <c r="JW359">
        <v>485.854</v>
      </c>
      <c r="JX359">
        <v>390.889</v>
      </c>
      <c r="JY359">
        <v>30.2149</v>
      </c>
      <c r="JZ359">
        <v>49.4363</v>
      </c>
      <c r="KA359">
        <v>30.0042</v>
      </c>
      <c r="KB359">
        <v>48.4199</v>
      </c>
      <c r="KC359">
        <v>48.235</v>
      </c>
      <c r="KD359">
        <v>38.0184</v>
      </c>
      <c r="KE359">
        <v>0</v>
      </c>
      <c r="KF359">
        <v>100</v>
      </c>
      <c r="KG359">
        <v>21.0561</v>
      </c>
      <c r="KH359">
        <v>924.3</v>
      </c>
      <c r="KI359">
        <v>34.6858</v>
      </c>
      <c r="KJ359">
        <v>93.4717</v>
      </c>
      <c r="KK359">
        <v>90.2438</v>
      </c>
    </row>
    <row r="360" spans="1:297">
      <c r="A360">
        <v>344</v>
      </c>
      <c r="B360">
        <v>1761413047.1</v>
      </c>
      <c r="C360">
        <v>4866.09999990463</v>
      </c>
      <c r="D360" t="s">
        <v>1133</v>
      </c>
      <c r="E360" t="s">
        <v>1134</v>
      </c>
      <c r="F360">
        <v>5</v>
      </c>
      <c r="G360" t="s">
        <v>1024</v>
      </c>
      <c r="H360" t="s">
        <v>436</v>
      </c>
      <c r="I360">
        <v>1761413038.94615</v>
      </c>
      <c r="J360">
        <f>(K360)/1000</f>
        <v>0</v>
      </c>
      <c r="K360">
        <f>IF(DP360, AN360, AH360)</f>
        <v>0</v>
      </c>
      <c r="L360">
        <f>IF(DP360, AI360, AG360)</f>
        <v>0</v>
      </c>
      <c r="M360">
        <f>DR360 - IF(AU360&gt;1, L360*DL360*100.0/(AW360), 0)</f>
        <v>0</v>
      </c>
      <c r="N360">
        <f>((T360-J360/2)*M360-L360)/(T360+J360/2)</f>
        <v>0</v>
      </c>
      <c r="O360">
        <f>N360*(DY360+DZ360)/1000.0</f>
        <v>0</v>
      </c>
      <c r="P360">
        <f>(DR360 - IF(AU360&gt;1, L360*DL360*100.0/(AW360), 0))*(DY360+DZ360)/1000.0</f>
        <v>0</v>
      </c>
      <c r="Q360">
        <f>2.0/((1/S360-1/R360)+SIGN(S360)*SQRT((1/S360-1/R360)*(1/S360-1/R360) + 4*DM360/((DM360+1)*(DM360+1))*(2*1/S360*1/R360-1/R360*1/R360)))</f>
        <v>0</v>
      </c>
      <c r="R360">
        <f>IF(LEFT(DN360,1)&lt;&gt;"0",IF(LEFT(DN360,1)="1",3.0,DO360),$D$5+$E$5*(EF360*DY360/($K$5*1000))+$F$5*(EF360*DY360/($K$5*1000))*MAX(MIN(DL360,$J$5),$I$5)*MAX(MIN(DL360,$J$5),$I$5)+$G$5*MAX(MIN(DL360,$J$5),$I$5)*(EF360*DY360/($K$5*1000))+$H$5*(EF360*DY360/($K$5*1000))*(EF360*DY360/($K$5*1000)))</f>
        <v>0</v>
      </c>
      <c r="S360">
        <f>J360*(1000-(1000*0.61365*exp(17.502*W360/(240.97+W360))/(DY360+DZ360)+DT360)/2)/(1000*0.61365*exp(17.502*W360/(240.97+W360))/(DY360+DZ360)-DT360)</f>
        <v>0</v>
      </c>
      <c r="T360">
        <f>1/((DM360+1)/(Q360/1.6)+1/(R360/1.37)) + DM360/((DM360+1)/(Q360/1.6) + DM360/(R360/1.37))</f>
        <v>0</v>
      </c>
      <c r="U360">
        <f>(DH360*DK360)</f>
        <v>0</v>
      </c>
      <c r="V360">
        <f>(EA360+(U360+2*0.95*5.67E-8*(((EA360+$B$7)+273)^4-(EA360+273)^4)-44100*J360)/(1.84*29.3*R360+8*0.95*5.67E-8*(EA360+273)^3))</f>
        <v>0</v>
      </c>
      <c r="W360">
        <f>($C$7*EB360+$D$7*EC360+$E$7*V360)</f>
        <v>0</v>
      </c>
      <c r="X360">
        <f>0.61365*exp(17.502*W360/(240.97+W360))</f>
        <v>0</v>
      </c>
      <c r="Y360">
        <f>(Z360/AA360*100)</f>
        <v>0</v>
      </c>
      <c r="Z360">
        <f>DT360*(DY360+DZ360)/1000</f>
        <v>0</v>
      </c>
      <c r="AA360">
        <f>0.61365*exp(17.502*EA360/(240.97+EA360))</f>
        <v>0</v>
      </c>
      <c r="AB360">
        <f>(X360-DT360*(DY360+DZ360)/1000)</f>
        <v>0</v>
      </c>
      <c r="AC360">
        <f>(-J360*44100)</f>
        <v>0</v>
      </c>
      <c r="AD360">
        <f>2*29.3*R360*0.92*(EA360-W360)</f>
        <v>0</v>
      </c>
      <c r="AE360">
        <f>2*0.95*5.67E-8*(((EA360+$B$7)+273)^4-(W360+273)^4)</f>
        <v>0</v>
      </c>
      <c r="AF360">
        <f>U360+AE360+AC360+AD360</f>
        <v>0</v>
      </c>
      <c r="AG360">
        <f>DX360*AU360*(DS360-DR360*(1000-AU360*DU360)/(1000-AU360*DT360))/(100*DL360)</f>
        <v>0</v>
      </c>
      <c r="AH360">
        <f>1000*DX360*AU360*(DT360-DU360)/(100*DL360*(1000-AU360*DT360))</f>
        <v>0</v>
      </c>
      <c r="AI360">
        <f>(AJ360 - AK360 - DY360*1E3/(8.314*(EA360+273.15)) * AM360/DX360 * AL360) * DX360/(100*DL360) * (1000 - DU360)/1000</f>
        <v>0</v>
      </c>
      <c r="AJ360">
        <v>928.982992337354</v>
      </c>
      <c r="AK360">
        <v>903.594896969697</v>
      </c>
      <c r="AL360">
        <v>3.58531160159513</v>
      </c>
      <c r="AM360">
        <v>65.0637993625478</v>
      </c>
      <c r="AN360">
        <f>(AP360 - AO360 + DY360*1E3/(8.314*(EA360+273.15)) * AR360/DX360 * AQ360) * DX360/(100*DL360) * 1000/(1000 - AP360)</f>
        <v>0</v>
      </c>
      <c r="AO360">
        <v>24.677978903617</v>
      </c>
      <c r="AP360">
        <v>26.7621715151515</v>
      </c>
      <c r="AQ360">
        <v>-0.000303208500793551</v>
      </c>
      <c r="AR360">
        <v>110.680161828756</v>
      </c>
      <c r="AS360">
        <v>8</v>
      </c>
      <c r="AT360">
        <v>2</v>
      </c>
      <c r="AU360">
        <f>IF(AS360*$H$13&gt;=AW360,1.0,(AW360/(AW360-AS360*$H$13)))</f>
        <v>0</v>
      </c>
      <c r="AV360">
        <f>(AU360-1)*100</f>
        <v>0</v>
      </c>
      <c r="AW360">
        <f>MAX(0,($B$13+$C$13*EF360)/(1+$D$13*EF360)*DY360/(EA360+273)*$E$13)</f>
        <v>0</v>
      </c>
      <c r="AX360" t="s">
        <v>437</v>
      </c>
      <c r="AY360" t="s">
        <v>437</v>
      </c>
      <c r="AZ360">
        <v>0</v>
      </c>
      <c r="BA360">
        <v>0</v>
      </c>
      <c r="BB360">
        <f>1-AZ360/BA360</f>
        <v>0</v>
      </c>
      <c r="BC360">
        <v>0</v>
      </c>
      <c r="BD360" t="s">
        <v>437</v>
      </c>
      <c r="BE360" t="s">
        <v>437</v>
      </c>
      <c r="BF360">
        <v>0</v>
      </c>
      <c r="BG360">
        <v>0</v>
      </c>
      <c r="BH360">
        <f>1-BF360/BG360</f>
        <v>0</v>
      </c>
      <c r="BI360">
        <v>0.5</v>
      </c>
      <c r="BJ360">
        <f>DI360</f>
        <v>0</v>
      </c>
      <c r="BK360">
        <f>L360</f>
        <v>0</v>
      </c>
      <c r="BL360">
        <f>BH360*BI360*BJ360</f>
        <v>0</v>
      </c>
      <c r="BM360">
        <f>(BK360-BC360)/BJ360</f>
        <v>0</v>
      </c>
      <c r="BN360">
        <f>(BA360-BG360)/BG360</f>
        <v>0</v>
      </c>
      <c r="BO360">
        <f>AZ360/(BB360+AZ360/BG360)</f>
        <v>0</v>
      </c>
      <c r="BP360" t="s">
        <v>437</v>
      </c>
      <c r="BQ360">
        <v>0</v>
      </c>
      <c r="BR360">
        <f>IF(BQ360&lt;&gt;0, BQ360, BO360)</f>
        <v>0</v>
      </c>
      <c r="BS360">
        <f>1-BR360/BG360</f>
        <v>0</v>
      </c>
      <c r="BT360">
        <f>(BG360-BF360)/(BG360-BR360)</f>
        <v>0</v>
      </c>
      <c r="BU360">
        <f>(BA360-BG360)/(BA360-BR360)</f>
        <v>0</v>
      </c>
      <c r="BV360">
        <f>(BG360-BF360)/(BG360-AZ360)</f>
        <v>0</v>
      </c>
      <c r="BW360">
        <f>(BA360-BG360)/(BA360-AZ360)</f>
        <v>0</v>
      </c>
      <c r="BX360">
        <f>(BT360*BR360/BF360)</f>
        <v>0</v>
      </c>
      <c r="BY360">
        <f>(1-BX360)</f>
        <v>0</v>
      </c>
      <c r="DH360">
        <f>$B$11*EG360+$C$11*EH360+$F$11*ES360*(1-EV360)</f>
        <v>0</v>
      </c>
      <c r="DI360">
        <f>DH360*DJ360</f>
        <v>0</v>
      </c>
      <c r="DJ360">
        <f>($B$11*$D$9+$C$11*$D$9+$F$11*((FF360+EX360)/MAX(FF360+EX360+FG360, 0.1)*$I$9+FG360/MAX(FF360+EX360+FG360, 0.1)*$J$9))/($B$11+$C$11+$F$11)</f>
        <v>0</v>
      </c>
      <c r="DK360">
        <f>($B$11*$K$9+$C$11*$K$9+$F$11*((FF360+EX360)/MAX(FF360+EX360+FG360, 0.1)*$P$9+FG360/MAX(FF360+EX360+FG360, 0.1)*$Q$9))/($B$11+$C$11+$F$11)</f>
        <v>0</v>
      </c>
      <c r="DL360">
        <v>6</v>
      </c>
      <c r="DM360">
        <v>0.5</v>
      </c>
      <c r="DN360" t="s">
        <v>438</v>
      </c>
      <c r="DO360">
        <v>2</v>
      </c>
      <c r="DP360" t="b">
        <v>1</v>
      </c>
      <c r="DQ360">
        <v>1761413038.94615</v>
      </c>
      <c r="DR360">
        <v>855.220846153846</v>
      </c>
      <c r="DS360">
        <v>889.542846153846</v>
      </c>
      <c r="DT360">
        <v>26.7880307692308</v>
      </c>
      <c r="DU360">
        <v>24.6735076923077</v>
      </c>
      <c r="DV360">
        <v>854.123538461539</v>
      </c>
      <c r="DW360">
        <v>26.4728538461538</v>
      </c>
      <c r="DX360">
        <v>500.029384615385</v>
      </c>
      <c r="DY360">
        <v>90.3526384615385</v>
      </c>
      <c r="DZ360">
        <v>0.0434212</v>
      </c>
      <c r="EA360">
        <v>38.7017153846154</v>
      </c>
      <c r="EB360">
        <v>38.7090769230769</v>
      </c>
      <c r="EC360">
        <v>999.9</v>
      </c>
      <c r="ED360">
        <v>0</v>
      </c>
      <c r="EE360">
        <v>0</v>
      </c>
      <c r="EF360">
        <v>10006.2030769231</v>
      </c>
      <c r="EG360">
        <v>0</v>
      </c>
      <c r="EH360">
        <v>1228.31461538462</v>
      </c>
      <c r="EI360">
        <v>-34.3218769230769</v>
      </c>
      <c r="EJ360">
        <v>878.761</v>
      </c>
      <c r="EK360">
        <v>912.046307692308</v>
      </c>
      <c r="EL360">
        <v>2.11454076923077</v>
      </c>
      <c r="EM360">
        <v>889.542846153846</v>
      </c>
      <c r="EN360">
        <v>24.6735076923077</v>
      </c>
      <c r="EO360">
        <v>2.42037</v>
      </c>
      <c r="EP360">
        <v>2.22931615384615</v>
      </c>
      <c r="EQ360">
        <v>20.5007076923077</v>
      </c>
      <c r="ER360">
        <v>19.1745538461538</v>
      </c>
      <c r="ES360">
        <v>1199.98923076923</v>
      </c>
      <c r="ET360">
        <v>0.966994615384615</v>
      </c>
      <c r="EU360">
        <v>0.0330057461538461</v>
      </c>
      <c r="EV360">
        <v>0</v>
      </c>
      <c r="EW360">
        <v>1319.79923076923</v>
      </c>
      <c r="EX360">
        <v>5.00059</v>
      </c>
      <c r="EY360">
        <v>16771.5153846154</v>
      </c>
      <c r="EZ360">
        <v>10358.6076923077</v>
      </c>
      <c r="FA360">
        <v>58.3218461538462</v>
      </c>
      <c r="FB360">
        <v>60.3314615384615</v>
      </c>
      <c r="FC360">
        <v>58.6007692307692</v>
      </c>
      <c r="FD360">
        <v>59.9420769230769</v>
      </c>
      <c r="FE360">
        <v>59.0142307692308</v>
      </c>
      <c r="FF360">
        <v>1155.54923076923</v>
      </c>
      <c r="FG360">
        <v>39.44</v>
      </c>
      <c r="FH360">
        <v>0</v>
      </c>
      <c r="FI360">
        <v>1761413007.1</v>
      </c>
      <c r="FJ360">
        <v>0</v>
      </c>
      <c r="FK360">
        <v>1319.4292</v>
      </c>
      <c r="FL360">
        <v>-19.2192307872571</v>
      </c>
      <c r="FM360">
        <v>-210.561538819111</v>
      </c>
      <c r="FN360">
        <v>16767.944</v>
      </c>
      <c r="FO360">
        <v>15</v>
      </c>
      <c r="FP360">
        <v>0</v>
      </c>
      <c r="FQ360" t="s">
        <v>439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-34.1807380952381</v>
      </c>
      <c r="GD360">
        <v>-2.84089090909088</v>
      </c>
      <c r="GE360">
        <v>0.946129129652673</v>
      </c>
      <c r="GF360">
        <v>0</v>
      </c>
      <c r="GG360">
        <v>1320.65852941176</v>
      </c>
      <c r="GH360">
        <v>-18.5685255743015</v>
      </c>
      <c r="GI360">
        <v>1.83222643789549</v>
      </c>
      <c r="GJ360">
        <v>-1</v>
      </c>
      <c r="GK360">
        <v>2.12578666666667</v>
      </c>
      <c r="GL360">
        <v>-0.245057922077925</v>
      </c>
      <c r="GM360">
        <v>0.0247832634257828</v>
      </c>
      <c r="GN360">
        <v>0</v>
      </c>
      <c r="GO360">
        <v>0</v>
      </c>
      <c r="GP360">
        <v>2</v>
      </c>
      <c r="GQ360" t="s">
        <v>473</v>
      </c>
      <c r="GR360">
        <v>3.1277</v>
      </c>
      <c r="GS360">
        <v>2.7216</v>
      </c>
      <c r="GT360">
        <v>0.145599</v>
      </c>
      <c r="GU360">
        <v>0.149529</v>
      </c>
      <c r="GV360">
        <v>0.106433</v>
      </c>
      <c r="GW360">
        <v>0.100913</v>
      </c>
      <c r="GX360">
        <v>30897.8</v>
      </c>
      <c r="GY360">
        <v>32560.3</v>
      </c>
      <c r="GZ360">
        <v>32833.6</v>
      </c>
      <c r="HA360">
        <v>34780.8</v>
      </c>
      <c r="HB360">
        <v>41798.5</v>
      </c>
      <c r="HC360">
        <v>45073.1</v>
      </c>
      <c r="HD360">
        <v>51541.7</v>
      </c>
      <c r="HE360">
        <v>55757.9</v>
      </c>
      <c r="HF360">
        <v>1.7108</v>
      </c>
      <c r="HG360">
        <v>1.5779</v>
      </c>
      <c r="HH360">
        <v>-0.0674427</v>
      </c>
      <c r="HI360">
        <v>0</v>
      </c>
      <c r="HJ360">
        <v>39.8416</v>
      </c>
      <c r="HK360">
        <v>999.9</v>
      </c>
      <c r="HL360">
        <v>56.623</v>
      </c>
      <c r="HM360">
        <v>29.275</v>
      </c>
      <c r="HN360">
        <v>25.6073</v>
      </c>
      <c r="HO360">
        <v>56.6075</v>
      </c>
      <c r="HP360">
        <v>42.1514</v>
      </c>
      <c r="HQ360">
        <v>1</v>
      </c>
      <c r="HR360">
        <v>2.00849</v>
      </c>
      <c r="HS360">
        <v>9.28105</v>
      </c>
      <c r="HT360">
        <v>19.9068</v>
      </c>
      <c r="HU360">
        <v>5.18764</v>
      </c>
      <c r="HV360">
        <v>12.0159</v>
      </c>
      <c r="HW360">
        <v>4.97035</v>
      </c>
      <c r="HX360">
        <v>3.29495</v>
      </c>
      <c r="HY360">
        <v>9999</v>
      </c>
      <c r="HZ360">
        <v>9999</v>
      </c>
      <c r="IA360">
        <v>999.9</v>
      </c>
      <c r="IB360">
        <v>9999</v>
      </c>
      <c r="IC360">
        <v>1.86323</v>
      </c>
      <c r="ID360">
        <v>1.86804</v>
      </c>
      <c r="IE360">
        <v>1.86783</v>
      </c>
      <c r="IF360">
        <v>1.86904</v>
      </c>
      <c r="IG360">
        <v>1.86981</v>
      </c>
      <c r="IH360">
        <v>1.86585</v>
      </c>
      <c r="II360">
        <v>1.86691</v>
      </c>
      <c r="IJ360">
        <v>1.86843</v>
      </c>
      <c r="IK360">
        <v>5</v>
      </c>
      <c r="IL360">
        <v>0</v>
      </c>
      <c r="IM360">
        <v>0</v>
      </c>
      <c r="IN360">
        <v>0</v>
      </c>
      <c r="IO360" t="s">
        <v>441</v>
      </c>
      <c r="IP360" t="s">
        <v>442</v>
      </c>
      <c r="IQ360" t="s">
        <v>443</v>
      </c>
      <c r="IR360" t="s">
        <v>443</v>
      </c>
      <c r="IS360" t="s">
        <v>443</v>
      </c>
      <c r="IT360" t="s">
        <v>443</v>
      </c>
      <c r="IU360">
        <v>0</v>
      </c>
      <c r="IV360">
        <v>100</v>
      </c>
      <c r="IW360">
        <v>100</v>
      </c>
      <c r="IX360">
        <v>1.098</v>
      </c>
      <c r="IY360">
        <v>0.3152</v>
      </c>
      <c r="IZ360">
        <v>1.09748391826392</v>
      </c>
      <c r="JA360">
        <v>0</v>
      </c>
      <c r="JB360">
        <v>0</v>
      </c>
      <c r="JC360">
        <v>0</v>
      </c>
      <c r="JD360">
        <v>0.315191680746845</v>
      </c>
      <c r="JE360">
        <v>0</v>
      </c>
      <c r="JF360">
        <v>0</v>
      </c>
      <c r="JG360">
        <v>0</v>
      </c>
      <c r="JH360">
        <v>5</v>
      </c>
      <c r="JI360">
        <v>2273</v>
      </c>
      <c r="JJ360">
        <v>0</v>
      </c>
      <c r="JK360">
        <v>25</v>
      </c>
      <c r="JL360">
        <v>29356884.1</v>
      </c>
      <c r="JM360">
        <v>29356884.1</v>
      </c>
      <c r="JN360">
        <v>1.92139</v>
      </c>
      <c r="JO360">
        <v>2.61108</v>
      </c>
      <c r="JP360">
        <v>1.54785</v>
      </c>
      <c r="JQ360">
        <v>2.32056</v>
      </c>
      <c r="JR360">
        <v>1.64673</v>
      </c>
      <c r="JS360">
        <v>2.36938</v>
      </c>
      <c r="JT360">
        <v>33.6029</v>
      </c>
      <c r="JU360">
        <v>24.105</v>
      </c>
      <c r="JV360">
        <v>18</v>
      </c>
      <c r="JW360">
        <v>485.618</v>
      </c>
      <c r="JX360">
        <v>391.071</v>
      </c>
      <c r="JY360">
        <v>30.2493</v>
      </c>
      <c r="JZ360">
        <v>49.4841</v>
      </c>
      <c r="KA360">
        <v>30.0042</v>
      </c>
      <c r="KB360">
        <v>48.4665</v>
      </c>
      <c r="KC360">
        <v>48.2797</v>
      </c>
      <c r="KD360">
        <v>38.524</v>
      </c>
      <c r="KE360">
        <v>0</v>
      </c>
      <c r="KF360">
        <v>100</v>
      </c>
      <c r="KG360">
        <v>21.0457</v>
      </c>
      <c r="KH360">
        <v>938.014</v>
      </c>
      <c r="KI360">
        <v>34.6858</v>
      </c>
      <c r="KJ360">
        <v>93.4638</v>
      </c>
      <c r="KK360">
        <v>90.2337</v>
      </c>
    </row>
    <row r="361" spans="1:297">
      <c r="A361">
        <v>345</v>
      </c>
      <c r="B361">
        <v>1761413052.1</v>
      </c>
      <c r="C361">
        <v>4871.09999990463</v>
      </c>
      <c r="D361" t="s">
        <v>1135</v>
      </c>
      <c r="E361" t="s">
        <v>1136</v>
      </c>
      <c r="F361">
        <v>5</v>
      </c>
      <c r="G361" t="s">
        <v>1024</v>
      </c>
      <c r="H361" t="s">
        <v>436</v>
      </c>
      <c r="I361">
        <v>1761413043.94615</v>
      </c>
      <c r="J361">
        <f>(K361)/1000</f>
        <v>0</v>
      </c>
      <c r="K361">
        <f>IF(DP361, AN361, AH361)</f>
        <v>0</v>
      </c>
      <c r="L361">
        <f>IF(DP361, AI361, AG361)</f>
        <v>0</v>
      </c>
      <c r="M361">
        <f>DR361 - IF(AU361&gt;1, L361*DL361*100.0/(AW361), 0)</f>
        <v>0</v>
      </c>
      <c r="N361">
        <f>((T361-J361/2)*M361-L361)/(T361+J361/2)</f>
        <v>0</v>
      </c>
      <c r="O361">
        <f>N361*(DY361+DZ361)/1000.0</f>
        <v>0</v>
      </c>
      <c r="P361">
        <f>(DR361 - IF(AU361&gt;1, L361*DL361*100.0/(AW361), 0))*(DY361+DZ361)/1000.0</f>
        <v>0</v>
      </c>
      <c r="Q361">
        <f>2.0/((1/S361-1/R361)+SIGN(S361)*SQRT((1/S361-1/R361)*(1/S361-1/R361) + 4*DM361/((DM361+1)*(DM361+1))*(2*1/S361*1/R361-1/R361*1/R361)))</f>
        <v>0</v>
      </c>
      <c r="R361">
        <f>IF(LEFT(DN361,1)&lt;&gt;"0",IF(LEFT(DN361,1)="1",3.0,DO361),$D$5+$E$5*(EF361*DY361/($K$5*1000))+$F$5*(EF361*DY361/($K$5*1000))*MAX(MIN(DL361,$J$5),$I$5)*MAX(MIN(DL361,$J$5),$I$5)+$G$5*MAX(MIN(DL361,$J$5),$I$5)*(EF361*DY361/($K$5*1000))+$H$5*(EF361*DY361/($K$5*1000))*(EF361*DY361/($K$5*1000)))</f>
        <v>0</v>
      </c>
      <c r="S361">
        <f>J361*(1000-(1000*0.61365*exp(17.502*W361/(240.97+W361))/(DY361+DZ361)+DT361)/2)/(1000*0.61365*exp(17.502*W361/(240.97+W361))/(DY361+DZ361)-DT361)</f>
        <v>0</v>
      </c>
      <c r="T361">
        <f>1/((DM361+1)/(Q361/1.6)+1/(R361/1.37)) + DM361/((DM361+1)/(Q361/1.6) + DM361/(R361/1.37))</f>
        <v>0</v>
      </c>
      <c r="U361">
        <f>(DH361*DK361)</f>
        <v>0</v>
      </c>
      <c r="V361">
        <f>(EA361+(U361+2*0.95*5.67E-8*(((EA361+$B$7)+273)^4-(EA361+273)^4)-44100*J361)/(1.84*29.3*R361+8*0.95*5.67E-8*(EA361+273)^3))</f>
        <v>0</v>
      </c>
      <c r="W361">
        <f>($C$7*EB361+$D$7*EC361+$E$7*V361)</f>
        <v>0</v>
      </c>
      <c r="X361">
        <f>0.61365*exp(17.502*W361/(240.97+W361))</f>
        <v>0</v>
      </c>
      <c r="Y361">
        <f>(Z361/AA361*100)</f>
        <v>0</v>
      </c>
      <c r="Z361">
        <f>DT361*(DY361+DZ361)/1000</f>
        <v>0</v>
      </c>
      <c r="AA361">
        <f>0.61365*exp(17.502*EA361/(240.97+EA361))</f>
        <v>0</v>
      </c>
      <c r="AB361">
        <f>(X361-DT361*(DY361+DZ361)/1000)</f>
        <v>0</v>
      </c>
      <c r="AC361">
        <f>(-J361*44100)</f>
        <v>0</v>
      </c>
      <c r="AD361">
        <f>2*29.3*R361*0.92*(EA361-W361)</f>
        <v>0</v>
      </c>
      <c r="AE361">
        <f>2*0.95*5.67E-8*(((EA361+$B$7)+273)^4-(W361+273)^4)</f>
        <v>0</v>
      </c>
      <c r="AF361">
        <f>U361+AE361+AC361+AD361</f>
        <v>0</v>
      </c>
      <c r="AG361">
        <f>DX361*AU361*(DS361-DR361*(1000-AU361*DU361)/(1000-AU361*DT361))/(100*DL361)</f>
        <v>0</v>
      </c>
      <c r="AH361">
        <f>1000*DX361*AU361*(DT361-DU361)/(100*DL361*(1000-AU361*DT361))</f>
        <v>0</v>
      </c>
      <c r="AI361">
        <f>(AJ361 - AK361 - DY361*1E3/(8.314*(EA361+273.15)) * AM361/DX361 * AL361) * DX361/(100*DL361) * (1000 - DU361)/1000</f>
        <v>0</v>
      </c>
      <c r="AJ361">
        <v>944.915058884568</v>
      </c>
      <c r="AK361">
        <v>920.151539393939</v>
      </c>
      <c r="AL361">
        <v>3.30349567782058</v>
      </c>
      <c r="AM361">
        <v>65.0637993625478</v>
      </c>
      <c r="AN361">
        <f>(AP361 - AO361 + DY361*1E3/(8.314*(EA361+273.15)) * AR361/DX361 * AQ361) * DX361/(100*DL361) * 1000/(1000 - AP361)</f>
        <v>0</v>
      </c>
      <c r="AO361">
        <v>24.6814319419748</v>
      </c>
      <c r="AP361">
        <v>26.742743030303</v>
      </c>
      <c r="AQ361">
        <v>-0.000324491830721945</v>
      </c>
      <c r="AR361">
        <v>110.680161828756</v>
      </c>
      <c r="AS361">
        <v>7</v>
      </c>
      <c r="AT361">
        <v>1</v>
      </c>
      <c r="AU361">
        <f>IF(AS361*$H$13&gt;=AW361,1.0,(AW361/(AW361-AS361*$H$13)))</f>
        <v>0</v>
      </c>
      <c r="AV361">
        <f>(AU361-1)*100</f>
        <v>0</v>
      </c>
      <c r="AW361">
        <f>MAX(0,($B$13+$C$13*EF361)/(1+$D$13*EF361)*DY361/(EA361+273)*$E$13)</f>
        <v>0</v>
      </c>
      <c r="AX361" t="s">
        <v>437</v>
      </c>
      <c r="AY361" t="s">
        <v>437</v>
      </c>
      <c r="AZ361">
        <v>0</v>
      </c>
      <c r="BA361">
        <v>0</v>
      </c>
      <c r="BB361">
        <f>1-AZ361/BA361</f>
        <v>0</v>
      </c>
      <c r="BC361">
        <v>0</v>
      </c>
      <c r="BD361" t="s">
        <v>437</v>
      </c>
      <c r="BE361" t="s">
        <v>437</v>
      </c>
      <c r="BF361">
        <v>0</v>
      </c>
      <c r="BG361">
        <v>0</v>
      </c>
      <c r="BH361">
        <f>1-BF361/BG361</f>
        <v>0</v>
      </c>
      <c r="BI361">
        <v>0.5</v>
      </c>
      <c r="BJ361">
        <f>DI361</f>
        <v>0</v>
      </c>
      <c r="BK361">
        <f>L361</f>
        <v>0</v>
      </c>
      <c r="BL361">
        <f>BH361*BI361*BJ361</f>
        <v>0</v>
      </c>
      <c r="BM361">
        <f>(BK361-BC361)/BJ361</f>
        <v>0</v>
      </c>
      <c r="BN361">
        <f>(BA361-BG361)/BG361</f>
        <v>0</v>
      </c>
      <c r="BO361">
        <f>AZ361/(BB361+AZ361/BG361)</f>
        <v>0</v>
      </c>
      <c r="BP361" t="s">
        <v>437</v>
      </c>
      <c r="BQ361">
        <v>0</v>
      </c>
      <c r="BR361">
        <f>IF(BQ361&lt;&gt;0, BQ361, BO361)</f>
        <v>0</v>
      </c>
      <c r="BS361">
        <f>1-BR361/BG361</f>
        <v>0</v>
      </c>
      <c r="BT361">
        <f>(BG361-BF361)/(BG361-BR361)</f>
        <v>0</v>
      </c>
      <c r="BU361">
        <f>(BA361-BG361)/(BA361-BR361)</f>
        <v>0</v>
      </c>
      <c r="BV361">
        <f>(BG361-BF361)/(BG361-AZ361)</f>
        <v>0</v>
      </c>
      <c r="BW361">
        <f>(BA361-BG361)/(BA361-AZ361)</f>
        <v>0</v>
      </c>
      <c r="BX361">
        <f>(BT361*BR361/BF361)</f>
        <v>0</v>
      </c>
      <c r="BY361">
        <f>(1-BX361)</f>
        <v>0</v>
      </c>
      <c r="DH361">
        <f>$B$11*EG361+$C$11*EH361+$F$11*ES361*(1-EV361)</f>
        <v>0</v>
      </c>
      <c r="DI361">
        <f>DH361*DJ361</f>
        <v>0</v>
      </c>
      <c r="DJ361">
        <f>($B$11*$D$9+$C$11*$D$9+$F$11*((FF361+EX361)/MAX(FF361+EX361+FG361, 0.1)*$I$9+FG361/MAX(FF361+EX361+FG361, 0.1)*$J$9))/($B$11+$C$11+$F$11)</f>
        <v>0</v>
      </c>
      <c r="DK361">
        <f>($B$11*$K$9+$C$11*$K$9+$F$11*((FF361+EX361)/MAX(FF361+EX361+FG361, 0.1)*$P$9+FG361/MAX(FF361+EX361+FG361, 0.1)*$Q$9))/($B$11+$C$11+$F$11)</f>
        <v>0</v>
      </c>
      <c r="DL361">
        <v>6</v>
      </c>
      <c r="DM361">
        <v>0.5</v>
      </c>
      <c r="DN361" t="s">
        <v>438</v>
      </c>
      <c r="DO361">
        <v>2</v>
      </c>
      <c r="DP361" t="b">
        <v>1</v>
      </c>
      <c r="DQ361">
        <v>1761413043.94615</v>
      </c>
      <c r="DR361">
        <v>871.921538461538</v>
      </c>
      <c r="DS361">
        <v>905.889769230769</v>
      </c>
      <c r="DT361">
        <v>26.7701615384615</v>
      </c>
      <c r="DU361">
        <v>24.6771076923077</v>
      </c>
      <c r="DV361">
        <v>870.824153846154</v>
      </c>
      <c r="DW361">
        <v>26.4549923076923</v>
      </c>
      <c r="DX361">
        <v>500.020769230769</v>
      </c>
      <c r="DY361">
        <v>90.3525615384615</v>
      </c>
      <c r="DZ361">
        <v>0.0435082076923077</v>
      </c>
      <c r="EA361">
        <v>38.7367538461538</v>
      </c>
      <c r="EB361">
        <v>38.7405153846154</v>
      </c>
      <c r="EC361">
        <v>999.9</v>
      </c>
      <c r="ED361">
        <v>0</v>
      </c>
      <c r="EE361">
        <v>0</v>
      </c>
      <c r="EF361">
        <v>9999.52307692308</v>
      </c>
      <c r="EG361">
        <v>0</v>
      </c>
      <c r="EH361">
        <v>1228.24153846154</v>
      </c>
      <c r="EI361">
        <v>-33.9681153846154</v>
      </c>
      <c r="EJ361">
        <v>895.905</v>
      </c>
      <c r="EK361">
        <v>928.810230769231</v>
      </c>
      <c r="EL361">
        <v>2.09306153846154</v>
      </c>
      <c r="EM361">
        <v>905.889769230769</v>
      </c>
      <c r="EN361">
        <v>24.6771076923077</v>
      </c>
      <c r="EO361">
        <v>2.41875307692308</v>
      </c>
      <c r="EP361">
        <v>2.22964</v>
      </c>
      <c r="EQ361">
        <v>20.4898692307692</v>
      </c>
      <c r="ER361">
        <v>19.1768846153846</v>
      </c>
      <c r="ES361">
        <v>1199.99153846154</v>
      </c>
      <c r="ET361">
        <v>0.966995230769231</v>
      </c>
      <c r="EU361">
        <v>0.0330051076923077</v>
      </c>
      <c r="EV361">
        <v>0</v>
      </c>
      <c r="EW361">
        <v>1318.09384615385</v>
      </c>
      <c r="EX361">
        <v>5.00059</v>
      </c>
      <c r="EY361">
        <v>16753.8076923077</v>
      </c>
      <c r="EZ361">
        <v>10358.6307692308</v>
      </c>
      <c r="FA361">
        <v>58.3650769230769</v>
      </c>
      <c r="FB361">
        <v>60.3651538461539</v>
      </c>
      <c r="FC361">
        <v>58.6392307692308</v>
      </c>
      <c r="FD361">
        <v>59.9757692307692</v>
      </c>
      <c r="FE361">
        <v>59.0381538461538</v>
      </c>
      <c r="FF361">
        <v>1155.55153846154</v>
      </c>
      <c r="FG361">
        <v>39.44</v>
      </c>
      <c r="FH361">
        <v>0</v>
      </c>
      <c r="FI361">
        <v>1761413012.5</v>
      </c>
      <c r="FJ361">
        <v>0</v>
      </c>
      <c r="FK361">
        <v>1317.70692307692</v>
      </c>
      <c r="FL361">
        <v>-21.244444411446</v>
      </c>
      <c r="FM361">
        <v>-208.540170646347</v>
      </c>
      <c r="FN361">
        <v>16750.2076923077</v>
      </c>
      <c r="FO361">
        <v>15</v>
      </c>
      <c r="FP361">
        <v>0</v>
      </c>
      <c r="FQ361" t="s">
        <v>439</v>
      </c>
      <c r="FR361">
        <v>0</v>
      </c>
      <c r="FS361">
        <v>0</v>
      </c>
      <c r="FT361">
        <v>0</v>
      </c>
      <c r="FU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-34.233305</v>
      </c>
      <c r="GD361">
        <v>2.51838947368426</v>
      </c>
      <c r="GE361">
        <v>0.848153871933036</v>
      </c>
      <c r="GF361">
        <v>0</v>
      </c>
      <c r="GG361">
        <v>1318.87</v>
      </c>
      <c r="GH361">
        <v>-19.9498854072021</v>
      </c>
      <c r="GI361">
        <v>1.97252450965164</v>
      </c>
      <c r="GJ361">
        <v>-1</v>
      </c>
      <c r="GK361">
        <v>2.103162</v>
      </c>
      <c r="GL361">
        <v>-0.259227969924811</v>
      </c>
      <c r="GM361">
        <v>0.0249359436556951</v>
      </c>
      <c r="GN361">
        <v>0</v>
      </c>
      <c r="GO361">
        <v>0</v>
      </c>
      <c r="GP361">
        <v>2</v>
      </c>
      <c r="GQ361" t="s">
        <v>473</v>
      </c>
      <c r="GR361">
        <v>3.12778</v>
      </c>
      <c r="GS361">
        <v>2.72104</v>
      </c>
      <c r="GT361">
        <v>0.147355</v>
      </c>
      <c r="GU361">
        <v>0.151153</v>
      </c>
      <c r="GV361">
        <v>0.106357</v>
      </c>
      <c r="GW361">
        <v>0.100912</v>
      </c>
      <c r="GX361">
        <v>30831.1</v>
      </c>
      <c r="GY361">
        <v>32493.7</v>
      </c>
      <c r="GZ361">
        <v>32830.7</v>
      </c>
      <c r="HA361">
        <v>34776.5</v>
      </c>
      <c r="HB361">
        <v>41798.8</v>
      </c>
      <c r="HC361">
        <v>45068.1</v>
      </c>
      <c r="HD361">
        <v>51537.5</v>
      </c>
      <c r="HE361">
        <v>55751.4</v>
      </c>
      <c r="HF361">
        <v>1.71085</v>
      </c>
      <c r="HG361">
        <v>1.5774</v>
      </c>
      <c r="HH361">
        <v>-0.0675768</v>
      </c>
      <c r="HI361">
        <v>0</v>
      </c>
      <c r="HJ361">
        <v>39.8692</v>
      </c>
      <c r="HK361">
        <v>999.9</v>
      </c>
      <c r="HL361">
        <v>56.623</v>
      </c>
      <c r="HM361">
        <v>29.265</v>
      </c>
      <c r="HN361">
        <v>25.5918</v>
      </c>
      <c r="HO361">
        <v>56.8875</v>
      </c>
      <c r="HP361">
        <v>41.9712</v>
      </c>
      <c r="HQ361">
        <v>1</v>
      </c>
      <c r="HR361">
        <v>2.01271</v>
      </c>
      <c r="HS361">
        <v>9.28105</v>
      </c>
      <c r="HT361">
        <v>19.9062</v>
      </c>
      <c r="HU361">
        <v>5.18569</v>
      </c>
      <c r="HV361">
        <v>12.0159</v>
      </c>
      <c r="HW361">
        <v>4.96915</v>
      </c>
      <c r="HX361">
        <v>3.29465</v>
      </c>
      <c r="HY361">
        <v>9999</v>
      </c>
      <c r="HZ361">
        <v>9999</v>
      </c>
      <c r="IA361">
        <v>999.9</v>
      </c>
      <c r="IB361">
        <v>9999</v>
      </c>
      <c r="IC361">
        <v>1.86322</v>
      </c>
      <c r="ID361">
        <v>1.86808</v>
      </c>
      <c r="IE361">
        <v>1.86783</v>
      </c>
      <c r="IF361">
        <v>1.86905</v>
      </c>
      <c r="IG361">
        <v>1.86981</v>
      </c>
      <c r="IH361">
        <v>1.86586</v>
      </c>
      <c r="II361">
        <v>1.86692</v>
      </c>
      <c r="IJ361">
        <v>1.86843</v>
      </c>
      <c r="IK361">
        <v>5</v>
      </c>
      <c r="IL361">
        <v>0</v>
      </c>
      <c r="IM361">
        <v>0</v>
      </c>
      <c r="IN361">
        <v>0</v>
      </c>
      <c r="IO361" t="s">
        <v>441</v>
      </c>
      <c r="IP361" t="s">
        <v>442</v>
      </c>
      <c r="IQ361" t="s">
        <v>443</v>
      </c>
      <c r="IR361" t="s">
        <v>443</v>
      </c>
      <c r="IS361" t="s">
        <v>443</v>
      </c>
      <c r="IT361" t="s">
        <v>443</v>
      </c>
      <c r="IU361">
        <v>0</v>
      </c>
      <c r="IV361">
        <v>100</v>
      </c>
      <c r="IW361">
        <v>100</v>
      </c>
      <c r="IX361">
        <v>1.097</v>
      </c>
      <c r="IY361">
        <v>0.3152</v>
      </c>
      <c r="IZ361">
        <v>1.09748391826392</v>
      </c>
      <c r="JA361">
        <v>0</v>
      </c>
      <c r="JB361">
        <v>0</v>
      </c>
      <c r="JC361">
        <v>0</v>
      </c>
      <c r="JD361">
        <v>0.315191680746845</v>
      </c>
      <c r="JE361">
        <v>0</v>
      </c>
      <c r="JF361">
        <v>0</v>
      </c>
      <c r="JG361">
        <v>0</v>
      </c>
      <c r="JH361">
        <v>5</v>
      </c>
      <c r="JI361">
        <v>2273</v>
      </c>
      <c r="JJ361">
        <v>0</v>
      </c>
      <c r="JK361">
        <v>25</v>
      </c>
      <c r="JL361">
        <v>29356884.2</v>
      </c>
      <c r="JM361">
        <v>29356884.2</v>
      </c>
      <c r="JN361">
        <v>1.94458</v>
      </c>
      <c r="JO361">
        <v>2.60864</v>
      </c>
      <c r="JP361">
        <v>1.54785</v>
      </c>
      <c r="JQ361">
        <v>2.32056</v>
      </c>
      <c r="JR361">
        <v>1.64673</v>
      </c>
      <c r="JS361">
        <v>2.32666</v>
      </c>
      <c r="JT361">
        <v>33.6029</v>
      </c>
      <c r="JU361">
        <v>24.105</v>
      </c>
      <c r="JV361">
        <v>18</v>
      </c>
      <c r="JW361">
        <v>485.904</v>
      </c>
      <c r="JX361">
        <v>390.96</v>
      </c>
      <c r="JY361">
        <v>30.2813</v>
      </c>
      <c r="JZ361">
        <v>49.5253</v>
      </c>
      <c r="KA361">
        <v>30.0042</v>
      </c>
      <c r="KB361">
        <v>48.508</v>
      </c>
      <c r="KC361">
        <v>48.3203</v>
      </c>
      <c r="KD361">
        <v>39.0815</v>
      </c>
      <c r="KE361">
        <v>0</v>
      </c>
      <c r="KF361">
        <v>100</v>
      </c>
      <c r="KG361">
        <v>21.0369</v>
      </c>
      <c r="KH361">
        <v>958.45</v>
      </c>
      <c r="KI361">
        <v>34.6858</v>
      </c>
      <c r="KJ361">
        <v>93.4558</v>
      </c>
      <c r="KK361">
        <v>90.2229</v>
      </c>
    </row>
    <row r="362" spans="1:297">
      <c r="A362">
        <v>346</v>
      </c>
      <c r="B362">
        <v>1761413057.1</v>
      </c>
      <c r="C362">
        <v>4876.09999990463</v>
      </c>
      <c r="D362" t="s">
        <v>1137</v>
      </c>
      <c r="E362" t="s">
        <v>1138</v>
      </c>
      <c r="F362">
        <v>5</v>
      </c>
      <c r="G362" t="s">
        <v>1024</v>
      </c>
      <c r="H362" t="s">
        <v>436</v>
      </c>
      <c r="I362">
        <v>1761413048.94615</v>
      </c>
      <c r="J362">
        <f>(K362)/1000</f>
        <v>0</v>
      </c>
      <c r="K362">
        <f>IF(DP362, AN362, AH362)</f>
        <v>0</v>
      </c>
      <c r="L362">
        <f>IF(DP362, AI362, AG362)</f>
        <v>0</v>
      </c>
      <c r="M362">
        <f>DR362 - IF(AU362&gt;1, L362*DL362*100.0/(AW362), 0)</f>
        <v>0</v>
      </c>
      <c r="N362">
        <f>((T362-J362/2)*M362-L362)/(T362+J362/2)</f>
        <v>0</v>
      </c>
      <c r="O362">
        <f>N362*(DY362+DZ362)/1000.0</f>
        <v>0</v>
      </c>
      <c r="P362">
        <f>(DR362 - IF(AU362&gt;1, L362*DL362*100.0/(AW362), 0))*(DY362+DZ362)/1000.0</f>
        <v>0</v>
      </c>
      <c r="Q362">
        <f>2.0/((1/S362-1/R362)+SIGN(S362)*SQRT((1/S362-1/R362)*(1/S362-1/R362) + 4*DM362/((DM362+1)*(DM362+1))*(2*1/S362*1/R362-1/R362*1/R362)))</f>
        <v>0</v>
      </c>
      <c r="R362">
        <f>IF(LEFT(DN362,1)&lt;&gt;"0",IF(LEFT(DN362,1)="1",3.0,DO362),$D$5+$E$5*(EF362*DY362/($K$5*1000))+$F$5*(EF362*DY362/($K$5*1000))*MAX(MIN(DL362,$J$5),$I$5)*MAX(MIN(DL362,$J$5),$I$5)+$G$5*MAX(MIN(DL362,$J$5),$I$5)*(EF362*DY362/($K$5*1000))+$H$5*(EF362*DY362/($K$5*1000))*(EF362*DY362/($K$5*1000)))</f>
        <v>0</v>
      </c>
      <c r="S362">
        <f>J362*(1000-(1000*0.61365*exp(17.502*W362/(240.97+W362))/(DY362+DZ362)+DT362)/2)/(1000*0.61365*exp(17.502*W362/(240.97+W362))/(DY362+DZ362)-DT362)</f>
        <v>0</v>
      </c>
      <c r="T362">
        <f>1/((DM362+1)/(Q362/1.6)+1/(R362/1.37)) + DM362/((DM362+1)/(Q362/1.6) + DM362/(R362/1.37))</f>
        <v>0</v>
      </c>
      <c r="U362">
        <f>(DH362*DK362)</f>
        <v>0</v>
      </c>
      <c r="V362">
        <f>(EA362+(U362+2*0.95*5.67E-8*(((EA362+$B$7)+273)^4-(EA362+273)^4)-44100*J362)/(1.84*29.3*R362+8*0.95*5.67E-8*(EA362+273)^3))</f>
        <v>0</v>
      </c>
      <c r="W362">
        <f>($C$7*EB362+$D$7*EC362+$E$7*V362)</f>
        <v>0</v>
      </c>
      <c r="X362">
        <f>0.61365*exp(17.502*W362/(240.97+W362))</f>
        <v>0</v>
      </c>
      <c r="Y362">
        <f>(Z362/AA362*100)</f>
        <v>0</v>
      </c>
      <c r="Z362">
        <f>DT362*(DY362+DZ362)/1000</f>
        <v>0</v>
      </c>
      <c r="AA362">
        <f>0.61365*exp(17.502*EA362/(240.97+EA362))</f>
        <v>0</v>
      </c>
      <c r="AB362">
        <f>(X362-DT362*(DY362+DZ362)/1000)</f>
        <v>0</v>
      </c>
      <c r="AC362">
        <f>(-J362*44100)</f>
        <v>0</v>
      </c>
      <c r="AD362">
        <f>2*29.3*R362*0.92*(EA362-W362)</f>
        <v>0</v>
      </c>
      <c r="AE362">
        <f>2*0.95*5.67E-8*(((EA362+$B$7)+273)^4-(W362+273)^4)</f>
        <v>0</v>
      </c>
      <c r="AF362">
        <f>U362+AE362+AC362+AD362</f>
        <v>0</v>
      </c>
      <c r="AG362">
        <f>DX362*AU362*(DS362-DR362*(1000-AU362*DU362)/(1000-AU362*DT362))/(100*DL362)</f>
        <v>0</v>
      </c>
      <c r="AH362">
        <f>1000*DX362*AU362*(DT362-DU362)/(100*DL362*(1000-AU362*DT362))</f>
        <v>0</v>
      </c>
      <c r="AI362">
        <f>(AJ362 - AK362 - DY362*1E3/(8.314*(EA362+273.15)) * AM362/DX362 * AL362) * DX362/(100*DL362) * (1000 - DU362)/1000</f>
        <v>0</v>
      </c>
      <c r="AJ362">
        <v>959.841118478904</v>
      </c>
      <c r="AK362">
        <v>935.791957575757</v>
      </c>
      <c r="AL362">
        <v>3.07881700400958</v>
      </c>
      <c r="AM362">
        <v>65.0637993625478</v>
      </c>
      <c r="AN362">
        <f>(AP362 - AO362 + DY362*1E3/(8.314*(EA362+273.15)) * AR362/DX362 * AQ362) * DX362/(100*DL362) * 1000/(1000 - AP362)</f>
        <v>0</v>
      </c>
      <c r="AO362">
        <v>24.6856141528369</v>
      </c>
      <c r="AP362">
        <v>26.7253242424242</v>
      </c>
      <c r="AQ362">
        <v>-0.00021565428738451</v>
      </c>
      <c r="AR362">
        <v>110.680161828756</v>
      </c>
      <c r="AS362">
        <v>8</v>
      </c>
      <c r="AT362">
        <v>2</v>
      </c>
      <c r="AU362">
        <f>IF(AS362*$H$13&gt;=AW362,1.0,(AW362/(AW362-AS362*$H$13)))</f>
        <v>0</v>
      </c>
      <c r="AV362">
        <f>(AU362-1)*100</f>
        <v>0</v>
      </c>
      <c r="AW362">
        <f>MAX(0,($B$13+$C$13*EF362)/(1+$D$13*EF362)*DY362/(EA362+273)*$E$13)</f>
        <v>0</v>
      </c>
      <c r="AX362" t="s">
        <v>437</v>
      </c>
      <c r="AY362" t="s">
        <v>437</v>
      </c>
      <c r="AZ362">
        <v>0</v>
      </c>
      <c r="BA362">
        <v>0</v>
      </c>
      <c r="BB362">
        <f>1-AZ362/BA362</f>
        <v>0</v>
      </c>
      <c r="BC362">
        <v>0</v>
      </c>
      <c r="BD362" t="s">
        <v>437</v>
      </c>
      <c r="BE362" t="s">
        <v>437</v>
      </c>
      <c r="BF362">
        <v>0</v>
      </c>
      <c r="BG362">
        <v>0</v>
      </c>
      <c r="BH362">
        <f>1-BF362/BG362</f>
        <v>0</v>
      </c>
      <c r="BI362">
        <v>0.5</v>
      </c>
      <c r="BJ362">
        <f>DI362</f>
        <v>0</v>
      </c>
      <c r="BK362">
        <f>L362</f>
        <v>0</v>
      </c>
      <c r="BL362">
        <f>BH362*BI362*BJ362</f>
        <v>0</v>
      </c>
      <c r="BM362">
        <f>(BK362-BC362)/BJ362</f>
        <v>0</v>
      </c>
      <c r="BN362">
        <f>(BA362-BG362)/BG362</f>
        <v>0</v>
      </c>
      <c r="BO362">
        <f>AZ362/(BB362+AZ362/BG362)</f>
        <v>0</v>
      </c>
      <c r="BP362" t="s">
        <v>437</v>
      </c>
      <c r="BQ362">
        <v>0</v>
      </c>
      <c r="BR362">
        <f>IF(BQ362&lt;&gt;0, BQ362, BO362)</f>
        <v>0</v>
      </c>
      <c r="BS362">
        <f>1-BR362/BG362</f>
        <v>0</v>
      </c>
      <c r="BT362">
        <f>(BG362-BF362)/(BG362-BR362)</f>
        <v>0</v>
      </c>
      <c r="BU362">
        <f>(BA362-BG362)/(BA362-BR362)</f>
        <v>0</v>
      </c>
      <c r="BV362">
        <f>(BG362-BF362)/(BG362-AZ362)</f>
        <v>0</v>
      </c>
      <c r="BW362">
        <f>(BA362-BG362)/(BA362-AZ362)</f>
        <v>0</v>
      </c>
      <c r="BX362">
        <f>(BT362*BR362/BF362)</f>
        <v>0</v>
      </c>
      <c r="BY362">
        <f>(1-BX362)</f>
        <v>0</v>
      </c>
      <c r="DH362">
        <f>$B$11*EG362+$C$11*EH362+$F$11*ES362*(1-EV362)</f>
        <v>0</v>
      </c>
      <c r="DI362">
        <f>DH362*DJ362</f>
        <v>0</v>
      </c>
      <c r="DJ362">
        <f>($B$11*$D$9+$C$11*$D$9+$F$11*((FF362+EX362)/MAX(FF362+EX362+FG362, 0.1)*$I$9+FG362/MAX(FF362+EX362+FG362, 0.1)*$J$9))/($B$11+$C$11+$F$11)</f>
        <v>0</v>
      </c>
      <c r="DK362">
        <f>($B$11*$K$9+$C$11*$K$9+$F$11*((FF362+EX362)/MAX(FF362+EX362+FG362, 0.1)*$P$9+FG362/MAX(FF362+EX362+FG362, 0.1)*$Q$9))/($B$11+$C$11+$F$11)</f>
        <v>0</v>
      </c>
      <c r="DL362">
        <v>6</v>
      </c>
      <c r="DM362">
        <v>0.5</v>
      </c>
      <c r="DN362" t="s">
        <v>438</v>
      </c>
      <c r="DO362">
        <v>2</v>
      </c>
      <c r="DP362" t="b">
        <v>1</v>
      </c>
      <c r="DQ362">
        <v>1761413048.94615</v>
      </c>
      <c r="DR362">
        <v>888.238692307692</v>
      </c>
      <c r="DS362">
        <v>921.867769230769</v>
      </c>
      <c r="DT362">
        <v>26.7514461538462</v>
      </c>
      <c r="DU362">
        <v>24.6808384615385</v>
      </c>
      <c r="DV362">
        <v>887.141230769231</v>
      </c>
      <c r="DW362">
        <v>26.4362769230769</v>
      </c>
      <c r="DX362">
        <v>500.001307692308</v>
      </c>
      <c r="DY362">
        <v>90.3520923076923</v>
      </c>
      <c r="DZ362">
        <v>0.0435327538461538</v>
      </c>
      <c r="EA362">
        <v>38.7692</v>
      </c>
      <c r="EB362">
        <v>38.7743846153846</v>
      </c>
      <c r="EC362">
        <v>999.9</v>
      </c>
      <c r="ED362">
        <v>0</v>
      </c>
      <c r="EE362">
        <v>0</v>
      </c>
      <c r="EF362">
        <v>9993.94153846154</v>
      </c>
      <c r="EG362">
        <v>0</v>
      </c>
      <c r="EH362">
        <v>1228.14461538462</v>
      </c>
      <c r="EI362">
        <v>-33.6289923076923</v>
      </c>
      <c r="EJ362">
        <v>912.653384615385</v>
      </c>
      <c r="EK362">
        <v>945.196076923077</v>
      </c>
      <c r="EL362">
        <v>2.07061076923077</v>
      </c>
      <c r="EM362">
        <v>921.867769230769</v>
      </c>
      <c r="EN362">
        <v>24.6808384615385</v>
      </c>
      <c r="EO362">
        <v>2.41705</v>
      </c>
      <c r="EP362">
        <v>2.22996615384615</v>
      </c>
      <c r="EQ362">
        <v>20.4784461538461</v>
      </c>
      <c r="ER362">
        <v>19.1792230769231</v>
      </c>
      <c r="ES362">
        <v>1199.99076923077</v>
      </c>
      <c r="ET362">
        <v>0.966995846153846</v>
      </c>
      <c r="EU362">
        <v>0.0330044538461538</v>
      </c>
      <c r="EV362">
        <v>0</v>
      </c>
      <c r="EW362">
        <v>1316.40692307692</v>
      </c>
      <c r="EX362">
        <v>5.00059</v>
      </c>
      <c r="EY362">
        <v>16736.4692307692</v>
      </c>
      <c r="EZ362">
        <v>10358.6307692308</v>
      </c>
      <c r="FA362">
        <v>58.4035384615385</v>
      </c>
      <c r="FB362">
        <v>60.4036153846154</v>
      </c>
      <c r="FC362">
        <v>58.6776923076923</v>
      </c>
      <c r="FD362">
        <v>60.0142307692308</v>
      </c>
      <c r="FE362">
        <v>59.0766153846154</v>
      </c>
      <c r="FF362">
        <v>1155.55076923077</v>
      </c>
      <c r="FG362">
        <v>39.44</v>
      </c>
      <c r="FH362">
        <v>0</v>
      </c>
      <c r="FI362">
        <v>1761413017.3</v>
      </c>
      <c r="FJ362">
        <v>0</v>
      </c>
      <c r="FK362">
        <v>1316.10846153846</v>
      </c>
      <c r="FL362">
        <v>-20.1572649733067</v>
      </c>
      <c r="FM362">
        <v>-203.206837698005</v>
      </c>
      <c r="FN362">
        <v>16733.6307692308</v>
      </c>
      <c r="FO362">
        <v>15</v>
      </c>
      <c r="FP362">
        <v>0</v>
      </c>
      <c r="FQ362" t="s">
        <v>439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-33.69169</v>
      </c>
      <c r="GD362">
        <v>5.11225263157894</v>
      </c>
      <c r="GE362">
        <v>1.07584895264159</v>
      </c>
      <c r="GF362">
        <v>0</v>
      </c>
      <c r="GG362">
        <v>1317.70794117647</v>
      </c>
      <c r="GH362">
        <v>-20.1376623194319</v>
      </c>
      <c r="GI362">
        <v>1.99341678209248</v>
      </c>
      <c r="GJ362">
        <v>-1</v>
      </c>
      <c r="GK362">
        <v>2.08549</v>
      </c>
      <c r="GL362">
        <v>-0.26776330827068</v>
      </c>
      <c r="GM362">
        <v>0.0257584205649337</v>
      </c>
      <c r="GN362">
        <v>0</v>
      </c>
      <c r="GO362">
        <v>0</v>
      </c>
      <c r="GP362">
        <v>2</v>
      </c>
      <c r="GQ362" t="s">
        <v>473</v>
      </c>
      <c r="GR362">
        <v>3.12783</v>
      </c>
      <c r="GS362">
        <v>2.72169</v>
      </c>
      <c r="GT362">
        <v>0.148991</v>
      </c>
      <c r="GU362">
        <v>0.152926</v>
      </c>
      <c r="GV362">
        <v>0.106299</v>
      </c>
      <c r="GW362">
        <v>0.100912</v>
      </c>
      <c r="GX362">
        <v>30768.6</v>
      </c>
      <c r="GY362">
        <v>32421.2</v>
      </c>
      <c r="GZ362">
        <v>32827.7</v>
      </c>
      <c r="HA362">
        <v>34772.2</v>
      </c>
      <c r="HB362">
        <v>41798.8</v>
      </c>
      <c r="HC362">
        <v>45063.3</v>
      </c>
      <c r="HD362">
        <v>51533.9</v>
      </c>
      <c r="HE362">
        <v>55745.1</v>
      </c>
      <c r="HF362">
        <v>1.7102</v>
      </c>
      <c r="HG362">
        <v>1.577</v>
      </c>
      <c r="HH362">
        <v>-0.0655577</v>
      </c>
      <c r="HI362">
        <v>0</v>
      </c>
      <c r="HJ362">
        <v>39.9021</v>
      </c>
      <c r="HK362">
        <v>999.9</v>
      </c>
      <c r="HL362">
        <v>56.623</v>
      </c>
      <c r="HM362">
        <v>29.275</v>
      </c>
      <c r="HN362">
        <v>25.6073</v>
      </c>
      <c r="HO362">
        <v>56.5075</v>
      </c>
      <c r="HP362">
        <v>41.9591</v>
      </c>
      <c r="HQ362">
        <v>1</v>
      </c>
      <c r="HR362">
        <v>2.01704</v>
      </c>
      <c r="HS362">
        <v>9.28105</v>
      </c>
      <c r="HT362">
        <v>19.9067</v>
      </c>
      <c r="HU362">
        <v>5.18794</v>
      </c>
      <c r="HV362">
        <v>12.0159</v>
      </c>
      <c r="HW362">
        <v>4.9703</v>
      </c>
      <c r="HX362">
        <v>3.295</v>
      </c>
      <c r="HY362">
        <v>9999</v>
      </c>
      <c r="HZ362">
        <v>9999</v>
      </c>
      <c r="IA362">
        <v>999.9</v>
      </c>
      <c r="IB362">
        <v>9999</v>
      </c>
      <c r="IC362">
        <v>1.86322</v>
      </c>
      <c r="ID362">
        <v>1.86808</v>
      </c>
      <c r="IE362">
        <v>1.86783</v>
      </c>
      <c r="IF362">
        <v>1.86904</v>
      </c>
      <c r="IG362">
        <v>1.86981</v>
      </c>
      <c r="IH362">
        <v>1.86585</v>
      </c>
      <c r="II362">
        <v>1.86692</v>
      </c>
      <c r="IJ362">
        <v>1.86843</v>
      </c>
      <c r="IK362">
        <v>5</v>
      </c>
      <c r="IL362">
        <v>0</v>
      </c>
      <c r="IM362">
        <v>0</v>
      </c>
      <c r="IN362">
        <v>0</v>
      </c>
      <c r="IO362" t="s">
        <v>441</v>
      </c>
      <c r="IP362" t="s">
        <v>442</v>
      </c>
      <c r="IQ362" t="s">
        <v>443</v>
      </c>
      <c r="IR362" t="s">
        <v>443</v>
      </c>
      <c r="IS362" t="s">
        <v>443</v>
      </c>
      <c r="IT362" t="s">
        <v>443</v>
      </c>
      <c r="IU362">
        <v>0</v>
      </c>
      <c r="IV362">
        <v>100</v>
      </c>
      <c r="IW362">
        <v>100</v>
      </c>
      <c r="IX362">
        <v>1.098</v>
      </c>
      <c r="IY362">
        <v>0.3152</v>
      </c>
      <c r="IZ362">
        <v>1.09748391826392</v>
      </c>
      <c r="JA362">
        <v>0</v>
      </c>
      <c r="JB362">
        <v>0</v>
      </c>
      <c r="JC362">
        <v>0</v>
      </c>
      <c r="JD362">
        <v>0.315191680746845</v>
      </c>
      <c r="JE362">
        <v>0</v>
      </c>
      <c r="JF362">
        <v>0</v>
      </c>
      <c r="JG362">
        <v>0</v>
      </c>
      <c r="JH362">
        <v>5</v>
      </c>
      <c r="JI362">
        <v>2273</v>
      </c>
      <c r="JJ362">
        <v>0</v>
      </c>
      <c r="JK362">
        <v>25</v>
      </c>
      <c r="JL362">
        <v>29356884.3</v>
      </c>
      <c r="JM362">
        <v>29356884.3</v>
      </c>
      <c r="JN362">
        <v>1.97266</v>
      </c>
      <c r="JO362">
        <v>2.61475</v>
      </c>
      <c r="JP362">
        <v>1.54785</v>
      </c>
      <c r="JQ362">
        <v>2.32056</v>
      </c>
      <c r="JR362">
        <v>1.64673</v>
      </c>
      <c r="JS362">
        <v>2.33887</v>
      </c>
      <c r="JT362">
        <v>33.6029</v>
      </c>
      <c r="JU362">
        <v>24.105</v>
      </c>
      <c r="JV362">
        <v>18</v>
      </c>
      <c r="JW362">
        <v>485.72</v>
      </c>
      <c r="JX362">
        <v>390.935</v>
      </c>
      <c r="JY362">
        <v>30.3143</v>
      </c>
      <c r="JZ362">
        <v>49.5754</v>
      </c>
      <c r="KA362">
        <v>30.0042</v>
      </c>
      <c r="KB362">
        <v>48.5542</v>
      </c>
      <c r="KC362">
        <v>48.3662</v>
      </c>
      <c r="KD362">
        <v>39.6108</v>
      </c>
      <c r="KE362">
        <v>0</v>
      </c>
      <c r="KF362">
        <v>100</v>
      </c>
      <c r="KG362">
        <v>21.0265</v>
      </c>
      <c r="KH362">
        <v>972.167</v>
      </c>
      <c r="KI362">
        <v>34.6858</v>
      </c>
      <c r="KJ362">
        <v>93.4485</v>
      </c>
      <c r="KK362">
        <v>90.2124</v>
      </c>
    </row>
    <row r="363" spans="1:297">
      <c r="A363">
        <v>347</v>
      </c>
      <c r="B363">
        <v>1761413063.1</v>
      </c>
      <c r="C363">
        <v>4882.09999990463</v>
      </c>
      <c r="D363" t="s">
        <v>1139</v>
      </c>
      <c r="E363" t="s">
        <v>1140</v>
      </c>
      <c r="F363">
        <v>5</v>
      </c>
      <c r="G363" t="s">
        <v>1024</v>
      </c>
      <c r="H363" t="s">
        <v>436</v>
      </c>
      <c r="I363">
        <v>1761413055.17692</v>
      </c>
      <c r="J363">
        <f>(K363)/1000</f>
        <v>0</v>
      </c>
      <c r="K363">
        <f>IF(DP363, AN363, AH363)</f>
        <v>0</v>
      </c>
      <c r="L363">
        <f>IF(DP363, AI363, AG363)</f>
        <v>0</v>
      </c>
      <c r="M363">
        <f>DR363 - IF(AU363&gt;1, L363*DL363*100.0/(AW363), 0)</f>
        <v>0</v>
      </c>
      <c r="N363">
        <f>((T363-J363/2)*M363-L363)/(T363+J363/2)</f>
        <v>0</v>
      </c>
      <c r="O363">
        <f>N363*(DY363+DZ363)/1000.0</f>
        <v>0</v>
      </c>
      <c r="P363">
        <f>(DR363 - IF(AU363&gt;1, L363*DL363*100.0/(AW363), 0))*(DY363+DZ363)/1000.0</f>
        <v>0</v>
      </c>
      <c r="Q363">
        <f>2.0/((1/S363-1/R363)+SIGN(S363)*SQRT((1/S363-1/R363)*(1/S363-1/R363) + 4*DM363/((DM363+1)*(DM363+1))*(2*1/S363*1/R363-1/R363*1/R363)))</f>
        <v>0</v>
      </c>
      <c r="R363">
        <f>IF(LEFT(DN363,1)&lt;&gt;"0",IF(LEFT(DN363,1)="1",3.0,DO363),$D$5+$E$5*(EF363*DY363/($K$5*1000))+$F$5*(EF363*DY363/($K$5*1000))*MAX(MIN(DL363,$J$5),$I$5)*MAX(MIN(DL363,$J$5),$I$5)+$G$5*MAX(MIN(DL363,$J$5),$I$5)*(EF363*DY363/($K$5*1000))+$H$5*(EF363*DY363/($K$5*1000))*(EF363*DY363/($K$5*1000)))</f>
        <v>0</v>
      </c>
      <c r="S363">
        <f>J363*(1000-(1000*0.61365*exp(17.502*W363/(240.97+W363))/(DY363+DZ363)+DT363)/2)/(1000*0.61365*exp(17.502*W363/(240.97+W363))/(DY363+DZ363)-DT363)</f>
        <v>0</v>
      </c>
      <c r="T363">
        <f>1/((DM363+1)/(Q363/1.6)+1/(R363/1.37)) + DM363/((DM363+1)/(Q363/1.6) + DM363/(R363/1.37))</f>
        <v>0</v>
      </c>
      <c r="U363">
        <f>(DH363*DK363)</f>
        <v>0</v>
      </c>
      <c r="V363">
        <f>(EA363+(U363+2*0.95*5.67E-8*(((EA363+$B$7)+273)^4-(EA363+273)^4)-44100*J363)/(1.84*29.3*R363+8*0.95*5.67E-8*(EA363+273)^3))</f>
        <v>0</v>
      </c>
      <c r="W363">
        <f>($C$7*EB363+$D$7*EC363+$E$7*V363)</f>
        <v>0</v>
      </c>
      <c r="X363">
        <f>0.61365*exp(17.502*W363/(240.97+W363))</f>
        <v>0</v>
      </c>
      <c r="Y363">
        <f>(Z363/AA363*100)</f>
        <v>0</v>
      </c>
      <c r="Z363">
        <f>DT363*(DY363+DZ363)/1000</f>
        <v>0</v>
      </c>
      <c r="AA363">
        <f>0.61365*exp(17.502*EA363/(240.97+EA363))</f>
        <v>0</v>
      </c>
      <c r="AB363">
        <f>(X363-DT363*(DY363+DZ363)/1000)</f>
        <v>0</v>
      </c>
      <c r="AC363">
        <f>(-J363*44100)</f>
        <v>0</v>
      </c>
      <c r="AD363">
        <f>2*29.3*R363*0.92*(EA363-W363)</f>
        <v>0</v>
      </c>
      <c r="AE363">
        <f>2*0.95*5.67E-8*(((EA363+$B$7)+273)^4-(W363+273)^4)</f>
        <v>0</v>
      </c>
      <c r="AF363">
        <f>U363+AE363+AC363+AD363</f>
        <v>0</v>
      </c>
      <c r="AG363">
        <f>DX363*AU363*(DS363-DR363*(1000-AU363*DU363)/(1000-AU363*DT363))/(100*DL363)</f>
        <v>0</v>
      </c>
      <c r="AH363">
        <f>1000*DX363*AU363*(DT363-DU363)/(100*DL363*(1000-AU363*DT363))</f>
        <v>0</v>
      </c>
      <c r="AI363">
        <f>(AJ363 - AK363 - DY363*1E3/(8.314*(EA363+273.15)) * AM363/DX363 * AL363) * DX363/(100*DL363) * (1000 - DU363)/1000</f>
        <v>0</v>
      </c>
      <c r="AJ363">
        <v>982.347804925722</v>
      </c>
      <c r="AK363">
        <v>956.675945454546</v>
      </c>
      <c r="AL363">
        <v>3.58012732791913</v>
      </c>
      <c r="AM363">
        <v>65.0637993625478</v>
      </c>
      <c r="AN363">
        <f>(AP363 - AO363 + DY363*1E3/(8.314*(EA363+273.15)) * AR363/DX363 * AQ363) * DX363/(100*DL363) * 1000/(1000 - AP363)</f>
        <v>0</v>
      </c>
      <c r="AO363">
        <v>24.688358037144</v>
      </c>
      <c r="AP363">
        <v>26.6987260606061</v>
      </c>
      <c r="AQ363">
        <v>-0.000287490881839665</v>
      </c>
      <c r="AR363">
        <v>110.680161828756</v>
      </c>
      <c r="AS363">
        <v>8</v>
      </c>
      <c r="AT363">
        <v>2</v>
      </c>
      <c r="AU363">
        <f>IF(AS363*$H$13&gt;=AW363,1.0,(AW363/(AW363-AS363*$H$13)))</f>
        <v>0</v>
      </c>
      <c r="AV363">
        <f>(AU363-1)*100</f>
        <v>0</v>
      </c>
      <c r="AW363">
        <f>MAX(0,($B$13+$C$13*EF363)/(1+$D$13*EF363)*DY363/(EA363+273)*$E$13)</f>
        <v>0</v>
      </c>
      <c r="AX363" t="s">
        <v>437</v>
      </c>
      <c r="AY363" t="s">
        <v>437</v>
      </c>
      <c r="AZ363">
        <v>0</v>
      </c>
      <c r="BA363">
        <v>0</v>
      </c>
      <c r="BB363">
        <f>1-AZ363/BA363</f>
        <v>0</v>
      </c>
      <c r="BC363">
        <v>0</v>
      </c>
      <c r="BD363" t="s">
        <v>437</v>
      </c>
      <c r="BE363" t="s">
        <v>437</v>
      </c>
      <c r="BF363">
        <v>0</v>
      </c>
      <c r="BG363">
        <v>0</v>
      </c>
      <c r="BH363">
        <f>1-BF363/BG363</f>
        <v>0</v>
      </c>
      <c r="BI363">
        <v>0.5</v>
      </c>
      <c r="BJ363">
        <f>DI363</f>
        <v>0</v>
      </c>
      <c r="BK363">
        <f>L363</f>
        <v>0</v>
      </c>
      <c r="BL363">
        <f>BH363*BI363*BJ363</f>
        <v>0</v>
      </c>
      <c r="BM363">
        <f>(BK363-BC363)/BJ363</f>
        <v>0</v>
      </c>
      <c r="BN363">
        <f>(BA363-BG363)/BG363</f>
        <v>0</v>
      </c>
      <c r="BO363">
        <f>AZ363/(BB363+AZ363/BG363)</f>
        <v>0</v>
      </c>
      <c r="BP363" t="s">
        <v>437</v>
      </c>
      <c r="BQ363">
        <v>0</v>
      </c>
      <c r="BR363">
        <f>IF(BQ363&lt;&gt;0, BQ363, BO363)</f>
        <v>0</v>
      </c>
      <c r="BS363">
        <f>1-BR363/BG363</f>
        <v>0</v>
      </c>
      <c r="BT363">
        <f>(BG363-BF363)/(BG363-BR363)</f>
        <v>0</v>
      </c>
      <c r="BU363">
        <f>(BA363-BG363)/(BA363-BR363)</f>
        <v>0</v>
      </c>
      <c r="BV363">
        <f>(BG363-BF363)/(BG363-AZ363)</f>
        <v>0</v>
      </c>
      <c r="BW363">
        <f>(BA363-BG363)/(BA363-AZ363)</f>
        <v>0</v>
      </c>
      <c r="BX363">
        <f>(BT363*BR363/BF363)</f>
        <v>0</v>
      </c>
      <c r="BY363">
        <f>(1-BX363)</f>
        <v>0</v>
      </c>
      <c r="DH363">
        <f>$B$11*EG363+$C$11*EH363+$F$11*ES363*(1-EV363)</f>
        <v>0</v>
      </c>
      <c r="DI363">
        <f>DH363*DJ363</f>
        <v>0</v>
      </c>
      <c r="DJ363">
        <f>($B$11*$D$9+$C$11*$D$9+$F$11*((FF363+EX363)/MAX(FF363+EX363+FG363, 0.1)*$I$9+FG363/MAX(FF363+EX363+FG363, 0.1)*$J$9))/($B$11+$C$11+$F$11)</f>
        <v>0</v>
      </c>
      <c r="DK363">
        <f>($B$11*$K$9+$C$11*$K$9+$F$11*((FF363+EX363)/MAX(FF363+EX363+FG363, 0.1)*$P$9+FG363/MAX(FF363+EX363+FG363, 0.1)*$Q$9))/($B$11+$C$11+$F$11)</f>
        <v>0</v>
      </c>
      <c r="DL363">
        <v>6</v>
      </c>
      <c r="DM363">
        <v>0.5</v>
      </c>
      <c r="DN363" t="s">
        <v>438</v>
      </c>
      <c r="DO363">
        <v>2</v>
      </c>
      <c r="DP363" t="b">
        <v>1</v>
      </c>
      <c r="DQ363">
        <v>1761413055.17692</v>
      </c>
      <c r="DR363">
        <v>908.390846153846</v>
      </c>
      <c r="DS363">
        <v>942.101923076923</v>
      </c>
      <c r="DT363">
        <v>26.7274</v>
      </c>
      <c r="DU363">
        <v>24.6846230769231</v>
      </c>
      <c r="DV363">
        <v>907.293230769231</v>
      </c>
      <c r="DW363">
        <v>26.4122384615385</v>
      </c>
      <c r="DX363">
        <v>500.001692307692</v>
      </c>
      <c r="DY363">
        <v>90.3513846153846</v>
      </c>
      <c r="DZ363">
        <v>0.0434570384615385</v>
      </c>
      <c r="EA363">
        <v>38.8070846153846</v>
      </c>
      <c r="EB363">
        <v>38.8312153846154</v>
      </c>
      <c r="EC363">
        <v>999.9</v>
      </c>
      <c r="ED363">
        <v>0</v>
      </c>
      <c r="EE363">
        <v>0</v>
      </c>
      <c r="EF363">
        <v>10004.2230769231</v>
      </c>
      <c r="EG363">
        <v>0</v>
      </c>
      <c r="EH363">
        <v>1228.01076923077</v>
      </c>
      <c r="EI363">
        <v>-33.7113</v>
      </c>
      <c r="EJ363">
        <v>933.336230769231</v>
      </c>
      <c r="EK363">
        <v>965.946230769231</v>
      </c>
      <c r="EL363">
        <v>2.04278692307692</v>
      </c>
      <c r="EM363">
        <v>942.101923076923</v>
      </c>
      <c r="EN363">
        <v>24.6846230769231</v>
      </c>
      <c r="EO363">
        <v>2.41485923076923</v>
      </c>
      <c r="EP363">
        <v>2.23028923076923</v>
      </c>
      <c r="EQ363">
        <v>20.4637615384615</v>
      </c>
      <c r="ER363">
        <v>19.1815692307692</v>
      </c>
      <c r="ES363">
        <v>1199.98384615385</v>
      </c>
      <c r="ET363">
        <v>0.966996461538462</v>
      </c>
      <c r="EU363">
        <v>0.0330038</v>
      </c>
      <c r="EV363">
        <v>0</v>
      </c>
      <c r="EW363">
        <v>1314.30923076923</v>
      </c>
      <c r="EX363">
        <v>5.00059</v>
      </c>
      <c r="EY363">
        <v>16715.0615384615</v>
      </c>
      <c r="EZ363">
        <v>10358.5538461538</v>
      </c>
      <c r="FA363">
        <v>58.4564615384615</v>
      </c>
      <c r="FB363">
        <v>60.4516923076923</v>
      </c>
      <c r="FC363">
        <v>58.7257692307692</v>
      </c>
      <c r="FD363">
        <v>60.0671538461539</v>
      </c>
      <c r="FE363">
        <v>59.1199230769231</v>
      </c>
      <c r="FF363">
        <v>1155.54384615385</v>
      </c>
      <c r="FG363">
        <v>39.44</v>
      </c>
      <c r="FH363">
        <v>0</v>
      </c>
      <c r="FI363">
        <v>1761413023.3</v>
      </c>
      <c r="FJ363">
        <v>0</v>
      </c>
      <c r="FK363">
        <v>1314.13692307692</v>
      </c>
      <c r="FL363">
        <v>-18.4170940441439</v>
      </c>
      <c r="FM363">
        <v>-198.020512834138</v>
      </c>
      <c r="FN363">
        <v>16713.6038461538</v>
      </c>
      <c r="FO363">
        <v>15</v>
      </c>
      <c r="FP363">
        <v>0</v>
      </c>
      <c r="FQ363" t="s">
        <v>439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-34.114375</v>
      </c>
      <c r="GD363">
        <v>1.58911127819555</v>
      </c>
      <c r="GE363">
        <v>1.29647060393786</v>
      </c>
      <c r="GF363">
        <v>0</v>
      </c>
      <c r="GG363">
        <v>1315.51235294118</v>
      </c>
      <c r="GH363">
        <v>-19.9022154334843</v>
      </c>
      <c r="GI363">
        <v>1.96715389933472</v>
      </c>
      <c r="GJ363">
        <v>-1</v>
      </c>
      <c r="GK363">
        <v>2.058801</v>
      </c>
      <c r="GL363">
        <v>-0.267120000000003</v>
      </c>
      <c r="GM363">
        <v>0.0257016038215517</v>
      </c>
      <c r="GN363">
        <v>0</v>
      </c>
      <c r="GO363">
        <v>0</v>
      </c>
      <c r="GP363">
        <v>2</v>
      </c>
      <c r="GQ363" t="s">
        <v>473</v>
      </c>
      <c r="GR363">
        <v>3.12781</v>
      </c>
      <c r="GS363">
        <v>2.72084</v>
      </c>
      <c r="GT363">
        <v>0.151179</v>
      </c>
      <c r="GU363">
        <v>0.154976</v>
      </c>
      <c r="GV363">
        <v>0.106215</v>
      </c>
      <c r="GW363">
        <v>0.100917</v>
      </c>
      <c r="GX363">
        <v>30685.3</v>
      </c>
      <c r="GY363">
        <v>32337.8</v>
      </c>
      <c r="GZ363">
        <v>32823.9</v>
      </c>
      <c r="HA363">
        <v>34767.6</v>
      </c>
      <c r="HB363">
        <v>41799.1</v>
      </c>
      <c r="HC363">
        <v>45057.7</v>
      </c>
      <c r="HD363">
        <v>51529.1</v>
      </c>
      <c r="HE363">
        <v>55738.1</v>
      </c>
      <c r="HF363">
        <v>1.70975</v>
      </c>
      <c r="HG363">
        <v>1.5763</v>
      </c>
      <c r="HH363">
        <v>-0.0635497</v>
      </c>
      <c r="HI363">
        <v>0</v>
      </c>
      <c r="HJ363">
        <v>39.9407</v>
      </c>
      <c r="HK363">
        <v>999.9</v>
      </c>
      <c r="HL363">
        <v>56.623</v>
      </c>
      <c r="HM363">
        <v>29.275</v>
      </c>
      <c r="HN363">
        <v>25.6073</v>
      </c>
      <c r="HO363">
        <v>56.3875</v>
      </c>
      <c r="HP363">
        <v>42.1675</v>
      </c>
      <c r="HQ363">
        <v>1</v>
      </c>
      <c r="HR363">
        <v>2.02248</v>
      </c>
      <c r="HS363">
        <v>9.28105</v>
      </c>
      <c r="HT363">
        <v>19.9064</v>
      </c>
      <c r="HU363">
        <v>5.18749</v>
      </c>
      <c r="HV363">
        <v>12.0159</v>
      </c>
      <c r="HW363">
        <v>4.9695</v>
      </c>
      <c r="HX363">
        <v>3.29485</v>
      </c>
      <c r="HY363">
        <v>9999</v>
      </c>
      <c r="HZ363">
        <v>9999</v>
      </c>
      <c r="IA363">
        <v>999.9</v>
      </c>
      <c r="IB363">
        <v>9999</v>
      </c>
      <c r="IC363">
        <v>1.86324</v>
      </c>
      <c r="ID363">
        <v>1.8681</v>
      </c>
      <c r="IE363">
        <v>1.86783</v>
      </c>
      <c r="IF363">
        <v>1.86904</v>
      </c>
      <c r="IG363">
        <v>1.86981</v>
      </c>
      <c r="IH363">
        <v>1.86585</v>
      </c>
      <c r="II363">
        <v>1.86691</v>
      </c>
      <c r="IJ363">
        <v>1.86843</v>
      </c>
      <c r="IK363">
        <v>5</v>
      </c>
      <c r="IL363">
        <v>0</v>
      </c>
      <c r="IM363">
        <v>0</v>
      </c>
      <c r="IN363">
        <v>0</v>
      </c>
      <c r="IO363" t="s">
        <v>441</v>
      </c>
      <c r="IP363" t="s">
        <v>442</v>
      </c>
      <c r="IQ363" t="s">
        <v>443</v>
      </c>
      <c r="IR363" t="s">
        <v>443</v>
      </c>
      <c r="IS363" t="s">
        <v>443</v>
      </c>
      <c r="IT363" t="s">
        <v>443</v>
      </c>
      <c r="IU363">
        <v>0</v>
      </c>
      <c r="IV363">
        <v>100</v>
      </c>
      <c r="IW363">
        <v>100</v>
      </c>
      <c r="IX363">
        <v>1.098</v>
      </c>
      <c r="IY363">
        <v>0.3152</v>
      </c>
      <c r="IZ363">
        <v>1.09748391826392</v>
      </c>
      <c r="JA363">
        <v>0</v>
      </c>
      <c r="JB363">
        <v>0</v>
      </c>
      <c r="JC363">
        <v>0</v>
      </c>
      <c r="JD363">
        <v>0.315191680746845</v>
      </c>
      <c r="JE363">
        <v>0</v>
      </c>
      <c r="JF363">
        <v>0</v>
      </c>
      <c r="JG363">
        <v>0</v>
      </c>
      <c r="JH363">
        <v>5</v>
      </c>
      <c r="JI363">
        <v>2273</v>
      </c>
      <c r="JJ363">
        <v>0</v>
      </c>
      <c r="JK363">
        <v>25</v>
      </c>
      <c r="JL363">
        <v>29356884.4</v>
      </c>
      <c r="JM363">
        <v>29356884.4</v>
      </c>
      <c r="JN363">
        <v>2.00684</v>
      </c>
      <c r="JO363">
        <v>2.60376</v>
      </c>
      <c r="JP363">
        <v>1.54785</v>
      </c>
      <c r="JQ363">
        <v>2.32056</v>
      </c>
      <c r="JR363">
        <v>1.64673</v>
      </c>
      <c r="JS363">
        <v>2.39624</v>
      </c>
      <c r="JT363">
        <v>33.6029</v>
      </c>
      <c r="JU363">
        <v>24.105</v>
      </c>
      <c r="JV363">
        <v>18</v>
      </c>
      <c r="JW363">
        <v>485.732</v>
      </c>
      <c r="JX363">
        <v>390.766</v>
      </c>
      <c r="JY363">
        <v>30.3567</v>
      </c>
      <c r="JZ363">
        <v>49.6334</v>
      </c>
      <c r="KA363">
        <v>30.0042</v>
      </c>
      <c r="KB363">
        <v>48.6094</v>
      </c>
      <c r="KC363">
        <v>48.4204</v>
      </c>
      <c r="KD363">
        <v>40.3786</v>
      </c>
      <c r="KE363">
        <v>0</v>
      </c>
      <c r="KF363">
        <v>100</v>
      </c>
      <c r="KG363">
        <v>21.0169</v>
      </c>
      <c r="KH363">
        <v>992.497</v>
      </c>
      <c r="KI363">
        <v>34.6858</v>
      </c>
      <c r="KJ363">
        <v>93.4391</v>
      </c>
      <c r="KK363">
        <v>90.2009</v>
      </c>
    </row>
    <row r="364" spans="1:297">
      <c r="A364">
        <v>348</v>
      </c>
      <c r="B364">
        <v>1761413067.1</v>
      </c>
      <c r="C364">
        <v>4886.09999990463</v>
      </c>
      <c r="D364" t="s">
        <v>1141</v>
      </c>
      <c r="E364" t="s">
        <v>1142</v>
      </c>
      <c r="F364">
        <v>5</v>
      </c>
      <c r="G364" t="s">
        <v>1024</v>
      </c>
      <c r="H364" t="s">
        <v>436</v>
      </c>
      <c r="I364">
        <v>1761413059.51667</v>
      </c>
      <c r="J364">
        <f>(K364)/1000</f>
        <v>0</v>
      </c>
      <c r="K364">
        <f>IF(DP364, AN364, AH364)</f>
        <v>0</v>
      </c>
      <c r="L364">
        <f>IF(DP364, AI364, AG364)</f>
        <v>0</v>
      </c>
      <c r="M364">
        <f>DR364 - IF(AU364&gt;1, L364*DL364*100.0/(AW364), 0)</f>
        <v>0</v>
      </c>
      <c r="N364">
        <f>((T364-J364/2)*M364-L364)/(T364+J364/2)</f>
        <v>0</v>
      </c>
      <c r="O364">
        <f>N364*(DY364+DZ364)/1000.0</f>
        <v>0</v>
      </c>
      <c r="P364">
        <f>(DR364 - IF(AU364&gt;1, L364*DL364*100.0/(AW364), 0))*(DY364+DZ364)/1000.0</f>
        <v>0</v>
      </c>
      <c r="Q364">
        <f>2.0/((1/S364-1/R364)+SIGN(S364)*SQRT((1/S364-1/R364)*(1/S364-1/R364) + 4*DM364/((DM364+1)*(DM364+1))*(2*1/S364*1/R364-1/R364*1/R364)))</f>
        <v>0</v>
      </c>
      <c r="R364">
        <f>IF(LEFT(DN364,1)&lt;&gt;"0",IF(LEFT(DN364,1)="1",3.0,DO364),$D$5+$E$5*(EF364*DY364/($K$5*1000))+$F$5*(EF364*DY364/($K$5*1000))*MAX(MIN(DL364,$J$5),$I$5)*MAX(MIN(DL364,$J$5),$I$5)+$G$5*MAX(MIN(DL364,$J$5),$I$5)*(EF364*DY364/($K$5*1000))+$H$5*(EF364*DY364/($K$5*1000))*(EF364*DY364/($K$5*1000)))</f>
        <v>0</v>
      </c>
      <c r="S364">
        <f>J364*(1000-(1000*0.61365*exp(17.502*W364/(240.97+W364))/(DY364+DZ364)+DT364)/2)/(1000*0.61365*exp(17.502*W364/(240.97+W364))/(DY364+DZ364)-DT364)</f>
        <v>0</v>
      </c>
      <c r="T364">
        <f>1/((DM364+1)/(Q364/1.6)+1/(R364/1.37)) + DM364/((DM364+1)/(Q364/1.6) + DM364/(R364/1.37))</f>
        <v>0</v>
      </c>
      <c r="U364">
        <f>(DH364*DK364)</f>
        <v>0</v>
      </c>
      <c r="V364">
        <f>(EA364+(U364+2*0.95*5.67E-8*(((EA364+$B$7)+273)^4-(EA364+273)^4)-44100*J364)/(1.84*29.3*R364+8*0.95*5.67E-8*(EA364+273)^3))</f>
        <v>0</v>
      </c>
      <c r="W364">
        <f>($C$7*EB364+$D$7*EC364+$E$7*V364)</f>
        <v>0</v>
      </c>
      <c r="X364">
        <f>0.61365*exp(17.502*W364/(240.97+W364))</f>
        <v>0</v>
      </c>
      <c r="Y364">
        <f>(Z364/AA364*100)</f>
        <v>0</v>
      </c>
      <c r="Z364">
        <f>DT364*(DY364+DZ364)/1000</f>
        <v>0</v>
      </c>
      <c r="AA364">
        <f>0.61365*exp(17.502*EA364/(240.97+EA364))</f>
        <v>0</v>
      </c>
      <c r="AB364">
        <f>(X364-DT364*(DY364+DZ364)/1000)</f>
        <v>0</v>
      </c>
      <c r="AC364">
        <f>(-J364*44100)</f>
        <v>0</v>
      </c>
      <c r="AD364">
        <f>2*29.3*R364*0.92*(EA364-W364)</f>
        <v>0</v>
      </c>
      <c r="AE364">
        <f>2*0.95*5.67E-8*(((EA364+$B$7)+273)^4-(W364+273)^4)</f>
        <v>0</v>
      </c>
      <c r="AF364">
        <f>U364+AE364+AC364+AD364</f>
        <v>0</v>
      </c>
      <c r="AG364">
        <f>DX364*AU364*(DS364-DR364*(1000-AU364*DU364)/(1000-AU364*DT364))/(100*DL364)</f>
        <v>0</v>
      </c>
      <c r="AH364">
        <f>1000*DX364*AU364*(DT364-DU364)/(100*DL364*(1000-AU364*DT364))</f>
        <v>0</v>
      </c>
      <c r="AI364">
        <f>(AJ364 - AK364 - DY364*1E3/(8.314*(EA364+273.15)) * AM364/DX364 * AL364) * DX364/(100*DL364) * (1000 - DU364)/1000</f>
        <v>0</v>
      </c>
      <c r="AJ364">
        <v>994.982436911723</v>
      </c>
      <c r="AK364">
        <v>969.770727272727</v>
      </c>
      <c r="AL364">
        <v>3.32625599210132</v>
      </c>
      <c r="AM364">
        <v>65.0637993625478</v>
      </c>
      <c r="AN364">
        <f>(AP364 - AO364 + DY364*1E3/(8.314*(EA364+273.15)) * AR364/DX364 * AQ364) * DX364/(100*DL364) * 1000/(1000 - AP364)</f>
        <v>0</v>
      </c>
      <c r="AO364">
        <v>24.6920628406666</v>
      </c>
      <c r="AP364">
        <v>26.6855236363636</v>
      </c>
      <c r="AQ364">
        <v>-0.000193049272769011</v>
      </c>
      <c r="AR364">
        <v>110.680161828756</v>
      </c>
      <c r="AS364">
        <v>8</v>
      </c>
      <c r="AT364">
        <v>2</v>
      </c>
      <c r="AU364">
        <f>IF(AS364*$H$13&gt;=AW364,1.0,(AW364/(AW364-AS364*$H$13)))</f>
        <v>0</v>
      </c>
      <c r="AV364">
        <f>(AU364-1)*100</f>
        <v>0</v>
      </c>
      <c r="AW364">
        <f>MAX(0,($B$13+$C$13*EF364)/(1+$D$13*EF364)*DY364/(EA364+273)*$E$13)</f>
        <v>0</v>
      </c>
      <c r="AX364" t="s">
        <v>437</v>
      </c>
      <c r="AY364" t="s">
        <v>437</v>
      </c>
      <c r="AZ364">
        <v>0</v>
      </c>
      <c r="BA364">
        <v>0</v>
      </c>
      <c r="BB364">
        <f>1-AZ364/BA364</f>
        <v>0</v>
      </c>
      <c r="BC364">
        <v>0</v>
      </c>
      <c r="BD364" t="s">
        <v>437</v>
      </c>
      <c r="BE364" t="s">
        <v>437</v>
      </c>
      <c r="BF364">
        <v>0</v>
      </c>
      <c r="BG364">
        <v>0</v>
      </c>
      <c r="BH364">
        <f>1-BF364/BG364</f>
        <v>0</v>
      </c>
      <c r="BI364">
        <v>0.5</v>
      </c>
      <c r="BJ364">
        <f>DI364</f>
        <v>0</v>
      </c>
      <c r="BK364">
        <f>L364</f>
        <v>0</v>
      </c>
      <c r="BL364">
        <f>BH364*BI364*BJ364</f>
        <v>0</v>
      </c>
      <c r="BM364">
        <f>(BK364-BC364)/BJ364</f>
        <v>0</v>
      </c>
      <c r="BN364">
        <f>(BA364-BG364)/BG364</f>
        <v>0</v>
      </c>
      <c r="BO364">
        <f>AZ364/(BB364+AZ364/BG364)</f>
        <v>0</v>
      </c>
      <c r="BP364" t="s">
        <v>437</v>
      </c>
      <c r="BQ364">
        <v>0</v>
      </c>
      <c r="BR364">
        <f>IF(BQ364&lt;&gt;0, BQ364, BO364)</f>
        <v>0</v>
      </c>
      <c r="BS364">
        <f>1-BR364/BG364</f>
        <v>0</v>
      </c>
      <c r="BT364">
        <f>(BG364-BF364)/(BG364-BR364)</f>
        <v>0</v>
      </c>
      <c r="BU364">
        <f>(BA364-BG364)/(BA364-BR364)</f>
        <v>0</v>
      </c>
      <c r="BV364">
        <f>(BG364-BF364)/(BG364-AZ364)</f>
        <v>0</v>
      </c>
      <c r="BW364">
        <f>(BA364-BG364)/(BA364-AZ364)</f>
        <v>0</v>
      </c>
      <c r="BX364">
        <f>(BT364*BR364/BF364)</f>
        <v>0</v>
      </c>
      <c r="BY364">
        <f>(1-BX364)</f>
        <v>0</v>
      </c>
      <c r="DH364">
        <f>$B$11*EG364+$C$11*EH364+$F$11*ES364*(1-EV364)</f>
        <v>0</v>
      </c>
      <c r="DI364">
        <f>DH364*DJ364</f>
        <v>0</v>
      </c>
      <c r="DJ364">
        <f>($B$11*$D$9+$C$11*$D$9+$F$11*((FF364+EX364)/MAX(FF364+EX364+FG364, 0.1)*$I$9+FG364/MAX(FF364+EX364+FG364, 0.1)*$J$9))/($B$11+$C$11+$F$11)</f>
        <v>0</v>
      </c>
      <c r="DK364">
        <f>($B$11*$K$9+$C$11*$K$9+$F$11*((FF364+EX364)/MAX(FF364+EX364+FG364, 0.1)*$P$9+FG364/MAX(FF364+EX364+FG364, 0.1)*$Q$9))/($B$11+$C$11+$F$11)</f>
        <v>0</v>
      </c>
      <c r="DL364">
        <v>6</v>
      </c>
      <c r="DM364">
        <v>0.5</v>
      </c>
      <c r="DN364" t="s">
        <v>438</v>
      </c>
      <c r="DO364">
        <v>2</v>
      </c>
      <c r="DP364" t="b">
        <v>1</v>
      </c>
      <c r="DQ364">
        <v>1761413059.51667</v>
      </c>
      <c r="DR364">
        <v>922.338833333333</v>
      </c>
      <c r="DS364">
        <v>956.411333333333</v>
      </c>
      <c r="DT364">
        <v>26.7104916666667</v>
      </c>
      <c r="DU364">
        <v>24.6877333333333</v>
      </c>
      <c r="DV364">
        <v>921.241166666667</v>
      </c>
      <c r="DW364">
        <v>26.395325</v>
      </c>
      <c r="DX364">
        <v>500.010583333333</v>
      </c>
      <c r="DY364">
        <v>90.3516666666667</v>
      </c>
      <c r="DZ364">
        <v>0.0432678083333333</v>
      </c>
      <c r="EA364">
        <v>38.834075</v>
      </c>
      <c r="EB364">
        <v>38.8742583333333</v>
      </c>
      <c r="EC364">
        <v>999.9</v>
      </c>
      <c r="ED364">
        <v>0</v>
      </c>
      <c r="EE364">
        <v>0</v>
      </c>
      <c r="EF364">
        <v>10010.2533333333</v>
      </c>
      <c r="EG364">
        <v>0</v>
      </c>
      <c r="EH364">
        <v>1227.90666666667</v>
      </c>
      <c r="EI364">
        <v>-34.0727583333333</v>
      </c>
      <c r="EJ364">
        <v>947.650666666667</v>
      </c>
      <c r="EK364">
        <v>980.621083333333</v>
      </c>
      <c r="EL364">
        <v>2.0227675</v>
      </c>
      <c r="EM364">
        <v>956.411333333333</v>
      </c>
      <c r="EN364">
        <v>24.6877333333333</v>
      </c>
      <c r="EO364">
        <v>2.41333833333333</v>
      </c>
      <c r="EP364">
        <v>2.23057583333333</v>
      </c>
      <c r="EQ364">
        <v>20.4535583333333</v>
      </c>
      <c r="ER364">
        <v>19.1836416666667</v>
      </c>
      <c r="ES364">
        <v>1199.9725</v>
      </c>
      <c r="ET364">
        <v>0.966996666666667</v>
      </c>
      <c r="EU364">
        <v>0.0330035666666667</v>
      </c>
      <c r="EV364">
        <v>0</v>
      </c>
      <c r="EW364">
        <v>1312.9575</v>
      </c>
      <c r="EX364">
        <v>5.00059</v>
      </c>
      <c r="EY364">
        <v>16700.3916666667</v>
      </c>
      <c r="EZ364">
        <v>10358.4583333333</v>
      </c>
      <c r="FA364">
        <v>58.4841666666667</v>
      </c>
      <c r="FB364">
        <v>60.4893333333333</v>
      </c>
      <c r="FC364">
        <v>58.76025</v>
      </c>
      <c r="FD364">
        <v>60.1143333333333</v>
      </c>
      <c r="FE364">
        <v>59.156</v>
      </c>
      <c r="FF364">
        <v>1155.5325</v>
      </c>
      <c r="FG364">
        <v>39.44</v>
      </c>
      <c r="FH364">
        <v>0</v>
      </c>
      <c r="FI364">
        <v>1761413026.9</v>
      </c>
      <c r="FJ364">
        <v>0</v>
      </c>
      <c r="FK364">
        <v>1313.02730769231</v>
      </c>
      <c r="FL364">
        <v>-18.9753846281782</v>
      </c>
      <c r="FM364">
        <v>-203.165811950383</v>
      </c>
      <c r="FN364">
        <v>16701.3846153846</v>
      </c>
      <c r="FO364">
        <v>15</v>
      </c>
      <c r="FP364">
        <v>0</v>
      </c>
      <c r="FQ364" t="s">
        <v>439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-33.91383</v>
      </c>
      <c r="GD364">
        <v>-4.06908270676688</v>
      </c>
      <c r="GE364">
        <v>1.17129240461125</v>
      </c>
      <c r="GF364">
        <v>0</v>
      </c>
      <c r="GG364">
        <v>1314.34558823529</v>
      </c>
      <c r="GH364">
        <v>-19.0589763337466</v>
      </c>
      <c r="GI364">
        <v>1.8839760695003</v>
      </c>
      <c r="GJ364">
        <v>-1</v>
      </c>
      <c r="GK364">
        <v>2.0407825</v>
      </c>
      <c r="GL364">
        <v>-0.277353834586466</v>
      </c>
      <c r="GM364">
        <v>0.0266750686737635</v>
      </c>
      <c r="GN364">
        <v>0</v>
      </c>
      <c r="GO364">
        <v>0</v>
      </c>
      <c r="GP364">
        <v>2</v>
      </c>
      <c r="GQ364" t="s">
        <v>473</v>
      </c>
      <c r="GR364">
        <v>3.12779</v>
      </c>
      <c r="GS364">
        <v>2.72147</v>
      </c>
      <c r="GT364">
        <v>0.152593</v>
      </c>
      <c r="GU364">
        <v>0.156593</v>
      </c>
      <c r="GV364">
        <v>0.106164</v>
      </c>
      <c r="GW364">
        <v>0.100912</v>
      </c>
      <c r="GX364">
        <v>30631.6</v>
      </c>
      <c r="GY364">
        <v>32272.5</v>
      </c>
      <c r="GZ364">
        <v>32821.6</v>
      </c>
      <c r="HA364">
        <v>34764.5</v>
      </c>
      <c r="HB364">
        <v>41799.2</v>
      </c>
      <c r="HC364">
        <v>45054.5</v>
      </c>
      <c r="HD364">
        <v>51526</v>
      </c>
      <c r="HE364">
        <v>55733.4</v>
      </c>
      <c r="HF364">
        <v>1.7091</v>
      </c>
      <c r="HG364">
        <v>1.5759</v>
      </c>
      <c r="HH364">
        <v>-0.0650585</v>
      </c>
      <c r="HI364">
        <v>0</v>
      </c>
      <c r="HJ364">
        <v>39.9644</v>
      </c>
      <c r="HK364">
        <v>999.9</v>
      </c>
      <c r="HL364">
        <v>56.623</v>
      </c>
      <c r="HM364">
        <v>29.275</v>
      </c>
      <c r="HN364">
        <v>25.6083</v>
      </c>
      <c r="HO364">
        <v>56.0475</v>
      </c>
      <c r="HP364">
        <v>42.1434</v>
      </c>
      <c r="HQ364">
        <v>1</v>
      </c>
      <c r="HR364">
        <v>2.02597</v>
      </c>
      <c r="HS364">
        <v>9.28105</v>
      </c>
      <c r="HT364">
        <v>19.9066</v>
      </c>
      <c r="HU364">
        <v>5.18854</v>
      </c>
      <c r="HV364">
        <v>12.0159</v>
      </c>
      <c r="HW364">
        <v>4.9696</v>
      </c>
      <c r="HX364">
        <v>3.2949</v>
      </c>
      <c r="HY364">
        <v>9999</v>
      </c>
      <c r="HZ364">
        <v>9999</v>
      </c>
      <c r="IA364">
        <v>999.9</v>
      </c>
      <c r="IB364">
        <v>9999</v>
      </c>
      <c r="IC364">
        <v>1.86324</v>
      </c>
      <c r="ID364">
        <v>1.8681</v>
      </c>
      <c r="IE364">
        <v>1.86783</v>
      </c>
      <c r="IF364">
        <v>1.86905</v>
      </c>
      <c r="IG364">
        <v>1.86981</v>
      </c>
      <c r="IH364">
        <v>1.86585</v>
      </c>
      <c r="II364">
        <v>1.86692</v>
      </c>
      <c r="IJ364">
        <v>1.86841</v>
      </c>
      <c r="IK364">
        <v>5</v>
      </c>
      <c r="IL364">
        <v>0</v>
      </c>
      <c r="IM364">
        <v>0</v>
      </c>
      <c r="IN364">
        <v>0</v>
      </c>
      <c r="IO364" t="s">
        <v>441</v>
      </c>
      <c r="IP364" t="s">
        <v>442</v>
      </c>
      <c r="IQ364" t="s">
        <v>443</v>
      </c>
      <c r="IR364" t="s">
        <v>443</v>
      </c>
      <c r="IS364" t="s">
        <v>443</v>
      </c>
      <c r="IT364" t="s">
        <v>443</v>
      </c>
      <c r="IU364">
        <v>0</v>
      </c>
      <c r="IV364">
        <v>100</v>
      </c>
      <c r="IW364">
        <v>100</v>
      </c>
      <c r="IX364">
        <v>1.097</v>
      </c>
      <c r="IY364">
        <v>0.3152</v>
      </c>
      <c r="IZ364">
        <v>1.09748391826392</v>
      </c>
      <c r="JA364">
        <v>0</v>
      </c>
      <c r="JB364">
        <v>0</v>
      </c>
      <c r="JC364">
        <v>0</v>
      </c>
      <c r="JD364">
        <v>0.315191680746845</v>
      </c>
      <c r="JE364">
        <v>0</v>
      </c>
      <c r="JF364">
        <v>0</v>
      </c>
      <c r="JG364">
        <v>0</v>
      </c>
      <c r="JH364">
        <v>5</v>
      </c>
      <c r="JI364">
        <v>2273</v>
      </c>
      <c r="JJ364">
        <v>0</v>
      </c>
      <c r="JK364">
        <v>25</v>
      </c>
      <c r="JL364">
        <v>29356884.5</v>
      </c>
      <c r="JM364">
        <v>29356884.5</v>
      </c>
      <c r="JN364">
        <v>2.02515</v>
      </c>
      <c r="JO364">
        <v>2.61963</v>
      </c>
      <c r="JP364">
        <v>1.54785</v>
      </c>
      <c r="JQ364">
        <v>2.32056</v>
      </c>
      <c r="JR364">
        <v>1.64673</v>
      </c>
      <c r="JS364">
        <v>2.24243</v>
      </c>
      <c r="JT364">
        <v>33.6029</v>
      </c>
      <c r="JU364">
        <v>24.105</v>
      </c>
      <c r="JV364">
        <v>18</v>
      </c>
      <c r="JW364">
        <v>485.484</v>
      </c>
      <c r="JX364">
        <v>390.699</v>
      </c>
      <c r="JY364">
        <v>30.3841</v>
      </c>
      <c r="JZ364">
        <v>49.6697</v>
      </c>
      <c r="KA364">
        <v>30.0042</v>
      </c>
      <c r="KB364">
        <v>48.6453</v>
      </c>
      <c r="KC364">
        <v>48.4575</v>
      </c>
      <c r="KD364">
        <v>40.7301</v>
      </c>
      <c r="KE364">
        <v>0</v>
      </c>
      <c r="KF364">
        <v>100</v>
      </c>
      <c r="KG364">
        <v>21.0068</v>
      </c>
      <c r="KH364">
        <v>1006.02</v>
      </c>
      <c r="KI364">
        <v>34.6858</v>
      </c>
      <c r="KJ364">
        <v>93.4331</v>
      </c>
      <c r="KK364">
        <v>90.1931</v>
      </c>
    </row>
    <row r="365" spans="1:297">
      <c r="A365">
        <v>349</v>
      </c>
      <c r="B365">
        <v>1761413072.1</v>
      </c>
      <c r="C365">
        <v>4891.09999990463</v>
      </c>
      <c r="D365" t="s">
        <v>1143</v>
      </c>
      <c r="E365" t="s">
        <v>1144</v>
      </c>
      <c r="F365">
        <v>5</v>
      </c>
      <c r="G365" t="s">
        <v>1024</v>
      </c>
      <c r="H365" t="s">
        <v>436</v>
      </c>
      <c r="I365">
        <v>1761413064.51667</v>
      </c>
      <c r="J365">
        <f>(K365)/1000</f>
        <v>0</v>
      </c>
      <c r="K365">
        <f>IF(DP365, AN365, AH365)</f>
        <v>0</v>
      </c>
      <c r="L365">
        <f>IF(DP365, AI365, AG365)</f>
        <v>0</v>
      </c>
      <c r="M365">
        <f>DR365 - IF(AU365&gt;1, L365*DL365*100.0/(AW365), 0)</f>
        <v>0</v>
      </c>
      <c r="N365">
        <f>((T365-J365/2)*M365-L365)/(T365+J365/2)</f>
        <v>0</v>
      </c>
      <c r="O365">
        <f>N365*(DY365+DZ365)/1000.0</f>
        <v>0</v>
      </c>
      <c r="P365">
        <f>(DR365 - IF(AU365&gt;1, L365*DL365*100.0/(AW365), 0))*(DY365+DZ365)/1000.0</f>
        <v>0</v>
      </c>
      <c r="Q365">
        <f>2.0/((1/S365-1/R365)+SIGN(S365)*SQRT((1/S365-1/R365)*(1/S365-1/R365) + 4*DM365/((DM365+1)*(DM365+1))*(2*1/S365*1/R365-1/R365*1/R365)))</f>
        <v>0</v>
      </c>
      <c r="R365">
        <f>IF(LEFT(DN365,1)&lt;&gt;"0",IF(LEFT(DN365,1)="1",3.0,DO365),$D$5+$E$5*(EF365*DY365/($K$5*1000))+$F$5*(EF365*DY365/($K$5*1000))*MAX(MIN(DL365,$J$5),$I$5)*MAX(MIN(DL365,$J$5),$I$5)+$G$5*MAX(MIN(DL365,$J$5),$I$5)*(EF365*DY365/($K$5*1000))+$H$5*(EF365*DY365/($K$5*1000))*(EF365*DY365/($K$5*1000)))</f>
        <v>0</v>
      </c>
      <c r="S365">
        <f>J365*(1000-(1000*0.61365*exp(17.502*W365/(240.97+W365))/(DY365+DZ365)+DT365)/2)/(1000*0.61365*exp(17.502*W365/(240.97+W365))/(DY365+DZ365)-DT365)</f>
        <v>0</v>
      </c>
      <c r="T365">
        <f>1/((DM365+1)/(Q365/1.6)+1/(R365/1.37)) + DM365/((DM365+1)/(Q365/1.6) + DM365/(R365/1.37))</f>
        <v>0</v>
      </c>
      <c r="U365">
        <f>(DH365*DK365)</f>
        <v>0</v>
      </c>
      <c r="V365">
        <f>(EA365+(U365+2*0.95*5.67E-8*(((EA365+$B$7)+273)^4-(EA365+273)^4)-44100*J365)/(1.84*29.3*R365+8*0.95*5.67E-8*(EA365+273)^3))</f>
        <v>0</v>
      </c>
      <c r="W365">
        <f>($C$7*EB365+$D$7*EC365+$E$7*V365)</f>
        <v>0</v>
      </c>
      <c r="X365">
        <f>0.61365*exp(17.502*W365/(240.97+W365))</f>
        <v>0</v>
      </c>
      <c r="Y365">
        <f>(Z365/AA365*100)</f>
        <v>0</v>
      </c>
      <c r="Z365">
        <f>DT365*(DY365+DZ365)/1000</f>
        <v>0</v>
      </c>
      <c r="AA365">
        <f>0.61365*exp(17.502*EA365/(240.97+EA365))</f>
        <v>0</v>
      </c>
      <c r="AB365">
        <f>(X365-DT365*(DY365+DZ365)/1000)</f>
        <v>0</v>
      </c>
      <c r="AC365">
        <f>(-J365*44100)</f>
        <v>0</v>
      </c>
      <c r="AD365">
        <f>2*29.3*R365*0.92*(EA365-W365)</f>
        <v>0</v>
      </c>
      <c r="AE365">
        <f>2*0.95*5.67E-8*(((EA365+$B$7)+273)^4-(W365+273)^4)</f>
        <v>0</v>
      </c>
      <c r="AF365">
        <f>U365+AE365+AC365+AD365</f>
        <v>0</v>
      </c>
      <c r="AG365">
        <f>DX365*AU365*(DS365-DR365*(1000-AU365*DU365)/(1000-AU365*DT365))/(100*DL365)</f>
        <v>0</v>
      </c>
      <c r="AH365">
        <f>1000*DX365*AU365*(DT365-DU365)/(100*DL365*(1000-AU365*DT365))</f>
        <v>0</v>
      </c>
      <c r="AI365">
        <f>(AJ365 - AK365 - DY365*1E3/(8.314*(EA365+273.15)) * AM365/DX365 * AL365) * DX365/(100*DL365) * (1000 - DU365)/1000</f>
        <v>0</v>
      </c>
      <c r="AJ365">
        <v>1013.63959871714</v>
      </c>
      <c r="AK365">
        <v>987.800557575757</v>
      </c>
      <c r="AL365">
        <v>3.58849576302821</v>
      </c>
      <c r="AM365">
        <v>65.0637993625478</v>
      </c>
      <c r="AN365">
        <f>(AP365 - AO365 + DY365*1E3/(8.314*(EA365+273.15)) * AR365/DX365 * AQ365) * DX365/(100*DL365) * 1000/(1000 - AP365)</f>
        <v>0</v>
      </c>
      <c r="AO365">
        <v>24.6928588195241</v>
      </c>
      <c r="AP365">
        <v>26.6657345454546</v>
      </c>
      <c r="AQ365">
        <v>-0.000207779143348848</v>
      </c>
      <c r="AR365">
        <v>110.680161828756</v>
      </c>
      <c r="AS365">
        <v>8</v>
      </c>
      <c r="AT365">
        <v>2</v>
      </c>
      <c r="AU365">
        <f>IF(AS365*$H$13&gt;=AW365,1.0,(AW365/(AW365-AS365*$H$13)))</f>
        <v>0</v>
      </c>
      <c r="AV365">
        <f>(AU365-1)*100</f>
        <v>0</v>
      </c>
      <c r="AW365">
        <f>MAX(0,($B$13+$C$13*EF365)/(1+$D$13*EF365)*DY365/(EA365+273)*$E$13)</f>
        <v>0</v>
      </c>
      <c r="AX365" t="s">
        <v>437</v>
      </c>
      <c r="AY365" t="s">
        <v>437</v>
      </c>
      <c r="AZ365">
        <v>0</v>
      </c>
      <c r="BA365">
        <v>0</v>
      </c>
      <c r="BB365">
        <f>1-AZ365/BA365</f>
        <v>0</v>
      </c>
      <c r="BC365">
        <v>0</v>
      </c>
      <c r="BD365" t="s">
        <v>437</v>
      </c>
      <c r="BE365" t="s">
        <v>437</v>
      </c>
      <c r="BF365">
        <v>0</v>
      </c>
      <c r="BG365">
        <v>0</v>
      </c>
      <c r="BH365">
        <f>1-BF365/BG365</f>
        <v>0</v>
      </c>
      <c r="BI365">
        <v>0.5</v>
      </c>
      <c r="BJ365">
        <f>DI365</f>
        <v>0</v>
      </c>
      <c r="BK365">
        <f>L365</f>
        <v>0</v>
      </c>
      <c r="BL365">
        <f>BH365*BI365*BJ365</f>
        <v>0</v>
      </c>
      <c r="BM365">
        <f>(BK365-BC365)/BJ365</f>
        <v>0</v>
      </c>
      <c r="BN365">
        <f>(BA365-BG365)/BG365</f>
        <v>0</v>
      </c>
      <c r="BO365">
        <f>AZ365/(BB365+AZ365/BG365)</f>
        <v>0</v>
      </c>
      <c r="BP365" t="s">
        <v>437</v>
      </c>
      <c r="BQ365">
        <v>0</v>
      </c>
      <c r="BR365">
        <f>IF(BQ365&lt;&gt;0, BQ365, BO365)</f>
        <v>0</v>
      </c>
      <c r="BS365">
        <f>1-BR365/BG365</f>
        <v>0</v>
      </c>
      <c r="BT365">
        <f>(BG365-BF365)/(BG365-BR365)</f>
        <v>0</v>
      </c>
      <c r="BU365">
        <f>(BA365-BG365)/(BA365-BR365)</f>
        <v>0</v>
      </c>
      <c r="BV365">
        <f>(BG365-BF365)/(BG365-AZ365)</f>
        <v>0</v>
      </c>
      <c r="BW365">
        <f>(BA365-BG365)/(BA365-AZ365)</f>
        <v>0</v>
      </c>
      <c r="BX365">
        <f>(BT365*BR365/BF365)</f>
        <v>0</v>
      </c>
      <c r="BY365">
        <f>(1-BX365)</f>
        <v>0</v>
      </c>
      <c r="DH365">
        <f>$B$11*EG365+$C$11*EH365+$F$11*ES365*(1-EV365)</f>
        <v>0</v>
      </c>
      <c r="DI365">
        <f>DH365*DJ365</f>
        <v>0</v>
      </c>
      <c r="DJ365">
        <f>($B$11*$D$9+$C$11*$D$9+$F$11*((FF365+EX365)/MAX(FF365+EX365+FG365, 0.1)*$I$9+FG365/MAX(FF365+EX365+FG365, 0.1)*$J$9))/($B$11+$C$11+$F$11)</f>
        <v>0</v>
      </c>
      <c r="DK365">
        <f>($B$11*$K$9+$C$11*$K$9+$F$11*((FF365+EX365)/MAX(FF365+EX365+FG365, 0.1)*$P$9+FG365/MAX(FF365+EX365+FG365, 0.1)*$Q$9))/($B$11+$C$11+$F$11)</f>
        <v>0</v>
      </c>
      <c r="DL365">
        <v>6</v>
      </c>
      <c r="DM365">
        <v>0.5</v>
      </c>
      <c r="DN365" t="s">
        <v>438</v>
      </c>
      <c r="DO365">
        <v>2</v>
      </c>
      <c r="DP365" t="b">
        <v>1</v>
      </c>
      <c r="DQ365">
        <v>1761413064.51667</v>
      </c>
      <c r="DR365">
        <v>938.958416666667</v>
      </c>
      <c r="DS365">
        <v>973.954666666667</v>
      </c>
      <c r="DT365">
        <v>26.6908333333333</v>
      </c>
      <c r="DU365">
        <v>24.6901333333333</v>
      </c>
      <c r="DV365">
        <v>937.86075</v>
      </c>
      <c r="DW365">
        <v>26.3756583333333</v>
      </c>
      <c r="DX365">
        <v>500.050166666667</v>
      </c>
      <c r="DY365">
        <v>90.3530416666667</v>
      </c>
      <c r="DZ365">
        <v>0.0432236166666667</v>
      </c>
      <c r="EA365">
        <v>38.8726666666667</v>
      </c>
      <c r="EB365">
        <v>38.9095333333333</v>
      </c>
      <c r="EC365">
        <v>999.9</v>
      </c>
      <c r="ED365">
        <v>0</v>
      </c>
      <c r="EE365">
        <v>0</v>
      </c>
      <c r="EF365">
        <v>10008.5333333333</v>
      </c>
      <c r="EG365">
        <v>0</v>
      </c>
      <c r="EH365">
        <v>1227.79083333333</v>
      </c>
      <c r="EI365">
        <v>-34.9964833333333</v>
      </c>
      <c r="EJ365">
        <v>964.706833333333</v>
      </c>
      <c r="EK365">
        <v>998.609916666667</v>
      </c>
      <c r="EL365">
        <v>2.00070333333333</v>
      </c>
      <c r="EM365">
        <v>973.954666666667</v>
      </c>
      <c r="EN365">
        <v>24.6901333333333</v>
      </c>
      <c r="EO365">
        <v>2.41159916666667</v>
      </c>
      <c r="EP365">
        <v>2.23082666666667</v>
      </c>
      <c r="EQ365">
        <v>20.441875</v>
      </c>
      <c r="ER365">
        <v>19.18545</v>
      </c>
      <c r="ES365">
        <v>1199.97833333333</v>
      </c>
      <c r="ET365">
        <v>0.966997333333333</v>
      </c>
      <c r="EU365">
        <v>0.0330028333333333</v>
      </c>
      <c r="EV365">
        <v>0</v>
      </c>
      <c r="EW365">
        <v>1311.35833333333</v>
      </c>
      <c r="EX365">
        <v>5.00059</v>
      </c>
      <c r="EY365">
        <v>16683.175</v>
      </c>
      <c r="EZ365">
        <v>10358.5083333333</v>
      </c>
      <c r="FA365">
        <v>58.5258333333333</v>
      </c>
      <c r="FB365">
        <v>60.531</v>
      </c>
      <c r="FC365">
        <v>58.7914166666667</v>
      </c>
      <c r="FD365">
        <v>60.156</v>
      </c>
      <c r="FE365">
        <v>59.1976666666667</v>
      </c>
      <c r="FF365">
        <v>1155.53833333333</v>
      </c>
      <c r="FG365">
        <v>39.44</v>
      </c>
      <c r="FH365">
        <v>0</v>
      </c>
      <c r="FI365">
        <v>1761413032.3</v>
      </c>
      <c r="FJ365">
        <v>0</v>
      </c>
      <c r="FK365">
        <v>1311.1552</v>
      </c>
      <c r="FL365">
        <v>-19.8646154247325</v>
      </c>
      <c r="FM365">
        <v>-213.138461957005</v>
      </c>
      <c r="FN365">
        <v>16681.72</v>
      </c>
      <c r="FO365">
        <v>15</v>
      </c>
      <c r="FP365">
        <v>0</v>
      </c>
      <c r="FQ365" t="s">
        <v>439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-34.372685</v>
      </c>
      <c r="GD365">
        <v>-8.09242556390983</v>
      </c>
      <c r="GE365">
        <v>1.37798160447627</v>
      </c>
      <c r="GF365">
        <v>0</v>
      </c>
      <c r="GG365">
        <v>1312.42352941176</v>
      </c>
      <c r="GH365">
        <v>-19.1333842754097</v>
      </c>
      <c r="GI365">
        <v>1.88850685238045</v>
      </c>
      <c r="GJ365">
        <v>-1</v>
      </c>
      <c r="GK365">
        <v>2.013693</v>
      </c>
      <c r="GL365">
        <v>-0.2666192481203</v>
      </c>
      <c r="GM365">
        <v>0.0256467875376235</v>
      </c>
      <c r="GN365">
        <v>0</v>
      </c>
      <c r="GO365">
        <v>0</v>
      </c>
      <c r="GP365">
        <v>2</v>
      </c>
      <c r="GQ365" t="s">
        <v>473</v>
      </c>
      <c r="GR365">
        <v>3.12758</v>
      </c>
      <c r="GS365">
        <v>2.72106</v>
      </c>
      <c r="GT365">
        <v>0.154406</v>
      </c>
      <c r="GU365">
        <v>0.158115</v>
      </c>
      <c r="GV365">
        <v>0.106104</v>
      </c>
      <c r="GW365">
        <v>0.10091</v>
      </c>
      <c r="GX365">
        <v>30563</v>
      </c>
      <c r="GY365">
        <v>32210.2</v>
      </c>
      <c r="GZ365">
        <v>32818.9</v>
      </c>
      <c r="HA365">
        <v>34760.7</v>
      </c>
      <c r="HB365">
        <v>41799.3</v>
      </c>
      <c r="HC365">
        <v>45050.4</v>
      </c>
      <c r="HD365">
        <v>51522.4</v>
      </c>
      <c r="HE365">
        <v>55727.9</v>
      </c>
      <c r="HF365">
        <v>1.7085</v>
      </c>
      <c r="HG365">
        <v>1.57585</v>
      </c>
      <c r="HH365">
        <v>-0.0661463</v>
      </c>
      <c r="HI365">
        <v>0</v>
      </c>
      <c r="HJ365">
        <v>39.9953</v>
      </c>
      <c r="HK365">
        <v>999.9</v>
      </c>
      <c r="HL365">
        <v>56.623</v>
      </c>
      <c r="HM365">
        <v>29.275</v>
      </c>
      <c r="HN365">
        <v>25.6069</v>
      </c>
      <c r="HO365">
        <v>56.5675</v>
      </c>
      <c r="HP365">
        <v>42.0833</v>
      </c>
      <c r="HQ365">
        <v>1</v>
      </c>
      <c r="HR365">
        <v>2.0305</v>
      </c>
      <c r="HS365">
        <v>9.28105</v>
      </c>
      <c r="HT365">
        <v>19.9062</v>
      </c>
      <c r="HU365">
        <v>5.18974</v>
      </c>
      <c r="HV365">
        <v>12.0159</v>
      </c>
      <c r="HW365">
        <v>4.9693</v>
      </c>
      <c r="HX365">
        <v>3.29503</v>
      </c>
      <c r="HY365">
        <v>9999</v>
      </c>
      <c r="HZ365">
        <v>9999</v>
      </c>
      <c r="IA365">
        <v>999.9</v>
      </c>
      <c r="IB365">
        <v>9999</v>
      </c>
      <c r="IC365">
        <v>1.86324</v>
      </c>
      <c r="ID365">
        <v>1.8681</v>
      </c>
      <c r="IE365">
        <v>1.86783</v>
      </c>
      <c r="IF365">
        <v>1.86905</v>
      </c>
      <c r="IG365">
        <v>1.86981</v>
      </c>
      <c r="IH365">
        <v>1.86584</v>
      </c>
      <c r="II365">
        <v>1.86693</v>
      </c>
      <c r="IJ365">
        <v>1.8684</v>
      </c>
      <c r="IK365">
        <v>5</v>
      </c>
      <c r="IL365">
        <v>0</v>
      </c>
      <c r="IM365">
        <v>0</v>
      </c>
      <c r="IN365">
        <v>0</v>
      </c>
      <c r="IO365" t="s">
        <v>441</v>
      </c>
      <c r="IP365" t="s">
        <v>442</v>
      </c>
      <c r="IQ365" t="s">
        <v>443</v>
      </c>
      <c r="IR365" t="s">
        <v>443</v>
      </c>
      <c r="IS365" t="s">
        <v>443</v>
      </c>
      <c r="IT365" t="s">
        <v>443</v>
      </c>
      <c r="IU365">
        <v>0</v>
      </c>
      <c r="IV365">
        <v>100</v>
      </c>
      <c r="IW365">
        <v>100</v>
      </c>
      <c r="IX365">
        <v>1.098</v>
      </c>
      <c r="IY365">
        <v>0.3152</v>
      </c>
      <c r="IZ365">
        <v>1.09748391826392</v>
      </c>
      <c r="JA365">
        <v>0</v>
      </c>
      <c r="JB365">
        <v>0</v>
      </c>
      <c r="JC365">
        <v>0</v>
      </c>
      <c r="JD365">
        <v>0.315191680746845</v>
      </c>
      <c r="JE365">
        <v>0</v>
      </c>
      <c r="JF365">
        <v>0</v>
      </c>
      <c r="JG365">
        <v>0</v>
      </c>
      <c r="JH365">
        <v>5</v>
      </c>
      <c r="JI365">
        <v>2273</v>
      </c>
      <c r="JJ365">
        <v>0</v>
      </c>
      <c r="JK365">
        <v>25</v>
      </c>
      <c r="JL365">
        <v>29356884.5</v>
      </c>
      <c r="JM365">
        <v>29356884.5</v>
      </c>
      <c r="JN365">
        <v>2.05811</v>
      </c>
      <c r="JO365">
        <v>2.6123</v>
      </c>
      <c r="JP365">
        <v>1.54785</v>
      </c>
      <c r="JQ365">
        <v>2.32056</v>
      </c>
      <c r="JR365">
        <v>1.64673</v>
      </c>
      <c r="JS365">
        <v>2.35352</v>
      </c>
      <c r="JT365">
        <v>33.6254</v>
      </c>
      <c r="JU365">
        <v>24.105</v>
      </c>
      <c r="JV365">
        <v>18</v>
      </c>
      <c r="JW365">
        <v>485.32</v>
      </c>
      <c r="JX365">
        <v>390.874</v>
      </c>
      <c r="JY365">
        <v>30.4187</v>
      </c>
      <c r="JZ365">
        <v>49.716</v>
      </c>
      <c r="KA365">
        <v>30.0042</v>
      </c>
      <c r="KB365">
        <v>48.6893</v>
      </c>
      <c r="KC365">
        <v>48.5009</v>
      </c>
      <c r="KD365">
        <v>41.3469</v>
      </c>
      <c r="KE365">
        <v>0</v>
      </c>
      <c r="KF365">
        <v>100</v>
      </c>
      <c r="KG365">
        <v>20.9964</v>
      </c>
      <c r="KH365">
        <v>1026.53</v>
      </c>
      <c r="KI365">
        <v>34.6858</v>
      </c>
      <c r="KJ365">
        <v>93.426</v>
      </c>
      <c r="KK365">
        <v>90.1838</v>
      </c>
    </row>
    <row r="366" spans="1:297">
      <c r="A366">
        <v>350</v>
      </c>
      <c r="B366">
        <v>1761413077.1</v>
      </c>
      <c r="C366">
        <v>4896.09999990463</v>
      </c>
      <c r="D366" t="s">
        <v>1145</v>
      </c>
      <c r="E366" t="s">
        <v>1146</v>
      </c>
      <c r="F366">
        <v>5</v>
      </c>
      <c r="G366" t="s">
        <v>1024</v>
      </c>
      <c r="H366" t="s">
        <v>436</v>
      </c>
      <c r="I366">
        <v>1761413069.51667</v>
      </c>
      <c r="J366">
        <f>(K366)/1000</f>
        <v>0</v>
      </c>
      <c r="K366">
        <f>IF(DP366, AN366, AH366)</f>
        <v>0</v>
      </c>
      <c r="L366">
        <f>IF(DP366, AI366, AG366)</f>
        <v>0</v>
      </c>
      <c r="M366">
        <f>DR366 - IF(AU366&gt;1, L366*DL366*100.0/(AW366), 0)</f>
        <v>0</v>
      </c>
      <c r="N366">
        <f>((T366-J366/2)*M366-L366)/(T366+J366/2)</f>
        <v>0</v>
      </c>
      <c r="O366">
        <f>N366*(DY366+DZ366)/1000.0</f>
        <v>0</v>
      </c>
      <c r="P366">
        <f>(DR366 - IF(AU366&gt;1, L366*DL366*100.0/(AW366), 0))*(DY366+DZ366)/1000.0</f>
        <v>0</v>
      </c>
      <c r="Q366">
        <f>2.0/((1/S366-1/R366)+SIGN(S366)*SQRT((1/S366-1/R366)*(1/S366-1/R366) + 4*DM366/((DM366+1)*(DM366+1))*(2*1/S366*1/R366-1/R366*1/R366)))</f>
        <v>0</v>
      </c>
      <c r="R366">
        <f>IF(LEFT(DN366,1)&lt;&gt;"0",IF(LEFT(DN366,1)="1",3.0,DO366),$D$5+$E$5*(EF366*DY366/($K$5*1000))+$F$5*(EF366*DY366/($K$5*1000))*MAX(MIN(DL366,$J$5),$I$5)*MAX(MIN(DL366,$J$5),$I$5)+$G$5*MAX(MIN(DL366,$J$5),$I$5)*(EF366*DY366/($K$5*1000))+$H$5*(EF366*DY366/($K$5*1000))*(EF366*DY366/($K$5*1000)))</f>
        <v>0</v>
      </c>
      <c r="S366">
        <f>J366*(1000-(1000*0.61365*exp(17.502*W366/(240.97+W366))/(DY366+DZ366)+DT366)/2)/(1000*0.61365*exp(17.502*W366/(240.97+W366))/(DY366+DZ366)-DT366)</f>
        <v>0</v>
      </c>
      <c r="T366">
        <f>1/((DM366+1)/(Q366/1.6)+1/(R366/1.37)) + DM366/((DM366+1)/(Q366/1.6) + DM366/(R366/1.37))</f>
        <v>0</v>
      </c>
      <c r="U366">
        <f>(DH366*DK366)</f>
        <v>0</v>
      </c>
      <c r="V366">
        <f>(EA366+(U366+2*0.95*5.67E-8*(((EA366+$B$7)+273)^4-(EA366+273)^4)-44100*J366)/(1.84*29.3*R366+8*0.95*5.67E-8*(EA366+273)^3))</f>
        <v>0</v>
      </c>
      <c r="W366">
        <f>($C$7*EB366+$D$7*EC366+$E$7*V366)</f>
        <v>0</v>
      </c>
      <c r="X366">
        <f>0.61365*exp(17.502*W366/(240.97+W366))</f>
        <v>0</v>
      </c>
      <c r="Y366">
        <f>(Z366/AA366*100)</f>
        <v>0</v>
      </c>
      <c r="Z366">
        <f>DT366*(DY366+DZ366)/1000</f>
        <v>0</v>
      </c>
      <c r="AA366">
        <f>0.61365*exp(17.502*EA366/(240.97+EA366))</f>
        <v>0</v>
      </c>
      <c r="AB366">
        <f>(X366-DT366*(DY366+DZ366)/1000)</f>
        <v>0</v>
      </c>
      <c r="AC366">
        <f>(-J366*44100)</f>
        <v>0</v>
      </c>
      <c r="AD366">
        <f>2*29.3*R366*0.92*(EA366-W366)</f>
        <v>0</v>
      </c>
      <c r="AE366">
        <f>2*0.95*5.67E-8*(((EA366+$B$7)+273)^4-(W366+273)^4)</f>
        <v>0</v>
      </c>
      <c r="AF366">
        <f>U366+AE366+AC366+AD366</f>
        <v>0</v>
      </c>
      <c r="AG366">
        <f>DX366*AU366*(DS366-DR366*(1000-AU366*DU366)/(1000-AU366*DT366))/(100*DL366)</f>
        <v>0</v>
      </c>
      <c r="AH366">
        <f>1000*DX366*AU366*(DT366-DU366)/(100*DL366*(1000-AU366*DT366))</f>
        <v>0</v>
      </c>
      <c r="AI366">
        <f>(AJ366 - AK366 - DY366*1E3/(8.314*(EA366+273.15)) * AM366/DX366 * AL366) * DX366/(100*DL366) * (1000 - DU366)/1000</f>
        <v>0</v>
      </c>
      <c r="AJ366">
        <v>1028.96506108465</v>
      </c>
      <c r="AK366">
        <v>1004.07281212121</v>
      </c>
      <c r="AL366">
        <v>3.25487069963414</v>
      </c>
      <c r="AM366">
        <v>65.0637993625478</v>
      </c>
      <c r="AN366">
        <f>(AP366 - AO366 + DY366*1E3/(8.314*(EA366+273.15)) * AR366/DX366 * AQ366) * DX366/(100*DL366) * 1000/(1000 - AP366)</f>
        <v>0</v>
      </c>
      <c r="AO366">
        <v>24.6956238031751</v>
      </c>
      <c r="AP366">
        <v>26.6503115151515</v>
      </c>
      <c r="AQ366">
        <v>-0.000155315709029355</v>
      </c>
      <c r="AR366">
        <v>110.680161828756</v>
      </c>
      <c r="AS366">
        <v>8</v>
      </c>
      <c r="AT366">
        <v>2</v>
      </c>
      <c r="AU366">
        <f>IF(AS366*$H$13&gt;=AW366,1.0,(AW366/(AW366-AS366*$H$13)))</f>
        <v>0</v>
      </c>
      <c r="AV366">
        <f>(AU366-1)*100</f>
        <v>0</v>
      </c>
      <c r="AW366">
        <f>MAX(0,($B$13+$C$13*EF366)/(1+$D$13*EF366)*DY366/(EA366+273)*$E$13)</f>
        <v>0</v>
      </c>
      <c r="AX366" t="s">
        <v>437</v>
      </c>
      <c r="AY366" t="s">
        <v>437</v>
      </c>
      <c r="AZ366">
        <v>0</v>
      </c>
      <c r="BA366">
        <v>0</v>
      </c>
      <c r="BB366">
        <f>1-AZ366/BA366</f>
        <v>0</v>
      </c>
      <c r="BC366">
        <v>0</v>
      </c>
      <c r="BD366" t="s">
        <v>437</v>
      </c>
      <c r="BE366" t="s">
        <v>437</v>
      </c>
      <c r="BF366">
        <v>0</v>
      </c>
      <c r="BG366">
        <v>0</v>
      </c>
      <c r="BH366">
        <f>1-BF366/BG366</f>
        <v>0</v>
      </c>
      <c r="BI366">
        <v>0.5</v>
      </c>
      <c r="BJ366">
        <f>DI366</f>
        <v>0</v>
      </c>
      <c r="BK366">
        <f>L366</f>
        <v>0</v>
      </c>
      <c r="BL366">
        <f>BH366*BI366*BJ366</f>
        <v>0</v>
      </c>
      <c r="BM366">
        <f>(BK366-BC366)/BJ366</f>
        <v>0</v>
      </c>
      <c r="BN366">
        <f>(BA366-BG366)/BG366</f>
        <v>0</v>
      </c>
      <c r="BO366">
        <f>AZ366/(BB366+AZ366/BG366)</f>
        <v>0</v>
      </c>
      <c r="BP366" t="s">
        <v>437</v>
      </c>
      <c r="BQ366">
        <v>0</v>
      </c>
      <c r="BR366">
        <f>IF(BQ366&lt;&gt;0, BQ366, BO366)</f>
        <v>0</v>
      </c>
      <c r="BS366">
        <f>1-BR366/BG366</f>
        <v>0</v>
      </c>
      <c r="BT366">
        <f>(BG366-BF366)/(BG366-BR366)</f>
        <v>0</v>
      </c>
      <c r="BU366">
        <f>(BA366-BG366)/(BA366-BR366)</f>
        <v>0</v>
      </c>
      <c r="BV366">
        <f>(BG366-BF366)/(BG366-AZ366)</f>
        <v>0</v>
      </c>
      <c r="BW366">
        <f>(BA366-BG366)/(BA366-AZ366)</f>
        <v>0</v>
      </c>
      <c r="BX366">
        <f>(BT366*BR366/BF366)</f>
        <v>0</v>
      </c>
      <c r="BY366">
        <f>(1-BX366)</f>
        <v>0</v>
      </c>
      <c r="DH366">
        <f>$B$11*EG366+$C$11*EH366+$F$11*ES366*(1-EV366)</f>
        <v>0</v>
      </c>
      <c r="DI366">
        <f>DH366*DJ366</f>
        <v>0</v>
      </c>
      <c r="DJ366">
        <f>($B$11*$D$9+$C$11*$D$9+$F$11*((FF366+EX366)/MAX(FF366+EX366+FG366, 0.1)*$I$9+FG366/MAX(FF366+EX366+FG366, 0.1)*$J$9))/($B$11+$C$11+$F$11)</f>
        <v>0</v>
      </c>
      <c r="DK366">
        <f>($B$11*$K$9+$C$11*$K$9+$F$11*((FF366+EX366)/MAX(FF366+EX366+FG366, 0.1)*$P$9+FG366/MAX(FF366+EX366+FG366, 0.1)*$Q$9))/($B$11+$C$11+$F$11)</f>
        <v>0</v>
      </c>
      <c r="DL366">
        <v>6</v>
      </c>
      <c r="DM366">
        <v>0.5</v>
      </c>
      <c r="DN366" t="s">
        <v>438</v>
      </c>
      <c r="DO366">
        <v>2</v>
      </c>
      <c r="DP366" t="b">
        <v>1</v>
      </c>
      <c r="DQ366">
        <v>1761413069.51667</v>
      </c>
      <c r="DR366">
        <v>955.685416666667</v>
      </c>
      <c r="DS366">
        <v>990.289166666667</v>
      </c>
      <c r="DT366">
        <v>26.6725166666667</v>
      </c>
      <c r="DU366">
        <v>24.6929583333333</v>
      </c>
      <c r="DV366">
        <v>954.587916666667</v>
      </c>
      <c r="DW366">
        <v>26.3573333333333</v>
      </c>
      <c r="DX366">
        <v>500.03025</v>
      </c>
      <c r="DY366">
        <v>90.3542333333333</v>
      </c>
      <c r="DZ366">
        <v>0.0433205083333333</v>
      </c>
      <c r="EA366">
        <v>38.9096916666667</v>
      </c>
      <c r="EB366">
        <v>38.9325333333333</v>
      </c>
      <c r="EC366">
        <v>999.9</v>
      </c>
      <c r="ED366">
        <v>0</v>
      </c>
      <c r="EE366">
        <v>0</v>
      </c>
      <c r="EF366">
        <v>9996.30416666667</v>
      </c>
      <c r="EG366">
        <v>0</v>
      </c>
      <c r="EH366">
        <v>1227.68583333333</v>
      </c>
      <c r="EI366">
        <v>-34.6034583333333</v>
      </c>
      <c r="EJ366">
        <v>981.874</v>
      </c>
      <c r="EK366">
        <v>1015.36008333333</v>
      </c>
      <c r="EL366">
        <v>1.979555</v>
      </c>
      <c r="EM366">
        <v>990.289166666667</v>
      </c>
      <c r="EN366">
        <v>24.6929583333333</v>
      </c>
      <c r="EO366">
        <v>2.409975</v>
      </c>
      <c r="EP366">
        <v>2.23111166666667</v>
      </c>
      <c r="EQ366">
        <v>20.43095</v>
      </c>
      <c r="ER366">
        <v>19.1874916666667</v>
      </c>
      <c r="ES366">
        <v>1199.93166666667</v>
      </c>
      <c r="ET366">
        <v>0.966996666666667</v>
      </c>
      <c r="EU366">
        <v>0.033003525</v>
      </c>
      <c r="EV366">
        <v>0</v>
      </c>
      <c r="EW366">
        <v>1309.79416666667</v>
      </c>
      <c r="EX366">
        <v>5.00059</v>
      </c>
      <c r="EY366">
        <v>16665.1</v>
      </c>
      <c r="EZ366">
        <v>10358.1083333333</v>
      </c>
      <c r="FA366">
        <v>58.557</v>
      </c>
      <c r="FB366">
        <v>60.5674166666667</v>
      </c>
      <c r="FC366">
        <v>58.8330833333333</v>
      </c>
      <c r="FD366">
        <v>60.1871666666667</v>
      </c>
      <c r="FE366">
        <v>59.2393333333333</v>
      </c>
      <c r="FF366">
        <v>1155.49166666667</v>
      </c>
      <c r="FG366">
        <v>39.44</v>
      </c>
      <c r="FH366">
        <v>0</v>
      </c>
      <c r="FI366">
        <v>1761413037.1</v>
      </c>
      <c r="FJ366">
        <v>0</v>
      </c>
      <c r="FK366">
        <v>1309.6376</v>
      </c>
      <c r="FL366">
        <v>-19.4661538833426</v>
      </c>
      <c r="FM366">
        <v>-210.800000384497</v>
      </c>
      <c r="FN366">
        <v>16664.784</v>
      </c>
      <c r="FO366">
        <v>15</v>
      </c>
      <c r="FP366">
        <v>0</v>
      </c>
      <c r="FQ366" t="s">
        <v>439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-34.7102428571429</v>
      </c>
      <c r="GD366">
        <v>1.50650649350645</v>
      </c>
      <c r="GE366">
        <v>0.926597749358181</v>
      </c>
      <c r="GF366">
        <v>0</v>
      </c>
      <c r="GG366">
        <v>1310.87323529412</v>
      </c>
      <c r="GH366">
        <v>-19.3819709585054</v>
      </c>
      <c r="GI366">
        <v>1.9100473055248</v>
      </c>
      <c r="GJ366">
        <v>-1</v>
      </c>
      <c r="GK366">
        <v>1.99454761904762</v>
      </c>
      <c r="GL366">
        <v>-0.256765714285711</v>
      </c>
      <c r="GM366">
        <v>0.0259592545026059</v>
      </c>
      <c r="GN366">
        <v>0</v>
      </c>
      <c r="GO366">
        <v>0</v>
      </c>
      <c r="GP366">
        <v>2</v>
      </c>
      <c r="GQ366" t="s">
        <v>473</v>
      </c>
      <c r="GR366">
        <v>3.12773</v>
      </c>
      <c r="GS366">
        <v>2.72157</v>
      </c>
      <c r="GT366">
        <v>0.156093</v>
      </c>
      <c r="GU366">
        <v>0.160046</v>
      </c>
      <c r="GV366">
        <v>0.106049</v>
      </c>
      <c r="GW366">
        <v>0.100908</v>
      </c>
      <c r="GX366">
        <v>30498.7</v>
      </c>
      <c r="GY366">
        <v>32131.7</v>
      </c>
      <c r="GZ366">
        <v>32815.9</v>
      </c>
      <c r="HA366">
        <v>34756.5</v>
      </c>
      <c r="HB366">
        <v>41799</v>
      </c>
      <c r="HC366">
        <v>45045.5</v>
      </c>
      <c r="HD366">
        <v>51518.6</v>
      </c>
      <c r="HE366">
        <v>55721.5</v>
      </c>
      <c r="HF366">
        <v>1.70818</v>
      </c>
      <c r="HG366">
        <v>1.5752</v>
      </c>
      <c r="HH366">
        <v>-0.0667572</v>
      </c>
      <c r="HI366">
        <v>0</v>
      </c>
      <c r="HJ366">
        <v>40.028</v>
      </c>
      <c r="HK366">
        <v>999.9</v>
      </c>
      <c r="HL366">
        <v>56.623</v>
      </c>
      <c r="HM366">
        <v>29.285</v>
      </c>
      <c r="HN366">
        <v>25.6209</v>
      </c>
      <c r="HO366">
        <v>56.6975</v>
      </c>
      <c r="HP366">
        <v>42.2276</v>
      </c>
      <c r="HQ366">
        <v>1</v>
      </c>
      <c r="HR366">
        <v>2.035</v>
      </c>
      <c r="HS366">
        <v>9.28105</v>
      </c>
      <c r="HT366">
        <v>19.9064</v>
      </c>
      <c r="HU366">
        <v>5.19019</v>
      </c>
      <c r="HV366">
        <v>12.0159</v>
      </c>
      <c r="HW366">
        <v>4.96925</v>
      </c>
      <c r="HX366">
        <v>3.29492</v>
      </c>
      <c r="HY366">
        <v>9999</v>
      </c>
      <c r="HZ366">
        <v>9999</v>
      </c>
      <c r="IA366">
        <v>999.9</v>
      </c>
      <c r="IB366">
        <v>9999</v>
      </c>
      <c r="IC366">
        <v>1.86324</v>
      </c>
      <c r="ID366">
        <v>1.8681</v>
      </c>
      <c r="IE366">
        <v>1.86783</v>
      </c>
      <c r="IF366">
        <v>1.86905</v>
      </c>
      <c r="IG366">
        <v>1.86981</v>
      </c>
      <c r="IH366">
        <v>1.86585</v>
      </c>
      <c r="II366">
        <v>1.86693</v>
      </c>
      <c r="IJ366">
        <v>1.86838</v>
      </c>
      <c r="IK366">
        <v>5</v>
      </c>
      <c r="IL366">
        <v>0</v>
      </c>
      <c r="IM366">
        <v>0</v>
      </c>
      <c r="IN366">
        <v>0</v>
      </c>
      <c r="IO366" t="s">
        <v>441</v>
      </c>
      <c r="IP366" t="s">
        <v>442</v>
      </c>
      <c r="IQ366" t="s">
        <v>443</v>
      </c>
      <c r="IR366" t="s">
        <v>443</v>
      </c>
      <c r="IS366" t="s">
        <v>443</v>
      </c>
      <c r="IT366" t="s">
        <v>443</v>
      </c>
      <c r="IU366">
        <v>0</v>
      </c>
      <c r="IV366">
        <v>100</v>
      </c>
      <c r="IW366">
        <v>100</v>
      </c>
      <c r="IX366">
        <v>1.098</v>
      </c>
      <c r="IY366">
        <v>0.3152</v>
      </c>
      <c r="IZ366">
        <v>1.09748391826392</v>
      </c>
      <c r="JA366">
        <v>0</v>
      </c>
      <c r="JB366">
        <v>0</v>
      </c>
      <c r="JC366">
        <v>0</v>
      </c>
      <c r="JD366">
        <v>0.315191680746845</v>
      </c>
      <c r="JE366">
        <v>0</v>
      </c>
      <c r="JF366">
        <v>0</v>
      </c>
      <c r="JG366">
        <v>0</v>
      </c>
      <c r="JH366">
        <v>5</v>
      </c>
      <c r="JI366">
        <v>2273</v>
      </c>
      <c r="JJ366">
        <v>0</v>
      </c>
      <c r="JK366">
        <v>25</v>
      </c>
      <c r="JL366">
        <v>29356884.6</v>
      </c>
      <c r="JM366">
        <v>29356884.6</v>
      </c>
      <c r="JN366">
        <v>2.08862</v>
      </c>
      <c r="JO366">
        <v>2.60254</v>
      </c>
      <c r="JP366">
        <v>1.54785</v>
      </c>
      <c r="JQ366">
        <v>2.32056</v>
      </c>
      <c r="JR366">
        <v>1.64673</v>
      </c>
      <c r="JS366">
        <v>2.3877</v>
      </c>
      <c r="JT366">
        <v>33.6254</v>
      </c>
      <c r="JU366">
        <v>24.105</v>
      </c>
      <c r="JV366">
        <v>18</v>
      </c>
      <c r="JW366">
        <v>485.359</v>
      </c>
      <c r="JX366">
        <v>390.688</v>
      </c>
      <c r="JY366">
        <v>30.4536</v>
      </c>
      <c r="JZ366">
        <v>49.7632</v>
      </c>
      <c r="KA366">
        <v>30.0043</v>
      </c>
      <c r="KB366">
        <v>48.7342</v>
      </c>
      <c r="KC366">
        <v>48.5452</v>
      </c>
      <c r="KD366">
        <v>41.8081</v>
      </c>
      <c r="KE366">
        <v>0</v>
      </c>
      <c r="KF366">
        <v>100</v>
      </c>
      <c r="KG366">
        <v>20.9854</v>
      </c>
      <c r="KH366">
        <v>1040.2</v>
      </c>
      <c r="KI366">
        <v>34.6858</v>
      </c>
      <c r="KJ366">
        <v>93.4185</v>
      </c>
      <c r="KK366">
        <v>90.1732</v>
      </c>
    </row>
    <row r="367" spans="1:297">
      <c r="A367">
        <v>351</v>
      </c>
      <c r="B367">
        <v>1761413082.1</v>
      </c>
      <c r="C367">
        <v>4901.09999990463</v>
      </c>
      <c r="D367" t="s">
        <v>1147</v>
      </c>
      <c r="E367" t="s">
        <v>1148</v>
      </c>
      <c r="F367">
        <v>5</v>
      </c>
      <c r="G367" t="s">
        <v>1024</v>
      </c>
      <c r="H367" t="s">
        <v>436</v>
      </c>
      <c r="I367">
        <v>1761413073.94615</v>
      </c>
      <c r="J367">
        <f>(K367)/1000</f>
        <v>0</v>
      </c>
      <c r="K367">
        <f>IF(DP367, AN367, AH367)</f>
        <v>0</v>
      </c>
      <c r="L367">
        <f>IF(DP367, AI367, AG367)</f>
        <v>0</v>
      </c>
      <c r="M367">
        <f>DR367 - IF(AU367&gt;1, L367*DL367*100.0/(AW367), 0)</f>
        <v>0</v>
      </c>
      <c r="N367">
        <f>((T367-J367/2)*M367-L367)/(T367+J367/2)</f>
        <v>0</v>
      </c>
      <c r="O367">
        <f>N367*(DY367+DZ367)/1000.0</f>
        <v>0</v>
      </c>
      <c r="P367">
        <f>(DR367 - IF(AU367&gt;1, L367*DL367*100.0/(AW367), 0))*(DY367+DZ367)/1000.0</f>
        <v>0</v>
      </c>
      <c r="Q367">
        <f>2.0/((1/S367-1/R367)+SIGN(S367)*SQRT((1/S367-1/R367)*(1/S367-1/R367) + 4*DM367/((DM367+1)*(DM367+1))*(2*1/S367*1/R367-1/R367*1/R367)))</f>
        <v>0</v>
      </c>
      <c r="R367">
        <f>IF(LEFT(DN367,1)&lt;&gt;"0",IF(LEFT(DN367,1)="1",3.0,DO367),$D$5+$E$5*(EF367*DY367/($K$5*1000))+$F$5*(EF367*DY367/($K$5*1000))*MAX(MIN(DL367,$J$5),$I$5)*MAX(MIN(DL367,$J$5),$I$5)+$G$5*MAX(MIN(DL367,$J$5),$I$5)*(EF367*DY367/($K$5*1000))+$H$5*(EF367*DY367/($K$5*1000))*(EF367*DY367/($K$5*1000)))</f>
        <v>0</v>
      </c>
      <c r="S367">
        <f>J367*(1000-(1000*0.61365*exp(17.502*W367/(240.97+W367))/(DY367+DZ367)+DT367)/2)/(1000*0.61365*exp(17.502*W367/(240.97+W367))/(DY367+DZ367)-DT367)</f>
        <v>0</v>
      </c>
      <c r="T367">
        <f>1/((DM367+1)/(Q367/1.6)+1/(R367/1.37)) + DM367/((DM367+1)/(Q367/1.6) + DM367/(R367/1.37))</f>
        <v>0</v>
      </c>
      <c r="U367">
        <f>(DH367*DK367)</f>
        <v>0</v>
      </c>
      <c r="V367">
        <f>(EA367+(U367+2*0.95*5.67E-8*(((EA367+$B$7)+273)^4-(EA367+273)^4)-44100*J367)/(1.84*29.3*R367+8*0.95*5.67E-8*(EA367+273)^3))</f>
        <v>0</v>
      </c>
      <c r="W367">
        <f>($C$7*EB367+$D$7*EC367+$E$7*V367)</f>
        <v>0</v>
      </c>
      <c r="X367">
        <f>0.61365*exp(17.502*W367/(240.97+W367))</f>
        <v>0</v>
      </c>
      <c r="Y367">
        <f>(Z367/AA367*100)</f>
        <v>0</v>
      </c>
      <c r="Z367">
        <f>DT367*(DY367+DZ367)/1000</f>
        <v>0</v>
      </c>
      <c r="AA367">
        <f>0.61365*exp(17.502*EA367/(240.97+EA367))</f>
        <v>0</v>
      </c>
      <c r="AB367">
        <f>(X367-DT367*(DY367+DZ367)/1000)</f>
        <v>0</v>
      </c>
      <c r="AC367">
        <f>(-J367*44100)</f>
        <v>0</v>
      </c>
      <c r="AD367">
        <f>2*29.3*R367*0.92*(EA367-W367)</f>
        <v>0</v>
      </c>
      <c r="AE367">
        <f>2*0.95*5.67E-8*(((EA367+$B$7)+273)^4-(W367+273)^4)</f>
        <v>0</v>
      </c>
      <c r="AF367">
        <f>U367+AE367+AC367+AD367</f>
        <v>0</v>
      </c>
      <c r="AG367">
        <f>DX367*AU367*(DS367-DR367*(1000-AU367*DU367)/(1000-AU367*DT367))/(100*DL367)</f>
        <v>0</v>
      </c>
      <c r="AH367">
        <f>1000*DX367*AU367*(DT367-DU367)/(100*DL367*(1000-AU367*DT367))</f>
        <v>0</v>
      </c>
      <c r="AI367">
        <f>(AJ367 - AK367 - DY367*1E3/(8.314*(EA367+273.15)) * AM367/DX367 * AL367) * DX367/(100*DL367) * (1000 - DU367)/1000</f>
        <v>0</v>
      </c>
      <c r="AJ367">
        <v>1048.61724310186</v>
      </c>
      <c r="AK367">
        <v>1022.35956969697</v>
      </c>
      <c r="AL367">
        <v>3.67946775714631</v>
      </c>
      <c r="AM367">
        <v>65.0637993625478</v>
      </c>
      <c r="AN367">
        <f>(AP367 - AO367 + DY367*1E3/(8.314*(EA367+273.15)) * AR367/DX367 * AQ367) * DX367/(100*DL367) * 1000/(1000 - AP367)</f>
        <v>0</v>
      </c>
      <c r="AO367">
        <v>24.6989434760663</v>
      </c>
      <c r="AP367">
        <v>26.635536969697</v>
      </c>
      <c r="AQ367">
        <v>-0.000149263300236662</v>
      </c>
      <c r="AR367">
        <v>110.680161828756</v>
      </c>
      <c r="AS367">
        <v>8</v>
      </c>
      <c r="AT367">
        <v>2</v>
      </c>
      <c r="AU367">
        <f>IF(AS367*$H$13&gt;=AW367,1.0,(AW367/(AW367-AS367*$H$13)))</f>
        <v>0</v>
      </c>
      <c r="AV367">
        <f>(AU367-1)*100</f>
        <v>0</v>
      </c>
      <c r="AW367">
        <f>MAX(0,($B$13+$C$13*EF367)/(1+$D$13*EF367)*DY367/(EA367+273)*$E$13)</f>
        <v>0</v>
      </c>
      <c r="AX367" t="s">
        <v>437</v>
      </c>
      <c r="AY367" t="s">
        <v>437</v>
      </c>
      <c r="AZ367">
        <v>0</v>
      </c>
      <c r="BA367">
        <v>0</v>
      </c>
      <c r="BB367">
        <f>1-AZ367/BA367</f>
        <v>0</v>
      </c>
      <c r="BC367">
        <v>0</v>
      </c>
      <c r="BD367" t="s">
        <v>437</v>
      </c>
      <c r="BE367" t="s">
        <v>437</v>
      </c>
      <c r="BF367">
        <v>0</v>
      </c>
      <c r="BG367">
        <v>0</v>
      </c>
      <c r="BH367">
        <f>1-BF367/BG367</f>
        <v>0</v>
      </c>
      <c r="BI367">
        <v>0.5</v>
      </c>
      <c r="BJ367">
        <f>DI367</f>
        <v>0</v>
      </c>
      <c r="BK367">
        <f>L367</f>
        <v>0</v>
      </c>
      <c r="BL367">
        <f>BH367*BI367*BJ367</f>
        <v>0</v>
      </c>
      <c r="BM367">
        <f>(BK367-BC367)/BJ367</f>
        <v>0</v>
      </c>
      <c r="BN367">
        <f>(BA367-BG367)/BG367</f>
        <v>0</v>
      </c>
      <c r="BO367">
        <f>AZ367/(BB367+AZ367/BG367)</f>
        <v>0</v>
      </c>
      <c r="BP367" t="s">
        <v>437</v>
      </c>
      <c r="BQ367">
        <v>0</v>
      </c>
      <c r="BR367">
        <f>IF(BQ367&lt;&gt;0, BQ367, BO367)</f>
        <v>0</v>
      </c>
      <c r="BS367">
        <f>1-BR367/BG367</f>
        <v>0</v>
      </c>
      <c r="BT367">
        <f>(BG367-BF367)/(BG367-BR367)</f>
        <v>0</v>
      </c>
      <c r="BU367">
        <f>(BA367-BG367)/(BA367-BR367)</f>
        <v>0</v>
      </c>
      <c r="BV367">
        <f>(BG367-BF367)/(BG367-AZ367)</f>
        <v>0</v>
      </c>
      <c r="BW367">
        <f>(BA367-BG367)/(BA367-AZ367)</f>
        <v>0</v>
      </c>
      <c r="BX367">
        <f>(BT367*BR367/BF367)</f>
        <v>0</v>
      </c>
      <c r="BY367">
        <f>(1-BX367)</f>
        <v>0</v>
      </c>
      <c r="DH367">
        <f>$B$11*EG367+$C$11*EH367+$F$11*ES367*(1-EV367)</f>
        <v>0</v>
      </c>
      <c r="DI367">
        <f>DH367*DJ367</f>
        <v>0</v>
      </c>
      <c r="DJ367">
        <f>($B$11*$D$9+$C$11*$D$9+$F$11*((FF367+EX367)/MAX(FF367+EX367+FG367, 0.1)*$I$9+FG367/MAX(FF367+EX367+FG367, 0.1)*$J$9))/($B$11+$C$11+$F$11)</f>
        <v>0</v>
      </c>
      <c r="DK367">
        <f>($B$11*$K$9+$C$11*$K$9+$F$11*((FF367+EX367)/MAX(FF367+EX367+FG367, 0.1)*$P$9+FG367/MAX(FF367+EX367+FG367, 0.1)*$Q$9))/($B$11+$C$11+$F$11)</f>
        <v>0</v>
      </c>
      <c r="DL367">
        <v>6</v>
      </c>
      <c r="DM367">
        <v>0.5</v>
      </c>
      <c r="DN367" t="s">
        <v>438</v>
      </c>
      <c r="DO367">
        <v>2</v>
      </c>
      <c r="DP367" t="b">
        <v>1</v>
      </c>
      <c r="DQ367">
        <v>1761413073.94615</v>
      </c>
      <c r="DR367">
        <v>970.618</v>
      </c>
      <c r="DS367">
        <v>1005.73869230769</v>
      </c>
      <c r="DT367">
        <v>26.6576923076923</v>
      </c>
      <c r="DU367">
        <v>24.6950692307692</v>
      </c>
      <c r="DV367">
        <v>969.520615384615</v>
      </c>
      <c r="DW367">
        <v>26.3425153846154</v>
      </c>
      <c r="DX367">
        <v>500.031923076923</v>
      </c>
      <c r="DY367">
        <v>90.3553692307692</v>
      </c>
      <c r="DZ367">
        <v>0.0434849615384615</v>
      </c>
      <c r="EA367">
        <v>38.9409461538462</v>
      </c>
      <c r="EB367">
        <v>38.9469615384615</v>
      </c>
      <c r="EC367">
        <v>999.9</v>
      </c>
      <c r="ED367">
        <v>0</v>
      </c>
      <c r="EE367">
        <v>0</v>
      </c>
      <c r="EF367">
        <v>9990.14769230769</v>
      </c>
      <c r="EG367">
        <v>0</v>
      </c>
      <c r="EH367">
        <v>1227.59076923077</v>
      </c>
      <c r="EI367">
        <v>-35.1206307692308</v>
      </c>
      <c r="EJ367">
        <v>997.2</v>
      </c>
      <c r="EK367">
        <v>1031.20230769231</v>
      </c>
      <c r="EL367">
        <v>1.96262769230769</v>
      </c>
      <c r="EM367">
        <v>1005.73869230769</v>
      </c>
      <c r="EN367">
        <v>24.6950692307692</v>
      </c>
      <c r="EO367">
        <v>2.40866615384615</v>
      </c>
      <c r="EP367">
        <v>2.23133153846154</v>
      </c>
      <c r="EQ367">
        <v>20.4221615384615</v>
      </c>
      <c r="ER367">
        <v>19.1890538461538</v>
      </c>
      <c r="ES367">
        <v>1199.94923076923</v>
      </c>
      <c r="ET367">
        <v>0.966997692307692</v>
      </c>
      <c r="EU367">
        <v>0.0330024384615385</v>
      </c>
      <c r="EV367">
        <v>0</v>
      </c>
      <c r="EW367">
        <v>1308.38461538462</v>
      </c>
      <c r="EX367">
        <v>5.00059</v>
      </c>
      <c r="EY367">
        <v>16649.9538461538</v>
      </c>
      <c r="EZ367">
        <v>10358.2692307692</v>
      </c>
      <c r="FA367">
        <v>58.5910769230769</v>
      </c>
      <c r="FB367">
        <v>60.5959230769231</v>
      </c>
      <c r="FC367">
        <v>58.8699230769231</v>
      </c>
      <c r="FD367">
        <v>60.2160769230769</v>
      </c>
      <c r="FE367">
        <v>59.2786153846154</v>
      </c>
      <c r="FF367">
        <v>1155.50923076923</v>
      </c>
      <c r="FG367">
        <v>39.44</v>
      </c>
      <c r="FH367">
        <v>0</v>
      </c>
      <c r="FI367">
        <v>1761413041.9</v>
      </c>
      <c r="FJ367">
        <v>0</v>
      </c>
      <c r="FK367">
        <v>1308.0844</v>
      </c>
      <c r="FL367">
        <v>-18.4069230525076</v>
      </c>
      <c r="FM367">
        <v>-203.999999701025</v>
      </c>
      <c r="FN367">
        <v>16648.096</v>
      </c>
      <c r="FO367">
        <v>15</v>
      </c>
      <c r="FP367">
        <v>0</v>
      </c>
      <c r="FQ367" t="s">
        <v>439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-35.0169</v>
      </c>
      <c r="GD367">
        <v>-3.94304661654128</v>
      </c>
      <c r="GE367">
        <v>1.06762891914747</v>
      </c>
      <c r="GF367">
        <v>0</v>
      </c>
      <c r="GG367">
        <v>1309.165</v>
      </c>
      <c r="GH367">
        <v>-19.0999236087464</v>
      </c>
      <c r="GI367">
        <v>1.88288303657231</v>
      </c>
      <c r="GJ367">
        <v>-1</v>
      </c>
      <c r="GK367">
        <v>1.9719195</v>
      </c>
      <c r="GL367">
        <v>-0.230505112781954</v>
      </c>
      <c r="GM367">
        <v>0.0221703264466268</v>
      </c>
      <c r="GN367">
        <v>0</v>
      </c>
      <c r="GO367">
        <v>0</v>
      </c>
      <c r="GP367">
        <v>2</v>
      </c>
      <c r="GQ367" t="s">
        <v>473</v>
      </c>
      <c r="GR367">
        <v>3.12769</v>
      </c>
      <c r="GS367">
        <v>2.72146</v>
      </c>
      <c r="GT367">
        <v>0.157924</v>
      </c>
      <c r="GU367">
        <v>0.161636</v>
      </c>
      <c r="GV367">
        <v>0.105996</v>
      </c>
      <c r="GW367">
        <v>0.10091</v>
      </c>
      <c r="GX367">
        <v>30429.1</v>
      </c>
      <c r="GY367">
        <v>32066.4</v>
      </c>
      <c r="GZ367">
        <v>32812.9</v>
      </c>
      <c r="HA367">
        <v>34752.3</v>
      </c>
      <c r="HB367">
        <v>41798.3</v>
      </c>
      <c r="HC367">
        <v>45040.9</v>
      </c>
      <c r="HD367">
        <v>51514.3</v>
      </c>
      <c r="HE367">
        <v>55715.5</v>
      </c>
      <c r="HF367">
        <v>1.7075</v>
      </c>
      <c r="HG367">
        <v>1.57483</v>
      </c>
      <c r="HH367">
        <v>-0.0669844</v>
      </c>
      <c r="HI367">
        <v>0</v>
      </c>
      <c r="HJ367">
        <v>40.0612</v>
      </c>
      <c r="HK367">
        <v>999.9</v>
      </c>
      <c r="HL367">
        <v>56.623</v>
      </c>
      <c r="HM367">
        <v>29.306</v>
      </c>
      <c r="HN367">
        <v>25.6539</v>
      </c>
      <c r="HO367">
        <v>56.8275</v>
      </c>
      <c r="HP367">
        <v>42.1715</v>
      </c>
      <c r="HQ367">
        <v>1</v>
      </c>
      <c r="HR367">
        <v>2.03952</v>
      </c>
      <c r="HS367">
        <v>9.28105</v>
      </c>
      <c r="HT367">
        <v>19.9064</v>
      </c>
      <c r="HU367">
        <v>5.19093</v>
      </c>
      <c r="HV367">
        <v>12.0159</v>
      </c>
      <c r="HW367">
        <v>4.97025</v>
      </c>
      <c r="HX367">
        <v>3.295</v>
      </c>
      <c r="HY367">
        <v>9999</v>
      </c>
      <c r="HZ367">
        <v>9999</v>
      </c>
      <c r="IA367">
        <v>999.9</v>
      </c>
      <c r="IB367">
        <v>9999</v>
      </c>
      <c r="IC367">
        <v>1.86324</v>
      </c>
      <c r="ID367">
        <v>1.86809</v>
      </c>
      <c r="IE367">
        <v>1.86783</v>
      </c>
      <c r="IF367">
        <v>1.86905</v>
      </c>
      <c r="IG367">
        <v>1.86981</v>
      </c>
      <c r="IH367">
        <v>1.86584</v>
      </c>
      <c r="II367">
        <v>1.86692</v>
      </c>
      <c r="IJ367">
        <v>1.86841</v>
      </c>
      <c r="IK367">
        <v>5</v>
      </c>
      <c r="IL367">
        <v>0</v>
      </c>
      <c r="IM367">
        <v>0</v>
      </c>
      <c r="IN367">
        <v>0</v>
      </c>
      <c r="IO367" t="s">
        <v>441</v>
      </c>
      <c r="IP367" t="s">
        <v>442</v>
      </c>
      <c r="IQ367" t="s">
        <v>443</v>
      </c>
      <c r="IR367" t="s">
        <v>443</v>
      </c>
      <c r="IS367" t="s">
        <v>443</v>
      </c>
      <c r="IT367" t="s">
        <v>443</v>
      </c>
      <c r="IU367">
        <v>0</v>
      </c>
      <c r="IV367">
        <v>100</v>
      </c>
      <c r="IW367">
        <v>100</v>
      </c>
      <c r="IX367">
        <v>1.098</v>
      </c>
      <c r="IY367">
        <v>0.3152</v>
      </c>
      <c r="IZ367">
        <v>1.09748391826392</v>
      </c>
      <c r="JA367">
        <v>0</v>
      </c>
      <c r="JB367">
        <v>0</v>
      </c>
      <c r="JC367">
        <v>0</v>
      </c>
      <c r="JD367">
        <v>0.315191680746845</v>
      </c>
      <c r="JE367">
        <v>0</v>
      </c>
      <c r="JF367">
        <v>0</v>
      </c>
      <c r="JG367">
        <v>0</v>
      </c>
      <c r="JH367">
        <v>5</v>
      </c>
      <c r="JI367">
        <v>2273</v>
      </c>
      <c r="JJ367">
        <v>0</v>
      </c>
      <c r="JK367">
        <v>25</v>
      </c>
      <c r="JL367">
        <v>29356884.7</v>
      </c>
      <c r="JM367">
        <v>29356884.7</v>
      </c>
      <c r="JN367">
        <v>2.11426</v>
      </c>
      <c r="JO367">
        <v>2.62085</v>
      </c>
      <c r="JP367">
        <v>1.54785</v>
      </c>
      <c r="JQ367">
        <v>2.32056</v>
      </c>
      <c r="JR367">
        <v>1.64673</v>
      </c>
      <c r="JS367">
        <v>2.24487</v>
      </c>
      <c r="JT367">
        <v>33.6254</v>
      </c>
      <c r="JU367">
        <v>24.105</v>
      </c>
      <c r="JV367">
        <v>18</v>
      </c>
      <c r="JW367">
        <v>485.152</v>
      </c>
      <c r="JX367">
        <v>390.675</v>
      </c>
      <c r="JY367">
        <v>30.4867</v>
      </c>
      <c r="JZ367">
        <v>49.8104</v>
      </c>
      <c r="KA367">
        <v>30.0045</v>
      </c>
      <c r="KB367">
        <v>48.7801</v>
      </c>
      <c r="KC367">
        <v>48.5905</v>
      </c>
      <c r="KD367">
        <v>42.3839</v>
      </c>
      <c r="KE367">
        <v>0</v>
      </c>
      <c r="KF367">
        <v>100</v>
      </c>
      <c r="KG367">
        <v>20.9727</v>
      </c>
      <c r="KH367">
        <v>1053.75</v>
      </c>
      <c r="KI367">
        <v>34.6858</v>
      </c>
      <c r="KJ367">
        <v>93.4104</v>
      </c>
      <c r="KK367">
        <v>90.1631</v>
      </c>
    </row>
    <row r="368" spans="1:297">
      <c r="A368">
        <v>352</v>
      </c>
      <c r="B368">
        <v>1761413087.1</v>
      </c>
      <c r="C368">
        <v>4906.09999990463</v>
      </c>
      <c r="D368" t="s">
        <v>1149</v>
      </c>
      <c r="E368" t="s">
        <v>1150</v>
      </c>
      <c r="F368">
        <v>5</v>
      </c>
      <c r="G368" t="s">
        <v>1024</v>
      </c>
      <c r="H368" t="s">
        <v>436</v>
      </c>
      <c r="I368">
        <v>1761413078.94615</v>
      </c>
      <c r="J368">
        <f>(K368)/1000</f>
        <v>0</v>
      </c>
      <c r="K368">
        <f>IF(DP368, AN368, AH368)</f>
        <v>0</v>
      </c>
      <c r="L368">
        <f>IF(DP368, AI368, AG368)</f>
        <v>0</v>
      </c>
      <c r="M368">
        <f>DR368 - IF(AU368&gt;1, L368*DL368*100.0/(AW368), 0)</f>
        <v>0</v>
      </c>
      <c r="N368">
        <f>((T368-J368/2)*M368-L368)/(T368+J368/2)</f>
        <v>0</v>
      </c>
      <c r="O368">
        <f>N368*(DY368+DZ368)/1000.0</f>
        <v>0</v>
      </c>
      <c r="P368">
        <f>(DR368 - IF(AU368&gt;1, L368*DL368*100.0/(AW368), 0))*(DY368+DZ368)/1000.0</f>
        <v>0</v>
      </c>
      <c r="Q368">
        <f>2.0/((1/S368-1/R368)+SIGN(S368)*SQRT((1/S368-1/R368)*(1/S368-1/R368) + 4*DM368/((DM368+1)*(DM368+1))*(2*1/S368*1/R368-1/R368*1/R368)))</f>
        <v>0</v>
      </c>
      <c r="R368">
        <f>IF(LEFT(DN368,1)&lt;&gt;"0",IF(LEFT(DN368,1)="1",3.0,DO368),$D$5+$E$5*(EF368*DY368/($K$5*1000))+$F$5*(EF368*DY368/($K$5*1000))*MAX(MIN(DL368,$J$5),$I$5)*MAX(MIN(DL368,$J$5),$I$5)+$G$5*MAX(MIN(DL368,$J$5),$I$5)*(EF368*DY368/($K$5*1000))+$H$5*(EF368*DY368/($K$5*1000))*(EF368*DY368/($K$5*1000)))</f>
        <v>0</v>
      </c>
      <c r="S368">
        <f>J368*(1000-(1000*0.61365*exp(17.502*W368/(240.97+W368))/(DY368+DZ368)+DT368)/2)/(1000*0.61365*exp(17.502*W368/(240.97+W368))/(DY368+DZ368)-DT368)</f>
        <v>0</v>
      </c>
      <c r="T368">
        <f>1/((DM368+1)/(Q368/1.6)+1/(R368/1.37)) + DM368/((DM368+1)/(Q368/1.6) + DM368/(R368/1.37))</f>
        <v>0</v>
      </c>
      <c r="U368">
        <f>(DH368*DK368)</f>
        <v>0</v>
      </c>
      <c r="V368">
        <f>(EA368+(U368+2*0.95*5.67E-8*(((EA368+$B$7)+273)^4-(EA368+273)^4)-44100*J368)/(1.84*29.3*R368+8*0.95*5.67E-8*(EA368+273)^3))</f>
        <v>0</v>
      </c>
      <c r="W368">
        <f>($C$7*EB368+$D$7*EC368+$E$7*V368)</f>
        <v>0</v>
      </c>
      <c r="X368">
        <f>0.61365*exp(17.502*W368/(240.97+W368))</f>
        <v>0</v>
      </c>
      <c r="Y368">
        <f>(Z368/AA368*100)</f>
        <v>0</v>
      </c>
      <c r="Z368">
        <f>DT368*(DY368+DZ368)/1000</f>
        <v>0</v>
      </c>
      <c r="AA368">
        <f>0.61365*exp(17.502*EA368/(240.97+EA368))</f>
        <v>0</v>
      </c>
      <c r="AB368">
        <f>(X368-DT368*(DY368+DZ368)/1000)</f>
        <v>0</v>
      </c>
      <c r="AC368">
        <f>(-J368*44100)</f>
        <v>0</v>
      </c>
      <c r="AD368">
        <f>2*29.3*R368*0.92*(EA368-W368)</f>
        <v>0</v>
      </c>
      <c r="AE368">
        <f>2*0.95*5.67E-8*(((EA368+$B$7)+273)^4-(W368+273)^4)</f>
        <v>0</v>
      </c>
      <c r="AF368">
        <f>U368+AE368+AC368+AD368</f>
        <v>0</v>
      </c>
      <c r="AG368">
        <f>DX368*AU368*(DS368-DR368*(1000-AU368*DU368)/(1000-AU368*DT368))/(100*DL368)</f>
        <v>0</v>
      </c>
      <c r="AH368">
        <f>1000*DX368*AU368*(DT368-DU368)/(100*DL368*(1000-AU368*DT368))</f>
        <v>0</v>
      </c>
      <c r="AI368">
        <f>(AJ368 - AK368 - DY368*1E3/(8.314*(EA368+273.15)) * AM368/DX368 * AL368) * DX368/(100*DL368) * (1000 - DU368)/1000</f>
        <v>0</v>
      </c>
      <c r="AJ368">
        <v>1064.00480548906</v>
      </c>
      <c r="AK368">
        <v>1038.83406060606</v>
      </c>
      <c r="AL368">
        <v>3.27423852068394</v>
      </c>
      <c r="AM368">
        <v>65.0637993625478</v>
      </c>
      <c r="AN368">
        <f>(AP368 - AO368 + DY368*1E3/(8.314*(EA368+273.15)) * AR368/DX368 * AQ368) * DX368/(100*DL368) * 1000/(1000 - AP368)</f>
        <v>0</v>
      </c>
      <c r="AO368">
        <v>24.7024768154556</v>
      </c>
      <c r="AP368">
        <v>26.6241248484849</v>
      </c>
      <c r="AQ368">
        <v>-8.72728836967864e-05</v>
      </c>
      <c r="AR368">
        <v>110.680161828756</v>
      </c>
      <c r="AS368">
        <v>8</v>
      </c>
      <c r="AT368">
        <v>2</v>
      </c>
      <c r="AU368">
        <f>IF(AS368*$H$13&gt;=AW368,1.0,(AW368/(AW368-AS368*$H$13)))</f>
        <v>0</v>
      </c>
      <c r="AV368">
        <f>(AU368-1)*100</f>
        <v>0</v>
      </c>
      <c r="AW368">
        <f>MAX(0,($B$13+$C$13*EF368)/(1+$D$13*EF368)*DY368/(EA368+273)*$E$13)</f>
        <v>0</v>
      </c>
      <c r="AX368" t="s">
        <v>437</v>
      </c>
      <c r="AY368" t="s">
        <v>437</v>
      </c>
      <c r="AZ368">
        <v>0</v>
      </c>
      <c r="BA368">
        <v>0</v>
      </c>
      <c r="BB368">
        <f>1-AZ368/BA368</f>
        <v>0</v>
      </c>
      <c r="BC368">
        <v>0</v>
      </c>
      <c r="BD368" t="s">
        <v>437</v>
      </c>
      <c r="BE368" t="s">
        <v>437</v>
      </c>
      <c r="BF368">
        <v>0</v>
      </c>
      <c r="BG368">
        <v>0</v>
      </c>
      <c r="BH368">
        <f>1-BF368/BG368</f>
        <v>0</v>
      </c>
      <c r="BI368">
        <v>0.5</v>
      </c>
      <c r="BJ368">
        <f>DI368</f>
        <v>0</v>
      </c>
      <c r="BK368">
        <f>L368</f>
        <v>0</v>
      </c>
      <c r="BL368">
        <f>BH368*BI368*BJ368</f>
        <v>0</v>
      </c>
      <c r="BM368">
        <f>(BK368-BC368)/BJ368</f>
        <v>0</v>
      </c>
      <c r="BN368">
        <f>(BA368-BG368)/BG368</f>
        <v>0</v>
      </c>
      <c r="BO368">
        <f>AZ368/(BB368+AZ368/BG368)</f>
        <v>0</v>
      </c>
      <c r="BP368" t="s">
        <v>437</v>
      </c>
      <c r="BQ368">
        <v>0</v>
      </c>
      <c r="BR368">
        <f>IF(BQ368&lt;&gt;0, BQ368, BO368)</f>
        <v>0</v>
      </c>
      <c r="BS368">
        <f>1-BR368/BG368</f>
        <v>0</v>
      </c>
      <c r="BT368">
        <f>(BG368-BF368)/(BG368-BR368)</f>
        <v>0</v>
      </c>
      <c r="BU368">
        <f>(BA368-BG368)/(BA368-BR368)</f>
        <v>0</v>
      </c>
      <c r="BV368">
        <f>(BG368-BF368)/(BG368-AZ368)</f>
        <v>0</v>
      </c>
      <c r="BW368">
        <f>(BA368-BG368)/(BA368-AZ368)</f>
        <v>0</v>
      </c>
      <c r="BX368">
        <f>(BT368*BR368/BF368)</f>
        <v>0</v>
      </c>
      <c r="BY368">
        <f>(1-BX368)</f>
        <v>0</v>
      </c>
      <c r="DH368">
        <f>$B$11*EG368+$C$11*EH368+$F$11*ES368*(1-EV368)</f>
        <v>0</v>
      </c>
      <c r="DI368">
        <f>DH368*DJ368</f>
        <v>0</v>
      </c>
      <c r="DJ368">
        <f>($B$11*$D$9+$C$11*$D$9+$F$11*((FF368+EX368)/MAX(FF368+EX368+FG368, 0.1)*$I$9+FG368/MAX(FF368+EX368+FG368, 0.1)*$J$9))/($B$11+$C$11+$F$11)</f>
        <v>0</v>
      </c>
      <c r="DK368">
        <f>($B$11*$K$9+$C$11*$K$9+$F$11*((FF368+EX368)/MAX(FF368+EX368+FG368, 0.1)*$P$9+FG368/MAX(FF368+EX368+FG368, 0.1)*$Q$9))/($B$11+$C$11+$F$11)</f>
        <v>0</v>
      </c>
      <c r="DL368">
        <v>6</v>
      </c>
      <c r="DM368">
        <v>0.5</v>
      </c>
      <c r="DN368" t="s">
        <v>438</v>
      </c>
      <c r="DO368">
        <v>2</v>
      </c>
      <c r="DP368" t="b">
        <v>1</v>
      </c>
      <c r="DQ368">
        <v>1761413078.94615</v>
      </c>
      <c r="DR368">
        <v>987.413846153846</v>
      </c>
      <c r="DS368">
        <v>1022.15092307692</v>
      </c>
      <c r="DT368">
        <v>26.6426384615385</v>
      </c>
      <c r="DU368">
        <v>24.6980076923077</v>
      </c>
      <c r="DV368">
        <v>986.315615384615</v>
      </c>
      <c r="DW368">
        <v>26.3274538461539</v>
      </c>
      <c r="DX368">
        <v>500.008230769231</v>
      </c>
      <c r="DY368">
        <v>90.3558769230769</v>
      </c>
      <c r="DZ368">
        <v>0.0435583153846154</v>
      </c>
      <c r="EA368">
        <v>38.9665692307692</v>
      </c>
      <c r="EB368">
        <v>38.9751307692308</v>
      </c>
      <c r="EC368">
        <v>999.9</v>
      </c>
      <c r="ED368">
        <v>0</v>
      </c>
      <c r="EE368">
        <v>0</v>
      </c>
      <c r="EF368">
        <v>9991.30538461539</v>
      </c>
      <c r="EG368">
        <v>0</v>
      </c>
      <c r="EH368">
        <v>1227.48923076923</v>
      </c>
      <c r="EI368">
        <v>-34.7373692307692</v>
      </c>
      <c r="EJ368">
        <v>1014.44023076923</v>
      </c>
      <c r="EK368">
        <v>1048.03307692308</v>
      </c>
      <c r="EL368">
        <v>1.94463615384615</v>
      </c>
      <c r="EM368">
        <v>1022.15092307692</v>
      </c>
      <c r="EN368">
        <v>24.6980076923077</v>
      </c>
      <c r="EO368">
        <v>2.40731923076923</v>
      </c>
      <c r="EP368">
        <v>2.23160923076923</v>
      </c>
      <c r="EQ368">
        <v>20.4131076923077</v>
      </c>
      <c r="ER368">
        <v>19.1910461538462</v>
      </c>
      <c r="ES368">
        <v>1199.94692307692</v>
      </c>
      <c r="ET368">
        <v>0.966998307692308</v>
      </c>
      <c r="EU368">
        <v>0.0330018230769231</v>
      </c>
      <c r="EV368">
        <v>0</v>
      </c>
      <c r="EW368">
        <v>1306.82384615385</v>
      </c>
      <c r="EX368">
        <v>5.00059</v>
      </c>
      <c r="EY368">
        <v>16633.3846153846</v>
      </c>
      <c r="EZ368">
        <v>10358.2538461538</v>
      </c>
      <c r="FA368">
        <v>58.6295384615385</v>
      </c>
      <c r="FB368">
        <v>60.6343846153846</v>
      </c>
      <c r="FC368">
        <v>58.9083846153846</v>
      </c>
      <c r="FD368">
        <v>60.2497692307692</v>
      </c>
      <c r="FE368">
        <v>59.3219230769231</v>
      </c>
      <c r="FF368">
        <v>1155.50923076923</v>
      </c>
      <c r="FG368">
        <v>39.4369230769231</v>
      </c>
      <c r="FH368">
        <v>0</v>
      </c>
      <c r="FI368">
        <v>1761413047.3</v>
      </c>
      <c r="FJ368">
        <v>0</v>
      </c>
      <c r="FK368">
        <v>1306.52653846154</v>
      </c>
      <c r="FL368">
        <v>-18.5227350568914</v>
      </c>
      <c r="FM368">
        <v>-192.24273510119</v>
      </c>
      <c r="FN368">
        <v>16631.5115384615</v>
      </c>
      <c r="FO368">
        <v>15</v>
      </c>
      <c r="FP368">
        <v>0</v>
      </c>
      <c r="FQ368" t="s">
        <v>439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-34.9719714285714</v>
      </c>
      <c r="GD368">
        <v>1.97025974025974</v>
      </c>
      <c r="GE368">
        <v>1.08652352028663</v>
      </c>
      <c r="GF368">
        <v>0</v>
      </c>
      <c r="GG368">
        <v>1307.62823529412</v>
      </c>
      <c r="GH368">
        <v>-18.5133689943787</v>
      </c>
      <c r="GI368">
        <v>1.82279596255512</v>
      </c>
      <c r="GJ368">
        <v>-1</v>
      </c>
      <c r="GK368">
        <v>1.95523476190476</v>
      </c>
      <c r="GL368">
        <v>-0.217396363636358</v>
      </c>
      <c r="GM368">
        <v>0.0219634925705292</v>
      </c>
      <c r="GN368">
        <v>0</v>
      </c>
      <c r="GO368">
        <v>0</v>
      </c>
      <c r="GP368">
        <v>2</v>
      </c>
      <c r="GQ368" t="s">
        <v>473</v>
      </c>
      <c r="GR368">
        <v>3.12779</v>
      </c>
      <c r="GS368">
        <v>2.72148</v>
      </c>
      <c r="GT368">
        <v>0.159581</v>
      </c>
      <c r="GU368">
        <v>0.16345</v>
      </c>
      <c r="GV368">
        <v>0.105951</v>
      </c>
      <c r="GW368">
        <v>0.100911</v>
      </c>
      <c r="GX368">
        <v>30366</v>
      </c>
      <c r="GY368">
        <v>31992.2</v>
      </c>
      <c r="GZ368">
        <v>32810.1</v>
      </c>
      <c r="HA368">
        <v>34747.7</v>
      </c>
      <c r="HB368">
        <v>41797.7</v>
      </c>
      <c r="HC368">
        <v>45035.7</v>
      </c>
      <c r="HD368">
        <v>51510.6</v>
      </c>
      <c r="HE368">
        <v>55708.8</v>
      </c>
      <c r="HF368">
        <v>1.70697</v>
      </c>
      <c r="HG368">
        <v>1.57435</v>
      </c>
      <c r="HH368">
        <v>-0.0652783</v>
      </c>
      <c r="HI368">
        <v>0</v>
      </c>
      <c r="HJ368">
        <v>40.0939</v>
      </c>
      <c r="HK368">
        <v>999.9</v>
      </c>
      <c r="HL368">
        <v>56.623</v>
      </c>
      <c r="HM368">
        <v>29.275</v>
      </c>
      <c r="HN368">
        <v>25.6098</v>
      </c>
      <c r="HO368">
        <v>56.9875</v>
      </c>
      <c r="HP368">
        <v>41.9151</v>
      </c>
      <c r="HQ368">
        <v>1</v>
      </c>
      <c r="HR368">
        <v>2.04414</v>
      </c>
      <c r="HS368">
        <v>9.28105</v>
      </c>
      <c r="HT368">
        <v>19.9064</v>
      </c>
      <c r="HU368">
        <v>5.19093</v>
      </c>
      <c r="HV368">
        <v>12.0159</v>
      </c>
      <c r="HW368">
        <v>4.97065</v>
      </c>
      <c r="HX368">
        <v>3.29495</v>
      </c>
      <c r="HY368">
        <v>9999</v>
      </c>
      <c r="HZ368">
        <v>9999</v>
      </c>
      <c r="IA368">
        <v>999.9</v>
      </c>
      <c r="IB368">
        <v>9999</v>
      </c>
      <c r="IC368">
        <v>1.86325</v>
      </c>
      <c r="ID368">
        <v>1.86808</v>
      </c>
      <c r="IE368">
        <v>1.86783</v>
      </c>
      <c r="IF368">
        <v>1.86905</v>
      </c>
      <c r="IG368">
        <v>1.86981</v>
      </c>
      <c r="IH368">
        <v>1.86585</v>
      </c>
      <c r="II368">
        <v>1.86693</v>
      </c>
      <c r="IJ368">
        <v>1.8684</v>
      </c>
      <c r="IK368">
        <v>5</v>
      </c>
      <c r="IL368">
        <v>0</v>
      </c>
      <c r="IM368">
        <v>0</v>
      </c>
      <c r="IN368">
        <v>0</v>
      </c>
      <c r="IO368" t="s">
        <v>441</v>
      </c>
      <c r="IP368" t="s">
        <v>442</v>
      </c>
      <c r="IQ368" t="s">
        <v>443</v>
      </c>
      <c r="IR368" t="s">
        <v>443</v>
      </c>
      <c r="IS368" t="s">
        <v>443</v>
      </c>
      <c r="IT368" t="s">
        <v>443</v>
      </c>
      <c r="IU368">
        <v>0</v>
      </c>
      <c r="IV368">
        <v>100</v>
      </c>
      <c r="IW368">
        <v>100</v>
      </c>
      <c r="IX368">
        <v>1.09</v>
      </c>
      <c r="IY368">
        <v>0.3152</v>
      </c>
      <c r="IZ368">
        <v>1.09748391826392</v>
      </c>
      <c r="JA368">
        <v>0</v>
      </c>
      <c r="JB368">
        <v>0</v>
      </c>
      <c r="JC368">
        <v>0</v>
      </c>
      <c r="JD368">
        <v>0.315191680746845</v>
      </c>
      <c r="JE368">
        <v>0</v>
      </c>
      <c r="JF368">
        <v>0</v>
      </c>
      <c r="JG368">
        <v>0</v>
      </c>
      <c r="JH368">
        <v>5</v>
      </c>
      <c r="JI368">
        <v>2273</v>
      </c>
      <c r="JJ368">
        <v>0</v>
      </c>
      <c r="JK368">
        <v>25</v>
      </c>
      <c r="JL368">
        <v>29356884.8</v>
      </c>
      <c r="JM368">
        <v>29356884.8</v>
      </c>
      <c r="JN368">
        <v>2.146</v>
      </c>
      <c r="JO368">
        <v>2.61963</v>
      </c>
      <c r="JP368">
        <v>1.54785</v>
      </c>
      <c r="JQ368">
        <v>2.32056</v>
      </c>
      <c r="JR368">
        <v>1.64673</v>
      </c>
      <c r="JS368">
        <v>2.35229</v>
      </c>
      <c r="JT368">
        <v>33.6254</v>
      </c>
      <c r="JU368">
        <v>24.105</v>
      </c>
      <c r="JV368">
        <v>18</v>
      </c>
      <c r="JW368">
        <v>485.048</v>
      </c>
      <c r="JX368">
        <v>390.596</v>
      </c>
      <c r="JY368">
        <v>30.5203</v>
      </c>
      <c r="JZ368">
        <v>49.8563</v>
      </c>
      <c r="KA368">
        <v>30.0045</v>
      </c>
      <c r="KB368">
        <v>48.8251</v>
      </c>
      <c r="KC368">
        <v>48.6349</v>
      </c>
      <c r="KD368">
        <v>43.0147</v>
      </c>
      <c r="KE368">
        <v>0</v>
      </c>
      <c r="KF368">
        <v>100</v>
      </c>
      <c r="KG368">
        <v>20.9621</v>
      </c>
      <c r="KH368">
        <v>1074.03</v>
      </c>
      <c r="KI368">
        <v>34.6858</v>
      </c>
      <c r="KJ368">
        <v>93.4032</v>
      </c>
      <c r="KK368">
        <v>90.1518</v>
      </c>
    </row>
    <row r="369" spans="1:297">
      <c r="A369">
        <v>353</v>
      </c>
      <c r="B369">
        <v>1761413092.1</v>
      </c>
      <c r="C369">
        <v>4911.09999990463</v>
      </c>
      <c r="D369" t="s">
        <v>1151</v>
      </c>
      <c r="E369" t="s">
        <v>1152</v>
      </c>
      <c r="F369">
        <v>5</v>
      </c>
      <c r="G369" t="s">
        <v>1024</v>
      </c>
      <c r="H369" t="s">
        <v>436</v>
      </c>
      <c r="I369">
        <v>1761413083.94615</v>
      </c>
      <c r="J369">
        <f>(K369)/1000</f>
        <v>0</v>
      </c>
      <c r="K369">
        <f>IF(DP369, AN369, AH369)</f>
        <v>0</v>
      </c>
      <c r="L369">
        <f>IF(DP369, AI369, AG369)</f>
        <v>0</v>
      </c>
      <c r="M369">
        <f>DR369 - IF(AU369&gt;1, L369*DL369*100.0/(AW369), 0)</f>
        <v>0</v>
      </c>
      <c r="N369">
        <f>((T369-J369/2)*M369-L369)/(T369+J369/2)</f>
        <v>0</v>
      </c>
      <c r="O369">
        <f>N369*(DY369+DZ369)/1000.0</f>
        <v>0</v>
      </c>
      <c r="P369">
        <f>(DR369 - IF(AU369&gt;1, L369*DL369*100.0/(AW369), 0))*(DY369+DZ369)/1000.0</f>
        <v>0</v>
      </c>
      <c r="Q369">
        <f>2.0/((1/S369-1/R369)+SIGN(S369)*SQRT((1/S369-1/R369)*(1/S369-1/R369) + 4*DM369/((DM369+1)*(DM369+1))*(2*1/S369*1/R369-1/R369*1/R369)))</f>
        <v>0</v>
      </c>
      <c r="R369">
        <f>IF(LEFT(DN369,1)&lt;&gt;"0",IF(LEFT(DN369,1)="1",3.0,DO369),$D$5+$E$5*(EF369*DY369/($K$5*1000))+$F$5*(EF369*DY369/($K$5*1000))*MAX(MIN(DL369,$J$5),$I$5)*MAX(MIN(DL369,$J$5),$I$5)+$G$5*MAX(MIN(DL369,$J$5),$I$5)*(EF369*DY369/($K$5*1000))+$H$5*(EF369*DY369/($K$5*1000))*(EF369*DY369/($K$5*1000)))</f>
        <v>0</v>
      </c>
      <c r="S369">
        <f>J369*(1000-(1000*0.61365*exp(17.502*W369/(240.97+W369))/(DY369+DZ369)+DT369)/2)/(1000*0.61365*exp(17.502*W369/(240.97+W369))/(DY369+DZ369)-DT369)</f>
        <v>0</v>
      </c>
      <c r="T369">
        <f>1/((DM369+1)/(Q369/1.6)+1/(R369/1.37)) + DM369/((DM369+1)/(Q369/1.6) + DM369/(R369/1.37))</f>
        <v>0</v>
      </c>
      <c r="U369">
        <f>(DH369*DK369)</f>
        <v>0</v>
      </c>
      <c r="V369">
        <f>(EA369+(U369+2*0.95*5.67E-8*(((EA369+$B$7)+273)^4-(EA369+273)^4)-44100*J369)/(1.84*29.3*R369+8*0.95*5.67E-8*(EA369+273)^3))</f>
        <v>0</v>
      </c>
      <c r="W369">
        <f>($C$7*EB369+$D$7*EC369+$E$7*V369)</f>
        <v>0</v>
      </c>
      <c r="X369">
        <f>0.61365*exp(17.502*W369/(240.97+W369))</f>
        <v>0</v>
      </c>
      <c r="Y369">
        <f>(Z369/AA369*100)</f>
        <v>0</v>
      </c>
      <c r="Z369">
        <f>DT369*(DY369+DZ369)/1000</f>
        <v>0</v>
      </c>
      <c r="AA369">
        <f>0.61365*exp(17.502*EA369/(240.97+EA369))</f>
        <v>0</v>
      </c>
      <c r="AB369">
        <f>(X369-DT369*(DY369+DZ369)/1000)</f>
        <v>0</v>
      </c>
      <c r="AC369">
        <f>(-J369*44100)</f>
        <v>0</v>
      </c>
      <c r="AD369">
        <f>2*29.3*R369*0.92*(EA369-W369)</f>
        <v>0</v>
      </c>
      <c r="AE369">
        <f>2*0.95*5.67E-8*(((EA369+$B$7)+273)^4-(W369+273)^4)</f>
        <v>0</v>
      </c>
      <c r="AF369">
        <f>U369+AE369+AC369+AD369</f>
        <v>0</v>
      </c>
      <c r="AG369">
        <f>DX369*AU369*(DS369-DR369*(1000-AU369*DU369)/(1000-AU369*DT369))/(100*DL369)</f>
        <v>0</v>
      </c>
      <c r="AH369">
        <f>1000*DX369*AU369*(DT369-DU369)/(100*DL369*(1000-AU369*DT369))</f>
        <v>0</v>
      </c>
      <c r="AI369">
        <f>(AJ369 - AK369 - DY369*1E3/(8.314*(EA369+273.15)) * AM369/DX369 * AL369) * DX369/(100*DL369) * (1000 - DU369)/1000</f>
        <v>0</v>
      </c>
      <c r="AJ369">
        <v>1083.44409397537</v>
      </c>
      <c r="AK369">
        <v>1057.05575757576</v>
      </c>
      <c r="AL369">
        <v>3.67137380229751</v>
      </c>
      <c r="AM369">
        <v>65.0637993625478</v>
      </c>
      <c r="AN369">
        <f>(AP369 - AO369 + DY369*1E3/(8.314*(EA369+273.15)) * AR369/DX369 * AQ369) * DX369/(100*DL369) * 1000/(1000 - AP369)</f>
        <v>0</v>
      </c>
      <c r="AO369">
        <v>24.7069534283806</v>
      </c>
      <c r="AP369">
        <v>26.6106545454545</v>
      </c>
      <c r="AQ369">
        <v>-0.000131998246177697</v>
      </c>
      <c r="AR369">
        <v>110.680161828756</v>
      </c>
      <c r="AS369">
        <v>8</v>
      </c>
      <c r="AT369">
        <v>2</v>
      </c>
      <c r="AU369">
        <f>IF(AS369*$H$13&gt;=AW369,1.0,(AW369/(AW369-AS369*$H$13)))</f>
        <v>0</v>
      </c>
      <c r="AV369">
        <f>(AU369-1)*100</f>
        <v>0</v>
      </c>
      <c r="AW369">
        <f>MAX(0,($B$13+$C$13*EF369)/(1+$D$13*EF369)*DY369/(EA369+273)*$E$13)</f>
        <v>0</v>
      </c>
      <c r="AX369" t="s">
        <v>437</v>
      </c>
      <c r="AY369" t="s">
        <v>437</v>
      </c>
      <c r="AZ369">
        <v>0</v>
      </c>
      <c r="BA369">
        <v>0</v>
      </c>
      <c r="BB369">
        <f>1-AZ369/BA369</f>
        <v>0</v>
      </c>
      <c r="BC369">
        <v>0</v>
      </c>
      <c r="BD369" t="s">
        <v>437</v>
      </c>
      <c r="BE369" t="s">
        <v>437</v>
      </c>
      <c r="BF369">
        <v>0</v>
      </c>
      <c r="BG369">
        <v>0</v>
      </c>
      <c r="BH369">
        <f>1-BF369/BG369</f>
        <v>0</v>
      </c>
      <c r="BI369">
        <v>0.5</v>
      </c>
      <c r="BJ369">
        <f>DI369</f>
        <v>0</v>
      </c>
      <c r="BK369">
        <f>L369</f>
        <v>0</v>
      </c>
      <c r="BL369">
        <f>BH369*BI369*BJ369</f>
        <v>0</v>
      </c>
      <c r="BM369">
        <f>(BK369-BC369)/BJ369</f>
        <v>0</v>
      </c>
      <c r="BN369">
        <f>(BA369-BG369)/BG369</f>
        <v>0</v>
      </c>
      <c r="BO369">
        <f>AZ369/(BB369+AZ369/BG369)</f>
        <v>0</v>
      </c>
      <c r="BP369" t="s">
        <v>437</v>
      </c>
      <c r="BQ369">
        <v>0</v>
      </c>
      <c r="BR369">
        <f>IF(BQ369&lt;&gt;0, BQ369, BO369)</f>
        <v>0</v>
      </c>
      <c r="BS369">
        <f>1-BR369/BG369</f>
        <v>0</v>
      </c>
      <c r="BT369">
        <f>(BG369-BF369)/(BG369-BR369)</f>
        <v>0</v>
      </c>
      <c r="BU369">
        <f>(BA369-BG369)/(BA369-BR369)</f>
        <v>0</v>
      </c>
      <c r="BV369">
        <f>(BG369-BF369)/(BG369-AZ369)</f>
        <v>0</v>
      </c>
      <c r="BW369">
        <f>(BA369-BG369)/(BA369-AZ369)</f>
        <v>0</v>
      </c>
      <c r="BX369">
        <f>(BT369*BR369/BF369)</f>
        <v>0</v>
      </c>
      <c r="BY369">
        <f>(1-BX369)</f>
        <v>0</v>
      </c>
      <c r="DH369">
        <f>$B$11*EG369+$C$11*EH369+$F$11*ES369*(1-EV369)</f>
        <v>0</v>
      </c>
      <c r="DI369">
        <f>DH369*DJ369</f>
        <v>0</v>
      </c>
      <c r="DJ369">
        <f>($B$11*$D$9+$C$11*$D$9+$F$11*((FF369+EX369)/MAX(FF369+EX369+FG369, 0.1)*$I$9+FG369/MAX(FF369+EX369+FG369, 0.1)*$J$9))/($B$11+$C$11+$F$11)</f>
        <v>0</v>
      </c>
      <c r="DK369">
        <f>($B$11*$K$9+$C$11*$K$9+$F$11*((FF369+EX369)/MAX(FF369+EX369+FG369, 0.1)*$P$9+FG369/MAX(FF369+EX369+FG369, 0.1)*$Q$9))/($B$11+$C$11+$F$11)</f>
        <v>0</v>
      </c>
      <c r="DL369">
        <v>6</v>
      </c>
      <c r="DM369">
        <v>0.5</v>
      </c>
      <c r="DN369" t="s">
        <v>438</v>
      </c>
      <c r="DO369">
        <v>2</v>
      </c>
      <c r="DP369" t="b">
        <v>1</v>
      </c>
      <c r="DQ369">
        <v>1761413083.94615</v>
      </c>
      <c r="DR369">
        <v>1004.31092307692</v>
      </c>
      <c r="DS369">
        <v>1039.87538461538</v>
      </c>
      <c r="DT369">
        <v>26.6292538461539</v>
      </c>
      <c r="DU369">
        <v>24.7016307692308</v>
      </c>
      <c r="DV369">
        <v>1003.21338461538</v>
      </c>
      <c r="DW369">
        <v>26.3140692307692</v>
      </c>
      <c r="DX369">
        <v>500.033846153846</v>
      </c>
      <c r="DY369">
        <v>90.3545538461538</v>
      </c>
      <c r="DZ369">
        <v>0.0435570769230769</v>
      </c>
      <c r="EA369">
        <v>38.9945461538462</v>
      </c>
      <c r="EB369">
        <v>39.0150923076923</v>
      </c>
      <c r="EC369">
        <v>999.9</v>
      </c>
      <c r="ED369">
        <v>0</v>
      </c>
      <c r="EE369">
        <v>0</v>
      </c>
      <c r="EF369">
        <v>9996.88230769231</v>
      </c>
      <c r="EG369">
        <v>0</v>
      </c>
      <c r="EH369">
        <v>1227.39230769231</v>
      </c>
      <c r="EI369">
        <v>-35.5642076923077</v>
      </c>
      <c r="EJ369">
        <v>1031.78615384615</v>
      </c>
      <c r="EK369">
        <v>1066.21</v>
      </c>
      <c r="EL369">
        <v>1.92761384615385</v>
      </c>
      <c r="EM369">
        <v>1039.87538461538</v>
      </c>
      <c r="EN369">
        <v>24.7016307692308</v>
      </c>
      <c r="EO369">
        <v>2.40607461538462</v>
      </c>
      <c r="EP369">
        <v>2.23190461538461</v>
      </c>
      <c r="EQ369">
        <v>20.4047230769231</v>
      </c>
      <c r="ER369">
        <v>19.1931769230769</v>
      </c>
      <c r="ES369">
        <v>1199.94692307692</v>
      </c>
      <c r="ET369">
        <v>0.966998923076923</v>
      </c>
      <c r="EU369">
        <v>0.0330011846153846</v>
      </c>
      <c r="EV369">
        <v>0</v>
      </c>
      <c r="EW369">
        <v>1305.27846153846</v>
      </c>
      <c r="EX369">
        <v>5.00059</v>
      </c>
      <c r="EY369">
        <v>16617</v>
      </c>
      <c r="EZ369">
        <v>10358.2384615385</v>
      </c>
      <c r="FA369">
        <v>58.668</v>
      </c>
      <c r="FB369">
        <v>60.6776923076923</v>
      </c>
      <c r="FC369">
        <v>58.9468461538462</v>
      </c>
      <c r="FD369">
        <v>60.2882307692308</v>
      </c>
      <c r="FE369">
        <v>59.3556153846154</v>
      </c>
      <c r="FF369">
        <v>1155.51230769231</v>
      </c>
      <c r="FG369">
        <v>39.4338461538462</v>
      </c>
      <c r="FH369">
        <v>0</v>
      </c>
      <c r="FI369">
        <v>1761413052.1</v>
      </c>
      <c r="FJ369">
        <v>0</v>
      </c>
      <c r="FK369">
        <v>1305.03384615385</v>
      </c>
      <c r="FL369">
        <v>-18.5825641090979</v>
      </c>
      <c r="FM369">
        <v>-190.584615289228</v>
      </c>
      <c r="FN369">
        <v>16615.9307692308</v>
      </c>
      <c r="FO369">
        <v>15</v>
      </c>
      <c r="FP369">
        <v>0</v>
      </c>
      <c r="FQ369" t="s">
        <v>439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-35.25843</v>
      </c>
      <c r="GD369">
        <v>-5.85007218045113</v>
      </c>
      <c r="GE369">
        <v>1.23579577119361</v>
      </c>
      <c r="GF369">
        <v>0</v>
      </c>
      <c r="GG369">
        <v>1305.95029411765</v>
      </c>
      <c r="GH369">
        <v>-18.4267379714092</v>
      </c>
      <c r="GI369">
        <v>1.81770619073814</v>
      </c>
      <c r="GJ369">
        <v>-1</v>
      </c>
      <c r="GK369">
        <v>1.935687</v>
      </c>
      <c r="GL369">
        <v>-0.205057443609021</v>
      </c>
      <c r="GM369">
        <v>0.0197182707406101</v>
      </c>
      <c r="GN369">
        <v>0</v>
      </c>
      <c r="GO369">
        <v>0</v>
      </c>
      <c r="GP369">
        <v>2</v>
      </c>
      <c r="GQ369" t="s">
        <v>473</v>
      </c>
      <c r="GR369">
        <v>3.12758</v>
      </c>
      <c r="GS369">
        <v>2.72142</v>
      </c>
      <c r="GT369">
        <v>0.161377</v>
      </c>
      <c r="GU369">
        <v>0.165159</v>
      </c>
      <c r="GV369">
        <v>0.105893</v>
      </c>
      <c r="GW369">
        <v>0.100905</v>
      </c>
      <c r="GX369">
        <v>30297.7</v>
      </c>
      <c r="GY369">
        <v>31922.4</v>
      </c>
      <c r="GZ369">
        <v>32807</v>
      </c>
      <c r="HA369">
        <v>34743.6</v>
      </c>
      <c r="HB369">
        <v>41797.4</v>
      </c>
      <c r="HC369">
        <v>45031.2</v>
      </c>
      <c r="HD369">
        <v>51506.6</v>
      </c>
      <c r="HE369">
        <v>55702.6</v>
      </c>
      <c r="HF369">
        <v>1.70658</v>
      </c>
      <c r="HG369">
        <v>1.57383</v>
      </c>
      <c r="HH369">
        <v>-0.064265</v>
      </c>
      <c r="HI369">
        <v>0</v>
      </c>
      <c r="HJ369">
        <v>40.1247</v>
      </c>
      <c r="HK369">
        <v>999.9</v>
      </c>
      <c r="HL369">
        <v>56.623</v>
      </c>
      <c r="HM369">
        <v>29.285</v>
      </c>
      <c r="HN369">
        <v>25.6221</v>
      </c>
      <c r="HO369">
        <v>56.9075</v>
      </c>
      <c r="HP369">
        <v>42.1434</v>
      </c>
      <c r="HQ369">
        <v>1</v>
      </c>
      <c r="HR369">
        <v>2.04885</v>
      </c>
      <c r="HS369">
        <v>9.28105</v>
      </c>
      <c r="HT369">
        <v>19.9063</v>
      </c>
      <c r="HU369">
        <v>5.19123</v>
      </c>
      <c r="HV369">
        <v>12.0159</v>
      </c>
      <c r="HW369">
        <v>4.9705</v>
      </c>
      <c r="HX369">
        <v>3.29495</v>
      </c>
      <c r="HY369">
        <v>9999</v>
      </c>
      <c r="HZ369">
        <v>9999</v>
      </c>
      <c r="IA369">
        <v>999.9</v>
      </c>
      <c r="IB369">
        <v>9999</v>
      </c>
      <c r="IC369">
        <v>1.86322</v>
      </c>
      <c r="ID369">
        <v>1.86806</v>
      </c>
      <c r="IE369">
        <v>1.86783</v>
      </c>
      <c r="IF369">
        <v>1.86904</v>
      </c>
      <c r="IG369">
        <v>1.86981</v>
      </c>
      <c r="IH369">
        <v>1.86585</v>
      </c>
      <c r="II369">
        <v>1.86695</v>
      </c>
      <c r="IJ369">
        <v>1.8684</v>
      </c>
      <c r="IK369">
        <v>5</v>
      </c>
      <c r="IL369">
        <v>0</v>
      </c>
      <c r="IM369">
        <v>0</v>
      </c>
      <c r="IN369">
        <v>0</v>
      </c>
      <c r="IO369" t="s">
        <v>441</v>
      </c>
      <c r="IP369" t="s">
        <v>442</v>
      </c>
      <c r="IQ369" t="s">
        <v>443</v>
      </c>
      <c r="IR369" t="s">
        <v>443</v>
      </c>
      <c r="IS369" t="s">
        <v>443</v>
      </c>
      <c r="IT369" t="s">
        <v>443</v>
      </c>
      <c r="IU369">
        <v>0</v>
      </c>
      <c r="IV369">
        <v>100</v>
      </c>
      <c r="IW369">
        <v>100</v>
      </c>
      <c r="IX369">
        <v>1.1</v>
      </c>
      <c r="IY369">
        <v>0.3151</v>
      </c>
      <c r="IZ369">
        <v>1.09748391826392</v>
      </c>
      <c r="JA369">
        <v>0</v>
      </c>
      <c r="JB369">
        <v>0</v>
      </c>
      <c r="JC369">
        <v>0</v>
      </c>
      <c r="JD369">
        <v>0.315191680746845</v>
      </c>
      <c r="JE369">
        <v>0</v>
      </c>
      <c r="JF369">
        <v>0</v>
      </c>
      <c r="JG369">
        <v>0</v>
      </c>
      <c r="JH369">
        <v>5</v>
      </c>
      <c r="JI369">
        <v>2273</v>
      </c>
      <c r="JJ369">
        <v>0</v>
      </c>
      <c r="JK369">
        <v>25</v>
      </c>
      <c r="JL369">
        <v>29356884.9</v>
      </c>
      <c r="JM369">
        <v>29356884.9</v>
      </c>
      <c r="JN369">
        <v>2.17041</v>
      </c>
      <c r="JO369">
        <v>2.60376</v>
      </c>
      <c r="JP369">
        <v>1.54785</v>
      </c>
      <c r="JQ369">
        <v>2.32056</v>
      </c>
      <c r="JR369">
        <v>1.64673</v>
      </c>
      <c r="JS369">
        <v>2.37183</v>
      </c>
      <c r="JT369">
        <v>33.6254</v>
      </c>
      <c r="JU369">
        <v>24.1138</v>
      </c>
      <c r="JV369">
        <v>18</v>
      </c>
      <c r="JW369">
        <v>485.033</v>
      </c>
      <c r="JX369">
        <v>390.487</v>
      </c>
      <c r="JY369">
        <v>30.5534</v>
      </c>
      <c r="JZ369">
        <v>49.9034</v>
      </c>
      <c r="KA369">
        <v>30.0045</v>
      </c>
      <c r="KB369">
        <v>48.8703</v>
      </c>
      <c r="KC369">
        <v>48.6795</v>
      </c>
      <c r="KD369">
        <v>43.5119</v>
      </c>
      <c r="KE369">
        <v>0</v>
      </c>
      <c r="KF369">
        <v>100</v>
      </c>
      <c r="KG369">
        <v>20.949</v>
      </c>
      <c r="KH369">
        <v>1087.65</v>
      </c>
      <c r="KI369">
        <v>34.6858</v>
      </c>
      <c r="KJ369">
        <v>93.3954</v>
      </c>
      <c r="KK369">
        <v>90.1415</v>
      </c>
    </row>
    <row r="370" spans="1:297">
      <c r="A370">
        <v>354</v>
      </c>
      <c r="B370">
        <v>1761413097.1</v>
      </c>
      <c r="C370">
        <v>4916.09999990463</v>
      </c>
      <c r="D370" t="s">
        <v>1153</v>
      </c>
      <c r="E370" t="s">
        <v>1154</v>
      </c>
      <c r="F370">
        <v>5</v>
      </c>
      <c r="G370" t="s">
        <v>1024</v>
      </c>
      <c r="H370" t="s">
        <v>436</v>
      </c>
      <c r="I370">
        <v>1761413088.94615</v>
      </c>
      <c r="J370">
        <f>(K370)/1000</f>
        <v>0</v>
      </c>
      <c r="K370">
        <f>IF(DP370, AN370, AH370)</f>
        <v>0</v>
      </c>
      <c r="L370">
        <f>IF(DP370, AI370, AG370)</f>
        <v>0</v>
      </c>
      <c r="M370">
        <f>DR370 - IF(AU370&gt;1, L370*DL370*100.0/(AW370), 0)</f>
        <v>0</v>
      </c>
      <c r="N370">
        <f>((T370-J370/2)*M370-L370)/(T370+J370/2)</f>
        <v>0</v>
      </c>
      <c r="O370">
        <f>N370*(DY370+DZ370)/1000.0</f>
        <v>0</v>
      </c>
      <c r="P370">
        <f>(DR370 - IF(AU370&gt;1, L370*DL370*100.0/(AW370), 0))*(DY370+DZ370)/1000.0</f>
        <v>0</v>
      </c>
      <c r="Q370">
        <f>2.0/((1/S370-1/R370)+SIGN(S370)*SQRT((1/S370-1/R370)*(1/S370-1/R370) + 4*DM370/((DM370+1)*(DM370+1))*(2*1/S370*1/R370-1/R370*1/R370)))</f>
        <v>0</v>
      </c>
      <c r="R370">
        <f>IF(LEFT(DN370,1)&lt;&gt;"0",IF(LEFT(DN370,1)="1",3.0,DO370),$D$5+$E$5*(EF370*DY370/($K$5*1000))+$F$5*(EF370*DY370/($K$5*1000))*MAX(MIN(DL370,$J$5),$I$5)*MAX(MIN(DL370,$J$5),$I$5)+$G$5*MAX(MIN(DL370,$J$5),$I$5)*(EF370*DY370/($K$5*1000))+$H$5*(EF370*DY370/($K$5*1000))*(EF370*DY370/($K$5*1000)))</f>
        <v>0</v>
      </c>
      <c r="S370">
        <f>J370*(1000-(1000*0.61365*exp(17.502*W370/(240.97+W370))/(DY370+DZ370)+DT370)/2)/(1000*0.61365*exp(17.502*W370/(240.97+W370))/(DY370+DZ370)-DT370)</f>
        <v>0</v>
      </c>
      <c r="T370">
        <f>1/((DM370+1)/(Q370/1.6)+1/(R370/1.37)) + DM370/((DM370+1)/(Q370/1.6) + DM370/(R370/1.37))</f>
        <v>0</v>
      </c>
      <c r="U370">
        <f>(DH370*DK370)</f>
        <v>0</v>
      </c>
      <c r="V370">
        <f>(EA370+(U370+2*0.95*5.67E-8*(((EA370+$B$7)+273)^4-(EA370+273)^4)-44100*J370)/(1.84*29.3*R370+8*0.95*5.67E-8*(EA370+273)^3))</f>
        <v>0</v>
      </c>
      <c r="W370">
        <f>($C$7*EB370+$D$7*EC370+$E$7*V370)</f>
        <v>0</v>
      </c>
      <c r="X370">
        <f>0.61365*exp(17.502*W370/(240.97+W370))</f>
        <v>0</v>
      </c>
      <c r="Y370">
        <f>(Z370/AA370*100)</f>
        <v>0</v>
      </c>
      <c r="Z370">
        <f>DT370*(DY370+DZ370)/1000</f>
        <v>0</v>
      </c>
      <c r="AA370">
        <f>0.61365*exp(17.502*EA370/(240.97+EA370))</f>
        <v>0</v>
      </c>
      <c r="AB370">
        <f>(X370-DT370*(DY370+DZ370)/1000)</f>
        <v>0</v>
      </c>
      <c r="AC370">
        <f>(-J370*44100)</f>
        <v>0</v>
      </c>
      <c r="AD370">
        <f>2*29.3*R370*0.92*(EA370-W370)</f>
        <v>0</v>
      </c>
      <c r="AE370">
        <f>2*0.95*5.67E-8*(((EA370+$B$7)+273)^4-(W370+273)^4)</f>
        <v>0</v>
      </c>
      <c r="AF370">
        <f>U370+AE370+AC370+AD370</f>
        <v>0</v>
      </c>
      <c r="AG370">
        <f>DX370*AU370*(DS370-DR370*(1000-AU370*DU370)/(1000-AU370*DT370))/(100*DL370)</f>
        <v>0</v>
      </c>
      <c r="AH370">
        <f>1000*DX370*AU370*(DT370-DU370)/(100*DL370*(1000-AU370*DT370))</f>
        <v>0</v>
      </c>
      <c r="AI370">
        <f>(AJ370 - AK370 - DY370*1E3/(8.314*(EA370+273.15)) * AM370/DX370 * AL370) * DX370/(100*DL370) * (1000 - DU370)/1000</f>
        <v>0</v>
      </c>
      <c r="AJ370">
        <v>1100.19721518762</v>
      </c>
      <c r="AK370">
        <v>1074.19751515151</v>
      </c>
      <c r="AL370">
        <v>3.41337782911933</v>
      </c>
      <c r="AM370">
        <v>65.0637993625478</v>
      </c>
      <c r="AN370">
        <f>(AP370 - AO370 + DY370*1E3/(8.314*(EA370+273.15)) * AR370/DX370 * AQ370) * DX370/(100*DL370) * 1000/(1000 - AP370)</f>
        <v>0</v>
      </c>
      <c r="AO370">
        <v>24.7104594495603</v>
      </c>
      <c r="AP370">
        <v>26.5995690909091</v>
      </c>
      <c r="AQ370">
        <v>-7.32895706359957e-05</v>
      </c>
      <c r="AR370">
        <v>110.680161828756</v>
      </c>
      <c r="AS370">
        <v>8</v>
      </c>
      <c r="AT370">
        <v>2</v>
      </c>
      <c r="AU370">
        <f>IF(AS370*$H$13&gt;=AW370,1.0,(AW370/(AW370-AS370*$H$13)))</f>
        <v>0</v>
      </c>
      <c r="AV370">
        <f>(AU370-1)*100</f>
        <v>0</v>
      </c>
      <c r="AW370">
        <f>MAX(0,($B$13+$C$13*EF370)/(1+$D$13*EF370)*DY370/(EA370+273)*$E$13)</f>
        <v>0</v>
      </c>
      <c r="AX370" t="s">
        <v>437</v>
      </c>
      <c r="AY370" t="s">
        <v>437</v>
      </c>
      <c r="AZ370">
        <v>0</v>
      </c>
      <c r="BA370">
        <v>0</v>
      </c>
      <c r="BB370">
        <f>1-AZ370/BA370</f>
        <v>0</v>
      </c>
      <c r="BC370">
        <v>0</v>
      </c>
      <c r="BD370" t="s">
        <v>437</v>
      </c>
      <c r="BE370" t="s">
        <v>437</v>
      </c>
      <c r="BF370">
        <v>0</v>
      </c>
      <c r="BG370">
        <v>0</v>
      </c>
      <c r="BH370">
        <f>1-BF370/BG370</f>
        <v>0</v>
      </c>
      <c r="BI370">
        <v>0.5</v>
      </c>
      <c r="BJ370">
        <f>DI370</f>
        <v>0</v>
      </c>
      <c r="BK370">
        <f>L370</f>
        <v>0</v>
      </c>
      <c r="BL370">
        <f>BH370*BI370*BJ370</f>
        <v>0</v>
      </c>
      <c r="BM370">
        <f>(BK370-BC370)/BJ370</f>
        <v>0</v>
      </c>
      <c r="BN370">
        <f>(BA370-BG370)/BG370</f>
        <v>0</v>
      </c>
      <c r="BO370">
        <f>AZ370/(BB370+AZ370/BG370)</f>
        <v>0</v>
      </c>
      <c r="BP370" t="s">
        <v>437</v>
      </c>
      <c r="BQ370">
        <v>0</v>
      </c>
      <c r="BR370">
        <f>IF(BQ370&lt;&gt;0, BQ370, BO370)</f>
        <v>0</v>
      </c>
      <c r="BS370">
        <f>1-BR370/BG370</f>
        <v>0</v>
      </c>
      <c r="BT370">
        <f>(BG370-BF370)/(BG370-BR370)</f>
        <v>0</v>
      </c>
      <c r="BU370">
        <f>(BA370-BG370)/(BA370-BR370)</f>
        <v>0</v>
      </c>
      <c r="BV370">
        <f>(BG370-BF370)/(BG370-AZ370)</f>
        <v>0</v>
      </c>
      <c r="BW370">
        <f>(BA370-BG370)/(BA370-AZ370)</f>
        <v>0</v>
      </c>
      <c r="BX370">
        <f>(BT370*BR370/BF370)</f>
        <v>0</v>
      </c>
      <c r="BY370">
        <f>(1-BX370)</f>
        <v>0</v>
      </c>
      <c r="DH370">
        <f>$B$11*EG370+$C$11*EH370+$F$11*ES370*(1-EV370)</f>
        <v>0</v>
      </c>
      <c r="DI370">
        <f>DH370*DJ370</f>
        <v>0</v>
      </c>
      <c r="DJ370">
        <f>($B$11*$D$9+$C$11*$D$9+$F$11*((FF370+EX370)/MAX(FF370+EX370+FG370, 0.1)*$I$9+FG370/MAX(FF370+EX370+FG370, 0.1)*$J$9))/($B$11+$C$11+$F$11)</f>
        <v>0</v>
      </c>
      <c r="DK370">
        <f>($B$11*$K$9+$C$11*$K$9+$F$11*((FF370+EX370)/MAX(FF370+EX370+FG370, 0.1)*$P$9+FG370/MAX(FF370+EX370+FG370, 0.1)*$Q$9))/($B$11+$C$11+$F$11)</f>
        <v>0</v>
      </c>
      <c r="DL370">
        <v>6</v>
      </c>
      <c r="DM370">
        <v>0.5</v>
      </c>
      <c r="DN370" t="s">
        <v>438</v>
      </c>
      <c r="DO370">
        <v>2</v>
      </c>
      <c r="DP370" t="b">
        <v>1</v>
      </c>
      <c r="DQ370">
        <v>1761413088.94615</v>
      </c>
      <c r="DR370">
        <v>1021.35884615385</v>
      </c>
      <c r="DS370">
        <v>1056.54769230769</v>
      </c>
      <c r="DT370">
        <v>26.6164692307692</v>
      </c>
      <c r="DU370">
        <v>24.7054846153846</v>
      </c>
      <c r="DV370">
        <v>1020.26215384615</v>
      </c>
      <c r="DW370">
        <v>26.3012846153846</v>
      </c>
      <c r="DX370">
        <v>500.034923076923</v>
      </c>
      <c r="DY370">
        <v>90.3530769230769</v>
      </c>
      <c r="DZ370">
        <v>0.0434863846153846</v>
      </c>
      <c r="EA370">
        <v>39.0261692307692</v>
      </c>
      <c r="EB370">
        <v>39.0564</v>
      </c>
      <c r="EC370">
        <v>999.9</v>
      </c>
      <c r="ED370">
        <v>0</v>
      </c>
      <c r="EE370">
        <v>0</v>
      </c>
      <c r="EF370">
        <v>10001.2</v>
      </c>
      <c r="EG370">
        <v>0</v>
      </c>
      <c r="EH370">
        <v>1227.30076923077</v>
      </c>
      <c r="EI370">
        <v>-35.1870538461539</v>
      </c>
      <c r="EJ370">
        <v>1049.28692307692</v>
      </c>
      <c r="EK370">
        <v>1083.30846153846</v>
      </c>
      <c r="EL370">
        <v>1.91098230769231</v>
      </c>
      <c r="EM370">
        <v>1056.54769230769</v>
      </c>
      <c r="EN370">
        <v>24.7054846153846</v>
      </c>
      <c r="EO370">
        <v>2.40487923076923</v>
      </c>
      <c r="EP370">
        <v>2.23221538461538</v>
      </c>
      <c r="EQ370">
        <v>20.3966769230769</v>
      </c>
      <c r="ER370">
        <v>19.1954076923077</v>
      </c>
      <c r="ES370">
        <v>1199.97384615385</v>
      </c>
      <c r="ET370">
        <v>0.967000153846154</v>
      </c>
      <c r="EU370">
        <v>0.0329998769230769</v>
      </c>
      <c r="EV370">
        <v>0</v>
      </c>
      <c r="EW370">
        <v>1303.59846153846</v>
      </c>
      <c r="EX370">
        <v>5.00059</v>
      </c>
      <c r="EY370">
        <v>16601.1</v>
      </c>
      <c r="EZ370">
        <v>10358.4846153846</v>
      </c>
      <c r="FA370">
        <v>58.7064615384615</v>
      </c>
      <c r="FB370">
        <v>60.7161538461538</v>
      </c>
      <c r="FC370">
        <v>58.9805384615385</v>
      </c>
      <c r="FD370">
        <v>60.3266923076923</v>
      </c>
      <c r="FE370">
        <v>59.3940769230769</v>
      </c>
      <c r="FF370">
        <v>1155.54230769231</v>
      </c>
      <c r="FG370">
        <v>39.4307692307692</v>
      </c>
      <c r="FH370">
        <v>0</v>
      </c>
      <c r="FI370">
        <v>1761413056.9</v>
      </c>
      <c r="FJ370">
        <v>0</v>
      </c>
      <c r="FK370">
        <v>1303.48961538462</v>
      </c>
      <c r="FL370">
        <v>-19.2502564273681</v>
      </c>
      <c r="FM370">
        <v>-198.42735033976</v>
      </c>
      <c r="FN370">
        <v>16600.5923076923</v>
      </c>
      <c r="FO370">
        <v>15</v>
      </c>
      <c r="FP370">
        <v>0</v>
      </c>
      <c r="FQ370" t="s">
        <v>439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-35.5005380952381</v>
      </c>
      <c r="GD370">
        <v>1.25686753246745</v>
      </c>
      <c r="GE370">
        <v>1.02677557406725</v>
      </c>
      <c r="GF370">
        <v>0</v>
      </c>
      <c r="GG370">
        <v>1304.44294117647</v>
      </c>
      <c r="GH370">
        <v>-19.1825821305453</v>
      </c>
      <c r="GI370">
        <v>1.89321004927014</v>
      </c>
      <c r="GJ370">
        <v>-1</v>
      </c>
      <c r="GK370">
        <v>1.92050571428571</v>
      </c>
      <c r="GL370">
        <v>-0.200453766233765</v>
      </c>
      <c r="GM370">
        <v>0.0202432165172926</v>
      </c>
      <c r="GN370">
        <v>0</v>
      </c>
      <c r="GO370">
        <v>0</v>
      </c>
      <c r="GP370">
        <v>2</v>
      </c>
      <c r="GQ370" t="s">
        <v>473</v>
      </c>
      <c r="GR370">
        <v>3.12771</v>
      </c>
      <c r="GS370">
        <v>2.72122</v>
      </c>
      <c r="GT370">
        <v>0.163049</v>
      </c>
      <c r="GU370">
        <v>0.166629</v>
      </c>
      <c r="GV370">
        <v>0.105858</v>
      </c>
      <c r="GW370">
        <v>0.10091</v>
      </c>
      <c r="GX370">
        <v>30233.9</v>
      </c>
      <c r="GY370">
        <v>31862.1</v>
      </c>
      <c r="GZ370">
        <v>32804</v>
      </c>
      <c r="HA370">
        <v>34739.8</v>
      </c>
      <c r="HB370">
        <v>41796.3</v>
      </c>
      <c r="HC370">
        <v>45026.3</v>
      </c>
      <c r="HD370">
        <v>51502.9</v>
      </c>
      <c r="HE370">
        <v>55696.4</v>
      </c>
      <c r="HF370">
        <v>1.70625</v>
      </c>
      <c r="HG370">
        <v>1.57308</v>
      </c>
      <c r="HH370">
        <v>-0.0654534</v>
      </c>
      <c r="HI370">
        <v>0</v>
      </c>
      <c r="HJ370">
        <v>40.1553</v>
      </c>
      <c r="HK370">
        <v>999.9</v>
      </c>
      <c r="HL370">
        <v>56.623</v>
      </c>
      <c r="HM370">
        <v>29.285</v>
      </c>
      <c r="HN370">
        <v>25.6207</v>
      </c>
      <c r="HO370">
        <v>56.8275</v>
      </c>
      <c r="HP370">
        <v>41.9231</v>
      </c>
      <c r="HQ370">
        <v>1</v>
      </c>
      <c r="HR370">
        <v>2.05342</v>
      </c>
      <c r="HS370">
        <v>9.28105</v>
      </c>
      <c r="HT370">
        <v>19.9063</v>
      </c>
      <c r="HU370">
        <v>5.19063</v>
      </c>
      <c r="HV370">
        <v>12.0159</v>
      </c>
      <c r="HW370">
        <v>4.97055</v>
      </c>
      <c r="HX370">
        <v>3.29503</v>
      </c>
      <c r="HY370">
        <v>9999</v>
      </c>
      <c r="HZ370">
        <v>9999</v>
      </c>
      <c r="IA370">
        <v>999.9</v>
      </c>
      <c r="IB370">
        <v>9999</v>
      </c>
      <c r="IC370">
        <v>1.86322</v>
      </c>
      <c r="ID370">
        <v>1.86805</v>
      </c>
      <c r="IE370">
        <v>1.86783</v>
      </c>
      <c r="IF370">
        <v>1.86904</v>
      </c>
      <c r="IG370">
        <v>1.86981</v>
      </c>
      <c r="IH370">
        <v>1.86584</v>
      </c>
      <c r="II370">
        <v>1.86693</v>
      </c>
      <c r="IJ370">
        <v>1.86838</v>
      </c>
      <c r="IK370">
        <v>5</v>
      </c>
      <c r="IL370">
        <v>0</v>
      </c>
      <c r="IM370">
        <v>0</v>
      </c>
      <c r="IN370">
        <v>0</v>
      </c>
      <c r="IO370" t="s">
        <v>441</v>
      </c>
      <c r="IP370" t="s">
        <v>442</v>
      </c>
      <c r="IQ370" t="s">
        <v>443</v>
      </c>
      <c r="IR370" t="s">
        <v>443</v>
      </c>
      <c r="IS370" t="s">
        <v>443</v>
      </c>
      <c r="IT370" t="s">
        <v>443</v>
      </c>
      <c r="IU370">
        <v>0</v>
      </c>
      <c r="IV370">
        <v>100</v>
      </c>
      <c r="IW370">
        <v>100</v>
      </c>
      <c r="IX370">
        <v>1.1</v>
      </c>
      <c r="IY370">
        <v>0.3152</v>
      </c>
      <c r="IZ370">
        <v>1.09748391826392</v>
      </c>
      <c r="JA370">
        <v>0</v>
      </c>
      <c r="JB370">
        <v>0</v>
      </c>
      <c r="JC370">
        <v>0</v>
      </c>
      <c r="JD370">
        <v>0.315191680746845</v>
      </c>
      <c r="JE370">
        <v>0</v>
      </c>
      <c r="JF370">
        <v>0</v>
      </c>
      <c r="JG370">
        <v>0</v>
      </c>
      <c r="JH370">
        <v>5</v>
      </c>
      <c r="JI370">
        <v>2273</v>
      </c>
      <c r="JJ370">
        <v>0</v>
      </c>
      <c r="JK370">
        <v>25</v>
      </c>
      <c r="JL370">
        <v>29356885</v>
      </c>
      <c r="JM370">
        <v>29356885</v>
      </c>
      <c r="JN370">
        <v>2.1936</v>
      </c>
      <c r="JO370">
        <v>2.61353</v>
      </c>
      <c r="JP370">
        <v>1.54785</v>
      </c>
      <c r="JQ370">
        <v>2.32056</v>
      </c>
      <c r="JR370">
        <v>1.64551</v>
      </c>
      <c r="JS370">
        <v>2.25464</v>
      </c>
      <c r="JT370">
        <v>33.6479</v>
      </c>
      <c r="JU370">
        <v>24.105</v>
      </c>
      <c r="JV370">
        <v>18</v>
      </c>
      <c r="JW370">
        <v>485.063</v>
      </c>
      <c r="JX370">
        <v>390.232</v>
      </c>
      <c r="JY370">
        <v>30.5859</v>
      </c>
      <c r="JZ370">
        <v>49.9492</v>
      </c>
      <c r="KA370">
        <v>30.0046</v>
      </c>
      <c r="KB370">
        <v>48.9139</v>
      </c>
      <c r="KC370">
        <v>48.7223</v>
      </c>
      <c r="KD370">
        <v>44.0455</v>
      </c>
      <c r="KE370">
        <v>0</v>
      </c>
      <c r="KF370">
        <v>100</v>
      </c>
      <c r="KG370">
        <v>20.9385</v>
      </c>
      <c r="KH370">
        <v>1108.14</v>
      </c>
      <c r="KI370">
        <v>34.6858</v>
      </c>
      <c r="KJ370">
        <v>93.388</v>
      </c>
      <c r="KK370">
        <v>90.1316</v>
      </c>
    </row>
    <row r="371" spans="1:297">
      <c r="A371">
        <v>355</v>
      </c>
      <c r="B371">
        <v>1761413102.1</v>
      </c>
      <c r="C371">
        <v>4921.09999990463</v>
      </c>
      <c r="D371" t="s">
        <v>1155</v>
      </c>
      <c r="E371" t="s">
        <v>1156</v>
      </c>
      <c r="F371">
        <v>5</v>
      </c>
      <c r="G371" t="s">
        <v>1024</v>
      </c>
      <c r="H371" t="s">
        <v>436</v>
      </c>
      <c r="I371">
        <v>1761413093.94615</v>
      </c>
      <c r="J371">
        <f>(K371)/1000</f>
        <v>0</v>
      </c>
      <c r="K371">
        <f>IF(DP371, AN371, AH371)</f>
        <v>0</v>
      </c>
      <c r="L371">
        <f>IF(DP371, AI371, AG371)</f>
        <v>0</v>
      </c>
      <c r="M371">
        <f>DR371 - IF(AU371&gt;1, L371*DL371*100.0/(AW371), 0)</f>
        <v>0</v>
      </c>
      <c r="N371">
        <f>((T371-J371/2)*M371-L371)/(T371+J371/2)</f>
        <v>0</v>
      </c>
      <c r="O371">
        <f>N371*(DY371+DZ371)/1000.0</f>
        <v>0</v>
      </c>
      <c r="P371">
        <f>(DR371 - IF(AU371&gt;1, L371*DL371*100.0/(AW371), 0))*(DY371+DZ371)/1000.0</f>
        <v>0</v>
      </c>
      <c r="Q371">
        <f>2.0/((1/S371-1/R371)+SIGN(S371)*SQRT((1/S371-1/R371)*(1/S371-1/R371) + 4*DM371/((DM371+1)*(DM371+1))*(2*1/S371*1/R371-1/R371*1/R371)))</f>
        <v>0</v>
      </c>
      <c r="R371">
        <f>IF(LEFT(DN371,1)&lt;&gt;"0",IF(LEFT(DN371,1)="1",3.0,DO371),$D$5+$E$5*(EF371*DY371/($K$5*1000))+$F$5*(EF371*DY371/($K$5*1000))*MAX(MIN(DL371,$J$5),$I$5)*MAX(MIN(DL371,$J$5),$I$5)+$G$5*MAX(MIN(DL371,$J$5),$I$5)*(EF371*DY371/($K$5*1000))+$H$5*(EF371*DY371/($K$5*1000))*(EF371*DY371/($K$5*1000)))</f>
        <v>0</v>
      </c>
      <c r="S371">
        <f>J371*(1000-(1000*0.61365*exp(17.502*W371/(240.97+W371))/(DY371+DZ371)+DT371)/2)/(1000*0.61365*exp(17.502*W371/(240.97+W371))/(DY371+DZ371)-DT371)</f>
        <v>0</v>
      </c>
      <c r="T371">
        <f>1/((DM371+1)/(Q371/1.6)+1/(R371/1.37)) + DM371/((DM371+1)/(Q371/1.6) + DM371/(R371/1.37))</f>
        <v>0</v>
      </c>
      <c r="U371">
        <f>(DH371*DK371)</f>
        <v>0</v>
      </c>
      <c r="V371">
        <f>(EA371+(U371+2*0.95*5.67E-8*(((EA371+$B$7)+273)^4-(EA371+273)^4)-44100*J371)/(1.84*29.3*R371+8*0.95*5.67E-8*(EA371+273)^3))</f>
        <v>0</v>
      </c>
      <c r="W371">
        <f>($C$7*EB371+$D$7*EC371+$E$7*V371)</f>
        <v>0</v>
      </c>
      <c r="X371">
        <f>0.61365*exp(17.502*W371/(240.97+W371))</f>
        <v>0</v>
      </c>
      <c r="Y371">
        <f>(Z371/AA371*100)</f>
        <v>0</v>
      </c>
      <c r="Z371">
        <f>DT371*(DY371+DZ371)/1000</f>
        <v>0</v>
      </c>
      <c r="AA371">
        <f>0.61365*exp(17.502*EA371/(240.97+EA371))</f>
        <v>0</v>
      </c>
      <c r="AB371">
        <f>(X371-DT371*(DY371+DZ371)/1000)</f>
        <v>0</v>
      </c>
      <c r="AC371">
        <f>(-J371*44100)</f>
        <v>0</v>
      </c>
      <c r="AD371">
        <f>2*29.3*R371*0.92*(EA371-W371)</f>
        <v>0</v>
      </c>
      <c r="AE371">
        <f>2*0.95*5.67E-8*(((EA371+$B$7)+273)^4-(W371+273)^4)</f>
        <v>0</v>
      </c>
      <c r="AF371">
        <f>U371+AE371+AC371+AD371</f>
        <v>0</v>
      </c>
      <c r="AG371">
        <f>DX371*AU371*(DS371-DR371*(1000-AU371*DU371)/(1000-AU371*DT371))/(100*DL371)</f>
        <v>0</v>
      </c>
      <c r="AH371">
        <f>1000*DX371*AU371*(DT371-DU371)/(100*DL371*(1000-AU371*DT371))</f>
        <v>0</v>
      </c>
      <c r="AI371">
        <f>(AJ371 - AK371 - DY371*1E3/(8.314*(EA371+273.15)) * AM371/DX371 * AL371) * DX371/(100*DL371) * (1000 - DU371)/1000</f>
        <v>0</v>
      </c>
      <c r="AJ371">
        <v>1115.04739440618</v>
      </c>
      <c r="AK371">
        <v>1090.03690909091</v>
      </c>
      <c r="AL371">
        <v>3.1327292770142</v>
      </c>
      <c r="AM371">
        <v>65.0637993625478</v>
      </c>
      <c r="AN371">
        <f>(AP371 - AO371 + DY371*1E3/(8.314*(EA371+273.15)) * AR371/DX371 * AQ371) * DX371/(100*DL371) * 1000/(1000 - AP371)</f>
        <v>0</v>
      </c>
      <c r="AO371">
        <v>24.714320361707</v>
      </c>
      <c r="AP371">
        <v>26.5918381818182</v>
      </c>
      <c r="AQ371">
        <v>-6.08500192173048e-05</v>
      </c>
      <c r="AR371">
        <v>110.680161828756</v>
      </c>
      <c r="AS371">
        <v>8</v>
      </c>
      <c r="AT371">
        <v>2</v>
      </c>
      <c r="AU371">
        <f>IF(AS371*$H$13&gt;=AW371,1.0,(AW371/(AW371-AS371*$H$13)))</f>
        <v>0</v>
      </c>
      <c r="AV371">
        <f>(AU371-1)*100</f>
        <v>0</v>
      </c>
      <c r="AW371">
        <f>MAX(0,($B$13+$C$13*EF371)/(1+$D$13*EF371)*DY371/(EA371+273)*$E$13)</f>
        <v>0</v>
      </c>
      <c r="AX371" t="s">
        <v>437</v>
      </c>
      <c r="AY371" t="s">
        <v>437</v>
      </c>
      <c r="AZ371">
        <v>0</v>
      </c>
      <c r="BA371">
        <v>0</v>
      </c>
      <c r="BB371">
        <f>1-AZ371/BA371</f>
        <v>0</v>
      </c>
      <c r="BC371">
        <v>0</v>
      </c>
      <c r="BD371" t="s">
        <v>437</v>
      </c>
      <c r="BE371" t="s">
        <v>437</v>
      </c>
      <c r="BF371">
        <v>0</v>
      </c>
      <c r="BG371">
        <v>0</v>
      </c>
      <c r="BH371">
        <f>1-BF371/BG371</f>
        <v>0</v>
      </c>
      <c r="BI371">
        <v>0.5</v>
      </c>
      <c r="BJ371">
        <f>DI371</f>
        <v>0</v>
      </c>
      <c r="BK371">
        <f>L371</f>
        <v>0</v>
      </c>
      <c r="BL371">
        <f>BH371*BI371*BJ371</f>
        <v>0</v>
      </c>
      <c r="BM371">
        <f>(BK371-BC371)/BJ371</f>
        <v>0</v>
      </c>
      <c r="BN371">
        <f>(BA371-BG371)/BG371</f>
        <v>0</v>
      </c>
      <c r="BO371">
        <f>AZ371/(BB371+AZ371/BG371)</f>
        <v>0</v>
      </c>
      <c r="BP371" t="s">
        <v>437</v>
      </c>
      <c r="BQ371">
        <v>0</v>
      </c>
      <c r="BR371">
        <f>IF(BQ371&lt;&gt;0, BQ371, BO371)</f>
        <v>0</v>
      </c>
      <c r="BS371">
        <f>1-BR371/BG371</f>
        <v>0</v>
      </c>
      <c r="BT371">
        <f>(BG371-BF371)/(BG371-BR371)</f>
        <v>0</v>
      </c>
      <c r="BU371">
        <f>(BA371-BG371)/(BA371-BR371)</f>
        <v>0</v>
      </c>
      <c r="BV371">
        <f>(BG371-BF371)/(BG371-AZ371)</f>
        <v>0</v>
      </c>
      <c r="BW371">
        <f>(BA371-BG371)/(BA371-AZ371)</f>
        <v>0</v>
      </c>
      <c r="BX371">
        <f>(BT371*BR371/BF371)</f>
        <v>0</v>
      </c>
      <c r="BY371">
        <f>(1-BX371)</f>
        <v>0</v>
      </c>
      <c r="DH371">
        <f>$B$11*EG371+$C$11*EH371+$F$11*ES371*(1-EV371)</f>
        <v>0</v>
      </c>
      <c r="DI371">
        <f>DH371*DJ371</f>
        <v>0</v>
      </c>
      <c r="DJ371">
        <f>($B$11*$D$9+$C$11*$D$9+$F$11*((FF371+EX371)/MAX(FF371+EX371+FG371, 0.1)*$I$9+FG371/MAX(FF371+EX371+FG371, 0.1)*$J$9))/($B$11+$C$11+$F$11)</f>
        <v>0</v>
      </c>
      <c r="DK371">
        <f>($B$11*$K$9+$C$11*$K$9+$F$11*((FF371+EX371)/MAX(FF371+EX371+FG371, 0.1)*$P$9+FG371/MAX(FF371+EX371+FG371, 0.1)*$Q$9))/($B$11+$C$11+$F$11)</f>
        <v>0</v>
      </c>
      <c r="DL371">
        <v>6</v>
      </c>
      <c r="DM371">
        <v>0.5</v>
      </c>
      <c r="DN371" t="s">
        <v>438</v>
      </c>
      <c r="DO371">
        <v>2</v>
      </c>
      <c r="DP371" t="b">
        <v>1</v>
      </c>
      <c r="DQ371">
        <v>1761413093.94615</v>
      </c>
      <c r="DR371">
        <v>1038.01230769231</v>
      </c>
      <c r="DS371">
        <v>1073.03384615385</v>
      </c>
      <c r="DT371">
        <v>26.6054769230769</v>
      </c>
      <c r="DU371">
        <v>24.7095384615385</v>
      </c>
      <c r="DV371">
        <v>1036.91692307692</v>
      </c>
      <c r="DW371">
        <v>26.2902769230769</v>
      </c>
      <c r="DX371">
        <v>500.042538461538</v>
      </c>
      <c r="DY371">
        <v>90.3520846153846</v>
      </c>
      <c r="DZ371">
        <v>0.0435015461538462</v>
      </c>
      <c r="EA371">
        <v>39.0596384615385</v>
      </c>
      <c r="EB371">
        <v>39.0980307692308</v>
      </c>
      <c r="EC371">
        <v>999.9</v>
      </c>
      <c r="ED371">
        <v>0</v>
      </c>
      <c r="EE371">
        <v>0</v>
      </c>
      <c r="EF371">
        <v>9994.94461538461</v>
      </c>
      <c r="EG371">
        <v>0</v>
      </c>
      <c r="EH371">
        <v>1227.20538461538</v>
      </c>
      <c r="EI371">
        <v>-35.0194153846154</v>
      </c>
      <c r="EJ371">
        <v>1066.38384615385</v>
      </c>
      <c r="EK371">
        <v>1100.21769230769</v>
      </c>
      <c r="EL371">
        <v>1.89593615384615</v>
      </c>
      <c r="EM371">
        <v>1073.03384615385</v>
      </c>
      <c r="EN371">
        <v>24.7095384615385</v>
      </c>
      <c r="EO371">
        <v>2.40386</v>
      </c>
      <c r="EP371">
        <v>2.23255692307692</v>
      </c>
      <c r="EQ371">
        <v>20.3898076923077</v>
      </c>
      <c r="ER371">
        <v>19.1978692307692</v>
      </c>
      <c r="ES371">
        <v>1199.95461538462</v>
      </c>
      <c r="ET371">
        <v>0.967000153846154</v>
      </c>
      <c r="EU371">
        <v>0.0329998461538462</v>
      </c>
      <c r="EV371">
        <v>0</v>
      </c>
      <c r="EW371">
        <v>1302.00769230769</v>
      </c>
      <c r="EX371">
        <v>5.00059</v>
      </c>
      <c r="EY371">
        <v>16584.5923076923</v>
      </c>
      <c r="EZ371">
        <v>10358.3153846154</v>
      </c>
      <c r="FA371">
        <v>58.7401538461539</v>
      </c>
      <c r="FB371">
        <v>60.7593846153846</v>
      </c>
      <c r="FC371">
        <v>59.019</v>
      </c>
      <c r="FD371">
        <v>60.3651538461539</v>
      </c>
      <c r="FE371">
        <v>59.4228461538462</v>
      </c>
      <c r="FF371">
        <v>1155.52461538462</v>
      </c>
      <c r="FG371">
        <v>39.43</v>
      </c>
      <c r="FH371">
        <v>0</v>
      </c>
      <c r="FI371">
        <v>1761413062.3</v>
      </c>
      <c r="FJ371">
        <v>0</v>
      </c>
      <c r="FK371">
        <v>1301.7064</v>
      </c>
      <c r="FL371">
        <v>-18.3653846569716</v>
      </c>
      <c r="FM371">
        <v>-199.576923355625</v>
      </c>
      <c r="FN371">
        <v>16581.516</v>
      </c>
      <c r="FO371">
        <v>15</v>
      </c>
      <c r="FP371">
        <v>0</v>
      </c>
      <c r="FQ371" t="s">
        <v>439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-34.893565</v>
      </c>
      <c r="GD371">
        <v>3.58933984962408</v>
      </c>
      <c r="GE371">
        <v>1.1769286062778</v>
      </c>
      <c r="GF371">
        <v>0</v>
      </c>
      <c r="GG371">
        <v>1302.94117647059</v>
      </c>
      <c r="GH371">
        <v>-18.6591291201528</v>
      </c>
      <c r="GI371">
        <v>1.84805742956647</v>
      </c>
      <c r="GJ371">
        <v>-1</v>
      </c>
      <c r="GK371">
        <v>1.9032375</v>
      </c>
      <c r="GL371">
        <v>-0.182123458646616</v>
      </c>
      <c r="GM371">
        <v>0.0175551755545195</v>
      </c>
      <c r="GN371">
        <v>0</v>
      </c>
      <c r="GO371">
        <v>0</v>
      </c>
      <c r="GP371">
        <v>2</v>
      </c>
      <c r="GQ371" t="s">
        <v>473</v>
      </c>
      <c r="GR371">
        <v>3.12768</v>
      </c>
      <c r="GS371">
        <v>2.72143</v>
      </c>
      <c r="GT371">
        <v>0.164595</v>
      </c>
      <c r="GU371">
        <v>0.168296</v>
      </c>
      <c r="GV371">
        <v>0.105822</v>
      </c>
      <c r="GW371">
        <v>0.100909</v>
      </c>
      <c r="GX371">
        <v>30174.8</v>
      </c>
      <c r="GY371">
        <v>31793.7</v>
      </c>
      <c r="GZ371">
        <v>32801</v>
      </c>
      <c r="HA371">
        <v>34735.4</v>
      </c>
      <c r="HB371">
        <v>41794.9</v>
      </c>
      <c r="HC371">
        <v>45021.7</v>
      </c>
      <c r="HD371">
        <v>51498.8</v>
      </c>
      <c r="HE371">
        <v>55690.4</v>
      </c>
      <c r="HF371">
        <v>1.70565</v>
      </c>
      <c r="HG371">
        <v>1.57295</v>
      </c>
      <c r="HH371">
        <v>-0.064306</v>
      </c>
      <c r="HI371">
        <v>0</v>
      </c>
      <c r="HJ371">
        <v>40.1894</v>
      </c>
      <c r="HK371">
        <v>999.9</v>
      </c>
      <c r="HL371">
        <v>56.623</v>
      </c>
      <c r="HM371">
        <v>29.285</v>
      </c>
      <c r="HN371">
        <v>25.6233</v>
      </c>
      <c r="HO371">
        <v>56.6875</v>
      </c>
      <c r="HP371">
        <v>41.883</v>
      </c>
      <c r="HQ371">
        <v>1</v>
      </c>
      <c r="HR371">
        <v>2.05836</v>
      </c>
      <c r="HS371">
        <v>9.28105</v>
      </c>
      <c r="HT371">
        <v>19.9059</v>
      </c>
      <c r="HU371">
        <v>5.19048</v>
      </c>
      <c r="HV371">
        <v>12.0159</v>
      </c>
      <c r="HW371">
        <v>4.97045</v>
      </c>
      <c r="HX371">
        <v>3.29495</v>
      </c>
      <c r="HY371">
        <v>9999</v>
      </c>
      <c r="HZ371">
        <v>9999</v>
      </c>
      <c r="IA371">
        <v>999.9</v>
      </c>
      <c r="IB371">
        <v>9999</v>
      </c>
      <c r="IC371">
        <v>1.86324</v>
      </c>
      <c r="ID371">
        <v>1.86809</v>
      </c>
      <c r="IE371">
        <v>1.86783</v>
      </c>
      <c r="IF371">
        <v>1.86904</v>
      </c>
      <c r="IG371">
        <v>1.86981</v>
      </c>
      <c r="IH371">
        <v>1.86585</v>
      </c>
      <c r="II371">
        <v>1.86695</v>
      </c>
      <c r="IJ371">
        <v>1.86837</v>
      </c>
      <c r="IK371">
        <v>5</v>
      </c>
      <c r="IL371">
        <v>0</v>
      </c>
      <c r="IM371">
        <v>0</v>
      </c>
      <c r="IN371">
        <v>0</v>
      </c>
      <c r="IO371" t="s">
        <v>441</v>
      </c>
      <c r="IP371" t="s">
        <v>442</v>
      </c>
      <c r="IQ371" t="s">
        <v>443</v>
      </c>
      <c r="IR371" t="s">
        <v>443</v>
      </c>
      <c r="IS371" t="s">
        <v>443</v>
      </c>
      <c r="IT371" t="s">
        <v>443</v>
      </c>
      <c r="IU371">
        <v>0</v>
      </c>
      <c r="IV371">
        <v>100</v>
      </c>
      <c r="IW371">
        <v>100</v>
      </c>
      <c r="IX371">
        <v>1.1</v>
      </c>
      <c r="IY371">
        <v>0.3152</v>
      </c>
      <c r="IZ371">
        <v>1.09748391826392</v>
      </c>
      <c r="JA371">
        <v>0</v>
      </c>
      <c r="JB371">
        <v>0</v>
      </c>
      <c r="JC371">
        <v>0</v>
      </c>
      <c r="JD371">
        <v>0.315191680746845</v>
      </c>
      <c r="JE371">
        <v>0</v>
      </c>
      <c r="JF371">
        <v>0</v>
      </c>
      <c r="JG371">
        <v>0</v>
      </c>
      <c r="JH371">
        <v>5</v>
      </c>
      <c r="JI371">
        <v>2273</v>
      </c>
      <c r="JJ371">
        <v>0</v>
      </c>
      <c r="JK371">
        <v>25</v>
      </c>
      <c r="JL371">
        <v>29356885</v>
      </c>
      <c r="JM371">
        <v>29356885</v>
      </c>
      <c r="JN371">
        <v>2.22412</v>
      </c>
      <c r="JO371">
        <v>2.60864</v>
      </c>
      <c r="JP371">
        <v>1.54785</v>
      </c>
      <c r="JQ371">
        <v>2.32056</v>
      </c>
      <c r="JR371">
        <v>1.64673</v>
      </c>
      <c r="JS371">
        <v>2.35596</v>
      </c>
      <c r="JT371">
        <v>33.6479</v>
      </c>
      <c r="JU371">
        <v>24.105</v>
      </c>
      <c r="JV371">
        <v>18</v>
      </c>
      <c r="JW371">
        <v>484.908</v>
      </c>
      <c r="JX371">
        <v>390.376</v>
      </c>
      <c r="JY371">
        <v>30.6217</v>
      </c>
      <c r="JZ371">
        <v>49.9957</v>
      </c>
      <c r="KA371">
        <v>30.0046</v>
      </c>
      <c r="KB371">
        <v>48.9599</v>
      </c>
      <c r="KC371">
        <v>48.7689</v>
      </c>
      <c r="KD371">
        <v>44.5674</v>
      </c>
      <c r="KE371">
        <v>0</v>
      </c>
      <c r="KF371">
        <v>100</v>
      </c>
      <c r="KG371">
        <v>20.9272</v>
      </c>
      <c r="KH371">
        <v>1121.83</v>
      </c>
      <c r="KI371">
        <v>34.6858</v>
      </c>
      <c r="KJ371">
        <v>93.3801</v>
      </c>
      <c r="KK371">
        <v>90.1212</v>
      </c>
    </row>
    <row r="372" spans="1:297">
      <c r="A372">
        <v>356</v>
      </c>
      <c r="B372">
        <v>1761413107.1</v>
      </c>
      <c r="C372">
        <v>4926.09999990463</v>
      </c>
      <c r="D372" t="s">
        <v>1157</v>
      </c>
      <c r="E372" t="s">
        <v>1158</v>
      </c>
      <c r="F372">
        <v>5</v>
      </c>
      <c r="G372" t="s">
        <v>1024</v>
      </c>
      <c r="H372" t="s">
        <v>436</v>
      </c>
      <c r="I372">
        <v>1761413098.94615</v>
      </c>
      <c r="J372">
        <f>(K372)/1000</f>
        <v>0</v>
      </c>
      <c r="K372">
        <f>IF(DP372, AN372, AH372)</f>
        <v>0</v>
      </c>
      <c r="L372">
        <f>IF(DP372, AI372, AG372)</f>
        <v>0</v>
      </c>
      <c r="M372">
        <f>DR372 - IF(AU372&gt;1, L372*DL372*100.0/(AW372), 0)</f>
        <v>0</v>
      </c>
      <c r="N372">
        <f>((T372-J372/2)*M372-L372)/(T372+J372/2)</f>
        <v>0</v>
      </c>
      <c r="O372">
        <f>N372*(DY372+DZ372)/1000.0</f>
        <v>0</v>
      </c>
      <c r="P372">
        <f>(DR372 - IF(AU372&gt;1, L372*DL372*100.0/(AW372), 0))*(DY372+DZ372)/1000.0</f>
        <v>0</v>
      </c>
      <c r="Q372">
        <f>2.0/((1/S372-1/R372)+SIGN(S372)*SQRT((1/S372-1/R372)*(1/S372-1/R372) + 4*DM372/((DM372+1)*(DM372+1))*(2*1/S372*1/R372-1/R372*1/R372)))</f>
        <v>0</v>
      </c>
      <c r="R372">
        <f>IF(LEFT(DN372,1)&lt;&gt;"0",IF(LEFT(DN372,1)="1",3.0,DO372),$D$5+$E$5*(EF372*DY372/($K$5*1000))+$F$5*(EF372*DY372/($K$5*1000))*MAX(MIN(DL372,$J$5),$I$5)*MAX(MIN(DL372,$J$5),$I$5)+$G$5*MAX(MIN(DL372,$J$5),$I$5)*(EF372*DY372/($K$5*1000))+$H$5*(EF372*DY372/($K$5*1000))*(EF372*DY372/($K$5*1000)))</f>
        <v>0</v>
      </c>
      <c r="S372">
        <f>J372*(1000-(1000*0.61365*exp(17.502*W372/(240.97+W372))/(DY372+DZ372)+DT372)/2)/(1000*0.61365*exp(17.502*W372/(240.97+W372))/(DY372+DZ372)-DT372)</f>
        <v>0</v>
      </c>
      <c r="T372">
        <f>1/((DM372+1)/(Q372/1.6)+1/(R372/1.37)) + DM372/((DM372+1)/(Q372/1.6) + DM372/(R372/1.37))</f>
        <v>0</v>
      </c>
      <c r="U372">
        <f>(DH372*DK372)</f>
        <v>0</v>
      </c>
      <c r="V372">
        <f>(EA372+(U372+2*0.95*5.67E-8*(((EA372+$B$7)+273)^4-(EA372+273)^4)-44100*J372)/(1.84*29.3*R372+8*0.95*5.67E-8*(EA372+273)^3))</f>
        <v>0</v>
      </c>
      <c r="W372">
        <f>($C$7*EB372+$D$7*EC372+$E$7*V372)</f>
        <v>0</v>
      </c>
      <c r="X372">
        <f>0.61365*exp(17.502*W372/(240.97+W372))</f>
        <v>0</v>
      </c>
      <c r="Y372">
        <f>(Z372/AA372*100)</f>
        <v>0</v>
      </c>
      <c r="Z372">
        <f>DT372*(DY372+DZ372)/1000</f>
        <v>0</v>
      </c>
      <c r="AA372">
        <f>0.61365*exp(17.502*EA372/(240.97+EA372))</f>
        <v>0</v>
      </c>
      <c r="AB372">
        <f>(X372-DT372*(DY372+DZ372)/1000)</f>
        <v>0</v>
      </c>
      <c r="AC372">
        <f>(-J372*44100)</f>
        <v>0</v>
      </c>
      <c r="AD372">
        <f>2*29.3*R372*0.92*(EA372-W372)</f>
        <v>0</v>
      </c>
      <c r="AE372">
        <f>2*0.95*5.67E-8*(((EA372+$B$7)+273)^4-(W372+273)^4)</f>
        <v>0</v>
      </c>
      <c r="AF372">
        <f>U372+AE372+AC372+AD372</f>
        <v>0</v>
      </c>
      <c r="AG372">
        <f>DX372*AU372*(DS372-DR372*(1000-AU372*DU372)/(1000-AU372*DT372))/(100*DL372)</f>
        <v>0</v>
      </c>
      <c r="AH372">
        <f>1000*DX372*AU372*(DT372-DU372)/(100*DL372*(1000-AU372*DT372))</f>
        <v>0</v>
      </c>
      <c r="AI372">
        <f>(AJ372 - AK372 - DY372*1E3/(8.314*(EA372+273.15)) * AM372/DX372 * AL372) * DX372/(100*DL372) * (1000 - DU372)/1000</f>
        <v>0</v>
      </c>
      <c r="AJ372">
        <v>1133.23142829566</v>
      </c>
      <c r="AK372">
        <v>1107.3523030303</v>
      </c>
      <c r="AL372">
        <v>3.49645589952301</v>
      </c>
      <c r="AM372">
        <v>65.0637993625478</v>
      </c>
      <c r="AN372">
        <f>(AP372 - AO372 + DY372*1E3/(8.314*(EA372+273.15)) * AR372/DX372 * AQ372) * DX372/(100*DL372) * 1000/(1000 - AP372)</f>
        <v>0</v>
      </c>
      <c r="AO372">
        <v>24.717418294802</v>
      </c>
      <c r="AP372">
        <v>26.5807878787879</v>
      </c>
      <c r="AQ372">
        <v>-8.41992611733271e-05</v>
      </c>
      <c r="AR372">
        <v>110.680161828756</v>
      </c>
      <c r="AS372">
        <v>8</v>
      </c>
      <c r="AT372">
        <v>2</v>
      </c>
      <c r="AU372">
        <f>IF(AS372*$H$13&gt;=AW372,1.0,(AW372/(AW372-AS372*$H$13)))</f>
        <v>0</v>
      </c>
      <c r="AV372">
        <f>(AU372-1)*100</f>
        <v>0</v>
      </c>
      <c r="AW372">
        <f>MAX(0,($B$13+$C$13*EF372)/(1+$D$13*EF372)*DY372/(EA372+273)*$E$13)</f>
        <v>0</v>
      </c>
      <c r="AX372" t="s">
        <v>437</v>
      </c>
      <c r="AY372" t="s">
        <v>437</v>
      </c>
      <c r="AZ372">
        <v>0</v>
      </c>
      <c r="BA372">
        <v>0</v>
      </c>
      <c r="BB372">
        <f>1-AZ372/BA372</f>
        <v>0</v>
      </c>
      <c r="BC372">
        <v>0</v>
      </c>
      <c r="BD372" t="s">
        <v>437</v>
      </c>
      <c r="BE372" t="s">
        <v>437</v>
      </c>
      <c r="BF372">
        <v>0</v>
      </c>
      <c r="BG372">
        <v>0</v>
      </c>
      <c r="BH372">
        <f>1-BF372/BG372</f>
        <v>0</v>
      </c>
      <c r="BI372">
        <v>0.5</v>
      </c>
      <c r="BJ372">
        <f>DI372</f>
        <v>0</v>
      </c>
      <c r="BK372">
        <f>L372</f>
        <v>0</v>
      </c>
      <c r="BL372">
        <f>BH372*BI372*BJ372</f>
        <v>0</v>
      </c>
      <c r="BM372">
        <f>(BK372-BC372)/BJ372</f>
        <v>0</v>
      </c>
      <c r="BN372">
        <f>(BA372-BG372)/BG372</f>
        <v>0</v>
      </c>
      <c r="BO372">
        <f>AZ372/(BB372+AZ372/BG372)</f>
        <v>0</v>
      </c>
      <c r="BP372" t="s">
        <v>437</v>
      </c>
      <c r="BQ372">
        <v>0</v>
      </c>
      <c r="BR372">
        <f>IF(BQ372&lt;&gt;0, BQ372, BO372)</f>
        <v>0</v>
      </c>
      <c r="BS372">
        <f>1-BR372/BG372</f>
        <v>0</v>
      </c>
      <c r="BT372">
        <f>(BG372-BF372)/(BG372-BR372)</f>
        <v>0</v>
      </c>
      <c r="BU372">
        <f>(BA372-BG372)/(BA372-BR372)</f>
        <v>0</v>
      </c>
      <c r="BV372">
        <f>(BG372-BF372)/(BG372-AZ372)</f>
        <v>0</v>
      </c>
      <c r="BW372">
        <f>(BA372-BG372)/(BA372-AZ372)</f>
        <v>0</v>
      </c>
      <c r="BX372">
        <f>(BT372*BR372/BF372)</f>
        <v>0</v>
      </c>
      <c r="BY372">
        <f>(1-BX372)</f>
        <v>0</v>
      </c>
      <c r="DH372">
        <f>$B$11*EG372+$C$11*EH372+$F$11*ES372*(1-EV372)</f>
        <v>0</v>
      </c>
      <c r="DI372">
        <f>DH372*DJ372</f>
        <v>0</v>
      </c>
      <c r="DJ372">
        <f>($B$11*$D$9+$C$11*$D$9+$F$11*((FF372+EX372)/MAX(FF372+EX372+FG372, 0.1)*$I$9+FG372/MAX(FF372+EX372+FG372, 0.1)*$J$9))/($B$11+$C$11+$F$11)</f>
        <v>0</v>
      </c>
      <c r="DK372">
        <f>($B$11*$K$9+$C$11*$K$9+$F$11*((FF372+EX372)/MAX(FF372+EX372+FG372, 0.1)*$P$9+FG372/MAX(FF372+EX372+FG372, 0.1)*$Q$9))/($B$11+$C$11+$F$11)</f>
        <v>0</v>
      </c>
      <c r="DL372">
        <v>6</v>
      </c>
      <c r="DM372">
        <v>0.5</v>
      </c>
      <c r="DN372" t="s">
        <v>438</v>
      </c>
      <c r="DO372">
        <v>2</v>
      </c>
      <c r="DP372" t="b">
        <v>1</v>
      </c>
      <c r="DQ372">
        <v>1761413098.94615</v>
      </c>
      <c r="DR372">
        <v>1054.52</v>
      </c>
      <c r="DS372">
        <v>1089.32461538462</v>
      </c>
      <c r="DT372">
        <v>26.5949</v>
      </c>
      <c r="DU372">
        <v>24.7129846153846</v>
      </c>
      <c r="DV372">
        <v>1053.42307692308</v>
      </c>
      <c r="DW372">
        <v>26.2797</v>
      </c>
      <c r="DX372">
        <v>500.041153846154</v>
      </c>
      <c r="DY372">
        <v>90.3513769230769</v>
      </c>
      <c r="DZ372">
        <v>0.0434692769230769</v>
      </c>
      <c r="EA372">
        <v>39.0962307692308</v>
      </c>
      <c r="EB372">
        <v>39.1322846153846</v>
      </c>
      <c r="EC372">
        <v>999.9</v>
      </c>
      <c r="ED372">
        <v>0</v>
      </c>
      <c r="EE372">
        <v>0</v>
      </c>
      <c r="EF372">
        <v>9998.84846153846</v>
      </c>
      <c r="EG372">
        <v>0</v>
      </c>
      <c r="EH372">
        <v>1227.10846153846</v>
      </c>
      <c r="EI372">
        <v>-34.8037153846154</v>
      </c>
      <c r="EJ372">
        <v>1083.33</v>
      </c>
      <c r="EK372">
        <v>1116.92692307692</v>
      </c>
      <c r="EL372">
        <v>1.88193076923077</v>
      </c>
      <c r="EM372">
        <v>1089.32461538462</v>
      </c>
      <c r="EN372">
        <v>24.7129846153846</v>
      </c>
      <c r="EO372">
        <v>2.40288769230769</v>
      </c>
      <c r="EP372">
        <v>2.23285076923077</v>
      </c>
      <c r="EQ372">
        <v>20.3832615384615</v>
      </c>
      <c r="ER372">
        <v>19.1999846153846</v>
      </c>
      <c r="ES372">
        <v>1199.95538461538</v>
      </c>
      <c r="ET372">
        <v>0.96700076923077</v>
      </c>
      <c r="EU372">
        <v>0.0329991923076923</v>
      </c>
      <c r="EV372">
        <v>0</v>
      </c>
      <c r="EW372">
        <v>1300.50076923077</v>
      </c>
      <c r="EX372">
        <v>5.00059</v>
      </c>
      <c r="EY372">
        <v>16568.4153846154</v>
      </c>
      <c r="EZ372">
        <v>10358.3153846154</v>
      </c>
      <c r="FA372">
        <v>58.7786153846154</v>
      </c>
      <c r="FB372">
        <v>60.7881538461538</v>
      </c>
      <c r="FC372">
        <v>59.0623076923077</v>
      </c>
      <c r="FD372">
        <v>60.4036153846154</v>
      </c>
      <c r="FE372">
        <v>59.4613076923077</v>
      </c>
      <c r="FF372">
        <v>1155.52538461538</v>
      </c>
      <c r="FG372">
        <v>39.43</v>
      </c>
      <c r="FH372">
        <v>0</v>
      </c>
      <c r="FI372">
        <v>1761413067.1</v>
      </c>
      <c r="FJ372">
        <v>0</v>
      </c>
      <c r="FK372">
        <v>1300.2296</v>
      </c>
      <c r="FL372">
        <v>-17.5261538834644</v>
      </c>
      <c r="FM372">
        <v>-196.284615709411</v>
      </c>
      <c r="FN372">
        <v>16565.832</v>
      </c>
      <c r="FO372">
        <v>15</v>
      </c>
      <c r="FP372">
        <v>0</v>
      </c>
      <c r="FQ372" t="s">
        <v>439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-35.2375952380952</v>
      </c>
      <c r="GD372">
        <v>4.35567272727266</v>
      </c>
      <c r="GE372">
        <v>1.08560514372057</v>
      </c>
      <c r="GF372">
        <v>0</v>
      </c>
      <c r="GG372">
        <v>1301.44852941176</v>
      </c>
      <c r="GH372">
        <v>-18.3949579729275</v>
      </c>
      <c r="GI372">
        <v>1.82265341862602</v>
      </c>
      <c r="GJ372">
        <v>-1</v>
      </c>
      <c r="GK372">
        <v>1.89018904761905</v>
      </c>
      <c r="GL372">
        <v>-0.166972207792212</v>
      </c>
      <c r="GM372">
        <v>0.0168997835727934</v>
      </c>
      <c r="GN372">
        <v>0</v>
      </c>
      <c r="GO372">
        <v>0</v>
      </c>
      <c r="GP372">
        <v>2</v>
      </c>
      <c r="GQ372" t="s">
        <v>473</v>
      </c>
      <c r="GR372">
        <v>3.12761</v>
      </c>
      <c r="GS372">
        <v>2.72157</v>
      </c>
      <c r="GT372">
        <v>0.166268</v>
      </c>
      <c r="GU372">
        <v>0.169855</v>
      </c>
      <c r="GV372">
        <v>0.105778</v>
      </c>
      <c r="GW372">
        <v>0.100908</v>
      </c>
      <c r="GX372">
        <v>30110.8</v>
      </c>
      <c r="GY372">
        <v>31729.3</v>
      </c>
      <c r="GZ372">
        <v>32797.7</v>
      </c>
      <c r="HA372">
        <v>34730.9</v>
      </c>
      <c r="HB372">
        <v>41793.6</v>
      </c>
      <c r="HC372">
        <v>45016.6</v>
      </c>
      <c r="HD372">
        <v>51494.3</v>
      </c>
      <c r="HE372">
        <v>55683.7</v>
      </c>
      <c r="HF372">
        <v>1.70502</v>
      </c>
      <c r="HG372">
        <v>1.57245</v>
      </c>
      <c r="HH372">
        <v>-0.0649355</v>
      </c>
      <c r="HI372">
        <v>0</v>
      </c>
      <c r="HJ372">
        <v>40.2212</v>
      </c>
      <c r="HK372">
        <v>999.9</v>
      </c>
      <c r="HL372">
        <v>56.623</v>
      </c>
      <c r="HM372">
        <v>29.306</v>
      </c>
      <c r="HN372">
        <v>25.654</v>
      </c>
      <c r="HO372">
        <v>56.8175</v>
      </c>
      <c r="HP372">
        <v>42.0873</v>
      </c>
      <c r="HQ372">
        <v>1</v>
      </c>
      <c r="HR372">
        <v>2.06314</v>
      </c>
      <c r="HS372">
        <v>9.28105</v>
      </c>
      <c r="HT372">
        <v>19.9058</v>
      </c>
      <c r="HU372">
        <v>5.19093</v>
      </c>
      <c r="HV372">
        <v>12.0159</v>
      </c>
      <c r="HW372">
        <v>4.9706</v>
      </c>
      <c r="HX372">
        <v>3.295</v>
      </c>
      <c r="HY372">
        <v>9999</v>
      </c>
      <c r="HZ372">
        <v>9999</v>
      </c>
      <c r="IA372">
        <v>999.9</v>
      </c>
      <c r="IB372">
        <v>9999</v>
      </c>
      <c r="IC372">
        <v>1.86324</v>
      </c>
      <c r="ID372">
        <v>1.86812</v>
      </c>
      <c r="IE372">
        <v>1.86783</v>
      </c>
      <c r="IF372">
        <v>1.86905</v>
      </c>
      <c r="IG372">
        <v>1.86981</v>
      </c>
      <c r="IH372">
        <v>1.86584</v>
      </c>
      <c r="II372">
        <v>1.86694</v>
      </c>
      <c r="IJ372">
        <v>1.86837</v>
      </c>
      <c r="IK372">
        <v>5</v>
      </c>
      <c r="IL372">
        <v>0</v>
      </c>
      <c r="IM372">
        <v>0</v>
      </c>
      <c r="IN372">
        <v>0</v>
      </c>
      <c r="IO372" t="s">
        <v>441</v>
      </c>
      <c r="IP372" t="s">
        <v>442</v>
      </c>
      <c r="IQ372" t="s">
        <v>443</v>
      </c>
      <c r="IR372" t="s">
        <v>443</v>
      </c>
      <c r="IS372" t="s">
        <v>443</v>
      </c>
      <c r="IT372" t="s">
        <v>443</v>
      </c>
      <c r="IU372">
        <v>0</v>
      </c>
      <c r="IV372">
        <v>100</v>
      </c>
      <c r="IW372">
        <v>100</v>
      </c>
      <c r="IX372">
        <v>1.09</v>
      </c>
      <c r="IY372">
        <v>0.3152</v>
      </c>
      <c r="IZ372">
        <v>1.09748391826392</v>
      </c>
      <c r="JA372">
        <v>0</v>
      </c>
      <c r="JB372">
        <v>0</v>
      </c>
      <c r="JC372">
        <v>0</v>
      </c>
      <c r="JD372">
        <v>0.315191680746845</v>
      </c>
      <c r="JE372">
        <v>0</v>
      </c>
      <c r="JF372">
        <v>0</v>
      </c>
      <c r="JG372">
        <v>0</v>
      </c>
      <c r="JH372">
        <v>5</v>
      </c>
      <c r="JI372">
        <v>2273</v>
      </c>
      <c r="JJ372">
        <v>0</v>
      </c>
      <c r="JK372">
        <v>25</v>
      </c>
      <c r="JL372">
        <v>29356885.1</v>
      </c>
      <c r="JM372">
        <v>29356885.1</v>
      </c>
      <c r="JN372">
        <v>2.25098</v>
      </c>
      <c r="JO372">
        <v>2.59521</v>
      </c>
      <c r="JP372">
        <v>1.54785</v>
      </c>
      <c r="JQ372">
        <v>2.32056</v>
      </c>
      <c r="JR372">
        <v>1.64551</v>
      </c>
      <c r="JS372">
        <v>2.38525</v>
      </c>
      <c r="JT372">
        <v>33.6479</v>
      </c>
      <c r="JU372">
        <v>24.1138</v>
      </c>
      <c r="JV372">
        <v>18</v>
      </c>
      <c r="JW372">
        <v>484.734</v>
      </c>
      <c r="JX372">
        <v>390.276</v>
      </c>
      <c r="JY372">
        <v>30.6553</v>
      </c>
      <c r="JZ372">
        <v>50.0435</v>
      </c>
      <c r="KA372">
        <v>30.0046</v>
      </c>
      <c r="KB372">
        <v>49.0053</v>
      </c>
      <c r="KC372">
        <v>48.8123</v>
      </c>
      <c r="KD372">
        <v>45.205</v>
      </c>
      <c r="KE372">
        <v>0</v>
      </c>
      <c r="KF372">
        <v>100</v>
      </c>
      <c r="KG372">
        <v>20.9178</v>
      </c>
      <c r="KH372">
        <v>1142.31</v>
      </c>
      <c r="KI372">
        <v>34.6858</v>
      </c>
      <c r="KJ372">
        <v>93.3715</v>
      </c>
      <c r="KK372">
        <v>90.11</v>
      </c>
    </row>
    <row r="373" spans="1:297">
      <c r="A373">
        <v>357</v>
      </c>
      <c r="B373">
        <v>1761413112.1</v>
      </c>
      <c r="C373">
        <v>4931.09999990463</v>
      </c>
      <c r="D373" t="s">
        <v>1159</v>
      </c>
      <c r="E373" t="s">
        <v>1160</v>
      </c>
      <c r="F373">
        <v>5</v>
      </c>
      <c r="G373" t="s">
        <v>1024</v>
      </c>
      <c r="H373" t="s">
        <v>436</v>
      </c>
      <c r="I373">
        <v>1761413103.94615</v>
      </c>
      <c r="J373">
        <f>(K373)/1000</f>
        <v>0</v>
      </c>
      <c r="K373">
        <f>IF(DP373, AN373, AH373)</f>
        <v>0</v>
      </c>
      <c r="L373">
        <f>IF(DP373, AI373, AG373)</f>
        <v>0</v>
      </c>
      <c r="M373">
        <f>DR373 - IF(AU373&gt;1, L373*DL373*100.0/(AW373), 0)</f>
        <v>0</v>
      </c>
      <c r="N373">
        <f>((T373-J373/2)*M373-L373)/(T373+J373/2)</f>
        <v>0</v>
      </c>
      <c r="O373">
        <f>N373*(DY373+DZ373)/1000.0</f>
        <v>0</v>
      </c>
      <c r="P373">
        <f>(DR373 - IF(AU373&gt;1, L373*DL373*100.0/(AW373), 0))*(DY373+DZ373)/1000.0</f>
        <v>0</v>
      </c>
      <c r="Q373">
        <f>2.0/((1/S373-1/R373)+SIGN(S373)*SQRT((1/S373-1/R373)*(1/S373-1/R373) + 4*DM373/((DM373+1)*(DM373+1))*(2*1/S373*1/R373-1/R373*1/R373)))</f>
        <v>0</v>
      </c>
      <c r="R373">
        <f>IF(LEFT(DN373,1)&lt;&gt;"0",IF(LEFT(DN373,1)="1",3.0,DO373),$D$5+$E$5*(EF373*DY373/($K$5*1000))+$F$5*(EF373*DY373/($K$5*1000))*MAX(MIN(DL373,$J$5),$I$5)*MAX(MIN(DL373,$J$5),$I$5)+$G$5*MAX(MIN(DL373,$J$5),$I$5)*(EF373*DY373/($K$5*1000))+$H$5*(EF373*DY373/($K$5*1000))*(EF373*DY373/($K$5*1000)))</f>
        <v>0</v>
      </c>
      <c r="S373">
        <f>J373*(1000-(1000*0.61365*exp(17.502*W373/(240.97+W373))/(DY373+DZ373)+DT373)/2)/(1000*0.61365*exp(17.502*W373/(240.97+W373))/(DY373+DZ373)-DT373)</f>
        <v>0</v>
      </c>
      <c r="T373">
        <f>1/((DM373+1)/(Q373/1.6)+1/(R373/1.37)) + DM373/((DM373+1)/(Q373/1.6) + DM373/(R373/1.37))</f>
        <v>0</v>
      </c>
      <c r="U373">
        <f>(DH373*DK373)</f>
        <v>0</v>
      </c>
      <c r="V373">
        <f>(EA373+(U373+2*0.95*5.67E-8*(((EA373+$B$7)+273)^4-(EA373+273)^4)-44100*J373)/(1.84*29.3*R373+8*0.95*5.67E-8*(EA373+273)^3))</f>
        <v>0</v>
      </c>
      <c r="W373">
        <f>($C$7*EB373+$D$7*EC373+$E$7*V373)</f>
        <v>0</v>
      </c>
      <c r="X373">
        <f>0.61365*exp(17.502*W373/(240.97+W373))</f>
        <v>0</v>
      </c>
      <c r="Y373">
        <f>(Z373/AA373*100)</f>
        <v>0</v>
      </c>
      <c r="Z373">
        <f>DT373*(DY373+DZ373)/1000</f>
        <v>0</v>
      </c>
      <c r="AA373">
        <f>0.61365*exp(17.502*EA373/(240.97+EA373))</f>
        <v>0</v>
      </c>
      <c r="AB373">
        <f>(X373-DT373*(DY373+DZ373)/1000)</f>
        <v>0</v>
      </c>
      <c r="AC373">
        <f>(-J373*44100)</f>
        <v>0</v>
      </c>
      <c r="AD373">
        <f>2*29.3*R373*0.92*(EA373-W373)</f>
        <v>0</v>
      </c>
      <c r="AE373">
        <f>2*0.95*5.67E-8*(((EA373+$B$7)+273)^4-(W373+273)^4)</f>
        <v>0</v>
      </c>
      <c r="AF373">
        <f>U373+AE373+AC373+AD373</f>
        <v>0</v>
      </c>
      <c r="AG373">
        <f>DX373*AU373*(DS373-DR373*(1000-AU373*DU373)/(1000-AU373*DT373))/(100*DL373)</f>
        <v>0</v>
      </c>
      <c r="AH373">
        <f>1000*DX373*AU373*(DT373-DU373)/(100*DL373*(1000-AU373*DT373))</f>
        <v>0</v>
      </c>
      <c r="AI373">
        <f>(AJ373 - AK373 - DY373*1E3/(8.314*(EA373+273.15)) * AM373/DX373 * AL373) * DX373/(100*DL373) * (1000 - DU373)/1000</f>
        <v>0</v>
      </c>
      <c r="AJ373">
        <v>1150.03606264471</v>
      </c>
      <c r="AK373">
        <v>1124.04733333333</v>
      </c>
      <c r="AL373">
        <v>3.34830503905944</v>
      </c>
      <c r="AM373">
        <v>65.0637993625478</v>
      </c>
      <c r="AN373">
        <f>(AP373 - AO373 + DY373*1E3/(8.314*(EA373+273.15)) * AR373/DX373 * AQ373) * DX373/(100*DL373) * 1000/(1000 - AP373)</f>
        <v>0</v>
      </c>
      <c r="AO373">
        <v>24.7195808684322</v>
      </c>
      <c r="AP373">
        <v>26.5694115151515</v>
      </c>
      <c r="AQ373">
        <v>-8.6158438140776e-05</v>
      </c>
      <c r="AR373">
        <v>110.680161828756</v>
      </c>
      <c r="AS373">
        <v>8</v>
      </c>
      <c r="AT373">
        <v>2</v>
      </c>
      <c r="AU373">
        <f>IF(AS373*$H$13&gt;=AW373,1.0,(AW373/(AW373-AS373*$H$13)))</f>
        <v>0</v>
      </c>
      <c r="AV373">
        <f>(AU373-1)*100</f>
        <v>0</v>
      </c>
      <c r="AW373">
        <f>MAX(0,($B$13+$C$13*EF373)/(1+$D$13*EF373)*DY373/(EA373+273)*$E$13)</f>
        <v>0</v>
      </c>
      <c r="AX373" t="s">
        <v>437</v>
      </c>
      <c r="AY373" t="s">
        <v>437</v>
      </c>
      <c r="AZ373">
        <v>0</v>
      </c>
      <c r="BA373">
        <v>0</v>
      </c>
      <c r="BB373">
        <f>1-AZ373/BA373</f>
        <v>0</v>
      </c>
      <c r="BC373">
        <v>0</v>
      </c>
      <c r="BD373" t="s">
        <v>437</v>
      </c>
      <c r="BE373" t="s">
        <v>437</v>
      </c>
      <c r="BF373">
        <v>0</v>
      </c>
      <c r="BG373">
        <v>0</v>
      </c>
      <c r="BH373">
        <f>1-BF373/BG373</f>
        <v>0</v>
      </c>
      <c r="BI373">
        <v>0.5</v>
      </c>
      <c r="BJ373">
        <f>DI373</f>
        <v>0</v>
      </c>
      <c r="BK373">
        <f>L373</f>
        <v>0</v>
      </c>
      <c r="BL373">
        <f>BH373*BI373*BJ373</f>
        <v>0</v>
      </c>
      <c r="BM373">
        <f>(BK373-BC373)/BJ373</f>
        <v>0</v>
      </c>
      <c r="BN373">
        <f>(BA373-BG373)/BG373</f>
        <v>0</v>
      </c>
      <c r="BO373">
        <f>AZ373/(BB373+AZ373/BG373)</f>
        <v>0</v>
      </c>
      <c r="BP373" t="s">
        <v>437</v>
      </c>
      <c r="BQ373">
        <v>0</v>
      </c>
      <c r="BR373">
        <f>IF(BQ373&lt;&gt;0, BQ373, BO373)</f>
        <v>0</v>
      </c>
      <c r="BS373">
        <f>1-BR373/BG373</f>
        <v>0</v>
      </c>
      <c r="BT373">
        <f>(BG373-BF373)/(BG373-BR373)</f>
        <v>0</v>
      </c>
      <c r="BU373">
        <f>(BA373-BG373)/(BA373-BR373)</f>
        <v>0</v>
      </c>
      <c r="BV373">
        <f>(BG373-BF373)/(BG373-AZ373)</f>
        <v>0</v>
      </c>
      <c r="BW373">
        <f>(BA373-BG373)/(BA373-AZ373)</f>
        <v>0</v>
      </c>
      <c r="BX373">
        <f>(BT373*BR373/BF373)</f>
        <v>0</v>
      </c>
      <c r="BY373">
        <f>(1-BX373)</f>
        <v>0</v>
      </c>
      <c r="DH373">
        <f>$B$11*EG373+$C$11*EH373+$F$11*ES373*(1-EV373)</f>
        <v>0</v>
      </c>
      <c r="DI373">
        <f>DH373*DJ373</f>
        <v>0</v>
      </c>
      <c r="DJ373">
        <f>($B$11*$D$9+$C$11*$D$9+$F$11*((FF373+EX373)/MAX(FF373+EX373+FG373, 0.1)*$I$9+FG373/MAX(FF373+EX373+FG373, 0.1)*$J$9))/($B$11+$C$11+$F$11)</f>
        <v>0</v>
      </c>
      <c r="DK373">
        <f>($B$11*$K$9+$C$11*$K$9+$F$11*((FF373+EX373)/MAX(FF373+EX373+FG373, 0.1)*$P$9+FG373/MAX(FF373+EX373+FG373, 0.1)*$Q$9))/($B$11+$C$11+$F$11)</f>
        <v>0</v>
      </c>
      <c r="DL373">
        <v>6</v>
      </c>
      <c r="DM373">
        <v>0.5</v>
      </c>
      <c r="DN373" t="s">
        <v>438</v>
      </c>
      <c r="DO373">
        <v>2</v>
      </c>
      <c r="DP373" t="b">
        <v>1</v>
      </c>
      <c r="DQ373">
        <v>1761413103.94615</v>
      </c>
      <c r="DR373">
        <v>1070.76461538462</v>
      </c>
      <c r="DS373">
        <v>1105.67923076923</v>
      </c>
      <c r="DT373">
        <v>26.5850461538462</v>
      </c>
      <c r="DU373">
        <v>24.7161923076923</v>
      </c>
      <c r="DV373">
        <v>1069.66846153846</v>
      </c>
      <c r="DW373">
        <v>26.2698538461538</v>
      </c>
      <c r="DX373">
        <v>500.049923076923</v>
      </c>
      <c r="DY373">
        <v>90.3511538461539</v>
      </c>
      <c r="DZ373">
        <v>0.0435136230769231</v>
      </c>
      <c r="EA373">
        <v>39.1275769230769</v>
      </c>
      <c r="EB373">
        <v>39.1637230769231</v>
      </c>
      <c r="EC373">
        <v>999.9</v>
      </c>
      <c r="ED373">
        <v>0</v>
      </c>
      <c r="EE373">
        <v>0</v>
      </c>
      <c r="EF373">
        <v>9997.65</v>
      </c>
      <c r="EG373">
        <v>0</v>
      </c>
      <c r="EH373">
        <v>1227.00076923077</v>
      </c>
      <c r="EI373">
        <v>-34.9142153846154</v>
      </c>
      <c r="EJ373">
        <v>1100.00846153846</v>
      </c>
      <c r="EK373">
        <v>1133.7</v>
      </c>
      <c r="EL373">
        <v>1.86887461538462</v>
      </c>
      <c r="EM373">
        <v>1105.67923076923</v>
      </c>
      <c r="EN373">
        <v>24.7161923076923</v>
      </c>
      <c r="EO373">
        <v>2.40199153846154</v>
      </c>
      <c r="EP373">
        <v>2.23313538461538</v>
      </c>
      <c r="EQ373">
        <v>20.3772153846154</v>
      </c>
      <c r="ER373">
        <v>19.2020384615385</v>
      </c>
      <c r="ES373">
        <v>1199.95384615385</v>
      </c>
      <c r="ET373">
        <v>0.967001461538462</v>
      </c>
      <c r="EU373">
        <v>0.0329985384615385</v>
      </c>
      <c r="EV373">
        <v>0</v>
      </c>
      <c r="EW373">
        <v>1298.99307692308</v>
      </c>
      <c r="EX373">
        <v>5.00059</v>
      </c>
      <c r="EY373">
        <v>16552.4076923077</v>
      </c>
      <c r="EZ373">
        <v>10358.3076923077</v>
      </c>
      <c r="FA373">
        <v>58.8122307692308</v>
      </c>
      <c r="FB373">
        <v>60.8266153846154</v>
      </c>
      <c r="FC373">
        <v>59.1007692307692</v>
      </c>
      <c r="FD373">
        <v>60.4420769230769</v>
      </c>
      <c r="FE373">
        <v>59.4902307692308</v>
      </c>
      <c r="FF373">
        <v>1155.52384615385</v>
      </c>
      <c r="FG373">
        <v>39.43</v>
      </c>
      <c r="FH373">
        <v>0</v>
      </c>
      <c r="FI373">
        <v>1761413071.9</v>
      </c>
      <c r="FJ373">
        <v>0</v>
      </c>
      <c r="FK373">
        <v>1298.808</v>
      </c>
      <c r="FL373">
        <v>-18.278461513215</v>
      </c>
      <c r="FM373">
        <v>-189.169230581606</v>
      </c>
      <c r="FN373">
        <v>16550.268</v>
      </c>
      <c r="FO373">
        <v>15</v>
      </c>
      <c r="FP373">
        <v>0</v>
      </c>
      <c r="FQ373" t="s">
        <v>439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-34.99074</v>
      </c>
      <c r="GD373">
        <v>-3.51172330827061</v>
      </c>
      <c r="GE373">
        <v>0.967408083178965</v>
      </c>
      <c r="GF373">
        <v>0</v>
      </c>
      <c r="GG373">
        <v>1299.81088235294</v>
      </c>
      <c r="GH373">
        <v>-18.25836516978</v>
      </c>
      <c r="GI373">
        <v>1.80947240872135</v>
      </c>
      <c r="GJ373">
        <v>-1</v>
      </c>
      <c r="GK373">
        <v>1.874854</v>
      </c>
      <c r="GL373">
        <v>-0.155734736842105</v>
      </c>
      <c r="GM373">
        <v>0.0149763177717355</v>
      </c>
      <c r="GN373">
        <v>0</v>
      </c>
      <c r="GO373">
        <v>0</v>
      </c>
      <c r="GP373">
        <v>2</v>
      </c>
      <c r="GQ373" t="s">
        <v>473</v>
      </c>
      <c r="GR373">
        <v>3.12768</v>
      </c>
      <c r="GS373">
        <v>2.72137</v>
      </c>
      <c r="GT373">
        <v>0.167911</v>
      </c>
      <c r="GU373">
        <v>0.171722</v>
      </c>
      <c r="GV373">
        <v>0.105735</v>
      </c>
      <c r="GW373">
        <v>0.100906</v>
      </c>
      <c r="GX373">
        <v>30048.3</v>
      </c>
      <c r="GY373">
        <v>31653.5</v>
      </c>
      <c r="GZ373">
        <v>32795</v>
      </c>
      <c r="HA373">
        <v>34726.7</v>
      </c>
      <c r="HB373">
        <v>41792.9</v>
      </c>
      <c r="HC373">
        <v>45011.8</v>
      </c>
      <c r="HD373">
        <v>51490.7</v>
      </c>
      <c r="HE373">
        <v>55677.4</v>
      </c>
      <c r="HF373">
        <v>1.70478</v>
      </c>
      <c r="HG373">
        <v>1.57192</v>
      </c>
      <c r="HH373">
        <v>-0.0646226</v>
      </c>
      <c r="HI373">
        <v>0</v>
      </c>
      <c r="HJ373">
        <v>40.2543</v>
      </c>
      <c r="HK373">
        <v>999.9</v>
      </c>
      <c r="HL373">
        <v>56.623</v>
      </c>
      <c r="HM373">
        <v>29.285</v>
      </c>
      <c r="HN373">
        <v>25.6233</v>
      </c>
      <c r="HO373">
        <v>57.0075</v>
      </c>
      <c r="HP373">
        <v>42.1274</v>
      </c>
      <c r="HQ373">
        <v>1</v>
      </c>
      <c r="HR373">
        <v>2.06776</v>
      </c>
      <c r="HS373">
        <v>9.28105</v>
      </c>
      <c r="HT373">
        <v>19.9058</v>
      </c>
      <c r="HU373">
        <v>5.19004</v>
      </c>
      <c r="HV373">
        <v>12.0159</v>
      </c>
      <c r="HW373">
        <v>4.9702</v>
      </c>
      <c r="HX373">
        <v>3.29497</v>
      </c>
      <c r="HY373">
        <v>9999</v>
      </c>
      <c r="HZ373">
        <v>9999</v>
      </c>
      <c r="IA373">
        <v>999.9</v>
      </c>
      <c r="IB373">
        <v>9999</v>
      </c>
      <c r="IC373">
        <v>1.86323</v>
      </c>
      <c r="ID373">
        <v>1.86812</v>
      </c>
      <c r="IE373">
        <v>1.86783</v>
      </c>
      <c r="IF373">
        <v>1.86904</v>
      </c>
      <c r="IG373">
        <v>1.86981</v>
      </c>
      <c r="IH373">
        <v>1.86584</v>
      </c>
      <c r="II373">
        <v>1.86695</v>
      </c>
      <c r="IJ373">
        <v>1.86836</v>
      </c>
      <c r="IK373">
        <v>5</v>
      </c>
      <c r="IL373">
        <v>0</v>
      </c>
      <c r="IM373">
        <v>0</v>
      </c>
      <c r="IN373">
        <v>0</v>
      </c>
      <c r="IO373" t="s">
        <v>441</v>
      </c>
      <c r="IP373" t="s">
        <v>442</v>
      </c>
      <c r="IQ373" t="s">
        <v>443</v>
      </c>
      <c r="IR373" t="s">
        <v>443</v>
      </c>
      <c r="IS373" t="s">
        <v>443</v>
      </c>
      <c r="IT373" t="s">
        <v>443</v>
      </c>
      <c r="IU373">
        <v>0</v>
      </c>
      <c r="IV373">
        <v>100</v>
      </c>
      <c r="IW373">
        <v>100</v>
      </c>
      <c r="IX373">
        <v>1.1</v>
      </c>
      <c r="IY373">
        <v>0.3152</v>
      </c>
      <c r="IZ373">
        <v>1.09748391826392</v>
      </c>
      <c r="JA373">
        <v>0</v>
      </c>
      <c r="JB373">
        <v>0</v>
      </c>
      <c r="JC373">
        <v>0</v>
      </c>
      <c r="JD373">
        <v>0.315191680746845</v>
      </c>
      <c r="JE373">
        <v>0</v>
      </c>
      <c r="JF373">
        <v>0</v>
      </c>
      <c r="JG373">
        <v>0</v>
      </c>
      <c r="JH373">
        <v>5</v>
      </c>
      <c r="JI373">
        <v>2273</v>
      </c>
      <c r="JJ373">
        <v>0</v>
      </c>
      <c r="JK373">
        <v>25</v>
      </c>
      <c r="JL373">
        <v>29356885.2</v>
      </c>
      <c r="JM373">
        <v>29356885.2</v>
      </c>
      <c r="JN373">
        <v>2.28027</v>
      </c>
      <c r="JO373">
        <v>2.61475</v>
      </c>
      <c r="JP373">
        <v>1.54785</v>
      </c>
      <c r="JQ373">
        <v>2.32056</v>
      </c>
      <c r="JR373">
        <v>1.64673</v>
      </c>
      <c r="JS373">
        <v>2.26685</v>
      </c>
      <c r="JT373">
        <v>33.6479</v>
      </c>
      <c r="JU373">
        <v>24.105</v>
      </c>
      <c r="JV373">
        <v>18</v>
      </c>
      <c r="JW373">
        <v>484.819</v>
      </c>
      <c r="JX373">
        <v>390.168</v>
      </c>
      <c r="JY373">
        <v>30.6889</v>
      </c>
      <c r="JZ373">
        <v>50.0888</v>
      </c>
      <c r="KA373">
        <v>30.0045</v>
      </c>
      <c r="KB373">
        <v>49.0494</v>
      </c>
      <c r="KC373">
        <v>48.8572</v>
      </c>
      <c r="KD373">
        <v>45.7026</v>
      </c>
      <c r="KE373">
        <v>0</v>
      </c>
      <c r="KF373">
        <v>100</v>
      </c>
      <c r="KG373">
        <v>20.9092</v>
      </c>
      <c r="KH373">
        <v>1155.98</v>
      </c>
      <c r="KI373">
        <v>34.6858</v>
      </c>
      <c r="KJ373">
        <v>93.3645</v>
      </c>
      <c r="KK373">
        <v>90.0995</v>
      </c>
    </row>
    <row r="374" spans="1:297">
      <c r="A374">
        <v>358</v>
      </c>
      <c r="B374">
        <v>1761413117.1</v>
      </c>
      <c r="C374">
        <v>4936.09999990463</v>
      </c>
      <c r="D374" t="s">
        <v>1161</v>
      </c>
      <c r="E374" t="s">
        <v>1162</v>
      </c>
      <c r="F374">
        <v>5</v>
      </c>
      <c r="G374" t="s">
        <v>1024</v>
      </c>
      <c r="H374" t="s">
        <v>436</v>
      </c>
      <c r="I374">
        <v>1761413108.94615</v>
      </c>
      <c r="J374">
        <f>(K374)/1000</f>
        <v>0</v>
      </c>
      <c r="K374">
        <f>IF(DP374, AN374, AH374)</f>
        <v>0</v>
      </c>
      <c r="L374">
        <f>IF(DP374, AI374, AG374)</f>
        <v>0</v>
      </c>
      <c r="M374">
        <f>DR374 - IF(AU374&gt;1, L374*DL374*100.0/(AW374), 0)</f>
        <v>0</v>
      </c>
      <c r="N374">
        <f>((T374-J374/2)*M374-L374)/(T374+J374/2)</f>
        <v>0</v>
      </c>
      <c r="O374">
        <f>N374*(DY374+DZ374)/1000.0</f>
        <v>0</v>
      </c>
      <c r="P374">
        <f>(DR374 - IF(AU374&gt;1, L374*DL374*100.0/(AW374), 0))*(DY374+DZ374)/1000.0</f>
        <v>0</v>
      </c>
      <c r="Q374">
        <f>2.0/((1/S374-1/R374)+SIGN(S374)*SQRT((1/S374-1/R374)*(1/S374-1/R374) + 4*DM374/((DM374+1)*(DM374+1))*(2*1/S374*1/R374-1/R374*1/R374)))</f>
        <v>0</v>
      </c>
      <c r="R374">
        <f>IF(LEFT(DN374,1)&lt;&gt;"0",IF(LEFT(DN374,1)="1",3.0,DO374),$D$5+$E$5*(EF374*DY374/($K$5*1000))+$F$5*(EF374*DY374/($K$5*1000))*MAX(MIN(DL374,$J$5),$I$5)*MAX(MIN(DL374,$J$5),$I$5)+$G$5*MAX(MIN(DL374,$J$5),$I$5)*(EF374*DY374/($K$5*1000))+$H$5*(EF374*DY374/($K$5*1000))*(EF374*DY374/($K$5*1000)))</f>
        <v>0</v>
      </c>
      <c r="S374">
        <f>J374*(1000-(1000*0.61365*exp(17.502*W374/(240.97+W374))/(DY374+DZ374)+DT374)/2)/(1000*0.61365*exp(17.502*W374/(240.97+W374))/(DY374+DZ374)-DT374)</f>
        <v>0</v>
      </c>
      <c r="T374">
        <f>1/((DM374+1)/(Q374/1.6)+1/(R374/1.37)) + DM374/((DM374+1)/(Q374/1.6) + DM374/(R374/1.37))</f>
        <v>0</v>
      </c>
      <c r="U374">
        <f>(DH374*DK374)</f>
        <v>0</v>
      </c>
      <c r="V374">
        <f>(EA374+(U374+2*0.95*5.67E-8*(((EA374+$B$7)+273)^4-(EA374+273)^4)-44100*J374)/(1.84*29.3*R374+8*0.95*5.67E-8*(EA374+273)^3))</f>
        <v>0</v>
      </c>
      <c r="W374">
        <f>($C$7*EB374+$D$7*EC374+$E$7*V374)</f>
        <v>0</v>
      </c>
      <c r="X374">
        <f>0.61365*exp(17.502*W374/(240.97+W374))</f>
        <v>0</v>
      </c>
      <c r="Y374">
        <f>(Z374/AA374*100)</f>
        <v>0</v>
      </c>
      <c r="Z374">
        <f>DT374*(DY374+DZ374)/1000</f>
        <v>0</v>
      </c>
      <c r="AA374">
        <f>0.61365*exp(17.502*EA374/(240.97+EA374))</f>
        <v>0</v>
      </c>
      <c r="AB374">
        <f>(X374-DT374*(DY374+DZ374)/1000)</f>
        <v>0</v>
      </c>
      <c r="AC374">
        <f>(-J374*44100)</f>
        <v>0</v>
      </c>
      <c r="AD374">
        <f>2*29.3*R374*0.92*(EA374-W374)</f>
        <v>0</v>
      </c>
      <c r="AE374">
        <f>2*0.95*5.67E-8*(((EA374+$B$7)+273)^4-(W374+273)^4)</f>
        <v>0</v>
      </c>
      <c r="AF374">
        <f>U374+AE374+AC374+AD374</f>
        <v>0</v>
      </c>
      <c r="AG374">
        <f>DX374*AU374*(DS374-DR374*(1000-AU374*DU374)/(1000-AU374*DT374))/(100*DL374)</f>
        <v>0</v>
      </c>
      <c r="AH374">
        <f>1000*DX374*AU374*(DT374-DU374)/(100*DL374*(1000-AU374*DT374))</f>
        <v>0</v>
      </c>
      <c r="AI374">
        <f>(AJ374 - AK374 - DY374*1E3/(8.314*(EA374+273.15)) * AM374/DX374 * AL374) * DX374/(100*DL374) * (1000 - DU374)/1000</f>
        <v>0</v>
      </c>
      <c r="AJ374">
        <v>1169.39745850029</v>
      </c>
      <c r="AK374">
        <v>1142.3696969697</v>
      </c>
      <c r="AL374">
        <v>3.64802505397138</v>
      </c>
      <c r="AM374">
        <v>65.0637993625478</v>
      </c>
      <c r="AN374">
        <f>(AP374 - AO374 + DY374*1E3/(8.314*(EA374+273.15)) * AR374/DX374 * AQ374) * DX374/(100*DL374) * 1000/(1000 - AP374)</f>
        <v>0</v>
      </c>
      <c r="AO374">
        <v>24.7234591519547</v>
      </c>
      <c r="AP374">
        <v>26.5613424242424</v>
      </c>
      <c r="AQ374">
        <v>-4.7093007657235e-05</v>
      </c>
      <c r="AR374">
        <v>110.680161828756</v>
      </c>
      <c r="AS374">
        <v>9</v>
      </c>
      <c r="AT374">
        <v>2</v>
      </c>
      <c r="AU374">
        <f>IF(AS374*$H$13&gt;=AW374,1.0,(AW374/(AW374-AS374*$H$13)))</f>
        <v>0</v>
      </c>
      <c r="AV374">
        <f>(AU374-1)*100</f>
        <v>0</v>
      </c>
      <c r="AW374">
        <f>MAX(0,($B$13+$C$13*EF374)/(1+$D$13*EF374)*DY374/(EA374+273)*$E$13)</f>
        <v>0</v>
      </c>
      <c r="AX374" t="s">
        <v>437</v>
      </c>
      <c r="AY374" t="s">
        <v>437</v>
      </c>
      <c r="AZ374">
        <v>0</v>
      </c>
      <c r="BA374">
        <v>0</v>
      </c>
      <c r="BB374">
        <f>1-AZ374/BA374</f>
        <v>0</v>
      </c>
      <c r="BC374">
        <v>0</v>
      </c>
      <c r="BD374" t="s">
        <v>437</v>
      </c>
      <c r="BE374" t="s">
        <v>437</v>
      </c>
      <c r="BF374">
        <v>0</v>
      </c>
      <c r="BG374">
        <v>0</v>
      </c>
      <c r="BH374">
        <f>1-BF374/BG374</f>
        <v>0</v>
      </c>
      <c r="BI374">
        <v>0.5</v>
      </c>
      <c r="BJ374">
        <f>DI374</f>
        <v>0</v>
      </c>
      <c r="BK374">
        <f>L374</f>
        <v>0</v>
      </c>
      <c r="BL374">
        <f>BH374*BI374*BJ374</f>
        <v>0</v>
      </c>
      <c r="BM374">
        <f>(BK374-BC374)/BJ374</f>
        <v>0</v>
      </c>
      <c r="BN374">
        <f>(BA374-BG374)/BG374</f>
        <v>0</v>
      </c>
      <c r="BO374">
        <f>AZ374/(BB374+AZ374/BG374)</f>
        <v>0</v>
      </c>
      <c r="BP374" t="s">
        <v>437</v>
      </c>
      <c r="BQ374">
        <v>0</v>
      </c>
      <c r="BR374">
        <f>IF(BQ374&lt;&gt;0, BQ374, BO374)</f>
        <v>0</v>
      </c>
      <c r="BS374">
        <f>1-BR374/BG374</f>
        <v>0</v>
      </c>
      <c r="BT374">
        <f>(BG374-BF374)/(BG374-BR374)</f>
        <v>0</v>
      </c>
      <c r="BU374">
        <f>(BA374-BG374)/(BA374-BR374)</f>
        <v>0</v>
      </c>
      <c r="BV374">
        <f>(BG374-BF374)/(BG374-AZ374)</f>
        <v>0</v>
      </c>
      <c r="BW374">
        <f>(BA374-BG374)/(BA374-AZ374)</f>
        <v>0</v>
      </c>
      <c r="BX374">
        <f>(BT374*BR374/BF374)</f>
        <v>0</v>
      </c>
      <c r="BY374">
        <f>(1-BX374)</f>
        <v>0</v>
      </c>
      <c r="DH374">
        <f>$B$11*EG374+$C$11*EH374+$F$11*ES374*(1-EV374)</f>
        <v>0</v>
      </c>
      <c r="DI374">
        <f>DH374*DJ374</f>
        <v>0</v>
      </c>
      <c r="DJ374">
        <f>($B$11*$D$9+$C$11*$D$9+$F$11*((FF374+EX374)/MAX(FF374+EX374+FG374, 0.1)*$I$9+FG374/MAX(FF374+EX374+FG374, 0.1)*$J$9))/($B$11+$C$11+$F$11)</f>
        <v>0</v>
      </c>
      <c r="DK374">
        <f>($B$11*$K$9+$C$11*$K$9+$F$11*((FF374+EX374)/MAX(FF374+EX374+FG374, 0.1)*$P$9+FG374/MAX(FF374+EX374+FG374, 0.1)*$Q$9))/($B$11+$C$11+$F$11)</f>
        <v>0</v>
      </c>
      <c r="DL374">
        <v>6</v>
      </c>
      <c r="DM374">
        <v>0.5</v>
      </c>
      <c r="DN374" t="s">
        <v>438</v>
      </c>
      <c r="DO374">
        <v>2</v>
      </c>
      <c r="DP374" t="b">
        <v>1</v>
      </c>
      <c r="DQ374">
        <v>1761413108.94615</v>
      </c>
      <c r="DR374">
        <v>1087.38769230769</v>
      </c>
      <c r="DS374">
        <v>1123.21</v>
      </c>
      <c r="DT374">
        <v>26.5749692307692</v>
      </c>
      <c r="DU374">
        <v>24.7192692307692</v>
      </c>
      <c r="DV374">
        <v>1086.28923076923</v>
      </c>
      <c r="DW374">
        <v>26.2597769230769</v>
      </c>
      <c r="DX374">
        <v>500.038153846154</v>
      </c>
      <c r="DY374">
        <v>90.3507769230769</v>
      </c>
      <c r="DZ374">
        <v>0.0435185230769231</v>
      </c>
      <c r="EA374">
        <v>39.1593</v>
      </c>
      <c r="EB374">
        <v>39.1997461538462</v>
      </c>
      <c r="EC374">
        <v>999.9</v>
      </c>
      <c r="ED374">
        <v>0</v>
      </c>
      <c r="EE374">
        <v>0</v>
      </c>
      <c r="EF374">
        <v>10004.5284615385</v>
      </c>
      <c r="EG374">
        <v>0</v>
      </c>
      <c r="EH374">
        <v>1226.89384615385</v>
      </c>
      <c r="EI374">
        <v>-35.8226384615385</v>
      </c>
      <c r="EJ374">
        <v>1117.07230769231</v>
      </c>
      <c r="EK374">
        <v>1151.67846153846</v>
      </c>
      <c r="EL374">
        <v>1.85571076923077</v>
      </c>
      <c r="EM374">
        <v>1123.21</v>
      </c>
      <c r="EN374">
        <v>24.7192692307692</v>
      </c>
      <c r="EO374">
        <v>2.40106923076923</v>
      </c>
      <c r="EP374">
        <v>2.23340384615385</v>
      </c>
      <c r="EQ374">
        <v>20.3709923076923</v>
      </c>
      <c r="ER374">
        <v>19.2039615384615</v>
      </c>
      <c r="ES374">
        <v>1199.99846153846</v>
      </c>
      <c r="ET374">
        <v>0.967003384615385</v>
      </c>
      <c r="EU374">
        <v>0.0329965923076923</v>
      </c>
      <c r="EV374">
        <v>0</v>
      </c>
      <c r="EW374">
        <v>1297.51461538462</v>
      </c>
      <c r="EX374">
        <v>5.00059</v>
      </c>
      <c r="EY374">
        <v>16537.5230769231</v>
      </c>
      <c r="EZ374">
        <v>10358.7</v>
      </c>
      <c r="FA374">
        <v>58.8459230769231</v>
      </c>
      <c r="FB374">
        <v>60.8555384615385</v>
      </c>
      <c r="FC374">
        <v>59.1344615384615</v>
      </c>
      <c r="FD374">
        <v>60.4805384615385</v>
      </c>
      <c r="FE374">
        <v>59.5238461538462</v>
      </c>
      <c r="FF374">
        <v>1155.56846153846</v>
      </c>
      <c r="FG374">
        <v>39.43</v>
      </c>
      <c r="FH374">
        <v>0</v>
      </c>
      <c r="FI374">
        <v>1761413077.3</v>
      </c>
      <c r="FJ374">
        <v>0</v>
      </c>
      <c r="FK374">
        <v>1297.265</v>
      </c>
      <c r="FL374">
        <v>-18.227350441383</v>
      </c>
      <c r="FM374">
        <v>-185.736752302192</v>
      </c>
      <c r="FN374">
        <v>16534.5923076923</v>
      </c>
      <c r="FO374">
        <v>15</v>
      </c>
      <c r="FP374">
        <v>0</v>
      </c>
      <c r="FQ374" t="s">
        <v>439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-35.32346</v>
      </c>
      <c r="GD374">
        <v>-10.1933684210526</v>
      </c>
      <c r="GE374">
        <v>1.25141272983776</v>
      </c>
      <c r="GF374">
        <v>0</v>
      </c>
      <c r="GG374">
        <v>1298.70794117647</v>
      </c>
      <c r="GH374">
        <v>-18.1000763800595</v>
      </c>
      <c r="GI374">
        <v>1.78713668362314</v>
      </c>
      <c r="GJ374">
        <v>-1</v>
      </c>
      <c r="GK374">
        <v>1.864341</v>
      </c>
      <c r="GL374">
        <v>-0.159644210526316</v>
      </c>
      <c r="GM374">
        <v>0.0153526013756627</v>
      </c>
      <c r="GN374">
        <v>0</v>
      </c>
      <c r="GO374">
        <v>0</v>
      </c>
      <c r="GP374">
        <v>2</v>
      </c>
      <c r="GQ374" t="s">
        <v>473</v>
      </c>
      <c r="GR374">
        <v>3.12772</v>
      </c>
      <c r="GS374">
        <v>2.72155</v>
      </c>
      <c r="GT374">
        <v>0.169621</v>
      </c>
      <c r="GU374">
        <v>0.173219</v>
      </c>
      <c r="GV374">
        <v>0.105704</v>
      </c>
      <c r="GW374">
        <v>0.100907</v>
      </c>
      <c r="GX374">
        <v>29982.7</v>
      </c>
      <c r="GY374">
        <v>31592.1</v>
      </c>
      <c r="GZ374">
        <v>32791.5</v>
      </c>
      <c r="HA374">
        <v>34722.8</v>
      </c>
      <c r="HB374">
        <v>41791.1</v>
      </c>
      <c r="HC374">
        <v>45007.2</v>
      </c>
      <c r="HD374">
        <v>51486.2</v>
      </c>
      <c r="HE374">
        <v>55671.4</v>
      </c>
      <c r="HF374">
        <v>1.70413</v>
      </c>
      <c r="HG374">
        <v>1.57155</v>
      </c>
      <c r="HH374">
        <v>-0.0633784</v>
      </c>
      <c r="HI374">
        <v>0</v>
      </c>
      <c r="HJ374">
        <v>40.2892</v>
      </c>
      <c r="HK374">
        <v>999.9</v>
      </c>
      <c r="HL374">
        <v>56.623</v>
      </c>
      <c r="HM374">
        <v>29.306</v>
      </c>
      <c r="HN374">
        <v>25.6538</v>
      </c>
      <c r="HO374">
        <v>56.6875</v>
      </c>
      <c r="HP374">
        <v>41.859</v>
      </c>
      <c r="HQ374">
        <v>1</v>
      </c>
      <c r="HR374">
        <v>2.0725</v>
      </c>
      <c r="HS374">
        <v>9.28105</v>
      </c>
      <c r="HT374">
        <v>19.9058</v>
      </c>
      <c r="HU374">
        <v>5.19063</v>
      </c>
      <c r="HV374">
        <v>12.0159</v>
      </c>
      <c r="HW374">
        <v>4.9705</v>
      </c>
      <c r="HX374">
        <v>3.295</v>
      </c>
      <c r="HY374">
        <v>9999</v>
      </c>
      <c r="HZ374">
        <v>9999</v>
      </c>
      <c r="IA374">
        <v>999.9</v>
      </c>
      <c r="IB374">
        <v>9999</v>
      </c>
      <c r="IC374">
        <v>1.86325</v>
      </c>
      <c r="ID374">
        <v>1.86808</v>
      </c>
      <c r="IE374">
        <v>1.86783</v>
      </c>
      <c r="IF374">
        <v>1.86904</v>
      </c>
      <c r="IG374">
        <v>1.86981</v>
      </c>
      <c r="IH374">
        <v>1.86584</v>
      </c>
      <c r="II374">
        <v>1.86693</v>
      </c>
      <c r="IJ374">
        <v>1.8684</v>
      </c>
      <c r="IK374">
        <v>5</v>
      </c>
      <c r="IL374">
        <v>0</v>
      </c>
      <c r="IM374">
        <v>0</v>
      </c>
      <c r="IN374">
        <v>0</v>
      </c>
      <c r="IO374" t="s">
        <v>441</v>
      </c>
      <c r="IP374" t="s">
        <v>442</v>
      </c>
      <c r="IQ374" t="s">
        <v>443</v>
      </c>
      <c r="IR374" t="s">
        <v>443</v>
      </c>
      <c r="IS374" t="s">
        <v>443</v>
      </c>
      <c r="IT374" t="s">
        <v>443</v>
      </c>
      <c r="IU374">
        <v>0</v>
      </c>
      <c r="IV374">
        <v>100</v>
      </c>
      <c r="IW374">
        <v>100</v>
      </c>
      <c r="IX374">
        <v>1.09</v>
      </c>
      <c r="IY374">
        <v>0.3152</v>
      </c>
      <c r="IZ374">
        <v>1.09748391826392</v>
      </c>
      <c r="JA374">
        <v>0</v>
      </c>
      <c r="JB374">
        <v>0</v>
      </c>
      <c r="JC374">
        <v>0</v>
      </c>
      <c r="JD374">
        <v>0.315191680746845</v>
      </c>
      <c r="JE374">
        <v>0</v>
      </c>
      <c r="JF374">
        <v>0</v>
      </c>
      <c r="JG374">
        <v>0</v>
      </c>
      <c r="JH374">
        <v>5</v>
      </c>
      <c r="JI374">
        <v>2273</v>
      </c>
      <c r="JJ374">
        <v>0</v>
      </c>
      <c r="JK374">
        <v>25</v>
      </c>
      <c r="JL374">
        <v>29356885.3</v>
      </c>
      <c r="JM374">
        <v>29356885.3</v>
      </c>
      <c r="JN374">
        <v>2.30469</v>
      </c>
      <c r="JO374">
        <v>2.60986</v>
      </c>
      <c r="JP374">
        <v>1.54785</v>
      </c>
      <c r="JQ374">
        <v>2.32056</v>
      </c>
      <c r="JR374">
        <v>1.64673</v>
      </c>
      <c r="JS374">
        <v>2.36206</v>
      </c>
      <c r="JT374">
        <v>33.6479</v>
      </c>
      <c r="JU374">
        <v>24.105</v>
      </c>
      <c r="JV374">
        <v>18</v>
      </c>
      <c r="JW374">
        <v>484.624</v>
      </c>
      <c r="JX374">
        <v>390.151</v>
      </c>
      <c r="JY374">
        <v>30.7232</v>
      </c>
      <c r="JZ374">
        <v>50.1363</v>
      </c>
      <c r="KA374">
        <v>30.0045</v>
      </c>
      <c r="KB374">
        <v>49.0945</v>
      </c>
      <c r="KC374">
        <v>48.9022</v>
      </c>
      <c r="KD374">
        <v>46.1716</v>
      </c>
      <c r="KE374">
        <v>0</v>
      </c>
      <c r="KF374">
        <v>100</v>
      </c>
      <c r="KG374">
        <v>20.9016</v>
      </c>
      <c r="KH374">
        <v>1169.65</v>
      </c>
      <c r="KI374">
        <v>34.6858</v>
      </c>
      <c r="KJ374">
        <v>93.3556</v>
      </c>
      <c r="KK374">
        <v>90.0896</v>
      </c>
    </row>
    <row r="375" spans="1:297">
      <c r="A375">
        <v>359</v>
      </c>
      <c r="B375">
        <v>1761413123.1</v>
      </c>
      <c r="C375">
        <v>4942.09999990463</v>
      </c>
      <c r="D375" t="s">
        <v>1163</v>
      </c>
      <c r="E375" t="s">
        <v>1164</v>
      </c>
      <c r="F375">
        <v>5</v>
      </c>
      <c r="G375" t="s">
        <v>1024</v>
      </c>
      <c r="H375" t="s">
        <v>436</v>
      </c>
      <c r="I375">
        <v>1761413115.17692</v>
      </c>
      <c r="J375">
        <f>(K375)/1000</f>
        <v>0</v>
      </c>
      <c r="K375">
        <f>IF(DP375, AN375, AH375)</f>
        <v>0</v>
      </c>
      <c r="L375">
        <f>IF(DP375, AI375, AG375)</f>
        <v>0</v>
      </c>
      <c r="M375">
        <f>DR375 - IF(AU375&gt;1, L375*DL375*100.0/(AW375), 0)</f>
        <v>0</v>
      </c>
      <c r="N375">
        <f>((T375-J375/2)*M375-L375)/(T375+J375/2)</f>
        <v>0</v>
      </c>
      <c r="O375">
        <f>N375*(DY375+DZ375)/1000.0</f>
        <v>0</v>
      </c>
      <c r="P375">
        <f>(DR375 - IF(AU375&gt;1, L375*DL375*100.0/(AW375), 0))*(DY375+DZ375)/1000.0</f>
        <v>0</v>
      </c>
      <c r="Q375">
        <f>2.0/((1/S375-1/R375)+SIGN(S375)*SQRT((1/S375-1/R375)*(1/S375-1/R375) + 4*DM375/((DM375+1)*(DM375+1))*(2*1/S375*1/R375-1/R375*1/R375)))</f>
        <v>0</v>
      </c>
      <c r="R375">
        <f>IF(LEFT(DN375,1)&lt;&gt;"0",IF(LEFT(DN375,1)="1",3.0,DO375),$D$5+$E$5*(EF375*DY375/($K$5*1000))+$F$5*(EF375*DY375/($K$5*1000))*MAX(MIN(DL375,$J$5),$I$5)*MAX(MIN(DL375,$J$5),$I$5)+$G$5*MAX(MIN(DL375,$J$5),$I$5)*(EF375*DY375/($K$5*1000))+$H$5*(EF375*DY375/($K$5*1000))*(EF375*DY375/($K$5*1000)))</f>
        <v>0</v>
      </c>
      <c r="S375">
        <f>J375*(1000-(1000*0.61365*exp(17.502*W375/(240.97+W375))/(DY375+DZ375)+DT375)/2)/(1000*0.61365*exp(17.502*W375/(240.97+W375))/(DY375+DZ375)-DT375)</f>
        <v>0</v>
      </c>
      <c r="T375">
        <f>1/((DM375+1)/(Q375/1.6)+1/(R375/1.37)) + DM375/((DM375+1)/(Q375/1.6) + DM375/(R375/1.37))</f>
        <v>0</v>
      </c>
      <c r="U375">
        <f>(DH375*DK375)</f>
        <v>0</v>
      </c>
      <c r="V375">
        <f>(EA375+(U375+2*0.95*5.67E-8*(((EA375+$B$7)+273)^4-(EA375+273)^4)-44100*J375)/(1.84*29.3*R375+8*0.95*5.67E-8*(EA375+273)^3))</f>
        <v>0</v>
      </c>
      <c r="W375">
        <f>($C$7*EB375+$D$7*EC375+$E$7*V375)</f>
        <v>0</v>
      </c>
      <c r="X375">
        <f>0.61365*exp(17.502*W375/(240.97+W375))</f>
        <v>0</v>
      </c>
      <c r="Y375">
        <f>(Z375/AA375*100)</f>
        <v>0</v>
      </c>
      <c r="Z375">
        <f>DT375*(DY375+DZ375)/1000</f>
        <v>0</v>
      </c>
      <c r="AA375">
        <f>0.61365*exp(17.502*EA375/(240.97+EA375))</f>
        <v>0</v>
      </c>
      <c r="AB375">
        <f>(X375-DT375*(DY375+DZ375)/1000)</f>
        <v>0</v>
      </c>
      <c r="AC375">
        <f>(-J375*44100)</f>
        <v>0</v>
      </c>
      <c r="AD375">
        <f>2*29.3*R375*0.92*(EA375-W375)</f>
        <v>0</v>
      </c>
      <c r="AE375">
        <f>2*0.95*5.67E-8*(((EA375+$B$7)+273)^4-(W375+273)^4)</f>
        <v>0</v>
      </c>
      <c r="AF375">
        <f>U375+AE375+AC375+AD375</f>
        <v>0</v>
      </c>
      <c r="AG375">
        <f>DX375*AU375*(DS375-DR375*(1000-AU375*DU375)/(1000-AU375*DT375))/(100*DL375)</f>
        <v>0</v>
      </c>
      <c r="AH375">
        <f>1000*DX375*AU375*(DT375-DU375)/(100*DL375*(1000-AU375*DT375))</f>
        <v>0</v>
      </c>
      <c r="AI375">
        <f>(AJ375 - AK375 - DY375*1E3/(8.314*(EA375+273.15)) * AM375/DX375 * AL375) * DX375/(100*DL375) * (1000 - DU375)/1000</f>
        <v>0</v>
      </c>
      <c r="AJ375">
        <v>1188.08493125118</v>
      </c>
      <c r="AK375">
        <v>1162.22163636364</v>
      </c>
      <c r="AL375">
        <v>3.27401848733911</v>
      </c>
      <c r="AM375">
        <v>65.0637993625478</v>
      </c>
      <c r="AN375">
        <f>(AP375 - AO375 + DY375*1E3/(8.314*(EA375+273.15)) * AR375/DX375 * AQ375) * DX375/(100*DL375) * 1000/(1000 - AP375)</f>
        <v>0</v>
      </c>
      <c r="AO375">
        <v>24.727146670644</v>
      </c>
      <c r="AP375">
        <v>26.5484818181818</v>
      </c>
      <c r="AQ375">
        <v>-8.09809837344113e-05</v>
      </c>
      <c r="AR375">
        <v>110.680161828756</v>
      </c>
      <c r="AS375">
        <v>9</v>
      </c>
      <c r="AT375">
        <v>2</v>
      </c>
      <c r="AU375">
        <f>IF(AS375*$H$13&gt;=AW375,1.0,(AW375/(AW375-AS375*$H$13)))</f>
        <v>0</v>
      </c>
      <c r="AV375">
        <f>(AU375-1)*100</f>
        <v>0</v>
      </c>
      <c r="AW375">
        <f>MAX(0,($B$13+$C$13*EF375)/(1+$D$13*EF375)*DY375/(EA375+273)*$E$13)</f>
        <v>0</v>
      </c>
      <c r="AX375" t="s">
        <v>437</v>
      </c>
      <c r="AY375" t="s">
        <v>437</v>
      </c>
      <c r="AZ375">
        <v>0</v>
      </c>
      <c r="BA375">
        <v>0</v>
      </c>
      <c r="BB375">
        <f>1-AZ375/BA375</f>
        <v>0</v>
      </c>
      <c r="BC375">
        <v>0</v>
      </c>
      <c r="BD375" t="s">
        <v>437</v>
      </c>
      <c r="BE375" t="s">
        <v>437</v>
      </c>
      <c r="BF375">
        <v>0</v>
      </c>
      <c r="BG375">
        <v>0</v>
      </c>
      <c r="BH375">
        <f>1-BF375/BG375</f>
        <v>0</v>
      </c>
      <c r="BI375">
        <v>0.5</v>
      </c>
      <c r="BJ375">
        <f>DI375</f>
        <v>0</v>
      </c>
      <c r="BK375">
        <f>L375</f>
        <v>0</v>
      </c>
      <c r="BL375">
        <f>BH375*BI375*BJ375</f>
        <v>0</v>
      </c>
      <c r="BM375">
        <f>(BK375-BC375)/BJ375</f>
        <v>0</v>
      </c>
      <c r="BN375">
        <f>(BA375-BG375)/BG375</f>
        <v>0</v>
      </c>
      <c r="BO375">
        <f>AZ375/(BB375+AZ375/BG375)</f>
        <v>0</v>
      </c>
      <c r="BP375" t="s">
        <v>437</v>
      </c>
      <c r="BQ375">
        <v>0</v>
      </c>
      <c r="BR375">
        <f>IF(BQ375&lt;&gt;0, BQ375, BO375)</f>
        <v>0</v>
      </c>
      <c r="BS375">
        <f>1-BR375/BG375</f>
        <v>0</v>
      </c>
      <c r="BT375">
        <f>(BG375-BF375)/(BG375-BR375)</f>
        <v>0</v>
      </c>
      <c r="BU375">
        <f>(BA375-BG375)/(BA375-BR375)</f>
        <v>0</v>
      </c>
      <c r="BV375">
        <f>(BG375-BF375)/(BG375-AZ375)</f>
        <v>0</v>
      </c>
      <c r="BW375">
        <f>(BA375-BG375)/(BA375-AZ375)</f>
        <v>0</v>
      </c>
      <c r="BX375">
        <f>(BT375*BR375/BF375)</f>
        <v>0</v>
      </c>
      <c r="BY375">
        <f>(1-BX375)</f>
        <v>0</v>
      </c>
      <c r="DH375">
        <f>$B$11*EG375+$C$11*EH375+$F$11*ES375*(1-EV375)</f>
        <v>0</v>
      </c>
      <c r="DI375">
        <f>DH375*DJ375</f>
        <v>0</v>
      </c>
      <c r="DJ375">
        <f>($B$11*$D$9+$C$11*$D$9+$F$11*((FF375+EX375)/MAX(FF375+EX375+FG375, 0.1)*$I$9+FG375/MAX(FF375+EX375+FG375, 0.1)*$J$9))/($B$11+$C$11+$F$11)</f>
        <v>0</v>
      </c>
      <c r="DK375">
        <f>($B$11*$K$9+$C$11*$K$9+$F$11*((FF375+EX375)/MAX(FF375+EX375+FG375, 0.1)*$P$9+FG375/MAX(FF375+EX375+FG375, 0.1)*$Q$9))/($B$11+$C$11+$F$11)</f>
        <v>0</v>
      </c>
      <c r="DL375">
        <v>6</v>
      </c>
      <c r="DM375">
        <v>0.5</v>
      </c>
      <c r="DN375" t="s">
        <v>438</v>
      </c>
      <c r="DO375">
        <v>2</v>
      </c>
      <c r="DP375" t="b">
        <v>1</v>
      </c>
      <c r="DQ375">
        <v>1761413115.17692</v>
      </c>
      <c r="DR375">
        <v>1108.39</v>
      </c>
      <c r="DS375">
        <v>1144.06384615385</v>
      </c>
      <c r="DT375">
        <v>26.5625692307692</v>
      </c>
      <c r="DU375">
        <v>24.7230538461538</v>
      </c>
      <c r="DV375">
        <v>1107.29307692308</v>
      </c>
      <c r="DW375">
        <v>26.2473769230769</v>
      </c>
      <c r="DX375">
        <v>500.026307692308</v>
      </c>
      <c r="DY375">
        <v>90.3529230769231</v>
      </c>
      <c r="DZ375">
        <v>0.0435914153846154</v>
      </c>
      <c r="EA375">
        <v>39.2034076923077</v>
      </c>
      <c r="EB375">
        <v>39.2508307692308</v>
      </c>
      <c r="EC375">
        <v>999.9</v>
      </c>
      <c r="ED375">
        <v>0</v>
      </c>
      <c r="EE375">
        <v>0</v>
      </c>
      <c r="EF375">
        <v>10004.1323076923</v>
      </c>
      <c r="EG375">
        <v>0</v>
      </c>
      <c r="EH375">
        <v>1226.76</v>
      </c>
      <c r="EI375">
        <v>-35.6747307692308</v>
      </c>
      <c r="EJ375">
        <v>1138.63461538462</v>
      </c>
      <c r="EK375">
        <v>1173.06615384615</v>
      </c>
      <c r="EL375">
        <v>1.83953461538462</v>
      </c>
      <c r="EM375">
        <v>1144.06384615385</v>
      </c>
      <c r="EN375">
        <v>24.7230538461538</v>
      </c>
      <c r="EO375">
        <v>2.40000461538462</v>
      </c>
      <c r="EP375">
        <v>2.23379923076923</v>
      </c>
      <c r="EQ375">
        <v>20.3638076923077</v>
      </c>
      <c r="ER375">
        <v>19.2067923076923</v>
      </c>
      <c r="ES375">
        <v>1200.01692307692</v>
      </c>
      <c r="ET375">
        <v>0.967004769230769</v>
      </c>
      <c r="EU375">
        <v>0.0329952692307692</v>
      </c>
      <c r="EV375">
        <v>0</v>
      </c>
      <c r="EW375">
        <v>1295.60923076923</v>
      </c>
      <c r="EX375">
        <v>5.00059</v>
      </c>
      <c r="EY375">
        <v>16518.3230769231</v>
      </c>
      <c r="EZ375">
        <v>10358.8923076923</v>
      </c>
      <c r="FA375">
        <v>58.894</v>
      </c>
      <c r="FB375">
        <v>60.9036153846154</v>
      </c>
      <c r="FC375">
        <v>59.1776923076923</v>
      </c>
      <c r="FD375">
        <v>60.5286153846154</v>
      </c>
      <c r="FE375">
        <v>59.5670769230769</v>
      </c>
      <c r="FF375">
        <v>1155.58692307692</v>
      </c>
      <c r="FG375">
        <v>39.43</v>
      </c>
      <c r="FH375">
        <v>0</v>
      </c>
      <c r="FI375">
        <v>1761413083.3</v>
      </c>
      <c r="FJ375">
        <v>0</v>
      </c>
      <c r="FK375">
        <v>1295.47153846154</v>
      </c>
      <c r="FL375">
        <v>-17.7873504200481</v>
      </c>
      <c r="FM375">
        <v>-187.996581317665</v>
      </c>
      <c r="FN375">
        <v>16515.9269230769</v>
      </c>
      <c r="FO375">
        <v>15</v>
      </c>
      <c r="FP375">
        <v>0</v>
      </c>
      <c r="FQ375" t="s">
        <v>439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-35.708275</v>
      </c>
      <c r="GD375">
        <v>1.08756541353376</v>
      </c>
      <c r="GE375">
        <v>0.869594271413399</v>
      </c>
      <c r="GF375">
        <v>0</v>
      </c>
      <c r="GG375">
        <v>1296.91294117647</v>
      </c>
      <c r="GH375">
        <v>-17.9553857730721</v>
      </c>
      <c r="GI375">
        <v>1.76848976682461</v>
      </c>
      <c r="GJ375">
        <v>-1</v>
      </c>
      <c r="GK375">
        <v>1.8489005</v>
      </c>
      <c r="GL375">
        <v>-0.155017894736845</v>
      </c>
      <c r="GM375">
        <v>0.0149158092220972</v>
      </c>
      <c r="GN375">
        <v>0</v>
      </c>
      <c r="GO375">
        <v>0</v>
      </c>
      <c r="GP375">
        <v>2</v>
      </c>
      <c r="GQ375" t="s">
        <v>473</v>
      </c>
      <c r="GR375">
        <v>3.12763</v>
      </c>
      <c r="GS375">
        <v>2.72183</v>
      </c>
      <c r="GT375">
        <v>0.171516</v>
      </c>
      <c r="GU375">
        <v>0.1751</v>
      </c>
      <c r="GV375">
        <v>0.105656</v>
      </c>
      <c r="GW375">
        <v>0.100912</v>
      </c>
      <c r="GX375">
        <v>29910.2</v>
      </c>
      <c r="GY375">
        <v>31515</v>
      </c>
      <c r="GZ375">
        <v>32787.8</v>
      </c>
      <c r="HA375">
        <v>34718</v>
      </c>
      <c r="HB375">
        <v>41789.8</v>
      </c>
      <c r="HC375">
        <v>45001.5</v>
      </c>
      <c r="HD375">
        <v>51481.5</v>
      </c>
      <c r="HE375">
        <v>55664.3</v>
      </c>
      <c r="HF375">
        <v>1.70357</v>
      </c>
      <c r="HG375">
        <v>1.57122</v>
      </c>
      <c r="HH375">
        <v>-0.0638142</v>
      </c>
      <c r="HI375">
        <v>0</v>
      </c>
      <c r="HJ375">
        <v>40.3323</v>
      </c>
      <c r="HK375">
        <v>999.9</v>
      </c>
      <c r="HL375">
        <v>56.623</v>
      </c>
      <c r="HM375">
        <v>29.306</v>
      </c>
      <c r="HN375">
        <v>25.6522</v>
      </c>
      <c r="HO375">
        <v>56.8075</v>
      </c>
      <c r="HP375">
        <v>42.1034</v>
      </c>
      <c r="HQ375">
        <v>1</v>
      </c>
      <c r="HR375">
        <v>2.07811</v>
      </c>
      <c r="HS375">
        <v>9.28105</v>
      </c>
      <c r="HT375">
        <v>19.9059</v>
      </c>
      <c r="HU375">
        <v>5.19093</v>
      </c>
      <c r="HV375">
        <v>12.0159</v>
      </c>
      <c r="HW375">
        <v>4.97045</v>
      </c>
      <c r="HX375">
        <v>3.29492</v>
      </c>
      <c r="HY375">
        <v>9999</v>
      </c>
      <c r="HZ375">
        <v>9999</v>
      </c>
      <c r="IA375">
        <v>999.9</v>
      </c>
      <c r="IB375">
        <v>9999</v>
      </c>
      <c r="IC375">
        <v>1.86324</v>
      </c>
      <c r="ID375">
        <v>1.86808</v>
      </c>
      <c r="IE375">
        <v>1.86783</v>
      </c>
      <c r="IF375">
        <v>1.86904</v>
      </c>
      <c r="IG375">
        <v>1.86981</v>
      </c>
      <c r="IH375">
        <v>1.86585</v>
      </c>
      <c r="II375">
        <v>1.86693</v>
      </c>
      <c r="IJ375">
        <v>1.86838</v>
      </c>
      <c r="IK375">
        <v>5</v>
      </c>
      <c r="IL375">
        <v>0</v>
      </c>
      <c r="IM375">
        <v>0</v>
      </c>
      <c r="IN375">
        <v>0</v>
      </c>
      <c r="IO375" t="s">
        <v>441</v>
      </c>
      <c r="IP375" t="s">
        <v>442</v>
      </c>
      <c r="IQ375" t="s">
        <v>443</v>
      </c>
      <c r="IR375" t="s">
        <v>443</v>
      </c>
      <c r="IS375" t="s">
        <v>443</v>
      </c>
      <c r="IT375" t="s">
        <v>443</v>
      </c>
      <c r="IU375">
        <v>0</v>
      </c>
      <c r="IV375">
        <v>100</v>
      </c>
      <c r="IW375">
        <v>100</v>
      </c>
      <c r="IX375">
        <v>1.09</v>
      </c>
      <c r="IY375">
        <v>0.3152</v>
      </c>
      <c r="IZ375">
        <v>1.09748391826392</v>
      </c>
      <c r="JA375">
        <v>0</v>
      </c>
      <c r="JB375">
        <v>0</v>
      </c>
      <c r="JC375">
        <v>0</v>
      </c>
      <c r="JD375">
        <v>0.315191680746845</v>
      </c>
      <c r="JE375">
        <v>0</v>
      </c>
      <c r="JF375">
        <v>0</v>
      </c>
      <c r="JG375">
        <v>0</v>
      </c>
      <c r="JH375">
        <v>5</v>
      </c>
      <c r="JI375">
        <v>2273</v>
      </c>
      <c r="JJ375">
        <v>0</v>
      </c>
      <c r="JK375">
        <v>25</v>
      </c>
      <c r="JL375">
        <v>29356885.4</v>
      </c>
      <c r="JM375">
        <v>29356885.4</v>
      </c>
      <c r="JN375">
        <v>2.33643</v>
      </c>
      <c r="JO375">
        <v>2.60254</v>
      </c>
      <c r="JP375">
        <v>1.54785</v>
      </c>
      <c r="JQ375">
        <v>2.32056</v>
      </c>
      <c r="JR375">
        <v>1.64673</v>
      </c>
      <c r="JS375">
        <v>2.36816</v>
      </c>
      <c r="JT375">
        <v>33.6705</v>
      </c>
      <c r="JU375">
        <v>24.105</v>
      </c>
      <c r="JV375">
        <v>18</v>
      </c>
      <c r="JW375">
        <v>484.556</v>
      </c>
      <c r="JX375">
        <v>390.204</v>
      </c>
      <c r="JY375">
        <v>30.7645</v>
      </c>
      <c r="JZ375">
        <v>50.1924</v>
      </c>
      <c r="KA375">
        <v>30.0045</v>
      </c>
      <c r="KB375">
        <v>49.1488</v>
      </c>
      <c r="KC375">
        <v>48.9557</v>
      </c>
      <c r="KD375">
        <v>46.8268</v>
      </c>
      <c r="KE375">
        <v>0</v>
      </c>
      <c r="KF375">
        <v>100</v>
      </c>
      <c r="KG375">
        <v>20.8926</v>
      </c>
      <c r="KH375">
        <v>1190.3</v>
      </c>
      <c r="KI375">
        <v>34.6858</v>
      </c>
      <c r="KJ375">
        <v>93.3463</v>
      </c>
      <c r="KK375">
        <v>90.0779</v>
      </c>
    </row>
    <row r="376" spans="1:297">
      <c r="A376">
        <v>360</v>
      </c>
      <c r="B376">
        <v>1761413127.1</v>
      </c>
      <c r="C376">
        <v>4946.09999990463</v>
      </c>
      <c r="D376" t="s">
        <v>1165</v>
      </c>
      <c r="E376" t="s">
        <v>1166</v>
      </c>
      <c r="F376">
        <v>5</v>
      </c>
      <c r="G376" t="s">
        <v>1024</v>
      </c>
      <c r="H376" t="s">
        <v>436</v>
      </c>
      <c r="I376">
        <v>1761413119.51667</v>
      </c>
      <c r="J376">
        <f>(K376)/1000</f>
        <v>0</v>
      </c>
      <c r="K376">
        <f>IF(DP376, AN376, AH376)</f>
        <v>0</v>
      </c>
      <c r="L376">
        <f>IF(DP376, AI376, AG376)</f>
        <v>0</v>
      </c>
      <c r="M376">
        <f>DR376 - IF(AU376&gt;1, L376*DL376*100.0/(AW376), 0)</f>
        <v>0</v>
      </c>
      <c r="N376">
        <f>((T376-J376/2)*M376-L376)/(T376+J376/2)</f>
        <v>0</v>
      </c>
      <c r="O376">
        <f>N376*(DY376+DZ376)/1000.0</f>
        <v>0</v>
      </c>
      <c r="P376">
        <f>(DR376 - IF(AU376&gt;1, L376*DL376*100.0/(AW376), 0))*(DY376+DZ376)/1000.0</f>
        <v>0</v>
      </c>
      <c r="Q376">
        <f>2.0/((1/S376-1/R376)+SIGN(S376)*SQRT((1/S376-1/R376)*(1/S376-1/R376) + 4*DM376/((DM376+1)*(DM376+1))*(2*1/S376*1/R376-1/R376*1/R376)))</f>
        <v>0</v>
      </c>
      <c r="R376">
        <f>IF(LEFT(DN376,1)&lt;&gt;"0",IF(LEFT(DN376,1)="1",3.0,DO376),$D$5+$E$5*(EF376*DY376/($K$5*1000))+$F$5*(EF376*DY376/($K$5*1000))*MAX(MIN(DL376,$J$5),$I$5)*MAX(MIN(DL376,$J$5),$I$5)+$G$5*MAX(MIN(DL376,$J$5),$I$5)*(EF376*DY376/($K$5*1000))+$H$5*(EF376*DY376/($K$5*1000))*(EF376*DY376/($K$5*1000)))</f>
        <v>0</v>
      </c>
      <c r="S376">
        <f>J376*(1000-(1000*0.61365*exp(17.502*W376/(240.97+W376))/(DY376+DZ376)+DT376)/2)/(1000*0.61365*exp(17.502*W376/(240.97+W376))/(DY376+DZ376)-DT376)</f>
        <v>0</v>
      </c>
      <c r="T376">
        <f>1/((DM376+1)/(Q376/1.6)+1/(R376/1.37)) + DM376/((DM376+1)/(Q376/1.6) + DM376/(R376/1.37))</f>
        <v>0</v>
      </c>
      <c r="U376">
        <f>(DH376*DK376)</f>
        <v>0</v>
      </c>
      <c r="V376">
        <f>(EA376+(U376+2*0.95*5.67E-8*(((EA376+$B$7)+273)^4-(EA376+273)^4)-44100*J376)/(1.84*29.3*R376+8*0.95*5.67E-8*(EA376+273)^3))</f>
        <v>0</v>
      </c>
      <c r="W376">
        <f>($C$7*EB376+$D$7*EC376+$E$7*V376)</f>
        <v>0</v>
      </c>
      <c r="X376">
        <f>0.61365*exp(17.502*W376/(240.97+W376))</f>
        <v>0</v>
      </c>
      <c r="Y376">
        <f>(Z376/AA376*100)</f>
        <v>0</v>
      </c>
      <c r="Z376">
        <f>DT376*(DY376+DZ376)/1000</f>
        <v>0</v>
      </c>
      <c r="AA376">
        <f>0.61365*exp(17.502*EA376/(240.97+EA376))</f>
        <v>0</v>
      </c>
      <c r="AB376">
        <f>(X376-DT376*(DY376+DZ376)/1000)</f>
        <v>0</v>
      </c>
      <c r="AC376">
        <f>(-J376*44100)</f>
        <v>0</v>
      </c>
      <c r="AD376">
        <f>2*29.3*R376*0.92*(EA376-W376)</f>
        <v>0</v>
      </c>
      <c r="AE376">
        <f>2*0.95*5.67E-8*(((EA376+$B$7)+273)^4-(W376+273)^4)</f>
        <v>0</v>
      </c>
      <c r="AF376">
        <f>U376+AE376+AC376+AD376</f>
        <v>0</v>
      </c>
      <c r="AG376">
        <f>DX376*AU376*(DS376-DR376*(1000-AU376*DU376)/(1000-AU376*DT376))/(100*DL376)</f>
        <v>0</v>
      </c>
      <c r="AH376">
        <f>1000*DX376*AU376*(DT376-DU376)/(100*DL376*(1000-AU376*DT376))</f>
        <v>0</v>
      </c>
      <c r="AI376">
        <f>(AJ376 - AK376 - DY376*1E3/(8.314*(EA376+273.15)) * AM376/DX376 * AL376) * DX376/(100*DL376) * (1000 - DU376)/1000</f>
        <v>0</v>
      </c>
      <c r="AJ376">
        <v>1202.01460973549</v>
      </c>
      <c r="AK376">
        <v>1175.95709090909</v>
      </c>
      <c r="AL376">
        <v>3.40575952530205</v>
      </c>
      <c r="AM376">
        <v>65.0637993625478</v>
      </c>
      <c r="AN376">
        <f>(AP376 - AO376 + DY376*1E3/(8.314*(EA376+273.15)) * AR376/DX376 * AQ376) * DX376/(100*DL376) * 1000/(1000 - AP376)</f>
        <v>0</v>
      </c>
      <c r="AO376">
        <v>24.7305057758234</v>
      </c>
      <c r="AP376">
        <v>26.5394066666667</v>
      </c>
      <c r="AQ376">
        <v>-7.07991216586316e-05</v>
      </c>
      <c r="AR376">
        <v>110.680161828756</v>
      </c>
      <c r="AS376">
        <v>9</v>
      </c>
      <c r="AT376">
        <v>2</v>
      </c>
      <c r="AU376">
        <f>IF(AS376*$H$13&gt;=AW376,1.0,(AW376/(AW376-AS376*$H$13)))</f>
        <v>0</v>
      </c>
      <c r="AV376">
        <f>(AU376-1)*100</f>
        <v>0</v>
      </c>
      <c r="AW376">
        <f>MAX(0,($B$13+$C$13*EF376)/(1+$D$13*EF376)*DY376/(EA376+273)*$E$13)</f>
        <v>0</v>
      </c>
      <c r="AX376" t="s">
        <v>437</v>
      </c>
      <c r="AY376" t="s">
        <v>437</v>
      </c>
      <c r="AZ376">
        <v>0</v>
      </c>
      <c r="BA376">
        <v>0</v>
      </c>
      <c r="BB376">
        <f>1-AZ376/BA376</f>
        <v>0</v>
      </c>
      <c r="BC376">
        <v>0</v>
      </c>
      <c r="BD376" t="s">
        <v>437</v>
      </c>
      <c r="BE376" t="s">
        <v>437</v>
      </c>
      <c r="BF376">
        <v>0</v>
      </c>
      <c r="BG376">
        <v>0</v>
      </c>
      <c r="BH376">
        <f>1-BF376/BG376</f>
        <v>0</v>
      </c>
      <c r="BI376">
        <v>0.5</v>
      </c>
      <c r="BJ376">
        <f>DI376</f>
        <v>0</v>
      </c>
      <c r="BK376">
        <f>L376</f>
        <v>0</v>
      </c>
      <c r="BL376">
        <f>BH376*BI376*BJ376</f>
        <v>0</v>
      </c>
      <c r="BM376">
        <f>(BK376-BC376)/BJ376</f>
        <v>0</v>
      </c>
      <c r="BN376">
        <f>(BA376-BG376)/BG376</f>
        <v>0</v>
      </c>
      <c r="BO376">
        <f>AZ376/(BB376+AZ376/BG376)</f>
        <v>0</v>
      </c>
      <c r="BP376" t="s">
        <v>437</v>
      </c>
      <c r="BQ376">
        <v>0</v>
      </c>
      <c r="BR376">
        <f>IF(BQ376&lt;&gt;0, BQ376, BO376)</f>
        <v>0</v>
      </c>
      <c r="BS376">
        <f>1-BR376/BG376</f>
        <v>0</v>
      </c>
      <c r="BT376">
        <f>(BG376-BF376)/(BG376-BR376)</f>
        <v>0</v>
      </c>
      <c r="BU376">
        <f>(BA376-BG376)/(BA376-BR376)</f>
        <v>0</v>
      </c>
      <c r="BV376">
        <f>(BG376-BF376)/(BG376-AZ376)</f>
        <v>0</v>
      </c>
      <c r="BW376">
        <f>(BA376-BG376)/(BA376-AZ376)</f>
        <v>0</v>
      </c>
      <c r="BX376">
        <f>(BT376*BR376/BF376)</f>
        <v>0</v>
      </c>
      <c r="BY376">
        <f>(1-BX376)</f>
        <v>0</v>
      </c>
      <c r="DH376">
        <f>$B$11*EG376+$C$11*EH376+$F$11*ES376*(1-EV376)</f>
        <v>0</v>
      </c>
      <c r="DI376">
        <f>DH376*DJ376</f>
        <v>0</v>
      </c>
      <c r="DJ376">
        <f>($B$11*$D$9+$C$11*$D$9+$F$11*((FF376+EX376)/MAX(FF376+EX376+FG376, 0.1)*$I$9+FG376/MAX(FF376+EX376+FG376, 0.1)*$J$9))/($B$11+$C$11+$F$11)</f>
        <v>0</v>
      </c>
      <c r="DK376">
        <f>($B$11*$K$9+$C$11*$K$9+$F$11*((FF376+EX376)/MAX(FF376+EX376+FG376, 0.1)*$P$9+FG376/MAX(FF376+EX376+FG376, 0.1)*$Q$9))/($B$11+$C$11+$F$11)</f>
        <v>0</v>
      </c>
      <c r="DL376">
        <v>6</v>
      </c>
      <c r="DM376">
        <v>0.5</v>
      </c>
      <c r="DN376" t="s">
        <v>438</v>
      </c>
      <c r="DO376">
        <v>2</v>
      </c>
      <c r="DP376" t="b">
        <v>1</v>
      </c>
      <c r="DQ376">
        <v>1761413119.51667</v>
      </c>
      <c r="DR376">
        <v>1123.0125</v>
      </c>
      <c r="DS376">
        <v>1158.61916666667</v>
      </c>
      <c r="DT376">
        <v>26.5538833333333</v>
      </c>
      <c r="DU376">
        <v>24.7260916666667</v>
      </c>
      <c r="DV376">
        <v>1121.91666666667</v>
      </c>
      <c r="DW376">
        <v>26.2386833333333</v>
      </c>
      <c r="DX376">
        <v>500.010166666667</v>
      </c>
      <c r="DY376">
        <v>90.3550416666667</v>
      </c>
      <c r="DZ376">
        <v>0.0436907333333333</v>
      </c>
      <c r="EA376">
        <v>39.2348333333333</v>
      </c>
      <c r="EB376">
        <v>39.2845</v>
      </c>
      <c r="EC376">
        <v>999.9</v>
      </c>
      <c r="ED376">
        <v>0</v>
      </c>
      <c r="EE376">
        <v>0</v>
      </c>
      <c r="EF376">
        <v>9997.7625</v>
      </c>
      <c r="EG376">
        <v>0</v>
      </c>
      <c r="EH376">
        <v>1226.66833333333</v>
      </c>
      <c r="EI376">
        <v>-35.6069583333333</v>
      </c>
      <c r="EJ376">
        <v>1153.64666666667</v>
      </c>
      <c r="EK376">
        <v>1187.99416666667</v>
      </c>
      <c r="EL376">
        <v>1.82780166666667</v>
      </c>
      <c r="EM376">
        <v>1158.61916666667</v>
      </c>
      <c r="EN376">
        <v>24.7260916666667</v>
      </c>
      <c r="EO376">
        <v>2.39927583333333</v>
      </c>
      <c r="EP376">
        <v>2.23412666666667</v>
      </c>
      <c r="EQ376">
        <v>20.3588916666667</v>
      </c>
      <c r="ER376">
        <v>19.2091333333333</v>
      </c>
      <c r="ES376">
        <v>1200.0075</v>
      </c>
      <c r="ET376">
        <v>0.967005</v>
      </c>
      <c r="EU376">
        <v>0.03299505</v>
      </c>
      <c r="EV376">
        <v>0</v>
      </c>
      <c r="EW376">
        <v>1294.27833333333</v>
      </c>
      <c r="EX376">
        <v>5.00059</v>
      </c>
      <c r="EY376">
        <v>16504.7</v>
      </c>
      <c r="EZ376">
        <v>10358.8</v>
      </c>
      <c r="FA376">
        <v>58.9320833333333</v>
      </c>
      <c r="FB376">
        <v>60.93725</v>
      </c>
      <c r="FC376">
        <v>59.2133333333333</v>
      </c>
      <c r="FD376">
        <v>60.56225</v>
      </c>
      <c r="FE376">
        <v>59.59875</v>
      </c>
      <c r="FF376">
        <v>1155.5775</v>
      </c>
      <c r="FG376">
        <v>39.43</v>
      </c>
      <c r="FH376">
        <v>0</v>
      </c>
      <c r="FI376">
        <v>1761413086.9</v>
      </c>
      <c r="FJ376">
        <v>0</v>
      </c>
      <c r="FK376">
        <v>1294.38153846154</v>
      </c>
      <c r="FL376">
        <v>-17.7866666512507</v>
      </c>
      <c r="FM376">
        <v>-191.350427305726</v>
      </c>
      <c r="FN376">
        <v>16504.6846153846</v>
      </c>
      <c r="FO376">
        <v>15</v>
      </c>
      <c r="FP376">
        <v>0</v>
      </c>
      <c r="FQ376" t="s">
        <v>439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-35.68156</v>
      </c>
      <c r="GD376">
        <v>1.22866466165414</v>
      </c>
      <c r="GE376">
        <v>0.873626937199169</v>
      </c>
      <c r="GF376">
        <v>0</v>
      </c>
      <c r="GG376">
        <v>1295.62441176471</v>
      </c>
      <c r="GH376">
        <v>-17.9634835788279</v>
      </c>
      <c r="GI376">
        <v>1.77404852904058</v>
      </c>
      <c r="GJ376">
        <v>-1</v>
      </c>
      <c r="GK376">
        <v>1.83807</v>
      </c>
      <c r="GL376">
        <v>-0.157799097744361</v>
      </c>
      <c r="GM376">
        <v>0.0151942202827259</v>
      </c>
      <c r="GN376">
        <v>0</v>
      </c>
      <c r="GO376">
        <v>0</v>
      </c>
      <c r="GP376">
        <v>2</v>
      </c>
      <c r="GQ376" t="s">
        <v>473</v>
      </c>
      <c r="GR376">
        <v>3.12763</v>
      </c>
      <c r="GS376">
        <v>2.72193</v>
      </c>
      <c r="GT376">
        <v>0.172784</v>
      </c>
      <c r="GU376">
        <v>0.17638</v>
      </c>
      <c r="GV376">
        <v>0.105628</v>
      </c>
      <c r="GW376">
        <v>0.100915</v>
      </c>
      <c r="GX376">
        <v>29861.5</v>
      </c>
      <c r="GY376">
        <v>31462.6</v>
      </c>
      <c r="GZ376">
        <v>32785.2</v>
      </c>
      <c r="HA376">
        <v>34714.6</v>
      </c>
      <c r="HB376">
        <v>41788.4</v>
      </c>
      <c r="HC376">
        <v>44997.8</v>
      </c>
      <c r="HD376">
        <v>51478</v>
      </c>
      <c r="HE376">
        <v>55659.6</v>
      </c>
      <c r="HF376">
        <v>1.70335</v>
      </c>
      <c r="HG376">
        <v>1.57098</v>
      </c>
      <c r="HH376">
        <v>-0.0645332</v>
      </c>
      <c r="HI376">
        <v>0</v>
      </c>
      <c r="HJ376">
        <v>40.3604</v>
      </c>
      <c r="HK376">
        <v>999.9</v>
      </c>
      <c r="HL376">
        <v>56.623</v>
      </c>
      <c r="HM376">
        <v>29.306</v>
      </c>
      <c r="HN376">
        <v>25.6501</v>
      </c>
      <c r="HO376">
        <v>56.4975</v>
      </c>
      <c r="HP376">
        <v>42.0633</v>
      </c>
      <c r="HQ376">
        <v>1</v>
      </c>
      <c r="HR376">
        <v>2.08184</v>
      </c>
      <c r="HS376">
        <v>9.28105</v>
      </c>
      <c r="HT376">
        <v>19.906</v>
      </c>
      <c r="HU376">
        <v>5.19123</v>
      </c>
      <c r="HV376">
        <v>12.0159</v>
      </c>
      <c r="HW376">
        <v>4.9708</v>
      </c>
      <c r="HX376">
        <v>3.29495</v>
      </c>
      <c r="HY376">
        <v>9999</v>
      </c>
      <c r="HZ376">
        <v>9999</v>
      </c>
      <c r="IA376">
        <v>999.9</v>
      </c>
      <c r="IB376">
        <v>9999</v>
      </c>
      <c r="IC376">
        <v>1.86324</v>
      </c>
      <c r="ID376">
        <v>1.86811</v>
      </c>
      <c r="IE376">
        <v>1.86783</v>
      </c>
      <c r="IF376">
        <v>1.86903</v>
      </c>
      <c r="IG376">
        <v>1.86981</v>
      </c>
      <c r="IH376">
        <v>1.86586</v>
      </c>
      <c r="II376">
        <v>1.86694</v>
      </c>
      <c r="IJ376">
        <v>1.86838</v>
      </c>
      <c r="IK376">
        <v>5</v>
      </c>
      <c r="IL376">
        <v>0</v>
      </c>
      <c r="IM376">
        <v>0</v>
      </c>
      <c r="IN376">
        <v>0</v>
      </c>
      <c r="IO376" t="s">
        <v>441</v>
      </c>
      <c r="IP376" t="s">
        <v>442</v>
      </c>
      <c r="IQ376" t="s">
        <v>443</v>
      </c>
      <c r="IR376" t="s">
        <v>443</v>
      </c>
      <c r="IS376" t="s">
        <v>443</v>
      </c>
      <c r="IT376" t="s">
        <v>443</v>
      </c>
      <c r="IU376">
        <v>0</v>
      </c>
      <c r="IV376">
        <v>100</v>
      </c>
      <c r="IW376">
        <v>100</v>
      </c>
      <c r="IX376">
        <v>1.1</v>
      </c>
      <c r="IY376">
        <v>0.3152</v>
      </c>
      <c r="IZ376">
        <v>1.09748391826392</v>
      </c>
      <c r="JA376">
        <v>0</v>
      </c>
      <c r="JB376">
        <v>0</v>
      </c>
      <c r="JC376">
        <v>0</v>
      </c>
      <c r="JD376">
        <v>0.315191680746845</v>
      </c>
      <c r="JE376">
        <v>0</v>
      </c>
      <c r="JF376">
        <v>0</v>
      </c>
      <c r="JG376">
        <v>0</v>
      </c>
      <c r="JH376">
        <v>5</v>
      </c>
      <c r="JI376">
        <v>2273</v>
      </c>
      <c r="JJ376">
        <v>0</v>
      </c>
      <c r="JK376">
        <v>25</v>
      </c>
      <c r="JL376">
        <v>29356885.5</v>
      </c>
      <c r="JM376">
        <v>29356885.5</v>
      </c>
      <c r="JN376">
        <v>2.35596</v>
      </c>
      <c r="JO376">
        <v>2.6123</v>
      </c>
      <c r="JP376">
        <v>1.54785</v>
      </c>
      <c r="JQ376">
        <v>2.32056</v>
      </c>
      <c r="JR376">
        <v>1.64673</v>
      </c>
      <c r="JS376">
        <v>2.28638</v>
      </c>
      <c r="JT376">
        <v>33.6705</v>
      </c>
      <c r="JU376">
        <v>24.0963</v>
      </c>
      <c r="JV376">
        <v>18</v>
      </c>
      <c r="JW376">
        <v>484.617</v>
      </c>
      <c r="JX376">
        <v>390.218</v>
      </c>
      <c r="JY376">
        <v>30.7913</v>
      </c>
      <c r="JZ376">
        <v>50.2295</v>
      </c>
      <c r="KA376">
        <v>30.0045</v>
      </c>
      <c r="KB376">
        <v>49.1859</v>
      </c>
      <c r="KC376">
        <v>48.9911</v>
      </c>
      <c r="KD376">
        <v>47.2836</v>
      </c>
      <c r="KE376">
        <v>0</v>
      </c>
      <c r="KF376">
        <v>100</v>
      </c>
      <c r="KG376">
        <v>20.8863</v>
      </c>
      <c r="KH376">
        <v>1203.98</v>
      </c>
      <c r="KI376">
        <v>34.6858</v>
      </c>
      <c r="KJ376">
        <v>93.3395</v>
      </c>
      <c r="KK376">
        <v>90.0698</v>
      </c>
    </row>
    <row r="377" spans="1:297">
      <c r="A377">
        <v>361</v>
      </c>
      <c r="B377">
        <v>1761413132.1</v>
      </c>
      <c r="C377">
        <v>4951.09999990463</v>
      </c>
      <c r="D377" t="s">
        <v>1167</v>
      </c>
      <c r="E377" t="s">
        <v>1168</v>
      </c>
      <c r="F377">
        <v>5</v>
      </c>
      <c r="G377" t="s">
        <v>1024</v>
      </c>
      <c r="H377" t="s">
        <v>436</v>
      </c>
      <c r="I377">
        <v>1761413124.51667</v>
      </c>
      <c r="J377">
        <f>(K377)/1000</f>
        <v>0</v>
      </c>
      <c r="K377">
        <f>IF(DP377, AN377, AH377)</f>
        <v>0</v>
      </c>
      <c r="L377">
        <f>IF(DP377, AI377, AG377)</f>
        <v>0</v>
      </c>
      <c r="M377">
        <f>DR377 - IF(AU377&gt;1, L377*DL377*100.0/(AW377), 0)</f>
        <v>0</v>
      </c>
      <c r="N377">
        <f>((T377-J377/2)*M377-L377)/(T377+J377/2)</f>
        <v>0</v>
      </c>
      <c r="O377">
        <f>N377*(DY377+DZ377)/1000.0</f>
        <v>0</v>
      </c>
      <c r="P377">
        <f>(DR377 - IF(AU377&gt;1, L377*DL377*100.0/(AW377), 0))*(DY377+DZ377)/1000.0</f>
        <v>0</v>
      </c>
      <c r="Q377">
        <f>2.0/((1/S377-1/R377)+SIGN(S377)*SQRT((1/S377-1/R377)*(1/S377-1/R377) + 4*DM377/((DM377+1)*(DM377+1))*(2*1/S377*1/R377-1/R377*1/R377)))</f>
        <v>0</v>
      </c>
      <c r="R377">
        <f>IF(LEFT(DN377,1)&lt;&gt;"0",IF(LEFT(DN377,1)="1",3.0,DO377),$D$5+$E$5*(EF377*DY377/($K$5*1000))+$F$5*(EF377*DY377/($K$5*1000))*MAX(MIN(DL377,$J$5),$I$5)*MAX(MIN(DL377,$J$5),$I$5)+$G$5*MAX(MIN(DL377,$J$5),$I$5)*(EF377*DY377/($K$5*1000))+$H$5*(EF377*DY377/($K$5*1000))*(EF377*DY377/($K$5*1000)))</f>
        <v>0</v>
      </c>
      <c r="S377">
        <f>J377*(1000-(1000*0.61365*exp(17.502*W377/(240.97+W377))/(DY377+DZ377)+DT377)/2)/(1000*0.61365*exp(17.502*W377/(240.97+W377))/(DY377+DZ377)-DT377)</f>
        <v>0</v>
      </c>
      <c r="T377">
        <f>1/((DM377+1)/(Q377/1.6)+1/(R377/1.37)) + DM377/((DM377+1)/(Q377/1.6) + DM377/(R377/1.37))</f>
        <v>0</v>
      </c>
      <c r="U377">
        <f>(DH377*DK377)</f>
        <v>0</v>
      </c>
      <c r="V377">
        <f>(EA377+(U377+2*0.95*5.67E-8*(((EA377+$B$7)+273)^4-(EA377+273)^4)-44100*J377)/(1.84*29.3*R377+8*0.95*5.67E-8*(EA377+273)^3))</f>
        <v>0</v>
      </c>
      <c r="W377">
        <f>($C$7*EB377+$D$7*EC377+$E$7*V377)</f>
        <v>0</v>
      </c>
      <c r="X377">
        <f>0.61365*exp(17.502*W377/(240.97+W377))</f>
        <v>0</v>
      </c>
      <c r="Y377">
        <f>(Z377/AA377*100)</f>
        <v>0</v>
      </c>
      <c r="Z377">
        <f>DT377*(DY377+DZ377)/1000</f>
        <v>0</v>
      </c>
      <c r="AA377">
        <f>0.61365*exp(17.502*EA377/(240.97+EA377))</f>
        <v>0</v>
      </c>
      <c r="AB377">
        <f>(X377-DT377*(DY377+DZ377)/1000)</f>
        <v>0</v>
      </c>
      <c r="AC377">
        <f>(-J377*44100)</f>
        <v>0</v>
      </c>
      <c r="AD377">
        <f>2*29.3*R377*0.92*(EA377-W377)</f>
        <v>0</v>
      </c>
      <c r="AE377">
        <f>2*0.95*5.67E-8*(((EA377+$B$7)+273)^4-(W377+273)^4)</f>
        <v>0</v>
      </c>
      <c r="AF377">
        <f>U377+AE377+AC377+AD377</f>
        <v>0</v>
      </c>
      <c r="AG377">
        <f>DX377*AU377*(DS377-DR377*(1000-AU377*DU377)/(1000-AU377*DT377))/(100*DL377)</f>
        <v>0</v>
      </c>
      <c r="AH377">
        <f>1000*DX377*AU377*(DT377-DU377)/(100*DL377*(1000-AU377*DT377))</f>
        <v>0</v>
      </c>
      <c r="AI377">
        <f>(AJ377 - AK377 - DY377*1E3/(8.314*(EA377+273.15)) * AM377/DX377 * AL377) * DX377/(100*DL377) * (1000 - DU377)/1000</f>
        <v>0</v>
      </c>
      <c r="AJ377">
        <v>1220.35394460155</v>
      </c>
      <c r="AK377">
        <v>1193.44957575758</v>
      </c>
      <c r="AL377">
        <v>3.54250592143854</v>
      </c>
      <c r="AM377">
        <v>65.0637993625478</v>
      </c>
      <c r="AN377">
        <f>(AP377 - AO377 + DY377*1E3/(8.314*(EA377+273.15)) * AR377/DX377 * AQ377) * DX377/(100*DL377) * 1000/(1000 - AP377)</f>
        <v>0</v>
      </c>
      <c r="AO377">
        <v>24.7310667227481</v>
      </c>
      <c r="AP377">
        <v>26.527786060606</v>
      </c>
      <c r="AQ377">
        <v>-8.14947306131611e-05</v>
      </c>
      <c r="AR377">
        <v>110.680161828756</v>
      </c>
      <c r="AS377">
        <v>8</v>
      </c>
      <c r="AT377">
        <v>2</v>
      </c>
      <c r="AU377">
        <f>IF(AS377*$H$13&gt;=AW377,1.0,(AW377/(AW377-AS377*$H$13)))</f>
        <v>0</v>
      </c>
      <c r="AV377">
        <f>(AU377-1)*100</f>
        <v>0</v>
      </c>
      <c r="AW377">
        <f>MAX(0,($B$13+$C$13*EF377)/(1+$D$13*EF377)*DY377/(EA377+273)*$E$13)</f>
        <v>0</v>
      </c>
      <c r="AX377" t="s">
        <v>437</v>
      </c>
      <c r="AY377" t="s">
        <v>437</v>
      </c>
      <c r="AZ377">
        <v>0</v>
      </c>
      <c r="BA377">
        <v>0</v>
      </c>
      <c r="BB377">
        <f>1-AZ377/BA377</f>
        <v>0</v>
      </c>
      <c r="BC377">
        <v>0</v>
      </c>
      <c r="BD377" t="s">
        <v>437</v>
      </c>
      <c r="BE377" t="s">
        <v>437</v>
      </c>
      <c r="BF377">
        <v>0</v>
      </c>
      <c r="BG377">
        <v>0</v>
      </c>
      <c r="BH377">
        <f>1-BF377/BG377</f>
        <v>0</v>
      </c>
      <c r="BI377">
        <v>0.5</v>
      </c>
      <c r="BJ377">
        <f>DI377</f>
        <v>0</v>
      </c>
      <c r="BK377">
        <f>L377</f>
        <v>0</v>
      </c>
      <c r="BL377">
        <f>BH377*BI377*BJ377</f>
        <v>0</v>
      </c>
      <c r="BM377">
        <f>(BK377-BC377)/BJ377</f>
        <v>0</v>
      </c>
      <c r="BN377">
        <f>(BA377-BG377)/BG377</f>
        <v>0</v>
      </c>
      <c r="BO377">
        <f>AZ377/(BB377+AZ377/BG377)</f>
        <v>0</v>
      </c>
      <c r="BP377" t="s">
        <v>437</v>
      </c>
      <c r="BQ377">
        <v>0</v>
      </c>
      <c r="BR377">
        <f>IF(BQ377&lt;&gt;0, BQ377, BO377)</f>
        <v>0</v>
      </c>
      <c r="BS377">
        <f>1-BR377/BG377</f>
        <v>0</v>
      </c>
      <c r="BT377">
        <f>(BG377-BF377)/(BG377-BR377)</f>
        <v>0</v>
      </c>
      <c r="BU377">
        <f>(BA377-BG377)/(BA377-BR377)</f>
        <v>0</v>
      </c>
      <c r="BV377">
        <f>(BG377-BF377)/(BG377-AZ377)</f>
        <v>0</v>
      </c>
      <c r="BW377">
        <f>(BA377-BG377)/(BA377-AZ377)</f>
        <v>0</v>
      </c>
      <c r="BX377">
        <f>(BT377*BR377/BF377)</f>
        <v>0</v>
      </c>
      <c r="BY377">
        <f>(1-BX377)</f>
        <v>0</v>
      </c>
      <c r="DH377">
        <f>$B$11*EG377+$C$11*EH377+$F$11*ES377*(1-EV377)</f>
        <v>0</v>
      </c>
      <c r="DI377">
        <f>DH377*DJ377</f>
        <v>0</v>
      </c>
      <c r="DJ377">
        <f>($B$11*$D$9+$C$11*$D$9+$F$11*((FF377+EX377)/MAX(FF377+EX377+FG377, 0.1)*$I$9+FG377/MAX(FF377+EX377+FG377, 0.1)*$J$9))/($B$11+$C$11+$F$11)</f>
        <v>0</v>
      </c>
      <c r="DK377">
        <f>($B$11*$K$9+$C$11*$K$9+$F$11*((FF377+EX377)/MAX(FF377+EX377+FG377, 0.1)*$P$9+FG377/MAX(FF377+EX377+FG377, 0.1)*$Q$9))/($B$11+$C$11+$F$11)</f>
        <v>0</v>
      </c>
      <c r="DL377">
        <v>6</v>
      </c>
      <c r="DM377">
        <v>0.5</v>
      </c>
      <c r="DN377" t="s">
        <v>438</v>
      </c>
      <c r="DO377">
        <v>2</v>
      </c>
      <c r="DP377" t="b">
        <v>1</v>
      </c>
      <c r="DQ377">
        <v>1761413124.51667</v>
      </c>
      <c r="DR377">
        <v>1139.63416666667</v>
      </c>
      <c r="DS377">
        <v>1175.45833333333</v>
      </c>
      <c r="DT377">
        <v>26.54325</v>
      </c>
      <c r="DU377">
        <v>24.7289</v>
      </c>
      <c r="DV377">
        <v>1138.53916666667</v>
      </c>
      <c r="DW377">
        <v>26.2280583333333</v>
      </c>
      <c r="DX377">
        <v>500.02575</v>
      </c>
      <c r="DY377">
        <v>90.3577166666667</v>
      </c>
      <c r="DZ377">
        <v>0.0437245083333333</v>
      </c>
      <c r="EA377">
        <v>39.2692833333333</v>
      </c>
      <c r="EB377">
        <v>39.3168583333333</v>
      </c>
      <c r="EC377">
        <v>999.9</v>
      </c>
      <c r="ED377">
        <v>0</v>
      </c>
      <c r="EE377">
        <v>0</v>
      </c>
      <c r="EF377">
        <v>10000.3208333333</v>
      </c>
      <c r="EG377">
        <v>0</v>
      </c>
      <c r="EH377">
        <v>1226.54</v>
      </c>
      <c r="EI377">
        <v>-35.8249833333333</v>
      </c>
      <c r="EJ377">
        <v>1170.70833333333</v>
      </c>
      <c r="EK377">
        <v>1205.26333333333</v>
      </c>
      <c r="EL377">
        <v>1.81435083333333</v>
      </c>
      <c r="EM377">
        <v>1175.45833333333</v>
      </c>
      <c r="EN377">
        <v>24.7289</v>
      </c>
      <c r="EO377">
        <v>2.39838583333333</v>
      </c>
      <c r="EP377">
        <v>2.23444833333333</v>
      </c>
      <c r="EQ377">
        <v>20.3528916666667</v>
      </c>
      <c r="ER377">
        <v>19.21145</v>
      </c>
      <c r="ES377">
        <v>1200.03666666667</v>
      </c>
      <c r="ET377">
        <v>0.967006416666667</v>
      </c>
      <c r="EU377">
        <v>0.03299365</v>
      </c>
      <c r="EV377">
        <v>0</v>
      </c>
      <c r="EW377">
        <v>1292.7075</v>
      </c>
      <c r="EX377">
        <v>5.00059</v>
      </c>
      <c r="EY377">
        <v>16489.0083333333</v>
      </c>
      <c r="EZ377">
        <v>10359.0583333333</v>
      </c>
      <c r="FA377">
        <v>58.97375</v>
      </c>
      <c r="FB377">
        <v>60.97375</v>
      </c>
      <c r="FC377">
        <v>59.2446666666667</v>
      </c>
      <c r="FD377">
        <v>60.59875</v>
      </c>
      <c r="FE377">
        <v>59.6404166666667</v>
      </c>
      <c r="FF377">
        <v>1155.60666666667</v>
      </c>
      <c r="FG377">
        <v>39.43</v>
      </c>
      <c r="FH377">
        <v>0</v>
      </c>
      <c r="FI377">
        <v>1761413092.3</v>
      </c>
      <c r="FJ377">
        <v>0</v>
      </c>
      <c r="FK377">
        <v>1292.6356</v>
      </c>
      <c r="FL377">
        <v>-18.9346153965212</v>
      </c>
      <c r="FM377">
        <v>-186.938461868397</v>
      </c>
      <c r="FN377">
        <v>16486.628</v>
      </c>
      <c r="FO377">
        <v>15</v>
      </c>
      <c r="FP377">
        <v>0</v>
      </c>
      <c r="FQ377" t="s">
        <v>439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-36.072865</v>
      </c>
      <c r="GD377">
        <v>-1.13415789473691</v>
      </c>
      <c r="GE377">
        <v>0.943843005099365</v>
      </c>
      <c r="GF377">
        <v>0</v>
      </c>
      <c r="GG377">
        <v>1293.81588235294</v>
      </c>
      <c r="GH377">
        <v>-18.5362872434617</v>
      </c>
      <c r="GI377">
        <v>1.83431204870967</v>
      </c>
      <c r="GJ377">
        <v>-1</v>
      </c>
      <c r="GK377">
        <v>1.821953</v>
      </c>
      <c r="GL377">
        <v>-0.162535037593986</v>
      </c>
      <c r="GM377">
        <v>0.0156630964690894</v>
      </c>
      <c r="GN377">
        <v>0</v>
      </c>
      <c r="GO377">
        <v>0</v>
      </c>
      <c r="GP377">
        <v>2</v>
      </c>
      <c r="GQ377" t="s">
        <v>473</v>
      </c>
      <c r="GR377">
        <v>3.12765</v>
      </c>
      <c r="GS377">
        <v>2.72152</v>
      </c>
      <c r="GT377">
        <v>0.174447</v>
      </c>
      <c r="GU377">
        <v>0.178084</v>
      </c>
      <c r="GV377">
        <v>0.10558</v>
      </c>
      <c r="GW377">
        <v>0.100906</v>
      </c>
      <c r="GX377">
        <v>29798.1</v>
      </c>
      <c r="GY377">
        <v>31392.6</v>
      </c>
      <c r="GZ377">
        <v>32782.2</v>
      </c>
      <c r="HA377">
        <v>34710</v>
      </c>
      <c r="HB377">
        <v>41787.7</v>
      </c>
      <c r="HC377">
        <v>44993</v>
      </c>
      <c r="HD377">
        <v>51474</v>
      </c>
      <c r="HE377">
        <v>55652.8</v>
      </c>
      <c r="HF377">
        <v>1.70308</v>
      </c>
      <c r="HG377">
        <v>1.5704</v>
      </c>
      <c r="HH377">
        <v>-0.0657141</v>
      </c>
      <c r="HI377">
        <v>0</v>
      </c>
      <c r="HJ377">
        <v>40.3938</v>
      </c>
      <c r="HK377">
        <v>999.9</v>
      </c>
      <c r="HL377">
        <v>56.623</v>
      </c>
      <c r="HM377">
        <v>29.316</v>
      </c>
      <c r="HN377">
        <v>25.665</v>
      </c>
      <c r="HO377">
        <v>56.6875</v>
      </c>
      <c r="HP377">
        <v>42.0793</v>
      </c>
      <c r="HQ377">
        <v>1</v>
      </c>
      <c r="HR377">
        <v>2.08635</v>
      </c>
      <c r="HS377">
        <v>9.28105</v>
      </c>
      <c r="HT377">
        <v>19.9059</v>
      </c>
      <c r="HU377">
        <v>5.19108</v>
      </c>
      <c r="HV377">
        <v>12.0159</v>
      </c>
      <c r="HW377">
        <v>4.97045</v>
      </c>
      <c r="HX377">
        <v>3.29492</v>
      </c>
      <c r="HY377">
        <v>9999</v>
      </c>
      <c r="HZ377">
        <v>9999</v>
      </c>
      <c r="IA377">
        <v>999.9</v>
      </c>
      <c r="IB377">
        <v>9999</v>
      </c>
      <c r="IC377">
        <v>1.86324</v>
      </c>
      <c r="ID377">
        <v>1.8681</v>
      </c>
      <c r="IE377">
        <v>1.86783</v>
      </c>
      <c r="IF377">
        <v>1.86904</v>
      </c>
      <c r="IG377">
        <v>1.86981</v>
      </c>
      <c r="IH377">
        <v>1.86585</v>
      </c>
      <c r="II377">
        <v>1.86693</v>
      </c>
      <c r="IJ377">
        <v>1.86837</v>
      </c>
      <c r="IK377">
        <v>5</v>
      </c>
      <c r="IL377">
        <v>0</v>
      </c>
      <c r="IM377">
        <v>0</v>
      </c>
      <c r="IN377">
        <v>0</v>
      </c>
      <c r="IO377" t="s">
        <v>441</v>
      </c>
      <c r="IP377" t="s">
        <v>442</v>
      </c>
      <c r="IQ377" t="s">
        <v>443</v>
      </c>
      <c r="IR377" t="s">
        <v>443</v>
      </c>
      <c r="IS377" t="s">
        <v>443</v>
      </c>
      <c r="IT377" t="s">
        <v>443</v>
      </c>
      <c r="IU377">
        <v>0</v>
      </c>
      <c r="IV377">
        <v>100</v>
      </c>
      <c r="IW377">
        <v>100</v>
      </c>
      <c r="IX377">
        <v>1.1</v>
      </c>
      <c r="IY377">
        <v>0.3152</v>
      </c>
      <c r="IZ377">
        <v>1.09748391826392</v>
      </c>
      <c r="JA377">
        <v>0</v>
      </c>
      <c r="JB377">
        <v>0</v>
      </c>
      <c r="JC377">
        <v>0</v>
      </c>
      <c r="JD377">
        <v>0.315191680746845</v>
      </c>
      <c r="JE377">
        <v>0</v>
      </c>
      <c r="JF377">
        <v>0</v>
      </c>
      <c r="JG377">
        <v>0</v>
      </c>
      <c r="JH377">
        <v>5</v>
      </c>
      <c r="JI377">
        <v>2273</v>
      </c>
      <c r="JJ377">
        <v>0</v>
      </c>
      <c r="JK377">
        <v>25</v>
      </c>
      <c r="JL377">
        <v>29356885.5</v>
      </c>
      <c r="JM377">
        <v>29356885.5</v>
      </c>
      <c r="JN377">
        <v>2.38525</v>
      </c>
      <c r="JO377">
        <v>2.60376</v>
      </c>
      <c r="JP377">
        <v>1.54785</v>
      </c>
      <c r="JQ377">
        <v>2.32056</v>
      </c>
      <c r="JR377">
        <v>1.64673</v>
      </c>
      <c r="JS377">
        <v>2.37671</v>
      </c>
      <c r="JT377">
        <v>33.6705</v>
      </c>
      <c r="JU377">
        <v>24.105</v>
      </c>
      <c r="JV377">
        <v>18</v>
      </c>
      <c r="JW377">
        <v>484.681</v>
      </c>
      <c r="JX377">
        <v>390.069</v>
      </c>
      <c r="JY377">
        <v>30.8258</v>
      </c>
      <c r="JZ377">
        <v>50.2757</v>
      </c>
      <c r="KA377">
        <v>30.0045</v>
      </c>
      <c r="KB377">
        <v>49.2295</v>
      </c>
      <c r="KC377">
        <v>49.0339</v>
      </c>
      <c r="KD377">
        <v>47.8428</v>
      </c>
      <c r="KE377">
        <v>0</v>
      </c>
      <c r="KF377">
        <v>100</v>
      </c>
      <c r="KG377">
        <v>20.8814</v>
      </c>
      <c r="KH377">
        <v>1224.45</v>
      </c>
      <c r="KI377">
        <v>34.6858</v>
      </c>
      <c r="KJ377">
        <v>93.3317</v>
      </c>
      <c r="KK377">
        <v>90.0585</v>
      </c>
    </row>
    <row r="378" spans="1:297">
      <c r="A378">
        <v>362</v>
      </c>
      <c r="B378">
        <v>1761413137.1</v>
      </c>
      <c r="C378">
        <v>4956.09999990463</v>
      </c>
      <c r="D378" t="s">
        <v>1169</v>
      </c>
      <c r="E378" t="s">
        <v>1170</v>
      </c>
      <c r="F378">
        <v>5</v>
      </c>
      <c r="G378" t="s">
        <v>1024</v>
      </c>
      <c r="H378" t="s">
        <v>436</v>
      </c>
      <c r="I378">
        <v>1761413129.51667</v>
      </c>
      <c r="J378">
        <f>(K378)/1000</f>
        <v>0</v>
      </c>
      <c r="K378">
        <f>IF(DP378, AN378, AH378)</f>
        <v>0</v>
      </c>
      <c r="L378">
        <f>IF(DP378, AI378, AG378)</f>
        <v>0</v>
      </c>
      <c r="M378">
        <f>DR378 - IF(AU378&gt;1, L378*DL378*100.0/(AW378), 0)</f>
        <v>0</v>
      </c>
      <c r="N378">
        <f>((T378-J378/2)*M378-L378)/(T378+J378/2)</f>
        <v>0</v>
      </c>
      <c r="O378">
        <f>N378*(DY378+DZ378)/1000.0</f>
        <v>0</v>
      </c>
      <c r="P378">
        <f>(DR378 - IF(AU378&gt;1, L378*DL378*100.0/(AW378), 0))*(DY378+DZ378)/1000.0</f>
        <v>0</v>
      </c>
      <c r="Q378">
        <f>2.0/((1/S378-1/R378)+SIGN(S378)*SQRT((1/S378-1/R378)*(1/S378-1/R378) + 4*DM378/((DM378+1)*(DM378+1))*(2*1/S378*1/R378-1/R378*1/R378)))</f>
        <v>0</v>
      </c>
      <c r="R378">
        <f>IF(LEFT(DN378,1)&lt;&gt;"0",IF(LEFT(DN378,1)="1",3.0,DO378),$D$5+$E$5*(EF378*DY378/($K$5*1000))+$F$5*(EF378*DY378/($K$5*1000))*MAX(MIN(DL378,$J$5),$I$5)*MAX(MIN(DL378,$J$5),$I$5)+$G$5*MAX(MIN(DL378,$J$5),$I$5)*(EF378*DY378/($K$5*1000))+$H$5*(EF378*DY378/($K$5*1000))*(EF378*DY378/($K$5*1000)))</f>
        <v>0</v>
      </c>
      <c r="S378">
        <f>J378*(1000-(1000*0.61365*exp(17.502*W378/(240.97+W378))/(DY378+DZ378)+DT378)/2)/(1000*0.61365*exp(17.502*W378/(240.97+W378))/(DY378+DZ378)-DT378)</f>
        <v>0</v>
      </c>
      <c r="T378">
        <f>1/((DM378+1)/(Q378/1.6)+1/(R378/1.37)) + DM378/((DM378+1)/(Q378/1.6) + DM378/(R378/1.37))</f>
        <v>0</v>
      </c>
      <c r="U378">
        <f>(DH378*DK378)</f>
        <v>0</v>
      </c>
      <c r="V378">
        <f>(EA378+(U378+2*0.95*5.67E-8*(((EA378+$B$7)+273)^4-(EA378+273)^4)-44100*J378)/(1.84*29.3*R378+8*0.95*5.67E-8*(EA378+273)^3))</f>
        <v>0</v>
      </c>
      <c r="W378">
        <f>($C$7*EB378+$D$7*EC378+$E$7*V378)</f>
        <v>0</v>
      </c>
      <c r="X378">
        <f>0.61365*exp(17.502*W378/(240.97+W378))</f>
        <v>0</v>
      </c>
      <c r="Y378">
        <f>(Z378/AA378*100)</f>
        <v>0</v>
      </c>
      <c r="Z378">
        <f>DT378*(DY378+DZ378)/1000</f>
        <v>0</v>
      </c>
      <c r="AA378">
        <f>0.61365*exp(17.502*EA378/(240.97+EA378))</f>
        <v>0</v>
      </c>
      <c r="AB378">
        <f>(X378-DT378*(DY378+DZ378)/1000)</f>
        <v>0</v>
      </c>
      <c r="AC378">
        <f>(-J378*44100)</f>
        <v>0</v>
      </c>
      <c r="AD378">
        <f>2*29.3*R378*0.92*(EA378-W378)</f>
        <v>0</v>
      </c>
      <c r="AE378">
        <f>2*0.95*5.67E-8*(((EA378+$B$7)+273)^4-(W378+273)^4)</f>
        <v>0</v>
      </c>
      <c r="AF378">
        <f>U378+AE378+AC378+AD378</f>
        <v>0</v>
      </c>
      <c r="AG378">
        <f>DX378*AU378*(DS378-DR378*(1000-AU378*DU378)/(1000-AU378*DT378))/(100*DL378)</f>
        <v>0</v>
      </c>
      <c r="AH378">
        <f>1000*DX378*AU378*(DT378-DU378)/(100*DL378*(1000-AU378*DT378))</f>
        <v>0</v>
      </c>
      <c r="AI378">
        <f>(AJ378 - AK378 - DY378*1E3/(8.314*(EA378+273.15)) * AM378/DX378 * AL378) * DX378/(100*DL378) * (1000 - DU378)/1000</f>
        <v>0</v>
      </c>
      <c r="AJ378">
        <v>1238.10262101598</v>
      </c>
      <c r="AK378">
        <v>1211.31963636364</v>
      </c>
      <c r="AL378">
        <v>3.56094100273201</v>
      </c>
      <c r="AM378">
        <v>65.0637993625478</v>
      </c>
      <c r="AN378">
        <f>(AP378 - AO378 + DY378*1E3/(8.314*(EA378+273.15)) * AR378/DX378 * AQ378) * DX378/(100*DL378) * 1000/(1000 - AP378)</f>
        <v>0</v>
      </c>
      <c r="AO378">
        <v>24.7341907808309</v>
      </c>
      <c r="AP378">
        <v>26.5170527272727</v>
      </c>
      <c r="AQ378">
        <v>-5.37967239789723e-05</v>
      </c>
      <c r="AR378">
        <v>110.680161828756</v>
      </c>
      <c r="AS378">
        <v>9</v>
      </c>
      <c r="AT378">
        <v>2</v>
      </c>
      <c r="AU378">
        <f>IF(AS378*$H$13&gt;=AW378,1.0,(AW378/(AW378-AS378*$H$13)))</f>
        <v>0</v>
      </c>
      <c r="AV378">
        <f>(AU378-1)*100</f>
        <v>0</v>
      </c>
      <c r="AW378">
        <f>MAX(0,($B$13+$C$13*EF378)/(1+$D$13*EF378)*DY378/(EA378+273)*$E$13)</f>
        <v>0</v>
      </c>
      <c r="AX378" t="s">
        <v>437</v>
      </c>
      <c r="AY378" t="s">
        <v>437</v>
      </c>
      <c r="AZ378">
        <v>0</v>
      </c>
      <c r="BA378">
        <v>0</v>
      </c>
      <c r="BB378">
        <f>1-AZ378/BA378</f>
        <v>0</v>
      </c>
      <c r="BC378">
        <v>0</v>
      </c>
      <c r="BD378" t="s">
        <v>437</v>
      </c>
      <c r="BE378" t="s">
        <v>437</v>
      </c>
      <c r="BF378">
        <v>0</v>
      </c>
      <c r="BG378">
        <v>0</v>
      </c>
      <c r="BH378">
        <f>1-BF378/BG378</f>
        <v>0</v>
      </c>
      <c r="BI378">
        <v>0.5</v>
      </c>
      <c r="BJ378">
        <f>DI378</f>
        <v>0</v>
      </c>
      <c r="BK378">
        <f>L378</f>
        <v>0</v>
      </c>
      <c r="BL378">
        <f>BH378*BI378*BJ378</f>
        <v>0</v>
      </c>
      <c r="BM378">
        <f>(BK378-BC378)/BJ378</f>
        <v>0</v>
      </c>
      <c r="BN378">
        <f>(BA378-BG378)/BG378</f>
        <v>0</v>
      </c>
      <c r="BO378">
        <f>AZ378/(BB378+AZ378/BG378)</f>
        <v>0</v>
      </c>
      <c r="BP378" t="s">
        <v>437</v>
      </c>
      <c r="BQ378">
        <v>0</v>
      </c>
      <c r="BR378">
        <f>IF(BQ378&lt;&gt;0, BQ378, BO378)</f>
        <v>0</v>
      </c>
      <c r="BS378">
        <f>1-BR378/BG378</f>
        <v>0</v>
      </c>
      <c r="BT378">
        <f>(BG378-BF378)/(BG378-BR378)</f>
        <v>0</v>
      </c>
      <c r="BU378">
        <f>(BA378-BG378)/(BA378-BR378)</f>
        <v>0</v>
      </c>
      <c r="BV378">
        <f>(BG378-BF378)/(BG378-AZ378)</f>
        <v>0</v>
      </c>
      <c r="BW378">
        <f>(BA378-BG378)/(BA378-AZ378)</f>
        <v>0</v>
      </c>
      <c r="BX378">
        <f>(BT378*BR378/BF378)</f>
        <v>0</v>
      </c>
      <c r="BY378">
        <f>(1-BX378)</f>
        <v>0</v>
      </c>
      <c r="DH378">
        <f>$B$11*EG378+$C$11*EH378+$F$11*ES378*(1-EV378)</f>
        <v>0</v>
      </c>
      <c r="DI378">
        <f>DH378*DJ378</f>
        <v>0</v>
      </c>
      <c r="DJ378">
        <f>($B$11*$D$9+$C$11*$D$9+$F$11*((FF378+EX378)/MAX(FF378+EX378+FG378, 0.1)*$I$9+FG378/MAX(FF378+EX378+FG378, 0.1)*$J$9))/($B$11+$C$11+$F$11)</f>
        <v>0</v>
      </c>
      <c r="DK378">
        <f>($B$11*$K$9+$C$11*$K$9+$F$11*((FF378+EX378)/MAX(FF378+EX378+FG378, 0.1)*$P$9+FG378/MAX(FF378+EX378+FG378, 0.1)*$Q$9))/($B$11+$C$11+$F$11)</f>
        <v>0</v>
      </c>
      <c r="DL378">
        <v>6</v>
      </c>
      <c r="DM378">
        <v>0.5</v>
      </c>
      <c r="DN378" t="s">
        <v>438</v>
      </c>
      <c r="DO378">
        <v>2</v>
      </c>
      <c r="DP378" t="b">
        <v>1</v>
      </c>
      <c r="DQ378">
        <v>1761413129.51667</v>
      </c>
      <c r="DR378">
        <v>1156.49666666667</v>
      </c>
      <c r="DS378">
        <v>1192.7925</v>
      </c>
      <c r="DT378">
        <v>26.531675</v>
      </c>
      <c r="DU378">
        <v>24.731425</v>
      </c>
      <c r="DV378">
        <v>1155.40083333333</v>
      </c>
      <c r="DW378">
        <v>26.2165</v>
      </c>
      <c r="DX378">
        <v>500.025166666667</v>
      </c>
      <c r="DY378">
        <v>90.35995</v>
      </c>
      <c r="DZ378">
        <v>0.0436115833333333</v>
      </c>
      <c r="EA378">
        <v>39.3021416666667</v>
      </c>
      <c r="EB378">
        <v>39.335125</v>
      </c>
      <c r="EC378">
        <v>999.9</v>
      </c>
      <c r="ED378">
        <v>0</v>
      </c>
      <c r="EE378">
        <v>0</v>
      </c>
      <c r="EF378">
        <v>10005.7858333333</v>
      </c>
      <c r="EG378">
        <v>0</v>
      </c>
      <c r="EH378">
        <v>1226.43083333333</v>
      </c>
      <c r="EI378">
        <v>-36.295325</v>
      </c>
      <c r="EJ378">
        <v>1188.01666666667</v>
      </c>
      <c r="EK378">
        <v>1223.03916666667</v>
      </c>
      <c r="EL378">
        <v>1.80025083333333</v>
      </c>
      <c r="EM378">
        <v>1192.7925</v>
      </c>
      <c r="EN378">
        <v>24.731425</v>
      </c>
      <c r="EO378">
        <v>2.3974</v>
      </c>
      <c r="EP378">
        <v>2.23473083333333</v>
      </c>
      <c r="EQ378">
        <v>20.346225</v>
      </c>
      <c r="ER378">
        <v>19.2134916666667</v>
      </c>
      <c r="ES378">
        <v>1200.0425</v>
      </c>
      <c r="ET378">
        <v>0.967007083333333</v>
      </c>
      <c r="EU378">
        <v>0.0329929583333333</v>
      </c>
      <c r="EV378">
        <v>0</v>
      </c>
      <c r="EW378">
        <v>1291.2125</v>
      </c>
      <c r="EX378">
        <v>5.00059</v>
      </c>
      <c r="EY378">
        <v>16473.2416666667</v>
      </c>
      <c r="EZ378">
        <v>10359.1</v>
      </c>
      <c r="FA378">
        <v>59.0154166666667</v>
      </c>
      <c r="FB378">
        <v>61.0154166666667</v>
      </c>
      <c r="FC378">
        <v>59.2758333333333</v>
      </c>
      <c r="FD378">
        <v>60.6404166666667</v>
      </c>
      <c r="FE378">
        <v>59.6768333333333</v>
      </c>
      <c r="FF378">
        <v>1155.6125</v>
      </c>
      <c r="FG378">
        <v>39.43</v>
      </c>
      <c r="FH378">
        <v>0</v>
      </c>
      <c r="FI378">
        <v>1761413097.1</v>
      </c>
      <c r="FJ378">
        <v>0</v>
      </c>
      <c r="FK378">
        <v>1291.1932</v>
      </c>
      <c r="FL378">
        <v>-18.0038461904775</v>
      </c>
      <c r="FM378">
        <v>-188.884615809105</v>
      </c>
      <c r="FN378">
        <v>16471.4</v>
      </c>
      <c r="FO378">
        <v>15</v>
      </c>
      <c r="FP378">
        <v>0</v>
      </c>
      <c r="FQ378" t="s">
        <v>439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-35.9801666666667</v>
      </c>
      <c r="GD378">
        <v>-5.06170129870134</v>
      </c>
      <c r="GE378">
        <v>0.858714896050146</v>
      </c>
      <c r="GF378">
        <v>0</v>
      </c>
      <c r="GG378">
        <v>1292.36647058824</v>
      </c>
      <c r="GH378">
        <v>-18.4326966956855</v>
      </c>
      <c r="GI378">
        <v>1.82650885628186</v>
      </c>
      <c r="GJ378">
        <v>-1</v>
      </c>
      <c r="GK378">
        <v>1.80990095238095</v>
      </c>
      <c r="GL378">
        <v>-0.166683116883116</v>
      </c>
      <c r="GM378">
        <v>0.0168485887228015</v>
      </c>
      <c r="GN378">
        <v>0</v>
      </c>
      <c r="GO378">
        <v>0</v>
      </c>
      <c r="GP378">
        <v>2</v>
      </c>
      <c r="GQ378" t="s">
        <v>473</v>
      </c>
      <c r="GR378">
        <v>3.12761</v>
      </c>
      <c r="GS378">
        <v>2.7213</v>
      </c>
      <c r="GT378">
        <v>0.176074</v>
      </c>
      <c r="GU378">
        <v>0.179554</v>
      </c>
      <c r="GV378">
        <v>0.105541</v>
      </c>
      <c r="GW378">
        <v>0.100912</v>
      </c>
      <c r="GX378">
        <v>29736.4</v>
      </c>
      <c r="GY378">
        <v>31332.2</v>
      </c>
      <c r="GZ378">
        <v>32779.6</v>
      </c>
      <c r="HA378">
        <v>34706</v>
      </c>
      <c r="HB378">
        <v>41787.1</v>
      </c>
      <c r="HC378">
        <v>44988.2</v>
      </c>
      <c r="HD378">
        <v>51470.6</v>
      </c>
      <c r="HE378">
        <v>55647</v>
      </c>
      <c r="HF378">
        <v>1.70235</v>
      </c>
      <c r="HG378">
        <v>1.5698</v>
      </c>
      <c r="HH378">
        <v>-0.0655577</v>
      </c>
      <c r="HI378">
        <v>0</v>
      </c>
      <c r="HJ378">
        <v>40.4296</v>
      </c>
      <c r="HK378">
        <v>999.9</v>
      </c>
      <c r="HL378">
        <v>56.623</v>
      </c>
      <c r="HM378">
        <v>29.306</v>
      </c>
      <c r="HN378">
        <v>25.6507</v>
      </c>
      <c r="HO378">
        <v>56.1875</v>
      </c>
      <c r="HP378">
        <v>42.0393</v>
      </c>
      <c r="HQ378">
        <v>1</v>
      </c>
      <c r="HR378">
        <v>2.09121</v>
      </c>
      <c r="HS378">
        <v>9.28105</v>
      </c>
      <c r="HT378">
        <v>19.9058</v>
      </c>
      <c r="HU378">
        <v>5.19123</v>
      </c>
      <c r="HV378">
        <v>12.0159</v>
      </c>
      <c r="HW378">
        <v>4.9709</v>
      </c>
      <c r="HX378">
        <v>3.295</v>
      </c>
      <c r="HY378">
        <v>9999</v>
      </c>
      <c r="HZ378">
        <v>9999</v>
      </c>
      <c r="IA378">
        <v>999.9</v>
      </c>
      <c r="IB378">
        <v>9999</v>
      </c>
      <c r="IC378">
        <v>1.86324</v>
      </c>
      <c r="ID378">
        <v>1.86813</v>
      </c>
      <c r="IE378">
        <v>1.86783</v>
      </c>
      <c r="IF378">
        <v>1.86905</v>
      </c>
      <c r="IG378">
        <v>1.86981</v>
      </c>
      <c r="IH378">
        <v>1.86586</v>
      </c>
      <c r="II378">
        <v>1.86693</v>
      </c>
      <c r="IJ378">
        <v>1.8684</v>
      </c>
      <c r="IK378">
        <v>5</v>
      </c>
      <c r="IL378">
        <v>0</v>
      </c>
      <c r="IM378">
        <v>0</v>
      </c>
      <c r="IN378">
        <v>0</v>
      </c>
      <c r="IO378" t="s">
        <v>441</v>
      </c>
      <c r="IP378" t="s">
        <v>442</v>
      </c>
      <c r="IQ378" t="s">
        <v>443</v>
      </c>
      <c r="IR378" t="s">
        <v>443</v>
      </c>
      <c r="IS378" t="s">
        <v>443</v>
      </c>
      <c r="IT378" t="s">
        <v>443</v>
      </c>
      <c r="IU378">
        <v>0</v>
      </c>
      <c r="IV378">
        <v>100</v>
      </c>
      <c r="IW378">
        <v>100</v>
      </c>
      <c r="IX378">
        <v>1.1</v>
      </c>
      <c r="IY378">
        <v>0.3152</v>
      </c>
      <c r="IZ378">
        <v>1.09748391826392</v>
      </c>
      <c r="JA378">
        <v>0</v>
      </c>
      <c r="JB378">
        <v>0</v>
      </c>
      <c r="JC378">
        <v>0</v>
      </c>
      <c r="JD378">
        <v>0.315191680746845</v>
      </c>
      <c r="JE378">
        <v>0</v>
      </c>
      <c r="JF378">
        <v>0</v>
      </c>
      <c r="JG378">
        <v>0</v>
      </c>
      <c r="JH378">
        <v>5</v>
      </c>
      <c r="JI378">
        <v>2273</v>
      </c>
      <c r="JJ378">
        <v>0</v>
      </c>
      <c r="JK378">
        <v>25</v>
      </c>
      <c r="JL378">
        <v>29356885.6</v>
      </c>
      <c r="JM378">
        <v>29356885.6</v>
      </c>
      <c r="JN378">
        <v>2.40967</v>
      </c>
      <c r="JO378">
        <v>2.60376</v>
      </c>
      <c r="JP378">
        <v>1.54785</v>
      </c>
      <c r="JQ378">
        <v>2.32056</v>
      </c>
      <c r="JR378">
        <v>1.64551</v>
      </c>
      <c r="JS378">
        <v>2.35107</v>
      </c>
      <c r="JT378">
        <v>33.6705</v>
      </c>
      <c r="JU378">
        <v>24.105</v>
      </c>
      <c r="JV378">
        <v>18</v>
      </c>
      <c r="JW378">
        <v>484.431</v>
      </c>
      <c r="JX378">
        <v>389.92</v>
      </c>
      <c r="JY378">
        <v>30.8617</v>
      </c>
      <c r="JZ378">
        <v>50.3231</v>
      </c>
      <c r="KA378">
        <v>30.0045</v>
      </c>
      <c r="KB378">
        <v>49.2748</v>
      </c>
      <c r="KC378">
        <v>49.08</v>
      </c>
      <c r="KD378">
        <v>48.2996</v>
      </c>
      <c r="KE378">
        <v>0</v>
      </c>
      <c r="KF378">
        <v>100</v>
      </c>
      <c r="KG378">
        <v>20.8743</v>
      </c>
      <c r="KH378">
        <v>1238.1</v>
      </c>
      <c r="KI378">
        <v>34.6858</v>
      </c>
      <c r="KJ378">
        <v>93.3251</v>
      </c>
      <c r="KK378">
        <v>90.0486</v>
      </c>
    </row>
    <row r="379" spans="1:297">
      <c r="A379">
        <v>363</v>
      </c>
      <c r="B379">
        <v>1761413142.1</v>
      </c>
      <c r="C379">
        <v>4961.09999990463</v>
      </c>
      <c r="D379" t="s">
        <v>1171</v>
      </c>
      <c r="E379" t="s">
        <v>1172</v>
      </c>
      <c r="F379">
        <v>5</v>
      </c>
      <c r="G379" t="s">
        <v>1024</v>
      </c>
      <c r="H379" t="s">
        <v>436</v>
      </c>
      <c r="I379">
        <v>1761413133.94615</v>
      </c>
      <c r="J379">
        <f>(K379)/1000</f>
        <v>0</v>
      </c>
      <c r="K379">
        <f>IF(DP379, AN379, AH379)</f>
        <v>0</v>
      </c>
      <c r="L379">
        <f>IF(DP379, AI379, AG379)</f>
        <v>0</v>
      </c>
      <c r="M379">
        <f>DR379 - IF(AU379&gt;1, L379*DL379*100.0/(AW379), 0)</f>
        <v>0</v>
      </c>
      <c r="N379">
        <f>((T379-J379/2)*M379-L379)/(T379+J379/2)</f>
        <v>0</v>
      </c>
      <c r="O379">
        <f>N379*(DY379+DZ379)/1000.0</f>
        <v>0</v>
      </c>
      <c r="P379">
        <f>(DR379 - IF(AU379&gt;1, L379*DL379*100.0/(AW379), 0))*(DY379+DZ379)/1000.0</f>
        <v>0</v>
      </c>
      <c r="Q379">
        <f>2.0/((1/S379-1/R379)+SIGN(S379)*SQRT((1/S379-1/R379)*(1/S379-1/R379) + 4*DM379/((DM379+1)*(DM379+1))*(2*1/S379*1/R379-1/R379*1/R379)))</f>
        <v>0</v>
      </c>
      <c r="R379">
        <f>IF(LEFT(DN379,1)&lt;&gt;"0",IF(LEFT(DN379,1)="1",3.0,DO379),$D$5+$E$5*(EF379*DY379/($K$5*1000))+$F$5*(EF379*DY379/($K$5*1000))*MAX(MIN(DL379,$J$5),$I$5)*MAX(MIN(DL379,$J$5),$I$5)+$G$5*MAX(MIN(DL379,$J$5),$I$5)*(EF379*DY379/($K$5*1000))+$H$5*(EF379*DY379/($K$5*1000))*(EF379*DY379/($K$5*1000)))</f>
        <v>0</v>
      </c>
      <c r="S379">
        <f>J379*(1000-(1000*0.61365*exp(17.502*W379/(240.97+W379))/(DY379+DZ379)+DT379)/2)/(1000*0.61365*exp(17.502*W379/(240.97+W379))/(DY379+DZ379)-DT379)</f>
        <v>0</v>
      </c>
      <c r="T379">
        <f>1/((DM379+1)/(Q379/1.6)+1/(R379/1.37)) + DM379/((DM379+1)/(Q379/1.6) + DM379/(R379/1.37))</f>
        <v>0</v>
      </c>
      <c r="U379">
        <f>(DH379*DK379)</f>
        <v>0</v>
      </c>
      <c r="V379">
        <f>(EA379+(U379+2*0.95*5.67E-8*(((EA379+$B$7)+273)^4-(EA379+273)^4)-44100*J379)/(1.84*29.3*R379+8*0.95*5.67E-8*(EA379+273)^3))</f>
        <v>0</v>
      </c>
      <c r="W379">
        <f>($C$7*EB379+$D$7*EC379+$E$7*V379)</f>
        <v>0</v>
      </c>
      <c r="X379">
        <f>0.61365*exp(17.502*W379/(240.97+W379))</f>
        <v>0</v>
      </c>
      <c r="Y379">
        <f>(Z379/AA379*100)</f>
        <v>0</v>
      </c>
      <c r="Z379">
        <f>DT379*(DY379+DZ379)/1000</f>
        <v>0</v>
      </c>
      <c r="AA379">
        <f>0.61365*exp(17.502*EA379/(240.97+EA379))</f>
        <v>0</v>
      </c>
      <c r="AB379">
        <f>(X379-DT379*(DY379+DZ379)/1000)</f>
        <v>0</v>
      </c>
      <c r="AC379">
        <f>(-J379*44100)</f>
        <v>0</v>
      </c>
      <c r="AD379">
        <f>2*29.3*R379*0.92*(EA379-W379)</f>
        <v>0</v>
      </c>
      <c r="AE379">
        <f>2*0.95*5.67E-8*(((EA379+$B$7)+273)^4-(W379+273)^4)</f>
        <v>0</v>
      </c>
      <c r="AF379">
        <f>U379+AE379+AC379+AD379</f>
        <v>0</v>
      </c>
      <c r="AG379">
        <f>DX379*AU379*(DS379-DR379*(1000-AU379*DU379)/(1000-AU379*DT379))/(100*DL379)</f>
        <v>0</v>
      </c>
      <c r="AH379">
        <f>1000*DX379*AU379*(DT379-DU379)/(100*DL379*(1000-AU379*DT379))</f>
        <v>0</v>
      </c>
      <c r="AI379">
        <f>(AJ379 - AK379 - DY379*1E3/(8.314*(EA379+273.15)) * AM379/DX379 * AL379) * DX379/(100*DL379) * (1000 - DU379)/1000</f>
        <v>0</v>
      </c>
      <c r="AJ379">
        <v>1253.80077467874</v>
      </c>
      <c r="AK379">
        <v>1227.77224242424</v>
      </c>
      <c r="AL379">
        <v>3.26322767734514</v>
      </c>
      <c r="AM379">
        <v>65.0637993625478</v>
      </c>
      <c r="AN379">
        <f>(AP379 - AO379 + DY379*1E3/(8.314*(EA379+273.15)) * AR379/DX379 * AQ379) * DX379/(100*DL379) * 1000/(1000 - AP379)</f>
        <v>0</v>
      </c>
      <c r="AO379">
        <v>24.7367280352796</v>
      </c>
      <c r="AP379">
        <v>26.5043551515152</v>
      </c>
      <c r="AQ379">
        <v>-6.82280874615672e-05</v>
      </c>
      <c r="AR379">
        <v>110.680161828756</v>
      </c>
      <c r="AS379">
        <v>9</v>
      </c>
      <c r="AT379">
        <v>2</v>
      </c>
      <c r="AU379">
        <f>IF(AS379*$H$13&gt;=AW379,1.0,(AW379/(AW379-AS379*$H$13)))</f>
        <v>0</v>
      </c>
      <c r="AV379">
        <f>(AU379-1)*100</f>
        <v>0</v>
      </c>
      <c r="AW379">
        <f>MAX(0,($B$13+$C$13*EF379)/(1+$D$13*EF379)*DY379/(EA379+273)*$E$13)</f>
        <v>0</v>
      </c>
      <c r="AX379" t="s">
        <v>437</v>
      </c>
      <c r="AY379" t="s">
        <v>437</v>
      </c>
      <c r="AZ379">
        <v>0</v>
      </c>
      <c r="BA379">
        <v>0</v>
      </c>
      <c r="BB379">
        <f>1-AZ379/BA379</f>
        <v>0</v>
      </c>
      <c r="BC379">
        <v>0</v>
      </c>
      <c r="BD379" t="s">
        <v>437</v>
      </c>
      <c r="BE379" t="s">
        <v>437</v>
      </c>
      <c r="BF379">
        <v>0</v>
      </c>
      <c r="BG379">
        <v>0</v>
      </c>
      <c r="BH379">
        <f>1-BF379/BG379</f>
        <v>0</v>
      </c>
      <c r="BI379">
        <v>0.5</v>
      </c>
      <c r="BJ379">
        <f>DI379</f>
        <v>0</v>
      </c>
      <c r="BK379">
        <f>L379</f>
        <v>0</v>
      </c>
      <c r="BL379">
        <f>BH379*BI379*BJ379</f>
        <v>0</v>
      </c>
      <c r="BM379">
        <f>(BK379-BC379)/BJ379</f>
        <v>0</v>
      </c>
      <c r="BN379">
        <f>(BA379-BG379)/BG379</f>
        <v>0</v>
      </c>
      <c r="BO379">
        <f>AZ379/(BB379+AZ379/BG379)</f>
        <v>0</v>
      </c>
      <c r="BP379" t="s">
        <v>437</v>
      </c>
      <c r="BQ379">
        <v>0</v>
      </c>
      <c r="BR379">
        <f>IF(BQ379&lt;&gt;0, BQ379, BO379)</f>
        <v>0</v>
      </c>
      <c r="BS379">
        <f>1-BR379/BG379</f>
        <v>0</v>
      </c>
      <c r="BT379">
        <f>(BG379-BF379)/(BG379-BR379)</f>
        <v>0</v>
      </c>
      <c r="BU379">
        <f>(BA379-BG379)/(BA379-BR379)</f>
        <v>0</v>
      </c>
      <c r="BV379">
        <f>(BG379-BF379)/(BG379-AZ379)</f>
        <v>0</v>
      </c>
      <c r="BW379">
        <f>(BA379-BG379)/(BA379-AZ379)</f>
        <v>0</v>
      </c>
      <c r="BX379">
        <f>(BT379*BR379/BF379)</f>
        <v>0</v>
      </c>
      <c r="BY379">
        <f>(1-BX379)</f>
        <v>0</v>
      </c>
      <c r="DH379">
        <f>$B$11*EG379+$C$11*EH379+$F$11*ES379*(1-EV379)</f>
        <v>0</v>
      </c>
      <c r="DI379">
        <f>DH379*DJ379</f>
        <v>0</v>
      </c>
      <c r="DJ379">
        <f>($B$11*$D$9+$C$11*$D$9+$F$11*((FF379+EX379)/MAX(FF379+EX379+FG379, 0.1)*$I$9+FG379/MAX(FF379+EX379+FG379, 0.1)*$J$9))/($B$11+$C$11+$F$11)</f>
        <v>0</v>
      </c>
      <c r="DK379">
        <f>($B$11*$K$9+$C$11*$K$9+$F$11*((FF379+EX379)/MAX(FF379+EX379+FG379, 0.1)*$P$9+FG379/MAX(FF379+EX379+FG379, 0.1)*$Q$9))/($B$11+$C$11+$F$11)</f>
        <v>0</v>
      </c>
      <c r="DL379">
        <v>6</v>
      </c>
      <c r="DM379">
        <v>0.5</v>
      </c>
      <c r="DN379" t="s">
        <v>438</v>
      </c>
      <c r="DO379">
        <v>2</v>
      </c>
      <c r="DP379" t="b">
        <v>1</v>
      </c>
      <c r="DQ379">
        <v>1761413133.94615</v>
      </c>
      <c r="DR379">
        <v>1171.46384615385</v>
      </c>
      <c r="DS379">
        <v>1207.49923076923</v>
      </c>
      <c r="DT379">
        <v>26.5212769230769</v>
      </c>
      <c r="DU379">
        <v>24.7335153846154</v>
      </c>
      <c r="DV379">
        <v>1170.36615384615</v>
      </c>
      <c r="DW379">
        <v>26.2061</v>
      </c>
      <c r="DX379">
        <v>500.023615384615</v>
      </c>
      <c r="DY379">
        <v>90.3613615384616</v>
      </c>
      <c r="DZ379">
        <v>0.0434955461538461</v>
      </c>
      <c r="EA379">
        <v>39.3322076923077</v>
      </c>
      <c r="EB379">
        <v>39.3585538461538</v>
      </c>
      <c r="EC379">
        <v>999.9</v>
      </c>
      <c r="ED379">
        <v>0</v>
      </c>
      <c r="EE379">
        <v>0</v>
      </c>
      <c r="EF379">
        <v>10004.1323076923</v>
      </c>
      <c r="EG379">
        <v>0</v>
      </c>
      <c r="EH379">
        <v>1226.35153846154</v>
      </c>
      <c r="EI379">
        <v>-36.0353692307692</v>
      </c>
      <c r="EJ379">
        <v>1203.37769230769</v>
      </c>
      <c r="EK379">
        <v>1238.12076923077</v>
      </c>
      <c r="EL379">
        <v>1.78775538461538</v>
      </c>
      <c r="EM379">
        <v>1207.49923076923</v>
      </c>
      <c r="EN379">
        <v>24.7335153846154</v>
      </c>
      <c r="EO379">
        <v>2.39649846153846</v>
      </c>
      <c r="EP379">
        <v>2.23495461538462</v>
      </c>
      <c r="EQ379">
        <v>20.3401307692308</v>
      </c>
      <c r="ER379">
        <v>19.2151</v>
      </c>
      <c r="ES379">
        <v>1200.05692307692</v>
      </c>
      <c r="ET379">
        <v>0.967008</v>
      </c>
      <c r="EU379">
        <v>0.0329920538461538</v>
      </c>
      <c r="EV379">
        <v>0</v>
      </c>
      <c r="EW379">
        <v>1289.95384615385</v>
      </c>
      <c r="EX379">
        <v>5.00059</v>
      </c>
      <c r="EY379">
        <v>16459.1846153846</v>
      </c>
      <c r="EZ379">
        <v>10359.2307692308</v>
      </c>
      <c r="FA379">
        <v>59.043</v>
      </c>
      <c r="FB379">
        <v>61.0478461538462</v>
      </c>
      <c r="FC379">
        <v>59.3123076923077</v>
      </c>
      <c r="FD379">
        <v>60.668</v>
      </c>
      <c r="FE379">
        <v>59.7113076923077</v>
      </c>
      <c r="FF379">
        <v>1155.62692307692</v>
      </c>
      <c r="FG379">
        <v>39.43</v>
      </c>
      <c r="FH379">
        <v>0</v>
      </c>
      <c r="FI379">
        <v>1761413102.5</v>
      </c>
      <c r="FJ379">
        <v>0</v>
      </c>
      <c r="FK379">
        <v>1289.635</v>
      </c>
      <c r="FL379">
        <v>-17.7582905767775</v>
      </c>
      <c r="FM379">
        <v>-188.502564015834</v>
      </c>
      <c r="FN379">
        <v>16455.0653846154</v>
      </c>
      <c r="FO379">
        <v>15</v>
      </c>
      <c r="FP379">
        <v>0</v>
      </c>
      <c r="FQ379" t="s">
        <v>439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-35.996165</v>
      </c>
      <c r="GD379">
        <v>3.19790526315792</v>
      </c>
      <c r="GE379">
        <v>0.857680376524379</v>
      </c>
      <c r="GF379">
        <v>0</v>
      </c>
      <c r="GG379">
        <v>1290.72647058824</v>
      </c>
      <c r="GH379">
        <v>-18.0904507261779</v>
      </c>
      <c r="GI379">
        <v>1.79373072008977</v>
      </c>
      <c r="GJ379">
        <v>-1</v>
      </c>
      <c r="GK379">
        <v>1.794151</v>
      </c>
      <c r="GL379">
        <v>-0.166173834586466</v>
      </c>
      <c r="GM379">
        <v>0.0159984142651701</v>
      </c>
      <c r="GN379">
        <v>0</v>
      </c>
      <c r="GO379">
        <v>0</v>
      </c>
      <c r="GP379">
        <v>2</v>
      </c>
      <c r="GQ379" t="s">
        <v>473</v>
      </c>
      <c r="GR379">
        <v>3.12755</v>
      </c>
      <c r="GS379">
        <v>2.72143</v>
      </c>
      <c r="GT379">
        <v>0.177568</v>
      </c>
      <c r="GU379">
        <v>0.180909</v>
      </c>
      <c r="GV379">
        <v>0.1055</v>
      </c>
      <c r="GW379">
        <v>0.100907</v>
      </c>
      <c r="GX379">
        <v>29679.2</v>
      </c>
      <c r="GY379">
        <v>31276</v>
      </c>
      <c r="GZ379">
        <v>32776.6</v>
      </c>
      <c r="HA379">
        <v>34701.8</v>
      </c>
      <c r="HB379">
        <v>41786.1</v>
      </c>
      <c r="HC379">
        <v>44983.5</v>
      </c>
      <c r="HD379">
        <v>51466.8</v>
      </c>
      <c r="HE379">
        <v>55640.6</v>
      </c>
      <c r="HF379">
        <v>1.70208</v>
      </c>
      <c r="HG379">
        <v>1.56942</v>
      </c>
      <c r="HH379">
        <v>-0.0661574</v>
      </c>
      <c r="HI379">
        <v>0</v>
      </c>
      <c r="HJ379">
        <v>40.4625</v>
      </c>
      <c r="HK379">
        <v>999.9</v>
      </c>
      <c r="HL379">
        <v>56.623</v>
      </c>
      <c r="HM379">
        <v>29.306</v>
      </c>
      <c r="HN379">
        <v>25.651</v>
      </c>
      <c r="HO379">
        <v>56.0475</v>
      </c>
      <c r="HP379">
        <v>42.0192</v>
      </c>
      <c r="HQ379">
        <v>1</v>
      </c>
      <c r="HR379">
        <v>2.09569</v>
      </c>
      <c r="HS379">
        <v>9.28105</v>
      </c>
      <c r="HT379">
        <v>19.9059</v>
      </c>
      <c r="HU379">
        <v>5.19063</v>
      </c>
      <c r="HV379">
        <v>12.0159</v>
      </c>
      <c r="HW379">
        <v>4.97045</v>
      </c>
      <c r="HX379">
        <v>3.29497</v>
      </c>
      <c r="HY379">
        <v>9999</v>
      </c>
      <c r="HZ379">
        <v>9999</v>
      </c>
      <c r="IA379">
        <v>999.9</v>
      </c>
      <c r="IB379">
        <v>9999</v>
      </c>
      <c r="IC379">
        <v>1.86325</v>
      </c>
      <c r="ID379">
        <v>1.86811</v>
      </c>
      <c r="IE379">
        <v>1.86783</v>
      </c>
      <c r="IF379">
        <v>1.86905</v>
      </c>
      <c r="IG379">
        <v>1.86981</v>
      </c>
      <c r="IH379">
        <v>1.86584</v>
      </c>
      <c r="II379">
        <v>1.86694</v>
      </c>
      <c r="IJ379">
        <v>1.8684</v>
      </c>
      <c r="IK379">
        <v>5</v>
      </c>
      <c r="IL379">
        <v>0</v>
      </c>
      <c r="IM379">
        <v>0</v>
      </c>
      <c r="IN379">
        <v>0</v>
      </c>
      <c r="IO379" t="s">
        <v>441</v>
      </c>
      <c r="IP379" t="s">
        <v>442</v>
      </c>
      <c r="IQ379" t="s">
        <v>443</v>
      </c>
      <c r="IR379" t="s">
        <v>443</v>
      </c>
      <c r="IS379" t="s">
        <v>443</v>
      </c>
      <c r="IT379" t="s">
        <v>443</v>
      </c>
      <c r="IU379">
        <v>0</v>
      </c>
      <c r="IV379">
        <v>100</v>
      </c>
      <c r="IW379">
        <v>100</v>
      </c>
      <c r="IX379">
        <v>1.1</v>
      </c>
      <c r="IY379">
        <v>0.3152</v>
      </c>
      <c r="IZ379">
        <v>1.09748391826392</v>
      </c>
      <c r="JA379">
        <v>0</v>
      </c>
      <c r="JB379">
        <v>0</v>
      </c>
      <c r="JC379">
        <v>0</v>
      </c>
      <c r="JD379">
        <v>0.315191680746845</v>
      </c>
      <c r="JE379">
        <v>0</v>
      </c>
      <c r="JF379">
        <v>0</v>
      </c>
      <c r="JG379">
        <v>0</v>
      </c>
      <c r="JH379">
        <v>5</v>
      </c>
      <c r="JI379">
        <v>2273</v>
      </c>
      <c r="JJ379">
        <v>0</v>
      </c>
      <c r="JK379">
        <v>25</v>
      </c>
      <c r="JL379">
        <v>29356885.7</v>
      </c>
      <c r="JM379">
        <v>29356885.7</v>
      </c>
      <c r="JN379">
        <v>2.43774</v>
      </c>
      <c r="JO379">
        <v>2.6062</v>
      </c>
      <c r="JP379">
        <v>1.54785</v>
      </c>
      <c r="JQ379">
        <v>2.32056</v>
      </c>
      <c r="JR379">
        <v>1.64673</v>
      </c>
      <c r="JS379">
        <v>2.31201</v>
      </c>
      <c r="JT379">
        <v>33.6705</v>
      </c>
      <c r="JU379">
        <v>24.105</v>
      </c>
      <c r="JV379">
        <v>18</v>
      </c>
      <c r="JW379">
        <v>484.49</v>
      </c>
      <c r="JX379">
        <v>389.895</v>
      </c>
      <c r="JY379">
        <v>30.8943</v>
      </c>
      <c r="JZ379">
        <v>50.3667</v>
      </c>
      <c r="KA379">
        <v>30.0045</v>
      </c>
      <c r="KB379">
        <v>49.3178</v>
      </c>
      <c r="KC379">
        <v>49.1236</v>
      </c>
      <c r="KD379">
        <v>48.9159</v>
      </c>
      <c r="KE379">
        <v>0</v>
      </c>
      <c r="KF379">
        <v>100</v>
      </c>
      <c r="KG379">
        <v>20.8675</v>
      </c>
      <c r="KH379">
        <v>1258.63</v>
      </c>
      <c r="KI379">
        <v>34.6858</v>
      </c>
      <c r="KJ379">
        <v>93.3175</v>
      </c>
      <c r="KK379">
        <v>90.038</v>
      </c>
    </row>
    <row r="380" spans="1:297">
      <c r="A380">
        <v>364</v>
      </c>
      <c r="B380">
        <v>1761413147.1</v>
      </c>
      <c r="C380">
        <v>4966.09999990463</v>
      </c>
      <c r="D380" t="s">
        <v>1173</v>
      </c>
      <c r="E380" t="s">
        <v>1174</v>
      </c>
      <c r="F380">
        <v>5</v>
      </c>
      <c r="G380" t="s">
        <v>1024</v>
      </c>
      <c r="H380" t="s">
        <v>436</v>
      </c>
      <c r="I380">
        <v>1761413138.94615</v>
      </c>
      <c r="J380">
        <f>(K380)/1000</f>
        <v>0</v>
      </c>
      <c r="K380">
        <f>IF(DP380, AN380, AH380)</f>
        <v>0</v>
      </c>
      <c r="L380">
        <f>IF(DP380, AI380, AG380)</f>
        <v>0</v>
      </c>
      <c r="M380">
        <f>DR380 - IF(AU380&gt;1, L380*DL380*100.0/(AW380), 0)</f>
        <v>0</v>
      </c>
      <c r="N380">
        <f>((T380-J380/2)*M380-L380)/(T380+J380/2)</f>
        <v>0</v>
      </c>
      <c r="O380">
        <f>N380*(DY380+DZ380)/1000.0</f>
        <v>0</v>
      </c>
      <c r="P380">
        <f>(DR380 - IF(AU380&gt;1, L380*DL380*100.0/(AW380), 0))*(DY380+DZ380)/1000.0</f>
        <v>0</v>
      </c>
      <c r="Q380">
        <f>2.0/((1/S380-1/R380)+SIGN(S380)*SQRT((1/S380-1/R380)*(1/S380-1/R380) + 4*DM380/((DM380+1)*(DM380+1))*(2*1/S380*1/R380-1/R380*1/R380)))</f>
        <v>0</v>
      </c>
      <c r="R380">
        <f>IF(LEFT(DN380,1)&lt;&gt;"0",IF(LEFT(DN380,1)="1",3.0,DO380),$D$5+$E$5*(EF380*DY380/($K$5*1000))+$F$5*(EF380*DY380/($K$5*1000))*MAX(MIN(DL380,$J$5),$I$5)*MAX(MIN(DL380,$J$5),$I$5)+$G$5*MAX(MIN(DL380,$J$5),$I$5)*(EF380*DY380/($K$5*1000))+$H$5*(EF380*DY380/($K$5*1000))*(EF380*DY380/($K$5*1000)))</f>
        <v>0</v>
      </c>
      <c r="S380">
        <f>J380*(1000-(1000*0.61365*exp(17.502*W380/(240.97+W380))/(DY380+DZ380)+DT380)/2)/(1000*0.61365*exp(17.502*W380/(240.97+W380))/(DY380+DZ380)-DT380)</f>
        <v>0</v>
      </c>
      <c r="T380">
        <f>1/((DM380+1)/(Q380/1.6)+1/(R380/1.37)) + DM380/((DM380+1)/(Q380/1.6) + DM380/(R380/1.37))</f>
        <v>0</v>
      </c>
      <c r="U380">
        <f>(DH380*DK380)</f>
        <v>0</v>
      </c>
      <c r="V380">
        <f>(EA380+(U380+2*0.95*5.67E-8*(((EA380+$B$7)+273)^4-(EA380+273)^4)-44100*J380)/(1.84*29.3*R380+8*0.95*5.67E-8*(EA380+273)^3))</f>
        <v>0</v>
      </c>
      <c r="W380">
        <f>($C$7*EB380+$D$7*EC380+$E$7*V380)</f>
        <v>0</v>
      </c>
      <c r="X380">
        <f>0.61365*exp(17.502*W380/(240.97+W380))</f>
        <v>0</v>
      </c>
      <c r="Y380">
        <f>(Z380/AA380*100)</f>
        <v>0</v>
      </c>
      <c r="Z380">
        <f>DT380*(DY380+DZ380)/1000</f>
        <v>0</v>
      </c>
      <c r="AA380">
        <f>0.61365*exp(17.502*EA380/(240.97+EA380))</f>
        <v>0</v>
      </c>
      <c r="AB380">
        <f>(X380-DT380*(DY380+DZ380)/1000)</f>
        <v>0</v>
      </c>
      <c r="AC380">
        <f>(-J380*44100)</f>
        <v>0</v>
      </c>
      <c r="AD380">
        <f>2*29.3*R380*0.92*(EA380-W380)</f>
        <v>0</v>
      </c>
      <c r="AE380">
        <f>2*0.95*5.67E-8*(((EA380+$B$7)+273)^4-(W380+273)^4)</f>
        <v>0</v>
      </c>
      <c r="AF380">
        <f>U380+AE380+AC380+AD380</f>
        <v>0</v>
      </c>
      <c r="AG380">
        <f>DX380*AU380*(DS380-DR380*(1000-AU380*DU380)/(1000-AU380*DT380))/(100*DL380)</f>
        <v>0</v>
      </c>
      <c r="AH380">
        <f>1000*DX380*AU380*(DT380-DU380)/(100*DL380*(1000-AU380*DT380))</f>
        <v>0</v>
      </c>
      <c r="AI380">
        <f>(AJ380 - AK380 - DY380*1E3/(8.314*(EA380+273.15)) * AM380/DX380 * AL380) * DX380/(100*DL380) * (1000 - DU380)/1000</f>
        <v>0</v>
      </c>
      <c r="AJ380">
        <v>1269.62555102592</v>
      </c>
      <c r="AK380">
        <v>1243.7336969697</v>
      </c>
      <c r="AL380">
        <v>3.18219896932943</v>
      </c>
      <c r="AM380">
        <v>65.0637993625478</v>
      </c>
      <c r="AN380">
        <f>(AP380 - AO380 + DY380*1E3/(8.314*(EA380+273.15)) * AR380/DX380 * AQ380) * DX380/(100*DL380) * 1000/(1000 - AP380)</f>
        <v>0</v>
      </c>
      <c r="AO380">
        <v>24.7388519701243</v>
      </c>
      <c r="AP380">
        <v>26.4949157575758</v>
      </c>
      <c r="AQ380">
        <v>-5.37663867229424e-05</v>
      </c>
      <c r="AR380">
        <v>110.680161828756</v>
      </c>
      <c r="AS380">
        <v>9</v>
      </c>
      <c r="AT380">
        <v>2</v>
      </c>
      <c r="AU380">
        <f>IF(AS380*$H$13&gt;=AW380,1.0,(AW380/(AW380-AS380*$H$13)))</f>
        <v>0</v>
      </c>
      <c r="AV380">
        <f>(AU380-1)*100</f>
        <v>0</v>
      </c>
      <c r="AW380">
        <f>MAX(0,($B$13+$C$13*EF380)/(1+$D$13*EF380)*DY380/(EA380+273)*$E$13)</f>
        <v>0</v>
      </c>
      <c r="AX380" t="s">
        <v>437</v>
      </c>
      <c r="AY380" t="s">
        <v>437</v>
      </c>
      <c r="AZ380">
        <v>0</v>
      </c>
      <c r="BA380">
        <v>0</v>
      </c>
      <c r="BB380">
        <f>1-AZ380/BA380</f>
        <v>0</v>
      </c>
      <c r="BC380">
        <v>0</v>
      </c>
      <c r="BD380" t="s">
        <v>437</v>
      </c>
      <c r="BE380" t="s">
        <v>437</v>
      </c>
      <c r="BF380">
        <v>0</v>
      </c>
      <c r="BG380">
        <v>0</v>
      </c>
      <c r="BH380">
        <f>1-BF380/BG380</f>
        <v>0</v>
      </c>
      <c r="BI380">
        <v>0.5</v>
      </c>
      <c r="BJ380">
        <f>DI380</f>
        <v>0</v>
      </c>
      <c r="BK380">
        <f>L380</f>
        <v>0</v>
      </c>
      <c r="BL380">
        <f>BH380*BI380*BJ380</f>
        <v>0</v>
      </c>
      <c r="BM380">
        <f>(BK380-BC380)/BJ380</f>
        <v>0</v>
      </c>
      <c r="BN380">
        <f>(BA380-BG380)/BG380</f>
        <v>0</v>
      </c>
      <c r="BO380">
        <f>AZ380/(BB380+AZ380/BG380)</f>
        <v>0</v>
      </c>
      <c r="BP380" t="s">
        <v>437</v>
      </c>
      <c r="BQ380">
        <v>0</v>
      </c>
      <c r="BR380">
        <f>IF(BQ380&lt;&gt;0, BQ380, BO380)</f>
        <v>0</v>
      </c>
      <c r="BS380">
        <f>1-BR380/BG380</f>
        <v>0</v>
      </c>
      <c r="BT380">
        <f>(BG380-BF380)/(BG380-BR380)</f>
        <v>0</v>
      </c>
      <c r="BU380">
        <f>(BA380-BG380)/(BA380-BR380)</f>
        <v>0</v>
      </c>
      <c r="BV380">
        <f>(BG380-BF380)/(BG380-AZ380)</f>
        <v>0</v>
      </c>
      <c r="BW380">
        <f>(BA380-BG380)/(BA380-AZ380)</f>
        <v>0</v>
      </c>
      <c r="BX380">
        <f>(BT380*BR380/BF380)</f>
        <v>0</v>
      </c>
      <c r="BY380">
        <f>(1-BX380)</f>
        <v>0</v>
      </c>
      <c r="DH380">
        <f>$B$11*EG380+$C$11*EH380+$F$11*ES380*(1-EV380)</f>
        <v>0</v>
      </c>
      <c r="DI380">
        <f>DH380*DJ380</f>
        <v>0</v>
      </c>
      <c r="DJ380">
        <f>($B$11*$D$9+$C$11*$D$9+$F$11*((FF380+EX380)/MAX(FF380+EX380+FG380, 0.1)*$I$9+FG380/MAX(FF380+EX380+FG380, 0.1)*$J$9))/($B$11+$C$11+$F$11)</f>
        <v>0</v>
      </c>
      <c r="DK380">
        <f>($B$11*$K$9+$C$11*$K$9+$F$11*((FF380+EX380)/MAX(FF380+EX380+FG380, 0.1)*$P$9+FG380/MAX(FF380+EX380+FG380, 0.1)*$Q$9))/($B$11+$C$11+$F$11)</f>
        <v>0</v>
      </c>
      <c r="DL380">
        <v>6</v>
      </c>
      <c r="DM380">
        <v>0.5</v>
      </c>
      <c r="DN380" t="s">
        <v>438</v>
      </c>
      <c r="DO380">
        <v>2</v>
      </c>
      <c r="DP380" t="b">
        <v>1</v>
      </c>
      <c r="DQ380">
        <v>1761413138.94615</v>
      </c>
      <c r="DR380">
        <v>1188.03307692308</v>
      </c>
      <c r="DS380">
        <v>1223.64384615385</v>
      </c>
      <c r="DT380">
        <v>26.5099</v>
      </c>
      <c r="DU380">
        <v>24.7357153846154</v>
      </c>
      <c r="DV380">
        <v>1186.93692307692</v>
      </c>
      <c r="DW380">
        <v>26.1947153846154</v>
      </c>
      <c r="DX380">
        <v>500.031692307692</v>
      </c>
      <c r="DY380">
        <v>90.3625307692308</v>
      </c>
      <c r="DZ380">
        <v>0.0433716538461539</v>
      </c>
      <c r="EA380">
        <v>39.3674230769231</v>
      </c>
      <c r="EB380">
        <v>39.3882</v>
      </c>
      <c r="EC380">
        <v>999.9</v>
      </c>
      <c r="ED380">
        <v>0</v>
      </c>
      <c r="EE380">
        <v>0</v>
      </c>
      <c r="EF380">
        <v>9998.74461538462</v>
      </c>
      <c r="EG380">
        <v>0</v>
      </c>
      <c r="EH380">
        <v>1226.26923076923</v>
      </c>
      <c r="EI380">
        <v>-35.6099307692308</v>
      </c>
      <c r="EJ380">
        <v>1220.38538461538</v>
      </c>
      <c r="EK380">
        <v>1254.67923076923</v>
      </c>
      <c r="EL380">
        <v>1.77418461538462</v>
      </c>
      <c r="EM380">
        <v>1223.64384615385</v>
      </c>
      <c r="EN380">
        <v>24.7357153846154</v>
      </c>
      <c r="EO380">
        <v>2.39550153846154</v>
      </c>
      <c r="EP380">
        <v>2.23518</v>
      </c>
      <c r="EQ380">
        <v>20.3333846153846</v>
      </c>
      <c r="ER380">
        <v>19.2167153846154</v>
      </c>
      <c r="ES380">
        <v>1200.06076923077</v>
      </c>
      <c r="ET380">
        <v>0.967008769230769</v>
      </c>
      <c r="EU380">
        <v>0.0329913846153846</v>
      </c>
      <c r="EV380">
        <v>0</v>
      </c>
      <c r="EW380">
        <v>1288.44692307692</v>
      </c>
      <c r="EX380">
        <v>5.00059</v>
      </c>
      <c r="EY380">
        <v>16443.5384615385</v>
      </c>
      <c r="EZ380">
        <v>10359.2692307692</v>
      </c>
      <c r="FA380">
        <v>59.0814615384615</v>
      </c>
      <c r="FB380">
        <v>61.0863076923077</v>
      </c>
      <c r="FC380">
        <v>59.3507692307692</v>
      </c>
      <c r="FD380">
        <v>60.7064615384615</v>
      </c>
      <c r="FE380">
        <v>59.7545384615385</v>
      </c>
      <c r="FF380">
        <v>1155.63076923077</v>
      </c>
      <c r="FG380">
        <v>39.43</v>
      </c>
      <c r="FH380">
        <v>0</v>
      </c>
      <c r="FI380">
        <v>1761413107.3</v>
      </c>
      <c r="FJ380">
        <v>0</v>
      </c>
      <c r="FK380">
        <v>1288.26615384615</v>
      </c>
      <c r="FL380">
        <v>-17.2615384719742</v>
      </c>
      <c r="FM380">
        <v>-185.258119868719</v>
      </c>
      <c r="FN380">
        <v>16440.1692307692</v>
      </c>
      <c r="FO380">
        <v>15</v>
      </c>
      <c r="FP380">
        <v>0</v>
      </c>
      <c r="FQ380" t="s">
        <v>439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-35.8812095238095</v>
      </c>
      <c r="GD380">
        <v>6.16286493506494</v>
      </c>
      <c r="GE380">
        <v>0.986280976050345</v>
      </c>
      <c r="GF380">
        <v>0</v>
      </c>
      <c r="GG380">
        <v>1289.32529411765</v>
      </c>
      <c r="GH380">
        <v>-17.9236058098187</v>
      </c>
      <c r="GI380">
        <v>1.77541749074295</v>
      </c>
      <c r="GJ380">
        <v>-1</v>
      </c>
      <c r="GK380">
        <v>1.78193333333333</v>
      </c>
      <c r="GL380">
        <v>-0.164365714285716</v>
      </c>
      <c r="GM380">
        <v>0.0166205373053178</v>
      </c>
      <c r="GN380">
        <v>0</v>
      </c>
      <c r="GO380">
        <v>0</v>
      </c>
      <c r="GP380">
        <v>2</v>
      </c>
      <c r="GQ380" t="s">
        <v>473</v>
      </c>
      <c r="GR380">
        <v>3.12747</v>
      </c>
      <c r="GS380">
        <v>2.72124</v>
      </c>
      <c r="GT380">
        <v>0.179041</v>
      </c>
      <c r="GU380">
        <v>0.182642</v>
      </c>
      <c r="GV380">
        <v>0.105462</v>
      </c>
      <c r="GW380">
        <v>0.100901</v>
      </c>
      <c r="GX380">
        <v>29622.1</v>
      </c>
      <c r="GY380">
        <v>31205.2</v>
      </c>
      <c r="GZ380">
        <v>32772.9</v>
      </c>
      <c r="HA380">
        <v>34697.5</v>
      </c>
      <c r="HB380">
        <v>41784.5</v>
      </c>
      <c r="HC380">
        <v>44978.7</v>
      </c>
      <c r="HD380">
        <v>51462.3</v>
      </c>
      <c r="HE380">
        <v>55633.9</v>
      </c>
      <c r="HF380">
        <v>1.70095</v>
      </c>
      <c r="HG380">
        <v>1.56923</v>
      </c>
      <c r="HH380">
        <v>-0.0651218</v>
      </c>
      <c r="HI380">
        <v>0</v>
      </c>
      <c r="HJ380">
        <v>40.4992</v>
      </c>
      <c r="HK380">
        <v>999.9</v>
      </c>
      <c r="HL380">
        <v>56.623</v>
      </c>
      <c r="HM380">
        <v>29.316</v>
      </c>
      <c r="HN380">
        <v>25.6646</v>
      </c>
      <c r="HO380">
        <v>56.2975</v>
      </c>
      <c r="HP380">
        <v>41.875</v>
      </c>
      <c r="HQ380">
        <v>1</v>
      </c>
      <c r="HR380">
        <v>2.10064</v>
      </c>
      <c r="HS380">
        <v>9.28105</v>
      </c>
      <c r="HT380">
        <v>19.9062</v>
      </c>
      <c r="HU380">
        <v>5.19033</v>
      </c>
      <c r="HV380">
        <v>12.0159</v>
      </c>
      <c r="HW380">
        <v>4.97065</v>
      </c>
      <c r="HX380">
        <v>3.29503</v>
      </c>
      <c r="HY380">
        <v>9999</v>
      </c>
      <c r="HZ380">
        <v>9999</v>
      </c>
      <c r="IA380">
        <v>999.9</v>
      </c>
      <c r="IB380">
        <v>9999</v>
      </c>
      <c r="IC380">
        <v>1.86324</v>
      </c>
      <c r="ID380">
        <v>1.86811</v>
      </c>
      <c r="IE380">
        <v>1.86783</v>
      </c>
      <c r="IF380">
        <v>1.86905</v>
      </c>
      <c r="IG380">
        <v>1.86981</v>
      </c>
      <c r="IH380">
        <v>1.86584</v>
      </c>
      <c r="II380">
        <v>1.86694</v>
      </c>
      <c r="IJ380">
        <v>1.86841</v>
      </c>
      <c r="IK380">
        <v>5</v>
      </c>
      <c r="IL380">
        <v>0</v>
      </c>
      <c r="IM380">
        <v>0</v>
      </c>
      <c r="IN380">
        <v>0</v>
      </c>
      <c r="IO380" t="s">
        <v>441</v>
      </c>
      <c r="IP380" t="s">
        <v>442</v>
      </c>
      <c r="IQ380" t="s">
        <v>443</v>
      </c>
      <c r="IR380" t="s">
        <v>443</v>
      </c>
      <c r="IS380" t="s">
        <v>443</v>
      </c>
      <c r="IT380" t="s">
        <v>443</v>
      </c>
      <c r="IU380">
        <v>0</v>
      </c>
      <c r="IV380">
        <v>100</v>
      </c>
      <c r="IW380">
        <v>100</v>
      </c>
      <c r="IX380">
        <v>1.09</v>
      </c>
      <c r="IY380">
        <v>0.3152</v>
      </c>
      <c r="IZ380">
        <v>1.09748391826392</v>
      </c>
      <c r="JA380">
        <v>0</v>
      </c>
      <c r="JB380">
        <v>0</v>
      </c>
      <c r="JC380">
        <v>0</v>
      </c>
      <c r="JD380">
        <v>0.315191680746845</v>
      </c>
      <c r="JE380">
        <v>0</v>
      </c>
      <c r="JF380">
        <v>0</v>
      </c>
      <c r="JG380">
        <v>0</v>
      </c>
      <c r="JH380">
        <v>5</v>
      </c>
      <c r="JI380">
        <v>2273</v>
      </c>
      <c r="JJ380">
        <v>0</v>
      </c>
      <c r="JK380">
        <v>25</v>
      </c>
      <c r="JL380">
        <v>29356885.8</v>
      </c>
      <c r="JM380">
        <v>29356885.8</v>
      </c>
      <c r="JN380">
        <v>2.45972</v>
      </c>
      <c r="JO380">
        <v>2.59888</v>
      </c>
      <c r="JP380">
        <v>1.54785</v>
      </c>
      <c r="JQ380">
        <v>2.32056</v>
      </c>
      <c r="JR380">
        <v>1.64673</v>
      </c>
      <c r="JS380">
        <v>2.3877</v>
      </c>
      <c r="JT380">
        <v>33.6705</v>
      </c>
      <c r="JU380">
        <v>24.1138</v>
      </c>
      <c r="JV380">
        <v>18</v>
      </c>
      <c r="JW380">
        <v>483.962</v>
      </c>
      <c r="JX380">
        <v>389.989</v>
      </c>
      <c r="JY380">
        <v>30.9295</v>
      </c>
      <c r="JZ380">
        <v>50.417</v>
      </c>
      <c r="KA380">
        <v>30.0046</v>
      </c>
      <c r="KB380">
        <v>49.3645</v>
      </c>
      <c r="KC380">
        <v>49.1695</v>
      </c>
      <c r="KD380">
        <v>49.3781</v>
      </c>
      <c r="KE380">
        <v>0</v>
      </c>
      <c r="KF380">
        <v>100</v>
      </c>
      <c r="KG380">
        <v>20.8627</v>
      </c>
      <c r="KH380">
        <v>1272.28</v>
      </c>
      <c r="KI380">
        <v>34.6858</v>
      </c>
      <c r="KJ380">
        <v>93.3086</v>
      </c>
      <c r="KK380">
        <v>90.0271</v>
      </c>
    </row>
    <row r="381" spans="1:297">
      <c r="A381">
        <v>365</v>
      </c>
      <c r="B381">
        <v>1761413152.1</v>
      </c>
      <c r="C381">
        <v>4971.09999990463</v>
      </c>
      <c r="D381" t="s">
        <v>1175</v>
      </c>
      <c r="E381" t="s">
        <v>1176</v>
      </c>
      <c r="F381">
        <v>5</v>
      </c>
      <c r="G381" t="s">
        <v>1024</v>
      </c>
      <c r="H381" t="s">
        <v>436</v>
      </c>
      <c r="I381">
        <v>1761413143.94615</v>
      </c>
      <c r="J381">
        <f>(K381)/1000</f>
        <v>0</v>
      </c>
      <c r="K381">
        <f>IF(DP381, AN381, AH381)</f>
        <v>0</v>
      </c>
      <c r="L381">
        <f>IF(DP381, AI381, AG381)</f>
        <v>0</v>
      </c>
      <c r="M381">
        <f>DR381 - IF(AU381&gt;1, L381*DL381*100.0/(AW381), 0)</f>
        <v>0</v>
      </c>
      <c r="N381">
        <f>((T381-J381/2)*M381-L381)/(T381+J381/2)</f>
        <v>0</v>
      </c>
      <c r="O381">
        <f>N381*(DY381+DZ381)/1000.0</f>
        <v>0</v>
      </c>
      <c r="P381">
        <f>(DR381 - IF(AU381&gt;1, L381*DL381*100.0/(AW381), 0))*(DY381+DZ381)/1000.0</f>
        <v>0</v>
      </c>
      <c r="Q381">
        <f>2.0/((1/S381-1/R381)+SIGN(S381)*SQRT((1/S381-1/R381)*(1/S381-1/R381) + 4*DM381/((DM381+1)*(DM381+1))*(2*1/S381*1/R381-1/R381*1/R381)))</f>
        <v>0</v>
      </c>
      <c r="R381">
        <f>IF(LEFT(DN381,1)&lt;&gt;"0",IF(LEFT(DN381,1)="1",3.0,DO381),$D$5+$E$5*(EF381*DY381/($K$5*1000))+$F$5*(EF381*DY381/($K$5*1000))*MAX(MIN(DL381,$J$5),$I$5)*MAX(MIN(DL381,$J$5),$I$5)+$G$5*MAX(MIN(DL381,$J$5),$I$5)*(EF381*DY381/($K$5*1000))+$H$5*(EF381*DY381/($K$5*1000))*(EF381*DY381/($K$5*1000)))</f>
        <v>0</v>
      </c>
      <c r="S381">
        <f>J381*(1000-(1000*0.61365*exp(17.502*W381/(240.97+W381))/(DY381+DZ381)+DT381)/2)/(1000*0.61365*exp(17.502*W381/(240.97+W381))/(DY381+DZ381)-DT381)</f>
        <v>0</v>
      </c>
      <c r="T381">
        <f>1/((DM381+1)/(Q381/1.6)+1/(R381/1.37)) + DM381/((DM381+1)/(Q381/1.6) + DM381/(R381/1.37))</f>
        <v>0</v>
      </c>
      <c r="U381">
        <f>(DH381*DK381)</f>
        <v>0</v>
      </c>
      <c r="V381">
        <f>(EA381+(U381+2*0.95*5.67E-8*(((EA381+$B$7)+273)^4-(EA381+273)^4)-44100*J381)/(1.84*29.3*R381+8*0.95*5.67E-8*(EA381+273)^3))</f>
        <v>0</v>
      </c>
      <c r="W381">
        <f>($C$7*EB381+$D$7*EC381+$E$7*V381)</f>
        <v>0</v>
      </c>
      <c r="X381">
        <f>0.61365*exp(17.502*W381/(240.97+W381))</f>
        <v>0</v>
      </c>
      <c r="Y381">
        <f>(Z381/AA381*100)</f>
        <v>0</v>
      </c>
      <c r="Z381">
        <f>DT381*(DY381+DZ381)/1000</f>
        <v>0</v>
      </c>
      <c r="AA381">
        <f>0.61365*exp(17.502*EA381/(240.97+EA381))</f>
        <v>0</v>
      </c>
      <c r="AB381">
        <f>(X381-DT381*(DY381+DZ381)/1000)</f>
        <v>0</v>
      </c>
      <c r="AC381">
        <f>(-J381*44100)</f>
        <v>0</v>
      </c>
      <c r="AD381">
        <f>2*29.3*R381*0.92*(EA381-W381)</f>
        <v>0</v>
      </c>
      <c r="AE381">
        <f>2*0.95*5.67E-8*(((EA381+$B$7)+273)^4-(W381+273)^4)</f>
        <v>0</v>
      </c>
      <c r="AF381">
        <f>U381+AE381+AC381+AD381</f>
        <v>0</v>
      </c>
      <c r="AG381">
        <f>DX381*AU381*(DS381-DR381*(1000-AU381*DU381)/(1000-AU381*DT381))/(100*DL381)</f>
        <v>0</v>
      </c>
      <c r="AH381">
        <f>1000*DX381*AU381*(DT381-DU381)/(100*DL381*(1000-AU381*DT381))</f>
        <v>0</v>
      </c>
      <c r="AI381">
        <f>(AJ381 - AK381 - DY381*1E3/(8.314*(EA381+273.15)) * AM381/DX381 * AL381) * DX381/(100*DL381) * (1000 - DU381)/1000</f>
        <v>0</v>
      </c>
      <c r="AJ381">
        <v>1288.70310647512</v>
      </c>
      <c r="AK381">
        <v>1261.66521212121</v>
      </c>
      <c r="AL381">
        <v>3.59297066932204</v>
      </c>
      <c r="AM381">
        <v>65.0637993625478</v>
      </c>
      <c r="AN381">
        <f>(AP381 - AO381 + DY381*1E3/(8.314*(EA381+273.15)) * AR381/DX381 * AQ381) * DX381/(100*DL381) * 1000/(1000 - AP381)</f>
        <v>0</v>
      </c>
      <c r="AO381">
        <v>24.742491173037</v>
      </c>
      <c r="AP381">
        <v>26.4850739393939</v>
      </c>
      <c r="AQ381">
        <v>-6.08007068600662e-05</v>
      </c>
      <c r="AR381">
        <v>110.680161828756</v>
      </c>
      <c r="AS381">
        <v>9</v>
      </c>
      <c r="AT381">
        <v>2</v>
      </c>
      <c r="AU381">
        <f>IF(AS381*$H$13&gt;=AW381,1.0,(AW381/(AW381-AS381*$H$13)))</f>
        <v>0</v>
      </c>
      <c r="AV381">
        <f>(AU381-1)*100</f>
        <v>0</v>
      </c>
      <c r="AW381">
        <f>MAX(0,($B$13+$C$13*EF381)/(1+$D$13*EF381)*DY381/(EA381+273)*$E$13)</f>
        <v>0</v>
      </c>
      <c r="AX381" t="s">
        <v>437</v>
      </c>
      <c r="AY381" t="s">
        <v>437</v>
      </c>
      <c r="AZ381">
        <v>0</v>
      </c>
      <c r="BA381">
        <v>0</v>
      </c>
      <c r="BB381">
        <f>1-AZ381/BA381</f>
        <v>0</v>
      </c>
      <c r="BC381">
        <v>0</v>
      </c>
      <c r="BD381" t="s">
        <v>437</v>
      </c>
      <c r="BE381" t="s">
        <v>437</v>
      </c>
      <c r="BF381">
        <v>0</v>
      </c>
      <c r="BG381">
        <v>0</v>
      </c>
      <c r="BH381">
        <f>1-BF381/BG381</f>
        <v>0</v>
      </c>
      <c r="BI381">
        <v>0.5</v>
      </c>
      <c r="BJ381">
        <f>DI381</f>
        <v>0</v>
      </c>
      <c r="BK381">
        <f>L381</f>
        <v>0</v>
      </c>
      <c r="BL381">
        <f>BH381*BI381*BJ381</f>
        <v>0</v>
      </c>
      <c r="BM381">
        <f>(BK381-BC381)/BJ381</f>
        <v>0</v>
      </c>
      <c r="BN381">
        <f>(BA381-BG381)/BG381</f>
        <v>0</v>
      </c>
      <c r="BO381">
        <f>AZ381/(BB381+AZ381/BG381)</f>
        <v>0</v>
      </c>
      <c r="BP381" t="s">
        <v>437</v>
      </c>
      <c r="BQ381">
        <v>0</v>
      </c>
      <c r="BR381">
        <f>IF(BQ381&lt;&gt;0, BQ381, BO381)</f>
        <v>0</v>
      </c>
      <c r="BS381">
        <f>1-BR381/BG381</f>
        <v>0</v>
      </c>
      <c r="BT381">
        <f>(BG381-BF381)/(BG381-BR381)</f>
        <v>0</v>
      </c>
      <c r="BU381">
        <f>(BA381-BG381)/(BA381-BR381)</f>
        <v>0</v>
      </c>
      <c r="BV381">
        <f>(BG381-BF381)/(BG381-AZ381)</f>
        <v>0</v>
      </c>
      <c r="BW381">
        <f>(BA381-BG381)/(BA381-AZ381)</f>
        <v>0</v>
      </c>
      <c r="BX381">
        <f>(BT381*BR381/BF381)</f>
        <v>0</v>
      </c>
      <c r="BY381">
        <f>(1-BX381)</f>
        <v>0</v>
      </c>
      <c r="DH381">
        <f>$B$11*EG381+$C$11*EH381+$F$11*ES381*(1-EV381)</f>
        <v>0</v>
      </c>
      <c r="DI381">
        <f>DH381*DJ381</f>
        <v>0</v>
      </c>
      <c r="DJ381">
        <f>($B$11*$D$9+$C$11*$D$9+$F$11*((FF381+EX381)/MAX(FF381+EX381+FG381, 0.1)*$I$9+FG381/MAX(FF381+EX381+FG381, 0.1)*$J$9))/($B$11+$C$11+$F$11)</f>
        <v>0</v>
      </c>
      <c r="DK381">
        <f>($B$11*$K$9+$C$11*$K$9+$F$11*((FF381+EX381)/MAX(FF381+EX381+FG381, 0.1)*$P$9+FG381/MAX(FF381+EX381+FG381, 0.1)*$Q$9))/($B$11+$C$11+$F$11)</f>
        <v>0</v>
      </c>
      <c r="DL381">
        <v>6</v>
      </c>
      <c r="DM381">
        <v>0.5</v>
      </c>
      <c r="DN381" t="s">
        <v>438</v>
      </c>
      <c r="DO381">
        <v>2</v>
      </c>
      <c r="DP381" t="b">
        <v>1</v>
      </c>
      <c r="DQ381">
        <v>1761413143.94615</v>
      </c>
      <c r="DR381">
        <v>1204.43461538462</v>
      </c>
      <c r="DS381">
        <v>1240.05923076923</v>
      </c>
      <c r="DT381">
        <v>26.4995230769231</v>
      </c>
      <c r="DU381">
        <v>24.7386307692308</v>
      </c>
      <c r="DV381">
        <v>1203.33923076923</v>
      </c>
      <c r="DW381">
        <v>26.1843230769231</v>
      </c>
      <c r="DX381">
        <v>499.999615384615</v>
      </c>
      <c r="DY381">
        <v>90.3629846153846</v>
      </c>
      <c r="DZ381">
        <v>0.0433640923076923</v>
      </c>
      <c r="EA381">
        <v>39.4022384615385</v>
      </c>
      <c r="EB381">
        <v>39.4288461538462</v>
      </c>
      <c r="EC381">
        <v>999.9</v>
      </c>
      <c r="ED381">
        <v>0</v>
      </c>
      <c r="EE381">
        <v>0</v>
      </c>
      <c r="EF381">
        <v>10001.1923076923</v>
      </c>
      <c r="EG381">
        <v>0</v>
      </c>
      <c r="EH381">
        <v>1226.18384615385</v>
      </c>
      <c r="EI381">
        <v>-35.6238461538462</v>
      </c>
      <c r="EJ381">
        <v>1237.22076923077</v>
      </c>
      <c r="EK381">
        <v>1271.51461538462</v>
      </c>
      <c r="EL381">
        <v>1.76088461538462</v>
      </c>
      <c r="EM381">
        <v>1240.05923076923</v>
      </c>
      <c r="EN381">
        <v>24.7386307692308</v>
      </c>
      <c r="EO381">
        <v>2.39457461538462</v>
      </c>
      <c r="EP381">
        <v>2.23545538461538</v>
      </c>
      <c r="EQ381">
        <v>20.3271307692308</v>
      </c>
      <c r="ER381">
        <v>19.2186923076923</v>
      </c>
      <c r="ES381">
        <v>1200.06153846154</v>
      </c>
      <c r="ET381">
        <v>0.967009538461538</v>
      </c>
      <c r="EU381">
        <v>0.0329907307692308</v>
      </c>
      <c r="EV381">
        <v>0</v>
      </c>
      <c r="EW381">
        <v>1286.96</v>
      </c>
      <c r="EX381">
        <v>5.00059</v>
      </c>
      <c r="EY381">
        <v>16427.8923076923</v>
      </c>
      <c r="EZ381">
        <v>10359.2769230769</v>
      </c>
      <c r="FA381">
        <v>59.1199230769231</v>
      </c>
      <c r="FB381">
        <v>61.1295384615385</v>
      </c>
      <c r="FC381">
        <v>59.394</v>
      </c>
      <c r="FD381">
        <v>60.7496923076923</v>
      </c>
      <c r="FE381">
        <v>59.8026923076923</v>
      </c>
      <c r="FF381">
        <v>1155.63307692308</v>
      </c>
      <c r="FG381">
        <v>39.4276923076923</v>
      </c>
      <c r="FH381">
        <v>0</v>
      </c>
      <c r="FI381">
        <v>1761413112.1</v>
      </c>
      <c r="FJ381">
        <v>0</v>
      </c>
      <c r="FK381">
        <v>1286.82115384615</v>
      </c>
      <c r="FL381">
        <v>-17.9976068184675</v>
      </c>
      <c r="FM381">
        <v>-183.603418829436</v>
      </c>
      <c r="FN381">
        <v>16425.1538461538</v>
      </c>
      <c r="FO381">
        <v>15</v>
      </c>
      <c r="FP381">
        <v>0</v>
      </c>
      <c r="FQ381" t="s">
        <v>439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-35.84711</v>
      </c>
      <c r="GD381">
        <v>-1.15120601503754</v>
      </c>
      <c r="GE381">
        <v>0.982389277170716</v>
      </c>
      <c r="GF381">
        <v>0</v>
      </c>
      <c r="GG381">
        <v>1287.895</v>
      </c>
      <c r="GH381">
        <v>-17.5555385569676</v>
      </c>
      <c r="GI381">
        <v>1.7395270655453</v>
      </c>
      <c r="GJ381">
        <v>-1</v>
      </c>
      <c r="GK381">
        <v>1.7673695</v>
      </c>
      <c r="GL381">
        <v>-0.157182406015037</v>
      </c>
      <c r="GM381">
        <v>0.0151529556440319</v>
      </c>
      <c r="GN381">
        <v>0</v>
      </c>
      <c r="GO381">
        <v>0</v>
      </c>
      <c r="GP381">
        <v>2</v>
      </c>
      <c r="GQ381" t="s">
        <v>473</v>
      </c>
      <c r="GR381">
        <v>3.12764</v>
      </c>
      <c r="GS381">
        <v>2.72159</v>
      </c>
      <c r="GT381">
        <v>0.180633</v>
      </c>
      <c r="GU381">
        <v>0.184048</v>
      </c>
      <c r="GV381">
        <v>0.105421</v>
      </c>
      <c r="GW381">
        <v>0.100906</v>
      </c>
      <c r="GX381">
        <v>29561.5</v>
      </c>
      <c r="GY381">
        <v>31147.4</v>
      </c>
      <c r="GZ381">
        <v>32770.1</v>
      </c>
      <c r="HA381">
        <v>34693.7</v>
      </c>
      <c r="HB381">
        <v>41783.5</v>
      </c>
      <c r="HC381">
        <v>44974.1</v>
      </c>
      <c r="HD381">
        <v>51458.4</v>
      </c>
      <c r="HE381">
        <v>55628.2</v>
      </c>
      <c r="HF381">
        <v>1.70082</v>
      </c>
      <c r="HG381">
        <v>1.56842</v>
      </c>
      <c r="HH381">
        <v>-0.0644475</v>
      </c>
      <c r="HI381">
        <v>0</v>
      </c>
      <c r="HJ381">
        <v>40.5312</v>
      </c>
      <c r="HK381">
        <v>999.9</v>
      </c>
      <c r="HL381">
        <v>56.623</v>
      </c>
      <c r="HM381">
        <v>29.316</v>
      </c>
      <c r="HN381">
        <v>25.6643</v>
      </c>
      <c r="HO381">
        <v>56.2475</v>
      </c>
      <c r="HP381">
        <v>41.7829</v>
      </c>
      <c r="HQ381">
        <v>1</v>
      </c>
      <c r="HR381">
        <v>2.1052</v>
      </c>
      <c r="HS381">
        <v>9.28105</v>
      </c>
      <c r="HT381">
        <v>19.9062</v>
      </c>
      <c r="HU381">
        <v>5.19108</v>
      </c>
      <c r="HV381">
        <v>12.0159</v>
      </c>
      <c r="HW381">
        <v>4.9706</v>
      </c>
      <c r="HX381">
        <v>3.29495</v>
      </c>
      <c r="HY381">
        <v>9999</v>
      </c>
      <c r="HZ381">
        <v>9999</v>
      </c>
      <c r="IA381">
        <v>999.9</v>
      </c>
      <c r="IB381">
        <v>9999</v>
      </c>
      <c r="IC381">
        <v>1.86325</v>
      </c>
      <c r="ID381">
        <v>1.86811</v>
      </c>
      <c r="IE381">
        <v>1.86783</v>
      </c>
      <c r="IF381">
        <v>1.86905</v>
      </c>
      <c r="IG381">
        <v>1.86981</v>
      </c>
      <c r="IH381">
        <v>1.86585</v>
      </c>
      <c r="II381">
        <v>1.86693</v>
      </c>
      <c r="IJ381">
        <v>1.86841</v>
      </c>
      <c r="IK381">
        <v>5</v>
      </c>
      <c r="IL381">
        <v>0</v>
      </c>
      <c r="IM381">
        <v>0</v>
      </c>
      <c r="IN381">
        <v>0</v>
      </c>
      <c r="IO381" t="s">
        <v>441</v>
      </c>
      <c r="IP381" t="s">
        <v>442</v>
      </c>
      <c r="IQ381" t="s">
        <v>443</v>
      </c>
      <c r="IR381" t="s">
        <v>443</v>
      </c>
      <c r="IS381" t="s">
        <v>443</v>
      </c>
      <c r="IT381" t="s">
        <v>443</v>
      </c>
      <c r="IU381">
        <v>0</v>
      </c>
      <c r="IV381">
        <v>100</v>
      </c>
      <c r="IW381">
        <v>100</v>
      </c>
      <c r="IX381">
        <v>1.1</v>
      </c>
      <c r="IY381">
        <v>0.3152</v>
      </c>
      <c r="IZ381">
        <v>1.09748391826392</v>
      </c>
      <c r="JA381">
        <v>0</v>
      </c>
      <c r="JB381">
        <v>0</v>
      </c>
      <c r="JC381">
        <v>0</v>
      </c>
      <c r="JD381">
        <v>0.315191680746845</v>
      </c>
      <c r="JE381">
        <v>0</v>
      </c>
      <c r="JF381">
        <v>0</v>
      </c>
      <c r="JG381">
        <v>0</v>
      </c>
      <c r="JH381">
        <v>5</v>
      </c>
      <c r="JI381">
        <v>2273</v>
      </c>
      <c r="JJ381">
        <v>0</v>
      </c>
      <c r="JK381">
        <v>25</v>
      </c>
      <c r="JL381">
        <v>29356885.9</v>
      </c>
      <c r="JM381">
        <v>29356885.9</v>
      </c>
      <c r="JN381">
        <v>2.49146</v>
      </c>
      <c r="JO381">
        <v>2.60742</v>
      </c>
      <c r="JP381">
        <v>1.54785</v>
      </c>
      <c r="JQ381">
        <v>2.32056</v>
      </c>
      <c r="JR381">
        <v>1.64673</v>
      </c>
      <c r="JS381">
        <v>2.25098</v>
      </c>
      <c r="JT381">
        <v>33.6705</v>
      </c>
      <c r="JU381">
        <v>24.105</v>
      </c>
      <c r="JV381">
        <v>18</v>
      </c>
      <c r="JW381">
        <v>484.136</v>
      </c>
      <c r="JX381">
        <v>389.699</v>
      </c>
      <c r="JY381">
        <v>30.9624</v>
      </c>
      <c r="JZ381">
        <v>50.4608</v>
      </c>
      <c r="KA381">
        <v>30.0046</v>
      </c>
      <c r="KB381">
        <v>49.4085</v>
      </c>
      <c r="KC381">
        <v>49.2119</v>
      </c>
      <c r="KD381">
        <v>49.9871</v>
      </c>
      <c r="KE381">
        <v>0</v>
      </c>
      <c r="KF381">
        <v>100</v>
      </c>
      <c r="KG381">
        <v>20.8575</v>
      </c>
      <c r="KH381">
        <v>1292.7</v>
      </c>
      <c r="KI381">
        <v>34.6858</v>
      </c>
      <c r="KJ381">
        <v>93.3011</v>
      </c>
      <c r="KK381">
        <v>90.0176</v>
      </c>
    </row>
    <row r="382" spans="1:297">
      <c r="A382">
        <v>366</v>
      </c>
      <c r="B382">
        <v>1761413157.1</v>
      </c>
      <c r="C382">
        <v>4976.09999990463</v>
      </c>
      <c r="D382" t="s">
        <v>1177</v>
      </c>
      <c r="E382" t="s">
        <v>1178</v>
      </c>
      <c r="F382">
        <v>5</v>
      </c>
      <c r="G382" t="s">
        <v>1024</v>
      </c>
      <c r="H382" t="s">
        <v>436</v>
      </c>
      <c r="I382">
        <v>1761413148.94615</v>
      </c>
      <c r="J382">
        <f>(K382)/1000</f>
        <v>0</v>
      </c>
      <c r="K382">
        <f>IF(DP382, AN382, AH382)</f>
        <v>0</v>
      </c>
      <c r="L382">
        <f>IF(DP382, AI382, AG382)</f>
        <v>0</v>
      </c>
      <c r="M382">
        <f>DR382 - IF(AU382&gt;1, L382*DL382*100.0/(AW382), 0)</f>
        <v>0</v>
      </c>
      <c r="N382">
        <f>((T382-J382/2)*M382-L382)/(T382+J382/2)</f>
        <v>0</v>
      </c>
      <c r="O382">
        <f>N382*(DY382+DZ382)/1000.0</f>
        <v>0</v>
      </c>
      <c r="P382">
        <f>(DR382 - IF(AU382&gt;1, L382*DL382*100.0/(AW382), 0))*(DY382+DZ382)/1000.0</f>
        <v>0</v>
      </c>
      <c r="Q382">
        <f>2.0/((1/S382-1/R382)+SIGN(S382)*SQRT((1/S382-1/R382)*(1/S382-1/R382) + 4*DM382/((DM382+1)*(DM382+1))*(2*1/S382*1/R382-1/R382*1/R382)))</f>
        <v>0</v>
      </c>
      <c r="R382">
        <f>IF(LEFT(DN382,1)&lt;&gt;"0",IF(LEFT(DN382,1)="1",3.0,DO382),$D$5+$E$5*(EF382*DY382/($K$5*1000))+$F$5*(EF382*DY382/($K$5*1000))*MAX(MIN(DL382,$J$5),$I$5)*MAX(MIN(DL382,$J$5),$I$5)+$G$5*MAX(MIN(DL382,$J$5),$I$5)*(EF382*DY382/($K$5*1000))+$H$5*(EF382*DY382/($K$5*1000))*(EF382*DY382/($K$5*1000)))</f>
        <v>0</v>
      </c>
      <c r="S382">
        <f>J382*(1000-(1000*0.61365*exp(17.502*W382/(240.97+W382))/(DY382+DZ382)+DT382)/2)/(1000*0.61365*exp(17.502*W382/(240.97+W382))/(DY382+DZ382)-DT382)</f>
        <v>0</v>
      </c>
      <c r="T382">
        <f>1/((DM382+1)/(Q382/1.6)+1/(R382/1.37)) + DM382/((DM382+1)/(Q382/1.6) + DM382/(R382/1.37))</f>
        <v>0</v>
      </c>
      <c r="U382">
        <f>(DH382*DK382)</f>
        <v>0</v>
      </c>
      <c r="V382">
        <f>(EA382+(U382+2*0.95*5.67E-8*(((EA382+$B$7)+273)^4-(EA382+273)^4)-44100*J382)/(1.84*29.3*R382+8*0.95*5.67E-8*(EA382+273)^3))</f>
        <v>0</v>
      </c>
      <c r="W382">
        <f>($C$7*EB382+$D$7*EC382+$E$7*V382)</f>
        <v>0</v>
      </c>
      <c r="X382">
        <f>0.61365*exp(17.502*W382/(240.97+W382))</f>
        <v>0</v>
      </c>
      <c r="Y382">
        <f>(Z382/AA382*100)</f>
        <v>0</v>
      </c>
      <c r="Z382">
        <f>DT382*(DY382+DZ382)/1000</f>
        <v>0</v>
      </c>
      <c r="AA382">
        <f>0.61365*exp(17.502*EA382/(240.97+EA382))</f>
        <v>0</v>
      </c>
      <c r="AB382">
        <f>(X382-DT382*(DY382+DZ382)/1000)</f>
        <v>0</v>
      </c>
      <c r="AC382">
        <f>(-J382*44100)</f>
        <v>0</v>
      </c>
      <c r="AD382">
        <f>2*29.3*R382*0.92*(EA382-W382)</f>
        <v>0</v>
      </c>
      <c r="AE382">
        <f>2*0.95*5.67E-8*(((EA382+$B$7)+273)^4-(W382+273)^4)</f>
        <v>0</v>
      </c>
      <c r="AF382">
        <f>U382+AE382+AC382+AD382</f>
        <v>0</v>
      </c>
      <c r="AG382">
        <f>DX382*AU382*(DS382-DR382*(1000-AU382*DU382)/(1000-AU382*DT382))/(100*DL382)</f>
        <v>0</v>
      </c>
      <c r="AH382">
        <f>1000*DX382*AU382*(DT382-DU382)/(100*DL382*(1000-AU382*DT382))</f>
        <v>0</v>
      </c>
      <c r="AI382">
        <f>(AJ382 - AK382 - DY382*1E3/(8.314*(EA382+273.15)) * AM382/DX382 * AL382) * DX382/(100*DL382) * (1000 - DU382)/1000</f>
        <v>0</v>
      </c>
      <c r="AJ382">
        <v>1304.8969270486</v>
      </c>
      <c r="AK382">
        <v>1278.00539393939</v>
      </c>
      <c r="AL382">
        <v>3.28977161396521</v>
      </c>
      <c r="AM382">
        <v>65.0637993625478</v>
      </c>
      <c r="AN382">
        <f>(AP382 - AO382 + DY382*1E3/(8.314*(EA382+273.15)) * AR382/DX382 * AQ382) * DX382/(100*DL382) * 1000/(1000 - AP382)</f>
        <v>0</v>
      </c>
      <c r="AO382">
        <v>24.7455613975502</v>
      </c>
      <c r="AP382">
        <v>26.4763672727273</v>
      </c>
      <c r="AQ382">
        <v>-3.82103984182892e-05</v>
      </c>
      <c r="AR382">
        <v>110.680161828756</v>
      </c>
      <c r="AS382">
        <v>9</v>
      </c>
      <c r="AT382">
        <v>2</v>
      </c>
      <c r="AU382">
        <f>IF(AS382*$H$13&gt;=AW382,1.0,(AW382/(AW382-AS382*$H$13)))</f>
        <v>0</v>
      </c>
      <c r="AV382">
        <f>(AU382-1)*100</f>
        <v>0</v>
      </c>
      <c r="AW382">
        <f>MAX(0,($B$13+$C$13*EF382)/(1+$D$13*EF382)*DY382/(EA382+273)*$E$13)</f>
        <v>0</v>
      </c>
      <c r="AX382" t="s">
        <v>437</v>
      </c>
      <c r="AY382" t="s">
        <v>437</v>
      </c>
      <c r="AZ382">
        <v>0</v>
      </c>
      <c r="BA382">
        <v>0</v>
      </c>
      <c r="BB382">
        <f>1-AZ382/BA382</f>
        <v>0</v>
      </c>
      <c r="BC382">
        <v>0</v>
      </c>
      <c r="BD382" t="s">
        <v>437</v>
      </c>
      <c r="BE382" t="s">
        <v>437</v>
      </c>
      <c r="BF382">
        <v>0</v>
      </c>
      <c r="BG382">
        <v>0</v>
      </c>
      <c r="BH382">
        <f>1-BF382/BG382</f>
        <v>0</v>
      </c>
      <c r="BI382">
        <v>0.5</v>
      </c>
      <c r="BJ382">
        <f>DI382</f>
        <v>0</v>
      </c>
      <c r="BK382">
        <f>L382</f>
        <v>0</v>
      </c>
      <c r="BL382">
        <f>BH382*BI382*BJ382</f>
        <v>0</v>
      </c>
      <c r="BM382">
        <f>(BK382-BC382)/BJ382</f>
        <v>0</v>
      </c>
      <c r="BN382">
        <f>(BA382-BG382)/BG382</f>
        <v>0</v>
      </c>
      <c r="BO382">
        <f>AZ382/(BB382+AZ382/BG382)</f>
        <v>0</v>
      </c>
      <c r="BP382" t="s">
        <v>437</v>
      </c>
      <c r="BQ382">
        <v>0</v>
      </c>
      <c r="BR382">
        <f>IF(BQ382&lt;&gt;0, BQ382, BO382)</f>
        <v>0</v>
      </c>
      <c r="BS382">
        <f>1-BR382/BG382</f>
        <v>0</v>
      </c>
      <c r="BT382">
        <f>(BG382-BF382)/(BG382-BR382)</f>
        <v>0</v>
      </c>
      <c r="BU382">
        <f>(BA382-BG382)/(BA382-BR382)</f>
        <v>0</v>
      </c>
      <c r="BV382">
        <f>(BG382-BF382)/(BG382-AZ382)</f>
        <v>0</v>
      </c>
      <c r="BW382">
        <f>(BA382-BG382)/(BA382-AZ382)</f>
        <v>0</v>
      </c>
      <c r="BX382">
        <f>(BT382*BR382/BF382)</f>
        <v>0</v>
      </c>
      <c r="BY382">
        <f>(1-BX382)</f>
        <v>0</v>
      </c>
      <c r="DH382">
        <f>$B$11*EG382+$C$11*EH382+$F$11*ES382*(1-EV382)</f>
        <v>0</v>
      </c>
      <c r="DI382">
        <f>DH382*DJ382</f>
        <v>0</v>
      </c>
      <c r="DJ382">
        <f>($B$11*$D$9+$C$11*$D$9+$F$11*((FF382+EX382)/MAX(FF382+EX382+FG382, 0.1)*$I$9+FG382/MAX(FF382+EX382+FG382, 0.1)*$J$9))/($B$11+$C$11+$F$11)</f>
        <v>0</v>
      </c>
      <c r="DK382">
        <f>($B$11*$K$9+$C$11*$K$9+$F$11*((FF382+EX382)/MAX(FF382+EX382+FG382, 0.1)*$P$9+FG382/MAX(FF382+EX382+FG382, 0.1)*$Q$9))/($B$11+$C$11+$F$11)</f>
        <v>0</v>
      </c>
      <c r="DL382">
        <v>6</v>
      </c>
      <c r="DM382">
        <v>0.5</v>
      </c>
      <c r="DN382" t="s">
        <v>438</v>
      </c>
      <c r="DO382">
        <v>2</v>
      </c>
      <c r="DP382" t="b">
        <v>1</v>
      </c>
      <c r="DQ382">
        <v>1761413148.94615</v>
      </c>
      <c r="DR382">
        <v>1220.70461538462</v>
      </c>
      <c r="DS382">
        <v>1256.75384615385</v>
      </c>
      <c r="DT382">
        <v>26.4896769230769</v>
      </c>
      <c r="DU382">
        <v>24.7414384615385</v>
      </c>
      <c r="DV382">
        <v>1219.61076923077</v>
      </c>
      <c r="DW382">
        <v>26.1744769230769</v>
      </c>
      <c r="DX382">
        <v>500.016384615385</v>
      </c>
      <c r="DY382">
        <v>90.3639846153846</v>
      </c>
      <c r="DZ382">
        <v>0.0434198384615385</v>
      </c>
      <c r="EA382">
        <v>39.4353</v>
      </c>
      <c r="EB382">
        <v>39.4680615384615</v>
      </c>
      <c r="EC382">
        <v>999.9</v>
      </c>
      <c r="ED382">
        <v>0</v>
      </c>
      <c r="EE382">
        <v>0</v>
      </c>
      <c r="EF382">
        <v>10002.4</v>
      </c>
      <c r="EG382">
        <v>0</v>
      </c>
      <c r="EH382">
        <v>1226.08</v>
      </c>
      <c r="EI382">
        <v>-36.0477230769231</v>
      </c>
      <c r="EJ382">
        <v>1253.92153846154</v>
      </c>
      <c r="EK382">
        <v>1288.63615384615</v>
      </c>
      <c r="EL382">
        <v>1.74822923076923</v>
      </c>
      <c r="EM382">
        <v>1256.75384615385</v>
      </c>
      <c r="EN382">
        <v>24.7414384615385</v>
      </c>
      <c r="EO382">
        <v>2.39371153846154</v>
      </c>
      <c r="EP382">
        <v>2.23573384615385</v>
      </c>
      <c r="EQ382">
        <v>20.3212923076923</v>
      </c>
      <c r="ER382">
        <v>19.2206923076923</v>
      </c>
      <c r="ES382">
        <v>1200.03923076923</v>
      </c>
      <c r="ET382">
        <v>0.967009615384615</v>
      </c>
      <c r="EU382">
        <v>0.0329907076923077</v>
      </c>
      <c r="EV382">
        <v>0</v>
      </c>
      <c r="EW382">
        <v>1285.47538461538</v>
      </c>
      <c r="EX382">
        <v>5.00059</v>
      </c>
      <c r="EY382">
        <v>16412.1230769231</v>
      </c>
      <c r="EZ382">
        <v>10359.1</v>
      </c>
      <c r="FA382">
        <v>59.1583846153846</v>
      </c>
      <c r="FB382">
        <v>61.1728461538462</v>
      </c>
      <c r="FC382">
        <v>59.4324615384615</v>
      </c>
      <c r="FD382">
        <v>60.7881538461538</v>
      </c>
      <c r="FE382">
        <v>59.8411538461538</v>
      </c>
      <c r="FF382">
        <v>1155.61384615385</v>
      </c>
      <c r="FG382">
        <v>39.4246153846154</v>
      </c>
      <c r="FH382">
        <v>0</v>
      </c>
      <c r="FI382">
        <v>1761413116.9</v>
      </c>
      <c r="FJ382">
        <v>0</v>
      </c>
      <c r="FK382">
        <v>1285.41423076923</v>
      </c>
      <c r="FL382">
        <v>-18.4263247690356</v>
      </c>
      <c r="FM382">
        <v>-185.699145246396</v>
      </c>
      <c r="FN382">
        <v>16410.35</v>
      </c>
      <c r="FO382">
        <v>15</v>
      </c>
      <c r="FP382">
        <v>0</v>
      </c>
      <c r="FQ382" t="s">
        <v>439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-35.8517857142857</v>
      </c>
      <c r="GD382">
        <v>-5.89787532467536</v>
      </c>
      <c r="GE382">
        <v>0.998329025963702</v>
      </c>
      <c r="GF382">
        <v>0</v>
      </c>
      <c r="GG382">
        <v>1286.29147058824</v>
      </c>
      <c r="GH382">
        <v>-18.0322383418432</v>
      </c>
      <c r="GI382">
        <v>1.78316825169159</v>
      </c>
      <c r="GJ382">
        <v>-1</v>
      </c>
      <c r="GK382">
        <v>1.75544285714286</v>
      </c>
      <c r="GL382">
        <v>-0.152001038961042</v>
      </c>
      <c r="GM382">
        <v>0.0153685867438552</v>
      </c>
      <c r="GN382">
        <v>0</v>
      </c>
      <c r="GO382">
        <v>0</v>
      </c>
      <c r="GP382">
        <v>2</v>
      </c>
      <c r="GQ382" t="s">
        <v>473</v>
      </c>
      <c r="GR382">
        <v>3.12757</v>
      </c>
      <c r="GS382">
        <v>2.72178</v>
      </c>
      <c r="GT382">
        <v>0.182148</v>
      </c>
      <c r="GU382">
        <v>0.185761</v>
      </c>
      <c r="GV382">
        <v>0.105386</v>
      </c>
      <c r="GW382">
        <v>0.100906</v>
      </c>
      <c r="GX382">
        <v>29503.1</v>
      </c>
      <c r="GY382">
        <v>31077.5</v>
      </c>
      <c r="GZ382">
        <v>32766.8</v>
      </c>
      <c r="HA382">
        <v>34689.4</v>
      </c>
      <c r="HB382">
        <v>41781.8</v>
      </c>
      <c r="HC382">
        <v>44969.3</v>
      </c>
      <c r="HD382">
        <v>51454</v>
      </c>
      <c r="HE382">
        <v>55622.1</v>
      </c>
      <c r="HF382">
        <v>1.70025</v>
      </c>
      <c r="HG382">
        <v>1.5683</v>
      </c>
      <c r="HH382">
        <v>-0.0650883</v>
      </c>
      <c r="HI382">
        <v>0</v>
      </c>
      <c r="HJ382">
        <v>40.5648</v>
      </c>
      <c r="HK382">
        <v>999.9</v>
      </c>
      <c r="HL382">
        <v>56.623</v>
      </c>
      <c r="HM382">
        <v>29.316</v>
      </c>
      <c r="HN382">
        <v>25.6648</v>
      </c>
      <c r="HO382">
        <v>56.3475</v>
      </c>
      <c r="HP382">
        <v>41.8309</v>
      </c>
      <c r="HQ382">
        <v>1</v>
      </c>
      <c r="HR382">
        <v>2.11007</v>
      </c>
      <c r="HS382">
        <v>9.28105</v>
      </c>
      <c r="HT382">
        <v>19.9058</v>
      </c>
      <c r="HU382">
        <v>5.18974</v>
      </c>
      <c r="HV382">
        <v>12.0159</v>
      </c>
      <c r="HW382">
        <v>4.9703</v>
      </c>
      <c r="HX382">
        <v>3.2949</v>
      </c>
      <c r="HY382">
        <v>9999</v>
      </c>
      <c r="HZ382">
        <v>9999</v>
      </c>
      <c r="IA382">
        <v>999.9</v>
      </c>
      <c r="IB382">
        <v>9999</v>
      </c>
      <c r="IC382">
        <v>1.86323</v>
      </c>
      <c r="ID382">
        <v>1.86812</v>
      </c>
      <c r="IE382">
        <v>1.86783</v>
      </c>
      <c r="IF382">
        <v>1.86905</v>
      </c>
      <c r="IG382">
        <v>1.86981</v>
      </c>
      <c r="IH382">
        <v>1.86584</v>
      </c>
      <c r="II382">
        <v>1.86693</v>
      </c>
      <c r="IJ382">
        <v>1.86841</v>
      </c>
      <c r="IK382">
        <v>5</v>
      </c>
      <c r="IL382">
        <v>0</v>
      </c>
      <c r="IM382">
        <v>0</v>
      </c>
      <c r="IN382">
        <v>0</v>
      </c>
      <c r="IO382" t="s">
        <v>441</v>
      </c>
      <c r="IP382" t="s">
        <v>442</v>
      </c>
      <c r="IQ382" t="s">
        <v>443</v>
      </c>
      <c r="IR382" t="s">
        <v>443</v>
      </c>
      <c r="IS382" t="s">
        <v>443</v>
      </c>
      <c r="IT382" t="s">
        <v>443</v>
      </c>
      <c r="IU382">
        <v>0</v>
      </c>
      <c r="IV382">
        <v>100</v>
      </c>
      <c r="IW382">
        <v>100</v>
      </c>
      <c r="IX382">
        <v>1.1</v>
      </c>
      <c r="IY382">
        <v>0.3152</v>
      </c>
      <c r="IZ382">
        <v>1.09748391826392</v>
      </c>
      <c r="JA382">
        <v>0</v>
      </c>
      <c r="JB382">
        <v>0</v>
      </c>
      <c r="JC382">
        <v>0</v>
      </c>
      <c r="JD382">
        <v>0.315191680746845</v>
      </c>
      <c r="JE382">
        <v>0</v>
      </c>
      <c r="JF382">
        <v>0</v>
      </c>
      <c r="JG382">
        <v>0</v>
      </c>
      <c r="JH382">
        <v>5</v>
      </c>
      <c r="JI382">
        <v>2273</v>
      </c>
      <c r="JJ382">
        <v>0</v>
      </c>
      <c r="JK382">
        <v>25</v>
      </c>
      <c r="JL382">
        <v>29356886</v>
      </c>
      <c r="JM382">
        <v>29356886</v>
      </c>
      <c r="JN382">
        <v>2.51953</v>
      </c>
      <c r="JO382">
        <v>2.61108</v>
      </c>
      <c r="JP382">
        <v>1.54785</v>
      </c>
      <c r="JQ382">
        <v>2.32056</v>
      </c>
      <c r="JR382">
        <v>1.64673</v>
      </c>
      <c r="JS382">
        <v>2.3584</v>
      </c>
      <c r="JT382">
        <v>33.6705</v>
      </c>
      <c r="JU382">
        <v>24.105</v>
      </c>
      <c r="JV382">
        <v>18</v>
      </c>
      <c r="JW382">
        <v>484.001</v>
      </c>
      <c r="JX382">
        <v>389.844</v>
      </c>
      <c r="JY382">
        <v>30.999</v>
      </c>
      <c r="JZ382">
        <v>50.5082</v>
      </c>
      <c r="KA382">
        <v>30.0045</v>
      </c>
      <c r="KB382">
        <v>49.455</v>
      </c>
      <c r="KC382">
        <v>49.2592</v>
      </c>
      <c r="KD382">
        <v>50.4708</v>
      </c>
      <c r="KE382">
        <v>0</v>
      </c>
      <c r="KF382">
        <v>100</v>
      </c>
      <c r="KG382">
        <v>20.8506</v>
      </c>
      <c r="KH382">
        <v>1306.27</v>
      </c>
      <c r="KI382">
        <v>34.6858</v>
      </c>
      <c r="KJ382">
        <v>93.2925</v>
      </c>
      <c r="KK382">
        <v>90.0073</v>
      </c>
    </row>
    <row r="383" spans="1:297">
      <c r="A383">
        <v>367</v>
      </c>
      <c r="B383">
        <v>1761413162.1</v>
      </c>
      <c r="C383">
        <v>4981.09999990463</v>
      </c>
      <c r="D383" t="s">
        <v>1179</v>
      </c>
      <c r="E383" t="s">
        <v>1180</v>
      </c>
      <c r="F383">
        <v>5</v>
      </c>
      <c r="G383" t="s">
        <v>1024</v>
      </c>
      <c r="H383" t="s">
        <v>436</v>
      </c>
      <c r="I383">
        <v>1761413153.94615</v>
      </c>
      <c r="J383">
        <f>(K383)/1000</f>
        <v>0</v>
      </c>
      <c r="K383">
        <f>IF(DP383, AN383, AH383)</f>
        <v>0</v>
      </c>
      <c r="L383">
        <f>IF(DP383, AI383, AG383)</f>
        <v>0</v>
      </c>
      <c r="M383">
        <f>DR383 - IF(AU383&gt;1, L383*DL383*100.0/(AW383), 0)</f>
        <v>0</v>
      </c>
      <c r="N383">
        <f>((T383-J383/2)*M383-L383)/(T383+J383/2)</f>
        <v>0</v>
      </c>
      <c r="O383">
        <f>N383*(DY383+DZ383)/1000.0</f>
        <v>0</v>
      </c>
      <c r="P383">
        <f>(DR383 - IF(AU383&gt;1, L383*DL383*100.0/(AW383), 0))*(DY383+DZ383)/1000.0</f>
        <v>0</v>
      </c>
      <c r="Q383">
        <f>2.0/((1/S383-1/R383)+SIGN(S383)*SQRT((1/S383-1/R383)*(1/S383-1/R383) + 4*DM383/((DM383+1)*(DM383+1))*(2*1/S383*1/R383-1/R383*1/R383)))</f>
        <v>0</v>
      </c>
      <c r="R383">
        <f>IF(LEFT(DN383,1)&lt;&gt;"0",IF(LEFT(DN383,1)="1",3.0,DO383),$D$5+$E$5*(EF383*DY383/($K$5*1000))+$F$5*(EF383*DY383/($K$5*1000))*MAX(MIN(DL383,$J$5),$I$5)*MAX(MIN(DL383,$J$5),$I$5)+$G$5*MAX(MIN(DL383,$J$5),$I$5)*(EF383*DY383/($K$5*1000))+$H$5*(EF383*DY383/($K$5*1000))*(EF383*DY383/($K$5*1000)))</f>
        <v>0</v>
      </c>
      <c r="S383">
        <f>J383*(1000-(1000*0.61365*exp(17.502*W383/(240.97+W383))/(DY383+DZ383)+DT383)/2)/(1000*0.61365*exp(17.502*W383/(240.97+W383))/(DY383+DZ383)-DT383)</f>
        <v>0</v>
      </c>
      <c r="T383">
        <f>1/((DM383+1)/(Q383/1.6)+1/(R383/1.37)) + DM383/((DM383+1)/(Q383/1.6) + DM383/(R383/1.37))</f>
        <v>0</v>
      </c>
      <c r="U383">
        <f>(DH383*DK383)</f>
        <v>0</v>
      </c>
      <c r="V383">
        <f>(EA383+(U383+2*0.95*5.67E-8*(((EA383+$B$7)+273)^4-(EA383+273)^4)-44100*J383)/(1.84*29.3*R383+8*0.95*5.67E-8*(EA383+273)^3))</f>
        <v>0</v>
      </c>
      <c r="W383">
        <f>($C$7*EB383+$D$7*EC383+$E$7*V383)</f>
        <v>0</v>
      </c>
      <c r="X383">
        <f>0.61365*exp(17.502*W383/(240.97+W383))</f>
        <v>0</v>
      </c>
      <c r="Y383">
        <f>(Z383/AA383*100)</f>
        <v>0</v>
      </c>
      <c r="Z383">
        <f>DT383*(DY383+DZ383)/1000</f>
        <v>0</v>
      </c>
      <c r="AA383">
        <f>0.61365*exp(17.502*EA383/(240.97+EA383))</f>
        <v>0</v>
      </c>
      <c r="AB383">
        <f>(X383-DT383*(DY383+DZ383)/1000)</f>
        <v>0</v>
      </c>
      <c r="AC383">
        <f>(-J383*44100)</f>
        <v>0</v>
      </c>
      <c r="AD383">
        <f>2*29.3*R383*0.92*(EA383-W383)</f>
        <v>0</v>
      </c>
      <c r="AE383">
        <f>2*0.95*5.67E-8*(((EA383+$B$7)+273)^4-(W383+273)^4)</f>
        <v>0</v>
      </c>
      <c r="AF383">
        <f>U383+AE383+AC383+AD383</f>
        <v>0</v>
      </c>
      <c r="AG383">
        <f>DX383*AU383*(DS383-DR383*(1000-AU383*DU383)/(1000-AU383*DT383))/(100*DL383)</f>
        <v>0</v>
      </c>
      <c r="AH383">
        <f>1000*DX383*AU383*(DT383-DU383)/(100*DL383*(1000-AU383*DT383))</f>
        <v>0</v>
      </c>
      <c r="AI383">
        <f>(AJ383 - AK383 - DY383*1E3/(8.314*(EA383+273.15)) * AM383/DX383 * AL383) * DX383/(100*DL383) * (1000 - DU383)/1000</f>
        <v>0</v>
      </c>
      <c r="AJ383">
        <v>1323.99513679323</v>
      </c>
      <c r="AK383">
        <v>1296.41339393939</v>
      </c>
      <c r="AL383">
        <v>3.66111209562845</v>
      </c>
      <c r="AM383">
        <v>65.0637993625478</v>
      </c>
      <c r="AN383">
        <f>(AP383 - AO383 + DY383*1E3/(8.314*(EA383+273.15)) * AR383/DX383 * AQ383) * DX383/(100*DL383) * 1000/(1000 - AP383)</f>
        <v>0</v>
      </c>
      <c r="AO383">
        <v>24.7494351967654</v>
      </c>
      <c r="AP383">
        <v>26.4654733333333</v>
      </c>
      <c r="AQ383">
        <v>-5.63792099917196e-05</v>
      </c>
      <c r="AR383">
        <v>110.680161828756</v>
      </c>
      <c r="AS383">
        <v>9</v>
      </c>
      <c r="AT383">
        <v>2</v>
      </c>
      <c r="AU383">
        <f>IF(AS383*$H$13&gt;=AW383,1.0,(AW383/(AW383-AS383*$H$13)))</f>
        <v>0</v>
      </c>
      <c r="AV383">
        <f>(AU383-1)*100</f>
        <v>0</v>
      </c>
      <c r="AW383">
        <f>MAX(0,($B$13+$C$13*EF383)/(1+$D$13*EF383)*DY383/(EA383+273)*$E$13)</f>
        <v>0</v>
      </c>
      <c r="AX383" t="s">
        <v>437</v>
      </c>
      <c r="AY383" t="s">
        <v>437</v>
      </c>
      <c r="AZ383">
        <v>0</v>
      </c>
      <c r="BA383">
        <v>0</v>
      </c>
      <c r="BB383">
        <f>1-AZ383/BA383</f>
        <v>0</v>
      </c>
      <c r="BC383">
        <v>0</v>
      </c>
      <c r="BD383" t="s">
        <v>437</v>
      </c>
      <c r="BE383" t="s">
        <v>437</v>
      </c>
      <c r="BF383">
        <v>0</v>
      </c>
      <c r="BG383">
        <v>0</v>
      </c>
      <c r="BH383">
        <f>1-BF383/BG383</f>
        <v>0</v>
      </c>
      <c r="BI383">
        <v>0.5</v>
      </c>
      <c r="BJ383">
        <f>DI383</f>
        <v>0</v>
      </c>
      <c r="BK383">
        <f>L383</f>
        <v>0</v>
      </c>
      <c r="BL383">
        <f>BH383*BI383*BJ383</f>
        <v>0</v>
      </c>
      <c r="BM383">
        <f>(BK383-BC383)/BJ383</f>
        <v>0</v>
      </c>
      <c r="BN383">
        <f>(BA383-BG383)/BG383</f>
        <v>0</v>
      </c>
      <c r="BO383">
        <f>AZ383/(BB383+AZ383/BG383)</f>
        <v>0</v>
      </c>
      <c r="BP383" t="s">
        <v>437</v>
      </c>
      <c r="BQ383">
        <v>0</v>
      </c>
      <c r="BR383">
        <f>IF(BQ383&lt;&gt;0, BQ383, BO383)</f>
        <v>0</v>
      </c>
      <c r="BS383">
        <f>1-BR383/BG383</f>
        <v>0</v>
      </c>
      <c r="BT383">
        <f>(BG383-BF383)/(BG383-BR383)</f>
        <v>0</v>
      </c>
      <c r="BU383">
        <f>(BA383-BG383)/(BA383-BR383)</f>
        <v>0</v>
      </c>
      <c r="BV383">
        <f>(BG383-BF383)/(BG383-AZ383)</f>
        <v>0</v>
      </c>
      <c r="BW383">
        <f>(BA383-BG383)/(BA383-AZ383)</f>
        <v>0</v>
      </c>
      <c r="BX383">
        <f>(BT383*BR383/BF383)</f>
        <v>0</v>
      </c>
      <c r="BY383">
        <f>(1-BX383)</f>
        <v>0</v>
      </c>
      <c r="DH383">
        <f>$B$11*EG383+$C$11*EH383+$F$11*ES383*(1-EV383)</f>
        <v>0</v>
      </c>
      <c r="DI383">
        <f>DH383*DJ383</f>
        <v>0</v>
      </c>
      <c r="DJ383">
        <f>($B$11*$D$9+$C$11*$D$9+$F$11*((FF383+EX383)/MAX(FF383+EX383+FG383, 0.1)*$I$9+FG383/MAX(FF383+EX383+FG383, 0.1)*$J$9))/($B$11+$C$11+$F$11)</f>
        <v>0</v>
      </c>
      <c r="DK383">
        <f>($B$11*$K$9+$C$11*$K$9+$F$11*((FF383+EX383)/MAX(FF383+EX383+FG383, 0.1)*$P$9+FG383/MAX(FF383+EX383+FG383, 0.1)*$Q$9))/($B$11+$C$11+$F$11)</f>
        <v>0</v>
      </c>
      <c r="DL383">
        <v>6</v>
      </c>
      <c r="DM383">
        <v>0.5</v>
      </c>
      <c r="DN383" t="s">
        <v>438</v>
      </c>
      <c r="DO383">
        <v>2</v>
      </c>
      <c r="DP383" t="b">
        <v>1</v>
      </c>
      <c r="DQ383">
        <v>1761413153.94615</v>
      </c>
      <c r="DR383">
        <v>1237.47846153846</v>
      </c>
      <c r="DS383">
        <v>1274.26923076923</v>
      </c>
      <c r="DT383">
        <v>26.4800230769231</v>
      </c>
      <c r="DU383">
        <v>24.7445769230769</v>
      </c>
      <c r="DV383">
        <v>1236.38153846154</v>
      </c>
      <c r="DW383">
        <v>26.1648230769231</v>
      </c>
      <c r="DX383">
        <v>500.007384615385</v>
      </c>
      <c r="DY383">
        <v>90.3649923076923</v>
      </c>
      <c r="DZ383">
        <v>0.0436498923076923</v>
      </c>
      <c r="EA383">
        <v>39.4672</v>
      </c>
      <c r="EB383">
        <v>39.5062076923077</v>
      </c>
      <c r="EC383">
        <v>999.9</v>
      </c>
      <c r="ED383">
        <v>0</v>
      </c>
      <c r="EE383">
        <v>0</v>
      </c>
      <c r="EF383">
        <v>9994.95</v>
      </c>
      <c r="EG383">
        <v>0</v>
      </c>
      <c r="EH383">
        <v>1225.97</v>
      </c>
      <c r="EI383">
        <v>-36.7909461538462</v>
      </c>
      <c r="EJ383">
        <v>1271.13692307692</v>
      </c>
      <c r="EK383">
        <v>1306.59923076923</v>
      </c>
      <c r="EL383">
        <v>1.73543538461538</v>
      </c>
      <c r="EM383">
        <v>1274.26923076923</v>
      </c>
      <c r="EN383">
        <v>24.7445769230769</v>
      </c>
      <c r="EO383">
        <v>2.39286461538462</v>
      </c>
      <c r="EP383">
        <v>2.23604384615385</v>
      </c>
      <c r="EQ383">
        <v>20.3155846153846</v>
      </c>
      <c r="ER383">
        <v>19.2229076923077</v>
      </c>
      <c r="ES383">
        <v>1199.97230769231</v>
      </c>
      <c r="ET383">
        <v>0.967008230769231</v>
      </c>
      <c r="EU383">
        <v>0.032992</v>
      </c>
      <c r="EV383">
        <v>0</v>
      </c>
      <c r="EW383">
        <v>1284.04307692308</v>
      </c>
      <c r="EX383">
        <v>5.00059</v>
      </c>
      <c r="EY383">
        <v>16396.0461538462</v>
      </c>
      <c r="EZ383">
        <v>10358.5230769231</v>
      </c>
      <c r="FA383">
        <v>59.1968461538462</v>
      </c>
      <c r="FB383">
        <v>61.2064615384615</v>
      </c>
      <c r="FC383">
        <v>59.4661538461538</v>
      </c>
      <c r="FD383">
        <v>60.8266153846154</v>
      </c>
      <c r="FE383">
        <v>59.8796153846154</v>
      </c>
      <c r="FF383">
        <v>1155.55</v>
      </c>
      <c r="FG383">
        <v>39.4215384615385</v>
      </c>
      <c r="FH383">
        <v>0</v>
      </c>
      <c r="FI383">
        <v>1761413122.3</v>
      </c>
      <c r="FJ383">
        <v>0</v>
      </c>
      <c r="FK383">
        <v>1283.7</v>
      </c>
      <c r="FL383">
        <v>-17.3530769413993</v>
      </c>
      <c r="FM383">
        <v>-182.96153869798</v>
      </c>
      <c r="FN383">
        <v>16392.744</v>
      </c>
      <c r="FO383">
        <v>15</v>
      </c>
      <c r="FP383">
        <v>0</v>
      </c>
      <c r="FQ383" t="s">
        <v>439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-36.46495</v>
      </c>
      <c r="GD383">
        <v>-7.28996390977441</v>
      </c>
      <c r="GE383">
        <v>1.09377791507234</v>
      </c>
      <c r="GF383">
        <v>0</v>
      </c>
      <c r="GG383">
        <v>1284.88382352941</v>
      </c>
      <c r="GH383">
        <v>-17.9436210867087</v>
      </c>
      <c r="GI383">
        <v>1.7733318834494</v>
      </c>
      <c r="GJ383">
        <v>-1</v>
      </c>
      <c r="GK383">
        <v>1.7413735</v>
      </c>
      <c r="GL383">
        <v>-0.155956240601505</v>
      </c>
      <c r="GM383">
        <v>0.0150189677657954</v>
      </c>
      <c r="GN383">
        <v>0</v>
      </c>
      <c r="GO383">
        <v>0</v>
      </c>
      <c r="GP383">
        <v>2</v>
      </c>
      <c r="GQ383" t="s">
        <v>473</v>
      </c>
      <c r="GR383">
        <v>3.12758</v>
      </c>
      <c r="GS383">
        <v>2.72158</v>
      </c>
      <c r="GT383">
        <v>0.183749</v>
      </c>
      <c r="GU383">
        <v>0.187149</v>
      </c>
      <c r="GV383">
        <v>0.10535</v>
      </c>
      <c r="GW383">
        <v>0.100916</v>
      </c>
      <c r="GX383">
        <v>29442</v>
      </c>
      <c r="GY383">
        <v>31020</v>
      </c>
      <c r="GZ383">
        <v>32763.8</v>
      </c>
      <c r="HA383">
        <v>34685.2</v>
      </c>
      <c r="HB383">
        <v>41780.4</v>
      </c>
      <c r="HC383">
        <v>44964.3</v>
      </c>
      <c r="HD383">
        <v>51449.8</v>
      </c>
      <c r="HE383">
        <v>55616.1</v>
      </c>
      <c r="HF383">
        <v>1.69975</v>
      </c>
      <c r="HG383">
        <v>1.56783</v>
      </c>
      <c r="HH383">
        <v>-0.0651516</v>
      </c>
      <c r="HI383">
        <v>0</v>
      </c>
      <c r="HJ383">
        <v>40.5969</v>
      </c>
      <c r="HK383">
        <v>999.9</v>
      </c>
      <c r="HL383">
        <v>56.623</v>
      </c>
      <c r="HM383">
        <v>29.316</v>
      </c>
      <c r="HN383">
        <v>25.6629</v>
      </c>
      <c r="HO383">
        <v>56.4475</v>
      </c>
      <c r="HP383">
        <v>41.7748</v>
      </c>
      <c r="HQ383">
        <v>1</v>
      </c>
      <c r="HR383">
        <v>2.11455</v>
      </c>
      <c r="HS383">
        <v>9.28105</v>
      </c>
      <c r="HT383">
        <v>19.906</v>
      </c>
      <c r="HU383">
        <v>5.19048</v>
      </c>
      <c r="HV383">
        <v>12.0159</v>
      </c>
      <c r="HW383">
        <v>4.9707</v>
      </c>
      <c r="HX383">
        <v>3.2949</v>
      </c>
      <c r="HY383">
        <v>9999</v>
      </c>
      <c r="HZ383">
        <v>9999</v>
      </c>
      <c r="IA383">
        <v>999.9</v>
      </c>
      <c r="IB383">
        <v>9999</v>
      </c>
      <c r="IC383">
        <v>1.86323</v>
      </c>
      <c r="ID383">
        <v>1.86811</v>
      </c>
      <c r="IE383">
        <v>1.86783</v>
      </c>
      <c r="IF383">
        <v>1.86905</v>
      </c>
      <c r="IG383">
        <v>1.86981</v>
      </c>
      <c r="IH383">
        <v>1.86584</v>
      </c>
      <c r="II383">
        <v>1.86691</v>
      </c>
      <c r="IJ383">
        <v>1.86842</v>
      </c>
      <c r="IK383">
        <v>5</v>
      </c>
      <c r="IL383">
        <v>0</v>
      </c>
      <c r="IM383">
        <v>0</v>
      </c>
      <c r="IN383">
        <v>0</v>
      </c>
      <c r="IO383" t="s">
        <v>441</v>
      </c>
      <c r="IP383" t="s">
        <v>442</v>
      </c>
      <c r="IQ383" t="s">
        <v>443</v>
      </c>
      <c r="IR383" t="s">
        <v>443</v>
      </c>
      <c r="IS383" t="s">
        <v>443</v>
      </c>
      <c r="IT383" t="s">
        <v>443</v>
      </c>
      <c r="IU383">
        <v>0</v>
      </c>
      <c r="IV383">
        <v>100</v>
      </c>
      <c r="IW383">
        <v>100</v>
      </c>
      <c r="IX383">
        <v>1.09</v>
      </c>
      <c r="IY383">
        <v>0.3152</v>
      </c>
      <c r="IZ383">
        <v>1.09748391826392</v>
      </c>
      <c r="JA383">
        <v>0</v>
      </c>
      <c r="JB383">
        <v>0</v>
      </c>
      <c r="JC383">
        <v>0</v>
      </c>
      <c r="JD383">
        <v>0.315191680746845</v>
      </c>
      <c r="JE383">
        <v>0</v>
      </c>
      <c r="JF383">
        <v>0</v>
      </c>
      <c r="JG383">
        <v>0</v>
      </c>
      <c r="JH383">
        <v>5</v>
      </c>
      <c r="JI383">
        <v>2273</v>
      </c>
      <c r="JJ383">
        <v>0</v>
      </c>
      <c r="JK383">
        <v>25</v>
      </c>
      <c r="JL383">
        <v>29356886</v>
      </c>
      <c r="JM383">
        <v>29356886</v>
      </c>
      <c r="JN383">
        <v>2.5415</v>
      </c>
      <c r="JO383">
        <v>2.59888</v>
      </c>
      <c r="JP383">
        <v>1.54785</v>
      </c>
      <c r="JQ383">
        <v>2.32056</v>
      </c>
      <c r="JR383">
        <v>1.64673</v>
      </c>
      <c r="JS383">
        <v>2.36084</v>
      </c>
      <c r="JT383">
        <v>33.693</v>
      </c>
      <c r="JU383">
        <v>24.105</v>
      </c>
      <c r="JV383">
        <v>18</v>
      </c>
      <c r="JW383">
        <v>483.899</v>
      </c>
      <c r="JX383">
        <v>389.753</v>
      </c>
      <c r="JY383">
        <v>31.0322</v>
      </c>
      <c r="JZ383">
        <v>50.5538</v>
      </c>
      <c r="KA383">
        <v>30.0045</v>
      </c>
      <c r="KB383">
        <v>49.4982</v>
      </c>
      <c r="KC383">
        <v>49.3018</v>
      </c>
      <c r="KD383">
        <v>51.0038</v>
      </c>
      <c r="KE383">
        <v>0</v>
      </c>
      <c r="KF383">
        <v>100</v>
      </c>
      <c r="KG383">
        <v>20.8437</v>
      </c>
      <c r="KH383">
        <v>1326.66</v>
      </c>
      <c r="KI383">
        <v>34.6858</v>
      </c>
      <c r="KJ383">
        <v>93.2846</v>
      </c>
      <c r="KK383">
        <v>89.9971</v>
      </c>
    </row>
    <row r="384" spans="1:297">
      <c r="A384">
        <v>368</v>
      </c>
      <c r="B384">
        <v>1761413167.1</v>
      </c>
      <c r="C384">
        <v>4986.09999990463</v>
      </c>
      <c r="D384" t="s">
        <v>1181</v>
      </c>
      <c r="E384" t="s">
        <v>1182</v>
      </c>
      <c r="F384">
        <v>5</v>
      </c>
      <c r="G384" t="s">
        <v>1024</v>
      </c>
      <c r="H384" t="s">
        <v>436</v>
      </c>
      <c r="I384">
        <v>1761413158.94615</v>
      </c>
      <c r="J384">
        <f>(K384)/1000</f>
        <v>0</v>
      </c>
      <c r="K384">
        <f>IF(DP384, AN384, AH384)</f>
        <v>0</v>
      </c>
      <c r="L384">
        <f>IF(DP384, AI384, AG384)</f>
        <v>0</v>
      </c>
      <c r="M384">
        <f>DR384 - IF(AU384&gt;1, L384*DL384*100.0/(AW384), 0)</f>
        <v>0</v>
      </c>
      <c r="N384">
        <f>((T384-J384/2)*M384-L384)/(T384+J384/2)</f>
        <v>0</v>
      </c>
      <c r="O384">
        <f>N384*(DY384+DZ384)/1000.0</f>
        <v>0</v>
      </c>
      <c r="P384">
        <f>(DR384 - IF(AU384&gt;1, L384*DL384*100.0/(AW384), 0))*(DY384+DZ384)/1000.0</f>
        <v>0</v>
      </c>
      <c r="Q384">
        <f>2.0/((1/S384-1/R384)+SIGN(S384)*SQRT((1/S384-1/R384)*(1/S384-1/R384) + 4*DM384/((DM384+1)*(DM384+1))*(2*1/S384*1/R384-1/R384*1/R384)))</f>
        <v>0</v>
      </c>
      <c r="R384">
        <f>IF(LEFT(DN384,1)&lt;&gt;"0",IF(LEFT(DN384,1)="1",3.0,DO384),$D$5+$E$5*(EF384*DY384/($K$5*1000))+$F$5*(EF384*DY384/($K$5*1000))*MAX(MIN(DL384,$J$5),$I$5)*MAX(MIN(DL384,$J$5),$I$5)+$G$5*MAX(MIN(DL384,$J$5),$I$5)*(EF384*DY384/($K$5*1000))+$H$5*(EF384*DY384/($K$5*1000))*(EF384*DY384/($K$5*1000)))</f>
        <v>0</v>
      </c>
      <c r="S384">
        <f>J384*(1000-(1000*0.61365*exp(17.502*W384/(240.97+W384))/(DY384+DZ384)+DT384)/2)/(1000*0.61365*exp(17.502*W384/(240.97+W384))/(DY384+DZ384)-DT384)</f>
        <v>0</v>
      </c>
      <c r="T384">
        <f>1/((DM384+1)/(Q384/1.6)+1/(R384/1.37)) + DM384/((DM384+1)/(Q384/1.6) + DM384/(R384/1.37))</f>
        <v>0</v>
      </c>
      <c r="U384">
        <f>(DH384*DK384)</f>
        <v>0</v>
      </c>
      <c r="V384">
        <f>(EA384+(U384+2*0.95*5.67E-8*(((EA384+$B$7)+273)^4-(EA384+273)^4)-44100*J384)/(1.84*29.3*R384+8*0.95*5.67E-8*(EA384+273)^3))</f>
        <v>0</v>
      </c>
      <c r="W384">
        <f>($C$7*EB384+$D$7*EC384+$E$7*V384)</f>
        <v>0</v>
      </c>
      <c r="X384">
        <f>0.61365*exp(17.502*W384/(240.97+W384))</f>
        <v>0</v>
      </c>
      <c r="Y384">
        <f>(Z384/AA384*100)</f>
        <v>0</v>
      </c>
      <c r="Z384">
        <f>DT384*(DY384+DZ384)/1000</f>
        <v>0</v>
      </c>
      <c r="AA384">
        <f>0.61365*exp(17.502*EA384/(240.97+EA384))</f>
        <v>0</v>
      </c>
      <c r="AB384">
        <f>(X384-DT384*(DY384+DZ384)/1000)</f>
        <v>0</v>
      </c>
      <c r="AC384">
        <f>(-J384*44100)</f>
        <v>0</v>
      </c>
      <c r="AD384">
        <f>2*29.3*R384*0.92*(EA384-W384)</f>
        <v>0</v>
      </c>
      <c r="AE384">
        <f>2*0.95*5.67E-8*(((EA384+$B$7)+273)^4-(W384+273)^4)</f>
        <v>0</v>
      </c>
      <c r="AF384">
        <f>U384+AE384+AC384+AD384</f>
        <v>0</v>
      </c>
      <c r="AG384">
        <f>DX384*AU384*(DS384-DR384*(1000-AU384*DU384)/(1000-AU384*DT384))/(100*DL384)</f>
        <v>0</v>
      </c>
      <c r="AH384">
        <f>1000*DX384*AU384*(DT384-DU384)/(100*DL384*(1000-AU384*DT384))</f>
        <v>0</v>
      </c>
      <c r="AI384">
        <f>(AJ384 - AK384 - DY384*1E3/(8.314*(EA384+273.15)) * AM384/DX384 * AL384) * DX384/(100*DL384) * (1000 - DU384)/1000</f>
        <v>0</v>
      </c>
      <c r="AJ384">
        <v>1339.45904147736</v>
      </c>
      <c r="AK384">
        <v>1312.89812121212</v>
      </c>
      <c r="AL384">
        <v>3.28967115229313</v>
      </c>
      <c r="AM384">
        <v>65.0637993625478</v>
      </c>
      <c r="AN384">
        <f>(AP384 - AO384 + DY384*1E3/(8.314*(EA384+273.15)) * AR384/DX384 * AQ384) * DX384/(100*DL384) * 1000/(1000 - AP384)</f>
        <v>0</v>
      </c>
      <c r="AO384">
        <v>24.7541213851907</v>
      </c>
      <c r="AP384">
        <v>26.4590193939394</v>
      </c>
      <c r="AQ384">
        <v>-2.75706170589192e-05</v>
      </c>
      <c r="AR384">
        <v>110.680161828756</v>
      </c>
      <c r="AS384">
        <v>9</v>
      </c>
      <c r="AT384">
        <v>2</v>
      </c>
      <c r="AU384">
        <f>IF(AS384*$H$13&gt;=AW384,1.0,(AW384/(AW384-AS384*$H$13)))</f>
        <v>0</v>
      </c>
      <c r="AV384">
        <f>(AU384-1)*100</f>
        <v>0</v>
      </c>
      <c r="AW384">
        <f>MAX(0,($B$13+$C$13*EF384)/(1+$D$13*EF384)*DY384/(EA384+273)*$E$13)</f>
        <v>0</v>
      </c>
      <c r="AX384" t="s">
        <v>437</v>
      </c>
      <c r="AY384" t="s">
        <v>437</v>
      </c>
      <c r="AZ384">
        <v>0</v>
      </c>
      <c r="BA384">
        <v>0</v>
      </c>
      <c r="BB384">
        <f>1-AZ384/BA384</f>
        <v>0</v>
      </c>
      <c r="BC384">
        <v>0</v>
      </c>
      <c r="BD384" t="s">
        <v>437</v>
      </c>
      <c r="BE384" t="s">
        <v>437</v>
      </c>
      <c r="BF384">
        <v>0</v>
      </c>
      <c r="BG384">
        <v>0</v>
      </c>
      <c r="BH384">
        <f>1-BF384/BG384</f>
        <v>0</v>
      </c>
      <c r="BI384">
        <v>0.5</v>
      </c>
      <c r="BJ384">
        <f>DI384</f>
        <v>0</v>
      </c>
      <c r="BK384">
        <f>L384</f>
        <v>0</v>
      </c>
      <c r="BL384">
        <f>BH384*BI384*BJ384</f>
        <v>0</v>
      </c>
      <c r="BM384">
        <f>(BK384-BC384)/BJ384</f>
        <v>0</v>
      </c>
      <c r="BN384">
        <f>(BA384-BG384)/BG384</f>
        <v>0</v>
      </c>
      <c r="BO384">
        <f>AZ384/(BB384+AZ384/BG384)</f>
        <v>0</v>
      </c>
      <c r="BP384" t="s">
        <v>437</v>
      </c>
      <c r="BQ384">
        <v>0</v>
      </c>
      <c r="BR384">
        <f>IF(BQ384&lt;&gt;0, BQ384, BO384)</f>
        <v>0</v>
      </c>
      <c r="BS384">
        <f>1-BR384/BG384</f>
        <v>0</v>
      </c>
      <c r="BT384">
        <f>(BG384-BF384)/(BG384-BR384)</f>
        <v>0</v>
      </c>
      <c r="BU384">
        <f>(BA384-BG384)/(BA384-BR384)</f>
        <v>0</v>
      </c>
      <c r="BV384">
        <f>(BG384-BF384)/(BG384-AZ384)</f>
        <v>0</v>
      </c>
      <c r="BW384">
        <f>(BA384-BG384)/(BA384-AZ384)</f>
        <v>0</v>
      </c>
      <c r="BX384">
        <f>(BT384*BR384/BF384)</f>
        <v>0</v>
      </c>
      <c r="BY384">
        <f>(1-BX384)</f>
        <v>0</v>
      </c>
      <c r="DH384">
        <f>$B$11*EG384+$C$11*EH384+$F$11*ES384*(1-EV384)</f>
        <v>0</v>
      </c>
      <c r="DI384">
        <f>DH384*DJ384</f>
        <v>0</v>
      </c>
      <c r="DJ384">
        <f>($B$11*$D$9+$C$11*$D$9+$F$11*((FF384+EX384)/MAX(FF384+EX384+FG384, 0.1)*$I$9+FG384/MAX(FF384+EX384+FG384, 0.1)*$J$9))/($B$11+$C$11+$F$11)</f>
        <v>0</v>
      </c>
      <c r="DK384">
        <f>($B$11*$K$9+$C$11*$K$9+$F$11*((FF384+EX384)/MAX(FF384+EX384+FG384, 0.1)*$P$9+FG384/MAX(FF384+EX384+FG384, 0.1)*$Q$9))/($B$11+$C$11+$F$11)</f>
        <v>0</v>
      </c>
      <c r="DL384">
        <v>6</v>
      </c>
      <c r="DM384">
        <v>0.5</v>
      </c>
      <c r="DN384" t="s">
        <v>438</v>
      </c>
      <c r="DO384">
        <v>2</v>
      </c>
      <c r="DP384" t="b">
        <v>1</v>
      </c>
      <c r="DQ384">
        <v>1761413158.94615</v>
      </c>
      <c r="DR384">
        <v>1254.32769230769</v>
      </c>
      <c r="DS384">
        <v>1290.77230769231</v>
      </c>
      <c r="DT384">
        <v>26.4707461538462</v>
      </c>
      <c r="DU384">
        <v>24.7486384615385</v>
      </c>
      <c r="DV384">
        <v>1253.23</v>
      </c>
      <c r="DW384">
        <v>26.1555461538462</v>
      </c>
      <c r="DX384">
        <v>500.022461538462</v>
      </c>
      <c r="DY384">
        <v>90.3661461538462</v>
      </c>
      <c r="DZ384">
        <v>0.0436278692307692</v>
      </c>
      <c r="EA384">
        <v>39.5006846153846</v>
      </c>
      <c r="EB384">
        <v>39.5391307692308</v>
      </c>
      <c r="EC384">
        <v>999.9</v>
      </c>
      <c r="ED384">
        <v>0</v>
      </c>
      <c r="EE384">
        <v>0</v>
      </c>
      <c r="EF384">
        <v>10004.4284615385</v>
      </c>
      <c r="EG384">
        <v>0</v>
      </c>
      <c r="EH384">
        <v>1225.86230769231</v>
      </c>
      <c r="EI384">
        <v>-36.4450230769231</v>
      </c>
      <c r="EJ384">
        <v>1288.43153846154</v>
      </c>
      <c r="EK384">
        <v>1323.52692307692</v>
      </c>
      <c r="EL384">
        <v>1.72209230769231</v>
      </c>
      <c r="EM384">
        <v>1290.77230769231</v>
      </c>
      <c r="EN384">
        <v>24.7486384615385</v>
      </c>
      <c r="EO384">
        <v>2.39205769230769</v>
      </c>
      <c r="EP384">
        <v>2.23643923076923</v>
      </c>
      <c r="EQ384">
        <v>20.3101153846154</v>
      </c>
      <c r="ER384">
        <v>19.2257461538462</v>
      </c>
      <c r="ES384">
        <v>1199.97461538462</v>
      </c>
      <c r="ET384">
        <v>0.967008923076923</v>
      </c>
      <c r="EU384">
        <v>0.0329913461538462</v>
      </c>
      <c r="EV384">
        <v>0</v>
      </c>
      <c r="EW384">
        <v>1282.64692307692</v>
      </c>
      <c r="EX384">
        <v>5.00059</v>
      </c>
      <c r="EY384">
        <v>16380.9461538462</v>
      </c>
      <c r="EZ384">
        <v>10358.5384615385</v>
      </c>
      <c r="FA384">
        <v>59.2305384615385</v>
      </c>
      <c r="FB384">
        <v>61.2401538461539</v>
      </c>
      <c r="FC384">
        <v>59.5046153846154</v>
      </c>
      <c r="FD384">
        <v>60.8555384615385</v>
      </c>
      <c r="FE384">
        <v>59.9083846153846</v>
      </c>
      <c r="FF384">
        <v>1155.55384615385</v>
      </c>
      <c r="FG384">
        <v>39.42</v>
      </c>
      <c r="FH384">
        <v>0</v>
      </c>
      <c r="FI384">
        <v>1761413127.1</v>
      </c>
      <c r="FJ384">
        <v>0</v>
      </c>
      <c r="FK384">
        <v>1282.3496</v>
      </c>
      <c r="FL384">
        <v>-16.9907692583123</v>
      </c>
      <c r="FM384">
        <v>-178.676923307028</v>
      </c>
      <c r="FN384">
        <v>16378.332</v>
      </c>
      <c r="FO384">
        <v>15</v>
      </c>
      <c r="FP384">
        <v>0</v>
      </c>
      <c r="FQ384" t="s">
        <v>439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-36.6219666666667</v>
      </c>
      <c r="GD384">
        <v>2.32664415584411</v>
      </c>
      <c r="GE384">
        <v>0.853330032359687</v>
      </c>
      <c r="GF384">
        <v>0</v>
      </c>
      <c r="GG384">
        <v>1283.47323529412</v>
      </c>
      <c r="GH384">
        <v>-17.123147422224</v>
      </c>
      <c r="GI384">
        <v>1.6911129655596</v>
      </c>
      <c r="GJ384">
        <v>-1</v>
      </c>
      <c r="GK384">
        <v>1.72966095238095</v>
      </c>
      <c r="GL384">
        <v>-0.161054805194805</v>
      </c>
      <c r="GM384">
        <v>0.0162821909444065</v>
      </c>
      <c r="GN384">
        <v>0</v>
      </c>
      <c r="GO384">
        <v>0</v>
      </c>
      <c r="GP384">
        <v>2</v>
      </c>
      <c r="GQ384" t="s">
        <v>473</v>
      </c>
      <c r="GR384">
        <v>3.12758</v>
      </c>
      <c r="GS384">
        <v>2.72147</v>
      </c>
      <c r="GT384">
        <v>0.18521</v>
      </c>
      <c r="GU384">
        <v>0.18869</v>
      </c>
      <c r="GV384">
        <v>0.105316</v>
      </c>
      <c r="GW384">
        <v>0.100909</v>
      </c>
      <c r="GX384">
        <v>29385.8</v>
      </c>
      <c r="GY384">
        <v>30956.7</v>
      </c>
      <c r="GZ384">
        <v>32760.6</v>
      </c>
      <c r="HA384">
        <v>34680.9</v>
      </c>
      <c r="HB384">
        <v>41779</v>
      </c>
      <c r="HC384">
        <v>44959.6</v>
      </c>
      <c r="HD384">
        <v>51445.9</v>
      </c>
      <c r="HE384">
        <v>55609.6</v>
      </c>
      <c r="HF384">
        <v>1.69955</v>
      </c>
      <c r="HG384">
        <v>1.56748</v>
      </c>
      <c r="HH384">
        <v>-0.0651181</v>
      </c>
      <c r="HI384">
        <v>0</v>
      </c>
      <c r="HJ384">
        <v>40.6316</v>
      </c>
      <c r="HK384">
        <v>999.9</v>
      </c>
      <c r="HL384">
        <v>56.623</v>
      </c>
      <c r="HM384">
        <v>29.316</v>
      </c>
      <c r="HN384">
        <v>25.6657</v>
      </c>
      <c r="HO384">
        <v>56.6375</v>
      </c>
      <c r="HP384">
        <v>42.0393</v>
      </c>
      <c r="HQ384">
        <v>1</v>
      </c>
      <c r="HR384">
        <v>2.11938</v>
      </c>
      <c r="HS384">
        <v>9.28105</v>
      </c>
      <c r="HT384">
        <v>19.906</v>
      </c>
      <c r="HU384">
        <v>5.19063</v>
      </c>
      <c r="HV384">
        <v>12.0159</v>
      </c>
      <c r="HW384">
        <v>4.97045</v>
      </c>
      <c r="HX384">
        <v>3.295</v>
      </c>
      <c r="HY384">
        <v>9999</v>
      </c>
      <c r="HZ384">
        <v>9999</v>
      </c>
      <c r="IA384">
        <v>999.9</v>
      </c>
      <c r="IB384">
        <v>9999</v>
      </c>
      <c r="IC384">
        <v>1.86323</v>
      </c>
      <c r="ID384">
        <v>1.86812</v>
      </c>
      <c r="IE384">
        <v>1.86783</v>
      </c>
      <c r="IF384">
        <v>1.86905</v>
      </c>
      <c r="IG384">
        <v>1.86981</v>
      </c>
      <c r="IH384">
        <v>1.86585</v>
      </c>
      <c r="II384">
        <v>1.86695</v>
      </c>
      <c r="IJ384">
        <v>1.86843</v>
      </c>
      <c r="IK384">
        <v>5</v>
      </c>
      <c r="IL384">
        <v>0</v>
      </c>
      <c r="IM384">
        <v>0</v>
      </c>
      <c r="IN384">
        <v>0</v>
      </c>
      <c r="IO384" t="s">
        <v>441</v>
      </c>
      <c r="IP384" t="s">
        <v>442</v>
      </c>
      <c r="IQ384" t="s">
        <v>443</v>
      </c>
      <c r="IR384" t="s">
        <v>443</v>
      </c>
      <c r="IS384" t="s">
        <v>443</v>
      </c>
      <c r="IT384" t="s">
        <v>443</v>
      </c>
      <c r="IU384">
        <v>0</v>
      </c>
      <c r="IV384">
        <v>100</v>
      </c>
      <c r="IW384">
        <v>100</v>
      </c>
      <c r="IX384">
        <v>1.09</v>
      </c>
      <c r="IY384">
        <v>0.3152</v>
      </c>
      <c r="IZ384">
        <v>1.09748391826392</v>
      </c>
      <c r="JA384">
        <v>0</v>
      </c>
      <c r="JB384">
        <v>0</v>
      </c>
      <c r="JC384">
        <v>0</v>
      </c>
      <c r="JD384">
        <v>0.315191680746845</v>
      </c>
      <c r="JE384">
        <v>0</v>
      </c>
      <c r="JF384">
        <v>0</v>
      </c>
      <c r="JG384">
        <v>0</v>
      </c>
      <c r="JH384">
        <v>5</v>
      </c>
      <c r="JI384">
        <v>2273</v>
      </c>
      <c r="JJ384">
        <v>0</v>
      </c>
      <c r="JK384">
        <v>25</v>
      </c>
      <c r="JL384">
        <v>29356886.1</v>
      </c>
      <c r="JM384">
        <v>29356886.1</v>
      </c>
      <c r="JN384">
        <v>2.57324</v>
      </c>
      <c r="JO384">
        <v>2.60864</v>
      </c>
      <c r="JP384">
        <v>1.54785</v>
      </c>
      <c r="JQ384">
        <v>2.32056</v>
      </c>
      <c r="JR384">
        <v>1.64673</v>
      </c>
      <c r="JS384">
        <v>2.2937</v>
      </c>
      <c r="JT384">
        <v>33.693</v>
      </c>
      <c r="JU384">
        <v>24.105</v>
      </c>
      <c r="JV384">
        <v>18</v>
      </c>
      <c r="JW384">
        <v>484.036</v>
      </c>
      <c r="JX384">
        <v>389.755</v>
      </c>
      <c r="JY384">
        <v>31.0678</v>
      </c>
      <c r="JZ384">
        <v>50.6029</v>
      </c>
      <c r="KA384">
        <v>30.0045</v>
      </c>
      <c r="KB384">
        <v>49.5454</v>
      </c>
      <c r="KC384">
        <v>49.3479</v>
      </c>
      <c r="KD384">
        <v>51.5316</v>
      </c>
      <c r="KE384">
        <v>0</v>
      </c>
      <c r="KF384">
        <v>100</v>
      </c>
      <c r="KG384">
        <v>20.8379</v>
      </c>
      <c r="KH384">
        <v>1340.3</v>
      </c>
      <c r="KI384">
        <v>34.6858</v>
      </c>
      <c r="KJ384">
        <v>93.2767</v>
      </c>
      <c r="KK384">
        <v>89.9863</v>
      </c>
    </row>
    <row r="385" spans="1:297">
      <c r="A385">
        <v>369</v>
      </c>
      <c r="B385">
        <v>1761413172.1</v>
      </c>
      <c r="C385">
        <v>4991.09999990463</v>
      </c>
      <c r="D385" t="s">
        <v>1183</v>
      </c>
      <c r="E385" t="s">
        <v>1184</v>
      </c>
      <c r="F385">
        <v>5</v>
      </c>
      <c r="G385" t="s">
        <v>1024</v>
      </c>
      <c r="H385" t="s">
        <v>436</v>
      </c>
      <c r="I385">
        <v>1761413163.94615</v>
      </c>
      <c r="J385">
        <f>(K385)/1000</f>
        <v>0</v>
      </c>
      <c r="K385">
        <f>IF(DP385, AN385, AH385)</f>
        <v>0</v>
      </c>
      <c r="L385">
        <f>IF(DP385, AI385, AG385)</f>
        <v>0</v>
      </c>
      <c r="M385">
        <f>DR385 - IF(AU385&gt;1, L385*DL385*100.0/(AW385), 0)</f>
        <v>0</v>
      </c>
      <c r="N385">
        <f>((T385-J385/2)*M385-L385)/(T385+J385/2)</f>
        <v>0</v>
      </c>
      <c r="O385">
        <f>N385*(DY385+DZ385)/1000.0</f>
        <v>0</v>
      </c>
      <c r="P385">
        <f>(DR385 - IF(AU385&gt;1, L385*DL385*100.0/(AW385), 0))*(DY385+DZ385)/1000.0</f>
        <v>0</v>
      </c>
      <c r="Q385">
        <f>2.0/((1/S385-1/R385)+SIGN(S385)*SQRT((1/S385-1/R385)*(1/S385-1/R385) + 4*DM385/((DM385+1)*(DM385+1))*(2*1/S385*1/R385-1/R385*1/R385)))</f>
        <v>0</v>
      </c>
      <c r="R385">
        <f>IF(LEFT(DN385,1)&lt;&gt;"0",IF(LEFT(DN385,1)="1",3.0,DO385),$D$5+$E$5*(EF385*DY385/($K$5*1000))+$F$5*(EF385*DY385/($K$5*1000))*MAX(MIN(DL385,$J$5),$I$5)*MAX(MIN(DL385,$J$5),$I$5)+$G$5*MAX(MIN(DL385,$J$5),$I$5)*(EF385*DY385/($K$5*1000))+$H$5*(EF385*DY385/($K$5*1000))*(EF385*DY385/($K$5*1000)))</f>
        <v>0</v>
      </c>
      <c r="S385">
        <f>J385*(1000-(1000*0.61365*exp(17.502*W385/(240.97+W385))/(DY385+DZ385)+DT385)/2)/(1000*0.61365*exp(17.502*W385/(240.97+W385))/(DY385+DZ385)-DT385)</f>
        <v>0</v>
      </c>
      <c r="T385">
        <f>1/((DM385+1)/(Q385/1.6)+1/(R385/1.37)) + DM385/((DM385+1)/(Q385/1.6) + DM385/(R385/1.37))</f>
        <v>0</v>
      </c>
      <c r="U385">
        <f>(DH385*DK385)</f>
        <v>0</v>
      </c>
      <c r="V385">
        <f>(EA385+(U385+2*0.95*5.67E-8*(((EA385+$B$7)+273)^4-(EA385+273)^4)-44100*J385)/(1.84*29.3*R385+8*0.95*5.67E-8*(EA385+273)^3))</f>
        <v>0</v>
      </c>
      <c r="W385">
        <f>($C$7*EB385+$D$7*EC385+$E$7*V385)</f>
        <v>0</v>
      </c>
      <c r="X385">
        <f>0.61365*exp(17.502*W385/(240.97+W385))</f>
        <v>0</v>
      </c>
      <c r="Y385">
        <f>(Z385/AA385*100)</f>
        <v>0</v>
      </c>
      <c r="Z385">
        <f>DT385*(DY385+DZ385)/1000</f>
        <v>0</v>
      </c>
      <c r="AA385">
        <f>0.61365*exp(17.502*EA385/(240.97+EA385))</f>
        <v>0</v>
      </c>
      <c r="AB385">
        <f>(X385-DT385*(DY385+DZ385)/1000)</f>
        <v>0</v>
      </c>
      <c r="AC385">
        <f>(-J385*44100)</f>
        <v>0</v>
      </c>
      <c r="AD385">
        <f>2*29.3*R385*0.92*(EA385-W385)</f>
        <v>0</v>
      </c>
      <c r="AE385">
        <f>2*0.95*5.67E-8*(((EA385+$B$7)+273)^4-(W385+273)^4)</f>
        <v>0</v>
      </c>
      <c r="AF385">
        <f>U385+AE385+AC385+AD385</f>
        <v>0</v>
      </c>
      <c r="AG385">
        <f>DX385*AU385*(DS385-DR385*(1000-AU385*DU385)/(1000-AU385*DT385))/(100*DL385)</f>
        <v>0</v>
      </c>
      <c r="AH385">
        <f>1000*DX385*AU385*(DT385-DU385)/(100*DL385*(1000-AU385*DT385))</f>
        <v>0</v>
      </c>
      <c r="AI385">
        <f>(AJ385 - AK385 - DY385*1E3/(8.314*(EA385+273.15)) * AM385/DX385 * AL385) * DX385/(100*DL385) * (1000 - DU385)/1000</f>
        <v>0</v>
      </c>
      <c r="AJ385">
        <v>1358.05725708168</v>
      </c>
      <c r="AK385">
        <v>1330.79545454545</v>
      </c>
      <c r="AL385">
        <v>3.60275653488425</v>
      </c>
      <c r="AM385">
        <v>65.0637993625478</v>
      </c>
      <c r="AN385">
        <f>(AP385 - AO385 + DY385*1E3/(8.314*(EA385+273.15)) * AR385/DX385 * AQ385) * DX385/(100*DL385) * 1000/(1000 - AP385)</f>
        <v>0</v>
      </c>
      <c r="AO385">
        <v>24.7596015848521</v>
      </c>
      <c r="AP385">
        <v>26.4516066666667</v>
      </c>
      <c r="AQ385">
        <v>-3.29780749627634e-05</v>
      </c>
      <c r="AR385">
        <v>110.680161828756</v>
      </c>
      <c r="AS385">
        <v>9</v>
      </c>
      <c r="AT385">
        <v>2</v>
      </c>
      <c r="AU385">
        <f>IF(AS385*$H$13&gt;=AW385,1.0,(AW385/(AW385-AS385*$H$13)))</f>
        <v>0</v>
      </c>
      <c r="AV385">
        <f>(AU385-1)*100</f>
        <v>0</v>
      </c>
      <c r="AW385">
        <f>MAX(0,($B$13+$C$13*EF385)/(1+$D$13*EF385)*DY385/(EA385+273)*$E$13)</f>
        <v>0</v>
      </c>
      <c r="AX385" t="s">
        <v>437</v>
      </c>
      <c r="AY385" t="s">
        <v>437</v>
      </c>
      <c r="AZ385">
        <v>0</v>
      </c>
      <c r="BA385">
        <v>0</v>
      </c>
      <c r="BB385">
        <f>1-AZ385/BA385</f>
        <v>0</v>
      </c>
      <c r="BC385">
        <v>0</v>
      </c>
      <c r="BD385" t="s">
        <v>437</v>
      </c>
      <c r="BE385" t="s">
        <v>437</v>
      </c>
      <c r="BF385">
        <v>0</v>
      </c>
      <c r="BG385">
        <v>0</v>
      </c>
      <c r="BH385">
        <f>1-BF385/BG385</f>
        <v>0</v>
      </c>
      <c r="BI385">
        <v>0.5</v>
      </c>
      <c r="BJ385">
        <f>DI385</f>
        <v>0</v>
      </c>
      <c r="BK385">
        <f>L385</f>
        <v>0</v>
      </c>
      <c r="BL385">
        <f>BH385*BI385*BJ385</f>
        <v>0</v>
      </c>
      <c r="BM385">
        <f>(BK385-BC385)/BJ385</f>
        <v>0</v>
      </c>
      <c r="BN385">
        <f>(BA385-BG385)/BG385</f>
        <v>0</v>
      </c>
      <c r="BO385">
        <f>AZ385/(BB385+AZ385/BG385)</f>
        <v>0</v>
      </c>
      <c r="BP385" t="s">
        <v>437</v>
      </c>
      <c r="BQ385">
        <v>0</v>
      </c>
      <c r="BR385">
        <f>IF(BQ385&lt;&gt;0, BQ385, BO385)</f>
        <v>0</v>
      </c>
      <c r="BS385">
        <f>1-BR385/BG385</f>
        <v>0</v>
      </c>
      <c r="BT385">
        <f>(BG385-BF385)/(BG385-BR385)</f>
        <v>0</v>
      </c>
      <c r="BU385">
        <f>(BA385-BG385)/(BA385-BR385)</f>
        <v>0</v>
      </c>
      <c r="BV385">
        <f>(BG385-BF385)/(BG385-AZ385)</f>
        <v>0</v>
      </c>
      <c r="BW385">
        <f>(BA385-BG385)/(BA385-AZ385)</f>
        <v>0</v>
      </c>
      <c r="BX385">
        <f>(BT385*BR385/BF385)</f>
        <v>0</v>
      </c>
      <c r="BY385">
        <f>(1-BX385)</f>
        <v>0</v>
      </c>
      <c r="DH385">
        <f>$B$11*EG385+$C$11*EH385+$F$11*ES385*(1-EV385)</f>
        <v>0</v>
      </c>
      <c r="DI385">
        <f>DH385*DJ385</f>
        <v>0</v>
      </c>
      <c r="DJ385">
        <f>($B$11*$D$9+$C$11*$D$9+$F$11*((FF385+EX385)/MAX(FF385+EX385+FG385, 0.1)*$I$9+FG385/MAX(FF385+EX385+FG385, 0.1)*$J$9))/($B$11+$C$11+$F$11)</f>
        <v>0</v>
      </c>
      <c r="DK385">
        <f>($B$11*$K$9+$C$11*$K$9+$F$11*((FF385+EX385)/MAX(FF385+EX385+FG385, 0.1)*$P$9+FG385/MAX(FF385+EX385+FG385, 0.1)*$Q$9))/($B$11+$C$11+$F$11)</f>
        <v>0</v>
      </c>
      <c r="DL385">
        <v>6</v>
      </c>
      <c r="DM385">
        <v>0.5</v>
      </c>
      <c r="DN385" t="s">
        <v>438</v>
      </c>
      <c r="DO385">
        <v>2</v>
      </c>
      <c r="DP385" t="b">
        <v>1</v>
      </c>
      <c r="DQ385">
        <v>1761413163.94615</v>
      </c>
      <c r="DR385">
        <v>1271.23846153846</v>
      </c>
      <c r="DS385">
        <v>1308.08076923077</v>
      </c>
      <c r="DT385">
        <v>26.4623769230769</v>
      </c>
      <c r="DU385">
        <v>24.7530230769231</v>
      </c>
      <c r="DV385">
        <v>1270.14</v>
      </c>
      <c r="DW385">
        <v>26.1471846153846</v>
      </c>
      <c r="DX385">
        <v>500.026230769231</v>
      </c>
      <c r="DY385">
        <v>90.3660230769231</v>
      </c>
      <c r="DZ385">
        <v>0.0437471</v>
      </c>
      <c r="EA385">
        <v>39.5319153846154</v>
      </c>
      <c r="EB385">
        <v>39.5712461538461</v>
      </c>
      <c r="EC385">
        <v>999.9</v>
      </c>
      <c r="ED385">
        <v>0</v>
      </c>
      <c r="EE385">
        <v>0</v>
      </c>
      <c r="EF385">
        <v>10000.0953846154</v>
      </c>
      <c r="EG385">
        <v>0</v>
      </c>
      <c r="EH385">
        <v>1225.75230769231</v>
      </c>
      <c r="EI385">
        <v>-36.8427076923077</v>
      </c>
      <c r="EJ385">
        <v>1305.79076923077</v>
      </c>
      <c r="EK385">
        <v>1341.28076923077</v>
      </c>
      <c r="EL385">
        <v>1.70934769230769</v>
      </c>
      <c r="EM385">
        <v>1308.08076923077</v>
      </c>
      <c r="EN385">
        <v>24.7530230769231</v>
      </c>
      <c r="EO385">
        <v>2.39129846153846</v>
      </c>
      <c r="EP385">
        <v>2.23683230769231</v>
      </c>
      <c r="EQ385">
        <v>20.3049846153846</v>
      </c>
      <c r="ER385">
        <v>19.2285692307692</v>
      </c>
      <c r="ES385">
        <v>1199.97538461538</v>
      </c>
      <c r="ET385">
        <v>0.967009615384615</v>
      </c>
      <c r="EU385">
        <v>0.0329906923076923</v>
      </c>
      <c r="EV385">
        <v>0</v>
      </c>
      <c r="EW385">
        <v>1281.15769230769</v>
      </c>
      <c r="EX385">
        <v>5.00059</v>
      </c>
      <c r="EY385">
        <v>16365.7307692308</v>
      </c>
      <c r="EZ385">
        <v>10358.5384615385</v>
      </c>
      <c r="FA385">
        <v>59.269</v>
      </c>
      <c r="FB385">
        <v>61.2737692307692</v>
      </c>
      <c r="FC385">
        <v>59.5479230769231</v>
      </c>
      <c r="FD385">
        <v>60.894</v>
      </c>
      <c r="FE385">
        <v>59.942</v>
      </c>
      <c r="FF385">
        <v>1155.55538461538</v>
      </c>
      <c r="FG385">
        <v>39.42</v>
      </c>
      <c r="FH385">
        <v>0</v>
      </c>
      <c r="FI385">
        <v>1761413132.5</v>
      </c>
      <c r="FJ385">
        <v>0</v>
      </c>
      <c r="FK385">
        <v>1280.83076923077</v>
      </c>
      <c r="FL385">
        <v>-18.0437606590213</v>
      </c>
      <c r="FM385">
        <v>-182.307692103046</v>
      </c>
      <c r="FN385">
        <v>16362.8346153846</v>
      </c>
      <c r="FO385">
        <v>15</v>
      </c>
      <c r="FP385">
        <v>0</v>
      </c>
      <c r="FQ385" t="s">
        <v>439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-36.768005</v>
      </c>
      <c r="GD385">
        <v>-1.43678345864661</v>
      </c>
      <c r="GE385">
        <v>0.896333314942048</v>
      </c>
      <c r="GF385">
        <v>0</v>
      </c>
      <c r="GG385">
        <v>1281.875</v>
      </c>
      <c r="GH385">
        <v>-17.4128342249172</v>
      </c>
      <c r="GI385">
        <v>1.71516291457384</v>
      </c>
      <c r="GJ385">
        <v>-1</v>
      </c>
      <c r="GK385">
        <v>1.7153895</v>
      </c>
      <c r="GL385">
        <v>-0.153383909774439</v>
      </c>
      <c r="GM385">
        <v>0.0147740469997222</v>
      </c>
      <c r="GN385">
        <v>0</v>
      </c>
      <c r="GO385">
        <v>0</v>
      </c>
      <c r="GP385">
        <v>2</v>
      </c>
      <c r="GQ385" t="s">
        <v>473</v>
      </c>
      <c r="GR385">
        <v>3.1275</v>
      </c>
      <c r="GS385">
        <v>2.72161</v>
      </c>
      <c r="GT385">
        <v>0.186777</v>
      </c>
      <c r="GU385">
        <v>0.190165</v>
      </c>
      <c r="GV385">
        <v>0.105283</v>
      </c>
      <c r="GW385">
        <v>0.100918</v>
      </c>
      <c r="GX385">
        <v>29325.9</v>
      </c>
      <c r="GY385">
        <v>30896.1</v>
      </c>
      <c r="GZ385">
        <v>32757.6</v>
      </c>
      <c r="HA385">
        <v>34676.9</v>
      </c>
      <c r="HB385">
        <v>41777.7</v>
      </c>
      <c r="HC385">
        <v>44954.5</v>
      </c>
      <c r="HD385">
        <v>51442</v>
      </c>
      <c r="HE385">
        <v>55603.5</v>
      </c>
      <c r="HF385">
        <v>1.69915</v>
      </c>
      <c r="HG385">
        <v>1.56687</v>
      </c>
      <c r="HH385">
        <v>-0.0648461</v>
      </c>
      <c r="HI385">
        <v>0</v>
      </c>
      <c r="HJ385">
        <v>40.6652</v>
      </c>
      <c r="HK385">
        <v>999.9</v>
      </c>
      <c r="HL385">
        <v>56.623</v>
      </c>
      <c r="HM385">
        <v>29.316</v>
      </c>
      <c r="HN385">
        <v>25.6649</v>
      </c>
      <c r="HO385">
        <v>56.2575</v>
      </c>
      <c r="HP385">
        <v>41.9631</v>
      </c>
      <c r="HQ385">
        <v>1</v>
      </c>
      <c r="HR385">
        <v>2.12413</v>
      </c>
      <c r="HS385">
        <v>9.28105</v>
      </c>
      <c r="HT385">
        <v>19.9062</v>
      </c>
      <c r="HU385">
        <v>5.19093</v>
      </c>
      <c r="HV385">
        <v>12.0159</v>
      </c>
      <c r="HW385">
        <v>4.97085</v>
      </c>
      <c r="HX385">
        <v>3.295</v>
      </c>
      <c r="HY385">
        <v>9999</v>
      </c>
      <c r="HZ385">
        <v>9999</v>
      </c>
      <c r="IA385">
        <v>999.9</v>
      </c>
      <c r="IB385">
        <v>9999</v>
      </c>
      <c r="IC385">
        <v>1.86325</v>
      </c>
      <c r="ID385">
        <v>1.86812</v>
      </c>
      <c r="IE385">
        <v>1.86783</v>
      </c>
      <c r="IF385">
        <v>1.86905</v>
      </c>
      <c r="IG385">
        <v>1.86981</v>
      </c>
      <c r="IH385">
        <v>1.86586</v>
      </c>
      <c r="II385">
        <v>1.86695</v>
      </c>
      <c r="IJ385">
        <v>1.86842</v>
      </c>
      <c r="IK385">
        <v>5</v>
      </c>
      <c r="IL385">
        <v>0</v>
      </c>
      <c r="IM385">
        <v>0</v>
      </c>
      <c r="IN385">
        <v>0</v>
      </c>
      <c r="IO385" t="s">
        <v>441</v>
      </c>
      <c r="IP385" t="s">
        <v>442</v>
      </c>
      <c r="IQ385" t="s">
        <v>443</v>
      </c>
      <c r="IR385" t="s">
        <v>443</v>
      </c>
      <c r="IS385" t="s">
        <v>443</v>
      </c>
      <c r="IT385" t="s">
        <v>443</v>
      </c>
      <c r="IU385">
        <v>0</v>
      </c>
      <c r="IV385">
        <v>100</v>
      </c>
      <c r="IW385">
        <v>100</v>
      </c>
      <c r="IX385">
        <v>1.1</v>
      </c>
      <c r="IY385">
        <v>0.3152</v>
      </c>
      <c r="IZ385">
        <v>1.09748391826392</v>
      </c>
      <c r="JA385">
        <v>0</v>
      </c>
      <c r="JB385">
        <v>0</v>
      </c>
      <c r="JC385">
        <v>0</v>
      </c>
      <c r="JD385">
        <v>0.315191680746845</v>
      </c>
      <c r="JE385">
        <v>0</v>
      </c>
      <c r="JF385">
        <v>0</v>
      </c>
      <c r="JG385">
        <v>0</v>
      </c>
      <c r="JH385">
        <v>5</v>
      </c>
      <c r="JI385">
        <v>2273</v>
      </c>
      <c r="JJ385">
        <v>0</v>
      </c>
      <c r="JK385">
        <v>25</v>
      </c>
      <c r="JL385">
        <v>29356886.2</v>
      </c>
      <c r="JM385">
        <v>29356886.2</v>
      </c>
      <c r="JN385">
        <v>2.59766</v>
      </c>
      <c r="JO385">
        <v>2.59888</v>
      </c>
      <c r="JP385">
        <v>1.54785</v>
      </c>
      <c r="JQ385">
        <v>2.32056</v>
      </c>
      <c r="JR385">
        <v>1.64673</v>
      </c>
      <c r="JS385">
        <v>2.36938</v>
      </c>
      <c r="JT385">
        <v>33.693</v>
      </c>
      <c r="JU385">
        <v>24.1138</v>
      </c>
      <c r="JV385">
        <v>18</v>
      </c>
      <c r="JW385">
        <v>484.015</v>
      </c>
      <c r="JX385">
        <v>389.603</v>
      </c>
      <c r="JY385">
        <v>31.1025</v>
      </c>
      <c r="JZ385">
        <v>50.6488</v>
      </c>
      <c r="KA385">
        <v>30.0046</v>
      </c>
      <c r="KB385">
        <v>49.59</v>
      </c>
      <c r="KC385">
        <v>49.3938</v>
      </c>
      <c r="KD385">
        <v>51.9871</v>
      </c>
      <c r="KE385">
        <v>0</v>
      </c>
      <c r="KF385">
        <v>100</v>
      </c>
      <c r="KG385">
        <v>20.8306</v>
      </c>
      <c r="KH385">
        <v>1360.78</v>
      </c>
      <c r="KI385">
        <v>34.6858</v>
      </c>
      <c r="KJ385">
        <v>93.2691</v>
      </c>
      <c r="KK385">
        <v>89.9762</v>
      </c>
    </row>
    <row r="386" spans="1:297">
      <c r="A386">
        <v>370</v>
      </c>
      <c r="B386">
        <v>1761413177.1</v>
      </c>
      <c r="C386">
        <v>4996.09999990463</v>
      </c>
      <c r="D386" t="s">
        <v>1185</v>
      </c>
      <c r="E386" t="s">
        <v>1186</v>
      </c>
      <c r="F386">
        <v>5</v>
      </c>
      <c r="G386" t="s">
        <v>1024</v>
      </c>
      <c r="H386" t="s">
        <v>436</v>
      </c>
      <c r="I386">
        <v>1761413168.94615</v>
      </c>
      <c r="J386">
        <f>(K386)/1000</f>
        <v>0</v>
      </c>
      <c r="K386">
        <f>IF(DP386, AN386, AH386)</f>
        <v>0</v>
      </c>
      <c r="L386">
        <f>IF(DP386, AI386, AG386)</f>
        <v>0</v>
      </c>
      <c r="M386">
        <f>DR386 - IF(AU386&gt;1, L386*DL386*100.0/(AW386), 0)</f>
        <v>0</v>
      </c>
      <c r="N386">
        <f>((T386-J386/2)*M386-L386)/(T386+J386/2)</f>
        <v>0</v>
      </c>
      <c r="O386">
        <f>N386*(DY386+DZ386)/1000.0</f>
        <v>0</v>
      </c>
      <c r="P386">
        <f>(DR386 - IF(AU386&gt;1, L386*DL386*100.0/(AW386), 0))*(DY386+DZ386)/1000.0</f>
        <v>0</v>
      </c>
      <c r="Q386">
        <f>2.0/((1/S386-1/R386)+SIGN(S386)*SQRT((1/S386-1/R386)*(1/S386-1/R386) + 4*DM386/((DM386+1)*(DM386+1))*(2*1/S386*1/R386-1/R386*1/R386)))</f>
        <v>0</v>
      </c>
      <c r="R386">
        <f>IF(LEFT(DN386,1)&lt;&gt;"0",IF(LEFT(DN386,1)="1",3.0,DO386),$D$5+$E$5*(EF386*DY386/($K$5*1000))+$F$5*(EF386*DY386/($K$5*1000))*MAX(MIN(DL386,$J$5),$I$5)*MAX(MIN(DL386,$J$5),$I$5)+$G$5*MAX(MIN(DL386,$J$5),$I$5)*(EF386*DY386/($K$5*1000))+$H$5*(EF386*DY386/($K$5*1000))*(EF386*DY386/($K$5*1000)))</f>
        <v>0</v>
      </c>
      <c r="S386">
        <f>J386*(1000-(1000*0.61365*exp(17.502*W386/(240.97+W386))/(DY386+DZ386)+DT386)/2)/(1000*0.61365*exp(17.502*W386/(240.97+W386))/(DY386+DZ386)-DT386)</f>
        <v>0</v>
      </c>
      <c r="T386">
        <f>1/((DM386+1)/(Q386/1.6)+1/(R386/1.37)) + DM386/((DM386+1)/(Q386/1.6) + DM386/(R386/1.37))</f>
        <v>0</v>
      </c>
      <c r="U386">
        <f>(DH386*DK386)</f>
        <v>0</v>
      </c>
      <c r="V386">
        <f>(EA386+(U386+2*0.95*5.67E-8*(((EA386+$B$7)+273)^4-(EA386+273)^4)-44100*J386)/(1.84*29.3*R386+8*0.95*5.67E-8*(EA386+273)^3))</f>
        <v>0</v>
      </c>
      <c r="W386">
        <f>($C$7*EB386+$D$7*EC386+$E$7*V386)</f>
        <v>0</v>
      </c>
      <c r="X386">
        <f>0.61365*exp(17.502*W386/(240.97+W386))</f>
        <v>0</v>
      </c>
      <c r="Y386">
        <f>(Z386/AA386*100)</f>
        <v>0</v>
      </c>
      <c r="Z386">
        <f>DT386*(DY386+DZ386)/1000</f>
        <v>0</v>
      </c>
      <c r="AA386">
        <f>0.61365*exp(17.502*EA386/(240.97+EA386))</f>
        <v>0</v>
      </c>
      <c r="AB386">
        <f>(X386-DT386*(DY386+DZ386)/1000)</f>
        <v>0</v>
      </c>
      <c r="AC386">
        <f>(-J386*44100)</f>
        <v>0</v>
      </c>
      <c r="AD386">
        <f>2*29.3*R386*0.92*(EA386-W386)</f>
        <v>0</v>
      </c>
      <c r="AE386">
        <f>2*0.95*5.67E-8*(((EA386+$B$7)+273)^4-(W386+273)^4)</f>
        <v>0</v>
      </c>
      <c r="AF386">
        <f>U386+AE386+AC386+AD386</f>
        <v>0</v>
      </c>
      <c r="AG386">
        <f>DX386*AU386*(DS386-DR386*(1000-AU386*DU386)/(1000-AU386*DT386))/(100*DL386)</f>
        <v>0</v>
      </c>
      <c r="AH386">
        <f>1000*DX386*AU386*(DT386-DU386)/(100*DL386*(1000-AU386*DT386))</f>
        <v>0</v>
      </c>
      <c r="AI386">
        <f>(AJ386 - AK386 - DY386*1E3/(8.314*(EA386+273.15)) * AM386/DX386 * AL386) * DX386/(100*DL386) * (1000 - DU386)/1000</f>
        <v>0</v>
      </c>
      <c r="AJ386">
        <v>1374.32071972982</v>
      </c>
      <c r="AK386">
        <v>1347.50660606061</v>
      </c>
      <c r="AL386">
        <v>3.31411520893911</v>
      </c>
      <c r="AM386">
        <v>65.0637993625478</v>
      </c>
      <c r="AN386">
        <f>(AP386 - AO386 + DY386*1E3/(8.314*(EA386+273.15)) * AR386/DX386 * AQ386) * DX386/(100*DL386) * 1000/(1000 - AP386)</f>
        <v>0</v>
      </c>
      <c r="AO386">
        <v>24.763583654086</v>
      </c>
      <c r="AP386">
        <v>26.4439781818182</v>
      </c>
      <c r="AQ386">
        <v>-3.36402988503276e-05</v>
      </c>
      <c r="AR386">
        <v>110.680161828756</v>
      </c>
      <c r="AS386">
        <v>9</v>
      </c>
      <c r="AT386">
        <v>2</v>
      </c>
      <c r="AU386">
        <f>IF(AS386*$H$13&gt;=AW386,1.0,(AW386/(AW386-AS386*$H$13)))</f>
        <v>0</v>
      </c>
      <c r="AV386">
        <f>(AU386-1)*100</f>
        <v>0</v>
      </c>
      <c r="AW386">
        <f>MAX(0,($B$13+$C$13*EF386)/(1+$D$13*EF386)*DY386/(EA386+273)*$E$13)</f>
        <v>0</v>
      </c>
      <c r="AX386" t="s">
        <v>437</v>
      </c>
      <c r="AY386" t="s">
        <v>437</v>
      </c>
      <c r="AZ386">
        <v>0</v>
      </c>
      <c r="BA386">
        <v>0</v>
      </c>
      <c r="BB386">
        <f>1-AZ386/BA386</f>
        <v>0</v>
      </c>
      <c r="BC386">
        <v>0</v>
      </c>
      <c r="BD386" t="s">
        <v>437</v>
      </c>
      <c r="BE386" t="s">
        <v>437</v>
      </c>
      <c r="BF386">
        <v>0</v>
      </c>
      <c r="BG386">
        <v>0</v>
      </c>
      <c r="BH386">
        <f>1-BF386/BG386</f>
        <v>0</v>
      </c>
      <c r="BI386">
        <v>0.5</v>
      </c>
      <c r="BJ386">
        <f>DI386</f>
        <v>0</v>
      </c>
      <c r="BK386">
        <f>L386</f>
        <v>0</v>
      </c>
      <c r="BL386">
        <f>BH386*BI386*BJ386</f>
        <v>0</v>
      </c>
      <c r="BM386">
        <f>(BK386-BC386)/BJ386</f>
        <v>0</v>
      </c>
      <c r="BN386">
        <f>(BA386-BG386)/BG386</f>
        <v>0</v>
      </c>
      <c r="BO386">
        <f>AZ386/(BB386+AZ386/BG386)</f>
        <v>0</v>
      </c>
      <c r="BP386" t="s">
        <v>437</v>
      </c>
      <c r="BQ386">
        <v>0</v>
      </c>
      <c r="BR386">
        <f>IF(BQ386&lt;&gt;0, BQ386, BO386)</f>
        <v>0</v>
      </c>
      <c r="BS386">
        <f>1-BR386/BG386</f>
        <v>0</v>
      </c>
      <c r="BT386">
        <f>(BG386-BF386)/(BG386-BR386)</f>
        <v>0</v>
      </c>
      <c r="BU386">
        <f>(BA386-BG386)/(BA386-BR386)</f>
        <v>0</v>
      </c>
      <c r="BV386">
        <f>(BG386-BF386)/(BG386-AZ386)</f>
        <v>0</v>
      </c>
      <c r="BW386">
        <f>(BA386-BG386)/(BA386-AZ386)</f>
        <v>0</v>
      </c>
      <c r="BX386">
        <f>(BT386*BR386/BF386)</f>
        <v>0</v>
      </c>
      <c r="BY386">
        <f>(1-BX386)</f>
        <v>0</v>
      </c>
      <c r="DH386">
        <f>$B$11*EG386+$C$11*EH386+$F$11*ES386*(1-EV386)</f>
        <v>0</v>
      </c>
      <c r="DI386">
        <f>DH386*DJ386</f>
        <v>0</v>
      </c>
      <c r="DJ386">
        <f>($B$11*$D$9+$C$11*$D$9+$F$11*((FF386+EX386)/MAX(FF386+EX386+FG386, 0.1)*$I$9+FG386/MAX(FF386+EX386+FG386, 0.1)*$J$9))/($B$11+$C$11+$F$11)</f>
        <v>0</v>
      </c>
      <c r="DK386">
        <f>($B$11*$K$9+$C$11*$K$9+$F$11*((FF386+EX386)/MAX(FF386+EX386+FG386, 0.1)*$P$9+FG386/MAX(FF386+EX386+FG386, 0.1)*$Q$9))/($B$11+$C$11+$F$11)</f>
        <v>0</v>
      </c>
      <c r="DL386">
        <v>6</v>
      </c>
      <c r="DM386">
        <v>0.5</v>
      </c>
      <c r="DN386" t="s">
        <v>438</v>
      </c>
      <c r="DO386">
        <v>2</v>
      </c>
      <c r="DP386" t="b">
        <v>1</v>
      </c>
      <c r="DQ386">
        <v>1761413168.94615</v>
      </c>
      <c r="DR386">
        <v>1288.08923076923</v>
      </c>
      <c r="DS386">
        <v>1324.40615384615</v>
      </c>
      <c r="DT386">
        <v>26.4545769230769</v>
      </c>
      <c r="DU386">
        <v>24.7578076923077</v>
      </c>
      <c r="DV386">
        <v>1286.99153846154</v>
      </c>
      <c r="DW386">
        <v>26.1393846153846</v>
      </c>
      <c r="DX386">
        <v>500.022384615385</v>
      </c>
      <c r="DY386">
        <v>90.3664153846154</v>
      </c>
      <c r="DZ386">
        <v>0.0435529615384615</v>
      </c>
      <c r="EA386">
        <v>39.5666384615385</v>
      </c>
      <c r="EB386">
        <v>39.6025307692308</v>
      </c>
      <c r="EC386">
        <v>999.9</v>
      </c>
      <c r="ED386">
        <v>0</v>
      </c>
      <c r="EE386">
        <v>0</v>
      </c>
      <c r="EF386">
        <v>10000.2876923077</v>
      </c>
      <c r="EG386">
        <v>0</v>
      </c>
      <c r="EH386">
        <v>1225.64153846154</v>
      </c>
      <c r="EI386">
        <v>-36.3166923076923</v>
      </c>
      <c r="EJ386">
        <v>1323.08923076923</v>
      </c>
      <c r="EK386">
        <v>1358.02769230769</v>
      </c>
      <c r="EL386">
        <v>1.69676230769231</v>
      </c>
      <c r="EM386">
        <v>1324.40615384615</v>
      </c>
      <c r="EN386">
        <v>24.7578076923077</v>
      </c>
      <c r="EO386">
        <v>2.39060461538462</v>
      </c>
      <c r="EP386">
        <v>2.23727384615385</v>
      </c>
      <c r="EQ386">
        <v>20.3002769230769</v>
      </c>
      <c r="ER386">
        <v>19.2317461538462</v>
      </c>
      <c r="ES386">
        <v>1199.99615384615</v>
      </c>
      <c r="ET386">
        <v>0.967011</v>
      </c>
      <c r="EU386">
        <v>0.0329894</v>
      </c>
      <c r="EV386">
        <v>0</v>
      </c>
      <c r="EW386">
        <v>1279.69461538462</v>
      </c>
      <c r="EX386">
        <v>5.00059</v>
      </c>
      <c r="EY386">
        <v>16350.6384615385</v>
      </c>
      <c r="EZ386">
        <v>10358.7076923077</v>
      </c>
      <c r="FA386">
        <v>59.3026153846154</v>
      </c>
      <c r="FB386">
        <v>61.3122307692308</v>
      </c>
      <c r="FC386">
        <v>59.5863846153846</v>
      </c>
      <c r="FD386">
        <v>60.9373076923077</v>
      </c>
      <c r="FE386">
        <v>59.9756923076923</v>
      </c>
      <c r="FF386">
        <v>1155.57615384615</v>
      </c>
      <c r="FG386">
        <v>39.42</v>
      </c>
      <c r="FH386">
        <v>0</v>
      </c>
      <c r="FI386">
        <v>1761413137.3</v>
      </c>
      <c r="FJ386">
        <v>0</v>
      </c>
      <c r="FK386">
        <v>1279.41076923077</v>
      </c>
      <c r="FL386">
        <v>-18.157948738542</v>
      </c>
      <c r="FM386">
        <v>-188.9606838939</v>
      </c>
      <c r="FN386">
        <v>16348.1346153846</v>
      </c>
      <c r="FO386">
        <v>15</v>
      </c>
      <c r="FP386">
        <v>0</v>
      </c>
      <c r="FQ386" t="s">
        <v>439</v>
      </c>
      <c r="FR386">
        <v>0</v>
      </c>
      <c r="FS386">
        <v>0</v>
      </c>
      <c r="FT386">
        <v>0</v>
      </c>
      <c r="FU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-36.7169285714286</v>
      </c>
      <c r="GD386">
        <v>4.06175844155847</v>
      </c>
      <c r="GE386">
        <v>0.931894254752554</v>
      </c>
      <c r="GF386">
        <v>0</v>
      </c>
      <c r="GG386">
        <v>1280.47617647059</v>
      </c>
      <c r="GH386">
        <v>-17.8546982548175</v>
      </c>
      <c r="GI386">
        <v>1.75920773395612</v>
      </c>
      <c r="GJ386">
        <v>-1</v>
      </c>
      <c r="GK386">
        <v>1.70402238095238</v>
      </c>
      <c r="GL386">
        <v>-0.149611168831167</v>
      </c>
      <c r="GM386">
        <v>0.0151315900731083</v>
      </c>
      <c r="GN386">
        <v>0</v>
      </c>
      <c r="GO386">
        <v>0</v>
      </c>
      <c r="GP386">
        <v>2</v>
      </c>
      <c r="GQ386" t="s">
        <v>473</v>
      </c>
      <c r="GR386">
        <v>3.12744</v>
      </c>
      <c r="GS386">
        <v>2.72143</v>
      </c>
      <c r="GT386">
        <v>0.188233</v>
      </c>
      <c r="GU386">
        <v>0.191666</v>
      </c>
      <c r="GV386">
        <v>0.105253</v>
      </c>
      <c r="GW386">
        <v>0.100922</v>
      </c>
      <c r="GX386">
        <v>29270</v>
      </c>
      <c r="GY386">
        <v>30834.4</v>
      </c>
      <c r="GZ386">
        <v>32754.6</v>
      </c>
      <c r="HA386">
        <v>34672.7</v>
      </c>
      <c r="HB386">
        <v>41776.1</v>
      </c>
      <c r="HC386">
        <v>44949.3</v>
      </c>
      <c r="HD386">
        <v>51438</v>
      </c>
      <c r="HE386">
        <v>55597.1</v>
      </c>
      <c r="HF386">
        <v>1.69872</v>
      </c>
      <c r="HG386">
        <v>1.5664</v>
      </c>
      <c r="HH386">
        <v>-0.0656918</v>
      </c>
      <c r="HI386">
        <v>0</v>
      </c>
      <c r="HJ386">
        <v>40.698</v>
      </c>
      <c r="HK386">
        <v>999.9</v>
      </c>
      <c r="HL386">
        <v>56.623</v>
      </c>
      <c r="HM386">
        <v>29.316</v>
      </c>
      <c r="HN386">
        <v>25.6651</v>
      </c>
      <c r="HO386">
        <v>56.2975</v>
      </c>
      <c r="HP386">
        <v>42.0272</v>
      </c>
      <c r="HQ386">
        <v>1</v>
      </c>
      <c r="HR386">
        <v>2.12887</v>
      </c>
      <c r="HS386">
        <v>9.28105</v>
      </c>
      <c r="HT386">
        <v>19.9063</v>
      </c>
      <c r="HU386">
        <v>5.19093</v>
      </c>
      <c r="HV386">
        <v>12.0159</v>
      </c>
      <c r="HW386">
        <v>4.9706</v>
      </c>
      <c r="HX386">
        <v>3.2949</v>
      </c>
      <c r="HY386">
        <v>9999</v>
      </c>
      <c r="HZ386">
        <v>9999</v>
      </c>
      <c r="IA386">
        <v>999.9</v>
      </c>
      <c r="IB386">
        <v>9999</v>
      </c>
      <c r="IC386">
        <v>1.86321</v>
      </c>
      <c r="ID386">
        <v>1.86812</v>
      </c>
      <c r="IE386">
        <v>1.86783</v>
      </c>
      <c r="IF386">
        <v>1.86904</v>
      </c>
      <c r="IG386">
        <v>1.86981</v>
      </c>
      <c r="IH386">
        <v>1.86585</v>
      </c>
      <c r="II386">
        <v>1.86694</v>
      </c>
      <c r="IJ386">
        <v>1.86842</v>
      </c>
      <c r="IK386">
        <v>5</v>
      </c>
      <c r="IL386">
        <v>0</v>
      </c>
      <c r="IM386">
        <v>0</v>
      </c>
      <c r="IN386">
        <v>0</v>
      </c>
      <c r="IO386" t="s">
        <v>441</v>
      </c>
      <c r="IP386" t="s">
        <v>442</v>
      </c>
      <c r="IQ386" t="s">
        <v>443</v>
      </c>
      <c r="IR386" t="s">
        <v>443</v>
      </c>
      <c r="IS386" t="s">
        <v>443</v>
      </c>
      <c r="IT386" t="s">
        <v>443</v>
      </c>
      <c r="IU386">
        <v>0</v>
      </c>
      <c r="IV386">
        <v>100</v>
      </c>
      <c r="IW386">
        <v>100</v>
      </c>
      <c r="IX386">
        <v>1.1</v>
      </c>
      <c r="IY386">
        <v>0.3152</v>
      </c>
      <c r="IZ386">
        <v>1.09748391826392</v>
      </c>
      <c r="JA386">
        <v>0</v>
      </c>
      <c r="JB386">
        <v>0</v>
      </c>
      <c r="JC386">
        <v>0</v>
      </c>
      <c r="JD386">
        <v>0.315191680746845</v>
      </c>
      <c r="JE386">
        <v>0</v>
      </c>
      <c r="JF386">
        <v>0</v>
      </c>
      <c r="JG386">
        <v>0</v>
      </c>
      <c r="JH386">
        <v>5</v>
      </c>
      <c r="JI386">
        <v>2273</v>
      </c>
      <c r="JJ386">
        <v>0</v>
      </c>
      <c r="JK386">
        <v>25</v>
      </c>
      <c r="JL386">
        <v>29356886.3</v>
      </c>
      <c r="JM386">
        <v>29356886.3</v>
      </c>
      <c r="JN386">
        <v>2.61963</v>
      </c>
      <c r="JO386">
        <v>2.6001</v>
      </c>
      <c r="JP386">
        <v>1.54785</v>
      </c>
      <c r="JQ386">
        <v>2.32056</v>
      </c>
      <c r="JR386">
        <v>1.64673</v>
      </c>
      <c r="JS386">
        <v>2.33765</v>
      </c>
      <c r="JT386">
        <v>33.693</v>
      </c>
      <c r="JU386">
        <v>24.105</v>
      </c>
      <c r="JV386">
        <v>18</v>
      </c>
      <c r="JW386">
        <v>483.981</v>
      </c>
      <c r="JX386">
        <v>389.516</v>
      </c>
      <c r="JY386">
        <v>31.1371</v>
      </c>
      <c r="JZ386">
        <v>50.6939</v>
      </c>
      <c r="KA386">
        <v>30.0046</v>
      </c>
      <c r="KB386">
        <v>49.6357</v>
      </c>
      <c r="KC386">
        <v>49.4375</v>
      </c>
      <c r="KD386">
        <v>52.4511</v>
      </c>
      <c r="KE386">
        <v>0</v>
      </c>
      <c r="KF386">
        <v>100</v>
      </c>
      <c r="KG386">
        <v>20.8244</v>
      </c>
      <c r="KH386">
        <v>1374.41</v>
      </c>
      <c r="KI386">
        <v>34.6858</v>
      </c>
      <c r="KJ386">
        <v>93.2613</v>
      </c>
      <c r="KK386">
        <v>89.9657</v>
      </c>
    </row>
    <row r="387" spans="1:297">
      <c r="A387">
        <v>371</v>
      </c>
      <c r="B387">
        <v>1761413182.1</v>
      </c>
      <c r="C387">
        <v>5001.09999990463</v>
      </c>
      <c r="D387" t="s">
        <v>1187</v>
      </c>
      <c r="E387" t="s">
        <v>1188</v>
      </c>
      <c r="F387">
        <v>5</v>
      </c>
      <c r="G387" t="s">
        <v>1024</v>
      </c>
      <c r="H387" t="s">
        <v>436</v>
      </c>
      <c r="I387">
        <v>1761413173.94615</v>
      </c>
      <c r="J387">
        <f>(K387)/1000</f>
        <v>0</v>
      </c>
      <c r="K387">
        <f>IF(DP387, AN387, AH387)</f>
        <v>0</v>
      </c>
      <c r="L387">
        <f>IF(DP387, AI387, AG387)</f>
        <v>0</v>
      </c>
      <c r="M387">
        <f>DR387 - IF(AU387&gt;1, L387*DL387*100.0/(AW387), 0)</f>
        <v>0</v>
      </c>
      <c r="N387">
        <f>((T387-J387/2)*M387-L387)/(T387+J387/2)</f>
        <v>0</v>
      </c>
      <c r="O387">
        <f>N387*(DY387+DZ387)/1000.0</f>
        <v>0</v>
      </c>
      <c r="P387">
        <f>(DR387 - IF(AU387&gt;1, L387*DL387*100.0/(AW387), 0))*(DY387+DZ387)/1000.0</f>
        <v>0</v>
      </c>
      <c r="Q387">
        <f>2.0/((1/S387-1/R387)+SIGN(S387)*SQRT((1/S387-1/R387)*(1/S387-1/R387) + 4*DM387/((DM387+1)*(DM387+1))*(2*1/S387*1/R387-1/R387*1/R387)))</f>
        <v>0</v>
      </c>
      <c r="R387">
        <f>IF(LEFT(DN387,1)&lt;&gt;"0",IF(LEFT(DN387,1)="1",3.0,DO387),$D$5+$E$5*(EF387*DY387/($K$5*1000))+$F$5*(EF387*DY387/($K$5*1000))*MAX(MIN(DL387,$J$5),$I$5)*MAX(MIN(DL387,$J$5),$I$5)+$G$5*MAX(MIN(DL387,$J$5),$I$5)*(EF387*DY387/($K$5*1000))+$H$5*(EF387*DY387/($K$5*1000))*(EF387*DY387/($K$5*1000)))</f>
        <v>0</v>
      </c>
      <c r="S387">
        <f>J387*(1000-(1000*0.61365*exp(17.502*W387/(240.97+W387))/(DY387+DZ387)+DT387)/2)/(1000*0.61365*exp(17.502*W387/(240.97+W387))/(DY387+DZ387)-DT387)</f>
        <v>0</v>
      </c>
      <c r="T387">
        <f>1/((DM387+1)/(Q387/1.6)+1/(R387/1.37)) + DM387/((DM387+1)/(Q387/1.6) + DM387/(R387/1.37))</f>
        <v>0</v>
      </c>
      <c r="U387">
        <f>(DH387*DK387)</f>
        <v>0</v>
      </c>
      <c r="V387">
        <f>(EA387+(U387+2*0.95*5.67E-8*(((EA387+$B$7)+273)^4-(EA387+273)^4)-44100*J387)/(1.84*29.3*R387+8*0.95*5.67E-8*(EA387+273)^3))</f>
        <v>0</v>
      </c>
      <c r="W387">
        <f>($C$7*EB387+$D$7*EC387+$E$7*V387)</f>
        <v>0</v>
      </c>
      <c r="X387">
        <f>0.61365*exp(17.502*W387/(240.97+W387))</f>
        <v>0</v>
      </c>
      <c r="Y387">
        <f>(Z387/AA387*100)</f>
        <v>0</v>
      </c>
      <c r="Z387">
        <f>DT387*(DY387+DZ387)/1000</f>
        <v>0</v>
      </c>
      <c r="AA387">
        <f>0.61365*exp(17.502*EA387/(240.97+EA387))</f>
        <v>0</v>
      </c>
      <c r="AB387">
        <f>(X387-DT387*(DY387+DZ387)/1000)</f>
        <v>0</v>
      </c>
      <c r="AC387">
        <f>(-J387*44100)</f>
        <v>0</v>
      </c>
      <c r="AD387">
        <f>2*29.3*R387*0.92*(EA387-W387)</f>
        <v>0</v>
      </c>
      <c r="AE387">
        <f>2*0.95*5.67E-8*(((EA387+$B$7)+273)^4-(W387+273)^4)</f>
        <v>0</v>
      </c>
      <c r="AF387">
        <f>U387+AE387+AC387+AD387</f>
        <v>0</v>
      </c>
      <c r="AG387">
        <f>DX387*AU387*(DS387-DR387*(1000-AU387*DU387)/(1000-AU387*DT387))/(100*DL387)</f>
        <v>0</v>
      </c>
      <c r="AH387">
        <f>1000*DX387*AU387*(DT387-DU387)/(100*DL387*(1000-AU387*DT387))</f>
        <v>0</v>
      </c>
      <c r="AI387">
        <f>(AJ387 - AK387 - DY387*1E3/(8.314*(EA387+273.15)) * AM387/DX387 * AL387) * DX387/(100*DL387) * (1000 - DU387)/1000</f>
        <v>0</v>
      </c>
      <c r="AJ387">
        <v>1392.20313380319</v>
      </c>
      <c r="AK387">
        <v>1365.19896969697</v>
      </c>
      <c r="AL387">
        <v>3.5462125982645</v>
      </c>
      <c r="AM387">
        <v>65.0637993625478</v>
      </c>
      <c r="AN387">
        <f>(AP387 - AO387 + DY387*1E3/(8.314*(EA387+273.15)) * AR387/DX387 * AQ387) * DX387/(100*DL387) * 1000/(1000 - AP387)</f>
        <v>0</v>
      </c>
      <c r="AO387">
        <v>24.7692655831786</v>
      </c>
      <c r="AP387">
        <v>26.4360272727273</v>
      </c>
      <c r="AQ387">
        <v>-3.27696767737209e-05</v>
      </c>
      <c r="AR387">
        <v>110.680161828756</v>
      </c>
      <c r="AS387">
        <v>9</v>
      </c>
      <c r="AT387">
        <v>2</v>
      </c>
      <c r="AU387">
        <f>IF(AS387*$H$13&gt;=AW387,1.0,(AW387/(AW387-AS387*$H$13)))</f>
        <v>0</v>
      </c>
      <c r="AV387">
        <f>(AU387-1)*100</f>
        <v>0</v>
      </c>
      <c r="AW387">
        <f>MAX(0,($B$13+$C$13*EF387)/(1+$D$13*EF387)*DY387/(EA387+273)*$E$13)</f>
        <v>0</v>
      </c>
      <c r="AX387" t="s">
        <v>437</v>
      </c>
      <c r="AY387" t="s">
        <v>437</v>
      </c>
      <c r="AZ387">
        <v>0</v>
      </c>
      <c r="BA387">
        <v>0</v>
      </c>
      <c r="BB387">
        <f>1-AZ387/BA387</f>
        <v>0</v>
      </c>
      <c r="BC387">
        <v>0</v>
      </c>
      <c r="BD387" t="s">
        <v>437</v>
      </c>
      <c r="BE387" t="s">
        <v>437</v>
      </c>
      <c r="BF387">
        <v>0</v>
      </c>
      <c r="BG387">
        <v>0</v>
      </c>
      <c r="BH387">
        <f>1-BF387/BG387</f>
        <v>0</v>
      </c>
      <c r="BI387">
        <v>0.5</v>
      </c>
      <c r="BJ387">
        <f>DI387</f>
        <v>0</v>
      </c>
      <c r="BK387">
        <f>L387</f>
        <v>0</v>
      </c>
      <c r="BL387">
        <f>BH387*BI387*BJ387</f>
        <v>0</v>
      </c>
      <c r="BM387">
        <f>(BK387-BC387)/BJ387</f>
        <v>0</v>
      </c>
      <c r="BN387">
        <f>(BA387-BG387)/BG387</f>
        <v>0</v>
      </c>
      <c r="BO387">
        <f>AZ387/(BB387+AZ387/BG387)</f>
        <v>0</v>
      </c>
      <c r="BP387" t="s">
        <v>437</v>
      </c>
      <c r="BQ387">
        <v>0</v>
      </c>
      <c r="BR387">
        <f>IF(BQ387&lt;&gt;0, BQ387, BO387)</f>
        <v>0</v>
      </c>
      <c r="BS387">
        <f>1-BR387/BG387</f>
        <v>0</v>
      </c>
      <c r="BT387">
        <f>(BG387-BF387)/(BG387-BR387)</f>
        <v>0</v>
      </c>
      <c r="BU387">
        <f>(BA387-BG387)/(BA387-BR387)</f>
        <v>0</v>
      </c>
      <c r="BV387">
        <f>(BG387-BF387)/(BG387-AZ387)</f>
        <v>0</v>
      </c>
      <c r="BW387">
        <f>(BA387-BG387)/(BA387-AZ387)</f>
        <v>0</v>
      </c>
      <c r="BX387">
        <f>(BT387*BR387/BF387)</f>
        <v>0</v>
      </c>
      <c r="BY387">
        <f>(1-BX387)</f>
        <v>0</v>
      </c>
      <c r="DH387">
        <f>$B$11*EG387+$C$11*EH387+$F$11*ES387*(1-EV387)</f>
        <v>0</v>
      </c>
      <c r="DI387">
        <f>DH387*DJ387</f>
        <v>0</v>
      </c>
      <c r="DJ387">
        <f>($B$11*$D$9+$C$11*$D$9+$F$11*((FF387+EX387)/MAX(FF387+EX387+FG387, 0.1)*$I$9+FG387/MAX(FF387+EX387+FG387, 0.1)*$J$9))/($B$11+$C$11+$F$11)</f>
        <v>0</v>
      </c>
      <c r="DK387">
        <f>($B$11*$K$9+$C$11*$K$9+$F$11*((FF387+EX387)/MAX(FF387+EX387+FG387, 0.1)*$P$9+FG387/MAX(FF387+EX387+FG387, 0.1)*$Q$9))/($B$11+$C$11+$F$11)</f>
        <v>0</v>
      </c>
      <c r="DL387">
        <v>6</v>
      </c>
      <c r="DM387">
        <v>0.5</v>
      </c>
      <c r="DN387" t="s">
        <v>438</v>
      </c>
      <c r="DO387">
        <v>2</v>
      </c>
      <c r="DP387" t="b">
        <v>1</v>
      </c>
      <c r="DQ387">
        <v>1761413173.94615</v>
      </c>
      <c r="DR387">
        <v>1304.87692307692</v>
      </c>
      <c r="DS387">
        <v>1341.49307692308</v>
      </c>
      <c r="DT387">
        <v>26.4470384615385</v>
      </c>
      <c r="DU387">
        <v>24.7626230769231</v>
      </c>
      <c r="DV387">
        <v>1303.78</v>
      </c>
      <c r="DW387">
        <v>26.1318461538462</v>
      </c>
      <c r="DX387">
        <v>500.024846153846</v>
      </c>
      <c r="DY387">
        <v>90.3658846153846</v>
      </c>
      <c r="DZ387">
        <v>0.0436027923076923</v>
      </c>
      <c r="EA387">
        <v>39.6006461538462</v>
      </c>
      <c r="EB387">
        <v>39.6331923076923</v>
      </c>
      <c r="EC387">
        <v>999.9</v>
      </c>
      <c r="ED387">
        <v>0</v>
      </c>
      <c r="EE387">
        <v>0</v>
      </c>
      <c r="EF387">
        <v>10000.4376923077</v>
      </c>
      <c r="EG387">
        <v>0</v>
      </c>
      <c r="EH387">
        <v>1225.51923076923</v>
      </c>
      <c r="EI387">
        <v>-36.6160230769231</v>
      </c>
      <c r="EJ387">
        <v>1340.32384615385</v>
      </c>
      <c r="EK387">
        <v>1375.55538461538</v>
      </c>
      <c r="EL387">
        <v>1.68441846153846</v>
      </c>
      <c r="EM387">
        <v>1341.49307692308</v>
      </c>
      <c r="EN387">
        <v>24.7626230769231</v>
      </c>
      <c r="EO387">
        <v>2.38990923076923</v>
      </c>
      <c r="EP387">
        <v>2.23769615384615</v>
      </c>
      <c r="EQ387">
        <v>20.2955692307692</v>
      </c>
      <c r="ER387">
        <v>19.2347769230769</v>
      </c>
      <c r="ES387">
        <v>1199.97769230769</v>
      </c>
      <c r="ET387">
        <v>0.967007307692308</v>
      </c>
      <c r="EU387">
        <v>0.0329930615384615</v>
      </c>
      <c r="EV387">
        <v>0</v>
      </c>
      <c r="EW387">
        <v>1278.24153846154</v>
      </c>
      <c r="EX387">
        <v>5.00059</v>
      </c>
      <c r="EY387">
        <v>16335.0615384615</v>
      </c>
      <c r="EZ387">
        <v>10358.5461538462</v>
      </c>
      <c r="FA387">
        <v>59.3410769230769</v>
      </c>
      <c r="FB387">
        <v>61.3459230769231</v>
      </c>
      <c r="FC387">
        <v>59.6343846153846</v>
      </c>
      <c r="FD387">
        <v>60.971</v>
      </c>
      <c r="FE387">
        <v>60.0141538461539</v>
      </c>
      <c r="FF387">
        <v>1155.55307692308</v>
      </c>
      <c r="FG387">
        <v>39.4246153846154</v>
      </c>
      <c r="FH387">
        <v>0</v>
      </c>
      <c r="FI387">
        <v>1761413142.1</v>
      </c>
      <c r="FJ387">
        <v>0</v>
      </c>
      <c r="FK387">
        <v>1278.05192307692</v>
      </c>
      <c r="FL387">
        <v>-16.2355555577657</v>
      </c>
      <c r="FM387">
        <v>-186.218803424227</v>
      </c>
      <c r="FN387">
        <v>16333.1576923077</v>
      </c>
      <c r="FO387">
        <v>15</v>
      </c>
      <c r="FP387">
        <v>0</v>
      </c>
      <c r="FQ387" t="s">
        <v>439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-36.51636</v>
      </c>
      <c r="GD387">
        <v>-1.3284902255639</v>
      </c>
      <c r="GE387">
        <v>0.863307894901928</v>
      </c>
      <c r="GF387">
        <v>0</v>
      </c>
      <c r="GG387">
        <v>1279.10941176471</v>
      </c>
      <c r="GH387">
        <v>-17.2638655309076</v>
      </c>
      <c r="GI387">
        <v>1.70645994278568</v>
      </c>
      <c r="GJ387">
        <v>-1</v>
      </c>
      <c r="GK387">
        <v>1.69009</v>
      </c>
      <c r="GL387">
        <v>-0.147531428571428</v>
      </c>
      <c r="GM387">
        <v>0.0142039459306208</v>
      </c>
      <c r="GN387">
        <v>0</v>
      </c>
      <c r="GO387">
        <v>0</v>
      </c>
      <c r="GP387">
        <v>2</v>
      </c>
      <c r="GQ387" t="s">
        <v>473</v>
      </c>
      <c r="GR387">
        <v>3.12755</v>
      </c>
      <c r="GS387">
        <v>2.72183</v>
      </c>
      <c r="GT387">
        <v>0.189729</v>
      </c>
      <c r="GU387">
        <v>0.192943</v>
      </c>
      <c r="GV387">
        <v>0.105219</v>
      </c>
      <c r="GW387">
        <v>0.100925</v>
      </c>
      <c r="GX387">
        <v>29212.6</v>
      </c>
      <c r="GY387">
        <v>30781.2</v>
      </c>
      <c r="GZ387">
        <v>32751.5</v>
      </c>
      <c r="HA387">
        <v>34668.4</v>
      </c>
      <c r="HB387">
        <v>41774.9</v>
      </c>
      <c r="HC387">
        <v>44944.3</v>
      </c>
      <c r="HD387">
        <v>51434.2</v>
      </c>
      <c r="HE387">
        <v>55590.8</v>
      </c>
      <c r="HF387">
        <v>1.6981</v>
      </c>
      <c r="HG387">
        <v>1.56603</v>
      </c>
      <c r="HH387">
        <v>-0.0657551</v>
      </c>
      <c r="HI387">
        <v>0</v>
      </c>
      <c r="HJ387">
        <v>40.7344</v>
      </c>
      <c r="HK387">
        <v>999.9</v>
      </c>
      <c r="HL387">
        <v>56.648</v>
      </c>
      <c r="HM387">
        <v>29.336</v>
      </c>
      <c r="HN387">
        <v>25.7072</v>
      </c>
      <c r="HO387">
        <v>56.6975</v>
      </c>
      <c r="HP387">
        <v>41.9551</v>
      </c>
      <c r="HQ387">
        <v>1</v>
      </c>
      <c r="HR387">
        <v>2.13367</v>
      </c>
      <c r="HS387">
        <v>9.28105</v>
      </c>
      <c r="HT387">
        <v>19.9058</v>
      </c>
      <c r="HU387">
        <v>5.19048</v>
      </c>
      <c r="HV387">
        <v>12.0159</v>
      </c>
      <c r="HW387">
        <v>4.97045</v>
      </c>
      <c r="HX387">
        <v>3.29503</v>
      </c>
      <c r="HY387">
        <v>9999</v>
      </c>
      <c r="HZ387">
        <v>9999</v>
      </c>
      <c r="IA387">
        <v>999.9</v>
      </c>
      <c r="IB387">
        <v>9999</v>
      </c>
      <c r="IC387">
        <v>1.86321</v>
      </c>
      <c r="ID387">
        <v>1.8681</v>
      </c>
      <c r="IE387">
        <v>1.86783</v>
      </c>
      <c r="IF387">
        <v>1.86905</v>
      </c>
      <c r="IG387">
        <v>1.86981</v>
      </c>
      <c r="IH387">
        <v>1.86585</v>
      </c>
      <c r="II387">
        <v>1.86693</v>
      </c>
      <c r="IJ387">
        <v>1.8684</v>
      </c>
      <c r="IK387">
        <v>5</v>
      </c>
      <c r="IL387">
        <v>0</v>
      </c>
      <c r="IM387">
        <v>0</v>
      </c>
      <c r="IN387">
        <v>0</v>
      </c>
      <c r="IO387" t="s">
        <v>441</v>
      </c>
      <c r="IP387" t="s">
        <v>442</v>
      </c>
      <c r="IQ387" t="s">
        <v>443</v>
      </c>
      <c r="IR387" t="s">
        <v>443</v>
      </c>
      <c r="IS387" t="s">
        <v>443</v>
      </c>
      <c r="IT387" t="s">
        <v>443</v>
      </c>
      <c r="IU387">
        <v>0</v>
      </c>
      <c r="IV387">
        <v>100</v>
      </c>
      <c r="IW387">
        <v>100</v>
      </c>
      <c r="IX387">
        <v>1.1</v>
      </c>
      <c r="IY387">
        <v>0.3152</v>
      </c>
      <c r="IZ387">
        <v>1.09748391826392</v>
      </c>
      <c r="JA387">
        <v>0</v>
      </c>
      <c r="JB387">
        <v>0</v>
      </c>
      <c r="JC387">
        <v>0</v>
      </c>
      <c r="JD387">
        <v>0.315191680746845</v>
      </c>
      <c r="JE387">
        <v>0</v>
      </c>
      <c r="JF387">
        <v>0</v>
      </c>
      <c r="JG387">
        <v>0</v>
      </c>
      <c r="JH387">
        <v>5</v>
      </c>
      <c r="JI387">
        <v>2273</v>
      </c>
      <c r="JJ387">
        <v>0</v>
      </c>
      <c r="JK387">
        <v>25</v>
      </c>
      <c r="JL387">
        <v>29356886.4</v>
      </c>
      <c r="JM387">
        <v>29356886.4</v>
      </c>
      <c r="JN387">
        <v>2.64648</v>
      </c>
      <c r="JO387">
        <v>2.59399</v>
      </c>
      <c r="JP387">
        <v>1.54785</v>
      </c>
      <c r="JQ387">
        <v>2.32056</v>
      </c>
      <c r="JR387">
        <v>1.64673</v>
      </c>
      <c r="JS387">
        <v>2.32544</v>
      </c>
      <c r="JT387">
        <v>33.693</v>
      </c>
      <c r="JU387">
        <v>24.105</v>
      </c>
      <c r="JV387">
        <v>18</v>
      </c>
      <c r="JW387">
        <v>483.798</v>
      </c>
      <c r="JX387">
        <v>389.5</v>
      </c>
      <c r="JY387">
        <v>31.1718</v>
      </c>
      <c r="JZ387">
        <v>50.744</v>
      </c>
      <c r="KA387">
        <v>30.0046</v>
      </c>
      <c r="KB387">
        <v>49.6804</v>
      </c>
      <c r="KC387">
        <v>49.4829</v>
      </c>
      <c r="KD387">
        <v>52.9901</v>
      </c>
      <c r="KE387">
        <v>0</v>
      </c>
      <c r="KF387">
        <v>100</v>
      </c>
      <c r="KG387">
        <v>20.8185</v>
      </c>
      <c r="KH387">
        <v>1388.05</v>
      </c>
      <c r="KI387">
        <v>34.6858</v>
      </c>
      <c r="KJ387">
        <v>93.2537</v>
      </c>
      <c r="KK387">
        <v>89.9551</v>
      </c>
    </row>
    <row r="388" spans="1:297">
      <c r="A388">
        <v>372</v>
      </c>
      <c r="B388">
        <v>1761413187.1</v>
      </c>
      <c r="C388">
        <v>5006.09999990463</v>
      </c>
      <c r="D388" t="s">
        <v>1189</v>
      </c>
      <c r="E388" t="s">
        <v>1190</v>
      </c>
      <c r="F388">
        <v>5</v>
      </c>
      <c r="G388" t="s">
        <v>1024</v>
      </c>
      <c r="H388" t="s">
        <v>436</v>
      </c>
      <c r="I388">
        <v>1761413178.94615</v>
      </c>
      <c r="J388">
        <f>(K388)/1000</f>
        <v>0</v>
      </c>
      <c r="K388">
        <f>IF(DP388, AN388, AH388)</f>
        <v>0</v>
      </c>
      <c r="L388">
        <f>IF(DP388, AI388, AG388)</f>
        <v>0</v>
      </c>
      <c r="M388">
        <f>DR388 - IF(AU388&gt;1, L388*DL388*100.0/(AW388), 0)</f>
        <v>0</v>
      </c>
      <c r="N388">
        <f>((T388-J388/2)*M388-L388)/(T388+J388/2)</f>
        <v>0</v>
      </c>
      <c r="O388">
        <f>N388*(DY388+DZ388)/1000.0</f>
        <v>0</v>
      </c>
      <c r="P388">
        <f>(DR388 - IF(AU388&gt;1, L388*DL388*100.0/(AW388), 0))*(DY388+DZ388)/1000.0</f>
        <v>0</v>
      </c>
      <c r="Q388">
        <f>2.0/((1/S388-1/R388)+SIGN(S388)*SQRT((1/S388-1/R388)*(1/S388-1/R388) + 4*DM388/((DM388+1)*(DM388+1))*(2*1/S388*1/R388-1/R388*1/R388)))</f>
        <v>0</v>
      </c>
      <c r="R388">
        <f>IF(LEFT(DN388,1)&lt;&gt;"0",IF(LEFT(DN388,1)="1",3.0,DO388),$D$5+$E$5*(EF388*DY388/($K$5*1000))+$F$5*(EF388*DY388/($K$5*1000))*MAX(MIN(DL388,$J$5),$I$5)*MAX(MIN(DL388,$J$5),$I$5)+$G$5*MAX(MIN(DL388,$J$5),$I$5)*(EF388*DY388/($K$5*1000))+$H$5*(EF388*DY388/($K$5*1000))*(EF388*DY388/($K$5*1000)))</f>
        <v>0</v>
      </c>
      <c r="S388">
        <f>J388*(1000-(1000*0.61365*exp(17.502*W388/(240.97+W388))/(DY388+DZ388)+DT388)/2)/(1000*0.61365*exp(17.502*W388/(240.97+W388))/(DY388+DZ388)-DT388)</f>
        <v>0</v>
      </c>
      <c r="T388">
        <f>1/((DM388+1)/(Q388/1.6)+1/(R388/1.37)) + DM388/((DM388+1)/(Q388/1.6) + DM388/(R388/1.37))</f>
        <v>0</v>
      </c>
      <c r="U388">
        <f>(DH388*DK388)</f>
        <v>0</v>
      </c>
      <c r="V388">
        <f>(EA388+(U388+2*0.95*5.67E-8*(((EA388+$B$7)+273)^4-(EA388+273)^4)-44100*J388)/(1.84*29.3*R388+8*0.95*5.67E-8*(EA388+273)^3))</f>
        <v>0</v>
      </c>
      <c r="W388">
        <f>($C$7*EB388+$D$7*EC388+$E$7*V388)</f>
        <v>0</v>
      </c>
      <c r="X388">
        <f>0.61365*exp(17.502*W388/(240.97+W388))</f>
        <v>0</v>
      </c>
      <c r="Y388">
        <f>(Z388/AA388*100)</f>
        <v>0</v>
      </c>
      <c r="Z388">
        <f>DT388*(DY388+DZ388)/1000</f>
        <v>0</v>
      </c>
      <c r="AA388">
        <f>0.61365*exp(17.502*EA388/(240.97+EA388))</f>
        <v>0</v>
      </c>
      <c r="AB388">
        <f>(X388-DT388*(DY388+DZ388)/1000)</f>
        <v>0</v>
      </c>
      <c r="AC388">
        <f>(-J388*44100)</f>
        <v>0</v>
      </c>
      <c r="AD388">
        <f>2*29.3*R388*0.92*(EA388-W388)</f>
        <v>0</v>
      </c>
      <c r="AE388">
        <f>2*0.95*5.67E-8*(((EA388+$B$7)+273)^4-(W388+273)^4)</f>
        <v>0</v>
      </c>
      <c r="AF388">
        <f>U388+AE388+AC388+AD388</f>
        <v>0</v>
      </c>
      <c r="AG388">
        <f>DX388*AU388*(DS388-DR388*(1000-AU388*DU388)/(1000-AU388*DT388))/(100*DL388)</f>
        <v>0</v>
      </c>
      <c r="AH388">
        <f>1000*DX388*AU388*(DT388-DU388)/(100*DL388*(1000-AU388*DT388))</f>
        <v>0</v>
      </c>
      <c r="AI388">
        <f>(AJ388 - AK388 - DY388*1E3/(8.314*(EA388+273.15)) * AM388/DX388 * AL388) * DX388/(100*DL388) * (1000 - DU388)/1000</f>
        <v>0</v>
      </c>
      <c r="AJ388">
        <v>1407.03103462903</v>
      </c>
      <c r="AK388">
        <v>1381.01745454545</v>
      </c>
      <c r="AL388">
        <v>3.15339070840022</v>
      </c>
      <c r="AM388">
        <v>65.0637993625478</v>
      </c>
      <c r="AN388">
        <f>(AP388 - AO388 + DY388*1E3/(8.314*(EA388+273.15)) * AR388/DX388 * AQ388) * DX388/(100*DL388) * 1000/(1000 - AP388)</f>
        <v>0</v>
      </c>
      <c r="AO388">
        <v>24.7741207781435</v>
      </c>
      <c r="AP388">
        <v>26.4292866666667</v>
      </c>
      <c r="AQ388">
        <v>-3.31693939967586e-05</v>
      </c>
      <c r="AR388">
        <v>110.680161828756</v>
      </c>
      <c r="AS388">
        <v>9</v>
      </c>
      <c r="AT388">
        <v>2</v>
      </c>
      <c r="AU388">
        <f>IF(AS388*$H$13&gt;=AW388,1.0,(AW388/(AW388-AS388*$H$13)))</f>
        <v>0</v>
      </c>
      <c r="AV388">
        <f>(AU388-1)*100</f>
        <v>0</v>
      </c>
      <c r="AW388">
        <f>MAX(0,($B$13+$C$13*EF388)/(1+$D$13*EF388)*DY388/(EA388+273)*$E$13)</f>
        <v>0</v>
      </c>
      <c r="AX388" t="s">
        <v>437</v>
      </c>
      <c r="AY388" t="s">
        <v>437</v>
      </c>
      <c r="AZ388">
        <v>0</v>
      </c>
      <c r="BA388">
        <v>0</v>
      </c>
      <c r="BB388">
        <f>1-AZ388/BA388</f>
        <v>0</v>
      </c>
      <c r="BC388">
        <v>0</v>
      </c>
      <c r="BD388" t="s">
        <v>437</v>
      </c>
      <c r="BE388" t="s">
        <v>437</v>
      </c>
      <c r="BF388">
        <v>0</v>
      </c>
      <c r="BG388">
        <v>0</v>
      </c>
      <c r="BH388">
        <f>1-BF388/BG388</f>
        <v>0</v>
      </c>
      <c r="BI388">
        <v>0.5</v>
      </c>
      <c r="BJ388">
        <f>DI388</f>
        <v>0</v>
      </c>
      <c r="BK388">
        <f>L388</f>
        <v>0</v>
      </c>
      <c r="BL388">
        <f>BH388*BI388*BJ388</f>
        <v>0</v>
      </c>
      <c r="BM388">
        <f>(BK388-BC388)/BJ388</f>
        <v>0</v>
      </c>
      <c r="BN388">
        <f>(BA388-BG388)/BG388</f>
        <v>0</v>
      </c>
      <c r="BO388">
        <f>AZ388/(BB388+AZ388/BG388)</f>
        <v>0</v>
      </c>
      <c r="BP388" t="s">
        <v>437</v>
      </c>
      <c r="BQ388">
        <v>0</v>
      </c>
      <c r="BR388">
        <f>IF(BQ388&lt;&gt;0, BQ388, BO388)</f>
        <v>0</v>
      </c>
      <c r="BS388">
        <f>1-BR388/BG388</f>
        <v>0</v>
      </c>
      <c r="BT388">
        <f>(BG388-BF388)/(BG388-BR388)</f>
        <v>0</v>
      </c>
      <c r="BU388">
        <f>(BA388-BG388)/(BA388-BR388)</f>
        <v>0</v>
      </c>
      <c r="BV388">
        <f>(BG388-BF388)/(BG388-AZ388)</f>
        <v>0</v>
      </c>
      <c r="BW388">
        <f>(BA388-BG388)/(BA388-AZ388)</f>
        <v>0</v>
      </c>
      <c r="BX388">
        <f>(BT388*BR388/BF388)</f>
        <v>0</v>
      </c>
      <c r="BY388">
        <f>(1-BX388)</f>
        <v>0</v>
      </c>
      <c r="DH388">
        <f>$B$11*EG388+$C$11*EH388+$F$11*ES388*(1-EV388)</f>
        <v>0</v>
      </c>
      <c r="DI388">
        <f>DH388*DJ388</f>
        <v>0</v>
      </c>
      <c r="DJ388">
        <f>($B$11*$D$9+$C$11*$D$9+$F$11*((FF388+EX388)/MAX(FF388+EX388+FG388, 0.1)*$I$9+FG388/MAX(FF388+EX388+FG388, 0.1)*$J$9))/($B$11+$C$11+$F$11)</f>
        <v>0</v>
      </c>
      <c r="DK388">
        <f>($B$11*$K$9+$C$11*$K$9+$F$11*((FF388+EX388)/MAX(FF388+EX388+FG388, 0.1)*$P$9+FG388/MAX(FF388+EX388+FG388, 0.1)*$Q$9))/($B$11+$C$11+$F$11)</f>
        <v>0</v>
      </c>
      <c r="DL388">
        <v>6</v>
      </c>
      <c r="DM388">
        <v>0.5</v>
      </c>
      <c r="DN388" t="s">
        <v>438</v>
      </c>
      <c r="DO388">
        <v>2</v>
      </c>
      <c r="DP388" t="b">
        <v>1</v>
      </c>
      <c r="DQ388">
        <v>1761413178.94615</v>
      </c>
      <c r="DR388">
        <v>1321.49692307692</v>
      </c>
      <c r="DS388">
        <v>1357.40461538462</v>
      </c>
      <c r="DT388">
        <v>26.4397076923077</v>
      </c>
      <c r="DU388">
        <v>24.7676384615385</v>
      </c>
      <c r="DV388">
        <v>1320.4</v>
      </c>
      <c r="DW388">
        <v>26.1245076923077</v>
      </c>
      <c r="DX388">
        <v>500.002153846154</v>
      </c>
      <c r="DY388">
        <v>90.3660384615385</v>
      </c>
      <c r="DZ388">
        <v>0.0436614461538462</v>
      </c>
      <c r="EA388">
        <v>39.6323615384615</v>
      </c>
      <c r="EB388">
        <v>39.6657615384615</v>
      </c>
      <c r="EC388">
        <v>999.9</v>
      </c>
      <c r="ED388">
        <v>0</v>
      </c>
      <c r="EE388">
        <v>0</v>
      </c>
      <c r="EF388">
        <v>9999.00384615385</v>
      </c>
      <c r="EG388">
        <v>0</v>
      </c>
      <c r="EH388">
        <v>1225.39923076923</v>
      </c>
      <c r="EI388">
        <v>-35.9072153846154</v>
      </c>
      <c r="EJ388">
        <v>1357.38538461538</v>
      </c>
      <c r="EK388">
        <v>1391.87769230769</v>
      </c>
      <c r="EL388">
        <v>1.67206538461538</v>
      </c>
      <c r="EM388">
        <v>1357.40461538462</v>
      </c>
      <c r="EN388">
        <v>24.7676384615385</v>
      </c>
      <c r="EO388">
        <v>2.38925153846154</v>
      </c>
      <c r="EP388">
        <v>2.23815384615385</v>
      </c>
      <c r="EQ388">
        <v>20.2911153846154</v>
      </c>
      <c r="ER388">
        <v>19.2380615384615</v>
      </c>
      <c r="ES388">
        <v>1199.98692307692</v>
      </c>
      <c r="ET388">
        <v>0.967002384615384</v>
      </c>
      <c r="EU388">
        <v>0.0329979</v>
      </c>
      <c r="EV388">
        <v>0</v>
      </c>
      <c r="EW388">
        <v>1276.82076923077</v>
      </c>
      <c r="EX388">
        <v>5.00059</v>
      </c>
      <c r="EY388">
        <v>16319.9230769231</v>
      </c>
      <c r="EZ388">
        <v>10358.6076923077</v>
      </c>
      <c r="FA388">
        <v>59.3795384615385</v>
      </c>
      <c r="FB388">
        <v>61.3843846153846</v>
      </c>
      <c r="FC388">
        <v>59.668</v>
      </c>
      <c r="FD388">
        <v>61.0142307692308</v>
      </c>
      <c r="FE388">
        <v>60.0574615384615</v>
      </c>
      <c r="FF388">
        <v>1155.55538461538</v>
      </c>
      <c r="FG388">
        <v>39.4315384615385</v>
      </c>
      <c r="FH388">
        <v>0</v>
      </c>
      <c r="FI388">
        <v>1761413146.9</v>
      </c>
      <c r="FJ388">
        <v>0</v>
      </c>
      <c r="FK388">
        <v>1276.70923076923</v>
      </c>
      <c r="FL388">
        <v>-16.3302564147569</v>
      </c>
      <c r="FM388">
        <v>-177.986324834838</v>
      </c>
      <c r="FN388">
        <v>16318.6192307692</v>
      </c>
      <c r="FO388">
        <v>15</v>
      </c>
      <c r="FP388">
        <v>0</v>
      </c>
      <c r="FQ388" t="s">
        <v>439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-36.3310666666667</v>
      </c>
      <c r="GD388">
        <v>6.86698441558447</v>
      </c>
      <c r="GE388">
        <v>1.01451090788725</v>
      </c>
      <c r="GF388">
        <v>0</v>
      </c>
      <c r="GG388">
        <v>1277.53941176471</v>
      </c>
      <c r="GH388">
        <v>-16.5796791470598</v>
      </c>
      <c r="GI388">
        <v>1.63925725859657</v>
      </c>
      <c r="GJ388">
        <v>-1</v>
      </c>
      <c r="GK388">
        <v>1.67924714285714</v>
      </c>
      <c r="GL388">
        <v>-0.149581558441558</v>
      </c>
      <c r="GM388">
        <v>0.015110804757132</v>
      </c>
      <c r="GN388">
        <v>0</v>
      </c>
      <c r="GO388">
        <v>0</v>
      </c>
      <c r="GP388">
        <v>2</v>
      </c>
      <c r="GQ388" t="s">
        <v>473</v>
      </c>
      <c r="GR388">
        <v>3.12743</v>
      </c>
      <c r="GS388">
        <v>2.72179</v>
      </c>
      <c r="GT388">
        <v>0.191098</v>
      </c>
      <c r="GU388">
        <v>0.19429</v>
      </c>
      <c r="GV388">
        <v>0.105188</v>
      </c>
      <c r="GW388">
        <v>0.100934</v>
      </c>
      <c r="GX388">
        <v>29159.9</v>
      </c>
      <c r="GY388">
        <v>30725.5</v>
      </c>
      <c r="GZ388">
        <v>32748.4</v>
      </c>
      <c r="HA388">
        <v>34664.3</v>
      </c>
      <c r="HB388">
        <v>41773.1</v>
      </c>
      <c r="HC388">
        <v>44939.5</v>
      </c>
      <c r="HD388">
        <v>51429.9</v>
      </c>
      <c r="HE388">
        <v>55585</v>
      </c>
      <c r="HF388">
        <v>1.6977</v>
      </c>
      <c r="HG388">
        <v>1.5655</v>
      </c>
      <c r="HH388">
        <v>-0.065431</v>
      </c>
      <c r="HI388">
        <v>0</v>
      </c>
      <c r="HJ388">
        <v>40.7667</v>
      </c>
      <c r="HK388">
        <v>999.9</v>
      </c>
      <c r="HL388">
        <v>56.648</v>
      </c>
      <c r="HM388">
        <v>29.336</v>
      </c>
      <c r="HN388">
        <v>25.7038</v>
      </c>
      <c r="HO388">
        <v>56.7076</v>
      </c>
      <c r="HP388">
        <v>41.7788</v>
      </c>
      <c r="HQ388">
        <v>1</v>
      </c>
      <c r="HR388">
        <v>2.13845</v>
      </c>
      <c r="HS388">
        <v>9.28105</v>
      </c>
      <c r="HT388">
        <v>19.9059</v>
      </c>
      <c r="HU388">
        <v>5.19078</v>
      </c>
      <c r="HV388">
        <v>12.0159</v>
      </c>
      <c r="HW388">
        <v>4.9708</v>
      </c>
      <c r="HX388">
        <v>3.29503</v>
      </c>
      <c r="HY388">
        <v>9999</v>
      </c>
      <c r="HZ388">
        <v>9999</v>
      </c>
      <c r="IA388">
        <v>999.9</v>
      </c>
      <c r="IB388">
        <v>9999</v>
      </c>
      <c r="IC388">
        <v>1.86325</v>
      </c>
      <c r="ID388">
        <v>1.86812</v>
      </c>
      <c r="IE388">
        <v>1.86783</v>
      </c>
      <c r="IF388">
        <v>1.86905</v>
      </c>
      <c r="IG388">
        <v>1.86981</v>
      </c>
      <c r="IH388">
        <v>1.86585</v>
      </c>
      <c r="II388">
        <v>1.86693</v>
      </c>
      <c r="IJ388">
        <v>1.86838</v>
      </c>
      <c r="IK388">
        <v>5</v>
      </c>
      <c r="IL388">
        <v>0</v>
      </c>
      <c r="IM388">
        <v>0</v>
      </c>
      <c r="IN388">
        <v>0</v>
      </c>
      <c r="IO388" t="s">
        <v>441</v>
      </c>
      <c r="IP388" t="s">
        <v>442</v>
      </c>
      <c r="IQ388" t="s">
        <v>443</v>
      </c>
      <c r="IR388" t="s">
        <v>443</v>
      </c>
      <c r="IS388" t="s">
        <v>443</v>
      </c>
      <c r="IT388" t="s">
        <v>443</v>
      </c>
      <c r="IU388">
        <v>0</v>
      </c>
      <c r="IV388">
        <v>100</v>
      </c>
      <c r="IW388">
        <v>100</v>
      </c>
      <c r="IX388">
        <v>1.1</v>
      </c>
      <c r="IY388">
        <v>0.3152</v>
      </c>
      <c r="IZ388">
        <v>1.09748391826392</v>
      </c>
      <c r="JA388">
        <v>0</v>
      </c>
      <c r="JB388">
        <v>0</v>
      </c>
      <c r="JC388">
        <v>0</v>
      </c>
      <c r="JD388">
        <v>0.315191680746845</v>
      </c>
      <c r="JE388">
        <v>0</v>
      </c>
      <c r="JF388">
        <v>0</v>
      </c>
      <c r="JG388">
        <v>0</v>
      </c>
      <c r="JH388">
        <v>5</v>
      </c>
      <c r="JI388">
        <v>2273</v>
      </c>
      <c r="JJ388">
        <v>0</v>
      </c>
      <c r="JK388">
        <v>25</v>
      </c>
      <c r="JL388">
        <v>29356886.5</v>
      </c>
      <c r="JM388">
        <v>29356886.5</v>
      </c>
      <c r="JN388">
        <v>2.6709</v>
      </c>
      <c r="JO388">
        <v>2.59399</v>
      </c>
      <c r="JP388">
        <v>1.54785</v>
      </c>
      <c r="JQ388">
        <v>2.32056</v>
      </c>
      <c r="JR388">
        <v>1.64673</v>
      </c>
      <c r="JS388">
        <v>2.37427</v>
      </c>
      <c r="JT388">
        <v>33.7155</v>
      </c>
      <c r="JU388">
        <v>24.1138</v>
      </c>
      <c r="JV388">
        <v>18</v>
      </c>
      <c r="JW388">
        <v>483.769</v>
      </c>
      <c r="JX388">
        <v>389.38</v>
      </c>
      <c r="JY388">
        <v>31.2076</v>
      </c>
      <c r="JZ388">
        <v>50.7883</v>
      </c>
      <c r="KA388">
        <v>30.0046</v>
      </c>
      <c r="KB388">
        <v>49.7241</v>
      </c>
      <c r="KC388">
        <v>49.5259</v>
      </c>
      <c r="KD388">
        <v>53.5868</v>
      </c>
      <c r="KE388">
        <v>0</v>
      </c>
      <c r="KF388">
        <v>100</v>
      </c>
      <c r="KG388">
        <v>20.8135</v>
      </c>
      <c r="KH388">
        <v>1408.4</v>
      </c>
      <c r="KI388">
        <v>34.6858</v>
      </c>
      <c r="KJ388">
        <v>93.2455</v>
      </c>
      <c r="KK388">
        <v>89.9453</v>
      </c>
    </row>
    <row r="389" spans="1:297">
      <c r="A389">
        <v>373</v>
      </c>
      <c r="B389">
        <v>1761413192.1</v>
      </c>
      <c r="C389">
        <v>5011.09999990463</v>
      </c>
      <c r="D389" t="s">
        <v>1191</v>
      </c>
      <c r="E389" t="s">
        <v>1192</v>
      </c>
      <c r="F389">
        <v>5</v>
      </c>
      <c r="G389" t="s">
        <v>1024</v>
      </c>
      <c r="H389" t="s">
        <v>436</v>
      </c>
      <c r="I389">
        <v>1761413183.94615</v>
      </c>
      <c r="J389">
        <f>(K389)/1000</f>
        <v>0</v>
      </c>
      <c r="K389">
        <f>IF(DP389, AN389, AH389)</f>
        <v>0</v>
      </c>
      <c r="L389">
        <f>IF(DP389, AI389, AG389)</f>
        <v>0</v>
      </c>
      <c r="M389">
        <f>DR389 - IF(AU389&gt;1, L389*DL389*100.0/(AW389), 0)</f>
        <v>0</v>
      </c>
      <c r="N389">
        <f>((T389-J389/2)*M389-L389)/(T389+J389/2)</f>
        <v>0</v>
      </c>
      <c r="O389">
        <f>N389*(DY389+DZ389)/1000.0</f>
        <v>0</v>
      </c>
      <c r="P389">
        <f>(DR389 - IF(AU389&gt;1, L389*DL389*100.0/(AW389), 0))*(DY389+DZ389)/1000.0</f>
        <v>0</v>
      </c>
      <c r="Q389">
        <f>2.0/((1/S389-1/R389)+SIGN(S389)*SQRT((1/S389-1/R389)*(1/S389-1/R389) + 4*DM389/((DM389+1)*(DM389+1))*(2*1/S389*1/R389-1/R389*1/R389)))</f>
        <v>0</v>
      </c>
      <c r="R389">
        <f>IF(LEFT(DN389,1)&lt;&gt;"0",IF(LEFT(DN389,1)="1",3.0,DO389),$D$5+$E$5*(EF389*DY389/($K$5*1000))+$F$5*(EF389*DY389/($K$5*1000))*MAX(MIN(DL389,$J$5),$I$5)*MAX(MIN(DL389,$J$5),$I$5)+$G$5*MAX(MIN(DL389,$J$5),$I$5)*(EF389*DY389/($K$5*1000))+$H$5*(EF389*DY389/($K$5*1000))*(EF389*DY389/($K$5*1000)))</f>
        <v>0</v>
      </c>
      <c r="S389">
        <f>J389*(1000-(1000*0.61365*exp(17.502*W389/(240.97+W389))/(DY389+DZ389)+DT389)/2)/(1000*0.61365*exp(17.502*W389/(240.97+W389))/(DY389+DZ389)-DT389)</f>
        <v>0</v>
      </c>
      <c r="T389">
        <f>1/((DM389+1)/(Q389/1.6)+1/(R389/1.37)) + DM389/((DM389+1)/(Q389/1.6) + DM389/(R389/1.37))</f>
        <v>0</v>
      </c>
      <c r="U389">
        <f>(DH389*DK389)</f>
        <v>0</v>
      </c>
      <c r="V389">
        <f>(EA389+(U389+2*0.95*5.67E-8*(((EA389+$B$7)+273)^4-(EA389+273)^4)-44100*J389)/(1.84*29.3*R389+8*0.95*5.67E-8*(EA389+273)^3))</f>
        <v>0</v>
      </c>
      <c r="W389">
        <f>($C$7*EB389+$D$7*EC389+$E$7*V389)</f>
        <v>0</v>
      </c>
      <c r="X389">
        <f>0.61365*exp(17.502*W389/(240.97+W389))</f>
        <v>0</v>
      </c>
      <c r="Y389">
        <f>(Z389/AA389*100)</f>
        <v>0</v>
      </c>
      <c r="Z389">
        <f>DT389*(DY389+DZ389)/1000</f>
        <v>0</v>
      </c>
      <c r="AA389">
        <f>0.61365*exp(17.502*EA389/(240.97+EA389))</f>
        <v>0</v>
      </c>
      <c r="AB389">
        <f>(X389-DT389*(DY389+DZ389)/1000)</f>
        <v>0</v>
      </c>
      <c r="AC389">
        <f>(-J389*44100)</f>
        <v>0</v>
      </c>
      <c r="AD389">
        <f>2*29.3*R389*0.92*(EA389-W389)</f>
        <v>0</v>
      </c>
      <c r="AE389">
        <f>2*0.95*5.67E-8*(((EA389+$B$7)+273)^4-(W389+273)^4)</f>
        <v>0</v>
      </c>
      <c r="AF389">
        <f>U389+AE389+AC389+AD389</f>
        <v>0</v>
      </c>
      <c r="AG389">
        <f>DX389*AU389*(DS389-DR389*(1000-AU389*DU389)/(1000-AU389*DT389))/(100*DL389)</f>
        <v>0</v>
      </c>
      <c r="AH389">
        <f>1000*DX389*AU389*(DT389-DU389)/(100*DL389*(1000-AU389*DT389))</f>
        <v>0</v>
      </c>
      <c r="AI389">
        <f>(AJ389 - AK389 - DY389*1E3/(8.314*(EA389+273.15)) * AM389/DX389 * AL389) * DX389/(100*DL389) * (1000 - DU389)/1000</f>
        <v>0</v>
      </c>
      <c r="AJ389">
        <v>1423.84751325805</v>
      </c>
      <c r="AK389">
        <v>1397.32418181818</v>
      </c>
      <c r="AL389">
        <v>3.26993626722067</v>
      </c>
      <c r="AM389">
        <v>65.0637993625478</v>
      </c>
      <c r="AN389">
        <f>(AP389 - AO389 + DY389*1E3/(8.314*(EA389+273.15)) * AR389/DX389 * AQ389) * DX389/(100*DL389) * 1000/(1000 - AP389)</f>
        <v>0</v>
      </c>
      <c r="AO389">
        <v>24.7795463751546</v>
      </c>
      <c r="AP389">
        <v>26.4254133333333</v>
      </c>
      <c r="AQ389">
        <v>-3.69463468586462e-06</v>
      </c>
      <c r="AR389">
        <v>110.680161828756</v>
      </c>
      <c r="AS389">
        <v>9</v>
      </c>
      <c r="AT389">
        <v>2</v>
      </c>
      <c r="AU389">
        <f>IF(AS389*$H$13&gt;=AW389,1.0,(AW389/(AW389-AS389*$H$13)))</f>
        <v>0</v>
      </c>
      <c r="AV389">
        <f>(AU389-1)*100</f>
        <v>0</v>
      </c>
      <c r="AW389">
        <f>MAX(0,($B$13+$C$13*EF389)/(1+$D$13*EF389)*DY389/(EA389+273)*$E$13)</f>
        <v>0</v>
      </c>
      <c r="AX389" t="s">
        <v>437</v>
      </c>
      <c r="AY389" t="s">
        <v>437</v>
      </c>
      <c r="AZ389">
        <v>0</v>
      </c>
      <c r="BA389">
        <v>0</v>
      </c>
      <c r="BB389">
        <f>1-AZ389/BA389</f>
        <v>0</v>
      </c>
      <c r="BC389">
        <v>0</v>
      </c>
      <c r="BD389" t="s">
        <v>437</v>
      </c>
      <c r="BE389" t="s">
        <v>437</v>
      </c>
      <c r="BF389">
        <v>0</v>
      </c>
      <c r="BG389">
        <v>0</v>
      </c>
      <c r="BH389">
        <f>1-BF389/BG389</f>
        <v>0</v>
      </c>
      <c r="BI389">
        <v>0.5</v>
      </c>
      <c r="BJ389">
        <f>DI389</f>
        <v>0</v>
      </c>
      <c r="BK389">
        <f>L389</f>
        <v>0</v>
      </c>
      <c r="BL389">
        <f>BH389*BI389*BJ389</f>
        <v>0</v>
      </c>
      <c r="BM389">
        <f>(BK389-BC389)/BJ389</f>
        <v>0</v>
      </c>
      <c r="BN389">
        <f>(BA389-BG389)/BG389</f>
        <v>0</v>
      </c>
      <c r="BO389">
        <f>AZ389/(BB389+AZ389/BG389)</f>
        <v>0</v>
      </c>
      <c r="BP389" t="s">
        <v>437</v>
      </c>
      <c r="BQ389">
        <v>0</v>
      </c>
      <c r="BR389">
        <f>IF(BQ389&lt;&gt;0, BQ389, BO389)</f>
        <v>0</v>
      </c>
      <c r="BS389">
        <f>1-BR389/BG389</f>
        <v>0</v>
      </c>
      <c r="BT389">
        <f>(BG389-BF389)/(BG389-BR389)</f>
        <v>0</v>
      </c>
      <c r="BU389">
        <f>(BA389-BG389)/(BA389-BR389)</f>
        <v>0</v>
      </c>
      <c r="BV389">
        <f>(BG389-BF389)/(BG389-AZ389)</f>
        <v>0</v>
      </c>
      <c r="BW389">
        <f>(BA389-BG389)/(BA389-AZ389)</f>
        <v>0</v>
      </c>
      <c r="BX389">
        <f>(BT389*BR389/BF389)</f>
        <v>0</v>
      </c>
      <c r="BY389">
        <f>(1-BX389)</f>
        <v>0</v>
      </c>
      <c r="DH389">
        <f>$B$11*EG389+$C$11*EH389+$F$11*ES389*(1-EV389)</f>
        <v>0</v>
      </c>
      <c r="DI389">
        <f>DH389*DJ389</f>
        <v>0</v>
      </c>
      <c r="DJ389">
        <f>($B$11*$D$9+$C$11*$D$9+$F$11*((FF389+EX389)/MAX(FF389+EX389+FG389, 0.1)*$I$9+FG389/MAX(FF389+EX389+FG389, 0.1)*$J$9))/($B$11+$C$11+$F$11)</f>
        <v>0</v>
      </c>
      <c r="DK389">
        <f>($B$11*$K$9+$C$11*$K$9+$F$11*((FF389+EX389)/MAX(FF389+EX389+FG389, 0.1)*$P$9+FG389/MAX(FF389+EX389+FG389, 0.1)*$Q$9))/($B$11+$C$11+$F$11)</f>
        <v>0</v>
      </c>
      <c r="DL389">
        <v>6</v>
      </c>
      <c r="DM389">
        <v>0.5</v>
      </c>
      <c r="DN389" t="s">
        <v>438</v>
      </c>
      <c r="DO389">
        <v>2</v>
      </c>
      <c r="DP389" t="b">
        <v>1</v>
      </c>
      <c r="DQ389">
        <v>1761413183.94615</v>
      </c>
      <c r="DR389">
        <v>1337.67538461538</v>
      </c>
      <c r="DS389">
        <v>1373.70846153846</v>
      </c>
      <c r="DT389">
        <v>26.4328307692308</v>
      </c>
      <c r="DU389">
        <v>24.7727384615385</v>
      </c>
      <c r="DV389">
        <v>1336.57692307692</v>
      </c>
      <c r="DW389">
        <v>26.1176307692308</v>
      </c>
      <c r="DX389">
        <v>500.000153846154</v>
      </c>
      <c r="DY389">
        <v>90.3663307692308</v>
      </c>
      <c r="DZ389">
        <v>0.0438257538461538</v>
      </c>
      <c r="EA389">
        <v>39.6638769230769</v>
      </c>
      <c r="EB389">
        <v>39.7008769230769</v>
      </c>
      <c r="EC389">
        <v>999.9</v>
      </c>
      <c r="ED389">
        <v>0</v>
      </c>
      <c r="EE389">
        <v>0</v>
      </c>
      <c r="EF389">
        <v>9998.32923076923</v>
      </c>
      <c r="EG389">
        <v>0</v>
      </c>
      <c r="EH389">
        <v>1225.29</v>
      </c>
      <c r="EI389">
        <v>-36.0337384615385</v>
      </c>
      <c r="EJ389">
        <v>1373.99307692308</v>
      </c>
      <c r="EK389">
        <v>1408.60384615385</v>
      </c>
      <c r="EL389">
        <v>1.66009769230769</v>
      </c>
      <c r="EM389">
        <v>1373.70846153846</v>
      </c>
      <c r="EN389">
        <v>24.7727384615385</v>
      </c>
      <c r="EO389">
        <v>2.38863769230769</v>
      </c>
      <c r="EP389">
        <v>2.23862153846154</v>
      </c>
      <c r="EQ389">
        <v>20.2869538461538</v>
      </c>
      <c r="ER389">
        <v>19.2414076923077</v>
      </c>
      <c r="ES389">
        <v>1199.99769230769</v>
      </c>
      <c r="ET389">
        <v>0.966997461538462</v>
      </c>
      <c r="EU389">
        <v>0.0330027384615385</v>
      </c>
      <c r="EV389">
        <v>0</v>
      </c>
      <c r="EW389">
        <v>1275.35230769231</v>
      </c>
      <c r="EX389">
        <v>5.00059</v>
      </c>
      <c r="EY389">
        <v>16305.3769230769</v>
      </c>
      <c r="EZ389">
        <v>10358.6846153846</v>
      </c>
      <c r="FA389">
        <v>59.4131538461538</v>
      </c>
      <c r="FB389">
        <v>61.4228461538462</v>
      </c>
      <c r="FC389">
        <v>59.7016153846154</v>
      </c>
      <c r="FD389">
        <v>61.0526923076923</v>
      </c>
      <c r="FE389">
        <v>60.0959230769231</v>
      </c>
      <c r="FF389">
        <v>1155.55923076923</v>
      </c>
      <c r="FG389">
        <v>39.4384615384615</v>
      </c>
      <c r="FH389">
        <v>0</v>
      </c>
      <c r="FI389">
        <v>1761413152.3</v>
      </c>
      <c r="FJ389">
        <v>0</v>
      </c>
      <c r="FK389">
        <v>1275.0748</v>
      </c>
      <c r="FL389">
        <v>-18.2207692565072</v>
      </c>
      <c r="FM389">
        <v>-171.107692679702</v>
      </c>
      <c r="FN389">
        <v>16301.872</v>
      </c>
      <c r="FO389">
        <v>15</v>
      </c>
      <c r="FP389">
        <v>0</v>
      </c>
      <c r="FQ389" t="s">
        <v>439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-36.008875</v>
      </c>
      <c r="GD389">
        <v>1.62680751879697</v>
      </c>
      <c r="GE389">
        <v>0.935937238747877</v>
      </c>
      <c r="GF389">
        <v>0</v>
      </c>
      <c r="GG389">
        <v>1276.15411764706</v>
      </c>
      <c r="GH389">
        <v>-17.1764705971444</v>
      </c>
      <c r="GI389">
        <v>1.70041710738876</v>
      </c>
      <c r="GJ389">
        <v>-1</v>
      </c>
      <c r="GK389">
        <v>1.665741</v>
      </c>
      <c r="GL389">
        <v>-0.144009022556394</v>
      </c>
      <c r="GM389">
        <v>0.01387271743387</v>
      </c>
      <c r="GN389">
        <v>0</v>
      </c>
      <c r="GO389">
        <v>0</v>
      </c>
      <c r="GP389">
        <v>2</v>
      </c>
      <c r="GQ389" t="s">
        <v>473</v>
      </c>
      <c r="GR389">
        <v>3.12745</v>
      </c>
      <c r="GS389">
        <v>2.72192</v>
      </c>
      <c r="GT389">
        <v>0.192515</v>
      </c>
      <c r="GU389">
        <v>0.195945</v>
      </c>
      <c r="GV389">
        <v>0.10517</v>
      </c>
      <c r="GW389">
        <v>0.100937</v>
      </c>
      <c r="GX389">
        <v>29105.6</v>
      </c>
      <c r="GY389">
        <v>30658.1</v>
      </c>
      <c r="GZ389">
        <v>32745.6</v>
      </c>
      <c r="HA389">
        <v>34660.4</v>
      </c>
      <c r="HB389">
        <v>41771.4</v>
      </c>
      <c r="HC389">
        <v>44934.8</v>
      </c>
      <c r="HD389">
        <v>51426.4</v>
      </c>
      <c r="HE389">
        <v>55579.1</v>
      </c>
      <c r="HF389">
        <v>1.69725</v>
      </c>
      <c r="HG389">
        <v>1.56505</v>
      </c>
      <c r="HH389">
        <v>-0.064075</v>
      </c>
      <c r="HI389">
        <v>0</v>
      </c>
      <c r="HJ389">
        <v>40.8026</v>
      </c>
      <c r="HK389">
        <v>999.9</v>
      </c>
      <c r="HL389">
        <v>56.648</v>
      </c>
      <c r="HM389">
        <v>29.336</v>
      </c>
      <c r="HN389">
        <v>25.7051</v>
      </c>
      <c r="HO389">
        <v>56.6576</v>
      </c>
      <c r="HP389">
        <v>41.9191</v>
      </c>
      <c r="HQ389">
        <v>1</v>
      </c>
      <c r="HR389">
        <v>2.14311</v>
      </c>
      <c r="HS389">
        <v>9.28105</v>
      </c>
      <c r="HT389">
        <v>19.9056</v>
      </c>
      <c r="HU389">
        <v>5.19093</v>
      </c>
      <c r="HV389">
        <v>12.0159</v>
      </c>
      <c r="HW389">
        <v>4.97055</v>
      </c>
      <c r="HX389">
        <v>3.29505</v>
      </c>
      <c r="HY389">
        <v>9999</v>
      </c>
      <c r="HZ389">
        <v>9999</v>
      </c>
      <c r="IA389">
        <v>999.9</v>
      </c>
      <c r="IB389">
        <v>9999</v>
      </c>
      <c r="IC389">
        <v>1.86322</v>
      </c>
      <c r="ID389">
        <v>1.86812</v>
      </c>
      <c r="IE389">
        <v>1.86783</v>
      </c>
      <c r="IF389">
        <v>1.86904</v>
      </c>
      <c r="IG389">
        <v>1.86981</v>
      </c>
      <c r="IH389">
        <v>1.86584</v>
      </c>
      <c r="II389">
        <v>1.86694</v>
      </c>
      <c r="IJ389">
        <v>1.86841</v>
      </c>
      <c r="IK389">
        <v>5</v>
      </c>
      <c r="IL389">
        <v>0</v>
      </c>
      <c r="IM389">
        <v>0</v>
      </c>
      <c r="IN389">
        <v>0</v>
      </c>
      <c r="IO389" t="s">
        <v>441</v>
      </c>
      <c r="IP389" t="s">
        <v>442</v>
      </c>
      <c r="IQ389" t="s">
        <v>443</v>
      </c>
      <c r="IR389" t="s">
        <v>443</v>
      </c>
      <c r="IS389" t="s">
        <v>443</v>
      </c>
      <c r="IT389" t="s">
        <v>443</v>
      </c>
      <c r="IU389">
        <v>0</v>
      </c>
      <c r="IV389">
        <v>100</v>
      </c>
      <c r="IW389">
        <v>100</v>
      </c>
      <c r="IX389">
        <v>1.1</v>
      </c>
      <c r="IY389">
        <v>0.3152</v>
      </c>
      <c r="IZ389">
        <v>1.09748391826392</v>
      </c>
      <c r="JA389">
        <v>0</v>
      </c>
      <c r="JB389">
        <v>0</v>
      </c>
      <c r="JC389">
        <v>0</v>
      </c>
      <c r="JD389">
        <v>0.315191680746845</v>
      </c>
      <c r="JE389">
        <v>0</v>
      </c>
      <c r="JF389">
        <v>0</v>
      </c>
      <c r="JG389">
        <v>0</v>
      </c>
      <c r="JH389">
        <v>5</v>
      </c>
      <c r="JI389">
        <v>2273</v>
      </c>
      <c r="JJ389">
        <v>0</v>
      </c>
      <c r="JK389">
        <v>25</v>
      </c>
      <c r="JL389">
        <v>29356886.5</v>
      </c>
      <c r="JM389">
        <v>29356886.5</v>
      </c>
      <c r="JN389">
        <v>2.69653</v>
      </c>
      <c r="JO389">
        <v>2.60132</v>
      </c>
      <c r="JP389">
        <v>1.54785</v>
      </c>
      <c r="JQ389">
        <v>2.32056</v>
      </c>
      <c r="JR389">
        <v>1.64673</v>
      </c>
      <c r="JS389">
        <v>2.31201</v>
      </c>
      <c r="JT389">
        <v>33.7155</v>
      </c>
      <c r="JU389">
        <v>24.105</v>
      </c>
      <c r="JV389">
        <v>18</v>
      </c>
      <c r="JW389">
        <v>483.726</v>
      </c>
      <c r="JX389">
        <v>389.321</v>
      </c>
      <c r="JY389">
        <v>31.2421</v>
      </c>
      <c r="JZ389">
        <v>50.8364</v>
      </c>
      <c r="KA389">
        <v>30.0045</v>
      </c>
      <c r="KB389">
        <v>49.7711</v>
      </c>
      <c r="KC389">
        <v>49.5724</v>
      </c>
      <c r="KD389">
        <v>54.0286</v>
      </c>
      <c r="KE389">
        <v>0</v>
      </c>
      <c r="KF389">
        <v>100</v>
      </c>
      <c r="KG389">
        <v>20.807</v>
      </c>
      <c r="KH389">
        <v>1421.91</v>
      </c>
      <c r="KI389">
        <v>34.6858</v>
      </c>
      <c r="KJ389">
        <v>93.2385</v>
      </c>
      <c r="KK389">
        <v>89.9355</v>
      </c>
    </row>
    <row r="390" spans="1:297">
      <c r="A390">
        <v>374</v>
      </c>
      <c r="B390">
        <v>1761413197.1</v>
      </c>
      <c r="C390">
        <v>5016.09999990463</v>
      </c>
      <c r="D390" t="s">
        <v>1193</v>
      </c>
      <c r="E390" t="s">
        <v>1194</v>
      </c>
      <c r="F390">
        <v>5</v>
      </c>
      <c r="G390" t="s">
        <v>1024</v>
      </c>
      <c r="H390" t="s">
        <v>436</v>
      </c>
      <c r="I390">
        <v>1761413188.94615</v>
      </c>
      <c r="J390">
        <f>(K390)/1000</f>
        <v>0</v>
      </c>
      <c r="K390">
        <f>IF(DP390, AN390, AH390)</f>
        <v>0</v>
      </c>
      <c r="L390">
        <f>IF(DP390, AI390, AG390)</f>
        <v>0</v>
      </c>
      <c r="M390">
        <f>DR390 - IF(AU390&gt;1, L390*DL390*100.0/(AW390), 0)</f>
        <v>0</v>
      </c>
      <c r="N390">
        <f>((T390-J390/2)*M390-L390)/(T390+J390/2)</f>
        <v>0</v>
      </c>
      <c r="O390">
        <f>N390*(DY390+DZ390)/1000.0</f>
        <v>0</v>
      </c>
      <c r="P390">
        <f>(DR390 - IF(AU390&gt;1, L390*DL390*100.0/(AW390), 0))*(DY390+DZ390)/1000.0</f>
        <v>0</v>
      </c>
      <c r="Q390">
        <f>2.0/((1/S390-1/R390)+SIGN(S390)*SQRT((1/S390-1/R390)*(1/S390-1/R390) + 4*DM390/((DM390+1)*(DM390+1))*(2*1/S390*1/R390-1/R390*1/R390)))</f>
        <v>0</v>
      </c>
      <c r="R390">
        <f>IF(LEFT(DN390,1)&lt;&gt;"0",IF(LEFT(DN390,1)="1",3.0,DO390),$D$5+$E$5*(EF390*DY390/($K$5*1000))+$F$5*(EF390*DY390/($K$5*1000))*MAX(MIN(DL390,$J$5),$I$5)*MAX(MIN(DL390,$J$5),$I$5)+$G$5*MAX(MIN(DL390,$J$5),$I$5)*(EF390*DY390/($K$5*1000))+$H$5*(EF390*DY390/($K$5*1000))*(EF390*DY390/($K$5*1000)))</f>
        <v>0</v>
      </c>
      <c r="S390">
        <f>J390*(1000-(1000*0.61365*exp(17.502*W390/(240.97+W390))/(DY390+DZ390)+DT390)/2)/(1000*0.61365*exp(17.502*W390/(240.97+W390))/(DY390+DZ390)-DT390)</f>
        <v>0</v>
      </c>
      <c r="T390">
        <f>1/((DM390+1)/(Q390/1.6)+1/(R390/1.37)) + DM390/((DM390+1)/(Q390/1.6) + DM390/(R390/1.37))</f>
        <v>0</v>
      </c>
      <c r="U390">
        <f>(DH390*DK390)</f>
        <v>0</v>
      </c>
      <c r="V390">
        <f>(EA390+(U390+2*0.95*5.67E-8*(((EA390+$B$7)+273)^4-(EA390+273)^4)-44100*J390)/(1.84*29.3*R390+8*0.95*5.67E-8*(EA390+273)^3))</f>
        <v>0</v>
      </c>
      <c r="W390">
        <f>($C$7*EB390+$D$7*EC390+$E$7*V390)</f>
        <v>0</v>
      </c>
      <c r="X390">
        <f>0.61365*exp(17.502*W390/(240.97+W390))</f>
        <v>0</v>
      </c>
      <c r="Y390">
        <f>(Z390/AA390*100)</f>
        <v>0</v>
      </c>
      <c r="Z390">
        <f>DT390*(DY390+DZ390)/1000</f>
        <v>0</v>
      </c>
      <c r="AA390">
        <f>0.61365*exp(17.502*EA390/(240.97+EA390))</f>
        <v>0</v>
      </c>
      <c r="AB390">
        <f>(X390-DT390*(DY390+DZ390)/1000)</f>
        <v>0</v>
      </c>
      <c r="AC390">
        <f>(-J390*44100)</f>
        <v>0</v>
      </c>
      <c r="AD390">
        <f>2*29.3*R390*0.92*(EA390-W390)</f>
        <v>0</v>
      </c>
      <c r="AE390">
        <f>2*0.95*5.67E-8*(((EA390+$B$7)+273)^4-(W390+273)^4)</f>
        <v>0</v>
      </c>
      <c r="AF390">
        <f>U390+AE390+AC390+AD390</f>
        <v>0</v>
      </c>
      <c r="AG390">
        <f>DX390*AU390*(DS390-DR390*(1000-AU390*DU390)/(1000-AU390*DT390))/(100*DL390)</f>
        <v>0</v>
      </c>
      <c r="AH390">
        <f>1000*DX390*AU390*(DT390-DU390)/(100*DL390*(1000-AU390*DT390))</f>
        <v>0</v>
      </c>
      <c r="AI390">
        <f>(AJ390 - AK390 - DY390*1E3/(8.314*(EA390+273.15)) * AM390/DX390 * AL390) * DX390/(100*DL390) * (1000 - DU390)/1000</f>
        <v>0</v>
      </c>
      <c r="AJ390">
        <v>1442.84658348048</v>
      </c>
      <c r="AK390">
        <v>1415.28775757576</v>
      </c>
      <c r="AL390">
        <v>3.59237035307466</v>
      </c>
      <c r="AM390">
        <v>65.0637993625478</v>
      </c>
      <c r="AN390">
        <f>(AP390 - AO390 + DY390*1E3/(8.314*(EA390+273.15)) * AR390/DX390 * AQ390) * DX390/(100*DL390) * 1000/(1000 - AP390)</f>
        <v>0</v>
      </c>
      <c r="AO390">
        <v>24.7841584857914</v>
      </c>
      <c r="AP390">
        <v>26.4215739393939</v>
      </c>
      <c r="AQ390">
        <v>-1.45285595928532e-05</v>
      </c>
      <c r="AR390">
        <v>110.680161828756</v>
      </c>
      <c r="AS390">
        <v>9</v>
      </c>
      <c r="AT390">
        <v>2</v>
      </c>
      <c r="AU390">
        <f>IF(AS390*$H$13&gt;=AW390,1.0,(AW390/(AW390-AS390*$H$13)))</f>
        <v>0</v>
      </c>
      <c r="AV390">
        <f>(AU390-1)*100</f>
        <v>0</v>
      </c>
      <c r="AW390">
        <f>MAX(0,($B$13+$C$13*EF390)/(1+$D$13*EF390)*DY390/(EA390+273)*$E$13)</f>
        <v>0</v>
      </c>
      <c r="AX390" t="s">
        <v>437</v>
      </c>
      <c r="AY390" t="s">
        <v>437</v>
      </c>
      <c r="AZ390">
        <v>0</v>
      </c>
      <c r="BA390">
        <v>0</v>
      </c>
      <c r="BB390">
        <f>1-AZ390/BA390</f>
        <v>0</v>
      </c>
      <c r="BC390">
        <v>0</v>
      </c>
      <c r="BD390" t="s">
        <v>437</v>
      </c>
      <c r="BE390" t="s">
        <v>437</v>
      </c>
      <c r="BF390">
        <v>0</v>
      </c>
      <c r="BG390">
        <v>0</v>
      </c>
      <c r="BH390">
        <f>1-BF390/BG390</f>
        <v>0</v>
      </c>
      <c r="BI390">
        <v>0.5</v>
      </c>
      <c r="BJ390">
        <f>DI390</f>
        <v>0</v>
      </c>
      <c r="BK390">
        <f>L390</f>
        <v>0</v>
      </c>
      <c r="BL390">
        <f>BH390*BI390*BJ390</f>
        <v>0</v>
      </c>
      <c r="BM390">
        <f>(BK390-BC390)/BJ390</f>
        <v>0</v>
      </c>
      <c r="BN390">
        <f>(BA390-BG390)/BG390</f>
        <v>0</v>
      </c>
      <c r="BO390">
        <f>AZ390/(BB390+AZ390/BG390)</f>
        <v>0</v>
      </c>
      <c r="BP390" t="s">
        <v>437</v>
      </c>
      <c r="BQ390">
        <v>0</v>
      </c>
      <c r="BR390">
        <f>IF(BQ390&lt;&gt;0, BQ390, BO390)</f>
        <v>0</v>
      </c>
      <c r="BS390">
        <f>1-BR390/BG390</f>
        <v>0</v>
      </c>
      <c r="BT390">
        <f>(BG390-BF390)/(BG390-BR390)</f>
        <v>0</v>
      </c>
      <c r="BU390">
        <f>(BA390-BG390)/(BA390-BR390)</f>
        <v>0</v>
      </c>
      <c r="BV390">
        <f>(BG390-BF390)/(BG390-AZ390)</f>
        <v>0</v>
      </c>
      <c r="BW390">
        <f>(BA390-BG390)/(BA390-AZ390)</f>
        <v>0</v>
      </c>
      <c r="BX390">
        <f>(BT390*BR390/BF390)</f>
        <v>0</v>
      </c>
      <c r="BY390">
        <f>(1-BX390)</f>
        <v>0</v>
      </c>
      <c r="DH390">
        <f>$B$11*EG390+$C$11*EH390+$F$11*ES390*(1-EV390)</f>
        <v>0</v>
      </c>
      <c r="DI390">
        <f>DH390*DJ390</f>
        <v>0</v>
      </c>
      <c r="DJ390">
        <f>($B$11*$D$9+$C$11*$D$9+$F$11*((FF390+EX390)/MAX(FF390+EX390+FG390, 0.1)*$I$9+FG390/MAX(FF390+EX390+FG390, 0.1)*$J$9))/($B$11+$C$11+$F$11)</f>
        <v>0</v>
      </c>
      <c r="DK390">
        <f>($B$11*$K$9+$C$11*$K$9+$F$11*((FF390+EX390)/MAX(FF390+EX390+FG390, 0.1)*$P$9+FG390/MAX(FF390+EX390+FG390, 0.1)*$Q$9))/($B$11+$C$11+$F$11)</f>
        <v>0</v>
      </c>
      <c r="DL390">
        <v>6</v>
      </c>
      <c r="DM390">
        <v>0.5</v>
      </c>
      <c r="DN390" t="s">
        <v>438</v>
      </c>
      <c r="DO390">
        <v>2</v>
      </c>
      <c r="DP390" t="b">
        <v>1</v>
      </c>
      <c r="DQ390">
        <v>1761413188.94615</v>
      </c>
      <c r="DR390">
        <v>1353.98538461538</v>
      </c>
      <c r="DS390">
        <v>1390.04846153846</v>
      </c>
      <c r="DT390">
        <v>26.4274153846154</v>
      </c>
      <c r="DU390">
        <v>24.7776307692308</v>
      </c>
      <c r="DV390">
        <v>1352.88615384615</v>
      </c>
      <c r="DW390">
        <v>26.1122153846154</v>
      </c>
      <c r="DX390">
        <v>499.995307692308</v>
      </c>
      <c r="DY390">
        <v>90.3671846153846</v>
      </c>
      <c r="DZ390">
        <v>0.0440038769230769</v>
      </c>
      <c r="EA390">
        <v>39.6951307692308</v>
      </c>
      <c r="EB390">
        <v>39.7466923076923</v>
      </c>
      <c r="EC390">
        <v>999.9</v>
      </c>
      <c r="ED390">
        <v>0</v>
      </c>
      <c r="EE390">
        <v>0</v>
      </c>
      <c r="EF390">
        <v>9993.66</v>
      </c>
      <c r="EG390">
        <v>0</v>
      </c>
      <c r="EH390">
        <v>1225.17769230769</v>
      </c>
      <c r="EI390">
        <v>-36.063</v>
      </c>
      <c r="EJ390">
        <v>1390.73769230769</v>
      </c>
      <c r="EK390">
        <v>1425.36538461538</v>
      </c>
      <c r="EL390">
        <v>1.64978769230769</v>
      </c>
      <c r="EM390">
        <v>1390.04846153846</v>
      </c>
      <c r="EN390">
        <v>24.7776307692308</v>
      </c>
      <c r="EO390">
        <v>2.38817153846154</v>
      </c>
      <c r="EP390">
        <v>2.23908461538462</v>
      </c>
      <c r="EQ390">
        <v>20.2837846153846</v>
      </c>
      <c r="ER390">
        <v>19.2447307692308</v>
      </c>
      <c r="ES390">
        <v>1200.02615384615</v>
      </c>
      <c r="ET390">
        <v>0.966994923076923</v>
      </c>
      <c r="EU390">
        <v>0.0330051307692308</v>
      </c>
      <c r="EV390">
        <v>0</v>
      </c>
      <c r="EW390">
        <v>1273.94538461538</v>
      </c>
      <c r="EX390">
        <v>5.00059</v>
      </c>
      <c r="EY390">
        <v>16291.3230769231</v>
      </c>
      <c r="EZ390">
        <v>10358.9153846154</v>
      </c>
      <c r="FA390">
        <v>59.4516153846154</v>
      </c>
      <c r="FB390">
        <v>61.4613076923077</v>
      </c>
      <c r="FC390">
        <v>59.7353076923077</v>
      </c>
      <c r="FD390">
        <v>61.0911538461538</v>
      </c>
      <c r="FE390">
        <v>60.1343846153846</v>
      </c>
      <c r="FF390">
        <v>1155.58307692308</v>
      </c>
      <c r="FG390">
        <v>39.4430769230769</v>
      </c>
      <c r="FH390">
        <v>0</v>
      </c>
      <c r="FI390">
        <v>1761413157.1</v>
      </c>
      <c r="FJ390">
        <v>0</v>
      </c>
      <c r="FK390">
        <v>1273.6484</v>
      </c>
      <c r="FL390">
        <v>-16.8292308036761</v>
      </c>
      <c r="FM390">
        <v>-174.038461876013</v>
      </c>
      <c r="FN390">
        <v>16287.956</v>
      </c>
      <c r="FO390">
        <v>15</v>
      </c>
      <c r="FP390">
        <v>0</v>
      </c>
      <c r="FQ390" t="s">
        <v>439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-36.3388761904762</v>
      </c>
      <c r="GD390">
        <v>-1.71713766233769</v>
      </c>
      <c r="GE390">
        <v>1.09426941050476</v>
      </c>
      <c r="GF390">
        <v>0</v>
      </c>
      <c r="GG390">
        <v>1274.80411764706</v>
      </c>
      <c r="GH390">
        <v>-17.5752482670352</v>
      </c>
      <c r="GI390">
        <v>1.74196156783274</v>
      </c>
      <c r="GJ390">
        <v>-1</v>
      </c>
      <c r="GK390">
        <v>1.65598380952381</v>
      </c>
      <c r="GL390">
        <v>-0.127703376623377</v>
      </c>
      <c r="GM390">
        <v>0.0129826237263837</v>
      </c>
      <c r="GN390">
        <v>0</v>
      </c>
      <c r="GO390">
        <v>0</v>
      </c>
      <c r="GP390">
        <v>2</v>
      </c>
      <c r="GQ390" t="s">
        <v>473</v>
      </c>
      <c r="GR390">
        <v>3.12752</v>
      </c>
      <c r="GS390">
        <v>2.72213</v>
      </c>
      <c r="GT390">
        <v>0.194008</v>
      </c>
      <c r="GU390">
        <v>0.197211</v>
      </c>
      <c r="GV390">
        <v>0.10515</v>
      </c>
      <c r="GW390">
        <v>0.100946</v>
      </c>
      <c r="GX390">
        <v>29048.3</v>
      </c>
      <c r="GY390">
        <v>30605.4</v>
      </c>
      <c r="GZ390">
        <v>32742.4</v>
      </c>
      <c r="HA390">
        <v>34656.2</v>
      </c>
      <c r="HB390">
        <v>41769.3</v>
      </c>
      <c r="HC390">
        <v>44929.5</v>
      </c>
      <c r="HD390">
        <v>51422.3</v>
      </c>
      <c r="HE390">
        <v>55572.8</v>
      </c>
      <c r="HF390">
        <v>1.69657</v>
      </c>
      <c r="HG390">
        <v>1.5645</v>
      </c>
      <c r="HH390">
        <v>-0.0629462</v>
      </c>
      <c r="HI390">
        <v>0</v>
      </c>
      <c r="HJ390">
        <v>40.8365</v>
      </c>
      <c r="HK390">
        <v>999.9</v>
      </c>
      <c r="HL390">
        <v>56.648</v>
      </c>
      <c r="HM390">
        <v>29.336</v>
      </c>
      <c r="HN390">
        <v>25.708</v>
      </c>
      <c r="HO390">
        <v>56.4875</v>
      </c>
      <c r="HP390">
        <v>41.7228</v>
      </c>
      <c r="HQ390">
        <v>1</v>
      </c>
      <c r="HR390">
        <v>2.14772</v>
      </c>
      <c r="HS390">
        <v>9.28105</v>
      </c>
      <c r="HT390">
        <v>19.9058</v>
      </c>
      <c r="HU390">
        <v>5.19078</v>
      </c>
      <c r="HV390">
        <v>12.0159</v>
      </c>
      <c r="HW390">
        <v>4.97065</v>
      </c>
      <c r="HX390">
        <v>3.29497</v>
      </c>
      <c r="HY390">
        <v>9999</v>
      </c>
      <c r="HZ390">
        <v>9999</v>
      </c>
      <c r="IA390">
        <v>999.9</v>
      </c>
      <c r="IB390">
        <v>9999</v>
      </c>
      <c r="IC390">
        <v>1.86325</v>
      </c>
      <c r="ID390">
        <v>1.8681</v>
      </c>
      <c r="IE390">
        <v>1.86783</v>
      </c>
      <c r="IF390">
        <v>1.86904</v>
      </c>
      <c r="IG390">
        <v>1.86981</v>
      </c>
      <c r="IH390">
        <v>1.86585</v>
      </c>
      <c r="II390">
        <v>1.86691</v>
      </c>
      <c r="IJ390">
        <v>1.86841</v>
      </c>
      <c r="IK390">
        <v>5</v>
      </c>
      <c r="IL390">
        <v>0</v>
      </c>
      <c r="IM390">
        <v>0</v>
      </c>
      <c r="IN390">
        <v>0</v>
      </c>
      <c r="IO390" t="s">
        <v>441</v>
      </c>
      <c r="IP390" t="s">
        <v>442</v>
      </c>
      <c r="IQ390" t="s">
        <v>443</v>
      </c>
      <c r="IR390" t="s">
        <v>443</v>
      </c>
      <c r="IS390" t="s">
        <v>443</v>
      </c>
      <c r="IT390" t="s">
        <v>443</v>
      </c>
      <c r="IU390">
        <v>0</v>
      </c>
      <c r="IV390">
        <v>100</v>
      </c>
      <c r="IW390">
        <v>100</v>
      </c>
      <c r="IX390">
        <v>1.1</v>
      </c>
      <c r="IY390">
        <v>0.3152</v>
      </c>
      <c r="IZ390">
        <v>1.09748391826392</v>
      </c>
      <c r="JA390">
        <v>0</v>
      </c>
      <c r="JB390">
        <v>0</v>
      </c>
      <c r="JC390">
        <v>0</v>
      </c>
      <c r="JD390">
        <v>0.315191680746845</v>
      </c>
      <c r="JE390">
        <v>0</v>
      </c>
      <c r="JF390">
        <v>0</v>
      </c>
      <c r="JG390">
        <v>0</v>
      </c>
      <c r="JH390">
        <v>5</v>
      </c>
      <c r="JI390">
        <v>2273</v>
      </c>
      <c r="JJ390">
        <v>0</v>
      </c>
      <c r="JK390">
        <v>25</v>
      </c>
      <c r="JL390">
        <v>29356886.6</v>
      </c>
      <c r="JM390">
        <v>29356886.6</v>
      </c>
      <c r="JN390">
        <v>2.72095</v>
      </c>
      <c r="JO390">
        <v>2.6062</v>
      </c>
      <c r="JP390">
        <v>1.54785</v>
      </c>
      <c r="JQ390">
        <v>2.32056</v>
      </c>
      <c r="JR390">
        <v>1.64673</v>
      </c>
      <c r="JS390">
        <v>2.31812</v>
      </c>
      <c r="JT390">
        <v>33.7155</v>
      </c>
      <c r="JU390">
        <v>24.105</v>
      </c>
      <c r="JV390">
        <v>18</v>
      </c>
      <c r="JW390">
        <v>483.51</v>
      </c>
      <c r="JX390">
        <v>389.194</v>
      </c>
      <c r="JY390">
        <v>31.2748</v>
      </c>
      <c r="JZ390">
        <v>50.8828</v>
      </c>
      <c r="KA390">
        <v>30.0047</v>
      </c>
      <c r="KB390">
        <v>49.8166</v>
      </c>
      <c r="KC390">
        <v>49.6173</v>
      </c>
      <c r="KD390">
        <v>54.5728</v>
      </c>
      <c r="KE390">
        <v>0</v>
      </c>
      <c r="KF390">
        <v>100</v>
      </c>
      <c r="KG390">
        <v>20.8027</v>
      </c>
      <c r="KH390">
        <v>1442.4</v>
      </c>
      <c r="KI390">
        <v>34.6858</v>
      </c>
      <c r="KJ390">
        <v>93.2304</v>
      </c>
      <c r="KK390">
        <v>89.925</v>
      </c>
    </row>
    <row r="391" spans="1:297">
      <c r="A391">
        <v>375</v>
      </c>
      <c r="B391">
        <v>1761413202.1</v>
      </c>
      <c r="C391">
        <v>5021.09999990463</v>
      </c>
      <c r="D391" t="s">
        <v>1195</v>
      </c>
      <c r="E391" t="s">
        <v>1196</v>
      </c>
      <c r="F391">
        <v>5</v>
      </c>
      <c r="G391" t="s">
        <v>1024</v>
      </c>
      <c r="H391" t="s">
        <v>436</v>
      </c>
      <c r="I391">
        <v>1761413193.94615</v>
      </c>
      <c r="J391">
        <f>(K391)/1000</f>
        <v>0</v>
      </c>
      <c r="K391">
        <f>IF(DP391, AN391, AH391)</f>
        <v>0</v>
      </c>
      <c r="L391">
        <f>IF(DP391, AI391, AG391)</f>
        <v>0</v>
      </c>
      <c r="M391">
        <f>DR391 - IF(AU391&gt;1, L391*DL391*100.0/(AW391), 0)</f>
        <v>0</v>
      </c>
      <c r="N391">
        <f>((T391-J391/2)*M391-L391)/(T391+J391/2)</f>
        <v>0</v>
      </c>
      <c r="O391">
        <f>N391*(DY391+DZ391)/1000.0</f>
        <v>0</v>
      </c>
      <c r="P391">
        <f>(DR391 - IF(AU391&gt;1, L391*DL391*100.0/(AW391), 0))*(DY391+DZ391)/1000.0</f>
        <v>0</v>
      </c>
      <c r="Q391">
        <f>2.0/((1/S391-1/R391)+SIGN(S391)*SQRT((1/S391-1/R391)*(1/S391-1/R391) + 4*DM391/((DM391+1)*(DM391+1))*(2*1/S391*1/R391-1/R391*1/R391)))</f>
        <v>0</v>
      </c>
      <c r="R391">
        <f>IF(LEFT(DN391,1)&lt;&gt;"0",IF(LEFT(DN391,1)="1",3.0,DO391),$D$5+$E$5*(EF391*DY391/($K$5*1000))+$F$5*(EF391*DY391/($K$5*1000))*MAX(MIN(DL391,$J$5),$I$5)*MAX(MIN(DL391,$J$5),$I$5)+$G$5*MAX(MIN(DL391,$J$5),$I$5)*(EF391*DY391/($K$5*1000))+$H$5*(EF391*DY391/($K$5*1000))*(EF391*DY391/($K$5*1000)))</f>
        <v>0</v>
      </c>
      <c r="S391">
        <f>J391*(1000-(1000*0.61365*exp(17.502*W391/(240.97+W391))/(DY391+DZ391)+DT391)/2)/(1000*0.61365*exp(17.502*W391/(240.97+W391))/(DY391+DZ391)-DT391)</f>
        <v>0</v>
      </c>
      <c r="T391">
        <f>1/((DM391+1)/(Q391/1.6)+1/(R391/1.37)) + DM391/((DM391+1)/(Q391/1.6) + DM391/(R391/1.37))</f>
        <v>0</v>
      </c>
      <c r="U391">
        <f>(DH391*DK391)</f>
        <v>0</v>
      </c>
      <c r="V391">
        <f>(EA391+(U391+2*0.95*5.67E-8*(((EA391+$B$7)+273)^4-(EA391+273)^4)-44100*J391)/(1.84*29.3*R391+8*0.95*5.67E-8*(EA391+273)^3))</f>
        <v>0</v>
      </c>
      <c r="W391">
        <f>($C$7*EB391+$D$7*EC391+$E$7*V391)</f>
        <v>0</v>
      </c>
      <c r="X391">
        <f>0.61365*exp(17.502*W391/(240.97+W391))</f>
        <v>0</v>
      </c>
      <c r="Y391">
        <f>(Z391/AA391*100)</f>
        <v>0</v>
      </c>
      <c r="Z391">
        <f>DT391*(DY391+DZ391)/1000</f>
        <v>0</v>
      </c>
      <c r="AA391">
        <f>0.61365*exp(17.502*EA391/(240.97+EA391))</f>
        <v>0</v>
      </c>
      <c r="AB391">
        <f>(X391-DT391*(DY391+DZ391)/1000)</f>
        <v>0</v>
      </c>
      <c r="AC391">
        <f>(-J391*44100)</f>
        <v>0</v>
      </c>
      <c r="AD391">
        <f>2*29.3*R391*0.92*(EA391-W391)</f>
        <v>0</v>
      </c>
      <c r="AE391">
        <f>2*0.95*5.67E-8*(((EA391+$B$7)+273)^4-(W391+273)^4)</f>
        <v>0</v>
      </c>
      <c r="AF391">
        <f>U391+AE391+AC391+AD391</f>
        <v>0</v>
      </c>
      <c r="AG391">
        <f>DX391*AU391*(DS391-DR391*(1000-AU391*DU391)/(1000-AU391*DT391))/(100*DL391)</f>
        <v>0</v>
      </c>
      <c r="AH391">
        <f>1000*DX391*AU391*(DT391-DU391)/(100*DL391*(1000-AU391*DT391))</f>
        <v>0</v>
      </c>
      <c r="AI391">
        <f>(AJ391 - AK391 - DY391*1E3/(8.314*(EA391+273.15)) * AM391/DX391 * AL391) * DX391/(100*DL391) * (1000 - DU391)/1000</f>
        <v>0</v>
      </c>
      <c r="AJ391">
        <v>1457.89511421455</v>
      </c>
      <c r="AK391">
        <v>1431.29927272727</v>
      </c>
      <c r="AL391">
        <v>3.19121483902865</v>
      </c>
      <c r="AM391">
        <v>65.0637993625478</v>
      </c>
      <c r="AN391">
        <f>(AP391 - AO391 + DY391*1E3/(8.314*(EA391+273.15)) * AR391/DX391 * AQ391) * DX391/(100*DL391) * 1000/(1000 - AP391)</f>
        <v>0</v>
      </c>
      <c r="AO391">
        <v>24.7889907994901</v>
      </c>
      <c r="AP391">
        <v>26.415703030303</v>
      </c>
      <c r="AQ391">
        <v>-3.06319095382153e-05</v>
      </c>
      <c r="AR391">
        <v>110.680161828756</v>
      </c>
      <c r="AS391">
        <v>9</v>
      </c>
      <c r="AT391">
        <v>2</v>
      </c>
      <c r="AU391">
        <f>IF(AS391*$H$13&gt;=AW391,1.0,(AW391/(AW391-AS391*$H$13)))</f>
        <v>0</v>
      </c>
      <c r="AV391">
        <f>(AU391-1)*100</f>
        <v>0</v>
      </c>
      <c r="AW391">
        <f>MAX(0,($B$13+$C$13*EF391)/(1+$D$13*EF391)*DY391/(EA391+273)*$E$13)</f>
        <v>0</v>
      </c>
      <c r="AX391" t="s">
        <v>437</v>
      </c>
      <c r="AY391" t="s">
        <v>437</v>
      </c>
      <c r="AZ391">
        <v>0</v>
      </c>
      <c r="BA391">
        <v>0</v>
      </c>
      <c r="BB391">
        <f>1-AZ391/BA391</f>
        <v>0</v>
      </c>
      <c r="BC391">
        <v>0</v>
      </c>
      <c r="BD391" t="s">
        <v>437</v>
      </c>
      <c r="BE391" t="s">
        <v>437</v>
      </c>
      <c r="BF391">
        <v>0</v>
      </c>
      <c r="BG391">
        <v>0</v>
      </c>
      <c r="BH391">
        <f>1-BF391/BG391</f>
        <v>0</v>
      </c>
      <c r="BI391">
        <v>0.5</v>
      </c>
      <c r="BJ391">
        <f>DI391</f>
        <v>0</v>
      </c>
      <c r="BK391">
        <f>L391</f>
        <v>0</v>
      </c>
      <c r="BL391">
        <f>BH391*BI391*BJ391</f>
        <v>0</v>
      </c>
      <c r="BM391">
        <f>(BK391-BC391)/BJ391</f>
        <v>0</v>
      </c>
      <c r="BN391">
        <f>(BA391-BG391)/BG391</f>
        <v>0</v>
      </c>
      <c r="BO391">
        <f>AZ391/(BB391+AZ391/BG391)</f>
        <v>0</v>
      </c>
      <c r="BP391" t="s">
        <v>437</v>
      </c>
      <c r="BQ391">
        <v>0</v>
      </c>
      <c r="BR391">
        <f>IF(BQ391&lt;&gt;0, BQ391, BO391)</f>
        <v>0</v>
      </c>
      <c r="BS391">
        <f>1-BR391/BG391</f>
        <v>0</v>
      </c>
      <c r="BT391">
        <f>(BG391-BF391)/(BG391-BR391)</f>
        <v>0</v>
      </c>
      <c r="BU391">
        <f>(BA391-BG391)/(BA391-BR391)</f>
        <v>0</v>
      </c>
      <c r="BV391">
        <f>(BG391-BF391)/(BG391-AZ391)</f>
        <v>0</v>
      </c>
      <c r="BW391">
        <f>(BA391-BG391)/(BA391-AZ391)</f>
        <v>0</v>
      </c>
      <c r="BX391">
        <f>(BT391*BR391/BF391)</f>
        <v>0</v>
      </c>
      <c r="BY391">
        <f>(1-BX391)</f>
        <v>0</v>
      </c>
      <c r="DH391">
        <f>$B$11*EG391+$C$11*EH391+$F$11*ES391*(1-EV391)</f>
        <v>0</v>
      </c>
      <c r="DI391">
        <f>DH391*DJ391</f>
        <v>0</v>
      </c>
      <c r="DJ391">
        <f>($B$11*$D$9+$C$11*$D$9+$F$11*((FF391+EX391)/MAX(FF391+EX391+FG391, 0.1)*$I$9+FG391/MAX(FF391+EX391+FG391, 0.1)*$J$9))/($B$11+$C$11+$F$11)</f>
        <v>0</v>
      </c>
      <c r="DK391">
        <f>($B$11*$K$9+$C$11*$K$9+$F$11*((FF391+EX391)/MAX(FF391+EX391+FG391, 0.1)*$P$9+FG391/MAX(FF391+EX391+FG391, 0.1)*$Q$9))/($B$11+$C$11+$F$11)</f>
        <v>0</v>
      </c>
      <c r="DL391">
        <v>6</v>
      </c>
      <c r="DM391">
        <v>0.5</v>
      </c>
      <c r="DN391" t="s">
        <v>438</v>
      </c>
      <c r="DO391">
        <v>2</v>
      </c>
      <c r="DP391" t="b">
        <v>1</v>
      </c>
      <c r="DQ391">
        <v>1761413193.94615</v>
      </c>
      <c r="DR391">
        <v>1370.23692307692</v>
      </c>
      <c r="DS391">
        <v>1406.51769230769</v>
      </c>
      <c r="DT391">
        <v>26.4226538461538</v>
      </c>
      <c r="DU391">
        <v>24.7827307692308</v>
      </c>
      <c r="DV391">
        <v>1369.13769230769</v>
      </c>
      <c r="DW391">
        <v>26.1074538461538</v>
      </c>
      <c r="DX391">
        <v>500.022538461538</v>
      </c>
      <c r="DY391">
        <v>90.3693</v>
      </c>
      <c r="DZ391">
        <v>0.0440489384615385</v>
      </c>
      <c r="EA391">
        <v>39.7333</v>
      </c>
      <c r="EB391">
        <v>39.7920846153846</v>
      </c>
      <c r="EC391">
        <v>999.9</v>
      </c>
      <c r="ED391">
        <v>0</v>
      </c>
      <c r="EE391">
        <v>0</v>
      </c>
      <c r="EF391">
        <v>9988.99076923077</v>
      </c>
      <c r="EG391">
        <v>0</v>
      </c>
      <c r="EH391">
        <v>1225.06769230769</v>
      </c>
      <c r="EI391">
        <v>-36.2810076923077</v>
      </c>
      <c r="EJ391">
        <v>1407.42307692308</v>
      </c>
      <c r="EK391">
        <v>1442.26076923077</v>
      </c>
      <c r="EL391">
        <v>1.63992615384615</v>
      </c>
      <c r="EM391">
        <v>1406.51769230769</v>
      </c>
      <c r="EN391">
        <v>24.7827307692308</v>
      </c>
      <c r="EO391">
        <v>2.38779615384615</v>
      </c>
      <c r="EP391">
        <v>2.23959846153846</v>
      </c>
      <c r="EQ391">
        <v>20.2812461538462</v>
      </c>
      <c r="ER391">
        <v>19.2484076923077</v>
      </c>
      <c r="ES391">
        <v>1200.02615384615</v>
      </c>
      <c r="ET391">
        <v>0.966995538461539</v>
      </c>
      <c r="EU391">
        <v>0.0330045</v>
      </c>
      <c r="EV391">
        <v>0</v>
      </c>
      <c r="EW391">
        <v>1272.54230769231</v>
      </c>
      <c r="EX391">
        <v>5.00059</v>
      </c>
      <c r="EY391">
        <v>16276.5923076923</v>
      </c>
      <c r="EZ391">
        <v>10358.9076923077</v>
      </c>
      <c r="FA391">
        <v>59.4853076923077</v>
      </c>
      <c r="FB391">
        <v>61.5045384615385</v>
      </c>
      <c r="FC391">
        <v>59.7737692307692</v>
      </c>
      <c r="FD391">
        <v>61.1296153846154</v>
      </c>
      <c r="FE391">
        <v>60.1631538461538</v>
      </c>
      <c r="FF391">
        <v>1155.58307692308</v>
      </c>
      <c r="FG391">
        <v>39.4430769230769</v>
      </c>
      <c r="FH391">
        <v>0</v>
      </c>
      <c r="FI391">
        <v>1761413161.9</v>
      </c>
      <c r="FJ391">
        <v>0</v>
      </c>
      <c r="FK391">
        <v>1272.3052</v>
      </c>
      <c r="FL391">
        <v>-15.5176922887446</v>
      </c>
      <c r="FM391">
        <v>-168.930768983348</v>
      </c>
      <c r="FN391">
        <v>16274.312</v>
      </c>
      <c r="FO391">
        <v>15</v>
      </c>
      <c r="FP391">
        <v>0</v>
      </c>
      <c r="FQ391" t="s">
        <v>439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-36.07363</v>
      </c>
      <c r="GD391">
        <v>-4.16691428571428</v>
      </c>
      <c r="GE391">
        <v>1.06100042323272</v>
      </c>
      <c r="GF391">
        <v>0</v>
      </c>
      <c r="GG391">
        <v>1273.25470588235</v>
      </c>
      <c r="GH391">
        <v>-16.8045836551936</v>
      </c>
      <c r="GI391">
        <v>1.66736007490199</v>
      </c>
      <c r="GJ391">
        <v>-1</v>
      </c>
      <c r="GK391">
        <v>1.644603</v>
      </c>
      <c r="GL391">
        <v>-0.114493533834584</v>
      </c>
      <c r="GM391">
        <v>0.0110744417918015</v>
      </c>
      <c r="GN391">
        <v>0</v>
      </c>
      <c r="GO391">
        <v>0</v>
      </c>
      <c r="GP391">
        <v>2</v>
      </c>
      <c r="GQ391" t="s">
        <v>473</v>
      </c>
      <c r="GR391">
        <v>3.12747</v>
      </c>
      <c r="GS391">
        <v>2.72192</v>
      </c>
      <c r="GT391">
        <v>0.195382</v>
      </c>
      <c r="GU391">
        <v>0.198749</v>
      </c>
      <c r="GV391">
        <v>0.105126</v>
      </c>
      <c r="GW391">
        <v>0.100952</v>
      </c>
      <c r="GX391">
        <v>28995.1</v>
      </c>
      <c r="GY391">
        <v>30542.1</v>
      </c>
      <c r="GZ391">
        <v>32739</v>
      </c>
      <c r="HA391">
        <v>34651.7</v>
      </c>
      <c r="HB391">
        <v>41767.1</v>
      </c>
      <c r="HC391">
        <v>44924.2</v>
      </c>
      <c r="HD391">
        <v>51417.9</v>
      </c>
      <c r="HE391">
        <v>55566.3</v>
      </c>
      <c r="HF391">
        <v>1.69625</v>
      </c>
      <c r="HG391">
        <v>1.5643</v>
      </c>
      <c r="HH391">
        <v>-0.0630692</v>
      </c>
      <c r="HI391">
        <v>0</v>
      </c>
      <c r="HJ391">
        <v>40.8703</v>
      </c>
      <c r="HK391">
        <v>999.9</v>
      </c>
      <c r="HL391">
        <v>56.648</v>
      </c>
      <c r="HM391">
        <v>29.336</v>
      </c>
      <c r="HN391">
        <v>25.7026</v>
      </c>
      <c r="HO391">
        <v>56.6776</v>
      </c>
      <c r="HP391">
        <v>41.7348</v>
      </c>
      <c r="HQ391">
        <v>1</v>
      </c>
      <c r="HR391">
        <v>2.15271</v>
      </c>
      <c r="HS391">
        <v>9.28105</v>
      </c>
      <c r="HT391">
        <v>19.9057</v>
      </c>
      <c r="HU391">
        <v>5.19108</v>
      </c>
      <c r="HV391">
        <v>12.0159</v>
      </c>
      <c r="HW391">
        <v>4.9707</v>
      </c>
      <c r="HX391">
        <v>3.29503</v>
      </c>
      <c r="HY391">
        <v>9999</v>
      </c>
      <c r="HZ391">
        <v>9999</v>
      </c>
      <c r="IA391">
        <v>999.9</v>
      </c>
      <c r="IB391">
        <v>9999</v>
      </c>
      <c r="IC391">
        <v>1.86325</v>
      </c>
      <c r="ID391">
        <v>1.86811</v>
      </c>
      <c r="IE391">
        <v>1.86783</v>
      </c>
      <c r="IF391">
        <v>1.86905</v>
      </c>
      <c r="IG391">
        <v>1.86982</v>
      </c>
      <c r="IH391">
        <v>1.86586</v>
      </c>
      <c r="II391">
        <v>1.86692</v>
      </c>
      <c r="IJ391">
        <v>1.8684</v>
      </c>
      <c r="IK391">
        <v>5</v>
      </c>
      <c r="IL391">
        <v>0</v>
      </c>
      <c r="IM391">
        <v>0</v>
      </c>
      <c r="IN391">
        <v>0</v>
      </c>
      <c r="IO391" t="s">
        <v>441</v>
      </c>
      <c r="IP391" t="s">
        <v>442</v>
      </c>
      <c r="IQ391" t="s">
        <v>443</v>
      </c>
      <c r="IR391" t="s">
        <v>443</v>
      </c>
      <c r="IS391" t="s">
        <v>443</v>
      </c>
      <c r="IT391" t="s">
        <v>443</v>
      </c>
      <c r="IU391">
        <v>0</v>
      </c>
      <c r="IV391">
        <v>100</v>
      </c>
      <c r="IW391">
        <v>100</v>
      </c>
      <c r="IX391">
        <v>1.1</v>
      </c>
      <c r="IY391">
        <v>0.3151</v>
      </c>
      <c r="IZ391">
        <v>1.09748391826392</v>
      </c>
      <c r="JA391">
        <v>0</v>
      </c>
      <c r="JB391">
        <v>0</v>
      </c>
      <c r="JC391">
        <v>0</v>
      </c>
      <c r="JD391">
        <v>0.315191680746845</v>
      </c>
      <c r="JE391">
        <v>0</v>
      </c>
      <c r="JF391">
        <v>0</v>
      </c>
      <c r="JG391">
        <v>0</v>
      </c>
      <c r="JH391">
        <v>5</v>
      </c>
      <c r="JI391">
        <v>2273</v>
      </c>
      <c r="JJ391">
        <v>0</v>
      </c>
      <c r="JK391">
        <v>25</v>
      </c>
      <c r="JL391">
        <v>29356886.7</v>
      </c>
      <c r="JM391">
        <v>29356886.7</v>
      </c>
      <c r="JN391">
        <v>2.74902</v>
      </c>
      <c r="JO391">
        <v>2.58423</v>
      </c>
      <c r="JP391">
        <v>1.54785</v>
      </c>
      <c r="JQ391">
        <v>2.32056</v>
      </c>
      <c r="JR391">
        <v>1.64551</v>
      </c>
      <c r="JS391">
        <v>2.38892</v>
      </c>
      <c r="JT391">
        <v>33.7155</v>
      </c>
      <c r="JU391">
        <v>24.105</v>
      </c>
      <c r="JV391">
        <v>18</v>
      </c>
      <c r="JW391">
        <v>483.546</v>
      </c>
      <c r="JX391">
        <v>389.28</v>
      </c>
      <c r="JY391">
        <v>31.3104</v>
      </c>
      <c r="JZ391">
        <v>50.9292</v>
      </c>
      <c r="KA391">
        <v>30.0046</v>
      </c>
      <c r="KB391">
        <v>49.8621</v>
      </c>
      <c r="KC391">
        <v>49.6622</v>
      </c>
      <c r="KD391">
        <v>55.0684</v>
      </c>
      <c r="KE391">
        <v>0</v>
      </c>
      <c r="KF391">
        <v>100</v>
      </c>
      <c r="KG391">
        <v>20.7983</v>
      </c>
      <c r="KH391">
        <v>1456.1</v>
      </c>
      <c r="KI391">
        <v>34.6858</v>
      </c>
      <c r="KJ391">
        <v>93.2218</v>
      </c>
      <c r="KK391">
        <v>89.9141</v>
      </c>
    </row>
    <row r="392" spans="1:297">
      <c r="A392">
        <v>376</v>
      </c>
      <c r="B392">
        <v>1761413207.1</v>
      </c>
      <c r="C392">
        <v>5026.09999990463</v>
      </c>
      <c r="D392" t="s">
        <v>1197</v>
      </c>
      <c r="E392" t="s">
        <v>1198</v>
      </c>
      <c r="F392">
        <v>5</v>
      </c>
      <c r="G392" t="s">
        <v>1024</v>
      </c>
      <c r="H392" t="s">
        <v>436</v>
      </c>
      <c r="I392">
        <v>1761413198.94615</v>
      </c>
      <c r="J392">
        <f>(K392)/1000</f>
        <v>0</v>
      </c>
      <c r="K392">
        <f>IF(DP392, AN392, AH392)</f>
        <v>0</v>
      </c>
      <c r="L392">
        <f>IF(DP392, AI392, AG392)</f>
        <v>0</v>
      </c>
      <c r="M392">
        <f>DR392 - IF(AU392&gt;1, L392*DL392*100.0/(AW392), 0)</f>
        <v>0</v>
      </c>
      <c r="N392">
        <f>((T392-J392/2)*M392-L392)/(T392+J392/2)</f>
        <v>0</v>
      </c>
      <c r="O392">
        <f>N392*(DY392+DZ392)/1000.0</f>
        <v>0</v>
      </c>
      <c r="P392">
        <f>(DR392 - IF(AU392&gt;1, L392*DL392*100.0/(AW392), 0))*(DY392+DZ392)/1000.0</f>
        <v>0</v>
      </c>
      <c r="Q392">
        <f>2.0/((1/S392-1/R392)+SIGN(S392)*SQRT((1/S392-1/R392)*(1/S392-1/R392) + 4*DM392/((DM392+1)*(DM392+1))*(2*1/S392*1/R392-1/R392*1/R392)))</f>
        <v>0</v>
      </c>
      <c r="R392">
        <f>IF(LEFT(DN392,1)&lt;&gt;"0",IF(LEFT(DN392,1)="1",3.0,DO392),$D$5+$E$5*(EF392*DY392/($K$5*1000))+$F$5*(EF392*DY392/($K$5*1000))*MAX(MIN(DL392,$J$5),$I$5)*MAX(MIN(DL392,$J$5),$I$5)+$G$5*MAX(MIN(DL392,$J$5),$I$5)*(EF392*DY392/($K$5*1000))+$H$5*(EF392*DY392/($K$5*1000))*(EF392*DY392/($K$5*1000)))</f>
        <v>0</v>
      </c>
      <c r="S392">
        <f>J392*(1000-(1000*0.61365*exp(17.502*W392/(240.97+W392))/(DY392+DZ392)+DT392)/2)/(1000*0.61365*exp(17.502*W392/(240.97+W392))/(DY392+DZ392)-DT392)</f>
        <v>0</v>
      </c>
      <c r="T392">
        <f>1/((DM392+1)/(Q392/1.6)+1/(R392/1.37)) + DM392/((DM392+1)/(Q392/1.6) + DM392/(R392/1.37))</f>
        <v>0</v>
      </c>
      <c r="U392">
        <f>(DH392*DK392)</f>
        <v>0</v>
      </c>
      <c r="V392">
        <f>(EA392+(U392+2*0.95*5.67E-8*(((EA392+$B$7)+273)^4-(EA392+273)^4)-44100*J392)/(1.84*29.3*R392+8*0.95*5.67E-8*(EA392+273)^3))</f>
        <v>0</v>
      </c>
      <c r="W392">
        <f>($C$7*EB392+$D$7*EC392+$E$7*V392)</f>
        <v>0</v>
      </c>
      <c r="X392">
        <f>0.61365*exp(17.502*W392/(240.97+W392))</f>
        <v>0</v>
      </c>
      <c r="Y392">
        <f>(Z392/AA392*100)</f>
        <v>0</v>
      </c>
      <c r="Z392">
        <f>DT392*(DY392+DZ392)/1000</f>
        <v>0</v>
      </c>
      <c r="AA392">
        <f>0.61365*exp(17.502*EA392/(240.97+EA392))</f>
        <v>0</v>
      </c>
      <c r="AB392">
        <f>(X392-DT392*(DY392+DZ392)/1000)</f>
        <v>0</v>
      </c>
      <c r="AC392">
        <f>(-J392*44100)</f>
        <v>0</v>
      </c>
      <c r="AD392">
        <f>2*29.3*R392*0.92*(EA392-W392)</f>
        <v>0</v>
      </c>
      <c r="AE392">
        <f>2*0.95*5.67E-8*(((EA392+$B$7)+273)^4-(W392+273)^4)</f>
        <v>0</v>
      </c>
      <c r="AF392">
        <f>U392+AE392+AC392+AD392</f>
        <v>0</v>
      </c>
      <c r="AG392">
        <f>DX392*AU392*(DS392-DR392*(1000-AU392*DU392)/(1000-AU392*DT392))/(100*DL392)</f>
        <v>0</v>
      </c>
      <c r="AH392">
        <f>1000*DX392*AU392*(DT392-DU392)/(100*DL392*(1000-AU392*DT392))</f>
        <v>0</v>
      </c>
      <c r="AI392">
        <f>(AJ392 - AK392 - DY392*1E3/(8.314*(EA392+273.15)) * AM392/DX392 * AL392) * DX392/(100*DL392) * (1000 - DU392)/1000</f>
        <v>0</v>
      </c>
      <c r="AJ392">
        <v>1476.95263427971</v>
      </c>
      <c r="AK392">
        <v>1449.25472727273</v>
      </c>
      <c r="AL392">
        <v>3.61270742647976</v>
      </c>
      <c r="AM392">
        <v>65.0637993625478</v>
      </c>
      <c r="AN392">
        <f>(AP392 - AO392 + DY392*1E3/(8.314*(EA392+273.15)) * AR392/DX392 * AQ392) * DX392/(100*DL392) * 1000/(1000 - AP392)</f>
        <v>0</v>
      </c>
      <c r="AO392">
        <v>24.7970323802126</v>
      </c>
      <c r="AP392">
        <v>26.4117193939394</v>
      </c>
      <c r="AQ392">
        <v>-7.51189256368219e-06</v>
      </c>
      <c r="AR392">
        <v>110.680161828756</v>
      </c>
      <c r="AS392">
        <v>9</v>
      </c>
      <c r="AT392">
        <v>2</v>
      </c>
      <c r="AU392">
        <f>IF(AS392*$H$13&gt;=AW392,1.0,(AW392/(AW392-AS392*$H$13)))</f>
        <v>0</v>
      </c>
      <c r="AV392">
        <f>(AU392-1)*100</f>
        <v>0</v>
      </c>
      <c r="AW392">
        <f>MAX(0,($B$13+$C$13*EF392)/(1+$D$13*EF392)*DY392/(EA392+273)*$E$13)</f>
        <v>0</v>
      </c>
      <c r="AX392" t="s">
        <v>437</v>
      </c>
      <c r="AY392" t="s">
        <v>437</v>
      </c>
      <c r="AZ392">
        <v>0</v>
      </c>
      <c r="BA392">
        <v>0</v>
      </c>
      <c r="BB392">
        <f>1-AZ392/BA392</f>
        <v>0</v>
      </c>
      <c r="BC392">
        <v>0</v>
      </c>
      <c r="BD392" t="s">
        <v>437</v>
      </c>
      <c r="BE392" t="s">
        <v>437</v>
      </c>
      <c r="BF392">
        <v>0</v>
      </c>
      <c r="BG392">
        <v>0</v>
      </c>
      <c r="BH392">
        <f>1-BF392/BG392</f>
        <v>0</v>
      </c>
      <c r="BI392">
        <v>0.5</v>
      </c>
      <c r="BJ392">
        <f>DI392</f>
        <v>0</v>
      </c>
      <c r="BK392">
        <f>L392</f>
        <v>0</v>
      </c>
      <c r="BL392">
        <f>BH392*BI392*BJ392</f>
        <v>0</v>
      </c>
      <c r="BM392">
        <f>(BK392-BC392)/BJ392</f>
        <v>0</v>
      </c>
      <c r="BN392">
        <f>(BA392-BG392)/BG392</f>
        <v>0</v>
      </c>
      <c r="BO392">
        <f>AZ392/(BB392+AZ392/BG392)</f>
        <v>0</v>
      </c>
      <c r="BP392" t="s">
        <v>437</v>
      </c>
      <c r="BQ392">
        <v>0</v>
      </c>
      <c r="BR392">
        <f>IF(BQ392&lt;&gt;0, BQ392, BO392)</f>
        <v>0</v>
      </c>
      <c r="BS392">
        <f>1-BR392/BG392</f>
        <v>0</v>
      </c>
      <c r="BT392">
        <f>(BG392-BF392)/(BG392-BR392)</f>
        <v>0</v>
      </c>
      <c r="BU392">
        <f>(BA392-BG392)/(BA392-BR392)</f>
        <v>0</v>
      </c>
      <c r="BV392">
        <f>(BG392-BF392)/(BG392-AZ392)</f>
        <v>0</v>
      </c>
      <c r="BW392">
        <f>(BA392-BG392)/(BA392-AZ392)</f>
        <v>0</v>
      </c>
      <c r="BX392">
        <f>(BT392*BR392/BF392)</f>
        <v>0</v>
      </c>
      <c r="BY392">
        <f>(1-BX392)</f>
        <v>0</v>
      </c>
      <c r="DH392">
        <f>$B$11*EG392+$C$11*EH392+$F$11*ES392*(1-EV392)</f>
        <v>0</v>
      </c>
      <c r="DI392">
        <f>DH392*DJ392</f>
        <v>0</v>
      </c>
      <c r="DJ392">
        <f>($B$11*$D$9+$C$11*$D$9+$F$11*((FF392+EX392)/MAX(FF392+EX392+FG392, 0.1)*$I$9+FG392/MAX(FF392+EX392+FG392, 0.1)*$J$9))/($B$11+$C$11+$F$11)</f>
        <v>0</v>
      </c>
      <c r="DK392">
        <f>($B$11*$K$9+$C$11*$K$9+$F$11*((FF392+EX392)/MAX(FF392+EX392+FG392, 0.1)*$P$9+FG392/MAX(FF392+EX392+FG392, 0.1)*$Q$9))/($B$11+$C$11+$F$11)</f>
        <v>0</v>
      </c>
      <c r="DL392">
        <v>6</v>
      </c>
      <c r="DM392">
        <v>0.5</v>
      </c>
      <c r="DN392" t="s">
        <v>438</v>
      </c>
      <c r="DO392">
        <v>2</v>
      </c>
      <c r="DP392" t="b">
        <v>1</v>
      </c>
      <c r="DQ392">
        <v>1761413198.94615</v>
      </c>
      <c r="DR392">
        <v>1386.86</v>
      </c>
      <c r="DS392">
        <v>1423.77</v>
      </c>
      <c r="DT392">
        <v>26.4182461538462</v>
      </c>
      <c r="DU392">
        <v>24.7883</v>
      </c>
      <c r="DV392">
        <v>1385.76153846154</v>
      </c>
      <c r="DW392">
        <v>26.1030461538462</v>
      </c>
      <c r="DX392">
        <v>500.031230769231</v>
      </c>
      <c r="DY392">
        <v>90.3708769230769</v>
      </c>
      <c r="DZ392">
        <v>0.0439713461538462</v>
      </c>
      <c r="EA392">
        <v>39.7703153846154</v>
      </c>
      <c r="EB392">
        <v>39.8324153846154</v>
      </c>
      <c r="EC392">
        <v>999.9</v>
      </c>
      <c r="ED392">
        <v>0</v>
      </c>
      <c r="EE392">
        <v>0</v>
      </c>
      <c r="EF392">
        <v>9996.77461538462</v>
      </c>
      <c r="EG392">
        <v>0</v>
      </c>
      <c r="EH392">
        <v>1224.94538461538</v>
      </c>
      <c r="EI392">
        <v>-36.9114230769231</v>
      </c>
      <c r="EJ392">
        <v>1424.49</v>
      </c>
      <c r="EK392">
        <v>1459.96076923077</v>
      </c>
      <c r="EL392">
        <v>1.62994384615385</v>
      </c>
      <c r="EM392">
        <v>1423.77</v>
      </c>
      <c r="EN392">
        <v>24.7883</v>
      </c>
      <c r="EO392">
        <v>2.38743923076923</v>
      </c>
      <c r="EP392">
        <v>2.24014</v>
      </c>
      <c r="EQ392">
        <v>20.2788230769231</v>
      </c>
      <c r="ER392">
        <v>19.2523</v>
      </c>
      <c r="ES392">
        <v>1200.03</v>
      </c>
      <c r="ET392">
        <v>0.966994307692308</v>
      </c>
      <c r="EU392">
        <v>0.0330056615384615</v>
      </c>
      <c r="EV392">
        <v>0</v>
      </c>
      <c r="EW392">
        <v>1271.15923076923</v>
      </c>
      <c r="EX392">
        <v>5.00059</v>
      </c>
      <c r="EY392">
        <v>16261.7076923077</v>
      </c>
      <c r="EZ392">
        <v>10358.9538461538</v>
      </c>
      <c r="FA392">
        <v>59.5237692307692</v>
      </c>
      <c r="FB392">
        <v>61.5381538461538</v>
      </c>
      <c r="FC392">
        <v>59.8073846153846</v>
      </c>
      <c r="FD392">
        <v>61.1583846153846</v>
      </c>
      <c r="FE392">
        <v>60.2016153846154</v>
      </c>
      <c r="FF392">
        <v>1155.58461538462</v>
      </c>
      <c r="FG392">
        <v>39.4453846153846</v>
      </c>
      <c r="FH392">
        <v>0</v>
      </c>
      <c r="FI392">
        <v>1761413167.3</v>
      </c>
      <c r="FJ392">
        <v>0</v>
      </c>
      <c r="FK392">
        <v>1270.88076923077</v>
      </c>
      <c r="FL392">
        <v>-17.4940171064821</v>
      </c>
      <c r="FM392">
        <v>-185.179487354677</v>
      </c>
      <c r="FN392">
        <v>16258.9576923077</v>
      </c>
      <c r="FO392">
        <v>15</v>
      </c>
      <c r="FP392">
        <v>0</v>
      </c>
      <c r="FQ392" t="s">
        <v>439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-36.7018238095238</v>
      </c>
      <c r="GD392">
        <v>-4.76265974025977</v>
      </c>
      <c r="GE392">
        <v>1.11968685031416</v>
      </c>
      <c r="GF392">
        <v>0</v>
      </c>
      <c r="GG392">
        <v>1271.87617647059</v>
      </c>
      <c r="GH392">
        <v>-16.678838814907</v>
      </c>
      <c r="GI392">
        <v>1.65404497894934</v>
      </c>
      <c r="GJ392">
        <v>-1</v>
      </c>
      <c r="GK392">
        <v>1.63516238095238</v>
      </c>
      <c r="GL392">
        <v>-0.11807922077922</v>
      </c>
      <c r="GM392">
        <v>0.0120003313068399</v>
      </c>
      <c r="GN392">
        <v>0</v>
      </c>
      <c r="GO392">
        <v>0</v>
      </c>
      <c r="GP392">
        <v>2</v>
      </c>
      <c r="GQ392" t="s">
        <v>473</v>
      </c>
      <c r="GR392">
        <v>3.1275</v>
      </c>
      <c r="GS392">
        <v>2.72179</v>
      </c>
      <c r="GT392">
        <v>0.196866</v>
      </c>
      <c r="GU392">
        <v>0.200096</v>
      </c>
      <c r="GV392">
        <v>0.105104</v>
      </c>
      <c r="GW392">
        <v>0.100962</v>
      </c>
      <c r="GX392">
        <v>28938</v>
      </c>
      <c r="GY392">
        <v>30486.6</v>
      </c>
      <c r="GZ392">
        <v>32735.8</v>
      </c>
      <c r="HA392">
        <v>34647.9</v>
      </c>
      <c r="HB392">
        <v>41764.9</v>
      </c>
      <c r="HC392">
        <v>44919.3</v>
      </c>
      <c r="HD392">
        <v>51413.6</v>
      </c>
      <c r="HE392">
        <v>55560.6</v>
      </c>
      <c r="HF392">
        <v>1.6962</v>
      </c>
      <c r="HG392">
        <v>1.56377</v>
      </c>
      <c r="HH392">
        <v>-0.0646114</v>
      </c>
      <c r="HI392">
        <v>0</v>
      </c>
      <c r="HJ392">
        <v>40.9044</v>
      </c>
      <c r="HK392">
        <v>999.9</v>
      </c>
      <c r="HL392">
        <v>56.648</v>
      </c>
      <c r="HM392">
        <v>29.336</v>
      </c>
      <c r="HN392">
        <v>25.7045</v>
      </c>
      <c r="HO392">
        <v>56.4476</v>
      </c>
      <c r="HP392">
        <v>41.6947</v>
      </c>
      <c r="HQ392">
        <v>1</v>
      </c>
      <c r="HR392">
        <v>2.15725</v>
      </c>
      <c r="HS392">
        <v>9.28105</v>
      </c>
      <c r="HT392">
        <v>19.9057</v>
      </c>
      <c r="HU392">
        <v>5.19048</v>
      </c>
      <c r="HV392">
        <v>12.0159</v>
      </c>
      <c r="HW392">
        <v>4.97025</v>
      </c>
      <c r="HX392">
        <v>3.29505</v>
      </c>
      <c r="HY392">
        <v>9999</v>
      </c>
      <c r="HZ392">
        <v>9999</v>
      </c>
      <c r="IA392">
        <v>999.9</v>
      </c>
      <c r="IB392">
        <v>9999</v>
      </c>
      <c r="IC392">
        <v>1.86322</v>
      </c>
      <c r="ID392">
        <v>1.86811</v>
      </c>
      <c r="IE392">
        <v>1.86783</v>
      </c>
      <c r="IF392">
        <v>1.86905</v>
      </c>
      <c r="IG392">
        <v>1.86981</v>
      </c>
      <c r="IH392">
        <v>1.86585</v>
      </c>
      <c r="II392">
        <v>1.86692</v>
      </c>
      <c r="IJ392">
        <v>1.86839</v>
      </c>
      <c r="IK392">
        <v>5</v>
      </c>
      <c r="IL392">
        <v>0</v>
      </c>
      <c r="IM392">
        <v>0</v>
      </c>
      <c r="IN392">
        <v>0</v>
      </c>
      <c r="IO392" t="s">
        <v>441</v>
      </c>
      <c r="IP392" t="s">
        <v>442</v>
      </c>
      <c r="IQ392" t="s">
        <v>443</v>
      </c>
      <c r="IR392" t="s">
        <v>443</v>
      </c>
      <c r="IS392" t="s">
        <v>443</v>
      </c>
      <c r="IT392" t="s">
        <v>443</v>
      </c>
      <c r="IU392">
        <v>0</v>
      </c>
      <c r="IV392">
        <v>100</v>
      </c>
      <c r="IW392">
        <v>100</v>
      </c>
      <c r="IX392">
        <v>1.09</v>
      </c>
      <c r="IY392">
        <v>0.3152</v>
      </c>
      <c r="IZ392">
        <v>1.09748391826392</v>
      </c>
      <c r="JA392">
        <v>0</v>
      </c>
      <c r="JB392">
        <v>0</v>
      </c>
      <c r="JC392">
        <v>0</v>
      </c>
      <c r="JD392">
        <v>0.315191680746845</v>
      </c>
      <c r="JE392">
        <v>0</v>
      </c>
      <c r="JF392">
        <v>0</v>
      </c>
      <c r="JG392">
        <v>0</v>
      </c>
      <c r="JH392">
        <v>5</v>
      </c>
      <c r="JI392">
        <v>2273</v>
      </c>
      <c r="JJ392">
        <v>0</v>
      </c>
      <c r="JK392">
        <v>25</v>
      </c>
      <c r="JL392">
        <v>29356886.8</v>
      </c>
      <c r="JM392">
        <v>29356886.8</v>
      </c>
      <c r="JN392">
        <v>2.771</v>
      </c>
      <c r="JO392">
        <v>2.59521</v>
      </c>
      <c r="JP392">
        <v>1.54785</v>
      </c>
      <c r="JQ392">
        <v>2.32056</v>
      </c>
      <c r="JR392">
        <v>1.64551</v>
      </c>
      <c r="JS392">
        <v>2.33887</v>
      </c>
      <c r="JT392">
        <v>33.7155</v>
      </c>
      <c r="JU392">
        <v>24.105</v>
      </c>
      <c r="JV392">
        <v>18</v>
      </c>
      <c r="JW392">
        <v>483.767</v>
      </c>
      <c r="JX392">
        <v>389.165</v>
      </c>
      <c r="JY392">
        <v>31.3433</v>
      </c>
      <c r="JZ392">
        <v>50.9748</v>
      </c>
      <c r="KA392">
        <v>30.0045</v>
      </c>
      <c r="KB392">
        <v>49.9054</v>
      </c>
      <c r="KC392">
        <v>49.7064</v>
      </c>
      <c r="KD392">
        <v>55.5908</v>
      </c>
      <c r="KE392">
        <v>0</v>
      </c>
      <c r="KF392">
        <v>100</v>
      </c>
      <c r="KG392">
        <v>20.7941</v>
      </c>
      <c r="KH392">
        <v>1476.52</v>
      </c>
      <c r="KI392">
        <v>34.6858</v>
      </c>
      <c r="KJ392">
        <v>93.2135</v>
      </c>
      <c r="KK392">
        <v>89.9047</v>
      </c>
    </row>
    <row r="393" spans="1:297">
      <c r="A393">
        <v>377</v>
      </c>
      <c r="B393">
        <v>1761413212.1</v>
      </c>
      <c r="C393">
        <v>5031.09999990463</v>
      </c>
      <c r="D393" t="s">
        <v>1199</v>
      </c>
      <c r="E393" t="s">
        <v>1200</v>
      </c>
      <c r="F393">
        <v>5</v>
      </c>
      <c r="G393" t="s">
        <v>1024</v>
      </c>
      <c r="H393" t="s">
        <v>436</v>
      </c>
      <c r="I393">
        <v>1761413203.94615</v>
      </c>
      <c r="J393">
        <f>(K393)/1000</f>
        <v>0</v>
      </c>
      <c r="K393">
        <f>IF(DP393, AN393, AH393)</f>
        <v>0</v>
      </c>
      <c r="L393">
        <f>IF(DP393, AI393, AG393)</f>
        <v>0</v>
      </c>
      <c r="M393">
        <f>DR393 - IF(AU393&gt;1, L393*DL393*100.0/(AW393), 0)</f>
        <v>0</v>
      </c>
      <c r="N393">
        <f>((T393-J393/2)*M393-L393)/(T393+J393/2)</f>
        <v>0</v>
      </c>
      <c r="O393">
        <f>N393*(DY393+DZ393)/1000.0</f>
        <v>0</v>
      </c>
      <c r="P393">
        <f>(DR393 - IF(AU393&gt;1, L393*DL393*100.0/(AW393), 0))*(DY393+DZ393)/1000.0</f>
        <v>0</v>
      </c>
      <c r="Q393">
        <f>2.0/((1/S393-1/R393)+SIGN(S393)*SQRT((1/S393-1/R393)*(1/S393-1/R393) + 4*DM393/((DM393+1)*(DM393+1))*(2*1/S393*1/R393-1/R393*1/R393)))</f>
        <v>0</v>
      </c>
      <c r="R393">
        <f>IF(LEFT(DN393,1)&lt;&gt;"0",IF(LEFT(DN393,1)="1",3.0,DO393),$D$5+$E$5*(EF393*DY393/($K$5*1000))+$F$5*(EF393*DY393/($K$5*1000))*MAX(MIN(DL393,$J$5),$I$5)*MAX(MIN(DL393,$J$5),$I$5)+$G$5*MAX(MIN(DL393,$J$5),$I$5)*(EF393*DY393/($K$5*1000))+$H$5*(EF393*DY393/($K$5*1000))*(EF393*DY393/($K$5*1000)))</f>
        <v>0</v>
      </c>
      <c r="S393">
        <f>J393*(1000-(1000*0.61365*exp(17.502*W393/(240.97+W393))/(DY393+DZ393)+DT393)/2)/(1000*0.61365*exp(17.502*W393/(240.97+W393))/(DY393+DZ393)-DT393)</f>
        <v>0</v>
      </c>
      <c r="T393">
        <f>1/((DM393+1)/(Q393/1.6)+1/(R393/1.37)) + DM393/((DM393+1)/(Q393/1.6) + DM393/(R393/1.37))</f>
        <v>0</v>
      </c>
      <c r="U393">
        <f>(DH393*DK393)</f>
        <v>0</v>
      </c>
      <c r="V393">
        <f>(EA393+(U393+2*0.95*5.67E-8*(((EA393+$B$7)+273)^4-(EA393+273)^4)-44100*J393)/(1.84*29.3*R393+8*0.95*5.67E-8*(EA393+273)^3))</f>
        <v>0</v>
      </c>
      <c r="W393">
        <f>($C$7*EB393+$D$7*EC393+$E$7*V393)</f>
        <v>0</v>
      </c>
      <c r="X393">
        <f>0.61365*exp(17.502*W393/(240.97+W393))</f>
        <v>0</v>
      </c>
      <c r="Y393">
        <f>(Z393/AA393*100)</f>
        <v>0</v>
      </c>
      <c r="Z393">
        <f>DT393*(DY393+DZ393)/1000</f>
        <v>0</v>
      </c>
      <c r="AA393">
        <f>0.61365*exp(17.502*EA393/(240.97+EA393))</f>
        <v>0</v>
      </c>
      <c r="AB393">
        <f>(X393-DT393*(DY393+DZ393)/1000)</f>
        <v>0</v>
      </c>
      <c r="AC393">
        <f>(-J393*44100)</f>
        <v>0</v>
      </c>
      <c r="AD393">
        <f>2*29.3*R393*0.92*(EA393-W393)</f>
        <v>0</v>
      </c>
      <c r="AE393">
        <f>2*0.95*5.67E-8*(((EA393+$B$7)+273)^4-(W393+273)^4)</f>
        <v>0</v>
      </c>
      <c r="AF393">
        <f>U393+AE393+AC393+AD393</f>
        <v>0</v>
      </c>
      <c r="AG393">
        <f>DX393*AU393*(DS393-DR393*(1000-AU393*DU393)/(1000-AU393*DT393))/(100*DL393)</f>
        <v>0</v>
      </c>
      <c r="AH393">
        <f>1000*DX393*AU393*(DT393-DU393)/(100*DL393*(1000-AU393*DT393))</f>
        <v>0</v>
      </c>
      <c r="AI393">
        <f>(AJ393 - AK393 - DY393*1E3/(8.314*(EA393+273.15)) * AM393/DX393 * AL393) * DX393/(100*DL393) * (1000 - DU393)/1000</f>
        <v>0</v>
      </c>
      <c r="AJ393">
        <v>1492.70313752308</v>
      </c>
      <c r="AK393">
        <v>1465.63181818182</v>
      </c>
      <c r="AL393">
        <v>3.25191686227157</v>
      </c>
      <c r="AM393">
        <v>65.0637993625478</v>
      </c>
      <c r="AN393">
        <f>(AP393 - AO393 + DY393*1E3/(8.314*(EA393+273.15)) * AR393/DX393 * AQ393) * DX393/(100*DL393) * 1000/(1000 - AP393)</f>
        <v>0</v>
      </c>
      <c r="AO393">
        <v>24.8001032271418</v>
      </c>
      <c r="AP393">
        <v>26.4081963636364</v>
      </c>
      <c r="AQ393">
        <v>-1.53800983495379e-05</v>
      </c>
      <c r="AR393">
        <v>110.680161828756</v>
      </c>
      <c r="AS393">
        <v>10</v>
      </c>
      <c r="AT393">
        <v>2</v>
      </c>
      <c r="AU393">
        <f>IF(AS393*$H$13&gt;=AW393,1.0,(AW393/(AW393-AS393*$H$13)))</f>
        <v>0</v>
      </c>
      <c r="AV393">
        <f>(AU393-1)*100</f>
        <v>0</v>
      </c>
      <c r="AW393">
        <f>MAX(0,($B$13+$C$13*EF393)/(1+$D$13*EF393)*DY393/(EA393+273)*$E$13)</f>
        <v>0</v>
      </c>
      <c r="AX393" t="s">
        <v>437</v>
      </c>
      <c r="AY393" t="s">
        <v>437</v>
      </c>
      <c r="AZ393">
        <v>0</v>
      </c>
      <c r="BA393">
        <v>0</v>
      </c>
      <c r="BB393">
        <f>1-AZ393/BA393</f>
        <v>0</v>
      </c>
      <c r="BC393">
        <v>0</v>
      </c>
      <c r="BD393" t="s">
        <v>437</v>
      </c>
      <c r="BE393" t="s">
        <v>437</v>
      </c>
      <c r="BF393">
        <v>0</v>
      </c>
      <c r="BG393">
        <v>0</v>
      </c>
      <c r="BH393">
        <f>1-BF393/BG393</f>
        <v>0</v>
      </c>
      <c r="BI393">
        <v>0.5</v>
      </c>
      <c r="BJ393">
        <f>DI393</f>
        <v>0</v>
      </c>
      <c r="BK393">
        <f>L393</f>
        <v>0</v>
      </c>
      <c r="BL393">
        <f>BH393*BI393*BJ393</f>
        <v>0</v>
      </c>
      <c r="BM393">
        <f>(BK393-BC393)/BJ393</f>
        <v>0</v>
      </c>
      <c r="BN393">
        <f>(BA393-BG393)/BG393</f>
        <v>0</v>
      </c>
      <c r="BO393">
        <f>AZ393/(BB393+AZ393/BG393)</f>
        <v>0</v>
      </c>
      <c r="BP393" t="s">
        <v>437</v>
      </c>
      <c r="BQ393">
        <v>0</v>
      </c>
      <c r="BR393">
        <f>IF(BQ393&lt;&gt;0, BQ393, BO393)</f>
        <v>0</v>
      </c>
      <c r="BS393">
        <f>1-BR393/BG393</f>
        <v>0</v>
      </c>
      <c r="BT393">
        <f>(BG393-BF393)/(BG393-BR393)</f>
        <v>0</v>
      </c>
      <c r="BU393">
        <f>(BA393-BG393)/(BA393-BR393)</f>
        <v>0</v>
      </c>
      <c r="BV393">
        <f>(BG393-BF393)/(BG393-AZ393)</f>
        <v>0</v>
      </c>
      <c r="BW393">
        <f>(BA393-BG393)/(BA393-AZ393)</f>
        <v>0</v>
      </c>
      <c r="BX393">
        <f>(BT393*BR393/BF393)</f>
        <v>0</v>
      </c>
      <c r="BY393">
        <f>(1-BX393)</f>
        <v>0</v>
      </c>
      <c r="DH393">
        <f>$B$11*EG393+$C$11*EH393+$F$11*ES393*(1-EV393)</f>
        <v>0</v>
      </c>
      <c r="DI393">
        <f>DH393*DJ393</f>
        <v>0</v>
      </c>
      <c r="DJ393">
        <f>($B$11*$D$9+$C$11*$D$9+$F$11*((FF393+EX393)/MAX(FF393+EX393+FG393, 0.1)*$I$9+FG393/MAX(FF393+EX393+FG393, 0.1)*$J$9))/($B$11+$C$11+$F$11)</f>
        <v>0</v>
      </c>
      <c r="DK393">
        <f>($B$11*$K$9+$C$11*$K$9+$F$11*((FF393+EX393)/MAX(FF393+EX393+FG393, 0.1)*$P$9+FG393/MAX(FF393+EX393+FG393, 0.1)*$Q$9))/($B$11+$C$11+$F$11)</f>
        <v>0</v>
      </c>
      <c r="DL393">
        <v>6</v>
      </c>
      <c r="DM393">
        <v>0.5</v>
      </c>
      <c r="DN393" t="s">
        <v>438</v>
      </c>
      <c r="DO393">
        <v>2</v>
      </c>
      <c r="DP393" t="b">
        <v>1</v>
      </c>
      <c r="DQ393">
        <v>1761413203.94615</v>
      </c>
      <c r="DR393">
        <v>1403.45615384615</v>
      </c>
      <c r="DS393">
        <v>1439.98615384615</v>
      </c>
      <c r="DT393">
        <v>26.4139461538462</v>
      </c>
      <c r="DU393">
        <v>24.7938615384615</v>
      </c>
      <c r="DV393">
        <v>1402.35769230769</v>
      </c>
      <c r="DW393">
        <v>26.0987461538462</v>
      </c>
      <c r="DX393">
        <v>500.023538461538</v>
      </c>
      <c r="DY393">
        <v>90.3714846153846</v>
      </c>
      <c r="DZ393">
        <v>0.0439217923076923</v>
      </c>
      <c r="EA393">
        <v>39.8095307692308</v>
      </c>
      <c r="EB393">
        <v>39.8636769230769</v>
      </c>
      <c r="EC393">
        <v>999.9</v>
      </c>
      <c r="ED393">
        <v>0</v>
      </c>
      <c r="EE393">
        <v>0</v>
      </c>
      <c r="EF393">
        <v>9998.26230769231</v>
      </c>
      <c r="EG393">
        <v>0</v>
      </c>
      <c r="EH393">
        <v>1224.82692307692</v>
      </c>
      <c r="EI393">
        <v>-36.5310153846154</v>
      </c>
      <c r="EJ393">
        <v>1441.53076923077</v>
      </c>
      <c r="EK393">
        <v>1476.59615384615</v>
      </c>
      <c r="EL393">
        <v>1.62007923076923</v>
      </c>
      <c r="EM393">
        <v>1439.98615384615</v>
      </c>
      <c r="EN393">
        <v>24.7938615384615</v>
      </c>
      <c r="EO393">
        <v>2.38706615384615</v>
      </c>
      <c r="EP393">
        <v>2.24065769230769</v>
      </c>
      <c r="EQ393">
        <v>20.2762923076923</v>
      </c>
      <c r="ER393">
        <v>19.2560076923077</v>
      </c>
      <c r="ES393">
        <v>1200.05923076923</v>
      </c>
      <c r="ET393">
        <v>0.966993769230769</v>
      </c>
      <c r="EU393">
        <v>0.0330061461538462</v>
      </c>
      <c r="EV393">
        <v>0</v>
      </c>
      <c r="EW393">
        <v>1269.74153846154</v>
      </c>
      <c r="EX393">
        <v>5.00059</v>
      </c>
      <c r="EY393">
        <v>16247.1615384615</v>
      </c>
      <c r="EZ393">
        <v>10359.2076923077</v>
      </c>
      <c r="FA393">
        <v>59.5670769230769</v>
      </c>
      <c r="FB393">
        <v>61.5766153846154</v>
      </c>
      <c r="FC393">
        <v>59.8458461538462</v>
      </c>
      <c r="FD393">
        <v>61.1968461538462</v>
      </c>
      <c r="FE393">
        <v>60.2305384615385</v>
      </c>
      <c r="FF393">
        <v>1155.61153846154</v>
      </c>
      <c r="FG393">
        <v>39.4476923076923</v>
      </c>
      <c r="FH393">
        <v>0</v>
      </c>
      <c r="FI393">
        <v>1761413172.1</v>
      </c>
      <c r="FJ393">
        <v>0</v>
      </c>
      <c r="FK393">
        <v>1269.50115384615</v>
      </c>
      <c r="FL393">
        <v>-17.9729914426591</v>
      </c>
      <c r="FM393">
        <v>-186.136752178552</v>
      </c>
      <c r="FN393">
        <v>16244.3038461538</v>
      </c>
      <c r="FO393">
        <v>15</v>
      </c>
      <c r="FP393">
        <v>0</v>
      </c>
      <c r="FQ393" t="s">
        <v>439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-36.81404</v>
      </c>
      <c r="GD393">
        <v>1.68470075187965</v>
      </c>
      <c r="GE393">
        <v>1.02225881380402</v>
      </c>
      <c r="GF393">
        <v>0</v>
      </c>
      <c r="GG393">
        <v>1270.51852941176</v>
      </c>
      <c r="GH393">
        <v>-17.1390374174997</v>
      </c>
      <c r="GI393">
        <v>1.69744120985076</v>
      </c>
      <c r="GJ393">
        <v>-1</v>
      </c>
      <c r="GK393">
        <v>1.624836</v>
      </c>
      <c r="GL393">
        <v>-0.122539849624061</v>
      </c>
      <c r="GM393">
        <v>0.0118406015049912</v>
      </c>
      <c r="GN393">
        <v>0</v>
      </c>
      <c r="GO393">
        <v>0</v>
      </c>
      <c r="GP393">
        <v>2</v>
      </c>
      <c r="GQ393" t="s">
        <v>473</v>
      </c>
      <c r="GR393">
        <v>3.12749</v>
      </c>
      <c r="GS393">
        <v>2.72206</v>
      </c>
      <c r="GT393">
        <v>0.198223</v>
      </c>
      <c r="GU393">
        <v>0.20156</v>
      </c>
      <c r="GV393">
        <v>0.105082</v>
      </c>
      <c r="GW393">
        <v>0.100962</v>
      </c>
      <c r="GX393">
        <v>28885.6</v>
      </c>
      <c r="GY393">
        <v>30426.6</v>
      </c>
      <c r="GZ393">
        <v>32732.6</v>
      </c>
      <c r="HA393">
        <v>34644</v>
      </c>
      <c r="HB393">
        <v>41762.8</v>
      </c>
      <c r="HC393">
        <v>44914.6</v>
      </c>
      <c r="HD393">
        <v>51409.4</v>
      </c>
      <c r="HE393">
        <v>55554.4</v>
      </c>
      <c r="HF393">
        <v>1.6954</v>
      </c>
      <c r="HG393">
        <v>1.5634</v>
      </c>
      <c r="HH393">
        <v>-0.0647604</v>
      </c>
      <c r="HI393">
        <v>0</v>
      </c>
      <c r="HJ393">
        <v>40.9376</v>
      </c>
      <c r="HK393">
        <v>999.9</v>
      </c>
      <c r="HL393">
        <v>56.648</v>
      </c>
      <c r="HM393">
        <v>29.336</v>
      </c>
      <c r="HN393">
        <v>25.7023</v>
      </c>
      <c r="HO393">
        <v>56.7576</v>
      </c>
      <c r="HP393">
        <v>41.6867</v>
      </c>
      <c r="HQ393">
        <v>1</v>
      </c>
      <c r="HR393">
        <v>2.16192</v>
      </c>
      <c r="HS393">
        <v>9.28105</v>
      </c>
      <c r="HT393">
        <v>19.9057</v>
      </c>
      <c r="HU393">
        <v>5.19168</v>
      </c>
      <c r="HV393">
        <v>12.0159</v>
      </c>
      <c r="HW393">
        <v>4.97075</v>
      </c>
      <c r="HX393">
        <v>3.295</v>
      </c>
      <c r="HY393">
        <v>9999</v>
      </c>
      <c r="HZ393">
        <v>9999</v>
      </c>
      <c r="IA393">
        <v>999.9</v>
      </c>
      <c r="IB393">
        <v>9999</v>
      </c>
      <c r="IC393">
        <v>1.86323</v>
      </c>
      <c r="ID393">
        <v>1.86813</v>
      </c>
      <c r="IE393">
        <v>1.86783</v>
      </c>
      <c r="IF393">
        <v>1.86905</v>
      </c>
      <c r="IG393">
        <v>1.86982</v>
      </c>
      <c r="IH393">
        <v>1.86585</v>
      </c>
      <c r="II393">
        <v>1.86693</v>
      </c>
      <c r="IJ393">
        <v>1.86842</v>
      </c>
      <c r="IK393">
        <v>5</v>
      </c>
      <c r="IL393">
        <v>0</v>
      </c>
      <c r="IM393">
        <v>0</v>
      </c>
      <c r="IN393">
        <v>0</v>
      </c>
      <c r="IO393" t="s">
        <v>441</v>
      </c>
      <c r="IP393" t="s">
        <v>442</v>
      </c>
      <c r="IQ393" t="s">
        <v>443</v>
      </c>
      <c r="IR393" t="s">
        <v>443</v>
      </c>
      <c r="IS393" t="s">
        <v>443</v>
      </c>
      <c r="IT393" t="s">
        <v>443</v>
      </c>
      <c r="IU393">
        <v>0</v>
      </c>
      <c r="IV393">
        <v>100</v>
      </c>
      <c r="IW393">
        <v>100</v>
      </c>
      <c r="IX393">
        <v>1.1</v>
      </c>
      <c r="IY393">
        <v>0.3151</v>
      </c>
      <c r="IZ393">
        <v>1.09748391826392</v>
      </c>
      <c r="JA393">
        <v>0</v>
      </c>
      <c r="JB393">
        <v>0</v>
      </c>
      <c r="JC393">
        <v>0</v>
      </c>
      <c r="JD393">
        <v>0.315191680746845</v>
      </c>
      <c r="JE393">
        <v>0</v>
      </c>
      <c r="JF393">
        <v>0</v>
      </c>
      <c r="JG393">
        <v>0</v>
      </c>
      <c r="JH393">
        <v>5</v>
      </c>
      <c r="JI393">
        <v>2273</v>
      </c>
      <c r="JJ393">
        <v>0</v>
      </c>
      <c r="JK393">
        <v>25</v>
      </c>
      <c r="JL393">
        <v>29356886.9</v>
      </c>
      <c r="JM393">
        <v>29356886.9</v>
      </c>
      <c r="JN393">
        <v>2.79663</v>
      </c>
      <c r="JO393">
        <v>2.60376</v>
      </c>
      <c r="JP393">
        <v>1.54785</v>
      </c>
      <c r="JQ393">
        <v>2.32056</v>
      </c>
      <c r="JR393">
        <v>1.64673</v>
      </c>
      <c r="JS393">
        <v>2.31201</v>
      </c>
      <c r="JT393">
        <v>33.7155</v>
      </c>
      <c r="JU393">
        <v>24.105</v>
      </c>
      <c r="JV393">
        <v>18</v>
      </c>
      <c r="JW393">
        <v>483.466</v>
      </c>
      <c r="JX393">
        <v>389.141</v>
      </c>
      <c r="JY393">
        <v>31.3774</v>
      </c>
      <c r="JZ393">
        <v>51.0205</v>
      </c>
      <c r="KA393">
        <v>30.0045</v>
      </c>
      <c r="KB393">
        <v>49.9517</v>
      </c>
      <c r="KC393">
        <v>49.7506</v>
      </c>
      <c r="KD393">
        <v>56.0731</v>
      </c>
      <c r="KE393">
        <v>0</v>
      </c>
      <c r="KF393">
        <v>100</v>
      </c>
      <c r="KG393">
        <v>20.7887</v>
      </c>
      <c r="KH393">
        <v>1490.05</v>
      </c>
      <c r="KI393">
        <v>34.6858</v>
      </c>
      <c r="KJ393">
        <v>93.2053</v>
      </c>
      <c r="KK393">
        <v>89.8946</v>
      </c>
    </row>
    <row r="394" spans="1:297">
      <c r="A394">
        <v>378</v>
      </c>
      <c r="B394">
        <v>1761413217.1</v>
      </c>
      <c r="C394">
        <v>5036.09999990463</v>
      </c>
      <c r="D394" t="s">
        <v>1201</v>
      </c>
      <c r="E394" t="s">
        <v>1202</v>
      </c>
      <c r="F394">
        <v>5</v>
      </c>
      <c r="G394" t="s">
        <v>1024</v>
      </c>
      <c r="H394" t="s">
        <v>436</v>
      </c>
      <c r="I394">
        <v>1761413208.94615</v>
      </c>
      <c r="J394">
        <f>(K394)/1000</f>
        <v>0</v>
      </c>
      <c r="K394">
        <f>IF(DP394, AN394, AH394)</f>
        <v>0</v>
      </c>
      <c r="L394">
        <f>IF(DP394, AI394, AG394)</f>
        <v>0</v>
      </c>
      <c r="M394">
        <f>DR394 - IF(AU394&gt;1, L394*DL394*100.0/(AW394), 0)</f>
        <v>0</v>
      </c>
      <c r="N394">
        <f>((T394-J394/2)*M394-L394)/(T394+J394/2)</f>
        <v>0</v>
      </c>
      <c r="O394">
        <f>N394*(DY394+DZ394)/1000.0</f>
        <v>0</v>
      </c>
      <c r="P394">
        <f>(DR394 - IF(AU394&gt;1, L394*DL394*100.0/(AW394), 0))*(DY394+DZ394)/1000.0</f>
        <v>0</v>
      </c>
      <c r="Q394">
        <f>2.0/((1/S394-1/R394)+SIGN(S394)*SQRT((1/S394-1/R394)*(1/S394-1/R394) + 4*DM394/((DM394+1)*(DM394+1))*(2*1/S394*1/R394-1/R394*1/R394)))</f>
        <v>0</v>
      </c>
      <c r="R394">
        <f>IF(LEFT(DN394,1)&lt;&gt;"0",IF(LEFT(DN394,1)="1",3.0,DO394),$D$5+$E$5*(EF394*DY394/($K$5*1000))+$F$5*(EF394*DY394/($K$5*1000))*MAX(MIN(DL394,$J$5),$I$5)*MAX(MIN(DL394,$J$5),$I$5)+$G$5*MAX(MIN(DL394,$J$5),$I$5)*(EF394*DY394/($K$5*1000))+$H$5*(EF394*DY394/($K$5*1000))*(EF394*DY394/($K$5*1000)))</f>
        <v>0</v>
      </c>
      <c r="S394">
        <f>J394*(1000-(1000*0.61365*exp(17.502*W394/(240.97+W394))/(DY394+DZ394)+DT394)/2)/(1000*0.61365*exp(17.502*W394/(240.97+W394))/(DY394+DZ394)-DT394)</f>
        <v>0</v>
      </c>
      <c r="T394">
        <f>1/((DM394+1)/(Q394/1.6)+1/(R394/1.37)) + DM394/((DM394+1)/(Q394/1.6) + DM394/(R394/1.37))</f>
        <v>0</v>
      </c>
      <c r="U394">
        <f>(DH394*DK394)</f>
        <v>0</v>
      </c>
      <c r="V394">
        <f>(EA394+(U394+2*0.95*5.67E-8*(((EA394+$B$7)+273)^4-(EA394+273)^4)-44100*J394)/(1.84*29.3*R394+8*0.95*5.67E-8*(EA394+273)^3))</f>
        <v>0</v>
      </c>
      <c r="W394">
        <f>($C$7*EB394+$D$7*EC394+$E$7*V394)</f>
        <v>0</v>
      </c>
      <c r="X394">
        <f>0.61365*exp(17.502*W394/(240.97+W394))</f>
        <v>0</v>
      </c>
      <c r="Y394">
        <f>(Z394/AA394*100)</f>
        <v>0</v>
      </c>
      <c r="Z394">
        <f>DT394*(DY394+DZ394)/1000</f>
        <v>0</v>
      </c>
      <c r="AA394">
        <f>0.61365*exp(17.502*EA394/(240.97+EA394))</f>
        <v>0</v>
      </c>
      <c r="AB394">
        <f>(X394-DT394*(DY394+DZ394)/1000)</f>
        <v>0</v>
      </c>
      <c r="AC394">
        <f>(-J394*44100)</f>
        <v>0</v>
      </c>
      <c r="AD394">
        <f>2*29.3*R394*0.92*(EA394-W394)</f>
        <v>0</v>
      </c>
      <c r="AE394">
        <f>2*0.95*5.67E-8*(((EA394+$B$7)+273)^4-(W394+273)^4)</f>
        <v>0</v>
      </c>
      <c r="AF394">
        <f>U394+AE394+AC394+AD394</f>
        <v>0</v>
      </c>
      <c r="AG394">
        <f>DX394*AU394*(DS394-DR394*(1000-AU394*DU394)/(1000-AU394*DT394))/(100*DL394)</f>
        <v>0</v>
      </c>
      <c r="AH394">
        <f>1000*DX394*AU394*(DT394-DU394)/(100*DL394*(1000-AU394*DT394))</f>
        <v>0</v>
      </c>
      <c r="AI394">
        <f>(AJ394 - AK394 - DY394*1E3/(8.314*(EA394+273.15)) * AM394/DX394 * AL394) * DX394/(100*DL394) * (1000 - DU394)/1000</f>
        <v>0</v>
      </c>
      <c r="AJ394">
        <v>1511.43228270184</v>
      </c>
      <c r="AK394">
        <v>1483.52945454545</v>
      </c>
      <c r="AL394">
        <v>3.62117105193191</v>
      </c>
      <c r="AM394">
        <v>65.0637993625478</v>
      </c>
      <c r="AN394">
        <f>(AP394 - AO394 + DY394*1E3/(8.314*(EA394+273.15)) * AR394/DX394 * AQ394) * DX394/(100*DL394) * 1000/(1000 - AP394)</f>
        <v>0</v>
      </c>
      <c r="AO394">
        <v>24.8048392577526</v>
      </c>
      <c r="AP394">
        <v>26.4038127272727</v>
      </c>
      <c r="AQ394">
        <v>-1.59146541335454e-05</v>
      </c>
      <c r="AR394">
        <v>110.680161828756</v>
      </c>
      <c r="AS394">
        <v>10</v>
      </c>
      <c r="AT394">
        <v>2</v>
      </c>
      <c r="AU394">
        <f>IF(AS394*$H$13&gt;=AW394,1.0,(AW394/(AW394-AS394*$H$13)))</f>
        <v>0</v>
      </c>
      <c r="AV394">
        <f>(AU394-1)*100</f>
        <v>0</v>
      </c>
      <c r="AW394">
        <f>MAX(0,($B$13+$C$13*EF394)/(1+$D$13*EF394)*DY394/(EA394+273)*$E$13)</f>
        <v>0</v>
      </c>
      <c r="AX394" t="s">
        <v>437</v>
      </c>
      <c r="AY394" t="s">
        <v>437</v>
      </c>
      <c r="AZ394">
        <v>0</v>
      </c>
      <c r="BA394">
        <v>0</v>
      </c>
      <c r="BB394">
        <f>1-AZ394/BA394</f>
        <v>0</v>
      </c>
      <c r="BC394">
        <v>0</v>
      </c>
      <c r="BD394" t="s">
        <v>437</v>
      </c>
      <c r="BE394" t="s">
        <v>437</v>
      </c>
      <c r="BF394">
        <v>0</v>
      </c>
      <c r="BG394">
        <v>0</v>
      </c>
      <c r="BH394">
        <f>1-BF394/BG394</f>
        <v>0</v>
      </c>
      <c r="BI394">
        <v>0.5</v>
      </c>
      <c r="BJ394">
        <f>DI394</f>
        <v>0</v>
      </c>
      <c r="BK394">
        <f>L394</f>
        <v>0</v>
      </c>
      <c r="BL394">
        <f>BH394*BI394*BJ394</f>
        <v>0</v>
      </c>
      <c r="BM394">
        <f>(BK394-BC394)/BJ394</f>
        <v>0</v>
      </c>
      <c r="BN394">
        <f>(BA394-BG394)/BG394</f>
        <v>0</v>
      </c>
      <c r="BO394">
        <f>AZ394/(BB394+AZ394/BG394)</f>
        <v>0</v>
      </c>
      <c r="BP394" t="s">
        <v>437</v>
      </c>
      <c r="BQ394">
        <v>0</v>
      </c>
      <c r="BR394">
        <f>IF(BQ394&lt;&gt;0, BQ394, BO394)</f>
        <v>0</v>
      </c>
      <c r="BS394">
        <f>1-BR394/BG394</f>
        <v>0</v>
      </c>
      <c r="BT394">
        <f>(BG394-BF394)/(BG394-BR394)</f>
        <v>0</v>
      </c>
      <c r="BU394">
        <f>(BA394-BG394)/(BA394-BR394)</f>
        <v>0</v>
      </c>
      <c r="BV394">
        <f>(BG394-BF394)/(BG394-AZ394)</f>
        <v>0</v>
      </c>
      <c r="BW394">
        <f>(BA394-BG394)/(BA394-AZ394)</f>
        <v>0</v>
      </c>
      <c r="BX394">
        <f>(BT394*BR394/BF394)</f>
        <v>0</v>
      </c>
      <c r="BY394">
        <f>(1-BX394)</f>
        <v>0</v>
      </c>
      <c r="DH394">
        <f>$B$11*EG394+$C$11*EH394+$F$11*ES394*(1-EV394)</f>
        <v>0</v>
      </c>
      <c r="DI394">
        <f>DH394*DJ394</f>
        <v>0</v>
      </c>
      <c r="DJ394">
        <f>($B$11*$D$9+$C$11*$D$9+$F$11*((FF394+EX394)/MAX(FF394+EX394+FG394, 0.1)*$I$9+FG394/MAX(FF394+EX394+FG394, 0.1)*$J$9))/($B$11+$C$11+$F$11)</f>
        <v>0</v>
      </c>
      <c r="DK394">
        <f>($B$11*$K$9+$C$11*$K$9+$F$11*((FF394+EX394)/MAX(FF394+EX394+FG394, 0.1)*$P$9+FG394/MAX(FF394+EX394+FG394, 0.1)*$Q$9))/($B$11+$C$11+$F$11)</f>
        <v>0</v>
      </c>
      <c r="DL394">
        <v>6</v>
      </c>
      <c r="DM394">
        <v>0.5</v>
      </c>
      <c r="DN394" t="s">
        <v>438</v>
      </c>
      <c r="DO394">
        <v>2</v>
      </c>
      <c r="DP394" t="b">
        <v>1</v>
      </c>
      <c r="DQ394">
        <v>1761413208.94615</v>
      </c>
      <c r="DR394">
        <v>1420.09</v>
      </c>
      <c r="DS394">
        <v>1457.39384615385</v>
      </c>
      <c r="DT394">
        <v>26.4094538461538</v>
      </c>
      <c r="DU394">
        <v>24.7989615384615</v>
      </c>
      <c r="DV394">
        <v>1418.99153846154</v>
      </c>
      <c r="DW394">
        <v>26.0942538461539</v>
      </c>
      <c r="DX394">
        <v>500.003461538462</v>
      </c>
      <c r="DY394">
        <v>90.3721846153846</v>
      </c>
      <c r="DZ394">
        <v>0.0440126230769231</v>
      </c>
      <c r="EA394">
        <v>39.8421538461538</v>
      </c>
      <c r="EB394">
        <v>39.8884384615385</v>
      </c>
      <c r="EC394">
        <v>999.9</v>
      </c>
      <c r="ED394">
        <v>0</v>
      </c>
      <c r="EE394">
        <v>0</v>
      </c>
      <c r="EF394">
        <v>9998.65</v>
      </c>
      <c r="EG394">
        <v>0</v>
      </c>
      <c r="EH394">
        <v>1224.72153846154</v>
      </c>
      <c r="EI394">
        <v>-37.3046615384615</v>
      </c>
      <c r="EJ394">
        <v>1458.61</v>
      </c>
      <c r="EK394">
        <v>1494.45384615385</v>
      </c>
      <c r="EL394">
        <v>1.61048076923077</v>
      </c>
      <c r="EM394">
        <v>1457.39384615385</v>
      </c>
      <c r="EN394">
        <v>24.7989615384615</v>
      </c>
      <c r="EO394">
        <v>2.38667923076923</v>
      </c>
      <c r="EP394">
        <v>2.24113538461538</v>
      </c>
      <c r="EQ394">
        <v>20.2736615384615</v>
      </c>
      <c r="ER394">
        <v>19.2594307692308</v>
      </c>
      <c r="ES394">
        <v>1199.99</v>
      </c>
      <c r="ET394">
        <v>0.966992538461538</v>
      </c>
      <c r="EU394">
        <v>0.0330074307692308</v>
      </c>
      <c r="EV394">
        <v>0</v>
      </c>
      <c r="EW394">
        <v>1268.17769230769</v>
      </c>
      <c r="EX394">
        <v>5.00059</v>
      </c>
      <c r="EY394">
        <v>16230.9</v>
      </c>
      <c r="EZ394">
        <v>10358.6153846154</v>
      </c>
      <c r="FA394">
        <v>59.6055384615385</v>
      </c>
      <c r="FB394">
        <v>61.6198461538462</v>
      </c>
      <c r="FC394">
        <v>59.8843076923077</v>
      </c>
      <c r="FD394">
        <v>61.2305384615385</v>
      </c>
      <c r="FE394">
        <v>60.269</v>
      </c>
      <c r="FF394">
        <v>1155.54307692308</v>
      </c>
      <c r="FG394">
        <v>39.4461538461538</v>
      </c>
      <c r="FH394">
        <v>0</v>
      </c>
      <c r="FI394">
        <v>1761413177.5</v>
      </c>
      <c r="FJ394">
        <v>0</v>
      </c>
      <c r="FK394">
        <v>1267.8132</v>
      </c>
      <c r="FL394">
        <v>-17.0615384251615</v>
      </c>
      <c r="FM394">
        <v>-175.246153512898</v>
      </c>
      <c r="FN394">
        <v>16226.84</v>
      </c>
      <c r="FO394">
        <v>15</v>
      </c>
      <c r="FP394">
        <v>0</v>
      </c>
      <c r="FQ394" t="s">
        <v>439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-37.0043952380952</v>
      </c>
      <c r="GD394">
        <v>-5.5563116883117</v>
      </c>
      <c r="GE394">
        <v>1.14947063819506</v>
      </c>
      <c r="GF394">
        <v>0</v>
      </c>
      <c r="GG394">
        <v>1268.97029411765</v>
      </c>
      <c r="GH394">
        <v>-17.7480519421503</v>
      </c>
      <c r="GI394">
        <v>1.75173105190285</v>
      </c>
      <c r="GJ394">
        <v>-1</v>
      </c>
      <c r="GK394">
        <v>1.61625</v>
      </c>
      <c r="GL394">
        <v>-0.113642337662337</v>
      </c>
      <c r="GM394">
        <v>0.011550183672009</v>
      </c>
      <c r="GN394">
        <v>0</v>
      </c>
      <c r="GO394">
        <v>0</v>
      </c>
      <c r="GP394">
        <v>2</v>
      </c>
      <c r="GQ394" t="s">
        <v>473</v>
      </c>
      <c r="GR394">
        <v>3.12742</v>
      </c>
      <c r="GS394">
        <v>2.72235</v>
      </c>
      <c r="GT394">
        <v>0.1997</v>
      </c>
      <c r="GU394">
        <v>0.202874</v>
      </c>
      <c r="GV394">
        <v>0.105058</v>
      </c>
      <c r="GW394">
        <v>0.100967</v>
      </c>
      <c r="GX394">
        <v>28829</v>
      </c>
      <c r="GY394">
        <v>30372.2</v>
      </c>
      <c r="GZ394">
        <v>32729.6</v>
      </c>
      <c r="HA394">
        <v>34639.9</v>
      </c>
      <c r="HB394">
        <v>41761</v>
      </c>
      <c r="HC394">
        <v>44909.7</v>
      </c>
      <c r="HD394">
        <v>51405.5</v>
      </c>
      <c r="HE394">
        <v>55548.4</v>
      </c>
      <c r="HF394">
        <v>1.69477</v>
      </c>
      <c r="HG394">
        <v>1.5631</v>
      </c>
      <c r="HH394">
        <v>-0.0648722</v>
      </c>
      <c r="HI394">
        <v>0</v>
      </c>
      <c r="HJ394">
        <v>40.9712</v>
      </c>
      <c r="HK394">
        <v>999.9</v>
      </c>
      <c r="HL394">
        <v>56.648</v>
      </c>
      <c r="HM394">
        <v>29.336</v>
      </c>
      <c r="HN394">
        <v>25.7044</v>
      </c>
      <c r="HO394">
        <v>56.5876</v>
      </c>
      <c r="HP394">
        <v>41.7788</v>
      </c>
      <c r="HQ394">
        <v>1</v>
      </c>
      <c r="HR394">
        <v>2.16696</v>
      </c>
      <c r="HS394">
        <v>9.28105</v>
      </c>
      <c r="HT394">
        <v>19.9054</v>
      </c>
      <c r="HU394">
        <v>5.19108</v>
      </c>
      <c r="HV394">
        <v>12.0159</v>
      </c>
      <c r="HW394">
        <v>4.97055</v>
      </c>
      <c r="HX394">
        <v>3.29505</v>
      </c>
      <c r="HY394">
        <v>9999</v>
      </c>
      <c r="HZ394">
        <v>9999</v>
      </c>
      <c r="IA394">
        <v>999.9</v>
      </c>
      <c r="IB394">
        <v>9999</v>
      </c>
      <c r="IC394">
        <v>1.86321</v>
      </c>
      <c r="ID394">
        <v>1.86813</v>
      </c>
      <c r="IE394">
        <v>1.86783</v>
      </c>
      <c r="IF394">
        <v>1.86904</v>
      </c>
      <c r="IG394">
        <v>1.86981</v>
      </c>
      <c r="IH394">
        <v>1.86585</v>
      </c>
      <c r="II394">
        <v>1.86692</v>
      </c>
      <c r="IJ394">
        <v>1.86841</v>
      </c>
      <c r="IK394">
        <v>5</v>
      </c>
      <c r="IL394">
        <v>0</v>
      </c>
      <c r="IM394">
        <v>0</v>
      </c>
      <c r="IN394">
        <v>0</v>
      </c>
      <c r="IO394" t="s">
        <v>441</v>
      </c>
      <c r="IP394" t="s">
        <v>442</v>
      </c>
      <c r="IQ394" t="s">
        <v>443</v>
      </c>
      <c r="IR394" t="s">
        <v>443</v>
      </c>
      <c r="IS394" t="s">
        <v>443</v>
      </c>
      <c r="IT394" t="s">
        <v>443</v>
      </c>
      <c r="IU394">
        <v>0</v>
      </c>
      <c r="IV394">
        <v>100</v>
      </c>
      <c r="IW394">
        <v>100</v>
      </c>
      <c r="IX394">
        <v>1.1</v>
      </c>
      <c r="IY394">
        <v>0.3151</v>
      </c>
      <c r="IZ394">
        <v>1.09748391826392</v>
      </c>
      <c r="JA394">
        <v>0</v>
      </c>
      <c r="JB394">
        <v>0</v>
      </c>
      <c r="JC394">
        <v>0</v>
      </c>
      <c r="JD394">
        <v>0.315191680746845</v>
      </c>
      <c r="JE394">
        <v>0</v>
      </c>
      <c r="JF394">
        <v>0</v>
      </c>
      <c r="JG394">
        <v>0</v>
      </c>
      <c r="JH394">
        <v>5</v>
      </c>
      <c r="JI394">
        <v>2273</v>
      </c>
      <c r="JJ394">
        <v>0</v>
      </c>
      <c r="JK394">
        <v>25</v>
      </c>
      <c r="JL394">
        <v>29356887</v>
      </c>
      <c r="JM394">
        <v>29356887</v>
      </c>
      <c r="JN394">
        <v>2.82227</v>
      </c>
      <c r="JO394">
        <v>2.59521</v>
      </c>
      <c r="JP394">
        <v>1.54785</v>
      </c>
      <c r="JQ394">
        <v>2.32056</v>
      </c>
      <c r="JR394">
        <v>1.64551</v>
      </c>
      <c r="JS394">
        <v>2.37061</v>
      </c>
      <c r="JT394">
        <v>33.7381</v>
      </c>
      <c r="JU394">
        <v>24.1138</v>
      </c>
      <c r="JV394">
        <v>18</v>
      </c>
      <c r="JW394">
        <v>483.283</v>
      </c>
      <c r="JX394">
        <v>389.164</v>
      </c>
      <c r="JY394">
        <v>31.4123</v>
      </c>
      <c r="JZ394">
        <v>51.0682</v>
      </c>
      <c r="KA394">
        <v>30.0047</v>
      </c>
      <c r="KB394">
        <v>49.9969</v>
      </c>
      <c r="KC394">
        <v>49.7953</v>
      </c>
      <c r="KD394">
        <v>56.6121</v>
      </c>
      <c r="KE394">
        <v>0</v>
      </c>
      <c r="KF394">
        <v>100</v>
      </c>
      <c r="KG394">
        <v>20.7847</v>
      </c>
      <c r="KH394">
        <v>1510.43</v>
      </c>
      <c r="KI394">
        <v>34.6858</v>
      </c>
      <c r="KJ394">
        <v>93.1976</v>
      </c>
      <c r="KK394">
        <v>89.8845</v>
      </c>
    </row>
    <row r="395" spans="1:297">
      <c r="A395">
        <v>379</v>
      </c>
      <c r="B395">
        <v>1761413222.1</v>
      </c>
      <c r="C395">
        <v>5041.09999990463</v>
      </c>
      <c r="D395" t="s">
        <v>1203</v>
      </c>
      <c r="E395" t="s">
        <v>1204</v>
      </c>
      <c r="F395">
        <v>5</v>
      </c>
      <c r="G395" t="s">
        <v>1024</v>
      </c>
      <c r="H395" t="s">
        <v>436</v>
      </c>
      <c r="I395">
        <v>1761413213.94615</v>
      </c>
      <c r="J395">
        <f>(K395)/1000</f>
        <v>0</v>
      </c>
      <c r="K395">
        <f>IF(DP395, AN395, AH395)</f>
        <v>0</v>
      </c>
      <c r="L395">
        <f>IF(DP395, AI395, AG395)</f>
        <v>0</v>
      </c>
      <c r="M395">
        <f>DR395 - IF(AU395&gt;1, L395*DL395*100.0/(AW395), 0)</f>
        <v>0</v>
      </c>
      <c r="N395">
        <f>((T395-J395/2)*M395-L395)/(T395+J395/2)</f>
        <v>0</v>
      </c>
      <c r="O395">
        <f>N395*(DY395+DZ395)/1000.0</f>
        <v>0</v>
      </c>
      <c r="P395">
        <f>(DR395 - IF(AU395&gt;1, L395*DL395*100.0/(AW395), 0))*(DY395+DZ395)/1000.0</f>
        <v>0</v>
      </c>
      <c r="Q395">
        <f>2.0/((1/S395-1/R395)+SIGN(S395)*SQRT((1/S395-1/R395)*(1/S395-1/R395) + 4*DM395/((DM395+1)*(DM395+1))*(2*1/S395*1/R395-1/R395*1/R395)))</f>
        <v>0</v>
      </c>
      <c r="R395">
        <f>IF(LEFT(DN395,1)&lt;&gt;"0",IF(LEFT(DN395,1)="1",3.0,DO395),$D$5+$E$5*(EF395*DY395/($K$5*1000))+$F$5*(EF395*DY395/($K$5*1000))*MAX(MIN(DL395,$J$5),$I$5)*MAX(MIN(DL395,$J$5),$I$5)+$G$5*MAX(MIN(DL395,$J$5),$I$5)*(EF395*DY395/($K$5*1000))+$H$5*(EF395*DY395/($K$5*1000))*(EF395*DY395/($K$5*1000)))</f>
        <v>0</v>
      </c>
      <c r="S395">
        <f>J395*(1000-(1000*0.61365*exp(17.502*W395/(240.97+W395))/(DY395+DZ395)+DT395)/2)/(1000*0.61365*exp(17.502*W395/(240.97+W395))/(DY395+DZ395)-DT395)</f>
        <v>0</v>
      </c>
      <c r="T395">
        <f>1/((DM395+1)/(Q395/1.6)+1/(R395/1.37)) + DM395/((DM395+1)/(Q395/1.6) + DM395/(R395/1.37))</f>
        <v>0</v>
      </c>
      <c r="U395">
        <f>(DH395*DK395)</f>
        <v>0</v>
      </c>
      <c r="V395">
        <f>(EA395+(U395+2*0.95*5.67E-8*(((EA395+$B$7)+273)^4-(EA395+273)^4)-44100*J395)/(1.84*29.3*R395+8*0.95*5.67E-8*(EA395+273)^3))</f>
        <v>0</v>
      </c>
      <c r="W395">
        <f>($C$7*EB395+$D$7*EC395+$E$7*V395)</f>
        <v>0</v>
      </c>
      <c r="X395">
        <f>0.61365*exp(17.502*W395/(240.97+W395))</f>
        <v>0</v>
      </c>
      <c r="Y395">
        <f>(Z395/AA395*100)</f>
        <v>0</v>
      </c>
      <c r="Z395">
        <f>DT395*(DY395+DZ395)/1000</f>
        <v>0</v>
      </c>
      <c r="AA395">
        <f>0.61365*exp(17.502*EA395/(240.97+EA395))</f>
        <v>0</v>
      </c>
      <c r="AB395">
        <f>(X395-DT395*(DY395+DZ395)/1000)</f>
        <v>0</v>
      </c>
      <c r="AC395">
        <f>(-J395*44100)</f>
        <v>0</v>
      </c>
      <c r="AD395">
        <f>2*29.3*R395*0.92*(EA395-W395)</f>
        <v>0</v>
      </c>
      <c r="AE395">
        <f>2*0.95*5.67E-8*(((EA395+$B$7)+273)^4-(W395+273)^4)</f>
        <v>0</v>
      </c>
      <c r="AF395">
        <f>U395+AE395+AC395+AD395</f>
        <v>0</v>
      </c>
      <c r="AG395">
        <f>DX395*AU395*(DS395-DR395*(1000-AU395*DU395)/(1000-AU395*DT395))/(100*DL395)</f>
        <v>0</v>
      </c>
      <c r="AH395">
        <f>1000*DX395*AU395*(DT395-DU395)/(100*DL395*(1000-AU395*DT395))</f>
        <v>0</v>
      </c>
      <c r="AI395">
        <f>(AJ395 - AK395 - DY395*1E3/(8.314*(EA395+273.15)) * AM395/DX395 * AL395) * DX395/(100*DL395) * (1000 - DU395)/1000</f>
        <v>0</v>
      </c>
      <c r="AJ395">
        <v>1527.16528265143</v>
      </c>
      <c r="AK395">
        <v>1500.03618181818</v>
      </c>
      <c r="AL395">
        <v>3.276601934349</v>
      </c>
      <c r="AM395">
        <v>65.0637993625478</v>
      </c>
      <c r="AN395">
        <f>(AP395 - AO395 + DY395*1E3/(8.314*(EA395+273.15)) * AR395/DX395 * AQ395) * DX395/(100*DL395) * 1000/(1000 - AP395)</f>
        <v>0</v>
      </c>
      <c r="AO395">
        <v>24.8118821731636</v>
      </c>
      <c r="AP395">
        <v>26.3988727272727</v>
      </c>
      <c r="AQ395">
        <v>-2.13585340815563e-05</v>
      </c>
      <c r="AR395">
        <v>110.680161828756</v>
      </c>
      <c r="AS395">
        <v>9</v>
      </c>
      <c r="AT395">
        <v>2</v>
      </c>
      <c r="AU395">
        <f>IF(AS395*$H$13&gt;=AW395,1.0,(AW395/(AW395-AS395*$H$13)))</f>
        <v>0</v>
      </c>
      <c r="AV395">
        <f>(AU395-1)*100</f>
        <v>0</v>
      </c>
      <c r="AW395">
        <f>MAX(0,($B$13+$C$13*EF395)/(1+$D$13*EF395)*DY395/(EA395+273)*$E$13)</f>
        <v>0</v>
      </c>
      <c r="AX395" t="s">
        <v>437</v>
      </c>
      <c r="AY395" t="s">
        <v>437</v>
      </c>
      <c r="AZ395">
        <v>0</v>
      </c>
      <c r="BA395">
        <v>0</v>
      </c>
      <c r="BB395">
        <f>1-AZ395/BA395</f>
        <v>0</v>
      </c>
      <c r="BC395">
        <v>0</v>
      </c>
      <c r="BD395" t="s">
        <v>437</v>
      </c>
      <c r="BE395" t="s">
        <v>437</v>
      </c>
      <c r="BF395">
        <v>0</v>
      </c>
      <c r="BG395">
        <v>0</v>
      </c>
      <c r="BH395">
        <f>1-BF395/BG395</f>
        <v>0</v>
      </c>
      <c r="BI395">
        <v>0.5</v>
      </c>
      <c r="BJ395">
        <f>DI395</f>
        <v>0</v>
      </c>
      <c r="BK395">
        <f>L395</f>
        <v>0</v>
      </c>
      <c r="BL395">
        <f>BH395*BI395*BJ395</f>
        <v>0</v>
      </c>
      <c r="BM395">
        <f>(BK395-BC395)/BJ395</f>
        <v>0</v>
      </c>
      <c r="BN395">
        <f>(BA395-BG395)/BG395</f>
        <v>0</v>
      </c>
      <c r="BO395">
        <f>AZ395/(BB395+AZ395/BG395)</f>
        <v>0</v>
      </c>
      <c r="BP395" t="s">
        <v>437</v>
      </c>
      <c r="BQ395">
        <v>0</v>
      </c>
      <c r="BR395">
        <f>IF(BQ395&lt;&gt;0, BQ395, BO395)</f>
        <v>0</v>
      </c>
      <c r="BS395">
        <f>1-BR395/BG395</f>
        <v>0</v>
      </c>
      <c r="BT395">
        <f>(BG395-BF395)/(BG395-BR395)</f>
        <v>0</v>
      </c>
      <c r="BU395">
        <f>(BA395-BG395)/(BA395-BR395)</f>
        <v>0</v>
      </c>
      <c r="BV395">
        <f>(BG395-BF395)/(BG395-AZ395)</f>
        <v>0</v>
      </c>
      <c r="BW395">
        <f>(BA395-BG395)/(BA395-AZ395)</f>
        <v>0</v>
      </c>
      <c r="BX395">
        <f>(BT395*BR395/BF395)</f>
        <v>0</v>
      </c>
      <c r="BY395">
        <f>(1-BX395)</f>
        <v>0</v>
      </c>
      <c r="DH395">
        <f>$B$11*EG395+$C$11*EH395+$F$11*ES395*(1-EV395)</f>
        <v>0</v>
      </c>
      <c r="DI395">
        <f>DH395*DJ395</f>
        <v>0</v>
      </c>
      <c r="DJ395">
        <f>($B$11*$D$9+$C$11*$D$9+$F$11*((FF395+EX395)/MAX(FF395+EX395+FG395, 0.1)*$I$9+FG395/MAX(FF395+EX395+FG395, 0.1)*$J$9))/($B$11+$C$11+$F$11)</f>
        <v>0</v>
      </c>
      <c r="DK395">
        <f>($B$11*$K$9+$C$11*$K$9+$F$11*((FF395+EX395)/MAX(FF395+EX395+FG395, 0.1)*$P$9+FG395/MAX(FF395+EX395+FG395, 0.1)*$Q$9))/($B$11+$C$11+$F$11)</f>
        <v>0</v>
      </c>
      <c r="DL395">
        <v>6</v>
      </c>
      <c r="DM395">
        <v>0.5</v>
      </c>
      <c r="DN395" t="s">
        <v>438</v>
      </c>
      <c r="DO395">
        <v>2</v>
      </c>
      <c r="DP395" t="b">
        <v>1</v>
      </c>
      <c r="DQ395">
        <v>1761413213.94615</v>
      </c>
      <c r="DR395">
        <v>1436.82615384615</v>
      </c>
      <c r="DS395">
        <v>1473.75230769231</v>
      </c>
      <c r="DT395">
        <v>26.4056</v>
      </c>
      <c r="DU395">
        <v>24.8043</v>
      </c>
      <c r="DV395">
        <v>1435.72769230769</v>
      </c>
      <c r="DW395">
        <v>26.0904076923077</v>
      </c>
      <c r="DX395">
        <v>500.009</v>
      </c>
      <c r="DY395">
        <v>90.3715538461538</v>
      </c>
      <c r="DZ395">
        <v>0.0441177923076923</v>
      </c>
      <c r="EA395">
        <v>39.8760461538462</v>
      </c>
      <c r="EB395">
        <v>39.9178307692308</v>
      </c>
      <c r="EC395">
        <v>999.9</v>
      </c>
      <c r="ED395">
        <v>0</v>
      </c>
      <c r="EE395">
        <v>0</v>
      </c>
      <c r="EF395">
        <v>9996.97307692308</v>
      </c>
      <c r="EG395">
        <v>0</v>
      </c>
      <c r="EH395">
        <v>1224.61307692308</v>
      </c>
      <c r="EI395">
        <v>-36.9255615384615</v>
      </c>
      <c r="EJ395">
        <v>1475.79461538462</v>
      </c>
      <c r="EK395">
        <v>1511.23615384615</v>
      </c>
      <c r="EL395">
        <v>1.60130615384615</v>
      </c>
      <c r="EM395">
        <v>1473.75230769231</v>
      </c>
      <c r="EN395">
        <v>24.8043</v>
      </c>
      <c r="EO395">
        <v>2.38631538461538</v>
      </c>
      <c r="EP395">
        <v>2.24160307692308</v>
      </c>
      <c r="EQ395">
        <v>20.2711923076923</v>
      </c>
      <c r="ER395">
        <v>19.2627769230769</v>
      </c>
      <c r="ES395">
        <v>1199.99230769231</v>
      </c>
      <c r="ET395">
        <v>0.966991307692308</v>
      </c>
      <c r="EU395">
        <v>0.0330086230769231</v>
      </c>
      <c r="EV395">
        <v>0</v>
      </c>
      <c r="EW395">
        <v>1266.76</v>
      </c>
      <c r="EX395">
        <v>5.00059</v>
      </c>
      <c r="EY395">
        <v>16215.9230769231</v>
      </c>
      <c r="EZ395">
        <v>10358.6153846154</v>
      </c>
      <c r="FA395">
        <v>59.644</v>
      </c>
      <c r="FB395">
        <v>61.6583076923077</v>
      </c>
      <c r="FC395">
        <v>59.9276153846154</v>
      </c>
      <c r="FD395">
        <v>61.269</v>
      </c>
      <c r="FE395">
        <v>60.3123076923077</v>
      </c>
      <c r="FF395">
        <v>1155.54538461538</v>
      </c>
      <c r="FG395">
        <v>39.4453846153846</v>
      </c>
      <c r="FH395">
        <v>0</v>
      </c>
      <c r="FI395">
        <v>1761413182.3</v>
      </c>
      <c r="FJ395">
        <v>0</v>
      </c>
      <c r="FK395">
        <v>1266.4792</v>
      </c>
      <c r="FL395">
        <v>-16.7923077137422</v>
      </c>
      <c r="FM395">
        <v>-174.007692382271</v>
      </c>
      <c r="FN395">
        <v>16212.808</v>
      </c>
      <c r="FO395">
        <v>15</v>
      </c>
      <c r="FP395">
        <v>0</v>
      </c>
      <c r="FQ395" t="s">
        <v>439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-37.21765</v>
      </c>
      <c r="GD395">
        <v>2.82876992481205</v>
      </c>
      <c r="GE395">
        <v>0.996473241738081</v>
      </c>
      <c r="GF395">
        <v>0</v>
      </c>
      <c r="GG395">
        <v>1267.57470588235</v>
      </c>
      <c r="GH395">
        <v>-17.2116119209177</v>
      </c>
      <c r="GI395">
        <v>1.69628527583782</v>
      </c>
      <c r="GJ395">
        <v>-1</v>
      </c>
      <c r="GK395">
        <v>1.605407</v>
      </c>
      <c r="GL395">
        <v>-0.107709473684211</v>
      </c>
      <c r="GM395">
        <v>0.0104121972224886</v>
      </c>
      <c r="GN395">
        <v>0</v>
      </c>
      <c r="GO395">
        <v>0</v>
      </c>
      <c r="GP395">
        <v>2</v>
      </c>
      <c r="GQ395" t="s">
        <v>473</v>
      </c>
      <c r="GR395">
        <v>3.12746</v>
      </c>
      <c r="GS395">
        <v>2.72248</v>
      </c>
      <c r="GT395">
        <v>0.201052</v>
      </c>
      <c r="GU395">
        <v>0.204371</v>
      </c>
      <c r="GV395">
        <v>0.10503</v>
      </c>
      <c r="GW395">
        <v>0.100973</v>
      </c>
      <c r="GX395">
        <v>28776.7</v>
      </c>
      <c r="GY395">
        <v>30310.6</v>
      </c>
      <c r="GZ395">
        <v>32726.2</v>
      </c>
      <c r="HA395">
        <v>34635.7</v>
      </c>
      <c r="HB395">
        <v>41759.1</v>
      </c>
      <c r="HC395">
        <v>44904.6</v>
      </c>
      <c r="HD395">
        <v>51401.1</v>
      </c>
      <c r="HE395">
        <v>55542.2</v>
      </c>
      <c r="HF395">
        <v>1.6948</v>
      </c>
      <c r="HG395">
        <v>1.56245</v>
      </c>
      <c r="HH395">
        <v>-0.064835</v>
      </c>
      <c r="HI395">
        <v>0</v>
      </c>
      <c r="HJ395">
        <v>41.0041</v>
      </c>
      <c r="HK395">
        <v>999.9</v>
      </c>
      <c r="HL395">
        <v>56.648</v>
      </c>
      <c r="HM395">
        <v>29.336</v>
      </c>
      <c r="HN395">
        <v>25.7025</v>
      </c>
      <c r="HO395">
        <v>56.4776</v>
      </c>
      <c r="HP395">
        <v>41.9231</v>
      </c>
      <c r="HQ395">
        <v>1</v>
      </c>
      <c r="HR395">
        <v>2.17167</v>
      </c>
      <c r="HS395">
        <v>9.28105</v>
      </c>
      <c r="HT395">
        <v>19.9055</v>
      </c>
      <c r="HU395">
        <v>5.19108</v>
      </c>
      <c r="HV395">
        <v>12.0159</v>
      </c>
      <c r="HW395">
        <v>4.97065</v>
      </c>
      <c r="HX395">
        <v>3.29508</v>
      </c>
      <c r="HY395">
        <v>9999</v>
      </c>
      <c r="HZ395">
        <v>9999</v>
      </c>
      <c r="IA395">
        <v>999.9</v>
      </c>
      <c r="IB395">
        <v>9999</v>
      </c>
      <c r="IC395">
        <v>1.86323</v>
      </c>
      <c r="ID395">
        <v>1.86813</v>
      </c>
      <c r="IE395">
        <v>1.86783</v>
      </c>
      <c r="IF395">
        <v>1.86905</v>
      </c>
      <c r="IG395">
        <v>1.86981</v>
      </c>
      <c r="IH395">
        <v>1.86585</v>
      </c>
      <c r="II395">
        <v>1.86693</v>
      </c>
      <c r="IJ395">
        <v>1.86841</v>
      </c>
      <c r="IK395">
        <v>5</v>
      </c>
      <c r="IL395">
        <v>0</v>
      </c>
      <c r="IM395">
        <v>0</v>
      </c>
      <c r="IN395">
        <v>0</v>
      </c>
      <c r="IO395" t="s">
        <v>441</v>
      </c>
      <c r="IP395" t="s">
        <v>442</v>
      </c>
      <c r="IQ395" t="s">
        <v>443</v>
      </c>
      <c r="IR395" t="s">
        <v>443</v>
      </c>
      <c r="IS395" t="s">
        <v>443</v>
      </c>
      <c r="IT395" t="s">
        <v>443</v>
      </c>
      <c r="IU395">
        <v>0</v>
      </c>
      <c r="IV395">
        <v>100</v>
      </c>
      <c r="IW395">
        <v>100</v>
      </c>
      <c r="IX395">
        <v>1.1</v>
      </c>
      <c r="IY395">
        <v>0.3152</v>
      </c>
      <c r="IZ395">
        <v>1.09748391826392</v>
      </c>
      <c r="JA395">
        <v>0</v>
      </c>
      <c r="JB395">
        <v>0</v>
      </c>
      <c r="JC395">
        <v>0</v>
      </c>
      <c r="JD395">
        <v>0.315191680746845</v>
      </c>
      <c r="JE395">
        <v>0</v>
      </c>
      <c r="JF395">
        <v>0</v>
      </c>
      <c r="JG395">
        <v>0</v>
      </c>
      <c r="JH395">
        <v>5</v>
      </c>
      <c r="JI395">
        <v>2273</v>
      </c>
      <c r="JJ395">
        <v>0</v>
      </c>
      <c r="JK395">
        <v>25</v>
      </c>
      <c r="JL395">
        <v>29356887</v>
      </c>
      <c r="JM395">
        <v>29356887</v>
      </c>
      <c r="JN395">
        <v>2.8479</v>
      </c>
      <c r="JO395">
        <v>2.59277</v>
      </c>
      <c r="JP395">
        <v>1.54785</v>
      </c>
      <c r="JQ395">
        <v>2.32056</v>
      </c>
      <c r="JR395">
        <v>1.64551</v>
      </c>
      <c r="JS395">
        <v>2.36084</v>
      </c>
      <c r="JT395">
        <v>33.7381</v>
      </c>
      <c r="JU395">
        <v>24.105</v>
      </c>
      <c r="JV395">
        <v>18</v>
      </c>
      <c r="JW395">
        <v>483.563</v>
      </c>
      <c r="JX395">
        <v>388.983</v>
      </c>
      <c r="JY395">
        <v>31.446</v>
      </c>
      <c r="JZ395">
        <v>51.115</v>
      </c>
      <c r="KA395">
        <v>30.0046</v>
      </c>
      <c r="KB395">
        <v>50.0414</v>
      </c>
      <c r="KC395">
        <v>49.842</v>
      </c>
      <c r="KD395">
        <v>57.0954</v>
      </c>
      <c r="KE395">
        <v>0</v>
      </c>
      <c r="KF395">
        <v>100</v>
      </c>
      <c r="KG395">
        <v>20.7827</v>
      </c>
      <c r="KH395">
        <v>1523.94</v>
      </c>
      <c r="KI395">
        <v>34.6858</v>
      </c>
      <c r="KJ395">
        <v>93.189</v>
      </c>
      <c r="KK395">
        <v>89.8741</v>
      </c>
    </row>
    <row r="396" spans="1:297">
      <c r="A396">
        <v>380</v>
      </c>
      <c r="B396">
        <v>1761413227.1</v>
      </c>
      <c r="C396">
        <v>5046.09999990463</v>
      </c>
      <c r="D396" t="s">
        <v>1205</v>
      </c>
      <c r="E396" t="s">
        <v>1206</v>
      </c>
      <c r="F396">
        <v>5</v>
      </c>
      <c r="G396" t="s">
        <v>1024</v>
      </c>
      <c r="H396" t="s">
        <v>436</v>
      </c>
      <c r="I396">
        <v>1761413218.94615</v>
      </c>
      <c r="J396">
        <f>(K396)/1000</f>
        <v>0</v>
      </c>
      <c r="K396">
        <f>IF(DP396, AN396, AH396)</f>
        <v>0</v>
      </c>
      <c r="L396">
        <f>IF(DP396, AI396, AG396)</f>
        <v>0</v>
      </c>
      <c r="M396">
        <f>DR396 - IF(AU396&gt;1, L396*DL396*100.0/(AW396), 0)</f>
        <v>0</v>
      </c>
      <c r="N396">
        <f>((T396-J396/2)*M396-L396)/(T396+J396/2)</f>
        <v>0</v>
      </c>
      <c r="O396">
        <f>N396*(DY396+DZ396)/1000.0</f>
        <v>0</v>
      </c>
      <c r="P396">
        <f>(DR396 - IF(AU396&gt;1, L396*DL396*100.0/(AW396), 0))*(DY396+DZ396)/1000.0</f>
        <v>0</v>
      </c>
      <c r="Q396">
        <f>2.0/((1/S396-1/R396)+SIGN(S396)*SQRT((1/S396-1/R396)*(1/S396-1/R396) + 4*DM396/((DM396+1)*(DM396+1))*(2*1/S396*1/R396-1/R396*1/R396)))</f>
        <v>0</v>
      </c>
      <c r="R396">
        <f>IF(LEFT(DN396,1)&lt;&gt;"0",IF(LEFT(DN396,1)="1",3.0,DO396),$D$5+$E$5*(EF396*DY396/($K$5*1000))+$F$5*(EF396*DY396/($K$5*1000))*MAX(MIN(DL396,$J$5),$I$5)*MAX(MIN(DL396,$J$5),$I$5)+$G$5*MAX(MIN(DL396,$J$5),$I$5)*(EF396*DY396/($K$5*1000))+$H$5*(EF396*DY396/($K$5*1000))*(EF396*DY396/($K$5*1000)))</f>
        <v>0</v>
      </c>
      <c r="S396">
        <f>J396*(1000-(1000*0.61365*exp(17.502*W396/(240.97+W396))/(DY396+DZ396)+DT396)/2)/(1000*0.61365*exp(17.502*W396/(240.97+W396))/(DY396+DZ396)-DT396)</f>
        <v>0</v>
      </c>
      <c r="T396">
        <f>1/((DM396+1)/(Q396/1.6)+1/(R396/1.37)) + DM396/((DM396+1)/(Q396/1.6) + DM396/(R396/1.37))</f>
        <v>0</v>
      </c>
      <c r="U396">
        <f>(DH396*DK396)</f>
        <v>0</v>
      </c>
      <c r="V396">
        <f>(EA396+(U396+2*0.95*5.67E-8*(((EA396+$B$7)+273)^4-(EA396+273)^4)-44100*J396)/(1.84*29.3*R396+8*0.95*5.67E-8*(EA396+273)^3))</f>
        <v>0</v>
      </c>
      <c r="W396">
        <f>($C$7*EB396+$D$7*EC396+$E$7*V396)</f>
        <v>0</v>
      </c>
      <c r="X396">
        <f>0.61365*exp(17.502*W396/(240.97+W396))</f>
        <v>0</v>
      </c>
      <c r="Y396">
        <f>(Z396/AA396*100)</f>
        <v>0</v>
      </c>
      <c r="Z396">
        <f>DT396*(DY396+DZ396)/1000</f>
        <v>0</v>
      </c>
      <c r="AA396">
        <f>0.61365*exp(17.502*EA396/(240.97+EA396))</f>
        <v>0</v>
      </c>
      <c r="AB396">
        <f>(X396-DT396*(DY396+DZ396)/1000)</f>
        <v>0</v>
      </c>
      <c r="AC396">
        <f>(-J396*44100)</f>
        <v>0</v>
      </c>
      <c r="AD396">
        <f>2*29.3*R396*0.92*(EA396-W396)</f>
        <v>0</v>
      </c>
      <c r="AE396">
        <f>2*0.95*5.67E-8*(((EA396+$B$7)+273)^4-(W396+273)^4)</f>
        <v>0</v>
      </c>
      <c r="AF396">
        <f>U396+AE396+AC396+AD396</f>
        <v>0</v>
      </c>
      <c r="AG396">
        <f>DX396*AU396*(DS396-DR396*(1000-AU396*DU396)/(1000-AU396*DT396))/(100*DL396)</f>
        <v>0</v>
      </c>
      <c r="AH396">
        <f>1000*DX396*AU396*(DT396-DU396)/(100*DL396*(1000-AU396*DT396))</f>
        <v>0</v>
      </c>
      <c r="AI396">
        <f>(AJ396 - AK396 - DY396*1E3/(8.314*(EA396+273.15)) * AM396/DX396 * AL396) * DX396/(100*DL396) * (1000 - DU396)/1000</f>
        <v>0</v>
      </c>
      <c r="AJ396">
        <v>1546.256268151</v>
      </c>
      <c r="AK396">
        <v>1518.16381818182</v>
      </c>
      <c r="AL396">
        <v>3.6563638724698</v>
      </c>
      <c r="AM396">
        <v>65.0637993625478</v>
      </c>
      <c r="AN396">
        <f>(AP396 - AO396 + DY396*1E3/(8.314*(EA396+273.15)) * AR396/DX396 * AQ396) * DX396/(100*DL396) * 1000/(1000 - AP396)</f>
        <v>0</v>
      </c>
      <c r="AO396">
        <v>24.8175065953969</v>
      </c>
      <c r="AP396">
        <v>26.3962048484849</v>
      </c>
      <c r="AQ396">
        <v>-2.64899843737382e-06</v>
      </c>
      <c r="AR396">
        <v>110.680161828756</v>
      </c>
      <c r="AS396">
        <v>10</v>
      </c>
      <c r="AT396">
        <v>2</v>
      </c>
      <c r="AU396">
        <f>IF(AS396*$H$13&gt;=AW396,1.0,(AW396/(AW396-AS396*$H$13)))</f>
        <v>0</v>
      </c>
      <c r="AV396">
        <f>(AU396-1)*100</f>
        <v>0</v>
      </c>
      <c r="AW396">
        <f>MAX(0,($B$13+$C$13*EF396)/(1+$D$13*EF396)*DY396/(EA396+273)*$E$13)</f>
        <v>0</v>
      </c>
      <c r="AX396" t="s">
        <v>437</v>
      </c>
      <c r="AY396" t="s">
        <v>437</v>
      </c>
      <c r="AZ396">
        <v>0</v>
      </c>
      <c r="BA396">
        <v>0</v>
      </c>
      <c r="BB396">
        <f>1-AZ396/BA396</f>
        <v>0</v>
      </c>
      <c r="BC396">
        <v>0</v>
      </c>
      <c r="BD396" t="s">
        <v>437</v>
      </c>
      <c r="BE396" t="s">
        <v>437</v>
      </c>
      <c r="BF396">
        <v>0</v>
      </c>
      <c r="BG396">
        <v>0</v>
      </c>
      <c r="BH396">
        <f>1-BF396/BG396</f>
        <v>0</v>
      </c>
      <c r="BI396">
        <v>0.5</v>
      </c>
      <c r="BJ396">
        <f>DI396</f>
        <v>0</v>
      </c>
      <c r="BK396">
        <f>L396</f>
        <v>0</v>
      </c>
      <c r="BL396">
        <f>BH396*BI396*BJ396</f>
        <v>0</v>
      </c>
      <c r="BM396">
        <f>(BK396-BC396)/BJ396</f>
        <v>0</v>
      </c>
      <c r="BN396">
        <f>(BA396-BG396)/BG396</f>
        <v>0</v>
      </c>
      <c r="BO396">
        <f>AZ396/(BB396+AZ396/BG396)</f>
        <v>0</v>
      </c>
      <c r="BP396" t="s">
        <v>437</v>
      </c>
      <c r="BQ396">
        <v>0</v>
      </c>
      <c r="BR396">
        <f>IF(BQ396&lt;&gt;0, BQ396, BO396)</f>
        <v>0</v>
      </c>
      <c r="BS396">
        <f>1-BR396/BG396</f>
        <v>0</v>
      </c>
      <c r="BT396">
        <f>(BG396-BF396)/(BG396-BR396)</f>
        <v>0</v>
      </c>
      <c r="BU396">
        <f>(BA396-BG396)/(BA396-BR396)</f>
        <v>0</v>
      </c>
      <c r="BV396">
        <f>(BG396-BF396)/(BG396-AZ396)</f>
        <v>0</v>
      </c>
      <c r="BW396">
        <f>(BA396-BG396)/(BA396-AZ396)</f>
        <v>0</v>
      </c>
      <c r="BX396">
        <f>(BT396*BR396/BF396)</f>
        <v>0</v>
      </c>
      <c r="BY396">
        <f>(1-BX396)</f>
        <v>0</v>
      </c>
      <c r="DH396">
        <f>$B$11*EG396+$C$11*EH396+$F$11*ES396*(1-EV396)</f>
        <v>0</v>
      </c>
      <c r="DI396">
        <f>DH396*DJ396</f>
        <v>0</v>
      </c>
      <c r="DJ396">
        <f>($B$11*$D$9+$C$11*$D$9+$F$11*((FF396+EX396)/MAX(FF396+EX396+FG396, 0.1)*$I$9+FG396/MAX(FF396+EX396+FG396, 0.1)*$J$9))/($B$11+$C$11+$F$11)</f>
        <v>0</v>
      </c>
      <c r="DK396">
        <f>($B$11*$K$9+$C$11*$K$9+$F$11*((FF396+EX396)/MAX(FF396+EX396+FG396, 0.1)*$P$9+FG396/MAX(FF396+EX396+FG396, 0.1)*$Q$9))/($B$11+$C$11+$F$11)</f>
        <v>0</v>
      </c>
      <c r="DL396">
        <v>6</v>
      </c>
      <c r="DM396">
        <v>0.5</v>
      </c>
      <c r="DN396" t="s">
        <v>438</v>
      </c>
      <c r="DO396">
        <v>2</v>
      </c>
      <c r="DP396" t="b">
        <v>1</v>
      </c>
      <c r="DQ396">
        <v>1761413218.94615</v>
      </c>
      <c r="DR396">
        <v>1453.58307692308</v>
      </c>
      <c r="DS396">
        <v>1491.14538461538</v>
      </c>
      <c r="DT396">
        <v>26.4014</v>
      </c>
      <c r="DU396">
        <v>24.8097153846154</v>
      </c>
      <c r="DV396">
        <v>1452.48461538462</v>
      </c>
      <c r="DW396">
        <v>26.0862076923077</v>
      </c>
      <c r="DX396">
        <v>500.025923076923</v>
      </c>
      <c r="DY396">
        <v>90.3711769230769</v>
      </c>
      <c r="DZ396">
        <v>0.0442017384615385</v>
      </c>
      <c r="EA396">
        <v>39.9085384615385</v>
      </c>
      <c r="EB396">
        <v>39.9508461538462</v>
      </c>
      <c r="EC396">
        <v>999.9</v>
      </c>
      <c r="ED396">
        <v>0</v>
      </c>
      <c r="EE396">
        <v>0</v>
      </c>
      <c r="EF396">
        <v>9997.06923076923</v>
      </c>
      <c r="EG396">
        <v>0</v>
      </c>
      <c r="EH396">
        <v>1224.51923076923</v>
      </c>
      <c r="EI396">
        <v>-37.5612692307692</v>
      </c>
      <c r="EJ396">
        <v>1492.99923076923</v>
      </c>
      <c r="EK396">
        <v>1529.08</v>
      </c>
      <c r="EL396">
        <v>1.59169384615385</v>
      </c>
      <c r="EM396">
        <v>1491.14538461538</v>
      </c>
      <c r="EN396">
        <v>24.8097153846154</v>
      </c>
      <c r="EO396">
        <v>2.38592692307692</v>
      </c>
      <c r="EP396">
        <v>2.24208230769231</v>
      </c>
      <c r="EQ396">
        <v>20.2685615384615</v>
      </c>
      <c r="ER396">
        <v>19.2662153846154</v>
      </c>
      <c r="ES396">
        <v>1199.94384615385</v>
      </c>
      <c r="ET396">
        <v>0.966990692307692</v>
      </c>
      <c r="EU396">
        <v>0.0330092769230769</v>
      </c>
      <c r="EV396">
        <v>0</v>
      </c>
      <c r="EW396">
        <v>1265.31384615385</v>
      </c>
      <c r="EX396">
        <v>5.00059</v>
      </c>
      <c r="EY396">
        <v>16200.4461538462</v>
      </c>
      <c r="EZ396">
        <v>10358.2076923077</v>
      </c>
      <c r="FA396">
        <v>59.6776153846154</v>
      </c>
      <c r="FB396">
        <v>61.6967692307692</v>
      </c>
      <c r="FC396">
        <v>59.9660769230769</v>
      </c>
      <c r="FD396">
        <v>61.3074615384615</v>
      </c>
      <c r="FE396">
        <v>60.3555384615385</v>
      </c>
      <c r="FF396">
        <v>1155.5</v>
      </c>
      <c r="FG396">
        <v>39.4423076923077</v>
      </c>
      <c r="FH396">
        <v>0</v>
      </c>
      <c r="FI396">
        <v>1761413187.1</v>
      </c>
      <c r="FJ396">
        <v>0</v>
      </c>
      <c r="FK396">
        <v>1265.052</v>
      </c>
      <c r="FL396">
        <v>-17.4846154188038</v>
      </c>
      <c r="FM396">
        <v>-173.984615580201</v>
      </c>
      <c r="FN396">
        <v>16198.708</v>
      </c>
      <c r="FO396">
        <v>15</v>
      </c>
      <c r="FP396">
        <v>0</v>
      </c>
      <c r="FQ396" t="s">
        <v>439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-37.3387047619048</v>
      </c>
      <c r="GD396">
        <v>-3.98650129870134</v>
      </c>
      <c r="GE396">
        <v>1.10803563354949</v>
      </c>
      <c r="GF396">
        <v>0</v>
      </c>
      <c r="GG396">
        <v>1266.16588235294</v>
      </c>
      <c r="GH396">
        <v>-17.413903726849</v>
      </c>
      <c r="GI396">
        <v>1.71982919406186</v>
      </c>
      <c r="GJ396">
        <v>-1</v>
      </c>
      <c r="GK396">
        <v>1.59691619047619</v>
      </c>
      <c r="GL396">
        <v>-0.116180259740258</v>
      </c>
      <c r="GM396">
        <v>0.0117772696634501</v>
      </c>
      <c r="GN396">
        <v>0</v>
      </c>
      <c r="GO396">
        <v>0</v>
      </c>
      <c r="GP396">
        <v>2</v>
      </c>
      <c r="GQ396" t="s">
        <v>473</v>
      </c>
      <c r="GR396">
        <v>3.12735</v>
      </c>
      <c r="GS396">
        <v>2.72217</v>
      </c>
      <c r="GT396">
        <v>0.202516</v>
      </c>
      <c r="GU396">
        <v>0.205648</v>
      </c>
      <c r="GV396">
        <v>0.105013</v>
      </c>
      <c r="GW396">
        <v>0.100977</v>
      </c>
      <c r="GX396">
        <v>28720.5</v>
      </c>
      <c r="GY396">
        <v>30257.5</v>
      </c>
      <c r="GZ396">
        <v>32723.2</v>
      </c>
      <c r="HA396">
        <v>34631.4</v>
      </c>
      <c r="HB396">
        <v>41757.1</v>
      </c>
      <c r="HC396">
        <v>44899.3</v>
      </c>
      <c r="HD396">
        <v>51397.3</v>
      </c>
      <c r="HE396">
        <v>55535.6</v>
      </c>
      <c r="HF396">
        <v>1.69403</v>
      </c>
      <c r="HG396">
        <v>1.56225</v>
      </c>
      <c r="HH396">
        <v>-0.0646189</v>
      </c>
      <c r="HI396">
        <v>0</v>
      </c>
      <c r="HJ396">
        <v>41.0389</v>
      </c>
      <c r="HK396">
        <v>999.9</v>
      </c>
      <c r="HL396">
        <v>56.648</v>
      </c>
      <c r="HM396">
        <v>29.346</v>
      </c>
      <c r="HN396">
        <v>25.7165</v>
      </c>
      <c r="HO396">
        <v>56.3976</v>
      </c>
      <c r="HP396">
        <v>41.9391</v>
      </c>
      <c r="HQ396">
        <v>1</v>
      </c>
      <c r="HR396">
        <v>2.17642</v>
      </c>
      <c r="HS396">
        <v>9.28105</v>
      </c>
      <c r="HT396">
        <v>19.9056</v>
      </c>
      <c r="HU396">
        <v>5.19078</v>
      </c>
      <c r="HV396">
        <v>12.0159</v>
      </c>
      <c r="HW396">
        <v>4.9708</v>
      </c>
      <c r="HX396">
        <v>3.29513</v>
      </c>
      <c r="HY396">
        <v>9999</v>
      </c>
      <c r="HZ396">
        <v>9999</v>
      </c>
      <c r="IA396">
        <v>999.9</v>
      </c>
      <c r="IB396">
        <v>9999</v>
      </c>
      <c r="IC396">
        <v>1.86324</v>
      </c>
      <c r="ID396">
        <v>1.86812</v>
      </c>
      <c r="IE396">
        <v>1.86783</v>
      </c>
      <c r="IF396">
        <v>1.86905</v>
      </c>
      <c r="IG396">
        <v>1.86982</v>
      </c>
      <c r="IH396">
        <v>1.86586</v>
      </c>
      <c r="II396">
        <v>1.86695</v>
      </c>
      <c r="IJ396">
        <v>1.86841</v>
      </c>
      <c r="IK396">
        <v>5</v>
      </c>
      <c r="IL396">
        <v>0</v>
      </c>
      <c r="IM396">
        <v>0</v>
      </c>
      <c r="IN396">
        <v>0</v>
      </c>
      <c r="IO396" t="s">
        <v>441</v>
      </c>
      <c r="IP396" t="s">
        <v>442</v>
      </c>
      <c r="IQ396" t="s">
        <v>443</v>
      </c>
      <c r="IR396" t="s">
        <v>443</v>
      </c>
      <c r="IS396" t="s">
        <v>443</v>
      </c>
      <c r="IT396" t="s">
        <v>443</v>
      </c>
      <c r="IU396">
        <v>0</v>
      </c>
      <c r="IV396">
        <v>100</v>
      </c>
      <c r="IW396">
        <v>100</v>
      </c>
      <c r="IX396">
        <v>1.1</v>
      </c>
      <c r="IY396">
        <v>0.3151</v>
      </c>
      <c r="IZ396">
        <v>1.09748391826392</v>
      </c>
      <c r="JA396">
        <v>0</v>
      </c>
      <c r="JB396">
        <v>0</v>
      </c>
      <c r="JC396">
        <v>0</v>
      </c>
      <c r="JD396">
        <v>0.315191680746845</v>
      </c>
      <c r="JE396">
        <v>0</v>
      </c>
      <c r="JF396">
        <v>0</v>
      </c>
      <c r="JG396">
        <v>0</v>
      </c>
      <c r="JH396">
        <v>5</v>
      </c>
      <c r="JI396">
        <v>2273</v>
      </c>
      <c r="JJ396">
        <v>0</v>
      </c>
      <c r="JK396">
        <v>25</v>
      </c>
      <c r="JL396">
        <v>29356887.1</v>
      </c>
      <c r="JM396">
        <v>29356887.1</v>
      </c>
      <c r="JN396">
        <v>2.87354</v>
      </c>
      <c r="JO396">
        <v>2.60132</v>
      </c>
      <c r="JP396">
        <v>1.54785</v>
      </c>
      <c r="JQ396">
        <v>2.32056</v>
      </c>
      <c r="JR396">
        <v>1.64551</v>
      </c>
      <c r="JS396">
        <v>2.27905</v>
      </c>
      <c r="JT396">
        <v>33.7381</v>
      </c>
      <c r="JU396">
        <v>24.0963</v>
      </c>
      <c r="JV396">
        <v>18</v>
      </c>
      <c r="JW396">
        <v>483.274</v>
      </c>
      <c r="JX396">
        <v>389.068</v>
      </c>
      <c r="JY396">
        <v>31.4814</v>
      </c>
      <c r="JZ396">
        <v>51.1628</v>
      </c>
      <c r="KA396">
        <v>30.0045</v>
      </c>
      <c r="KB396">
        <v>50.0868</v>
      </c>
      <c r="KC396">
        <v>49.8868</v>
      </c>
      <c r="KD396">
        <v>57.5341</v>
      </c>
      <c r="KE396">
        <v>0</v>
      </c>
      <c r="KF396">
        <v>100</v>
      </c>
      <c r="KG396">
        <v>20.7809</v>
      </c>
      <c r="KH396">
        <v>1537.57</v>
      </c>
      <c r="KI396">
        <v>34.6858</v>
      </c>
      <c r="KJ396">
        <v>93.1815</v>
      </c>
      <c r="KK396">
        <v>89.8632</v>
      </c>
    </row>
    <row r="397" spans="1:297">
      <c r="A397">
        <v>381</v>
      </c>
      <c r="B397">
        <v>1761413232.1</v>
      </c>
      <c r="C397">
        <v>5051.09999990463</v>
      </c>
      <c r="D397" t="s">
        <v>1207</v>
      </c>
      <c r="E397" t="s">
        <v>1208</v>
      </c>
      <c r="F397">
        <v>5</v>
      </c>
      <c r="G397" t="s">
        <v>1024</v>
      </c>
      <c r="H397" t="s">
        <v>436</v>
      </c>
      <c r="I397">
        <v>1761413223.94615</v>
      </c>
      <c r="J397">
        <f>(K397)/1000</f>
        <v>0</v>
      </c>
      <c r="K397">
        <f>IF(DP397, AN397, AH397)</f>
        <v>0</v>
      </c>
      <c r="L397">
        <f>IF(DP397, AI397, AG397)</f>
        <v>0</v>
      </c>
      <c r="M397">
        <f>DR397 - IF(AU397&gt;1, L397*DL397*100.0/(AW397), 0)</f>
        <v>0</v>
      </c>
      <c r="N397">
        <f>((T397-J397/2)*M397-L397)/(T397+J397/2)</f>
        <v>0</v>
      </c>
      <c r="O397">
        <f>N397*(DY397+DZ397)/1000.0</f>
        <v>0</v>
      </c>
      <c r="P397">
        <f>(DR397 - IF(AU397&gt;1, L397*DL397*100.0/(AW397), 0))*(DY397+DZ397)/1000.0</f>
        <v>0</v>
      </c>
      <c r="Q397">
        <f>2.0/((1/S397-1/R397)+SIGN(S397)*SQRT((1/S397-1/R397)*(1/S397-1/R397) + 4*DM397/((DM397+1)*(DM397+1))*(2*1/S397*1/R397-1/R397*1/R397)))</f>
        <v>0</v>
      </c>
      <c r="R397">
        <f>IF(LEFT(DN397,1)&lt;&gt;"0",IF(LEFT(DN397,1)="1",3.0,DO397),$D$5+$E$5*(EF397*DY397/($K$5*1000))+$F$5*(EF397*DY397/($K$5*1000))*MAX(MIN(DL397,$J$5),$I$5)*MAX(MIN(DL397,$J$5),$I$5)+$G$5*MAX(MIN(DL397,$J$5),$I$5)*(EF397*DY397/($K$5*1000))+$H$5*(EF397*DY397/($K$5*1000))*(EF397*DY397/($K$5*1000)))</f>
        <v>0</v>
      </c>
      <c r="S397">
        <f>J397*(1000-(1000*0.61365*exp(17.502*W397/(240.97+W397))/(DY397+DZ397)+DT397)/2)/(1000*0.61365*exp(17.502*W397/(240.97+W397))/(DY397+DZ397)-DT397)</f>
        <v>0</v>
      </c>
      <c r="T397">
        <f>1/((DM397+1)/(Q397/1.6)+1/(R397/1.37)) + DM397/((DM397+1)/(Q397/1.6) + DM397/(R397/1.37))</f>
        <v>0</v>
      </c>
      <c r="U397">
        <f>(DH397*DK397)</f>
        <v>0</v>
      </c>
      <c r="V397">
        <f>(EA397+(U397+2*0.95*5.67E-8*(((EA397+$B$7)+273)^4-(EA397+273)^4)-44100*J397)/(1.84*29.3*R397+8*0.95*5.67E-8*(EA397+273)^3))</f>
        <v>0</v>
      </c>
      <c r="W397">
        <f>($C$7*EB397+$D$7*EC397+$E$7*V397)</f>
        <v>0</v>
      </c>
      <c r="X397">
        <f>0.61365*exp(17.502*W397/(240.97+W397))</f>
        <v>0</v>
      </c>
      <c r="Y397">
        <f>(Z397/AA397*100)</f>
        <v>0</v>
      </c>
      <c r="Z397">
        <f>DT397*(DY397+DZ397)/1000</f>
        <v>0</v>
      </c>
      <c r="AA397">
        <f>0.61365*exp(17.502*EA397/(240.97+EA397))</f>
        <v>0</v>
      </c>
      <c r="AB397">
        <f>(X397-DT397*(DY397+DZ397)/1000)</f>
        <v>0</v>
      </c>
      <c r="AC397">
        <f>(-J397*44100)</f>
        <v>0</v>
      </c>
      <c r="AD397">
        <f>2*29.3*R397*0.92*(EA397-W397)</f>
        <v>0</v>
      </c>
      <c r="AE397">
        <f>2*0.95*5.67E-8*(((EA397+$B$7)+273)^4-(W397+273)^4)</f>
        <v>0</v>
      </c>
      <c r="AF397">
        <f>U397+AE397+AC397+AD397</f>
        <v>0</v>
      </c>
      <c r="AG397">
        <f>DX397*AU397*(DS397-DR397*(1000-AU397*DU397)/(1000-AU397*DT397))/(100*DL397)</f>
        <v>0</v>
      </c>
      <c r="AH397">
        <f>1000*DX397*AU397*(DT397-DU397)/(100*DL397*(1000-AU397*DT397))</f>
        <v>0</v>
      </c>
      <c r="AI397">
        <f>(AJ397 - AK397 - DY397*1E3/(8.314*(EA397+273.15)) * AM397/DX397 * AL397) * DX397/(100*DL397) * (1000 - DU397)/1000</f>
        <v>0</v>
      </c>
      <c r="AJ397">
        <v>1561.72612879055</v>
      </c>
      <c r="AK397">
        <v>1534.52806060606</v>
      </c>
      <c r="AL397">
        <v>3.25051576523858</v>
      </c>
      <c r="AM397">
        <v>65.0637993625478</v>
      </c>
      <c r="AN397">
        <f>(AP397 - AO397 + DY397*1E3/(8.314*(EA397+273.15)) * AR397/DX397 * AQ397) * DX397/(100*DL397) * 1000/(1000 - AP397)</f>
        <v>0</v>
      </c>
      <c r="AO397">
        <v>24.8195629778942</v>
      </c>
      <c r="AP397">
        <v>26.391943030303</v>
      </c>
      <c r="AQ397">
        <v>-1.5181158963922e-05</v>
      </c>
      <c r="AR397">
        <v>110.680161828756</v>
      </c>
      <c r="AS397">
        <v>10</v>
      </c>
      <c r="AT397">
        <v>2</v>
      </c>
      <c r="AU397">
        <f>IF(AS397*$H$13&gt;=AW397,1.0,(AW397/(AW397-AS397*$H$13)))</f>
        <v>0</v>
      </c>
      <c r="AV397">
        <f>(AU397-1)*100</f>
        <v>0</v>
      </c>
      <c r="AW397">
        <f>MAX(0,($B$13+$C$13*EF397)/(1+$D$13*EF397)*DY397/(EA397+273)*$E$13)</f>
        <v>0</v>
      </c>
      <c r="AX397" t="s">
        <v>437</v>
      </c>
      <c r="AY397" t="s">
        <v>437</v>
      </c>
      <c r="AZ397">
        <v>0</v>
      </c>
      <c r="BA397">
        <v>0</v>
      </c>
      <c r="BB397">
        <f>1-AZ397/BA397</f>
        <v>0</v>
      </c>
      <c r="BC397">
        <v>0</v>
      </c>
      <c r="BD397" t="s">
        <v>437</v>
      </c>
      <c r="BE397" t="s">
        <v>437</v>
      </c>
      <c r="BF397">
        <v>0</v>
      </c>
      <c r="BG397">
        <v>0</v>
      </c>
      <c r="BH397">
        <f>1-BF397/BG397</f>
        <v>0</v>
      </c>
      <c r="BI397">
        <v>0.5</v>
      </c>
      <c r="BJ397">
        <f>DI397</f>
        <v>0</v>
      </c>
      <c r="BK397">
        <f>L397</f>
        <v>0</v>
      </c>
      <c r="BL397">
        <f>BH397*BI397*BJ397</f>
        <v>0</v>
      </c>
      <c r="BM397">
        <f>(BK397-BC397)/BJ397</f>
        <v>0</v>
      </c>
      <c r="BN397">
        <f>(BA397-BG397)/BG397</f>
        <v>0</v>
      </c>
      <c r="BO397">
        <f>AZ397/(BB397+AZ397/BG397)</f>
        <v>0</v>
      </c>
      <c r="BP397" t="s">
        <v>437</v>
      </c>
      <c r="BQ397">
        <v>0</v>
      </c>
      <c r="BR397">
        <f>IF(BQ397&lt;&gt;0, BQ397, BO397)</f>
        <v>0</v>
      </c>
      <c r="BS397">
        <f>1-BR397/BG397</f>
        <v>0</v>
      </c>
      <c r="BT397">
        <f>(BG397-BF397)/(BG397-BR397)</f>
        <v>0</v>
      </c>
      <c r="BU397">
        <f>(BA397-BG397)/(BA397-BR397)</f>
        <v>0</v>
      </c>
      <c r="BV397">
        <f>(BG397-BF397)/(BG397-AZ397)</f>
        <v>0</v>
      </c>
      <c r="BW397">
        <f>(BA397-BG397)/(BA397-AZ397)</f>
        <v>0</v>
      </c>
      <c r="BX397">
        <f>(BT397*BR397/BF397)</f>
        <v>0</v>
      </c>
      <c r="BY397">
        <f>(1-BX397)</f>
        <v>0</v>
      </c>
      <c r="DH397">
        <f>$B$11*EG397+$C$11*EH397+$F$11*ES397*(1-EV397)</f>
        <v>0</v>
      </c>
      <c r="DI397">
        <f>DH397*DJ397</f>
        <v>0</v>
      </c>
      <c r="DJ397">
        <f>($B$11*$D$9+$C$11*$D$9+$F$11*((FF397+EX397)/MAX(FF397+EX397+FG397, 0.1)*$I$9+FG397/MAX(FF397+EX397+FG397, 0.1)*$J$9))/($B$11+$C$11+$F$11)</f>
        <v>0</v>
      </c>
      <c r="DK397">
        <f>($B$11*$K$9+$C$11*$K$9+$F$11*((FF397+EX397)/MAX(FF397+EX397+FG397, 0.1)*$P$9+FG397/MAX(FF397+EX397+FG397, 0.1)*$Q$9))/($B$11+$C$11+$F$11)</f>
        <v>0</v>
      </c>
      <c r="DL397">
        <v>6</v>
      </c>
      <c r="DM397">
        <v>0.5</v>
      </c>
      <c r="DN397" t="s">
        <v>438</v>
      </c>
      <c r="DO397">
        <v>2</v>
      </c>
      <c r="DP397" t="b">
        <v>1</v>
      </c>
      <c r="DQ397">
        <v>1761413223.94615</v>
      </c>
      <c r="DR397">
        <v>1470.41230769231</v>
      </c>
      <c r="DS397">
        <v>1507.47076923077</v>
      </c>
      <c r="DT397">
        <v>26.3974384615385</v>
      </c>
      <c r="DU397">
        <v>24.8146846153846</v>
      </c>
      <c r="DV397">
        <v>1469.31307692308</v>
      </c>
      <c r="DW397">
        <v>26.0822461538462</v>
      </c>
      <c r="DX397">
        <v>500.024384615385</v>
      </c>
      <c r="DY397">
        <v>90.3707538461538</v>
      </c>
      <c r="DZ397">
        <v>0.0441693461538462</v>
      </c>
      <c r="EA397">
        <v>39.9428307692308</v>
      </c>
      <c r="EB397">
        <v>39.9844076923077</v>
      </c>
      <c r="EC397">
        <v>999.9</v>
      </c>
      <c r="ED397">
        <v>0</v>
      </c>
      <c r="EE397">
        <v>0</v>
      </c>
      <c r="EF397">
        <v>9999.57538461538</v>
      </c>
      <c r="EG397">
        <v>0</v>
      </c>
      <c r="EH397">
        <v>1224.40615384615</v>
      </c>
      <c r="EI397">
        <v>-37.0583846153846</v>
      </c>
      <c r="EJ397">
        <v>1510.27692307692</v>
      </c>
      <c r="EK397">
        <v>1545.82923076923</v>
      </c>
      <c r="EL397">
        <v>1.58275076923077</v>
      </c>
      <c r="EM397">
        <v>1507.47076923077</v>
      </c>
      <c r="EN397">
        <v>24.8146846153846</v>
      </c>
      <c r="EO397">
        <v>2.38555615384615</v>
      </c>
      <c r="EP397">
        <v>2.24252076923077</v>
      </c>
      <c r="EQ397">
        <v>20.2660538461538</v>
      </c>
      <c r="ER397">
        <v>19.2693615384615</v>
      </c>
      <c r="ES397">
        <v>1199.94307692308</v>
      </c>
      <c r="ET397">
        <v>0.966991307692308</v>
      </c>
      <c r="EU397">
        <v>0.0330086384615385</v>
      </c>
      <c r="EV397">
        <v>0</v>
      </c>
      <c r="EW397">
        <v>1263.91538461538</v>
      </c>
      <c r="EX397">
        <v>5.00059</v>
      </c>
      <c r="EY397">
        <v>16185.3230769231</v>
      </c>
      <c r="EZ397">
        <v>10358.2</v>
      </c>
      <c r="FA397">
        <v>59.7160769230769</v>
      </c>
      <c r="FB397">
        <v>61.7209230769231</v>
      </c>
      <c r="FC397">
        <v>59.9997692307692</v>
      </c>
      <c r="FD397">
        <v>61.3459230769231</v>
      </c>
      <c r="FE397">
        <v>60.394</v>
      </c>
      <c r="FF397">
        <v>1155.50230769231</v>
      </c>
      <c r="FG397">
        <v>39.44</v>
      </c>
      <c r="FH397">
        <v>0</v>
      </c>
      <c r="FI397">
        <v>1761413191.9</v>
      </c>
      <c r="FJ397">
        <v>0</v>
      </c>
      <c r="FK397">
        <v>1263.6948</v>
      </c>
      <c r="FL397">
        <v>-17.3069230655898</v>
      </c>
      <c r="FM397">
        <v>-179.792307462406</v>
      </c>
      <c r="FN397">
        <v>16184.504</v>
      </c>
      <c r="FO397">
        <v>15</v>
      </c>
      <c r="FP397">
        <v>0</v>
      </c>
      <c r="FQ397" t="s">
        <v>439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-37.407425</v>
      </c>
      <c r="GD397">
        <v>4.17996541353387</v>
      </c>
      <c r="GE397">
        <v>1.06007061409842</v>
      </c>
      <c r="GF397">
        <v>0</v>
      </c>
      <c r="GG397">
        <v>1264.63941176471</v>
      </c>
      <c r="GH397">
        <v>-17.117799849715</v>
      </c>
      <c r="GI397">
        <v>1.69220521140572</v>
      </c>
      <c r="GJ397">
        <v>-1</v>
      </c>
      <c r="GK397">
        <v>1.587205</v>
      </c>
      <c r="GL397">
        <v>-0.109906466165411</v>
      </c>
      <c r="GM397">
        <v>0.0106653581749513</v>
      </c>
      <c r="GN397">
        <v>0</v>
      </c>
      <c r="GO397">
        <v>0</v>
      </c>
      <c r="GP397">
        <v>2</v>
      </c>
      <c r="GQ397" t="s">
        <v>473</v>
      </c>
      <c r="GR397">
        <v>3.12748</v>
      </c>
      <c r="GS397">
        <v>2.72197</v>
      </c>
      <c r="GT397">
        <v>0.203848</v>
      </c>
      <c r="GU397">
        <v>0.207066</v>
      </c>
      <c r="GV397">
        <v>0.104992</v>
      </c>
      <c r="GW397">
        <v>0.100982</v>
      </c>
      <c r="GX397">
        <v>28669.2</v>
      </c>
      <c r="GY397">
        <v>30199.1</v>
      </c>
      <c r="GZ397">
        <v>32720.2</v>
      </c>
      <c r="HA397">
        <v>34627.3</v>
      </c>
      <c r="HB397">
        <v>41754.9</v>
      </c>
      <c r="HC397">
        <v>44894.4</v>
      </c>
      <c r="HD397">
        <v>51393.1</v>
      </c>
      <c r="HE397">
        <v>55529.6</v>
      </c>
      <c r="HF397">
        <v>1.69365</v>
      </c>
      <c r="HG397">
        <v>1.56158</v>
      </c>
      <c r="HH397">
        <v>-0.0650585</v>
      </c>
      <c r="HI397">
        <v>0</v>
      </c>
      <c r="HJ397">
        <v>41.0739</v>
      </c>
      <c r="HK397">
        <v>999.9</v>
      </c>
      <c r="HL397">
        <v>56.648</v>
      </c>
      <c r="HM397">
        <v>29.346</v>
      </c>
      <c r="HN397">
        <v>25.7179</v>
      </c>
      <c r="HO397">
        <v>56.3476</v>
      </c>
      <c r="HP397">
        <v>41.8109</v>
      </c>
      <c r="HQ397">
        <v>1</v>
      </c>
      <c r="HR397">
        <v>2.18129</v>
      </c>
      <c r="HS397">
        <v>9.28105</v>
      </c>
      <c r="HT397">
        <v>19.9057</v>
      </c>
      <c r="HU397">
        <v>5.19138</v>
      </c>
      <c r="HV397">
        <v>12.0159</v>
      </c>
      <c r="HW397">
        <v>4.97095</v>
      </c>
      <c r="HX397">
        <v>3.29523</v>
      </c>
      <c r="HY397">
        <v>9999</v>
      </c>
      <c r="HZ397">
        <v>9999</v>
      </c>
      <c r="IA397">
        <v>999.9</v>
      </c>
      <c r="IB397">
        <v>9999</v>
      </c>
      <c r="IC397">
        <v>1.86322</v>
      </c>
      <c r="ID397">
        <v>1.86812</v>
      </c>
      <c r="IE397">
        <v>1.86783</v>
      </c>
      <c r="IF397">
        <v>1.86904</v>
      </c>
      <c r="IG397">
        <v>1.86981</v>
      </c>
      <c r="IH397">
        <v>1.86584</v>
      </c>
      <c r="II397">
        <v>1.86694</v>
      </c>
      <c r="IJ397">
        <v>1.86837</v>
      </c>
      <c r="IK397">
        <v>5</v>
      </c>
      <c r="IL397">
        <v>0</v>
      </c>
      <c r="IM397">
        <v>0</v>
      </c>
      <c r="IN397">
        <v>0</v>
      </c>
      <c r="IO397" t="s">
        <v>441</v>
      </c>
      <c r="IP397" t="s">
        <v>442</v>
      </c>
      <c r="IQ397" t="s">
        <v>443</v>
      </c>
      <c r="IR397" t="s">
        <v>443</v>
      </c>
      <c r="IS397" t="s">
        <v>443</v>
      </c>
      <c r="IT397" t="s">
        <v>443</v>
      </c>
      <c r="IU397">
        <v>0</v>
      </c>
      <c r="IV397">
        <v>100</v>
      </c>
      <c r="IW397">
        <v>100</v>
      </c>
      <c r="IX397">
        <v>1.09</v>
      </c>
      <c r="IY397">
        <v>0.3152</v>
      </c>
      <c r="IZ397">
        <v>1.09748391826392</v>
      </c>
      <c r="JA397">
        <v>0</v>
      </c>
      <c r="JB397">
        <v>0</v>
      </c>
      <c r="JC397">
        <v>0</v>
      </c>
      <c r="JD397">
        <v>0.315191680746845</v>
      </c>
      <c r="JE397">
        <v>0</v>
      </c>
      <c r="JF397">
        <v>0</v>
      </c>
      <c r="JG397">
        <v>0</v>
      </c>
      <c r="JH397">
        <v>5</v>
      </c>
      <c r="JI397">
        <v>2273</v>
      </c>
      <c r="JJ397">
        <v>0</v>
      </c>
      <c r="JK397">
        <v>25</v>
      </c>
      <c r="JL397">
        <v>29356887.2</v>
      </c>
      <c r="JM397">
        <v>29356887.2</v>
      </c>
      <c r="JN397">
        <v>2.89917</v>
      </c>
      <c r="JO397">
        <v>2.59766</v>
      </c>
      <c r="JP397">
        <v>1.54785</v>
      </c>
      <c r="JQ397">
        <v>2.32056</v>
      </c>
      <c r="JR397">
        <v>1.64673</v>
      </c>
      <c r="JS397">
        <v>2.37061</v>
      </c>
      <c r="JT397">
        <v>33.7381</v>
      </c>
      <c r="JU397">
        <v>24.105</v>
      </c>
      <c r="JV397">
        <v>18</v>
      </c>
      <c r="JW397">
        <v>483.278</v>
      </c>
      <c r="JX397">
        <v>388.859</v>
      </c>
      <c r="JY397">
        <v>31.5163</v>
      </c>
      <c r="JZ397">
        <v>51.2098</v>
      </c>
      <c r="KA397">
        <v>30.0046</v>
      </c>
      <c r="KB397">
        <v>50.1333</v>
      </c>
      <c r="KC397">
        <v>49.9307</v>
      </c>
      <c r="KD397">
        <v>58.109</v>
      </c>
      <c r="KE397">
        <v>0</v>
      </c>
      <c r="KF397">
        <v>100</v>
      </c>
      <c r="KG397">
        <v>20.7777</v>
      </c>
      <c r="KH397">
        <v>1557.92</v>
      </c>
      <c r="KI397">
        <v>34.6858</v>
      </c>
      <c r="KJ397">
        <v>93.1735</v>
      </c>
      <c r="KK397">
        <v>89.8531</v>
      </c>
    </row>
    <row r="398" spans="1:297">
      <c r="A398">
        <v>382</v>
      </c>
      <c r="B398">
        <v>1761413237.1</v>
      </c>
      <c r="C398">
        <v>5056.09999990463</v>
      </c>
      <c r="D398" t="s">
        <v>1209</v>
      </c>
      <c r="E398" t="s">
        <v>1210</v>
      </c>
      <c r="F398">
        <v>5</v>
      </c>
      <c r="G398" t="s">
        <v>1024</v>
      </c>
      <c r="H398" t="s">
        <v>436</v>
      </c>
      <c r="I398">
        <v>1761413228.94615</v>
      </c>
      <c r="J398">
        <f>(K398)/1000</f>
        <v>0</v>
      </c>
      <c r="K398">
        <f>IF(DP398, AN398, AH398)</f>
        <v>0</v>
      </c>
      <c r="L398">
        <f>IF(DP398, AI398, AG398)</f>
        <v>0</v>
      </c>
      <c r="M398">
        <f>DR398 - IF(AU398&gt;1, L398*DL398*100.0/(AW398), 0)</f>
        <v>0</v>
      </c>
      <c r="N398">
        <f>((T398-J398/2)*M398-L398)/(T398+J398/2)</f>
        <v>0</v>
      </c>
      <c r="O398">
        <f>N398*(DY398+DZ398)/1000.0</f>
        <v>0</v>
      </c>
      <c r="P398">
        <f>(DR398 - IF(AU398&gt;1, L398*DL398*100.0/(AW398), 0))*(DY398+DZ398)/1000.0</f>
        <v>0</v>
      </c>
      <c r="Q398">
        <f>2.0/((1/S398-1/R398)+SIGN(S398)*SQRT((1/S398-1/R398)*(1/S398-1/R398) + 4*DM398/((DM398+1)*(DM398+1))*(2*1/S398*1/R398-1/R398*1/R398)))</f>
        <v>0</v>
      </c>
      <c r="R398">
        <f>IF(LEFT(DN398,1)&lt;&gt;"0",IF(LEFT(DN398,1)="1",3.0,DO398),$D$5+$E$5*(EF398*DY398/($K$5*1000))+$F$5*(EF398*DY398/($K$5*1000))*MAX(MIN(DL398,$J$5),$I$5)*MAX(MIN(DL398,$J$5),$I$5)+$G$5*MAX(MIN(DL398,$J$5),$I$5)*(EF398*DY398/($K$5*1000))+$H$5*(EF398*DY398/($K$5*1000))*(EF398*DY398/($K$5*1000)))</f>
        <v>0</v>
      </c>
      <c r="S398">
        <f>J398*(1000-(1000*0.61365*exp(17.502*W398/(240.97+W398))/(DY398+DZ398)+DT398)/2)/(1000*0.61365*exp(17.502*W398/(240.97+W398))/(DY398+DZ398)-DT398)</f>
        <v>0</v>
      </c>
      <c r="T398">
        <f>1/((DM398+1)/(Q398/1.6)+1/(R398/1.37)) + DM398/((DM398+1)/(Q398/1.6) + DM398/(R398/1.37))</f>
        <v>0</v>
      </c>
      <c r="U398">
        <f>(DH398*DK398)</f>
        <v>0</v>
      </c>
      <c r="V398">
        <f>(EA398+(U398+2*0.95*5.67E-8*(((EA398+$B$7)+273)^4-(EA398+273)^4)-44100*J398)/(1.84*29.3*R398+8*0.95*5.67E-8*(EA398+273)^3))</f>
        <v>0</v>
      </c>
      <c r="W398">
        <f>($C$7*EB398+$D$7*EC398+$E$7*V398)</f>
        <v>0</v>
      </c>
      <c r="X398">
        <f>0.61365*exp(17.502*W398/(240.97+W398))</f>
        <v>0</v>
      </c>
      <c r="Y398">
        <f>(Z398/AA398*100)</f>
        <v>0</v>
      </c>
      <c r="Z398">
        <f>DT398*(DY398+DZ398)/1000</f>
        <v>0</v>
      </c>
      <c r="AA398">
        <f>0.61365*exp(17.502*EA398/(240.97+EA398))</f>
        <v>0</v>
      </c>
      <c r="AB398">
        <f>(X398-DT398*(DY398+DZ398)/1000)</f>
        <v>0</v>
      </c>
      <c r="AC398">
        <f>(-J398*44100)</f>
        <v>0</v>
      </c>
      <c r="AD398">
        <f>2*29.3*R398*0.92*(EA398-W398)</f>
        <v>0</v>
      </c>
      <c r="AE398">
        <f>2*0.95*5.67E-8*(((EA398+$B$7)+273)^4-(W398+273)^4)</f>
        <v>0</v>
      </c>
      <c r="AF398">
        <f>U398+AE398+AC398+AD398</f>
        <v>0</v>
      </c>
      <c r="AG398">
        <f>DX398*AU398*(DS398-DR398*(1000-AU398*DU398)/(1000-AU398*DT398))/(100*DL398)</f>
        <v>0</v>
      </c>
      <c r="AH398">
        <f>1000*DX398*AU398*(DT398-DU398)/(100*DL398*(1000-AU398*DT398))</f>
        <v>0</v>
      </c>
      <c r="AI398">
        <f>(AJ398 - AK398 - DY398*1E3/(8.314*(EA398+273.15)) * AM398/DX398 * AL398) * DX398/(100*DL398) * (1000 - DU398)/1000</f>
        <v>0</v>
      </c>
      <c r="AJ398">
        <v>1580.21791232206</v>
      </c>
      <c r="AK398">
        <v>1552.26642424242</v>
      </c>
      <c r="AL398">
        <v>3.57695313645821</v>
      </c>
      <c r="AM398">
        <v>65.0637993625478</v>
      </c>
      <c r="AN398">
        <f>(AP398 - AO398 + DY398*1E3/(8.314*(EA398+273.15)) * AR398/DX398 * AQ398) * DX398/(100*DL398) * 1000/(1000 - AP398)</f>
        <v>0</v>
      </c>
      <c r="AO398">
        <v>24.8268392721488</v>
      </c>
      <c r="AP398">
        <v>26.3899527272727</v>
      </c>
      <c r="AQ398">
        <v>-2.06140578056886e-06</v>
      </c>
      <c r="AR398">
        <v>110.680161828756</v>
      </c>
      <c r="AS398">
        <v>10</v>
      </c>
      <c r="AT398">
        <v>2</v>
      </c>
      <c r="AU398">
        <f>IF(AS398*$H$13&gt;=AW398,1.0,(AW398/(AW398-AS398*$H$13)))</f>
        <v>0</v>
      </c>
      <c r="AV398">
        <f>(AU398-1)*100</f>
        <v>0</v>
      </c>
      <c r="AW398">
        <f>MAX(0,($B$13+$C$13*EF398)/(1+$D$13*EF398)*DY398/(EA398+273)*$E$13)</f>
        <v>0</v>
      </c>
      <c r="AX398" t="s">
        <v>437</v>
      </c>
      <c r="AY398" t="s">
        <v>437</v>
      </c>
      <c r="AZ398">
        <v>0</v>
      </c>
      <c r="BA398">
        <v>0</v>
      </c>
      <c r="BB398">
        <f>1-AZ398/BA398</f>
        <v>0</v>
      </c>
      <c r="BC398">
        <v>0</v>
      </c>
      <c r="BD398" t="s">
        <v>437</v>
      </c>
      <c r="BE398" t="s">
        <v>437</v>
      </c>
      <c r="BF398">
        <v>0</v>
      </c>
      <c r="BG398">
        <v>0</v>
      </c>
      <c r="BH398">
        <f>1-BF398/BG398</f>
        <v>0</v>
      </c>
      <c r="BI398">
        <v>0.5</v>
      </c>
      <c r="BJ398">
        <f>DI398</f>
        <v>0</v>
      </c>
      <c r="BK398">
        <f>L398</f>
        <v>0</v>
      </c>
      <c r="BL398">
        <f>BH398*BI398*BJ398</f>
        <v>0</v>
      </c>
      <c r="BM398">
        <f>(BK398-BC398)/BJ398</f>
        <v>0</v>
      </c>
      <c r="BN398">
        <f>(BA398-BG398)/BG398</f>
        <v>0</v>
      </c>
      <c r="BO398">
        <f>AZ398/(BB398+AZ398/BG398)</f>
        <v>0</v>
      </c>
      <c r="BP398" t="s">
        <v>437</v>
      </c>
      <c r="BQ398">
        <v>0</v>
      </c>
      <c r="BR398">
        <f>IF(BQ398&lt;&gt;0, BQ398, BO398)</f>
        <v>0</v>
      </c>
      <c r="BS398">
        <f>1-BR398/BG398</f>
        <v>0</v>
      </c>
      <c r="BT398">
        <f>(BG398-BF398)/(BG398-BR398)</f>
        <v>0</v>
      </c>
      <c r="BU398">
        <f>(BA398-BG398)/(BA398-BR398)</f>
        <v>0</v>
      </c>
      <c r="BV398">
        <f>(BG398-BF398)/(BG398-AZ398)</f>
        <v>0</v>
      </c>
      <c r="BW398">
        <f>(BA398-BG398)/(BA398-AZ398)</f>
        <v>0</v>
      </c>
      <c r="BX398">
        <f>(BT398*BR398/BF398)</f>
        <v>0</v>
      </c>
      <c r="BY398">
        <f>(1-BX398)</f>
        <v>0</v>
      </c>
      <c r="DH398">
        <f>$B$11*EG398+$C$11*EH398+$F$11*ES398*(1-EV398)</f>
        <v>0</v>
      </c>
      <c r="DI398">
        <f>DH398*DJ398</f>
        <v>0</v>
      </c>
      <c r="DJ398">
        <f>($B$11*$D$9+$C$11*$D$9+$F$11*((FF398+EX398)/MAX(FF398+EX398+FG398, 0.1)*$I$9+FG398/MAX(FF398+EX398+FG398, 0.1)*$J$9))/($B$11+$C$11+$F$11)</f>
        <v>0</v>
      </c>
      <c r="DK398">
        <f>($B$11*$K$9+$C$11*$K$9+$F$11*((FF398+EX398)/MAX(FF398+EX398+FG398, 0.1)*$P$9+FG398/MAX(FF398+EX398+FG398, 0.1)*$Q$9))/($B$11+$C$11+$F$11)</f>
        <v>0</v>
      </c>
      <c r="DL398">
        <v>6</v>
      </c>
      <c r="DM398">
        <v>0.5</v>
      </c>
      <c r="DN398" t="s">
        <v>438</v>
      </c>
      <c r="DO398">
        <v>2</v>
      </c>
      <c r="DP398" t="b">
        <v>1</v>
      </c>
      <c r="DQ398">
        <v>1761413228.94615</v>
      </c>
      <c r="DR398">
        <v>1487.13538461538</v>
      </c>
      <c r="DS398">
        <v>1524.75307692308</v>
      </c>
      <c r="DT398">
        <v>26.3937769230769</v>
      </c>
      <c r="DU398">
        <v>24.8198538461538</v>
      </c>
      <c r="DV398">
        <v>1486.03769230769</v>
      </c>
      <c r="DW398">
        <v>26.0785769230769</v>
      </c>
      <c r="DX398">
        <v>500.049307692308</v>
      </c>
      <c r="DY398">
        <v>90.3707923076923</v>
      </c>
      <c r="DZ398">
        <v>0.0440232692307692</v>
      </c>
      <c r="EA398">
        <v>39.9771692307692</v>
      </c>
      <c r="EB398">
        <v>40.0173153846154</v>
      </c>
      <c r="EC398">
        <v>999.9</v>
      </c>
      <c r="ED398">
        <v>0</v>
      </c>
      <c r="EE398">
        <v>0</v>
      </c>
      <c r="EF398">
        <v>9997.26076923077</v>
      </c>
      <c r="EG398">
        <v>0</v>
      </c>
      <c r="EH398">
        <v>1224.30769230769</v>
      </c>
      <c r="EI398">
        <v>-37.6185769230769</v>
      </c>
      <c r="EJ398">
        <v>1527.44846153846</v>
      </c>
      <c r="EK398">
        <v>1563.56153846154</v>
      </c>
      <c r="EL398">
        <v>1.57391461538462</v>
      </c>
      <c r="EM398">
        <v>1524.75307692308</v>
      </c>
      <c r="EN398">
        <v>24.8198538461538</v>
      </c>
      <c r="EO398">
        <v>2.38522538461538</v>
      </c>
      <c r="EP398">
        <v>2.24298846153846</v>
      </c>
      <c r="EQ398">
        <v>20.2638076923077</v>
      </c>
      <c r="ER398">
        <v>19.2727230769231</v>
      </c>
      <c r="ES398">
        <v>1199.96769230769</v>
      </c>
      <c r="ET398">
        <v>0.966992538461539</v>
      </c>
      <c r="EU398">
        <v>0.0330073307692308</v>
      </c>
      <c r="EV398">
        <v>0</v>
      </c>
      <c r="EW398">
        <v>1262.38615384615</v>
      </c>
      <c r="EX398">
        <v>5.00059</v>
      </c>
      <c r="EY398">
        <v>16170.8769230769</v>
      </c>
      <c r="EZ398">
        <v>10358.4230769231</v>
      </c>
      <c r="FA398">
        <v>59.7545384615385</v>
      </c>
      <c r="FB398">
        <v>61.7593846153846</v>
      </c>
      <c r="FC398">
        <v>60.0333846153846</v>
      </c>
      <c r="FD398">
        <v>61.3796153846154</v>
      </c>
      <c r="FE398">
        <v>60.4276153846154</v>
      </c>
      <c r="FF398">
        <v>1155.52769230769</v>
      </c>
      <c r="FG398">
        <v>39.44</v>
      </c>
      <c r="FH398">
        <v>0</v>
      </c>
      <c r="FI398">
        <v>1761413197.3</v>
      </c>
      <c r="FJ398">
        <v>0</v>
      </c>
      <c r="FK398">
        <v>1262.16192307692</v>
      </c>
      <c r="FL398">
        <v>-17.4471795044622</v>
      </c>
      <c r="FM398">
        <v>-183.432478780687</v>
      </c>
      <c r="FN398">
        <v>16168.9923076923</v>
      </c>
      <c r="FO398">
        <v>15</v>
      </c>
      <c r="FP398">
        <v>0</v>
      </c>
      <c r="FQ398" t="s">
        <v>439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-37.4025952380952</v>
      </c>
      <c r="GD398">
        <v>-2.93218441558443</v>
      </c>
      <c r="GE398">
        <v>1.00309022880306</v>
      </c>
      <c r="GF398">
        <v>0</v>
      </c>
      <c r="GG398">
        <v>1263.22441176471</v>
      </c>
      <c r="GH398">
        <v>-17.9882353065339</v>
      </c>
      <c r="GI398">
        <v>1.77775335941756</v>
      </c>
      <c r="GJ398">
        <v>-1</v>
      </c>
      <c r="GK398">
        <v>1.57902285714286</v>
      </c>
      <c r="GL398">
        <v>-0.102997402597398</v>
      </c>
      <c r="GM398">
        <v>0.0104783314478963</v>
      </c>
      <c r="GN398">
        <v>0</v>
      </c>
      <c r="GO398">
        <v>0</v>
      </c>
      <c r="GP398">
        <v>2</v>
      </c>
      <c r="GQ398" t="s">
        <v>473</v>
      </c>
      <c r="GR398">
        <v>3.12745</v>
      </c>
      <c r="GS398">
        <v>2.72157</v>
      </c>
      <c r="GT398">
        <v>0.205267</v>
      </c>
      <c r="GU398">
        <v>0.20841</v>
      </c>
      <c r="GV398">
        <v>0.104975</v>
      </c>
      <c r="GW398">
        <v>0.100986</v>
      </c>
      <c r="GX398">
        <v>28614.6</v>
      </c>
      <c r="GY398">
        <v>30143.5</v>
      </c>
      <c r="GZ398">
        <v>32717.1</v>
      </c>
      <c r="HA398">
        <v>34623.1</v>
      </c>
      <c r="HB398">
        <v>41752.8</v>
      </c>
      <c r="HC398">
        <v>44889.5</v>
      </c>
      <c r="HD398">
        <v>51389.1</v>
      </c>
      <c r="HE398">
        <v>55523.4</v>
      </c>
      <c r="HF398">
        <v>1.6931</v>
      </c>
      <c r="HG398">
        <v>1.5613</v>
      </c>
      <c r="HH398">
        <v>-0.0643991</v>
      </c>
      <c r="HI398">
        <v>0</v>
      </c>
      <c r="HJ398">
        <v>41.108</v>
      </c>
      <c r="HK398">
        <v>999.9</v>
      </c>
      <c r="HL398">
        <v>56.648</v>
      </c>
      <c r="HM398">
        <v>29.346</v>
      </c>
      <c r="HN398">
        <v>25.7164</v>
      </c>
      <c r="HO398">
        <v>56.4776</v>
      </c>
      <c r="HP398">
        <v>41.5986</v>
      </c>
      <c r="HQ398">
        <v>1</v>
      </c>
      <c r="HR398">
        <v>2.18596</v>
      </c>
      <c r="HS398">
        <v>9.28105</v>
      </c>
      <c r="HT398">
        <v>19.9053</v>
      </c>
      <c r="HU398">
        <v>5.19048</v>
      </c>
      <c r="HV398">
        <v>12.0159</v>
      </c>
      <c r="HW398">
        <v>4.9705</v>
      </c>
      <c r="HX398">
        <v>3.29513</v>
      </c>
      <c r="HY398">
        <v>9999</v>
      </c>
      <c r="HZ398">
        <v>9999</v>
      </c>
      <c r="IA398">
        <v>999.9</v>
      </c>
      <c r="IB398">
        <v>9999</v>
      </c>
      <c r="IC398">
        <v>1.86324</v>
      </c>
      <c r="ID398">
        <v>1.86812</v>
      </c>
      <c r="IE398">
        <v>1.86783</v>
      </c>
      <c r="IF398">
        <v>1.86904</v>
      </c>
      <c r="IG398">
        <v>1.86981</v>
      </c>
      <c r="IH398">
        <v>1.86584</v>
      </c>
      <c r="II398">
        <v>1.86692</v>
      </c>
      <c r="IJ398">
        <v>1.86839</v>
      </c>
      <c r="IK398">
        <v>5</v>
      </c>
      <c r="IL398">
        <v>0</v>
      </c>
      <c r="IM398">
        <v>0</v>
      </c>
      <c r="IN398">
        <v>0</v>
      </c>
      <c r="IO398" t="s">
        <v>441</v>
      </c>
      <c r="IP398" t="s">
        <v>442</v>
      </c>
      <c r="IQ398" t="s">
        <v>443</v>
      </c>
      <c r="IR398" t="s">
        <v>443</v>
      </c>
      <c r="IS398" t="s">
        <v>443</v>
      </c>
      <c r="IT398" t="s">
        <v>443</v>
      </c>
      <c r="IU398">
        <v>0</v>
      </c>
      <c r="IV398">
        <v>100</v>
      </c>
      <c r="IW398">
        <v>100</v>
      </c>
      <c r="IX398">
        <v>1.09</v>
      </c>
      <c r="IY398">
        <v>0.3152</v>
      </c>
      <c r="IZ398">
        <v>1.09748391826392</v>
      </c>
      <c r="JA398">
        <v>0</v>
      </c>
      <c r="JB398">
        <v>0</v>
      </c>
      <c r="JC398">
        <v>0</v>
      </c>
      <c r="JD398">
        <v>0.315191680746845</v>
      </c>
      <c r="JE398">
        <v>0</v>
      </c>
      <c r="JF398">
        <v>0</v>
      </c>
      <c r="JG398">
        <v>0</v>
      </c>
      <c r="JH398">
        <v>5</v>
      </c>
      <c r="JI398">
        <v>2273</v>
      </c>
      <c r="JJ398">
        <v>0</v>
      </c>
      <c r="JK398">
        <v>25</v>
      </c>
      <c r="JL398">
        <v>29356887.3</v>
      </c>
      <c r="JM398">
        <v>29356887.3</v>
      </c>
      <c r="JN398">
        <v>2.92358</v>
      </c>
      <c r="JO398">
        <v>2.58789</v>
      </c>
      <c r="JP398">
        <v>1.54785</v>
      </c>
      <c r="JQ398">
        <v>2.32056</v>
      </c>
      <c r="JR398">
        <v>1.64551</v>
      </c>
      <c r="JS398">
        <v>2.39746</v>
      </c>
      <c r="JT398">
        <v>33.7381</v>
      </c>
      <c r="JU398">
        <v>24.1138</v>
      </c>
      <c r="JV398">
        <v>18</v>
      </c>
      <c r="JW398">
        <v>483.153</v>
      </c>
      <c r="JX398">
        <v>388.901</v>
      </c>
      <c r="JY398">
        <v>31.5505</v>
      </c>
      <c r="JZ398">
        <v>51.2569</v>
      </c>
      <c r="KA398">
        <v>30.0046</v>
      </c>
      <c r="KB398">
        <v>50.179</v>
      </c>
      <c r="KC398">
        <v>49.9764</v>
      </c>
      <c r="KD398">
        <v>58.5443</v>
      </c>
      <c r="KE398">
        <v>0</v>
      </c>
      <c r="KF398">
        <v>100</v>
      </c>
      <c r="KG398">
        <v>20.7749</v>
      </c>
      <c r="KH398">
        <v>1571.52</v>
      </c>
      <c r="KI398">
        <v>34.6858</v>
      </c>
      <c r="KJ398">
        <v>93.1656</v>
      </c>
      <c r="KK398">
        <v>89.8428</v>
      </c>
    </row>
    <row r="399" spans="1:297">
      <c r="A399">
        <v>383</v>
      </c>
      <c r="B399">
        <v>1761413242.1</v>
      </c>
      <c r="C399">
        <v>5061.09999990463</v>
      </c>
      <c r="D399" t="s">
        <v>1211</v>
      </c>
      <c r="E399" t="s">
        <v>1212</v>
      </c>
      <c r="F399">
        <v>5</v>
      </c>
      <c r="G399" t="s">
        <v>1024</v>
      </c>
      <c r="H399" t="s">
        <v>436</v>
      </c>
      <c r="I399">
        <v>1761413233.94615</v>
      </c>
      <c r="J399">
        <f>(K399)/1000</f>
        <v>0</v>
      </c>
      <c r="K399">
        <f>IF(DP399, AN399, AH399)</f>
        <v>0</v>
      </c>
      <c r="L399">
        <f>IF(DP399, AI399, AG399)</f>
        <v>0</v>
      </c>
      <c r="M399">
        <f>DR399 - IF(AU399&gt;1, L399*DL399*100.0/(AW399), 0)</f>
        <v>0</v>
      </c>
      <c r="N399">
        <f>((T399-J399/2)*M399-L399)/(T399+J399/2)</f>
        <v>0</v>
      </c>
      <c r="O399">
        <f>N399*(DY399+DZ399)/1000.0</f>
        <v>0</v>
      </c>
      <c r="P399">
        <f>(DR399 - IF(AU399&gt;1, L399*DL399*100.0/(AW399), 0))*(DY399+DZ399)/1000.0</f>
        <v>0</v>
      </c>
      <c r="Q399">
        <f>2.0/((1/S399-1/R399)+SIGN(S399)*SQRT((1/S399-1/R399)*(1/S399-1/R399) + 4*DM399/((DM399+1)*(DM399+1))*(2*1/S399*1/R399-1/R399*1/R399)))</f>
        <v>0</v>
      </c>
      <c r="R399">
        <f>IF(LEFT(DN399,1)&lt;&gt;"0",IF(LEFT(DN399,1)="1",3.0,DO399),$D$5+$E$5*(EF399*DY399/($K$5*1000))+$F$5*(EF399*DY399/($K$5*1000))*MAX(MIN(DL399,$J$5),$I$5)*MAX(MIN(DL399,$J$5),$I$5)+$G$5*MAX(MIN(DL399,$J$5),$I$5)*(EF399*DY399/($K$5*1000))+$H$5*(EF399*DY399/($K$5*1000))*(EF399*DY399/($K$5*1000)))</f>
        <v>0</v>
      </c>
      <c r="S399">
        <f>J399*(1000-(1000*0.61365*exp(17.502*W399/(240.97+W399))/(DY399+DZ399)+DT399)/2)/(1000*0.61365*exp(17.502*W399/(240.97+W399))/(DY399+DZ399)-DT399)</f>
        <v>0</v>
      </c>
      <c r="T399">
        <f>1/((DM399+1)/(Q399/1.6)+1/(R399/1.37)) + DM399/((DM399+1)/(Q399/1.6) + DM399/(R399/1.37))</f>
        <v>0</v>
      </c>
      <c r="U399">
        <f>(DH399*DK399)</f>
        <v>0</v>
      </c>
      <c r="V399">
        <f>(EA399+(U399+2*0.95*5.67E-8*(((EA399+$B$7)+273)^4-(EA399+273)^4)-44100*J399)/(1.84*29.3*R399+8*0.95*5.67E-8*(EA399+273)^3))</f>
        <v>0</v>
      </c>
      <c r="W399">
        <f>($C$7*EB399+$D$7*EC399+$E$7*V399)</f>
        <v>0</v>
      </c>
      <c r="X399">
        <f>0.61365*exp(17.502*W399/(240.97+W399))</f>
        <v>0</v>
      </c>
      <c r="Y399">
        <f>(Z399/AA399*100)</f>
        <v>0</v>
      </c>
      <c r="Z399">
        <f>DT399*(DY399+DZ399)/1000</f>
        <v>0</v>
      </c>
      <c r="AA399">
        <f>0.61365*exp(17.502*EA399/(240.97+EA399))</f>
        <v>0</v>
      </c>
      <c r="AB399">
        <f>(X399-DT399*(DY399+DZ399)/1000)</f>
        <v>0</v>
      </c>
      <c r="AC399">
        <f>(-J399*44100)</f>
        <v>0</v>
      </c>
      <c r="AD399">
        <f>2*29.3*R399*0.92*(EA399-W399)</f>
        <v>0</v>
      </c>
      <c r="AE399">
        <f>2*0.95*5.67E-8*(((EA399+$B$7)+273)^4-(W399+273)^4)</f>
        <v>0</v>
      </c>
      <c r="AF399">
        <f>U399+AE399+AC399+AD399</f>
        <v>0</v>
      </c>
      <c r="AG399">
        <f>DX399*AU399*(DS399-DR399*(1000-AU399*DU399)/(1000-AU399*DT399))/(100*DL399)</f>
        <v>0</v>
      </c>
      <c r="AH399">
        <f>1000*DX399*AU399*(DT399-DU399)/(100*DL399*(1000-AU399*DT399))</f>
        <v>0</v>
      </c>
      <c r="AI399">
        <f>(AJ399 - AK399 - DY399*1E3/(8.314*(EA399+273.15)) * AM399/DX399 * AL399) * DX399/(100*DL399) * (1000 - DU399)/1000</f>
        <v>0</v>
      </c>
      <c r="AJ399">
        <v>1596.31794920494</v>
      </c>
      <c r="AK399">
        <v>1568.892</v>
      </c>
      <c r="AL399">
        <v>3.29542926431515</v>
      </c>
      <c r="AM399">
        <v>65.0637993625478</v>
      </c>
      <c r="AN399">
        <f>(AP399 - AO399 + DY399*1E3/(8.314*(EA399+273.15)) * AR399/DX399 * AQ399) * DX399/(100*DL399) * 1000/(1000 - AP399)</f>
        <v>0</v>
      </c>
      <c r="AO399">
        <v>24.8309384515559</v>
      </c>
      <c r="AP399">
        <v>26.3860896969697</v>
      </c>
      <c r="AQ399">
        <v>-1.66586820962879e-05</v>
      </c>
      <c r="AR399">
        <v>110.680161828756</v>
      </c>
      <c r="AS399">
        <v>10</v>
      </c>
      <c r="AT399">
        <v>2</v>
      </c>
      <c r="AU399">
        <f>IF(AS399*$H$13&gt;=AW399,1.0,(AW399/(AW399-AS399*$H$13)))</f>
        <v>0</v>
      </c>
      <c r="AV399">
        <f>(AU399-1)*100</f>
        <v>0</v>
      </c>
      <c r="AW399">
        <f>MAX(0,($B$13+$C$13*EF399)/(1+$D$13*EF399)*DY399/(EA399+273)*$E$13)</f>
        <v>0</v>
      </c>
      <c r="AX399" t="s">
        <v>437</v>
      </c>
      <c r="AY399" t="s">
        <v>437</v>
      </c>
      <c r="AZ399">
        <v>0</v>
      </c>
      <c r="BA399">
        <v>0</v>
      </c>
      <c r="BB399">
        <f>1-AZ399/BA399</f>
        <v>0</v>
      </c>
      <c r="BC399">
        <v>0</v>
      </c>
      <c r="BD399" t="s">
        <v>437</v>
      </c>
      <c r="BE399" t="s">
        <v>437</v>
      </c>
      <c r="BF399">
        <v>0</v>
      </c>
      <c r="BG399">
        <v>0</v>
      </c>
      <c r="BH399">
        <f>1-BF399/BG399</f>
        <v>0</v>
      </c>
      <c r="BI399">
        <v>0.5</v>
      </c>
      <c r="BJ399">
        <f>DI399</f>
        <v>0</v>
      </c>
      <c r="BK399">
        <f>L399</f>
        <v>0</v>
      </c>
      <c r="BL399">
        <f>BH399*BI399*BJ399</f>
        <v>0</v>
      </c>
      <c r="BM399">
        <f>(BK399-BC399)/BJ399</f>
        <v>0</v>
      </c>
      <c r="BN399">
        <f>(BA399-BG399)/BG399</f>
        <v>0</v>
      </c>
      <c r="BO399">
        <f>AZ399/(BB399+AZ399/BG399)</f>
        <v>0</v>
      </c>
      <c r="BP399" t="s">
        <v>437</v>
      </c>
      <c r="BQ399">
        <v>0</v>
      </c>
      <c r="BR399">
        <f>IF(BQ399&lt;&gt;0, BQ399, BO399)</f>
        <v>0</v>
      </c>
      <c r="BS399">
        <f>1-BR399/BG399</f>
        <v>0</v>
      </c>
      <c r="BT399">
        <f>(BG399-BF399)/(BG399-BR399)</f>
        <v>0</v>
      </c>
      <c r="BU399">
        <f>(BA399-BG399)/(BA399-BR399)</f>
        <v>0</v>
      </c>
      <c r="BV399">
        <f>(BG399-BF399)/(BG399-AZ399)</f>
        <v>0</v>
      </c>
      <c r="BW399">
        <f>(BA399-BG399)/(BA399-AZ399)</f>
        <v>0</v>
      </c>
      <c r="BX399">
        <f>(BT399*BR399/BF399)</f>
        <v>0</v>
      </c>
      <c r="BY399">
        <f>(1-BX399)</f>
        <v>0</v>
      </c>
      <c r="DH399">
        <f>$B$11*EG399+$C$11*EH399+$F$11*ES399*(1-EV399)</f>
        <v>0</v>
      </c>
      <c r="DI399">
        <f>DH399*DJ399</f>
        <v>0</v>
      </c>
      <c r="DJ399">
        <f>($B$11*$D$9+$C$11*$D$9+$F$11*((FF399+EX399)/MAX(FF399+EX399+FG399, 0.1)*$I$9+FG399/MAX(FF399+EX399+FG399, 0.1)*$J$9))/($B$11+$C$11+$F$11)</f>
        <v>0</v>
      </c>
      <c r="DK399">
        <f>($B$11*$K$9+$C$11*$K$9+$F$11*((FF399+EX399)/MAX(FF399+EX399+FG399, 0.1)*$P$9+FG399/MAX(FF399+EX399+FG399, 0.1)*$Q$9))/($B$11+$C$11+$F$11)</f>
        <v>0</v>
      </c>
      <c r="DL399">
        <v>6</v>
      </c>
      <c r="DM399">
        <v>0.5</v>
      </c>
      <c r="DN399" t="s">
        <v>438</v>
      </c>
      <c r="DO399">
        <v>2</v>
      </c>
      <c r="DP399" t="b">
        <v>1</v>
      </c>
      <c r="DQ399">
        <v>1761413233.94615</v>
      </c>
      <c r="DR399">
        <v>1503.88384615385</v>
      </c>
      <c r="DS399">
        <v>1540.90846153846</v>
      </c>
      <c r="DT399">
        <v>26.3907923076923</v>
      </c>
      <c r="DU399">
        <v>24.8244230769231</v>
      </c>
      <c r="DV399">
        <v>1502.78538461538</v>
      </c>
      <c r="DW399">
        <v>26.0755923076923</v>
      </c>
      <c r="DX399">
        <v>500.042384615385</v>
      </c>
      <c r="DY399">
        <v>90.3708923076923</v>
      </c>
      <c r="DZ399">
        <v>0.0439388615384615</v>
      </c>
      <c r="EA399">
        <v>40.0106307692308</v>
      </c>
      <c r="EB399">
        <v>40.0497461538461</v>
      </c>
      <c r="EC399">
        <v>999.9</v>
      </c>
      <c r="ED399">
        <v>0</v>
      </c>
      <c r="EE399">
        <v>0</v>
      </c>
      <c r="EF399">
        <v>10000.77</v>
      </c>
      <c r="EG399">
        <v>0</v>
      </c>
      <c r="EH399">
        <v>1224.19307692308</v>
      </c>
      <c r="EI399">
        <v>-37.0254384615385</v>
      </c>
      <c r="EJ399">
        <v>1544.64769230769</v>
      </c>
      <c r="EK399">
        <v>1580.13615384615</v>
      </c>
      <c r="EL399">
        <v>1.56635153846154</v>
      </c>
      <c r="EM399">
        <v>1540.90846153846</v>
      </c>
      <c r="EN399">
        <v>24.8244230769231</v>
      </c>
      <c r="EO399">
        <v>2.38495846153846</v>
      </c>
      <c r="EP399">
        <v>2.24340384615385</v>
      </c>
      <c r="EQ399">
        <v>20.2619923076923</v>
      </c>
      <c r="ER399">
        <v>19.2756923076923</v>
      </c>
      <c r="ES399">
        <v>1199.94461538462</v>
      </c>
      <c r="ET399">
        <v>0.966992538461539</v>
      </c>
      <c r="EU399">
        <v>0.0330073153846154</v>
      </c>
      <c r="EV399">
        <v>0</v>
      </c>
      <c r="EW399">
        <v>1261.00384615385</v>
      </c>
      <c r="EX399">
        <v>5.00059</v>
      </c>
      <c r="EY399">
        <v>16155.4384615385</v>
      </c>
      <c r="EZ399">
        <v>10358.2230769231</v>
      </c>
      <c r="FA399">
        <v>59.7881538461538</v>
      </c>
      <c r="FB399">
        <v>61.793</v>
      </c>
      <c r="FC399">
        <v>60.0718461538462</v>
      </c>
      <c r="FD399">
        <v>61.4132307692308</v>
      </c>
      <c r="FE399">
        <v>60.4660769230769</v>
      </c>
      <c r="FF399">
        <v>1155.50461538462</v>
      </c>
      <c r="FG399">
        <v>39.44</v>
      </c>
      <c r="FH399">
        <v>0</v>
      </c>
      <c r="FI399">
        <v>1761413202.1</v>
      </c>
      <c r="FJ399">
        <v>0</v>
      </c>
      <c r="FK399">
        <v>1260.79884615385</v>
      </c>
      <c r="FL399">
        <v>-18.0495726449115</v>
      </c>
      <c r="FM399">
        <v>-185.832478621721</v>
      </c>
      <c r="FN399">
        <v>16154.1923076923</v>
      </c>
      <c r="FO399">
        <v>15</v>
      </c>
      <c r="FP399">
        <v>0</v>
      </c>
      <c r="FQ399" t="s">
        <v>439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-37.432725</v>
      </c>
      <c r="GD399">
        <v>4.96373684210524</v>
      </c>
      <c r="GE399">
        <v>1.0210702869416</v>
      </c>
      <c r="GF399">
        <v>0</v>
      </c>
      <c r="GG399">
        <v>1261.83588235294</v>
      </c>
      <c r="GH399">
        <v>-17.2815889841119</v>
      </c>
      <c r="GI399">
        <v>1.70920022171888</v>
      </c>
      <c r="GJ399">
        <v>-1</v>
      </c>
      <c r="GK399">
        <v>1.569803</v>
      </c>
      <c r="GL399">
        <v>-0.0927193984962433</v>
      </c>
      <c r="GM399">
        <v>0.00895506175299759</v>
      </c>
      <c r="GN399">
        <v>1</v>
      </c>
      <c r="GO399">
        <v>1</v>
      </c>
      <c r="GP399">
        <v>2</v>
      </c>
      <c r="GQ399" t="s">
        <v>446</v>
      </c>
      <c r="GR399">
        <v>3.12739</v>
      </c>
      <c r="GS399">
        <v>2.72188</v>
      </c>
      <c r="GT399">
        <v>0.206572</v>
      </c>
      <c r="GU399">
        <v>0.209576</v>
      </c>
      <c r="GV399">
        <v>0.104952</v>
      </c>
      <c r="GW399">
        <v>0.100991</v>
      </c>
      <c r="GX399">
        <v>28564</v>
      </c>
      <c r="GY399">
        <v>30094.8</v>
      </c>
      <c r="GZ399">
        <v>32713.7</v>
      </c>
      <c r="HA399">
        <v>34619</v>
      </c>
      <c r="HB399">
        <v>41750.5</v>
      </c>
      <c r="HC399">
        <v>44884.6</v>
      </c>
      <c r="HD399">
        <v>51384.7</v>
      </c>
      <c r="HE399">
        <v>55517.4</v>
      </c>
      <c r="HF399">
        <v>1.6924</v>
      </c>
      <c r="HG399">
        <v>1.561</v>
      </c>
      <c r="HH399">
        <v>-0.0647977</v>
      </c>
      <c r="HI399">
        <v>0</v>
      </c>
      <c r="HJ399">
        <v>41.1398</v>
      </c>
      <c r="HK399">
        <v>999.9</v>
      </c>
      <c r="HL399">
        <v>56.648</v>
      </c>
      <c r="HM399">
        <v>29.346</v>
      </c>
      <c r="HN399">
        <v>25.7179</v>
      </c>
      <c r="HO399">
        <v>56.4876</v>
      </c>
      <c r="HP399">
        <v>41.6667</v>
      </c>
      <c r="HQ399">
        <v>1</v>
      </c>
      <c r="HR399">
        <v>2.19074</v>
      </c>
      <c r="HS399">
        <v>9.28105</v>
      </c>
      <c r="HT399">
        <v>19.9052</v>
      </c>
      <c r="HU399">
        <v>5.19138</v>
      </c>
      <c r="HV399">
        <v>12.0159</v>
      </c>
      <c r="HW399">
        <v>4.9707</v>
      </c>
      <c r="HX399">
        <v>3.29505</v>
      </c>
      <c r="HY399">
        <v>9999</v>
      </c>
      <c r="HZ399">
        <v>9999</v>
      </c>
      <c r="IA399">
        <v>999.9</v>
      </c>
      <c r="IB399">
        <v>9999</v>
      </c>
      <c r="IC399">
        <v>1.86323</v>
      </c>
      <c r="ID399">
        <v>1.86812</v>
      </c>
      <c r="IE399">
        <v>1.86783</v>
      </c>
      <c r="IF399">
        <v>1.86904</v>
      </c>
      <c r="IG399">
        <v>1.86983</v>
      </c>
      <c r="IH399">
        <v>1.86584</v>
      </c>
      <c r="II399">
        <v>1.86692</v>
      </c>
      <c r="IJ399">
        <v>1.86837</v>
      </c>
      <c r="IK399">
        <v>5</v>
      </c>
      <c r="IL399">
        <v>0</v>
      </c>
      <c r="IM399">
        <v>0</v>
      </c>
      <c r="IN399">
        <v>0</v>
      </c>
      <c r="IO399" t="s">
        <v>441</v>
      </c>
      <c r="IP399" t="s">
        <v>442</v>
      </c>
      <c r="IQ399" t="s">
        <v>443</v>
      </c>
      <c r="IR399" t="s">
        <v>443</v>
      </c>
      <c r="IS399" t="s">
        <v>443</v>
      </c>
      <c r="IT399" t="s">
        <v>443</v>
      </c>
      <c r="IU399">
        <v>0</v>
      </c>
      <c r="IV399">
        <v>100</v>
      </c>
      <c r="IW399">
        <v>100</v>
      </c>
      <c r="IX399">
        <v>1.1</v>
      </c>
      <c r="IY399">
        <v>0.3152</v>
      </c>
      <c r="IZ399">
        <v>1.09748391826392</v>
      </c>
      <c r="JA399">
        <v>0</v>
      </c>
      <c r="JB399">
        <v>0</v>
      </c>
      <c r="JC399">
        <v>0</v>
      </c>
      <c r="JD399">
        <v>0.315191680746845</v>
      </c>
      <c r="JE399">
        <v>0</v>
      </c>
      <c r="JF399">
        <v>0</v>
      </c>
      <c r="JG399">
        <v>0</v>
      </c>
      <c r="JH399">
        <v>5</v>
      </c>
      <c r="JI399">
        <v>2273</v>
      </c>
      <c r="JJ399">
        <v>0</v>
      </c>
      <c r="JK399">
        <v>25</v>
      </c>
      <c r="JL399">
        <v>29356887.4</v>
      </c>
      <c r="JM399">
        <v>29356887.4</v>
      </c>
      <c r="JN399">
        <v>2.94922</v>
      </c>
      <c r="JO399">
        <v>2.60254</v>
      </c>
      <c r="JP399">
        <v>1.54785</v>
      </c>
      <c r="JQ399">
        <v>2.32056</v>
      </c>
      <c r="JR399">
        <v>1.64673</v>
      </c>
      <c r="JS399">
        <v>2.28271</v>
      </c>
      <c r="JT399">
        <v>33.7381</v>
      </c>
      <c r="JU399">
        <v>24.0963</v>
      </c>
      <c r="JV399">
        <v>18</v>
      </c>
      <c r="JW399">
        <v>482.902</v>
      </c>
      <c r="JX399">
        <v>388.92</v>
      </c>
      <c r="JY399">
        <v>31.5868</v>
      </c>
      <c r="JZ399">
        <v>51.3021</v>
      </c>
      <c r="KA399">
        <v>30.0045</v>
      </c>
      <c r="KB399">
        <v>50.222</v>
      </c>
      <c r="KC399">
        <v>50.0201</v>
      </c>
      <c r="KD399">
        <v>59.1429</v>
      </c>
      <c r="KE399">
        <v>0</v>
      </c>
      <c r="KF399">
        <v>100</v>
      </c>
      <c r="KG399">
        <v>20.7726</v>
      </c>
      <c r="KH399">
        <v>1592.1</v>
      </c>
      <c r="KI399">
        <v>34.6858</v>
      </c>
      <c r="KJ399">
        <v>93.157</v>
      </c>
      <c r="KK399">
        <v>89.8328</v>
      </c>
    </row>
    <row r="400" spans="1:297">
      <c r="A400">
        <v>384</v>
      </c>
      <c r="B400">
        <v>1761413247.1</v>
      </c>
      <c r="C400">
        <v>5066.09999990463</v>
      </c>
      <c r="D400" t="s">
        <v>1213</v>
      </c>
      <c r="E400" t="s">
        <v>1214</v>
      </c>
      <c r="F400">
        <v>5</v>
      </c>
      <c r="G400" t="s">
        <v>1024</v>
      </c>
      <c r="H400" t="s">
        <v>436</v>
      </c>
      <c r="I400">
        <v>1761413238.94615</v>
      </c>
      <c r="J400">
        <f>(K400)/1000</f>
        <v>0</v>
      </c>
      <c r="K400">
        <f>IF(DP400, AN400, AH400)</f>
        <v>0</v>
      </c>
      <c r="L400">
        <f>IF(DP400, AI400, AG400)</f>
        <v>0</v>
      </c>
      <c r="M400">
        <f>DR400 - IF(AU400&gt;1, L400*DL400*100.0/(AW400), 0)</f>
        <v>0</v>
      </c>
      <c r="N400">
        <f>((T400-J400/2)*M400-L400)/(T400+J400/2)</f>
        <v>0</v>
      </c>
      <c r="O400">
        <f>N400*(DY400+DZ400)/1000.0</f>
        <v>0</v>
      </c>
      <c r="P400">
        <f>(DR400 - IF(AU400&gt;1, L400*DL400*100.0/(AW400), 0))*(DY400+DZ400)/1000.0</f>
        <v>0</v>
      </c>
      <c r="Q400">
        <f>2.0/((1/S400-1/R400)+SIGN(S400)*SQRT((1/S400-1/R400)*(1/S400-1/R400) + 4*DM400/((DM400+1)*(DM400+1))*(2*1/S400*1/R400-1/R400*1/R400)))</f>
        <v>0</v>
      </c>
      <c r="R400">
        <f>IF(LEFT(DN400,1)&lt;&gt;"0",IF(LEFT(DN400,1)="1",3.0,DO400),$D$5+$E$5*(EF400*DY400/($K$5*1000))+$F$5*(EF400*DY400/($K$5*1000))*MAX(MIN(DL400,$J$5),$I$5)*MAX(MIN(DL400,$J$5),$I$5)+$G$5*MAX(MIN(DL400,$J$5),$I$5)*(EF400*DY400/($K$5*1000))+$H$5*(EF400*DY400/($K$5*1000))*(EF400*DY400/($K$5*1000)))</f>
        <v>0</v>
      </c>
      <c r="S400">
        <f>J400*(1000-(1000*0.61365*exp(17.502*W400/(240.97+W400))/(DY400+DZ400)+DT400)/2)/(1000*0.61365*exp(17.502*W400/(240.97+W400))/(DY400+DZ400)-DT400)</f>
        <v>0</v>
      </c>
      <c r="T400">
        <f>1/((DM400+1)/(Q400/1.6)+1/(R400/1.37)) + DM400/((DM400+1)/(Q400/1.6) + DM400/(R400/1.37))</f>
        <v>0</v>
      </c>
      <c r="U400">
        <f>(DH400*DK400)</f>
        <v>0</v>
      </c>
      <c r="V400">
        <f>(EA400+(U400+2*0.95*5.67E-8*(((EA400+$B$7)+273)^4-(EA400+273)^4)-44100*J400)/(1.84*29.3*R400+8*0.95*5.67E-8*(EA400+273)^3))</f>
        <v>0</v>
      </c>
      <c r="W400">
        <f>($C$7*EB400+$D$7*EC400+$E$7*V400)</f>
        <v>0</v>
      </c>
      <c r="X400">
        <f>0.61365*exp(17.502*W400/(240.97+W400))</f>
        <v>0</v>
      </c>
      <c r="Y400">
        <f>(Z400/AA400*100)</f>
        <v>0</v>
      </c>
      <c r="Z400">
        <f>DT400*(DY400+DZ400)/1000</f>
        <v>0</v>
      </c>
      <c r="AA400">
        <f>0.61365*exp(17.502*EA400/(240.97+EA400))</f>
        <v>0</v>
      </c>
      <c r="AB400">
        <f>(X400-DT400*(DY400+DZ400)/1000)</f>
        <v>0</v>
      </c>
      <c r="AC400">
        <f>(-J400*44100)</f>
        <v>0</v>
      </c>
      <c r="AD400">
        <f>2*29.3*R400*0.92*(EA400-W400)</f>
        <v>0</v>
      </c>
      <c r="AE400">
        <f>2*0.95*5.67E-8*(((EA400+$B$7)+273)^4-(W400+273)^4)</f>
        <v>0</v>
      </c>
      <c r="AF400">
        <f>U400+AE400+AC400+AD400</f>
        <v>0</v>
      </c>
      <c r="AG400">
        <f>DX400*AU400*(DS400-DR400*(1000-AU400*DU400)/(1000-AU400*DT400))/(100*DL400)</f>
        <v>0</v>
      </c>
      <c r="AH400">
        <f>1000*DX400*AU400*(DT400-DU400)/(100*DL400*(1000-AU400*DT400))</f>
        <v>0</v>
      </c>
      <c r="AI400">
        <f>(AJ400 - AK400 - DY400*1E3/(8.314*(EA400+273.15)) * AM400/DX400 * AL400) * DX400/(100*DL400) * (1000 - DU400)/1000</f>
        <v>0</v>
      </c>
      <c r="AJ400">
        <v>1612.1865781325</v>
      </c>
      <c r="AK400">
        <v>1584.83751515151</v>
      </c>
      <c r="AL400">
        <v>3.18978324792156</v>
      </c>
      <c r="AM400">
        <v>65.0637993625478</v>
      </c>
      <c r="AN400">
        <f>(AP400 - AO400 + DY400*1E3/(8.314*(EA400+273.15)) * AR400/DX400 * AQ400) * DX400/(100*DL400) * 1000/(1000 - AP400)</f>
        <v>0</v>
      </c>
      <c r="AO400">
        <v>24.8358030403026</v>
      </c>
      <c r="AP400">
        <v>26.3830533333333</v>
      </c>
      <c r="AQ400">
        <v>-6.98664093401277e-06</v>
      </c>
      <c r="AR400">
        <v>110.680161828756</v>
      </c>
      <c r="AS400">
        <v>10</v>
      </c>
      <c r="AT400">
        <v>2</v>
      </c>
      <c r="AU400">
        <f>IF(AS400*$H$13&gt;=AW400,1.0,(AW400/(AW400-AS400*$H$13)))</f>
        <v>0</v>
      </c>
      <c r="AV400">
        <f>(AU400-1)*100</f>
        <v>0</v>
      </c>
      <c r="AW400">
        <f>MAX(0,($B$13+$C$13*EF400)/(1+$D$13*EF400)*DY400/(EA400+273)*$E$13)</f>
        <v>0</v>
      </c>
      <c r="AX400" t="s">
        <v>437</v>
      </c>
      <c r="AY400" t="s">
        <v>437</v>
      </c>
      <c r="AZ400">
        <v>0</v>
      </c>
      <c r="BA400">
        <v>0</v>
      </c>
      <c r="BB400">
        <f>1-AZ400/BA400</f>
        <v>0</v>
      </c>
      <c r="BC400">
        <v>0</v>
      </c>
      <c r="BD400" t="s">
        <v>437</v>
      </c>
      <c r="BE400" t="s">
        <v>437</v>
      </c>
      <c r="BF400">
        <v>0</v>
      </c>
      <c r="BG400">
        <v>0</v>
      </c>
      <c r="BH400">
        <f>1-BF400/BG400</f>
        <v>0</v>
      </c>
      <c r="BI400">
        <v>0.5</v>
      </c>
      <c r="BJ400">
        <f>DI400</f>
        <v>0</v>
      </c>
      <c r="BK400">
        <f>L400</f>
        <v>0</v>
      </c>
      <c r="BL400">
        <f>BH400*BI400*BJ400</f>
        <v>0</v>
      </c>
      <c r="BM400">
        <f>(BK400-BC400)/BJ400</f>
        <v>0</v>
      </c>
      <c r="BN400">
        <f>(BA400-BG400)/BG400</f>
        <v>0</v>
      </c>
      <c r="BO400">
        <f>AZ400/(BB400+AZ400/BG400)</f>
        <v>0</v>
      </c>
      <c r="BP400" t="s">
        <v>437</v>
      </c>
      <c r="BQ400">
        <v>0</v>
      </c>
      <c r="BR400">
        <f>IF(BQ400&lt;&gt;0, BQ400, BO400)</f>
        <v>0</v>
      </c>
      <c r="BS400">
        <f>1-BR400/BG400</f>
        <v>0</v>
      </c>
      <c r="BT400">
        <f>(BG400-BF400)/(BG400-BR400)</f>
        <v>0</v>
      </c>
      <c r="BU400">
        <f>(BA400-BG400)/(BA400-BR400)</f>
        <v>0</v>
      </c>
      <c r="BV400">
        <f>(BG400-BF400)/(BG400-AZ400)</f>
        <v>0</v>
      </c>
      <c r="BW400">
        <f>(BA400-BG400)/(BA400-AZ400)</f>
        <v>0</v>
      </c>
      <c r="BX400">
        <f>(BT400*BR400/BF400)</f>
        <v>0</v>
      </c>
      <c r="BY400">
        <f>(1-BX400)</f>
        <v>0</v>
      </c>
      <c r="DH400">
        <f>$B$11*EG400+$C$11*EH400+$F$11*ES400*(1-EV400)</f>
        <v>0</v>
      </c>
      <c r="DI400">
        <f>DH400*DJ400</f>
        <v>0</v>
      </c>
      <c r="DJ400">
        <f>($B$11*$D$9+$C$11*$D$9+$F$11*((FF400+EX400)/MAX(FF400+EX400+FG400, 0.1)*$I$9+FG400/MAX(FF400+EX400+FG400, 0.1)*$J$9))/($B$11+$C$11+$F$11)</f>
        <v>0</v>
      </c>
      <c r="DK400">
        <f>($B$11*$K$9+$C$11*$K$9+$F$11*((FF400+EX400)/MAX(FF400+EX400+FG400, 0.1)*$P$9+FG400/MAX(FF400+EX400+FG400, 0.1)*$Q$9))/($B$11+$C$11+$F$11)</f>
        <v>0</v>
      </c>
      <c r="DL400">
        <v>6</v>
      </c>
      <c r="DM400">
        <v>0.5</v>
      </c>
      <c r="DN400" t="s">
        <v>438</v>
      </c>
      <c r="DO400">
        <v>2</v>
      </c>
      <c r="DP400" t="b">
        <v>1</v>
      </c>
      <c r="DQ400">
        <v>1761413238.94615</v>
      </c>
      <c r="DR400">
        <v>1520.2</v>
      </c>
      <c r="DS400">
        <v>1557.45846153846</v>
      </c>
      <c r="DT400">
        <v>26.3875615384615</v>
      </c>
      <c r="DU400">
        <v>24.8296</v>
      </c>
      <c r="DV400">
        <v>1519.10230769231</v>
      </c>
      <c r="DW400">
        <v>26.0723615384615</v>
      </c>
      <c r="DX400">
        <v>500.044307692308</v>
      </c>
      <c r="DY400">
        <v>90.3710384615385</v>
      </c>
      <c r="DZ400">
        <v>0.0439969153846154</v>
      </c>
      <c r="EA400">
        <v>40.0426230769231</v>
      </c>
      <c r="EB400">
        <v>40.0906</v>
      </c>
      <c r="EC400">
        <v>999.9</v>
      </c>
      <c r="ED400">
        <v>0</v>
      </c>
      <c r="EE400">
        <v>0</v>
      </c>
      <c r="EF400">
        <v>9994.90307692308</v>
      </c>
      <c r="EG400">
        <v>0</v>
      </c>
      <c r="EH400">
        <v>1224.07769230769</v>
      </c>
      <c r="EI400">
        <v>-37.2597076923077</v>
      </c>
      <c r="EJ400">
        <v>1561.40153846154</v>
      </c>
      <c r="EK400">
        <v>1597.11615384615</v>
      </c>
      <c r="EL400">
        <v>1.55795692307692</v>
      </c>
      <c r="EM400">
        <v>1557.45846153846</v>
      </c>
      <c r="EN400">
        <v>24.8296</v>
      </c>
      <c r="EO400">
        <v>2.38467076923077</v>
      </c>
      <c r="EP400">
        <v>2.24387538461538</v>
      </c>
      <c r="EQ400">
        <v>20.2600384615385</v>
      </c>
      <c r="ER400">
        <v>19.2790615384615</v>
      </c>
      <c r="ES400">
        <v>1199.97</v>
      </c>
      <c r="ET400">
        <v>0.96699376923077</v>
      </c>
      <c r="EU400">
        <v>0.0330059923076923</v>
      </c>
      <c r="EV400">
        <v>0</v>
      </c>
      <c r="EW400">
        <v>1259.55230769231</v>
      </c>
      <c r="EX400">
        <v>5.00059</v>
      </c>
      <c r="EY400">
        <v>16140.9461538462</v>
      </c>
      <c r="EZ400">
        <v>10358.4461538462</v>
      </c>
      <c r="FA400">
        <v>59.8217692307692</v>
      </c>
      <c r="FB400">
        <v>61.8314615384615</v>
      </c>
      <c r="FC400">
        <v>60.1007692307692</v>
      </c>
      <c r="FD400">
        <v>61.4516923076923</v>
      </c>
      <c r="FE400">
        <v>60.495</v>
      </c>
      <c r="FF400">
        <v>1155.53</v>
      </c>
      <c r="FG400">
        <v>39.44</v>
      </c>
      <c r="FH400">
        <v>0</v>
      </c>
      <c r="FI400">
        <v>1761413206.9</v>
      </c>
      <c r="FJ400">
        <v>0</v>
      </c>
      <c r="FK400">
        <v>1259.40153846154</v>
      </c>
      <c r="FL400">
        <v>-16.315213671969</v>
      </c>
      <c r="FM400">
        <v>-176.817094008864</v>
      </c>
      <c r="FN400">
        <v>16139.8423076923</v>
      </c>
      <c r="FO400">
        <v>15</v>
      </c>
      <c r="FP400">
        <v>0</v>
      </c>
      <c r="FQ400" t="s">
        <v>439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-37.1008761904762</v>
      </c>
      <c r="GD400">
        <v>0.17410909090905</v>
      </c>
      <c r="GE400">
        <v>0.914461260032251</v>
      </c>
      <c r="GF400">
        <v>1</v>
      </c>
      <c r="GG400">
        <v>1260.30823529412</v>
      </c>
      <c r="GH400">
        <v>-17.1715813594374</v>
      </c>
      <c r="GI400">
        <v>1.69677977112395</v>
      </c>
      <c r="GJ400">
        <v>-1</v>
      </c>
      <c r="GK400">
        <v>1.56268238095238</v>
      </c>
      <c r="GL400">
        <v>-0.0986033766233744</v>
      </c>
      <c r="GM400">
        <v>0.00998682794616507</v>
      </c>
      <c r="GN400">
        <v>1</v>
      </c>
      <c r="GO400">
        <v>2</v>
      </c>
      <c r="GP400">
        <v>2</v>
      </c>
      <c r="GQ400" t="s">
        <v>440</v>
      </c>
      <c r="GR400">
        <v>3.12729</v>
      </c>
      <c r="GS400">
        <v>2.72247</v>
      </c>
      <c r="GT400">
        <v>0.207876</v>
      </c>
      <c r="GU400">
        <v>0.211148</v>
      </c>
      <c r="GV400">
        <v>0.104937</v>
      </c>
      <c r="GW400">
        <v>0.100994</v>
      </c>
      <c r="GX400">
        <v>28513.6</v>
      </c>
      <c r="GY400">
        <v>30030.4</v>
      </c>
      <c r="GZ400">
        <v>32710.6</v>
      </c>
      <c r="HA400">
        <v>34614.7</v>
      </c>
      <c r="HB400">
        <v>41748.3</v>
      </c>
      <c r="HC400">
        <v>44879.4</v>
      </c>
      <c r="HD400">
        <v>51380.8</v>
      </c>
      <c r="HE400">
        <v>55510.9</v>
      </c>
      <c r="HF400">
        <v>1.69175</v>
      </c>
      <c r="HG400">
        <v>1.56043</v>
      </c>
      <c r="HH400">
        <v>-0.0626668</v>
      </c>
      <c r="HI400">
        <v>0</v>
      </c>
      <c r="HJ400">
        <v>41.1744</v>
      </c>
      <c r="HK400">
        <v>999.9</v>
      </c>
      <c r="HL400">
        <v>56.648</v>
      </c>
      <c r="HM400">
        <v>29.346</v>
      </c>
      <c r="HN400">
        <v>25.7193</v>
      </c>
      <c r="HO400">
        <v>56.6176</v>
      </c>
      <c r="HP400">
        <v>41.7548</v>
      </c>
      <c r="HQ400">
        <v>1</v>
      </c>
      <c r="HR400">
        <v>2.19545</v>
      </c>
      <c r="HS400">
        <v>9.28105</v>
      </c>
      <c r="HT400">
        <v>19.9055</v>
      </c>
      <c r="HU400">
        <v>5.19138</v>
      </c>
      <c r="HV400">
        <v>12.0159</v>
      </c>
      <c r="HW400">
        <v>4.9708</v>
      </c>
      <c r="HX400">
        <v>3.2951</v>
      </c>
      <c r="HY400">
        <v>9999</v>
      </c>
      <c r="HZ400">
        <v>9999</v>
      </c>
      <c r="IA400">
        <v>999.9</v>
      </c>
      <c r="IB400">
        <v>9999</v>
      </c>
      <c r="IC400">
        <v>1.86324</v>
      </c>
      <c r="ID400">
        <v>1.86811</v>
      </c>
      <c r="IE400">
        <v>1.86782</v>
      </c>
      <c r="IF400">
        <v>1.86903</v>
      </c>
      <c r="IG400">
        <v>1.86982</v>
      </c>
      <c r="IH400">
        <v>1.86584</v>
      </c>
      <c r="II400">
        <v>1.86694</v>
      </c>
      <c r="IJ400">
        <v>1.86835</v>
      </c>
      <c r="IK400">
        <v>5</v>
      </c>
      <c r="IL400">
        <v>0</v>
      </c>
      <c r="IM400">
        <v>0</v>
      </c>
      <c r="IN400">
        <v>0</v>
      </c>
      <c r="IO400" t="s">
        <v>441</v>
      </c>
      <c r="IP400" t="s">
        <v>442</v>
      </c>
      <c r="IQ400" t="s">
        <v>443</v>
      </c>
      <c r="IR400" t="s">
        <v>443</v>
      </c>
      <c r="IS400" t="s">
        <v>443</v>
      </c>
      <c r="IT400" t="s">
        <v>443</v>
      </c>
      <c r="IU400">
        <v>0</v>
      </c>
      <c r="IV400">
        <v>100</v>
      </c>
      <c r="IW400">
        <v>100</v>
      </c>
      <c r="IX400">
        <v>1.09</v>
      </c>
      <c r="IY400">
        <v>0.3152</v>
      </c>
      <c r="IZ400">
        <v>1.09748391826392</v>
      </c>
      <c r="JA400">
        <v>0</v>
      </c>
      <c r="JB400">
        <v>0</v>
      </c>
      <c r="JC400">
        <v>0</v>
      </c>
      <c r="JD400">
        <v>0.315191680746845</v>
      </c>
      <c r="JE400">
        <v>0</v>
      </c>
      <c r="JF400">
        <v>0</v>
      </c>
      <c r="JG400">
        <v>0</v>
      </c>
      <c r="JH400">
        <v>5</v>
      </c>
      <c r="JI400">
        <v>2273</v>
      </c>
      <c r="JJ400">
        <v>0</v>
      </c>
      <c r="JK400">
        <v>25</v>
      </c>
      <c r="JL400">
        <v>29356887.5</v>
      </c>
      <c r="JM400">
        <v>29356887.5</v>
      </c>
      <c r="JN400">
        <v>2.97485</v>
      </c>
      <c r="JO400">
        <v>2.58911</v>
      </c>
      <c r="JP400">
        <v>1.54785</v>
      </c>
      <c r="JQ400">
        <v>2.32056</v>
      </c>
      <c r="JR400">
        <v>1.64551</v>
      </c>
      <c r="JS400">
        <v>2.38892</v>
      </c>
      <c r="JT400">
        <v>33.7381</v>
      </c>
      <c r="JU400">
        <v>24.105</v>
      </c>
      <c r="JV400">
        <v>18</v>
      </c>
      <c r="JW400">
        <v>482.709</v>
      </c>
      <c r="JX400">
        <v>388.78</v>
      </c>
      <c r="JY400">
        <v>31.6209</v>
      </c>
      <c r="JZ400">
        <v>51.3508</v>
      </c>
      <c r="KA400">
        <v>30.0046</v>
      </c>
      <c r="KB400">
        <v>50.2686</v>
      </c>
      <c r="KC400">
        <v>50.0661</v>
      </c>
      <c r="KD400">
        <v>59.5689</v>
      </c>
      <c r="KE400">
        <v>0</v>
      </c>
      <c r="KF400">
        <v>100</v>
      </c>
      <c r="KG400">
        <v>20.7706</v>
      </c>
      <c r="KH400">
        <v>1605.67</v>
      </c>
      <c r="KI400">
        <v>34.6858</v>
      </c>
      <c r="KJ400">
        <v>93.1492</v>
      </c>
      <c r="KK400">
        <v>89.822</v>
      </c>
    </row>
    <row r="401" spans="1:297">
      <c r="A401">
        <v>385</v>
      </c>
      <c r="B401">
        <v>1761414312</v>
      </c>
      <c r="C401">
        <v>6131</v>
      </c>
      <c r="D401" t="s">
        <v>1215</v>
      </c>
      <c r="E401" t="s">
        <v>1216</v>
      </c>
      <c r="F401">
        <v>5</v>
      </c>
      <c r="G401" t="s">
        <v>1217</v>
      </c>
      <c r="H401" t="s">
        <v>436</v>
      </c>
      <c r="I401">
        <v>1761414304</v>
      </c>
      <c r="J401">
        <f>(K401)/1000</f>
        <v>0</v>
      </c>
      <c r="K401">
        <f>IF(DP401, AN401, AH401)</f>
        <v>0</v>
      </c>
      <c r="L401">
        <f>IF(DP401, AI401, AG401)</f>
        <v>0</v>
      </c>
      <c r="M401">
        <f>DR401 - IF(AU401&gt;1, L401*DL401*100.0/(AW401), 0)</f>
        <v>0</v>
      </c>
      <c r="N401">
        <f>((T401-J401/2)*M401-L401)/(T401+J401/2)</f>
        <v>0</v>
      </c>
      <c r="O401">
        <f>N401*(DY401+DZ401)/1000.0</f>
        <v>0</v>
      </c>
      <c r="P401">
        <f>(DR401 - IF(AU401&gt;1, L401*DL401*100.0/(AW401), 0))*(DY401+DZ401)/1000.0</f>
        <v>0</v>
      </c>
      <c r="Q401">
        <f>2.0/((1/S401-1/R401)+SIGN(S401)*SQRT((1/S401-1/R401)*(1/S401-1/R401) + 4*DM401/((DM401+1)*(DM401+1))*(2*1/S401*1/R401-1/R401*1/R401)))</f>
        <v>0</v>
      </c>
      <c r="R401">
        <f>IF(LEFT(DN401,1)&lt;&gt;"0",IF(LEFT(DN401,1)="1",3.0,DO401),$D$5+$E$5*(EF401*DY401/($K$5*1000))+$F$5*(EF401*DY401/($K$5*1000))*MAX(MIN(DL401,$J$5),$I$5)*MAX(MIN(DL401,$J$5),$I$5)+$G$5*MAX(MIN(DL401,$J$5),$I$5)*(EF401*DY401/($K$5*1000))+$H$5*(EF401*DY401/($K$5*1000))*(EF401*DY401/($K$5*1000)))</f>
        <v>0</v>
      </c>
      <c r="S401">
        <f>J401*(1000-(1000*0.61365*exp(17.502*W401/(240.97+W401))/(DY401+DZ401)+DT401)/2)/(1000*0.61365*exp(17.502*W401/(240.97+W401))/(DY401+DZ401)-DT401)</f>
        <v>0</v>
      </c>
      <c r="T401">
        <f>1/((DM401+1)/(Q401/1.6)+1/(R401/1.37)) + DM401/((DM401+1)/(Q401/1.6) + DM401/(R401/1.37))</f>
        <v>0</v>
      </c>
      <c r="U401">
        <f>(DH401*DK401)</f>
        <v>0</v>
      </c>
      <c r="V401">
        <f>(EA401+(U401+2*0.95*5.67E-8*(((EA401+$B$7)+273)^4-(EA401+273)^4)-44100*J401)/(1.84*29.3*R401+8*0.95*5.67E-8*(EA401+273)^3))</f>
        <v>0</v>
      </c>
      <c r="W401">
        <f>($C$7*EB401+$D$7*EC401+$E$7*V401)</f>
        <v>0</v>
      </c>
      <c r="X401">
        <f>0.61365*exp(17.502*W401/(240.97+W401))</f>
        <v>0</v>
      </c>
      <c r="Y401">
        <f>(Z401/AA401*100)</f>
        <v>0</v>
      </c>
      <c r="Z401">
        <f>DT401*(DY401+DZ401)/1000</f>
        <v>0</v>
      </c>
      <c r="AA401">
        <f>0.61365*exp(17.502*EA401/(240.97+EA401))</f>
        <v>0</v>
      </c>
      <c r="AB401">
        <f>(X401-DT401*(DY401+DZ401)/1000)</f>
        <v>0</v>
      </c>
      <c r="AC401">
        <f>(-J401*44100)</f>
        <v>0</v>
      </c>
      <c r="AD401">
        <f>2*29.3*R401*0.92*(EA401-W401)</f>
        <v>0</v>
      </c>
      <c r="AE401">
        <f>2*0.95*5.67E-8*(((EA401+$B$7)+273)^4-(W401+273)^4)</f>
        <v>0</v>
      </c>
      <c r="AF401">
        <f>U401+AE401+AC401+AD401</f>
        <v>0</v>
      </c>
      <c r="AG401">
        <f>DX401*AU401*(DS401-DR401*(1000-AU401*DU401)/(1000-AU401*DT401))/(100*DL401)</f>
        <v>0</v>
      </c>
      <c r="AH401">
        <f>1000*DX401*AU401*(DT401-DU401)/(100*DL401*(1000-AU401*DT401))</f>
        <v>0</v>
      </c>
      <c r="AI401">
        <f>(AJ401 - AK401 - DY401*1E3/(8.314*(EA401+273.15)) * AM401/DX401 * AL401) * DX401/(100*DL401) * (1000 - DU401)/1000</f>
        <v>0</v>
      </c>
      <c r="AJ401">
        <v>431.00555579516</v>
      </c>
      <c r="AK401">
        <v>420.865672727273</v>
      </c>
      <c r="AL401">
        <v>-9.09061660351281e-05</v>
      </c>
      <c r="AM401">
        <v>65.3915502829197</v>
      </c>
      <c r="AN401">
        <f>(AP401 - AO401 + DY401*1E3/(8.314*(EA401+273.15)) * AR401/DX401 * AQ401) * DX401/(100*DL401) * 1000/(1000 - AP401)</f>
        <v>0</v>
      </c>
      <c r="AO401">
        <v>25.52786673739</v>
      </c>
      <c r="AP401">
        <v>30.7376345454545</v>
      </c>
      <c r="AQ401">
        <v>-0.000178905305164109</v>
      </c>
      <c r="AR401">
        <v>110.494569577737</v>
      </c>
      <c r="AS401">
        <v>0</v>
      </c>
      <c r="AT401">
        <v>0</v>
      </c>
      <c r="AU401">
        <f>IF(AS401*$H$13&gt;=AW401,1.0,(AW401/(AW401-AS401*$H$13)))</f>
        <v>0</v>
      </c>
      <c r="AV401">
        <f>(AU401-1)*100</f>
        <v>0</v>
      </c>
      <c r="AW401">
        <f>MAX(0,($B$13+$C$13*EF401)/(1+$D$13*EF401)*DY401/(EA401+273)*$E$13)</f>
        <v>0</v>
      </c>
      <c r="AX401" t="s">
        <v>437</v>
      </c>
      <c r="AY401" t="s">
        <v>437</v>
      </c>
      <c r="AZ401">
        <v>0</v>
      </c>
      <c r="BA401">
        <v>0</v>
      </c>
      <c r="BB401">
        <f>1-AZ401/BA401</f>
        <v>0</v>
      </c>
      <c r="BC401">
        <v>0</v>
      </c>
      <c r="BD401" t="s">
        <v>437</v>
      </c>
      <c r="BE401" t="s">
        <v>437</v>
      </c>
      <c r="BF401">
        <v>0</v>
      </c>
      <c r="BG401">
        <v>0</v>
      </c>
      <c r="BH401">
        <f>1-BF401/BG401</f>
        <v>0</v>
      </c>
      <c r="BI401">
        <v>0.5</v>
      </c>
      <c r="BJ401">
        <f>DI401</f>
        <v>0</v>
      </c>
      <c r="BK401">
        <f>L401</f>
        <v>0</v>
      </c>
      <c r="BL401">
        <f>BH401*BI401*BJ401</f>
        <v>0</v>
      </c>
      <c r="BM401">
        <f>(BK401-BC401)/BJ401</f>
        <v>0</v>
      </c>
      <c r="BN401">
        <f>(BA401-BG401)/BG401</f>
        <v>0</v>
      </c>
      <c r="BO401">
        <f>AZ401/(BB401+AZ401/BG401)</f>
        <v>0</v>
      </c>
      <c r="BP401" t="s">
        <v>437</v>
      </c>
      <c r="BQ401">
        <v>0</v>
      </c>
      <c r="BR401">
        <f>IF(BQ401&lt;&gt;0, BQ401, BO401)</f>
        <v>0</v>
      </c>
      <c r="BS401">
        <f>1-BR401/BG401</f>
        <v>0</v>
      </c>
      <c r="BT401">
        <f>(BG401-BF401)/(BG401-BR401)</f>
        <v>0</v>
      </c>
      <c r="BU401">
        <f>(BA401-BG401)/(BA401-BR401)</f>
        <v>0</v>
      </c>
      <c r="BV401">
        <f>(BG401-BF401)/(BG401-AZ401)</f>
        <v>0</v>
      </c>
      <c r="BW401">
        <f>(BA401-BG401)/(BA401-AZ401)</f>
        <v>0</v>
      </c>
      <c r="BX401">
        <f>(BT401*BR401/BF401)</f>
        <v>0</v>
      </c>
      <c r="BY401">
        <f>(1-BX401)</f>
        <v>0</v>
      </c>
      <c r="DH401">
        <f>$B$11*EG401+$C$11*EH401+$F$11*ES401*(1-EV401)</f>
        <v>0</v>
      </c>
      <c r="DI401">
        <f>DH401*DJ401</f>
        <v>0</v>
      </c>
      <c r="DJ401">
        <f>($B$11*$D$9+$C$11*$D$9+$F$11*((FF401+EX401)/MAX(FF401+EX401+FG401, 0.1)*$I$9+FG401/MAX(FF401+EX401+FG401, 0.1)*$J$9))/($B$11+$C$11+$F$11)</f>
        <v>0</v>
      </c>
      <c r="DK401">
        <f>($B$11*$K$9+$C$11*$K$9+$F$11*((FF401+EX401)/MAX(FF401+EX401+FG401, 0.1)*$P$9+FG401/MAX(FF401+EX401+FG401, 0.1)*$Q$9))/($B$11+$C$11+$F$11)</f>
        <v>0</v>
      </c>
      <c r="DL401">
        <v>6</v>
      </c>
      <c r="DM401">
        <v>0.5</v>
      </c>
      <c r="DN401" t="s">
        <v>438</v>
      </c>
      <c r="DO401">
        <v>2</v>
      </c>
      <c r="DP401" t="b">
        <v>1</v>
      </c>
      <c r="DQ401">
        <v>1761414304</v>
      </c>
      <c r="DR401">
        <v>407.9332</v>
      </c>
      <c r="DS401">
        <v>420.009733333333</v>
      </c>
      <c r="DT401">
        <v>30.76194</v>
      </c>
      <c r="DU401">
        <v>25.5285266666667</v>
      </c>
      <c r="DV401">
        <v>406.8356</v>
      </c>
      <c r="DW401">
        <v>30.4467533333333</v>
      </c>
      <c r="DX401">
        <v>500.008333333333</v>
      </c>
      <c r="DY401">
        <v>90.3205933333333</v>
      </c>
      <c r="DZ401">
        <v>0.03855618</v>
      </c>
      <c r="EA401">
        <v>36.4664933333333</v>
      </c>
      <c r="EB401">
        <v>35.96842</v>
      </c>
      <c r="EC401">
        <v>999.9</v>
      </c>
      <c r="ED401">
        <v>0</v>
      </c>
      <c r="EE401">
        <v>0</v>
      </c>
      <c r="EF401">
        <v>10001.832</v>
      </c>
      <c r="EG401">
        <v>0</v>
      </c>
      <c r="EH401">
        <v>1270.99333333333</v>
      </c>
      <c r="EI401">
        <v>-12.07664</v>
      </c>
      <c r="EJ401">
        <v>420.880266666667</v>
      </c>
      <c r="EK401">
        <v>431.0128</v>
      </c>
      <c r="EL401">
        <v>5.233428</v>
      </c>
      <c r="EM401">
        <v>420.009733333333</v>
      </c>
      <c r="EN401">
        <v>25.5285266666667</v>
      </c>
      <c r="EO401">
        <v>2.778438</v>
      </c>
      <c r="EP401">
        <v>2.305752</v>
      </c>
      <c r="EQ401">
        <v>22.7565333333333</v>
      </c>
      <c r="ER401">
        <v>19.7166266666667</v>
      </c>
      <c r="ES401">
        <v>1200.03133333333</v>
      </c>
      <c r="ET401">
        <v>0.9670006</v>
      </c>
      <c r="EU401">
        <v>0.0329994866666667</v>
      </c>
      <c r="EV401">
        <v>0</v>
      </c>
      <c r="EW401">
        <v>1340.756</v>
      </c>
      <c r="EX401">
        <v>5.00059</v>
      </c>
      <c r="EY401">
        <v>16684.62</v>
      </c>
      <c r="EZ401">
        <v>10358.9733333333</v>
      </c>
      <c r="FA401">
        <v>53.4163333333333</v>
      </c>
      <c r="FB401">
        <v>55.062</v>
      </c>
      <c r="FC401">
        <v>53.75</v>
      </c>
      <c r="FD401">
        <v>54.5082666666667</v>
      </c>
      <c r="FE401">
        <v>54.4080666666667</v>
      </c>
      <c r="FF401">
        <v>1155.59733333333</v>
      </c>
      <c r="FG401">
        <v>39.434</v>
      </c>
      <c r="FH401">
        <v>0</v>
      </c>
      <c r="FI401">
        <v>1761414271.9</v>
      </c>
      <c r="FJ401">
        <v>0</v>
      </c>
      <c r="FK401">
        <v>1340.822</v>
      </c>
      <c r="FL401">
        <v>7.76692306455532</v>
      </c>
      <c r="FM401">
        <v>59.8615383360846</v>
      </c>
      <c r="FN401">
        <v>16684.712</v>
      </c>
      <c r="FO401">
        <v>15</v>
      </c>
      <c r="FP401">
        <v>0</v>
      </c>
      <c r="FQ401" t="s">
        <v>439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-12.0821523809524</v>
      </c>
      <c r="GD401">
        <v>0.108864935064946</v>
      </c>
      <c r="GE401">
        <v>0.0490563099096347</v>
      </c>
      <c r="GF401">
        <v>1</v>
      </c>
      <c r="GG401">
        <v>1340.48352941176</v>
      </c>
      <c r="GH401">
        <v>6.62643239331446</v>
      </c>
      <c r="GI401">
        <v>0.696169698518239</v>
      </c>
      <c r="GJ401">
        <v>-1</v>
      </c>
      <c r="GK401">
        <v>5.24370285714286</v>
      </c>
      <c r="GL401">
        <v>-0.20853116883116</v>
      </c>
      <c r="GM401">
        <v>0.0210699115515257</v>
      </c>
      <c r="GN401">
        <v>0</v>
      </c>
      <c r="GO401">
        <v>1</v>
      </c>
      <c r="GP401">
        <v>2</v>
      </c>
      <c r="GQ401" t="s">
        <v>446</v>
      </c>
      <c r="GR401">
        <v>3.12879</v>
      </c>
      <c r="GS401">
        <v>2.71704</v>
      </c>
      <c r="GT401">
        <v>0.0837548</v>
      </c>
      <c r="GU401">
        <v>0.0859685</v>
      </c>
      <c r="GV401">
        <v>0.118212</v>
      </c>
      <c r="GW401">
        <v>0.103885</v>
      </c>
      <c r="GX401">
        <v>33433.8</v>
      </c>
      <c r="GY401">
        <v>35396.5</v>
      </c>
      <c r="GZ401">
        <v>33107</v>
      </c>
      <c r="HA401">
        <v>35156.3</v>
      </c>
      <c r="HB401">
        <v>41542.9</v>
      </c>
      <c r="HC401">
        <v>45367.4</v>
      </c>
      <c r="HD401">
        <v>51910.3</v>
      </c>
      <c r="HE401">
        <v>56319.7</v>
      </c>
      <c r="HF401">
        <v>1.75245</v>
      </c>
      <c r="HG401">
        <v>1.6159</v>
      </c>
      <c r="HH401">
        <v>-0.0266656</v>
      </c>
      <c r="HI401">
        <v>0</v>
      </c>
      <c r="HJ401">
        <v>36.3788</v>
      </c>
      <c r="HK401">
        <v>999.9</v>
      </c>
      <c r="HL401">
        <v>56.867</v>
      </c>
      <c r="HM401">
        <v>29.789</v>
      </c>
      <c r="HN401">
        <v>26.5025</v>
      </c>
      <c r="HO401">
        <v>56.3177</v>
      </c>
      <c r="HP401">
        <v>42.2276</v>
      </c>
      <c r="HQ401">
        <v>1</v>
      </c>
      <c r="HR401">
        <v>1.58729</v>
      </c>
      <c r="HS401">
        <v>5.46747</v>
      </c>
      <c r="HT401">
        <v>20.0493</v>
      </c>
      <c r="HU401">
        <v>5.19183</v>
      </c>
      <c r="HV401">
        <v>12.0153</v>
      </c>
      <c r="HW401">
        <v>4.97115</v>
      </c>
      <c r="HX401">
        <v>3.29495</v>
      </c>
      <c r="HY401">
        <v>9999</v>
      </c>
      <c r="HZ401">
        <v>9999</v>
      </c>
      <c r="IA401">
        <v>999.9</v>
      </c>
      <c r="IB401">
        <v>9999</v>
      </c>
      <c r="IC401">
        <v>1.86325</v>
      </c>
      <c r="ID401">
        <v>1.86812</v>
      </c>
      <c r="IE401">
        <v>1.86783</v>
      </c>
      <c r="IF401">
        <v>1.86905</v>
      </c>
      <c r="IG401">
        <v>1.86982</v>
      </c>
      <c r="IH401">
        <v>1.86588</v>
      </c>
      <c r="II401">
        <v>1.86693</v>
      </c>
      <c r="IJ401">
        <v>1.86842</v>
      </c>
      <c r="IK401">
        <v>5</v>
      </c>
      <c r="IL401">
        <v>0</v>
      </c>
      <c r="IM401">
        <v>0</v>
      </c>
      <c r="IN401">
        <v>0</v>
      </c>
      <c r="IO401" t="s">
        <v>441</v>
      </c>
      <c r="IP401" t="s">
        <v>442</v>
      </c>
      <c r="IQ401" t="s">
        <v>443</v>
      </c>
      <c r="IR401" t="s">
        <v>443</v>
      </c>
      <c r="IS401" t="s">
        <v>443</v>
      </c>
      <c r="IT401" t="s">
        <v>443</v>
      </c>
      <c r="IU401">
        <v>0</v>
      </c>
      <c r="IV401">
        <v>100</v>
      </c>
      <c r="IW401">
        <v>100</v>
      </c>
      <c r="IX401">
        <v>1.097</v>
      </c>
      <c r="IY401">
        <v>0.3152</v>
      </c>
      <c r="IZ401">
        <v>1.09748391826392</v>
      </c>
      <c r="JA401">
        <v>0</v>
      </c>
      <c r="JB401">
        <v>0</v>
      </c>
      <c r="JC401">
        <v>0</v>
      </c>
      <c r="JD401">
        <v>0.315191680746845</v>
      </c>
      <c r="JE401">
        <v>0</v>
      </c>
      <c r="JF401">
        <v>0</v>
      </c>
      <c r="JG401">
        <v>0</v>
      </c>
      <c r="JH401">
        <v>5</v>
      </c>
      <c r="JI401">
        <v>2273</v>
      </c>
      <c r="JJ401">
        <v>0</v>
      </c>
      <c r="JK401">
        <v>25</v>
      </c>
      <c r="JL401">
        <v>29356905.2</v>
      </c>
      <c r="JM401">
        <v>29356905.2</v>
      </c>
      <c r="JN401">
        <v>1.01318</v>
      </c>
      <c r="JO401">
        <v>2.62207</v>
      </c>
      <c r="JP401">
        <v>1.54785</v>
      </c>
      <c r="JQ401">
        <v>2.31689</v>
      </c>
      <c r="JR401">
        <v>1.64551</v>
      </c>
      <c r="JS401">
        <v>2.34619</v>
      </c>
      <c r="JT401">
        <v>34.1225</v>
      </c>
      <c r="JU401">
        <v>24.1575</v>
      </c>
      <c r="JV401">
        <v>18</v>
      </c>
      <c r="JW401">
        <v>499.816</v>
      </c>
      <c r="JX401">
        <v>402.309</v>
      </c>
      <c r="JY401">
        <v>29.5639</v>
      </c>
      <c r="JZ401">
        <v>45.962</v>
      </c>
      <c r="KA401">
        <v>29.9978</v>
      </c>
      <c r="KB401">
        <v>45.96</v>
      </c>
      <c r="KC401">
        <v>45.8517</v>
      </c>
      <c r="KD401">
        <v>20.2249</v>
      </c>
      <c r="KE401">
        <v>0</v>
      </c>
      <c r="KF401">
        <v>100</v>
      </c>
      <c r="KG401">
        <v>29.5936</v>
      </c>
      <c r="KH401">
        <v>413.268</v>
      </c>
      <c r="KI401">
        <v>34.6858</v>
      </c>
      <c r="KJ401">
        <v>94.1748</v>
      </c>
      <c r="KK401">
        <v>91.1678</v>
      </c>
    </row>
    <row r="402" spans="1:297">
      <c r="A402">
        <v>386</v>
      </c>
      <c r="B402">
        <v>1761414317</v>
      </c>
      <c r="C402">
        <v>6136</v>
      </c>
      <c r="D402" t="s">
        <v>1218</v>
      </c>
      <c r="E402" t="s">
        <v>1219</v>
      </c>
      <c r="F402">
        <v>5</v>
      </c>
      <c r="G402" t="s">
        <v>1217</v>
      </c>
      <c r="H402" t="s">
        <v>436</v>
      </c>
      <c r="I402">
        <v>1761414308.26667</v>
      </c>
      <c r="J402">
        <f>(K402)/1000</f>
        <v>0</v>
      </c>
      <c r="K402">
        <f>IF(DP402, AN402, AH402)</f>
        <v>0</v>
      </c>
      <c r="L402">
        <f>IF(DP402, AI402, AG402)</f>
        <v>0</v>
      </c>
      <c r="M402">
        <f>DR402 - IF(AU402&gt;1, L402*DL402*100.0/(AW402), 0)</f>
        <v>0</v>
      </c>
      <c r="N402">
        <f>((T402-J402/2)*M402-L402)/(T402+J402/2)</f>
        <v>0</v>
      </c>
      <c r="O402">
        <f>N402*(DY402+DZ402)/1000.0</f>
        <v>0</v>
      </c>
      <c r="P402">
        <f>(DR402 - IF(AU402&gt;1, L402*DL402*100.0/(AW402), 0))*(DY402+DZ402)/1000.0</f>
        <v>0</v>
      </c>
      <c r="Q402">
        <f>2.0/((1/S402-1/R402)+SIGN(S402)*SQRT((1/S402-1/R402)*(1/S402-1/R402) + 4*DM402/((DM402+1)*(DM402+1))*(2*1/S402*1/R402-1/R402*1/R402)))</f>
        <v>0</v>
      </c>
      <c r="R402">
        <f>IF(LEFT(DN402,1)&lt;&gt;"0",IF(LEFT(DN402,1)="1",3.0,DO402),$D$5+$E$5*(EF402*DY402/($K$5*1000))+$F$5*(EF402*DY402/($K$5*1000))*MAX(MIN(DL402,$J$5),$I$5)*MAX(MIN(DL402,$J$5),$I$5)+$G$5*MAX(MIN(DL402,$J$5),$I$5)*(EF402*DY402/($K$5*1000))+$H$5*(EF402*DY402/($K$5*1000))*(EF402*DY402/($K$5*1000)))</f>
        <v>0</v>
      </c>
      <c r="S402">
        <f>J402*(1000-(1000*0.61365*exp(17.502*W402/(240.97+W402))/(DY402+DZ402)+DT402)/2)/(1000*0.61365*exp(17.502*W402/(240.97+W402))/(DY402+DZ402)-DT402)</f>
        <v>0</v>
      </c>
      <c r="T402">
        <f>1/((DM402+1)/(Q402/1.6)+1/(R402/1.37)) + DM402/((DM402+1)/(Q402/1.6) + DM402/(R402/1.37))</f>
        <v>0</v>
      </c>
      <c r="U402">
        <f>(DH402*DK402)</f>
        <v>0</v>
      </c>
      <c r="V402">
        <f>(EA402+(U402+2*0.95*5.67E-8*(((EA402+$B$7)+273)^4-(EA402+273)^4)-44100*J402)/(1.84*29.3*R402+8*0.95*5.67E-8*(EA402+273)^3))</f>
        <v>0</v>
      </c>
      <c r="W402">
        <f>($C$7*EB402+$D$7*EC402+$E$7*V402)</f>
        <v>0</v>
      </c>
      <c r="X402">
        <f>0.61365*exp(17.502*W402/(240.97+W402))</f>
        <v>0</v>
      </c>
      <c r="Y402">
        <f>(Z402/AA402*100)</f>
        <v>0</v>
      </c>
      <c r="Z402">
        <f>DT402*(DY402+DZ402)/1000</f>
        <v>0</v>
      </c>
      <c r="AA402">
        <f>0.61365*exp(17.502*EA402/(240.97+EA402))</f>
        <v>0</v>
      </c>
      <c r="AB402">
        <f>(X402-DT402*(DY402+DZ402)/1000)</f>
        <v>0</v>
      </c>
      <c r="AC402">
        <f>(-J402*44100)</f>
        <v>0</v>
      </c>
      <c r="AD402">
        <f>2*29.3*R402*0.92*(EA402-W402)</f>
        <v>0</v>
      </c>
      <c r="AE402">
        <f>2*0.95*5.67E-8*(((EA402+$B$7)+273)^4-(W402+273)^4)</f>
        <v>0</v>
      </c>
      <c r="AF402">
        <f>U402+AE402+AC402+AD402</f>
        <v>0</v>
      </c>
      <c r="AG402">
        <f>DX402*AU402*(DS402-DR402*(1000-AU402*DU402)/(1000-AU402*DT402))/(100*DL402)</f>
        <v>0</v>
      </c>
      <c r="AH402">
        <f>1000*DX402*AU402*(DT402-DU402)/(100*DL402*(1000-AU402*DT402))</f>
        <v>0</v>
      </c>
      <c r="AI402">
        <f>(AJ402 - AK402 - DY402*1E3/(8.314*(EA402+273.15)) * AM402/DX402 * AL402) * DX402/(100*DL402) * (1000 - DU402)/1000</f>
        <v>0</v>
      </c>
      <c r="AJ402">
        <v>430.732453302807</v>
      </c>
      <c r="AK402">
        <v>420.837587878788</v>
      </c>
      <c r="AL402">
        <v>-0.000389973766143903</v>
      </c>
      <c r="AM402">
        <v>65.3915502829197</v>
      </c>
      <c r="AN402">
        <f>(AP402 - AO402 + DY402*1E3/(8.314*(EA402+273.15)) * AR402/DX402 * AQ402) * DX402/(100*DL402) * 1000/(1000 - AP402)</f>
        <v>0</v>
      </c>
      <c r="AO402">
        <v>25.5317887413796</v>
      </c>
      <c r="AP402">
        <v>30.7245187878788</v>
      </c>
      <c r="AQ402">
        <v>-0.000153719451904845</v>
      </c>
      <c r="AR402">
        <v>110.494569577737</v>
      </c>
      <c r="AS402">
        <v>0</v>
      </c>
      <c r="AT402">
        <v>0</v>
      </c>
      <c r="AU402">
        <f>IF(AS402*$H$13&gt;=AW402,1.0,(AW402/(AW402-AS402*$H$13)))</f>
        <v>0</v>
      </c>
      <c r="AV402">
        <f>(AU402-1)*100</f>
        <v>0</v>
      </c>
      <c r="AW402">
        <f>MAX(0,($B$13+$C$13*EF402)/(1+$D$13*EF402)*DY402/(EA402+273)*$E$13)</f>
        <v>0</v>
      </c>
      <c r="AX402" t="s">
        <v>437</v>
      </c>
      <c r="AY402" t="s">
        <v>437</v>
      </c>
      <c r="AZ402">
        <v>0</v>
      </c>
      <c r="BA402">
        <v>0</v>
      </c>
      <c r="BB402">
        <f>1-AZ402/BA402</f>
        <v>0</v>
      </c>
      <c r="BC402">
        <v>0</v>
      </c>
      <c r="BD402" t="s">
        <v>437</v>
      </c>
      <c r="BE402" t="s">
        <v>437</v>
      </c>
      <c r="BF402">
        <v>0</v>
      </c>
      <c r="BG402">
        <v>0</v>
      </c>
      <c r="BH402">
        <f>1-BF402/BG402</f>
        <v>0</v>
      </c>
      <c r="BI402">
        <v>0.5</v>
      </c>
      <c r="BJ402">
        <f>DI402</f>
        <v>0</v>
      </c>
      <c r="BK402">
        <f>L402</f>
        <v>0</v>
      </c>
      <c r="BL402">
        <f>BH402*BI402*BJ402</f>
        <v>0</v>
      </c>
      <c r="BM402">
        <f>(BK402-BC402)/BJ402</f>
        <v>0</v>
      </c>
      <c r="BN402">
        <f>(BA402-BG402)/BG402</f>
        <v>0</v>
      </c>
      <c r="BO402">
        <f>AZ402/(BB402+AZ402/BG402)</f>
        <v>0</v>
      </c>
      <c r="BP402" t="s">
        <v>437</v>
      </c>
      <c r="BQ402">
        <v>0</v>
      </c>
      <c r="BR402">
        <f>IF(BQ402&lt;&gt;0, BQ402, BO402)</f>
        <v>0</v>
      </c>
      <c r="BS402">
        <f>1-BR402/BG402</f>
        <v>0</v>
      </c>
      <c r="BT402">
        <f>(BG402-BF402)/(BG402-BR402)</f>
        <v>0</v>
      </c>
      <c r="BU402">
        <f>(BA402-BG402)/(BA402-BR402)</f>
        <v>0</v>
      </c>
      <c r="BV402">
        <f>(BG402-BF402)/(BG402-AZ402)</f>
        <v>0</v>
      </c>
      <c r="BW402">
        <f>(BA402-BG402)/(BA402-AZ402)</f>
        <v>0</v>
      </c>
      <c r="BX402">
        <f>(BT402*BR402/BF402)</f>
        <v>0</v>
      </c>
      <c r="BY402">
        <f>(1-BX402)</f>
        <v>0</v>
      </c>
      <c r="DH402">
        <f>$B$11*EG402+$C$11*EH402+$F$11*ES402*(1-EV402)</f>
        <v>0</v>
      </c>
      <c r="DI402">
        <f>DH402*DJ402</f>
        <v>0</v>
      </c>
      <c r="DJ402">
        <f>($B$11*$D$9+$C$11*$D$9+$F$11*((FF402+EX402)/MAX(FF402+EX402+FG402, 0.1)*$I$9+FG402/MAX(FF402+EX402+FG402, 0.1)*$J$9))/($B$11+$C$11+$F$11)</f>
        <v>0</v>
      </c>
      <c r="DK402">
        <f>($B$11*$K$9+$C$11*$K$9+$F$11*((FF402+EX402)/MAX(FF402+EX402+FG402, 0.1)*$P$9+FG402/MAX(FF402+EX402+FG402, 0.1)*$Q$9))/($B$11+$C$11+$F$11)</f>
        <v>0</v>
      </c>
      <c r="DL402">
        <v>6</v>
      </c>
      <c r="DM402">
        <v>0.5</v>
      </c>
      <c r="DN402" t="s">
        <v>438</v>
      </c>
      <c r="DO402">
        <v>2</v>
      </c>
      <c r="DP402" t="b">
        <v>1</v>
      </c>
      <c r="DQ402">
        <v>1761414308.26667</v>
      </c>
      <c r="DR402">
        <v>407.939466666667</v>
      </c>
      <c r="DS402">
        <v>419.859866666667</v>
      </c>
      <c r="DT402">
        <v>30.7479466666667</v>
      </c>
      <c r="DU402">
        <v>25.52952</v>
      </c>
      <c r="DV402">
        <v>406.842</v>
      </c>
      <c r="DW402">
        <v>30.43276</v>
      </c>
      <c r="DX402">
        <v>500.006</v>
      </c>
      <c r="DY402">
        <v>90.3201533333333</v>
      </c>
      <c r="DZ402">
        <v>0.0388833466666667</v>
      </c>
      <c r="EA402">
        <v>36.47102</v>
      </c>
      <c r="EB402">
        <v>35.96548</v>
      </c>
      <c r="EC402">
        <v>999.9</v>
      </c>
      <c r="ED402">
        <v>0</v>
      </c>
      <c r="EE402">
        <v>0</v>
      </c>
      <c r="EF402">
        <v>10002.204</v>
      </c>
      <c r="EG402">
        <v>0</v>
      </c>
      <c r="EH402">
        <v>1271.062</v>
      </c>
      <c r="EI402">
        <v>-11.9204066666667</v>
      </c>
      <c r="EJ402">
        <v>420.8808</v>
      </c>
      <c r="EK402">
        <v>430.8594</v>
      </c>
      <c r="EL402">
        <v>5.21844133333333</v>
      </c>
      <c r="EM402">
        <v>419.859866666667</v>
      </c>
      <c r="EN402">
        <v>25.52952</v>
      </c>
      <c r="EO402">
        <v>2.77716066666667</v>
      </c>
      <c r="EP402">
        <v>2.30583</v>
      </c>
      <c r="EQ402">
        <v>22.7489466666667</v>
      </c>
      <c r="ER402">
        <v>19.71718</v>
      </c>
      <c r="ES402">
        <v>1200.016</v>
      </c>
      <c r="ET402">
        <v>0.967003133333333</v>
      </c>
      <c r="EU402">
        <v>0.0329968933333333</v>
      </c>
      <c r="EV402">
        <v>0</v>
      </c>
      <c r="EW402">
        <v>1341.22666666667</v>
      </c>
      <c r="EX402">
        <v>5.00059</v>
      </c>
      <c r="EY402">
        <v>16688.7066666667</v>
      </c>
      <c r="EZ402">
        <v>10358.8533333333</v>
      </c>
      <c r="FA402">
        <v>53.3956</v>
      </c>
      <c r="FB402">
        <v>55.0454666666667</v>
      </c>
      <c r="FC402">
        <v>53.7332</v>
      </c>
      <c r="FD402">
        <v>54.4916</v>
      </c>
      <c r="FE402">
        <v>54.3915333333333</v>
      </c>
      <c r="FF402">
        <v>1155.586</v>
      </c>
      <c r="FG402">
        <v>39.43</v>
      </c>
      <c r="FH402">
        <v>0</v>
      </c>
      <c r="FI402">
        <v>1761414277.3</v>
      </c>
      <c r="FJ402">
        <v>0</v>
      </c>
      <c r="FK402">
        <v>1341.39038461538</v>
      </c>
      <c r="FL402">
        <v>7.31931624898432</v>
      </c>
      <c r="FM402">
        <v>65.5623933108167</v>
      </c>
      <c r="FN402">
        <v>16690.0346153846</v>
      </c>
      <c r="FO402">
        <v>15</v>
      </c>
      <c r="FP402">
        <v>0</v>
      </c>
      <c r="FQ402" t="s">
        <v>439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-11.96315</v>
      </c>
      <c r="GD402">
        <v>1.85313383458647</v>
      </c>
      <c r="GE402">
        <v>0.326544853733756</v>
      </c>
      <c r="GF402">
        <v>0</v>
      </c>
      <c r="GG402">
        <v>1340.97823529412</v>
      </c>
      <c r="GH402">
        <v>6.721466774888</v>
      </c>
      <c r="GI402">
        <v>0.696053879710634</v>
      </c>
      <c r="GJ402">
        <v>-1</v>
      </c>
      <c r="GK402">
        <v>5.2247695</v>
      </c>
      <c r="GL402">
        <v>-0.210191729323295</v>
      </c>
      <c r="GM402">
        <v>0.0202249112420795</v>
      </c>
      <c r="GN402">
        <v>0</v>
      </c>
      <c r="GO402">
        <v>0</v>
      </c>
      <c r="GP402">
        <v>2</v>
      </c>
      <c r="GQ402" t="s">
        <v>473</v>
      </c>
      <c r="GR402">
        <v>3.12883</v>
      </c>
      <c r="GS402">
        <v>2.71706</v>
      </c>
      <c r="GT402">
        <v>0.0837246</v>
      </c>
      <c r="GU402">
        <v>0.0854977</v>
      </c>
      <c r="GV402">
        <v>0.118179</v>
      </c>
      <c r="GW402">
        <v>0.103897</v>
      </c>
      <c r="GX402">
        <v>33436.4</v>
      </c>
      <c r="GY402">
        <v>35417</v>
      </c>
      <c r="GZ402">
        <v>33108.3</v>
      </c>
      <c r="HA402">
        <v>35158.3</v>
      </c>
      <c r="HB402">
        <v>41545.7</v>
      </c>
      <c r="HC402">
        <v>45369</v>
      </c>
      <c r="HD402">
        <v>51912.2</v>
      </c>
      <c r="HE402">
        <v>56322.5</v>
      </c>
      <c r="HF402">
        <v>1.75252</v>
      </c>
      <c r="HG402">
        <v>1.61618</v>
      </c>
      <c r="HH402">
        <v>-0.0245571</v>
      </c>
      <c r="HI402">
        <v>0</v>
      </c>
      <c r="HJ402">
        <v>36.3745</v>
      </c>
      <c r="HK402">
        <v>999.9</v>
      </c>
      <c r="HL402">
        <v>56.867</v>
      </c>
      <c r="HM402">
        <v>29.799</v>
      </c>
      <c r="HN402">
        <v>26.5182</v>
      </c>
      <c r="HO402">
        <v>56.5377</v>
      </c>
      <c r="HP402">
        <v>42.48</v>
      </c>
      <c r="HQ402">
        <v>1</v>
      </c>
      <c r="HR402">
        <v>1.58449</v>
      </c>
      <c r="HS402">
        <v>5.40237</v>
      </c>
      <c r="HT402">
        <v>20.0512</v>
      </c>
      <c r="HU402">
        <v>5.19198</v>
      </c>
      <c r="HV402">
        <v>12.0137</v>
      </c>
      <c r="HW402">
        <v>4.97145</v>
      </c>
      <c r="HX402">
        <v>3.295</v>
      </c>
      <c r="HY402">
        <v>9999</v>
      </c>
      <c r="HZ402">
        <v>9999</v>
      </c>
      <c r="IA402">
        <v>999.9</v>
      </c>
      <c r="IB402">
        <v>9999</v>
      </c>
      <c r="IC402">
        <v>1.86325</v>
      </c>
      <c r="ID402">
        <v>1.86813</v>
      </c>
      <c r="IE402">
        <v>1.86783</v>
      </c>
      <c r="IF402">
        <v>1.86905</v>
      </c>
      <c r="IG402">
        <v>1.86983</v>
      </c>
      <c r="IH402">
        <v>1.8659</v>
      </c>
      <c r="II402">
        <v>1.86699</v>
      </c>
      <c r="IJ402">
        <v>1.86843</v>
      </c>
      <c r="IK402">
        <v>5</v>
      </c>
      <c r="IL402">
        <v>0</v>
      </c>
      <c r="IM402">
        <v>0</v>
      </c>
      <c r="IN402">
        <v>0</v>
      </c>
      <c r="IO402" t="s">
        <v>441</v>
      </c>
      <c r="IP402" t="s">
        <v>442</v>
      </c>
      <c r="IQ402" t="s">
        <v>443</v>
      </c>
      <c r="IR402" t="s">
        <v>443</v>
      </c>
      <c r="IS402" t="s">
        <v>443</v>
      </c>
      <c r="IT402" t="s">
        <v>443</v>
      </c>
      <c r="IU402">
        <v>0</v>
      </c>
      <c r="IV402">
        <v>100</v>
      </c>
      <c r="IW402">
        <v>100</v>
      </c>
      <c r="IX402">
        <v>1.098</v>
      </c>
      <c r="IY402">
        <v>0.3152</v>
      </c>
      <c r="IZ402">
        <v>1.09748391826392</v>
      </c>
      <c r="JA402">
        <v>0</v>
      </c>
      <c r="JB402">
        <v>0</v>
      </c>
      <c r="JC402">
        <v>0</v>
      </c>
      <c r="JD402">
        <v>0.315191680746845</v>
      </c>
      <c r="JE402">
        <v>0</v>
      </c>
      <c r="JF402">
        <v>0</v>
      </c>
      <c r="JG402">
        <v>0</v>
      </c>
      <c r="JH402">
        <v>5</v>
      </c>
      <c r="JI402">
        <v>2273</v>
      </c>
      <c r="JJ402">
        <v>0</v>
      </c>
      <c r="JK402">
        <v>25</v>
      </c>
      <c r="JL402">
        <v>29356905.3</v>
      </c>
      <c r="JM402">
        <v>29356905.3</v>
      </c>
      <c r="JN402">
        <v>0.986328</v>
      </c>
      <c r="JO402">
        <v>2.61719</v>
      </c>
      <c r="JP402">
        <v>1.54785</v>
      </c>
      <c r="JQ402">
        <v>2.31689</v>
      </c>
      <c r="JR402">
        <v>1.64551</v>
      </c>
      <c r="JS402">
        <v>2.37793</v>
      </c>
      <c r="JT402">
        <v>34.1225</v>
      </c>
      <c r="JU402">
        <v>24.1663</v>
      </c>
      <c r="JV402">
        <v>18</v>
      </c>
      <c r="JW402">
        <v>499.708</v>
      </c>
      <c r="JX402">
        <v>402.351</v>
      </c>
      <c r="JY402">
        <v>29.5874</v>
      </c>
      <c r="JZ402">
        <v>45.9319</v>
      </c>
      <c r="KA402">
        <v>29.9975</v>
      </c>
      <c r="KB402">
        <v>45.935</v>
      </c>
      <c r="KC402">
        <v>45.8269</v>
      </c>
      <c r="KD402">
        <v>19.7241</v>
      </c>
      <c r="KE402">
        <v>0</v>
      </c>
      <c r="KF402">
        <v>100</v>
      </c>
      <c r="KG402">
        <v>29.6198</v>
      </c>
      <c r="KH402">
        <v>399.797</v>
      </c>
      <c r="KI402">
        <v>34.6858</v>
      </c>
      <c r="KJ402">
        <v>94.1784</v>
      </c>
      <c r="KK402">
        <v>91.1726</v>
      </c>
    </row>
    <row r="403" spans="1:297">
      <c r="A403">
        <v>387</v>
      </c>
      <c r="B403">
        <v>1761414322</v>
      </c>
      <c r="C403">
        <v>6141</v>
      </c>
      <c r="D403" t="s">
        <v>1220</v>
      </c>
      <c r="E403" t="s">
        <v>1221</v>
      </c>
      <c r="F403">
        <v>5</v>
      </c>
      <c r="G403" t="s">
        <v>1217</v>
      </c>
      <c r="H403" t="s">
        <v>436</v>
      </c>
      <c r="I403">
        <v>1761414313.35714</v>
      </c>
      <c r="J403">
        <f>(K403)/1000</f>
        <v>0</v>
      </c>
      <c r="K403">
        <f>IF(DP403, AN403, AH403)</f>
        <v>0</v>
      </c>
      <c r="L403">
        <f>IF(DP403, AI403, AG403)</f>
        <v>0</v>
      </c>
      <c r="M403">
        <f>DR403 - IF(AU403&gt;1, L403*DL403*100.0/(AW403), 0)</f>
        <v>0</v>
      </c>
      <c r="N403">
        <f>((T403-J403/2)*M403-L403)/(T403+J403/2)</f>
        <v>0</v>
      </c>
      <c r="O403">
        <f>N403*(DY403+DZ403)/1000.0</f>
        <v>0</v>
      </c>
      <c r="P403">
        <f>(DR403 - IF(AU403&gt;1, L403*DL403*100.0/(AW403), 0))*(DY403+DZ403)/1000.0</f>
        <v>0</v>
      </c>
      <c r="Q403">
        <f>2.0/((1/S403-1/R403)+SIGN(S403)*SQRT((1/S403-1/R403)*(1/S403-1/R403) + 4*DM403/((DM403+1)*(DM403+1))*(2*1/S403*1/R403-1/R403*1/R403)))</f>
        <v>0</v>
      </c>
      <c r="R403">
        <f>IF(LEFT(DN403,1)&lt;&gt;"0",IF(LEFT(DN403,1)="1",3.0,DO403),$D$5+$E$5*(EF403*DY403/($K$5*1000))+$F$5*(EF403*DY403/($K$5*1000))*MAX(MIN(DL403,$J$5),$I$5)*MAX(MIN(DL403,$J$5),$I$5)+$G$5*MAX(MIN(DL403,$J$5),$I$5)*(EF403*DY403/($K$5*1000))+$H$5*(EF403*DY403/($K$5*1000))*(EF403*DY403/($K$5*1000)))</f>
        <v>0</v>
      </c>
      <c r="S403">
        <f>J403*(1000-(1000*0.61365*exp(17.502*W403/(240.97+W403))/(DY403+DZ403)+DT403)/2)/(1000*0.61365*exp(17.502*W403/(240.97+W403))/(DY403+DZ403)-DT403)</f>
        <v>0</v>
      </c>
      <c r="T403">
        <f>1/((DM403+1)/(Q403/1.6)+1/(R403/1.37)) + DM403/((DM403+1)/(Q403/1.6) + DM403/(R403/1.37))</f>
        <v>0</v>
      </c>
      <c r="U403">
        <f>(DH403*DK403)</f>
        <v>0</v>
      </c>
      <c r="V403">
        <f>(EA403+(U403+2*0.95*5.67E-8*(((EA403+$B$7)+273)^4-(EA403+273)^4)-44100*J403)/(1.84*29.3*R403+8*0.95*5.67E-8*(EA403+273)^3))</f>
        <v>0</v>
      </c>
      <c r="W403">
        <f>($C$7*EB403+$D$7*EC403+$E$7*V403)</f>
        <v>0</v>
      </c>
      <c r="X403">
        <f>0.61365*exp(17.502*W403/(240.97+W403))</f>
        <v>0</v>
      </c>
      <c r="Y403">
        <f>(Z403/AA403*100)</f>
        <v>0</v>
      </c>
      <c r="Z403">
        <f>DT403*(DY403+DZ403)/1000</f>
        <v>0</v>
      </c>
      <c r="AA403">
        <f>0.61365*exp(17.502*EA403/(240.97+EA403))</f>
        <v>0</v>
      </c>
      <c r="AB403">
        <f>(X403-DT403*(DY403+DZ403)/1000)</f>
        <v>0</v>
      </c>
      <c r="AC403">
        <f>(-J403*44100)</f>
        <v>0</v>
      </c>
      <c r="AD403">
        <f>2*29.3*R403*0.92*(EA403-W403)</f>
        <v>0</v>
      </c>
      <c r="AE403">
        <f>2*0.95*5.67E-8*(((EA403+$B$7)+273)^4-(W403+273)^4)</f>
        <v>0</v>
      </c>
      <c r="AF403">
        <f>U403+AE403+AC403+AD403</f>
        <v>0</v>
      </c>
      <c r="AG403">
        <f>DX403*AU403*(DS403-DR403*(1000-AU403*DU403)/(1000-AU403*DT403))/(100*DL403)</f>
        <v>0</v>
      </c>
      <c r="AH403">
        <f>1000*DX403*AU403*(DT403-DU403)/(100*DL403*(1000-AU403*DT403))</f>
        <v>0</v>
      </c>
      <c r="AI403">
        <f>(AJ403 - AK403 - DY403*1E3/(8.314*(EA403+273.15)) * AM403/DX403 * AL403) * DX403/(100*DL403) * (1000 - DU403)/1000</f>
        <v>0</v>
      </c>
      <c r="AJ403">
        <v>424.191201156295</v>
      </c>
      <c r="AK403">
        <v>417.69383030303</v>
      </c>
      <c r="AL403">
        <v>-0.771407749009125</v>
      </c>
      <c r="AM403">
        <v>65.3915502829197</v>
      </c>
      <c r="AN403">
        <f>(AP403 - AO403 + DY403*1E3/(8.314*(EA403+273.15)) * AR403/DX403 * AQ403) * DX403/(100*DL403) * 1000/(1000 - AP403)</f>
        <v>0</v>
      </c>
      <c r="AO403">
        <v>25.5292303080849</v>
      </c>
      <c r="AP403">
        <v>30.7044193939394</v>
      </c>
      <c r="AQ403">
        <v>-0.000224726299302053</v>
      </c>
      <c r="AR403">
        <v>110.494569577737</v>
      </c>
      <c r="AS403">
        <v>0</v>
      </c>
      <c r="AT403">
        <v>0</v>
      </c>
      <c r="AU403">
        <f>IF(AS403*$H$13&gt;=AW403,1.0,(AW403/(AW403-AS403*$H$13)))</f>
        <v>0</v>
      </c>
      <c r="AV403">
        <f>(AU403-1)*100</f>
        <v>0</v>
      </c>
      <c r="AW403">
        <f>MAX(0,($B$13+$C$13*EF403)/(1+$D$13*EF403)*DY403/(EA403+273)*$E$13)</f>
        <v>0</v>
      </c>
      <c r="AX403" t="s">
        <v>437</v>
      </c>
      <c r="AY403" t="s">
        <v>437</v>
      </c>
      <c r="AZ403">
        <v>0</v>
      </c>
      <c r="BA403">
        <v>0</v>
      </c>
      <c r="BB403">
        <f>1-AZ403/BA403</f>
        <v>0</v>
      </c>
      <c r="BC403">
        <v>0</v>
      </c>
      <c r="BD403" t="s">
        <v>437</v>
      </c>
      <c r="BE403" t="s">
        <v>437</v>
      </c>
      <c r="BF403">
        <v>0</v>
      </c>
      <c r="BG403">
        <v>0</v>
      </c>
      <c r="BH403">
        <f>1-BF403/BG403</f>
        <v>0</v>
      </c>
      <c r="BI403">
        <v>0.5</v>
      </c>
      <c r="BJ403">
        <f>DI403</f>
        <v>0</v>
      </c>
      <c r="BK403">
        <f>L403</f>
        <v>0</v>
      </c>
      <c r="BL403">
        <f>BH403*BI403*BJ403</f>
        <v>0</v>
      </c>
      <c r="BM403">
        <f>(BK403-BC403)/BJ403</f>
        <v>0</v>
      </c>
      <c r="BN403">
        <f>(BA403-BG403)/BG403</f>
        <v>0</v>
      </c>
      <c r="BO403">
        <f>AZ403/(BB403+AZ403/BG403)</f>
        <v>0</v>
      </c>
      <c r="BP403" t="s">
        <v>437</v>
      </c>
      <c r="BQ403">
        <v>0</v>
      </c>
      <c r="BR403">
        <f>IF(BQ403&lt;&gt;0, BQ403, BO403)</f>
        <v>0</v>
      </c>
      <c r="BS403">
        <f>1-BR403/BG403</f>
        <v>0</v>
      </c>
      <c r="BT403">
        <f>(BG403-BF403)/(BG403-BR403)</f>
        <v>0</v>
      </c>
      <c r="BU403">
        <f>(BA403-BG403)/(BA403-BR403)</f>
        <v>0</v>
      </c>
      <c r="BV403">
        <f>(BG403-BF403)/(BG403-AZ403)</f>
        <v>0</v>
      </c>
      <c r="BW403">
        <f>(BA403-BG403)/(BA403-AZ403)</f>
        <v>0</v>
      </c>
      <c r="BX403">
        <f>(BT403*BR403/BF403)</f>
        <v>0</v>
      </c>
      <c r="BY403">
        <f>(1-BX403)</f>
        <v>0</v>
      </c>
      <c r="DH403">
        <f>$B$11*EG403+$C$11*EH403+$F$11*ES403*(1-EV403)</f>
        <v>0</v>
      </c>
      <c r="DI403">
        <f>DH403*DJ403</f>
        <v>0</v>
      </c>
      <c r="DJ403">
        <f>($B$11*$D$9+$C$11*$D$9+$F$11*((FF403+EX403)/MAX(FF403+EX403+FG403, 0.1)*$I$9+FG403/MAX(FF403+EX403+FG403, 0.1)*$J$9))/($B$11+$C$11+$F$11)</f>
        <v>0</v>
      </c>
      <c r="DK403">
        <f>($B$11*$K$9+$C$11*$K$9+$F$11*((FF403+EX403)/MAX(FF403+EX403+FG403, 0.1)*$P$9+FG403/MAX(FF403+EX403+FG403, 0.1)*$Q$9))/($B$11+$C$11+$F$11)</f>
        <v>0</v>
      </c>
      <c r="DL403">
        <v>6</v>
      </c>
      <c r="DM403">
        <v>0.5</v>
      </c>
      <c r="DN403" t="s">
        <v>438</v>
      </c>
      <c r="DO403">
        <v>2</v>
      </c>
      <c r="DP403" t="b">
        <v>1</v>
      </c>
      <c r="DQ403">
        <v>1761414313.35714</v>
      </c>
      <c r="DR403">
        <v>407.439428571429</v>
      </c>
      <c r="DS403">
        <v>417.200642857143</v>
      </c>
      <c r="DT403">
        <v>30.7308785714286</v>
      </c>
      <c r="DU403">
        <v>25.5297571428571</v>
      </c>
      <c r="DV403">
        <v>406.342</v>
      </c>
      <c r="DW403">
        <v>30.4156928571429</v>
      </c>
      <c r="DX403">
        <v>499.989357142857</v>
      </c>
      <c r="DY403">
        <v>90.3193428571428</v>
      </c>
      <c r="DZ403">
        <v>0.0389891571428571</v>
      </c>
      <c r="EA403">
        <v>36.4721857142857</v>
      </c>
      <c r="EB403">
        <v>35.9647857142857</v>
      </c>
      <c r="EC403">
        <v>999.9</v>
      </c>
      <c r="ED403">
        <v>0</v>
      </c>
      <c r="EE403">
        <v>0</v>
      </c>
      <c r="EF403">
        <v>9993.43214285714</v>
      </c>
      <c r="EG403">
        <v>0</v>
      </c>
      <c r="EH403">
        <v>1271.13285714286</v>
      </c>
      <c r="EI403">
        <v>-9.76123142857143</v>
      </c>
      <c r="EJ403">
        <v>420.357428571429</v>
      </c>
      <c r="EK403">
        <v>428.130714285714</v>
      </c>
      <c r="EL403">
        <v>5.20114071428571</v>
      </c>
      <c r="EM403">
        <v>417.200642857143</v>
      </c>
      <c r="EN403">
        <v>25.5297571428571</v>
      </c>
      <c r="EO403">
        <v>2.77559285714286</v>
      </c>
      <c r="EP403">
        <v>2.30582928571429</v>
      </c>
      <c r="EQ403">
        <v>22.7396428571429</v>
      </c>
      <c r="ER403">
        <v>19.7171785714286</v>
      </c>
      <c r="ES403">
        <v>1200.01428571429</v>
      </c>
      <c r="ET403">
        <v>0.967002214285714</v>
      </c>
      <c r="EU403">
        <v>0.0329977642857143</v>
      </c>
      <c r="EV403">
        <v>0</v>
      </c>
      <c r="EW403">
        <v>1341.78714285714</v>
      </c>
      <c r="EX403">
        <v>5.00059</v>
      </c>
      <c r="EY403">
        <v>16694.3714285714</v>
      </c>
      <c r="EZ403">
        <v>10358.85</v>
      </c>
      <c r="FA403">
        <v>53.3703571428571</v>
      </c>
      <c r="FB403">
        <v>55.0265714285714</v>
      </c>
      <c r="FC403">
        <v>53.714</v>
      </c>
      <c r="FD403">
        <v>54.473</v>
      </c>
      <c r="FE403">
        <v>54.3705</v>
      </c>
      <c r="FF403">
        <v>1155.58357142857</v>
      </c>
      <c r="FG403">
        <v>39.4307142857143</v>
      </c>
      <c r="FH403">
        <v>0</v>
      </c>
      <c r="FI403">
        <v>1761414282.1</v>
      </c>
      <c r="FJ403">
        <v>0</v>
      </c>
      <c r="FK403">
        <v>1341.97230769231</v>
      </c>
      <c r="FL403">
        <v>6.85196581530367</v>
      </c>
      <c r="FM403">
        <v>76.4683761420706</v>
      </c>
      <c r="FN403">
        <v>16695.9346153846</v>
      </c>
      <c r="FO403">
        <v>15</v>
      </c>
      <c r="FP403">
        <v>0</v>
      </c>
      <c r="FQ403" t="s">
        <v>439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-10.8137895</v>
      </c>
      <c r="GD403">
        <v>18.3036203007518</v>
      </c>
      <c r="GE403">
        <v>2.45182743330658</v>
      </c>
      <c r="GF403">
        <v>0</v>
      </c>
      <c r="GG403">
        <v>1341.45882352941</v>
      </c>
      <c r="GH403">
        <v>6.84430863061704</v>
      </c>
      <c r="GI403">
        <v>0.708535211071926</v>
      </c>
      <c r="GJ403">
        <v>-1</v>
      </c>
      <c r="GK403">
        <v>5.211034</v>
      </c>
      <c r="GL403">
        <v>-0.202415639097748</v>
      </c>
      <c r="GM403">
        <v>0.0194785192969075</v>
      </c>
      <c r="GN403">
        <v>0</v>
      </c>
      <c r="GO403">
        <v>0</v>
      </c>
      <c r="GP403">
        <v>2</v>
      </c>
      <c r="GQ403" t="s">
        <v>473</v>
      </c>
      <c r="GR403">
        <v>3.12885</v>
      </c>
      <c r="GS403">
        <v>2.71644</v>
      </c>
      <c r="GT403">
        <v>0.083015</v>
      </c>
      <c r="GU403">
        <v>0.0834391</v>
      </c>
      <c r="GV403">
        <v>0.11813</v>
      </c>
      <c r="GW403">
        <v>0.103894</v>
      </c>
      <c r="GX403">
        <v>33464</v>
      </c>
      <c r="GY403">
        <v>35499</v>
      </c>
      <c r="GZ403">
        <v>33109.9</v>
      </c>
      <c r="HA403">
        <v>35160.5</v>
      </c>
      <c r="HB403">
        <v>41549.3</v>
      </c>
      <c r="HC403">
        <v>45371.2</v>
      </c>
      <c r="HD403">
        <v>51914.2</v>
      </c>
      <c r="HE403">
        <v>56325.4</v>
      </c>
      <c r="HF403">
        <v>1.75295</v>
      </c>
      <c r="HG403">
        <v>1.6161</v>
      </c>
      <c r="HH403">
        <v>-0.0251457</v>
      </c>
      <c r="HI403">
        <v>0</v>
      </c>
      <c r="HJ403">
        <v>36.3705</v>
      </c>
      <c r="HK403">
        <v>999.9</v>
      </c>
      <c r="HL403">
        <v>56.867</v>
      </c>
      <c r="HM403">
        <v>29.789</v>
      </c>
      <c r="HN403">
        <v>26.5002</v>
      </c>
      <c r="HO403">
        <v>56.4577</v>
      </c>
      <c r="HP403">
        <v>42.3998</v>
      </c>
      <c r="HQ403">
        <v>1</v>
      </c>
      <c r="HR403">
        <v>1.58188</v>
      </c>
      <c r="HS403">
        <v>5.36681</v>
      </c>
      <c r="HT403">
        <v>20.0516</v>
      </c>
      <c r="HU403">
        <v>5.19019</v>
      </c>
      <c r="HV403">
        <v>12.0149</v>
      </c>
      <c r="HW403">
        <v>4.9709</v>
      </c>
      <c r="HX403">
        <v>3.2947</v>
      </c>
      <c r="HY403">
        <v>9999</v>
      </c>
      <c r="HZ403">
        <v>9999</v>
      </c>
      <c r="IA403">
        <v>999.9</v>
      </c>
      <c r="IB403">
        <v>9999</v>
      </c>
      <c r="IC403">
        <v>1.86325</v>
      </c>
      <c r="ID403">
        <v>1.8681</v>
      </c>
      <c r="IE403">
        <v>1.86784</v>
      </c>
      <c r="IF403">
        <v>1.86905</v>
      </c>
      <c r="IG403">
        <v>1.86984</v>
      </c>
      <c r="IH403">
        <v>1.8659</v>
      </c>
      <c r="II403">
        <v>1.86699</v>
      </c>
      <c r="IJ403">
        <v>1.86843</v>
      </c>
      <c r="IK403">
        <v>5</v>
      </c>
      <c r="IL403">
        <v>0</v>
      </c>
      <c r="IM403">
        <v>0</v>
      </c>
      <c r="IN403">
        <v>0</v>
      </c>
      <c r="IO403" t="s">
        <v>441</v>
      </c>
      <c r="IP403" t="s">
        <v>442</v>
      </c>
      <c r="IQ403" t="s">
        <v>443</v>
      </c>
      <c r="IR403" t="s">
        <v>443</v>
      </c>
      <c r="IS403" t="s">
        <v>443</v>
      </c>
      <c r="IT403" t="s">
        <v>443</v>
      </c>
      <c r="IU403">
        <v>0</v>
      </c>
      <c r="IV403">
        <v>100</v>
      </c>
      <c r="IW403">
        <v>100</v>
      </c>
      <c r="IX403">
        <v>1.098</v>
      </c>
      <c r="IY403">
        <v>0.3152</v>
      </c>
      <c r="IZ403">
        <v>1.09748391826392</v>
      </c>
      <c r="JA403">
        <v>0</v>
      </c>
      <c r="JB403">
        <v>0</v>
      </c>
      <c r="JC403">
        <v>0</v>
      </c>
      <c r="JD403">
        <v>0.315191680746845</v>
      </c>
      <c r="JE403">
        <v>0</v>
      </c>
      <c r="JF403">
        <v>0</v>
      </c>
      <c r="JG403">
        <v>0</v>
      </c>
      <c r="JH403">
        <v>5</v>
      </c>
      <c r="JI403">
        <v>2273</v>
      </c>
      <c r="JJ403">
        <v>0</v>
      </c>
      <c r="JK403">
        <v>25</v>
      </c>
      <c r="JL403">
        <v>29356905.4</v>
      </c>
      <c r="JM403">
        <v>29356905.4</v>
      </c>
      <c r="JN403">
        <v>0.958252</v>
      </c>
      <c r="JO403">
        <v>2.62573</v>
      </c>
      <c r="JP403">
        <v>1.54785</v>
      </c>
      <c r="JQ403">
        <v>2.31689</v>
      </c>
      <c r="JR403">
        <v>1.64673</v>
      </c>
      <c r="JS403">
        <v>2.24243</v>
      </c>
      <c r="JT403">
        <v>34.1225</v>
      </c>
      <c r="JU403">
        <v>24.1575</v>
      </c>
      <c r="JV403">
        <v>18</v>
      </c>
      <c r="JW403">
        <v>499.858</v>
      </c>
      <c r="JX403">
        <v>402.173</v>
      </c>
      <c r="JY403">
        <v>29.6142</v>
      </c>
      <c r="JZ403">
        <v>45.9077</v>
      </c>
      <c r="KA403">
        <v>29.9976</v>
      </c>
      <c r="KB403">
        <v>45.911</v>
      </c>
      <c r="KC403">
        <v>45.8009</v>
      </c>
      <c r="KD403">
        <v>19.0808</v>
      </c>
      <c r="KE403">
        <v>0</v>
      </c>
      <c r="KF403">
        <v>100</v>
      </c>
      <c r="KG403">
        <v>29.6386</v>
      </c>
      <c r="KH403">
        <v>379.629</v>
      </c>
      <c r="KI403">
        <v>34.6858</v>
      </c>
      <c r="KJ403">
        <v>94.1824</v>
      </c>
      <c r="KK403">
        <v>91.1777</v>
      </c>
    </row>
    <row r="404" spans="1:297">
      <c r="A404">
        <v>388</v>
      </c>
      <c r="B404">
        <v>1761414327</v>
      </c>
      <c r="C404">
        <v>6146</v>
      </c>
      <c r="D404" t="s">
        <v>1222</v>
      </c>
      <c r="E404" t="s">
        <v>1223</v>
      </c>
      <c r="F404">
        <v>5</v>
      </c>
      <c r="G404" t="s">
        <v>1217</v>
      </c>
      <c r="H404" t="s">
        <v>436</v>
      </c>
      <c r="I404">
        <v>1761414318.84615</v>
      </c>
      <c r="J404">
        <f>(K404)/1000</f>
        <v>0</v>
      </c>
      <c r="K404">
        <f>IF(DP404, AN404, AH404)</f>
        <v>0</v>
      </c>
      <c r="L404">
        <f>IF(DP404, AI404, AG404)</f>
        <v>0</v>
      </c>
      <c r="M404">
        <f>DR404 - IF(AU404&gt;1, L404*DL404*100.0/(AW404), 0)</f>
        <v>0</v>
      </c>
      <c r="N404">
        <f>((T404-J404/2)*M404-L404)/(T404+J404/2)</f>
        <v>0</v>
      </c>
      <c r="O404">
        <f>N404*(DY404+DZ404)/1000.0</f>
        <v>0</v>
      </c>
      <c r="P404">
        <f>(DR404 - IF(AU404&gt;1, L404*DL404*100.0/(AW404), 0))*(DY404+DZ404)/1000.0</f>
        <v>0</v>
      </c>
      <c r="Q404">
        <f>2.0/((1/S404-1/R404)+SIGN(S404)*SQRT((1/S404-1/R404)*(1/S404-1/R404) + 4*DM404/((DM404+1)*(DM404+1))*(2*1/S404*1/R404-1/R404*1/R404)))</f>
        <v>0</v>
      </c>
      <c r="R404">
        <f>IF(LEFT(DN404,1)&lt;&gt;"0",IF(LEFT(DN404,1)="1",3.0,DO404),$D$5+$E$5*(EF404*DY404/($K$5*1000))+$F$5*(EF404*DY404/($K$5*1000))*MAX(MIN(DL404,$J$5),$I$5)*MAX(MIN(DL404,$J$5),$I$5)+$G$5*MAX(MIN(DL404,$J$5),$I$5)*(EF404*DY404/($K$5*1000))+$H$5*(EF404*DY404/($K$5*1000))*(EF404*DY404/($K$5*1000)))</f>
        <v>0</v>
      </c>
      <c r="S404">
        <f>J404*(1000-(1000*0.61365*exp(17.502*W404/(240.97+W404))/(DY404+DZ404)+DT404)/2)/(1000*0.61365*exp(17.502*W404/(240.97+W404))/(DY404+DZ404)-DT404)</f>
        <v>0</v>
      </c>
      <c r="T404">
        <f>1/((DM404+1)/(Q404/1.6)+1/(R404/1.37)) + DM404/((DM404+1)/(Q404/1.6) + DM404/(R404/1.37))</f>
        <v>0</v>
      </c>
      <c r="U404">
        <f>(DH404*DK404)</f>
        <v>0</v>
      </c>
      <c r="V404">
        <f>(EA404+(U404+2*0.95*5.67E-8*(((EA404+$B$7)+273)^4-(EA404+273)^4)-44100*J404)/(1.84*29.3*R404+8*0.95*5.67E-8*(EA404+273)^3))</f>
        <v>0</v>
      </c>
      <c r="W404">
        <f>($C$7*EB404+$D$7*EC404+$E$7*V404)</f>
        <v>0</v>
      </c>
      <c r="X404">
        <f>0.61365*exp(17.502*W404/(240.97+W404))</f>
        <v>0</v>
      </c>
      <c r="Y404">
        <f>(Z404/AA404*100)</f>
        <v>0</v>
      </c>
      <c r="Z404">
        <f>DT404*(DY404+DZ404)/1000</f>
        <v>0</v>
      </c>
      <c r="AA404">
        <f>0.61365*exp(17.502*EA404/(240.97+EA404))</f>
        <v>0</v>
      </c>
      <c r="AB404">
        <f>(X404-DT404*(DY404+DZ404)/1000)</f>
        <v>0</v>
      </c>
      <c r="AC404">
        <f>(-J404*44100)</f>
        <v>0</v>
      </c>
      <c r="AD404">
        <f>2*29.3*R404*0.92*(EA404-W404)</f>
        <v>0</v>
      </c>
      <c r="AE404">
        <f>2*0.95*5.67E-8*(((EA404+$B$7)+273)^4-(W404+273)^4)</f>
        <v>0</v>
      </c>
      <c r="AF404">
        <f>U404+AE404+AC404+AD404</f>
        <v>0</v>
      </c>
      <c r="AG404">
        <f>DX404*AU404*(DS404-DR404*(1000-AU404*DU404)/(1000-AU404*DT404))/(100*DL404)</f>
        <v>0</v>
      </c>
      <c r="AH404">
        <f>1000*DX404*AU404*(DT404-DU404)/(100*DL404*(1000-AU404*DT404))</f>
        <v>0</v>
      </c>
      <c r="AI404">
        <f>(AJ404 - AK404 - DY404*1E3/(8.314*(EA404+273.15)) * AM404/DX404 * AL404) * DX404/(100*DL404) * (1000 - DU404)/1000</f>
        <v>0</v>
      </c>
      <c r="AJ404">
        <v>409.591041101097</v>
      </c>
      <c r="AK404">
        <v>408.4592</v>
      </c>
      <c r="AL404">
        <v>-1.95304277226933</v>
      </c>
      <c r="AM404">
        <v>65.3915502829197</v>
      </c>
      <c r="AN404">
        <f>(AP404 - AO404 + DY404*1E3/(8.314*(EA404+273.15)) * AR404/DX404 * AQ404) * DX404/(100*DL404) * 1000/(1000 - AP404)</f>
        <v>0</v>
      </c>
      <c r="AO404">
        <v>25.5292642322476</v>
      </c>
      <c r="AP404">
        <v>30.6891018181818</v>
      </c>
      <c r="AQ404">
        <v>-0.00013839050911937</v>
      </c>
      <c r="AR404">
        <v>110.494569577737</v>
      </c>
      <c r="AS404">
        <v>0</v>
      </c>
      <c r="AT404">
        <v>0</v>
      </c>
      <c r="AU404">
        <f>IF(AS404*$H$13&gt;=AW404,1.0,(AW404/(AW404-AS404*$H$13)))</f>
        <v>0</v>
      </c>
      <c r="AV404">
        <f>(AU404-1)*100</f>
        <v>0</v>
      </c>
      <c r="AW404">
        <f>MAX(0,($B$13+$C$13*EF404)/(1+$D$13*EF404)*DY404/(EA404+273)*$E$13)</f>
        <v>0</v>
      </c>
      <c r="AX404" t="s">
        <v>437</v>
      </c>
      <c r="AY404" t="s">
        <v>437</v>
      </c>
      <c r="AZ404">
        <v>0</v>
      </c>
      <c r="BA404">
        <v>0</v>
      </c>
      <c r="BB404">
        <f>1-AZ404/BA404</f>
        <v>0</v>
      </c>
      <c r="BC404">
        <v>0</v>
      </c>
      <c r="BD404" t="s">
        <v>437</v>
      </c>
      <c r="BE404" t="s">
        <v>437</v>
      </c>
      <c r="BF404">
        <v>0</v>
      </c>
      <c r="BG404">
        <v>0</v>
      </c>
      <c r="BH404">
        <f>1-BF404/BG404</f>
        <v>0</v>
      </c>
      <c r="BI404">
        <v>0.5</v>
      </c>
      <c r="BJ404">
        <f>DI404</f>
        <v>0</v>
      </c>
      <c r="BK404">
        <f>L404</f>
        <v>0</v>
      </c>
      <c r="BL404">
        <f>BH404*BI404*BJ404</f>
        <v>0</v>
      </c>
      <c r="BM404">
        <f>(BK404-BC404)/BJ404</f>
        <v>0</v>
      </c>
      <c r="BN404">
        <f>(BA404-BG404)/BG404</f>
        <v>0</v>
      </c>
      <c r="BO404">
        <f>AZ404/(BB404+AZ404/BG404)</f>
        <v>0</v>
      </c>
      <c r="BP404" t="s">
        <v>437</v>
      </c>
      <c r="BQ404">
        <v>0</v>
      </c>
      <c r="BR404">
        <f>IF(BQ404&lt;&gt;0, BQ404, BO404)</f>
        <v>0</v>
      </c>
      <c r="BS404">
        <f>1-BR404/BG404</f>
        <v>0</v>
      </c>
      <c r="BT404">
        <f>(BG404-BF404)/(BG404-BR404)</f>
        <v>0</v>
      </c>
      <c r="BU404">
        <f>(BA404-BG404)/(BA404-BR404)</f>
        <v>0</v>
      </c>
      <c r="BV404">
        <f>(BG404-BF404)/(BG404-AZ404)</f>
        <v>0</v>
      </c>
      <c r="BW404">
        <f>(BA404-BG404)/(BA404-AZ404)</f>
        <v>0</v>
      </c>
      <c r="BX404">
        <f>(BT404*BR404/BF404)</f>
        <v>0</v>
      </c>
      <c r="BY404">
        <f>(1-BX404)</f>
        <v>0</v>
      </c>
      <c r="DH404">
        <f>$B$11*EG404+$C$11*EH404+$F$11*ES404*(1-EV404)</f>
        <v>0</v>
      </c>
      <c r="DI404">
        <f>DH404*DJ404</f>
        <v>0</v>
      </c>
      <c r="DJ404">
        <f>($B$11*$D$9+$C$11*$D$9+$F$11*((FF404+EX404)/MAX(FF404+EX404+FG404, 0.1)*$I$9+FG404/MAX(FF404+EX404+FG404, 0.1)*$J$9))/($B$11+$C$11+$F$11)</f>
        <v>0</v>
      </c>
      <c r="DK404">
        <f>($B$11*$K$9+$C$11*$K$9+$F$11*((FF404+EX404)/MAX(FF404+EX404+FG404, 0.1)*$P$9+FG404/MAX(FF404+EX404+FG404, 0.1)*$Q$9))/($B$11+$C$11+$F$11)</f>
        <v>0</v>
      </c>
      <c r="DL404">
        <v>6</v>
      </c>
      <c r="DM404">
        <v>0.5</v>
      </c>
      <c r="DN404" t="s">
        <v>438</v>
      </c>
      <c r="DO404">
        <v>2</v>
      </c>
      <c r="DP404" t="b">
        <v>1</v>
      </c>
      <c r="DQ404">
        <v>1761414318.84615</v>
      </c>
      <c r="DR404">
        <v>404.635</v>
      </c>
      <c r="DS404">
        <v>409.727615384615</v>
      </c>
      <c r="DT404">
        <v>30.7131846153846</v>
      </c>
      <c r="DU404">
        <v>25.5300461538462</v>
      </c>
      <c r="DV404">
        <v>403.537538461538</v>
      </c>
      <c r="DW404">
        <v>30.398</v>
      </c>
      <c r="DX404">
        <v>500.006846153846</v>
      </c>
      <c r="DY404">
        <v>90.3183615384615</v>
      </c>
      <c r="DZ404">
        <v>0.0389086461538461</v>
      </c>
      <c r="EA404">
        <v>36.4660230769231</v>
      </c>
      <c r="EB404">
        <v>35.9652307692308</v>
      </c>
      <c r="EC404">
        <v>999.9</v>
      </c>
      <c r="ED404">
        <v>0</v>
      </c>
      <c r="EE404">
        <v>0</v>
      </c>
      <c r="EF404">
        <v>9995.81538461538</v>
      </c>
      <c r="EG404">
        <v>0</v>
      </c>
      <c r="EH404">
        <v>1271.19846153846</v>
      </c>
      <c r="EI404">
        <v>-5.09263192307692</v>
      </c>
      <c r="EJ404">
        <v>417.456307692308</v>
      </c>
      <c r="EK404">
        <v>420.461923076923</v>
      </c>
      <c r="EL404">
        <v>5.18315230769231</v>
      </c>
      <c r="EM404">
        <v>409.727615384615</v>
      </c>
      <c r="EN404">
        <v>25.5300461538462</v>
      </c>
      <c r="EO404">
        <v>2.77396307692308</v>
      </c>
      <c r="EP404">
        <v>2.30583</v>
      </c>
      <c r="EQ404">
        <v>22.7299538461539</v>
      </c>
      <c r="ER404">
        <v>19.7171846153846</v>
      </c>
      <c r="ES404">
        <v>1200.03461538462</v>
      </c>
      <c r="ET404">
        <v>0.967005461538462</v>
      </c>
      <c r="EU404">
        <v>0.0329945153846154</v>
      </c>
      <c r="EV404">
        <v>0</v>
      </c>
      <c r="EW404">
        <v>1342.57846153846</v>
      </c>
      <c r="EX404">
        <v>5.00059</v>
      </c>
      <c r="EY404">
        <v>16702.4846153846</v>
      </c>
      <c r="EZ404">
        <v>10359.0461538462</v>
      </c>
      <c r="FA404">
        <v>53.3410769230769</v>
      </c>
      <c r="FB404">
        <v>55.0047692307692</v>
      </c>
      <c r="FC404">
        <v>53.6918461538462</v>
      </c>
      <c r="FD404">
        <v>54.4515384615385</v>
      </c>
      <c r="FE404">
        <v>54.3507692307692</v>
      </c>
      <c r="FF404">
        <v>1155.60769230769</v>
      </c>
      <c r="FG404">
        <v>39.4269230769231</v>
      </c>
      <c r="FH404">
        <v>0</v>
      </c>
      <c r="FI404">
        <v>1761414286.9</v>
      </c>
      <c r="FJ404">
        <v>0</v>
      </c>
      <c r="FK404">
        <v>1342.62346153846</v>
      </c>
      <c r="FL404">
        <v>9.34940170317089</v>
      </c>
      <c r="FM404">
        <v>98.6735043419921</v>
      </c>
      <c r="FN404">
        <v>16702.8461538462</v>
      </c>
      <c r="FO404">
        <v>15</v>
      </c>
      <c r="FP404">
        <v>0</v>
      </c>
      <c r="FQ404" t="s">
        <v>439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-6.8332592</v>
      </c>
      <c r="GD404">
        <v>57.3947398195489</v>
      </c>
      <c r="GE404">
        <v>5.90234332893967</v>
      </c>
      <c r="GF404">
        <v>0</v>
      </c>
      <c r="GG404">
        <v>1342.26735294118</v>
      </c>
      <c r="GH404">
        <v>7.89289534025569</v>
      </c>
      <c r="GI404">
        <v>0.8067374703215</v>
      </c>
      <c r="GJ404">
        <v>-1</v>
      </c>
      <c r="GK404">
        <v>5.190806</v>
      </c>
      <c r="GL404">
        <v>-0.196682706766929</v>
      </c>
      <c r="GM404">
        <v>0.0189144636191461</v>
      </c>
      <c r="GN404">
        <v>0</v>
      </c>
      <c r="GO404">
        <v>0</v>
      </c>
      <c r="GP404">
        <v>2</v>
      </c>
      <c r="GQ404" t="s">
        <v>473</v>
      </c>
      <c r="GR404">
        <v>3.12889</v>
      </c>
      <c r="GS404">
        <v>2.71651</v>
      </c>
      <c r="GT404">
        <v>0.0814464</v>
      </c>
      <c r="GU404">
        <v>0.0807389</v>
      </c>
      <c r="GV404">
        <v>0.11809</v>
      </c>
      <c r="GW404">
        <v>0.103899</v>
      </c>
      <c r="GX404">
        <v>33523</v>
      </c>
      <c r="GY404">
        <v>35606</v>
      </c>
      <c r="GZ404">
        <v>33111.5</v>
      </c>
      <c r="HA404">
        <v>35162.7</v>
      </c>
      <c r="HB404">
        <v>41552.8</v>
      </c>
      <c r="HC404">
        <v>45373.2</v>
      </c>
      <c r="HD404">
        <v>51916.7</v>
      </c>
      <c r="HE404">
        <v>56328.6</v>
      </c>
      <c r="HF404">
        <v>1.7534</v>
      </c>
      <c r="HG404">
        <v>1.61642</v>
      </c>
      <c r="HH404">
        <v>-0.0250712</v>
      </c>
      <c r="HI404">
        <v>0</v>
      </c>
      <c r="HJ404">
        <v>36.3654</v>
      </c>
      <c r="HK404">
        <v>999.9</v>
      </c>
      <c r="HL404">
        <v>56.867</v>
      </c>
      <c r="HM404">
        <v>29.799</v>
      </c>
      <c r="HN404">
        <v>26.5176</v>
      </c>
      <c r="HO404">
        <v>56.6177</v>
      </c>
      <c r="HP404">
        <v>42.2115</v>
      </c>
      <c r="HQ404">
        <v>1</v>
      </c>
      <c r="HR404">
        <v>1.57945</v>
      </c>
      <c r="HS404">
        <v>5.36806</v>
      </c>
      <c r="HT404">
        <v>20.0519</v>
      </c>
      <c r="HU404">
        <v>5.19168</v>
      </c>
      <c r="HV404">
        <v>12.0147</v>
      </c>
      <c r="HW404">
        <v>4.9712</v>
      </c>
      <c r="HX404">
        <v>3.2949</v>
      </c>
      <c r="HY404">
        <v>9999</v>
      </c>
      <c r="HZ404">
        <v>9999</v>
      </c>
      <c r="IA404">
        <v>999.9</v>
      </c>
      <c r="IB404">
        <v>9999</v>
      </c>
      <c r="IC404">
        <v>1.86325</v>
      </c>
      <c r="ID404">
        <v>1.86812</v>
      </c>
      <c r="IE404">
        <v>1.86783</v>
      </c>
      <c r="IF404">
        <v>1.86905</v>
      </c>
      <c r="IG404">
        <v>1.86982</v>
      </c>
      <c r="IH404">
        <v>1.86592</v>
      </c>
      <c r="II404">
        <v>1.86695</v>
      </c>
      <c r="IJ404">
        <v>1.86844</v>
      </c>
      <c r="IK404">
        <v>5</v>
      </c>
      <c r="IL404">
        <v>0</v>
      </c>
      <c r="IM404">
        <v>0</v>
      </c>
      <c r="IN404">
        <v>0</v>
      </c>
      <c r="IO404" t="s">
        <v>441</v>
      </c>
      <c r="IP404" t="s">
        <v>442</v>
      </c>
      <c r="IQ404" t="s">
        <v>443</v>
      </c>
      <c r="IR404" t="s">
        <v>443</v>
      </c>
      <c r="IS404" t="s">
        <v>443</v>
      </c>
      <c r="IT404" t="s">
        <v>443</v>
      </c>
      <c r="IU404">
        <v>0</v>
      </c>
      <c r="IV404">
        <v>100</v>
      </c>
      <c r="IW404">
        <v>100</v>
      </c>
      <c r="IX404">
        <v>1.098</v>
      </c>
      <c r="IY404">
        <v>0.3151</v>
      </c>
      <c r="IZ404">
        <v>1.09748391826392</v>
      </c>
      <c r="JA404">
        <v>0</v>
      </c>
      <c r="JB404">
        <v>0</v>
      </c>
      <c r="JC404">
        <v>0</v>
      </c>
      <c r="JD404">
        <v>0.315191680746845</v>
      </c>
      <c r="JE404">
        <v>0</v>
      </c>
      <c r="JF404">
        <v>0</v>
      </c>
      <c r="JG404">
        <v>0</v>
      </c>
      <c r="JH404">
        <v>5</v>
      </c>
      <c r="JI404">
        <v>2273</v>
      </c>
      <c r="JJ404">
        <v>0</v>
      </c>
      <c r="JK404">
        <v>25</v>
      </c>
      <c r="JL404">
        <v>29356905.4</v>
      </c>
      <c r="JM404">
        <v>29356905.4</v>
      </c>
      <c r="JN404">
        <v>0.922852</v>
      </c>
      <c r="JO404">
        <v>2.62329</v>
      </c>
      <c r="JP404">
        <v>1.54785</v>
      </c>
      <c r="JQ404">
        <v>2.31567</v>
      </c>
      <c r="JR404">
        <v>1.64673</v>
      </c>
      <c r="JS404">
        <v>2.33643</v>
      </c>
      <c r="JT404">
        <v>34.1225</v>
      </c>
      <c r="JU404">
        <v>24.1575</v>
      </c>
      <c r="JV404">
        <v>18</v>
      </c>
      <c r="JW404">
        <v>499.987</v>
      </c>
      <c r="JX404">
        <v>402.231</v>
      </c>
      <c r="JY404">
        <v>29.6379</v>
      </c>
      <c r="JZ404">
        <v>45.8825</v>
      </c>
      <c r="KA404">
        <v>29.9977</v>
      </c>
      <c r="KB404">
        <v>45.881</v>
      </c>
      <c r="KC404">
        <v>45.7734</v>
      </c>
      <c r="KD404">
        <v>18.4482</v>
      </c>
      <c r="KE404">
        <v>0</v>
      </c>
      <c r="KF404">
        <v>100</v>
      </c>
      <c r="KG404">
        <v>29.663</v>
      </c>
      <c r="KH404">
        <v>366.131</v>
      </c>
      <c r="KI404">
        <v>34.6858</v>
      </c>
      <c r="KJ404">
        <v>94.187</v>
      </c>
      <c r="KK404">
        <v>91.1832</v>
      </c>
    </row>
    <row r="405" spans="1:297">
      <c r="A405">
        <v>389</v>
      </c>
      <c r="B405">
        <v>1761414332</v>
      </c>
      <c r="C405">
        <v>6151</v>
      </c>
      <c r="D405" t="s">
        <v>1224</v>
      </c>
      <c r="E405" t="s">
        <v>1225</v>
      </c>
      <c r="F405">
        <v>5</v>
      </c>
      <c r="G405" t="s">
        <v>1217</v>
      </c>
      <c r="H405" t="s">
        <v>436</v>
      </c>
      <c r="I405">
        <v>1761414323.84615</v>
      </c>
      <c r="J405">
        <f>(K405)/1000</f>
        <v>0</v>
      </c>
      <c r="K405">
        <f>IF(DP405, AN405, AH405)</f>
        <v>0</v>
      </c>
      <c r="L405">
        <f>IF(DP405, AI405, AG405)</f>
        <v>0</v>
      </c>
      <c r="M405">
        <f>DR405 - IF(AU405&gt;1, L405*DL405*100.0/(AW405), 0)</f>
        <v>0</v>
      </c>
      <c r="N405">
        <f>((T405-J405/2)*M405-L405)/(T405+J405/2)</f>
        <v>0</v>
      </c>
      <c r="O405">
        <f>N405*(DY405+DZ405)/1000.0</f>
        <v>0</v>
      </c>
      <c r="P405">
        <f>(DR405 - IF(AU405&gt;1, L405*DL405*100.0/(AW405), 0))*(DY405+DZ405)/1000.0</f>
        <v>0</v>
      </c>
      <c r="Q405">
        <f>2.0/((1/S405-1/R405)+SIGN(S405)*SQRT((1/S405-1/R405)*(1/S405-1/R405) + 4*DM405/((DM405+1)*(DM405+1))*(2*1/S405*1/R405-1/R405*1/R405)))</f>
        <v>0</v>
      </c>
      <c r="R405">
        <f>IF(LEFT(DN405,1)&lt;&gt;"0",IF(LEFT(DN405,1)="1",3.0,DO405),$D$5+$E$5*(EF405*DY405/($K$5*1000))+$F$5*(EF405*DY405/($K$5*1000))*MAX(MIN(DL405,$J$5),$I$5)*MAX(MIN(DL405,$J$5),$I$5)+$G$5*MAX(MIN(DL405,$J$5),$I$5)*(EF405*DY405/($K$5*1000))+$H$5*(EF405*DY405/($K$5*1000))*(EF405*DY405/($K$5*1000)))</f>
        <v>0</v>
      </c>
      <c r="S405">
        <f>J405*(1000-(1000*0.61365*exp(17.502*W405/(240.97+W405))/(DY405+DZ405)+DT405)/2)/(1000*0.61365*exp(17.502*W405/(240.97+W405))/(DY405+DZ405)-DT405)</f>
        <v>0</v>
      </c>
      <c r="T405">
        <f>1/((DM405+1)/(Q405/1.6)+1/(R405/1.37)) + DM405/((DM405+1)/(Q405/1.6) + DM405/(R405/1.37))</f>
        <v>0</v>
      </c>
      <c r="U405">
        <f>(DH405*DK405)</f>
        <v>0</v>
      </c>
      <c r="V405">
        <f>(EA405+(U405+2*0.95*5.67E-8*(((EA405+$B$7)+273)^4-(EA405+273)^4)-44100*J405)/(1.84*29.3*R405+8*0.95*5.67E-8*(EA405+273)^3))</f>
        <v>0</v>
      </c>
      <c r="W405">
        <f>($C$7*EB405+$D$7*EC405+$E$7*V405)</f>
        <v>0</v>
      </c>
      <c r="X405">
        <f>0.61365*exp(17.502*W405/(240.97+W405))</f>
        <v>0</v>
      </c>
      <c r="Y405">
        <f>(Z405/AA405*100)</f>
        <v>0</v>
      </c>
      <c r="Z405">
        <f>DT405*(DY405+DZ405)/1000</f>
        <v>0</v>
      </c>
      <c r="AA405">
        <f>0.61365*exp(17.502*EA405/(240.97+EA405))</f>
        <v>0</v>
      </c>
      <c r="AB405">
        <f>(X405-DT405*(DY405+DZ405)/1000)</f>
        <v>0</v>
      </c>
      <c r="AC405">
        <f>(-J405*44100)</f>
        <v>0</v>
      </c>
      <c r="AD405">
        <f>2*29.3*R405*0.92*(EA405-W405)</f>
        <v>0</v>
      </c>
      <c r="AE405">
        <f>2*0.95*5.67E-8*(((EA405+$B$7)+273)^4-(W405+273)^4)</f>
        <v>0</v>
      </c>
      <c r="AF405">
        <f>U405+AE405+AC405+AD405</f>
        <v>0</v>
      </c>
      <c r="AG405">
        <f>DX405*AU405*(DS405-DR405*(1000-AU405*DU405)/(1000-AU405*DT405))/(100*DL405)</f>
        <v>0</v>
      </c>
      <c r="AH405">
        <f>1000*DX405*AU405*(DT405-DU405)/(100*DL405*(1000-AU405*DT405))</f>
        <v>0</v>
      </c>
      <c r="AI405">
        <f>(AJ405 - AK405 - DY405*1E3/(8.314*(EA405+273.15)) * AM405/DX405 * AL405) * DX405/(100*DL405) * (1000 - DU405)/1000</f>
        <v>0</v>
      </c>
      <c r="AJ405">
        <v>391.84028102918</v>
      </c>
      <c r="AK405">
        <v>394.857054545455</v>
      </c>
      <c r="AL405">
        <v>-2.83430290220935</v>
      </c>
      <c r="AM405">
        <v>65.3915502829197</v>
      </c>
      <c r="AN405">
        <f>(AP405 - AO405 + DY405*1E3/(8.314*(EA405+273.15)) * AR405/DX405 * AQ405) * DX405/(100*DL405) * 1000/(1000 - AP405)</f>
        <v>0</v>
      </c>
      <c r="AO405">
        <v>25.5281776122853</v>
      </c>
      <c r="AP405">
        <v>30.670083030303</v>
      </c>
      <c r="AQ405">
        <v>-0.000158959601867191</v>
      </c>
      <c r="AR405">
        <v>110.494569577737</v>
      </c>
      <c r="AS405">
        <v>0</v>
      </c>
      <c r="AT405">
        <v>0</v>
      </c>
      <c r="AU405">
        <f>IF(AS405*$H$13&gt;=AW405,1.0,(AW405/(AW405-AS405*$H$13)))</f>
        <v>0</v>
      </c>
      <c r="AV405">
        <f>(AU405-1)*100</f>
        <v>0</v>
      </c>
      <c r="AW405">
        <f>MAX(0,($B$13+$C$13*EF405)/(1+$D$13*EF405)*DY405/(EA405+273)*$E$13)</f>
        <v>0</v>
      </c>
      <c r="AX405" t="s">
        <v>437</v>
      </c>
      <c r="AY405" t="s">
        <v>437</v>
      </c>
      <c r="AZ405">
        <v>0</v>
      </c>
      <c r="BA405">
        <v>0</v>
      </c>
      <c r="BB405">
        <f>1-AZ405/BA405</f>
        <v>0</v>
      </c>
      <c r="BC405">
        <v>0</v>
      </c>
      <c r="BD405" t="s">
        <v>437</v>
      </c>
      <c r="BE405" t="s">
        <v>437</v>
      </c>
      <c r="BF405">
        <v>0</v>
      </c>
      <c r="BG405">
        <v>0</v>
      </c>
      <c r="BH405">
        <f>1-BF405/BG405</f>
        <v>0</v>
      </c>
      <c r="BI405">
        <v>0.5</v>
      </c>
      <c r="BJ405">
        <f>DI405</f>
        <v>0</v>
      </c>
      <c r="BK405">
        <f>L405</f>
        <v>0</v>
      </c>
      <c r="BL405">
        <f>BH405*BI405*BJ405</f>
        <v>0</v>
      </c>
      <c r="BM405">
        <f>(BK405-BC405)/BJ405</f>
        <v>0</v>
      </c>
      <c r="BN405">
        <f>(BA405-BG405)/BG405</f>
        <v>0</v>
      </c>
      <c r="BO405">
        <f>AZ405/(BB405+AZ405/BG405)</f>
        <v>0</v>
      </c>
      <c r="BP405" t="s">
        <v>437</v>
      </c>
      <c r="BQ405">
        <v>0</v>
      </c>
      <c r="BR405">
        <f>IF(BQ405&lt;&gt;0, BQ405, BO405)</f>
        <v>0</v>
      </c>
      <c r="BS405">
        <f>1-BR405/BG405</f>
        <v>0</v>
      </c>
      <c r="BT405">
        <f>(BG405-BF405)/(BG405-BR405)</f>
        <v>0</v>
      </c>
      <c r="BU405">
        <f>(BA405-BG405)/(BA405-BR405)</f>
        <v>0</v>
      </c>
      <c r="BV405">
        <f>(BG405-BF405)/(BG405-AZ405)</f>
        <v>0</v>
      </c>
      <c r="BW405">
        <f>(BA405-BG405)/(BA405-AZ405)</f>
        <v>0</v>
      </c>
      <c r="BX405">
        <f>(BT405*BR405/BF405)</f>
        <v>0</v>
      </c>
      <c r="BY405">
        <f>(1-BX405)</f>
        <v>0</v>
      </c>
      <c r="DH405">
        <f>$B$11*EG405+$C$11*EH405+$F$11*ES405*(1-EV405)</f>
        <v>0</v>
      </c>
      <c r="DI405">
        <f>DH405*DJ405</f>
        <v>0</v>
      </c>
      <c r="DJ405">
        <f>($B$11*$D$9+$C$11*$D$9+$F$11*((FF405+EX405)/MAX(FF405+EX405+FG405, 0.1)*$I$9+FG405/MAX(FF405+EX405+FG405, 0.1)*$J$9))/($B$11+$C$11+$F$11)</f>
        <v>0</v>
      </c>
      <c r="DK405">
        <f>($B$11*$K$9+$C$11*$K$9+$F$11*((FF405+EX405)/MAX(FF405+EX405+FG405, 0.1)*$P$9+FG405/MAX(FF405+EX405+FG405, 0.1)*$Q$9))/($B$11+$C$11+$F$11)</f>
        <v>0</v>
      </c>
      <c r="DL405">
        <v>6</v>
      </c>
      <c r="DM405">
        <v>0.5</v>
      </c>
      <c r="DN405" t="s">
        <v>438</v>
      </c>
      <c r="DO405">
        <v>2</v>
      </c>
      <c r="DP405" t="b">
        <v>1</v>
      </c>
      <c r="DQ405">
        <v>1761414323.84615</v>
      </c>
      <c r="DR405">
        <v>398.188692307692</v>
      </c>
      <c r="DS405">
        <v>397.138538461538</v>
      </c>
      <c r="DT405">
        <v>30.6956230769231</v>
      </c>
      <c r="DU405">
        <v>25.5292384615385</v>
      </c>
      <c r="DV405">
        <v>397.091384615385</v>
      </c>
      <c r="DW405">
        <v>30.3804384615385</v>
      </c>
      <c r="DX405">
        <v>500.011230769231</v>
      </c>
      <c r="DY405">
        <v>90.3174692307692</v>
      </c>
      <c r="DZ405">
        <v>0.0388252076923077</v>
      </c>
      <c r="EA405">
        <v>36.4626461538462</v>
      </c>
      <c r="EB405">
        <v>35.9706615384615</v>
      </c>
      <c r="EC405">
        <v>999.9</v>
      </c>
      <c r="ED405">
        <v>0</v>
      </c>
      <c r="EE405">
        <v>0</v>
      </c>
      <c r="EF405">
        <v>9994.51923076923</v>
      </c>
      <c r="EG405">
        <v>0</v>
      </c>
      <c r="EH405">
        <v>1271.25384615385</v>
      </c>
      <c r="EI405">
        <v>1.05010038461538</v>
      </c>
      <c r="EJ405">
        <v>410.798384615385</v>
      </c>
      <c r="EK405">
        <v>407.542769230769</v>
      </c>
      <c r="EL405">
        <v>5.16640076923077</v>
      </c>
      <c r="EM405">
        <v>397.138538461538</v>
      </c>
      <c r="EN405">
        <v>25.5292384615385</v>
      </c>
      <c r="EO405">
        <v>2.77235</v>
      </c>
      <c r="EP405">
        <v>2.30573384615385</v>
      </c>
      <c r="EQ405">
        <v>22.7203615384615</v>
      </c>
      <c r="ER405">
        <v>19.7165230769231</v>
      </c>
      <c r="ES405">
        <v>1200.04</v>
      </c>
      <c r="ET405">
        <v>0.967007230769231</v>
      </c>
      <c r="EU405">
        <v>0.0329926769230769</v>
      </c>
      <c r="EV405">
        <v>0</v>
      </c>
      <c r="EW405">
        <v>1343.29846153846</v>
      </c>
      <c r="EX405">
        <v>5.00059</v>
      </c>
      <c r="EY405">
        <v>16711.3153846154</v>
      </c>
      <c r="EZ405">
        <v>10359.0923076923</v>
      </c>
      <c r="FA405">
        <v>53.3073846153846</v>
      </c>
      <c r="FB405">
        <v>54.9806153846154</v>
      </c>
      <c r="FC405">
        <v>53.6679230769231</v>
      </c>
      <c r="FD405">
        <v>54.4274615384615</v>
      </c>
      <c r="FE405">
        <v>54.3313846153846</v>
      </c>
      <c r="FF405">
        <v>1155.61538461538</v>
      </c>
      <c r="FG405">
        <v>39.4246153846154</v>
      </c>
      <c r="FH405">
        <v>0</v>
      </c>
      <c r="FI405">
        <v>1761414292.3</v>
      </c>
      <c r="FJ405">
        <v>0</v>
      </c>
      <c r="FK405">
        <v>1343.5412</v>
      </c>
      <c r="FL405">
        <v>11.2215384691241</v>
      </c>
      <c r="FM405">
        <v>113.823077137761</v>
      </c>
      <c r="FN405">
        <v>16713.028</v>
      </c>
      <c r="FO405">
        <v>15</v>
      </c>
      <c r="FP405">
        <v>0</v>
      </c>
      <c r="FQ405" t="s">
        <v>439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-2.36803352380952</v>
      </c>
      <c r="GD405">
        <v>74.8994922857143</v>
      </c>
      <c r="GE405">
        <v>7.64957643245897</v>
      </c>
      <c r="GF405">
        <v>0</v>
      </c>
      <c r="GG405">
        <v>1342.92058823529</v>
      </c>
      <c r="GH405">
        <v>9.36012223125943</v>
      </c>
      <c r="GI405">
        <v>0.941703528894406</v>
      </c>
      <c r="GJ405">
        <v>-1</v>
      </c>
      <c r="GK405">
        <v>5.17574047619048</v>
      </c>
      <c r="GL405">
        <v>-0.201149610389619</v>
      </c>
      <c r="GM405">
        <v>0.0203093481821246</v>
      </c>
      <c r="GN405">
        <v>0</v>
      </c>
      <c r="GO405">
        <v>0</v>
      </c>
      <c r="GP405">
        <v>2</v>
      </c>
      <c r="GQ405" t="s">
        <v>473</v>
      </c>
      <c r="GR405">
        <v>3.12884</v>
      </c>
      <c r="GS405">
        <v>2.71682</v>
      </c>
      <c r="GT405">
        <v>0.0792012</v>
      </c>
      <c r="GU405">
        <v>0.0780514</v>
      </c>
      <c r="GV405">
        <v>0.118049</v>
      </c>
      <c r="GW405">
        <v>0.103899</v>
      </c>
      <c r="GX405">
        <v>33607</v>
      </c>
      <c r="GY405">
        <v>35712</v>
      </c>
      <c r="GZ405">
        <v>33113.4</v>
      </c>
      <c r="HA405">
        <v>35164.5</v>
      </c>
      <c r="HB405">
        <v>41555.7</v>
      </c>
      <c r="HC405">
        <v>45375.2</v>
      </c>
      <c r="HD405">
        <v>51918.6</v>
      </c>
      <c r="HE405">
        <v>56331.5</v>
      </c>
      <c r="HF405">
        <v>1.7536</v>
      </c>
      <c r="HG405">
        <v>1.61663</v>
      </c>
      <c r="HH405">
        <v>-0.0240654</v>
      </c>
      <c r="HI405">
        <v>0</v>
      </c>
      <c r="HJ405">
        <v>36.3611</v>
      </c>
      <c r="HK405">
        <v>999.9</v>
      </c>
      <c r="HL405">
        <v>56.867</v>
      </c>
      <c r="HM405">
        <v>29.799</v>
      </c>
      <c r="HN405">
        <v>26.5153</v>
      </c>
      <c r="HO405">
        <v>56.6877</v>
      </c>
      <c r="HP405">
        <v>42.484</v>
      </c>
      <c r="HQ405">
        <v>1</v>
      </c>
      <c r="HR405">
        <v>1.57689</v>
      </c>
      <c r="HS405">
        <v>5.32973</v>
      </c>
      <c r="HT405">
        <v>20.0528</v>
      </c>
      <c r="HU405">
        <v>5.19123</v>
      </c>
      <c r="HV405">
        <v>12.015</v>
      </c>
      <c r="HW405">
        <v>4.9714</v>
      </c>
      <c r="HX405">
        <v>3.29492</v>
      </c>
      <c r="HY405">
        <v>9999</v>
      </c>
      <c r="HZ405">
        <v>9999</v>
      </c>
      <c r="IA405">
        <v>999.9</v>
      </c>
      <c r="IB405">
        <v>9999</v>
      </c>
      <c r="IC405">
        <v>1.86325</v>
      </c>
      <c r="ID405">
        <v>1.86812</v>
      </c>
      <c r="IE405">
        <v>1.86783</v>
      </c>
      <c r="IF405">
        <v>1.86905</v>
      </c>
      <c r="IG405">
        <v>1.86983</v>
      </c>
      <c r="IH405">
        <v>1.86594</v>
      </c>
      <c r="II405">
        <v>1.86696</v>
      </c>
      <c r="IJ405">
        <v>1.86843</v>
      </c>
      <c r="IK405">
        <v>5</v>
      </c>
      <c r="IL405">
        <v>0</v>
      </c>
      <c r="IM405">
        <v>0</v>
      </c>
      <c r="IN405">
        <v>0</v>
      </c>
      <c r="IO405" t="s">
        <v>441</v>
      </c>
      <c r="IP405" t="s">
        <v>442</v>
      </c>
      <c r="IQ405" t="s">
        <v>443</v>
      </c>
      <c r="IR405" t="s">
        <v>443</v>
      </c>
      <c r="IS405" t="s">
        <v>443</v>
      </c>
      <c r="IT405" t="s">
        <v>443</v>
      </c>
      <c r="IU405">
        <v>0</v>
      </c>
      <c r="IV405">
        <v>100</v>
      </c>
      <c r="IW405">
        <v>100</v>
      </c>
      <c r="IX405">
        <v>1.098</v>
      </c>
      <c r="IY405">
        <v>0.3152</v>
      </c>
      <c r="IZ405">
        <v>1.09748391826392</v>
      </c>
      <c r="JA405">
        <v>0</v>
      </c>
      <c r="JB405">
        <v>0</v>
      </c>
      <c r="JC405">
        <v>0</v>
      </c>
      <c r="JD405">
        <v>0.315191680746845</v>
      </c>
      <c r="JE405">
        <v>0</v>
      </c>
      <c r="JF405">
        <v>0</v>
      </c>
      <c r="JG405">
        <v>0</v>
      </c>
      <c r="JH405">
        <v>5</v>
      </c>
      <c r="JI405">
        <v>2273</v>
      </c>
      <c r="JJ405">
        <v>0</v>
      </c>
      <c r="JK405">
        <v>25</v>
      </c>
      <c r="JL405">
        <v>29356905.5</v>
      </c>
      <c r="JM405">
        <v>29356905.5</v>
      </c>
      <c r="JN405">
        <v>0.893555</v>
      </c>
      <c r="JO405">
        <v>2.62207</v>
      </c>
      <c r="JP405">
        <v>1.54785</v>
      </c>
      <c r="JQ405">
        <v>2.31689</v>
      </c>
      <c r="JR405">
        <v>1.64673</v>
      </c>
      <c r="JS405">
        <v>2.36328</v>
      </c>
      <c r="JT405">
        <v>34.1225</v>
      </c>
      <c r="JU405">
        <v>24.1663</v>
      </c>
      <c r="JV405">
        <v>18</v>
      </c>
      <c r="JW405">
        <v>499.969</v>
      </c>
      <c r="JX405">
        <v>402.228</v>
      </c>
      <c r="JY405">
        <v>29.659</v>
      </c>
      <c r="JZ405">
        <v>45.856</v>
      </c>
      <c r="KA405">
        <v>29.9977</v>
      </c>
      <c r="KB405">
        <v>45.856</v>
      </c>
      <c r="KC405">
        <v>45.7487</v>
      </c>
      <c r="KD405">
        <v>17.779</v>
      </c>
      <c r="KE405">
        <v>0</v>
      </c>
      <c r="KF405">
        <v>100</v>
      </c>
      <c r="KG405">
        <v>29.6831</v>
      </c>
      <c r="KH405">
        <v>345.829</v>
      </c>
      <c r="KI405">
        <v>34.6858</v>
      </c>
      <c r="KJ405">
        <v>94.1911</v>
      </c>
      <c r="KK405">
        <v>91.1878</v>
      </c>
    </row>
    <row r="406" spans="1:297">
      <c r="A406">
        <v>390</v>
      </c>
      <c r="B406">
        <v>1761414337</v>
      </c>
      <c r="C406">
        <v>6156</v>
      </c>
      <c r="D406" t="s">
        <v>1226</v>
      </c>
      <c r="E406" t="s">
        <v>1227</v>
      </c>
      <c r="F406">
        <v>5</v>
      </c>
      <c r="G406" t="s">
        <v>1217</v>
      </c>
      <c r="H406" t="s">
        <v>436</v>
      </c>
      <c r="I406">
        <v>1761414328.84615</v>
      </c>
      <c r="J406">
        <f>(K406)/1000</f>
        <v>0</v>
      </c>
      <c r="K406">
        <f>IF(DP406, AN406, AH406)</f>
        <v>0</v>
      </c>
      <c r="L406">
        <f>IF(DP406, AI406, AG406)</f>
        <v>0</v>
      </c>
      <c r="M406">
        <f>DR406 - IF(AU406&gt;1, L406*DL406*100.0/(AW406), 0)</f>
        <v>0</v>
      </c>
      <c r="N406">
        <f>((T406-J406/2)*M406-L406)/(T406+J406/2)</f>
        <v>0</v>
      </c>
      <c r="O406">
        <f>N406*(DY406+DZ406)/1000.0</f>
        <v>0</v>
      </c>
      <c r="P406">
        <f>(DR406 - IF(AU406&gt;1, L406*DL406*100.0/(AW406), 0))*(DY406+DZ406)/1000.0</f>
        <v>0</v>
      </c>
      <c r="Q406">
        <f>2.0/((1/S406-1/R406)+SIGN(S406)*SQRT((1/S406-1/R406)*(1/S406-1/R406) + 4*DM406/((DM406+1)*(DM406+1))*(2*1/S406*1/R406-1/R406*1/R406)))</f>
        <v>0</v>
      </c>
      <c r="R406">
        <f>IF(LEFT(DN406,1)&lt;&gt;"0",IF(LEFT(DN406,1)="1",3.0,DO406),$D$5+$E$5*(EF406*DY406/($K$5*1000))+$F$5*(EF406*DY406/($K$5*1000))*MAX(MIN(DL406,$J$5),$I$5)*MAX(MIN(DL406,$J$5),$I$5)+$G$5*MAX(MIN(DL406,$J$5),$I$5)*(EF406*DY406/($K$5*1000))+$H$5*(EF406*DY406/($K$5*1000))*(EF406*DY406/($K$5*1000)))</f>
        <v>0</v>
      </c>
      <c r="S406">
        <f>J406*(1000-(1000*0.61365*exp(17.502*W406/(240.97+W406))/(DY406+DZ406)+DT406)/2)/(1000*0.61365*exp(17.502*W406/(240.97+W406))/(DY406+DZ406)-DT406)</f>
        <v>0</v>
      </c>
      <c r="T406">
        <f>1/((DM406+1)/(Q406/1.6)+1/(R406/1.37)) + DM406/((DM406+1)/(Q406/1.6) + DM406/(R406/1.37))</f>
        <v>0</v>
      </c>
      <c r="U406">
        <f>(DH406*DK406)</f>
        <v>0</v>
      </c>
      <c r="V406">
        <f>(EA406+(U406+2*0.95*5.67E-8*(((EA406+$B$7)+273)^4-(EA406+273)^4)-44100*J406)/(1.84*29.3*R406+8*0.95*5.67E-8*(EA406+273)^3))</f>
        <v>0</v>
      </c>
      <c r="W406">
        <f>($C$7*EB406+$D$7*EC406+$E$7*V406)</f>
        <v>0</v>
      </c>
      <c r="X406">
        <f>0.61365*exp(17.502*W406/(240.97+W406))</f>
        <v>0</v>
      </c>
      <c r="Y406">
        <f>(Z406/AA406*100)</f>
        <v>0</v>
      </c>
      <c r="Z406">
        <f>DT406*(DY406+DZ406)/1000</f>
        <v>0</v>
      </c>
      <c r="AA406">
        <f>0.61365*exp(17.502*EA406/(240.97+EA406))</f>
        <v>0</v>
      </c>
      <c r="AB406">
        <f>(X406-DT406*(DY406+DZ406)/1000)</f>
        <v>0</v>
      </c>
      <c r="AC406">
        <f>(-J406*44100)</f>
        <v>0</v>
      </c>
      <c r="AD406">
        <f>2*29.3*R406*0.92*(EA406-W406)</f>
        <v>0</v>
      </c>
      <c r="AE406">
        <f>2*0.95*5.67E-8*(((EA406+$B$7)+273)^4-(W406+273)^4)</f>
        <v>0</v>
      </c>
      <c r="AF406">
        <f>U406+AE406+AC406+AD406</f>
        <v>0</v>
      </c>
      <c r="AG406">
        <f>DX406*AU406*(DS406-DR406*(1000-AU406*DU406)/(1000-AU406*DT406))/(100*DL406)</f>
        <v>0</v>
      </c>
      <c r="AH406">
        <f>1000*DX406*AU406*(DT406-DU406)/(100*DL406*(1000-AU406*DT406))</f>
        <v>0</v>
      </c>
      <c r="AI406">
        <f>(AJ406 - AK406 - DY406*1E3/(8.314*(EA406+273.15)) * AM406/DX406 * AL406) * DX406/(100*DL406) * (1000 - DU406)/1000</f>
        <v>0</v>
      </c>
      <c r="AJ406">
        <v>375.317696439961</v>
      </c>
      <c r="AK406">
        <v>379.89483030303</v>
      </c>
      <c r="AL406">
        <v>-3.03525422431548</v>
      </c>
      <c r="AM406">
        <v>65.3915502829197</v>
      </c>
      <c r="AN406">
        <f>(AP406 - AO406 + DY406*1E3/(8.314*(EA406+273.15)) * AR406/DX406 * AQ406) * DX406/(100*DL406) * 1000/(1000 - AP406)</f>
        <v>0</v>
      </c>
      <c r="AO406">
        <v>25.5289644378904</v>
      </c>
      <c r="AP406">
        <v>30.6489739393939</v>
      </c>
      <c r="AQ406">
        <v>-0.000207073032803013</v>
      </c>
      <c r="AR406">
        <v>110.494569577737</v>
      </c>
      <c r="AS406">
        <v>0</v>
      </c>
      <c r="AT406">
        <v>0</v>
      </c>
      <c r="AU406">
        <f>IF(AS406*$H$13&gt;=AW406,1.0,(AW406/(AW406-AS406*$H$13)))</f>
        <v>0</v>
      </c>
      <c r="AV406">
        <f>(AU406-1)*100</f>
        <v>0</v>
      </c>
      <c r="AW406">
        <f>MAX(0,($B$13+$C$13*EF406)/(1+$D$13*EF406)*DY406/(EA406+273)*$E$13)</f>
        <v>0</v>
      </c>
      <c r="AX406" t="s">
        <v>437</v>
      </c>
      <c r="AY406" t="s">
        <v>437</v>
      </c>
      <c r="AZ406">
        <v>0</v>
      </c>
      <c r="BA406">
        <v>0</v>
      </c>
      <c r="BB406">
        <f>1-AZ406/BA406</f>
        <v>0</v>
      </c>
      <c r="BC406">
        <v>0</v>
      </c>
      <c r="BD406" t="s">
        <v>437</v>
      </c>
      <c r="BE406" t="s">
        <v>437</v>
      </c>
      <c r="BF406">
        <v>0</v>
      </c>
      <c r="BG406">
        <v>0</v>
      </c>
      <c r="BH406">
        <f>1-BF406/BG406</f>
        <v>0</v>
      </c>
      <c r="BI406">
        <v>0.5</v>
      </c>
      <c r="BJ406">
        <f>DI406</f>
        <v>0</v>
      </c>
      <c r="BK406">
        <f>L406</f>
        <v>0</v>
      </c>
      <c r="BL406">
        <f>BH406*BI406*BJ406</f>
        <v>0</v>
      </c>
      <c r="BM406">
        <f>(BK406-BC406)/BJ406</f>
        <v>0</v>
      </c>
      <c r="BN406">
        <f>(BA406-BG406)/BG406</f>
        <v>0</v>
      </c>
      <c r="BO406">
        <f>AZ406/(BB406+AZ406/BG406)</f>
        <v>0</v>
      </c>
      <c r="BP406" t="s">
        <v>437</v>
      </c>
      <c r="BQ406">
        <v>0</v>
      </c>
      <c r="BR406">
        <f>IF(BQ406&lt;&gt;0, BQ406, BO406)</f>
        <v>0</v>
      </c>
      <c r="BS406">
        <f>1-BR406/BG406</f>
        <v>0</v>
      </c>
      <c r="BT406">
        <f>(BG406-BF406)/(BG406-BR406)</f>
        <v>0</v>
      </c>
      <c r="BU406">
        <f>(BA406-BG406)/(BA406-BR406)</f>
        <v>0</v>
      </c>
      <c r="BV406">
        <f>(BG406-BF406)/(BG406-AZ406)</f>
        <v>0</v>
      </c>
      <c r="BW406">
        <f>(BA406-BG406)/(BA406-AZ406)</f>
        <v>0</v>
      </c>
      <c r="BX406">
        <f>(BT406*BR406/BF406)</f>
        <v>0</v>
      </c>
      <c r="BY406">
        <f>(1-BX406)</f>
        <v>0</v>
      </c>
      <c r="DH406">
        <f>$B$11*EG406+$C$11*EH406+$F$11*ES406*(1-EV406)</f>
        <v>0</v>
      </c>
      <c r="DI406">
        <f>DH406*DJ406</f>
        <v>0</v>
      </c>
      <c r="DJ406">
        <f>($B$11*$D$9+$C$11*$D$9+$F$11*((FF406+EX406)/MAX(FF406+EX406+FG406, 0.1)*$I$9+FG406/MAX(FF406+EX406+FG406, 0.1)*$J$9))/($B$11+$C$11+$F$11)</f>
        <v>0</v>
      </c>
      <c r="DK406">
        <f>($B$11*$K$9+$C$11*$K$9+$F$11*((FF406+EX406)/MAX(FF406+EX406+FG406, 0.1)*$P$9+FG406/MAX(FF406+EX406+FG406, 0.1)*$Q$9))/($B$11+$C$11+$F$11)</f>
        <v>0</v>
      </c>
      <c r="DL406">
        <v>6</v>
      </c>
      <c r="DM406">
        <v>0.5</v>
      </c>
      <c r="DN406" t="s">
        <v>438</v>
      </c>
      <c r="DO406">
        <v>2</v>
      </c>
      <c r="DP406" t="b">
        <v>1</v>
      </c>
      <c r="DQ406">
        <v>1761414328.84615</v>
      </c>
      <c r="DR406">
        <v>387.636923076923</v>
      </c>
      <c r="DS406">
        <v>381.524</v>
      </c>
      <c r="DT406">
        <v>30.6772461538462</v>
      </c>
      <c r="DU406">
        <v>25.5287615384615</v>
      </c>
      <c r="DV406">
        <v>386.539538461538</v>
      </c>
      <c r="DW406">
        <v>30.3620615384615</v>
      </c>
      <c r="DX406">
        <v>499.998384615385</v>
      </c>
      <c r="DY406">
        <v>90.3165153846154</v>
      </c>
      <c r="DZ406">
        <v>0.0387958153846154</v>
      </c>
      <c r="EA406">
        <v>36.4628769230769</v>
      </c>
      <c r="EB406">
        <v>35.9719615384615</v>
      </c>
      <c r="EC406">
        <v>999.9</v>
      </c>
      <c r="ED406">
        <v>0</v>
      </c>
      <c r="EE406">
        <v>0</v>
      </c>
      <c r="EF406">
        <v>9998.6</v>
      </c>
      <c r="EG406">
        <v>0</v>
      </c>
      <c r="EH406">
        <v>1271.29769230769</v>
      </c>
      <c r="EI406">
        <v>6.11301038461538</v>
      </c>
      <c r="EJ406">
        <v>399.905</v>
      </c>
      <c r="EK406">
        <v>391.518846153846</v>
      </c>
      <c r="EL406">
        <v>5.14848615384615</v>
      </c>
      <c r="EM406">
        <v>381.524</v>
      </c>
      <c r="EN406">
        <v>25.5287615384615</v>
      </c>
      <c r="EO406">
        <v>2.77066076923077</v>
      </c>
      <c r="EP406">
        <v>2.30566846153846</v>
      </c>
      <c r="EQ406">
        <v>22.7103153846154</v>
      </c>
      <c r="ER406">
        <v>19.7160615384615</v>
      </c>
      <c r="ES406">
        <v>1200.00076923077</v>
      </c>
      <c r="ET406">
        <v>0.967007769230769</v>
      </c>
      <c r="EU406">
        <v>0.0329921615384615</v>
      </c>
      <c r="EV406">
        <v>0</v>
      </c>
      <c r="EW406">
        <v>1344.15230769231</v>
      </c>
      <c r="EX406">
        <v>5.00059</v>
      </c>
      <c r="EY406">
        <v>16719.7307692308</v>
      </c>
      <c r="EZ406">
        <v>10358.7538461538</v>
      </c>
      <c r="FA406">
        <v>53.2929230769231</v>
      </c>
      <c r="FB406">
        <v>54.9612307692308</v>
      </c>
      <c r="FC406">
        <v>53.6488461538462</v>
      </c>
      <c r="FD406">
        <v>54.4083846153846</v>
      </c>
      <c r="FE406">
        <v>54.3168461538462</v>
      </c>
      <c r="FF406">
        <v>1155.57846153846</v>
      </c>
      <c r="FG406">
        <v>39.4223076923077</v>
      </c>
      <c r="FH406">
        <v>0</v>
      </c>
      <c r="FI406">
        <v>1761414297.1</v>
      </c>
      <c r="FJ406">
        <v>0</v>
      </c>
      <c r="FK406">
        <v>1344.3676</v>
      </c>
      <c r="FL406">
        <v>9.84153847266826</v>
      </c>
      <c r="FM406">
        <v>98.0846155969842</v>
      </c>
      <c r="FN406">
        <v>16721.288</v>
      </c>
      <c r="FO406">
        <v>15</v>
      </c>
      <c r="FP406">
        <v>0</v>
      </c>
      <c r="FQ406" t="s">
        <v>439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3.4107618</v>
      </c>
      <c r="GD406">
        <v>61.4071202706767</v>
      </c>
      <c r="GE406">
        <v>6.12112747109583</v>
      </c>
      <c r="GF406">
        <v>0</v>
      </c>
      <c r="GG406">
        <v>1343.70617647059</v>
      </c>
      <c r="GH406">
        <v>10.3659281759652</v>
      </c>
      <c r="GI406">
        <v>1.04049766007563</v>
      </c>
      <c r="GJ406">
        <v>-1</v>
      </c>
      <c r="GK406">
        <v>5.156815</v>
      </c>
      <c r="GL406">
        <v>-0.212670676691726</v>
      </c>
      <c r="GM406">
        <v>0.0204787661981869</v>
      </c>
      <c r="GN406">
        <v>0</v>
      </c>
      <c r="GO406">
        <v>0</v>
      </c>
      <c r="GP406">
        <v>2</v>
      </c>
      <c r="GQ406" t="s">
        <v>473</v>
      </c>
      <c r="GR406">
        <v>3.12899</v>
      </c>
      <c r="GS406">
        <v>2.71666</v>
      </c>
      <c r="GT406">
        <v>0.076734</v>
      </c>
      <c r="GU406">
        <v>0.0751702</v>
      </c>
      <c r="GV406">
        <v>0.117997</v>
      </c>
      <c r="GW406">
        <v>0.103907</v>
      </c>
      <c r="GX406">
        <v>33698.3</v>
      </c>
      <c r="GY406">
        <v>35825.6</v>
      </c>
      <c r="GZ406">
        <v>33114.6</v>
      </c>
      <c r="HA406">
        <v>35166.4</v>
      </c>
      <c r="HB406">
        <v>41559.1</v>
      </c>
      <c r="HC406">
        <v>45376.4</v>
      </c>
      <c r="HD406">
        <v>51920.4</v>
      </c>
      <c r="HE406">
        <v>56334</v>
      </c>
      <c r="HF406">
        <v>1.75355</v>
      </c>
      <c r="HG406">
        <v>1.6167</v>
      </c>
      <c r="HH406">
        <v>-0.0228733</v>
      </c>
      <c r="HI406">
        <v>0</v>
      </c>
      <c r="HJ406">
        <v>36.356</v>
      </c>
      <c r="HK406">
        <v>999.9</v>
      </c>
      <c r="HL406">
        <v>56.843</v>
      </c>
      <c r="HM406">
        <v>29.799</v>
      </c>
      <c r="HN406">
        <v>26.5061</v>
      </c>
      <c r="HO406">
        <v>56.8177</v>
      </c>
      <c r="HP406">
        <v>42.3998</v>
      </c>
      <c r="HQ406">
        <v>1</v>
      </c>
      <c r="HR406">
        <v>1.57441</v>
      </c>
      <c r="HS406">
        <v>5.31622</v>
      </c>
      <c r="HT406">
        <v>20.0534</v>
      </c>
      <c r="HU406">
        <v>5.19183</v>
      </c>
      <c r="HV406">
        <v>12.0141</v>
      </c>
      <c r="HW406">
        <v>4.9715</v>
      </c>
      <c r="HX406">
        <v>3.295</v>
      </c>
      <c r="HY406">
        <v>9999</v>
      </c>
      <c r="HZ406">
        <v>9999</v>
      </c>
      <c r="IA406">
        <v>999.9</v>
      </c>
      <c r="IB406">
        <v>9999</v>
      </c>
      <c r="IC406">
        <v>1.86325</v>
      </c>
      <c r="ID406">
        <v>1.86812</v>
      </c>
      <c r="IE406">
        <v>1.86783</v>
      </c>
      <c r="IF406">
        <v>1.86905</v>
      </c>
      <c r="IG406">
        <v>1.86984</v>
      </c>
      <c r="IH406">
        <v>1.86592</v>
      </c>
      <c r="II406">
        <v>1.86699</v>
      </c>
      <c r="IJ406">
        <v>1.86844</v>
      </c>
      <c r="IK406">
        <v>5</v>
      </c>
      <c r="IL406">
        <v>0</v>
      </c>
      <c r="IM406">
        <v>0</v>
      </c>
      <c r="IN406">
        <v>0</v>
      </c>
      <c r="IO406" t="s">
        <v>441</v>
      </c>
      <c r="IP406" t="s">
        <v>442</v>
      </c>
      <c r="IQ406" t="s">
        <v>443</v>
      </c>
      <c r="IR406" t="s">
        <v>443</v>
      </c>
      <c r="IS406" t="s">
        <v>443</v>
      </c>
      <c r="IT406" t="s">
        <v>443</v>
      </c>
      <c r="IU406">
        <v>0</v>
      </c>
      <c r="IV406">
        <v>100</v>
      </c>
      <c r="IW406">
        <v>100</v>
      </c>
      <c r="IX406">
        <v>1.097</v>
      </c>
      <c r="IY406">
        <v>0.3152</v>
      </c>
      <c r="IZ406">
        <v>1.09748391826392</v>
      </c>
      <c r="JA406">
        <v>0</v>
      </c>
      <c r="JB406">
        <v>0</v>
      </c>
      <c r="JC406">
        <v>0</v>
      </c>
      <c r="JD406">
        <v>0.315191680746845</v>
      </c>
      <c r="JE406">
        <v>0</v>
      </c>
      <c r="JF406">
        <v>0</v>
      </c>
      <c r="JG406">
        <v>0</v>
      </c>
      <c r="JH406">
        <v>5</v>
      </c>
      <c r="JI406">
        <v>2273</v>
      </c>
      <c r="JJ406">
        <v>0</v>
      </c>
      <c r="JK406">
        <v>25</v>
      </c>
      <c r="JL406">
        <v>29356905.6</v>
      </c>
      <c r="JM406">
        <v>29356905.6</v>
      </c>
      <c r="JN406">
        <v>0.856934</v>
      </c>
      <c r="JO406">
        <v>2.6355</v>
      </c>
      <c r="JP406">
        <v>1.54785</v>
      </c>
      <c r="JQ406">
        <v>2.31689</v>
      </c>
      <c r="JR406">
        <v>1.64551</v>
      </c>
      <c r="JS406">
        <v>2.24121</v>
      </c>
      <c r="JT406">
        <v>34.1225</v>
      </c>
      <c r="JU406">
        <v>24.1575</v>
      </c>
      <c r="JV406">
        <v>18</v>
      </c>
      <c r="JW406">
        <v>499.771</v>
      </c>
      <c r="JX406">
        <v>402.137</v>
      </c>
      <c r="JY406">
        <v>29.6811</v>
      </c>
      <c r="JZ406">
        <v>45.8271</v>
      </c>
      <c r="KA406">
        <v>29.9976</v>
      </c>
      <c r="KB406">
        <v>45.8311</v>
      </c>
      <c r="KC406">
        <v>45.7218</v>
      </c>
      <c r="KD406">
        <v>17.1302</v>
      </c>
      <c r="KE406">
        <v>0</v>
      </c>
      <c r="KF406">
        <v>100</v>
      </c>
      <c r="KG406">
        <v>29.6953</v>
      </c>
      <c r="KH406">
        <v>332.274</v>
      </c>
      <c r="KI406">
        <v>34.6858</v>
      </c>
      <c r="KJ406">
        <v>94.1945</v>
      </c>
      <c r="KK406">
        <v>91.1922</v>
      </c>
    </row>
    <row r="407" spans="1:297">
      <c r="A407">
        <v>391</v>
      </c>
      <c r="B407">
        <v>1761414342</v>
      </c>
      <c r="C407">
        <v>6161</v>
      </c>
      <c r="D407" t="s">
        <v>1228</v>
      </c>
      <c r="E407" t="s">
        <v>1229</v>
      </c>
      <c r="F407">
        <v>5</v>
      </c>
      <c r="G407" t="s">
        <v>1217</v>
      </c>
      <c r="H407" t="s">
        <v>436</v>
      </c>
      <c r="I407">
        <v>1761414333.84615</v>
      </c>
      <c r="J407">
        <f>(K407)/1000</f>
        <v>0</v>
      </c>
      <c r="K407">
        <f>IF(DP407, AN407, AH407)</f>
        <v>0</v>
      </c>
      <c r="L407">
        <f>IF(DP407, AI407, AG407)</f>
        <v>0</v>
      </c>
      <c r="M407">
        <f>DR407 - IF(AU407&gt;1, L407*DL407*100.0/(AW407), 0)</f>
        <v>0</v>
      </c>
      <c r="N407">
        <f>((T407-J407/2)*M407-L407)/(T407+J407/2)</f>
        <v>0</v>
      </c>
      <c r="O407">
        <f>N407*(DY407+DZ407)/1000.0</f>
        <v>0</v>
      </c>
      <c r="P407">
        <f>(DR407 - IF(AU407&gt;1, L407*DL407*100.0/(AW407), 0))*(DY407+DZ407)/1000.0</f>
        <v>0</v>
      </c>
      <c r="Q407">
        <f>2.0/((1/S407-1/R407)+SIGN(S407)*SQRT((1/S407-1/R407)*(1/S407-1/R407) + 4*DM407/((DM407+1)*(DM407+1))*(2*1/S407*1/R407-1/R407*1/R407)))</f>
        <v>0</v>
      </c>
      <c r="R407">
        <f>IF(LEFT(DN407,1)&lt;&gt;"0",IF(LEFT(DN407,1)="1",3.0,DO407),$D$5+$E$5*(EF407*DY407/($K$5*1000))+$F$5*(EF407*DY407/($K$5*1000))*MAX(MIN(DL407,$J$5),$I$5)*MAX(MIN(DL407,$J$5),$I$5)+$G$5*MAX(MIN(DL407,$J$5),$I$5)*(EF407*DY407/($K$5*1000))+$H$5*(EF407*DY407/($K$5*1000))*(EF407*DY407/($K$5*1000)))</f>
        <v>0</v>
      </c>
      <c r="S407">
        <f>J407*(1000-(1000*0.61365*exp(17.502*W407/(240.97+W407))/(DY407+DZ407)+DT407)/2)/(1000*0.61365*exp(17.502*W407/(240.97+W407))/(DY407+DZ407)-DT407)</f>
        <v>0</v>
      </c>
      <c r="T407">
        <f>1/((DM407+1)/(Q407/1.6)+1/(R407/1.37)) + DM407/((DM407+1)/(Q407/1.6) + DM407/(R407/1.37))</f>
        <v>0</v>
      </c>
      <c r="U407">
        <f>(DH407*DK407)</f>
        <v>0</v>
      </c>
      <c r="V407">
        <f>(EA407+(U407+2*0.95*5.67E-8*(((EA407+$B$7)+273)^4-(EA407+273)^4)-44100*J407)/(1.84*29.3*R407+8*0.95*5.67E-8*(EA407+273)^3))</f>
        <v>0</v>
      </c>
      <c r="W407">
        <f>($C$7*EB407+$D$7*EC407+$E$7*V407)</f>
        <v>0</v>
      </c>
      <c r="X407">
        <f>0.61365*exp(17.502*W407/(240.97+W407))</f>
        <v>0</v>
      </c>
      <c r="Y407">
        <f>(Z407/AA407*100)</f>
        <v>0</v>
      </c>
      <c r="Z407">
        <f>DT407*(DY407+DZ407)/1000</f>
        <v>0</v>
      </c>
      <c r="AA407">
        <f>0.61365*exp(17.502*EA407/(240.97+EA407))</f>
        <v>0</v>
      </c>
      <c r="AB407">
        <f>(X407-DT407*(DY407+DZ407)/1000)</f>
        <v>0</v>
      </c>
      <c r="AC407">
        <f>(-J407*44100)</f>
        <v>0</v>
      </c>
      <c r="AD407">
        <f>2*29.3*R407*0.92*(EA407-W407)</f>
        <v>0</v>
      </c>
      <c r="AE407">
        <f>2*0.95*5.67E-8*(((EA407+$B$7)+273)^4-(W407+273)^4)</f>
        <v>0</v>
      </c>
      <c r="AF407">
        <f>U407+AE407+AC407+AD407</f>
        <v>0</v>
      </c>
      <c r="AG407">
        <f>DX407*AU407*(DS407-DR407*(1000-AU407*DU407)/(1000-AU407*DT407))/(100*DL407)</f>
        <v>0</v>
      </c>
      <c r="AH407">
        <f>1000*DX407*AU407*(DT407-DU407)/(100*DL407*(1000-AU407*DT407))</f>
        <v>0</v>
      </c>
      <c r="AI407">
        <f>(AJ407 - AK407 - DY407*1E3/(8.314*(EA407+273.15)) * AM407/DX407 * AL407) * DX407/(100*DL407) * (1000 - DU407)/1000</f>
        <v>0</v>
      </c>
      <c r="AJ407">
        <v>357.534729161446</v>
      </c>
      <c r="AK407">
        <v>363.596527272727</v>
      </c>
      <c r="AL407">
        <v>-3.28868886092754</v>
      </c>
      <c r="AM407">
        <v>65.3915502829197</v>
      </c>
      <c r="AN407">
        <f>(AP407 - AO407 + DY407*1E3/(8.314*(EA407+273.15)) * AR407/DX407 * AQ407) * DX407/(100*DL407) * 1000/(1000 - AP407)</f>
        <v>0</v>
      </c>
      <c r="AO407">
        <v>25.5268656279499</v>
      </c>
      <c r="AP407">
        <v>30.6332490909091</v>
      </c>
      <c r="AQ407">
        <v>-0.000122427244302982</v>
      </c>
      <c r="AR407">
        <v>110.494569577737</v>
      </c>
      <c r="AS407">
        <v>0</v>
      </c>
      <c r="AT407">
        <v>0</v>
      </c>
      <c r="AU407">
        <f>IF(AS407*$H$13&gt;=AW407,1.0,(AW407/(AW407-AS407*$H$13)))</f>
        <v>0</v>
      </c>
      <c r="AV407">
        <f>(AU407-1)*100</f>
        <v>0</v>
      </c>
      <c r="AW407">
        <f>MAX(0,($B$13+$C$13*EF407)/(1+$D$13*EF407)*DY407/(EA407+273)*$E$13)</f>
        <v>0</v>
      </c>
      <c r="AX407" t="s">
        <v>437</v>
      </c>
      <c r="AY407" t="s">
        <v>437</v>
      </c>
      <c r="AZ407">
        <v>0</v>
      </c>
      <c r="BA407">
        <v>0</v>
      </c>
      <c r="BB407">
        <f>1-AZ407/BA407</f>
        <v>0</v>
      </c>
      <c r="BC407">
        <v>0</v>
      </c>
      <c r="BD407" t="s">
        <v>437</v>
      </c>
      <c r="BE407" t="s">
        <v>437</v>
      </c>
      <c r="BF407">
        <v>0</v>
      </c>
      <c r="BG407">
        <v>0</v>
      </c>
      <c r="BH407">
        <f>1-BF407/BG407</f>
        <v>0</v>
      </c>
      <c r="BI407">
        <v>0.5</v>
      </c>
      <c r="BJ407">
        <f>DI407</f>
        <v>0</v>
      </c>
      <c r="BK407">
        <f>L407</f>
        <v>0</v>
      </c>
      <c r="BL407">
        <f>BH407*BI407*BJ407</f>
        <v>0</v>
      </c>
      <c r="BM407">
        <f>(BK407-BC407)/BJ407</f>
        <v>0</v>
      </c>
      <c r="BN407">
        <f>(BA407-BG407)/BG407</f>
        <v>0</v>
      </c>
      <c r="BO407">
        <f>AZ407/(BB407+AZ407/BG407)</f>
        <v>0</v>
      </c>
      <c r="BP407" t="s">
        <v>437</v>
      </c>
      <c r="BQ407">
        <v>0</v>
      </c>
      <c r="BR407">
        <f>IF(BQ407&lt;&gt;0, BQ407, BO407)</f>
        <v>0</v>
      </c>
      <c r="BS407">
        <f>1-BR407/BG407</f>
        <v>0</v>
      </c>
      <c r="BT407">
        <f>(BG407-BF407)/(BG407-BR407)</f>
        <v>0</v>
      </c>
      <c r="BU407">
        <f>(BA407-BG407)/(BA407-BR407)</f>
        <v>0</v>
      </c>
      <c r="BV407">
        <f>(BG407-BF407)/(BG407-AZ407)</f>
        <v>0</v>
      </c>
      <c r="BW407">
        <f>(BA407-BG407)/(BA407-AZ407)</f>
        <v>0</v>
      </c>
      <c r="BX407">
        <f>(BT407*BR407/BF407)</f>
        <v>0</v>
      </c>
      <c r="BY407">
        <f>(1-BX407)</f>
        <v>0</v>
      </c>
      <c r="DH407">
        <f>$B$11*EG407+$C$11*EH407+$F$11*ES407*(1-EV407)</f>
        <v>0</v>
      </c>
      <c r="DI407">
        <f>DH407*DJ407</f>
        <v>0</v>
      </c>
      <c r="DJ407">
        <f>($B$11*$D$9+$C$11*$D$9+$F$11*((FF407+EX407)/MAX(FF407+EX407+FG407, 0.1)*$I$9+FG407/MAX(FF407+EX407+FG407, 0.1)*$J$9))/($B$11+$C$11+$F$11)</f>
        <v>0</v>
      </c>
      <c r="DK407">
        <f>($B$11*$K$9+$C$11*$K$9+$F$11*((FF407+EX407)/MAX(FF407+EX407+FG407, 0.1)*$P$9+FG407/MAX(FF407+EX407+FG407, 0.1)*$Q$9))/($B$11+$C$11+$F$11)</f>
        <v>0</v>
      </c>
      <c r="DL407">
        <v>6</v>
      </c>
      <c r="DM407">
        <v>0.5</v>
      </c>
      <c r="DN407" t="s">
        <v>438</v>
      </c>
      <c r="DO407">
        <v>2</v>
      </c>
      <c r="DP407" t="b">
        <v>1</v>
      </c>
      <c r="DQ407">
        <v>1761414333.84615</v>
      </c>
      <c r="DR407">
        <v>374.142615384615</v>
      </c>
      <c r="DS407">
        <v>364.668384615385</v>
      </c>
      <c r="DT407">
        <v>30.6589153846154</v>
      </c>
      <c r="DU407">
        <v>25.5281846153846</v>
      </c>
      <c r="DV407">
        <v>373.045384615385</v>
      </c>
      <c r="DW407">
        <v>30.3437230769231</v>
      </c>
      <c r="DX407">
        <v>499.987615384615</v>
      </c>
      <c r="DY407">
        <v>90.3156153846154</v>
      </c>
      <c r="DZ407">
        <v>0.0388793846153846</v>
      </c>
      <c r="EA407">
        <v>36.4580076923077</v>
      </c>
      <c r="EB407">
        <v>35.9792461538462</v>
      </c>
      <c r="EC407">
        <v>999.9</v>
      </c>
      <c r="ED407">
        <v>0</v>
      </c>
      <c r="EE407">
        <v>0</v>
      </c>
      <c r="EF407">
        <v>9994.02923076923</v>
      </c>
      <c r="EG407">
        <v>0</v>
      </c>
      <c r="EH407">
        <v>1271.35230769231</v>
      </c>
      <c r="EI407">
        <v>9.47443461538462</v>
      </c>
      <c r="EJ407">
        <v>385.976615384615</v>
      </c>
      <c r="EK407">
        <v>374.221538461538</v>
      </c>
      <c r="EL407">
        <v>5.13073384615385</v>
      </c>
      <c r="EM407">
        <v>364.668384615385</v>
      </c>
      <c r="EN407">
        <v>25.5281846153846</v>
      </c>
      <c r="EO407">
        <v>2.76897923076923</v>
      </c>
      <c r="EP407">
        <v>2.30559307692308</v>
      </c>
      <c r="EQ407">
        <v>22.7002923076923</v>
      </c>
      <c r="ER407">
        <v>19.7155307692308</v>
      </c>
      <c r="ES407">
        <v>1199.96538461538</v>
      </c>
      <c r="ET407">
        <v>0.967006461538462</v>
      </c>
      <c r="EU407">
        <v>0.0329934769230769</v>
      </c>
      <c r="EV407">
        <v>0</v>
      </c>
      <c r="EW407">
        <v>1344.88538461538</v>
      </c>
      <c r="EX407">
        <v>5.00059</v>
      </c>
      <c r="EY407">
        <v>16727.1076923077</v>
      </c>
      <c r="EZ407">
        <v>10358.4384615385</v>
      </c>
      <c r="FA407">
        <v>53.2738461538462</v>
      </c>
      <c r="FB407">
        <v>54.9418461538462</v>
      </c>
      <c r="FC407">
        <v>53.6200769230769</v>
      </c>
      <c r="FD407">
        <v>54.3893076923077</v>
      </c>
      <c r="FE407">
        <v>54.2929230769231</v>
      </c>
      <c r="FF407">
        <v>1155.54230769231</v>
      </c>
      <c r="FG407">
        <v>39.4223076923077</v>
      </c>
      <c r="FH407">
        <v>0</v>
      </c>
      <c r="FI407">
        <v>1761414302.5</v>
      </c>
      <c r="FJ407">
        <v>0</v>
      </c>
      <c r="FK407">
        <v>1345.1</v>
      </c>
      <c r="FL407">
        <v>8.2762393009283</v>
      </c>
      <c r="FM407">
        <v>77.3025640985483</v>
      </c>
      <c r="FN407">
        <v>16729.1807692308</v>
      </c>
      <c r="FO407">
        <v>15</v>
      </c>
      <c r="FP407">
        <v>0</v>
      </c>
      <c r="FQ407" t="s">
        <v>439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6.9963263</v>
      </c>
      <c r="GD407">
        <v>41.9013982556391</v>
      </c>
      <c r="GE407">
        <v>4.23141842922047</v>
      </c>
      <c r="GF407">
        <v>0</v>
      </c>
      <c r="GG407">
        <v>1344.36676470588</v>
      </c>
      <c r="GH407">
        <v>9.47883880731255</v>
      </c>
      <c r="GI407">
        <v>0.959042784386459</v>
      </c>
      <c r="GJ407">
        <v>-1</v>
      </c>
      <c r="GK407">
        <v>5.1427045</v>
      </c>
      <c r="GL407">
        <v>-0.215531278195472</v>
      </c>
      <c r="GM407">
        <v>0.0207529305099304</v>
      </c>
      <c r="GN407">
        <v>0</v>
      </c>
      <c r="GO407">
        <v>0</v>
      </c>
      <c r="GP407">
        <v>2</v>
      </c>
      <c r="GQ407" t="s">
        <v>473</v>
      </c>
      <c r="GR407">
        <v>3.12905</v>
      </c>
      <c r="GS407">
        <v>2.71675</v>
      </c>
      <c r="GT407">
        <v>0.0740373</v>
      </c>
      <c r="GU407">
        <v>0.0723621</v>
      </c>
      <c r="GV407">
        <v>0.117953</v>
      </c>
      <c r="GW407">
        <v>0.103909</v>
      </c>
      <c r="GX407">
        <v>33798.6</v>
      </c>
      <c r="GY407">
        <v>35937.1</v>
      </c>
      <c r="GZ407">
        <v>33116.3</v>
      </c>
      <c r="HA407">
        <v>35169</v>
      </c>
      <c r="HB407">
        <v>41562.3</v>
      </c>
      <c r="HC407">
        <v>45378.9</v>
      </c>
      <c r="HD407">
        <v>51922.5</v>
      </c>
      <c r="HE407">
        <v>56337.7</v>
      </c>
      <c r="HF407">
        <v>1.75415</v>
      </c>
      <c r="HG407">
        <v>1.6168</v>
      </c>
      <c r="HH407">
        <v>-0.0224486</v>
      </c>
      <c r="HI407">
        <v>0</v>
      </c>
      <c r="HJ407">
        <v>36.352</v>
      </c>
      <c r="HK407">
        <v>999.9</v>
      </c>
      <c r="HL407">
        <v>56.843</v>
      </c>
      <c r="HM407">
        <v>29.799</v>
      </c>
      <c r="HN407">
        <v>26.5047</v>
      </c>
      <c r="HO407">
        <v>56.9777</v>
      </c>
      <c r="HP407">
        <v>42.4519</v>
      </c>
      <c r="HQ407">
        <v>1</v>
      </c>
      <c r="HR407">
        <v>1.57225</v>
      </c>
      <c r="HS407">
        <v>5.32918</v>
      </c>
      <c r="HT407">
        <v>20.0536</v>
      </c>
      <c r="HU407">
        <v>5.18959</v>
      </c>
      <c r="HV407">
        <v>12.0137</v>
      </c>
      <c r="HW407">
        <v>4.97135</v>
      </c>
      <c r="HX407">
        <v>3.2949</v>
      </c>
      <c r="HY407">
        <v>9999</v>
      </c>
      <c r="HZ407">
        <v>9999</v>
      </c>
      <c r="IA407">
        <v>999.9</v>
      </c>
      <c r="IB407">
        <v>9999</v>
      </c>
      <c r="IC407">
        <v>1.86325</v>
      </c>
      <c r="ID407">
        <v>1.86812</v>
      </c>
      <c r="IE407">
        <v>1.86783</v>
      </c>
      <c r="IF407">
        <v>1.86905</v>
      </c>
      <c r="IG407">
        <v>1.86985</v>
      </c>
      <c r="IH407">
        <v>1.86592</v>
      </c>
      <c r="II407">
        <v>1.86697</v>
      </c>
      <c r="IJ407">
        <v>1.86844</v>
      </c>
      <c r="IK407">
        <v>5</v>
      </c>
      <c r="IL407">
        <v>0</v>
      </c>
      <c r="IM407">
        <v>0</v>
      </c>
      <c r="IN407">
        <v>0</v>
      </c>
      <c r="IO407" t="s">
        <v>441</v>
      </c>
      <c r="IP407" t="s">
        <v>442</v>
      </c>
      <c r="IQ407" t="s">
        <v>443</v>
      </c>
      <c r="IR407" t="s">
        <v>443</v>
      </c>
      <c r="IS407" t="s">
        <v>443</v>
      </c>
      <c r="IT407" t="s">
        <v>443</v>
      </c>
      <c r="IU407">
        <v>0</v>
      </c>
      <c r="IV407">
        <v>100</v>
      </c>
      <c r="IW407">
        <v>100</v>
      </c>
      <c r="IX407">
        <v>1.098</v>
      </c>
      <c r="IY407">
        <v>0.3152</v>
      </c>
      <c r="IZ407">
        <v>1.09748391826392</v>
      </c>
      <c r="JA407">
        <v>0</v>
      </c>
      <c r="JB407">
        <v>0</v>
      </c>
      <c r="JC407">
        <v>0</v>
      </c>
      <c r="JD407">
        <v>0.315191680746845</v>
      </c>
      <c r="JE407">
        <v>0</v>
      </c>
      <c r="JF407">
        <v>0</v>
      </c>
      <c r="JG407">
        <v>0</v>
      </c>
      <c r="JH407">
        <v>5</v>
      </c>
      <c r="JI407">
        <v>2273</v>
      </c>
      <c r="JJ407">
        <v>0</v>
      </c>
      <c r="JK407">
        <v>25</v>
      </c>
      <c r="JL407">
        <v>29356905.7</v>
      </c>
      <c r="JM407">
        <v>29356905.7</v>
      </c>
      <c r="JN407">
        <v>0.826416</v>
      </c>
      <c r="JO407">
        <v>2.62817</v>
      </c>
      <c r="JP407">
        <v>1.54785</v>
      </c>
      <c r="JQ407">
        <v>2.31689</v>
      </c>
      <c r="JR407">
        <v>1.64673</v>
      </c>
      <c r="JS407">
        <v>2.32422</v>
      </c>
      <c r="JT407">
        <v>34.1225</v>
      </c>
      <c r="JU407">
        <v>24.1575</v>
      </c>
      <c r="JV407">
        <v>18</v>
      </c>
      <c r="JW407">
        <v>500.048</v>
      </c>
      <c r="JX407">
        <v>402.063</v>
      </c>
      <c r="JY407">
        <v>29.6968</v>
      </c>
      <c r="JZ407">
        <v>45.803</v>
      </c>
      <c r="KA407">
        <v>29.9978</v>
      </c>
      <c r="KB407">
        <v>45.8071</v>
      </c>
      <c r="KC407">
        <v>45.6954</v>
      </c>
      <c r="KD407">
        <v>16.4452</v>
      </c>
      <c r="KE407">
        <v>0</v>
      </c>
      <c r="KF407">
        <v>100</v>
      </c>
      <c r="KG407">
        <v>29.7023</v>
      </c>
      <c r="KH407">
        <v>311.975</v>
      </c>
      <c r="KI407">
        <v>34.6858</v>
      </c>
      <c r="KJ407">
        <v>94.1987</v>
      </c>
      <c r="KK407">
        <v>91.1984</v>
      </c>
    </row>
    <row r="408" spans="1:297">
      <c r="A408">
        <v>392</v>
      </c>
      <c r="B408">
        <v>1761414347</v>
      </c>
      <c r="C408">
        <v>6166</v>
      </c>
      <c r="D408" t="s">
        <v>1230</v>
      </c>
      <c r="E408" t="s">
        <v>1231</v>
      </c>
      <c r="F408">
        <v>5</v>
      </c>
      <c r="G408" t="s">
        <v>1217</v>
      </c>
      <c r="H408" t="s">
        <v>436</v>
      </c>
      <c r="I408">
        <v>1761414338.84615</v>
      </c>
      <c r="J408">
        <f>(K408)/1000</f>
        <v>0</v>
      </c>
      <c r="K408">
        <f>IF(DP408, AN408, AH408)</f>
        <v>0</v>
      </c>
      <c r="L408">
        <f>IF(DP408, AI408, AG408)</f>
        <v>0</v>
      </c>
      <c r="M408">
        <f>DR408 - IF(AU408&gt;1, L408*DL408*100.0/(AW408), 0)</f>
        <v>0</v>
      </c>
      <c r="N408">
        <f>((T408-J408/2)*M408-L408)/(T408+J408/2)</f>
        <v>0</v>
      </c>
      <c r="O408">
        <f>N408*(DY408+DZ408)/1000.0</f>
        <v>0</v>
      </c>
      <c r="P408">
        <f>(DR408 - IF(AU408&gt;1, L408*DL408*100.0/(AW408), 0))*(DY408+DZ408)/1000.0</f>
        <v>0</v>
      </c>
      <c r="Q408">
        <f>2.0/((1/S408-1/R408)+SIGN(S408)*SQRT((1/S408-1/R408)*(1/S408-1/R408) + 4*DM408/((DM408+1)*(DM408+1))*(2*1/S408*1/R408-1/R408*1/R408)))</f>
        <v>0</v>
      </c>
      <c r="R408">
        <f>IF(LEFT(DN408,1)&lt;&gt;"0",IF(LEFT(DN408,1)="1",3.0,DO408),$D$5+$E$5*(EF408*DY408/($K$5*1000))+$F$5*(EF408*DY408/($K$5*1000))*MAX(MIN(DL408,$J$5),$I$5)*MAX(MIN(DL408,$J$5),$I$5)+$G$5*MAX(MIN(DL408,$J$5),$I$5)*(EF408*DY408/($K$5*1000))+$H$5*(EF408*DY408/($K$5*1000))*(EF408*DY408/($K$5*1000)))</f>
        <v>0</v>
      </c>
      <c r="S408">
        <f>J408*(1000-(1000*0.61365*exp(17.502*W408/(240.97+W408))/(DY408+DZ408)+DT408)/2)/(1000*0.61365*exp(17.502*W408/(240.97+W408))/(DY408+DZ408)-DT408)</f>
        <v>0</v>
      </c>
      <c r="T408">
        <f>1/((DM408+1)/(Q408/1.6)+1/(R408/1.37)) + DM408/((DM408+1)/(Q408/1.6) + DM408/(R408/1.37))</f>
        <v>0</v>
      </c>
      <c r="U408">
        <f>(DH408*DK408)</f>
        <v>0</v>
      </c>
      <c r="V408">
        <f>(EA408+(U408+2*0.95*5.67E-8*(((EA408+$B$7)+273)^4-(EA408+273)^4)-44100*J408)/(1.84*29.3*R408+8*0.95*5.67E-8*(EA408+273)^3))</f>
        <v>0</v>
      </c>
      <c r="W408">
        <f>($C$7*EB408+$D$7*EC408+$E$7*V408)</f>
        <v>0</v>
      </c>
      <c r="X408">
        <f>0.61365*exp(17.502*W408/(240.97+W408))</f>
        <v>0</v>
      </c>
      <c r="Y408">
        <f>(Z408/AA408*100)</f>
        <v>0</v>
      </c>
      <c r="Z408">
        <f>DT408*(DY408+DZ408)/1000</f>
        <v>0</v>
      </c>
      <c r="AA408">
        <f>0.61365*exp(17.502*EA408/(240.97+EA408))</f>
        <v>0</v>
      </c>
      <c r="AB408">
        <f>(X408-DT408*(DY408+DZ408)/1000)</f>
        <v>0</v>
      </c>
      <c r="AC408">
        <f>(-J408*44100)</f>
        <v>0</v>
      </c>
      <c r="AD408">
        <f>2*29.3*R408*0.92*(EA408-W408)</f>
        <v>0</v>
      </c>
      <c r="AE408">
        <f>2*0.95*5.67E-8*(((EA408+$B$7)+273)^4-(W408+273)^4)</f>
        <v>0</v>
      </c>
      <c r="AF408">
        <f>U408+AE408+AC408+AD408</f>
        <v>0</v>
      </c>
      <c r="AG408">
        <f>DX408*AU408*(DS408-DR408*(1000-AU408*DU408)/(1000-AU408*DT408))/(100*DL408)</f>
        <v>0</v>
      </c>
      <c r="AH408">
        <f>1000*DX408*AU408*(DT408-DU408)/(100*DL408*(1000-AU408*DT408))</f>
        <v>0</v>
      </c>
      <c r="AI408">
        <f>(AJ408 - AK408 - DY408*1E3/(8.314*(EA408+273.15)) * AM408/DX408 * AL408) * DX408/(100*DL408) * (1000 - DU408)/1000</f>
        <v>0</v>
      </c>
      <c r="AJ408">
        <v>340.987628862737</v>
      </c>
      <c r="AK408">
        <v>347.404236363636</v>
      </c>
      <c r="AL408">
        <v>-3.23373909320759</v>
      </c>
      <c r="AM408">
        <v>65.3915502829197</v>
      </c>
      <c r="AN408">
        <f>(AP408 - AO408 + DY408*1E3/(8.314*(EA408+273.15)) * AR408/DX408 * AQ408) * DX408/(100*DL408) * 1000/(1000 - AP408)</f>
        <v>0</v>
      </c>
      <c r="AO408">
        <v>25.5257612546553</v>
      </c>
      <c r="AP408">
        <v>30.6132975757576</v>
      </c>
      <c r="AQ408">
        <v>-0.000151528886763738</v>
      </c>
      <c r="AR408">
        <v>110.494569577737</v>
      </c>
      <c r="AS408">
        <v>0</v>
      </c>
      <c r="AT408">
        <v>0</v>
      </c>
      <c r="AU408">
        <f>IF(AS408*$H$13&gt;=AW408,1.0,(AW408/(AW408-AS408*$H$13)))</f>
        <v>0</v>
      </c>
      <c r="AV408">
        <f>(AU408-1)*100</f>
        <v>0</v>
      </c>
      <c r="AW408">
        <f>MAX(0,($B$13+$C$13*EF408)/(1+$D$13*EF408)*DY408/(EA408+273)*$E$13)</f>
        <v>0</v>
      </c>
      <c r="AX408" t="s">
        <v>437</v>
      </c>
      <c r="AY408" t="s">
        <v>437</v>
      </c>
      <c r="AZ408">
        <v>0</v>
      </c>
      <c r="BA408">
        <v>0</v>
      </c>
      <c r="BB408">
        <f>1-AZ408/BA408</f>
        <v>0</v>
      </c>
      <c r="BC408">
        <v>0</v>
      </c>
      <c r="BD408" t="s">
        <v>437</v>
      </c>
      <c r="BE408" t="s">
        <v>437</v>
      </c>
      <c r="BF408">
        <v>0</v>
      </c>
      <c r="BG408">
        <v>0</v>
      </c>
      <c r="BH408">
        <f>1-BF408/BG408</f>
        <v>0</v>
      </c>
      <c r="BI408">
        <v>0.5</v>
      </c>
      <c r="BJ408">
        <f>DI408</f>
        <v>0</v>
      </c>
      <c r="BK408">
        <f>L408</f>
        <v>0</v>
      </c>
      <c r="BL408">
        <f>BH408*BI408*BJ408</f>
        <v>0</v>
      </c>
      <c r="BM408">
        <f>(BK408-BC408)/BJ408</f>
        <v>0</v>
      </c>
      <c r="BN408">
        <f>(BA408-BG408)/BG408</f>
        <v>0</v>
      </c>
      <c r="BO408">
        <f>AZ408/(BB408+AZ408/BG408)</f>
        <v>0</v>
      </c>
      <c r="BP408" t="s">
        <v>437</v>
      </c>
      <c r="BQ408">
        <v>0</v>
      </c>
      <c r="BR408">
        <f>IF(BQ408&lt;&gt;0, BQ408, BO408)</f>
        <v>0</v>
      </c>
      <c r="BS408">
        <f>1-BR408/BG408</f>
        <v>0</v>
      </c>
      <c r="BT408">
        <f>(BG408-BF408)/(BG408-BR408)</f>
        <v>0</v>
      </c>
      <c r="BU408">
        <f>(BA408-BG408)/(BA408-BR408)</f>
        <v>0</v>
      </c>
      <c r="BV408">
        <f>(BG408-BF408)/(BG408-AZ408)</f>
        <v>0</v>
      </c>
      <c r="BW408">
        <f>(BA408-BG408)/(BA408-AZ408)</f>
        <v>0</v>
      </c>
      <c r="BX408">
        <f>(BT408*BR408/BF408)</f>
        <v>0</v>
      </c>
      <c r="BY408">
        <f>(1-BX408)</f>
        <v>0</v>
      </c>
      <c r="DH408">
        <f>$B$11*EG408+$C$11*EH408+$F$11*ES408*(1-EV408)</f>
        <v>0</v>
      </c>
      <c r="DI408">
        <f>DH408*DJ408</f>
        <v>0</v>
      </c>
      <c r="DJ408">
        <f>($B$11*$D$9+$C$11*$D$9+$F$11*((FF408+EX408)/MAX(FF408+EX408+FG408, 0.1)*$I$9+FG408/MAX(FF408+EX408+FG408, 0.1)*$J$9))/($B$11+$C$11+$F$11)</f>
        <v>0</v>
      </c>
      <c r="DK408">
        <f>($B$11*$K$9+$C$11*$K$9+$F$11*((FF408+EX408)/MAX(FF408+EX408+FG408, 0.1)*$P$9+FG408/MAX(FF408+EX408+FG408, 0.1)*$Q$9))/($B$11+$C$11+$F$11)</f>
        <v>0</v>
      </c>
      <c r="DL408">
        <v>6</v>
      </c>
      <c r="DM408">
        <v>0.5</v>
      </c>
      <c r="DN408" t="s">
        <v>438</v>
      </c>
      <c r="DO408">
        <v>2</v>
      </c>
      <c r="DP408" t="b">
        <v>1</v>
      </c>
      <c r="DQ408">
        <v>1761414338.84615</v>
      </c>
      <c r="DR408">
        <v>359.117230769231</v>
      </c>
      <c r="DS408">
        <v>348.164153846154</v>
      </c>
      <c r="DT408">
        <v>30.6403153846154</v>
      </c>
      <c r="DU408">
        <v>25.5273230769231</v>
      </c>
      <c r="DV408">
        <v>358.019846153846</v>
      </c>
      <c r="DW408">
        <v>30.3251230769231</v>
      </c>
      <c r="DX408">
        <v>499.980692307692</v>
      </c>
      <c r="DY408">
        <v>90.3145307692308</v>
      </c>
      <c r="DZ408">
        <v>0.0389044076923077</v>
      </c>
      <c r="EA408">
        <v>36.4549923076923</v>
      </c>
      <c r="EB408">
        <v>35.9853538461538</v>
      </c>
      <c r="EC408">
        <v>999.9</v>
      </c>
      <c r="ED408">
        <v>0</v>
      </c>
      <c r="EE408">
        <v>0</v>
      </c>
      <c r="EF408">
        <v>9989.07692307692</v>
      </c>
      <c r="EG408">
        <v>0</v>
      </c>
      <c r="EH408">
        <v>1271.40923076923</v>
      </c>
      <c r="EI408">
        <v>10.9532953846154</v>
      </c>
      <c r="EJ408">
        <v>370.468923076923</v>
      </c>
      <c r="EK408">
        <v>357.284538461538</v>
      </c>
      <c r="EL408">
        <v>5.11299615384615</v>
      </c>
      <c r="EM408">
        <v>348.164153846154</v>
      </c>
      <c r="EN408">
        <v>25.5273230769231</v>
      </c>
      <c r="EO408">
        <v>2.76726615384615</v>
      </c>
      <c r="EP408">
        <v>2.30548769230769</v>
      </c>
      <c r="EQ408">
        <v>22.6900923076923</v>
      </c>
      <c r="ER408">
        <v>19.7147923076923</v>
      </c>
      <c r="ES408">
        <v>1199.97846153846</v>
      </c>
      <c r="ET408">
        <v>0.967004692307692</v>
      </c>
      <c r="EU408">
        <v>0.0329952846153846</v>
      </c>
      <c r="EV408">
        <v>0</v>
      </c>
      <c r="EW408">
        <v>1345.60692307692</v>
      </c>
      <c r="EX408">
        <v>5.00059</v>
      </c>
      <c r="EY408">
        <v>16733.2615384615</v>
      </c>
      <c r="EZ408">
        <v>10358.5461538462</v>
      </c>
      <c r="FA408">
        <v>53.2594615384615</v>
      </c>
      <c r="FB408">
        <v>54.9179230769231</v>
      </c>
      <c r="FC408">
        <v>53.5959230769231</v>
      </c>
      <c r="FD408">
        <v>54.3701538461538</v>
      </c>
      <c r="FE408">
        <v>54.2738461538462</v>
      </c>
      <c r="FF408">
        <v>1155.55153846154</v>
      </c>
      <c r="FG408">
        <v>39.4246153846154</v>
      </c>
      <c r="FH408">
        <v>0</v>
      </c>
      <c r="FI408">
        <v>1761414307.3</v>
      </c>
      <c r="FJ408">
        <v>0</v>
      </c>
      <c r="FK408">
        <v>1345.73269230769</v>
      </c>
      <c r="FL408">
        <v>6.58085469181708</v>
      </c>
      <c r="FM408">
        <v>59.7743590500112</v>
      </c>
      <c r="FN408">
        <v>16734.3846153846</v>
      </c>
      <c r="FO408">
        <v>15</v>
      </c>
      <c r="FP408">
        <v>0</v>
      </c>
      <c r="FQ408" t="s">
        <v>439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10.185041</v>
      </c>
      <c r="GD408">
        <v>17.8297001503759</v>
      </c>
      <c r="GE408">
        <v>1.80830411325059</v>
      </c>
      <c r="GF408">
        <v>0</v>
      </c>
      <c r="GG408">
        <v>1345.23441176471</v>
      </c>
      <c r="GH408">
        <v>8.03284950140946</v>
      </c>
      <c r="GI408">
        <v>0.827932190944858</v>
      </c>
      <c r="GJ408">
        <v>-1</v>
      </c>
      <c r="GK408">
        <v>5.1213955</v>
      </c>
      <c r="GL408">
        <v>-0.214463007518808</v>
      </c>
      <c r="GM408">
        <v>0.0206520092182336</v>
      </c>
      <c r="GN408">
        <v>0</v>
      </c>
      <c r="GO408">
        <v>0</v>
      </c>
      <c r="GP408">
        <v>2</v>
      </c>
      <c r="GQ408" t="s">
        <v>473</v>
      </c>
      <c r="GR408">
        <v>3.12884</v>
      </c>
      <c r="GS408">
        <v>2.71686</v>
      </c>
      <c r="GT408">
        <v>0.0713182</v>
      </c>
      <c r="GU408">
        <v>0.0693685</v>
      </c>
      <c r="GV408">
        <v>0.117905</v>
      </c>
      <c r="GW408">
        <v>0.103906</v>
      </c>
      <c r="GX408">
        <v>33899</v>
      </c>
      <c r="GY408">
        <v>36055</v>
      </c>
      <c r="GZ408">
        <v>33117.4</v>
      </c>
      <c r="HA408">
        <v>35170.8</v>
      </c>
      <c r="HB408">
        <v>41565.2</v>
      </c>
      <c r="HC408">
        <v>45380.7</v>
      </c>
      <c r="HD408">
        <v>51923.9</v>
      </c>
      <c r="HE408">
        <v>56340.2</v>
      </c>
      <c r="HF408">
        <v>1.754</v>
      </c>
      <c r="HG408">
        <v>1.61753</v>
      </c>
      <c r="HH408">
        <v>-0.0221282</v>
      </c>
      <c r="HI408">
        <v>0</v>
      </c>
      <c r="HJ408">
        <v>36.3476</v>
      </c>
      <c r="HK408">
        <v>999.9</v>
      </c>
      <c r="HL408">
        <v>56.843</v>
      </c>
      <c r="HM408">
        <v>29.799</v>
      </c>
      <c r="HN408">
        <v>26.5094</v>
      </c>
      <c r="HO408">
        <v>57.0777</v>
      </c>
      <c r="HP408">
        <v>42.516</v>
      </c>
      <c r="HQ408">
        <v>1</v>
      </c>
      <c r="HR408">
        <v>1.56988</v>
      </c>
      <c r="HS408">
        <v>5.35574</v>
      </c>
      <c r="HT408">
        <v>20.0527</v>
      </c>
      <c r="HU408">
        <v>5.18914</v>
      </c>
      <c r="HV408">
        <v>12.014</v>
      </c>
      <c r="HW408">
        <v>4.97145</v>
      </c>
      <c r="HX408">
        <v>3.29492</v>
      </c>
      <c r="HY408">
        <v>9999</v>
      </c>
      <c r="HZ408">
        <v>9999</v>
      </c>
      <c r="IA408">
        <v>999.9</v>
      </c>
      <c r="IB408">
        <v>9999</v>
      </c>
      <c r="IC408">
        <v>1.86325</v>
      </c>
      <c r="ID408">
        <v>1.86813</v>
      </c>
      <c r="IE408">
        <v>1.86784</v>
      </c>
      <c r="IF408">
        <v>1.86905</v>
      </c>
      <c r="IG408">
        <v>1.86986</v>
      </c>
      <c r="IH408">
        <v>1.86594</v>
      </c>
      <c r="II408">
        <v>1.86698</v>
      </c>
      <c r="IJ408">
        <v>1.86843</v>
      </c>
      <c r="IK408">
        <v>5</v>
      </c>
      <c r="IL408">
        <v>0</v>
      </c>
      <c r="IM408">
        <v>0</v>
      </c>
      <c r="IN408">
        <v>0</v>
      </c>
      <c r="IO408" t="s">
        <v>441</v>
      </c>
      <c r="IP408" t="s">
        <v>442</v>
      </c>
      <c r="IQ408" t="s">
        <v>443</v>
      </c>
      <c r="IR408" t="s">
        <v>443</v>
      </c>
      <c r="IS408" t="s">
        <v>443</v>
      </c>
      <c r="IT408" t="s">
        <v>443</v>
      </c>
      <c r="IU408">
        <v>0</v>
      </c>
      <c r="IV408">
        <v>100</v>
      </c>
      <c r="IW408">
        <v>100</v>
      </c>
      <c r="IX408">
        <v>1.097</v>
      </c>
      <c r="IY408">
        <v>0.3152</v>
      </c>
      <c r="IZ408">
        <v>1.09748391826392</v>
      </c>
      <c r="JA408">
        <v>0</v>
      </c>
      <c r="JB408">
        <v>0</v>
      </c>
      <c r="JC408">
        <v>0</v>
      </c>
      <c r="JD408">
        <v>0.315191680746845</v>
      </c>
      <c r="JE408">
        <v>0</v>
      </c>
      <c r="JF408">
        <v>0</v>
      </c>
      <c r="JG408">
        <v>0</v>
      </c>
      <c r="JH408">
        <v>5</v>
      </c>
      <c r="JI408">
        <v>2273</v>
      </c>
      <c r="JJ408">
        <v>0</v>
      </c>
      <c r="JK408">
        <v>25</v>
      </c>
      <c r="JL408">
        <v>29356905.8</v>
      </c>
      <c r="JM408">
        <v>29356905.8</v>
      </c>
      <c r="JN408">
        <v>0.791016</v>
      </c>
      <c r="JO408">
        <v>2.62207</v>
      </c>
      <c r="JP408">
        <v>1.54785</v>
      </c>
      <c r="JQ408">
        <v>2.31689</v>
      </c>
      <c r="JR408">
        <v>1.64551</v>
      </c>
      <c r="JS408">
        <v>2.38525</v>
      </c>
      <c r="JT408">
        <v>34.1225</v>
      </c>
      <c r="JU408">
        <v>24.1663</v>
      </c>
      <c r="JV408">
        <v>18</v>
      </c>
      <c r="JW408">
        <v>499.748</v>
      </c>
      <c r="JX408">
        <v>402.375</v>
      </c>
      <c r="JY408">
        <v>29.7064</v>
      </c>
      <c r="JZ408">
        <v>45.7769</v>
      </c>
      <c r="KA408">
        <v>29.9979</v>
      </c>
      <c r="KB408">
        <v>45.7775</v>
      </c>
      <c r="KC408">
        <v>45.6698</v>
      </c>
      <c r="KD408">
        <v>15.8042</v>
      </c>
      <c r="KE408">
        <v>0</v>
      </c>
      <c r="KF408">
        <v>100</v>
      </c>
      <c r="KG408">
        <v>29.7106</v>
      </c>
      <c r="KH408">
        <v>298.432</v>
      </c>
      <c r="KI408">
        <v>34.6858</v>
      </c>
      <c r="KJ408">
        <v>94.2015</v>
      </c>
      <c r="KK408">
        <v>91.2027</v>
      </c>
    </row>
    <row r="409" spans="1:297">
      <c r="A409">
        <v>393</v>
      </c>
      <c r="B409">
        <v>1761414352</v>
      </c>
      <c r="C409">
        <v>6171</v>
      </c>
      <c r="D409" t="s">
        <v>1232</v>
      </c>
      <c r="E409" t="s">
        <v>1233</v>
      </c>
      <c r="F409">
        <v>5</v>
      </c>
      <c r="G409" t="s">
        <v>1217</v>
      </c>
      <c r="H409" t="s">
        <v>436</v>
      </c>
      <c r="I409">
        <v>1761414343.84615</v>
      </c>
      <c r="J409">
        <f>(K409)/1000</f>
        <v>0</v>
      </c>
      <c r="K409">
        <f>IF(DP409, AN409, AH409)</f>
        <v>0</v>
      </c>
      <c r="L409">
        <f>IF(DP409, AI409, AG409)</f>
        <v>0</v>
      </c>
      <c r="M409">
        <f>DR409 - IF(AU409&gt;1, L409*DL409*100.0/(AW409), 0)</f>
        <v>0</v>
      </c>
      <c r="N409">
        <f>((T409-J409/2)*M409-L409)/(T409+J409/2)</f>
        <v>0</v>
      </c>
      <c r="O409">
        <f>N409*(DY409+DZ409)/1000.0</f>
        <v>0</v>
      </c>
      <c r="P409">
        <f>(DR409 - IF(AU409&gt;1, L409*DL409*100.0/(AW409), 0))*(DY409+DZ409)/1000.0</f>
        <v>0</v>
      </c>
      <c r="Q409">
        <f>2.0/((1/S409-1/R409)+SIGN(S409)*SQRT((1/S409-1/R409)*(1/S409-1/R409) + 4*DM409/((DM409+1)*(DM409+1))*(2*1/S409*1/R409-1/R409*1/R409)))</f>
        <v>0</v>
      </c>
      <c r="R409">
        <f>IF(LEFT(DN409,1)&lt;&gt;"0",IF(LEFT(DN409,1)="1",3.0,DO409),$D$5+$E$5*(EF409*DY409/($K$5*1000))+$F$5*(EF409*DY409/($K$5*1000))*MAX(MIN(DL409,$J$5),$I$5)*MAX(MIN(DL409,$J$5),$I$5)+$G$5*MAX(MIN(DL409,$J$5),$I$5)*(EF409*DY409/($K$5*1000))+$H$5*(EF409*DY409/($K$5*1000))*(EF409*DY409/($K$5*1000)))</f>
        <v>0</v>
      </c>
      <c r="S409">
        <f>J409*(1000-(1000*0.61365*exp(17.502*W409/(240.97+W409))/(DY409+DZ409)+DT409)/2)/(1000*0.61365*exp(17.502*W409/(240.97+W409))/(DY409+DZ409)-DT409)</f>
        <v>0</v>
      </c>
      <c r="T409">
        <f>1/((DM409+1)/(Q409/1.6)+1/(R409/1.37)) + DM409/((DM409+1)/(Q409/1.6) + DM409/(R409/1.37))</f>
        <v>0</v>
      </c>
      <c r="U409">
        <f>(DH409*DK409)</f>
        <v>0</v>
      </c>
      <c r="V409">
        <f>(EA409+(U409+2*0.95*5.67E-8*(((EA409+$B$7)+273)^4-(EA409+273)^4)-44100*J409)/(1.84*29.3*R409+8*0.95*5.67E-8*(EA409+273)^3))</f>
        <v>0</v>
      </c>
      <c r="W409">
        <f>($C$7*EB409+$D$7*EC409+$E$7*V409)</f>
        <v>0</v>
      </c>
      <c r="X409">
        <f>0.61365*exp(17.502*W409/(240.97+W409))</f>
        <v>0</v>
      </c>
      <c r="Y409">
        <f>(Z409/AA409*100)</f>
        <v>0</v>
      </c>
      <c r="Z409">
        <f>DT409*(DY409+DZ409)/1000</f>
        <v>0</v>
      </c>
      <c r="AA409">
        <f>0.61365*exp(17.502*EA409/(240.97+EA409))</f>
        <v>0</v>
      </c>
      <c r="AB409">
        <f>(X409-DT409*(DY409+DZ409)/1000)</f>
        <v>0</v>
      </c>
      <c r="AC409">
        <f>(-J409*44100)</f>
        <v>0</v>
      </c>
      <c r="AD409">
        <f>2*29.3*R409*0.92*(EA409-W409)</f>
        <v>0</v>
      </c>
      <c r="AE409">
        <f>2*0.95*5.67E-8*(((EA409+$B$7)+273)^4-(W409+273)^4)</f>
        <v>0</v>
      </c>
      <c r="AF409">
        <f>U409+AE409+AC409+AD409</f>
        <v>0</v>
      </c>
      <c r="AG409">
        <f>DX409*AU409*(DS409-DR409*(1000-AU409*DU409)/(1000-AU409*DT409))/(100*DL409)</f>
        <v>0</v>
      </c>
      <c r="AH409">
        <f>1000*DX409*AU409*(DT409-DU409)/(100*DL409*(1000-AU409*DT409))</f>
        <v>0</v>
      </c>
      <c r="AI409">
        <f>(AJ409 - AK409 - DY409*1E3/(8.314*(EA409+273.15)) * AM409/DX409 * AL409) * DX409/(100*DL409) * (1000 - DU409)/1000</f>
        <v>0</v>
      </c>
      <c r="AJ409">
        <v>323.369949882802</v>
      </c>
      <c r="AK409">
        <v>330.707060606061</v>
      </c>
      <c r="AL409">
        <v>-3.35123500775964</v>
      </c>
      <c r="AM409">
        <v>65.3915502829197</v>
      </c>
      <c r="AN409">
        <f>(AP409 - AO409 + DY409*1E3/(8.314*(EA409+273.15)) * AR409/DX409 * AQ409) * DX409/(100*DL409) * 1000/(1000 - AP409)</f>
        <v>0</v>
      </c>
      <c r="AO409">
        <v>25.52424284542</v>
      </c>
      <c r="AP409">
        <v>30.5980575757576</v>
      </c>
      <c r="AQ409">
        <v>-9.65927993564696e-05</v>
      </c>
      <c r="AR409">
        <v>110.494569577737</v>
      </c>
      <c r="AS409">
        <v>0</v>
      </c>
      <c r="AT409">
        <v>0</v>
      </c>
      <c r="AU409">
        <f>IF(AS409*$H$13&gt;=AW409,1.0,(AW409/(AW409-AS409*$H$13)))</f>
        <v>0</v>
      </c>
      <c r="AV409">
        <f>(AU409-1)*100</f>
        <v>0</v>
      </c>
      <c r="AW409">
        <f>MAX(0,($B$13+$C$13*EF409)/(1+$D$13*EF409)*DY409/(EA409+273)*$E$13)</f>
        <v>0</v>
      </c>
      <c r="AX409" t="s">
        <v>437</v>
      </c>
      <c r="AY409" t="s">
        <v>437</v>
      </c>
      <c r="AZ409">
        <v>0</v>
      </c>
      <c r="BA409">
        <v>0</v>
      </c>
      <c r="BB409">
        <f>1-AZ409/BA409</f>
        <v>0</v>
      </c>
      <c r="BC409">
        <v>0</v>
      </c>
      <c r="BD409" t="s">
        <v>437</v>
      </c>
      <c r="BE409" t="s">
        <v>437</v>
      </c>
      <c r="BF409">
        <v>0</v>
      </c>
      <c r="BG409">
        <v>0</v>
      </c>
      <c r="BH409">
        <f>1-BF409/BG409</f>
        <v>0</v>
      </c>
      <c r="BI409">
        <v>0.5</v>
      </c>
      <c r="BJ409">
        <f>DI409</f>
        <v>0</v>
      </c>
      <c r="BK409">
        <f>L409</f>
        <v>0</v>
      </c>
      <c r="BL409">
        <f>BH409*BI409*BJ409</f>
        <v>0</v>
      </c>
      <c r="BM409">
        <f>(BK409-BC409)/BJ409</f>
        <v>0</v>
      </c>
      <c r="BN409">
        <f>(BA409-BG409)/BG409</f>
        <v>0</v>
      </c>
      <c r="BO409">
        <f>AZ409/(BB409+AZ409/BG409)</f>
        <v>0</v>
      </c>
      <c r="BP409" t="s">
        <v>437</v>
      </c>
      <c r="BQ409">
        <v>0</v>
      </c>
      <c r="BR409">
        <f>IF(BQ409&lt;&gt;0, BQ409, BO409)</f>
        <v>0</v>
      </c>
      <c r="BS409">
        <f>1-BR409/BG409</f>
        <v>0</v>
      </c>
      <c r="BT409">
        <f>(BG409-BF409)/(BG409-BR409)</f>
        <v>0</v>
      </c>
      <c r="BU409">
        <f>(BA409-BG409)/(BA409-BR409)</f>
        <v>0</v>
      </c>
      <c r="BV409">
        <f>(BG409-BF409)/(BG409-AZ409)</f>
        <v>0</v>
      </c>
      <c r="BW409">
        <f>(BA409-BG409)/(BA409-AZ409)</f>
        <v>0</v>
      </c>
      <c r="BX409">
        <f>(BT409*BR409/BF409)</f>
        <v>0</v>
      </c>
      <c r="BY409">
        <f>(1-BX409)</f>
        <v>0</v>
      </c>
      <c r="DH409">
        <f>$B$11*EG409+$C$11*EH409+$F$11*ES409*(1-EV409)</f>
        <v>0</v>
      </c>
      <c r="DI409">
        <f>DH409*DJ409</f>
        <v>0</v>
      </c>
      <c r="DJ409">
        <f>($B$11*$D$9+$C$11*$D$9+$F$11*((FF409+EX409)/MAX(FF409+EX409+FG409, 0.1)*$I$9+FG409/MAX(FF409+EX409+FG409, 0.1)*$J$9))/($B$11+$C$11+$F$11)</f>
        <v>0</v>
      </c>
      <c r="DK409">
        <f>($B$11*$K$9+$C$11*$K$9+$F$11*((FF409+EX409)/MAX(FF409+EX409+FG409, 0.1)*$P$9+FG409/MAX(FF409+EX409+FG409, 0.1)*$Q$9))/($B$11+$C$11+$F$11)</f>
        <v>0</v>
      </c>
      <c r="DL409">
        <v>6</v>
      </c>
      <c r="DM409">
        <v>0.5</v>
      </c>
      <c r="DN409" t="s">
        <v>438</v>
      </c>
      <c r="DO409">
        <v>2</v>
      </c>
      <c r="DP409" t="b">
        <v>1</v>
      </c>
      <c r="DQ409">
        <v>1761414343.84615</v>
      </c>
      <c r="DR409">
        <v>343.467461538462</v>
      </c>
      <c r="DS409">
        <v>331.312153846154</v>
      </c>
      <c r="DT409">
        <v>30.6219692307692</v>
      </c>
      <c r="DU409">
        <v>25.5260384615385</v>
      </c>
      <c r="DV409">
        <v>342.370153846154</v>
      </c>
      <c r="DW409">
        <v>30.3067769230769</v>
      </c>
      <c r="DX409">
        <v>499.982230769231</v>
      </c>
      <c r="DY409">
        <v>90.3138076923077</v>
      </c>
      <c r="DZ409">
        <v>0.0388430076923077</v>
      </c>
      <c r="EA409">
        <v>36.4521307692308</v>
      </c>
      <c r="EB409">
        <v>35.9877846153846</v>
      </c>
      <c r="EC409">
        <v>999.9</v>
      </c>
      <c r="ED409">
        <v>0</v>
      </c>
      <c r="EE409">
        <v>0</v>
      </c>
      <c r="EF409">
        <v>9989.80769230769</v>
      </c>
      <c r="EG409">
        <v>0</v>
      </c>
      <c r="EH409">
        <v>1271.47923076923</v>
      </c>
      <c r="EI409">
        <v>12.1555307692308</v>
      </c>
      <c r="EJ409">
        <v>354.317769230769</v>
      </c>
      <c r="EK409">
        <v>339.990692307692</v>
      </c>
      <c r="EL409">
        <v>5.09594384615385</v>
      </c>
      <c r="EM409">
        <v>331.312153846154</v>
      </c>
      <c r="EN409">
        <v>25.5260384615385</v>
      </c>
      <c r="EO409">
        <v>2.76558769230769</v>
      </c>
      <c r="EP409">
        <v>2.30535307692308</v>
      </c>
      <c r="EQ409">
        <v>22.6800923076923</v>
      </c>
      <c r="ER409">
        <v>19.7138461538462</v>
      </c>
      <c r="ES409">
        <v>1200.01461538462</v>
      </c>
      <c r="ET409">
        <v>0.967003538461539</v>
      </c>
      <c r="EU409">
        <v>0.0329964307692308</v>
      </c>
      <c r="EV409">
        <v>0</v>
      </c>
      <c r="EW409">
        <v>1346.11692307692</v>
      </c>
      <c r="EX409">
        <v>5.00059</v>
      </c>
      <c r="EY409">
        <v>16738.5692307692</v>
      </c>
      <c r="EZ409">
        <v>10358.8384615385</v>
      </c>
      <c r="FA409">
        <v>53.2402307692308</v>
      </c>
      <c r="FB409">
        <v>54.8988461538462</v>
      </c>
      <c r="FC409">
        <v>53.5765384615385</v>
      </c>
      <c r="FD409">
        <v>54.3507692307692</v>
      </c>
      <c r="FE409">
        <v>54.2547692307692</v>
      </c>
      <c r="FF409">
        <v>1155.58307692308</v>
      </c>
      <c r="FG409">
        <v>39.4269230769231</v>
      </c>
      <c r="FH409">
        <v>0</v>
      </c>
      <c r="FI409">
        <v>1761414312.7</v>
      </c>
      <c r="FJ409">
        <v>0</v>
      </c>
      <c r="FK409">
        <v>1346.2964</v>
      </c>
      <c r="FL409">
        <v>5.50384614467744</v>
      </c>
      <c r="FM409">
        <v>48.6538461935918</v>
      </c>
      <c r="FN409">
        <v>16739.704</v>
      </c>
      <c r="FO409">
        <v>15</v>
      </c>
      <c r="FP409">
        <v>0</v>
      </c>
      <c r="FQ409" t="s">
        <v>439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11.31848</v>
      </c>
      <c r="GD409">
        <v>14.1704688721804</v>
      </c>
      <c r="GE409">
        <v>1.43693148212084</v>
      </c>
      <c r="GF409">
        <v>0</v>
      </c>
      <c r="GG409">
        <v>1345.77176470588</v>
      </c>
      <c r="GH409">
        <v>6.14698242472697</v>
      </c>
      <c r="GI409">
        <v>0.637847808642176</v>
      </c>
      <c r="GJ409">
        <v>-1</v>
      </c>
      <c r="GK409">
        <v>5.1074465</v>
      </c>
      <c r="GL409">
        <v>-0.209347218045116</v>
      </c>
      <c r="GM409">
        <v>0.0201753689619298</v>
      </c>
      <c r="GN409">
        <v>0</v>
      </c>
      <c r="GO409">
        <v>0</v>
      </c>
      <c r="GP409">
        <v>2</v>
      </c>
      <c r="GQ409" t="s">
        <v>473</v>
      </c>
      <c r="GR409">
        <v>3.12891</v>
      </c>
      <c r="GS409">
        <v>2.71687</v>
      </c>
      <c r="GT409">
        <v>0.0684665</v>
      </c>
      <c r="GU409">
        <v>0.0664684</v>
      </c>
      <c r="GV409">
        <v>0.117872</v>
      </c>
      <c r="GW409">
        <v>0.103909</v>
      </c>
      <c r="GX409">
        <v>34005</v>
      </c>
      <c r="GY409">
        <v>36169.3</v>
      </c>
      <c r="GZ409">
        <v>33119.2</v>
      </c>
      <c r="HA409">
        <v>35172.6</v>
      </c>
      <c r="HB409">
        <v>41568</v>
      </c>
      <c r="HC409">
        <v>45382.5</v>
      </c>
      <c r="HD409">
        <v>51926.2</v>
      </c>
      <c r="HE409">
        <v>56343.1</v>
      </c>
      <c r="HF409">
        <v>1.75445</v>
      </c>
      <c r="HG409">
        <v>1.61755</v>
      </c>
      <c r="HH409">
        <v>-0.02224</v>
      </c>
      <c r="HI409">
        <v>0</v>
      </c>
      <c r="HJ409">
        <v>36.3425</v>
      </c>
      <c r="HK409">
        <v>999.9</v>
      </c>
      <c r="HL409">
        <v>56.843</v>
      </c>
      <c r="HM409">
        <v>29.799</v>
      </c>
      <c r="HN409">
        <v>26.5077</v>
      </c>
      <c r="HO409">
        <v>56.8477</v>
      </c>
      <c r="HP409">
        <v>42.2837</v>
      </c>
      <c r="HQ409">
        <v>1</v>
      </c>
      <c r="HR409">
        <v>1.56784</v>
      </c>
      <c r="HS409">
        <v>5.35412</v>
      </c>
      <c r="HT409">
        <v>20.0528</v>
      </c>
      <c r="HU409">
        <v>5.18929</v>
      </c>
      <c r="HV409">
        <v>12.0129</v>
      </c>
      <c r="HW409">
        <v>4.9714</v>
      </c>
      <c r="HX409">
        <v>3.29495</v>
      </c>
      <c r="HY409">
        <v>9999</v>
      </c>
      <c r="HZ409">
        <v>9999</v>
      </c>
      <c r="IA409">
        <v>999.9</v>
      </c>
      <c r="IB409">
        <v>9999</v>
      </c>
      <c r="IC409">
        <v>1.86325</v>
      </c>
      <c r="ID409">
        <v>1.86812</v>
      </c>
      <c r="IE409">
        <v>1.86783</v>
      </c>
      <c r="IF409">
        <v>1.86905</v>
      </c>
      <c r="IG409">
        <v>1.86983</v>
      </c>
      <c r="IH409">
        <v>1.86591</v>
      </c>
      <c r="II409">
        <v>1.86696</v>
      </c>
      <c r="IJ409">
        <v>1.86842</v>
      </c>
      <c r="IK409">
        <v>5</v>
      </c>
      <c r="IL409">
        <v>0</v>
      </c>
      <c r="IM409">
        <v>0</v>
      </c>
      <c r="IN409">
        <v>0</v>
      </c>
      <c r="IO409" t="s">
        <v>441</v>
      </c>
      <c r="IP409" t="s">
        <v>442</v>
      </c>
      <c r="IQ409" t="s">
        <v>443</v>
      </c>
      <c r="IR409" t="s">
        <v>443</v>
      </c>
      <c r="IS409" t="s">
        <v>443</v>
      </c>
      <c r="IT409" t="s">
        <v>443</v>
      </c>
      <c r="IU409">
        <v>0</v>
      </c>
      <c r="IV409">
        <v>100</v>
      </c>
      <c r="IW409">
        <v>100</v>
      </c>
      <c r="IX409">
        <v>1.097</v>
      </c>
      <c r="IY409">
        <v>0.3151</v>
      </c>
      <c r="IZ409">
        <v>1.09748391826392</v>
      </c>
      <c r="JA409">
        <v>0</v>
      </c>
      <c r="JB409">
        <v>0</v>
      </c>
      <c r="JC409">
        <v>0</v>
      </c>
      <c r="JD409">
        <v>0.315191680746845</v>
      </c>
      <c r="JE409">
        <v>0</v>
      </c>
      <c r="JF409">
        <v>0</v>
      </c>
      <c r="JG409">
        <v>0</v>
      </c>
      <c r="JH409">
        <v>5</v>
      </c>
      <c r="JI409">
        <v>2273</v>
      </c>
      <c r="JJ409">
        <v>0</v>
      </c>
      <c r="JK409">
        <v>25</v>
      </c>
      <c r="JL409">
        <v>29356905.9</v>
      </c>
      <c r="JM409">
        <v>29356905.9</v>
      </c>
      <c r="JN409">
        <v>0.759277</v>
      </c>
      <c r="JO409">
        <v>2.63916</v>
      </c>
      <c r="JP409">
        <v>1.54785</v>
      </c>
      <c r="JQ409">
        <v>2.31689</v>
      </c>
      <c r="JR409">
        <v>1.64673</v>
      </c>
      <c r="JS409">
        <v>2.2522</v>
      </c>
      <c r="JT409">
        <v>34.0998</v>
      </c>
      <c r="JU409">
        <v>24.1575</v>
      </c>
      <c r="JV409">
        <v>18</v>
      </c>
      <c r="JW409">
        <v>499.902</v>
      </c>
      <c r="JX409">
        <v>402.265</v>
      </c>
      <c r="JY409">
        <v>29.7123</v>
      </c>
      <c r="JZ409">
        <v>45.7518</v>
      </c>
      <c r="KA409">
        <v>29.998</v>
      </c>
      <c r="KB409">
        <v>45.7514</v>
      </c>
      <c r="KC409">
        <v>45.6452</v>
      </c>
      <c r="KD409">
        <v>15.1831</v>
      </c>
      <c r="KE409">
        <v>0</v>
      </c>
      <c r="KF409">
        <v>100</v>
      </c>
      <c r="KG409">
        <v>29.7205</v>
      </c>
      <c r="KH409">
        <v>278.222</v>
      </c>
      <c r="KI409">
        <v>34.6858</v>
      </c>
      <c r="KJ409">
        <v>94.2059</v>
      </c>
      <c r="KK409">
        <v>91.2075</v>
      </c>
    </row>
    <row r="410" spans="1:297">
      <c r="A410">
        <v>394</v>
      </c>
      <c r="B410">
        <v>1761414357</v>
      </c>
      <c r="C410">
        <v>6176</v>
      </c>
      <c r="D410" t="s">
        <v>1234</v>
      </c>
      <c r="E410" t="s">
        <v>1235</v>
      </c>
      <c r="F410">
        <v>5</v>
      </c>
      <c r="G410" t="s">
        <v>1217</v>
      </c>
      <c r="H410" t="s">
        <v>436</v>
      </c>
      <c r="I410">
        <v>1761414348.84615</v>
      </c>
      <c r="J410">
        <f>(K410)/1000</f>
        <v>0</v>
      </c>
      <c r="K410">
        <f>IF(DP410, AN410, AH410)</f>
        <v>0</v>
      </c>
      <c r="L410">
        <f>IF(DP410, AI410, AG410)</f>
        <v>0</v>
      </c>
      <c r="M410">
        <f>DR410 - IF(AU410&gt;1, L410*DL410*100.0/(AW410), 0)</f>
        <v>0</v>
      </c>
      <c r="N410">
        <f>((T410-J410/2)*M410-L410)/(T410+J410/2)</f>
        <v>0</v>
      </c>
      <c r="O410">
        <f>N410*(DY410+DZ410)/1000.0</f>
        <v>0</v>
      </c>
      <c r="P410">
        <f>(DR410 - IF(AU410&gt;1, L410*DL410*100.0/(AW410), 0))*(DY410+DZ410)/1000.0</f>
        <v>0</v>
      </c>
      <c r="Q410">
        <f>2.0/((1/S410-1/R410)+SIGN(S410)*SQRT((1/S410-1/R410)*(1/S410-1/R410) + 4*DM410/((DM410+1)*(DM410+1))*(2*1/S410*1/R410-1/R410*1/R410)))</f>
        <v>0</v>
      </c>
      <c r="R410">
        <f>IF(LEFT(DN410,1)&lt;&gt;"0",IF(LEFT(DN410,1)="1",3.0,DO410),$D$5+$E$5*(EF410*DY410/($K$5*1000))+$F$5*(EF410*DY410/($K$5*1000))*MAX(MIN(DL410,$J$5),$I$5)*MAX(MIN(DL410,$J$5),$I$5)+$G$5*MAX(MIN(DL410,$J$5),$I$5)*(EF410*DY410/($K$5*1000))+$H$5*(EF410*DY410/($K$5*1000))*(EF410*DY410/($K$5*1000)))</f>
        <v>0</v>
      </c>
      <c r="S410">
        <f>J410*(1000-(1000*0.61365*exp(17.502*W410/(240.97+W410))/(DY410+DZ410)+DT410)/2)/(1000*0.61365*exp(17.502*W410/(240.97+W410))/(DY410+DZ410)-DT410)</f>
        <v>0</v>
      </c>
      <c r="T410">
        <f>1/((DM410+1)/(Q410/1.6)+1/(R410/1.37)) + DM410/((DM410+1)/(Q410/1.6) + DM410/(R410/1.37))</f>
        <v>0</v>
      </c>
      <c r="U410">
        <f>(DH410*DK410)</f>
        <v>0</v>
      </c>
      <c r="V410">
        <f>(EA410+(U410+2*0.95*5.67E-8*(((EA410+$B$7)+273)^4-(EA410+273)^4)-44100*J410)/(1.84*29.3*R410+8*0.95*5.67E-8*(EA410+273)^3))</f>
        <v>0</v>
      </c>
      <c r="W410">
        <f>($C$7*EB410+$D$7*EC410+$E$7*V410)</f>
        <v>0</v>
      </c>
      <c r="X410">
        <f>0.61365*exp(17.502*W410/(240.97+W410))</f>
        <v>0</v>
      </c>
      <c r="Y410">
        <f>(Z410/AA410*100)</f>
        <v>0</v>
      </c>
      <c r="Z410">
        <f>DT410*(DY410+DZ410)/1000</f>
        <v>0</v>
      </c>
      <c r="AA410">
        <f>0.61365*exp(17.502*EA410/(240.97+EA410))</f>
        <v>0</v>
      </c>
      <c r="AB410">
        <f>(X410-DT410*(DY410+DZ410)/1000)</f>
        <v>0</v>
      </c>
      <c r="AC410">
        <f>(-J410*44100)</f>
        <v>0</v>
      </c>
      <c r="AD410">
        <f>2*29.3*R410*0.92*(EA410-W410)</f>
        <v>0</v>
      </c>
      <c r="AE410">
        <f>2*0.95*5.67E-8*(((EA410+$B$7)+273)^4-(W410+273)^4)</f>
        <v>0</v>
      </c>
      <c r="AF410">
        <f>U410+AE410+AC410+AD410</f>
        <v>0</v>
      </c>
      <c r="AG410">
        <f>DX410*AU410*(DS410-DR410*(1000-AU410*DU410)/(1000-AU410*DT410))/(100*DL410)</f>
        <v>0</v>
      </c>
      <c r="AH410">
        <f>1000*DX410*AU410*(DT410-DU410)/(100*DL410*(1000-AU410*DT410))</f>
        <v>0</v>
      </c>
      <c r="AI410">
        <f>(AJ410 - AK410 - DY410*1E3/(8.314*(EA410+273.15)) * AM410/DX410 * AL410) * DX410/(100*DL410) * (1000 - DU410)/1000</f>
        <v>0</v>
      </c>
      <c r="AJ410">
        <v>306.767540737261</v>
      </c>
      <c r="AK410">
        <v>314.327957575757</v>
      </c>
      <c r="AL410">
        <v>-3.27041642143843</v>
      </c>
      <c r="AM410">
        <v>65.3915502829197</v>
      </c>
      <c r="AN410">
        <f>(AP410 - AO410 + DY410*1E3/(8.314*(EA410+273.15)) * AR410/DX410 * AQ410) * DX410/(100*DL410) * 1000/(1000 - AP410)</f>
        <v>0</v>
      </c>
      <c r="AO410">
        <v>25.5253471977528</v>
      </c>
      <c r="AP410">
        <v>30.5758218181818</v>
      </c>
      <c r="AQ410">
        <v>-0.000169153238356438</v>
      </c>
      <c r="AR410">
        <v>110.494569577737</v>
      </c>
      <c r="AS410">
        <v>0</v>
      </c>
      <c r="AT410">
        <v>0</v>
      </c>
      <c r="AU410">
        <f>IF(AS410*$H$13&gt;=AW410,1.0,(AW410/(AW410-AS410*$H$13)))</f>
        <v>0</v>
      </c>
      <c r="AV410">
        <f>(AU410-1)*100</f>
        <v>0</v>
      </c>
      <c r="AW410">
        <f>MAX(0,($B$13+$C$13*EF410)/(1+$D$13*EF410)*DY410/(EA410+273)*$E$13)</f>
        <v>0</v>
      </c>
      <c r="AX410" t="s">
        <v>437</v>
      </c>
      <c r="AY410" t="s">
        <v>437</v>
      </c>
      <c r="AZ410">
        <v>0</v>
      </c>
      <c r="BA410">
        <v>0</v>
      </c>
      <c r="BB410">
        <f>1-AZ410/BA410</f>
        <v>0</v>
      </c>
      <c r="BC410">
        <v>0</v>
      </c>
      <c r="BD410" t="s">
        <v>437</v>
      </c>
      <c r="BE410" t="s">
        <v>437</v>
      </c>
      <c r="BF410">
        <v>0</v>
      </c>
      <c r="BG410">
        <v>0</v>
      </c>
      <c r="BH410">
        <f>1-BF410/BG410</f>
        <v>0</v>
      </c>
      <c r="BI410">
        <v>0.5</v>
      </c>
      <c r="BJ410">
        <f>DI410</f>
        <v>0</v>
      </c>
      <c r="BK410">
        <f>L410</f>
        <v>0</v>
      </c>
      <c r="BL410">
        <f>BH410*BI410*BJ410</f>
        <v>0</v>
      </c>
      <c r="BM410">
        <f>(BK410-BC410)/BJ410</f>
        <v>0</v>
      </c>
      <c r="BN410">
        <f>(BA410-BG410)/BG410</f>
        <v>0</v>
      </c>
      <c r="BO410">
        <f>AZ410/(BB410+AZ410/BG410)</f>
        <v>0</v>
      </c>
      <c r="BP410" t="s">
        <v>437</v>
      </c>
      <c r="BQ410">
        <v>0</v>
      </c>
      <c r="BR410">
        <f>IF(BQ410&lt;&gt;0, BQ410, BO410)</f>
        <v>0</v>
      </c>
      <c r="BS410">
        <f>1-BR410/BG410</f>
        <v>0</v>
      </c>
      <c r="BT410">
        <f>(BG410-BF410)/(BG410-BR410)</f>
        <v>0</v>
      </c>
      <c r="BU410">
        <f>(BA410-BG410)/(BA410-BR410)</f>
        <v>0</v>
      </c>
      <c r="BV410">
        <f>(BG410-BF410)/(BG410-AZ410)</f>
        <v>0</v>
      </c>
      <c r="BW410">
        <f>(BA410-BG410)/(BA410-AZ410)</f>
        <v>0</v>
      </c>
      <c r="BX410">
        <f>(BT410*BR410/BF410)</f>
        <v>0</v>
      </c>
      <c r="BY410">
        <f>(1-BX410)</f>
        <v>0</v>
      </c>
      <c r="DH410">
        <f>$B$11*EG410+$C$11*EH410+$F$11*ES410*(1-EV410)</f>
        <v>0</v>
      </c>
      <c r="DI410">
        <f>DH410*DJ410</f>
        <v>0</v>
      </c>
      <c r="DJ410">
        <f>($B$11*$D$9+$C$11*$D$9+$F$11*((FF410+EX410)/MAX(FF410+EX410+FG410, 0.1)*$I$9+FG410/MAX(FF410+EX410+FG410, 0.1)*$J$9))/($B$11+$C$11+$F$11)</f>
        <v>0</v>
      </c>
      <c r="DK410">
        <f>($B$11*$K$9+$C$11*$K$9+$F$11*((FF410+EX410)/MAX(FF410+EX410+FG410, 0.1)*$P$9+FG410/MAX(FF410+EX410+FG410, 0.1)*$Q$9))/($B$11+$C$11+$F$11)</f>
        <v>0</v>
      </c>
      <c r="DL410">
        <v>6</v>
      </c>
      <c r="DM410">
        <v>0.5</v>
      </c>
      <c r="DN410" t="s">
        <v>438</v>
      </c>
      <c r="DO410">
        <v>2</v>
      </c>
      <c r="DP410" t="b">
        <v>1</v>
      </c>
      <c r="DQ410">
        <v>1761414348.84615</v>
      </c>
      <c r="DR410">
        <v>327.540384615385</v>
      </c>
      <c r="DS410">
        <v>314.809</v>
      </c>
      <c r="DT410">
        <v>30.6036461538462</v>
      </c>
      <c r="DU410">
        <v>25.5253076923077</v>
      </c>
      <c r="DV410">
        <v>326.443153846154</v>
      </c>
      <c r="DW410">
        <v>30.2884538461538</v>
      </c>
      <c r="DX410">
        <v>499.986384615385</v>
      </c>
      <c r="DY410">
        <v>90.3124230769231</v>
      </c>
      <c r="DZ410">
        <v>0.0388478153846154</v>
      </c>
      <c r="EA410">
        <v>36.4539923076923</v>
      </c>
      <c r="EB410">
        <v>35.9849153846154</v>
      </c>
      <c r="EC410">
        <v>999.9</v>
      </c>
      <c r="ED410">
        <v>0</v>
      </c>
      <c r="EE410">
        <v>0</v>
      </c>
      <c r="EF410">
        <v>9998.13076923077</v>
      </c>
      <c r="EG410">
        <v>0</v>
      </c>
      <c r="EH410">
        <v>1271.53923076923</v>
      </c>
      <c r="EI410">
        <v>12.7315692307692</v>
      </c>
      <c r="EJ410">
        <v>337.881153846154</v>
      </c>
      <c r="EK410">
        <v>323.055</v>
      </c>
      <c r="EL410">
        <v>5.07835307692308</v>
      </c>
      <c r="EM410">
        <v>314.809</v>
      </c>
      <c r="EN410">
        <v>25.5253076923077</v>
      </c>
      <c r="EO410">
        <v>2.76389076923077</v>
      </c>
      <c r="EP410">
        <v>2.30525153846154</v>
      </c>
      <c r="EQ410">
        <v>22.6699769230769</v>
      </c>
      <c r="ER410">
        <v>19.7131307692308</v>
      </c>
      <c r="ES410">
        <v>1199.99692307692</v>
      </c>
      <c r="ET410">
        <v>0.967004692307692</v>
      </c>
      <c r="EU410">
        <v>0.0329952538461538</v>
      </c>
      <c r="EV410">
        <v>0</v>
      </c>
      <c r="EW410">
        <v>1346.67615384615</v>
      </c>
      <c r="EX410">
        <v>5.00059</v>
      </c>
      <c r="EY410">
        <v>16743.1461538462</v>
      </c>
      <c r="EZ410">
        <v>10358.6923076923</v>
      </c>
      <c r="FA410">
        <v>53.2160769230769</v>
      </c>
      <c r="FB410">
        <v>54.8749230769231</v>
      </c>
      <c r="FC410">
        <v>53.5429230769231</v>
      </c>
      <c r="FD410">
        <v>54.3313846153846</v>
      </c>
      <c r="FE410">
        <v>54.2354615384615</v>
      </c>
      <c r="FF410">
        <v>1155.56461538462</v>
      </c>
      <c r="FG410">
        <v>39.4261538461538</v>
      </c>
      <c r="FH410">
        <v>0</v>
      </c>
      <c r="FI410">
        <v>1761414316.9</v>
      </c>
      <c r="FJ410">
        <v>0</v>
      </c>
      <c r="FK410">
        <v>1346.73076923077</v>
      </c>
      <c r="FL410">
        <v>5.89948718073048</v>
      </c>
      <c r="FM410">
        <v>60.6153847102302</v>
      </c>
      <c r="FN410">
        <v>16743.5692307692</v>
      </c>
      <c r="FO410">
        <v>15</v>
      </c>
      <c r="FP410">
        <v>0</v>
      </c>
      <c r="FQ410" t="s">
        <v>439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12.2045</v>
      </c>
      <c r="GD410">
        <v>8.63032987012985</v>
      </c>
      <c r="GE410">
        <v>0.943271796411173</v>
      </c>
      <c r="GF410">
        <v>0</v>
      </c>
      <c r="GG410">
        <v>1346.25705882353</v>
      </c>
      <c r="GH410">
        <v>6.0574484307759</v>
      </c>
      <c r="GI410">
        <v>0.627959016140051</v>
      </c>
      <c r="GJ410">
        <v>-1</v>
      </c>
      <c r="GK410">
        <v>5.09160857142857</v>
      </c>
      <c r="GL410">
        <v>-0.20179168831168</v>
      </c>
      <c r="GM410">
        <v>0.0204153549321778</v>
      </c>
      <c r="GN410">
        <v>0</v>
      </c>
      <c r="GO410">
        <v>0</v>
      </c>
      <c r="GP410">
        <v>2</v>
      </c>
      <c r="GQ410" t="s">
        <v>473</v>
      </c>
      <c r="GR410">
        <v>3.12899</v>
      </c>
      <c r="GS410">
        <v>2.71688</v>
      </c>
      <c r="GT410">
        <v>0.065612</v>
      </c>
      <c r="GU410">
        <v>0.0634327</v>
      </c>
      <c r="GV410">
        <v>0.117822</v>
      </c>
      <c r="GW410">
        <v>0.103917</v>
      </c>
      <c r="GX410">
        <v>34110.5</v>
      </c>
      <c r="GY410">
        <v>36289.2</v>
      </c>
      <c r="GZ410">
        <v>33120.5</v>
      </c>
      <c r="HA410">
        <v>35174.8</v>
      </c>
      <c r="HB410">
        <v>41571.1</v>
      </c>
      <c r="HC410">
        <v>45384.2</v>
      </c>
      <c r="HD410">
        <v>51927.7</v>
      </c>
      <c r="HE410">
        <v>56346.3</v>
      </c>
      <c r="HF410">
        <v>1.75475</v>
      </c>
      <c r="HG410">
        <v>1.61775</v>
      </c>
      <c r="HH410">
        <v>-0.0219792</v>
      </c>
      <c r="HI410">
        <v>0</v>
      </c>
      <c r="HJ410">
        <v>36.3382</v>
      </c>
      <c r="HK410">
        <v>999.9</v>
      </c>
      <c r="HL410">
        <v>56.843</v>
      </c>
      <c r="HM410">
        <v>29.799</v>
      </c>
      <c r="HN410">
        <v>26.5063</v>
      </c>
      <c r="HO410">
        <v>56.6477</v>
      </c>
      <c r="HP410">
        <v>42.2596</v>
      </c>
      <c r="HQ410">
        <v>1</v>
      </c>
      <c r="HR410">
        <v>1.56538</v>
      </c>
      <c r="HS410">
        <v>5.33627</v>
      </c>
      <c r="HT410">
        <v>20.0533</v>
      </c>
      <c r="HU410">
        <v>5.18929</v>
      </c>
      <c r="HV410">
        <v>12.0143</v>
      </c>
      <c r="HW410">
        <v>4.9712</v>
      </c>
      <c r="HX410">
        <v>3.29492</v>
      </c>
      <c r="HY410">
        <v>9999</v>
      </c>
      <c r="HZ410">
        <v>9999</v>
      </c>
      <c r="IA410">
        <v>999.9</v>
      </c>
      <c r="IB410">
        <v>9999</v>
      </c>
      <c r="IC410">
        <v>1.86325</v>
      </c>
      <c r="ID410">
        <v>1.86812</v>
      </c>
      <c r="IE410">
        <v>1.86783</v>
      </c>
      <c r="IF410">
        <v>1.86905</v>
      </c>
      <c r="IG410">
        <v>1.86981</v>
      </c>
      <c r="IH410">
        <v>1.86594</v>
      </c>
      <c r="II410">
        <v>1.86697</v>
      </c>
      <c r="IJ410">
        <v>1.86843</v>
      </c>
      <c r="IK410">
        <v>5</v>
      </c>
      <c r="IL410">
        <v>0</v>
      </c>
      <c r="IM410">
        <v>0</v>
      </c>
      <c r="IN410">
        <v>0</v>
      </c>
      <c r="IO410" t="s">
        <v>441</v>
      </c>
      <c r="IP410" t="s">
        <v>442</v>
      </c>
      <c r="IQ410" t="s">
        <v>443</v>
      </c>
      <c r="IR410" t="s">
        <v>443</v>
      </c>
      <c r="IS410" t="s">
        <v>443</v>
      </c>
      <c r="IT410" t="s">
        <v>443</v>
      </c>
      <c r="IU410">
        <v>0</v>
      </c>
      <c r="IV410">
        <v>100</v>
      </c>
      <c r="IW410">
        <v>100</v>
      </c>
      <c r="IX410">
        <v>1.098</v>
      </c>
      <c r="IY410">
        <v>0.3152</v>
      </c>
      <c r="IZ410">
        <v>1.09748391826392</v>
      </c>
      <c r="JA410">
        <v>0</v>
      </c>
      <c r="JB410">
        <v>0</v>
      </c>
      <c r="JC410">
        <v>0</v>
      </c>
      <c r="JD410">
        <v>0.315191680746845</v>
      </c>
      <c r="JE410">
        <v>0</v>
      </c>
      <c r="JF410">
        <v>0</v>
      </c>
      <c r="JG410">
        <v>0</v>
      </c>
      <c r="JH410">
        <v>5</v>
      </c>
      <c r="JI410">
        <v>2273</v>
      </c>
      <c r="JJ410">
        <v>0</v>
      </c>
      <c r="JK410">
        <v>25</v>
      </c>
      <c r="JL410">
        <v>29356905.9</v>
      </c>
      <c r="JM410">
        <v>29356905.9</v>
      </c>
      <c r="JN410">
        <v>0.726318</v>
      </c>
      <c r="JO410">
        <v>2.63306</v>
      </c>
      <c r="JP410">
        <v>1.54785</v>
      </c>
      <c r="JQ410">
        <v>2.31689</v>
      </c>
      <c r="JR410">
        <v>1.64551</v>
      </c>
      <c r="JS410">
        <v>2.33765</v>
      </c>
      <c r="JT410">
        <v>34.1225</v>
      </c>
      <c r="JU410">
        <v>24.1663</v>
      </c>
      <c r="JV410">
        <v>18</v>
      </c>
      <c r="JW410">
        <v>499.956</v>
      </c>
      <c r="JX410">
        <v>402.262</v>
      </c>
      <c r="JY410">
        <v>29.7189</v>
      </c>
      <c r="JZ410">
        <v>45.7268</v>
      </c>
      <c r="KA410">
        <v>29.9978</v>
      </c>
      <c r="KB410">
        <v>45.7266</v>
      </c>
      <c r="KC410">
        <v>45.6206</v>
      </c>
      <c r="KD410">
        <v>14.5026</v>
      </c>
      <c r="KE410">
        <v>0</v>
      </c>
      <c r="KF410">
        <v>100</v>
      </c>
      <c r="KG410">
        <v>29.734</v>
      </c>
      <c r="KH410">
        <v>264.63</v>
      </c>
      <c r="KI410">
        <v>34.6858</v>
      </c>
      <c r="KJ410">
        <v>94.2091</v>
      </c>
      <c r="KK410">
        <v>91.2128</v>
      </c>
    </row>
    <row r="411" spans="1:297">
      <c r="A411">
        <v>395</v>
      </c>
      <c r="B411">
        <v>1761414362</v>
      </c>
      <c r="C411">
        <v>6181</v>
      </c>
      <c r="D411" t="s">
        <v>1236</v>
      </c>
      <c r="E411" t="s">
        <v>1237</v>
      </c>
      <c r="F411">
        <v>5</v>
      </c>
      <c r="G411" t="s">
        <v>1217</v>
      </c>
      <c r="H411" t="s">
        <v>436</v>
      </c>
      <c r="I411">
        <v>1761414353.84615</v>
      </c>
      <c r="J411">
        <f>(K411)/1000</f>
        <v>0</v>
      </c>
      <c r="K411">
        <f>IF(DP411, AN411, AH411)</f>
        <v>0</v>
      </c>
      <c r="L411">
        <f>IF(DP411, AI411, AG411)</f>
        <v>0</v>
      </c>
      <c r="M411">
        <f>DR411 - IF(AU411&gt;1, L411*DL411*100.0/(AW411), 0)</f>
        <v>0</v>
      </c>
      <c r="N411">
        <f>((T411-J411/2)*M411-L411)/(T411+J411/2)</f>
        <v>0</v>
      </c>
      <c r="O411">
        <f>N411*(DY411+DZ411)/1000.0</f>
        <v>0</v>
      </c>
      <c r="P411">
        <f>(DR411 - IF(AU411&gt;1, L411*DL411*100.0/(AW411), 0))*(DY411+DZ411)/1000.0</f>
        <v>0</v>
      </c>
      <c r="Q411">
        <f>2.0/((1/S411-1/R411)+SIGN(S411)*SQRT((1/S411-1/R411)*(1/S411-1/R411) + 4*DM411/((DM411+1)*(DM411+1))*(2*1/S411*1/R411-1/R411*1/R411)))</f>
        <v>0</v>
      </c>
      <c r="R411">
        <f>IF(LEFT(DN411,1)&lt;&gt;"0",IF(LEFT(DN411,1)="1",3.0,DO411),$D$5+$E$5*(EF411*DY411/($K$5*1000))+$F$5*(EF411*DY411/($K$5*1000))*MAX(MIN(DL411,$J$5),$I$5)*MAX(MIN(DL411,$J$5),$I$5)+$G$5*MAX(MIN(DL411,$J$5),$I$5)*(EF411*DY411/($K$5*1000))+$H$5*(EF411*DY411/($K$5*1000))*(EF411*DY411/($K$5*1000)))</f>
        <v>0</v>
      </c>
      <c r="S411">
        <f>J411*(1000-(1000*0.61365*exp(17.502*W411/(240.97+W411))/(DY411+DZ411)+DT411)/2)/(1000*0.61365*exp(17.502*W411/(240.97+W411))/(DY411+DZ411)-DT411)</f>
        <v>0</v>
      </c>
      <c r="T411">
        <f>1/((DM411+1)/(Q411/1.6)+1/(R411/1.37)) + DM411/((DM411+1)/(Q411/1.6) + DM411/(R411/1.37))</f>
        <v>0</v>
      </c>
      <c r="U411">
        <f>(DH411*DK411)</f>
        <v>0</v>
      </c>
      <c r="V411">
        <f>(EA411+(U411+2*0.95*5.67E-8*(((EA411+$B$7)+273)^4-(EA411+273)^4)-44100*J411)/(1.84*29.3*R411+8*0.95*5.67E-8*(EA411+273)^3))</f>
        <v>0</v>
      </c>
      <c r="W411">
        <f>($C$7*EB411+$D$7*EC411+$E$7*V411)</f>
        <v>0</v>
      </c>
      <c r="X411">
        <f>0.61365*exp(17.502*W411/(240.97+W411))</f>
        <v>0</v>
      </c>
      <c r="Y411">
        <f>(Z411/AA411*100)</f>
        <v>0</v>
      </c>
      <c r="Z411">
        <f>DT411*(DY411+DZ411)/1000</f>
        <v>0</v>
      </c>
      <c r="AA411">
        <f>0.61365*exp(17.502*EA411/(240.97+EA411))</f>
        <v>0</v>
      </c>
      <c r="AB411">
        <f>(X411-DT411*(DY411+DZ411)/1000)</f>
        <v>0</v>
      </c>
      <c r="AC411">
        <f>(-J411*44100)</f>
        <v>0</v>
      </c>
      <c r="AD411">
        <f>2*29.3*R411*0.92*(EA411-W411)</f>
        <v>0</v>
      </c>
      <c r="AE411">
        <f>2*0.95*5.67E-8*(((EA411+$B$7)+273)^4-(W411+273)^4)</f>
        <v>0</v>
      </c>
      <c r="AF411">
        <f>U411+AE411+AC411+AD411</f>
        <v>0</v>
      </c>
      <c r="AG411">
        <f>DX411*AU411*(DS411-DR411*(1000-AU411*DU411)/(1000-AU411*DT411))/(100*DL411)</f>
        <v>0</v>
      </c>
      <c r="AH411">
        <f>1000*DX411*AU411*(DT411-DU411)/(100*DL411*(1000-AU411*DT411))</f>
        <v>0</v>
      </c>
      <c r="AI411">
        <f>(AJ411 - AK411 - DY411*1E3/(8.314*(EA411+273.15)) * AM411/DX411 * AL411) * DX411/(100*DL411) * (1000 - DU411)/1000</f>
        <v>0</v>
      </c>
      <c r="AJ411">
        <v>289.932766365591</v>
      </c>
      <c r="AK411">
        <v>297.921266666667</v>
      </c>
      <c r="AL411">
        <v>-3.27043032690697</v>
      </c>
      <c r="AM411">
        <v>65.3915502829197</v>
      </c>
      <c r="AN411">
        <f>(AP411 - AO411 + DY411*1E3/(8.314*(EA411+273.15)) * AR411/DX411 * AQ411) * DX411/(100*DL411) * 1000/(1000 - AP411)</f>
        <v>0</v>
      </c>
      <c r="AO411">
        <v>25.5249268373126</v>
      </c>
      <c r="AP411">
        <v>30.5617109090909</v>
      </c>
      <c r="AQ411">
        <v>-0.000103322916128998</v>
      </c>
      <c r="AR411">
        <v>110.494569577737</v>
      </c>
      <c r="AS411">
        <v>0</v>
      </c>
      <c r="AT411">
        <v>0</v>
      </c>
      <c r="AU411">
        <f>IF(AS411*$H$13&gt;=AW411,1.0,(AW411/(AW411-AS411*$H$13)))</f>
        <v>0</v>
      </c>
      <c r="AV411">
        <f>(AU411-1)*100</f>
        <v>0</v>
      </c>
      <c r="AW411">
        <f>MAX(0,($B$13+$C$13*EF411)/(1+$D$13*EF411)*DY411/(EA411+273)*$E$13)</f>
        <v>0</v>
      </c>
      <c r="AX411" t="s">
        <v>437</v>
      </c>
      <c r="AY411" t="s">
        <v>437</v>
      </c>
      <c r="AZ411">
        <v>0</v>
      </c>
      <c r="BA411">
        <v>0</v>
      </c>
      <c r="BB411">
        <f>1-AZ411/BA411</f>
        <v>0</v>
      </c>
      <c r="BC411">
        <v>0</v>
      </c>
      <c r="BD411" t="s">
        <v>437</v>
      </c>
      <c r="BE411" t="s">
        <v>437</v>
      </c>
      <c r="BF411">
        <v>0</v>
      </c>
      <c r="BG411">
        <v>0</v>
      </c>
      <c r="BH411">
        <f>1-BF411/BG411</f>
        <v>0</v>
      </c>
      <c r="BI411">
        <v>0.5</v>
      </c>
      <c r="BJ411">
        <f>DI411</f>
        <v>0</v>
      </c>
      <c r="BK411">
        <f>L411</f>
        <v>0</v>
      </c>
      <c r="BL411">
        <f>BH411*BI411*BJ411</f>
        <v>0</v>
      </c>
      <c r="BM411">
        <f>(BK411-BC411)/BJ411</f>
        <v>0</v>
      </c>
      <c r="BN411">
        <f>(BA411-BG411)/BG411</f>
        <v>0</v>
      </c>
      <c r="BO411">
        <f>AZ411/(BB411+AZ411/BG411)</f>
        <v>0</v>
      </c>
      <c r="BP411" t="s">
        <v>437</v>
      </c>
      <c r="BQ411">
        <v>0</v>
      </c>
      <c r="BR411">
        <f>IF(BQ411&lt;&gt;0, BQ411, BO411)</f>
        <v>0</v>
      </c>
      <c r="BS411">
        <f>1-BR411/BG411</f>
        <v>0</v>
      </c>
      <c r="BT411">
        <f>(BG411-BF411)/(BG411-BR411)</f>
        <v>0</v>
      </c>
      <c r="BU411">
        <f>(BA411-BG411)/(BA411-BR411)</f>
        <v>0</v>
      </c>
      <c r="BV411">
        <f>(BG411-BF411)/(BG411-AZ411)</f>
        <v>0</v>
      </c>
      <c r="BW411">
        <f>(BA411-BG411)/(BA411-AZ411)</f>
        <v>0</v>
      </c>
      <c r="BX411">
        <f>(BT411*BR411/BF411)</f>
        <v>0</v>
      </c>
      <c r="BY411">
        <f>(1-BX411)</f>
        <v>0</v>
      </c>
      <c r="DH411">
        <f>$B$11*EG411+$C$11*EH411+$F$11*ES411*(1-EV411)</f>
        <v>0</v>
      </c>
      <c r="DI411">
        <f>DH411*DJ411</f>
        <v>0</v>
      </c>
      <c r="DJ411">
        <f>($B$11*$D$9+$C$11*$D$9+$F$11*((FF411+EX411)/MAX(FF411+EX411+FG411, 0.1)*$I$9+FG411/MAX(FF411+EX411+FG411, 0.1)*$J$9))/($B$11+$C$11+$F$11)</f>
        <v>0</v>
      </c>
      <c r="DK411">
        <f>($B$11*$K$9+$C$11*$K$9+$F$11*((FF411+EX411)/MAX(FF411+EX411+FG411, 0.1)*$P$9+FG411/MAX(FF411+EX411+FG411, 0.1)*$Q$9))/($B$11+$C$11+$F$11)</f>
        <v>0</v>
      </c>
      <c r="DL411">
        <v>6</v>
      </c>
      <c r="DM411">
        <v>0.5</v>
      </c>
      <c r="DN411" t="s">
        <v>438</v>
      </c>
      <c r="DO411">
        <v>2</v>
      </c>
      <c r="DP411" t="b">
        <v>1</v>
      </c>
      <c r="DQ411">
        <v>1761414353.84615</v>
      </c>
      <c r="DR411">
        <v>311.593692307692</v>
      </c>
      <c r="DS411">
        <v>298.282846153846</v>
      </c>
      <c r="DT411">
        <v>30.5859384615385</v>
      </c>
      <c r="DU411">
        <v>25.5248538461538</v>
      </c>
      <c r="DV411">
        <v>310.496307692308</v>
      </c>
      <c r="DW411">
        <v>30.2707461538462</v>
      </c>
      <c r="DX411">
        <v>499.984769230769</v>
      </c>
      <c r="DY411">
        <v>90.3117461538461</v>
      </c>
      <c r="DZ411">
        <v>0.0387897769230769</v>
      </c>
      <c r="EA411">
        <v>36.4542384615385</v>
      </c>
      <c r="EB411">
        <v>35.9841076923077</v>
      </c>
      <c r="EC411">
        <v>999.9</v>
      </c>
      <c r="ED411">
        <v>0</v>
      </c>
      <c r="EE411">
        <v>0</v>
      </c>
      <c r="EF411">
        <v>10006.4930769231</v>
      </c>
      <c r="EG411">
        <v>0</v>
      </c>
      <c r="EH411">
        <v>1271.59692307692</v>
      </c>
      <c r="EI411">
        <v>13.3109615384615</v>
      </c>
      <c r="EJ411">
        <v>321.425</v>
      </c>
      <c r="EK411">
        <v>306.095846153846</v>
      </c>
      <c r="EL411">
        <v>5.06109769230769</v>
      </c>
      <c r="EM411">
        <v>298.282846153846</v>
      </c>
      <c r="EN411">
        <v>25.5248538461538</v>
      </c>
      <c r="EO411">
        <v>2.76227</v>
      </c>
      <c r="EP411">
        <v>2.30519307692308</v>
      </c>
      <c r="EQ411">
        <v>22.6603076923077</v>
      </c>
      <c r="ER411">
        <v>19.7127230769231</v>
      </c>
      <c r="ES411">
        <v>1200.00538461538</v>
      </c>
      <c r="ET411">
        <v>0.967004692307692</v>
      </c>
      <c r="EU411">
        <v>0.0329952538461538</v>
      </c>
      <c r="EV411">
        <v>0</v>
      </c>
      <c r="EW411">
        <v>1347.27384615385</v>
      </c>
      <c r="EX411">
        <v>5.00059</v>
      </c>
      <c r="EY411">
        <v>16749.0538461538</v>
      </c>
      <c r="EZ411">
        <v>10358.7692307692</v>
      </c>
      <c r="FA411">
        <v>53.1871538461538</v>
      </c>
      <c r="FB411">
        <v>54.8507692307692</v>
      </c>
      <c r="FC411">
        <v>53.5238461538462</v>
      </c>
      <c r="FD411">
        <v>54.2976923076923</v>
      </c>
      <c r="FE411">
        <v>54.2160769230769</v>
      </c>
      <c r="FF411">
        <v>1155.57230769231</v>
      </c>
      <c r="FG411">
        <v>39.4292307692308</v>
      </c>
      <c r="FH411">
        <v>0</v>
      </c>
      <c r="FI411">
        <v>1761414322.3</v>
      </c>
      <c r="FJ411">
        <v>0</v>
      </c>
      <c r="FK411">
        <v>1347.404</v>
      </c>
      <c r="FL411">
        <v>8.72000001522547</v>
      </c>
      <c r="FM411">
        <v>90.1076925561985</v>
      </c>
      <c r="FN411">
        <v>16750.412</v>
      </c>
      <c r="FO411">
        <v>15</v>
      </c>
      <c r="FP411">
        <v>0</v>
      </c>
      <c r="FQ411" t="s">
        <v>439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12.9212619047619</v>
      </c>
      <c r="GD411">
        <v>6.62398441558442</v>
      </c>
      <c r="GE411">
        <v>0.746595455241223</v>
      </c>
      <c r="GF411">
        <v>0</v>
      </c>
      <c r="GG411">
        <v>1346.98147058824</v>
      </c>
      <c r="GH411">
        <v>7.14514896892726</v>
      </c>
      <c r="GI411">
        <v>0.736578466539885</v>
      </c>
      <c r="GJ411">
        <v>-1</v>
      </c>
      <c r="GK411">
        <v>5.07096619047619</v>
      </c>
      <c r="GL411">
        <v>-0.208837402597411</v>
      </c>
      <c r="GM411">
        <v>0.0211234287612211</v>
      </c>
      <c r="GN411">
        <v>0</v>
      </c>
      <c r="GO411">
        <v>0</v>
      </c>
      <c r="GP411">
        <v>2</v>
      </c>
      <c r="GQ411" t="s">
        <v>473</v>
      </c>
      <c r="GR411">
        <v>3.12894</v>
      </c>
      <c r="GS411">
        <v>2.7166</v>
      </c>
      <c r="GT411">
        <v>0.0627283</v>
      </c>
      <c r="GU411">
        <v>0.0605084</v>
      </c>
      <c r="GV411">
        <v>0.117783</v>
      </c>
      <c r="GW411">
        <v>0.103923</v>
      </c>
      <c r="GX411">
        <v>34217.7</v>
      </c>
      <c r="GY411">
        <v>36404.6</v>
      </c>
      <c r="GZ411">
        <v>33122.3</v>
      </c>
      <c r="HA411">
        <v>35176.8</v>
      </c>
      <c r="HB411">
        <v>41574</v>
      </c>
      <c r="HC411">
        <v>45386.3</v>
      </c>
      <c r="HD411">
        <v>51929.8</v>
      </c>
      <c r="HE411">
        <v>56349.7</v>
      </c>
      <c r="HF411">
        <v>1.75505</v>
      </c>
      <c r="HG411">
        <v>1.618</v>
      </c>
      <c r="HH411">
        <v>-0.0224262</v>
      </c>
      <c r="HI411">
        <v>0</v>
      </c>
      <c r="HJ411">
        <v>36.334</v>
      </c>
      <c r="HK411">
        <v>999.9</v>
      </c>
      <c r="HL411">
        <v>56.843</v>
      </c>
      <c r="HM411">
        <v>29.799</v>
      </c>
      <c r="HN411">
        <v>26.5063</v>
      </c>
      <c r="HO411">
        <v>56.5977</v>
      </c>
      <c r="HP411">
        <v>42.5401</v>
      </c>
      <c r="HQ411">
        <v>1</v>
      </c>
      <c r="HR411">
        <v>1.56274</v>
      </c>
      <c r="HS411">
        <v>5.30484</v>
      </c>
      <c r="HT411">
        <v>20.0541</v>
      </c>
      <c r="HU411">
        <v>5.18959</v>
      </c>
      <c r="HV411">
        <v>12.0147</v>
      </c>
      <c r="HW411">
        <v>4.97135</v>
      </c>
      <c r="HX411">
        <v>3.29495</v>
      </c>
      <c r="HY411">
        <v>9999</v>
      </c>
      <c r="HZ411">
        <v>9999</v>
      </c>
      <c r="IA411">
        <v>999.9</v>
      </c>
      <c r="IB411">
        <v>9999</v>
      </c>
      <c r="IC411">
        <v>1.86325</v>
      </c>
      <c r="ID411">
        <v>1.86813</v>
      </c>
      <c r="IE411">
        <v>1.86783</v>
      </c>
      <c r="IF411">
        <v>1.86905</v>
      </c>
      <c r="IG411">
        <v>1.86982</v>
      </c>
      <c r="IH411">
        <v>1.86592</v>
      </c>
      <c r="II411">
        <v>1.86697</v>
      </c>
      <c r="IJ411">
        <v>1.86844</v>
      </c>
      <c r="IK411">
        <v>5</v>
      </c>
      <c r="IL411">
        <v>0</v>
      </c>
      <c r="IM411">
        <v>0</v>
      </c>
      <c r="IN411">
        <v>0</v>
      </c>
      <c r="IO411" t="s">
        <v>441</v>
      </c>
      <c r="IP411" t="s">
        <v>442</v>
      </c>
      <c r="IQ411" t="s">
        <v>443</v>
      </c>
      <c r="IR411" t="s">
        <v>443</v>
      </c>
      <c r="IS411" t="s">
        <v>443</v>
      </c>
      <c r="IT411" t="s">
        <v>443</v>
      </c>
      <c r="IU411">
        <v>0</v>
      </c>
      <c r="IV411">
        <v>100</v>
      </c>
      <c r="IW411">
        <v>100</v>
      </c>
      <c r="IX411">
        <v>1.098</v>
      </c>
      <c r="IY411">
        <v>0.3152</v>
      </c>
      <c r="IZ411">
        <v>1.09748391826392</v>
      </c>
      <c r="JA411">
        <v>0</v>
      </c>
      <c r="JB411">
        <v>0</v>
      </c>
      <c r="JC411">
        <v>0</v>
      </c>
      <c r="JD411">
        <v>0.315191680746845</v>
      </c>
      <c r="JE411">
        <v>0</v>
      </c>
      <c r="JF411">
        <v>0</v>
      </c>
      <c r="JG411">
        <v>0</v>
      </c>
      <c r="JH411">
        <v>5</v>
      </c>
      <c r="JI411">
        <v>2273</v>
      </c>
      <c r="JJ411">
        <v>0</v>
      </c>
      <c r="JK411">
        <v>25</v>
      </c>
      <c r="JL411">
        <v>29356906</v>
      </c>
      <c r="JM411">
        <v>29356906</v>
      </c>
      <c r="JN411">
        <v>0.693359</v>
      </c>
      <c r="JO411">
        <v>2.62817</v>
      </c>
      <c r="JP411">
        <v>1.54785</v>
      </c>
      <c r="JQ411">
        <v>2.31689</v>
      </c>
      <c r="JR411">
        <v>1.64551</v>
      </c>
      <c r="JS411">
        <v>2.37549</v>
      </c>
      <c r="JT411">
        <v>34.1225</v>
      </c>
      <c r="JU411">
        <v>24.1663</v>
      </c>
      <c r="JV411">
        <v>18</v>
      </c>
      <c r="JW411">
        <v>500.01</v>
      </c>
      <c r="JX411">
        <v>402.278</v>
      </c>
      <c r="JY411">
        <v>29.73</v>
      </c>
      <c r="JZ411">
        <v>45.7018</v>
      </c>
      <c r="KA411">
        <v>29.9977</v>
      </c>
      <c r="KB411">
        <v>45.7018</v>
      </c>
      <c r="KC411">
        <v>45.5938</v>
      </c>
      <c r="KD411">
        <v>13.8547</v>
      </c>
      <c r="KE411">
        <v>0</v>
      </c>
      <c r="KF411">
        <v>100</v>
      </c>
      <c r="KG411">
        <v>29.7461</v>
      </c>
      <c r="KH411">
        <v>251.208</v>
      </c>
      <c r="KI411">
        <v>34.6858</v>
      </c>
      <c r="KJ411">
        <v>94.2134</v>
      </c>
      <c r="KK411">
        <v>91.2182</v>
      </c>
    </row>
    <row r="412" spans="1:297">
      <c r="A412">
        <v>396</v>
      </c>
      <c r="B412">
        <v>1761414367</v>
      </c>
      <c r="C412">
        <v>6186</v>
      </c>
      <c r="D412" t="s">
        <v>1238</v>
      </c>
      <c r="E412" t="s">
        <v>1239</v>
      </c>
      <c r="F412">
        <v>5</v>
      </c>
      <c r="G412" t="s">
        <v>1217</v>
      </c>
      <c r="H412" t="s">
        <v>436</v>
      </c>
      <c r="I412">
        <v>1761414358.84615</v>
      </c>
      <c r="J412">
        <f>(K412)/1000</f>
        <v>0</v>
      </c>
      <c r="K412">
        <f>IF(DP412, AN412, AH412)</f>
        <v>0</v>
      </c>
      <c r="L412">
        <f>IF(DP412, AI412, AG412)</f>
        <v>0</v>
      </c>
      <c r="M412">
        <f>DR412 - IF(AU412&gt;1, L412*DL412*100.0/(AW412), 0)</f>
        <v>0</v>
      </c>
      <c r="N412">
        <f>((T412-J412/2)*M412-L412)/(T412+J412/2)</f>
        <v>0</v>
      </c>
      <c r="O412">
        <f>N412*(DY412+DZ412)/1000.0</f>
        <v>0</v>
      </c>
      <c r="P412">
        <f>(DR412 - IF(AU412&gt;1, L412*DL412*100.0/(AW412), 0))*(DY412+DZ412)/1000.0</f>
        <v>0</v>
      </c>
      <c r="Q412">
        <f>2.0/((1/S412-1/R412)+SIGN(S412)*SQRT((1/S412-1/R412)*(1/S412-1/R412) + 4*DM412/((DM412+1)*(DM412+1))*(2*1/S412*1/R412-1/R412*1/R412)))</f>
        <v>0</v>
      </c>
      <c r="R412">
        <f>IF(LEFT(DN412,1)&lt;&gt;"0",IF(LEFT(DN412,1)="1",3.0,DO412),$D$5+$E$5*(EF412*DY412/($K$5*1000))+$F$5*(EF412*DY412/($K$5*1000))*MAX(MIN(DL412,$J$5),$I$5)*MAX(MIN(DL412,$J$5),$I$5)+$G$5*MAX(MIN(DL412,$J$5),$I$5)*(EF412*DY412/($K$5*1000))+$H$5*(EF412*DY412/($K$5*1000))*(EF412*DY412/($K$5*1000)))</f>
        <v>0</v>
      </c>
      <c r="S412">
        <f>J412*(1000-(1000*0.61365*exp(17.502*W412/(240.97+W412))/(DY412+DZ412)+DT412)/2)/(1000*0.61365*exp(17.502*W412/(240.97+W412))/(DY412+DZ412)-DT412)</f>
        <v>0</v>
      </c>
      <c r="T412">
        <f>1/((DM412+1)/(Q412/1.6)+1/(R412/1.37)) + DM412/((DM412+1)/(Q412/1.6) + DM412/(R412/1.37))</f>
        <v>0</v>
      </c>
      <c r="U412">
        <f>(DH412*DK412)</f>
        <v>0</v>
      </c>
      <c r="V412">
        <f>(EA412+(U412+2*0.95*5.67E-8*(((EA412+$B$7)+273)^4-(EA412+273)^4)-44100*J412)/(1.84*29.3*R412+8*0.95*5.67E-8*(EA412+273)^3))</f>
        <v>0</v>
      </c>
      <c r="W412">
        <f>($C$7*EB412+$D$7*EC412+$E$7*V412)</f>
        <v>0</v>
      </c>
      <c r="X412">
        <f>0.61365*exp(17.502*W412/(240.97+W412))</f>
        <v>0</v>
      </c>
      <c r="Y412">
        <f>(Z412/AA412*100)</f>
        <v>0</v>
      </c>
      <c r="Z412">
        <f>DT412*(DY412+DZ412)/1000</f>
        <v>0</v>
      </c>
      <c r="AA412">
        <f>0.61365*exp(17.502*EA412/(240.97+EA412))</f>
        <v>0</v>
      </c>
      <c r="AB412">
        <f>(X412-DT412*(DY412+DZ412)/1000)</f>
        <v>0</v>
      </c>
      <c r="AC412">
        <f>(-J412*44100)</f>
        <v>0</v>
      </c>
      <c r="AD412">
        <f>2*29.3*R412*0.92*(EA412-W412)</f>
        <v>0</v>
      </c>
      <c r="AE412">
        <f>2*0.95*5.67E-8*(((EA412+$B$7)+273)^4-(W412+273)^4)</f>
        <v>0</v>
      </c>
      <c r="AF412">
        <f>U412+AE412+AC412+AD412</f>
        <v>0</v>
      </c>
      <c r="AG412">
        <f>DX412*AU412*(DS412-DR412*(1000-AU412*DU412)/(1000-AU412*DT412))/(100*DL412)</f>
        <v>0</v>
      </c>
      <c r="AH412">
        <f>1000*DX412*AU412*(DT412-DU412)/(100*DL412*(1000-AU412*DT412))</f>
        <v>0</v>
      </c>
      <c r="AI412">
        <f>(AJ412 - AK412 - DY412*1E3/(8.314*(EA412+273.15)) * AM412/DX412 * AL412) * DX412/(100*DL412) * (1000 - DU412)/1000</f>
        <v>0</v>
      </c>
      <c r="AJ412">
        <v>273.476915947623</v>
      </c>
      <c r="AK412">
        <v>281.892327272727</v>
      </c>
      <c r="AL412">
        <v>-3.2178355986046</v>
      </c>
      <c r="AM412">
        <v>65.3915502829197</v>
      </c>
      <c r="AN412">
        <f>(AP412 - AO412 + DY412*1E3/(8.314*(EA412+273.15)) * AR412/DX412 * AQ412) * DX412/(100*DL412) * 1000/(1000 - AP412)</f>
        <v>0</v>
      </c>
      <c r="AO412">
        <v>25.5248864006814</v>
      </c>
      <c r="AP412">
        <v>30.5490024242424</v>
      </c>
      <c r="AQ412">
        <v>-6.68419636659488e-05</v>
      </c>
      <c r="AR412">
        <v>110.494569577737</v>
      </c>
      <c r="AS412">
        <v>0</v>
      </c>
      <c r="AT412">
        <v>0</v>
      </c>
      <c r="AU412">
        <f>IF(AS412*$H$13&gt;=AW412,1.0,(AW412/(AW412-AS412*$H$13)))</f>
        <v>0</v>
      </c>
      <c r="AV412">
        <f>(AU412-1)*100</f>
        <v>0</v>
      </c>
      <c r="AW412">
        <f>MAX(0,($B$13+$C$13*EF412)/(1+$D$13*EF412)*DY412/(EA412+273)*$E$13)</f>
        <v>0</v>
      </c>
      <c r="AX412" t="s">
        <v>437</v>
      </c>
      <c r="AY412" t="s">
        <v>437</v>
      </c>
      <c r="AZ412">
        <v>0</v>
      </c>
      <c r="BA412">
        <v>0</v>
      </c>
      <c r="BB412">
        <f>1-AZ412/BA412</f>
        <v>0</v>
      </c>
      <c r="BC412">
        <v>0</v>
      </c>
      <c r="BD412" t="s">
        <v>437</v>
      </c>
      <c r="BE412" t="s">
        <v>437</v>
      </c>
      <c r="BF412">
        <v>0</v>
      </c>
      <c r="BG412">
        <v>0</v>
      </c>
      <c r="BH412">
        <f>1-BF412/BG412</f>
        <v>0</v>
      </c>
      <c r="BI412">
        <v>0.5</v>
      </c>
      <c r="BJ412">
        <f>DI412</f>
        <v>0</v>
      </c>
      <c r="BK412">
        <f>L412</f>
        <v>0</v>
      </c>
      <c r="BL412">
        <f>BH412*BI412*BJ412</f>
        <v>0</v>
      </c>
      <c r="BM412">
        <f>(BK412-BC412)/BJ412</f>
        <v>0</v>
      </c>
      <c r="BN412">
        <f>(BA412-BG412)/BG412</f>
        <v>0</v>
      </c>
      <c r="BO412">
        <f>AZ412/(BB412+AZ412/BG412)</f>
        <v>0</v>
      </c>
      <c r="BP412" t="s">
        <v>437</v>
      </c>
      <c r="BQ412">
        <v>0</v>
      </c>
      <c r="BR412">
        <f>IF(BQ412&lt;&gt;0, BQ412, BO412)</f>
        <v>0</v>
      </c>
      <c r="BS412">
        <f>1-BR412/BG412</f>
        <v>0</v>
      </c>
      <c r="BT412">
        <f>(BG412-BF412)/(BG412-BR412)</f>
        <v>0</v>
      </c>
      <c r="BU412">
        <f>(BA412-BG412)/(BA412-BR412)</f>
        <v>0</v>
      </c>
      <c r="BV412">
        <f>(BG412-BF412)/(BG412-AZ412)</f>
        <v>0</v>
      </c>
      <c r="BW412">
        <f>(BA412-BG412)/(BA412-AZ412)</f>
        <v>0</v>
      </c>
      <c r="BX412">
        <f>(BT412*BR412/BF412)</f>
        <v>0</v>
      </c>
      <c r="BY412">
        <f>(1-BX412)</f>
        <v>0</v>
      </c>
      <c r="DH412">
        <f>$B$11*EG412+$C$11*EH412+$F$11*ES412*(1-EV412)</f>
        <v>0</v>
      </c>
      <c r="DI412">
        <f>DH412*DJ412</f>
        <v>0</v>
      </c>
      <c r="DJ412">
        <f>($B$11*$D$9+$C$11*$D$9+$F$11*((FF412+EX412)/MAX(FF412+EX412+FG412, 0.1)*$I$9+FG412/MAX(FF412+EX412+FG412, 0.1)*$J$9))/($B$11+$C$11+$F$11)</f>
        <v>0</v>
      </c>
      <c r="DK412">
        <f>($B$11*$K$9+$C$11*$K$9+$F$11*((FF412+EX412)/MAX(FF412+EX412+FG412, 0.1)*$P$9+FG412/MAX(FF412+EX412+FG412, 0.1)*$Q$9))/($B$11+$C$11+$F$11)</f>
        <v>0</v>
      </c>
      <c r="DL412">
        <v>6</v>
      </c>
      <c r="DM412">
        <v>0.5</v>
      </c>
      <c r="DN412" t="s">
        <v>438</v>
      </c>
      <c r="DO412">
        <v>2</v>
      </c>
      <c r="DP412" t="b">
        <v>1</v>
      </c>
      <c r="DQ412">
        <v>1761414358.84615</v>
      </c>
      <c r="DR412">
        <v>295.732923076923</v>
      </c>
      <c r="DS412">
        <v>281.999692307692</v>
      </c>
      <c r="DT412">
        <v>30.5694</v>
      </c>
      <c r="DU412">
        <v>25.5249153846154</v>
      </c>
      <c r="DV412">
        <v>294.635538461538</v>
      </c>
      <c r="DW412">
        <v>30.2542076923077</v>
      </c>
      <c r="DX412">
        <v>500.006230769231</v>
      </c>
      <c r="DY412">
        <v>90.3105153846154</v>
      </c>
      <c r="DZ412">
        <v>0.0386741692307692</v>
      </c>
      <c r="EA412">
        <v>36.4534153846154</v>
      </c>
      <c r="EB412">
        <v>35.9810769230769</v>
      </c>
      <c r="EC412">
        <v>999.9</v>
      </c>
      <c r="ED412">
        <v>0</v>
      </c>
      <c r="EE412">
        <v>0</v>
      </c>
      <c r="EF412">
        <v>10010.2353846154</v>
      </c>
      <c r="EG412">
        <v>0</v>
      </c>
      <c r="EH412">
        <v>1271.65153846154</v>
      </c>
      <c r="EI412">
        <v>13.7333076923077</v>
      </c>
      <c r="EJ412">
        <v>305.058615384615</v>
      </c>
      <c r="EK412">
        <v>289.386230769231</v>
      </c>
      <c r="EL412">
        <v>5.04449307692308</v>
      </c>
      <c r="EM412">
        <v>281.999692307692</v>
      </c>
      <c r="EN412">
        <v>25.5249153846154</v>
      </c>
      <c r="EO412">
        <v>2.76073846153846</v>
      </c>
      <c r="EP412">
        <v>2.30516692307692</v>
      </c>
      <c r="EQ412">
        <v>22.6511692307692</v>
      </c>
      <c r="ER412">
        <v>19.7125461538462</v>
      </c>
      <c r="ES412">
        <v>1199.98769230769</v>
      </c>
      <c r="ET412">
        <v>0.967005846153846</v>
      </c>
      <c r="EU412">
        <v>0.0329940769230769</v>
      </c>
      <c r="EV412">
        <v>0</v>
      </c>
      <c r="EW412">
        <v>1347.98461538462</v>
      </c>
      <c r="EX412">
        <v>5.00059</v>
      </c>
      <c r="EY412">
        <v>16755.9615384615</v>
      </c>
      <c r="EZ412">
        <v>10358.6307692308</v>
      </c>
      <c r="FA412">
        <v>53.1631538461538</v>
      </c>
      <c r="FB412">
        <v>54.8313846153846</v>
      </c>
      <c r="FC412">
        <v>53.5047692307692</v>
      </c>
      <c r="FD412">
        <v>54.2786153846154</v>
      </c>
      <c r="FE412">
        <v>54.1966923076923</v>
      </c>
      <c r="FF412">
        <v>1155.55615384615</v>
      </c>
      <c r="FG412">
        <v>39.43</v>
      </c>
      <c r="FH412">
        <v>0</v>
      </c>
      <c r="FI412">
        <v>1761414327.1</v>
      </c>
      <c r="FJ412">
        <v>0</v>
      </c>
      <c r="FK412">
        <v>1348.1384</v>
      </c>
      <c r="FL412">
        <v>9.17923077992724</v>
      </c>
      <c r="FM412">
        <v>102.400000175439</v>
      </c>
      <c r="FN412">
        <v>16757.648</v>
      </c>
      <c r="FO412">
        <v>15</v>
      </c>
      <c r="FP412">
        <v>0</v>
      </c>
      <c r="FQ412" t="s">
        <v>439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13.58021</v>
      </c>
      <c r="GD412">
        <v>4.81264060150375</v>
      </c>
      <c r="GE412">
        <v>0.525015895854592</v>
      </c>
      <c r="GF412">
        <v>0</v>
      </c>
      <c r="GG412">
        <v>1347.57029411765</v>
      </c>
      <c r="GH412">
        <v>8.37448433185163</v>
      </c>
      <c r="GI412">
        <v>0.848699646497749</v>
      </c>
      <c r="GJ412">
        <v>-1</v>
      </c>
      <c r="GK412">
        <v>5.052607</v>
      </c>
      <c r="GL412">
        <v>-0.201712781954889</v>
      </c>
      <c r="GM412">
        <v>0.0194735970226356</v>
      </c>
      <c r="GN412">
        <v>0</v>
      </c>
      <c r="GO412">
        <v>0</v>
      </c>
      <c r="GP412">
        <v>2</v>
      </c>
      <c r="GQ412" t="s">
        <v>473</v>
      </c>
      <c r="GR412">
        <v>3.12892</v>
      </c>
      <c r="GS412">
        <v>2.71671</v>
      </c>
      <c r="GT412">
        <v>0.0597877</v>
      </c>
      <c r="GU412">
        <v>0.0572324</v>
      </c>
      <c r="GV412">
        <v>0.117754</v>
      </c>
      <c r="GW412">
        <v>0.103927</v>
      </c>
      <c r="GX412">
        <v>34326.6</v>
      </c>
      <c r="GY412">
        <v>36533.4</v>
      </c>
      <c r="GZ412">
        <v>33123.8</v>
      </c>
      <c r="HA412">
        <v>35178.7</v>
      </c>
      <c r="HB412">
        <v>41576.5</v>
      </c>
      <c r="HC412">
        <v>45387.9</v>
      </c>
      <c r="HD412">
        <v>51931.9</v>
      </c>
      <c r="HE412">
        <v>56352.5</v>
      </c>
      <c r="HF412">
        <v>1.7551</v>
      </c>
      <c r="HG412">
        <v>1.61815</v>
      </c>
      <c r="HH412">
        <v>-0.0210479</v>
      </c>
      <c r="HI412">
        <v>0</v>
      </c>
      <c r="HJ412">
        <v>36.3289</v>
      </c>
      <c r="HK412">
        <v>999.9</v>
      </c>
      <c r="HL412">
        <v>56.843</v>
      </c>
      <c r="HM412">
        <v>29.819</v>
      </c>
      <c r="HN412">
        <v>26.5395</v>
      </c>
      <c r="HO412">
        <v>56.5477</v>
      </c>
      <c r="HP412">
        <v>42.4279</v>
      </c>
      <c r="HQ412">
        <v>1</v>
      </c>
      <c r="HR412">
        <v>1.56033</v>
      </c>
      <c r="HS412">
        <v>5.28571</v>
      </c>
      <c r="HT412">
        <v>20.0547</v>
      </c>
      <c r="HU412">
        <v>5.19063</v>
      </c>
      <c r="HV412">
        <v>12.0129</v>
      </c>
      <c r="HW412">
        <v>4.97145</v>
      </c>
      <c r="HX412">
        <v>3.2949</v>
      </c>
      <c r="HY412">
        <v>9999</v>
      </c>
      <c r="HZ412">
        <v>9999</v>
      </c>
      <c r="IA412">
        <v>999.9</v>
      </c>
      <c r="IB412">
        <v>9999</v>
      </c>
      <c r="IC412">
        <v>1.86325</v>
      </c>
      <c r="ID412">
        <v>1.86811</v>
      </c>
      <c r="IE412">
        <v>1.86783</v>
      </c>
      <c r="IF412">
        <v>1.86905</v>
      </c>
      <c r="IG412">
        <v>1.86982</v>
      </c>
      <c r="IH412">
        <v>1.8659</v>
      </c>
      <c r="II412">
        <v>1.86698</v>
      </c>
      <c r="IJ412">
        <v>1.86844</v>
      </c>
      <c r="IK412">
        <v>5</v>
      </c>
      <c r="IL412">
        <v>0</v>
      </c>
      <c r="IM412">
        <v>0</v>
      </c>
      <c r="IN412">
        <v>0</v>
      </c>
      <c r="IO412" t="s">
        <v>441</v>
      </c>
      <c r="IP412" t="s">
        <v>442</v>
      </c>
      <c r="IQ412" t="s">
        <v>443</v>
      </c>
      <c r="IR412" t="s">
        <v>443</v>
      </c>
      <c r="IS412" t="s">
        <v>443</v>
      </c>
      <c r="IT412" t="s">
        <v>443</v>
      </c>
      <c r="IU412">
        <v>0</v>
      </c>
      <c r="IV412">
        <v>100</v>
      </c>
      <c r="IW412">
        <v>100</v>
      </c>
      <c r="IX412">
        <v>1.098</v>
      </c>
      <c r="IY412">
        <v>0.3152</v>
      </c>
      <c r="IZ412">
        <v>1.09748391826392</v>
      </c>
      <c r="JA412">
        <v>0</v>
      </c>
      <c r="JB412">
        <v>0</v>
      </c>
      <c r="JC412">
        <v>0</v>
      </c>
      <c r="JD412">
        <v>0.315191680746845</v>
      </c>
      <c r="JE412">
        <v>0</v>
      </c>
      <c r="JF412">
        <v>0</v>
      </c>
      <c r="JG412">
        <v>0</v>
      </c>
      <c r="JH412">
        <v>5</v>
      </c>
      <c r="JI412">
        <v>2273</v>
      </c>
      <c r="JJ412">
        <v>0</v>
      </c>
      <c r="JK412">
        <v>25</v>
      </c>
      <c r="JL412">
        <v>29356906.1</v>
      </c>
      <c r="JM412">
        <v>29356906.1</v>
      </c>
      <c r="JN412">
        <v>0.6604</v>
      </c>
      <c r="JO412">
        <v>2.6416</v>
      </c>
      <c r="JP412">
        <v>1.54785</v>
      </c>
      <c r="JQ412">
        <v>2.31689</v>
      </c>
      <c r="JR412">
        <v>1.64673</v>
      </c>
      <c r="JS412">
        <v>2.26562</v>
      </c>
      <c r="JT412">
        <v>34.1225</v>
      </c>
      <c r="JU412">
        <v>24.1575</v>
      </c>
      <c r="JV412">
        <v>18</v>
      </c>
      <c r="JW412">
        <v>499.885</v>
      </c>
      <c r="JX412">
        <v>402.23</v>
      </c>
      <c r="JY412">
        <v>29.7428</v>
      </c>
      <c r="JZ412">
        <v>45.6768</v>
      </c>
      <c r="KA412">
        <v>29.9977</v>
      </c>
      <c r="KB412">
        <v>45.677</v>
      </c>
      <c r="KC412">
        <v>45.5666</v>
      </c>
      <c r="KD412">
        <v>13.1529</v>
      </c>
      <c r="KE412">
        <v>0</v>
      </c>
      <c r="KF412">
        <v>100</v>
      </c>
      <c r="KG412">
        <v>29.7604</v>
      </c>
      <c r="KH412">
        <v>231.07</v>
      </c>
      <c r="KI412">
        <v>34.6858</v>
      </c>
      <c r="KJ412">
        <v>94.2174</v>
      </c>
      <c r="KK412">
        <v>91.2229</v>
      </c>
    </row>
    <row r="413" spans="1:297">
      <c r="A413">
        <v>397</v>
      </c>
      <c r="B413">
        <v>1761414372</v>
      </c>
      <c r="C413">
        <v>6191</v>
      </c>
      <c r="D413" t="s">
        <v>1240</v>
      </c>
      <c r="E413" t="s">
        <v>1241</v>
      </c>
      <c r="F413">
        <v>5</v>
      </c>
      <c r="G413" t="s">
        <v>1217</v>
      </c>
      <c r="H413" t="s">
        <v>436</v>
      </c>
      <c r="I413">
        <v>1761414363.84615</v>
      </c>
      <c r="J413">
        <f>(K413)/1000</f>
        <v>0</v>
      </c>
      <c r="K413">
        <f>IF(DP413, AN413, AH413)</f>
        <v>0</v>
      </c>
      <c r="L413">
        <f>IF(DP413, AI413, AG413)</f>
        <v>0</v>
      </c>
      <c r="M413">
        <f>DR413 - IF(AU413&gt;1, L413*DL413*100.0/(AW413), 0)</f>
        <v>0</v>
      </c>
      <c r="N413">
        <f>((T413-J413/2)*M413-L413)/(T413+J413/2)</f>
        <v>0</v>
      </c>
      <c r="O413">
        <f>N413*(DY413+DZ413)/1000.0</f>
        <v>0</v>
      </c>
      <c r="P413">
        <f>(DR413 - IF(AU413&gt;1, L413*DL413*100.0/(AW413), 0))*(DY413+DZ413)/1000.0</f>
        <v>0</v>
      </c>
      <c r="Q413">
        <f>2.0/((1/S413-1/R413)+SIGN(S413)*SQRT((1/S413-1/R413)*(1/S413-1/R413) + 4*DM413/((DM413+1)*(DM413+1))*(2*1/S413*1/R413-1/R413*1/R413)))</f>
        <v>0</v>
      </c>
      <c r="R413">
        <f>IF(LEFT(DN413,1)&lt;&gt;"0",IF(LEFT(DN413,1)="1",3.0,DO413),$D$5+$E$5*(EF413*DY413/($K$5*1000))+$F$5*(EF413*DY413/($K$5*1000))*MAX(MIN(DL413,$J$5),$I$5)*MAX(MIN(DL413,$J$5),$I$5)+$G$5*MAX(MIN(DL413,$J$5),$I$5)*(EF413*DY413/($K$5*1000))+$H$5*(EF413*DY413/($K$5*1000))*(EF413*DY413/($K$5*1000)))</f>
        <v>0</v>
      </c>
      <c r="S413">
        <f>J413*(1000-(1000*0.61365*exp(17.502*W413/(240.97+W413))/(DY413+DZ413)+DT413)/2)/(1000*0.61365*exp(17.502*W413/(240.97+W413))/(DY413+DZ413)-DT413)</f>
        <v>0</v>
      </c>
      <c r="T413">
        <f>1/((DM413+1)/(Q413/1.6)+1/(R413/1.37)) + DM413/((DM413+1)/(Q413/1.6) + DM413/(R413/1.37))</f>
        <v>0</v>
      </c>
      <c r="U413">
        <f>(DH413*DK413)</f>
        <v>0</v>
      </c>
      <c r="V413">
        <f>(EA413+(U413+2*0.95*5.67E-8*(((EA413+$B$7)+273)^4-(EA413+273)^4)-44100*J413)/(1.84*29.3*R413+8*0.95*5.67E-8*(EA413+273)^3))</f>
        <v>0</v>
      </c>
      <c r="W413">
        <f>($C$7*EB413+$D$7*EC413+$E$7*V413)</f>
        <v>0</v>
      </c>
      <c r="X413">
        <f>0.61365*exp(17.502*W413/(240.97+W413))</f>
        <v>0</v>
      </c>
      <c r="Y413">
        <f>(Z413/AA413*100)</f>
        <v>0</v>
      </c>
      <c r="Z413">
        <f>DT413*(DY413+DZ413)/1000</f>
        <v>0</v>
      </c>
      <c r="AA413">
        <f>0.61365*exp(17.502*EA413/(240.97+EA413))</f>
        <v>0</v>
      </c>
      <c r="AB413">
        <f>(X413-DT413*(DY413+DZ413)/1000)</f>
        <v>0</v>
      </c>
      <c r="AC413">
        <f>(-J413*44100)</f>
        <v>0</v>
      </c>
      <c r="AD413">
        <f>2*29.3*R413*0.92*(EA413-W413)</f>
        <v>0</v>
      </c>
      <c r="AE413">
        <f>2*0.95*5.67E-8*(((EA413+$B$7)+273)^4-(W413+273)^4)</f>
        <v>0</v>
      </c>
      <c r="AF413">
        <f>U413+AE413+AC413+AD413</f>
        <v>0</v>
      </c>
      <c r="AG413">
        <f>DX413*AU413*(DS413-DR413*(1000-AU413*DU413)/(1000-AU413*DT413))/(100*DL413)</f>
        <v>0</v>
      </c>
      <c r="AH413">
        <f>1000*DX413*AU413*(DT413-DU413)/(100*DL413*(1000-AU413*DT413))</f>
        <v>0</v>
      </c>
      <c r="AI413">
        <f>(AJ413 - AK413 - DY413*1E3/(8.314*(EA413+273.15)) * AM413/DX413 * AL413) * DX413/(100*DL413) * (1000 - DU413)/1000</f>
        <v>0</v>
      </c>
      <c r="AJ413">
        <v>255.87767832757</v>
      </c>
      <c r="AK413">
        <v>265.150933333333</v>
      </c>
      <c r="AL413">
        <v>-3.34812676902532</v>
      </c>
      <c r="AM413">
        <v>65.3915502829197</v>
      </c>
      <c r="AN413">
        <f>(AP413 - AO413 + DY413*1E3/(8.314*(EA413+273.15)) * AR413/DX413 * AQ413) * DX413/(100*DL413) * 1000/(1000 - AP413)</f>
        <v>0</v>
      </c>
      <c r="AO413">
        <v>25.5270579673004</v>
      </c>
      <c r="AP413">
        <v>30.5366472727273</v>
      </c>
      <c r="AQ413">
        <v>-7.92931938671469e-05</v>
      </c>
      <c r="AR413">
        <v>110.494569577737</v>
      </c>
      <c r="AS413">
        <v>0</v>
      </c>
      <c r="AT413">
        <v>0</v>
      </c>
      <c r="AU413">
        <f>IF(AS413*$H$13&gt;=AW413,1.0,(AW413/(AW413-AS413*$H$13)))</f>
        <v>0</v>
      </c>
      <c r="AV413">
        <f>(AU413-1)*100</f>
        <v>0</v>
      </c>
      <c r="AW413">
        <f>MAX(0,($B$13+$C$13*EF413)/(1+$D$13*EF413)*DY413/(EA413+273)*$E$13)</f>
        <v>0</v>
      </c>
      <c r="AX413" t="s">
        <v>437</v>
      </c>
      <c r="AY413" t="s">
        <v>437</v>
      </c>
      <c r="AZ413">
        <v>0</v>
      </c>
      <c r="BA413">
        <v>0</v>
      </c>
      <c r="BB413">
        <f>1-AZ413/BA413</f>
        <v>0</v>
      </c>
      <c r="BC413">
        <v>0</v>
      </c>
      <c r="BD413" t="s">
        <v>437</v>
      </c>
      <c r="BE413" t="s">
        <v>437</v>
      </c>
      <c r="BF413">
        <v>0</v>
      </c>
      <c r="BG413">
        <v>0</v>
      </c>
      <c r="BH413">
        <f>1-BF413/BG413</f>
        <v>0</v>
      </c>
      <c r="BI413">
        <v>0.5</v>
      </c>
      <c r="BJ413">
        <f>DI413</f>
        <v>0</v>
      </c>
      <c r="BK413">
        <f>L413</f>
        <v>0</v>
      </c>
      <c r="BL413">
        <f>BH413*BI413*BJ413</f>
        <v>0</v>
      </c>
      <c r="BM413">
        <f>(BK413-BC413)/BJ413</f>
        <v>0</v>
      </c>
      <c r="BN413">
        <f>(BA413-BG413)/BG413</f>
        <v>0</v>
      </c>
      <c r="BO413">
        <f>AZ413/(BB413+AZ413/BG413)</f>
        <v>0</v>
      </c>
      <c r="BP413" t="s">
        <v>437</v>
      </c>
      <c r="BQ413">
        <v>0</v>
      </c>
      <c r="BR413">
        <f>IF(BQ413&lt;&gt;0, BQ413, BO413)</f>
        <v>0</v>
      </c>
      <c r="BS413">
        <f>1-BR413/BG413</f>
        <v>0</v>
      </c>
      <c r="BT413">
        <f>(BG413-BF413)/(BG413-BR413)</f>
        <v>0</v>
      </c>
      <c r="BU413">
        <f>(BA413-BG413)/(BA413-BR413)</f>
        <v>0</v>
      </c>
      <c r="BV413">
        <f>(BG413-BF413)/(BG413-AZ413)</f>
        <v>0</v>
      </c>
      <c r="BW413">
        <f>(BA413-BG413)/(BA413-AZ413)</f>
        <v>0</v>
      </c>
      <c r="BX413">
        <f>(BT413*BR413/BF413)</f>
        <v>0</v>
      </c>
      <c r="BY413">
        <f>(1-BX413)</f>
        <v>0</v>
      </c>
      <c r="DH413">
        <f>$B$11*EG413+$C$11*EH413+$F$11*ES413*(1-EV413)</f>
        <v>0</v>
      </c>
      <c r="DI413">
        <f>DH413*DJ413</f>
        <v>0</v>
      </c>
      <c r="DJ413">
        <f>($B$11*$D$9+$C$11*$D$9+$F$11*((FF413+EX413)/MAX(FF413+EX413+FG413, 0.1)*$I$9+FG413/MAX(FF413+EX413+FG413, 0.1)*$J$9))/($B$11+$C$11+$F$11)</f>
        <v>0</v>
      </c>
      <c r="DK413">
        <f>($B$11*$K$9+$C$11*$K$9+$F$11*((FF413+EX413)/MAX(FF413+EX413+FG413, 0.1)*$P$9+FG413/MAX(FF413+EX413+FG413, 0.1)*$Q$9))/($B$11+$C$11+$F$11)</f>
        <v>0</v>
      </c>
      <c r="DL413">
        <v>6</v>
      </c>
      <c r="DM413">
        <v>0.5</v>
      </c>
      <c r="DN413" t="s">
        <v>438</v>
      </c>
      <c r="DO413">
        <v>2</v>
      </c>
      <c r="DP413" t="b">
        <v>1</v>
      </c>
      <c r="DQ413">
        <v>1761414363.84615</v>
      </c>
      <c r="DR413">
        <v>279.885846153846</v>
      </c>
      <c r="DS413">
        <v>265.495769230769</v>
      </c>
      <c r="DT413">
        <v>30.5547692307692</v>
      </c>
      <c r="DU413">
        <v>25.5254769230769</v>
      </c>
      <c r="DV413">
        <v>278.788307692308</v>
      </c>
      <c r="DW413">
        <v>30.2395769230769</v>
      </c>
      <c r="DX413">
        <v>500.011384615385</v>
      </c>
      <c r="DY413">
        <v>90.3094923076923</v>
      </c>
      <c r="DZ413">
        <v>0.0386726230769231</v>
      </c>
      <c r="EA413">
        <v>36.4524384615385</v>
      </c>
      <c r="EB413">
        <v>35.9814461538462</v>
      </c>
      <c r="EC413">
        <v>999.9</v>
      </c>
      <c r="ED413">
        <v>0</v>
      </c>
      <c r="EE413">
        <v>0</v>
      </c>
      <c r="EF413">
        <v>10005.33</v>
      </c>
      <c r="EG413">
        <v>0</v>
      </c>
      <c r="EH413">
        <v>1271.70615384615</v>
      </c>
      <c r="EI413">
        <v>14.3901307692308</v>
      </c>
      <c r="EJ413">
        <v>288.707384615385</v>
      </c>
      <c r="EK413">
        <v>272.450153846154</v>
      </c>
      <c r="EL413">
        <v>5.02930230769231</v>
      </c>
      <c r="EM413">
        <v>265.495769230769</v>
      </c>
      <c r="EN413">
        <v>25.5254769230769</v>
      </c>
      <c r="EO413">
        <v>2.75938538461538</v>
      </c>
      <c r="EP413">
        <v>2.30519153846154</v>
      </c>
      <c r="EQ413">
        <v>22.6431076923077</v>
      </c>
      <c r="ER413">
        <v>19.7127307692308</v>
      </c>
      <c r="ES413">
        <v>1199.97076923077</v>
      </c>
      <c r="ET413">
        <v>0.967007</v>
      </c>
      <c r="EU413">
        <v>0.0329928846153846</v>
      </c>
      <c r="EV413">
        <v>0</v>
      </c>
      <c r="EW413">
        <v>1348.91769230769</v>
      </c>
      <c r="EX413">
        <v>5.00059</v>
      </c>
      <c r="EY413">
        <v>16764.9769230769</v>
      </c>
      <c r="EZ413">
        <v>10358.4769230769</v>
      </c>
      <c r="FA413">
        <v>53.1440769230769</v>
      </c>
      <c r="FB413">
        <v>54.812</v>
      </c>
      <c r="FC413">
        <v>53.4903076923077</v>
      </c>
      <c r="FD413">
        <v>54.2595384615385</v>
      </c>
      <c r="FE413">
        <v>54.1726923076923</v>
      </c>
      <c r="FF413">
        <v>1155.54076923077</v>
      </c>
      <c r="FG413">
        <v>39.43</v>
      </c>
      <c r="FH413">
        <v>0</v>
      </c>
      <c r="FI413">
        <v>1761414331.9</v>
      </c>
      <c r="FJ413">
        <v>0</v>
      </c>
      <c r="FK413">
        <v>1349.03</v>
      </c>
      <c r="FL413">
        <v>11.9923076700219</v>
      </c>
      <c r="FM413">
        <v>127.476922891491</v>
      </c>
      <c r="FN413">
        <v>16766.892</v>
      </c>
      <c r="FO413">
        <v>15</v>
      </c>
      <c r="FP413">
        <v>0</v>
      </c>
      <c r="FQ413" t="s">
        <v>439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14.076</v>
      </c>
      <c r="GD413">
        <v>7.6507012987013</v>
      </c>
      <c r="GE413">
        <v>0.823498045216982</v>
      </c>
      <c r="GF413">
        <v>0</v>
      </c>
      <c r="GG413">
        <v>1348.44941176471</v>
      </c>
      <c r="GH413">
        <v>10.5619556892467</v>
      </c>
      <c r="GI413">
        <v>1.06129759971259</v>
      </c>
      <c r="GJ413">
        <v>-1</v>
      </c>
      <c r="GK413">
        <v>5.03842761904762</v>
      </c>
      <c r="GL413">
        <v>-0.184900519480513</v>
      </c>
      <c r="GM413">
        <v>0.0187713606338314</v>
      </c>
      <c r="GN413">
        <v>0</v>
      </c>
      <c r="GO413">
        <v>0</v>
      </c>
      <c r="GP413">
        <v>2</v>
      </c>
      <c r="GQ413" t="s">
        <v>473</v>
      </c>
      <c r="GR413">
        <v>3.12895</v>
      </c>
      <c r="GS413">
        <v>2.71702</v>
      </c>
      <c r="GT413">
        <v>0.0567155</v>
      </c>
      <c r="GU413">
        <v>0.0541586</v>
      </c>
      <c r="GV413">
        <v>0.11773</v>
      </c>
      <c r="GW413">
        <v>0.103937</v>
      </c>
      <c r="GX413">
        <v>34440.3</v>
      </c>
      <c r="GY413">
        <v>36655.1</v>
      </c>
      <c r="GZ413">
        <v>33125.3</v>
      </c>
      <c r="HA413">
        <v>35181.2</v>
      </c>
      <c r="HB413">
        <v>41578.7</v>
      </c>
      <c r="HC413">
        <v>45389.9</v>
      </c>
      <c r="HD413">
        <v>51933.8</v>
      </c>
      <c r="HE413">
        <v>56356</v>
      </c>
      <c r="HF413">
        <v>1.75563</v>
      </c>
      <c r="HG413">
        <v>1.6184</v>
      </c>
      <c r="HH413">
        <v>-0.0213832</v>
      </c>
      <c r="HI413">
        <v>0</v>
      </c>
      <c r="HJ413">
        <v>36.3247</v>
      </c>
      <c r="HK413">
        <v>999.9</v>
      </c>
      <c r="HL413">
        <v>56.818</v>
      </c>
      <c r="HM413">
        <v>29.819</v>
      </c>
      <c r="HN413">
        <v>26.5264</v>
      </c>
      <c r="HO413">
        <v>56.5877</v>
      </c>
      <c r="HP413">
        <v>42.2837</v>
      </c>
      <c r="HQ413">
        <v>1</v>
      </c>
      <c r="HR413">
        <v>1.55792</v>
      </c>
      <c r="HS413">
        <v>5.25321</v>
      </c>
      <c r="HT413">
        <v>20.0556</v>
      </c>
      <c r="HU413">
        <v>5.19108</v>
      </c>
      <c r="HV413">
        <v>12.0128</v>
      </c>
      <c r="HW413">
        <v>4.9717</v>
      </c>
      <c r="HX413">
        <v>3.29495</v>
      </c>
      <c r="HY413">
        <v>9999</v>
      </c>
      <c r="HZ413">
        <v>9999</v>
      </c>
      <c r="IA413">
        <v>999.9</v>
      </c>
      <c r="IB413">
        <v>9999</v>
      </c>
      <c r="IC413">
        <v>1.86325</v>
      </c>
      <c r="ID413">
        <v>1.86813</v>
      </c>
      <c r="IE413">
        <v>1.86783</v>
      </c>
      <c r="IF413">
        <v>1.86905</v>
      </c>
      <c r="IG413">
        <v>1.86982</v>
      </c>
      <c r="IH413">
        <v>1.86596</v>
      </c>
      <c r="II413">
        <v>1.86699</v>
      </c>
      <c r="IJ413">
        <v>1.86843</v>
      </c>
      <c r="IK413">
        <v>5</v>
      </c>
      <c r="IL413">
        <v>0</v>
      </c>
      <c r="IM413">
        <v>0</v>
      </c>
      <c r="IN413">
        <v>0</v>
      </c>
      <c r="IO413" t="s">
        <v>441</v>
      </c>
      <c r="IP413" t="s">
        <v>442</v>
      </c>
      <c r="IQ413" t="s">
        <v>443</v>
      </c>
      <c r="IR413" t="s">
        <v>443</v>
      </c>
      <c r="IS413" t="s">
        <v>443</v>
      </c>
      <c r="IT413" t="s">
        <v>443</v>
      </c>
      <c r="IU413">
        <v>0</v>
      </c>
      <c r="IV413">
        <v>100</v>
      </c>
      <c r="IW413">
        <v>100</v>
      </c>
      <c r="IX413">
        <v>1.098</v>
      </c>
      <c r="IY413">
        <v>0.3152</v>
      </c>
      <c r="IZ413">
        <v>1.09748391826392</v>
      </c>
      <c r="JA413">
        <v>0</v>
      </c>
      <c r="JB413">
        <v>0</v>
      </c>
      <c r="JC413">
        <v>0</v>
      </c>
      <c r="JD413">
        <v>0.315191680746845</v>
      </c>
      <c r="JE413">
        <v>0</v>
      </c>
      <c r="JF413">
        <v>0</v>
      </c>
      <c r="JG413">
        <v>0</v>
      </c>
      <c r="JH413">
        <v>5</v>
      </c>
      <c r="JI413">
        <v>2273</v>
      </c>
      <c r="JJ413">
        <v>0</v>
      </c>
      <c r="JK413">
        <v>25</v>
      </c>
      <c r="JL413">
        <v>29356906.2</v>
      </c>
      <c r="JM413">
        <v>29356906.2</v>
      </c>
      <c r="JN413">
        <v>0.625</v>
      </c>
      <c r="JO413">
        <v>2.63672</v>
      </c>
      <c r="JP413">
        <v>1.54785</v>
      </c>
      <c r="JQ413">
        <v>2.31689</v>
      </c>
      <c r="JR413">
        <v>1.64673</v>
      </c>
      <c r="JS413">
        <v>2.37183</v>
      </c>
      <c r="JT413">
        <v>34.1225</v>
      </c>
      <c r="JU413">
        <v>24.1663</v>
      </c>
      <c r="JV413">
        <v>18</v>
      </c>
      <c r="JW413">
        <v>500.101</v>
      </c>
      <c r="JX413">
        <v>402.258</v>
      </c>
      <c r="JY413">
        <v>29.7556</v>
      </c>
      <c r="JZ413">
        <v>45.6518</v>
      </c>
      <c r="KA413">
        <v>29.9977</v>
      </c>
      <c r="KB413">
        <v>45.6523</v>
      </c>
      <c r="KC413">
        <v>45.5421</v>
      </c>
      <c r="KD413">
        <v>12.4836</v>
      </c>
      <c r="KE413">
        <v>0</v>
      </c>
      <c r="KF413">
        <v>100</v>
      </c>
      <c r="KG413">
        <v>29.7732</v>
      </c>
      <c r="KH413">
        <v>217.509</v>
      </c>
      <c r="KI413">
        <v>34.6858</v>
      </c>
      <c r="KJ413">
        <v>94.2212</v>
      </c>
      <c r="KK413">
        <v>91.2288</v>
      </c>
    </row>
    <row r="414" spans="1:297">
      <c r="A414">
        <v>398</v>
      </c>
      <c r="B414">
        <v>1761414377</v>
      </c>
      <c r="C414">
        <v>6196</v>
      </c>
      <c r="D414" t="s">
        <v>1242</v>
      </c>
      <c r="E414" t="s">
        <v>1243</v>
      </c>
      <c r="F414">
        <v>5</v>
      </c>
      <c r="G414" t="s">
        <v>1217</v>
      </c>
      <c r="H414" t="s">
        <v>436</v>
      </c>
      <c r="I414">
        <v>1761414368.84615</v>
      </c>
      <c r="J414">
        <f>(K414)/1000</f>
        <v>0</v>
      </c>
      <c r="K414">
        <f>IF(DP414, AN414, AH414)</f>
        <v>0</v>
      </c>
      <c r="L414">
        <f>IF(DP414, AI414, AG414)</f>
        <v>0</v>
      </c>
      <c r="M414">
        <f>DR414 - IF(AU414&gt;1, L414*DL414*100.0/(AW414), 0)</f>
        <v>0</v>
      </c>
      <c r="N414">
        <f>((T414-J414/2)*M414-L414)/(T414+J414/2)</f>
        <v>0</v>
      </c>
      <c r="O414">
        <f>N414*(DY414+DZ414)/1000.0</f>
        <v>0</v>
      </c>
      <c r="P414">
        <f>(DR414 - IF(AU414&gt;1, L414*DL414*100.0/(AW414), 0))*(DY414+DZ414)/1000.0</f>
        <v>0</v>
      </c>
      <c r="Q414">
        <f>2.0/((1/S414-1/R414)+SIGN(S414)*SQRT((1/S414-1/R414)*(1/S414-1/R414) + 4*DM414/((DM414+1)*(DM414+1))*(2*1/S414*1/R414-1/R414*1/R414)))</f>
        <v>0</v>
      </c>
      <c r="R414">
        <f>IF(LEFT(DN414,1)&lt;&gt;"0",IF(LEFT(DN414,1)="1",3.0,DO414),$D$5+$E$5*(EF414*DY414/($K$5*1000))+$F$5*(EF414*DY414/($K$5*1000))*MAX(MIN(DL414,$J$5),$I$5)*MAX(MIN(DL414,$J$5),$I$5)+$G$5*MAX(MIN(DL414,$J$5),$I$5)*(EF414*DY414/($K$5*1000))+$H$5*(EF414*DY414/($K$5*1000))*(EF414*DY414/($K$5*1000)))</f>
        <v>0</v>
      </c>
      <c r="S414">
        <f>J414*(1000-(1000*0.61365*exp(17.502*W414/(240.97+W414))/(DY414+DZ414)+DT414)/2)/(1000*0.61365*exp(17.502*W414/(240.97+W414))/(DY414+DZ414)-DT414)</f>
        <v>0</v>
      </c>
      <c r="T414">
        <f>1/((DM414+1)/(Q414/1.6)+1/(R414/1.37)) + DM414/((DM414+1)/(Q414/1.6) + DM414/(R414/1.37))</f>
        <v>0</v>
      </c>
      <c r="U414">
        <f>(DH414*DK414)</f>
        <v>0</v>
      </c>
      <c r="V414">
        <f>(EA414+(U414+2*0.95*5.67E-8*(((EA414+$B$7)+273)^4-(EA414+273)^4)-44100*J414)/(1.84*29.3*R414+8*0.95*5.67E-8*(EA414+273)^3))</f>
        <v>0</v>
      </c>
      <c r="W414">
        <f>($C$7*EB414+$D$7*EC414+$E$7*V414)</f>
        <v>0</v>
      </c>
      <c r="X414">
        <f>0.61365*exp(17.502*W414/(240.97+W414))</f>
        <v>0</v>
      </c>
      <c r="Y414">
        <f>(Z414/AA414*100)</f>
        <v>0</v>
      </c>
      <c r="Z414">
        <f>DT414*(DY414+DZ414)/1000</f>
        <v>0</v>
      </c>
      <c r="AA414">
        <f>0.61365*exp(17.502*EA414/(240.97+EA414))</f>
        <v>0</v>
      </c>
      <c r="AB414">
        <f>(X414-DT414*(DY414+DZ414)/1000)</f>
        <v>0</v>
      </c>
      <c r="AC414">
        <f>(-J414*44100)</f>
        <v>0</v>
      </c>
      <c r="AD414">
        <f>2*29.3*R414*0.92*(EA414-W414)</f>
        <v>0</v>
      </c>
      <c r="AE414">
        <f>2*0.95*5.67E-8*(((EA414+$B$7)+273)^4-(W414+273)^4)</f>
        <v>0</v>
      </c>
      <c r="AF414">
        <f>U414+AE414+AC414+AD414</f>
        <v>0</v>
      </c>
      <c r="AG414">
        <f>DX414*AU414*(DS414-DR414*(1000-AU414*DU414)/(1000-AU414*DT414))/(100*DL414)</f>
        <v>0</v>
      </c>
      <c r="AH414">
        <f>1000*DX414*AU414*(DT414-DU414)/(100*DL414*(1000-AU414*DT414))</f>
        <v>0</v>
      </c>
      <c r="AI414">
        <f>(AJ414 - AK414 - DY414*1E3/(8.314*(EA414+273.15)) * AM414/DX414 * AL414) * DX414/(100*DL414) * (1000 - DU414)/1000</f>
        <v>0</v>
      </c>
      <c r="AJ414">
        <v>239.589940361785</v>
      </c>
      <c r="AK414">
        <v>248.971193939394</v>
      </c>
      <c r="AL414">
        <v>-3.2346859728064</v>
      </c>
      <c r="AM414">
        <v>65.3915502829197</v>
      </c>
      <c r="AN414">
        <f>(AP414 - AO414 + DY414*1E3/(8.314*(EA414+273.15)) * AR414/DX414 * AQ414) * DX414/(100*DL414) * 1000/(1000 - AP414)</f>
        <v>0</v>
      </c>
      <c r="AO414">
        <v>25.526550906687</v>
      </c>
      <c r="AP414">
        <v>30.5277921212121</v>
      </c>
      <c r="AQ414">
        <v>-4.71192877247072e-05</v>
      </c>
      <c r="AR414">
        <v>110.494569577737</v>
      </c>
      <c r="AS414">
        <v>0</v>
      </c>
      <c r="AT414">
        <v>0</v>
      </c>
      <c r="AU414">
        <f>IF(AS414*$H$13&gt;=AW414,1.0,(AW414/(AW414-AS414*$H$13)))</f>
        <v>0</v>
      </c>
      <c r="AV414">
        <f>(AU414-1)*100</f>
        <v>0</v>
      </c>
      <c r="AW414">
        <f>MAX(0,($B$13+$C$13*EF414)/(1+$D$13*EF414)*DY414/(EA414+273)*$E$13)</f>
        <v>0</v>
      </c>
      <c r="AX414" t="s">
        <v>437</v>
      </c>
      <c r="AY414" t="s">
        <v>437</v>
      </c>
      <c r="AZ414">
        <v>0</v>
      </c>
      <c r="BA414">
        <v>0</v>
      </c>
      <c r="BB414">
        <f>1-AZ414/BA414</f>
        <v>0</v>
      </c>
      <c r="BC414">
        <v>0</v>
      </c>
      <c r="BD414" t="s">
        <v>437</v>
      </c>
      <c r="BE414" t="s">
        <v>437</v>
      </c>
      <c r="BF414">
        <v>0</v>
      </c>
      <c r="BG414">
        <v>0</v>
      </c>
      <c r="BH414">
        <f>1-BF414/BG414</f>
        <v>0</v>
      </c>
      <c r="BI414">
        <v>0.5</v>
      </c>
      <c r="BJ414">
        <f>DI414</f>
        <v>0</v>
      </c>
      <c r="BK414">
        <f>L414</f>
        <v>0</v>
      </c>
      <c r="BL414">
        <f>BH414*BI414*BJ414</f>
        <v>0</v>
      </c>
      <c r="BM414">
        <f>(BK414-BC414)/BJ414</f>
        <v>0</v>
      </c>
      <c r="BN414">
        <f>(BA414-BG414)/BG414</f>
        <v>0</v>
      </c>
      <c r="BO414">
        <f>AZ414/(BB414+AZ414/BG414)</f>
        <v>0</v>
      </c>
      <c r="BP414" t="s">
        <v>437</v>
      </c>
      <c r="BQ414">
        <v>0</v>
      </c>
      <c r="BR414">
        <f>IF(BQ414&lt;&gt;0, BQ414, BO414)</f>
        <v>0</v>
      </c>
      <c r="BS414">
        <f>1-BR414/BG414</f>
        <v>0</v>
      </c>
      <c r="BT414">
        <f>(BG414-BF414)/(BG414-BR414)</f>
        <v>0</v>
      </c>
      <c r="BU414">
        <f>(BA414-BG414)/(BA414-BR414)</f>
        <v>0</v>
      </c>
      <c r="BV414">
        <f>(BG414-BF414)/(BG414-AZ414)</f>
        <v>0</v>
      </c>
      <c r="BW414">
        <f>(BA414-BG414)/(BA414-AZ414)</f>
        <v>0</v>
      </c>
      <c r="BX414">
        <f>(BT414*BR414/BF414)</f>
        <v>0</v>
      </c>
      <c r="BY414">
        <f>(1-BX414)</f>
        <v>0</v>
      </c>
      <c r="DH414">
        <f>$B$11*EG414+$C$11*EH414+$F$11*ES414*(1-EV414)</f>
        <v>0</v>
      </c>
      <c r="DI414">
        <f>DH414*DJ414</f>
        <v>0</v>
      </c>
      <c r="DJ414">
        <f>($B$11*$D$9+$C$11*$D$9+$F$11*((FF414+EX414)/MAX(FF414+EX414+FG414, 0.1)*$I$9+FG414/MAX(FF414+EX414+FG414, 0.1)*$J$9))/($B$11+$C$11+$F$11)</f>
        <v>0</v>
      </c>
      <c r="DK414">
        <f>($B$11*$K$9+$C$11*$K$9+$F$11*((FF414+EX414)/MAX(FF414+EX414+FG414, 0.1)*$P$9+FG414/MAX(FF414+EX414+FG414, 0.1)*$Q$9))/($B$11+$C$11+$F$11)</f>
        <v>0</v>
      </c>
      <c r="DL414">
        <v>6</v>
      </c>
      <c r="DM414">
        <v>0.5</v>
      </c>
      <c r="DN414" t="s">
        <v>438</v>
      </c>
      <c r="DO414">
        <v>2</v>
      </c>
      <c r="DP414" t="b">
        <v>1</v>
      </c>
      <c r="DQ414">
        <v>1761414368.84615</v>
      </c>
      <c r="DR414">
        <v>264.053</v>
      </c>
      <c r="DS414">
        <v>249.124846153846</v>
      </c>
      <c r="DT414">
        <v>30.5423846153846</v>
      </c>
      <c r="DU414">
        <v>25.5259692307692</v>
      </c>
      <c r="DV414">
        <v>262.955461538462</v>
      </c>
      <c r="DW414">
        <v>30.2272076923077</v>
      </c>
      <c r="DX414">
        <v>500.002384615385</v>
      </c>
      <c r="DY414">
        <v>90.3089692307692</v>
      </c>
      <c r="DZ414">
        <v>0.0387039230769231</v>
      </c>
      <c r="EA414">
        <v>36.4532</v>
      </c>
      <c r="EB414">
        <v>35.9812076923077</v>
      </c>
      <c r="EC414">
        <v>999.9</v>
      </c>
      <c r="ED414">
        <v>0</v>
      </c>
      <c r="EE414">
        <v>0</v>
      </c>
      <c r="EF414">
        <v>10011.1007692308</v>
      </c>
      <c r="EG414">
        <v>0</v>
      </c>
      <c r="EH414">
        <v>1271.76230769231</v>
      </c>
      <c r="EI414">
        <v>14.9282384615385</v>
      </c>
      <c r="EJ414">
        <v>272.372</v>
      </c>
      <c r="EK414">
        <v>255.650461538462</v>
      </c>
      <c r="EL414">
        <v>5.01643692307692</v>
      </c>
      <c r="EM414">
        <v>249.124846153846</v>
      </c>
      <c r="EN414">
        <v>25.5259692307692</v>
      </c>
      <c r="EO414">
        <v>2.75825153846154</v>
      </c>
      <c r="EP414">
        <v>2.30522230769231</v>
      </c>
      <c r="EQ414">
        <v>22.6363384615385</v>
      </c>
      <c r="ER414">
        <v>19.7129538461538</v>
      </c>
      <c r="ES414">
        <v>1199.97615384615</v>
      </c>
      <c r="ET414">
        <v>0.967007</v>
      </c>
      <c r="EU414">
        <v>0.0329928846153846</v>
      </c>
      <c r="EV414">
        <v>0</v>
      </c>
      <c r="EW414">
        <v>1349.90923076923</v>
      </c>
      <c r="EX414">
        <v>5.00059</v>
      </c>
      <c r="EY414">
        <v>16775.4769230769</v>
      </c>
      <c r="EZ414">
        <v>10358.5230769231</v>
      </c>
      <c r="FA414">
        <v>53.1200769230769</v>
      </c>
      <c r="FB414">
        <v>54.7976923076923</v>
      </c>
      <c r="FC414">
        <v>53.4709230769231</v>
      </c>
      <c r="FD414">
        <v>54.2451538461538</v>
      </c>
      <c r="FE414">
        <v>54.1536153846154</v>
      </c>
      <c r="FF414">
        <v>1155.54615384615</v>
      </c>
      <c r="FG414">
        <v>39.43</v>
      </c>
      <c r="FH414">
        <v>0</v>
      </c>
      <c r="FI414">
        <v>1761414337.3</v>
      </c>
      <c r="FJ414">
        <v>0</v>
      </c>
      <c r="FK414">
        <v>1350.00961538462</v>
      </c>
      <c r="FL414">
        <v>13.3876923238077</v>
      </c>
      <c r="FM414">
        <v>134.023931696389</v>
      </c>
      <c r="FN414">
        <v>16777.7384615385</v>
      </c>
      <c r="FO414">
        <v>15</v>
      </c>
      <c r="FP414">
        <v>0</v>
      </c>
      <c r="FQ414" t="s">
        <v>439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14.63542</v>
      </c>
      <c r="GD414">
        <v>7.12991278195486</v>
      </c>
      <c r="GE414">
        <v>0.752565555682692</v>
      </c>
      <c r="GF414">
        <v>0</v>
      </c>
      <c r="GG414">
        <v>1349.32852941176</v>
      </c>
      <c r="GH414">
        <v>11.7089381259119</v>
      </c>
      <c r="GI414">
        <v>1.17121136976395</v>
      </c>
      <c r="GJ414">
        <v>-1</v>
      </c>
      <c r="GK414">
        <v>5.0227705</v>
      </c>
      <c r="GL414">
        <v>-0.154837443609022</v>
      </c>
      <c r="GM414">
        <v>0.0149486325377943</v>
      </c>
      <c r="GN414">
        <v>0</v>
      </c>
      <c r="GO414">
        <v>0</v>
      </c>
      <c r="GP414">
        <v>2</v>
      </c>
      <c r="GQ414" t="s">
        <v>473</v>
      </c>
      <c r="GR414">
        <v>3.12901</v>
      </c>
      <c r="GS414">
        <v>2.71672</v>
      </c>
      <c r="GT414">
        <v>0.0536571</v>
      </c>
      <c r="GU414">
        <v>0.0509818</v>
      </c>
      <c r="GV414">
        <v>0.117715</v>
      </c>
      <c r="GW414">
        <v>0.103942</v>
      </c>
      <c r="GX414">
        <v>34553.6</v>
      </c>
      <c r="GY414">
        <v>36780.5</v>
      </c>
      <c r="GZ414">
        <v>33127</v>
      </c>
      <c r="HA414">
        <v>35183.5</v>
      </c>
      <c r="HB414">
        <v>41580.6</v>
      </c>
      <c r="HC414">
        <v>45391.6</v>
      </c>
      <c r="HD414">
        <v>51935.9</v>
      </c>
      <c r="HE414">
        <v>56358.9</v>
      </c>
      <c r="HF414">
        <v>1.75585</v>
      </c>
      <c r="HG414">
        <v>1.61847</v>
      </c>
      <c r="HH414">
        <v>-0.0212714</v>
      </c>
      <c r="HI414">
        <v>0</v>
      </c>
      <c r="HJ414">
        <v>36.3205</v>
      </c>
      <c r="HK414">
        <v>999.9</v>
      </c>
      <c r="HL414">
        <v>56.843</v>
      </c>
      <c r="HM414">
        <v>29.819</v>
      </c>
      <c r="HN414">
        <v>26.538</v>
      </c>
      <c r="HO414">
        <v>56.5677</v>
      </c>
      <c r="HP414">
        <v>42.528</v>
      </c>
      <c r="HQ414">
        <v>1</v>
      </c>
      <c r="HR414">
        <v>1.55542</v>
      </c>
      <c r="HS414">
        <v>5.24388</v>
      </c>
      <c r="HT414">
        <v>20.0557</v>
      </c>
      <c r="HU414">
        <v>5.19004</v>
      </c>
      <c r="HV414">
        <v>12.0113</v>
      </c>
      <c r="HW414">
        <v>4.9712</v>
      </c>
      <c r="HX414">
        <v>3.29483</v>
      </c>
      <c r="HY414">
        <v>9999</v>
      </c>
      <c r="HZ414">
        <v>9999</v>
      </c>
      <c r="IA414">
        <v>999.9</v>
      </c>
      <c r="IB414">
        <v>9999</v>
      </c>
      <c r="IC414">
        <v>1.86325</v>
      </c>
      <c r="ID414">
        <v>1.86812</v>
      </c>
      <c r="IE414">
        <v>1.86783</v>
      </c>
      <c r="IF414">
        <v>1.86905</v>
      </c>
      <c r="IG414">
        <v>1.86983</v>
      </c>
      <c r="IH414">
        <v>1.86596</v>
      </c>
      <c r="II414">
        <v>1.86695</v>
      </c>
      <c r="IJ414">
        <v>1.86843</v>
      </c>
      <c r="IK414">
        <v>5</v>
      </c>
      <c r="IL414">
        <v>0</v>
      </c>
      <c r="IM414">
        <v>0</v>
      </c>
      <c r="IN414">
        <v>0</v>
      </c>
      <c r="IO414" t="s">
        <v>441</v>
      </c>
      <c r="IP414" t="s">
        <v>442</v>
      </c>
      <c r="IQ414" t="s">
        <v>443</v>
      </c>
      <c r="IR414" t="s">
        <v>443</v>
      </c>
      <c r="IS414" t="s">
        <v>443</v>
      </c>
      <c r="IT414" t="s">
        <v>443</v>
      </c>
      <c r="IU414">
        <v>0</v>
      </c>
      <c r="IV414">
        <v>100</v>
      </c>
      <c r="IW414">
        <v>100</v>
      </c>
      <c r="IX414">
        <v>1.098</v>
      </c>
      <c r="IY414">
        <v>0.3152</v>
      </c>
      <c r="IZ414">
        <v>1.09748391826392</v>
      </c>
      <c r="JA414">
        <v>0</v>
      </c>
      <c r="JB414">
        <v>0</v>
      </c>
      <c r="JC414">
        <v>0</v>
      </c>
      <c r="JD414">
        <v>0.315191680746845</v>
      </c>
      <c r="JE414">
        <v>0</v>
      </c>
      <c r="JF414">
        <v>0</v>
      </c>
      <c r="JG414">
        <v>0</v>
      </c>
      <c r="JH414">
        <v>5</v>
      </c>
      <c r="JI414">
        <v>2273</v>
      </c>
      <c r="JJ414">
        <v>0</v>
      </c>
      <c r="JK414">
        <v>25</v>
      </c>
      <c r="JL414">
        <v>29356906.3</v>
      </c>
      <c r="JM414">
        <v>29356906.3</v>
      </c>
      <c r="JN414">
        <v>0.594482</v>
      </c>
      <c r="JO414">
        <v>2.63062</v>
      </c>
      <c r="JP414">
        <v>1.54785</v>
      </c>
      <c r="JQ414">
        <v>2.31567</v>
      </c>
      <c r="JR414">
        <v>1.64673</v>
      </c>
      <c r="JS414">
        <v>2.37427</v>
      </c>
      <c r="JT414">
        <v>34.1225</v>
      </c>
      <c r="JU414">
        <v>24.1663</v>
      </c>
      <c r="JV414">
        <v>18</v>
      </c>
      <c r="JW414">
        <v>500.102</v>
      </c>
      <c r="JX414">
        <v>402.178</v>
      </c>
      <c r="JY414">
        <v>29.7711</v>
      </c>
      <c r="JZ414">
        <v>45.6269</v>
      </c>
      <c r="KA414">
        <v>29.9977</v>
      </c>
      <c r="KB414">
        <v>45.6275</v>
      </c>
      <c r="KC414">
        <v>45.5176</v>
      </c>
      <c r="KD414">
        <v>11.8048</v>
      </c>
      <c r="KE414">
        <v>0</v>
      </c>
      <c r="KF414">
        <v>100</v>
      </c>
      <c r="KG414">
        <v>29.7847</v>
      </c>
      <c r="KH414">
        <v>197.313</v>
      </c>
      <c r="KI414">
        <v>34.6858</v>
      </c>
      <c r="KJ414">
        <v>94.2254</v>
      </c>
      <c r="KK414">
        <v>91.234</v>
      </c>
    </row>
    <row r="415" spans="1:297">
      <c r="A415">
        <v>399</v>
      </c>
      <c r="B415">
        <v>1761414382</v>
      </c>
      <c r="C415">
        <v>6201</v>
      </c>
      <c r="D415" t="s">
        <v>1244</v>
      </c>
      <c r="E415" t="s">
        <v>1245</v>
      </c>
      <c r="F415">
        <v>5</v>
      </c>
      <c r="G415" t="s">
        <v>1217</v>
      </c>
      <c r="H415" t="s">
        <v>436</v>
      </c>
      <c r="I415">
        <v>1761414373.84615</v>
      </c>
      <c r="J415">
        <f>(K415)/1000</f>
        <v>0</v>
      </c>
      <c r="K415">
        <f>IF(DP415, AN415, AH415)</f>
        <v>0</v>
      </c>
      <c r="L415">
        <f>IF(DP415, AI415, AG415)</f>
        <v>0</v>
      </c>
      <c r="M415">
        <f>DR415 - IF(AU415&gt;1, L415*DL415*100.0/(AW415), 0)</f>
        <v>0</v>
      </c>
      <c r="N415">
        <f>((T415-J415/2)*M415-L415)/(T415+J415/2)</f>
        <v>0</v>
      </c>
      <c r="O415">
        <f>N415*(DY415+DZ415)/1000.0</f>
        <v>0</v>
      </c>
      <c r="P415">
        <f>(DR415 - IF(AU415&gt;1, L415*DL415*100.0/(AW415), 0))*(DY415+DZ415)/1000.0</f>
        <v>0</v>
      </c>
      <c r="Q415">
        <f>2.0/((1/S415-1/R415)+SIGN(S415)*SQRT((1/S415-1/R415)*(1/S415-1/R415) + 4*DM415/((DM415+1)*(DM415+1))*(2*1/S415*1/R415-1/R415*1/R415)))</f>
        <v>0</v>
      </c>
      <c r="R415">
        <f>IF(LEFT(DN415,1)&lt;&gt;"0",IF(LEFT(DN415,1)="1",3.0,DO415),$D$5+$E$5*(EF415*DY415/($K$5*1000))+$F$5*(EF415*DY415/($K$5*1000))*MAX(MIN(DL415,$J$5),$I$5)*MAX(MIN(DL415,$J$5),$I$5)+$G$5*MAX(MIN(DL415,$J$5),$I$5)*(EF415*DY415/($K$5*1000))+$H$5*(EF415*DY415/($K$5*1000))*(EF415*DY415/($K$5*1000)))</f>
        <v>0</v>
      </c>
      <c r="S415">
        <f>J415*(1000-(1000*0.61365*exp(17.502*W415/(240.97+W415))/(DY415+DZ415)+DT415)/2)/(1000*0.61365*exp(17.502*W415/(240.97+W415))/(DY415+DZ415)-DT415)</f>
        <v>0</v>
      </c>
      <c r="T415">
        <f>1/((DM415+1)/(Q415/1.6)+1/(R415/1.37)) + DM415/((DM415+1)/(Q415/1.6) + DM415/(R415/1.37))</f>
        <v>0</v>
      </c>
      <c r="U415">
        <f>(DH415*DK415)</f>
        <v>0</v>
      </c>
      <c r="V415">
        <f>(EA415+(U415+2*0.95*5.67E-8*(((EA415+$B$7)+273)^4-(EA415+273)^4)-44100*J415)/(1.84*29.3*R415+8*0.95*5.67E-8*(EA415+273)^3))</f>
        <v>0</v>
      </c>
      <c r="W415">
        <f>($C$7*EB415+$D$7*EC415+$E$7*V415)</f>
        <v>0</v>
      </c>
      <c r="X415">
        <f>0.61365*exp(17.502*W415/(240.97+W415))</f>
        <v>0</v>
      </c>
      <c r="Y415">
        <f>(Z415/AA415*100)</f>
        <v>0</v>
      </c>
      <c r="Z415">
        <f>DT415*(DY415+DZ415)/1000</f>
        <v>0</v>
      </c>
      <c r="AA415">
        <f>0.61365*exp(17.502*EA415/(240.97+EA415))</f>
        <v>0</v>
      </c>
      <c r="AB415">
        <f>(X415-DT415*(DY415+DZ415)/1000)</f>
        <v>0</v>
      </c>
      <c r="AC415">
        <f>(-J415*44100)</f>
        <v>0</v>
      </c>
      <c r="AD415">
        <f>2*29.3*R415*0.92*(EA415-W415)</f>
        <v>0</v>
      </c>
      <c r="AE415">
        <f>2*0.95*5.67E-8*(((EA415+$B$7)+273)^4-(W415+273)^4)</f>
        <v>0</v>
      </c>
      <c r="AF415">
        <f>U415+AE415+AC415+AD415</f>
        <v>0</v>
      </c>
      <c r="AG415">
        <f>DX415*AU415*(DS415-DR415*(1000-AU415*DU415)/(1000-AU415*DT415))/(100*DL415)</f>
        <v>0</v>
      </c>
      <c r="AH415">
        <f>1000*DX415*AU415*(DT415-DU415)/(100*DL415*(1000-AU415*DT415))</f>
        <v>0</v>
      </c>
      <c r="AI415">
        <f>(AJ415 - AK415 - DY415*1E3/(8.314*(EA415+273.15)) * AM415/DX415 * AL415) * DX415/(100*DL415) * (1000 - DU415)/1000</f>
        <v>0</v>
      </c>
      <c r="AJ415">
        <v>223.351877998141</v>
      </c>
      <c r="AK415">
        <v>233.026218181818</v>
      </c>
      <c r="AL415">
        <v>-3.16624986696851</v>
      </c>
      <c r="AM415">
        <v>65.3915502829197</v>
      </c>
      <c r="AN415">
        <f>(AP415 - AO415 + DY415*1E3/(8.314*(EA415+273.15)) * AR415/DX415 * AQ415) * DX415/(100*DL415) * 1000/(1000 - AP415)</f>
        <v>0</v>
      </c>
      <c r="AO415">
        <v>25.5258834919048</v>
      </c>
      <c r="AP415">
        <v>30.5211163636364</v>
      </c>
      <c r="AQ415">
        <v>-4.01418423704029e-05</v>
      </c>
      <c r="AR415">
        <v>110.494569577737</v>
      </c>
      <c r="AS415">
        <v>0</v>
      </c>
      <c r="AT415">
        <v>0</v>
      </c>
      <c r="AU415">
        <f>IF(AS415*$H$13&gt;=AW415,1.0,(AW415/(AW415-AS415*$H$13)))</f>
        <v>0</v>
      </c>
      <c r="AV415">
        <f>(AU415-1)*100</f>
        <v>0</v>
      </c>
      <c r="AW415">
        <f>MAX(0,($B$13+$C$13*EF415)/(1+$D$13*EF415)*DY415/(EA415+273)*$E$13)</f>
        <v>0</v>
      </c>
      <c r="AX415" t="s">
        <v>437</v>
      </c>
      <c r="AY415" t="s">
        <v>437</v>
      </c>
      <c r="AZ415">
        <v>0</v>
      </c>
      <c r="BA415">
        <v>0</v>
      </c>
      <c r="BB415">
        <f>1-AZ415/BA415</f>
        <v>0</v>
      </c>
      <c r="BC415">
        <v>0</v>
      </c>
      <c r="BD415" t="s">
        <v>437</v>
      </c>
      <c r="BE415" t="s">
        <v>437</v>
      </c>
      <c r="BF415">
        <v>0</v>
      </c>
      <c r="BG415">
        <v>0</v>
      </c>
      <c r="BH415">
        <f>1-BF415/BG415</f>
        <v>0</v>
      </c>
      <c r="BI415">
        <v>0.5</v>
      </c>
      <c r="BJ415">
        <f>DI415</f>
        <v>0</v>
      </c>
      <c r="BK415">
        <f>L415</f>
        <v>0</v>
      </c>
      <c r="BL415">
        <f>BH415*BI415*BJ415</f>
        <v>0</v>
      </c>
      <c r="BM415">
        <f>(BK415-BC415)/BJ415</f>
        <v>0</v>
      </c>
      <c r="BN415">
        <f>(BA415-BG415)/BG415</f>
        <v>0</v>
      </c>
      <c r="BO415">
        <f>AZ415/(BB415+AZ415/BG415)</f>
        <v>0</v>
      </c>
      <c r="BP415" t="s">
        <v>437</v>
      </c>
      <c r="BQ415">
        <v>0</v>
      </c>
      <c r="BR415">
        <f>IF(BQ415&lt;&gt;0, BQ415, BO415)</f>
        <v>0</v>
      </c>
      <c r="BS415">
        <f>1-BR415/BG415</f>
        <v>0</v>
      </c>
      <c r="BT415">
        <f>(BG415-BF415)/(BG415-BR415)</f>
        <v>0</v>
      </c>
      <c r="BU415">
        <f>(BA415-BG415)/(BA415-BR415)</f>
        <v>0</v>
      </c>
      <c r="BV415">
        <f>(BG415-BF415)/(BG415-AZ415)</f>
        <v>0</v>
      </c>
      <c r="BW415">
        <f>(BA415-BG415)/(BA415-AZ415)</f>
        <v>0</v>
      </c>
      <c r="BX415">
        <f>(BT415*BR415/BF415)</f>
        <v>0</v>
      </c>
      <c r="BY415">
        <f>(1-BX415)</f>
        <v>0</v>
      </c>
      <c r="DH415">
        <f>$B$11*EG415+$C$11*EH415+$F$11*ES415*(1-EV415)</f>
        <v>0</v>
      </c>
      <c r="DI415">
        <f>DH415*DJ415</f>
        <v>0</v>
      </c>
      <c r="DJ415">
        <f>($B$11*$D$9+$C$11*$D$9+$F$11*((FF415+EX415)/MAX(FF415+EX415+FG415, 0.1)*$I$9+FG415/MAX(FF415+EX415+FG415, 0.1)*$J$9))/($B$11+$C$11+$F$11)</f>
        <v>0</v>
      </c>
      <c r="DK415">
        <f>($B$11*$K$9+$C$11*$K$9+$F$11*((FF415+EX415)/MAX(FF415+EX415+FG415, 0.1)*$P$9+FG415/MAX(FF415+EX415+FG415, 0.1)*$Q$9))/($B$11+$C$11+$F$11)</f>
        <v>0</v>
      </c>
      <c r="DL415">
        <v>6</v>
      </c>
      <c r="DM415">
        <v>0.5</v>
      </c>
      <c r="DN415" t="s">
        <v>438</v>
      </c>
      <c r="DO415">
        <v>2</v>
      </c>
      <c r="DP415" t="b">
        <v>1</v>
      </c>
      <c r="DQ415">
        <v>1761414373.84615</v>
      </c>
      <c r="DR415">
        <v>248.245307692308</v>
      </c>
      <c r="DS415">
        <v>232.882615384615</v>
      </c>
      <c r="DT415">
        <v>30.5325846153846</v>
      </c>
      <c r="DU415">
        <v>25.5262538461538</v>
      </c>
      <c r="DV415">
        <v>247.147692307692</v>
      </c>
      <c r="DW415">
        <v>30.2174076923077</v>
      </c>
      <c r="DX415">
        <v>499.995692307692</v>
      </c>
      <c r="DY415">
        <v>90.3088615384616</v>
      </c>
      <c r="DZ415">
        <v>0.0387725846153846</v>
      </c>
      <c r="EA415">
        <v>36.4492153846154</v>
      </c>
      <c r="EB415">
        <v>35.9811</v>
      </c>
      <c r="EC415">
        <v>999.9</v>
      </c>
      <c r="ED415">
        <v>0</v>
      </c>
      <c r="EE415">
        <v>0</v>
      </c>
      <c r="EF415">
        <v>10008.9984615385</v>
      </c>
      <c r="EG415">
        <v>0</v>
      </c>
      <c r="EH415">
        <v>1271.83384615385</v>
      </c>
      <c r="EI415">
        <v>15.3627615384615</v>
      </c>
      <c r="EJ415">
        <v>256.063615384615</v>
      </c>
      <c r="EK415">
        <v>238.982846153846</v>
      </c>
      <c r="EL415">
        <v>5.00634769230769</v>
      </c>
      <c r="EM415">
        <v>232.882615384615</v>
      </c>
      <c r="EN415">
        <v>25.5262538461538</v>
      </c>
      <c r="EO415">
        <v>2.75736384615385</v>
      </c>
      <c r="EP415">
        <v>2.30524615384615</v>
      </c>
      <c r="EQ415">
        <v>22.6310384615385</v>
      </c>
      <c r="ER415">
        <v>19.7131230769231</v>
      </c>
      <c r="ES415">
        <v>1199.98384615385</v>
      </c>
      <c r="ET415">
        <v>0.967007</v>
      </c>
      <c r="EU415">
        <v>0.0329928846153846</v>
      </c>
      <c r="EV415">
        <v>0</v>
      </c>
      <c r="EW415">
        <v>1350.99230769231</v>
      </c>
      <c r="EX415">
        <v>5.00059</v>
      </c>
      <c r="EY415">
        <v>16786.5615384615</v>
      </c>
      <c r="EZ415">
        <v>10358.6</v>
      </c>
      <c r="FA415">
        <v>53.1006923076923</v>
      </c>
      <c r="FB415">
        <v>54.7786153846154</v>
      </c>
      <c r="FC415">
        <v>53.4515384615385</v>
      </c>
      <c r="FD415">
        <v>54.2257692307692</v>
      </c>
      <c r="FE415">
        <v>54.1345384615385</v>
      </c>
      <c r="FF415">
        <v>1155.55384615385</v>
      </c>
      <c r="FG415">
        <v>39.43</v>
      </c>
      <c r="FH415">
        <v>0</v>
      </c>
      <c r="FI415">
        <v>1761414342.1</v>
      </c>
      <c r="FJ415">
        <v>0</v>
      </c>
      <c r="FK415">
        <v>1351.05692307692</v>
      </c>
      <c r="FL415">
        <v>12.2270085557742</v>
      </c>
      <c r="FM415">
        <v>129.141880361404</v>
      </c>
      <c r="FN415">
        <v>16788.3</v>
      </c>
      <c r="FO415">
        <v>15</v>
      </c>
      <c r="FP415">
        <v>0</v>
      </c>
      <c r="FQ415" t="s">
        <v>439</v>
      </c>
      <c r="FR415">
        <v>0</v>
      </c>
      <c r="FS415">
        <v>0</v>
      </c>
      <c r="FT415">
        <v>0</v>
      </c>
      <c r="FU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14.96709</v>
      </c>
      <c r="GD415">
        <v>4.87188270676693</v>
      </c>
      <c r="GE415">
        <v>0.597901398141867</v>
      </c>
      <c r="GF415">
        <v>0</v>
      </c>
      <c r="GG415">
        <v>1350.16117647059</v>
      </c>
      <c r="GH415">
        <v>12.728800613294</v>
      </c>
      <c r="GI415">
        <v>1.26576357960179</v>
      </c>
      <c r="GJ415">
        <v>-1</v>
      </c>
      <c r="GK415">
        <v>5.01359</v>
      </c>
      <c r="GL415">
        <v>-0.127545563909779</v>
      </c>
      <c r="GM415">
        <v>0.0124060473157247</v>
      </c>
      <c r="GN415">
        <v>0</v>
      </c>
      <c r="GO415">
        <v>0</v>
      </c>
      <c r="GP415">
        <v>2</v>
      </c>
      <c r="GQ415" t="s">
        <v>473</v>
      </c>
      <c r="GR415">
        <v>3.12901</v>
      </c>
      <c r="GS415">
        <v>2.71673</v>
      </c>
      <c r="GT415">
        <v>0.0505989</v>
      </c>
      <c r="GU415">
        <v>0.0476864</v>
      </c>
      <c r="GV415">
        <v>0.1177</v>
      </c>
      <c r="GW415">
        <v>0.103943</v>
      </c>
      <c r="GX415">
        <v>34666.9</v>
      </c>
      <c r="GY415">
        <v>36910.1</v>
      </c>
      <c r="GZ415">
        <v>33128.5</v>
      </c>
      <c r="HA415">
        <v>35185.4</v>
      </c>
      <c r="HB415">
        <v>41582.3</v>
      </c>
      <c r="HC415">
        <v>45393.4</v>
      </c>
      <c r="HD415">
        <v>51937.8</v>
      </c>
      <c r="HE415">
        <v>56361.9</v>
      </c>
      <c r="HF415">
        <v>1.7562</v>
      </c>
      <c r="HG415">
        <v>1.6189</v>
      </c>
      <c r="HH415">
        <v>-0.0205636</v>
      </c>
      <c r="HI415">
        <v>0</v>
      </c>
      <c r="HJ415">
        <v>36.3162</v>
      </c>
      <c r="HK415">
        <v>999.9</v>
      </c>
      <c r="HL415">
        <v>56.843</v>
      </c>
      <c r="HM415">
        <v>29.829</v>
      </c>
      <c r="HN415">
        <v>26.5555</v>
      </c>
      <c r="HO415">
        <v>56.4877</v>
      </c>
      <c r="HP415">
        <v>42.4319</v>
      </c>
      <c r="HQ415">
        <v>1</v>
      </c>
      <c r="HR415">
        <v>1.5531</v>
      </c>
      <c r="HS415">
        <v>5.23753</v>
      </c>
      <c r="HT415">
        <v>20.056</v>
      </c>
      <c r="HU415">
        <v>5.19153</v>
      </c>
      <c r="HV415">
        <v>12.0123</v>
      </c>
      <c r="HW415">
        <v>4.972</v>
      </c>
      <c r="HX415">
        <v>3.295</v>
      </c>
      <c r="HY415">
        <v>9999</v>
      </c>
      <c r="HZ415">
        <v>9999</v>
      </c>
      <c r="IA415">
        <v>999.9</v>
      </c>
      <c r="IB415">
        <v>9999</v>
      </c>
      <c r="IC415">
        <v>1.86325</v>
      </c>
      <c r="ID415">
        <v>1.86812</v>
      </c>
      <c r="IE415">
        <v>1.86783</v>
      </c>
      <c r="IF415">
        <v>1.86905</v>
      </c>
      <c r="IG415">
        <v>1.86982</v>
      </c>
      <c r="IH415">
        <v>1.86594</v>
      </c>
      <c r="II415">
        <v>1.86701</v>
      </c>
      <c r="IJ415">
        <v>1.86844</v>
      </c>
      <c r="IK415">
        <v>5</v>
      </c>
      <c r="IL415">
        <v>0</v>
      </c>
      <c r="IM415">
        <v>0</v>
      </c>
      <c r="IN415">
        <v>0</v>
      </c>
      <c r="IO415" t="s">
        <v>441</v>
      </c>
      <c r="IP415" t="s">
        <v>442</v>
      </c>
      <c r="IQ415" t="s">
        <v>443</v>
      </c>
      <c r="IR415" t="s">
        <v>443</v>
      </c>
      <c r="IS415" t="s">
        <v>443</v>
      </c>
      <c r="IT415" t="s">
        <v>443</v>
      </c>
      <c r="IU415">
        <v>0</v>
      </c>
      <c r="IV415">
        <v>100</v>
      </c>
      <c r="IW415">
        <v>100</v>
      </c>
      <c r="IX415">
        <v>1.098</v>
      </c>
      <c r="IY415">
        <v>0.3152</v>
      </c>
      <c r="IZ415">
        <v>1.09748391826392</v>
      </c>
      <c r="JA415">
        <v>0</v>
      </c>
      <c r="JB415">
        <v>0</v>
      </c>
      <c r="JC415">
        <v>0</v>
      </c>
      <c r="JD415">
        <v>0.315191680746845</v>
      </c>
      <c r="JE415">
        <v>0</v>
      </c>
      <c r="JF415">
        <v>0</v>
      </c>
      <c r="JG415">
        <v>0</v>
      </c>
      <c r="JH415">
        <v>5</v>
      </c>
      <c r="JI415">
        <v>2273</v>
      </c>
      <c r="JJ415">
        <v>0</v>
      </c>
      <c r="JK415">
        <v>25</v>
      </c>
      <c r="JL415">
        <v>29356906.4</v>
      </c>
      <c r="JM415">
        <v>29356906.4</v>
      </c>
      <c r="JN415">
        <v>0.556641</v>
      </c>
      <c r="JO415">
        <v>2.65137</v>
      </c>
      <c r="JP415">
        <v>1.54785</v>
      </c>
      <c r="JQ415">
        <v>2.31689</v>
      </c>
      <c r="JR415">
        <v>1.64673</v>
      </c>
      <c r="JS415">
        <v>2.28027</v>
      </c>
      <c r="JT415">
        <v>34.1225</v>
      </c>
      <c r="JU415">
        <v>24.1575</v>
      </c>
      <c r="JV415">
        <v>18</v>
      </c>
      <c r="JW415">
        <v>500.193</v>
      </c>
      <c r="JX415">
        <v>402.313</v>
      </c>
      <c r="JY415">
        <v>29.7838</v>
      </c>
      <c r="JZ415">
        <v>45.602</v>
      </c>
      <c r="KA415">
        <v>29.9978</v>
      </c>
      <c r="KB415">
        <v>45.6028</v>
      </c>
      <c r="KC415">
        <v>45.4931</v>
      </c>
      <c r="KD415">
        <v>11.1141</v>
      </c>
      <c r="KE415">
        <v>0</v>
      </c>
      <c r="KF415">
        <v>100</v>
      </c>
      <c r="KG415">
        <v>29.8007</v>
      </c>
      <c r="KH415">
        <v>183.022</v>
      </c>
      <c r="KI415">
        <v>34.6858</v>
      </c>
      <c r="KJ415">
        <v>94.2292</v>
      </c>
      <c r="KK415">
        <v>91.2388</v>
      </c>
    </row>
    <row r="416" spans="1:297">
      <c r="A416">
        <v>400</v>
      </c>
      <c r="B416">
        <v>1761414387</v>
      </c>
      <c r="C416">
        <v>6206</v>
      </c>
      <c r="D416" t="s">
        <v>1246</v>
      </c>
      <c r="E416" t="s">
        <v>1247</v>
      </c>
      <c r="F416">
        <v>5</v>
      </c>
      <c r="G416" t="s">
        <v>1217</v>
      </c>
      <c r="H416" t="s">
        <v>436</v>
      </c>
      <c r="I416">
        <v>1761414378.84615</v>
      </c>
      <c r="J416">
        <f>(K416)/1000</f>
        <v>0</v>
      </c>
      <c r="K416">
        <f>IF(DP416, AN416, AH416)</f>
        <v>0</v>
      </c>
      <c r="L416">
        <f>IF(DP416, AI416, AG416)</f>
        <v>0</v>
      </c>
      <c r="M416">
        <f>DR416 - IF(AU416&gt;1, L416*DL416*100.0/(AW416), 0)</f>
        <v>0</v>
      </c>
      <c r="N416">
        <f>((T416-J416/2)*M416-L416)/(T416+J416/2)</f>
        <v>0</v>
      </c>
      <c r="O416">
        <f>N416*(DY416+DZ416)/1000.0</f>
        <v>0</v>
      </c>
      <c r="P416">
        <f>(DR416 - IF(AU416&gt;1, L416*DL416*100.0/(AW416), 0))*(DY416+DZ416)/1000.0</f>
        <v>0</v>
      </c>
      <c r="Q416">
        <f>2.0/((1/S416-1/R416)+SIGN(S416)*SQRT((1/S416-1/R416)*(1/S416-1/R416) + 4*DM416/((DM416+1)*(DM416+1))*(2*1/S416*1/R416-1/R416*1/R416)))</f>
        <v>0</v>
      </c>
      <c r="R416">
        <f>IF(LEFT(DN416,1)&lt;&gt;"0",IF(LEFT(DN416,1)="1",3.0,DO416),$D$5+$E$5*(EF416*DY416/($K$5*1000))+$F$5*(EF416*DY416/($K$5*1000))*MAX(MIN(DL416,$J$5),$I$5)*MAX(MIN(DL416,$J$5),$I$5)+$G$5*MAX(MIN(DL416,$J$5),$I$5)*(EF416*DY416/($K$5*1000))+$H$5*(EF416*DY416/($K$5*1000))*(EF416*DY416/($K$5*1000)))</f>
        <v>0</v>
      </c>
      <c r="S416">
        <f>J416*(1000-(1000*0.61365*exp(17.502*W416/(240.97+W416))/(DY416+DZ416)+DT416)/2)/(1000*0.61365*exp(17.502*W416/(240.97+W416))/(DY416+DZ416)-DT416)</f>
        <v>0</v>
      </c>
      <c r="T416">
        <f>1/((DM416+1)/(Q416/1.6)+1/(R416/1.37)) + DM416/((DM416+1)/(Q416/1.6) + DM416/(R416/1.37))</f>
        <v>0</v>
      </c>
      <c r="U416">
        <f>(DH416*DK416)</f>
        <v>0</v>
      </c>
      <c r="V416">
        <f>(EA416+(U416+2*0.95*5.67E-8*(((EA416+$B$7)+273)^4-(EA416+273)^4)-44100*J416)/(1.84*29.3*R416+8*0.95*5.67E-8*(EA416+273)^3))</f>
        <v>0</v>
      </c>
      <c r="W416">
        <f>($C$7*EB416+$D$7*EC416+$E$7*V416)</f>
        <v>0</v>
      </c>
      <c r="X416">
        <f>0.61365*exp(17.502*W416/(240.97+W416))</f>
        <v>0</v>
      </c>
      <c r="Y416">
        <f>(Z416/AA416*100)</f>
        <v>0</v>
      </c>
      <c r="Z416">
        <f>DT416*(DY416+DZ416)/1000</f>
        <v>0</v>
      </c>
      <c r="AA416">
        <f>0.61365*exp(17.502*EA416/(240.97+EA416))</f>
        <v>0</v>
      </c>
      <c r="AB416">
        <f>(X416-DT416*(DY416+DZ416)/1000)</f>
        <v>0</v>
      </c>
      <c r="AC416">
        <f>(-J416*44100)</f>
        <v>0</v>
      </c>
      <c r="AD416">
        <f>2*29.3*R416*0.92*(EA416-W416)</f>
        <v>0</v>
      </c>
      <c r="AE416">
        <f>2*0.95*5.67E-8*(((EA416+$B$7)+273)^4-(W416+273)^4)</f>
        <v>0</v>
      </c>
      <c r="AF416">
        <f>U416+AE416+AC416+AD416</f>
        <v>0</v>
      </c>
      <c r="AG416">
        <f>DX416*AU416*(DS416-DR416*(1000-AU416*DU416)/(1000-AU416*DT416))/(100*DL416)</f>
        <v>0</v>
      </c>
      <c r="AH416">
        <f>1000*DX416*AU416*(DT416-DU416)/(100*DL416*(1000-AU416*DT416))</f>
        <v>0</v>
      </c>
      <c r="AI416">
        <f>(AJ416 - AK416 - DY416*1E3/(8.314*(EA416+273.15)) * AM416/DX416 * AL416) * DX416/(100*DL416) * (1000 - DU416)/1000</f>
        <v>0</v>
      </c>
      <c r="AJ416">
        <v>206.292696572769</v>
      </c>
      <c r="AK416">
        <v>216.711896969697</v>
      </c>
      <c r="AL416">
        <v>-3.27777772440747</v>
      </c>
      <c r="AM416">
        <v>65.3915502829197</v>
      </c>
      <c r="AN416">
        <f>(AP416 - AO416 + DY416*1E3/(8.314*(EA416+273.15)) * AR416/DX416 * AQ416) * DX416/(100*DL416) * 1000/(1000 - AP416)</f>
        <v>0</v>
      </c>
      <c r="AO416">
        <v>25.5233777686694</v>
      </c>
      <c r="AP416">
        <v>30.5228545454545</v>
      </c>
      <c r="AQ416">
        <v>2.39278568844379e-05</v>
      </c>
      <c r="AR416">
        <v>110.494569577737</v>
      </c>
      <c r="AS416">
        <v>0</v>
      </c>
      <c r="AT416">
        <v>0</v>
      </c>
      <c r="AU416">
        <f>IF(AS416*$H$13&gt;=AW416,1.0,(AW416/(AW416-AS416*$H$13)))</f>
        <v>0</v>
      </c>
      <c r="AV416">
        <f>(AU416-1)*100</f>
        <v>0</v>
      </c>
      <c r="AW416">
        <f>MAX(0,($B$13+$C$13*EF416)/(1+$D$13*EF416)*DY416/(EA416+273)*$E$13)</f>
        <v>0</v>
      </c>
      <c r="AX416" t="s">
        <v>437</v>
      </c>
      <c r="AY416" t="s">
        <v>437</v>
      </c>
      <c r="AZ416">
        <v>0</v>
      </c>
      <c r="BA416">
        <v>0</v>
      </c>
      <c r="BB416">
        <f>1-AZ416/BA416</f>
        <v>0</v>
      </c>
      <c r="BC416">
        <v>0</v>
      </c>
      <c r="BD416" t="s">
        <v>437</v>
      </c>
      <c r="BE416" t="s">
        <v>437</v>
      </c>
      <c r="BF416">
        <v>0</v>
      </c>
      <c r="BG416">
        <v>0</v>
      </c>
      <c r="BH416">
        <f>1-BF416/BG416</f>
        <v>0</v>
      </c>
      <c r="BI416">
        <v>0.5</v>
      </c>
      <c r="BJ416">
        <f>DI416</f>
        <v>0</v>
      </c>
      <c r="BK416">
        <f>L416</f>
        <v>0</v>
      </c>
      <c r="BL416">
        <f>BH416*BI416*BJ416</f>
        <v>0</v>
      </c>
      <c r="BM416">
        <f>(BK416-BC416)/BJ416</f>
        <v>0</v>
      </c>
      <c r="BN416">
        <f>(BA416-BG416)/BG416</f>
        <v>0</v>
      </c>
      <c r="BO416">
        <f>AZ416/(BB416+AZ416/BG416)</f>
        <v>0</v>
      </c>
      <c r="BP416" t="s">
        <v>437</v>
      </c>
      <c r="BQ416">
        <v>0</v>
      </c>
      <c r="BR416">
        <f>IF(BQ416&lt;&gt;0, BQ416, BO416)</f>
        <v>0</v>
      </c>
      <c r="BS416">
        <f>1-BR416/BG416</f>
        <v>0</v>
      </c>
      <c r="BT416">
        <f>(BG416-BF416)/(BG416-BR416)</f>
        <v>0</v>
      </c>
      <c r="BU416">
        <f>(BA416-BG416)/(BA416-BR416)</f>
        <v>0</v>
      </c>
      <c r="BV416">
        <f>(BG416-BF416)/(BG416-AZ416)</f>
        <v>0</v>
      </c>
      <c r="BW416">
        <f>(BA416-BG416)/(BA416-AZ416)</f>
        <v>0</v>
      </c>
      <c r="BX416">
        <f>(BT416*BR416/BF416)</f>
        <v>0</v>
      </c>
      <c r="BY416">
        <f>(1-BX416)</f>
        <v>0</v>
      </c>
      <c r="DH416">
        <f>$B$11*EG416+$C$11*EH416+$F$11*ES416*(1-EV416)</f>
        <v>0</v>
      </c>
      <c r="DI416">
        <f>DH416*DJ416</f>
        <v>0</v>
      </c>
      <c r="DJ416">
        <f>($B$11*$D$9+$C$11*$D$9+$F$11*((FF416+EX416)/MAX(FF416+EX416+FG416, 0.1)*$I$9+FG416/MAX(FF416+EX416+FG416, 0.1)*$J$9))/($B$11+$C$11+$F$11)</f>
        <v>0</v>
      </c>
      <c r="DK416">
        <f>($B$11*$K$9+$C$11*$K$9+$F$11*((FF416+EX416)/MAX(FF416+EX416+FG416, 0.1)*$P$9+FG416/MAX(FF416+EX416+FG416, 0.1)*$Q$9))/($B$11+$C$11+$F$11)</f>
        <v>0</v>
      </c>
      <c r="DL416">
        <v>6</v>
      </c>
      <c r="DM416">
        <v>0.5</v>
      </c>
      <c r="DN416" t="s">
        <v>438</v>
      </c>
      <c r="DO416">
        <v>2</v>
      </c>
      <c r="DP416" t="b">
        <v>1</v>
      </c>
      <c r="DQ416">
        <v>1761414378.84615</v>
      </c>
      <c r="DR416">
        <v>232.528846153846</v>
      </c>
      <c r="DS416">
        <v>216.708</v>
      </c>
      <c r="DT416">
        <v>30.5259384615385</v>
      </c>
      <c r="DU416">
        <v>25.5255</v>
      </c>
      <c r="DV416">
        <v>231.431307692308</v>
      </c>
      <c r="DW416">
        <v>30.2107615384615</v>
      </c>
      <c r="DX416">
        <v>499.997846153846</v>
      </c>
      <c r="DY416">
        <v>90.3086384615385</v>
      </c>
      <c r="DZ416">
        <v>0.0386820076923077</v>
      </c>
      <c r="EA416">
        <v>36.4481769230769</v>
      </c>
      <c r="EB416">
        <v>35.9814846153846</v>
      </c>
      <c r="EC416">
        <v>999.9</v>
      </c>
      <c r="ED416">
        <v>0</v>
      </c>
      <c r="EE416">
        <v>0</v>
      </c>
      <c r="EF416">
        <v>10017.0692307692</v>
      </c>
      <c r="EG416">
        <v>0</v>
      </c>
      <c r="EH416">
        <v>1271.91461538462</v>
      </c>
      <c r="EI416">
        <v>15.8209153846154</v>
      </c>
      <c r="EJ416">
        <v>239.850538461538</v>
      </c>
      <c r="EK416">
        <v>222.384384615385</v>
      </c>
      <c r="EL416">
        <v>5.00044846153846</v>
      </c>
      <c r="EM416">
        <v>216.708</v>
      </c>
      <c r="EN416">
        <v>25.5255</v>
      </c>
      <c r="EO416">
        <v>2.75675692307692</v>
      </c>
      <c r="EP416">
        <v>2.30517307692308</v>
      </c>
      <c r="EQ416">
        <v>22.6274076923077</v>
      </c>
      <c r="ER416">
        <v>19.7126</v>
      </c>
      <c r="ES416">
        <v>1199.99538461538</v>
      </c>
      <c r="ET416">
        <v>0.967007</v>
      </c>
      <c r="EU416">
        <v>0.0329928846153846</v>
      </c>
      <c r="EV416">
        <v>0</v>
      </c>
      <c r="EW416">
        <v>1351.94384615385</v>
      </c>
      <c r="EX416">
        <v>5.00059</v>
      </c>
      <c r="EY416">
        <v>16797.1538461538</v>
      </c>
      <c r="EZ416">
        <v>10358.7</v>
      </c>
      <c r="FA416">
        <v>53.067</v>
      </c>
      <c r="FB416">
        <v>54.7595384615385</v>
      </c>
      <c r="FC416">
        <v>53.4274615384615</v>
      </c>
      <c r="FD416">
        <v>54.2016153846154</v>
      </c>
      <c r="FE416">
        <v>54.1104615384615</v>
      </c>
      <c r="FF416">
        <v>1155.56538461538</v>
      </c>
      <c r="FG416">
        <v>39.43</v>
      </c>
      <c r="FH416">
        <v>0</v>
      </c>
      <c r="FI416">
        <v>1761414346.9</v>
      </c>
      <c r="FJ416">
        <v>0</v>
      </c>
      <c r="FK416">
        <v>1351.99</v>
      </c>
      <c r="FL416">
        <v>11.6540171036338</v>
      </c>
      <c r="FM416">
        <v>121.398290586056</v>
      </c>
      <c r="FN416">
        <v>16798.1730769231</v>
      </c>
      <c r="FO416">
        <v>15</v>
      </c>
      <c r="FP416">
        <v>0</v>
      </c>
      <c r="FQ416" t="s">
        <v>439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15.67575</v>
      </c>
      <c r="GD416">
        <v>5.16792180451127</v>
      </c>
      <c r="GE416">
        <v>0.618069605707965</v>
      </c>
      <c r="GF416">
        <v>0</v>
      </c>
      <c r="GG416">
        <v>1351.38382352941</v>
      </c>
      <c r="GH416">
        <v>11.8088617299781</v>
      </c>
      <c r="GI416">
        <v>1.17688275868145</v>
      </c>
      <c r="GJ416">
        <v>-1</v>
      </c>
      <c r="GK416">
        <v>5.0037795</v>
      </c>
      <c r="GL416">
        <v>-0.0716801503759377</v>
      </c>
      <c r="GM416">
        <v>0.00764068941588383</v>
      </c>
      <c r="GN416">
        <v>1</v>
      </c>
      <c r="GO416">
        <v>1</v>
      </c>
      <c r="GP416">
        <v>2</v>
      </c>
      <c r="GQ416" t="s">
        <v>446</v>
      </c>
      <c r="GR416">
        <v>3.12895</v>
      </c>
      <c r="GS416">
        <v>2.7166</v>
      </c>
      <c r="GT416">
        <v>0.0473782</v>
      </c>
      <c r="GU416">
        <v>0.044228</v>
      </c>
      <c r="GV416">
        <v>0.11771</v>
      </c>
      <c r="GW416">
        <v>0.103942</v>
      </c>
      <c r="GX416">
        <v>34785.7</v>
      </c>
      <c r="GY416">
        <v>37046.2</v>
      </c>
      <c r="GZ416">
        <v>33129.8</v>
      </c>
      <c r="HA416">
        <v>35187.5</v>
      </c>
      <c r="HB416">
        <v>41582.8</v>
      </c>
      <c r="HC416">
        <v>45395.8</v>
      </c>
      <c r="HD416">
        <v>51939.7</v>
      </c>
      <c r="HE416">
        <v>56365.2</v>
      </c>
      <c r="HF416">
        <v>1.75605</v>
      </c>
      <c r="HG416">
        <v>1.6189</v>
      </c>
      <c r="HH416">
        <v>-0.0201911</v>
      </c>
      <c r="HI416">
        <v>0</v>
      </c>
      <c r="HJ416">
        <v>36.312</v>
      </c>
      <c r="HK416">
        <v>999.9</v>
      </c>
      <c r="HL416">
        <v>56.843</v>
      </c>
      <c r="HM416">
        <v>29.829</v>
      </c>
      <c r="HN416">
        <v>26.5565</v>
      </c>
      <c r="HO416">
        <v>56.4077</v>
      </c>
      <c r="HP416">
        <v>42.2837</v>
      </c>
      <c r="HQ416">
        <v>1</v>
      </c>
      <c r="HR416">
        <v>1.55064</v>
      </c>
      <c r="HS416">
        <v>5.20081</v>
      </c>
      <c r="HT416">
        <v>20.0568</v>
      </c>
      <c r="HU416">
        <v>5.19048</v>
      </c>
      <c r="HV416">
        <v>12.0119</v>
      </c>
      <c r="HW416">
        <v>4.97145</v>
      </c>
      <c r="HX416">
        <v>3.29495</v>
      </c>
      <c r="HY416">
        <v>9999</v>
      </c>
      <c r="HZ416">
        <v>9999</v>
      </c>
      <c r="IA416">
        <v>999.9</v>
      </c>
      <c r="IB416">
        <v>9999</v>
      </c>
      <c r="IC416">
        <v>1.86325</v>
      </c>
      <c r="ID416">
        <v>1.86812</v>
      </c>
      <c r="IE416">
        <v>1.86784</v>
      </c>
      <c r="IF416">
        <v>1.86905</v>
      </c>
      <c r="IG416">
        <v>1.86981</v>
      </c>
      <c r="IH416">
        <v>1.86594</v>
      </c>
      <c r="II416">
        <v>1.86697</v>
      </c>
      <c r="IJ416">
        <v>1.86843</v>
      </c>
      <c r="IK416">
        <v>5</v>
      </c>
      <c r="IL416">
        <v>0</v>
      </c>
      <c r="IM416">
        <v>0</v>
      </c>
      <c r="IN416">
        <v>0</v>
      </c>
      <c r="IO416" t="s">
        <v>441</v>
      </c>
      <c r="IP416" t="s">
        <v>442</v>
      </c>
      <c r="IQ416" t="s">
        <v>443</v>
      </c>
      <c r="IR416" t="s">
        <v>443</v>
      </c>
      <c r="IS416" t="s">
        <v>443</v>
      </c>
      <c r="IT416" t="s">
        <v>443</v>
      </c>
      <c r="IU416">
        <v>0</v>
      </c>
      <c r="IV416">
        <v>100</v>
      </c>
      <c r="IW416">
        <v>100</v>
      </c>
      <c r="IX416">
        <v>1.097</v>
      </c>
      <c r="IY416">
        <v>0.3152</v>
      </c>
      <c r="IZ416">
        <v>1.09748391826392</v>
      </c>
      <c r="JA416">
        <v>0</v>
      </c>
      <c r="JB416">
        <v>0</v>
      </c>
      <c r="JC416">
        <v>0</v>
      </c>
      <c r="JD416">
        <v>0.315191680746845</v>
      </c>
      <c r="JE416">
        <v>0</v>
      </c>
      <c r="JF416">
        <v>0</v>
      </c>
      <c r="JG416">
        <v>0</v>
      </c>
      <c r="JH416">
        <v>5</v>
      </c>
      <c r="JI416">
        <v>2273</v>
      </c>
      <c r="JJ416">
        <v>0</v>
      </c>
      <c r="JK416">
        <v>25</v>
      </c>
      <c r="JL416">
        <v>29356906.4</v>
      </c>
      <c r="JM416">
        <v>29356906.4</v>
      </c>
      <c r="JN416">
        <v>0.523682</v>
      </c>
      <c r="JO416">
        <v>2.6416</v>
      </c>
      <c r="JP416">
        <v>1.54785</v>
      </c>
      <c r="JQ416">
        <v>2.31689</v>
      </c>
      <c r="JR416">
        <v>1.64673</v>
      </c>
      <c r="JS416">
        <v>2.38281</v>
      </c>
      <c r="JT416">
        <v>34.1225</v>
      </c>
      <c r="JU416">
        <v>24.1663</v>
      </c>
      <c r="JV416">
        <v>18</v>
      </c>
      <c r="JW416">
        <v>499.9</v>
      </c>
      <c r="JX416">
        <v>402.187</v>
      </c>
      <c r="JY416">
        <v>29.7962</v>
      </c>
      <c r="JZ416">
        <v>45.5771</v>
      </c>
      <c r="KA416">
        <v>29.9977</v>
      </c>
      <c r="KB416">
        <v>45.5744</v>
      </c>
      <c r="KC416">
        <v>45.4687</v>
      </c>
      <c r="KD416">
        <v>10.3803</v>
      </c>
      <c r="KE416">
        <v>0</v>
      </c>
      <c r="KF416">
        <v>100</v>
      </c>
      <c r="KG416">
        <v>29.8107</v>
      </c>
      <c r="KH416">
        <v>162.932</v>
      </c>
      <c r="KI416">
        <v>34.6858</v>
      </c>
      <c r="KJ416">
        <v>94.2326</v>
      </c>
      <c r="KK416">
        <v>91.2443</v>
      </c>
    </row>
    <row r="417" spans="1:297">
      <c r="A417">
        <v>401</v>
      </c>
      <c r="B417">
        <v>1761414392</v>
      </c>
      <c r="C417">
        <v>6211</v>
      </c>
      <c r="D417" t="s">
        <v>1248</v>
      </c>
      <c r="E417" t="s">
        <v>1249</v>
      </c>
      <c r="F417">
        <v>5</v>
      </c>
      <c r="G417" t="s">
        <v>1217</v>
      </c>
      <c r="H417" t="s">
        <v>436</v>
      </c>
      <c r="I417">
        <v>1761414383.84615</v>
      </c>
      <c r="J417">
        <f>(K417)/1000</f>
        <v>0</v>
      </c>
      <c r="K417">
        <f>IF(DP417, AN417, AH417)</f>
        <v>0</v>
      </c>
      <c r="L417">
        <f>IF(DP417, AI417, AG417)</f>
        <v>0</v>
      </c>
      <c r="M417">
        <f>DR417 - IF(AU417&gt;1, L417*DL417*100.0/(AW417), 0)</f>
        <v>0</v>
      </c>
      <c r="N417">
        <f>((T417-J417/2)*M417-L417)/(T417+J417/2)</f>
        <v>0</v>
      </c>
      <c r="O417">
        <f>N417*(DY417+DZ417)/1000.0</f>
        <v>0</v>
      </c>
      <c r="P417">
        <f>(DR417 - IF(AU417&gt;1, L417*DL417*100.0/(AW417), 0))*(DY417+DZ417)/1000.0</f>
        <v>0</v>
      </c>
      <c r="Q417">
        <f>2.0/((1/S417-1/R417)+SIGN(S417)*SQRT((1/S417-1/R417)*(1/S417-1/R417) + 4*DM417/((DM417+1)*(DM417+1))*(2*1/S417*1/R417-1/R417*1/R417)))</f>
        <v>0</v>
      </c>
      <c r="R417">
        <f>IF(LEFT(DN417,1)&lt;&gt;"0",IF(LEFT(DN417,1)="1",3.0,DO417),$D$5+$E$5*(EF417*DY417/($K$5*1000))+$F$5*(EF417*DY417/($K$5*1000))*MAX(MIN(DL417,$J$5),$I$5)*MAX(MIN(DL417,$J$5),$I$5)+$G$5*MAX(MIN(DL417,$J$5),$I$5)*(EF417*DY417/($K$5*1000))+$H$5*(EF417*DY417/($K$5*1000))*(EF417*DY417/($K$5*1000)))</f>
        <v>0</v>
      </c>
      <c r="S417">
        <f>J417*(1000-(1000*0.61365*exp(17.502*W417/(240.97+W417))/(DY417+DZ417)+DT417)/2)/(1000*0.61365*exp(17.502*W417/(240.97+W417))/(DY417+DZ417)-DT417)</f>
        <v>0</v>
      </c>
      <c r="T417">
        <f>1/((DM417+1)/(Q417/1.6)+1/(R417/1.37)) + DM417/((DM417+1)/(Q417/1.6) + DM417/(R417/1.37))</f>
        <v>0</v>
      </c>
      <c r="U417">
        <f>(DH417*DK417)</f>
        <v>0</v>
      </c>
      <c r="V417">
        <f>(EA417+(U417+2*0.95*5.67E-8*(((EA417+$B$7)+273)^4-(EA417+273)^4)-44100*J417)/(1.84*29.3*R417+8*0.95*5.67E-8*(EA417+273)^3))</f>
        <v>0</v>
      </c>
      <c r="W417">
        <f>($C$7*EB417+$D$7*EC417+$E$7*V417)</f>
        <v>0</v>
      </c>
      <c r="X417">
        <f>0.61365*exp(17.502*W417/(240.97+W417))</f>
        <v>0</v>
      </c>
      <c r="Y417">
        <f>(Z417/AA417*100)</f>
        <v>0</v>
      </c>
      <c r="Z417">
        <f>DT417*(DY417+DZ417)/1000</f>
        <v>0</v>
      </c>
      <c r="AA417">
        <f>0.61365*exp(17.502*EA417/(240.97+EA417))</f>
        <v>0</v>
      </c>
      <c r="AB417">
        <f>(X417-DT417*(DY417+DZ417)/1000)</f>
        <v>0</v>
      </c>
      <c r="AC417">
        <f>(-J417*44100)</f>
        <v>0</v>
      </c>
      <c r="AD417">
        <f>2*29.3*R417*0.92*(EA417-W417)</f>
        <v>0</v>
      </c>
      <c r="AE417">
        <f>2*0.95*5.67E-8*(((EA417+$B$7)+273)^4-(W417+273)^4)</f>
        <v>0</v>
      </c>
      <c r="AF417">
        <f>U417+AE417+AC417+AD417</f>
        <v>0</v>
      </c>
      <c r="AG417">
        <f>DX417*AU417*(DS417-DR417*(1000-AU417*DU417)/(1000-AU417*DT417))/(100*DL417)</f>
        <v>0</v>
      </c>
      <c r="AH417">
        <f>1000*DX417*AU417*(DT417-DU417)/(100*DL417*(1000-AU417*DT417))</f>
        <v>0</v>
      </c>
      <c r="AI417">
        <f>(AJ417 - AK417 - DY417*1E3/(8.314*(EA417+273.15)) * AM417/DX417 * AL417) * DX417/(100*DL417) * (1000 - DU417)/1000</f>
        <v>0</v>
      </c>
      <c r="AJ417">
        <v>189.111369115415</v>
      </c>
      <c r="AK417">
        <v>200.282496969697</v>
      </c>
      <c r="AL417">
        <v>-3.28544806712476</v>
      </c>
      <c r="AM417">
        <v>65.3915502829197</v>
      </c>
      <c r="AN417">
        <f>(AP417 - AO417 + DY417*1E3/(8.314*(EA417+273.15)) * AR417/DX417 * AQ417) * DX417/(100*DL417) * 1000/(1000 - AP417)</f>
        <v>0</v>
      </c>
      <c r="AO417">
        <v>25.5249245443986</v>
      </c>
      <c r="AP417">
        <v>30.5196587878788</v>
      </c>
      <c r="AQ417">
        <v>-1.16035983350001e-05</v>
      </c>
      <c r="AR417">
        <v>110.494569577737</v>
      </c>
      <c r="AS417">
        <v>0</v>
      </c>
      <c r="AT417">
        <v>0</v>
      </c>
      <c r="AU417">
        <f>IF(AS417*$H$13&gt;=AW417,1.0,(AW417/(AW417-AS417*$H$13)))</f>
        <v>0</v>
      </c>
      <c r="AV417">
        <f>(AU417-1)*100</f>
        <v>0</v>
      </c>
      <c r="AW417">
        <f>MAX(0,($B$13+$C$13*EF417)/(1+$D$13*EF417)*DY417/(EA417+273)*$E$13)</f>
        <v>0</v>
      </c>
      <c r="AX417" t="s">
        <v>437</v>
      </c>
      <c r="AY417" t="s">
        <v>437</v>
      </c>
      <c r="AZ417">
        <v>0</v>
      </c>
      <c r="BA417">
        <v>0</v>
      </c>
      <c r="BB417">
        <f>1-AZ417/BA417</f>
        <v>0</v>
      </c>
      <c r="BC417">
        <v>0</v>
      </c>
      <c r="BD417" t="s">
        <v>437</v>
      </c>
      <c r="BE417" t="s">
        <v>437</v>
      </c>
      <c r="BF417">
        <v>0</v>
      </c>
      <c r="BG417">
        <v>0</v>
      </c>
      <c r="BH417">
        <f>1-BF417/BG417</f>
        <v>0</v>
      </c>
      <c r="BI417">
        <v>0.5</v>
      </c>
      <c r="BJ417">
        <f>DI417</f>
        <v>0</v>
      </c>
      <c r="BK417">
        <f>L417</f>
        <v>0</v>
      </c>
      <c r="BL417">
        <f>BH417*BI417*BJ417</f>
        <v>0</v>
      </c>
      <c r="BM417">
        <f>(BK417-BC417)/BJ417</f>
        <v>0</v>
      </c>
      <c r="BN417">
        <f>(BA417-BG417)/BG417</f>
        <v>0</v>
      </c>
      <c r="BO417">
        <f>AZ417/(BB417+AZ417/BG417)</f>
        <v>0</v>
      </c>
      <c r="BP417" t="s">
        <v>437</v>
      </c>
      <c r="BQ417">
        <v>0</v>
      </c>
      <c r="BR417">
        <f>IF(BQ417&lt;&gt;0, BQ417, BO417)</f>
        <v>0</v>
      </c>
      <c r="BS417">
        <f>1-BR417/BG417</f>
        <v>0</v>
      </c>
      <c r="BT417">
        <f>(BG417-BF417)/(BG417-BR417)</f>
        <v>0</v>
      </c>
      <c r="BU417">
        <f>(BA417-BG417)/(BA417-BR417)</f>
        <v>0</v>
      </c>
      <c r="BV417">
        <f>(BG417-BF417)/(BG417-AZ417)</f>
        <v>0</v>
      </c>
      <c r="BW417">
        <f>(BA417-BG417)/(BA417-AZ417)</f>
        <v>0</v>
      </c>
      <c r="BX417">
        <f>(BT417*BR417/BF417)</f>
        <v>0</v>
      </c>
      <c r="BY417">
        <f>(1-BX417)</f>
        <v>0</v>
      </c>
      <c r="DH417">
        <f>$B$11*EG417+$C$11*EH417+$F$11*ES417*(1-EV417)</f>
        <v>0</v>
      </c>
      <c r="DI417">
        <f>DH417*DJ417</f>
        <v>0</v>
      </c>
      <c r="DJ417">
        <f>($B$11*$D$9+$C$11*$D$9+$F$11*((FF417+EX417)/MAX(FF417+EX417+FG417, 0.1)*$I$9+FG417/MAX(FF417+EX417+FG417, 0.1)*$J$9))/($B$11+$C$11+$F$11)</f>
        <v>0</v>
      </c>
      <c r="DK417">
        <f>($B$11*$K$9+$C$11*$K$9+$F$11*((FF417+EX417)/MAX(FF417+EX417+FG417, 0.1)*$P$9+FG417/MAX(FF417+EX417+FG417, 0.1)*$Q$9))/($B$11+$C$11+$F$11)</f>
        <v>0</v>
      </c>
      <c r="DL417">
        <v>6</v>
      </c>
      <c r="DM417">
        <v>0.5</v>
      </c>
      <c r="DN417" t="s">
        <v>438</v>
      </c>
      <c r="DO417">
        <v>2</v>
      </c>
      <c r="DP417" t="b">
        <v>1</v>
      </c>
      <c r="DQ417">
        <v>1761414383.84615</v>
      </c>
      <c r="DR417">
        <v>216.819692307692</v>
      </c>
      <c r="DS417">
        <v>200.303</v>
      </c>
      <c r="DT417">
        <v>30.5221692307692</v>
      </c>
      <c r="DU417">
        <v>25.5248923076923</v>
      </c>
      <c r="DV417">
        <v>215.722230769231</v>
      </c>
      <c r="DW417">
        <v>30.2069846153846</v>
      </c>
      <c r="DX417">
        <v>500.010615384615</v>
      </c>
      <c r="DY417">
        <v>90.3080923076923</v>
      </c>
      <c r="DZ417">
        <v>0.0385926538461538</v>
      </c>
      <c r="EA417">
        <v>36.4409307692308</v>
      </c>
      <c r="EB417">
        <v>35.9815</v>
      </c>
      <c r="EC417">
        <v>999.9</v>
      </c>
      <c r="ED417">
        <v>0</v>
      </c>
      <c r="EE417">
        <v>0</v>
      </c>
      <c r="EF417">
        <v>10008.8953846154</v>
      </c>
      <c r="EG417">
        <v>0</v>
      </c>
      <c r="EH417">
        <v>1271.98538461538</v>
      </c>
      <c r="EI417">
        <v>16.5167769230769</v>
      </c>
      <c r="EJ417">
        <v>223.645923076923</v>
      </c>
      <c r="EK417">
        <v>205.549615384615</v>
      </c>
      <c r="EL417">
        <v>4.99727230769231</v>
      </c>
      <c r="EM417">
        <v>200.303</v>
      </c>
      <c r="EN417">
        <v>25.5248923076923</v>
      </c>
      <c r="EO417">
        <v>2.75639846153846</v>
      </c>
      <c r="EP417">
        <v>2.30510384615385</v>
      </c>
      <c r="EQ417">
        <v>22.6252692307692</v>
      </c>
      <c r="ER417">
        <v>19.7121076923077</v>
      </c>
      <c r="ES417">
        <v>1200.00615384615</v>
      </c>
      <c r="ET417">
        <v>0.967007</v>
      </c>
      <c r="EU417">
        <v>0.0329929</v>
      </c>
      <c r="EV417">
        <v>0</v>
      </c>
      <c r="EW417">
        <v>1352.8</v>
      </c>
      <c r="EX417">
        <v>5.00059</v>
      </c>
      <c r="EY417">
        <v>16806.4</v>
      </c>
      <c r="EZ417">
        <v>10358.7846153846</v>
      </c>
      <c r="FA417">
        <v>53.0477692307692</v>
      </c>
      <c r="FB417">
        <v>54.7306153846154</v>
      </c>
      <c r="FC417">
        <v>53.4083846153846</v>
      </c>
      <c r="FD417">
        <v>54.168</v>
      </c>
      <c r="FE417">
        <v>54.0910769230769</v>
      </c>
      <c r="FF417">
        <v>1155.57615384615</v>
      </c>
      <c r="FG417">
        <v>39.43</v>
      </c>
      <c r="FH417">
        <v>0</v>
      </c>
      <c r="FI417">
        <v>1761414352.3</v>
      </c>
      <c r="FJ417">
        <v>0</v>
      </c>
      <c r="FK417">
        <v>1352.9296</v>
      </c>
      <c r="FL417">
        <v>8.61769232247481</v>
      </c>
      <c r="FM417">
        <v>96.9769232431238</v>
      </c>
      <c r="FN417">
        <v>16808.508</v>
      </c>
      <c r="FO417">
        <v>15</v>
      </c>
      <c r="FP417">
        <v>0</v>
      </c>
      <c r="FQ417" t="s">
        <v>439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16.1622761904762</v>
      </c>
      <c r="GD417">
        <v>8.92249870129868</v>
      </c>
      <c r="GE417">
        <v>0.95154256362261</v>
      </c>
      <c r="GF417">
        <v>0</v>
      </c>
      <c r="GG417">
        <v>1352.24441176471</v>
      </c>
      <c r="GH417">
        <v>10.5495798414654</v>
      </c>
      <c r="GI417">
        <v>1.06535051171094</v>
      </c>
      <c r="GJ417">
        <v>-1</v>
      </c>
      <c r="GK417">
        <v>4.99946428571429</v>
      </c>
      <c r="GL417">
        <v>-0.036460519480517</v>
      </c>
      <c r="GM417">
        <v>0.00438172565639275</v>
      </c>
      <c r="GN417">
        <v>1</v>
      </c>
      <c r="GO417">
        <v>1</v>
      </c>
      <c r="GP417">
        <v>2</v>
      </c>
      <c r="GQ417" t="s">
        <v>446</v>
      </c>
      <c r="GR417">
        <v>3.12908</v>
      </c>
      <c r="GS417">
        <v>2.71621</v>
      </c>
      <c r="GT417">
        <v>0.0440704</v>
      </c>
      <c r="GU417">
        <v>0.0405247</v>
      </c>
      <c r="GV417">
        <v>0.117723</v>
      </c>
      <c r="GW417">
        <v>0.103955</v>
      </c>
      <c r="GX417">
        <v>34907.8</v>
      </c>
      <c r="GY417">
        <v>37191.8</v>
      </c>
      <c r="GZ417">
        <v>33131.2</v>
      </c>
      <c r="HA417">
        <v>35189.6</v>
      </c>
      <c r="HB417">
        <v>41583.1</v>
      </c>
      <c r="HC417">
        <v>45397.2</v>
      </c>
      <c r="HD417">
        <v>51941.4</v>
      </c>
      <c r="HE417">
        <v>56368.5</v>
      </c>
      <c r="HF417">
        <v>1.7567</v>
      </c>
      <c r="HG417">
        <v>1.6191</v>
      </c>
      <c r="HH417">
        <v>-0.0197068</v>
      </c>
      <c r="HI417">
        <v>0</v>
      </c>
      <c r="HJ417">
        <v>36.3069</v>
      </c>
      <c r="HK417">
        <v>999.9</v>
      </c>
      <c r="HL417">
        <v>56.818</v>
      </c>
      <c r="HM417">
        <v>29.829</v>
      </c>
      <c r="HN417">
        <v>26.5421</v>
      </c>
      <c r="HO417">
        <v>56.4177</v>
      </c>
      <c r="HP417">
        <v>42.484</v>
      </c>
      <c r="HQ417">
        <v>1</v>
      </c>
      <c r="HR417">
        <v>1.54837</v>
      </c>
      <c r="HS417">
        <v>5.19931</v>
      </c>
      <c r="HT417">
        <v>20.0569</v>
      </c>
      <c r="HU417">
        <v>5.19063</v>
      </c>
      <c r="HV417">
        <v>12.0128</v>
      </c>
      <c r="HW417">
        <v>4.9718</v>
      </c>
      <c r="HX417">
        <v>3.29495</v>
      </c>
      <c r="HY417">
        <v>9999</v>
      </c>
      <c r="HZ417">
        <v>9999</v>
      </c>
      <c r="IA417">
        <v>999.9</v>
      </c>
      <c r="IB417">
        <v>9999</v>
      </c>
      <c r="IC417">
        <v>1.86325</v>
      </c>
      <c r="ID417">
        <v>1.86813</v>
      </c>
      <c r="IE417">
        <v>1.86785</v>
      </c>
      <c r="IF417">
        <v>1.86905</v>
      </c>
      <c r="IG417">
        <v>1.86983</v>
      </c>
      <c r="IH417">
        <v>1.86595</v>
      </c>
      <c r="II417">
        <v>1.86698</v>
      </c>
      <c r="IJ417">
        <v>1.86843</v>
      </c>
      <c r="IK417">
        <v>5</v>
      </c>
      <c r="IL417">
        <v>0</v>
      </c>
      <c r="IM417">
        <v>0</v>
      </c>
      <c r="IN417">
        <v>0</v>
      </c>
      <c r="IO417" t="s">
        <v>441</v>
      </c>
      <c r="IP417" t="s">
        <v>442</v>
      </c>
      <c r="IQ417" t="s">
        <v>443</v>
      </c>
      <c r="IR417" t="s">
        <v>443</v>
      </c>
      <c r="IS417" t="s">
        <v>443</v>
      </c>
      <c r="IT417" t="s">
        <v>443</v>
      </c>
      <c r="IU417">
        <v>0</v>
      </c>
      <c r="IV417">
        <v>100</v>
      </c>
      <c r="IW417">
        <v>100</v>
      </c>
      <c r="IX417">
        <v>1.098</v>
      </c>
      <c r="IY417">
        <v>0.3152</v>
      </c>
      <c r="IZ417">
        <v>1.09748391826392</v>
      </c>
      <c r="JA417">
        <v>0</v>
      </c>
      <c r="JB417">
        <v>0</v>
      </c>
      <c r="JC417">
        <v>0</v>
      </c>
      <c r="JD417">
        <v>0.315191680746845</v>
      </c>
      <c r="JE417">
        <v>0</v>
      </c>
      <c r="JF417">
        <v>0</v>
      </c>
      <c r="JG417">
        <v>0</v>
      </c>
      <c r="JH417">
        <v>5</v>
      </c>
      <c r="JI417">
        <v>2273</v>
      </c>
      <c r="JJ417">
        <v>0</v>
      </c>
      <c r="JK417">
        <v>25</v>
      </c>
      <c r="JL417">
        <v>29356906.5</v>
      </c>
      <c r="JM417">
        <v>29356906.5</v>
      </c>
      <c r="JN417">
        <v>0.484619</v>
      </c>
      <c r="JO417">
        <v>2.6416</v>
      </c>
      <c r="JP417">
        <v>1.54785</v>
      </c>
      <c r="JQ417">
        <v>2.31689</v>
      </c>
      <c r="JR417">
        <v>1.64551</v>
      </c>
      <c r="JS417">
        <v>2.37915</v>
      </c>
      <c r="JT417">
        <v>34.1225</v>
      </c>
      <c r="JU417">
        <v>24.1663</v>
      </c>
      <c r="JV417">
        <v>18</v>
      </c>
      <c r="JW417">
        <v>500.198</v>
      </c>
      <c r="JX417">
        <v>402.185</v>
      </c>
      <c r="JY417">
        <v>29.8096</v>
      </c>
      <c r="JZ417">
        <v>45.5522</v>
      </c>
      <c r="KA417">
        <v>29.9979</v>
      </c>
      <c r="KB417">
        <v>45.5485</v>
      </c>
      <c r="KC417">
        <v>45.4443</v>
      </c>
      <c r="KD417">
        <v>9.68411</v>
      </c>
      <c r="KE417">
        <v>0</v>
      </c>
      <c r="KF417">
        <v>100</v>
      </c>
      <c r="KG417">
        <v>29.8216</v>
      </c>
      <c r="KH417">
        <v>149.433</v>
      </c>
      <c r="KI417">
        <v>34.6858</v>
      </c>
      <c r="KJ417">
        <v>94.2361</v>
      </c>
      <c r="KK417">
        <v>91.2496</v>
      </c>
    </row>
    <row r="418" spans="1:297">
      <c r="A418">
        <v>402</v>
      </c>
      <c r="B418">
        <v>1761414397</v>
      </c>
      <c r="C418">
        <v>6216</v>
      </c>
      <c r="D418" t="s">
        <v>1250</v>
      </c>
      <c r="E418" t="s">
        <v>1251</v>
      </c>
      <c r="F418">
        <v>5</v>
      </c>
      <c r="G418" t="s">
        <v>1217</v>
      </c>
      <c r="H418" t="s">
        <v>436</v>
      </c>
      <c r="I418">
        <v>1761414388.84615</v>
      </c>
      <c r="J418">
        <f>(K418)/1000</f>
        <v>0</v>
      </c>
      <c r="K418">
        <f>IF(DP418, AN418, AH418)</f>
        <v>0</v>
      </c>
      <c r="L418">
        <f>IF(DP418, AI418, AG418)</f>
        <v>0</v>
      </c>
      <c r="M418">
        <f>DR418 - IF(AU418&gt;1, L418*DL418*100.0/(AW418), 0)</f>
        <v>0</v>
      </c>
      <c r="N418">
        <f>((T418-J418/2)*M418-L418)/(T418+J418/2)</f>
        <v>0</v>
      </c>
      <c r="O418">
        <f>N418*(DY418+DZ418)/1000.0</f>
        <v>0</v>
      </c>
      <c r="P418">
        <f>(DR418 - IF(AU418&gt;1, L418*DL418*100.0/(AW418), 0))*(DY418+DZ418)/1000.0</f>
        <v>0</v>
      </c>
      <c r="Q418">
        <f>2.0/((1/S418-1/R418)+SIGN(S418)*SQRT((1/S418-1/R418)*(1/S418-1/R418) + 4*DM418/((DM418+1)*(DM418+1))*(2*1/S418*1/R418-1/R418*1/R418)))</f>
        <v>0</v>
      </c>
      <c r="R418">
        <f>IF(LEFT(DN418,1)&lt;&gt;"0",IF(LEFT(DN418,1)="1",3.0,DO418),$D$5+$E$5*(EF418*DY418/($K$5*1000))+$F$5*(EF418*DY418/($K$5*1000))*MAX(MIN(DL418,$J$5),$I$5)*MAX(MIN(DL418,$J$5),$I$5)+$G$5*MAX(MIN(DL418,$J$5),$I$5)*(EF418*DY418/($K$5*1000))+$H$5*(EF418*DY418/($K$5*1000))*(EF418*DY418/($K$5*1000)))</f>
        <v>0</v>
      </c>
      <c r="S418">
        <f>J418*(1000-(1000*0.61365*exp(17.502*W418/(240.97+W418))/(DY418+DZ418)+DT418)/2)/(1000*0.61365*exp(17.502*W418/(240.97+W418))/(DY418+DZ418)-DT418)</f>
        <v>0</v>
      </c>
      <c r="T418">
        <f>1/((DM418+1)/(Q418/1.6)+1/(R418/1.37)) + DM418/((DM418+1)/(Q418/1.6) + DM418/(R418/1.37))</f>
        <v>0</v>
      </c>
      <c r="U418">
        <f>(DH418*DK418)</f>
        <v>0</v>
      </c>
      <c r="V418">
        <f>(EA418+(U418+2*0.95*5.67E-8*(((EA418+$B$7)+273)^4-(EA418+273)^4)-44100*J418)/(1.84*29.3*R418+8*0.95*5.67E-8*(EA418+273)^3))</f>
        <v>0</v>
      </c>
      <c r="W418">
        <f>($C$7*EB418+$D$7*EC418+$E$7*V418)</f>
        <v>0</v>
      </c>
      <c r="X418">
        <f>0.61365*exp(17.502*W418/(240.97+W418))</f>
        <v>0</v>
      </c>
      <c r="Y418">
        <f>(Z418/AA418*100)</f>
        <v>0</v>
      </c>
      <c r="Z418">
        <f>DT418*(DY418+DZ418)/1000</f>
        <v>0</v>
      </c>
      <c r="AA418">
        <f>0.61365*exp(17.502*EA418/(240.97+EA418))</f>
        <v>0</v>
      </c>
      <c r="AB418">
        <f>(X418-DT418*(DY418+DZ418)/1000)</f>
        <v>0</v>
      </c>
      <c r="AC418">
        <f>(-J418*44100)</f>
        <v>0</v>
      </c>
      <c r="AD418">
        <f>2*29.3*R418*0.92*(EA418-W418)</f>
        <v>0</v>
      </c>
      <c r="AE418">
        <f>2*0.95*5.67E-8*(((EA418+$B$7)+273)^4-(W418+273)^4)</f>
        <v>0</v>
      </c>
      <c r="AF418">
        <f>U418+AE418+AC418+AD418</f>
        <v>0</v>
      </c>
      <c r="AG418">
        <f>DX418*AU418*(DS418-DR418*(1000-AU418*DU418)/(1000-AU418*DT418))/(100*DL418)</f>
        <v>0</v>
      </c>
      <c r="AH418">
        <f>1000*DX418*AU418*(DT418-DU418)/(100*DL418*(1000-AU418*DT418))</f>
        <v>0</v>
      </c>
      <c r="AI418">
        <f>(AJ418 - AK418 - DY418*1E3/(8.314*(EA418+273.15)) * AM418/DX418 * AL418) * DX418/(100*DL418) * (1000 - DU418)/1000</f>
        <v>0</v>
      </c>
      <c r="AJ418">
        <v>171.08972024721</v>
      </c>
      <c r="AK418">
        <v>183.218357575758</v>
      </c>
      <c r="AL418">
        <v>-3.42390012883734</v>
      </c>
      <c r="AM418">
        <v>65.3915502829197</v>
      </c>
      <c r="AN418">
        <f>(AP418 - AO418 + DY418*1E3/(8.314*(EA418+273.15)) * AR418/DX418 * AQ418) * DX418/(100*DL418) * 1000/(1000 - AP418)</f>
        <v>0</v>
      </c>
      <c r="AO418">
        <v>25.5250223570676</v>
      </c>
      <c r="AP418">
        <v>30.5249551515152</v>
      </c>
      <c r="AQ418">
        <v>1.83581400723642e-05</v>
      </c>
      <c r="AR418">
        <v>110.494569577737</v>
      </c>
      <c r="AS418">
        <v>0</v>
      </c>
      <c r="AT418">
        <v>0</v>
      </c>
      <c r="AU418">
        <f>IF(AS418*$H$13&gt;=AW418,1.0,(AW418/(AW418-AS418*$H$13)))</f>
        <v>0</v>
      </c>
      <c r="AV418">
        <f>(AU418-1)*100</f>
        <v>0</v>
      </c>
      <c r="AW418">
        <f>MAX(0,($B$13+$C$13*EF418)/(1+$D$13*EF418)*DY418/(EA418+273)*$E$13)</f>
        <v>0</v>
      </c>
      <c r="AX418" t="s">
        <v>437</v>
      </c>
      <c r="AY418" t="s">
        <v>437</v>
      </c>
      <c r="AZ418">
        <v>0</v>
      </c>
      <c r="BA418">
        <v>0</v>
      </c>
      <c r="BB418">
        <f>1-AZ418/BA418</f>
        <v>0</v>
      </c>
      <c r="BC418">
        <v>0</v>
      </c>
      <c r="BD418" t="s">
        <v>437</v>
      </c>
      <c r="BE418" t="s">
        <v>437</v>
      </c>
      <c r="BF418">
        <v>0</v>
      </c>
      <c r="BG418">
        <v>0</v>
      </c>
      <c r="BH418">
        <f>1-BF418/BG418</f>
        <v>0</v>
      </c>
      <c r="BI418">
        <v>0.5</v>
      </c>
      <c r="BJ418">
        <f>DI418</f>
        <v>0</v>
      </c>
      <c r="BK418">
        <f>L418</f>
        <v>0</v>
      </c>
      <c r="BL418">
        <f>BH418*BI418*BJ418</f>
        <v>0</v>
      </c>
      <c r="BM418">
        <f>(BK418-BC418)/BJ418</f>
        <v>0</v>
      </c>
      <c r="BN418">
        <f>(BA418-BG418)/BG418</f>
        <v>0</v>
      </c>
      <c r="BO418">
        <f>AZ418/(BB418+AZ418/BG418)</f>
        <v>0</v>
      </c>
      <c r="BP418" t="s">
        <v>437</v>
      </c>
      <c r="BQ418">
        <v>0</v>
      </c>
      <c r="BR418">
        <f>IF(BQ418&lt;&gt;0, BQ418, BO418)</f>
        <v>0</v>
      </c>
      <c r="BS418">
        <f>1-BR418/BG418</f>
        <v>0</v>
      </c>
      <c r="BT418">
        <f>(BG418-BF418)/(BG418-BR418)</f>
        <v>0</v>
      </c>
      <c r="BU418">
        <f>(BA418-BG418)/(BA418-BR418)</f>
        <v>0</v>
      </c>
      <c r="BV418">
        <f>(BG418-BF418)/(BG418-AZ418)</f>
        <v>0</v>
      </c>
      <c r="BW418">
        <f>(BA418-BG418)/(BA418-AZ418)</f>
        <v>0</v>
      </c>
      <c r="BX418">
        <f>(BT418*BR418/BF418)</f>
        <v>0</v>
      </c>
      <c r="BY418">
        <f>(1-BX418)</f>
        <v>0</v>
      </c>
      <c r="DH418">
        <f>$B$11*EG418+$C$11*EH418+$F$11*ES418*(1-EV418)</f>
        <v>0</v>
      </c>
      <c r="DI418">
        <f>DH418*DJ418</f>
        <v>0</v>
      </c>
      <c r="DJ418">
        <f>($B$11*$D$9+$C$11*$D$9+$F$11*((FF418+EX418)/MAX(FF418+EX418+FG418, 0.1)*$I$9+FG418/MAX(FF418+EX418+FG418, 0.1)*$J$9))/($B$11+$C$11+$F$11)</f>
        <v>0</v>
      </c>
      <c r="DK418">
        <f>($B$11*$K$9+$C$11*$K$9+$F$11*((FF418+EX418)/MAX(FF418+EX418+FG418, 0.1)*$P$9+FG418/MAX(FF418+EX418+FG418, 0.1)*$Q$9))/($B$11+$C$11+$F$11)</f>
        <v>0</v>
      </c>
      <c r="DL418">
        <v>6</v>
      </c>
      <c r="DM418">
        <v>0.5</v>
      </c>
      <c r="DN418" t="s">
        <v>438</v>
      </c>
      <c r="DO418">
        <v>2</v>
      </c>
      <c r="DP418" t="b">
        <v>1</v>
      </c>
      <c r="DQ418">
        <v>1761414388.84615</v>
      </c>
      <c r="DR418">
        <v>200.903461538462</v>
      </c>
      <c r="DS418">
        <v>183.339</v>
      </c>
      <c r="DT418">
        <v>30.5218923076923</v>
      </c>
      <c r="DU418">
        <v>25.5245923076923</v>
      </c>
      <c r="DV418">
        <v>199.805923076923</v>
      </c>
      <c r="DW418">
        <v>30.2066923076923</v>
      </c>
      <c r="DX418">
        <v>500.004153846154</v>
      </c>
      <c r="DY418">
        <v>90.3071538461538</v>
      </c>
      <c r="DZ418">
        <v>0.0384672</v>
      </c>
      <c r="EA418">
        <v>36.4388923076923</v>
      </c>
      <c r="EB418">
        <v>35.9829538461538</v>
      </c>
      <c r="EC418">
        <v>999.9</v>
      </c>
      <c r="ED418">
        <v>0</v>
      </c>
      <c r="EE418">
        <v>0</v>
      </c>
      <c r="EF418">
        <v>10006.9223076923</v>
      </c>
      <c r="EG418">
        <v>0</v>
      </c>
      <c r="EH418">
        <v>1272.03923076923</v>
      </c>
      <c r="EI418">
        <v>17.5644692307692</v>
      </c>
      <c r="EJ418">
        <v>207.228461538462</v>
      </c>
      <c r="EK418">
        <v>188.141153846154</v>
      </c>
      <c r="EL418">
        <v>4.99729461538462</v>
      </c>
      <c r="EM418">
        <v>183.339</v>
      </c>
      <c r="EN418">
        <v>25.5245923076923</v>
      </c>
      <c r="EO418">
        <v>2.75634461538462</v>
      </c>
      <c r="EP418">
        <v>2.30505230769231</v>
      </c>
      <c r="EQ418">
        <v>22.6249538461538</v>
      </c>
      <c r="ER418">
        <v>19.7117461538462</v>
      </c>
      <c r="ES418">
        <v>1200.01692307692</v>
      </c>
      <c r="ET418">
        <v>0.967007</v>
      </c>
      <c r="EU418">
        <v>0.0329929</v>
      </c>
      <c r="EV418">
        <v>0</v>
      </c>
      <c r="EW418">
        <v>1353.39153846154</v>
      </c>
      <c r="EX418">
        <v>5.00059</v>
      </c>
      <c r="EY418">
        <v>16813.3307692308</v>
      </c>
      <c r="EZ418">
        <v>10358.8692307692</v>
      </c>
      <c r="FA418">
        <v>53.0238461538462</v>
      </c>
      <c r="FB418">
        <v>54.7112307692308</v>
      </c>
      <c r="FC418">
        <v>53.3893076923077</v>
      </c>
      <c r="FD418">
        <v>54.1440769230769</v>
      </c>
      <c r="FE418">
        <v>54.0716923076923</v>
      </c>
      <c r="FF418">
        <v>1155.58692307692</v>
      </c>
      <c r="FG418">
        <v>39.43</v>
      </c>
      <c r="FH418">
        <v>0</v>
      </c>
      <c r="FI418">
        <v>1761414357.1</v>
      </c>
      <c r="FJ418">
        <v>0</v>
      </c>
      <c r="FK418">
        <v>1353.4896</v>
      </c>
      <c r="FL418">
        <v>5.58384617030386</v>
      </c>
      <c r="FM418">
        <v>56.1307693509947</v>
      </c>
      <c r="FN418">
        <v>16814.52</v>
      </c>
      <c r="FO418">
        <v>15</v>
      </c>
      <c r="FP418">
        <v>0</v>
      </c>
      <c r="FQ418" t="s">
        <v>439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17.06273</v>
      </c>
      <c r="GD418">
        <v>12.6390045112782</v>
      </c>
      <c r="GE418">
        <v>1.23353980645134</v>
      </c>
      <c r="GF418">
        <v>0</v>
      </c>
      <c r="GG418">
        <v>1352.98205882353</v>
      </c>
      <c r="GH418">
        <v>7.85744842998338</v>
      </c>
      <c r="GI418">
        <v>0.812822892986725</v>
      </c>
      <c r="GJ418">
        <v>-1</v>
      </c>
      <c r="GK418">
        <v>4.997529</v>
      </c>
      <c r="GL418">
        <v>-3.87969924763715e-05</v>
      </c>
      <c r="GM418">
        <v>0.00193223937440468</v>
      </c>
      <c r="GN418">
        <v>1</v>
      </c>
      <c r="GO418">
        <v>1</v>
      </c>
      <c r="GP418">
        <v>2</v>
      </c>
      <c r="GQ418" t="s">
        <v>446</v>
      </c>
      <c r="GR418">
        <v>3.12895</v>
      </c>
      <c r="GS418">
        <v>2.71658</v>
      </c>
      <c r="GT418">
        <v>0.0405823</v>
      </c>
      <c r="GU418">
        <v>0.0369693</v>
      </c>
      <c r="GV418">
        <v>0.117733</v>
      </c>
      <c r="GW418">
        <v>0.103959</v>
      </c>
      <c r="GX418">
        <v>35037</v>
      </c>
      <c r="GY418">
        <v>37331.4</v>
      </c>
      <c r="GZ418">
        <v>33133.1</v>
      </c>
      <c r="HA418">
        <v>35191.4</v>
      </c>
      <c r="HB418">
        <v>41583.7</v>
      </c>
      <c r="HC418">
        <v>45399</v>
      </c>
      <c r="HD418">
        <v>51943.4</v>
      </c>
      <c r="HE418">
        <v>56371.6</v>
      </c>
      <c r="HF418">
        <v>1.75657</v>
      </c>
      <c r="HG418">
        <v>1.61945</v>
      </c>
      <c r="HH418">
        <v>-0.0204146</v>
      </c>
      <c r="HI418">
        <v>0</v>
      </c>
      <c r="HJ418">
        <v>36.3027</v>
      </c>
      <c r="HK418">
        <v>999.9</v>
      </c>
      <c r="HL418">
        <v>56.843</v>
      </c>
      <c r="HM418">
        <v>29.819</v>
      </c>
      <c r="HN418">
        <v>26.5408</v>
      </c>
      <c r="HO418">
        <v>56.5477</v>
      </c>
      <c r="HP418">
        <v>42.4599</v>
      </c>
      <c r="HQ418">
        <v>1</v>
      </c>
      <c r="HR418">
        <v>1.54593</v>
      </c>
      <c r="HS418">
        <v>5.19029</v>
      </c>
      <c r="HT418">
        <v>20.0572</v>
      </c>
      <c r="HU418">
        <v>5.19078</v>
      </c>
      <c r="HV418">
        <v>12.011</v>
      </c>
      <c r="HW418">
        <v>4.97175</v>
      </c>
      <c r="HX418">
        <v>3.295</v>
      </c>
      <c r="HY418">
        <v>9999</v>
      </c>
      <c r="HZ418">
        <v>9999</v>
      </c>
      <c r="IA418">
        <v>999.9</v>
      </c>
      <c r="IB418">
        <v>9999</v>
      </c>
      <c r="IC418">
        <v>1.86325</v>
      </c>
      <c r="ID418">
        <v>1.86812</v>
      </c>
      <c r="IE418">
        <v>1.86783</v>
      </c>
      <c r="IF418">
        <v>1.86905</v>
      </c>
      <c r="IG418">
        <v>1.86981</v>
      </c>
      <c r="IH418">
        <v>1.86594</v>
      </c>
      <c r="II418">
        <v>1.86698</v>
      </c>
      <c r="IJ418">
        <v>1.86844</v>
      </c>
      <c r="IK418">
        <v>5</v>
      </c>
      <c r="IL418">
        <v>0</v>
      </c>
      <c r="IM418">
        <v>0</v>
      </c>
      <c r="IN418">
        <v>0</v>
      </c>
      <c r="IO418" t="s">
        <v>441</v>
      </c>
      <c r="IP418" t="s">
        <v>442</v>
      </c>
      <c r="IQ418" t="s">
        <v>443</v>
      </c>
      <c r="IR418" t="s">
        <v>443</v>
      </c>
      <c r="IS418" t="s">
        <v>443</v>
      </c>
      <c r="IT418" t="s">
        <v>443</v>
      </c>
      <c r="IU418">
        <v>0</v>
      </c>
      <c r="IV418">
        <v>100</v>
      </c>
      <c r="IW418">
        <v>100</v>
      </c>
      <c r="IX418">
        <v>1.097</v>
      </c>
      <c r="IY418">
        <v>0.3152</v>
      </c>
      <c r="IZ418">
        <v>1.09748391826392</v>
      </c>
      <c r="JA418">
        <v>0</v>
      </c>
      <c r="JB418">
        <v>0</v>
      </c>
      <c r="JC418">
        <v>0</v>
      </c>
      <c r="JD418">
        <v>0.315191680746845</v>
      </c>
      <c r="JE418">
        <v>0</v>
      </c>
      <c r="JF418">
        <v>0</v>
      </c>
      <c r="JG418">
        <v>0</v>
      </c>
      <c r="JH418">
        <v>5</v>
      </c>
      <c r="JI418">
        <v>2273</v>
      </c>
      <c r="JJ418">
        <v>0</v>
      </c>
      <c r="JK418">
        <v>25</v>
      </c>
      <c r="JL418">
        <v>29356906.6</v>
      </c>
      <c r="JM418">
        <v>29356906.6</v>
      </c>
      <c r="JN418">
        <v>0.45166</v>
      </c>
      <c r="JO418">
        <v>2.66113</v>
      </c>
      <c r="JP418">
        <v>1.54785</v>
      </c>
      <c r="JQ418">
        <v>2.31689</v>
      </c>
      <c r="JR418">
        <v>1.64551</v>
      </c>
      <c r="JS418">
        <v>2.2583</v>
      </c>
      <c r="JT418">
        <v>34.1225</v>
      </c>
      <c r="JU418">
        <v>24.1575</v>
      </c>
      <c r="JV418">
        <v>18</v>
      </c>
      <c r="JW418">
        <v>499.947</v>
      </c>
      <c r="JX418">
        <v>402.274</v>
      </c>
      <c r="JY418">
        <v>29.8206</v>
      </c>
      <c r="JZ418">
        <v>45.5274</v>
      </c>
      <c r="KA418">
        <v>29.9978</v>
      </c>
      <c r="KB418">
        <v>45.5239</v>
      </c>
      <c r="KC418">
        <v>45.4199</v>
      </c>
      <c r="KD418">
        <v>8.95836</v>
      </c>
      <c r="KE418">
        <v>0</v>
      </c>
      <c r="KF418">
        <v>100</v>
      </c>
      <c r="KG418">
        <v>29.8354</v>
      </c>
      <c r="KH418">
        <v>129.189</v>
      </c>
      <c r="KI418">
        <v>34.6858</v>
      </c>
      <c r="KJ418">
        <v>94.2404</v>
      </c>
      <c r="KK418">
        <v>91.2545</v>
      </c>
    </row>
    <row r="419" spans="1:297">
      <c r="A419">
        <v>403</v>
      </c>
      <c r="B419">
        <v>1761414402</v>
      </c>
      <c r="C419">
        <v>6221</v>
      </c>
      <c r="D419" t="s">
        <v>1252</v>
      </c>
      <c r="E419" t="s">
        <v>1253</v>
      </c>
      <c r="F419">
        <v>5</v>
      </c>
      <c r="G419" t="s">
        <v>1217</v>
      </c>
      <c r="H419" t="s">
        <v>436</v>
      </c>
      <c r="I419">
        <v>1761414393.84615</v>
      </c>
      <c r="J419">
        <f>(K419)/1000</f>
        <v>0</v>
      </c>
      <c r="K419">
        <f>IF(DP419, AN419, AH419)</f>
        <v>0</v>
      </c>
      <c r="L419">
        <f>IF(DP419, AI419, AG419)</f>
        <v>0</v>
      </c>
      <c r="M419">
        <f>DR419 - IF(AU419&gt;1, L419*DL419*100.0/(AW419), 0)</f>
        <v>0</v>
      </c>
      <c r="N419">
        <f>((T419-J419/2)*M419-L419)/(T419+J419/2)</f>
        <v>0</v>
      </c>
      <c r="O419">
        <f>N419*(DY419+DZ419)/1000.0</f>
        <v>0</v>
      </c>
      <c r="P419">
        <f>(DR419 - IF(AU419&gt;1, L419*DL419*100.0/(AW419), 0))*(DY419+DZ419)/1000.0</f>
        <v>0</v>
      </c>
      <c r="Q419">
        <f>2.0/((1/S419-1/R419)+SIGN(S419)*SQRT((1/S419-1/R419)*(1/S419-1/R419) + 4*DM419/((DM419+1)*(DM419+1))*(2*1/S419*1/R419-1/R419*1/R419)))</f>
        <v>0</v>
      </c>
      <c r="R419">
        <f>IF(LEFT(DN419,1)&lt;&gt;"0",IF(LEFT(DN419,1)="1",3.0,DO419),$D$5+$E$5*(EF419*DY419/($K$5*1000))+$F$5*(EF419*DY419/($K$5*1000))*MAX(MIN(DL419,$J$5),$I$5)*MAX(MIN(DL419,$J$5),$I$5)+$G$5*MAX(MIN(DL419,$J$5),$I$5)*(EF419*DY419/($K$5*1000))+$H$5*(EF419*DY419/($K$5*1000))*(EF419*DY419/($K$5*1000)))</f>
        <v>0</v>
      </c>
      <c r="S419">
        <f>J419*(1000-(1000*0.61365*exp(17.502*W419/(240.97+W419))/(DY419+DZ419)+DT419)/2)/(1000*0.61365*exp(17.502*W419/(240.97+W419))/(DY419+DZ419)-DT419)</f>
        <v>0</v>
      </c>
      <c r="T419">
        <f>1/((DM419+1)/(Q419/1.6)+1/(R419/1.37)) + DM419/((DM419+1)/(Q419/1.6) + DM419/(R419/1.37))</f>
        <v>0</v>
      </c>
      <c r="U419">
        <f>(DH419*DK419)</f>
        <v>0</v>
      </c>
      <c r="V419">
        <f>(EA419+(U419+2*0.95*5.67E-8*(((EA419+$B$7)+273)^4-(EA419+273)^4)-44100*J419)/(1.84*29.3*R419+8*0.95*5.67E-8*(EA419+273)^3))</f>
        <v>0</v>
      </c>
      <c r="W419">
        <f>($C$7*EB419+$D$7*EC419+$E$7*V419)</f>
        <v>0</v>
      </c>
      <c r="X419">
        <f>0.61365*exp(17.502*W419/(240.97+W419))</f>
        <v>0</v>
      </c>
      <c r="Y419">
        <f>(Z419/AA419*100)</f>
        <v>0</v>
      </c>
      <c r="Z419">
        <f>DT419*(DY419+DZ419)/1000</f>
        <v>0</v>
      </c>
      <c r="AA419">
        <f>0.61365*exp(17.502*EA419/(240.97+EA419))</f>
        <v>0</v>
      </c>
      <c r="AB419">
        <f>(X419-DT419*(DY419+DZ419)/1000)</f>
        <v>0</v>
      </c>
      <c r="AC419">
        <f>(-J419*44100)</f>
        <v>0</v>
      </c>
      <c r="AD419">
        <f>2*29.3*R419*0.92*(EA419-W419)</f>
        <v>0</v>
      </c>
      <c r="AE419">
        <f>2*0.95*5.67E-8*(((EA419+$B$7)+273)^4-(W419+273)^4)</f>
        <v>0</v>
      </c>
      <c r="AF419">
        <f>U419+AE419+AC419+AD419</f>
        <v>0</v>
      </c>
      <c r="AG419">
        <f>DX419*AU419*(DS419-DR419*(1000-AU419*DU419)/(1000-AU419*DT419))/(100*DL419)</f>
        <v>0</v>
      </c>
      <c r="AH419">
        <f>1000*DX419*AU419*(DT419-DU419)/(100*DL419*(1000-AU419*DT419))</f>
        <v>0</v>
      </c>
      <c r="AI419">
        <f>(AJ419 - AK419 - DY419*1E3/(8.314*(EA419+273.15)) * AM419/DX419 * AL419) * DX419/(100*DL419) * (1000 - DU419)/1000</f>
        <v>0</v>
      </c>
      <c r="AJ419">
        <v>154.421665902487</v>
      </c>
      <c r="AK419">
        <v>166.719327272727</v>
      </c>
      <c r="AL419">
        <v>-3.2889475587515</v>
      </c>
      <c r="AM419">
        <v>65.3915502829197</v>
      </c>
      <c r="AN419">
        <f>(AP419 - AO419 + DY419*1E3/(8.314*(EA419+273.15)) * AR419/DX419 * AQ419) * DX419/(100*DL419) * 1000/(1000 - AP419)</f>
        <v>0</v>
      </c>
      <c r="AO419">
        <v>25.5238405681816</v>
      </c>
      <c r="AP419">
        <v>30.5301690909091</v>
      </c>
      <c r="AQ419">
        <v>3.51219323646827e-05</v>
      </c>
      <c r="AR419">
        <v>110.494569577737</v>
      </c>
      <c r="AS419">
        <v>0</v>
      </c>
      <c r="AT419">
        <v>0</v>
      </c>
      <c r="AU419">
        <f>IF(AS419*$H$13&gt;=AW419,1.0,(AW419/(AW419-AS419*$H$13)))</f>
        <v>0</v>
      </c>
      <c r="AV419">
        <f>(AU419-1)*100</f>
        <v>0</v>
      </c>
      <c r="AW419">
        <f>MAX(0,($B$13+$C$13*EF419)/(1+$D$13*EF419)*DY419/(EA419+273)*$E$13)</f>
        <v>0</v>
      </c>
      <c r="AX419" t="s">
        <v>437</v>
      </c>
      <c r="AY419" t="s">
        <v>437</v>
      </c>
      <c r="AZ419">
        <v>0</v>
      </c>
      <c r="BA419">
        <v>0</v>
      </c>
      <c r="BB419">
        <f>1-AZ419/BA419</f>
        <v>0</v>
      </c>
      <c r="BC419">
        <v>0</v>
      </c>
      <c r="BD419" t="s">
        <v>437</v>
      </c>
      <c r="BE419" t="s">
        <v>437</v>
      </c>
      <c r="BF419">
        <v>0</v>
      </c>
      <c r="BG419">
        <v>0</v>
      </c>
      <c r="BH419">
        <f>1-BF419/BG419</f>
        <v>0</v>
      </c>
      <c r="BI419">
        <v>0.5</v>
      </c>
      <c r="BJ419">
        <f>DI419</f>
        <v>0</v>
      </c>
      <c r="BK419">
        <f>L419</f>
        <v>0</v>
      </c>
      <c r="BL419">
        <f>BH419*BI419*BJ419</f>
        <v>0</v>
      </c>
      <c r="BM419">
        <f>(BK419-BC419)/BJ419</f>
        <v>0</v>
      </c>
      <c r="BN419">
        <f>(BA419-BG419)/BG419</f>
        <v>0</v>
      </c>
      <c r="BO419">
        <f>AZ419/(BB419+AZ419/BG419)</f>
        <v>0</v>
      </c>
      <c r="BP419" t="s">
        <v>437</v>
      </c>
      <c r="BQ419">
        <v>0</v>
      </c>
      <c r="BR419">
        <f>IF(BQ419&lt;&gt;0, BQ419, BO419)</f>
        <v>0</v>
      </c>
      <c r="BS419">
        <f>1-BR419/BG419</f>
        <v>0</v>
      </c>
      <c r="BT419">
        <f>(BG419-BF419)/(BG419-BR419)</f>
        <v>0</v>
      </c>
      <c r="BU419">
        <f>(BA419-BG419)/(BA419-BR419)</f>
        <v>0</v>
      </c>
      <c r="BV419">
        <f>(BG419-BF419)/(BG419-AZ419)</f>
        <v>0</v>
      </c>
      <c r="BW419">
        <f>(BA419-BG419)/(BA419-AZ419)</f>
        <v>0</v>
      </c>
      <c r="BX419">
        <f>(BT419*BR419/BF419)</f>
        <v>0</v>
      </c>
      <c r="BY419">
        <f>(1-BX419)</f>
        <v>0</v>
      </c>
      <c r="DH419">
        <f>$B$11*EG419+$C$11*EH419+$F$11*ES419*(1-EV419)</f>
        <v>0</v>
      </c>
      <c r="DI419">
        <f>DH419*DJ419</f>
        <v>0</v>
      </c>
      <c r="DJ419">
        <f>($B$11*$D$9+$C$11*$D$9+$F$11*((FF419+EX419)/MAX(FF419+EX419+FG419, 0.1)*$I$9+FG419/MAX(FF419+EX419+FG419, 0.1)*$J$9))/($B$11+$C$11+$F$11)</f>
        <v>0</v>
      </c>
      <c r="DK419">
        <f>($B$11*$K$9+$C$11*$K$9+$F$11*((FF419+EX419)/MAX(FF419+EX419+FG419, 0.1)*$P$9+FG419/MAX(FF419+EX419+FG419, 0.1)*$Q$9))/($B$11+$C$11+$F$11)</f>
        <v>0</v>
      </c>
      <c r="DL419">
        <v>6</v>
      </c>
      <c r="DM419">
        <v>0.5</v>
      </c>
      <c r="DN419" t="s">
        <v>438</v>
      </c>
      <c r="DO419">
        <v>2</v>
      </c>
      <c r="DP419" t="b">
        <v>1</v>
      </c>
      <c r="DQ419">
        <v>1761414393.84615</v>
      </c>
      <c r="DR419">
        <v>184.764307692308</v>
      </c>
      <c r="DS419">
        <v>166.519461538462</v>
      </c>
      <c r="DT419">
        <v>30.5239</v>
      </c>
      <c r="DU419">
        <v>25.5244307692308</v>
      </c>
      <c r="DV419">
        <v>183.666846153846</v>
      </c>
      <c r="DW419">
        <v>30.2087</v>
      </c>
      <c r="DX419">
        <v>499.995846153846</v>
      </c>
      <c r="DY419">
        <v>90.3069307692308</v>
      </c>
      <c r="DZ419">
        <v>0.0385880230769231</v>
      </c>
      <c r="EA419">
        <v>36.4436384615385</v>
      </c>
      <c r="EB419">
        <v>35.9783153846154</v>
      </c>
      <c r="EC419">
        <v>999.9</v>
      </c>
      <c r="ED419">
        <v>0</v>
      </c>
      <c r="EE419">
        <v>0</v>
      </c>
      <c r="EF419">
        <v>10002.0607692308</v>
      </c>
      <c r="EG419">
        <v>0</v>
      </c>
      <c r="EH419">
        <v>1272.09692307692</v>
      </c>
      <c r="EI419">
        <v>18.2449</v>
      </c>
      <c r="EJ419">
        <v>190.581615384615</v>
      </c>
      <c r="EK419">
        <v>170.881153846154</v>
      </c>
      <c r="EL419">
        <v>4.99946230769231</v>
      </c>
      <c r="EM419">
        <v>166.519461538462</v>
      </c>
      <c r="EN419">
        <v>25.5244307692308</v>
      </c>
      <c r="EO419">
        <v>2.75651846153846</v>
      </c>
      <c r="EP419">
        <v>2.30503230769231</v>
      </c>
      <c r="EQ419">
        <v>22.6259846153846</v>
      </c>
      <c r="ER419">
        <v>19.7116</v>
      </c>
      <c r="ES419">
        <v>1200.02</v>
      </c>
      <c r="ET419">
        <v>0.967007</v>
      </c>
      <c r="EU419">
        <v>0.0329929</v>
      </c>
      <c r="EV419">
        <v>0</v>
      </c>
      <c r="EW419">
        <v>1353.65461538462</v>
      </c>
      <c r="EX419">
        <v>5.00059</v>
      </c>
      <c r="EY419">
        <v>16816.1461538462</v>
      </c>
      <c r="EZ419">
        <v>10358.9</v>
      </c>
      <c r="FA419">
        <v>53.0190769230769</v>
      </c>
      <c r="FB419">
        <v>54.6918461538462</v>
      </c>
      <c r="FC419">
        <v>53.3749230769231</v>
      </c>
      <c r="FD419">
        <v>54.125</v>
      </c>
      <c r="FE419">
        <v>54.0524615384615</v>
      </c>
      <c r="FF419">
        <v>1155.59</v>
      </c>
      <c r="FG419">
        <v>39.43</v>
      </c>
      <c r="FH419">
        <v>0</v>
      </c>
      <c r="FI419">
        <v>1761414361.9</v>
      </c>
      <c r="FJ419">
        <v>0</v>
      </c>
      <c r="FK419">
        <v>1353.7396</v>
      </c>
      <c r="FL419">
        <v>1.63307692897155</v>
      </c>
      <c r="FM419">
        <v>-3.22307692295278</v>
      </c>
      <c r="FN419">
        <v>16816.524</v>
      </c>
      <c r="FO419">
        <v>15</v>
      </c>
      <c r="FP419">
        <v>0</v>
      </c>
      <c r="FQ419" t="s">
        <v>439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17.7776714285714</v>
      </c>
      <c r="GD419">
        <v>9.20857402597403</v>
      </c>
      <c r="GE419">
        <v>0.993774349755161</v>
      </c>
      <c r="GF419">
        <v>0</v>
      </c>
      <c r="GG419">
        <v>1353.485</v>
      </c>
      <c r="GH419">
        <v>3.9625668506278</v>
      </c>
      <c r="GI419">
        <v>0.513398423426167</v>
      </c>
      <c r="GJ419">
        <v>-1</v>
      </c>
      <c r="GK419">
        <v>4.99862571428571</v>
      </c>
      <c r="GL419">
        <v>0.024989610389613</v>
      </c>
      <c r="GM419">
        <v>0.00325004259522058</v>
      </c>
      <c r="GN419">
        <v>1</v>
      </c>
      <c r="GO419">
        <v>1</v>
      </c>
      <c r="GP419">
        <v>2</v>
      </c>
      <c r="GQ419" t="s">
        <v>446</v>
      </c>
      <c r="GR419">
        <v>3.12899</v>
      </c>
      <c r="GS419">
        <v>2.71708</v>
      </c>
      <c r="GT419">
        <v>0.0371246</v>
      </c>
      <c r="GU419">
        <v>0.0331757</v>
      </c>
      <c r="GV419">
        <v>0.117757</v>
      </c>
      <c r="GW419">
        <v>0.103957</v>
      </c>
      <c r="GX419">
        <v>35164.6</v>
      </c>
      <c r="GY419">
        <v>37480.1</v>
      </c>
      <c r="GZ419">
        <v>33134.5</v>
      </c>
      <c r="HA419">
        <v>35193.2</v>
      </c>
      <c r="HB419">
        <v>41583.6</v>
      </c>
      <c r="HC419">
        <v>45400.5</v>
      </c>
      <c r="HD419">
        <v>51945.3</v>
      </c>
      <c r="HE419">
        <v>56373.9</v>
      </c>
      <c r="HF419">
        <v>1.75703</v>
      </c>
      <c r="HG419">
        <v>1.61987</v>
      </c>
      <c r="HH419">
        <v>-0.0205636</v>
      </c>
      <c r="HI419">
        <v>0</v>
      </c>
      <c r="HJ419">
        <v>36.2984</v>
      </c>
      <c r="HK419">
        <v>999.9</v>
      </c>
      <c r="HL419">
        <v>56.818</v>
      </c>
      <c r="HM419">
        <v>29.829</v>
      </c>
      <c r="HN419">
        <v>26.5444</v>
      </c>
      <c r="HO419">
        <v>56.2577</v>
      </c>
      <c r="HP419">
        <v>42.2636</v>
      </c>
      <c r="HQ419">
        <v>1</v>
      </c>
      <c r="HR419">
        <v>1.5435</v>
      </c>
      <c r="HS419">
        <v>5.16533</v>
      </c>
      <c r="HT419">
        <v>20.058</v>
      </c>
      <c r="HU419">
        <v>5.19093</v>
      </c>
      <c r="HV419">
        <v>12.0122</v>
      </c>
      <c r="HW419">
        <v>4.9718</v>
      </c>
      <c r="HX419">
        <v>3.29497</v>
      </c>
      <c r="HY419">
        <v>9999</v>
      </c>
      <c r="HZ419">
        <v>9999</v>
      </c>
      <c r="IA419">
        <v>999.9</v>
      </c>
      <c r="IB419">
        <v>9999</v>
      </c>
      <c r="IC419">
        <v>1.86325</v>
      </c>
      <c r="ID419">
        <v>1.86813</v>
      </c>
      <c r="IE419">
        <v>1.86785</v>
      </c>
      <c r="IF419">
        <v>1.86905</v>
      </c>
      <c r="IG419">
        <v>1.86981</v>
      </c>
      <c r="IH419">
        <v>1.8659</v>
      </c>
      <c r="II419">
        <v>1.86697</v>
      </c>
      <c r="IJ419">
        <v>1.86843</v>
      </c>
      <c r="IK419">
        <v>5</v>
      </c>
      <c r="IL419">
        <v>0</v>
      </c>
      <c r="IM419">
        <v>0</v>
      </c>
      <c r="IN419">
        <v>0</v>
      </c>
      <c r="IO419" t="s">
        <v>441</v>
      </c>
      <c r="IP419" t="s">
        <v>442</v>
      </c>
      <c r="IQ419" t="s">
        <v>443</v>
      </c>
      <c r="IR419" t="s">
        <v>443</v>
      </c>
      <c r="IS419" t="s">
        <v>443</v>
      </c>
      <c r="IT419" t="s">
        <v>443</v>
      </c>
      <c r="IU419">
        <v>0</v>
      </c>
      <c r="IV419">
        <v>100</v>
      </c>
      <c r="IW419">
        <v>100</v>
      </c>
      <c r="IX419">
        <v>1.097</v>
      </c>
      <c r="IY419">
        <v>0.3152</v>
      </c>
      <c r="IZ419">
        <v>1.09748391826392</v>
      </c>
      <c r="JA419">
        <v>0</v>
      </c>
      <c r="JB419">
        <v>0</v>
      </c>
      <c r="JC419">
        <v>0</v>
      </c>
      <c r="JD419">
        <v>0.315191680746845</v>
      </c>
      <c r="JE419">
        <v>0</v>
      </c>
      <c r="JF419">
        <v>0</v>
      </c>
      <c r="JG419">
        <v>0</v>
      </c>
      <c r="JH419">
        <v>5</v>
      </c>
      <c r="JI419">
        <v>2273</v>
      </c>
      <c r="JJ419">
        <v>0</v>
      </c>
      <c r="JK419">
        <v>25</v>
      </c>
      <c r="JL419">
        <v>29356906.7</v>
      </c>
      <c r="JM419">
        <v>29356906.7</v>
      </c>
      <c r="JN419">
        <v>0.413818</v>
      </c>
      <c r="JO419">
        <v>2.65869</v>
      </c>
      <c r="JP419">
        <v>1.54785</v>
      </c>
      <c r="JQ419">
        <v>2.31689</v>
      </c>
      <c r="JR419">
        <v>1.64673</v>
      </c>
      <c r="JS419">
        <v>2.37061</v>
      </c>
      <c r="JT419">
        <v>34.1225</v>
      </c>
      <c r="JU419">
        <v>24.1663</v>
      </c>
      <c r="JV419">
        <v>18</v>
      </c>
      <c r="JW419">
        <v>500.11</v>
      </c>
      <c r="JX419">
        <v>402.408</v>
      </c>
      <c r="JY419">
        <v>29.8325</v>
      </c>
      <c r="JZ419">
        <v>45.5026</v>
      </c>
      <c r="KA419">
        <v>29.9977</v>
      </c>
      <c r="KB419">
        <v>45.4993</v>
      </c>
      <c r="KC419">
        <v>45.3956</v>
      </c>
      <c r="KD419">
        <v>8.25433</v>
      </c>
      <c r="KE419">
        <v>0</v>
      </c>
      <c r="KF419">
        <v>100</v>
      </c>
      <c r="KG419">
        <v>29.8579</v>
      </c>
      <c r="KH419">
        <v>115.68</v>
      </c>
      <c r="KI419">
        <v>34.6858</v>
      </c>
      <c r="KJ419">
        <v>94.2441</v>
      </c>
      <c r="KK419">
        <v>91.2586</v>
      </c>
    </row>
    <row r="420" spans="1:297">
      <c r="A420">
        <v>404</v>
      </c>
      <c r="B420">
        <v>1761414407</v>
      </c>
      <c r="C420">
        <v>6226</v>
      </c>
      <c r="D420" t="s">
        <v>1254</v>
      </c>
      <c r="E420" t="s">
        <v>1255</v>
      </c>
      <c r="F420">
        <v>5</v>
      </c>
      <c r="G420" t="s">
        <v>1217</v>
      </c>
      <c r="H420" t="s">
        <v>436</v>
      </c>
      <c r="I420">
        <v>1761414398.84615</v>
      </c>
      <c r="J420">
        <f>(K420)/1000</f>
        <v>0</v>
      </c>
      <c r="K420">
        <f>IF(DP420, AN420, AH420)</f>
        <v>0</v>
      </c>
      <c r="L420">
        <f>IF(DP420, AI420, AG420)</f>
        <v>0</v>
      </c>
      <c r="M420">
        <f>DR420 - IF(AU420&gt;1, L420*DL420*100.0/(AW420), 0)</f>
        <v>0</v>
      </c>
      <c r="N420">
        <f>((T420-J420/2)*M420-L420)/(T420+J420/2)</f>
        <v>0</v>
      </c>
      <c r="O420">
        <f>N420*(DY420+DZ420)/1000.0</f>
        <v>0</v>
      </c>
      <c r="P420">
        <f>(DR420 - IF(AU420&gt;1, L420*DL420*100.0/(AW420), 0))*(DY420+DZ420)/1000.0</f>
        <v>0</v>
      </c>
      <c r="Q420">
        <f>2.0/((1/S420-1/R420)+SIGN(S420)*SQRT((1/S420-1/R420)*(1/S420-1/R420) + 4*DM420/((DM420+1)*(DM420+1))*(2*1/S420*1/R420-1/R420*1/R420)))</f>
        <v>0</v>
      </c>
      <c r="R420">
        <f>IF(LEFT(DN420,1)&lt;&gt;"0",IF(LEFT(DN420,1)="1",3.0,DO420),$D$5+$E$5*(EF420*DY420/($K$5*1000))+$F$5*(EF420*DY420/($K$5*1000))*MAX(MIN(DL420,$J$5),$I$5)*MAX(MIN(DL420,$J$5),$I$5)+$G$5*MAX(MIN(DL420,$J$5),$I$5)*(EF420*DY420/($K$5*1000))+$H$5*(EF420*DY420/($K$5*1000))*(EF420*DY420/($K$5*1000)))</f>
        <v>0</v>
      </c>
      <c r="S420">
        <f>J420*(1000-(1000*0.61365*exp(17.502*W420/(240.97+W420))/(DY420+DZ420)+DT420)/2)/(1000*0.61365*exp(17.502*W420/(240.97+W420))/(DY420+DZ420)-DT420)</f>
        <v>0</v>
      </c>
      <c r="T420">
        <f>1/((DM420+1)/(Q420/1.6)+1/(R420/1.37)) + DM420/((DM420+1)/(Q420/1.6) + DM420/(R420/1.37))</f>
        <v>0</v>
      </c>
      <c r="U420">
        <f>(DH420*DK420)</f>
        <v>0</v>
      </c>
      <c r="V420">
        <f>(EA420+(U420+2*0.95*5.67E-8*(((EA420+$B$7)+273)^4-(EA420+273)^4)-44100*J420)/(1.84*29.3*R420+8*0.95*5.67E-8*(EA420+273)^3))</f>
        <v>0</v>
      </c>
      <c r="W420">
        <f>($C$7*EB420+$D$7*EC420+$E$7*V420)</f>
        <v>0</v>
      </c>
      <c r="X420">
        <f>0.61365*exp(17.502*W420/(240.97+W420))</f>
        <v>0</v>
      </c>
      <c r="Y420">
        <f>(Z420/AA420*100)</f>
        <v>0</v>
      </c>
      <c r="Z420">
        <f>DT420*(DY420+DZ420)/1000</f>
        <v>0</v>
      </c>
      <c r="AA420">
        <f>0.61365*exp(17.502*EA420/(240.97+EA420))</f>
        <v>0</v>
      </c>
      <c r="AB420">
        <f>(X420-DT420*(DY420+DZ420)/1000)</f>
        <v>0</v>
      </c>
      <c r="AC420">
        <f>(-J420*44100)</f>
        <v>0</v>
      </c>
      <c r="AD420">
        <f>2*29.3*R420*0.92*(EA420-W420)</f>
        <v>0</v>
      </c>
      <c r="AE420">
        <f>2*0.95*5.67E-8*(((EA420+$B$7)+273)^4-(W420+273)^4)</f>
        <v>0</v>
      </c>
      <c r="AF420">
        <f>U420+AE420+AC420+AD420</f>
        <v>0</v>
      </c>
      <c r="AG420">
        <f>DX420*AU420*(DS420-DR420*(1000-AU420*DU420)/(1000-AU420*DT420))/(100*DL420)</f>
        <v>0</v>
      </c>
      <c r="AH420">
        <f>1000*DX420*AU420*(DT420-DU420)/(100*DL420*(1000-AU420*DT420))</f>
        <v>0</v>
      </c>
      <c r="AI420">
        <f>(AJ420 - AK420 - DY420*1E3/(8.314*(EA420+273.15)) * AM420/DX420 * AL420) * DX420/(100*DL420) * (1000 - DU420)/1000</f>
        <v>0</v>
      </c>
      <c r="AJ420">
        <v>136.633786839366</v>
      </c>
      <c r="AK420">
        <v>149.759345454546</v>
      </c>
      <c r="AL420">
        <v>-3.39786478804362</v>
      </c>
      <c r="AM420">
        <v>65.3915502829197</v>
      </c>
      <c r="AN420">
        <f>(AP420 - AO420 + DY420*1E3/(8.314*(EA420+273.15)) * AR420/DX420 * AQ420) * DX420/(100*DL420) * 1000/(1000 - AP420)</f>
        <v>0</v>
      </c>
      <c r="AO420">
        <v>25.5219471098924</v>
      </c>
      <c r="AP420">
        <v>30.5412842424242</v>
      </c>
      <c r="AQ420">
        <v>6.85123256494842e-05</v>
      </c>
      <c r="AR420">
        <v>110.494569577737</v>
      </c>
      <c r="AS420">
        <v>0</v>
      </c>
      <c r="AT420">
        <v>0</v>
      </c>
      <c r="AU420">
        <f>IF(AS420*$H$13&gt;=AW420,1.0,(AW420/(AW420-AS420*$H$13)))</f>
        <v>0</v>
      </c>
      <c r="AV420">
        <f>(AU420-1)*100</f>
        <v>0</v>
      </c>
      <c r="AW420">
        <f>MAX(0,($B$13+$C$13*EF420)/(1+$D$13*EF420)*DY420/(EA420+273)*$E$13)</f>
        <v>0</v>
      </c>
      <c r="AX420" t="s">
        <v>437</v>
      </c>
      <c r="AY420" t="s">
        <v>437</v>
      </c>
      <c r="AZ420">
        <v>0</v>
      </c>
      <c r="BA420">
        <v>0</v>
      </c>
      <c r="BB420">
        <f>1-AZ420/BA420</f>
        <v>0</v>
      </c>
      <c r="BC420">
        <v>0</v>
      </c>
      <c r="BD420" t="s">
        <v>437</v>
      </c>
      <c r="BE420" t="s">
        <v>437</v>
      </c>
      <c r="BF420">
        <v>0</v>
      </c>
      <c r="BG420">
        <v>0</v>
      </c>
      <c r="BH420">
        <f>1-BF420/BG420</f>
        <v>0</v>
      </c>
      <c r="BI420">
        <v>0.5</v>
      </c>
      <c r="BJ420">
        <f>DI420</f>
        <v>0</v>
      </c>
      <c r="BK420">
        <f>L420</f>
        <v>0</v>
      </c>
      <c r="BL420">
        <f>BH420*BI420*BJ420</f>
        <v>0</v>
      </c>
      <c r="BM420">
        <f>(BK420-BC420)/BJ420</f>
        <v>0</v>
      </c>
      <c r="BN420">
        <f>(BA420-BG420)/BG420</f>
        <v>0</v>
      </c>
      <c r="BO420">
        <f>AZ420/(BB420+AZ420/BG420)</f>
        <v>0</v>
      </c>
      <c r="BP420" t="s">
        <v>437</v>
      </c>
      <c r="BQ420">
        <v>0</v>
      </c>
      <c r="BR420">
        <f>IF(BQ420&lt;&gt;0, BQ420, BO420)</f>
        <v>0</v>
      </c>
      <c r="BS420">
        <f>1-BR420/BG420</f>
        <v>0</v>
      </c>
      <c r="BT420">
        <f>(BG420-BF420)/(BG420-BR420)</f>
        <v>0</v>
      </c>
      <c r="BU420">
        <f>(BA420-BG420)/(BA420-BR420)</f>
        <v>0</v>
      </c>
      <c r="BV420">
        <f>(BG420-BF420)/(BG420-AZ420)</f>
        <v>0</v>
      </c>
      <c r="BW420">
        <f>(BA420-BG420)/(BA420-AZ420)</f>
        <v>0</v>
      </c>
      <c r="BX420">
        <f>(BT420*BR420/BF420)</f>
        <v>0</v>
      </c>
      <c r="BY420">
        <f>(1-BX420)</f>
        <v>0</v>
      </c>
      <c r="DH420">
        <f>$B$11*EG420+$C$11*EH420+$F$11*ES420*(1-EV420)</f>
        <v>0</v>
      </c>
      <c r="DI420">
        <f>DH420*DJ420</f>
        <v>0</v>
      </c>
      <c r="DJ420">
        <f>($B$11*$D$9+$C$11*$D$9+$F$11*((FF420+EX420)/MAX(FF420+EX420+FG420, 0.1)*$I$9+FG420/MAX(FF420+EX420+FG420, 0.1)*$J$9))/($B$11+$C$11+$F$11)</f>
        <v>0</v>
      </c>
      <c r="DK420">
        <f>($B$11*$K$9+$C$11*$K$9+$F$11*((FF420+EX420)/MAX(FF420+EX420+FG420, 0.1)*$P$9+FG420/MAX(FF420+EX420+FG420, 0.1)*$Q$9))/($B$11+$C$11+$F$11)</f>
        <v>0</v>
      </c>
      <c r="DL420">
        <v>6</v>
      </c>
      <c r="DM420">
        <v>0.5</v>
      </c>
      <c r="DN420" t="s">
        <v>438</v>
      </c>
      <c r="DO420">
        <v>2</v>
      </c>
      <c r="DP420" t="b">
        <v>1</v>
      </c>
      <c r="DQ420">
        <v>1761414398.84615</v>
      </c>
      <c r="DR420">
        <v>168.520923076923</v>
      </c>
      <c r="DS420">
        <v>149.474846153846</v>
      </c>
      <c r="DT420">
        <v>30.5289923076923</v>
      </c>
      <c r="DU420">
        <v>25.5237769230769</v>
      </c>
      <c r="DV420">
        <v>167.423384615385</v>
      </c>
      <c r="DW420">
        <v>30.2137923076923</v>
      </c>
      <c r="DX420">
        <v>499.995461538462</v>
      </c>
      <c r="DY420">
        <v>90.3067538461538</v>
      </c>
      <c r="DZ420">
        <v>0.0386712</v>
      </c>
      <c r="EA420">
        <v>36.4526</v>
      </c>
      <c r="EB420">
        <v>35.9705923076923</v>
      </c>
      <c r="EC420">
        <v>999.9</v>
      </c>
      <c r="ED420">
        <v>0</v>
      </c>
      <c r="EE420">
        <v>0</v>
      </c>
      <c r="EF420">
        <v>10005.9130769231</v>
      </c>
      <c r="EG420">
        <v>0</v>
      </c>
      <c r="EH420">
        <v>1272.15153846154</v>
      </c>
      <c r="EI420">
        <v>19.0460692307692</v>
      </c>
      <c r="EJ420">
        <v>173.827615384615</v>
      </c>
      <c r="EK420">
        <v>153.39</v>
      </c>
      <c r="EL420">
        <v>5.00520461538461</v>
      </c>
      <c r="EM420">
        <v>149.474846153846</v>
      </c>
      <c r="EN420">
        <v>25.5237769230769</v>
      </c>
      <c r="EO420">
        <v>2.75697384615385</v>
      </c>
      <c r="EP420">
        <v>2.30497076923077</v>
      </c>
      <c r="EQ420">
        <v>22.6287</v>
      </c>
      <c r="ER420">
        <v>19.7111615384615</v>
      </c>
      <c r="ES420">
        <v>1200.00384615385</v>
      </c>
      <c r="ET420">
        <v>0.967006384615385</v>
      </c>
      <c r="EU420">
        <v>0.0329935769230769</v>
      </c>
      <c r="EV420">
        <v>0</v>
      </c>
      <c r="EW420">
        <v>1353.50769230769</v>
      </c>
      <c r="EX420">
        <v>5.00059</v>
      </c>
      <c r="EY420">
        <v>16813.4846153846</v>
      </c>
      <c r="EZ420">
        <v>10358.7692307692</v>
      </c>
      <c r="FA420">
        <v>53.0046923076923</v>
      </c>
      <c r="FB420">
        <v>54.6679230769231</v>
      </c>
      <c r="FC420">
        <v>53.3556153846154</v>
      </c>
      <c r="FD420">
        <v>54.1104615384615</v>
      </c>
      <c r="FE420">
        <v>54.0333846153846</v>
      </c>
      <c r="FF420">
        <v>1155.57384615385</v>
      </c>
      <c r="FG420">
        <v>39.43</v>
      </c>
      <c r="FH420">
        <v>0</v>
      </c>
      <c r="FI420">
        <v>1761414367.3</v>
      </c>
      <c r="FJ420">
        <v>0</v>
      </c>
      <c r="FK420">
        <v>1353.52846153846</v>
      </c>
      <c r="FL420">
        <v>-5.82222220846222</v>
      </c>
      <c r="FM420">
        <v>-77.2888888972451</v>
      </c>
      <c r="FN420">
        <v>16812.8961538462</v>
      </c>
      <c r="FO420">
        <v>15</v>
      </c>
      <c r="FP420">
        <v>0</v>
      </c>
      <c r="FQ420" t="s">
        <v>439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18.65652</v>
      </c>
      <c r="GD420">
        <v>8.51193383458647</v>
      </c>
      <c r="GE420">
        <v>0.891066896254148</v>
      </c>
      <c r="GF420">
        <v>0</v>
      </c>
      <c r="GG420">
        <v>1353.57529411765</v>
      </c>
      <c r="GH420">
        <v>-1.26569899866311</v>
      </c>
      <c r="GI420">
        <v>0.437675916189652</v>
      </c>
      <c r="GJ420">
        <v>-1</v>
      </c>
      <c r="GK420">
        <v>5.002877</v>
      </c>
      <c r="GL420">
        <v>0.0691714285714254</v>
      </c>
      <c r="GM420">
        <v>0.00718092062342984</v>
      </c>
      <c r="GN420">
        <v>1</v>
      </c>
      <c r="GO420">
        <v>1</v>
      </c>
      <c r="GP420">
        <v>2</v>
      </c>
      <c r="GQ420" t="s">
        <v>446</v>
      </c>
      <c r="GR420">
        <v>3.129</v>
      </c>
      <c r="GS420">
        <v>2.71662</v>
      </c>
      <c r="GT420">
        <v>0.0335201</v>
      </c>
      <c r="GU420">
        <v>0.0294806</v>
      </c>
      <c r="GV420">
        <v>0.117799</v>
      </c>
      <c r="GW420">
        <v>0.103962</v>
      </c>
      <c r="GX420">
        <v>35297.2</v>
      </c>
      <c r="GY420">
        <v>37625.6</v>
      </c>
      <c r="GZ420">
        <v>33135.6</v>
      </c>
      <c r="HA420">
        <v>35195.6</v>
      </c>
      <c r="HB420">
        <v>41582.1</v>
      </c>
      <c r="HC420">
        <v>45402.6</v>
      </c>
      <c r="HD420">
        <v>51946.5</v>
      </c>
      <c r="HE420">
        <v>56377.3</v>
      </c>
      <c r="HF420">
        <v>1.7573</v>
      </c>
      <c r="HG420">
        <v>1.61968</v>
      </c>
      <c r="HH420">
        <v>-0.021331</v>
      </c>
      <c r="HI420">
        <v>0</v>
      </c>
      <c r="HJ420">
        <v>36.2944</v>
      </c>
      <c r="HK420">
        <v>999.9</v>
      </c>
      <c r="HL420">
        <v>56.818</v>
      </c>
      <c r="HM420">
        <v>29.819</v>
      </c>
      <c r="HN420">
        <v>26.5278</v>
      </c>
      <c r="HO420">
        <v>56.5077</v>
      </c>
      <c r="HP420">
        <v>42.2917</v>
      </c>
      <c r="HQ420">
        <v>1</v>
      </c>
      <c r="HR420">
        <v>1.54099</v>
      </c>
      <c r="HS420">
        <v>5.09506</v>
      </c>
      <c r="HT420">
        <v>20.0599</v>
      </c>
      <c r="HU420">
        <v>5.19093</v>
      </c>
      <c r="HV420">
        <v>12.014</v>
      </c>
      <c r="HW420">
        <v>4.9719</v>
      </c>
      <c r="HX420">
        <v>3.29497</v>
      </c>
      <c r="HY420">
        <v>9999</v>
      </c>
      <c r="HZ420">
        <v>9999</v>
      </c>
      <c r="IA420">
        <v>999.9</v>
      </c>
      <c r="IB420">
        <v>9999</v>
      </c>
      <c r="IC420">
        <v>1.86325</v>
      </c>
      <c r="ID420">
        <v>1.86813</v>
      </c>
      <c r="IE420">
        <v>1.86784</v>
      </c>
      <c r="IF420">
        <v>1.86905</v>
      </c>
      <c r="IG420">
        <v>1.86983</v>
      </c>
      <c r="IH420">
        <v>1.86594</v>
      </c>
      <c r="II420">
        <v>1.86699</v>
      </c>
      <c r="IJ420">
        <v>1.86844</v>
      </c>
      <c r="IK420">
        <v>5</v>
      </c>
      <c r="IL420">
        <v>0</v>
      </c>
      <c r="IM420">
        <v>0</v>
      </c>
      <c r="IN420">
        <v>0</v>
      </c>
      <c r="IO420" t="s">
        <v>441</v>
      </c>
      <c r="IP420" t="s">
        <v>442</v>
      </c>
      <c r="IQ420" t="s">
        <v>443</v>
      </c>
      <c r="IR420" t="s">
        <v>443</v>
      </c>
      <c r="IS420" t="s">
        <v>443</v>
      </c>
      <c r="IT420" t="s">
        <v>443</v>
      </c>
      <c r="IU420">
        <v>0</v>
      </c>
      <c r="IV420">
        <v>100</v>
      </c>
      <c r="IW420">
        <v>100</v>
      </c>
      <c r="IX420">
        <v>1.097</v>
      </c>
      <c r="IY420">
        <v>0.3152</v>
      </c>
      <c r="IZ420">
        <v>1.09748391826392</v>
      </c>
      <c r="JA420">
        <v>0</v>
      </c>
      <c r="JB420">
        <v>0</v>
      </c>
      <c r="JC420">
        <v>0</v>
      </c>
      <c r="JD420">
        <v>0.315191680746845</v>
      </c>
      <c r="JE420">
        <v>0</v>
      </c>
      <c r="JF420">
        <v>0</v>
      </c>
      <c r="JG420">
        <v>0</v>
      </c>
      <c r="JH420">
        <v>5</v>
      </c>
      <c r="JI420">
        <v>2273</v>
      </c>
      <c r="JJ420">
        <v>0</v>
      </c>
      <c r="JK420">
        <v>25</v>
      </c>
      <c r="JL420">
        <v>29356906.8</v>
      </c>
      <c r="JM420">
        <v>29356906.8</v>
      </c>
      <c r="JN420">
        <v>0.380859</v>
      </c>
      <c r="JO420">
        <v>2.65259</v>
      </c>
      <c r="JP420">
        <v>1.54785</v>
      </c>
      <c r="JQ420">
        <v>2.31689</v>
      </c>
      <c r="JR420">
        <v>1.64673</v>
      </c>
      <c r="JS420">
        <v>2.37915</v>
      </c>
      <c r="JT420">
        <v>34.1225</v>
      </c>
      <c r="JU420">
        <v>24.1663</v>
      </c>
      <c r="JV420">
        <v>18</v>
      </c>
      <c r="JW420">
        <v>500.154</v>
      </c>
      <c r="JX420">
        <v>402.166</v>
      </c>
      <c r="JY420">
        <v>29.848</v>
      </c>
      <c r="JZ420">
        <v>45.4788</v>
      </c>
      <c r="KA420">
        <v>29.9975</v>
      </c>
      <c r="KB420">
        <v>45.4757</v>
      </c>
      <c r="KC420">
        <v>45.3722</v>
      </c>
      <c r="KD420">
        <v>7.52153</v>
      </c>
      <c r="KE420">
        <v>0</v>
      </c>
      <c r="KF420">
        <v>100</v>
      </c>
      <c r="KG420">
        <v>29.8883</v>
      </c>
      <c r="KH420">
        <v>95.4459</v>
      </c>
      <c r="KI420">
        <v>34.6858</v>
      </c>
      <c r="KJ420">
        <v>94.2466</v>
      </c>
      <c r="KK420">
        <v>91.2644</v>
      </c>
    </row>
    <row r="421" spans="1:297">
      <c r="A421">
        <v>405</v>
      </c>
      <c r="B421">
        <v>1761414412</v>
      </c>
      <c r="C421">
        <v>6231</v>
      </c>
      <c r="D421" t="s">
        <v>1256</v>
      </c>
      <c r="E421" t="s">
        <v>1257</v>
      </c>
      <c r="F421">
        <v>5</v>
      </c>
      <c r="G421" t="s">
        <v>1217</v>
      </c>
      <c r="H421" t="s">
        <v>436</v>
      </c>
      <c r="I421">
        <v>1761414403.84615</v>
      </c>
      <c r="J421">
        <f>(K421)/1000</f>
        <v>0</v>
      </c>
      <c r="K421">
        <f>IF(DP421, AN421, AH421)</f>
        <v>0</v>
      </c>
      <c r="L421">
        <f>IF(DP421, AI421, AG421)</f>
        <v>0</v>
      </c>
      <c r="M421">
        <f>DR421 - IF(AU421&gt;1, L421*DL421*100.0/(AW421), 0)</f>
        <v>0</v>
      </c>
      <c r="N421">
        <f>((T421-J421/2)*M421-L421)/(T421+J421/2)</f>
        <v>0</v>
      </c>
      <c r="O421">
        <f>N421*(DY421+DZ421)/1000.0</f>
        <v>0</v>
      </c>
      <c r="P421">
        <f>(DR421 - IF(AU421&gt;1, L421*DL421*100.0/(AW421), 0))*(DY421+DZ421)/1000.0</f>
        <v>0</v>
      </c>
      <c r="Q421">
        <f>2.0/((1/S421-1/R421)+SIGN(S421)*SQRT((1/S421-1/R421)*(1/S421-1/R421) + 4*DM421/((DM421+1)*(DM421+1))*(2*1/S421*1/R421-1/R421*1/R421)))</f>
        <v>0</v>
      </c>
      <c r="R421">
        <f>IF(LEFT(DN421,1)&lt;&gt;"0",IF(LEFT(DN421,1)="1",3.0,DO421),$D$5+$E$5*(EF421*DY421/($K$5*1000))+$F$5*(EF421*DY421/($K$5*1000))*MAX(MIN(DL421,$J$5),$I$5)*MAX(MIN(DL421,$J$5),$I$5)+$G$5*MAX(MIN(DL421,$J$5),$I$5)*(EF421*DY421/($K$5*1000))+$H$5*(EF421*DY421/($K$5*1000))*(EF421*DY421/($K$5*1000)))</f>
        <v>0</v>
      </c>
      <c r="S421">
        <f>J421*(1000-(1000*0.61365*exp(17.502*W421/(240.97+W421))/(DY421+DZ421)+DT421)/2)/(1000*0.61365*exp(17.502*W421/(240.97+W421))/(DY421+DZ421)-DT421)</f>
        <v>0</v>
      </c>
      <c r="T421">
        <f>1/((DM421+1)/(Q421/1.6)+1/(R421/1.37)) + DM421/((DM421+1)/(Q421/1.6) + DM421/(R421/1.37))</f>
        <v>0</v>
      </c>
      <c r="U421">
        <f>(DH421*DK421)</f>
        <v>0</v>
      </c>
      <c r="V421">
        <f>(EA421+(U421+2*0.95*5.67E-8*(((EA421+$B$7)+273)^4-(EA421+273)^4)-44100*J421)/(1.84*29.3*R421+8*0.95*5.67E-8*(EA421+273)^3))</f>
        <v>0</v>
      </c>
      <c r="W421">
        <f>($C$7*EB421+$D$7*EC421+$E$7*V421)</f>
        <v>0</v>
      </c>
      <c r="X421">
        <f>0.61365*exp(17.502*W421/(240.97+W421))</f>
        <v>0</v>
      </c>
      <c r="Y421">
        <f>(Z421/AA421*100)</f>
        <v>0</v>
      </c>
      <c r="Z421">
        <f>DT421*(DY421+DZ421)/1000</f>
        <v>0</v>
      </c>
      <c r="AA421">
        <f>0.61365*exp(17.502*EA421/(240.97+EA421))</f>
        <v>0</v>
      </c>
      <c r="AB421">
        <f>(X421-DT421*(DY421+DZ421)/1000)</f>
        <v>0</v>
      </c>
      <c r="AC421">
        <f>(-J421*44100)</f>
        <v>0</v>
      </c>
      <c r="AD421">
        <f>2*29.3*R421*0.92*(EA421-W421)</f>
        <v>0</v>
      </c>
      <c r="AE421">
        <f>2*0.95*5.67E-8*(((EA421+$B$7)+273)^4-(W421+273)^4)</f>
        <v>0</v>
      </c>
      <c r="AF421">
        <f>U421+AE421+AC421+AD421</f>
        <v>0</v>
      </c>
      <c r="AG421">
        <f>DX421*AU421*(DS421-DR421*(1000-AU421*DU421)/(1000-AU421*DT421))/(100*DL421)</f>
        <v>0</v>
      </c>
      <c r="AH421">
        <f>1000*DX421*AU421*(DT421-DU421)/(100*DL421*(1000-AU421*DT421))</f>
        <v>0</v>
      </c>
      <c r="AI421">
        <f>(AJ421 - AK421 - DY421*1E3/(8.314*(EA421+273.15)) * AM421/DX421 * AL421) * DX421/(100*DL421) * (1000 - DU421)/1000</f>
        <v>0</v>
      </c>
      <c r="AJ421">
        <v>120.003417947287</v>
      </c>
      <c r="AK421">
        <v>133.352309090909</v>
      </c>
      <c r="AL421">
        <v>-3.2746265483242</v>
      </c>
      <c r="AM421">
        <v>65.3915502829197</v>
      </c>
      <c r="AN421">
        <f>(AP421 - AO421 + DY421*1E3/(8.314*(EA421+273.15)) * AR421/DX421 * AQ421) * DX421/(100*DL421) * 1000/(1000 - AP421)</f>
        <v>0</v>
      </c>
      <c r="AO421">
        <v>25.5228363804098</v>
      </c>
      <c r="AP421">
        <v>30.5593818181818</v>
      </c>
      <c r="AQ421">
        <v>8.68692206795167e-05</v>
      </c>
      <c r="AR421">
        <v>110.494569577737</v>
      </c>
      <c r="AS421">
        <v>0</v>
      </c>
      <c r="AT421">
        <v>0</v>
      </c>
      <c r="AU421">
        <f>IF(AS421*$H$13&gt;=AW421,1.0,(AW421/(AW421-AS421*$H$13)))</f>
        <v>0</v>
      </c>
      <c r="AV421">
        <f>(AU421-1)*100</f>
        <v>0</v>
      </c>
      <c r="AW421">
        <f>MAX(0,($B$13+$C$13*EF421)/(1+$D$13*EF421)*DY421/(EA421+273)*$E$13)</f>
        <v>0</v>
      </c>
      <c r="AX421" t="s">
        <v>437</v>
      </c>
      <c r="AY421" t="s">
        <v>437</v>
      </c>
      <c r="AZ421">
        <v>0</v>
      </c>
      <c r="BA421">
        <v>0</v>
      </c>
      <c r="BB421">
        <f>1-AZ421/BA421</f>
        <v>0</v>
      </c>
      <c r="BC421">
        <v>0</v>
      </c>
      <c r="BD421" t="s">
        <v>437</v>
      </c>
      <c r="BE421" t="s">
        <v>437</v>
      </c>
      <c r="BF421">
        <v>0</v>
      </c>
      <c r="BG421">
        <v>0</v>
      </c>
      <c r="BH421">
        <f>1-BF421/BG421</f>
        <v>0</v>
      </c>
      <c r="BI421">
        <v>0.5</v>
      </c>
      <c r="BJ421">
        <f>DI421</f>
        <v>0</v>
      </c>
      <c r="BK421">
        <f>L421</f>
        <v>0</v>
      </c>
      <c r="BL421">
        <f>BH421*BI421*BJ421</f>
        <v>0</v>
      </c>
      <c r="BM421">
        <f>(BK421-BC421)/BJ421</f>
        <v>0</v>
      </c>
      <c r="BN421">
        <f>(BA421-BG421)/BG421</f>
        <v>0</v>
      </c>
      <c r="BO421">
        <f>AZ421/(BB421+AZ421/BG421)</f>
        <v>0</v>
      </c>
      <c r="BP421" t="s">
        <v>437</v>
      </c>
      <c r="BQ421">
        <v>0</v>
      </c>
      <c r="BR421">
        <f>IF(BQ421&lt;&gt;0, BQ421, BO421)</f>
        <v>0</v>
      </c>
      <c r="BS421">
        <f>1-BR421/BG421</f>
        <v>0</v>
      </c>
      <c r="BT421">
        <f>(BG421-BF421)/(BG421-BR421)</f>
        <v>0</v>
      </c>
      <c r="BU421">
        <f>(BA421-BG421)/(BA421-BR421)</f>
        <v>0</v>
      </c>
      <c r="BV421">
        <f>(BG421-BF421)/(BG421-AZ421)</f>
        <v>0</v>
      </c>
      <c r="BW421">
        <f>(BA421-BG421)/(BA421-AZ421)</f>
        <v>0</v>
      </c>
      <c r="BX421">
        <f>(BT421*BR421/BF421)</f>
        <v>0</v>
      </c>
      <c r="BY421">
        <f>(1-BX421)</f>
        <v>0</v>
      </c>
      <c r="DH421">
        <f>$B$11*EG421+$C$11*EH421+$F$11*ES421*(1-EV421)</f>
        <v>0</v>
      </c>
      <c r="DI421">
        <f>DH421*DJ421</f>
        <v>0</v>
      </c>
      <c r="DJ421">
        <f>($B$11*$D$9+$C$11*$D$9+$F$11*((FF421+EX421)/MAX(FF421+EX421+FG421, 0.1)*$I$9+FG421/MAX(FF421+EX421+FG421, 0.1)*$J$9))/($B$11+$C$11+$F$11)</f>
        <v>0</v>
      </c>
      <c r="DK421">
        <f>($B$11*$K$9+$C$11*$K$9+$F$11*((FF421+EX421)/MAX(FF421+EX421+FG421, 0.1)*$P$9+FG421/MAX(FF421+EX421+FG421, 0.1)*$Q$9))/($B$11+$C$11+$F$11)</f>
        <v>0</v>
      </c>
      <c r="DL421">
        <v>6</v>
      </c>
      <c r="DM421">
        <v>0.5</v>
      </c>
      <c r="DN421" t="s">
        <v>438</v>
      </c>
      <c r="DO421">
        <v>2</v>
      </c>
      <c r="DP421" t="b">
        <v>1</v>
      </c>
      <c r="DQ421">
        <v>1761414403.84615</v>
      </c>
      <c r="DR421">
        <v>152.297538461538</v>
      </c>
      <c r="DS421">
        <v>132.874230769231</v>
      </c>
      <c r="DT421">
        <v>30.5385769230769</v>
      </c>
      <c r="DU421">
        <v>25.5231538461538</v>
      </c>
      <c r="DV421">
        <v>151.2</v>
      </c>
      <c r="DW421">
        <v>30.2233769230769</v>
      </c>
      <c r="DX421">
        <v>499.977461538462</v>
      </c>
      <c r="DY421">
        <v>90.3060076923077</v>
      </c>
      <c r="DZ421">
        <v>0.038859</v>
      </c>
      <c r="EA421">
        <v>36.4554769230769</v>
      </c>
      <c r="EB421">
        <v>35.9610846153846</v>
      </c>
      <c r="EC421">
        <v>999.9</v>
      </c>
      <c r="ED421">
        <v>0</v>
      </c>
      <c r="EE421">
        <v>0</v>
      </c>
      <c r="EF421">
        <v>10005.7223076923</v>
      </c>
      <c r="EG421">
        <v>0</v>
      </c>
      <c r="EH421">
        <v>1272.22076923077</v>
      </c>
      <c r="EI421">
        <v>19.4233153846154</v>
      </c>
      <c r="EJ421">
        <v>157.094846153846</v>
      </c>
      <c r="EK421">
        <v>136.354538461538</v>
      </c>
      <c r="EL421">
        <v>5.01541461538462</v>
      </c>
      <c r="EM421">
        <v>132.874230769231</v>
      </c>
      <c r="EN421">
        <v>25.5231538461538</v>
      </c>
      <c r="EO421">
        <v>2.75781615384615</v>
      </c>
      <c r="EP421">
        <v>2.30489461538462</v>
      </c>
      <c r="EQ421">
        <v>22.6337230769231</v>
      </c>
      <c r="ER421">
        <v>19.7106384615385</v>
      </c>
      <c r="ES421">
        <v>1199.98846153846</v>
      </c>
      <c r="ET421">
        <v>0.967005769230769</v>
      </c>
      <c r="EU421">
        <v>0.0329942384615385</v>
      </c>
      <c r="EV421">
        <v>0</v>
      </c>
      <c r="EW421">
        <v>1352.90846153846</v>
      </c>
      <c r="EX421">
        <v>5.00059</v>
      </c>
      <c r="EY421">
        <v>16804.5</v>
      </c>
      <c r="EZ421">
        <v>10358.6307692308</v>
      </c>
      <c r="FA421">
        <v>52.9853846153846</v>
      </c>
      <c r="FB421">
        <v>54.6488461538462</v>
      </c>
      <c r="FC421">
        <v>53.3362307692308</v>
      </c>
      <c r="FD421">
        <v>54.0910769230769</v>
      </c>
      <c r="FE421">
        <v>54.0143076923077</v>
      </c>
      <c r="FF421">
        <v>1155.55846153846</v>
      </c>
      <c r="FG421">
        <v>39.43</v>
      </c>
      <c r="FH421">
        <v>0</v>
      </c>
      <c r="FI421">
        <v>1761414372.1</v>
      </c>
      <c r="FJ421">
        <v>0</v>
      </c>
      <c r="FK421">
        <v>1352.86730769231</v>
      </c>
      <c r="FL421">
        <v>-11.7247863129165</v>
      </c>
      <c r="FM421">
        <v>-159.138461451346</v>
      </c>
      <c r="FN421">
        <v>16803.2153846154</v>
      </c>
      <c r="FO421">
        <v>15</v>
      </c>
      <c r="FP421">
        <v>0</v>
      </c>
      <c r="FQ421" t="s">
        <v>439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19.1998238095238</v>
      </c>
      <c r="GD421">
        <v>5.60772467532472</v>
      </c>
      <c r="GE421">
        <v>0.65231915348588</v>
      </c>
      <c r="GF421">
        <v>0</v>
      </c>
      <c r="GG421">
        <v>1353.26794117647</v>
      </c>
      <c r="GH421">
        <v>-7.25454544376217</v>
      </c>
      <c r="GI421">
        <v>0.806049843050008</v>
      </c>
      <c r="GJ421">
        <v>-1</v>
      </c>
      <c r="GK421">
        <v>5.01046428571429</v>
      </c>
      <c r="GL421">
        <v>0.118812467532464</v>
      </c>
      <c r="GM421">
        <v>0.0124512109074269</v>
      </c>
      <c r="GN421">
        <v>0</v>
      </c>
      <c r="GO421">
        <v>0</v>
      </c>
      <c r="GP421">
        <v>2</v>
      </c>
      <c r="GQ421" t="s">
        <v>473</v>
      </c>
      <c r="GR421">
        <v>3.12902</v>
      </c>
      <c r="GS421">
        <v>2.71696</v>
      </c>
      <c r="GT421">
        <v>0.0299339</v>
      </c>
      <c r="GU421">
        <v>0.0255705</v>
      </c>
      <c r="GV421">
        <v>0.117852</v>
      </c>
      <c r="GW421">
        <v>0.103963</v>
      </c>
      <c r="GX421">
        <v>35429.7</v>
      </c>
      <c r="GY421">
        <v>37779.1</v>
      </c>
      <c r="GZ421">
        <v>33137.2</v>
      </c>
      <c r="HA421">
        <v>35197.7</v>
      </c>
      <c r="HB421">
        <v>41581</v>
      </c>
      <c r="HC421">
        <v>45404.6</v>
      </c>
      <c r="HD421">
        <v>51948.7</v>
      </c>
      <c r="HE421">
        <v>56380.5</v>
      </c>
      <c r="HF421">
        <v>1.75775</v>
      </c>
      <c r="HG421">
        <v>1.61995</v>
      </c>
      <c r="HH421">
        <v>-0.0203773</v>
      </c>
      <c r="HI421">
        <v>0</v>
      </c>
      <c r="HJ421">
        <v>36.2883</v>
      </c>
      <c r="HK421">
        <v>999.9</v>
      </c>
      <c r="HL421">
        <v>56.818</v>
      </c>
      <c r="HM421">
        <v>29.829</v>
      </c>
      <c r="HN421">
        <v>26.5444</v>
      </c>
      <c r="HO421">
        <v>55.9777</v>
      </c>
      <c r="HP421">
        <v>42.5641</v>
      </c>
      <c r="HQ421">
        <v>1</v>
      </c>
      <c r="HR421">
        <v>1.53799</v>
      </c>
      <c r="HS421">
        <v>5.02409</v>
      </c>
      <c r="HT421">
        <v>20.0621</v>
      </c>
      <c r="HU421">
        <v>5.19078</v>
      </c>
      <c r="HV421">
        <v>12.0126</v>
      </c>
      <c r="HW421">
        <v>4.97155</v>
      </c>
      <c r="HX421">
        <v>3.29492</v>
      </c>
      <c r="HY421">
        <v>9999</v>
      </c>
      <c r="HZ421">
        <v>9999</v>
      </c>
      <c r="IA421">
        <v>999.9</v>
      </c>
      <c r="IB421">
        <v>9999</v>
      </c>
      <c r="IC421">
        <v>1.86325</v>
      </c>
      <c r="ID421">
        <v>1.86813</v>
      </c>
      <c r="IE421">
        <v>1.86784</v>
      </c>
      <c r="IF421">
        <v>1.86905</v>
      </c>
      <c r="IG421">
        <v>1.86982</v>
      </c>
      <c r="IH421">
        <v>1.86592</v>
      </c>
      <c r="II421">
        <v>1.86696</v>
      </c>
      <c r="IJ421">
        <v>1.86843</v>
      </c>
      <c r="IK421">
        <v>5</v>
      </c>
      <c r="IL421">
        <v>0</v>
      </c>
      <c r="IM421">
        <v>0</v>
      </c>
      <c r="IN421">
        <v>0</v>
      </c>
      <c r="IO421" t="s">
        <v>441</v>
      </c>
      <c r="IP421" t="s">
        <v>442</v>
      </c>
      <c r="IQ421" t="s">
        <v>443</v>
      </c>
      <c r="IR421" t="s">
        <v>443</v>
      </c>
      <c r="IS421" t="s">
        <v>443</v>
      </c>
      <c r="IT421" t="s">
        <v>443</v>
      </c>
      <c r="IU421">
        <v>0</v>
      </c>
      <c r="IV421">
        <v>100</v>
      </c>
      <c r="IW421">
        <v>100</v>
      </c>
      <c r="IX421">
        <v>1.097</v>
      </c>
      <c r="IY421">
        <v>0.3152</v>
      </c>
      <c r="IZ421">
        <v>1.09748391826392</v>
      </c>
      <c r="JA421">
        <v>0</v>
      </c>
      <c r="JB421">
        <v>0</v>
      </c>
      <c r="JC421">
        <v>0</v>
      </c>
      <c r="JD421">
        <v>0.315191680746845</v>
      </c>
      <c r="JE421">
        <v>0</v>
      </c>
      <c r="JF421">
        <v>0</v>
      </c>
      <c r="JG421">
        <v>0</v>
      </c>
      <c r="JH421">
        <v>5</v>
      </c>
      <c r="JI421">
        <v>2273</v>
      </c>
      <c r="JJ421">
        <v>0</v>
      </c>
      <c r="JK421">
        <v>25</v>
      </c>
      <c r="JL421">
        <v>29356906.9</v>
      </c>
      <c r="JM421">
        <v>29356906.9</v>
      </c>
      <c r="JN421">
        <v>0.343018</v>
      </c>
      <c r="JO421">
        <v>2.67334</v>
      </c>
      <c r="JP421">
        <v>1.54785</v>
      </c>
      <c r="JQ421">
        <v>2.31689</v>
      </c>
      <c r="JR421">
        <v>1.64673</v>
      </c>
      <c r="JS421">
        <v>2.25342</v>
      </c>
      <c r="JT421">
        <v>34.1225</v>
      </c>
      <c r="JU421">
        <v>24.1663</v>
      </c>
      <c r="JV421">
        <v>18</v>
      </c>
      <c r="JW421">
        <v>500.311</v>
      </c>
      <c r="JX421">
        <v>402.2</v>
      </c>
      <c r="JY421">
        <v>29.8772</v>
      </c>
      <c r="JZ421">
        <v>45.453</v>
      </c>
      <c r="KA421">
        <v>29.9974</v>
      </c>
      <c r="KB421">
        <v>45.4502</v>
      </c>
      <c r="KC421">
        <v>45.3459</v>
      </c>
      <c r="KD421">
        <v>6.8293</v>
      </c>
      <c r="KE421">
        <v>0</v>
      </c>
      <c r="KF421">
        <v>100</v>
      </c>
      <c r="KG421">
        <v>29.9199</v>
      </c>
      <c r="KH421">
        <v>81.9691</v>
      </c>
      <c r="KI421">
        <v>34.6858</v>
      </c>
      <c r="KJ421">
        <v>94.2509</v>
      </c>
      <c r="KK421">
        <v>91.2697</v>
      </c>
    </row>
    <row r="422" spans="1:297">
      <c r="A422">
        <v>406</v>
      </c>
      <c r="B422">
        <v>1761414417</v>
      </c>
      <c r="C422">
        <v>6236</v>
      </c>
      <c r="D422" t="s">
        <v>1258</v>
      </c>
      <c r="E422" t="s">
        <v>1259</v>
      </c>
      <c r="F422">
        <v>5</v>
      </c>
      <c r="G422" t="s">
        <v>1217</v>
      </c>
      <c r="H422" t="s">
        <v>436</v>
      </c>
      <c r="I422">
        <v>1761414408.84615</v>
      </c>
      <c r="J422">
        <f>(K422)/1000</f>
        <v>0</v>
      </c>
      <c r="K422">
        <f>IF(DP422, AN422, AH422)</f>
        <v>0</v>
      </c>
      <c r="L422">
        <f>IF(DP422, AI422, AG422)</f>
        <v>0</v>
      </c>
      <c r="M422">
        <f>DR422 - IF(AU422&gt;1, L422*DL422*100.0/(AW422), 0)</f>
        <v>0</v>
      </c>
      <c r="N422">
        <f>((T422-J422/2)*M422-L422)/(T422+J422/2)</f>
        <v>0</v>
      </c>
      <c r="O422">
        <f>N422*(DY422+DZ422)/1000.0</f>
        <v>0</v>
      </c>
      <c r="P422">
        <f>(DR422 - IF(AU422&gt;1, L422*DL422*100.0/(AW422), 0))*(DY422+DZ422)/1000.0</f>
        <v>0</v>
      </c>
      <c r="Q422">
        <f>2.0/((1/S422-1/R422)+SIGN(S422)*SQRT((1/S422-1/R422)*(1/S422-1/R422) + 4*DM422/((DM422+1)*(DM422+1))*(2*1/S422*1/R422-1/R422*1/R422)))</f>
        <v>0</v>
      </c>
      <c r="R422">
        <f>IF(LEFT(DN422,1)&lt;&gt;"0",IF(LEFT(DN422,1)="1",3.0,DO422),$D$5+$E$5*(EF422*DY422/($K$5*1000))+$F$5*(EF422*DY422/($K$5*1000))*MAX(MIN(DL422,$J$5),$I$5)*MAX(MIN(DL422,$J$5),$I$5)+$G$5*MAX(MIN(DL422,$J$5),$I$5)*(EF422*DY422/($K$5*1000))+$H$5*(EF422*DY422/($K$5*1000))*(EF422*DY422/($K$5*1000)))</f>
        <v>0</v>
      </c>
      <c r="S422">
        <f>J422*(1000-(1000*0.61365*exp(17.502*W422/(240.97+W422))/(DY422+DZ422)+DT422)/2)/(1000*0.61365*exp(17.502*W422/(240.97+W422))/(DY422+DZ422)-DT422)</f>
        <v>0</v>
      </c>
      <c r="T422">
        <f>1/((DM422+1)/(Q422/1.6)+1/(R422/1.37)) + DM422/((DM422+1)/(Q422/1.6) + DM422/(R422/1.37))</f>
        <v>0</v>
      </c>
      <c r="U422">
        <f>(DH422*DK422)</f>
        <v>0</v>
      </c>
      <c r="V422">
        <f>(EA422+(U422+2*0.95*5.67E-8*(((EA422+$B$7)+273)^4-(EA422+273)^4)-44100*J422)/(1.84*29.3*R422+8*0.95*5.67E-8*(EA422+273)^3))</f>
        <v>0</v>
      </c>
      <c r="W422">
        <f>($C$7*EB422+$D$7*EC422+$E$7*V422)</f>
        <v>0</v>
      </c>
      <c r="X422">
        <f>0.61365*exp(17.502*W422/(240.97+W422))</f>
        <v>0</v>
      </c>
      <c r="Y422">
        <f>(Z422/AA422*100)</f>
        <v>0</v>
      </c>
      <c r="Z422">
        <f>DT422*(DY422+DZ422)/1000</f>
        <v>0</v>
      </c>
      <c r="AA422">
        <f>0.61365*exp(17.502*EA422/(240.97+EA422))</f>
        <v>0</v>
      </c>
      <c r="AB422">
        <f>(X422-DT422*(DY422+DZ422)/1000)</f>
        <v>0</v>
      </c>
      <c r="AC422">
        <f>(-J422*44100)</f>
        <v>0</v>
      </c>
      <c r="AD422">
        <f>2*29.3*R422*0.92*(EA422-W422)</f>
        <v>0</v>
      </c>
      <c r="AE422">
        <f>2*0.95*5.67E-8*(((EA422+$B$7)+273)^4-(W422+273)^4)</f>
        <v>0</v>
      </c>
      <c r="AF422">
        <f>U422+AE422+AC422+AD422</f>
        <v>0</v>
      </c>
      <c r="AG422">
        <f>DX422*AU422*(DS422-DR422*(1000-AU422*DU422)/(1000-AU422*DT422))/(100*DL422)</f>
        <v>0</v>
      </c>
      <c r="AH422">
        <f>1000*DX422*AU422*(DT422-DU422)/(100*DL422*(1000-AU422*DT422))</f>
        <v>0</v>
      </c>
      <c r="AI422">
        <f>(AJ422 - AK422 - DY422*1E3/(8.314*(EA422+273.15)) * AM422/DX422 * AL422) * DX422/(100*DL422) * (1000 - DU422)/1000</f>
        <v>0</v>
      </c>
      <c r="AJ422">
        <v>102.537461644918</v>
      </c>
      <c r="AK422">
        <v>116.603787878788</v>
      </c>
      <c r="AL422">
        <v>-3.34560904672429</v>
      </c>
      <c r="AM422">
        <v>65.3915502829197</v>
      </c>
      <c r="AN422">
        <f>(AP422 - AO422 + DY422*1E3/(8.314*(EA422+273.15)) * AR422/DX422 * AQ422) * DX422/(100*DL422) * 1000/(1000 - AP422)</f>
        <v>0</v>
      </c>
      <c r="AO422">
        <v>25.5214311706364</v>
      </c>
      <c r="AP422">
        <v>30.5782745454545</v>
      </c>
      <c r="AQ422">
        <v>9.30954567428082e-05</v>
      </c>
      <c r="AR422">
        <v>110.494569577737</v>
      </c>
      <c r="AS422">
        <v>0</v>
      </c>
      <c r="AT422">
        <v>0</v>
      </c>
      <c r="AU422">
        <f>IF(AS422*$H$13&gt;=AW422,1.0,(AW422/(AW422-AS422*$H$13)))</f>
        <v>0</v>
      </c>
      <c r="AV422">
        <f>(AU422-1)*100</f>
        <v>0</v>
      </c>
      <c r="AW422">
        <f>MAX(0,($B$13+$C$13*EF422)/(1+$D$13*EF422)*DY422/(EA422+273)*$E$13)</f>
        <v>0</v>
      </c>
      <c r="AX422" t="s">
        <v>437</v>
      </c>
      <c r="AY422" t="s">
        <v>437</v>
      </c>
      <c r="AZ422">
        <v>0</v>
      </c>
      <c r="BA422">
        <v>0</v>
      </c>
      <c r="BB422">
        <f>1-AZ422/BA422</f>
        <v>0</v>
      </c>
      <c r="BC422">
        <v>0</v>
      </c>
      <c r="BD422" t="s">
        <v>437</v>
      </c>
      <c r="BE422" t="s">
        <v>437</v>
      </c>
      <c r="BF422">
        <v>0</v>
      </c>
      <c r="BG422">
        <v>0</v>
      </c>
      <c r="BH422">
        <f>1-BF422/BG422</f>
        <v>0</v>
      </c>
      <c r="BI422">
        <v>0.5</v>
      </c>
      <c r="BJ422">
        <f>DI422</f>
        <v>0</v>
      </c>
      <c r="BK422">
        <f>L422</f>
        <v>0</v>
      </c>
      <c r="BL422">
        <f>BH422*BI422*BJ422</f>
        <v>0</v>
      </c>
      <c r="BM422">
        <f>(BK422-BC422)/BJ422</f>
        <v>0</v>
      </c>
      <c r="BN422">
        <f>(BA422-BG422)/BG422</f>
        <v>0</v>
      </c>
      <c r="BO422">
        <f>AZ422/(BB422+AZ422/BG422)</f>
        <v>0</v>
      </c>
      <c r="BP422" t="s">
        <v>437</v>
      </c>
      <c r="BQ422">
        <v>0</v>
      </c>
      <c r="BR422">
        <f>IF(BQ422&lt;&gt;0, BQ422, BO422)</f>
        <v>0</v>
      </c>
      <c r="BS422">
        <f>1-BR422/BG422</f>
        <v>0</v>
      </c>
      <c r="BT422">
        <f>(BG422-BF422)/(BG422-BR422)</f>
        <v>0</v>
      </c>
      <c r="BU422">
        <f>(BA422-BG422)/(BA422-BR422)</f>
        <v>0</v>
      </c>
      <c r="BV422">
        <f>(BG422-BF422)/(BG422-AZ422)</f>
        <v>0</v>
      </c>
      <c r="BW422">
        <f>(BA422-BG422)/(BA422-AZ422)</f>
        <v>0</v>
      </c>
      <c r="BX422">
        <f>(BT422*BR422/BF422)</f>
        <v>0</v>
      </c>
      <c r="BY422">
        <f>(1-BX422)</f>
        <v>0</v>
      </c>
      <c r="DH422">
        <f>$B$11*EG422+$C$11*EH422+$F$11*ES422*(1-EV422)</f>
        <v>0</v>
      </c>
      <c r="DI422">
        <f>DH422*DJ422</f>
        <v>0</v>
      </c>
      <c r="DJ422">
        <f>($B$11*$D$9+$C$11*$D$9+$F$11*((FF422+EX422)/MAX(FF422+EX422+FG422, 0.1)*$I$9+FG422/MAX(FF422+EX422+FG422, 0.1)*$J$9))/($B$11+$C$11+$F$11)</f>
        <v>0</v>
      </c>
      <c r="DK422">
        <f>($B$11*$K$9+$C$11*$K$9+$F$11*((FF422+EX422)/MAX(FF422+EX422+FG422, 0.1)*$P$9+FG422/MAX(FF422+EX422+FG422, 0.1)*$Q$9))/($B$11+$C$11+$F$11)</f>
        <v>0</v>
      </c>
      <c r="DL422">
        <v>6</v>
      </c>
      <c r="DM422">
        <v>0.5</v>
      </c>
      <c r="DN422" t="s">
        <v>438</v>
      </c>
      <c r="DO422">
        <v>2</v>
      </c>
      <c r="DP422" t="b">
        <v>1</v>
      </c>
      <c r="DQ422">
        <v>1761414408.84615</v>
      </c>
      <c r="DR422">
        <v>136.145692307692</v>
      </c>
      <c r="DS422">
        <v>116.043392307692</v>
      </c>
      <c r="DT422">
        <v>30.5526153846154</v>
      </c>
      <c r="DU422">
        <v>25.5223230769231</v>
      </c>
      <c r="DV422">
        <v>135.048153846154</v>
      </c>
      <c r="DW422">
        <v>30.2374230769231</v>
      </c>
      <c r="DX422">
        <v>500.009615384615</v>
      </c>
      <c r="DY422">
        <v>90.3053846153846</v>
      </c>
      <c r="DZ422">
        <v>0.0387075461538462</v>
      </c>
      <c r="EA422">
        <v>36.4498538461539</v>
      </c>
      <c r="EB422">
        <v>35.9598923076923</v>
      </c>
      <c r="EC422">
        <v>999.9</v>
      </c>
      <c r="ED422">
        <v>0</v>
      </c>
      <c r="EE422">
        <v>0</v>
      </c>
      <c r="EF422">
        <v>10008.8376923077</v>
      </c>
      <c r="EG422">
        <v>0</v>
      </c>
      <c r="EH422">
        <v>1272.27153846154</v>
      </c>
      <c r="EI422">
        <v>20.1022923076923</v>
      </c>
      <c r="EJ422">
        <v>140.436153846154</v>
      </c>
      <c r="EK422">
        <v>119.082676923077</v>
      </c>
      <c r="EL422">
        <v>5.03028384615385</v>
      </c>
      <c r="EM422">
        <v>116.043392307692</v>
      </c>
      <c r="EN422">
        <v>25.5223230769231</v>
      </c>
      <c r="EO422">
        <v>2.75906461538462</v>
      </c>
      <c r="EP422">
        <v>2.30480461538462</v>
      </c>
      <c r="EQ422">
        <v>22.6411923076923</v>
      </c>
      <c r="ER422">
        <v>19.7100153846154</v>
      </c>
      <c r="ES422">
        <v>1199.97538461538</v>
      </c>
      <c r="ET422">
        <v>0.967005153846154</v>
      </c>
      <c r="EU422">
        <v>0.0329949</v>
      </c>
      <c r="EV422">
        <v>0</v>
      </c>
      <c r="EW422">
        <v>1351.67076923077</v>
      </c>
      <c r="EX422">
        <v>5.00059</v>
      </c>
      <c r="EY422">
        <v>16788.1538461538</v>
      </c>
      <c r="EZ422">
        <v>10358.5076923077</v>
      </c>
      <c r="FA422">
        <v>52.9516923076923</v>
      </c>
      <c r="FB422">
        <v>54.6297692307692</v>
      </c>
      <c r="FC422">
        <v>53.3168461538462</v>
      </c>
      <c r="FD422">
        <v>54.0716923076923</v>
      </c>
      <c r="FE422">
        <v>54.0047692307692</v>
      </c>
      <c r="FF422">
        <v>1155.54538461538</v>
      </c>
      <c r="FG422">
        <v>39.43</v>
      </c>
      <c r="FH422">
        <v>0</v>
      </c>
      <c r="FI422">
        <v>1761414377.5</v>
      </c>
      <c r="FJ422">
        <v>0</v>
      </c>
      <c r="FK422">
        <v>1351.2776</v>
      </c>
      <c r="FL422">
        <v>-20.8023076631485</v>
      </c>
      <c r="FM422">
        <v>-269.546153316357</v>
      </c>
      <c r="FN422">
        <v>16783.032</v>
      </c>
      <c r="FO422">
        <v>15</v>
      </c>
      <c r="FP422">
        <v>0</v>
      </c>
      <c r="FQ422" t="s">
        <v>439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19.6099571428571</v>
      </c>
      <c r="GD422">
        <v>7.05871948051948</v>
      </c>
      <c r="GE422">
        <v>0.777737606364602</v>
      </c>
      <c r="GF422">
        <v>0</v>
      </c>
      <c r="GG422">
        <v>1352.53882352941</v>
      </c>
      <c r="GH422">
        <v>-12.9390374348806</v>
      </c>
      <c r="GI422">
        <v>1.34677340927008</v>
      </c>
      <c r="GJ422">
        <v>-1</v>
      </c>
      <c r="GK422">
        <v>5.01982380952381</v>
      </c>
      <c r="GL422">
        <v>0.164700779220781</v>
      </c>
      <c r="GM422">
        <v>0.01693027507334</v>
      </c>
      <c r="GN422">
        <v>0</v>
      </c>
      <c r="GO422">
        <v>0</v>
      </c>
      <c r="GP422">
        <v>2</v>
      </c>
      <c r="GQ422" t="s">
        <v>473</v>
      </c>
      <c r="GR422">
        <v>3.12913</v>
      </c>
      <c r="GS422">
        <v>2.71603</v>
      </c>
      <c r="GT422">
        <v>0.0262398</v>
      </c>
      <c r="GU422">
        <v>0.0217554</v>
      </c>
      <c r="GV422">
        <v>0.117914</v>
      </c>
      <c r="GW422">
        <v>0.103968</v>
      </c>
      <c r="GX422">
        <v>35566.2</v>
      </c>
      <c r="GY422">
        <v>37928.9</v>
      </c>
      <c r="GZ422">
        <v>33138.9</v>
      </c>
      <c r="HA422">
        <v>35199.8</v>
      </c>
      <c r="HB422">
        <v>41579.5</v>
      </c>
      <c r="HC422">
        <v>45406.3</v>
      </c>
      <c r="HD422">
        <v>51951</v>
      </c>
      <c r="HE422">
        <v>56383.5</v>
      </c>
      <c r="HF422">
        <v>1.75782</v>
      </c>
      <c r="HG422">
        <v>1.61995</v>
      </c>
      <c r="HH422">
        <v>-0.0200309</v>
      </c>
      <c r="HI422">
        <v>0</v>
      </c>
      <c r="HJ422">
        <v>36.2833</v>
      </c>
      <c r="HK422">
        <v>999.9</v>
      </c>
      <c r="HL422">
        <v>56.818</v>
      </c>
      <c r="HM422">
        <v>29.819</v>
      </c>
      <c r="HN422">
        <v>26.5295</v>
      </c>
      <c r="HO422">
        <v>56.4077</v>
      </c>
      <c r="HP422">
        <v>42.3958</v>
      </c>
      <c r="HQ422">
        <v>1</v>
      </c>
      <c r="HR422">
        <v>1.53524</v>
      </c>
      <c r="HS422">
        <v>4.9593</v>
      </c>
      <c r="HT422">
        <v>20.0636</v>
      </c>
      <c r="HU422">
        <v>5.19078</v>
      </c>
      <c r="HV422">
        <v>12.0114</v>
      </c>
      <c r="HW422">
        <v>4.97155</v>
      </c>
      <c r="HX422">
        <v>3.29487</v>
      </c>
      <c r="HY422">
        <v>9999</v>
      </c>
      <c r="HZ422">
        <v>9999</v>
      </c>
      <c r="IA422">
        <v>999.9</v>
      </c>
      <c r="IB422">
        <v>9999</v>
      </c>
      <c r="IC422">
        <v>1.86325</v>
      </c>
      <c r="ID422">
        <v>1.86812</v>
      </c>
      <c r="IE422">
        <v>1.86783</v>
      </c>
      <c r="IF422">
        <v>1.86905</v>
      </c>
      <c r="IG422">
        <v>1.86984</v>
      </c>
      <c r="IH422">
        <v>1.86593</v>
      </c>
      <c r="II422">
        <v>1.86698</v>
      </c>
      <c r="IJ422">
        <v>1.86844</v>
      </c>
      <c r="IK422">
        <v>5</v>
      </c>
      <c r="IL422">
        <v>0</v>
      </c>
      <c r="IM422">
        <v>0</v>
      </c>
      <c r="IN422">
        <v>0</v>
      </c>
      <c r="IO422" t="s">
        <v>441</v>
      </c>
      <c r="IP422" t="s">
        <v>442</v>
      </c>
      <c r="IQ422" t="s">
        <v>443</v>
      </c>
      <c r="IR422" t="s">
        <v>443</v>
      </c>
      <c r="IS422" t="s">
        <v>443</v>
      </c>
      <c r="IT422" t="s">
        <v>443</v>
      </c>
      <c r="IU422">
        <v>0</v>
      </c>
      <c r="IV422">
        <v>100</v>
      </c>
      <c r="IW422">
        <v>100</v>
      </c>
      <c r="IX422">
        <v>1.097</v>
      </c>
      <c r="IY422">
        <v>0.3152</v>
      </c>
      <c r="IZ422">
        <v>1.09748391826392</v>
      </c>
      <c r="JA422">
        <v>0</v>
      </c>
      <c r="JB422">
        <v>0</v>
      </c>
      <c r="JC422">
        <v>0</v>
      </c>
      <c r="JD422">
        <v>0.315191680746845</v>
      </c>
      <c r="JE422">
        <v>0</v>
      </c>
      <c r="JF422">
        <v>0</v>
      </c>
      <c r="JG422">
        <v>0</v>
      </c>
      <c r="JH422">
        <v>5</v>
      </c>
      <c r="JI422">
        <v>2273</v>
      </c>
      <c r="JJ422">
        <v>0</v>
      </c>
      <c r="JK422">
        <v>25</v>
      </c>
      <c r="JL422">
        <v>29356906.9</v>
      </c>
      <c r="JM422">
        <v>29356906.9</v>
      </c>
      <c r="JN422">
        <v>0.308838</v>
      </c>
      <c r="JO422">
        <v>2.67212</v>
      </c>
      <c r="JP422">
        <v>1.54785</v>
      </c>
      <c r="JQ422">
        <v>2.31689</v>
      </c>
      <c r="JR422">
        <v>1.64673</v>
      </c>
      <c r="JS422">
        <v>2.33398</v>
      </c>
      <c r="JT422">
        <v>34.1225</v>
      </c>
      <c r="JU422">
        <v>24.1663</v>
      </c>
      <c r="JV422">
        <v>18</v>
      </c>
      <c r="JW422">
        <v>500.207</v>
      </c>
      <c r="JX422">
        <v>402.06</v>
      </c>
      <c r="JY422">
        <v>29.9086</v>
      </c>
      <c r="JZ422">
        <v>45.4288</v>
      </c>
      <c r="KA422">
        <v>29.9974</v>
      </c>
      <c r="KB422">
        <v>45.4262</v>
      </c>
      <c r="KC422">
        <v>45.3186</v>
      </c>
      <c r="KD422">
        <v>6.0775</v>
      </c>
      <c r="KE422">
        <v>0</v>
      </c>
      <c r="KF422">
        <v>100</v>
      </c>
      <c r="KG422">
        <v>29.9441</v>
      </c>
      <c r="KH422">
        <v>61.7254</v>
      </c>
      <c r="KI422">
        <v>34.6858</v>
      </c>
      <c r="KJ422">
        <v>94.2553</v>
      </c>
      <c r="KK422">
        <v>91.2748</v>
      </c>
    </row>
    <row r="423" spans="1:297">
      <c r="A423">
        <v>407</v>
      </c>
      <c r="B423">
        <v>1761414422</v>
      </c>
      <c r="C423">
        <v>6241</v>
      </c>
      <c r="D423" t="s">
        <v>1260</v>
      </c>
      <c r="E423" t="s">
        <v>1261</v>
      </c>
      <c r="F423">
        <v>5</v>
      </c>
      <c r="G423" t="s">
        <v>1217</v>
      </c>
      <c r="H423" t="s">
        <v>436</v>
      </c>
      <c r="I423">
        <v>1761414413.84615</v>
      </c>
      <c r="J423">
        <f>(K423)/1000</f>
        <v>0</v>
      </c>
      <c r="K423">
        <f>IF(DP423, AN423, AH423)</f>
        <v>0</v>
      </c>
      <c r="L423">
        <f>IF(DP423, AI423, AG423)</f>
        <v>0</v>
      </c>
      <c r="M423">
        <f>DR423 - IF(AU423&gt;1, L423*DL423*100.0/(AW423), 0)</f>
        <v>0</v>
      </c>
      <c r="N423">
        <f>((T423-J423/2)*M423-L423)/(T423+J423/2)</f>
        <v>0</v>
      </c>
      <c r="O423">
        <f>N423*(DY423+DZ423)/1000.0</f>
        <v>0</v>
      </c>
      <c r="P423">
        <f>(DR423 - IF(AU423&gt;1, L423*DL423*100.0/(AW423), 0))*(DY423+DZ423)/1000.0</f>
        <v>0</v>
      </c>
      <c r="Q423">
        <f>2.0/((1/S423-1/R423)+SIGN(S423)*SQRT((1/S423-1/R423)*(1/S423-1/R423) + 4*DM423/((DM423+1)*(DM423+1))*(2*1/S423*1/R423-1/R423*1/R423)))</f>
        <v>0</v>
      </c>
      <c r="R423">
        <f>IF(LEFT(DN423,1)&lt;&gt;"0",IF(LEFT(DN423,1)="1",3.0,DO423),$D$5+$E$5*(EF423*DY423/($K$5*1000))+$F$5*(EF423*DY423/($K$5*1000))*MAX(MIN(DL423,$J$5),$I$5)*MAX(MIN(DL423,$J$5),$I$5)+$G$5*MAX(MIN(DL423,$J$5),$I$5)*(EF423*DY423/($K$5*1000))+$H$5*(EF423*DY423/($K$5*1000))*(EF423*DY423/($K$5*1000)))</f>
        <v>0</v>
      </c>
      <c r="S423">
        <f>J423*(1000-(1000*0.61365*exp(17.502*W423/(240.97+W423))/(DY423+DZ423)+DT423)/2)/(1000*0.61365*exp(17.502*W423/(240.97+W423))/(DY423+DZ423)-DT423)</f>
        <v>0</v>
      </c>
      <c r="T423">
        <f>1/((DM423+1)/(Q423/1.6)+1/(R423/1.37)) + DM423/((DM423+1)/(Q423/1.6) + DM423/(R423/1.37))</f>
        <v>0</v>
      </c>
      <c r="U423">
        <f>(DH423*DK423)</f>
        <v>0</v>
      </c>
      <c r="V423">
        <f>(EA423+(U423+2*0.95*5.67E-8*(((EA423+$B$7)+273)^4-(EA423+273)^4)-44100*J423)/(1.84*29.3*R423+8*0.95*5.67E-8*(EA423+273)^3))</f>
        <v>0</v>
      </c>
      <c r="W423">
        <f>($C$7*EB423+$D$7*EC423+$E$7*V423)</f>
        <v>0</v>
      </c>
      <c r="X423">
        <f>0.61365*exp(17.502*W423/(240.97+W423))</f>
        <v>0</v>
      </c>
      <c r="Y423">
        <f>(Z423/AA423*100)</f>
        <v>0</v>
      </c>
      <c r="Z423">
        <f>DT423*(DY423+DZ423)/1000</f>
        <v>0</v>
      </c>
      <c r="AA423">
        <f>0.61365*exp(17.502*EA423/(240.97+EA423))</f>
        <v>0</v>
      </c>
      <c r="AB423">
        <f>(X423-DT423*(DY423+DZ423)/1000)</f>
        <v>0</v>
      </c>
      <c r="AC423">
        <f>(-J423*44100)</f>
        <v>0</v>
      </c>
      <c r="AD423">
        <f>2*29.3*R423*0.92*(EA423-W423)</f>
        <v>0</v>
      </c>
      <c r="AE423">
        <f>2*0.95*5.67E-8*(((EA423+$B$7)+273)^4-(W423+273)^4)</f>
        <v>0</v>
      </c>
      <c r="AF423">
        <f>U423+AE423+AC423+AD423</f>
        <v>0</v>
      </c>
      <c r="AG423">
        <f>DX423*AU423*(DS423-DR423*(1000-AU423*DU423)/(1000-AU423*DT423))/(100*DL423)</f>
        <v>0</v>
      </c>
      <c r="AH423">
        <f>1000*DX423*AU423*(DT423-DU423)/(100*DL423*(1000-AU423*DT423))</f>
        <v>0</v>
      </c>
      <c r="AI423">
        <f>(AJ423 - AK423 - DY423*1E3/(8.314*(EA423+273.15)) * AM423/DX423 * AL423) * DX423/(100*DL423) * (1000 - DU423)/1000</f>
        <v>0</v>
      </c>
      <c r="AJ423">
        <v>85.7918636075042</v>
      </c>
      <c r="AK423">
        <v>100.234787878788</v>
      </c>
      <c r="AL423">
        <v>-3.27034159240061</v>
      </c>
      <c r="AM423">
        <v>65.3915502829197</v>
      </c>
      <c r="AN423">
        <f>(AP423 - AO423 + DY423*1E3/(8.314*(EA423+273.15)) * AR423/DX423 * AQ423) * DX423/(100*DL423) * 1000/(1000 - AP423)</f>
        <v>0</v>
      </c>
      <c r="AO423">
        <v>25.5196024628666</v>
      </c>
      <c r="AP423">
        <v>30.6025951515151</v>
      </c>
      <c r="AQ423">
        <v>0.00546186785945133</v>
      </c>
      <c r="AR423">
        <v>110.494569577737</v>
      </c>
      <c r="AS423">
        <v>0</v>
      </c>
      <c r="AT423">
        <v>0</v>
      </c>
      <c r="AU423">
        <f>IF(AS423*$H$13&gt;=AW423,1.0,(AW423/(AW423-AS423*$H$13)))</f>
        <v>0</v>
      </c>
      <c r="AV423">
        <f>(AU423-1)*100</f>
        <v>0</v>
      </c>
      <c r="AW423">
        <f>MAX(0,($B$13+$C$13*EF423)/(1+$D$13*EF423)*DY423/(EA423+273)*$E$13)</f>
        <v>0</v>
      </c>
      <c r="AX423" t="s">
        <v>437</v>
      </c>
      <c r="AY423" t="s">
        <v>437</v>
      </c>
      <c r="AZ423">
        <v>0</v>
      </c>
      <c r="BA423">
        <v>0</v>
      </c>
      <c r="BB423">
        <f>1-AZ423/BA423</f>
        <v>0</v>
      </c>
      <c r="BC423">
        <v>0</v>
      </c>
      <c r="BD423" t="s">
        <v>437</v>
      </c>
      <c r="BE423" t="s">
        <v>437</v>
      </c>
      <c r="BF423">
        <v>0</v>
      </c>
      <c r="BG423">
        <v>0</v>
      </c>
      <c r="BH423">
        <f>1-BF423/BG423</f>
        <v>0</v>
      </c>
      <c r="BI423">
        <v>0.5</v>
      </c>
      <c r="BJ423">
        <f>DI423</f>
        <v>0</v>
      </c>
      <c r="BK423">
        <f>L423</f>
        <v>0</v>
      </c>
      <c r="BL423">
        <f>BH423*BI423*BJ423</f>
        <v>0</v>
      </c>
      <c r="BM423">
        <f>(BK423-BC423)/BJ423</f>
        <v>0</v>
      </c>
      <c r="BN423">
        <f>(BA423-BG423)/BG423</f>
        <v>0</v>
      </c>
      <c r="BO423">
        <f>AZ423/(BB423+AZ423/BG423)</f>
        <v>0</v>
      </c>
      <c r="BP423" t="s">
        <v>437</v>
      </c>
      <c r="BQ423">
        <v>0</v>
      </c>
      <c r="BR423">
        <f>IF(BQ423&lt;&gt;0, BQ423, BO423)</f>
        <v>0</v>
      </c>
      <c r="BS423">
        <f>1-BR423/BG423</f>
        <v>0</v>
      </c>
      <c r="BT423">
        <f>(BG423-BF423)/(BG423-BR423)</f>
        <v>0</v>
      </c>
      <c r="BU423">
        <f>(BA423-BG423)/(BA423-BR423)</f>
        <v>0</v>
      </c>
      <c r="BV423">
        <f>(BG423-BF423)/(BG423-AZ423)</f>
        <v>0</v>
      </c>
      <c r="BW423">
        <f>(BA423-BG423)/(BA423-AZ423)</f>
        <v>0</v>
      </c>
      <c r="BX423">
        <f>(BT423*BR423/BF423)</f>
        <v>0</v>
      </c>
      <c r="BY423">
        <f>(1-BX423)</f>
        <v>0</v>
      </c>
      <c r="DH423">
        <f>$B$11*EG423+$C$11*EH423+$F$11*ES423*(1-EV423)</f>
        <v>0</v>
      </c>
      <c r="DI423">
        <f>DH423*DJ423</f>
        <v>0</v>
      </c>
      <c r="DJ423">
        <f>($B$11*$D$9+$C$11*$D$9+$F$11*((FF423+EX423)/MAX(FF423+EX423+FG423, 0.1)*$I$9+FG423/MAX(FF423+EX423+FG423, 0.1)*$J$9))/($B$11+$C$11+$F$11)</f>
        <v>0</v>
      </c>
      <c r="DK423">
        <f>($B$11*$K$9+$C$11*$K$9+$F$11*((FF423+EX423)/MAX(FF423+EX423+FG423, 0.1)*$P$9+FG423/MAX(FF423+EX423+FG423, 0.1)*$Q$9))/($B$11+$C$11+$F$11)</f>
        <v>0</v>
      </c>
      <c r="DL423">
        <v>6</v>
      </c>
      <c r="DM423">
        <v>0.5</v>
      </c>
      <c r="DN423" t="s">
        <v>438</v>
      </c>
      <c r="DO423">
        <v>2</v>
      </c>
      <c r="DP423" t="b">
        <v>1</v>
      </c>
      <c r="DQ423">
        <v>1761414413.84615</v>
      </c>
      <c r="DR423">
        <v>120.044715384615</v>
      </c>
      <c r="DS423">
        <v>99.4946</v>
      </c>
      <c r="DT423">
        <v>30.5711692307692</v>
      </c>
      <c r="DU423">
        <v>25.5215461538462</v>
      </c>
      <c r="DV423">
        <v>118.947123076923</v>
      </c>
      <c r="DW423">
        <v>30.2559846153846</v>
      </c>
      <c r="DX423">
        <v>499.998769230769</v>
      </c>
      <c r="DY423">
        <v>90.3050307692308</v>
      </c>
      <c r="DZ423">
        <v>0.0383834615384615</v>
      </c>
      <c r="EA423">
        <v>36.4381461538461</v>
      </c>
      <c r="EB423">
        <v>35.9616615384615</v>
      </c>
      <c r="EC423">
        <v>999.9</v>
      </c>
      <c r="ED423">
        <v>0</v>
      </c>
      <c r="EE423">
        <v>0</v>
      </c>
      <c r="EF423">
        <v>10002.4915384615</v>
      </c>
      <c r="EG423">
        <v>0</v>
      </c>
      <c r="EH423">
        <v>1272.33307692308</v>
      </c>
      <c r="EI423">
        <v>20.5500615384615</v>
      </c>
      <c r="EJ423">
        <v>123.830076923077</v>
      </c>
      <c r="EK423">
        <v>102.100453846154</v>
      </c>
      <c r="EL423">
        <v>5.04963153846154</v>
      </c>
      <c r="EM423">
        <v>99.4946</v>
      </c>
      <c r="EN423">
        <v>25.5215461538462</v>
      </c>
      <c r="EO423">
        <v>2.76072923076923</v>
      </c>
      <c r="EP423">
        <v>2.30472384615385</v>
      </c>
      <c r="EQ423">
        <v>22.6511384615385</v>
      </c>
      <c r="ER423">
        <v>19.7094538461538</v>
      </c>
      <c r="ES423">
        <v>1199.96230769231</v>
      </c>
      <c r="ET423">
        <v>0.967004538461538</v>
      </c>
      <c r="EU423">
        <v>0.0329955307692308</v>
      </c>
      <c r="EV423">
        <v>0</v>
      </c>
      <c r="EW423">
        <v>1349.70230769231</v>
      </c>
      <c r="EX423">
        <v>5.00059</v>
      </c>
      <c r="EY423">
        <v>16762.8076923077</v>
      </c>
      <c r="EZ423">
        <v>10358.3923076923</v>
      </c>
      <c r="FA423">
        <v>52.9228461538462</v>
      </c>
      <c r="FB423">
        <v>54.6104615384615</v>
      </c>
      <c r="FC423">
        <v>53.2929230769231</v>
      </c>
      <c r="FD423">
        <v>54.0524615384615</v>
      </c>
      <c r="FE423">
        <v>53.9854615384615</v>
      </c>
      <c r="FF423">
        <v>1155.53230769231</v>
      </c>
      <c r="FG423">
        <v>39.43</v>
      </c>
      <c r="FH423">
        <v>0</v>
      </c>
      <c r="FI423">
        <v>1761414382.3</v>
      </c>
      <c r="FJ423">
        <v>0</v>
      </c>
      <c r="FK423">
        <v>1349.2256</v>
      </c>
      <c r="FL423">
        <v>-30.9576923685745</v>
      </c>
      <c r="FM423">
        <v>-383.323077457787</v>
      </c>
      <c r="FN423">
        <v>16756.564</v>
      </c>
      <c r="FO423">
        <v>15</v>
      </c>
      <c r="FP423">
        <v>0</v>
      </c>
      <c r="FQ423" t="s">
        <v>439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20.3129666666667</v>
      </c>
      <c r="GD423">
        <v>6.02026753246757</v>
      </c>
      <c r="GE423">
        <v>0.667575167398387</v>
      </c>
      <c r="GF423">
        <v>0</v>
      </c>
      <c r="GG423">
        <v>1350.69764705882</v>
      </c>
      <c r="GH423">
        <v>-23.3598166617272</v>
      </c>
      <c r="GI423">
        <v>2.3567276151272</v>
      </c>
      <c r="GJ423">
        <v>-1</v>
      </c>
      <c r="GK423">
        <v>5.03921523809524</v>
      </c>
      <c r="GL423">
        <v>0.227941558441563</v>
      </c>
      <c r="GM423">
        <v>0.0231653585007252</v>
      </c>
      <c r="GN423">
        <v>0</v>
      </c>
      <c r="GO423">
        <v>0</v>
      </c>
      <c r="GP423">
        <v>2</v>
      </c>
      <c r="GQ423" t="s">
        <v>473</v>
      </c>
      <c r="GR423">
        <v>3.129</v>
      </c>
      <c r="GS423">
        <v>2.71622</v>
      </c>
      <c r="GT423">
        <v>0.0225308</v>
      </c>
      <c r="GU423">
        <v>0.0176117</v>
      </c>
      <c r="GV423">
        <v>0.117988</v>
      </c>
      <c r="GW423">
        <v>0.103967</v>
      </c>
      <c r="GX423">
        <v>35702.8</v>
      </c>
      <c r="GY423">
        <v>38091.5</v>
      </c>
      <c r="GZ423">
        <v>33140.3</v>
      </c>
      <c r="HA423">
        <v>35201.9</v>
      </c>
      <c r="HB423">
        <v>41577</v>
      </c>
      <c r="HC423">
        <v>45408.2</v>
      </c>
      <c r="HD423">
        <v>51952.8</v>
      </c>
      <c r="HE423">
        <v>56386.4</v>
      </c>
      <c r="HF423">
        <v>1.758</v>
      </c>
      <c r="HG423">
        <v>1.6203</v>
      </c>
      <c r="HH423">
        <v>-0.01885</v>
      </c>
      <c r="HI423">
        <v>0</v>
      </c>
      <c r="HJ423">
        <v>36.2797</v>
      </c>
      <c r="HK423">
        <v>999.9</v>
      </c>
      <c r="HL423">
        <v>56.818</v>
      </c>
      <c r="HM423">
        <v>29.829</v>
      </c>
      <c r="HN423">
        <v>26.5464</v>
      </c>
      <c r="HO423">
        <v>56.2977</v>
      </c>
      <c r="HP423">
        <v>42.3277</v>
      </c>
      <c r="HQ423">
        <v>1</v>
      </c>
      <c r="HR423">
        <v>1.53289</v>
      </c>
      <c r="HS423">
        <v>4.95078</v>
      </c>
      <c r="HT423">
        <v>20.064</v>
      </c>
      <c r="HU423">
        <v>5.19033</v>
      </c>
      <c r="HV423">
        <v>12.0126</v>
      </c>
      <c r="HW423">
        <v>4.97185</v>
      </c>
      <c r="HX423">
        <v>3.29495</v>
      </c>
      <c r="HY423">
        <v>9999</v>
      </c>
      <c r="HZ423">
        <v>9999</v>
      </c>
      <c r="IA423">
        <v>999.9</v>
      </c>
      <c r="IB423">
        <v>9999</v>
      </c>
      <c r="IC423">
        <v>1.86325</v>
      </c>
      <c r="ID423">
        <v>1.86812</v>
      </c>
      <c r="IE423">
        <v>1.86784</v>
      </c>
      <c r="IF423">
        <v>1.86905</v>
      </c>
      <c r="IG423">
        <v>1.86982</v>
      </c>
      <c r="IH423">
        <v>1.86592</v>
      </c>
      <c r="II423">
        <v>1.86698</v>
      </c>
      <c r="IJ423">
        <v>1.86844</v>
      </c>
      <c r="IK423">
        <v>5</v>
      </c>
      <c r="IL423">
        <v>0</v>
      </c>
      <c r="IM423">
        <v>0</v>
      </c>
      <c r="IN423">
        <v>0</v>
      </c>
      <c r="IO423" t="s">
        <v>441</v>
      </c>
      <c r="IP423" t="s">
        <v>442</v>
      </c>
      <c r="IQ423" t="s">
        <v>443</v>
      </c>
      <c r="IR423" t="s">
        <v>443</v>
      </c>
      <c r="IS423" t="s">
        <v>443</v>
      </c>
      <c r="IT423" t="s">
        <v>443</v>
      </c>
      <c r="IU423">
        <v>0</v>
      </c>
      <c r="IV423">
        <v>100</v>
      </c>
      <c r="IW423">
        <v>100</v>
      </c>
      <c r="IX423">
        <v>1.097</v>
      </c>
      <c r="IY423">
        <v>0.3152</v>
      </c>
      <c r="IZ423">
        <v>1.09748391826392</v>
      </c>
      <c r="JA423">
        <v>0</v>
      </c>
      <c r="JB423">
        <v>0</v>
      </c>
      <c r="JC423">
        <v>0</v>
      </c>
      <c r="JD423">
        <v>0.315191680746845</v>
      </c>
      <c r="JE423">
        <v>0</v>
      </c>
      <c r="JF423">
        <v>0</v>
      </c>
      <c r="JG423">
        <v>0</v>
      </c>
      <c r="JH423">
        <v>5</v>
      </c>
      <c r="JI423">
        <v>2273</v>
      </c>
      <c r="JJ423">
        <v>0</v>
      </c>
      <c r="JK423">
        <v>25</v>
      </c>
      <c r="JL423">
        <v>29356907</v>
      </c>
      <c r="JM423">
        <v>29356907</v>
      </c>
      <c r="JN423">
        <v>0.270996</v>
      </c>
      <c r="JO423">
        <v>2.67212</v>
      </c>
      <c r="JP423">
        <v>1.54785</v>
      </c>
      <c r="JQ423">
        <v>2.31689</v>
      </c>
      <c r="JR423">
        <v>1.64673</v>
      </c>
      <c r="JS423">
        <v>2.3877</v>
      </c>
      <c r="JT423">
        <v>34.1225</v>
      </c>
      <c r="JU423">
        <v>24.1751</v>
      </c>
      <c r="JV423">
        <v>18</v>
      </c>
      <c r="JW423">
        <v>500.169</v>
      </c>
      <c r="JX423">
        <v>402.144</v>
      </c>
      <c r="JY423">
        <v>29.9396</v>
      </c>
      <c r="JZ423">
        <v>45.4036</v>
      </c>
      <c r="KA423">
        <v>29.9977</v>
      </c>
      <c r="KB423">
        <v>45.4012</v>
      </c>
      <c r="KC423">
        <v>45.2935</v>
      </c>
      <c r="KD423">
        <v>5.41282</v>
      </c>
      <c r="KE423">
        <v>0</v>
      </c>
      <c r="KF423">
        <v>100</v>
      </c>
      <c r="KG423">
        <v>29.9656</v>
      </c>
      <c r="KH423">
        <v>48.2501</v>
      </c>
      <c r="KI423">
        <v>34.6858</v>
      </c>
      <c r="KJ423">
        <v>94.2588</v>
      </c>
      <c r="KK423">
        <v>91.2798</v>
      </c>
    </row>
    <row r="424" spans="1:297">
      <c r="A424">
        <v>408</v>
      </c>
      <c r="B424">
        <v>1761414427</v>
      </c>
      <c r="C424">
        <v>6246</v>
      </c>
      <c r="D424" t="s">
        <v>1262</v>
      </c>
      <c r="E424" t="s">
        <v>1263</v>
      </c>
      <c r="F424">
        <v>5</v>
      </c>
      <c r="G424" t="s">
        <v>1217</v>
      </c>
      <c r="H424" t="s">
        <v>436</v>
      </c>
      <c r="I424">
        <v>1761414418.84615</v>
      </c>
      <c r="J424">
        <f>(K424)/1000</f>
        <v>0</v>
      </c>
      <c r="K424">
        <f>IF(DP424, AN424, AH424)</f>
        <v>0</v>
      </c>
      <c r="L424">
        <f>IF(DP424, AI424, AG424)</f>
        <v>0</v>
      </c>
      <c r="M424">
        <f>DR424 - IF(AU424&gt;1, L424*DL424*100.0/(AW424), 0)</f>
        <v>0</v>
      </c>
      <c r="N424">
        <f>((T424-J424/2)*M424-L424)/(T424+J424/2)</f>
        <v>0</v>
      </c>
      <c r="O424">
        <f>N424*(DY424+DZ424)/1000.0</f>
        <v>0</v>
      </c>
      <c r="P424">
        <f>(DR424 - IF(AU424&gt;1, L424*DL424*100.0/(AW424), 0))*(DY424+DZ424)/1000.0</f>
        <v>0</v>
      </c>
      <c r="Q424">
        <f>2.0/((1/S424-1/R424)+SIGN(S424)*SQRT((1/S424-1/R424)*(1/S424-1/R424) + 4*DM424/((DM424+1)*(DM424+1))*(2*1/S424*1/R424-1/R424*1/R424)))</f>
        <v>0</v>
      </c>
      <c r="R424">
        <f>IF(LEFT(DN424,1)&lt;&gt;"0",IF(LEFT(DN424,1)="1",3.0,DO424),$D$5+$E$5*(EF424*DY424/($K$5*1000))+$F$5*(EF424*DY424/($K$5*1000))*MAX(MIN(DL424,$J$5),$I$5)*MAX(MIN(DL424,$J$5),$I$5)+$G$5*MAX(MIN(DL424,$J$5),$I$5)*(EF424*DY424/($K$5*1000))+$H$5*(EF424*DY424/($K$5*1000))*(EF424*DY424/($K$5*1000)))</f>
        <v>0</v>
      </c>
      <c r="S424">
        <f>J424*(1000-(1000*0.61365*exp(17.502*W424/(240.97+W424))/(DY424+DZ424)+DT424)/2)/(1000*0.61365*exp(17.502*W424/(240.97+W424))/(DY424+DZ424)-DT424)</f>
        <v>0</v>
      </c>
      <c r="T424">
        <f>1/((DM424+1)/(Q424/1.6)+1/(R424/1.37)) + DM424/((DM424+1)/(Q424/1.6) + DM424/(R424/1.37))</f>
        <v>0</v>
      </c>
      <c r="U424">
        <f>(DH424*DK424)</f>
        <v>0</v>
      </c>
      <c r="V424">
        <f>(EA424+(U424+2*0.95*5.67E-8*(((EA424+$B$7)+273)^4-(EA424+273)^4)-44100*J424)/(1.84*29.3*R424+8*0.95*5.67E-8*(EA424+273)^3))</f>
        <v>0</v>
      </c>
      <c r="W424">
        <f>($C$7*EB424+$D$7*EC424+$E$7*V424)</f>
        <v>0</v>
      </c>
      <c r="X424">
        <f>0.61365*exp(17.502*W424/(240.97+W424))</f>
        <v>0</v>
      </c>
      <c r="Y424">
        <f>(Z424/AA424*100)</f>
        <v>0</v>
      </c>
      <c r="Z424">
        <f>DT424*(DY424+DZ424)/1000</f>
        <v>0</v>
      </c>
      <c r="AA424">
        <f>0.61365*exp(17.502*EA424/(240.97+EA424))</f>
        <v>0</v>
      </c>
      <c r="AB424">
        <f>(X424-DT424*(DY424+DZ424)/1000)</f>
        <v>0</v>
      </c>
      <c r="AC424">
        <f>(-J424*44100)</f>
        <v>0</v>
      </c>
      <c r="AD424">
        <f>2*29.3*R424*0.92*(EA424-W424)</f>
        <v>0</v>
      </c>
      <c r="AE424">
        <f>2*0.95*5.67E-8*(((EA424+$B$7)+273)^4-(W424+273)^4)</f>
        <v>0</v>
      </c>
      <c r="AF424">
        <f>U424+AE424+AC424+AD424</f>
        <v>0</v>
      </c>
      <c r="AG424">
        <f>DX424*AU424*(DS424-DR424*(1000-AU424*DU424)/(1000-AU424*DT424))/(100*DL424)</f>
        <v>0</v>
      </c>
      <c r="AH424">
        <f>1000*DX424*AU424*(DT424-DU424)/(100*DL424*(1000-AU424*DT424))</f>
        <v>0</v>
      </c>
      <c r="AI424">
        <f>(AJ424 - AK424 - DY424*1E3/(8.314*(EA424+273.15)) * AM424/DX424 * AL424) * DX424/(100*DL424) * (1000 - DU424)/1000</f>
        <v>0</v>
      </c>
      <c r="AJ424">
        <v>68.0065302212148</v>
      </c>
      <c r="AK424">
        <v>83.2853369696969</v>
      </c>
      <c r="AL424">
        <v>-3.39708076366762</v>
      </c>
      <c r="AM424">
        <v>65.3915502829197</v>
      </c>
      <c r="AN424">
        <f>(AP424 - AO424 + DY424*1E3/(8.314*(EA424+273.15)) * AR424/DX424 * AQ424) * DX424/(100*DL424) * 1000/(1000 - AP424)</f>
        <v>0</v>
      </c>
      <c r="AO424">
        <v>25.5195042230629</v>
      </c>
      <c r="AP424">
        <v>30.6234478787879</v>
      </c>
      <c r="AQ424">
        <v>0.00208514878664172</v>
      </c>
      <c r="AR424">
        <v>110.494569577737</v>
      </c>
      <c r="AS424">
        <v>0</v>
      </c>
      <c r="AT424">
        <v>0</v>
      </c>
      <c r="AU424">
        <f>IF(AS424*$H$13&gt;=AW424,1.0,(AW424/(AW424-AS424*$H$13)))</f>
        <v>0</v>
      </c>
      <c r="AV424">
        <f>(AU424-1)*100</f>
        <v>0</v>
      </c>
      <c r="AW424">
        <f>MAX(0,($B$13+$C$13*EF424)/(1+$D$13*EF424)*DY424/(EA424+273)*$E$13)</f>
        <v>0</v>
      </c>
      <c r="AX424" t="s">
        <v>437</v>
      </c>
      <c r="AY424" t="s">
        <v>437</v>
      </c>
      <c r="AZ424">
        <v>0</v>
      </c>
      <c r="BA424">
        <v>0</v>
      </c>
      <c r="BB424">
        <f>1-AZ424/BA424</f>
        <v>0</v>
      </c>
      <c r="BC424">
        <v>0</v>
      </c>
      <c r="BD424" t="s">
        <v>437</v>
      </c>
      <c r="BE424" t="s">
        <v>437</v>
      </c>
      <c r="BF424">
        <v>0</v>
      </c>
      <c r="BG424">
        <v>0</v>
      </c>
      <c r="BH424">
        <f>1-BF424/BG424</f>
        <v>0</v>
      </c>
      <c r="BI424">
        <v>0.5</v>
      </c>
      <c r="BJ424">
        <f>DI424</f>
        <v>0</v>
      </c>
      <c r="BK424">
        <f>L424</f>
        <v>0</v>
      </c>
      <c r="BL424">
        <f>BH424*BI424*BJ424</f>
        <v>0</v>
      </c>
      <c r="BM424">
        <f>(BK424-BC424)/BJ424</f>
        <v>0</v>
      </c>
      <c r="BN424">
        <f>(BA424-BG424)/BG424</f>
        <v>0</v>
      </c>
      <c r="BO424">
        <f>AZ424/(BB424+AZ424/BG424)</f>
        <v>0</v>
      </c>
      <c r="BP424" t="s">
        <v>437</v>
      </c>
      <c r="BQ424">
        <v>0</v>
      </c>
      <c r="BR424">
        <f>IF(BQ424&lt;&gt;0, BQ424, BO424)</f>
        <v>0</v>
      </c>
      <c r="BS424">
        <f>1-BR424/BG424</f>
        <v>0</v>
      </c>
      <c r="BT424">
        <f>(BG424-BF424)/(BG424-BR424)</f>
        <v>0</v>
      </c>
      <c r="BU424">
        <f>(BA424-BG424)/(BA424-BR424)</f>
        <v>0</v>
      </c>
      <c r="BV424">
        <f>(BG424-BF424)/(BG424-AZ424)</f>
        <v>0</v>
      </c>
      <c r="BW424">
        <f>(BA424-BG424)/(BA424-AZ424)</f>
        <v>0</v>
      </c>
      <c r="BX424">
        <f>(BT424*BR424/BF424)</f>
        <v>0</v>
      </c>
      <c r="BY424">
        <f>(1-BX424)</f>
        <v>0</v>
      </c>
      <c r="DH424">
        <f>$B$11*EG424+$C$11*EH424+$F$11*ES424*(1-EV424)</f>
        <v>0</v>
      </c>
      <c r="DI424">
        <f>DH424*DJ424</f>
        <v>0</v>
      </c>
      <c r="DJ424">
        <f>($B$11*$D$9+$C$11*$D$9+$F$11*((FF424+EX424)/MAX(FF424+EX424+FG424, 0.1)*$I$9+FG424/MAX(FF424+EX424+FG424, 0.1)*$J$9))/($B$11+$C$11+$F$11)</f>
        <v>0</v>
      </c>
      <c r="DK424">
        <f>($B$11*$K$9+$C$11*$K$9+$F$11*((FF424+EX424)/MAX(FF424+EX424+FG424, 0.1)*$P$9+FG424/MAX(FF424+EX424+FG424, 0.1)*$Q$9))/($B$11+$C$11+$F$11)</f>
        <v>0</v>
      </c>
      <c r="DL424">
        <v>6</v>
      </c>
      <c r="DM424">
        <v>0.5</v>
      </c>
      <c r="DN424" t="s">
        <v>438</v>
      </c>
      <c r="DO424">
        <v>2</v>
      </c>
      <c r="DP424" t="b">
        <v>1</v>
      </c>
      <c r="DQ424">
        <v>1761414418.84615</v>
      </c>
      <c r="DR424">
        <v>103.944215384615</v>
      </c>
      <c r="DS424">
        <v>82.6417</v>
      </c>
      <c r="DT424">
        <v>30.5918153846154</v>
      </c>
      <c r="DU424">
        <v>25.5205153846154</v>
      </c>
      <c r="DV424">
        <v>102.8467</v>
      </c>
      <c r="DW424">
        <v>30.2766384615385</v>
      </c>
      <c r="DX424">
        <v>500.002846153846</v>
      </c>
      <c r="DY424">
        <v>90.3050923076923</v>
      </c>
      <c r="DZ424">
        <v>0.0382168307692308</v>
      </c>
      <c r="EA424">
        <v>36.4360461538461</v>
      </c>
      <c r="EB424">
        <v>35.9679769230769</v>
      </c>
      <c r="EC424">
        <v>999.9</v>
      </c>
      <c r="ED424">
        <v>0</v>
      </c>
      <c r="EE424">
        <v>0</v>
      </c>
      <c r="EF424">
        <v>10006.0923076923</v>
      </c>
      <c r="EG424">
        <v>0</v>
      </c>
      <c r="EH424">
        <v>1272.39538461538</v>
      </c>
      <c r="EI424">
        <v>21.3024923076923</v>
      </c>
      <c r="EJ424">
        <v>107.224061538462</v>
      </c>
      <c r="EK424">
        <v>84.8060538461539</v>
      </c>
      <c r="EL424">
        <v>5.07131</v>
      </c>
      <c r="EM424">
        <v>82.6417</v>
      </c>
      <c r="EN424">
        <v>25.5205153846154</v>
      </c>
      <c r="EO424">
        <v>2.76259615384615</v>
      </c>
      <c r="EP424">
        <v>2.30463307692308</v>
      </c>
      <c r="EQ424">
        <v>22.6622769230769</v>
      </c>
      <c r="ER424">
        <v>19.7088230769231</v>
      </c>
      <c r="ES424">
        <v>1199.94692307692</v>
      </c>
      <c r="ET424">
        <v>0.967003923076923</v>
      </c>
      <c r="EU424">
        <v>0.0329961923076923</v>
      </c>
      <c r="EV424">
        <v>0</v>
      </c>
      <c r="EW424">
        <v>1346.88153846154</v>
      </c>
      <c r="EX424">
        <v>5.00059</v>
      </c>
      <c r="EY424">
        <v>16727.4307692308</v>
      </c>
      <c r="EZ424">
        <v>10358.2615384615</v>
      </c>
      <c r="FA424">
        <v>52.8988461538462</v>
      </c>
      <c r="FB424">
        <v>54.5910769230769</v>
      </c>
      <c r="FC424">
        <v>53.2738461538462</v>
      </c>
      <c r="FD424">
        <v>54.0333846153846</v>
      </c>
      <c r="FE424">
        <v>53.9660769230769</v>
      </c>
      <c r="FF424">
        <v>1155.51692307692</v>
      </c>
      <c r="FG424">
        <v>39.43</v>
      </c>
      <c r="FH424">
        <v>0</v>
      </c>
      <c r="FI424">
        <v>1761414387.1</v>
      </c>
      <c r="FJ424">
        <v>0</v>
      </c>
      <c r="FK424">
        <v>1346.3572</v>
      </c>
      <c r="FL424">
        <v>-40.1400000633938</v>
      </c>
      <c r="FM424">
        <v>-513.707693136939</v>
      </c>
      <c r="FN424">
        <v>16720.616</v>
      </c>
      <c r="FO424">
        <v>15</v>
      </c>
      <c r="FP424">
        <v>0</v>
      </c>
      <c r="FQ424" t="s">
        <v>439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20.8069047619048</v>
      </c>
      <c r="GD424">
        <v>8.3332909090909</v>
      </c>
      <c r="GE424">
        <v>0.893296313274972</v>
      </c>
      <c r="GF424">
        <v>0</v>
      </c>
      <c r="GG424">
        <v>1348.80323529412</v>
      </c>
      <c r="GH424">
        <v>-31.2099312403293</v>
      </c>
      <c r="GI424">
        <v>3.11155504964794</v>
      </c>
      <c r="GJ424">
        <v>-1</v>
      </c>
      <c r="GK424">
        <v>5.05509333333333</v>
      </c>
      <c r="GL424">
        <v>0.257404675324688</v>
      </c>
      <c r="GM424">
        <v>0.0260572641061645</v>
      </c>
      <c r="GN424">
        <v>0</v>
      </c>
      <c r="GO424">
        <v>0</v>
      </c>
      <c r="GP424">
        <v>2</v>
      </c>
      <c r="GQ424" t="s">
        <v>473</v>
      </c>
      <c r="GR424">
        <v>3.12898</v>
      </c>
      <c r="GS424">
        <v>2.71625</v>
      </c>
      <c r="GT424">
        <v>0.018666</v>
      </c>
      <c r="GU424">
        <v>0.0137503</v>
      </c>
      <c r="GV424">
        <v>0.118056</v>
      </c>
      <c r="GW424">
        <v>0.103974</v>
      </c>
      <c r="GX424">
        <v>35845.3</v>
      </c>
      <c r="GY424">
        <v>38242.8</v>
      </c>
      <c r="GZ424">
        <v>33141.9</v>
      </c>
      <c r="HA424">
        <v>35203.7</v>
      </c>
      <c r="HB424">
        <v>41574.9</v>
      </c>
      <c r="HC424">
        <v>45409.7</v>
      </c>
      <c r="HD424">
        <v>51954.7</v>
      </c>
      <c r="HE424">
        <v>56389.4</v>
      </c>
      <c r="HF424">
        <v>1.7586</v>
      </c>
      <c r="HG424">
        <v>1.6205</v>
      </c>
      <c r="HH424">
        <v>-0.01885</v>
      </c>
      <c r="HI424">
        <v>0</v>
      </c>
      <c r="HJ424">
        <v>36.2756</v>
      </c>
      <c r="HK424">
        <v>999.9</v>
      </c>
      <c r="HL424">
        <v>56.818</v>
      </c>
      <c r="HM424">
        <v>29.829</v>
      </c>
      <c r="HN424">
        <v>26.5421</v>
      </c>
      <c r="HO424">
        <v>56.3078</v>
      </c>
      <c r="HP424">
        <v>42.3678</v>
      </c>
      <c r="HQ424">
        <v>1</v>
      </c>
      <c r="HR424">
        <v>1.53053</v>
      </c>
      <c r="HS424">
        <v>4.94938</v>
      </c>
      <c r="HT424">
        <v>20.064</v>
      </c>
      <c r="HU424">
        <v>5.19123</v>
      </c>
      <c r="HV424">
        <v>12.0122</v>
      </c>
      <c r="HW424">
        <v>4.9718</v>
      </c>
      <c r="HX424">
        <v>3.29492</v>
      </c>
      <c r="HY424">
        <v>9999</v>
      </c>
      <c r="HZ424">
        <v>9999</v>
      </c>
      <c r="IA424">
        <v>999.9</v>
      </c>
      <c r="IB424">
        <v>9999</v>
      </c>
      <c r="IC424">
        <v>1.86325</v>
      </c>
      <c r="ID424">
        <v>1.86813</v>
      </c>
      <c r="IE424">
        <v>1.86786</v>
      </c>
      <c r="IF424">
        <v>1.86905</v>
      </c>
      <c r="IG424">
        <v>1.86982</v>
      </c>
      <c r="IH424">
        <v>1.86596</v>
      </c>
      <c r="II424">
        <v>1.867</v>
      </c>
      <c r="IJ424">
        <v>1.86844</v>
      </c>
      <c r="IK424">
        <v>5</v>
      </c>
      <c r="IL424">
        <v>0</v>
      </c>
      <c r="IM424">
        <v>0</v>
      </c>
      <c r="IN424">
        <v>0</v>
      </c>
      <c r="IO424" t="s">
        <v>441</v>
      </c>
      <c r="IP424" t="s">
        <v>442</v>
      </c>
      <c r="IQ424" t="s">
        <v>443</v>
      </c>
      <c r="IR424" t="s">
        <v>443</v>
      </c>
      <c r="IS424" t="s">
        <v>443</v>
      </c>
      <c r="IT424" t="s">
        <v>443</v>
      </c>
      <c r="IU424">
        <v>0</v>
      </c>
      <c r="IV424">
        <v>100</v>
      </c>
      <c r="IW424">
        <v>100</v>
      </c>
      <c r="IX424">
        <v>1.098</v>
      </c>
      <c r="IY424">
        <v>0.3152</v>
      </c>
      <c r="IZ424">
        <v>1.09748391826392</v>
      </c>
      <c r="JA424">
        <v>0</v>
      </c>
      <c r="JB424">
        <v>0</v>
      </c>
      <c r="JC424">
        <v>0</v>
      </c>
      <c r="JD424">
        <v>0.315191680746845</v>
      </c>
      <c r="JE424">
        <v>0</v>
      </c>
      <c r="JF424">
        <v>0</v>
      </c>
      <c r="JG424">
        <v>0</v>
      </c>
      <c r="JH424">
        <v>5</v>
      </c>
      <c r="JI424">
        <v>2273</v>
      </c>
      <c r="JJ424">
        <v>0</v>
      </c>
      <c r="JK424">
        <v>25</v>
      </c>
      <c r="JL424">
        <v>29356907.1</v>
      </c>
      <c r="JM424">
        <v>29356907.1</v>
      </c>
      <c r="JN424">
        <v>0.238037</v>
      </c>
      <c r="JO424">
        <v>2.69043</v>
      </c>
      <c r="JP424">
        <v>1.54785</v>
      </c>
      <c r="JQ424">
        <v>2.31689</v>
      </c>
      <c r="JR424">
        <v>1.64673</v>
      </c>
      <c r="JS424">
        <v>2.26685</v>
      </c>
      <c r="JT424">
        <v>34.1225</v>
      </c>
      <c r="JU424">
        <v>24.1663</v>
      </c>
      <c r="JV424">
        <v>18</v>
      </c>
      <c r="JW424">
        <v>500.441</v>
      </c>
      <c r="JX424">
        <v>402.142</v>
      </c>
      <c r="JY424">
        <v>29.9651</v>
      </c>
      <c r="JZ424">
        <v>45.3789</v>
      </c>
      <c r="KA424">
        <v>29.9977</v>
      </c>
      <c r="KB424">
        <v>45.3767</v>
      </c>
      <c r="KC424">
        <v>45.2693</v>
      </c>
      <c r="KD424">
        <v>4.75844</v>
      </c>
      <c r="KE424">
        <v>0</v>
      </c>
      <c r="KF424">
        <v>100</v>
      </c>
      <c r="KG424">
        <v>29.985</v>
      </c>
      <c r="KH424">
        <v>28.1203</v>
      </c>
      <c r="KI424">
        <v>34.6858</v>
      </c>
      <c r="KJ424">
        <v>94.2627</v>
      </c>
      <c r="KK424">
        <v>91.2845</v>
      </c>
    </row>
    <row r="425" spans="1:297">
      <c r="A425">
        <v>409</v>
      </c>
      <c r="B425">
        <v>1761414524</v>
      </c>
      <c r="C425">
        <v>6343</v>
      </c>
      <c r="D425" t="s">
        <v>1264</v>
      </c>
      <c r="E425" t="s">
        <v>1265</v>
      </c>
      <c r="F425">
        <v>5</v>
      </c>
      <c r="G425" t="s">
        <v>1217</v>
      </c>
      <c r="H425" t="s">
        <v>436</v>
      </c>
      <c r="I425">
        <v>1761414515.5</v>
      </c>
      <c r="J425">
        <f>(K425)/1000</f>
        <v>0</v>
      </c>
      <c r="K425">
        <f>IF(DP425, AN425, AH425)</f>
        <v>0</v>
      </c>
      <c r="L425">
        <f>IF(DP425, AI425, AG425)</f>
        <v>0</v>
      </c>
      <c r="M425">
        <f>DR425 - IF(AU425&gt;1, L425*DL425*100.0/(AW425), 0)</f>
        <v>0</v>
      </c>
      <c r="N425">
        <f>((T425-J425/2)*M425-L425)/(T425+J425/2)</f>
        <v>0</v>
      </c>
      <c r="O425">
        <f>N425*(DY425+DZ425)/1000.0</f>
        <v>0</v>
      </c>
      <c r="P425">
        <f>(DR425 - IF(AU425&gt;1, L425*DL425*100.0/(AW425), 0))*(DY425+DZ425)/1000.0</f>
        <v>0</v>
      </c>
      <c r="Q425">
        <f>2.0/((1/S425-1/R425)+SIGN(S425)*SQRT((1/S425-1/R425)*(1/S425-1/R425) + 4*DM425/((DM425+1)*(DM425+1))*(2*1/S425*1/R425-1/R425*1/R425)))</f>
        <v>0</v>
      </c>
      <c r="R425">
        <f>IF(LEFT(DN425,1)&lt;&gt;"0",IF(LEFT(DN425,1)="1",3.0,DO425),$D$5+$E$5*(EF425*DY425/($K$5*1000))+$F$5*(EF425*DY425/($K$5*1000))*MAX(MIN(DL425,$J$5),$I$5)*MAX(MIN(DL425,$J$5),$I$5)+$G$5*MAX(MIN(DL425,$J$5),$I$5)*(EF425*DY425/($K$5*1000))+$H$5*(EF425*DY425/($K$5*1000))*(EF425*DY425/($K$5*1000)))</f>
        <v>0</v>
      </c>
      <c r="S425">
        <f>J425*(1000-(1000*0.61365*exp(17.502*W425/(240.97+W425))/(DY425+DZ425)+DT425)/2)/(1000*0.61365*exp(17.502*W425/(240.97+W425))/(DY425+DZ425)-DT425)</f>
        <v>0</v>
      </c>
      <c r="T425">
        <f>1/((DM425+1)/(Q425/1.6)+1/(R425/1.37)) + DM425/((DM425+1)/(Q425/1.6) + DM425/(R425/1.37))</f>
        <v>0</v>
      </c>
      <c r="U425">
        <f>(DH425*DK425)</f>
        <v>0</v>
      </c>
      <c r="V425">
        <f>(EA425+(U425+2*0.95*5.67E-8*(((EA425+$B$7)+273)^4-(EA425+273)^4)-44100*J425)/(1.84*29.3*R425+8*0.95*5.67E-8*(EA425+273)^3))</f>
        <v>0</v>
      </c>
      <c r="W425">
        <f>($C$7*EB425+$D$7*EC425+$E$7*V425)</f>
        <v>0</v>
      </c>
      <c r="X425">
        <f>0.61365*exp(17.502*W425/(240.97+W425))</f>
        <v>0</v>
      </c>
      <c r="Y425">
        <f>(Z425/AA425*100)</f>
        <v>0</v>
      </c>
      <c r="Z425">
        <f>DT425*(DY425+DZ425)/1000</f>
        <v>0</v>
      </c>
      <c r="AA425">
        <f>0.61365*exp(17.502*EA425/(240.97+EA425))</f>
        <v>0</v>
      </c>
      <c r="AB425">
        <f>(X425-DT425*(DY425+DZ425)/1000)</f>
        <v>0</v>
      </c>
      <c r="AC425">
        <f>(-J425*44100)</f>
        <v>0</v>
      </c>
      <c r="AD425">
        <f>2*29.3*R425*0.92*(EA425-W425)</f>
        <v>0</v>
      </c>
      <c r="AE425">
        <f>2*0.95*5.67E-8*(((EA425+$B$7)+273)^4-(W425+273)^4)</f>
        <v>0</v>
      </c>
      <c r="AF425">
        <f>U425+AE425+AC425+AD425</f>
        <v>0</v>
      </c>
      <c r="AG425">
        <f>DX425*AU425*(DS425-DR425*(1000-AU425*DU425)/(1000-AU425*DT425))/(100*DL425)</f>
        <v>0</v>
      </c>
      <c r="AH425">
        <f>1000*DX425*AU425*(DT425-DU425)/(100*DL425*(1000-AU425*DT425))</f>
        <v>0</v>
      </c>
      <c r="AI425">
        <f>(AJ425 - AK425 - DY425*1E3/(8.314*(EA425+273.15)) * AM425/DX425 * AL425) * DX425/(100*DL425) * (1000 - DU425)/1000</f>
        <v>0</v>
      </c>
      <c r="AJ425">
        <v>431.04592184553</v>
      </c>
      <c r="AK425">
        <v>420.862690909091</v>
      </c>
      <c r="AL425">
        <v>0.00226106904317596</v>
      </c>
      <c r="AM425">
        <v>65.3915502829197</v>
      </c>
      <c r="AN425">
        <f>(AP425 - AO425 + DY425*1E3/(8.314*(EA425+273.15)) * AR425/DX425 * AQ425) * DX425/(100*DL425) * 1000/(1000 - AP425)</f>
        <v>0</v>
      </c>
      <c r="AO425">
        <v>25.6112203374784</v>
      </c>
      <c r="AP425">
        <v>30.7925666666666</v>
      </c>
      <c r="AQ425">
        <v>-0.0152507642125511</v>
      </c>
      <c r="AR425">
        <v>110.494569577737</v>
      </c>
      <c r="AS425">
        <v>0</v>
      </c>
      <c r="AT425">
        <v>0</v>
      </c>
      <c r="AU425">
        <f>IF(AS425*$H$13&gt;=AW425,1.0,(AW425/(AW425-AS425*$H$13)))</f>
        <v>0</v>
      </c>
      <c r="AV425">
        <f>(AU425-1)*100</f>
        <v>0</v>
      </c>
      <c r="AW425">
        <f>MAX(0,($B$13+$C$13*EF425)/(1+$D$13*EF425)*DY425/(EA425+273)*$E$13)</f>
        <v>0</v>
      </c>
      <c r="AX425" t="s">
        <v>437</v>
      </c>
      <c r="AY425" t="s">
        <v>437</v>
      </c>
      <c r="AZ425">
        <v>0</v>
      </c>
      <c r="BA425">
        <v>0</v>
      </c>
      <c r="BB425">
        <f>1-AZ425/BA425</f>
        <v>0</v>
      </c>
      <c r="BC425">
        <v>0</v>
      </c>
      <c r="BD425" t="s">
        <v>437</v>
      </c>
      <c r="BE425" t="s">
        <v>437</v>
      </c>
      <c r="BF425">
        <v>0</v>
      </c>
      <c r="BG425">
        <v>0</v>
      </c>
      <c r="BH425">
        <f>1-BF425/BG425</f>
        <v>0</v>
      </c>
      <c r="BI425">
        <v>0.5</v>
      </c>
      <c r="BJ425">
        <f>DI425</f>
        <v>0</v>
      </c>
      <c r="BK425">
        <f>L425</f>
        <v>0</v>
      </c>
      <c r="BL425">
        <f>BH425*BI425*BJ425</f>
        <v>0</v>
      </c>
      <c r="BM425">
        <f>(BK425-BC425)/BJ425</f>
        <v>0</v>
      </c>
      <c r="BN425">
        <f>(BA425-BG425)/BG425</f>
        <v>0</v>
      </c>
      <c r="BO425">
        <f>AZ425/(BB425+AZ425/BG425)</f>
        <v>0</v>
      </c>
      <c r="BP425" t="s">
        <v>437</v>
      </c>
      <c r="BQ425">
        <v>0</v>
      </c>
      <c r="BR425">
        <f>IF(BQ425&lt;&gt;0, BQ425, BO425)</f>
        <v>0</v>
      </c>
      <c r="BS425">
        <f>1-BR425/BG425</f>
        <v>0</v>
      </c>
      <c r="BT425">
        <f>(BG425-BF425)/(BG425-BR425)</f>
        <v>0</v>
      </c>
      <c r="BU425">
        <f>(BA425-BG425)/(BA425-BR425)</f>
        <v>0</v>
      </c>
      <c r="BV425">
        <f>(BG425-BF425)/(BG425-AZ425)</f>
        <v>0</v>
      </c>
      <c r="BW425">
        <f>(BA425-BG425)/(BA425-AZ425)</f>
        <v>0</v>
      </c>
      <c r="BX425">
        <f>(BT425*BR425/BF425)</f>
        <v>0</v>
      </c>
      <c r="BY425">
        <f>(1-BX425)</f>
        <v>0</v>
      </c>
      <c r="DH425">
        <f>$B$11*EG425+$C$11*EH425+$F$11*ES425*(1-EV425)</f>
        <v>0</v>
      </c>
      <c r="DI425">
        <f>DH425*DJ425</f>
        <v>0</v>
      </c>
      <c r="DJ425">
        <f>($B$11*$D$9+$C$11*$D$9+$F$11*((FF425+EX425)/MAX(FF425+EX425+FG425, 0.1)*$I$9+FG425/MAX(FF425+EX425+FG425, 0.1)*$J$9))/($B$11+$C$11+$F$11)</f>
        <v>0</v>
      </c>
      <c r="DK425">
        <f>($B$11*$K$9+$C$11*$K$9+$F$11*((FF425+EX425)/MAX(FF425+EX425+FG425, 0.1)*$P$9+FG425/MAX(FF425+EX425+FG425, 0.1)*$Q$9))/($B$11+$C$11+$F$11)</f>
        <v>0</v>
      </c>
      <c r="DL425">
        <v>6</v>
      </c>
      <c r="DM425">
        <v>0.5</v>
      </c>
      <c r="DN425" t="s">
        <v>438</v>
      </c>
      <c r="DO425">
        <v>2</v>
      </c>
      <c r="DP425" t="b">
        <v>1</v>
      </c>
      <c r="DQ425">
        <v>1761414515.5</v>
      </c>
      <c r="DR425">
        <v>407.7860625</v>
      </c>
      <c r="DS425">
        <v>420.002125</v>
      </c>
      <c r="DT425">
        <v>30.897875</v>
      </c>
      <c r="DU425">
        <v>25.6088625</v>
      </c>
      <c r="DV425">
        <v>406.6886875</v>
      </c>
      <c r="DW425">
        <v>30.5827</v>
      </c>
      <c r="DX425">
        <v>500.004625</v>
      </c>
      <c r="DY425">
        <v>90.30496875</v>
      </c>
      <c r="DZ425">
        <v>0.03696008125</v>
      </c>
      <c r="EA425">
        <v>36.5046875</v>
      </c>
      <c r="EB425">
        <v>35.9933875</v>
      </c>
      <c r="EC425">
        <v>999.9</v>
      </c>
      <c r="ED425">
        <v>0</v>
      </c>
      <c r="EE425">
        <v>0</v>
      </c>
      <c r="EF425">
        <v>9997.968125</v>
      </c>
      <c r="EG425">
        <v>0</v>
      </c>
      <c r="EH425">
        <v>1273.525625</v>
      </c>
      <c r="EI425">
        <v>-12.216</v>
      </c>
      <c r="EJ425">
        <v>420.7875</v>
      </c>
      <c r="EK425">
        <v>431.0406875</v>
      </c>
      <c r="EL425">
        <v>5.28903125</v>
      </c>
      <c r="EM425">
        <v>420.002125</v>
      </c>
      <c r="EN425">
        <v>25.6088625</v>
      </c>
      <c r="EO425">
        <v>2.790230625</v>
      </c>
      <c r="EP425">
        <v>2.31260625</v>
      </c>
      <c r="EQ425">
        <v>22.82639375</v>
      </c>
      <c r="ER425">
        <v>19.7644625</v>
      </c>
      <c r="ES425">
        <v>1199.98</v>
      </c>
      <c r="ET425">
        <v>0.9670005</v>
      </c>
      <c r="EU425">
        <v>0.03299989375</v>
      </c>
      <c r="EV425">
        <v>0</v>
      </c>
      <c r="EW425">
        <v>1358.679375</v>
      </c>
      <c r="EX425">
        <v>5.00059</v>
      </c>
      <c r="EY425">
        <v>16859.6</v>
      </c>
      <c r="EZ425">
        <v>10358.54375</v>
      </c>
      <c r="FA425">
        <v>52.53875</v>
      </c>
      <c r="FB425">
        <v>54.2185</v>
      </c>
      <c r="FC425">
        <v>52.886625</v>
      </c>
      <c r="FD425">
        <v>53.6443125</v>
      </c>
      <c r="FE425">
        <v>53.5895625</v>
      </c>
      <c r="FF425">
        <v>1155.549375</v>
      </c>
      <c r="FG425">
        <v>39.43</v>
      </c>
      <c r="FH425">
        <v>0</v>
      </c>
      <c r="FI425">
        <v>1761414484.3</v>
      </c>
      <c r="FJ425">
        <v>0</v>
      </c>
      <c r="FK425">
        <v>1358.0704</v>
      </c>
      <c r="FL425">
        <v>-23.6284615546245</v>
      </c>
      <c r="FM425">
        <v>-310.500000477783</v>
      </c>
      <c r="FN425">
        <v>16851.668</v>
      </c>
      <c r="FO425">
        <v>15</v>
      </c>
      <c r="FP425">
        <v>0</v>
      </c>
      <c r="FQ425" t="s">
        <v>439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-12.24542</v>
      </c>
      <c r="GD425">
        <v>0.726929323308262</v>
      </c>
      <c r="GE425">
        <v>0.0851490610635254</v>
      </c>
      <c r="GF425">
        <v>0</v>
      </c>
      <c r="GG425">
        <v>1360.39352941176</v>
      </c>
      <c r="GH425">
        <v>-27.8796027229065</v>
      </c>
      <c r="GI425">
        <v>2.75560805967516</v>
      </c>
      <c r="GJ425">
        <v>-1</v>
      </c>
      <c r="GK425">
        <v>5.3255475</v>
      </c>
      <c r="GL425">
        <v>-0.743611578947379</v>
      </c>
      <c r="GM425">
        <v>0.0717113832578204</v>
      </c>
      <c r="GN425">
        <v>0</v>
      </c>
      <c r="GO425">
        <v>0</v>
      </c>
      <c r="GP425">
        <v>2</v>
      </c>
      <c r="GQ425" t="s">
        <v>473</v>
      </c>
      <c r="GR425">
        <v>3.12895</v>
      </c>
      <c r="GS425">
        <v>2.71507</v>
      </c>
      <c r="GT425">
        <v>0.0839542</v>
      </c>
      <c r="GU425">
        <v>0.0861825</v>
      </c>
      <c r="GV425">
        <v>0.118581</v>
      </c>
      <c r="GW425">
        <v>0.10435</v>
      </c>
      <c r="GX425">
        <v>33495</v>
      </c>
      <c r="GY425">
        <v>35480.5</v>
      </c>
      <c r="GZ425">
        <v>33169.3</v>
      </c>
      <c r="HA425">
        <v>35242.3</v>
      </c>
      <c r="HB425">
        <v>41583.3</v>
      </c>
      <c r="HC425">
        <v>45445</v>
      </c>
      <c r="HD425">
        <v>51990.1</v>
      </c>
      <c r="HE425">
        <v>56447.1</v>
      </c>
      <c r="HF425">
        <v>1.7633</v>
      </c>
      <c r="HG425">
        <v>1.62675</v>
      </c>
      <c r="HH425">
        <v>-0.00927597</v>
      </c>
      <c r="HI425">
        <v>0</v>
      </c>
      <c r="HJ425">
        <v>36.2005</v>
      </c>
      <c r="HK425">
        <v>999.9</v>
      </c>
      <c r="HL425">
        <v>56.843</v>
      </c>
      <c r="HM425">
        <v>29.87</v>
      </c>
      <c r="HN425">
        <v>26.6178</v>
      </c>
      <c r="HO425">
        <v>56.2378</v>
      </c>
      <c r="HP425">
        <v>42.3157</v>
      </c>
      <c r="HQ425">
        <v>1</v>
      </c>
      <c r="HR425">
        <v>1.48426</v>
      </c>
      <c r="HS425">
        <v>6.06131</v>
      </c>
      <c r="HT425">
        <v>20.0192</v>
      </c>
      <c r="HU425">
        <v>5.19093</v>
      </c>
      <c r="HV425">
        <v>12.0128</v>
      </c>
      <c r="HW425">
        <v>4.9727</v>
      </c>
      <c r="HX425">
        <v>3.29497</v>
      </c>
      <c r="HY425">
        <v>9999</v>
      </c>
      <c r="HZ425">
        <v>9999</v>
      </c>
      <c r="IA425">
        <v>999.9</v>
      </c>
      <c r="IB425">
        <v>9999</v>
      </c>
      <c r="IC425">
        <v>1.86324</v>
      </c>
      <c r="ID425">
        <v>1.86813</v>
      </c>
      <c r="IE425">
        <v>1.86783</v>
      </c>
      <c r="IF425">
        <v>1.86905</v>
      </c>
      <c r="IG425">
        <v>1.86981</v>
      </c>
      <c r="IH425">
        <v>1.8659</v>
      </c>
      <c r="II425">
        <v>1.86696</v>
      </c>
      <c r="IJ425">
        <v>1.86843</v>
      </c>
      <c r="IK425">
        <v>5</v>
      </c>
      <c r="IL425">
        <v>0</v>
      </c>
      <c r="IM425">
        <v>0</v>
      </c>
      <c r="IN425">
        <v>0</v>
      </c>
      <c r="IO425" t="s">
        <v>441</v>
      </c>
      <c r="IP425" t="s">
        <v>442</v>
      </c>
      <c r="IQ425" t="s">
        <v>443</v>
      </c>
      <c r="IR425" t="s">
        <v>443</v>
      </c>
      <c r="IS425" t="s">
        <v>443</v>
      </c>
      <c r="IT425" t="s">
        <v>443</v>
      </c>
      <c r="IU425">
        <v>0</v>
      </c>
      <c r="IV425">
        <v>100</v>
      </c>
      <c r="IW425">
        <v>100</v>
      </c>
      <c r="IX425">
        <v>1.097</v>
      </c>
      <c r="IY425">
        <v>0.3152</v>
      </c>
      <c r="IZ425">
        <v>1.09748391826392</v>
      </c>
      <c r="JA425">
        <v>0</v>
      </c>
      <c r="JB425">
        <v>0</v>
      </c>
      <c r="JC425">
        <v>0</v>
      </c>
      <c r="JD425">
        <v>0.315191680746845</v>
      </c>
      <c r="JE425">
        <v>0</v>
      </c>
      <c r="JF425">
        <v>0</v>
      </c>
      <c r="JG425">
        <v>0</v>
      </c>
      <c r="JH425">
        <v>5</v>
      </c>
      <c r="JI425">
        <v>2273</v>
      </c>
      <c r="JJ425">
        <v>0</v>
      </c>
      <c r="JK425">
        <v>25</v>
      </c>
      <c r="JL425">
        <v>29356908.7</v>
      </c>
      <c r="JM425">
        <v>29356908.7</v>
      </c>
      <c r="JN425">
        <v>1.01685</v>
      </c>
      <c r="JO425">
        <v>2.62939</v>
      </c>
      <c r="JP425">
        <v>1.54785</v>
      </c>
      <c r="JQ425">
        <v>2.31567</v>
      </c>
      <c r="JR425">
        <v>1.64673</v>
      </c>
      <c r="JS425">
        <v>2.34619</v>
      </c>
      <c r="JT425">
        <v>34.1225</v>
      </c>
      <c r="JU425">
        <v>24.1313</v>
      </c>
      <c r="JV425">
        <v>18</v>
      </c>
      <c r="JW425">
        <v>500.726</v>
      </c>
      <c r="JX425">
        <v>403.552</v>
      </c>
      <c r="JY425">
        <v>30.7047</v>
      </c>
      <c r="JZ425">
        <v>44.9049</v>
      </c>
      <c r="KA425">
        <v>29.9998</v>
      </c>
      <c r="KB425">
        <v>44.9067</v>
      </c>
      <c r="KC425">
        <v>44.804</v>
      </c>
      <c r="KD425">
        <v>20.4134</v>
      </c>
      <c r="KE425">
        <v>0</v>
      </c>
      <c r="KF425">
        <v>100</v>
      </c>
      <c r="KG425">
        <v>30.0343</v>
      </c>
      <c r="KH425">
        <v>426.711</v>
      </c>
      <c r="KI425">
        <v>34.6858</v>
      </c>
      <c r="KJ425">
        <v>94.3322</v>
      </c>
      <c r="KK425">
        <v>91.3806</v>
      </c>
    </row>
    <row r="426" spans="1:297">
      <c r="A426">
        <v>410</v>
      </c>
      <c r="B426">
        <v>1761414529</v>
      </c>
      <c r="C426">
        <v>6348</v>
      </c>
      <c r="D426" t="s">
        <v>1266</v>
      </c>
      <c r="E426" t="s">
        <v>1267</v>
      </c>
      <c r="F426">
        <v>5</v>
      </c>
      <c r="G426" t="s">
        <v>1217</v>
      </c>
      <c r="H426" t="s">
        <v>436</v>
      </c>
      <c r="I426">
        <v>1761414520.26667</v>
      </c>
      <c r="J426">
        <f>(K426)/1000</f>
        <v>0</v>
      </c>
      <c r="K426">
        <f>IF(DP426, AN426, AH426)</f>
        <v>0</v>
      </c>
      <c r="L426">
        <f>IF(DP426, AI426, AG426)</f>
        <v>0</v>
      </c>
      <c r="M426">
        <f>DR426 - IF(AU426&gt;1, L426*DL426*100.0/(AW426), 0)</f>
        <v>0</v>
      </c>
      <c r="N426">
        <f>((T426-J426/2)*M426-L426)/(T426+J426/2)</f>
        <v>0</v>
      </c>
      <c r="O426">
        <f>N426*(DY426+DZ426)/1000.0</f>
        <v>0</v>
      </c>
      <c r="P426">
        <f>(DR426 - IF(AU426&gt;1, L426*DL426*100.0/(AW426), 0))*(DY426+DZ426)/1000.0</f>
        <v>0</v>
      </c>
      <c r="Q426">
        <f>2.0/((1/S426-1/R426)+SIGN(S426)*SQRT((1/S426-1/R426)*(1/S426-1/R426) + 4*DM426/((DM426+1)*(DM426+1))*(2*1/S426*1/R426-1/R426*1/R426)))</f>
        <v>0</v>
      </c>
      <c r="R426">
        <f>IF(LEFT(DN426,1)&lt;&gt;"0",IF(LEFT(DN426,1)="1",3.0,DO426),$D$5+$E$5*(EF426*DY426/($K$5*1000))+$F$5*(EF426*DY426/($K$5*1000))*MAX(MIN(DL426,$J$5),$I$5)*MAX(MIN(DL426,$J$5),$I$5)+$G$5*MAX(MIN(DL426,$J$5),$I$5)*(EF426*DY426/($K$5*1000))+$H$5*(EF426*DY426/($K$5*1000))*(EF426*DY426/($K$5*1000)))</f>
        <v>0</v>
      </c>
      <c r="S426">
        <f>J426*(1000-(1000*0.61365*exp(17.502*W426/(240.97+W426))/(DY426+DZ426)+DT426)/2)/(1000*0.61365*exp(17.502*W426/(240.97+W426))/(DY426+DZ426)-DT426)</f>
        <v>0</v>
      </c>
      <c r="T426">
        <f>1/((DM426+1)/(Q426/1.6)+1/(R426/1.37)) + DM426/((DM426+1)/(Q426/1.6) + DM426/(R426/1.37))</f>
        <v>0</v>
      </c>
      <c r="U426">
        <f>(DH426*DK426)</f>
        <v>0</v>
      </c>
      <c r="V426">
        <f>(EA426+(U426+2*0.95*5.67E-8*(((EA426+$B$7)+273)^4-(EA426+273)^4)-44100*J426)/(1.84*29.3*R426+8*0.95*5.67E-8*(EA426+273)^3))</f>
        <v>0</v>
      </c>
      <c r="W426">
        <f>($C$7*EB426+$D$7*EC426+$E$7*V426)</f>
        <v>0</v>
      </c>
      <c r="X426">
        <f>0.61365*exp(17.502*W426/(240.97+W426))</f>
        <v>0</v>
      </c>
      <c r="Y426">
        <f>(Z426/AA426*100)</f>
        <v>0</v>
      </c>
      <c r="Z426">
        <f>DT426*(DY426+DZ426)/1000</f>
        <v>0</v>
      </c>
      <c r="AA426">
        <f>0.61365*exp(17.502*EA426/(240.97+EA426))</f>
        <v>0</v>
      </c>
      <c r="AB426">
        <f>(X426-DT426*(DY426+DZ426)/1000)</f>
        <v>0</v>
      </c>
      <c r="AC426">
        <f>(-J426*44100)</f>
        <v>0</v>
      </c>
      <c r="AD426">
        <f>2*29.3*R426*0.92*(EA426-W426)</f>
        <v>0</v>
      </c>
      <c r="AE426">
        <f>2*0.95*5.67E-8*(((EA426+$B$7)+273)^4-(W426+273)^4)</f>
        <v>0</v>
      </c>
      <c r="AF426">
        <f>U426+AE426+AC426+AD426</f>
        <v>0</v>
      </c>
      <c r="AG426">
        <f>DX426*AU426*(DS426-DR426*(1000-AU426*DU426)/(1000-AU426*DT426))/(100*DL426)</f>
        <v>0</v>
      </c>
      <c r="AH426">
        <f>1000*DX426*AU426*(DT426-DU426)/(100*DL426*(1000-AU426*DT426))</f>
        <v>0</v>
      </c>
      <c r="AI426">
        <f>(AJ426 - AK426 - DY426*1E3/(8.314*(EA426+273.15)) * AM426/DX426 * AL426) * DX426/(100*DL426) * (1000 - DU426)/1000</f>
        <v>0</v>
      </c>
      <c r="AJ426">
        <v>431.413865650347</v>
      </c>
      <c r="AK426">
        <v>421.005357575758</v>
      </c>
      <c r="AL426">
        <v>0.0367679818898948</v>
      </c>
      <c r="AM426">
        <v>65.3915502829197</v>
      </c>
      <c r="AN426">
        <f>(AP426 - AO426 + DY426*1E3/(8.314*(EA426+273.15)) * AR426/DX426 * AQ426) * DX426/(100*DL426) * 1000/(1000 - AP426)</f>
        <v>0</v>
      </c>
      <c r="AO426">
        <v>25.6138340083508</v>
      </c>
      <c r="AP426">
        <v>30.7021745454545</v>
      </c>
      <c r="AQ426">
        <v>-0.0189549428842078</v>
      </c>
      <c r="AR426">
        <v>110.494569577737</v>
      </c>
      <c r="AS426">
        <v>0</v>
      </c>
      <c r="AT426">
        <v>0</v>
      </c>
      <c r="AU426">
        <f>IF(AS426*$H$13&gt;=AW426,1.0,(AW426/(AW426-AS426*$H$13)))</f>
        <v>0</v>
      </c>
      <c r="AV426">
        <f>(AU426-1)*100</f>
        <v>0</v>
      </c>
      <c r="AW426">
        <f>MAX(0,($B$13+$C$13*EF426)/(1+$D$13*EF426)*DY426/(EA426+273)*$E$13)</f>
        <v>0</v>
      </c>
      <c r="AX426" t="s">
        <v>437</v>
      </c>
      <c r="AY426" t="s">
        <v>437</v>
      </c>
      <c r="AZ426">
        <v>0</v>
      </c>
      <c r="BA426">
        <v>0</v>
      </c>
      <c r="BB426">
        <f>1-AZ426/BA426</f>
        <v>0</v>
      </c>
      <c r="BC426">
        <v>0</v>
      </c>
      <c r="BD426" t="s">
        <v>437</v>
      </c>
      <c r="BE426" t="s">
        <v>437</v>
      </c>
      <c r="BF426">
        <v>0</v>
      </c>
      <c r="BG426">
        <v>0</v>
      </c>
      <c r="BH426">
        <f>1-BF426/BG426</f>
        <v>0</v>
      </c>
      <c r="BI426">
        <v>0.5</v>
      </c>
      <c r="BJ426">
        <f>DI426</f>
        <v>0</v>
      </c>
      <c r="BK426">
        <f>L426</f>
        <v>0</v>
      </c>
      <c r="BL426">
        <f>BH426*BI426*BJ426</f>
        <v>0</v>
      </c>
      <c r="BM426">
        <f>(BK426-BC426)/BJ426</f>
        <v>0</v>
      </c>
      <c r="BN426">
        <f>(BA426-BG426)/BG426</f>
        <v>0</v>
      </c>
      <c r="BO426">
        <f>AZ426/(BB426+AZ426/BG426)</f>
        <v>0</v>
      </c>
      <c r="BP426" t="s">
        <v>437</v>
      </c>
      <c r="BQ426">
        <v>0</v>
      </c>
      <c r="BR426">
        <f>IF(BQ426&lt;&gt;0, BQ426, BO426)</f>
        <v>0</v>
      </c>
      <c r="BS426">
        <f>1-BR426/BG426</f>
        <v>0</v>
      </c>
      <c r="BT426">
        <f>(BG426-BF426)/(BG426-BR426)</f>
        <v>0</v>
      </c>
      <c r="BU426">
        <f>(BA426-BG426)/(BA426-BR426)</f>
        <v>0</v>
      </c>
      <c r="BV426">
        <f>(BG426-BF426)/(BG426-AZ426)</f>
        <v>0</v>
      </c>
      <c r="BW426">
        <f>(BA426-BG426)/(BA426-AZ426)</f>
        <v>0</v>
      </c>
      <c r="BX426">
        <f>(BT426*BR426/BF426)</f>
        <v>0</v>
      </c>
      <c r="BY426">
        <f>(1-BX426)</f>
        <v>0</v>
      </c>
      <c r="DH426">
        <f>$B$11*EG426+$C$11*EH426+$F$11*ES426*(1-EV426)</f>
        <v>0</v>
      </c>
      <c r="DI426">
        <f>DH426*DJ426</f>
        <v>0</v>
      </c>
      <c r="DJ426">
        <f>($B$11*$D$9+$C$11*$D$9+$F$11*((FF426+EX426)/MAX(FF426+EX426+FG426, 0.1)*$I$9+FG426/MAX(FF426+EX426+FG426, 0.1)*$J$9))/($B$11+$C$11+$F$11)</f>
        <v>0</v>
      </c>
      <c r="DK426">
        <f>($B$11*$K$9+$C$11*$K$9+$F$11*((FF426+EX426)/MAX(FF426+EX426+FG426, 0.1)*$P$9+FG426/MAX(FF426+EX426+FG426, 0.1)*$Q$9))/($B$11+$C$11+$F$11)</f>
        <v>0</v>
      </c>
      <c r="DL426">
        <v>6</v>
      </c>
      <c r="DM426">
        <v>0.5</v>
      </c>
      <c r="DN426" t="s">
        <v>438</v>
      </c>
      <c r="DO426">
        <v>2</v>
      </c>
      <c r="DP426" t="b">
        <v>1</v>
      </c>
      <c r="DQ426">
        <v>1761414520.26667</v>
      </c>
      <c r="DR426">
        <v>407.8706</v>
      </c>
      <c r="DS426">
        <v>420.182466666667</v>
      </c>
      <c r="DT426">
        <v>30.8300866666667</v>
      </c>
      <c r="DU426">
        <v>25.61108</v>
      </c>
      <c r="DV426">
        <v>406.773133333333</v>
      </c>
      <c r="DW426">
        <v>30.5149133333333</v>
      </c>
      <c r="DX426">
        <v>499.9782</v>
      </c>
      <c r="DY426">
        <v>90.3052133333333</v>
      </c>
      <c r="DZ426">
        <v>0.0371257533333333</v>
      </c>
      <c r="EA426">
        <v>36.5131466666667</v>
      </c>
      <c r="EB426">
        <v>36.02432</v>
      </c>
      <c r="EC426">
        <v>999.9</v>
      </c>
      <c r="ED426">
        <v>0</v>
      </c>
      <c r="EE426">
        <v>0</v>
      </c>
      <c r="EF426">
        <v>9991.326</v>
      </c>
      <c r="EG426">
        <v>0</v>
      </c>
      <c r="EH426">
        <v>1273.582</v>
      </c>
      <c r="EI426">
        <v>-12.3117266666667</v>
      </c>
      <c r="EJ426">
        <v>420.845266666667</v>
      </c>
      <c r="EK426">
        <v>431.226666666667</v>
      </c>
      <c r="EL426">
        <v>5.219028</v>
      </c>
      <c r="EM426">
        <v>420.182466666667</v>
      </c>
      <c r="EN426">
        <v>25.61108</v>
      </c>
      <c r="EO426">
        <v>2.78411666666667</v>
      </c>
      <c r="EP426">
        <v>2.312812</v>
      </c>
      <c r="EQ426">
        <v>22.7901933333333</v>
      </c>
      <c r="ER426">
        <v>19.7659066666667</v>
      </c>
      <c r="ES426">
        <v>1199.97133333333</v>
      </c>
      <c r="ET426">
        <v>0.967000066666667</v>
      </c>
      <c r="EU426">
        <v>0.0330003266666667</v>
      </c>
      <c r="EV426">
        <v>0</v>
      </c>
      <c r="EW426">
        <v>1356.88866666667</v>
      </c>
      <c r="EX426">
        <v>5.00059</v>
      </c>
      <c r="EY426">
        <v>16835.5866666667</v>
      </c>
      <c r="EZ426">
        <v>10358.46</v>
      </c>
      <c r="FA426">
        <v>52.5330666666667</v>
      </c>
      <c r="FB426">
        <v>54.1996</v>
      </c>
      <c r="FC426">
        <v>52.8624</v>
      </c>
      <c r="FD426">
        <v>53.6249333333333</v>
      </c>
      <c r="FE426">
        <v>53.5704</v>
      </c>
      <c r="FF426">
        <v>1155.53933333333</v>
      </c>
      <c r="FG426">
        <v>39.4313333333333</v>
      </c>
      <c r="FH426">
        <v>0</v>
      </c>
      <c r="FI426">
        <v>1761414489.1</v>
      </c>
      <c r="FJ426">
        <v>0</v>
      </c>
      <c r="FK426">
        <v>1356.3432</v>
      </c>
      <c r="FL426">
        <v>-19.8507692472457</v>
      </c>
      <c r="FM426">
        <v>-263.900000503438</v>
      </c>
      <c r="FN426">
        <v>16828.804</v>
      </c>
      <c r="FO426">
        <v>15</v>
      </c>
      <c r="FP426">
        <v>0</v>
      </c>
      <c r="FQ426" t="s">
        <v>439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-12.303835</v>
      </c>
      <c r="GD426">
        <v>-1.27093984962406</v>
      </c>
      <c r="GE426">
        <v>0.376858079752843</v>
      </c>
      <c r="GF426">
        <v>0</v>
      </c>
      <c r="GG426">
        <v>1357.825</v>
      </c>
      <c r="GH426">
        <v>-22.4624904224494</v>
      </c>
      <c r="GI426">
        <v>2.2217630121939</v>
      </c>
      <c r="GJ426">
        <v>-1</v>
      </c>
      <c r="GK426">
        <v>5.2436125</v>
      </c>
      <c r="GL426">
        <v>-0.894492180451128</v>
      </c>
      <c r="GM426">
        <v>0.0862113362542885</v>
      </c>
      <c r="GN426">
        <v>0</v>
      </c>
      <c r="GO426">
        <v>0</v>
      </c>
      <c r="GP426">
        <v>2</v>
      </c>
      <c r="GQ426" t="s">
        <v>473</v>
      </c>
      <c r="GR426">
        <v>3.12922</v>
      </c>
      <c r="GS426">
        <v>2.71579</v>
      </c>
      <c r="GT426">
        <v>0.0840299</v>
      </c>
      <c r="GU426">
        <v>0.0867651</v>
      </c>
      <c r="GV426">
        <v>0.11832</v>
      </c>
      <c r="GW426">
        <v>0.104365</v>
      </c>
      <c r="GX426">
        <v>33492.7</v>
      </c>
      <c r="GY426">
        <v>35459.2</v>
      </c>
      <c r="GZ426">
        <v>33169.5</v>
      </c>
      <c r="HA426">
        <v>35243.5</v>
      </c>
      <c r="HB426">
        <v>41595.2</v>
      </c>
      <c r="HC426">
        <v>45445.4</v>
      </c>
      <c r="HD426">
        <v>51990.4</v>
      </c>
      <c r="HE426">
        <v>56448.6</v>
      </c>
      <c r="HF426">
        <v>1.7634</v>
      </c>
      <c r="HG426">
        <v>1.62532</v>
      </c>
      <c r="HH426">
        <v>-0.00700355</v>
      </c>
      <c r="HI426">
        <v>0</v>
      </c>
      <c r="HJ426">
        <v>36.1987</v>
      </c>
      <c r="HK426">
        <v>999.9</v>
      </c>
      <c r="HL426">
        <v>56.818</v>
      </c>
      <c r="HM426">
        <v>29.87</v>
      </c>
      <c r="HN426">
        <v>26.6059</v>
      </c>
      <c r="HO426">
        <v>56.2478</v>
      </c>
      <c r="HP426">
        <v>42.5841</v>
      </c>
      <c r="HQ426">
        <v>1</v>
      </c>
      <c r="HR426">
        <v>1.50167</v>
      </c>
      <c r="HS426">
        <v>7.05978</v>
      </c>
      <c r="HT426">
        <v>19.9889</v>
      </c>
      <c r="HU426">
        <v>5.19138</v>
      </c>
      <c r="HV426">
        <v>12.0156</v>
      </c>
      <c r="HW426">
        <v>4.97255</v>
      </c>
      <c r="HX426">
        <v>3.29492</v>
      </c>
      <c r="HY426">
        <v>9999</v>
      </c>
      <c r="HZ426">
        <v>9999</v>
      </c>
      <c r="IA426">
        <v>999.9</v>
      </c>
      <c r="IB426">
        <v>9999</v>
      </c>
      <c r="IC426">
        <v>1.86324</v>
      </c>
      <c r="ID426">
        <v>1.86813</v>
      </c>
      <c r="IE426">
        <v>1.86783</v>
      </c>
      <c r="IF426">
        <v>1.86905</v>
      </c>
      <c r="IG426">
        <v>1.86982</v>
      </c>
      <c r="IH426">
        <v>1.86593</v>
      </c>
      <c r="II426">
        <v>1.86694</v>
      </c>
      <c r="IJ426">
        <v>1.86842</v>
      </c>
      <c r="IK426">
        <v>5</v>
      </c>
      <c r="IL426">
        <v>0</v>
      </c>
      <c r="IM426">
        <v>0</v>
      </c>
      <c r="IN426">
        <v>0</v>
      </c>
      <c r="IO426" t="s">
        <v>441</v>
      </c>
      <c r="IP426" t="s">
        <v>442</v>
      </c>
      <c r="IQ426" t="s">
        <v>443</v>
      </c>
      <c r="IR426" t="s">
        <v>443</v>
      </c>
      <c r="IS426" t="s">
        <v>443</v>
      </c>
      <c r="IT426" t="s">
        <v>443</v>
      </c>
      <c r="IU426">
        <v>0</v>
      </c>
      <c r="IV426">
        <v>100</v>
      </c>
      <c r="IW426">
        <v>100</v>
      </c>
      <c r="IX426">
        <v>1.097</v>
      </c>
      <c r="IY426">
        <v>0.3152</v>
      </c>
      <c r="IZ426">
        <v>1.09748391826392</v>
      </c>
      <c r="JA426">
        <v>0</v>
      </c>
      <c r="JB426">
        <v>0</v>
      </c>
      <c r="JC426">
        <v>0</v>
      </c>
      <c r="JD426">
        <v>0.315191680746845</v>
      </c>
      <c r="JE426">
        <v>0</v>
      </c>
      <c r="JF426">
        <v>0</v>
      </c>
      <c r="JG426">
        <v>0</v>
      </c>
      <c r="JH426">
        <v>5</v>
      </c>
      <c r="JI426">
        <v>2273</v>
      </c>
      <c r="JJ426">
        <v>0</v>
      </c>
      <c r="JK426">
        <v>25</v>
      </c>
      <c r="JL426">
        <v>29356908.8</v>
      </c>
      <c r="JM426">
        <v>29356908.8</v>
      </c>
      <c r="JN426">
        <v>1.04126</v>
      </c>
      <c r="JO426">
        <v>2.63916</v>
      </c>
      <c r="JP426">
        <v>1.54785</v>
      </c>
      <c r="JQ426">
        <v>2.31689</v>
      </c>
      <c r="JR426">
        <v>1.64551</v>
      </c>
      <c r="JS426">
        <v>2.31445</v>
      </c>
      <c r="JT426">
        <v>34.1225</v>
      </c>
      <c r="JU426">
        <v>24.14</v>
      </c>
      <c r="JV426">
        <v>18</v>
      </c>
      <c r="JW426">
        <v>500.639</v>
      </c>
      <c r="JX426">
        <v>402.561</v>
      </c>
      <c r="JY426">
        <v>30.1847</v>
      </c>
      <c r="JZ426">
        <v>44.8807</v>
      </c>
      <c r="KA426">
        <v>30.0099</v>
      </c>
      <c r="KB426">
        <v>44.8827</v>
      </c>
      <c r="KC426">
        <v>44.7802</v>
      </c>
      <c r="KD426">
        <v>20.8924</v>
      </c>
      <c r="KE426">
        <v>0</v>
      </c>
      <c r="KF426">
        <v>100</v>
      </c>
      <c r="KG426">
        <v>29.9722</v>
      </c>
      <c r="KH426">
        <v>440.233</v>
      </c>
      <c r="KI426">
        <v>34.6858</v>
      </c>
      <c r="KJ426">
        <v>94.3328</v>
      </c>
      <c r="KK426">
        <v>91.3833</v>
      </c>
    </row>
    <row r="427" spans="1:297">
      <c r="A427">
        <v>411</v>
      </c>
      <c r="B427">
        <v>1761414534</v>
      </c>
      <c r="C427">
        <v>6353</v>
      </c>
      <c r="D427" t="s">
        <v>1268</v>
      </c>
      <c r="E427" t="s">
        <v>1269</v>
      </c>
      <c r="F427">
        <v>5</v>
      </c>
      <c r="G427" t="s">
        <v>1217</v>
      </c>
      <c r="H427" t="s">
        <v>436</v>
      </c>
      <c r="I427">
        <v>1761414525.35714</v>
      </c>
      <c r="J427">
        <f>(K427)/1000</f>
        <v>0</v>
      </c>
      <c r="K427">
        <f>IF(DP427, AN427, AH427)</f>
        <v>0</v>
      </c>
      <c r="L427">
        <f>IF(DP427, AI427, AG427)</f>
        <v>0</v>
      </c>
      <c r="M427">
        <f>DR427 - IF(AU427&gt;1, L427*DL427*100.0/(AW427), 0)</f>
        <v>0</v>
      </c>
      <c r="N427">
        <f>((T427-J427/2)*M427-L427)/(T427+J427/2)</f>
        <v>0</v>
      </c>
      <c r="O427">
        <f>N427*(DY427+DZ427)/1000.0</f>
        <v>0</v>
      </c>
      <c r="P427">
        <f>(DR427 - IF(AU427&gt;1, L427*DL427*100.0/(AW427), 0))*(DY427+DZ427)/1000.0</f>
        <v>0</v>
      </c>
      <c r="Q427">
        <f>2.0/((1/S427-1/R427)+SIGN(S427)*SQRT((1/S427-1/R427)*(1/S427-1/R427) + 4*DM427/((DM427+1)*(DM427+1))*(2*1/S427*1/R427-1/R427*1/R427)))</f>
        <v>0</v>
      </c>
      <c r="R427">
        <f>IF(LEFT(DN427,1)&lt;&gt;"0",IF(LEFT(DN427,1)="1",3.0,DO427),$D$5+$E$5*(EF427*DY427/($K$5*1000))+$F$5*(EF427*DY427/($K$5*1000))*MAX(MIN(DL427,$J$5),$I$5)*MAX(MIN(DL427,$J$5),$I$5)+$G$5*MAX(MIN(DL427,$J$5),$I$5)*(EF427*DY427/($K$5*1000))+$H$5*(EF427*DY427/($K$5*1000))*(EF427*DY427/($K$5*1000)))</f>
        <v>0</v>
      </c>
      <c r="S427">
        <f>J427*(1000-(1000*0.61365*exp(17.502*W427/(240.97+W427))/(DY427+DZ427)+DT427)/2)/(1000*0.61365*exp(17.502*W427/(240.97+W427))/(DY427+DZ427)-DT427)</f>
        <v>0</v>
      </c>
      <c r="T427">
        <f>1/((DM427+1)/(Q427/1.6)+1/(R427/1.37)) + DM427/((DM427+1)/(Q427/1.6) + DM427/(R427/1.37))</f>
        <v>0</v>
      </c>
      <c r="U427">
        <f>(DH427*DK427)</f>
        <v>0</v>
      </c>
      <c r="V427">
        <f>(EA427+(U427+2*0.95*5.67E-8*(((EA427+$B$7)+273)^4-(EA427+273)^4)-44100*J427)/(1.84*29.3*R427+8*0.95*5.67E-8*(EA427+273)^3))</f>
        <v>0</v>
      </c>
      <c r="W427">
        <f>($C$7*EB427+$D$7*EC427+$E$7*V427)</f>
        <v>0</v>
      </c>
      <c r="X427">
        <f>0.61365*exp(17.502*W427/(240.97+W427))</f>
        <v>0</v>
      </c>
      <c r="Y427">
        <f>(Z427/AA427*100)</f>
        <v>0</v>
      </c>
      <c r="Z427">
        <f>DT427*(DY427+DZ427)/1000</f>
        <v>0</v>
      </c>
      <c r="AA427">
        <f>0.61365*exp(17.502*EA427/(240.97+EA427))</f>
        <v>0</v>
      </c>
      <c r="AB427">
        <f>(X427-DT427*(DY427+DZ427)/1000)</f>
        <v>0</v>
      </c>
      <c r="AC427">
        <f>(-J427*44100)</f>
        <v>0</v>
      </c>
      <c r="AD427">
        <f>2*29.3*R427*0.92*(EA427-W427)</f>
        <v>0</v>
      </c>
      <c r="AE427">
        <f>2*0.95*5.67E-8*(((EA427+$B$7)+273)^4-(W427+273)^4)</f>
        <v>0</v>
      </c>
      <c r="AF427">
        <f>U427+AE427+AC427+AD427</f>
        <v>0</v>
      </c>
      <c r="AG427">
        <f>DX427*AU427*(DS427-DR427*(1000-AU427*DU427)/(1000-AU427*DT427))/(100*DL427)</f>
        <v>0</v>
      </c>
      <c r="AH427">
        <f>1000*DX427*AU427*(DT427-DU427)/(100*DL427*(1000-AU427*DT427))</f>
        <v>0</v>
      </c>
      <c r="AI427">
        <f>(AJ427 - AK427 - DY427*1E3/(8.314*(EA427+273.15)) * AM427/DX427 * AL427) * DX427/(100*DL427) * (1000 - DU427)/1000</f>
        <v>0</v>
      </c>
      <c r="AJ427">
        <v>438.42348132058</v>
      </c>
      <c r="AK427">
        <v>424.5874</v>
      </c>
      <c r="AL427">
        <v>0.859637967275334</v>
      </c>
      <c r="AM427">
        <v>65.3915502829197</v>
      </c>
      <c r="AN427">
        <f>(AP427 - AO427 + DY427*1E3/(8.314*(EA427+273.15)) * AR427/DX427 * AQ427) * DX427/(100*DL427) * 1000/(1000 - AP427)</f>
        <v>0</v>
      </c>
      <c r="AO427">
        <v>25.6184146149681</v>
      </c>
      <c r="AP427">
        <v>30.5843187878788</v>
      </c>
      <c r="AQ427">
        <v>-0.0237029689100066</v>
      </c>
      <c r="AR427">
        <v>110.494569577737</v>
      </c>
      <c r="AS427">
        <v>0</v>
      </c>
      <c r="AT427">
        <v>0</v>
      </c>
      <c r="AU427">
        <f>IF(AS427*$H$13&gt;=AW427,1.0,(AW427/(AW427-AS427*$H$13)))</f>
        <v>0</v>
      </c>
      <c r="AV427">
        <f>(AU427-1)*100</f>
        <v>0</v>
      </c>
      <c r="AW427">
        <f>MAX(0,($B$13+$C$13*EF427)/(1+$D$13*EF427)*DY427/(EA427+273)*$E$13)</f>
        <v>0</v>
      </c>
      <c r="AX427" t="s">
        <v>437</v>
      </c>
      <c r="AY427" t="s">
        <v>437</v>
      </c>
      <c r="AZ427">
        <v>0</v>
      </c>
      <c r="BA427">
        <v>0</v>
      </c>
      <c r="BB427">
        <f>1-AZ427/BA427</f>
        <v>0</v>
      </c>
      <c r="BC427">
        <v>0</v>
      </c>
      <c r="BD427" t="s">
        <v>437</v>
      </c>
      <c r="BE427" t="s">
        <v>437</v>
      </c>
      <c r="BF427">
        <v>0</v>
      </c>
      <c r="BG427">
        <v>0</v>
      </c>
      <c r="BH427">
        <f>1-BF427/BG427</f>
        <v>0</v>
      </c>
      <c r="BI427">
        <v>0.5</v>
      </c>
      <c r="BJ427">
        <f>DI427</f>
        <v>0</v>
      </c>
      <c r="BK427">
        <f>L427</f>
        <v>0</v>
      </c>
      <c r="BL427">
        <f>BH427*BI427*BJ427</f>
        <v>0</v>
      </c>
      <c r="BM427">
        <f>(BK427-BC427)/BJ427</f>
        <v>0</v>
      </c>
      <c r="BN427">
        <f>(BA427-BG427)/BG427</f>
        <v>0</v>
      </c>
      <c r="BO427">
        <f>AZ427/(BB427+AZ427/BG427)</f>
        <v>0</v>
      </c>
      <c r="BP427" t="s">
        <v>437</v>
      </c>
      <c r="BQ427">
        <v>0</v>
      </c>
      <c r="BR427">
        <f>IF(BQ427&lt;&gt;0, BQ427, BO427)</f>
        <v>0</v>
      </c>
      <c r="BS427">
        <f>1-BR427/BG427</f>
        <v>0</v>
      </c>
      <c r="BT427">
        <f>(BG427-BF427)/(BG427-BR427)</f>
        <v>0</v>
      </c>
      <c r="BU427">
        <f>(BA427-BG427)/(BA427-BR427)</f>
        <v>0</v>
      </c>
      <c r="BV427">
        <f>(BG427-BF427)/(BG427-AZ427)</f>
        <v>0</v>
      </c>
      <c r="BW427">
        <f>(BA427-BG427)/(BA427-AZ427)</f>
        <v>0</v>
      </c>
      <c r="BX427">
        <f>(BT427*BR427/BF427)</f>
        <v>0</v>
      </c>
      <c r="BY427">
        <f>(1-BX427)</f>
        <v>0</v>
      </c>
      <c r="DH427">
        <f>$B$11*EG427+$C$11*EH427+$F$11*ES427*(1-EV427)</f>
        <v>0</v>
      </c>
      <c r="DI427">
        <f>DH427*DJ427</f>
        <v>0</v>
      </c>
      <c r="DJ427">
        <f>($B$11*$D$9+$C$11*$D$9+$F$11*((FF427+EX427)/MAX(FF427+EX427+FG427, 0.1)*$I$9+FG427/MAX(FF427+EX427+FG427, 0.1)*$J$9))/($B$11+$C$11+$F$11)</f>
        <v>0</v>
      </c>
      <c r="DK427">
        <f>($B$11*$K$9+$C$11*$K$9+$F$11*((FF427+EX427)/MAX(FF427+EX427+FG427, 0.1)*$P$9+FG427/MAX(FF427+EX427+FG427, 0.1)*$Q$9))/($B$11+$C$11+$F$11)</f>
        <v>0</v>
      </c>
      <c r="DL427">
        <v>6</v>
      </c>
      <c r="DM427">
        <v>0.5</v>
      </c>
      <c r="DN427" t="s">
        <v>438</v>
      </c>
      <c r="DO427">
        <v>2</v>
      </c>
      <c r="DP427" t="b">
        <v>1</v>
      </c>
      <c r="DQ427">
        <v>1761414525.35714</v>
      </c>
      <c r="DR427">
        <v>408.545785714286</v>
      </c>
      <c r="DS427">
        <v>422.982</v>
      </c>
      <c r="DT427">
        <v>30.7415714285714</v>
      </c>
      <c r="DU427">
        <v>25.6136285714286</v>
      </c>
      <c r="DV427">
        <v>407.448142857143</v>
      </c>
      <c r="DW427">
        <v>30.4263857142857</v>
      </c>
      <c r="DX427">
        <v>499.967428571429</v>
      </c>
      <c r="DY427">
        <v>90.3058714285714</v>
      </c>
      <c r="DZ427">
        <v>0.0373874357142857</v>
      </c>
      <c r="EA427">
        <v>36.5102642857143</v>
      </c>
      <c r="EB427">
        <v>36.0513357142857</v>
      </c>
      <c r="EC427">
        <v>999.9</v>
      </c>
      <c r="ED427">
        <v>0</v>
      </c>
      <c r="EE427">
        <v>0</v>
      </c>
      <c r="EF427">
        <v>9985.88857142857</v>
      </c>
      <c r="EG427">
        <v>0</v>
      </c>
      <c r="EH427">
        <v>1273.63571428571</v>
      </c>
      <c r="EI427">
        <v>-14.4360714285714</v>
      </c>
      <c r="EJ427">
        <v>421.503357142857</v>
      </c>
      <c r="EK427">
        <v>434.100928571429</v>
      </c>
      <c r="EL427">
        <v>5.12795357142857</v>
      </c>
      <c r="EM427">
        <v>422.982</v>
      </c>
      <c r="EN427">
        <v>25.6136285714286</v>
      </c>
      <c r="EO427">
        <v>2.77614428571429</v>
      </c>
      <c r="EP427">
        <v>2.31306</v>
      </c>
      <c r="EQ427">
        <v>22.7428642857143</v>
      </c>
      <c r="ER427">
        <v>19.7676428571429</v>
      </c>
      <c r="ES427">
        <v>1200.005</v>
      </c>
      <c r="ET427">
        <v>0.967000714285714</v>
      </c>
      <c r="EU427">
        <v>0.0329996428571429</v>
      </c>
      <c r="EV427">
        <v>0</v>
      </c>
      <c r="EW427">
        <v>1355.30785714286</v>
      </c>
      <c r="EX427">
        <v>5.00059</v>
      </c>
      <c r="EY427">
        <v>16814.6571428571</v>
      </c>
      <c r="EZ427">
        <v>10358.7571428571</v>
      </c>
      <c r="FA427">
        <v>52.5087142857143</v>
      </c>
      <c r="FB427">
        <v>54.1737142857143</v>
      </c>
      <c r="FC427">
        <v>52.8435</v>
      </c>
      <c r="FD427">
        <v>53.616</v>
      </c>
      <c r="FE427">
        <v>53.5531428571429</v>
      </c>
      <c r="FF427">
        <v>1155.57142857143</v>
      </c>
      <c r="FG427">
        <v>39.4328571428572</v>
      </c>
      <c r="FH427">
        <v>0</v>
      </c>
      <c r="FI427">
        <v>1761414493.9</v>
      </c>
      <c r="FJ427">
        <v>0</v>
      </c>
      <c r="FK427">
        <v>1354.8872</v>
      </c>
      <c r="FL427">
        <v>-16.1630768912767</v>
      </c>
      <c r="FM427">
        <v>-209.876922907329</v>
      </c>
      <c r="FN427">
        <v>16809.46</v>
      </c>
      <c r="FO427">
        <v>15</v>
      </c>
      <c r="FP427">
        <v>0</v>
      </c>
      <c r="FQ427" t="s">
        <v>439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-13.8302380952381</v>
      </c>
      <c r="GD427">
        <v>-22.4913662337662</v>
      </c>
      <c r="GE427">
        <v>2.98761399168478</v>
      </c>
      <c r="GF427">
        <v>0</v>
      </c>
      <c r="GG427">
        <v>1355.96411764706</v>
      </c>
      <c r="GH427">
        <v>-18.5152024390122</v>
      </c>
      <c r="GI427">
        <v>1.83671880976897</v>
      </c>
      <c r="GJ427">
        <v>-1</v>
      </c>
      <c r="GK427">
        <v>5.16741857142857</v>
      </c>
      <c r="GL427">
        <v>-1.06599974025973</v>
      </c>
      <c r="GM427">
        <v>0.108230437593908</v>
      </c>
      <c r="GN427">
        <v>0</v>
      </c>
      <c r="GO427">
        <v>0</v>
      </c>
      <c r="GP427">
        <v>2</v>
      </c>
      <c r="GQ427" t="s">
        <v>473</v>
      </c>
      <c r="GR427">
        <v>3.12913</v>
      </c>
      <c r="GS427">
        <v>2.71543</v>
      </c>
      <c r="GT427">
        <v>0.0848037</v>
      </c>
      <c r="GU427">
        <v>0.088724</v>
      </c>
      <c r="GV427">
        <v>0.118022</v>
      </c>
      <c r="GW427">
        <v>0.104386</v>
      </c>
      <c r="GX427">
        <v>33464.4</v>
      </c>
      <c r="GY427">
        <v>35383</v>
      </c>
      <c r="GZ427">
        <v>33169.5</v>
      </c>
      <c r="HA427">
        <v>35243.3</v>
      </c>
      <c r="HB427">
        <v>41608.2</v>
      </c>
      <c r="HC427">
        <v>45444.6</v>
      </c>
      <c r="HD427">
        <v>51989.9</v>
      </c>
      <c r="HE427">
        <v>56448.7</v>
      </c>
      <c r="HF427">
        <v>1.76322</v>
      </c>
      <c r="HG427">
        <v>1.62585</v>
      </c>
      <c r="HH427">
        <v>-0.00797212</v>
      </c>
      <c r="HI427">
        <v>0</v>
      </c>
      <c r="HJ427">
        <v>36.1963</v>
      </c>
      <c r="HK427">
        <v>999.9</v>
      </c>
      <c r="HL427">
        <v>56.818</v>
      </c>
      <c r="HM427">
        <v>29.87</v>
      </c>
      <c r="HN427">
        <v>26.6055</v>
      </c>
      <c r="HO427">
        <v>56.3178</v>
      </c>
      <c r="HP427">
        <v>42.3598</v>
      </c>
      <c r="HQ427">
        <v>1</v>
      </c>
      <c r="HR427">
        <v>1.49832</v>
      </c>
      <c r="HS427">
        <v>6.39447</v>
      </c>
      <c r="HT427">
        <v>20.0156</v>
      </c>
      <c r="HU427">
        <v>5.19078</v>
      </c>
      <c r="HV427">
        <v>12.014</v>
      </c>
      <c r="HW427">
        <v>4.9724</v>
      </c>
      <c r="HX427">
        <v>3.295</v>
      </c>
      <c r="HY427">
        <v>9999</v>
      </c>
      <c r="HZ427">
        <v>9999</v>
      </c>
      <c r="IA427">
        <v>999.9</v>
      </c>
      <c r="IB427">
        <v>9999</v>
      </c>
      <c r="IC427">
        <v>1.86324</v>
      </c>
      <c r="ID427">
        <v>1.86813</v>
      </c>
      <c r="IE427">
        <v>1.86784</v>
      </c>
      <c r="IF427">
        <v>1.86905</v>
      </c>
      <c r="IG427">
        <v>1.86981</v>
      </c>
      <c r="IH427">
        <v>1.86597</v>
      </c>
      <c r="II427">
        <v>1.86692</v>
      </c>
      <c r="IJ427">
        <v>1.86843</v>
      </c>
      <c r="IK427">
        <v>5</v>
      </c>
      <c r="IL427">
        <v>0</v>
      </c>
      <c r="IM427">
        <v>0</v>
      </c>
      <c r="IN427">
        <v>0</v>
      </c>
      <c r="IO427" t="s">
        <v>441</v>
      </c>
      <c r="IP427" t="s">
        <v>442</v>
      </c>
      <c r="IQ427" t="s">
        <v>443</v>
      </c>
      <c r="IR427" t="s">
        <v>443</v>
      </c>
      <c r="IS427" t="s">
        <v>443</v>
      </c>
      <c r="IT427" t="s">
        <v>443</v>
      </c>
      <c r="IU427">
        <v>0</v>
      </c>
      <c r="IV427">
        <v>100</v>
      </c>
      <c r="IW427">
        <v>100</v>
      </c>
      <c r="IX427">
        <v>1.098</v>
      </c>
      <c r="IY427">
        <v>0.3152</v>
      </c>
      <c r="IZ427">
        <v>1.09748391826392</v>
      </c>
      <c r="JA427">
        <v>0</v>
      </c>
      <c r="JB427">
        <v>0</v>
      </c>
      <c r="JC427">
        <v>0</v>
      </c>
      <c r="JD427">
        <v>0.315191680746845</v>
      </c>
      <c r="JE427">
        <v>0</v>
      </c>
      <c r="JF427">
        <v>0</v>
      </c>
      <c r="JG427">
        <v>0</v>
      </c>
      <c r="JH427">
        <v>5</v>
      </c>
      <c r="JI427">
        <v>2273</v>
      </c>
      <c r="JJ427">
        <v>0</v>
      </c>
      <c r="JK427">
        <v>25</v>
      </c>
      <c r="JL427">
        <v>29356908.9</v>
      </c>
      <c r="JM427">
        <v>29356908.9</v>
      </c>
      <c r="JN427">
        <v>1.06812</v>
      </c>
      <c r="JO427">
        <v>2.63672</v>
      </c>
      <c r="JP427">
        <v>1.54785</v>
      </c>
      <c r="JQ427">
        <v>2.31689</v>
      </c>
      <c r="JR427">
        <v>1.64673</v>
      </c>
      <c r="JS427">
        <v>2.36816</v>
      </c>
      <c r="JT427">
        <v>34.1225</v>
      </c>
      <c r="JU427">
        <v>24.1488</v>
      </c>
      <c r="JV427">
        <v>18</v>
      </c>
      <c r="JW427">
        <v>500.356</v>
      </c>
      <c r="JX427">
        <v>402.758</v>
      </c>
      <c r="JY427">
        <v>29.9097</v>
      </c>
      <c r="JZ427">
        <v>44.8566</v>
      </c>
      <c r="KA427">
        <v>30.0013</v>
      </c>
      <c r="KB427">
        <v>44.8588</v>
      </c>
      <c r="KC427">
        <v>44.7565</v>
      </c>
      <c r="KD427">
        <v>21.5254</v>
      </c>
      <c r="KE427">
        <v>0</v>
      </c>
      <c r="KF427">
        <v>100</v>
      </c>
      <c r="KG427">
        <v>29.8872</v>
      </c>
      <c r="KH427">
        <v>460.373</v>
      </c>
      <c r="KI427">
        <v>34.6858</v>
      </c>
      <c r="KJ427">
        <v>94.3322</v>
      </c>
      <c r="KK427">
        <v>91.3831</v>
      </c>
    </row>
    <row r="428" spans="1:297">
      <c r="A428">
        <v>412</v>
      </c>
      <c r="B428">
        <v>1761414539</v>
      </c>
      <c r="C428">
        <v>6358</v>
      </c>
      <c r="D428" t="s">
        <v>1270</v>
      </c>
      <c r="E428" t="s">
        <v>1271</v>
      </c>
      <c r="F428">
        <v>5</v>
      </c>
      <c r="G428" t="s">
        <v>1217</v>
      </c>
      <c r="H428" t="s">
        <v>436</v>
      </c>
      <c r="I428">
        <v>1761414530.84615</v>
      </c>
      <c r="J428">
        <f>(K428)/1000</f>
        <v>0</v>
      </c>
      <c r="K428">
        <f>IF(DP428, AN428, AH428)</f>
        <v>0</v>
      </c>
      <c r="L428">
        <f>IF(DP428, AI428, AG428)</f>
        <v>0</v>
      </c>
      <c r="M428">
        <f>DR428 - IF(AU428&gt;1, L428*DL428*100.0/(AW428), 0)</f>
        <v>0</v>
      </c>
      <c r="N428">
        <f>((T428-J428/2)*M428-L428)/(T428+J428/2)</f>
        <v>0</v>
      </c>
      <c r="O428">
        <f>N428*(DY428+DZ428)/1000.0</f>
        <v>0</v>
      </c>
      <c r="P428">
        <f>(DR428 - IF(AU428&gt;1, L428*DL428*100.0/(AW428), 0))*(DY428+DZ428)/1000.0</f>
        <v>0</v>
      </c>
      <c r="Q428">
        <f>2.0/((1/S428-1/R428)+SIGN(S428)*SQRT((1/S428-1/R428)*(1/S428-1/R428) + 4*DM428/((DM428+1)*(DM428+1))*(2*1/S428*1/R428-1/R428*1/R428)))</f>
        <v>0</v>
      </c>
      <c r="R428">
        <f>IF(LEFT(DN428,1)&lt;&gt;"0",IF(LEFT(DN428,1)="1",3.0,DO428),$D$5+$E$5*(EF428*DY428/($K$5*1000))+$F$5*(EF428*DY428/($K$5*1000))*MAX(MIN(DL428,$J$5),$I$5)*MAX(MIN(DL428,$J$5),$I$5)+$G$5*MAX(MIN(DL428,$J$5),$I$5)*(EF428*DY428/($K$5*1000))+$H$5*(EF428*DY428/($K$5*1000))*(EF428*DY428/($K$5*1000)))</f>
        <v>0</v>
      </c>
      <c r="S428">
        <f>J428*(1000-(1000*0.61365*exp(17.502*W428/(240.97+W428))/(DY428+DZ428)+DT428)/2)/(1000*0.61365*exp(17.502*W428/(240.97+W428))/(DY428+DZ428)-DT428)</f>
        <v>0</v>
      </c>
      <c r="T428">
        <f>1/((DM428+1)/(Q428/1.6)+1/(R428/1.37)) + DM428/((DM428+1)/(Q428/1.6) + DM428/(R428/1.37))</f>
        <v>0</v>
      </c>
      <c r="U428">
        <f>(DH428*DK428)</f>
        <v>0</v>
      </c>
      <c r="V428">
        <f>(EA428+(U428+2*0.95*5.67E-8*(((EA428+$B$7)+273)^4-(EA428+273)^4)-44100*J428)/(1.84*29.3*R428+8*0.95*5.67E-8*(EA428+273)^3))</f>
        <v>0</v>
      </c>
      <c r="W428">
        <f>($C$7*EB428+$D$7*EC428+$E$7*V428)</f>
        <v>0</v>
      </c>
      <c r="X428">
        <f>0.61365*exp(17.502*W428/(240.97+W428))</f>
        <v>0</v>
      </c>
      <c r="Y428">
        <f>(Z428/AA428*100)</f>
        <v>0</v>
      </c>
      <c r="Z428">
        <f>DT428*(DY428+DZ428)/1000</f>
        <v>0</v>
      </c>
      <c r="AA428">
        <f>0.61365*exp(17.502*EA428/(240.97+EA428))</f>
        <v>0</v>
      </c>
      <c r="AB428">
        <f>(X428-DT428*(DY428+DZ428)/1000)</f>
        <v>0</v>
      </c>
      <c r="AC428">
        <f>(-J428*44100)</f>
        <v>0</v>
      </c>
      <c r="AD428">
        <f>2*29.3*R428*0.92*(EA428-W428)</f>
        <v>0</v>
      </c>
      <c r="AE428">
        <f>2*0.95*5.67E-8*(((EA428+$B$7)+273)^4-(W428+273)^4)</f>
        <v>0</v>
      </c>
      <c r="AF428">
        <f>U428+AE428+AC428+AD428</f>
        <v>0</v>
      </c>
      <c r="AG428">
        <f>DX428*AU428*(DS428-DR428*(1000-AU428*DU428)/(1000-AU428*DT428))/(100*DL428)</f>
        <v>0</v>
      </c>
      <c r="AH428">
        <f>1000*DX428*AU428*(DT428-DU428)/(100*DL428*(1000-AU428*DT428))</f>
        <v>0</v>
      </c>
      <c r="AI428">
        <f>(AJ428 - AK428 - DY428*1E3/(8.314*(EA428+273.15)) * AM428/DX428 * AL428) * DX428/(100*DL428) * (1000 - DU428)/1000</f>
        <v>0</v>
      </c>
      <c r="AJ428">
        <v>452.756345973766</v>
      </c>
      <c r="AK428">
        <v>433.826678787879</v>
      </c>
      <c r="AL428">
        <v>1.95841327368525</v>
      </c>
      <c r="AM428">
        <v>65.3915502829197</v>
      </c>
      <c r="AN428">
        <f>(AP428 - AO428 + DY428*1E3/(8.314*(EA428+273.15)) * AR428/DX428 * AQ428) * DX428/(100*DL428) * 1000/(1000 - AP428)</f>
        <v>0</v>
      </c>
      <c r="AO428">
        <v>25.6228549277699</v>
      </c>
      <c r="AP428">
        <v>30.4973278787879</v>
      </c>
      <c r="AQ428">
        <v>-0.0165713084150565</v>
      </c>
      <c r="AR428">
        <v>110.494569577737</v>
      </c>
      <c r="AS428">
        <v>0</v>
      </c>
      <c r="AT428">
        <v>0</v>
      </c>
      <c r="AU428">
        <f>IF(AS428*$H$13&gt;=AW428,1.0,(AW428/(AW428-AS428*$H$13)))</f>
        <v>0</v>
      </c>
      <c r="AV428">
        <f>(AU428-1)*100</f>
        <v>0</v>
      </c>
      <c r="AW428">
        <f>MAX(0,($B$13+$C$13*EF428)/(1+$D$13*EF428)*DY428/(EA428+273)*$E$13)</f>
        <v>0</v>
      </c>
      <c r="AX428" t="s">
        <v>437</v>
      </c>
      <c r="AY428" t="s">
        <v>437</v>
      </c>
      <c r="AZ428">
        <v>0</v>
      </c>
      <c r="BA428">
        <v>0</v>
      </c>
      <c r="BB428">
        <f>1-AZ428/BA428</f>
        <v>0</v>
      </c>
      <c r="BC428">
        <v>0</v>
      </c>
      <c r="BD428" t="s">
        <v>437</v>
      </c>
      <c r="BE428" t="s">
        <v>437</v>
      </c>
      <c r="BF428">
        <v>0</v>
      </c>
      <c r="BG428">
        <v>0</v>
      </c>
      <c r="BH428">
        <f>1-BF428/BG428</f>
        <v>0</v>
      </c>
      <c r="BI428">
        <v>0.5</v>
      </c>
      <c r="BJ428">
        <f>DI428</f>
        <v>0</v>
      </c>
      <c r="BK428">
        <f>L428</f>
        <v>0</v>
      </c>
      <c r="BL428">
        <f>BH428*BI428*BJ428</f>
        <v>0</v>
      </c>
      <c r="BM428">
        <f>(BK428-BC428)/BJ428</f>
        <v>0</v>
      </c>
      <c r="BN428">
        <f>(BA428-BG428)/BG428</f>
        <v>0</v>
      </c>
      <c r="BO428">
        <f>AZ428/(BB428+AZ428/BG428)</f>
        <v>0</v>
      </c>
      <c r="BP428" t="s">
        <v>437</v>
      </c>
      <c r="BQ428">
        <v>0</v>
      </c>
      <c r="BR428">
        <f>IF(BQ428&lt;&gt;0, BQ428, BO428)</f>
        <v>0</v>
      </c>
      <c r="BS428">
        <f>1-BR428/BG428</f>
        <v>0</v>
      </c>
      <c r="BT428">
        <f>(BG428-BF428)/(BG428-BR428)</f>
        <v>0</v>
      </c>
      <c r="BU428">
        <f>(BA428-BG428)/(BA428-BR428)</f>
        <v>0</v>
      </c>
      <c r="BV428">
        <f>(BG428-BF428)/(BG428-AZ428)</f>
        <v>0</v>
      </c>
      <c r="BW428">
        <f>(BA428-BG428)/(BA428-AZ428)</f>
        <v>0</v>
      </c>
      <c r="BX428">
        <f>(BT428*BR428/BF428)</f>
        <v>0</v>
      </c>
      <c r="BY428">
        <f>(1-BX428)</f>
        <v>0</v>
      </c>
      <c r="DH428">
        <f>$B$11*EG428+$C$11*EH428+$F$11*ES428*(1-EV428)</f>
        <v>0</v>
      </c>
      <c r="DI428">
        <f>DH428*DJ428</f>
        <v>0</v>
      </c>
      <c r="DJ428">
        <f>($B$11*$D$9+$C$11*$D$9+$F$11*((FF428+EX428)/MAX(FF428+EX428+FG428, 0.1)*$I$9+FG428/MAX(FF428+EX428+FG428, 0.1)*$J$9))/($B$11+$C$11+$F$11)</f>
        <v>0</v>
      </c>
      <c r="DK428">
        <f>($B$11*$K$9+$C$11*$K$9+$F$11*((FF428+EX428)/MAX(FF428+EX428+FG428, 0.1)*$P$9+FG428/MAX(FF428+EX428+FG428, 0.1)*$Q$9))/($B$11+$C$11+$F$11)</f>
        <v>0</v>
      </c>
      <c r="DL428">
        <v>6</v>
      </c>
      <c r="DM428">
        <v>0.5</v>
      </c>
      <c r="DN428" t="s">
        <v>438</v>
      </c>
      <c r="DO428">
        <v>2</v>
      </c>
      <c r="DP428" t="b">
        <v>1</v>
      </c>
      <c r="DQ428">
        <v>1761414530.84615</v>
      </c>
      <c r="DR428">
        <v>411.588846153846</v>
      </c>
      <c r="DS428">
        <v>430.588230769231</v>
      </c>
      <c r="DT428">
        <v>30.6369384615385</v>
      </c>
      <c r="DU428">
        <v>25.6174538461538</v>
      </c>
      <c r="DV428">
        <v>410.491307692308</v>
      </c>
      <c r="DW428">
        <v>30.3217538461538</v>
      </c>
      <c r="DX428">
        <v>499.955076923077</v>
      </c>
      <c r="DY428">
        <v>90.3057538461538</v>
      </c>
      <c r="DZ428">
        <v>0.0376588153846154</v>
      </c>
      <c r="EA428">
        <v>36.4974769230769</v>
      </c>
      <c r="EB428">
        <v>36.0709461538462</v>
      </c>
      <c r="EC428">
        <v>999.9</v>
      </c>
      <c r="ED428">
        <v>0</v>
      </c>
      <c r="EE428">
        <v>0</v>
      </c>
      <c r="EF428">
        <v>9990.23230769231</v>
      </c>
      <c r="EG428">
        <v>0</v>
      </c>
      <c r="EH428">
        <v>1273.68846153846</v>
      </c>
      <c r="EI428">
        <v>-18.9991846153846</v>
      </c>
      <c r="EJ428">
        <v>424.596923076923</v>
      </c>
      <c r="EK428">
        <v>441.908769230769</v>
      </c>
      <c r="EL428">
        <v>5.01949461538462</v>
      </c>
      <c r="EM428">
        <v>430.588230769231</v>
      </c>
      <c r="EN428">
        <v>25.6174538461538</v>
      </c>
      <c r="EO428">
        <v>2.76669230769231</v>
      </c>
      <c r="EP428">
        <v>2.31340384615385</v>
      </c>
      <c r="EQ428">
        <v>22.6866230769231</v>
      </c>
      <c r="ER428">
        <v>19.7700384615385</v>
      </c>
      <c r="ES428">
        <v>1199.99307692308</v>
      </c>
      <c r="ET428">
        <v>0.967000230769231</v>
      </c>
      <c r="EU428">
        <v>0.0330001615384615</v>
      </c>
      <c r="EV428">
        <v>0</v>
      </c>
      <c r="EW428">
        <v>1353.79769230769</v>
      </c>
      <c r="EX428">
        <v>5.00059</v>
      </c>
      <c r="EY428">
        <v>16795.4846153846</v>
      </c>
      <c r="EZ428">
        <v>10358.6615384615</v>
      </c>
      <c r="FA428">
        <v>52.4854615384615</v>
      </c>
      <c r="FB428">
        <v>54.1536153846154</v>
      </c>
      <c r="FC428">
        <v>52.8216923076923</v>
      </c>
      <c r="FD428">
        <v>53.6007692307692</v>
      </c>
      <c r="FE428">
        <v>53.5333846153846</v>
      </c>
      <c r="FF428">
        <v>1155.55769230769</v>
      </c>
      <c r="FG428">
        <v>39.4353846153846</v>
      </c>
      <c r="FH428">
        <v>0</v>
      </c>
      <c r="FI428">
        <v>1761414499.3</v>
      </c>
      <c r="FJ428">
        <v>0</v>
      </c>
      <c r="FK428">
        <v>1353.64307692308</v>
      </c>
      <c r="FL428">
        <v>-13.674529923856</v>
      </c>
      <c r="FM428">
        <v>-180.287179764679</v>
      </c>
      <c r="FN428">
        <v>16792.8153846154</v>
      </c>
      <c r="FO428">
        <v>15</v>
      </c>
      <c r="FP428">
        <v>0</v>
      </c>
      <c r="FQ428" t="s">
        <v>439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-17.29831</v>
      </c>
      <c r="GD428">
        <v>-56.0313563909774</v>
      </c>
      <c r="GE428">
        <v>5.74124941810578</v>
      </c>
      <c r="GF428">
        <v>0</v>
      </c>
      <c r="GG428">
        <v>1354.57205882353</v>
      </c>
      <c r="GH428">
        <v>-15.6417112335962</v>
      </c>
      <c r="GI428">
        <v>1.55587270651964</v>
      </c>
      <c r="GJ428">
        <v>-1</v>
      </c>
      <c r="GK428">
        <v>5.0652705</v>
      </c>
      <c r="GL428">
        <v>-1.22127022556391</v>
      </c>
      <c r="GM428">
        <v>0.117630106158032</v>
      </c>
      <c r="GN428">
        <v>0</v>
      </c>
      <c r="GO428">
        <v>0</v>
      </c>
      <c r="GP428">
        <v>2</v>
      </c>
      <c r="GQ428" t="s">
        <v>473</v>
      </c>
      <c r="GR428">
        <v>3.12923</v>
      </c>
      <c r="GS428">
        <v>2.71571</v>
      </c>
      <c r="GT428">
        <v>0.0863665</v>
      </c>
      <c r="GU428">
        <v>0.0912995</v>
      </c>
      <c r="GV428">
        <v>0.117791</v>
      </c>
      <c r="GW428">
        <v>0.104398</v>
      </c>
      <c r="GX428">
        <v>33408.5</v>
      </c>
      <c r="GY428">
        <v>35284.8</v>
      </c>
      <c r="GZ428">
        <v>33170.6</v>
      </c>
      <c r="HA428">
        <v>35245</v>
      </c>
      <c r="HB428">
        <v>41619.9</v>
      </c>
      <c r="HC428">
        <v>45446.3</v>
      </c>
      <c r="HD428">
        <v>51991.3</v>
      </c>
      <c r="HE428">
        <v>56451.1</v>
      </c>
      <c r="HF428">
        <v>1.76362</v>
      </c>
      <c r="HG428">
        <v>1.62663</v>
      </c>
      <c r="HH428">
        <v>-0.00864267</v>
      </c>
      <c r="HI428">
        <v>0</v>
      </c>
      <c r="HJ428">
        <v>36.1938</v>
      </c>
      <c r="HK428">
        <v>999.9</v>
      </c>
      <c r="HL428">
        <v>56.818</v>
      </c>
      <c r="HM428">
        <v>29.87</v>
      </c>
      <c r="HN428">
        <v>26.6069</v>
      </c>
      <c r="HO428">
        <v>56.0878</v>
      </c>
      <c r="HP428">
        <v>42.3197</v>
      </c>
      <c r="HQ428">
        <v>1</v>
      </c>
      <c r="HR428">
        <v>1.49244</v>
      </c>
      <c r="HS428">
        <v>5.93167</v>
      </c>
      <c r="HT428">
        <v>20.0332</v>
      </c>
      <c r="HU428">
        <v>5.19138</v>
      </c>
      <c r="HV428">
        <v>12.0138</v>
      </c>
      <c r="HW428">
        <v>4.9726</v>
      </c>
      <c r="HX428">
        <v>3.29497</v>
      </c>
      <c r="HY428">
        <v>9999</v>
      </c>
      <c r="HZ428">
        <v>9999</v>
      </c>
      <c r="IA428">
        <v>999.9</v>
      </c>
      <c r="IB428">
        <v>9999</v>
      </c>
      <c r="IC428">
        <v>1.86325</v>
      </c>
      <c r="ID428">
        <v>1.86813</v>
      </c>
      <c r="IE428">
        <v>1.86783</v>
      </c>
      <c r="IF428">
        <v>1.86905</v>
      </c>
      <c r="IG428">
        <v>1.86982</v>
      </c>
      <c r="IH428">
        <v>1.86596</v>
      </c>
      <c r="II428">
        <v>1.86695</v>
      </c>
      <c r="IJ428">
        <v>1.86842</v>
      </c>
      <c r="IK428">
        <v>5</v>
      </c>
      <c r="IL428">
        <v>0</v>
      </c>
      <c r="IM428">
        <v>0</v>
      </c>
      <c r="IN428">
        <v>0</v>
      </c>
      <c r="IO428" t="s">
        <v>441</v>
      </c>
      <c r="IP428" t="s">
        <v>442</v>
      </c>
      <c r="IQ428" t="s">
        <v>443</v>
      </c>
      <c r="IR428" t="s">
        <v>443</v>
      </c>
      <c r="IS428" t="s">
        <v>443</v>
      </c>
      <c r="IT428" t="s">
        <v>443</v>
      </c>
      <c r="IU428">
        <v>0</v>
      </c>
      <c r="IV428">
        <v>100</v>
      </c>
      <c r="IW428">
        <v>100</v>
      </c>
      <c r="IX428">
        <v>1.098</v>
      </c>
      <c r="IY428">
        <v>0.3152</v>
      </c>
      <c r="IZ428">
        <v>1.09748391826392</v>
      </c>
      <c r="JA428">
        <v>0</v>
      </c>
      <c r="JB428">
        <v>0</v>
      </c>
      <c r="JC428">
        <v>0</v>
      </c>
      <c r="JD428">
        <v>0.315191680746845</v>
      </c>
      <c r="JE428">
        <v>0</v>
      </c>
      <c r="JF428">
        <v>0</v>
      </c>
      <c r="JG428">
        <v>0</v>
      </c>
      <c r="JH428">
        <v>5</v>
      </c>
      <c r="JI428">
        <v>2273</v>
      </c>
      <c r="JJ428">
        <v>0</v>
      </c>
      <c r="JK428">
        <v>25</v>
      </c>
      <c r="JL428">
        <v>29356909</v>
      </c>
      <c r="JM428">
        <v>29356909</v>
      </c>
      <c r="JN428">
        <v>1.10352</v>
      </c>
      <c r="JO428">
        <v>2.63306</v>
      </c>
      <c r="JP428">
        <v>1.54785</v>
      </c>
      <c r="JQ428">
        <v>2.31689</v>
      </c>
      <c r="JR428">
        <v>1.64673</v>
      </c>
      <c r="JS428">
        <v>2.31567</v>
      </c>
      <c r="JT428">
        <v>34.1225</v>
      </c>
      <c r="JU428">
        <v>24.1575</v>
      </c>
      <c r="JV428">
        <v>18</v>
      </c>
      <c r="JW428">
        <v>500.484</v>
      </c>
      <c r="JX428">
        <v>403.107</v>
      </c>
      <c r="JY428">
        <v>29.7827</v>
      </c>
      <c r="JZ428">
        <v>44.8324</v>
      </c>
      <c r="KA428">
        <v>29.9969</v>
      </c>
      <c r="KB428">
        <v>44.8349</v>
      </c>
      <c r="KC428">
        <v>44.7328</v>
      </c>
      <c r="KD428">
        <v>22.1502</v>
      </c>
      <c r="KE428">
        <v>0</v>
      </c>
      <c r="KF428">
        <v>100</v>
      </c>
      <c r="KG428">
        <v>29.8211</v>
      </c>
      <c r="KH428">
        <v>473.882</v>
      </c>
      <c r="KI428">
        <v>34.6858</v>
      </c>
      <c r="KJ428">
        <v>94.335</v>
      </c>
      <c r="KK428">
        <v>91.3872</v>
      </c>
    </row>
    <row r="429" spans="1:297">
      <c r="A429">
        <v>413</v>
      </c>
      <c r="B429">
        <v>1761414544</v>
      </c>
      <c r="C429">
        <v>6363</v>
      </c>
      <c r="D429" t="s">
        <v>1272</v>
      </c>
      <c r="E429" t="s">
        <v>1273</v>
      </c>
      <c r="F429">
        <v>5</v>
      </c>
      <c r="G429" t="s">
        <v>1217</v>
      </c>
      <c r="H429" t="s">
        <v>436</v>
      </c>
      <c r="I429">
        <v>1761414535.84615</v>
      </c>
      <c r="J429">
        <f>(K429)/1000</f>
        <v>0</v>
      </c>
      <c r="K429">
        <f>IF(DP429, AN429, AH429)</f>
        <v>0</v>
      </c>
      <c r="L429">
        <f>IF(DP429, AI429, AG429)</f>
        <v>0</v>
      </c>
      <c r="M429">
        <f>DR429 - IF(AU429&gt;1, L429*DL429*100.0/(AW429), 0)</f>
        <v>0</v>
      </c>
      <c r="N429">
        <f>((T429-J429/2)*M429-L429)/(T429+J429/2)</f>
        <v>0</v>
      </c>
      <c r="O429">
        <f>N429*(DY429+DZ429)/1000.0</f>
        <v>0</v>
      </c>
      <c r="P429">
        <f>(DR429 - IF(AU429&gt;1, L429*DL429*100.0/(AW429), 0))*(DY429+DZ429)/1000.0</f>
        <v>0</v>
      </c>
      <c r="Q429">
        <f>2.0/((1/S429-1/R429)+SIGN(S429)*SQRT((1/S429-1/R429)*(1/S429-1/R429) + 4*DM429/((DM429+1)*(DM429+1))*(2*1/S429*1/R429-1/R429*1/R429)))</f>
        <v>0</v>
      </c>
      <c r="R429">
        <f>IF(LEFT(DN429,1)&lt;&gt;"0",IF(LEFT(DN429,1)="1",3.0,DO429),$D$5+$E$5*(EF429*DY429/($K$5*1000))+$F$5*(EF429*DY429/($K$5*1000))*MAX(MIN(DL429,$J$5),$I$5)*MAX(MIN(DL429,$J$5),$I$5)+$G$5*MAX(MIN(DL429,$J$5),$I$5)*(EF429*DY429/($K$5*1000))+$H$5*(EF429*DY429/($K$5*1000))*(EF429*DY429/($K$5*1000)))</f>
        <v>0</v>
      </c>
      <c r="S429">
        <f>J429*(1000-(1000*0.61365*exp(17.502*W429/(240.97+W429))/(DY429+DZ429)+DT429)/2)/(1000*0.61365*exp(17.502*W429/(240.97+W429))/(DY429+DZ429)-DT429)</f>
        <v>0</v>
      </c>
      <c r="T429">
        <f>1/((DM429+1)/(Q429/1.6)+1/(R429/1.37)) + DM429/((DM429+1)/(Q429/1.6) + DM429/(R429/1.37))</f>
        <v>0</v>
      </c>
      <c r="U429">
        <f>(DH429*DK429)</f>
        <v>0</v>
      </c>
      <c r="V429">
        <f>(EA429+(U429+2*0.95*5.67E-8*(((EA429+$B$7)+273)^4-(EA429+273)^4)-44100*J429)/(1.84*29.3*R429+8*0.95*5.67E-8*(EA429+273)^3))</f>
        <v>0</v>
      </c>
      <c r="W429">
        <f>($C$7*EB429+$D$7*EC429+$E$7*V429)</f>
        <v>0</v>
      </c>
      <c r="X429">
        <f>0.61365*exp(17.502*W429/(240.97+W429))</f>
        <v>0</v>
      </c>
      <c r="Y429">
        <f>(Z429/AA429*100)</f>
        <v>0</v>
      </c>
      <c r="Z429">
        <f>DT429*(DY429+DZ429)/1000</f>
        <v>0</v>
      </c>
      <c r="AA429">
        <f>0.61365*exp(17.502*EA429/(240.97+EA429))</f>
        <v>0</v>
      </c>
      <c r="AB429">
        <f>(X429-DT429*(DY429+DZ429)/1000)</f>
        <v>0</v>
      </c>
      <c r="AC429">
        <f>(-J429*44100)</f>
        <v>0</v>
      </c>
      <c r="AD429">
        <f>2*29.3*R429*0.92*(EA429-W429)</f>
        <v>0</v>
      </c>
      <c r="AE429">
        <f>2*0.95*5.67E-8*(((EA429+$B$7)+273)^4-(W429+273)^4)</f>
        <v>0</v>
      </c>
      <c r="AF429">
        <f>U429+AE429+AC429+AD429</f>
        <v>0</v>
      </c>
      <c r="AG429">
        <f>DX429*AU429*(DS429-DR429*(1000-AU429*DU429)/(1000-AU429*DT429))/(100*DL429)</f>
        <v>0</v>
      </c>
      <c r="AH429">
        <f>1000*DX429*AU429*(DT429-DU429)/(100*DL429*(1000-AU429*DT429))</f>
        <v>0</v>
      </c>
      <c r="AI429">
        <f>(AJ429 - AK429 - DY429*1E3/(8.314*(EA429+273.15)) * AM429/DX429 * AL429) * DX429/(100*DL429) * (1000 - DU429)/1000</f>
        <v>0</v>
      </c>
      <c r="AJ429">
        <v>470.426968860872</v>
      </c>
      <c r="AK429">
        <v>447.471387878788</v>
      </c>
      <c r="AL429">
        <v>2.84214353261738</v>
      </c>
      <c r="AM429">
        <v>65.3915502829197</v>
      </c>
      <c r="AN429">
        <f>(AP429 - AO429 + DY429*1E3/(8.314*(EA429+273.15)) * AR429/DX429 * AQ429) * DX429/(100*DL429) * 1000/(1000 - AP429)</f>
        <v>0</v>
      </c>
      <c r="AO429">
        <v>25.6258198808304</v>
      </c>
      <c r="AP429">
        <v>30.4237806060606</v>
      </c>
      <c r="AQ429">
        <v>-0.0139863291817146</v>
      </c>
      <c r="AR429">
        <v>110.494569577737</v>
      </c>
      <c r="AS429">
        <v>0</v>
      </c>
      <c r="AT429">
        <v>0</v>
      </c>
      <c r="AU429">
        <f>IF(AS429*$H$13&gt;=AW429,1.0,(AW429/(AW429-AS429*$H$13)))</f>
        <v>0</v>
      </c>
      <c r="AV429">
        <f>(AU429-1)*100</f>
        <v>0</v>
      </c>
      <c r="AW429">
        <f>MAX(0,($B$13+$C$13*EF429)/(1+$D$13*EF429)*DY429/(EA429+273)*$E$13)</f>
        <v>0</v>
      </c>
      <c r="AX429" t="s">
        <v>437</v>
      </c>
      <c r="AY429" t="s">
        <v>437</v>
      </c>
      <c r="AZ429">
        <v>0</v>
      </c>
      <c r="BA429">
        <v>0</v>
      </c>
      <c r="BB429">
        <f>1-AZ429/BA429</f>
        <v>0</v>
      </c>
      <c r="BC429">
        <v>0</v>
      </c>
      <c r="BD429" t="s">
        <v>437</v>
      </c>
      <c r="BE429" t="s">
        <v>437</v>
      </c>
      <c r="BF429">
        <v>0</v>
      </c>
      <c r="BG429">
        <v>0</v>
      </c>
      <c r="BH429">
        <f>1-BF429/BG429</f>
        <v>0</v>
      </c>
      <c r="BI429">
        <v>0.5</v>
      </c>
      <c r="BJ429">
        <f>DI429</f>
        <v>0</v>
      </c>
      <c r="BK429">
        <f>L429</f>
        <v>0</v>
      </c>
      <c r="BL429">
        <f>BH429*BI429*BJ429</f>
        <v>0</v>
      </c>
      <c r="BM429">
        <f>(BK429-BC429)/BJ429</f>
        <v>0</v>
      </c>
      <c r="BN429">
        <f>(BA429-BG429)/BG429</f>
        <v>0</v>
      </c>
      <c r="BO429">
        <f>AZ429/(BB429+AZ429/BG429)</f>
        <v>0</v>
      </c>
      <c r="BP429" t="s">
        <v>437</v>
      </c>
      <c r="BQ429">
        <v>0</v>
      </c>
      <c r="BR429">
        <f>IF(BQ429&lt;&gt;0, BQ429, BO429)</f>
        <v>0</v>
      </c>
      <c r="BS429">
        <f>1-BR429/BG429</f>
        <v>0</v>
      </c>
      <c r="BT429">
        <f>(BG429-BF429)/(BG429-BR429)</f>
        <v>0</v>
      </c>
      <c r="BU429">
        <f>(BA429-BG429)/(BA429-BR429)</f>
        <v>0</v>
      </c>
      <c r="BV429">
        <f>(BG429-BF429)/(BG429-AZ429)</f>
        <v>0</v>
      </c>
      <c r="BW429">
        <f>(BA429-BG429)/(BA429-AZ429)</f>
        <v>0</v>
      </c>
      <c r="BX429">
        <f>(BT429*BR429/BF429)</f>
        <v>0</v>
      </c>
      <c r="BY429">
        <f>(1-BX429)</f>
        <v>0</v>
      </c>
      <c r="DH429">
        <f>$B$11*EG429+$C$11*EH429+$F$11*ES429*(1-EV429)</f>
        <v>0</v>
      </c>
      <c r="DI429">
        <f>DH429*DJ429</f>
        <v>0</v>
      </c>
      <c r="DJ429">
        <f>($B$11*$D$9+$C$11*$D$9+$F$11*((FF429+EX429)/MAX(FF429+EX429+FG429, 0.1)*$I$9+FG429/MAX(FF429+EX429+FG429, 0.1)*$J$9))/($B$11+$C$11+$F$11)</f>
        <v>0</v>
      </c>
      <c r="DK429">
        <f>($B$11*$K$9+$C$11*$K$9+$F$11*((FF429+EX429)/MAX(FF429+EX429+FG429, 0.1)*$P$9+FG429/MAX(FF429+EX429+FG429, 0.1)*$Q$9))/($B$11+$C$11+$F$11)</f>
        <v>0</v>
      </c>
      <c r="DL429">
        <v>6</v>
      </c>
      <c r="DM429">
        <v>0.5</v>
      </c>
      <c r="DN429" t="s">
        <v>438</v>
      </c>
      <c r="DO429">
        <v>2</v>
      </c>
      <c r="DP429" t="b">
        <v>1</v>
      </c>
      <c r="DQ429">
        <v>1761414535.84615</v>
      </c>
      <c r="DR429">
        <v>418.240384615385</v>
      </c>
      <c r="DS429">
        <v>443.211923076923</v>
      </c>
      <c r="DT429">
        <v>30.5419769230769</v>
      </c>
      <c r="DU429">
        <v>25.6212461538462</v>
      </c>
      <c r="DV429">
        <v>417.142846153846</v>
      </c>
      <c r="DW429">
        <v>30.2267923076923</v>
      </c>
      <c r="DX429">
        <v>500.001461538462</v>
      </c>
      <c r="DY429">
        <v>90.3054384615384</v>
      </c>
      <c r="DZ429">
        <v>0.0376753307692308</v>
      </c>
      <c r="EA429">
        <v>36.4735692307692</v>
      </c>
      <c r="EB429">
        <v>36.0655230769231</v>
      </c>
      <c r="EC429">
        <v>999.9</v>
      </c>
      <c r="ED429">
        <v>0</v>
      </c>
      <c r="EE429">
        <v>0</v>
      </c>
      <c r="EF429">
        <v>9999.79923076923</v>
      </c>
      <c r="EG429">
        <v>0</v>
      </c>
      <c r="EH429">
        <v>1273.72384615385</v>
      </c>
      <c r="EI429">
        <v>-24.9714153846154</v>
      </c>
      <c r="EJ429">
        <v>431.416</v>
      </c>
      <c r="EK429">
        <v>454.866230769231</v>
      </c>
      <c r="EL429">
        <v>4.92074615384615</v>
      </c>
      <c r="EM429">
        <v>443.211923076923</v>
      </c>
      <c r="EN429">
        <v>25.6212461538462</v>
      </c>
      <c r="EO429">
        <v>2.75810769230769</v>
      </c>
      <c r="EP429">
        <v>2.31373846153846</v>
      </c>
      <c r="EQ429">
        <v>22.6354230769231</v>
      </c>
      <c r="ER429">
        <v>19.7723615384615</v>
      </c>
      <c r="ES429">
        <v>1199.99769230769</v>
      </c>
      <c r="ET429">
        <v>0.967000230769231</v>
      </c>
      <c r="EU429">
        <v>0.0330001769230769</v>
      </c>
      <c r="EV429">
        <v>0</v>
      </c>
      <c r="EW429">
        <v>1352.74076923077</v>
      </c>
      <c r="EX429">
        <v>5.00059</v>
      </c>
      <c r="EY429">
        <v>16781.5</v>
      </c>
      <c r="EZ429">
        <v>10358.7153846154</v>
      </c>
      <c r="FA429">
        <v>52.4709230769231</v>
      </c>
      <c r="FB429">
        <v>54.1345384615385</v>
      </c>
      <c r="FC429">
        <v>52.7976923076923</v>
      </c>
      <c r="FD429">
        <v>53.5813846153846</v>
      </c>
      <c r="FE429">
        <v>53.5143076923077</v>
      </c>
      <c r="FF429">
        <v>1155.56</v>
      </c>
      <c r="FG429">
        <v>39.4376923076923</v>
      </c>
      <c r="FH429">
        <v>0</v>
      </c>
      <c r="FI429">
        <v>1761414504.1</v>
      </c>
      <c r="FJ429">
        <v>0</v>
      </c>
      <c r="FK429">
        <v>1352.60846153846</v>
      </c>
      <c r="FL429">
        <v>-11.6909401851432</v>
      </c>
      <c r="FM429">
        <v>-150.776068574208</v>
      </c>
      <c r="FN429">
        <v>16779.8230769231</v>
      </c>
      <c r="FO429">
        <v>15</v>
      </c>
      <c r="FP429">
        <v>0</v>
      </c>
      <c r="FQ429" t="s">
        <v>439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-21.6198904761905</v>
      </c>
      <c r="GD429">
        <v>-72.5594805194805</v>
      </c>
      <c r="GE429">
        <v>7.39771718848874</v>
      </c>
      <c r="GF429">
        <v>0</v>
      </c>
      <c r="GG429">
        <v>1353.39588235294</v>
      </c>
      <c r="GH429">
        <v>-13.3164247401076</v>
      </c>
      <c r="GI429">
        <v>1.32516395799575</v>
      </c>
      <c r="GJ429">
        <v>-1</v>
      </c>
      <c r="GK429">
        <v>4.97914047619048</v>
      </c>
      <c r="GL429">
        <v>-1.19923402597403</v>
      </c>
      <c r="GM429">
        <v>0.121360067429282</v>
      </c>
      <c r="GN429">
        <v>0</v>
      </c>
      <c r="GO429">
        <v>0</v>
      </c>
      <c r="GP429">
        <v>2</v>
      </c>
      <c r="GQ429" t="s">
        <v>473</v>
      </c>
      <c r="GR429">
        <v>3.12911</v>
      </c>
      <c r="GS429">
        <v>2.71553</v>
      </c>
      <c r="GT429">
        <v>0.0885408</v>
      </c>
      <c r="GU429">
        <v>0.0938074</v>
      </c>
      <c r="GV429">
        <v>0.117601</v>
      </c>
      <c r="GW429">
        <v>0.104419</v>
      </c>
      <c r="GX429">
        <v>33331.8</v>
      </c>
      <c r="GY429">
        <v>35190.2</v>
      </c>
      <c r="GZ429">
        <v>33173.3</v>
      </c>
      <c r="HA429">
        <v>35247.7</v>
      </c>
      <c r="HB429">
        <v>41631.5</v>
      </c>
      <c r="HC429">
        <v>45449</v>
      </c>
      <c r="HD429">
        <v>51994.9</v>
      </c>
      <c r="HE429">
        <v>56455.5</v>
      </c>
      <c r="HF429">
        <v>1.76405</v>
      </c>
      <c r="HG429">
        <v>1.62745</v>
      </c>
      <c r="HH429">
        <v>-0.00897795</v>
      </c>
      <c r="HI429">
        <v>0</v>
      </c>
      <c r="HJ429">
        <v>36.1904</v>
      </c>
      <c r="HK429">
        <v>999.9</v>
      </c>
      <c r="HL429">
        <v>56.818</v>
      </c>
      <c r="HM429">
        <v>29.87</v>
      </c>
      <c r="HN429">
        <v>26.6043</v>
      </c>
      <c r="HO429">
        <v>56.6978</v>
      </c>
      <c r="HP429">
        <v>42.6322</v>
      </c>
      <c r="HQ429">
        <v>1</v>
      </c>
      <c r="HR429">
        <v>1.48665</v>
      </c>
      <c r="HS429">
        <v>5.61862</v>
      </c>
      <c r="HT429">
        <v>20.0441</v>
      </c>
      <c r="HU429">
        <v>5.19108</v>
      </c>
      <c r="HV429">
        <v>12.0141</v>
      </c>
      <c r="HW429">
        <v>4.97225</v>
      </c>
      <c r="HX429">
        <v>3.29495</v>
      </c>
      <c r="HY429">
        <v>9999</v>
      </c>
      <c r="HZ429">
        <v>9999</v>
      </c>
      <c r="IA429">
        <v>999.9</v>
      </c>
      <c r="IB429">
        <v>9999</v>
      </c>
      <c r="IC429">
        <v>1.86325</v>
      </c>
      <c r="ID429">
        <v>1.86813</v>
      </c>
      <c r="IE429">
        <v>1.86784</v>
      </c>
      <c r="IF429">
        <v>1.86905</v>
      </c>
      <c r="IG429">
        <v>1.86983</v>
      </c>
      <c r="IH429">
        <v>1.8659</v>
      </c>
      <c r="II429">
        <v>1.86695</v>
      </c>
      <c r="IJ429">
        <v>1.86844</v>
      </c>
      <c r="IK429">
        <v>5</v>
      </c>
      <c r="IL429">
        <v>0</v>
      </c>
      <c r="IM429">
        <v>0</v>
      </c>
      <c r="IN429">
        <v>0</v>
      </c>
      <c r="IO429" t="s">
        <v>441</v>
      </c>
      <c r="IP429" t="s">
        <v>442</v>
      </c>
      <c r="IQ429" t="s">
        <v>443</v>
      </c>
      <c r="IR429" t="s">
        <v>443</v>
      </c>
      <c r="IS429" t="s">
        <v>443</v>
      </c>
      <c r="IT429" t="s">
        <v>443</v>
      </c>
      <c r="IU429">
        <v>0</v>
      </c>
      <c r="IV429">
        <v>100</v>
      </c>
      <c r="IW429">
        <v>100</v>
      </c>
      <c r="IX429">
        <v>1.097</v>
      </c>
      <c r="IY429">
        <v>0.3152</v>
      </c>
      <c r="IZ429">
        <v>1.09748391826392</v>
      </c>
      <c r="JA429">
        <v>0</v>
      </c>
      <c r="JB429">
        <v>0</v>
      </c>
      <c r="JC429">
        <v>0</v>
      </c>
      <c r="JD429">
        <v>0.315191680746845</v>
      </c>
      <c r="JE429">
        <v>0</v>
      </c>
      <c r="JF429">
        <v>0</v>
      </c>
      <c r="JG429">
        <v>0</v>
      </c>
      <c r="JH429">
        <v>5</v>
      </c>
      <c r="JI429">
        <v>2273</v>
      </c>
      <c r="JJ429">
        <v>0</v>
      </c>
      <c r="JK429">
        <v>25</v>
      </c>
      <c r="JL429">
        <v>29356909.1</v>
      </c>
      <c r="JM429">
        <v>29356909.1</v>
      </c>
      <c r="JN429">
        <v>1.13281</v>
      </c>
      <c r="JO429">
        <v>2.64038</v>
      </c>
      <c r="JP429">
        <v>1.54785</v>
      </c>
      <c r="JQ429">
        <v>2.31689</v>
      </c>
      <c r="JR429">
        <v>1.64673</v>
      </c>
      <c r="JS429">
        <v>2.33276</v>
      </c>
      <c r="JT429">
        <v>34.1225</v>
      </c>
      <c r="JU429">
        <v>24.1575</v>
      </c>
      <c r="JV429">
        <v>18</v>
      </c>
      <c r="JW429">
        <v>500.631</v>
      </c>
      <c r="JX429">
        <v>403.486</v>
      </c>
      <c r="JY429">
        <v>29.7264</v>
      </c>
      <c r="JZ429">
        <v>44.8083</v>
      </c>
      <c r="KA429">
        <v>29.9955</v>
      </c>
      <c r="KB429">
        <v>44.8109</v>
      </c>
      <c r="KC429">
        <v>44.7091</v>
      </c>
      <c r="KD429">
        <v>22.8037</v>
      </c>
      <c r="KE429">
        <v>0</v>
      </c>
      <c r="KF429">
        <v>100</v>
      </c>
      <c r="KG429">
        <v>29.7692</v>
      </c>
      <c r="KH429">
        <v>494.169</v>
      </c>
      <c r="KI429">
        <v>34.6858</v>
      </c>
      <c r="KJ429">
        <v>94.342</v>
      </c>
      <c r="KK429">
        <v>91.3943</v>
      </c>
    </row>
    <row r="430" spans="1:297">
      <c r="A430">
        <v>414</v>
      </c>
      <c r="B430">
        <v>1761414549</v>
      </c>
      <c r="C430">
        <v>6368</v>
      </c>
      <c r="D430" t="s">
        <v>1274</v>
      </c>
      <c r="E430" t="s">
        <v>1275</v>
      </c>
      <c r="F430">
        <v>5</v>
      </c>
      <c r="G430" t="s">
        <v>1217</v>
      </c>
      <c r="H430" t="s">
        <v>436</v>
      </c>
      <c r="I430">
        <v>1761414540.84615</v>
      </c>
      <c r="J430">
        <f>(K430)/1000</f>
        <v>0</v>
      </c>
      <c r="K430">
        <f>IF(DP430, AN430, AH430)</f>
        <v>0</v>
      </c>
      <c r="L430">
        <f>IF(DP430, AI430, AG430)</f>
        <v>0</v>
      </c>
      <c r="M430">
        <f>DR430 - IF(AU430&gt;1, L430*DL430*100.0/(AW430), 0)</f>
        <v>0</v>
      </c>
      <c r="N430">
        <f>((T430-J430/2)*M430-L430)/(T430+J430/2)</f>
        <v>0</v>
      </c>
      <c r="O430">
        <f>N430*(DY430+DZ430)/1000.0</f>
        <v>0</v>
      </c>
      <c r="P430">
        <f>(DR430 - IF(AU430&gt;1, L430*DL430*100.0/(AW430), 0))*(DY430+DZ430)/1000.0</f>
        <v>0</v>
      </c>
      <c r="Q430">
        <f>2.0/((1/S430-1/R430)+SIGN(S430)*SQRT((1/S430-1/R430)*(1/S430-1/R430) + 4*DM430/((DM430+1)*(DM430+1))*(2*1/S430*1/R430-1/R430*1/R430)))</f>
        <v>0</v>
      </c>
      <c r="R430">
        <f>IF(LEFT(DN430,1)&lt;&gt;"0",IF(LEFT(DN430,1)="1",3.0,DO430),$D$5+$E$5*(EF430*DY430/($K$5*1000))+$F$5*(EF430*DY430/($K$5*1000))*MAX(MIN(DL430,$J$5),$I$5)*MAX(MIN(DL430,$J$5),$I$5)+$G$5*MAX(MIN(DL430,$J$5),$I$5)*(EF430*DY430/($K$5*1000))+$H$5*(EF430*DY430/($K$5*1000))*(EF430*DY430/($K$5*1000)))</f>
        <v>0</v>
      </c>
      <c r="S430">
        <f>J430*(1000-(1000*0.61365*exp(17.502*W430/(240.97+W430))/(DY430+DZ430)+DT430)/2)/(1000*0.61365*exp(17.502*W430/(240.97+W430))/(DY430+DZ430)-DT430)</f>
        <v>0</v>
      </c>
      <c r="T430">
        <f>1/((DM430+1)/(Q430/1.6)+1/(R430/1.37)) + DM430/((DM430+1)/(Q430/1.6) + DM430/(R430/1.37))</f>
        <v>0</v>
      </c>
      <c r="U430">
        <f>(DH430*DK430)</f>
        <v>0</v>
      </c>
      <c r="V430">
        <f>(EA430+(U430+2*0.95*5.67E-8*(((EA430+$B$7)+273)^4-(EA430+273)^4)-44100*J430)/(1.84*29.3*R430+8*0.95*5.67E-8*(EA430+273)^3))</f>
        <v>0</v>
      </c>
      <c r="W430">
        <f>($C$7*EB430+$D$7*EC430+$E$7*V430)</f>
        <v>0</v>
      </c>
      <c r="X430">
        <f>0.61365*exp(17.502*W430/(240.97+W430))</f>
        <v>0</v>
      </c>
      <c r="Y430">
        <f>(Z430/AA430*100)</f>
        <v>0</v>
      </c>
      <c r="Z430">
        <f>DT430*(DY430+DZ430)/1000</f>
        <v>0</v>
      </c>
      <c r="AA430">
        <f>0.61365*exp(17.502*EA430/(240.97+EA430))</f>
        <v>0</v>
      </c>
      <c r="AB430">
        <f>(X430-DT430*(DY430+DZ430)/1000)</f>
        <v>0</v>
      </c>
      <c r="AC430">
        <f>(-J430*44100)</f>
        <v>0</v>
      </c>
      <c r="AD430">
        <f>2*29.3*R430*0.92*(EA430-W430)</f>
        <v>0</v>
      </c>
      <c r="AE430">
        <f>2*0.95*5.67E-8*(((EA430+$B$7)+273)^4-(W430+273)^4)</f>
        <v>0</v>
      </c>
      <c r="AF430">
        <f>U430+AE430+AC430+AD430</f>
        <v>0</v>
      </c>
      <c r="AG430">
        <f>DX430*AU430*(DS430-DR430*(1000-AU430*DU430)/(1000-AU430*DT430))/(100*DL430)</f>
        <v>0</v>
      </c>
      <c r="AH430">
        <f>1000*DX430*AU430*(DT430-DU430)/(100*DL430*(1000-AU430*DT430))</f>
        <v>0</v>
      </c>
      <c r="AI430">
        <f>(AJ430 - AK430 - DY430*1E3/(8.314*(EA430+273.15)) * AM430/DX430 * AL430) * DX430/(100*DL430) * (1000 - DU430)/1000</f>
        <v>0</v>
      </c>
      <c r="AJ430">
        <v>487.168873089332</v>
      </c>
      <c r="AK430">
        <v>462.593745454545</v>
      </c>
      <c r="AL430">
        <v>3.06309879328105</v>
      </c>
      <c r="AM430">
        <v>65.3915502829197</v>
      </c>
      <c r="AN430">
        <f>(AP430 - AO430 + DY430*1E3/(8.314*(EA430+273.15)) * AR430/DX430 * AQ430) * DX430/(100*DL430) * 1000/(1000 - AP430)</f>
        <v>0</v>
      </c>
      <c r="AO430">
        <v>25.6313892034324</v>
      </c>
      <c r="AP430">
        <v>30.360923030303</v>
      </c>
      <c r="AQ430">
        <v>-0.011902869290459</v>
      </c>
      <c r="AR430">
        <v>110.494569577737</v>
      </c>
      <c r="AS430">
        <v>0</v>
      </c>
      <c r="AT430">
        <v>0</v>
      </c>
      <c r="AU430">
        <f>IF(AS430*$H$13&gt;=AW430,1.0,(AW430/(AW430-AS430*$H$13)))</f>
        <v>0</v>
      </c>
      <c r="AV430">
        <f>(AU430-1)*100</f>
        <v>0</v>
      </c>
      <c r="AW430">
        <f>MAX(0,($B$13+$C$13*EF430)/(1+$D$13*EF430)*DY430/(EA430+273)*$E$13)</f>
        <v>0</v>
      </c>
      <c r="AX430" t="s">
        <v>437</v>
      </c>
      <c r="AY430" t="s">
        <v>437</v>
      </c>
      <c r="AZ430">
        <v>0</v>
      </c>
      <c r="BA430">
        <v>0</v>
      </c>
      <c r="BB430">
        <f>1-AZ430/BA430</f>
        <v>0</v>
      </c>
      <c r="BC430">
        <v>0</v>
      </c>
      <c r="BD430" t="s">
        <v>437</v>
      </c>
      <c r="BE430" t="s">
        <v>437</v>
      </c>
      <c r="BF430">
        <v>0</v>
      </c>
      <c r="BG430">
        <v>0</v>
      </c>
      <c r="BH430">
        <f>1-BF430/BG430</f>
        <v>0</v>
      </c>
      <c r="BI430">
        <v>0.5</v>
      </c>
      <c r="BJ430">
        <f>DI430</f>
        <v>0</v>
      </c>
      <c r="BK430">
        <f>L430</f>
        <v>0</v>
      </c>
      <c r="BL430">
        <f>BH430*BI430*BJ430</f>
        <v>0</v>
      </c>
      <c r="BM430">
        <f>(BK430-BC430)/BJ430</f>
        <v>0</v>
      </c>
      <c r="BN430">
        <f>(BA430-BG430)/BG430</f>
        <v>0</v>
      </c>
      <c r="BO430">
        <f>AZ430/(BB430+AZ430/BG430)</f>
        <v>0</v>
      </c>
      <c r="BP430" t="s">
        <v>437</v>
      </c>
      <c r="BQ430">
        <v>0</v>
      </c>
      <c r="BR430">
        <f>IF(BQ430&lt;&gt;0, BQ430, BO430)</f>
        <v>0</v>
      </c>
      <c r="BS430">
        <f>1-BR430/BG430</f>
        <v>0</v>
      </c>
      <c r="BT430">
        <f>(BG430-BF430)/(BG430-BR430)</f>
        <v>0</v>
      </c>
      <c r="BU430">
        <f>(BA430-BG430)/(BA430-BR430)</f>
        <v>0</v>
      </c>
      <c r="BV430">
        <f>(BG430-BF430)/(BG430-AZ430)</f>
        <v>0</v>
      </c>
      <c r="BW430">
        <f>(BA430-BG430)/(BA430-AZ430)</f>
        <v>0</v>
      </c>
      <c r="BX430">
        <f>(BT430*BR430/BF430)</f>
        <v>0</v>
      </c>
      <c r="BY430">
        <f>(1-BX430)</f>
        <v>0</v>
      </c>
      <c r="DH430">
        <f>$B$11*EG430+$C$11*EH430+$F$11*ES430*(1-EV430)</f>
        <v>0</v>
      </c>
      <c r="DI430">
        <f>DH430*DJ430</f>
        <v>0</v>
      </c>
      <c r="DJ430">
        <f>($B$11*$D$9+$C$11*$D$9+$F$11*((FF430+EX430)/MAX(FF430+EX430+FG430, 0.1)*$I$9+FG430/MAX(FF430+EX430+FG430, 0.1)*$J$9))/($B$11+$C$11+$F$11)</f>
        <v>0</v>
      </c>
      <c r="DK430">
        <f>($B$11*$K$9+$C$11*$K$9+$F$11*((FF430+EX430)/MAX(FF430+EX430+FG430, 0.1)*$P$9+FG430/MAX(FF430+EX430+FG430, 0.1)*$Q$9))/($B$11+$C$11+$F$11)</f>
        <v>0</v>
      </c>
      <c r="DL430">
        <v>6</v>
      </c>
      <c r="DM430">
        <v>0.5</v>
      </c>
      <c r="DN430" t="s">
        <v>438</v>
      </c>
      <c r="DO430">
        <v>2</v>
      </c>
      <c r="DP430" t="b">
        <v>1</v>
      </c>
      <c r="DQ430">
        <v>1761414540.84615</v>
      </c>
      <c r="DR430">
        <v>428.957461538462</v>
      </c>
      <c r="DS430">
        <v>458.814846153846</v>
      </c>
      <c r="DT430">
        <v>30.4592307692308</v>
      </c>
      <c r="DU430">
        <v>25.6256461538462</v>
      </c>
      <c r="DV430">
        <v>427.86</v>
      </c>
      <c r="DW430">
        <v>30.1440538461538</v>
      </c>
      <c r="DX430">
        <v>499.977384615385</v>
      </c>
      <c r="DY430">
        <v>90.3048692307692</v>
      </c>
      <c r="DZ430">
        <v>0.0377695923076923</v>
      </c>
      <c r="EA430">
        <v>36.4503615384615</v>
      </c>
      <c r="EB430">
        <v>36.0546307692308</v>
      </c>
      <c r="EC430">
        <v>999.9</v>
      </c>
      <c r="ED430">
        <v>0</v>
      </c>
      <c r="EE430">
        <v>0</v>
      </c>
      <c r="EF430">
        <v>9995.81230769231</v>
      </c>
      <c r="EG430">
        <v>0</v>
      </c>
      <c r="EH430">
        <v>1273.77923076923</v>
      </c>
      <c r="EI430">
        <v>-29.8573076923077</v>
      </c>
      <c r="EJ430">
        <v>442.432769230769</v>
      </c>
      <c r="EK430">
        <v>470.881461538461</v>
      </c>
      <c r="EL430">
        <v>4.83359615384615</v>
      </c>
      <c r="EM430">
        <v>458.814846153846</v>
      </c>
      <c r="EN430">
        <v>25.6256461538462</v>
      </c>
      <c r="EO430">
        <v>2.75061692307692</v>
      </c>
      <c r="EP430">
        <v>2.31412076923077</v>
      </c>
      <c r="EQ430">
        <v>22.5906384615385</v>
      </c>
      <c r="ER430">
        <v>19.7750230769231</v>
      </c>
      <c r="ES430">
        <v>1200.00769230769</v>
      </c>
      <c r="ET430">
        <v>0.967000230769231</v>
      </c>
      <c r="EU430">
        <v>0.0330001769230769</v>
      </c>
      <c r="EV430">
        <v>0</v>
      </c>
      <c r="EW430">
        <v>1351.90230769231</v>
      </c>
      <c r="EX430">
        <v>5.00059</v>
      </c>
      <c r="EY430">
        <v>16770.5846153846</v>
      </c>
      <c r="EZ430">
        <v>10358.8</v>
      </c>
      <c r="FA430">
        <v>52.4563846153846</v>
      </c>
      <c r="FB430">
        <v>54.125</v>
      </c>
      <c r="FC430">
        <v>52.7786153846154</v>
      </c>
      <c r="FD430">
        <v>53.5429230769231</v>
      </c>
      <c r="FE430">
        <v>53.5</v>
      </c>
      <c r="FF430">
        <v>1155.56846153846</v>
      </c>
      <c r="FG430">
        <v>39.4392307692308</v>
      </c>
      <c r="FH430">
        <v>0</v>
      </c>
      <c r="FI430">
        <v>1761414508.9</v>
      </c>
      <c r="FJ430">
        <v>0</v>
      </c>
      <c r="FK430">
        <v>1351.81769230769</v>
      </c>
      <c r="FL430">
        <v>-8.07042736566962</v>
      </c>
      <c r="FM430">
        <v>-103.969230804636</v>
      </c>
      <c r="FN430">
        <v>16769.5576923077</v>
      </c>
      <c r="FO430">
        <v>15</v>
      </c>
      <c r="FP430">
        <v>0</v>
      </c>
      <c r="FQ430" t="s">
        <v>439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-27.262105</v>
      </c>
      <c r="GD430">
        <v>-59.3103383458647</v>
      </c>
      <c r="GE430">
        <v>5.88803442877799</v>
      </c>
      <c r="GF430">
        <v>0</v>
      </c>
      <c r="GG430">
        <v>1352.36470588235</v>
      </c>
      <c r="GH430">
        <v>-9.99602751024318</v>
      </c>
      <c r="GI430">
        <v>1.01510426961997</v>
      </c>
      <c r="GJ430">
        <v>-1</v>
      </c>
      <c r="GK430">
        <v>4.876127</v>
      </c>
      <c r="GL430">
        <v>-1.03149563909775</v>
      </c>
      <c r="GM430">
        <v>0.0996193399948023</v>
      </c>
      <c r="GN430">
        <v>0</v>
      </c>
      <c r="GO430">
        <v>0</v>
      </c>
      <c r="GP430">
        <v>2</v>
      </c>
      <c r="GQ430" t="s">
        <v>473</v>
      </c>
      <c r="GR430">
        <v>3.12917</v>
      </c>
      <c r="GS430">
        <v>2.71611</v>
      </c>
      <c r="GT430">
        <v>0.0908682</v>
      </c>
      <c r="GU430">
        <v>0.0964165</v>
      </c>
      <c r="GV430">
        <v>0.117437</v>
      </c>
      <c r="GW430">
        <v>0.104435</v>
      </c>
      <c r="GX430">
        <v>33249.4</v>
      </c>
      <c r="GY430">
        <v>35092.1</v>
      </c>
      <c r="GZ430">
        <v>33175.8</v>
      </c>
      <c r="HA430">
        <v>35250.9</v>
      </c>
      <c r="HB430">
        <v>41642</v>
      </c>
      <c r="HC430">
        <v>45452</v>
      </c>
      <c r="HD430">
        <v>51998.7</v>
      </c>
      <c r="HE430">
        <v>56459.9</v>
      </c>
      <c r="HF430">
        <v>1.7638</v>
      </c>
      <c r="HG430">
        <v>1.62808</v>
      </c>
      <c r="HH430">
        <v>-0.00946224</v>
      </c>
      <c r="HI430">
        <v>0</v>
      </c>
      <c r="HJ430">
        <v>36.1862</v>
      </c>
      <c r="HK430">
        <v>999.9</v>
      </c>
      <c r="HL430">
        <v>56.818</v>
      </c>
      <c r="HM430">
        <v>29.87</v>
      </c>
      <c r="HN430">
        <v>26.6048</v>
      </c>
      <c r="HO430">
        <v>56.4978</v>
      </c>
      <c r="HP430">
        <v>42.3518</v>
      </c>
      <c r="HQ430">
        <v>1</v>
      </c>
      <c r="HR430">
        <v>1.48164</v>
      </c>
      <c r="HS430">
        <v>5.46876</v>
      </c>
      <c r="HT430">
        <v>20.0492</v>
      </c>
      <c r="HU430">
        <v>5.19138</v>
      </c>
      <c r="HV430">
        <v>12.0141</v>
      </c>
      <c r="HW430">
        <v>4.97215</v>
      </c>
      <c r="HX430">
        <v>3.295</v>
      </c>
      <c r="HY430">
        <v>9999</v>
      </c>
      <c r="HZ430">
        <v>9999</v>
      </c>
      <c r="IA430">
        <v>999.9</v>
      </c>
      <c r="IB430">
        <v>9999</v>
      </c>
      <c r="IC430">
        <v>1.86325</v>
      </c>
      <c r="ID430">
        <v>1.86813</v>
      </c>
      <c r="IE430">
        <v>1.86783</v>
      </c>
      <c r="IF430">
        <v>1.86905</v>
      </c>
      <c r="IG430">
        <v>1.86983</v>
      </c>
      <c r="IH430">
        <v>1.86589</v>
      </c>
      <c r="II430">
        <v>1.86697</v>
      </c>
      <c r="IJ430">
        <v>1.86844</v>
      </c>
      <c r="IK430">
        <v>5</v>
      </c>
      <c r="IL430">
        <v>0</v>
      </c>
      <c r="IM430">
        <v>0</v>
      </c>
      <c r="IN430">
        <v>0</v>
      </c>
      <c r="IO430" t="s">
        <v>441</v>
      </c>
      <c r="IP430" t="s">
        <v>442</v>
      </c>
      <c r="IQ430" t="s">
        <v>443</v>
      </c>
      <c r="IR430" t="s">
        <v>443</v>
      </c>
      <c r="IS430" t="s">
        <v>443</v>
      </c>
      <c r="IT430" t="s">
        <v>443</v>
      </c>
      <c r="IU430">
        <v>0</v>
      </c>
      <c r="IV430">
        <v>100</v>
      </c>
      <c r="IW430">
        <v>100</v>
      </c>
      <c r="IX430">
        <v>1.098</v>
      </c>
      <c r="IY430">
        <v>0.3152</v>
      </c>
      <c r="IZ430">
        <v>1.09748391826392</v>
      </c>
      <c r="JA430">
        <v>0</v>
      </c>
      <c r="JB430">
        <v>0</v>
      </c>
      <c r="JC430">
        <v>0</v>
      </c>
      <c r="JD430">
        <v>0.315191680746845</v>
      </c>
      <c r="JE430">
        <v>0</v>
      </c>
      <c r="JF430">
        <v>0</v>
      </c>
      <c r="JG430">
        <v>0</v>
      </c>
      <c r="JH430">
        <v>5</v>
      </c>
      <c r="JI430">
        <v>2273</v>
      </c>
      <c r="JJ430">
        <v>0</v>
      </c>
      <c r="JK430">
        <v>25</v>
      </c>
      <c r="JL430">
        <v>29356909.1</v>
      </c>
      <c r="JM430">
        <v>29356909.1</v>
      </c>
      <c r="JN430">
        <v>1.16699</v>
      </c>
      <c r="JO430">
        <v>2.62573</v>
      </c>
      <c r="JP430">
        <v>1.54785</v>
      </c>
      <c r="JQ430">
        <v>2.31689</v>
      </c>
      <c r="JR430">
        <v>1.64673</v>
      </c>
      <c r="JS430">
        <v>2.3938</v>
      </c>
      <c r="JT430">
        <v>34.1225</v>
      </c>
      <c r="JU430">
        <v>24.1663</v>
      </c>
      <c r="JV430">
        <v>18</v>
      </c>
      <c r="JW430">
        <v>500.294</v>
      </c>
      <c r="JX430">
        <v>403.744</v>
      </c>
      <c r="JY430">
        <v>29.7005</v>
      </c>
      <c r="JZ430">
        <v>44.7867</v>
      </c>
      <c r="KA430">
        <v>29.9954</v>
      </c>
      <c r="KB430">
        <v>44.7871</v>
      </c>
      <c r="KC430">
        <v>44.6855</v>
      </c>
      <c r="KD430">
        <v>23.4279</v>
      </c>
      <c r="KE430">
        <v>0</v>
      </c>
      <c r="KF430">
        <v>100</v>
      </c>
      <c r="KG430">
        <v>29.7202</v>
      </c>
      <c r="KH430">
        <v>507.713</v>
      </c>
      <c r="KI430">
        <v>34.6858</v>
      </c>
      <c r="KJ430">
        <v>94.349</v>
      </c>
      <c r="KK430">
        <v>91.4018</v>
      </c>
    </row>
    <row r="431" spans="1:297">
      <c r="A431">
        <v>415</v>
      </c>
      <c r="B431">
        <v>1761414554</v>
      </c>
      <c r="C431">
        <v>6373</v>
      </c>
      <c r="D431" t="s">
        <v>1276</v>
      </c>
      <c r="E431" t="s">
        <v>1277</v>
      </c>
      <c r="F431">
        <v>5</v>
      </c>
      <c r="G431" t="s">
        <v>1217</v>
      </c>
      <c r="H431" t="s">
        <v>436</v>
      </c>
      <c r="I431">
        <v>1761414545.84615</v>
      </c>
      <c r="J431">
        <f>(K431)/1000</f>
        <v>0</v>
      </c>
      <c r="K431">
        <f>IF(DP431, AN431, AH431)</f>
        <v>0</v>
      </c>
      <c r="L431">
        <f>IF(DP431, AI431, AG431)</f>
        <v>0</v>
      </c>
      <c r="M431">
        <f>DR431 - IF(AU431&gt;1, L431*DL431*100.0/(AW431), 0)</f>
        <v>0</v>
      </c>
      <c r="N431">
        <f>((T431-J431/2)*M431-L431)/(T431+J431/2)</f>
        <v>0</v>
      </c>
      <c r="O431">
        <f>N431*(DY431+DZ431)/1000.0</f>
        <v>0</v>
      </c>
      <c r="P431">
        <f>(DR431 - IF(AU431&gt;1, L431*DL431*100.0/(AW431), 0))*(DY431+DZ431)/1000.0</f>
        <v>0</v>
      </c>
      <c r="Q431">
        <f>2.0/((1/S431-1/R431)+SIGN(S431)*SQRT((1/S431-1/R431)*(1/S431-1/R431) + 4*DM431/((DM431+1)*(DM431+1))*(2*1/S431*1/R431-1/R431*1/R431)))</f>
        <v>0</v>
      </c>
      <c r="R431">
        <f>IF(LEFT(DN431,1)&lt;&gt;"0",IF(LEFT(DN431,1)="1",3.0,DO431),$D$5+$E$5*(EF431*DY431/($K$5*1000))+$F$5*(EF431*DY431/($K$5*1000))*MAX(MIN(DL431,$J$5),$I$5)*MAX(MIN(DL431,$J$5),$I$5)+$G$5*MAX(MIN(DL431,$J$5),$I$5)*(EF431*DY431/($K$5*1000))+$H$5*(EF431*DY431/($K$5*1000))*(EF431*DY431/($K$5*1000)))</f>
        <v>0</v>
      </c>
      <c r="S431">
        <f>J431*(1000-(1000*0.61365*exp(17.502*W431/(240.97+W431))/(DY431+DZ431)+DT431)/2)/(1000*0.61365*exp(17.502*W431/(240.97+W431))/(DY431+DZ431)-DT431)</f>
        <v>0</v>
      </c>
      <c r="T431">
        <f>1/((DM431+1)/(Q431/1.6)+1/(R431/1.37)) + DM431/((DM431+1)/(Q431/1.6) + DM431/(R431/1.37))</f>
        <v>0</v>
      </c>
      <c r="U431">
        <f>(DH431*DK431)</f>
        <v>0</v>
      </c>
      <c r="V431">
        <f>(EA431+(U431+2*0.95*5.67E-8*(((EA431+$B$7)+273)^4-(EA431+273)^4)-44100*J431)/(1.84*29.3*R431+8*0.95*5.67E-8*(EA431+273)^3))</f>
        <v>0</v>
      </c>
      <c r="W431">
        <f>($C$7*EB431+$D$7*EC431+$E$7*V431)</f>
        <v>0</v>
      </c>
      <c r="X431">
        <f>0.61365*exp(17.502*W431/(240.97+W431))</f>
        <v>0</v>
      </c>
      <c r="Y431">
        <f>(Z431/AA431*100)</f>
        <v>0</v>
      </c>
      <c r="Z431">
        <f>DT431*(DY431+DZ431)/1000</f>
        <v>0</v>
      </c>
      <c r="AA431">
        <f>0.61365*exp(17.502*EA431/(240.97+EA431))</f>
        <v>0</v>
      </c>
      <c r="AB431">
        <f>(X431-DT431*(DY431+DZ431)/1000)</f>
        <v>0</v>
      </c>
      <c r="AC431">
        <f>(-J431*44100)</f>
        <v>0</v>
      </c>
      <c r="AD431">
        <f>2*29.3*R431*0.92*(EA431-W431)</f>
        <v>0</v>
      </c>
      <c r="AE431">
        <f>2*0.95*5.67E-8*(((EA431+$B$7)+273)^4-(W431+273)^4)</f>
        <v>0</v>
      </c>
      <c r="AF431">
        <f>U431+AE431+AC431+AD431</f>
        <v>0</v>
      </c>
      <c r="AG431">
        <f>DX431*AU431*(DS431-DR431*(1000-AU431*DU431)/(1000-AU431*DT431))/(100*DL431)</f>
        <v>0</v>
      </c>
      <c r="AH431">
        <f>1000*DX431*AU431*(DT431-DU431)/(100*DL431*(1000-AU431*DT431))</f>
        <v>0</v>
      </c>
      <c r="AI431">
        <f>(AJ431 - AK431 - DY431*1E3/(8.314*(EA431+273.15)) * AM431/DX431 * AL431) * DX431/(100*DL431) * (1000 - DU431)/1000</f>
        <v>0</v>
      </c>
      <c r="AJ431">
        <v>505.227030196568</v>
      </c>
      <c r="AK431">
        <v>479.208266666667</v>
      </c>
      <c r="AL431">
        <v>3.35535225141244</v>
      </c>
      <c r="AM431">
        <v>65.3915502829197</v>
      </c>
      <c r="AN431">
        <f>(AP431 - AO431 + DY431*1E3/(8.314*(EA431+273.15)) * AR431/DX431 * AQ431) * DX431/(100*DL431) * 1000/(1000 - AP431)</f>
        <v>0</v>
      </c>
      <c r="AO431">
        <v>25.6368468694388</v>
      </c>
      <c r="AP431">
        <v>30.299563030303</v>
      </c>
      <c r="AQ431">
        <v>-0.0121934128374611</v>
      </c>
      <c r="AR431">
        <v>110.494569577737</v>
      </c>
      <c r="AS431">
        <v>0</v>
      </c>
      <c r="AT431">
        <v>0</v>
      </c>
      <c r="AU431">
        <f>IF(AS431*$H$13&gt;=AW431,1.0,(AW431/(AW431-AS431*$H$13)))</f>
        <v>0</v>
      </c>
      <c r="AV431">
        <f>(AU431-1)*100</f>
        <v>0</v>
      </c>
      <c r="AW431">
        <f>MAX(0,($B$13+$C$13*EF431)/(1+$D$13*EF431)*DY431/(EA431+273)*$E$13)</f>
        <v>0</v>
      </c>
      <c r="AX431" t="s">
        <v>437</v>
      </c>
      <c r="AY431" t="s">
        <v>437</v>
      </c>
      <c r="AZ431">
        <v>0</v>
      </c>
      <c r="BA431">
        <v>0</v>
      </c>
      <c r="BB431">
        <f>1-AZ431/BA431</f>
        <v>0</v>
      </c>
      <c r="BC431">
        <v>0</v>
      </c>
      <c r="BD431" t="s">
        <v>437</v>
      </c>
      <c r="BE431" t="s">
        <v>437</v>
      </c>
      <c r="BF431">
        <v>0</v>
      </c>
      <c r="BG431">
        <v>0</v>
      </c>
      <c r="BH431">
        <f>1-BF431/BG431</f>
        <v>0</v>
      </c>
      <c r="BI431">
        <v>0.5</v>
      </c>
      <c r="BJ431">
        <f>DI431</f>
        <v>0</v>
      </c>
      <c r="BK431">
        <f>L431</f>
        <v>0</v>
      </c>
      <c r="BL431">
        <f>BH431*BI431*BJ431</f>
        <v>0</v>
      </c>
      <c r="BM431">
        <f>(BK431-BC431)/BJ431</f>
        <v>0</v>
      </c>
      <c r="BN431">
        <f>(BA431-BG431)/BG431</f>
        <v>0</v>
      </c>
      <c r="BO431">
        <f>AZ431/(BB431+AZ431/BG431)</f>
        <v>0</v>
      </c>
      <c r="BP431" t="s">
        <v>437</v>
      </c>
      <c r="BQ431">
        <v>0</v>
      </c>
      <c r="BR431">
        <f>IF(BQ431&lt;&gt;0, BQ431, BO431)</f>
        <v>0</v>
      </c>
      <c r="BS431">
        <f>1-BR431/BG431</f>
        <v>0</v>
      </c>
      <c r="BT431">
        <f>(BG431-BF431)/(BG431-BR431)</f>
        <v>0</v>
      </c>
      <c r="BU431">
        <f>(BA431-BG431)/(BA431-BR431)</f>
        <v>0</v>
      </c>
      <c r="BV431">
        <f>(BG431-BF431)/(BG431-AZ431)</f>
        <v>0</v>
      </c>
      <c r="BW431">
        <f>(BA431-BG431)/(BA431-AZ431)</f>
        <v>0</v>
      </c>
      <c r="BX431">
        <f>(BT431*BR431/BF431)</f>
        <v>0</v>
      </c>
      <c r="BY431">
        <f>(1-BX431)</f>
        <v>0</v>
      </c>
      <c r="DH431">
        <f>$B$11*EG431+$C$11*EH431+$F$11*ES431*(1-EV431)</f>
        <v>0</v>
      </c>
      <c r="DI431">
        <f>DH431*DJ431</f>
        <v>0</v>
      </c>
      <c r="DJ431">
        <f>($B$11*$D$9+$C$11*$D$9+$F$11*((FF431+EX431)/MAX(FF431+EX431+FG431, 0.1)*$I$9+FG431/MAX(FF431+EX431+FG431, 0.1)*$J$9))/($B$11+$C$11+$F$11)</f>
        <v>0</v>
      </c>
      <c r="DK431">
        <f>($B$11*$K$9+$C$11*$K$9+$F$11*((FF431+EX431)/MAX(FF431+EX431+FG431, 0.1)*$P$9+FG431/MAX(FF431+EX431+FG431, 0.1)*$Q$9))/($B$11+$C$11+$F$11)</f>
        <v>0</v>
      </c>
      <c r="DL431">
        <v>6</v>
      </c>
      <c r="DM431">
        <v>0.5</v>
      </c>
      <c r="DN431" t="s">
        <v>438</v>
      </c>
      <c r="DO431">
        <v>2</v>
      </c>
      <c r="DP431" t="b">
        <v>1</v>
      </c>
      <c r="DQ431">
        <v>1761414545.84615</v>
      </c>
      <c r="DR431">
        <v>442.623461538462</v>
      </c>
      <c r="DS431">
        <v>475.773153846154</v>
      </c>
      <c r="DT431">
        <v>30.3894384615385</v>
      </c>
      <c r="DU431">
        <v>25.6301076923077</v>
      </c>
      <c r="DV431">
        <v>441.525769230769</v>
      </c>
      <c r="DW431">
        <v>30.0742538461538</v>
      </c>
      <c r="DX431">
        <v>499.986230769231</v>
      </c>
      <c r="DY431">
        <v>90.3048</v>
      </c>
      <c r="DZ431">
        <v>0.0379692307692308</v>
      </c>
      <c r="EA431">
        <v>36.4375384615385</v>
      </c>
      <c r="EB431">
        <v>36.0423615384615</v>
      </c>
      <c r="EC431">
        <v>999.9</v>
      </c>
      <c r="ED431">
        <v>0</v>
      </c>
      <c r="EE431">
        <v>0</v>
      </c>
      <c r="EF431">
        <v>9988.79230769231</v>
      </c>
      <c r="EG431">
        <v>0</v>
      </c>
      <c r="EH431">
        <v>1273.82</v>
      </c>
      <c r="EI431">
        <v>-33.1499230769231</v>
      </c>
      <c r="EJ431">
        <v>456.495076923077</v>
      </c>
      <c r="EK431">
        <v>488.288230769231</v>
      </c>
      <c r="EL431">
        <v>4.75934307692308</v>
      </c>
      <c r="EM431">
        <v>475.773153846154</v>
      </c>
      <c r="EN431">
        <v>25.6301076923077</v>
      </c>
      <c r="EO431">
        <v>2.74431153846154</v>
      </c>
      <c r="EP431">
        <v>2.31452153846154</v>
      </c>
      <c r="EQ431">
        <v>22.5528615384615</v>
      </c>
      <c r="ER431">
        <v>19.7778076923077</v>
      </c>
      <c r="ES431">
        <v>1199.99615384615</v>
      </c>
      <c r="ET431">
        <v>0.966999615384615</v>
      </c>
      <c r="EU431">
        <v>0.0330008384615385</v>
      </c>
      <c r="EV431">
        <v>0</v>
      </c>
      <c r="EW431">
        <v>1351.39769230769</v>
      </c>
      <c r="EX431">
        <v>5.00059</v>
      </c>
      <c r="EY431">
        <v>16763.1307692308</v>
      </c>
      <c r="EZ431">
        <v>10358.6846153846</v>
      </c>
      <c r="FA431">
        <v>52.4419230769231</v>
      </c>
      <c r="FB431">
        <v>54.1056153846154</v>
      </c>
      <c r="FC431">
        <v>52.7595384615385</v>
      </c>
      <c r="FD431">
        <v>53.5238461538462</v>
      </c>
      <c r="FE431">
        <v>53.4903076923077</v>
      </c>
      <c r="FF431">
        <v>1155.55615384615</v>
      </c>
      <c r="FG431">
        <v>39.44</v>
      </c>
      <c r="FH431">
        <v>0</v>
      </c>
      <c r="FI431">
        <v>1761414514.3</v>
      </c>
      <c r="FJ431">
        <v>0</v>
      </c>
      <c r="FK431">
        <v>1351.2708</v>
      </c>
      <c r="FL431">
        <v>-2.71000001427139</v>
      </c>
      <c r="FM431">
        <v>-53.36923088164</v>
      </c>
      <c r="FN431">
        <v>16761.776</v>
      </c>
      <c r="FO431">
        <v>15</v>
      </c>
      <c r="FP431">
        <v>0</v>
      </c>
      <c r="FQ431" t="s">
        <v>439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-30.948980952381</v>
      </c>
      <c r="GD431">
        <v>-39.4923428571429</v>
      </c>
      <c r="GE431">
        <v>4.20036919858232</v>
      </c>
      <c r="GF431">
        <v>0</v>
      </c>
      <c r="GG431">
        <v>1351.71823529412</v>
      </c>
      <c r="GH431">
        <v>-6.43177999577855</v>
      </c>
      <c r="GI431">
        <v>0.70462117727202</v>
      </c>
      <c r="GJ431">
        <v>-1</v>
      </c>
      <c r="GK431">
        <v>4.80315476190476</v>
      </c>
      <c r="GL431">
        <v>-0.896609610389608</v>
      </c>
      <c r="GM431">
        <v>0.0906863245646143</v>
      </c>
      <c r="GN431">
        <v>0</v>
      </c>
      <c r="GO431">
        <v>0</v>
      </c>
      <c r="GP431">
        <v>2</v>
      </c>
      <c r="GQ431" t="s">
        <v>473</v>
      </c>
      <c r="GR431">
        <v>3.12908</v>
      </c>
      <c r="GS431">
        <v>2.71607</v>
      </c>
      <c r="GT431">
        <v>0.0933503</v>
      </c>
      <c r="GU431">
        <v>0.098855</v>
      </c>
      <c r="GV431">
        <v>0.117281</v>
      </c>
      <c r="GW431">
        <v>0.104459</v>
      </c>
      <c r="GX431">
        <v>33160.8</v>
      </c>
      <c r="GY431">
        <v>34999.9</v>
      </c>
      <c r="GZ431">
        <v>33177.9</v>
      </c>
      <c r="HA431">
        <v>35253.4</v>
      </c>
      <c r="HB431">
        <v>41651.5</v>
      </c>
      <c r="HC431">
        <v>45454.3</v>
      </c>
      <c r="HD431">
        <v>52001.4</v>
      </c>
      <c r="HE431">
        <v>56464</v>
      </c>
      <c r="HF431">
        <v>1.76423</v>
      </c>
      <c r="HG431">
        <v>1.62822</v>
      </c>
      <c r="HH431">
        <v>-0.00979006</v>
      </c>
      <c r="HI431">
        <v>0</v>
      </c>
      <c r="HJ431">
        <v>36.1813</v>
      </c>
      <c r="HK431">
        <v>999.9</v>
      </c>
      <c r="HL431">
        <v>56.818</v>
      </c>
      <c r="HM431">
        <v>29.87</v>
      </c>
      <c r="HN431">
        <v>26.6083</v>
      </c>
      <c r="HO431">
        <v>56.8378</v>
      </c>
      <c r="HP431">
        <v>42.3678</v>
      </c>
      <c r="HQ431">
        <v>1</v>
      </c>
      <c r="HR431">
        <v>1.47843</v>
      </c>
      <c r="HS431">
        <v>5.4047</v>
      </c>
      <c r="HT431">
        <v>20.0512</v>
      </c>
      <c r="HU431">
        <v>5.19168</v>
      </c>
      <c r="HV431">
        <v>12.0126</v>
      </c>
      <c r="HW431">
        <v>4.9717</v>
      </c>
      <c r="HX431">
        <v>3.29495</v>
      </c>
      <c r="HY431">
        <v>9999</v>
      </c>
      <c r="HZ431">
        <v>9999</v>
      </c>
      <c r="IA431">
        <v>999.9</v>
      </c>
      <c r="IB431">
        <v>9999</v>
      </c>
      <c r="IC431">
        <v>1.86323</v>
      </c>
      <c r="ID431">
        <v>1.86812</v>
      </c>
      <c r="IE431">
        <v>1.86783</v>
      </c>
      <c r="IF431">
        <v>1.86905</v>
      </c>
      <c r="IG431">
        <v>1.86984</v>
      </c>
      <c r="IH431">
        <v>1.86591</v>
      </c>
      <c r="II431">
        <v>1.86697</v>
      </c>
      <c r="IJ431">
        <v>1.86843</v>
      </c>
      <c r="IK431">
        <v>5</v>
      </c>
      <c r="IL431">
        <v>0</v>
      </c>
      <c r="IM431">
        <v>0</v>
      </c>
      <c r="IN431">
        <v>0</v>
      </c>
      <c r="IO431" t="s">
        <v>441</v>
      </c>
      <c r="IP431" t="s">
        <v>442</v>
      </c>
      <c r="IQ431" t="s">
        <v>443</v>
      </c>
      <c r="IR431" t="s">
        <v>443</v>
      </c>
      <c r="IS431" t="s">
        <v>443</v>
      </c>
      <c r="IT431" t="s">
        <v>443</v>
      </c>
      <c r="IU431">
        <v>0</v>
      </c>
      <c r="IV431">
        <v>100</v>
      </c>
      <c r="IW431">
        <v>100</v>
      </c>
      <c r="IX431">
        <v>1.097</v>
      </c>
      <c r="IY431">
        <v>0.3152</v>
      </c>
      <c r="IZ431">
        <v>1.09748391826392</v>
      </c>
      <c r="JA431">
        <v>0</v>
      </c>
      <c r="JB431">
        <v>0</v>
      </c>
      <c r="JC431">
        <v>0</v>
      </c>
      <c r="JD431">
        <v>0.315191680746845</v>
      </c>
      <c r="JE431">
        <v>0</v>
      </c>
      <c r="JF431">
        <v>0</v>
      </c>
      <c r="JG431">
        <v>0</v>
      </c>
      <c r="JH431">
        <v>5</v>
      </c>
      <c r="JI431">
        <v>2273</v>
      </c>
      <c r="JJ431">
        <v>0</v>
      </c>
      <c r="JK431">
        <v>25</v>
      </c>
      <c r="JL431">
        <v>29356909.2</v>
      </c>
      <c r="JM431">
        <v>29356909.2</v>
      </c>
      <c r="JN431">
        <v>1.19507</v>
      </c>
      <c r="JO431">
        <v>2.64038</v>
      </c>
      <c r="JP431">
        <v>1.54785</v>
      </c>
      <c r="JQ431">
        <v>2.31689</v>
      </c>
      <c r="JR431">
        <v>1.64673</v>
      </c>
      <c r="JS431">
        <v>2.2644</v>
      </c>
      <c r="JT431">
        <v>34.1225</v>
      </c>
      <c r="JU431">
        <v>24.1575</v>
      </c>
      <c r="JV431">
        <v>18</v>
      </c>
      <c r="JW431">
        <v>500.447</v>
      </c>
      <c r="JX431">
        <v>403.718</v>
      </c>
      <c r="JY431">
        <v>29.6796</v>
      </c>
      <c r="JZ431">
        <v>44.766</v>
      </c>
      <c r="KA431">
        <v>29.9964</v>
      </c>
      <c r="KB431">
        <v>44.7642</v>
      </c>
      <c r="KC431">
        <v>44.6628</v>
      </c>
      <c r="KD431">
        <v>24.0772</v>
      </c>
      <c r="KE431">
        <v>0</v>
      </c>
      <c r="KF431">
        <v>100</v>
      </c>
      <c r="KG431">
        <v>29.6891</v>
      </c>
      <c r="KH431">
        <v>527.943</v>
      </c>
      <c r="KI431">
        <v>34.6858</v>
      </c>
      <c r="KJ431">
        <v>94.3544</v>
      </c>
      <c r="KK431">
        <v>91.4084</v>
      </c>
    </row>
    <row r="432" spans="1:297">
      <c r="A432">
        <v>416</v>
      </c>
      <c r="B432">
        <v>1761414559</v>
      </c>
      <c r="C432">
        <v>6378</v>
      </c>
      <c r="D432" t="s">
        <v>1278</v>
      </c>
      <c r="E432" t="s">
        <v>1279</v>
      </c>
      <c r="F432">
        <v>5</v>
      </c>
      <c r="G432" t="s">
        <v>1217</v>
      </c>
      <c r="H432" t="s">
        <v>436</v>
      </c>
      <c r="I432">
        <v>1761414550.84615</v>
      </c>
      <c r="J432">
        <f>(K432)/1000</f>
        <v>0</v>
      </c>
      <c r="K432">
        <f>IF(DP432, AN432, AH432)</f>
        <v>0</v>
      </c>
      <c r="L432">
        <f>IF(DP432, AI432, AG432)</f>
        <v>0</v>
      </c>
      <c r="M432">
        <f>DR432 - IF(AU432&gt;1, L432*DL432*100.0/(AW432), 0)</f>
        <v>0</v>
      </c>
      <c r="N432">
        <f>((T432-J432/2)*M432-L432)/(T432+J432/2)</f>
        <v>0</v>
      </c>
      <c r="O432">
        <f>N432*(DY432+DZ432)/1000.0</f>
        <v>0</v>
      </c>
      <c r="P432">
        <f>(DR432 - IF(AU432&gt;1, L432*DL432*100.0/(AW432), 0))*(DY432+DZ432)/1000.0</f>
        <v>0</v>
      </c>
      <c r="Q432">
        <f>2.0/((1/S432-1/R432)+SIGN(S432)*SQRT((1/S432-1/R432)*(1/S432-1/R432) + 4*DM432/((DM432+1)*(DM432+1))*(2*1/S432*1/R432-1/R432*1/R432)))</f>
        <v>0</v>
      </c>
      <c r="R432">
        <f>IF(LEFT(DN432,1)&lt;&gt;"0",IF(LEFT(DN432,1)="1",3.0,DO432),$D$5+$E$5*(EF432*DY432/($K$5*1000))+$F$5*(EF432*DY432/($K$5*1000))*MAX(MIN(DL432,$J$5),$I$5)*MAX(MIN(DL432,$J$5),$I$5)+$G$5*MAX(MIN(DL432,$J$5),$I$5)*(EF432*DY432/($K$5*1000))+$H$5*(EF432*DY432/($K$5*1000))*(EF432*DY432/($K$5*1000)))</f>
        <v>0</v>
      </c>
      <c r="S432">
        <f>J432*(1000-(1000*0.61365*exp(17.502*W432/(240.97+W432))/(DY432+DZ432)+DT432)/2)/(1000*0.61365*exp(17.502*W432/(240.97+W432))/(DY432+DZ432)-DT432)</f>
        <v>0</v>
      </c>
      <c r="T432">
        <f>1/((DM432+1)/(Q432/1.6)+1/(R432/1.37)) + DM432/((DM432+1)/(Q432/1.6) + DM432/(R432/1.37))</f>
        <v>0</v>
      </c>
      <c r="U432">
        <f>(DH432*DK432)</f>
        <v>0</v>
      </c>
      <c r="V432">
        <f>(EA432+(U432+2*0.95*5.67E-8*(((EA432+$B$7)+273)^4-(EA432+273)^4)-44100*J432)/(1.84*29.3*R432+8*0.95*5.67E-8*(EA432+273)^3))</f>
        <v>0</v>
      </c>
      <c r="W432">
        <f>($C$7*EB432+$D$7*EC432+$E$7*V432)</f>
        <v>0</v>
      </c>
      <c r="X432">
        <f>0.61365*exp(17.502*W432/(240.97+W432))</f>
        <v>0</v>
      </c>
      <c r="Y432">
        <f>(Z432/AA432*100)</f>
        <v>0</v>
      </c>
      <c r="Z432">
        <f>DT432*(DY432+DZ432)/1000</f>
        <v>0</v>
      </c>
      <c r="AA432">
        <f>0.61365*exp(17.502*EA432/(240.97+EA432))</f>
        <v>0</v>
      </c>
      <c r="AB432">
        <f>(X432-DT432*(DY432+DZ432)/1000)</f>
        <v>0</v>
      </c>
      <c r="AC432">
        <f>(-J432*44100)</f>
        <v>0</v>
      </c>
      <c r="AD432">
        <f>2*29.3*R432*0.92*(EA432-W432)</f>
        <v>0</v>
      </c>
      <c r="AE432">
        <f>2*0.95*5.67E-8*(((EA432+$B$7)+273)^4-(W432+273)^4)</f>
        <v>0</v>
      </c>
      <c r="AF432">
        <f>U432+AE432+AC432+AD432</f>
        <v>0</v>
      </c>
      <c r="AG432">
        <f>DX432*AU432*(DS432-DR432*(1000-AU432*DU432)/(1000-AU432*DT432))/(100*DL432)</f>
        <v>0</v>
      </c>
      <c r="AH432">
        <f>1000*DX432*AU432*(DT432-DU432)/(100*DL432*(1000-AU432*DT432))</f>
        <v>0</v>
      </c>
      <c r="AI432">
        <f>(AJ432 - AK432 - DY432*1E3/(8.314*(EA432+273.15)) * AM432/DX432 * AL432) * DX432/(100*DL432) * (1000 - DU432)/1000</f>
        <v>0</v>
      </c>
      <c r="AJ432">
        <v>522.016142427187</v>
      </c>
      <c r="AK432">
        <v>495.675884848484</v>
      </c>
      <c r="AL432">
        <v>3.29323549479618</v>
      </c>
      <c r="AM432">
        <v>65.3915502829197</v>
      </c>
      <c r="AN432">
        <f>(AP432 - AO432 + DY432*1E3/(8.314*(EA432+273.15)) * AR432/DX432 * AQ432) * DX432/(100*DL432) * 1000/(1000 - AP432)</f>
        <v>0</v>
      </c>
      <c r="AO432">
        <v>25.6408927518413</v>
      </c>
      <c r="AP432">
        <v>30.2456515151515</v>
      </c>
      <c r="AQ432">
        <v>-0.0109467581779187</v>
      </c>
      <c r="AR432">
        <v>110.494569577737</v>
      </c>
      <c r="AS432">
        <v>0</v>
      </c>
      <c r="AT432">
        <v>0</v>
      </c>
      <c r="AU432">
        <f>IF(AS432*$H$13&gt;=AW432,1.0,(AW432/(AW432-AS432*$H$13)))</f>
        <v>0</v>
      </c>
      <c r="AV432">
        <f>(AU432-1)*100</f>
        <v>0</v>
      </c>
      <c r="AW432">
        <f>MAX(0,($B$13+$C$13*EF432)/(1+$D$13*EF432)*DY432/(EA432+273)*$E$13)</f>
        <v>0</v>
      </c>
      <c r="AX432" t="s">
        <v>437</v>
      </c>
      <c r="AY432" t="s">
        <v>437</v>
      </c>
      <c r="AZ432">
        <v>0</v>
      </c>
      <c r="BA432">
        <v>0</v>
      </c>
      <c r="BB432">
        <f>1-AZ432/BA432</f>
        <v>0</v>
      </c>
      <c r="BC432">
        <v>0</v>
      </c>
      <c r="BD432" t="s">
        <v>437</v>
      </c>
      <c r="BE432" t="s">
        <v>437</v>
      </c>
      <c r="BF432">
        <v>0</v>
      </c>
      <c r="BG432">
        <v>0</v>
      </c>
      <c r="BH432">
        <f>1-BF432/BG432</f>
        <v>0</v>
      </c>
      <c r="BI432">
        <v>0.5</v>
      </c>
      <c r="BJ432">
        <f>DI432</f>
        <v>0</v>
      </c>
      <c r="BK432">
        <f>L432</f>
        <v>0</v>
      </c>
      <c r="BL432">
        <f>BH432*BI432*BJ432</f>
        <v>0</v>
      </c>
      <c r="BM432">
        <f>(BK432-BC432)/BJ432</f>
        <v>0</v>
      </c>
      <c r="BN432">
        <f>(BA432-BG432)/BG432</f>
        <v>0</v>
      </c>
      <c r="BO432">
        <f>AZ432/(BB432+AZ432/BG432)</f>
        <v>0</v>
      </c>
      <c r="BP432" t="s">
        <v>437</v>
      </c>
      <c r="BQ432">
        <v>0</v>
      </c>
      <c r="BR432">
        <f>IF(BQ432&lt;&gt;0, BQ432, BO432)</f>
        <v>0</v>
      </c>
      <c r="BS432">
        <f>1-BR432/BG432</f>
        <v>0</v>
      </c>
      <c r="BT432">
        <f>(BG432-BF432)/(BG432-BR432)</f>
        <v>0</v>
      </c>
      <c r="BU432">
        <f>(BA432-BG432)/(BA432-BR432)</f>
        <v>0</v>
      </c>
      <c r="BV432">
        <f>(BG432-BF432)/(BG432-AZ432)</f>
        <v>0</v>
      </c>
      <c r="BW432">
        <f>(BA432-BG432)/(BA432-AZ432)</f>
        <v>0</v>
      </c>
      <c r="BX432">
        <f>(BT432*BR432/BF432)</f>
        <v>0</v>
      </c>
      <c r="BY432">
        <f>(1-BX432)</f>
        <v>0</v>
      </c>
      <c r="DH432">
        <f>$B$11*EG432+$C$11*EH432+$F$11*ES432*(1-EV432)</f>
        <v>0</v>
      </c>
      <c r="DI432">
        <f>DH432*DJ432</f>
        <v>0</v>
      </c>
      <c r="DJ432">
        <f>($B$11*$D$9+$C$11*$D$9+$F$11*((FF432+EX432)/MAX(FF432+EX432+FG432, 0.1)*$I$9+FG432/MAX(FF432+EX432+FG432, 0.1)*$J$9))/($B$11+$C$11+$F$11)</f>
        <v>0</v>
      </c>
      <c r="DK432">
        <f>($B$11*$K$9+$C$11*$K$9+$F$11*((FF432+EX432)/MAX(FF432+EX432+FG432, 0.1)*$P$9+FG432/MAX(FF432+EX432+FG432, 0.1)*$Q$9))/($B$11+$C$11+$F$11)</f>
        <v>0</v>
      </c>
      <c r="DL432">
        <v>6</v>
      </c>
      <c r="DM432">
        <v>0.5</v>
      </c>
      <c r="DN432" t="s">
        <v>438</v>
      </c>
      <c r="DO432">
        <v>2</v>
      </c>
      <c r="DP432" t="b">
        <v>1</v>
      </c>
      <c r="DQ432">
        <v>1761414550.84615</v>
      </c>
      <c r="DR432">
        <v>457.893923076923</v>
      </c>
      <c r="DS432">
        <v>492.517</v>
      </c>
      <c r="DT432">
        <v>30.3275692307692</v>
      </c>
      <c r="DU432">
        <v>25.6350923076923</v>
      </c>
      <c r="DV432">
        <v>456.796230769231</v>
      </c>
      <c r="DW432">
        <v>30.0123846153846</v>
      </c>
      <c r="DX432">
        <v>499.974076923077</v>
      </c>
      <c r="DY432">
        <v>90.3045538461539</v>
      </c>
      <c r="DZ432">
        <v>0.0380752</v>
      </c>
      <c r="EA432">
        <v>36.4266769230769</v>
      </c>
      <c r="EB432">
        <v>36.0356461538462</v>
      </c>
      <c r="EC432">
        <v>999.9</v>
      </c>
      <c r="ED432">
        <v>0</v>
      </c>
      <c r="EE432">
        <v>0</v>
      </c>
      <c r="EF432">
        <v>9990.14076923077</v>
      </c>
      <c r="EG432">
        <v>0</v>
      </c>
      <c r="EH432">
        <v>1273.88692307692</v>
      </c>
      <c r="EI432">
        <v>-34.6232846153846</v>
      </c>
      <c r="EJ432">
        <v>472.214</v>
      </c>
      <c r="EK432">
        <v>505.475076923077</v>
      </c>
      <c r="EL432">
        <v>4.69247846153846</v>
      </c>
      <c r="EM432">
        <v>492.517</v>
      </c>
      <c r="EN432">
        <v>25.6350923076923</v>
      </c>
      <c r="EO432">
        <v>2.73871692307692</v>
      </c>
      <c r="EP432">
        <v>2.31496538461538</v>
      </c>
      <c r="EQ432">
        <v>22.5192692307692</v>
      </c>
      <c r="ER432">
        <v>19.7809076923077</v>
      </c>
      <c r="ES432">
        <v>1200.00615384615</v>
      </c>
      <c r="ET432">
        <v>0.966999615384615</v>
      </c>
      <c r="EU432">
        <v>0.0330008384615385</v>
      </c>
      <c r="EV432">
        <v>0</v>
      </c>
      <c r="EW432">
        <v>1351.18384615385</v>
      </c>
      <c r="EX432">
        <v>5.00059</v>
      </c>
      <c r="EY432">
        <v>16759.6846153846</v>
      </c>
      <c r="EZ432">
        <v>10358.7769230769</v>
      </c>
      <c r="FA432">
        <v>52.4179230769231</v>
      </c>
      <c r="FB432">
        <v>54.0862307692308</v>
      </c>
      <c r="FC432">
        <v>52.7451538461538</v>
      </c>
      <c r="FD432">
        <v>53.5047692307692</v>
      </c>
      <c r="FE432">
        <v>53.4709230769231</v>
      </c>
      <c r="FF432">
        <v>1155.56615384615</v>
      </c>
      <c r="FG432">
        <v>39.44</v>
      </c>
      <c r="FH432">
        <v>0</v>
      </c>
      <c r="FI432">
        <v>1761414519.1</v>
      </c>
      <c r="FJ432">
        <v>0</v>
      </c>
      <c r="FK432">
        <v>1351.1672</v>
      </c>
      <c r="FL432">
        <v>0.232307696503176</v>
      </c>
      <c r="FM432">
        <v>-14.9307691791572</v>
      </c>
      <c r="FN432">
        <v>16759.164</v>
      </c>
      <c r="FO432">
        <v>15</v>
      </c>
      <c r="FP432">
        <v>0</v>
      </c>
      <c r="FQ432" t="s">
        <v>439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-33.848015</v>
      </c>
      <c r="GD432">
        <v>-17.8271052631579</v>
      </c>
      <c r="GE432">
        <v>1.81770142935384</v>
      </c>
      <c r="GF432">
        <v>0</v>
      </c>
      <c r="GG432">
        <v>1351.35147058824</v>
      </c>
      <c r="GH432">
        <v>-2.76287242190537</v>
      </c>
      <c r="GI432">
        <v>0.404192239883464</v>
      </c>
      <c r="GJ432">
        <v>-1</v>
      </c>
      <c r="GK432">
        <v>4.7245755</v>
      </c>
      <c r="GL432">
        <v>-0.798886466165409</v>
      </c>
      <c r="GM432">
        <v>0.0768585351457467</v>
      </c>
      <c r="GN432">
        <v>0</v>
      </c>
      <c r="GO432">
        <v>0</v>
      </c>
      <c r="GP432">
        <v>2</v>
      </c>
      <c r="GQ432" t="s">
        <v>473</v>
      </c>
      <c r="GR432">
        <v>3.12925</v>
      </c>
      <c r="GS432">
        <v>2.71596</v>
      </c>
      <c r="GT432">
        <v>0.0957747</v>
      </c>
      <c r="GU432">
        <v>0.101381</v>
      </c>
      <c r="GV432">
        <v>0.117133</v>
      </c>
      <c r="GW432">
        <v>0.104471</v>
      </c>
      <c r="GX432">
        <v>33073.9</v>
      </c>
      <c r="GY432">
        <v>34904</v>
      </c>
      <c r="GZ432">
        <v>33179.6</v>
      </c>
      <c r="HA432">
        <v>35255.6</v>
      </c>
      <c r="HB432">
        <v>41660</v>
      </c>
      <c r="HC432">
        <v>45456.6</v>
      </c>
      <c r="HD432">
        <v>52003.6</v>
      </c>
      <c r="HE432">
        <v>56467.3</v>
      </c>
      <c r="HF432">
        <v>1.76465</v>
      </c>
      <c r="HG432">
        <v>1.6283</v>
      </c>
      <c r="HH432">
        <v>-0.009574</v>
      </c>
      <c r="HI432">
        <v>0</v>
      </c>
      <c r="HJ432">
        <v>36.1761</v>
      </c>
      <c r="HK432">
        <v>999.9</v>
      </c>
      <c r="HL432">
        <v>56.818</v>
      </c>
      <c r="HM432">
        <v>29.87</v>
      </c>
      <c r="HN432">
        <v>26.6081</v>
      </c>
      <c r="HO432">
        <v>56.5478</v>
      </c>
      <c r="HP432">
        <v>42.6322</v>
      </c>
      <c r="HQ432">
        <v>1</v>
      </c>
      <c r="HR432">
        <v>1.47528</v>
      </c>
      <c r="HS432">
        <v>5.37459</v>
      </c>
      <c r="HT432">
        <v>20.0526</v>
      </c>
      <c r="HU432">
        <v>5.19153</v>
      </c>
      <c r="HV432">
        <v>12.0114</v>
      </c>
      <c r="HW432">
        <v>4.97165</v>
      </c>
      <c r="HX432">
        <v>3.295</v>
      </c>
      <c r="HY432">
        <v>9999</v>
      </c>
      <c r="HZ432">
        <v>9999</v>
      </c>
      <c r="IA432">
        <v>999.9</v>
      </c>
      <c r="IB432">
        <v>9999</v>
      </c>
      <c r="IC432">
        <v>1.86325</v>
      </c>
      <c r="ID432">
        <v>1.86813</v>
      </c>
      <c r="IE432">
        <v>1.86783</v>
      </c>
      <c r="IF432">
        <v>1.86905</v>
      </c>
      <c r="IG432">
        <v>1.86984</v>
      </c>
      <c r="IH432">
        <v>1.86591</v>
      </c>
      <c r="II432">
        <v>1.86696</v>
      </c>
      <c r="IJ432">
        <v>1.86844</v>
      </c>
      <c r="IK432">
        <v>5</v>
      </c>
      <c r="IL432">
        <v>0</v>
      </c>
      <c r="IM432">
        <v>0</v>
      </c>
      <c r="IN432">
        <v>0</v>
      </c>
      <c r="IO432" t="s">
        <v>441</v>
      </c>
      <c r="IP432" t="s">
        <v>442</v>
      </c>
      <c r="IQ432" t="s">
        <v>443</v>
      </c>
      <c r="IR432" t="s">
        <v>443</v>
      </c>
      <c r="IS432" t="s">
        <v>443</v>
      </c>
      <c r="IT432" t="s">
        <v>443</v>
      </c>
      <c r="IU432">
        <v>0</v>
      </c>
      <c r="IV432">
        <v>100</v>
      </c>
      <c r="IW432">
        <v>100</v>
      </c>
      <c r="IX432">
        <v>1.098</v>
      </c>
      <c r="IY432">
        <v>0.3152</v>
      </c>
      <c r="IZ432">
        <v>1.09748391826392</v>
      </c>
      <c r="JA432">
        <v>0</v>
      </c>
      <c r="JB432">
        <v>0</v>
      </c>
      <c r="JC432">
        <v>0</v>
      </c>
      <c r="JD432">
        <v>0.315191680746845</v>
      </c>
      <c r="JE432">
        <v>0</v>
      </c>
      <c r="JF432">
        <v>0</v>
      </c>
      <c r="JG432">
        <v>0</v>
      </c>
      <c r="JH432">
        <v>5</v>
      </c>
      <c r="JI432">
        <v>2273</v>
      </c>
      <c r="JJ432">
        <v>0</v>
      </c>
      <c r="JK432">
        <v>25</v>
      </c>
      <c r="JL432">
        <v>29356909.3</v>
      </c>
      <c r="JM432">
        <v>29356909.3</v>
      </c>
      <c r="JN432">
        <v>1.23047</v>
      </c>
      <c r="JO432">
        <v>2.63672</v>
      </c>
      <c r="JP432">
        <v>1.54785</v>
      </c>
      <c r="JQ432">
        <v>2.31689</v>
      </c>
      <c r="JR432">
        <v>1.64673</v>
      </c>
      <c r="JS432">
        <v>2.3584</v>
      </c>
      <c r="JT432">
        <v>34.1225</v>
      </c>
      <c r="JU432">
        <v>24.1663</v>
      </c>
      <c r="JV432">
        <v>18</v>
      </c>
      <c r="JW432">
        <v>500.588</v>
      </c>
      <c r="JX432">
        <v>403.635</v>
      </c>
      <c r="JY432">
        <v>29.6623</v>
      </c>
      <c r="JZ432">
        <v>44.741</v>
      </c>
      <c r="KA432">
        <v>29.9969</v>
      </c>
      <c r="KB432">
        <v>44.7394</v>
      </c>
      <c r="KC432">
        <v>44.6383</v>
      </c>
      <c r="KD432">
        <v>24.6901</v>
      </c>
      <c r="KE432">
        <v>0</v>
      </c>
      <c r="KF432">
        <v>100</v>
      </c>
      <c r="KG432">
        <v>29.6618</v>
      </c>
      <c r="KH432">
        <v>541.423</v>
      </c>
      <c r="KI432">
        <v>34.6858</v>
      </c>
      <c r="KJ432">
        <v>94.3587</v>
      </c>
      <c r="KK432">
        <v>91.4139</v>
      </c>
    </row>
    <row r="433" spans="1:297">
      <c r="A433">
        <v>417</v>
      </c>
      <c r="B433">
        <v>1761414564</v>
      </c>
      <c r="C433">
        <v>6383</v>
      </c>
      <c r="D433" t="s">
        <v>1280</v>
      </c>
      <c r="E433" t="s">
        <v>1281</v>
      </c>
      <c r="F433">
        <v>5</v>
      </c>
      <c r="G433" t="s">
        <v>1217</v>
      </c>
      <c r="H433" t="s">
        <v>436</v>
      </c>
      <c r="I433">
        <v>1761414555.84615</v>
      </c>
      <c r="J433">
        <f>(K433)/1000</f>
        <v>0</v>
      </c>
      <c r="K433">
        <f>IF(DP433, AN433, AH433)</f>
        <v>0</v>
      </c>
      <c r="L433">
        <f>IF(DP433, AI433, AG433)</f>
        <v>0</v>
      </c>
      <c r="M433">
        <f>DR433 - IF(AU433&gt;1, L433*DL433*100.0/(AW433), 0)</f>
        <v>0</v>
      </c>
      <c r="N433">
        <f>((T433-J433/2)*M433-L433)/(T433+J433/2)</f>
        <v>0</v>
      </c>
      <c r="O433">
        <f>N433*(DY433+DZ433)/1000.0</f>
        <v>0</v>
      </c>
      <c r="P433">
        <f>(DR433 - IF(AU433&gt;1, L433*DL433*100.0/(AW433), 0))*(DY433+DZ433)/1000.0</f>
        <v>0</v>
      </c>
      <c r="Q433">
        <f>2.0/((1/S433-1/R433)+SIGN(S433)*SQRT((1/S433-1/R433)*(1/S433-1/R433) + 4*DM433/((DM433+1)*(DM433+1))*(2*1/S433*1/R433-1/R433*1/R433)))</f>
        <v>0</v>
      </c>
      <c r="R433">
        <f>IF(LEFT(DN433,1)&lt;&gt;"0",IF(LEFT(DN433,1)="1",3.0,DO433),$D$5+$E$5*(EF433*DY433/($K$5*1000))+$F$5*(EF433*DY433/($K$5*1000))*MAX(MIN(DL433,$J$5),$I$5)*MAX(MIN(DL433,$J$5),$I$5)+$G$5*MAX(MIN(DL433,$J$5),$I$5)*(EF433*DY433/($K$5*1000))+$H$5*(EF433*DY433/($K$5*1000))*(EF433*DY433/($K$5*1000)))</f>
        <v>0</v>
      </c>
      <c r="S433">
        <f>J433*(1000-(1000*0.61365*exp(17.502*W433/(240.97+W433))/(DY433+DZ433)+DT433)/2)/(1000*0.61365*exp(17.502*W433/(240.97+W433))/(DY433+DZ433)-DT433)</f>
        <v>0</v>
      </c>
      <c r="T433">
        <f>1/((DM433+1)/(Q433/1.6)+1/(R433/1.37)) + DM433/((DM433+1)/(Q433/1.6) + DM433/(R433/1.37))</f>
        <v>0</v>
      </c>
      <c r="U433">
        <f>(DH433*DK433)</f>
        <v>0</v>
      </c>
      <c r="V433">
        <f>(EA433+(U433+2*0.95*5.67E-8*(((EA433+$B$7)+273)^4-(EA433+273)^4)-44100*J433)/(1.84*29.3*R433+8*0.95*5.67E-8*(EA433+273)^3))</f>
        <v>0</v>
      </c>
      <c r="W433">
        <f>($C$7*EB433+$D$7*EC433+$E$7*V433)</f>
        <v>0</v>
      </c>
      <c r="X433">
        <f>0.61365*exp(17.502*W433/(240.97+W433))</f>
        <v>0</v>
      </c>
      <c r="Y433">
        <f>(Z433/AA433*100)</f>
        <v>0</v>
      </c>
      <c r="Z433">
        <f>DT433*(DY433+DZ433)/1000</f>
        <v>0</v>
      </c>
      <c r="AA433">
        <f>0.61365*exp(17.502*EA433/(240.97+EA433))</f>
        <v>0</v>
      </c>
      <c r="AB433">
        <f>(X433-DT433*(DY433+DZ433)/1000)</f>
        <v>0</v>
      </c>
      <c r="AC433">
        <f>(-J433*44100)</f>
        <v>0</v>
      </c>
      <c r="AD433">
        <f>2*29.3*R433*0.92*(EA433-W433)</f>
        <v>0</v>
      </c>
      <c r="AE433">
        <f>2*0.95*5.67E-8*(((EA433+$B$7)+273)^4-(W433+273)^4)</f>
        <v>0</v>
      </c>
      <c r="AF433">
        <f>U433+AE433+AC433+AD433</f>
        <v>0</v>
      </c>
      <c r="AG433">
        <f>DX433*AU433*(DS433-DR433*(1000-AU433*DU433)/(1000-AU433*DT433))/(100*DL433)</f>
        <v>0</v>
      </c>
      <c r="AH433">
        <f>1000*DX433*AU433*(DT433-DU433)/(100*DL433*(1000-AU433*DT433))</f>
        <v>0</v>
      </c>
      <c r="AI433">
        <f>(AJ433 - AK433 - DY433*1E3/(8.314*(EA433+273.15)) * AM433/DX433 * AL433) * DX433/(100*DL433) * (1000 - DU433)/1000</f>
        <v>0</v>
      </c>
      <c r="AJ433">
        <v>540.076736555871</v>
      </c>
      <c r="AK433">
        <v>512.930545454545</v>
      </c>
      <c r="AL433">
        <v>3.46498661001693</v>
      </c>
      <c r="AM433">
        <v>65.3915502829197</v>
      </c>
      <c r="AN433">
        <f>(AP433 - AO433 + DY433*1E3/(8.314*(EA433+273.15)) * AR433/DX433 * AQ433) * DX433/(100*DL433) * 1000/(1000 - AP433)</f>
        <v>0</v>
      </c>
      <c r="AO433">
        <v>25.6438858028561</v>
      </c>
      <c r="AP433">
        <v>30.1912157575758</v>
      </c>
      <c r="AQ433">
        <v>-0.0105955279730799</v>
      </c>
      <c r="AR433">
        <v>110.494569577737</v>
      </c>
      <c r="AS433">
        <v>0</v>
      </c>
      <c r="AT433">
        <v>0</v>
      </c>
      <c r="AU433">
        <f>IF(AS433*$H$13&gt;=AW433,1.0,(AW433/(AW433-AS433*$H$13)))</f>
        <v>0</v>
      </c>
      <c r="AV433">
        <f>(AU433-1)*100</f>
        <v>0</v>
      </c>
      <c r="AW433">
        <f>MAX(0,($B$13+$C$13*EF433)/(1+$D$13*EF433)*DY433/(EA433+273)*$E$13)</f>
        <v>0</v>
      </c>
      <c r="AX433" t="s">
        <v>437</v>
      </c>
      <c r="AY433" t="s">
        <v>437</v>
      </c>
      <c r="AZ433">
        <v>0</v>
      </c>
      <c r="BA433">
        <v>0</v>
      </c>
      <c r="BB433">
        <f>1-AZ433/BA433</f>
        <v>0</v>
      </c>
      <c r="BC433">
        <v>0</v>
      </c>
      <c r="BD433" t="s">
        <v>437</v>
      </c>
      <c r="BE433" t="s">
        <v>437</v>
      </c>
      <c r="BF433">
        <v>0</v>
      </c>
      <c r="BG433">
        <v>0</v>
      </c>
      <c r="BH433">
        <f>1-BF433/BG433</f>
        <v>0</v>
      </c>
      <c r="BI433">
        <v>0.5</v>
      </c>
      <c r="BJ433">
        <f>DI433</f>
        <v>0</v>
      </c>
      <c r="BK433">
        <f>L433</f>
        <v>0</v>
      </c>
      <c r="BL433">
        <f>BH433*BI433*BJ433</f>
        <v>0</v>
      </c>
      <c r="BM433">
        <f>(BK433-BC433)/BJ433</f>
        <v>0</v>
      </c>
      <c r="BN433">
        <f>(BA433-BG433)/BG433</f>
        <v>0</v>
      </c>
      <c r="BO433">
        <f>AZ433/(BB433+AZ433/BG433)</f>
        <v>0</v>
      </c>
      <c r="BP433" t="s">
        <v>437</v>
      </c>
      <c r="BQ433">
        <v>0</v>
      </c>
      <c r="BR433">
        <f>IF(BQ433&lt;&gt;0, BQ433, BO433)</f>
        <v>0</v>
      </c>
      <c r="BS433">
        <f>1-BR433/BG433</f>
        <v>0</v>
      </c>
      <c r="BT433">
        <f>(BG433-BF433)/(BG433-BR433)</f>
        <v>0</v>
      </c>
      <c r="BU433">
        <f>(BA433-BG433)/(BA433-BR433)</f>
        <v>0</v>
      </c>
      <c r="BV433">
        <f>(BG433-BF433)/(BG433-AZ433)</f>
        <v>0</v>
      </c>
      <c r="BW433">
        <f>(BA433-BG433)/(BA433-AZ433)</f>
        <v>0</v>
      </c>
      <c r="BX433">
        <f>(BT433*BR433/BF433)</f>
        <v>0</v>
      </c>
      <c r="BY433">
        <f>(1-BX433)</f>
        <v>0</v>
      </c>
      <c r="DH433">
        <f>$B$11*EG433+$C$11*EH433+$F$11*ES433*(1-EV433)</f>
        <v>0</v>
      </c>
      <c r="DI433">
        <f>DH433*DJ433</f>
        <v>0</v>
      </c>
      <c r="DJ433">
        <f>($B$11*$D$9+$C$11*$D$9+$F$11*((FF433+EX433)/MAX(FF433+EX433+FG433, 0.1)*$I$9+FG433/MAX(FF433+EX433+FG433, 0.1)*$J$9))/($B$11+$C$11+$F$11)</f>
        <v>0</v>
      </c>
      <c r="DK433">
        <f>($B$11*$K$9+$C$11*$K$9+$F$11*((FF433+EX433)/MAX(FF433+EX433+FG433, 0.1)*$P$9+FG433/MAX(FF433+EX433+FG433, 0.1)*$Q$9))/($B$11+$C$11+$F$11)</f>
        <v>0</v>
      </c>
      <c r="DL433">
        <v>6</v>
      </c>
      <c r="DM433">
        <v>0.5</v>
      </c>
      <c r="DN433" t="s">
        <v>438</v>
      </c>
      <c r="DO433">
        <v>2</v>
      </c>
      <c r="DP433" t="b">
        <v>1</v>
      </c>
      <c r="DQ433">
        <v>1761414555.84615</v>
      </c>
      <c r="DR433">
        <v>473.896923076923</v>
      </c>
      <c r="DS433">
        <v>509.699846153846</v>
      </c>
      <c r="DT433">
        <v>30.2699307692308</v>
      </c>
      <c r="DU433">
        <v>25.6392</v>
      </c>
      <c r="DV433">
        <v>472.799153846154</v>
      </c>
      <c r="DW433">
        <v>29.9547384615385</v>
      </c>
      <c r="DX433">
        <v>499.994</v>
      </c>
      <c r="DY433">
        <v>90.3041846153846</v>
      </c>
      <c r="DZ433">
        <v>0.0379830615384615</v>
      </c>
      <c r="EA433">
        <v>36.4178692307692</v>
      </c>
      <c r="EB433">
        <v>36.0226384615385</v>
      </c>
      <c r="EC433">
        <v>999.9</v>
      </c>
      <c r="ED433">
        <v>0</v>
      </c>
      <c r="EE433">
        <v>0</v>
      </c>
      <c r="EF433">
        <v>10002.4561538462</v>
      </c>
      <c r="EG433">
        <v>0</v>
      </c>
      <c r="EH433">
        <v>1273.93384615385</v>
      </c>
      <c r="EI433">
        <v>-35.8032384615385</v>
      </c>
      <c r="EJ433">
        <v>488.688461538462</v>
      </c>
      <c r="EK433">
        <v>523.112230769231</v>
      </c>
      <c r="EL433">
        <v>4.63073307692308</v>
      </c>
      <c r="EM433">
        <v>509.699846153846</v>
      </c>
      <c r="EN433">
        <v>25.6392</v>
      </c>
      <c r="EO433">
        <v>2.7335</v>
      </c>
      <c r="EP433">
        <v>2.31532692307692</v>
      </c>
      <c r="EQ433">
        <v>22.4878923076923</v>
      </c>
      <c r="ER433">
        <v>19.7834153846154</v>
      </c>
      <c r="ES433">
        <v>1200.01384615385</v>
      </c>
      <c r="ET433">
        <v>0.966999615384615</v>
      </c>
      <c r="EU433">
        <v>0.0330008384615385</v>
      </c>
      <c r="EV433">
        <v>0</v>
      </c>
      <c r="EW433">
        <v>1351.21846153846</v>
      </c>
      <c r="EX433">
        <v>5.00059</v>
      </c>
      <c r="EY433">
        <v>16758.5923076923</v>
      </c>
      <c r="EZ433">
        <v>10358.8384615385</v>
      </c>
      <c r="FA433">
        <v>52.3988461538462</v>
      </c>
      <c r="FB433">
        <v>54.0668461538462</v>
      </c>
      <c r="FC433">
        <v>52.7306153846154</v>
      </c>
      <c r="FD433">
        <v>53.4854615384615</v>
      </c>
      <c r="FE433">
        <v>53.4515384615385</v>
      </c>
      <c r="FF433">
        <v>1155.57384615385</v>
      </c>
      <c r="FG433">
        <v>39.44</v>
      </c>
      <c r="FH433">
        <v>0</v>
      </c>
      <c r="FI433">
        <v>1761414524.5</v>
      </c>
      <c r="FJ433">
        <v>0</v>
      </c>
      <c r="FK433">
        <v>1351.24346153846</v>
      </c>
      <c r="FL433">
        <v>1.56273504169891</v>
      </c>
      <c r="FM433">
        <v>3.18290600638228</v>
      </c>
      <c r="FN433">
        <v>16758.2807692308</v>
      </c>
      <c r="FO433">
        <v>15</v>
      </c>
      <c r="FP433">
        <v>0</v>
      </c>
      <c r="FQ433" t="s">
        <v>439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-34.981235</v>
      </c>
      <c r="GD433">
        <v>-13.8410661654135</v>
      </c>
      <c r="GE433">
        <v>1.41185481699607</v>
      </c>
      <c r="GF433">
        <v>0</v>
      </c>
      <c r="GG433">
        <v>1351.23558823529</v>
      </c>
      <c r="GH433">
        <v>0.0209320056028061</v>
      </c>
      <c r="GI433">
        <v>0.226692213941273</v>
      </c>
      <c r="GJ433">
        <v>-1</v>
      </c>
      <c r="GK433">
        <v>4.672695</v>
      </c>
      <c r="GL433">
        <v>-0.747928421052632</v>
      </c>
      <c r="GM433">
        <v>0.0719279079008976</v>
      </c>
      <c r="GN433">
        <v>0</v>
      </c>
      <c r="GO433">
        <v>0</v>
      </c>
      <c r="GP433">
        <v>2</v>
      </c>
      <c r="GQ433" t="s">
        <v>473</v>
      </c>
      <c r="GR433">
        <v>3.12919</v>
      </c>
      <c r="GS433">
        <v>2.71583</v>
      </c>
      <c r="GT433">
        <v>0.0982541</v>
      </c>
      <c r="GU433">
        <v>0.10375</v>
      </c>
      <c r="GV433">
        <v>0.116991</v>
      </c>
      <c r="GW433">
        <v>0.10449</v>
      </c>
      <c r="GX433">
        <v>32985</v>
      </c>
      <c r="GY433">
        <v>34814.4</v>
      </c>
      <c r="GZ433">
        <v>33181.4</v>
      </c>
      <c r="HA433">
        <v>35257.9</v>
      </c>
      <c r="HB433">
        <v>41668.3</v>
      </c>
      <c r="HC433">
        <v>45458.7</v>
      </c>
      <c r="HD433">
        <v>52005.8</v>
      </c>
      <c r="HE433">
        <v>56470.8</v>
      </c>
      <c r="HF433">
        <v>1.76485</v>
      </c>
      <c r="HG433">
        <v>1.62845</v>
      </c>
      <c r="HH433">
        <v>-0.0105835</v>
      </c>
      <c r="HI433">
        <v>0</v>
      </c>
      <c r="HJ433">
        <v>36.1703</v>
      </c>
      <c r="HK433">
        <v>999.9</v>
      </c>
      <c r="HL433">
        <v>56.818</v>
      </c>
      <c r="HM433">
        <v>29.87</v>
      </c>
      <c r="HN433">
        <v>26.6067</v>
      </c>
      <c r="HO433">
        <v>56.7378</v>
      </c>
      <c r="HP433">
        <v>42.4159</v>
      </c>
      <c r="HQ433">
        <v>1</v>
      </c>
      <c r="HR433">
        <v>1.47279</v>
      </c>
      <c r="HS433">
        <v>5.35486</v>
      </c>
      <c r="HT433">
        <v>20.0532</v>
      </c>
      <c r="HU433">
        <v>5.19183</v>
      </c>
      <c r="HV433">
        <v>12.0116</v>
      </c>
      <c r="HW433">
        <v>4.97125</v>
      </c>
      <c r="HX433">
        <v>3.2949</v>
      </c>
      <c r="HY433">
        <v>9999</v>
      </c>
      <c r="HZ433">
        <v>9999</v>
      </c>
      <c r="IA433">
        <v>999.9</v>
      </c>
      <c r="IB433">
        <v>9999</v>
      </c>
      <c r="IC433">
        <v>1.86325</v>
      </c>
      <c r="ID433">
        <v>1.86812</v>
      </c>
      <c r="IE433">
        <v>1.86783</v>
      </c>
      <c r="IF433">
        <v>1.86904</v>
      </c>
      <c r="IG433">
        <v>1.86983</v>
      </c>
      <c r="IH433">
        <v>1.86594</v>
      </c>
      <c r="II433">
        <v>1.86698</v>
      </c>
      <c r="IJ433">
        <v>1.86844</v>
      </c>
      <c r="IK433">
        <v>5</v>
      </c>
      <c r="IL433">
        <v>0</v>
      </c>
      <c r="IM433">
        <v>0</v>
      </c>
      <c r="IN433">
        <v>0</v>
      </c>
      <c r="IO433" t="s">
        <v>441</v>
      </c>
      <c r="IP433" t="s">
        <v>442</v>
      </c>
      <c r="IQ433" t="s">
        <v>443</v>
      </c>
      <c r="IR433" t="s">
        <v>443</v>
      </c>
      <c r="IS433" t="s">
        <v>443</v>
      </c>
      <c r="IT433" t="s">
        <v>443</v>
      </c>
      <c r="IU433">
        <v>0</v>
      </c>
      <c r="IV433">
        <v>100</v>
      </c>
      <c r="IW433">
        <v>100</v>
      </c>
      <c r="IX433">
        <v>1.097</v>
      </c>
      <c r="IY433">
        <v>0.3152</v>
      </c>
      <c r="IZ433">
        <v>1.09748391826392</v>
      </c>
      <c r="JA433">
        <v>0</v>
      </c>
      <c r="JB433">
        <v>0</v>
      </c>
      <c r="JC433">
        <v>0</v>
      </c>
      <c r="JD433">
        <v>0.315191680746845</v>
      </c>
      <c r="JE433">
        <v>0</v>
      </c>
      <c r="JF433">
        <v>0</v>
      </c>
      <c r="JG433">
        <v>0</v>
      </c>
      <c r="JH433">
        <v>5</v>
      </c>
      <c r="JI433">
        <v>2273</v>
      </c>
      <c r="JJ433">
        <v>0</v>
      </c>
      <c r="JK433">
        <v>25</v>
      </c>
      <c r="JL433">
        <v>29356909.4</v>
      </c>
      <c r="JM433">
        <v>29356909.4</v>
      </c>
      <c r="JN433">
        <v>1.25854</v>
      </c>
      <c r="JO433">
        <v>2.62817</v>
      </c>
      <c r="JP433">
        <v>1.54785</v>
      </c>
      <c r="JQ433">
        <v>2.31689</v>
      </c>
      <c r="JR433">
        <v>1.64673</v>
      </c>
      <c r="JS433">
        <v>2.39136</v>
      </c>
      <c r="JT433">
        <v>34.1225</v>
      </c>
      <c r="JU433">
        <v>24.1663</v>
      </c>
      <c r="JV433">
        <v>18</v>
      </c>
      <c r="JW433">
        <v>500.6</v>
      </c>
      <c r="JX433">
        <v>403.61</v>
      </c>
      <c r="JY433">
        <v>29.6458</v>
      </c>
      <c r="JZ433">
        <v>44.7174</v>
      </c>
      <c r="KA433">
        <v>29.9975</v>
      </c>
      <c r="KB433">
        <v>44.7196</v>
      </c>
      <c r="KC433">
        <v>44.616</v>
      </c>
      <c r="KD433">
        <v>25.3302</v>
      </c>
      <c r="KE433">
        <v>0</v>
      </c>
      <c r="KF433">
        <v>100</v>
      </c>
      <c r="KG433">
        <v>29.6456</v>
      </c>
      <c r="KH433">
        <v>561.721</v>
      </c>
      <c r="KI433">
        <v>34.6858</v>
      </c>
      <c r="KJ433">
        <v>94.363</v>
      </c>
      <c r="KK433">
        <v>91.4197</v>
      </c>
    </row>
    <row r="434" spans="1:297">
      <c r="A434">
        <v>418</v>
      </c>
      <c r="B434">
        <v>1761414569</v>
      </c>
      <c r="C434">
        <v>6388</v>
      </c>
      <c r="D434" t="s">
        <v>1282</v>
      </c>
      <c r="E434" t="s">
        <v>1283</v>
      </c>
      <c r="F434">
        <v>5</v>
      </c>
      <c r="G434" t="s">
        <v>1217</v>
      </c>
      <c r="H434" t="s">
        <v>436</v>
      </c>
      <c r="I434">
        <v>1761414560.84615</v>
      </c>
      <c r="J434">
        <f>(K434)/1000</f>
        <v>0</v>
      </c>
      <c r="K434">
        <f>IF(DP434, AN434, AH434)</f>
        <v>0</v>
      </c>
      <c r="L434">
        <f>IF(DP434, AI434, AG434)</f>
        <v>0</v>
      </c>
      <c r="M434">
        <f>DR434 - IF(AU434&gt;1, L434*DL434*100.0/(AW434), 0)</f>
        <v>0</v>
      </c>
      <c r="N434">
        <f>((T434-J434/2)*M434-L434)/(T434+J434/2)</f>
        <v>0</v>
      </c>
      <c r="O434">
        <f>N434*(DY434+DZ434)/1000.0</f>
        <v>0</v>
      </c>
      <c r="P434">
        <f>(DR434 - IF(AU434&gt;1, L434*DL434*100.0/(AW434), 0))*(DY434+DZ434)/1000.0</f>
        <v>0</v>
      </c>
      <c r="Q434">
        <f>2.0/((1/S434-1/R434)+SIGN(S434)*SQRT((1/S434-1/R434)*(1/S434-1/R434) + 4*DM434/((DM434+1)*(DM434+1))*(2*1/S434*1/R434-1/R434*1/R434)))</f>
        <v>0</v>
      </c>
      <c r="R434">
        <f>IF(LEFT(DN434,1)&lt;&gt;"0",IF(LEFT(DN434,1)="1",3.0,DO434),$D$5+$E$5*(EF434*DY434/($K$5*1000))+$F$5*(EF434*DY434/($K$5*1000))*MAX(MIN(DL434,$J$5),$I$5)*MAX(MIN(DL434,$J$5),$I$5)+$G$5*MAX(MIN(DL434,$J$5),$I$5)*(EF434*DY434/($K$5*1000))+$H$5*(EF434*DY434/($K$5*1000))*(EF434*DY434/($K$5*1000)))</f>
        <v>0</v>
      </c>
      <c r="S434">
        <f>J434*(1000-(1000*0.61365*exp(17.502*W434/(240.97+W434))/(DY434+DZ434)+DT434)/2)/(1000*0.61365*exp(17.502*W434/(240.97+W434))/(DY434+DZ434)-DT434)</f>
        <v>0</v>
      </c>
      <c r="T434">
        <f>1/((DM434+1)/(Q434/1.6)+1/(R434/1.37)) + DM434/((DM434+1)/(Q434/1.6) + DM434/(R434/1.37))</f>
        <v>0</v>
      </c>
      <c r="U434">
        <f>(DH434*DK434)</f>
        <v>0</v>
      </c>
      <c r="V434">
        <f>(EA434+(U434+2*0.95*5.67E-8*(((EA434+$B$7)+273)^4-(EA434+273)^4)-44100*J434)/(1.84*29.3*R434+8*0.95*5.67E-8*(EA434+273)^3))</f>
        <v>0</v>
      </c>
      <c r="W434">
        <f>($C$7*EB434+$D$7*EC434+$E$7*V434)</f>
        <v>0</v>
      </c>
      <c r="X434">
        <f>0.61365*exp(17.502*W434/(240.97+W434))</f>
        <v>0</v>
      </c>
      <c r="Y434">
        <f>(Z434/AA434*100)</f>
        <v>0</v>
      </c>
      <c r="Z434">
        <f>DT434*(DY434+DZ434)/1000</f>
        <v>0</v>
      </c>
      <c r="AA434">
        <f>0.61365*exp(17.502*EA434/(240.97+EA434))</f>
        <v>0</v>
      </c>
      <c r="AB434">
        <f>(X434-DT434*(DY434+DZ434)/1000)</f>
        <v>0</v>
      </c>
      <c r="AC434">
        <f>(-J434*44100)</f>
        <v>0</v>
      </c>
      <c r="AD434">
        <f>2*29.3*R434*0.92*(EA434-W434)</f>
        <v>0</v>
      </c>
      <c r="AE434">
        <f>2*0.95*5.67E-8*(((EA434+$B$7)+273)^4-(W434+273)^4)</f>
        <v>0</v>
      </c>
      <c r="AF434">
        <f>U434+AE434+AC434+AD434</f>
        <v>0</v>
      </c>
      <c r="AG434">
        <f>DX434*AU434*(DS434-DR434*(1000-AU434*DU434)/(1000-AU434*DT434))/(100*DL434)</f>
        <v>0</v>
      </c>
      <c r="AH434">
        <f>1000*DX434*AU434*(DT434-DU434)/(100*DL434*(1000-AU434*DT434))</f>
        <v>0</v>
      </c>
      <c r="AI434">
        <f>(AJ434 - AK434 - DY434*1E3/(8.314*(EA434+273.15)) * AM434/DX434 * AL434) * DX434/(100*DL434) * (1000 - DU434)/1000</f>
        <v>0</v>
      </c>
      <c r="AJ434">
        <v>556.801189212574</v>
      </c>
      <c r="AK434">
        <v>529.503921212121</v>
      </c>
      <c r="AL434">
        <v>3.30272212045005</v>
      </c>
      <c r="AM434">
        <v>65.3915502829197</v>
      </c>
      <c r="AN434">
        <f>(AP434 - AO434 + DY434*1E3/(8.314*(EA434+273.15)) * AR434/DX434 * AQ434) * DX434/(100*DL434) * 1000/(1000 - AP434)</f>
        <v>0</v>
      </c>
      <c r="AO434">
        <v>25.650652783146</v>
      </c>
      <c r="AP434">
        <v>30.1401848484848</v>
      </c>
      <c r="AQ434">
        <v>-0.0102889894859942</v>
      </c>
      <c r="AR434">
        <v>110.494569577737</v>
      </c>
      <c r="AS434">
        <v>0</v>
      </c>
      <c r="AT434">
        <v>0</v>
      </c>
      <c r="AU434">
        <f>IF(AS434*$H$13&gt;=AW434,1.0,(AW434/(AW434-AS434*$H$13)))</f>
        <v>0</v>
      </c>
      <c r="AV434">
        <f>(AU434-1)*100</f>
        <v>0</v>
      </c>
      <c r="AW434">
        <f>MAX(0,($B$13+$C$13*EF434)/(1+$D$13*EF434)*DY434/(EA434+273)*$E$13)</f>
        <v>0</v>
      </c>
      <c r="AX434" t="s">
        <v>437</v>
      </c>
      <c r="AY434" t="s">
        <v>437</v>
      </c>
      <c r="AZ434">
        <v>0</v>
      </c>
      <c r="BA434">
        <v>0</v>
      </c>
      <c r="BB434">
        <f>1-AZ434/BA434</f>
        <v>0</v>
      </c>
      <c r="BC434">
        <v>0</v>
      </c>
      <c r="BD434" t="s">
        <v>437</v>
      </c>
      <c r="BE434" t="s">
        <v>437</v>
      </c>
      <c r="BF434">
        <v>0</v>
      </c>
      <c r="BG434">
        <v>0</v>
      </c>
      <c r="BH434">
        <f>1-BF434/BG434</f>
        <v>0</v>
      </c>
      <c r="BI434">
        <v>0.5</v>
      </c>
      <c r="BJ434">
        <f>DI434</f>
        <v>0</v>
      </c>
      <c r="BK434">
        <f>L434</f>
        <v>0</v>
      </c>
      <c r="BL434">
        <f>BH434*BI434*BJ434</f>
        <v>0</v>
      </c>
      <c r="BM434">
        <f>(BK434-BC434)/BJ434</f>
        <v>0</v>
      </c>
      <c r="BN434">
        <f>(BA434-BG434)/BG434</f>
        <v>0</v>
      </c>
      <c r="BO434">
        <f>AZ434/(BB434+AZ434/BG434)</f>
        <v>0</v>
      </c>
      <c r="BP434" t="s">
        <v>437</v>
      </c>
      <c r="BQ434">
        <v>0</v>
      </c>
      <c r="BR434">
        <f>IF(BQ434&lt;&gt;0, BQ434, BO434)</f>
        <v>0</v>
      </c>
      <c r="BS434">
        <f>1-BR434/BG434</f>
        <v>0</v>
      </c>
      <c r="BT434">
        <f>(BG434-BF434)/(BG434-BR434)</f>
        <v>0</v>
      </c>
      <c r="BU434">
        <f>(BA434-BG434)/(BA434-BR434)</f>
        <v>0</v>
      </c>
      <c r="BV434">
        <f>(BG434-BF434)/(BG434-AZ434)</f>
        <v>0</v>
      </c>
      <c r="BW434">
        <f>(BA434-BG434)/(BA434-AZ434)</f>
        <v>0</v>
      </c>
      <c r="BX434">
        <f>(BT434*BR434/BF434)</f>
        <v>0</v>
      </c>
      <c r="BY434">
        <f>(1-BX434)</f>
        <v>0</v>
      </c>
      <c r="DH434">
        <f>$B$11*EG434+$C$11*EH434+$F$11*ES434*(1-EV434)</f>
        <v>0</v>
      </c>
      <c r="DI434">
        <f>DH434*DJ434</f>
        <v>0</v>
      </c>
      <c r="DJ434">
        <f>($B$11*$D$9+$C$11*$D$9+$F$11*((FF434+EX434)/MAX(FF434+EX434+FG434, 0.1)*$I$9+FG434/MAX(FF434+EX434+FG434, 0.1)*$J$9))/($B$11+$C$11+$F$11)</f>
        <v>0</v>
      </c>
      <c r="DK434">
        <f>($B$11*$K$9+$C$11*$K$9+$F$11*((FF434+EX434)/MAX(FF434+EX434+FG434, 0.1)*$P$9+FG434/MAX(FF434+EX434+FG434, 0.1)*$Q$9))/($B$11+$C$11+$F$11)</f>
        <v>0</v>
      </c>
      <c r="DL434">
        <v>6</v>
      </c>
      <c r="DM434">
        <v>0.5</v>
      </c>
      <c r="DN434" t="s">
        <v>438</v>
      </c>
      <c r="DO434">
        <v>2</v>
      </c>
      <c r="DP434" t="b">
        <v>1</v>
      </c>
      <c r="DQ434">
        <v>1761414560.84615</v>
      </c>
      <c r="DR434">
        <v>490.211538461538</v>
      </c>
      <c r="DS434">
        <v>526.442846153846</v>
      </c>
      <c r="DT434">
        <v>30.2153538461538</v>
      </c>
      <c r="DU434">
        <v>25.6439538461538</v>
      </c>
      <c r="DV434">
        <v>489.114</v>
      </c>
      <c r="DW434">
        <v>29.9001615384615</v>
      </c>
      <c r="DX434">
        <v>499.972076923077</v>
      </c>
      <c r="DY434">
        <v>90.3031846153846</v>
      </c>
      <c r="DZ434">
        <v>0.0379845923076923</v>
      </c>
      <c r="EA434">
        <v>36.4069384615385</v>
      </c>
      <c r="EB434">
        <v>36.0149307692308</v>
      </c>
      <c r="EC434">
        <v>999.9</v>
      </c>
      <c r="ED434">
        <v>0</v>
      </c>
      <c r="EE434">
        <v>0</v>
      </c>
      <c r="EF434">
        <v>10006.83</v>
      </c>
      <c r="EG434">
        <v>0</v>
      </c>
      <c r="EH434">
        <v>1274.00692307692</v>
      </c>
      <c r="EI434">
        <v>-36.2313846153846</v>
      </c>
      <c r="EJ434">
        <v>505.484</v>
      </c>
      <c r="EK434">
        <v>540.298230769231</v>
      </c>
      <c r="EL434">
        <v>4.57141153846154</v>
      </c>
      <c r="EM434">
        <v>526.442846153846</v>
      </c>
      <c r="EN434">
        <v>25.6439538461538</v>
      </c>
      <c r="EO434">
        <v>2.72854230769231</v>
      </c>
      <c r="EP434">
        <v>2.31573</v>
      </c>
      <c r="EQ434">
        <v>22.4580230769231</v>
      </c>
      <c r="ER434">
        <v>19.7862307692308</v>
      </c>
      <c r="ES434">
        <v>1200.01692307692</v>
      </c>
      <c r="ET434">
        <v>0.966999615384615</v>
      </c>
      <c r="EU434">
        <v>0.0330008384615385</v>
      </c>
      <c r="EV434">
        <v>0</v>
      </c>
      <c r="EW434">
        <v>1351.32076923077</v>
      </c>
      <c r="EX434">
        <v>5.00059</v>
      </c>
      <c r="EY434">
        <v>16758.8846153846</v>
      </c>
      <c r="EZ434">
        <v>10358.8769230769</v>
      </c>
      <c r="FA434">
        <v>52.3796923076923</v>
      </c>
      <c r="FB434">
        <v>54.0524615384615</v>
      </c>
      <c r="FC434">
        <v>52.7112307692308</v>
      </c>
      <c r="FD434">
        <v>53.4660769230769</v>
      </c>
      <c r="FE434">
        <v>53.4370769230769</v>
      </c>
      <c r="FF434">
        <v>1155.57692307692</v>
      </c>
      <c r="FG434">
        <v>39.44</v>
      </c>
      <c r="FH434">
        <v>0</v>
      </c>
      <c r="FI434">
        <v>1761414529.3</v>
      </c>
      <c r="FJ434">
        <v>0</v>
      </c>
      <c r="FK434">
        <v>1351.33961538462</v>
      </c>
      <c r="FL434">
        <v>1.48888888389233</v>
      </c>
      <c r="FM434">
        <v>5.68547013841892</v>
      </c>
      <c r="FN434">
        <v>16758.7346153846</v>
      </c>
      <c r="FO434">
        <v>15</v>
      </c>
      <c r="FP434">
        <v>0</v>
      </c>
      <c r="FQ434" t="s">
        <v>439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-36.00741</v>
      </c>
      <c r="GD434">
        <v>-6.0301353383459</v>
      </c>
      <c r="GE434">
        <v>0.685759718049989</v>
      </c>
      <c r="GF434">
        <v>0</v>
      </c>
      <c r="GG434">
        <v>1351.25735294118</v>
      </c>
      <c r="GH434">
        <v>1.49350649284907</v>
      </c>
      <c r="GI434">
        <v>0.237800074500687</v>
      </c>
      <c r="GJ434">
        <v>-1</v>
      </c>
      <c r="GK434">
        <v>4.599439</v>
      </c>
      <c r="GL434">
        <v>-0.708498947368423</v>
      </c>
      <c r="GM434">
        <v>0.0681093593348227</v>
      </c>
      <c r="GN434">
        <v>0</v>
      </c>
      <c r="GO434">
        <v>0</v>
      </c>
      <c r="GP434">
        <v>2</v>
      </c>
      <c r="GQ434" t="s">
        <v>473</v>
      </c>
      <c r="GR434">
        <v>3.12928</v>
      </c>
      <c r="GS434">
        <v>2.71623</v>
      </c>
      <c r="GT434">
        <v>0.100609</v>
      </c>
      <c r="GU434">
        <v>0.106147</v>
      </c>
      <c r="GV434">
        <v>0.11685</v>
      </c>
      <c r="GW434">
        <v>0.104507</v>
      </c>
      <c r="GX434">
        <v>32900</v>
      </c>
      <c r="GY434">
        <v>34723.2</v>
      </c>
      <c r="GZ434">
        <v>33182.5</v>
      </c>
      <c r="HA434">
        <v>35259.9</v>
      </c>
      <c r="HB434">
        <v>41676.2</v>
      </c>
      <c r="HC434">
        <v>45460.3</v>
      </c>
      <c r="HD434">
        <v>52007.5</v>
      </c>
      <c r="HE434">
        <v>56473.6</v>
      </c>
      <c r="HF434">
        <v>1.76495</v>
      </c>
      <c r="HG434">
        <v>1.62878</v>
      </c>
      <c r="HH434">
        <v>-0.00987202</v>
      </c>
      <c r="HI434">
        <v>0</v>
      </c>
      <c r="HJ434">
        <v>36.1637</v>
      </c>
      <c r="HK434">
        <v>999.9</v>
      </c>
      <c r="HL434">
        <v>56.818</v>
      </c>
      <c r="HM434">
        <v>29.89</v>
      </c>
      <c r="HN434">
        <v>26.6363</v>
      </c>
      <c r="HO434">
        <v>56.5078</v>
      </c>
      <c r="HP434">
        <v>42.48</v>
      </c>
      <c r="HQ434">
        <v>1</v>
      </c>
      <c r="HR434">
        <v>1.47047</v>
      </c>
      <c r="HS434">
        <v>5.30256</v>
      </c>
      <c r="HT434">
        <v>20.0548</v>
      </c>
      <c r="HU434">
        <v>5.19138</v>
      </c>
      <c r="HV434">
        <v>12.0108</v>
      </c>
      <c r="HW434">
        <v>4.97185</v>
      </c>
      <c r="HX434">
        <v>3.29495</v>
      </c>
      <c r="HY434">
        <v>9999</v>
      </c>
      <c r="HZ434">
        <v>9999</v>
      </c>
      <c r="IA434">
        <v>999.9</v>
      </c>
      <c r="IB434">
        <v>9999</v>
      </c>
      <c r="IC434">
        <v>1.86325</v>
      </c>
      <c r="ID434">
        <v>1.86813</v>
      </c>
      <c r="IE434">
        <v>1.86784</v>
      </c>
      <c r="IF434">
        <v>1.86905</v>
      </c>
      <c r="IG434">
        <v>1.86981</v>
      </c>
      <c r="IH434">
        <v>1.86592</v>
      </c>
      <c r="II434">
        <v>1.86698</v>
      </c>
      <c r="IJ434">
        <v>1.86844</v>
      </c>
      <c r="IK434">
        <v>5</v>
      </c>
      <c r="IL434">
        <v>0</v>
      </c>
      <c r="IM434">
        <v>0</v>
      </c>
      <c r="IN434">
        <v>0</v>
      </c>
      <c r="IO434" t="s">
        <v>441</v>
      </c>
      <c r="IP434" t="s">
        <v>442</v>
      </c>
      <c r="IQ434" t="s">
        <v>443</v>
      </c>
      <c r="IR434" t="s">
        <v>443</v>
      </c>
      <c r="IS434" t="s">
        <v>443</v>
      </c>
      <c r="IT434" t="s">
        <v>443</v>
      </c>
      <c r="IU434">
        <v>0</v>
      </c>
      <c r="IV434">
        <v>100</v>
      </c>
      <c r="IW434">
        <v>100</v>
      </c>
      <c r="IX434">
        <v>1.097</v>
      </c>
      <c r="IY434">
        <v>0.3152</v>
      </c>
      <c r="IZ434">
        <v>1.09748391826392</v>
      </c>
      <c r="JA434">
        <v>0</v>
      </c>
      <c r="JB434">
        <v>0</v>
      </c>
      <c r="JC434">
        <v>0</v>
      </c>
      <c r="JD434">
        <v>0.315191680746845</v>
      </c>
      <c r="JE434">
        <v>0</v>
      </c>
      <c r="JF434">
        <v>0</v>
      </c>
      <c r="JG434">
        <v>0</v>
      </c>
      <c r="JH434">
        <v>5</v>
      </c>
      <c r="JI434">
        <v>2273</v>
      </c>
      <c r="JJ434">
        <v>0</v>
      </c>
      <c r="JK434">
        <v>25</v>
      </c>
      <c r="JL434">
        <v>29356909.5</v>
      </c>
      <c r="JM434">
        <v>29356909.5</v>
      </c>
      <c r="JN434">
        <v>1.28906</v>
      </c>
      <c r="JO434">
        <v>2.63672</v>
      </c>
      <c r="JP434">
        <v>1.54785</v>
      </c>
      <c r="JQ434">
        <v>2.31689</v>
      </c>
      <c r="JR434">
        <v>1.64551</v>
      </c>
      <c r="JS434">
        <v>2.26318</v>
      </c>
      <c r="JT434">
        <v>34.1225</v>
      </c>
      <c r="JU434">
        <v>24.1575</v>
      </c>
      <c r="JV434">
        <v>18</v>
      </c>
      <c r="JW434">
        <v>500.519</v>
      </c>
      <c r="JX434">
        <v>403.696</v>
      </c>
      <c r="JY434">
        <v>29.6326</v>
      </c>
      <c r="JZ434">
        <v>44.6929</v>
      </c>
      <c r="KA434">
        <v>29.9976</v>
      </c>
      <c r="KB434">
        <v>44.6965</v>
      </c>
      <c r="KC434">
        <v>44.5944</v>
      </c>
      <c r="KD434">
        <v>25.8799</v>
      </c>
      <c r="KE434">
        <v>0</v>
      </c>
      <c r="KF434">
        <v>100</v>
      </c>
      <c r="KG434">
        <v>29.6426</v>
      </c>
      <c r="KH434">
        <v>575.272</v>
      </c>
      <c r="KI434">
        <v>34.6858</v>
      </c>
      <c r="KJ434">
        <v>94.3661</v>
      </c>
      <c r="KK434">
        <v>91.4244</v>
      </c>
    </row>
    <row r="435" spans="1:297">
      <c r="A435">
        <v>419</v>
      </c>
      <c r="B435">
        <v>1761414574</v>
      </c>
      <c r="C435">
        <v>6393</v>
      </c>
      <c r="D435" t="s">
        <v>1284</v>
      </c>
      <c r="E435" t="s">
        <v>1285</v>
      </c>
      <c r="F435">
        <v>5</v>
      </c>
      <c r="G435" t="s">
        <v>1217</v>
      </c>
      <c r="H435" t="s">
        <v>436</v>
      </c>
      <c r="I435">
        <v>1761414565.84615</v>
      </c>
      <c r="J435">
        <f>(K435)/1000</f>
        <v>0</v>
      </c>
      <c r="K435">
        <f>IF(DP435, AN435, AH435)</f>
        <v>0</v>
      </c>
      <c r="L435">
        <f>IF(DP435, AI435, AG435)</f>
        <v>0</v>
      </c>
      <c r="M435">
        <f>DR435 - IF(AU435&gt;1, L435*DL435*100.0/(AW435), 0)</f>
        <v>0</v>
      </c>
      <c r="N435">
        <f>((T435-J435/2)*M435-L435)/(T435+J435/2)</f>
        <v>0</v>
      </c>
      <c r="O435">
        <f>N435*(DY435+DZ435)/1000.0</f>
        <v>0</v>
      </c>
      <c r="P435">
        <f>(DR435 - IF(AU435&gt;1, L435*DL435*100.0/(AW435), 0))*(DY435+DZ435)/1000.0</f>
        <v>0</v>
      </c>
      <c r="Q435">
        <f>2.0/((1/S435-1/R435)+SIGN(S435)*SQRT((1/S435-1/R435)*(1/S435-1/R435) + 4*DM435/((DM435+1)*(DM435+1))*(2*1/S435*1/R435-1/R435*1/R435)))</f>
        <v>0</v>
      </c>
      <c r="R435">
        <f>IF(LEFT(DN435,1)&lt;&gt;"0",IF(LEFT(DN435,1)="1",3.0,DO435),$D$5+$E$5*(EF435*DY435/($K$5*1000))+$F$5*(EF435*DY435/($K$5*1000))*MAX(MIN(DL435,$J$5),$I$5)*MAX(MIN(DL435,$J$5),$I$5)+$G$5*MAX(MIN(DL435,$J$5),$I$5)*(EF435*DY435/($K$5*1000))+$H$5*(EF435*DY435/($K$5*1000))*(EF435*DY435/($K$5*1000)))</f>
        <v>0</v>
      </c>
      <c r="S435">
        <f>J435*(1000-(1000*0.61365*exp(17.502*W435/(240.97+W435))/(DY435+DZ435)+DT435)/2)/(1000*0.61365*exp(17.502*W435/(240.97+W435))/(DY435+DZ435)-DT435)</f>
        <v>0</v>
      </c>
      <c r="T435">
        <f>1/((DM435+1)/(Q435/1.6)+1/(R435/1.37)) + DM435/((DM435+1)/(Q435/1.6) + DM435/(R435/1.37))</f>
        <v>0</v>
      </c>
      <c r="U435">
        <f>(DH435*DK435)</f>
        <v>0</v>
      </c>
      <c r="V435">
        <f>(EA435+(U435+2*0.95*5.67E-8*(((EA435+$B$7)+273)^4-(EA435+273)^4)-44100*J435)/(1.84*29.3*R435+8*0.95*5.67E-8*(EA435+273)^3))</f>
        <v>0</v>
      </c>
      <c r="W435">
        <f>($C$7*EB435+$D$7*EC435+$E$7*V435)</f>
        <v>0</v>
      </c>
      <c r="X435">
        <f>0.61365*exp(17.502*W435/(240.97+W435))</f>
        <v>0</v>
      </c>
      <c r="Y435">
        <f>(Z435/AA435*100)</f>
        <v>0</v>
      </c>
      <c r="Z435">
        <f>DT435*(DY435+DZ435)/1000</f>
        <v>0</v>
      </c>
      <c r="AA435">
        <f>0.61365*exp(17.502*EA435/(240.97+EA435))</f>
        <v>0</v>
      </c>
      <c r="AB435">
        <f>(X435-DT435*(DY435+DZ435)/1000)</f>
        <v>0</v>
      </c>
      <c r="AC435">
        <f>(-J435*44100)</f>
        <v>0</v>
      </c>
      <c r="AD435">
        <f>2*29.3*R435*0.92*(EA435-W435)</f>
        <v>0</v>
      </c>
      <c r="AE435">
        <f>2*0.95*5.67E-8*(((EA435+$B$7)+273)^4-(W435+273)^4)</f>
        <v>0</v>
      </c>
      <c r="AF435">
        <f>U435+AE435+AC435+AD435</f>
        <v>0</v>
      </c>
      <c r="AG435">
        <f>DX435*AU435*(DS435-DR435*(1000-AU435*DU435)/(1000-AU435*DT435))/(100*DL435)</f>
        <v>0</v>
      </c>
      <c r="AH435">
        <f>1000*DX435*AU435*(DT435-DU435)/(100*DL435*(1000-AU435*DT435))</f>
        <v>0</v>
      </c>
      <c r="AI435">
        <f>(AJ435 - AK435 - DY435*1E3/(8.314*(EA435+273.15)) * AM435/DX435 * AL435) * DX435/(100*DL435) * (1000 - DU435)/1000</f>
        <v>0</v>
      </c>
      <c r="AJ435">
        <v>574.066811344519</v>
      </c>
      <c r="AK435">
        <v>546.366363636363</v>
      </c>
      <c r="AL435">
        <v>3.3667583133194</v>
      </c>
      <c r="AM435">
        <v>65.3915502829197</v>
      </c>
      <c r="AN435">
        <f>(AP435 - AO435 + DY435*1E3/(8.314*(EA435+273.15)) * AR435/DX435 * AQ435) * DX435/(100*DL435) * 1000/(1000 - AP435)</f>
        <v>0</v>
      </c>
      <c r="AO435">
        <v>25.653209259573</v>
      </c>
      <c r="AP435">
        <v>30.09216</v>
      </c>
      <c r="AQ435">
        <v>-0.00937874675561505</v>
      </c>
      <c r="AR435">
        <v>110.494569577737</v>
      </c>
      <c r="AS435">
        <v>0</v>
      </c>
      <c r="AT435">
        <v>0</v>
      </c>
      <c r="AU435">
        <f>IF(AS435*$H$13&gt;=AW435,1.0,(AW435/(AW435-AS435*$H$13)))</f>
        <v>0</v>
      </c>
      <c r="AV435">
        <f>(AU435-1)*100</f>
        <v>0</v>
      </c>
      <c r="AW435">
        <f>MAX(0,($B$13+$C$13*EF435)/(1+$D$13*EF435)*DY435/(EA435+273)*$E$13)</f>
        <v>0</v>
      </c>
      <c r="AX435" t="s">
        <v>437</v>
      </c>
      <c r="AY435" t="s">
        <v>437</v>
      </c>
      <c r="AZ435">
        <v>0</v>
      </c>
      <c r="BA435">
        <v>0</v>
      </c>
      <c r="BB435">
        <f>1-AZ435/BA435</f>
        <v>0</v>
      </c>
      <c r="BC435">
        <v>0</v>
      </c>
      <c r="BD435" t="s">
        <v>437</v>
      </c>
      <c r="BE435" t="s">
        <v>437</v>
      </c>
      <c r="BF435">
        <v>0</v>
      </c>
      <c r="BG435">
        <v>0</v>
      </c>
      <c r="BH435">
        <f>1-BF435/BG435</f>
        <v>0</v>
      </c>
      <c r="BI435">
        <v>0.5</v>
      </c>
      <c r="BJ435">
        <f>DI435</f>
        <v>0</v>
      </c>
      <c r="BK435">
        <f>L435</f>
        <v>0</v>
      </c>
      <c r="BL435">
        <f>BH435*BI435*BJ435</f>
        <v>0</v>
      </c>
      <c r="BM435">
        <f>(BK435-BC435)/BJ435</f>
        <v>0</v>
      </c>
      <c r="BN435">
        <f>(BA435-BG435)/BG435</f>
        <v>0</v>
      </c>
      <c r="BO435">
        <f>AZ435/(BB435+AZ435/BG435)</f>
        <v>0</v>
      </c>
      <c r="BP435" t="s">
        <v>437</v>
      </c>
      <c r="BQ435">
        <v>0</v>
      </c>
      <c r="BR435">
        <f>IF(BQ435&lt;&gt;0, BQ435, BO435)</f>
        <v>0</v>
      </c>
      <c r="BS435">
        <f>1-BR435/BG435</f>
        <v>0</v>
      </c>
      <c r="BT435">
        <f>(BG435-BF435)/(BG435-BR435)</f>
        <v>0</v>
      </c>
      <c r="BU435">
        <f>(BA435-BG435)/(BA435-BR435)</f>
        <v>0</v>
      </c>
      <c r="BV435">
        <f>(BG435-BF435)/(BG435-AZ435)</f>
        <v>0</v>
      </c>
      <c r="BW435">
        <f>(BA435-BG435)/(BA435-AZ435)</f>
        <v>0</v>
      </c>
      <c r="BX435">
        <f>(BT435*BR435/BF435)</f>
        <v>0</v>
      </c>
      <c r="BY435">
        <f>(1-BX435)</f>
        <v>0</v>
      </c>
      <c r="DH435">
        <f>$B$11*EG435+$C$11*EH435+$F$11*ES435*(1-EV435)</f>
        <v>0</v>
      </c>
      <c r="DI435">
        <f>DH435*DJ435</f>
        <v>0</v>
      </c>
      <c r="DJ435">
        <f>($B$11*$D$9+$C$11*$D$9+$F$11*((FF435+EX435)/MAX(FF435+EX435+FG435, 0.1)*$I$9+FG435/MAX(FF435+EX435+FG435, 0.1)*$J$9))/($B$11+$C$11+$F$11)</f>
        <v>0</v>
      </c>
      <c r="DK435">
        <f>($B$11*$K$9+$C$11*$K$9+$F$11*((FF435+EX435)/MAX(FF435+EX435+FG435, 0.1)*$P$9+FG435/MAX(FF435+EX435+FG435, 0.1)*$Q$9))/($B$11+$C$11+$F$11)</f>
        <v>0</v>
      </c>
      <c r="DL435">
        <v>6</v>
      </c>
      <c r="DM435">
        <v>0.5</v>
      </c>
      <c r="DN435" t="s">
        <v>438</v>
      </c>
      <c r="DO435">
        <v>2</v>
      </c>
      <c r="DP435" t="b">
        <v>1</v>
      </c>
      <c r="DQ435">
        <v>1761414565.84615</v>
      </c>
      <c r="DR435">
        <v>506.561538461538</v>
      </c>
      <c r="DS435">
        <v>543.279692307692</v>
      </c>
      <c r="DT435">
        <v>30.1631076923077</v>
      </c>
      <c r="DU435">
        <v>25.6479076923077</v>
      </c>
      <c r="DV435">
        <v>505.464076923077</v>
      </c>
      <c r="DW435">
        <v>29.8479153846154</v>
      </c>
      <c r="DX435">
        <v>499.980461538462</v>
      </c>
      <c r="DY435">
        <v>90.3025615384615</v>
      </c>
      <c r="DZ435">
        <v>0.0378904615384615</v>
      </c>
      <c r="EA435">
        <v>36.3994769230769</v>
      </c>
      <c r="EB435">
        <v>36.0074461538462</v>
      </c>
      <c r="EC435">
        <v>999.9</v>
      </c>
      <c r="ED435">
        <v>0</v>
      </c>
      <c r="EE435">
        <v>0</v>
      </c>
      <c r="EF435">
        <v>10012.6884615385</v>
      </c>
      <c r="EG435">
        <v>0</v>
      </c>
      <c r="EH435">
        <v>1274.06153846154</v>
      </c>
      <c r="EI435">
        <v>-36.7181538461538</v>
      </c>
      <c r="EJ435">
        <v>522.315384615385</v>
      </c>
      <c r="EK435">
        <v>557.580384615385</v>
      </c>
      <c r="EL435">
        <v>4.51520615384615</v>
      </c>
      <c r="EM435">
        <v>543.279692307692</v>
      </c>
      <c r="EN435">
        <v>25.6479076923077</v>
      </c>
      <c r="EO435">
        <v>2.72380615384615</v>
      </c>
      <c r="EP435">
        <v>2.31607153846154</v>
      </c>
      <c r="EQ435">
        <v>22.4294384615385</v>
      </c>
      <c r="ER435">
        <v>19.7886153846154</v>
      </c>
      <c r="ES435">
        <v>1200.02153846154</v>
      </c>
      <c r="ET435">
        <v>0.966999615384615</v>
      </c>
      <c r="EU435">
        <v>0.0330008384615385</v>
      </c>
      <c r="EV435">
        <v>0</v>
      </c>
      <c r="EW435">
        <v>1351.44461538462</v>
      </c>
      <c r="EX435">
        <v>5.00059</v>
      </c>
      <c r="EY435">
        <v>16759.0846153846</v>
      </c>
      <c r="EZ435">
        <v>10358.9153846154</v>
      </c>
      <c r="FA435">
        <v>52.3701538461538</v>
      </c>
      <c r="FB435">
        <v>54.0333846153846</v>
      </c>
      <c r="FC435">
        <v>52.6870769230769</v>
      </c>
      <c r="FD435">
        <v>53.4419230769231</v>
      </c>
      <c r="FE435">
        <v>53.4131538461538</v>
      </c>
      <c r="FF435">
        <v>1155.58153846154</v>
      </c>
      <c r="FG435">
        <v>39.44</v>
      </c>
      <c r="FH435">
        <v>0</v>
      </c>
      <c r="FI435">
        <v>1761414534.1</v>
      </c>
      <c r="FJ435">
        <v>0</v>
      </c>
      <c r="FK435">
        <v>1351.43153846154</v>
      </c>
      <c r="FL435">
        <v>0.412307677163491</v>
      </c>
      <c r="FM435">
        <v>4.04786324608125</v>
      </c>
      <c r="FN435">
        <v>16758.8384615385</v>
      </c>
      <c r="FO435">
        <v>15</v>
      </c>
      <c r="FP435">
        <v>0</v>
      </c>
      <c r="FQ435" t="s">
        <v>439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-36.3851142857143</v>
      </c>
      <c r="GD435">
        <v>-5.28420779220784</v>
      </c>
      <c r="GE435">
        <v>0.661415610487021</v>
      </c>
      <c r="GF435">
        <v>0</v>
      </c>
      <c r="GG435">
        <v>1351.33970588235</v>
      </c>
      <c r="GH435">
        <v>1.31229946170034</v>
      </c>
      <c r="GI435">
        <v>0.229404411646867</v>
      </c>
      <c r="GJ435">
        <v>-1</v>
      </c>
      <c r="GK435">
        <v>4.54765095238095</v>
      </c>
      <c r="GL435">
        <v>-0.679517142857141</v>
      </c>
      <c r="GM435">
        <v>0.0685988580291428</v>
      </c>
      <c r="GN435">
        <v>0</v>
      </c>
      <c r="GO435">
        <v>0</v>
      </c>
      <c r="GP435">
        <v>2</v>
      </c>
      <c r="GQ435" t="s">
        <v>473</v>
      </c>
      <c r="GR435">
        <v>3.12924</v>
      </c>
      <c r="GS435">
        <v>2.7158</v>
      </c>
      <c r="GT435">
        <v>0.102955</v>
      </c>
      <c r="GU435">
        <v>0.108337</v>
      </c>
      <c r="GV435">
        <v>0.116726</v>
      </c>
      <c r="GW435">
        <v>0.104528</v>
      </c>
      <c r="GX435">
        <v>32815.3</v>
      </c>
      <c r="GY435">
        <v>34640.2</v>
      </c>
      <c r="GZ435">
        <v>33183.6</v>
      </c>
      <c r="HA435">
        <v>35262</v>
      </c>
      <c r="HB435">
        <v>41683</v>
      </c>
      <c r="HC435">
        <v>45461.9</v>
      </c>
      <c r="HD435">
        <v>52008.8</v>
      </c>
      <c r="HE435">
        <v>56476.5</v>
      </c>
      <c r="HF435">
        <v>1.76545</v>
      </c>
      <c r="HG435">
        <v>1.62868</v>
      </c>
      <c r="HH435">
        <v>-0.00987202</v>
      </c>
      <c r="HI435">
        <v>0</v>
      </c>
      <c r="HJ435">
        <v>36.1577</v>
      </c>
      <c r="HK435">
        <v>999.9</v>
      </c>
      <c r="HL435">
        <v>56.818</v>
      </c>
      <c r="HM435">
        <v>29.89</v>
      </c>
      <c r="HN435">
        <v>26.6383</v>
      </c>
      <c r="HO435">
        <v>56.5778</v>
      </c>
      <c r="HP435">
        <v>42.6763</v>
      </c>
      <c r="HQ435">
        <v>1</v>
      </c>
      <c r="HR435">
        <v>1.46804</v>
      </c>
      <c r="HS435">
        <v>5.26176</v>
      </c>
      <c r="HT435">
        <v>20.0564</v>
      </c>
      <c r="HU435">
        <v>5.19093</v>
      </c>
      <c r="HV435">
        <v>12.0108</v>
      </c>
      <c r="HW435">
        <v>4.9717</v>
      </c>
      <c r="HX435">
        <v>3.2949</v>
      </c>
      <c r="HY435">
        <v>9999</v>
      </c>
      <c r="HZ435">
        <v>9999</v>
      </c>
      <c r="IA435">
        <v>999.9</v>
      </c>
      <c r="IB435">
        <v>9999</v>
      </c>
      <c r="IC435">
        <v>1.86324</v>
      </c>
      <c r="ID435">
        <v>1.86813</v>
      </c>
      <c r="IE435">
        <v>1.86784</v>
      </c>
      <c r="IF435">
        <v>1.86905</v>
      </c>
      <c r="IG435">
        <v>1.86981</v>
      </c>
      <c r="IH435">
        <v>1.86591</v>
      </c>
      <c r="II435">
        <v>1.86699</v>
      </c>
      <c r="IJ435">
        <v>1.86843</v>
      </c>
      <c r="IK435">
        <v>5</v>
      </c>
      <c r="IL435">
        <v>0</v>
      </c>
      <c r="IM435">
        <v>0</v>
      </c>
      <c r="IN435">
        <v>0</v>
      </c>
      <c r="IO435" t="s">
        <v>441</v>
      </c>
      <c r="IP435" t="s">
        <v>442</v>
      </c>
      <c r="IQ435" t="s">
        <v>443</v>
      </c>
      <c r="IR435" t="s">
        <v>443</v>
      </c>
      <c r="IS435" t="s">
        <v>443</v>
      </c>
      <c r="IT435" t="s">
        <v>443</v>
      </c>
      <c r="IU435">
        <v>0</v>
      </c>
      <c r="IV435">
        <v>100</v>
      </c>
      <c r="IW435">
        <v>100</v>
      </c>
      <c r="IX435">
        <v>1.098</v>
      </c>
      <c r="IY435">
        <v>0.3152</v>
      </c>
      <c r="IZ435">
        <v>1.09748391826392</v>
      </c>
      <c r="JA435">
        <v>0</v>
      </c>
      <c r="JB435">
        <v>0</v>
      </c>
      <c r="JC435">
        <v>0</v>
      </c>
      <c r="JD435">
        <v>0.315191680746845</v>
      </c>
      <c r="JE435">
        <v>0</v>
      </c>
      <c r="JF435">
        <v>0</v>
      </c>
      <c r="JG435">
        <v>0</v>
      </c>
      <c r="JH435">
        <v>5</v>
      </c>
      <c r="JI435">
        <v>2273</v>
      </c>
      <c r="JJ435">
        <v>0</v>
      </c>
      <c r="JK435">
        <v>25</v>
      </c>
      <c r="JL435">
        <v>29356909.6</v>
      </c>
      <c r="JM435">
        <v>29356909.6</v>
      </c>
      <c r="JN435">
        <v>1.31836</v>
      </c>
      <c r="JO435">
        <v>2.62939</v>
      </c>
      <c r="JP435">
        <v>1.54785</v>
      </c>
      <c r="JQ435">
        <v>2.31689</v>
      </c>
      <c r="JR435">
        <v>1.64673</v>
      </c>
      <c r="JS435">
        <v>2.34985</v>
      </c>
      <c r="JT435">
        <v>34.1225</v>
      </c>
      <c r="JU435">
        <v>24.1663</v>
      </c>
      <c r="JV435">
        <v>18</v>
      </c>
      <c r="JW435">
        <v>500.72</v>
      </c>
      <c r="JX435">
        <v>403.521</v>
      </c>
      <c r="JY435">
        <v>29.6306</v>
      </c>
      <c r="JZ435">
        <v>44.669</v>
      </c>
      <c r="KA435">
        <v>29.9977</v>
      </c>
      <c r="KB435">
        <v>44.6727</v>
      </c>
      <c r="KC435">
        <v>44.5723</v>
      </c>
      <c r="KD435">
        <v>26.4569</v>
      </c>
      <c r="KE435">
        <v>0</v>
      </c>
      <c r="KF435">
        <v>100</v>
      </c>
      <c r="KG435">
        <v>29.6374</v>
      </c>
      <c r="KH435">
        <v>588.781</v>
      </c>
      <c r="KI435">
        <v>34.6858</v>
      </c>
      <c r="KJ435">
        <v>94.3688</v>
      </c>
      <c r="KK435">
        <v>91.4295</v>
      </c>
    </row>
    <row r="436" spans="1:297">
      <c r="A436">
        <v>420</v>
      </c>
      <c r="B436">
        <v>1761414579</v>
      </c>
      <c r="C436">
        <v>6398</v>
      </c>
      <c r="D436" t="s">
        <v>1286</v>
      </c>
      <c r="E436" t="s">
        <v>1287</v>
      </c>
      <c r="F436">
        <v>5</v>
      </c>
      <c r="G436" t="s">
        <v>1217</v>
      </c>
      <c r="H436" t="s">
        <v>436</v>
      </c>
      <c r="I436">
        <v>1761414570.84615</v>
      </c>
      <c r="J436">
        <f>(K436)/1000</f>
        <v>0</v>
      </c>
      <c r="K436">
        <f>IF(DP436, AN436, AH436)</f>
        <v>0</v>
      </c>
      <c r="L436">
        <f>IF(DP436, AI436, AG436)</f>
        <v>0</v>
      </c>
      <c r="M436">
        <f>DR436 - IF(AU436&gt;1, L436*DL436*100.0/(AW436), 0)</f>
        <v>0</v>
      </c>
      <c r="N436">
        <f>((T436-J436/2)*M436-L436)/(T436+J436/2)</f>
        <v>0</v>
      </c>
      <c r="O436">
        <f>N436*(DY436+DZ436)/1000.0</f>
        <v>0</v>
      </c>
      <c r="P436">
        <f>(DR436 - IF(AU436&gt;1, L436*DL436*100.0/(AW436), 0))*(DY436+DZ436)/1000.0</f>
        <v>0</v>
      </c>
      <c r="Q436">
        <f>2.0/((1/S436-1/R436)+SIGN(S436)*SQRT((1/S436-1/R436)*(1/S436-1/R436) + 4*DM436/((DM436+1)*(DM436+1))*(2*1/S436*1/R436-1/R436*1/R436)))</f>
        <v>0</v>
      </c>
      <c r="R436">
        <f>IF(LEFT(DN436,1)&lt;&gt;"0",IF(LEFT(DN436,1)="1",3.0,DO436),$D$5+$E$5*(EF436*DY436/($K$5*1000))+$F$5*(EF436*DY436/($K$5*1000))*MAX(MIN(DL436,$J$5),$I$5)*MAX(MIN(DL436,$J$5),$I$5)+$G$5*MAX(MIN(DL436,$J$5),$I$5)*(EF436*DY436/($K$5*1000))+$H$5*(EF436*DY436/($K$5*1000))*(EF436*DY436/($K$5*1000)))</f>
        <v>0</v>
      </c>
      <c r="S436">
        <f>J436*(1000-(1000*0.61365*exp(17.502*W436/(240.97+W436))/(DY436+DZ436)+DT436)/2)/(1000*0.61365*exp(17.502*W436/(240.97+W436))/(DY436+DZ436)-DT436)</f>
        <v>0</v>
      </c>
      <c r="T436">
        <f>1/((DM436+1)/(Q436/1.6)+1/(R436/1.37)) + DM436/((DM436+1)/(Q436/1.6) + DM436/(R436/1.37))</f>
        <v>0</v>
      </c>
      <c r="U436">
        <f>(DH436*DK436)</f>
        <v>0</v>
      </c>
      <c r="V436">
        <f>(EA436+(U436+2*0.95*5.67E-8*(((EA436+$B$7)+273)^4-(EA436+273)^4)-44100*J436)/(1.84*29.3*R436+8*0.95*5.67E-8*(EA436+273)^3))</f>
        <v>0</v>
      </c>
      <c r="W436">
        <f>($C$7*EB436+$D$7*EC436+$E$7*V436)</f>
        <v>0</v>
      </c>
      <c r="X436">
        <f>0.61365*exp(17.502*W436/(240.97+W436))</f>
        <v>0</v>
      </c>
      <c r="Y436">
        <f>(Z436/AA436*100)</f>
        <v>0</v>
      </c>
      <c r="Z436">
        <f>DT436*(DY436+DZ436)/1000</f>
        <v>0</v>
      </c>
      <c r="AA436">
        <f>0.61365*exp(17.502*EA436/(240.97+EA436))</f>
        <v>0</v>
      </c>
      <c r="AB436">
        <f>(X436-DT436*(DY436+DZ436)/1000)</f>
        <v>0</v>
      </c>
      <c r="AC436">
        <f>(-J436*44100)</f>
        <v>0</v>
      </c>
      <c r="AD436">
        <f>2*29.3*R436*0.92*(EA436-W436)</f>
        <v>0</v>
      </c>
      <c r="AE436">
        <f>2*0.95*5.67E-8*(((EA436+$B$7)+273)^4-(W436+273)^4)</f>
        <v>0</v>
      </c>
      <c r="AF436">
        <f>U436+AE436+AC436+AD436</f>
        <v>0</v>
      </c>
      <c r="AG436">
        <f>DX436*AU436*(DS436-DR436*(1000-AU436*DU436)/(1000-AU436*DT436))/(100*DL436)</f>
        <v>0</v>
      </c>
      <c r="AH436">
        <f>1000*DX436*AU436*(DT436-DU436)/(100*DL436*(1000-AU436*DT436))</f>
        <v>0</v>
      </c>
      <c r="AI436">
        <f>(AJ436 - AK436 - DY436*1E3/(8.314*(EA436+273.15)) * AM436/DX436 * AL436) * DX436/(100*DL436) * (1000 - DU436)/1000</f>
        <v>0</v>
      </c>
      <c r="AJ436">
        <v>590.437097209698</v>
      </c>
      <c r="AK436">
        <v>562.823878787879</v>
      </c>
      <c r="AL436">
        <v>3.29698885509144</v>
      </c>
      <c r="AM436">
        <v>65.3915502829197</v>
      </c>
      <c r="AN436">
        <f>(AP436 - AO436 + DY436*1E3/(8.314*(EA436+273.15)) * AR436/DX436 * AQ436) * DX436/(100*DL436) * 1000/(1000 - AP436)</f>
        <v>0</v>
      </c>
      <c r="AO436">
        <v>25.6588343610786</v>
      </c>
      <c r="AP436">
        <v>30.0401715151515</v>
      </c>
      <c r="AQ436">
        <v>-0.0103582593454273</v>
      </c>
      <c r="AR436">
        <v>110.494569577737</v>
      </c>
      <c r="AS436">
        <v>0</v>
      </c>
      <c r="AT436">
        <v>0</v>
      </c>
      <c r="AU436">
        <f>IF(AS436*$H$13&gt;=AW436,1.0,(AW436/(AW436-AS436*$H$13)))</f>
        <v>0</v>
      </c>
      <c r="AV436">
        <f>(AU436-1)*100</f>
        <v>0</v>
      </c>
      <c r="AW436">
        <f>MAX(0,($B$13+$C$13*EF436)/(1+$D$13*EF436)*DY436/(EA436+273)*$E$13)</f>
        <v>0</v>
      </c>
      <c r="AX436" t="s">
        <v>437</v>
      </c>
      <c r="AY436" t="s">
        <v>437</v>
      </c>
      <c r="AZ436">
        <v>0</v>
      </c>
      <c r="BA436">
        <v>0</v>
      </c>
      <c r="BB436">
        <f>1-AZ436/BA436</f>
        <v>0</v>
      </c>
      <c r="BC436">
        <v>0</v>
      </c>
      <c r="BD436" t="s">
        <v>437</v>
      </c>
      <c r="BE436" t="s">
        <v>437</v>
      </c>
      <c r="BF436">
        <v>0</v>
      </c>
      <c r="BG436">
        <v>0</v>
      </c>
      <c r="BH436">
        <f>1-BF436/BG436</f>
        <v>0</v>
      </c>
      <c r="BI436">
        <v>0.5</v>
      </c>
      <c r="BJ436">
        <f>DI436</f>
        <v>0</v>
      </c>
      <c r="BK436">
        <f>L436</f>
        <v>0</v>
      </c>
      <c r="BL436">
        <f>BH436*BI436*BJ436</f>
        <v>0</v>
      </c>
      <c r="BM436">
        <f>(BK436-BC436)/BJ436</f>
        <v>0</v>
      </c>
      <c r="BN436">
        <f>(BA436-BG436)/BG436</f>
        <v>0</v>
      </c>
      <c r="BO436">
        <f>AZ436/(BB436+AZ436/BG436)</f>
        <v>0</v>
      </c>
      <c r="BP436" t="s">
        <v>437</v>
      </c>
      <c r="BQ436">
        <v>0</v>
      </c>
      <c r="BR436">
        <f>IF(BQ436&lt;&gt;0, BQ436, BO436)</f>
        <v>0</v>
      </c>
      <c r="BS436">
        <f>1-BR436/BG436</f>
        <v>0</v>
      </c>
      <c r="BT436">
        <f>(BG436-BF436)/(BG436-BR436)</f>
        <v>0</v>
      </c>
      <c r="BU436">
        <f>(BA436-BG436)/(BA436-BR436)</f>
        <v>0</v>
      </c>
      <c r="BV436">
        <f>(BG436-BF436)/(BG436-AZ436)</f>
        <v>0</v>
      </c>
      <c r="BW436">
        <f>(BA436-BG436)/(BA436-AZ436)</f>
        <v>0</v>
      </c>
      <c r="BX436">
        <f>(BT436*BR436/BF436)</f>
        <v>0</v>
      </c>
      <c r="BY436">
        <f>(1-BX436)</f>
        <v>0</v>
      </c>
      <c r="DH436">
        <f>$B$11*EG436+$C$11*EH436+$F$11*ES436*(1-EV436)</f>
        <v>0</v>
      </c>
      <c r="DI436">
        <f>DH436*DJ436</f>
        <v>0</v>
      </c>
      <c r="DJ436">
        <f>($B$11*$D$9+$C$11*$D$9+$F$11*((FF436+EX436)/MAX(FF436+EX436+FG436, 0.1)*$I$9+FG436/MAX(FF436+EX436+FG436, 0.1)*$J$9))/($B$11+$C$11+$F$11)</f>
        <v>0</v>
      </c>
      <c r="DK436">
        <f>($B$11*$K$9+$C$11*$K$9+$F$11*((FF436+EX436)/MAX(FF436+EX436+FG436, 0.1)*$P$9+FG436/MAX(FF436+EX436+FG436, 0.1)*$Q$9))/($B$11+$C$11+$F$11)</f>
        <v>0</v>
      </c>
      <c r="DL436">
        <v>6</v>
      </c>
      <c r="DM436">
        <v>0.5</v>
      </c>
      <c r="DN436" t="s">
        <v>438</v>
      </c>
      <c r="DO436">
        <v>2</v>
      </c>
      <c r="DP436" t="b">
        <v>1</v>
      </c>
      <c r="DQ436">
        <v>1761414570.84615</v>
      </c>
      <c r="DR436">
        <v>522.842769230769</v>
      </c>
      <c r="DS436">
        <v>559.706307692308</v>
      </c>
      <c r="DT436">
        <v>30.1123846153846</v>
      </c>
      <c r="DU436">
        <v>25.6528846153846</v>
      </c>
      <c r="DV436">
        <v>521.745307692308</v>
      </c>
      <c r="DW436">
        <v>29.7972</v>
      </c>
      <c r="DX436">
        <v>499.992307692308</v>
      </c>
      <c r="DY436">
        <v>90.3026230769231</v>
      </c>
      <c r="DZ436">
        <v>0.0377874076923077</v>
      </c>
      <c r="EA436">
        <v>36.3893076923077</v>
      </c>
      <c r="EB436">
        <v>36.0012923076923</v>
      </c>
      <c r="EC436">
        <v>999.9</v>
      </c>
      <c r="ED436">
        <v>0</v>
      </c>
      <c r="EE436">
        <v>0</v>
      </c>
      <c r="EF436">
        <v>10016.8076923077</v>
      </c>
      <c r="EG436">
        <v>0</v>
      </c>
      <c r="EH436">
        <v>1274.12307692308</v>
      </c>
      <c r="EI436">
        <v>-36.8635230769231</v>
      </c>
      <c r="EJ436">
        <v>539.074769230769</v>
      </c>
      <c r="EK436">
        <v>574.442384615385</v>
      </c>
      <c r="EL436">
        <v>4.45951538461538</v>
      </c>
      <c r="EM436">
        <v>559.706307692308</v>
      </c>
      <c r="EN436">
        <v>25.6528846153846</v>
      </c>
      <c r="EO436">
        <v>2.71922846153846</v>
      </c>
      <c r="EP436">
        <v>2.31652307692308</v>
      </c>
      <c r="EQ436">
        <v>22.4017692307692</v>
      </c>
      <c r="ER436">
        <v>19.7917615384615</v>
      </c>
      <c r="ES436">
        <v>1200.00538461538</v>
      </c>
      <c r="ET436">
        <v>0.966999</v>
      </c>
      <c r="EU436">
        <v>0.0330015</v>
      </c>
      <c r="EV436">
        <v>0</v>
      </c>
      <c r="EW436">
        <v>1351.48076923077</v>
      </c>
      <c r="EX436">
        <v>5.00059</v>
      </c>
      <c r="EY436">
        <v>16758.7461538462</v>
      </c>
      <c r="EZ436">
        <v>10358.7692307692</v>
      </c>
      <c r="FA436">
        <v>52.3507692307692</v>
      </c>
      <c r="FB436">
        <v>54.0143076923077</v>
      </c>
      <c r="FC436">
        <v>52.6679230769231</v>
      </c>
      <c r="FD436">
        <v>53.4322307692308</v>
      </c>
      <c r="FE436">
        <v>53.3940769230769</v>
      </c>
      <c r="FF436">
        <v>1155.56538461538</v>
      </c>
      <c r="FG436">
        <v>39.44</v>
      </c>
      <c r="FH436">
        <v>0</v>
      </c>
      <c r="FI436">
        <v>1761414538.9</v>
      </c>
      <c r="FJ436">
        <v>0</v>
      </c>
      <c r="FK436">
        <v>1351.42807692308</v>
      </c>
      <c r="FL436">
        <v>0.0646153659446632</v>
      </c>
      <c r="FM436">
        <v>-6.37264959110729</v>
      </c>
      <c r="FN436">
        <v>16758.8538461538</v>
      </c>
      <c r="FO436">
        <v>15</v>
      </c>
      <c r="FP436">
        <v>0</v>
      </c>
      <c r="FQ436" t="s">
        <v>439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-36.82023</v>
      </c>
      <c r="GD436">
        <v>-1.99448120300757</v>
      </c>
      <c r="GE436">
        <v>0.357315162146808</v>
      </c>
      <c r="GF436">
        <v>0</v>
      </c>
      <c r="GG436">
        <v>1351.41882352941</v>
      </c>
      <c r="GH436">
        <v>0.374637117736835</v>
      </c>
      <c r="GI436">
        <v>0.184626247351435</v>
      </c>
      <c r="GJ436">
        <v>-1</v>
      </c>
      <c r="GK436">
        <v>4.485777</v>
      </c>
      <c r="GL436">
        <v>-0.664367819548869</v>
      </c>
      <c r="GM436">
        <v>0.0638654369827687</v>
      </c>
      <c r="GN436">
        <v>0</v>
      </c>
      <c r="GO436">
        <v>0</v>
      </c>
      <c r="GP436">
        <v>2</v>
      </c>
      <c r="GQ436" t="s">
        <v>473</v>
      </c>
      <c r="GR436">
        <v>3.12943</v>
      </c>
      <c r="GS436">
        <v>2.71556</v>
      </c>
      <c r="GT436">
        <v>0.105247</v>
      </c>
      <c r="GU436">
        <v>0.110726</v>
      </c>
      <c r="GV436">
        <v>0.116593</v>
      </c>
      <c r="GW436">
        <v>0.104548</v>
      </c>
      <c r="GX436">
        <v>32733.1</v>
      </c>
      <c r="GY436">
        <v>34549</v>
      </c>
      <c r="GZ436">
        <v>33185.1</v>
      </c>
      <c r="HA436">
        <v>35263.5</v>
      </c>
      <c r="HB436">
        <v>41690.5</v>
      </c>
      <c r="HC436">
        <v>45463.1</v>
      </c>
      <c r="HD436">
        <v>52010.5</v>
      </c>
      <c r="HE436">
        <v>56479</v>
      </c>
      <c r="HF436">
        <v>1.7657</v>
      </c>
      <c r="HG436">
        <v>1.62875</v>
      </c>
      <c r="HH436">
        <v>-0.00990927</v>
      </c>
      <c r="HI436">
        <v>0</v>
      </c>
      <c r="HJ436">
        <v>36.151</v>
      </c>
      <c r="HK436">
        <v>999.9</v>
      </c>
      <c r="HL436">
        <v>56.818</v>
      </c>
      <c r="HM436">
        <v>29.89</v>
      </c>
      <c r="HN436">
        <v>26.642</v>
      </c>
      <c r="HO436">
        <v>55.5378</v>
      </c>
      <c r="HP436">
        <v>42.3317</v>
      </c>
      <c r="HQ436">
        <v>1</v>
      </c>
      <c r="HR436">
        <v>1.46539</v>
      </c>
      <c r="HS436">
        <v>4.74991</v>
      </c>
      <c r="HT436">
        <v>20.0702</v>
      </c>
      <c r="HU436">
        <v>5.19138</v>
      </c>
      <c r="HV436">
        <v>12.0099</v>
      </c>
      <c r="HW436">
        <v>4.9714</v>
      </c>
      <c r="HX436">
        <v>3.2949</v>
      </c>
      <c r="HY436">
        <v>9999</v>
      </c>
      <c r="HZ436">
        <v>9999</v>
      </c>
      <c r="IA436">
        <v>999.9</v>
      </c>
      <c r="IB436">
        <v>9999</v>
      </c>
      <c r="IC436">
        <v>1.86324</v>
      </c>
      <c r="ID436">
        <v>1.86813</v>
      </c>
      <c r="IE436">
        <v>1.86784</v>
      </c>
      <c r="IF436">
        <v>1.86905</v>
      </c>
      <c r="IG436">
        <v>1.86982</v>
      </c>
      <c r="IH436">
        <v>1.86591</v>
      </c>
      <c r="II436">
        <v>1.86698</v>
      </c>
      <c r="IJ436">
        <v>1.86844</v>
      </c>
      <c r="IK436">
        <v>5</v>
      </c>
      <c r="IL436">
        <v>0</v>
      </c>
      <c r="IM436">
        <v>0</v>
      </c>
      <c r="IN436">
        <v>0</v>
      </c>
      <c r="IO436" t="s">
        <v>441</v>
      </c>
      <c r="IP436" t="s">
        <v>442</v>
      </c>
      <c r="IQ436" t="s">
        <v>443</v>
      </c>
      <c r="IR436" t="s">
        <v>443</v>
      </c>
      <c r="IS436" t="s">
        <v>443</v>
      </c>
      <c r="IT436" t="s">
        <v>443</v>
      </c>
      <c r="IU436">
        <v>0</v>
      </c>
      <c r="IV436">
        <v>100</v>
      </c>
      <c r="IW436">
        <v>100</v>
      </c>
      <c r="IX436">
        <v>1.098</v>
      </c>
      <c r="IY436">
        <v>0.3152</v>
      </c>
      <c r="IZ436">
        <v>1.09748391826392</v>
      </c>
      <c r="JA436">
        <v>0</v>
      </c>
      <c r="JB436">
        <v>0</v>
      </c>
      <c r="JC436">
        <v>0</v>
      </c>
      <c r="JD436">
        <v>0.315191680746845</v>
      </c>
      <c r="JE436">
        <v>0</v>
      </c>
      <c r="JF436">
        <v>0</v>
      </c>
      <c r="JG436">
        <v>0</v>
      </c>
      <c r="JH436">
        <v>5</v>
      </c>
      <c r="JI436">
        <v>2273</v>
      </c>
      <c r="JJ436">
        <v>0</v>
      </c>
      <c r="JK436">
        <v>25</v>
      </c>
      <c r="JL436">
        <v>29356909.6</v>
      </c>
      <c r="JM436">
        <v>29356909.6</v>
      </c>
      <c r="JN436">
        <v>1.3501</v>
      </c>
      <c r="JO436">
        <v>2.62573</v>
      </c>
      <c r="JP436">
        <v>1.54785</v>
      </c>
      <c r="JQ436">
        <v>2.31689</v>
      </c>
      <c r="JR436">
        <v>1.64673</v>
      </c>
      <c r="JS436">
        <v>2.38647</v>
      </c>
      <c r="JT436">
        <v>34.1225</v>
      </c>
      <c r="JU436">
        <v>24.1751</v>
      </c>
      <c r="JV436">
        <v>18</v>
      </c>
      <c r="JW436">
        <v>500.743</v>
      </c>
      <c r="JX436">
        <v>403.444</v>
      </c>
      <c r="JY436">
        <v>29.6378</v>
      </c>
      <c r="JZ436">
        <v>44.645</v>
      </c>
      <c r="KA436">
        <v>29.9975</v>
      </c>
      <c r="KB436">
        <v>44.649</v>
      </c>
      <c r="KC436">
        <v>44.5488</v>
      </c>
      <c r="KD436">
        <v>27.1091</v>
      </c>
      <c r="KE436">
        <v>0</v>
      </c>
      <c r="KF436">
        <v>100</v>
      </c>
      <c r="KG436">
        <v>29.8319</v>
      </c>
      <c r="KH436">
        <v>608.968</v>
      </c>
      <c r="KI436">
        <v>34.6858</v>
      </c>
      <c r="KJ436">
        <v>94.3724</v>
      </c>
      <c r="KK436">
        <v>91.4335</v>
      </c>
    </row>
    <row r="437" spans="1:297">
      <c r="A437">
        <v>421</v>
      </c>
      <c r="B437">
        <v>1761414584</v>
      </c>
      <c r="C437">
        <v>6403</v>
      </c>
      <c r="D437" t="s">
        <v>1288</v>
      </c>
      <c r="E437" t="s">
        <v>1289</v>
      </c>
      <c r="F437">
        <v>5</v>
      </c>
      <c r="G437" t="s">
        <v>1217</v>
      </c>
      <c r="H437" t="s">
        <v>436</v>
      </c>
      <c r="I437">
        <v>1761414575.84615</v>
      </c>
      <c r="J437">
        <f>(K437)/1000</f>
        <v>0</v>
      </c>
      <c r="K437">
        <f>IF(DP437, AN437, AH437)</f>
        <v>0</v>
      </c>
      <c r="L437">
        <f>IF(DP437, AI437, AG437)</f>
        <v>0</v>
      </c>
      <c r="M437">
        <f>DR437 - IF(AU437&gt;1, L437*DL437*100.0/(AW437), 0)</f>
        <v>0</v>
      </c>
      <c r="N437">
        <f>((T437-J437/2)*M437-L437)/(T437+J437/2)</f>
        <v>0</v>
      </c>
      <c r="O437">
        <f>N437*(DY437+DZ437)/1000.0</f>
        <v>0</v>
      </c>
      <c r="P437">
        <f>(DR437 - IF(AU437&gt;1, L437*DL437*100.0/(AW437), 0))*(DY437+DZ437)/1000.0</f>
        <v>0</v>
      </c>
      <c r="Q437">
        <f>2.0/((1/S437-1/R437)+SIGN(S437)*SQRT((1/S437-1/R437)*(1/S437-1/R437) + 4*DM437/((DM437+1)*(DM437+1))*(2*1/S437*1/R437-1/R437*1/R437)))</f>
        <v>0</v>
      </c>
      <c r="R437">
        <f>IF(LEFT(DN437,1)&lt;&gt;"0",IF(LEFT(DN437,1)="1",3.0,DO437),$D$5+$E$5*(EF437*DY437/($K$5*1000))+$F$5*(EF437*DY437/($K$5*1000))*MAX(MIN(DL437,$J$5),$I$5)*MAX(MIN(DL437,$J$5),$I$5)+$G$5*MAX(MIN(DL437,$J$5),$I$5)*(EF437*DY437/($K$5*1000))+$H$5*(EF437*DY437/($K$5*1000))*(EF437*DY437/($K$5*1000)))</f>
        <v>0</v>
      </c>
      <c r="S437">
        <f>J437*(1000-(1000*0.61365*exp(17.502*W437/(240.97+W437))/(DY437+DZ437)+DT437)/2)/(1000*0.61365*exp(17.502*W437/(240.97+W437))/(DY437+DZ437)-DT437)</f>
        <v>0</v>
      </c>
      <c r="T437">
        <f>1/((DM437+1)/(Q437/1.6)+1/(R437/1.37)) + DM437/((DM437+1)/(Q437/1.6) + DM437/(R437/1.37))</f>
        <v>0</v>
      </c>
      <c r="U437">
        <f>(DH437*DK437)</f>
        <v>0</v>
      </c>
      <c r="V437">
        <f>(EA437+(U437+2*0.95*5.67E-8*(((EA437+$B$7)+273)^4-(EA437+273)^4)-44100*J437)/(1.84*29.3*R437+8*0.95*5.67E-8*(EA437+273)^3))</f>
        <v>0</v>
      </c>
      <c r="W437">
        <f>($C$7*EB437+$D$7*EC437+$E$7*V437)</f>
        <v>0</v>
      </c>
      <c r="X437">
        <f>0.61365*exp(17.502*W437/(240.97+W437))</f>
        <v>0</v>
      </c>
      <c r="Y437">
        <f>(Z437/AA437*100)</f>
        <v>0</v>
      </c>
      <c r="Z437">
        <f>DT437*(DY437+DZ437)/1000</f>
        <v>0</v>
      </c>
      <c r="AA437">
        <f>0.61365*exp(17.502*EA437/(240.97+EA437))</f>
        <v>0</v>
      </c>
      <c r="AB437">
        <f>(X437-DT437*(DY437+DZ437)/1000)</f>
        <v>0</v>
      </c>
      <c r="AC437">
        <f>(-J437*44100)</f>
        <v>0</v>
      </c>
      <c r="AD437">
        <f>2*29.3*R437*0.92*(EA437-W437)</f>
        <v>0</v>
      </c>
      <c r="AE437">
        <f>2*0.95*5.67E-8*(((EA437+$B$7)+273)^4-(W437+273)^4)</f>
        <v>0</v>
      </c>
      <c r="AF437">
        <f>U437+AE437+AC437+AD437</f>
        <v>0</v>
      </c>
      <c r="AG437">
        <f>DX437*AU437*(DS437-DR437*(1000-AU437*DU437)/(1000-AU437*DT437))/(100*DL437)</f>
        <v>0</v>
      </c>
      <c r="AH437">
        <f>1000*DX437*AU437*(DT437-DU437)/(100*DL437*(1000-AU437*DT437))</f>
        <v>0</v>
      </c>
      <c r="AI437">
        <f>(AJ437 - AK437 - DY437*1E3/(8.314*(EA437+273.15)) * AM437/DX437 * AL437) * DX437/(100*DL437) * (1000 - DU437)/1000</f>
        <v>0</v>
      </c>
      <c r="AJ437">
        <v>608.4427446042</v>
      </c>
      <c r="AK437">
        <v>579.973733333333</v>
      </c>
      <c r="AL437">
        <v>3.43445738474434</v>
      </c>
      <c r="AM437">
        <v>65.3915502829197</v>
      </c>
      <c r="AN437">
        <f>(AP437 - AO437 + DY437*1E3/(8.314*(EA437+273.15)) * AR437/DX437 * AQ437) * DX437/(100*DL437) * 1000/(1000 - AP437)</f>
        <v>0</v>
      </c>
      <c r="AO437">
        <v>25.6627572747259</v>
      </c>
      <c r="AP437">
        <v>29.9968684848485</v>
      </c>
      <c r="AQ437">
        <v>-0.00850110721799082</v>
      </c>
      <c r="AR437">
        <v>110.494569577737</v>
      </c>
      <c r="AS437">
        <v>0</v>
      </c>
      <c r="AT437">
        <v>0</v>
      </c>
      <c r="AU437">
        <f>IF(AS437*$H$13&gt;=AW437,1.0,(AW437/(AW437-AS437*$H$13)))</f>
        <v>0</v>
      </c>
      <c r="AV437">
        <f>(AU437-1)*100</f>
        <v>0</v>
      </c>
      <c r="AW437">
        <f>MAX(0,($B$13+$C$13*EF437)/(1+$D$13*EF437)*DY437/(EA437+273)*$E$13)</f>
        <v>0</v>
      </c>
      <c r="AX437" t="s">
        <v>437</v>
      </c>
      <c r="AY437" t="s">
        <v>437</v>
      </c>
      <c r="AZ437">
        <v>0</v>
      </c>
      <c r="BA437">
        <v>0</v>
      </c>
      <c r="BB437">
        <f>1-AZ437/BA437</f>
        <v>0</v>
      </c>
      <c r="BC437">
        <v>0</v>
      </c>
      <c r="BD437" t="s">
        <v>437</v>
      </c>
      <c r="BE437" t="s">
        <v>437</v>
      </c>
      <c r="BF437">
        <v>0</v>
      </c>
      <c r="BG437">
        <v>0</v>
      </c>
      <c r="BH437">
        <f>1-BF437/BG437</f>
        <v>0</v>
      </c>
      <c r="BI437">
        <v>0.5</v>
      </c>
      <c r="BJ437">
        <f>DI437</f>
        <v>0</v>
      </c>
      <c r="BK437">
        <f>L437</f>
        <v>0</v>
      </c>
      <c r="BL437">
        <f>BH437*BI437*BJ437</f>
        <v>0</v>
      </c>
      <c r="BM437">
        <f>(BK437-BC437)/BJ437</f>
        <v>0</v>
      </c>
      <c r="BN437">
        <f>(BA437-BG437)/BG437</f>
        <v>0</v>
      </c>
      <c r="BO437">
        <f>AZ437/(BB437+AZ437/BG437)</f>
        <v>0</v>
      </c>
      <c r="BP437" t="s">
        <v>437</v>
      </c>
      <c r="BQ437">
        <v>0</v>
      </c>
      <c r="BR437">
        <f>IF(BQ437&lt;&gt;0, BQ437, BO437)</f>
        <v>0</v>
      </c>
      <c r="BS437">
        <f>1-BR437/BG437</f>
        <v>0</v>
      </c>
      <c r="BT437">
        <f>(BG437-BF437)/(BG437-BR437)</f>
        <v>0</v>
      </c>
      <c r="BU437">
        <f>(BA437-BG437)/(BA437-BR437)</f>
        <v>0</v>
      </c>
      <c r="BV437">
        <f>(BG437-BF437)/(BG437-AZ437)</f>
        <v>0</v>
      </c>
      <c r="BW437">
        <f>(BA437-BG437)/(BA437-AZ437)</f>
        <v>0</v>
      </c>
      <c r="BX437">
        <f>(BT437*BR437/BF437)</f>
        <v>0</v>
      </c>
      <c r="BY437">
        <f>(1-BX437)</f>
        <v>0</v>
      </c>
      <c r="DH437">
        <f>$B$11*EG437+$C$11*EH437+$F$11*ES437*(1-EV437)</f>
        <v>0</v>
      </c>
      <c r="DI437">
        <f>DH437*DJ437</f>
        <v>0</v>
      </c>
      <c r="DJ437">
        <f>($B$11*$D$9+$C$11*$D$9+$F$11*((FF437+EX437)/MAX(FF437+EX437+FG437, 0.1)*$I$9+FG437/MAX(FF437+EX437+FG437, 0.1)*$J$9))/($B$11+$C$11+$F$11)</f>
        <v>0</v>
      </c>
      <c r="DK437">
        <f>($B$11*$K$9+$C$11*$K$9+$F$11*((FF437+EX437)/MAX(FF437+EX437+FG437, 0.1)*$P$9+FG437/MAX(FF437+EX437+FG437, 0.1)*$Q$9))/($B$11+$C$11+$F$11)</f>
        <v>0</v>
      </c>
      <c r="DL437">
        <v>6</v>
      </c>
      <c r="DM437">
        <v>0.5</v>
      </c>
      <c r="DN437" t="s">
        <v>438</v>
      </c>
      <c r="DO437">
        <v>2</v>
      </c>
      <c r="DP437" t="b">
        <v>1</v>
      </c>
      <c r="DQ437">
        <v>1761414575.84615</v>
      </c>
      <c r="DR437">
        <v>539.101461538462</v>
      </c>
      <c r="DS437">
        <v>576.490230769231</v>
      </c>
      <c r="DT437">
        <v>30.0635153846154</v>
      </c>
      <c r="DU437">
        <v>25.6572076923077</v>
      </c>
      <c r="DV437">
        <v>538.004076923077</v>
      </c>
      <c r="DW437">
        <v>29.7483307692308</v>
      </c>
      <c r="DX437">
        <v>500.073461538462</v>
      </c>
      <c r="DY437">
        <v>90.3031230769231</v>
      </c>
      <c r="DZ437">
        <v>0.0372878153846154</v>
      </c>
      <c r="EA437">
        <v>36.3806384615385</v>
      </c>
      <c r="EB437">
        <v>35.9973153846154</v>
      </c>
      <c r="EC437">
        <v>999.9</v>
      </c>
      <c r="ED437">
        <v>0</v>
      </c>
      <c r="EE437">
        <v>0</v>
      </c>
      <c r="EF437">
        <v>10032.9153846154</v>
      </c>
      <c r="EG437">
        <v>0</v>
      </c>
      <c r="EH437">
        <v>1274.17</v>
      </c>
      <c r="EI437">
        <v>-37.3886461538462</v>
      </c>
      <c r="EJ437">
        <v>555.810307692308</v>
      </c>
      <c r="EK437">
        <v>591.670923076923</v>
      </c>
      <c r="EL437">
        <v>4.40631076923077</v>
      </c>
      <c r="EM437">
        <v>576.490230769231</v>
      </c>
      <c r="EN437">
        <v>25.6572076923077</v>
      </c>
      <c r="EO437">
        <v>2.71483</v>
      </c>
      <c r="EP437">
        <v>2.31692692307692</v>
      </c>
      <c r="EQ437">
        <v>22.3751461538462</v>
      </c>
      <c r="ER437">
        <v>19.7945692307692</v>
      </c>
      <c r="ES437">
        <v>1200.01076923077</v>
      </c>
      <c r="ET437">
        <v>0.966999</v>
      </c>
      <c r="EU437">
        <v>0.0330015</v>
      </c>
      <c r="EV437">
        <v>0</v>
      </c>
      <c r="EW437">
        <v>1351.47615384615</v>
      </c>
      <c r="EX437">
        <v>5.00059</v>
      </c>
      <c r="EY437">
        <v>16757.3153846154</v>
      </c>
      <c r="EZ437">
        <v>10358.8153846154</v>
      </c>
      <c r="FA437">
        <v>52.3362307692308</v>
      </c>
      <c r="FB437">
        <v>53.9903076923077</v>
      </c>
      <c r="FC437">
        <v>52.6488461538462</v>
      </c>
      <c r="FD437">
        <v>53.4131538461538</v>
      </c>
      <c r="FE437">
        <v>53.375</v>
      </c>
      <c r="FF437">
        <v>1155.57076923077</v>
      </c>
      <c r="FG437">
        <v>39.44</v>
      </c>
      <c r="FH437">
        <v>0</v>
      </c>
      <c r="FI437">
        <v>1761414544.3</v>
      </c>
      <c r="FJ437">
        <v>0</v>
      </c>
      <c r="FK437">
        <v>1351.3628</v>
      </c>
      <c r="FL437">
        <v>-1.36538464119907</v>
      </c>
      <c r="FM437">
        <v>-27.8000000342126</v>
      </c>
      <c r="FN437">
        <v>16757.1</v>
      </c>
      <c r="FO437">
        <v>15</v>
      </c>
      <c r="FP437">
        <v>0</v>
      </c>
      <c r="FQ437" t="s">
        <v>439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-37.1407285714286</v>
      </c>
      <c r="GD437">
        <v>-5.35021558441565</v>
      </c>
      <c r="GE437">
        <v>0.637081901846116</v>
      </c>
      <c r="GF437">
        <v>0</v>
      </c>
      <c r="GG437">
        <v>1351.40823529412</v>
      </c>
      <c r="GH437">
        <v>-0.234071822987237</v>
      </c>
      <c r="GI437">
        <v>0.199962799308437</v>
      </c>
      <c r="GJ437">
        <v>-1</v>
      </c>
      <c r="GK437">
        <v>4.43677761904762</v>
      </c>
      <c r="GL437">
        <v>-0.64293584415584</v>
      </c>
      <c r="GM437">
        <v>0.0649079650189597</v>
      </c>
      <c r="GN437">
        <v>0</v>
      </c>
      <c r="GO437">
        <v>0</v>
      </c>
      <c r="GP437">
        <v>2</v>
      </c>
      <c r="GQ437" t="s">
        <v>473</v>
      </c>
      <c r="GR437">
        <v>3.12933</v>
      </c>
      <c r="GS437">
        <v>2.71455</v>
      </c>
      <c r="GT437">
        <v>0.107575</v>
      </c>
      <c r="GU437">
        <v>0.11295</v>
      </c>
      <c r="GV437">
        <v>0.11648</v>
      </c>
      <c r="GW437">
        <v>0.104562</v>
      </c>
      <c r="GX437">
        <v>32649.8</v>
      </c>
      <c r="GY437">
        <v>34464.8</v>
      </c>
      <c r="GZ437">
        <v>33187.1</v>
      </c>
      <c r="HA437">
        <v>35265.8</v>
      </c>
      <c r="HB437">
        <v>41697.8</v>
      </c>
      <c r="HC437">
        <v>45465.3</v>
      </c>
      <c r="HD437">
        <v>52013.1</v>
      </c>
      <c r="HE437">
        <v>56482.3</v>
      </c>
      <c r="HF437">
        <v>1.76632</v>
      </c>
      <c r="HG437">
        <v>1.62935</v>
      </c>
      <c r="HH437">
        <v>-0.00990927</v>
      </c>
      <c r="HI437">
        <v>0</v>
      </c>
      <c r="HJ437">
        <v>36.1451</v>
      </c>
      <c r="HK437">
        <v>999.9</v>
      </c>
      <c r="HL437">
        <v>56.818</v>
      </c>
      <c r="HM437">
        <v>29.89</v>
      </c>
      <c r="HN437">
        <v>26.6386</v>
      </c>
      <c r="HO437">
        <v>55.3078</v>
      </c>
      <c r="HP437">
        <v>42.3878</v>
      </c>
      <c r="HQ437">
        <v>1</v>
      </c>
      <c r="HR437">
        <v>1.45816</v>
      </c>
      <c r="HS437">
        <v>4.547</v>
      </c>
      <c r="HT437">
        <v>20.0767</v>
      </c>
      <c r="HU437">
        <v>5.19153</v>
      </c>
      <c r="HV437">
        <v>12.0101</v>
      </c>
      <c r="HW437">
        <v>4.9713</v>
      </c>
      <c r="HX437">
        <v>3.295</v>
      </c>
      <c r="HY437">
        <v>9999</v>
      </c>
      <c r="HZ437">
        <v>9999</v>
      </c>
      <c r="IA437">
        <v>999.9</v>
      </c>
      <c r="IB437">
        <v>9999</v>
      </c>
      <c r="IC437">
        <v>1.86323</v>
      </c>
      <c r="ID437">
        <v>1.86813</v>
      </c>
      <c r="IE437">
        <v>1.86783</v>
      </c>
      <c r="IF437">
        <v>1.86905</v>
      </c>
      <c r="IG437">
        <v>1.86983</v>
      </c>
      <c r="IH437">
        <v>1.86595</v>
      </c>
      <c r="II437">
        <v>1.86698</v>
      </c>
      <c r="IJ437">
        <v>1.86843</v>
      </c>
      <c r="IK437">
        <v>5</v>
      </c>
      <c r="IL437">
        <v>0</v>
      </c>
      <c r="IM437">
        <v>0</v>
      </c>
      <c r="IN437">
        <v>0</v>
      </c>
      <c r="IO437" t="s">
        <v>441</v>
      </c>
      <c r="IP437" t="s">
        <v>442</v>
      </c>
      <c r="IQ437" t="s">
        <v>443</v>
      </c>
      <c r="IR437" t="s">
        <v>443</v>
      </c>
      <c r="IS437" t="s">
        <v>443</v>
      </c>
      <c r="IT437" t="s">
        <v>443</v>
      </c>
      <c r="IU437">
        <v>0</v>
      </c>
      <c r="IV437">
        <v>100</v>
      </c>
      <c r="IW437">
        <v>100</v>
      </c>
      <c r="IX437">
        <v>1.098</v>
      </c>
      <c r="IY437">
        <v>0.3152</v>
      </c>
      <c r="IZ437">
        <v>1.09748391826392</v>
      </c>
      <c r="JA437">
        <v>0</v>
      </c>
      <c r="JB437">
        <v>0</v>
      </c>
      <c r="JC437">
        <v>0</v>
      </c>
      <c r="JD437">
        <v>0.315191680746845</v>
      </c>
      <c r="JE437">
        <v>0</v>
      </c>
      <c r="JF437">
        <v>0</v>
      </c>
      <c r="JG437">
        <v>0</v>
      </c>
      <c r="JH437">
        <v>5</v>
      </c>
      <c r="JI437">
        <v>2273</v>
      </c>
      <c r="JJ437">
        <v>0</v>
      </c>
      <c r="JK437">
        <v>25</v>
      </c>
      <c r="JL437">
        <v>29356909.7</v>
      </c>
      <c r="JM437">
        <v>29356909.7</v>
      </c>
      <c r="JN437">
        <v>1.37939</v>
      </c>
      <c r="JO437">
        <v>2.63306</v>
      </c>
      <c r="JP437">
        <v>1.54785</v>
      </c>
      <c r="JQ437">
        <v>2.31689</v>
      </c>
      <c r="JR437">
        <v>1.64551</v>
      </c>
      <c r="JS437">
        <v>2.26929</v>
      </c>
      <c r="JT437">
        <v>34.1225</v>
      </c>
      <c r="JU437">
        <v>24.1663</v>
      </c>
      <c r="JV437">
        <v>18</v>
      </c>
      <c r="JW437">
        <v>501.033</v>
      </c>
      <c r="JX437">
        <v>403.687</v>
      </c>
      <c r="JY437">
        <v>29.7942</v>
      </c>
      <c r="JZ437">
        <v>44.6259</v>
      </c>
      <c r="KA437">
        <v>29.995</v>
      </c>
      <c r="KB437">
        <v>44.6253</v>
      </c>
      <c r="KC437">
        <v>44.5253</v>
      </c>
      <c r="KD437">
        <v>27.6785</v>
      </c>
      <c r="KE437">
        <v>0</v>
      </c>
      <c r="KF437">
        <v>100</v>
      </c>
      <c r="KG437">
        <v>29.837</v>
      </c>
      <c r="KH437">
        <v>622.526</v>
      </c>
      <c r="KI437">
        <v>34.6858</v>
      </c>
      <c r="KJ437">
        <v>94.3774</v>
      </c>
      <c r="KK437">
        <v>91.4391</v>
      </c>
    </row>
    <row r="438" spans="1:297">
      <c r="A438">
        <v>422</v>
      </c>
      <c r="B438">
        <v>1761414589</v>
      </c>
      <c r="C438">
        <v>6408</v>
      </c>
      <c r="D438" t="s">
        <v>1290</v>
      </c>
      <c r="E438" t="s">
        <v>1291</v>
      </c>
      <c r="F438">
        <v>5</v>
      </c>
      <c r="G438" t="s">
        <v>1217</v>
      </c>
      <c r="H438" t="s">
        <v>436</v>
      </c>
      <c r="I438">
        <v>1761414580.84615</v>
      </c>
      <c r="J438">
        <f>(K438)/1000</f>
        <v>0</v>
      </c>
      <c r="K438">
        <f>IF(DP438, AN438, AH438)</f>
        <v>0</v>
      </c>
      <c r="L438">
        <f>IF(DP438, AI438, AG438)</f>
        <v>0</v>
      </c>
      <c r="M438">
        <f>DR438 - IF(AU438&gt;1, L438*DL438*100.0/(AW438), 0)</f>
        <v>0</v>
      </c>
      <c r="N438">
        <f>((T438-J438/2)*M438-L438)/(T438+J438/2)</f>
        <v>0</v>
      </c>
      <c r="O438">
        <f>N438*(DY438+DZ438)/1000.0</f>
        <v>0</v>
      </c>
      <c r="P438">
        <f>(DR438 - IF(AU438&gt;1, L438*DL438*100.0/(AW438), 0))*(DY438+DZ438)/1000.0</f>
        <v>0</v>
      </c>
      <c r="Q438">
        <f>2.0/((1/S438-1/R438)+SIGN(S438)*SQRT((1/S438-1/R438)*(1/S438-1/R438) + 4*DM438/((DM438+1)*(DM438+1))*(2*1/S438*1/R438-1/R438*1/R438)))</f>
        <v>0</v>
      </c>
      <c r="R438">
        <f>IF(LEFT(DN438,1)&lt;&gt;"0",IF(LEFT(DN438,1)="1",3.0,DO438),$D$5+$E$5*(EF438*DY438/($K$5*1000))+$F$5*(EF438*DY438/($K$5*1000))*MAX(MIN(DL438,$J$5),$I$5)*MAX(MIN(DL438,$J$5),$I$5)+$G$5*MAX(MIN(DL438,$J$5),$I$5)*(EF438*DY438/($K$5*1000))+$H$5*(EF438*DY438/($K$5*1000))*(EF438*DY438/($K$5*1000)))</f>
        <v>0</v>
      </c>
      <c r="S438">
        <f>J438*(1000-(1000*0.61365*exp(17.502*W438/(240.97+W438))/(DY438+DZ438)+DT438)/2)/(1000*0.61365*exp(17.502*W438/(240.97+W438))/(DY438+DZ438)-DT438)</f>
        <v>0</v>
      </c>
      <c r="T438">
        <f>1/((DM438+1)/(Q438/1.6)+1/(R438/1.37)) + DM438/((DM438+1)/(Q438/1.6) + DM438/(R438/1.37))</f>
        <v>0</v>
      </c>
      <c r="U438">
        <f>(DH438*DK438)</f>
        <v>0</v>
      </c>
      <c r="V438">
        <f>(EA438+(U438+2*0.95*5.67E-8*(((EA438+$B$7)+273)^4-(EA438+273)^4)-44100*J438)/(1.84*29.3*R438+8*0.95*5.67E-8*(EA438+273)^3))</f>
        <v>0</v>
      </c>
      <c r="W438">
        <f>($C$7*EB438+$D$7*EC438+$E$7*V438)</f>
        <v>0</v>
      </c>
      <c r="X438">
        <f>0.61365*exp(17.502*W438/(240.97+W438))</f>
        <v>0</v>
      </c>
      <c r="Y438">
        <f>(Z438/AA438*100)</f>
        <v>0</v>
      </c>
      <c r="Z438">
        <f>DT438*(DY438+DZ438)/1000</f>
        <v>0</v>
      </c>
      <c r="AA438">
        <f>0.61365*exp(17.502*EA438/(240.97+EA438))</f>
        <v>0</v>
      </c>
      <c r="AB438">
        <f>(X438-DT438*(DY438+DZ438)/1000)</f>
        <v>0</v>
      </c>
      <c r="AC438">
        <f>(-J438*44100)</f>
        <v>0</v>
      </c>
      <c r="AD438">
        <f>2*29.3*R438*0.92*(EA438-W438)</f>
        <v>0</v>
      </c>
      <c r="AE438">
        <f>2*0.95*5.67E-8*(((EA438+$B$7)+273)^4-(W438+273)^4)</f>
        <v>0</v>
      </c>
      <c r="AF438">
        <f>U438+AE438+AC438+AD438</f>
        <v>0</v>
      </c>
      <c r="AG438">
        <f>DX438*AU438*(DS438-DR438*(1000-AU438*DU438)/(1000-AU438*DT438))/(100*DL438)</f>
        <v>0</v>
      </c>
      <c r="AH438">
        <f>1000*DX438*AU438*(DT438-DU438)/(100*DL438*(1000-AU438*DT438))</f>
        <v>0</v>
      </c>
      <c r="AI438">
        <f>(AJ438 - AK438 - DY438*1E3/(8.314*(EA438+273.15)) * AM438/DX438 * AL438) * DX438/(100*DL438) * (1000 - DU438)/1000</f>
        <v>0</v>
      </c>
      <c r="AJ438">
        <v>624.932267964653</v>
      </c>
      <c r="AK438">
        <v>596.608812121212</v>
      </c>
      <c r="AL438">
        <v>3.31060199679203</v>
      </c>
      <c r="AM438">
        <v>65.3915502829197</v>
      </c>
      <c r="AN438">
        <f>(AP438 - AO438 + DY438*1E3/(8.314*(EA438+273.15)) * AR438/DX438 * AQ438) * DX438/(100*DL438) * 1000/(1000 - AP438)</f>
        <v>0</v>
      </c>
      <c r="AO438">
        <v>25.6655076526141</v>
      </c>
      <c r="AP438">
        <v>29.95502</v>
      </c>
      <c r="AQ438">
        <v>-0.00855457294893726</v>
      </c>
      <c r="AR438">
        <v>110.494569577737</v>
      </c>
      <c r="AS438">
        <v>0</v>
      </c>
      <c r="AT438">
        <v>0</v>
      </c>
      <c r="AU438">
        <f>IF(AS438*$H$13&gt;=AW438,1.0,(AW438/(AW438-AS438*$H$13)))</f>
        <v>0</v>
      </c>
      <c r="AV438">
        <f>(AU438-1)*100</f>
        <v>0</v>
      </c>
      <c r="AW438">
        <f>MAX(0,($B$13+$C$13*EF438)/(1+$D$13*EF438)*DY438/(EA438+273)*$E$13)</f>
        <v>0</v>
      </c>
      <c r="AX438" t="s">
        <v>437</v>
      </c>
      <c r="AY438" t="s">
        <v>437</v>
      </c>
      <c r="AZ438">
        <v>0</v>
      </c>
      <c r="BA438">
        <v>0</v>
      </c>
      <c r="BB438">
        <f>1-AZ438/BA438</f>
        <v>0</v>
      </c>
      <c r="BC438">
        <v>0</v>
      </c>
      <c r="BD438" t="s">
        <v>437</v>
      </c>
      <c r="BE438" t="s">
        <v>437</v>
      </c>
      <c r="BF438">
        <v>0</v>
      </c>
      <c r="BG438">
        <v>0</v>
      </c>
      <c r="BH438">
        <f>1-BF438/BG438</f>
        <v>0</v>
      </c>
      <c r="BI438">
        <v>0.5</v>
      </c>
      <c r="BJ438">
        <f>DI438</f>
        <v>0</v>
      </c>
      <c r="BK438">
        <f>L438</f>
        <v>0</v>
      </c>
      <c r="BL438">
        <f>BH438*BI438*BJ438</f>
        <v>0</v>
      </c>
      <c r="BM438">
        <f>(BK438-BC438)/BJ438</f>
        <v>0</v>
      </c>
      <c r="BN438">
        <f>(BA438-BG438)/BG438</f>
        <v>0</v>
      </c>
      <c r="BO438">
        <f>AZ438/(BB438+AZ438/BG438)</f>
        <v>0</v>
      </c>
      <c r="BP438" t="s">
        <v>437</v>
      </c>
      <c r="BQ438">
        <v>0</v>
      </c>
      <c r="BR438">
        <f>IF(BQ438&lt;&gt;0, BQ438, BO438)</f>
        <v>0</v>
      </c>
      <c r="BS438">
        <f>1-BR438/BG438</f>
        <v>0</v>
      </c>
      <c r="BT438">
        <f>(BG438-BF438)/(BG438-BR438)</f>
        <v>0</v>
      </c>
      <c r="BU438">
        <f>(BA438-BG438)/(BA438-BR438)</f>
        <v>0</v>
      </c>
      <c r="BV438">
        <f>(BG438-BF438)/(BG438-AZ438)</f>
        <v>0</v>
      </c>
      <c r="BW438">
        <f>(BA438-BG438)/(BA438-AZ438)</f>
        <v>0</v>
      </c>
      <c r="BX438">
        <f>(BT438*BR438/BF438)</f>
        <v>0</v>
      </c>
      <c r="BY438">
        <f>(1-BX438)</f>
        <v>0</v>
      </c>
      <c r="DH438">
        <f>$B$11*EG438+$C$11*EH438+$F$11*ES438*(1-EV438)</f>
        <v>0</v>
      </c>
      <c r="DI438">
        <f>DH438*DJ438</f>
        <v>0</v>
      </c>
      <c r="DJ438">
        <f>($B$11*$D$9+$C$11*$D$9+$F$11*((FF438+EX438)/MAX(FF438+EX438+FG438, 0.1)*$I$9+FG438/MAX(FF438+EX438+FG438, 0.1)*$J$9))/($B$11+$C$11+$F$11)</f>
        <v>0</v>
      </c>
      <c r="DK438">
        <f>($B$11*$K$9+$C$11*$K$9+$F$11*((FF438+EX438)/MAX(FF438+EX438+FG438, 0.1)*$P$9+FG438/MAX(FF438+EX438+FG438, 0.1)*$Q$9))/($B$11+$C$11+$F$11)</f>
        <v>0</v>
      </c>
      <c r="DL438">
        <v>6</v>
      </c>
      <c r="DM438">
        <v>0.5</v>
      </c>
      <c r="DN438" t="s">
        <v>438</v>
      </c>
      <c r="DO438">
        <v>2</v>
      </c>
      <c r="DP438" t="b">
        <v>1</v>
      </c>
      <c r="DQ438">
        <v>1761414580.84615</v>
      </c>
      <c r="DR438">
        <v>555.408307692308</v>
      </c>
      <c r="DS438">
        <v>592.961461538462</v>
      </c>
      <c r="DT438">
        <v>30.0173153846154</v>
      </c>
      <c r="DU438">
        <v>25.6613230769231</v>
      </c>
      <c r="DV438">
        <v>554.310923076923</v>
      </c>
      <c r="DW438">
        <v>29.7021230769231</v>
      </c>
      <c r="DX438">
        <v>500.083538461538</v>
      </c>
      <c r="DY438">
        <v>90.3031461538461</v>
      </c>
      <c r="DZ438">
        <v>0.0368655</v>
      </c>
      <c r="EA438">
        <v>36.3738923076923</v>
      </c>
      <c r="EB438">
        <v>35.9944538461538</v>
      </c>
      <c r="EC438">
        <v>999.9</v>
      </c>
      <c r="ED438">
        <v>0</v>
      </c>
      <c r="EE438">
        <v>0</v>
      </c>
      <c r="EF438">
        <v>10031.1476923077</v>
      </c>
      <c r="EG438">
        <v>0</v>
      </c>
      <c r="EH438">
        <v>1274.22384615385</v>
      </c>
      <c r="EI438">
        <v>-37.5530153846154</v>
      </c>
      <c r="EJ438">
        <v>572.595384615385</v>
      </c>
      <c r="EK438">
        <v>608.578461538462</v>
      </c>
      <c r="EL438">
        <v>4.35600153846154</v>
      </c>
      <c r="EM438">
        <v>592.961461538462</v>
      </c>
      <c r="EN438">
        <v>25.6613230769231</v>
      </c>
      <c r="EO438">
        <v>2.71065692307692</v>
      </c>
      <c r="EP438">
        <v>2.31729923076923</v>
      </c>
      <c r="EQ438">
        <v>22.3498615384615</v>
      </c>
      <c r="ER438">
        <v>19.7971461538461</v>
      </c>
      <c r="ES438">
        <v>1200.02</v>
      </c>
      <c r="ET438">
        <v>0.966999</v>
      </c>
      <c r="EU438">
        <v>0.0330015</v>
      </c>
      <c r="EV438">
        <v>0</v>
      </c>
      <c r="EW438">
        <v>1351.29</v>
      </c>
      <c r="EX438">
        <v>5.00059</v>
      </c>
      <c r="EY438">
        <v>16754.5461538462</v>
      </c>
      <c r="EZ438">
        <v>10358.8846153846</v>
      </c>
      <c r="FA438">
        <v>52.3168461538462</v>
      </c>
      <c r="FB438">
        <v>53.9709230769231</v>
      </c>
      <c r="FC438">
        <v>52.6297692307692</v>
      </c>
      <c r="FD438">
        <v>53.3940769230769</v>
      </c>
      <c r="FE438">
        <v>53.3701538461538</v>
      </c>
      <c r="FF438">
        <v>1155.58</v>
      </c>
      <c r="FG438">
        <v>39.44</v>
      </c>
      <c r="FH438">
        <v>0</v>
      </c>
      <c r="FI438">
        <v>1761414549.1</v>
      </c>
      <c r="FJ438">
        <v>0</v>
      </c>
      <c r="FK438">
        <v>1351.1844</v>
      </c>
      <c r="FL438">
        <v>-2.92384617965648</v>
      </c>
      <c r="FM438">
        <v>-50.5692308394735</v>
      </c>
      <c r="FN438">
        <v>16754.1</v>
      </c>
      <c r="FO438">
        <v>15</v>
      </c>
      <c r="FP438">
        <v>0</v>
      </c>
      <c r="FQ438" t="s">
        <v>439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-37.44402</v>
      </c>
      <c r="GD438">
        <v>-3.38035488721811</v>
      </c>
      <c r="GE438">
        <v>0.50233620176133</v>
      </c>
      <c r="GF438">
        <v>0</v>
      </c>
      <c r="GG438">
        <v>1351.31</v>
      </c>
      <c r="GH438">
        <v>-1.79220780142482</v>
      </c>
      <c r="GI438">
        <v>0.274236909173327</v>
      </c>
      <c r="GJ438">
        <v>-1</v>
      </c>
      <c r="GK438">
        <v>4.380224</v>
      </c>
      <c r="GL438">
        <v>-0.60571037593985</v>
      </c>
      <c r="GM438">
        <v>0.0582900479841971</v>
      </c>
      <c r="GN438">
        <v>0</v>
      </c>
      <c r="GO438">
        <v>0</v>
      </c>
      <c r="GP438">
        <v>2</v>
      </c>
      <c r="GQ438" t="s">
        <v>473</v>
      </c>
      <c r="GR438">
        <v>3.12925</v>
      </c>
      <c r="GS438">
        <v>2.71426</v>
      </c>
      <c r="GT438">
        <v>0.109798</v>
      </c>
      <c r="GU438">
        <v>0.115047</v>
      </c>
      <c r="GV438">
        <v>0.116363</v>
      </c>
      <c r="GW438">
        <v>0.104575</v>
      </c>
      <c r="GX438">
        <v>32570.2</v>
      </c>
      <c r="GY438">
        <v>34384.9</v>
      </c>
      <c r="GZ438">
        <v>33188.7</v>
      </c>
      <c r="HA438">
        <v>35267.5</v>
      </c>
      <c r="HB438">
        <v>41704.8</v>
      </c>
      <c r="HC438">
        <v>45467.1</v>
      </c>
      <c r="HD438">
        <v>52015.1</v>
      </c>
      <c r="HE438">
        <v>56485.1</v>
      </c>
      <c r="HF438">
        <v>1.76593</v>
      </c>
      <c r="HG438">
        <v>1.62982</v>
      </c>
      <c r="HH438">
        <v>-0.00823289</v>
      </c>
      <c r="HI438">
        <v>0</v>
      </c>
      <c r="HJ438">
        <v>36.139</v>
      </c>
      <c r="HK438">
        <v>999.9</v>
      </c>
      <c r="HL438">
        <v>56.818</v>
      </c>
      <c r="HM438">
        <v>29.89</v>
      </c>
      <c r="HN438">
        <v>26.6376</v>
      </c>
      <c r="HO438">
        <v>55.5578</v>
      </c>
      <c r="HP438">
        <v>42.5601</v>
      </c>
      <c r="HQ438">
        <v>1</v>
      </c>
      <c r="HR438">
        <v>1.45701</v>
      </c>
      <c r="HS438">
        <v>4.7597</v>
      </c>
      <c r="HT438">
        <v>20.0706</v>
      </c>
      <c r="HU438">
        <v>5.19048</v>
      </c>
      <c r="HV438">
        <v>12.0099</v>
      </c>
      <c r="HW438">
        <v>4.97155</v>
      </c>
      <c r="HX438">
        <v>3.29485</v>
      </c>
      <c r="HY438">
        <v>9999</v>
      </c>
      <c r="HZ438">
        <v>9999</v>
      </c>
      <c r="IA438">
        <v>999.9</v>
      </c>
      <c r="IB438">
        <v>9999</v>
      </c>
      <c r="IC438">
        <v>1.86324</v>
      </c>
      <c r="ID438">
        <v>1.86812</v>
      </c>
      <c r="IE438">
        <v>1.86783</v>
      </c>
      <c r="IF438">
        <v>1.86905</v>
      </c>
      <c r="IG438">
        <v>1.86983</v>
      </c>
      <c r="IH438">
        <v>1.86592</v>
      </c>
      <c r="II438">
        <v>1.86693</v>
      </c>
      <c r="IJ438">
        <v>1.86842</v>
      </c>
      <c r="IK438">
        <v>5</v>
      </c>
      <c r="IL438">
        <v>0</v>
      </c>
      <c r="IM438">
        <v>0</v>
      </c>
      <c r="IN438">
        <v>0</v>
      </c>
      <c r="IO438" t="s">
        <v>441</v>
      </c>
      <c r="IP438" t="s">
        <v>442</v>
      </c>
      <c r="IQ438" t="s">
        <v>443</v>
      </c>
      <c r="IR438" t="s">
        <v>443</v>
      </c>
      <c r="IS438" t="s">
        <v>443</v>
      </c>
      <c r="IT438" t="s">
        <v>443</v>
      </c>
      <c r="IU438">
        <v>0</v>
      </c>
      <c r="IV438">
        <v>100</v>
      </c>
      <c r="IW438">
        <v>100</v>
      </c>
      <c r="IX438">
        <v>1.097</v>
      </c>
      <c r="IY438">
        <v>0.3152</v>
      </c>
      <c r="IZ438">
        <v>1.09748391826392</v>
      </c>
      <c r="JA438">
        <v>0</v>
      </c>
      <c r="JB438">
        <v>0</v>
      </c>
      <c r="JC438">
        <v>0</v>
      </c>
      <c r="JD438">
        <v>0.315191680746845</v>
      </c>
      <c r="JE438">
        <v>0</v>
      </c>
      <c r="JF438">
        <v>0</v>
      </c>
      <c r="JG438">
        <v>0</v>
      </c>
      <c r="JH438">
        <v>5</v>
      </c>
      <c r="JI438">
        <v>2273</v>
      </c>
      <c r="JJ438">
        <v>0</v>
      </c>
      <c r="JK438">
        <v>25</v>
      </c>
      <c r="JL438">
        <v>29356909.8</v>
      </c>
      <c r="JM438">
        <v>29356909.8</v>
      </c>
      <c r="JN438">
        <v>1.40503</v>
      </c>
      <c r="JO438">
        <v>2.62451</v>
      </c>
      <c r="JP438">
        <v>1.54785</v>
      </c>
      <c r="JQ438">
        <v>2.31689</v>
      </c>
      <c r="JR438">
        <v>1.64673</v>
      </c>
      <c r="JS438">
        <v>2.36206</v>
      </c>
      <c r="JT438">
        <v>34.1225</v>
      </c>
      <c r="JU438">
        <v>24.1751</v>
      </c>
      <c r="JV438">
        <v>18</v>
      </c>
      <c r="JW438">
        <v>500.589</v>
      </c>
      <c r="JX438">
        <v>403.854</v>
      </c>
      <c r="JY438">
        <v>29.853</v>
      </c>
      <c r="JZ438">
        <v>44.602</v>
      </c>
      <c r="KA438">
        <v>29.9976</v>
      </c>
      <c r="KB438">
        <v>44.6016</v>
      </c>
      <c r="KC438">
        <v>44.5018</v>
      </c>
      <c r="KD438">
        <v>28.2717</v>
      </c>
      <c r="KE438">
        <v>0</v>
      </c>
      <c r="KF438">
        <v>100</v>
      </c>
      <c r="KG438">
        <v>29.843</v>
      </c>
      <c r="KH438">
        <v>642.725</v>
      </c>
      <c r="KI438">
        <v>34.6858</v>
      </c>
      <c r="KJ438">
        <v>94.3815</v>
      </c>
      <c r="KK438">
        <v>91.4436</v>
      </c>
    </row>
    <row r="439" spans="1:297">
      <c r="A439">
        <v>423</v>
      </c>
      <c r="B439">
        <v>1761414594</v>
      </c>
      <c r="C439">
        <v>6413</v>
      </c>
      <c r="D439" t="s">
        <v>1292</v>
      </c>
      <c r="E439" t="s">
        <v>1293</v>
      </c>
      <c r="F439">
        <v>5</v>
      </c>
      <c r="G439" t="s">
        <v>1217</v>
      </c>
      <c r="H439" t="s">
        <v>436</v>
      </c>
      <c r="I439">
        <v>1761414585.84615</v>
      </c>
      <c r="J439">
        <f>(K439)/1000</f>
        <v>0</v>
      </c>
      <c r="K439">
        <f>IF(DP439, AN439, AH439)</f>
        <v>0</v>
      </c>
      <c r="L439">
        <f>IF(DP439, AI439, AG439)</f>
        <v>0</v>
      </c>
      <c r="M439">
        <f>DR439 - IF(AU439&gt;1, L439*DL439*100.0/(AW439), 0)</f>
        <v>0</v>
      </c>
      <c r="N439">
        <f>((T439-J439/2)*M439-L439)/(T439+J439/2)</f>
        <v>0</v>
      </c>
      <c r="O439">
        <f>N439*(DY439+DZ439)/1000.0</f>
        <v>0</v>
      </c>
      <c r="P439">
        <f>(DR439 - IF(AU439&gt;1, L439*DL439*100.0/(AW439), 0))*(DY439+DZ439)/1000.0</f>
        <v>0</v>
      </c>
      <c r="Q439">
        <f>2.0/((1/S439-1/R439)+SIGN(S439)*SQRT((1/S439-1/R439)*(1/S439-1/R439) + 4*DM439/((DM439+1)*(DM439+1))*(2*1/S439*1/R439-1/R439*1/R439)))</f>
        <v>0</v>
      </c>
      <c r="R439">
        <f>IF(LEFT(DN439,1)&lt;&gt;"0",IF(LEFT(DN439,1)="1",3.0,DO439),$D$5+$E$5*(EF439*DY439/($K$5*1000))+$F$5*(EF439*DY439/($K$5*1000))*MAX(MIN(DL439,$J$5),$I$5)*MAX(MIN(DL439,$J$5),$I$5)+$G$5*MAX(MIN(DL439,$J$5),$I$5)*(EF439*DY439/($K$5*1000))+$H$5*(EF439*DY439/($K$5*1000))*(EF439*DY439/($K$5*1000)))</f>
        <v>0</v>
      </c>
      <c r="S439">
        <f>J439*(1000-(1000*0.61365*exp(17.502*W439/(240.97+W439))/(DY439+DZ439)+DT439)/2)/(1000*0.61365*exp(17.502*W439/(240.97+W439))/(DY439+DZ439)-DT439)</f>
        <v>0</v>
      </c>
      <c r="T439">
        <f>1/((DM439+1)/(Q439/1.6)+1/(R439/1.37)) + DM439/((DM439+1)/(Q439/1.6) + DM439/(R439/1.37))</f>
        <v>0</v>
      </c>
      <c r="U439">
        <f>(DH439*DK439)</f>
        <v>0</v>
      </c>
      <c r="V439">
        <f>(EA439+(U439+2*0.95*5.67E-8*(((EA439+$B$7)+273)^4-(EA439+273)^4)-44100*J439)/(1.84*29.3*R439+8*0.95*5.67E-8*(EA439+273)^3))</f>
        <v>0</v>
      </c>
      <c r="W439">
        <f>($C$7*EB439+$D$7*EC439+$E$7*V439)</f>
        <v>0</v>
      </c>
      <c r="X439">
        <f>0.61365*exp(17.502*W439/(240.97+W439))</f>
        <v>0</v>
      </c>
      <c r="Y439">
        <f>(Z439/AA439*100)</f>
        <v>0</v>
      </c>
      <c r="Z439">
        <f>DT439*(DY439+DZ439)/1000</f>
        <v>0</v>
      </c>
      <c r="AA439">
        <f>0.61365*exp(17.502*EA439/(240.97+EA439))</f>
        <v>0</v>
      </c>
      <c r="AB439">
        <f>(X439-DT439*(DY439+DZ439)/1000)</f>
        <v>0</v>
      </c>
      <c r="AC439">
        <f>(-J439*44100)</f>
        <v>0</v>
      </c>
      <c r="AD439">
        <f>2*29.3*R439*0.92*(EA439-W439)</f>
        <v>0</v>
      </c>
      <c r="AE439">
        <f>2*0.95*5.67E-8*(((EA439+$B$7)+273)^4-(W439+273)^4)</f>
        <v>0</v>
      </c>
      <c r="AF439">
        <f>U439+AE439+AC439+AD439</f>
        <v>0</v>
      </c>
      <c r="AG439">
        <f>DX439*AU439*(DS439-DR439*(1000-AU439*DU439)/(1000-AU439*DT439))/(100*DL439)</f>
        <v>0</v>
      </c>
      <c r="AH439">
        <f>1000*DX439*AU439*(DT439-DU439)/(100*DL439*(1000-AU439*DT439))</f>
        <v>0</v>
      </c>
      <c r="AI439">
        <f>(AJ439 - AK439 - DY439*1E3/(8.314*(EA439+273.15)) * AM439/DX439 * AL439) * DX439/(100*DL439) * (1000 - DU439)/1000</f>
        <v>0</v>
      </c>
      <c r="AJ439">
        <v>641.054392871239</v>
      </c>
      <c r="AK439">
        <v>612.79136969697</v>
      </c>
      <c r="AL439">
        <v>3.21777610970365</v>
      </c>
      <c r="AM439">
        <v>65.3915502829197</v>
      </c>
      <c r="AN439">
        <f>(AP439 - AO439 + DY439*1E3/(8.314*(EA439+273.15)) * AR439/DX439 * AQ439) * DX439/(100*DL439) * 1000/(1000 - AP439)</f>
        <v>0</v>
      </c>
      <c r="AO439">
        <v>25.6700198402872</v>
      </c>
      <c r="AP439">
        <v>29.9051145454545</v>
      </c>
      <c r="AQ439">
        <v>-0.0103263827221606</v>
      </c>
      <c r="AR439">
        <v>110.494569577737</v>
      </c>
      <c r="AS439">
        <v>0</v>
      </c>
      <c r="AT439">
        <v>0</v>
      </c>
      <c r="AU439">
        <f>IF(AS439*$H$13&gt;=AW439,1.0,(AW439/(AW439-AS439*$H$13)))</f>
        <v>0</v>
      </c>
      <c r="AV439">
        <f>(AU439-1)*100</f>
        <v>0</v>
      </c>
      <c r="AW439">
        <f>MAX(0,($B$13+$C$13*EF439)/(1+$D$13*EF439)*DY439/(EA439+273)*$E$13)</f>
        <v>0</v>
      </c>
      <c r="AX439" t="s">
        <v>437</v>
      </c>
      <c r="AY439" t="s">
        <v>437</v>
      </c>
      <c r="AZ439">
        <v>0</v>
      </c>
      <c r="BA439">
        <v>0</v>
      </c>
      <c r="BB439">
        <f>1-AZ439/BA439</f>
        <v>0</v>
      </c>
      <c r="BC439">
        <v>0</v>
      </c>
      <c r="BD439" t="s">
        <v>437</v>
      </c>
      <c r="BE439" t="s">
        <v>437</v>
      </c>
      <c r="BF439">
        <v>0</v>
      </c>
      <c r="BG439">
        <v>0</v>
      </c>
      <c r="BH439">
        <f>1-BF439/BG439</f>
        <v>0</v>
      </c>
      <c r="BI439">
        <v>0.5</v>
      </c>
      <c r="BJ439">
        <f>DI439</f>
        <v>0</v>
      </c>
      <c r="BK439">
        <f>L439</f>
        <v>0</v>
      </c>
      <c r="BL439">
        <f>BH439*BI439*BJ439</f>
        <v>0</v>
      </c>
      <c r="BM439">
        <f>(BK439-BC439)/BJ439</f>
        <v>0</v>
      </c>
      <c r="BN439">
        <f>(BA439-BG439)/BG439</f>
        <v>0</v>
      </c>
      <c r="BO439">
        <f>AZ439/(BB439+AZ439/BG439)</f>
        <v>0</v>
      </c>
      <c r="BP439" t="s">
        <v>437</v>
      </c>
      <c r="BQ439">
        <v>0</v>
      </c>
      <c r="BR439">
        <f>IF(BQ439&lt;&gt;0, BQ439, BO439)</f>
        <v>0</v>
      </c>
      <c r="BS439">
        <f>1-BR439/BG439</f>
        <v>0</v>
      </c>
      <c r="BT439">
        <f>(BG439-BF439)/(BG439-BR439)</f>
        <v>0</v>
      </c>
      <c r="BU439">
        <f>(BA439-BG439)/(BA439-BR439)</f>
        <v>0</v>
      </c>
      <c r="BV439">
        <f>(BG439-BF439)/(BG439-AZ439)</f>
        <v>0</v>
      </c>
      <c r="BW439">
        <f>(BA439-BG439)/(BA439-AZ439)</f>
        <v>0</v>
      </c>
      <c r="BX439">
        <f>(BT439*BR439/BF439)</f>
        <v>0</v>
      </c>
      <c r="BY439">
        <f>(1-BX439)</f>
        <v>0</v>
      </c>
      <c r="DH439">
        <f>$B$11*EG439+$C$11*EH439+$F$11*ES439*(1-EV439)</f>
        <v>0</v>
      </c>
      <c r="DI439">
        <f>DH439*DJ439</f>
        <v>0</v>
      </c>
      <c r="DJ439">
        <f>($B$11*$D$9+$C$11*$D$9+$F$11*((FF439+EX439)/MAX(FF439+EX439+FG439, 0.1)*$I$9+FG439/MAX(FF439+EX439+FG439, 0.1)*$J$9))/($B$11+$C$11+$F$11)</f>
        <v>0</v>
      </c>
      <c r="DK439">
        <f>($B$11*$K$9+$C$11*$K$9+$F$11*((FF439+EX439)/MAX(FF439+EX439+FG439, 0.1)*$P$9+FG439/MAX(FF439+EX439+FG439, 0.1)*$Q$9))/($B$11+$C$11+$F$11)</f>
        <v>0</v>
      </c>
      <c r="DL439">
        <v>6</v>
      </c>
      <c r="DM439">
        <v>0.5</v>
      </c>
      <c r="DN439" t="s">
        <v>438</v>
      </c>
      <c r="DO439">
        <v>2</v>
      </c>
      <c r="DP439" t="b">
        <v>1</v>
      </c>
      <c r="DQ439">
        <v>1761414585.84615</v>
      </c>
      <c r="DR439">
        <v>571.622461538461</v>
      </c>
      <c r="DS439">
        <v>609.367923076923</v>
      </c>
      <c r="DT439">
        <v>29.9719384615385</v>
      </c>
      <c r="DU439">
        <v>25.6652307692308</v>
      </c>
      <c r="DV439">
        <v>570.525153846154</v>
      </c>
      <c r="DW439">
        <v>29.6567384615385</v>
      </c>
      <c r="DX439">
        <v>500.070615384615</v>
      </c>
      <c r="DY439">
        <v>90.3024538461539</v>
      </c>
      <c r="DZ439">
        <v>0.0366597230769231</v>
      </c>
      <c r="EA439">
        <v>36.3696692307692</v>
      </c>
      <c r="EB439">
        <v>35.9985615384615</v>
      </c>
      <c r="EC439">
        <v>999.9</v>
      </c>
      <c r="ED439">
        <v>0</v>
      </c>
      <c r="EE439">
        <v>0</v>
      </c>
      <c r="EF439">
        <v>10011.6823076923</v>
      </c>
      <c r="EG439">
        <v>0</v>
      </c>
      <c r="EH439">
        <v>1274.27384615385</v>
      </c>
      <c r="EI439">
        <v>-37.7452923076923</v>
      </c>
      <c r="EJ439">
        <v>589.283846153846</v>
      </c>
      <c r="EK439">
        <v>625.419538461538</v>
      </c>
      <c r="EL439">
        <v>4.30671</v>
      </c>
      <c r="EM439">
        <v>609.367923076923</v>
      </c>
      <c r="EN439">
        <v>25.6652307692308</v>
      </c>
      <c r="EO439">
        <v>2.70653846153846</v>
      </c>
      <c r="EP439">
        <v>2.31763307692308</v>
      </c>
      <c r="EQ439">
        <v>22.3248538461539</v>
      </c>
      <c r="ER439">
        <v>19.7994692307692</v>
      </c>
      <c r="ES439">
        <v>1200.02076923077</v>
      </c>
      <c r="ET439">
        <v>0.966998923076923</v>
      </c>
      <c r="EU439">
        <v>0.0330015230769231</v>
      </c>
      <c r="EV439">
        <v>0</v>
      </c>
      <c r="EW439">
        <v>1350.92</v>
      </c>
      <c r="EX439">
        <v>5.00059</v>
      </c>
      <c r="EY439">
        <v>16749.9692307692</v>
      </c>
      <c r="EZ439">
        <v>10358.8923076923</v>
      </c>
      <c r="FA439">
        <v>52.3072307692308</v>
      </c>
      <c r="FB439">
        <v>53.9515384615385</v>
      </c>
      <c r="FC439">
        <v>52.6201538461538</v>
      </c>
      <c r="FD439">
        <v>53.3749230769231</v>
      </c>
      <c r="FE439">
        <v>53.3604615384615</v>
      </c>
      <c r="FF439">
        <v>1155.58076923077</v>
      </c>
      <c r="FG439">
        <v>39.44</v>
      </c>
      <c r="FH439">
        <v>0</v>
      </c>
      <c r="FI439">
        <v>1761414553.9</v>
      </c>
      <c r="FJ439">
        <v>0</v>
      </c>
      <c r="FK439">
        <v>1350.8732</v>
      </c>
      <c r="FL439">
        <v>-4.6992307633614</v>
      </c>
      <c r="FM439">
        <v>-69.6923075697054</v>
      </c>
      <c r="FN439">
        <v>16749.168</v>
      </c>
      <c r="FO439">
        <v>15</v>
      </c>
      <c r="FP439">
        <v>0</v>
      </c>
      <c r="FQ439" t="s">
        <v>439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-37.5247476190476</v>
      </c>
      <c r="GD439">
        <v>-1.820812987013</v>
      </c>
      <c r="GE439">
        <v>0.475679608679391</v>
      </c>
      <c r="GF439">
        <v>0</v>
      </c>
      <c r="GG439">
        <v>1351.03764705882</v>
      </c>
      <c r="GH439">
        <v>-3.72650879071225</v>
      </c>
      <c r="GI439">
        <v>0.436153364982396</v>
      </c>
      <c r="GJ439">
        <v>-1</v>
      </c>
      <c r="GK439">
        <v>4.33482857142857</v>
      </c>
      <c r="GL439">
        <v>-0.587127272727277</v>
      </c>
      <c r="GM439">
        <v>0.0593000811278425</v>
      </c>
      <c r="GN439">
        <v>0</v>
      </c>
      <c r="GO439">
        <v>0</v>
      </c>
      <c r="GP439">
        <v>2</v>
      </c>
      <c r="GQ439" t="s">
        <v>473</v>
      </c>
      <c r="GR439">
        <v>3.12916</v>
      </c>
      <c r="GS439">
        <v>2.71458</v>
      </c>
      <c r="GT439">
        <v>0.111941</v>
      </c>
      <c r="GU439">
        <v>0.117249</v>
      </c>
      <c r="GV439">
        <v>0.116225</v>
      </c>
      <c r="GW439">
        <v>0.104593</v>
      </c>
      <c r="GX439">
        <v>32492.6</v>
      </c>
      <c r="GY439">
        <v>34301.2</v>
      </c>
      <c r="GZ439">
        <v>33189.5</v>
      </c>
      <c r="HA439">
        <v>35269.4</v>
      </c>
      <c r="HB439">
        <v>41712.2</v>
      </c>
      <c r="HC439">
        <v>45468.6</v>
      </c>
      <c r="HD439">
        <v>52016.3</v>
      </c>
      <c r="HE439">
        <v>56487.9</v>
      </c>
      <c r="HF439">
        <v>1.7659</v>
      </c>
      <c r="HG439">
        <v>1.63022</v>
      </c>
      <c r="HH439">
        <v>-0.00696629</v>
      </c>
      <c r="HI439">
        <v>0</v>
      </c>
      <c r="HJ439">
        <v>36.1332</v>
      </c>
      <c r="HK439">
        <v>999.9</v>
      </c>
      <c r="HL439">
        <v>56.818</v>
      </c>
      <c r="HM439">
        <v>29.89</v>
      </c>
      <c r="HN439">
        <v>26.6373</v>
      </c>
      <c r="HO439">
        <v>56.1078</v>
      </c>
      <c r="HP439">
        <v>42.3317</v>
      </c>
      <c r="HQ439">
        <v>1</v>
      </c>
      <c r="HR439">
        <v>1.45604</v>
      </c>
      <c r="HS439">
        <v>4.88962</v>
      </c>
      <c r="HT439">
        <v>20.0669</v>
      </c>
      <c r="HU439">
        <v>5.19183</v>
      </c>
      <c r="HV439">
        <v>12.0102</v>
      </c>
      <c r="HW439">
        <v>4.97155</v>
      </c>
      <c r="HX439">
        <v>3.29495</v>
      </c>
      <c r="HY439">
        <v>9999</v>
      </c>
      <c r="HZ439">
        <v>9999</v>
      </c>
      <c r="IA439">
        <v>999.9</v>
      </c>
      <c r="IB439">
        <v>9999</v>
      </c>
      <c r="IC439">
        <v>1.86324</v>
      </c>
      <c r="ID439">
        <v>1.86813</v>
      </c>
      <c r="IE439">
        <v>1.86783</v>
      </c>
      <c r="IF439">
        <v>1.86905</v>
      </c>
      <c r="IG439">
        <v>1.86982</v>
      </c>
      <c r="IH439">
        <v>1.86591</v>
      </c>
      <c r="II439">
        <v>1.86694</v>
      </c>
      <c r="IJ439">
        <v>1.86842</v>
      </c>
      <c r="IK439">
        <v>5</v>
      </c>
      <c r="IL439">
        <v>0</v>
      </c>
      <c r="IM439">
        <v>0</v>
      </c>
      <c r="IN439">
        <v>0</v>
      </c>
      <c r="IO439" t="s">
        <v>441</v>
      </c>
      <c r="IP439" t="s">
        <v>442</v>
      </c>
      <c r="IQ439" t="s">
        <v>443</v>
      </c>
      <c r="IR439" t="s">
        <v>443</v>
      </c>
      <c r="IS439" t="s">
        <v>443</v>
      </c>
      <c r="IT439" t="s">
        <v>443</v>
      </c>
      <c r="IU439">
        <v>0</v>
      </c>
      <c r="IV439">
        <v>100</v>
      </c>
      <c r="IW439">
        <v>100</v>
      </c>
      <c r="IX439">
        <v>1.097</v>
      </c>
      <c r="IY439">
        <v>0.3152</v>
      </c>
      <c r="IZ439">
        <v>1.09748391826392</v>
      </c>
      <c r="JA439">
        <v>0</v>
      </c>
      <c r="JB439">
        <v>0</v>
      </c>
      <c r="JC439">
        <v>0</v>
      </c>
      <c r="JD439">
        <v>0.315191680746845</v>
      </c>
      <c r="JE439">
        <v>0</v>
      </c>
      <c r="JF439">
        <v>0</v>
      </c>
      <c r="JG439">
        <v>0</v>
      </c>
      <c r="JH439">
        <v>5</v>
      </c>
      <c r="JI439">
        <v>2273</v>
      </c>
      <c r="JJ439">
        <v>0</v>
      </c>
      <c r="JK439">
        <v>25</v>
      </c>
      <c r="JL439">
        <v>29356909.9</v>
      </c>
      <c r="JM439">
        <v>29356909.9</v>
      </c>
      <c r="JN439">
        <v>1.44043</v>
      </c>
      <c r="JO439">
        <v>2.62451</v>
      </c>
      <c r="JP439">
        <v>1.54785</v>
      </c>
      <c r="JQ439">
        <v>2.31689</v>
      </c>
      <c r="JR439">
        <v>1.64673</v>
      </c>
      <c r="JS439">
        <v>2.35229</v>
      </c>
      <c r="JT439">
        <v>34.1225</v>
      </c>
      <c r="JU439">
        <v>24.1663</v>
      </c>
      <c r="JV439">
        <v>18</v>
      </c>
      <c r="JW439">
        <v>500.436</v>
      </c>
      <c r="JX439">
        <v>403.986</v>
      </c>
      <c r="JY439">
        <v>29.8678</v>
      </c>
      <c r="JZ439">
        <v>44.5781</v>
      </c>
      <c r="KA439">
        <v>29.9985</v>
      </c>
      <c r="KB439">
        <v>44.5814</v>
      </c>
      <c r="KC439">
        <v>44.4805</v>
      </c>
      <c r="KD439">
        <v>28.885</v>
      </c>
      <c r="KE439">
        <v>0</v>
      </c>
      <c r="KF439">
        <v>100</v>
      </c>
      <c r="KG439">
        <v>29.8485</v>
      </c>
      <c r="KH439">
        <v>656.274</v>
      </c>
      <c r="KI439">
        <v>34.6858</v>
      </c>
      <c r="KJ439">
        <v>94.3838</v>
      </c>
      <c r="KK439">
        <v>91.4482</v>
      </c>
    </row>
    <row r="440" spans="1:297">
      <c r="A440">
        <v>424</v>
      </c>
      <c r="B440">
        <v>1761414599</v>
      </c>
      <c r="C440">
        <v>6418</v>
      </c>
      <c r="D440" t="s">
        <v>1294</v>
      </c>
      <c r="E440" t="s">
        <v>1295</v>
      </c>
      <c r="F440">
        <v>5</v>
      </c>
      <c r="G440" t="s">
        <v>1217</v>
      </c>
      <c r="H440" t="s">
        <v>436</v>
      </c>
      <c r="I440">
        <v>1761414590.84615</v>
      </c>
      <c r="J440">
        <f>(K440)/1000</f>
        <v>0</v>
      </c>
      <c r="K440">
        <f>IF(DP440, AN440, AH440)</f>
        <v>0</v>
      </c>
      <c r="L440">
        <f>IF(DP440, AI440, AG440)</f>
        <v>0</v>
      </c>
      <c r="M440">
        <f>DR440 - IF(AU440&gt;1, L440*DL440*100.0/(AW440), 0)</f>
        <v>0</v>
      </c>
      <c r="N440">
        <f>((T440-J440/2)*M440-L440)/(T440+J440/2)</f>
        <v>0</v>
      </c>
      <c r="O440">
        <f>N440*(DY440+DZ440)/1000.0</f>
        <v>0</v>
      </c>
      <c r="P440">
        <f>(DR440 - IF(AU440&gt;1, L440*DL440*100.0/(AW440), 0))*(DY440+DZ440)/1000.0</f>
        <v>0</v>
      </c>
      <c r="Q440">
        <f>2.0/((1/S440-1/R440)+SIGN(S440)*SQRT((1/S440-1/R440)*(1/S440-1/R440) + 4*DM440/((DM440+1)*(DM440+1))*(2*1/S440*1/R440-1/R440*1/R440)))</f>
        <v>0</v>
      </c>
      <c r="R440">
        <f>IF(LEFT(DN440,1)&lt;&gt;"0",IF(LEFT(DN440,1)="1",3.0,DO440),$D$5+$E$5*(EF440*DY440/($K$5*1000))+$F$5*(EF440*DY440/($K$5*1000))*MAX(MIN(DL440,$J$5),$I$5)*MAX(MIN(DL440,$J$5),$I$5)+$G$5*MAX(MIN(DL440,$J$5),$I$5)*(EF440*DY440/($K$5*1000))+$H$5*(EF440*DY440/($K$5*1000))*(EF440*DY440/($K$5*1000)))</f>
        <v>0</v>
      </c>
      <c r="S440">
        <f>J440*(1000-(1000*0.61365*exp(17.502*W440/(240.97+W440))/(DY440+DZ440)+DT440)/2)/(1000*0.61365*exp(17.502*W440/(240.97+W440))/(DY440+DZ440)-DT440)</f>
        <v>0</v>
      </c>
      <c r="T440">
        <f>1/((DM440+1)/(Q440/1.6)+1/(R440/1.37)) + DM440/((DM440+1)/(Q440/1.6) + DM440/(R440/1.37))</f>
        <v>0</v>
      </c>
      <c r="U440">
        <f>(DH440*DK440)</f>
        <v>0</v>
      </c>
      <c r="V440">
        <f>(EA440+(U440+2*0.95*5.67E-8*(((EA440+$B$7)+273)^4-(EA440+273)^4)-44100*J440)/(1.84*29.3*R440+8*0.95*5.67E-8*(EA440+273)^3))</f>
        <v>0</v>
      </c>
      <c r="W440">
        <f>($C$7*EB440+$D$7*EC440+$E$7*V440)</f>
        <v>0</v>
      </c>
      <c r="X440">
        <f>0.61365*exp(17.502*W440/(240.97+W440))</f>
        <v>0</v>
      </c>
      <c r="Y440">
        <f>(Z440/AA440*100)</f>
        <v>0</v>
      </c>
      <c r="Z440">
        <f>DT440*(DY440+DZ440)/1000</f>
        <v>0</v>
      </c>
      <c r="AA440">
        <f>0.61365*exp(17.502*EA440/(240.97+EA440))</f>
        <v>0</v>
      </c>
      <c r="AB440">
        <f>(X440-DT440*(DY440+DZ440)/1000)</f>
        <v>0</v>
      </c>
      <c r="AC440">
        <f>(-J440*44100)</f>
        <v>0</v>
      </c>
      <c r="AD440">
        <f>2*29.3*R440*0.92*(EA440-W440)</f>
        <v>0</v>
      </c>
      <c r="AE440">
        <f>2*0.95*5.67E-8*(((EA440+$B$7)+273)^4-(W440+273)^4)</f>
        <v>0</v>
      </c>
      <c r="AF440">
        <f>U440+AE440+AC440+AD440</f>
        <v>0</v>
      </c>
      <c r="AG440">
        <f>DX440*AU440*(DS440-DR440*(1000-AU440*DU440)/(1000-AU440*DT440))/(100*DL440)</f>
        <v>0</v>
      </c>
      <c r="AH440">
        <f>1000*DX440*AU440*(DT440-DU440)/(100*DL440*(1000-AU440*DT440))</f>
        <v>0</v>
      </c>
      <c r="AI440">
        <f>(AJ440 - AK440 - DY440*1E3/(8.314*(EA440+273.15)) * AM440/DX440 * AL440) * DX440/(100*DL440) * (1000 - DU440)/1000</f>
        <v>0</v>
      </c>
      <c r="AJ440">
        <v>658.844568050577</v>
      </c>
      <c r="AK440">
        <v>629.772503030303</v>
      </c>
      <c r="AL440">
        <v>3.42105321340491</v>
      </c>
      <c r="AM440">
        <v>65.3915502829197</v>
      </c>
      <c r="AN440">
        <f>(AP440 - AO440 + DY440*1E3/(8.314*(EA440+273.15)) * AR440/DX440 * AQ440) * DX440/(100*DL440) * 1000/(1000 - AP440)</f>
        <v>0</v>
      </c>
      <c r="AO440">
        <v>25.6746597606484</v>
      </c>
      <c r="AP440">
        <v>29.84834</v>
      </c>
      <c r="AQ440">
        <v>-0.0114690287507022</v>
      </c>
      <c r="AR440">
        <v>110.494569577737</v>
      </c>
      <c r="AS440">
        <v>0</v>
      </c>
      <c r="AT440">
        <v>0</v>
      </c>
      <c r="AU440">
        <f>IF(AS440*$H$13&gt;=AW440,1.0,(AW440/(AW440-AS440*$H$13)))</f>
        <v>0</v>
      </c>
      <c r="AV440">
        <f>(AU440-1)*100</f>
        <v>0</v>
      </c>
      <c r="AW440">
        <f>MAX(0,($B$13+$C$13*EF440)/(1+$D$13*EF440)*DY440/(EA440+273)*$E$13)</f>
        <v>0</v>
      </c>
      <c r="AX440" t="s">
        <v>437</v>
      </c>
      <c r="AY440" t="s">
        <v>437</v>
      </c>
      <c r="AZ440">
        <v>0</v>
      </c>
      <c r="BA440">
        <v>0</v>
      </c>
      <c r="BB440">
        <f>1-AZ440/BA440</f>
        <v>0</v>
      </c>
      <c r="BC440">
        <v>0</v>
      </c>
      <c r="BD440" t="s">
        <v>437</v>
      </c>
      <c r="BE440" t="s">
        <v>437</v>
      </c>
      <c r="BF440">
        <v>0</v>
      </c>
      <c r="BG440">
        <v>0</v>
      </c>
      <c r="BH440">
        <f>1-BF440/BG440</f>
        <v>0</v>
      </c>
      <c r="BI440">
        <v>0.5</v>
      </c>
      <c r="BJ440">
        <f>DI440</f>
        <v>0</v>
      </c>
      <c r="BK440">
        <f>L440</f>
        <v>0</v>
      </c>
      <c r="BL440">
        <f>BH440*BI440*BJ440</f>
        <v>0</v>
      </c>
      <c r="BM440">
        <f>(BK440-BC440)/BJ440</f>
        <v>0</v>
      </c>
      <c r="BN440">
        <f>(BA440-BG440)/BG440</f>
        <v>0</v>
      </c>
      <c r="BO440">
        <f>AZ440/(BB440+AZ440/BG440)</f>
        <v>0</v>
      </c>
      <c r="BP440" t="s">
        <v>437</v>
      </c>
      <c r="BQ440">
        <v>0</v>
      </c>
      <c r="BR440">
        <f>IF(BQ440&lt;&gt;0, BQ440, BO440)</f>
        <v>0</v>
      </c>
      <c r="BS440">
        <f>1-BR440/BG440</f>
        <v>0</v>
      </c>
      <c r="BT440">
        <f>(BG440-BF440)/(BG440-BR440)</f>
        <v>0</v>
      </c>
      <c r="BU440">
        <f>(BA440-BG440)/(BA440-BR440)</f>
        <v>0</v>
      </c>
      <c r="BV440">
        <f>(BG440-BF440)/(BG440-AZ440)</f>
        <v>0</v>
      </c>
      <c r="BW440">
        <f>(BA440-BG440)/(BA440-AZ440)</f>
        <v>0</v>
      </c>
      <c r="BX440">
        <f>(BT440*BR440/BF440)</f>
        <v>0</v>
      </c>
      <c r="BY440">
        <f>(1-BX440)</f>
        <v>0</v>
      </c>
      <c r="DH440">
        <f>$B$11*EG440+$C$11*EH440+$F$11*ES440*(1-EV440)</f>
        <v>0</v>
      </c>
      <c r="DI440">
        <f>DH440*DJ440</f>
        <v>0</v>
      </c>
      <c r="DJ440">
        <f>($B$11*$D$9+$C$11*$D$9+$F$11*((FF440+EX440)/MAX(FF440+EX440+FG440, 0.1)*$I$9+FG440/MAX(FF440+EX440+FG440, 0.1)*$J$9))/($B$11+$C$11+$F$11)</f>
        <v>0</v>
      </c>
      <c r="DK440">
        <f>($B$11*$K$9+$C$11*$K$9+$F$11*((FF440+EX440)/MAX(FF440+EX440+FG440, 0.1)*$P$9+FG440/MAX(FF440+EX440+FG440, 0.1)*$Q$9))/($B$11+$C$11+$F$11)</f>
        <v>0</v>
      </c>
      <c r="DL440">
        <v>6</v>
      </c>
      <c r="DM440">
        <v>0.5</v>
      </c>
      <c r="DN440" t="s">
        <v>438</v>
      </c>
      <c r="DO440">
        <v>2</v>
      </c>
      <c r="DP440" t="b">
        <v>1</v>
      </c>
      <c r="DQ440">
        <v>1761414590.84615</v>
      </c>
      <c r="DR440">
        <v>587.788846153846</v>
      </c>
      <c r="DS440">
        <v>625.852692307692</v>
      </c>
      <c r="DT440">
        <v>29.9242153846154</v>
      </c>
      <c r="DU440">
        <v>25.6691538461538</v>
      </c>
      <c r="DV440">
        <v>586.691538461538</v>
      </c>
      <c r="DW440">
        <v>29.6090230769231</v>
      </c>
      <c r="DX440">
        <v>499.982461538462</v>
      </c>
      <c r="DY440">
        <v>90.3013846153846</v>
      </c>
      <c r="DZ440">
        <v>0.0368577538461538</v>
      </c>
      <c r="EA440">
        <v>36.368</v>
      </c>
      <c r="EB440">
        <v>36.0071846153846</v>
      </c>
      <c r="EC440">
        <v>999.9</v>
      </c>
      <c r="ED440">
        <v>0</v>
      </c>
      <c r="EE440">
        <v>0</v>
      </c>
      <c r="EF440">
        <v>9980.96538461539</v>
      </c>
      <c r="EG440">
        <v>0</v>
      </c>
      <c r="EH440">
        <v>1274.32461538462</v>
      </c>
      <c r="EI440">
        <v>-38.0637461538462</v>
      </c>
      <c r="EJ440">
        <v>605.92</v>
      </c>
      <c r="EK440">
        <v>642.341076923077</v>
      </c>
      <c r="EL440">
        <v>4.25508384615385</v>
      </c>
      <c r="EM440">
        <v>625.852692307692</v>
      </c>
      <c r="EN440">
        <v>25.6691538461538</v>
      </c>
      <c r="EO440">
        <v>2.70219846153846</v>
      </c>
      <c r="EP440">
        <v>2.31795769230769</v>
      </c>
      <c r="EQ440">
        <v>22.2984615384615</v>
      </c>
      <c r="ER440">
        <v>19.8017461538462</v>
      </c>
      <c r="ES440">
        <v>1200.02615384615</v>
      </c>
      <c r="ET440">
        <v>0.966998923076923</v>
      </c>
      <c r="EU440">
        <v>0.0330015230769231</v>
      </c>
      <c r="EV440">
        <v>0</v>
      </c>
      <c r="EW440">
        <v>1350.47769230769</v>
      </c>
      <c r="EX440">
        <v>5.00059</v>
      </c>
      <c r="EY440">
        <v>16743.9461538462</v>
      </c>
      <c r="EZ440">
        <v>10358.9461538462</v>
      </c>
      <c r="FA440">
        <v>52.2976923076923</v>
      </c>
      <c r="FB440">
        <v>53.9418461538462</v>
      </c>
      <c r="FC440">
        <v>52.6056153846154</v>
      </c>
      <c r="FD440">
        <v>53.3556153846154</v>
      </c>
      <c r="FE440">
        <v>53.3410769230769</v>
      </c>
      <c r="FF440">
        <v>1155.58615384615</v>
      </c>
      <c r="FG440">
        <v>39.44</v>
      </c>
      <c r="FH440">
        <v>0</v>
      </c>
      <c r="FI440">
        <v>1761414559.3</v>
      </c>
      <c r="FJ440">
        <v>0</v>
      </c>
      <c r="FK440">
        <v>1350.35807692308</v>
      </c>
      <c r="FL440">
        <v>-6.37777776444742</v>
      </c>
      <c r="FM440">
        <v>-88.2837607186528</v>
      </c>
      <c r="FN440">
        <v>16742.5653846154</v>
      </c>
      <c r="FO440">
        <v>15</v>
      </c>
      <c r="FP440">
        <v>0</v>
      </c>
      <c r="FQ440" t="s">
        <v>439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-38.03841</v>
      </c>
      <c r="GD440">
        <v>-3.07487819548872</v>
      </c>
      <c r="GE440">
        <v>0.623300725091829</v>
      </c>
      <c r="GF440">
        <v>0</v>
      </c>
      <c r="GG440">
        <v>1350.69529411765</v>
      </c>
      <c r="GH440">
        <v>-5.17585943460467</v>
      </c>
      <c r="GI440">
        <v>0.56219755421507</v>
      </c>
      <c r="GJ440">
        <v>-1</v>
      </c>
      <c r="GK440">
        <v>4.2782675</v>
      </c>
      <c r="GL440">
        <v>-0.617696390977449</v>
      </c>
      <c r="GM440">
        <v>0.0595020194510236</v>
      </c>
      <c r="GN440">
        <v>0</v>
      </c>
      <c r="GO440">
        <v>0</v>
      </c>
      <c r="GP440">
        <v>2</v>
      </c>
      <c r="GQ440" t="s">
        <v>473</v>
      </c>
      <c r="GR440">
        <v>3.12926</v>
      </c>
      <c r="GS440">
        <v>2.71499</v>
      </c>
      <c r="GT440">
        <v>0.114179</v>
      </c>
      <c r="GU440">
        <v>0.119469</v>
      </c>
      <c r="GV440">
        <v>0.116066</v>
      </c>
      <c r="GW440">
        <v>0.104605</v>
      </c>
      <c r="GX440">
        <v>32411.9</v>
      </c>
      <c r="GY440">
        <v>34216.5</v>
      </c>
      <c r="GZ440">
        <v>33190.8</v>
      </c>
      <c r="HA440">
        <v>35271.1</v>
      </c>
      <c r="HB440">
        <v>41720.7</v>
      </c>
      <c r="HC440">
        <v>45470.2</v>
      </c>
      <c r="HD440">
        <v>52017.9</v>
      </c>
      <c r="HE440">
        <v>56490.3</v>
      </c>
      <c r="HF440">
        <v>1.76658</v>
      </c>
      <c r="HG440">
        <v>1.6303</v>
      </c>
      <c r="HH440">
        <v>-0.00633299</v>
      </c>
      <c r="HI440">
        <v>0</v>
      </c>
      <c r="HJ440">
        <v>36.1275</v>
      </c>
      <c r="HK440">
        <v>999.9</v>
      </c>
      <c r="HL440">
        <v>56.818</v>
      </c>
      <c r="HM440">
        <v>29.9</v>
      </c>
      <c r="HN440">
        <v>26.6543</v>
      </c>
      <c r="HO440">
        <v>56.4478</v>
      </c>
      <c r="HP440">
        <v>42.5561</v>
      </c>
      <c r="HQ440">
        <v>1</v>
      </c>
      <c r="HR440">
        <v>1.45486</v>
      </c>
      <c r="HS440">
        <v>5.01512</v>
      </c>
      <c r="HT440">
        <v>20.0635</v>
      </c>
      <c r="HU440">
        <v>5.19093</v>
      </c>
      <c r="HV440">
        <v>12.0102</v>
      </c>
      <c r="HW440">
        <v>4.97165</v>
      </c>
      <c r="HX440">
        <v>3.29497</v>
      </c>
      <c r="HY440">
        <v>9999</v>
      </c>
      <c r="HZ440">
        <v>9999</v>
      </c>
      <c r="IA440">
        <v>999.9</v>
      </c>
      <c r="IB440">
        <v>9999</v>
      </c>
      <c r="IC440">
        <v>1.86325</v>
      </c>
      <c r="ID440">
        <v>1.86812</v>
      </c>
      <c r="IE440">
        <v>1.86783</v>
      </c>
      <c r="IF440">
        <v>1.86905</v>
      </c>
      <c r="IG440">
        <v>1.86982</v>
      </c>
      <c r="IH440">
        <v>1.86592</v>
      </c>
      <c r="II440">
        <v>1.86697</v>
      </c>
      <c r="IJ440">
        <v>1.86843</v>
      </c>
      <c r="IK440">
        <v>5</v>
      </c>
      <c r="IL440">
        <v>0</v>
      </c>
      <c r="IM440">
        <v>0</v>
      </c>
      <c r="IN440">
        <v>0</v>
      </c>
      <c r="IO440" t="s">
        <v>441</v>
      </c>
      <c r="IP440" t="s">
        <v>442</v>
      </c>
      <c r="IQ440" t="s">
        <v>443</v>
      </c>
      <c r="IR440" t="s">
        <v>443</v>
      </c>
      <c r="IS440" t="s">
        <v>443</v>
      </c>
      <c r="IT440" t="s">
        <v>443</v>
      </c>
      <c r="IU440">
        <v>0</v>
      </c>
      <c r="IV440">
        <v>100</v>
      </c>
      <c r="IW440">
        <v>100</v>
      </c>
      <c r="IX440">
        <v>1.097</v>
      </c>
      <c r="IY440">
        <v>0.3152</v>
      </c>
      <c r="IZ440">
        <v>1.09748391826392</v>
      </c>
      <c r="JA440">
        <v>0</v>
      </c>
      <c r="JB440">
        <v>0</v>
      </c>
      <c r="JC440">
        <v>0</v>
      </c>
      <c r="JD440">
        <v>0.315191680746845</v>
      </c>
      <c r="JE440">
        <v>0</v>
      </c>
      <c r="JF440">
        <v>0</v>
      </c>
      <c r="JG440">
        <v>0</v>
      </c>
      <c r="JH440">
        <v>5</v>
      </c>
      <c r="JI440">
        <v>2273</v>
      </c>
      <c r="JJ440">
        <v>0</v>
      </c>
      <c r="JK440">
        <v>25</v>
      </c>
      <c r="JL440">
        <v>29356910</v>
      </c>
      <c r="JM440">
        <v>29356910</v>
      </c>
      <c r="JN440">
        <v>1.46606</v>
      </c>
      <c r="JO440">
        <v>2.63306</v>
      </c>
      <c r="JP440">
        <v>1.54785</v>
      </c>
      <c r="JQ440">
        <v>2.31689</v>
      </c>
      <c r="JR440">
        <v>1.64673</v>
      </c>
      <c r="JS440">
        <v>2.31567</v>
      </c>
      <c r="JT440">
        <v>34.1225</v>
      </c>
      <c r="JU440">
        <v>24.1663</v>
      </c>
      <c r="JV440">
        <v>18</v>
      </c>
      <c r="JW440">
        <v>500.772</v>
      </c>
      <c r="JX440">
        <v>403.923</v>
      </c>
      <c r="JY440">
        <v>29.8659</v>
      </c>
      <c r="JZ440">
        <v>44.5543</v>
      </c>
      <c r="KA440">
        <v>29.9988</v>
      </c>
      <c r="KB440">
        <v>44.559</v>
      </c>
      <c r="KC440">
        <v>44.4596</v>
      </c>
      <c r="KD440">
        <v>29.4808</v>
      </c>
      <c r="KE440">
        <v>0</v>
      </c>
      <c r="KF440">
        <v>100</v>
      </c>
      <c r="KG440">
        <v>29.8278</v>
      </c>
      <c r="KH440">
        <v>676.549</v>
      </c>
      <c r="KI440">
        <v>34.6858</v>
      </c>
      <c r="KJ440">
        <v>94.3868</v>
      </c>
      <c r="KK440">
        <v>91.4523</v>
      </c>
    </row>
    <row r="441" spans="1:297">
      <c r="A441">
        <v>425</v>
      </c>
      <c r="B441">
        <v>1761414604</v>
      </c>
      <c r="C441">
        <v>6423</v>
      </c>
      <c r="D441" t="s">
        <v>1296</v>
      </c>
      <c r="E441" t="s">
        <v>1297</v>
      </c>
      <c r="F441">
        <v>5</v>
      </c>
      <c r="G441" t="s">
        <v>1217</v>
      </c>
      <c r="H441" t="s">
        <v>436</v>
      </c>
      <c r="I441">
        <v>1761414595.84615</v>
      </c>
      <c r="J441">
        <f>(K441)/1000</f>
        <v>0</v>
      </c>
      <c r="K441">
        <f>IF(DP441, AN441, AH441)</f>
        <v>0</v>
      </c>
      <c r="L441">
        <f>IF(DP441, AI441, AG441)</f>
        <v>0</v>
      </c>
      <c r="M441">
        <f>DR441 - IF(AU441&gt;1, L441*DL441*100.0/(AW441), 0)</f>
        <v>0</v>
      </c>
      <c r="N441">
        <f>((T441-J441/2)*M441-L441)/(T441+J441/2)</f>
        <v>0</v>
      </c>
      <c r="O441">
        <f>N441*(DY441+DZ441)/1000.0</f>
        <v>0</v>
      </c>
      <c r="P441">
        <f>(DR441 - IF(AU441&gt;1, L441*DL441*100.0/(AW441), 0))*(DY441+DZ441)/1000.0</f>
        <v>0</v>
      </c>
      <c r="Q441">
        <f>2.0/((1/S441-1/R441)+SIGN(S441)*SQRT((1/S441-1/R441)*(1/S441-1/R441) + 4*DM441/((DM441+1)*(DM441+1))*(2*1/S441*1/R441-1/R441*1/R441)))</f>
        <v>0</v>
      </c>
      <c r="R441">
        <f>IF(LEFT(DN441,1)&lt;&gt;"0",IF(LEFT(DN441,1)="1",3.0,DO441),$D$5+$E$5*(EF441*DY441/($K$5*1000))+$F$5*(EF441*DY441/($K$5*1000))*MAX(MIN(DL441,$J$5),$I$5)*MAX(MIN(DL441,$J$5),$I$5)+$G$5*MAX(MIN(DL441,$J$5),$I$5)*(EF441*DY441/($K$5*1000))+$H$5*(EF441*DY441/($K$5*1000))*(EF441*DY441/($K$5*1000)))</f>
        <v>0</v>
      </c>
      <c r="S441">
        <f>J441*(1000-(1000*0.61365*exp(17.502*W441/(240.97+W441))/(DY441+DZ441)+DT441)/2)/(1000*0.61365*exp(17.502*W441/(240.97+W441))/(DY441+DZ441)-DT441)</f>
        <v>0</v>
      </c>
      <c r="T441">
        <f>1/((DM441+1)/(Q441/1.6)+1/(R441/1.37)) + DM441/((DM441+1)/(Q441/1.6) + DM441/(R441/1.37))</f>
        <v>0</v>
      </c>
      <c r="U441">
        <f>(DH441*DK441)</f>
        <v>0</v>
      </c>
      <c r="V441">
        <f>(EA441+(U441+2*0.95*5.67E-8*(((EA441+$B$7)+273)^4-(EA441+273)^4)-44100*J441)/(1.84*29.3*R441+8*0.95*5.67E-8*(EA441+273)^3))</f>
        <v>0</v>
      </c>
      <c r="W441">
        <f>($C$7*EB441+$D$7*EC441+$E$7*V441)</f>
        <v>0</v>
      </c>
      <c r="X441">
        <f>0.61365*exp(17.502*W441/(240.97+W441))</f>
        <v>0</v>
      </c>
      <c r="Y441">
        <f>(Z441/AA441*100)</f>
        <v>0</v>
      </c>
      <c r="Z441">
        <f>DT441*(DY441+DZ441)/1000</f>
        <v>0</v>
      </c>
      <c r="AA441">
        <f>0.61365*exp(17.502*EA441/(240.97+EA441))</f>
        <v>0</v>
      </c>
      <c r="AB441">
        <f>(X441-DT441*(DY441+DZ441)/1000)</f>
        <v>0</v>
      </c>
      <c r="AC441">
        <f>(-J441*44100)</f>
        <v>0</v>
      </c>
      <c r="AD441">
        <f>2*29.3*R441*0.92*(EA441-W441)</f>
        <v>0</v>
      </c>
      <c r="AE441">
        <f>2*0.95*5.67E-8*(((EA441+$B$7)+273)^4-(W441+273)^4)</f>
        <v>0</v>
      </c>
      <c r="AF441">
        <f>U441+AE441+AC441+AD441</f>
        <v>0</v>
      </c>
      <c r="AG441">
        <f>DX441*AU441*(DS441-DR441*(1000-AU441*DU441)/(1000-AU441*DT441))/(100*DL441)</f>
        <v>0</v>
      </c>
      <c r="AH441">
        <f>1000*DX441*AU441*(DT441-DU441)/(100*DL441*(1000-AU441*DT441))</f>
        <v>0</v>
      </c>
      <c r="AI441">
        <f>(AJ441 - AK441 - DY441*1E3/(8.314*(EA441+273.15)) * AM441/DX441 * AL441) * DX441/(100*DL441) * (1000 - DU441)/1000</f>
        <v>0</v>
      </c>
      <c r="AJ441">
        <v>675.824514748255</v>
      </c>
      <c r="AK441">
        <v>646.544090909091</v>
      </c>
      <c r="AL441">
        <v>3.33022751984496</v>
      </c>
      <c r="AM441">
        <v>65.3915502829197</v>
      </c>
      <c r="AN441">
        <f>(AP441 - AO441 + DY441*1E3/(8.314*(EA441+273.15)) * AR441/DX441 * AQ441) * DX441/(100*DL441) * 1000/(1000 - AP441)</f>
        <v>0</v>
      </c>
      <c r="AO441">
        <v>25.6765268329963</v>
      </c>
      <c r="AP441">
        <v>29.7823545454545</v>
      </c>
      <c r="AQ441">
        <v>-0.0133458868759188</v>
      </c>
      <c r="AR441">
        <v>110.494569577737</v>
      </c>
      <c r="AS441">
        <v>0</v>
      </c>
      <c r="AT441">
        <v>0</v>
      </c>
      <c r="AU441">
        <f>IF(AS441*$H$13&gt;=AW441,1.0,(AW441/(AW441-AS441*$H$13)))</f>
        <v>0</v>
      </c>
      <c r="AV441">
        <f>(AU441-1)*100</f>
        <v>0</v>
      </c>
      <c r="AW441">
        <f>MAX(0,($B$13+$C$13*EF441)/(1+$D$13*EF441)*DY441/(EA441+273)*$E$13)</f>
        <v>0</v>
      </c>
      <c r="AX441" t="s">
        <v>437</v>
      </c>
      <c r="AY441" t="s">
        <v>437</v>
      </c>
      <c r="AZ441">
        <v>0</v>
      </c>
      <c r="BA441">
        <v>0</v>
      </c>
      <c r="BB441">
        <f>1-AZ441/BA441</f>
        <v>0</v>
      </c>
      <c r="BC441">
        <v>0</v>
      </c>
      <c r="BD441" t="s">
        <v>437</v>
      </c>
      <c r="BE441" t="s">
        <v>437</v>
      </c>
      <c r="BF441">
        <v>0</v>
      </c>
      <c r="BG441">
        <v>0</v>
      </c>
      <c r="BH441">
        <f>1-BF441/BG441</f>
        <v>0</v>
      </c>
      <c r="BI441">
        <v>0.5</v>
      </c>
      <c r="BJ441">
        <f>DI441</f>
        <v>0</v>
      </c>
      <c r="BK441">
        <f>L441</f>
        <v>0</v>
      </c>
      <c r="BL441">
        <f>BH441*BI441*BJ441</f>
        <v>0</v>
      </c>
      <c r="BM441">
        <f>(BK441-BC441)/BJ441</f>
        <v>0</v>
      </c>
      <c r="BN441">
        <f>(BA441-BG441)/BG441</f>
        <v>0</v>
      </c>
      <c r="BO441">
        <f>AZ441/(BB441+AZ441/BG441)</f>
        <v>0</v>
      </c>
      <c r="BP441" t="s">
        <v>437</v>
      </c>
      <c r="BQ441">
        <v>0</v>
      </c>
      <c r="BR441">
        <f>IF(BQ441&lt;&gt;0, BQ441, BO441)</f>
        <v>0</v>
      </c>
      <c r="BS441">
        <f>1-BR441/BG441</f>
        <v>0</v>
      </c>
      <c r="BT441">
        <f>(BG441-BF441)/(BG441-BR441)</f>
        <v>0</v>
      </c>
      <c r="BU441">
        <f>(BA441-BG441)/(BA441-BR441)</f>
        <v>0</v>
      </c>
      <c r="BV441">
        <f>(BG441-BF441)/(BG441-AZ441)</f>
        <v>0</v>
      </c>
      <c r="BW441">
        <f>(BA441-BG441)/(BA441-AZ441)</f>
        <v>0</v>
      </c>
      <c r="BX441">
        <f>(BT441*BR441/BF441)</f>
        <v>0</v>
      </c>
      <c r="BY441">
        <f>(1-BX441)</f>
        <v>0</v>
      </c>
      <c r="DH441">
        <f>$B$11*EG441+$C$11*EH441+$F$11*ES441*(1-EV441)</f>
        <v>0</v>
      </c>
      <c r="DI441">
        <f>DH441*DJ441</f>
        <v>0</v>
      </c>
      <c r="DJ441">
        <f>($B$11*$D$9+$C$11*$D$9+$F$11*((FF441+EX441)/MAX(FF441+EX441+FG441, 0.1)*$I$9+FG441/MAX(FF441+EX441+FG441, 0.1)*$J$9))/($B$11+$C$11+$F$11)</f>
        <v>0</v>
      </c>
      <c r="DK441">
        <f>($B$11*$K$9+$C$11*$K$9+$F$11*((FF441+EX441)/MAX(FF441+EX441+FG441, 0.1)*$P$9+FG441/MAX(FF441+EX441+FG441, 0.1)*$Q$9))/($B$11+$C$11+$F$11)</f>
        <v>0</v>
      </c>
      <c r="DL441">
        <v>6</v>
      </c>
      <c r="DM441">
        <v>0.5</v>
      </c>
      <c r="DN441" t="s">
        <v>438</v>
      </c>
      <c r="DO441">
        <v>2</v>
      </c>
      <c r="DP441" t="b">
        <v>1</v>
      </c>
      <c r="DQ441">
        <v>1761414595.84615</v>
      </c>
      <c r="DR441">
        <v>603.965230769231</v>
      </c>
      <c r="DS441">
        <v>642.324769230769</v>
      </c>
      <c r="DT441">
        <v>29.8698846153846</v>
      </c>
      <c r="DU441">
        <v>25.6727692307692</v>
      </c>
      <c r="DV441">
        <v>602.867769230769</v>
      </c>
      <c r="DW441">
        <v>29.5547</v>
      </c>
      <c r="DX441">
        <v>499.961307692308</v>
      </c>
      <c r="DY441">
        <v>90.3006615384615</v>
      </c>
      <c r="DZ441">
        <v>0.0371126692307692</v>
      </c>
      <c r="EA441">
        <v>36.3676153846154</v>
      </c>
      <c r="EB441">
        <v>36.0153384615385</v>
      </c>
      <c r="EC441">
        <v>999.9</v>
      </c>
      <c r="ED441">
        <v>0</v>
      </c>
      <c r="EE441">
        <v>0</v>
      </c>
      <c r="EF441">
        <v>9970.09615384615</v>
      </c>
      <c r="EG441">
        <v>0</v>
      </c>
      <c r="EH441">
        <v>1274.38230769231</v>
      </c>
      <c r="EI441">
        <v>-38.3595846153846</v>
      </c>
      <c r="EJ441">
        <v>622.560307692308</v>
      </c>
      <c r="EK441">
        <v>659.249538461538</v>
      </c>
      <c r="EL441">
        <v>4.19713923076923</v>
      </c>
      <c r="EM441">
        <v>642.324769230769</v>
      </c>
      <c r="EN441">
        <v>25.6727692307692</v>
      </c>
      <c r="EO441">
        <v>2.69727153846154</v>
      </c>
      <c r="EP441">
        <v>2.31826538461538</v>
      </c>
      <c r="EQ441">
        <v>22.2684615384615</v>
      </c>
      <c r="ER441">
        <v>19.8038923076923</v>
      </c>
      <c r="ES441">
        <v>1200.01076923077</v>
      </c>
      <c r="ET441">
        <v>0.966998230769231</v>
      </c>
      <c r="EU441">
        <v>0.0330021769230769</v>
      </c>
      <c r="EV441">
        <v>0</v>
      </c>
      <c r="EW441">
        <v>1349.80846153846</v>
      </c>
      <c r="EX441">
        <v>5.00059</v>
      </c>
      <c r="EY441">
        <v>16736.1153846154</v>
      </c>
      <c r="EZ441">
        <v>10358.8076923077</v>
      </c>
      <c r="FA441">
        <v>52.2786153846154</v>
      </c>
      <c r="FB441">
        <v>53.9179230769231</v>
      </c>
      <c r="FC441">
        <v>52.5862307692308</v>
      </c>
      <c r="FD441">
        <v>53.3362307692308</v>
      </c>
      <c r="FE441">
        <v>53.3217692307692</v>
      </c>
      <c r="FF441">
        <v>1155.57076923077</v>
      </c>
      <c r="FG441">
        <v>39.44</v>
      </c>
      <c r="FH441">
        <v>0</v>
      </c>
      <c r="FI441">
        <v>1761414564.1</v>
      </c>
      <c r="FJ441">
        <v>0</v>
      </c>
      <c r="FK441">
        <v>1349.74192307692</v>
      </c>
      <c r="FL441">
        <v>-8.58017092238396</v>
      </c>
      <c r="FM441">
        <v>-104.314529894014</v>
      </c>
      <c r="FN441">
        <v>16734.8384615385</v>
      </c>
      <c r="FO441">
        <v>15</v>
      </c>
      <c r="FP441">
        <v>0</v>
      </c>
      <c r="FQ441" t="s">
        <v>439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-38.1725904761905</v>
      </c>
      <c r="GD441">
        <v>-5.03947012987013</v>
      </c>
      <c r="GE441">
        <v>0.687096141401147</v>
      </c>
      <c r="GF441">
        <v>0</v>
      </c>
      <c r="GG441">
        <v>1350.17676470588</v>
      </c>
      <c r="GH441">
        <v>-7.17112298343293</v>
      </c>
      <c r="GI441">
        <v>0.745696360648044</v>
      </c>
      <c r="GJ441">
        <v>-1</v>
      </c>
      <c r="GK441">
        <v>4.22871952380952</v>
      </c>
      <c r="GL441">
        <v>-0.689491168831169</v>
      </c>
      <c r="GM441">
        <v>0.0697428464654733</v>
      </c>
      <c r="GN441">
        <v>0</v>
      </c>
      <c r="GO441">
        <v>0</v>
      </c>
      <c r="GP441">
        <v>2</v>
      </c>
      <c r="GQ441" t="s">
        <v>473</v>
      </c>
      <c r="GR441">
        <v>3.1293</v>
      </c>
      <c r="GS441">
        <v>2.71511</v>
      </c>
      <c r="GT441">
        <v>0.116329</v>
      </c>
      <c r="GU441">
        <v>0.121662</v>
      </c>
      <c r="GV441">
        <v>0.115893</v>
      </c>
      <c r="GW441">
        <v>0.104617</v>
      </c>
      <c r="GX441">
        <v>32334.1</v>
      </c>
      <c r="GY441">
        <v>34132.5</v>
      </c>
      <c r="GZ441">
        <v>33191.7</v>
      </c>
      <c r="HA441">
        <v>35272.4</v>
      </c>
      <c r="HB441">
        <v>41729.5</v>
      </c>
      <c r="HC441">
        <v>45471.3</v>
      </c>
      <c r="HD441">
        <v>52018.8</v>
      </c>
      <c r="HE441">
        <v>56492.1</v>
      </c>
      <c r="HF441">
        <v>1.76635</v>
      </c>
      <c r="HG441">
        <v>1.63067</v>
      </c>
      <c r="HH441">
        <v>-0.00625849</v>
      </c>
      <c r="HI441">
        <v>0</v>
      </c>
      <c r="HJ441">
        <v>36.1223</v>
      </c>
      <c r="HK441">
        <v>999.9</v>
      </c>
      <c r="HL441">
        <v>56.818</v>
      </c>
      <c r="HM441">
        <v>29.89</v>
      </c>
      <c r="HN441">
        <v>26.6395</v>
      </c>
      <c r="HO441">
        <v>56.3378</v>
      </c>
      <c r="HP441">
        <v>42.5641</v>
      </c>
      <c r="HQ441">
        <v>1</v>
      </c>
      <c r="HR441">
        <v>1.45412</v>
      </c>
      <c r="HS441">
        <v>5.11846</v>
      </c>
      <c r="HT441">
        <v>20.0602</v>
      </c>
      <c r="HU441">
        <v>5.19153</v>
      </c>
      <c r="HV441">
        <v>12.0107</v>
      </c>
      <c r="HW441">
        <v>4.9717</v>
      </c>
      <c r="HX441">
        <v>3.295</v>
      </c>
      <c r="HY441">
        <v>9999</v>
      </c>
      <c r="HZ441">
        <v>9999</v>
      </c>
      <c r="IA441">
        <v>999.9</v>
      </c>
      <c r="IB441">
        <v>9999</v>
      </c>
      <c r="IC441">
        <v>1.86324</v>
      </c>
      <c r="ID441">
        <v>1.86813</v>
      </c>
      <c r="IE441">
        <v>1.86784</v>
      </c>
      <c r="IF441">
        <v>1.86905</v>
      </c>
      <c r="IG441">
        <v>1.86982</v>
      </c>
      <c r="IH441">
        <v>1.86592</v>
      </c>
      <c r="II441">
        <v>1.86694</v>
      </c>
      <c r="IJ441">
        <v>1.86844</v>
      </c>
      <c r="IK441">
        <v>5</v>
      </c>
      <c r="IL441">
        <v>0</v>
      </c>
      <c r="IM441">
        <v>0</v>
      </c>
      <c r="IN441">
        <v>0</v>
      </c>
      <c r="IO441" t="s">
        <v>441</v>
      </c>
      <c r="IP441" t="s">
        <v>442</v>
      </c>
      <c r="IQ441" t="s">
        <v>443</v>
      </c>
      <c r="IR441" t="s">
        <v>443</v>
      </c>
      <c r="IS441" t="s">
        <v>443</v>
      </c>
      <c r="IT441" t="s">
        <v>443</v>
      </c>
      <c r="IU441">
        <v>0</v>
      </c>
      <c r="IV441">
        <v>100</v>
      </c>
      <c r="IW441">
        <v>100</v>
      </c>
      <c r="IX441">
        <v>1.097</v>
      </c>
      <c r="IY441">
        <v>0.3152</v>
      </c>
      <c r="IZ441">
        <v>1.09748391826392</v>
      </c>
      <c r="JA441">
        <v>0</v>
      </c>
      <c r="JB441">
        <v>0</v>
      </c>
      <c r="JC441">
        <v>0</v>
      </c>
      <c r="JD441">
        <v>0.315191680746845</v>
      </c>
      <c r="JE441">
        <v>0</v>
      </c>
      <c r="JF441">
        <v>0</v>
      </c>
      <c r="JG441">
        <v>0</v>
      </c>
      <c r="JH441">
        <v>5</v>
      </c>
      <c r="JI441">
        <v>2273</v>
      </c>
      <c r="JJ441">
        <v>0</v>
      </c>
      <c r="JK441">
        <v>25</v>
      </c>
      <c r="JL441">
        <v>29356910.1</v>
      </c>
      <c r="JM441">
        <v>29356910.1</v>
      </c>
      <c r="JN441">
        <v>1.50024</v>
      </c>
      <c r="JO441">
        <v>2.62573</v>
      </c>
      <c r="JP441">
        <v>1.54785</v>
      </c>
      <c r="JQ441">
        <v>2.31689</v>
      </c>
      <c r="JR441">
        <v>1.64673</v>
      </c>
      <c r="JS441">
        <v>2.36938</v>
      </c>
      <c r="JT441">
        <v>34.1225</v>
      </c>
      <c r="JU441">
        <v>24.1751</v>
      </c>
      <c r="JV441">
        <v>18</v>
      </c>
      <c r="JW441">
        <v>500.454</v>
      </c>
      <c r="JX441">
        <v>404.029</v>
      </c>
      <c r="JY441">
        <v>29.8416</v>
      </c>
      <c r="JZ441">
        <v>44.5352</v>
      </c>
      <c r="KA441">
        <v>29.9991</v>
      </c>
      <c r="KB441">
        <v>44.5353</v>
      </c>
      <c r="KC441">
        <v>44.4362</v>
      </c>
      <c r="KD441">
        <v>30.0772</v>
      </c>
      <c r="KE441">
        <v>0</v>
      </c>
      <c r="KF441">
        <v>100</v>
      </c>
      <c r="KG441">
        <v>29.8073</v>
      </c>
      <c r="KH441">
        <v>690.01</v>
      </c>
      <c r="KI441">
        <v>34.6858</v>
      </c>
      <c r="KJ441">
        <v>94.3889</v>
      </c>
      <c r="KK441">
        <v>91.4554</v>
      </c>
    </row>
    <row r="442" spans="1:297">
      <c r="A442">
        <v>426</v>
      </c>
      <c r="B442">
        <v>1761414609</v>
      </c>
      <c r="C442">
        <v>6428</v>
      </c>
      <c r="D442" t="s">
        <v>1298</v>
      </c>
      <c r="E442" t="s">
        <v>1299</v>
      </c>
      <c r="F442">
        <v>5</v>
      </c>
      <c r="G442" t="s">
        <v>1217</v>
      </c>
      <c r="H442" t="s">
        <v>436</v>
      </c>
      <c r="I442">
        <v>1761414600.84615</v>
      </c>
      <c r="J442">
        <f>(K442)/1000</f>
        <v>0</v>
      </c>
      <c r="K442">
        <f>IF(DP442, AN442, AH442)</f>
        <v>0</v>
      </c>
      <c r="L442">
        <f>IF(DP442, AI442, AG442)</f>
        <v>0</v>
      </c>
      <c r="M442">
        <f>DR442 - IF(AU442&gt;1, L442*DL442*100.0/(AW442), 0)</f>
        <v>0</v>
      </c>
      <c r="N442">
        <f>((T442-J442/2)*M442-L442)/(T442+J442/2)</f>
        <v>0</v>
      </c>
      <c r="O442">
        <f>N442*(DY442+DZ442)/1000.0</f>
        <v>0</v>
      </c>
      <c r="P442">
        <f>(DR442 - IF(AU442&gt;1, L442*DL442*100.0/(AW442), 0))*(DY442+DZ442)/1000.0</f>
        <v>0</v>
      </c>
      <c r="Q442">
        <f>2.0/((1/S442-1/R442)+SIGN(S442)*SQRT((1/S442-1/R442)*(1/S442-1/R442) + 4*DM442/((DM442+1)*(DM442+1))*(2*1/S442*1/R442-1/R442*1/R442)))</f>
        <v>0</v>
      </c>
      <c r="R442">
        <f>IF(LEFT(DN442,1)&lt;&gt;"0",IF(LEFT(DN442,1)="1",3.0,DO442),$D$5+$E$5*(EF442*DY442/($K$5*1000))+$F$5*(EF442*DY442/($K$5*1000))*MAX(MIN(DL442,$J$5),$I$5)*MAX(MIN(DL442,$J$5),$I$5)+$G$5*MAX(MIN(DL442,$J$5),$I$5)*(EF442*DY442/($K$5*1000))+$H$5*(EF442*DY442/($K$5*1000))*(EF442*DY442/($K$5*1000)))</f>
        <v>0</v>
      </c>
      <c r="S442">
        <f>J442*(1000-(1000*0.61365*exp(17.502*W442/(240.97+W442))/(DY442+DZ442)+DT442)/2)/(1000*0.61365*exp(17.502*W442/(240.97+W442))/(DY442+DZ442)-DT442)</f>
        <v>0</v>
      </c>
      <c r="T442">
        <f>1/((DM442+1)/(Q442/1.6)+1/(R442/1.37)) + DM442/((DM442+1)/(Q442/1.6) + DM442/(R442/1.37))</f>
        <v>0</v>
      </c>
      <c r="U442">
        <f>(DH442*DK442)</f>
        <v>0</v>
      </c>
      <c r="V442">
        <f>(EA442+(U442+2*0.95*5.67E-8*(((EA442+$B$7)+273)^4-(EA442+273)^4)-44100*J442)/(1.84*29.3*R442+8*0.95*5.67E-8*(EA442+273)^3))</f>
        <v>0</v>
      </c>
      <c r="W442">
        <f>($C$7*EB442+$D$7*EC442+$E$7*V442)</f>
        <v>0</v>
      </c>
      <c r="X442">
        <f>0.61365*exp(17.502*W442/(240.97+W442))</f>
        <v>0</v>
      </c>
      <c r="Y442">
        <f>(Z442/AA442*100)</f>
        <v>0</v>
      </c>
      <c r="Z442">
        <f>DT442*(DY442+DZ442)/1000</f>
        <v>0</v>
      </c>
      <c r="AA442">
        <f>0.61365*exp(17.502*EA442/(240.97+EA442))</f>
        <v>0</v>
      </c>
      <c r="AB442">
        <f>(X442-DT442*(DY442+DZ442)/1000)</f>
        <v>0</v>
      </c>
      <c r="AC442">
        <f>(-J442*44100)</f>
        <v>0</v>
      </c>
      <c r="AD442">
        <f>2*29.3*R442*0.92*(EA442-W442)</f>
        <v>0</v>
      </c>
      <c r="AE442">
        <f>2*0.95*5.67E-8*(((EA442+$B$7)+273)^4-(W442+273)^4)</f>
        <v>0</v>
      </c>
      <c r="AF442">
        <f>U442+AE442+AC442+AD442</f>
        <v>0</v>
      </c>
      <c r="AG442">
        <f>DX442*AU442*(DS442-DR442*(1000-AU442*DU442)/(1000-AU442*DT442))/(100*DL442)</f>
        <v>0</v>
      </c>
      <c r="AH442">
        <f>1000*DX442*AU442*(DT442-DU442)/(100*DL442*(1000-AU442*DT442))</f>
        <v>0</v>
      </c>
      <c r="AI442">
        <f>(AJ442 - AK442 - DY442*1E3/(8.314*(EA442+273.15)) * AM442/DX442 * AL442) * DX442/(100*DL442) * (1000 - DU442)/1000</f>
        <v>0</v>
      </c>
      <c r="AJ442">
        <v>693.757723723005</v>
      </c>
      <c r="AK442">
        <v>663.837139393939</v>
      </c>
      <c r="AL442">
        <v>3.49136620110289</v>
      </c>
      <c r="AM442">
        <v>65.3915502829197</v>
      </c>
      <c r="AN442">
        <f>(AP442 - AO442 + DY442*1E3/(8.314*(EA442+273.15)) * AR442/DX442 * AQ442) * DX442/(100*DL442) * 1000/(1000 - AP442)</f>
        <v>0</v>
      </c>
      <c r="AO442">
        <v>25.6824104866543</v>
      </c>
      <c r="AP442">
        <v>29.7181696969697</v>
      </c>
      <c r="AQ442">
        <v>-0.0131272488314252</v>
      </c>
      <c r="AR442">
        <v>110.494569577737</v>
      </c>
      <c r="AS442">
        <v>0</v>
      </c>
      <c r="AT442">
        <v>0</v>
      </c>
      <c r="AU442">
        <f>IF(AS442*$H$13&gt;=AW442,1.0,(AW442/(AW442-AS442*$H$13)))</f>
        <v>0</v>
      </c>
      <c r="AV442">
        <f>(AU442-1)*100</f>
        <v>0</v>
      </c>
      <c r="AW442">
        <f>MAX(0,($B$13+$C$13*EF442)/(1+$D$13*EF442)*DY442/(EA442+273)*$E$13)</f>
        <v>0</v>
      </c>
      <c r="AX442" t="s">
        <v>437</v>
      </c>
      <c r="AY442" t="s">
        <v>437</v>
      </c>
      <c r="AZ442">
        <v>0</v>
      </c>
      <c r="BA442">
        <v>0</v>
      </c>
      <c r="BB442">
        <f>1-AZ442/BA442</f>
        <v>0</v>
      </c>
      <c r="BC442">
        <v>0</v>
      </c>
      <c r="BD442" t="s">
        <v>437</v>
      </c>
      <c r="BE442" t="s">
        <v>437</v>
      </c>
      <c r="BF442">
        <v>0</v>
      </c>
      <c r="BG442">
        <v>0</v>
      </c>
      <c r="BH442">
        <f>1-BF442/BG442</f>
        <v>0</v>
      </c>
      <c r="BI442">
        <v>0.5</v>
      </c>
      <c r="BJ442">
        <f>DI442</f>
        <v>0</v>
      </c>
      <c r="BK442">
        <f>L442</f>
        <v>0</v>
      </c>
      <c r="BL442">
        <f>BH442*BI442*BJ442</f>
        <v>0</v>
      </c>
      <c r="BM442">
        <f>(BK442-BC442)/BJ442</f>
        <v>0</v>
      </c>
      <c r="BN442">
        <f>(BA442-BG442)/BG442</f>
        <v>0</v>
      </c>
      <c r="BO442">
        <f>AZ442/(BB442+AZ442/BG442)</f>
        <v>0</v>
      </c>
      <c r="BP442" t="s">
        <v>437</v>
      </c>
      <c r="BQ442">
        <v>0</v>
      </c>
      <c r="BR442">
        <f>IF(BQ442&lt;&gt;0, BQ442, BO442)</f>
        <v>0</v>
      </c>
      <c r="BS442">
        <f>1-BR442/BG442</f>
        <v>0</v>
      </c>
      <c r="BT442">
        <f>(BG442-BF442)/(BG442-BR442)</f>
        <v>0</v>
      </c>
      <c r="BU442">
        <f>(BA442-BG442)/(BA442-BR442)</f>
        <v>0</v>
      </c>
      <c r="BV442">
        <f>(BG442-BF442)/(BG442-AZ442)</f>
        <v>0</v>
      </c>
      <c r="BW442">
        <f>(BA442-BG442)/(BA442-AZ442)</f>
        <v>0</v>
      </c>
      <c r="BX442">
        <f>(BT442*BR442/BF442)</f>
        <v>0</v>
      </c>
      <c r="BY442">
        <f>(1-BX442)</f>
        <v>0</v>
      </c>
      <c r="DH442">
        <f>$B$11*EG442+$C$11*EH442+$F$11*ES442*(1-EV442)</f>
        <v>0</v>
      </c>
      <c r="DI442">
        <f>DH442*DJ442</f>
        <v>0</v>
      </c>
      <c r="DJ442">
        <f>($B$11*$D$9+$C$11*$D$9+$F$11*((FF442+EX442)/MAX(FF442+EX442+FG442, 0.1)*$I$9+FG442/MAX(FF442+EX442+FG442, 0.1)*$J$9))/($B$11+$C$11+$F$11)</f>
        <v>0</v>
      </c>
      <c r="DK442">
        <f>($B$11*$K$9+$C$11*$K$9+$F$11*((FF442+EX442)/MAX(FF442+EX442+FG442, 0.1)*$P$9+FG442/MAX(FF442+EX442+FG442, 0.1)*$Q$9))/($B$11+$C$11+$F$11)</f>
        <v>0</v>
      </c>
      <c r="DL442">
        <v>6</v>
      </c>
      <c r="DM442">
        <v>0.5</v>
      </c>
      <c r="DN442" t="s">
        <v>438</v>
      </c>
      <c r="DO442">
        <v>2</v>
      </c>
      <c r="DP442" t="b">
        <v>1</v>
      </c>
      <c r="DQ442">
        <v>1761414600.84615</v>
      </c>
      <c r="DR442">
        <v>620.307692307692</v>
      </c>
      <c r="DS442">
        <v>659.457923076923</v>
      </c>
      <c r="DT442">
        <v>29.8097769230769</v>
      </c>
      <c r="DU442">
        <v>25.6767230769231</v>
      </c>
      <c r="DV442">
        <v>619.210230769231</v>
      </c>
      <c r="DW442">
        <v>29.4946</v>
      </c>
      <c r="DX442">
        <v>499.943153846154</v>
      </c>
      <c r="DY442">
        <v>90.2999538461538</v>
      </c>
      <c r="DZ442">
        <v>0.0372611923076923</v>
      </c>
      <c r="EA442">
        <v>36.3658846153846</v>
      </c>
      <c r="EB442">
        <v>36.0196692307692</v>
      </c>
      <c r="EC442">
        <v>999.9</v>
      </c>
      <c r="ED442">
        <v>0</v>
      </c>
      <c r="EE442">
        <v>0</v>
      </c>
      <c r="EF442">
        <v>9979.61538461538</v>
      </c>
      <c r="EG442">
        <v>0</v>
      </c>
      <c r="EH442">
        <v>1274.44769230769</v>
      </c>
      <c r="EI442">
        <v>-39.1502384615385</v>
      </c>
      <c r="EJ442">
        <v>639.366230769231</v>
      </c>
      <c r="EK442">
        <v>676.836846153846</v>
      </c>
      <c r="EL442">
        <v>4.13308</v>
      </c>
      <c r="EM442">
        <v>659.457923076923</v>
      </c>
      <c r="EN442">
        <v>25.6767230769231</v>
      </c>
      <c r="EO442">
        <v>2.69182384615385</v>
      </c>
      <c r="EP442">
        <v>2.31860538461538</v>
      </c>
      <c r="EQ442">
        <v>22.2352461538462</v>
      </c>
      <c r="ER442">
        <v>19.8062461538462</v>
      </c>
      <c r="ES442">
        <v>1199.99923076923</v>
      </c>
      <c r="ET442">
        <v>0.966997615384615</v>
      </c>
      <c r="EU442">
        <v>0.0330028076923077</v>
      </c>
      <c r="EV442">
        <v>0</v>
      </c>
      <c r="EW442">
        <v>1349.11769230769</v>
      </c>
      <c r="EX442">
        <v>5.00059</v>
      </c>
      <c r="EY442">
        <v>16726.9769230769</v>
      </c>
      <c r="EZ442">
        <v>10358.6923076923</v>
      </c>
      <c r="FA442">
        <v>52.2594615384615</v>
      </c>
      <c r="FB442">
        <v>53.8988461538462</v>
      </c>
      <c r="FC442">
        <v>52.5716923076923</v>
      </c>
      <c r="FD442">
        <v>53.3216923076923</v>
      </c>
      <c r="FE442">
        <v>53.2929230769231</v>
      </c>
      <c r="FF442">
        <v>1155.55923076923</v>
      </c>
      <c r="FG442">
        <v>39.44</v>
      </c>
      <c r="FH442">
        <v>0</v>
      </c>
      <c r="FI442">
        <v>1761414568.9</v>
      </c>
      <c r="FJ442">
        <v>0</v>
      </c>
      <c r="FK442">
        <v>1349.02230769231</v>
      </c>
      <c r="FL442">
        <v>-10.265982891065</v>
      </c>
      <c r="FM442">
        <v>-119.852991444765</v>
      </c>
      <c r="FN442">
        <v>16726.0961538462</v>
      </c>
      <c r="FO442">
        <v>15</v>
      </c>
      <c r="FP442">
        <v>0</v>
      </c>
      <c r="FQ442" t="s">
        <v>439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-38.75328</v>
      </c>
      <c r="GD442">
        <v>-8.46264360902245</v>
      </c>
      <c r="GE442">
        <v>0.919140918793196</v>
      </c>
      <c r="GF442">
        <v>0</v>
      </c>
      <c r="GG442">
        <v>1349.43529411765</v>
      </c>
      <c r="GH442">
        <v>-8.96012222218508</v>
      </c>
      <c r="GI442">
        <v>0.91096986227064</v>
      </c>
      <c r="GJ442">
        <v>-1</v>
      </c>
      <c r="GK442">
        <v>4.1626385</v>
      </c>
      <c r="GL442">
        <v>-0.770689172932328</v>
      </c>
      <c r="GM442">
        <v>0.0741386203186302</v>
      </c>
      <c r="GN442">
        <v>0</v>
      </c>
      <c r="GO442">
        <v>0</v>
      </c>
      <c r="GP442">
        <v>2</v>
      </c>
      <c r="GQ442" t="s">
        <v>473</v>
      </c>
      <c r="GR442">
        <v>3.12927</v>
      </c>
      <c r="GS442">
        <v>2.71507</v>
      </c>
      <c r="GT442">
        <v>0.118554</v>
      </c>
      <c r="GU442">
        <v>0.12379</v>
      </c>
      <c r="GV442">
        <v>0.115711</v>
      </c>
      <c r="GW442">
        <v>0.104644</v>
      </c>
      <c r="GX442">
        <v>32253.7</v>
      </c>
      <c r="GY442">
        <v>34051.1</v>
      </c>
      <c r="GZ442">
        <v>33192.8</v>
      </c>
      <c r="HA442">
        <v>35273.8</v>
      </c>
      <c r="HB442">
        <v>41739</v>
      </c>
      <c r="HC442">
        <v>45471.8</v>
      </c>
      <c r="HD442">
        <v>52020.2</v>
      </c>
      <c r="HE442">
        <v>56494.2</v>
      </c>
      <c r="HF442">
        <v>1.7667</v>
      </c>
      <c r="HG442">
        <v>1.63065</v>
      </c>
      <c r="HH442">
        <v>-0.00558794</v>
      </c>
      <c r="HI442">
        <v>0</v>
      </c>
      <c r="HJ442">
        <v>36.1164</v>
      </c>
      <c r="HK442">
        <v>999.9</v>
      </c>
      <c r="HL442">
        <v>56.818</v>
      </c>
      <c r="HM442">
        <v>29.9</v>
      </c>
      <c r="HN442">
        <v>26.6539</v>
      </c>
      <c r="HO442">
        <v>56.1678</v>
      </c>
      <c r="HP442">
        <v>42.3638</v>
      </c>
      <c r="HQ442">
        <v>1</v>
      </c>
      <c r="HR442">
        <v>1.45274</v>
      </c>
      <c r="HS442">
        <v>5.1523</v>
      </c>
      <c r="HT442">
        <v>20.0589</v>
      </c>
      <c r="HU442">
        <v>5.19108</v>
      </c>
      <c r="HV442">
        <v>12.0107</v>
      </c>
      <c r="HW442">
        <v>4.97125</v>
      </c>
      <c r="HX442">
        <v>3.29487</v>
      </c>
      <c r="HY442">
        <v>9999</v>
      </c>
      <c r="HZ442">
        <v>9999</v>
      </c>
      <c r="IA442">
        <v>999.9</v>
      </c>
      <c r="IB442">
        <v>9999</v>
      </c>
      <c r="IC442">
        <v>1.86324</v>
      </c>
      <c r="ID442">
        <v>1.86813</v>
      </c>
      <c r="IE442">
        <v>1.86784</v>
      </c>
      <c r="IF442">
        <v>1.86905</v>
      </c>
      <c r="IG442">
        <v>1.86981</v>
      </c>
      <c r="IH442">
        <v>1.86591</v>
      </c>
      <c r="II442">
        <v>1.86696</v>
      </c>
      <c r="IJ442">
        <v>1.86844</v>
      </c>
      <c r="IK442">
        <v>5</v>
      </c>
      <c r="IL442">
        <v>0</v>
      </c>
      <c r="IM442">
        <v>0</v>
      </c>
      <c r="IN442">
        <v>0</v>
      </c>
      <c r="IO442" t="s">
        <v>441</v>
      </c>
      <c r="IP442" t="s">
        <v>442</v>
      </c>
      <c r="IQ442" t="s">
        <v>443</v>
      </c>
      <c r="IR442" t="s">
        <v>443</v>
      </c>
      <c r="IS442" t="s">
        <v>443</v>
      </c>
      <c r="IT442" t="s">
        <v>443</v>
      </c>
      <c r="IU442">
        <v>0</v>
      </c>
      <c r="IV442">
        <v>100</v>
      </c>
      <c r="IW442">
        <v>100</v>
      </c>
      <c r="IX442">
        <v>1.097</v>
      </c>
      <c r="IY442">
        <v>0.3152</v>
      </c>
      <c r="IZ442">
        <v>1.09748391826392</v>
      </c>
      <c r="JA442">
        <v>0</v>
      </c>
      <c r="JB442">
        <v>0</v>
      </c>
      <c r="JC442">
        <v>0</v>
      </c>
      <c r="JD442">
        <v>0.315191680746845</v>
      </c>
      <c r="JE442">
        <v>0</v>
      </c>
      <c r="JF442">
        <v>0</v>
      </c>
      <c r="JG442">
        <v>0</v>
      </c>
      <c r="JH442">
        <v>5</v>
      </c>
      <c r="JI442">
        <v>2273</v>
      </c>
      <c r="JJ442">
        <v>0</v>
      </c>
      <c r="JK442">
        <v>25</v>
      </c>
      <c r="JL442">
        <v>29356910.1</v>
      </c>
      <c r="JM442">
        <v>29356910.1</v>
      </c>
      <c r="JN442">
        <v>1.52466</v>
      </c>
      <c r="JO442">
        <v>2.62695</v>
      </c>
      <c r="JP442">
        <v>1.54785</v>
      </c>
      <c r="JQ442">
        <v>2.31689</v>
      </c>
      <c r="JR442">
        <v>1.64551</v>
      </c>
      <c r="JS442">
        <v>2.28882</v>
      </c>
      <c r="JT442">
        <v>34.1225</v>
      </c>
      <c r="JU442">
        <v>24.1663</v>
      </c>
      <c r="JV442">
        <v>18</v>
      </c>
      <c r="JW442">
        <v>500.547</v>
      </c>
      <c r="JX442">
        <v>403.891</v>
      </c>
      <c r="JY442">
        <v>29.8106</v>
      </c>
      <c r="JZ442">
        <v>44.5114</v>
      </c>
      <c r="KA442">
        <v>29.9988</v>
      </c>
      <c r="KB442">
        <v>44.5117</v>
      </c>
      <c r="KC442">
        <v>44.4128</v>
      </c>
      <c r="KD442">
        <v>30.668</v>
      </c>
      <c r="KE442">
        <v>0</v>
      </c>
      <c r="KF442">
        <v>100</v>
      </c>
      <c r="KG442">
        <v>29.7884</v>
      </c>
      <c r="KH442">
        <v>710.225</v>
      </c>
      <c r="KI442">
        <v>34.6858</v>
      </c>
      <c r="KJ442">
        <v>94.3917</v>
      </c>
      <c r="KK442">
        <v>91.4589</v>
      </c>
    </row>
    <row r="443" spans="1:297">
      <c r="A443">
        <v>427</v>
      </c>
      <c r="B443">
        <v>1761414614</v>
      </c>
      <c r="C443">
        <v>6433</v>
      </c>
      <c r="D443" t="s">
        <v>1300</v>
      </c>
      <c r="E443" t="s">
        <v>1301</v>
      </c>
      <c r="F443">
        <v>5</v>
      </c>
      <c r="G443" t="s">
        <v>1217</v>
      </c>
      <c r="H443" t="s">
        <v>436</v>
      </c>
      <c r="I443">
        <v>1761414605.84615</v>
      </c>
      <c r="J443">
        <f>(K443)/1000</f>
        <v>0</v>
      </c>
      <c r="K443">
        <f>IF(DP443, AN443, AH443)</f>
        <v>0</v>
      </c>
      <c r="L443">
        <f>IF(DP443, AI443, AG443)</f>
        <v>0</v>
      </c>
      <c r="M443">
        <f>DR443 - IF(AU443&gt;1, L443*DL443*100.0/(AW443), 0)</f>
        <v>0</v>
      </c>
      <c r="N443">
        <f>((T443-J443/2)*M443-L443)/(T443+J443/2)</f>
        <v>0</v>
      </c>
      <c r="O443">
        <f>N443*(DY443+DZ443)/1000.0</f>
        <v>0</v>
      </c>
      <c r="P443">
        <f>(DR443 - IF(AU443&gt;1, L443*DL443*100.0/(AW443), 0))*(DY443+DZ443)/1000.0</f>
        <v>0</v>
      </c>
      <c r="Q443">
        <f>2.0/((1/S443-1/R443)+SIGN(S443)*SQRT((1/S443-1/R443)*(1/S443-1/R443) + 4*DM443/((DM443+1)*(DM443+1))*(2*1/S443*1/R443-1/R443*1/R443)))</f>
        <v>0</v>
      </c>
      <c r="R443">
        <f>IF(LEFT(DN443,1)&lt;&gt;"0",IF(LEFT(DN443,1)="1",3.0,DO443),$D$5+$E$5*(EF443*DY443/($K$5*1000))+$F$5*(EF443*DY443/($K$5*1000))*MAX(MIN(DL443,$J$5),$I$5)*MAX(MIN(DL443,$J$5),$I$5)+$G$5*MAX(MIN(DL443,$J$5),$I$5)*(EF443*DY443/($K$5*1000))+$H$5*(EF443*DY443/($K$5*1000))*(EF443*DY443/($K$5*1000)))</f>
        <v>0</v>
      </c>
      <c r="S443">
        <f>J443*(1000-(1000*0.61365*exp(17.502*W443/(240.97+W443))/(DY443+DZ443)+DT443)/2)/(1000*0.61365*exp(17.502*W443/(240.97+W443))/(DY443+DZ443)-DT443)</f>
        <v>0</v>
      </c>
      <c r="T443">
        <f>1/((DM443+1)/(Q443/1.6)+1/(R443/1.37)) + DM443/((DM443+1)/(Q443/1.6) + DM443/(R443/1.37))</f>
        <v>0</v>
      </c>
      <c r="U443">
        <f>(DH443*DK443)</f>
        <v>0</v>
      </c>
      <c r="V443">
        <f>(EA443+(U443+2*0.95*5.67E-8*(((EA443+$B$7)+273)^4-(EA443+273)^4)-44100*J443)/(1.84*29.3*R443+8*0.95*5.67E-8*(EA443+273)^3))</f>
        <v>0</v>
      </c>
      <c r="W443">
        <f>($C$7*EB443+$D$7*EC443+$E$7*V443)</f>
        <v>0</v>
      </c>
      <c r="X443">
        <f>0.61365*exp(17.502*W443/(240.97+W443))</f>
        <v>0</v>
      </c>
      <c r="Y443">
        <f>(Z443/AA443*100)</f>
        <v>0</v>
      </c>
      <c r="Z443">
        <f>DT443*(DY443+DZ443)/1000</f>
        <v>0</v>
      </c>
      <c r="AA443">
        <f>0.61365*exp(17.502*EA443/(240.97+EA443))</f>
        <v>0</v>
      </c>
      <c r="AB443">
        <f>(X443-DT443*(DY443+DZ443)/1000)</f>
        <v>0</v>
      </c>
      <c r="AC443">
        <f>(-J443*44100)</f>
        <v>0</v>
      </c>
      <c r="AD443">
        <f>2*29.3*R443*0.92*(EA443-W443)</f>
        <v>0</v>
      </c>
      <c r="AE443">
        <f>2*0.95*5.67E-8*(((EA443+$B$7)+273)^4-(W443+273)^4)</f>
        <v>0</v>
      </c>
      <c r="AF443">
        <f>U443+AE443+AC443+AD443</f>
        <v>0</v>
      </c>
      <c r="AG443">
        <f>DX443*AU443*(DS443-DR443*(1000-AU443*DU443)/(1000-AU443*DT443))/(100*DL443)</f>
        <v>0</v>
      </c>
      <c r="AH443">
        <f>1000*DX443*AU443*(DT443-DU443)/(100*DL443*(1000-AU443*DT443))</f>
        <v>0</v>
      </c>
      <c r="AI443">
        <f>(AJ443 - AK443 - DY443*1E3/(8.314*(EA443+273.15)) * AM443/DX443 * AL443) * DX443/(100*DL443) * (1000 - DU443)/1000</f>
        <v>0</v>
      </c>
      <c r="AJ443">
        <v>710.535530002149</v>
      </c>
      <c r="AK443">
        <v>680.674733333333</v>
      </c>
      <c r="AL443">
        <v>3.33758905089981</v>
      </c>
      <c r="AM443">
        <v>65.3915502829197</v>
      </c>
      <c r="AN443">
        <f>(AP443 - AO443 + DY443*1E3/(8.314*(EA443+273.15)) * AR443/DX443 * AQ443) * DX443/(100*DL443) * 1000/(1000 - AP443)</f>
        <v>0</v>
      </c>
      <c r="AO443">
        <v>25.6858861699262</v>
      </c>
      <c r="AP443">
        <v>29.6481424242424</v>
      </c>
      <c r="AQ443">
        <v>-0.014143709436042</v>
      </c>
      <c r="AR443">
        <v>110.494569577737</v>
      </c>
      <c r="AS443">
        <v>0</v>
      </c>
      <c r="AT443">
        <v>0</v>
      </c>
      <c r="AU443">
        <f>IF(AS443*$H$13&gt;=AW443,1.0,(AW443/(AW443-AS443*$H$13)))</f>
        <v>0</v>
      </c>
      <c r="AV443">
        <f>(AU443-1)*100</f>
        <v>0</v>
      </c>
      <c r="AW443">
        <f>MAX(0,($B$13+$C$13*EF443)/(1+$D$13*EF443)*DY443/(EA443+273)*$E$13)</f>
        <v>0</v>
      </c>
      <c r="AX443" t="s">
        <v>437</v>
      </c>
      <c r="AY443" t="s">
        <v>437</v>
      </c>
      <c r="AZ443">
        <v>0</v>
      </c>
      <c r="BA443">
        <v>0</v>
      </c>
      <c r="BB443">
        <f>1-AZ443/BA443</f>
        <v>0</v>
      </c>
      <c r="BC443">
        <v>0</v>
      </c>
      <c r="BD443" t="s">
        <v>437</v>
      </c>
      <c r="BE443" t="s">
        <v>437</v>
      </c>
      <c r="BF443">
        <v>0</v>
      </c>
      <c r="BG443">
        <v>0</v>
      </c>
      <c r="BH443">
        <f>1-BF443/BG443</f>
        <v>0</v>
      </c>
      <c r="BI443">
        <v>0.5</v>
      </c>
      <c r="BJ443">
        <f>DI443</f>
        <v>0</v>
      </c>
      <c r="BK443">
        <f>L443</f>
        <v>0</v>
      </c>
      <c r="BL443">
        <f>BH443*BI443*BJ443</f>
        <v>0</v>
      </c>
      <c r="BM443">
        <f>(BK443-BC443)/BJ443</f>
        <v>0</v>
      </c>
      <c r="BN443">
        <f>(BA443-BG443)/BG443</f>
        <v>0</v>
      </c>
      <c r="BO443">
        <f>AZ443/(BB443+AZ443/BG443)</f>
        <v>0</v>
      </c>
      <c r="BP443" t="s">
        <v>437</v>
      </c>
      <c r="BQ443">
        <v>0</v>
      </c>
      <c r="BR443">
        <f>IF(BQ443&lt;&gt;0, BQ443, BO443)</f>
        <v>0</v>
      </c>
      <c r="BS443">
        <f>1-BR443/BG443</f>
        <v>0</v>
      </c>
      <c r="BT443">
        <f>(BG443-BF443)/(BG443-BR443)</f>
        <v>0</v>
      </c>
      <c r="BU443">
        <f>(BA443-BG443)/(BA443-BR443)</f>
        <v>0</v>
      </c>
      <c r="BV443">
        <f>(BG443-BF443)/(BG443-AZ443)</f>
        <v>0</v>
      </c>
      <c r="BW443">
        <f>(BA443-BG443)/(BA443-AZ443)</f>
        <v>0</v>
      </c>
      <c r="BX443">
        <f>(BT443*BR443/BF443)</f>
        <v>0</v>
      </c>
      <c r="BY443">
        <f>(1-BX443)</f>
        <v>0</v>
      </c>
      <c r="DH443">
        <f>$B$11*EG443+$C$11*EH443+$F$11*ES443*(1-EV443)</f>
        <v>0</v>
      </c>
      <c r="DI443">
        <f>DH443*DJ443</f>
        <v>0</v>
      </c>
      <c r="DJ443">
        <f>($B$11*$D$9+$C$11*$D$9+$F$11*((FF443+EX443)/MAX(FF443+EX443+FG443, 0.1)*$I$9+FG443/MAX(FF443+EX443+FG443, 0.1)*$J$9))/($B$11+$C$11+$F$11)</f>
        <v>0</v>
      </c>
      <c r="DK443">
        <f>($B$11*$K$9+$C$11*$K$9+$F$11*((FF443+EX443)/MAX(FF443+EX443+FG443, 0.1)*$P$9+FG443/MAX(FF443+EX443+FG443, 0.1)*$Q$9))/($B$11+$C$11+$F$11)</f>
        <v>0</v>
      </c>
      <c r="DL443">
        <v>6</v>
      </c>
      <c r="DM443">
        <v>0.5</v>
      </c>
      <c r="DN443" t="s">
        <v>438</v>
      </c>
      <c r="DO443">
        <v>2</v>
      </c>
      <c r="DP443" t="b">
        <v>1</v>
      </c>
      <c r="DQ443">
        <v>1761414605.84615</v>
      </c>
      <c r="DR443">
        <v>636.874461538462</v>
      </c>
      <c r="DS443">
        <v>676.177307692308</v>
      </c>
      <c r="DT443">
        <v>29.7449923076923</v>
      </c>
      <c r="DU443">
        <v>25.6805923076923</v>
      </c>
      <c r="DV443">
        <v>635.776923076923</v>
      </c>
      <c r="DW443">
        <v>29.4298153846154</v>
      </c>
      <c r="DX443">
        <v>499.988769230769</v>
      </c>
      <c r="DY443">
        <v>90.2991692307692</v>
      </c>
      <c r="DZ443">
        <v>0.0373061692307692</v>
      </c>
      <c r="EA443">
        <v>36.3690230769231</v>
      </c>
      <c r="EB443">
        <v>36.0179384615385</v>
      </c>
      <c r="EC443">
        <v>999.9</v>
      </c>
      <c r="ED443">
        <v>0</v>
      </c>
      <c r="EE443">
        <v>0</v>
      </c>
      <c r="EF443">
        <v>9987.40384615385</v>
      </c>
      <c r="EG443">
        <v>0</v>
      </c>
      <c r="EH443">
        <v>1274.50769230769</v>
      </c>
      <c r="EI443">
        <v>-39.3028769230769</v>
      </c>
      <c r="EJ443">
        <v>656.398</v>
      </c>
      <c r="EK443">
        <v>693.999692307692</v>
      </c>
      <c r="EL443">
        <v>4.06442230769231</v>
      </c>
      <c r="EM443">
        <v>676.177307692308</v>
      </c>
      <c r="EN443">
        <v>25.6805923076923</v>
      </c>
      <c r="EO443">
        <v>2.68595</v>
      </c>
      <c r="EP443">
        <v>2.31893615384615</v>
      </c>
      <c r="EQ443">
        <v>22.1993846153846</v>
      </c>
      <c r="ER443">
        <v>19.8085384615385</v>
      </c>
      <c r="ES443">
        <v>1199.98384615385</v>
      </c>
      <c r="ET443">
        <v>0.966996923076923</v>
      </c>
      <c r="EU443">
        <v>0.0330034615384615</v>
      </c>
      <c r="EV443">
        <v>0</v>
      </c>
      <c r="EW443">
        <v>1348.30230769231</v>
      </c>
      <c r="EX443">
        <v>5.00059</v>
      </c>
      <c r="EY443">
        <v>16716.6769230769</v>
      </c>
      <c r="EZ443">
        <v>10358.5538461538</v>
      </c>
      <c r="FA443">
        <v>52.2354615384615</v>
      </c>
      <c r="FB443">
        <v>53.8797692307692</v>
      </c>
      <c r="FC443">
        <v>52.5429230769231</v>
      </c>
      <c r="FD443">
        <v>53.3024615384615</v>
      </c>
      <c r="FE443">
        <v>53.2738461538462</v>
      </c>
      <c r="FF443">
        <v>1155.54384615385</v>
      </c>
      <c r="FG443">
        <v>39.44</v>
      </c>
      <c r="FH443">
        <v>0</v>
      </c>
      <c r="FI443">
        <v>1761414574.3</v>
      </c>
      <c r="FJ443">
        <v>0</v>
      </c>
      <c r="FK443">
        <v>1348.0844</v>
      </c>
      <c r="FL443">
        <v>-9.71923078133583</v>
      </c>
      <c r="FM443">
        <v>-124.215384759659</v>
      </c>
      <c r="FN443">
        <v>16714.592</v>
      </c>
      <c r="FO443">
        <v>15</v>
      </c>
      <c r="FP443">
        <v>0</v>
      </c>
      <c r="FQ443" t="s">
        <v>439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-39.1529142857143</v>
      </c>
      <c r="GD443">
        <v>-3.6899454545455</v>
      </c>
      <c r="GE443">
        <v>0.605498988466548</v>
      </c>
      <c r="GF443">
        <v>0</v>
      </c>
      <c r="GG443">
        <v>1348.74617647059</v>
      </c>
      <c r="GH443">
        <v>-9.82505729291147</v>
      </c>
      <c r="GI443">
        <v>0.982733327198949</v>
      </c>
      <c r="GJ443">
        <v>-1</v>
      </c>
      <c r="GK443">
        <v>4.10272952380952</v>
      </c>
      <c r="GL443">
        <v>-0.821341558441567</v>
      </c>
      <c r="GM443">
        <v>0.0829434695885836</v>
      </c>
      <c r="GN443">
        <v>0</v>
      </c>
      <c r="GO443">
        <v>0</v>
      </c>
      <c r="GP443">
        <v>2</v>
      </c>
      <c r="GQ443" t="s">
        <v>473</v>
      </c>
      <c r="GR443">
        <v>3.12932</v>
      </c>
      <c r="GS443">
        <v>2.71513</v>
      </c>
      <c r="GT443">
        <v>0.120667</v>
      </c>
      <c r="GU443">
        <v>0.125905</v>
      </c>
      <c r="GV443">
        <v>0.115528</v>
      </c>
      <c r="GW443">
        <v>0.10465</v>
      </c>
      <c r="GX443">
        <v>32177.6</v>
      </c>
      <c r="GY443">
        <v>33970.6</v>
      </c>
      <c r="GZ443">
        <v>33194</v>
      </c>
      <c r="HA443">
        <v>35275.6</v>
      </c>
      <c r="HB443">
        <v>41748.6</v>
      </c>
      <c r="HC443">
        <v>45473.5</v>
      </c>
      <c r="HD443">
        <v>52021.8</v>
      </c>
      <c r="HE443">
        <v>56496.5</v>
      </c>
      <c r="HF443">
        <v>1.76675</v>
      </c>
      <c r="HG443">
        <v>1.631</v>
      </c>
      <c r="HH443">
        <v>-0.00659376</v>
      </c>
      <c r="HI443">
        <v>0</v>
      </c>
      <c r="HJ443">
        <v>36.1107</v>
      </c>
      <c r="HK443">
        <v>999.9</v>
      </c>
      <c r="HL443">
        <v>56.818</v>
      </c>
      <c r="HM443">
        <v>29.9</v>
      </c>
      <c r="HN443">
        <v>26.6545</v>
      </c>
      <c r="HO443">
        <v>56.6278</v>
      </c>
      <c r="HP443">
        <v>42.5962</v>
      </c>
      <c r="HQ443">
        <v>1</v>
      </c>
      <c r="HR443">
        <v>1.45105</v>
      </c>
      <c r="HS443">
        <v>5.16418</v>
      </c>
      <c r="HT443">
        <v>20.0586</v>
      </c>
      <c r="HU443">
        <v>5.19123</v>
      </c>
      <c r="HV443">
        <v>12.0102</v>
      </c>
      <c r="HW443">
        <v>4.972</v>
      </c>
      <c r="HX443">
        <v>3.29495</v>
      </c>
      <c r="HY443">
        <v>9999</v>
      </c>
      <c r="HZ443">
        <v>9999</v>
      </c>
      <c r="IA443">
        <v>999.9</v>
      </c>
      <c r="IB443">
        <v>9999</v>
      </c>
      <c r="IC443">
        <v>1.86324</v>
      </c>
      <c r="ID443">
        <v>1.86813</v>
      </c>
      <c r="IE443">
        <v>1.86783</v>
      </c>
      <c r="IF443">
        <v>1.86905</v>
      </c>
      <c r="IG443">
        <v>1.86981</v>
      </c>
      <c r="IH443">
        <v>1.86594</v>
      </c>
      <c r="II443">
        <v>1.86696</v>
      </c>
      <c r="IJ443">
        <v>1.86843</v>
      </c>
      <c r="IK443">
        <v>5</v>
      </c>
      <c r="IL443">
        <v>0</v>
      </c>
      <c r="IM443">
        <v>0</v>
      </c>
      <c r="IN443">
        <v>0</v>
      </c>
      <c r="IO443" t="s">
        <v>441</v>
      </c>
      <c r="IP443" t="s">
        <v>442</v>
      </c>
      <c r="IQ443" t="s">
        <v>443</v>
      </c>
      <c r="IR443" t="s">
        <v>443</v>
      </c>
      <c r="IS443" t="s">
        <v>443</v>
      </c>
      <c r="IT443" t="s">
        <v>443</v>
      </c>
      <c r="IU443">
        <v>0</v>
      </c>
      <c r="IV443">
        <v>100</v>
      </c>
      <c r="IW443">
        <v>100</v>
      </c>
      <c r="IX443">
        <v>1.097</v>
      </c>
      <c r="IY443">
        <v>0.3152</v>
      </c>
      <c r="IZ443">
        <v>1.09748391826392</v>
      </c>
      <c r="JA443">
        <v>0</v>
      </c>
      <c r="JB443">
        <v>0</v>
      </c>
      <c r="JC443">
        <v>0</v>
      </c>
      <c r="JD443">
        <v>0.315191680746845</v>
      </c>
      <c r="JE443">
        <v>0</v>
      </c>
      <c r="JF443">
        <v>0</v>
      </c>
      <c r="JG443">
        <v>0</v>
      </c>
      <c r="JH443">
        <v>5</v>
      </c>
      <c r="JI443">
        <v>2273</v>
      </c>
      <c r="JJ443">
        <v>0</v>
      </c>
      <c r="JK443">
        <v>25</v>
      </c>
      <c r="JL443">
        <v>29356910.2</v>
      </c>
      <c r="JM443">
        <v>29356910.2</v>
      </c>
      <c r="JN443">
        <v>1.55884</v>
      </c>
      <c r="JO443">
        <v>2.62817</v>
      </c>
      <c r="JP443">
        <v>1.54785</v>
      </c>
      <c r="JQ443">
        <v>2.31689</v>
      </c>
      <c r="JR443">
        <v>1.64673</v>
      </c>
      <c r="JS443">
        <v>2.34741</v>
      </c>
      <c r="JT443">
        <v>34.1225</v>
      </c>
      <c r="JU443">
        <v>24.1663</v>
      </c>
      <c r="JV443">
        <v>18</v>
      </c>
      <c r="JW443">
        <v>500.427</v>
      </c>
      <c r="JX443">
        <v>403.982</v>
      </c>
      <c r="JY443">
        <v>29.7845</v>
      </c>
      <c r="JZ443">
        <v>44.4876</v>
      </c>
      <c r="KA443">
        <v>29.9986</v>
      </c>
      <c r="KB443">
        <v>44.4881</v>
      </c>
      <c r="KC443">
        <v>44.3895</v>
      </c>
      <c r="KD443">
        <v>31.2449</v>
      </c>
      <c r="KE443">
        <v>0</v>
      </c>
      <c r="KF443">
        <v>100</v>
      </c>
      <c r="KG443">
        <v>29.7677</v>
      </c>
      <c r="KH443">
        <v>723.75</v>
      </c>
      <c r="KI443">
        <v>34.6858</v>
      </c>
      <c r="KJ443">
        <v>94.3947</v>
      </c>
      <c r="KK443">
        <v>91.463</v>
      </c>
    </row>
    <row r="444" spans="1:297">
      <c r="A444">
        <v>428</v>
      </c>
      <c r="B444">
        <v>1761414619</v>
      </c>
      <c r="C444">
        <v>6438</v>
      </c>
      <c r="D444" t="s">
        <v>1302</v>
      </c>
      <c r="E444" t="s">
        <v>1303</v>
      </c>
      <c r="F444">
        <v>5</v>
      </c>
      <c r="G444" t="s">
        <v>1217</v>
      </c>
      <c r="H444" t="s">
        <v>436</v>
      </c>
      <c r="I444">
        <v>1761414610.84615</v>
      </c>
      <c r="J444">
        <f>(K444)/1000</f>
        <v>0</v>
      </c>
      <c r="K444">
        <f>IF(DP444, AN444, AH444)</f>
        <v>0</v>
      </c>
      <c r="L444">
        <f>IF(DP444, AI444, AG444)</f>
        <v>0</v>
      </c>
      <c r="M444">
        <f>DR444 - IF(AU444&gt;1, L444*DL444*100.0/(AW444), 0)</f>
        <v>0</v>
      </c>
      <c r="N444">
        <f>((T444-J444/2)*M444-L444)/(T444+J444/2)</f>
        <v>0</v>
      </c>
      <c r="O444">
        <f>N444*(DY444+DZ444)/1000.0</f>
        <v>0</v>
      </c>
      <c r="P444">
        <f>(DR444 - IF(AU444&gt;1, L444*DL444*100.0/(AW444), 0))*(DY444+DZ444)/1000.0</f>
        <v>0</v>
      </c>
      <c r="Q444">
        <f>2.0/((1/S444-1/R444)+SIGN(S444)*SQRT((1/S444-1/R444)*(1/S444-1/R444) + 4*DM444/((DM444+1)*(DM444+1))*(2*1/S444*1/R444-1/R444*1/R444)))</f>
        <v>0</v>
      </c>
      <c r="R444">
        <f>IF(LEFT(DN444,1)&lt;&gt;"0",IF(LEFT(DN444,1)="1",3.0,DO444),$D$5+$E$5*(EF444*DY444/($K$5*1000))+$F$5*(EF444*DY444/($K$5*1000))*MAX(MIN(DL444,$J$5),$I$5)*MAX(MIN(DL444,$J$5),$I$5)+$G$5*MAX(MIN(DL444,$J$5),$I$5)*(EF444*DY444/($K$5*1000))+$H$5*(EF444*DY444/($K$5*1000))*(EF444*DY444/($K$5*1000)))</f>
        <v>0</v>
      </c>
      <c r="S444">
        <f>J444*(1000-(1000*0.61365*exp(17.502*W444/(240.97+W444))/(DY444+DZ444)+DT444)/2)/(1000*0.61365*exp(17.502*W444/(240.97+W444))/(DY444+DZ444)-DT444)</f>
        <v>0</v>
      </c>
      <c r="T444">
        <f>1/((DM444+1)/(Q444/1.6)+1/(R444/1.37)) + DM444/((DM444+1)/(Q444/1.6) + DM444/(R444/1.37))</f>
        <v>0</v>
      </c>
      <c r="U444">
        <f>(DH444*DK444)</f>
        <v>0</v>
      </c>
      <c r="V444">
        <f>(EA444+(U444+2*0.95*5.67E-8*(((EA444+$B$7)+273)^4-(EA444+273)^4)-44100*J444)/(1.84*29.3*R444+8*0.95*5.67E-8*(EA444+273)^3))</f>
        <v>0</v>
      </c>
      <c r="W444">
        <f>($C$7*EB444+$D$7*EC444+$E$7*V444)</f>
        <v>0</v>
      </c>
      <c r="X444">
        <f>0.61365*exp(17.502*W444/(240.97+W444))</f>
        <v>0</v>
      </c>
      <c r="Y444">
        <f>(Z444/AA444*100)</f>
        <v>0</v>
      </c>
      <c r="Z444">
        <f>DT444*(DY444+DZ444)/1000</f>
        <v>0</v>
      </c>
      <c r="AA444">
        <f>0.61365*exp(17.502*EA444/(240.97+EA444))</f>
        <v>0</v>
      </c>
      <c r="AB444">
        <f>(X444-DT444*(DY444+DZ444)/1000)</f>
        <v>0</v>
      </c>
      <c r="AC444">
        <f>(-J444*44100)</f>
        <v>0</v>
      </c>
      <c r="AD444">
        <f>2*29.3*R444*0.92*(EA444-W444)</f>
        <v>0</v>
      </c>
      <c r="AE444">
        <f>2*0.95*5.67E-8*(((EA444+$B$7)+273)^4-(W444+273)^4)</f>
        <v>0</v>
      </c>
      <c r="AF444">
        <f>U444+AE444+AC444+AD444</f>
        <v>0</v>
      </c>
      <c r="AG444">
        <f>DX444*AU444*(DS444-DR444*(1000-AU444*DU444)/(1000-AU444*DT444))/(100*DL444)</f>
        <v>0</v>
      </c>
      <c r="AH444">
        <f>1000*DX444*AU444*(DT444-DU444)/(100*DL444*(1000-AU444*DT444))</f>
        <v>0</v>
      </c>
      <c r="AI444">
        <f>(AJ444 - AK444 - DY444*1E3/(8.314*(EA444+273.15)) * AM444/DX444 * AL444) * DX444/(100*DL444) * (1000 - DU444)/1000</f>
        <v>0</v>
      </c>
      <c r="AJ444">
        <v>728.08270867821</v>
      </c>
      <c r="AK444">
        <v>697.922957575758</v>
      </c>
      <c r="AL444">
        <v>3.45763246917689</v>
      </c>
      <c r="AM444">
        <v>65.3915502829197</v>
      </c>
      <c r="AN444">
        <f>(AP444 - AO444 + DY444*1E3/(8.314*(EA444+273.15)) * AR444/DX444 * AQ444) * DX444/(100*DL444) * 1000/(1000 - AP444)</f>
        <v>0</v>
      </c>
      <c r="AO444">
        <v>25.6879184831281</v>
      </c>
      <c r="AP444">
        <v>29.5861842424242</v>
      </c>
      <c r="AQ444">
        <v>-0.0125486390192114</v>
      </c>
      <c r="AR444">
        <v>110.494569577737</v>
      </c>
      <c r="AS444">
        <v>0</v>
      </c>
      <c r="AT444">
        <v>0</v>
      </c>
      <c r="AU444">
        <f>IF(AS444*$H$13&gt;=AW444,1.0,(AW444/(AW444-AS444*$H$13)))</f>
        <v>0</v>
      </c>
      <c r="AV444">
        <f>(AU444-1)*100</f>
        <v>0</v>
      </c>
      <c r="AW444">
        <f>MAX(0,($B$13+$C$13*EF444)/(1+$D$13*EF444)*DY444/(EA444+273)*$E$13)</f>
        <v>0</v>
      </c>
      <c r="AX444" t="s">
        <v>437</v>
      </c>
      <c r="AY444" t="s">
        <v>437</v>
      </c>
      <c r="AZ444">
        <v>0</v>
      </c>
      <c r="BA444">
        <v>0</v>
      </c>
      <c r="BB444">
        <f>1-AZ444/BA444</f>
        <v>0</v>
      </c>
      <c r="BC444">
        <v>0</v>
      </c>
      <c r="BD444" t="s">
        <v>437</v>
      </c>
      <c r="BE444" t="s">
        <v>437</v>
      </c>
      <c r="BF444">
        <v>0</v>
      </c>
      <c r="BG444">
        <v>0</v>
      </c>
      <c r="BH444">
        <f>1-BF444/BG444</f>
        <v>0</v>
      </c>
      <c r="BI444">
        <v>0.5</v>
      </c>
      <c r="BJ444">
        <f>DI444</f>
        <v>0</v>
      </c>
      <c r="BK444">
        <f>L444</f>
        <v>0</v>
      </c>
      <c r="BL444">
        <f>BH444*BI444*BJ444</f>
        <v>0</v>
      </c>
      <c r="BM444">
        <f>(BK444-BC444)/BJ444</f>
        <v>0</v>
      </c>
      <c r="BN444">
        <f>(BA444-BG444)/BG444</f>
        <v>0</v>
      </c>
      <c r="BO444">
        <f>AZ444/(BB444+AZ444/BG444)</f>
        <v>0</v>
      </c>
      <c r="BP444" t="s">
        <v>437</v>
      </c>
      <c r="BQ444">
        <v>0</v>
      </c>
      <c r="BR444">
        <f>IF(BQ444&lt;&gt;0, BQ444, BO444)</f>
        <v>0</v>
      </c>
      <c r="BS444">
        <f>1-BR444/BG444</f>
        <v>0</v>
      </c>
      <c r="BT444">
        <f>(BG444-BF444)/(BG444-BR444)</f>
        <v>0</v>
      </c>
      <c r="BU444">
        <f>(BA444-BG444)/(BA444-BR444)</f>
        <v>0</v>
      </c>
      <c r="BV444">
        <f>(BG444-BF444)/(BG444-AZ444)</f>
        <v>0</v>
      </c>
      <c r="BW444">
        <f>(BA444-BG444)/(BA444-AZ444)</f>
        <v>0</v>
      </c>
      <c r="BX444">
        <f>(BT444*BR444/BF444)</f>
        <v>0</v>
      </c>
      <c r="BY444">
        <f>(1-BX444)</f>
        <v>0</v>
      </c>
      <c r="DH444">
        <f>$B$11*EG444+$C$11*EH444+$F$11*ES444*(1-EV444)</f>
        <v>0</v>
      </c>
      <c r="DI444">
        <f>DH444*DJ444</f>
        <v>0</v>
      </c>
      <c r="DJ444">
        <f>($B$11*$D$9+$C$11*$D$9+$F$11*((FF444+EX444)/MAX(FF444+EX444+FG444, 0.1)*$I$9+FG444/MAX(FF444+EX444+FG444, 0.1)*$J$9))/($B$11+$C$11+$F$11)</f>
        <v>0</v>
      </c>
      <c r="DK444">
        <f>($B$11*$K$9+$C$11*$K$9+$F$11*((FF444+EX444)/MAX(FF444+EX444+FG444, 0.1)*$P$9+FG444/MAX(FF444+EX444+FG444, 0.1)*$Q$9))/($B$11+$C$11+$F$11)</f>
        <v>0</v>
      </c>
      <c r="DL444">
        <v>6</v>
      </c>
      <c r="DM444">
        <v>0.5</v>
      </c>
      <c r="DN444" t="s">
        <v>438</v>
      </c>
      <c r="DO444">
        <v>2</v>
      </c>
      <c r="DP444" t="b">
        <v>1</v>
      </c>
      <c r="DQ444">
        <v>1761414610.84615</v>
      </c>
      <c r="DR444">
        <v>653.434846153846</v>
      </c>
      <c r="DS444">
        <v>693.169846153846</v>
      </c>
      <c r="DT444">
        <v>29.6794846153846</v>
      </c>
      <c r="DU444">
        <v>25.6842307692308</v>
      </c>
      <c r="DV444">
        <v>652.337307692308</v>
      </c>
      <c r="DW444">
        <v>29.3643</v>
      </c>
      <c r="DX444">
        <v>499.976307692308</v>
      </c>
      <c r="DY444">
        <v>90.2980230769231</v>
      </c>
      <c r="DZ444">
        <v>0.0373248461538462</v>
      </c>
      <c r="EA444">
        <v>36.3644</v>
      </c>
      <c r="EB444">
        <v>36.0170769230769</v>
      </c>
      <c r="EC444">
        <v>999.9</v>
      </c>
      <c r="ED444">
        <v>0</v>
      </c>
      <c r="EE444">
        <v>0</v>
      </c>
      <c r="EF444">
        <v>9990.77076923077</v>
      </c>
      <c r="EG444">
        <v>0</v>
      </c>
      <c r="EH444">
        <v>1274.56</v>
      </c>
      <c r="EI444">
        <v>-39.7349384615385</v>
      </c>
      <c r="EJ444">
        <v>673.420538461539</v>
      </c>
      <c r="EK444">
        <v>711.442615384615</v>
      </c>
      <c r="EL444">
        <v>3.99526923076923</v>
      </c>
      <c r="EM444">
        <v>693.169846153846</v>
      </c>
      <c r="EN444">
        <v>25.6842307692308</v>
      </c>
      <c r="EO444">
        <v>2.68000076923077</v>
      </c>
      <c r="EP444">
        <v>2.31923692307692</v>
      </c>
      <c r="EQ444">
        <v>22.1629692307692</v>
      </c>
      <c r="ER444">
        <v>19.8106230769231</v>
      </c>
      <c r="ES444">
        <v>1199.99076923077</v>
      </c>
      <c r="ET444">
        <v>0.966996923076923</v>
      </c>
      <c r="EU444">
        <v>0.0330034615384615</v>
      </c>
      <c r="EV444">
        <v>0</v>
      </c>
      <c r="EW444">
        <v>1347.58153846154</v>
      </c>
      <c r="EX444">
        <v>5.00059</v>
      </c>
      <c r="EY444">
        <v>16706.3384615385</v>
      </c>
      <c r="EZ444">
        <v>10358.6230769231</v>
      </c>
      <c r="FA444">
        <v>52.2160769230769</v>
      </c>
      <c r="FB444">
        <v>53.875</v>
      </c>
      <c r="FC444">
        <v>52.5238461538462</v>
      </c>
      <c r="FD444">
        <v>53.2833846153846</v>
      </c>
      <c r="FE444">
        <v>53.2547692307692</v>
      </c>
      <c r="FF444">
        <v>1155.55076923077</v>
      </c>
      <c r="FG444">
        <v>39.44</v>
      </c>
      <c r="FH444">
        <v>0</v>
      </c>
      <c r="FI444">
        <v>1761414579.1</v>
      </c>
      <c r="FJ444">
        <v>0</v>
      </c>
      <c r="FK444">
        <v>1347.3764</v>
      </c>
      <c r="FL444">
        <v>-8.69307694634924</v>
      </c>
      <c r="FM444">
        <v>-126.946153935189</v>
      </c>
      <c r="FN444">
        <v>16704.596</v>
      </c>
      <c r="FO444">
        <v>15</v>
      </c>
      <c r="FP444">
        <v>0</v>
      </c>
      <c r="FQ444" t="s">
        <v>439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-39.480335</v>
      </c>
      <c r="GD444">
        <v>-4.20233233082709</v>
      </c>
      <c r="GE444">
        <v>0.595294598728226</v>
      </c>
      <c r="GF444">
        <v>0</v>
      </c>
      <c r="GG444">
        <v>1347.97176470588</v>
      </c>
      <c r="GH444">
        <v>-9.10893811643556</v>
      </c>
      <c r="GI444">
        <v>0.9173666615348</v>
      </c>
      <c r="GJ444">
        <v>-1</v>
      </c>
      <c r="GK444">
        <v>4.027904</v>
      </c>
      <c r="GL444">
        <v>-0.838084511278203</v>
      </c>
      <c r="GM444">
        <v>0.0805643552943856</v>
      </c>
      <c r="GN444">
        <v>0</v>
      </c>
      <c r="GO444">
        <v>0</v>
      </c>
      <c r="GP444">
        <v>2</v>
      </c>
      <c r="GQ444" t="s">
        <v>473</v>
      </c>
      <c r="GR444">
        <v>3.12922</v>
      </c>
      <c r="GS444">
        <v>2.7153</v>
      </c>
      <c r="GT444">
        <v>0.122807</v>
      </c>
      <c r="GU444">
        <v>0.12794</v>
      </c>
      <c r="GV444">
        <v>0.115352</v>
      </c>
      <c r="GW444">
        <v>0.104662</v>
      </c>
      <c r="GX444">
        <v>32100.3</v>
      </c>
      <c r="GY444">
        <v>33893</v>
      </c>
      <c r="GZ444">
        <v>33195.1</v>
      </c>
      <c r="HA444">
        <v>35277.2</v>
      </c>
      <c r="HB444">
        <v>41758</v>
      </c>
      <c r="HC444">
        <v>45475</v>
      </c>
      <c r="HD444">
        <v>52023.4</v>
      </c>
      <c r="HE444">
        <v>56498.9</v>
      </c>
      <c r="HF444">
        <v>1.76728</v>
      </c>
      <c r="HG444">
        <v>1.6316</v>
      </c>
      <c r="HH444">
        <v>-0.00467896</v>
      </c>
      <c r="HI444">
        <v>0</v>
      </c>
      <c r="HJ444">
        <v>36.1056</v>
      </c>
      <c r="HK444">
        <v>999.9</v>
      </c>
      <c r="HL444">
        <v>56.818</v>
      </c>
      <c r="HM444">
        <v>29.89</v>
      </c>
      <c r="HN444">
        <v>26.6423</v>
      </c>
      <c r="HO444">
        <v>56.3378</v>
      </c>
      <c r="HP444">
        <v>42.4159</v>
      </c>
      <c r="HQ444">
        <v>1</v>
      </c>
      <c r="HR444">
        <v>1.44936</v>
      </c>
      <c r="HS444">
        <v>5.13442</v>
      </c>
      <c r="HT444">
        <v>20.0594</v>
      </c>
      <c r="HU444">
        <v>5.19063</v>
      </c>
      <c r="HV444">
        <v>12.0101</v>
      </c>
      <c r="HW444">
        <v>4.9719</v>
      </c>
      <c r="HX444">
        <v>3.29492</v>
      </c>
      <c r="HY444">
        <v>9999</v>
      </c>
      <c r="HZ444">
        <v>9999</v>
      </c>
      <c r="IA444">
        <v>999.9</v>
      </c>
      <c r="IB444">
        <v>9999</v>
      </c>
      <c r="IC444">
        <v>1.86325</v>
      </c>
      <c r="ID444">
        <v>1.86811</v>
      </c>
      <c r="IE444">
        <v>1.86783</v>
      </c>
      <c r="IF444">
        <v>1.86904</v>
      </c>
      <c r="IG444">
        <v>1.86984</v>
      </c>
      <c r="IH444">
        <v>1.86592</v>
      </c>
      <c r="II444">
        <v>1.86696</v>
      </c>
      <c r="IJ444">
        <v>1.86843</v>
      </c>
      <c r="IK444">
        <v>5</v>
      </c>
      <c r="IL444">
        <v>0</v>
      </c>
      <c r="IM444">
        <v>0</v>
      </c>
      <c r="IN444">
        <v>0</v>
      </c>
      <c r="IO444" t="s">
        <v>441</v>
      </c>
      <c r="IP444" t="s">
        <v>442</v>
      </c>
      <c r="IQ444" t="s">
        <v>443</v>
      </c>
      <c r="IR444" t="s">
        <v>443</v>
      </c>
      <c r="IS444" t="s">
        <v>443</v>
      </c>
      <c r="IT444" t="s">
        <v>443</v>
      </c>
      <c r="IU444">
        <v>0</v>
      </c>
      <c r="IV444">
        <v>100</v>
      </c>
      <c r="IW444">
        <v>100</v>
      </c>
      <c r="IX444">
        <v>1.098</v>
      </c>
      <c r="IY444">
        <v>0.3152</v>
      </c>
      <c r="IZ444">
        <v>1.09748391826392</v>
      </c>
      <c r="JA444">
        <v>0</v>
      </c>
      <c r="JB444">
        <v>0</v>
      </c>
      <c r="JC444">
        <v>0</v>
      </c>
      <c r="JD444">
        <v>0.315191680746845</v>
      </c>
      <c r="JE444">
        <v>0</v>
      </c>
      <c r="JF444">
        <v>0</v>
      </c>
      <c r="JG444">
        <v>0</v>
      </c>
      <c r="JH444">
        <v>5</v>
      </c>
      <c r="JI444">
        <v>2273</v>
      </c>
      <c r="JJ444">
        <v>0</v>
      </c>
      <c r="JK444">
        <v>25</v>
      </c>
      <c r="JL444">
        <v>29356910.3</v>
      </c>
      <c r="JM444">
        <v>29356910.3</v>
      </c>
      <c r="JN444">
        <v>1.58447</v>
      </c>
      <c r="JO444">
        <v>2.61353</v>
      </c>
      <c r="JP444">
        <v>1.54785</v>
      </c>
      <c r="JQ444">
        <v>2.31689</v>
      </c>
      <c r="JR444">
        <v>1.64551</v>
      </c>
      <c r="JS444">
        <v>2.39502</v>
      </c>
      <c r="JT444">
        <v>34.1225</v>
      </c>
      <c r="JU444">
        <v>24.1663</v>
      </c>
      <c r="JV444">
        <v>18</v>
      </c>
      <c r="JW444">
        <v>500.674</v>
      </c>
      <c r="JX444">
        <v>404.231</v>
      </c>
      <c r="JY444">
        <v>29.7606</v>
      </c>
      <c r="JZ444">
        <v>44.4681</v>
      </c>
      <c r="KA444">
        <v>29.9985</v>
      </c>
      <c r="KB444">
        <v>44.4688</v>
      </c>
      <c r="KC444">
        <v>44.3671</v>
      </c>
      <c r="KD444">
        <v>31.8498</v>
      </c>
      <c r="KE444">
        <v>0</v>
      </c>
      <c r="KF444">
        <v>100</v>
      </c>
      <c r="KG444">
        <v>29.7579</v>
      </c>
      <c r="KH444">
        <v>743.945</v>
      </c>
      <c r="KI444">
        <v>34.6858</v>
      </c>
      <c r="KJ444">
        <v>94.3978</v>
      </c>
      <c r="KK444">
        <v>91.4669</v>
      </c>
    </row>
    <row r="445" spans="1:297">
      <c r="A445">
        <v>429</v>
      </c>
      <c r="B445">
        <v>1761414624</v>
      </c>
      <c r="C445">
        <v>6443</v>
      </c>
      <c r="D445" t="s">
        <v>1304</v>
      </c>
      <c r="E445" t="s">
        <v>1305</v>
      </c>
      <c r="F445">
        <v>5</v>
      </c>
      <c r="G445" t="s">
        <v>1217</v>
      </c>
      <c r="H445" t="s">
        <v>436</v>
      </c>
      <c r="I445">
        <v>1761414615.84615</v>
      </c>
      <c r="J445">
        <f>(K445)/1000</f>
        <v>0</v>
      </c>
      <c r="K445">
        <f>IF(DP445, AN445, AH445)</f>
        <v>0</v>
      </c>
      <c r="L445">
        <f>IF(DP445, AI445, AG445)</f>
        <v>0</v>
      </c>
      <c r="M445">
        <f>DR445 - IF(AU445&gt;1, L445*DL445*100.0/(AW445), 0)</f>
        <v>0</v>
      </c>
      <c r="N445">
        <f>((T445-J445/2)*M445-L445)/(T445+J445/2)</f>
        <v>0</v>
      </c>
      <c r="O445">
        <f>N445*(DY445+DZ445)/1000.0</f>
        <v>0</v>
      </c>
      <c r="P445">
        <f>(DR445 - IF(AU445&gt;1, L445*DL445*100.0/(AW445), 0))*(DY445+DZ445)/1000.0</f>
        <v>0</v>
      </c>
      <c r="Q445">
        <f>2.0/((1/S445-1/R445)+SIGN(S445)*SQRT((1/S445-1/R445)*(1/S445-1/R445) + 4*DM445/((DM445+1)*(DM445+1))*(2*1/S445*1/R445-1/R445*1/R445)))</f>
        <v>0</v>
      </c>
      <c r="R445">
        <f>IF(LEFT(DN445,1)&lt;&gt;"0",IF(LEFT(DN445,1)="1",3.0,DO445),$D$5+$E$5*(EF445*DY445/($K$5*1000))+$F$5*(EF445*DY445/($K$5*1000))*MAX(MIN(DL445,$J$5),$I$5)*MAX(MIN(DL445,$J$5),$I$5)+$G$5*MAX(MIN(DL445,$J$5),$I$5)*(EF445*DY445/($K$5*1000))+$H$5*(EF445*DY445/($K$5*1000))*(EF445*DY445/($K$5*1000)))</f>
        <v>0</v>
      </c>
      <c r="S445">
        <f>J445*(1000-(1000*0.61365*exp(17.502*W445/(240.97+W445))/(DY445+DZ445)+DT445)/2)/(1000*0.61365*exp(17.502*W445/(240.97+W445))/(DY445+DZ445)-DT445)</f>
        <v>0</v>
      </c>
      <c r="T445">
        <f>1/((DM445+1)/(Q445/1.6)+1/(R445/1.37)) + DM445/((DM445+1)/(Q445/1.6) + DM445/(R445/1.37))</f>
        <v>0</v>
      </c>
      <c r="U445">
        <f>(DH445*DK445)</f>
        <v>0</v>
      </c>
      <c r="V445">
        <f>(EA445+(U445+2*0.95*5.67E-8*(((EA445+$B$7)+273)^4-(EA445+273)^4)-44100*J445)/(1.84*29.3*R445+8*0.95*5.67E-8*(EA445+273)^3))</f>
        <v>0</v>
      </c>
      <c r="W445">
        <f>($C$7*EB445+$D$7*EC445+$E$7*V445)</f>
        <v>0</v>
      </c>
      <c r="X445">
        <f>0.61365*exp(17.502*W445/(240.97+W445))</f>
        <v>0</v>
      </c>
      <c r="Y445">
        <f>(Z445/AA445*100)</f>
        <v>0</v>
      </c>
      <c r="Z445">
        <f>DT445*(DY445+DZ445)/1000</f>
        <v>0</v>
      </c>
      <c r="AA445">
        <f>0.61365*exp(17.502*EA445/(240.97+EA445))</f>
        <v>0</v>
      </c>
      <c r="AB445">
        <f>(X445-DT445*(DY445+DZ445)/1000)</f>
        <v>0</v>
      </c>
      <c r="AC445">
        <f>(-J445*44100)</f>
        <v>0</v>
      </c>
      <c r="AD445">
        <f>2*29.3*R445*0.92*(EA445-W445)</f>
        <v>0</v>
      </c>
      <c r="AE445">
        <f>2*0.95*5.67E-8*(((EA445+$B$7)+273)^4-(W445+273)^4)</f>
        <v>0</v>
      </c>
      <c r="AF445">
        <f>U445+AE445+AC445+AD445</f>
        <v>0</v>
      </c>
      <c r="AG445">
        <f>DX445*AU445*(DS445-DR445*(1000-AU445*DU445)/(1000-AU445*DT445))/(100*DL445)</f>
        <v>0</v>
      </c>
      <c r="AH445">
        <f>1000*DX445*AU445*(DT445-DU445)/(100*DL445*(1000-AU445*DT445))</f>
        <v>0</v>
      </c>
      <c r="AI445">
        <f>(AJ445 - AK445 - DY445*1E3/(8.314*(EA445+273.15)) * AM445/DX445 * AL445) * DX445/(100*DL445) * (1000 - DU445)/1000</f>
        <v>0</v>
      </c>
      <c r="AJ445">
        <v>744.812130866576</v>
      </c>
      <c r="AK445">
        <v>714.805721212121</v>
      </c>
      <c r="AL445">
        <v>3.36909111083429</v>
      </c>
      <c r="AM445">
        <v>65.3915502829197</v>
      </c>
      <c r="AN445">
        <f>(AP445 - AO445 + DY445*1E3/(8.314*(EA445+273.15)) * AR445/DX445 * AQ445) * DX445/(100*DL445) * 1000/(1000 - AP445)</f>
        <v>0</v>
      </c>
      <c r="AO445">
        <v>25.6919526365639</v>
      </c>
      <c r="AP445">
        <v>29.5172515151515</v>
      </c>
      <c r="AQ445">
        <v>-0.0140041958715254</v>
      </c>
      <c r="AR445">
        <v>110.494569577737</v>
      </c>
      <c r="AS445">
        <v>0</v>
      </c>
      <c r="AT445">
        <v>0</v>
      </c>
      <c r="AU445">
        <f>IF(AS445*$H$13&gt;=AW445,1.0,(AW445/(AW445-AS445*$H$13)))</f>
        <v>0</v>
      </c>
      <c r="AV445">
        <f>(AU445-1)*100</f>
        <v>0</v>
      </c>
      <c r="AW445">
        <f>MAX(0,($B$13+$C$13*EF445)/(1+$D$13*EF445)*DY445/(EA445+273)*$E$13)</f>
        <v>0</v>
      </c>
      <c r="AX445" t="s">
        <v>437</v>
      </c>
      <c r="AY445" t="s">
        <v>437</v>
      </c>
      <c r="AZ445">
        <v>0</v>
      </c>
      <c r="BA445">
        <v>0</v>
      </c>
      <c r="BB445">
        <f>1-AZ445/BA445</f>
        <v>0</v>
      </c>
      <c r="BC445">
        <v>0</v>
      </c>
      <c r="BD445" t="s">
        <v>437</v>
      </c>
      <c r="BE445" t="s">
        <v>437</v>
      </c>
      <c r="BF445">
        <v>0</v>
      </c>
      <c r="BG445">
        <v>0</v>
      </c>
      <c r="BH445">
        <f>1-BF445/BG445</f>
        <v>0</v>
      </c>
      <c r="BI445">
        <v>0.5</v>
      </c>
      <c r="BJ445">
        <f>DI445</f>
        <v>0</v>
      </c>
      <c r="BK445">
        <f>L445</f>
        <v>0</v>
      </c>
      <c r="BL445">
        <f>BH445*BI445*BJ445</f>
        <v>0</v>
      </c>
      <c r="BM445">
        <f>(BK445-BC445)/BJ445</f>
        <v>0</v>
      </c>
      <c r="BN445">
        <f>(BA445-BG445)/BG445</f>
        <v>0</v>
      </c>
      <c r="BO445">
        <f>AZ445/(BB445+AZ445/BG445)</f>
        <v>0</v>
      </c>
      <c r="BP445" t="s">
        <v>437</v>
      </c>
      <c r="BQ445">
        <v>0</v>
      </c>
      <c r="BR445">
        <f>IF(BQ445&lt;&gt;0, BQ445, BO445)</f>
        <v>0</v>
      </c>
      <c r="BS445">
        <f>1-BR445/BG445</f>
        <v>0</v>
      </c>
      <c r="BT445">
        <f>(BG445-BF445)/(BG445-BR445)</f>
        <v>0</v>
      </c>
      <c r="BU445">
        <f>(BA445-BG445)/(BA445-BR445)</f>
        <v>0</v>
      </c>
      <c r="BV445">
        <f>(BG445-BF445)/(BG445-AZ445)</f>
        <v>0</v>
      </c>
      <c r="BW445">
        <f>(BA445-BG445)/(BA445-AZ445)</f>
        <v>0</v>
      </c>
      <c r="BX445">
        <f>(BT445*BR445/BF445)</f>
        <v>0</v>
      </c>
      <c r="BY445">
        <f>(1-BX445)</f>
        <v>0</v>
      </c>
      <c r="DH445">
        <f>$B$11*EG445+$C$11*EH445+$F$11*ES445*(1-EV445)</f>
        <v>0</v>
      </c>
      <c r="DI445">
        <f>DH445*DJ445</f>
        <v>0</v>
      </c>
      <c r="DJ445">
        <f>($B$11*$D$9+$C$11*$D$9+$F$11*((FF445+EX445)/MAX(FF445+EX445+FG445, 0.1)*$I$9+FG445/MAX(FF445+EX445+FG445, 0.1)*$J$9))/($B$11+$C$11+$F$11)</f>
        <v>0</v>
      </c>
      <c r="DK445">
        <f>($B$11*$K$9+$C$11*$K$9+$F$11*((FF445+EX445)/MAX(FF445+EX445+FG445, 0.1)*$P$9+FG445/MAX(FF445+EX445+FG445, 0.1)*$Q$9))/($B$11+$C$11+$F$11)</f>
        <v>0</v>
      </c>
      <c r="DL445">
        <v>6</v>
      </c>
      <c r="DM445">
        <v>0.5</v>
      </c>
      <c r="DN445" t="s">
        <v>438</v>
      </c>
      <c r="DO445">
        <v>2</v>
      </c>
      <c r="DP445" t="b">
        <v>1</v>
      </c>
      <c r="DQ445">
        <v>1761414615.84615</v>
      </c>
      <c r="DR445">
        <v>670.062923076923</v>
      </c>
      <c r="DS445">
        <v>709.756307692308</v>
      </c>
      <c r="DT445">
        <v>29.6130615384615</v>
      </c>
      <c r="DU445">
        <v>25.6879615384615</v>
      </c>
      <c r="DV445">
        <v>668.965307692308</v>
      </c>
      <c r="DW445">
        <v>29.2978846153846</v>
      </c>
      <c r="DX445">
        <v>500.008153846154</v>
      </c>
      <c r="DY445">
        <v>90.2965692307692</v>
      </c>
      <c r="DZ445">
        <v>0.0372368153846154</v>
      </c>
      <c r="EA445">
        <v>36.3572538461538</v>
      </c>
      <c r="EB445">
        <v>36.0208769230769</v>
      </c>
      <c r="EC445">
        <v>999.9</v>
      </c>
      <c r="ED445">
        <v>0</v>
      </c>
      <c r="EE445">
        <v>0</v>
      </c>
      <c r="EF445">
        <v>10000.0015384615</v>
      </c>
      <c r="EG445">
        <v>0</v>
      </c>
      <c r="EH445">
        <v>1274.59307692308</v>
      </c>
      <c r="EI445">
        <v>-39.6933</v>
      </c>
      <c r="EJ445">
        <v>690.509923076923</v>
      </c>
      <c r="EK445">
        <v>728.469</v>
      </c>
      <c r="EL445">
        <v>3.92510307692308</v>
      </c>
      <c r="EM445">
        <v>709.756307692308</v>
      </c>
      <c r="EN445">
        <v>25.6879615384615</v>
      </c>
      <c r="EO445">
        <v>2.67395923076923</v>
      </c>
      <c r="EP445">
        <v>2.31953615384615</v>
      </c>
      <c r="EQ445">
        <v>22.1259230769231</v>
      </c>
      <c r="ER445">
        <v>19.8127153846154</v>
      </c>
      <c r="ES445">
        <v>1199.95076923077</v>
      </c>
      <c r="ET445">
        <v>0.966995538461538</v>
      </c>
      <c r="EU445">
        <v>0.0330047538461539</v>
      </c>
      <c r="EV445">
        <v>0</v>
      </c>
      <c r="EW445">
        <v>1346.76384615385</v>
      </c>
      <c r="EX445">
        <v>5.00059</v>
      </c>
      <c r="EY445">
        <v>16694.4538461538</v>
      </c>
      <c r="EZ445">
        <v>10358.2846153846</v>
      </c>
      <c r="FA445">
        <v>52.2015384615385</v>
      </c>
      <c r="FB445">
        <v>53.8556153846154</v>
      </c>
      <c r="FC445">
        <v>52.5047692307692</v>
      </c>
      <c r="FD445">
        <v>53.2643076923077</v>
      </c>
      <c r="FE445">
        <v>53.2451538461538</v>
      </c>
      <c r="FF445">
        <v>1155.51076923077</v>
      </c>
      <c r="FG445">
        <v>39.44</v>
      </c>
      <c r="FH445">
        <v>0</v>
      </c>
      <c r="FI445">
        <v>1761414583.9</v>
      </c>
      <c r="FJ445">
        <v>0</v>
      </c>
      <c r="FK445">
        <v>1346.6452</v>
      </c>
      <c r="FL445">
        <v>-9.34923076718383</v>
      </c>
      <c r="FM445">
        <v>-141.176922753582</v>
      </c>
      <c r="FN445">
        <v>16693.808</v>
      </c>
      <c r="FO445">
        <v>15</v>
      </c>
      <c r="FP445">
        <v>0</v>
      </c>
      <c r="FQ445" t="s">
        <v>439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-39.7086857142857</v>
      </c>
      <c r="GD445">
        <v>-0.655161038961049</v>
      </c>
      <c r="GE445">
        <v>0.362442826080018</v>
      </c>
      <c r="GF445">
        <v>0</v>
      </c>
      <c r="GG445">
        <v>1347.13705882353</v>
      </c>
      <c r="GH445">
        <v>-8.96348357766813</v>
      </c>
      <c r="GI445">
        <v>0.904357195866919</v>
      </c>
      <c r="GJ445">
        <v>-1</v>
      </c>
      <c r="GK445">
        <v>3.96532476190476</v>
      </c>
      <c r="GL445">
        <v>-0.837740259740254</v>
      </c>
      <c r="GM445">
        <v>0.0845667674015795</v>
      </c>
      <c r="GN445">
        <v>0</v>
      </c>
      <c r="GO445">
        <v>0</v>
      </c>
      <c r="GP445">
        <v>2</v>
      </c>
      <c r="GQ445" t="s">
        <v>473</v>
      </c>
      <c r="GR445">
        <v>3.1295</v>
      </c>
      <c r="GS445">
        <v>2.71509</v>
      </c>
      <c r="GT445">
        <v>0.12489</v>
      </c>
      <c r="GU445">
        <v>0.130034</v>
      </c>
      <c r="GV445">
        <v>0.115165</v>
      </c>
      <c r="GW445">
        <v>0.104678</v>
      </c>
      <c r="GX445">
        <v>32025.2</v>
      </c>
      <c r="GY445">
        <v>33813.5</v>
      </c>
      <c r="GZ445">
        <v>33196.4</v>
      </c>
      <c r="HA445">
        <v>35279.3</v>
      </c>
      <c r="HB445">
        <v>41767.8</v>
      </c>
      <c r="HC445">
        <v>45477</v>
      </c>
      <c r="HD445">
        <v>52024.9</v>
      </c>
      <c r="HE445">
        <v>56502</v>
      </c>
      <c r="HF445">
        <v>1.76785</v>
      </c>
      <c r="HG445">
        <v>1.63107</v>
      </c>
      <c r="HH445">
        <v>-0.00428408</v>
      </c>
      <c r="HI445">
        <v>0</v>
      </c>
      <c r="HJ445">
        <v>36.1006</v>
      </c>
      <c r="HK445">
        <v>999.9</v>
      </c>
      <c r="HL445">
        <v>56.818</v>
      </c>
      <c r="HM445">
        <v>29.9</v>
      </c>
      <c r="HN445">
        <v>26.6564</v>
      </c>
      <c r="HO445">
        <v>56.4078</v>
      </c>
      <c r="HP445">
        <v>42.3397</v>
      </c>
      <c r="HQ445">
        <v>1</v>
      </c>
      <c r="HR445">
        <v>1.37604</v>
      </c>
      <c r="HS445">
        <v>5.20039</v>
      </c>
      <c r="HT445">
        <v>20.0592</v>
      </c>
      <c r="HU445">
        <v>5.19153</v>
      </c>
      <c r="HV445">
        <v>12.0102</v>
      </c>
      <c r="HW445">
        <v>4.9719</v>
      </c>
      <c r="HX445">
        <v>3.29495</v>
      </c>
      <c r="HY445">
        <v>9999</v>
      </c>
      <c r="HZ445">
        <v>9999</v>
      </c>
      <c r="IA445">
        <v>999.9</v>
      </c>
      <c r="IB445">
        <v>9999</v>
      </c>
      <c r="IC445">
        <v>1.86324</v>
      </c>
      <c r="ID445">
        <v>1.86812</v>
      </c>
      <c r="IE445">
        <v>1.86784</v>
      </c>
      <c r="IF445">
        <v>1.86905</v>
      </c>
      <c r="IG445">
        <v>1.86983</v>
      </c>
      <c r="IH445">
        <v>1.86596</v>
      </c>
      <c r="II445">
        <v>1.86695</v>
      </c>
      <c r="IJ445">
        <v>1.86843</v>
      </c>
      <c r="IK445">
        <v>5</v>
      </c>
      <c r="IL445">
        <v>0</v>
      </c>
      <c r="IM445">
        <v>0</v>
      </c>
      <c r="IN445">
        <v>0</v>
      </c>
      <c r="IO445" t="s">
        <v>441</v>
      </c>
      <c r="IP445" t="s">
        <v>442</v>
      </c>
      <c r="IQ445" t="s">
        <v>443</v>
      </c>
      <c r="IR445" t="s">
        <v>443</v>
      </c>
      <c r="IS445" t="s">
        <v>443</v>
      </c>
      <c r="IT445" t="s">
        <v>443</v>
      </c>
      <c r="IU445">
        <v>0</v>
      </c>
      <c r="IV445">
        <v>100</v>
      </c>
      <c r="IW445">
        <v>100</v>
      </c>
      <c r="IX445">
        <v>1.097</v>
      </c>
      <c r="IY445">
        <v>0.3152</v>
      </c>
      <c r="IZ445">
        <v>1.09748391826392</v>
      </c>
      <c r="JA445">
        <v>0</v>
      </c>
      <c r="JB445">
        <v>0</v>
      </c>
      <c r="JC445">
        <v>0</v>
      </c>
      <c r="JD445">
        <v>0.315191680746845</v>
      </c>
      <c r="JE445">
        <v>0</v>
      </c>
      <c r="JF445">
        <v>0</v>
      </c>
      <c r="JG445">
        <v>0</v>
      </c>
      <c r="JH445">
        <v>5</v>
      </c>
      <c r="JI445">
        <v>2273</v>
      </c>
      <c r="JJ445">
        <v>0</v>
      </c>
      <c r="JK445">
        <v>25</v>
      </c>
      <c r="JL445">
        <v>29356910.4</v>
      </c>
      <c r="JM445">
        <v>29356910.4</v>
      </c>
      <c r="JN445">
        <v>1.61621</v>
      </c>
      <c r="JO445">
        <v>2.62695</v>
      </c>
      <c r="JP445">
        <v>1.54785</v>
      </c>
      <c r="JQ445">
        <v>2.31689</v>
      </c>
      <c r="JR445">
        <v>1.64673</v>
      </c>
      <c r="JS445">
        <v>2.24854</v>
      </c>
      <c r="JT445">
        <v>34.1225</v>
      </c>
      <c r="JU445">
        <v>24.1575</v>
      </c>
      <c r="JV445">
        <v>18</v>
      </c>
      <c r="JW445">
        <v>500.933</v>
      </c>
      <c r="JX445">
        <v>403.809</v>
      </c>
      <c r="JY445">
        <v>29.7471</v>
      </c>
      <c r="JZ445">
        <v>44.4448</v>
      </c>
      <c r="KA445">
        <v>29.9981</v>
      </c>
      <c r="KB445">
        <v>44.4457</v>
      </c>
      <c r="KC445">
        <v>44.3475</v>
      </c>
      <c r="KD445">
        <v>32.408</v>
      </c>
      <c r="KE445">
        <v>0</v>
      </c>
      <c r="KF445">
        <v>100</v>
      </c>
      <c r="KG445">
        <v>29.7278</v>
      </c>
      <c r="KH445">
        <v>757.428</v>
      </c>
      <c r="KI445">
        <v>34.6858</v>
      </c>
      <c r="KJ445">
        <v>94.4008</v>
      </c>
      <c r="KK445">
        <v>91.4721</v>
      </c>
    </row>
    <row r="446" spans="1:297">
      <c r="A446">
        <v>430</v>
      </c>
      <c r="B446">
        <v>1761414629</v>
      </c>
      <c r="C446">
        <v>6448</v>
      </c>
      <c r="D446" t="s">
        <v>1306</v>
      </c>
      <c r="E446" t="s">
        <v>1307</v>
      </c>
      <c r="F446">
        <v>5</v>
      </c>
      <c r="G446" t="s">
        <v>1217</v>
      </c>
      <c r="H446" t="s">
        <v>436</v>
      </c>
      <c r="I446">
        <v>1761414620.84615</v>
      </c>
      <c r="J446">
        <f>(K446)/1000</f>
        <v>0</v>
      </c>
      <c r="K446">
        <f>IF(DP446, AN446, AH446)</f>
        <v>0</v>
      </c>
      <c r="L446">
        <f>IF(DP446, AI446, AG446)</f>
        <v>0</v>
      </c>
      <c r="M446">
        <f>DR446 - IF(AU446&gt;1, L446*DL446*100.0/(AW446), 0)</f>
        <v>0</v>
      </c>
      <c r="N446">
        <f>((T446-J446/2)*M446-L446)/(T446+J446/2)</f>
        <v>0</v>
      </c>
      <c r="O446">
        <f>N446*(DY446+DZ446)/1000.0</f>
        <v>0</v>
      </c>
      <c r="P446">
        <f>(DR446 - IF(AU446&gt;1, L446*DL446*100.0/(AW446), 0))*(DY446+DZ446)/1000.0</f>
        <v>0</v>
      </c>
      <c r="Q446">
        <f>2.0/((1/S446-1/R446)+SIGN(S446)*SQRT((1/S446-1/R446)*(1/S446-1/R446) + 4*DM446/((DM446+1)*(DM446+1))*(2*1/S446*1/R446-1/R446*1/R446)))</f>
        <v>0</v>
      </c>
      <c r="R446">
        <f>IF(LEFT(DN446,1)&lt;&gt;"0",IF(LEFT(DN446,1)="1",3.0,DO446),$D$5+$E$5*(EF446*DY446/($K$5*1000))+$F$5*(EF446*DY446/($K$5*1000))*MAX(MIN(DL446,$J$5),$I$5)*MAX(MIN(DL446,$J$5),$I$5)+$G$5*MAX(MIN(DL446,$J$5),$I$5)*(EF446*DY446/($K$5*1000))+$H$5*(EF446*DY446/($K$5*1000))*(EF446*DY446/($K$5*1000)))</f>
        <v>0</v>
      </c>
      <c r="S446">
        <f>J446*(1000-(1000*0.61365*exp(17.502*W446/(240.97+W446))/(DY446+DZ446)+DT446)/2)/(1000*0.61365*exp(17.502*W446/(240.97+W446))/(DY446+DZ446)-DT446)</f>
        <v>0</v>
      </c>
      <c r="T446">
        <f>1/((DM446+1)/(Q446/1.6)+1/(R446/1.37)) + DM446/((DM446+1)/(Q446/1.6) + DM446/(R446/1.37))</f>
        <v>0</v>
      </c>
      <c r="U446">
        <f>(DH446*DK446)</f>
        <v>0</v>
      </c>
      <c r="V446">
        <f>(EA446+(U446+2*0.95*5.67E-8*(((EA446+$B$7)+273)^4-(EA446+273)^4)-44100*J446)/(1.84*29.3*R446+8*0.95*5.67E-8*(EA446+273)^3))</f>
        <v>0</v>
      </c>
      <c r="W446">
        <f>($C$7*EB446+$D$7*EC446+$E$7*V446)</f>
        <v>0</v>
      </c>
      <c r="X446">
        <f>0.61365*exp(17.502*W446/(240.97+W446))</f>
        <v>0</v>
      </c>
      <c r="Y446">
        <f>(Z446/AA446*100)</f>
        <v>0</v>
      </c>
      <c r="Z446">
        <f>DT446*(DY446+DZ446)/1000</f>
        <v>0</v>
      </c>
      <c r="AA446">
        <f>0.61365*exp(17.502*EA446/(240.97+EA446))</f>
        <v>0</v>
      </c>
      <c r="AB446">
        <f>(X446-DT446*(DY446+DZ446)/1000)</f>
        <v>0</v>
      </c>
      <c r="AC446">
        <f>(-J446*44100)</f>
        <v>0</v>
      </c>
      <c r="AD446">
        <f>2*29.3*R446*0.92*(EA446-W446)</f>
        <v>0</v>
      </c>
      <c r="AE446">
        <f>2*0.95*5.67E-8*(((EA446+$B$7)+273)^4-(W446+273)^4)</f>
        <v>0</v>
      </c>
      <c r="AF446">
        <f>U446+AE446+AC446+AD446</f>
        <v>0</v>
      </c>
      <c r="AG446">
        <f>DX446*AU446*(DS446-DR446*(1000-AU446*DU446)/(1000-AU446*DT446))/(100*DL446)</f>
        <v>0</v>
      </c>
      <c r="AH446">
        <f>1000*DX446*AU446*(DT446-DU446)/(100*DL446*(1000-AU446*DT446))</f>
        <v>0</v>
      </c>
      <c r="AI446">
        <f>(AJ446 - AK446 - DY446*1E3/(8.314*(EA446+273.15)) * AM446/DX446 * AL446) * DX446/(100*DL446) * (1000 - DU446)/1000</f>
        <v>0</v>
      </c>
      <c r="AJ446">
        <v>762.487251624977</v>
      </c>
      <c r="AK446">
        <v>732.034533333333</v>
      </c>
      <c r="AL446">
        <v>3.44592688719426</v>
      </c>
      <c r="AM446">
        <v>65.3915502829197</v>
      </c>
      <c r="AN446">
        <f>(AP446 - AO446 + DY446*1E3/(8.314*(EA446+273.15)) * AR446/DX446 * AQ446) * DX446/(100*DL446) * 1000/(1000 - AP446)</f>
        <v>0</v>
      </c>
      <c r="AO446">
        <v>25.6973204042132</v>
      </c>
      <c r="AP446">
        <v>29.4531866666666</v>
      </c>
      <c r="AQ446">
        <v>-0.0126967701850489</v>
      </c>
      <c r="AR446">
        <v>110.494569577737</v>
      </c>
      <c r="AS446">
        <v>0</v>
      </c>
      <c r="AT446">
        <v>0</v>
      </c>
      <c r="AU446">
        <f>IF(AS446*$H$13&gt;=AW446,1.0,(AW446/(AW446-AS446*$H$13)))</f>
        <v>0</v>
      </c>
      <c r="AV446">
        <f>(AU446-1)*100</f>
        <v>0</v>
      </c>
      <c r="AW446">
        <f>MAX(0,($B$13+$C$13*EF446)/(1+$D$13*EF446)*DY446/(EA446+273)*$E$13)</f>
        <v>0</v>
      </c>
      <c r="AX446" t="s">
        <v>437</v>
      </c>
      <c r="AY446" t="s">
        <v>437</v>
      </c>
      <c r="AZ446">
        <v>0</v>
      </c>
      <c r="BA446">
        <v>0</v>
      </c>
      <c r="BB446">
        <f>1-AZ446/BA446</f>
        <v>0</v>
      </c>
      <c r="BC446">
        <v>0</v>
      </c>
      <c r="BD446" t="s">
        <v>437</v>
      </c>
      <c r="BE446" t="s">
        <v>437</v>
      </c>
      <c r="BF446">
        <v>0</v>
      </c>
      <c r="BG446">
        <v>0</v>
      </c>
      <c r="BH446">
        <f>1-BF446/BG446</f>
        <v>0</v>
      </c>
      <c r="BI446">
        <v>0.5</v>
      </c>
      <c r="BJ446">
        <f>DI446</f>
        <v>0</v>
      </c>
      <c r="BK446">
        <f>L446</f>
        <v>0</v>
      </c>
      <c r="BL446">
        <f>BH446*BI446*BJ446</f>
        <v>0</v>
      </c>
      <c r="BM446">
        <f>(BK446-BC446)/BJ446</f>
        <v>0</v>
      </c>
      <c r="BN446">
        <f>(BA446-BG446)/BG446</f>
        <v>0</v>
      </c>
      <c r="BO446">
        <f>AZ446/(BB446+AZ446/BG446)</f>
        <v>0</v>
      </c>
      <c r="BP446" t="s">
        <v>437</v>
      </c>
      <c r="BQ446">
        <v>0</v>
      </c>
      <c r="BR446">
        <f>IF(BQ446&lt;&gt;0, BQ446, BO446)</f>
        <v>0</v>
      </c>
      <c r="BS446">
        <f>1-BR446/BG446</f>
        <v>0</v>
      </c>
      <c r="BT446">
        <f>(BG446-BF446)/(BG446-BR446)</f>
        <v>0</v>
      </c>
      <c r="BU446">
        <f>(BA446-BG446)/(BA446-BR446)</f>
        <v>0</v>
      </c>
      <c r="BV446">
        <f>(BG446-BF446)/(BG446-AZ446)</f>
        <v>0</v>
      </c>
      <c r="BW446">
        <f>(BA446-BG446)/(BA446-AZ446)</f>
        <v>0</v>
      </c>
      <c r="BX446">
        <f>(BT446*BR446/BF446)</f>
        <v>0</v>
      </c>
      <c r="BY446">
        <f>(1-BX446)</f>
        <v>0</v>
      </c>
      <c r="DH446">
        <f>$B$11*EG446+$C$11*EH446+$F$11*ES446*(1-EV446)</f>
        <v>0</v>
      </c>
      <c r="DI446">
        <f>DH446*DJ446</f>
        <v>0</v>
      </c>
      <c r="DJ446">
        <f>($B$11*$D$9+$C$11*$D$9+$F$11*((FF446+EX446)/MAX(FF446+EX446+FG446, 0.1)*$I$9+FG446/MAX(FF446+EX446+FG446, 0.1)*$J$9))/($B$11+$C$11+$F$11)</f>
        <v>0</v>
      </c>
      <c r="DK446">
        <f>($B$11*$K$9+$C$11*$K$9+$F$11*((FF446+EX446)/MAX(FF446+EX446+FG446, 0.1)*$P$9+FG446/MAX(FF446+EX446+FG446, 0.1)*$Q$9))/($B$11+$C$11+$F$11)</f>
        <v>0</v>
      </c>
      <c r="DL446">
        <v>6</v>
      </c>
      <c r="DM446">
        <v>0.5</v>
      </c>
      <c r="DN446" t="s">
        <v>438</v>
      </c>
      <c r="DO446">
        <v>2</v>
      </c>
      <c r="DP446" t="b">
        <v>1</v>
      </c>
      <c r="DQ446">
        <v>1761414620.84615</v>
      </c>
      <c r="DR446">
        <v>686.638846153846</v>
      </c>
      <c r="DS446">
        <v>726.636461538462</v>
      </c>
      <c r="DT446">
        <v>29.5471230769231</v>
      </c>
      <c r="DU446">
        <v>25.6914230769231</v>
      </c>
      <c r="DV446">
        <v>685.541384615385</v>
      </c>
      <c r="DW446">
        <v>29.2319461538462</v>
      </c>
      <c r="DX446">
        <v>500.011538461538</v>
      </c>
      <c r="DY446">
        <v>90.2947384615385</v>
      </c>
      <c r="DZ446">
        <v>0.0372647153846154</v>
      </c>
      <c r="EA446">
        <v>36.3453538461538</v>
      </c>
      <c r="EB446">
        <v>36.0273153846154</v>
      </c>
      <c r="EC446">
        <v>999.9</v>
      </c>
      <c r="ED446">
        <v>0</v>
      </c>
      <c r="EE446">
        <v>0</v>
      </c>
      <c r="EF446">
        <v>9994.42538461538</v>
      </c>
      <c r="EG446">
        <v>0</v>
      </c>
      <c r="EH446">
        <v>1274.61846153846</v>
      </c>
      <c r="EI446">
        <v>-39.9974153846154</v>
      </c>
      <c r="EJ446">
        <v>707.543769230769</v>
      </c>
      <c r="EK446">
        <v>745.796769230769</v>
      </c>
      <c r="EL446">
        <v>3.85570769230769</v>
      </c>
      <c r="EM446">
        <v>726.636461538462</v>
      </c>
      <c r="EN446">
        <v>25.6914230769231</v>
      </c>
      <c r="EO446">
        <v>2.66795</v>
      </c>
      <c r="EP446">
        <v>2.3198</v>
      </c>
      <c r="EQ446">
        <v>22.0890076923077</v>
      </c>
      <c r="ER446">
        <v>19.8145615384615</v>
      </c>
      <c r="ES446">
        <v>1199.95846153846</v>
      </c>
      <c r="ET446">
        <v>0.966995538461538</v>
      </c>
      <c r="EU446">
        <v>0.0330047538461539</v>
      </c>
      <c r="EV446">
        <v>0</v>
      </c>
      <c r="EW446">
        <v>1345.96846153846</v>
      </c>
      <c r="EX446">
        <v>5.00059</v>
      </c>
      <c r="EY446">
        <v>16683.6461538462</v>
      </c>
      <c r="EZ446">
        <v>10358.3461538462</v>
      </c>
      <c r="FA446">
        <v>52.1726923076923</v>
      </c>
      <c r="FB446">
        <v>53.8362307692308</v>
      </c>
      <c r="FC446">
        <v>52.5</v>
      </c>
      <c r="FD446">
        <v>53.25</v>
      </c>
      <c r="FE446">
        <v>53.2306153846154</v>
      </c>
      <c r="FF446">
        <v>1155.51846153846</v>
      </c>
      <c r="FG446">
        <v>39.44</v>
      </c>
      <c r="FH446">
        <v>0</v>
      </c>
      <c r="FI446">
        <v>1761414589.3</v>
      </c>
      <c r="FJ446">
        <v>0</v>
      </c>
      <c r="FK446">
        <v>1345.85269230769</v>
      </c>
      <c r="FL446">
        <v>-10.1145299324421</v>
      </c>
      <c r="FM446">
        <v>-136.533333440369</v>
      </c>
      <c r="FN446">
        <v>16682.6461538462</v>
      </c>
      <c r="FO446">
        <v>15</v>
      </c>
      <c r="FP446">
        <v>0</v>
      </c>
      <c r="FQ446" t="s">
        <v>439</v>
      </c>
      <c r="FR446">
        <v>0</v>
      </c>
      <c r="FS446">
        <v>0</v>
      </c>
      <c r="FT446">
        <v>0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-39.823865</v>
      </c>
      <c r="GD446">
        <v>-3.10238345864665</v>
      </c>
      <c r="GE446">
        <v>0.420158523982317</v>
      </c>
      <c r="GF446">
        <v>0</v>
      </c>
      <c r="GG446">
        <v>1346.39735294118</v>
      </c>
      <c r="GH446">
        <v>-9.3990832782044</v>
      </c>
      <c r="GI446">
        <v>0.94368897176588</v>
      </c>
      <c r="GJ446">
        <v>-1</v>
      </c>
      <c r="GK446">
        <v>3.887942</v>
      </c>
      <c r="GL446">
        <v>-0.833104962406014</v>
      </c>
      <c r="GM446">
        <v>0.0800803787828205</v>
      </c>
      <c r="GN446">
        <v>0</v>
      </c>
      <c r="GO446">
        <v>0</v>
      </c>
      <c r="GP446">
        <v>2</v>
      </c>
      <c r="GQ446" t="s">
        <v>473</v>
      </c>
      <c r="GR446">
        <v>3.1293</v>
      </c>
      <c r="GS446">
        <v>2.71491</v>
      </c>
      <c r="GT446">
        <v>0.126978</v>
      </c>
      <c r="GU446">
        <v>0.132017</v>
      </c>
      <c r="GV446">
        <v>0.114988</v>
      </c>
      <c r="GW446">
        <v>0.104697</v>
      </c>
      <c r="GX446">
        <v>31950.1</v>
      </c>
      <c r="GY446">
        <v>33738.3</v>
      </c>
      <c r="GZ446">
        <v>33197.7</v>
      </c>
      <c r="HA446">
        <v>35281.3</v>
      </c>
      <c r="HB446">
        <v>41777.5</v>
      </c>
      <c r="HC446">
        <v>45478.4</v>
      </c>
      <c r="HD446">
        <v>52026.8</v>
      </c>
      <c r="HE446">
        <v>56504.7</v>
      </c>
      <c r="HF446">
        <v>1.76725</v>
      </c>
      <c r="HG446">
        <v>1.632</v>
      </c>
      <c r="HH446">
        <v>-0.00312924</v>
      </c>
      <c r="HI446">
        <v>0</v>
      </c>
      <c r="HJ446">
        <v>36.0954</v>
      </c>
      <c r="HK446">
        <v>999.9</v>
      </c>
      <c r="HL446">
        <v>56.818</v>
      </c>
      <c r="HM446">
        <v>29.9</v>
      </c>
      <c r="HN446">
        <v>26.6568</v>
      </c>
      <c r="HO446">
        <v>56.9878</v>
      </c>
      <c r="HP446">
        <v>42.6402</v>
      </c>
      <c r="HQ446">
        <v>1</v>
      </c>
      <c r="HR446">
        <v>1.44535</v>
      </c>
      <c r="HS446">
        <v>5.21355</v>
      </c>
      <c r="HT446">
        <v>20.0572</v>
      </c>
      <c r="HU446">
        <v>5.19093</v>
      </c>
      <c r="HV446">
        <v>12.0108</v>
      </c>
      <c r="HW446">
        <v>4.9719</v>
      </c>
      <c r="HX446">
        <v>3.29497</v>
      </c>
      <c r="HY446">
        <v>9999</v>
      </c>
      <c r="HZ446">
        <v>9999</v>
      </c>
      <c r="IA446">
        <v>999.9</v>
      </c>
      <c r="IB446">
        <v>9999</v>
      </c>
      <c r="IC446">
        <v>1.86324</v>
      </c>
      <c r="ID446">
        <v>1.86812</v>
      </c>
      <c r="IE446">
        <v>1.86783</v>
      </c>
      <c r="IF446">
        <v>1.86905</v>
      </c>
      <c r="IG446">
        <v>1.86983</v>
      </c>
      <c r="IH446">
        <v>1.86598</v>
      </c>
      <c r="II446">
        <v>1.86693</v>
      </c>
      <c r="IJ446">
        <v>1.86844</v>
      </c>
      <c r="IK446">
        <v>5</v>
      </c>
      <c r="IL446">
        <v>0</v>
      </c>
      <c r="IM446">
        <v>0</v>
      </c>
      <c r="IN446">
        <v>0</v>
      </c>
      <c r="IO446" t="s">
        <v>441</v>
      </c>
      <c r="IP446" t="s">
        <v>442</v>
      </c>
      <c r="IQ446" t="s">
        <v>443</v>
      </c>
      <c r="IR446" t="s">
        <v>443</v>
      </c>
      <c r="IS446" t="s">
        <v>443</v>
      </c>
      <c r="IT446" t="s">
        <v>443</v>
      </c>
      <c r="IU446">
        <v>0</v>
      </c>
      <c r="IV446">
        <v>100</v>
      </c>
      <c r="IW446">
        <v>100</v>
      </c>
      <c r="IX446">
        <v>1.097</v>
      </c>
      <c r="IY446">
        <v>0.3152</v>
      </c>
      <c r="IZ446">
        <v>1.09748391826392</v>
      </c>
      <c r="JA446">
        <v>0</v>
      </c>
      <c r="JB446">
        <v>0</v>
      </c>
      <c r="JC446">
        <v>0</v>
      </c>
      <c r="JD446">
        <v>0.315191680746845</v>
      </c>
      <c r="JE446">
        <v>0</v>
      </c>
      <c r="JF446">
        <v>0</v>
      </c>
      <c r="JG446">
        <v>0</v>
      </c>
      <c r="JH446">
        <v>5</v>
      </c>
      <c r="JI446">
        <v>2273</v>
      </c>
      <c r="JJ446">
        <v>0</v>
      </c>
      <c r="JK446">
        <v>25</v>
      </c>
      <c r="JL446">
        <v>29356910.5</v>
      </c>
      <c r="JM446">
        <v>29356910.5</v>
      </c>
      <c r="JN446">
        <v>1.64429</v>
      </c>
      <c r="JO446">
        <v>2.62573</v>
      </c>
      <c r="JP446">
        <v>1.54785</v>
      </c>
      <c r="JQ446">
        <v>2.31689</v>
      </c>
      <c r="JR446">
        <v>1.64673</v>
      </c>
      <c r="JS446">
        <v>2.35962</v>
      </c>
      <c r="JT446">
        <v>34.1225</v>
      </c>
      <c r="JU446">
        <v>24.1663</v>
      </c>
      <c r="JV446">
        <v>18</v>
      </c>
      <c r="JW446">
        <v>500.346</v>
      </c>
      <c r="JX446">
        <v>404.25</v>
      </c>
      <c r="JY446">
        <v>29.7204</v>
      </c>
      <c r="JZ446">
        <v>44.4211</v>
      </c>
      <c r="KA446">
        <v>29.9983</v>
      </c>
      <c r="KB446">
        <v>44.4222</v>
      </c>
      <c r="KC446">
        <v>44.3242</v>
      </c>
      <c r="KD446">
        <v>33.0284</v>
      </c>
      <c r="KE446">
        <v>0</v>
      </c>
      <c r="KF446">
        <v>100</v>
      </c>
      <c r="KG446">
        <v>29.6917</v>
      </c>
      <c r="KH446">
        <v>777.743</v>
      </c>
      <c r="KI446">
        <v>34.6858</v>
      </c>
      <c r="KJ446">
        <v>94.4044</v>
      </c>
      <c r="KK446">
        <v>91.4769</v>
      </c>
    </row>
    <row r="447" spans="1:297">
      <c r="A447">
        <v>431</v>
      </c>
      <c r="B447">
        <v>1761414634</v>
      </c>
      <c r="C447">
        <v>6453</v>
      </c>
      <c r="D447" t="s">
        <v>1308</v>
      </c>
      <c r="E447" t="s">
        <v>1309</v>
      </c>
      <c r="F447">
        <v>5</v>
      </c>
      <c r="G447" t="s">
        <v>1217</v>
      </c>
      <c r="H447" t="s">
        <v>436</v>
      </c>
      <c r="I447">
        <v>1761414625.84615</v>
      </c>
      <c r="J447">
        <f>(K447)/1000</f>
        <v>0</v>
      </c>
      <c r="K447">
        <f>IF(DP447, AN447, AH447)</f>
        <v>0</v>
      </c>
      <c r="L447">
        <f>IF(DP447, AI447, AG447)</f>
        <v>0</v>
      </c>
      <c r="M447">
        <f>DR447 - IF(AU447&gt;1, L447*DL447*100.0/(AW447), 0)</f>
        <v>0</v>
      </c>
      <c r="N447">
        <f>((T447-J447/2)*M447-L447)/(T447+J447/2)</f>
        <v>0</v>
      </c>
      <c r="O447">
        <f>N447*(DY447+DZ447)/1000.0</f>
        <v>0</v>
      </c>
      <c r="P447">
        <f>(DR447 - IF(AU447&gt;1, L447*DL447*100.0/(AW447), 0))*(DY447+DZ447)/1000.0</f>
        <v>0</v>
      </c>
      <c r="Q447">
        <f>2.0/((1/S447-1/R447)+SIGN(S447)*SQRT((1/S447-1/R447)*(1/S447-1/R447) + 4*DM447/((DM447+1)*(DM447+1))*(2*1/S447*1/R447-1/R447*1/R447)))</f>
        <v>0</v>
      </c>
      <c r="R447">
        <f>IF(LEFT(DN447,1)&lt;&gt;"0",IF(LEFT(DN447,1)="1",3.0,DO447),$D$5+$E$5*(EF447*DY447/($K$5*1000))+$F$5*(EF447*DY447/($K$5*1000))*MAX(MIN(DL447,$J$5),$I$5)*MAX(MIN(DL447,$J$5),$I$5)+$G$5*MAX(MIN(DL447,$J$5),$I$5)*(EF447*DY447/($K$5*1000))+$H$5*(EF447*DY447/($K$5*1000))*(EF447*DY447/($K$5*1000)))</f>
        <v>0</v>
      </c>
      <c r="S447">
        <f>J447*(1000-(1000*0.61365*exp(17.502*W447/(240.97+W447))/(DY447+DZ447)+DT447)/2)/(1000*0.61365*exp(17.502*W447/(240.97+W447))/(DY447+DZ447)-DT447)</f>
        <v>0</v>
      </c>
      <c r="T447">
        <f>1/((DM447+1)/(Q447/1.6)+1/(R447/1.37)) + DM447/((DM447+1)/(Q447/1.6) + DM447/(R447/1.37))</f>
        <v>0</v>
      </c>
      <c r="U447">
        <f>(DH447*DK447)</f>
        <v>0</v>
      </c>
      <c r="V447">
        <f>(EA447+(U447+2*0.95*5.67E-8*(((EA447+$B$7)+273)^4-(EA447+273)^4)-44100*J447)/(1.84*29.3*R447+8*0.95*5.67E-8*(EA447+273)^3))</f>
        <v>0</v>
      </c>
      <c r="W447">
        <f>($C$7*EB447+$D$7*EC447+$E$7*V447)</f>
        <v>0</v>
      </c>
      <c r="X447">
        <f>0.61365*exp(17.502*W447/(240.97+W447))</f>
        <v>0</v>
      </c>
      <c r="Y447">
        <f>(Z447/AA447*100)</f>
        <v>0</v>
      </c>
      <c r="Z447">
        <f>DT447*(DY447+DZ447)/1000</f>
        <v>0</v>
      </c>
      <c r="AA447">
        <f>0.61365*exp(17.502*EA447/(240.97+EA447))</f>
        <v>0</v>
      </c>
      <c r="AB447">
        <f>(X447-DT447*(DY447+DZ447)/1000)</f>
        <v>0</v>
      </c>
      <c r="AC447">
        <f>(-J447*44100)</f>
        <v>0</v>
      </c>
      <c r="AD447">
        <f>2*29.3*R447*0.92*(EA447-W447)</f>
        <v>0</v>
      </c>
      <c r="AE447">
        <f>2*0.95*5.67E-8*(((EA447+$B$7)+273)^4-(W447+273)^4)</f>
        <v>0</v>
      </c>
      <c r="AF447">
        <f>U447+AE447+AC447+AD447</f>
        <v>0</v>
      </c>
      <c r="AG447">
        <f>DX447*AU447*(DS447-DR447*(1000-AU447*DU447)/(1000-AU447*DT447))/(100*DL447)</f>
        <v>0</v>
      </c>
      <c r="AH447">
        <f>1000*DX447*AU447*(DT447-DU447)/(100*DL447*(1000-AU447*DT447))</f>
        <v>0</v>
      </c>
      <c r="AI447">
        <f>(AJ447 - AK447 - DY447*1E3/(8.314*(EA447+273.15)) * AM447/DX447 * AL447) * DX447/(100*DL447) * (1000 - DU447)/1000</f>
        <v>0</v>
      </c>
      <c r="AJ447">
        <v>779.246945480706</v>
      </c>
      <c r="AK447">
        <v>748.838727272727</v>
      </c>
      <c r="AL447">
        <v>3.348339010872</v>
      </c>
      <c r="AM447">
        <v>65.3915502829197</v>
      </c>
      <c r="AN447">
        <f>(AP447 - AO447 + DY447*1E3/(8.314*(EA447+273.15)) * AR447/DX447 * AQ447) * DX447/(100*DL447) * 1000/(1000 - AP447)</f>
        <v>0</v>
      </c>
      <c r="AO447">
        <v>25.7027569821474</v>
      </c>
      <c r="AP447">
        <v>29.3898575757576</v>
      </c>
      <c r="AQ447">
        <v>-0.012466173416796</v>
      </c>
      <c r="AR447">
        <v>110.494569577737</v>
      </c>
      <c r="AS447">
        <v>0</v>
      </c>
      <c r="AT447">
        <v>0</v>
      </c>
      <c r="AU447">
        <f>IF(AS447*$H$13&gt;=AW447,1.0,(AW447/(AW447-AS447*$H$13)))</f>
        <v>0</v>
      </c>
      <c r="AV447">
        <f>(AU447-1)*100</f>
        <v>0</v>
      </c>
      <c r="AW447">
        <f>MAX(0,($B$13+$C$13*EF447)/(1+$D$13*EF447)*DY447/(EA447+273)*$E$13)</f>
        <v>0</v>
      </c>
      <c r="AX447" t="s">
        <v>437</v>
      </c>
      <c r="AY447" t="s">
        <v>437</v>
      </c>
      <c r="AZ447">
        <v>0</v>
      </c>
      <c r="BA447">
        <v>0</v>
      </c>
      <c r="BB447">
        <f>1-AZ447/BA447</f>
        <v>0</v>
      </c>
      <c r="BC447">
        <v>0</v>
      </c>
      <c r="BD447" t="s">
        <v>437</v>
      </c>
      <c r="BE447" t="s">
        <v>437</v>
      </c>
      <c r="BF447">
        <v>0</v>
      </c>
      <c r="BG447">
        <v>0</v>
      </c>
      <c r="BH447">
        <f>1-BF447/BG447</f>
        <v>0</v>
      </c>
      <c r="BI447">
        <v>0.5</v>
      </c>
      <c r="BJ447">
        <f>DI447</f>
        <v>0</v>
      </c>
      <c r="BK447">
        <f>L447</f>
        <v>0</v>
      </c>
      <c r="BL447">
        <f>BH447*BI447*BJ447</f>
        <v>0</v>
      </c>
      <c r="BM447">
        <f>(BK447-BC447)/BJ447</f>
        <v>0</v>
      </c>
      <c r="BN447">
        <f>(BA447-BG447)/BG447</f>
        <v>0</v>
      </c>
      <c r="BO447">
        <f>AZ447/(BB447+AZ447/BG447)</f>
        <v>0</v>
      </c>
      <c r="BP447" t="s">
        <v>437</v>
      </c>
      <c r="BQ447">
        <v>0</v>
      </c>
      <c r="BR447">
        <f>IF(BQ447&lt;&gt;0, BQ447, BO447)</f>
        <v>0</v>
      </c>
      <c r="BS447">
        <f>1-BR447/BG447</f>
        <v>0</v>
      </c>
      <c r="BT447">
        <f>(BG447-BF447)/(BG447-BR447)</f>
        <v>0</v>
      </c>
      <c r="BU447">
        <f>(BA447-BG447)/(BA447-BR447)</f>
        <v>0</v>
      </c>
      <c r="BV447">
        <f>(BG447-BF447)/(BG447-AZ447)</f>
        <v>0</v>
      </c>
      <c r="BW447">
        <f>(BA447-BG447)/(BA447-AZ447)</f>
        <v>0</v>
      </c>
      <c r="BX447">
        <f>(BT447*BR447/BF447)</f>
        <v>0</v>
      </c>
      <c r="BY447">
        <f>(1-BX447)</f>
        <v>0</v>
      </c>
      <c r="DH447">
        <f>$B$11*EG447+$C$11*EH447+$F$11*ES447*(1-EV447)</f>
        <v>0</v>
      </c>
      <c r="DI447">
        <f>DH447*DJ447</f>
        <v>0</v>
      </c>
      <c r="DJ447">
        <f>($B$11*$D$9+$C$11*$D$9+$F$11*((FF447+EX447)/MAX(FF447+EX447+FG447, 0.1)*$I$9+FG447/MAX(FF447+EX447+FG447, 0.1)*$J$9))/($B$11+$C$11+$F$11)</f>
        <v>0</v>
      </c>
      <c r="DK447">
        <f>($B$11*$K$9+$C$11*$K$9+$F$11*((FF447+EX447)/MAX(FF447+EX447+FG447, 0.1)*$P$9+FG447/MAX(FF447+EX447+FG447, 0.1)*$Q$9))/($B$11+$C$11+$F$11)</f>
        <v>0</v>
      </c>
      <c r="DL447">
        <v>6</v>
      </c>
      <c r="DM447">
        <v>0.5</v>
      </c>
      <c r="DN447" t="s">
        <v>438</v>
      </c>
      <c r="DO447">
        <v>2</v>
      </c>
      <c r="DP447" t="b">
        <v>1</v>
      </c>
      <c r="DQ447">
        <v>1761414625.84615</v>
      </c>
      <c r="DR447">
        <v>703.233846153846</v>
      </c>
      <c r="DS447">
        <v>743.274769230769</v>
      </c>
      <c r="DT447">
        <v>29.4816615384615</v>
      </c>
      <c r="DU447">
        <v>25.6961153846154</v>
      </c>
      <c r="DV447">
        <v>702.136461538462</v>
      </c>
      <c r="DW447">
        <v>29.1664846153846</v>
      </c>
      <c r="DX447">
        <v>500.002461538462</v>
      </c>
      <c r="DY447">
        <v>90.2935769230769</v>
      </c>
      <c r="DZ447">
        <v>0.0372618615384615</v>
      </c>
      <c r="EA447">
        <v>36.3324538461539</v>
      </c>
      <c r="EB447">
        <v>36.0375461538462</v>
      </c>
      <c r="EC447">
        <v>999.9</v>
      </c>
      <c r="ED447">
        <v>0</v>
      </c>
      <c r="EE447">
        <v>0</v>
      </c>
      <c r="EF447">
        <v>9993.89538461539</v>
      </c>
      <c r="EG447">
        <v>0</v>
      </c>
      <c r="EH447">
        <v>1274.65153846154</v>
      </c>
      <c r="EI447">
        <v>-40.0407230769231</v>
      </c>
      <c r="EJ447">
        <v>724.595230769231</v>
      </c>
      <c r="EK447">
        <v>762.877615384616</v>
      </c>
      <c r="EL447">
        <v>3.78554615384615</v>
      </c>
      <c r="EM447">
        <v>743.274769230769</v>
      </c>
      <c r="EN447">
        <v>25.6961153846154</v>
      </c>
      <c r="EO447">
        <v>2.66200384615385</v>
      </c>
      <c r="EP447">
        <v>2.32019461538462</v>
      </c>
      <c r="EQ447">
        <v>22.0524153846154</v>
      </c>
      <c r="ER447">
        <v>19.8173</v>
      </c>
      <c r="ES447">
        <v>1199.98923076923</v>
      </c>
      <c r="ET447">
        <v>0.966996153846154</v>
      </c>
      <c r="EU447">
        <v>0.0330041153846154</v>
      </c>
      <c r="EV447">
        <v>0</v>
      </c>
      <c r="EW447">
        <v>1345.10307692308</v>
      </c>
      <c r="EX447">
        <v>5.00059</v>
      </c>
      <c r="EY447">
        <v>16673.1692307692</v>
      </c>
      <c r="EZ447">
        <v>10358.6153846154</v>
      </c>
      <c r="FA447">
        <v>52.1679230769231</v>
      </c>
      <c r="FB447">
        <v>53.8168461538462</v>
      </c>
      <c r="FC447">
        <v>52.4806153846154</v>
      </c>
      <c r="FD447">
        <v>53.2403076923077</v>
      </c>
      <c r="FE447">
        <v>53.2112307692308</v>
      </c>
      <c r="FF447">
        <v>1155.54923076923</v>
      </c>
      <c r="FG447">
        <v>39.44</v>
      </c>
      <c r="FH447">
        <v>0</v>
      </c>
      <c r="FI447">
        <v>1761414594.1</v>
      </c>
      <c r="FJ447">
        <v>0</v>
      </c>
      <c r="FK447">
        <v>1345.04076923077</v>
      </c>
      <c r="FL447">
        <v>-9.76410256105962</v>
      </c>
      <c r="FM447">
        <v>-126.252991479896</v>
      </c>
      <c r="FN447">
        <v>16672.1269230769</v>
      </c>
      <c r="FO447">
        <v>15</v>
      </c>
      <c r="FP447">
        <v>0</v>
      </c>
      <c r="FQ447" t="s">
        <v>439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-40.0082952380952</v>
      </c>
      <c r="GD447">
        <v>-1.31438181818187</v>
      </c>
      <c r="GE447">
        <v>0.349514833088314</v>
      </c>
      <c r="GF447">
        <v>0</v>
      </c>
      <c r="GG447">
        <v>1345.61117647059</v>
      </c>
      <c r="GH447">
        <v>-9.78701298055033</v>
      </c>
      <c r="GI447">
        <v>0.98346854582281</v>
      </c>
      <c r="GJ447">
        <v>-1</v>
      </c>
      <c r="GK447">
        <v>3.82547095238095</v>
      </c>
      <c r="GL447">
        <v>-0.842670389610388</v>
      </c>
      <c r="GM447">
        <v>0.0850514337890265</v>
      </c>
      <c r="GN447">
        <v>0</v>
      </c>
      <c r="GO447">
        <v>0</v>
      </c>
      <c r="GP447">
        <v>2</v>
      </c>
      <c r="GQ447" t="s">
        <v>473</v>
      </c>
      <c r="GR447">
        <v>3.12935</v>
      </c>
      <c r="GS447">
        <v>2.71548</v>
      </c>
      <c r="GT447">
        <v>0.12901</v>
      </c>
      <c r="GU447">
        <v>0.13415</v>
      </c>
      <c r="GV447">
        <v>0.114825</v>
      </c>
      <c r="GW447">
        <v>0.104718</v>
      </c>
      <c r="GX447">
        <v>31877.1</v>
      </c>
      <c r="GY447">
        <v>33657</v>
      </c>
      <c r="GZ447">
        <v>33199.2</v>
      </c>
      <c r="HA447">
        <v>35283.1</v>
      </c>
      <c r="HB447">
        <v>41786.6</v>
      </c>
      <c r="HC447">
        <v>45479.9</v>
      </c>
      <c r="HD447">
        <v>52028.8</v>
      </c>
      <c r="HE447">
        <v>56507.6</v>
      </c>
      <c r="HF447">
        <v>1.76765</v>
      </c>
      <c r="HG447">
        <v>1.6319</v>
      </c>
      <c r="HH447">
        <v>-0.00290573</v>
      </c>
      <c r="HI447">
        <v>0</v>
      </c>
      <c r="HJ447">
        <v>36.0904</v>
      </c>
      <c r="HK447">
        <v>999.9</v>
      </c>
      <c r="HL447">
        <v>56.818</v>
      </c>
      <c r="HM447">
        <v>29.9</v>
      </c>
      <c r="HN447">
        <v>26.655</v>
      </c>
      <c r="HO447">
        <v>56.7278</v>
      </c>
      <c r="HP447">
        <v>42.496</v>
      </c>
      <c r="HQ447">
        <v>1</v>
      </c>
      <c r="HR447">
        <v>1.37271</v>
      </c>
      <c r="HS447">
        <v>5.33267</v>
      </c>
      <c r="HT447">
        <v>20.055</v>
      </c>
      <c r="HU447">
        <v>5.19153</v>
      </c>
      <c r="HV447">
        <v>12.0099</v>
      </c>
      <c r="HW447">
        <v>4.97225</v>
      </c>
      <c r="HX447">
        <v>3.295</v>
      </c>
      <c r="HY447">
        <v>9999</v>
      </c>
      <c r="HZ447">
        <v>9999</v>
      </c>
      <c r="IA447">
        <v>999.9</v>
      </c>
      <c r="IB447">
        <v>9999</v>
      </c>
      <c r="IC447">
        <v>1.86325</v>
      </c>
      <c r="ID447">
        <v>1.86813</v>
      </c>
      <c r="IE447">
        <v>1.86783</v>
      </c>
      <c r="IF447">
        <v>1.86905</v>
      </c>
      <c r="IG447">
        <v>1.86982</v>
      </c>
      <c r="IH447">
        <v>1.86592</v>
      </c>
      <c r="II447">
        <v>1.86693</v>
      </c>
      <c r="IJ447">
        <v>1.86843</v>
      </c>
      <c r="IK447">
        <v>5</v>
      </c>
      <c r="IL447">
        <v>0</v>
      </c>
      <c r="IM447">
        <v>0</v>
      </c>
      <c r="IN447">
        <v>0</v>
      </c>
      <c r="IO447" t="s">
        <v>441</v>
      </c>
      <c r="IP447" t="s">
        <v>442</v>
      </c>
      <c r="IQ447" t="s">
        <v>443</v>
      </c>
      <c r="IR447" t="s">
        <v>443</v>
      </c>
      <c r="IS447" t="s">
        <v>443</v>
      </c>
      <c r="IT447" t="s">
        <v>443</v>
      </c>
      <c r="IU447">
        <v>0</v>
      </c>
      <c r="IV447">
        <v>100</v>
      </c>
      <c r="IW447">
        <v>100</v>
      </c>
      <c r="IX447">
        <v>1.098</v>
      </c>
      <c r="IY447">
        <v>0.3152</v>
      </c>
      <c r="IZ447">
        <v>1.09748391826392</v>
      </c>
      <c r="JA447">
        <v>0</v>
      </c>
      <c r="JB447">
        <v>0</v>
      </c>
      <c r="JC447">
        <v>0</v>
      </c>
      <c r="JD447">
        <v>0.315191680746845</v>
      </c>
      <c r="JE447">
        <v>0</v>
      </c>
      <c r="JF447">
        <v>0</v>
      </c>
      <c r="JG447">
        <v>0</v>
      </c>
      <c r="JH447">
        <v>5</v>
      </c>
      <c r="JI447">
        <v>2273</v>
      </c>
      <c r="JJ447">
        <v>0</v>
      </c>
      <c r="JK447">
        <v>25</v>
      </c>
      <c r="JL447">
        <v>29356910.6</v>
      </c>
      <c r="JM447">
        <v>29356910.6</v>
      </c>
      <c r="JN447">
        <v>1.67603</v>
      </c>
      <c r="JO447">
        <v>2.61353</v>
      </c>
      <c r="JP447">
        <v>1.54785</v>
      </c>
      <c r="JQ447">
        <v>2.31689</v>
      </c>
      <c r="JR447">
        <v>1.64673</v>
      </c>
      <c r="JS447">
        <v>2.38403</v>
      </c>
      <c r="JT447">
        <v>34.1225</v>
      </c>
      <c r="JU447">
        <v>24.1663</v>
      </c>
      <c r="JV447">
        <v>18</v>
      </c>
      <c r="JW447">
        <v>500.484</v>
      </c>
      <c r="JX447">
        <v>404.067</v>
      </c>
      <c r="JY447">
        <v>29.6841</v>
      </c>
      <c r="JZ447">
        <v>44.4021</v>
      </c>
      <c r="KA447">
        <v>29.9985</v>
      </c>
      <c r="KB447">
        <v>44.3999</v>
      </c>
      <c r="KC447">
        <v>44.3009</v>
      </c>
      <c r="KD447">
        <v>33.5968</v>
      </c>
      <c r="KE447">
        <v>0</v>
      </c>
      <c r="KF447">
        <v>100</v>
      </c>
      <c r="KG447">
        <v>29.6471</v>
      </c>
      <c r="KH447">
        <v>791.204</v>
      </c>
      <c r="KI447">
        <v>34.6858</v>
      </c>
      <c r="KJ447">
        <v>94.4083</v>
      </c>
      <c r="KK447">
        <v>91.4816</v>
      </c>
    </row>
    <row r="448" spans="1:297">
      <c r="A448">
        <v>432</v>
      </c>
      <c r="B448">
        <v>1761414639</v>
      </c>
      <c r="C448">
        <v>6458</v>
      </c>
      <c r="D448" t="s">
        <v>1310</v>
      </c>
      <c r="E448" t="s">
        <v>1311</v>
      </c>
      <c r="F448">
        <v>5</v>
      </c>
      <c r="G448" t="s">
        <v>1217</v>
      </c>
      <c r="H448" t="s">
        <v>436</v>
      </c>
      <c r="I448">
        <v>1761414630.84615</v>
      </c>
      <c r="J448">
        <f>(K448)/1000</f>
        <v>0</v>
      </c>
      <c r="K448">
        <f>IF(DP448, AN448, AH448)</f>
        <v>0</v>
      </c>
      <c r="L448">
        <f>IF(DP448, AI448, AG448)</f>
        <v>0</v>
      </c>
      <c r="M448">
        <f>DR448 - IF(AU448&gt;1, L448*DL448*100.0/(AW448), 0)</f>
        <v>0</v>
      </c>
      <c r="N448">
        <f>((T448-J448/2)*M448-L448)/(T448+J448/2)</f>
        <v>0</v>
      </c>
      <c r="O448">
        <f>N448*(DY448+DZ448)/1000.0</f>
        <v>0</v>
      </c>
      <c r="P448">
        <f>(DR448 - IF(AU448&gt;1, L448*DL448*100.0/(AW448), 0))*(DY448+DZ448)/1000.0</f>
        <v>0</v>
      </c>
      <c r="Q448">
        <f>2.0/((1/S448-1/R448)+SIGN(S448)*SQRT((1/S448-1/R448)*(1/S448-1/R448) + 4*DM448/((DM448+1)*(DM448+1))*(2*1/S448*1/R448-1/R448*1/R448)))</f>
        <v>0</v>
      </c>
      <c r="R448">
        <f>IF(LEFT(DN448,1)&lt;&gt;"0",IF(LEFT(DN448,1)="1",3.0,DO448),$D$5+$E$5*(EF448*DY448/($K$5*1000))+$F$5*(EF448*DY448/($K$5*1000))*MAX(MIN(DL448,$J$5),$I$5)*MAX(MIN(DL448,$J$5),$I$5)+$G$5*MAX(MIN(DL448,$J$5),$I$5)*(EF448*DY448/($K$5*1000))+$H$5*(EF448*DY448/($K$5*1000))*(EF448*DY448/($K$5*1000)))</f>
        <v>0</v>
      </c>
      <c r="S448">
        <f>J448*(1000-(1000*0.61365*exp(17.502*W448/(240.97+W448))/(DY448+DZ448)+DT448)/2)/(1000*0.61365*exp(17.502*W448/(240.97+W448))/(DY448+DZ448)-DT448)</f>
        <v>0</v>
      </c>
      <c r="T448">
        <f>1/((DM448+1)/(Q448/1.6)+1/(R448/1.37)) + DM448/((DM448+1)/(Q448/1.6) + DM448/(R448/1.37))</f>
        <v>0</v>
      </c>
      <c r="U448">
        <f>(DH448*DK448)</f>
        <v>0</v>
      </c>
      <c r="V448">
        <f>(EA448+(U448+2*0.95*5.67E-8*(((EA448+$B$7)+273)^4-(EA448+273)^4)-44100*J448)/(1.84*29.3*R448+8*0.95*5.67E-8*(EA448+273)^3))</f>
        <v>0</v>
      </c>
      <c r="W448">
        <f>($C$7*EB448+$D$7*EC448+$E$7*V448)</f>
        <v>0</v>
      </c>
      <c r="X448">
        <f>0.61365*exp(17.502*W448/(240.97+W448))</f>
        <v>0</v>
      </c>
      <c r="Y448">
        <f>(Z448/AA448*100)</f>
        <v>0</v>
      </c>
      <c r="Z448">
        <f>DT448*(DY448+DZ448)/1000</f>
        <v>0</v>
      </c>
      <c r="AA448">
        <f>0.61365*exp(17.502*EA448/(240.97+EA448))</f>
        <v>0</v>
      </c>
      <c r="AB448">
        <f>(X448-DT448*(DY448+DZ448)/1000)</f>
        <v>0</v>
      </c>
      <c r="AC448">
        <f>(-J448*44100)</f>
        <v>0</v>
      </c>
      <c r="AD448">
        <f>2*29.3*R448*0.92*(EA448-W448)</f>
        <v>0</v>
      </c>
      <c r="AE448">
        <f>2*0.95*5.67E-8*(((EA448+$B$7)+273)^4-(W448+273)^4)</f>
        <v>0</v>
      </c>
      <c r="AF448">
        <f>U448+AE448+AC448+AD448</f>
        <v>0</v>
      </c>
      <c r="AG448">
        <f>DX448*AU448*(DS448-DR448*(1000-AU448*DU448)/(1000-AU448*DT448))/(100*DL448)</f>
        <v>0</v>
      </c>
      <c r="AH448">
        <f>1000*DX448*AU448*(DT448-DU448)/(100*DL448*(1000-AU448*DT448))</f>
        <v>0</v>
      </c>
      <c r="AI448">
        <f>(AJ448 - AK448 - DY448*1E3/(8.314*(EA448+273.15)) * AM448/DX448 * AL448) * DX448/(100*DL448) * (1000 - DU448)/1000</f>
        <v>0</v>
      </c>
      <c r="AJ448">
        <v>797.68963277837</v>
      </c>
      <c r="AK448">
        <v>766.536460606061</v>
      </c>
      <c r="AL448">
        <v>3.55424380264522</v>
      </c>
      <c r="AM448">
        <v>65.3915502829197</v>
      </c>
      <c r="AN448">
        <f>(AP448 - AO448 + DY448*1E3/(8.314*(EA448+273.15)) * AR448/DX448 * AQ448) * DX448/(100*DL448) * 1000/(1000 - AP448)</f>
        <v>0</v>
      </c>
      <c r="AO448">
        <v>25.7053402705505</v>
      </c>
      <c r="AP448">
        <v>29.3331503030303</v>
      </c>
      <c r="AQ448">
        <v>-0.0113738600082304</v>
      </c>
      <c r="AR448">
        <v>110.494569577737</v>
      </c>
      <c r="AS448">
        <v>0</v>
      </c>
      <c r="AT448">
        <v>0</v>
      </c>
      <c r="AU448">
        <f>IF(AS448*$H$13&gt;=AW448,1.0,(AW448/(AW448-AS448*$H$13)))</f>
        <v>0</v>
      </c>
      <c r="AV448">
        <f>(AU448-1)*100</f>
        <v>0</v>
      </c>
      <c r="AW448">
        <f>MAX(0,($B$13+$C$13*EF448)/(1+$D$13*EF448)*DY448/(EA448+273)*$E$13)</f>
        <v>0</v>
      </c>
      <c r="AX448" t="s">
        <v>437</v>
      </c>
      <c r="AY448" t="s">
        <v>437</v>
      </c>
      <c r="AZ448">
        <v>0</v>
      </c>
      <c r="BA448">
        <v>0</v>
      </c>
      <c r="BB448">
        <f>1-AZ448/BA448</f>
        <v>0</v>
      </c>
      <c r="BC448">
        <v>0</v>
      </c>
      <c r="BD448" t="s">
        <v>437</v>
      </c>
      <c r="BE448" t="s">
        <v>437</v>
      </c>
      <c r="BF448">
        <v>0</v>
      </c>
      <c r="BG448">
        <v>0</v>
      </c>
      <c r="BH448">
        <f>1-BF448/BG448</f>
        <v>0</v>
      </c>
      <c r="BI448">
        <v>0.5</v>
      </c>
      <c r="BJ448">
        <f>DI448</f>
        <v>0</v>
      </c>
      <c r="BK448">
        <f>L448</f>
        <v>0</v>
      </c>
      <c r="BL448">
        <f>BH448*BI448*BJ448</f>
        <v>0</v>
      </c>
      <c r="BM448">
        <f>(BK448-BC448)/BJ448</f>
        <v>0</v>
      </c>
      <c r="BN448">
        <f>(BA448-BG448)/BG448</f>
        <v>0</v>
      </c>
      <c r="BO448">
        <f>AZ448/(BB448+AZ448/BG448)</f>
        <v>0</v>
      </c>
      <c r="BP448" t="s">
        <v>437</v>
      </c>
      <c r="BQ448">
        <v>0</v>
      </c>
      <c r="BR448">
        <f>IF(BQ448&lt;&gt;0, BQ448, BO448)</f>
        <v>0</v>
      </c>
      <c r="BS448">
        <f>1-BR448/BG448</f>
        <v>0</v>
      </c>
      <c r="BT448">
        <f>(BG448-BF448)/(BG448-BR448)</f>
        <v>0</v>
      </c>
      <c r="BU448">
        <f>(BA448-BG448)/(BA448-BR448)</f>
        <v>0</v>
      </c>
      <c r="BV448">
        <f>(BG448-BF448)/(BG448-AZ448)</f>
        <v>0</v>
      </c>
      <c r="BW448">
        <f>(BA448-BG448)/(BA448-AZ448)</f>
        <v>0</v>
      </c>
      <c r="BX448">
        <f>(BT448*BR448/BF448)</f>
        <v>0</v>
      </c>
      <c r="BY448">
        <f>(1-BX448)</f>
        <v>0</v>
      </c>
      <c r="DH448">
        <f>$B$11*EG448+$C$11*EH448+$F$11*ES448*(1-EV448)</f>
        <v>0</v>
      </c>
      <c r="DI448">
        <f>DH448*DJ448</f>
        <v>0</v>
      </c>
      <c r="DJ448">
        <f>($B$11*$D$9+$C$11*$D$9+$F$11*((FF448+EX448)/MAX(FF448+EX448+FG448, 0.1)*$I$9+FG448/MAX(FF448+EX448+FG448, 0.1)*$J$9))/($B$11+$C$11+$F$11)</f>
        <v>0</v>
      </c>
      <c r="DK448">
        <f>($B$11*$K$9+$C$11*$K$9+$F$11*((FF448+EX448)/MAX(FF448+EX448+FG448, 0.1)*$P$9+FG448/MAX(FF448+EX448+FG448, 0.1)*$Q$9))/($B$11+$C$11+$F$11)</f>
        <v>0</v>
      </c>
      <c r="DL448">
        <v>6</v>
      </c>
      <c r="DM448">
        <v>0.5</v>
      </c>
      <c r="DN448" t="s">
        <v>438</v>
      </c>
      <c r="DO448">
        <v>2</v>
      </c>
      <c r="DP448" t="b">
        <v>1</v>
      </c>
      <c r="DQ448">
        <v>1761414630.84615</v>
      </c>
      <c r="DR448">
        <v>719.896615384615</v>
      </c>
      <c r="DS448">
        <v>760.440384615385</v>
      </c>
      <c r="DT448">
        <v>29.4186</v>
      </c>
      <c r="DU448">
        <v>25.7006384615385</v>
      </c>
      <c r="DV448">
        <v>718.799153846154</v>
      </c>
      <c r="DW448">
        <v>29.1034230769231</v>
      </c>
      <c r="DX448">
        <v>500.014384615385</v>
      </c>
      <c r="DY448">
        <v>90.2929846153846</v>
      </c>
      <c r="DZ448">
        <v>0.0373427615384615</v>
      </c>
      <c r="EA448">
        <v>36.3271153846154</v>
      </c>
      <c r="EB448">
        <v>36.0410538461538</v>
      </c>
      <c r="EC448">
        <v>999.9</v>
      </c>
      <c r="ED448">
        <v>0</v>
      </c>
      <c r="EE448">
        <v>0</v>
      </c>
      <c r="EF448">
        <v>9989.65692307692</v>
      </c>
      <c r="EG448">
        <v>0</v>
      </c>
      <c r="EH448">
        <v>1274.71076923077</v>
      </c>
      <c r="EI448">
        <v>-40.5436307692308</v>
      </c>
      <c r="EJ448">
        <v>741.716076923077</v>
      </c>
      <c r="EK448">
        <v>780.499692307692</v>
      </c>
      <c r="EL448">
        <v>3.71796615384615</v>
      </c>
      <c r="EM448">
        <v>760.440384615385</v>
      </c>
      <c r="EN448">
        <v>25.7006384615385</v>
      </c>
      <c r="EO448">
        <v>2.65629153846154</v>
      </c>
      <c r="EP448">
        <v>2.32058615384615</v>
      </c>
      <c r="EQ448">
        <v>22.0171846153846</v>
      </c>
      <c r="ER448">
        <v>19.8200307692308</v>
      </c>
      <c r="ES448">
        <v>1199.99461538462</v>
      </c>
      <c r="ET448">
        <v>0.966996076923077</v>
      </c>
      <c r="EU448">
        <v>0.0330041307692308</v>
      </c>
      <c r="EV448">
        <v>0</v>
      </c>
      <c r="EW448">
        <v>1344.40230769231</v>
      </c>
      <c r="EX448">
        <v>5.00059</v>
      </c>
      <c r="EY448">
        <v>16662.3461538462</v>
      </c>
      <c r="EZ448">
        <v>10358.6692307692</v>
      </c>
      <c r="FA448">
        <v>52.1679230769231</v>
      </c>
      <c r="FB448">
        <v>53.8024615384615</v>
      </c>
      <c r="FC448">
        <v>52.4612307692308</v>
      </c>
      <c r="FD448">
        <v>53.2209230769231</v>
      </c>
      <c r="FE448">
        <v>53.1919230769231</v>
      </c>
      <c r="FF448">
        <v>1155.55461538462</v>
      </c>
      <c r="FG448">
        <v>39.44</v>
      </c>
      <c r="FH448">
        <v>0</v>
      </c>
      <c r="FI448">
        <v>1761414598.9</v>
      </c>
      <c r="FJ448">
        <v>0</v>
      </c>
      <c r="FK448">
        <v>1344.28076923077</v>
      </c>
      <c r="FL448">
        <v>-9.32444444999734</v>
      </c>
      <c r="FM448">
        <v>-126.998290608426</v>
      </c>
      <c r="FN448">
        <v>16661.8884615385</v>
      </c>
      <c r="FO448">
        <v>15</v>
      </c>
      <c r="FP448">
        <v>0</v>
      </c>
      <c r="FQ448" t="s">
        <v>439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-40.32533</v>
      </c>
      <c r="GD448">
        <v>-5.48683308270675</v>
      </c>
      <c r="GE448">
        <v>0.642041259655483</v>
      </c>
      <c r="GF448">
        <v>0</v>
      </c>
      <c r="GG448">
        <v>1344.77764705882</v>
      </c>
      <c r="GH448">
        <v>-9.47257448491208</v>
      </c>
      <c r="GI448">
        <v>0.944034080963609</v>
      </c>
      <c r="GJ448">
        <v>-1</v>
      </c>
      <c r="GK448">
        <v>3.750293</v>
      </c>
      <c r="GL448">
        <v>-0.813995187969923</v>
      </c>
      <c r="GM448">
        <v>0.0782814277526924</v>
      </c>
      <c r="GN448">
        <v>0</v>
      </c>
      <c r="GO448">
        <v>0</v>
      </c>
      <c r="GP448">
        <v>2</v>
      </c>
      <c r="GQ448" t="s">
        <v>473</v>
      </c>
      <c r="GR448">
        <v>3.12927</v>
      </c>
      <c r="GS448">
        <v>2.71532</v>
      </c>
      <c r="GT448">
        <v>0.131107</v>
      </c>
      <c r="GU448">
        <v>0.136117</v>
      </c>
      <c r="GV448">
        <v>0.114664</v>
      </c>
      <c r="GW448">
        <v>0.104729</v>
      </c>
      <c r="GX448">
        <v>31801.4</v>
      </c>
      <c r="GY448">
        <v>33582</v>
      </c>
      <c r="GZ448">
        <v>33200.4</v>
      </c>
      <c r="HA448">
        <v>35284.8</v>
      </c>
      <c r="HB448">
        <v>41794.9</v>
      </c>
      <c r="HC448">
        <v>45481.4</v>
      </c>
      <c r="HD448">
        <v>52029.9</v>
      </c>
      <c r="HE448">
        <v>56509.9</v>
      </c>
      <c r="HF448">
        <v>1.76765</v>
      </c>
      <c r="HG448">
        <v>1.6319</v>
      </c>
      <c r="HH448">
        <v>-0.00257045</v>
      </c>
      <c r="HI448">
        <v>0</v>
      </c>
      <c r="HJ448">
        <v>36.0855</v>
      </c>
      <c r="HK448">
        <v>999.9</v>
      </c>
      <c r="HL448">
        <v>56.818</v>
      </c>
      <c r="HM448">
        <v>29.89</v>
      </c>
      <c r="HN448">
        <v>26.6426</v>
      </c>
      <c r="HO448">
        <v>56.6478</v>
      </c>
      <c r="HP448">
        <v>42.5441</v>
      </c>
      <c r="HQ448">
        <v>1</v>
      </c>
      <c r="HR448">
        <v>1.44233</v>
      </c>
      <c r="HS448">
        <v>5.34123</v>
      </c>
      <c r="HT448">
        <v>20.0534</v>
      </c>
      <c r="HU448">
        <v>5.19153</v>
      </c>
      <c r="HV448">
        <v>12.0104</v>
      </c>
      <c r="HW448">
        <v>4.97215</v>
      </c>
      <c r="HX448">
        <v>3.2949</v>
      </c>
      <c r="HY448">
        <v>9999</v>
      </c>
      <c r="HZ448">
        <v>9999</v>
      </c>
      <c r="IA448">
        <v>999.9</v>
      </c>
      <c r="IB448">
        <v>9999</v>
      </c>
      <c r="IC448">
        <v>1.86325</v>
      </c>
      <c r="ID448">
        <v>1.86812</v>
      </c>
      <c r="IE448">
        <v>1.86783</v>
      </c>
      <c r="IF448">
        <v>1.86905</v>
      </c>
      <c r="IG448">
        <v>1.86982</v>
      </c>
      <c r="IH448">
        <v>1.8659</v>
      </c>
      <c r="II448">
        <v>1.86693</v>
      </c>
      <c r="IJ448">
        <v>1.86844</v>
      </c>
      <c r="IK448">
        <v>5</v>
      </c>
      <c r="IL448">
        <v>0</v>
      </c>
      <c r="IM448">
        <v>0</v>
      </c>
      <c r="IN448">
        <v>0</v>
      </c>
      <c r="IO448" t="s">
        <v>441</v>
      </c>
      <c r="IP448" t="s">
        <v>442</v>
      </c>
      <c r="IQ448" t="s">
        <v>443</v>
      </c>
      <c r="IR448" t="s">
        <v>443</v>
      </c>
      <c r="IS448" t="s">
        <v>443</v>
      </c>
      <c r="IT448" t="s">
        <v>443</v>
      </c>
      <c r="IU448">
        <v>0</v>
      </c>
      <c r="IV448">
        <v>100</v>
      </c>
      <c r="IW448">
        <v>100</v>
      </c>
      <c r="IX448">
        <v>1.098</v>
      </c>
      <c r="IY448">
        <v>0.3152</v>
      </c>
      <c r="IZ448">
        <v>1.09748391826392</v>
      </c>
      <c r="JA448">
        <v>0</v>
      </c>
      <c r="JB448">
        <v>0</v>
      </c>
      <c r="JC448">
        <v>0</v>
      </c>
      <c r="JD448">
        <v>0.315191680746845</v>
      </c>
      <c r="JE448">
        <v>0</v>
      </c>
      <c r="JF448">
        <v>0</v>
      </c>
      <c r="JG448">
        <v>0</v>
      </c>
      <c r="JH448">
        <v>5</v>
      </c>
      <c r="JI448">
        <v>2273</v>
      </c>
      <c r="JJ448">
        <v>0</v>
      </c>
      <c r="JK448">
        <v>25</v>
      </c>
      <c r="JL448">
        <v>29356910.6</v>
      </c>
      <c r="JM448">
        <v>29356910.6</v>
      </c>
      <c r="JN448">
        <v>1.70166</v>
      </c>
      <c r="JO448">
        <v>2.62817</v>
      </c>
      <c r="JP448">
        <v>1.54785</v>
      </c>
      <c r="JQ448">
        <v>2.31689</v>
      </c>
      <c r="JR448">
        <v>1.64551</v>
      </c>
      <c r="JS448">
        <v>2.27905</v>
      </c>
      <c r="JT448">
        <v>34.1225</v>
      </c>
      <c r="JU448">
        <v>24.1575</v>
      </c>
      <c r="JV448">
        <v>18</v>
      </c>
      <c r="JW448">
        <v>500.358</v>
      </c>
      <c r="JX448">
        <v>403.953</v>
      </c>
      <c r="JY448">
        <v>29.6419</v>
      </c>
      <c r="JZ448">
        <v>44.3794</v>
      </c>
      <c r="KA448">
        <v>29.9986</v>
      </c>
      <c r="KB448">
        <v>44.3809</v>
      </c>
      <c r="KC448">
        <v>44.2793</v>
      </c>
      <c r="KD448">
        <v>34.1917</v>
      </c>
      <c r="KE448">
        <v>0</v>
      </c>
      <c r="KF448">
        <v>100</v>
      </c>
      <c r="KG448">
        <v>29.6055</v>
      </c>
      <c r="KH448">
        <v>811.46</v>
      </c>
      <c r="KI448">
        <v>34.6858</v>
      </c>
      <c r="KJ448">
        <v>94.4109</v>
      </c>
      <c r="KK448">
        <v>91.4855</v>
      </c>
    </row>
    <row r="449" spans="1:297">
      <c r="A449">
        <v>433</v>
      </c>
      <c r="B449">
        <v>1761414644</v>
      </c>
      <c r="C449">
        <v>6463</v>
      </c>
      <c r="D449" t="s">
        <v>1312</v>
      </c>
      <c r="E449" t="s">
        <v>1313</v>
      </c>
      <c r="F449">
        <v>5</v>
      </c>
      <c r="G449" t="s">
        <v>1217</v>
      </c>
      <c r="H449" t="s">
        <v>436</v>
      </c>
      <c r="I449">
        <v>1761414635.84615</v>
      </c>
      <c r="J449">
        <f>(K449)/1000</f>
        <v>0</v>
      </c>
      <c r="K449">
        <f>IF(DP449, AN449, AH449)</f>
        <v>0</v>
      </c>
      <c r="L449">
        <f>IF(DP449, AI449, AG449)</f>
        <v>0</v>
      </c>
      <c r="M449">
        <f>DR449 - IF(AU449&gt;1, L449*DL449*100.0/(AW449), 0)</f>
        <v>0</v>
      </c>
      <c r="N449">
        <f>((T449-J449/2)*M449-L449)/(T449+J449/2)</f>
        <v>0</v>
      </c>
      <c r="O449">
        <f>N449*(DY449+DZ449)/1000.0</f>
        <v>0</v>
      </c>
      <c r="P449">
        <f>(DR449 - IF(AU449&gt;1, L449*DL449*100.0/(AW449), 0))*(DY449+DZ449)/1000.0</f>
        <v>0</v>
      </c>
      <c r="Q449">
        <f>2.0/((1/S449-1/R449)+SIGN(S449)*SQRT((1/S449-1/R449)*(1/S449-1/R449) + 4*DM449/((DM449+1)*(DM449+1))*(2*1/S449*1/R449-1/R449*1/R449)))</f>
        <v>0</v>
      </c>
      <c r="R449">
        <f>IF(LEFT(DN449,1)&lt;&gt;"0",IF(LEFT(DN449,1)="1",3.0,DO449),$D$5+$E$5*(EF449*DY449/($K$5*1000))+$F$5*(EF449*DY449/($K$5*1000))*MAX(MIN(DL449,$J$5),$I$5)*MAX(MIN(DL449,$J$5),$I$5)+$G$5*MAX(MIN(DL449,$J$5),$I$5)*(EF449*DY449/($K$5*1000))+$H$5*(EF449*DY449/($K$5*1000))*(EF449*DY449/($K$5*1000)))</f>
        <v>0</v>
      </c>
      <c r="S449">
        <f>J449*(1000-(1000*0.61365*exp(17.502*W449/(240.97+W449))/(DY449+DZ449)+DT449)/2)/(1000*0.61365*exp(17.502*W449/(240.97+W449))/(DY449+DZ449)-DT449)</f>
        <v>0</v>
      </c>
      <c r="T449">
        <f>1/((DM449+1)/(Q449/1.6)+1/(R449/1.37)) + DM449/((DM449+1)/(Q449/1.6) + DM449/(R449/1.37))</f>
        <v>0</v>
      </c>
      <c r="U449">
        <f>(DH449*DK449)</f>
        <v>0</v>
      </c>
      <c r="V449">
        <f>(EA449+(U449+2*0.95*5.67E-8*(((EA449+$B$7)+273)^4-(EA449+273)^4)-44100*J449)/(1.84*29.3*R449+8*0.95*5.67E-8*(EA449+273)^3))</f>
        <v>0</v>
      </c>
      <c r="W449">
        <f>($C$7*EB449+$D$7*EC449+$E$7*V449)</f>
        <v>0</v>
      </c>
      <c r="X449">
        <f>0.61365*exp(17.502*W449/(240.97+W449))</f>
        <v>0</v>
      </c>
      <c r="Y449">
        <f>(Z449/AA449*100)</f>
        <v>0</v>
      </c>
      <c r="Z449">
        <f>DT449*(DY449+DZ449)/1000</f>
        <v>0</v>
      </c>
      <c r="AA449">
        <f>0.61365*exp(17.502*EA449/(240.97+EA449))</f>
        <v>0</v>
      </c>
      <c r="AB449">
        <f>(X449-DT449*(DY449+DZ449)/1000)</f>
        <v>0</v>
      </c>
      <c r="AC449">
        <f>(-J449*44100)</f>
        <v>0</v>
      </c>
      <c r="AD449">
        <f>2*29.3*R449*0.92*(EA449-W449)</f>
        <v>0</v>
      </c>
      <c r="AE449">
        <f>2*0.95*5.67E-8*(((EA449+$B$7)+273)^4-(W449+273)^4)</f>
        <v>0</v>
      </c>
      <c r="AF449">
        <f>U449+AE449+AC449+AD449</f>
        <v>0</v>
      </c>
      <c r="AG449">
        <f>DX449*AU449*(DS449-DR449*(1000-AU449*DU449)/(1000-AU449*DT449))/(100*DL449)</f>
        <v>0</v>
      </c>
      <c r="AH449">
        <f>1000*DX449*AU449*(DT449-DU449)/(100*DL449*(1000-AU449*DT449))</f>
        <v>0</v>
      </c>
      <c r="AI449">
        <f>(AJ449 - AK449 - DY449*1E3/(8.314*(EA449+273.15)) * AM449/DX449 * AL449) * DX449/(100*DL449) * (1000 - DU449)/1000</f>
        <v>0</v>
      </c>
      <c r="AJ449">
        <v>814.346243190791</v>
      </c>
      <c r="AK449">
        <v>783.356969696969</v>
      </c>
      <c r="AL449">
        <v>3.34618843744196</v>
      </c>
      <c r="AM449">
        <v>65.3915502829197</v>
      </c>
      <c r="AN449">
        <f>(AP449 - AO449 + DY449*1E3/(8.314*(EA449+273.15)) * AR449/DX449 * AQ449) * DX449/(100*DL449) * 1000/(1000 - AP449)</f>
        <v>0</v>
      </c>
      <c r="AO449">
        <v>25.7073122959925</v>
      </c>
      <c r="AP449">
        <v>29.2751939393939</v>
      </c>
      <c r="AQ449">
        <v>-0.0111067351383646</v>
      </c>
      <c r="AR449">
        <v>110.494569577737</v>
      </c>
      <c r="AS449">
        <v>0</v>
      </c>
      <c r="AT449">
        <v>0</v>
      </c>
      <c r="AU449">
        <f>IF(AS449*$H$13&gt;=AW449,1.0,(AW449/(AW449-AS449*$H$13)))</f>
        <v>0</v>
      </c>
      <c r="AV449">
        <f>(AU449-1)*100</f>
        <v>0</v>
      </c>
      <c r="AW449">
        <f>MAX(0,($B$13+$C$13*EF449)/(1+$D$13*EF449)*DY449/(EA449+273)*$E$13)</f>
        <v>0</v>
      </c>
      <c r="AX449" t="s">
        <v>437</v>
      </c>
      <c r="AY449" t="s">
        <v>437</v>
      </c>
      <c r="AZ449">
        <v>0</v>
      </c>
      <c r="BA449">
        <v>0</v>
      </c>
      <c r="BB449">
        <f>1-AZ449/BA449</f>
        <v>0</v>
      </c>
      <c r="BC449">
        <v>0</v>
      </c>
      <c r="BD449" t="s">
        <v>437</v>
      </c>
      <c r="BE449" t="s">
        <v>437</v>
      </c>
      <c r="BF449">
        <v>0</v>
      </c>
      <c r="BG449">
        <v>0</v>
      </c>
      <c r="BH449">
        <f>1-BF449/BG449</f>
        <v>0</v>
      </c>
      <c r="BI449">
        <v>0.5</v>
      </c>
      <c r="BJ449">
        <f>DI449</f>
        <v>0</v>
      </c>
      <c r="BK449">
        <f>L449</f>
        <v>0</v>
      </c>
      <c r="BL449">
        <f>BH449*BI449*BJ449</f>
        <v>0</v>
      </c>
      <c r="BM449">
        <f>(BK449-BC449)/BJ449</f>
        <v>0</v>
      </c>
      <c r="BN449">
        <f>(BA449-BG449)/BG449</f>
        <v>0</v>
      </c>
      <c r="BO449">
        <f>AZ449/(BB449+AZ449/BG449)</f>
        <v>0</v>
      </c>
      <c r="BP449" t="s">
        <v>437</v>
      </c>
      <c r="BQ449">
        <v>0</v>
      </c>
      <c r="BR449">
        <f>IF(BQ449&lt;&gt;0, BQ449, BO449)</f>
        <v>0</v>
      </c>
      <c r="BS449">
        <f>1-BR449/BG449</f>
        <v>0</v>
      </c>
      <c r="BT449">
        <f>(BG449-BF449)/(BG449-BR449)</f>
        <v>0</v>
      </c>
      <c r="BU449">
        <f>(BA449-BG449)/(BA449-BR449)</f>
        <v>0</v>
      </c>
      <c r="BV449">
        <f>(BG449-BF449)/(BG449-AZ449)</f>
        <v>0</v>
      </c>
      <c r="BW449">
        <f>(BA449-BG449)/(BA449-AZ449)</f>
        <v>0</v>
      </c>
      <c r="BX449">
        <f>(BT449*BR449/BF449)</f>
        <v>0</v>
      </c>
      <c r="BY449">
        <f>(1-BX449)</f>
        <v>0</v>
      </c>
      <c r="DH449">
        <f>$B$11*EG449+$C$11*EH449+$F$11*ES449*(1-EV449)</f>
        <v>0</v>
      </c>
      <c r="DI449">
        <f>DH449*DJ449</f>
        <v>0</v>
      </c>
      <c r="DJ449">
        <f>($B$11*$D$9+$C$11*$D$9+$F$11*((FF449+EX449)/MAX(FF449+EX449+FG449, 0.1)*$I$9+FG449/MAX(FF449+EX449+FG449, 0.1)*$J$9))/($B$11+$C$11+$F$11)</f>
        <v>0</v>
      </c>
      <c r="DK449">
        <f>($B$11*$K$9+$C$11*$K$9+$F$11*((FF449+EX449)/MAX(FF449+EX449+FG449, 0.1)*$P$9+FG449/MAX(FF449+EX449+FG449, 0.1)*$Q$9))/($B$11+$C$11+$F$11)</f>
        <v>0</v>
      </c>
      <c r="DL449">
        <v>6</v>
      </c>
      <c r="DM449">
        <v>0.5</v>
      </c>
      <c r="DN449" t="s">
        <v>438</v>
      </c>
      <c r="DO449">
        <v>2</v>
      </c>
      <c r="DP449" t="b">
        <v>1</v>
      </c>
      <c r="DQ449">
        <v>1761414635.84615</v>
      </c>
      <c r="DR449">
        <v>736.610692307692</v>
      </c>
      <c r="DS449">
        <v>777.244538461538</v>
      </c>
      <c r="DT449">
        <v>29.3581076923077</v>
      </c>
      <c r="DU449">
        <v>25.7042769230769</v>
      </c>
      <c r="DV449">
        <v>735.513307692308</v>
      </c>
      <c r="DW449">
        <v>29.0429230769231</v>
      </c>
      <c r="DX449">
        <v>499.984846153846</v>
      </c>
      <c r="DY449">
        <v>90.2927076923077</v>
      </c>
      <c r="DZ449">
        <v>0.0373290307692308</v>
      </c>
      <c r="EA449">
        <v>36.3156307692308</v>
      </c>
      <c r="EB449">
        <v>36.0416846153846</v>
      </c>
      <c r="EC449">
        <v>999.9</v>
      </c>
      <c r="ED449">
        <v>0</v>
      </c>
      <c r="EE449">
        <v>0</v>
      </c>
      <c r="EF449">
        <v>9997.93</v>
      </c>
      <c r="EG449">
        <v>0</v>
      </c>
      <c r="EH449">
        <v>1274.79076923077</v>
      </c>
      <c r="EI449">
        <v>-40.6336769230769</v>
      </c>
      <c r="EJ449">
        <v>758.889538461538</v>
      </c>
      <c r="EK449">
        <v>797.750153846154</v>
      </c>
      <c r="EL449">
        <v>3.65382230769231</v>
      </c>
      <c r="EM449">
        <v>777.244538461538</v>
      </c>
      <c r="EN449">
        <v>25.7042769230769</v>
      </c>
      <c r="EO449">
        <v>2.65082230769231</v>
      </c>
      <c r="EP449">
        <v>2.32090846153846</v>
      </c>
      <c r="EQ449">
        <v>21.9833846153846</v>
      </c>
      <c r="ER449">
        <v>19.8222692307692</v>
      </c>
      <c r="ES449">
        <v>1200.02615384615</v>
      </c>
      <c r="ET449">
        <v>0.966996692307692</v>
      </c>
      <c r="EU449">
        <v>0.0330035153846154</v>
      </c>
      <c r="EV449">
        <v>0</v>
      </c>
      <c r="EW449">
        <v>1343.56307692308</v>
      </c>
      <c r="EX449">
        <v>5.00059</v>
      </c>
      <c r="EY449">
        <v>16652.4</v>
      </c>
      <c r="EZ449">
        <v>10358.9307692308</v>
      </c>
      <c r="FA449">
        <v>52.1583076923077</v>
      </c>
      <c r="FB449">
        <v>53.7833846153846</v>
      </c>
      <c r="FC449">
        <v>52.4418461538462</v>
      </c>
      <c r="FD449">
        <v>53.2015384615385</v>
      </c>
      <c r="FE449">
        <v>53.1822307692308</v>
      </c>
      <c r="FF449">
        <v>1155.58615384615</v>
      </c>
      <c r="FG449">
        <v>39.44</v>
      </c>
      <c r="FH449">
        <v>0</v>
      </c>
      <c r="FI449">
        <v>1761414604.3</v>
      </c>
      <c r="FJ449">
        <v>0</v>
      </c>
      <c r="FK449">
        <v>1343.3468</v>
      </c>
      <c r="FL449">
        <v>-9.63000001635314</v>
      </c>
      <c r="FM449">
        <v>-124.269230935742</v>
      </c>
      <c r="FN449">
        <v>16650.032</v>
      </c>
      <c r="FO449">
        <v>15</v>
      </c>
      <c r="FP449">
        <v>0</v>
      </c>
      <c r="FQ449" t="s">
        <v>439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-40.5337666666667</v>
      </c>
      <c r="GD449">
        <v>-2.6615142857143</v>
      </c>
      <c r="GE449">
        <v>0.522502081411515</v>
      </c>
      <c r="GF449">
        <v>0</v>
      </c>
      <c r="GG449">
        <v>1343.97941176471</v>
      </c>
      <c r="GH449">
        <v>-9.91382735684525</v>
      </c>
      <c r="GI449">
        <v>0.987113859504723</v>
      </c>
      <c r="GJ449">
        <v>-1</v>
      </c>
      <c r="GK449">
        <v>3.69101285714286</v>
      </c>
      <c r="GL449">
        <v>-0.770899480519485</v>
      </c>
      <c r="GM449">
        <v>0.0778564614037456</v>
      </c>
      <c r="GN449">
        <v>0</v>
      </c>
      <c r="GO449">
        <v>0</v>
      </c>
      <c r="GP449">
        <v>2</v>
      </c>
      <c r="GQ449" t="s">
        <v>473</v>
      </c>
      <c r="GR449">
        <v>3.1294</v>
      </c>
      <c r="GS449">
        <v>2.71518</v>
      </c>
      <c r="GT449">
        <v>0.133088</v>
      </c>
      <c r="GU449">
        <v>0.138122</v>
      </c>
      <c r="GV449">
        <v>0.114513</v>
      </c>
      <c r="GW449">
        <v>0.104741</v>
      </c>
      <c r="GX449">
        <v>31729.6</v>
      </c>
      <c r="GY449">
        <v>33505.4</v>
      </c>
      <c r="GZ449">
        <v>33201.2</v>
      </c>
      <c r="HA449">
        <v>35286.3</v>
      </c>
      <c r="HB449">
        <v>41802.9</v>
      </c>
      <c r="HC449">
        <v>45482.6</v>
      </c>
      <c r="HD449">
        <v>52031.2</v>
      </c>
      <c r="HE449">
        <v>56512</v>
      </c>
      <c r="HF449">
        <v>1.7684</v>
      </c>
      <c r="HG449">
        <v>1.632</v>
      </c>
      <c r="HH449">
        <v>-0.00216067</v>
      </c>
      <c r="HI449">
        <v>0</v>
      </c>
      <c r="HJ449">
        <v>36.0795</v>
      </c>
      <c r="HK449">
        <v>999.9</v>
      </c>
      <c r="HL449">
        <v>56.818</v>
      </c>
      <c r="HM449">
        <v>29.9</v>
      </c>
      <c r="HN449">
        <v>26.6559</v>
      </c>
      <c r="HO449">
        <v>56.3878</v>
      </c>
      <c r="HP449">
        <v>42.6883</v>
      </c>
      <c r="HQ449">
        <v>1</v>
      </c>
      <c r="HR449">
        <v>1.44079</v>
      </c>
      <c r="HS449">
        <v>5.38135</v>
      </c>
      <c r="HT449">
        <v>20.0521</v>
      </c>
      <c r="HU449">
        <v>5.19183</v>
      </c>
      <c r="HV449">
        <v>12.011</v>
      </c>
      <c r="HW449">
        <v>4.9724</v>
      </c>
      <c r="HX449">
        <v>3.29495</v>
      </c>
      <c r="HY449">
        <v>9999</v>
      </c>
      <c r="HZ449">
        <v>9999</v>
      </c>
      <c r="IA449">
        <v>999.9</v>
      </c>
      <c r="IB449">
        <v>9999</v>
      </c>
      <c r="IC449">
        <v>1.86325</v>
      </c>
      <c r="ID449">
        <v>1.86812</v>
      </c>
      <c r="IE449">
        <v>1.86783</v>
      </c>
      <c r="IF449">
        <v>1.86905</v>
      </c>
      <c r="IG449">
        <v>1.86982</v>
      </c>
      <c r="IH449">
        <v>1.8659</v>
      </c>
      <c r="II449">
        <v>1.86694</v>
      </c>
      <c r="IJ449">
        <v>1.86844</v>
      </c>
      <c r="IK449">
        <v>5</v>
      </c>
      <c r="IL449">
        <v>0</v>
      </c>
      <c r="IM449">
        <v>0</v>
      </c>
      <c r="IN449">
        <v>0</v>
      </c>
      <c r="IO449" t="s">
        <v>441</v>
      </c>
      <c r="IP449" t="s">
        <v>442</v>
      </c>
      <c r="IQ449" t="s">
        <v>443</v>
      </c>
      <c r="IR449" t="s">
        <v>443</v>
      </c>
      <c r="IS449" t="s">
        <v>443</v>
      </c>
      <c r="IT449" t="s">
        <v>443</v>
      </c>
      <c r="IU449">
        <v>0</v>
      </c>
      <c r="IV449">
        <v>100</v>
      </c>
      <c r="IW449">
        <v>100</v>
      </c>
      <c r="IX449">
        <v>1.098</v>
      </c>
      <c r="IY449">
        <v>0.3152</v>
      </c>
      <c r="IZ449">
        <v>1.09748391826392</v>
      </c>
      <c r="JA449">
        <v>0</v>
      </c>
      <c r="JB449">
        <v>0</v>
      </c>
      <c r="JC449">
        <v>0</v>
      </c>
      <c r="JD449">
        <v>0.315191680746845</v>
      </c>
      <c r="JE449">
        <v>0</v>
      </c>
      <c r="JF449">
        <v>0</v>
      </c>
      <c r="JG449">
        <v>0</v>
      </c>
      <c r="JH449">
        <v>5</v>
      </c>
      <c r="JI449">
        <v>2273</v>
      </c>
      <c r="JJ449">
        <v>0</v>
      </c>
      <c r="JK449">
        <v>25</v>
      </c>
      <c r="JL449">
        <v>29356910.7</v>
      </c>
      <c r="JM449">
        <v>29356910.7</v>
      </c>
      <c r="JN449">
        <v>1.73218</v>
      </c>
      <c r="JO449">
        <v>2.61719</v>
      </c>
      <c r="JP449">
        <v>1.54785</v>
      </c>
      <c r="JQ449">
        <v>2.31689</v>
      </c>
      <c r="JR449">
        <v>1.64673</v>
      </c>
      <c r="JS449">
        <v>2.38159</v>
      </c>
      <c r="JT449">
        <v>34.1225</v>
      </c>
      <c r="JU449">
        <v>24.1663</v>
      </c>
      <c r="JV449">
        <v>18</v>
      </c>
      <c r="JW449">
        <v>500.733</v>
      </c>
      <c r="JX449">
        <v>403.908</v>
      </c>
      <c r="JY449">
        <v>29.5952</v>
      </c>
      <c r="JZ449">
        <v>44.3595</v>
      </c>
      <c r="KA449">
        <v>29.9986</v>
      </c>
      <c r="KB449">
        <v>44.3565</v>
      </c>
      <c r="KC449">
        <v>44.259</v>
      </c>
      <c r="KD449">
        <v>34.7402</v>
      </c>
      <c r="KE449">
        <v>0</v>
      </c>
      <c r="KF449">
        <v>100</v>
      </c>
      <c r="KG449">
        <v>29.5649</v>
      </c>
      <c r="KH449">
        <v>825.043</v>
      </c>
      <c r="KI449">
        <v>34.6858</v>
      </c>
      <c r="KJ449">
        <v>94.4132</v>
      </c>
      <c r="KK449">
        <v>91.489</v>
      </c>
    </row>
    <row r="450" spans="1:297">
      <c r="A450">
        <v>434</v>
      </c>
      <c r="B450">
        <v>1761414649</v>
      </c>
      <c r="C450">
        <v>6468</v>
      </c>
      <c r="D450" t="s">
        <v>1314</v>
      </c>
      <c r="E450" t="s">
        <v>1315</v>
      </c>
      <c r="F450">
        <v>5</v>
      </c>
      <c r="G450" t="s">
        <v>1217</v>
      </c>
      <c r="H450" t="s">
        <v>436</v>
      </c>
      <c r="I450">
        <v>1761414640.84615</v>
      </c>
      <c r="J450">
        <f>(K450)/1000</f>
        <v>0</v>
      </c>
      <c r="K450">
        <f>IF(DP450, AN450, AH450)</f>
        <v>0</v>
      </c>
      <c r="L450">
        <f>IF(DP450, AI450, AG450)</f>
        <v>0</v>
      </c>
      <c r="M450">
        <f>DR450 - IF(AU450&gt;1, L450*DL450*100.0/(AW450), 0)</f>
        <v>0</v>
      </c>
      <c r="N450">
        <f>((T450-J450/2)*M450-L450)/(T450+J450/2)</f>
        <v>0</v>
      </c>
      <c r="O450">
        <f>N450*(DY450+DZ450)/1000.0</f>
        <v>0</v>
      </c>
      <c r="P450">
        <f>(DR450 - IF(AU450&gt;1, L450*DL450*100.0/(AW450), 0))*(DY450+DZ450)/1000.0</f>
        <v>0</v>
      </c>
      <c r="Q450">
        <f>2.0/((1/S450-1/R450)+SIGN(S450)*SQRT((1/S450-1/R450)*(1/S450-1/R450) + 4*DM450/((DM450+1)*(DM450+1))*(2*1/S450*1/R450-1/R450*1/R450)))</f>
        <v>0</v>
      </c>
      <c r="R450">
        <f>IF(LEFT(DN450,1)&lt;&gt;"0",IF(LEFT(DN450,1)="1",3.0,DO450),$D$5+$E$5*(EF450*DY450/($K$5*1000))+$F$5*(EF450*DY450/($K$5*1000))*MAX(MIN(DL450,$J$5),$I$5)*MAX(MIN(DL450,$J$5),$I$5)+$G$5*MAX(MIN(DL450,$J$5),$I$5)*(EF450*DY450/($K$5*1000))+$H$5*(EF450*DY450/($K$5*1000))*(EF450*DY450/($K$5*1000)))</f>
        <v>0</v>
      </c>
      <c r="S450">
        <f>J450*(1000-(1000*0.61365*exp(17.502*W450/(240.97+W450))/(DY450+DZ450)+DT450)/2)/(1000*0.61365*exp(17.502*W450/(240.97+W450))/(DY450+DZ450)-DT450)</f>
        <v>0</v>
      </c>
      <c r="T450">
        <f>1/((DM450+1)/(Q450/1.6)+1/(R450/1.37)) + DM450/((DM450+1)/(Q450/1.6) + DM450/(R450/1.37))</f>
        <v>0</v>
      </c>
      <c r="U450">
        <f>(DH450*DK450)</f>
        <v>0</v>
      </c>
      <c r="V450">
        <f>(EA450+(U450+2*0.95*5.67E-8*(((EA450+$B$7)+273)^4-(EA450+273)^4)-44100*J450)/(1.84*29.3*R450+8*0.95*5.67E-8*(EA450+273)^3))</f>
        <v>0</v>
      </c>
      <c r="W450">
        <f>($C$7*EB450+$D$7*EC450+$E$7*V450)</f>
        <v>0</v>
      </c>
      <c r="X450">
        <f>0.61365*exp(17.502*W450/(240.97+W450))</f>
        <v>0</v>
      </c>
      <c r="Y450">
        <f>(Z450/AA450*100)</f>
        <v>0</v>
      </c>
      <c r="Z450">
        <f>DT450*(DY450+DZ450)/1000</f>
        <v>0</v>
      </c>
      <c r="AA450">
        <f>0.61365*exp(17.502*EA450/(240.97+EA450))</f>
        <v>0</v>
      </c>
      <c r="AB450">
        <f>(X450-DT450*(DY450+DZ450)/1000)</f>
        <v>0</v>
      </c>
      <c r="AC450">
        <f>(-J450*44100)</f>
        <v>0</v>
      </c>
      <c r="AD450">
        <f>2*29.3*R450*0.92*(EA450-W450)</f>
        <v>0</v>
      </c>
      <c r="AE450">
        <f>2*0.95*5.67E-8*(((EA450+$B$7)+273)^4-(W450+273)^4)</f>
        <v>0</v>
      </c>
      <c r="AF450">
        <f>U450+AE450+AC450+AD450</f>
        <v>0</v>
      </c>
      <c r="AG450">
        <f>DX450*AU450*(DS450-DR450*(1000-AU450*DU450)/(1000-AU450*DT450))/(100*DL450)</f>
        <v>0</v>
      </c>
      <c r="AH450">
        <f>1000*DX450*AU450*(DT450-DU450)/(100*DL450*(1000-AU450*DT450))</f>
        <v>0</v>
      </c>
      <c r="AI450">
        <f>(AJ450 - AK450 - DY450*1E3/(8.314*(EA450+273.15)) * AM450/DX450 * AL450) * DX450/(100*DL450) * (1000 - DU450)/1000</f>
        <v>0</v>
      </c>
      <c r="AJ450">
        <v>831.959930140393</v>
      </c>
      <c r="AK450">
        <v>800.689218181818</v>
      </c>
      <c r="AL450">
        <v>3.46105232549557</v>
      </c>
      <c r="AM450">
        <v>65.3915502829197</v>
      </c>
      <c r="AN450">
        <f>(AP450 - AO450 + DY450*1E3/(8.314*(EA450+273.15)) * AR450/DX450 * AQ450) * DX450/(100*DL450) * 1000/(1000 - AP450)</f>
        <v>0</v>
      </c>
      <c r="AO450">
        <v>25.7125574649623</v>
      </c>
      <c r="AP450">
        <v>29.2192375757576</v>
      </c>
      <c r="AQ450">
        <v>-0.0112348302828184</v>
      </c>
      <c r="AR450">
        <v>110.494569577737</v>
      </c>
      <c r="AS450">
        <v>0</v>
      </c>
      <c r="AT450">
        <v>0</v>
      </c>
      <c r="AU450">
        <f>IF(AS450*$H$13&gt;=AW450,1.0,(AW450/(AW450-AS450*$H$13)))</f>
        <v>0</v>
      </c>
      <c r="AV450">
        <f>(AU450-1)*100</f>
        <v>0</v>
      </c>
      <c r="AW450">
        <f>MAX(0,($B$13+$C$13*EF450)/(1+$D$13*EF450)*DY450/(EA450+273)*$E$13)</f>
        <v>0</v>
      </c>
      <c r="AX450" t="s">
        <v>437</v>
      </c>
      <c r="AY450" t="s">
        <v>437</v>
      </c>
      <c r="AZ450">
        <v>0</v>
      </c>
      <c r="BA450">
        <v>0</v>
      </c>
      <c r="BB450">
        <f>1-AZ450/BA450</f>
        <v>0</v>
      </c>
      <c r="BC450">
        <v>0</v>
      </c>
      <c r="BD450" t="s">
        <v>437</v>
      </c>
      <c r="BE450" t="s">
        <v>437</v>
      </c>
      <c r="BF450">
        <v>0</v>
      </c>
      <c r="BG450">
        <v>0</v>
      </c>
      <c r="BH450">
        <f>1-BF450/BG450</f>
        <v>0</v>
      </c>
      <c r="BI450">
        <v>0.5</v>
      </c>
      <c r="BJ450">
        <f>DI450</f>
        <v>0</v>
      </c>
      <c r="BK450">
        <f>L450</f>
        <v>0</v>
      </c>
      <c r="BL450">
        <f>BH450*BI450*BJ450</f>
        <v>0</v>
      </c>
      <c r="BM450">
        <f>(BK450-BC450)/BJ450</f>
        <v>0</v>
      </c>
      <c r="BN450">
        <f>(BA450-BG450)/BG450</f>
        <v>0</v>
      </c>
      <c r="BO450">
        <f>AZ450/(BB450+AZ450/BG450)</f>
        <v>0</v>
      </c>
      <c r="BP450" t="s">
        <v>437</v>
      </c>
      <c r="BQ450">
        <v>0</v>
      </c>
      <c r="BR450">
        <f>IF(BQ450&lt;&gt;0, BQ450, BO450)</f>
        <v>0</v>
      </c>
      <c r="BS450">
        <f>1-BR450/BG450</f>
        <v>0</v>
      </c>
      <c r="BT450">
        <f>(BG450-BF450)/(BG450-BR450)</f>
        <v>0</v>
      </c>
      <c r="BU450">
        <f>(BA450-BG450)/(BA450-BR450)</f>
        <v>0</v>
      </c>
      <c r="BV450">
        <f>(BG450-BF450)/(BG450-AZ450)</f>
        <v>0</v>
      </c>
      <c r="BW450">
        <f>(BA450-BG450)/(BA450-AZ450)</f>
        <v>0</v>
      </c>
      <c r="BX450">
        <f>(BT450*BR450/BF450)</f>
        <v>0</v>
      </c>
      <c r="BY450">
        <f>(1-BX450)</f>
        <v>0</v>
      </c>
      <c r="DH450">
        <f>$B$11*EG450+$C$11*EH450+$F$11*ES450*(1-EV450)</f>
        <v>0</v>
      </c>
      <c r="DI450">
        <f>DH450*DJ450</f>
        <v>0</v>
      </c>
      <c r="DJ450">
        <f>($B$11*$D$9+$C$11*$D$9+$F$11*((FF450+EX450)/MAX(FF450+EX450+FG450, 0.1)*$I$9+FG450/MAX(FF450+EX450+FG450, 0.1)*$J$9))/($B$11+$C$11+$F$11)</f>
        <v>0</v>
      </c>
      <c r="DK450">
        <f>($B$11*$K$9+$C$11*$K$9+$F$11*((FF450+EX450)/MAX(FF450+EX450+FG450, 0.1)*$P$9+FG450/MAX(FF450+EX450+FG450, 0.1)*$Q$9))/($B$11+$C$11+$F$11)</f>
        <v>0</v>
      </c>
      <c r="DL450">
        <v>6</v>
      </c>
      <c r="DM450">
        <v>0.5</v>
      </c>
      <c r="DN450" t="s">
        <v>438</v>
      </c>
      <c r="DO450">
        <v>2</v>
      </c>
      <c r="DP450" t="b">
        <v>1</v>
      </c>
      <c r="DQ450">
        <v>1761414640.84615</v>
      </c>
      <c r="DR450">
        <v>753.342538461538</v>
      </c>
      <c r="DS450">
        <v>794.325615384615</v>
      </c>
      <c r="DT450">
        <v>29.3001769230769</v>
      </c>
      <c r="DU450">
        <v>25.7077538461538</v>
      </c>
      <c r="DV450">
        <v>752.245076923077</v>
      </c>
      <c r="DW450">
        <v>28.9849923076923</v>
      </c>
      <c r="DX450">
        <v>500.010153846154</v>
      </c>
      <c r="DY450">
        <v>90.2924769230769</v>
      </c>
      <c r="DZ450">
        <v>0.0372752769230769</v>
      </c>
      <c r="EA450">
        <v>36.3041</v>
      </c>
      <c r="EB450">
        <v>36.0413307692308</v>
      </c>
      <c r="EC450">
        <v>999.9</v>
      </c>
      <c r="ED450">
        <v>0</v>
      </c>
      <c r="EE450">
        <v>0</v>
      </c>
      <c r="EF450">
        <v>9997.68846153846</v>
      </c>
      <c r="EG450">
        <v>0</v>
      </c>
      <c r="EH450">
        <v>1274.88</v>
      </c>
      <c r="EI450">
        <v>-40.9830538461539</v>
      </c>
      <c r="EJ450">
        <v>776.081153846154</v>
      </c>
      <c r="EK450">
        <v>815.284923076923</v>
      </c>
      <c r="EL450">
        <v>3.59242</v>
      </c>
      <c r="EM450">
        <v>794.325615384615</v>
      </c>
      <c r="EN450">
        <v>25.7077538461538</v>
      </c>
      <c r="EO450">
        <v>2.64558538461538</v>
      </c>
      <c r="EP450">
        <v>2.32121538461538</v>
      </c>
      <c r="EQ450">
        <v>21.9509615384615</v>
      </c>
      <c r="ER450">
        <v>19.8244076923077</v>
      </c>
      <c r="ES450">
        <v>1200.05615384615</v>
      </c>
      <c r="ET450">
        <v>0.966997230769231</v>
      </c>
      <c r="EU450">
        <v>0.0330028923076923</v>
      </c>
      <c r="EV450">
        <v>0</v>
      </c>
      <c r="EW450">
        <v>1342.80615384615</v>
      </c>
      <c r="EX450">
        <v>5.00059</v>
      </c>
      <c r="EY450">
        <v>16643.1</v>
      </c>
      <c r="EZ450">
        <v>10359.2</v>
      </c>
      <c r="FA450">
        <v>52.1294615384615</v>
      </c>
      <c r="FB450">
        <v>53.7643076923077</v>
      </c>
      <c r="FC450">
        <v>52.4179230769231</v>
      </c>
      <c r="FD450">
        <v>53.1822307692308</v>
      </c>
      <c r="FE450">
        <v>53.1679230769231</v>
      </c>
      <c r="FF450">
        <v>1155.61615384615</v>
      </c>
      <c r="FG450">
        <v>39.44</v>
      </c>
      <c r="FH450">
        <v>0</v>
      </c>
      <c r="FI450">
        <v>1761414609.1</v>
      </c>
      <c r="FJ450">
        <v>0</v>
      </c>
      <c r="FK450">
        <v>1342.5916</v>
      </c>
      <c r="FL450">
        <v>-9.813846171371</v>
      </c>
      <c r="FM450">
        <v>-109.615384762724</v>
      </c>
      <c r="FN450">
        <v>16640.584</v>
      </c>
      <c r="FO450">
        <v>15</v>
      </c>
      <c r="FP450">
        <v>0</v>
      </c>
      <c r="FQ450" t="s">
        <v>439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-40.7133095238095</v>
      </c>
      <c r="GD450">
        <v>-3.25425194805199</v>
      </c>
      <c r="GE450">
        <v>0.554151504902304</v>
      </c>
      <c r="GF450">
        <v>0</v>
      </c>
      <c r="GG450">
        <v>1343.30323529412</v>
      </c>
      <c r="GH450">
        <v>-9.55553858056253</v>
      </c>
      <c r="GI450">
        <v>0.952975898060249</v>
      </c>
      <c r="GJ450">
        <v>-1</v>
      </c>
      <c r="GK450">
        <v>3.64004</v>
      </c>
      <c r="GL450">
        <v>-0.742563896103892</v>
      </c>
      <c r="GM450">
        <v>0.0749674679920755</v>
      </c>
      <c r="GN450">
        <v>0</v>
      </c>
      <c r="GO450">
        <v>0</v>
      </c>
      <c r="GP450">
        <v>2</v>
      </c>
      <c r="GQ450" t="s">
        <v>473</v>
      </c>
      <c r="GR450">
        <v>3.12934</v>
      </c>
      <c r="GS450">
        <v>2.71498</v>
      </c>
      <c r="GT450">
        <v>0.13509</v>
      </c>
      <c r="GU450">
        <v>0.140007</v>
      </c>
      <c r="GV450">
        <v>0.114365</v>
      </c>
      <c r="GW450">
        <v>0.104758</v>
      </c>
      <c r="GX450">
        <v>31657.2</v>
      </c>
      <c r="GY450">
        <v>33433.3</v>
      </c>
      <c r="GZ450">
        <v>33202.2</v>
      </c>
      <c r="HA450">
        <v>35287.6</v>
      </c>
      <c r="HB450">
        <v>41810.5</v>
      </c>
      <c r="HC450">
        <v>45483.8</v>
      </c>
      <c r="HD450">
        <v>52032.1</v>
      </c>
      <c r="HE450">
        <v>56514.3</v>
      </c>
      <c r="HF450">
        <v>1.7683</v>
      </c>
      <c r="HG450">
        <v>1.63235</v>
      </c>
      <c r="HH450">
        <v>-0.0025332</v>
      </c>
      <c r="HI450">
        <v>0</v>
      </c>
      <c r="HJ450">
        <v>36.0738</v>
      </c>
      <c r="HK450">
        <v>999.9</v>
      </c>
      <c r="HL450">
        <v>56.818</v>
      </c>
      <c r="HM450">
        <v>29.9</v>
      </c>
      <c r="HN450">
        <v>26.6565</v>
      </c>
      <c r="HO450">
        <v>56.9378</v>
      </c>
      <c r="HP450">
        <v>42.6763</v>
      </c>
      <c r="HQ450">
        <v>1</v>
      </c>
      <c r="HR450">
        <v>1.43914</v>
      </c>
      <c r="HS450">
        <v>5.39898</v>
      </c>
      <c r="HT450">
        <v>20.0514</v>
      </c>
      <c r="HU450">
        <v>5.19198</v>
      </c>
      <c r="HV450">
        <v>12.011</v>
      </c>
      <c r="HW450">
        <v>4.9725</v>
      </c>
      <c r="HX450">
        <v>3.29497</v>
      </c>
      <c r="HY450">
        <v>9999</v>
      </c>
      <c r="HZ450">
        <v>9999</v>
      </c>
      <c r="IA450">
        <v>999.9</v>
      </c>
      <c r="IB450">
        <v>9999</v>
      </c>
      <c r="IC450">
        <v>1.86325</v>
      </c>
      <c r="ID450">
        <v>1.86813</v>
      </c>
      <c r="IE450">
        <v>1.86783</v>
      </c>
      <c r="IF450">
        <v>1.86905</v>
      </c>
      <c r="IG450">
        <v>1.86982</v>
      </c>
      <c r="IH450">
        <v>1.86594</v>
      </c>
      <c r="II450">
        <v>1.86693</v>
      </c>
      <c r="IJ450">
        <v>1.86844</v>
      </c>
      <c r="IK450">
        <v>5</v>
      </c>
      <c r="IL450">
        <v>0</v>
      </c>
      <c r="IM450">
        <v>0</v>
      </c>
      <c r="IN450">
        <v>0</v>
      </c>
      <c r="IO450" t="s">
        <v>441</v>
      </c>
      <c r="IP450" t="s">
        <v>442</v>
      </c>
      <c r="IQ450" t="s">
        <v>443</v>
      </c>
      <c r="IR450" t="s">
        <v>443</v>
      </c>
      <c r="IS450" t="s">
        <v>443</v>
      </c>
      <c r="IT450" t="s">
        <v>443</v>
      </c>
      <c r="IU450">
        <v>0</v>
      </c>
      <c r="IV450">
        <v>100</v>
      </c>
      <c r="IW450">
        <v>100</v>
      </c>
      <c r="IX450">
        <v>1.097</v>
      </c>
      <c r="IY450">
        <v>0.3152</v>
      </c>
      <c r="IZ450">
        <v>1.09748391826392</v>
      </c>
      <c r="JA450">
        <v>0</v>
      </c>
      <c r="JB450">
        <v>0</v>
      </c>
      <c r="JC450">
        <v>0</v>
      </c>
      <c r="JD450">
        <v>0.315191680746845</v>
      </c>
      <c r="JE450">
        <v>0</v>
      </c>
      <c r="JF450">
        <v>0</v>
      </c>
      <c r="JG450">
        <v>0</v>
      </c>
      <c r="JH450">
        <v>5</v>
      </c>
      <c r="JI450">
        <v>2273</v>
      </c>
      <c r="JJ450">
        <v>0</v>
      </c>
      <c r="JK450">
        <v>25</v>
      </c>
      <c r="JL450">
        <v>29356910.8</v>
      </c>
      <c r="JM450">
        <v>29356910.8</v>
      </c>
      <c r="JN450">
        <v>1.75781</v>
      </c>
      <c r="JO450">
        <v>2.61719</v>
      </c>
      <c r="JP450">
        <v>1.54785</v>
      </c>
      <c r="JQ450">
        <v>2.31689</v>
      </c>
      <c r="JR450">
        <v>1.64551</v>
      </c>
      <c r="JS450">
        <v>2.33765</v>
      </c>
      <c r="JT450">
        <v>34.1225</v>
      </c>
      <c r="JU450">
        <v>24.1663</v>
      </c>
      <c r="JV450">
        <v>18</v>
      </c>
      <c r="JW450">
        <v>500.505</v>
      </c>
      <c r="JX450">
        <v>404</v>
      </c>
      <c r="JY450">
        <v>29.553</v>
      </c>
      <c r="JZ450">
        <v>44.3359</v>
      </c>
      <c r="KA450">
        <v>29.9985</v>
      </c>
      <c r="KB450">
        <v>44.333</v>
      </c>
      <c r="KC450">
        <v>44.2358</v>
      </c>
      <c r="KD450">
        <v>35.2514</v>
      </c>
      <c r="KE450">
        <v>0</v>
      </c>
      <c r="KF450">
        <v>100</v>
      </c>
      <c r="KG450">
        <v>29.5211</v>
      </c>
      <c r="KH450">
        <v>845.321</v>
      </c>
      <c r="KI450">
        <v>34.6858</v>
      </c>
      <c r="KJ450">
        <v>94.4153</v>
      </c>
      <c r="KK450">
        <v>91.4927</v>
      </c>
    </row>
    <row r="451" spans="1:297">
      <c r="A451">
        <v>435</v>
      </c>
      <c r="B451">
        <v>1761414654</v>
      </c>
      <c r="C451">
        <v>6473</v>
      </c>
      <c r="D451" t="s">
        <v>1316</v>
      </c>
      <c r="E451" t="s">
        <v>1317</v>
      </c>
      <c r="F451">
        <v>5</v>
      </c>
      <c r="G451" t="s">
        <v>1217</v>
      </c>
      <c r="H451" t="s">
        <v>436</v>
      </c>
      <c r="I451">
        <v>1761414645.84615</v>
      </c>
      <c r="J451">
        <f>(K451)/1000</f>
        <v>0</v>
      </c>
      <c r="K451">
        <f>IF(DP451, AN451, AH451)</f>
        <v>0</v>
      </c>
      <c r="L451">
        <f>IF(DP451, AI451, AG451)</f>
        <v>0</v>
      </c>
      <c r="M451">
        <f>DR451 - IF(AU451&gt;1, L451*DL451*100.0/(AW451), 0)</f>
        <v>0</v>
      </c>
      <c r="N451">
        <f>((T451-J451/2)*M451-L451)/(T451+J451/2)</f>
        <v>0</v>
      </c>
      <c r="O451">
        <f>N451*(DY451+DZ451)/1000.0</f>
        <v>0</v>
      </c>
      <c r="P451">
        <f>(DR451 - IF(AU451&gt;1, L451*DL451*100.0/(AW451), 0))*(DY451+DZ451)/1000.0</f>
        <v>0</v>
      </c>
      <c r="Q451">
        <f>2.0/((1/S451-1/R451)+SIGN(S451)*SQRT((1/S451-1/R451)*(1/S451-1/R451) + 4*DM451/((DM451+1)*(DM451+1))*(2*1/S451*1/R451-1/R451*1/R451)))</f>
        <v>0</v>
      </c>
      <c r="R451">
        <f>IF(LEFT(DN451,1)&lt;&gt;"0",IF(LEFT(DN451,1)="1",3.0,DO451),$D$5+$E$5*(EF451*DY451/($K$5*1000))+$F$5*(EF451*DY451/($K$5*1000))*MAX(MIN(DL451,$J$5),$I$5)*MAX(MIN(DL451,$J$5),$I$5)+$G$5*MAX(MIN(DL451,$J$5),$I$5)*(EF451*DY451/($K$5*1000))+$H$5*(EF451*DY451/($K$5*1000))*(EF451*DY451/($K$5*1000)))</f>
        <v>0</v>
      </c>
      <c r="S451">
        <f>J451*(1000-(1000*0.61365*exp(17.502*W451/(240.97+W451))/(DY451+DZ451)+DT451)/2)/(1000*0.61365*exp(17.502*W451/(240.97+W451))/(DY451+DZ451)-DT451)</f>
        <v>0</v>
      </c>
      <c r="T451">
        <f>1/((DM451+1)/(Q451/1.6)+1/(R451/1.37)) + DM451/((DM451+1)/(Q451/1.6) + DM451/(R451/1.37))</f>
        <v>0</v>
      </c>
      <c r="U451">
        <f>(DH451*DK451)</f>
        <v>0</v>
      </c>
      <c r="V451">
        <f>(EA451+(U451+2*0.95*5.67E-8*(((EA451+$B$7)+273)^4-(EA451+273)^4)-44100*J451)/(1.84*29.3*R451+8*0.95*5.67E-8*(EA451+273)^3))</f>
        <v>0</v>
      </c>
      <c r="W451">
        <f>($C$7*EB451+$D$7*EC451+$E$7*V451)</f>
        <v>0</v>
      </c>
      <c r="X451">
        <f>0.61365*exp(17.502*W451/(240.97+W451))</f>
        <v>0</v>
      </c>
      <c r="Y451">
        <f>(Z451/AA451*100)</f>
        <v>0</v>
      </c>
      <c r="Z451">
        <f>DT451*(DY451+DZ451)/1000</f>
        <v>0</v>
      </c>
      <c r="AA451">
        <f>0.61365*exp(17.502*EA451/(240.97+EA451))</f>
        <v>0</v>
      </c>
      <c r="AB451">
        <f>(X451-DT451*(DY451+DZ451)/1000)</f>
        <v>0</v>
      </c>
      <c r="AC451">
        <f>(-J451*44100)</f>
        <v>0</v>
      </c>
      <c r="AD451">
        <f>2*29.3*R451*0.92*(EA451-W451)</f>
        <v>0</v>
      </c>
      <c r="AE451">
        <f>2*0.95*5.67E-8*(((EA451+$B$7)+273)^4-(W451+273)^4)</f>
        <v>0</v>
      </c>
      <c r="AF451">
        <f>U451+AE451+AC451+AD451</f>
        <v>0</v>
      </c>
      <c r="AG451">
        <f>DX451*AU451*(DS451-DR451*(1000-AU451*DU451)/(1000-AU451*DT451))/(100*DL451)</f>
        <v>0</v>
      </c>
      <c r="AH451">
        <f>1000*DX451*AU451*(DT451-DU451)/(100*DL451*(1000-AU451*DT451))</f>
        <v>0</v>
      </c>
      <c r="AI451">
        <f>(AJ451 - AK451 - DY451*1E3/(8.314*(EA451+273.15)) * AM451/DX451 * AL451) * DX451/(100*DL451) * (1000 - DU451)/1000</f>
        <v>0</v>
      </c>
      <c r="AJ451">
        <v>848.439853587254</v>
      </c>
      <c r="AK451">
        <v>817.404260606061</v>
      </c>
      <c r="AL451">
        <v>3.33423466533327</v>
      </c>
      <c r="AM451">
        <v>65.3915502829197</v>
      </c>
      <c r="AN451">
        <f>(AP451 - AO451 + DY451*1E3/(8.314*(EA451+273.15)) * AR451/DX451 * AQ451) * DX451/(100*DL451) * 1000/(1000 - AP451)</f>
        <v>0</v>
      </c>
      <c r="AO451">
        <v>25.7170787891267</v>
      </c>
      <c r="AP451">
        <v>29.1743424242424</v>
      </c>
      <c r="AQ451">
        <v>-0.00857019081160195</v>
      </c>
      <c r="AR451">
        <v>110.494569577737</v>
      </c>
      <c r="AS451">
        <v>0</v>
      </c>
      <c r="AT451">
        <v>0</v>
      </c>
      <c r="AU451">
        <f>IF(AS451*$H$13&gt;=AW451,1.0,(AW451/(AW451-AS451*$H$13)))</f>
        <v>0</v>
      </c>
      <c r="AV451">
        <f>(AU451-1)*100</f>
        <v>0</v>
      </c>
      <c r="AW451">
        <f>MAX(0,($B$13+$C$13*EF451)/(1+$D$13*EF451)*DY451/(EA451+273)*$E$13)</f>
        <v>0</v>
      </c>
      <c r="AX451" t="s">
        <v>437</v>
      </c>
      <c r="AY451" t="s">
        <v>437</v>
      </c>
      <c r="AZ451">
        <v>0</v>
      </c>
      <c r="BA451">
        <v>0</v>
      </c>
      <c r="BB451">
        <f>1-AZ451/BA451</f>
        <v>0</v>
      </c>
      <c r="BC451">
        <v>0</v>
      </c>
      <c r="BD451" t="s">
        <v>437</v>
      </c>
      <c r="BE451" t="s">
        <v>437</v>
      </c>
      <c r="BF451">
        <v>0</v>
      </c>
      <c r="BG451">
        <v>0</v>
      </c>
      <c r="BH451">
        <f>1-BF451/BG451</f>
        <v>0</v>
      </c>
      <c r="BI451">
        <v>0.5</v>
      </c>
      <c r="BJ451">
        <f>DI451</f>
        <v>0</v>
      </c>
      <c r="BK451">
        <f>L451</f>
        <v>0</v>
      </c>
      <c r="BL451">
        <f>BH451*BI451*BJ451</f>
        <v>0</v>
      </c>
      <c r="BM451">
        <f>(BK451-BC451)/BJ451</f>
        <v>0</v>
      </c>
      <c r="BN451">
        <f>(BA451-BG451)/BG451</f>
        <v>0</v>
      </c>
      <c r="BO451">
        <f>AZ451/(BB451+AZ451/BG451)</f>
        <v>0</v>
      </c>
      <c r="BP451" t="s">
        <v>437</v>
      </c>
      <c r="BQ451">
        <v>0</v>
      </c>
      <c r="BR451">
        <f>IF(BQ451&lt;&gt;0, BQ451, BO451)</f>
        <v>0</v>
      </c>
      <c r="BS451">
        <f>1-BR451/BG451</f>
        <v>0</v>
      </c>
      <c r="BT451">
        <f>(BG451-BF451)/(BG451-BR451)</f>
        <v>0</v>
      </c>
      <c r="BU451">
        <f>(BA451-BG451)/(BA451-BR451)</f>
        <v>0</v>
      </c>
      <c r="BV451">
        <f>(BG451-BF451)/(BG451-AZ451)</f>
        <v>0</v>
      </c>
      <c r="BW451">
        <f>(BA451-BG451)/(BA451-AZ451)</f>
        <v>0</v>
      </c>
      <c r="BX451">
        <f>(BT451*BR451/BF451)</f>
        <v>0</v>
      </c>
      <c r="BY451">
        <f>(1-BX451)</f>
        <v>0</v>
      </c>
      <c r="DH451">
        <f>$B$11*EG451+$C$11*EH451+$F$11*ES451*(1-EV451)</f>
        <v>0</v>
      </c>
      <c r="DI451">
        <f>DH451*DJ451</f>
        <v>0</v>
      </c>
      <c r="DJ451">
        <f>($B$11*$D$9+$C$11*$D$9+$F$11*((FF451+EX451)/MAX(FF451+EX451+FG451, 0.1)*$I$9+FG451/MAX(FF451+EX451+FG451, 0.1)*$J$9))/($B$11+$C$11+$F$11)</f>
        <v>0</v>
      </c>
      <c r="DK451">
        <f>($B$11*$K$9+$C$11*$K$9+$F$11*((FF451+EX451)/MAX(FF451+EX451+FG451, 0.1)*$P$9+FG451/MAX(FF451+EX451+FG451, 0.1)*$Q$9))/($B$11+$C$11+$F$11)</f>
        <v>0</v>
      </c>
      <c r="DL451">
        <v>6</v>
      </c>
      <c r="DM451">
        <v>0.5</v>
      </c>
      <c r="DN451" t="s">
        <v>438</v>
      </c>
      <c r="DO451">
        <v>2</v>
      </c>
      <c r="DP451" t="b">
        <v>1</v>
      </c>
      <c r="DQ451">
        <v>1761414645.84615</v>
      </c>
      <c r="DR451">
        <v>770.009769230769</v>
      </c>
      <c r="DS451">
        <v>810.809307692308</v>
      </c>
      <c r="DT451">
        <v>29.2455615384615</v>
      </c>
      <c r="DU451">
        <v>25.7114692307692</v>
      </c>
      <c r="DV451">
        <v>768.912538461538</v>
      </c>
      <c r="DW451">
        <v>28.9303769230769</v>
      </c>
      <c r="DX451">
        <v>499.997153846154</v>
      </c>
      <c r="DY451">
        <v>90.2915692307692</v>
      </c>
      <c r="DZ451">
        <v>0.0371887230769231</v>
      </c>
      <c r="EA451">
        <v>36.2909846153846</v>
      </c>
      <c r="EB451">
        <v>36.0401769230769</v>
      </c>
      <c r="EC451">
        <v>999.9</v>
      </c>
      <c r="ED451">
        <v>0</v>
      </c>
      <c r="EE451">
        <v>0</v>
      </c>
      <c r="EF451">
        <v>9990.33230769231</v>
      </c>
      <c r="EG451">
        <v>0</v>
      </c>
      <c r="EH451">
        <v>1274.96538461538</v>
      </c>
      <c r="EI451">
        <v>-40.7993307692308</v>
      </c>
      <c r="EJ451">
        <v>793.207</v>
      </c>
      <c r="EK451">
        <v>832.206615384615</v>
      </c>
      <c r="EL451">
        <v>3.53409461538462</v>
      </c>
      <c r="EM451">
        <v>810.809307692308</v>
      </c>
      <c r="EN451">
        <v>25.7114692307692</v>
      </c>
      <c r="EO451">
        <v>2.64062846153846</v>
      </c>
      <c r="EP451">
        <v>2.32152769230769</v>
      </c>
      <c r="EQ451">
        <v>21.9202384615385</v>
      </c>
      <c r="ER451">
        <v>19.8265615384615</v>
      </c>
      <c r="ES451">
        <v>1200.06384615385</v>
      </c>
      <c r="ET451">
        <v>0.966997307692308</v>
      </c>
      <c r="EU451">
        <v>0.0330028846153846</v>
      </c>
      <c r="EV451">
        <v>0</v>
      </c>
      <c r="EW451">
        <v>1342.08230769231</v>
      </c>
      <c r="EX451">
        <v>5.00059</v>
      </c>
      <c r="EY451">
        <v>16634.2461538462</v>
      </c>
      <c r="EZ451">
        <v>10359.2615384615</v>
      </c>
      <c r="FA451">
        <v>52.0862307692308</v>
      </c>
      <c r="FB451">
        <v>53.7403076923077</v>
      </c>
      <c r="FC451">
        <v>52.3988461538462</v>
      </c>
      <c r="FD451">
        <v>53.1631538461538</v>
      </c>
      <c r="FE451">
        <v>53.1488461538462</v>
      </c>
      <c r="FF451">
        <v>1155.62384615385</v>
      </c>
      <c r="FG451">
        <v>39.44</v>
      </c>
      <c r="FH451">
        <v>0</v>
      </c>
      <c r="FI451">
        <v>1761414613.9</v>
      </c>
      <c r="FJ451">
        <v>0</v>
      </c>
      <c r="FK451">
        <v>1341.9236</v>
      </c>
      <c r="FL451">
        <v>-7.34692306143474</v>
      </c>
      <c r="FM451">
        <v>-100.284615230869</v>
      </c>
      <c r="FN451">
        <v>16632.164</v>
      </c>
      <c r="FO451">
        <v>15</v>
      </c>
      <c r="FP451">
        <v>0</v>
      </c>
      <c r="FQ451" t="s">
        <v>439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-40.9094571428571</v>
      </c>
      <c r="GD451">
        <v>1.08766753246746</v>
      </c>
      <c r="GE451">
        <v>0.34397409588435</v>
      </c>
      <c r="GF451">
        <v>0</v>
      </c>
      <c r="GG451">
        <v>1342.43970588235</v>
      </c>
      <c r="GH451">
        <v>-8.77570664860525</v>
      </c>
      <c r="GI451">
        <v>0.883617182528434</v>
      </c>
      <c r="GJ451">
        <v>-1</v>
      </c>
      <c r="GK451">
        <v>3.56777476190476</v>
      </c>
      <c r="GL451">
        <v>-0.703559220779218</v>
      </c>
      <c r="GM451">
        <v>0.0710394513880473</v>
      </c>
      <c r="GN451">
        <v>0</v>
      </c>
      <c r="GO451">
        <v>0</v>
      </c>
      <c r="GP451">
        <v>2</v>
      </c>
      <c r="GQ451" t="s">
        <v>473</v>
      </c>
      <c r="GR451">
        <v>3.12927</v>
      </c>
      <c r="GS451">
        <v>2.71508</v>
      </c>
      <c r="GT451">
        <v>0.137008</v>
      </c>
      <c r="GU451">
        <v>0.141904</v>
      </c>
      <c r="GV451">
        <v>0.114239</v>
      </c>
      <c r="GW451">
        <v>0.104772</v>
      </c>
      <c r="GX451">
        <v>31588.5</v>
      </c>
      <c r="GY451">
        <v>33361.4</v>
      </c>
      <c r="GZ451">
        <v>33203.9</v>
      </c>
      <c r="HA451">
        <v>35289.7</v>
      </c>
      <c r="HB451">
        <v>41818.2</v>
      </c>
      <c r="HC451">
        <v>45485.7</v>
      </c>
      <c r="HD451">
        <v>52034.5</v>
      </c>
      <c r="HE451">
        <v>56517.3</v>
      </c>
      <c r="HF451">
        <v>1.76875</v>
      </c>
      <c r="HG451">
        <v>1.63262</v>
      </c>
      <c r="HH451">
        <v>-0.00175089</v>
      </c>
      <c r="HI451">
        <v>0</v>
      </c>
      <c r="HJ451">
        <v>36.0686</v>
      </c>
      <c r="HK451">
        <v>999.9</v>
      </c>
      <c r="HL451">
        <v>56.818</v>
      </c>
      <c r="HM451">
        <v>29.9</v>
      </c>
      <c r="HN451">
        <v>26.656</v>
      </c>
      <c r="HO451">
        <v>56.5278</v>
      </c>
      <c r="HP451">
        <v>42.496</v>
      </c>
      <c r="HQ451">
        <v>1</v>
      </c>
      <c r="HR451">
        <v>1.43751</v>
      </c>
      <c r="HS451">
        <v>5.43173</v>
      </c>
      <c r="HT451">
        <v>20.0506</v>
      </c>
      <c r="HU451">
        <v>5.19138</v>
      </c>
      <c r="HV451">
        <v>12.011</v>
      </c>
      <c r="HW451">
        <v>4.9726</v>
      </c>
      <c r="HX451">
        <v>3.29497</v>
      </c>
      <c r="HY451">
        <v>9999</v>
      </c>
      <c r="HZ451">
        <v>9999</v>
      </c>
      <c r="IA451">
        <v>999.9</v>
      </c>
      <c r="IB451">
        <v>9999</v>
      </c>
      <c r="IC451">
        <v>1.86325</v>
      </c>
      <c r="ID451">
        <v>1.86813</v>
      </c>
      <c r="IE451">
        <v>1.86783</v>
      </c>
      <c r="IF451">
        <v>1.86905</v>
      </c>
      <c r="IG451">
        <v>1.86981</v>
      </c>
      <c r="IH451">
        <v>1.86594</v>
      </c>
      <c r="II451">
        <v>1.86693</v>
      </c>
      <c r="IJ451">
        <v>1.86843</v>
      </c>
      <c r="IK451">
        <v>5</v>
      </c>
      <c r="IL451">
        <v>0</v>
      </c>
      <c r="IM451">
        <v>0</v>
      </c>
      <c r="IN451">
        <v>0</v>
      </c>
      <c r="IO451" t="s">
        <v>441</v>
      </c>
      <c r="IP451" t="s">
        <v>442</v>
      </c>
      <c r="IQ451" t="s">
        <v>443</v>
      </c>
      <c r="IR451" t="s">
        <v>443</v>
      </c>
      <c r="IS451" t="s">
        <v>443</v>
      </c>
      <c r="IT451" t="s">
        <v>443</v>
      </c>
      <c r="IU451">
        <v>0</v>
      </c>
      <c r="IV451">
        <v>100</v>
      </c>
      <c r="IW451">
        <v>100</v>
      </c>
      <c r="IX451">
        <v>1.097</v>
      </c>
      <c r="IY451">
        <v>0.3152</v>
      </c>
      <c r="IZ451">
        <v>1.09748391826392</v>
      </c>
      <c r="JA451">
        <v>0</v>
      </c>
      <c r="JB451">
        <v>0</v>
      </c>
      <c r="JC451">
        <v>0</v>
      </c>
      <c r="JD451">
        <v>0.315191680746845</v>
      </c>
      <c r="JE451">
        <v>0</v>
      </c>
      <c r="JF451">
        <v>0</v>
      </c>
      <c r="JG451">
        <v>0</v>
      </c>
      <c r="JH451">
        <v>5</v>
      </c>
      <c r="JI451">
        <v>2273</v>
      </c>
      <c r="JJ451">
        <v>0</v>
      </c>
      <c r="JK451">
        <v>25</v>
      </c>
      <c r="JL451">
        <v>29356910.9</v>
      </c>
      <c r="JM451">
        <v>29356910.9</v>
      </c>
      <c r="JN451">
        <v>1.78833</v>
      </c>
      <c r="JO451">
        <v>2.62085</v>
      </c>
      <c r="JP451">
        <v>1.54785</v>
      </c>
      <c r="JQ451">
        <v>2.31689</v>
      </c>
      <c r="JR451">
        <v>1.64673</v>
      </c>
      <c r="JS451">
        <v>2.31812</v>
      </c>
      <c r="JT451">
        <v>34.1225</v>
      </c>
      <c r="JU451">
        <v>24.1575</v>
      </c>
      <c r="JV451">
        <v>18</v>
      </c>
      <c r="JW451">
        <v>500.702</v>
      </c>
      <c r="JX451">
        <v>404.056</v>
      </c>
      <c r="JY451">
        <v>29.5088</v>
      </c>
      <c r="JZ451">
        <v>44.3146</v>
      </c>
      <c r="KA451">
        <v>29.9985</v>
      </c>
      <c r="KB451">
        <v>44.3143</v>
      </c>
      <c r="KC451">
        <v>44.2147</v>
      </c>
      <c r="KD451">
        <v>35.8509</v>
      </c>
      <c r="KE451">
        <v>0</v>
      </c>
      <c r="KF451">
        <v>100</v>
      </c>
      <c r="KG451">
        <v>29.4848</v>
      </c>
      <c r="KH451">
        <v>858.838</v>
      </c>
      <c r="KI451">
        <v>34.6858</v>
      </c>
      <c r="KJ451">
        <v>94.4199</v>
      </c>
      <c r="KK451">
        <v>91.4978</v>
      </c>
    </row>
    <row r="452" spans="1:297">
      <c r="A452">
        <v>436</v>
      </c>
      <c r="B452">
        <v>1761414659</v>
      </c>
      <c r="C452">
        <v>6478</v>
      </c>
      <c r="D452" t="s">
        <v>1318</v>
      </c>
      <c r="E452" t="s">
        <v>1319</v>
      </c>
      <c r="F452">
        <v>5</v>
      </c>
      <c r="G452" t="s">
        <v>1217</v>
      </c>
      <c r="H452" t="s">
        <v>436</v>
      </c>
      <c r="I452">
        <v>1761414650.84615</v>
      </c>
      <c r="J452">
        <f>(K452)/1000</f>
        <v>0</v>
      </c>
      <c r="K452">
        <f>IF(DP452, AN452, AH452)</f>
        <v>0</v>
      </c>
      <c r="L452">
        <f>IF(DP452, AI452, AG452)</f>
        <v>0</v>
      </c>
      <c r="M452">
        <f>DR452 - IF(AU452&gt;1, L452*DL452*100.0/(AW452), 0)</f>
        <v>0</v>
      </c>
      <c r="N452">
        <f>((T452-J452/2)*M452-L452)/(T452+J452/2)</f>
        <v>0</v>
      </c>
      <c r="O452">
        <f>N452*(DY452+DZ452)/1000.0</f>
        <v>0</v>
      </c>
      <c r="P452">
        <f>(DR452 - IF(AU452&gt;1, L452*DL452*100.0/(AW452), 0))*(DY452+DZ452)/1000.0</f>
        <v>0</v>
      </c>
      <c r="Q452">
        <f>2.0/((1/S452-1/R452)+SIGN(S452)*SQRT((1/S452-1/R452)*(1/S452-1/R452) + 4*DM452/((DM452+1)*(DM452+1))*(2*1/S452*1/R452-1/R452*1/R452)))</f>
        <v>0</v>
      </c>
      <c r="R452">
        <f>IF(LEFT(DN452,1)&lt;&gt;"0",IF(LEFT(DN452,1)="1",3.0,DO452),$D$5+$E$5*(EF452*DY452/($K$5*1000))+$F$5*(EF452*DY452/($K$5*1000))*MAX(MIN(DL452,$J$5),$I$5)*MAX(MIN(DL452,$J$5),$I$5)+$G$5*MAX(MIN(DL452,$J$5),$I$5)*(EF452*DY452/($K$5*1000))+$H$5*(EF452*DY452/($K$5*1000))*(EF452*DY452/($K$5*1000)))</f>
        <v>0</v>
      </c>
      <c r="S452">
        <f>J452*(1000-(1000*0.61365*exp(17.502*W452/(240.97+W452))/(DY452+DZ452)+DT452)/2)/(1000*0.61365*exp(17.502*W452/(240.97+W452))/(DY452+DZ452)-DT452)</f>
        <v>0</v>
      </c>
      <c r="T452">
        <f>1/((DM452+1)/(Q452/1.6)+1/(R452/1.37)) + DM452/((DM452+1)/(Q452/1.6) + DM452/(R452/1.37))</f>
        <v>0</v>
      </c>
      <c r="U452">
        <f>(DH452*DK452)</f>
        <v>0</v>
      </c>
      <c r="V452">
        <f>(EA452+(U452+2*0.95*5.67E-8*(((EA452+$B$7)+273)^4-(EA452+273)^4)-44100*J452)/(1.84*29.3*R452+8*0.95*5.67E-8*(EA452+273)^3))</f>
        <v>0</v>
      </c>
      <c r="W452">
        <f>($C$7*EB452+$D$7*EC452+$E$7*V452)</f>
        <v>0</v>
      </c>
      <c r="X452">
        <f>0.61365*exp(17.502*W452/(240.97+W452))</f>
        <v>0</v>
      </c>
      <c r="Y452">
        <f>(Z452/AA452*100)</f>
        <v>0</v>
      </c>
      <c r="Z452">
        <f>DT452*(DY452+DZ452)/1000</f>
        <v>0</v>
      </c>
      <c r="AA452">
        <f>0.61365*exp(17.502*EA452/(240.97+EA452))</f>
        <v>0</v>
      </c>
      <c r="AB452">
        <f>(X452-DT452*(DY452+DZ452)/1000)</f>
        <v>0</v>
      </c>
      <c r="AC452">
        <f>(-J452*44100)</f>
        <v>0</v>
      </c>
      <c r="AD452">
        <f>2*29.3*R452*0.92*(EA452-W452)</f>
        <v>0</v>
      </c>
      <c r="AE452">
        <f>2*0.95*5.67E-8*(((EA452+$B$7)+273)^4-(W452+273)^4)</f>
        <v>0</v>
      </c>
      <c r="AF452">
        <f>U452+AE452+AC452+AD452</f>
        <v>0</v>
      </c>
      <c r="AG452">
        <f>DX452*AU452*(DS452-DR452*(1000-AU452*DU452)/(1000-AU452*DT452))/(100*DL452)</f>
        <v>0</v>
      </c>
      <c r="AH452">
        <f>1000*DX452*AU452*(DT452-DU452)/(100*DL452*(1000-AU452*DT452))</f>
        <v>0</v>
      </c>
      <c r="AI452">
        <f>(AJ452 - AK452 - DY452*1E3/(8.314*(EA452+273.15)) * AM452/DX452 * AL452) * DX452/(100*DL452) * (1000 - DU452)/1000</f>
        <v>0</v>
      </c>
      <c r="AJ452">
        <v>865.412633407679</v>
      </c>
      <c r="AK452">
        <v>834.275139393939</v>
      </c>
      <c r="AL452">
        <v>3.38092606725969</v>
      </c>
      <c r="AM452">
        <v>65.3915502829197</v>
      </c>
      <c r="AN452">
        <f>(AP452 - AO452 + DY452*1E3/(8.314*(EA452+273.15)) * AR452/DX452 * AQ452) * DX452/(100*DL452) * 1000/(1000 - AP452)</f>
        <v>0</v>
      </c>
      <c r="AO452">
        <v>25.7188068567728</v>
      </c>
      <c r="AP452">
        <v>29.1261454545455</v>
      </c>
      <c r="AQ452">
        <v>-0.00945192270236814</v>
      </c>
      <c r="AR452">
        <v>110.494569577737</v>
      </c>
      <c r="AS452">
        <v>0</v>
      </c>
      <c r="AT452">
        <v>0</v>
      </c>
      <c r="AU452">
        <f>IF(AS452*$H$13&gt;=AW452,1.0,(AW452/(AW452-AS452*$H$13)))</f>
        <v>0</v>
      </c>
      <c r="AV452">
        <f>(AU452-1)*100</f>
        <v>0</v>
      </c>
      <c r="AW452">
        <f>MAX(0,($B$13+$C$13*EF452)/(1+$D$13*EF452)*DY452/(EA452+273)*$E$13)</f>
        <v>0</v>
      </c>
      <c r="AX452" t="s">
        <v>437</v>
      </c>
      <c r="AY452" t="s">
        <v>437</v>
      </c>
      <c r="AZ452">
        <v>0</v>
      </c>
      <c r="BA452">
        <v>0</v>
      </c>
      <c r="BB452">
        <f>1-AZ452/BA452</f>
        <v>0</v>
      </c>
      <c r="BC452">
        <v>0</v>
      </c>
      <c r="BD452" t="s">
        <v>437</v>
      </c>
      <c r="BE452" t="s">
        <v>437</v>
      </c>
      <c r="BF452">
        <v>0</v>
      </c>
      <c r="BG452">
        <v>0</v>
      </c>
      <c r="BH452">
        <f>1-BF452/BG452</f>
        <v>0</v>
      </c>
      <c r="BI452">
        <v>0.5</v>
      </c>
      <c r="BJ452">
        <f>DI452</f>
        <v>0</v>
      </c>
      <c r="BK452">
        <f>L452</f>
        <v>0</v>
      </c>
      <c r="BL452">
        <f>BH452*BI452*BJ452</f>
        <v>0</v>
      </c>
      <c r="BM452">
        <f>(BK452-BC452)/BJ452</f>
        <v>0</v>
      </c>
      <c r="BN452">
        <f>(BA452-BG452)/BG452</f>
        <v>0</v>
      </c>
      <c r="BO452">
        <f>AZ452/(BB452+AZ452/BG452)</f>
        <v>0</v>
      </c>
      <c r="BP452" t="s">
        <v>437</v>
      </c>
      <c r="BQ452">
        <v>0</v>
      </c>
      <c r="BR452">
        <f>IF(BQ452&lt;&gt;0, BQ452, BO452)</f>
        <v>0</v>
      </c>
      <c r="BS452">
        <f>1-BR452/BG452</f>
        <v>0</v>
      </c>
      <c r="BT452">
        <f>(BG452-BF452)/(BG452-BR452)</f>
        <v>0</v>
      </c>
      <c r="BU452">
        <f>(BA452-BG452)/(BA452-BR452)</f>
        <v>0</v>
      </c>
      <c r="BV452">
        <f>(BG452-BF452)/(BG452-AZ452)</f>
        <v>0</v>
      </c>
      <c r="BW452">
        <f>(BA452-BG452)/(BA452-AZ452)</f>
        <v>0</v>
      </c>
      <c r="BX452">
        <f>(BT452*BR452/BF452)</f>
        <v>0</v>
      </c>
      <c r="BY452">
        <f>(1-BX452)</f>
        <v>0</v>
      </c>
      <c r="DH452">
        <f>$B$11*EG452+$C$11*EH452+$F$11*ES452*(1-EV452)</f>
        <v>0</v>
      </c>
      <c r="DI452">
        <f>DH452*DJ452</f>
        <v>0</v>
      </c>
      <c r="DJ452">
        <f>($B$11*$D$9+$C$11*$D$9+$F$11*((FF452+EX452)/MAX(FF452+EX452+FG452, 0.1)*$I$9+FG452/MAX(FF452+EX452+FG452, 0.1)*$J$9))/($B$11+$C$11+$F$11)</f>
        <v>0</v>
      </c>
      <c r="DK452">
        <f>($B$11*$K$9+$C$11*$K$9+$F$11*((FF452+EX452)/MAX(FF452+EX452+FG452, 0.1)*$P$9+FG452/MAX(FF452+EX452+FG452, 0.1)*$Q$9))/($B$11+$C$11+$F$11)</f>
        <v>0</v>
      </c>
      <c r="DL452">
        <v>6</v>
      </c>
      <c r="DM452">
        <v>0.5</v>
      </c>
      <c r="DN452" t="s">
        <v>438</v>
      </c>
      <c r="DO452">
        <v>2</v>
      </c>
      <c r="DP452" t="b">
        <v>1</v>
      </c>
      <c r="DQ452">
        <v>1761414650.84615</v>
      </c>
      <c r="DR452">
        <v>786.495538461539</v>
      </c>
      <c r="DS452">
        <v>827.390384615385</v>
      </c>
      <c r="DT452">
        <v>29.1945769230769</v>
      </c>
      <c r="DU452">
        <v>25.7151615384615</v>
      </c>
      <c r="DV452">
        <v>785.398307692308</v>
      </c>
      <c r="DW452">
        <v>28.8794</v>
      </c>
      <c r="DX452">
        <v>500.004769230769</v>
      </c>
      <c r="DY452">
        <v>90.2907615384615</v>
      </c>
      <c r="DZ452">
        <v>0.0371969</v>
      </c>
      <c r="EA452">
        <v>36.2848846153846</v>
      </c>
      <c r="EB452">
        <v>36.0345923076923</v>
      </c>
      <c r="EC452">
        <v>999.9</v>
      </c>
      <c r="ED452">
        <v>0</v>
      </c>
      <c r="EE452">
        <v>0</v>
      </c>
      <c r="EF452">
        <v>9985.91307692308</v>
      </c>
      <c r="EG452">
        <v>0</v>
      </c>
      <c r="EH452">
        <v>1275.03461538462</v>
      </c>
      <c r="EI452">
        <v>-40.8945846153846</v>
      </c>
      <c r="EJ452">
        <v>810.146923076923</v>
      </c>
      <c r="EK452">
        <v>849.228384615385</v>
      </c>
      <c r="EL452">
        <v>3.47943769230769</v>
      </c>
      <c r="EM452">
        <v>827.390384615385</v>
      </c>
      <c r="EN452">
        <v>25.7151615384615</v>
      </c>
      <c r="EO452">
        <v>2.63600230769231</v>
      </c>
      <c r="EP452">
        <v>2.32184</v>
      </c>
      <c r="EQ452">
        <v>21.8915076923077</v>
      </c>
      <c r="ER452">
        <v>19.8287230769231</v>
      </c>
      <c r="ES452">
        <v>1200.07384615385</v>
      </c>
      <c r="ET452">
        <v>0.966997384615385</v>
      </c>
      <c r="EU452">
        <v>0.0330028461538462</v>
      </c>
      <c r="EV452">
        <v>0</v>
      </c>
      <c r="EW452">
        <v>1341.43692307692</v>
      </c>
      <c r="EX452">
        <v>5.00059</v>
      </c>
      <c r="EY452">
        <v>16626.2923076923</v>
      </c>
      <c r="EZ452">
        <v>10359.3461538462</v>
      </c>
      <c r="FA452">
        <v>52.0620769230769</v>
      </c>
      <c r="FB452">
        <v>53.7209230769231</v>
      </c>
      <c r="FC452">
        <v>52.3797692307692</v>
      </c>
      <c r="FD452">
        <v>53.1440769230769</v>
      </c>
      <c r="FE452">
        <v>53.1345384615385</v>
      </c>
      <c r="FF452">
        <v>1155.63384615385</v>
      </c>
      <c r="FG452">
        <v>39.44</v>
      </c>
      <c r="FH452">
        <v>0</v>
      </c>
      <c r="FI452">
        <v>1761414619.3</v>
      </c>
      <c r="FJ452">
        <v>0</v>
      </c>
      <c r="FK452">
        <v>1341.3</v>
      </c>
      <c r="FL452">
        <v>-6.76786324640671</v>
      </c>
      <c r="FM452">
        <v>-92.7760685087102</v>
      </c>
      <c r="FN452">
        <v>16623.7961538462</v>
      </c>
      <c r="FO452">
        <v>15</v>
      </c>
      <c r="FP452">
        <v>0</v>
      </c>
      <c r="FQ452" t="s">
        <v>439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-40.82232</v>
      </c>
      <c r="GD452">
        <v>-0.579627067669183</v>
      </c>
      <c r="GE452">
        <v>0.291198975959738</v>
      </c>
      <c r="GF452">
        <v>0</v>
      </c>
      <c r="GG452">
        <v>1341.75470588235</v>
      </c>
      <c r="GH452">
        <v>-7.48235294320433</v>
      </c>
      <c r="GI452">
        <v>0.758757635077831</v>
      </c>
      <c r="GJ452">
        <v>-1</v>
      </c>
      <c r="GK452">
        <v>3.505703</v>
      </c>
      <c r="GL452">
        <v>-0.654230977443608</v>
      </c>
      <c r="GM452">
        <v>0.0629546848217033</v>
      </c>
      <c r="GN452">
        <v>0</v>
      </c>
      <c r="GO452">
        <v>0</v>
      </c>
      <c r="GP452">
        <v>2</v>
      </c>
      <c r="GQ452" t="s">
        <v>473</v>
      </c>
      <c r="GR452">
        <v>3.12926</v>
      </c>
      <c r="GS452">
        <v>2.71528</v>
      </c>
      <c r="GT452">
        <v>0.138928</v>
      </c>
      <c r="GU452">
        <v>0.143727</v>
      </c>
      <c r="GV452">
        <v>0.114117</v>
      </c>
      <c r="GW452">
        <v>0.104784</v>
      </c>
      <c r="GX452">
        <v>31519.6</v>
      </c>
      <c r="GY452">
        <v>33292.4</v>
      </c>
      <c r="GZ452">
        <v>33205.4</v>
      </c>
      <c r="HA452">
        <v>35291.9</v>
      </c>
      <c r="HB452">
        <v>41825.4</v>
      </c>
      <c r="HC452">
        <v>45487.6</v>
      </c>
      <c r="HD452">
        <v>52036.5</v>
      </c>
      <c r="HE452">
        <v>56520.1</v>
      </c>
      <c r="HF452">
        <v>1.7686</v>
      </c>
      <c r="HG452">
        <v>1.63282</v>
      </c>
      <c r="HH452">
        <v>-0.00305474</v>
      </c>
      <c r="HI452">
        <v>0</v>
      </c>
      <c r="HJ452">
        <v>36.0627</v>
      </c>
      <c r="HK452">
        <v>999.9</v>
      </c>
      <c r="HL452">
        <v>56.818</v>
      </c>
      <c r="HM452">
        <v>29.9</v>
      </c>
      <c r="HN452">
        <v>26.6535</v>
      </c>
      <c r="HO452">
        <v>56.8078</v>
      </c>
      <c r="HP452">
        <v>42.7404</v>
      </c>
      <c r="HQ452">
        <v>1</v>
      </c>
      <c r="HR452">
        <v>1.43563</v>
      </c>
      <c r="HS452">
        <v>5.41765</v>
      </c>
      <c r="HT452">
        <v>20.0509</v>
      </c>
      <c r="HU452">
        <v>5.19108</v>
      </c>
      <c r="HV452">
        <v>12.0116</v>
      </c>
      <c r="HW452">
        <v>4.97245</v>
      </c>
      <c r="HX452">
        <v>3.2949</v>
      </c>
      <c r="HY452">
        <v>9999</v>
      </c>
      <c r="HZ452">
        <v>9999</v>
      </c>
      <c r="IA452">
        <v>999.9</v>
      </c>
      <c r="IB452">
        <v>9999</v>
      </c>
      <c r="IC452">
        <v>1.86325</v>
      </c>
      <c r="ID452">
        <v>1.86813</v>
      </c>
      <c r="IE452">
        <v>1.86783</v>
      </c>
      <c r="IF452">
        <v>1.86905</v>
      </c>
      <c r="IG452">
        <v>1.86982</v>
      </c>
      <c r="IH452">
        <v>1.86597</v>
      </c>
      <c r="II452">
        <v>1.86693</v>
      </c>
      <c r="IJ452">
        <v>1.86843</v>
      </c>
      <c r="IK452">
        <v>5</v>
      </c>
      <c r="IL452">
        <v>0</v>
      </c>
      <c r="IM452">
        <v>0</v>
      </c>
      <c r="IN452">
        <v>0</v>
      </c>
      <c r="IO452" t="s">
        <v>441</v>
      </c>
      <c r="IP452" t="s">
        <v>442</v>
      </c>
      <c r="IQ452" t="s">
        <v>443</v>
      </c>
      <c r="IR452" t="s">
        <v>443</v>
      </c>
      <c r="IS452" t="s">
        <v>443</v>
      </c>
      <c r="IT452" t="s">
        <v>443</v>
      </c>
      <c r="IU452">
        <v>0</v>
      </c>
      <c r="IV452">
        <v>100</v>
      </c>
      <c r="IW452">
        <v>100</v>
      </c>
      <c r="IX452">
        <v>1.097</v>
      </c>
      <c r="IY452">
        <v>0.3152</v>
      </c>
      <c r="IZ452">
        <v>1.09748391826392</v>
      </c>
      <c r="JA452">
        <v>0</v>
      </c>
      <c r="JB452">
        <v>0</v>
      </c>
      <c r="JC452">
        <v>0</v>
      </c>
      <c r="JD452">
        <v>0.315191680746845</v>
      </c>
      <c r="JE452">
        <v>0</v>
      </c>
      <c r="JF452">
        <v>0</v>
      </c>
      <c r="JG452">
        <v>0</v>
      </c>
      <c r="JH452">
        <v>5</v>
      </c>
      <c r="JI452">
        <v>2273</v>
      </c>
      <c r="JJ452">
        <v>0</v>
      </c>
      <c r="JK452">
        <v>25</v>
      </c>
      <c r="JL452">
        <v>29356911</v>
      </c>
      <c r="JM452">
        <v>29356911</v>
      </c>
      <c r="JN452">
        <v>1.81396</v>
      </c>
      <c r="JO452">
        <v>2.61353</v>
      </c>
      <c r="JP452">
        <v>1.54785</v>
      </c>
      <c r="JQ452">
        <v>2.31689</v>
      </c>
      <c r="JR452">
        <v>1.64673</v>
      </c>
      <c r="JS452">
        <v>2.37427</v>
      </c>
      <c r="JT452">
        <v>34.1225</v>
      </c>
      <c r="JU452">
        <v>24.1663</v>
      </c>
      <c r="JV452">
        <v>18</v>
      </c>
      <c r="JW452">
        <v>500.439</v>
      </c>
      <c r="JX452">
        <v>404.07</v>
      </c>
      <c r="JY452">
        <v>29.4692</v>
      </c>
      <c r="JZ452">
        <v>44.2934</v>
      </c>
      <c r="KA452">
        <v>29.9984</v>
      </c>
      <c r="KB452">
        <v>44.2909</v>
      </c>
      <c r="KC452">
        <v>44.1941</v>
      </c>
      <c r="KD452">
        <v>36.3582</v>
      </c>
      <c r="KE452">
        <v>0</v>
      </c>
      <c r="KF452">
        <v>100</v>
      </c>
      <c r="KG452">
        <v>29.4536</v>
      </c>
      <c r="KH452">
        <v>872.392</v>
      </c>
      <c r="KI452">
        <v>34.6858</v>
      </c>
      <c r="KJ452">
        <v>94.4236</v>
      </c>
      <c r="KK452">
        <v>91.5027</v>
      </c>
    </row>
    <row r="453" spans="1:297">
      <c r="A453">
        <v>437</v>
      </c>
      <c r="B453">
        <v>1761414664</v>
      </c>
      <c r="C453">
        <v>6483</v>
      </c>
      <c r="D453" t="s">
        <v>1320</v>
      </c>
      <c r="E453" t="s">
        <v>1321</v>
      </c>
      <c r="F453">
        <v>5</v>
      </c>
      <c r="G453" t="s">
        <v>1217</v>
      </c>
      <c r="H453" t="s">
        <v>436</v>
      </c>
      <c r="I453">
        <v>1761414655.84615</v>
      </c>
      <c r="J453">
        <f>(K453)/1000</f>
        <v>0</v>
      </c>
      <c r="K453">
        <f>IF(DP453, AN453, AH453)</f>
        <v>0</v>
      </c>
      <c r="L453">
        <f>IF(DP453, AI453, AG453)</f>
        <v>0</v>
      </c>
      <c r="M453">
        <f>DR453 - IF(AU453&gt;1, L453*DL453*100.0/(AW453), 0)</f>
        <v>0</v>
      </c>
      <c r="N453">
        <f>((T453-J453/2)*M453-L453)/(T453+J453/2)</f>
        <v>0</v>
      </c>
      <c r="O453">
        <f>N453*(DY453+DZ453)/1000.0</f>
        <v>0</v>
      </c>
      <c r="P453">
        <f>(DR453 - IF(AU453&gt;1, L453*DL453*100.0/(AW453), 0))*(DY453+DZ453)/1000.0</f>
        <v>0</v>
      </c>
      <c r="Q453">
        <f>2.0/((1/S453-1/R453)+SIGN(S453)*SQRT((1/S453-1/R453)*(1/S453-1/R453) + 4*DM453/((DM453+1)*(DM453+1))*(2*1/S453*1/R453-1/R453*1/R453)))</f>
        <v>0</v>
      </c>
      <c r="R453">
        <f>IF(LEFT(DN453,1)&lt;&gt;"0",IF(LEFT(DN453,1)="1",3.0,DO453),$D$5+$E$5*(EF453*DY453/($K$5*1000))+$F$5*(EF453*DY453/($K$5*1000))*MAX(MIN(DL453,$J$5),$I$5)*MAX(MIN(DL453,$J$5),$I$5)+$G$5*MAX(MIN(DL453,$J$5),$I$5)*(EF453*DY453/($K$5*1000))+$H$5*(EF453*DY453/($K$5*1000))*(EF453*DY453/($K$5*1000)))</f>
        <v>0</v>
      </c>
      <c r="S453">
        <f>J453*(1000-(1000*0.61365*exp(17.502*W453/(240.97+W453))/(DY453+DZ453)+DT453)/2)/(1000*0.61365*exp(17.502*W453/(240.97+W453))/(DY453+DZ453)-DT453)</f>
        <v>0</v>
      </c>
      <c r="T453">
        <f>1/((DM453+1)/(Q453/1.6)+1/(R453/1.37)) + DM453/((DM453+1)/(Q453/1.6) + DM453/(R453/1.37))</f>
        <v>0</v>
      </c>
      <c r="U453">
        <f>(DH453*DK453)</f>
        <v>0</v>
      </c>
      <c r="V453">
        <f>(EA453+(U453+2*0.95*5.67E-8*(((EA453+$B$7)+273)^4-(EA453+273)^4)-44100*J453)/(1.84*29.3*R453+8*0.95*5.67E-8*(EA453+273)^3))</f>
        <v>0</v>
      </c>
      <c r="W453">
        <f>($C$7*EB453+$D$7*EC453+$E$7*V453)</f>
        <v>0</v>
      </c>
      <c r="X453">
        <f>0.61365*exp(17.502*W453/(240.97+W453))</f>
        <v>0</v>
      </c>
      <c r="Y453">
        <f>(Z453/AA453*100)</f>
        <v>0</v>
      </c>
      <c r="Z453">
        <f>DT453*(DY453+DZ453)/1000</f>
        <v>0</v>
      </c>
      <c r="AA453">
        <f>0.61365*exp(17.502*EA453/(240.97+EA453))</f>
        <v>0</v>
      </c>
      <c r="AB453">
        <f>(X453-DT453*(DY453+DZ453)/1000)</f>
        <v>0</v>
      </c>
      <c r="AC453">
        <f>(-J453*44100)</f>
        <v>0</v>
      </c>
      <c r="AD453">
        <f>2*29.3*R453*0.92*(EA453-W453)</f>
        <v>0</v>
      </c>
      <c r="AE453">
        <f>2*0.95*5.67E-8*(((EA453+$B$7)+273)^4-(W453+273)^4)</f>
        <v>0</v>
      </c>
      <c r="AF453">
        <f>U453+AE453+AC453+AD453</f>
        <v>0</v>
      </c>
      <c r="AG453">
        <f>DX453*AU453*(DS453-DR453*(1000-AU453*DU453)/(1000-AU453*DT453))/(100*DL453)</f>
        <v>0</v>
      </c>
      <c r="AH453">
        <f>1000*DX453*AU453*(DT453-DU453)/(100*DL453*(1000-AU453*DT453))</f>
        <v>0</v>
      </c>
      <c r="AI453">
        <f>(AJ453 - AK453 - DY453*1E3/(8.314*(EA453+273.15)) * AM453/DX453 * AL453) * DX453/(100*DL453) * (1000 - DU453)/1000</f>
        <v>0</v>
      </c>
      <c r="AJ453">
        <v>881.450381289267</v>
      </c>
      <c r="AK453">
        <v>850.499969696969</v>
      </c>
      <c r="AL453">
        <v>3.22675401441873</v>
      </c>
      <c r="AM453">
        <v>65.3915502829197</v>
      </c>
      <c r="AN453">
        <f>(AP453 - AO453 + DY453*1E3/(8.314*(EA453+273.15)) * AR453/DX453 * AQ453) * DX453/(100*DL453) * 1000/(1000 - AP453)</f>
        <v>0</v>
      </c>
      <c r="AO453">
        <v>25.7217421061838</v>
      </c>
      <c r="AP453">
        <v>29.0860266666667</v>
      </c>
      <c r="AQ453">
        <v>-0.00772947689618649</v>
      </c>
      <c r="AR453">
        <v>110.494569577737</v>
      </c>
      <c r="AS453">
        <v>0</v>
      </c>
      <c r="AT453">
        <v>0</v>
      </c>
      <c r="AU453">
        <f>IF(AS453*$H$13&gt;=AW453,1.0,(AW453/(AW453-AS453*$H$13)))</f>
        <v>0</v>
      </c>
      <c r="AV453">
        <f>(AU453-1)*100</f>
        <v>0</v>
      </c>
      <c r="AW453">
        <f>MAX(0,($B$13+$C$13*EF453)/(1+$D$13*EF453)*DY453/(EA453+273)*$E$13)</f>
        <v>0</v>
      </c>
      <c r="AX453" t="s">
        <v>437</v>
      </c>
      <c r="AY453" t="s">
        <v>437</v>
      </c>
      <c r="AZ453">
        <v>0</v>
      </c>
      <c r="BA453">
        <v>0</v>
      </c>
      <c r="BB453">
        <f>1-AZ453/BA453</f>
        <v>0</v>
      </c>
      <c r="BC453">
        <v>0</v>
      </c>
      <c r="BD453" t="s">
        <v>437</v>
      </c>
      <c r="BE453" t="s">
        <v>437</v>
      </c>
      <c r="BF453">
        <v>0</v>
      </c>
      <c r="BG453">
        <v>0</v>
      </c>
      <c r="BH453">
        <f>1-BF453/BG453</f>
        <v>0</v>
      </c>
      <c r="BI453">
        <v>0.5</v>
      </c>
      <c r="BJ453">
        <f>DI453</f>
        <v>0</v>
      </c>
      <c r="BK453">
        <f>L453</f>
        <v>0</v>
      </c>
      <c r="BL453">
        <f>BH453*BI453*BJ453</f>
        <v>0</v>
      </c>
      <c r="BM453">
        <f>(BK453-BC453)/BJ453</f>
        <v>0</v>
      </c>
      <c r="BN453">
        <f>(BA453-BG453)/BG453</f>
        <v>0</v>
      </c>
      <c r="BO453">
        <f>AZ453/(BB453+AZ453/BG453)</f>
        <v>0</v>
      </c>
      <c r="BP453" t="s">
        <v>437</v>
      </c>
      <c r="BQ453">
        <v>0</v>
      </c>
      <c r="BR453">
        <f>IF(BQ453&lt;&gt;0, BQ453, BO453)</f>
        <v>0</v>
      </c>
      <c r="BS453">
        <f>1-BR453/BG453</f>
        <v>0</v>
      </c>
      <c r="BT453">
        <f>(BG453-BF453)/(BG453-BR453)</f>
        <v>0</v>
      </c>
      <c r="BU453">
        <f>(BA453-BG453)/(BA453-BR453)</f>
        <v>0</v>
      </c>
      <c r="BV453">
        <f>(BG453-BF453)/(BG453-AZ453)</f>
        <v>0</v>
      </c>
      <c r="BW453">
        <f>(BA453-BG453)/(BA453-AZ453)</f>
        <v>0</v>
      </c>
      <c r="BX453">
        <f>(BT453*BR453/BF453)</f>
        <v>0</v>
      </c>
      <c r="BY453">
        <f>(1-BX453)</f>
        <v>0</v>
      </c>
      <c r="DH453">
        <f>$B$11*EG453+$C$11*EH453+$F$11*ES453*(1-EV453)</f>
        <v>0</v>
      </c>
      <c r="DI453">
        <f>DH453*DJ453</f>
        <v>0</v>
      </c>
      <c r="DJ453">
        <f>($B$11*$D$9+$C$11*$D$9+$F$11*((FF453+EX453)/MAX(FF453+EX453+FG453, 0.1)*$I$9+FG453/MAX(FF453+EX453+FG453, 0.1)*$J$9))/($B$11+$C$11+$F$11)</f>
        <v>0</v>
      </c>
      <c r="DK453">
        <f>($B$11*$K$9+$C$11*$K$9+$F$11*((FF453+EX453)/MAX(FF453+EX453+FG453, 0.1)*$P$9+FG453/MAX(FF453+EX453+FG453, 0.1)*$Q$9))/($B$11+$C$11+$F$11)</f>
        <v>0</v>
      </c>
      <c r="DL453">
        <v>6</v>
      </c>
      <c r="DM453">
        <v>0.5</v>
      </c>
      <c r="DN453" t="s">
        <v>438</v>
      </c>
      <c r="DO453">
        <v>2</v>
      </c>
      <c r="DP453" t="b">
        <v>1</v>
      </c>
      <c r="DQ453">
        <v>1761414655.84615</v>
      </c>
      <c r="DR453">
        <v>802.815846153846</v>
      </c>
      <c r="DS453">
        <v>843.414538461539</v>
      </c>
      <c r="DT453">
        <v>29.1476923076923</v>
      </c>
      <c r="DU453">
        <v>25.7184230769231</v>
      </c>
      <c r="DV453">
        <v>801.718692307692</v>
      </c>
      <c r="DW453">
        <v>28.8325153846154</v>
      </c>
      <c r="DX453">
        <v>499.982230769231</v>
      </c>
      <c r="DY453">
        <v>90.2903307692308</v>
      </c>
      <c r="DZ453">
        <v>0.0372612153846154</v>
      </c>
      <c r="EA453">
        <v>36.2816538461538</v>
      </c>
      <c r="EB453">
        <v>36.0219923076923</v>
      </c>
      <c r="EC453">
        <v>999.9</v>
      </c>
      <c r="ED453">
        <v>0</v>
      </c>
      <c r="EE453">
        <v>0</v>
      </c>
      <c r="EF453">
        <v>9990.28615384615</v>
      </c>
      <c r="EG453">
        <v>0</v>
      </c>
      <c r="EH453">
        <v>1275.08692307692</v>
      </c>
      <c r="EI453">
        <v>-40.5983615384615</v>
      </c>
      <c r="EJ453">
        <v>826.918230769231</v>
      </c>
      <c r="EK453">
        <v>865.678230769231</v>
      </c>
      <c r="EL453">
        <v>3.42928846153846</v>
      </c>
      <c r="EM453">
        <v>843.414538461539</v>
      </c>
      <c r="EN453">
        <v>25.7184230769231</v>
      </c>
      <c r="EO453">
        <v>2.63175692307692</v>
      </c>
      <c r="EP453">
        <v>2.32212384615385</v>
      </c>
      <c r="EQ453">
        <v>21.8651076923077</v>
      </c>
      <c r="ER453">
        <v>19.8307</v>
      </c>
      <c r="ES453">
        <v>1200.03384615385</v>
      </c>
      <c r="ET453">
        <v>0.966996153846154</v>
      </c>
      <c r="EU453">
        <v>0.0330041230769231</v>
      </c>
      <c r="EV453">
        <v>0</v>
      </c>
      <c r="EW453">
        <v>1340.93384615385</v>
      </c>
      <c r="EX453">
        <v>5.00059</v>
      </c>
      <c r="EY453">
        <v>16618.4923076923</v>
      </c>
      <c r="EZ453">
        <v>10358.9846153846</v>
      </c>
      <c r="FA453">
        <v>52.0620769230769</v>
      </c>
      <c r="FB453">
        <v>53.7015384615385</v>
      </c>
      <c r="FC453">
        <v>52.375</v>
      </c>
      <c r="FD453">
        <v>53.1297692307692</v>
      </c>
      <c r="FE453">
        <v>53.1201538461538</v>
      </c>
      <c r="FF453">
        <v>1155.59384615385</v>
      </c>
      <c r="FG453">
        <v>39.44</v>
      </c>
      <c r="FH453">
        <v>0</v>
      </c>
      <c r="FI453">
        <v>1761414624.1</v>
      </c>
      <c r="FJ453">
        <v>0</v>
      </c>
      <c r="FK453">
        <v>1340.87269230769</v>
      </c>
      <c r="FL453">
        <v>-5.23452991710913</v>
      </c>
      <c r="FM453">
        <v>-79.2854700906164</v>
      </c>
      <c r="FN453">
        <v>16616.9807692308</v>
      </c>
      <c r="FO453">
        <v>15</v>
      </c>
      <c r="FP453">
        <v>0</v>
      </c>
      <c r="FQ453" t="s">
        <v>439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-40.7639952380952</v>
      </c>
      <c r="GD453">
        <v>2.72915064935055</v>
      </c>
      <c r="GE453">
        <v>0.348975854637798</v>
      </c>
      <c r="GF453">
        <v>0</v>
      </c>
      <c r="GG453">
        <v>1341.235</v>
      </c>
      <c r="GH453">
        <v>-6.17830404185881</v>
      </c>
      <c r="GI453">
        <v>0.64516869658936</v>
      </c>
      <c r="GJ453">
        <v>-1</v>
      </c>
      <c r="GK453">
        <v>3.45875952380952</v>
      </c>
      <c r="GL453">
        <v>-0.605428051948049</v>
      </c>
      <c r="GM453">
        <v>0.0611966850546498</v>
      </c>
      <c r="GN453">
        <v>0</v>
      </c>
      <c r="GO453">
        <v>0</v>
      </c>
      <c r="GP453">
        <v>2</v>
      </c>
      <c r="GQ453" t="s">
        <v>473</v>
      </c>
      <c r="GR453">
        <v>3.12933</v>
      </c>
      <c r="GS453">
        <v>2.71521</v>
      </c>
      <c r="GT453">
        <v>0.140746</v>
      </c>
      <c r="GU453">
        <v>0.145455</v>
      </c>
      <c r="GV453">
        <v>0.114007</v>
      </c>
      <c r="GW453">
        <v>0.104798</v>
      </c>
      <c r="GX453">
        <v>31454.2</v>
      </c>
      <c r="GY453">
        <v>33226.9</v>
      </c>
      <c r="GZ453">
        <v>33206.7</v>
      </c>
      <c r="HA453">
        <v>35293.7</v>
      </c>
      <c r="HB453">
        <v>41832</v>
      </c>
      <c r="HC453">
        <v>45489.3</v>
      </c>
      <c r="HD453">
        <v>52038.3</v>
      </c>
      <c r="HE453">
        <v>56523</v>
      </c>
      <c r="HF453">
        <v>1.7685</v>
      </c>
      <c r="HG453">
        <v>1.63325</v>
      </c>
      <c r="HH453">
        <v>-0.00294298</v>
      </c>
      <c r="HI453">
        <v>0</v>
      </c>
      <c r="HJ453">
        <v>36.056</v>
      </c>
      <c r="HK453">
        <v>999.9</v>
      </c>
      <c r="HL453">
        <v>56.818</v>
      </c>
      <c r="HM453">
        <v>29.9</v>
      </c>
      <c r="HN453">
        <v>26.6563</v>
      </c>
      <c r="HO453">
        <v>56.7578</v>
      </c>
      <c r="HP453">
        <v>42.4599</v>
      </c>
      <c r="HQ453">
        <v>1</v>
      </c>
      <c r="HR453">
        <v>1.43358</v>
      </c>
      <c r="HS453">
        <v>5.34484</v>
      </c>
      <c r="HT453">
        <v>20.053</v>
      </c>
      <c r="HU453">
        <v>5.19048</v>
      </c>
      <c r="HV453">
        <v>12.0116</v>
      </c>
      <c r="HW453">
        <v>4.97225</v>
      </c>
      <c r="HX453">
        <v>3.2949</v>
      </c>
      <c r="HY453">
        <v>9999</v>
      </c>
      <c r="HZ453">
        <v>9999</v>
      </c>
      <c r="IA453">
        <v>999.9</v>
      </c>
      <c r="IB453">
        <v>9999</v>
      </c>
      <c r="IC453">
        <v>1.86325</v>
      </c>
      <c r="ID453">
        <v>1.86813</v>
      </c>
      <c r="IE453">
        <v>1.86783</v>
      </c>
      <c r="IF453">
        <v>1.86905</v>
      </c>
      <c r="IG453">
        <v>1.86983</v>
      </c>
      <c r="IH453">
        <v>1.86595</v>
      </c>
      <c r="II453">
        <v>1.86695</v>
      </c>
      <c r="IJ453">
        <v>1.86843</v>
      </c>
      <c r="IK453">
        <v>5</v>
      </c>
      <c r="IL453">
        <v>0</v>
      </c>
      <c r="IM453">
        <v>0</v>
      </c>
      <c r="IN453">
        <v>0</v>
      </c>
      <c r="IO453" t="s">
        <v>441</v>
      </c>
      <c r="IP453" t="s">
        <v>442</v>
      </c>
      <c r="IQ453" t="s">
        <v>443</v>
      </c>
      <c r="IR453" t="s">
        <v>443</v>
      </c>
      <c r="IS453" t="s">
        <v>443</v>
      </c>
      <c r="IT453" t="s">
        <v>443</v>
      </c>
      <c r="IU453">
        <v>0</v>
      </c>
      <c r="IV453">
        <v>100</v>
      </c>
      <c r="IW453">
        <v>100</v>
      </c>
      <c r="IX453">
        <v>1.097</v>
      </c>
      <c r="IY453">
        <v>0.3152</v>
      </c>
      <c r="IZ453">
        <v>1.09748391826392</v>
      </c>
      <c r="JA453">
        <v>0</v>
      </c>
      <c r="JB453">
        <v>0</v>
      </c>
      <c r="JC453">
        <v>0</v>
      </c>
      <c r="JD453">
        <v>0.315191680746845</v>
      </c>
      <c r="JE453">
        <v>0</v>
      </c>
      <c r="JF453">
        <v>0</v>
      </c>
      <c r="JG453">
        <v>0</v>
      </c>
      <c r="JH453">
        <v>5</v>
      </c>
      <c r="JI453">
        <v>2273</v>
      </c>
      <c r="JJ453">
        <v>0</v>
      </c>
      <c r="JK453">
        <v>25</v>
      </c>
      <c r="JL453">
        <v>29356911.1</v>
      </c>
      <c r="JM453">
        <v>29356911.1</v>
      </c>
      <c r="JN453">
        <v>1.84082</v>
      </c>
      <c r="JO453">
        <v>2.62085</v>
      </c>
      <c r="JP453">
        <v>1.54785</v>
      </c>
      <c r="JQ453">
        <v>2.31689</v>
      </c>
      <c r="JR453">
        <v>1.64673</v>
      </c>
      <c r="JS453">
        <v>2.26929</v>
      </c>
      <c r="JT453">
        <v>34.1225</v>
      </c>
      <c r="JU453">
        <v>24.1575</v>
      </c>
      <c r="JV453">
        <v>18</v>
      </c>
      <c r="JW453">
        <v>500.226</v>
      </c>
      <c r="JX453">
        <v>404.207</v>
      </c>
      <c r="JY453">
        <v>29.4374</v>
      </c>
      <c r="JZ453">
        <v>44.2722</v>
      </c>
      <c r="KA453">
        <v>29.9981</v>
      </c>
      <c r="KB453">
        <v>44.2698</v>
      </c>
      <c r="KC453">
        <v>44.1709</v>
      </c>
      <c r="KD453">
        <v>36.9598</v>
      </c>
      <c r="KE453">
        <v>0</v>
      </c>
      <c r="KF453">
        <v>100</v>
      </c>
      <c r="KG453">
        <v>29.4463</v>
      </c>
      <c r="KH453">
        <v>892.693</v>
      </c>
      <c r="KI453">
        <v>34.6858</v>
      </c>
      <c r="KJ453">
        <v>94.4271</v>
      </c>
      <c r="KK453">
        <v>91.5074</v>
      </c>
    </row>
    <row r="454" spans="1:297">
      <c r="A454">
        <v>438</v>
      </c>
      <c r="B454">
        <v>1761414669</v>
      </c>
      <c r="C454">
        <v>6488</v>
      </c>
      <c r="D454" t="s">
        <v>1322</v>
      </c>
      <c r="E454" t="s">
        <v>1323</v>
      </c>
      <c r="F454">
        <v>5</v>
      </c>
      <c r="G454" t="s">
        <v>1217</v>
      </c>
      <c r="H454" t="s">
        <v>436</v>
      </c>
      <c r="I454">
        <v>1761414660.84615</v>
      </c>
      <c r="J454">
        <f>(K454)/1000</f>
        <v>0</v>
      </c>
      <c r="K454">
        <f>IF(DP454, AN454, AH454)</f>
        <v>0</v>
      </c>
      <c r="L454">
        <f>IF(DP454, AI454, AG454)</f>
        <v>0</v>
      </c>
      <c r="M454">
        <f>DR454 - IF(AU454&gt;1, L454*DL454*100.0/(AW454), 0)</f>
        <v>0</v>
      </c>
      <c r="N454">
        <f>((T454-J454/2)*M454-L454)/(T454+J454/2)</f>
        <v>0</v>
      </c>
      <c r="O454">
        <f>N454*(DY454+DZ454)/1000.0</f>
        <v>0</v>
      </c>
      <c r="P454">
        <f>(DR454 - IF(AU454&gt;1, L454*DL454*100.0/(AW454), 0))*(DY454+DZ454)/1000.0</f>
        <v>0</v>
      </c>
      <c r="Q454">
        <f>2.0/((1/S454-1/R454)+SIGN(S454)*SQRT((1/S454-1/R454)*(1/S454-1/R454) + 4*DM454/((DM454+1)*(DM454+1))*(2*1/S454*1/R454-1/R454*1/R454)))</f>
        <v>0</v>
      </c>
      <c r="R454">
        <f>IF(LEFT(DN454,1)&lt;&gt;"0",IF(LEFT(DN454,1)="1",3.0,DO454),$D$5+$E$5*(EF454*DY454/($K$5*1000))+$F$5*(EF454*DY454/($K$5*1000))*MAX(MIN(DL454,$J$5),$I$5)*MAX(MIN(DL454,$J$5),$I$5)+$G$5*MAX(MIN(DL454,$J$5),$I$5)*(EF454*DY454/($K$5*1000))+$H$5*(EF454*DY454/($K$5*1000))*(EF454*DY454/($K$5*1000)))</f>
        <v>0</v>
      </c>
      <c r="S454">
        <f>J454*(1000-(1000*0.61365*exp(17.502*W454/(240.97+W454))/(DY454+DZ454)+DT454)/2)/(1000*0.61365*exp(17.502*W454/(240.97+W454))/(DY454+DZ454)-DT454)</f>
        <v>0</v>
      </c>
      <c r="T454">
        <f>1/((DM454+1)/(Q454/1.6)+1/(R454/1.37)) + DM454/((DM454+1)/(Q454/1.6) + DM454/(R454/1.37))</f>
        <v>0</v>
      </c>
      <c r="U454">
        <f>(DH454*DK454)</f>
        <v>0</v>
      </c>
      <c r="V454">
        <f>(EA454+(U454+2*0.95*5.67E-8*(((EA454+$B$7)+273)^4-(EA454+273)^4)-44100*J454)/(1.84*29.3*R454+8*0.95*5.67E-8*(EA454+273)^3))</f>
        <v>0</v>
      </c>
      <c r="W454">
        <f>($C$7*EB454+$D$7*EC454+$E$7*V454)</f>
        <v>0</v>
      </c>
      <c r="X454">
        <f>0.61365*exp(17.502*W454/(240.97+W454))</f>
        <v>0</v>
      </c>
      <c r="Y454">
        <f>(Z454/AA454*100)</f>
        <v>0</v>
      </c>
      <c r="Z454">
        <f>DT454*(DY454+DZ454)/1000</f>
        <v>0</v>
      </c>
      <c r="AA454">
        <f>0.61365*exp(17.502*EA454/(240.97+EA454))</f>
        <v>0</v>
      </c>
      <c r="AB454">
        <f>(X454-DT454*(DY454+DZ454)/1000)</f>
        <v>0</v>
      </c>
      <c r="AC454">
        <f>(-J454*44100)</f>
        <v>0</v>
      </c>
      <c r="AD454">
        <f>2*29.3*R454*0.92*(EA454-W454)</f>
        <v>0</v>
      </c>
      <c r="AE454">
        <f>2*0.95*5.67E-8*(((EA454+$B$7)+273)^4-(W454+273)^4)</f>
        <v>0</v>
      </c>
      <c r="AF454">
        <f>U454+AE454+AC454+AD454</f>
        <v>0</v>
      </c>
      <c r="AG454">
        <f>DX454*AU454*(DS454-DR454*(1000-AU454*DU454)/(1000-AU454*DT454))/(100*DL454)</f>
        <v>0</v>
      </c>
      <c r="AH454">
        <f>1000*DX454*AU454*(DT454-DU454)/(100*DL454*(1000-AU454*DT454))</f>
        <v>0</v>
      </c>
      <c r="AI454">
        <f>(AJ454 - AK454 - DY454*1E3/(8.314*(EA454+273.15)) * AM454/DX454 * AL454) * DX454/(100*DL454) * (1000 - DU454)/1000</f>
        <v>0</v>
      </c>
      <c r="AJ454">
        <v>897.693942907046</v>
      </c>
      <c r="AK454">
        <v>866.573012121212</v>
      </c>
      <c r="AL454">
        <v>3.22654595102364</v>
      </c>
      <c r="AM454">
        <v>65.3915502829197</v>
      </c>
      <c r="AN454">
        <f>(AP454 - AO454 + DY454*1E3/(8.314*(EA454+273.15)) * AR454/DX454 * AQ454) * DX454/(100*DL454) * 1000/(1000 - AP454)</f>
        <v>0</v>
      </c>
      <c r="AO454">
        <v>25.7249382395322</v>
      </c>
      <c r="AP454">
        <v>29.0471551515152</v>
      </c>
      <c r="AQ454">
        <v>-0.00736815258372534</v>
      </c>
      <c r="AR454">
        <v>110.494569577737</v>
      </c>
      <c r="AS454">
        <v>0</v>
      </c>
      <c r="AT454">
        <v>0</v>
      </c>
      <c r="AU454">
        <f>IF(AS454*$H$13&gt;=AW454,1.0,(AW454/(AW454-AS454*$H$13)))</f>
        <v>0</v>
      </c>
      <c r="AV454">
        <f>(AU454-1)*100</f>
        <v>0</v>
      </c>
      <c r="AW454">
        <f>MAX(0,($B$13+$C$13*EF454)/(1+$D$13*EF454)*DY454/(EA454+273)*$E$13)</f>
        <v>0</v>
      </c>
      <c r="AX454" t="s">
        <v>437</v>
      </c>
      <c r="AY454" t="s">
        <v>437</v>
      </c>
      <c r="AZ454">
        <v>0</v>
      </c>
      <c r="BA454">
        <v>0</v>
      </c>
      <c r="BB454">
        <f>1-AZ454/BA454</f>
        <v>0</v>
      </c>
      <c r="BC454">
        <v>0</v>
      </c>
      <c r="BD454" t="s">
        <v>437</v>
      </c>
      <c r="BE454" t="s">
        <v>437</v>
      </c>
      <c r="BF454">
        <v>0</v>
      </c>
      <c r="BG454">
        <v>0</v>
      </c>
      <c r="BH454">
        <f>1-BF454/BG454</f>
        <v>0</v>
      </c>
      <c r="BI454">
        <v>0.5</v>
      </c>
      <c r="BJ454">
        <f>DI454</f>
        <v>0</v>
      </c>
      <c r="BK454">
        <f>L454</f>
        <v>0</v>
      </c>
      <c r="BL454">
        <f>BH454*BI454*BJ454</f>
        <v>0</v>
      </c>
      <c r="BM454">
        <f>(BK454-BC454)/BJ454</f>
        <v>0</v>
      </c>
      <c r="BN454">
        <f>(BA454-BG454)/BG454</f>
        <v>0</v>
      </c>
      <c r="BO454">
        <f>AZ454/(BB454+AZ454/BG454)</f>
        <v>0</v>
      </c>
      <c r="BP454" t="s">
        <v>437</v>
      </c>
      <c r="BQ454">
        <v>0</v>
      </c>
      <c r="BR454">
        <f>IF(BQ454&lt;&gt;0, BQ454, BO454)</f>
        <v>0</v>
      </c>
      <c r="BS454">
        <f>1-BR454/BG454</f>
        <v>0</v>
      </c>
      <c r="BT454">
        <f>(BG454-BF454)/(BG454-BR454)</f>
        <v>0</v>
      </c>
      <c r="BU454">
        <f>(BA454-BG454)/(BA454-BR454)</f>
        <v>0</v>
      </c>
      <c r="BV454">
        <f>(BG454-BF454)/(BG454-AZ454)</f>
        <v>0</v>
      </c>
      <c r="BW454">
        <f>(BA454-BG454)/(BA454-AZ454)</f>
        <v>0</v>
      </c>
      <c r="BX454">
        <f>(BT454*BR454/BF454)</f>
        <v>0</v>
      </c>
      <c r="BY454">
        <f>(1-BX454)</f>
        <v>0</v>
      </c>
      <c r="DH454">
        <f>$B$11*EG454+$C$11*EH454+$F$11*ES454*(1-EV454)</f>
        <v>0</v>
      </c>
      <c r="DI454">
        <f>DH454*DJ454</f>
        <v>0</v>
      </c>
      <c r="DJ454">
        <f>($B$11*$D$9+$C$11*$D$9+$F$11*((FF454+EX454)/MAX(FF454+EX454+FG454, 0.1)*$I$9+FG454/MAX(FF454+EX454+FG454, 0.1)*$J$9))/($B$11+$C$11+$F$11)</f>
        <v>0</v>
      </c>
      <c r="DK454">
        <f>($B$11*$K$9+$C$11*$K$9+$F$11*((FF454+EX454)/MAX(FF454+EX454+FG454, 0.1)*$P$9+FG454/MAX(FF454+EX454+FG454, 0.1)*$Q$9))/($B$11+$C$11+$F$11)</f>
        <v>0</v>
      </c>
      <c r="DL454">
        <v>6</v>
      </c>
      <c r="DM454">
        <v>0.5</v>
      </c>
      <c r="DN454" t="s">
        <v>438</v>
      </c>
      <c r="DO454">
        <v>2</v>
      </c>
      <c r="DP454" t="b">
        <v>1</v>
      </c>
      <c r="DQ454">
        <v>1761414660.84615</v>
      </c>
      <c r="DR454">
        <v>818.825615384615</v>
      </c>
      <c r="DS454">
        <v>859.509692307692</v>
      </c>
      <c r="DT454">
        <v>29.1044461538462</v>
      </c>
      <c r="DU454">
        <v>25.7210923076923</v>
      </c>
      <c r="DV454">
        <v>817.728230769231</v>
      </c>
      <c r="DW454">
        <v>28.7892769230769</v>
      </c>
      <c r="DX454">
        <v>499.987769230769</v>
      </c>
      <c r="DY454">
        <v>90.2903692307692</v>
      </c>
      <c r="DZ454">
        <v>0.0372854307692308</v>
      </c>
      <c r="EA454">
        <v>36.2713692307692</v>
      </c>
      <c r="EB454">
        <v>36.0122307692308</v>
      </c>
      <c r="EC454">
        <v>999.9</v>
      </c>
      <c r="ED454">
        <v>0</v>
      </c>
      <c r="EE454">
        <v>0</v>
      </c>
      <c r="EF454">
        <v>10000.1423076923</v>
      </c>
      <c r="EG454">
        <v>0</v>
      </c>
      <c r="EH454">
        <v>1275.12923076923</v>
      </c>
      <c r="EI454">
        <v>-40.6839307692308</v>
      </c>
      <c r="EJ454">
        <v>843.371076923077</v>
      </c>
      <c r="EK454">
        <v>882.200769230769</v>
      </c>
      <c r="EL454">
        <v>3.38336692307692</v>
      </c>
      <c r="EM454">
        <v>859.509692307692</v>
      </c>
      <c r="EN454">
        <v>25.7210923076923</v>
      </c>
      <c r="EO454">
        <v>2.62785307692308</v>
      </c>
      <c r="EP454">
        <v>2.32236538461538</v>
      </c>
      <c r="EQ454">
        <v>21.8407923076923</v>
      </c>
      <c r="ER454">
        <v>19.8323846153846</v>
      </c>
      <c r="ES454">
        <v>1199.99153846154</v>
      </c>
      <c r="ET454">
        <v>0.966994846153846</v>
      </c>
      <c r="EU454">
        <v>0.0330054076923077</v>
      </c>
      <c r="EV454">
        <v>0</v>
      </c>
      <c r="EW454">
        <v>1340.47307692308</v>
      </c>
      <c r="EX454">
        <v>5.00059</v>
      </c>
      <c r="EY454">
        <v>16611.4230769231</v>
      </c>
      <c r="EZ454">
        <v>10358.6153846154</v>
      </c>
      <c r="FA454">
        <v>52.062</v>
      </c>
      <c r="FB454">
        <v>53.6823076923077</v>
      </c>
      <c r="FC454">
        <v>52.3556153846154</v>
      </c>
      <c r="FD454">
        <v>53.1201538461538</v>
      </c>
      <c r="FE454">
        <v>53.1007692307692</v>
      </c>
      <c r="FF454">
        <v>1155.55153846154</v>
      </c>
      <c r="FG454">
        <v>39.44</v>
      </c>
      <c r="FH454">
        <v>0</v>
      </c>
      <c r="FI454">
        <v>1761414628.9</v>
      </c>
      <c r="FJ454">
        <v>0</v>
      </c>
      <c r="FK454">
        <v>1340.45615384615</v>
      </c>
      <c r="FL454">
        <v>-4.1367521421458</v>
      </c>
      <c r="FM454">
        <v>-72.3179486672375</v>
      </c>
      <c r="FN454">
        <v>16610.9807692308</v>
      </c>
      <c r="FO454">
        <v>15</v>
      </c>
      <c r="FP454">
        <v>0</v>
      </c>
      <c r="FQ454" t="s">
        <v>439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-40.65452</v>
      </c>
      <c r="GD454">
        <v>0.0528541353383781</v>
      </c>
      <c r="GE454">
        <v>0.373628258567255</v>
      </c>
      <c r="GF454">
        <v>1</v>
      </c>
      <c r="GG454">
        <v>1340.73147058824</v>
      </c>
      <c r="GH454">
        <v>-5.01711230098978</v>
      </c>
      <c r="GI454">
        <v>0.543680985358909</v>
      </c>
      <c r="GJ454">
        <v>-1</v>
      </c>
      <c r="GK454">
        <v>3.4052745</v>
      </c>
      <c r="GL454">
        <v>-0.550805864661654</v>
      </c>
      <c r="GM454">
        <v>0.0529693088000023</v>
      </c>
      <c r="GN454">
        <v>0</v>
      </c>
      <c r="GO454">
        <v>1</v>
      </c>
      <c r="GP454">
        <v>2</v>
      </c>
      <c r="GQ454" t="s">
        <v>446</v>
      </c>
      <c r="GR454">
        <v>3.1293</v>
      </c>
      <c r="GS454">
        <v>2.7155</v>
      </c>
      <c r="GT454">
        <v>0.142571</v>
      </c>
      <c r="GU454">
        <v>0.147418</v>
      </c>
      <c r="GV454">
        <v>0.113912</v>
      </c>
      <c r="GW454">
        <v>0.104819</v>
      </c>
      <c r="GX454">
        <v>31388.8</v>
      </c>
      <c r="GY454">
        <v>33151.8</v>
      </c>
      <c r="GZ454">
        <v>33208.3</v>
      </c>
      <c r="HA454">
        <v>35295.2</v>
      </c>
      <c r="HB454">
        <v>41838</v>
      </c>
      <c r="HC454">
        <v>45490.6</v>
      </c>
      <c r="HD454">
        <v>52040.3</v>
      </c>
      <c r="HE454">
        <v>56525.6</v>
      </c>
      <c r="HF454">
        <v>1.76912</v>
      </c>
      <c r="HG454">
        <v>1.63295</v>
      </c>
      <c r="HH454">
        <v>-0.00309199</v>
      </c>
      <c r="HI454">
        <v>0</v>
      </c>
      <c r="HJ454">
        <v>36.0493</v>
      </c>
      <c r="HK454">
        <v>999.9</v>
      </c>
      <c r="HL454">
        <v>56.818</v>
      </c>
      <c r="HM454">
        <v>29.91</v>
      </c>
      <c r="HN454">
        <v>26.674</v>
      </c>
      <c r="HO454">
        <v>56.7678</v>
      </c>
      <c r="HP454">
        <v>42.6162</v>
      </c>
      <c r="HQ454">
        <v>1</v>
      </c>
      <c r="HR454">
        <v>1.43079</v>
      </c>
      <c r="HS454">
        <v>5.26259</v>
      </c>
      <c r="HT454">
        <v>20.0561</v>
      </c>
      <c r="HU454">
        <v>5.19183</v>
      </c>
      <c r="HV454">
        <v>12.0122</v>
      </c>
      <c r="HW454">
        <v>4.9727</v>
      </c>
      <c r="HX454">
        <v>3.29497</v>
      </c>
      <c r="HY454">
        <v>9999</v>
      </c>
      <c r="HZ454">
        <v>9999</v>
      </c>
      <c r="IA454">
        <v>999.9</v>
      </c>
      <c r="IB454">
        <v>9999</v>
      </c>
      <c r="IC454">
        <v>1.86325</v>
      </c>
      <c r="ID454">
        <v>1.86813</v>
      </c>
      <c r="IE454">
        <v>1.86783</v>
      </c>
      <c r="IF454">
        <v>1.86905</v>
      </c>
      <c r="IG454">
        <v>1.86982</v>
      </c>
      <c r="IH454">
        <v>1.86596</v>
      </c>
      <c r="II454">
        <v>1.86695</v>
      </c>
      <c r="IJ454">
        <v>1.86843</v>
      </c>
      <c r="IK454">
        <v>5</v>
      </c>
      <c r="IL454">
        <v>0</v>
      </c>
      <c r="IM454">
        <v>0</v>
      </c>
      <c r="IN454">
        <v>0</v>
      </c>
      <c r="IO454" t="s">
        <v>441</v>
      </c>
      <c r="IP454" t="s">
        <v>442</v>
      </c>
      <c r="IQ454" t="s">
        <v>443</v>
      </c>
      <c r="IR454" t="s">
        <v>443</v>
      </c>
      <c r="IS454" t="s">
        <v>443</v>
      </c>
      <c r="IT454" t="s">
        <v>443</v>
      </c>
      <c r="IU454">
        <v>0</v>
      </c>
      <c r="IV454">
        <v>100</v>
      </c>
      <c r="IW454">
        <v>100</v>
      </c>
      <c r="IX454">
        <v>1.097</v>
      </c>
      <c r="IY454">
        <v>0.3152</v>
      </c>
      <c r="IZ454">
        <v>1.09748391826392</v>
      </c>
      <c r="JA454">
        <v>0</v>
      </c>
      <c r="JB454">
        <v>0</v>
      </c>
      <c r="JC454">
        <v>0</v>
      </c>
      <c r="JD454">
        <v>0.315191680746845</v>
      </c>
      <c r="JE454">
        <v>0</v>
      </c>
      <c r="JF454">
        <v>0</v>
      </c>
      <c r="JG454">
        <v>0</v>
      </c>
      <c r="JH454">
        <v>5</v>
      </c>
      <c r="JI454">
        <v>2273</v>
      </c>
      <c r="JJ454">
        <v>0</v>
      </c>
      <c r="JK454">
        <v>25</v>
      </c>
      <c r="JL454">
        <v>29356911.1</v>
      </c>
      <c r="JM454">
        <v>29356911.1</v>
      </c>
      <c r="JN454">
        <v>1.87256</v>
      </c>
      <c r="JO454">
        <v>2.61841</v>
      </c>
      <c r="JP454">
        <v>1.54785</v>
      </c>
      <c r="JQ454">
        <v>2.31567</v>
      </c>
      <c r="JR454">
        <v>1.64673</v>
      </c>
      <c r="JS454">
        <v>2.35229</v>
      </c>
      <c r="JT454">
        <v>34.1225</v>
      </c>
      <c r="JU454">
        <v>24.1663</v>
      </c>
      <c r="JV454">
        <v>18</v>
      </c>
      <c r="JW454">
        <v>500.534</v>
      </c>
      <c r="JX454">
        <v>403.926</v>
      </c>
      <c r="JY454">
        <v>29.4278</v>
      </c>
      <c r="JZ454">
        <v>44.251</v>
      </c>
      <c r="KA454">
        <v>29.9977</v>
      </c>
      <c r="KB454">
        <v>44.2488</v>
      </c>
      <c r="KC454">
        <v>44.1522</v>
      </c>
      <c r="KD454">
        <v>37.5179</v>
      </c>
      <c r="KE454">
        <v>0</v>
      </c>
      <c r="KF454">
        <v>100</v>
      </c>
      <c r="KG454">
        <v>29.4402</v>
      </c>
      <c r="KH454">
        <v>906.313</v>
      </c>
      <c r="KI454">
        <v>34.6858</v>
      </c>
      <c r="KJ454">
        <v>94.4311</v>
      </c>
      <c r="KK454">
        <v>91.5115</v>
      </c>
    </row>
    <row r="455" spans="1:297">
      <c r="A455">
        <v>439</v>
      </c>
      <c r="B455">
        <v>1761414674</v>
      </c>
      <c r="C455">
        <v>6493</v>
      </c>
      <c r="D455" t="s">
        <v>1324</v>
      </c>
      <c r="E455" t="s">
        <v>1325</v>
      </c>
      <c r="F455">
        <v>5</v>
      </c>
      <c r="G455" t="s">
        <v>1217</v>
      </c>
      <c r="H455" t="s">
        <v>436</v>
      </c>
      <c r="I455">
        <v>1761414665.84615</v>
      </c>
      <c r="J455">
        <f>(K455)/1000</f>
        <v>0</v>
      </c>
      <c r="K455">
        <f>IF(DP455, AN455, AH455)</f>
        <v>0</v>
      </c>
      <c r="L455">
        <f>IF(DP455, AI455, AG455)</f>
        <v>0</v>
      </c>
      <c r="M455">
        <f>DR455 - IF(AU455&gt;1, L455*DL455*100.0/(AW455), 0)</f>
        <v>0</v>
      </c>
      <c r="N455">
        <f>((T455-J455/2)*M455-L455)/(T455+J455/2)</f>
        <v>0</v>
      </c>
      <c r="O455">
        <f>N455*(DY455+DZ455)/1000.0</f>
        <v>0</v>
      </c>
      <c r="P455">
        <f>(DR455 - IF(AU455&gt;1, L455*DL455*100.0/(AW455), 0))*(DY455+DZ455)/1000.0</f>
        <v>0</v>
      </c>
      <c r="Q455">
        <f>2.0/((1/S455-1/R455)+SIGN(S455)*SQRT((1/S455-1/R455)*(1/S455-1/R455) + 4*DM455/((DM455+1)*(DM455+1))*(2*1/S455*1/R455-1/R455*1/R455)))</f>
        <v>0</v>
      </c>
      <c r="R455">
        <f>IF(LEFT(DN455,1)&lt;&gt;"0",IF(LEFT(DN455,1)="1",3.0,DO455),$D$5+$E$5*(EF455*DY455/($K$5*1000))+$F$5*(EF455*DY455/($K$5*1000))*MAX(MIN(DL455,$J$5),$I$5)*MAX(MIN(DL455,$J$5),$I$5)+$G$5*MAX(MIN(DL455,$J$5),$I$5)*(EF455*DY455/($K$5*1000))+$H$5*(EF455*DY455/($K$5*1000))*(EF455*DY455/($K$5*1000)))</f>
        <v>0</v>
      </c>
      <c r="S455">
        <f>J455*(1000-(1000*0.61365*exp(17.502*W455/(240.97+W455))/(DY455+DZ455)+DT455)/2)/(1000*0.61365*exp(17.502*W455/(240.97+W455))/(DY455+DZ455)-DT455)</f>
        <v>0</v>
      </c>
      <c r="T455">
        <f>1/((DM455+1)/(Q455/1.6)+1/(R455/1.37)) + DM455/((DM455+1)/(Q455/1.6) + DM455/(R455/1.37))</f>
        <v>0</v>
      </c>
      <c r="U455">
        <f>(DH455*DK455)</f>
        <v>0</v>
      </c>
      <c r="V455">
        <f>(EA455+(U455+2*0.95*5.67E-8*(((EA455+$B$7)+273)^4-(EA455+273)^4)-44100*J455)/(1.84*29.3*R455+8*0.95*5.67E-8*(EA455+273)^3))</f>
        <v>0</v>
      </c>
      <c r="W455">
        <f>($C$7*EB455+$D$7*EC455+$E$7*V455)</f>
        <v>0</v>
      </c>
      <c r="X455">
        <f>0.61365*exp(17.502*W455/(240.97+W455))</f>
        <v>0</v>
      </c>
      <c r="Y455">
        <f>(Z455/AA455*100)</f>
        <v>0</v>
      </c>
      <c r="Z455">
        <f>DT455*(DY455+DZ455)/1000</f>
        <v>0</v>
      </c>
      <c r="AA455">
        <f>0.61365*exp(17.502*EA455/(240.97+EA455))</f>
        <v>0</v>
      </c>
      <c r="AB455">
        <f>(X455-DT455*(DY455+DZ455)/1000)</f>
        <v>0</v>
      </c>
      <c r="AC455">
        <f>(-J455*44100)</f>
        <v>0</v>
      </c>
      <c r="AD455">
        <f>2*29.3*R455*0.92*(EA455-W455)</f>
        <v>0</v>
      </c>
      <c r="AE455">
        <f>2*0.95*5.67E-8*(((EA455+$B$7)+273)^4-(W455+273)^4)</f>
        <v>0</v>
      </c>
      <c r="AF455">
        <f>U455+AE455+AC455+AD455</f>
        <v>0</v>
      </c>
      <c r="AG455">
        <f>DX455*AU455*(DS455-DR455*(1000-AU455*DU455)/(1000-AU455*DT455))/(100*DL455)</f>
        <v>0</v>
      </c>
      <c r="AH455">
        <f>1000*DX455*AU455*(DT455-DU455)/(100*DL455*(1000-AU455*DT455))</f>
        <v>0</v>
      </c>
      <c r="AI455">
        <f>(AJ455 - AK455 - DY455*1E3/(8.314*(EA455+273.15)) * AM455/DX455 * AL455) * DX455/(100*DL455) * (1000 - DU455)/1000</f>
        <v>0</v>
      </c>
      <c r="AJ455">
        <v>915.989865573016</v>
      </c>
      <c r="AK455">
        <v>883.829242424242</v>
      </c>
      <c r="AL455">
        <v>3.46548357372911</v>
      </c>
      <c r="AM455">
        <v>65.3915502829197</v>
      </c>
      <c r="AN455">
        <f>(AP455 - AO455 + DY455*1E3/(8.314*(EA455+273.15)) * AR455/DX455 * AQ455) * DX455/(100*DL455) * 1000/(1000 - AP455)</f>
        <v>0</v>
      </c>
      <c r="AO455">
        <v>25.7306849298359</v>
      </c>
      <c r="AP455">
        <v>29.0116793939394</v>
      </c>
      <c r="AQ455">
        <v>-0.00720682567491197</v>
      </c>
      <c r="AR455">
        <v>110.494569577737</v>
      </c>
      <c r="AS455">
        <v>0</v>
      </c>
      <c r="AT455">
        <v>0</v>
      </c>
      <c r="AU455">
        <f>IF(AS455*$H$13&gt;=AW455,1.0,(AW455/(AW455-AS455*$H$13)))</f>
        <v>0</v>
      </c>
      <c r="AV455">
        <f>(AU455-1)*100</f>
        <v>0</v>
      </c>
      <c r="AW455">
        <f>MAX(0,($B$13+$C$13*EF455)/(1+$D$13*EF455)*DY455/(EA455+273)*$E$13)</f>
        <v>0</v>
      </c>
      <c r="AX455" t="s">
        <v>437</v>
      </c>
      <c r="AY455" t="s">
        <v>437</v>
      </c>
      <c r="AZ455">
        <v>0</v>
      </c>
      <c r="BA455">
        <v>0</v>
      </c>
      <c r="BB455">
        <f>1-AZ455/BA455</f>
        <v>0</v>
      </c>
      <c r="BC455">
        <v>0</v>
      </c>
      <c r="BD455" t="s">
        <v>437</v>
      </c>
      <c r="BE455" t="s">
        <v>437</v>
      </c>
      <c r="BF455">
        <v>0</v>
      </c>
      <c r="BG455">
        <v>0</v>
      </c>
      <c r="BH455">
        <f>1-BF455/BG455</f>
        <v>0</v>
      </c>
      <c r="BI455">
        <v>0.5</v>
      </c>
      <c r="BJ455">
        <f>DI455</f>
        <v>0</v>
      </c>
      <c r="BK455">
        <f>L455</f>
        <v>0</v>
      </c>
      <c r="BL455">
        <f>BH455*BI455*BJ455</f>
        <v>0</v>
      </c>
      <c r="BM455">
        <f>(BK455-BC455)/BJ455</f>
        <v>0</v>
      </c>
      <c r="BN455">
        <f>(BA455-BG455)/BG455</f>
        <v>0</v>
      </c>
      <c r="BO455">
        <f>AZ455/(BB455+AZ455/BG455)</f>
        <v>0</v>
      </c>
      <c r="BP455" t="s">
        <v>437</v>
      </c>
      <c r="BQ455">
        <v>0</v>
      </c>
      <c r="BR455">
        <f>IF(BQ455&lt;&gt;0, BQ455, BO455)</f>
        <v>0</v>
      </c>
      <c r="BS455">
        <f>1-BR455/BG455</f>
        <v>0</v>
      </c>
      <c r="BT455">
        <f>(BG455-BF455)/(BG455-BR455)</f>
        <v>0</v>
      </c>
      <c r="BU455">
        <f>(BA455-BG455)/(BA455-BR455)</f>
        <v>0</v>
      </c>
      <c r="BV455">
        <f>(BG455-BF455)/(BG455-AZ455)</f>
        <v>0</v>
      </c>
      <c r="BW455">
        <f>(BA455-BG455)/(BA455-AZ455)</f>
        <v>0</v>
      </c>
      <c r="BX455">
        <f>(BT455*BR455/BF455)</f>
        <v>0</v>
      </c>
      <c r="BY455">
        <f>(1-BX455)</f>
        <v>0</v>
      </c>
      <c r="DH455">
        <f>$B$11*EG455+$C$11*EH455+$F$11*ES455*(1-EV455)</f>
        <v>0</v>
      </c>
      <c r="DI455">
        <f>DH455*DJ455</f>
        <v>0</v>
      </c>
      <c r="DJ455">
        <f>($B$11*$D$9+$C$11*$D$9+$F$11*((FF455+EX455)/MAX(FF455+EX455+FG455, 0.1)*$I$9+FG455/MAX(FF455+EX455+FG455, 0.1)*$J$9))/($B$11+$C$11+$F$11)</f>
        <v>0</v>
      </c>
      <c r="DK455">
        <f>($B$11*$K$9+$C$11*$K$9+$F$11*((FF455+EX455)/MAX(FF455+EX455+FG455, 0.1)*$P$9+FG455/MAX(FF455+EX455+FG455, 0.1)*$Q$9))/($B$11+$C$11+$F$11)</f>
        <v>0</v>
      </c>
      <c r="DL455">
        <v>6</v>
      </c>
      <c r="DM455">
        <v>0.5</v>
      </c>
      <c r="DN455" t="s">
        <v>438</v>
      </c>
      <c r="DO455">
        <v>2</v>
      </c>
      <c r="DP455" t="b">
        <v>1</v>
      </c>
      <c r="DQ455">
        <v>1761414665.84615</v>
      </c>
      <c r="DR455">
        <v>834.876923076923</v>
      </c>
      <c r="DS455">
        <v>875.972384615385</v>
      </c>
      <c r="DT455">
        <v>29.0646</v>
      </c>
      <c r="DU455">
        <v>25.7247846153846</v>
      </c>
      <c r="DV455">
        <v>833.779307692308</v>
      </c>
      <c r="DW455">
        <v>28.7494153846154</v>
      </c>
      <c r="DX455">
        <v>500.001769230769</v>
      </c>
      <c r="DY455">
        <v>90.2909615384615</v>
      </c>
      <c r="DZ455">
        <v>0.0373537</v>
      </c>
      <c r="EA455">
        <v>36.2595846153846</v>
      </c>
      <c r="EB455">
        <v>36.0025307692308</v>
      </c>
      <c r="EC455">
        <v>999.9</v>
      </c>
      <c r="ED455">
        <v>0</v>
      </c>
      <c r="EE455">
        <v>0</v>
      </c>
      <c r="EF455">
        <v>10003.7461538462</v>
      </c>
      <c r="EG455">
        <v>0</v>
      </c>
      <c r="EH455">
        <v>1275.14846153846</v>
      </c>
      <c r="EI455">
        <v>-41.0954923076923</v>
      </c>
      <c r="EJ455">
        <v>859.868230769231</v>
      </c>
      <c r="EK455">
        <v>899.101692307692</v>
      </c>
      <c r="EL455">
        <v>3.33981692307692</v>
      </c>
      <c r="EM455">
        <v>875.972384615385</v>
      </c>
      <c r="EN455">
        <v>25.7247846153846</v>
      </c>
      <c r="EO455">
        <v>2.62427230769231</v>
      </c>
      <c r="EP455">
        <v>2.32271461538462</v>
      </c>
      <c r="EQ455">
        <v>21.8184615384615</v>
      </c>
      <c r="ER455">
        <v>19.8348076923077</v>
      </c>
      <c r="ES455">
        <v>1199.94923076923</v>
      </c>
      <c r="ET455">
        <v>0.966993461538461</v>
      </c>
      <c r="EU455">
        <v>0.0330067153846154</v>
      </c>
      <c r="EV455">
        <v>0</v>
      </c>
      <c r="EW455">
        <v>1340.15846153846</v>
      </c>
      <c r="EX455">
        <v>5.00059</v>
      </c>
      <c r="EY455">
        <v>16605.0230769231</v>
      </c>
      <c r="EZ455">
        <v>10358.2538461538</v>
      </c>
      <c r="FA455">
        <v>52.062</v>
      </c>
      <c r="FB455">
        <v>53.6679230769231</v>
      </c>
      <c r="FC455">
        <v>52.3362307692308</v>
      </c>
      <c r="FD455">
        <v>53.1007692307692</v>
      </c>
      <c r="FE455">
        <v>53.0813846153846</v>
      </c>
      <c r="FF455">
        <v>1155.50923076923</v>
      </c>
      <c r="FG455">
        <v>39.44</v>
      </c>
      <c r="FH455">
        <v>0</v>
      </c>
      <c r="FI455">
        <v>1761414634.3</v>
      </c>
      <c r="FJ455">
        <v>0</v>
      </c>
      <c r="FK455">
        <v>1340.0592</v>
      </c>
      <c r="FL455">
        <v>-5.11769232547229</v>
      </c>
      <c r="FM455">
        <v>-65.3846152390653</v>
      </c>
      <c r="FN455">
        <v>16604.66</v>
      </c>
      <c r="FO455">
        <v>15</v>
      </c>
      <c r="FP455">
        <v>0</v>
      </c>
      <c r="FQ455" t="s">
        <v>439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-41.0295142857143</v>
      </c>
      <c r="GD455">
        <v>-4.5161922077922</v>
      </c>
      <c r="GE455">
        <v>0.741310850733325</v>
      </c>
      <c r="GF455">
        <v>0</v>
      </c>
      <c r="GG455">
        <v>1340.33147058824</v>
      </c>
      <c r="GH455">
        <v>-4.33964859104941</v>
      </c>
      <c r="GI455">
        <v>0.473399050378908</v>
      </c>
      <c r="GJ455">
        <v>-1</v>
      </c>
      <c r="GK455">
        <v>3.36500476190476</v>
      </c>
      <c r="GL455">
        <v>-0.523863116883113</v>
      </c>
      <c r="GM455">
        <v>0.0528975480230235</v>
      </c>
      <c r="GN455">
        <v>0</v>
      </c>
      <c r="GO455">
        <v>0</v>
      </c>
      <c r="GP455">
        <v>2</v>
      </c>
      <c r="GQ455" t="s">
        <v>473</v>
      </c>
      <c r="GR455">
        <v>3.12954</v>
      </c>
      <c r="GS455">
        <v>2.71468</v>
      </c>
      <c r="GT455">
        <v>0.14448</v>
      </c>
      <c r="GU455">
        <v>0.149259</v>
      </c>
      <c r="GV455">
        <v>0.11382</v>
      </c>
      <c r="GW455">
        <v>0.104839</v>
      </c>
      <c r="GX455">
        <v>31319.9</v>
      </c>
      <c r="GY455">
        <v>33081.9</v>
      </c>
      <c r="GZ455">
        <v>33209.5</v>
      </c>
      <c r="HA455">
        <v>35297.2</v>
      </c>
      <c r="HB455">
        <v>41843.5</v>
      </c>
      <c r="HC455">
        <v>45492.1</v>
      </c>
      <c r="HD455">
        <v>52041.9</v>
      </c>
      <c r="HE455">
        <v>56528.4</v>
      </c>
      <c r="HF455">
        <v>1.76947</v>
      </c>
      <c r="HG455">
        <v>1.63307</v>
      </c>
      <c r="HH455">
        <v>-0.00394881</v>
      </c>
      <c r="HI455">
        <v>0</v>
      </c>
      <c r="HJ455">
        <v>36.0426</v>
      </c>
      <c r="HK455">
        <v>999.9</v>
      </c>
      <c r="HL455">
        <v>56.818</v>
      </c>
      <c r="HM455">
        <v>29.91</v>
      </c>
      <c r="HN455">
        <v>26.6714</v>
      </c>
      <c r="HO455">
        <v>56.4478</v>
      </c>
      <c r="HP455">
        <v>42.6162</v>
      </c>
      <c r="HQ455">
        <v>1</v>
      </c>
      <c r="HR455">
        <v>1.42791</v>
      </c>
      <c r="HS455">
        <v>4.71537</v>
      </c>
      <c r="HT455">
        <v>20.0707</v>
      </c>
      <c r="HU455">
        <v>5.19063</v>
      </c>
      <c r="HV455">
        <v>12.0111</v>
      </c>
      <c r="HW455">
        <v>4.9722</v>
      </c>
      <c r="HX455">
        <v>3.29492</v>
      </c>
      <c r="HY455">
        <v>9999</v>
      </c>
      <c r="HZ455">
        <v>9999</v>
      </c>
      <c r="IA455">
        <v>999.9</v>
      </c>
      <c r="IB455">
        <v>9999</v>
      </c>
      <c r="IC455">
        <v>1.86325</v>
      </c>
      <c r="ID455">
        <v>1.86813</v>
      </c>
      <c r="IE455">
        <v>1.86783</v>
      </c>
      <c r="IF455">
        <v>1.86905</v>
      </c>
      <c r="IG455">
        <v>1.86983</v>
      </c>
      <c r="IH455">
        <v>1.86596</v>
      </c>
      <c r="II455">
        <v>1.86697</v>
      </c>
      <c r="IJ455">
        <v>1.86844</v>
      </c>
      <c r="IK455">
        <v>5</v>
      </c>
      <c r="IL455">
        <v>0</v>
      </c>
      <c r="IM455">
        <v>0</v>
      </c>
      <c r="IN455">
        <v>0</v>
      </c>
      <c r="IO455" t="s">
        <v>441</v>
      </c>
      <c r="IP455" t="s">
        <v>442</v>
      </c>
      <c r="IQ455" t="s">
        <v>443</v>
      </c>
      <c r="IR455" t="s">
        <v>443</v>
      </c>
      <c r="IS455" t="s">
        <v>443</v>
      </c>
      <c r="IT455" t="s">
        <v>443</v>
      </c>
      <c r="IU455">
        <v>0</v>
      </c>
      <c r="IV455">
        <v>100</v>
      </c>
      <c r="IW455">
        <v>100</v>
      </c>
      <c r="IX455">
        <v>1.097</v>
      </c>
      <c r="IY455">
        <v>0.3152</v>
      </c>
      <c r="IZ455">
        <v>1.09748391826392</v>
      </c>
      <c r="JA455">
        <v>0</v>
      </c>
      <c r="JB455">
        <v>0</v>
      </c>
      <c r="JC455">
        <v>0</v>
      </c>
      <c r="JD455">
        <v>0.315191680746845</v>
      </c>
      <c r="JE455">
        <v>0</v>
      </c>
      <c r="JF455">
        <v>0</v>
      </c>
      <c r="JG455">
        <v>0</v>
      </c>
      <c r="JH455">
        <v>5</v>
      </c>
      <c r="JI455">
        <v>2273</v>
      </c>
      <c r="JJ455">
        <v>0</v>
      </c>
      <c r="JK455">
        <v>25</v>
      </c>
      <c r="JL455">
        <v>29356911.2</v>
      </c>
      <c r="JM455">
        <v>29356911.2</v>
      </c>
      <c r="JN455">
        <v>1.89697</v>
      </c>
      <c r="JO455">
        <v>2.6123</v>
      </c>
      <c r="JP455">
        <v>1.54785</v>
      </c>
      <c r="JQ455">
        <v>2.31689</v>
      </c>
      <c r="JR455">
        <v>1.64673</v>
      </c>
      <c r="JS455">
        <v>2.38037</v>
      </c>
      <c r="JT455">
        <v>34.1452</v>
      </c>
      <c r="JU455">
        <v>24.1838</v>
      </c>
      <c r="JV455">
        <v>18</v>
      </c>
      <c r="JW455">
        <v>500.629</v>
      </c>
      <c r="JX455">
        <v>403.882</v>
      </c>
      <c r="JY455">
        <v>29.4357</v>
      </c>
      <c r="JZ455">
        <v>44.2298</v>
      </c>
      <c r="KA455">
        <v>29.9974</v>
      </c>
      <c r="KB455">
        <v>44.2255</v>
      </c>
      <c r="KC455">
        <v>44.1293</v>
      </c>
      <c r="KD455">
        <v>38.1077</v>
      </c>
      <c r="KE455">
        <v>0</v>
      </c>
      <c r="KF455">
        <v>100</v>
      </c>
      <c r="KG455">
        <v>29.6375</v>
      </c>
      <c r="KH455">
        <v>926.551</v>
      </c>
      <c r="KI455">
        <v>34.6858</v>
      </c>
      <c r="KJ455">
        <v>94.4341</v>
      </c>
      <c r="KK455">
        <v>91.5163</v>
      </c>
    </row>
    <row r="456" spans="1:297">
      <c r="A456">
        <v>440</v>
      </c>
      <c r="B456">
        <v>1761414679</v>
      </c>
      <c r="C456">
        <v>6498</v>
      </c>
      <c r="D456" t="s">
        <v>1326</v>
      </c>
      <c r="E456" t="s">
        <v>1327</v>
      </c>
      <c r="F456">
        <v>5</v>
      </c>
      <c r="G456" t="s">
        <v>1217</v>
      </c>
      <c r="H456" t="s">
        <v>436</v>
      </c>
      <c r="I456">
        <v>1761414670.84615</v>
      </c>
      <c r="J456">
        <f>(K456)/1000</f>
        <v>0</v>
      </c>
      <c r="K456">
        <f>IF(DP456, AN456, AH456)</f>
        <v>0</v>
      </c>
      <c r="L456">
        <f>IF(DP456, AI456, AG456)</f>
        <v>0</v>
      </c>
      <c r="M456">
        <f>DR456 - IF(AU456&gt;1, L456*DL456*100.0/(AW456), 0)</f>
        <v>0</v>
      </c>
      <c r="N456">
        <f>((T456-J456/2)*M456-L456)/(T456+J456/2)</f>
        <v>0</v>
      </c>
      <c r="O456">
        <f>N456*(DY456+DZ456)/1000.0</f>
        <v>0</v>
      </c>
      <c r="P456">
        <f>(DR456 - IF(AU456&gt;1, L456*DL456*100.0/(AW456), 0))*(DY456+DZ456)/1000.0</f>
        <v>0</v>
      </c>
      <c r="Q456">
        <f>2.0/((1/S456-1/R456)+SIGN(S456)*SQRT((1/S456-1/R456)*(1/S456-1/R456) + 4*DM456/((DM456+1)*(DM456+1))*(2*1/S456*1/R456-1/R456*1/R456)))</f>
        <v>0</v>
      </c>
      <c r="R456">
        <f>IF(LEFT(DN456,1)&lt;&gt;"0",IF(LEFT(DN456,1)="1",3.0,DO456),$D$5+$E$5*(EF456*DY456/($K$5*1000))+$F$5*(EF456*DY456/($K$5*1000))*MAX(MIN(DL456,$J$5),$I$5)*MAX(MIN(DL456,$J$5),$I$5)+$G$5*MAX(MIN(DL456,$J$5),$I$5)*(EF456*DY456/($K$5*1000))+$H$5*(EF456*DY456/($K$5*1000))*(EF456*DY456/($K$5*1000)))</f>
        <v>0</v>
      </c>
      <c r="S456">
        <f>J456*(1000-(1000*0.61365*exp(17.502*W456/(240.97+W456))/(DY456+DZ456)+DT456)/2)/(1000*0.61365*exp(17.502*W456/(240.97+W456))/(DY456+DZ456)-DT456)</f>
        <v>0</v>
      </c>
      <c r="T456">
        <f>1/((DM456+1)/(Q456/1.6)+1/(R456/1.37)) + DM456/((DM456+1)/(Q456/1.6) + DM456/(R456/1.37))</f>
        <v>0</v>
      </c>
      <c r="U456">
        <f>(DH456*DK456)</f>
        <v>0</v>
      </c>
      <c r="V456">
        <f>(EA456+(U456+2*0.95*5.67E-8*(((EA456+$B$7)+273)^4-(EA456+273)^4)-44100*J456)/(1.84*29.3*R456+8*0.95*5.67E-8*(EA456+273)^3))</f>
        <v>0</v>
      </c>
      <c r="W456">
        <f>($C$7*EB456+$D$7*EC456+$E$7*V456)</f>
        <v>0</v>
      </c>
      <c r="X456">
        <f>0.61365*exp(17.502*W456/(240.97+W456))</f>
        <v>0</v>
      </c>
      <c r="Y456">
        <f>(Z456/AA456*100)</f>
        <v>0</v>
      </c>
      <c r="Z456">
        <f>DT456*(DY456+DZ456)/1000</f>
        <v>0</v>
      </c>
      <c r="AA456">
        <f>0.61365*exp(17.502*EA456/(240.97+EA456))</f>
        <v>0</v>
      </c>
      <c r="AB456">
        <f>(X456-DT456*(DY456+DZ456)/1000)</f>
        <v>0</v>
      </c>
      <c r="AC456">
        <f>(-J456*44100)</f>
        <v>0</v>
      </c>
      <c r="AD456">
        <f>2*29.3*R456*0.92*(EA456-W456)</f>
        <v>0</v>
      </c>
      <c r="AE456">
        <f>2*0.95*5.67E-8*(((EA456+$B$7)+273)^4-(W456+273)^4)</f>
        <v>0</v>
      </c>
      <c r="AF456">
        <f>U456+AE456+AC456+AD456</f>
        <v>0</v>
      </c>
      <c r="AG456">
        <f>DX456*AU456*(DS456-DR456*(1000-AU456*DU456)/(1000-AU456*DT456))/(100*DL456)</f>
        <v>0</v>
      </c>
      <c r="AH456">
        <f>1000*DX456*AU456*(DT456-DU456)/(100*DL456*(1000-AU456*DT456))</f>
        <v>0</v>
      </c>
      <c r="AI456">
        <f>(AJ456 - AK456 - DY456*1E3/(8.314*(EA456+273.15)) * AM456/DX456 * AL456) * DX456/(100*DL456) * (1000 - DU456)/1000</f>
        <v>0</v>
      </c>
      <c r="AJ456">
        <v>932.745520558491</v>
      </c>
      <c r="AK456">
        <v>900.687575757575</v>
      </c>
      <c r="AL456">
        <v>3.36911999240443</v>
      </c>
      <c r="AM456">
        <v>65.3915502829197</v>
      </c>
      <c r="AN456">
        <f>(AP456 - AO456 + DY456*1E3/(8.314*(EA456+273.15)) * AR456/DX456 * AQ456) * DX456/(100*DL456) * 1000/(1000 - AP456)</f>
        <v>0</v>
      </c>
      <c r="AO456">
        <v>25.7334941997834</v>
      </c>
      <c r="AP456">
        <v>28.9844109090909</v>
      </c>
      <c r="AQ456">
        <v>-0.003855870198754</v>
      </c>
      <c r="AR456">
        <v>110.494569577737</v>
      </c>
      <c r="AS456">
        <v>0</v>
      </c>
      <c r="AT456">
        <v>0</v>
      </c>
      <c r="AU456">
        <f>IF(AS456*$H$13&gt;=AW456,1.0,(AW456/(AW456-AS456*$H$13)))</f>
        <v>0</v>
      </c>
      <c r="AV456">
        <f>(AU456-1)*100</f>
        <v>0</v>
      </c>
      <c r="AW456">
        <f>MAX(0,($B$13+$C$13*EF456)/(1+$D$13*EF456)*DY456/(EA456+273)*$E$13)</f>
        <v>0</v>
      </c>
      <c r="AX456" t="s">
        <v>437</v>
      </c>
      <c r="AY456" t="s">
        <v>437</v>
      </c>
      <c r="AZ456">
        <v>0</v>
      </c>
      <c r="BA456">
        <v>0</v>
      </c>
      <c r="BB456">
        <f>1-AZ456/BA456</f>
        <v>0</v>
      </c>
      <c r="BC456">
        <v>0</v>
      </c>
      <c r="BD456" t="s">
        <v>437</v>
      </c>
      <c r="BE456" t="s">
        <v>437</v>
      </c>
      <c r="BF456">
        <v>0</v>
      </c>
      <c r="BG456">
        <v>0</v>
      </c>
      <c r="BH456">
        <f>1-BF456/BG456</f>
        <v>0</v>
      </c>
      <c r="BI456">
        <v>0.5</v>
      </c>
      <c r="BJ456">
        <f>DI456</f>
        <v>0</v>
      </c>
      <c r="BK456">
        <f>L456</f>
        <v>0</v>
      </c>
      <c r="BL456">
        <f>BH456*BI456*BJ456</f>
        <v>0</v>
      </c>
      <c r="BM456">
        <f>(BK456-BC456)/BJ456</f>
        <v>0</v>
      </c>
      <c r="BN456">
        <f>(BA456-BG456)/BG456</f>
        <v>0</v>
      </c>
      <c r="BO456">
        <f>AZ456/(BB456+AZ456/BG456)</f>
        <v>0</v>
      </c>
      <c r="BP456" t="s">
        <v>437</v>
      </c>
      <c r="BQ456">
        <v>0</v>
      </c>
      <c r="BR456">
        <f>IF(BQ456&lt;&gt;0, BQ456, BO456)</f>
        <v>0</v>
      </c>
      <c r="BS456">
        <f>1-BR456/BG456</f>
        <v>0</v>
      </c>
      <c r="BT456">
        <f>(BG456-BF456)/(BG456-BR456)</f>
        <v>0</v>
      </c>
      <c r="BU456">
        <f>(BA456-BG456)/(BA456-BR456)</f>
        <v>0</v>
      </c>
      <c r="BV456">
        <f>(BG456-BF456)/(BG456-AZ456)</f>
        <v>0</v>
      </c>
      <c r="BW456">
        <f>(BA456-BG456)/(BA456-AZ456)</f>
        <v>0</v>
      </c>
      <c r="BX456">
        <f>(BT456*BR456/BF456)</f>
        <v>0</v>
      </c>
      <c r="BY456">
        <f>(1-BX456)</f>
        <v>0</v>
      </c>
      <c r="DH456">
        <f>$B$11*EG456+$C$11*EH456+$F$11*ES456*(1-EV456)</f>
        <v>0</v>
      </c>
      <c r="DI456">
        <f>DH456*DJ456</f>
        <v>0</v>
      </c>
      <c r="DJ456">
        <f>($B$11*$D$9+$C$11*$D$9+$F$11*((FF456+EX456)/MAX(FF456+EX456+FG456, 0.1)*$I$9+FG456/MAX(FF456+EX456+FG456, 0.1)*$J$9))/($B$11+$C$11+$F$11)</f>
        <v>0</v>
      </c>
      <c r="DK456">
        <f>($B$11*$K$9+$C$11*$K$9+$F$11*((FF456+EX456)/MAX(FF456+EX456+FG456, 0.1)*$P$9+FG456/MAX(FF456+EX456+FG456, 0.1)*$Q$9))/($B$11+$C$11+$F$11)</f>
        <v>0</v>
      </c>
      <c r="DL456">
        <v>6</v>
      </c>
      <c r="DM456">
        <v>0.5</v>
      </c>
      <c r="DN456" t="s">
        <v>438</v>
      </c>
      <c r="DO456">
        <v>2</v>
      </c>
      <c r="DP456" t="b">
        <v>1</v>
      </c>
      <c r="DQ456">
        <v>1761414670.84615</v>
      </c>
      <c r="DR456">
        <v>851.043923076923</v>
      </c>
      <c r="DS456">
        <v>892.611461538461</v>
      </c>
      <c r="DT456">
        <v>29.0288153846154</v>
      </c>
      <c r="DU456">
        <v>25.7286153846154</v>
      </c>
      <c r="DV456">
        <v>849.946230769231</v>
      </c>
      <c r="DW456">
        <v>28.7136230769231</v>
      </c>
      <c r="DX456">
        <v>500.052230769231</v>
      </c>
      <c r="DY456">
        <v>90.2922</v>
      </c>
      <c r="DZ456">
        <v>0.0369886846153846</v>
      </c>
      <c r="EA456">
        <v>36.2452230769231</v>
      </c>
      <c r="EB456">
        <v>35.9907</v>
      </c>
      <c r="EC456">
        <v>999.9</v>
      </c>
      <c r="ED456">
        <v>0</v>
      </c>
      <c r="EE456">
        <v>0</v>
      </c>
      <c r="EF456">
        <v>10016.2923076923</v>
      </c>
      <c r="EG456">
        <v>0</v>
      </c>
      <c r="EH456">
        <v>1275.18153846154</v>
      </c>
      <c r="EI456">
        <v>-41.5675923076923</v>
      </c>
      <c r="EJ456">
        <v>876.486769230769</v>
      </c>
      <c r="EK456">
        <v>916.183692307692</v>
      </c>
      <c r="EL456">
        <v>3.30019692307692</v>
      </c>
      <c r="EM456">
        <v>892.611461538461</v>
      </c>
      <c r="EN456">
        <v>25.7286153846154</v>
      </c>
      <c r="EO456">
        <v>2.62107692307692</v>
      </c>
      <c r="EP456">
        <v>2.32309307692308</v>
      </c>
      <c r="EQ456">
        <v>21.7985076923077</v>
      </c>
      <c r="ER456">
        <v>19.8374307692308</v>
      </c>
      <c r="ES456">
        <v>1199.90769230769</v>
      </c>
      <c r="ET456">
        <v>0.966992076923077</v>
      </c>
      <c r="EU456">
        <v>0.033008</v>
      </c>
      <c r="EV456">
        <v>0</v>
      </c>
      <c r="EW456">
        <v>1339.77307692308</v>
      </c>
      <c r="EX456">
        <v>5.00059</v>
      </c>
      <c r="EY456">
        <v>16599.1615384615</v>
      </c>
      <c r="EZ456">
        <v>10357.9</v>
      </c>
      <c r="FA456">
        <v>52.0476923076923</v>
      </c>
      <c r="FB456">
        <v>53.6488461538462</v>
      </c>
      <c r="FC456">
        <v>52.3168461538462</v>
      </c>
      <c r="FD456">
        <v>53.0813846153846</v>
      </c>
      <c r="FE456">
        <v>53.062</v>
      </c>
      <c r="FF456">
        <v>1155.46769230769</v>
      </c>
      <c r="FG456">
        <v>39.44</v>
      </c>
      <c r="FH456">
        <v>0</v>
      </c>
      <c r="FI456">
        <v>1761414639.1</v>
      </c>
      <c r="FJ456">
        <v>0</v>
      </c>
      <c r="FK456">
        <v>1339.7116</v>
      </c>
      <c r="FL456">
        <v>-4.00384614755768</v>
      </c>
      <c r="FM456">
        <v>-57.730769245231</v>
      </c>
      <c r="FN456">
        <v>16599.58</v>
      </c>
      <c r="FO456">
        <v>15</v>
      </c>
      <c r="FP456">
        <v>0</v>
      </c>
      <c r="FQ456" t="s">
        <v>439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-41.27305</v>
      </c>
      <c r="GD456">
        <v>-7.37723007518801</v>
      </c>
      <c r="GE456">
        <v>0.845173885954837</v>
      </c>
      <c r="GF456">
        <v>0</v>
      </c>
      <c r="GG456">
        <v>1339.99058823529</v>
      </c>
      <c r="GH456">
        <v>-4.47975553375445</v>
      </c>
      <c r="GI456">
        <v>0.48081390050664</v>
      </c>
      <c r="GJ456">
        <v>-1</v>
      </c>
      <c r="GK456">
        <v>3.319149</v>
      </c>
      <c r="GL456">
        <v>-0.478326315789475</v>
      </c>
      <c r="GM456">
        <v>0.0460485184235063</v>
      </c>
      <c r="GN456">
        <v>0</v>
      </c>
      <c r="GO456">
        <v>0</v>
      </c>
      <c r="GP456">
        <v>2</v>
      </c>
      <c r="GQ456" t="s">
        <v>473</v>
      </c>
      <c r="GR456">
        <v>3.12948</v>
      </c>
      <c r="GS456">
        <v>2.71442</v>
      </c>
      <c r="GT456">
        <v>0.146334</v>
      </c>
      <c r="GU456">
        <v>0.151181</v>
      </c>
      <c r="GV456">
        <v>0.113761</v>
      </c>
      <c r="GW456">
        <v>0.10485</v>
      </c>
      <c r="GX456">
        <v>31253.5</v>
      </c>
      <c r="GY456">
        <v>33008.6</v>
      </c>
      <c r="GZ456">
        <v>33211.2</v>
      </c>
      <c r="HA456">
        <v>35298.8</v>
      </c>
      <c r="HB456">
        <v>41847.9</v>
      </c>
      <c r="HC456">
        <v>45493.9</v>
      </c>
      <c r="HD456">
        <v>52043.9</v>
      </c>
      <c r="HE456">
        <v>56531.2</v>
      </c>
      <c r="HF456">
        <v>1.76985</v>
      </c>
      <c r="HG456">
        <v>1.63363</v>
      </c>
      <c r="HH456">
        <v>-0.00394881</v>
      </c>
      <c r="HI456">
        <v>0</v>
      </c>
      <c r="HJ456">
        <v>36.0351</v>
      </c>
      <c r="HK456">
        <v>999.9</v>
      </c>
      <c r="HL456">
        <v>56.818</v>
      </c>
      <c r="HM456">
        <v>29.91</v>
      </c>
      <c r="HN456">
        <v>26.6707</v>
      </c>
      <c r="HO456">
        <v>55.6778</v>
      </c>
      <c r="HP456">
        <v>42.3277</v>
      </c>
      <c r="HQ456">
        <v>1</v>
      </c>
      <c r="HR456">
        <v>1.4206</v>
      </c>
      <c r="HS456">
        <v>4.47157</v>
      </c>
      <c r="HT456">
        <v>20.0784</v>
      </c>
      <c r="HU456">
        <v>5.19063</v>
      </c>
      <c r="HV456">
        <v>12.0099</v>
      </c>
      <c r="HW456">
        <v>4.9718</v>
      </c>
      <c r="HX456">
        <v>3.29483</v>
      </c>
      <c r="HY456">
        <v>9999</v>
      </c>
      <c r="HZ456">
        <v>9999</v>
      </c>
      <c r="IA456">
        <v>999.9</v>
      </c>
      <c r="IB456">
        <v>9999</v>
      </c>
      <c r="IC456">
        <v>1.86325</v>
      </c>
      <c r="ID456">
        <v>1.86813</v>
      </c>
      <c r="IE456">
        <v>1.86784</v>
      </c>
      <c r="IF456">
        <v>1.86905</v>
      </c>
      <c r="IG456">
        <v>1.86982</v>
      </c>
      <c r="IH456">
        <v>1.86597</v>
      </c>
      <c r="II456">
        <v>1.86695</v>
      </c>
      <c r="IJ456">
        <v>1.86844</v>
      </c>
      <c r="IK456">
        <v>5</v>
      </c>
      <c r="IL456">
        <v>0</v>
      </c>
      <c r="IM456">
        <v>0</v>
      </c>
      <c r="IN456">
        <v>0</v>
      </c>
      <c r="IO456" t="s">
        <v>441</v>
      </c>
      <c r="IP456" t="s">
        <v>442</v>
      </c>
      <c r="IQ456" t="s">
        <v>443</v>
      </c>
      <c r="IR456" t="s">
        <v>443</v>
      </c>
      <c r="IS456" t="s">
        <v>443</v>
      </c>
      <c r="IT456" t="s">
        <v>443</v>
      </c>
      <c r="IU456">
        <v>0</v>
      </c>
      <c r="IV456">
        <v>100</v>
      </c>
      <c r="IW456">
        <v>100</v>
      </c>
      <c r="IX456">
        <v>1.098</v>
      </c>
      <c r="IY456">
        <v>0.3152</v>
      </c>
      <c r="IZ456">
        <v>1.09748391826392</v>
      </c>
      <c r="JA456">
        <v>0</v>
      </c>
      <c r="JB456">
        <v>0</v>
      </c>
      <c r="JC456">
        <v>0</v>
      </c>
      <c r="JD456">
        <v>0.315191680746845</v>
      </c>
      <c r="JE456">
        <v>0</v>
      </c>
      <c r="JF456">
        <v>0</v>
      </c>
      <c r="JG456">
        <v>0</v>
      </c>
      <c r="JH456">
        <v>5</v>
      </c>
      <c r="JI456">
        <v>2273</v>
      </c>
      <c r="JJ456">
        <v>0</v>
      </c>
      <c r="JK456">
        <v>25</v>
      </c>
      <c r="JL456">
        <v>29356911.3</v>
      </c>
      <c r="JM456">
        <v>29356911.3</v>
      </c>
      <c r="JN456">
        <v>1.92993</v>
      </c>
      <c r="JO456">
        <v>2.62329</v>
      </c>
      <c r="JP456">
        <v>1.54785</v>
      </c>
      <c r="JQ456">
        <v>2.31689</v>
      </c>
      <c r="JR456">
        <v>1.64673</v>
      </c>
      <c r="JS456">
        <v>2.28027</v>
      </c>
      <c r="JT456">
        <v>34.1452</v>
      </c>
      <c r="JU456">
        <v>24.1751</v>
      </c>
      <c r="JV456">
        <v>18</v>
      </c>
      <c r="JW456">
        <v>500.771</v>
      </c>
      <c r="JX456">
        <v>404.106</v>
      </c>
      <c r="JY456">
        <v>29.5971</v>
      </c>
      <c r="JZ456">
        <v>44.2086</v>
      </c>
      <c r="KA456">
        <v>29.9949</v>
      </c>
      <c r="KB456">
        <v>44.2068</v>
      </c>
      <c r="KC456">
        <v>44.1083</v>
      </c>
      <c r="KD456">
        <v>38.6823</v>
      </c>
      <c r="KE456">
        <v>0</v>
      </c>
      <c r="KF456">
        <v>100</v>
      </c>
      <c r="KG456">
        <v>29.6557</v>
      </c>
      <c r="KH456">
        <v>940.026</v>
      </c>
      <c r="KI456">
        <v>34.6858</v>
      </c>
      <c r="KJ456">
        <v>94.4382</v>
      </c>
      <c r="KK456">
        <v>91.5207</v>
      </c>
    </row>
    <row r="457" spans="1:297">
      <c r="A457">
        <v>441</v>
      </c>
      <c r="B457">
        <v>1761414684</v>
      </c>
      <c r="C457">
        <v>6503</v>
      </c>
      <c r="D457" t="s">
        <v>1328</v>
      </c>
      <c r="E457" t="s">
        <v>1329</v>
      </c>
      <c r="F457">
        <v>5</v>
      </c>
      <c r="G457" t="s">
        <v>1217</v>
      </c>
      <c r="H457" t="s">
        <v>436</v>
      </c>
      <c r="I457">
        <v>1761414675.84615</v>
      </c>
      <c r="J457">
        <f>(K457)/1000</f>
        <v>0</v>
      </c>
      <c r="K457">
        <f>IF(DP457, AN457, AH457)</f>
        <v>0</v>
      </c>
      <c r="L457">
        <f>IF(DP457, AI457, AG457)</f>
        <v>0</v>
      </c>
      <c r="M457">
        <f>DR457 - IF(AU457&gt;1, L457*DL457*100.0/(AW457), 0)</f>
        <v>0</v>
      </c>
      <c r="N457">
        <f>((T457-J457/2)*M457-L457)/(T457+J457/2)</f>
        <v>0</v>
      </c>
      <c r="O457">
        <f>N457*(DY457+DZ457)/1000.0</f>
        <v>0</v>
      </c>
      <c r="P457">
        <f>(DR457 - IF(AU457&gt;1, L457*DL457*100.0/(AW457), 0))*(DY457+DZ457)/1000.0</f>
        <v>0</v>
      </c>
      <c r="Q457">
        <f>2.0/((1/S457-1/R457)+SIGN(S457)*SQRT((1/S457-1/R457)*(1/S457-1/R457) + 4*DM457/((DM457+1)*(DM457+1))*(2*1/S457*1/R457-1/R457*1/R457)))</f>
        <v>0</v>
      </c>
      <c r="R457">
        <f>IF(LEFT(DN457,1)&lt;&gt;"0",IF(LEFT(DN457,1)="1",3.0,DO457),$D$5+$E$5*(EF457*DY457/($K$5*1000))+$F$5*(EF457*DY457/($K$5*1000))*MAX(MIN(DL457,$J$5),$I$5)*MAX(MIN(DL457,$J$5),$I$5)+$G$5*MAX(MIN(DL457,$J$5),$I$5)*(EF457*DY457/($K$5*1000))+$H$5*(EF457*DY457/($K$5*1000))*(EF457*DY457/($K$5*1000)))</f>
        <v>0</v>
      </c>
      <c r="S457">
        <f>J457*(1000-(1000*0.61365*exp(17.502*W457/(240.97+W457))/(DY457+DZ457)+DT457)/2)/(1000*0.61365*exp(17.502*W457/(240.97+W457))/(DY457+DZ457)-DT457)</f>
        <v>0</v>
      </c>
      <c r="T457">
        <f>1/((DM457+1)/(Q457/1.6)+1/(R457/1.37)) + DM457/((DM457+1)/(Q457/1.6) + DM457/(R457/1.37))</f>
        <v>0</v>
      </c>
      <c r="U457">
        <f>(DH457*DK457)</f>
        <v>0</v>
      </c>
      <c r="V457">
        <f>(EA457+(U457+2*0.95*5.67E-8*(((EA457+$B$7)+273)^4-(EA457+273)^4)-44100*J457)/(1.84*29.3*R457+8*0.95*5.67E-8*(EA457+273)^3))</f>
        <v>0</v>
      </c>
      <c r="W457">
        <f>($C$7*EB457+$D$7*EC457+$E$7*V457)</f>
        <v>0</v>
      </c>
      <c r="X457">
        <f>0.61365*exp(17.502*W457/(240.97+W457))</f>
        <v>0</v>
      </c>
      <c r="Y457">
        <f>(Z457/AA457*100)</f>
        <v>0</v>
      </c>
      <c r="Z457">
        <f>DT457*(DY457+DZ457)/1000</f>
        <v>0</v>
      </c>
      <c r="AA457">
        <f>0.61365*exp(17.502*EA457/(240.97+EA457))</f>
        <v>0</v>
      </c>
      <c r="AB457">
        <f>(X457-DT457*(DY457+DZ457)/1000)</f>
        <v>0</v>
      </c>
      <c r="AC457">
        <f>(-J457*44100)</f>
        <v>0</v>
      </c>
      <c r="AD457">
        <f>2*29.3*R457*0.92*(EA457-W457)</f>
        <v>0</v>
      </c>
      <c r="AE457">
        <f>2*0.95*5.67E-8*(((EA457+$B$7)+273)^4-(W457+273)^4)</f>
        <v>0</v>
      </c>
      <c r="AF457">
        <f>U457+AE457+AC457+AD457</f>
        <v>0</v>
      </c>
      <c r="AG457">
        <f>DX457*AU457*(DS457-DR457*(1000-AU457*DU457)/(1000-AU457*DT457))/(100*DL457)</f>
        <v>0</v>
      </c>
      <c r="AH457">
        <f>1000*DX457*AU457*(DT457-DU457)/(100*DL457*(1000-AU457*DT457))</f>
        <v>0</v>
      </c>
      <c r="AI457">
        <f>(AJ457 - AK457 - DY457*1E3/(8.314*(EA457+273.15)) * AM457/DX457 * AL457) * DX457/(100*DL457) * (1000 - DU457)/1000</f>
        <v>0</v>
      </c>
      <c r="AJ457">
        <v>951.124550653981</v>
      </c>
      <c r="AK457">
        <v>918.246939393939</v>
      </c>
      <c r="AL457">
        <v>3.53065060443127</v>
      </c>
      <c r="AM457">
        <v>65.3915502829197</v>
      </c>
      <c r="AN457">
        <f>(AP457 - AO457 + DY457*1E3/(8.314*(EA457+273.15)) * AR457/DX457 * AQ457) * DX457/(100*DL457) * 1000/(1000 - AP457)</f>
        <v>0</v>
      </c>
      <c r="AO457">
        <v>25.7371425226859</v>
      </c>
      <c r="AP457">
        <v>28.9680860606061</v>
      </c>
      <c r="AQ457">
        <v>-0.00141452920570935</v>
      </c>
      <c r="AR457">
        <v>110.494569577737</v>
      </c>
      <c r="AS457">
        <v>0</v>
      </c>
      <c r="AT457">
        <v>0</v>
      </c>
      <c r="AU457">
        <f>IF(AS457*$H$13&gt;=AW457,1.0,(AW457/(AW457-AS457*$H$13)))</f>
        <v>0</v>
      </c>
      <c r="AV457">
        <f>(AU457-1)*100</f>
        <v>0</v>
      </c>
      <c r="AW457">
        <f>MAX(0,($B$13+$C$13*EF457)/(1+$D$13*EF457)*DY457/(EA457+273)*$E$13)</f>
        <v>0</v>
      </c>
      <c r="AX457" t="s">
        <v>437</v>
      </c>
      <c r="AY457" t="s">
        <v>437</v>
      </c>
      <c r="AZ457">
        <v>0</v>
      </c>
      <c r="BA457">
        <v>0</v>
      </c>
      <c r="BB457">
        <f>1-AZ457/BA457</f>
        <v>0</v>
      </c>
      <c r="BC457">
        <v>0</v>
      </c>
      <c r="BD457" t="s">
        <v>437</v>
      </c>
      <c r="BE457" t="s">
        <v>437</v>
      </c>
      <c r="BF457">
        <v>0</v>
      </c>
      <c r="BG457">
        <v>0</v>
      </c>
      <c r="BH457">
        <f>1-BF457/BG457</f>
        <v>0</v>
      </c>
      <c r="BI457">
        <v>0.5</v>
      </c>
      <c r="BJ457">
        <f>DI457</f>
        <v>0</v>
      </c>
      <c r="BK457">
        <f>L457</f>
        <v>0</v>
      </c>
      <c r="BL457">
        <f>BH457*BI457*BJ457</f>
        <v>0</v>
      </c>
      <c r="BM457">
        <f>(BK457-BC457)/BJ457</f>
        <v>0</v>
      </c>
      <c r="BN457">
        <f>(BA457-BG457)/BG457</f>
        <v>0</v>
      </c>
      <c r="BO457">
        <f>AZ457/(BB457+AZ457/BG457)</f>
        <v>0</v>
      </c>
      <c r="BP457" t="s">
        <v>437</v>
      </c>
      <c r="BQ457">
        <v>0</v>
      </c>
      <c r="BR457">
        <f>IF(BQ457&lt;&gt;0, BQ457, BO457)</f>
        <v>0</v>
      </c>
      <c r="BS457">
        <f>1-BR457/BG457</f>
        <v>0</v>
      </c>
      <c r="BT457">
        <f>(BG457-BF457)/(BG457-BR457)</f>
        <v>0</v>
      </c>
      <c r="BU457">
        <f>(BA457-BG457)/(BA457-BR457)</f>
        <v>0</v>
      </c>
      <c r="BV457">
        <f>(BG457-BF457)/(BG457-AZ457)</f>
        <v>0</v>
      </c>
      <c r="BW457">
        <f>(BA457-BG457)/(BA457-AZ457)</f>
        <v>0</v>
      </c>
      <c r="BX457">
        <f>(BT457*BR457/BF457)</f>
        <v>0</v>
      </c>
      <c r="BY457">
        <f>(1-BX457)</f>
        <v>0</v>
      </c>
      <c r="DH457">
        <f>$B$11*EG457+$C$11*EH457+$F$11*ES457*(1-EV457)</f>
        <v>0</v>
      </c>
      <c r="DI457">
        <f>DH457*DJ457</f>
        <v>0</v>
      </c>
      <c r="DJ457">
        <f>($B$11*$D$9+$C$11*$D$9+$F$11*((FF457+EX457)/MAX(FF457+EX457+FG457, 0.1)*$I$9+FG457/MAX(FF457+EX457+FG457, 0.1)*$J$9))/($B$11+$C$11+$F$11)</f>
        <v>0</v>
      </c>
      <c r="DK457">
        <f>($B$11*$K$9+$C$11*$K$9+$F$11*((FF457+EX457)/MAX(FF457+EX457+FG457, 0.1)*$P$9+FG457/MAX(FF457+EX457+FG457, 0.1)*$Q$9))/($B$11+$C$11+$F$11)</f>
        <v>0</v>
      </c>
      <c r="DL457">
        <v>6</v>
      </c>
      <c r="DM457">
        <v>0.5</v>
      </c>
      <c r="DN457" t="s">
        <v>438</v>
      </c>
      <c r="DO457">
        <v>2</v>
      </c>
      <c r="DP457" t="b">
        <v>1</v>
      </c>
      <c r="DQ457">
        <v>1761414675.84615</v>
      </c>
      <c r="DR457">
        <v>867.570923076923</v>
      </c>
      <c r="DS457">
        <v>909.957615384615</v>
      </c>
      <c r="DT457">
        <v>28.9999153846154</v>
      </c>
      <c r="DU457">
        <v>25.7327153846154</v>
      </c>
      <c r="DV457">
        <v>866.473153846154</v>
      </c>
      <c r="DW457">
        <v>28.6847153846154</v>
      </c>
      <c r="DX457">
        <v>500.084076923077</v>
      </c>
      <c r="DY457">
        <v>90.2925692307692</v>
      </c>
      <c r="DZ457">
        <v>0.0365731153846154</v>
      </c>
      <c r="EA457">
        <v>36.2346923076923</v>
      </c>
      <c r="EB457">
        <v>35.9824076923077</v>
      </c>
      <c r="EC457">
        <v>999.9</v>
      </c>
      <c r="ED457">
        <v>0</v>
      </c>
      <c r="EE457">
        <v>0</v>
      </c>
      <c r="EF457">
        <v>10028.0230769231</v>
      </c>
      <c r="EG457">
        <v>0</v>
      </c>
      <c r="EH457">
        <v>1275.21384615385</v>
      </c>
      <c r="EI457">
        <v>-42.3867692307692</v>
      </c>
      <c r="EJ457">
        <v>893.481307692308</v>
      </c>
      <c r="EK457">
        <v>933.991846153846</v>
      </c>
      <c r="EL457">
        <v>3.26719692307692</v>
      </c>
      <c r="EM457">
        <v>909.957615384615</v>
      </c>
      <c r="EN457">
        <v>25.7327153846154</v>
      </c>
      <c r="EO457">
        <v>2.61847769230769</v>
      </c>
      <c r="EP457">
        <v>2.32347230769231</v>
      </c>
      <c r="EQ457">
        <v>21.7822615384615</v>
      </c>
      <c r="ER457">
        <v>19.8400538461538</v>
      </c>
      <c r="ES457">
        <v>1199.94230769231</v>
      </c>
      <c r="ET457">
        <v>0.966992692307692</v>
      </c>
      <c r="EU457">
        <v>0.0330073461538462</v>
      </c>
      <c r="EV457">
        <v>0</v>
      </c>
      <c r="EW457">
        <v>1339.40538461538</v>
      </c>
      <c r="EX457">
        <v>5.00059</v>
      </c>
      <c r="EY457">
        <v>16594.3923076923</v>
      </c>
      <c r="EZ457">
        <v>10358.2076923077</v>
      </c>
      <c r="FA457">
        <v>52.0286153846154</v>
      </c>
      <c r="FB457">
        <v>53.6345384615385</v>
      </c>
      <c r="FC457">
        <v>52.3024615384615</v>
      </c>
      <c r="FD457">
        <v>53.0668461538462</v>
      </c>
      <c r="FE457">
        <v>53.062</v>
      </c>
      <c r="FF457">
        <v>1155.50230769231</v>
      </c>
      <c r="FG457">
        <v>39.44</v>
      </c>
      <c r="FH457">
        <v>0</v>
      </c>
      <c r="FI457">
        <v>1761414643.9</v>
      </c>
      <c r="FJ457">
        <v>0</v>
      </c>
      <c r="FK457">
        <v>1339.3768</v>
      </c>
      <c r="FL457">
        <v>-4.19923074997576</v>
      </c>
      <c r="FM457">
        <v>-58.4000000470181</v>
      </c>
      <c r="FN457">
        <v>16594.688</v>
      </c>
      <c r="FO457">
        <v>15</v>
      </c>
      <c r="FP457">
        <v>0</v>
      </c>
      <c r="FQ457" t="s">
        <v>439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-41.9003666666667</v>
      </c>
      <c r="GD457">
        <v>-8.55135584415585</v>
      </c>
      <c r="GE457">
        <v>0.969715210197762</v>
      </c>
      <c r="GF457">
        <v>0</v>
      </c>
      <c r="GG457">
        <v>1339.61441176471</v>
      </c>
      <c r="GH457">
        <v>-4.23575247895536</v>
      </c>
      <c r="GI457">
        <v>0.478048675693376</v>
      </c>
      <c r="GJ457">
        <v>-1</v>
      </c>
      <c r="GK457">
        <v>3.28766</v>
      </c>
      <c r="GL457">
        <v>-0.405381038961033</v>
      </c>
      <c r="GM457">
        <v>0.0413064996615025</v>
      </c>
      <c r="GN457">
        <v>0</v>
      </c>
      <c r="GO457">
        <v>0</v>
      </c>
      <c r="GP457">
        <v>2</v>
      </c>
      <c r="GQ457" t="s">
        <v>473</v>
      </c>
      <c r="GR457">
        <v>3.12934</v>
      </c>
      <c r="GS457">
        <v>2.71398</v>
      </c>
      <c r="GT457">
        <v>0.148243</v>
      </c>
      <c r="GU457">
        <v>0.153021</v>
      </c>
      <c r="GV457">
        <v>0.113706</v>
      </c>
      <c r="GW457">
        <v>0.104865</v>
      </c>
      <c r="GX457">
        <v>31184.9</v>
      </c>
      <c r="GY457">
        <v>32939.1</v>
      </c>
      <c r="GZ457">
        <v>33212.6</v>
      </c>
      <c r="HA457">
        <v>35301.2</v>
      </c>
      <c r="HB457">
        <v>41852.2</v>
      </c>
      <c r="HC457">
        <v>45495.8</v>
      </c>
      <c r="HD457">
        <v>52045.9</v>
      </c>
      <c r="HE457">
        <v>56534.3</v>
      </c>
      <c r="HF457">
        <v>1.76987</v>
      </c>
      <c r="HG457">
        <v>1.63382</v>
      </c>
      <c r="HH457">
        <v>-0.00242144</v>
      </c>
      <c r="HI457">
        <v>0</v>
      </c>
      <c r="HJ457">
        <v>36.0284</v>
      </c>
      <c r="HK457">
        <v>999.9</v>
      </c>
      <c r="HL457">
        <v>56.818</v>
      </c>
      <c r="HM457">
        <v>29.91</v>
      </c>
      <c r="HN457">
        <v>26.6735</v>
      </c>
      <c r="HO457">
        <v>55.4178</v>
      </c>
      <c r="HP457">
        <v>42.5441</v>
      </c>
      <c r="HQ457">
        <v>1</v>
      </c>
      <c r="HR457">
        <v>1.41912</v>
      </c>
      <c r="HS457">
        <v>4.65693</v>
      </c>
      <c r="HT457">
        <v>20.0735</v>
      </c>
      <c r="HU457">
        <v>5.19093</v>
      </c>
      <c r="HV457">
        <v>12.0099</v>
      </c>
      <c r="HW457">
        <v>4.97245</v>
      </c>
      <c r="HX457">
        <v>3.29492</v>
      </c>
      <c r="HY457">
        <v>9999</v>
      </c>
      <c r="HZ457">
        <v>9999</v>
      </c>
      <c r="IA457">
        <v>999.9</v>
      </c>
      <c r="IB457">
        <v>9999</v>
      </c>
      <c r="IC457">
        <v>1.86325</v>
      </c>
      <c r="ID457">
        <v>1.86813</v>
      </c>
      <c r="IE457">
        <v>1.86783</v>
      </c>
      <c r="IF457">
        <v>1.86905</v>
      </c>
      <c r="IG457">
        <v>1.86983</v>
      </c>
      <c r="IH457">
        <v>1.86596</v>
      </c>
      <c r="II457">
        <v>1.867</v>
      </c>
      <c r="IJ457">
        <v>1.86843</v>
      </c>
      <c r="IK457">
        <v>5</v>
      </c>
      <c r="IL457">
        <v>0</v>
      </c>
      <c r="IM457">
        <v>0</v>
      </c>
      <c r="IN457">
        <v>0</v>
      </c>
      <c r="IO457" t="s">
        <v>441</v>
      </c>
      <c r="IP457" t="s">
        <v>442</v>
      </c>
      <c r="IQ457" t="s">
        <v>443</v>
      </c>
      <c r="IR457" t="s">
        <v>443</v>
      </c>
      <c r="IS457" t="s">
        <v>443</v>
      </c>
      <c r="IT457" t="s">
        <v>443</v>
      </c>
      <c r="IU457">
        <v>0</v>
      </c>
      <c r="IV457">
        <v>100</v>
      </c>
      <c r="IW457">
        <v>100</v>
      </c>
      <c r="IX457">
        <v>1.097</v>
      </c>
      <c r="IY457">
        <v>0.3152</v>
      </c>
      <c r="IZ457">
        <v>1.09748391826392</v>
      </c>
      <c r="JA457">
        <v>0</v>
      </c>
      <c r="JB457">
        <v>0</v>
      </c>
      <c r="JC457">
        <v>0</v>
      </c>
      <c r="JD457">
        <v>0.315191680746845</v>
      </c>
      <c r="JE457">
        <v>0</v>
      </c>
      <c r="JF457">
        <v>0</v>
      </c>
      <c r="JG457">
        <v>0</v>
      </c>
      <c r="JH457">
        <v>5</v>
      </c>
      <c r="JI457">
        <v>2273</v>
      </c>
      <c r="JJ457">
        <v>0</v>
      </c>
      <c r="JK457">
        <v>25</v>
      </c>
      <c r="JL457">
        <v>29356911.4</v>
      </c>
      <c r="JM457">
        <v>29356911.4</v>
      </c>
      <c r="JN457">
        <v>1.95435</v>
      </c>
      <c r="JO457">
        <v>2.60986</v>
      </c>
      <c r="JP457">
        <v>1.54785</v>
      </c>
      <c r="JQ457">
        <v>2.31689</v>
      </c>
      <c r="JR457">
        <v>1.64673</v>
      </c>
      <c r="JS457">
        <v>2.37061</v>
      </c>
      <c r="JT457">
        <v>34.1452</v>
      </c>
      <c r="JU457">
        <v>24.1751</v>
      </c>
      <c r="JV457">
        <v>18</v>
      </c>
      <c r="JW457">
        <v>500.635</v>
      </c>
      <c r="JX457">
        <v>404.12</v>
      </c>
      <c r="JY457">
        <v>29.6706</v>
      </c>
      <c r="JZ457">
        <v>44.1898</v>
      </c>
      <c r="KA457">
        <v>29.9973</v>
      </c>
      <c r="KB457">
        <v>44.1835</v>
      </c>
      <c r="KC457">
        <v>44.0878</v>
      </c>
      <c r="KD457">
        <v>39.2414</v>
      </c>
      <c r="KE457">
        <v>0</v>
      </c>
      <c r="KF457">
        <v>100</v>
      </c>
      <c r="KG457">
        <v>29.6736</v>
      </c>
      <c r="KH457">
        <v>960.159</v>
      </c>
      <c r="KI457">
        <v>34.6858</v>
      </c>
      <c r="KJ457">
        <v>94.4421</v>
      </c>
      <c r="KK457">
        <v>91.5261</v>
      </c>
    </row>
    <row r="458" spans="1:297">
      <c r="A458">
        <v>442</v>
      </c>
      <c r="B458">
        <v>1761414689</v>
      </c>
      <c r="C458">
        <v>6508</v>
      </c>
      <c r="D458" t="s">
        <v>1330</v>
      </c>
      <c r="E458" t="s">
        <v>1331</v>
      </c>
      <c r="F458">
        <v>5</v>
      </c>
      <c r="G458" t="s">
        <v>1217</v>
      </c>
      <c r="H458" t="s">
        <v>436</v>
      </c>
      <c r="I458">
        <v>1761414680.84615</v>
      </c>
      <c r="J458">
        <f>(K458)/1000</f>
        <v>0</v>
      </c>
      <c r="K458">
        <f>IF(DP458, AN458, AH458)</f>
        <v>0</v>
      </c>
      <c r="L458">
        <f>IF(DP458, AI458, AG458)</f>
        <v>0</v>
      </c>
      <c r="M458">
        <f>DR458 - IF(AU458&gt;1, L458*DL458*100.0/(AW458), 0)</f>
        <v>0</v>
      </c>
      <c r="N458">
        <f>((T458-J458/2)*M458-L458)/(T458+J458/2)</f>
        <v>0</v>
      </c>
      <c r="O458">
        <f>N458*(DY458+DZ458)/1000.0</f>
        <v>0</v>
      </c>
      <c r="P458">
        <f>(DR458 - IF(AU458&gt;1, L458*DL458*100.0/(AW458), 0))*(DY458+DZ458)/1000.0</f>
        <v>0</v>
      </c>
      <c r="Q458">
        <f>2.0/((1/S458-1/R458)+SIGN(S458)*SQRT((1/S458-1/R458)*(1/S458-1/R458) + 4*DM458/((DM458+1)*(DM458+1))*(2*1/S458*1/R458-1/R458*1/R458)))</f>
        <v>0</v>
      </c>
      <c r="R458">
        <f>IF(LEFT(DN458,1)&lt;&gt;"0",IF(LEFT(DN458,1)="1",3.0,DO458),$D$5+$E$5*(EF458*DY458/($K$5*1000))+$F$5*(EF458*DY458/($K$5*1000))*MAX(MIN(DL458,$J$5),$I$5)*MAX(MIN(DL458,$J$5),$I$5)+$G$5*MAX(MIN(DL458,$J$5),$I$5)*(EF458*DY458/($K$5*1000))+$H$5*(EF458*DY458/($K$5*1000))*(EF458*DY458/($K$5*1000)))</f>
        <v>0</v>
      </c>
      <c r="S458">
        <f>J458*(1000-(1000*0.61365*exp(17.502*W458/(240.97+W458))/(DY458+DZ458)+DT458)/2)/(1000*0.61365*exp(17.502*W458/(240.97+W458))/(DY458+DZ458)-DT458)</f>
        <v>0</v>
      </c>
      <c r="T458">
        <f>1/((DM458+1)/(Q458/1.6)+1/(R458/1.37)) + DM458/((DM458+1)/(Q458/1.6) + DM458/(R458/1.37))</f>
        <v>0</v>
      </c>
      <c r="U458">
        <f>(DH458*DK458)</f>
        <v>0</v>
      </c>
      <c r="V458">
        <f>(EA458+(U458+2*0.95*5.67E-8*(((EA458+$B$7)+273)^4-(EA458+273)^4)-44100*J458)/(1.84*29.3*R458+8*0.95*5.67E-8*(EA458+273)^3))</f>
        <v>0</v>
      </c>
      <c r="W458">
        <f>($C$7*EB458+$D$7*EC458+$E$7*V458)</f>
        <v>0</v>
      </c>
      <c r="X458">
        <f>0.61365*exp(17.502*W458/(240.97+W458))</f>
        <v>0</v>
      </c>
      <c r="Y458">
        <f>(Z458/AA458*100)</f>
        <v>0</v>
      </c>
      <c r="Z458">
        <f>DT458*(DY458+DZ458)/1000</f>
        <v>0</v>
      </c>
      <c r="AA458">
        <f>0.61365*exp(17.502*EA458/(240.97+EA458))</f>
        <v>0</v>
      </c>
      <c r="AB458">
        <f>(X458-DT458*(DY458+DZ458)/1000)</f>
        <v>0</v>
      </c>
      <c r="AC458">
        <f>(-J458*44100)</f>
        <v>0</v>
      </c>
      <c r="AD458">
        <f>2*29.3*R458*0.92*(EA458-W458)</f>
        <v>0</v>
      </c>
      <c r="AE458">
        <f>2*0.95*5.67E-8*(((EA458+$B$7)+273)^4-(W458+273)^4)</f>
        <v>0</v>
      </c>
      <c r="AF458">
        <f>U458+AE458+AC458+AD458</f>
        <v>0</v>
      </c>
      <c r="AG458">
        <f>DX458*AU458*(DS458-DR458*(1000-AU458*DU458)/(1000-AU458*DT458))/(100*DL458)</f>
        <v>0</v>
      </c>
      <c r="AH458">
        <f>1000*DX458*AU458*(DT458-DU458)/(100*DL458*(1000-AU458*DT458))</f>
        <v>0</v>
      </c>
      <c r="AI458">
        <f>(AJ458 - AK458 - DY458*1E3/(8.314*(EA458+273.15)) * AM458/DX458 * AL458) * DX458/(100*DL458) * (1000 - DU458)/1000</f>
        <v>0</v>
      </c>
      <c r="AJ458">
        <v>967.99823723285</v>
      </c>
      <c r="AK458">
        <v>935.305212121212</v>
      </c>
      <c r="AL458">
        <v>3.3823693461674</v>
      </c>
      <c r="AM458">
        <v>65.3915502829197</v>
      </c>
      <c r="AN458">
        <f>(AP458 - AO458 + DY458*1E3/(8.314*(EA458+273.15)) * AR458/DX458 * AQ458) * DX458/(100*DL458) * 1000/(1000 - AP458)</f>
        <v>0</v>
      </c>
      <c r="AO458">
        <v>25.7412697662071</v>
      </c>
      <c r="AP458">
        <v>28.9416515151515</v>
      </c>
      <c r="AQ458">
        <v>-0.00530999480727086</v>
      </c>
      <c r="AR458">
        <v>110.494569577737</v>
      </c>
      <c r="AS458">
        <v>0</v>
      </c>
      <c r="AT458">
        <v>0</v>
      </c>
      <c r="AU458">
        <f>IF(AS458*$H$13&gt;=AW458,1.0,(AW458/(AW458-AS458*$H$13)))</f>
        <v>0</v>
      </c>
      <c r="AV458">
        <f>(AU458-1)*100</f>
        <v>0</v>
      </c>
      <c r="AW458">
        <f>MAX(0,($B$13+$C$13*EF458)/(1+$D$13*EF458)*DY458/(EA458+273)*$E$13)</f>
        <v>0</v>
      </c>
      <c r="AX458" t="s">
        <v>437</v>
      </c>
      <c r="AY458" t="s">
        <v>437</v>
      </c>
      <c r="AZ458">
        <v>0</v>
      </c>
      <c r="BA458">
        <v>0</v>
      </c>
      <c r="BB458">
        <f>1-AZ458/BA458</f>
        <v>0</v>
      </c>
      <c r="BC458">
        <v>0</v>
      </c>
      <c r="BD458" t="s">
        <v>437</v>
      </c>
      <c r="BE458" t="s">
        <v>437</v>
      </c>
      <c r="BF458">
        <v>0</v>
      </c>
      <c r="BG458">
        <v>0</v>
      </c>
      <c r="BH458">
        <f>1-BF458/BG458</f>
        <v>0</v>
      </c>
      <c r="BI458">
        <v>0.5</v>
      </c>
      <c r="BJ458">
        <f>DI458</f>
        <v>0</v>
      </c>
      <c r="BK458">
        <f>L458</f>
        <v>0</v>
      </c>
      <c r="BL458">
        <f>BH458*BI458*BJ458</f>
        <v>0</v>
      </c>
      <c r="BM458">
        <f>(BK458-BC458)/BJ458</f>
        <v>0</v>
      </c>
      <c r="BN458">
        <f>(BA458-BG458)/BG458</f>
        <v>0</v>
      </c>
      <c r="BO458">
        <f>AZ458/(BB458+AZ458/BG458)</f>
        <v>0</v>
      </c>
      <c r="BP458" t="s">
        <v>437</v>
      </c>
      <c r="BQ458">
        <v>0</v>
      </c>
      <c r="BR458">
        <f>IF(BQ458&lt;&gt;0, BQ458, BO458)</f>
        <v>0</v>
      </c>
      <c r="BS458">
        <f>1-BR458/BG458</f>
        <v>0</v>
      </c>
      <c r="BT458">
        <f>(BG458-BF458)/(BG458-BR458)</f>
        <v>0</v>
      </c>
      <c r="BU458">
        <f>(BA458-BG458)/(BA458-BR458)</f>
        <v>0</v>
      </c>
      <c r="BV458">
        <f>(BG458-BF458)/(BG458-AZ458)</f>
        <v>0</v>
      </c>
      <c r="BW458">
        <f>(BA458-BG458)/(BA458-AZ458)</f>
        <v>0</v>
      </c>
      <c r="BX458">
        <f>(BT458*BR458/BF458)</f>
        <v>0</v>
      </c>
      <c r="BY458">
        <f>(1-BX458)</f>
        <v>0</v>
      </c>
      <c r="DH458">
        <f>$B$11*EG458+$C$11*EH458+$F$11*ES458*(1-EV458)</f>
        <v>0</v>
      </c>
      <c r="DI458">
        <f>DH458*DJ458</f>
        <v>0</v>
      </c>
      <c r="DJ458">
        <f>($B$11*$D$9+$C$11*$D$9+$F$11*((FF458+EX458)/MAX(FF458+EX458+FG458, 0.1)*$I$9+FG458/MAX(FF458+EX458+FG458, 0.1)*$J$9))/($B$11+$C$11+$F$11)</f>
        <v>0</v>
      </c>
      <c r="DK458">
        <f>($B$11*$K$9+$C$11*$K$9+$F$11*((FF458+EX458)/MAX(FF458+EX458+FG458, 0.1)*$P$9+FG458/MAX(FF458+EX458+FG458, 0.1)*$Q$9))/($B$11+$C$11+$F$11)</f>
        <v>0</v>
      </c>
      <c r="DL458">
        <v>6</v>
      </c>
      <c r="DM458">
        <v>0.5</v>
      </c>
      <c r="DN458" t="s">
        <v>438</v>
      </c>
      <c r="DO458">
        <v>2</v>
      </c>
      <c r="DP458" t="b">
        <v>1</v>
      </c>
      <c r="DQ458">
        <v>1761414680.84615</v>
      </c>
      <c r="DR458">
        <v>884.316230769231</v>
      </c>
      <c r="DS458">
        <v>926.784</v>
      </c>
      <c r="DT458">
        <v>28.9747307692308</v>
      </c>
      <c r="DU458">
        <v>25.7363076923077</v>
      </c>
      <c r="DV458">
        <v>883.218615384615</v>
      </c>
      <c r="DW458">
        <v>28.6595384615385</v>
      </c>
      <c r="DX458">
        <v>500.072692307692</v>
      </c>
      <c r="DY458">
        <v>90.2919307692308</v>
      </c>
      <c r="DZ458">
        <v>0.0360933538461539</v>
      </c>
      <c r="EA458">
        <v>36.2307461538461</v>
      </c>
      <c r="EB458">
        <v>35.9818153846154</v>
      </c>
      <c r="EC458">
        <v>999.9</v>
      </c>
      <c r="ED458">
        <v>0</v>
      </c>
      <c r="EE458">
        <v>0</v>
      </c>
      <c r="EF458">
        <v>10032.2615384615</v>
      </c>
      <c r="EG458">
        <v>0</v>
      </c>
      <c r="EH458">
        <v>1275.27</v>
      </c>
      <c r="EI458">
        <v>-42.4678846153846</v>
      </c>
      <c r="EJ458">
        <v>910.703153846154</v>
      </c>
      <c r="EK458">
        <v>951.266153846154</v>
      </c>
      <c r="EL458">
        <v>3.23843461538462</v>
      </c>
      <c r="EM458">
        <v>926.784</v>
      </c>
      <c r="EN458">
        <v>25.7363076923077</v>
      </c>
      <c r="EO458">
        <v>2.61618615384615</v>
      </c>
      <c r="EP458">
        <v>2.32377923076923</v>
      </c>
      <c r="EQ458">
        <v>21.7679230769231</v>
      </c>
      <c r="ER458">
        <v>19.8421769230769</v>
      </c>
      <c r="ES458">
        <v>1200.02076923077</v>
      </c>
      <c r="ET458">
        <v>0.966994692307692</v>
      </c>
      <c r="EU458">
        <v>0.0330054230769231</v>
      </c>
      <c r="EV458">
        <v>0</v>
      </c>
      <c r="EW458">
        <v>1339</v>
      </c>
      <c r="EX458">
        <v>5.00059</v>
      </c>
      <c r="EY458">
        <v>16590.5230769231</v>
      </c>
      <c r="EZ458">
        <v>10358.8846153846</v>
      </c>
      <c r="FA458">
        <v>51.995</v>
      </c>
      <c r="FB458">
        <v>53.6297692307692</v>
      </c>
      <c r="FC458">
        <v>52.2833846153846</v>
      </c>
      <c r="FD458">
        <v>53.0476923076923</v>
      </c>
      <c r="FE458">
        <v>53.0476923076923</v>
      </c>
      <c r="FF458">
        <v>1155.58076923077</v>
      </c>
      <c r="FG458">
        <v>39.44</v>
      </c>
      <c r="FH458">
        <v>0</v>
      </c>
      <c r="FI458">
        <v>1761414649.3</v>
      </c>
      <c r="FJ458">
        <v>0</v>
      </c>
      <c r="FK458">
        <v>1338.96384615385</v>
      </c>
      <c r="FL458">
        <v>-5.50017093251669</v>
      </c>
      <c r="FM458">
        <v>-60.4478634752168</v>
      </c>
      <c r="FN458">
        <v>16589.4730769231</v>
      </c>
      <c r="FO458">
        <v>15</v>
      </c>
      <c r="FP458">
        <v>0</v>
      </c>
      <c r="FQ458" t="s">
        <v>439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-42.401955</v>
      </c>
      <c r="GD458">
        <v>-2.74660601503762</v>
      </c>
      <c r="GE458">
        <v>0.546891319619356</v>
      </c>
      <c r="GF458">
        <v>0</v>
      </c>
      <c r="GG458">
        <v>1339.23</v>
      </c>
      <c r="GH458">
        <v>-4.45897631311834</v>
      </c>
      <c r="GI458">
        <v>0.49571101638427</v>
      </c>
      <c r="GJ458">
        <v>-1</v>
      </c>
      <c r="GK458">
        <v>3.252293</v>
      </c>
      <c r="GL458">
        <v>-0.333241804511279</v>
      </c>
      <c r="GM458">
        <v>0.032207906187767</v>
      </c>
      <c r="GN458">
        <v>0</v>
      </c>
      <c r="GO458">
        <v>0</v>
      </c>
      <c r="GP458">
        <v>2</v>
      </c>
      <c r="GQ458" t="s">
        <v>473</v>
      </c>
      <c r="GR458">
        <v>3.12933</v>
      </c>
      <c r="GS458">
        <v>2.71434</v>
      </c>
      <c r="GT458">
        <v>0.150061</v>
      </c>
      <c r="GU458">
        <v>0.154847</v>
      </c>
      <c r="GV458">
        <v>0.113633</v>
      </c>
      <c r="GW458">
        <v>0.104881</v>
      </c>
      <c r="GX458">
        <v>31119.3</v>
      </c>
      <c r="GY458">
        <v>32869.4</v>
      </c>
      <c r="GZ458">
        <v>33213.8</v>
      </c>
      <c r="HA458">
        <v>35302.8</v>
      </c>
      <c r="HB458">
        <v>41856.8</v>
      </c>
      <c r="HC458">
        <v>45497.5</v>
      </c>
      <c r="HD458">
        <v>52047.5</v>
      </c>
      <c r="HE458">
        <v>56537.1</v>
      </c>
      <c r="HF458">
        <v>1.7698</v>
      </c>
      <c r="HG458">
        <v>1.63405</v>
      </c>
      <c r="HH458">
        <v>-0.0012666</v>
      </c>
      <c r="HI458">
        <v>0</v>
      </c>
      <c r="HJ458">
        <v>36.0217</v>
      </c>
      <c r="HK458">
        <v>999.9</v>
      </c>
      <c r="HL458">
        <v>56.843</v>
      </c>
      <c r="HM458">
        <v>29.91</v>
      </c>
      <c r="HN458">
        <v>26.6834</v>
      </c>
      <c r="HO458">
        <v>55.9078</v>
      </c>
      <c r="HP458">
        <v>42.5561</v>
      </c>
      <c r="HQ458">
        <v>1</v>
      </c>
      <c r="HR458">
        <v>1.41824</v>
      </c>
      <c r="HS458">
        <v>4.80478</v>
      </c>
      <c r="HT458">
        <v>20.0695</v>
      </c>
      <c r="HU458">
        <v>5.19093</v>
      </c>
      <c r="HV458">
        <v>12.0108</v>
      </c>
      <c r="HW458">
        <v>4.97215</v>
      </c>
      <c r="HX458">
        <v>3.2949</v>
      </c>
      <c r="HY458">
        <v>9999</v>
      </c>
      <c r="HZ458">
        <v>9999</v>
      </c>
      <c r="IA458">
        <v>999.9</v>
      </c>
      <c r="IB458">
        <v>9999</v>
      </c>
      <c r="IC458">
        <v>1.86325</v>
      </c>
      <c r="ID458">
        <v>1.86813</v>
      </c>
      <c r="IE458">
        <v>1.86783</v>
      </c>
      <c r="IF458">
        <v>1.86905</v>
      </c>
      <c r="IG458">
        <v>1.86982</v>
      </c>
      <c r="IH458">
        <v>1.86596</v>
      </c>
      <c r="II458">
        <v>1.86695</v>
      </c>
      <c r="IJ458">
        <v>1.86843</v>
      </c>
      <c r="IK458">
        <v>5</v>
      </c>
      <c r="IL458">
        <v>0</v>
      </c>
      <c r="IM458">
        <v>0</v>
      </c>
      <c r="IN458">
        <v>0</v>
      </c>
      <c r="IO458" t="s">
        <v>441</v>
      </c>
      <c r="IP458" t="s">
        <v>442</v>
      </c>
      <c r="IQ458" t="s">
        <v>443</v>
      </c>
      <c r="IR458" t="s">
        <v>443</v>
      </c>
      <c r="IS458" t="s">
        <v>443</v>
      </c>
      <c r="IT458" t="s">
        <v>443</v>
      </c>
      <c r="IU458">
        <v>0</v>
      </c>
      <c r="IV458">
        <v>100</v>
      </c>
      <c r="IW458">
        <v>100</v>
      </c>
      <c r="IX458">
        <v>1.097</v>
      </c>
      <c r="IY458">
        <v>0.3152</v>
      </c>
      <c r="IZ458">
        <v>1.09748391826392</v>
      </c>
      <c r="JA458">
        <v>0</v>
      </c>
      <c r="JB458">
        <v>0</v>
      </c>
      <c r="JC458">
        <v>0</v>
      </c>
      <c r="JD458">
        <v>0.315191680746845</v>
      </c>
      <c r="JE458">
        <v>0</v>
      </c>
      <c r="JF458">
        <v>0</v>
      </c>
      <c r="JG458">
        <v>0</v>
      </c>
      <c r="JH458">
        <v>5</v>
      </c>
      <c r="JI458">
        <v>2273</v>
      </c>
      <c r="JJ458">
        <v>0</v>
      </c>
      <c r="JK458">
        <v>25</v>
      </c>
      <c r="JL458">
        <v>29356911.5</v>
      </c>
      <c r="JM458">
        <v>29356911.5</v>
      </c>
      <c r="JN458">
        <v>1.98486</v>
      </c>
      <c r="JO458">
        <v>2.60864</v>
      </c>
      <c r="JP458">
        <v>1.54785</v>
      </c>
      <c r="JQ458">
        <v>2.31689</v>
      </c>
      <c r="JR458">
        <v>1.64673</v>
      </c>
      <c r="JS458">
        <v>2.36938</v>
      </c>
      <c r="JT458">
        <v>34.1225</v>
      </c>
      <c r="JU458">
        <v>24.1751</v>
      </c>
      <c r="JV458">
        <v>18</v>
      </c>
      <c r="JW458">
        <v>500.456</v>
      </c>
      <c r="JX458">
        <v>404.136</v>
      </c>
      <c r="JY458">
        <v>29.6996</v>
      </c>
      <c r="JZ458">
        <v>44.1675</v>
      </c>
      <c r="KA458">
        <v>29.9985</v>
      </c>
      <c r="KB458">
        <v>44.1649</v>
      </c>
      <c r="KC458">
        <v>44.0647</v>
      </c>
      <c r="KD458">
        <v>39.777</v>
      </c>
      <c r="KE458">
        <v>0</v>
      </c>
      <c r="KF458">
        <v>100</v>
      </c>
      <c r="KG458">
        <v>29.6789</v>
      </c>
      <c r="KH458">
        <v>973.63</v>
      </c>
      <c r="KI458">
        <v>34.6858</v>
      </c>
      <c r="KJ458">
        <v>94.4451</v>
      </c>
      <c r="KK458">
        <v>91.5306</v>
      </c>
    </row>
    <row r="459" spans="1:297">
      <c r="A459">
        <v>443</v>
      </c>
      <c r="B459">
        <v>1761414694</v>
      </c>
      <c r="C459">
        <v>6513</v>
      </c>
      <c r="D459" t="s">
        <v>1332</v>
      </c>
      <c r="E459" t="s">
        <v>1333</v>
      </c>
      <c r="F459">
        <v>5</v>
      </c>
      <c r="G459" t="s">
        <v>1217</v>
      </c>
      <c r="H459" t="s">
        <v>436</v>
      </c>
      <c r="I459">
        <v>1761414685.84615</v>
      </c>
      <c r="J459">
        <f>(K459)/1000</f>
        <v>0</v>
      </c>
      <c r="K459">
        <f>IF(DP459, AN459, AH459)</f>
        <v>0</v>
      </c>
      <c r="L459">
        <f>IF(DP459, AI459, AG459)</f>
        <v>0</v>
      </c>
      <c r="M459">
        <f>DR459 - IF(AU459&gt;1, L459*DL459*100.0/(AW459), 0)</f>
        <v>0</v>
      </c>
      <c r="N459">
        <f>((T459-J459/2)*M459-L459)/(T459+J459/2)</f>
        <v>0</v>
      </c>
      <c r="O459">
        <f>N459*(DY459+DZ459)/1000.0</f>
        <v>0</v>
      </c>
      <c r="P459">
        <f>(DR459 - IF(AU459&gt;1, L459*DL459*100.0/(AW459), 0))*(DY459+DZ459)/1000.0</f>
        <v>0</v>
      </c>
      <c r="Q459">
        <f>2.0/((1/S459-1/R459)+SIGN(S459)*SQRT((1/S459-1/R459)*(1/S459-1/R459) + 4*DM459/((DM459+1)*(DM459+1))*(2*1/S459*1/R459-1/R459*1/R459)))</f>
        <v>0</v>
      </c>
      <c r="R459">
        <f>IF(LEFT(DN459,1)&lt;&gt;"0",IF(LEFT(DN459,1)="1",3.0,DO459),$D$5+$E$5*(EF459*DY459/($K$5*1000))+$F$5*(EF459*DY459/($K$5*1000))*MAX(MIN(DL459,$J$5),$I$5)*MAX(MIN(DL459,$J$5),$I$5)+$G$5*MAX(MIN(DL459,$J$5),$I$5)*(EF459*DY459/($K$5*1000))+$H$5*(EF459*DY459/($K$5*1000))*(EF459*DY459/($K$5*1000)))</f>
        <v>0</v>
      </c>
      <c r="S459">
        <f>J459*(1000-(1000*0.61365*exp(17.502*W459/(240.97+W459))/(DY459+DZ459)+DT459)/2)/(1000*0.61365*exp(17.502*W459/(240.97+W459))/(DY459+DZ459)-DT459)</f>
        <v>0</v>
      </c>
      <c r="T459">
        <f>1/((DM459+1)/(Q459/1.6)+1/(R459/1.37)) + DM459/((DM459+1)/(Q459/1.6) + DM459/(R459/1.37))</f>
        <v>0</v>
      </c>
      <c r="U459">
        <f>(DH459*DK459)</f>
        <v>0</v>
      </c>
      <c r="V459">
        <f>(EA459+(U459+2*0.95*5.67E-8*(((EA459+$B$7)+273)^4-(EA459+273)^4)-44100*J459)/(1.84*29.3*R459+8*0.95*5.67E-8*(EA459+273)^3))</f>
        <v>0</v>
      </c>
      <c r="W459">
        <f>($C$7*EB459+$D$7*EC459+$E$7*V459)</f>
        <v>0</v>
      </c>
      <c r="X459">
        <f>0.61365*exp(17.502*W459/(240.97+W459))</f>
        <v>0</v>
      </c>
      <c r="Y459">
        <f>(Z459/AA459*100)</f>
        <v>0</v>
      </c>
      <c r="Z459">
        <f>DT459*(DY459+DZ459)/1000</f>
        <v>0</v>
      </c>
      <c r="AA459">
        <f>0.61365*exp(17.502*EA459/(240.97+EA459))</f>
        <v>0</v>
      </c>
      <c r="AB459">
        <f>(X459-DT459*(DY459+DZ459)/1000)</f>
        <v>0</v>
      </c>
      <c r="AC459">
        <f>(-J459*44100)</f>
        <v>0</v>
      </c>
      <c r="AD459">
        <f>2*29.3*R459*0.92*(EA459-W459)</f>
        <v>0</v>
      </c>
      <c r="AE459">
        <f>2*0.95*5.67E-8*(((EA459+$B$7)+273)^4-(W459+273)^4)</f>
        <v>0</v>
      </c>
      <c r="AF459">
        <f>U459+AE459+AC459+AD459</f>
        <v>0</v>
      </c>
      <c r="AG459">
        <f>DX459*AU459*(DS459-DR459*(1000-AU459*DU459)/(1000-AU459*DT459))/(100*DL459)</f>
        <v>0</v>
      </c>
      <c r="AH459">
        <f>1000*DX459*AU459*(DT459-DU459)/(100*DL459*(1000-AU459*DT459))</f>
        <v>0</v>
      </c>
      <c r="AI459">
        <f>(AJ459 - AK459 - DY459*1E3/(8.314*(EA459+273.15)) * AM459/DX459 * AL459) * DX459/(100*DL459) * (1000 - DU459)/1000</f>
        <v>0</v>
      </c>
      <c r="AJ459">
        <v>985.639956037789</v>
      </c>
      <c r="AK459">
        <v>952.603436363636</v>
      </c>
      <c r="AL459">
        <v>3.47630711918307</v>
      </c>
      <c r="AM459">
        <v>65.3915502829197</v>
      </c>
      <c r="AN459">
        <f>(AP459 - AO459 + DY459*1E3/(8.314*(EA459+273.15)) * AR459/DX459 * AQ459) * DX459/(100*DL459) * 1000/(1000 - AP459)</f>
        <v>0</v>
      </c>
      <c r="AO459">
        <v>25.7449981684024</v>
      </c>
      <c r="AP459">
        <v>28.910983030303</v>
      </c>
      <c r="AQ459">
        <v>-0.00613576810709633</v>
      </c>
      <c r="AR459">
        <v>110.494569577737</v>
      </c>
      <c r="AS459">
        <v>0</v>
      </c>
      <c r="AT459">
        <v>0</v>
      </c>
      <c r="AU459">
        <f>IF(AS459*$H$13&gt;=AW459,1.0,(AW459/(AW459-AS459*$H$13)))</f>
        <v>0</v>
      </c>
      <c r="AV459">
        <f>(AU459-1)*100</f>
        <v>0</v>
      </c>
      <c r="AW459">
        <f>MAX(0,($B$13+$C$13*EF459)/(1+$D$13*EF459)*DY459/(EA459+273)*$E$13)</f>
        <v>0</v>
      </c>
      <c r="AX459" t="s">
        <v>437</v>
      </c>
      <c r="AY459" t="s">
        <v>437</v>
      </c>
      <c r="AZ459">
        <v>0</v>
      </c>
      <c r="BA459">
        <v>0</v>
      </c>
      <c r="BB459">
        <f>1-AZ459/BA459</f>
        <v>0</v>
      </c>
      <c r="BC459">
        <v>0</v>
      </c>
      <c r="BD459" t="s">
        <v>437</v>
      </c>
      <c r="BE459" t="s">
        <v>437</v>
      </c>
      <c r="BF459">
        <v>0</v>
      </c>
      <c r="BG459">
        <v>0</v>
      </c>
      <c r="BH459">
        <f>1-BF459/BG459</f>
        <v>0</v>
      </c>
      <c r="BI459">
        <v>0.5</v>
      </c>
      <c r="BJ459">
        <f>DI459</f>
        <v>0</v>
      </c>
      <c r="BK459">
        <f>L459</f>
        <v>0</v>
      </c>
      <c r="BL459">
        <f>BH459*BI459*BJ459</f>
        <v>0</v>
      </c>
      <c r="BM459">
        <f>(BK459-BC459)/BJ459</f>
        <v>0</v>
      </c>
      <c r="BN459">
        <f>(BA459-BG459)/BG459</f>
        <v>0</v>
      </c>
      <c r="BO459">
        <f>AZ459/(BB459+AZ459/BG459)</f>
        <v>0</v>
      </c>
      <c r="BP459" t="s">
        <v>437</v>
      </c>
      <c r="BQ459">
        <v>0</v>
      </c>
      <c r="BR459">
        <f>IF(BQ459&lt;&gt;0, BQ459, BO459)</f>
        <v>0</v>
      </c>
      <c r="BS459">
        <f>1-BR459/BG459</f>
        <v>0</v>
      </c>
      <c r="BT459">
        <f>(BG459-BF459)/(BG459-BR459)</f>
        <v>0</v>
      </c>
      <c r="BU459">
        <f>(BA459-BG459)/(BA459-BR459)</f>
        <v>0</v>
      </c>
      <c r="BV459">
        <f>(BG459-BF459)/(BG459-AZ459)</f>
        <v>0</v>
      </c>
      <c r="BW459">
        <f>(BA459-BG459)/(BA459-AZ459)</f>
        <v>0</v>
      </c>
      <c r="BX459">
        <f>(BT459*BR459/BF459)</f>
        <v>0</v>
      </c>
      <c r="BY459">
        <f>(1-BX459)</f>
        <v>0</v>
      </c>
      <c r="DH459">
        <f>$B$11*EG459+$C$11*EH459+$F$11*ES459*(1-EV459)</f>
        <v>0</v>
      </c>
      <c r="DI459">
        <f>DH459*DJ459</f>
        <v>0</v>
      </c>
      <c r="DJ459">
        <f>($B$11*$D$9+$C$11*$D$9+$F$11*((FF459+EX459)/MAX(FF459+EX459+FG459, 0.1)*$I$9+FG459/MAX(FF459+EX459+FG459, 0.1)*$J$9))/($B$11+$C$11+$F$11)</f>
        <v>0</v>
      </c>
      <c r="DK459">
        <f>($B$11*$K$9+$C$11*$K$9+$F$11*((FF459+EX459)/MAX(FF459+EX459+FG459, 0.1)*$P$9+FG459/MAX(FF459+EX459+FG459, 0.1)*$Q$9))/($B$11+$C$11+$F$11)</f>
        <v>0</v>
      </c>
      <c r="DL459">
        <v>6</v>
      </c>
      <c r="DM459">
        <v>0.5</v>
      </c>
      <c r="DN459" t="s">
        <v>438</v>
      </c>
      <c r="DO459">
        <v>2</v>
      </c>
      <c r="DP459" t="b">
        <v>1</v>
      </c>
      <c r="DQ459">
        <v>1761414685.84615</v>
      </c>
      <c r="DR459">
        <v>901.055076923077</v>
      </c>
      <c r="DS459">
        <v>943.946615384615</v>
      </c>
      <c r="DT459">
        <v>28.9507153846154</v>
      </c>
      <c r="DU459">
        <v>25.7401153846154</v>
      </c>
      <c r="DV459">
        <v>899.957461538462</v>
      </c>
      <c r="DW459">
        <v>28.6355230769231</v>
      </c>
      <c r="DX459">
        <v>500.019384615385</v>
      </c>
      <c r="DY459">
        <v>90.2906769230769</v>
      </c>
      <c r="DZ459">
        <v>0.0361613846153846</v>
      </c>
      <c r="EA459">
        <v>36.2292846153846</v>
      </c>
      <c r="EB459">
        <v>35.9903</v>
      </c>
      <c r="EC459">
        <v>999.9</v>
      </c>
      <c r="ED459">
        <v>0</v>
      </c>
      <c r="EE459">
        <v>0</v>
      </c>
      <c r="EF459">
        <v>10015.5346153846</v>
      </c>
      <c r="EG459">
        <v>0</v>
      </c>
      <c r="EH459">
        <v>1275.30384615385</v>
      </c>
      <c r="EI459">
        <v>-42.8916769230769</v>
      </c>
      <c r="EJ459">
        <v>927.918384615385</v>
      </c>
      <c r="EK459">
        <v>968.885846153846</v>
      </c>
      <c r="EL459">
        <v>3.21059615384615</v>
      </c>
      <c r="EM459">
        <v>943.946615384615</v>
      </c>
      <c r="EN459">
        <v>25.7401153846154</v>
      </c>
      <c r="EO459">
        <v>2.61398076923077</v>
      </c>
      <c r="EP459">
        <v>2.32409230769231</v>
      </c>
      <c r="EQ459">
        <v>21.7541153846154</v>
      </c>
      <c r="ER459">
        <v>19.8443461538462</v>
      </c>
      <c r="ES459">
        <v>1200.05307692308</v>
      </c>
      <c r="ET459">
        <v>0.966995384615384</v>
      </c>
      <c r="EU459">
        <v>0.0330047769230769</v>
      </c>
      <c r="EV459">
        <v>0</v>
      </c>
      <c r="EW459">
        <v>1338.64230769231</v>
      </c>
      <c r="EX459">
        <v>5.00059</v>
      </c>
      <c r="EY459">
        <v>16585.7769230769</v>
      </c>
      <c r="EZ459">
        <v>10359.1692307692</v>
      </c>
      <c r="FA459">
        <v>51.9660769230769</v>
      </c>
      <c r="FB459">
        <v>53.6056153846154</v>
      </c>
      <c r="FC459">
        <v>52.2643076923077</v>
      </c>
      <c r="FD459">
        <v>53.0286153846154</v>
      </c>
      <c r="FE459">
        <v>53.0286153846154</v>
      </c>
      <c r="FF459">
        <v>1155.61307692308</v>
      </c>
      <c r="FG459">
        <v>39.44</v>
      </c>
      <c r="FH459">
        <v>0</v>
      </c>
      <c r="FI459">
        <v>1761414654.1</v>
      </c>
      <c r="FJ459">
        <v>0</v>
      </c>
      <c r="FK459">
        <v>1338.56269230769</v>
      </c>
      <c r="FL459">
        <v>-4.98153845732559</v>
      </c>
      <c r="FM459">
        <v>-67.4974360977668</v>
      </c>
      <c r="FN459">
        <v>16584.2730769231</v>
      </c>
      <c r="FO459">
        <v>15</v>
      </c>
      <c r="FP459">
        <v>0</v>
      </c>
      <c r="FQ459" t="s">
        <v>439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-42.6188857142857</v>
      </c>
      <c r="GD459">
        <v>-3.84429350649344</v>
      </c>
      <c r="GE459">
        <v>0.601874988828138</v>
      </c>
      <c r="GF459">
        <v>0</v>
      </c>
      <c r="GG459">
        <v>1338.85441176471</v>
      </c>
      <c r="GH459">
        <v>-4.90068753601291</v>
      </c>
      <c r="GI459">
        <v>0.538326334312699</v>
      </c>
      <c r="GJ459">
        <v>-1</v>
      </c>
      <c r="GK459">
        <v>3.22561952380952</v>
      </c>
      <c r="GL459">
        <v>-0.33166597402597</v>
      </c>
      <c r="GM459">
        <v>0.0336007037165806</v>
      </c>
      <c r="GN459">
        <v>0</v>
      </c>
      <c r="GO459">
        <v>0</v>
      </c>
      <c r="GP459">
        <v>2</v>
      </c>
      <c r="GQ459" t="s">
        <v>473</v>
      </c>
      <c r="GR459">
        <v>3.12917</v>
      </c>
      <c r="GS459">
        <v>2.71444</v>
      </c>
      <c r="GT459">
        <v>0.151905</v>
      </c>
      <c r="GU459">
        <v>0.156577</v>
      </c>
      <c r="GV459">
        <v>0.113555</v>
      </c>
      <c r="GW459">
        <v>0.104893</v>
      </c>
      <c r="GX459">
        <v>31052.5</v>
      </c>
      <c r="GY459">
        <v>32803.4</v>
      </c>
      <c r="GZ459">
        <v>33214.7</v>
      </c>
      <c r="HA459">
        <v>35304.3</v>
      </c>
      <c r="HB459">
        <v>41861.4</v>
      </c>
      <c r="HC459">
        <v>45498.8</v>
      </c>
      <c r="HD459">
        <v>52048.6</v>
      </c>
      <c r="HE459">
        <v>56539.3</v>
      </c>
      <c r="HF459">
        <v>1.7701</v>
      </c>
      <c r="HG459">
        <v>1.63433</v>
      </c>
      <c r="HH459">
        <v>-0.00175089</v>
      </c>
      <c r="HI459">
        <v>0</v>
      </c>
      <c r="HJ459">
        <v>36.0151</v>
      </c>
      <c r="HK459">
        <v>999.9</v>
      </c>
      <c r="HL459">
        <v>56.818</v>
      </c>
      <c r="HM459">
        <v>29.91</v>
      </c>
      <c r="HN459">
        <v>26.6734</v>
      </c>
      <c r="HO459">
        <v>56.3378</v>
      </c>
      <c r="HP459">
        <v>42.4239</v>
      </c>
      <c r="HQ459">
        <v>1</v>
      </c>
      <c r="HR459">
        <v>1.41748</v>
      </c>
      <c r="HS459">
        <v>4.93118</v>
      </c>
      <c r="HT459">
        <v>20.0656</v>
      </c>
      <c r="HU459">
        <v>5.19123</v>
      </c>
      <c r="HV459">
        <v>12.0107</v>
      </c>
      <c r="HW459">
        <v>4.97265</v>
      </c>
      <c r="HX459">
        <v>3.29497</v>
      </c>
      <c r="HY459">
        <v>9999</v>
      </c>
      <c r="HZ459">
        <v>9999</v>
      </c>
      <c r="IA459">
        <v>999.9</v>
      </c>
      <c r="IB459">
        <v>9999</v>
      </c>
      <c r="IC459">
        <v>1.86325</v>
      </c>
      <c r="ID459">
        <v>1.86812</v>
      </c>
      <c r="IE459">
        <v>1.86783</v>
      </c>
      <c r="IF459">
        <v>1.86905</v>
      </c>
      <c r="IG459">
        <v>1.86981</v>
      </c>
      <c r="IH459">
        <v>1.86595</v>
      </c>
      <c r="II459">
        <v>1.86695</v>
      </c>
      <c r="IJ459">
        <v>1.86844</v>
      </c>
      <c r="IK459">
        <v>5</v>
      </c>
      <c r="IL459">
        <v>0</v>
      </c>
      <c r="IM459">
        <v>0</v>
      </c>
      <c r="IN459">
        <v>0</v>
      </c>
      <c r="IO459" t="s">
        <v>441</v>
      </c>
      <c r="IP459" t="s">
        <v>442</v>
      </c>
      <c r="IQ459" t="s">
        <v>443</v>
      </c>
      <c r="IR459" t="s">
        <v>443</v>
      </c>
      <c r="IS459" t="s">
        <v>443</v>
      </c>
      <c r="IT459" t="s">
        <v>443</v>
      </c>
      <c r="IU459">
        <v>0</v>
      </c>
      <c r="IV459">
        <v>100</v>
      </c>
      <c r="IW459">
        <v>100</v>
      </c>
      <c r="IX459">
        <v>1.098</v>
      </c>
      <c r="IY459">
        <v>0.3152</v>
      </c>
      <c r="IZ459">
        <v>1.09748391826392</v>
      </c>
      <c r="JA459">
        <v>0</v>
      </c>
      <c r="JB459">
        <v>0</v>
      </c>
      <c r="JC459">
        <v>0</v>
      </c>
      <c r="JD459">
        <v>0.315191680746845</v>
      </c>
      <c r="JE459">
        <v>0</v>
      </c>
      <c r="JF459">
        <v>0</v>
      </c>
      <c r="JG459">
        <v>0</v>
      </c>
      <c r="JH459">
        <v>5</v>
      </c>
      <c r="JI459">
        <v>2273</v>
      </c>
      <c r="JJ459">
        <v>0</v>
      </c>
      <c r="JK459">
        <v>25</v>
      </c>
      <c r="JL459">
        <v>29356911.6</v>
      </c>
      <c r="JM459">
        <v>29356911.6</v>
      </c>
      <c r="JN459">
        <v>2.0105</v>
      </c>
      <c r="JO459">
        <v>2.62207</v>
      </c>
      <c r="JP459">
        <v>1.54785</v>
      </c>
      <c r="JQ459">
        <v>2.31689</v>
      </c>
      <c r="JR459">
        <v>1.64673</v>
      </c>
      <c r="JS459">
        <v>2.31079</v>
      </c>
      <c r="JT459">
        <v>34.1452</v>
      </c>
      <c r="JU459">
        <v>24.1663</v>
      </c>
      <c r="JV459">
        <v>18</v>
      </c>
      <c r="JW459">
        <v>500.517</v>
      </c>
      <c r="JX459">
        <v>404.206</v>
      </c>
      <c r="JY459">
        <v>29.7013</v>
      </c>
      <c r="JZ459">
        <v>44.1476</v>
      </c>
      <c r="KA459">
        <v>29.9991</v>
      </c>
      <c r="KB459">
        <v>44.1417</v>
      </c>
      <c r="KC459">
        <v>44.0463</v>
      </c>
      <c r="KD459">
        <v>40.3524</v>
      </c>
      <c r="KE459">
        <v>0</v>
      </c>
      <c r="KF459">
        <v>100</v>
      </c>
      <c r="KG459">
        <v>29.6701</v>
      </c>
      <c r="KH459">
        <v>993.792</v>
      </c>
      <c r="KI459">
        <v>34.6858</v>
      </c>
      <c r="KJ459">
        <v>94.4474</v>
      </c>
      <c r="KK459">
        <v>91.5343</v>
      </c>
    </row>
    <row r="460" spans="1:297">
      <c r="A460">
        <v>444</v>
      </c>
      <c r="B460">
        <v>1761414699</v>
      </c>
      <c r="C460">
        <v>6518</v>
      </c>
      <c r="D460" t="s">
        <v>1334</v>
      </c>
      <c r="E460" t="s">
        <v>1335</v>
      </c>
      <c r="F460">
        <v>5</v>
      </c>
      <c r="G460" t="s">
        <v>1217</v>
      </c>
      <c r="H460" t="s">
        <v>436</v>
      </c>
      <c r="I460">
        <v>1761414690.84615</v>
      </c>
      <c r="J460">
        <f>(K460)/1000</f>
        <v>0</v>
      </c>
      <c r="K460">
        <f>IF(DP460, AN460, AH460)</f>
        <v>0</v>
      </c>
      <c r="L460">
        <f>IF(DP460, AI460, AG460)</f>
        <v>0</v>
      </c>
      <c r="M460">
        <f>DR460 - IF(AU460&gt;1, L460*DL460*100.0/(AW460), 0)</f>
        <v>0</v>
      </c>
      <c r="N460">
        <f>((T460-J460/2)*M460-L460)/(T460+J460/2)</f>
        <v>0</v>
      </c>
      <c r="O460">
        <f>N460*(DY460+DZ460)/1000.0</f>
        <v>0</v>
      </c>
      <c r="P460">
        <f>(DR460 - IF(AU460&gt;1, L460*DL460*100.0/(AW460), 0))*(DY460+DZ460)/1000.0</f>
        <v>0</v>
      </c>
      <c r="Q460">
        <f>2.0/((1/S460-1/R460)+SIGN(S460)*SQRT((1/S460-1/R460)*(1/S460-1/R460) + 4*DM460/((DM460+1)*(DM460+1))*(2*1/S460*1/R460-1/R460*1/R460)))</f>
        <v>0</v>
      </c>
      <c r="R460">
        <f>IF(LEFT(DN460,1)&lt;&gt;"0",IF(LEFT(DN460,1)="1",3.0,DO460),$D$5+$E$5*(EF460*DY460/($K$5*1000))+$F$5*(EF460*DY460/($K$5*1000))*MAX(MIN(DL460,$J$5),$I$5)*MAX(MIN(DL460,$J$5),$I$5)+$G$5*MAX(MIN(DL460,$J$5),$I$5)*(EF460*DY460/($K$5*1000))+$H$5*(EF460*DY460/($K$5*1000))*(EF460*DY460/($K$5*1000)))</f>
        <v>0</v>
      </c>
      <c r="S460">
        <f>J460*(1000-(1000*0.61365*exp(17.502*W460/(240.97+W460))/(DY460+DZ460)+DT460)/2)/(1000*0.61365*exp(17.502*W460/(240.97+W460))/(DY460+DZ460)-DT460)</f>
        <v>0</v>
      </c>
      <c r="T460">
        <f>1/((DM460+1)/(Q460/1.6)+1/(R460/1.37)) + DM460/((DM460+1)/(Q460/1.6) + DM460/(R460/1.37))</f>
        <v>0</v>
      </c>
      <c r="U460">
        <f>(DH460*DK460)</f>
        <v>0</v>
      </c>
      <c r="V460">
        <f>(EA460+(U460+2*0.95*5.67E-8*(((EA460+$B$7)+273)^4-(EA460+273)^4)-44100*J460)/(1.84*29.3*R460+8*0.95*5.67E-8*(EA460+273)^3))</f>
        <v>0</v>
      </c>
      <c r="W460">
        <f>($C$7*EB460+$D$7*EC460+$E$7*V460)</f>
        <v>0</v>
      </c>
      <c r="X460">
        <f>0.61365*exp(17.502*W460/(240.97+W460))</f>
        <v>0</v>
      </c>
      <c r="Y460">
        <f>(Z460/AA460*100)</f>
        <v>0</v>
      </c>
      <c r="Z460">
        <f>DT460*(DY460+DZ460)/1000</f>
        <v>0</v>
      </c>
      <c r="AA460">
        <f>0.61365*exp(17.502*EA460/(240.97+EA460))</f>
        <v>0</v>
      </c>
      <c r="AB460">
        <f>(X460-DT460*(DY460+DZ460)/1000)</f>
        <v>0</v>
      </c>
      <c r="AC460">
        <f>(-J460*44100)</f>
        <v>0</v>
      </c>
      <c r="AD460">
        <f>2*29.3*R460*0.92*(EA460-W460)</f>
        <v>0</v>
      </c>
      <c r="AE460">
        <f>2*0.95*5.67E-8*(((EA460+$B$7)+273)^4-(W460+273)^4)</f>
        <v>0</v>
      </c>
      <c r="AF460">
        <f>U460+AE460+AC460+AD460</f>
        <v>0</v>
      </c>
      <c r="AG460">
        <f>DX460*AU460*(DS460-DR460*(1000-AU460*DU460)/(1000-AU460*DT460))/(100*DL460)</f>
        <v>0</v>
      </c>
      <c r="AH460">
        <f>1000*DX460*AU460*(DT460-DU460)/(100*DL460*(1000-AU460*DT460))</f>
        <v>0</v>
      </c>
      <c r="AI460">
        <f>(AJ460 - AK460 - DY460*1E3/(8.314*(EA460+273.15)) * AM460/DX460 * AL460) * DX460/(100*DL460) * (1000 - DU460)/1000</f>
        <v>0</v>
      </c>
      <c r="AJ460">
        <v>1002.17073391723</v>
      </c>
      <c r="AK460">
        <v>969.281339393939</v>
      </c>
      <c r="AL460">
        <v>3.31919639689262</v>
      </c>
      <c r="AM460">
        <v>65.3915502829197</v>
      </c>
      <c r="AN460">
        <f>(AP460 - AO460 + DY460*1E3/(8.314*(EA460+273.15)) * AR460/DX460 * AQ460) * DX460/(100*DL460) * 1000/(1000 - AP460)</f>
        <v>0</v>
      </c>
      <c r="AO460">
        <v>25.7482709379826</v>
      </c>
      <c r="AP460">
        <v>28.8867987878788</v>
      </c>
      <c r="AQ460">
        <v>-0.00308677786489554</v>
      </c>
      <c r="AR460">
        <v>110.494569577737</v>
      </c>
      <c r="AS460">
        <v>0</v>
      </c>
      <c r="AT460">
        <v>0</v>
      </c>
      <c r="AU460">
        <f>IF(AS460*$H$13&gt;=AW460,1.0,(AW460/(AW460-AS460*$H$13)))</f>
        <v>0</v>
      </c>
      <c r="AV460">
        <f>(AU460-1)*100</f>
        <v>0</v>
      </c>
      <c r="AW460">
        <f>MAX(0,($B$13+$C$13*EF460)/(1+$D$13*EF460)*DY460/(EA460+273)*$E$13)</f>
        <v>0</v>
      </c>
      <c r="AX460" t="s">
        <v>437</v>
      </c>
      <c r="AY460" t="s">
        <v>437</v>
      </c>
      <c r="AZ460">
        <v>0</v>
      </c>
      <c r="BA460">
        <v>0</v>
      </c>
      <c r="BB460">
        <f>1-AZ460/BA460</f>
        <v>0</v>
      </c>
      <c r="BC460">
        <v>0</v>
      </c>
      <c r="BD460" t="s">
        <v>437</v>
      </c>
      <c r="BE460" t="s">
        <v>437</v>
      </c>
      <c r="BF460">
        <v>0</v>
      </c>
      <c r="BG460">
        <v>0</v>
      </c>
      <c r="BH460">
        <f>1-BF460/BG460</f>
        <v>0</v>
      </c>
      <c r="BI460">
        <v>0.5</v>
      </c>
      <c r="BJ460">
        <f>DI460</f>
        <v>0</v>
      </c>
      <c r="BK460">
        <f>L460</f>
        <v>0</v>
      </c>
      <c r="BL460">
        <f>BH460*BI460*BJ460</f>
        <v>0</v>
      </c>
      <c r="BM460">
        <f>(BK460-BC460)/BJ460</f>
        <v>0</v>
      </c>
      <c r="BN460">
        <f>(BA460-BG460)/BG460</f>
        <v>0</v>
      </c>
      <c r="BO460">
        <f>AZ460/(BB460+AZ460/BG460)</f>
        <v>0</v>
      </c>
      <c r="BP460" t="s">
        <v>437</v>
      </c>
      <c r="BQ460">
        <v>0</v>
      </c>
      <c r="BR460">
        <f>IF(BQ460&lt;&gt;0, BQ460, BO460)</f>
        <v>0</v>
      </c>
      <c r="BS460">
        <f>1-BR460/BG460</f>
        <v>0</v>
      </c>
      <c r="BT460">
        <f>(BG460-BF460)/(BG460-BR460)</f>
        <v>0</v>
      </c>
      <c r="BU460">
        <f>(BA460-BG460)/(BA460-BR460)</f>
        <v>0</v>
      </c>
      <c r="BV460">
        <f>(BG460-BF460)/(BG460-AZ460)</f>
        <v>0</v>
      </c>
      <c r="BW460">
        <f>(BA460-BG460)/(BA460-AZ460)</f>
        <v>0</v>
      </c>
      <c r="BX460">
        <f>(BT460*BR460/BF460)</f>
        <v>0</v>
      </c>
      <c r="BY460">
        <f>(1-BX460)</f>
        <v>0</v>
      </c>
      <c r="DH460">
        <f>$B$11*EG460+$C$11*EH460+$F$11*ES460*(1-EV460)</f>
        <v>0</v>
      </c>
      <c r="DI460">
        <f>DH460*DJ460</f>
        <v>0</v>
      </c>
      <c r="DJ460">
        <f>($B$11*$D$9+$C$11*$D$9+$F$11*((FF460+EX460)/MAX(FF460+EX460+FG460, 0.1)*$I$9+FG460/MAX(FF460+EX460+FG460, 0.1)*$J$9))/($B$11+$C$11+$F$11)</f>
        <v>0</v>
      </c>
      <c r="DK460">
        <f>($B$11*$K$9+$C$11*$K$9+$F$11*((FF460+EX460)/MAX(FF460+EX460+FG460, 0.1)*$P$9+FG460/MAX(FF460+EX460+FG460, 0.1)*$Q$9))/($B$11+$C$11+$F$11)</f>
        <v>0</v>
      </c>
      <c r="DL460">
        <v>6</v>
      </c>
      <c r="DM460">
        <v>0.5</v>
      </c>
      <c r="DN460" t="s">
        <v>438</v>
      </c>
      <c r="DO460">
        <v>2</v>
      </c>
      <c r="DP460" t="b">
        <v>1</v>
      </c>
      <c r="DQ460">
        <v>1761414690.84615</v>
      </c>
      <c r="DR460">
        <v>917.749384615385</v>
      </c>
      <c r="DS460">
        <v>960.541615384615</v>
      </c>
      <c r="DT460">
        <v>28.9247076923077</v>
      </c>
      <c r="DU460">
        <v>25.7439384615385</v>
      </c>
      <c r="DV460">
        <v>916.651923076923</v>
      </c>
      <c r="DW460">
        <v>28.6095153846154</v>
      </c>
      <c r="DX460">
        <v>499.947076923077</v>
      </c>
      <c r="DY460">
        <v>90.2893923076923</v>
      </c>
      <c r="DZ460">
        <v>0.0365983076923077</v>
      </c>
      <c r="EA460">
        <v>36.2351153846154</v>
      </c>
      <c r="EB460">
        <v>35.9937769230769</v>
      </c>
      <c r="EC460">
        <v>999.9</v>
      </c>
      <c r="ED460">
        <v>0</v>
      </c>
      <c r="EE460">
        <v>0</v>
      </c>
      <c r="EF460">
        <v>9989.47307692308</v>
      </c>
      <c r="EG460">
        <v>0</v>
      </c>
      <c r="EH460">
        <v>1275.34846153846</v>
      </c>
      <c r="EI460">
        <v>-42.7924153846154</v>
      </c>
      <c r="EJ460">
        <v>945.085153846154</v>
      </c>
      <c r="EK460">
        <v>985.923384615385</v>
      </c>
      <c r="EL460">
        <v>3.18076692307692</v>
      </c>
      <c r="EM460">
        <v>960.541615384615</v>
      </c>
      <c r="EN460">
        <v>25.7439384615385</v>
      </c>
      <c r="EO460">
        <v>2.61159538461538</v>
      </c>
      <c r="EP460">
        <v>2.32440461538462</v>
      </c>
      <c r="EQ460">
        <v>21.7391769230769</v>
      </c>
      <c r="ER460">
        <v>19.8465230769231</v>
      </c>
      <c r="ES460">
        <v>1200.05846153846</v>
      </c>
      <c r="ET460">
        <v>0.966995384615384</v>
      </c>
      <c r="EU460">
        <v>0.0330047769230769</v>
      </c>
      <c r="EV460">
        <v>0</v>
      </c>
      <c r="EW460">
        <v>1338.20307692308</v>
      </c>
      <c r="EX460">
        <v>5.00059</v>
      </c>
      <c r="EY460">
        <v>16580.7538461538</v>
      </c>
      <c r="EZ460">
        <v>10359.2076923077</v>
      </c>
      <c r="FA460">
        <v>51.9466923076923</v>
      </c>
      <c r="FB460">
        <v>53.5862307692308</v>
      </c>
      <c r="FC460">
        <v>52.25</v>
      </c>
      <c r="FD460">
        <v>53.0095384615385</v>
      </c>
      <c r="FE460">
        <v>53.0095384615385</v>
      </c>
      <c r="FF460">
        <v>1155.61846153846</v>
      </c>
      <c r="FG460">
        <v>39.44</v>
      </c>
      <c r="FH460">
        <v>0</v>
      </c>
      <c r="FI460">
        <v>1761414658.9</v>
      </c>
      <c r="FJ460">
        <v>0</v>
      </c>
      <c r="FK460">
        <v>1338.18961538462</v>
      </c>
      <c r="FL460">
        <v>-4.09948717410193</v>
      </c>
      <c r="FM460">
        <v>-59.7264957704308</v>
      </c>
      <c r="FN460">
        <v>16579.5384615385</v>
      </c>
      <c r="FO460">
        <v>15</v>
      </c>
      <c r="FP460">
        <v>0</v>
      </c>
      <c r="FQ460" t="s">
        <v>439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-42.8539</v>
      </c>
      <c r="GD460">
        <v>0.352637593984901</v>
      </c>
      <c r="GE460">
        <v>0.422540536516911</v>
      </c>
      <c r="GF460">
        <v>1</v>
      </c>
      <c r="GG460">
        <v>1338.45882352941</v>
      </c>
      <c r="GH460">
        <v>-4.8791443810006</v>
      </c>
      <c r="GI460">
        <v>0.531362093812191</v>
      </c>
      <c r="GJ460">
        <v>-1</v>
      </c>
      <c r="GK460">
        <v>3.1946895</v>
      </c>
      <c r="GL460">
        <v>-0.365180300751875</v>
      </c>
      <c r="GM460">
        <v>0.035130697327978</v>
      </c>
      <c r="GN460">
        <v>0</v>
      </c>
      <c r="GO460">
        <v>1</v>
      </c>
      <c r="GP460">
        <v>2</v>
      </c>
      <c r="GQ460" t="s">
        <v>446</v>
      </c>
      <c r="GR460">
        <v>3.12938</v>
      </c>
      <c r="GS460">
        <v>2.71534</v>
      </c>
      <c r="GT460">
        <v>0.153669</v>
      </c>
      <c r="GU460">
        <v>0.1584</v>
      </c>
      <c r="GV460">
        <v>0.113489</v>
      </c>
      <c r="GW460">
        <v>0.104906</v>
      </c>
      <c r="GX460">
        <v>30988.5</v>
      </c>
      <c r="GY460">
        <v>32733.8</v>
      </c>
      <c r="GZ460">
        <v>33215.5</v>
      </c>
      <c r="HA460">
        <v>35305.9</v>
      </c>
      <c r="HB460">
        <v>41865.3</v>
      </c>
      <c r="HC460">
        <v>45500</v>
      </c>
      <c r="HD460">
        <v>52049.7</v>
      </c>
      <c r="HE460">
        <v>56541.5</v>
      </c>
      <c r="HF460">
        <v>1.77025</v>
      </c>
      <c r="HG460">
        <v>1.63457</v>
      </c>
      <c r="HH460">
        <v>-0.00186265</v>
      </c>
      <c r="HI460">
        <v>0</v>
      </c>
      <c r="HJ460">
        <v>36.0092</v>
      </c>
      <c r="HK460">
        <v>999.9</v>
      </c>
      <c r="HL460">
        <v>56.818</v>
      </c>
      <c r="HM460">
        <v>29.93</v>
      </c>
      <c r="HN460">
        <v>26.704</v>
      </c>
      <c r="HO460">
        <v>56.4678</v>
      </c>
      <c r="HP460">
        <v>42.6963</v>
      </c>
      <c r="HQ460">
        <v>1</v>
      </c>
      <c r="HR460">
        <v>1.41657</v>
      </c>
      <c r="HS460">
        <v>4.95643</v>
      </c>
      <c r="HT460">
        <v>20.0649</v>
      </c>
      <c r="HU460">
        <v>5.19168</v>
      </c>
      <c r="HV460">
        <v>12.0111</v>
      </c>
      <c r="HW460">
        <v>4.9727</v>
      </c>
      <c r="HX460">
        <v>3.29495</v>
      </c>
      <c r="HY460">
        <v>9999</v>
      </c>
      <c r="HZ460">
        <v>9999</v>
      </c>
      <c r="IA460">
        <v>999.9</v>
      </c>
      <c r="IB460">
        <v>9999</v>
      </c>
      <c r="IC460">
        <v>1.86325</v>
      </c>
      <c r="ID460">
        <v>1.86813</v>
      </c>
      <c r="IE460">
        <v>1.86783</v>
      </c>
      <c r="IF460">
        <v>1.86905</v>
      </c>
      <c r="IG460">
        <v>1.86982</v>
      </c>
      <c r="IH460">
        <v>1.86594</v>
      </c>
      <c r="II460">
        <v>1.86695</v>
      </c>
      <c r="IJ460">
        <v>1.86844</v>
      </c>
      <c r="IK460">
        <v>5</v>
      </c>
      <c r="IL460">
        <v>0</v>
      </c>
      <c r="IM460">
        <v>0</v>
      </c>
      <c r="IN460">
        <v>0</v>
      </c>
      <c r="IO460" t="s">
        <v>441</v>
      </c>
      <c r="IP460" t="s">
        <v>442</v>
      </c>
      <c r="IQ460" t="s">
        <v>443</v>
      </c>
      <c r="IR460" t="s">
        <v>443</v>
      </c>
      <c r="IS460" t="s">
        <v>443</v>
      </c>
      <c r="IT460" t="s">
        <v>443</v>
      </c>
      <c r="IU460">
        <v>0</v>
      </c>
      <c r="IV460">
        <v>100</v>
      </c>
      <c r="IW460">
        <v>100</v>
      </c>
      <c r="IX460">
        <v>1.097</v>
      </c>
      <c r="IY460">
        <v>0.3152</v>
      </c>
      <c r="IZ460">
        <v>1.09748391826392</v>
      </c>
      <c r="JA460">
        <v>0</v>
      </c>
      <c r="JB460">
        <v>0</v>
      </c>
      <c r="JC460">
        <v>0</v>
      </c>
      <c r="JD460">
        <v>0.315191680746845</v>
      </c>
      <c r="JE460">
        <v>0</v>
      </c>
      <c r="JF460">
        <v>0</v>
      </c>
      <c r="JG460">
        <v>0</v>
      </c>
      <c r="JH460">
        <v>5</v>
      </c>
      <c r="JI460">
        <v>2273</v>
      </c>
      <c r="JJ460">
        <v>0</v>
      </c>
      <c r="JK460">
        <v>25</v>
      </c>
      <c r="JL460">
        <v>29356911.6</v>
      </c>
      <c r="JM460">
        <v>29356911.6</v>
      </c>
      <c r="JN460">
        <v>2.03979</v>
      </c>
      <c r="JO460">
        <v>2.6123</v>
      </c>
      <c r="JP460">
        <v>1.54785</v>
      </c>
      <c r="JQ460">
        <v>2.31689</v>
      </c>
      <c r="JR460">
        <v>1.64551</v>
      </c>
      <c r="JS460">
        <v>2.37305</v>
      </c>
      <c r="JT460">
        <v>34.1225</v>
      </c>
      <c r="JU460">
        <v>24.1751</v>
      </c>
      <c r="JV460">
        <v>18</v>
      </c>
      <c r="JW460">
        <v>500.499</v>
      </c>
      <c r="JX460">
        <v>404.237</v>
      </c>
      <c r="JY460">
        <v>29.6861</v>
      </c>
      <c r="JZ460">
        <v>44.1265</v>
      </c>
      <c r="KA460">
        <v>29.9991</v>
      </c>
      <c r="KB460">
        <v>44.1231</v>
      </c>
      <c r="KC460">
        <v>44.0233</v>
      </c>
      <c r="KD460">
        <v>40.8709</v>
      </c>
      <c r="KE460">
        <v>0</v>
      </c>
      <c r="KF460">
        <v>100</v>
      </c>
      <c r="KG460">
        <v>29.6813</v>
      </c>
      <c r="KH460">
        <v>1007.3</v>
      </c>
      <c r="KI460">
        <v>34.6858</v>
      </c>
      <c r="KJ460">
        <v>94.4494</v>
      </c>
      <c r="KK460">
        <v>91.5379</v>
      </c>
    </row>
    <row r="461" spans="1:297">
      <c r="A461">
        <v>445</v>
      </c>
      <c r="B461">
        <v>1761414704</v>
      </c>
      <c r="C461">
        <v>6523</v>
      </c>
      <c r="D461" t="s">
        <v>1336</v>
      </c>
      <c r="E461" t="s">
        <v>1337</v>
      </c>
      <c r="F461">
        <v>5</v>
      </c>
      <c r="G461" t="s">
        <v>1217</v>
      </c>
      <c r="H461" t="s">
        <v>436</v>
      </c>
      <c r="I461">
        <v>1761414695.84615</v>
      </c>
      <c r="J461">
        <f>(K461)/1000</f>
        <v>0</v>
      </c>
      <c r="K461">
        <f>IF(DP461, AN461, AH461)</f>
        <v>0</v>
      </c>
      <c r="L461">
        <f>IF(DP461, AI461, AG461)</f>
        <v>0</v>
      </c>
      <c r="M461">
        <f>DR461 - IF(AU461&gt;1, L461*DL461*100.0/(AW461), 0)</f>
        <v>0</v>
      </c>
      <c r="N461">
        <f>((T461-J461/2)*M461-L461)/(T461+J461/2)</f>
        <v>0</v>
      </c>
      <c r="O461">
        <f>N461*(DY461+DZ461)/1000.0</f>
        <v>0</v>
      </c>
      <c r="P461">
        <f>(DR461 - IF(AU461&gt;1, L461*DL461*100.0/(AW461), 0))*(DY461+DZ461)/1000.0</f>
        <v>0</v>
      </c>
      <c r="Q461">
        <f>2.0/((1/S461-1/R461)+SIGN(S461)*SQRT((1/S461-1/R461)*(1/S461-1/R461) + 4*DM461/((DM461+1)*(DM461+1))*(2*1/S461*1/R461-1/R461*1/R461)))</f>
        <v>0</v>
      </c>
      <c r="R461">
        <f>IF(LEFT(DN461,1)&lt;&gt;"0",IF(LEFT(DN461,1)="1",3.0,DO461),$D$5+$E$5*(EF461*DY461/($K$5*1000))+$F$5*(EF461*DY461/($K$5*1000))*MAX(MIN(DL461,$J$5),$I$5)*MAX(MIN(DL461,$J$5),$I$5)+$G$5*MAX(MIN(DL461,$J$5),$I$5)*(EF461*DY461/($K$5*1000))+$H$5*(EF461*DY461/($K$5*1000))*(EF461*DY461/($K$5*1000)))</f>
        <v>0</v>
      </c>
      <c r="S461">
        <f>J461*(1000-(1000*0.61365*exp(17.502*W461/(240.97+W461))/(DY461+DZ461)+DT461)/2)/(1000*0.61365*exp(17.502*W461/(240.97+W461))/(DY461+DZ461)-DT461)</f>
        <v>0</v>
      </c>
      <c r="T461">
        <f>1/((DM461+1)/(Q461/1.6)+1/(R461/1.37)) + DM461/((DM461+1)/(Q461/1.6) + DM461/(R461/1.37))</f>
        <v>0</v>
      </c>
      <c r="U461">
        <f>(DH461*DK461)</f>
        <v>0</v>
      </c>
      <c r="V461">
        <f>(EA461+(U461+2*0.95*5.67E-8*(((EA461+$B$7)+273)^4-(EA461+273)^4)-44100*J461)/(1.84*29.3*R461+8*0.95*5.67E-8*(EA461+273)^3))</f>
        <v>0</v>
      </c>
      <c r="W461">
        <f>($C$7*EB461+$D$7*EC461+$E$7*V461)</f>
        <v>0</v>
      </c>
      <c r="X461">
        <f>0.61365*exp(17.502*W461/(240.97+W461))</f>
        <v>0</v>
      </c>
      <c r="Y461">
        <f>(Z461/AA461*100)</f>
        <v>0</v>
      </c>
      <c r="Z461">
        <f>DT461*(DY461+DZ461)/1000</f>
        <v>0</v>
      </c>
      <c r="AA461">
        <f>0.61365*exp(17.502*EA461/(240.97+EA461))</f>
        <v>0</v>
      </c>
      <c r="AB461">
        <f>(X461-DT461*(DY461+DZ461)/1000)</f>
        <v>0</v>
      </c>
      <c r="AC461">
        <f>(-J461*44100)</f>
        <v>0</v>
      </c>
      <c r="AD461">
        <f>2*29.3*R461*0.92*(EA461-W461)</f>
        <v>0</v>
      </c>
      <c r="AE461">
        <f>2*0.95*5.67E-8*(((EA461+$B$7)+273)^4-(W461+273)^4)</f>
        <v>0</v>
      </c>
      <c r="AF461">
        <f>U461+AE461+AC461+AD461</f>
        <v>0</v>
      </c>
      <c r="AG461">
        <f>DX461*AU461*(DS461-DR461*(1000-AU461*DU461)/(1000-AU461*DT461))/(100*DL461)</f>
        <v>0</v>
      </c>
      <c r="AH461">
        <f>1000*DX461*AU461*(DT461-DU461)/(100*DL461*(1000-AU461*DT461))</f>
        <v>0</v>
      </c>
      <c r="AI461">
        <f>(AJ461 - AK461 - DY461*1E3/(8.314*(EA461+273.15)) * AM461/DX461 * AL461) * DX461/(100*DL461) * (1000 - DU461)/1000</f>
        <v>0</v>
      </c>
      <c r="AJ461">
        <v>1019.85991322539</v>
      </c>
      <c r="AK461">
        <v>986.57683030303</v>
      </c>
      <c r="AL461">
        <v>3.45406201553891</v>
      </c>
      <c r="AM461">
        <v>65.3915502829197</v>
      </c>
      <c r="AN461">
        <f>(AP461 - AO461 + DY461*1E3/(8.314*(EA461+273.15)) * AR461/DX461 * AQ461) * DX461/(100*DL461) * 1000/(1000 - AP461)</f>
        <v>0</v>
      </c>
      <c r="AO461">
        <v>25.7508359008</v>
      </c>
      <c r="AP461">
        <v>28.8603042424242</v>
      </c>
      <c r="AQ461">
        <v>-0.00550620067437395</v>
      </c>
      <c r="AR461">
        <v>110.494569577737</v>
      </c>
      <c r="AS461">
        <v>0</v>
      </c>
      <c r="AT461">
        <v>0</v>
      </c>
      <c r="AU461">
        <f>IF(AS461*$H$13&gt;=AW461,1.0,(AW461/(AW461-AS461*$H$13)))</f>
        <v>0</v>
      </c>
      <c r="AV461">
        <f>(AU461-1)*100</f>
        <v>0</v>
      </c>
      <c r="AW461">
        <f>MAX(0,($B$13+$C$13*EF461)/(1+$D$13*EF461)*DY461/(EA461+273)*$E$13)</f>
        <v>0</v>
      </c>
      <c r="AX461" t="s">
        <v>437</v>
      </c>
      <c r="AY461" t="s">
        <v>437</v>
      </c>
      <c r="AZ461">
        <v>0</v>
      </c>
      <c r="BA461">
        <v>0</v>
      </c>
      <c r="BB461">
        <f>1-AZ461/BA461</f>
        <v>0</v>
      </c>
      <c r="BC461">
        <v>0</v>
      </c>
      <c r="BD461" t="s">
        <v>437</v>
      </c>
      <c r="BE461" t="s">
        <v>437</v>
      </c>
      <c r="BF461">
        <v>0</v>
      </c>
      <c r="BG461">
        <v>0</v>
      </c>
      <c r="BH461">
        <f>1-BF461/BG461</f>
        <v>0</v>
      </c>
      <c r="BI461">
        <v>0.5</v>
      </c>
      <c r="BJ461">
        <f>DI461</f>
        <v>0</v>
      </c>
      <c r="BK461">
        <f>L461</f>
        <v>0</v>
      </c>
      <c r="BL461">
        <f>BH461*BI461*BJ461</f>
        <v>0</v>
      </c>
      <c r="BM461">
        <f>(BK461-BC461)/BJ461</f>
        <v>0</v>
      </c>
      <c r="BN461">
        <f>(BA461-BG461)/BG461</f>
        <v>0</v>
      </c>
      <c r="BO461">
        <f>AZ461/(BB461+AZ461/BG461)</f>
        <v>0</v>
      </c>
      <c r="BP461" t="s">
        <v>437</v>
      </c>
      <c r="BQ461">
        <v>0</v>
      </c>
      <c r="BR461">
        <f>IF(BQ461&lt;&gt;0, BQ461, BO461)</f>
        <v>0</v>
      </c>
      <c r="BS461">
        <f>1-BR461/BG461</f>
        <v>0</v>
      </c>
      <c r="BT461">
        <f>(BG461-BF461)/(BG461-BR461)</f>
        <v>0</v>
      </c>
      <c r="BU461">
        <f>(BA461-BG461)/(BA461-BR461)</f>
        <v>0</v>
      </c>
      <c r="BV461">
        <f>(BG461-BF461)/(BG461-AZ461)</f>
        <v>0</v>
      </c>
      <c r="BW461">
        <f>(BA461-BG461)/(BA461-AZ461)</f>
        <v>0</v>
      </c>
      <c r="BX461">
        <f>(BT461*BR461/BF461)</f>
        <v>0</v>
      </c>
      <c r="BY461">
        <f>(1-BX461)</f>
        <v>0</v>
      </c>
      <c r="DH461">
        <f>$B$11*EG461+$C$11*EH461+$F$11*ES461*(1-EV461)</f>
        <v>0</v>
      </c>
      <c r="DI461">
        <f>DH461*DJ461</f>
        <v>0</v>
      </c>
      <c r="DJ461">
        <f>($B$11*$D$9+$C$11*$D$9+$F$11*((FF461+EX461)/MAX(FF461+EX461+FG461, 0.1)*$I$9+FG461/MAX(FF461+EX461+FG461, 0.1)*$J$9))/($B$11+$C$11+$F$11)</f>
        <v>0</v>
      </c>
      <c r="DK461">
        <f>($B$11*$K$9+$C$11*$K$9+$F$11*((FF461+EX461)/MAX(FF461+EX461+FG461, 0.1)*$P$9+FG461/MAX(FF461+EX461+FG461, 0.1)*$Q$9))/($B$11+$C$11+$F$11)</f>
        <v>0</v>
      </c>
      <c r="DL461">
        <v>6</v>
      </c>
      <c r="DM461">
        <v>0.5</v>
      </c>
      <c r="DN461" t="s">
        <v>438</v>
      </c>
      <c r="DO461">
        <v>2</v>
      </c>
      <c r="DP461" t="b">
        <v>1</v>
      </c>
      <c r="DQ461">
        <v>1761414695.84615</v>
      </c>
      <c r="DR461">
        <v>934.321230769231</v>
      </c>
      <c r="DS461">
        <v>977.354307692308</v>
      </c>
      <c r="DT461">
        <v>28.8978</v>
      </c>
      <c r="DU461">
        <v>25.7472230769231</v>
      </c>
      <c r="DV461">
        <v>933.223846153846</v>
      </c>
      <c r="DW461">
        <v>28.5826076923077</v>
      </c>
      <c r="DX461">
        <v>499.941307692308</v>
      </c>
      <c r="DY461">
        <v>90.2879615384615</v>
      </c>
      <c r="DZ461">
        <v>0.0370155923076923</v>
      </c>
      <c r="EA461">
        <v>36.2350538461538</v>
      </c>
      <c r="EB461">
        <v>35.9893</v>
      </c>
      <c r="EC461">
        <v>999.9</v>
      </c>
      <c r="ED461">
        <v>0</v>
      </c>
      <c r="EE461">
        <v>0</v>
      </c>
      <c r="EF461">
        <v>9983.94384615384</v>
      </c>
      <c r="EG461">
        <v>0</v>
      </c>
      <c r="EH461">
        <v>1275.38307692308</v>
      </c>
      <c r="EI461">
        <v>-43.0334</v>
      </c>
      <c r="EJ461">
        <v>962.124076923077</v>
      </c>
      <c r="EK461">
        <v>1003.18315384615</v>
      </c>
      <c r="EL461">
        <v>3.15056461538462</v>
      </c>
      <c r="EM461">
        <v>977.354307692308</v>
      </c>
      <c r="EN461">
        <v>25.7472230769231</v>
      </c>
      <c r="EO461">
        <v>2.60912461538462</v>
      </c>
      <c r="EP461">
        <v>2.32466538461538</v>
      </c>
      <c r="EQ461">
        <v>21.7237</v>
      </c>
      <c r="ER461">
        <v>19.8483384615385</v>
      </c>
      <c r="ES461">
        <v>1200.04384615385</v>
      </c>
      <c r="ET461">
        <v>0.966994692307692</v>
      </c>
      <c r="EU461">
        <v>0.0330054384615385</v>
      </c>
      <c r="EV461">
        <v>0</v>
      </c>
      <c r="EW461">
        <v>1337.95076923077</v>
      </c>
      <c r="EX461">
        <v>5.00059</v>
      </c>
      <c r="EY461">
        <v>16575.7538461538</v>
      </c>
      <c r="EZ461">
        <v>10359.0769230769</v>
      </c>
      <c r="FA461">
        <v>51.9323076923077</v>
      </c>
      <c r="FB461">
        <v>53.5668461538462</v>
      </c>
      <c r="FC461">
        <v>52.2403076923077</v>
      </c>
      <c r="FD461">
        <v>53</v>
      </c>
      <c r="FE461">
        <v>52.9951538461538</v>
      </c>
      <c r="FF461">
        <v>1155.60384615385</v>
      </c>
      <c r="FG461">
        <v>39.44</v>
      </c>
      <c r="FH461">
        <v>0</v>
      </c>
      <c r="FI461">
        <v>1761414664.3</v>
      </c>
      <c r="FJ461">
        <v>0</v>
      </c>
      <c r="FK461">
        <v>1337.908</v>
      </c>
      <c r="FL461">
        <v>-2.25538461347735</v>
      </c>
      <c r="FM461">
        <v>-49.3692309873664</v>
      </c>
      <c r="FN461">
        <v>16574.232</v>
      </c>
      <c r="FO461">
        <v>15</v>
      </c>
      <c r="FP461">
        <v>0</v>
      </c>
      <c r="FQ461" t="s">
        <v>439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-42.9011523809524</v>
      </c>
      <c r="GD461">
        <v>-1.9412493506493</v>
      </c>
      <c r="GE461">
        <v>0.438324189242714</v>
      </c>
      <c r="GF461">
        <v>0</v>
      </c>
      <c r="GG461">
        <v>1338.11441176471</v>
      </c>
      <c r="GH461">
        <v>-3.71902215513743</v>
      </c>
      <c r="GI461">
        <v>0.416379289593955</v>
      </c>
      <c r="GJ461">
        <v>-1</v>
      </c>
      <c r="GK461">
        <v>3.16804190476191</v>
      </c>
      <c r="GL461">
        <v>-0.362657142857143</v>
      </c>
      <c r="GM461">
        <v>0.0366280097894192</v>
      </c>
      <c r="GN461">
        <v>0</v>
      </c>
      <c r="GO461">
        <v>0</v>
      </c>
      <c r="GP461">
        <v>2</v>
      </c>
      <c r="GQ461" t="s">
        <v>473</v>
      </c>
      <c r="GR461">
        <v>3.12946</v>
      </c>
      <c r="GS461">
        <v>2.71529</v>
      </c>
      <c r="GT461">
        <v>0.155462</v>
      </c>
      <c r="GU461">
        <v>0.160035</v>
      </c>
      <c r="GV461">
        <v>0.113418</v>
      </c>
      <c r="GW461">
        <v>0.104915</v>
      </c>
      <c r="GX461">
        <v>30923.7</v>
      </c>
      <c r="GY461">
        <v>32671.1</v>
      </c>
      <c r="GZ461">
        <v>33216.5</v>
      </c>
      <c r="HA461">
        <v>35307</v>
      </c>
      <c r="HB461">
        <v>41869.6</v>
      </c>
      <c r="HC461">
        <v>45501.3</v>
      </c>
      <c r="HD461">
        <v>52050.9</v>
      </c>
      <c r="HE461">
        <v>56543.4</v>
      </c>
      <c r="HF461">
        <v>1.77087</v>
      </c>
      <c r="HG461">
        <v>1.63463</v>
      </c>
      <c r="HH461">
        <v>-0.00130385</v>
      </c>
      <c r="HI461">
        <v>0</v>
      </c>
      <c r="HJ461">
        <v>36.0025</v>
      </c>
      <c r="HK461">
        <v>999.9</v>
      </c>
      <c r="HL461">
        <v>56.818</v>
      </c>
      <c r="HM461">
        <v>29.91</v>
      </c>
      <c r="HN461">
        <v>26.6732</v>
      </c>
      <c r="HO461">
        <v>56.1478</v>
      </c>
      <c r="HP461">
        <v>42.5681</v>
      </c>
      <c r="HQ461">
        <v>1</v>
      </c>
      <c r="HR461">
        <v>1.41469</v>
      </c>
      <c r="HS461">
        <v>4.90982</v>
      </c>
      <c r="HT461">
        <v>20.0661</v>
      </c>
      <c r="HU461">
        <v>5.19093</v>
      </c>
      <c r="HV461">
        <v>12.0102</v>
      </c>
      <c r="HW461">
        <v>4.97225</v>
      </c>
      <c r="HX461">
        <v>3.2949</v>
      </c>
      <c r="HY461">
        <v>9999</v>
      </c>
      <c r="HZ461">
        <v>9999</v>
      </c>
      <c r="IA461">
        <v>999.9</v>
      </c>
      <c r="IB461">
        <v>9999</v>
      </c>
      <c r="IC461">
        <v>1.86325</v>
      </c>
      <c r="ID461">
        <v>1.86813</v>
      </c>
      <c r="IE461">
        <v>1.86784</v>
      </c>
      <c r="IF461">
        <v>1.86905</v>
      </c>
      <c r="IG461">
        <v>1.86981</v>
      </c>
      <c r="IH461">
        <v>1.86597</v>
      </c>
      <c r="II461">
        <v>1.86696</v>
      </c>
      <c r="IJ461">
        <v>1.86844</v>
      </c>
      <c r="IK461">
        <v>5</v>
      </c>
      <c r="IL461">
        <v>0</v>
      </c>
      <c r="IM461">
        <v>0</v>
      </c>
      <c r="IN461">
        <v>0</v>
      </c>
      <c r="IO461" t="s">
        <v>441</v>
      </c>
      <c r="IP461" t="s">
        <v>442</v>
      </c>
      <c r="IQ461" t="s">
        <v>443</v>
      </c>
      <c r="IR461" t="s">
        <v>443</v>
      </c>
      <c r="IS461" t="s">
        <v>443</v>
      </c>
      <c r="IT461" t="s">
        <v>443</v>
      </c>
      <c r="IU461">
        <v>0</v>
      </c>
      <c r="IV461">
        <v>100</v>
      </c>
      <c r="IW461">
        <v>100</v>
      </c>
      <c r="IX461">
        <v>1.098</v>
      </c>
      <c r="IY461">
        <v>0.3151</v>
      </c>
      <c r="IZ461">
        <v>1.09748391826392</v>
      </c>
      <c r="JA461">
        <v>0</v>
      </c>
      <c r="JB461">
        <v>0</v>
      </c>
      <c r="JC461">
        <v>0</v>
      </c>
      <c r="JD461">
        <v>0.315191680746845</v>
      </c>
      <c r="JE461">
        <v>0</v>
      </c>
      <c r="JF461">
        <v>0</v>
      </c>
      <c r="JG461">
        <v>0</v>
      </c>
      <c r="JH461">
        <v>5</v>
      </c>
      <c r="JI461">
        <v>2273</v>
      </c>
      <c r="JJ461">
        <v>0</v>
      </c>
      <c r="JK461">
        <v>25</v>
      </c>
      <c r="JL461">
        <v>29356911.7</v>
      </c>
      <c r="JM461">
        <v>29356911.7</v>
      </c>
      <c r="JN461">
        <v>2.06421</v>
      </c>
      <c r="JO461">
        <v>2.6123</v>
      </c>
      <c r="JP461">
        <v>1.54785</v>
      </c>
      <c r="JQ461">
        <v>2.31567</v>
      </c>
      <c r="JR461">
        <v>1.64673</v>
      </c>
      <c r="JS461">
        <v>2.36816</v>
      </c>
      <c r="JT461">
        <v>34.1452</v>
      </c>
      <c r="JU461">
        <v>24.1663</v>
      </c>
      <c r="JV461">
        <v>18</v>
      </c>
      <c r="JW461">
        <v>500.792</v>
      </c>
      <c r="JX461">
        <v>404.171</v>
      </c>
      <c r="JY461">
        <v>29.6852</v>
      </c>
      <c r="JZ461">
        <v>44.1066</v>
      </c>
      <c r="KA461">
        <v>29.9986</v>
      </c>
      <c r="KB461">
        <v>44.0999</v>
      </c>
      <c r="KC461">
        <v>44.0049</v>
      </c>
      <c r="KD461">
        <v>41.4601</v>
      </c>
      <c r="KE461">
        <v>0</v>
      </c>
      <c r="KF461">
        <v>100</v>
      </c>
      <c r="KG461">
        <v>29.6955</v>
      </c>
      <c r="KH461">
        <v>1027.54</v>
      </c>
      <c r="KI461">
        <v>34.6858</v>
      </c>
      <c r="KJ461">
        <v>94.452</v>
      </c>
      <c r="KK461">
        <v>91.541</v>
      </c>
    </row>
    <row r="462" spans="1:297">
      <c r="A462">
        <v>446</v>
      </c>
      <c r="B462">
        <v>1761414709</v>
      </c>
      <c r="C462">
        <v>6528</v>
      </c>
      <c r="D462" t="s">
        <v>1338</v>
      </c>
      <c r="E462" t="s">
        <v>1339</v>
      </c>
      <c r="F462">
        <v>5</v>
      </c>
      <c r="G462" t="s">
        <v>1217</v>
      </c>
      <c r="H462" t="s">
        <v>436</v>
      </c>
      <c r="I462">
        <v>1761414700.84615</v>
      </c>
      <c r="J462">
        <f>(K462)/1000</f>
        <v>0</v>
      </c>
      <c r="K462">
        <f>IF(DP462, AN462, AH462)</f>
        <v>0</v>
      </c>
      <c r="L462">
        <f>IF(DP462, AI462, AG462)</f>
        <v>0</v>
      </c>
      <c r="M462">
        <f>DR462 - IF(AU462&gt;1, L462*DL462*100.0/(AW462), 0)</f>
        <v>0</v>
      </c>
      <c r="N462">
        <f>((T462-J462/2)*M462-L462)/(T462+J462/2)</f>
        <v>0</v>
      </c>
      <c r="O462">
        <f>N462*(DY462+DZ462)/1000.0</f>
        <v>0</v>
      </c>
      <c r="P462">
        <f>(DR462 - IF(AU462&gt;1, L462*DL462*100.0/(AW462), 0))*(DY462+DZ462)/1000.0</f>
        <v>0</v>
      </c>
      <c r="Q462">
        <f>2.0/((1/S462-1/R462)+SIGN(S462)*SQRT((1/S462-1/R462)*(1/S462-1/R462) + 4*DM462/((DM462+1)*(DM462+1))*(2*1/S462*1/R462-1/R462*1/R462)))</f>
        <v>0</v>
      </c>
      <c r="R462">
        <f>IF(LEFT(DN462,1)&lt;&gt;"0",IF(LEFT(DN462,1)="1",3.0,DO462),$D$5+$E$5*(EF462*DY462/($K$5*1000))+$F$5*(EF462*DY462/($K$5*1000))*MAX(MIN(DL462,$J$5),$I$5)*MAX(MIN(DL462,$J$5),$I$5)+$G$5*MAX(MIN(DL462,$J$5),$I$5)*(EF462*DY462/($K$5*1000))+$H$5*(EF462*DY462/($K$5*1000))*(EF462*DY462/($K$5*1000)))</f>
        <v>0</v>
      </c>
      <c r="S462">
        <f>J462*(1000-(1000*0.61365*exp(17.502*W462/(240.97+W462))/(DY462+DZ462)+DT462)/2)/(1000*0.61365*exp(17.502*W462/(240.97+W462))/(DY462+DZ462)-DT462)</f>
        <v>0</v>
      </c>
      <c r="T462">
        <f>1/((DM462+1)/(Q462/1.6)+1/(R462/1.37)) + DM462/((DM462+1)/(Q462/1.6) + DM462/(R462/1.37))</f>
        <v>0</v>
      </c>
      <c r="U462">
        <f>(DH462*DK462)</f>
        <v>0</v>
      </c>
      <c r="V462">
        <f>(EA462+(U462+2*0.95*5.67E-8*(((EA462+$B$7)+273)^4-(EA462+273)^4)-44100*J462)/(1.84*29.3*R462+8*0.95*5.67E-8*(EA462+273)^3))</f>
        <v>0</v>
      </c>
      <c r="W462">
        <f>($C$7*EB462+$D$7*EC462+$E$7*V462)</f>
        <v>0</v>
      </c>
      <c r="X462">
        <f>0.61365*exp(17.502*W462/(240.97+W462))</f>
        <v>0</v>
      </c>
      <c r="Y462">
        <f>(Z462/AA462*100)</f>
        <v>0</v>
      </c>
      <c r="Z462">
        <f>DT462*(DY462+DZ462)/1000</f>
        <v>0</v>
      </c>
      <c r="AA462">
        <f>0.61365*exp(17.502*EA462/(240.97+EA462))</f>
        <v>0</v>
      </c>
      <c r="AB462">
        <f>(X462-DT462*(DY462+DZ462)/1000)</f>
        <v>0</v>
      </c>
      <c r="AC462">
        <f>(-J462*44100)</f>
        <v>0</v>
      </c>
      <c r="AD462">
        <f>2*29.3*R462*0.92*(EA462-W462)</f>
        <v>0</v>
      </c>
      <c r="AE462">
        <f>2*0.95*5.67E-8*(((EA462+$B$7)+273)^4-(W462+273)^4)</f>
        <v>0</v>
      </c>
      <c r="AF462">
        <f>U462+AE462+AC462+AD462</f>
        <v>0</v>
      </c>
      <c r="AG462">
        <f>DX462*AU462*(DS462-DR462*(1000-AU462*DU462)/(1000-AU462*DT462))/(100*DL462)</f>
        <v>0</v>
      </c>
      <c r="AH462">
        <f>1000*DX462*AU462*(DT462-DU462)/(100*DL462*(1000-AU462*DT462))</f>
        <v>0</v>
      </c>
      <c r="AI462">
        <f>(AJ462 - AK462 - DY462*1E3/(8.314*(EA462+273.15)) * AM462/DX462 * AL462) * DX462/(100*DL462) * (1000 - DU462)/1000</f>
        <v>0</v>
      </c>
      <c r="AJ462">
        <v>1035.82319542122</v>
      </c>
      <c r="AK462">
        <v>1002.93447878788</v>
      </c>
      <c r="AL462">
        <v>3.26401352365262</v>
      </c>
      <c r="AM462">
        <v>65.3915502829197</v>
      </c>
      <c r="AN462">
        <f>(AP462 - AO462 + DY462*1E3/(8.314*(EA462+273.15)) * AR462/DX462 * AQ462) * DX462/(100*DL462) * 1000/(1000 - AP462)</f>
        <v>0</v>
      </c>
      <c r="AO462">
        <v>25.7529241911925</v>
      </c>
      <c r="AP462">
        <v>28.8351048484849</v>
      </c>
      <c r="AQ462">
        <v>-0.00384678400877545</v>
      </c>
      <c r="AR462">
        <v>110.494569577737</v>
      </c>
      <c r="AS462">
        <v>0</v>
      </c>
      <c r="AT462">
        <v>0</v>
      </c>
      <c r="AU462">
        <f>IF(AS462*$H$13&gt;=AW462,1.0,(AW462/(AW462-AS462*$H$13)))</f>
        <v>0</v>
      </c>
      <c r="AV462">
        <f>(AU462-1)*100</f>
        <v>0</v>
      </c>
      <c r="AW462">
        <f>MAX(0,($B$13+$C$13*EF462)/(1+$D$13*EF462)*DY462/(EA462+273)*$E$13)</f>
        <v>0</v>
      </c>
      <c r="AX462" t="s">
        <v>437</v>
      </c>
      <c r="AY462" t="s">
        <v>437</v>
      </c>
      <c r="AZ462">
        <v>0</v>
      </c>
      <c r="BA462">
        <v>0</v>
      </c>
      <c r="BB462">
        <f>1-AZ462/BA462</f>
        <v>0</v>
      </c>
      <c r="BC462">
        <v>0</v>
      </c>
      <c r="BD462" t="s">
        <v>437</v>
      </c>
      <c r="BE462" t="s">
        <v>437</v>
      </c>
      <c r="BF462">
        <v>0</v>
      </c>
      <c r="BG462">
        <v>0</v>
      </c>
      <c r="BH462">
        <f>1-BF462/BG462</f>
        <v>0</v>
      </c>
      <c r="BI462">
        <v>0.5</v>
      </c>
      <c r="BJ462">
        <f>DI462</f>
        <v>0</v>
      </c>
      <c r="BK462">
        <f>L462</f>
        <v>0</v>
      </c>
      <c r="BL462">
        <f>BH462*BI462*BJ462</f>
        <v>0</v>
      </c>
      <c r="BM462">
        <f>(BK462-BC462)/BJ462</f>
        <v>0</v>
      </c>
      <c r="BN462">
        <f>(BA462-BG462)/BG462</f>
        <v>0</v>
      </c>
      <c r="BO462">
        <f>AZ462/(BB462+AZ462/BG462)</f>
        <v>0</v>
      </c>
      <c r="BP462" t="s">
        <v>437</v>
      </c>
      <c r="BQ462">
        <v>0</v>
      </c>
      <c r="BR462">
        <f>IF(BQ462&lt;&gt;0, BQ462, BO462)</f>
        <v>0</v>
      </c>
      <c r="BS462">
        <f>1-BR462/BG462</f>
        <v>0</v>
      </c>
      <c r="BT462">
        <f>(BG462-BF462)/(BG462-BR462)</f>
        <v>0</v>
      </c>
      <c r="BU462">
        <f>(BA462-BG462)/(BA462-BR462)</f>
        <v>0</v>
      </c>
      <c r="BV462">
        <f>(BG462-BF462)/(BG462-AZ462)</f>
        <v>0</v>
      </c>
      <c r="BW462">
        <f>(BA462-BG462)/(BA462-AZ462)</f>
        <v>0</v>
      </c>
      <c r="BX462">
        <f>(BT462*BR462/BF462)</f>
        <v>0</v>
      </c>
      <c r="BY462">
        <f>(1-BX462)</f>
        <v>0</v>
      </c>
      <c r="DH462">
        <f>$B$11*EG462+$C$11*EH462+$F$11*ES462*(1-EV462)</f>
        <v>0</v>
      </c>
      <c r="DI462">
        <f>DH462*DJ462</f>
        <v>0</v>
      </c>
      <c r="DJ462">
        <f>($B$11*$D$9+$C$11*$D$9+$F$11*((FF462+EX462)/MAX(FF462+EX462+FG462, 0.1)*$I$9+FG462/MAX(FF462+EX462+FG462, 0.1)*$J$9))/($B$11+$C$11+$F$11)</f>
        <v>0</v>
      </c>
      <c r="DK462">
        <f>($B$11*$K$9+$C$11*$K$9+$F$11*((FF462+EX462)/MAX(FF462+EX462+FG462, 0.1)*$P$9+FG462/MAX(FF462+EX462+FG462, 0.1)*$Q$9))/($B$11+$C$11+$F$11)</f>
        <v>0</v>
      </c>
      <c r="DL462">
        <v>6</v>
      </c>
      <c r="DM462">
        <v>0.5</v>
      </c>
      <c r="DN462" t="s">
        <v>438</v>
      </c>
      <c r="DO462">
        <v>2</v>
      </c>
      <c r="DP462" t="b">
        <v>1</v>
      </c>
      <c r="DQ462">
        <v>1761414700.84615</v>
      </c>
      <c r="DR462">
        <v>950.785846153846</v>
      </c>
      <c r="DS462">
        <v>993.691230769231</v>
      </c>
      <c r="DT462">
        <v>28.8715769230769</v>
      </c>
      <c r="DU462">
        <v>25.7499307692308</v>
      </c>
      <c r="DV462">
        <v>949.688538461538</v>
      </c>
      <c r="DW462">
        <v>28.5563846153846</v>
      </c>
      <c r="DX462">
        <v>499.968846153846</v>
      </c>
      <c r="DY462">
        <v>90.2867692307692</v>
      </c>
      <c r="DZ462">
        <v>0.0371714769230769</v>
      </c>
      <c r="EA462">
        <v>36.2323384615385</v>
      </c>
      <c r="EB462">
        <v>35.9848923076923</v>
      </c>
      <c r="EC462">
        <v>999.9</v>
      </c>
      <c r="ED462">
        <v>0</v>
      </c>
      <c r="EE462">
        <v>0</v>
      </c>
      <c r="EF462">
        <v>9995.33538461538</v>
      </c>
      <c r="EG462">
        <v>0</v>
      </c>
      <c r="EH462">
        <v>1275.43769230769</v>
      </c>
      <c r="EI462">
        <v>-42.9052615384615</v>
      </c>
      <c r="EJ462">
        <v>979.052461538461</v>
      </c>
      <c r="EK462">
        <v>1019.95438461538</v>
      </c>
      <c r="EL462">
        <v>3.12164384615385</v>
      </c>
      <c r="EM462">
        <v>993.691230769231</v>
      </c>
      <c r="EN462">
        <v>25.7499307692308</v>
      </c>
      <c r="EO462">
        <v>2.60672307692308</v>
      </c>
      <c r="EP462">
        <v>2.32487923076923</v>
      </c>
      <c r="EQ462">
        <v>21.7086461538462</v>
      </c>
      <c r="ER462">
        <v>19.8498230769231</v>
      </c>
      <c r="ES462">
        <v>1200.05384615385</v>
      </c>
      <c r="ET462">
        <v>0.966994615384615</v>
      </c>
      <c r="EU462">
        <v>0.0330054461538462</v>
      </c>
      <c r="EV462">
        <v>0</v>
      </c>
      <c r="EW462">
        <v>1337.70769230769</v>
      </c>
      <c r="EX462">
        <v>5.00059</v>
      </c>
      <c r="EY462">
        <v>16571.4</v>
      </c>
      <c r="EZ462">
        <v>10359.1615384615</v>
      </c>
      <c r="FA462">
        <v>51.9274615384615</v>
      </c>
      <c r="FB462">
        <v>53.562</v>
      </c>
      <c r="FC462">
        <v>52.2209230769231</v>
      </c>
      <c r="FD462">
        <v>52.9903076923077</v>
      </c>
      <c r="FE462">
        <v>52.9757692307692</v>
      </c>
      <c r="FF462">
        <v>1155.61384615385</v>
      </c>
      <c r="FG462">
        <v>39.44</v>
      </c>
      <c r="FH462">
        <v>0</v>
      </c>
      <c r="FI462">
        <v>1761414669.1</v>
      </c>
      <c r="FJ462">
        <v>0</v>
      </c>
      <c r="FK462">
        <v>1337.6608</v>
      </c>
      <c r="FL462">
        <v>-2.33076922725547</v>
      </c>
      <c r="FM462">
        <v>-52.5923077362761</v>
      </c>
      <c r="FN462">
        <v>16570.444</v>
      </c>
      <c r="FO462">
        <v>15</v>
      </c>
      <c r="FP462">
        <v>0</v>
      </c>
      <c r="FQ462" t="s">
        <v>439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-42.94853</v>
      </c>
      <c r="GD462">
        <v>0.549085714285624</v>
      </c>
      <c r="GE462">
        <v>0.482100109002269</v>
      </c>
      <c r="GF462">
        <v>0</v>
      </c>
      <c r="GG462">
        <v>1337.85735294118</v>
      </c>
      <c r="GH462">
        <v>-2.65286477842039</v>
      </c>
      <c r="GI462">
        <v>0.341185725026622</v>
      </c>
      <c r="GJ462">
        <v>-1</v>
      </c>
      <c r="GK462">
        <v>3.135194</v>
      </c>
      <c r="GL462">
        <v>-0.344161804511282</v>
      </c>
      <c r="GM462">
        <v>0.033085924560151</v>
      </c>
      <c r="GN462">
        <v>0</v>
      </c>
      <c r="GO462">
        <v>0</v>
      </c>
      <c r="GP462">
        <v>2</v>
      </c>
      <c r="GQ462" t="s">
        <v>473</v>
      </c>
      <c r="GR462">
        <v>3.12942</v>
      </c>
      <c r="GS462">
        <v>2.71521</v>
      </c>
      <c r="GT462">
        <v>0.157174</v>
      </c>
      <c r="GU462">
        <v>0.161894</v>
      </c>
      <c r="GV462">
        <v>0.113353</v>
      </c>
      <c r="GW462">
        <v>0.104925</v>
      </c>
      <c r="GX462">
        <v>30861.8</v>
      </c>
      <c r="GY462">
        <v>32600</v>
      </c>
      <c r="GZ462">
        <v>33217.5</v>
      </c>
      <c r="HA462">
        <v>35308.6</v>
      </c>
      <c r="HB462">
        <v>41873.8</v>
      </c>
      <c r="HC462">
        <v>45502.6</v>
      </c>
      <c r="HD462">
        <v>52052.3</v>
      </c>
      <c r="HE462">
        <v>56545.4</v>
      </c>
      <c r="HF462">
        <v>1.77048</v>
      </c>
      <c r="HG462">
        <v>1.6343</v>
      </c>
      <c r="HH462">
        <v>-0.000521541</v>
      </c>
      <c r="HI462">
        <v>0</v>
      </c>
      <c r="HJ462">
        <v>35.9968</v>
      </c>
      <c r="HK462">
        <v>999.9</v>
      </c>
      <c r="HL462">
        <v>56.818</v>
      </c>
      <c r="HM462">
        <v>29.93</v>
      </c>
      <c r="HN462">
        <v>26.7045</v>
      </c>
      <c r="HO462">
        <v>56.2478</v>
      </c>
      <c r="HP462">
        <v>42.4038</v>
      </c>
      <c r="HQ462">
        <v>1</v>
      </c>
      <c r="HR462">
        <v>1.41282</v>
      </c>
      <c r="HS462">
        <v>4.86986</v>
      </c>
      <c r="HT462">
        <v>20.0675</v>
      </c>
      <c r="HU462">
        <v>5.19153</v>
      </c>
      <c r="HV462">
        <v>12.0111</v>
      </c>
      <c r="HW462">
        <v>4.9728</v>
      </c>
      <c r="HX462">
        <v>3.295</v>
      </c>
      <c r="HY462">
        <v>9999</v>
      </c>
      <c r="HZ462">
        <v>9999</v>
      </c>
      <c r="IA462">
        <v>999.9</v>
      </c>
      <c r="IB462">
        <v>9999</v>
      </c>
      <c r="IC462">
        <v>1.86325</v>
      </c>
      <c r="ID462">
        <v>1.86813</v>
      </c>
      <c r="IE462">
        <v>1.86783</v>
      </c>
      <c r="IF462">
        <v>1.86905</v>
      </c>
      <c r="IG462">
        <v>1.86982</v>
      </c>
      <c r="IH462">
        <v>1.86596</v>
      </c>
      <c r="II462">
        <v>1.86697</v>
      </c>
      <c r="IJ462">
        <v>1.86842</v>
      </c>
      <c r="IK462">
        <v>5</v>
      </c>
      <c r="IL462">
        <v>0</v>
      </c>
      <c r="IM462">
        <v>0</v>
      </c>
      <c r="IN462">
        <v>0</v>
      </c>
      <c r="IO462" t="s">
        <v>441</v>
      </c>
      <c r="IP462" t="s">
        <v>442</v>
      </c>
      <c r="IQ462" t="s">
        <v>443</v>
      </c>
      <c r="IR462" t="s">
        <v>443</v>
      </c>
      <c r="IS462" t="s">
        <v>443</v>
      </c>
      <c r="IT462" t="s">
        <v>443</v>
      </c>
      <c r="IU462">
        <v>0</v>
      </c>
      <c r="IV462">
        <v>100</v>
      </c>
      <c r="IW462">
        <v>100</v>
      </c>
      <c r="IX462">
        <v>1.098</v>
      </c>
      <c r="IY462">
        <v>0.3152</v>
      </c>
      <c r="IZ462">
        <v>1.09748391826392</v>
      </c>
      <c r="JA462">
        <v>0</v>
      </c>
      <c r="JB462">
        <v>0</v>
      </c>
      <c r="JC462">
        <v>0</v>
      </c>
      <c r="JD462">
        <v>0.315191680746845</v>
      </c>
      <c r="JE462">
        <v>0</v>
      </c>
      <c r="JF462">
        <v>0</v>
      </c>
      <c r="JG462">
        <v>0</v>
      </c>
      <c r="JH462">
        <v>5</v>
      </c>
      <c r="JI462">
        <v>2273</v>
      </c>
      <c r="JJ462">
        <v>0</v>
      </c>
      <c r="JK462">
        <v>25</v>
      </c>
      <c r="JL462">
        <v>29356911.8</v>
      </c>
      <c r="JM462">
        <v>29356911.8</v>
      </c>
      <c r="JN462">
        <v>2.09595</v>
      </c>
      <c r="JO462">
        <v>2.61963</v>
      </c>
      <c r="JP462">
        <v>1.54785</v>
      </c>
      <c r="JQ462">
        <v>2.31689</v>
      </c>
      <c r="JR462">
        <v>1.64673</v>
      </c>
      <c r="JS462">
        <v>2.30225</v>
      </c>
      <c r="JT462">
        <v>34.1452</v>
      </c>
      <c r="JU462">
        <v>24.1663</v>
      </c>
      <c r="JV462">
        <v>18</v>
      </c>
      <c r="JW462">
        <v>500.381</v>
      </c>
      <c r="JX462">
        <v>403.857</v>
      </c>
      <c r="JY462">
        <v>29.6946</v>
      </c>
      <c r="JZ462">
        <v>44.0867</v>
      </c>
      <c r="KA462">
        <v>29.9984</v>
      </c>
      <c r="KB462">
        <v>44.0813</v>
      </c>
      <c r="KC462">
        <v>43.9829</v>
      </c>
      <c r="KD462">
        <v>41.9883</v>
      </c>
      <c r="KE462">
        <v>0</v>
      </c>
      <c r="KF462">
        <v>100</v>
      </c>
      <c r="KG462">
        <v>29.7066</v>
      </c>
      <c r="KH462">
        <v>1041.1</v>
      </c>
      <c r="KI462">
        <v>34.6858</v>
      </c>
      <c r="KJ462">
        <v>94.4546</v>
      </c>
      <c r="KK462">
        <v>91.5445</v>
      </c>
    </row>
    <row r="463" spans="1:297">
      <c r="A463">
        <v>447</v>
      </c>
      <c r="B463">
        <v>1761414714</v>
      </c>
      <c r="C463">
        <v>6533</v>
      </c>
      <c r="D463" t="s">
        <v>1340</v>
      </c>
      <c r="E463" t="s">
        <v>1341</v>
      </c>
      <c r="F463">
        <v>5</v>
      </c>
      <c r="G463" t="s">
        <v>1217</v>
      </c>
      <c r="H463" t="s">
        <v>436</v>
      </c>
      <c r="I463">
        <v>1761414705.84615</v>
      </c>
      <c r="J463">
        <f>(K463)/1000</f>
        <v>0</v>
      </c>
      <c r="K463">
        <f>IF(DP463, AN463, AH463)</f>
        <v>0</v>
      </c>
      <c r="L463">
        <f>IF(DP463, AI463, AG463)</f>
        <v>0</v>
      </c>
      <c r="M463">
        <f>DR463 - IF(AU463&gt;1, L463*DL463*100.0/(AW463), 0)</f>
        <v>0</v>
      </c>
      <c r="N463">
        <f>((T463-J463/2)*M463-L463)/(T463+J463/2)</f>
        <v>0</v>
      </c>
      <c r="O463">
        <f>N463*(DY463+DZ463)/1000.0</f>
        <v>0</v>
      </c>
      <c r="P463">
        <f>(DR463 - IF(AU463&gt;1, L463*DL463*100.0/(AW463), 0))*(DY463+DZ463)/1000.0</f>
        <v>0</v>
      </c>
      <c r="Q463">
        <f>2.0/((1/S463-1/R463)+SIGN(S463)*SQRT((1/S463-1/R463)*(1/S463-1/R463) + 4*DM463/((DM463+1)*(DM463+1))*(2*1/S463*1/R463-1/R463*1/R463)))</f>
        <v>0</v>
      </c>
      <c r="R463">
        <f>IF(LEFT(DN463,1)&lt;&gt;"0",IF(LEFT(DN463,1)="1",3.0,DO463),$D$5+$E$5*(EF463*DY463/($K$5*1000))+$F$5*(EF463*DY463/($K$5*1000))*MAX(MIN(DL463,$J$5),$I$5)*MAX(MIN(DL463,$J$5),$I$5)+$G$5*MAX(MIN(DL463,$J$5),$I$5)*(EF463*DY463/($K$5*1000))+$H$5*(EF463*DY463/($K$5*1000))*(EF463*DY463/($K$5*1000)))</f>
        <v>0</v>
      </c>
      <c r="S463">
        <f>J463*(1000-(1000*0.61365*exp(17.502*W463/(240.97+W463))/(DY463+DZ463)+DT463)/2)/(1000*0.61365*exp(17.502*W463/(240.97+W463))/(DY463+DZ463)-DT463)</f>
        <v>0</v>
      </c>
      <c r="T463">
        <f>1/((DM463+1)/(Q463/1.6)+1/(R463/1.37)) + DM463/((DM463+1)/(Q463/1.6) + DM463/(R463/1.37))</f>
        <v>0</v>
      </c>
      <c r="U463">
        <f>(DH463*DK463)</f>
        <v>0</v>
      </c>
      <c r="V463">
        <f>(EA463+(U463+2*0.95*5.67E-8*(((EA463+$B$7)+273)^4-(EA463+273)^4)-44100*J463)/(1.84*29.3*R463+8*0.95*5.67E-8*(EA463+273)^3))</f>
        <v>0</v>
      </c>
      <c r="W463">
        <f>($C$7*EB463+$D$7*EC463+$E$7*V463)</f>
        <v>0</v>
      </c>
      <c r="X463">
        <f>0.61365*exp(17.502*W463/(240.97+W463))</f>
        <v>0</v>
      </c>
      <c r="Y463">
        <f>(Z463/AA463*100)</f>
        <v>0</v>
      </c>
      <c r="Z463">
        <f>DT463*(DY463+DZ463)/1000</f>
        <v>0</v>
      </c>
      <c r="AA463">
        <f>0.61365*exp(17.502*EA463/(240.97+EA463))</f>
        <v>0</v>
      </c>
      <c r="AB463">
        <f>(X463-DT463*(DY463+DZ463)/1000)</f>
        <v>0</v>
      </c>
      <c r="AC463">
        <f>(-J463*44100)</f>
        <v>0</v>
      </c>
      <c r="AD463">
        <f>2*29.3*R463*0.92*(EA463-W463)</f>
        <v>0</v>
      </c>
      <c r="AE463">
        <f>2*0.95*5.67E-8*(((EA463+$B$7)+273)^4-(W463+273)^4)</f>
        <v>0</v>
      </c>
      <c r="AF463">
        <f>U463+AE463+AC463+AD463</f>
        <v>0</v>
      </c>
      <c r="AG463">
        <f>DX463*AU463*(DS463-DR463*(1000-AU463*DU463)/(1000-AU463*DT463))/(100*DL463)</f>
        <v>0</v>
      </c>
      <c r="AH463">
        <f>1000*DX463*AU463*(DT463-DU463)/(100*DL463*(1000-AU463*DT463))</f>
        <v>0</v>
      </c>
      <c r="AI463">
        <f>(AJ463 - AK463 - DY463*1E3/(8.314*(EA463+273.15)) * AM463/DX463 * AL463) * DX463/(100*DL463) * (1000 - DU463)/1000</f>
        <v>0</v>
      </c>
      <c r="AJ463">
        <v>1054.31786974256</v>
      </c>
      <c r="AK463">
        <v>1020.59210909091</v>
      </c>
      <c r="AL463">
        <v>3.55004074844065</v>
      </c>
      <c r="AM463">
        <v>65.3915502829197</v>
      </c>
      <c r="AN463">
        <f>(AP463 - AO463 + DY463*1E3/(8.314*(EA463+273.15)) * AR463/DX463 * AQ463) * DX463/(100*DL463) * 1000/(1000 - AP463)</f>
        <v>0</v>
      </c>
      <c r="AO463">
        <v>25.7560961032625</v>
      </c>
      <c r="AP463">
        <v>28.8121157575758</v>
      </c>
      <c r="AQ463">
        <v>-0.0017856216252584</v>
      </c>
      <c r="AR463">
        <v>110.494569577737</v>
      </c>
      <c r="AS463">
        <v>0</v>
      </c>
      <c r="AT463">
        <v>0</v>
      </c>
      <c r="AU463">
        <f>IF(AS463*$H$13&gt;=AW463,1.0,(AW463/(AW463-AS463*$H$13)))</f>
        <v>0</v>
      </c>
      <c r="AV463">
        <f>(AU463-1)*100</f>
        <v>0</v>
      </c>
      <c r="AW463">
        <f>MAX(0,($B$13+$C$13*EF463)/(1+$D$13*EF463)*DY463/(EA463+273)*$E$13)</f>
        <v>0</v>
      </c>
      <c r="AX463" t="s">
        <v>437</v>
      </c>
      <c r="AY463" t="s">
        <v>437</v>
      </c>
      <c r="AZ463">
        <v>0</v>
      </c>
      <c r="BA463">
        <v>0</v>
      </c>
      <c r="BB463">
        <f>1-AZ463/BA463</f>
        <v>0</v>
      </c>
      <c r="BC463">
        <v>0</v>
      </c>
      <c r="BD463" t="s">
        <v>437</v>
      </c>
      <c r="BE463" t="s">
        <v>437</v>
      </c>
      <c r="BF463">
        <v>0</v>
      </c>
      <c r="BG463">
        <v>0</v>
      </c>
      <c r="BH463">
        <f>1-BF463/BG463</f>
        <v>0</v>
      </c>
      <c r="BI463">
        <v>0.5</v>
      </c>
      <c r="BJ463">
        <f>DI463</f>
        <v>0</v>
      </c>
      <c r="BK463">
        <f>L463</f>
        <v>0</v>
      </c>
      <c r="BL463">
        <f>BH463*BI463*BJ463</f>
        <v>0</v>
      </c>
      <c r="BM463">
        <f>(BK463-BC463)/BJ463</f>
        <v>0</v>
      </c>
      <c r="BN463">
        <f>(BA463-BG463)/BG463</f>
        <v>0</v>
      </c>
      <c r="BO463">
        <f>AZ463/(BB463+AZ463/BG463)</f>
        <v>0</v>
      </c>
      <c r="BP463" t="s">
        <v>437</v>
      </c>
      <c r="BQ463">
        <v>0</v>
      </c>
      <c r="BR463">
        <f>IF(BQ463&lt;&gt;0, BQ463, BO463)</f>
        <v>0</v>
      </c>
      <c r="BS463">
        <f>1-BR463/BG463</f>
        <v>0</v>
      </c>
      <c r="BT463">
        <f>(BG463-BF463)/(BG463-BR463)</f>
        <v>0</v>
      </c>
      <c r="BU463">
        <f>(BA463-BG463)/(BA463-BR463)</f>
        <v>0</v>
      </c>
      <c r="BV463">
        <f>(BG463-BF463)/(BG463-AZ463)</f>
        <v>0</v>
      </c>
      <c r="BW463">
        <f>(BA463-BG463)/(BA463-AZ463)</f>
        <v>0</v>
      </c>
      <c r="BX463">
        <f>(BT463*BR463/BF463)</f>
        <v>0</v>
      </c>
      <c r="BY463">
        <f>(1-BX463)</f>
        <v>0</v>
      </c>
      <c r="DH463">
        <f>$B$11*EG463+$C$11*EH463+$F$11*ES463*(1-EV463)</f>
        <v>0</v>
      </c>
      <c r="DI463">
        <f>DH463*DJ463</f>
        <v>0</v>
      </c>
      <c r="DJ463">
        <f>($B$11*$D$9+$C$11*$D$9+$F$11*((FF463+EX463)/MAX(FF463+EX463+FG463, 0.1)*$I$9+FG463/MAX(FF463+EX463+FG463, 0.1)*$J$9))/($B$11+$C$11+$F$11)</f>
        <v>0</v>
      </c>
      <c r="DK463">
        <f>($B$11*$K$9+$C$11*$K$9+$F$11*((FF463+EX463)/MAX(FF463+EX463+FG463, 0.1)*$P$9+FG463/MAX(FF463+EX463+FG463, 0.1)*$Q$9))/($B$11+$C$11+$F$11)</f>
        <v>0</v>
      </c>
      <c r="DL463">
        <v>6</v>
      </c>
      <c r="DM463">
        <v>0.5</v>
      </c>
      <c r="DN463" t="s">
        <v>438</v>
      </c>
      <c r="DO463">
        <v>2</v>
      </c>
      <c r="DP463" t="b">
        <v>1</v>
      </c>
      <c r="DQ463">
        <v>1761414705.84615</v>
      </c>
      <c r="DR463">
        <v>967.271846153846</v>
      </c>
      <c r="DS463">
        <v>1010.60746153846</v>
      </c>
      <c r="DT463">
        <v>28.8465692307692</v>
      </c>
      <c r="DU463">
        <v>25.7525461538462</v>
      </c>
      <c r="DV463">
        <v>966.174615384615</v>
      </c>
      <c r="DW463">
        <v>28.5313769230769</v>
      </c>
      <c r="DX463">
        <v>500.008538461538</v>
      </c>
      <c r="DY463">
        <v>90.2854692307692</v>
      </c>
      <c r="DZ463">
        <v>0.0372213076923077</v>
      </c>
      <c r="EA463">
        <v>36.2226153846154</v>
      </c>
      <c r="EB463">
        <v>35.9865846153846</v>
      </c>
      <c r="EC463">
        <v>999.9</v>
      </c>
      <c r="ED463">
        <v>0</v>
      </c>
      <c r="EE463">
        <v>0</v>
      </c>
      <c r="EF463">
        <v>10001.0561538462</v>
      </c>
      <c r="EG463">
        <v>0</v>
      </c>
      <c r="EH463">
        <v>1275.49538461538</v>
      </c>
      <c r="EI463">
        <v>-43.3347461538462</v>
      </c>
      <c r="EJ463">
        <v>996.003615384615</v>
      </c>
      <c r="EK463">
        <v>1037.31846153846</v>
      </c>
      <c r="EL463">
        <v>3.09401846153846</v>
      </c>
      <c r="EM463">
        <v>1010.60746153846</v>
      </c>
      <c r="EN463">
        <v>25.7525461538462</v>
      </c>
      <c r="EO463">
        <v>2.60442692307692</v>
      </c>
      <c r="EP463">
        <v>2.32508230769231</v>
      </c>
      <c r="EQ463">
        <v>21.6942384615385</v>
      </c>
      <c r="ER463">
        <v>19.8512230769231</v>
      </c>
      <c r="ES463">
        <v>1200.08461538462</v>
      </c>
      <c r="ET463">
        <v>0.966995230769231</v>
      </c>
      <c r="EU463">
        <v>0.0330048461538461</v>
      </c>
      <c r="EV463">
        <v>0</v>
      </c>
      <c r="EW463">
        <v>1337.43230769231</v>
      </c>
      <c r="EX463">
        <v>5.00059</v>
      </c>
      <c r="EY463">
        <v>16567.5461538462</v>
      </c>
      <c r="EZ463">
        <v>10359.4307692308</v>
      </c>
      <c r="FA463">
        <v>51.9179230769231</v>
      </c>
      <c r="FB463">
        <v>53.5476923076923</v>
      </c>
      <c r="FC463">
        <v>52.2015384615385</v>
      </c>
      <c r="FD463">
        <v>52.9709230769231</v>
      </c>
      <c r="FE463">
        <v>52.9563846153846</v>
      </c>
      <c r="FF463">
        <v>1155.64461538462</v>
      </c>
      <c r="FG463">
        <v>39.44</v>
      </c>
      <c r="FH463">
        <v>0</v>
      </c>
      <c r="FI463">
        <v>1761414673.9</v>
      </c>
      <c r="FJ463">
        <v>0</v>
      </c>
      <c r="FK463">
        <v>1337.3628</v>
      </c>
      <c r="FL463">
        <v>-4.53076922046038</v>
      </c>
      <c r="FM463">
        <v>-54.9999999485743</v>
      </c>
      <c r="FN463">
        <v>16566.356</v>
      </c>
      <c r="FO463">
        <v>15</v>
      </c>
      <c r="FP463">
        <v>0</v>
      </c>
      <c r="FQ463" t="s">
        <v>439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-43.1567666666667</v>
      </c>
      <c r="GD463">
        <v>-3.85036363636372</v>
      </c>
      <c r="GE463">
        <v>0.677099745295599</v>
      </c>
      <c r="GF463">
        <v>0</v>
      </c>
      <c r="GG463">
        <v>1337.52441176471</v>
      </c>
      <c r="GH463">
        <v>-3.58854086997717</v>
      </c>
      <c r="GI463">
        <v>0.428823226821506</v>
      </c>
      <c r="GJ463">
        <v>-1</v>
      </c>
      <c r="GK463">
        <v>3.10983714285714</v>
      </c>
      <c r="GL463">
        <v>-0.332562857142857</v>
      </c>
      <c r="GM463">
        <v>0.0335677840372293</v>
      </c>
      <c r="GN463">
        <v>0</v>
      </c>
      <c r="GO463">
        <v>0</v>
      </c>
      <c r="GP463">
        <v>2</v>
      </c>
      <c r="GQ463" t="s">
        <v>473</v>
      </c>
      <c r="GR463">
        <v>3.12934</v>
      </c>
      <c r="GS463">
        <v>2.71525</v>
      </c>
      <c r="GT463">
        <v>0.158981</v>
      </c>
      <c r="GU463">
        <v>0.163543</v>
      </c>
      <c r="GV463">
        <v>0.113293</v>
      </c>
      <c r="GW463">
        <v>0.10494</v>
      </c>
      <c r="GX463">
        <v>30796.6</v>
      </c>
      <c r="GY463">
        <v>32537.2</v>
      </c>
      <c r="GZ463">
        <v>33218.7</v>
      </c>
      <c r="HA463">
        <v>35310.1</v>
      </c>
      <c r="HB463">
        <v>41877.6</v>
      </c>
      <c r="HC463">
        <v>45504</v>
      </c>
      <c r="HD463">
        <v>52053.6</v>
      </c>
      <c r="HE463">
        <v>56547.9</v>
      </c>
      <c r="HF463">
        <v>1.7708</v>
      </c>
      <c r="HG463">
        <v>1.6344</v>
      </c>
      <c r="HH463">
        <v>0.000156462</v>
      </c>
      <c r="HI463">
        <v>0</v>
      </c>
      <c r="HJ463">
        <v>35.9913</v>
      </c>
      <c r="HK463">
        <v>999.9</v>
      </c>
      <c r="HL463">
        <v>56.818</v>
      </c>
      <c r="HM463">
        <v>29.93</v>
      </c>
      <c r="HN463">
        <v>26.704</v>
      </c>
      <c r="HO463">
        <v>56.1678</v>
      </c>
      <c r="HP463">
        <v>42.6763</v>
      </c>
      <c r="HQ463">
        <v>1</v>
      </c>
      <c r="HR463">
        <v>1.4108</v>
      </c>
      <c r="HS463">
        <v>4.85875</v>
      </c>
      <c r="HT463">
        <v>20.0679</v>
      </c>
      <c r="HU463">
        <v>5.19138</v>
      </c>
      <c r="HV463">
        <v>12.0108</v>
      </c>
      <c r="HW463">
        <v>4.97255</v>
      </c>
      <c r="HX463">
        <v>3.2949</v>
      </c>
      <c r="HY463">
        <v>9999</v>
      </c>
      <c r="HZ463">
        <v>9999</v>
      </c>
      <c r="IA463">
        <v>999.9</v>
      </c>
      <c r="IB463">
        <v>9999</v>
      </c>
      <c r="IC463">
        <v>1.86325</v>
      </c>
      <c r="ID463">
        <v>1.86813</v>
      </c>
      <c r="IE463">
        <v>1.86783</v>
      </c>
      <c r="IF463">
        <v>1.86905</v>
      </c>
      <c r="IG463">
        <v>1.86983</v>
      </c>
      <c r="IH463">
        <v>1.86597</v>
      </c>
      <c r="II463">
        <v>1.86696</v>
      </c>
      <c r="IJ463">
        <v>1.86844</v>
      </c>
      <c r="IK463">
        <v>5</v>
      </c>
      <c r="IL463">
        <v>0</v>
      </c>
      <c r="IM463">
        <v>0</v>
      </c>
      <c r="IN463">
        <v>0</v>
      </c>
      <c r="IO463" t="s">
        <v>441</v>
      </c>
      <c r="IP463" t="s">
        <v>442</v>
      </c>
      <c r="IQ463" t="s">
        <v>443</v>
      </c>
      <c r="IR463" t="s">
        <v>443</v>
      </c>
      <c r="IS463" t="s">
        <v>443</v>
      </c>
      <c r="IT463" t="s">
        <v>443</v>
      </c>
      <c r="IU463">
        <v>0</v>
      </c>
      <c r="IV463">
        <v>100</v>
      </c>
      <c r="IW463">
        <v>100</v>
      </c>
      <c r="IX463">
        <v>1.098</v>
      </c>
      <c r="IY463">
        <v>0.3152</v>
      </c>
      <c r="IZ463">
        <v>1.09748391826392</v>
      </c>
      <c r="JA463">
        <v>0</v>
      </c>
      <c r="JB463">
        <v>0</v>
      </c>
      <c r="JC463">
        <v>0</v>
      </c>
      <c r="JD463">
        <v>0.315191680746845</v>
      </c>
      <c r="JE463">
        <v>0</v>
      </c>
      <c r="JF463">
        <v>0</v>
      </c>
      <c r="JG463">
        <v>0</v>
      </c>
      <c r="JH463">
        <v>5</v>
      </c>
      <c r="JI463">
        <v>2273</v>
      </c>
      <c r="JJ463">
        <v>0</v>
      </c>
      <c r="JK463">
        <v>25</v>
      </c>
      <c r="JL463">
        <v>29356911.9</v>
      </c>
      <c r="JM463">
        <v>29356911.9</v>
      </c>
      <c r="JN463">
        <v>2.12036</v>
      </c>
      <c r="JO463">
        <v>2.60986</v>
      </c>
      <c r="JP463">
        <v>1.54785</v>
      </c>
      <c r="JQ463">
        <v>2.31689</v>
      </c>
      <c r="JR463">
        <v>1.64673</v>
      </c>
      <c r="JS463">
        <v>2.37671</v>
      </c>
      <c r="JT463">
        <v>34.1452</v>
      </c>
      <c r="JU463">
        <v>24.1751</v>
      </c>
      <c r="JV463">
        <v>18</v>
      </c>
      <c r="JW463">
        <v>500.465</v>
      </c>
      <c r="JX463">
        <v>403.821</v>
      </c>
      <c r="JY463">
        <v>29.7055</v>
      </c>
      <c r="JZ463">
        <v>44.0675</v>
      </c>
      <c r="KA463">
        <v>29.9982</v>
      </c>
      <c r="KB463">
        <v>44.0591</v>
      </c>
      <c r="KC463">
        <v>43.9645</v>
      </c>
      <c r="KD463">
        <v>42.5756</v>
      </c>
      <c r="KE463">
        <v>0</v>
      </c>
      <c r="KF463">
        <v>100</v>
      </c>
      <c r="KG463">
        <v>29.7122</v>
      </c>
      <c r="KH463">
        <v>1061.4</v>
      </c>
      <c r="KI463">
        <v>34.6858</v>
      </c>
      <c r="KJ463">
        <v>94.4574</v>
      </c>
      <c r="KK463">
        <v>91.5486</v>
      </c>
    </row>
    <row r="464" spans="1:297">
      <c r="A464">
        <v>448</v>
      </c>
      <c r="B464">
        <v>1761414719</v>
      </c>
      <c r="C464">
        <v>6538</v>
      </c>
      <c r="D464" t="s">
        <v>1342</v>
      </c>
      <c r="E464" t="s">
        <v>1343</v>
      </c>
      <c r="F464">
        <v>5</v>
      </c>
      <c r="G464" t="s">
        <v>1217</v>
      </c>
      <c r="H464" t="s">
        <v>436</v>
      </c>
      <c r="I464">
        <v>1761414710.84615</v>
      </c>
      <c r="J464">
        <f>(K464)/1000</f>
        <v>0</v>
      </c>
      <c r="K464">
        <f>IF(DP464, AN464, AH464)</f>
        <v>0</v>
      </c>
      <c r="L464">
        <f>IF(DP464, AI464, AG464)</f>
        <v>0</v>
      </c>
      <c r="M464">
        <f>DR464 - IF(AU464&gt;1, L464*DL464*100.0/(AW464), 0)</f>
        <v>0</v>
      </c>
      <c r="N464">
        <f>((T464-J464/2)*M464-L464)/(T464+J464/2)</f>
        <v>0</v>
      </c>
      <c r="O464">
        <f>N464*(DY464+DZ464)/1000.0</f>
        <v>0</v>
      </c>
      <c r="P464">
        <f>(DR464 - IF(AU464&gt;1, L464*DL464*100.0/(AW464), 0))*(DY464+DZ464)/1000.0</f>
        <v>0</v>
      </c>
      <c r="Q464">
        <f>2.0/((1/S464-1/R464)+SIGN(S464)*SQRT((1/S464-1/R464)*(1/S464-1/R464) + 4*DM464/((DM464+1)*(DM464+1))*(2*1/S464*1/R464-1/R464*1/R464)))</f>
        <v>0</v>
      </c>
      <c r="R464">
        <f>IF(LEFT(DN464,1)&lt;&gt;"0",IF(LEFT(DN464,1)="1",3.0,DO464),$D$5+$E$5*(EF464*DY464/($K$5*1000))+$F$5*(EF464*DY464/($K$5*1000))*MAX(MIN(DL464,$J$5),$I$5)*MAX(MIN(DL464,$J$5),$I$5)+$G$5*MAX(MIN(DL464,$J$5),$I$5)*(EF464*DY464/($K$5*1000))+$H$5*(EF464*DY464/($K$5*1000))*(EF464*DY464/($K$5*1000)))</f>
        <v>0</v>
      </c>
      <c r="S464">
        <f>J464*(1000-(1000*0.61365*exp(17.502*W464/(240.97+W464))/(DY464+DZ464)+DT464)/2)/(1000*0.61365*exp(17.502*W464/(240.97+W464))/(DY464+DZ464)-DT464)</f>
        <v>0</v>
      </c>
      <c r="T464">
        <f>1/((DM464+1)/(Q464/1.6)+1/(R464/1.37)) + DM464/((DM464+1)/(Q464/1.6) + DM464/(R464/1.37))</f>
        <v>0</v>
      </c>
      <c r="U464">
        <f>(DH464*DK464)</f>
        <v>0</v>
      </c>
      <c r="V464">
        <f>(EA464+(U464+2*0.95*5.67E-8*(((EA464+$B$7)+273)^4-(EA464+273)^4)-44100*J464)/(1.84*29.3*R464+8*0.95*5.67E-8*(EA464+273)^3))</f>
        <v>0</v>
      </c>
      <c r="W464">
        <f>($C$7*EB464+$D$7*EC464+$E$7*V464)</f>
        <v>0</v>
      </c>
      <c r="X464">
        <f>0.61365*exp(17.502*W464/(240.97+W464))</f>
        <v>0</v>
      </c>
      <c r="Y464">
        <f>(Z464/AA464*100)</f>
        <v>0</v>
      </c>
      <c r="Z464">
        <f>DT464*(DY464+DZ464)/1000</f>
        <v>0</v>
      </c>
      <c r="AA464">
        <f>0.61365*exp(17.502*EA464/(240.97+EA464))</f>
        <v>0</v>
      </c>
      <c r="AB464">
        <f>(X464-DT464*(DY464+DZ464)/1000)</f>
        <v>0</v>
      </c>
      <c r="AC464">
        <f>(-J464*44100)</f>
        <v>0</v>
      </c>
      <c r="AD464">
        <f>2*29.3*R464*0.92*(EA464-W464)</f>
        <v>0</v>
      </c>
      <c r="AE464">
        <f>2*0.95*5.67E-8*(((EA464+$B$7)+273)^4-(W464+273)^4)</f>
        <v>0</v>
      </c>
      <c r="AF464">
        <f>U464+AE464+AC464+AD464</f>
        <v>0</v>
      </c>
      <c r="AG464">
        <f>DX464*AU464*(DS464-DR464*(1000-AU464*DU464)/(1000-AU464*DT464))/(100*DL464)</f>
        <v>0</v>
      </c>
      <c r="AH464">
        <f>1000*DX464*AU464*(DT464-DU464)/(100*DL464*(1000-AU464*DT464))</f>
        <v>0</v>
      </c>
      <c r="AI464">
        <f>(AJ464 - AK464 - DY464*1E3/(8.314*(EA464+273.15)) * AM464/DX464 * AL464) * DX464/(100*DL464) * (1000 - DU464)/1000</f>
        <v>0</v>
      </c>
      <c r="AJ464">
        <v>1070.60964532225</v>
      </c>
      <c r="AK464">
        <v>1037.26842424242</v>
      </c>
      <c r="AL464">
        <v>3.31950818156406</v>
      </c>
      <c r="AM464">
        <v>65.3915502829197</v>
      </c>
      <c r="AN464">
        <f>(AP464 - AO464 + DY464*1E3/(8.314*(EA464+273.15)) * AR464/DX464 * AQ464) * DX464/(100*DL464) * 1000/(1000 - AP464)</f>
        <v>0</v>
      </c>
      <c r="AO464">
        <v>25.7587400486953</v>
      </c>
      <c r="AP464">
        <v>28.7923381818182</v>
      </c>
      <c r="AQ464">
        <v>-0.000980301748192974</v>
      </c>
      <c r="AR464">
        <v>110.494569577737</v>
      </c>
      <c r="AS464">
        <v>0</v>
      </c>
      <c r="AT464">
        <v>0</v>
      </c>
      <c r="AU464">
        <f>IF(AS464*$H$13&gt;=AW464,1.0,(AW464/(AW464-AS464*$H$13)))</f>
        <v>0</v>
      </c>
      <c r="AV464">
        <f>(AU464-1)*100</f>
        <v>0</v>
      </c>
      <c r="AW464">
        <f>MAX(0,($B$13+$C$13*EF464)/(1+$D$13*EF464)*DY464/(EA464+273)*$E$13)</f>
        <v>0</v>
      </c>
      <c r="AX464" t="s">
        <v>437</v>
      </c>
      <c r="AY464" t="s">
        <v>437</v>
      </c>
      <c r="AZ464">
        <v>0</v>
      </c>
      <c r="BA464">
        <v>0</v>
      </c>
      <c r="BB464">
        <f>1-AZ464/BA464</f>
        <v>0</v>
      </c>
      <c r="BC464">
        <v>0</v>
      </c>
      <c r="BD464" t="s">
        <v>437</v>
      </c>
      <c r="BE464" t="s">
        <v>437</v>
      </c>
      <c r="BF464">
        <v>0</v>
      </c>
      <c r="BG464">
        <v>0</v>
      </c>
      <c r="BH464">
        <f>1-BF464/BG464</f>
        <v>0</v>
      </c>
      <c r="BI464">
        <v>0.5</v>
      </c>
      <c r="BJ464">
        <f>DI464</f>
        <v>0</v>
      </c>
      <c r="BK464">
        <f>L464</f>
        <v>0</v>
      </c>
      <c r="BL464">
        <f>BH464*BI464*BJ464</f>
        <v>0</v>
      </c>
      <c r="BM464">
        <f>(BK464-BC464)/BJ464</f>
        <v>0</v>
      </c>
      <c r="BN464">
        <f>(BA464-BG464)/BG464</f>
        <v>0</v>
      </c>
      <c r="BO464">
        <f>AZ464/(BB464+AZ464/BG464)</f>
        <v>0</v>
      </c>
      <c r="BP464" t="s">
        <v>437</v>
      </c>
      <c r="BQ464">
        <v>0</v>
      </c>
      <c r="BR464">
        <f>IF(BQ464&lt;&gt;0, BQ464, BO464)</f>
        <v>0</v>
      </c>
      <c r="BS464">
        <f>1-BR464/BG464</f>
        <v>0</v>
      </c>
      <c r="BT464">
        <f>(BG464-BF464)/(BG464-BR464)</f>
        <v>0</v>
      </c>
      <c r="BU464">
        <f>(BA464-BG464)/(BA464-BR464)</f>
        <v>0</v>
      </c>
      <c r="BV464">
        <f>(BG464-BF464)/(BG464-AZ464)</f>
        <v>0</v>
      </c>
      <c r="BW464">
        <f>(BA464-BG464)/(BA464-AZ464)</f>
        <v>0</v>
      </c>
      <c r="BX464">
        <f>(BT464*BR464/BF464)</f>
        <v>0</v>
      </c>
      <c r="BY464">
        <f>(1-BX464)</f>
        <v>0</v>
      </c>
      <c r="DH464">
        <f>$B$11*EG464+$C$11*EH464+$F$11*ES464*(1-EV464)</f>
        <v>0</v>
      </c>
      <c r="DI464">
        <f>DH464*DJ464</f>
        <v>0</v>
      </c>
      <c r="DJ464">
        <f>($B$11*$D$9+$C$11*$D$9+$F$11*((FF464+EX464)/MAX(FF464+EX464+FG464, 0.1)*$I$9+FG464/MAX(FF464+EX464+FG464, 0.1)*$J$9))/($B$11+$C$11+$F$11)</f>
        <v>0</v>
      </c>
      <c r="DK464">
        <f>($B$11*$K$9+$C$11*$K$9+$F$11*((FF464+EX464)/MAX(FF464+EX464+FG464, 0.1)*$P$9+FG464/MAX(FF464+EX464+FG464, 0.1)*$Q$9))/($B$11+$C$11+$F$11)</f>
        <v>0</v>
      </c>
      <c r="DL464">
        <v>6</v>
      </c>
      <c r="DM464">
        <v>0.5</v>
      </c>
      <c r="DN464" t="s">
        <v>438</v>
      </c>
      <c r="DO464">
        <v>2</v>
      </c>
      <c r="DP464" t="b">
        <v>1</v>
      </c>
      <c r="DQ464">
        <v>1761414710.84615</v>
      </c>
      <c r="DR464">
        <v>983.799153846154</v>
      </c>
      <c r="DS464">
        <v>1027.11538461538</v>
      </c>
      <c r="DT464">
        <v>28.8227538461539</v>
      </c>
      <c r="DU464">
        <v>25.7551153846154</v>
      </c>
      <c r="DV464">
        <v>982.702384615385</v>
      </c>
      <c r="DW464">
        <v>28.5075615384615</v>
      </c>
      <c r="DX464">
        <v>500.023</v>
      </c>
      <c r="DY464">
        <v>90.2851230769231</v>
      </c>
      <c r="DZ464">
        <v>0.0371509230769231</v>
      </c>
      <c r="EA464">
        <v>36.2128</v>
      </c>
      <c r="EB464">
        <v>35.9914153846154</v>
      </c>
      <c r="EC464">
        <v>999.9</v>
      </c>
      <c r="ED464">
        <v>0</v>
      </c>
      <c r="EE464">
        <v>0</v>
      </c>
      <c r="EF464">
        <v>10008.7007692308</v>
      </c>
      <c r="EG464">
        <v>0</v>
      </c>
      <c r="EH464">
        <v>1275.53461538462</v>
      </c>
      <c r="EI464">
        <v>-43.3144230769231</v>
      </c>
      <c r="EJ464">
        <v>1012.99838461538</v>
      </c>
      <c r="EK464">
        <v>1054.26538461538</v>
      </c>
      <c r="EL464">
        <v>3.06764153846154</v>
      </c>
      <c r="EM464">
        <v>1027.11538461538</v>
      </c>
      <c r="EN464">
        <v>25.7551153846154</v>
      </c>
      <c r="EO464">
        <v>2.60226692307692</v>
      </c>
      <c r="EP464">
        <v>2.32530461538462</v>
      </c>
      <c r="EQ464">
        <v>21.6806538461538</v>
      </c>
      <c r="ER464">
        <v>19.8527615384615</v>
      </c>
      <c r="ES464">
        <v>1200.09307692308</v>
      </c>
      <c r="ET464">
        <v>0.966995307692307</v>
      </c>
      <c r="EU464">
        <v>0.0330048230769231</v>
      </c>
      <c r="EV464">
        <v>0</v>
      </c>
      <c r="EW464">
        <v>1337.06846153846</v>
      </c>
      <c r="EX464">
        <v>5.00059</v>
      </c>
      <c r="EY464">
        <v>16563.3615384615</v>
      </c>
      <c r="EZ464">
        <v>10359.5</v>
      </c>
      <c r="FA464">
        <v>51.9179230769231</v>
      </c>
      <c r="FB464">
        <v>53.5286153846154</v>
      </c>
      <c r="FC464">
        <v>52.187</v>
      </c>
      <c r="FD464">
        <v>52.9515384615385</v>
      </c>
      <c r="FE464">
        <v>52.937</v>
      </c>
      <c r="FF464">
        <v>1155.65307692308</v>
      </c>
      <c r="FG464">
        <v>39.44</v>
      </c>
      <c r="FH464">
        <v>0</v>
      </c>
      <c r="FI464">
        <v>1761414679.3</v>
      </c>
      <c r="FJ464">
        <v>0</v>
      </c>
      <c r="FK464">
        <v>1337.03076923077</v>
      </c>
      <c r="FL464">
        <v>-4.20512820741318</v>
      </c>
      <c r="FM464">
        <v>-57.8837607826952</v>
      </c>
      <c r="FN464">
        <v>16561.6730769231</v>
      </c>
      <c r="FO464">
        <v>15</v>
      </c>
      <c r="FP464">
        <v>0</v>
      </c>
      <c r="FQ464" t="s">
        <v>439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-43.311</v>
      </c>
      <c r="GD464">
        <v>-1.78549172932333</v>
      </c>
      <c r="GE464">
        <v>0.6530773200778</v>
      </c>
      <c r="GF464">
        <v>0</v>
      </c>
      <c r="GG464">
        <v>1337.27411764706</v>
      </c>
      <c r="GH464">
        <v>-3.75920550240636</v>
      </c>
      <c r="GI464">
        <v>0.439994101879324</v>
      </c>
      <c r="GJ464">
        <v>-1</v>
      </c>
      <c r="GK464">
        <v>3.0802375</v>
      </c>
      <c r="GL464">
        <v>-0.317106315789484</v>
      </c>
      <c r="GM464">
        <v>0.0305048651652486</v>
      </c>
      <c r="GN464">
        <v>0</v>
      </c>
      <c r="GO464">
        <v>0</v>
      </c>
      <c r="GP464">
        <v>2</v>
      </c>
      <c r="GQ464" t="s">
        <v>473</v>
      </c>
      <c r="GR464">
        <v>3.12947</v>
      </c>
      <c r="GS464">
        <v>2.71493</v>
      </c>
      <c r="GT464">
        <v>0.16069</v>
      </c>
      <c r="GU464">
        <v>0.165343</v>
      </c>
      <c r="GV464">
        <v>0.113242</v>
      </c>
      <c r="GW464">
        <v>0.104949</v>
      </c>
      <c r="GX464">
        <v>30734.8</v>
      </c>
      <c r="GY464">
        <v>32468.3</v>
      </c>
      <c r="GZ464">
        <v>33219.7</v>
      </c>
      <c r="HA464">
        <v>35311.6</v>
      </c>
      <c r="HB464">
        <v>41881.2</v>
      </c>
      <c r="HC464">
        <v>45505.3</v>
      </c>
      <c r="HD464">
        <v>52055.1</v>
      </c>
      <c r="HE464">
        <v>56549.9</v>
      </c>
      <c r="HF464">
        <v>1.7711</v>
      </c>
      <c r="HG464">
        <v>1.6342</v>
      </c>
      <c r="HH464">
        <v>0.00089407</v>
      </c>
      <c r="HI464">
        <v>0</v>
      </c>
      <c r="HJ464">
        <v>35.985</v>
      </c>
      <c r="HK464">
        <v>999.9</v>
      </c>
      <c r="HL464">
        <v>56.818</v>
      </c>
      <c r="HM464">
        <v>29.93</v>
      </c>
      <c r="HN464">
        <v>26.7036</v>
      </c>
      <c r="HO464">
        <v>56.3278</v>
      </c>
      <c r="HP464">
        <v>42.6522</v>
      </c>
      <c r="HQ464">
        <v>1</v>
      </c>
      <c r="HR464">
        <v>1.40884</v>
      </c>
      <c r="HS464">
        <v>4.85954</v>
      </c>
      <c r="HT464">
        <v>20.0675</v>
      </c>
      <c r="HU464">
        <v>5.19108</v>
      </c>
      <c r="HV464">
        <v>12.011</v>
      </c>
      <c r="HW464">
        <v>4.97255</v>
      </c>
      <c r="HX464">
        <v>3.2949</v>
      </c>
      <c r="HY464">
        <v>9999</v>
      </c>
      <c r="HZ464">
        <v>9999</v>
      </c>
      <c r="IA464">
        <v>999.9</v>
      </c>
      <c r="IB464">
        <v>9999</v>
      </c>
      <c r="IC464">
        <v>1.86325</v>
      </c>
      <c r="ID464">
        <v>1.86813</v>
      </c>
      <c r="IE464">
        <v>1.86784</v>
      </c>
      <c r="IF464">
        <v>1.86905</v>
      </c>
      <c r="IG464">
        <v>1.86986</v>
      </c>
      <c r="IH464">
        <v>1.86595</v>
      </c>
      <c r="II464">
        <v>1.86695</v>
      </c>
      <c r="IJ464">
        <v>1.86843</v>
      </c>
      <c r="IK464">
        <v>5</v>
      </c>
      <c r="IL464">
        <v>0</v>
      </c>
      <c r="IM464">
        <v>0</v>
      </c>
      <c r="IN464">
        <v>0</v>
      </c>
      <c r="IO464" t="s">
        <v>441</v>
      </c>
      <c r="IP464" t="s">
        <v>442</v>
      </c>
      <c r="IQ464" t="s">
        <v>443</v>
      </c>
      <c r="IR464" t="s">
        <v>443</v>
      </c>
      <c r="IS464" t="s">
        <v>443</v>
      </c>
      <c r="IT464" t="s">
        <v>443</v>
      </c>
      <c r="IU464">
        <v>0</v>
      </c>
      <c r="IV464">
        <v>100</v>
      </c>
      <c r="IW464">
        <v>100</v>
      </c>
      <c r="IX464">
        <v>1.1</v>
      </c>
      <c r="IY464">
        <v>0.3151</v>
      </c>
      <c r="IZ464">
        <v>1.09748391826392</v>
      </c>
      <c r="JA464">
        <v>0</v>
      </c>
      <c r="JB464">
        <v>0</v>
      </c>
      <c r="JC464">
        <v>0</v>
      </c>
      <c r="JD464">
        <v>0.315191680746845</v>
      </c>
      <c r="JE464">
        <v>0</v>
      </c>
      <c r="JF464">
        <v>0</v>
      </c>
      <c r="JG464">
        <v>0</v>
      </c>
      <c r="JH464">
        <v>5</v>
      </c>
      <c r="JI464">
        <v>2273</v>
      </c>
      <c r="JJ464">
        <v>0</v>
      </c>
      <c r="JK464">
        <v>25</v>
      </c>
      <c r="JL464">
        <v>29356912</v>
      </c>
      <c r="JM464">
        <v>29356912</v>
      </c>
      <c r="JN464">
        <v>2.14966</v>
      </c>
      <c r="JO464">
        <v>2.6123</v>
      </c>
      <c r="JP464">
        <v>1.54785</v>
      </c>
      <c r="JQ464">
        <v>2.31689</v>
      </c>
      <c r="JR464">
        <v>1.64673</v>
      </c>
      <c r="JS464">
        <v>2.35107</v>
      </c>
      <c r="JT464">
        <v>34.1452</v>
      </c>
      <c r="JU464">
        <v>24.1751</v>
      </c>
      <c r="JV464">
        <v>18</v>
      </c>
      <c r="JW464">
        <v>500.549</v>
      </c>
      <c r="JX464">
        <v>403.579</v>
      </c>
      <c r="JY464">
        <v>29.7129</v>
      </c>
      <c r="JZ464">
        <v>44.0458</v>
      </c>
      <c r="KA464">
        <v>29.9983</v>
      </c>
      <c r="KB464">
        <v>44.0396</v>
      </c>
      <c r="KC464">
        <v>43.9416</v>
      </c>
      <c r="KD464">
        <v>43.0926</v>
      </c>
      <c r="KE464">
        <v>0</v>
      </c>
      <c r="KF464">
        <v>100</v>
      </c>
      <c r="KG464">
        <v>29.7158</v>
      </c>
      <c r="KH464">
        <v>1074.98</v>
      </c>
      <c r="KI464">
        <v>34.6858</v>
      </c>
      <c r="KJ464">
        <v>94.4601</v>
      </c>
      <c r="KK464">
        <v>91.5521</v>
      </c>
    </row>
    <row r="465" spans="1:297">
      <c r="A465">
        <v>449</v>
      </c>
      <c r="B465">
        <v>1761414724</v>
      </c>
      <c r="C465">
        <v>6543</v>
      </c>
      <c r="D465" t="s">
        <v>1344</v>
      </c>
      <c r="E465" t="s">
        <v>1345</v>
      </c>
      <c r="F465">
        <v>5</v>
      </c>
      <c r="G465" t="s">
        <v>1217</v>
      </c>
      <c r="H465" t="s">
        <v>436</v>
      </c>
      <c r="I465">
        <v>1761414715.84615</v>
      </c>
      <c r="J465">
        <f>(K465)/1000</f>
        <v>0</v>
      </c>
      <c r="K465">
        <f>IF(DP465, AN465, AH465)</f>
        <v>0</v>
      </c>
      <c r="L465">
        <f>IF(DP465, AI465, AG465)</f>
        <v>0</v>
      </c>
      <c r="M465">
        <f>DR465 - IF(AU465&gt;1, L465*DL465*100.0/(AW465), 0)</f>
        <v>0</v>
      </c>
      <c r="N465">
        <f>((T465-J465/2)*M465-L465)/(T465+J465/2)</f>
        <v>0</v>
      </c>
      <c r="O465">
        <f>N465*(DY465+DZ465)/1000.0</f>
        <v>0</v>
      </c>
      <c r="P465">
        <f>(DR465 - IF(AU465&gt;1, L465*DL465*100.0/(AW465), 0))*(DY465+DZ465)/1000.0</f>
        <v>0</v>
      </c>
      <c r="Q465">
        <f>2.0/((1/S465-1/R465)+SIGN(S465)*SQRT((1/S465-1/R465)*(1/S465-1/R465) + 4*DM465/((DM465+1)*(DM465+1))*(2*1/S465*1/R465-1/R465*1/R465)))</f>
        <v>0</v>
      </c>
      <c r="R465">
        <f>IF(LEFT(DN465,1)&lt;&gt;"0",IF(LEFT(DN465,1)="1",3.0,DO465),$D$5+$E$5*(EF465*DY465/($K$5*1000))+$F$5*(EF465*DY465/($K$5*1000))*MAX(MIN(DL465,$J$5),$I$5)*MAX(MIN(DL465,$J$5),$I$5)+$G$5*MAX(MIN(DL465,$J$5),$I$5)*(EF465*DY465/($K$5*1000))+$H$5*(EF465*DY465/($K$5*1000))*(EF465*DY465/($K$5*1000)))</f>
        <v>0</v>
      </c>
      <c r="S465">
        <f>J465*(1000-(1000*0.61365*exp(17.502*W465/(240.97+W465))/(DY465+DZ465)+DT465)/2)/(1000*0.61365*exp(17.502*W465/(240.97+W465))/(DY465+DZ465)-DT465)</f>
        <v>0</v>
      </c>
      <c r="T465">
        <f>1/((DM465+1)/(Q465/1.6)+1/(R465/1.37)) + DM465/((DM465+1)/(Q465/1.6) + DM465/(R465/1.37))</f>
        <v>0</v>
      </c>
      <c r="U465">
        <f>(DH465*DK465)</f>
        <v>0</v>
      </c>
      <c r="V465">
        <f>(EA465+(U465+2*0.95*5.67E-8*(((EA465+$B$7)+273)^4-(EA465+273)^4)-44100*J465)/(1.84*29.3*R465+8*0.95*5.67E-8*(EA465+273)^3))</f>
        <v>0</v>
      </c>
      <c r="W465">
        <f>($C$7*EB465+$D$7*EC465+$E$7*V465)</f>
        <v>0</v>
      </c>
      <c r="X465">
        <f>0.61365*exp(17.502*W465/(240.97+W465))</f>
        <v>0</v>
      </c>
      <c r="Y465">
        <f>(Z465/AA465*100)</f>
        <v>0</v>
      </c>
      <c r="Z465">
        <f>DT465*(DY465+DZ465)/1000</f>
        <v>0</v>
      </c>
      <c r="AA465">
        <f>0.61365*exp(17.502*EA465/(240.97+EA465))</f>
        <v>0</v>
      </c>
      <c r="AB465">
        <f>(X465-DT465*(DY465+DZ465)/1000)</f>
        <v>0</v>
      </c>
      <c r="AC465">
        <f>(-J465*44100)</f>
        <v>0</v>
      </c>
      <c r="AD465">
        <f>2*29.3*R465*0.92*(EA465-W465)</f>
        <v>0</v>
      </c>
      <c r="AE465">
        <f>2*0.95*5.67E-8*(((EA465+$B$7)+273)^4-(W465+273)^4)</f>
        <v>0</v>
      </c>
      <c r="AF465">
        <f>U465+AE465+AC465+AD465</f>
        <v>0</v>
      </c>
      <c r="AG465">
        <f>DX465*AU465*(DS465-DR465*(1000-AU465*DU465)/(1000-AU465*DT465))/(100*DL465)</f>
        <v>0</v>
      </c>
      <c r="AH465">
        <f>1000*DX465*AU465*(DT465-DU465)/(100*DL465*(1000-AU465*DT465))</f>
        <v>0</v>
      </c>
      <c r="AI465">
        <f>(AJ465 - AK465 - DY465*1E3/(8.314*(EA465+273.15)) * AM465/DX465 * AL465) * DX465/(100*DL465) * (1000 - DU465)/1000</f>
        <v>0</v>
      </c>
      <c r="AJ465">
        <v>1088.64387996447</v>
      </c>
      <c r="AK465">
        <v>1054.72963636364</v>
      </c>
      <c r="AL465">
        <v>3.49178203055637</v>
      </c>
      <c r="AM465">
        <v>65.3915502829197</v>
      </c>
      <c r="AN465">
        <f>(AP465 - AO465 + DY465*1E3/(8.314*(EA465+273.15)) * AR465/DX465 * AQ465) * DX465/(100*DL465) * 1000/(1000 - AP465)</f>
        <v>0</v>
      </c>
      <c r="AO465">
        <v>25.7618929456916</v>
      </c>
      <c r="AP465">
        <v>28.7667496969697</v>
      </c>
      <c r="AQ465">
        <v>-0.00545480367219648</v>
      </c>
      <c r="AR465">
        <v>110.494569577737</v>
      </c>
      <c r="AS465">
        <v>0</v>
      </c>
      <c r="AT465">
        <v>0</v>
      </c>
      <c r="AU465">
        <f>IF(AS465*$H$13&gt;=AW465,1.0,(AW465/(AW465-AS465*$H$13)))</f>
        <v>0</v>
      </c>
      <c r="AV465">
        <f>(AU465-1)*100</f>
        <v>0</v>
      </c>
      <c r="AW465">
        <f>MAX(0,($B$13+$C$13*EF465)/(1+$D$13*EF465)*DY465/(EA465+273)*$E$13)</f>
        <v>0</v>
      </c>
      <c r="AX465" t="s">
        <v>437</v>
      </c>
      <c r="AY465" t="s">
        <v>437</v>
      </c>
      <c r="AZ465">
        <v>0</v>
      </c>
      <c r="BA465">
        <v>0</v>
      </c>
      <c r="BB465">
        <f>1-AZ465/BA465</f>
        <v>0</v>
      </c>
      <c r="BC465">
        <v>0</v>
      </c>
      <c r="BD465" t="s">
        <v>437</v>
      </c>
      <c r="BE465" t="s">
        <v>437</v>
      </c>
      <c r="BF465">
        <v>0</v>
      </c>
      <c r="BG465">
        <v>0</v>
      </c>
      <c r="BH465">
        <f>1-BF465/BG465</f>
        <v>0</v>
      </c>
      <c r="BI465">
        <v>0.5</v>
      </c>
      <c r="BJ465">
        <f>DI465</f>
        <v>0</v>
      </c>
      <c r="BK465">
        <f>L465</f>
        <v>0</v>
      </c>
      <c r="BL465">
        <f>BH465*BI465*BJ465</f>
        <v>0</v>
      </c>
      <c r="BM465">
        <f>(BK465-BC465)/BJ465</f>
        <v>0</v>
      </c>
      <c r="BN465">
        <f>(BA465-BG465)/BG465</f>
        <v>0</v>
      </c>
      <c r="BO465">
        <f>AZ465/(BB465+AZ465/BG465)</f>
        <v>0</v>
      </c>
      <c r="BP465" t="s">
        <v>437</v>
      </c>
      <c r="BQ465">
        <v>0</v>
      </c>
      <c r="BR465">
        <f>IF(BQ465&lt;&gt;0, BQ465, BO465)</f>
        <v>0</v>
      </c>
      <c r="BS465">
        <f>1-BR465/BG465</f>
        <v>0</v>
      </c>
      <c r="BT465">
        <f>(BG465-BF465)/(BG465-BR465)</f>
        <v>0</v>
      </c>
      <c r="BU465">
        <f>(BA465-BG465)/(BA465-BR465)</f>
        <v>0</v>
      </c>
      <c r="BV465">
        <f>(BG465-BF465)/(BG465-AZ465)</f>
        <v>0</v>
      </c>
      <c r="BW465">
        <f>(BA465-BG465)/(BA465-AZ465)</f>
        <v>0</v>
      </c>
      <c r="BX465">
        <f>(BT465*BR465/BF465)</f>
        <v>0</v>
      </c>
      <c r="BY465">
        <f>(1-BX465)</f>
        <v>0</v>
      </c>
      <c r="DH465">
        <f>$B$11*EG465+$C$11*EH465+$F$11*ES465*(1-EV465)</f>
        <v>0</v>
      </c>
      <c r="DI465">
        <f>DH465*DJ465</f>
        <v>0</v>
      </c>
      <c r="DJ465">
        <f>($B$11*$D$9+$C$11*$D$9+$F$11*((FF465+EX465)/MAX(FF465+EX465+FG465, 0.1)*$I$9+FG465/MAX(FF465+EX465+FG465, 0.1)*$J$9))/($B$11+$C$11+$F$11)</f>
        <v>0</v>
      </c>
      <c r="DK465">
        <f>($B$11*$K$9+$C$11*$K$9+$F$11*((FF465+EX465)/MAX(FF465+EX465+FG465, 0.1)*$P$9+FG465/MAX(FF465+EX465+FG465, 0.1)*$Q$9))/($B$11+$C$11+$F$11)</f>
        <v>0</v>
      </c>
      <c r="DL465">
        <v>6</v>
      </c>
      <c r="DM465">
        <v>0.5</v>
      </c>
      <c r="DN465" t="s">
        <v>438</v>
      </c>
      <c r="DO465">
        <v>2</v>
      </c>
      <c r="DP465" t="b">
        <v>1</v>
      </c>
      <c r="DQ465">
        <v>1761414715.84615</v>
      </c>
      <c r="DR465">
        <v>1000.41884615385</v>
      </c>
      <c r="DS465">
        <v>1044.19923076923</v>
      </c>
      <c r="DT465">
        <v>28.8000307692308</v>
      </c>
      <c r="DU465">
        <v>25.7579384615385</v>
      </c>
      <c r="DV465">
        <v>999.322076923077</v>
      </c>
      <c r="DW465">
        <v>28.4848307692308</v>
      </c>
      <c r="DX465">
        <v>500.006692307692</v>
      </c>
      <c r="DY465">
        <v>90.2842153846154</v>
      </c>
      <c r="DZ465">
        <v>0.0371039615384615</v>
      </c>
      <c r="EA465">
        <v>36.2032230769231</v>
      </c>
      <c r="EB465">
        <v>35.9968769230769</v>
      </c>
      <c r="EC465">
        <v>999.9</v>
      </c>
      <c r="ED465">
        <v>0</v>
      </c>
      <c r="EE465">
        <v>0</v>
      </c>
      <c r="EF465">
        <v>10005.2853846154</v>
      </c>
      <c r="EG465">
        <v>0</v>
      </c>
      <c r="EH465">
        <v>1275.56846153846</v>
      </c>
      <c r="EI465">
        <v>-43.7786461538462</v>
      </c>
      <c r="EJ465">
        <v>1030.08692307692</v>
      </c>
      <c r="EK465">
        <v>1071.80307692308</v>
      </c>
      <c r="EL465">
        <v>3.04209615384615</v>
      </c>
      <c r="EM465">
        <v>1044.19923076923</v>
      </c>
      <c r="EN465">
        <v>25.7579384615385</v>
      </c>
      <c r="EO465">
        <v>2.60018846153846</v>
      </c>
      <c r="EP465">
        <v>2.32553538461538</v>
      </c>
      <c r="EQ465">
        <v>21.6675846153846</v>
      </c>
      <c r="ER465">
        <v>19.8543615384615</v>
      </c>
      <c r="ES465">
        <v>1200.02769230769</v>
      </c>
      <c r="ET465">
        <v>0.966993384615385</v>
      </c>
      <c r="EU465">
        <v>0.0330067538461538</v>
      </c>
      <c r="EV465">
        <v>0</v>
      </c>
      <c r="EW465">
        <v>1336.73923076923</v>
      </c>
      <c r="EX465">
        <v>5.00059</v>
      </c>
      <c r="EY465">
        <v>16557.8692307692</v>
      </c>
      <c r="EZ465">
        <v>10358.9307692308</v>
      </c>
      <c r="FA465">
        <v>51.9083846153846</v>
      </c>
      <c r="FB465">
        <v>53.5095384615385</v>
      </c>
      <c r="FC465">
        <v>52.1774615384615</v>
      </c>
      <c r="FD465">
        <v>52.937</v>
      </c>
      <c r="FE465">
        <v>52.9322307692308</v>
      </c>
      <c r="FF465">
        <v>1155.58769230769</v>
      </c>
      <c r="FG465">
        <v>39.44</v>
      </c>
      <c r="FH465">
        <v>0</v>
      </c>
      <c r="FI465">
        <v>1761414684.1</v>
      </c>
      <c r="FJ465">
        <v>0</v>
      </c>
      <c r="FK465">
        <v>1336.69153846154</v>
      </c>
      <c r="FL465">
        <v>-3.2232478635017</v>
      </c>
      <c r="FM465">
        <v>-58.8102565422913</v>
      </c>
      <c r="FN465">
        <v>16557.1</v>
      </c>
      <c r="FO465">
        <v>15</v>
      </c>
      <c r="FP465">
        <v>0</v>
      </c>
      <c r="FQ465" t="s">
        <v>439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-43.4908142857143</v>
      </c>
      <c r="GD465">
        <v>-4.18980779220788</v>
      </c>
      <c r="GE465">
        <v>0.728508409132573</v>
      </c>
      <c r="GF465">
        <v>0</v>
      </c>
      <c r="GG465">
        <v>1336.96941176471</v>
      </c>
      <c r="GH465">
        <v>-4.05500381572753</v>
      </c>
      <c r="GI465">
        <v>0.460280868067156</v>
      </c>
      <c r="GJ465">
        <v>-1</v>
      </c>
      <c r="GK465">
        <v>3.05679333333333</v>
      </c>
      <c r="GL465">
        <v>-0.304945714285713</v>
      </c>
      <c r="GM465">
        <v>0.0308015910741379</v>
      </c>
      <c r="GN465">
        <v>0</v>
      </c>
      <c r="GO465">
        <v>0</v>
      </c>
      <c r="GP465">
        <v>2</v>
      </c>
      <c r="GQ465" t="s">
        <v>473</v>
      </c>
      <c r="GR465">
        <v>3.12941</v>
      </c>
      <c r="GS465">
        <v>2.71516</v>
      </c>
      <c r="GT465">
        <v>0.162444</v>
      </c>
      <c r="GU465">
        <v>0.167</v>
      </c>
      <c r="GV465">
        <v>0.113176</v>
      </c>
      <c r="GW465">
        <v>0.104966</v>
      </c>
      <c r="GX465">
        <v>30671.5</v>
      </c>
      <c r="GY465">
        <v>32405.4</v>
      </c>
      <c r="GZ465">
        <v>33220.9</v>
      </c>
      <c r="HA465">
        <v>35313.5</v>
      </c>
      <c r="HB465">
        <v>41885.3</v>
      </c>
      <c r="HC465">
        <v>45507.1</v>
      </c>
      <c r="HD465">
        <v>52056.4</v>
      </c>
      <c r="HE465">
        <v>56553</v>
      </c>
      <c r="HF465">
        <v>1.7712</v>
      </c>
      <c r="HG465">
        <v>1.6347</v>
      </c>
      <c r="HH465">
        <v>0.00182912</v>
      </c>
      <c r="HI465">
        <v>0</v>
      </c>
      <c r="HJ465">
        <v>35.9792</v>
      </c>
      <c r="HK465">
        <v>999.9</v>
      </c>
      <c r="HL465">
        <v>56.818</v>
      </c>
      <c r="HM465">
        <v>29.93</v>
      </c>
      <c r="HN465">
        <v>26.7057</v>
      </c>
      <c r="HO465">
        <v>56.3378</v>
      </c>
      <c r="HP465">
        <v>42.4599</v>
      </c>
      <c r="HQ465">
        <v>1</v>
      </c>
      <c r="HR465">
        <v>1.40712</v>
      </c>
      <c r="HS465">
        <v>4.90569</v>
      </c>
      <c r="HT465">
        <v>20.0663</v>
      </c>
      <c r="HU465">
        <v>5.19153</v>
      </c>
      <c r="HV465">
        <v>12.0104</v>
      </c>
      <c r="HW465">
        <v>4.9727</v>
      </c>
      <c r="HX465">
        <v>3.295</v>
      </c>
      <c r="HY465">
        <v>9999</v>
      </c>
      <c r="HZ465">
        <v>9999</v>
      </c>
      <c r="IA465">
        <v>999.9</v>
      </c>
      <c r="IB465">
        <v>9999</v>
      </c>
      <c r="IC465">
        <v>1.86325</v>
      </c>
      <c r="ID465">
        <v>1.86813</v>
      </c>
      <c r="IE465">
        <v>1.86783</v>
      </c>
      <c r="IF465">
        <v>1.86905</v>
      </c>
      <c r="IG465">
        <v>1.86987</v>
      </c>
      <c r="IH465">
        <v>1.86595</v>
      </c>
      <c r="II465">
        <v>1.86695</v>
      </c>
      <c r="IJ465">
        <v>1.86843</v>
      </c>
      <c r="IK465">
        <v>5</v>
      </c>
      <c r="IL465">
        <v>0</v>
      </c>
      <c r="IM465">
        <v>0</v>
      </c>
      <c r="IN465">
        <v>0</v>
      </c>
      <c r="IO465" t="s">
        <v>441</v>
      </c>
      <c r="IP465" t="s">
        <v>442</v>
      </c>
      <c r="IQ465" t="s">
        <v>443</v>
      </c>
      <c r="IR465" t="s">
        <v>443</v>
      </c>
      <c r="IS465" t="s">
        <v>443</v>
      </c>
      <c r="IT465" t="s">
        <v>443</v>
      </c>
      <c r="IU465">
        <v>0</v>
      </c>
      <c r="IV465">
        <v>100</v>
      </c>
      <c r="IW465">
        <v>100</v>
      </c>
      <c r="IX465">
        <v>1.09</v>
      </c>
      <c r="IY465">
        <v>0.3152</v>
      </c>
      <c r="IZ465">
        <v>1.09748391826392</v>
      </c>
      <c r="JA465">
        <v>0</v>
      </c>
      <c r="JB465">
        <v>0</v>
      </c>
      <c r="JC465">
        <v>0</v>
      </c>
      <c r="JD465">
        <v>0.315191680746845</v>
      </c>
      <c r="JE465">
        <v>0</v>
      </c>
      <c r="JF465">
        <v>0</v>
      </c>
      <c r="JG465">
        <v>0</v>
      </c>
      <c r="JH465">
        <v>5</v>
      </c>
      <c r="JI465">
        <v>2273</v>
      </c>
      <c r="JJ465">
        <v>0</v>
      </c>
      <c r="JK465">
        <v>25</v>
      </c>
      <c r="JL465">
        <v>29356912.1</v>
      </c>
      <c r="JM465">
        <v>29356912.1</v>
      </c>
      <c r="JN465">
        <v>2.17773</v>
      </c>
      <c r="JO465">
        <v>2.61719</v>
      </c>
      <c r="JP465">
        <v>1.54785</v>
      </c>
      <c r="JQ465">
        <v>2.31689</v>
      </c>
      <c r="JR465">
        <v>1.64673</v>
      </c>
      <c r="JS465">
        <v>2.29126</v>
      </c>
      <c r="JT465">
        <v>34.1452</v>
      </c>
      <c r="JU465">
        <v>24.1663</v>
      </c>
      <c r="JV465">
        <v>18</v>
      </c>
      <c r="JW465">
        <v>500.482</v>
      </c>
      <c r="JX465">
        <v>403.784</v>
      </c>
      <c r="JY465">
        <v>29.7165</v>
      </c>
      <c r="JZ465">
        <v>44.0264</v>
      </c>
      <c r="KA465">
        <v>29.9983</v>
      </c>
      <c r="KB465">
        <v>44.0192</v>
      </c>
      <c r="KC465">
        <v>43.9228</v>
      </c>
      <c r="KD465">
        <v>43.6198</v>
      </c>
      <c r="KE465">
        <v>0</v>
      </c>
      <c r="KF465">
        <v>100</v>
      </c>
      <c r="KG465">
        <v>29.6984</v>
      </c>
      <c r="KH465">
        <v>1095.26</v>
      </c>
      <c r="KI465">
        <v>34.6858</v>
      </c>
      <c r="KJ465">
        <v>94.4629</v>
      </c>
      <c r="KK465">
        <v>91.5571</v>
      </c>
    </row>
    <row r="466" spans="1:297">
      <c r="A466">
        <v>450</v>
      </c>
      <c r="B466">
        <v>1761414729</v>
      </c>
      <c r="C466">
        <v>6548</v>
      </c>
      <c r="D466" t="s">
        <v>1346</v>
      </c>
      <c r="E466" t="s">
        <v>1347</v>
      </c>
      <c r="F466">
        <v>5</v>
      </c>
      <c r="G466" t="s">
        <v>1217</v>
      </c>
      <c r="H466" t="s">
        <v>436</v>
      </c>
      <c r="I466">
        <v>1761414720.84615</v>
      </c>
      <c r="J466">
        <f>(K466)/1000</f>
        <v>0</v>
      </c>
      <c r="K466">
        <f>IF(DP466, AN466, AH466)</f>
        <v>0</v>
      </c>
      <c r="L466">
        <f>IF(DP466, AI466, AG466)</f>
        <v>0</v>
      </c>
      <c r="M466">
        <f>DR466 - IF(AU466&gt;1, L466*DL466*100.0/(AW466), 0)</f>
        <v>0</v>
      </c>
      <c r="N466">
        <f>((T466-J466/2)*M466-L466)/(T466+J466/2)</f>
        <v>0</v>
      </c>
      <c r="O466">
        <f>N466*(DY466+DZ466)/1000.0</f>
        <v>0</v>
      </c>
      <c r="P466">
        <f>(DR466 - IF(AU466&gt;1, L466*DL466*100.0/(AW466), 0))*(DY466+DZ466)/1000.0</f>
        <v>0</v>
      </c>
      <c r="Q466">
        <f>2.0/((1/S466-1/R466)+SIGN(S466)*SQRT((1/S466-1/R466)*(1/S466-1/R466) + 4*DM466/((DM466+1)*(DM466+1))*(2*1/S466*1/R466-1/R466*1/R466)))</f>
        <v>0</v>
      </c>
      <c r="R466">
        <f>IF(LEFT(DN466,1)&lt;&gt;"0",IF(LEFT(DN466,1)="1",3.0,DO466),$D$5+$E$5*(EF466*DY466/($K$5*1000))+$F$5*(EF466*DY466/($K$5*1000))*MAX(MIN(DL466,$J$5),$I$5)*MAX(MIN(DL466,$J$5),$I$5)+$G$5*MAX(MIN(DL466,$J$5),$I$5)*(EF466*DY466/($K$5*1000))+$H$5*(EF466*DY466/($K$5*1000))*(EF466*DY466/($K$5*1000)))</f>
        <v>0</v>
      </c>
      <c r="S466">
        <f>J466*(1000-(1000*0.61365*exp(17.502*W466/(240.97+W466))/(DY466+DZ466)+DT466)/2)/(1000*0.61365*exp(17.502*W466/(240.97+W466))/(DY466+DZ466)-DT466)</f>
        <v>0</v>
      </c>
      <c r="T466">
        <f>1/((DM466+1)/(Q466/1.6)+1/(R466/1.37)) + DM466/((DM466+1)/(Q466/1.6) + DM466/(R466/1.37))</f>
        <v>0</v>
      </c>
      <c r="U466">
        <f>(DH466*DK466)</f>
        <v>0</v>
      </c>
      <c r="V466">
        <f>(EA466+(U466+2*0.95*5.67E-8*(((EA466+$B$7)+273)^4-(EA466+273)^4)-44100*J466)/(1.84*29.3*R466+8*0.95*5.67E-8*(EA466+273)^3))</f>
        <v>0</v>
      </c>
      <c r="W466">
        <f>($C$7*EB466+$D$7*EC466+$E$7*V466)</f>
        <v>0</v>
      </c>
      <c r="X466">
        <f>0.61365*exp(17.502*W466/(240.97+W466))</f>
        <v>0</v>
      </c>
      <c r="Y466">
        <f>(Z466/AA466*100)</f>
        <v>0</v>
      </c>
      <c r="Z466">
        <f>DT466*(DY466+DZ466)/1000</f>
        <v>0</v>
      </c>
      <c r="AA466">
        <f>0.61365*exp(17.502*EA466/(240.97+EA466))</f>
        <v>0</v>
      </c>
      <c r="AB466">
        <f>(X466-DT466*(DY466+DZ466)/1000)</f>
        <v>0</v>
      </c>
      <c r="AC466">
        <f>(-J466*44100)</f>
        <v>0</v>
      </c>
      <c r="AD466">
        <f>2*29.3*R466*0.92*(EA466-W466)</f>
        <v>0</v>
      </c>
      <c r="AE466">
        <f>2*0.95*5.67E-8*(((EA466+$B$7)+273)^4-(W466+273)^4)</f>
        <v>0</v>
      </c>
      <c r="AF466">
        <f>U466+AE466+AC466+AD466</f>
        <v>0</v>
      </c>
      <c r="AG466">
        <f>DX466*AU466*(DS466-DR466*(1000-AU466*DU466)/(1000-AU466*DT466))/(100*DL466)</f>
        <v>0</v>
      </c>
      <c r="AH466">
        <f>1000*DX466*AU466*(DT466-DU466)/(100*DL466*(1000-AU466*DT466))</f>
        <v>0</v>
      </c>
      <c r="AI466">
        <f>(AJ466 - AK466 - DY466*1E3/(8.314*(EA466+273.15)) * AM466/DX466 * AL466) * DX466/(100*DL466) * (1000 - DU466)/1000</f>
        <v>0</v>
      </c>
      <c r="AJ466">
        <v>1105.66969066898</v>
      </c>
      <c r="AK466">
        <v>1071.69224242424</v>
      </c>
      <c r="AL466">
        <v>3.39945361454991</v>
      </c>
      <c r="AM466">
        <v>65.3915502829197</v>
      </c>
      <c r="AN466">
        <f>(AP466 - AO466 + DY466*1E3/(8.314*(EA466+273.15)) * AR466/DX466 * AQ466) * DX466/(100*DL466) * 1000/(1000 - AP466)</f>
        <v>0</v>
      </c>
      <c r="AO466">
        <v>25.7637476066995</v>
      </c>
      <c r="AP466">
        <v>28.74254</v>
      </c>
      <c r="AQ466">
        <v>-0.00516556464141605</v>
      </c>
      <c r="AR466">
        <v>110.494569577737</v>
      </c>
      <c r="AS466">
        <v>0</v>
      </c>
      <c r="AT466">
        <v>0</v>
      </c>
      <c r="AU466">
        <f>IF(AS466*$H$13&gt;=AW466,1.0,(AW466/(AW466-AS466*$H$13)))</f>
        <v>0</v>
      </c>
      <c r="AV466">
        <f>(AU466-1)*100</f>
        <v>0</v>
      </c>
      <c r="AW466">
        <f>MAX(0,($B$13+$C$13*EF466)/(1+$D$13*EF466)*DY466/(EA466+273)*$E$13)</f>
        <v>0</v>
      </c>
      <c r="AX466" t="s">
        <v>437</v>
      </c>
      <c r="AY466" t="s">
        <v>437</v>
      </c>
      <c r="AZ466">
        <v>0</v>
      </c>
      <c r="BA466">
        <v>0</v>
      </c>
      <c r="BB466">
        <f>1-AZ466/BA466</f>
        <v>0</v>
      </c>
      <c r="BC466">
        <v>0</v>
      </c>
      <c r="BD466" t="s">
        <v>437</v>
      </c>
      <c r="BE466" t="s">
        <v>437</v>
      </c>
      <c r="BF466">
        <v>0</v>
      </c>
      <c r="BG466">
        <v>0</v>
      </c>
      <c r="BH466">
        <f>1-BF466/BG466</f>
        <v>0</v>
      </c>
      <c r="BI466">
        <v>0.5</v>
      </c>
      <c r="BJ466">
        <f>DI466</f>
        <v>0</v>
      </c>
      <c r="BK466">
        <f>L466</f>
        <v>0</v>
      </c>
      <c r="BL466">
        <f>BH466*BI466*BJ466</f>
        <v>0</v>
      </c>
      <c r="BM466">
        <f>(BK466-BC466)/BJ466</f>
        <v>0</v>
      </c>
      <c r="BN466">
        <f>(BA466-BG466)/BG466</f>
        <v>0</v>
      </c>
      <c r="BO466">
        <f>AZ466/(BB466+AZ466/BG466)</f>
        <v>0</v>
      </c>
      <c r="BP466" t="s">
        <v>437</v>
      </c>
      <c r="BQ466">
        <v>0</v>
      </c>
      <c r="BR466">
        <f>IF(BQ466&lt;&gt;0, BQ466, BO466)</f>
        <v>0</v>
      </c>
      <c r="BS466">
        <f>1-BR466/BG466</f>
        <v>0</v>
      </c>
      <c r="BT466">
        <f>(BG466-BF466)/(BG466-BR466)</f>
        <v>0</v>
      </c>
      <c r="BU466">
        <f>(BA466-BG466)/(BA466-BR466)</f>
        <v>0</v>
      </c>
      <c r="BV466">
        <f>(BG466-BF466)/(BG466-AZ466)</f>
        <v>0</v>
      </c>
      <c r="BW466">
        <f>(BA466-BG466)/(BA466-AZ466)</f>
        <v>0</v>
      </c>
      <c r="BX466">
        <f>(BT466*BR466/BF466)</f>
        <v>0</v>
      </c>
      <c r="BY466">
        <f>(1-BX466)</f>
        <v>0</v>
      </c>
      <c r="DH466">
        <f>$B$11*EG466+$C$11*EH466+$F$11*ES466*(1-EV466)</f>
        <v>0</v>
      </c>
      <c r="DI466">
        <f>DH466*DJ466</f>
        <v>0</v>
      </c>
      <c r="DJ466">
        <f>($B$11*$D$9+$C$11*$D$9+$F$11*((FF466+EX466)/MAX(FF466+EX466+FG466, 0.1)*$I$9+FG466/MAX(FF466+EX466+FG466, 0.1)*$J$9))/($B$11+$C$11+$F$11)</f>
        <v>0</v>
      </c>
      <c r="DK466">
        <f>($B$11*$K$9+$C$11*$K$9+$F$11*((FF466+EX466)/MAX(FF466+EX466+FG466, 0.1)*$P$9+FG466/MAX(FF466+EX466+FG466, 0.1)*$Q$9))/($B$11+$C$11+$F$11)</f>
        <v>0</v>
      </c>
      <c r="DL466">
        <v>6</v>
      </c>
      <c r="DM466">
        <v>0.5</v>
      </c>
      <c r="DN466" t="s">
        <v>438</v>
      </c>
      <c r="DO466">
        <v>2</v>
      </c>
      <c r="DP466" t="b">
        <v>1</v>
      </c>
      <c r="DQ466">
        <v>1761414720.84615</v>
      </c>
      <c r="DR466">
        <v>1017.103</v>
      </c>
      <c r="DS466">
        <v>1060.95384615385</v>
      </c>
      <c r="DT466">
        <v>28.7771846153846</v>
      </c>
      <c r="DU466">
        <v>25.7607384615385</v>
      </c>
      <c r="DV466">
        <v>1016.00607692308</v>
      </c>
      <c r="DW466">
        <v>28.4619846153846</v>
      </c>
      <c r="DX466">
        <v>499.996461538462</v>
      </c>
      <c r="DY466">
        <v>90.2836615384616</v>
      </c>
      <c r="DZ466">
        <v>0.0370483384615385</v>
      </c>
      <c r="EA466">
        <v>36.1968153846154</v>
      </c>
      <c r="EB466">
        <v>36.0016538461539</v>
      </c>
      <c r="EC466">
        <v>999.9</v>
      </c>
      <c r="ED466">
        <v>0</v>
      </c>
      <c r="EE466">
        <v>0</v>
      </c>
      <c r="EF466">
        <v>10010.24</v>
      </c>
      <c r="EG466">
        <v>0</v>
      </c>
      <c r="EH466">
        <v>1275.59692307692</v>
      </c>
      <c r="EI466">
        <v>-43.8495846153846</v>
      </c>
      <c r="EJ466">
        <v>1047.24076923077</v>
      </c>
      <c r="EK466">
        <v>1089.00538461538</v>
      </c>
      <c r="EL466">
        <v>3.01645153846154</v>
      </c>
      <c r="EM466">
        <v>1060.95384615385</v>
      </c>
      <c r="EN466">
        <v>25.7607384615385</v>
      </c>
      <c r="EO466">
        <v>2.59811</v>
      </c>
      <c r="EP466">
        <v>2.32577307692308</v>
      </c>
      <c r="EQ466">
        <v>21.6545</v>
      </c>
      <c r="ER466">
        <v>19.8560230769231</v>
      </c>
      <c r="ES466">
        <v>1199.98461538462</v>
      </c>
      <c r="ET466">
        <v>0.966992076923077</v>
      </c>
      <c r="EU466">
        <v>0.0330080384615385</v>
      </c>
      <c r="EV466">
        <v>0</v>
      </c>
      <c r="EW466">
        <v>1336.39153846154</v>
      </c>
      <c r="EX466">
        <v>5.00059</v>
      </c>
      <c r="EY466">
        <v>16552.7153846154</v>
      </c>
      <c r="EZ466">
        <v>10358.5692307692</v>
      </c>
      <c r="FA466">
        <v>51.894</v>
      </c>
      <c r="FB466">
        <v>53.4951538461538</v>
      </c>
      <c r="FC466">
        <v>52.1583846153846</v>
      </c>
      <c r="FD466">
        <v>52.9274615384615</v>
      </c>
      <c r="FE466">
        <v>52.9179230769231</v>
      </c>
      <c r="FF466">
        <v>1155.54461538462</v>
      </c>
      <c r="FG466">
        <v>39.44</v>
      </c>
      <c r="FH466">
        <v>0</v>
      </c>
      <c r="FI466">
        <v>1761414688.9</v>
      </c>
      <c r="FJ466">
        <v>0</v>
      </c>
      <c r="FK466">
        <v>1336.41192307692</v>
      </c>
      <c r="FL466">
        <v>-4.40991451613255</v>
      </c>
      <c r="FM466">
        <v>-50.8341881828623</v>
      </c>
      <c r="FN466">
        <v>16552.7346153846</v>
      </c>
      <c r="FO466">
        <v>15</v>
      </c>
      <c r="FP466">
        <v>0</v>
      </c>
      <c r="FQ466" t="s">
        <v>439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-43.896885</v>
      </c>
      <c r="GD466">
        <v>-1.718837593985</v>
      </c>
      <c r="GE466">
        <v>0.517926051936954</v>
      </c>
      <c r="GF466">
        <v>0</v>
      </c>
      <c r="GG466">
        <v>1336.57205882353</v>
      </c>
      <c r="GH466">
        <v>-3.76944231763773</v>
      </c>
      <c r="GI466">
        <v>0.43482775096626</v>
      </c>
      <c r="GJ466">
        <v>-1</v>
      </c>
      <c r="GK466">
        <v>3.028372</v>
      </c>
      <c r="GL466">
        <v>-0.30710436090225</v>
      </c>
      <c r="GM466">
        <v>0.0295445576375752</v>
      </c>
      <c r="GN466">
        <v>0</v>
      </c>
      <c r="GO466">
        <v>0</v>
      </c>
      <c r="GP466">
        <v>2</v>
      </c>
      <c r="GQ466" t="s">
        <v>473</v>
      </c>
      <c r="GR466">
        <v>3.12936</v>
      </c>
      <c r="GS466">
        <v>2.71531</v>
      </c>
      <c r="GT466">
        <v>0.164168</v>
      </c>
      <c r="GU466">
        <v>0.168756</v>
      </c>
      <c r="GV466">
        <v>0.113112</v>
      </c>
      <c r="GW466">
        <v>0.104972</v>
      </c>
      <c r="GX466">
        <v>30609.3</v>
      </c>
      <c r="GY466">
        <v>32338.8</v>
      </c>
      <c r="GZ466">
        <v>33222</v>
      </c>
      <c r="HA466">
        <v>35315.6</v>
      </c>
      <c r="HB466">
        <v>41889.7</v>
      </c>
      <c r="HC466">
        <v>45509</v>
      </c>
      <c r="HD466">
        <v>52058.1</v>
      </c>
      <c r="HE466">
        <v>56555.6</v>
      </c>
      <c r="HF466">
        <v>1.77148</v>
      </c>
      <c r="HG466">
        <v>1.63482</v>
      </c>
      <c r="HH466">
        <v>0.00149012</v>
      </c>
      <c r="HI466">
        <v>0</v>
      </c>
      <c r="HJ466">
        <v>35.9734</v>
      </c>
      <c r="HK466">
        <v>999.9</v>
      </c>
      <c r="HL466">
        <v>56.818</v>
      </c>
      <c r="HM466">
        <v>29.91</v>
      </c>
      <c r="HN466">
        <v>26.6752</v>
      </c>
      <c r="HO466">
        <v>56.3478</v>
      </c>
      <c r="HP466">
        <v>42.7123</v>
      </c>
      <c r="HQ466">
        <v>1</v>
      </c>
      <c r="HR466">
        <v>1.40554</v>
      </c>
      <c r="HS466">
        <v>4.95407</v>
      </c>
      <c r="HT466">
        <v>20.0649</v>
      </c>
      <c r="HU466">
        <v>5.19168</v>
      </c>
      <c r="HV466">
        <v>12.0107</v>
      </c>
      <c r="HW466">
        <v>4.9728</v>
      </c>
      <c r="HX466">
        <v>3.295</v>
      </c>
      <c r="HY466">
        <v>9999</v>
      </c>
      <c r="HZ466">
        <v>9999</v>
      </c>
      <c r="IA466">
        <v>999.9</v>
      </c>
      <c r="IB466">
        <v>9999</v>
      </c>
      <c r="IC466">
        <v>1.86325</v>
      </c>
      <c r="ID466">
        <v>1.86813</v>
      </c>
      <c r="IE466">
        <v>1.86784</v>
      </c>
      <c r="IF466">
        <v>1.86905</v>
      </c>
      <c r="IG466">
        <v>1.86983</v>
      </c>
      <c r="IH466">
        <v>1.86593</v>
      </c>
      <c r="II466">
        <v>1.86695</v>
      </c>
      <c r="IJ466">
        <v>1.86844</v>
      </c>
      <c r="IK466">
        <v>5</v>
      </c>
      <c r="IL466">
        <v>0</v>
      </c>
      <c r="IM466">
        <v>0</v>
      </c>
      <c r="IN466">
        <v>0</v>
      </c>
      <c r="IO466" t="s">
        <v>441</v>
      </c>
      <c r="IP466" t="s">
        <v>442</v>
      </c>
      <c r="IQ466" t="s">
        <v>443</v>
      </c>
      <c r="IR466" t="s">
        <v>443</v>
      </c>
      <c r="IS466" t="s">
        <v>443</v>
      </c>
      <c r="IT466" t="s">
        <v>443</v>
      </c>
      <c r="IU466">
        <v>0</v>
      </c>
      <c r="IV466">
        <v>100</v>
      </c>
      <c r="IW466">
        <v>100</v>
      </c>
      <c r="IX466">
        <v>1.1</v>
      </c>
      <c r="IY466">
        <v>0.3152</v>
      </c>
      <c r="IZ466">
        <v>1.09748391826392</v>
      </c>
      <c r="JA466">
        <v>0</v>
      </c>
      <c r="JB466">
        <v>0</v>
      </c>
      <c r="JC466">
        <v>0</v>
      </c>
      <c r="JD466">
        <v>0.315191680746845</v>
      </c>
      <c r="JE466">
        <v>0</v>
      </c>
      <c r="JF466">
        <v>0</v>
      </c>
      <c r="JG466">
        <v>0</v>
      </c>
      <c r="JH466">
        <v>5</v>
      </c>
      <c r="JI466">
        <v>2273</v>
      </c>
      <c r="JJ466">
        <v>0</v>
      </c>
      <c r="JK466">
        <v>25</v>
      </c>
      <c r="JL466">
        <v>29356912.1</v>
      </c>
      <c r="JM466">
        <v>29356912.1</v>
      </c>
      <c r="JN466">
        <v>2.20337</v>
      </c>
      <c r="JO466">
        <v>2.60864</v>
      </c>
      <c r="JP466">
        <v>1.54785</v>
      </c>
      <c r="JQ466">
        <v>2.31689</v>
      </c>
      <c r="JR466">
        <v>1.64673</v>
      </c>
      <c r="JS466">
        <v>2.40234</v>
      </c>
      <c r="JT466">
        <v>34.1452</v>
      </c>
      <c r="JU466">
        <v>24.1663</v>
      </c>
      <c r="JV466">
        <v>18</v>
      </c>
      <c r="JW466">
        <v>500.538</v>
      </c>
      <c r="JX466">
        <v>403.747</v>
      </c>
      <c r="JY466">
        <v>29.7025</v>
      </c>
      <c r="JZ466">
        <v>44.0073</v>
      </c>
      <c r="KA466">
        <v>29.9985</v>
      </c>
      <c r="KB466">
        <v>43.998</v>
      </c>
      <c r="KC466">
        <v>43.9015</v>
      </c>
      <c r="KD466">
        <v>44.1702</v>
      </c>
      <c r="KE466">
        <v>0</v>
      </c>
      <c r="KF466">
        <v>100</v>
      </c>
      <c r="KG466">
        <v>29.6894</v>
      </c>
      <c r="KH466">
        <v>1108.83</v>
      </c>
      <c r="KI466">
        <v>34.6858</v>
      </c>
      <c r="KJ466">
        <v>94.466</v>
      </c>
      <c r="KK466">
        <v>91.5617</v>
      </c>
    </row>
    <row r="467" spans="1:297">
      <c r="A467">
        <v>451</v>
      </c>
      <c r="B467">
        <v>1761414734</v>
      </c>
      <c r="C467">
        <v>6553</v>
      </c>
      <c r="D467" t="s">
        <v>1348</v>
      </c>
      <c r="E467" t="s">
        <v>1349</v>
      </c>
      <c r="F467">
        <v>5</v>
      </c>
      <c r="G467" t="s">
        <v>1217</v>
      </c>
      <c r="H467" t="s">
        <v>436</v>
      </c>
      <c r="I467">
        <v>1761414725.84615</v>
      </c>
      <c r="J467">
        <f>(K467)/1000</f>
        <v>0</v>
      </c>
      <c r="K467">
        <f>IF(DP467, AN467, AH467)</f>
        <v>0</v>
      </c>
      <c r="L467">
        <f>IF(DP467, AI467, AG467)</f>
        <v>0</v>
      </c>
      <c r="M467">
        <f>DR467 - IF(AU467&gt;1, L467*DL467*100.0/(AW467), 0)</f>
        <v>0</v>
      </c>
      <c r="N467">
        <f>((T467-J467/2)*M467-L467)/(T467+J467/2)</f>
        <v>0</v>
      </c>
      <c r="O467">
        <f>N467*(DY467+DZ467)/1000.0</f>
        <v>0</v>
      </c>
      <c r="P467">
        <f>(DR467 - IF(AU467&gt;1, L467*DL467*100.0/(AW467), 0))*(DY467+DZ467)/1000.0</f>
        <v>0</v>
      </c>
      <c r="Q467">
        <f>2.0/((1/S467-1/R467)+SIGN(S467)*SQRT((1/S467-1/R467)*(1/S467-1/R467) + 4*DM467/((DM467+1)*(DM467+1))*(2*1/S467*1/R467-1/R467*1/R467)))</f>
        <v>0</v>
      </c>
      <c r="R467">
        <f>IF(LEFT(DN467,1)&lt;&gt;"0",IF(LEFT(DN467,1)="1",3.0,DO467),$D$5+$E$5*(EF467*DY467/($K$5*1000))+$F$5*(EF467*DY467/($K$5*1000))*MAX(MIN(DL467,$J$5),$I$5)*MAX(MIN(DL467,$J$5),$I$5)+$G$5*MAX(MIN(DL467,$J$5),$I$5)*(EF467*DY467/($K$5*1000))+$H$5*(EF467*DY467/($K$5*1000))*(EF467*DY467/($K$5*1000)))</f>
        <v>0</v>
      </c>
      <c r="S467">
        <f>J467*(1000-(1000*0.61365*exp(17.502*W467/(240.97+W467))/(DY467+DZ467)+DT467)/2)/(1000*0.61365*exp(17.502*W467/(240.97+W467))/(DY467+DZ467)-DT467)</f>
        <v>0</v>
      </c>
      <c r="T467">
        <f>1/((DM467+1)/(Q467/1.6)+1/(R467/1.37)) + DM467/((DM467+1)/(Q467/1.6) + DM467/(R467/1.37))</f>
        <v>0</v>
      </c>
      <c r="U467">
        <f>(DH467*DK467)</f>
        <v>0</v>
      </c>
      <c r="V467">
        <f>(EA467+(U467+2*0.95*5.67E-8*(((EA467+$B$7)+273)^4-(EA467+273)^4)-44100*J467)/(1.84*29.3*R467+8*0.95*5.67E-8*(EA467+273)^3))</f>
        <v>0</v>
      </c>
      <c r="W467">
        <f>($C$7*EB467+$D$7*EC467+$E$7*V467)</f>
        <v>0</v>
      </c>
      <c r="X467">
        <f>0.61365*exp(17.502*W467/(240.97+W467))</f>
        <v>0</v>
      </c>
      <c r="Y467">
        <f>(Z467/AA467*100)</f>
        <v>0</v>
      </c>
      <c r="Z467">
        <f>DT467*(DY467+DZ467)/1000</f>
        <v>0</v>
      </c>
      <c r="AA467">
        <f>0.61365*exp(17.502*EA467/(240.97+EA467))</f>
        <v>0</v>
      </c>
      <c r="AB467">
        <f>(X467-DT467*(DY467+DZ467)/1000)</f>
        <v>0</v>
      </c>
      <c r="AC467">
        <f>(-J467*44100)</f>
        <v>0</v>
      </c>
      <c r="AD467">
        <f>2*29.3*R467*0.92*(EA467-W467)</f>
        <v>0</v>
      </c>
      <c r="AE467">
        <f>2*0.95*5.67E-8*(((EA467+$B$7)+273)^4-(W467+273)^4)</f>
        <v>0</v>
      </c>
      <c r="AF467">
        <f>U467+AE467+AC467+AD467</f>
        <v>0</v>
      </c>
      <c r="AG467">
        <f>DX467*AU467*(DS467-DR467*(1000-AU467*DU467)/(1000-AU467*DT467))/(100*DL467)</f>
        <v>0</v>
      </c>
      <c r="AH467">
        <f>1000*DX467*AU467*(DT467-DU467)/(100*DL467*(1000-AU467*DT467))</f>
        <v>0</v>
      </c>
      <c r="AI467">
        <f>(AJ467 - AK467 - DY467*1E3/(8.314*(EA467+273.15)) * AM467/DX467 * AL467) * DX467/(100*DL467) * (1000 - DU467)/1000</f>
        <v>0</v>
      </c>
      <c r="AJ467">
        <v>1123.10030406426</v>
      </c>
      <c r="AK467">
        <v>1089.00854545455</v>
      </c>
      <c r="AL467">
        <v>3.43038097797629</v>
      </c>
      <c r="AM467">
        <v>65.3915502829197</v>
      </c>
      <c r="AN467">
        <f>(AP467 - AO467 + DY467*1E3/(8.314*(EA467+273.15)) * AR467/DX467 * AQ467) * DX467/(100*DL467) * 1000/(1000 - AP467)</f>
        <v>0</v>
      </c>
      <c r="AO467">
        <v>25.7677994499004</v>
      </c>
      <c r="AP467">
        <v>28.7208478787879</v>
      </c>
      <c r="AQ467">
        <v>-0.00193993827176654</v>
      </c>
      <c r="AR467">
        <v>110.494569577737</v>
      </c>
      <c r="AS467">
        <v>0</v>
      </c>
      <c r="AT467">
        <v>0</v>
      </c>
      <c r="AU467">
        <f>IF(AS467*$H$13&gt;=AW467,1.0,(AW467/(AW467-AS467*$H$13)))</f>
        <v>0</v>
      </c>
      <c r="AV467">
        <f>(AU467-1)*100</f>
        <v>0</v>
      </c>
      <c r="AW467">
        <f>MAX(0,($B$13+$C$13*EF467)/(1+$D$13*EF467)*DY467/(EA467+273)*$E$13)</f>
        <v>0</v>
      </c>
      <c r="AX467" t="s">
        <v>437</v>
      </c>
      <c r="AY467" t="s">
        <v>437</v>
      </c>
      <c r="AZ467">
        <v>0</v>
      </c>
      <c r="BA467">
        <v>0</v>
      </c>
      <c r="BB467">
        <f>1-AZ467/BA467</f>
        <v>0</v>
      </c>
      <c r="BC467">
        <v>0</v>
      </c>
      <c r="BD467" t="s">
        <v>437</v>
      </c>
      <c r="BE467" t="s">
        <v>437</v>
      </c>
      <c r="BF467">
        <v>0</v>
      </c>
      <c r="BG467">
        <v>0</v>
      </c>
      <c r="BH467">
        <f>1-BF467/BG467</f>
        <v>0</v>
      </c>
      <c r="BI467">
        <v>0.5</v>
      </c>
      <c r="BJ467">
        <f>DI467</f>
        <v>0</v>
      </c>
      <c r="BK467">
        <f>L467</f>
        <v>0</v>
      </c>
      <c r="BL467">
        <f>BH467*BI467*BJ467</f>
        <v>0</v>
      </c>
      <c r="BM467">
        <f>(BK467-BC467)/BJ467</f>
        <v>0</v>
      </c>
      <c r="BN467">
        <f>(BA467-BG467)/BG467</f>
        <v>0</v>
      </c>
      <c r="BO467">
        <f>AZ467/(BB467+AZ467/BG467)</f>
        <v>0</v>
      </c>
      <c r="BP467" t="s">
        <v>437</v>
      </c>
      <c r="BQ467">
        <v>0</v>
      </c>
      <c r="BR467">
        <f>IF(BQ467&lt;&gt;0, BQ467, BO467)</f>
        <v>0</v>
      </c>
      <c r="BS467">
        <f>1-BR467/BG467</f>
        <v>0</v>
      </c>
      <c r="BT467">
        <f>(BG467-BF467)/(BG467-BR467)</f>
        <v>0</v>
      </c>
      <c r="BU467">
        <f>(BA467-BG467)/(BA467-BR467)</f>
        <v>0</v>
      </c>
      <c r="BV467">
        <f>(BG467-BF467)/(BG467-AZ467)</f>
        <v>0</v>
      </c>
      <c r="BW467">
        <f>(BA467-BG467)/(BA467-AZ467)</f>
        <v>0</v>
      </c>
      <c r="BX467">
        <f>(BT467*BR467/BF467)</f>
        <v>0</v>
      </c>
      <c r="BY467">
        <f>(1-BX467)</f>
        <v>0</v>
      </c>
      <c r="DH467">
        <f>$B$11*EG467+$C$11*EH467+$F$11*ES467*(1-EV467)</f>
        <v>0</v>
      </c>
      <c r="DI467">
        <f>DH467*DJ467</f>
        <v>0</v>
      </c>
      <c r="DJ467">
        <f>($B$11*$D$9+$C$11*$D$9+$F$11*((FF467+EX467)/MAX(FF467+EX467+FG467, 0.1)*$I$9+FG467/MAX(FF467+EX467+FG467, 0.1)*$J$9))/($B$11+$C$11+$F$11)</f>
        <v>0</v>
      </c>
      <c r="DK467">
        <f>($B$11*$K$9+$C$11*$K$9+$F$11*((FF467+EX467)/MAX(FF467+EX467+FG467, 0.1)*$P$9+FG467/MAX(FF467+EX467+FG467, 0.1)*$Q$9))/($B$11+$C$11+$F$11)</f>
        <v>0</v>
      </c>
      <c r="DL467">
        <v>6</v>
      </c>
      <c r="DM467">
        <v>0.5</v>
      </c>
      <c r="DN467" t="s">
        <v>438</v>
      </c>
      <c r="DO467">
        <v>2</v>
      </c>
      <c r="DP467" t="b">
        <v>1</v>
      </c>
      <c r="DQ467">
        <v>1761414725.84615</v>
      </c>
      <c r="DR467">
        <v>1033.79307692308</v>
      </c>
      <c r="DS467">
        <v>1077.88692307692</v>
      </c>
      <c r="DT467">
        <v>28.7540461538462</v>
      </c>
      <c r="DU467">
        <v>25.7636153846154</v>
      </c>
      <c r="DV467">
        <v>1032.69538461538</v>
      </c>
      <c r="DW467">
        <v>28.4388461538462</v>
      </c>
      <c r="DX467">
        <v>499.988</v>
      </c>
      <c r="DY467">
        <v>90.2830307692308</v>
      </c>
      <c r="DZ467">
        <v>0.0370810769230769</v>
      </c>
      <c r="EA467">
        <v>36.1930230769231</v>
      </c>
      <c r="EB467">
        <v>36.0027</v>
      </c>
      <c r="EC467">
        <v>999.9</v>
      </c>
      <c r="ED467">
        <v>0</v>
      </c>
      <c r="EE467">
        <v>0</v>
      </c>
      <c r="EF467">
        <v>10006.7323076923</v>
      </c>
      <c r="EG467">
        <v>0</v>
      </c>
      <c r="EH467">
        <v>1275.62923076923</v>
      </c>
      <c r="EI467">
        <v>-44.0938384615385</v>
      </c>
      <c r="EJ467">
        <v>1064.39846153846</v>
      </c>
      <c r="EK467">
        <v>1106.39153846154</v>
      </c>
      <c r="EL467">
        <v>2.99043769230769</v>
      </c>
      <c r="EM467">
        <v>1077.88692307692</v>
      </c>
      <c r="EN467">
        <v>25.7636153846154</v>
      </c>
      <c r="EO467">
        <v>2.59600384615385</v>
      </c>
      <c r="EP467">
        <v>2.32601692307692</v>
      </c>
      <c r="EQ467">
        <v>21.6412384615385</v>
      </c>
      <c r="ER467">
        <v>19.8577153846154</v>
      </c>
      <c r="ES467">
        <v>1199.96692307692</v>
      </c>
      <c r="ET467">
        <v>0.966991384615384</v>
      </c>
      <c r="EU467">
        <v>0.0330086923076923</v>
      </c>
      <c r="EV467">
        <v>0</v>
      </c>
      <c r="EW467">
        <v>1336.06846153846</v>
      </c>
      <c r="EX467">
        <v>5.00059</v>
      </c>
      <c r="EY467">
        <v>16547.9307692308</v>
      </c>
      <c r="EZ467">
        <v>10358.4153846154</v>
      </c>
      <c r="FA467">
        <v>51.8651538461539</v>
      </c>
      <c r="FB467">
        <v>53.4757692307692</v>
      </c>
      <c r="FC467">
        <v>52.1393076923077</v>
      </c>
      <c r="FD467">
        <v>52.9083846153846</v>
      </c>
      <c r="FE467">
        <v>52.8988461538462</v>
      </c>
      <c r="FF467">
        <v>1155.52461538462</v>
      </c>
      <c r="FG467">
        <v>39.44</v>
      </c>
      <c r="FH467">
        <v>0</v>
      </c>
      <c r="FI467">
        <v>1761414694.3</v>
      </c>
      <c r="FJ467">
        <v>0</v>
      </c>
      <c r="FK467">
        <v>1336.0136</v>
      </c>
      <c r="FL467">
        <v>-4.3869230727268</v>
      </c>
      <c r="FM467">
        <v>-53.023077000202</v>
      </c>
      <c r="FN467">
        <v>16547.564</v>
      </c>
      <c r="FO467">
        <v>15</v>
      </c>
      <c r="FP467">
        <v>0</v>
      </c>
      <c r="FQ467" t="s">
        <v>439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-43.8894714285714</v>
      </c>
      <c r="GD467">
        <v>-2.84698441558449</v>
      </c>
      <c r="GE467">
        <v>0.517788862230871</v>
      </c>
      <c r="GF467">
        <v>0</v>
      </c>
      <c r="GG467">
        <v>1336.285</v>
      </c>
      <c r="GH467">
        <v>-4.22077921738662</v>
      </c>
      <c r="GI467">
        <v>0.458727459776429</v>
      </c>
      <c r="GJ467">
        <v>-1</v>
      </c>
      <c r="GK467">
        <v>3.00513238095238</v>
      </c>
      <c r="GL467">
        <v>-0.313142337662334</v>
      </c>
      <c r="GM467">
        <v>0.0316300358918788</v>
      </c>
      <c r="GN467">
        <v>0</v>
      </c>
      <c r="GO467">
        <v>0</v>
      </c>
      <c r="GP467">
        <v>2</v>
      </c>
      <c r="GQ467" t="s">
        <v>473</v>
      </c>
      <c r="GR467">
        <v>3.12945</v>
      </c>
      <c r="GS467">
        <v>2.7153</v>
      </c>
      <c r="GT467">
        <v>0.165855</v>
      </c>
      <c r="GU467">
        <v>0.170325</v>
      </c>
      <c r="GV467">
        <v>0.113049</v>
      </c>
      <c r="GW467">
        <v>0.104993</v>
      </c>
      <c r="GX467">
        <v>30548.3</v>
      </c>
      <c r="GY467">
        <v>32279.1</v>
      </c>
      <c r="GZ467">
        <v>33223.1</v>
      </c>
      <c r="HA467">
        <v>35317.3</v>
      </c>
      <c r="HB467">
        <v>41893.5</v>
      </c>
      <c r="HC467">
        <v>45510.5</v>
      </c>
      <c r="HD467">
        <v>52059.2</v>
      </c>
      <c r="HE467">
        <v>56558.5</v>
      </c>
      <c r="HF467">
        <v>1.77153</v>
      </c>
      <c r="HG467">
        <v>1.6349</v>
      </c>
      <c r="HH467">
        <v>0.00186265</v>
      </c>
      <c r="HI467">
        <v>0</v>
      </c>
      <c r="HJ467">
        <v>35.9683</v>
      </c>
      <c r="HK467">
        <v>999.9</v>
      </c>
      <c r="HL467">
        <v>56.818</v>
      </c>
      <c r="HM467">
        <v>29.93</v>
      </c>
      <c r="HN467">
        <v>26.7038</v>
      </c>
      <c r="HO467">
        <v>56.1778</v>
      </c>
      <c r="HP467">
        <v>42.6763</v>
      </c>
      <c r="HQ467">
        <v>1</v>
      </c>
      <c r="HR467">
        <v>1.40412</v>
      </c>
      <c r="HS467">
        <v>4.92358</v>
      </c>
      <c r="HT467">
        <v>20.066</v>
      </c>
      <c r="HU467">
        <v>5.19153</v>
      </c>
      <c r="HV467">
        <v>12.0113</v>
      </c>
      <c r="HW467">
        <v>4.97265</v>
      </c>
      <c r="HX467">
        <v>3.29492</v>
      </c>
      <c r="HY467">
        <v>9999</v>
      </c>
      <c r="HZ467">
        <v>9999</v>
      </c>
      <c r="IA467">
        <v>999.9</v>
      </c>
      <c r="IB467">
        <v>9999</v>
      </c>
      <c r="IC467">
        <v>1.86325</v>
      </c>
      <c r="ID467">
        <v>1.86813</v>
      </c>
      <c r="IE467">
        <v>1.86783</v>
      </c>
      <c r="IF467">
        <v>1.86905</v>
      </c>
      <c r="IG467">
        <v>1.86983</v>
      </c>
      <c r="IH467">
        <v>1.86594</v>
      </c>
      <c r="II467">
        <v>1.86697</v>
      </c>
      <c r="IJ467">
        <v>1.86843</v>
      </c>
      <c r="IK467">
        <v>5</v>
      </c>
      <c r="IL467">
        <v>0</v>
      </c>
      <c r="IM467">
        <v>0</v>
      </c>
      <c r="IN467">
        <v>0</v>
      </c>
      <c r="IO467" t="s">
        <v>441</v>
      </c>
      <c r="IP467" t="s">
        <v>442</v>
      </c>
      <c r="IQ467" t="s">
        <v>443</v>
      </c>
      <c r="IR467" t="s">
        <v>443</v>
      </c>
      <c r="IS467" t="s">
        <v>443</v>
      </c>
      <c r="IT467" t="s">
        <v>443</v>
      </c>
      <c r="IU467">
        <v>0</v>
      </c>
      <c r="IV467">
        <v>100</v>
      </c>
      <c r="IW467">
        <v>100</v>
      </c>
      <c r="IX467">
        <v>1.1</v>
      </c>
      <c r="IY467">
        <v>0.3152</v>
      </c>
      <c r="IZ467">
        <v>1.09748391826392</v>
      </c>
      <c r="JA467">
        <v>0</v>
      </c>
      <c r="JB467">
        <v>0</v>
      </c>
      <c r="JC467">
        <v>0</v>
      </c>
      <c r="JD467">
        <v>0.315191680746845</v>
      </c>
      <c r="JE467">
        <v>0</v>
      </c>
      <c r="JF467">
        <v>0</v>
      </c>
      <c r="JG467">
        <v>0</v>
      </c>
      <c r="JH467">
        <v>5</v>
      </c>
      <c r="JI467">
        <v>2273</v>
      </c>
      <c r="JJ467">
        <v>0</v>
      </c>
      <c r="JK467">
        <v>25</v>
      </c>
      <c r="JL467">
        <v>29356912.2</v>
      </c>
      <c r="JM467">
        <v>29356912.2</v>
      </c>
      <c r="JN467">
        <v>2.22778</v>
      </c>
      <c r="JO467">
        <v>2.6123</v>
      </c>
      <c r="JP467">
        <v>1.54785</v>
      </c>
      <c r="JQ467">
        <v>2.31689</v>
      </c>
      <c r="JR467">
        <v>1.64551</v>
      </c>
      <c r="JS467">
        <v>2.30957</v>
      </c>
      <c r="JT467">
        <v>34.1452</v>
      </c>
      <c r="JU467">
        <v>24.1663</v>
      </c>
      <c r="JV467">
        <v>18</v>
      </c>
      <c r="JW467">
        <v>500.449</v>
      </c>
      <c r="JX467">
        <v>403.686</v>
      </c>
      <c r="JY467">
        <v>29.6899</v>
      </c>
      <c r="JZ467">
        <v>43.9864</v>
      </c>
      <c r="KA467">
        <v>29.9986</v>
      </c>
      <c r="KB467">
        <v>43.9795</v>
      </c>
      <c r="KC467">
        <v>43.8811</v>
      </c>
      <c r="KD467">
        <v>44.6389</v>
      </c>
      <c r="KE467">
        <v>0</v>
      </c>
      <c r="KF467">
        <v>100</v>
      </c>
      <c r="KG467">
        <v>29.6962</v>
      </c>
      <c r="KH467">
        <v>1122.32</v>
      </c>
      <c r="KI467">
        <v>34.6858</v>
      </c>
      <c r="KJ467">
        <v>94.4684</v>
      </c>
      <c r="KK467">
        <v>91.5662</v>
      </c>
    </row>
    <row r="468" spans="1:297">
      <c r="A468">
        <v>452</v>
      </c>
      <c r="B468">
        <v>1761414739</v>
      </c>
      <c r="C468">
        <v>6558</v>
      </c>
      <c r="D468" t="s">
        <v>1350</v>
      </c>
      <c r="E468" t="s">
        <v>1351</v>
      </c>
      <c r="F468">
        <v>5</v>
      </c>
      <c r="G468" t="s">
        <v>1217</v>
      </c>
      <c r="H468" t="s">
        <v>436</v>
      </c>
      <c r="I468">
        <v>1761414730.84615</v>
      </c>
      <c r="J468">
        <f>(K468)/1000</f>
        <v>0</v>
      </c>
      <c r="K468">
        <f>IF(DP468, AN468, AH468)</f>
        <v>0</v>
      </c>
      <c r="L468">
        <f>IF(DP468, AI468, AG468)</f>
        <v>0</v>
      </c>
      <c r="M468">
        <f>DR468 - IF(AU468&gt;1, L468*DL468*100.0/(AW468), 0)</f>
        <v>0</v>
      </c>
      <c r="N468">
        <f>((T468-J468/2)*M468-L468)/(T468+J468/2)</f>
        <v>0</v>
      </c>
      <c r="O468">
        <f>N468*(DY468+DZ468)/1000.0</f>
        <v>0</v>
      </c>
      <c r="P468">
        <f>(DR468 - IF(AU468&gt;1, L468*DL468*100.0/(AW468), 0))*(DY468+DZ468)/1000.0</f>
        <v>0</v>
      </c>
      <c r="Q468">
        <f>2.0/((1/S468-1/R468)+SIGN(S468)*SQRT((1/S468-1/R468)*(1/S468-1/R468) + 4*DM468/((DM468+1)*(DM468+1))*(2*1/S468*1/R468-1/R468*1/R468)))</f>
        <v>0</v>
      </c>
      <c r="R468">
        <f>IF(LEFT(DN468,1)&lt;&gt;"0",IF(LEFT(DN468,1)="1",3.0,DO468),$D$5+$E$5*(EF468*DY468/($K$5*1000))+$F$5*(EF468*DY468/($K$5*1000))*MAX(MIN(DL468,$J$5),$I$5)*MAX(MIN(DL468,$J$5),$I$5)+$G$5*MAX(MIN(DL468,$J$5),$I$5)*(EF468*DY468/($K$5*1000))+$H$5*(EF468*DY468/($K$5*1000))*(EF468*DY468/($K$5*1000)))</f>
        <v>0</v>
      </c>
      <c r="S468">
        <f>J468*(1000-(1000*0.61365*exp(17.502*W468/(240.97+W468))/(DY468+DZ468)+DT468)/2)/(1000*0.61365*exp(17.502*W468/(240.97+W468))/(DY468+DZ468)-DT468)</f>
        <v>0</v>
      </c>
      <c r="T468">
        <f>1/((DM468+1)/(Q468/1.6)+1/(R468/1.37)) + DM468/((DM468+1)/(Q468/1.6) + DM468/(R468/1.37))</f>
        <v>0</v>
      </c>
      <c r="U468">
        <f>(DH468*DK468)</f>
        <v>0</v>
      </c>
      <c r="V468">
        <f>(EA468+(U468+2*0.95*5.67E-8*(((EA468+$B$7)+273)^4-(EA468+273)^4)-44100*J468)/(1.84*29.3*R468+8*0.95*5.67E-8*(EA468+273)^3))</f>
        <v>0</v>
      </c>
      <c r="W468">
        <f>($C$7*EB468+$D$7*EC468+$E$7*V468)</f>
        <v>0</v>
      </c>
      <c r="X468">
        <f>0.61365*exp(17.502*W468/(240.97+W468))</f>
        <v>0</v>
      </c>
      <c r="Y468">
        <f>(Z468/AA468*100)</f>
        <v>0</v>
      </c>
      <c r="Z468">
        <f>DT468*(DY468+DZ468)/1000</f>
        <v>0</v>
      </c>
      <c r="AA468">
        <f>0.61365*exp(17.502*EA468/(240.97+EA468))</f>
        <v>0</v>
      </c>
      <c r="AB468">
        <f>(X468-DT468*(DY468+DZ468)/1000)</f>
        <v>0</v>
      </c>
      <c r="AC468">
        <f>(-J468*44100)</f>
        <v>0</v>
      </c>
      <c r="AD468">
        <f>2*29.3*R468*0.92*(EA468-W468)</f>
        <v>0</v>
      </c>
      <c r="AE468">
        <f>2*0.95*5.67E-8*(((EA468+$B$7)+273)^4-(W468+273)^4)</f>
        <v>0</v>
      </c>
      <c r="AF468">
        <f>U468+AE468+AC468+AD468</f>
        <v>0</v>
      </c>
      <c r="AG468">
        <f>DX468*AU468*(DS468-DR468*(1000-AU468*DU468)/(1000-AU468*DT468))/(100*DL468)</f>
        <v>0</v>
      </c>
      <c r="AH468">
        <f>1000*DX468*AU468*(DT468-DU468)/(100*DL468*(1000-AU468*DT468))</f>
        <v>0</v>
      </c>
      <c r="AI468">
        <f>(AJ468 - AK468 - DY468*1E3/(8.314*(EA468+273.15)) * AM468/DX468 * AL468) * DX468/(100*DL468) * (1000 - DU468)/1000</f>
        <v>0</v>
      </c>
      <c r="AJ468">
        <v>1138.87912143146</v>
      </c>
      <c r="AK468">
        <v>1105.34</v>
      </c>
      <c r="AL468">
        <v>3.25403570966115</v>
      </c>
      <c r="AM468">
        <v>65.3915502829197</v>
      </c>
      <c r="AN468">
        <f>(AP468 - AO468 + DY468*1E3/(8.314*(EA468+273.15)) * AR468/DX468 * AQ468) * DX468/(100*DL468) * 1000/(1000 - AP468)</f>
        <v>0</v>
      </c>
      <c r="AO468">
        <v>25.7712575820084</v>
      </c>
      <c r="AP468">
        <v>28.6995624242424</v>
      </c>
      <c r="AQ468">
        <v>-0.00117156365905547</v>
      </c>
      <c r="AR468">
        <v>110.494569577737</v>
      </c>
      <c r="AS468">
        <v>0</v>
      </c>
      <c r="AT468">
        <v>0</v>
      </c>
      <c r="AU468">
        <f>IF(AS468*$H$13&gt;=AW468,1.0,(AW468/(AW468-AS468*$H$13)))</f>
        <v>0</v>
      </c>
      <c r="AV468">
        <f>(AU468-1)*100</f>
        <v>0</v>
      </c>
      <c r="AW468">
        <f>MAX(0,($B$13+$C$13*EF468)/(1+$D$13*EF468)*DY468/(EA468+273)*$E$13)</f>
        <v>0</v>
      </c>
      <c r="AX468" t="s">
        <v>437</v>
      </c>
      <c r="AY468" t="s">
        <v>437</v>
      </c>
      <c r="AZ468">
        <v>0</v>
      </c>
      <c r="BA468">
        <v>0</v>
      </c>
      <c r="BB468">
        <f>1-AZ468/BA468</f>
        <v>0</v>
      </c>
      <c r="BC468">
        <v>0</v>
      </c>
      <c r="BD468" t="s">
        <v>437</v>
      </c>
      <c r="BE468" t="s">
        <v>437</v>
      </c>
      <c r="BF468">
        <v>0</v>
      </c>
      <c r="BG468">
        <v>0</v>
      </c>
      <c r="BH468">
        <f>1-BF468/BG468</f>
        <v>0</v>
      </c>
      <c r="BI468">
        <v>0.5</v>
      </c>
      <c r="BJ468">
        <f>DI468</f>
        <v>0</v>
      </c>
      <c r="BK468">
        <f>L468</f>
        <v>0</v>
      </c>
      <c r="BL468">
        <f>BH468*BI468*BJ468</f>
        <v>0</v>
      </c>
      <c r="BM468">
        <f>(BK468-BC468)/BJ468</f>
        <v>0</v>
      </c>
      <c r="BN468">
        <f>(BA468-BG468)/BG468</f>
        <v>0</v>
      </c>
      <c r="BO468">
        <f>AZ468/(BB468+AZ468/BG468)</f>
        <v>0</v>
      </c>
      <c r="BP468" t="s">
        <v>437</v>
      </c>
      <c r="BQ468">
        <v>0</v>
      </c>
      <c r="BR468">
        <f>IF(BQ468&lt;&gt;0, BQ468, BO468)</f>
        <v>0</v>
      </c>
      <c r="BS468">
        <f>1-BR468/BG468</f>
        <v>0</v>
      </c>
      <c r="BT468">
        <f>(BG468-BF468)/(BG468-BR468)</f>
        <v>0</v>
      </c>
      <c r="BU468">
        <f>(BA468-BG468)/(BA468-BR468)</f>
        <v>0</v>
      </c>
      <c r="BV468">
        <f>(BG468-BF468)/(BG468-AZ468)</f>
        <v>0</v>
      </c>
      <c r="BW468">
        <f>(BA468-BG468)/(BA468-AZ468)</f>
        <v>0</v>
      </c>
      <c r="BX468">
        <f>(BT468*BR468/BF468)</f>
        <v>0</v>
      </c>
      <c r="BY468">
        <f>(1-BX468)</f>
        <v>0</v>
      </c>
      <c r="DH468">
        <f>$B$11*EG468+$C$11*EH468+$F$11*ES468*(1-EV468)</f>
        <v>0</v>
      </c>
      <c r="DI468">
        <f>DH468*DJ468</f>
        <v>0</v>
      </c>
      <c r="DJ468">
        <f>($B$11*$D$9+$C$11*$D$9+$F$11*((FF468+EX468)/MAX(FF468+EX468+FG468, 0.1)*$I$9+FG468/MAX(FF468+EX468+FG468, 0.1)*$J$9))/($B$11+$C$11+$F$11)</f>
        <v>0</v>
      </c>
      <c r="DK468">
        <f>($B$11*$K$9+$C$11*$K$9+$F$11*((FF468+EX468)/MAX(FF468+EX468+FG468, 0.1)*$P$9+FG468/MAX(FF468+EX468+FG468, 0.1)*$Q$9))/($B$11+$C$11+$F$11)</f>
        <v>0</v>
      </c>
      <c r="DL468">
        <v>6</v>
      </c>
      <c r="DM468">
        <v>0.5</v>
      </c>
      <c r="DN468" t="s">
        <v>438</v>
      </c>
      <c r="DO468">
        <v>2</v>
      </c>
      <c r="DP468" t="b">
        <v>1</v>
      </c>
      <c r="DQ468">
        <v>1761414730.84615</v>
      </c>
      <c r="DR468">
        <v>1050.36230769231</v>
      </c>
      <c r="DS468">
        <v>1094.13769230769</v>
      </c>
      <c r="DT468">
        <v>28.7309307692308</v>
      </c>
      <c r="DU468">
        <v>25.7670615384615</v>
      </c>
      <c r="DV468">
        <v>1049.26461538462</v>
      </c>
      <c r="DW468">
        <v>28.4157307692308</v>
      </c>
      <c r="DX468">
        <v>500.001769230769</v>
      </c>
      <c r="DY468">
        <v>90.2823</v>
      </c>
      <c r="DZ468">
        <v>0.0371266538461538</v>
      </c>
      <c r="EA468">
        <v>36.1863384615385</v>
      </c>
      <c r="EB468">
        <v>36.0008384615385</v>
      </c>
      <c r="EC468">
        <v>999.9</v>
      </c>
      <c r="ED468">
        <v>0</v>
      </c>
      <c r="EE468">
        <v>0</v>
      </c>
      <c r="EF468">
        <v>10006.5784615385</v>
      </c>
      <c r="EG468">
        <v>0</v>
      </c>
      <c r="EH468">
        <v>1275.65692307692</v>
      </c>
      <c r="EI468">
        <v>-43.7761538461538</v>
      </c>
      <c r="EJ468">
        <v>1081.43153846154</v>
      </c>
      <c r="EK468">
        <v>1123.07692307692</v>
      </c>
      <c r="EL468">
        <v>2.96386769230769</v>
      </c>
      <c r="EM468">
        <v>1094.13769230769</v>
      </c>
      <c r="EN468">
        <v>25.7670615384615</v>
      </c>
      <c r="EO468">
        <v>2.59389538461538</v>
      </c>
      <c r="EP468">
        <v>2.32631</v>
      </c>
      <c r="EQ468">
        <v>21.6279461538462</v>
      </c>
      <c r="ER468">
        <v>19.8597461538462</v>
      </c>
      <c r="ES468">
        <v>1199.97153846154</v>
      </c>
      <c r="ET468">
        <v>0.966991307692308</v>
      </c>
      <c r="EU468">
        <v>0.0330087153846154</v>
      </c>
      <c r="EV468">
        <v>0</v>
      </c>
      <c r="EW468">
        <v>1335.77615384615</v>
      </c>
      <c r="EX468">
        <v>5.00059</v>
      </c>
      <c r="EY468">
        <v>16543.5076923077</v>
      </c>
      <c r="EZ468">
        <v>10358.4615384615</v>
      </c>
      <c r="FA468">
        <v>51.841</v>
      </c>
      <c r="FB468">
        <v>53.4563846153846</v>
      </c>
      <c r="FC468">
        <v>52.125</v>
      </c>
      <c r="FD468">
        <v>52.8893076923077</v>
      </c>
      <c r="FE468">
        <v>52.8796923076923</v>
      </c>
      <c r="FF468">
        <v>1155.52615384615</v>
      </c>
      <c r="FG468">
        <v>39.44</v>
      </c>
      <c r="FH468">
        <v>0</v>
      </c>
      <c r="FI468">
        <v>1761414699.1</v>
      </c>
      <c r="FJ468">
        <v>0</v>
      </c>
      <c r="FK468">
        <v>1335.7224</v>
      </c>
      <c r="FL468">
        <v>-3.20076922594189</v>
      </c>
      <c r="FM468">
        <v>-56.0153847414012</v>
      </c>
      <c r="FN468">
        <v>16543.38</v>
      </c>
      <c r="FO468">
        <v>15</v>
      </c>
      <c r="FP468">
        <v>0</v>
      </c>
      <c r="FQ468" t="s">
        <v>439</v>
      </c>
      <c r="FR468">
        <v>0</v>
      </c>
      <c r="FS468">
        <v>0</v>
      </c>
      <c r="FT468">
        <v>0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-43.89471</v>
      </c>
      <c r="GD468">
        <v>3.41869172932334</v>
      </c>
      <c r="GE468">
        <v>0.49651917979067</v>
      </c>
      <c r="GF468">
        <v>0</v>
      </c>
      <c r="GG468">
        <v>1335.96941176471</v>
      </c>
      <c r="GH468">
        <v>-3.95385790024551</v>
      </c>
      <c r="GI468">
        <v>0.443382328553316</v>
      </c>
      <c r="GJ468">
        <v>-1</v>
      </c>
      <c r="GK468">
        <v>2.9764325</v>
      </c>
      <c r="GL468">
        <v>-0.319053383458647</v>
      </c>
      <c r="GM468">
        <v>0.0306848012662621</v>
      </c>
      <c r="GN468">
        <v>0</v>
      </c>
      <c r="GO468">
        <v>0</v>
      </c>
      <c r="GP468">
        <v>2</v>
      </c>
      <c r="GQ468" t="s">
        <v>473</v>
      </c>
      <c r="GR468">
        <v>3.12951</v>
      </c>
      <c r="GS468">
        <v>2.71486</v>
      </c>
      <c r="GT468">
        <v>0.167458</v>
      </c>
      <c r="GU468">
        <v>0.171767</v>
      </c>
      <c r="GV468">
        <v>0.112996</v>
      </c>
      <c r="GW468">
        <v>0.104999</v>
      </c>
      <c r="GX468">
        <v>30490.3</v>
      </c>
      <c r="GY468">
        <v>32223.7</v>
      </c>
      <c r="GZ468">
        <v>33224</v>
      </c>
      <c r="HA468">
        <v>35318.2</v>
      </c>
      <c r="HB468">
        <v>41897.2</v>
      </c>
      <c r="HC468">
        <v>45511.3</v>
      </c>
      <c r="HD468">
        <v>52060.7</v>
      </c>
      <c r="HE468">
        <v>56559.8</v>
      </c>
      <c r="HF468">
        <v>1.77188</v>
      </c>
      <c r="HG468">
        <v>1.63477</v>
      </c>
      <c r="HH468">
        <v>0.00245869</v>
      </c>
      <c r="HI468">
        <v>0</v>
      </c>
      <c r="HJ468">
        <v>35.9632</v>
      </c>
      <c r="HK468">
        <v>999.9</v>
      </c>
      <c r="HL468">
        <v>56.818</v>
      </c>
      <c r="HM468">
        <v>29.93</v>
      </c>
      <c r="HN468">
        <v>26.706</v>
      </c>
      <c r="HO468">
        <v>55.9778</v>
      </c>
      <c r="HP468">
        <v>42.3998</v>
      </c>
      <c r="HQ468">
        <v>1</v>
      </c>
      <c r="HR468">
        <v>1.40227</v>
      </c>
      <c r="HS468">
        <v>4.87978</v>
      </c>
      <c r="HT468">
        <v>20.0669</v>
      </c>
      <c r="HU468">
        <v>5.19078</v>
      </c>
      <c r="HV468">
        <v>12.0108</v>
      </c>
      <c r="HW468">
        <v>4.97255</v>
      </c>
      <c r="HX468">
        <v>3.29495</v>
      </c>
      <c r="HY468">
        <v>9999</v>
      </c>
      <c r="HZ468">
        <v>9999</v>
      </c>
      <c r="IA468">
        <v>999.9</v>
      </c>
      <c r="IB468">
        <v>9999</v>
      </c>
      <c r="IC468">
        <v>1.86325</v>
      </c>
      <c r="ID468">
        <v>1.86813</v>
      </c>
      <c r="IE468">
        <v>1.86784</v>
      </c>
      <c r="IF468">
        <v>1.86905</v>
      </c>
      <c r="IG468">
        <v>1.86985</v>
      </c>
      <c r="IH468">
        <v>1.86593</v>
      </c>
      <c r="II468">
        <v>1.86696</v>
      </c>
      <c r="IJ468">
        <v>1.86843</v>
      </c>
      <c r="IK468">
        <v>5</v>
      </c>
      <c r="IL468">
        <v>0</v>
      </c>
      <c r="IM468">
        <v>0</v>
      </c>
      <c r="IN468">
        <v>0</v>
      </c>
      <c r="IO468" t="s">
        <v>441</v>
      </c>
      <c r="IP468" t="s">
        <v>442</v>
      </c>
      <c r="IQ468" t="s">
        <v>443</v>
      </c>
      <c r="IR468" t="s">
        <v>443</v>
      </c>
      <c r="IS468" t="s">
        <v>443</v>
      </c>
      <c r="IT468" t="s">
        <v>443</v>
      </c>
      <c r="IU468">
        <v>0</v>
      </c>
      <c r="IV468">
        <v>100</v>
      </c>
      <c r="IW468">
        <v>100</v>
      </c>
      <c r="IX468">
        <v>1.09</v>
      </c>
      <c r="IY468">
        <v>0.3152</v>
      </c>
      <c r="IZ468">
        <v>1.09748391826392</v>
      </c>
      <c r="JA468">
        <v>0</v>
      </c>
      <c r="JB468">
        <v>0</v>
      </c>
      <c r="JC468">
        <v>0</v>
      </c>
      <c r="JD468">
        <v>0.315191680746845</v>
      </c>
      <c r="JE468">
        <v>0</v>
      </c>
      <c r="JF468">
        <v>0</v>
      </c>
      <c r="JG468">
        <v>0</v>
      </c>
      <c r="JH468">
        <v>5</v>
      </c>
      <c r="JI468">
        <v>2273</v>
      </c>
      <c r="JJ468">
        <v>0</v>
      </c>
      <c r="JK468">
        <v>25</v>
      </c>
      <c r="JL468">
        <v>29356912.3</v>
      </c>
      <c r="JM468">
        <v>29356912.3</v>
      </c>
      <c r="JN468">
        <v>2.25342</v>
      </c>
      <c r="JO468">
        <v>2.61353</v>
      </c>
      <c r="JP468">
        <v>1.54785</v>
      </c>
      <c r="JQ468">
        <v>2.31689</v>
      </c>
      <c r="JR468">
        <v>1.64673</v>
      </c>
      <c r="JS468">
        <v>2.32788</v>
      </c>
      <c r="JT468">
        <v>34.1452</v>
      </c>
      <c r="JU468">
        <v>24.1663</v>
      </c>
      <c r="JV468">
        <v>18</v>
      </c>
      <c r="JW468">
        <v>500.553</v>
      </c>
      <c r="JX468">
        <v>403.514</v>
      </c>
      <c r="JY468">
        <v>29.6911</v>
      </c>
      <c r="JZ468">
        <v>43.9666</v>
      </c>
      <c r="KA468">
        <v>29.9984</v>
      </c>
      <c r="KB468">
        <v>43.9576</v>
      </c>
      <c r="KC468">
        <v>43.8629</v>
      </c>
      <c r="KD468">
        <v>45.2314</v>
      </c>
      <c r="KE468">
        <v>0</v>
      </c>
      <c r="KF468">
        <v>100</v>
      </c>
      <c r="KG468">
        <v>29.6994</v>
      </c>
      <c r="KH468">
        <v>1143.33</v>
      </c>
      <c r="KI468">
        <v>34.6858</v>
      </c>
      <c r="KJ468">
        <v>94.4711</v>
      </c>
      <c r="KK468">
        <v>91.5685</v>
      </c>
    </row>
    <row r="469" spans="1:297">
      <c r="A469">
        <v>453</v>
      </c>
      <c r="B469">
        <v>1761414744</v>
      </c>
      <c r="C469">
        <v>6563</v>
      </c>
      <c r="D469" t="s">
        <v>1352</v>
      </c>
      <c r="E469" t="s">
        <v>1353</v>
      </c>
      <c r="F469">
        <v>5</v>
      </c>
      <c r="G469" t="s">
        <v>1217</v>
      </c>
      <c r="H469" t="s">
        <v>436</v>
      </c>
      <c r="I469">
        <v>1761414735.84615</v>
      </c>
      <c r="J469">
        <f>(K469)/1000</f>
        <v>0</v>
      </c>
      <c r="K469">
        <f>IF(DP469, AN469, AH469)</f>
        <v>0</v>
      </c>
      <c r="L469">
        <f>IF(DP469, AI469, AG469)</f>
        <v>0</v>
      </c>
      <c r="M469">
        <f>DR469 - IF(AU469&gt;1, L469*DL469*100.0/(AW469), 0)</f>
        <v>0</v>
      </c>
      <c r="N469">
        <f>((T469-J469/2)*M469-L469)/(T469+J469/2)</f>
        <v>0</v>
      </c>
      <c r="O469">
        <f>N469*(DY469+DZ469)/1000.0</f>
        <v>0</v>
      </c>
      <c r="P469">
        <f>(DR469 - IF(AU469&gt;1, L469*DL469*100.0/(AW469), 0))*(DY469+DZ469)/1000.0</f>
        <v>0</v>
      </c>
      <c r="Q469">
        <f>2.0/((1/S469-1/R469)+SIGN(S469)*SQRT((1/S469-1/R469)*(1/S469-1/R469) + 4*DM469/((DM469+1)*(DM469+1))*(2*1/S469*1/R469-1/R469*1/R469)))</f>
        <v>0</v>
      </c>
      <c r="R469">
        <f>IF(LEFT(DN469,1)&lt;&gt;"0",IF(LEFT(DN469,1)="1",3.0,DO469),$D$5+$E$5*(EF469*DY469/($K$5*1000))+$F$5*(EF469*DY469/($K$5*1000))*MAX(MIN(DL469,$J$5),$I$5)*MAX(MIN(DL469,$J$5),$I$5)+$G$5*MAX(MIN(DL469,$J$5),$I$5)*(EF469*DY469/($K$5*1000))+$H$5*(EF469*DY469/($K$5*1000))*(EF469*DY469/($K$5*1000)))</f>
        <v>0</v>
      </c>
      <c r="S469">
        <f>J469*(1000-(1000*0.61365*exp(17.502*W469/(240.97+W469))/(DY469+DZ469)+DT469)/2)/(1000*0.61365*exp(17.502*W469/(240.97+W469))/(DY469+DZ469)-DT469)</f>
        <v>0</v>
      </c>
      <c r="T469">
        <f>1/((DM469+1)/(Q469/1.6)+1/(R469/1.37)) + DM469/((DM469+1)/(Q469/1.6) + DM469/(R469/1.37))</f>
        <v>0</v>
      </c>
      <c r="U469">
        <f>(DH469*DK469)</f>
        <v>0</v>
      </c>
      <c r="V469">
        <f>(EA469+(U469+2*0.95*5.67E-8*(((EA469+$B$7)+273)^4-(EA469+273)^4)-44100*J469)/(1.84*29.3*R469+8*0.95*5.67E-8*(EA469+273)^3))</f>
        <v>0</v>
      </c>
      <c r="W469">
        <f>($C$7*EB469+$D$7*EC469+$E$7*V469)</f>
        <v>0</v>
      </c>
      <c r="X469">
        <f>0.61365*exp(17.502*W469/(240.97+W469))</f>
        <v>0</v>
      </c>
      <c r="Y469">
        <f>(Z469/AA469*100)</f>
        <v>0</v>
      </c>
      <c r="Z469">
        <f>DT469*(DY469+DZ469)/1000</f>
        <v>0</v>
      </c>
      <c r="AA469">
        <f>0.61365*exp(17.502*EA469/(240.97+EA469))</f>
        <v>0</v>
      </c>
      <c r="AB469">
        <f>(X469-DT469*(DY469+DZ469)/1000)</f>
        <v>0</v>
      </c>
      <c r="AC469">
        <f>(-J469*44100)</f>
        <v>0</v>
      </c>
      <c r="AD469">
        <f>2*29.3*R469*0.92*(EA469-W469)</f>
        <v>0</v>
      </c>
      <c r="AE469">
        <f>2*0.95*5.67E-8*(((EA469+$B$7)+273)^4-(W469+273)^4)</f>
        <v>0</v>
      </c>
      <c r="AF469">
        <f>U469+AE469+AC469+AD469</f>
        <v>0</v>
      </c>
      <c r="AG469">
        <f>DX469*AU469*(DS469-DR469*(1000-AU469*DU469)/(1000-AU469*DT469))/(100*DL469)</f>
        <v>0</v>
      </c>
      <c r="AH469">
        <f>1000*DX469*AU469*(DT469-DU469)/(100*DL469*(1000-AU469*DT469))</f>
        <v>0</v>
      </c>
      <c r="AI469">
        <f>(AJ469 - AK469 - DY469*1E3/(8.314*(EA469+273.15)) * AM469/DX469 * AL469) * DX469/(100*DL469) * (1000 - DU469)/1000</f>
        <v>0</v>
      </c>
      <c r="AJ469">
        <v>1154.56441473967</v>
      </c>
      <c r="AK469">
        <v>1121.1476969697</v>
      </c>
      <c r="AL469">
        <v>3.1627482306556</v>
      </c>
      <c r="AM469">
        <v>65.3915502829197</v>
      </c>
      <c r="AN469">
        <f>(AP469 - AO469 + DY469*1E3/(8.314*(EA469+273.15)) * AR469/DX469 * AQ469) * DX469/(100*DL469) * 1000/(1000 - AP469)</f>
        <v>0</v>
      </c>
      <c r="AO469">
        <v>25.7729036795846</v>
      </c>
      <c r="AP469">
        <v>28.67808</v>
      </c>
      <c r="AQ469">
        <v>-0.00090354791768656</v>
      </c>
      <c r="AR469">
        <v>110.494569577737</v>
      </c>
      <c r="AS469">
        <v>0</v>
      </c>
      <c r="AT469">
        <v>0</v>
      </c>
      <c r="AU469">
        <f>IF(AS469*$H$13&gt;=AW469,1.0,(AW469/(AW469-AS469*$H$13)))</f>
        <v>0</v>
      </c>
      <c r="AV469">
        <f>(AU469-1)*100</f>
        <v>0</v>
      </c>
      <c r="AW469">
        <f>MAX(0,($B$13+$C$13*EF469)/(1+$D$13*EF469)*DY469/(EA469+273)*$E$13)</f>
        <v>0</v>
      </c>
      <c r="AX469" t="s">
        <v>437</v>
      </c>
      <c r="AY469" t="s">
        <v>437</v>
      </c>
      <c r="AZ469">
        <v>0</v>
      </c>
      <c r="BA469">
        <v>0</v>
      </c>
      <c r="BB469">
        <f>1-AZ469/BA469</f>
        <v>0</v>
      </c>
      <c r="BC469">
        <v>0</v>
      </c>
      <c r="BD469" t="s">
        <v>437</v>
      </c>
      <c r="BE469" t="s">
        <v>437</v>
      </c>
      <c r="BF469">
        <v>0</v>
      </c>
      <c r="BG469">
        <v>0</v>
      </c>
      <c r="BH469">
        <f>1-BF469/BG469</f>
        <v>0</v>
      </c>
      <c r="BI469">
        <v>0.5</v>
      </c>
      <c r="BJ469">
        <f>DI469</f>
        <v>0</v>
      </c>
      <c r="BK469">
        <f>L469</f>
        <v>0</v>
      </c>
      <c r="BL469">
        <f>BH469*BI469*BJ469</f>
        <v>0</v>
      </c>
      <c r="BM469">
        <f>(BK469-BC469)/BJ469</f>
        <v>0</v>
      </c>
      <c r="BN469">
        <f>(BA469-BG469)/BG469</f>
        <v>0</v>
      </c>
      <c r="BO469">
        <f>AZ469/(BB469+AZ469/BG469)</f>
        <v>0</v>
      </c>
      <c r="BP469" t="s">
        <v>437</v>
      </c>
      <c r="BQ469">
        <v>0</v>
      </c>
      <c r="BR469">
        <f>IF(BQ469&lt;&gt;0, BQ469, BO469)</f>
        <v>0</v>
      </c>
      <c r="BS469">
        <f>1-BR469/BG469</f>
        <v>0</v>
      </c>
      <c r="BT469">
        <f>(BG469-BF469)/(BG469-BR469)</f>
        <v>0</v>
      </c>
      <c r="BU469">
        <f>(BA469-BG469)/(BA469-BR469)</f>
        <v>0</v>
      </c>
      <c r="BV469">
        <f>(BG469-BF469)/(BG469-AZ469)</f>
        <v>0</v>
      </c>
      <c r="BW469">
        <f>(BA469-BG469)/(BA469-AZ469)</f>
        <v>0</v>
      </c>
      <c r="BX469">
        <f>(BT469*BR469/BF469)</f>
        <v>0</v>
      </c>
      <c r="BY469">
        <f>(1-BX469)</f>
        <v>0</v>
      </c>
      <c r="DH469">
        <f>$B$11*EG469+$C$11*EH469+$F$11*ES469*(1-EV469)</f>
        <v>0</v>
      </c>
      <c r="DI469">
        <f>DH469*DJ469</f>
        <v>0</v>
      </c>
      <c r="DJ469">
        <f>($B$11*$D$9+$C$11*$D$9+$F$11*((FF469+EX469)/MAX(FF469+EX469+FG469, 0.1)*$I$9+FG469/MAX(FF469+EX469+FG469, 0.1)*$J$9))/($B$11+$C$11+$F$11)</f>
        <v>0</v>
      </c>
      <c r="DK469">
        <f>($B$11*$K$9+$C$11*$K$9+$F$11*((FF469+EX469)/MAX(FF469+EX469+FG469, 0.1)*$P$9+FG469/MAX(FF469+EX469+FG469, 0.1)*$Q$9))/($B$11+$C$11+$F$11)</f>
        <v>0</v>
      </c>
      <c r="DL469">
        <v>6</v>
      </c>
      <c r="DM469">
        <v>0.5</v>
      </c>
      <c r="DN469" t="s">
        <v>438</v>
      </c>
      <c r="DO469">
        <v>2</v>
      </c>
      <c r="DP469" t="b">
        <v>1</v>
      </c>
      <c r="DQ469">
        <v>1761414735.84615</v>
      </c>
      <c r="DR469">
        <v>1066.54692307692</v>
      </c>
      <c r="DS469">
        <v>1110.16307692308</v>
      </c>
      <c r="DT469">
        <v>28.7087846153846</v>
      </c>
      <c r="DU469">
        <v>25.7698384615385</v>
      </c>
      <c r="DV469">
        <v>1065.44846153846</v>
      </c>
      <c r="DW469">
        <v>28.3935846153846</v>
      </c>
      <c r="DX469">
        <v>500.009230769231</v>
      </c>
      <c r="DY469">
        <v>90.2811</v>
      </c>
      <c r="DZ469">
        <v>0.0370705538461538</v>
      </c>
      <c r="EA469">
        <v>36.1817615384615</v>
      </c>
      <c r="EB469">
        <v>35.9964846153846</v>
      </c>
      <c r="EC469">
        <v>999.9</v>
      </c>
      <c r="ED469">
        <v>0</v>
      </c>
      <c r="EE469">
        <v>0</v>
      </c>
      <c r="EF469">
        <v>10000.2369230769</v>
      </c>
      <c r="EG469">
        <v>0</v>
      </c>
      <c r="EH469">
        <v>1275.67692307692</v>
      </c>
      <c r="EI469">
        <v>-43.6165307692308</v>
      </c>
      <c r="EJ469">
        <v>1098.07</v>
      </c>
      <c r="EK469">
        <v>1139.52923076923</v>
      </c>
      <c r="EL469">
        <v>2.93893538461538</v>
      </c>
      <c r="EM469">
        <v>1110.16307692308</v>
      </c>
      <c r="EN469">
        <v>25.7698384615385</v>
      </c>
      <c r="EO469">
        <v>2.59186230769231</v>
      </c>
      <c r="EP469">
        <v>2.32653153846154</v>
      </c>
      <c r="EQ469">
        <v>21.6151230769231</v>
      </c>
      <c r="ER469">
        <v>19.8612769230769</v>
      </c>
      <c r="ES469">
        <v>1199.97769230769</v>
      </c>
      <c r="ET469">
        <v>0.966991230769231</v>
      </c>
      <c r="EU469">
        <v>0.0330087307692308</v>
      </c>
      <c r="EV469">
        <v>0</v>
      </c>
      <c r="EW469">
        <v>1335.47538461538</v>
      </c>
      <c r="EX469">
        <v>5.00059</v>
      </c>
      <c r="EY469">
        <v>16538.8615384615</v>
      </c>
      <c r="EZ469">
        <v>10358.5153846154</v>
      </c>
      <c r="FA469">
        <v>51.8168461538462</v>
      </c>
      <c r="FB469">
        <v>53.4418461538462</v>
      </c>
      <c r="FC469">
        <v>52.1104615384615</v>
      </c>
      <c r="FD469">
        <v>52.875</v>
      </c>
      <c r="FE469">
        <v>52.8653076923077</v>
      </c>
      <c r="FF469">
        <v>1155.52923076923</v>
      </c>
      <c r="FG469">
        <v>39.44</v>
      </c>
      <c r="FH469">
        <v>0</v>
      </c>
      <c r="FI469">
        <v>1761414703.9</v>
      </c>
      <c r="FJ469">
        <v>0</v>
      </c>
      <c r="FK469">
        <v>1335.4116</v>
      </c>
      <c r="FL469">
        <v>-3.81846153491337</v>
      </c>
      <c r="FM469">
        <v>-51.8999998761699</v>
      </c>
      <c r="FN469">
        <v>16539.016</v>
      </c>
      <c r="FO469">
        <v>15</v>
      </c>
      <c r="FP469">
        <v>0</v>
      </c>
      <c r="FQ469" t="s">
        <v>439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-43.710780952381</v>
      </c>
      <c r="GD469">
        <v>3.19778181818175</v>
      </c>
      <c r="GE469">
        <v>0.674478473389448</v>
      </c>
      <c r="GF469">
        <v>0</v>
      </c>
      <c r="GG469">
        <v>1335.60764705882</v>
      </c>
      <c r="GH469">
        <v>-3.82001527397086</v>
      </c>
      <c r="GI469">
        <v>0.436483668743281</v>
      </c>
      <c r="GJ469">
        <v>-1</v>
      </c>
      <c r="GK469">
        <v>2.95337952380952</v>
      </c>
      <c r="GL469">
        <v>-0.301766493506491</v>
      </c>
      <c r="GM469">
        <v>0.030483402427924</v>
      </c>
      <c r="GN469">
        <v>0</v>
      </c>
      <c r="GO469">
        <v>0</v>
      </c>
      <c r="GP469">
        <v>2</v>
      </c>
      <c r="GQ469" t="s">
        <v>473</v>
      </c>
      <c r="GR469">
        <v>3.1294</v>
      </c>
      <c r="GS469">
        <v>2.7147</v>
      </c>
      <c r="GT469">
        <v>0.169036</v>
      </c>
      <c r="GU469">
        <v>0.173584</v>
      </c>
      <c r="GV469">
        <v>0.112939</v>
      </c>
      <c r="GW469">
        <v>0.105011</v>
      </c>
      <c r="GX469">
        <v>30433.9</v>
      </c>
      <c r="GY469">
        <v>32154.3</v>
      </c>
      <c r="GZ469">
        <v>33225.7</v>
      </c>
      <c r="HA469">
        <v>35319.9</v>
      </c>
      <c r="HB469">
        <v>41901.4</v>
      </c>
      <c r="HC469">
        <v>45512.9</v>
      </c>
      <c r="HD469">
        <v>52062.5</v>
      </c>
      <c r="HE469">
        <v>56562.3</v>
      </c>
      <c r="HF469">
        <v>1.77192</v>
      </c>
      <c r="HG469">
        <v>1.63522</v>
      </c>
      <c r="HH469">
        <v>0.0018999</v>
      </c>
      <c r="HI469">
        <v>0</v>
      </c>
      <c r="HJ469">
        <v>35.9583</v>
      </c>
      <c r="HK469">
        <v>999.9</v>
      </c>
      <c r="HL469">
        <v>56.818</v>
      </c>
      <c r="HM469">
        <v>29.93</v>
      </c>
      <c r="HN469">
        <v>26.7059</v>
      </c>
      <c r="HO469">
        <v>55.6878</v>
      </c>
      <c r="HP469">
        <v>42.6643</v>
      </c>
      <c r="HQ469">
        <v>1</v>
      </c>
      <c r="HR469">
        <v>1.40041</v>
      </c>
      <c r="HS469">
        <v>4.86243</v>
      </c>
      <c r="HT469">
        <v>20.0675</v>
      </c>
      <c r="HU469">
        <v>5.19138</v>
      </c>
      <c r="HV469">
        <v>12.0099</v>
      </c>
      <c r="HW469">
        <v>4.97275</v>
      </c>
      <c r="HX469">
        <v>3.2949</v>
      </c>
      <c r="HY469">
        <v>9999</v>
      </c>
      <c r="HZ469">
        <v>9999</v>
      </c>
      <c r="IA469">
        <v>999.9</v>
      </c>
      <c r="IB469">
        <v>9999</v>
      </c>
      <c r="IC469">
        <v>1.86325</v>
      </c>
      <c r="ID469">
        <v>1.86813</v>
      </c>
      <c r="IE469">
        <v>1.86783</v>
      </c>
      <c r="IF469">
        <v>1.86905</v>
      </c>
      <c r="IG469">
        <v>1.86983</v>
      </c>
      <c r="IH469">
        <v>1.86596</v>
      </c>
      <c r="II469">
        <v>1.86693</v>
      </c>
      <c r="IJ469">
        <v>1.86842</v>
      </c>
      <c r="IK469">
        <v>5</v>
      </c>
      <c r="IL469">
        <v>0</v>
      </c>
      <c r="IM469">
        <v>0</v>
      </c>
      <c r="IN469">
        <v>0</v>
      </c>
      <c r="IO469" t="s">
        <v>441</v>
      </c>
      <c r="IP469" t="s">
        <v>442</v>
      </c>
      <c r="IQ469" t="s">
        <v>443</v>
      </c>
      <c r="IR469" t="s">
        <v>443</v>
      </c>
      <c r="IS469" t="s">
        <v>443</v>
      </c>
      <c r="IT469" t="s">
        <v>443</v>
      </c>
      <c r="IU469">
        <v>0</v>
      </c>
      <c r="IV469">
        <v>100</v>
      </c>
      <c r="IW469">
        <v>100</v>
      </c>
      <c r="IX469">
        <v>1.1</v>
      </c>
      <c r="IY469">
        <v>0.3152</v>
      </c>
      <c r="IZ469">
        <v>1.09748391826392</v>
      </c>
      <c r="JA469">
        <v>0</v>
      </c>
      <c r="JB469">
        <v>0</v>
      </c>
      <c r="JC469">
        <v>0</v>
      </c>
      <c r="JD469">
        <v>0.315191680746845</v>
      </c>
      <c r="JE469">
        <v>0</v>
      </c>
      <c r="JF469">
        <v>0</v>
      </c>
      <c r="JG469">
        <v>0</v>
      </c>
      <c r="JH469">
        <v>5</v>
      </c>
      <c r="JI469">
        <v>2273</v>
      </c>
      <c r="JJ469">
        <v>0</v>
      </c>
      <c r="JK469">
        <v>25</v>
      </c>
      <c r="JL469">
        <v>29356912.4</v>
      </c>
      <c r="JM469">
        <v>29356912.4</v>
      </c>
      <c r="JN469">
        <v>2.28271</v>
      </c>
      <c r="JO469">
        <v>2.60376</v>
      </c>
      <c r="JP469">
        <v>1.54785</v>
      </c>
      <c r="JQ469">
        <v>2.31689</v>
      </c>
      <c r="JR469">
        <v>1.64673</v>
      </c>
      <c r="JS469">
        <v>2.38159</v>
      </c>
      <c r="JT469">
        <v>34.1452</v>
      </c>
      <c r="JU469">
        <v>24.1751</v>
      </c>
      <c r="JV469">
        <v>18</v>
      </c>
      <c r="JW469">
        <v>500.458</v>
      </c>
      <c r="JX469">
        <v>403.671</v>
      </c>
      <c r="JY469">
        <v>29.6954</v>
      </c>
      <c r="JZ469">
        <v>43.9468</v>
      </c>
      <c r="KA469">
        <v>29.9983</v>
      </c>
      <c r="KB469">
        <v>43.938</v>
      </c>
      <c r="KC469">
        <v>43.8409</v>
      </c>
      <c r="KD469">
        <v>45.7498</v>
      </c>
      <c r="KE469">
        <v>0</v>
      </c>
      <c r="KF469">
        <v>100</v>
      </c>
      <c r="KG469">
        <v>29.7007</v>
      </c>
      <c r="KH469">
        <v>1156.92</v>
      </c>
      <c r="KI469">
        <v>34.6858</v>
      </c>
      <c r="KJ469">
        <v>94.4749</v>
      </c>
      <c r="KK469">
        <v>91.5726</v>
      </c>
    </row>
    <row r="470" spans="1:297">
      <c r="A470">
        <v>454</v>
      </c>
      <c r="B470">
        <v>1761414749</v>
      </c>
      <c r="C470">
        <v>6568</v>
      </c>
      <c r="D470" t="s">
        <v>1354</v>
      </c>
      <c r="E470" t="s">
        <v>1355</v>
      </c>
      <c r="F470">
        <v>5</v>
      </c>
      <c r="G470" t="s">
        <v>1217</v>
      </c>
      <c r="H470" t="s">
        <v>436</v>
      </c>
      <c r="I470">
        <v>1761414740.84615</v>
      </c>
      <c r="J470">
        <f>(K470)/1000</f>
        <v>0</v>
      </c>
      <c r="K470">
        <f>IF(DP470, AN470, AH470)</f>
        <v>0</v>
      </c>
      <c r="L470">
        <f>IF(DP470, AI470, AG470)</f>
        <v>0</v>
      </c>
      <c r="M470">
        <f>DR470 - IF(AU470&gt;1, L470*DL470*100.0/(AW470), 0)</f>
        <v>0</v>
      </c>
      <c r="N470">
        <f>((T470-J470/2)*M470-L470)/(T470+J470/2)</f>
        <v>0</v>
      </c>
      <c r="O470">
        <f>N470*(DY470+DZ470)/1000.0</f>
        <v>0</v>
      </c>
      <c r="P470">
        <f>(DR470 - IF(AU470&gt;1, L470*DL470*100.0/(AW470), 0))*(DY470+DZ470)/1000.0</f>
        <v>0</v>
      </c>
      <c r="Q470">
        <f>2.0/((1/S470-1/R470)+SIGN(S470)*SQRT((1/S470-1/R470)*(1/S470-1/R470) + 4*DM470/((DM470+1)*(DM470+1))*(2*1/S470*1/R470-1/R470*1/R470)))</f>
        <v>0</v>
      </c>
      <c r="R470">
        <f>IF(LEFT(DN470,1)&lt;&gt;"0",IF(LEFT(DN470,1)="1",3.0,DO470),$D$5+$E$5*(EF470*DY470/($K$5*1000))+$F$5*(EF470*DY470/($K$5*1000))*MAX(MIN(DL470,$J$5),$I$5)*MAX(MIN(DL470,$J$5),$I$5)+$G$5*MAX(MIN(DL470,$J$5),$I$5)*(EF470*DY470/($K$5*1000))+$H$5*(EF470*DY470/($K$5*1000))*(EF470*DY470/($K$5*1000)))</f>
        <v>0</v>
      </c>
      <c r="S470">
        <f>J470*(1000-(1000*0.61365*exp(17.502*W470/(240.97+W470))/(DY470+DZ470)+DT470)/2)/(1000*0.61365*exp(17.502*W470/(240.97+W470))/(DY470+DZ470)-DT470)</f>
        <v>0</v>
      </c>
      <c r="T470">
        <f>1/((DM470+1)/(Q470/1.6)+1/(R470/1.37)) + DM470/((DM470+1)/(Q470/1.6) + DM470/(R470/1.37))</f>
        <v>0</v>
      </c>
      <c r="U470">
        <f>(DH470*DK470)</f>
        <v>0</v>
      </c>
      <c r="V470">
        <f>(EA470+(U470+2*0.95*5.67E-8*(((EA470+$B$7)+273)^4-(EA470+273)^4)-44100*J470)/(1.84*29.3*R470+8*0.95*5.67E-8*(EA470+273)^3))</f>
        <v>0</v>
      </c>
      <c r="W470">
        <f>($C$7*EB470+$D$7*EC470+$E$7*V470)</f>
        <v>0</v>
      </c>
      <c r="X470">
        <f>0.61365*exp(17.502*W470/(240.97+W470))</f>
        <v>0</v>
      </c>
      <c r="Y470">
        <f>(Z470/AA470*100)</f>
        <v>0</v>
      </c>
      <c r="Z470">
        <f>DT470*(DY470+DZ470)/1000</f>
        <v>0</v>
      </c>
      <c r="AA470">
        <f>0.61365*exp(17.502*EA470/(240.97+EA470))</f>
        <v>0</v>
      </c>
      <c r="AB470">
        <f>(X470-DT470*(DY470+DZ470)/1000)</f>
        <v>0</v>
      </c>
      <c r="AC470">
        <f>(-J470*44100)</f>
        <v>0</v>
      </c>
      <c r="AD470">
        <f>2*29.3*R470*0.92*(EA470-W470)</f>
        <v>0</v>
      </c>
      <c r="AE470">
        <f>2*0.95*5.67E-8*(((EA470+$B$7)+273)^4-(W470+273)^4)</f>
        <v>0</v>
      </c>
      <c r="AF470">
        <f>U470+AE470+AC470+AD470</f>
        <v>0</v>
      </c>
      <c r="AG470">
        <f>DX470*AU470*(DS470-DR470*(1000-AU470*DU470)/(1000-AU470*DT470))/(100*DL470)</f>
        <v>0</v>
      </c>
      <c r="AH470">
        <f>1000*DX470*AU470*(DT470-DU470)/(100*DL470*(1000-AU470*DT470))</f>
        <v>0</v>
      </c>
      <c r="AI470">
        <f>(AJ470 - AK470 - DY470*1E3/(8.314*(EA470+273.15)) * AM470/DX470 * AL470) * DX470/(100*DL470) * (1000 - DU470)/1000</f>
        <v>0</v>
      </c>
      <c r="AJ470">
        <v>1173.61650617725</v>
      </c>
      <c r="AK470">
        <v>1138.71981818182</v>
      </c>
      <c r="AL470">
        <v>3.53012896974147</v>
      </c>
      <c r="AM470">
        <v>65.3915502829197</v>
      </c>
      <c r="AN470">
        <f>(AP470 - AO470 + DY470*1E3/(8.314*(EA470+273.15)) * AR470/DX470 * AQ470) * DX470/(100*DL470) * 1000/(1000 - AP470)</f>
        <v>0</v>
      </c>
      <c r="AO470">
        <v>25.7762155768203</v>
      </c>
      <c r="AP470">
        <v>28.6590060606061</v>
      </c>
      <c r="AQ470">
        <v>-0.000606566935014603</v>
      </c>
      <c r="AR470">
        <v>110.494569577737</v>
      </c>
      <c r="AS470">
        <v>0</v>
      </c>
      <c r="AT470">
        <v>0</v>
      </c>
      <c r="AU470">
        <f>IF(AS470*$H$13&gt;=AW470,1.0,(AW470/(AW470-AS470*$H$13)))</f>
        <v>0</v>
      </c>
      <c r="AV470">
        <f>(AU470-1)*100</f>
        <v>0</v>
      </c>
      <c r="AW470">
        <f>MAX(0,($B$13+$C$13*EF470)/(1+$D$13*EF470)*DY470/(EA470+273)*$E$13)</f>
        <v>0</v>
      </c>
      <c r="AX470" t="s">
        <v>437</v>
      </c>
      <c r="AY470" t="s">
        <v>437</v>
      </c>
      <c r="AZ470">
        <v>0</v>
      </c>
      <c r="BA470">
        <v>0</v>
      </c>
      <c r="BB470">
        <f>1-AZ470/BA470</f>
        <v>0</v>
      </c>
      <c r="BC470">
        <v>0</v>
      </c>
      <c r="BD470" t="s">
        <v>437</v>
      </c>
      <c r="BE470" t="s">
        <v>437</v>
      </c>
      <c r="BF470">
        <v>0</v>
      </c>
      <c r="BG470">
        <v>0</v>
      </c>
      <c r="BH470">
        <f>1-BF470/BG470</f>
        <v>0</v>
      </c>
      <c r="BI470">
        <v>0.5</v>
      </c>
      <c r="BJ470">
        <f>DI470</f>
        <v>0</v>
      </c>
      <c r="BK470">
        <f>L470</f>
        <v>0</v>
      </c>
      <c r="BL470">
        <f>BH470*BI470*BJ470</f>
        <v>0</v>
      </c>
      <c r="BM470">
        <f>(BK470-BC470)/BJ470</f>
        <v>0</v>
      </c>
      <c r="BN470">
        <f>(BA470-BG470)/BG470</f>
        <v>0</v>
      </c>
      <c r="BO470">
        <f>AZ470/(BB470+AZ470/BG470)</f>
        <v>0</v>
      </c>
      <c r="BP470" t="s">
        <v>437</v>
      </c>
      <c r="BQ470">
        <v>0</v>
      </c>
      <c r="BR470">
        <f>IF(BQ470&lt;&gt;0, BQ470, BO470)</f>
        <v>0</v>
      </c>
      <c r="BS470">
        <f>1-BR470/BG470</f>
        <v>0</v>
      </c>
      <c r="BT470">
        <f>(BG470-BF470)/(BG470-BR470)</f>
        <v>0</v>
      </c>
      <c r="BU470">
        <f>(BA470-BG470)/(BA470-BR470)</f>
        <v>0</v>
      </c>
      <c r="BV470">
        <f>(BG470-BF470)/(BG470-AZ470)</f>
        <v>0</v>
      </c>
      <c r="BW470">
        <f>(BA470-BG470)/(BA470-AZ470)</f>
        <v>0</v>
      </c>
      <c r="BX470">
        <f>(BT470*BR470/BF470)</f>
        <v>0</v>
      </c>
      <c r="BY470">
        <f>(1-BX470)</f>
        <v>0</v>
      </c>
      <c r="DH470">
        <f>$B$11*EG470+$C$11*EH470+$F$11*ES470*(1-EV470)</f>
        <v>0</v>
      </c>
      <c r="DI470">
        <f>DH470*DJ470</f>
        <v>0</v>
      </c>
      <c r="DJ470">
        <f>($B$11*$D$9+$C$11*$D$9+$F$11*((FF470+EX470)/MAX(FF470+EX470+FG470, 0.1)*$I$9+FG470/MAX(FF470+EX470+FG470, 0.1)*$J$9))/($B$11+$C$11+$F$11)</f>
        <v>0</v>
      </c>
      <c r="DK470">
        <f>($B$11*$K$9+$C$11*$K$9+$F$11*((FF470+EX470)/MAX(FF470+EX470+FG470, 0.1)*$P$9+FG470/MAX(FF470+EX470+FG470, 0.1)*$Q$9))/($B$11+$C$11+$F$11)</f>
        <v>0</v>
      </c>
      <c r="DL470">
        <v>6</v>
      </c>
      <c r="DM470">
        <v>0.5</v>
      </c>
      <c r="DN470" t="s">
        <v>438</v>
      </c>
      <c r="DO470">
        <v>2</v>
      </c>
      <c r="DP470" t="b">
        <v>1</v>
      </c>
      <c r="DQ470">
        <v>1761414740.84615</v>
      </c>
      <c r="DR470">
        <v>1082.64692307692</v>
      </c>
      <c r="DS470">
        <v>1126.59846153846</v>
      </c>
      <c r="DT470">
        <v>28.6877307692308</v>
      </c>
      <c r="DU470">
        <v>25.7728538461538</v>
      </c>
      <c r="DV470">
        <v>1081.54923076923</v>
      </c>
      <c r="DW470">
        <v>28.3725307692308</v>
      </c>
      <c r="DX470">
        <v>500.036307692308</v>
      </c>
      <c r="DY470">
        <v>90.2802</v>
      </c>
      <c r="DZ470">
        <v>0.0368966384615385</v>
      </c>
      <c r="EA470">
        <v>36.1749769230769</v>
      </c>
      <c r="EB470">
        <v>35.9946769230769</v>
      </c>
      <c r="EC470">
        <v>999.9</v>
      </c>
      <c r="ED470">
        <v>0</v>
      </c>
      <c r="EE470">
        <v>0</v>
      </c>
      <c r="EF470">
        <v>10002.4446153846</v>
      </c>
      <c r="EG470">
        <v>0</v>
      </c>
      <c r="EH470">
        <v>1275.71846153846</v>
      </c>
      <c r="EI470">
        <v>-43.9505538461538</v>
      </c>
      <c r="EJ470">
        <v>1114.62153846154</v>
      </c>
      <c r="EK470">
        <v>1156.40153846154</v>
      </c>
      <c r="EL470">
        <v>2.91486384615385</v>
      </c>
      <c r="EM470">
        <v>1126.59846153846</v>
      </c>
      <c r="EN470">
        <v>25.7728538461538</v>
      </c>
      <c r="EO470">
        <v>2.58993461538461</v>
      </c>
      <c r="EP470">
        <v>2.32678076923077</v>
      </c>
      <c r="EQ470">
        <v>21.6029692307692</v>
      </c>
      <c r="ER470">
        <v>19.8630076923077</v>
      </c>
      <c r="ES470">
        <v>1199.98461538462</v>
      </c>
      <c r="ET470">
        <v>0.966991230769231</v>
      </c>
      <c r="EU470">
        <v>0.0330087076923077</v>
      </c>
      <c r="EV470">
        <v>0</v>
      </c>
      <c r="EW470">
        <v>1335.17538461538</v>
      </c>
      <c r="EX470">
        <v>5.00059</v>
      </c>
      <c r="EY470">
        <v>16534.2076923077</v>
      </c>
      <c r="EZ470">
        <v>10358.5769230769</v>
      </c>
      <c r="FA470">
        <v>51.8024615384615</v>
      </c>
      <c r="FB470">
        <v>53.4322307692308</v>
      </c>
      <c r="FC470">
        <v>52.0910769230769</v>
      </c>
      <c r="FD470">
        <v>52.875</v>
      </c>
      <c r="FE470">
        <v>52.8459230769231</v>
      </c>
      <c r="FF470">
        <v>1155.53461538462</v>
      </c>
      <c r="FG470">
        <v>39.4415384615385</v>
      </c>
      <c r="FH470">
        <v>0</v>
      </c>
      <c r="FI470">
        <v>1761414709.3</v>
      </c>
      <c r="FJ470">
        <v>0</v>
      </c>
      <c r="FK470">
        <v>1335.04423076923</v>
      </c>
      <c r="FL470">
        <v>-4.92273506038251</v>
      </c>
      <c r="FM470">
        <v>-61.2581196657601</v>
      </c>
      <c r="FN470">
        <v>16533.9153846154</v>
      </c>
      <c r="FO470">
        <v>15</v>
      </c>
      <c r="FP470">
        <v>0</v>
      </c>
      <c r="FQ470" t="s">
        <v>439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-43.971845</v>
      </c>
      <c r="GD470">
        <v>-4.32270225563917</v>
      </c>
      <c r="GE470">
        <v>0.96838961966504</v>
      </c>
      <c r="GF470">
        <v>0</v>
      </c>
      <c r="GG470">
        <v>1335.29852941176</v>
      </c>
      <c r="GH470">
        <v>-4.12238350889675</v>
      </c>
      <c r="GI470">
        <v>0.481719544676361</v>
      </c>
      <c r="GJ470">
        <v>-1</v>
      </c>
      <c r="GK470">
        <v>2.9262865</v>
      </c>
      <c r="GL470">
        <v>-0.286738195488719</v>
      </c>
      <c r="GM470">
        <v>0.0275880175574469</v>
      </c>
      <c r="GN470">
        <v>0</v>
      </c>
      <c r="GO470">
        <v>0</v>
      </c>
      <c r="GP470">
        <v>2</v>
      </c>
      <c r="GQ470" t="s">
        <v>473</v>
      </c>
      <c r="GR470">
        <v>3.12951</v>
      </c>
      <c r="GS470">
        <v>2.71455</v>
      </c>
      <c r="GT470">
        <v>0.170736</v>
      </c>
      <c r="GU470">
        <v>0.175153</v>
      </c>
      <c r="GV470">
        <v>0.11289</v>
      </c>
      <c r="GW470">
        <v>0.105028</v>
      </c>
      <c r="GX470">
        <v>30372.4</v>
      </c>
      <c r="GY470">
        <v>32094.5</v>
      </c>
      <c r="GZ470">
        <v>33226.7</v>
      </c>
      <c r="HA470">
        <v>35321.5</v>
      </c>
      <c r="HB470">
        <v>41904.9</v>
      </c>
      <c r="HC470">
        <v>45514</v>
      </c>
      <c r="HD470">
        <v>52064.1</v>
      </c>
      <c r="HE470">
        <v>56564.5</v>
      </c>
      <c r="HF470">
        <v>1.7724</v>
      </c>
      <c r="HG470">
        <v>1.63557</v>
      </c>
      <c r="HH470">
        <v>0.00257045</v>
      </c>
      <c r="HI470">
        <v>0</v>
      </c>
      <c r="HJ470">
        <v>35.9541</v>
      </c>
      <c r="HK470">
        <v>999.9</v>
      </c>
      <c r="HL470">
        <v>56.818</v>
      </c>
      <c r="HM470">
        <v>29.93</v>
      </c>
      <c r="HN470">
        <v>26.7072</v>
      </c>
      <c r="HO470">
        <v>56.3578</v>
      </c>
      <c r="HP470">
        <v>42.6122</v>
      </c>
      <c r="HQ470">
        <v>1</v>
      </c>
      <c r="HR470">
        <v>1.3987</v>
      </c>
      <c r="HS470">
        <v>4.84135</v>
      </c>
      <c r="HT470">
        <v>20.068</v>
      </c>
      <c r="HU470">
        <v>5.19048</v>
      </c>
      <c r="HV470">
        <v>12.0101</v>
      </c>
      <c r="HW470">
        <v>4.9726</v>
      </c>
      <c r="HX470">
        <v>3.2949</v>
      </c>
      <c r="HY470">
        <v>9999</v>
      </c>
      <c r="HZ470">
        <v>9999</v>
      </c>
      <c r="IA470">
        <v>999.9</v>
      </c>
      <c r="IB470">
        <v>9999</v>
      </c>
      <c r="IC470">
        <v>1.86325</v>
      </c>
      <c r="ID470">
        <v>1.86813</v>
      </c>
      <c r="IE470">
        <v>1.86784</v>
      </c>
      <c r="IF470">
        <v>1.86905</v>
      </c>
      <c r="IG470">
        <v>1.86984</v>
      </c>
      <c r="IH470">
        <v>1.86599</v>
      </c>
      <c r="II470">
        <v>1.86695</v>
      </c>
      <c r="IJ470">
        <v>1.86844</v>
      </c>
      <c r="IK470">
        <v>5</v>
      </c>
      <c r="IL470">
        <v>0</v>
      </c>
      <c r="IM470">
        <v>0</v>
      </c>
      <c r="IN470">
        <v>0</v>
      </c>
      <c r="IO470" t="s">
        <v>441</v>
      </c>
      <c r="IP470" t="s">
        <v>442</v>
      </c>
      <c r="IQ470" t="s">
        <v>443</v>
      </c>
      <c r="IR470" t="s">
        <v>443</v>
      </c>
      <c r="IS470" t="s">
        <v>443</v>
      </c>
      <c r="IT470" t="s">
        <v>443</v>
      </c>
      <c r="IU470">
        <v>0</v>
      </c>
      <c r="IV470">
        <v>100</v>
      </c>
      <c r="IW470">
        <v>100</v>
      </c>
      <c r="IX470">
        <v>1.09</v>
      </c>
      <c r="IY470">
        <v>0.3152</v>
      </c>
      <c r="IZ470">
        <v>1.09748391826392</v>
      </c>
      <c r="JA470">
        <v>0</v>
      </c>
      <c r="JB470">
        <v>0</v>
      </c>
      <c r="JC470">
        <v>0</v>
      </c>
      <c r="JD470">
        <v>0.315191680746845</v>
      </c>
      <c r="JE470">
        <v>0</v>
      </c>
      <c r="JF470">
        <v>0</v>
      </c>
      <c r="JG470">
        <v>0</v>
      </c>
      <c r="JH470">
        <v>5</v>
      </c>
      <c r="JI470">
        <v>2273</v>
      </c>
      <c r="JJ470">
        <v>0</v>
      </c>
      <c r="JK470">
        <v>25</v>
      </c>
      <c r="JL470">
        <v>29356912.5</v>
      </c>
      <c r="JM470">
        <v>29356912.5</v>
      </c>
      <c r="JN470">
        <v>2.30835</v>
      </c>
      <c r="JO470">
        <v>2.6123</v>
      </c>
      <c r="JP470">
        <v>1.54785</v>
      </c>
      <c r="JQ470">
        <v>2.31689</v>
      </c>
      <c r="JR470">
        <v>1.64551</v>
      </c>
      <c r="JS470">
        <v>2.28271</v>
      </c>
      <c r="JT470">
        <v>34.1452</v>
      </c>
      <c r="JU470">
        <v>24.1751</v>
      </c>
      <c r="JV470">
        <v>18</v>
      </c>
      <c r="JW470">
        <v>500.674</v>
      </c>
      <c r="JX470">
        <v>403.783</v>
      </c>
      <c r="JY470">
        <v>29.6984</v>
      </c>
      <c r="JZ470">
        <v>43.9282</v>
      </c>
      <c r="KA470">
        <v>29.9984</v>
      </c>
      <c r="KB470">
        <v>43.9196</v>
      </c>
      <c r="KC470">
        <v>43.8218</v>
      </c>
      <c r="KD470">
        <v>46.3179</v>
      </c>
      <c r="KE470">
        <v>0</v>
      </c>
      <c r="KF470">
        <v>100</v>
      </c>
      <c r="KG470">
        <v>29.7064</v>
      </c>
      <c r="KH470">
        <v>1177.11</v>
      </c>
      <c r="KI470">
        <v>34.6858</v>
      </c>
      <c r="KJ470">
        <v>94.4779</v>
      </c>
      <c r="KK470">
        <v>91.5765</v>
      </c>
    </row>
    <row r="471" spans="1:297">
      <c r="A471">
        <v>455</v>
      </c>
      <c r="B471">
        <v>1761414754</v>
      </c>
      <c r="C471">
        <v>6573</v>
      </c>
      <c r="D471" t="s">
        <v>1356</v>
      </c>
      <c r="E471" t="s">
        <v>1357</v>
      </c>
      <c r="F471">
        <v>5</v>
      </c>
      <c r="G471" t="s">
        <v>1217</v>
      </c>
      <c r="H471" t="s">
        <v>436</v>
      </c>
      <c r="I471">
        <v>1761414745.84615</v>
      </c>
      <c r="J471">
        <f>(K471)/1000</f>
        <v>0</v>
      </c>
      <c r="K471">
        <f>IF(DP471, AN471, AH471)</f>
        <v>0</v>
      </c>
      <c r="L471">
        <f>IF(DP471, AI471, AG471)</f>
        <v>0</v>
      </c>
      <c r="M471">
        <f>DR471 - IF(AU471&gt;1, L471*DL471*100.0/(AW471), 0)</f>
        <v>0</v>
      </c>
      <c r="N471">
        <f>((T471-J471/2)*M471-L471)/(T471+J471/2)</f>
        <v>0</v>
      </c>
      <c r="O471">
        <f>N471*(DY471+DZ471)/1000.0</f>
        <v>0</v>
      </c>
      <c r="P471">
        <f>(DR471 - IF(AU471&gt;1, L471*DL471*100.0/(AW471), 0))*(DY471+DZ471)/1000.0</f>
        <v>0</v>
      </c>
      <c r="Q471">
        <f>2.0/((1/S471-1/R471)+SIGN(S471)*SQRT((1/S471-1/R471)*(1/S471-1/R471) + 4*DM471/((DM471+1)*(DM471+1))*(2*1/S471*1/R471-1/R471*1/R471)))</f>
        <v>0</v>
      </c>
      <c r="R471">
        <f>IF(LEFT(DN471,1)&lt;&gt;"0",IF(LEFT(DN471,1)="1",3.0,DO471),$D$5+$E$5*(EF471*DY471/($K$5*1000))+$F$5*(EF471*DY471/($K$5*1000))*MAX(MIN(DL471,$J$5),$I$5)*MAX(MIN(DL471,$J$5),$I$5)+$G$5*MAX(MIN(DL471,$J$5),$I$5)*(EF471*DY471/($K$5*1000))+$H$5*(EF471*DY471/($K$5*1000))*(EF471*DY471/($K$5*1000)))</f>
        <v>0</v>
      </c>
      <c r="S471">
        <f>J471*(1000-(1000*0.61365*exp(17.502*W471/(240.97+W471))/(DY471+DZ471)+DT471)/2)/(1000*0.61365*exp(17.502*W471/(240.97+W471))/(DY471+DZ471)-DT471)</f>
        <v>0</v>
      </c>
      <c r="T471">
        <f>1/((DM471+1)/(Q471/1.6)+1/(R471/1.37)) + DM471/((DM471+1)/(Q471/1.6) + DM471/(R471/1.37))</f>
        <v>0</v>
      </c>
      <c r="U471">
        <f>(DH471*DK471)</f>
        <v>0</v>
      </c>
      <c r="V471">
        <f>(EA471+(U471+2*0.95*5.67E-8*(((EA471+$B$7)+273)^4-(EA471+273)^4)-44100*J471)/(1.84*29.3*R471+8*0.95*5.67E-8*(EA471+273)^3))</f>
        <v>0</v>
      </c>
      <c r="W471">
        <f>($C$7*EB471+$D$7*EC471+$E$7*V471)</f>
        <v>0</v>
      </c>
      <c r="X471">
        <f>0.61365*exp(17.502*W471/(240.97+W471))</f>
        <v>0</v>
      </c>
      <c r="Y471">
        <f>(Z471/AA471*100)</f>
        <v>0</v>
      </c>
      <c r="Z471">
        <f>DT471*(DY471+DZ471)/1000</f>
        <v>0</v>
      </c>
      <c r="AA471">
        <f>0.61365*exp(17.502*EA471/(240.97+EA471))</f>
        <v>0</v>
      </c>
      <c r="AB471">
        <f>(X471-DT471*(DY471+DZ471)/1000)</f>
        <v>0</v>
      </c>
      <c r="AC471">
        <f>(-J471*44100)</f>
        <v>0</v>
      </c>
      <c r="AD471">
        <f>2*29.3*R471*0.92*(EA471-W471)</f>
        <v>0</v>
      </c>
      <c r="AE471">
        <f>2*0.95*5.67E-8*(((EA471+$B$7)+273)^4-(W471+273)^4)</f>
        <v>0</v>
      </c>
      <c r="AF471">
        <f>U471+AE471+AC471+AD471</f>
        <v>0</v>
      </c>
      <c r="AG471">
        <f>DX471*AU471*(DS471-DR471*(1000-AU471*DU471)/(1000-AU471*DT471))/(100*DL471)</f>
        <v>0</v>
      </c>
      <c r="AH471">
        <f>1000*DX471*AU471*(DT471-DU471)/(100*DL471*(1000-AU471*DT471))</f>
        <v>0</v>
      </c>
      <c r="AI471">
        <f>(AJ471 - AK471 - DY471*1E3/(8.314*(EA471+273.15)) * AM471/DX471 * AL471) * DX471/(100*DL471) * (1000 - DU471)/1000</f>
        <v>0</v>
      </c>
      <c r="AJ471">
        <v>1189.89644350825</v>
      </c>
      <c r="AK471">
        <v>1155.38993939394</v>
      </c>
      <c r="AL471">
        <v>3.32013646517721</v>
      </c>
      <c r="AM471">
        <v>65.3915502829197</v>
      </c>
      <c r="AN471">
        <f>(AP471 - AO471 + DY471*1E3/(8.314*(EA471+273.15)) * AR471/DX471 * AQ471) * DX471/(100*DL471) * 1000/(1000 - AP471)</f>
        <v>0</v>
      </c>
      <c r="AO471">
        <v>25.7793338536051</v>
      </c>
      <c r="AP471">
        <v>28.6406212121212</v>
      </c>
      <c r="AQ471">
        <v>-0.000486034796113687</v>
      </c>
      <c r="AR471">
        <v>110.494569577737</v>
      </c>
      <c r="AS471">
        <v>0</v>
      </c>
      <c r="AT471">
        <v>0</v>
      </c>
      <c r="AU471">
        <f>IF(AS471*$H$13&gt;=AW471,1.0,(AW471/(AW471-AS471*$H$13)))</f>
        <v>0</v>
      </c>
      <c r="AV471">
        <f>(AU471-1)*100</f>
        <v>0</v>
      </c>
      <c r="AW471">
        <f>MAX(0,($B$13+$C$13*EF471)/(1+$D$13*EF471)*DY471/(EA471+273)*$E$13)</f>
        <v>0</v>
      </c>
      <c r="AX471" t="s">
        <v>437</v>
      </c>
      <c r="AY471" t="s">
        <v>437</v>
      </c>
      <c r="AZ471">
        <v>0</v>
      </c>
      <c r="BA471">
        <v>0</v>
      </c>
      <c r="BB471">
        <f>1-AZ471/BA471</f>
        <v>0</v>
      </c>
      <c r="BC471">
        <v>0</v>
      </c>
      <c r="BD471" t="s">
        <v>437</v>
      </c>
      <c r="BE471" t="s">
        <v>437</v>
      </c>
      <c r="BF471">
        <v>0</v>
      </c>
      <c r="BG471">
        <v>0</v>
      </c>
      <c r="BH471">
        <f>1-BF471/BG471</f>
        <v>0</v>
      </c>
      <c r="BI471">
        <v>0.5</v>
      </c>
      <c r="BJ471">
        <f>DI471</f>
        <v>0</v>
      </c>
      <c r="BK471">
        <f>L471</f>
        <v>0</v>
      </c>
      <c r="BL471">
        <f>BH471*BI471*BJ471</f>
        <v>0</v>
      </c>
      <c r="BM471">
        <f>(BK471-BC471)/BJ471</f>
        <v>0</v>
      </c>
      <c r="BN471">
        <f>(BA471-BG471)/BG471</f>
        <v>0</v>
      </c>
      <c r="BO471">
        <f>AZ471/(BB471+AZ471/BG471)</f>
        <v>0</v>
      </c>
      <c r="BP471" t="s">
        <v>437</v>
      </c>
      <c r="BQ471">
        <v>0</v>
      </c>
      <c r="BR471">
        <f>IF(BQ471&lt;&gt;0, BQ471, BO471)</f>
        <v>0</v>
      </c>
      <c r="BS471">
        <f>1-BR471/BG471</f>
        <v>0</v>
      </c>
      <c r="BT471">
        <f>(BG471-BF471)/(BG471-BR471)</f>
        <v>0</v>
      </c>
      <c r="BU471">
        <f>(BA471-BG471)/(BA471-BR471)</f>
        <v>0</v>
      </c>
      <c r="BV471">
        <f>(BG471-BF471)/(BG471-AZ471)</f>
        <v>0</v>
      </c>
      <c r="BW471">
        <f>(BA471-BG471)/(BA471-AZ471)</f>
        <v>0</v>
      </c>
      <c r="BX471">
        <f>(BT471*BR471/BF471)</f>
        <v>0</v>
      </c>
      <c r="BY471">
        <f>(1-BX471)</f>
        <v>0</v>
      </c>
      <c r="DH471">
        <f>$B$11*EG471+$C$11*EH471+$F$11*ES471*(1-EV471)</f>
        <v>0</v>
      </c>
      <c r="DI471">
        <f>DH471*DJ471</f>
        <v>0</v>
      </c>
      <c r="DJ471">
        <f>($B$11*$D$9+$C$11*$D$9+$F$11*((FF471+EX471)/MAX(FF471+EX471+FG471, 0.1)*$I$9+FG471/MAX(FF471+EX471+FG471, 0.1)*$J$9))/($B$11+$C$11+$F$11)</f>
        <v>0</v>
      </c>
      <c r="DK471">
        <f>($B$11*$K$9+$C$11*$K$9+$F$11*((FF471+EX471)/MAX(FF471+EX471+FG471, 0.1)*$P$9+FG471/MAX(FF471+EX471+FG471, 0.1)*$Q$9))/($B$11+$C$11+$F$11)</f>
        <v>0</v>
      </c>
      <c r="DL471">
        <v>6</v>
      </c>
      <c r="DM471">
        <v>0.5</v>
      </c>
      <c r="DN471" t="s">
        <v>438</v>
      </c>
      <c r="DO471">
        <v>2</v>
      </c>
      <c r="DP471" t="b">
        <v>1</v>
      </c>
      <c r="DQ471">
        <v>1761414745.84615</v>
      </c>
      <c r="DR471">
        <v>1098.82230769231</v>
      </c>
      <c r="DS471">
        <v>1143.15230769231</v>
      </c>
      <c r="DT471">
        <v>28.6676769230769</v>
      </c>
      <c r="DU471">
        <v>25.7754307692308</v>
      </c>
      <c r="DV471">
        <v>1097.72538461538</v>
      </c>
      <c r="DW471">
        <v>28.3524846153846</v>
      </c>
      <c r="DX471">
        <v>500.022384615385</v>
      </c>
      <c r="DY471">
        <v>90.2795846153846</v>
      </c>
      <c r="DZ471">
        <v>0.0368406769230769</v>
      </c>
      <c r="EA471">
        <v>36.1730923076923</v>
      </c>
      <c r="EB471">
        <v>35.9961153846154</v>
      </c>
      <c r="EC471">
        <v>999.9</v>
      </c>
      <c r="ED471">
        <v>0</v>
      </c>
      <c r="EE471">
        <v>0</v>
      </c>
      <c r="EF471">
        <v>9991.20461538461</v>
      </c>
      <c r="EG471">
        <v>0</v>
      </c>
      <c r="EH471">
        <v>1275.76384615385</v>
      </c>
      <c r="EI471">
        <v>-44.3298153846154</v>
      </c>
      <c r="EJ471">
        <v>1131.25230769231</v>
      </c>
      <c r="EK471">
        <v>1173.39692307692</v>
      </c>
      <c r="EL471">
        <v>2.89223461538462</v>
      </c>
      <c r="EM471">
        <v>1143.15230769231</v>
      </c>
      <c r="EN471">
        <v>25.7754307692308</v>
      </c>
      <c r="EO471">
        <v>2.58810538461538</v>
      </c>
      <c r="EP471">
        <v>2.32699615384615</v>
      </c>
      <c r="EQ471">
        <v>21.5914307692308</v>
      </c>
      <c r="ER471">
        <v>19.8645076923077</v>
      </c>
      <c r="ES471">
        <v>1199.99384615385</v>
      </c>
      <c r="ET471">
        <v>0.966991307692308</v>
      </c>
      <c r="EU471">
        <v>0.0330086692307692</v>
      </c>
      <c r="EV471">
        <v>0</v>
      </c>
      <c r="EW471">
        <v>1334.78461538462</v>
      </c>
      <c r="EX471">
        <v>5.00059</v>
      </c>
      <c r="EY471">
        <v>16529.3692307692</v>
      </c>
      <c r="EZ471">
        <v>10358.6461538462</v>
      </c>
      <c r="FA471">
        <v>51.7881538461538</v>
      </c>
      <c r="FB471">
        <v>53.4179230769231</v>
      </c>
      <c r="FC471">
        <v>52.0716923076923</v>
      </c>
      <c r="FD471">
        <v>52.8604615384615</v>
      </c>
      <c r="FE471">
        <v>52.8362307692308</v>
      </c>
      <c r="FF471">
        <v>1155.54384615385</v>
      </c>
      <c r="FG471">
        <v>39.4446153846154</v>
      </c>
      <c r="FH471">
        <v>0</v>
      </c>
      <c r="FI471">
        <v>1761414714.1</v>
      </c>
      <c r="FJ471">
        <v>0</v>
      </c>
      <c r="FK471">
        <v>1334.67076923077</v>
      </c>
      <c r="FL471">
        <v>-5.12683762438686</v>
      </c>
      <c r="FM471">
        <v>-64.287179451581</v>
      </c>
      <c r="FN471">
        <v>16528.9769230769</v>
      </c>
      <c r="FO471">
        <v>15</v>
      </c>
      <c r="FP471">
        <v>0</v>
      </c>
      <c r="FQ471" t="s">
        <v>439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-44.0800714285714</v>
      </c>
      <c r="GD471">
        <v>-6.40926233766235</v>
      </c>
      <c r="GE471">
        <v>1.00904711775533</v>
      </c>
      <c r="GF471">
        <v>0</v>
      </c>
      <c r="GG471">
        <v>1334.94470588235</v>
      </c>
      <c r="GH471">
        <v>-4.61909855105205</v>
      </c>
      <c r="GI471">
        <v>0.53235456613338</v>
      </c>
      <c r="GJ471">
        <v>-1</v>
      </c>
      <c r="GK471">
        <v>2.90499</v>
      </c>
      <c r="GL471">
        <v>-0.273113766233758</v>
      </c>
      <c r="GM471">
        <v>0.0275758685050811</v>
      </c>
      <c r="GN471">
        <v>0</v>
      </c>
      <c r="GO471">
        <v>0</v>
      </c>
      <c r="GP471">
        <v>2</v>
      </c>
      <c r="GQ471" t="s">
        <v>473</v>
      </c>
      <c r="GR471">
        <v>3.12936</v>
      </c>
      <c r="GS471">
        <v>2.7148</v>
      </c>
      <c r="GT471">
        <v>0.172357</v>
      </c>
      <c r="GU471">
        <v>0.176884</v>
      </c>
      <c r="GV471">
        <v>0.112845</v>
      </c>
      <c r="GW471">
        <v>0.105035</v>
      </c>
      <c r="GX471">
        <v>30313.8</v>
      </c>
      <c r="GY471">
        <v>32028.2</v>
      </c>
      <c r="GZ471">
        <v>33227.7</v>
      </c>
      <c r="HA471">
        <v>35322.9</v>
      </c>
      <c r="HB471">
        <v>41908.1</v>
      </c>
      <c r="HC471">
        <v>45515.7</v>
      </c>
      <c r="HD471">
        <v>52065.4</v>
      </c>
      <c r="HE471">
        <v>56566.8</v>
      </c>
      <c r="HF471">
        <v>1.77213</v>
      </c>
      <c r="HG471">
        <v>1.63598</v>
      </c>
      <c r="HH471">
        <v>0.00275671</v>
      </c>
      <c r="HI471">
        <v>0</v>
      </c>
      <c r="HJ471">
        <v>35.9491</v>
      </c>
      <c r="HK471">
        <v>999.9</v>
      </c>
      <c r="HL471">
        <v>56.818</v>
      </c>
      <c r="HM471">
        <v>29.94</v>
      </c>
      <c r="HN471">
        <v>26.72</v>
      </c>
      <c r="HO471">
        <v>56.1878</v>
      </c>
      <c r="HP471">
        <v>42.4038</v>
      </c>
      <c r="HQ471">
        <v>1</v>
      </c>
      <c r="HR471">
        <v>1.39681</v>
      </c>
      <c r="HS471">
        <v>4.82992</v>
      </c>
      <c r="HT471">
        <v>20.0684</v>
      </c>
      <c r="HU471">
        <v>5.19138</v>
      </c>
      <c r="HV471">
        <v>12.0099</v>
      </c>
      <c r="HW471">
        <v>4.97275</v>
      </c>
      <c r="HX471">
        <v>3.29495</v>
      </c>
      <c r="HY471">
        <v>9999</v>
      </c>
      <c r="HZ471">
        <v>9999</v>
      </c>
      <c r="IA471">
        <v>999.9</v>
      </c>
      <c r="IB471">
        <v>9999</v>
      </c>
      <c r="IC471">
        <v>1.86325</v>
      </c>
      <c r="ID471">
        <v>1.86813</v>
      </c>
      <c r="IE471">
        <v>1.86784</v>
      </c>
      <c r="IF471">
        <v>1.86905</v>
      </c>
      <c r="IG471">
        <v>1.86983</v>
      </c>
      <c r="IH471">
        <v>1.86598</v>
      </c>
      <c r="II471">
        <v>1.86695</v>
      </c>
      <c r="IJ471">
        <v>1.86844</v>
      </c>
      <c r="IK471">
        <v>5</v>
      </c>
      <c r="IL471">
        <v>0</v>
      </c>
      <c r="IM471">
        <v>0</v>
      </c>
      <c r="IN471">
        <v>0</v>
      </c>
      <c r="IO471" t="s">
        <v>441</v>
      </c>
      <c r="IP471" t="s">
        <v>442</v>
      </c>
      <c r="IQ471" t="s">
        <v>443</v>
      </c>
      <c r="IR471" t="s">
        <v>443</v>
      </c>
      <c r="IS471" t="s">
        <v>443</v>
      </c>
      <c r="IT471" t="s">
        <v>443</v>
      </c>
      <c r="IU471">
        <v>0</v>
      </c>
      <c r="IV471">
        <v>100</v>
      </c>
      <c r="IW471">
        <v>100</v>
      </c>
      <c r="IX471">
        <v>1.09</v>
      </c>
      <c r="IY471">
        <v>0.3152</v>
      </c>
      <c r="IZ471">
        <v>1.09748391826392</v>
      </c>
      <c r="JA471">
        <v>0</v>
      </c>
      <c r="JB471">
        <v>0</v>
      </c>
      <c r="JC471">
        <v>0</v>
      </c>
      <c r="JD471">
        <v>0.315191680746845</v>
      </c>
      <c r="JE471">
        <v>0</v>
      </c>
      <c r="JF471">
        <v>0</v>
      </c>
      <c r="JG471">
        <v>0</v>
      </c>
      <c r="JH471">
        <v>5</v>
      </c>
      <c r="JI471">
        <v>2273</v>
      </c>
      <c r="JJ471">
        <v>0</v>
      </c>
      <c r="JK471">
        <v>25</v>
      </c>
      <c r="JL471">
        <v>29356912.6</v>
      </c>
      <c r="JM471">
        <v>29356912.6</v>
      </c>
      <c r="JN471">
        <v>2.33765</v>
      </c>
      <c r="JO471">
        <v>2.61719</v>
      </c>
      <c r="JP471">
        <v>1.54785</v>
      </c>
      <c r="JQ471">
        <v>2.31689</v>
      </c>
      <c r="JR471">
        <v>1.64673</v>
      </c>
      <c r="JS471">
        <v>2.32788</v>
      </c>
      <c r="JT471">
        <v>34.1225</v>
      </c>
      <c r="JU471">
        <v>24.1663</v>
      </c>
      <c r="JV471">
        <v>18</v>
      </c>
      <c r="JW471">
        <v>500.337</v>
      </c>
      <c r="JX471">
        <v>403.928</v>
      </c>
      <c r="JY471">
        <v>29.7043</v>
      </c>
      <c r="JZ471">
        <v>43.9096</v>
      </c>
      <c r="KA471">
        <v>29.9983</v>
      </c>
      <c r="KB471">
        <v>43.8989</v>
      </c>
      <c r="KC471">
        <v>43.8033</v>
      </c>
      <c r="KD471">
        <v>46.8267</v>
      </c>
      <c r="KE471">
        <v>0</v>
      </c>
      <c r="KF471">
        <v>100</v>
      </c>
      <c r="KG471">
        <v>29.708</v>
      </c>
      <c r="KH471">
        <v>1190.55</v>
      </c>
      <c r="KI471">
        <v>34.6858</v>
      </c>
      <c r="KJ471">
        <v>94.4805</v>
      </c>
      <c r="KK471">
        <v>91.5801</v>
      </c>
    </row>
    <row r="472" spans="1:297">
      <c r="A472">
        <v>456</v>
      </c>
      <c r="B472">
        <v>1761414759</v>
      </c>
      <c r="C472">
        <v>6578</v>
      </c>
      <c r="D472" t="s">
        <v>1358</v>
      </c>
      <c r="E472" t="s">
        <v>1359</v>
      </c>
      <c r="F472">
        <v>5</v>
      </c>
      <c r="G472" t="s">
        <v>1217</v>
      </c>
      <c r="H472" t="s">
        <v>436</v>
      </c>
      <c r="I472">
        <v>1761414750.84615</v>
      </c>
      <c r="J472">
        <f>(K472)/1000</f>
        <v>0</v>
      </c>
      <c r="K472">
        <f>IF(DP472, AN472, AH472)</f>
        <v>0</v>
      </c>
      <c r="L472">
        <f>IF(DP472, AI472, AG472)</f>
        <v>0</v>
      </c>
      <c r="M472">
        <f>DR472 - IF(AU472&gt;1, L472*DL472*100.0/(AW472), 0)</f>
        <v>0</v>
      </c>
      <c r="N472">
        <f>((T472-J472/2)*M472-L472)/(T472+J472/2)</f>
        <v>0</v>
      </c>
      <c r="O472">
        <f>N472*(DY472+DZ472)/1000.0</f>
        <v>0</v>
      </c>
      <c r="P472">
        <f>(DR472 - IF(AU472&gt;1, L472*DL472*100.0/(AW472), 0))*(DY472+DZ472)/1000.0</f>
        <v>0</v>
      </c>
      <c r="Q472">
        <f>2.0/((1/S472-1/R472)+SIGN(S472)*SQRT((1/S472-1/R472)*(1/S472-1/R472) + 4*DM472/((DM472+1)*(DM472+1))*(2*1/S472*1/R472-1/R472*1/R472)))</f>
        <v>0</v>
      </c>
      <c r="R472">
        <f>IF(LEFT(DN472,1)&lt;&gt;"0",IF(LEFT(DN472,1)="1",3.0,DO472),$D$5+$E$5*(EF472*DY472/($K$5*1000))+$F$5*(EF472*DY472/($K$5*1000))*MAX(MIN(DL472,$J$5),$I$5)*MAX(MIN(DL472,$J$5),$I$5)+$G$5*MAX(MIN(DL472,$J$5),$I$5)*(EF472*DY472/($K$5*1000))+$H$5*(EF472*DY472/($K$5*1000))*(EF472*DY472/($K$5*1000)))</f>
        <v>0</v>
      </c>
      <c r="S472">
        <f>J472*(1000-(1000*0.61365*exp(17.502*W472/(240.97+W472))/(DY472+DZ472)+DT472)/2)/(1000*0.61365*exp(17.502*W472/(240.97+W472))/(DY472+DZ472)-DT472)</f>
        <v>0</v>
      </c>
      <c r="T472">
        <f>1/((DM472+1)/(Q472/1.6)+1/(R472/1.37)) + DM472/((DM472+1)/(Q472/1.6) + DM472/(R472/1.37))</f>
        <v>0</v>
      </c>
      <c r="U472">
        <f>(DH472*DK472)</f>
        <v>0</v>
      </c>
      <c r="V472">
        <f>(EA472+(U472+2*0.95*5.67E-8*(((EA472+$B$7)+273)^4-(EA472+273)^4)-44100*J472)/(1.84*29.3*R472+8*0.95*5.67E-8*(EA472+273)^3))</f>
        <v>0</v>
      </c>
      <c r="W472">
        <f>($C$7*EB472+$D$7*EC472+$E$7*V472)</f>
        <v>0</v>
      </c>
      <c r="X472">
        <f>0.61365*exp(17.502*W472/(240.97+W472))</f>
        <v>0</v>
      </c>
      <c r="Y472">
        <f>(Z472/AA472*100)</f>
        <v>0</v>
      </c>
      <c r="Z472">
        <f>DT472*(DY472+DZ472)/1000</f>
        <v>0</v>
      </c>
      <c r="AA472">
        <f>0.61365*exp(17.502*EA472/(240.97+EA472))</f>
        <v>0</v>
      </c>
      <c r="AB472">
        <f>(X472-DT472*(DY472+DZ472)/1000)</f>
        <v>0</v>
      </c>
      <c r="AC472">
        <f>(-J472*44100)</f>
        <v>0</v>
      </c>
      <c r="AD472">
        <f>2*29.3*R472*0.92*(EA472-W472)</f>
        <v>0</v>
      </c>
      <c r="AE472">
        <f>2*0.95*5.67E-8*(((EA472+$B$7)+273)^4-(W472+273)^4)</f>
        <v>0</v>
      </c>
      <c r="AF472">
        <f>U472+AE472+AC472+AD472</f>
        <v>0</v>
      </c>
      <c r="AG472">
        <f>DX472*AU472*(DS472-DR472*(1000-AU472*DU472)/(1000-AU472*DT472))/(100*DL472)</f>
        <v>0</v>
      </c>
      <c r="AH472">
        <f>1000*DX472*AU472*(DT472-DU472)/(100*DL472*(1000-AU472*DT472))</f>
        <v>0</v>
      </c>
      <c r="AI472">
        <f>(AJ472 - AK472 - DY472*1E3/(8.314*(EA472+273.15)) * AM472/DX472 * AL472) * DX472/(100*DL472) * (1000 - DU472)/1000</f>
        <v>0</v>
      </c>
      <c r="AJ472">
        <v>1208.36270053159</v>
      </c>
      <c r="AK472">
        <v>1173.13448484848</v>
      </c>
      <c r="AL472">
        <v>3.55944077232973</v>
      </c>
      <c r="AM472">
        <v>65.3915502829197</v>
      </c>
      <c r="AN472">
        <f>(AP472 - AO472 + DY472*1E3/(8.314*(EA472+273.15)) * AR472/DX472 * AQ472) * DX472/(100*DL472) * 1000/(1000 - AP472)</f>
        <v>0</v>
      </c>
      <c r="AO472">
        <v>25.7805916947465</v>
      </c>
      <c r="AP472">
        <v>28.6212</v>
      </c>
      <c r="AQ472">
        <v>-0.000485956874893218</v>
      </c>
      <c r="AR472">
        <v>110.494569577737</v>
      </c>
      <c r="AS472">
        <v>0</v>
      </c>
      <c r="AT472">
        <v>0</v>
      </c>
      <c r="AU472">
        <f>IF(AS472*$H$13&gt;=AW472,1.0,(AW472/(AW472-AS472*$H$13)))</f>
        <v>0</v>
      </c>
      <c r="AV472">
        <f>(AU472-1)*100</f>
        <v>0</v>
      </c>
      <c r="AW472">
        <f>MAX(0,($B$13+$C$13*EF472)/(1+$D$13*EF472)*DY472/(EA472+273)*$E$13)</f>
        <v>0</v>
      </c>
      <c r="AX472" t="s">
        <v>437</v>
      </c>
      <c r="AY472" t="s">
        <v>437</v>
      </c>
      <c r="AZ472">
        <v>0</v>
      </c>
      <c r="BA472">
        <v>0</v>
      </c>
      <c r="BB472">
        <f>1-AZ472/BA472</f>
        <v>0</v>
      </c>
      <c r="BC472">
        <v>0</v>
      </c>
      <c r="BD472" t="s">
        <v>437</v>
      </c>
      <c r="BE472" t="s">
        <v>437</v>
      </c>
      <c r="BF472">
        <v>0</v>
      </c>
      <c r="BG472">
        <v>0</v>
      </c>
      <c r="BH472">
        <f>1-BF472/BG472</f>
        <v>0</v>
      </c>
      <c r="BI472">
        <v>0.5</v>
      </c>
      <c r="BJ472">
        <f>DI472</f>
        <v>0</v>
      </c>
      <c r="BK472">
        <f>L472</f>
        <v>0</v>
      </c>
      <c r="BL472">
        <f>BH472*BI472*BJ472</f>
        <v>0</v>
      </c>
      <c r="BM472">
        <f>(BK472-BC472)/BJ472</f>
        <v>0</v>
      </c>
      <c r="BN472">
        <f>(BA472-BG472)/BG472</f>
        <v>0</v>
      </c>
      <c r="BO472">
        <f>AZ472/(BB472+AZ472/BG472)</f>
        <v>0</v>
      </c>
      <c r="BP472" t="s">
        <v>437</v>
      </c>
      <c r="BQ472">
        <v>0</v>
      </c>
      <c r="BR472">
        <f>IF(BQ472&lt;&gt;0, BQ472, BO472)</f>
        <v>0</v>
      </c>
      <c r="BS472">
        <f>1-BR472/BG472</f>
        <v>0</v>
      </c>
      <c r="BT472">
        <f>(BG472-BF472)/(BG472-BR472)</f>
        <v>0</v>
      </c>
      <c r="BU472">
        <f>(BA472-BG472)/(BA472-BR472)</f>
        <v>0</v>
      </c>
      <c r="BV472">
        <f>(BG472-BF472)/(BG472-AZ472)</f>
        <v>0</v>
      </c>
      <c r="BW472">
        <f>(BA472-BG472)/(BA472-AZ472)</f>
        <v>0</v>
      </c>
      <c r="BX472">
        <f>(BT472*BR472/BF472)</f>
        <v>0</v>
      </c>
      <c r="BY472">
        <f>(1-BX472)</f>
        <v>0</v>
      </c>
      <c r="DH472">
        <f>$B$11*EG472+$C$11*EH472+$F$11*ES472*(1-EV472)</f>
        <v>0</v>
      </c>
      <c r="DI472">
        <f>DH472*DJ472</f>
        <v>0</v>
      </c>
      <c r="DJ472">
        <f>($B$11*$D$9+$C$11*$D$9+$F$11*((FF472+EX472)/MAX(FF472+EX472+FG472, 0.1)*$I$9+FG472/MAX(FF472+EX472+FG472, 0.1)*$J$9))/($B$11+$C$11+$F$11)</f>
        <v>0</v>
      </c>
      <c r="DK472">
        <f>($B$11*$K$9+$C$11*$K$9+$F$11*((FF472+EX472)/MAX(FF472+EX472+FG472, 0.1)*$P$9+FG472/MAX(FF472+EX472+FG472, 0.1)*$Q$9))/($B$11+$C$11+$F$11)</f>
        <v>0</v>
      </c>
      <c r="DL472">
        <v>6</v>
      </c>
      <c r="DM472">
        <v>0.5</v>
      </c>
      <c r="DN472" t="s">
        <v>438</v>
      </c>
      <c r="DO472">
        <v>2</v>
      </c>
      <c r="DP472" t="b">
        <v>1</v>
      </c>
      <c r="DQ472">
        <v>1761414750.84615</v>
      </c>
      <c r="DR472">
        <v>1115.38307692308</v>
      </c>
      <c r="DS472">
        <v>1160.53</v>
      </c>
      <c r="DT472">
        <v>28.6484</v>
      </c>
      <c r="DU472">
        <v>25.7779307692308</v>
      </c>
      <c r="DV472">
        <v>1114.28615384615</v>
      </c>
      <c r="DW472">
        <v>28.3332076923077</v>
      </c>
      <c r="DX472">
        <v>500.006384615385</v>
      </c>
      <c r="DY472">
        <v>90.2794</v>
      </c>
      <c r="DZ472">
        <v>0.0368463</v>
      </c>
      <c r="EA472">
        <v>36.1670923076923</v>
      </c>
      <c r="EB472">
        <v>35.9928307692308</v>
      </c>
      <c r="EC472">
        <v>999.9</v>
      </c>
      <c r="ED472">
        <v>0</v>
      </c>
      <c r="EE472">
        <v>0</v>
      </c>
      <c r="EF472">
        <v>9996.39076923077</v>
      </c>
      <c r="EG472">
        <v>0</v>
      </c>
      <c r="EH472">
        <v>1275.82461538462</v>
      </c>
      <c r="EI472">
        <v>-45.1469846153846</v>
      </c>
      <c r="EJ472">
        <v>1148.27846153846</v>
      </c>
      <c r="EK472">
        <v>1191.23692307692</v>
      </c>
      <c r="EL472">
        <v>2.87046461538461</v>
      </c>
      <c r="EM472">
        <v>1160.53</v>
      </c>
      <c r="EN472">
        <v>25.7779307692308</v>
      </c>
      <c r="EO472">
        <v>2.58636153846154</v>
      </c>
      <c r="EP472">
        <v>2.32721615384615</v>
      </c>
      <c r="EQ472">
        <v>21.5804076923077</v>
      </c>
      <c r="ER472">
        <v>19.8660230769231</v>
      </c>
      <c r="ES472">
        <v>1200.00307692308</v>
      </c>
      <c r="ET472">
        <v>0.966991307692307</v>
      </c>
      <c r="EU472">
        <v>0.0330086692307692</v>
      </c>
      <c r="EV472">
        <v>0</v>
      </c>
      <c r="EW472">
        <v>1334.36769230769</v>
      </c>
      <c r="EX472">
        <v>5.00059</v>
      </c>
      <c r="EY472">
        <v>16524.6230769231</v>
      </c>
      <c r="EZ472">
        <v>10358.7153846154</v>
      </c>
      <c r="FA472">
        <v>51.7833846153846</v>
      </c>
      <c r="FB472">
        <v>53.3988461538462</v>
      </c>
      <c r="FC472">
        <v>52.062</v>
      </c>
      <c r="FD472">
        <v>52.8410769230769</v>
      </c>
      <c r="FE472">
        <v>52.8216923076923</v>
      </c>
      <c r="FF472">
        <v>1155.55307692308</v>
      </c>
      <c r="FG472">
        <v>39.4476923076923</v>
      </c>
      <c r="FH472">
        <v>0</v>
      </c>
      <c r="FI472">
        <v>1761414718.9</v>
      </c>
      <c r="FJ472">
        <v>0</v>
      </c>
      <c r="FK472">
        <v>1334.31615384615</v>
      </c>
      <c r="FL472">
        <v>-4.40068377167177</v>
      </c>
      <c r="FM472">
        <v>-61.8461538204469</v>
      </c>
      <c r="FN472">
        <v>16523.9846153846</v>
      </c>
      <c r="FO472">
        <v>15</v>
      </c>
      <c r="FP472">
        <v>0</v>
      </c>
      <c r="FQ472" t="s">
        <v>439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-44.714575</v>
      </c>
      <c r="GD472">
        <v>-7.82065714285711</v>
      </c>
      <c r="GE472">
        <v>1.06371797572242</v>
      </c>
      <c r="GF472">
        <v>0</v>
      </c>
      <c r="GG472">
        <v>1334.54264705882</v>
      </c>
      <c r="GH472">
        <v>-4.77173415574241</v>
      </c>
      <c r="GI472">
        <v>0.537506819784539</v>
      </c>
      <c r="GJ472">
        <v>-1</v>
      </c>
      <c r="GK472">
        <v>2.8808195</v>
      </c>
      <c r="GL472">
        <v>-0.260868721804507</v>
      </c>
      <c r="GM472">
        <v>0.0251019623685081</v>
      </c>
      <c r="GN472">
        <v>0</v>
      </c>
      <c r="GO472">
        <v>0</v>
      </c>
      <c r="GP472">
        <v>2</v>
      </c>
      <c r="GQ472" t="s">
        <v>473</v>
      </c>
      <c r="GR472">
        <v>3.12938</v>
      </c>
      <c r="GS472">
        <v>2.71512</v>
      </c>
      <c r="GT472">
        <v>0.174045</v>
      </c>
      <c r="GU472">
        <v>0.178408</v>
      </c>
      <c r="GV472">
        <v>0.112792</v>
      </c>
      <c r="GW472">
        <v>0.105047</v>
      </c>
      <c r="GX472">
        <v>30252.8</v>
      </c>
      <c r="GY472">
        <v>31970.1</v>
      </c>
      <c r="GZ472">
        <v>33228.8</v>
      </c>
      <c r="HA472">
        <v>35324.4</v>
      </c>
      <c r="HB472">
        <v>41911.8</v>
      </c>
      <c r="HC472">
        <v>45516.9</v>
      </c>
      <c r="HD472">
        <v>52066.9</v>
      </c>
      <c r="HE472">
        <v>56568.9</v>
      </c>
      <c r="HF472">
        <v>1.7725</v>
      </c>
      <c r="HG472">
        <v>1.63598</v>
      </c>
      <c r="HH472">
        <v>0.0026077</v>
      </c>
      <c r="HI472">
        <v>0</v>
      </c>
      <c r="HJ472">
        <v>35.9457</v>
      </c>
      <c r="HK472">
        <v>999.9</v>
      </c>
      <c r="HL472">
        <v>56.818</v>
      </c>
      <c r="HM472">
        <v>29.94</v>
      </c>
      <c r="HN472">
        <v>26.7209</v>
      </c>
      <c r="HO472">
        <v>56.0778</v>
      </c>
      <c r="HP472">
        <v>42.6643</v>
      </c>
      <c r="HQ472">
        <v>1</v>
      </c>
      <c r="HR472">
        <v>1.3951</v>
      </c>
      <c r="HS472">
        <v>4.82127</v>
      </c>
      <c r="HT472">
        <v>20.0686</v>
      </c>
      <c r="HU472">
        <v>5.19153</v>
      </c>
      <c r="HV472">
        <v>12.0102</v>
      </c>
      <c r="HW472">
        <v>4.9728</v>
      </c>
      <c r="HX472">
        <v>3.29497</v>
      </c>
      <c r="HY472">
        <v>9999</v>
      </c>
      <c r="HZ472">
        <v>9999</v>
      </c>
      <c r="IA472">
        <v>999.9</v>
      </c>
      <c r="IB472">
        <v>9999</v>
      </c>
      <c r="IC472">
        <v>1.86325</v>
      </c>
      <c r="ID472">
        <v>1.86813</v>
      </c>
      <c r="IE472">
        <v>1.86783</v>
      </c>
      <c r="IF472">
        <v>1.86905</v>
      </c>
      <c r="IG472">
        <v>1.86983</v>
      </c>
      <c r="IH472">
        <v>1.86597</v>
      </c>
      <c r="II472">
        <v>1.86697</v>
      </c>
      <c r="IJ472">
        <v>1.86844</v>
      </c>
      <c r="IK472">
        <v>5</v>
      </c>
      <c r="IL472">
        <v>0</v>
      </c>
      <c r="IM472">
        <v>0</v>
      </c>
      <c r="IN472">
        <v>0</v>
      </c>
      <c r="IO472" t="s">
        <v>441</v>
      </c>
      <c r="IP472" t="s">
        <v>442</v>
      </c>
      <c r="IQ472" t="s">
        <v>443</v>
      </c>
      <c r="IR472" t="s">
        <v>443</v>
      </c>
      <c r="IS472" t="s">
        <v>443</v>
      </c>
      <c r="IT472" t="s">
        <v>443</v>
      </c>
      <c r="IU472">
        <v>0</v>
      </c>
      <c r="IV472">
        <v>100</v>
      </c>
      <c r="IW472">
        <v>100</v>
      </c>
      <c r="IX472">
        <v>1.1</v>
      </c>
      <c r="IY472">
        <v>0.3152</v>
      </c>
      <c r="IZ472">
        <v>1.09748391826392</v>
      </c>
      <c r="JA472">
        <v>0</v>
      </c>
      <c r="JB472">
        <v>0</v>
      </c>
      <c r="JC472">
        <v>0</v>
      </c>
      <c r="JD472">
        <v>0.315191680746845</v>
      </c>
      <c r="JE472">
        <v>0</v>
      </c>
      <c r="JF472">
        <v>0</v>
      </c>
      <c r="JG472">
        <v>0</v>
      </c>
      <c r="JH472">
        <v>5</v>
      </c>
      <c r="JI472">
        <v>2273</v>
      </c>
      <c r="JJ472">
        <v>0</v>
      </c>
      <c r="JK472">
        <v>25</v>
      </c>
      <c r="JL472">
        <v>29356912.6</v>
      </c>
      <c r="JM472">
        <v>29356912.6</v>
      </c>
      <c r="JN472">
        <v>2.36206</v>
      </c>
      <c r="JO472">
        <v>2.60864</v>
      </c>
      <c r="JP472">
        <v>1.54785</v>
      </c>
      <c r="JQ472">
        <v>2.31689</v>
      </c>
      <c r="JR472">
        <v>1.64673</v>
      </c>
      <c r="JS472">
        <v>2.38281</v>
      </c>
      <c r="JT472">
        <v>34.1452</v>
      </c>
      <c r="JU472">
        <v>24.1751</v>
      </c>
      <c r="JV472">
        <v>18</v>
      </c>
      <c r="JW472">
        <v>500.467</v>
      </c>
      <c r="JX472">
        <v>403.82</v>
      </c>
      <c r="JY472">
        <v>29.7081</v>
      </c>
      <c r="JZ472">
        <v>43.8899</v>
      </c>
      <c r="KA472">
        <v>29.9984</v>
      </c>
      <c r="KB472">
        <v>43.8782</v>
      </c>
      <c r="KC472">
        <v>43.7828</v>
      </c>
      <c r="KD472">
        <v>47.3939</v>
      </c>
      <c r="KE472">
        <v>0</v>
      </c>
      <c r="KF472">
        <v>100</v>
      </c>
      <c r="KG472">
        <v>29.7143</v>
      </c>
      <c r="KH472">
        <v>1210.71</v>
      </c>
      <c r="KI472">
        <v>34.6858</v>
      </c>
      <c r="KJ472">
        <v>94.4833</v>
      </c>
      <c r="KK472">
        <v>91.5837</v>
      </c>
    </row>
    <row r="473" spans="1:297">
      <c r="A473">
        <v>457</v>
      </c>
      <c r="B473">
        <v>1761414764</v>
      </c>
      <c r="C473">
        <v>6583</v>
      </c>
      <c r="D473" t="s">
        <v>1360</v>
      </c>
      <c r="E473" t="s">
        <v>1361</v>
      </c>
      <c r="F473">
        <v>5</v>
      </c>
      <c r="G473" t="s">
        <v>1217</v>
      </c>
      <c r="H473" t="s">
        <v>436</v>
      </c>
      <c r="I473">
        <v>1761414755.84615</v>
      </c>
      <c r="J473">
        <f>(K473)/1000</f>
        <v>0</v>
      </c>
      <c r="K473">
        <f>IF(DP473, AN473, AH473)</f>
        <v>0</v>
      </c>
      <c r="L473">
        <f>IF(DP473, AI473, AG473)</f>
        <v>0</v>
      </c>
      <c r="M473">
        <f>DR473 - IF(AU473&gt;1, L473*DL473*100.0/(AW473), 0)</f>
        <v>0</v>
      </c>
      <c r="N473">
        <f>((T473-J473/2)*M473-L473)/(T473+J473/2)</f>
        <v>0</v>
      </c>
      <c r="O473">
        <f>N473*(DY473+DZ473)/1000.0</f>
        <v>0</v>
      </c>
      <c r="P473">
        <f>(DR473 - IF(AU473&gt;1, L473*DL473*100.0/(AW473), 0))*(DY473+DZ473)/1000.0</f>
        <v>0</v>
      </c>
      <c r="Q473">
        <f>2.0/((1/S473-1/R473)+SIGN(S473)*SQRT((1/S473-1/R473)*(1/S473-1/R473) + 4*DM473/((DM473+1)*(DM473+1))*(2*1/S473*1/R473-1/R473*1/R473)))</f>
        <v>0</v>
      </c>
      <c r="R473">
        <f>IF(LEFT(DN473,1)&lt;&gt;"0",IF(LEFT(DN473,1)="1",3.0,DO473),$D$5+$E$5*(EF473*DY473/($K$5*1000))+$F$5*(EF473*DY473/($K$5*1000))*MAX(MIN(DL473,$J$5),$I$5)*MAX(MIN(DL473,$J$5),$I$5)+$G$5*MAX(MIN(DL473,$J$5),$I$5)*(EF473*DY473/($K$5*1000))+$H$5*(EF473*DY473/($K$5*1000))*(EF473*DY473/($K$5*1000)))</f>
        <v>0</v>
      </c>
      <c r="S473">
        <f>J473*(1000-(1000*0.61365*exp(17.502*W473/(240.97+W473))/(DY473+DZ473)+DT473)/2)/(1000*0.61365*exp(17.502*W473/(240.97+W473))/(DY473+DZ473)-DT473)</f>
        <v>0</v>
      </c>
      <c r="T473">
        <f>1/((DM473+1)/(Q473/1.6)+1/(R473/1.37)) + DM473/((DM473+1)/(Q473/1.6) + DM473/(R473/1.37))</f>
        <v>0</v>
      </c>
      <c r="U473">
        <f>(DH473*DK473)</f>
        <v>0</v>
      </c>
      <c r="V473">
        <f>(EA473+(U473+2*0.95*5.67E-8*(((EA473+$B$7)+273)^4-(EA473+273)^4)-44100*J473)/(1.84*29.3*R473+8*0.95*5.67E-8*(EA473+273)^3))</f>
        <v>0</v>
      </c>
      <c r="W473">
        <f>($C$7*EB473+$D$7*EC473+$E$7*V473)</f>
        <v>0</v>
      </c>
      <c r="X473">
        <f>0.61365*exp(17.502*W473/(240.97+W473))</f>
        <v>0</v>
      </c>
      <c r="Y473">
        <f>(Z473/AA473*100)</f>
        <v>0</v>
      </c>
      <c r="Z473">
        <f>DT473*(DY473+DZ473)/1000</f>
        <v>0</v>
      </c>
      <c r="AA473">
        <f>0.61365*exp(17.502*EA473/(240.97+EA473))</f>
        <v>0</v>
      </c>
      <c r="AB473">
        <f>(X473-DT473*(DY473+DZ473)/1000)</f>
        <v>0</v>
      </c>
      <c r="AC473">
        <f>(-J473*44100)</f>
        <v>0</v>
      </c>
      <c r="AD473">
        <f>2*29.3*R473*0.92*(EA473-W473)</f>
        <v>0</v>
      </c>
      <c r="AE473">
        <f>2*0.95*5.67E-8*(((EA473+$B$7)+273)^4-(W473+273)^4)</f>
        <v>0</v>
      </c>
      <c r="AF473">
        <f>U473+AE473+AC473+AD473</f>
        <v>0</v>
      </c>
      <c r="AG473">
        <f>DX473*AU473*(DS473-DR473*(1000-AU473*DU473)/(1000-AU473*DT473))/(100*DL473)</f>
        <v>0</v>
      </c>
      <c r="AH473">
        <f>1000*DX473*AU473*(DT473-DU473)/(100*DL473*(1000-AU473*DT473))</f>
        <v>0</v>
      </c>
      <c r="AI473">
        <f>(AJ473 - AK473 - DY473*1E3/(8.314*(EA473+273.15)) * AM473/DX473 * AL473) * DX473/(100*DL473) * (1000 - DU473)/1000</f>
        <v>0</v>
      </c>
      <c r="AJ473">
        <v>1224.43492789305</v>
      </c>
      <c r="AK473">
        <v>1189.69187878788</v>
      </c>
      <c r="AL473">
        <v>3.29278980044324</v>
      </c>
      <c r="AM473">
        <v>65.3915502829197</v>
      </c>
      <c r="AN473">
        <f>(AP473 - AO473 + DY473*1E3/(8.314*(EA473+273.15)) * AR473/DX473 * AQ473) * DX473/(100*DL473) * 1000/(1000 - AP473)</f>
        <v>0</v>
      </c>
      <c r="AO473">
        <v>25.7832542260468</v>
      </c>
      <c r="AP473">
        <v>28.6020812121212</v>
      </c>
      <c r="AQ473">
        <v>-0.000367044459143355</v>
      </c>
      <c r="AR473">
        <v>110.494569577737</v>
      </c>
      <c r="AS473">
        <v>0</v>
      </c>
      <c r="AT473">
        <v>0</v>
      </c>
      <c r="AU473">
        <f>IF(AS473*$H$13&gt;=AW473,1.0,(AW473/(AW473-AS473*$H$13)))</f>
        <v>0</v>
      </c>
      <c r="AV473">
        <f>(AU473-1)*100</f>
        <v>0</v>
      </c>
      <c r="AW473">
        <f>MAX(0,($B$13+$C$13*EF473)/(1+$D$13*EF473)*DY473/(EA473+273)*$E$13)</f>
        <v>0</v>
      </c>
      <c r="AX473" t="s">
        <v>437</v>
      </c>
      <c r="AY473" t="s">
        <v>437</v>
      </c>
      <c r="AZ473">
        <v>0</v>
      </c>
      <c r="BA473">
        <v>0</v>
      </c>
      <c r="BB473">
        <f>1-AZ473/BA473</f>
        <v>0</v>
      </c>
      <c r="BC473">
        <v>0</v>
      </c>
      <c r="BD473" t="s">
        <v>437</v>
      </c>
      <c r="BE473" t="s">
        <v>437</v>
      </c>
      <c r="BF473">
        <v>0</v>
      </c>
      <c r="BG473">
        <v>0</v>
      </c>
      <c r="BH473">
        <f>1-BF473/BG473</f>
        <v>0</v>
      </c>
      <c r="BI473">
        <v>0.5</v>
      </c>
      <c r="BJ473">
        <f>DI473</f>
        <v>0</v>
      </c>
      <c r="BK473">
        <f>L473</f>
        <v>0</v>
      </c>
      <c r="BL473">
        <f>BH473*BI473*BJ473</f>
        <v>0</v>
      </c>
      <c r="BM473">
        <f>(BK473-BC473)/BJ473</f>
        <v>0</v>
      </c>
      <c r="BN473">
        <f>(BA473-BG473)/BG473</f>
        <v>0</v>
      </c>
      <c r="BO473">
        <f>AZ473/(BB473+AZ473/BG473)</f>
        <v>0</v>
      </c>
      <c r="BP473" t="s">
        <v>437</v>
      </c>
      <c r="BQ473">
        <v>0</v>
      </c>
      <c r="BR473">
        <f>IF(BQ473&lt;&gt;0, BQ473, BO473)</f>
        <v>0</v>
      </c>
      <c r="BS473">
        <f>1-BR473/BG473</f>
        <v>0</v>
      </c>
      <c r="BT473">
        <f>(BG473-BF473)/(BG473-BR473)</f>
        <v>0</v>
      </c>
      <c r="BU473">
        <f>(BA473-BG473)/(BA473-BR473)</f>
        <v>0</v>
      </c>
      <c r="BV473">
        <f>(BG473-BF473)/(BG473-AZ473)</f>
        <v>0</v>
      </c>
      <c r="BW473">
        <f>(BA473-BG473)/(BA473-AZ473)</f>
        <v>0</v>
      </c>
      <c r="BX473">
        <f>(BT473*BR473/BF473)</f>
        <v>0</v>
      </c>
      <c r="BY473">
        <f>(1-BX473)</f>
        <v>0</v>
      </c>
      <c r="DH473">
        <f>$B$11*EG473+$C$11*EH473+$F$11*ES473*(1-EV473)</f>
        <v>0</v>
      </c>
      <c r="DI473">
        <f>DH473*DJ473</f>
        <v>0</v>
      </c>
      <c r="DJ473">
        <f>($B$11*$D$9+$C$11*$D$9+$F$11*((FF473+EX473)/MAX(FF473+EX473+FG473, 0.1)*$I$9+FG473/MAX(FF473+EX473+FG473, 0.1)*$J$9))/($B$11+$C$11+$F$11)</f>
        <v>0</v>
      </c>
      <c r="DK473">
        <f>($B$11*$K$9+$C$11*$K$9+$F$11*((FF473+EX473)/MAX(FF473+EX473+FG473, 0.1)*$P$9+FG473/MAX(FF473+EX473+FG473, 0.1)*$Q$9))/($B$11+$C$11+$F$11)</f>
        <v>0</v>
      </c>
      <c r="DL473">
        <v>6</v>
      </c>
      <c r="DM473">
        <v>0.5</v>
      </c>
      <c r="DN473" t="s">
        <v>438</v>
      </c>
      <c r="DO473">
        <v>2</v>
      </c>
      <c r="DP473" t="b">
        <v>1</v>
      </c>
      <c r="DQ473">
        <v>1761414755.84615</v>
      </c>
      <c r="DR473">
        <v>1132.07307692308</v>
      </c>
      <c r="DS473">
        <v>1177.08461538462</v>
      </c>
      <c r="DT473">
        <v>28.6293615384615</v>
      </c>
      <c r="DU473">
        <v>25.7804846153846</v>
      </c>
      <c r="DV473">
        <v>1130.97461538462</v>
      </c>
      <c r="DW473">
        <v>28.3141692307692</v>
      </c>
      <c r="DX473">
        <v>499.997692307692</v>
      </c>
      <c r="DY473">
        <v>90.2793923076923</v>
      </c>
      <c r="DZ473">
        <v>0.0369748384615385</v>
      </c>
      <c r="EA473">
        <v>36.1622538461538</v>
      </c>
      <c r="EB473">
        <v>35.9914692307692</v>
      </c>
      <c r="EC473">
        <v>999.9</v>
      </c>
      <c r="ED473">
        <v>0</v>
      </c>
      <c r="EE473">
        <v>0</v>
      </c>
      <c r="EF473">
        <v>9992.16384615385</v>
      </c>
      <c r="EG473">
        <v>0</v>
      </c>
      <c r="EH473">
        <v>1275.88153846154</v>
      </c>
      <c r="EI473">
        <v>-45.0131076923077</v>
      </c>
      <c r="EJ473">
        <v>1165.43769230769</v>
      </c>
      <c r="EK473">
        <v>1208.23307692308</v>
      </c>
      <c r="EL473">
        <v>2.84887923076923</v>
      </c>
      <c r="EM473">
        <v>1177.08461538462</v>
      </c>
      <c r="EN473">
        <v>25.7804846153846</v>
      </c>
      <c r="EO473">
        <v>2.58464230769231</v>
      </c>
      <c r="EP473">
        <v>2.32744615384615</v>
      </c>
      <c r="EQ473">
        <v>21.5695461538462</v>
      </c>
      <c r="ER473">
        <v>19.8676076923077</v>
      </c>
      <c r="ES473">
        <v>1199.99076923077</v>
      </c>
      <c r="ET473">
        <v>0.966990692307692</v>
      </c>
      <c r="EU473">
        <v>0.0330092846153846</v>
      </c>
      <c r="EV473">
        <v>0</v>
      </c>
      <c r="EW473">
        <v>1334.05538461538</v>
      </c>
      <c r="EX473">
        <v>5.00059</v>
      </c>
      <c r="EY473">
        <v>16519.6</v>
      </c>
      <c r="EZ473">
        <v>10358.6</v>
      </c>
      <c r="FA473">
        <v>51.7881538461538</v>
      </c>
      <c r="FB473">
        <v>53.3797692307692</v>
      </c>
      <c r="FC473">
        <v>52.0572307692308</v>
      </c>
      <c r="FD473">
        <v>52.8216923076923</v>
      </c>
      <c r="FE473">
        <v>52.8168461538462</v>
      </c>
      <c r="FF473">
        <v>1155.54076923077</v>
      </c>
      <c r="FG473">
        <v>39.45</v>
      </c>
      <c r="FH473">
        <v>0</v>
      </c>
      <c r="FI473">
        <v>1761414724.3</v>
      </c>
      <c r="FJ473">
        <v>0</v>
      </c>
      <c r="FK473">
        <v>1333.9112</v>
      </c>
      <c r="FL473">
        <v>-4.15769231618459</v>
      </c>
      <c r="FM473">
        <v>-53.1692308748634</v>
      </c>
      <c r="FN473">
        <v>16518.592</v>
      </c>
      <c r="FO473">
        <v>15</v>
      </c>
      <c r="FP473">
        <v>0</v>
      </c>
      <c r="FQ473" t="s">
        <v>439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-45.0656523809524</v>
      </c>
      <c r="GD473">
        <v>-0.132116883116963</v>
      </c>
      <c r="GE473">
        <v>0.629542731723399</v>
      </c>
      <c r="GF473">
        <v>1</v>
      </c>
      <c r="GG473">
        <v>1334.19852941176</v>
      </c>
      <c r="GH473">
        <v>-3.98120703597916</v>
      </c>
      <c r="GI473">
        <v>0.465403887550058</v>
      </c>
      <c r="GJ473">
        <v>-1</v>
      </c>
      <c r="GK473">
        <v>2.86104333333333</v>
      </c>
      <c r="GL473">
        <v>-0.256125974025969</v>
      </c>
      <c r="GM473">
        <v>0.0258675732536267</v>
      </c>
      <c r="GN473">
        <v>0</v>
      </c>
      <c r="GO473">
        <v>1</v>
      </c>
      <c r="GP473">
        <v>2</v>
      </c>
      <c r="GQ473" t="s">
        <v>446</v>
      </c>
      <c r="GR473">
        <v>3.12946</v>
      </c>
      <c r="GS473">
        <v>2.71488</v>
      </c>
      <c r="GT473">
        <v>0.175631</v>
      </c>
      <c r="GU473">
        <v>0.18012</v>
      </c>
      <c r="GV473">
        <v>0.112743</v>
      </c>
      <c r="GW473">
        <v>0.105054</v>
      </c>
      <c r="GX473">
        <v>30195.6</v>
      </c>
      <c r="GY473">
        <v>31904.6</v>
      </c>
      <c r="GZ473">
        <v>33230.1</v>
      </c>
      <c r="HA473">
        <v>35325.9</v>
      </c>
      <c r="HB473">
        <v>41915.4</v>
      </c>
      <c r="HC473">
        <v>45518.5</v>
      </c>
      <c r="HD473">
        <v>52068.5</v>
      </c>
      <c r="HE473">
        <v>56571.1</v>
      </c>
      <c r="HF473">
        <v>1.77278</v>
      </c>
      <c r="HG473">
        <v>1.63627</v>
      </c>
      <c r="HH473">
        <v>0.00245869</v>
      </c>
      <c r="HI473">
        <v>0</v>
      </c>
      <c r="HJ473">
        <v>35.9416</v>
      </c>
      <c r="HK473">
        <v>999.9</v>
      </c>
      <c r="HL473">
        <v>56.818</v>
      </c>
      <c r="HM473">
        <v>29.94</v>
      </c>
      <c r="HN473">
        <v>26.7225</v>
      </c>
      <c r="HO473">
        <v>56.0278</v>
      </c>
      <c r="HP473">
        <v>42.7003</v>
      </c>
      <c r="HQ473">
        <v>1</v>
      </c>
      <c r="HR473">
        <v>1.39337</v>
      </c>
      <c r="HS473">
        <v>4.79495</v>
      </c>
      <c r="HT473">
        <v>20.0694</v>
      </c>
      <c r="HU473">
        <v>5.19153</v>
      </c>
      <c r="HV473">
        <v>12.0101</v>
      </c>
      <c r="HW473">
        <v>4.9728</v>
      </c>
      <c r="HX473">
        <v>3.295</v>
      </c>
      <c r="HY473">
        <v>9999</v>
      </c>
      <c r="HZ473">
        <v>9999</v>
      </c>
      <c r="IA473">
        <v>999.9</v>
      </c>
      <c r="IB473">
        <v>9999</v>
      </c>
      <c r="IC473">
        <v>1.86325</v>
      </c>
      <c r="ID473">
        <v>1.86813</v>
      </c>
      <c r="IE473">
        <v>1.86783</v>
      </c>
      <c r="IF473">
        <v>1.86905</v>
      </c>
      <c r="IG473">
        <v>1.86984</v>
      </c>
      <c r="IH473">
        <v>1.86595</v>
      </c>
      <c r="II473">
        <v>1.86698</v>
      </c>
      <c r="IJ473">
        <v>1.86844</v>
      </c>
      <c r="IK473">
        <v>5</v>
      </c>
      <c r="IL473">
        <v>0</v>
      </c>
      <c r="IM473">
        <v>0</v>
      </c>
      <c r="IN473">
        <v>0</v>
      </c>
      <c r="IO473" t="s">
        <v>441</v>
      </c>
      <c r="IP473" t="s">
        <v>442</v>
      </c>
      <c r="IQ473" t="s">
        <v>443</v>
      </c>
      <c r="IR473" t="s">
        <v>443</v>
      </c>
      <c r="IS473" t="s">
        <v>443</v>
      </c>
      <c r="IT473" t="s">
        <v>443</v>
      </c>
      <c r="IU473">
        <v>0</v>
      </c>
      <c r="IV473">
        <v>100</v>
      </c>
      <c r="IW473">
        <v>100</v>
      </c>
      <c r="IX473">
        <v>1.1</v>
      </c>
      <c r="IY473">
        <v>0.3152</v>
      </c>
      <c r="IZ473">
        <v>1.09748391826392</v>
      </c>
      <c r="JA473">
        <v>0</v>
      </c>
      <c r="JB473">
        <v>0</v>
      </c>
      <c r="JC473">
        <v>0</v>
      </c>
      <c r="JD473">
        <v>0.315191680746845</v>
      </c>
      <c r="JE473">
        <v>0</v>
      </c>
      <c r="JF473">
        <v>0</v>
      </c>
      <c r="JG473">
        <v>0</v>
      </c>
      <c r="JH473">
        <v>5</v>
      </c>
      <c r="JI473">
        <v>2273</v>
      </c>
      <c r="JJ473">
        <v>0</v>
      </c>
      <c r="JK473">
        <v>25</v>
      </c>
      <c r="JL473">
        <v>29356912.7</v>
      </c>
      <c r="JM473">
        <v>29356912.7</v>
      </c>
      <c r="JN473">
        <v>2.39136</v>
      </c>
      <c r="JO473">
        <v>2.60864</v>
      </c>
      <c r="JP473">
        <v>1.54785</v>
      </c>
      <c r="JQ473">
        <v>2.31689</v>
      </c>
      <c r="JR473">
        <v>1.64673</v>
      </c>
      <c r="JS473">
        <v>2.33521</v>
      </c>
      <c r="JT473">
        <v>34.1225</v>
      </c>
      <c r="JU473">
        <v>24.1663</v>
      </c>
      <c r="JV473">
        <v>18</v>
      </c>
      <c r="JW473">
        <v>500.541</v>
      </c>
      <c r="JX473">
        <v>403.895</v>
      </c>
      <c r="JY473">
        <v>29.7139</v>
      </c>
      <c r="JZ473">
        <v>43.8702</v>
      </c>
      <c r="KA473">
        <v>29.9984</v>
      </c>
      <c r="KB473">
        <v>43.8598</v>
      </c>
      <c r="KC473">
        <v>43.7625</v>
      </c>
      <c r="KD473">
        <v>47.8994</v>
      </c>
      <c r="KE473">
        <v>0</v>
      </c>
      <c r="KF473">
        <v>100</v>
      </c>
      <c r="KG473">
        <v>29.7235</v>
      </c>
      <c r="KH473">
        <v>1224.23</v>
      </c>
      <c r="KI473">
        <v>34.6858</v>
      </c>
      <c r="KJ473">
        <v>94.4864</v>
      </c>
      <c r="KK473">
        <v>91.5875</v>
      </c>
    </row>
    <row r="474" spans="1:297">
      <c r="A474">
        <v>458</v>
      </c>
      <c r="B474">
        <v>1761414769</v>
      </c>
      <c r="C474">
        <v>6588</v>
      </c>
      <c r="D474" t="s">
        <v>1362</v>
      </c>
      <c r="E474" t="s">
        <v>1363</v>
      </c>
      <c r="F474">
        <v>5</v>
      </c>
      <c r="G474" t="s">
        <v>1217</v>
      </c>
      <c r="H474" t="s">
        <v>436</v>
      </c>
      <c r="I474">
        <v>1761414760.84615</v>
      </c>
      <c r="J474">
        <f>(K474)/1000</f>
        <v>0</v>
      </c>
      <c r="K474">
        <f>IF(DP474, AN474, AH474)</f>
        <v>0</v>
      </c>
      <c r="L474">
        <f>IF(DP474, AI474, AG474)</f>
        <v>0</v>
      </c>
      <c r="M474">
        <f>DR474 - IF(AU474&gt;1, L474*DL474*100.0/(AW474), 0)</f>
        <v>0</v>
      </c>
      <c r="N474">
        <f>((T474-J474/2)*M474-L474)/(T474+J474/2)</f>
        <v>0</v>
      </c>
      <c r="O474">
        <f>N474*(DY474+DZ474)/1000.0</f>
        <v>0</v>
      </c>
      <c r="P474">
        <f>(DR474 - IF(AU474&gt;1, L474*DL474*100.0/(AW474), 0))*(DY474+DZ474)/1000.0</f>
        <v>0</v>
      </c>
      <c r="Q474">
        <f>2.0/((1/S474-1/R474)+SIGN(S474)*SQRT((1/S474-1/R474)*(1/S474-1/R474) + 4*DM474/((DM474+1)*(DM474+1))*(2*1/S474*1/R474-1/R474*1/R474)))</f>
        <v>0</v>
      </c>
      <c r="R474">
        <f>IF(LEFT(DN474,1)&lt;&gt;"0",IF(LEFT(DN474,1)="1",3.0,DO474),$D$5+$E$5*(EF474*DY474/($K$5*1000))+$F$5*(EF474*DY474/($K$5*1000))*MAX(MIN(DL474,$J$5),$I$5)*MAX(MIN(DL474,$J$5),$I$5)+$G$5*MAX(MIN(DL474,$J$5),$I$5)*(EF474*DY474/($K$5*1000))+$H$5*(EF474*DY474/($K$5*1000))*(EF474*DY474/($K$5*1000)))</f>
        <v>0</v>
      </c>
      <c r="S474">
        <f>J474*(1000-(1000*0.61365*exp(17.502*W474/(240.97+W474))/(DY474+DZ474)+DT474)/2)/(1000*0.61365*exp(17.502*W474/(240.97+W474))/(DY474+DZ474)-DT474)</f>
        <v>0</v>
      </c>
      <c r="T474">
        <f>1/((DM474+1)/(Q474/1.6)+1/(R474/1.37)) + DM474/((DM474+1)/(Q474/1.6) + DM474/(R474/1.37))</f>
        <v>0</v>
      </c>
      <c r="U474">
        <f>(DH474*DK474)</f>
        <v>0</v>
      </c>
      <c r="V474">
        <f>(EA474+(U474+2*0.95*5.67E-8*(((EA474+$B$7)+273)^4-(EA474+273)^4)-44100*J474)/(1.84*29.3*R474+8*0.95*5.67E-8*(EA474+273)^3))</f>
        <v>0</v>
      </c>
      <c r="W474">
        <f>($C$7*EB474+$D$7*EC474+$E$7*V474)</f>
        <v>0</v>
      </c>
      <c r="X474">
        <f>0.61365*exp(17.502*W474/(240.97+W474))</f>
        <v>0</v>
      </c>
      <c r="Y474">
        <f>(Z474/AA474*100)</f>
        <v>0</v>
      </c>
      <c r="Z474">
        <f>DT474*(DY474+DZ474)/1000</f>
        <v>0</v>
      </c>
      <c r="AA474">
        <f>0.61365*exp(17.502*EA474/(240.97+EA474))</f>
        <v>0</v>
      </c>
      <c r="AB474">
        <f>(X474-DT474*(DY474+DZ474)/1000)</f>
        <v>0</v>
      </c>
      <c r="AC474">
        <f>(-J474*44100)</f>
        <v>0</v>
      </c>
      <c r="AD474">
        <f>2*29.3*R474*0.92*(EA474-W474)</f>
        <v>0</v>
      </c>
      <c r="AE474">
        <f>2*0.95*5.67E-8*(((EA474+$B$7)+273)^4-(W474+273)^4)</f>
        <v>0</v>
      </c>
      <c r="AF474">
        <f>U474+AE474+AC474+AD474</f>
        <v>0</v>
      </c>
      <c r="AG474">
        <f>DX474*AU474*(DS474-DR474*(1000-AU474*DU474)/(1000-AU474*DT474))/(100*DL474)</f>
        <v>0</v>
      </c>
      <c r="AH474">
        <f>1000*DX474*AU474*(DT474-DU474)/(100*DL474*(1000-AU474*DT474))</f>
        <v>0</v>
      </c>
      <c r="AI474">
        <f>(AJ474 - AK474 - DY474*1E3/(8.314*(EA474+273.15)) * AM474/DX474 * AL474) * DX474/(100*DL474) * (1000 - DU474)/1000</f>
        <v>0</v>
      </c>
      <c r="AJ474">
        <v>1243.00782938296</v>
      </c>
      <c r="AK474">
        <v>1207.62866666667</v>
      </c>
      <c r="AL474">
        <v>3.60181449376091</v>
      </c>
      <c r="AM474">
        <v>65.3915502829197</v>
      </c>
      <c r="AN474">
        <f>(AP474 - AO474 + DY474*1E3/(8.314*(EA474+273.15)) * AR474/DX474 * AQ474) * DX474/(100*DL474) * 1000/(1000 - AP474)</f>
        <v>0</v>
      </c>
      <c r="AO474">
        <v>25.7854447779681</v>
      </c>
      <c r="AP474">
        <v>28.5838836363636</v>
      </c>
      <c r="AQ474">
        <v>-0.000329869430283481</v>
      </c>
      <c r="AR474">
        <v>110.494569577737</v>
      </c>
      <c r="AS474">
        <v>0</v>
      </c>
      <c r="AT474">
        <v>0</v>
      </c>
      <c r="AU474">
        <f>IF(AS474*$H$13&gt;=AW474,1.0,(AW474/(AW474-AS474*$H$13)))</f>
        <v>0</v>
      </c>
      <c r="AV474">
        <f>(AU474-1)*100</f>
        <v>0</v>
      </c>
      <c r="AW474">
        <f>MAX(0,($B$13+$C$13*EF474)/(1+$D$13*EF474)*DY474/(EA474+273)*$E$13)</f>
        <v>0</v>
      </c>
      <c r="AX474" t="s">
        <v>437</v>
      </c>
      <c r="AY474" t="s">
        <v>437</v>
      </c>
      <c r="AZ474">
        <v>0</v>
      </c>
      <c r="BA474">
        <v>0</v>
      </c>
      <c r="BB474">
        <f>1-AZ474/BA474</f>
        <v>0</v>
      </c>
      <c r="BC474">
        <v>0</v>
      </c>
      <c r="BD474" t="s">
        <v>437</v>
      </c>
      <c r="BE474" t="s">
        <v>437</v>
      </c>
      <c r="BF474">
        <v>0</v>
      </c>
      <c r="BG474">
        <v>0</v>
      </c>
      <c r="BH474">
        <f>1-BF474/BG474</f>
        <v>0</v>
      </c>
      <c r="BI474">
        <v>0.5</v>
      </c>
      <c r="BJ474">
        <f>DI474</f>
        <v>0</v>
      </c>
      <c r="BK474">
        <f>L474</f>
        <v>0</v>
      </c>
      <c r="BL474">
        <f>BH474*BI474*BJ474</f>
        <v>0</v>
      </c>
      <c r="BM474">
        <f>(BK474-BC474)/BJ474</f>
        <v>0</v>
      </c>
      <c r="BN474">
        <f>(BA474-BG474)/BG474</f>
        <v>0</v>
      </c>
      <c r="BO474">
        <f>AZ474/(BB474+AZ474/BG474)</f>
        <v>0</v>
      </c>
      <c r="BP474" t="s">
        <v>437</v>
      </c>
      <c r="BQ474">
        <v>0</v>
      </c>
      <c r="BR474">
        <f>IF(BQ474&lt;&gt;0, BQ474, BO474)</f>
        <v>0</v>
      </c>
      <c r="BS474">
        <f>1-BR474/BG474</f>
        <v>0</v>
      </c>
      <c r="BT474">
        <f>(BG474-BF474)/(BG474-BR474)</f>
        <v>0</v>
      </c>
      <c r="BU474">
        <f>(BA474-BG474)/(BA474-BR474)</f>
        <v>0</v>
      </c>
      <c r="BV474">
        <f>(BG474-BF474)/(BG474-AZ474)</f>
        <v>0</v>
      </c>
      <c r="BW474">
        <f>(BA474-BG474)/(BA474-AZ474)</f>
        <v>0</v>
      </c>
      <c r="BX474">
        <f>(BT474*BR474/BF474)</f>
        <v>0</v>
      </c>
      <c r="BY474">
        <f>(1-BX474)</f>
        <v>0</v>
      </c>
      <c r="DH474">
        <f>$B$11*EG474+$C$11*EH474+$F$11*ES474*(1-EV474)</f>
        <v>0</v>
      </c>
      <c r="DI474">
        <f>DH474*DJ474</f>
        <v>0</v>
      </c>
      <c r="DJ474">
        <f>($B$11*$D$9+$C$11*$D$9+$F$11*((FF474+EX474)/MAX(FF474+EX474+FG474, 0.1)*$I$9+FG474/MAX(FF474+EX474+FG474, 0.1)*$J$9))/($B$11+$C$11+$F$11)</f>
        <v>0</v>
      </c>
      <c r="DK474">
        <f>($B$11*$K$9+$C$11*$K$9+$F$11*((FF474+EX474)/MAX(FF474+EX474+FG474, 0.1)*$P$9+FG474/MAX(FF474+EX474+FG474, 0.1)*$Q$9))/($B$11+$C$11+$F$11)</f>
        <v>0</v>
      </c>
      <c r="DL474">
        <v>6</v>
      </c>
      <c r="DM474">
        <v>0.5</v>
      </c>
      <c r="DN474" t="s">
        <v>438</v>
      </c>
      <c r="DO474">
        <v>2</v>
      </c>
      <c r="DP474" t="b">
        <v>1</v>
      </c>
      <c r="DQ474">
        <v>1761414760.84615</v>
      </c>
      <c r="DR474">
        <v>1148.81461538462</v>
      </c>
      <c r="DS474">
        <v>1194.28692307692</v>
      </c>
      <c r="DT474">
        <v>28.6106076923077</v>
      </c>
      <c r="DU474">
        <v>25.7824230769231</v>
      </c>
      <c r="DV474">
        <v>1147.71692307692</v>
      </c>
      <c r="DW474">
        <v>28.2954153846154</v>
      </c>
      <c r="DX474">
        <v>500.012769230769</v>
      </c>
      <c r="DY474">
        <v>90.2786846153846</v>
      </c>
      <c r="DZ474">
        <v>0.0369032692307692</v>
      </c>
      <c r="EA474">
        <v>36.1575692307692</v>
      </c>
      <c r="EB474">
        <v>35.9882846153846</v>
      </c>
      <c r="EC474">
        <v>999.9</v>
      </c>
      <c r="ED474">
        <v>0</v>
      </c>
      <c r="EE474">
        <v>0</v>
      </c>
      <c r="EF474">
        <v>10007.3084615385</v>
      </c>
      <c r="EG474">
        <v>0</v>
      </c>
      <c r="EH474">
        <v>1275.93384615385</v>
      </c>
      <c r="EI474">
        <v>-45.4729153846154</v>
      </c>
      <c r="EJ474">
        <v>1182.65</v>
      </c>
      <c r="EK474">
        <v>1225.89230769231</v>
      </c>
      <c r="EL474">
        <v>2.82819153846154</v>
      </c>
      <c r="EM474">
        <v>1194.28692307692</v>
      </c>
      <c r="EN474">
        <v>25.7824230769231</v>
      </c>
      <c r="EO474">
        <v>2.58293</v>
      </c>
      <c r="EP474">
        <v>2.32760307692308</v>
      </c>
      <c r="EQ474">
        <v>21.5587153846154</v>
      </c>
      <c r="ER474">
        <v>19.8687</v>
      </c>
      <c r="ES474">
        <v>1199.97461538462</v>
      </c>
      <c r="ET474">
        <v>0.96699</v>
      </c>
      <c r="EU474">
        <v>0.0330099615384615</v>
      </c>
      <c r="EV474">
        <v>0</v>
      </c>
      <c r="EW474">
        <v>1333.59846153846</v>
      </c>
      <c r="EX474">
        <v>5.00059</v>
      </c>
      <c r="EY474">
        <v>16514.9692307692</v>
      </c>
      <c r="EZ474">
        <v>10358.4538461538</v>
      </c>
      <c r="FA474">
        <v>51.7786153846154</v>
      </c>
      <c r="FB474">
        <v>53.375</v>
      </c>
      <c r="FC474">
        <v>52.0381538461538</v>
      </c>
      <c r="FD474">
        <v>52.812</v>
      </c>
      <c r="FE474">
        <v>52.7976923076923</v>
      </c>
      <c r="FF474">
        <v>1155.52461538462</v>
      </c>
      <c r="FG474">
        <v>39.45</v>
      </c>
      <c r="FH474">
        <v>0</v>
      </c>
      <c r="FI474">
        <v>1761414729.1</v>
      </c>
      <c r="FJ474">
        <v>0</v>
      </c>
      <c r="FK474">
        <v>1333.5472</v>
      </c>
      <c r="FL474">
        <v>-4.64846154949005</v>
      </c>
      <c r="FM474">
        <v>-53.9846154604091</v>
      </c>
      <c r="FN474">
        <v>16514.28</v>
      </c>
      <c r="FO474">
        <v>15</v>
      </c>
      <c r="FP474">
        <v>0</v>
      </c>
      <c r="FQ474" t="s">
        <v>439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-45.254515</v>
      </c>
      <c r="GD474">
        <v>-4.10616090225561</v>
      </c>
      <c r="GE474">
        <v>0.773991018859392</v>
      </c>
      <c r="GF474">
        <v>0</v>
      </c>
      <c r="GG474">
        <v>1333.81676470588</v>
      </c>
      <c r="GH474">
        <v>-4.53980137337592</v>
      </c>
      <c r="GI474">
        <v>0.492214208439378</v>
      </c>
      <c r="GJ474">
        <v>-1</v>
      </c>
      <c r="GK474">
        <v>2.837744</v>
      </c>
      <c r="GL474">
        <v>-0.250952481203002</v>
      </c>
      <c r="GM474">
        <v>0.0241377648923839</v>
      </c>
      <c r="GN474">
        <v>0</v>
      </c>
      <c r="GO474">
        <v>0</v>
      </c>
      <c r="GP474">
        <v>2</v>
      </c>
      <c r="GQ474" t="s">
        <v>473</v>
      </c>
      <c r="GR474">
        <v>3.12949</v>
      </c>
      <c r="GS474">
        <v>2.71467</v>
      </c>
      <c r="GT474">
        <v>0.177304</v>
      </c>
      <c r="GU474">
        <v>0.181638</v>
      </c>
      <c r="GV474">
        <v>0.112691</v>
      </c>
      <c r="GW474">
        <v>0.105067</v>
      </c>
      <c r="GX474">
        <v>30135.2</v>
      </c>
      <c r="GY474">
        <v>31846.8</v>
      </c>
      <c r="GZ474">
        <v>33231.2</v>
      </c>
      <c r="HA474">
        <v>35327.6</v>
      </c>
      <c r="HB474">
        <v>41918.7</v>
      </c>
      <c r="HC474">
        <v>45520.1</v>
      </c>
      <c r="HD474">
        <v>52069.7</v>
      </c>
      <c r="HE474">
        <v>56573.7</v>
      </c>
      <c r="HF474">
        <v>1.77318</v>
      </c>
      <c r="HG474">
        <v>1.6363</v>
      </c>
      <c r="HH474">
        <v>0.002563</v>
      </c>
      <c r="HI474">
        <v>0</v>
      </c>
      <c r="HJ474">
        <v>35.9376</v>
      </c>
      <c r="HK474">
        <v>999.9</v>
      </c>
      <c r="HL474">
        <v>56.818</v>
      </c>
      <c r="HM474">
        <v>29.93</v>
      </c>
      <c r="HN474">
        <v>26.7057</v>
      </c>
      <c r="HO474">
        <v>55.7978</v>
      </c>
      <c r="HP474">
        <v>42.512</v>
      </c>
      <c r="HQ474">
        <v>1</v>
      </c>
      <c r="HR474">
        <v>1.39176</v>
      </c>
      <c r="HS474">
        <v>4.77781</v>
      </c>
      <c r="HT474">
        <v>20.07</v>
      </c>
      <c r="HU474">
        <v>5.19138</v>
      </c>
      <c r="HV474">
        <v>12.0099</v>
      </c>
      <c r="HW474">
        <v>4.9727</v>
      </c>
      <c r="HX474">
        <v>3.29495</v>
      </c>
      <c r="HY474">
        <v>9999</v>
      </c>
      <c r="HZ474">
        <v>9999</v>
      </c>
      <c r="IA474">
        <v>999.9</v>
      </c>
      <c r="IB474">
        <v>9999</v>
      </c>
      <c r="IC474">
        <v>1.86325</v>
      </c>
      <c r="ID474">
        <v>1.86813</v>
      </c>
      <c r="IE474">
        <v>1.86783</v>
      </c>
      <c r="IF474">
        <v>1.86905</v>
      </c>
      <c r="IG474">
        <v>1.86984</v>
      </c>
      <c r="IH474">
        <v>1.86594</v>
      </c>
      <c r="II474">
        <v>1.86695</v>
      </c>
      <c r="IJ474">
        <v>1.86844</v>
      </c>
      <c r="IK474">
        <v>5</v>
      </c>
      <c r="IL474">
        <v>0</v>
      </c>
      <c r="IM474">
        <v>0</v>
      </c>
      <c r="IN474">
        <v>0</v>
      </c>
      <c r="IO474" t="s">
        <v>441</v>
      </c>
      <c r="IP474" t="s">
        <v>442</v>
      </c>
      <c r="IQ474" t="s">
        <v>443</v>
      </c>
      <c r="IR474" t="s">
        <v>443</v>
      </c>
      <c r="IS474" t="s">
        <v>443</v>
      </c>
      <c r="IT474" t="s">
        <v>443</v>
      </c>
      <c r="IU474">
        <v>0</v>
      </c>
      <c r="IV474">
        <v>100</v>
      </c>
      <c r="IW474">
        <v>100</v>
      </c>
      <c r="IX474">
        <v>1.1</v>
      </c>
      <c r="IY474">
        <v>0.3152</v>
      </c>
      <c r="IZ474">
        <v>1.09748391826392</v>
      </c>
      <c r="JA474">
        <v>0</v>
      </c>
      <c r="JB474">
        <v>0</v>
      </c>
      <c r="JC474">
        <v>0</v>
      </c>
      <c r="JD474">
        <v>0.315191680746845</v>
      </c>
      <c r="JE474">
        <v>0</v>
      </c>
      <c r="JF474">
        <v>0</v>
      </c>
      <c r="JG474">
        <v>0</v>
      </c>
      <c r="JH474">
        <v>5</v>
      </c>
      <c r="JI474">
        <v>2273</v>
      </c>
      <c r="JJ474">
        <v>0</v>
      </c>
      <c r="JK474">
        <v>25</v>
      </c>
      <c r="JL474">
        <v>29356912.8</v>
      </c>
      <c r="JM474">
        <v>29356912.8</v>
      </c>
      <c r="JN474">
        <v>2.41699</v>
      </c>
      <c r="JO474">
        <v>2.61597</v>
      </c>
      <c r="JP474">
        <v>1.54785</v>
      </c>
      <c r="JQ474">
        <v>2.31689</v>
      </c>
      <c r="JR474">
        <v>1.64673</v>
      </c>
      <c r="JS474">
        <v>2.30713</v>
      </c>
      <c r="JT474">
        <v>34.1452</v>
      </c>
      <c r="JU474">
        <v>24.1663</v>
      </c>
      <c r="JV474">
        <v>18</v>
      </c>
      <c r="JW474">
        <v>500.7</v>
      </c>
      <c r="JX474">
        <v>403.819</v>
      </c>
      <c r="JY474">
        <v>29.7228</v>
      </c>
      <c r="JZ474">
        <v>43.8523</v>
      </c>
      <c r="KA474">
        <v>29.9984</v>
      </c>
      <c r="KB474">
        <v>43.841</v>
      </c>
      <c r="KC474">
        <v>43.7453</v>
      </c>
      <c r="KD474">
        <v>48.4819</v>
      </c>
      <c r="KE474">
        <v>0</v>
      </c>
      <c r="KF474">
        <v>100</v>
      </c>
      <c r="KG474">
        <v>29.732</v>
      </c>
      <c r="KH474">
        <v>1244.58</v>
      </c>
      <c r="KI474">
        <v>34.6858</v>
      </c>
      <c r="KJ474">
        <v>94.4889</v>
      </c>
      <c r="KK474">
        <v>91.5917</v>
      </c>
    </row>
    <row r="475" spans="1:297">
      <c r="A475">
        <v>459</v>
      </c>
      <c r="B475">
        <v>1761414774</v>
      </c>
      <c r="C475">
        <v>6593</v>
      </c>
      <c r="D475" t="s">
        <v>1364</v>
      </c>
      <c r="E475" t="s">
        <v>1365</v>
      </c>
      <c r="F475">
        <v>5</v>
      </c>
      <c r="G475" t="s">
        <v>1217</v>
      </c>
      <c r="H475" t="s">
        <v>436</v>
      </c>
      <c r="I475">
        <v>1761414765.84615</v>
      </c>
      <c r="J475">
        <f>(K475)/1000</f>
        <v>0</v>
      </c>
      <c r="K475">
        <f>IF(DP475, AN475, AH475)</f>
        <v>0</v>
      </c>
      <c r="L475">
        <f>IF(DP475, AI475, AG475)</f>
        <v>0</v>
      </c>
      <c r="M475">
        <f>DR475 - IF(AU475&gt;1, L475*DL475*100.0/(AW475), 0)</f>
        <v>0</v>
      </c>
      <c r="N475">
        <f>((T475-J475/2)*M475-L475)/(T475+J475/2)</f>
        <v>0</v>
      </c>
      <c r="O475">
        <f>N475*(DY475+DZ475)/1000.0</f>
        <v>0</v>
      </c>
      <c r="P475">
        <f>(DR475 - IF(AU475&gt;1, L475*DL475*100.0/(AW475), 0))*(DY475+DZ475)/1000.0</f>
        <v>0</v>
      </c>
      <c r="Q475">
        <f>2.0/((1/S475-1/R475)+SIGN(S475)*SQRT((1/S475-1/R475)*(1/S475-1/R475) + 4*DM475/((DM475+1)*(DM475+1))*(2*1/S475*1/R475-1/R475*1/R475)))</f>
        <v>0</v>
      </c>
      <c r="R475">
        <f>IF(LEFT(DN475,1)&lt;&gt;"0",IF(LEFT(DN475,1)="1",3.0,DO475),$D$5+$E$5*(EF475*DY475/($K$5*1000))+$F$5*(EF475*DY475/($K$5*1000))*MAX(MIN(DL475,$J$5),$I$5)*MAX(MIN(DL475,$J$5),$I$5)+$G$5*MAX(MIN(DL475,$J$5),$I$5)*(EF475*DY475/($K$5*1000))+$H$5*(EF475*DY475/($K$5*1000))*(EF475*DY475/($K$5*1000)))</f>
        <v>0</v>
      </c>
      <c r="S475">
        <f>J475*(1000-(1000*0.61365*exp(17.502*W475/(240.97+W475))/(DY475+DZ475)+DT475)/2)/(1000*0.61365*exp(17.502*W475/(240.97+W475))/(DY475+DZ475)-DT475)</f>
        <v>0</v>
      </c>
      <c r="T475">
        <f>1/((DM475+1)/(Q475/1.6)+1/(R475/1.37)) + DM475/((DM475+1)/(Q475/1.6) + DM475/(R475/1.37))</f>
        <v>0</v>
      </c>
      <c r="U475">
        <f>(DH475*DK475)</f>
        <v>0</v>
      </c>
      <c r="V475">
        <f>(EA475+(U475+2*0.95*5.67E-8*(((EA475+$B$7)+273)^4-(EA475+273)^4)-44100*J475)/(1.84*29.3*R475+8*0.95*5.67E-8*(EA475+273)^3))</f>
        <v>0</v>
      </c>
      <c r="W475">
        <f>($C$7*EB475+$D$7*EC475+$E$7*V475)</f>
        <v>0</v>
      </c>
      <c r="X475">
        <f>0.61365*exp(17.502*W475/(240.97+W475))</f>
        <v>0</v>
      </c>
      <c r="Y475">
        <f>(Z475/AA475*100)</f>
        <v>0</v>
      </c>
      <c r="Z475">
        <f>DT475*(DY475+DZ475)/1000</f>
        <v>0</v>
      </c>
      <c r="AA475">
        <f>0.61365*exp(17.502*EA475/(240.97+EA475))</f>
        <v>0</v>
      </c>
      <c r="AB475">
        <f>(X475-DT475*(DY475+DZ475)/1000)</f>
        <v>0</v>
      </c>
      <c r="AC475">
        <f>(-J475*44100)</f>
        <v>0</v>
      </c>
      <c r="AD475">
        <f>2*29.3*R475*0.92*(EA475-W475)</f>
        <v>0</v>
      </c>
      <c r="AE475">
        <f>2*0.95*5.67E-8*(((EA475+$B$7)+273)^4-(W475+273)^4)</f>
        <v>0</v>
      </c>
      <c r="AF475">
        <f>U475+AE475+AC475+AD475</f>
        <v>0</v>
      </c>
      <c r="AG475">
        <f>DX475*AU475*(DS475-DR475*(1000-AU475*DU475)/(1000-AU475*DT475))/(100*DL475)</f>
        <v>0</v>
      </c>
      <c r="AH475">
        <f>1000*DX475*AU475*(DT475-DU475)/(100*DL475*(1000-AU475*DT475))</f>
        <v>0</v>
      </c>
      <c r="AI475">
        <f>(AJ475 - AK475 - DY475*1E3/(8.314*(EA475+273.15)) * AM475/DX475 * AL475) * DX475/(100*DL475) * (1000 - DU475)/1000</f>
        <v>0</v>
      </c>
      <c r="AJ475">
        <v>1259.58596618276</v>
      </c>
      <c r="AK475">
        <v>1224.36836363636</v>
      </c>
      <c r="AL475">
        <v>3.34108235178223</v>
      </c>
      <c r="AM475">
        <v>65.3915502829197</v>
      </c>
      <c r="AN475">
        <f>(AP475 - AO475 + DY475*1E3/(8.314*(EA475+273.15)) * AR475/DX475 * AQ475) * DX475/(100*DL475) * 1000/(1000 - AP475)</f>
        <v>0</v>
      </c>
      <c r="AO475">
        <v>25.7874536655953</v>
      </c>
      <c r="AP475">
        <v>28.5644612121212</v>
      </c>
      <c r="AQ475">
        <v>-0.000285062596733423</v>
      </c>
      <c r="AR475">
        <v>110.494569577737</v>
      </c>
      <c r="AS475">
        <v>0</v>
      </c>
      <c r="AT475">
        <v>0</v>
      </c>
      <c r="AU475">
        <f>IF(AS475*$H$13&gt;=AW475,1.0,(AW475/(AW475-AS475*$H$13)))</f>
        <v>0</v>
      </c>
      <c r="AV475">
        <f>(AU475-1)*100</f>
        <v>0</v>
      </c>
      <c r="AW475">
        <f>MAX(0,($B$13+$C$13*EF475)/(1+$D$13*EF475)*DY475/(EA475+273)*$E$13)</f>
        <v>0</v>
      </c>
      <c r="AX475" t="s">
        <v>437</v>
      </c>
      <c r="AY475" t="s">
        <v>437</v>
      </c>
      <c r="AZ475">
        <v>0</v>
      </c>
      <c r="BA475">
        <v>0</v>
      </c>
      <c r="BB475">
        <f>1-AZ475/BA475</f>
        <v>0</v>
      </c>
      <c r="BC475">
        <v>0</v>
      </c>
      <c r="BD475" t="s">
        <v>437</v>
      </c>
      <c r="BE475" t="s">
        <v>437</v>
      </c>
      <c r="BF475">
        <v>0</v>
      </c>
      <c r="BG475">
        <v>0</v>
      </c>
      <c r="BH475">
        <f>1-BF475/BG475</f>
        <v>0</v>
      </c>
      <c r="BI475">
        <v>0.5</v>
      </c>
      <c r="BJ475">
        <f>DI475</f>
        <v>0</v>
      </c>
      <c r="BK475">
        <f>L475</f>
        <v>0</v>
      </c>
      <c r="BL475">
        <f>BH475*BI475*BJ475</f>
        <v>0</v>
      </c>
      <c r="BM475">
        <f>(BK475-BC475)/BJ475</f>
        <v>0</v>
      </c>
      <c r="BN475">
        <f>(BA475-BG475)/BG475</f>
        <v>0</v>
      </c>
      <c r="BO475">
        <f>AZ475/(BB475+AZ475/BG475)</f>
        <v>0</v>
      </c>
      <c r="BP475" t="s">
        <v>437</v>
      </c>
      <c r="BQ475">
        <v>0</v>
      </c>
      <c r="BR475">
        <f>IF(BQ475&lt;&gt;0, BQ475, BO475)</f>
        <v>0</v>
      </c>
      <c r="BS475">
        <f>1-BR475/BG475</f>
        <v>0</v>
      </c>
      <c r="BT475">
        <f>(BG475-BF475)/(BG475-BR475)</f>
        <v>0</v>
      </c>
      <c r="BU475">
        <f>(BA475-BG475)/(BA475-BR475)</f>
        <v>0</v>
      </c>
      <c r="BV475">
        <f>(BG475-BF475)/(BG475-AZ475)</f>
        <v>0</v>
      </c>
      <c r="BW475">
        <f>(BA475-BG475)/(BA475-AZ475)</f>
        <v>0</v>
      </c>
      <c r="BX475">
        <f>(BT475*BR475/BF475)</f>
        <v>0</v>
      </c>
      <c r="BY475">
        <f>(1-BX475)</f>
        <v>0</v>
      </c>
      <c r="DH475">
        <f>$B$11*EG475+$C$11*EH475+$F$11*ES475*(1-EV475)</f>
        <v>0</v>
      </c>
      <c r="DI475">
        <f>DH475*DJ475</f>
        <v>0</v>
      </c>
      <c r="DJ475">
        <f>($B$11*$D$9+$C$11*$D$9+$F$11*((FF475+EX475)/MAX(FF475+EX475+FG475, 0.1)*$I$9+FG475/MAX(FF475+EX475+FG475, 0.1)*$J$9))/($B$11+$C$11+$F$11)</f>
        <v>0</v>
      </c>
      <c r="DK475">
        <f>($B$11*$K$9+$C$11*$K$9+$F$11*((FF475+EX475)/MAX(FF475+EX475+FG475, 0.1)*$P$9+FG475/MAX(FF475+EX475+FG475, 0.1)*$Q$9))/($B$11+$C$11+$F$11)</f>
        <v>0</v>
      </c>
      <c r="DL475">
        <v>6</v>
      </c>
      <c r="DM475">
        <v>0.5</v>
      </c>
      <c r="DN475" t="s">
        <v>438</v>
      </c>
      <c r="DO475">
        <v>2</v>
      </c>
      <c r="DP475" t="b">
        <v>1</v>
      </c>
      <c r="DQ475">
        <v>1761414765.84615</v>
      </c>
      <c r="DR475">
        <v>1165.58461538462</v>
      </c>
      <c r="DS475">
        <v>1211</v>
      </c>
      <c r="DT475">
        <v>28.5912769230769</v>
      </c>
      <c r="DU475">
        <v>25.7847923076923</v>
      </c>
      <c r="DV475">
        <v>1164.48692307692</v>
      </c>
      <c r="DW475">
        <v>28.2760846153846</v>
      </c>
      <c r="DX475">
        <v>500.022384615385</v>
      </c>
      <c r="DY475">
        <v>90.2782384615385</v>
      </c>
      <c r="DZ475">
        <v>0.0367224846153846</v>
      </c>
      <c r="EA475">
        <v>36.1595615384615</v>
      </c>
      <c r="EB475">
        <v>35.9867230769231</v>
      </c>
      <c r="EC475">
        <v>999.9</v>
      </c>
      <c r="ED475">
        <v>0</v>
      </c>
      <c r="EE475">
        <v>0</v>
      </c>
      <c r="EF475">
        <v>10011.4423076923</v>
      </c>
      <c r="EG475">
        <v>0</v>
      </c>
      <c r="EH475">
        <v>1275.99076923077</v>
      </c>
      <c r="EI475">
        <v>-45.4158307692308</v>
      </c>
      <c r="EJ475">
        <v>1199.88923076923</v>
      </c>
      <c r="EK475">
        <v>1243.05076923077</v>
      </c>
      <c r="EL475">
        <v>2.80649923076923</v>
      </c>
      <c r="EM475">
        <v>1211</v>
      </c>
      <c r="EN475">
        <v>25.7847923076923</v>
      </c>
      <c r="EO475">
        <v>2.58117076923077</v>
      </c>
      <c r="EP475">
        <v>2.32780384615385</v>
      </c>
      <c r="EQ475">
        <v>21.5475923076923</v>
      </c>
      <c r="ER475">
        <v>19.8701076923077</v>
      </c>
      <c r="ES475">
        <v>1200.00230769231</v>
      </c>
      <c r="ET475">
        <v>0.966990692307692</v>
      </c>
      <c r="EU475">
        <v>0.0330093230769231</v>
      </c>
      <c r="EV475">
        <v>0</v>
      </c>
      <c r="EW475">
        <v>1333.29846153846</v>
      </c>
      <c r="EX475">
        <v>5.00059</v>
      </c>
      <c r="EY475">
        <v>16510.9538461538</v>
      </c>
      <c r="EZ475">
        <v>10358.7076923077</v>
      </c>
      <c r="FA475">
        <v>51.7642307692308</v>
      </c>
      <c r="FB475">
        <v>53.3653076923077</v>
      </c>
      <c r="FC475">
        <v>52.0190769230769</v>
      </c>
      <c r="FD475">
        <v>52.8024615384615</v>
      </c>
      <c r="FE475">
        <v>52.7786153846154</v>
      </c>
      <c r="FF475">
        <v>1155.55230769231</v>
      </c>
      <c r="FG475">
        <v>39.45</v>
      </c>
      <c r="FH475">
        <v>0</v>
      </c>
      <c r="FI475">
        <v>1761414733.9</v>
      </c>
      <c r="FJ475">
        <v>0</v>
      </c>
      <c r="FK475">
        <v>1333.2508</v>
      </c>
      <c r="FL475">
        <v>-3.49769230794138</v>
      </c>
      <c r="FM475">
        <v>-54.6769229262082</v>
      </c>
      <c r="FN475">
        <v>16510.268</v>
      </c>
      <c r="FO475">
        <v>15</v>
      </c>
      <c r="FP475">
        <v>0</v>
      </c>
      <c r="FQ475" t="s">
        <v>439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-45.4877571428571</v>
      </c>
      <c r="GD475">
        <v>-0.658792207792164</v>
      </c>
      <c r="GE475">
        <v>0.640879219414665</v>
      </c>
      <c r="GF475">
        <v>0</v>
      </c>
      <c r="GG475">
        <v>1333.47294117647</v>
      </c>
      <c r="GH475">
        <v>-3.88571428698897</v>
      </c>
      <c r="GI475">
        <v>0.430973790739635</v>
      </c>
      <c r="GJ475">
        <v>-1</v>
      </c>
      <c r="GK475">
        <v>2.81875238095238</v>
      </c>
      <c r="GL475">
        <v>-0.257906493506486</v>
      </c>
      <c r="GM475">
        <v>0.0260478621560867</v>
      </c>
      <c r="GN475">
        <v>0</v>
      </c>
      <c r="GO475">
        <v>0</v>
      </c>
      <c r="GP475">
        <v>2</v>
      </c>
      <c r="GQ475" t="s">
        <v>473</v>
      </c>
      <c r="GR475">
        <v>3.12955</v>
      </c>
      <c r="GS475">
        <v>2.71415</v>
      </c>
      <c r="GT475">
        <v>0.178893</v>
      </c>
      <c r="GU475">
        <v>0.183344</v>
      </c>
      <c r="GV475">
        <v>0.112646</v>
      </c>
      <c r="GW475">
        <v>0.105076</v>
      </c>
      <c r="GX475">
        <v>30077.7</v>
      </c>
      <c r="GY475">
        <v>31781.5</v>
      </c>
      <c r="GZ475">
        <v>33232.2</v>
      </c>
      <c r="HA475">
        <v>35329</v>
      </c>
      <c r="HB475">
        <v>41921.8</v>
      </c>
      <c r="HC475">
        <v>45521.5</v>
      </c>
      <c r="HD475">
        <v>52070.8</v>
      </c>
      <c r="HE475">
        <v>56575.8</v>
      </c>
      <c r="HF475">
        <v>1.7732</v>
      </c>
      <c r="HG475">
        <v>1.63652</v>
      </c>
      <c r="HH475">
        <v>0.00346452</v>
      </c>
      <c r="HI475">
        <v>0</v>
      </c>
      <c r="HJ475">
        <v>35.9339</v>
      </c>
      <c r="HK475">
        <v>999.9</v>
      </c>
      <c r="HL475">
        <v>56.818</v>
      </c>
      <c r="HM475">
        <v>29.93</v>
      </c>
      <c r="HN475">
        <v>26.7054</v>
      </c>
      <c r="HO475">
        <v>55.7178</v>
      </c>
      <c r="HP475">
        <v>42.508</v>
      </c>
      <c r="HQ475">
        <v>1</v>
      </c>
      <c r="HR475">
        <v>1.38985</v>
      </c>
      <c r="HS475">
        <v>4.74998</v>
      </c>
      <c r="HT475">
        <v>20.0707</v>
      </c>
      <c r="HU475">
        <v>5.19153</v>
      </c>
      <c r="HV475">
        <v>12.0104</v>
      </c>
      <c r="HW475">
        <v>4.97265</v>
      </c>
      <c r="HX475">
        <v>3.29492</v>
      </c>
      <c r="HY475">
        <v>9999</v>
      </c>
      <c r="HZ475">
        <v>9999</v>
      </c>
      <c r="IA475">
        <v>999.9</v>
      </c>
      <c r="IB475">
        <v>9999</v>
      </c>
      <c r="IC475">
        <v>1.86325</v>
      </c>
      <c r="ID475">
        <v>1.86813</v>
      </c>
      <c r="IE475">
        <v>1.86783</v>
      </c>
      <c r="IF475">
        <v>1.86905</v>
      </c>
      <c r="IG475">
        <v>1.86984</v>
      </c>
      <c r="IH475">
        <v>1.86594</v>
      </c>
      <c r="II475">
        <v>1.86695</v>
      </c>
      <c r="IJ475">
        <v>1.86844</v>
      </c>
      <c r="IK475">
        <v>5</v>
      </c>
      <c r="IL475">
        <v>0</v>
      </c>
      <c r="IM475">
        <v>0</v>
      </c>
      <c r="IN475">
        <v>0</v>
      </c>
      <c r="IO475" t="s">
        <v>441</v>
      </c>
      <c r="IP475" t="s">
        <v>442</v>
      </c>
      <c r="IQ475" t="s">
        <v>443</v>
      </c>
      <c r="IR475" t="s">
        <v>443</v>
      </c>
      <c r="IS475" t="s">
        <v>443</v>
      </c>
      <c r="IT475" t="s">
        <v>443</v>
      </c>
      <c r="IU475">
        <v>0</v>
      </c>
      <c r="IV475">
        <v>100</v>
      </c>
      <c r="IW475">
        <v>100</v>
      </c>
      <c r="IX475">
        <v>1.09</v>
      </c>
      <c r="IY475">
        <v>0.3152</v>
      </c>
      <c r="IZ475">
        <v>1.09748391826392</v>
      </c>
      <c r="JA475">
        <v>0</v>
      </c>
      <c r="JB475">
        <v>0</v>
      </c>
      <c r="JC475">
        <v>0</v>
      </c>
      <c r="JD475">
        <v>0.315191680746845</v>
      </c>
      <c r="JE475">
        <v>0</v>
      </c>
      <c r="JF475">
        <v>0</v>
      </c>
      <c r="JG475">
        <v>0</v>
      </c>
      <c r="JH475">
        <v>5</v>
      </c>
      <c r="JI475">
        <v>2273</v>
      </c>
      <c r="JJ475">
        <v>0</v>
      </c>
      <c r="JK475">
        <v>25</v>
      </c>
      <c r="JL475">
        <v>29356912.9</v>
      </c>
      <c r="JM475">
        <v>29356912.9</v>
      </c>
      <c r="JN475">
        <v>2.44507</v>
      </c>
      <c r="JO475">
        <v>2.60742</v>
      </c>
      <c r="JP475">
        <v>1.54785</v>
      </c>
      <c r="JQ475">
        <v>2.31689</v>
      </c>
      <c r="JR475">
        <v>1.64673</v>
      </c>
      <c r="JS475">
        <v>2.37793</v>
      </c>
      <c r="JT475">
        <v>34.1225</v>
      </c>
      <c r="JU475">
        <v>24.1751</v>
      </c>
      <c r="JV475">
        <v>18</v>
      </c>
      <c r="JW475">
        <v>500.581</v>
      </c>
      <c r="JX475">
        <v>403.847</v>
      </c>
      <c r="JY475">
        <v>29.7326</v>
      </c>
      <c r="JZ475">
        <v>43.832</v>
      </c>
      <c r="KA475">
        <v>29.9984</v>
      </c>
      <c r="KB475">
        <v>43.8208</v>
      </c>
      <c r="KC475">
        <v>43.7248</v>
      </c>
      <c r="KD475">
        <v>48.9716</v>
      </c>
      <c r="KE475">
        <v>0</v>
      </c>
      <c r="KF475">
        <v>100</v>
      </c>
      <c r="KG475">
        <v>29.7447</v>
      </c>
      <c r="KH475">
        <v>1258.08</v>
      </c>
      <c r="KI475">
        <v>34.6858</v>
      </c>
      <c r="KJ475">
        <v>94.4913</v>
      </c>
      <c r="KK475">
        <v>91.5953</v>
      </c>
    </row>
    <row r="476" spans="1:297">
      <c r="A476">
        <v>460</v>
      </c>
      <c r="B476">
        <v>1761414779</v>
      </c>
      <c r="C476">
        <v>6598</v>
      </c>
      <c r="D476" t="s">
        <v>1366</v>
      </c>
      <c r="E476" t="s">
        <v>1367</v>
      </c>
      <c r="F476">
        <v>5</v>
      </c>
      <c r="G476" t="s">
        <v>1217</v>
      </c>
      <c r="H476" t="s">
        <v>436</v>
      </c>
      <c r="I476">
        <v>1761414770.84615</v>
      </c>
      <c r="J476">
        <f>(K476)/1000</f>
        <v>0</v>
      </c>
      <c r="K476">
        <f>IF(DP476, AN476, AH476)</f>
        <v>0</v>
      </c>
      <c r="L476">
        <f>IF(DP476, AI476, AG476)</f>
        <v>0</v>
      </c>
      <c r="M476">
        <f>DR476 - IF(AU476&gt;1, L476*DL476*100.0/(AW476), 0)</f>
        <v>0</v>
      </c>
      <c r="N476">
        <f>((T476-J476/2)*M476-L476)/(T476+J476/2)</f>
        <v>0</v>
      </c>
      <c r="O476">
        <f>N476*(DY476+DZ476)/1000.0</f>
        <v>0</v>
      </c>
      <c r="P476">
        <f>(DR476 - IF(AU476&gt;1, L476*DL476*100.0/(AW476), 0))*(DY476+DZ476)/1000.0</f>
        <v>0</v>
      </c>
      <c r="Q476">
        <f>2.0/((1/S476-1/R476)+SIGN(S476)*SQRT((1/S476-1/R476)*(1/S476-1/R476) + 4*DM476/((DM476+1)*(DM476+1))*(2*1/S476*1/R476-1/R476*1/R476)))</f>
        <v>0</v>
      </c>
      <c r="R476">
        <f>IF(LEFT(DN476,1)&lt;&gt;"0",IF(LEFT(DN476,1)="1",3.0,DO476),$D$5+$E$5*(EF476*DY476/($K$5*1000))+$F$5*(EF476*DY476/($K$5*1000))*MAX(MIN(DL476,$J$5),$I$5)*MAX(MIN(DL476,$J$5),$I$5)+$G$5*MAX(MIN(DL476,$J$5),$I$5)*(EF476*DY476/($K$5*1000))+$H$5*(EF476*DY476/($K$5*1000))*(EF476*DY476/($K$5*1000)))</f>
        <v>0</v>
      </c>
      <c r="S476">
        <f>J476*(1000-(1000*0.61365*exp(17.502*W476/(240.97+W476))/(DY476+DZ476)+DT476)/2)/(1000*0.61365*exp(17.502*W476/(240.97+W476))/(DY476+DZ476)-DT476)</f>
        <v>0</v>
      </c>
      <c r="T476">
        <f>1/((DM476+1)/(Q476/1.6)+1/(R476/1.37)) + DM476/((DM476+1)/(Q476/1.6) + DM476/(R476/1.37))</f>
        <v>0</v>
      </c>
      <c r="U476">
        <f>(DH476*DK476)</f>
        <v>0</v>
      </c>
      <c r="V476">
        <f>(EA476+(U476+2*0.95*5.67E-8*(((EA476+$B$7)+273)^4-(EA476+273)^4)-44100*J476)/(1.84*29.3*R476+8*0.95*5.67E-8*(EA476+273)^3))</f>
        <v>0</v>
      </c>
      <c r="W476">
        <f>($C$7*EB476+$D$7*EC476+$E$7*V476)</f>
        <v>0</v>
      </c>
      <c r="X476">
        <f>0.61365*exp(17.502*W476/(240.97+W476))</f>
        <v>0</v>
      </c>
      <c r="Y476">
        <f>(Z476/AA476*100)</f>
        <v>0</v>
      </c>
      <c r="Z476">
        <f>DT476*(DY476+DZ476)/1000</f>
        <v>0</v>
      </c>
      <c r="AA476">
        <f>0.61365*exp(17.502*EA476/(240.97+EA476))</f>
        <v>0</v>
      </c>
      <c r="AB476">
        <f>(X476-DT476*(DY476+DZ476)/1000)</f>
        <v>0</v>
      </c>
      <c r="AC476">
        <f>(-J476*44100)</f>
        <v>0</v>
      </c>
      <c r="AD476">
        <f>2*29.3*R476*0.92*(EA476-W476)</f>
        <v>0</v>
      </c>
      <c r="AE476">
        <f>2*0.95*5.67E-8*(((EA476+$B$7)+273)^4-(W476+273)^4)</f>
        <v>0</v>
      </c>
      <c r="AF476">
        <f>U476+AE476+AC476+AD476</f>
        <v>0</v>
      </c>
      <c r="AG476">
        <f>DX476*AU476*(DS476-DR476*(1000-AU476*DU476)/(1000-AU476*DT476))/(100*DL476)</f>
        <v>0</v>
      </c>
      <c r="AH476">
        <f>1000*DX476*AU476*(DT476-DU476)/(100*DL476*(1000-AU476*DT476))</f>
        <v>0</v>
      </c>
      <c r="AI476">
        <f>(AJ476 - AK476 - DY476*1E3/(8.314*(EA476+273.15)) * AM476/DX476 * AL476) * DX476/(100*DL476) * (1000 - DU476)/1000</f>
        <v>0</v>
      </c>
      <c r="AJ476">
        <v>1277.98301674111</v>
      </c>
      <c r="AK476">
        <v>1242.20642424242</v>
      </c>
      <c r="AL476">
        <v>3.56062922641239</v>
      </c>
      <c r="AM476">
        <v>65.3915502829197</v>
      </c>
      <c r="AN476">
        <f>(AP476 - AO476 + DY476*1E3/(8.314*(EA476+273.15)) * AR476/DX476 * AQ476) * DX476/(100*DL476) * 1000/(1000 - AP476)</f>
        <v>0</v>
      </c>
      <c r="AO476">
        <v>25.7901521943619</v>
      </c>
      <c r="AP476">
        <v>28.5463824242424</v>
      </c>
      <c r="AQ476">
        <v>-0.000266062459129615</v>
      </c>
      <c r="AR476">
        <v>110.494569577737</v>
      </c>
      <c r="AS476">
        <v>0</v>
      </c>
      <c r="AT476">
        <v>0</v>
      </c>
      <c r="AU476">
        <f>IF(AS476*$H$13&gt;=AW476,1.0,(AW476/(AW476-AS476*$H$13)))</f>
        <v>0</v>
      </c>
      <c r="AV476">
        <f>(AU476-1)*100</f>
        <v>0</v>
      </c>
      <c r="AW476">
        <f>MAX(0,($B$13+$C$13*EF476)/(1+$D$13*EF476)*DY476/(EA476+273)*$E$13)</f>
        <v>0</v>
      </c>
      <c r="AX476" t="s">
        <v>437</v>
      </c>
      <c r="AY476" t="s">
        <v>437</v>
      </c>
      <c r="AZ476">
        <v>0</v>
      </c>
      <c r="BA476">
        <v>0</v>
      </c>
      <c r="BB476">
        <f>1-AZ476/BA476</f>
        <v>0</v>
      </c>
      <c r="BC476">
        <v>0</v>
      </c>
      <c r="BD476" t="s">
        <v>437</v>
      </c>
      <c r="BE476" t="s">
        <v>437</v>
      </c>
      <c r="BF476">
        <v>0</v>
      </c>
      <c r="BG476">
        <v>0</v>
      </c>
      <c r="BH476">
        <f>1-BF476/BG476</f>
        <v>0</v>
      </c>
      <c r="BI476">
        <v>0.5</v>
      </c>
      <c r="BJ476">
        <f>DI476</f>
        <v>0</v>
      </c>
      <c r="BK476">
        <f>L476</f>
        <v>0</v>
      </c>
      <c r="BL476">
        <f>BH476*BI476*BJ476</f>
        <v>0</v>
      </c>
      <c r="BM476">
        <f>(BK476-BC476)/BJ476</f>
        <v>0</v>
      </c>
      <c r="BN476">
        <f>(BA476-BG476)/BG476</f>
        <v>0</v>
      </c>
      <c r="BO476">
        <f>AZ476/(BB476+AZ476/BG476)</f>
        <v>0</v>
      </c>
      <c r="BP476" t="s">
        <v>437</v>
      </c>
      <c r="BQ476">
        <v>0</v>
      </c>
      <c r="BR476">
        <f>IF(BQ476&lt;&gt;0, BQ476, BO476)</f>
        <v>0</v>
      </c>
      <c r="BS476">
        <f>1-BR476/BG476</f>
        <v>0</v>
      </c>
      <c r="BT476">
        <f>(BG476-BF476)/(BG476-BR476)</f>
        <v>0</v>
      </c>
      <c r="BU476">
        <f>(BA476-BG476)/(BA476-BR476)</f>
        <v>0</v>
      </c>
      <c r="BV476">
        <f>(BG476-BF476)/(BG476-AZ476)</f>
        <v>0</v>
      </c>
      <c r="BW476">
        <f>(BA476-BG476)/(BA476-AZ476)</f>
        <v>0</v>
      </c>
      <c r="BX476">
        <f>(BT476*BR476/BF476)</f>
        <v>0</v>
      </c>
      <c r="BY476">
        <f>(1-BX476)</f>
        <v>0</v>
      </c>
      <c r="DH476">
        <f>$B$11*EG476+$C$11*EH476+$F$11*ES476*(1-EV476)</f>
        <v>0</v>
      </c>
      <c r="DI476">
        <f>DH476*DJ476</f>
        <v>0</v>
      </c>
      <c r="DJ476">
        <f>($B$11*$D$9+$C$11*$D$9+$F$11*((FF476+EX476)/MAX(FF476+EX476+FG476, 0.1)*$I$9+FG476/MAX(FF476+EX476+FG476, 0.1)*$J$9))/($B$11+$C$11+$F$11)</f>
        <v>0</v>
      </c>
      <c r="DK476">
        <f>($B$11*$K$9+$C$11*$K$9+$F$11*((FF476+EX476)/MAX(FF476+EX476+FG476, 0.1)*$P$9+FG476/MAX(FF476+EX476+FG476, 0.1)*$Q$9))/($B$11+$C$11+$F$11)</f>
        <v>0</v>
      </c>
      <c r="DL476">
        <v>6</v>
      </c>
      <c r="DM476">
        <v>0.5</v>
      </c>
      <c r="DN476" t="s">
        <v>438</v>
      </c>
      <c r="DO476">
        <v>2</v>
      </c>
      <c r="DP476" t="b">
        <v>1</v>
      </c>
      <c r="DQ476">
        <v>1761414770.84615</v>
      </c>
      <c r="DR476">
        <v>1182.41615384615</v>
      </c>
      <c r="DS476">
        <v>1228.29230769231</v>
      </c>
      <c r="DT476">
        <v>28.5726538461538</v>
      </c>
      <c r="DU476">
        <v>25.7870769230769</v>
      </c>
      <c r="DV476">
        <v>1181.31923076923</v>
      </c>
      <c r="DW476">
        <v>28.2574615384615</v>
      </c>
      <c r="DX476">
        <v>500.032692307692</v>
      </c>
      <c r="DY476">
        <v>90.2780538461539</v>
      </c>
      <c r="DZ476">
        <v>0.0364027615384615</v>
      </c>
      <c r="EA476">
        <v>36.1584307692308</v>
      </c>
      <c r="EB476">
        <v>35.9868230769231</v>
      </c>
      <c r="EC476">
        <v>999.9</v>
      </c>
      <c r="ED476">
        <v>0</v>
      </c>
      <c r="EE476">
        <v>0</v>
      </c>
      <c r="EF476">
        <v>10010.1376923077</v>
      </c>
      <c r="EG476">
        <v>0</v>
      </c>
      <c r="EH476">
        <v>1276.05153846154</v>
      </c>
      <c r="EI476">
        <v>-45.8762153846154</v>
      </c>
      <c r="EJ476">
        <v>1217.19461538462</v>
      </c>
      <c r="EK476">
        <v>1260.80461538462</v>
      </c>
      <c r="EL476">
        <v>2.78559461538462</v>
      </c>
      <c r="EM476">
        <v>1228.29230769231</v>
      </c>
      <c r="EN476">
        <v>25.7870769230769</v>
      </c>
      <c r="EO476">
        <v>2.57948461538462</v>
      </c>
      <c r="EP476">
        <v>2.32800384615385</v>
      </c>
      <c r="EQ476">
        <v>21.5369076923077</v>
      </c>
      <c r="ER476">
        <v>19.8715153846154</v>
      </c>
      <c r="ES476">
        <v>1200.00846153846</v>
      </c>
      <c r="ET476">
        <v>0.966990692307692</v>
      </c>
      <c r="EU476">
        <v>0.0330093461538461</v>
      </c>
      <c r="EV476">
        <v>0</v>
      </c>
      <c r="EW476">
        <v>1333.01384615385</v>
      </c>
      <c r="EX476">
        <v>5.00059</v>
      </c>
      <c r="EY476">
        <v>16506.7076923077</v>
      </c>
      <c r="EZ476">
        <v>10358.7692307692</v>
      </c>
      <c r="FA476">
        <v>51.7499230769231</v>
      </c>
      <c r="FB476">
        <v>53.3507692307692</v>
      </c>
      <c r="FC476">
        <v>52.0047692307692</v>
      </c>
      <c r="FD476">
        <v>52.7833846153846</v>
      </c>
      <c r="FE476">
        <v>52.7595384615385</v>
      </c>
      <c r="FF476">
        <v>1155.55846153846</v>
      </c>
      <c r="FG476">
        <v>39.45</v>
      </c>
      <c r="FH476">
        <v>0</v>
      </c>
      <c r="FI476">
        <v>1761414739.3</v>
      </c>
      <c r="FJ476">
        <v>0</v>
      </c>
      <c r="FK476">
        <v>1332.95769230769</v>
      </c>
      <c r="FL476">
        <v>-2.33914530652202</v>
      </c>
      <c r="FM476">
        <v>-50.0888888605955</v>
      </c>
      <c r="FN476">
        <v>16505.8346153846</v>
      </c>
      <c r="FO476">
        <v>15</v>
      </c>
      <c r="FP476">
        <v>0</v>
      </c>
      <c r="FQ476" t="s">
        <v>439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-45.621055</v>
      </c>
      <c r="GD476">
        <v>-4.66259097744347</v>
      </c>
      <c r="GE476">
        <v>0.748489779138633</v>
      </c>
      <c r="GF476">
        <v>0</v>
      </c>
      <c r="GG476">
        <v>1333.18294117647</v>
      </c>
      <c r="GH476">
        <v>-3.49885409333593</v>
      </c>
      <c r="GI476">
        <v>0.408760892366235</v>
      </c>
      <c r="GJ476">
        <v>-1</v>
      </c>
      <c r="GK476">
        <v>2.7952745</v>
      </c>
      <c r="GL476">
        <v>-0.251014285714285</v>
      </c>
      <c r="GM476">
        <v>0.0241403867978539</v>
      </c>
      <c r="GN476">
        <v>0</v>
      </c>
      <c r="GO476">
        <v>0</v>
      </c>
      <c r="GP476">
        <v>2</v>
      </c>
      <c r="GQ476" t="s">
        <v>473</v>
      </c>
      <c r="GR476">
        <v>3.12953</v>
      </c>
      <c r="GS476">
        <v>2.71384</v>
      </c>
      <c r="GT476">
        <v>0.180533</v>
      </c>
      <c r="GU476">
        <v>0.184821</v>
      </c>
      <c r="GV476">
        <v>0.112606</v>
      </c>
      <c r="GW476">
        <v>0.105092</v>
      </c>
      <c r="GX476">
        <v>30018.6</v>
      </c>
      <c r="GY476">
        <v>31725</v>
      </c>
      <c r="GZ476">
        <v>33233.5</v>
      </c>
      <c r="HA476">
        <v>35330.3</v>
      </c>
      <c r="HB476">
        <v>41925</v>
      </c>
      <c r="HC476">
        <v>45522.6</v>
      </c>
      <c r="HD476">
        <v>52072.5</v>
      </c>
      <c r="HE476">
        <v>56578.1</v>
      </c>
      <c r="HF476">
        <v>1.77363</v>
      </c>
      <c r="HG476">
        <v>1.6366</v>
      </c>
      <c r="HH476">
        <v>0.00334159</v>
      </c>
      <c r="HI476">
        <v>0</v>
      </c>
      <c r="HJ476">
        <v>35.9308</v>
      </c>
      <c r="HK476">
        <v>999.9</v>
      </c>
      <c r="HL476">
        <v>56.818</v>
      </c>
      <c r="HM476">
        <v>29.93</v>
      </c>
      <c r="HN476">
        <v>26.7069</v>
      </c>
      <c r="HO476">
        <v>55.6078</v>
      </c>
      <c r="HP476">
        <v>42.4079</v>
      </c>
      <c r="HQ476">
        <v>1</v>
      </c>
      <c r="HR476">
        <v>1.38823</v>
      </c>
      <c r="HS476">
        <v>4.739</v>
      </c>
      <c r="HT476">
        <v>20.0709</v>
      </c>
      <c r="HU476">
        <v>5.19108</v>
      </c>
      <c r="HV476">
        <v>12.0099</v>
      </c>
      <c r="HW476">
        <v>4.97205</v>
      </c>
      <c r="HX476">
        <v>3.29495</v>
      </c>
      <c r="HY476">
        <v>9999</v>
      </c>
      <c r="HZ476">
        <v>9999</v>
      </c>
      <c r="IA476">
        <v>999.9</v>
      </c>
      <c r="IB476">
        <v>9999</v>
      </c>
      <c r="IC476">
        <v>1.86325</v>
      </c>
      <c r="ID476">
        <v>1.86813</v>
      </c>
      <c r="IE476">
        <v>1.86783</v>
      </c>
      <c r="IF476">
        <v>1.86905</v>
      </c>
      <c r="IG476">
        <v>1.86982</v>
      </c>
      <c r="IH476">
        <v>1.86595</v>
      </c>
      <c r="II476">
        <v>1.86697</v>
      </c>
      <c r="IJ476">
        <v>1.86844</v>
      </c>
      <c r="IK476">
        <v>5</v>
      </c>
      <c r="IL476">
        <v>0</v>
      </c>
      <c r="IM476">
        <v>0</v>
      </c>
      <c r="IN476">
        <v>0</v>
      </c>
      <c r="IO476" t="s">
        <v>441</v>
      </c>
      <c r="IP476" t="s">
        <v>442</v>
      </c>
      <c r="IQ476" t="s">
        <v>443</v>
      </c>
      <c r="IR476" t="s">
        <v>443</v>
      </c>
      <c r="IS476" t="s">
        <v>443</v>
      </c>
      <c r="IT476" t="s">
        <v>443</v>
      </c>
      <c r="IU476">
        <v>0</v>
      </c>
      <c r="IV476">
        <v>100</v>
      </c>
      <c r="IW476">
        <v>100</v>
      </c>
      <c r="IX476">
        <v>1.1</v>
      </c>
      <c r="IY476">
        <v>0.3152</v>
      </c>
      <c r="IZ476">
        <v>1.09748391826392</v>
      </c>
      <c r="JA476">
        <v>0</v>
      </c>
      <c r="JB476">
        <v>0</v>
      </c>
      <c r="JC476">
        <v>0</v>
      </c>
      <c r="JD476">
        <v>0.315191680746845</v>
      </c>
      <c r="JE476">
        <v>0</v>
      </c>
      <c r="JF476">
        <v>0</v>
      </c>
      <c r="JG476">
        <v>0</v>
      </c>
      <c r="JH476">
        <v>5</v>
      </c>
      <c r="JI476">
        <v>2273</v>
      </c>
      <c r="JJ476">
        <v>0</v>
      </c>
      <c r="JK476">
        <v>25</v>
      </c>
      <c r="JL476">
        <v>29356913</v>
      </c>
      <c r="JM476">
        <v>29356913</v>
      </c>
      <c r="JN476">
        <v>2.46948</v>
      </c>
      <c r="JO476">
        <v>2.60376</v>
      </c>
      <c r="JP476">
        <v>1.54785</v>
      </c>
      <c r="JQ476">
        <v>2.31689</v>
      </c>
      <c r="JR476">
        <v>1.64673</v>
      </c>
      <c r="JS476">
        <v>2.36938</v>
      </c>
      <c r="JT476">
        <v>34.1452</v>
      </c>
      <c r="JU476">
        <v>24.1751</v>
      </c>
      <c r="JV476">
        <v>18</v>
      </c>
      <c r="JW476">
        <v>500.757</v>
      </c>
      <c r="JX476">
        <v>403.792</v>
      </c>
      <c r="JY476">
        <v>29.7449</v>
      </c>
      <c r="JZ476">
        <v>43.8138</v>
      </c>
      <c r="KA476">
        <v>29.9984</v>
      </c>
      <c r="KB476">
        <v>43.8016</v>
      </c>
      <c r="KC476">
        <v>43.7058</v>
      </c>
      <c r="KD476">
        <v>49.554</v>
      </c>
      <c r="KE476">
        <v>0</v>
      </c>
      <c r="KF476">
        <v>100</v>
      </c>
      <c r="KG476">
        <v>29.7523</v>
      </c>
      <c r="KH476">
        <v>1278.35</v>
      </c>
      <c r="KI476">
        <v>34.6858</v>
      </c>
      <c r="KJ476">
        <v>94.4947</v>
      </c>
      <c r="KK476">
        <v>91.5988</v>
      </c>
    </row>
    <row r="477" spans="1:297">
      <c r="A477">
        <v>461</v>
      </c>
      <c r="B477">
        <v>1761414784</v>
      </c>
      <c r="C477">
        <v>6603</v>
      </c>
      <c r="D477" t="s">
        <v>1368</v>
      </c>
      <c r="E477" t="s">
        <v>1369</v>
      </c>
      <c r="F477">
        <v>5</v>
      </c>
      <c r="G477" t="s">
        <v>1217</v>
      </c>
      <c r="H477" t="s">
        <v>436</v>
      </c>
      <c r="I477">
        <v>1761414775.84615</v>
      </c>
      <c r="J477">
        <f>(K477)/1000</f>
        <v>0</v>
      </c>
      <c r="K477">
        <f>IF(DP477, AN477, AH477)</f>
        <v>0</v>
      </c>
      <c r="L477">
        <f>IF(DP477, AI477, AG477)</f>
        <v>0</v>
      </c>
      <c r="M477">
        <f>DR477 - IF(AU477&gt;1, L477*DL477*100.0/(AW477), 0)</f>
        <v>0</v>
      </c>
      <c r="N477">
        <f>((T477-J477/2)*M477-L477)/(T477+J477/2)</f>
        <v>0</v>
      </c>
      <c r="O477">
        <f>N477*(DY477+DZ477)/1000.0</f>
        <v>0</v>
      </c>
      <c r="P477">
        <f>(DR477 - IF(AU477&gt;1, L477*DL477*100.0/(AW477), 0))*(DY477+DZ477)/1000.0</f>
        <v>0</v>
      </c>
      <c r="Q477">
        <f>2.0/((1/S477-1/R477)+SIGN(S477)*SQRT((1/S477-1/R477)*(1/S477-1/R477) + 4*DM477/((DM477+1)*(DM477+1))*(2*1/S477*1/R477-1/R477*1/R477)))</f>
        <v>0</v>
      </c>
      <c r="R477">
        <f>IF(LEFT(DN477,1)&lt;&gt;"0",IF(LEFT(DN477,1)="1",3.0,DO477),$D$5+$E$5*(EF477*DY477/($K$5*1000))+$F$5*(EF477*DY477/($K$5*1000))*MAX(MIN(DL477,$J$5),$I$5)*MAX(MIN(DL477,$J$5),$I$5)+$G$5*MAX(MIN(DL477,$J$5),$I$5)*(EF477*DY477/($K$5*1000))+$H$5*(EF477*DY477/($K$5*1000))*(EF477*DY477/($K$5*1000)))</f>
        <v>0</v>
      </c>
      <c r="S477">
        <f>J477*(1000-(1000*0.61365*exp(17.502*W477/(240.97+W477))/(DY477+DZ477)+DT477)/2)/(1000*0.61365*exp(17.502*W477/(240.97+W477))/(DY477+DZ477)-DT477)</f>
        <v>0</v>
      </c>
      <c r="T477">
        <f>1/((DM477+1)/(Q477/1.6)+1/(R477/1.37)) + DM477/((DM477+1)/(Q477/1.6) + DM477/(R477/1.37))</f>
        <v>0</v>
      </c>
      <c r="U477">
        <f>(DH477*DK477)</f>
        <v>0</v>
      </c>
      <c r="V477">
        <f>(EA477+(U477+2*0.95*5.67E-8*(((EA477+$B$7)+273)^4-(EA477+273)^4)-44100*J477)/(1.84*29.3*R477+8*0.95*5.67E-8*(EA477+273)^3))</f>
        <v>0</v>
      </c>
      <c r="W477">
        <f>($C$7*EB477+$D$7*EC477+$E$7*V477)</f>
        <v>0</v>
      </c>
      <c r="X477">
        <f>0.61365*exp(17.502*W477/(240.97+W477))</f>
        <v>0</v>
      </c>
      <c r="Y477">
        <f>(Z477/AA477*100)</f>
        <v>0</v>
      </c>
      <c r="Z477">
        <f>DT477*(DY477+DZ477)/1000</f>
        <v>0</v>
      </c>
      <c r="AA477">
        <f>0.61365*exp(17.502*EA477/(240.97+EA477))</f>
        <v>0</v>
      </c>
      <c r="AB477">
        <f>(X477-DT477*(DY477+DZ477)/1000)</f>
        <v>0</v>
      </c>
      <c r="AC477">
        <f>(-J477*44100)</f>
        <v>0</v>
      </c>
      <c r="AD477">
        <f>2*29.3*R477*0.92*(EA477-W477)</f>
        <v>0</v>
      </c>
      <c r="AE477">
        <f>2*0.95*5.67E-8*(((EA477+$B$7)+273)^4-(W477+273)^4)</f>
        <v>0</v>
      </c>
      <c r="AF477">
        <f>U477+AE477+AC477+AD477</f>
        <v>0</v>
      </c>
      <c r="AG477">
        <f>DX477*AU477*(DS477-DR477*(1000-AU477*DU477)/(1000-AU477*DT477))/(100*DL477)</f>
        <v>0</v>
      </c>
      <c r="AH477">
        <f>1000*DX477*AU477*(DT477-DU477)/(100*DL477*(1000-AU477*DT477))</f>
        <v>0</v>
      </c>
      <c r="AI477">
        <f>(AJ477 - AK477 - DY477*1E3/(8.314*(EA477+273.15)) * AM477/DX477 * AL477) * DX477/(100*DL477) * (1000 - DU477)/1000</f>
        <v>0</v>
      </c>
      <c r="AJ477">
        <v>1294.46551778683</v>
      </c>
      <c r="AK477">
        <v>1259.00466666667</v>
      </c>
      <c r="AL477">
        <v>3.35737350670221</v>
      </c>
      <c r="AM477">
        <v>65.3915502829197</v>
      </c>
      <c r="AN477">
        <f>(AP477 - AO477 + DY477*1E3/(8.314*(EA477+273.15)) * AR477/DX477 * AQ477) * DX477/(100*DL477) * 1000/(1000 - AP477)</f>
        <v>0</v>
      </c>
      <c r="AO477">
        <v>25.7930680888637</v>
      </c>
      <c r="AP477">
        <v>28.5311909090909</v>
      </c>
      <c r="AQ477">
        <v>-0.00021723460847588</v>
      </c>
      <c r="AR477">
        <v>110.494569577737</v>
      </c>
      <c r="AS477">
        <v>0</v>
      </c>
      <c r="AT477">
        <v>0</v>
      </c>
      <c r="AU477">
        <f>IF(AS477*$H$13&gt;=AW477,1.0,(AW477/(AW477-AS477*$H$13)))</f>
        <v>0</v>
      </c>
      <c r="AV477">
        <f>(AU477-1)*100</f>
        <v>0</v>
      </c>
      <c r="AW477">
        <f>MAX(0,($B$13+$C$13*EF477)/(1+$D$13*EF477)*DY477/(EA477+273)*$E$13)</f>
        <v>0</v>
      </c>
      <c r="AX477" t="s">
        <v>437</v>
      </c>
      <c r="AY477" t="s">
        <v>437</v>
      </c>
      <c r="AZ477">
        <v>0</v>
      </c>
      <c r="BA477">
        <v>0</v>
      </c>
      <c r="BB477">
        <f>1-AZ477/BA477</f>
        <v>0</v>
      </c>
      <c r="BC477">
        <v>0</v>
      </c>
      <c r="BD477" t="s">
        <v>437</v>
      </c>
      <c r="BE477" t="s">
        <v>437</v>
      </c>
      <c r="BF477">
        <v>0</v>
      </c>
      <c r="BG477">
        <v>0</v>
      </c>
      <c r="BH477">
        <f>1-BF477/BG477</f>
        <v>0</v>
      </c>
      <c r="BI477">
        <v>0.5</v>
      </c>
      <c r="BJ477">
        <f>DI477</f>
        <v>0</v>
      </c>
      <c r="BK477">
        <f>L477</f>
        <v>0</v>
      </c>
      <c r="BL477">
        <f>BH477*BI477*BJ477</f>
        <v>0</v>
      </c>
      <c r="BM477">
        <f>(BK477-BC477)/BJ477</f>
        <v>0</v>
      </c>
      <c r="BN477">
        <f>(BA477-BG477)/BG477</f>
        <v>0</v>
      </c>
      <c r="BO477">
        <f>AZ477/(BB477+AZ477/BG477)</f>
        <v>0</v>
      </c>
      <c r="BP477" t="s">
        <v>437</v>
      </c>
      <c r="BQ477">
        <v>0</v>
      </c>
      <c r="BR477">
        <f>IF(BQ477&lt;&gt;0, BQ477, BO477)</f>
        <v>0</v>
      </c>
      <c r="BS477">
        <f>1-BR477/BG477</f>
        <v>0</v>
      </c>
      <c r="BT477">
        <f>(BG477-BF477)/(BG477-BR477)</f>
        <v>0</v>
      </c>
      <c r="BU477">
        <f>(BA477-BG477)/(BA477-BR477)</f>
        <v>0</v>
      </c>
      <c r="BV477">
        <f>(BG477-BF477)/(BG477-AZ477)</f>
        <v>0</v>
      </c>
      <c r="BW477">
        <f>(BA477-BG477)/(BA477-AZ477)</f>
        <v>0</v>
      </c>
      <c r="BX477">
        <f>(BT477*BR477/BF477)</f>
        <v>0</v>
      </c>
      <c r="BY477">
        <f>(1-BX477)</f>
        <v>0</v>
      </c>
      <c r="DH477">
        <f>$B$11*EG477+$C$11*EH477+$F$11*ES477*(1-EV477)</f>
        <v>0</v>
      </c>
      <c r="DI477">
        <f>DH477*DJ477</f>
        <v>0</v>
      </c>
      <c r="DJ477">
        <f>($B$11*$D$9+$C$11*$D$9+$F$11*((FF477+EX477)/MAX(FF477+EX477+FG477, 0.1)*$I$9+FG477/MAX(FF477+EX477+FG477, 0.1)*$J$9))/($B$11+$C$11+$F$11)</f>
        <v>0</v>
      </c>
      <c r="DK477">
        <f>($B$11*$K$9+$C$11*$K$9+$F$11*((FF477+EX477)/MAX(FF477+EX477+FG477, 0.1)*$P$9+FG477/MAX(FF477+EX477+FG477, 0.1)*$Q$9))/($B$11+$C$11+$F$11)</f>
        <v>0</v>
      </c>
      <c r="DL477">
        <v>6</v>
      </c>
      <c r="DM477">
        <v>0.5</v>
      </c>
      <c r="DN477" t="s">
        <v>438</v>
      </c>
      <c r="DO477">
        <v>2</v>
      </c>
      <c r="DP477" t="b">
        <v>1</v>
      </c>
      <c r="DQ477">
        <v>1761414775.84615</v>
      </c>
      <c r="DR477">
        <v>1199.25</v>
      </c>
      <c r="DS477">
        <v>1245.10615384615</v>
      </c>
      <c r="DT477">
        <v>28.5548153846154</v>
      </c>
      <c r="DU477">
        <v>25.7897230769231</v>
      </c>
      <c r="DV477">
        <v>1198.15384615385</v>
      </c>
      <c r="DW477">
        <v>28.2396230769231</v>
      </c>
      <c r="DX477">
        <v>500.039538461539</v>
      </c>
      <c r="DY477">
        <v>90.2790076923077</v>
      </c>
      <c r="DZ477">
        <v>0.0360754923076923</v>
      </c>
      <c r="EA477">
        <v>36.1567769230769</v>
      </c>
      <c r="EB477">
        <v>35.9840923076923</v>
      </c>
      <c r="EC477">
        <v>999.9</v>
      </c>
      <c r="ED477">
        <v>0</v>
      </c>
      <c r="EE477">
        <v>0</v>
      </c>
      <c r="EF477">
        <v>10010.4261538462</v>
      </c>
      <c r="EG477">
        <v>0</v>
      </c>
      <c r="EH477">
        <v>1276.11846153846</v>
      </c>
      <c r="EI477">
        <v>-45.8556</v>
      </c>
      <c r="EJ477">
        <v>1234.50153846154</v>
      </c>
      <c r="EK477">
        <v>1278.06692307692</v>
      </c>
      <c r="EL477">
        <v>2.76511538461538</v>
      </c>
      <c r="EM477">
        <v>1245.10615384615</v>
      </c>
      <c r="EN477">
        <v>25.7897230769231</v>
      </c>
      <c r="EO477">
        <v>2.57790076923077</v>
      </c>
      <c r="EP477">
        <v>2.32826692307692</v>
      </c>
      <c r="EQ477">
        <v>21.5268769230769</v>
      </c>
      <c r="ER477">
        <v>19.8733230769231</v>
      </c>
      <c r="ES477">
        <v>1200.01461538462</v>
      </c>
      <c r="ET477">
        <v>0.966990692307692</v>
      </c>
      <c r="EU477">
        <v>0.0330093461538461</v>
      </c>
      <c r="EV477">
        <v>0</v>
      </c>
      <c r="EW477">
        <v>1332.77538461538</v>
      </c>
      <c r="EX477">
        <v>5.00059</v>
      </c>
      <c r="EY477">
        <v>16502.5692307692</v>
      </c>
      <c r="EZ477">
        <v>10358.8307692308</v>
      </c>
      <c r="FA477">
        <v>51.7257692307692</v>
      </c>
      <c r="FB477">
        <v>53.3313846153846</v>
      </c>
      <c r="FC477">
        <v>51.9806153846154</v>
      </c>
      <c r="FD477">
        <v>52.7643076923077</v>
      </c>
      <c r="FE477">
        <v>52.75</v>
      </c>
      <c r="FF477">
        <v>1155.56461538462</v>
      </c>
      <c r="FG477">
        <v>39.45</v>
      </c>
      <c r="FH477">
        <v>0</v>
      </c>
      <c r="FI477">
        <v>1761414744.1</v>
      </c>
      <c r="FJ477">
        <v>0</v>
      </c>
      <c r="FK477">
        <v>1332.76038461538</v>
      </c>
      <c r="FL477">
        <v>-2.9952136747221</v>
      </c>
      <c r="FM477">
        <v>-46.69743582776</v>
      </c>
      <c r="FN477">
        <v>16502.0115384615</v>
      </c>
      <c r="FO477">
        <v>15</v>
      </c>
      <c r="FP477">
        <v>0</v>
      </c>
      <c r="FQ477" t="s">
        <v>439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-45.8833571428571</v>
      </c>
      <c r="GD477">
        <v>-0.55108831168831</v>
      </c>
      <c r="GE477">
        <v>0.551337837464841</v>
      </c>
      <c r="GF477">
        <v>0</v>
      </c>
      <c r="GG477">
        <v>1332.87676470588</v>
      </c>
      <c r="GH477">
        <v>-2.47685256057093</v>
      </c>
      <c r="GI477">
        <v>0.320658519009181</v>
      </c>
      <c r="GJ477">
        <v>-1</v>
      </c>
      <c r="GK477">
        <v>2.77705428571429</v>
      </c>
      <c r="GL477">
        <v>-0.244904415584413</v>
      </c>
      <c r="GM477">
        <v>0.0247424204019522</v>
      </c>
      <c r="GN477">
        <v>0</v>
      </c>
      <c r="GO477">
        <v>0</v>
      </c>
      <c r="GP477">
        <v>2</v>
      </c>
      <c r="GQ477" t="s">
        <v>473</v>
      </c>
      <c r="GR477">
        <v>3.12946</v>
      </c>
      <c r="GS477">
        <v>2.714</v>
      </c>
      <c r="GT477">
        <v>0.182108</v>
      </c>
      <c r="GU477">
        <v>0.186491</v>
      </c>
      <c r="GV477">
        <v>0.112567</v>
      </c>
      <c r="GW477">
        <v>0.105107</v>
      </c>
      <c r="GX477">
        <v>29961.6</v>
      </c>
      <c r="GY477">
        <v>31661.3</v>
      </c>
      <c r="GZ477">
        <v>33234.5</v>
      </c>
      <c r="HA477">
        <v>35332</v>
      </c>
      <c r="HB477">
        <v>41928.1</v>
      </c>
      <c r="HC477">
        <v>45523.6</v>
      </c>
      <c r="HD477">
        <v>52074</v>
      </c>
      <c r="HE477">
        <v>56580</v>
      </c>
      <c r="HF477">
        <v>1.77365</v>
      </c>
      <c r="HG477">
        <v>1.63692</v>
      </c>
      <c r="HH477">
        <v>0.00361353</v>
      </c>
      <c r="HI477">
        <v>0</v>
      </c>
      <c r="HJ477">
        <v>35.9274</v>
      </c>
      <c r="HK477">
        <v>999.9</v>
      </c>
      <c r="HL477">
        <v>56.818</v>
      </c>
      <c r="HM477">
        <v>29.93</v>
      </c>
      <c r="HN477">
        <v>26.7065</v>
      </c>
      <c r="HO477">
        <v>55.6478</v>
      </c>
      <c r="HP477">
        <v>42.4159</v>
      </c>
      <c r="HQ477">
        <v>1</v>
      </c>
      <c r="HR477">
        <v>1.38649</v>
      </c>
      <c r="HS477">
        <v>4.71976</v>
      </c>
      <c r="HT477">
        <v>20.0717</v>
      </c>
      <c r="HU477">
        <v>5.19153</v>
      </c>
      <c r="HV477">
        <v>12.0099</v>
      </c>
      <c r="HW477">
        <v>4.9729</v>
      </c>
      <c r="HX477">
        <v>3.29497</v>
      </c>
      <c r="HY477">
        <v>9999</v>
      </c>
      <c r="HZ477">
        <v>9999</v>
      </c>
      <c r="IA477">
        <v>999.9</v>
      </c>
      <c r="IB477">
        <v>9999</v>
      </c>
      <c r="IC477">
        <v>1.86325</v>
      </c>
      <c r="ID477">
        <v>1.86813</v>
      </c>
      <c r="IE477">
        <v>1.86784</v>
      </c>
      <c r="IF477">
        <v>1.86905</v>
      </c>
      <c r="IG477">
        <v>1.86982</v>
      </c>
      <c r="IH477">
        <v>1.86597</v>
      </c>
      <c r="II477">
        <v>1.86699</v>
      </c>
      <c r="IJ477">
        <v>1.86844</v>
      </c>
      <c r="IK477">
        <v>5</v>
      </c>
      <c r="IL477">
        <v>0</v>
      </c>
      <c r="IM477">
        <v>0</v>
      </c>
      <c r="IN477">
        <v>0</v>
      </c>
      <c r="IO477" t="s">
        <v>441</v>
      </c>
      <c r="IP477" t="s">
        <v>442</v>
      </c>
      <c r="IQ477" t="s">
        <v>443</v>
      </c>
      <c r="IR477" t="s">
        <v>443</v>
      </c>
      <c r="IS477" t="s">
        <v>443</v>
      </c>
      <c r="IT477" t="s">
        <v>443</v>
      </c>
      <c r="IU477">
        <v>0</v>
      </c>
      <c r="IV477">
        <v>100</v>
      </c>
      <c r="IW477">
        <v>100</v>
      </c>
      <c r="IX477">
        <v>1.1</v>
      </c>
      <c r="IY477">
        <v>0.3152</v>
      </c>
      <c r="IZ477">
        <v>1.09748391826392</v>
      </c>
      <c r="JA477">
        <v>0</v>
      </c>
      <c r="JB477">
        <v>0</v>
      </c>
      <c r="JC477">
        <v>0</v>
      </c>
      <c r="JD477">
        <v>0.315191680746845</v>
      </c>
      <c r="JE477">
        <v>0</v>
      </c>
      <c r="JF477">
        <v>0</v>
      </c>
      <c r="JG477">
        <v>0</v>
      </c>
      <c r="JH477">
        <v>5</v>
      </c>
      <c r="JI477">
        <v>2273</v>
      </c>
      <c r="JJ477">
        <v>0</v>
      </c>
      <c r="JK477">
        <v>25</v>
      </c>
      <c r="JL477">
        <v>29356913.1</v>
      </c>
      <c r="JM477">
        <v>29356913.1</v>
      </c>
      <c r="JN477">
        <v>2.49634</v>
      </c>
      <c r="JO477">
        <v>2.60986</v>
      </c>
      <c r="JP477">
        <v>1.54785</v>
      </c>
      <c r="JQ477">
        <v>2.31689</v>
      </c>
      <c r="JR477">
        <v>1.64673</v>
      </c>
      <c r="JS477">
        <v>2.29614</v>
      </c>
      <c r="JT477">
        <v>34.1452</v>
      </c>
      <c r="JU477">
        <v>24.1663</v>
      </c>
      <c r="JV477">
        <v>18</v>
      </c>
      <c r="JW477">
        <v>500.642</v>
      </c>
      <c r="JX477">
        <v>403.886</v>
      </c>
      <c r="JY477">
        <v>29.7535</v>
      </c>
      <c r="JZ477">
        <v>43.795</v>
      </c>
      <c r="KA477">
        <v>29.9985</v>
      </c>
      <c r="KB477">
        <v>43.7818</v>
      </c>
      <c r="KC477">
        <v>43.6862</v>
      </c>
      <c r="KD477">
        <v>49.999</v>
      </c>
      <c r="KE477">
        <v>0</v>
      </c>
      <c r="KF477">
        <v>100</v>
      </c>
      <c r="KG477">
        <v>29.7642</v>
      </c>
      <c r="KH477">
        <v>1291.91</v>
      </c>
      <c r="KI477">
        <v>34.6858</v>
      </c>
      <c r="KJ477">
        <v>94.4975</v>
      </c>
      <c r="KK477">
        <v>91.6024</v>
      </c>
    </row>
    <row r="478" spans="1:297">
      <c r="A478">
        <v>462</v>
      </c>
      <c r="B478">
        <v>1761414789</v>
      </c>
      <c r="C478">
        <v>6608</v>
      </c>
      <c r="D478" t="s">
        <v>1370</v>
      </c>
      <c r="E478" t="s">
        <v>1371</v>
      </c>
      <c r="F478">
        <v>5</v>
      </c>
      <c r="G478" t="s">
        <v>1217</v>
      </c>
      <c r="H478" t="s">
        <v>436</v>
      </c>
      <c r="I478">
        <v>1761414780.84615</v>
      </c>
      <c r="J478">
        <f>(K478)/1000</f>
        <v>0</v>
      </c>
      <c r="K478">
        <f>IF(DP478, AN478, AH478)</f>
        <v>0</v>
      </c>
      <c r="L478">
        <f>IF(DP478, AI478, AG478)</f>
        <v>0</v>
      </c>
      <c r="M478">
        <f>DR478 - IF(AU478&gt;1, L478*DL478*100.0/(AW478), 0)</f>
        <v>0</v>
      </c>
      <c r="N478">
        <f>((T478-J478/2)*M478-L478)/(T478+J478/2)</f>
        <v>0</v>
      </c>
      <c r="O478">
        <f>N478*(DY478+DZ478)/1000.0</f>
        <v>0</v>
      </c>
      <c r="P478">
        <f>(DR478 - IF(AU478&gt;1, L478*DL478*100.0/(AW478), 0))*(DY478+DZ478)/1000.0</f>
        <v>0</v>
      </c>
      <c r="Q478">
        <f>2.0/((1/S478-1/R478)+SIGN(S478)*SQRT((1/S478-1/R478)*(1/S478-1/R478) + 4*DM478/((DM478+1)*(DM478+1))*(2*1/S478*1/R478-1/R478*1/R478)))</f>
        <v>0</v>
      </c>
      <c r="R478">
        <f>IF(LEFT(DN478,1)&lt;&gt;"0",IF(LEFT(DN478,1)="1",3.0,DO478),$D$5+$E$5*(EF478*DY478/($K$5*1000))+$F$5*(EF478*DY478/($K$5*1000))*MAX(MIN(DL478,$J$5),$I$5)*MAX(MIN(DL478,$J$5),$I$5)+$G$5*MAX(MIN(DL478,$J$5),$I$5)*(EF478*DY478/($K$5*1000))+$H$5*(EF478*DY478/($K$5*1000))*(EF478*DY478/($K$5*1000)))</f>
        <v>0</v>
      </c>
      <c r="S478">
        <f>J478*(1000-(1000*0.61365*exp(17.502*W478/(240.97+W478))/(DY478+DZ478)+DT478)/2)/(1000*0.61365*exp(17.502*W478/(240.97+W478))/(DY478+DZ478)-DT478)</f>
        <v>0</v>
      </c>
      <c r="T478">
        <f>1/((DM478+1)/(Q478/1.6)+1/(R478/1.37)) + DM478/((DM478+1)/(Q478/1.6) + DM478/(R478/1.37))</f>
        <v>0</v>
      </c>
      <c r="U478">
        <f>(DH478*DK478)</f>
        <v>0</v>
      </c>
      <c r="V478">
        <f>(EA478+(U478+2*0.95*5.67E-8*(((EA478+$B$7)+273)^4-(EA478+273)^4)-44100*J478)/(1.84*29.3*R478+8*0.95*5.67E-8*(EA478+273)^3))</f>
        <v>0</v>
      </c>
      <c r="W478">
        <f>($C$7*EB478+$D$7*EC478+$E$7*V478)</f>
        <v>0</v>
      </c>
      <c r="X478">
        <f>0.61365*exp(17.502*W478/(240.97+W478))</f>
        <v>0</v>
      </c>
      <c r="Y478">
        <f>(Z478/AA478*100)</f>
        <v>0</v>
      </c>
      <c r="Z478">
        <f>DT478*(DY478+DZ478)/1000</f>
        <v>0</v>
      </c>
      <c r="AA478">
        <f>0.61365*exp(17.502*EA478/(240.97+EA478))</f>
        <v>0</v>
      </c>
      <c r="AB478">
        <f>(X478-DT478*(DY478+DZ478)/1000)</f>
        <v>0</v>
      </c>
      <c r="AC478">
        <f>(-J478*44100)</f>
        <v>0</v>
      </c>
      <c r="AD478">
        <f>2*29.3*R478*0.92*(EA478-W478)</f>
        <v>0</v>
      </c>
      <c r="AE478">
        <f>2*0.95*5.67E-8*(((EA478+$B$7)+273)^4-(W478+273)^4)</f>
        <v>0</v>
      </c>
      <c r="AF478">
        <f>U478+AE478+AC478+AD478</f>
        <v>0</v>
      </c>
      <c r="AG478">
        <f>DX478*AU478*(DS478-DR478*(1000-AU478*DU478)/(1000-AU478*DT478))/(100*DL478)</f>
        <v>0</v>
      </c>
      <c r="AH478">
        <f>1000*DX478*AU478*(DT478-DU478)/(100*DL478*(1000-AU478*DT478))</f>
        <v>0</v>
      </c>
      <c r="AI478">
        <f>(AJ478 - AK478 - DY478*1E3/(8.314*(EA478+273.15)) * AM478/DX478 * AL478) * DX478/(100*DL478) * (1000 - DU478)/1000</f>
        <v>0</v>
      </c>
      <c r="AJ478">
        <v>1312.16580090404</v>
      </c>
      <c r="AK478">
        <v>1276.45636363636</v>
      </c>
      <c r="AL478">
        <v>3.46698900781765</v>
      </c>
      <c r="AM478">
        <v>65.3915502829197</v>
      </c>
      <c r="AN478">
        <f>(AP478 - AO478 + DY478*1E3/(8.314*(EA478+273.15)) * AR478/DX478 * AQ478) * DX478/(100*DL478) * 1000/(1000 - AP478)</f>
        <v>0</v>
      </c>
      <c r="AO478">
        <v>25.7944815801321</v>
      </c>
      <c r="AP478">
        <v>28.5153915151515</v>
      </c>
      <c r="AQ478">
        <v>-0.000187613759918747</v>
      </c>
      <c r="AR478">
        <v>110.494569577737</v>
      </c>
      <c r="AS478">
        <v>0</v>
      </c>
      <c r="AT478">
        <v>0</v>
      </c>
      <c r="AU478">
        <f>IF(AS478*$H$13&gt;=AW478,1.0,(AW478/(AW478-AS478*$H$13)))</f>
        <v>0</v>
      </c>
      <c r="AV478">
        <f>(AU478-1)*100</f>
        <v>0</v>
      </c>
      <c r="AW478">
        <f>MAX(0,($B$13+$C$13*EF478)/(1+$D$13*EF478)*DY478/(EA478+273)*$E$13)</f>
        <v>0</v>
      </c>
      <c r="AX478" t="s">
        <v>437</v>
      </c>
      <c r="AY478" t="s">
        <v>437</v>
      </c>
      <c r="AZ478">
        <v>0</v>
      </c>
      <c r="BA478">
        <v>0</v>
      </c>
      <c r="BB478">
        <f>1-AZ478/BA478</f>
        <v>0</v>
      </c>
      <c r="BC478">
        <v>0</v>
      </c>
      <c r="BD478" t="s">
        <v>437</v>
      </c>
      <c r="BE478" t="s">
        <v>437</v>
      </c>
      <c r="BF478">
        <v>0</v>
      </c>
      <c r="BG478">
        <v>0</v>
      </c>
      <c r="BH478">
        <f>1-BF478/BG478</f>
        <v>0</v>
      </c>
      <c r="BI478">
        <v>0.5</v>
      </c>
      <c r="BJ478">
        <f>DI478</f>
        <v>0</v>
      </c>
      <c r="BK478">
        <f>L478</f>
        <v>0</v>
      </c>
      <c r="BL478">
        <f>BH478*BI478*BJ478</f>
        <v>0</v>
      </c>
      <c r="BM478">
        <f>(BK478-BC478)/BJ478</f>
        <v>0</v>
      </c>
      <c r="BN478">
        <f>(BA478-BG478)/BG478</f>
        <v>0</v>
      </c>
      <c r="BO478">
        <f>AZ478/(BB478+AZ478/BG478)</f>
        <v>0</v>
      </c>
      <c r="BP478" t="s">
        <v>437</v>
      </c>
      <c r="BQ478">
        <v>0</v>
      </c>
      <c r="BR478">
        <f>IF(BQ478&lt;&gt;0, BQ478, BO478)</f>
        <v>0</v>
      </c>
      <c r="BS478">
        <f>1-BR478/BG478</f>
        <v>0</v>
      </c>
      <c r="BT478">
        <f>(BG478-BF478)/(BG478-BR478)</f>
        <v>0</v>
      </c>
      <c r="BU478">
        <f>(BA478-BG478)/(BA478-BR478)</f>
        <v>0</v>
      </c>
      <c r="BV478">
        <f>(BG478-BF478)/(BG478-AZ478)</f>
        <v>0</v>
      </c>
      <c r="BW478">
        <f>(BA478-BG478)/(BA478-AZ478)</f>
        <v>0</v>
      </c>
      <c r="BX478">
        <f>(BT478*BR478/BF478)</f>
        <v>0</v>
      </c>
      <c r="BY478">
        <f>(1-BX478)</f>
        <v>0</v>
      </c>
      <c r="DH478">
        <f>$B$11*EG478+$C$11*EH478+$F$11*ES478*(1-EV478)</f>
        <v>0</v>
      </c>
      <c r="DI478">
        <f>DH478*DJ478</f>
        <v>0</v>
      </c>
      <c r="DJ478">
        <f>($B$11*$D$9+$C$11*$D$9+$F$11*((FF478+EX478)/MAX(FF478+EX478+FG478, 0.1)*$I$9+FG478/MAX(FF478+EX478+FG478, 0.1)*$J$9))/($B$11+$C$11+$F$11)</f>
        <v>0</v>
      </c>
      <c r="DK478">
        <f>($B$11*$K$9+$C$11*$K$9+$F$11*((FF478+EX478)/MAX(FF478+EX478+FG478, 0.1)*$P$9+FG478/MAX(FF478+EX478+FG478, 0.1)*$Q$9))/($B$11+$C$11+$F$11)</f>
        <v>0</v>
      </c>
      <c r="DL478">
        <v>6</v>
      </c>
      <c r="DM478">
        <v>0.5</v>
      </c>
      <c r="DN478" t="s">
        <v>438</v>
      </c>
      <c r="DO478">
        <v>2</v>
      </c>
      <c r="DP478" t="b">
        <v>1</v>
      </c>
      <c r="DQ478">
        <v>1761414780.84615</v>
      </c>
      <c r="DR478">
        <v>1216.04384615385</v>
      </c>
      <c r="DS478">
        <v>1262.00384615385</v>
      </c>
      <c r="DT478">
        <v>28.5381538461538</v>
      </c>
      <c r="DU478">
        <v>25.7919307692308</v>
      </c>
      <c r="DV478">
        <v>1214.94692307692</v>
      </c>
      <c r="DW478">
        <v>28.2229538461538</v>
      </c>
      <c r="DX478">
        <v>500.041307692308</v>
      </c>
      <c r="DY478">
        <v>90.2800153846154</v>
      </c>
      <c r="DZ478">
        <v>0.0358743307692308</v>
      </c>
      <c r="EA478">
        <v>36.1521153846154</v>
      </c>
      <c r="EB478">
        <v>35.986</v>
      </c>
      <c r="EC478">
        <v>999.9</v>
      </c>
      <c r="ED478">
        <v>0</v>
      </c>
      <c r="EE478">
        <v>0</v>
      </c>
      <c r="EF478">
        <v>10007.3030769231</v>
      </c>
      <c r="EG478">
        <v>0</v>
      </c>
      <c r="EH478">
        <v>1276.15692307692</v>
      </c>
      <c r="EI478">
        <v>-45.9597769230769</v>
      </c>
      <c r="EJ478">
        <v>1251.76769230769</v>
      </c>
      <c r="EK478">
        <v>1295.41461538462</v>
      </c>
      <c r="EL478">
        <v>2.74622923076923</v>
      </c>
      <c r="EM478">
        <v>1262.00384615385</v>
      </c>
      <c r="EN478">
        <v>25.7919307692308</v>
      </c>
      <c r="EO478">
        <v>2.57642461538462</v>
      </c>
      <c r="EP478">
        <v>2.32849307692308</v>
      </c>
      <c r="EQ478">
        <v>21.5175153846154</v>
      </c>
      <c r="ER478">
        <v>19.8749</v>
      </c>
      <c r="ES478">
        <v>1200.00307692308</v>
      </c>
      <c r="ET478">
        <v>0.96699</v>
      </c>
      <c r="EU478">
        <v>0.03301</v>
      </c>
      <c r="EV478">
        <v>0</v>
      </c>
      <c r="EW478">
        <v>1332.50923076923</v>
      </c>
      <c r="EX478">
        <v>5.00059</v>
      </c>
      <c r="EY478">
        <v>16498.4384615385</v>
      </c>
      <c r="EZ478">
        <v>10358.7230769231</v>
      </c>
      <c r="FA478">
        <v>51.7063846153846</v>
      </c>
      <c r="FB478">
        <v>53.3168461538462</v>
      </c>
      <c r="FC478">
        <v>51.9612307692308</v>
      </c>
      <c r="FD478">
        <v>52.75</v>
      </c>
      <c r="FE478">
        <v>52.7451538461538</v>
      </c>
      <c r="FF478">
        <v>1155.55307692308</v>
      </c>
      <c r="FG478">
        <v>39.45</v>
      </c>
      <c r="FH478">
        <v>0</v>
      </c>
      <c r="FI478">
        <v>1761414748.9</v>
      </c>
      <c r="FJ478">
        <v>0</v>
      </c>
      <c r="FK478">
        <v>1332.52961538462</v>
      </c>
      <c r="FL478">
        <v>-2.83316239152934</v>
      </c>
      <c r="FM478">
        <v>-41.8666666571277</v>
      </c>
      <c r="FN478">
        <v>16498.3230769231</v>
      </c>
      <c r="FO478">
        <v>15</v>
      </c>
      <c r="FP478">
        <v>0</v>
      </c>
      <c r="FQ478" t="s">
        <v>439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-45.852135</v>
      </c>
      <c r="GD478">
        <v>-1.0119293233083</v>
      </c>
      <c r="GE478">
        <v>0.607308910913548</v>
      </c>
      <c r="GF478">
        <v>0</v>
      </c>
      <c r="GG478">
        <v>1332.67852941176</v>
      </c>
      <c r="GH478">
        <v>-3.03972497957294</v>
      </c>
      <c r="GI478">
        <v>0.351502090638446</v>
      </c>
      <c r="GJ478">
        <v>-1</v>
      </c>
      <c r="GK478">
        <v>2.7551625</v>
      </c>
      <c r="GL478">
        <v>-0.226741804511274</v>
      </c>
      <c r="GM478">
        <v>0.0218054570864727</v>
      </c>
      <c r="GN478">
        <v>0</v>
      </c>
      <c r="GO478">
        <v>0</v>
      </c>
      <c r="GP478">
        <v>2</v>
      </c>
      <c r="GQ478" t="s">
        <v>473</v>
      </c>
      <c r="GR478">
        <v>3.12951</v>
      </c>
      <c r="GS478">
        <v>2.71388</v>
      </c>
      <c r="GT478">
        <v>0.183666</v>
      </c>
      <c r="GU478">
        <v>0.187864</v>
      </c>
      <c r="GV478">
        <v>0.112525</v>
      </c>
      <c r="GW478">
        <v>0.105114</v>
      </c>
      <c r="GX478">
        <v>29905.3</v>
      </c>
      <c r="GY478">
        <v>31608.7</v>
      </c>
      <c r="GZ478">
        <v>33235.5</v>
      </c>
      <c r="HA478">
        <v>35333.2</v>
      </c>
      <c r="HB478">
        <v>41931.1</v>
      </c>
      <c r="HC478">
        <v>45525</v>
      </c>
      <c r="HD478">
        <v>52075.2</v>
      </c>
      <c r="HE478">
        <v>56582</v>
      </c>
      <c r="HF478">
        <v>1.774</v>
      </c>
      <c r="HG478">
        <v>1.63733</v>
      </c>
      <c r="HH478">
        <v>0.00435859</v>
      </c>
      <c r="HI478">
        <v>0</v>
      </c>
      <c r="HJ478">
        <v>35.9266</v>
      </c>
      <c r="HK478">
        <v>999.9</v>
      </c>
      <c r="HL478">
        <v>56.818</v>
      </c>
      <c r="HM478">
        <v>29.93</v>
      </c>
      <c r="HN478">
        <v>26.7052</v>
      </c>
      <c r="HO478">
        <v>55.5978</v>
      </c>
      <c r="HP478">
        <v>42.3918</v>
      </c>
      <c r="HQ478">
        <v>1</v>
      </c>
      <c r="HR478">
        <v>1.38474</v>
      </c>
      <c r="HS478">
        <v>4.707</v>
      </c>
      <c r="HT478">
        <v>20.0721</v>
      </c>
      <c r="HU478">
        <v>5.19198</v>
      </c>
      <c r="HV478">
        <v>12.0099</v>
      </c>
      <c r="HW478">
        <v>4.973</v>
      </c>
      <c r="HX478">
        <v>3.295</v>
      </c>
      <c r="HY478">
        <v>9999</v>
      </c>
      <c r="HZ478">
        <v>9999</v>
      </c>
      <c r="IA478">
        <v>999.9</v>
      </c>
      <c r="IB478">
        <v>9999</v>
      </c>
      <c r="IC478">
        <v>1.86325</v>
      </c>
      <c r="ID478">
        <v>1.86813</v>
      </c>
      <c r="IE478">
        <v>1.86783</v>
      </c>
      <c r="IF478">
        <v>1.86905</v>
      </c>
      <c r="IG478">
        <v>1.86982</v>
      </c>
      <c r="IH478">
        <v>1.86592</v>
      </c>
      <c r="II478">
        <v>1.86701</v>
      </c>
      <c r="IJ478">
        <v>1.86841</v>
      </c>
      <c r="IK478">
        <v>5</v>
      </c>
      <c r="IL478">
        <v>0</v>
      </c>
      <c r="IM478">
        <v>0</v>
      </c>
      <c r="IN478">
        <v>0</v>
      </c>
      <c r="IO478" t="s">
        <v>441</v>
      </c>
      <c r="IP478" t="s">
        <v>442</v>
      </c>
      <c r="IQ478" t="s">
        <v>443</v>
      </c>
      <c r="IR478" t="s">
        <v>443</v>
      </c>
      <c r="IS478" t="s">
        <v>443</v>
      </c>
      <c r="IT478" t="s">
        <v>443</v>
      </c>
      <c r="IU478">
        <v>0</v>
      </c>
      <c r="IV478">
        <v>100</v>
      </c>
      <c r="IW478">
        <v>100</v>
      </c>
      <c r="IX478">
        <v>1.1</v>
      </c>
      <c r="IY478">
        <v>0.3152</v>
      </c>
      <c r="IZ478">
        <v>1.09748391826392</v>
      </c>
      <c r="JA478">
        <v>0</v>
      </c>
      <c r="JB478">
        <v>0</v>
      </c>
      <c r="JC478">
        <v>0</v>
      </c>
      <c r="JD478">
        <v>0.315191680746845</v>
      </c>
      <c r="JE478">
        <v>0</v>
      </c>
      <c r="JF478">
        <v>0</v>
      </c>
      <c r="JG478">
        <v>0</v>
      </c>
      <c r="JH478">
        <v>5</v>
      </c>
      <c r="JI478">
        <v>2273</v>
      </c>
      <c r="JJ478">
        <v>0</v>
      </c>
      <c r="JK478">
        <v>25</v>
      </c>
      <c r="JL478">
        <v>29356913.1</v>
      </c>
      <c r="JM478">
        <v>29356913.1</v>
      </c>
      <c r="JN478">
        <v>2.52075</v>
      </c>
      <c r="JO478">
        <v>2.60254</v>
      </c>
      <c r="JP478">
        <v>1.54785</v>
      </c>
      <c r="JQ478">
        <v>2.31689</v>
      </c>
      <c r="JR478">
        <v>1.64673</v>
      </c>
      <c r="JS478">
        <v>2.36694</v>
      </c>
      <c r="JT478">
        <v>34.1225</v>
      </c>
      <c r="JU478">
        <v>24.1751</v>
      </c>
      <c r="JV478">
        <v>18</v>
      </c>
      <c r="JW478">
        <v>500.769</v>
      </c>
      <c r="JX478">
        <v>404.029</v>
      </c>
      <c r="JY478">
        <v>29.7656</v>
      </c>
      <c r="JZ478">
        <v>43.7765</v>
      </c>
      <c r="KA478">
        <v>29.9984</v>
      </c>
      <c r="KB478">
        <v>43.7635</v>
      </c>
      <c r="KC478">
        <v>43.6672</v>
      </c>
      <c r="KD478">
        <v>50.4829</v>
      </c>
      <c r="KE478">
        <v>0</v>
      </c>
      <c r="KF478">
        <v>100</v>
      </c>
      <c r="KG478">
        <v>29.7748</v>
      </c>
      <c r="KH478">
        <v>1305.5</v>
      </c>
      <c r="KI478">
        <v>34.6858</v>
      </c>
      <c r="KJ478">
        <v>94.4999</v>
      </c>
      <c r="KK478">
        <v>91.6056</v>
      </c>
    </row>
    <row r="479" spans="1:297">
      <c r="A479">
        <v>463</v>
      </c>
      <c r="B479">
        <v>1761414794</v>
      </c>
      <c r="C479">
        <v>6613</v>
      </c>
      <c r="D479" t="s">
        <v>1372</v>
      </c>
      <c r="E479" t="s">
        <v>1373</v>
      </c>
      <c r="F479">
        <v>5</v>
      </c>
      <c r="G479" t="s">
        <v>1217</v>
      </c>
      <c r="H479" t="s">
        <v>436</v>
      </c>
      <c r="I479">
        <v>1761414785.84615</v>
      </c>
      <c r="J479">
        <f>(K479)/1000</f>
        <v>0</v>
      </c>
      <c r="K479">
        <f>IF(DP479, AN479, AH479)</f>
        <v>0</v>
      </c>
      <c r="L479">
        <f>IF(DP479, AI479, AG479)</f>
        <v>0</v>
      </c>
      <c r="M479">
        <f>DR479 - IF(AU479&gt;1, L479*DL479*100.0/(AW479), 0)</f>
        <v>0</v>
      </c>
      <c r="N479">
        <f>((T479-J479/2)*M479-L479)/(T479+J479/2)</f>
        <v>0</v>
      </c>
      <c r="O479">
        <f>N479*(DY479+DZ479)/1000.0</f>
        <v>0</v>
      </c>
      <c r="P479">
        <f>(DR479 - IF(AU479&gt;1, L479*DL479*100.0/(AW479), 0))*(DY479+DZ479)/1000.0</f>
        <v>0</v>
      </c>
      <c r="Q479">
        <f>2.0/((1/S479-1/R479)+SIGN(S479)*SQRT((1/S479-1/R479)*(1/S479-1/R479) + 4*DM479/((DM479+1)*(DM479+1))*(2*1/S479*1/R479-1/R479*1/R479)))</f>
        <v>0</v>
      </c>
      <c r="R479">
        <f>IF(LEFT(DN479,1)&lt;&gt;"0",IF(LEFT(DN479,1)="1",3.0,DO479),$D$5+$E$5*(EF479*DY479/($K$5*1000))+$F$5*(EF479*DY479/($K$5*1000))*MAX(MIN(DL479,$J$5),$I$5)*MAX(MIN(DL479,$J$5),$I$5)+$G$5*MAX(MIN(DL479,$J$5),$I$5)*(EF479*DY479/($K$5*1000))+$H$5*(EF479*DY479/($K$5*1000))*(EF479*DY479/($K$5*1000)))</f>
        <v>0</v>
      </c>
      <c r="S479">
        <f>J479*(1000-(1000*0.61365*exp(17.502*W479/(240.97+W479))/(DY479+DZ479)+DT479)/2)/(1000*0.61365*exp(17.502*W479/(240.97+W479))/(DY479+DZ479)-DT479)</f>
        <v>0</v>
      </c>
      <c r="T479">
        <f>1/((DM479+1)/(Q479/1.6)+1/(R479/1.37)) + DM479/((DM479+1)/(Q479/1.6) + DM479/(R479/1.37))</f>
        <v>0</v>
      </c>
      <c r="U479">
        <f>(DH479*DK479)</f>
        <v>0</v>
      </c>
      <c r="V479">
        <f>(EA479+(U479+2*0.95*5.67E-8*(((EA479+$B$7)+273)^4-(EA479+273)^4)-44100*J479)/(1.84*29.3*R479+8*0.95*5.67E-8*(EA479+273)^3))</f>
        <v>0</v>
      </c>
      <c r="W479">
        <f>($C$7*EB479+$D$7*EC479+$E$7*V479)</f>
        <v>0</v>
      </c>
      <c r="X479">
        <f>0.61365*exp(17.502*W479/(240.97+W479))</f>
        <v>0</v>
      </c>
      <c r="Y479">
        <f>(Z479/AA479*100)</f>
        <v>0</v>
      </c>
      <c r="Z479">
        <f>DT479*(DY479+DZ479)/1000</f>
        <v>0</v>
      </c>
      <c r="AA479">
        <f>0.61365*exp(17.502*EA479/(240.97+EA479))</f>
        <v>0</v>
      </c>
      <c r="AB479">
        <f>(X479-DT479*(DY479+DZ479)/1000)</f>
        <v>0</v>
      </c>
      <c r="AC479">
        <f>(-J479*44100)</f>
        <v>0</v>
      </c>
      <c r="AD479">
        <f>2*29.3*R479*0.92*(EA479-W479)</f>
        <v>0</v>
      </c>
      <c r="AE479">
        <f>2*0.95*5.67E-8*(((EA479+$B$7)+273)^4-(W479+273)^4)</f>
        <v>0</v>
      </c>
      <c r="AF479">
        <f>U479+AE479+AC479+AD479</f>
        <v>0</v>
      </c>
      <c r="AG479">
        <f>DX479*AU479*(DS479-DR479*(1000-AU479*DU479)/(1000-AU479*DT479))/(100*DL479)</f>
        <v>0</v>
      </c>
      <c r="AH479">
        <f>1000*DX479*AU479*(DT479-DU479)/(100*DL479*(1000-AU479*DT479))</f>
        <v>0</v>
      </c>
      <c r="AI479">
        <f>(AJ479 - AK479 - DY479*1E3/(8.314*(EA479+273.15)) * AM479/DX479 * AL479) * DX479/(100*DL479) * (1000 - DU479)/1000</f>
        <v>0</v>
      </c>
      <c r="AJ479">
        <v>1327.8143845173</v>
      </c>
      <c r="AK479">
        <v>1292.62545454545</v>
      </c>
      <c r="AL479">
        <v>3.23573836044077</v>
      </c>
      <c r="AM479">
        <v>65.3915502829197</v>
      </c>
      <c r="AN479">
        <f>(AP479 - AO479 + DY479*1E3/(8.314*(EA479+273.15)) * AR479/DX479 * AQ479) * DX479/(100*DL479) * 1000/(1000 - AP479)</f>
        <v>0</v>
      </c>
      <c r="AO479">
        <v>25.7975747171015</v>
      </c>
      <c r="AP479">
        <v>28.4985684848485</v>
      </c>
      <c r="AQ479">
        <v>-0.000193825097438453</v>
      </c>
      <c r="AR479">
        <v>110.494569577737</v>
      </c>
      <c r="AS479">
        <v>0</v>
      </c>
      <c r="AT479">
        <v>0</v>
      </c>
      <c r="AU479">
        <f>IF(AS479*$H$13&gt;=AW479,1.0,(AW479/(AW479-AS479*$H$13)))</f>
        <v>0</v>
      </c>
      <c r="AV479">
        <f>(AU479-1)*100</f>
        <v>0</v>
      </c>
      <c r="AW479">
        <f>MAX(0,($B$13+$C$13*EF479)/(1+$D$13*EF479)*DY479/(EA479+273)*$E$13)</f>
        <v>0</v>
      </c>
      <c r="AX479" t="s">
        <v>437</v>
      </c>
      <c r="AY479" t="s">
        <v>437</v>
      </c>
      <c r="AZ479">
        <v>0</v>
      </c>
      <c r="BA479">
        <v>0</v>
      </c>
      <c r="BB479">
        <f>1-AZ479/BA479</f>
        <v>0</v>
      </c>
      <c r="BC479">
        <v>0</v>
      </c>
      <c r="BD479" t="s">
        <v>437</v>
      </c>
      <c r="BE479" t="s">
        <v>437</v>
      </c>
      <c r="BF479">
        <v>0</v>
      </c>
      <c r="BG479">
        <v>0</v>
      </c>
      <c r="BH479">
        <f>1-BF479/BG479</f>
        <v>0</v>
      </c>
      <c r="BI479">
        <v>0.5</v>
      </c>
      <c r="BJ479">
        <f>DI479</f>
        <v>0</v>
      </c>
      <c r="BK479">
        <f>L479</f>
        <v>0</v>
      </c>
      <c r="BL479">
        <f>BH479*BI479*BJ479</f>
        <v>0</v>
      </c>
      <c r="BM479">
        <f>(BK479-BC479)/BJ479</f>
        <v>0</v>
      </c>
      <c r="BN479">
        <f>(BA479-BG479)/BG479</f>
        <v>0</v>
      </c>
      <c r="BO479">
        <f>AZ479/(BB479+AZ479/BG479)</f>
        <v>0</v>
      </c>
      <c r="BP479" t="s">
        <v>437</v>
      </c>
      <c r="BQ479">
        <v>0</v>
      </c>
      <c r="BR479">
        <f>IF(BQ479&lt;&gt;0, BQ479, BO479)</f>
        <v>0</v>
      </c>
      <c r="BS479">
        <f>1-BR479/BG479</f>
        <v>0</v>
      </c>
      <c r="BT479">
        <f>(BG479-BF479)/(BG479-BR479)</f>
        <v>0</v>
      </c>
      <c r="BU479">
        <f>(BA479-BG479)/(BA479-BR479)</f>
        <v>0</v>
      </c>
      <c r="BV479">
        <f>(BG479-BF479)/(BG479-AZ479)</f>
        <v>0</v>
      </c>
      <c r="BW479">
        <f>(BA479-BG479)/(BA479-AZ479)</f>
        <v>0</v>
      </c>
      <c r="BX479">
        <f>(BT479*BR479/BF479)</f>
        <v>0</v>
      </c>
      <c r="BY479">
        <f>(1-BX479)</f>
        <v>0</v>
      </c>
      <c r="DH479">
        <f>$B$11*EG479+$C$11*EH479+$F$11*ES479*(1-EV479)</f>
        <v>0</v>
      </c>
      <c r="DI479">
        <f>DH479*DJ479</f>
        <v>0</v>
      </c>
      <c r="DJ479">
        <f>($B$11*$D$9+$C$11*$D$9+$F$11*((FF479+EX479)/MAX(FF479+EX479+FG479, 0.1)*$I$9+FG479/MAX(FF479+EX479+FG479, 0.1)*$J$9))/($B$11+$C$11+$F$11)</f>
        <v>0</v>
      </c>
      <c r="DK479">
        <f>($B$11*$K$9+$C$11*$K$9+$F$11*((FF479+EX479)/MAX(FF479+EX479+FG479, 0.1)*$P$9+FG479/MAX(FF479+EX479+FG479, 0.1)*$Q$9))/($B$11+$C$11+$F$11)</f>
        <v>0</v>
      </c>
      <c r="DL479">
        <v>6</v>
      </c>
      <c r="DM479">
        <v>0.5</v>
      </c>
      <c r="DN479" t="s">
        <v>438</v>
      </c>
      <c r="DO479">
        <v>2</v>
      </c>
      <c r="DP479" t="b">
        <v>1</v>
      </c>
      <c r="DQ479">
        <v>1761414785.84615</v>
      </c>
      <c r="DR479">
        <v>1232.60923076923</v>
      </c>
      <c r="DS479">
        <v>1278.28230769231</v>
      </c>
      <c r="DT479">
        <v>28.5219230769231</v>
      </c>
      <c r="DU479">
        <v>25.7944307692308</v>
      </c>
      <c r="DV479">
        <v>1231.51153846154</v>
      </c>
      <c r="DW479">
        <v>28.2067230769231</v>
      </c>
      <c r="DX479">
        <v>500.036153846154</v>
      </c>
      <c r="DY479">
        <v>90.2803461538462</v>
      </c>
      <c r="DZ479">
        <v>0.0358414615384615</v>
      </c>
      <c r="EA479">
        <v>36.1492307692308</v>
      </c>
      <c r="EB479">
        <v>35.9872</v>
      </c>
      <c r="EC479">
        <v>999.9</v>
      </c>
      <c r="ED479">
        <v>0</v>
      </c>
      <c r="EE479">
        <v>0</v>
      </c>
      <c r="EF479">
        <v>10001.7315384615</v>
      </c>
      <c r="EG479">
        <v>0</v>
      </c>
      <c r="EH479">
        <v>1276.17153846154</v>
      </c>
      <c r="EI479">
        <v>-45.6728461538462</v>
      </c>
      <c r="EJ479">
        <v>1268.79769230769</v>
      </c>
      <c r="EK479">
        <v>1312.12692307692</v>
      </c>
      <c r="EL479">
        <v>2.72749538461538</v>
      </c>
      <c r="EM479">
        <v>1278.28230769231</v>
      </c>
      <c r="EN479">
        <v>25.7944307692308</v>
      </c>
      <c r="EO479">
        <v>2.57496846153846</v>
      </c>
      <c r="EP479">
        <v>2.32872923076923</v>
      </c>
      <c r="EQ479">
        <v>21.5082769230769</v>
      </c>
      <c r="ER479">
        <v>19.8765153846154</v>
      </c>
      <c r="ES479">
        <v>1200.01230769231</v>
      </c>
      <c r="ET479">
        <v>0.96699</v>
      </c>
      <c r="EU479">
        <v>0.03301</v>
      </c>
      <c r="EV479">
        <v>0</v>
      </c>
      <c r="EW479">
        <v>1332.19923076923</v>
      </c>
      <c r="EX479">
        <v>5.00059</v>
      </c>
      <c r="EY479">
        <v>16495.2307692308</v>
      </c>
      <c r="EZ479">
        <v>10358.7923076923</v>
      </c>
      <c r="FA479">
        <v>51.6918461538462</v>
      </c>
      <c r="FB479">
        <v>53.312</v>
      </c>
      <c r="FC479">
        <v>51.9418461538462</v>
      </c>
      <c r="FD479">
        <v>52.75</v>
      </c>
      <c r="FE479">
        <v>52.7306153846154</v>
      </c>
      <c r="FF479">
        <v>1155.56230769231</v>
      </c>
      <c r="FG479">
        <v>39.45</v>
      </c>
      <c r="FH479">
        <v>0</v>
      </c>
      <c r="FI479">
        <v>1761414754.3</v>
      </c>
      <c r="FJ479">
        <v>0</v>
      </c>
      <c r="FK479">
        <v>1332.2204</v>
      </c>
      <c r="FL479">
        <v>-3.38692306471519</v>
      </c>
      <c r="FM479">
        <v>-39.3230769864163</v>
      </c>
      <c r="FN479">
        <v>16494.472</v>
      </c>
      <c r="FO479">
        <v>15</v>
      </c>
      <c r="FP479">
        <v>0</v>
      </c>
      <c r="FQ479" t="s">
        <v>439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-45.8509666666667</v>
      </c>
      <c r="GD479">
        <v>3.11959480519479</v>
      </c>
      <c r="GE479">
        <v>0.596056556387645</v>
      </c>
      <c r="GF479">
        <v>0</v>
      </c>
      <c r="GG479">
        <v>1332.42058823529</v>
      </c>
      <c r="GH479">
        <v>-3.13644002727209</v>
      </c>
      <c r="GI479">
        <v>0.361727401232989</v>
      </c>
      <c r="GJ479">
        <v>-1</v>
      </c>
      <c r="GK479">
        <v>2.73819761904762</v>
      </c>
      <c r="GL479">
        <v>-0.22435636363636</v>
      </c>
      <c r="GM479">
        <v>0.02265573298722</v>
      </c>
      <c r="GN479">
        <v>0</v>
      </c>
      <c r="GO479">
        <v>0</v>
      </c>
      <c r="GP479">
        <v>2</v>
      </c>
      <c r="GQ479" t="s">
        <v>473</v>
      </c>
      <c r="GR479">
        <v>3.12949</v>
      </c>
      <c r="GS479">
        <v>2.71351</v>
      </c>
      <c r="GT479">
        <v>0.185155</v>
      </c>
      <c r="GU479">
        <v>0.189427</v>
      </c>
      <c r="GV479">
        <v>0.112484</v>
      </c>
      <c r="GW479">
        <v>0.105125</v>
      </c>
      <c r="GX479">
        <v>29851.8</v>
      </c>
      <c r="GY479">
        <v>31548.9</v>
      </c>
      <c r="GZ479">
        <v>33236.9</v>
      </c>
      <c r="HA479">
        <v>35334.7</v>
      </c>
      <c r="HB479">
        <v>41934.5</v>
      </c>
      <c r="HC479">
        <v>45526.3</v>
      </c>
      <c r="HD479">
        <v>52077.1</v>
      </c>
      <c r="HE479">
        <v>56584.2</v>
      </c>
      <c r="HF479">
        <v>1.77402</v>
      </c>
      <c r="HG479">
        <v>1.63768</v>
      </c>
      <c r="HH479">
        <v>0.00409782</v>
      </c>
      <c r="HI479">
        <v>0</v>
      </c>
      <c r="HJ479">
        <v>35.9239</v>
      </c>
      <c r="HK479">
        <v>999.9</v>
      </c>
      <c r="HL479">
        <v>56.818</v>
      </c>
      <c r="HM479">
        <v>29.94</v>
      </c>
      <c r="HN479">
        <v>26.7212</v>
      </c>
      <c r="HO479">
        <v>55.6678</v>
      </c>
      <c r="HP479">
        <v>42.6362</v>
      </c>
      <c r="HQ479">
        <v>1</v>
      </c>
      <c r="HR479">
        <v>1.38311</v>
      </c>
      <c r="HS479">
        <v>4.70758</v>
      </c>
      <c r="HT479">
        <v>20.0719</v>
      </c>
      <c r="HU479">
        <v>5.19123</v>
      </c>
      <c r="HV479">
        <v>12.0099</v>
      </c>
      <c r="HW479">
        <v>4.9727</v>
      </c>
      <c r="HX479">
        <v>3.29495</v>
      </c>
      <c r="HY479">
        <v>9999</v>
      </c>
      <c r="HZ479">
        <v>9999</v>
      </c>
      <c r="IA479">
        <v>999.9</v>
      </c>
      <c r="IB479">
        <v>9999</v>
      </c>
      <c r="IC479">
        <v>1.86325</v>
      </c>
      <c r="ID479">
        <v>1.86813</v>
      </c>
      <c r="IE479">
        <v>1.86783</v>
      </c>
      <c r="IF479">
        <v>1.86905</v>
      </c>
      <c r="IG479">
        <v>1.86982</v>
      </c>
      <c r="IH479">
        <v>1.86592</v>
      </c>
      <c r="II479">
        <v>1.867</v>
      </c>
      <c r="IJ479">
        <v>1.86844</v>
      </c>
      <c r="IK479">
        <v>5</v>
      </c>
      <c r="IL479">
        <v>0</v>
      </c>
      <c r="IM479">
        <v>0</v>
      </c>
      <c r="IN479">
        <v>0</v>
      </c>
      <c r="IO479" t="s">
        <v>441</v>
      </c>
      <c r="IP479" t="s">
        <v>442</v>
      </c>
      <c r="IQ479" t="s">
        <v>443</v>
      </c>
      <c r="IR479" t="s">
        <v>443</v>
      </c>
      <c r="IS479" t="s">
        <v>443</v>
      </c>
      <c r="IT479" t="s">
        <v>443</v>
      </c>
      <c r="IU479">
        <v>0</v>
      </c>
      <c r="IV479">
        <v>100</v>
      </c>
      <c r="IW479">
        <v>100</v>
      </c>
      <c r="IX479">
        <v>1.1</v>
      </c>
      <c r="IY479">
        <v>0.3152</v>
      </c>
      <c r="IZ479">
        <v>1.09748391826392</v>
      </c>
      <c r="JA479">
        <v>0</v>
      </c>
      <c r="JB479">
        <v>0</v>
      </c>
      <c r="JC479">
        <v>0</v>
      </c>
      <c r="JD479">
        <v>0.315191680746845</v>
      </c>
      <c r="JE479">
        <v>0</v>
      </c>
      <c r="JF479">
        <v>0</v>
      </c>
      <c r="JG479">
        <v>0</v>
      </c>
      <c r="JH479">
        <v>5</v>
      </c>
      <c r="JI479">
        <v>2273</v>
      </c>
      <c r="JJ479">
        <v>0</v>
      </c>
      <c r="JK479">
        <v>25</v>
      </c>
      <c r="JL479">
        <v>29356913.2</v>
      </c>
      <c r="JM479">
        <v>29356913.2</v>
      </c>
      <c r="JN479">
        <v>2.54761</v>
      </c>
      <c r="JO479">
        <v>2.60132</v>
      </c>
      <c r="JP479">
        <v>1.54785</v>
      </c>
      <c r="JQ479">
        <v>2.31689</v>
      </c>
      <c r="JR479">
        <v>1.64673</v>
      </c>
      <c r="JS479">
        <v>2.37427</v>
      </c>
      <c r="JT479">
        <v>34.1452</v>
      </c>
      <c r="JU479">
        <v>24.1751</v>
      </c>
      <c r="JV479">
        <v>18</v>
      </c>
      <c r="JW479">
        <v>500.663</v>
      </c>
      <c r="JX479">
        <v>404.145</v>
      </c>
      <c r="JY479">
        <v>29.7765</v>
      </c>
      <c r="JZ479">
        <v>43.758</v>
      </c>
      <c r="KA479">
        <v>29.9985</v>
      </c>
      <c r="KB479">
        <v>43.7452</v>
      </c>
      <c r="KC479">
        <v>43.6491</v>
      </c>
      <c r="KD479">
        <v>51.0565</v>
      </c>
      <c r="KE479">
        <v>0</v>
      </c>
      <c r="KF479">
        <v>100</v>
      </c>
      <c r="KG479">
        <v>29.7789</v>
      </c>
      <c r="KH479">
        <v>1325.7</v>
      </c>
      <c r="KI479">
        <v>34.6858</v>
      </c>
      <c r="KJ479">
        <v>94.5036</v>
      </c>
      <c r="KK479">
        <v>91.6092</v>
      </c>
    </row>
    <row r="480" spans="1:297">
      <c r="A480">
        <v>464</v>
      </c>
      <c r="B480">
        <v>1761414799</v>
      </c>
      <c r="C480">
        <v>6618</v>
      </c>
      <c r="D480" t="s">
        <v>1374</v>
      </c>
      <c r="E480" t="s">
        <v>1375</v>
      </c>
      <c r="F480">
        <v>5</v>
      </c>
      <c r="G480" t="s">
        <v>1217</v>
      </c>
      <c r="H480" t="s">
        <v>436</v>
      </c>
      <c r="I480">
        <v>1761414790.84615</v>
      </c>
      <c r="J480">
        <f>(K480)/1000</f>
        <v>0</v>
      </c>
      <c r="K480">
        <f>IF(DP480, AN480, AH480)</f>
        <v>0</v>
      </c>
      <c r="L480">
        <f>IF(DP480, AI480, AG480)</f>
        <v>0</v>
      </c>
      <c r="M480">
        <f>DR480 - IF(AU480&gt;1, L480*DL480*100.0/(AW480), 0)</f>
        <v>0</v>
      </c>
      <c r="N480">
        <f>((T480-J480/2)*M480-L480)/(T480+J480/2)</f>
        <v>0</v>
      </c>
      <c r="O480">
        <f>N480*(DY480+DZ480)/1000.0</f>
        <v>0</v>
      </c>
      <c r="P480">
        <f>(DR480 - IF(AU480&gt;1, L480*DL480*100.0/(AW480), 0))*(DY480+DZ480)/1000.0</f>
        <v>0</v>
      </c>
      <c r="Q480">
        <f>2.0/((1/S480-1/R480)+SIGN(S480)*SQRT((1/S480-1/R480)*(1/S480-1/R480) + 4*DM480/((DM480+1)*(DM480+1))*(2*1/S480*1/R480-1/R480*1/R480)))</f>
        <v>0</v>
      </c>
      <c r="R480">
        <f>IF(LEFT(DN480,1)&lt;&gt;"0",IF(LEFT(DN480,1)="1",3.0,DO480),$D$5+$E$5*(EF480*DY480/($K$5*1000))+$F$5*(EF480*DY480/($K$5*1000))*MAX(MIN(DL480,$J$5),$I$5)*MAX(MIN(DL480,$J$5),$I$5)+$G$5*MAX(MIN(DL480,$J$5),$I$5)*(EF480*DY480/($K$5*1000))+$H$5*(EF480*DY480/($K$5*1000))*(EF480*DY480/($K$5*1000)))</f>
        <v>0</v>
      </c>
      <c r="S480">
        <f>J480*(1000-(1000*0.61365*exp(17.502*W480/(240.97+W480))/(DY480+DZ480)+DT480)/2)/(1000*0.61365*exp(17.502*W480/(240.97+W480))/(DY480+DZ480)-DT480)</f>
        <v>0</v>
      </c>
      <c r="T480">
        <f>1/((DM480+1)/(Q480/1.6)+1/(R480/1.37)) + DM480/((DM480+1)/(Q480/1.6) + DM480/(R480/1.37))</f>
        <v>0</v>
      </c>
      <c r="U480">
        <f>(DH480*DK480)</f>
        <v>0</v>
      </c>
      <c r="V480">
        <f>(EA480+(U480+2*0.95*5.67E-8*(((EA480+$B$7)+273)^4-(EA480+273)^4)-44100*J480)/(1.84*29.3*R480+8*0.95*5.67E-8*(EA480+273)^3))</f>
        <v>0</v>
      </c>
      <c r="W480">
        <f>($C$7*EB480+$D$7*EC480+$E$7*V480)</f>
        <v>0</v>
      </c>
      <c r="X480">
        <f>0.61365*exp(17.502*W480/(240.97+W480))</f>
        <v>0</v>
      </c>
      <c r="Y480">
        <f>(Z480/AA480*100)</f>
        <v>0</v>
      </c>
      <c r="Z480">
        <f>DT480*(DY480+DZ480)/1000</f>
        <v>0</v>
      </c>
      <c r="AA480">
        <f>0.61365*exp(17.502*EA480/(240.97+EA480))</f>
        <v>0</v>
      </c>
      <c r="AB480">
        <f>(X480-DT480*(DY480+DZ480)/1000)</f>
        <v>0</v>
      </c>
      <c r="AC480">
        <f>(-J480*44100)</f>
        <v>0</v>
      </c>
      <c r="AD480">
        <f>2*29.3*R480*0.92*(EA480-W480)</f>
        <v>0</v>
      </c>
      <c r="AE480">
        <f>2*0.95*5.67E-8*(((EA480+$B$7)+273)^4-(W480+273)^4)</f>
        <v>0</v>
      </c>
      <c r="AF480">
        <f>U480+AE480+AC480+AD480</f>
        <v>0</v>
      </c>
      <c r="AG480">
        <f>DX480*AU480*(DS480-DR480*(1000-AU480*DU480)/(1000-AU480*DT480))/(100*DL480)</f>
        <v>0</v>
      </c>
      <c r="AH480">
        <f>1000*DX480*AU480*(DT480-DU480)/(100*DL480*(1000-AU480*DT480))</f>
        <v>0</v>
      </c>
      <c r="AI480">
        <f>(AJ480 - AK480 - DY480*1E3/(8.314*(EA480+273.15)) * AM480/DX480 * AL480) * DX480/(100*DL480) * (1000 - DU480)/1000</f>
        <v>0</v>
      </c>
      <c r="AJ480">
        <v>1345.57246736571</v>
      </c>
      <c r="AK480">
        <v>1309.67157575758</v>
      </c>
      <c r="AL480">
        <v>3.41699647909158</v>
      </c>
      <c r="AM480">
        <v>65.3915502829197</v>
      </c>
      <c r="AN480">
        <f>(AP480 - AO480 + DY480*1E3/(8.314*(EA480+273.15)) * AR480/DX480 * AQ480) * DX480/(100*DL480) * 1000/(1000 - AP480)</f>
        <v>0</v>
      </c>
      <c r="AO480">
        <v>25.8002150053729</v>
      </c>
      <c r="AP480">
        <v>28.4831739393939</v>
      </c>
      <c r="AQ480">
        <v>-0.000172037042878511</v>
      </c>
      <c r="AR480">
        <v>110.494569577737</v>
      </c>
      <c r="AS480">
        <v>0</v>
      </c>
      <c r="AT480">
        <v>0</v>
      </c>
      <c r="AU480">
        <f>IF(AS480*$H$13&gt;=AW480,1.0,(AW480/(AW480-AS480*$H$13)))</f>
        <v>0</v>
      </c>
      <c r="AV480">
        <f>(AU480-1)*100</f>
        <v>0</v>
      </c>
      <c r="AW480">
        <f>MAX(0,($B$13+$C$13*EF480)/(1+$D$13*EF480)*DY480/(EA480+273)*$E$13)</f>
        <v>0</v>
      </c>
      <c r="AX480" t="s">
        <v>437</v>
      </c>
      <c r="AY480" t="s">
        <v>437</v>
      </c>
      <c r="AZ480">
        <v>0</v>
      </c>
      <c r="BA480">
        <v>0</v>
      </c>
      <c r="BB480">
        <f>1-AZ480/BA480</f>
        <v>0</v>
      </c>
      <c r="BC480">
        <v>0</v>
      </c>
      <c r="BD480" t="s">
        <v>437</v>
      </c>
      <c r="BE480" t="s">
        <v>437</v>
      </c>
      <c r="BF480">
        <v>0</v>
      </c>
      <c r="BG480">
        <v>0</v>
      </c>
      <c r="BH480">
        <f>1-BF480/BG480</f>
        <v>0</v>
      </c>
      <c r="BI480">
        <v>0.5</v>
      </c>
      <c r="BJ480">
        <f>DI480</f>
        <v>0</v>
      </c>
      <c r="BK480">
        <f>L480</f>
        <v>0</v>
      </c>
      <c r="BL480">
        <f>BH480*BI480*BJ480</f>
        <v>0</v>
      </c>
      <c r="BM480">
        <f>(BK480-BC480)/BJ480</f>
        <v>0</v>
      </c>
      <c r="BN480">
        <f>(BA480-BG480)/BG480</f>
        <v>0</v>
      </c>
      <c r="BO480">
        <f>AZ480/(BB480+AZ480/BG480)</f>
        <v>0</v>
      </c>
      <c r="BP480" t="s">
        <v>437</v>
      </c>
      <c r="BQ480">
        <v>0</v>
      </c>
      <c r="BR480">
        <f>IF(BQ480&lt;&gt;0, BQ480, BO480)</f>
        <v>0</v>
      </c>
      <c r="BS480">
        <f>1-BR480/BG480</f>
        <v>0</v>
      </c>
      <c r="BT480">
        <f>(BG480-BF480)/(BG480-BR480)</f>
        <v>0</v>
      </c>
      <c r="BU480">
        <f>(BA480-BG480)/(BA480-BR480)</f>
        <v>0</v>
      </c>
      <c r="BV480">
        <f>(BG480-BF480)/(BG480-AZ480)</f>
        <v>0</v>
      </c>
      <c r="BW480">
        <f>(BA480-BG480)/(BA480-AZ480)</f>
        <v>0</v>
      </c>
      <c r="BX480">
        <f>(BT480*BR480/BF480)</f>
        <v>0</v>
      </c>
      <c r="BY480">
        <f>(1-BX480)</f>
        <v>0</v>
      </c>
      <c r="DH480">
        <f>$B$11*EG480+$C$11*EH480+$F$11*ES480*(1-EV480)</f>
        <v>0</v>
      </c>
      <c r="DI480">
        <f>DH480*DJ480</f>
        <v>0</v>
      </c>
      <c r="DJ480">
        <f>($B$11*$D$9+$C$11*$D$9+$F$11*((FF480+EX480)/MAX(FF480+EX480+FG480, 0.1)*$I$9+FG480/MAX(FF480+EX480+FG480, 0.1)*$J$9))/($B$11+$C$11+$F$11)</f>
        <v>0</v>
      </c>
      <c r="DK480">
        <f>($B$11*$K$9+$C$11*$K$9+$F$11*((FF480+EX480)/MAX(FF480+EX480+FG480, 0.1)*$P$9+FG480/MAX(FF480+EX480+FG480, 0.1)*$Q$9))/($B$11+$C$11+$F$11)</f>
        <v>0</v>
      </c>
      <c r="DL480">
        <v>6</v>
      </c>
      <c r="DM480">
        <v>0.5</v>
      </c>
      <c r="DN480" t="s">
        <v>438</v>
      </c>
      <c r="DO480">
        <v>2</v>
      </c>
      <c r="DP480" t="b">
        <v>1</v>
      </c>
      <c r="DQ480">
        <v>1761414790.84615</v>
      </c>
      <c r="DR480">
        <v>1248.99769230769</v>
      </c>
      <c r="DS480">
        <v>1294.88</v>
      </c>
      <c r="DT480">
        <v>28.5058153846154</v>
      </c>
      <c r="DU480">
        <v>25.7967230769231</v>
      </c>
      <c r="DV480">
        <v>1247.89923076923</v>
      </c>
      <c r="DW480">
        <v>28.1906230769231</v>
      </c>
      <c r="DX480">
        <v>500.001384615385</v>
      </c>
      <c r="DY480">
        <v>90.2797</v>
      </c>
      <c r="DZ480">
        <v>0.0357941538461539</v>
      </c>
      <c r="EA480">
        <v>36.1488</v>
      </c>
      <c r="EB480">
        <v>35.9905846153846</v>
      </c>
      <c r="EC480">
        <v>999.9</v>
      </c>
      <c r="ED480">
        <v>0</v>
      </c>
      <c r="EE480">
        <v>0</v>
      </c>
      <c r="EF480">
        <v>9998.46076923077</v>
      </c>
      <c r="EG480">
        <v>0</v>
      </c>
      <c r="EH480">
        <v>1276.17153846154</v>
      </c>
      <c r="EI480">
        <v>-45.8819846153846</v>
      </c>
      <c r="EJ480">
        <v>1285.64615384615</v>
      </c>
      <c r="EK480">
        <v>1329.16769230769</v>
      </c>
      <c r="EL480">
        <v>2.70909923076923</v>
      </c>
      <c r="EM480">
        <v>1294.88</v>
      </c>
      <c r="EN480">
        <v>25.7967230769231</v>
      </c>
      <c r="EO480">
        <v>2.57349692307692</v>
      </c>
      <c r="EP480">
        <v>2.32891846153846</v>
      </c>
      <c r="EQ480">
        <v>21.4989384615385</v>
      </c>
      <c r="ER480">
        <v>19.8778384615385</v>
      </c>
      <c r="ES480">
        <v>1200.01461538462</v>
      </c>
      <c r="ET480">
        <v>0.966995538461539</v>
      </c>
      <c r="EU480">
        <v>0.0330044846153846</v>
      </c>
      <c r="EV480">
        <v>0</v>
      </c>
      <c r="EW480">
        <v>1331.98076923077</v>
      </c>
      <c r="EX480">
        <v>5.00059</v>
      </c>
      <c r="EY480">
        <v>16491.9230769231</v>
      </c>
      <c r="EZ480">
        <v>10358.8076923077</v>
      </c>
      <c r="FA480">
        <v>51.6822307692308</v>
      </c>
      <c r="FB480">
        <v>53.3072307692308</v>
      </c>
      <c r="FC480">
        <v>51.937</v>
      </c>
      <c r="FD480">
        <v>52.7354615384615</v>
      </c>
      <c r="FE480">
        <v>52.7112307692308</v>
      </c>
      <c r="FF480">
        <v>1155.57153846154</v>
      </c>
      <c r="FG480">
        <v>39.4430769230769</v>
      </c>
      <c r="FH480">
        <v>0</v>
      </c>
      <c r="FI480">
        <v>1761414759.1</v>
      </c>
      <c r="FJ480">
        <v>0</v>
      </c>
      <c r="FK480">
        <v>1331.9828</v>
      </c>
      <c r="FL480">
        <v>-2.94538459858735</v>
      </c>
      <c r="FM480">
        <v>-38.9846154616059</v>
      </c>
      <c r="FN480">
        <v>16491.276</v>
      </c>
      <c r="FO480">
        <v>15</v>
      </c>
      <c r="FP480">
        <v>0</v>
      </c>
      <c r="FQ480" t="s">
        <v>439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-45.83573</v>
      </c>
      <c r="GD480">
        <v>-1.34967518796995</v>
      </c>
      <c r="GE480">
        <v>0.583161978441667</v>
      </c>
      <c r="GF480">
        <v>0</v>
      </c>
      <c r="GG480">
        <v>1332.18558823529</v>
      </c>
      <c r="GH480">
        <v>-3.0877005211552</v>
      </c>
      <c r="GI480">
        <v>0.34547657770672</v>
      </c>
      <c r="GJ480">
        <v>-1</v>
      </c>
      <c r="GK480">
        <v>2.717777</v>
      </c>
      <c r="GL480">
        <v>-0.221231278195492</v>
      </c>
      <c r="GM480">
        <v>0.0212693782466719</v>
      </c>
      <c r="GN480">
        <v>0</v>
      </c>
      <c r="GO480">
        <v>0</v>
      </c>
      <c r="GP480">
        <v>2</v>
      </c>
      <c r="GQ480" t="s">
        <v>473</v>
      </c>
      <c r="GR480">
        <v>3.1295</v>
      </c>
      <c r="GS480">
        <v>2.71384</v>
      </c>
      <c r="GT480">
        <v>0.186691</v>
      </c>
      <c r="GU480">
        <v>0.190943</v>
      </c>
      <c r="GV480">
        <v>0.112443</v>
      </c>
      <c r="GW480">
        <v>0.105138</v>
      </c>
      <c r="GX480">
        <v>29796.3</v>
      </c>
      <c r="GY480">
        <v>31491</v>
      </c>
      <c r="GZ480">
        <v>33238</v>
      </c>
      <c r="HA480">
        <v>35336.2</v>
      </c>
      <c r="HB480">
        <v>41937.5</v>
      </c>
      <c r="HC480">
        <v>45527.8</v>
      </c>
      <c r="HD480">
        <v>52078.3</v>
      </c>
      <c r="HE480">
        <v>56586.7</v>
      </c>
      <c r="HF480">
        <v>1.77428</v>
      </c>
      <c r="HG480">
        <v>1.6381</v>
      </c>
      <c r="HH480">
        <v>0.00439584</v>
      </c>
      <c r="HI480">
        <v>0</v>
      </c>
      <c r="HJ480">
        <v>35.9239</v>
      </c>
      <c r="HK480">
        <v>999.9</v>
      </c>
      <c r="HL480">
        <v>56.818</v>
      </c>
      <c r="HM480">
        <v>29.94</v>
      </c>
      <c r="HN480">
        <v>26.7233</v>
      </c>
      <c r="HO480">
        <v>55.7678</v>
      </c>
      <c r="HP480">
        <v>42.4479</v>
      </c>
      <c r="HQ480">
        <v>1</v>
      </c>
      <c r="HR480">
        <v>1.38157</v>
      </c>
      <c r="HS480">
        <v>4.71149</v>
      </c>
      <c r="HT480">
        <v>20.0718</v>
      </c>
      <c r="HU480">
        <v>5.19153</v>
      </c>
      <c r="HV480">
        <v>12.0104</v>
      </c>
      <c r="HW480">
        <v>4.97285</v>
      </c>
      <c r="HX480">
        <v>3.29495</v>
      </c>
      <c r="HY480">
        <v>9999</v>
      </c>
      <c r="HZ480">
        <v>9999</v>
      </c>
      <c r="IA480">
        <v>999.9</v>
      </c>
      <c r="IB480">
        <v>9999</v>
      </c>
      <c r="IC480">
        <v>1.86325</v>
      </c>
      <c r="ID480">
        <v>1.86813</v>
      </c>
      <c r="IE480">
        <v>1.86784</v>
      </c>
      <c r="IF480">
        <v>1.86905</v>
      </c>
      <c r="IG480">
        <v>1.86983</v>
      </c>
      <c r="IH480">
        <v>1.86597</v>
      </c>
      <c r="II480">
        <v>1.86703</v>
      </c>
      <c r="IJ480">
        <v>1.86844</v>
      </c>
      <c r="IK480">
        <v>5</v>
      </c>
      <c r="IL480">
        <v>0</v>
      </c>
      <c r="IM480">
        <v>0</v>
      </c>
      <c r="IN480">
        <v>0</v>
      </c>
      <c r="IO480" t="s">
        <v>441</v>
      </c>
      <c r="IP480" t="s">
        <v>442</v>
      </c>
      <c r="IQ480" t="s">
        <v>443</v>
      </c>
      <c r="IR480" t="s">
        <v>443</v>
      </c>
      <c r="IS480" t="s">
        <v>443</v>
      </c>
      <c r="IT480" t="s">
        <v>443</v>
      </c>
      <c r="IU480">
        <v>0</v>
      </c>
      <c r="IV480">
        <v>100</v>
      </c>
      <c r="IW480">
        <v>100</v>
      </c>
      <c r="IX480">
        <v>1.1</v>
      </c>
      <c r="IY480">
        <v>0.3152</v>
      </c>
      <c r="IZ480">
        <v>1.09748391826392</v>
      </c>
      <c r="JA480">
        <v>0</v>
      </c>
      <c r="JB480">
        <v>0</v>
      </c>
      <c r="JC480">
        <v>0</v>
      </c>
      <c r="JD480">
        <v>0.315191680746845</v>
      </c>
      <c r="JE480">
        <v>0</v>
      </c>
      <c r="JF480">
        <v>0</v>
      </c>
      <c r="JG480">
        <v>0</v>
      </c>
      <c r="JH480">
        <v>5</v>
      </c>
      <c r="JI480">
        <v>2273</v>
      </c>
      <c r="JJ480">
        <v>0</v>
      </c>
      <c r="JK480">
        <v>25</v>
      </c>
      <c r="JL480">
        <v>29356913.3</v>
      </c>
      <c r="JM480">
        <v>29356913.3</v>
      </c>
      <c r="JN480">
        <v>2.57446</v>
      </c>
      <c r="JO480">
        <v>2.61597</v>
      </c>
      <c r="JP480">
        <v>1.54785</v>
      </c>
      <c r="JQ480">
        <v>2.31689</v>
      </c>
      <c r="JR480">
        <v>1.64673</v>
      </c>
      <c r="JS480">
        <v>2.29248</v>
      </c>
      <c r="JT480">
        <v>34.1225</v>
      </c>
      <c r="JU480">
        <v>24.1663</v>
      </c>
      <c r="JV480">
        <v>18</v>
      </c>
      <c r="JW480">
        <v>500.71</v>
      </c>
      <c r="JX480">
        <v>404.305</v>
      </c>
      <c r="JY480">
        <v>29.7819</v>
      </c>
      <c r="JZ480">
        <v>43.7396</v>
      </c>
      <c r="KA480">
        <v>29.9986</v>
      </c>
      <c r="KB480">
        <v>43.7258</v>
      </c>
      <c r="KC480">
        <v>43.6307</v>
      </c>
      <c r="KD480">
        <v>51.5529</v>
      </c>
      <c r="KE480">
        <v>0</v>
      </c>
      <c r="KF480">
        <v>100</v>
      </c>
      <c r="KG480">
        <v>29.7847</v>
      </c>
      <c r="KH480">
        <v>1339.2</v>
      </c>
      <c r="KI480">
        <v>34.6858</v>
      </c>
      <c r="KJ480">
        <v>94.5062</v>
      </c>
      <c r="KK480">
        <v>91.6132</v>
      </c>
    </row>
    <row r="481" spans="1:297">
      <c r="A481">
        <v>465</v>
      </c>
      <c r="B481">
        <v>1761414804</v>
      </c>
      <c r="C481">
        <v>6623</v>
      </c>
      <c r="D481" t="s">
        <v>1376</v>
      </c>
      <c r="E481" t="s">
        <v>1377</v>
      </c>
      <c r="F481">
        <v>5</v>
      </c>
      <c r="G481" t="s">
        <v>1217</v>
      </c>
      <c r="H481" t="s">
        <v>436</v>
      </c>
      <c r="I481">
        <v>1761414795.84615</v>
      </c>
      <c r="J481">
        <f>(K481)/1000</f>
        <v>0</v>
      </c>
      <c r="K481">
        <f>IF(DP481, AN481, AH481)</f>
        <v>0</v>
      </c>
      <c r="L481">
        <f>IF(DP481, AI481, AG481)</f>
        <v>0</v>
      </c>
      <c r="M481">
        <f>DR481 - IF(AU481&gt;1, L481*DL481*100.0/(AW481), 0)</f>
        <v>0</v>
      </c>
      <c r="N481">
        <f>((T481-J481/2)*M481-L481)/(T481+J481/2)</f>
        <v>0</v>
      </c>
      <c r="O481">
        <f>N481*(DY481+DZ481)/1000.0</f>
        <v>0</v>
      </c>
      <c r="P481">
        <f>(DR481 - IF(AU481&gt;1, L481*DL481*100.0/(AW481), 0))*(DY481+DZ481)/1000.0</f>
        <v>0</v>
      </c>
      <c r="Q481">
        <f>2.0/((1/S481-1/R481)+SIGN(S481)*SQRT((1/S481-1/R481)*(1/S481-1/R481) + 4*DM481/((DM481+1)*(DM481+1))*(2*1/S481*1/R481-1/R481*1/R481)))</f>
        <v>0</v>
      </c>
      <c r="R481">
        <f>IF(LEFT(DN481,1)&lt;&gt;"0",IF(LEFT(DN481,1)="1",3.0,DO481),$D$5+$E$5*(EF481*DY481/($K$5*1000))+$F$5*(EF481*DY481/($K$5*1000))*MAX(MIN(DL481,$J$5),$I$5)*MAX(MIN(DL481,$J$5),$I$5)+$G$5*MAX(MIN(DL481,$J$5),$I$5)*(EF481*DY481/($K$5*1000))+$H$5*(EF481*DY481/($K$5*1000))*(EF481*DY481/($K$5*1000)))</f>
        <v>0</v>
      </c>
      <c r="S481">
        <f>J481*(1000-(1000*0.61365*exp(17.502*W481/(240.97+W481))/(DY481+DZ481)+DT481)/2)/(1000*0.61365*exp(17.502*W481/(240.97+W481))/(DY481+DZ481)-DT481)</f>
        <v>0</v>
      </c>
      <c r="T481">
        <f>1/((DM481+1)/(Q481/1.6)+1/(R481/1.37)) + DM481/((DM481+1)/(Q481/1.6) + DM481/(R481/1.37))</f>
        <v>0</v>
      </c>
      <c r="U481">
        <f>(DH481*DK481)</f>
        <v>0</v>
      </c>
      <c r="V481">
        <f>(EA481+(U481+2*0.95*5.67E-8*(((EA481+$B$7)+273)^4-(EA481+273)^4)-44100*J481)/(1.84*29.3*R481+8*0.95*5.67E-8*(EA481+273)^3))</f>
        <v>0</v>
      </c>
      <c r="W481">
        <f>($C$7*EB481+$D$7*EC481+$E$7*V481)</f>
        <v>0</v>
      </c>
      <c r="X481">
        <f>0.61365*exp(17.502*W481/(240.97+W481))</f>
        <v>0</v>
      </c>
      <c r="Y481">
        <f>(Z481/AA481*100)</f>
        <v>0</v>
      </c>
      <c r="Z481">
        <f>DT481*(DY481+DZ481)/1000</f>
        <v>0</v>
      </c>
      <c r="AA481">
        <f>0.61365*exp(17.502*EA481/(240.97+EA481))</f>
        <v>0</v>
      </c>
      <c r="AB481">
        <f>(X481-DT481*(DY481+DZ481)/1000)</f>
        <v>0</v>
      </c>
      <c r="AC481">
        <f>(-J481*44100)</f>
        <v>0</v>
      </c>
      <c r="AD481">
        <f>2*29.3*R481*0.92*(EA481-W481)</f>
        <v>0</v>
      </c>
      <c r="AE481">
        <f>2*0.95*5.67E-8*(((EA481+$B$7)+273)^4-(W481+273)^4)</f>
        <v>0</v>
      </c>
      <c r="AF481">
        <f>U481+AE481+AC481+AD481</f>
        <v>0</v>
      </c>
      <c r="AG481">
        <f>DX481*AU481*(DS481-DR481*(1000-AU481*DU481)/(1000-AU481*DT481))/(100*DL481)</f>
        <v>0</v>
      </c>
      <c r="AH481">
        <f>1000*DX481*AU481*(DT481-DU481)/(100*DL481*(1000-AU481*DT481))</f>
        <v>0</v>
      </c>
      <c r="AI481">
        <f>(AJ481 - AK481 - DY481*1E3/(8.314*(EA481+273.15)) * AM481/DX481 * AL481) * DX481/(100*DL481) * (1000 - DU481)/1000</f>
        <v>0</v>
      </c>
      <c r="AJ481">
        <v>1362.6651184728</v>
      </c>
      <c r="AK481">
        <v>1326.72484848485</v>
      </c>
      <c r="AL481">
        <v>3.40672937330272</v>
      </c>
      <c r="AM481">
        <v>65.3915502829197</v>
      </c>
      <c r="AN481">
        <f>(AP481 - AO481 + DY481*1E3/(8.314*(EA481+273.15)) * AR481/DX481 * AQ481) * DX481/(100*DL481) * 1000/(1000 - AP481)</f>
        <v>0</v>
      </c>
      <c r="AO481">
        <v>25.8031526468932</v>
      </c>
      <c r="AP481">
        <v>28.4701139393939</v>
      </c>
      <c r="AQ481">
        <v>-0.000135069189775985</v>
      </c>
      <c r="AR481">
        <v>110.494569577737</v>
      </c>
      <c r="AS481">
        <v>0</v>
      </c>
      <c r="AT481">
        <v>0</v>
      </c>
      <c r="AU481">
        <f>IF(AS481*$H$13&gt;=AW481,1.0,(AW481/(AW481-AS481*$H$13)))</f>
        <v>0</v>
      </c>
      <c r="AV481">
        <f>(AU481-1)*100</f>
        <v>0</v>
      </c>
      <c r="AW481">
        <f>MAX(0,($B$13+$C$13*EF481)/(1+$D$13*EF481)*DY481/(EA481+273)*$E$13)</f>
        <v>0</v>
      </c>
      <c r="AX481" t="s">
        <v>437</v>
      </c>
      <c r="AY481" t="s">
        <v>437</v>
      </c>
      <c r="AZ481">
        <v>0</v>
      </c>
      <c r="BA481">
        <v>0</v>
      </c>
      <c r="BB481">
        <f>1-AZ481/BA481</f>
        <v>0</v>
      </c>
      <c r="BC481">
        <v>0</v>
      </c>
      <c r="BD481" t="s">
        <v>437</v>
      </c>
      <c r="BE481" t="s">
        <v>437</v>
      </c>
      <c r="BF481">
        <v>0</v>
      </c>
      <c r="BG481">
        <v>0</v>
      </c>
      <c r="BH481">
        <f>1-BF481/BG481</f>
        <v>0</v>
      </c>
      <c r="BI481">
        <v>0.5</v>
      </c>
      <c r="BJ481">
        <f>DI481</f>
        <v>0</v>
      </c>
      <c r="BK481">
        <f>L481</f>
        <v>0</v>
      </c>
      <c r="BL481">
        <f>BH481*BI481*BJ481</f>
        <v>0</v>
      </c>
      <c r="BM481">
        <f>(BK481-BC481)/BJ481</f>
        <v>0</v>
      </c>
      <c r="BN481">
        <f>(BA481-BG481)/BG481</f>
        <v>0</v>
      </c>
      <c r="BO481">
        <f>AZ481/(BB481+AZ481/BG481)</f>
        <v>0</v>
      </c>
      <c r="BP481" t="s">
        <v>437</v>
      </c>
      <c r="BQ481">
        <v>0</v>
      </c>
      <c r="BR481">
        <f>IF(BQ481&lt;&gt;0, BQ481, BO481)</f>
        <v>0</v>
      </c>
      <c r="BS481">
        <f>1-BR481/BG481</f>
        <v>0</v>
      </c>
      <c r="BT481">
        <f>(BG481-BF481)/(BG481-BR481)</f>
        <v>0</v>
      </c>
      <c r="BU481">
        <f>(BA481-BG481)/(BA481-BR481)</f>
        <v>0</v>
      </c>
      <c r="BV481">
        <f>(BG481-BF481)/(BG481-AZ481)</f>
        <v>0</v>
      </c>
      <c r="BW481">
        <f>(BA481-BG481)/(BA481-AZ481)</f>
        <v>0</v>
      </c>
      <c r="BX481">
        <f>(BT481*BR481/BF481)</f>
        <v>0</v>
      </c>
      <c r="BY481">
        <f>(1-BX481)</f>
        <v>0</v>
      </c>
      <c r="DH481">
        <f>$B$11*EG481+$C$11*EH481+$F$11*ES481*(1-EV481)</f>
        <v>0</v>
      </c>
      <c r="DI481">
        <f>DH481*DJ481</f>
        <v>0</v>
      </c>
      <c r="DJ481">
        <f>($B$11*$D$9+$C$11*$D$9+$F$11*((FF481+EX481)/MAX(FF481+EX481+FG481, 0.1)*$I$9+FG481/MAX(FF481+EX481+FG481, 0.1)*$J$9))/($B$11+$C$11+$F$11)</f>
        <v>0</v>
      </c>
      <c r="DK481">
        <f>($B$11*$K$9+$C$11*$K$9+$F$11*((FF481+EX481)/MAX(FF481+EX481+FG481, 0.1)*$P$9+FG481/MAX(FF481+EX481+FG481, 0.1)*$Q$9))/($B$11+$C$11+$F$11)</f>
        <v>0</v>
      </c>
      <c r="DL481">
        <v>6</v>
      </c>
      <c r="DM481">
        <v>0.5</v>
      </c>
      <c r="DN481" t="s">
        <v>438</v>
      </c>
      <c r="DO481">
        <v>2</v>
      </c>
      <c r="DP481" t="b">
        <v>1</v>
      </c>
      <c r="DQ481">
        <v>1761414795.84615</v>
      </c>
      <c r="DR481">
        <v>1265.36153846154</v>
      </c>
      <c r="DS481">
        <v>1311.30307692308</v>
      </c>
      <c r="DT481">
        <v>28.4905461538462</v>
      </c>
      <c r="DU481">
        <v>25.7995461538462</v>
      </c>
      <c r="DV481">
        <v>1264.26307692308</v>
      </c>
      <c r="DW481">
        <v>28.1753538461538</v>
      </c>
      <c r="DX481">
        <v>499.988230769231</v>
      </c>
      <c r="DY481">
        <v>90.2779923076923</v>
      </c>
      <c r="DZ481">
        <v>0.0357847307692308</v>
      </c>
      <c r="EA481">
        <v>36.1446615384615</v>
      </c>
      <c r="EB481">
        <v>35.9941153846154</v>
      </c>
      <c r="EC481">
        <v>999.9</v>
      </c>
      <c r="ED481">
        <v>0</v>
      </c>
      <c r="EE481">
        <v>0</v>
      </c>
      <c r="EF481">
        <v>9993.07923076923</v>
      </c>
      <c r="EG481">
        <v>0</v>
      </c>
      <c r="EH481">
        <v>1276.20153846154</v>
      </c>
      <c r="EI481">
        <v>-45.9408307692308</v>
      </c>
      <c r="EJ481">
        <v>1302.47</v>
      </c>
      <c r="EK481">
        <v>1346.02923076923</v>
      </c>
      <c r="EL481">
        <v>2.69101230769231</v>
      </c>
      <c r="EM481">
        <v>1311.30307692308</v>
      </c>
      <c r="EN481">
        <v>25.7995461538462</v>
      </c>
      <c r="EO481">
        <v>2.57206923076923</v>
      </c>
      <c r="EP481">
        <v>2.32913</v>
      </c>
      <c r="EQ481">
        <v>21.4898769230769</v>
      </c>
      <c r="ER481">
        <v>19.8793</v>
      </c>
      <c r="ES481">
        <v>1200.01230769231</v>
      </c>
      <c r="ET481">
        <v>0.967002923076923</v>
      </c>
      <c r="EU481">
        <v>0.0329971307692308</v>
      </c>
      <c r="EV481">
        <v>0</v>
      </c>
      <c r="EW481">
        <v>1331.78538461538</v>
      </c>
      <c r="EX481">
        <v>5.00059</v>
      </c>
      <c r="EY481">
        <v>16488.8923076923</v>
      </c>
      <c r="EZ481">
        <v>10358.8230769231</v>
      </c>
      <c r="FA481">
        <v>51.6774615384615</v>
      </c>
      <c r="FB481">
        <v>53.2881538461538</v>
      </c>
      <c r="FC481">
        <v>51.9322307692308</v>
      </c>
      <c r="FD481">
        <v>52.7160769230769</v>
      </c>
      <c r="FE481">
        <v>52.6918461538462</v>
      </c>
      <c r="FF481">
        <v>1155.57846153846</v>
      </c>
      <c r="FG481">
        <v>39.4338461538462</v>
      </c>
      <c r="FH481">
        <v>0</v>
      </c>
      <c r="FI481">
        <v>1761414763.9</v>
      </c>
      <c r="FJ481">
        <v>0</v>
      </c>
      <c r="FK481">
        <v>1331.7752</v>
      </c>
      <c r="FL481">
        <v>-2.14384612974619</v>
      </c>
      <c r="FM481">
        <v>-36.0307691707302</v>
      </c>
      <c r="FN481">
        <v>16488.42</v>
      </c>
      <c r="FO481">
        <v>15</v>
      </c>
      <c r="FP481">
        <v>0</v>
      </c>
      <c r="FQ481" t="s">
        <v>439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-45.9975380952381</v>
      </c>
      <c r="GD481">
        <v>-1.35988831168835</v>
      </c>
      <c r="GE481">
        <v>0.558936522059178</v>
      </c>
      <c r="GF481">
        <v>0</v>
      </c>
      <c r="GG481">
        <v>1331.93294117647</v>
      </c>
      <c r="GH481">
        <v>-2.32085560366466</v>
      </c>
      <c r="GI481">
        <v>0.283844711187642</v>
      </c>
      <c r="GJ481">
        <v>-1</v>
      </c>
      <c r="GK481">
        <v>2.70141571428571</v>
      </c>
      <c r="GL481">
        <v>-0.217759480519477</v>
      </c>
      <c r="GM481">
        <v>0.0219936615482579</v>
      </c>
      <c r="GN481">
        <v>0</v>
      </c>
      <c r="GO481">
        <v>0</v>
      </c>
      <c r="GP481">
        <v>2</v>
      </c>
      <c r="GQ481" t="s">
        <v>473</v>
      </c>
      <c r="GR481">
        <v>3.12944</v>
      </c>
      <c r="GS481">
        <v>2.71361</v>
      </c>
      <c r="GT481">
        <v>0.188213</v>
      </c>
      <c r="GU481">
        <v>0.192363</v>
      </c>
      <c r="GV481">
        <v>0.112405</v>
      </c>
      <c r="GW481">
        <v>0.105144</v>
      </c>
      <c r="GX481">
        <v>29740.9</v>
      </c>
      <c r="GY481">
        <v>31437.2</v>
      </c>
      <c r="GZ481">
        <v>33238.6</v>
      </c>
      <c r="HA481">
        <v>35338.1</v>
      </c>
      <c r="HB481">
        <v>41939.9</v>
      </c>
      <c r="HC481">
        <v>45529.6</v>
      </c>
      <c r="HD481">
        <v>52079.2</v>
      </c>
      <c r="HE481">
        <v>56589.1</v>
      </c>
      <c r="HF481">
        <v>1.77433</v>
      </c>
      <c r="HG481">
        <v>1.63797</v>
      </c>
      <c r="HH481">
        <v>0.00439584</v>
      </c>
      <c r="HI481">
        <v>0</v>
      </c>
      <c r="HJ481">
        <v>35.9206</v>
      </c>
      <c r="HK481">
        <v>999.9</v>
      </c>
      <c r="HL481">
        <v>56.818</v>
      </c>
      <c r="HM481">
        <v>29.94</v>
      </c>
      <c r="HN481">
        <v>26.721</v>
      </c>
      <c r="HO481">
        <v>55.1778</v>
      </c>
      <c r="HP481">
        <v>42.4079</v>
      </c>
      <c r="HQ481">
        <v>1</v>
      </c>
      <c r="HR481">
        <v>1.38009</v>
      </c>
      <c r="HS481">
        <v>4.71321</v>
      </c>
      <c r="HT481">
        <v>20.072</v>
      </c>
      <c r="HU481">
        <v>5.19093</v>
      </c>
      <c r="HV481">
        <v>12.0099</v>
      </c>
      <c r="HW481">
        <v>4.97235</v>
      </c>
      <c r="HX481">
        <v>3.2949</v>
      </c>
      <c r="HY481">
        <v>9999</v>
      </c>
      <c r="HZ481">
        <v>9999</v>
      </c>
      <c r="IA481">
        <v>999.9</v>
      </c>
      <c r="IB481">
        <v>9999</v>
      </c>
      <c r="IC481">
        <v>1.86325</v>
      </c>
      <c r="ID481">
        <v>1.86813</v>
      </c>
      <c r="IE481">
        <v>1.86783</v>
      </c>
      <c r="IF481">
        <v>1.86905</v>
      </c>
      <c r="IG481">
        <v>1.86982</v>
      </c>
      <c r="IH481">
        <v>1.86598</v>
      </c>
      <c r="II481">
        <v>1.86703</v>
      </c>
      <c r="IJ481">
        <v>1.86844</v>
      </c>
      <c r="IK481">
        <v>5</v>
      </c>
      <c r="IL481">
        <v>0</v>
      </c>
      <c r="IM481">
        <v>0</v>
      </c>
      <c r="IN481">
        <v>0</v>
      </c>
      <c r="IO481" t="s">
        <v>441</v>
      </c>
      <c r="IP481" t="s">
        <v>442</v>
      </c>
      <c r="IQ481" t="s">
        <v>443</v>
      </c>
      <c r="IR481" t="s">
        <v>443</v>
      </c>
      <c r="IS481" t="s">
        <v>443</v>
      </c>
      <c r="IT481" t="s">
        <v>443</v>
      </c>
      <c r="IU481">
        <v>0</v>
      </c>
      <c r="IV481">
        <v>100</v>
      </c>
      <c r="IW481">
        <v>100</v>
      </c>
      <c r="IX481">
        <v>1.09</v>
      </c>
      <c r="IY481">
        <v>0.3152</v>
      </c>
      <c r="IZ481">
        <v>1.09748391826392</v>
      </c>
      <c r="JA481">
        <v>0</v>
      </c>
      <c r="JB481">
        <v>0</v>
      </c>
      <c r="JC481">
        <v>0</v>
      </c>
      <c r="JD481">
        <v>0.315191680746845</v>
      </c>
      <c r="JE481">
        <v>0</v>
      </c>
      <c r="JF481">
        <v>0</v>
      </c>
      <c r="JG481">
        <v>0</v>
      </c>
      <c r="JH481">
        <v>5</v>
      </c>
      <c r="JI481">
        <v>2273</v>
      </c>
      <c r="JJ481">
        <v>0</v>
      </c>
      <c r="JK481">
        <v>25</v>
      </c>
      <c r="JL481">
        <v>29356913.4</v>
      </c>
      <c r="JM481">
        <v>29356913.4</v>
      </c>
      <c r="JN481">
        <v>2.59644</v>
      </c>
      <c r="JO481">
        <v>2.60498</v>
      </c>
      <c r="JP481">
        <v>1.54785</v>
      </c>
      <c r="JQ481">
        <v>2.31689</v>
      </c>
      <c r="JR481">
        <v>1.64673</v>
      </c>
      <c r="JS481">
        <v>2.36816</v>
      </c>
      <c r="JT481">
        <v>34.1452</v>
      </c>
      <c r="JU481">
        <v>24.1751</v>
      </c>
      <c r="JV481">
        <v>18</v>
      </c>
      <c r="JW481">
        <v>500.623</v>
      </c>
      <c r="JX481">
        <v>404.127</v>
      </c>
      <c r="JY481">
        <v>29.7864</v>
      </c>
      <c r="JZ481">
        <v>43.7212</v>
      </c>
      <c r="KA481">
        <v>29.9986</v>
      </c>
      <c r="KB481">
        <v>43.7075</v>
      </c>
      <c r="KC481">
        <v>43.6115</v>
      </c>
      <c r="KD481">
        <v>52.0802</v>
      </c>
      <c r="KE481">
        <v>0</v>
      </c>
      <c r="KF481">
        <v>100</v>
      </c>
      <c r="KG481">
        <v>29.787</v>
      </c>
      <c r="KH481">
        <v>1359.51</v>
      </c>
      <c r="KI481">
        <v>34.6858</v>
      </c>
      <c r="KJ481">
        <v>94.5078</v>
      </c>
      <c r="KK481">
        <v>91.6175</v>
      </c>
    </row>
    <row r="482" spans="1:297">
      <c r="A482">
        <v>466</v>
      </c>
      <c r="B482">
        <v>1761414809</v>
      </c>
      <c r="C482">
        <v>6628</v>
      </c>
      <c r="D482" t="s">
        <v>1378</v>
      </c>
      <c r="E482" t="s">
        <v>1379</v>
      </c>
      <c r="F482">
        <v>5</v>
      </c>
      <c r="G482" t="s">
        <v>1217</v>
      </c>
      <c r="H482" t="s">
        <v>436</v>
      </c>
      <c r="I482">
        <v>1761414800.84615</v>
      </c>
      <c r="J482">
        <f>(K482)/1000</f>
        <v>0</v>
      </c>
      <c r="K482">
        <f>IF(DP482, AN482, AH482)</f>
        <v>0</v>
      </c>
      <c r="L482">
        <f>IF(DP482, AI482, AG482)</f>
        <v>0</v>
      </c>
      <c r="M482">
        <f>DR482 - IF(AU482&gt;1, L482*DL482*100.0/(AW482), 0)</f>
        <v>0</v>
      </c>
      <c r="N482">
        <f>((T482-J482/2)*M482-L482)/(T482+J482/2)</f>
        <v>0</v>
      </c>
      <c r="O482">
        <f>N482*(DY482+DZ482)/1000.0</f>
        <v>0</v>
      </c>
      <c r="P482">
        <f>(DR482 - IF(AU482&gt;1, L482*DL482*100.0/(AW482), 0))*(DY482+DZ482)/1000.0</f>
        <v>0</v>
      </c>
      <c r="Q482">
        <f>2.0/((1/S482-1/R482)+SIGN(S482)*SQRT((1/S482-1/R482)*(1/S482-1/R482) + 4*DM482/((DM482+1)*(DM482+1))*(2*1/S482*1/R482-1/R482*1/R482)))</f>
        <v>0</v>
      </c>
      <c r="R482">
        <f>IF(LEFT(DN482,1)&lt;&gt;"0",IF(LEFT(DN482,1)="1",3.0,DO482),$D$5+$E$5*(EF482*DY482/($K$5*1000))+$F$5*(EF482*DY482/($K$5*1000))*MAX(MIN(DL482,$J$5),$I$5)*MAX(MIN(DL482,$J$5),$I$5)+$G$5*MAX(MIN(DL482,$J$5),$I$5)*(EF482*DY482/($K$5*1000))+$H$5*(EF482*DY482/($K$5*1000))*(EF482*DY482/($K$5*1000)))</f>
        <v>0</v>
      </c>
      <c r="S482">
        <f>J482*(1000-(1000*0.61365*exp(17.502*W482/(240.97+W482))/(DY482+DZ482)+DT482)/2)/(1000*0.61365*exp(17.502*W482/(240.97+W482))/(DY482+DZ482)-DT482)</f>
        <v>0</v>
      </c>
      <c r="T482">
        <f>1/((DM482+1)/(Q482/1.6)+1/(R482/1.37)) + DM482/((DM482+1)/(Q482/1.6) + DM482/(R482/1.37))</f>
        <v>0</v>
      </c>
      <c r="U482">
        <f>(DH482*DK482)</f>
        <v>0</v>
      </c>
      <c r="V482">
        <f>(EA482+(U482+2*0.95*5.67E-8*(((EA482+$B$7)+273)^4-(EA482+273)^4)-44100*J482)/(1.84*29.3*R482+8*0.95*5.67E-8*(EA482+273)^3))</f>
        <v>0</v>
      </c>
      <c r="W482">
        <f>($C$7*EB482+$D$7*EC482+$E$7*V482)</f>
        <v>0</v>
      </c>
      <c r="X482">
        <f>0.61365*exp(17.502*W482/(240.97+W482))</f>
        <v>0</v>
      </c>
      <c r="Y482">
        <f>(Z482/AA482*100)</f>
        <v>0</v>
      </c>
      <c r="Z482">
        <f>DT482*(DY482+DZ482)/1000</f>
        <v>0</v>
      </c>
      <c r="AA482">
        <f>0.61365*exp(17.502*EA482/(240.97+EA482))</f>
        <v>0</v>
      </c>
      <c r="AB482">
        <f>(X482-DT482*(DY482+DZ482)/1000)</f>
        <v>0</v>
      </c>
      <c r="AC482">
        <f>(-J482*44100)</f>
        <v>0</v>
      </c>
      <c r="AD482">
        <f>2*29.3*R482*0.92*(EA482-W482)</f>
        <v>0</v>
      </c>
      <c r="AE482">
        <f>2*0.95*5.67E-8*(((EA482+$B$7)+273)^4-(W482+273)^4)</f>
        <v>0</v>
      </c>
      <c r="AF482">
        <f>U482+AE482+AC482+AD482</f>
        <v>0</v>
      </c>
      <c r="AG482">
        <f>DX482*AU482*(DS482-DR482*(1000-AU482*DU482)/(1000-AU482*DT482))/(100*DL482)</f>
        <v>0</v>
      </c>
      <c r="AH482">
        <f>1000*DX482*AU482*(DT482-DU482)/(100*DL482*(1000-AU482*DT482))</f>
        <v>0</v>
      </c>
      <c r="AI482">
        <f>(AJ482 - AK482 - DY482*1E3/(8.314*(EA482+273.15)) * AM482/DX482 * AL482) * DX482/(100*DL482) * (1000 - DU482)/1000</f>
        <v>0</v>
      </c>
      <c r="AJ482">
        <v>1378.64945062811</v>
      </c>
      <c r="AK482">
        <v>1343.0043030303</v>
      </c>
      <c r="AL482">
        <v>3.23441942075248</v>
      </c>
      <c r="AM482">
        <v>65.3915502829197</v>
      </c>
      <c r="AN482">
        <f>(AP482 - AO482 + DY482*1E3/(8.314*(EA482+273.15)) * AR482/DX482 * AQ482) * DX482/(100*DL482) * 1000/(1000 - AP482)</f>
        <v>0</v>
      </c>
      <c r="AO482">
        <v>25.8049339927109</v>
      </c>
      <c r="AP482">
        <v>28.4528678787879</v>
      </c>
      <c r="AQ482">
        <v>-0.0001628249394111</v>
      </c>
      <c r="AR482">
        <v>110.494569577737</v>
      </c>
      <c r="AS482">
        <v>0</v>
      </c>
      <c r="AT482">
        <v>0</v>
      </c>
      <c r="AU482">
        <f>IF(AS482*$H$13&gt;=AW482,1.0,(AW482/(AW482-AS482*$H$13)))</f>
        <v>0</v>
      </c>
      <c r="AV482">
        <f>(AU482-1)*100</f>
        <v>0</v>
      </c>
      <c r="AW482">
        <f>MAX(0,($B$13+$C$13*EF482)/(1+$D$13*EF482)*DY482/(EA482+273)*$E$13)</f>
        <v>0</v>
      </c>
      <c r="AX482" t="s">
        <v>437</v>
      </c>
      <c r="AY482" t="s">
        <v>437</v>
      </c>
      <c r="AZ482">
        <v>0</v>
      </c>
      <c r="BA482">
        <v>0</v>
      </c>
      <c r="BB482">
        <f>1-AZ482/BA482</f>
        <v>0</v>
      </c>
      <c r="BC482">
        <v>0</v>
      </c>
      <c r="BD482" t="s">
        <v>437</v>
      </c>
      <c r="BE482" t="s">
        <v>437</v>
      </c>
      <c r="BF482">
        <v>0</v>
      </c>
      <c r="BG482">
        <v>0</v>
      </c>
      <c r="BH482">
        <f>1-BF482/BG482</f>
        <v>0</v>
      </c>
      <c r="BI482">
        <v>0.5</v>
      </c>
      <c r="BJ482">
        <f>DI482</f>
        <v>0</v>
      </c>
      <c r="BK482">
        <f>L482</f>
        <v>0</v>
      </c>
      <c r="BL482">
        <f>BH482*BI482*BJ482</f>
        <v>0</v>
      </c>
      <c r="BM482">
        <f>(BK482-BC482)/BJ482</f>
        <v>0</v>
      </c>
      <c r="BN482">
        <f>(BA482-BG482)/BG482</f>
        <v>0</v>
      </c>
      <c r="BO482">
        <f>AZ482/(BB482+AZ482/BG482)</f>
        <v>0</v>
      </c>
      <c r="BP482" t="s">
        <v>437</v>
      </c>
      <c r="BQ482">
        <v>0</v>
      </c>
      <c r="BR482">
        <f>IF(BQ482&lt;&gt;0, BQ482, BO482)</f>
        <v>0</v>
      </c>
      <c r="BS482">
        <f>1-BR482/BG482</f>
        <v>0</v>
      </c>
      <c r="BT482">
        <f>(BG482-BF482)/(BG482-BR482)</f>
        <v>0</v>
      </c>
      <c r="BU482">
        <f>(BA482-BG482)/(BA482-BR482)</f>
        <v>0</v>
      </c>
      <c r="BV482">
        <f>(BG482-BF482)/(BG482-AZ482)</f>
        <v>0</v>
      </c>
      <c r="BW482">
        <f>(BA482-BG482)/(BA482-AZ482)</f>
        <v>0</v>
      </c>
      <c r="BX482">
        <f>(BT482*BR482/BF482)</f>
        <v>0</v>
      </c>
      <c r="BY482">
        <f>(1-BX482)</f>
        <v>0</v>
      </c>
      <c r="DH482">
        <f>$B$11*EG482+$C$11*EH482+$F$11*ES482*(1-EV482)</f>
        <v>0</v>
      </c>
      <c r="DI482">
        <f>DH482*DJ482</f>
        <v>0</v>
      </c>
      <c r="DJ482">
        <f>($B$11*$D$9+$C$11*$D$9+$F$11*((FF482+EX482)/MAX(FF482+EX482+FG482, 0.1)*$I$9+FG482/MAX(FF482+EX482+FG482, 0.1)*$J$9))/($B$11+$C$11+$F$11)</f>
        <v>0</v>
      </c>
      <c r="DK482">
        <f>($B$11*$K$9+$C$11*$K$9+$F$11*((FF482+EX482)/MAX(FF482+EX482+FG482, 0.1)*$P$9+FG482/MAX(FF482+EX482+FG482, 0.1)*$Q$9))/($B$11+$C$11+$F$11)</f>
        <v>0</v>
      </c>
      <c r="DL482">
        <v>6</v>
      </c>
      <c r="DM482">
        <v>0.5</v>
      </c>
      <c r="DN482" t="s">
        <v>438</v>
      </c>
      <c r="DO482">
        <v>2</v>
      </c>
      <c r="DP482" t="b">
        <v>1</v>
      </c>
      <c r="DQ482">
        <v>1761414800.84615</v>
      </c>
      <c r="DR482">
        <v>1281.66461538462</v>
      </c>
      <c r="DS482">
        <v>1327.75692307692</v>
      </c>
      <c r="DT482">
        <v>28.4752461538462</v>
      </c>
      <c r="DU482">
        <v>25.8020846153846</v>
      </c>
      <c r="DV482">
        <v>1280.56846153846</v>
      </c>
      <c r="DW482">
        <v>28.1600538461539</v>
      </c>
      <c r="DX482">
        <v>499.994846153846</v>
      </c>
      <c r="DY482">
        <v>90.2771230769231</v>
      </c>
      <c r="DZ482">
        <v>0.0356285923076923</v>
      </c>
      <c r="EA482">
        <v>36.144</v>
      </c>
      <c r="EB482">
        <v>35.9928076923077</v>
      </c>
      <c r="EC482">
        <v>999.9</v>
      </c>
      <c r="ED482">
        <v>0</v>
      </c>
      <c r="EE482">
        <v>0</v>
      </c>
      <c r="EF482">
        <v>10002.8392307692</v>
      </c>
      <c r="EG482">
        <v>0</v>
      </c>
      <c r="EH482">
        <v>1276.24384615385</v>
      </c>
      <c r="EI482">
        <v>-46.0893538461538</v>
      </c>
      <c r="EJ482">
        <v>1319.23153846154</v>
      </c>
      <c r="EK482">
        <v>1362.92153846154</v>
      </c>
      <c r="EL482">
        <v>2.67316076923077</v>
      </c>
      <c r="EM482">
        <v>1327.75692307692</v>
      </c>
      <c r="EN482">
        <v>25.8020846153846</v>
      </c>
      <c r="EO482">
        <v>2.57066230769231</v>
      </c>
      <c r="EP482">
        <v>2.32933692307692</v>
      </c>
      <c r="EQ482">
        <v>21.4809384615385</v>
      </c>
      <c r="ER482">
        <v>19.8807307692308</v>
      </c>
      <c r="ES482">
        <v>1200.01692307692</v>
      </c>
      <c r="ET482">
        <v>0.967008538461539</v>
      </c>
      <c r="EU482">
        <v>0.0329915692307692</v>
      </c>
      <c r="EV482">
        <v>0</v>
      </c>
      <c r="EW482">
        <v>1331.55923076923</v>
      </c>
      <c r="EX482">
        <v>5.00059</v>
      </c>
      <c r="EY482">
        <v>16485.6923076923</v>
      </c>
      <c r="EZ482">
        <v>10358.8846153846</v>
      </c>
      <c r="FA482">
        <v>51.6679230769231</v>
      </c>
      <c r="FB482">
        <v>53.2690769230769</v>
      </c>
      <c r="FC482">
        <v>51.9179230769231</v>
      </c>
      <c r="FD482">
        <v>52.6966923076923</v>
      </c>
      <c r="FE482">
        <v>52.687</v>
      </c>
      <c r="FF482">
        <v>1155.59</v>
      </c>
      <c r="FG482">
        <v>39.4269230769231</v>
      </c>
      <c r="FH482">
        <v>0</v>
      </c>
      <c r="FI482">
        <v>1761414769.3</v>
      </c>
      <c r="FJ482">
        <v>0</v>
      </c>
      <c r="FK482">
        <v>1331.55307692308</v>
      </c>
      <c r="FL482">
        <v>-3.070769218407</v>
      </c>
      <c r="FM482">
        <v>-39.1658119762832</v>
      </c>
      <c r="FN482">
        <v>16484.9692307692</v>
      </c>
      <c r="FO482">
        <v>15</v>
      </c>
      <c r="FP482">
        <v>0</v>
      </c>
      <c r="FQ482" t="s">
        <v>439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-45.900535</v>
      </c>
      <c r="GD482">
        <v>-1.52136992481211</v>
      </c>
      <c r="GE482">
        <v>0.536218877208738</v>
      </c>
      <c r="GF482">
        <v>0</v>
      </c>
      <c r="GG482">
        <v>1331.70794117647</v>
      </c>
      <c r="GH482">
        <v>-2.67731091521363</v>
      </c>
      <c r="GI482">
        <v>0.305149716501536</v>
      </c>
      <c r="GJ482">
        <v>-1</v>
      </c>
      <c r="GK482">
        <v>2.6816045</v>
      </c>
      <c r="GL482">
        <v>-0.212754135338344</v>
      </c>
      <c r="GM482">
        <v>0.0204645453101211</v>
      </c>
      <c r="GN482">
        <v>0</v>
      </c>
      <c r="GO482">
        <v>0</v>
      </c>
      <c r="GP482">
        <v>2</v>
      </c>
      <c r="GQ482" t="s">
        <v>473</v>
      </c>
      <c r="GR482">
        <v>3.12954</v>
      </c>
      <c r="GS482">
        <v>2.7134</v>
      </c>
      <c r="GT482">
        <v>0.18967</v>
      </c>
      <c r="GU482">
        <v>0.193892</v>
      </c>
      <c r="GV482">
        <v>0.112363</v>
      </c>
      <c r="GW482">
        <v>0.105156</v>
      </c>
      <c r="GX482">
        <v>29688.3</v>
      </c>
      <c r="GY482">
        <v>31378.5</v>
      </c>
      <c r="GZ482">
        <v>33239.7</v>
      </c>
      <c r="HA482">
        <v>35339.2</v>
      </c>
      <c r="HB482">
        <v>41943</v>
      </c>
      <c r="HC482">
        <v>45530.6</v>
      </c>
      <c r="HD482">
        <v>52080.6</v>
      </c>
      <c r="HE482">
        <v>56590.9</v>
      </c>
      <c r="HF482">
        <v>1.77475</v>
      </c>
      <c r="HG482">
        <v>1.63795</v>
      </c>
      <c r="HH482">
        <v>0.00458211</v>
      </c>
      <c r="HI482">
        <v>0</v>
      </c>
      <c r="HJ482">
        <v>35.9206</v>
      </c>
      <c r="HK482">
        <v>999.9</v>
      </c>
      <c r="HL482">
        <v>56.818</v>
      </c>
      <c r="HM482">
        <v>29.96</v>
      </c>
      <c r="HN482">
        <v>26.7534</v>
      </c>
      <c r="HO482">
        <v>55.6078</v>
      </c>
      <c r="HP482">
        <v>42.6242</v>
      </c>
      <c r="HQ482">
        <v>1</v>
      </c>
      <c r="HR482">
        <v>1.37863</v>
      </c>
      <c r="HS482">
        <v>4.70121</v>
      </c>
      <c r="HT482">
        <v>20.0724</v>
      </c>
      <c r="HU482">
        <v>5.19153</v>
      </c>
      <c r="HV482">
        <v>12.0101</v>
      </c>
      <c r="HW482">
        <v>4.97265</v>
      </c>
      <c r="HX482">
        <v>3.29497</v>
      </c>
      <c r="HY482">
        <v>9999</v>
      </c>
      <c r="HZ482">
        <v>9999</v>
      </c>
      <c r="IA482">
        <v>999.9</v>
      </c>
      <c r="IB482">
        <v>9999</v>
      </c>
      <c r="IC482">
        <v>1.86324</v>
      </c>
      <c r="ID482">
        <v>1.86813</v>
      </c>
      <c r="IE482">
        <v>1.86784</v>
      </c>
      <c r="IF482">
        <v>1.86905</v>
      </c>
      <c r="IG482">
        <v>1.86981</v>
      </c>
      <c r="IH482">
        <v>1.86596</v>
      </c>
      <c r="II482">
        <v>1.86699</v>
      </c>
      <c r="IJ482">
        <v>1.86844</v>
      </c>
      <c r="IK482">
        <v>5</v>
      </c>
      <c r="IL482">
        <v>0</v>
      </c>
      <c r="IM482">
        <v>0</v>
      </c>
      <c r="IN482">
        <v>0</v>
      </c>
      <c r="IO482" t="s">
        <v>441</v>
      </c>
      <c r="IP482" t="s">
        <v>442</v>
      </c>
      <c r="IQ482" t="s">
        <v>443</v>
      </c>
      <c r="IR482" t="s">
        <v>443</v>
      </c>
      <c r="IS482" t="s">
        <v>443</v>
      </c>
      <c r="IT482" t="s">
        <v>443</v>
      </c>
      <c r="IU482">
        <v>0</v>
      </c>
      <c r="IV482">
        <v>100</v>
      </c>
      <c r="IW482">
        <v>100</v>
      </c>
      <c r="IX482">
        <v>1.09</v>
      </c>
      <c r="IY482">
        <v>0.3152</v>
      </c>
      <c r="IZ482">
        <v>1.09748391826392</v>
      </c>
      <c r="JA482">
        <v>0</v>
      </c>
      <c r="JB482">
        <v>0</v>
      </c>
      <c r="JC482">
        <v>0</v>
      </c>
      <c r="JD482">
        <v>0.315191680746845</v>
      </c>
      <c r="JE482">
        <v>0</v>
      </c>
      <c r="JF482">
        <v>0</v>
      </c>
      <c r="JG482">
        <v>0</v>
      </c>
      <c r="JH482">
        <v>5</v>
      </c>
      <c r="JI482">
        <v>2273</v>
      </c>
      <c r="JJ482">
        <v>0</v>
      </c>
      <c r="JK482">
        <v>25</v>
      </c>
      <c r="JL482">
        <v>29356913.5</v>
      </c>
      <c r="JM482">
        <v>29356913.5</v>
      </c>
      <c r="JN482">
        <v>2.62451</v>
      </c>
      <c r="JO482">
        <v>2.60376</v>
      </c>
      <c r="JP482">
        <v>1.54785</v>
      </c>
      <c r="JQ482">
        <v>2.31689</v>
      </c>
      <c r="JR482">
        <v>1.64551</v>
      </c>
      <c r="JS482">
        <v>2.37183</v>
      </c>
      <c r="JT482">
        <v>34.1452</v>
      </c>
      <c r="JU482">
        <v>24.1751</v>
      </c>
      <c r="JV482">
        <v>18</v>
      </c>
      <c r="JW482">
        <v>500.796</v>
      </c>
      <c r="JX482">
        <v>404.017</v>
      </c>
      <c r="JY482">
        <v>29.7885</v>
      </c>
      <c r="JZ482">
        <v>43.7039</v>
      </c>
      <c r="KA482">
        <v>29.9987</v>
      </c>
      <c r="KB482">
        <v>43.6881</v>
      </c>
      <c r="KC482">
        <v>43.5934</v>
      </c>
      <c r="KD482">
        <v>52.5611</v>
      </c>
      <c r="KE482">
        <v>0</v>
      </c>
      <c r="KF482">
        <v>100</v>
      </c>
      <c r="KG482">
        <v>29.7942</v>
      </c>
      <c r="KH482">
        <v>1373.01</v>
      </c>
      <c r="KI482">
        <v>34.6858</v>
      </c>
      <c r="KJ482">
        <v>94.5105</v>
      </c>
      <c r="KK482">
        <v>91.6204</v>
      </c>
    </row>
    <row r="483" spans="1:297">
      <c r="A483">
        <v>467</v>
      </c>
      <c r="B483">
        <v>1761414814</v>
      </c>
      <c r="C483">
        <v>6633</v>
      </c>
      <c r="D483" t="s">
        <v>1380</v>
      </c>
      <c r="E483" t="s">
        <v>1381</v>
      </c>
      <c r="F483">
        <v>5</v>
      </c>
      <c r="G483" t="s">
        <v>1217</v>
      </c>
      <c r="H483" t="s">
        <v>436</v>
      </c>
      <c r="I483">
        <v>1761414805.84615</v>
      </c>
      <c r="J483">
        <f>(K483)/1000</f>
        <v>0</v>
      </c>
      <c r="K483">
        <f>IF(DP483, AN483, AH483)</f>
        <v>0</v>
      </c>
      <c r="L483">
        <f>IF(DP483, AI483, AG483)</f>
        <v>0</v>
      </c>
      <c r="M483">
        <f>DR483 - IF(AU483&gt;1, L483*DL483*100.0/(AW483), 0)</f>
        <v>0</v>
      </c>
      <c r="N483">
        <f>((T483-J483/2)*M483-L483)/(T483+J483/2)</f>
        <v>0</v>
      </c>
      <c r="O483">
        <f>N483*(DY483+DZ483)/1000.0</f>
        <v>0</v>
      </c>
      <c r="P483">
        <f>(DR483 - IF(AU483&gt;1, L483*DL483*100.0/(AW483), 0))*(DY483+DZ483)/1000.0</f>
        <v>0</v>
      </c>
      <c r="Q483">
        <f>2.0/((1/S483-1/R483)+SIGN(S483)*SQRT((1/S483-1/R483)*(1/S483-1/R483) + 4*DM483/((DM483+1)*(DM483+1))*(2*1/S483*1/R483-1/R483*1/R483)))</f>
        <v>0</v>
      </c>
      <c r="R483">
        <f>IF(LEFT(DN483,1)&lt;&gt;"0",IF(LEFT(DN483,1)="1",3.0,DO483),$D$5+$E$5*(EF483*DY483/($K$5*1000))+$F$5*(EF483*DY483/($K$5*1000))*MAX(MIN(DL483,$J$5),$I$5)*MAX(MIN(DL483,$J$5),$I$5)+$G$5*MAX(MIN(DL483,$J$5),$I$5)*(EF483*DY483/($K$5*1000))+$H$5*(EF483*DY483/($K$5*1000))*(EF483*DY483/($K$5*1000)))</f>
        <v>0</v>
      </c>
      <c r="S483">
        <f>J483*(1000-(1000*0.61365*exp(17.502*W483/(240.97+W483))/(DY483+DZ483)+DT483)/2)/(1000*0.61365*exp(17.502*W483/(240.97+W483))/(DY483+DZ483)-DT483)</f>
        <v>0</v>
      </c>
      <c r="T483">
        <f>1/((DM483+1)/(Q483/1.6)+1/(R483/1.37)) + DM483/((DM483+1)/(Q483/1.6) + DM483/(R483/1.37))</f>
        <v>0</v>
      </c>
      <c r="U483">
        <f>(DH483*DK483)</f>
        <v>0</v>
      </c>
      <c r="V483">
        <f>(EA483+(U483+2*0.95*5.67E-8*(((EA483+$B$7)+273)^4-(EA483+273)^4)-44100*J483)/(1.84*29.3*R483+8*0.95*5.67E-8*(EA483+273)^3))</f>
        <v>0</v>
      </c>
      <c r="W483">
        <f>($C$7*EB483+$D$7*EC483+$E$7*V483)</f>
        <v>0</v>
      </c>
      <c r="X483">
        <f>0.61365*exp(17.502*W483/(240.97+W483))</f>
        <v>0</v>
      </c>
      <c r="Y483">
        <f>(Z483/AA483*100)</f>
        <v>0</v>
      </c>
      <c r="Z483">
        <f>DT483*(DY483+DZ483)/1000</f>
        <v>0</v>
      </c>
      <c r="AA483">
        <f>0.61365*exp(17.502*EA483/(240.97+EA483))</f>
        <v>0</v>
      </c>
      <c r="AB483">
        <f>(X483-DT483*(DY483+DZ483)/1000)</f>
        <v>0</v>
      </c>
      <c r="AC483">
        <f>(-J483*44100)</f>
        <v>0</v>
      </c>
      <c r="AD483">
        <f>2*29.3*R483*0.92*(EA483-W483)</f>
        <v>0</v>
      </c>
      <c r="AE483">
        <f>2*0.95*5.67E-8*(((EA483+$B$7)+273)^4-(W483+273)^4)</f>
        <v>0</v>
      </c>
      <c r="AF483">
        <f>U483+AE483+AC483+AD483</f>
        <v>0</v>
      </c>
      <c r="AG483">
        <f>DX483*AU483*(DS483-DR483*(1000-AU483*DU483)/(1000-AU483*DT483))/(100*DL483)</f>
        <v>0</v>
      </c>
      <c r="AH483">
        <f>1000*DX483*AU483*(DT483-DU483)/(100*DL483*(1000-AU483*DT483))</f>
        <v>0</v>
      </c>
      <c r="AI483">
        <f>(AJ483 - AK483 - DY483*1E3/(8.314*(EA483+273.15)) * AM483/DX483 * AL483) * DX483/(100*DL483) * (1000 - DU483)/1000</f>
        <v>0</v>
      </c>
      <c r="AJ483">
        <v>1396.28148369762</v>
      </c>
      <c r="AK483">
        <v>1360.17872727273</v>
      </c>
      <c r="AL483">
        <v>3.4515257377819</v>
      </c>
      <c r="AM483">
        <v>65.3915502829197</v>
      </c>
      <c r="AN483">
        <f>(AP483 - AO483 + DY483*1E3/(8.314*(EA483+273.15)) * AR483/DX483 * AQ483) * DX483/(100*DL483) * 1000/(1000 - AP483)</f>
        <v>0</v>
      </c>
      <c r="AO483">
        <v>25.8082621827721</v>
      </c>
      <c r="AP483">
        <v>28.4391884848485</v>
      </c>
      <c r="AQ483">
        <v>-0.000115017720278969</v>
      </c>
      <c r="AR483">
        <v>110.494569577737</v>
      </c>
      <c r="AS483">
        <v>0</v>
      </c>
      <c r="AT483">
        <v>0</v>
      </c>
      <c r="AU483">
        <f>IF(AS483*$H$13&gt;=AW483,1.0,(AW483/(AW483-AS483*$H$13)))</f>
        <v>0</v>
      </c>
      <c r="AV483">
        <f>(AU483-1)*100</f>
        <v>0</v>
      </c>
      <c r="AW483">
        <f>MAX(0,($B$13+$C$13*EF483)/(1+$D$13*EF483)*DY483/(EA483+273)*$E$13)</f>
        <v>0</v>
      </c>
      <c r="AX483" t="s">
        <v>437</v>
      </c>
      <c r="AY483" t="s">
        <v>437</v>
      </c>
      <c r="AZ483">
        <v>0</v>
      </c>
      <c r="BA483">
        <v>0</v>
      </c>
      <c r="BB483">
        <f>1-AZ483/BA483</f>
        <v>0</v>
      </c>
      <c r="BC483">
        <v>0</v>
      </c>
      <c r="BD483" t="s">
        <v>437</v>
      </c>
      <c r="BE483" t="s">
        <v>437</v>
      </c>
      <c r="BF483">
        <v>0</v>
      </c>
      <c r="BG483">
        <v>0</v>
      </c>
      <c r="BH483">
        <f>1-BF483/BG483</f>
        <v>0</v>
      </c>
      <c r="BI483">
        <v>0.5</v>
      </c>
      <c r="BJ483">
        <f>DI483</f>
        <v>0</v>
      </c>
      <c r="BK483">
        <f>L483</f>
        <v>0</v>
      </c>
      <c r="BL483">
        <f>BH483*BI483*BJ483</f>
        <v>0</v>
      </c>
      <c r="BM483">
        <f>(BK483-BC483)/BJ483</f>
        <v>0</v>
      </c>
      <c r="BN483">
        <f>(BA483-BG483)/BG483</f>
        <v>0</v>
      </c>
      <c r="BO483">
        <f>AZ483/(BB483+AZ483/BG483)</f>
        <v>0</v>
      </c>
      <c r="BP483" t="s">
        <v>437</v>
      </c>
      <c r="BQ483">
        <v>0</v>
      </c>
      <c r="BR483">
        <f>IF(BQ483&lt;&gt;0, BQ483, BO483)</f>
        <v>0</v>
      </c>
      <c r="BS483">
        <f>1-BR483/BG483</f>
        <v>0</v>
      </c>
      <c r="BT483">
        <f>(BG483-BF483)/(BG483-BR483)</f>
        <v>0</v>
      </c>
      <c r="BU483">
        <f>(BA483-BG483)/(BA483-BR483)</f>
        <v>0</v>
      </c>
      <c r="BV483">
        <f>(BG483-BF483)/(BG483-AZ483)</f>
        <v>0</v>
      </c>
      <c r="BW483">
        <f>(BA483-BG483)/(BA483-AZ483)</f>
        <v>0</v>
      </c>
      <c r="BX483">
        <f>(BT483*BR483/BF483)</f>
        <v>0</v>
      </c>
      <c r="BY483">
        <f>(1-BX483)</f>
        <v>0</v>
      </c>
      <c r="DH483">
        <f>$B$11*EG483+$C$11*EH483+$F$11*ES483*(1-EV483)</f>
        <v>0</v>
      </c>
      <c r="DI483">
        <f>DH483*DJ483</f>
        <v>0</v>
      </c>
      <c r="DJ483">
        <f>($B$11*$D$9+$C$11*$D$9+$F$11*((FF483+EX483)/MAX(FF483+EX483+FG483, 0.1)*$I$9+FG483/MAX(FF483+EX483+FG483, 0.1)*$J$9))/($B$11+$C$11+$F$11)</f>
        <v>0</v>
      </c>
      <c r="DK483">
        <f>($B$11*$K$9+$C$11*$K$9+$F$11*((FF483+EX483)/MAX(FF483+EX483+FG483, 0.1)*$P$9+FG483/MAX(FF483+EX483+FG483, 0.1)*$Q$9))/($B$11+$C$11+$F$11)</f>
        <v>0</v>
      </c>
      <c r="DL483">
        <v>6</v>
      </c>
      <c r="DM483">
        <v>0.5</v>
      </c>
      <c r="DN483" t="s">
        <v>438</v>
      </c>
      <c r="DO483">
        <v>2</v>
      </c>
      <c r="DP483" t="b">
        <v>1</v>
      </c>
      <c r="DQ483">
        <v>1761414805.84615</v>
      </c>
      <c r="DR483">
        <v>1298.03461538462</v>
      </c>
      <c r="DS483">
        <v>1344.21538461538</v>
      </c>
      <c r="DT483">
        <v>28.4602230769231</v>
      </c>
      <c r="DU483">
        <v>25.8047692307692</v>
      </c>
      <c r="DV483">
        <v>1296.93846153846</v>
      </c>
      <c r="DW483">
        <v>28.1450307692308</v>
      </c>
      <c r="DX483">
        <v>499.995615384615</v>
      </c>
      <c r="DY483">
        <v>90.2768615384615</v>
      </c>
      <c r="DZ483">
        <v>0.0356038692307692</v>
      </c>
      <c r="EA483">
        <v>36.1448384615385</v>
      </c>
      <c r="EB483">
        <v>35.9889153846154</v>
      </c>
      <c r="EC483">
        <v>999.9</v>
      </c>
      <c r="ED483">
        <v>0</v>
      </c>
      <c r="EE483">
        <v>0</v>
      </c>
      <c r="EF483">
        <v>10002.1661538462</v>
      </c>
      <c r="EG483">
        <v>0</v>
      </c>
      <c r="EH483">
        <v>1276.30076923077</v>
      </c>
      <c r="EI483">
        <v>-46.1791615384615</v>
      </c>
      <c r="EJ483">
        <v>1336.06</v>
      </c>
      <c r="EK483">
        <v>1379.82</v>
      </c>
      <c r="EL483">
        <v>2.65543384615385</v>
      </c>
      <c r="EM483">
        <v>1344.21538461538</v>
      </c>
      <c r="EN483">
        <v>25.8047692307692</v>
      </c>
      <c r="EO483">
        <v>2.56929769230769</v>
      </c>
      <c r="EP483">
        <v>2.32957461538462</v>
      </c>
      <c r="EQ483">
        <v>21.4722615384615</v>
      </c>
      <c r="ER483">
        <v>19.8823692307692</v>
      </c>
      <c r="ES483">
        <v>1200.00076923077</v>
      </c>
      <c r="ET483">
        <v>0.967011538461539</v>
      </c>
      <c r="EU483">
        <v>0.0329885384615385</v>
      </c>
      <c r="EV483">
        <v>0</v>
      </c>
      <c r="EW483">
        <v>1331.36384615385</v>
      </c>
      <c r="EX483">
        <v>5.00059</v>
      </c>
      <c r="EY483">
        <v>16482.1769230769</v>
      </c>
      <c r="EZ483">
        <v>10358.7615384615</v>
      </c>
      <c r="FA483">
        <v>51.6583846153846</v>
      </c>
      <c r="FB483">
        <v>53.2547692307692</v>
      </c>
      <c r="FC483">
        <v>51.8988461538462</v>
      </c>
      <c r="FD483">
        <v>52.687</v>
      </c>
      <c r="FE483">
        <v>52.687</v>
      </c>
      <c r="FF483">
        <v>1155.57846153846</v>
      </c>
      <c r="FG483">
        <v>39.4223076923077</v>
      </c>
      <c r="FH483">
        <v>0</v>
      </c>
      <c r="FI483">
        <v>1761414774.1</v>
      </c>
      <c r="FJ483">
        <v>0</v>
      </c>
      <c r="FK483">
        <v>1331.35692307692</v>
      </c>
      <c r="FL483">
        <v>-2.72410255386614</v>
      </c>
      <c r="FM483">
        <v>-47.3128205626681</v>
      </c>
      <c r="FN483">
        <v>16481.7115384615</v>
      </c>
      <c r="FO483">
        <v>15</v>
      </c>
      <c r="FP483">
        <v>0</v>
      </c>
      <c r="FQ483" t="s">
        <v>439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-46.2063904761905</v>
      </c>
      <c r="GD483">
        <v>-0.367589610389602</v>
      </c>
      <c r="GE483">
        <v>0.427967000179489</v>
      </c>
      <c r="GF483">
        <v>1</v>
      </c>
      <c r="GG483">
        <v>1331.50058823529</v>
      </c>
      <c r="GH483">
        <v>-2.50725743870586</v>
      </c>
      <c r="GI483">
        <v>0.29564427329509</v>
      </c>
      <c r="GJ483">
        <v>-1</v>
      </c>
      <c r="GK483">
        <v>2.66555666666667</v>
      </c>
      <c r="GL483">
        <v>-0.212050129870131</v>
      </c>
      <c r="GM483">
        <v>0.0214138055898822</v>
      </c>
      <c r="GN483">
        <v>0</v>
      </c>
      <c r="GO483">
        <v>1</v>
      </c>
      <c r="GP483">
        <v>2</v>
      </c>
      <c r="GQ483" t="s">
        <v>446</v>
      </c>
      <c r="GR483">
        <v>3.12946</v>
      </c>
      <c r="GS483">
        <v>2.71352</v>
      </c>
      <c r="GT483">
        <v>0.191187</v>
      </c>
      <c r="GU483">
        <v>0.195306</v>
      </c>
      <c r="GV483">
        <v>0.112332</v>
      </c>
      <c r="GW483">
        <v>0.105174</v>
      </c>
      <c r="GX483">
        <v>29633.5</v>
      </c>
      <c r="GY483">
        <v>31324.2</v>
      </c>
      <c r="GZ483">
        <v>33240.8</v>
      </c>
      <c r="HA483">
        <v>35340.4</v>
      </c>
      <c r="HB483">
        <v>41945.6</v>
      </c>
      <c r="HC483">
        <v>45531</v>
      </c>
      <c r="HD483">
        <v>52082</v>
      </c>
      <c r="HE483">
        <v>56592.4</v>
      </c>
      <c r="HF483">
        <v>1.77453</v>
      </c>
      <c r="HG483">
        <v>1.63825</v>
      </c>
      <c r="HH483">
        <v>0.00342727</v>
      </c>
      <c r="HI483">
        <v>0</v>
      </c>
      <c r="HJ483">
        <v>35.9206</v>
      </c>
      <c r="HK483">
        <v>999.9</v>
      </c>
      <c r="HL483">
        <v>56.818</v>
      </c>
      <c r="HM483">
        <v>29.94</v>
      </c>
      <c r="HN483">
        <v>26.7209</v>
      </c>
      <c r="HO483">
        <v>55.5278</v>
      </c>
      <c r="HP483">
        <v>42.488</v>
      </c>
      <c r="HQ483">
        <v>1</v>
      </c>
      <c r="HR483">
        <v>1.37709</v>
      </c>
      <c r="HS483">
        <v>4.67648</v>
      </c>
      <c r="HT483">
        <v>20.0729</v>
      </c>
      <c r="HU483">
        <v>5.19078</v>
      </c>
      <c r="HV483">
        <v>12.0101</v>
      </c>
      <c r="HW483">
        <v>4.9723</v>
      </c>
      <c r="HX483">
        <v>3.295</v>
      </c>
      <c r="HY483">
        <v>9999</v>
      </c>
      <c r="HZ483">
        <v>9999</v>
      </c>
      <c r="IA483">
        <v>999.9</v>
      </c>
      <c r="IB483">
        <v>9999</v>
      </c>
      <c r="IC483">
        <v>1.86325</v>
      </c>
      <c r="ID483">
        <v>1.86813</v>
      </c>
      <c r="IE483">
        <v>1.86785</v>
      </c>
      <c r="IF483">
        <v>1.86905</v>
      </c>
      <c r="IG483">
        <v>1.86983</v>
      </c>
      <c r="IH483">
        <v>1.86596</v>
      </c>
      <c r="II483">
        <v>1.86698</v>
      </c>
      <c r="IJ483">
        <v>1.86844</v>
      </c>
      <c r="IK483">
        <v>5</v>
      </c>
      <c r="IL483">
        <v>0</v>
      </c>
      <c r="IM483">
        <v>0</v>
      </c>
      <c r="IN483">
        <v>0</v>
      </c>
      <c r="IO483" t="s">
        <v>441</v>
      </c>
      <c r="IP483" t="s">
        <v>442</v>
      </c>
      <c r="IQ483" t="s">
        <v>443</v>
      </c>
      <c r="IR483" t="s">
        <v>443</v>
      </c>
      <c r="IS483" t="s">
        <v>443</v>
      </c>
      <c r="IT483" t="s">
        <v>443</v>
      </c>
      <c r="IU483">
        <v>0</v>
      </c>
      <c r="IV483">
        <v>100</v>
      </c>
      <c r="IW483">
        <v>100</v>
      </c>
      <c r="IX483">
        <v>1.1</v>
      </c>
      <c r="IY483">
        <v>0.3152</v>
      </c>
      <c r="IZ483">
        <v>1.09748391826392</v>
      </c>
      <c r="JA483">
        <v>0</v>
      </c>
      <c r="JB483">
        <v>0</v>
      </c>
      <c r="JC483">
        <v>0</v>
      </c>
      <c r="JD483">
        <v>0.315191680746845</v>
      </c>
      <c r="JE483">
        <v>0</v>
      </c>
      <c r="JF483">
        <v>0</v>
      </c>
      <c r="JG483">
        <v>0</v>
      </c>
      <c r="JH483">
        <v>5</v>
      </c>
      <c r="JI483">
        <v>2273</v>
      </c>
      <c r="JJ483">
        <v>0</v>
      </c>
      <c r="JK483">
        <v>25</v>
      </c>
      <c r="JL483">
        <v>29356913.6</v>
      </c>
      <c r="JM483">
        <v>29356913.6</v>
      </c>
      <c r="JN483">
        <v>2.64893</v>
      </c>
      <c r="JO483">
        <v>2.60986</v>
      </c>
      <c r="JP483">
        <v>1.54785</v>
      </c>
      <c r="JQ483">
        <v>2.31689</v>
      </c>
      <c r="JR483">
        <v>1.64673</v>
      </c>
      <c r="JS483">
        <v>2.30347</v>
      </c>
      <c r="JT483">
        <v>34.1452</v>
      </c>
      <c r="JU483">
        <v>24.1663</v>
      </c>
      <c r="JV483">
        <v>18</v>
      </c>
      <c r="JW483">
        <v>500.513</v>
      </c>
      <c r="JX483">
        <v>404.103</v>
      </c>
      <c r="JY483">
        <v>29.7943</v>
      </c>
      <c r="JZ483">
        <v>43.6855</v>
      </c>
      <c r="KA483">
        <v>29.9986</v>
      </c>
      <c r="KB483">
        <v>43.6699</v>
      </c>
      <c r="KC483">
        <v>43.5753</v>
      </c>
      <c r="KD483">
        <v>53.1196</v>
      </c>
      <c r="KE483">
        <v>0</v>
      </c>
      <c r="KF483">
        <v>100</v>
      </c>
      <c r="KG483">
        <v>29.8038</v>
      </c>
      <c r="KH483">
        <v>1393.27</v>
      </c>
      <c r="KI483">
        <v>34.6858</v>
      </c>
      <c r="KJ483">
        <v>94.5133</v>
      </c>
      <c r="KK483">
        <v>91.6231</v>
      </c>
    </row>
    <row r="484" spans="1:297">
      <c r="A484">
        <v>468</v>
      </c>
      <c r="B484">
        <v>1761414819</v>
      </c>
      <c r="C484">
        <v>6638</v>
      </c>
      <c r="D484" t="s">
        <v>1382</v>
      </c>
      <c r="E484" t="s">
        <v>1383</v>
      </c>
      <c r="F484">
        <v>5</v>
      </c>
      <c r="G484" t="s">
        <v>1217</v>
      </c>
      <c r="H484" t="s">
        <v>436</v>
      </c>
      <c r="I484">
        <v>1761414810.84615</v>
      </c>
      <c r="J484">
        <f>(K484)/1000</f>
        <v>0</v>
      </c>
      <c r="K484">
        <f>IF(DP484, AN484, AH484)</f>
        <v>0</v>
      </c>
      <c r="L484">
        <f>IF(DP484, AI484, AG484)</f>
        <v>0</v>
      </c>
      <c r="M484">
        <f>DR484 - IF(AU484&gt;1, L484*DL484*100.0/(AW484), 0)</f>
        <v>0</v>
      </c>
      <c r="N484">
        <f>((T484-J484/2)*M484-L484)/(T484+J484/2)</f>
        <v>0</v>
      </c>
      <c r="O484">
        <f>N484*(DY484+DZ484)/1000.0</f>
        <v>0</v>
      </c>
      <c r="P484">
        <f>(DR484 - IF(AU484&gt;1, L484*DL484*100.0/(AW484), 0))*(DY484+DZ484)/1000.0</f>
        <v>0</v>
      </c>
      <c r="Q484">
        <f>2.0/((1/S484-1/R484)+SIGN(S484)*SQRT((1/S484-1/R484)*(1/S484-1/R484) + 4*DM484/((DM484+1)*(DM484+1))*(2*1/S484*1/R484-1/R484*1/R484)))</f>
        <v>0</v>
      </c>
      <c r="R484">
        <f>IF(LEFT(DN484,1)&lt;&gt;"0",IF(LEFT(DN484,1)="1",3.0,DO484),$D$5+$E$5*(EF484*DY484/($K$5*1000))+$F$5*(EF484*DY484/($K$5*1000))*MAX(MIN(DL484,$J$5),$I$5)*MAX(MIN(DL484,$J$5),$I$5)+$G$5*MAX(MIN(DL484,$J$5),$I$5)*(EF484*DY484/($K$5*1000))+$H$5*(EF484*DY484/($K$5*1000))*(EF484*DY484/($K$5*1000)))</f>
        <v>0</v>
      </c>
      <c r="S484">
        <f>J484*(1000-(1000*0.61365*exp(17.502*W484/(240.97+W484))/(DY484+DZ484)+DT484)/2)/(1000*0.61365*exp(17.502*W484/(240.97+W484))/(DY484+DZ484)-DT484)</f>
        <v>0</v>
      </c>
      <c r="T484">
        <f>1/((DM484+1)/(Q484/1.6)+1/(R484/1.37)) + DM484/((DM484+1)/(Q484/1.6) + DM484/(R484/1.37))</f>
        <v>0</v>
      </c>
      <c r="U484">
        <f>(DH484*DK484)</f>
        <v>0</v>
      </c>
      <c r="V484">
        <f>(EA484+(U484+2*0.95*5.67E-8*(((EA484+$B$7)+273)^4-(EA484+273)^4)-44100*J484)/(1.84*29.3*R484+8*0.95*5.67E-8*(EA484+273)^3))</f>
        <v>0</v>
      </c>
      <c r="W484">
        <f>($C$7*EB484+$D$7*EC484+$E$7*V484)</f>
        <v>0</v>
      </c>
      <c r="X484">
        <f>0.61365*exp(17.502*W484/(240.97+W484))</f>
        <v>0</v>
      </c>
      <c r="Y484">
        <f>(Z484/AA484*100)</f>
        <v>0</v>
      </c>
      <c r="Z484">
        <f>DT484*(DY484+DZ484)/1000</f>
        <v>0</v>
      </c>
      <c r="AA484">
        <f>0.61365*exp(17.502*EA484/(240.97+EA484))</f>
        <v>0</v>
      </c>
      <c r="AB484">
        <f>(X484-DT484*(DY484+DZ484)/1000)</f>
        <v>0</v>
      </c>
      <c r="AC484">
        <f>(-J484*44100)</f>
        <v>0</v>
      </c>
      <c r="AD484">
        <f>2*29.3*R484*0.92*(EA484-W484)</f>
        <v>0</v>
      </c>
      <c r="AE484">
        <f>2*0.95*5.67E-8*(((EA484+$B$7)+273)^4-(W484+273)^4)</f>
        <v>0</v>
      </c>
      <c r="AF484">
        <f>U484+AE484+AC484+AD484</f>
        <v>0</v>
      </c>
      <c r="AG484">
        <f>DX484*AU484*(DS484-DR484*(1000-AU484*DU484)/(1000-AU484*DT484))/(100*DL484)</f>
        <v>0</v>
      </c>
      <c r="AH484">
        <f>1000*DX484*AU484*(DT484-DU484)/(100*DL484*(1000-AU484*DT484))</f>
        <v>0</v>
      </c>
      <c r="AI484">
        <f>(AJ484 - AK484 - DY484*1E3/(8.314*(EA484+273.15)) * AM484/DX484 * AL484) * DX484/(100*DL484) * (1000 - DU484)/1000</f>
        <v>0</v>
      </c>
      <c r="AJ484">
        <v>1412.75494472471</v>
      </c>
      <c r="AK484">
        <v>1376.70551515152</v>
      </c>
      <c r="AL484">
        <v>3.30482192947386</v>
      </c>
      <c r="AM484">
        <v>65.3915502829197</v>
      </c>
      <c r="AN484">
        <f>(AP484 - AO484 + DY484*1E3/(8.314*(EA484+273.15)) * AR484/DX484 * AQ484) * DX484/(100*DL484) * 1000/(1000 - AP484)</f>
        <v>0</v>
      </c>
      <c r="AO484">
        <v>25.8125641968756</v>
      </c>
      <c r="AP484">
        <v>28.4262509090909</v>
      </c>
      <c r="AQ484">
        <v>-0.000110670348090571</v>
      </c>
      <c r="AR484">
        <v>110.494569577737</v>
      </c>
      <c r="AS484">
        <v>0</v>
      </c>
      <c r="AT484">
        <v>0</v>
      </c>
      <c r="AU484">
        <f>IF(AS484*$H$13&gt;=AW484,1.0,(AW484/(AW484-AS484*$H$13)))</f>
        <v>0</v>
      </c>
      <c r="AV484">
        <f>(AU484-1)*100</f>
        <v>0</v>
      </c>
      <c r="AW484">
        <f>MAX(0,($B$13+$C$13*EF484)/(1+$D$13*EF484)*DY484/(EA484+273)*$E$13)</f>
        <v>0</v>
      </c>
      <c r="AX484" t="s">
        <v>437</v>
      </c>
      <c r="AY484" t="s">
        <v>437</v>
      </c>
      <c r="AZ484">
        <v>0</v>
      </c>
      <c r="BA484">
        <v>0</v>
      </c>
      <c r="BB484">
        <f>1-AZ484/BA484</f>
        <v>0</v>
      </c>
      <c r="BC484">
        <v>0</v>
      </c>
      <c r="BD484" t="s">
        <v>437</v>
      </c>
      <c r="BE484" t="s">
        <v>437</v>
      </c>
      <c r="BF484">
        <v>0</v>
      </c>
      <c r="BG484">
        <v>0</v>
      </c>
      <c r="BH484">
        <f>1-BF484/BG484</f>
        <v>0</v>
      </c>
      <c r="BI484">
        <v>0.5</v>
      </c>
      <c r="BJ484">
        <f>DI484</f>
        <v>0</v>
      </c>
      <c r="BK484">
        <f>L484</f>
        <v>0</v>
      </c>
      <c r="BL484">
        <f>BH484*BI484*BJ484</f>
        <v>0</v>
      </c>
      <c r="BM484">
        <f>(BK484-BC484)/BJ484</f>
        <v>0</v>
      </c>
      <c r="BN484">
        <f>(BA484-BG484)/BG484</f>
        <v>0</v>
      </c>
      <c r="BO484">
        <f>AZ484/(BB484+AZ484/BG484)</f>
        <v>0</v>
      </c>
      <c r="BP484" t="s">
        <v>437</v>
      </c>
      <c r="BQ484">
        <v>0</v>
      </c>
      <c r="BR484">
        <f>IF(BQ484&lt;&gt;0, BQ484, BO484)</f>
        <v>0</v>
      </c>
      <c r="BS484">
        <f>1-BR484/BG484</f>
        <v>0</v>
      </c>
      <c r="BT484">
        <f>(BG484-BF484)/(BG484-BR484)</f>
        <v>0</v>
      </c>
      <c r="BU484">
        <f>(BA484-BG484)/(BA484-BR484)</f>
        <v>0</v>
      </c>
      <c r="BV484">
        <f>(BG484-BF484)/(BG484-AZ484)</f>
        <v>0</v>
      </c>
      <c r="BW484">
        <f>(BA484-BG484)/(BA484-AZ484)</f>
        <v>0</v>
      </c>
      <c r="BX484">
        <f>(BT484*BR484/BF484)</f>
        <v>0</v>
      </c>
      <c r="BY484">
        <f>(1-BX484)</f>
        <v>0</v>
      </c>
      <c r="DH484">
        <f>$B$11*EG484+$C$11*EH484+$F$11*ES484*(1-EV484)</f>
        <v>0</v>
      </c>
      <c r="DI484">
        <f>DH484*DJ484</f>
        <v>0</v>
      </c>
      <c r="DJ484">
        <f>($B$11*$D$9+$C$11*$D$9+$F$11*((FF484+EX484)/MAX(FF484+EX484+FG484, 0.1)*$I$9+FG484/MAX(FF484+EX484+FG484, 0.1)*$J$9))/($B$11+$C$11+$F$11)</f>
        <v>0</v>
      </c>
      <c r="DK484">
        <f>($B$11*$K$9+$C$11*$K$9+$F$11*((FF484+EX484)/MAX(FF484+EX484+FG484, 0.1)*$P$9+FG484/MAX(FF484+EX484+FG484, 0.1)*$Q$9))/($B$11+$C$11+$F$11)</f>
        <v>0</v>
      </c>
      <c r="DL484">
        <v>6</v>
      </c>
      <c r="DM484">
        <v>0.5</v>
      </c>
      <c r="DN484" t="s">
        <v>438</v>
      </c>
      <c r="DO484">
        <v>2</v>
      </c>
      <c r="DP484" t="b">
        <v>1</v>
      </c>
      <c r="DQ484">
        <v>1761414810.84615</v>
      </c>
      <c r="DR484">
        <v>1314.31538461538</v>
      </c>
      <c r="DS484">
        <v>1360.54230769231</v>
      </c>
      <c r="DT484">
        <v>28.4456076923077</v>
      </c>
      <c r="DU484">
        <v>25.8076076923077</v>
      </c>
      <c r="DV484">
        <v>1313.22</v>
      </c>
      <c r="DW484">
        <v>28.1304076923077</v>
      </c>
      <c r="DX484">
        <v>500.025384615385</v>
      </c>
      <c r="DY484">
        <v>90.2777923076923</v>
      </c>
      <c r="DZ484">
        <v>0.0352761769230769</v>
      </c>
      <c r="EA484">
        <v>36.1417076923077</v>
      </c>
      <c r="EB484">
        <v>35.9863538461538</v>
      </c>
      <c r="EC484">
        <v>999.9</v>
      </c>
      <c r="ED484">
        <v>0</v>
      </c>
      <c r="EE484">
        <v>0</v>
      </c>
      <c r="EF484">
        <v>10011.4015384615</v>
      </c>
      <c r="EG484">
        <v>0</v>
      </c>
      <c r="EH484">
        <v>1276.34461538462</v>
      </c>
      <c r="EI484">
        <v>-46.2269846153846</v>
      </c>
      <c r="EJ484">
        <v>1352.79692307692</v>
      </c>
      <c r="EK484">
        <v>1396.58461538462</v>
      </c>
      <c r="EL484">
        <v>2.63797615384615</v>
      </c>
      <c r="EM484">
        <v>1360.54230769231</v>
      </c>
      <c r="EN484">
        <v>25.8076076923077</v>
      </c>
      <c r="EO484">
        <v>2.56800461538462</v>
      </c>
      <c r="EP484">
        <v>2.32985538461538</v>
      </c>
      <c r="EQ484">
        <v>21.4640461538461</v>
      </c>
      <c r="ER484">
        <v>19.8843076923077</v>
      </c>
      <c r="ES484">
        <v>1199.99153846154</v>
      </c>
      <c r="ET484">
        <v>0.967010846153846</v>
      </c>
      <c r="EU484">
        <v>0.0329892</v>
      </c>
      <c r="EV484">
        <v>0</v>
      </c>
      <c r="EW484">
        <v>1331.05769230769</v>
      </c>
      <c r="EX484">
        <v>5.00059</v>
      </c>
      <c r="EY484">
        <v>16478.7692307692</v>
      </c>
      <c r="EZ484">
        <v>10358.6692307692</v>
      </c>
      <c r="FA484">
        <v>51.6393076923077</v>
      </c>
      <c r="FB484">
        <v>53.25</v>
      </c>
      <c r="FC484">
        <v>51.8797692307692</v>
      </c>
      <c r="FD484">
        <v>52.687</v>
      </c>
      <c r="FE484">
        <v>52.6679230769231</v>
      </c>
      <c r="FF484">
        <v>1155.56923076923</v>
      </c>
      <c r="FG484">
        <v>39.4223076923077</v>
      </c>
      <c r="FH484">
        <v>0</v>
      </c>
      <c r="FI484">
        <v>1761414778.9</v>
      </c>
      <c r="FJ484">
        <v>0</v>
      </c>
      <c r="FK484">
        <v>1331.07461538462</v>
      </c>
      <c r="FL484">
        <v>-3.1035897394553</v>
      </c>
      <c r="FM484">
        <v>-41.5829060048751</v>
      </c>
      <c r="FN484">
        <v>16478.4730769231</v>
      </c>
      <c r="FO484">
        <v>15</v>
      </c>
      <c r="FP484">
        <v>0</v>
      </c>
      <c r="FQ484" t="s">
        <v>439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-46.233175</v>
      </c>
      <c r="GD484">
        <v>-1.80921654135337</v>
      </c>
      <c r="GE484">
        <v>0.525174956443089</v>
      </c>
      <c r="GF484">
        <v>0</v>
      </c>
      <c r="GG484">
        <v>1331.24235294118</v>
      </c>
      <c r="GH484">
        <v>-3.27364399765037</v>
      </c>
      <c r="GI484">
        <v>0.3662292662152</v>
      </c>
      <c r="GJ484">
        <v>-1</v>
      </c>
      <c r="GK484">
        <v>2.646225</v>
      </c>
      <c r="GL484">
        <v>-0.21124962406014</v>
      </c>
      <c r="GM484">
        <v>0.020313378965598</v>
      </c>
      <c r="GN484">
        <v>0</v>
      </c>
      <c r="GO484">
        <v>0</v>
      </c>
      <c r="GP484">
        <v>2</v>
      </c>
      <c r="GQ484" t="s">
        <v>473</v>
      </c>
      <c r="GR484">
        <v>3.1297</v>
      </c>
      <c r="GS484">
        <v>2.71228</v>
      </c>
      <c r="GT484">
        <v>0.192662</v>
      </c>
      <c r="GU484">
        <v>0.196868</v>
      </c>
      <c r="GV484">
        <v>0.112299</v>
      </c>
      <c r="GW484">
        <v>0.10519</v>
      </c>
      <c r="GX484">
        <v>29580</v>
      </c>
      <c r="GY484">
        <v>31264.2</v>
      </c>
      <c r="GZ484">
        <v>33241.7</v>
      </c>
      <c r="HA484">
        <v>35341.5</v>
      </c>
      <c r="HB484">
        <v>41947.8</v>
      </c>
      <c r="HC484">
        <v>45531.9</v>
      </c>
      <c r="HD484">
        <v>52082.8</v>
      </c>
      <c r="HE484">
        <v>56594.4</v>
      </c>
      <c r="HF484">
        <v>1.77518</v>
      </c>
      <c r="HG484">
        <v>1.63827</v>
      </c>
      <c r="HH484">
        <v>0.00471994</v>
      </c>
      <c r="HI484">
        <v>0</v>
      </c>
      <c r="HJ484">
        <v>35.9173</v>
      </c>
      <c r="HK484">
        <v>999.9</v>
      </c>
      <c r="HL484">
        <v>56.818</v>
      </c>
      <c r="HM484">
        <v>29.94</v>
      </c>
      <c r="HN484">
        <v>26.7225</v>
      </c>
      <c r="HO484">
        <v>55.4778</v>
      </c>
      <c r="HP484">
        <v>42.3317</v>
      </c>
      <c r="HQ484">
        <v>1</v>
      </c>
      <c r="HR484">
        <v>1.37546</v>
      </c>
      <c r="HS484">
        <v>4.64154</v>
      </c>
      <c r="HT484">
        <v>20.0737</v>
      </c>
      <c r="HU484">
        <v>5.18989</v>
      </c>
      <c r="HV484">
        <v>12.0101</v>
      </c>
      <c r="HW484">
        <v>4.9709</v>
      </c>
      <c r="HX484">
        <v>3.29458</v>
      </c>
      <c r="HY484">
        <v>9999</v>
      </c>
      <c r="HZ484">
        <v>9999</v>
      </c>
      <c r="IA484">
        <v>999.9</v>
      </c>
      <c r="IB484">
        <v>9999</v>
      </c>
      <c r="IC484">
        <v>1.86325</v>
      </c>
      <c r="ID484">
        <v>1.86813</v>
      </c>
      <c r="IE484">
        <v>1.86785</v>
      </c>
      <c r="IF484">
        <v>1.86905</v>
      </c>
      <c r="IG484">
        <v>1.86983</v>
      </c>
      <c r="IH484">
        <v>1.86599</v>
      </c>
      <c r="II484">
        <v>1.86703</v>
      </c>
      <c r="IJ484">
        <v>1.86842</v>
      </c>
      <c r="IK484">
        <v>5</v>
      </c>
      <c r="IL484">
        <v>0</v>
      </c>
      <c r="IM484">
        <v>0</v>
      </c>
      <c r="IN484">
        <v>0</v>
      </c>
      <c r="IO484" t="s">
        <v>441</v>
      </c>
      <c r="IP484" t="s">
        <v>442</v>
      </c>
      <c r="IQ484" t="s">
        <v>443</v>
      </c>
      <c r="IR484" t="s">
        <v>443</v>
      </c>
      <c r="IS484" t="s">
        <v>443</v>
      </c>
      <c r="IT484" t="s">
        <v>443</v>
      </c>
      <c r="IU484">
        <v>0</v>
      </c>
      <c r="IV484">
        <v>100</v>
      </c>
      <c r="IW484">
        <v>100</v>
      </c>
      <c r="IX484">
        <v>1.09</v>
      </c>
      <c r="IY484">
        <v>0.3152</v>
      </c>
      <c r="IZ484">
        <v>1.09748391826392</v>
      </c>
      <c r="JA484">
        <v>0</v>
      </c>
      <c r="JB484">
        <v>0</v>
      </c>
      <c r="JC484">
        <v>0</v>
      </c>
      <c r="JD484">
        <v>0.315191680746845</v>
      </c>
      <c r="JE484">
        <v>0</v>
      </c>
      <c r="JF484">
        <v>0</v>
      </c>
      <c r="JG484">
        <v>0</v>
      </c>
      <c r="JH484">
        <v>5</v>
      </c>
      <c r="JI484">
        <v>2273</v>
      </c>
      <c r="JJ484">
        <v>0</v>
      </c>
      <c r="JK484">
        <v>25</v>
      </c>
      <c r="JL484">
        <v>29356913.6</v>
      </c>
      <c r="JM484">
        <v>29356913.6</v>
      </c>
      <c r="JN484">
        <v>2.677</v>
      </c>
      <c r="JO484">
        <v>2.59766</v>
      </c>
      <c r="JP484">
        <v>1.54785</v>
      </c>
      <c r="JQ484">
        <v>2.31689</v>
      </c>
      <c r="JR484">
        <v>1.64673</v>
      </c>
      <c r="JS484">
        <v>2.38647</v>
      </c>
      <c r="JT484">
        <v>34.1452</v>
      </c>
      <c r="JU484">
        <v>24.1751</v>
      </c>
      <c r="JV484">
        <v>18</v>
      </c>
      <c r="JW484">
        <v>500.867</v>
      </c>
      <c r="JX484">
        <v>404.027</v>
      </c>
      <c r="JY484">
        <v>29.8036</v>
      </c>
      <c r="JZ484">
        <v>43.669</v>
      </c>
      <c r="KA484">
        <v>29.9986</v>
      </c>
      <c r="KB484">
        <v>43.6536</v>
      </c>
      <c r="KC484">
        <v>43.5581</v>
      </c>
      <c r="KD484">
        <v>53.6109</v>
      </c>
      <c r="KE484">
        <v>0</v>
      </c>
      <c r="KF484">
        <v>100</v>
      </c>
      <c r="KG484">
        <v>29.8166</v>
      </c>
      <c r="KH484">
        <v>1406.72</v>
      </c>
      <c r="KI484">
        <v>34.6858</v>
      </c>
      <c r="KJ484">
        <v>94.5151</v>
      </c>
      <c r="KK484">
        <v>91.6262</v>
      </c>
    </row>
    <row r="485" spans="1:297">
      <c r="A485">
        <v>469</v>
      </c>
      <c r="B485">
        <v>1761414824</v>
      </c>
      <c r="C485">
        <v>6643</v>
      </c>
      <c r="D485" t="s">
        <v>1384</v>
      </c>
      <c r="E485" t="s">
        <v>1385</v>
      </c>
      <c r="F485">
        <v>5</v>
      </c>
      <c r="G485" t="s">
        <v>1217</v>
      </c>
      <c r="H485" t="s">
        <v>436</v>
      </c>
      <c r="I485">
        <v>1761414815.84615</v>
      </c>
      <c r="J485">
        <f>(K485)/1000</f>
        <v>0</v>
      </c>
      <c r="K485">
        <f>IF(DP485, AN485, AH485)</f>
        <v>0</v>
      </c>
      <c r="L485">
        <f>IF(DP485, AI485, AG485)</f>
        <v>0</v>
      </c>
      <c r="M485">
        <f>DR485 - IF(AU485&gt;1, L485*DL485*100.0/(AW485), 0)</f>
        <v>0</v>
      </c>
      <c r="N485">
        <f>((T485-J485/2)*M485-L485)/(T485+J485/2)</f>
        <v>0</v>
      </c>
      <c r="O485">
        <f>N485*(DY485+DZ485)/1000.0</f>
        <v>0</v>
      </c>
      <c r="P485">
        <f>(DR485 - IF(AU485&gt;1, L485*DL485*100.0/(AW485), 0))*(DY485+DZ485)/1000.0</f>
        <v>0</v>
      </c>
      <c r="Q485">
        <f>2.0/((1/S485-1/R485)+SIGN(S485)*SQRT((1/S485-1/R485)*(1/S485-1/R485) + 4*DM485/((DM485+1)*(DM485+1))*(2*1/S485*1/R485-1/R485*1/R485)))</f>
        <v>0</v>
      </c>
      <c r="R485">
        <f>IF(LEFT(DN485,1)&lt;&gt;"0",IF(LEFT(DN485,1)="1",3.0,DO485),$D$5+$E$5*(EF485*DY485/($K$5*1000))+$F$5*(EF485*DY485/($K$5*1000))*MAX(MIN(DL485,$J$5),$I$5)*MAX(MIN(DL485,$J$5),$I$5)+$G$5*MAX(MIN(DL485,$J$5),$I$5)*(EF485*DY485/($K$5*1000))+$H$5*(EF485*DY485/($K$5*1000))*(EF485*DY485/($K$5*1000)))</f>
        <v>0</v>
      </c>
      <c r="S485">
        <f>J485*(1000-(1000*0.61365*exp(17.502*W485/(240.97+W485))/(DY485+DZ485)+DT485)/2)/(1000*0.61365*exp(17.502*W485/(240.97+W485))/(DY485+DZ485)-DT485)</f>
        <v>0</v>
      </c>
      <c r="T485">
        <f>1/((DM485+1)/(Q485/1.6)+1/(R485/1.37)) + DM485/((DM485+1)/(Q485/1.6) + DM485/(R485/1.37))</f>
        <v>0</v>
      </c>
      <c r="U485">
        <f>(DH485*DK485)</f>
        <v>0</v>
      </c>
      <c r="V485">
        <f>(EA485+(U485+2*0.95*5.67E-8*(((EA485+$B$7)+273)^4-(EA485+273)^4)-44100*J485)/(1.84*29.3*R485+8*0.95*5.67E-8*(EA485+273)^3))</f>
        <v>0</v>
      </c>
      <c r="W485">
        <f>($C$7*EB485+$D$7*EC485+$E$7*V485)</f>
        <v>0</v>
      </c>
      <c r="X485">
        <f>0.61365*exp(17.502*W485/(240.97+W485))</f>
        <v>0</v>
      </c>
      <c r="Y485">
        <f>(Z485/AA485*100)</f>
        <v>0</v>
      </c>
      <c r="Z485">
        <f>DT485*(DY485+DZ485)/1000</f>
        <v>0</v>
      </c>
      <c r="AA485">
        <f>0.61365*exp(17.502*EA485/(240.97+EA485))</f>
        <v>0</v>
      </c>
      <c r="AB485">
        <f>(X485-DT485*(DY485+DZ485)/1000)</f>
        <v>0</v>
      </c>
      <c r="AC485">
        <f>(-J485*44100)</f>
        <v>0</v>
      </c>
      <c r="AD485">
        <f>2*29.3*R485*0.92*(EA485-W485)</f>
        <v>0</v>
      </c>
      <c r="AE485">
        <f>2*0.95*5.67E-8*(((EA485+$B$7)+273)^4-(W485+273)^4)</f>
        <v>0</v>
      </c>
      <c r="AF485">
        <f>U485+AE485+AC485+AD485</f>
        <v>0</v>
      </c>
      <c r="AG485">
        <f>DX485*AU485*(DS485-DR485*(1000-AU485*DU485)/(1000-AU485*DT485))/(100*DL485)</f>
        <v>0</v>
      </c>
      <c r="AH485">
        <f>1000*DX485*AU485*(DT485-DU485)/(100*DL485*(1000-AU485*DT485))</f>
        <v>0</v>
      </c>
      <c r="AI485">
        <f>(AJ485 - AK485 - DY485*1E3/(8.314*(EA485+273.15)) * AM485/DX485 * AL485) * DX485/(100*DL485) * (1000 - DU485)/1000</f>
        <v>0</v>
      </c>
      <c r="AJ485">
        <v>1430.78503557828</v>
      </c>
      <c r="AK485">
        <v>1394.16496969697</v>
      </c>
      <c r="AL485">
        <v>3.4737954216794</v>
      </c>
      <c r="AM485">
        <v>65.3915502829197</v>
      </c>
      <c r="AN485">
        <f>(AP485 - AO485 + DY485*1E3/(8.314*(EA485+273.15)) * AR485/DX485 * AQ485) * DX485/(100*DL485) * 1000/(1000 - AP485)</f>
        <v>0</v>
      </c>
      <c r="AO485">
        <v>25.8144488579836</v>
      </c>
      <c r="AP485">
        <v>28.4108963636364</v>
      </c>
      <c r="AQ485">
        <v>-0.000131042525441835</v>
      </c>
      <c r="AR485">
        <v>110.494569577737</v>
      </c>
      <c r="AS485">
        <v>0</v>
      </c>
      <c r="AT485">
        <v>0</v>
      </c>
      <c r="AU485">
        <f>IF(AS485*$H$13&gt;=AW485,1.0,(AW485/(AW485-AS485*$H$13)))</f>
        <v>0</v>
      </c>
      <c r="AV485">
        <f>(AU485-1)*100</f>
        <v>0</v>
      </c>
      <c r="AW485">
        <f>MAX(0,($B$13+$C$13*EF485)/(1+$D$13*EF485)*DY485/(EA485+273)*$E$13)</f>
        <v>0</v>
      </c>
      <c r="AX485" t="s">
        <v>437</v>
      </c>
      <c r="AY485" t="s">
        <v>437</v>
      </c>
      <c r="AZ485">
        <v>0</v>
      </c>
      <c r="BA485">
        <v>0</v>
      </c>
      <c r="BB485">
        <f>1-AZ485/BA485</f>
        <v>0</v>
      </c>
      <c r="BC485">
        <v>0</v>
      </c>
      <c r="BD485" t="s">
        <v>437</v>
      </c>
      <c r="BE485" t="s">
        <v>437</v>
      </c>
      <c r="BF485">
        <v>0</v>
      </c>
      <c r="BG485">
        <v>0</v>
      </c>
      <c r="BH485">
        <f>1-BF485/BG485</f>
        <v>0</v>
      </c>
      <c r="BI485">
        <v>0.5</v>
      </c>
      <c r="BJ485">
        <f>DI485</f>
        <v>0</v>
      </c>
      <c r="BK485">
        <f>L485</f>
        <v>0</v>
      </c>
      <c r="BL485">
        <f>BH485*BI485*BJ485</f>
        <v>0</v>
      </c>
      <c r="BM485">
        <f>(BK485-BC485)/BJ485</f>
        <v>0</v>
      </c>
      <c r="BN485">
        <f>(BA485-BG485)/BG485</f>
        <v>0</v>
      </c>
      <c r="BO485">
        <f>AZ485/(BB485+AZ485/BG485)</f>
        <v>0</v>
      </c>
      <c r="BP485" t="s">
        <v>437</v>
      </c>
      <c r="BQ485">
        <v>0</v>
      </c>
      <c r="BR485">
        <f>IF(BQ485&lt;&gt;0, BQ485, BO485)</f>
        <v>0</v>
      </c>
      <c r="BS485">
        <f>1-BR485/BG485</f>
        <v>0</v>
      </c>
      <c r="BT485">
        <f>(BG485-BF485)/(BG485-BR485)</f>
        <v>0</v>
      </c>
      <c r="BU485">
        <f>(BA485-BG485)/(BA485-BR485)</f>
        <v>0</v>
      </c>
      <c r="BV485">
        <f>(BG485-BF485)/(BG485-AZ485)</f>
        <v>0</v>
      </c>
      <c r="BW485">
        <f>(BA485-BG485)/(BA485-AZ485)</f>
        <v>0</v>
      </c>
      <c r="BX485">
        <f>(BT485*BR485/BF485)</f>
        <v>0</v>
      </c>
      <c r="BY485">
        <f>(1-BX485)</f>
        <v>0</v>
      </c>
      <c r="DH485">
        <f>$B$11*EG485+$C$11*EH485+$F$11*ES485*(1-EV485)</f>
        <v>0</v>
      </c>
      <c r="DI485">
        <f>DH485*DJ485</f>
        <v>0</v>
      </c>
      <c r="DJ485">
        <f>($B$11*$D$9+$C$11*$D$9+$F$11*((FF485+EX485)/MAX(FF485+EX485+FG485, 0.1)*$I$9+FG485/MAX(FF485+EX485+FG485, 0.1)*$J$9))/($B$11+$C$11+$F$11)</f>
        <v>0</v>
      </c>
      <c r="DK485">
        <f>($B$11*$K$9+$C$11*$K$9+$F$11*((FF485+EX485)/MAX(FF485+EX485+FG485, 0.1)*$P$9+FG485/MAX(FF485+EX485+FG485, 0.1)*$Q$9))/($B$11+$C$11+$F$11)</f>
        <v>0</v>
      </c>
      <c r="DL485">
        <v>6</v>
      </c>
      <c r="DM485">
        <v>0.5</v>
      </c>
      <c r="DN485" t="s">
        <v>438</v>
      </c>
      <c r="DO485">
        <v>2</v>
      </c>
      <c r="DP485" t="b">
        <v>1</v>
      </c>
      <c r="DQ485">
        <v>1761414815.84615</v>
      </c>
      <c r="DR485">
        <v>1330.73461538462</v>
      </c>
      <c r="DS485">
        <v>1377.41692307692</v>
      </c>
      <c r="DT485">
        <v>28.4314230769231</v>
      </c>
      <c r="DU485">
        <v>25.8108615384615</v>
      </c>
      <c r="DV485">
        <v>1329.63846153846</v>
      </c>
      <c r="DW485">
        <v>28.1162307692308</v>
      </c>
      <c r="DX485">
        <v>500.024461538462</v>
      </c>
      <c r="DY485">
        <v>90.2784230769231</v>
      </c>
      <c r="DZ485">
        <v>0.0351705307692308</v>
      </c>
      <c r="EA485">
        <v>36.1372307692308</v>
      </c>
      <c r="EB485">
        <v>35.9896923076923</v>
      </c>
      <c r="EC485">
        <v>999.9</v>
      </c>
      <c r="ED485">
        <v>0</v>
      </c>
      <c r="EE485">
        <v>0</v>
      </c>
      <c r="EF485">
        <v>9990.77692307692</v>
      </c>
      <c r="EG485">
        <v>0</v>
      </c>
      <c r="EH485">
        <v>1276.38538461538</v>
      </c>
      <c r="EI485">
        <v>-46.6832384615385</v>
      </c>
      <c r="EJ485">
        <v>1369.67538461538</v>
      </c>
      <c r="EK485">
        <v>1413.91076923077</v>
      </c>
      <c r="EL485">
        <v>2.62054615384615</v>
      </c>
      <c r="EM485">
        <v>1377.41692307692</v>
      </c>
      <c r="EN485">
        <v>25.8108615384615</v>
      </c>
      <c r="EO485">
        <v>2.56674307692308</v>
      </c>
      <c r="EP485">
        <v>2.33016615384615</v>
      </c>
      <c r="EQ485">
        <v>21.4560230769231</v>
      </c>
      <c r="ER485">
        <v>19.8864538461538</v>
      </c>
      <c r="ES485">
        <v>1200.00692307692</v>
      </c>
      <c r="ET485">
        <v>0.967007153846154</v>
      </c>
      <c r="EU485">
        <v>0.0329928538461538</v>
      </c>
      <c r="EV485">
        <v>0</v>
      </c>
      <c r="EW485">
        <v>1330.87692307692</v>
      </c>
      <c r="EX485">
        <v>5.00059</v>
      </c>
      <c r="EY485">
        <v>16475.8769230769</v>
      </c>
      <c r="EZ485">
        <v>10358.7846153846</v>
      </c>
      <c r="FA485">
        <v>51.6345384615385</v>
      </c>
      <c r="FB485">
        <v>53.2403076923077</v>
      </c>
      <c r="FC485">
        <v>51.875</v>
      </c>
      <c r="FD485">
        <v>52.6774615384615</v>
      </c>
      <c r="FE485">
        <v>52.6536153846154</v>
      </c>
      <c r="FF485">
        <v>1155.58</v>
      </c>
      <c r="FG485">
        <v>39.4269230769231</v>
      </c>
      <c r="FH485">
        <v>0</v>
      </c>
      <c r="FI485">
        <v>1761414784.3</v>
      </c>
      <c r="FJ485">
        <v>0</v>
      </c>
      <c r="FK485">
        <v>1330.8976</v>
      </c>
      <c r="FL485">
        <v>-2.10846152938044</v>
      </c>
      <c r="FM485">
        <v>-32.2538463313288</v>
      </c>
      <c r="FN485">
        <v>16475.12</v>
      </c>
      <c r="FO485">
        <v>15</v>
      </c>
      <c r="FP485">
        <v>0</v>
      </c>
      <c r="FQ485" t="s">
        <v>439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-46.4206523809524</v>
      </c>
      <c r="GD485">
        <v>-4.60383116883126</v>
      </c>
      <c r="GE485">
        <v>0.639175297975407</v>
      </c>
      <c r="GF485">
        <v>0</v>
      </c>
      <c r="GG485">
        <v>1331.02647058824</v>
      </c>
      <c r="GH485">
        <v>-2.2221543114426</v>
      </c>
      <c r="GI485">
        <v>0.301641415015576</v>
      </c>
      <c r="GJ485">
        <v>-1</v>
      </c>
      <c r="GK485">
        <v>2.63058380952381</v>
      </c>
      <c r="GL485">
        <v>-0.210124675324676</v>
      </c>
      <c r="GM485">
        <v>0.0212149016531822</v>
      </c>
      <c r="GN485">
        <v>0</v>
      </c>
      <c r="GO485">
        <v>0</v>
      </c>
      <c r="GP485">
        <v>2</v>
      </c>
      <c r="GQ485" t="s">
        <v>473</v>
      </c>
      <c r="GR485">
        <v>3.12954</v>
      </c>
      <c r="GS485">
        <v>2.71275</v>
      </c>
      <c r="GT485">
        <v>0.194173</v>
      </c>
      <c r="GU485">
        <v>0.198278</v>
      </c>
      <c r="GV485">
        <v>0.112265</v>
      </c>
      <c r="GW485">
        <v>0.105197</v>
      </c>
      <c r="GX485">
        <v>29525.4</v>
      </c>
      <c r="GY485">
        <v>31210.5</v>
      </c>
      <c r="GZ485">
        <v>33242.8</v>
      </c>
      <c r="HA485">
        <v>35343.1</v>
      </c>
      <c r="HB485">
        <v>41950.7</v>
      </c>
      <c r="HC485">
        <v>45533.4</v>
      </c>
      <c r="HD485">
        <v>52084.3</v>
      </c>
      <c r="HE485">
        <v>56596.4</v>
      </c>
      <c r="HF485">
        <v>1.7753</v>
      </c>
      <c r="HG485">
        <v>1.63875</v>
      </c>
      <c r="HH485">
        <v>0.00514835</v>
      </c>
      <c r="HI485">
        <v>0</v>
      </c>
      <c r="HJ485">
        <v>35.9173</v>
      </c>
      <c r="HK485">
        <v>999.9</v>
      </c>
      <c r="HL485">
        <v>56.818</v>
      </c>
      <c r="HM485">
        <v>29.96</v>
      </c>
      <c r="HN485">
        <v>26.752</v>
      </c>
      <c r="HO485">
        <v>55.6378</v>
      </c>
      <c r="HP485">
        <v>42.6322</v>
      </c>
      <c r="HQ485">
        <v>1</v>
      </c>
      <c r="HR485">
        <v>1.37383</v>
      </c>
      <c r="HS485">
        <v>4.64855</v>
      </c>
      <c r="HT485">
        <v>20.0738</v>
      </c>
      <c r="HU485">
        <v>5.19123</v>
      </c>
      <c r="HV485">
        <v>12.0105</v>
      </c>
      <c r="HW485">
        <v>4.97265</v>
      </c>
      <c r="HX485">
        <v>3.295</v>
      </c>
      <c r="HY485">
        <v>9999</v>
      </c>
      <c r="HZ485">
        <v>9999</v>
      </c>
      <c r="IA485">
        <v>999.9</v>
      </c>
      <c r="IB485">
        <v>9999</v>
      </c>
      <c r="IC485">
        <v>1.86325</v>
      </c>
      <c r="ID485">
        <v>1.86813</v>
      </c>
      <c r="IE485">
        <v>1.86784</v>
      </c>
      <c r="IF485">
        <v>1.86905</v>
      </c>
      <c r="IG485">
        <v>1.86982</v>
      </c>
      <c r="IH485">
        <v>1.86598</v>
      </c>
      <c r="II485">
        <v>1.86702</v>
      </c>
      <c r="IJ485">
        <v>1.86843</v>
      </c>
      <c r="IK485">
        <v>5</v>
      </c>
      <c r="IL485">
        <v>0</v>
      </c>
      <c r="IM485">
        <v>0</v>
      </c>
      <c r="IN485">
        <v>0</v>
      </c>
      <c r="IO485" t="s">
        <v>441</v>
      </c>
      <c r="IP485" t="s">
        <v>442</v>
      </c>
      <c r="IQ485" t="s">
        <v>443</v>
      </c>
      <c r="IR485" t="s">
        <v>443</v>
      </c>
      <c r="IS485" t="s">
        <v>443</v>
      </c>
      <c r="IT485" t="s">
        <v>443</v>
      </c>
      <c r="IU485">
        <v>0</v>
      </c>
      <c r="IV485">
        <v>100</v>
      </c>
      <c r="IW485">
        <v>100</v>
      </c>
      <c r="IX485">
        <v>1.1</v>
      </c>
      <c r="IY485">
        <v>0.3151</v>
      </c>
      <c r="IZ485">
        <v>1.09748391826392</v>
      </c>
      <c r="JA485">
        <v>0</v>
      </c>
      <c r="JB485">
        <v>0</v>
      </c>
      <c r="JC485">
        <v>0</v>
      </c>
      <c r="JD485">
        <v>0.315191680746845</v>
      </c>
      <c r="JE485">
        <v>0</v>
      </c>
      <c r="JF485">
        <v>0</v>
      </c>
      <c r="JG485">
        <v>0</v>
      </c>
      <c r="JH485">
        <v>5</v>
      </c>
      <c r="JI485">
        <v>2273</v>
      </c>
      <c r="JJ485">
        <v>0</v>
      </c>
      <c r="JK485">
        <v>25</v>
      </c>
      <c r="JL485">
        <v>29356913.7</v>
      </c>
      <c r="JM485">
        <v>29356913.7</v>
      </c>
      <c r="JN485">
        <v>2.7002</v>
      </c>
      <c r="JO485">
        <v>2.6062</v>
      </c>
      <c r="JP485">
        <v>1.54785</v>
      </c>
      <c r="JQ485">
        <v>2.31689</v>
      </c>
      <c r="JR485">
        <v>1.64673</v>
      </c>
      <c r="JS485">
        <v>2.34009</v>
      </c>
      <c r="JT485">
        <v>34.1452</v>
      </c>
      <c r="JU485">
        <v>24.1751</v>
      </c>
      <c r="JV485">
        <v>18</v>
      </c>
      <c r="JW485">
        <v>500.825</v>
      </c>
      <c r="JX485">
        <v>404.218</v>
      </c>
      <c r="JY485">
        <v>29.817</v>
      </c>
      <c r="JZ485">
        <v>43.6506</v>
      </c>
      <c r="KA485">
        <v>29.9985</v>
      </c>
      <c r="KB485">
        <v>43.6341</v>
      </c>
      <c r="KC485">
        <v>43.5399</v>
      </c>
      <c r="KD485">
        <v>54.1464</v>
      </c>
      <c r="KE485">
        <v>0</v>
      </c>
      <c r="KF485">
        <v>100</v>
      </c>
      <c r="KG485">
        <v>29.8181</v>
      </c>
      <c r="KH485">
        <v>1426.92</v>
      </c>
      <c r="KI485">
        <v>34.6858</v>
      </c>
      <c r="KJ485">
        <v>94.518</v>
      </c>
      <c r="KK485">
        <v>91.6298</v>
      </c>
    </row>
    <row r="486" spans="1:297">
      <c r="A486">
        <v>470</v>
      </c>
      <c r="B486">
        <v>1761414829</v>
      </c>
      <c r="C486">
        <v>6648</v>
      </c>
      <c r="D486" t="s">
        <v>1386</v>
      </c>
      <c r="E486" t="s">
        <v>1387</v>
      </c>
      <c r="F486">
        <v>5</v>
      </c>
      <c r="G486" t="s">
        <v>1217</v>
      </c>
      <c r="H486" t="s">
        <v>436</v>
      </c>
      <c r="I486">
        <v>1761414820.84615</v>
      </c>
      <c r="J486">
        <f>(K486)/1000</f>
        <v>0</v>
      </c>
      <c r="K486">
        <f>IF(DP486, AN486, AH486)</f>
        <v>0</v>
      </c>
      <c r="L486">
        <f>IF(DP486, AI486, AG486)</f>
        <v>0</v>
      </c>
      <c r="M486">
        <f>DR486 - IF(AU486&gt;1, L486*DL486*100.0/(AW486), 0)</f>
        <v>0</v>
      </c>
      <c r="N486">
        <f>((T486-J486/2)*M486-L486)/(T486+J486/2)</f>
        <v>0</v>
      </c>
      <c r="O486">
        <f>N486*(DY486+DZ486)/1000.0</f>
        <v>0</v>
      </c>
      <c r="P486">
        <f>(DR486 - IF(AU486&gt;1, L486*DL486*100.0/(AW486), 0))*(DY486+DZ486)/1000.0</f>
        <v>0</v>
      </c>
      <c r="Q486">
        <f>2.0/((1/S486-1/R486)+SIGN(S486)*SQRT((1/S486-1/R486)*(1/S486-1/R486) + 4*DM486/((DM486+1)*(DM486+1))*(2*1/S486*1/R486-1/R486*1/R486)))</f>
        <v>0</v>
      </c>
      <c r="R486">
        <f>IF(LEFT(DN486,1)&lt;&gt;"0",IF(LEFT(DN486,1)="1",3.0,DO486),$D$5+$E$5*(EF486*DY486/($K$5*1000))+$F$5*(EF486*DY486/($K$5*1000))*MAX(MIN(DL486,$J$5),$I$5)*MAX(MIN(DL486,$J$5),$I$5)+$G$5*MAX(MIN(DL486,$J$5),$I$5)*(EF486*DY486/($K$5*1000))+$H$5*(EF486*DY486/($K$5*1000))*(EF486*DY486/($K$5*1000)))</f>
        <v>0</v>
      </c>
      <c r="S486">
        <f>J486*(1000-(1000*0.61365*exp(17.502*W486/(240.97+W486))/(DY486+DZ486)+DT486)/2)/(1000*0.61365*exp(17.502*W486/(240.97+W486))/(DY486+DZ486)-DT486)</f>
        <v>0</v>
      </c>
      <c r="T486">
        <f>1/((DM486+1)/(Q486/1.6)+1/(R486/1.37)) + DM486/((DM486+1)/(Q486/1.6) + DM486/(R486/1.37))</f>
        <v>0</v>
      </c>
      <c r="U486">
        <f>(DH486*DK486)</f>
        <v>0</v>
      </c>
      <c r="V486">
        <f>(EA486+(U486+2*0.95*5.67E-8*(((EA486+$B$7)+273)^4-(EA486+273)^4)-44100*J486)/(1.84*29.3*R486+8*0.95*5.67E-8*(EA486+273)^3))</f>
        <v>0</v>
      </c>
      <c r="W486">
        <f>($C$7*EB486+$D$7*EC486+$E$7*V486)</f>
        <v>0</v>
      </c>
      <c r="X486">
        <f>0.61365*exp(17.502*W486/(240.97+W486))</f>
        <v>0</v>
      </c>
      <c r="Y486">
        <f>(Z486/AA486*100)</f>
        <v>0</v>
      </c>
      <c r="Z486">
        <f>DT486*(DY486+DZ486)/1000</f>
        <v>0</v>
      </c>
      <c r="AA486">
        <f>0.61365*exp(17.502*EA486/(240.97+EA486))</f>
        <v>0</v>
      </c>
      <c r="AB486">
        <f>(X486-DT486*(DY486+DZ486)/1000)</f>
        <v>0</v>
      </c>
      <c r="AC486">
        <f>(-J486*44100)</f>
        <v>0</v>
      </c>
      <c r="AD486">
        <f>2*29.3*R486*0.92*(EA486-W486)</f>
        <v>0</v>
      </c>
      <c r="AE486">
        <f>2*0.95*5.67E-8*(((EA486+$B$7)+273)^4-(W486+273)^4)</f>
        <v>0</v>
      </c>
      <c r="AF486">
        <f>U486+AE486+AC486+AD486</f>
        <v>0</v>
      </c>
      <c r="AG486">
        <f>DX486*AU486*(DS486-DR486*(1000-AU486*DU486)/(1000-AU486*DT486))/(100*DL486)</f>
        <v>0</v>
      </c>
      <c r="AH486">
        <f>1000*DX486*AU486*(DT486-DU486)/(100*DL486*(1000-AU486*DT486))</f>
        <v>0</v>
      </c>
      <c r="AI486">
        <f>(AJ486 - AK486 - DY486*1E3/(8.314*(EA486+273.15)) * AM486/DX486 * AL486) * DX486/(100*DL486) * (1000 - DU486)/1000</f>
        <v>0</v>
      </c>
      <c r="AJ486">
        <v>1447.15809317496</v>
      </c>
      <c r="AK486">
        <v>1410.97981818182</v>
      </c>
      <c r="AL486">
        <v>3.36058689299298</v>
      </c>
      <c r="AM486">
        <v>65.3915502829197</v>
      </c>
      <c r="AN486">
        <f>(AP486 - AO486 + DY486*1E3/(8.314*(EA486+273.15)) * AR486/DX486 * AQ486) * DX486/(100*DL486) * 1000/(1000 - AP486)</f>
        <v>0</v>
      </c>
      <c r="AO486">
        <v>25.8168309776506</v>
      </c>
      <c r="AP486">
        <v>28.401923030303</v>
      </c>
      <c r="AQ486">
        <v>-6.92568795667575e-05</v>
      </c>
      <c r="AR486">
        <v>110.494569577737</v>
      </c>
      <c r="AS486">
        <v>0</v>
      </c>
      <c r="AT486">
        <v>0</v>
      </c>
      <c r="AU486">
        <f>IF(AS486*$H$13&gt;=AW486,1.0,(AW486/(AW486-AS486*$H$13)))</f>
        <v>0</v>
      </c>
      <c r="AV486">
        <f>(AU486-1)*100</f>
        <v>0</v>
      </c>
      <c r="AW486">
        <f>MAX(0,($B$13+$C$13*EF486)/(1+$D$13*EF486)*DY486/(EA486+273)*$E$13)</f>
        <v>0</v>
      </c>
      <c r="AX486" t="s">
        <v>437</v>
      </c>
      <c r="AY486" t="s">
        <v>437</v>
      </c>
      <c r="AZ486">
        <v>0</v>
      </c>
      <c r="BA486">
        <v>0</v>
      </c>
      <c r="BB486">
        <f>1-AZ486/BA486</f>
        <v>0</v>
      </c>
      <c r="BC486">
        <v>0</v>
      </c>
      <c r="BD486" t="s">
        <v>437</v>
      </c>
      <c r="BE486" t="s">
        <v>437</v>
      </c>
      <c r="BF486">
        <v>0</v>
      </c>
      <c r="BG486">
        <v>0</v>
      </c>
      <c r="BH486">
        <f>1-BF486/BG486</f>
        <v>0</v>
      </c>
      <c r="BI486">
        <v>0.5</v>
      </c>
      <c r="BJ486">
        <f>DI486</f>
        <v>0</v>
      </c>
      <c r="BK486">
        <f>L486</f>
        <v>0</v>
      </c>
      <c r="BL486">
        <f>BH486*BI486*BJ486</f>
        <v>0</v>
      </c>
      <c r="BM486">
        <f>(BK486-BC486)/BJ486</f>
        <v>0</v>
      </c>
      <c r="BN486">
        <f>(BA486-BG486)/BG486</f>
        <v>0</v>
      </c>
      <c r="BO486">
        <f>AZ486/(BB486+AZ486/BG486)</f>
        <v>0</v>
      </c>
      <c r="BP486" t="s">
        <v>437</v>
      </c>
      <c r="BQ486">
        <v>0</v>
      </c>
      <c r="BR486">
        <f>IF(BQ486&lt;&gt;0, BQ486, BO486)</f>
        <v>0</v>
      </c>
      <c r="BS486">
        <f>1-BR486/BG486</f>
        <v>0</v>
      </c>
      <c r="BT486">
        <f>(BG486-BF486)/(BG486-BR486)</f>
        <v>0</v>
      </c>
      <c r="BU486">
        <f>(BA486-BG486)/(BA486-BR486)</f>
        <v>0</v>
      </c>
      <c r="BV486">
        <f>(BG486-BF486)/(BG486-AZ486)</f>
        <v>0</v>
      </c>
      <c r="BW486">
        <f>(BA486-BG486)/(BA486-AZ486)</f>
        <v>0</v>
      </c>
      <c r="BX486">
        <f>(BT486*BR486/BF486)</f>
        <v>0</v>
      </c>
      <c r="BY486">
        <f>(1-BX486)</f>
        <v>0</v>
      </c>
      <c r="DH486">
        <f>$B$11*EG486+$C$11*EH486+$F$11*ES486*(1-EV486)</f>
        <v>0</v>
      </c>
      <c r="DI486">
        <f>DH486*DJ486</f>
        <v>0</v>
      </c>
      <c r="DJ486">
        <f>($B$11*$D$9+$C$11*$D$9+$F$11*((FF486+EX486)/MAX(FF486+EX486+FG486, 0.1)*$I$9+FG486/MAX(FF486+EX486+FG486, 0.1)*$J$9))/($B$11+$C$11+$F$11)</f>
        <v>0</v>
      </c>
      <c r="DK486">
        <f>($B$11*$K$9+$C$11*$K$9+$F$11*((FF486+EX486)/MAX(FF486+EX486+FG486, 0.1)*$P$9+FG486/MAX(FF486+EX486+FG486, 0.1)*$Q$9))/($B$11+$C$11+$F$11)</f>
        <v>0</v>
      </c>
      <c r="DL486">
        <v>6</v>
      </c>
      <c r="DM486">
        <v>0.5</v>
      </c>
      <c r="DN486" t="s">
        <v>438</v>
      </c>
      <c r="DO486">
        <v>2</v>
      </c>
      <c r="DP486" t="b">
        <v>1</v>
      </c>
      <c r="DQ486">
        <v>1761414820.84615</v>
      </c>
      <c r="DR486">
        <v>1347.27153846154</v>
      </c>
      <c r="DS486">
        <v>1393.96692307692</v>
      </c>
      <c r="DT486">
        <v>28.4186</v>
      </c>
      <c r="DU486">
        <v>25.8138384615385</v>
      </c>
      <c r="DV486">
        <v>1346.17538461538</v>
      </c>
      <c r="DW486">
        <v>28.1034076923077</v>
      </c>
      <c r="DX486">
        <v>499.999846153846</v>
      </c>
      <c r="DY486">
        <v>90.2782384615385</v>
      </c>
      <c r="DZ486">
        <v>0.0351453692307692</v>
      </c>
      <c r="EA486">
        <v>36.1287769230769</v>
      </c>
      <c r="EB486">
        <v>35.9954461538461</v>
      </c>
      <c r="EC486">
        <v>999.9</v>
      </c>
      <c r="ED486">
        <v>0</v>
      </c>
      <c r="EE486">
        <v>0</v>
      </c>
      <c r="EF486">
        <v>9978.61384615385</v>
      </c>
      <c r="EG486">
        <v>0</v>
      </c>
      <c r="EH486">
        <v>1276.42076923077</v>
      </c>
      <c r="EI486">
        <v>-46.6970615384615</v>
      </c>
      <c r="EJ486">
        <v>1386.67769230769</v>
      </c>
      <c r="EK486">
        <v>1430.90461538462</v>
      </c>
      <c r="EL486">
        <v>2.60476846153846</v>
      </c>
      <c r="EM486">
        <v>1393.96692307692</v>
      </c>
      <c r="EN486">
        <v>25.8138384615385</v>
      </c>
      <c r="EO486">
        <v>2.56558076923077</v>
      </c>
      <c r="EP486">
        <v>2.33042846153846</v>
      </c>
      <c r="EQ486">
        <v>21.4486307692308</v>
      </c>
      <c r="ER486">
        <v>19.8882846153846</v>
      </c>
      <c r="ES486">
        <v>1199.99538461538</v>
      </c>
      <c r="ET486">
        <v>0.967008230769231</v>
      </c>
      <c r="EU486">
        <v>0.0329917076923077</v>
      </c>
      <c r="EV486">
        <v>0</v>
      </c>
      <c r="EW486">
        <v>1330.71230769231</v>
      </c>
      <c r="EX486">
        <v>5.00059</v>
      </c>
      <c r="EY486">
        <v>16472.6923076923</v>
      </c>
      <c r="EZ486">
        <v>10358.6923076923</v>
      </c>
      <c r="FA486">
        <v>51.6056153846154</v>
      </c>
      <c r="FB486">
        <v>53.2209230769231</v>
      </c>
      <c r="FC486">
        <v>51.8701538461538</v>
      </c>
      <c r="FD486">
        <v>52.6583846153846</v>
      </c>
      <c r="FE486">
        <v>52.6345384615385</v>
      </c>
      <c r="FF486">
        <v>1155.57076923077</v>
      </c>
      <c r="FG486">
        <v>39.4246153846154</v>
      </c>
      <c r="FH486">
        <v>0</v>
      </c>
      <c r="FI486">
        <v>1761414789.1</v>
      </c>
      <c r="FJ486">
        <v>0</v>
      </c>
      <c r="FK486">
        <v>1330.696</v>
      </c>
      <c r="FL486">
        <v>-1.49999998777403</v>
      </c>
      <c r="FM486">
        <v>-39.4538463520957</v>
      </c>
      <c r="FN486">
        <v>16472.24</v>
      </c>
      <c r="FO486">
        <v>15</v>
      </c>
      <c r="FP486">
        <v>0</v>
      </c>
      <c r="FQ486" t="s">
        <v>439</v>
      </c>
      <c r="FR486">
        <v>0</v>
      </c>
      <c r="FS486">
        <v>0</v>
      </c>
      <c r="FT486">
        <v>0</v>
      </c>
      <c r="FU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-46.67676</v>
      </c>
      <c r="GD486">
        <v>-1.29862556390967</v>
      </c>
      <c r="GE486">
        <v>0.476794744518015</v>
      </c>
      <c r="GF486">
        <v>0</v>
      </c>
      <c r="GG486">
        <v>1330.85647058824</v>
      </c>
      <c r="GH486">
        <v>-2.10359051812592</v>
      </c>
      <c r="GI486">
        <v>0.302585742373784</v>
      </c>
      <c r="GJ486">
        <v>-1</v>
      </c>
      <c r="GK486">
        <v>2.6124485</v>
      </c>
      <c r="GL486">
        <v>-0.190942105263159</v>
      </c>
      <c r="GM486">
        <v>0.0183947648191</v>
      </c>
      <c r="GN486">
        <v>0</v>
      </c>
      <c r="GO486">
        <v>0</v>
      </c>
      <c r="GP486">
        <v>2</v>
      </c>
      <c r="GQ486" t="s">
        <v>473</v>
      </c>
      <c r="GR486">
        <v>3.12949</v>
      </c>
      <c r="GS486">
        <v>2.71334</v>
      </c>
      <c r="GT486">
        <v>0.195635</v>
      </c>
      <c r="GU486">
        <v>0.199833</v>
      </c>
      <c r="GV486">
        <v>0.112232</v>
      </c>
      <c r="GW486">
        <v>0.10521</v>
      </c>
      <c r="GX486">
        <v>29472.7</v>
      </c>
      <c r="GY486">
        <v>31151.1</v>
      </c>
      <c r="GZ486">
        <v>33244.1</v>
      </c>
      <c r="HA486">
        <v>35344.7</v>
      </c>
      <c r="HB486">
        <v>41953.4</v>
      </c>
      <c r="HC486">
        <v>45534.9</v>
      </c>
      <c r="HD486">
        <v>52085.8</v>
      </c>
      <c r="HE486">
        <v>56599</v>
      </c>
      <c r="HF486">
        <v>1.77515</v>
      </c>
      <c r="HG486">
        <v>1.63883</v>
      </c>
      <c r="HH486">
        <v>0.00584126</v>
      </c>
      <c r="HI486">
        <v>0</v>
      </c>
      <c r="HJ486">
        <v>35.9173</v>
      </c>
      <c r="HK486">
        <v>999.9</v>
      </c>
      <c r="HL486">
        <v>56.794</v>
      </c>
      <c r="HM486">
        <v>29.96</v>
      </c>
      <c r="HN486">
        <v>26.7391</v>
      </c>
      <c r="HO486">
        <v>56.0978</v>
      </c>
      <c r="HP486">
        <v>42.504</v>
      </c>
      <c r="HQ486">
        <v>1</v>
      </c>
      <c r="HR486">
        <v>1.37266</v>
      </c>
      <c r="HS486">
        <v>4.82173</v>
      </c>
      <c r="HT486">
        <v>20.069</v>
      </c>
      <c r="HU486">
        <v>5.19138</v>
      </c>
      <c r="HV486">
        <v>12.0102</v>
      </c>
      <c r="HW486">
        <v>4.97275</v>
      </c>
      <c r="HX486">
        <v>3.295</v>
      </c>
      <c r="HY486">
        <v>9999</v>
      </c>
      <c r="HZ486">
        <v>9999</v>
      </c>
      <c r="IA486">
        <v>999.9</v>
      </c>
      <c r="IB486">
        <v>9999</v>
      </c>
      <c r="IC486">
        <v>1.86325</v>
      </c>
      <c r="ID486">
        <v>1.86813</v>
      </c>
      <c r="IE486">
        <v>1.86785</v>
      </c>
      <c r="IF486">
        <v>1.86905</v>
      </c>
      <c r="IG486">
        <v>1.86982</v>
      </c>
      <c r="IH486">
        <v>1.86598</v>
      </c>
      <c r="II486">
        <v>1.86703</v>
      </c>
      <c r="IJ486">
        <v>1.86844</v>
      </c>
      <c r="IK486">
        <v>5</v>
      </c>
      <c r="IL486">
        <v>0</v>
      </c>
      <c r="IM486">
        <v>0</v>
      </c>
      <c r="IN486">
        <v>0</v>
      </c>
      <c r="IO486" t="s">
        <v>441</v>
      </c>
      <c r="IP486" t="s">
        <v>442</v>
      </c>
      <c r="IQ486" t="s">
        <v>443</v>
      </c>
      <c r="IR486" t="s">
        <v>443</v>
      </c>
      <c r="IS486" t="s">
        <v>443</v>
      </c>
      <c r="IT486" t="s">
        <v>443</v>
      </c>
      <c r="IU486">
        <v>0</v>
      </c>
      <c r="IV486">
        <v>100</v>
      </c>
      <c r="IW486">
        <v>100</v>
      </c>
      <c r="IX486">
        <v>1.1</v>
      </c>
      <c r="IY486">
        <v>0.3152</v>
      </c>
      <c r="IZ486">
        <v>1.09748391826392</v>
      </c>
      <c r="JA486">
        <v>0</v>
      </c>
      <c r="JB486">
        <v>0</v>
      </c>
      <c r="JC486">
        <v>0</v>
      </c>
      <c r="JD486">
        <v>0.315191680746845</v>
      </c>
      <c r="JE486">
        <v>0</v>
      </c>
      <c r="JF486">
        <v>0</v>
      </c>
      <c r="JG486">
        <v>0</v>
      </c>
      <c r="JH486">
        <v>5</v>
      </c>
      <c r="JI486">
        <v>2273</v>
      </c>
      <c r="JJ486">
        <v>0</v>
      </c>
      <c r="JK486">
        <v>25</v>
      </c>
      <c r="JL486">
        <v>29356913.8</v>
      </c>
      <c r="JM486">
        <v>29356913.8</v>
      </c>
      <c r="JN486">
        <v>2.72827</v>
      </c>
      <c r="JO486">
        <v>2.60986</v>
      </c>
      <c r="JP486">
        <v>1.54785</v>
      </c>
      <c r="JQ486">
        <v>2.31689</v>
      </c>
      <c r="JR486">
        <v>1.64673</v>
      </c>
      <c r="JS486">
        <v>2.28516</v>
      </c>
      <c r="JT486">
        <v>34.1452</v>
      </c>
      <c r="JU486">
        <v>24.1663</v>
      </c>
      <c r="JV486">
        <v>18</v>
      </c>
      <c r="JW486">
        <v>500.604</v>
      </c>
      <c r="JX486">
        <v>404.174</v>
      </c>
      <c r="JY486">
        <v>29.8189</v>
      </c>
      <c r="JZ486">
        <v>43.6343</v>
      </c>
      <c r="KA486">
        <v>29.9989</v>
      </c>
      <c r="KB486">
        <v>43.6171</v>
      </c>
      <c r="KC486">
        <v>43.523</v>
      </c>
      <c r="KD486">
        <v>54.6297</v>
      </c>
      <c r="KE486">
        <v>0</v>
      </c>
      <c r="KF486">
        <v>100</v>
      </c>
      <c r="KG486">
        <v>29.7584</v>
      </c>
      <c r="KH486">
        <v>1440.44</v>
      </c>
      <c r="KI486">
        <v>34.6858</v>
      </c>
      <c r="KJ486">
        <v>94.5211</v>
      </c>
      <c r="KK486">
        <v>91.6339</v>
      </c>
    </row>
    <row r="487" spans="1:297">
      <c r="A487">
        <v>471</v>
      </c>
      <c r="B487">
        <v>1761414834</v>
      </c>
      <c r="C487">
        <v>6653</v>
      </c>
      <c r="D487" t="s">
        <v>1388</v>
      </c>
      <c r="E487" t="s">
        <v>1389</v>
      </c>
      <c r="F487">
        <v>5</v>
      </c>
      <c r="G487" t="s">
        <v>1217</v>
      </c>
      <c r="H487" t="s">
        <v>436</v>
      </c>
      <c r="I487">
        <v>1761414825.84615</v>
      </c>
      <c r="J487">
        <f>(K487)/1000</f>
        <v>0</v>
      </c>
      <c r="K487">
        <f>IF(DP487, AN487, AH487)</f>
        <v>0</v>
      </c>
      <c r="L487">
        <f>IF(DP487, AI487, AG487)</f>
        <v>0</v>
      </c>
      <c r="M487">
        <f>DR487 - IF(AU487&gt;1, L487*DL487*100.0/(AW487), 0)</f>
        <v>0</v>
      </c>
      <c r="N487">
        <f>((T487-J487/2)*M487-L487)/(T487+J487/2)</f>
        <v>0</v>
      </c>
      <c r="O487">
        <f>N487*(DY487+DZ487)/1000.0</f>
        <v>0</v>
      </c>
      <c r="P487">
        <f>(DR487 - IF(AU487&gt;1, L487*DL487*100.0/(AW487), 0))*(DY487+DZ487)/1000.0</f>
        <v>0</v>
      </c>
      <c r="Q487">
        <f>2.0/((1/S487-1/R487)+SIGN(S487)*SQRT((1/S487-1/R487)*(1/S487-1/R487) + 4*DM487/((DM487+1)*(DM487+1))*(2*1/S487*1/R487-1/R487*1/R487)))</f>
        <v>0</v>
      </c>
      <c r="R487">
        <f>IF(LEFT(DN487,1)&lt;&gt;"0",IF(LEFT(DN487,1)="1",3.0,DO487),$D$5+$E$5*(EF487*DY487/($K$5*1000))+$F$5*(EF487*DY487/($K$5*1000))*MAX(MIN(DL487,$J$5),$I$5)*MAX(MIN(DL487,$J$5),$I$5)+$G$5*MAX(MIN(DL487,$J$5),$I$5)*(EF487*DY487/($K$5*1000))+$H$5*(EF487*DY487/($K$5*1000))*(EF487*DY487/($K$5*1000)))</f>
        <v>0</v>
      </c>
      <c r="S487">
        <f>J487*(1000-(1000*0.61365*exp(17.502*W487/(240.97+W487))/(DY487+DZ487)+DT487)/2)/(1000*0.61365*exp(17.502*W487/(240.97+W487))/(DY487+DZ487)-DT487)</f>
        <v>0</v>
      </c>
      <c r="T487">
        <f>1/((DM487+1)/(Q487/1.6)+1/(R487/1.37)) + DM487/((DM487+1)/(Q487/1.6) + DM487/(R487/1.37))</f>
        <v>0</v>
      </c>
      <c r="U487">
        <f>(DH487*DK487)</f>
        <v>0</v>
      </c>
      <c r="V487">
        <f>(EA487+(U487+2*0.95*5.67E-8*(((EA487+$B$7)+273)^4-(EA487+273)^4)-44100*J487)/(1.84*29.3*R487+8*0.95*5.67E-8*(EA487+273)^3))</f>
        <v>0</v>
      </c>
      <c r="W487">
        <f>($C$7*EB487+$D$7*EC487+$E$7*V487)</f>
        <v>0</v>
      </c>
      <c r="X487">
        <f>0.61365*exp(17.502*W487/(240.97+W487))</f>
        <v>0</v>
      </c>
      <c r="Y487">
        <f>(Z487/AA487*100)</f>
        <v>0</v>
      </c>
      <c r="Z487">
        <f>DT487*(DY487+DZ487)/1000</f>
        <v>0</v>
      </c>
      <c r="AA487">
        <f>0.61365*exp(17.502*EA487/(240.97+EA487))</f>
        <v>0</v>
      </c>
      <c r="AB487">
        <f>(X487-DT487*(DY487+DZ487)/1000)</f>
        <v>0</v>
      </c>
      <c r="AC487">
        <f>(-J487*44100)</f>
        <v>0</v>
      </c>
      <c r="AD487">
        <f>2*29.3*R487*0.92*(EA487-W487)</f>
        <v>0</v>
      </c>
      <c r="AE487">
        <f>2*0.95*5.67E-8*(((EA487+$B$7)+273)^4-(W487+273)^4)</f>
        <v>0</v>
      </c>
      <c r="AF487">
        <f>U487+AE487+AC487+AD487</f>
        <v>0</v>
      </c>
      <c r="AG487">
        <f>DX487*AU487*(DS487-DR487*(1000-AU487*DU487)/(1000-AU487*DT487))/(100*DL487)</f>
        <v>0</v>
      </c>
      <c r="AH487">
        <f>1000*DX487*AU487*(DT487-DU487)/(100*DL487*(1000-AU487*DT487))</f>
        <v>0</v>
      </c>
      <c r="AI487">
        <f>(AJ487 - AK487 - DY487*1E3/(8.314*(EA487+273.15)) * AM487/DX487 * AL487) * DX487/(100*DL487) * (1000 - DU487)/1000</f>
        <v>0</v>
      </c>
      <c r="AJ487">
        <v>1465.59497934542</v>
      </c>
      <c r="AK487">
        <v>1428.534</v>
      </c>
      <c r="AL487">
        <v>3.5251132991227</v>
      </c>
      <c r="AM487">
        <v>65.3915502829197</v>
      </c>
      <c r="AN487">
        <f>(AP487 - AO487 + DY487*1E3/(8.314*(EA487+273.15)) * AR487/DX487 * AQ487) * DX487/(100*DL487) * 1000/(1000 - AP487)</f>
        <v>0</v>
      </c>
      <c r="AO487">
        <v>25.81754888332</v>
      </c>
      <c r="AP487">
        <v>28.3867</v>
      </c>
      <c r="AQ487">
        <v>-0.00010004751493534</v>
      </c>
      <c r="AR487">
        <v>110.494569577737</v>
      </c>
      <c r="AS487">
        <v>0</v>
      </c>
      <c r="AT487">
        <v>0</v>
      </c>
      <c r="AU487">
        <f>IF(AS487*$H$13&gt;=AW487,1.0,(AW487/(AW487-AS487*$H$13)))</f>
        <v>0</v>
      </c>
      <c r="AV487">
        <f>(AU487-1)*100</f>
        <v>0</v>
      </c>
      <c r="AW487">
        <f>MAX(0,($B$13+$C$13*EF487)/(1+$D$13*EF487)*DY487/(EA487+273)*$E$13)</f>
        <v>0</v>
      </c>
      <c r="AX487" t="s">
        <v>437</v>
      </c>
      <c r="AY487" t="s">
        <v>437</v>
      </c>
      <c r="AZ487">
        <v>0</v>
      </c>
      <c r="BA487">
        <v>0</v>
      </c>
      <c r="BB487">
        <f>1-AZ487/BA487</f>
        <v>0</v>
      </c>
      <c r="BC487">
        <v>0</v>
      </c>
      <c r="BD487" t="s">
        <v>437</v>
      </c>
      <c r="BE487" t="s">
        <v>437</v>
      </c>
      <c r="BF487">
        <v>0</v>
      </c>
      <c r="BG487">
        <v>0</v>
      </c>
      <c r="BH487">
        <f>1-BF487/BG487</f>
        <v>0</v>
      </c>
      <c r="BI487">
        <v>0.5</v>
      </c>
      <c r="BJ487">
        <f>DI487</f>
        <v>0</v>
      </c>
      <c r="BK487">
        <f>L487</f>
        <v>0</v>
      </c>
      <c r="BL487">
        <f>BH487*BI487*BJ487</f>
        <v>0</v>
      </c>
      <c r="BM487">
        <f>(BK487-BC487)/BJ487</f>
        <v>0</v>
      </c>
      <c r="BN487">
        <f>(BA487-BG487)/BG487</f>
        <v>0</v>
      </c>
      <c r="BO487">
        <f>AZ487/(BB487+AZ487/BG487)</f>
        <v>0</v>
      </c>
      <c r="BP487" t="s">
        <v>437</v>
      </c>
      <c r="BQ487">
        <v>0</v>
      </c>
      <c r="BR487">
        <f>IF(BQ487&lt;&gt;0, BQ487, BO487)</f>
        <v>0</v>
      </c>
      <c r="BS487">
        <f>1-BR487/BG487</f>
        <v>0</v>
      </c>
      <c r="BT487">
        <f>(BG487-BF487)/(BG487-BR487)</f>
        <v>0</v>
      </c>
      <c r="BU487">
        <f>(BA487-BG487)/(BA487-BR487)</f>
        <v>0</v>
      </c>
      <c r="BV487">
        <f>(BG487-BF487)/(BG487-AZ487)</f>
        <v>0</v>
      </c>
      <c r="BW487">
        <f>(BA487-BG487)/(BA487-AZ487)</f>
        <v>0</v>
      </c>
      <c r="BX487">
        <f>(BT487*BR487/BF487)</f>
        <v>0</v>
      </c>
      <c r="BY487">
        <f>(1-BX487)</f>
        <v>0</v>
      </c>
      <c r="DH487">
        <f>$B$11*EG487+$C$11*EH487+$F$11*ES487*(1-EV487)</f>
        <v>0</v>
      </c>
      <c r="DI487">
        <f>DH487*DJ487</f>
        <v>0</v>
      </c>
      <c r="DJ487">
        <f>($B$11*$D$9+$C$11*$D$9+$F$11*((FF487+EX487)/MAX(FF487+EX487+FG487, 0.1)*$I$9+FG487/MAX(FF487+EX487+FG487, 0.1)*$J$9))/($B$11+$C$11+$F$11)</f>
        <v>0</v>
      </c>
      <c r="DK487">
        <f>($B$11*$K$9+$C$11*$K$9+$F$11*((FF487+EX487)/MAX(FF487+EX487+FG487, 0.1)*$P$9+FG487/MAX(FF487+EX487+FG487, 0.1)*$Q$9))/($B$11+$C$11+$F$11)</f>
        <v>0</v>
      </c>
      <c r="DL487">
        <v>6</v>
      </c>
      <c r="DM487">
        <v>0.5</v>
      </c>
      <c r="DN487" t="s">
        <v>438</v>
      </c>
      <c r="DO487">
        <v>2</v>
      </c>
      <c r="DP487" t="b">
        <v>1</v>
      </c>
      <c r="DQ487">
        <v>1761414825.84615</v>
      </c>
      <c r="DR487">
        <v>1363.92</v>
      </c>
      <c r="DS487">
        <v>1411.07461538462</v>
      </c>
      <c r="DT487">
        <v>28.4054769230769</v>
      </c>
      <c r="DU487">
        <v>25.8158538461538</v>
      </c>
      <c r="DV487">
        <v>1362.82307692308</v>
      </c>
      <c r="DW487">
        <v>28.0902923076923</v>
      </c>
      <c r="DX487">
        <v>499.974615384615</v>
      </c>
      <c r="DY487">
        <v>90.2783846153846</v>
      </c>
      <c r="DZ487">
        <v>0.0354768461538462</v>
      </c>
      <c r="EA487">
        <v>36.1267076923077</v>
      </c>
      <c r="EB487">
        <v>36.0052461538462</v>
      </c>
      <c r="EC487">
        <v>999.9</v>
      </c>
      <c r="ED487">
        <v>0</v>
      </c>
      <c r="EE487">
        <v>0</v>
      </c>
      <c r="EF487">
        <v>9956.58615384615</v>
      </c>
      <c r="EG487">
        <v>0</v>
      </c>
      <c r="EH487">
        <v>1276.42846153846</v>
      </c>
      <c r="EI487">
        <v>-47.1549846153846</v>
      </c>
      <c r="EJ487">
        <v>1403.79307692308</v>
      </c>
      <c r="EK487">
        <v>1448.46615384615</v>
      </c>
      <c r="EL487">
        <v>2.58964923076923</v>
      </c>
      <c r="EM487">
        <v>1411.07461538462</v>
      </c>
      <c r="EN487">
        <v>25.8158538461538</v>
      </c>
      <c r="EO487">
        <v>2.56440076923077</v>
      </c>
      <c r="EP487">
        <v>2.33061230769231</v>
      </c>
      <c r="EQ487">
        <v>21.4411153846154</v>
      </c>
      <c r="ER487">
        <v>19.8895538461538</v>
      </c>
      <c r="ES487">
        <v>1200.00384615385</v>
      </c>
      <c r="ET487">
        <v>0.967006461538462</v>
      </c>
      <c r="EU487">
        <v>0.0329935153846154</v>
      </c>
      <c r="EV487">
        <v>0</v>
      </c>
      <c r="EW487">
        <v>1330.55692307692</v>
      </c>
      <c r="EX487">
        <v>5.00059</v>
      </c>
      <c r="EY487">
        <v>16469.8615384615</v>
      </c>
      <c r="EZ487">
        <v>10358.7615384615</v>
      </c>
      <c r="FA487">
        <v>51.5862307692308</v>
      </c>
      <c r="FB487">
        <v>53.2015384615385</v>
      </c>
      <c r="FC487">
        <v>51.8604615384615</v>
      </c>
      <c r="FD487">
        <v>52.6393076923077</v>
      </c>
      <c r="FE487">
        <v>52.6297692307692</v>
      </c>
      <c r="FF487">
        <v>1155.57692307692</v>
      </c>
      <c r="FG487">
        <v>39.4269230769231</v>
      </c>
      <c r="FH487">
        <v>0</v>
      </c>
      <c r="FI487">
        <v>1761414793.9</v>
      </c>
      <c r="FJ487">
        <v>0</v>
      </c>
      <c r="FK487">
        <v>1330.5644</v>
      </c>
      <c r="FL487">
        <v>-2.78846152742814</v>
      </c>
      <c r="FM487">
        <v>-36.7153847488823</v>
      </c>
      <c r="FN487">
        <v>16469.508</v>
      </c>
      <c r="FO487">
        <v>15</v>
      </c>
      <c r="FP487">
        <v>0</v>
      </c>
      <c r="FQ487" t="s">
        <v>439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-46.9395428571429</v>
      </c>
      <c r="GD487">
        <v>-4.3703766233767</v>
      </c>
      <c r="GE487">
        <v>0.669380018461596</v>
      </c>
      <c r="GF487">
        <v>0</v>
      </c>
      <c r="GG487">
        <v>1330.64852941176</v>
      </c>
      <c r="GH487">
        <v>-1.90786859806126</v>
      </c>
      <c r="GI487">
        <v>0.287188525423538</v>
      </c>
      <c r="GJ487">
        <v>-1</v>
      </c>
      <c r="GK487">
        <v>2.59833333333333</v>
      </c>
      <c r="GL487">
        <v>-0.180614025974023</v>
      </c>
      <c r="GM487">
        <v>0.0182607834634337</v>
      </c>
      <c r="GN487">
        <v>0</v>
      </c>
      <c r="GO487">
        <v>0</v>
      </c>
      <c r="GP487">
        <v>2</v>
      </c>
      <c r="GQ487" t="s">
        <v>473</v>
      </c>
      <c r="GR487">
        <v>3.12937</v>
      </c>
      <c r="GS487">
        <v>2.71391</v>
      </c>
      <c r="GT487">
        <v>0.197148</v>
      </c>
      <c r="GU487">
        <v>0.201201</v>
      </c>
      <c r="GV487">
        <v>0.1122</v>
      </c>
      <c r="GW487">
        <v>0.105217</v>
      </c>
      <c r="GX487">
        <v>29417.5</v>
      </c>
      <c r="GY487">
        <v>31098.4</v>
      </c>
      <c r="GZ487">
        <v>33244.6</v>
      </c>
      <c r="HA487">
        <v>35345.7</v>
      </c>
      <c r="HB487">
        <v>41955.8</v>
      </c>
      <c r="HC487">
        <v>45535.7</v>
      </c>
      <c r="HD487">
        <v>52086.8</v>
      </c>
      <c r="HE487">
        <v>56600.2</v>
      </c>
      <c r="HF487">
        <v>1.77538</v>
      </c>
      <c r="HG487">
        <v>1.63918</v>
      </c>
      <c r="HH487">
        <v>0.00546128</v>
      </c>
      <c r="HI487">
        <v>0</v>
      </c>
      <c r="HJ487">
        <v>35.9159</v>
      </c>
      <c r="HK487">
        <v>999.9</v>
      </c>
      <c r="HL487">
        <v>56.794</v>
      </c>
      <c r="HM487">
        <v>29.94</v>
      </c>
      <c r="HN487">
        <v>26.7105</v>
      </c>
      <c r="HO487">
        <v>56.2278</v>
      </c>
      <c r="HP487">
        <v>42.4639</v>
      </c>
      <c r="HQ487">
        <v>1</v>
      </c>
      <c r="HR487">
        <v>1.37311</v>
      </c>
      <c r="HS487">
        <v>4.92303</v>
      </c>
      <c r="HT487">
        <v>20.0657</v>
      </c>
      <c r="HU487">
        <v>5.19108</v>
      </c>
      <c r="HV487">
        <v>12.0101</v>
      </c>
      <c r="HW487">
        <v>4.97275</v>
      </c>
      <c r="HX487">
        <v>3.29492</v>
      </c>
      <c r="HY487">
        <v>9999</v>
      </c>
      <c r="HZ487">
        <v>9999</v>
      </c>
      <c r="IA487">
        <v>999.9</v>
      </c>
      <c r="IB487">
        <v>9999</v>
      </c>
      <c r="IC487">
        <v>1.86325</v>
      </c>
      <c r="ID487">
        <v>1.86813</v>
      </c>
      <c r="IE487">
        <v>1.86784</v>
      </c>
      <c r="IF487">
        <v>1.86905</v>
      </c>
      <c r="IG487">
        <v>1.86983</v>
      </c>
      <c r="IH487">
        <v>1.86597</v>
      </c>
      <c r="II487">
        <v>1.86699</v>
      </c>
      <c r="IJ487">
        <v>1.86843</v>
      </c>
      <c r="IK487">
        <v>5</v>
      </c>
      <c r="IL487">
        <v>0</v>
      </c>
      <c r="IM487">
        <v>0</v>
      </c>
      <c r="IN487">
        <v>0</v>
      </c>
      <c r="IO487" t="s">
        <v>441</v>
      </c>
      <c r="IP487" t="s">
        <v>442</v>
      </c>
      <c r="IQ487" t="s">
        <v>443</v>
      </c>
      <c r="IR487" t="s">
        <v>443</v>
      </c>
      <c r="IS487" t="s">
        <v>443</v>
      </c>
      <c r="IT487" t="s">
        <v>443</v>
      </c>
      <c r="IU487">
        <v>0</v>
      </c>
      <c r="IV487">
        <v>100</v>
      </c>
      <c r="IW487">
        <v>100</v>
      </c>
      <c r="IX487">
        <v>1.1</v>
      </c>
      <c r="IY487">
        <v>0.3152</v>
      </c>
      <c r="IZ487">
        <v>1.09748391826392</v>
      </c>
      <c r="JA487">
        <v>0</v>
      </c>
      <c r="JB487">
        <v>0</v>
      </c>
      <c r="JC487">
        <v>0</v>
      </c>
      <c r="JD487">
        <v>0.315191680746845</v>
      </c>
      <c r="JE487">
        <v>0</v>
      </c>
      <c r="JF487">
        <v>0</v>
      </c>
      <c r="JG487">
        <v>0</v>
      </c>
      <c r="JH487">
        <v>5</v>
      </c>
      <c r="JI487">
        <v>2273</v>
      </c>
      <c r="JJ487">
        <v>0</v>
      </c>
      <c r="JK487">
        <v>25</v>
      </c>
      <c r="JL487">
        <v>29356913.9</v>
      </c>
      <c r="JM487">
        <v>29356913.9</v>
      </c>
      <c r="JN487">
        <v>2.75146</v>
      </c>
      <c r="JO487">
        <v>2.6001</v>
      </c>
      <c r="JP487">
        <v>1.54785</v>
      </c>
      <c r="JQ487">
        <v>2.31689</v>
      </c>
      <c r="JR487">
        <v>1.64673</v>
      </c>
      <c r="JS487">
        <v>2.39014</v>
      </c>
      <c r="JT487">
        <v>34.1452</v>
      </c>
      <c r="JU487">
        <v>24.1751</v>
      </c>
      <c r="JV487">
        <v>18</v>
      </c>
      <c r="JW487">
        <v>500.642</v>
      </c>
      <c r="JX487">
        <v>404.291</v>
      </c>
      <c r="JY487">
        <v>29.7712</v>
      </c>
      <c r="JZ487">
        <v>43.6173</v>
      </c>
      <c r="KA487">
        <v>29.9998</v>
      </c>
      <c r="KB487">
        <v>43.5989</v>
      </c>
      <c r="KC487">
        <v>43.505</v>
      </c>
      <c r="KD487">
        <v>55.1717</v>
      </c>
      <c r="KE487">
        <v>0</v>
      </c>
      <c r="KF487">
        <v>100</v>
      </c>
      <c r="KG487">
        <v>29.7448</v>
      </c>
      <c r="KH487">
        <v>1460.67</v>
      </c>
      <c r="KI487">
        <v>34.6858</v>
      </c>
      <c r="KJ487">
        <v>94.5228</v>
      </c>
      <c r="KK487">
        <v>91.6361</v>
      </c>
    </row>
    <row r="488" spans="1:297">
      <c r="A488">
        <v>472</v>
      </c>
      <c r="B488">
        <v>1761414839</v>
      </c>
      <c r="C488">
        <v>6658</v>
      </c>
      <c r="D488" t="s">
        <v>1390</v>
      </c>
      <c r="E488" t="s">
        <v>1391</v>
      </c>
      <c r="F488">
        <v>5</v>
      </c>
      <c r="G488" t="s">
        <v>1217</v>
      </c>
      <c r="H488" t="s">
        <v>436</v>
      </c>
      <c r="I488">
        <v>1761414830.84615</v>
      </c>
      <c r="J488">
        <f>(K488)/1000</f>
        <v>0</v>
      </c>
      <c r="K488">
        <f>IF(DP488, AN488, AH488)</f>
        <v>0</v>
      </c>
      <c r="L488">
        <f>IF(DP488, AI488, AG488)</f>
        <v>0</v>
      </c>
      <c r="M488">
        <f>DR488 - IF(AU488&gt;1, L488*DL488*100.0/(AW488), 0)</f>
        <v>0</v>
      </c>
      <c r="N488">
        <f>((T488-J488/2)*M488-L488)/(T488+J488/2)</f>
        <v>0</v>
      </c>
      <c r="O488">
        <f>N488*(DY488+DZ488)/1000.0</f>
        <v>0</v>
      </c>
      <c r="P488">
        <f>(DR488 - IF(AU488&gt;1, L488*DL488*100.0/(AW488), 0))*(DY488+DZ488)/1000.0</f>
        <v>0</v>
      </c>
      <c r="Q488">
        <f>2.0/((1/S488-1/R488)+SIGN(S488)*SQRT((1/S488-1/R488)*(1/S488-1/R488) + 4*DM488/((DM488+1)*(DM488+1))*(2*1/S488*1/R488-1/R488*1/R488)))</f>
        <v>0</v>
      </c>
      <c r="R488">
        <f>IF(LEFT(DN488,1)&lt;&gt;"0",IF(LEFT(DN488,1)="1",3.0,DO488),$D$5+$E$5*(EF488*DY488/($K$5*1000))+$F$5*(EF488*DY488/($K$5*1000))*MAX(MIN(DL488,$J$5),$I$5)*MAX(MIN(DL488,$J$5),$I$5)+$G$5*MAX(MIN(DL488,$J$5),$I$5)*(EF488*DY488/($K$5*1000))+$H$5*(EF488*DY488/($K$5*1000))*(EF488*DY488/($K$5*1000)))</f>
        <v>0</v>
      </c>
      <c r="S488">
        <f>J488*(1000-(1000*0.61365*exp(17.502*W488/(240.97+W488))/(DY488+DZ488)+DT488)/2)/(1000*0.61365*exp(17.502*W488/(240.97+W488))/(DY488+DZ488)-DT488)</f>
        <v>0</v>
      </c>
      <c r="T488">
        <f>1/((DM488+1)/(Q488/1.6)+1/(R488/1.37)) + DM488/((DM488+1)/(Q488/1.6) + DM488/(R488/1.37))</f>
        <v>0</v>
      </c>
      <c r="U488">
        <f>(DH488*DK488)</f>
        <v>0</v>
      </c>
      <c r="V488">
        <f>(EA488+(U488+2*0.95*5.67E-8*(((EA488+$B$7)+273)^4-(EA488+273)^4)-44100*J488)/(1.84*29.3*R488+8*0.95*5.67E-8*(EA488+273)^3))</f>
        <v>0</v>
      </c>
      <c r="W488">
        <f>($C$7*EB488+$D$7*EC488+$E$7*V488)</f>
        <v>0</v>
      </c>
      <c r="X488">
        <f>0.61365*exp(17.502*W488/(240.97+W488))</f>
        <v>0</v>
      </c>
      <c r="Y488">
        <f>(Z488/AA488*100)</f>
        <v>0</v>
      </c>
      <c r="Z488">
        <f>DT488*(DY488+DZ488)/1000</f>
        <v>0</v>
      </c>
      <c r="AA488">
        <f>0.61365*exp(17.502*EA488/(240.97+EA488))</f>
        <v>0</v>
      </c>
      <c r="AB488">
        <f>(X488-DT488*(DY488+DZ488)/1000)</f>
        <v>0</v>
      </c>
      <c r="AC488">
        <f>(-J488*44100)</f>
        <v>0</v>
      </c>
      <c r="AD488">
        <f>2*29.3*R488*0.92*(EA488-W488)</f>
        <v>0</v>
      </c>
      <c r="AE488">
        <f>2*0.95*5.67E-8*(((EA488+$B$7)+273)^4-(W488+273)^4)</f>
        <v>0</v>
      </c>
      <c r="AF488">
        <f>U488+AE488+AC488+AD488</f>
        <v>0</v>
      </c>
      <c r="AG488">
        <f>DX488*AU488*(DS488-DR488*(1000-AU488*DU488)/(1000-AU488*DT488))/(100*DL488)</f>
        <v>0</v>
      </c>
      <c r="AH488">
        <f>1000*DX488*AU488*(DT488-DU488)/(100*DL488*(1000-AU488*DT488))</f>
        <v>0</v>
      </c>
      <c r="AI488">
        <f>(AJ488 - AK488 - DY488*1E3/(8.314*(EA488+273.15)) * AM488/DX488 * AL488) * DX488/(100*DL488) * (1000 - DU488)/1000</f>
        <v>0</v>
      </c>
      <c r="AJ488">
        <v>1481.74400708796</v>
      </c>
      <c r="AK488">
        <v>1445.22684848485</v>
      </c>
      <c r="AL488">
        <v>3.31464692623668</v>
      </c>
      <c r="AM488">
        <v>65.3915502829197</v>
      </c>
      <c r="AN488">
        <f>(AP488 - AO488 + DY488*1E3/(8.314*(EA488+273.15)) * AR488/DX488 * AQ488) * DX488/(100*DL488) * 1000/(1000 - AP488)</f>
        <v>0</v>
      </c>
      <c r="AO488">
        <v>25.8200902402885</v>
      </c>
      <c r="AP488">
        <v>28.3686896969697</v>
      </c>
      <c r="AQ488">
        <v>-0.000135762773009671</v>
      </c>
      <c r="AR488">
        <v>110.494569577737</v>
      </c>
      <c r="AS488">
        <v>0</v>
      </c>
      <c r="AT488">
        <v>0</v>
      </c>
      <c r="AU488">
        <f>IF(AS488*$H$13&gt;=AW488,1.0,(AW488/(AW488-AS488*$H$13)))</f>
        <v>0</v>
      </c>
      <c r="AV488">
        <f>(AU488-1)*100</f>
        <v>0</v>
      </c>
      <c r="AW488">
        <f>MAX(0,($B$13+$C$13*EF488)/(1+$D$13*EF488)*DY488/(EA488+273)*$E$13)</f>
        <v>0</v>
      </c>
      <c r="AX488" t="s">
        <v>437</v>
      </c>
      <c r="AY488" t="s">
        <v>437</v>
      </c>
      <c r="AZ488">
        <v>0</v>
      </c>
      <c r="BA488">
        <v>0</v>
      </c>
      <c r="BB488">
        <f>1-AZ488/BA488</f>
        <v>0</v>
      </c>
      <c r="BC488">
        <v>0</v>
      </c>
      <c r="BD488" t="s">
        <v>437</v>
      </c>
      <c r="BE488" t="s">
        <v>437</v>
      </c>
      <c r="BF488">
        <v>0</v>
      </c>
      <c r="BG488">
        <v>0</v>
      </c>
      <c r="BH488">
        <f>1-BF488/BG488</f>
        <v>0</v>
      </c>
      <c r="BI488">
        <v>0.5</v>
      </c>
      <c r="BJ488">
        <f>DI488</f>
        <v>0</v>
      </c>
      <c r="BK488">
        <f>L488</f>
        <v>0</v>
      </c>
      <c r="BL488">
        <f>BH488*BI488*BJ488</f>
        <v>0</v>
      </c>
      <c r="BM488">
        <f>(BK488-BC488)/BJ488</f>
        <v>0</v>
      </c>
      <c r="BN488">
        <f>(BA488-BG488)/BG488</f>
        <v>0</v>
      </c>
      <c r="BO488">
        <f>AZ488/(BB488+AZ488/BG488)</f>
        <v>0</v>
      </c>
      <c r="BP488" t="s">
        <v>437</v>
      </c>
      <c r="BQ488">
        <v>0</v>
      </c>
      <c r="BR488">
        <f>IF(BQ488&lt;&gt;0, BQ488, BO488)</f>
        <v>0</v>
      </c>
      <c r="BS488">
        <f>1-BR488/BG488</f>
        <v>0</v>
      </c>
      <c r="BT488">
        <f>(BG488-BF488)/(BG488-BR488)</f>
        <v>0</v>
      </c>
      <c r="BU488">
        <f>(BA488-BG488)/(BA488-BR488)</f>
        <v>0</v>
      </c>
      <c r="BV488">
        <f>(BG488-BF488)/(BG488-AZ488)</f>
        <v>0</v>
      </c>
      <c r="BW488">
        <f>(BA488-BG488)/(BA488-AZ488)</f>
        <v>0</v>
      </c>
      <c r="BX488">
        <f>(BT488*BR488/BF488)</f>
        <v>0</v>
      </c>
      <c r="BY488">
        <f>(1-BX488)</f>
        <v>0</v>
      </c>
      <c r="DH488">
        <f>$B$11*EG488+$C$11*EH488+$F$11*ES488*(1-EV488)</f>
        <v>0</v>
      </c>
      <c r="DI488">
        <f>DH488*DJ488</f>
        <v>0</v>
      </c>
      <c r="DJ488">
        <f>($B$11*$D$9+$C$11*$D$9+$F$11*((FF488+EX488)/MAX(FF488+EX488+FG488, 0.1)*$I$9+FG488/MAX(FF488+EX488+FG488, 0.1)*$J$9))/($B$11+$C$11+$F$11)</f>
        <v>0</v>
      </c>
      <c r="DK488">
        <f>($B$11*$K$9+$C$11*$K$9+$F$11*((FF488+EX488)/MAX(FF488+EX488+FG488, 0.1)*$P$9+FG488/MAX(FF488+EX488+FG488, 0.1)*$Q$9))/($B$11+$C$11+$F$11)</f>
        <v>0</v>
      </c>
      <c r="DL488">
        <v>6</v>
      </c>
      <c r="DM488">
        <v>0.5</v>
      </c>
      <c r="DN488" t="s">
        <v>438</v>
      </c>
      <c r="DO488">
        <v>2</v>
      </c>
      <c r="DP488" t="b">
        <v>1</v>
      </c>
      <c r="DQ488">
        <v>1761414830.84615</v>
      </c>
      <c r="DR488">
        <v>1380.57923076923</v>
      </c>
      <c r="DS488">
        <v>1427.68769230769</v>
      </c>
      <c r="DT488">
        <v>28.3915538461538</v>
      </c>
      <c r="DU488">
        <v>25.8175769230769</v>
      </c>
      <c r="DV488">
        <v>1379.48230769231</v>
      </c>
      <c r="DW488">
        <v>28.0763615384615</v>
      </c>
      <c r="DX488">
        <v>499.920769230769</v>
      </c>
      <c r="DY488">
        <v>90.2780307692308</v>
      </c>
      <c r="DZ488">
        <v>0.0358738307692308</v>
      </c>
      <c r="EA488">
        <v>36.1225461538462</v>
      </c>
      <c r="EB488">
        <v>36.0072461538462</v>
      </c>
      <c r="EC488">
        <v>999.9</v>
      </c>
      <c r="ED488">
        <v>0</v>
      </c>
      <c r="EE488">
        <v>0</v>
      </c>
      <c r="EF488">
        <v>9967.59384615385</v>
      </c>
      <c r="EG488">
        <v>0</v>
      </c>
      <c r="EH488">
        <v>1276.43692307692</v>
      </c>
      <c r="EI488">
        <v>-47.1080615384615</v>
      </c>
      <c r="EJ488">
        <v>1420.91923076923</v>
      </c>
      <c r="EK488">
        <v>1465.52230769231</v>
      </c>
      <c r="EL488">
        <v>2.57400230769231</v>
      </c>
      <c r="EM488">
        <v>1427.68769230769</v>
      </c>
      <c r="EN488">
        <v>25.8175769230769</v>
      </c>
      <c r="EO488">
        <v>2.56313307692308</v>
      </c>
      <c r="EP488">
        <v>2.33075923076923</v>
      </c>
      <c r="EQ488">
        <v>21.4330538461538</v>
      </c>
      <c r="ER488">
        <v>19.8905615384615</v>
      </c>
      <c r="ES488">
        <v>1200.01461538462</v>
      </c>
      <c r="ET488">
        <v>0.967004615384616</v>
      </c>
      <c r="EU488">
        <v>0.0329953615384615</v>
      </c>
      <c r="EV488">
        <v>0</v>
      </c>
      <c r="EW488">
        <v>1330.37461538462</v>
      </c>
      <c r="EX488">
        <v>5.00059</v>
      </c>
      <c r="EY488">
        <v>16467.4076923077</v>
      </c>
      <c r="EZ488">
        <v>10358.8538461538</v>
      </c>
      <c r="FA488">
        <v>51.5716923076923</v>
      </c>
      <c r="FB488">
        <v>53.187</v>
      </c>
      <c r="FC488">
        <v>51.8410769230769</v>
      </c>
      <c r="FD488">
        <v>52.625</v>
      </c>
      <c r="FE488">
        <v>52.625</v>
      </c>
      <c r="FF488">
        <v>1155.58538461538</v>
      </c>
      <c r="FG488">
        <v>39.4292307692308</v>
      </c>
      <c r="FH488">
        <v>0</v>
      </c>
      <c r="FI488">
        <v>1761414799.3</v>
      </c>
      <c r="FJ488">
        <v>0</v>
      </c>
      <c r="FK488">
        <v>1330.36269230769</v>
      </c>
      <c r="FL488">
        <v>-2.14803418708061</v>
      </c>
      <c r="FM488">
        <v>-28.3521369216694</v>
      </c>
      <c r="FN488">
        <v>16466.6961538462</v>
      </c>
      <c r="FO488">
        <v>15</v>
      </c>
      <c r="FP488">
        <v>0</v>
      </c>
      <c r="FQ488" t="s">
        <v>439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-47.10148</v>
      </c>
      <c r="GD488">
        <v>-0.984406015037727</v>
      </c>
      <c r="GE488">
        <v>0.606164022027042</v>
      </c>
      <c r="GF488">
        <v>0</v>
      </c>
      <c r="GG488">
        <v>1330.49264705882</v>
      </c>
      <c r="GH488">
        <v>-2.05485102655544</v>
      </c>
      <c r="GI488">
        <v>0.293541347158028</v>
      </c>
      <c r="GJ488">
        <v>-1</v>
      </c>
      <c r="GK488">
        <v>2.5809065</v>
      </c>
      <c r="GL488">
        <v>-0.185532180451131</v>
      </c>
      <c r="GM488">
        <v>0.0178959426337369</v>
      </c>
      <c r="GN488">
        <v>0</v>
      </c>
      <c r="GO488">
        <v>0</v>
      </c>
      <c r="GP488">
        <v>2</v>
      </c>
      <c r="GQ488" t="s">
        <v>473</v>
      </c>
      <c r="GR488">
        <v>3.1295</v>
      </c>
      <c r="GS488">
        <v>2.71406</v>
      </c>
      <c r="GT488">
        <v>0.198586</v>
      </c>
      <c r="GU488">
        <v>0.202757</v>
      </c>
      <c r="GV488">
        <v>0.112154</v>
      </c>
      <c r="GW488">
        <v>0.105225</v>
      </c>
      <c r="GX488">
        <v>29365</v>
      </c>
      <c r="GY488">
        <v>31038.6</v>
      </c>
      <c r="GZ488">
        <v>33245</v>
      </c>
      <c r="HA488">
        <v>35346.8</v>
      </c>
      <c r="HB488">
        <v>41958.2</v>
      </c>
      <c r="HC488">
        <v>45536.6</v>
      </c>
      <c r="HD488">
        <v>52087.2</v>
      </c>
      <c r="HE488">
        <v>56601.7</v>
      </c>
      <c r="HF488">
        <v>1.77542</v>
      </c>
      <c r="HG488">
        <v>1.63923</v>
      </c>
      <c r="HH488">
        <v>0.00601262</v>
      </c>
      <c r="HI488">
        <v>0</v>
      </c>
      <c r="HJ488">
        <v>35.9139</v>
      </c>
      <c r="HK488">
        <v>999.9</v>
      </c>
      <c r="HL488">
        <v>56.818</v>
      </c>
      <c r="HM488">
        <v>29.94</v>
      </c>
      <c r="HN488">
        <v>26.7188</v>
      </c>
      <c r="HO488">
        <v>56.1778</v>
      </c>
      <c r="HP488">
        <v>42.7684</v>
      </c>
      <c r="HQ488">
        <v>1</v>
      </c>
      <c r="HR488">
        <v>1.37147</v>
      </c>
      <c r="HS488">
        <v>4.87909</v>
      </c>
      <c r="HT488">
        <v>20.0673</v>
      </c>
      <c r="HU488">
        <v>5.19078</v>
      </c>
      <c r="HV488">
        <v>12.0104</v>
      </c>
      <c r="HW488">
        <v>4.97205</v>
      </c>
      <c r="HX488">
        <v>3.29495</v>
      </c>
      <c r="HY488">
        <v>9999</v>
      </c>
      <c r="HZ488">
        <v>9999</v>
      </c>
      <c r="IA488">
        <v>999.9</v>
      </c>
      <c r="IB488">
        <v>9999</v>
      </c>
      <c r="IC488">
        <v>1.86325</v>
      </c>
      <c r="ID488">
        <v>1.86813</v>
      </c>
      <c r="IE488">
        <v>1.86783</v>
      </c>
      <c r="IF488">
        <v>1.86905</v>
      </c>
      <c r="IG488">
        <v>1.86983</v>
      </c>
      <c r="IH488">
        <v>1.86594</v>
      </c>
      <c r="II488">
        <v>1.86697</v>
      </c>
      <c r="IJ488">
        <v>1.86844</v>
      </c>
      <c r="IK488">
        <v>5</v>
      </c>
      <c r="IL488">
        <v>0</v>
      </c>
      <c r="IM488">
        <v>0</v>
      </c>
      <c r="IN488">
        <v>0</v>
      </c>
      <c r="IO488" t="s">
        <v>441</v>
      </c>
      <c r="IP488" t="s">
        <v>442</v>
      </c>
      <c r="IQ488" t="s">
        <v>443</v>
      </c>
      <c r="IR488" t="s">
        <v>443</v>
      </c>
      <c r="IS488" t="s">
        <v>443</v>
      </c>
      <c r="IT488" t="s">
        <v>443</v>
      </c>
      <c r="IU488">
        <v>0</v>
      </c>
      <c r="IV488">
        <v>100</v>
      </c>
      <c r="IW488">
        <v>100</v>
      </c>
      <c r="IX488">
        <v>1.1</v>
      </c>
      <c r="IY488">
        <v>0.3152</v>
      </c>
      <c r="IZ488">
        <v>1.09748391826392</v>
      </c>
      <c r="JA488">
        <v>0</v>
      </c>
      <c r="JB488">
        <v>0</v>
      </c>
      <c r="JC488">
        <v>0</v>
      </c>
      <c r="JD488">
        <v>0.315191680746845</v>
      </c>
      <c r="JE488">
        <v>0</v>
      </c>
      <c r="JF488">
        <v>0</v>
      </c>
      <c r="JG488">
        <v>0</v>
      </c>
      <c r="JH488">
        <v>5</v>
      </c>
      <c r="JI488">
        <v>2273</v>
      </c>
      <c r="JJ488">
        <v>0</v>
      </c>
      <c r="JK488">
        <v>25</v>
      </c>
      <c r="JL488">
        <v>29356914</v>
      </c>
      <c r="JM488">
        <v>29356914</v>
      </c>
      <c r="JN488">
        <v>2.77832</v>
      </c>
      <c r="JO488">
        <v>2.6062</v>
      </c>
      <c r="JP488">
        <v>1.54785</v>
      </c>
      <c r="JQ488">
        <v>2.31689</v>
      </c>
      <c r="JR488">
        <v>1.64673</v>
      </c>
      <c r="JS488">
        <v>2.33887</v>
      </c>
      <c r="JT488">
        <v>34.1452</v>
      </c>
      <c r="JU488">
        <v>24.1751</v>
      </c>
      <c r="JV488">
        <v>18</v>
      </c>
      <c r="JW488">
        <v>500.562</v>
      </c>
      <c r="JX488">
        <v>404.229</v>
      </c>
      <c r="JY488">
        <v>29.7425</v>
      </c>
      <c r="JZ488">
        <v>43.6001</v>
      </c>
      <c r="KA488">
        <v>29.9989</v>
      </c>
      <c r="KB488">
        <v>43.5818</v>
      </c>
      <c r="KC488">
        <v>43.4875</v>
      </c>
      <c r="KD488">
        <v>55.6503</v>
      </c>
      <c r="KE488">
        <v>0</v>
      </c>
      <c r="KF488">
        <v>100</v>
      </c>
      <c r="KG488">
        <v>29.7395</v>
      </c>
      <c r="KH488">
        <v>1474.2</v>
      </c>
      <c r="KI488">
        <v>34.6858</v>
      </c>
      <c r="KJ488">
        <v>94.5237</v>
      </c>
      <c r="KK488">
        <v>91.6388</v>
      </c>
    </row>
    <row r="489" spans="1:297">
      <c r="A489">
        <v>473</v>
      </c>
      <c r="B489">
        <v>1761414844</v>
      </c>
      <c r="C489">
        <v>6663</v>
      </c>
      <c r="D489" t="s">
        <v>1392</v>
      </c>
      <c r="E489" t="s">
        <v>1393</v>
      </c>
      <c r="F489">
        <v>5</v>
      </c>
      <c r="G489" t="s">
        <v>1217</v>
      </c>
      <c r="H489" t="s">
        <v>436</v>
      </c>
      <c r="I489">
        <v>1761414835.84615</v>
      </c>
      <c r="J489">
        <f>(K489)/1000</f>
        <v>0</v>
      </c>
      <c r="K489">
        <f>IF(DP489, AN489, AH489)</f>
        <v>0</v>
      </c>
      <c r="L489">
        <f>IF(DP489, AI489, AG489)</f>
        <v>0</v>
      </c>
      <c r="M489">
        <f>DR489 - IF(AU489&gt;1, L489*DL489*100.0/(AW489), 0)</f>
        <v>0</v>
      </c>
      <c r="N489">
        <f>((T489-J489/2)*M489-L489)/(T489+J489/2)</f>
        <v>0</v>
      </c>
      <c r="O489">
        <f>N489*(DY489+DZ489)/1000.0</f>
        <v>0</v>
      </c>
      <c r="P489">
        <f>(DR489 - IF(AU489&gt;1, L489*DL489*100.0/(AW489), 0))*(DY489+DZ489)/1000.0</f>
        <v>0</v>
      </c>
      <c r="Q489">
        <f>2.0/((1/S489-1/R489)+SIGN(S489)*SQRT((1/S489-1/R489)*(1/S489-1/R489) + 4*DM489/((DM489+1)*(DM489+1))*(2*1/S489*1/R489-1/R489*1/R489)))</f>
        <v>0</v>
      </c>
      <c r="R489">
        <f>IF(LEFT(DN489,1)&lt;&gt;"0",IF(LEFT(DN489,1)="1",3.0,DO489),$D$5+$E$5*(EF489*DY489/($K$5*1000))+$F$5*(EF489*DY489/($K$5*1000))*MAX(MIN(DL489,$J$5),$I$5)*MAX(MIN(DL489,$J$5),$I$5)+$G$5*MAX(MIN(DL489,$J$5),$I$5)*(EF489*DY489/($K$5*1000))+$H$5*(EF489*DY489/($K$5*1000))*(EF489*DY489/($K$5*1000)))</f>
        <v>0</v>
      </c>
      <c r="S489">
        <f>J489*(1000-(1000*0.61365*exp(17.502*W489/(240.97+W489))/(DY489+DZ489)+DT489)/2)/(1000*0.61365*exp(17.502*W489/(240.97+W489))/(DY489+DZ489)-DT489)</f>
        <v>0</v>
      </c>
      <c r="T489">
        <f>1/((DM489+1)/(Q489/1.6)+1/(R489/1.37)) + DM489/((DM489+1)/(Q489/1.6) + DM489/(R489/1.37))</f>
        <v>0</v>
      </c>
      <c r="U489">
        <f>(DH489*DK489)</f>
        <v>0</v>
      </c>
      <c r="V489">
        <f>(EA489+(U489+2*0.95*5.67E-8*(((EA489+$B$7)+273)^4-(EA489+273)^4)-44100*J489)/(1.84*29.3*R489+8*0.95*5.67E-8*(EA489+273)^3))</f>
        <v>0</v>
      </c>
      <c r="W489">
        <f>($C$7*EB489+$D$7*EC489+$E$7*V489)</f>
        <v>0</v>
      </c>
      <c r="X489">
        <f>0.61365*exp(17.502*W489/(240.97+W489))</f>
        <v>0</v>
      </c>
      <c r="Y489">
        <f>(Z489/AA489*100)</f>
        <v>0</v>
      </c>
      <c r="Z489">
        <f>DT489*(DY489+DZ489)/1000</f>
        <v>0</v>
      </c>
      <c r="AA489">
        <f>0.61365*exp(17.502*EA489/(240.97+EA489))</f>
        <v>0</v>
      </c>
      <c r="AB489">
        <f>(X489-DT489*(DY489+DZ489)/1000)</f>
        <v>0</v>
      </c>
      <c r="AC489">
        <f>(-J489*44100)</f>
        <v>0</v>
      </c>
      <c r="AD489">
        <f>2*29.3*R489*0.92*(EA489-W489)</f>
        <v>0</v>
      </c>
      <c r="AE489">
        <f>2*0.95*5.67E-8*(((EA489+$B$7)+273)^4-(W489+273)^4)</f>
        <v>0</v>
      </c>
      <c r="AF489">
        <f>U489+AE489+AC489+AD489</f>
        <v>0</v>
      </c>
      <c r="AG489">
        <f>DX489*AU489*(DS489-DR489*(1000-AU489*DU489)/(1000-AU489*DT489))/(100*DL489)</f>
        <v>0</v>
      </c>
      <c r="AH489">
        <f>1000*DX489*AU489*(DT489-DU489)/(100*DL489*(1000-AU489*DT489))</f>
        <v>0</v>
      </c>
      <c r="AI489">
        <f>(AJ489 - AK489 - DY489*1E3/(8.314*(EA489+273.15)) * AM489/DX489 * AL489) * DX489/(100*DL489) * (1000 - DU489)/1000</f>
        <v>0</v>
      </c>
      <c r="AJ489">
        <v>1500.25622583399</v>
      </c>
      <c r="AK489">
        <v>1462.88206060606</v>
      </c>
      <c r="AL489">
        <v>3.54319240444826</v>
      </c>
      <c r="AM489">
        <v>65.3915502829197</v>
      </c>
      <c r="AN489">
        <f>(AP489 - AO489 + DY489*1E3/(8.314*(EA489+273.15)) * AR489/DX489 * AQ489) * DX489/(100*DL489) * 1000/(1000 - AP489)</f>
        <v>0</v>
      </c>
      <c r="AO489">
        <v>25.8217058746366</v>
      </c>
      <c r="AP489">
        <v>28.355396969697</v>
      </c>
      <c r="AQ489">
        <v>-8.01915626368704e-05</v>
      </c>
      <c r="AR489">
        <v>110.494569577737</v>
      </c>
      <c r="AS489">
        <v>0</v>
      </c>
      <c r="AT489">
        <v>0</v>
      </c>
      <c r="AU489">
        <f>IF(AS489*$H$13&gt;=AW489,1.0,(AW489/(AW489-AS489*$H$13)))</f>
        <v>0</v>
      </c>
      <c r="AV489">
        <f>(AU489-1)*100</f>
        <v>0</v>
      </c>
      <c r="AW489">
        <f>MAX(0,($B$13+$C$13*EF489)/(1+$D$13*EF489)*DY489/(EA489+273)*$E$13)</f>
        <v>0</v>
      </c>
      <c r="AX489" t="s">
        <v>437</v>
      </c>
      <c r="AY489" t="s">
        <v>437</v>
      </c>
      <c r="AZ489">
        <v>0</v>
      </c>
      <c r="BA489">
        <v>0</v>
      </c>
      <c r="BB489">
        <f>1-AZ489/BA489</f>
        <v>0</v>
      </c>
      <c r="BC489">
        <v>0</v>
      </c>
      <c r="BD489" t="s">
        <v>437</v>
      </c>
      <c r="BE489" t="s">
        <v>437</v>
      </c>
      <c r="BF489">
        <v>0</v>
      </c>
      <c r="BG489">
        <v>0</v>
      </c>
      <c r="BH489">
        <f>1-BF489/BG489</f>
        <v>0</v>
      </c>
      <c r="BI489">
        <v>0.5</v>
      </c>
      <c r="BJ489">
        <f>DI489</f>
        <v>0</v>
      </c>
      <c r="BK489">
        <f>L489</f>
        <v>0</v>
      </c>
      <c r="BL489">
        <f>BH489*BI489*BJ489</f>
        <v>0</v>
      </c>
      <c r="BM489">
        <f>(BK489-BC489)/BJ489</f>
        <v>0</v>
      </c>
      <c r="BN489">
        <f>(BA489-BG489)/BG489</f>
        <v>0</v>
      </c>
      <c r="BO489">
        <f>AZ489/(BB489+AZ489/BG489)</f>
        <v>0</v>
      </c>
      <c r="BP489" t="s">
        <v>437</v>
      </c>
      <c r="BQ489">
        <v>0</v>
      </c>
      <c r="BR489">
        <f>IF(BQ489&lt;&gt;0, BQ489, BO489)</f>
        <v>0</v>
      </c>
      <c r="BS489">
        <f>1-BR489/BG489</f>
        <v>0</v>
      </c>
      <c r="BT489">
        <f>(BG489-BF489)/(BG489-BR489)</f>
        <v>0</v>
      </c>
      <c r="BU489">
        <f>(BA489-BG489)/(BA489-BR489)</f>
        <v>0</v>
      </c>
      <c r="BV489">
        <f>(BG489-BF489)/(BG489-AZ489)</f>
        <v>0</v>
      </c>
      <c r="BW489">
        <f>(BA489-BG489)/(BA489-AZ489)</f>
        <v>0</v>
      </c>
      <c r="BX489">
        <f>(BT489*BR489/BF489)</f>
        <v>0</v>
      </c>
      <c r="BY489">
        <f>(1-BX489)</f>
        <v>0</v>
      </c>
      <c r="DH489">
        <f>$B$11*EG489+$C$11*EH489+$F$11*ES489*(1-EV489)</f>
        <v>0</v>
      </c>
      <c r="DI489">
        <f>DH489*DJ489</f>
        <v>0</v>
      </c>
      <c r="DJ489">
        <f>($B$11*$D$9+$C$11*$D$9+$F$11*((FF489+EX489)/MAX(FF489+EX489+FG489, 0.1)*$I$9+FG489/MAX(FF489+EX489+FG489, 0.1)*$J$9))/($B$11+$C$11+$F$11)</f>
        <v>0</v>
      </c>
      <c r="DK489">
        <f>($B$11*$K$9+$C$11*$K$9+$F$11*((FF489+EX489)/MAX(FF489+EX489+FG489, 0.1)*$P$9+FG489/MAX(FF489+EX489+FG489, 0.1)*$Q$9))/($B$11+$C$11+$F$11)</f>
        <v>0</v>
      </c>
      <c r="DL489">
        <v>6</v>
      </c>
      <c r="DM489">
        <v>0.5</v>
      </c>
      <c r="DN489" t="s">
        <v>438</v>
      </c>
      <c r="DO489">
        <v>2</v>
      </c>
      <c r="DP489" t="b">
        <v>1</v>
      </c>
      <c r="DQ489">
        <v>1761414835.84615</v>
      </c>
      <c r="DR489">
        <v>1397.28538461538</v>
      </c>
      <c r="DS489">
        <v>1444.86461538462</v>
      </c>
      <c r="DT489">
        <v>28.3766384615385</v>
      </c>
      <c r="DU489">
        <v>25.8193846153846</v>
      </c>
      <c r="DV489">
        <v>1396.18692307692</v>
      </c>
      <c r="DW489">
        <v>28.0614461538462</v>
      </c>
      <c r="DX489">
        <v>499.961</v>
      </c>
      <c r="DY489">
        <v>90.2782538461539</v>
      </c>
      <c r="DZ489">
        <v>0.0361434538461538</v>
      </c>
      <c r="EA489">
        <v>36.1176461538462</v>
      </c>
      <c r="EB489">
        <v>36.0085692307692</v>
      </c>
      <c r="EC489">
        <v>999.9</v>
      </c>
      <c r="ED489">
        <v>0</v>
      </c>
      <c r="EE489">
        <v>0</v>
      </c>
      <c r="EF489">
        <v>9984.76230769231</v>
      </c>
      <c r="EG489">
        <v>0</v>
      </c>
      <c r="EH489">
        <v>1276.45769230769</v>
      </c>
      <c r="EI489">
        <v>-47.5792307692308</v>
      </c>
      <c r="EJ489">
        <v>1438.09076923077</v>
      </c>
      <c r="EK489">
        <v>1483.15769230769</v>
      </c>
      <c r="EL489">
        <v>2.55726923076923</v>
      </c>
      <c r="EM489">
        <v>1444.86461538462</v>
      </c>
      <c r="EN489">
        <v>25.8193846153846</v>
      </c>
      <c r="EO489">
        <v>2.56179307692308</v>
      </c>
      <c r="EP489">
        <v>2.33092846153846</v>
      </c>
      <c r="EQ489">
        <v>21.4245153846154</v>
      </c>
      <c r="ER489">
        <v>19.8917384615385</v>
      </c>
      <c r="ES489">
        <v>1199.99461538462</v>
      </c>
      <c r="ET489">
        <v>0.967005769230769</v>
      </c>
      <c r="EU489">
        <v>0.0329942</v>
      </c>
      <c r="EV489">
        <v>0</v>
      </c>
      <c r="EW489">
        <v>1330.24230769231</v>
      </c>
      <c r="EX489">
        <v>5.00059</v>
      </c>
      <c r="EY489">
        <v>16464.8</v>
      </c>
      <c r="EZ489">
        <v>10358.6769230769</v>
      </c>
      <c r="FA489">
        <v>51.5668461538462</v>
      </c>
      <c r="FB489">
        <v>53.1774615384615</v>
      </c>
      <c r="FC489">
        <v>51.8265384615385</v>
      </c>
      <c r="FD489">
        <v>52.625</v>
      </c>
      <c r="FE489">
        <v>52.625</v>
      </c>
      <c r="FF489">
        <v>1155.56769230769</v>
      </c>
      <c r="FG489">
        <v>39.4269230769231</v>
      </c>
      <c r="FH489">
        <v>0</v>
      </c>
      <c r="FI489">
        <v>1761414804.1</v>
      </c>
      <c r="FJ489">
        <v>0</v>
      </c>
      <c r="FK489">
        <v>1330.21807692308</v>
      </c>
      <c r="FL489">
        <v>-1.42666667658381</v>
      </c>
      <c r="FM489">
        <v>-26.3213677324193</v>
      </c>
      <c r="FN489">
        <v>16464.8346153846</v>
      </c>
      <c r="FO489">
        <v>15</v>
      </c>
      <c r="FP489">
        <v>0</v>
      </c>
      <c r="FQ489" t="s">
        <v>439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-47.3362333333333</v>
      </c>
      <c r="GD489">
        <v>-3.97130649350659</v>
      </c>
      <c r="GE489">
        <v>0.740911625302192</v>
      </c>
      <c r="GF489">
        <v>0</v>
      </c>
      <c r="GG489">
        <v>1330.32117647059</v>
      </c>
      <c r="GH489">
        <v>-1.94744079250177</v>
      </c>
      <c r="GI489">
        <v>0.255201935105638</v>
      </c>
      <c r="GJ489">
        <v>-1</v>
      </c>
      <c r="GK489">
        <v>2.56650952380952</v>
      </c>
      <c r="GL489">
        <v>-0.200059480519483</v>
      </c>
      <c r="GM489">
        <v>0.0202339265958817</v>
      </c>
      <c r="GN489">
        <v>0</v>
      </c>
      <c r="GO489">
        <v>0</v>
      </c>
      <c r="GP489">
        <v>2</v>
      </c>
      <c r="GQ489" t="s">
        <v>473</v>
      </c>
      <c r="GR489">
        <v>3.12959</v>
      </c>
      <c r="GS489">
        <v>2.71429</v>
      </c>
      <c r="GT489">
        <v>0.200075</v>
      </c>
      <c r="GU489">
        <v>0.204111</v>
      </c>
      <c r="GV489">
        <v>0.11212</v>
      </c>
      <c r="GW489">
        <v>0.105236</v>
      </c>
      <c r="GX489">
        <v>29311</v>
      </c>
      <c r="GY489">
        <v>30986.8</v>
      </c>
      <c r="GZ489">
        <v>33246</v>
      </c>
      <c r="HA489">
        <v>35348.1</v>
      </c>
      <c r="HB489">
        <v>41961.1</v>
      </c>
      <c r="HC489">
        <v>45537.6</v>
      </c>
      <c r="HD489">
        <v>52088.7</v>
      </c>
      <c r="HE489">
        <v>56603.4</v>
      </c>
      <c r="HF489">
        <v>1.77588</v>
      </c>
      <c r="HG489">
        <v>1.63945</v>
      </c>
      <c r="HH489">
        <v>0.00593066</v>
      </c>
      <c r="HI489">
        <v>0</v>
      </c>
      <c r="HJ489">
        <v>35.9139</v>
      </c>
      <c r="HK489">
        <v>999.9</v>
      </c>
      <c r="HL489">
        <v>56.794</v>
      </c>
      <c r="HM489">
        <v>29.96</v>
      </c>
      <c r="HN489">
        <v>26.7404</v>
      </c>
      <c r="HO489">
        <v>55.9778</v>
      </c>
      <c r="HP489">
        <v>42.7244</v>
      </c>
      <c r="HQ489">
        <v>1</v>
      </c>
      <c r="HR489">
        <v>1.36982</v>
      </c>
      <c r="HS489">
        <v>4.82904</v>
      </c>
      <c r="HT489">
        <v>20.0687</v>
      </c>
      <c r="HU489">
        <v>5.19078</v>
      </c>
      <c r="HV489">
        <v>12.0102</v>
      </c>
      <c r="HW489">
        <v>4.9727</v>
      </c>
      <c r="HX489">
        <v>3.29497</v>
      </c>
      <c r="HY489">
        <v>9999</v>
      </c>
      <c r="HZ489">
        <v>9999</v>
      </c>
      <c r="IA489">
        <v>999.9</v>
      </c>
      <c r="IB489">
        <v>9999</v>
      </c>
      <c r="IC489">
        <v>1.86325</v>
      </c>
      <c r="ID489">
        <v>1.86813</v>
      </c>
      <c r="IE489">
        <v>1.86784</v>
      </c>
      <c r="IF489">
        <v>1.86905</v>
      </c>
      <c r="IG489">
        <v>1.86983</v>
      </c>
      <c r="IH489">
        <v>1.86594</v>
      </c>
      <c r="II489">
        <v>1.86701</v>
      </c>
      <c r="IJ489">
        <v>1.86843</v>
      </c>
      <c r="IK489">
        <v>5</v>
      </c>
      <c r="IL489">
        <v>0</v>
      </c>
      <c r="IM489">
        <v>0</v>
      </c>
      <c r="IN489">
        <v>0</v>
      </c>
      <c r="IO489" t="s">
        <v>441</v>
      </c>
      <c r="IP489" t="s">
        <v>442</v>
      </c>
      <c r="IQ489" t="s">
        <v>443</v>
      </c>
      <c r="IR489" t="s">
        <v>443</v>
      </c>
      <c r="IS489" t="s">
        <v>443</v>
      </c>
      <c r="IT489" t="s">
        <v>443</v>
      </c>
      <c r="IU489">
        <v>0</v>
      </c>
      <c r="IV489">
        <v>100</v>
      </c>
      <c r="IW489">
        <v>100</v>
      </c>
      <c r="IX489">
        <v>1.09</v>
      </c>
      <c r="IY489">
        <v>0.3152</v>
      </c>
      <c r="IZ489">
        <v>1.09748391826392</v>
      </c>
      <c r="JA489">
        <v>0</v>
      </c>
      <c r="JB489">
        <v>0</v>
      </c>
      <c r="JC489">
        <v>0</v>
      </c>
      <c r="JD489">
        <v>0.315191680746845</v>
      </c>
      <c r="JE489">
        <v>0</v>
      </c>
      <c r="JF489">
        <v>0</v>
      </c>
      <c r="JG489">
        <v>0</v>
      </c>
      <c r="JH489">
        <v>5</v>
      </c>
      <c r="JI489">
        <v>2273</v>
      </c>
      <c r="JJ489">
        <v>0</v>
      </c>
      <c r="JK489">
        <v>25</v>
      </c>
      <c r="JL489">
        <v>29356914.1</v>
      </c>
      <c r="JM489">
        <v>29356914.1</v>
      </c>
      <c r="JN489">
        <v>2.80396</v>
      </c>
      <c r="JO489">
        <v>2.60864</v>
      </c>
      <c r="JP489">
        <v>1.54785</v>
      </c>
      <c r="JQ489">
        <v>2.31689</v>
      </c>
      <c r="JR489">
        <v>1.64673</v>
      </c>
      <c r="JS489">
        <v>2.30835</v>
      </c>
      <c r="JT489">
        <v>34.1452</v>
      </c>
      <c r="JU489">
        <v>24.1663</v>
      </c>
      <c r="JV489">
        <v>18</v>
      </c>
      <c r="JW489">
        <v>500.773</v>
      </c>
      <c r="JX489">
        <v>404.276</v>
      </c>
      <c r="JY489">
        <v>29.7297</v>
      </c>
      <c r="JZ489">
        <v>43.5843</v>
      </c>
      <c r="KA489">
        <v>29.9987</v>
      </c>
      <c r="KB489">
        <v>43.5655</v>
      </c>
      <c r="KC489">
        <v>43.4708</v>
      </c>
      <c r="KD489">
        <v>56.2174</v>
      </c>
      <c r="KE489">
        <v>0</v>
      </c>
      <c r="KF489">
        <v>100</v>
      </c>
      <c r="KG489">
        <v>29.7322</v>
      </c>
      <c r="KH489">
        <v>1494.61</v>
      </c>
      <c r="KI489">
        <v>34.6858</v>
      </c>
      <c r="KJ489">
        <v>94.5264</v>
      </c>
      <c r="KK489">
        <v>91.6418</v>
      </c>
    </row>
    <row r="490" spans="1:297">
      <c r="A490">
        <v>474</v>
      </c>
      <c r="B490">
        <v>1761414849</v>
      </c>
      <c r="C490">
        <v>6668</v>
      </c>
      <c r="D490" t="s">
        <v>1394</v>
      </c>
      <c r="E490" t="s">
        <v>1395</v>
      </c>
      <c r="F490">
        <v>5</v>
      </c>
      <c r="G490" t="s">
        <v>1217</v>
      </c>
      <c r="H490" t="s">
        <v>436</v>
      </c>
      <c r="I490">
        <v>1761414840.84615</v>
      </c>
      <c r="J490">
        <f>(K490)/1000</f>
        <v>0</v>
      </c>
      <c r="K490">
        <f>IF(DP490, AN490, AH490)</f>
        <v>0</v>
      </c>
      <c r="L490">
        <f>IF(DP490, AI490, AG490)</f>
        <v>0</v>
      </c>
      <c r="M490">
        <f>DR490 - IF(AU490&gt;1, L490*DL490*100.0/(AW490), 0)</f>
        <v>0</v>
      </c>
      <c r="N490">
        <f>((T490-J490/2)*M490-L490)/(T490+J490/2)</f>
        <v>0</v>
      </c>
      <c r="O490">
        <f>N490*(DY490+DZ490)/1000.0</f>
        <v>0</v>
      </c>
      <c r="P490">
        <f>(DR490 - IF(AU490&gt;1, L490*DL490*100.0/(AW490), 0))*(DY490+DZ490)/1000.0</f>
        <v>0</v>
      </c>
      <c r="Q490">
        <f>2.0/((1/S490-1/R490)+SIGN(S490)*SQRT((1/S490-1/R490)*(1/S490-1/R490) + 4*DM490/((DM490+1)*(DM490+1))*(2*1/S490*1/R490-1/R490*1/R490)))</f>
        <v>0</v>
      </c>
      <c r="R490">
        <f>IF(LEFT(DN490,1)&lt;&gt;"0",IF(LEFT(DN490,1)="1",3.0,DO490),$D$5+$E$5*(EF490*DY490/($K$5*1000))+$F$5*(EF490*DY490/($K$5*1000))*MAX(MIN(DL490,$J$5),$I$5)*MAX(MIN(DL490,$J$5),$I$5)+$G$5*MAX(MIN(DL490,$J$5),$I$5)*(EF490*DY490/($K$5*1000))+$H$5*(EF490*DY490/($K$5*1000))*(EF490*DY490/($K$5*1000)))</f>
        <v>0</v>
      </c>
      <c r="S490">
        <f>J490*(1000-(1000*0.61365*exp(17.502*W490/(240.97+W490))/(DY490+DZ490)+DT490)/2)/(1000*0.61365*exp(17.502*W490/(240.97+W490))/(DY490+DZ490)-DT490)</f>
        <v>0</v>
      </c>
      <c r="T490">
        <f>1/((DM490+1)/(Q490/1.6)+1/(R490/1.37)) + DM490/((DM490+1)/(Q490/1.6) + DM490/(R490/1.37))</f>
        <v>0</v>
      </c>
      <c r="U490">
        <f>(DH490*DK490)</f>
        <v>0</v>
      </c>
      <c r="V490">
        <f>(EA490+(U490+2*0.95*5.67E-8*(((EA490+$B$7)+273)^4-(EA490+273)^4)-44100*J490)/(1.84*29.3*R490+8*0.95*5.67E-8*(EA490+273)^3))</f>
        <v>0</v>
      </c>
      <c r="W490">
        <f>($C$7*EB490+$D$7*EC490+$E$7*V490)</f>
        <v>0</v>
      </c>
      <c r="X490">
        <f>0.61365*exp(17.502*W490/(240.97+W490))</f>
        <v>0</v>
      </c>
      <c r="Y490">
        <f>(Z490/AA490*100)</f>
        <v>0</v>
      </c>
      <c r="Z490">
        <f>DT490*(DY490+DZ490)/1000</f>
        <v>0</v>
      </c>
      <c r="AA490">
        <f>0.61365*exp(17.502*EA490/(240.97+EA490))</f>
        <v>0</v>
      </c>
      <c r="AB490">
        <f>(X490-DT490*(DY490+DZ490)/1000)</f>
        <v>0</v>
      </c>
      <c r="AC490">
        <f>(-J490*44100)</f>
        <v>0</v>
      </c>
      <c r="AD490">
        <f>2*29.3*R490*0.92*(EA490-W490)</f>
        <v>0</v>
      </c>
      <c r="AE490">
        <f>2*0.95*5.67E-8*(((EA490+$B$7)+273)^4-(W490+273)^4)</f>
        <v>0</v>
      </c>
      <c r="AF490">
        <f>U490+AE490+AC490+AD490</f>
        <v>0</v>
      </c>
      <c r="AG490">
        <f>DX490*AU490*(DS490-DR490*(1000-AU490*DU490)/(1000-AU490*DT490))/(100*DL490)</f>
        <v>0</v>
      </c>
      <c r="AH490">
        <f>1000*DX490*AU490*(DT490-DU490)/(100*DL490*(1000-AU490*DT490))</f>
        <v>0</v>
      </c>
      <c r="AI490">
        <f>(AJ490 - AK490 - DY490*1E3/(8.314*(EA490+273.15)) * AM490/DX490 * AL490) * DX490/(100*DL490) * (1000 - DU490)/1000</f>
        <v>0</v>
      </c>
      <c r="AJ490">
        <v>1516.62879145502</v>
      </c>
      <c r="AK490">
        <v>1479.71763636364</v>
      </c>
      <c r="AL490">
        <v>3.36088430193583</v>
      </c>
      <c r="AM490">
        <v>65.3915502829197</v>
      </c>
      <c r="AN490">
        <f>(AP490 - AO490 + DY490*1E3/(8.314*(EA490+273.15)) * AR490/DX490 * AQ490) * DX490/(100*DL490) * 1000/(1000 - AP490)</f>
        <v>0</v>
      </c>
      <c r="AO490">
        <v>25.8245696268074</v>
      </c>
      <c r="AP490">
        <v>28.3392006060606</v>
      </c>
      <c r="AQ490">
        <v>-0.000113364852332983</v>
      </c>
      <c r="AR490">
        <v>110.494569577737</v>
      </c>
      <c r="AS490">
        <v>0</v>
      </c>
      <c r="AT490">
        <v>0</v>
      </c>
      <c r="AU490">
        <f>IF(AS490*$H$13&gt;=AW490,1.0,(AW490/(AW490-AS490*$H$13)))</f>
        <v>0</v>
      </c>
      <c r="AV490">
        <f>(AU490-1)*100</f>
        <v>0</v>
      </c>
      <c r="AW490">
        <f>MAX(0,($B$13+$C$13*EF490)/(1+$D$13*EF490)*DY490/(EA490+273)*$E$13)</f>
        <v>0</v>
      </c>
      <c r="AX490" t="s">
        <v>437</v>
      </c>
      <c r="AY490" t="s">
        <v>437</v>
      </c>
      <c r="AZ490">
        <v>0</v>
      </c>
      <c r="BA490">
        <v>0</v>
      </c>
      <c r="BB490">
        <f>1-AZ490/BA490</f>
        <v>0</v>
      </c>
      <c r="BC490">
        <v>0</v>
      </c>
      <c r="BD490" t="s">
        <v>437</v>
      </c>
      <c r="BE490" t="s">
        <v>437</v>
      </c>
      <c r="BF490">
        <v>0</v>
      </c>
      <c r="BG490">
        <v>0</v>
      </c>
      <c r="BH490">
        <f>1-BF490/BG490</f>
        <v>0</v>
      </c>
      <c r="BI490">
        <v>0.5</v>
      </c>
      <c r="BJ490">
        <f>DI490</f>
        <v>0</v>
      </c>
      <c r="BK490">
        <f>L490</f>
        <v>0</v>
      </c>
      <c r="BL490">
        <f>BH490*BI490*BJ490</f>
        <v>0</v>
      </c>
      <c r="BM490">
        <f>(BK490-BC490)/BJ490</f>
        <v>0</v>
      </c>
      <c r="BN490">
        <f>(BA490-BG490)/BG490</f>
        <v>0</v>
      </c>
      <c r="BO490">
        <f>AZ490/(BB490+AZ490/BG490)</f>
        <v>0</v>
      </c>
      <c r="BP490" t="s">
        <v>437</v>
      </c>
      <c r="BQ490">
        <v>0</v>
      </c>
      <c r="BR490">
        <f>IF(BQ490&lt;&gt;0, BQ490, BO490)</f>
        <v>0</v>
      </c>
      <c r="BS490">
        <f>1-BR490/BG490</f>
        <v>0</v>
      </c>
      <c r="BT490">
        <f>(BG490-BF490)/(BG490-BR490)</f>
        <v>0</v>
      </c>
      <c r="BU490">
        <f>(BA490-BG490)/(BA490-BR490)</f>
        <v>0</v>
      </c>
      <c r="BV490">
        <f>(BG490-BF490)/(BG490-AZ490)</f>
        <v>0</v>
      </c>
      <c r="BW490">
        <f>(BA490-BG490)/(BA490-AZ490)</f>
        <v>0</v>
      </c>
      <c r="BX490">
        <f>(BT490*BR490/BF490)</f>
        <v>0</v>
      </c>
      <c r="BY490">
        <f>(1-BX490)</f>
        <v>0</v>
      </c>
      <c r="DH490">
        <f>$B$11*EG490+$C$11*EH490+$F$11*ES490*(1-EV490)</f>
        <v>0</v>
      </c>
      <c r="DI490">
        <f>DH490*DJ490</f>
        <v>0</v>
      </c>
      <c r="DJ490">
        <f>($B$11*$D$9+$C$11*$D$9+$F$11*((FF490+EX490)/MAX(FF490+EX490+FG490, 0.1)*$I$9+FG490/MAX(FF490+EX490+FG490, 0.1)*$J$9))/($B$11+$C$11+$F$11)</f>
        <v>0</v>
      </c>
      <c r="DK490">
        <f>($B$11*$K$9+$C$11*$K$9+$F$11*((FF490+EX490)/MAX(FF490+EX490+FG490, 0.1)*$P$9+FG490/MAX(FF490+EX490+FG490, 0.1)*$Q$9))/($B$11+$C$11+$F$11)</f>
        <v>0</v>
      </c>
      <c r="DL490">
        <v>6</v>
      </c>
      <c r="DM490">
        <v>0.5</v>
      </c>
      <c r="DN490" t="s">
        <v>438</v>
      </c>
      <c r="DO490">
        <v>2</v>
      </c>
      <c r="DP490" t="b">
        <v>1</v>
      </c>
      <c r="DQ490">
        <v>1761414840.84615</v>
      </c>
      <c r="DR490">
        <v>1414.00769230769</v>
      </c>
      <c r="DS490">
        <v>1461.50846153846</v>
      </c>
      <c r="DT490">
        <v>28.3613692307692</v>
      </c>
      <c r="DU490">
        <v>25.8215615384615</v>
      </c>
      <c r="DV490">
        <v>1412.90846153846</v>
      </c>
      <c r="DW490">
        <v>28.0461692307692</v>
      </c>
      <c r="DX490">
        <v>499.978153846154</v>
      </c>
      <c r="DY490">
        <v>90.2778923076923</v>
      </c>
      <c r="DZ490">
        <v>0.0362330153846154</v>
      </c>
      <c r="EA490">
        <v>36.1119615384615</v>
      </c>
      <c r="EB490">
        <v>36.0057923076923</v>
      </c>
      <c r="EC490">
        <v>999.9</v>
      </c>
      <c r="ED490">
        <v>0</v>
      </c>
      <c r="EE490">
        <v>0</v>
      </c>
      <c r="EF490">
        <v>10001.7284615385</v>
      </c>
      <c r="EG490">
        <v>0</v>
      </c>
      <c r="EH490">
        <v>1276.49615384615</v>
      </c>
      <c r="EI490">
        <v>-47.5013230769231</v>
      </c>
      <c r="EJ490">
        <v>1455.27923076923</v>
      </c>
      <c r="EK490">
        <v>1500.24692307692</v>
      </c>
      <c r="EL490">
        <v>2.53981461538462</v>
      </c>
      <c r="EM490">
        <v>1461.50846153846</v>
      </c>
      <c r="EN490">
        <v>25.8215615384615</v>
      </c>
      <c r="EO490">
        <v>2.56040384615385</v>
      </c>
      <c r="EP490">
        <v>2.33111538461538</v>
      </c>
      <c r="EQ490">
        <v>21.4156538461538</v>
      </c>
      <c r="ER490">
        <v>19.8930384615385</v>
      </c>
      <c r="ES490">
        <v>1200.00307692308</v>
      </c>
      <c r="ET490">
        <v>0.967005692307693</v>
      </c>
      <c r="EU490">
        <v>0.0329942461538462</v>
      </c>
      <c r="EV490">
        <v>0</v>
      </c>
      <c r="EW490">
        <v>1330.13923076923</v>
      </c>
      <c r="EX490">
        <v>5.00059</v>
      </c>
      <c r="EY490">
        <v>16462.8307692308</v>
      </c>
      <c r="EZ490">
        <v>10358.7538461538</v>
      </c>
      <c r="FA490">
        <v>51.5620769230769</v>
      </c>
      <c r="FB490">
        <v>53.1631538461538</v>
      </c>
      <c r="FC490">
        <v>51.8168461538462</v>
      </c>
      <c r="FD490">
        <v>52.6153076923077</v>
      </c>
      <c r="FE490">
        <v>52.6153076923077</v>
      </c>
      <c r="FF490">
        <v>1155.57615384615</v>
      </c>
      <c r="FG490">
        <v>39.4269230769231</v>
      </c>
      <c r="FH490">
        <v>0</v>
      </c>
      <c r="FI490">
        <v>1761414808.9</v>
      </c>
      <c r="FJ490">
        <v>0</v>
      </c>
      <c r="FK490">
        <v>1330.07769230769</v>
      </c>
      <c r="FL490">
        <v>-1.3805128250529</v>
      </c>
      <c r="FM490">
        <v>-19.0290600195246</v>
      </c>
      <c r="FN490">
        <v>16462.7769230769</v>
      </c>
      <c r="FO490">
        <v>15</v>
      </c>
      <c r="FP490">
        <v>0</v>
      </c>
      <c r="FQ490" t="s">
        <v>439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-47.4776904761905</v>
      </c>
      <c r="GD490">
        <v>-0.417942857142872</v>
      </c>
      <c r="GE490">
        <v>0.618805429767142</v>
      </c>
      <c r="GF490">
        <v>1</v>
      </c>
      <c r="GG490">
        <v>1330.18029411765</v>
      </c>
      <c r="GH490">
        <v>-1.45622613152612</v>
      </c>
      <c r="GI490">
        <v>0.237765149750725</v>
      </c>
      <c r="GJ490">
        <v>-1</v>
      </c>
      <c r="GK490">
        <v>2.55319952380952</v>
      </c>
      <c r="GL490">
        <v>-0.20661194805195</v>
      </c>
      <c r="GM490">
        <v>0.0208755239400893</v>
      </c>
      <c r="GN490">
        <v>0</v>
      </c>
      <c r="GO490">
        <v>1</v>
      </c>
      <c r="GP490">
        <v>2</v>
      </c>
      <c r="GQ490" t="s">
        <v>446</v>
      </c>
      <c r="GR490">
        <v>3.12955</v>
      </c>
      <c r="GS490">
        <v>2.71431</v>
      </c>
      <c r="GT490">
        <v>0.201511</v>
      </c>
      <c r="GU490">
        <v>0.205638</v>
      </c>
      <c r="GV490">
        <v>0.112079</v>
      </c>
      <c r="GW490">
        <v>0.105242</v>
      </c>
      <c r="GX490">
        <v>29259.5</v>
      </c>
      <c r="GY490">
        <v>30928.2</v>
      </c>
      <c r="GZ490">
        <v>33247.4</v>
      </c>
      <c r="HA490">
        <v>35349.5</v>
      </c>
      <c r="HB490">
        <v>41964.3</v>
      </c>
      <c r="HC490">
        <v>45539.3</v>
      </c>
      <c r="HD490">
        <v>52090.2</v>
      </c>
      <c r="HE490">
        <v>56605.7</v>
      </c>
      <c r="HF490">
        <v>1.7761</v>
      </c>
      <c r="HG490">
        <v>1.6394</v>
      </c>
      <c r="HH490">
        <v>0.00499189</v>
      </c>
      <c r="HI490">
        <v>0</v>
      </c>
      <c r="HJ490">
        <v>35.9139</v>
      </c>
      <c r="HK490">
        <v>999.9</v>
      </c>
      <c r="HL490">
        <v>56.818</v>
      </c>
      <c r="HM490">
        <v>29.96</v>
      </c>
      <c r="HN490">
        <v>26.7538</v>
      </c>
      <c r="HO490">
        <v>55.8978</v>
      </c>
      <c r="HP490">
        <v>42.484</v>
      </c>
      <c r="HQ490">
        <v>1</v>
      </c>
      <c r="HR490">
        <v>1.36834</v>
      </c>
      <c r="HS490">
        <v>4.80809</v>
      </c>
      <c r="HT490">
        <v>20.0693</v>
      </c>
      <c r="HU490">
        <v>5.19078</v>
      </c>
      <c r="HV490">
        <v>12.0099</v>
      </c>
      <c r="HW490">
        <v>4.9725</v>
      </c>
      <c r="HX490">
        <v>3.29495</v>
      </c>
      <c r="HY490">
        <v>9999</v>
      </c>
      <c r="HZ490">
        <v>9999</v>
      </c>
      <c r="IA490">
        <v>999.9</v>
      </c>
      <c r="IB490">
        <v>9999</v>
      </c>
      <c r="IC490">
        <v>1.86325</v>
      </c>
      <c r="ID490">
        <v>1.86813</v>
      </c>
      <c r="IE490">
        <v>1.86784</v>
      </c>
      <c r="IF490">
        <v>1.86905</v>
      </c>
      <c r="IG490">
        <v>1.86982</v>
      </c>
      <c r="IH490">
        <v>1.86595</v>
      </c>
      <c r="II490">
        <v>1.86698</v>
      </c>
      <c r="IJ490">
        <v>1.86844</v>
      </c>
      <c r="IK490">
        <v>5</v>
      </c>
      <c r="IL490">
        <v>0</v>
      </c>
      <c r="IM490">
        <v>0</v>
      </c>
      <c r="IN490">
        <v>0</v>
      </c>
      <c r="IO490" t="s">
        <v>441</v>
      </c>
      <c r="IP490" t="s">
        <v>442</v>
      </c>
      <c r="IQ490" t="s">
        <v>443</v>
      </c>
      <c r="IR490" t="s">
        <v>443</v>
      </c>
      <c r="IS490" t="s">
        <v>443</v>
      </c>
      <c r="IT490" t="s">
        <v>443</v>
      </c>
      <c r="IU490">
        <v>0</v>
      </c>
      <c r="IV490">
        <v>100</v>
      </c>
      <c r="IW490">
        <v>100</v>
      </c>
      <c r="IX490">
        <v>1.1</v>
      </c>
      <c r="IY490">
        <v>0.3152</v>
      </c>
      <c r="IZ490">
        <v>1.09748391826392</v>
      </c>
      <c r="JA490">
        <v>0</v>
      </c>
      <c r="JB490">
        <v>0</v>
      </c>
      <c r="JC490">
        <v>0</v>
      </c>
      <c r="JD490">
        <v>0.315191680746845</v>
      </c>
      <c r="JE490">
        <v>0</v>
      </c>
      <c r="JF490">
        <v>0</v>
      </c>
      <c r="JG490">
        <v>0</v>
      </c>
      <c r="JH490">
        <v>5</v>
      </c>
      <c r="JI490">
        <v>2273</v>
      </c>
      <c r="JJ490">
        <v>0</v>
      </c>
      <c r="JK490">
        <v>25</v>
      </c>
      <c r="JL490">
        <v>29356914.1</v>
      </c>
      <c r="JM490">
        <v>29356914.1</v>
      </c>
      <c r="JN490">
        <v>2.82959</v>
      </c>
      <c r="JO490">
        <v>2.59888</v>
      </c>
      <c r="JP490">
        <v>1.54785</v>
      </c>
      <c r="JQ490">
        <v>2.31689</v>
      </c>
      <c r="JR490">
        <v>1.64551</v>
      </c>
      <c r="JS490">
        <v>2.39136</v>
      </c>
      <c r="JT490">
        <v>34.1452</v>
      </c>
      <c r="JU490">
        <v>24.1751</v>
      </c>
      <c r="JV490">
        <v>18</v>
      </c>
      <c r="JW490">
        <v>500.815</v>
      </c>
      <c r="JX490">
        <v>404.153</v>
      </c>
      <c r="JY490">
        <v>29.7233</v>
      </c>
      <c r="JZ490">
        <v>43.5669</v>
      </c>
      <c r="KA490">
        <v>29.9986</v>
      </c>
      <c r="KB490">
        <v>43.5478</v>
      </c>
      <c r="KC490">
        <v>43.4533</v>
      </c>
      <c r="KD490">
        <v>56.673</v>
      </c>
      <c r="KE490">
        <v>0</v>
      </c>
      <c r="KF490">
        <v>100</v>
      </c>
      <c r="KG490">
        <v>29.7244</v>
      </c>
      <c r="KH490">
        <v>1508.13</v>
      </c>
      <c r="KI490">
        <v>34.6858</v>
      </c>
      <c r="KJ490">
        <v>94.5297</v>
      </c>
      <c r="KK490">
        <v>91.6455</v>
      </c>
    </row>
    <row r="491" spans="1:297">
      <c r="A491">
        <v>475</v>
      </c>
      <c r="B491">
        <v>1761414854</v>
      </c>
      <c r="C491">
        <v>6673</v>
      </c>
      <c r="D491" t="s">
        <v>1396</v>
      </c>
      <c r="E491" t="s">
        <v>1397</v>
      </c>
      <c r="F491">
        <v>5</v>
      </c>
      <c r="G491" t="s">
        <v>1217</v>
      </c>
      <c r="H491" t="s">
        <v>436</v>
      </c>
      <c r="I491">
        <v>1761414845.84615</v>
      </c>
      <c r="J491">
        <f>(K491)/1000</f>
        <v>0</v>
      </c>
      <c r="K491">
        <f>IF(DP491, AN491, AH491)</f>
        <v>0</v>
      </c>
      <c r="L491">
        <f>IF(DP491, AI491, AG491)</f>
        <v>0</v>
      </c>
      <c r="M491">
        <f>DR491 - IF(AU491&gt;1, L491*DL491*100.0/(AW491), 0)</f>
        <v>0</v>
      </c>
      <c r="N491">
        <f>((T491-J491/2)*M491-L491)/(T491+J491/2)</f>
        <v>0</v>
      </c>
      <c r="O491">
        <f>N491*(DY491+DZ491)/1000.0</f>
        <v>0</v>
      </c>
      <c r="P491">
        <f>(DR491 - IF(AU491&gt;1, L491*DL491*100.0/(AW491), 0))*(DY491+DZ491)/1000.0</f>
        <v>0</v>
      </c>
      <c r="Q491">
        <f>2.0/((1/S491-1/R491)+SIGN(S491)*SQRT((1/S491-1/R491)*(1/S491-1/R491) + 4*DM491/((DM491+1)*(DM491+1))*(2*1/S491*1/R491-1/R491*1/R491)))</f>
        <v>0</v>
      </c>
      <c r="R491">
        <f>IF(LEFT(DN491,1)&lt;&gt;"0",IF(LEFT(DN491,1)="1",3.0,DO491),$D$5+$E$5*(EF491*DY491/($K$5*1000))+$F$5*(EF491*DY491/($K$5*1000))*MAX(MIN(DL491,$J$5),$I$5)*MAX(MIN(DL491,$J$5),$I$5)+$G$5*MAX(MIN(DL491,$J$5),$I$5)*(EF491*DY491/($K$5*1000))+$H$5*(EF491*DY491/($K$5*1000))*(EF491*DY491/($K$5*1000)))</f>
        <v>0</v>
      </c>
      <c r="S491">
        <f>J491*(1000-(1000*0.61365*exp(17.502*W491/(240.97+W491))/(DY491+DZ491)+DT491)/2)/(1000*0.61365*exp(17.502*W491/(240.97+W491))/(DY491+DZ491)-DT491)</f>
        <v>0</v>
      </c>
      <c r="T491">
        <f>1/((DM491+1)/(Q491/1.6)+1/(R491/1.37)) + DM491/((DM491+1)/(Q491/1.6) + DM491/(R491/1.37))</f>
        <v>0</v>
      </c>
      <c r="U491">
        <f>(DH491*DK491)</f>
        <v>0</v>
      </c>
      <c r="V491">
        <f>(EA491+(U491+2*0.95*5.67E-8*(((EA491+$B$7)+273)^4-(EA491+273)^4)-44100*J491)/(1.84*29.3*R491+8*0.95*5.67E-8*(EA491+273)^3))</f>
        <v>0</v>
      </c>
      <c r="W491">
        <f>($C$7*EB491+$D$7*EC491+$E$7*V491)</f>
        <v>0</v>
      </c>
      <c r="X491">
        <f>0.61365*exp(17.502*W491/(240.97+W491))</f>
        <v>0</v>
      </c>
      <c r="Y491">
        <f>(Z491/AA491*100)</f>
        <v>0</v>
      </c>
      <c r="Z491">
        <f>DT491*(DY491+DZ491)/1000</f>
        <v>0</v>
      </c>
      <c r="AA491">
        <f>0.61365*exp(17.502*EA491/(240.97+EA491))</f>
        <v>0</v>
      </c>
      <c r="AB491">
        <f>(X491-DT491*(DY491+DZ491)/1000)</f>
        <v>0</v>
      </c>
      <c r="AC491">
        <f>(-J491*44100)</f>
        <v>0</v>
      </c>
      <c r="AD491">
        <f>2*29.3*R491*0.92*(EA491-W491)</f>
        <v>0</v>
      </c>
      <c r="AE491">
        <f>2*0.95*5.67E-8*(((EA491+$B$7)+273)^4-(W491+273)^4)</f>
        <v>0</v>
      </c>
      <c r="AF491">
        <f>U491+AE491+AC491+AD491</f>
        <v>0</v>
      </c>
      <c r="AG491">
        <f>DX491*AU491*(DS491-DR491*(1000-AU491*DU491)/(1000-AU491*DT491))/(100*DL491)</f>
        <v>0</v>
      </c>
      <c r="AH491">
        <f>1000*DX491*AU491*(DT491-DU491)/(100*DL491*(1000-AU491*DT491))</f>
        <v>0</v>
      </c>
      <c r="AI491">
        <f>(AJ491 - AK491 - DY491*1E3/(8.314*(EA491+273.15)) * AM491/DX491 * AL491) * DX491/(100*DL491) * (1000 - DU491)/1000</f>
        <v>0</v>
      </c>
      <c r="AJ491">
        <v>1534.8469891563</v>
      </c>
      <c r="AK491">
        <v>1497.32848484848</v>
      </c>
      <c r="AL491">
        <v>3.51293689946708</v>
      </c>
      <c r="AM491">
        <v>65.3915502829197</v>
      </c>
      <c r="AN491">
        <f>(AP491 - AO491 + DY491*1E3/(8.314*(EA491+273.15)) * AR491/DX491 * AQ491) * DX491/(100*DL491) * 1000/(1000 - AP491)</f>
        <v>0</v>
      </c>
      <c r="AO491">
        <v>25.8248773056694</v>
      </c>
      <c r="AP491">
        <v>28.3257872727273</v>
      </c>
      <c r="AQ491">
        <v>-7.92098436922045e-05</v>
      </c>
      <c r="AR491">
        <v>110.494569577737</v>
      </c>
      <c r="AS491">
        <v>0</v>
      </c>
      <c r="AT491">
        <v>0</v>
      </c>
      <c r="AU491">
        <f>IF(AS491*$H$13&gt;=AW491,1.0,(AW491/(AW491-AS491*$H$13)))</f>
        <v>0</v>
      </c>
      <c r="AV491">
        <f>(AU491-1)*100</f>
        <v>0</v>
      </c>
      <c r="AW491">
        <f>MAX(0,($B$13+$C$13*EF491)/(1+$D$13*EF491)*DY491/(EA491+273)*$E$13)</f>
        <v>0</v>
      </c>
      <c r="AX491" t="s">
        <v>437</v>
      </c>
      <c r="AY491" t="s">
        <v>437</v>
      </c>
      <c r="AZ491">
        <v>0</v>
      </c>
      <c r="BA491">
        <v>0</v>
      </c>
      <c r="BB491">
        <f>1-AZ491/BA491</f>
        <v>0</v>
      </c>
      <c r="BC491">
        <v>0</v>
      </c>
      <c r="BD491" t="s">
        <v>437</v>
      </c>
      <c r="BE491" t="s">
        <v>437</v>
      </c>
      <c r="BF491">
        <v>0</v>
      </c>
      <c r="BG491">
        <v>0</v>
      </c>
      <c r="BH491">
        <f>1-BF491/BG491</f>
        <v>0</v>
      </c>
      <c r="BI491">
        <v>0.5</v>
      </c>
      <c r="BJ491">
        <f>DI491</f>
        <v>0</v>
      </c>
      <c r="BK491">
        <f>L491</f>
        <v>0</v>
      </c>
      <c r="BL491">
        <f>BH491*BI491*BJ491</f>
        <v>0</v>
      </c>
      <c r="BM491">
        <f>(BK491-BC491)/BJ491</f>
        <v>0</v>
      </c>
      <c r="BN491">
        <f>(BA491-BG491)/BG491</f>
        <v>0</v>
      </c>
      <c r="BO491">
        <f>AZ491/(BB491+AZ491/BG491)</f>
        <v>0</v>
      </c>
      <c r="BP491" t="s">
        <v>437</v>
      </c>
      <c r="BQ491">
        <v>0</v>
      </c>
      <c r="BR491">
        <f>IF(BQ491&lt;&gt;0, BQ491, BO491)</f>
        <v>0</v>
      </c>
      <c r="BS491">
        <f>1-BR491/BG491</f>
        <v>0</v>
      </c>
      <c r="BT491">
        <f>(BG491-BF491)/(BG491-BR491)</f>
        <v>0</v>
      </c>
      <c r="BU491">
        <f>(BA491-BG491)/(BA491-BR491)</f>
        <v>0</v>
      </c>
      <c r="BV491">
        <f>(BG491-BF491)/(BG491-AZ491)</f>
        <v>0</v>
      </c>
      <c r="BW491">
        <f>(BA491-BG491)/(BA491-AZ491)</f>
        <v>0</v>
      </c>
      <c r="BX491">
        <f>(BT491*BR491/BF491)</f>
        <v>0</v>
      </c>
      <c r="BY491">
        <f>(1-BX491)</f>
        <v>0</v>
      </c>
      <c r="DH491">
        <f>$B$11*EG491+$C$11*EH491+$F$11*ES491*(1-EV491)</f>
        <v>0</v>
      </c>
      <c r="DI491">
        <f>DH491*DJ491</f>
        <v>0</v>
      </c>
      <c r="DJ491">
        <f>($B$11*$D$9+$C$11*$D$9+$F$11*((FF491+EX491)/MAX(FF491+EX491+FG491, 0.1)*$I$9+FG491/MAX(FF491+EX491+FG491, 0.1)*$J$9))/($B$11+$C$11+$F$11)</f>
        <v>0</v>
      </c>
      <c r="DK491">
        <f>($B$11*$K$9+$C$11*$K$9+$F$11*((FF491+EX491)/MAX(FF491+EX491+FG491, 0.1)*$P$9+FG491/MAX(FF491+EX491+FG491, 0.1)*$Q$9))/($B$11+$C$11+$F$11)</f>
        <v>0</v>
      </c>
      <c r="DL491">
        <v>6</v>
      </c>
      <c r="DM491">
        <v>0.5</v>
      </c>
      <c r="DN491" t="s">
        <v>438</v>
      </c>
      <c r="DO491">
        <v>2</v>
      </c>
      <c r="DP491" t="b">
        <v>1</v>
      </c>
      <c r="DQ491">
        <v>1761414845.84615</v>
      </c>
      <c r="DR491">
        <v>1430.76230769231</v>
      </c>
      <c r="DS491">
        <v>1478.64461538462</v>
      </c>
      <c r="DT491">
        <v>28.3462615384615</v>
      </c>
      <c r="DU491">
        <v>25.8231692307692</v>
      </c>
      <c r="DV491">
        <v>1429.66230769231</v>
      </c>
      <c r="DW491">
        <v>28.0310615384615</v>
      </c>
      <c r="DX491">
        <v>500.012692307692</v>
      </c>
      <c r="DY491">
        <v>90.2782923076923</v>
      </c>
      <c r="DZ491">
        <v>0.0361567153846154</v>
      </c>
      <c r="EA491">
        <v>36.1113076923077</v>
      </c>
      <c r="EB491">
        <v>36.0029923076923</v>
      </c>
      <c r="EC491">
        <v>999.9</v>
      </c>
      <c r="ED491">
        <v>0</v>
      </c>
      <c r="EE491">
        <v>0</v>
      </c>
      <c r="EF491">
        <v>10012.4038461538</v>
      </c>
      <c r="EG491">
        <v>0</v>
      </c>
      <c r="EH491">
        <v>1276.52615384615</v>
      </c>
      <c r="EI491">
        <v>-47.8833384615385</v>
      </c>
      <c r="EJ491">
        <v>1472.50076923077</v>
      </c>
      <c r="EK491">
        <v>1517.84076923077</v>
      </c>
      <c r="EL491">
        <v>2.52308538461538</v>
      </c>
      <c r="EM491">
        <v>1478.64461538462</v>
      </c>
      <c r="EN491">
        <v>25.8231692307692</v>
      </c>
      <c r="EO491">
        <v>2.55905153846154</v>
      </c>
      <c r="EP491">
        <v>2.33127076923077</v>
      </c>
      <c r="EQ491">
        <v>21.4070153846154</v>
      </c>
      <c r="ER491">
        <v>19.8941307692308</v>
      </c>
      <c r="ES491">
        <v>1199.98692307692</v>
      </c>
      <c r="ET491">
        <v>0.967005</v>
      </c>
      <c r="EU491">
        <v>0.0329949076923077</v>
      </c>
      <c r="EV491">
        <v>0</v>
      </c>
      <c r="EW491">
        <v>1330.02615384615</v>
      </c>
      <c r="EX491">
        <v>5.00059</v>
      </c>
      <c r="EY491">
        <v>16460.3538461538</v>
      </c>
      <c r="EZ491">
        <v>10358.6153846154</v>
      </c>
      <c r="FA491">
        <v>51.5572307692308</v>
      </c>
      <c r="FB491">
        <v>53.1488461538462</v>
      </c>
      <c r="FC491">
        <v>51.812</v>
      </c>
      <c r="FD491">
        <v>52.6104615384615</v>
      </c>
      <c r="FE491">
        <v>52.5959230769231</v>
      </c>
      <c r="FF491">
        <v>1155.56</v>
      </c>
      <c r="FG491">
        <v>39.4269230769231</v>
      </c>
      <c r="FH491">
        <v>0</v>
      </c>
      <c r="FI491">
        <v>1761414814.3</v>
      </c>
      <c r="FJ491">
        <v>0</v>
      </c>
      <c r="FK491">
        <v>1329.9592</v>
      </c>
      <c r="FL491">
        <v>-1.23846155239836</v>
      </c>
      <c r="FM491">
        <v>-33.8615386175979</v>
      </c>
      <c r="FN491">
        <v>16460.12</v>
      </c>
      <c r="FO491">
        <v>15</v>
      </c>
      <c r="FP491">
        <v>0</v>
      </c>
      <c r="FQ491" t="s">
        <v>439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-47.63361</v>
      </c>
      <c r="GD491">
        <v>-3.97264060150381</v>
      </c>
      <c r="GE491">
        <v>0.701444503079182</v>
      </c>
      <c r="GF491">
        <v>0</v>
      </c>
      <c r="GG491">
        <v>1330.07617647059</v>
      </c>
      <c r="GH491">
        <v>-1.27349121766032</v>
      </c>
      <c r="GI491">
        <v>0.233250871076877</v>
      </c>
      <c r="GJ491">
        <v>-1</v>
      </c>
      <c r="GK491">
        <v>2.5346245</v>
      </c>
      <c r="GL491">
        <v>-0.203281353383456</v>
      </c>
      <c r="GM491">
        <v>0.0195660635987416</v>
      </c>
      <c r="GN491">
        <v>0</v>
      </c>
      <c r="GO491">
        <v>0</v>
      </c>
      <c r="GP491">
        <v>2</v>
      </c>
      <c r="GQ491" t="s">
        <v>473</v>
      </c>
      <c r="GR491">
        <v>3.12957</v>
      </c>
      <c r="GS491">
        <v>2.71396</v>
      </c>
      <c r="GT491">
        <v>0.202973</v>
      </c>
      <c r="GU491">
        <v>0.206993</v>
      </c>
      <c r="GV491">
        <v>0.112047</v>
      </c>
      <c r="GW491">
        <v>0.105257</v>
      </c>
      <c r="GX491">
        <v>29206.4</v>
      </c>
      <c r="GY491">
        <v>30876.3</v>
      </c>
      <c r="GZ491">
        <v>33248.3</v>
      </c>
      <c r="HA491">
        <v>35350.7</v>
      </c>
      <c r="HB491">
        <v>41966.5</v>
      </c>
      <c r="HC491">
        <v>45540.1</v>
      </c>
      <c r="HD491">
        <v>52091.2</v>
      </c>
      <c r="HE491">
        <v>56607.6</v>
      </c>
      <c r="HF491">
        <v>1.77635</v>
      </c>
      <c r="HG491">
        <v>1.63988</v>
      </c>
      <c r="HH491">
        <v>0.00480935</v>
      </c>
      <c r="HI491">
        <v>0</v>
      </c>
      <c r="HJ491">
        <v>35.9139</v>
      </c>
      <c r="HK491">
        <v>999.9</v>
      </c>
      <c r="HL491">
        <v>56.794</v>
      </c>
      <c r="HM491">
        <v>29.96</v>
      </c>
      <c r="HN491">
        <v>26.7413</v>
      </c>
      <c r="HO491">
        <v>55.5178</v>
      </c>
      <c r="HP491">
        <v>42.4359</v>
      </c>
      <c r="HQ491">
        <v>1</v>
      </c>
      <c r="HR491">
        <v>1.36669</v>
      </c>
      <c r="HS491">
        <v>4.74442</v>
      </c>
      <c r="HT491">
        <v>20.0712</v>
      </c>
      <c r="HU491">
        <v>5.19078</v>
      </c>
      <c r="HV491">
        <v>12.0102</v>
      </c>
      <c r="HW491">
        <v>4.9724</v>
      </c>
      <c r="HX491">
        <v>3.2949</v>
      </c>
      <c r="HY491">
        <v>9999</v>
      </c>
      <c r="HZ491">
        <v>9999</v>
      </c>
      <c r="IA491">
        <v>999.9</v>
      </c>
      <c r="IB491">
        <v>9999</v>
      </c>
      <c r="IC491">
        <v>1.86325</v>
      </c>
      <c r="ID491">
        <v>1.86813</v>
      </c>
      <c r="IE491">
        <v>1.86783</v>
      </c>
      <c r="IF491">
        <v>1.86905</v>
      </c>
      <c r="IG491">
        <v>1.86983</v>
      </c>
      <c r="IH491">
        <v>1.86597</v>
      </c>
      <c r="II491">
        <v>1.86702</v>
      </c>
      <c r="IJ491">
        <v>1.86844</v>
      </c>
      <c r="IK491">
        <v>5</v>
      </c>
      <c r="IL491">
        <v>0</v>
      </c>
      <c r="IM491">
        <v>0</v>
      </c>
      <c r="IN491">
        <v>0</v>
      </c>
      <c r="IO491" t="s">
        <v>441</v>
      </c>
      <c r="IP491" t="s">
        <v>442</v>
      </c>
      <c r="IQ491" t="s">
        <v>443</v>
      </c>
      <c r="IR491" t="s">
        <v>443</v>
      </c>
      <c r="IS491" t="s">
        <v>443</v>
      </c>
      <c r="IT491" t="s">
        <v>443</v>
      </c>
      <c r="IU491">
        <v>0</v>
      </c>
      <c r="IV491">
        <v>100</v>
      </c>
      <c r="IW491">
        <v>100</v>
      </c>
      <c r="IX491">
        <v>1.1</v>
      </c>
      <c r="IY491">
        <v>0.3152</v>
      </c>
      <c r="IZ491">
        <v>1.09748391826392</v>
      </c>
      <c r="JA491">
        <v>0</v>
      </c>
      <c r="JB491">
        <v>0</v>
      </c>
      <c r="JC491">
        <v>0</v>
      </c>
      <c r="JD491">
        <v>0.315191680746845</v>
      </c>
      <c r="JE491">
        <v>0</v>
      </c>
      <c r="JF491">
        <v>0</v>
      </c>
      <c r="JG491">
        <v>0</v>
      </c>
      <c r="JH491">
        <v>5</v>
      </c>
      <c r="JI491">
        <v>2273</v>
      </c>
      <c r="JJ491">
        <v>0</v>
      </c>
      <c r="JK491">
        <v>25</v>
      </c>
      <c r="JL491">
        <v>29356914.2</v>
      </c>
      <c r="JM491">
        <v>29356914.2</v>
      </c>
      <c r="JN491">
        <v>2.85522</v>
      </c>
      <c r="JO491">
        <v>2.59644</v>
      </c>
      <c r="JP491">
        <v>1.54785</v>
      </c>
      <c r="JQ491">
        <v>2.31689</v>
      </c>
      <c r="JR491">
        <v>1.64551</v>
      </c>
      <c r="JS491">
        <v>2.30835</v>
      </c>
      <c r="JT491">
        <v>34.1452</v>
      </c>
      <c r="JU491">
        <v>24.1751</v>
      </c>
      <c r="JV491">
        <v>18</v>
      </c>
      <c r="JW491">
        <v>500.88</v>
      </c>
      <c r="JX491">
        <v>404.353</v>
      </c>
      <c r="JY491">
        <v>29.7188</v>
      </c>
      <c r="JZ491">
        <v>43.5512</v>
      </c>
      <c r="KA491">
        <v>29.9986</v>
      </c>
      <c r="KB491">
        <v>43.5312</v>
      </c>
      <c r="KC491">
        <v>43.4368</v>
      </c>
      <c r="KD491">
        <v>57.2354</v>
      </c>
      <c r="KE491">
        <v>0</v>
      </c>
      <c r="KF491">
        <v>100</v>
      </c>
      <c r="KG491">
        <v>29.7392</v>
      </c>
      <c r="KH491">
        <v>1528.44</v>
      </c>
      <c r="KI491">
        <v>34.6858</v>
      </c>
      <c r="KJ491">
        <v>94.5317</v>
      </c>
      <c r="KK491">
        <v>91.6485</v>
      </c>
    </row>
    <row r="492" spans="1:297">
      <c r="A492">
        <v>476</v>
      </c>
      <c r="B492">
        <v>1761414859</v>
      </c>
      <c r="C492">
        <v>6678</v>
      </c>
      <c r="D492" t="s">
        <v>1398</v>
      </c>
      <c r="E492" t="s">
        <v>1399</v>
      </c>
      <c r="F492">
        <v>5</v>
      </c>
      <c r="G492" t="s">
        <v>1217</v>
      </c>
      <c r="H492" t="s">
        <v>436</v>
      </c>
      <c r="I492">
        <v>1761414850.84615</v>
      </c>
      <c r="J492">
        <f>(K492)/1000</f>
        <v>0</v>
      </c>
      <c r="K492">
        <f>IF(DP492, AN492, AH492)</f>
        <v>0</v>
      </c>
      <c r="L492">
        <f>IF(DP492, AI492, AG492)</f>
        <v>0</v>
      </c>
      <c r="M492">
        <f>DR492 - IF(AU492&gt;1, L492*DL492*100.0/(AW492), 0)</f>
        <v>0</v>
      </c>
      <c r="N492">
        <f>((T492-J492/2)*M492-L492)/(T492+J492/2)</f>
        <v>0</v>
      </c>
      <c r="O492">
        <f>N492*(DY492+DZ492)/1000.0</f>
        <v>0</v>
      </c>
      <c r="P492">
        <f>(DR492 - IF(AU492&gt;1, L492*DL492*100.0/(AW492), 0))*(DY492+DZ492)/1000.0</f>
        <v>0</v>
      </c>
      <c r="Q492">
        <f>2.0/((1/S492-1/R492)+SIGN(S492)*SQRT((1/S492-1/R492)*(1/S492-1/R492) + 4*DM492/((DM492+1)*(DM492+1))*(2*1/S492*1/R492-1/R492*1/R492)))</f>
        <v>0</v>
      </c>
      <c r="R492">
        <f>IF(LEFT(DN492,1)&lt;&gt;"0",IF(LEFT(DN492,1)="1",3.0,DO492),$D$5+$E$5*(EF492*DY492/($K$5*1000))+$F$5*(EF492*DY492/($K$5*1000))*MAX(MIN(DL492,$J$5),$I$5)*MAX(MIN(DL492,$J$5),$I$5)+$G$5*MAX(MIN(DL492,$J$5),$I$5)*(EF492*DY492/($K$5*1000))+$H$5*(EF492*DY492/($K$5*1000))*(EF492*DY492/($K$5*1000)))</f>
        <v>0</v>
      </c>
      <c r="S492">
        <f>J492*(1000-(1000*0.61365*exp(17.502*W492/(240.97+W492))/(DY492+DZ492)+DT492)/2)/(1000*0.61365*exp(17.502*W492/(240.97+W492))/(DY492+DZ492)-DT492)</f>
        <v>0</v>
      </c>
      <c r="T492">
        <f>1/((DM492+1)/(Q492/1.6)+1/(R492/1.37)) + DM492/((DM492+1)/(Q492/1.6) + DM492/(R492/1.37))</f>
        <v>0</v>
      </c>
      <c r="U492">
        <f>(DH492*DK492)</f>
        <v>0</v>
      </c>
      <c r="V492">
        <f>(EA492+(U492+2*0.95*5.67E-8*(((EA492+$B$7)+273)^4-(EA492+273)^4)-44100*J492)/(1.84*29.3*R492+8*0.95*5.67E-8*(EA492+273)^3))</f>
        <v>0</v>
      </c>
      <c r="W492">
        <f>($C$7*EB492+$D$7*EC492+$E$7*V492)</f>
        <v>0</v>
      </c>
      <c r="X492">
        <f>0.61365*exp(17.502*W492/(240.97+W492))</f>
        <v>0</v>
      </c>
      <c r="Y492">
        <f>(Z492/AA492*100)</f>
        <v>0</v>
      </c>
      <c r="Z492">
        <f>DT492*(DY492+DZ492)/1000</f>
        <v>0</v>
      </c>
      <c r="AA492">
        <f>0.61365*exp(17.502*EA492/(240.97+EA492))</f>
        <v>0</v>
      </c>
      <c r="AB492">
        <f>(X492-DT492*(DY492+DZ492)/1000)</f>
        <v>0</v>
      </c>
      <c r="AC492">
        <f>(-J492*44100)</f>
        <v>0</v>
      </c>
      <c r="AD492">
        <f>2*29.3*R492*0.92*(EA492-W492)</f>
        <v>0</v>
      </c>
      <c r="AE492">
        <f>2*0.95*5.67E-8*(((EA492+$B$7)+273)^4-(W492+273)^4)</f>
        <v>0</v>
      </c>
      <c r="AF492">
        <f>U492+AE492+AC492+AD492</f>
        <v>0</v>
      </c>
      <c r="AG492">
        <f>DX492*AU492*(DS492-DR492*(1000-AU492*DU492)/(1000-AU492*DT492))/(100*DL492)</f>
        <v>0</v>
      </c>
      <c r="AH492">
        <f>1000*DX492*AU492*(DT492-DU492)/(100*DL492*(1000-AU492*DT492))</f>
        <v>0</v>
      </c>
      <c r="AI492">
        <f>(AJ492 - AK492 - DY492*1E3/(8.314*(EA492+273.15)) * AM492/DX492 * AL492) * DX492/(100*DL492) * (1000 - DU492)/1000</f>
        <v>0</v>
      </c>
      <c r="AJ492">
        <v>1551.56050587066</v>
      </c>
      <c r="AK492">
        <v>1514.21460606061</v>
      </c>
      <c r="AL492">
        <v>3.39822783965825</v>
      </c>
      <c r="AM492">
        <v>65.3915502829197</v>
      </c>
      <c r="AN492">
        <f>(AP492 - AO492 + DY492*1E3/(8.314*(EA492+273.15)) * AR492/DX492 * AQ492) * DX492/(100*DL492) * 1000/(1000 - AP492)</f>
        <v>0</v>
      </c>
      <c r="AO492">
        <v>25.8270591078564</v>
      </c>
      <c r="AP492">
        <v>28.3153406060606</v>
      </c>
      <c r="AQ492">
        <v>-5.81265014627361e-05</v>
      </c>
      <c r="AR492">
        <v>110.494569577737</v>
      </c>
      <c r="AS492">
        <v>0</v>
      </c>
      <c r="AT492">
        <v>0</v>
      </c>
      <c r="AU492">
        <f>IF(AS492*$H$13&gt;=AW492,1.0,(AW492/(AW492-AS492*$H$13)))</f>
        <v>0</v>
      </c>
      <c r="AV492">
        <f>(AU492-1)*100</f>
        <v>0</v>
      </c>
      <c r="AW492">
        <f>MAX(0,($B$13+$C$13*EF492)/(1+$D$13*EF492)*DY492/(EA492+273)*$E$13)</f>
        <v>0</v>
      </c>
      <c r="AX492" t="s">
        <v>437</v>
      </c>
      <c r="AY492" t="s">
        <v>437</v>
      </c>
      <c r="AZ492">
        <v>0</v>
      </c>
      <c r="BA492">
        <v>0</v>
      </c>
      <c r="BB492">
        <f>1-AZ492/BA492</f>
        <v>0</v>
      </c>
      <c r="BC492">
        <v>0</v>
      </c>
      <c r="BD492" t="s">
        <v>437</v>
      </c>
      <c r="BE492" t="s">
        <v>437</v>
      </c>
      <c r="BF492">
        <v>0</v>
      </c>
      <c r="BG492">
        <v>0</v>
      </c>
      <c r="BH492">
        <f>1-BF492/BG492</f>
        <v>0</v>
      </c>
      <c r="BI492">
        <v>0.5</v>
      </c>
      <c r="BJ492">
        <f>DI492</f>
        <v>0</v>
      </c>
      <c r="BK492">
        <f>L492</f>
        <v>0</v>
      </c>
      <c r="BL492">
        <f>BH492*BI492*BJ492</f>
        <v>0</v>
      </c>
      <c r="BM492">
        <f>(BK492-BC492)/BJ492</f>
        <v>0</v>
      </c>
      <c r="BN492">
        <f>(BA492-BG492)/BG492</f>
        <v>0</v>
      </c>
      <c r="BO492">
        <f>AZ492/(BB492+AZ492/BG492)</f>
        <v>0</v>
      </c>
      <c r="BP492" t="s">
        <v>437</v>
      </c>
      <c r="BQ492">
        <v>0</v>
      </c>
      <c r="BR492">
        <f>IF(BQ492&lt;&gt;0, BQ492, BO492)</f>
        <v>0</v>
      </c>
      <c r="BS492">
        <f>1-BR492/BG492</f>
        <v>0</v>
      </c>
      <c r="BT492">
        <f>(BG492-BF492)/(BG492-BR492)</f>
        <v>0</v>
      </c>
      <c r="BU492">
        <f>(BA492-BG492)/(BA492-BR492)</f>
        <v>0</v>
      </c>
      <c r="BV492">
        <f>(BG492-BF492)/(BG492-AZ492)</f>
        <v>0</v>
      </c>
      <c r="BW492">
        <f>(BA492-BG492)/(BA492-AZ492)</f>
        <v>0</v>
      </c>
      <c r="BX492">
        <f>(BT492*BR492/BF492)</f>
        <v>0</v>
      </c>
      <c r="BY492">
        <f>(1-BX492)</f>
        <v>0</v>
      </c>
      <c r="DH492">
        <f>$B$11*EG492+$C$11*EH492+$F$11*ES492*(1-EV492)</f>
        <v>0</v>
      </c>
      <c r="DI492">
        <f>DH492*DJ492</f>
        <v>0</v>
      </c>
      <c r="DJ492">
        <f>($B$11*$D$9+$C$11*$D$9+$F$11*((FF492+EX492)/MAX(FF492+EX492+FG492, 0.1)*$I$9+FG492/MAX(FF492+EX492+FG492, 0.1)*$J$9))/($B$11+$C$11+$F$11)</f>
        <v>0</v>
      </c>
      <c r="DK492">
        <f>($B$11*$K$9+$C$11*$K$9+$F$11*((FF492+EX492)/MAX(FF492+EX492+FG492, 0.1)*$P$9+FG492/MAX(FF492+EX492+FG492, 0.1)*$Q$9))/($B$11+$C$11+$F$11)</f>
        <v>0</v>
      </c>
      <c r="DL492">
        <v>6</v>
      </c>
      <c r="DM492">
        <v>0.5</v>
      </c>
      <c r="DN492" t="s">
        <v>438</v>
      </c>
      <c r="DO492">
        <v>2</v>
      </c>
      <c r="DP492" t="b">
        <v>1</v>
      </c>
      <c r="DQ492">
        <v>1761414850.84615</v>
      </c>
      <c r="DR492">
        <v>1447.51076923077</v>
      </c>
      <c r="DS492">
        <v>1495.41923076923</v>
      </c>
      <c r="DT492">
        <v>28.3327384615385</v>
      </c>
      <c r="DU492">
        <v>25.8250923076923</v>
      </c>
      <c r="DV492">
        <v>1446.41153846154</v>
      </c>
      <c r="DW492">
        <v>28.0175384615385</v>
      </c>
      <c r="DX492">
        <v>500.051923076923</v>
      </c>
      <c r="DY492">
        <v>90.2786153846154</v>
      </c>
      <c r="DZ492">
        <v>0.0355978538461538</v>
      </c>
      <c r="EA492">
        <v>36.1090307692308</v>
      </c>
      <c r="EB492">
        <v>35.9964153846154</v>
      </c>
      <c r="EC492">
        <v>999.9</v>
      </c>
      <c r="ED492">
        <v>0</v>
      </c>
      <c r="EE492">
        <v>0</v>
      </c>
      <c r="EF492">
        <v>10035.7153846154</v>
      </c>
      <c r="EG492">
        <v>0</v>
      </c>
      <c r="EH492">
        <v>1276.53923076923</v>
      </c>
      <c r="EI492">
        <v>-47.9097846153846</v>
      </c>
      <c r="EJ492">
        <v>1489.71769230769</v>
      </c>
      <c r="EK492">
        <v>1535.06307692308</v>
      </c>
      <c r="EL492">
        <v>2.50763615384615</v>
      </c>
      <c r="EM492">
        <v>1495.41923076923</v>
      </c>
      <c r="EN492">
        <v>25.8250923076923</v>
      </c>
      <c r="EO492">
        <v>2.55784</v>
      </c>
      <c r="EP492">
        <v>2.33145230769231</v>
      </c>
      <c r="EQ492">
        <v>21.3992846153846</v>
      </c>
      <c r="ER492">
        <v>19.8953846153846</v>
      </c>
      <c r="ES492">
        <v>1199.99769230769</v>
      </c>
      <c r="ET492">
        <v>0.967003230769231</v>
      </c>
      <c r="EU492">
        <v>0.0329967</v>
      </c>
      <c r="EV492">
        <v>0</v>
      </c>
      <c r="EW492">
        <v>1329.91923076923</v>
      </c>
      <c r="EX492">
        <v>5.00059</v>
      </c>
      <c r="EY492">
        <v>16458.4230769231</v>
      </c>
      <c r="EZ492">
        <v>10358.7076923077</v>
      </c>
      <c r="FA492">
        <v>51.5476923076923</v>
      </c>
      <c r="FB492">
        <v>53.1345384615385</v>
      </c>
      <c r="FC492">
        <v>51.8024615384615</v>
      </c>
      <c r="FD492">
        <v>52.5910769230769</v>
      </c>
      <c r="FE492">
        <v>52.5765384615385</v>
      </c>
      <c r="FF492">
        <v>1155.56846153846</v>
      </c>
      <c r="FG492">
        <v>39.4292307692308</v>
      </c>
      <c r="FH492">
        <v>0</v>
      </c>
      <c r="FI492">
        <v>1761414819.1</v>
      </c>
      <c r="FJ492">
        <v>0</v>
      </c>
      <c r="FK492">
        <v>1329.8268</v>
      </c>
      <c r="FL492">
        <v>-1.69769231086518</v>
      </c>
      <c r="FM492">
        <v>-28.1769231275829</v>
      </c>
      <c r="FN492">
        <v>16457.984</v>
      </c>
      <c r="FO492">
        <v>15</v>
      </c>
      <c r="FP492">
        <v>0</v>
      </c>
      <c r="FQ492" t="s">
        <v>439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-47.95833</v>
      </c>
      <c r="GD492">
        <v>-1.07465864661655</v>
      </c>
      <c r="GE492">
        <v>0.5315286587758</v>
      </c>
      <c r="GF492">
        <v>0</v>
      </c>
      <c r="GG492">
        <v>1329.91088235294</v>
      </c>
      <c r="GH492">
        <v>-1.54912147106733</v>
      </c>
      <c r="GI492">
        <v>0.268792152886346</v>
      </c>
      <c r="GJ492">
        <v>-1</v>
      </c>
      <c r="GK492">
        <v>2.5151</v>
      </c>
      <c r="GL492">
        <v>-0.187089924812027</v>
      </c>
      <c r="GM492">
        <v>0.0180218492391874</v>
      </c>
      <c r="GN492">
        <v>0</v>
      </c>
      <c r="GO492">
        <v>0</v>
      </c>
      <c r="GP492">
        <v>2</v>
      </c>
      <c r="GQ492" t="s">
        <v>473</v>
      </c>
      <c r="GR492">
        <v>3.12984</v>
      </c>
      <c r="GS492">
        <v>2.71264</v>
      </c>
      <c r="GT492">
        <v>0.204406</v>
      </c>
      <c r="GU492">
        <v>0.208503</v>
      </c>
      <c r="GV492">
        <v>0.112017</v>
      </c>
      <c r="GW492">
        <v>0.105261</v>
      </c>
      <c r="GX492">
        <v>29154.3</v>
      </c>
      <c r="GY492">
        <v>30818.5</v>
      </c>
      <c r="GZ492">
        <v>33249.1</v>
      </c>
      <c r="HA492">
        <v>35352.2</v>
      </c>
      <c r="HB492">
        <v>41969</v>
      </c>
      <c r="HC492">
        <v>45541.6</v>
      </c>
      <c r="HD492">
        <v>52092.4</v>
      </c>
      <c r="HE492">
        <v>56609.5</v>
      </c>
      <c r="HF492">
        <v>1.77663</v>
      </c>
      <c r="HG492">
        <v>1.63983</v>
      </c>
      <c r="HH492">
        <v>0.0044331</v>
      </c>
      <c r="HI492">
        <v>0</v>
      </c>
      <c r="HJ492">
        <v>35.9139</v>
      </c>
      <c r="HK492">
        <v>999.9</v>
      </c>
      <c r="HL492">
        <v>56.794</v>
      </c>
      <c r="HM492">
        <v>29.96</v>
      </c>
      <c r="HN492">
        <v>26.7418</v>
      </c>
      <c r="HO492">
        <v>55.4078</v>
      </c>
      <c r="HP492">
        <v>42.488</v>
      </c>
      <c r="HQ492">
        <v>1</v>
      </c>
      <c r="HR492">
        <v>1.36502</v>
      </c>
      <c r="HS492">
        <v>4.69163</v>
      </c>
      <c r="HT492">
        <v>20.0727</v>
      </c>
      <c r="HU492">
        <v>5.19033</v>
      </c>
      <c r="HV492">
        <v>12.0099</v>
      </c>
      <c r="HW492">
        <v>4.97065</v>
      </c>
      <c r="HX492">
        <v>3.29492</v>
      </c>
      <c r="HY492">
        <v>9999</v>
      </c>
      <c r="HZ492">
        <v>9999</v>
      </c>
      <c r="IA492">
        <v>999.9</v>
      </c>
      <c r="IB492">
        <v>9999</v>
      </c>
      <c r="IC492">
        <v>1.86325</v>
      </c>
      <c r="ID492">
        <v>1.86813</v>
      </c>
      <c r="IE492">
        <v>1.86784</v>
      </c>
      <c r="IF492">
        <v>1.86905</v>
      </c>
      <c r="IG492">
        <v>1.86982</v>
      </c>
      <c r="IH492">
        <v>1.86592</v>
      </c>
      <c r="II492">
        <v>1.867</v>
      </c>
      <c r="IJ492">
        <v>1.86844</v>
      </c>
      <c r="IK492">
        <v>5</v>
      </c>
      <c r="IL492">
        <v>0</v>
      </c>
      <c r="IM492">
        <v>0</v>
      </c>
      <c r="IN492">
        <v>0</v>
      </c>
      <c r="IO492" t="s">
        <v>441</v>
      </c>
      <c r="IP492" t="s">
        <v>442</v>
      </c>
      <c r="IQ492" t="s">
        <v>443</v>
      </c>
      <c r="IR492" t="s">
        <v>443</v>
      </c>
      <c r="IS492" t="s">
        <v>443</v>
      </c>
      <c r="IT492" t="s">
        <v>443</v>
      </c>
      <c r="IU492">
        <v>0</v>
      </c>
      <c r="IV492">
        <v>100</v>
      </c>
      <c r="IW492">
        <v>100</v>
      </c>
      <c r="IX492">
        <v>1.1</v>
      </c>
      <c r="IY492">
        <v>0.3151</v>
      </c>
      <c r="IZ492">
        <v>1.09748391826392</v>
      </c>
      <c r="JA492">
        <v>0</v>
      </c>
      <c r="JB492">
        <v>0</v>
      </c>
      <c r="JC492">
        <v>0</v>
      </c>
      <c r="JD492">
        <v>0.315191680746845</v>
      </c>
      <c r="JE492">
        <v>0</v>
      </c>
      <c r="JF492">
        <v>0</v>
      </c>
      <c r="JG492">
        <v>0</v>
      </c>
      <c r="JH492">
        <v>5</v>
      </c>
      <c r="JI492">
        <v>2273</v>
      </c>
      <c r="JJ492">
        <v>0</v>
      </c>
      <c r="JK492">
        <v>25</v>
      </c>
      <c r="JL492">
        <v>29356914.3</v>
      </c>
      <c r="JM492">
        <v>29356914.3</v>
      </c>
      <c r="JN492">
        <v>2.87964</v>
      </c>
      <c r="JO492">
        <v>2.60498</v>
      </c>
      <c r="JP492">
        <v>1.54785</v>
      </c>
      <c r="JQ492">
        <v>2.31689</v>
      </c>
      <c r="JR492">
        <v>1.64673</v>
      </c>
      <c r="JS492">
        <v>2.32544</v>
      </c>
      <c r="JT492">
        <v>34.1225</v>
      </c>
      <c r="JU492">
        <v>24.1751</v>
      </c>
      <c r="JV492">
        <v>18</v>
      </c>
      <c r="JW492">
        <v>500.952</v>
      </c>
      <c r="JX492">
        <v>404.232</v>
      </c>
      <c r="JY492">
        <v>29.732</v>
      </c>
      <c r="JZ492">
        <v>43.5337</v>
      </c>
      <c r="KA492">
        <v>29.9985</v>
      </c>
      <c r="KB492">
        <v>43.5127</v>
      </c>
      <c r="KC492">
        <v>43.4197</v>
      </c>
      <c r="KD492">
        <v>57.6699</v>
      </c>
      <c r="KE492">
        <v>0</v>
      </c>
      <c r="KF492">
        <v>100</v>
      </c>
      <c r="KG492">
        <v>29.7473</v>
      </c>
      <c r="KH492">
        <v>1541.96</v>
      </c>
      <c r="KI492">
        <v>34.6858</v>
      </c>
      <c r="KJ492">
        <v>94.534</v>
      </c>
      <c r="KK492">
        <v>91.6519</v>
      </c>
    </row>
    <row r="493" spans="1:297">
      <c r="A493">
        <v>477</v>
      </c>
      <c r="B493">
        <v>1761414864</v>
      </c>
      <c r="C493">
        <v>6683</v>
      </c>
      <c r="D493" t="s">
        <v>1400</v>
      </c>
      <c r="E493" t="s">
        <v>1401</v>
      </c>
      <c r="F493">
        <v>5</v>
      </c>
      <c r="G493" t="s">
        <v>1217</v>
      </c>
      <c r="H493" t="s">
        <v>436</v>
      </c>
      <c r="I493">
        <v>1761414855.84615</v>
      </c>
      <c r="J493">
        <f>(K493)/1000</f>
        <v>0</v>
      </c>
      <c r="K493">
        <f>IF(DP493, AN493, AH493)</f>
        <v>0</v>
      </c>
      <c r="L493">
        <f>IF(DP493, AI493, AG493)</f>
        <v>0</v>
      </c>
      <c r="M493">
        <f>DR493 - IF(AU493&gt;1, L493*DL493*100.0/(AW493), 0)</f>
        <v>0</v>
      </c>
      <c r="N493">
        <f>((T493-J493/2)*M493-L493)/(T493+J493/2)</f>
        <v>0</v>
      </c>
      <c r="O493">
        <f>N493*(DY493+DZ493)/1000.0</f>
        <v>0</v>
      </c>
      <c r="P493">
        <f>(DR493 - IF(AU493&gt;1, L493*DL493*100.0/(AW493), 0))*(DY493+DZ493)/1000.0</f>
        <v>0</v>
      </c>
      <c r="Q493">
        <f>2.0/((1/S493-1/R493)+SIGN(S493)*SQRT((1/S493-1/R493)*(1/S493-1/R493) + 4*DM493/((DM493+1)*(DM493+1))*(2*1/S493*1/R493-1/R493*1/R493)))</f>
        <v>0</v>
      </c>
      <c r="R493">
        <f>IF(LEFT(DN493,1)&lt;&gt;"0",IF(LEFT(DN493,1)="1",3.0,DO493),$D$5+$E$5*(EF493*DY493/($K$5*1000))+$F$5*(EF493*DY493/($K$5*1000))*MAX(MIN(DL493,$J$5),$I$5)*MAX(MIN(DL493,$J$5),$I$5)+$G$5*MAX(MIN(DL493,$J$5),$I$5)*(EF493*DY493/($K$5*1000))+$H$5*(EF493*DY493/($K$5*1000))*(EF493*DY493/($K$5*1000)))</f>
        <v>0</v>
      </c>
      <c r="S493">
        <f>J493*(1000-(1000*0.61365*exp(17.502*W493/(240.97+W493))/(DY493+DZ493)+DT493)/2)/(1000*0.61365*exp(17.502*W493/(240.97+W493))/(DY493+DZ493)-DT493)</f>
        <v>0</v>
      </c>
      <c r="T493">
        <f>1/((DM493+1)/(Q493/1.6)+1/(R493/1.37)) + DM493/((DM493+1)/(Q493/1.6) + DM493/(R493/1.37))</f>
        <v>0</v>
      </c>
      <c r="U493">
        <f>(DH493*DK493)</f>
        <v>0</v>
      </c>
      <c r="V493">
        <f>(EA493+(U493+2*0.95*5.67E-8*(((EA493+$B$7)+273)^4-(EA493+273)^4)-44100*J493)/(1.84*29.3*R493+8*0.95*5.67E-8*(EA493+273)^3))</f>
        <v>0</v>
      </c>
      <c r="W493">
        <f>($C$7*EB493+$D$7*EC493+$E$7*V493)</f>
        <v>0</v>
      </c>
      <c r="X493">
        <f>0.61365*exp(17.502*W493/(240.97+W493))</f>
        <v>0</v>
      </c>
      <c r="Y493">
        <f>(Z493/AA493*100)</f>
        <v>0</v>
      </c>
      <c r="Z493">
        <f>DT493*(DY493+DZ493)/1000</f>
        <v>0</v>
      </c>
      <c r="AA493">
        <f>0.61365*exp(17.502*EA493/(240.97+EA493))</f>
        <v>0</v>
      </c>
      <c r="AB493">
        <f>(X493-DT493*(DY493+DZ493)/1000)</f>
        <v>0</v>
      </c>
      <c r="AC493">
        <f>(-J493*44100)</f>
        <v>0</v>
      </c>
      <c r="AD493">
        <f>2*29.3*R493*0.92*(EA493-W493)</f>
        <v>0</v>
      </c>
      <c r="AE493">
        <f>2*0.95*5.67E-8*(((EA493+$B$7)+273)^4-(W493+273)^4)</f>
        <v>0</v>
      </c>
      <c r="AF493">
        <f>U493+AE493+AC493+AD493</f>
        <v>0</v>
      </c>
      <c r="AG493">
        <f>DX493*AU493*(DS493-DR493*(1000-AU493*DU493)/(1000-AU493*DT493))/(100*DL493)</f>
        <v>0</v>
      </c>
      <c r="AH493">
        <f>1000*DX493*AU493*(DT493-DU493)/(100*DL493*(1000-AU493*DT493))</f>
        <v>0</v>
      </c>
      <c r="AI493">
        <f>(AJ493 - AK493 - DY493*1E3/(8.314*(EA493+273.15)) * AM493/DX493 * AL493) * DX493/(100*DL493) * (1000 - DU493)/1000</f>
        <v>0</v>
      </c>
      <c r="AJ493">
        <v>1569.42212904451</v>
      </c>
      <c r="AK493">
        <v>1531.68751515151</v>
      </c>
      <c r="AL493">
        <v>3.46699246900333</v>
      </c>
      <c r="AM493">
        <v>65.3915502829197</v>
      </c>
      <c r="AN493">
        <f>(AP493 - AO493 + DY493*1E3/(8.314*(EA493+273.15)) * AR493/DX493 * AQ493) * DX493/(100*DL493) * 1000/(1000 - AP493)</f>
        <v>0</v>
      </c>
      <c r="AO493">
        <v>25.8300791692719</v>
      </c>
      <c r="AP493">
        <v>28.3019824242424</v>
      </c>
      <c r="AQ493">
        <v>-7.05281008853166e-05</v>
      </c>
      <c r="AR493">
        <v>110.494569577737</v>
      </c>
      <c r="AS493">
        <v>0</v>
      </c>
      <c r="AT493">
        <v>0</v>
      </c>
      <c r="AU493">
        <f>IF(AS493*$H$13&gt;=AW493,1.0,(AW493/(AW493-AS493*$H$13)))</f>
        <v>0</v>
      </c>
      <c r="AV493">
        <f>(AU493-1)*100</f>
        <v>0</v>
      </c>
      <c r="AW493">
        <f>MAX(0,($B$13+$C$13*EF493)/(1+$D$13*EF493)*DY493/(EA493+273)*$E$13)</f>
        <v>0</v>
      </c>
      <c r="AX493" t="s">
        <v>437</v>
      </c>
      <c r="AY493" t="s">
        <v>437</v>
      </c>
      <c r="AZ493">
        <v>0</v>
      </c>
      <c r="BA493">
        <v>0</v>
      </c>
      <c r="BB493">
        <f>1-AZ493/BA493</f>
        <v>0</v>
      </c>
      <c r="BC493">
        <v>0</v>
      </c>
      <c r="BD493" t="s">
        <v>437</v>
      </c>
      <c r="BE493" t="s">
        <v>437</v>
      </c>
      <c r="BF493">
        <v>0</v>
      </c>
      <c r="BG493">
        <v>0</v>
      </c>
      <c r="BH493">
        <f>1-BF493/BG493</f>
        <v>0</v>
      </c>
      <c r="BI493">
        <v>0.5</v>
      </c>
      <c r="BJ493">
        <f>DI493</f>
        <v>0</v>
      </c>
      <c r="BK493">
        <f>L493</f>
        <v>0</v>
      </c>
      <c r="BL493">
        <f>BH493*BI493*BJ493</f>
        <v>0</v>
      </c>
      <c r="BM493">
        <f>(BK493-BC493)/BJ493</f>
        <v>0</v>
      </c>
      <c r="BN493">
        <f>(BA493-BG493)/BG493</f>
        <v>0</v>
      </c>
      <c r="BO493">
        <f>AZ493/(BB493+AZ493/BG493)</f>
        <v>0</v>
      </c>
      <c r="BP493" t="s">
        <v>437</v>
      </c>
      <c r="BQ493">
        <v>0</v>
      </c>
      <c r="BR493">
        <f>IF(BQ493&lt;&gt;0, BQ493, BO493)</f>
        <v>0</v>
      </c>
      <c r="BS493">
        <f>1-BR493/BG493</f>
        <v>0</v>
      </c>
      <c r="BT493">
        <f>(BG493-BF493)/(BG493-BR493)</f>
        <v>0</v>
      </c>
      <c r="BU493">
        <f>(BA493-BG493)/(BA493-BR493)</f>
        <v>0</v>
      </c>
      <c r="BV493">
        <f>(BG493-BF493)/(BG493-AZ493)</f>
        <v>0</v>
      </c>
      <c r="BW493">
        <f>(BA493-BG493)/(BA493-AZ493)</f>
        <v>0</v>
      </c>
      <c r="BX493">
        <f>(BT493*BR493/BF493)</f>
        <v>0</v>
      </c>
      <c r="BY493">
        <f>(1-BX493)</f>
        <v>0</v>
      </c>
      <c r="DH493">
        <f>$B$11*EG493+$C$11*EH493+$F$11*ES493*(1-EV493)</f>
        <v>0</v>
      </c>
      <c r="DI493">
        <f>DH493*DJ493</f>
        <v>0</v>
      </c>
      <c r="DJ493">
        <f>($B$11*$D$9+$C$11*$D$9+$F$11*((FF493+EX493)/MAX(FF493+EX493+FG493, 0.1)*$I$9+FG493/MAX(FF493+EX493+FG493, 0.1)*$J$9))/($B$11+$C$11+$F$11)</f>
        <v>0</v>
      </c>
      <c r="DK493">
        <f>($B$11*$K$9+$C$11*$K$9+$F$11*((FF493+EX493)/MAX(FF493+EX493+FG493, 0.1)*$P$9+FG493/MAX(FF493+EX493+FG493, 0.1)*$Q$9))/($B$11+$C$11+$F$11)</f>
        <v>0</v>
      </c>
      <c r="DL493">
        <v>6</v>
      </c>
      <c r="DM493">
        <v>0.5</v>
      </c>
      <c r="DN493" t="s">
        <v>438</v>
      </c>
      <c r="DO493">
        <v>2</v>
      </c>
      <c r="DP493" t="b">
        <v>1</v>
      </c>
      <c r="DQ493">
        <v>1761414855.84615</v>
      </c>
      <c r="DR493">
        <v>1464.28846153846</v>
      </c>
      <c r="DS493">
        <v>1512.39692307692</v>
      </c>
      <c r="DT493">
        <v>28.3194692307692</v>
      </c>
      <c r="DU493">
        <v>25.8268076923077</v>
      </c>
      <c r="DV493">
        <v>1463.18923076923</v>
      </c>
      <c r="DW493">
        <v>28.0042692307692</v>
      </c>
      <c r="DX493">
        <v>500.046384615385</v>
      </c>
      <c r="DY493">
        <v>90.2795076923077</v>
      </c>
      <c r="DZ493">
        <v>0.0353307692307692</v>
      </c>
      <c r="EA493">
        <v>36.1073615384615</v>
      </c>
      <c r="EB493">
        <v>35.9910538461538</v>
      </c>
      <c r="EC493">
        <v>999.9</v>
      </c>
      <c r="ED493">
        <v>0</v>
      </c>
      <c r="EE493">
        <v>0</v>
      </c>
      <c r="EF493">
        <v>10027.0661538462</v>
      </c>
      <c r="EG493">
        <v>0</v>
      </c>
      <c r="EH493">
        <v>1276.56923076923</v>
      </c>
      <c r="EI493">
        <v>-48.1098615384615</v>
      </c>
      <c r="EJ493">
        <v>1506.96230769231</v>
      </c>
      <c r="EK493">
        <v>1552.49384615385</v>
      </c>
      <c r="EL493">
        <v>2.49264923076923</v>
      </c>
      <c r="EM493">
        <v>1512.39692307692</v>
      </c>
      <c r="EN493">
        <v>25.8268076923077</v>
      </c>
      <c r="EO493">
        <v>2.55666692307692</v>
      </c>
      <c r="EP493">
        <v>2.33163076923077</v>
      </c>
      <c r="EQ493">
        <v>21.3918076923077</v>
      </c>
      <c r="ER493">
        <v>19.8966076923077</v>
      </c>
      <c r="ES493">
        <v>1199.98076923077</v>
      </c>
      <c r="ET493">
        <v>0.967004384615385</v>
      </c>
      <c r="EU493">
        <v>0.0329955538461538</v>
      </c>
      <c r="EV493">
        <v>0</v>
      </c>
      <c r="EW493">
        <v>1329.79769230769</v>
      </c>
      <c r="EX493">
        <v>5.00059</v>
      </c>
      <c r="EY493">
        <v>16455.8615384615</v>
      </c>
      <c r="EZ493">
        <v>10358.5692307692</v>
      </c>
      <c r="FA493">
        <v>51.5429230769231</v>
      </c>
      <c r="FB493">
        <v>53.1297692307692</v>
      </c>
      <c r="FC493">
        <v>51.7833846153846</v>
      </c>
      <c r="FD493">
        <v>52.5813846153846</v>
      </c>
      <c r="FE493">
        <v>52.562</v>
      </c>
      <c r="FF493">
        <v>1155.55384615385</v>
      </c>
      <c r="FG493">
        <v>39.4269230769231</v>
      </c>
      <c r="FH493">
        <v>0</v>
      </c>
      <c r="FI493">
        <v>1761414824.5</v>
      </c>
      <c r="FJ493">
        <v>0</v>
      </c>
      <c r="FK493">
        <v>1329.70153846154</v>
      </c>
      <c r="FL493">
        <v>-2.35965812155561</v>
      </c>
      <c r="FM493">
        <v>-21.7572648769055</v>
      </c>
      <c r="FN493">
        <v>16455.5384615385</v>
      </c>
      <c r="FO493">
        <v>15</v>
      </c>
      <c r="FP493">
        <v>0</v>
      </c>
      <c r="FQ493" t="s">
        <v>439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-47.977115</v>
      </c>
      <c r="GD493">
        <v>-3.15650977443599</v>
      </c>
      <c r="GE493">
        <v>0.580405307759156</v>
      </c>
      <c r="GF493">
        <v>0</v>
      </c>
      <c r="GG493">
        <v>1329.83117647059</v>
      </c>
      <c r="GH493">
        <v>-1.5480519516498</v>
      </c>
      <c r="GI493">
        <v>0.267963613705069</v>
      </c>
      <c r="GJ493">
        <v>-1</v>
      </c>
      <c r="GK493">
        <v>2.502878</v>
      </c>
      <c r="GL493">
        <v>-0.178657443609021</v>
      </c>
      <c r="GM493">
        <v>0.0172110056649807</v>
      </c>
      <c r="GN493">
        <v>0</v>
      </c>
      <c r="GO493">
        <v>0</v>
      </c>
      <c r="GP493">
        <v>2</v>
      </c>
      <c r="GQ493" t="s">
        <v>473</v>
      </c>
      <c r="GR493">
        <v>3.12959</v>
      </c>
      <c r="GS493">
        <v>2.71347</v>
      </c>
      <c r="GT493">
        <v>0.205832</v>
      </c>
      <c r="GU493">
        <v>0.209775</v>
      </c>
      <c r="GV493">
        <v>0.111991</v>
      </c>
      <c r="GW493">
        <v>0.105286</v>
      </c>
      <c r="GX493">
        <v>29102.6</v>
      </c>
      <c r="GY493">
        <v>30769.8</v>
      </c>
      <c r="GZ493">
        <v>33250</v>
      </c>
      <c r="HA493">
        <v>35353.5</v>
      </c>
      <c r="HB493">
        <v>41971</v>
      </c>
      <c r="HC493">
        <v>45542.1</v>
      </c>
      <c r="HD493">
        <v>52093.4</v>
      </c>
      <c r="HE493">
        <v>56611.5</v>
      </c>
      <c r="HF493">
        <v>1.77638</v>
      </c>
      <c r="HG493">
        <v>1.64032</v>
      </c>
      <c r="HH493">
        <v>0.00504404</v>
      </c>
      <c r="HI493">
        <v>0</v>
      </c>
      <c r="HJ493">
        <v>35.9139</v>
      </c>
      <c r="HK493">
        <v>999.9</v>
      </c>
      <c r="HL493">
        <v>56.794</v>
      </c>
      <c r="HM493">
        <v>29.96</v>
      </c>
      <c r="HN493">
        <v>26.741</v>
      </c>
      <c r="HO493">
        <v>55.4778</v>
      </c>
      <c r="HP493">
        <v>42.3598</v>
      </c>
      <c r="HQ493">
        <v>1</v>
      </c>
      <c r="HR493">
        <v>1.36337</v>
      </c>
      <c r="HS493">
        <v>4.67745</v>
      </c>
      <c r="HT493">
        <v>20.073</v>
      </c>
      <c r="HU493">
        <v>5.19108</v>
      </c>
      <c r="HV493">
        <v>12.0099</v>
      </c>
      <c r="HW493">
        <v>4.9726</v>
      </c>
      <c r="HX493">
        <v>3.29495</v>
      </c>
      <c r="HY493">
        <v>9999</v>
      </c>
      <c r="HZ493">
        <v>9999</v>
      </c>
      <c r="IA493">
        <v>999.9</v>
      </c>
      <c r="IB493">
        <v>9999</v>
      </c>
      <c r="IC493">
        <v>1.86325</v>
      </c>
      <c r="ID493">
        <v>1.86813</v>
      </c>
      <c r="IE493">
        <v>1.86784</v>
      </c>
      <c r="IF493">
        <v>1.86905</v>
      </c>
      <c r="IG493">
        <v>1.86982</v>
      </c>
      <c r="IH493">
        <v>1.86593</v>
      </c>
      <c r="II493">
        <v>1.86698</v>
      </c>
      <c r="IJ493">
        <v>1.86843</v>
      </c>
      <c r="IK493">
        <v>5</v>
      </c>
      <c r="IL493">
        <v>0</v>
      </c>
      <c r="IM493">
        <v>0</v>
      </c>
      <c r="IN493">
        <v>0</v>
      </c>
      <c r="IO493" t="s">
        <v>441</v>
      </c>
      <c r="IP493" t="s">
        <v>442</v>
      </c>
      <c r="IQ493" t="s">
        <v>443</v>
      </c>
      <c r="IR493" t="s">
        <v>443</v>
      </c>
      <c r="IS493" t="s">
        <v>443</v>
      </c>
      <c r="IT493" t="s">
        <v>443</v>
      </c>
      <c r="IU493">
        <v>0</v>
      </c>
      <c r="IV493">
        <v>100</v>
      </c>
      <c r="IW493">
        <v>100</v>
      </c>
      <c r="IX493">
        <v>1.1</v>
      </c>
      <c r="IY493">
        <v>0.3152</v>
      </c>
      <c r="IZ493">
        <v>1.09748391826392</v>
      </c>
      <c r="JA493">
        <v>0</v>
      </c>
      <c r="JB493">
        <v>0</v>
      </c>
      <c r="JC493">
        <v>0</v>
      </c>
      <c r="JD493">
        <v>0.315191680746845</v>
      </c>
      <c r="JE493">
        <v>0</v>
      </c>
      <c r="JF493">
        <v>0</v>
      </c>
      <c r="JG493">
        <v>0</v>
      </c>
      <c r="JH493">
        <v>5</v>
      </c>
      <c r="JI493">
        <v>2273</v>
      </c>
      <c r="JJ493">
        <v>0</v>
      </c>
      <c r="JK493">
        <v>25</v>
      </c>
      <c r="JL493">
        <v>29356914.4</v>
      </c>
      <c r="JM493">
        <v>29356914.4</v>
      </c>
      <c r="JN493">
        <v>2.90405</v>
      </c>
      <c r="JO493">
        <v>2.59766</v>
      </c>
      <c r="JP493">
        <v>1.54785</v>
      </c>
      <c r="JQ493">
        <v>2.31689</v>
      </c>
      <c r="JR493">
        <v>1.64673</v>
      </c>
      <c r="JS493">
        <v>2.37427</v>
      </c>
      <c r="JT493">
        <v>34.1452</v>
      </c>
      <c r="JU493">
        <v>24.1751</v>
      </c>
      <c r="JV493">
        <v>18</v>
      </c>
      <c r="JW493">
        <v>500.667</v>
      </c>
      <c r="JX493">
        <v>404.451</v>
      </c>
      <c r="JY493">
        <v>29.7451</v>
      </c>
      <c r="JZ493">
        <v>43.5177</v>
      </c>
      <c r="KA493">
        <v>29.9985</v>
      </c>
      <c r="KB493">
        <v>43.4968</v>
      </c>
      <c r="KC493">
        <v>43.404</v>
      </c>
      <c r="KD493">
        <v>58.1429</v>
      </c>
      <c r="KE493">
        <v>0</v>
      </c>
      <c r="KF493">
        <v>100</v>
      </c>
      <c r="KG493">
        <v>29.7563</v>
      </c>
      <c r="KH493">
        <v>1562.13</v>
      </c>
      <c r="KI493">
        <v>34.6858</v>
      </c>
      <c r="KJ493">
        <v>94.536</v>
      </c>
      <c r="KK493">
        <v>91.6552</v>
      </c>
    </row>
    <row r="494" spans="1:297">
      <c r="A494">
        <v>478</v>
      </c>
      <c r="B494">
        <v>1761414869</v>
      </c>
      <c r="C494">
        <v>6688</v>
      </c>
      <c r="D494" t="s">
        <v>1402</v>
      </c>
      <c r="E494" t="s">
        <v>1403</v>
      </c>
      <c r="F494">
        <v>5</v>
      </c>
      <c r="G494" t="s">
        <v>1217</v>
      </c>
      <c r="H494" t="s">
        <v>436</v>
      </c>
      <c r="I494">
        <v>1761414860.84615</v>
      </c>
      <c r="J494">
        <f>(K494)/1000</f>
        <v>0</v>
      </c>
      <c r="K494">
        <f>IF(DP494, AN494, AH494)</f>
        <v>0</v>
      </c>
      <c r="L494">
        <f>IF(DP494, AI494, AG494)</f>
        <v>0</v>
      </c>
      <c r="M494">
        <f>DR494 - IF(AU494&gt;1, L494*DL494*100.0/(AW494), 0)</f>
        <v>0</v>
      </c>
      <c r="N494">
        <f>((T494-J494/2)*M494-L494)/(T494+J494/2)</f>
        <v>0</v>
      </c>
      <c r="O494">
        <f>N494*(DY494+DZ494)/1000.0</f>
        <v>0</v>
      </c>
      <c r="P494">
        <f>(DR494 - IF(AU494&gt;1, L494*DL494*100.0/(AW494), 0))*(DY494+DZ494)/1000.0</f>
        <v>0</v>
      </c>
      <c r="Q494">
        <f>2.0/((1/S494-1/R494)+SIGN(S494)*SQRT((1/S494-1/R494)*(1/S494-1/R494) + 4*DM494/((DM494+1)*(DM494+1))*(2*1/S494*1/R494-1/R494*1/R494)))</f>
        <v>0</v>
      </c>
      <c r="R494">
        <f>IF(LEFT(DN494,1)&lt;&gt;"0",IF(LEFT(DN494,1)="1",3.0,DO494),$D$5+$E$5*(EF494*DY494/($K$5*1000))+$F$5*(EF494*DY494/($K$5*1000))*MAX(MIN(DL494,$J$5),$I$5)*MAX(MIN(DL494,$J$5),$I$5)+$G$5*MAX(MIN(DL494,$J$5),$I$5)*(EF494*DY494/($K$5*1000))+$H$5*(EF494*DY494/($K$5*1000))*(EF494*DY494/($K$5*1000)))</f>
        <v>0</v>
      </c>
      <c r="S494">
        <f>J494*(1000-(1000*0.61365*exp(17.502*W494/(240.97+W494))/(DY494+DZ494)+DT494)/2)/(1000*0.61365*exp(17.502*W494/(240.97+W494))/(DY494+DZ494)-DT494)</f>
        <v>0</v>
      </c>
      <c r="T494">
        <f>1/((DM494+1)/(Q494/1.6)+1/(R494/1.37)) + DM494/((DM494+1)/(Q494/1.6) + DM494/(R494/1.37))</f>
        <v>0</v>
      </c>
      <c r="U494">
        <f>(DH494*DK494)</f>
        <v>0</v>
      </c>
      <c r="V494">
        <f>(EA494+(U494+2*0.95*5.67E-8*(((EA494+$B$7)+273)^4-(EA494+273)^4)-44100*J494)/(1.84*29.3*R494+8*0.95*5.67E-8*(EA494+273)^3))</f>
        <v>0</v>
      </c>
      <c r="W494">
        <f>($C$7*EB494+$D$7*EC494+$E$7*V494)</f>
        <v>0</v>
      </c>
      <c r="X494">
        <f>0.61365*exp(17.502*W494/(240.97+W494))</f>
        <v>0</v>
      </c>
      <c r="Y494">
        <f>(Z494/AA494*100)</f>
        <v>0</v>
      </c>
      <c r="Z494">
        <f>DT494*(DY494+DZ494)/1000</f>
        <v>0</v>
      </c>
      <c r="AA494">
        <f>0.61365*exp(17.502*EA494/(240.97+EA494))</f>
        <v>0</v>
      </c>
      <c r="AB494">
        <f>(X494-DT494*(DY494+DZ494)/1000)</f>
        <v>0</v>
      </c>
      <c r="AC494">
        <f>(-J494*44100)</f>
        <v>0</v>
      </c>
      <c r="AD494">
        <f>2*29.3*R494*0.92*(EA494-W494)</f>
        <v>0</v>
      </c>
      <c r="AE494">
        <f>2*0.95*5.67E-8*(((EA494+$B$7)+273)^4-(W494+273)^4)</f>
        <v>0</v>
      </c>
      <c r="AF494">
        <f>U494+AE494+AC494+AD494</f>
        <v>0</v>
      </c>
      <c r="AG494">
        <f>DX494*AU494*(DS494-DR494*(1000-AU494*DU494)/(1000-AU494*DT494))/(100*DL494)</f>
        <v>0</v>
      </c>
      <c r="AH494">
        <f>1000*DX494*AU494*(DT494-DU494)/(100*DL494*(1000-AU494*DT494))</f>
        <v>0</v>
      </c>
      <c r="AI494">
        <f>(AJ494 - AK494 - DY494*1E3/(8.314*(EA494+273.15)) * AM494/DX494 * AL494) * DX494/(100*DL494) * (1000 - DU494)/1000</f>
        <v>0</v>
      </c>
      <c r="AJ494">
        <v>1585.52893924917</v>
      </c>
      <c r="AK494">
        <v>1548.33793939394</v>
      </c>
      <c r="AL494">
        <v>3.34540770049963</v>
      </c>
      <c r="AM494">
        <v>65.3915502829197</v>
      </c>
      <c r="AN494">
        <f>(AP494 - AO494 + DY494*1E3/(8.314*(EA494+273.15)) * AR494/DX494 * AQ494) * DX494/(100*DL494) * 1000/(1000 - AP494)</f>
        <v>0</v>
      </c>
      <c r="AO494">
        <v>25.8353627251054</v>
      </c>
      <c r="AP494">
        <v>28.291583030303</v>
      </c>
      <c r="AQ494">
        <v>-5.68196265329254e-05</v>
      </c>
      <c r="AR494">
        <v>110.494569577737</v>
      </c>
      <c r="AS494">
        <v>0</v>
      </c>
      <c r="AT494">
        <v>0</v>
      </c>
      <c r="AU494">
        <f>IF(AS494*$H$13&gt;=AW494,1.0,(AW494/(AW494-AS494*$H$13)))</f>
        <v>0</v>
      </c>
      <c r="AV494">
        <f>(AU494-1)*100</f>
        <v>0</v>
      </c>
      <c r="AW494">
        <f>MAX(0,($B$13+$C$13*EF494)/(1+$D$13*EF494)*DY494/(EA494+273)*$E$13)</f>
        <v>0</v>
      </c>
      <c r="AX494" t="s">
        <v>437</v>
      </c>
      <c r="AY494" t="s">
        <v>437</v>
      </c>
      <c r="AZ494">
        <v>0</v>
      </c>
      <c r="BA494">
        <v>0</v>
      </c>
      <c r="BB494">
        <f>1-AZ494/BA494</f>
        <v>0</v>
      </c>
      <c r="BC494">
        <v>0</v>
      </c>
      <c r="BD494" t="s">
        <v>437</v>
      </c>
      <c r="BE494" t="s">
        <v>437</v>
      </c>
      <c r="BF494">
        <v>0</v>
      </c>
      <c r="BG494">
        <v>0</v>
      </c>
      <c r="BH494">
        <f>1-BF494/BG494</f>
        <v>0</v>
      </c>
      <c r="BI494">
        <v>0.5</v>
      </c>
      <c r="BJ494">
        <f>DI494</f>
        <v>0</v>
      </c>
      <c r="BK494">
        <f>L494</f>
        <v>0</v>
      </c>
      <c r="BL494">
        <f>BH494*BI494*BJ494</f>
        <v>0</v>
      </c>
      <c r="BM494">
        <f>(BK494-BC494)/BJ494</f>
        <v>0</v>
      </c>
      <c r="BN494">
        <f>(BA494-BG494)/BG494</f>
        <v>0</v>
      </c>
      <c r="BO494">
        <f>AZ494/(BB494+AZ494/BG494)</f>
        <v>0</v>
      </c>
      <c r="BP494" t="s">
        <v>437</v>
      </c>
      <c r="BQ494">
        <v>0</v>
      </c>
      <c r="BR494">
        <f>IF(BQ494&lt;&gt;0, BQ494, BO494)</f>
        <v>0</v>
      </c>
      <c r="BS494">
        <f>1-BR494/BG494</f>
        <v>0</v>
      </c>
      <c r="BT494">
        <f>(BG494-BF494)/(BG494-BR494)</f>
        <v>0</v>
      </c>
      <c r="BU494">
        <f>(BA494-BG494)/(BA494-BR494)</f>
        <v>0</v>
      </c>
      <c r="BV494">
        <f>(BG494-BF494)/(BG494-AZ494)</f>
        <v>0</v>
      </c>
      <c r="BW494">
        <f>(BA494-BG494)/(BA494-AZ494)</f>
        <v>0</v>
      </c>
      <c r="BX494">
        <f>(BT494*BR494/BF494)</f>
        <v>0</v>
      </c>
      <c r="BY494">
        <f>(1-BX494)</f>
        <v>0</v>
      </c>
      <c r="DH494">
        <f>$B$11*EG494+$C$11*EH494+$F$11*ES494*(1-EV494)</f>
        <v>0</v>
      </c>
      <c r="DI494">
        <f>DH494*DJ494</f>
        <v>0</v>
      </c>
      <c r="DJ494">
        <f>($B$11*$D$9+$C$11*$D$9+$F$11*((FF494+EX494)/MAX(FF494+EX494+FG494, 0.1)*$I$9+FG494/MAX(FF494+EX494+FG494, 0.1)*$J$9))/($B$11+$C$11+$F$11)</f>
        <v>0</v>
      </c>
      <c r="DK494">
        <f>($B$11*$K$9+$C$11*$K$9+$F$11*((FF494+EX494)/MAX(FF494+EX494+FG494, 0.1)*$P$9+FG494/MAX(FF494+EX494+FG494, 0.1)*$Q$9))/($B$11+$C$11+$F$11)</f>
        <v>0</v>
      </c>
      <c r="DL494">
        <v>6</v>
      </c>
      <c r="DM494">
        <v>0.5</v>
      </c>
      <c r="DN494" t="s">
        <v>438</v>
      </c>
      <c r="DO494">
        <v>2</v>
      </c>
      <c r="DP494" t="b">
        <v>1</v>
      </c>
      <c r="DQ494">
        <v>1761414860.84615</v>
      </c>
      <c r="DR494">
        <v>1480.93307692308</v>
      </c>
      <c r="DS494">
        <v>1528.97615384615</v>
      </c>
      <c r="DT494">
        <v>28.3075846153846</v>
      </c>
      <c r="DU494">
        <v>25.8300769230769</v>
      </c>
      <c r="DV494">
        <v>1479.83461538462</v>
      </c>
      <c r="DW494">
        <v>27.9923923076923</v>
      </c>
      <c r="DX494">
        <v>500.023692307692</v>
      </c>
      <c r="DY494">
        <v>90.28</v>
      </c>
      <c r="DZ494">
        <v>0.0352108384615385</v>
      </c>
      <c r="EA494">
        <v>36.1059230769231</v>
      </c>
      <c r="EB494">
        <v>35.9881923076923</v>
      </c>
      <c r="EC494">
        <v>999.9</v>
      </c>
      <c r="ED494">
        <v>0</v>
      </c>
      <c r="EE494">
        <v>0</v>
      </c>
      <c r="EF494">
        <v>10015.6715384615</v>
      </c>
      <c r="EG494">
        <v>0</v>
      </c>
      <c r="EH494">
        <v>1276.58461538462</v>
      </c>
      <c r="EI494">
        <v>-48.0424153846154</v>
      </c>
      <c r="EJ494">
        <v>1524.07384615385</v>
      </c>
      <c r="EK494">
        <v>1569.51769230769</v>
      </c>
      <c r="EL494">
        <v>2.47750384615385</v>
      </c>
      <c r="EM494">
        <v>1528.97615384615</v>
      </c>
      <c r="EN494">
        <v>25.8300769230769</v>
      </c>
      <c r="EO494">
        <v>2.55561</v>
      </c>
      <c r="EP494">
        <v>2.33194</v>
      </c>
      <c r="EQ494">
        <v>21.3850461538462</v>
      </c>
      <c r="ER494">
        <v>19.8987384615385</v>
      </c>
      <c r="ES494">
        <v>1199.98384615385</v>
      </c>
      <c r="ET494">
        <v>0.967006153846154</v>
      </c>
      <c r="EU494">
        <v>0.0329937615384615</v>
      </c>
      <c r="EV494">
        <v>0</v>
      </c>
      <c r="EW494">
        <v>1329.57923076923</v>
      </c>
      <c r="EX494">
        <v>5.00059</v>
      </c>
      <c r="EY494">
        <v>16453.8461538462</v>
      </c>
      <c r="EZ494">
        <v>10358.6153846154</v>
      </c>
      <c r="FA494">
        <v>51.5286153846154</v>
      </c>
      <c r="FB494">
        <v>53.125</v>
      </c>
      <c r="FC494">
        <v>51.7643076923077</v>
      </c>
      <c r="FD494">
        <v>52.562</v>
      </c>
      <c r="FE494">
        <v>52.562</v>
      </c>
      <c r="FF494">
        <v>1155.55923076923</v>
      </c>
      <c r="FG494">
        <v>39.4246153846154</v>
      </c>
      <c r="FH494">
        <v>0</v>
      </c>
      <c r="FI494">
        <v>1761414829.3</v>
      </c>
      <c r="FJ494">
        <v>0</v>
      </c>
      <c r="FK494">
        <v>1329.50076923077</v>
      </c>
      <c r="FL494">
        <v>-2.36786324950527</v>
      </c>
      <c r="FM494">
        <v>-25.9658119218105</v>
      </c>
      <c r="FN494">
        <v>16453.5961538462</v>
      </c>
      <c r="FO494">
        <v>15</v>
      </c>
      <c r="FP494">
        <v>0</v>
      </c>
      <c r="FQ494" t="s">
        <v>439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-48.0612333333333</v>
      </c>
      <c r="GD494">
        <v>1.11393506493497</v>
      </c>
      <c r="GE494">
        <v>0.458707581231622</v>
      </c>
      <c r="GF494">
        <v>0</v>
      </c>
      <c r="GG494">
        <v>1329.66617647059</v>
      </c>
      <c r="GH494">
        <v>-2.32223071408712</v>
      </c>
      <c r="GI494">
        <v>0.304785505154436</v>
      </c>
      <c r="GJ494">
        <v>-1</v>
      </c>
      <c r="GK494">
        <v>2.48886047619048</v>
      </c>
      <c r="GL494">
        <v>-0.179644675324671</v>
      </c>
      <c r="GM494">
        <v>0.0181666094737913</v>
      </c>
      <c r="GN494">
        <v>0</v>
      </c>
      <c r="GO494">
        <v>0</v>
      </c>
      <c r="GP494">
        <v>2</v>
      </c>
      <c r="GQ494" t="s">
        <v>473</v>
      </c>
      <c r="GR494">
        <v>3.12952</v>
      </c>
      <c r="GS494">
        <v>2.71331</v>
      </c>
      <c r="GT494">
        <v>0.207222</v>
      </c>
      <c r="GU494">
        <v>0.211225</v>
      </c>
      <c r="GV494">
        <v>0.111964</v>
      </c>
      <c r="GW494">
        <v>0.105296</v>
      </c>
      <c r="GX494">
        <v>29052.4</v>
      </c>
      <c r="GY494">
        <v>30714.4</v>
      </c>
      <c r="GZ494">
        <v>33251</v>
      </c>
      <c r="HA494">
        <v>35355</v>
      </c>
      <c r="HB494">
        <v>41973.3</v>
      </c>
      <c r="HC494">
        <v>45543.5</v>
      </c>
      <c r="HD494">
        <v>52094.6</v>
      </c>
      <c r="HE494">
        <v>56613.7</v>
      </c>
      <c r="HF494">
        <v>1.77643</v>
      </c>
      <c r="HG494">
        <v>1.64075</v>
      </c>
      <c r="HH494">
        <v>0.00396371</v>
      </c>
      <c r="HI494">
        <v>0</v>
      </c>
      <c r="HJ494">
        <v>35.9139</v>
      </c>
      <c r="HK494">
        <v>999.9</v>
      </c>
      <c r="HL494">
        <v>56.818</v>
      </c>
      <c r="HM494">
        <v>29.96</v>
      </c>
      <c r="HN494">
        <v>26.7523</v>
      </c>
      <c r="HO494">
        <v>55.0978</v>
      </c>
      <c r="HP494">
        <v>42.6923</v>
      </c>
      <c r="HQ494">
        <v>1</v>
      </c>
      <c r="HR494">
        <v>1.36193</v>
      </c>
      <c r="HS494">
        <v>4.66591</v>
      </c>
      <c r="HT494">
        <v>20.0734</v>
      </c>
      <c r="HU494">
        <v>5.19093</v>
      </c>
      <c r="HV494">
        <v>12.0099</v>
      </c>
      <c r="HW494">
        <v>4.972</v>
      </c>
      <c r="HX494">
        <v>3.29495</v>
      </c>
      <c r="HY494">
        <v>9999</v>
      </c>
      <c r="HZ494">
        <v>9999</v>
      </c>
      <c r="IA494">
        <v>999.9</v>
      </c>
      <c r="IB494">
        <v>9999</v>
      </c>
      <c r="IC494">
        <v>1.86325</v>
      </c>
      <c r="ID494">
        <v>1.86813</v>
      </c>
      <c r="IE494">
        <v>1.86784</v>
      </c>
      <c r="IF494">
        <v>1.86905</v>
      </c>
      <c r="IG494">
        <v>1.86981</v>
      </c>
      <c r="IH494">
        <v>1.86593</v>
      </c>
      <c r="II494">
        <v>1.86699</v>
      </c>
      <c r="IJ494">
        <v>1.86843</v>
      </c>
      <c r="IK494">
        <v>5</v>
      </c>
      <c r="IL494">
        <v>0</v>
      </c>
      <c r="IM494">
        <v>0</v>
      </c>
      <c r="IN494">
        <v>0</v>
      </c>
      <c r="IO494" t="s">
        <v>441</v>
      </c>
      <c r="IP494" t="s">
        <v>442</v>
      </c>
      <c r="IQ494" t="s">
        <v>443</v>
      </c>
      <c r="IR494" t="s">
        <v>443</v>
      </c>
      <c r="IS494" t="s">
        <v>443</v>
      </c>
      <c r="IT494" t="s">
        <v>443</v>
      </c>
      <c r="IU494">
        <v>0</v>
      </c>
      <c r="IV494">
        <v>100</v>
      </c>
      <c r="IW494">
        <v>100</v>
      </c>
      <c r="IX494">
        <v>1.1</v>
      </c>
      <c r="IY494">
        <v>0.3152</v>
      </c>
      <c r="IZ494">
        <v>1.09748391826392</v>
      </c>
      <c r="JA494">
        <v>0</v>
      </c>
      <c r="JB494">
        <v>0</v>
      </c>
      <c r="JC494">
        <v>0</v>
      </c>
      <c r="JD494">
        <v>0.315191680746845</v>
      </c>
      <c r="JE494">
        <v>0</v>
      </c>
      <c r="JF494">
        <v>0</v>
      </c>
      <c r="JG494">
        <v>0</v>
      </c>
      <c r="JH494">
        <v>5</v>
      </c>
      <c r="JI494">
        <v>2273</v>
      </c>
      <c r="JJ494">
        <v>0</v>
      </c>
      <c r="JK494">
        <v>25</v>
      </c>
      <c r="JL494">
        <v>29356914.5</v>
      </c>
      <c r="JM494">
        <v>29356914.5</v>
      </c>
      <c r="JN494">
        <v>2.92969</v>
      </c>
      <c r="JO494">
        <v>2.6001</v>
      </c>
      <c r="JP494">
        <v>1.54785</v>
      </c>
      <c r="JQ494">
        <v>2.31689</v>
      </c>
      <c r="JR494">
        <v>1.64673</v>
      </c>
      <c r="JS494">
        <v>2.31567</v>
      </c>
      <c r="JT494">
        <v>34.1452</v>
      </c>
      <c r="JU494">
        <v>24.1751</v>
      </c>
      <c r="JV494">
        <v>18</v>
      </c>
      <c r="JW494">
        <v>500.588</v>
      </c>
      <c r="JX494">
        <v>404.62</v>
      </c>
      <c r="JY494">
        <v>29.7557</v>
      </c>
      <c r="JZ494">
        <v>43.5029</v>
      </c>
      <c r="KA494">
        <v>29.9987</v>
      </c>
      <c r="KB494">
        <v>43.4799</v>
      </c>
      <c r="KC494">
        <v>43.3871</v>
      </c>
      <c r="KD494">
        <v>58.6697</v>
      </c>
      <c r="KE494">
        <v>0</v>
      </c>
      <c r="KF494">
        <v>100</v>
      </c>
      <c r="KG494">
        <v>29.7624</v>
      </c>
      <c r="KH494">
        <v>1575.73</v>
      </c>
      <c r="KI494">
        <v>34.6858</v>
      </c>
      <c r="KJ494">
        <v>94.5385</v>
      </c>
      <c r="KK494">
        <v>91.6589</v>
      </c>
    </row>
    <row r="495" spans="1:297">
      <c r="A495">
        <v>479</v>
      </c>
      <c r="B495">
        <v>1761414874</v>
      </c>
      <c r="C495">
        <v>6693</v>
      </c>
      <c r="D495" t="s">
        <v>1404</v>
      </c>
      <c r="E495" t="s">
        <v>1405</v>
      </c>
      <c r="F495">
        <v>5</v>
      </c>
      <c r="G495" t="s">
        <v>1217</v>
      </c>
      <c r="H495" t="s">
        <v>436</v>
      </c>
      <c r="I495">
        <v>1761414865.84615</v>
      </c>
      <c r="J495">
        <f>(K495)/1000</f>
        <v>0</v>
      </c>
      <c r="K495">
        <f>IF(DP495, AN495, AH495)</f>
        <v>0</v>
      </c>
      <c r="L495">
        <f>IF(DP495, AI495, AG495)</f>
        <v>0</v>
      </c>
      <c r="M495">
        <f>DR495 - IF(AU495&gt;1, L495*DL495*100.0/(AW495), 0)</f>
        <v>0</v>
      </c>
      <c r="N495">
        <f>((T495-J495/2)*M495-L495)/(T495+J495/2)</f>
        <v>0</v>
      </c>
      <c r="O495">
        <f>N495*(DY495+DZ495)/1000.0</f>
        <v>0</v>
      </c>
      <c r="P495">
        <f>(DR495 - IF(AU495&gt;1, L495*DL495*100.0/(AW495), 0))*(DY495+DZ495)/1000.0</f>
        <v>0</v>
      </c>
      <c r="Q495">
        <f>2.0/((1/S495-1/R495)+SIGN(S495)*SQRT((1/S495-1/R495)*(1/S495-1/R495) + 4*DM495/((DM495+1)*(DM495+1))*(2*1/S495*1/R495-1/R495*1/R495)))</f>
        <v>0</v>
      </c>
      <c r="R495">
        <f>IF(LEFT(DN495,1)&lt;&gt;"0",IF(LEFT(DN495,1)="1",3.0,DO495),$D$5+$E$5*(EF495*DY495/($K$5*1000))+$F$5*(EF495*DY495/($K$5*1000))*MAX(MIN(DL495,$J$5),$I$5)*MAX(MIN(DL495,$J$5),$I$5)+$G$5*MAX(MIN(DL495,$J$5),$I$5)*(EF495*DY495/($K$5*1000))+$H$5*(EF495*DY495/($K$5*1000))*(EF495*DY495/($K$5*1000)))</f>
        <v>0</v>
      </c>
      <c r="S495">
        <f>J495*(1000-(1000*0.61365*exp(17.502*W495/(240.97+W495))/(DY495+DZ495)+DT495)/2)/(1000*0.61365*exp(17.502*W495/(240.97+W495))/(DY495+DZ495)-DT495)</f>
        <v>0</v>
      </c>
      <c r="T495">
        <f>1/((DM495+1)/(Q495/1.6)+1/(R495/1.37)) + DM495/((DM495+1)/(Q495/1.6) + DM495/(R495/1.37))</f>
        <v>0</v>
      </c>
      <c r="U495">
        <f>(DH495*DK495)</f>
        <v>0</v>
      </c>
      <c r="V495">
        <f>(EA495+(U495+2*0.95*5.67E-8*(((EA495+$B$7)+273)^4-(EA495+273)^4)-44100*J495)/(1.84*29.3*R495+8*0.95*5.67E-8*(EA495+273)^3))</f>
        <v>0</v>
      </c>
      <c r="W495">
        <f>($C$7*EB495+$D$7*EC495+$E$7*V495)</f>
        <v>0</v>
      </c>
      <c r="X495">
        <f>0.61365*exp(17.502*W495/(240.97+W495))</f>
        <v>0</v>
      </c>
      <c r="Y495">
        <f>(Z495/AA495*100)</f>
        <v>0</v>
      </c>
      <c r="Z495">
        <f>DT495*(DY495+DZ495)/1000</f>
        <v>0</v>
      </c>
      <c r="AA495">
        <f>0.61365*exp(17.502*EA495/(240.97+EA495))</f>
        <v>0</v>
      </c>
      <c r="AB495">
        <f>(X495-DT495*(DY495+DZ495)/1000)</f>
        <v>0</v>
      </c>
      <c r="AC495">
        <f>(-J495*44100)</f>
        <v>0</v>
      </c>
      <c r="AD495">
        <f>2*29.3*R495*0.92*(EA495-W495)</f>
        <v>0</v>
      </c>
      <c r="AE495">
        <f>2*0.95*5.67E-8*(((EA495+$B$7)+273)^4-(W495+273)^4)</f>
        <v>0</v>
      </c>
      <c r="AF495">
        <f>U495+AE495+AC495+AD495</f>
        <v>0</v>
      </c>
      <c r="AG495">
        <f>DX495*AU495*(DS495-DR495*(1000-AU495*DU495)/(1000-AU495*DT495))/(100*DL495)</f>
        <v>0</v>
      </c>
      <c r="AH495">
        <f>1000*DX495*AU495*(DT495-DU495)/(100*DL495*(1000-AU495*DT495))</f>
        <v>0</v>
      </c>
      <c r="AI495">
        <f>(AJ495 - AK495 - DY495*1E3/(8.314*(EA495+273.15)) * AM495/DX495 * AL495) * DX495/(100*DL495) * (1000 - DU495)/1000</f>
        <v>0</v>
      </c>
      <c r="AJ495">
        <v>1603.15259913965</v>
      </c>
      <c r="AK495">
        <v>1565.46472727273</v>
      </c>
      <c r="AL495">
        <v>3.40114080943933</v>
      </c>
      <c r="AM495">
        <v>65.3915502829197</v>
      </c>
      <c r="AN495">
        <f>(AP495 - AO495 + DY495*1E3/(8.314*(EA495+273.15)) * AR495/DX495 * AQ495) * DX495/(100*DL495) * 1000/(1000 - AP495)</f>
        <v>0</v>
      </c>
      <c r="AO495">
        <v>25.8356966249843</v>
      </c>
      <c r="AP495">
        <v>28.2806563636364</v>
      </c>
      <c r="AQ495">
        <v>-6.50086941539807e-05</v>
      </c>
      <c r="AR495">
        <v>110.494569577737</v>
      </c>
      <c r="AS495">
        <v>0</v>
      </c>
      <c r="AT495">
        <v>0</v>
      </c>
      <c r="AU495">
        <f>IF(AS495*$H$13&gt;=AW495,1.0,(AW495/(AW495-AS495*$H$13)))</f>
        <v>0</v>
      </c>
      <c r="AV495">
        <f>(AU495-1)*100</f>
        <v>0</v>
      </c>
      <c r="AW495">
        <f>MAX(0,($B$13+$C$13*EF495)/(1+$D$13*EF495)*DY495/(EA495+273)*$E$13)</f>
        <v>0</v>
      </c>
      <c r="AX495" t="s">
        <v>437</v>
      </c>
      <c r="AY495" t="s">
        <v>437</v>
      </c>
      <c r="AZ495">
        <v>0</v>
      </c>
      <c r="BA495">
        <v>0</v>
      </c>
      <c r="BB495">
        <f>1-AZ495/BA495</f>
        <v>0</v>
      </c>
      <c r="BC495">
        <v>0</v>
      </c>
      <c r="BD495" t="s">
        <v>437</v>
      </c>
      <c r="BE495" t="s">
        <v>437</v>
      </c>
      <c r="BF495">
        <v>0</v>
      </c>
      <c r="BG495">
        <v>0</v>
      </c>
      <c r="BH495">
        <f>1-BF495/BG495</f>
        <v>0</v>
      </c>
      <c r="BI495">
        <v>0.5</v>
      </c>
      <c r="BJ495">
        <f>DI495</f>
        <v>0</v>
      </c>
      <c r="BK495">
        <f>L495</f>
        <v>0</v>
      </c>
      <c r="BL495">
        <f>BH495*BI495*BJ495</f>
        <v>0</v>
      </c>
      <c r="BM495">
        <f>(BK495-BC495)/BJ495</f>
        <v>0</v>
      </c>
      <c r="BN495">
        <f>(BA495-BG495)/BG495</f>
        <v>0</v>
      </c>
      <c r="BO495">
        <f>AZ495/(BB495+AZ495/BG495)</f>
        <v>0</v>
      </c>
      <c r="BP495" t="s">
        <v>437</v>
      </c>
      <c r="BQ495">
        <v>0</v>
      </c>
      <c r="BR495">
        <f>IF(BQ495&lt;&gt;0, BQ495, BO495)</f>
        <v>0</v>
      </c>
      <c r="BS495">
        <f>1-BR495/BG495</f>
        <v>0</v>
      </c>
      <c r="BT495">
        <f>(BG495-BF495)/(BG495-BR495)</f>
        <v>0</v>
      </c>
      <c r="BU495">
        <f>(BA495-BG495)/(BA495-BR495)</f>
        <v>0</v>
      </c>
      <c r="BV495">
        <f>(BG495-BF495)/(BG495-AZ495)</f>
        <v>0</v>
      </c>
      <c r="BW495">
        <f>(BA495-BG495)/(BA495-AZ495)</f>
        <v>0</v>
      </c>
      <c r="BX495">
        <f>(BT495*BR495/BF495)</f>
        <v>0</v>
      </c>
      <c r="BY495">
        <f>(1-BX495)</f>
        <v>0</v>
      </c>
      <c r="DH495">
        <f>$B$11*EG495+$C$11*EH495+$F$11*ES495*(1-EV495)</f>
        <v>0</v>
      </c>
      <c r="DI495">
        <f>DH495*DJ495</f>
        <v>0</v>
      </c>
      <c r="DJ495">
        <f>($B$11*$D$9+$C$11*$D$9+$F$11*((FF495+EX495)/MAX(FF495+EX495+FG495, 0.1)*$I$9+FG495/MAX(FF495+EX495+FG495, 0.1)*$J$9))/($B$11+$C$11+$F$11)</f>
        <v>0</v>
      </c>
      <c r="DK495">
        <f>($B$11*$K$9+$C$11*$K$9+$F$11*((FF495+EX495)/MAX(FF495+EX495+FG495, 0.1)*$P$9+FG495/MAX(FF495+EX495+FG495, 0.1)*$Q$9))/($B$11+$C$11+$F$11)</f>
        <v>0</v>
      </c>
      <c r="DL495">
        <v>6</v>
      </c>
      <c r="DM495">
        <v>0.5</v>
      </c>
      <c r="DN495" t="s">
        <v>438</v>
      </c>
      <c r="DO495">
        <v>2</v>
      </c>
      <c r="DP495" t="b">
        <v>1</v>
      </c>
      <c r="DQ495">
        <v>1761414865.84615</v>
      </c>
      <c r="DR495">
        <v>1497.55384615385</v>
      </c>
      <c r="DS495">
        <v>1545.64615384615</v>
      </c>
      <c r="DT495">
        <v>28.2963384615385</v>
      </c>
      <c r="DU495">
        <v>25.8328076923077</v>
      </c>
      <c r="DV495">
        <v>1496.45538461538</v>
      </c>
      <c r="DW495">
        <v>27.9811461538462</v>
      </c>
      <c r="DX495">
        <v>500.007692307692</v>
      </c>
      <c r="DY495">
        <v>90.2812538461538</v>
      </c>
      <c r="DZ495">
        <v>0.0353259692307692</v>
      </c>
      <c r="EA495">
        <v>36.1034076923077</v>
      </c>
      <c r="EB495">
        <v>35.9859923076923</v>
      </c>
      <c r="EC495">
        <v>999.9</v>
      </c>
      <c r="ED495">
        <v>0</v>
      </c>
      <c r="EE495">
        <v>0</v>
      </c>
      <c r="EF495">
        <v>9993.84230769231</v>
      </c>
      <c r="EG495">
        <v>0</v>
      </c>
      <c r="EH495">
        <v>1276.60538461538</v>
      </c>
      <c r="EI495">
        <v>-48.0920615384615</v>
      </c>
      <c r="EJ495">
        <v>1541.16076923077</v>
      </c>
      <c r="EK495">
        <v>1586.63384615385</v>
      </c>
      <c r="EL495">
        <v>2.46352846153846</v>
      </c>
      <c r="EM495">
        <v>1545.64615384615</v>
      </c>
      <c r="EN495">
        <v>25.8328076923077</v>
      </c>
      <c r="EO495">
        <v>2.55462923076923</v>
      </c>
      <c r="EP495">
        <v>2.33221846153846</v>
      </c>
      <c r="EQ495">
        <v>21.3787846153846</v>
      </c>
      <c r="ER495">
        <v>19.9006692307692</v>
      </c>
      <c r="ES495">
        <v>1199.97076923077</v>
      </c>
      <c r="ET495">
        <v>0.967003538461538</v>
      </c>
      <c r="EU495">
        <v>0.0329962615384615</v>
      </c>
      <c r="EV495">
        <v>0</v>
      </c>
      <c r="EW495">
        <v>1329.39923076923</v>
      </c>
      <c r="EX495">
        <v>5.00059</v>
      </c>
      <c r="EY495">
        <v>16451.4384615385</v>
      </c>
      <c r="EZ495">
        <v>10358.4923076923</v>
      </c>
      <c r="FA495">
        <v>51.5142307692308</v>
      </c>
      <c r="FB495">
        <v>53.1201538461538</v>
      </c>
      <c r="FC495">
        <v>51.75</v>
      </c>
      <c r="FD495">
        <v>52.562</v>
      </c>
      <c r="FE495">
        <v>52.562</v>
      </c>
      <c r="FF495">
        <v>1155.54384615385</v>
      </c>
      <c r="FG495">
        <v>39.4269230769231</v>
      </c>
      <c r="FH495">
        <v>0</v>
      </c>
      <c r="FI495">
        <v>1761414834.1</v>
      </c>
      <c r="FJ495">
        <v>0</v>
      </c>
      <c r="FK495">
        <v>1329.38807692308</v>
      </c>
      <c r="FL495">
        <v>-1.99350427564456</v>
      </c>
      <c r="FM495">
        <v>-27.6410254278134</v>
      </c>
      <c r="FN495">
        <v>16451.6653846154</v>
      </c>
      <c r="FO495">
        <v>15</v>
      </c>
      <c r="FP495">
        <v>0</v>
      </c>
      <c r="FQ495" t="s">
        <v>439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-48.0700904761905</v>
      </c>
      <c r="GD495">
        <v>-0.223706493506477</v>
      </c>
      <c r="GE495">
        <v>0.451692221281748</v>
      </c>
      <c r="GF495">
        <v>1</v>
      </c>
      <c r="GG495">
        <v>1329.48735294118</v>
      </c>
      <c r="GH495">
        <v>-1.93628724208143</v>
      </c>
      <c r="GI495">
        <v>0.287834805804535</v>
      </c>
      <c r="GJ495">
        <v>-1</v>
      </c>
      <c r="GK495">
        <v>2.47161428571429</v>
      </c>
      <c r="GL495">
        <v>-0.171850909090909</v>
      </c>
      <c r="GM495">
        <v>0.0174076172630119</v>
      </c>
      <c r="GN495">
        <v>0</v>
      </c>
      <c r="GO495">
        <v>1</v>
      </c>
      <c r="GP495">
        <v>2</v>
      </c>
      <c r="GQ495" t="s">
        <v>446</v>
      </c>
      <c r="GR495">
        <v>3.12965</v>
      </c>
      <c r="GS495">
        <v>2.71315</v>
      </c>
      <c r="GT495">
        <v>0.208622</v>
      </c>
      <c r="GU495">
        <v>0.212561</v>
      </c>
      <c r="GV495">
        <v>0.111942</v>
      </c>
      <c r="GW495">
        <v>0.105306</v>
      </c>
      <c r="GX495">
        <v>29001.5</v>
      </c>
      <c r="GY495">
        <v>30662.9</v>
      </c>
      <c r="GZ495">
        <v>33251.8</v>
      </c>
      <c r="HA495">
        <v>35355.9</v>
      </c>
      <c r="HB495">
        <v>41975.1</v>
      </c>
      <c r="HC495">
        <v>45544.1</v>
      </c>
      <c r="HD495">
        <v>52095.5</v>
      </c>
      <c r="HE495">
        <v>56614.9</v>
      </c>
      <c r="HF495">
        <v>1.77708</v>
      </c>
      <c r="HG495">
        <v>1.64075</v>
      </c>
      <c r="HH495">
        <v>0.00493973</v>
      </c>
      <c r="HI495">
        <v>0</v>
      </c>
      <c r="HJ495">
        <v>35.9144</v>
      </c>
      <c r="HK495">
        <v>999.9</v>
      </c>
      <c r="HL495">
        <v>56.794</v>
      </c>
      <c r="HM495">
        <v>29.96</v>
      </c>
      <c r="HN495">
        <v>26.7387</v>
      </c>
      <c r="HO495">
        <v>55.1378</v>
      </c>
      <c r="HP495">
        <v>42.5601</v>
      </c>
      <c r="HQ495">
        <v>1</v>
      </c>
      <c r="HR495">
        <v>1.36069</v>
      </c>
      <c r="HS495">
        <v>4.65092</v>
      </c>
      <c r="HT495">
        <v>20.074</v>
      </c>
      <c r="HU495">
        <v>5.19123</v>
      </c>
      <c r="HV495">
        <v>12.0099</v>
      </c>
      <c r="HW495">
        <v>4.9723</v>
      </c>
      <c r="HX495">
        <v>3.29492</v>
      </c>
      <c r="HY495">
        <v>9999</v>
      </c>
      <c r="HZ495">
        <v>9999</v>
      </c>
      <c r="IA495">
        <v>999.9</v>
      </c>
      <c r="IB495">
        <v>9999</v>
      </c>
      <c r="IC495">
        <v>1.86325</v>
      </c>
      <c r="ID495">
        <v>1.86813</v>
      </c>
      <c r="IE495">
        <v>1.86784</v>
      </c>
      <c r="IF495">
        <v>1.86905</v>
      </c>
      <c r="IG495">
        <v>1.86983</v>
      </c>
      <c r="IH495">
        <v>1.86594</v>
      </c>
      <c r="II495">
        <v>1.86701</v>
      </c>
      <c r="IJ495">
        <v>1.86844</v>
      </c>
      <c r="IK495">
        <v>5</v>
      </c>
      <c r="IL495">
        <v>0</v>
      </c>
      <c r="IM495">
        <v>0</v>
      </c>
      <c r="IN495">
        <v>0</v>
      </c>
      <c r="IO495" t="s">
        <v>441</v>
      </c>
      <c r="IP495" t="s">
        <v>442</v>
      </c>
      <c r="IQ495" t="s">
        <v>443</v>
      </c>
      <c r="IR495" t="s">
        <v>443</v>
      </c>
      <c r="IS495" t="s">
        <v>443</v>
      </c>
      <c r="IT495" t="s">
        <v>443</v>
      </c>
      <c r="IU495">
        <v>0</v>
      </c>
      <c r="IV495">
        <v>100</v>
      </c>
      <c r="IW495">
        <v>100</v>
      </c>
      <c r="IX495">
        <v>1.1</v>
      </c>
      <c r="IY495">
        <v>0.3152</v>
      </c>
      <c r="IZ495">
        <v>1.09748391826392</v>
      </c>
      <c r="JA495">
        <v>0</v>
      </c>
      <c r="JB495">
        <v>0</v>
      </c>
      <c r="JC495">
        <v>0</v>
      </c>
      <c r="JD495">
        <v>0.315191680746845</v>
      </c>
      <c r="JE495">
        <v>0</v>
      </c>
      <c r="JF495">
        <v>0</v>
      </c>
      <c r="JG495">
        <v>0</v>
      </c>
      <c r="JH495">
        <v>5</v>
      </c>
      <c r="JI495">
        <v>2273</v>
      </c>
      <c r="JJ495">
        <v>0</v>
      </c>
      <c r="JK495">
        <v>25</v>
      </c>
      <c r="JL495">
        <v>29356914.6</v>
      </c>
      <c r="JM495">
        <v>29356914.6</v>
      </c>
      <c r="JN495">
        <v>2.9541</v>
      </c>
      <c r="JO495">
        <v>2.6062</v>
      </c>
      <c r="JP495">
        <v>1.54785</v>
      </c>
      <c r="JQ495">
        <v>2.31689</v>
      </c>
      <c r="JR495">
        <v>1.64673</v>
      </c>
      <c r="JS495">
        <v>2.32056</v>
      </c>
      <c r="JT495">
        <v>34.1452</v>
      </c>
      <c r="JU495">
        <v>24.1663</v>
      </c>
      <c r="JV495">
        <v>18</v>
      </c>
      <c r="JW495">
        <v>500.944</v>
      </c>
      <c r="JX495">
        <v>404.53</v>
      </c>
      <c r="JY495">
        <v>29.7654</v>
      </c>
      <c r="JZ495">
        <v>43.4858</v>
      </c>
      <c r="KA495">
        <v>29.9988</v>
      </c>
      <c r="KB495">
        <v>43.464</v>
      </c>
      <c r="KC495">
        <v>43.3704</v>
      </c>
      <c r="KD495">
        <v>59.1518</v>
      </c>
      <c r="KE495">
        <v>0</v>
      </c>
      <c r="KF495">
        <v>100</v>
      </c>
      <c r="KG495">
        <v>29.7772</v>
      </c>
      <c r="KH495">
        <v>1589.23</v>
      </c>
      <c r="KI495">
        <v>34.6858</v>
      </c>
      <c r="KJ495">
        <v>94.5404</v>
      </c>
      <c r="KK495">
        <v>91.661</v>
      </c>
    </row>
    <row r="496" spans="1:297">
      <c r="A496">
        <v>480</v>
      </c>
      <c r="B496">
        <v>1761414879</v>
      </c>
      <c r="C496">
        <v>6698</v>
      </c>
      <c r="D496" t="s">
        <v>1406</v>
      </c>
      <c r="E496" t="s">
        <v>1407</v>
      </c>
      <c r="F496">
        <v>5</v>
      </c>
      <c r="G496" t="s">
        <v>1217</v>
      </c>
      <c r="H496" t="s">
        <v>436</v>
      </c>
      <c r="I496">
        <v>1761414870.84615</v>
      </c>
      <c r="J496">
        <f>(K496)/1000</f>
        <v>0</v>
      </c>
      <c r="K496">
        <f>IF(DP496, AN496, AH496)</f>
        <v>0</v>
      </c>
      <c r="L496">
        <f>IF(DP496, AI496, AG496)</f>
        <v>0</v>
      </c>
      <c r="M496">
        <f>DR496 - IF(AU496&gt;1, L496*DL496*100.0/(AW496), 0)</f>
        <v>0</v>
      </c>
      <c r="N496">
        <f>((T496-J496/2)*M496-L496)/(T496+J496/2)</f>
        <v>0</v>
      </c>
      <c r="O496">
        <f>N496*(DY496+DZ496)/1000.0</f>
        <v>0</v>
      </c>
      <c r="P496">
        <f>(DR496 - IF(AU496&gt;1, L496*DL496*100.0/(AW496), 0))*(DY496+DZ496)/1000.0</f>
        <v>0</v>
      </c>
      <c r="Q496">
        <f>2.0/((1/S496-1/R496)+SIGN(S496)*SQRT((1/S496-1/R496)*(1/S496-1/R496) + 4*DM496/((DM496+1)*(DM496+1))*(2*1/S496*1/R496-1/R496*1/R496)))</f>
        <v>0</v>
      </c>
      <c r="R496">
        <f>IF(LEFT(DN496,1)&lt;&gt;"0",IF(LEFT(DN496,1)="1",3.0,DO496),$D$5+$E$5*(EF496*DY496/($K$5*1000))+$F$5*(EF496*DY496/($K$5*1000))*MAX(MIN(DL496,$J$5),$I$5)*MAX(MIN(DL496,$J$5),$I$5)+$G$5*MAX(MIN(DL496,$J$5),$I$5)*(EF496*DY496/($K$5*1000))+$H$5*(EF496*DY496/($K$5*1000))*(EF496*DY496/($K$5*1000)))</f>
        <v>0</v>
      </c>
      <c r="S496">
        <f>J496*(1000-(1000*0.61365*exp(17.502*W496/(240.97+W496))/(DY496+DZ496)+DT496)/2)/(1000*0.61365*exp(17.502*W496/(240.97+W496))/(DY496+DZ496)-DT496)</f>
        <v>0</v>
      </c>
      <c r="T496">
        <f>1/((DM496+1)/(Q496/1.6)+1/(R496/1.37)) + DM496/((DM496+1)/(Q496/1.6) + DM496/(R496/1.37))</f>
        <v>0</v>
      </c>
      <c r="U496">
        <f>(DH496*DK496)</f>
        <v>0</v>
      </c>
      <c r="V496">
        <f>(EA496+(U496+2*0.95*5.67E-8*(((EA496+$B$7)+273)^4-(EA496+273)^4)-44100*J496)/(1.84*29.3*R496+8*0.95*5.67E-8*(EA496+273)^3))</f>
        <v>0</v>
      </c>
      <c r="W496">
        <f>($C$7*EB496+$D$7*EC496+$E$7*V496)</f>
        <v>0</v>
      </c>
      <c r="X496">
        <f>0.61365*exp(17.502*W496/(240.97+W496))</f>
        <v>0</v>
      </c>
      <c r="Y496">
        <f>(Z496/AA496*100)</f>
        <v>0</v>
      </c>
      <c r="Z496">
        <f>DT496*(DY496+DZ496)/1000</f>
        <v>0</v>
      </c>
      <c r="AA496">
        <f>0.61365*exp(17.502*EA496/(240.97+EA496))</f>
        <v>0</v>
      </c>
      <c r="AB496">
        <f>(X496-DT496*(DY496+DZ496)/1000)</f>
        <v>0</v>
      </c>
      <c r="AC496">
        <f>(-J496*44100)</f>
        <v>0</v>
      </c>
      <c r="AD496">
        <f>2*29.3*R496*0.92*(EA496-W496)</f>
        <v>0</v>
      </c>
      <c r="AE496">
        <f>2*0.95*5.67E-8*(((EA496+$B$7)+273)^4-(W496+273)^4)</f>
        <v>0</v>
      </c>
      <c r="AF496">
        <f>U496+AE496+AC496+AD496</f>
        <v>0</v>
      </c>
      <c r="AG496">
        <f>DX496*AU496*(DS496-DR496*(1000-AU496*DU496)/(1000-AU496*DT496))/(100*DL496)</f>
        <v>0</v>
      </c>
      <c r="AH496">
        <f>1000*DX496*AU496*(DT496-DU496)/(100*DL496*(1000-AU496*DT496))</f>
        <v>0</v>
      </c>
      <c r="AI496">
        <f>(AJ496 - AK496 - DY496*1E3/(8.314*(EA496+273.15)) * AM496/DX496 * AL496) * DX496/(100*DL496) * (1000 - DU496)/1000</f>
        <v>0</v>
      </c>
      <c r="AJ496">
        <v>1619.79813020827</v>
      </c>
      <c r="AK496">
        <v>1582.34351515152</v>
      </c>
      <c r="AL496">
        <v>3.38309762850427</v>
      </c>
      <c r="AM496">
        <v>65.3915502829197</v>
      </c>
      <c r="AN496">
        <f>(AP496 - AO496 + DY496*1E3/(8.314*(EA496+273.15)) * AR496/DX496 * AQ496) * DX496/(100*DL496) * 1000/(1000 - AP496)</f>
        <v>0</v>
      </c>
      <c r="AO496">
        <v>25.8377154243194</v>
      </c>
      <c r="AP496">
        <v>28.2713854545454</v>
      </c>
      <c r="AQ496">
        <v>-3.82246109525093e-05</v>
      </c>
      <c r="AR496">
        <v>110.494569577737</v>
      </c>
      <c r="AS496">
        <v>0</v>
      </c>
      <c r="AT496">
        <v>0</v>
      </c>
      <c r="AU496">
        <f>IF(AS496*$H$13&gt;=AW496,1.0,(AW496/(AW496-AS496*$H$13)))</f>
        <v>0</v>
      </c>
      <c r="AV496">
        <f>(AU496-1)*100</f>
        <v>0</v>
      </c>
      <c r="AW496">
        <f>MAX(0,($B$13+$C$13*EF496)/(1+$D$13*EF496)*DY496/(EA496+273)*$E$13)</f>
        <v>0</v>
      </c>
      <c r="AX496" t="s">
        <v>437</v>
      </c>
      <c r="AY496" t="s">
        <v>437</v>
      </c>
      <c r="AZ496">
        <v>0</v>
      </c>
      <c r="BA496">
        <v>0</v>
      </c>
      <c r="BB496">
        <f>1-AZ496/BA496</f>
        <v>0</v>
      </c>
      <c r="BC496">
        <v>0</v>
      </c>
      <c r="BD496" t="s">
        <v>437</v>
      </c>
      <c r="BE496" t="s">
        <v>437</v>
      </c>
      <c r="BF496">
        <v>0</v>
      </c>
      <c r="BG496">
        <v>0</v>
      </c>
      <c r="BH496">
        <f>1-BF496/BG496</f>
        <v>0</v>
      </c>
      <c r="BI496">
        <v>0.5</v>
      </c>
      <c r="BJ496">
        <f>DI496</f>
        <v>0</v>
      </c>
      <c r="BK496">
        <f>L496</f>
        <v>0</v>
      </c>
      <c r="BL496">
        <f>BH496*BI496*BJ496</f>
        <v>0</v>
      </c>
      <c r="BM496">
        <f>(BK496-BC496)/BJ496</f>
        <v>0</v>
      </c>
      <c r="BN496">
        <f>(BA496-BG496)/BG496</f>
        <v>0</v>
      </c>
      <c r="BO496">
        <f>AZ496/(BB496+AZ496/BG496)</f>
        <v>0</v>
      </c>
      <c r="BP496" t="s">
        <v>437</v>
      </c>
      <c r="BQ496">
        <v>0</v>
      </c>
      <c r="BR496">
        <f>IF(BQ496&lt;&gt;0, BQ496, BO496)</f>
        <v>0</v>
      </c>
      <c r="BS496">
        <f>1-BR496/BG496</f>
        <v>0</v>
      </c>
      <c r="BT496">
        <f>(BG496-BF496)/(BG496-BR496)</f>
        <v>0</v>
      </c>
      <c r="BU496">
        <f>(BA496-BG496)/(BA496-BR496)</f>
        <v>0</v>
      </c>
      <c r="BV496">
        <f>(BG496-BF496)/(BG496-AZ496)</f>
        <v>0</v>
      </c>
      <c r="BW496">
        <f>(BA496-BG496)/(BA496-AZ496)</f>
        <v>0</v>
      </c>
      <c r="BX496">
        <f>(BT496*BR496/BF496)</f>
        <v>0</v>
      </c>
      <c r="BY496">
        <f>(1-BX496)</f>
        <v>0</v>
      </c>
      <c r="DH496">
        <f>$B$11*EG496+$C$11*EH496+$F$11*ES496*(1-EV496)</f>
        <v>0</v>
      </c>
      <c r="DI496">
        <f>DH496*DJ496</f>
        <v>0</v>
      </c>
      <c r="DJ496">
        <f>($B$11*$D$9+$C$11*$D$9+$F$11*((FF496+EX496)/MAX(FF496+EX496+FG496, 0.1)*$I$9+FG496/MAX(FF496+EX496+FG496, 0.1)*$J$9))/($B$11+$C$11+$F$11)</f>
        <v>0</v>
      </c>
      <c r="DK496">
        <f>($B$11*$K$9+$C$11*$K$9+$F$11*((FF496+EX496)/MAX(FF496+EX496+FG496, 0.1)*$P$9+FG496/MAX(FF496+EX496+FG496, 0.1)*$Q$9))/($B$11+$C$11+$F$11)</f>
        <v>0</v>
      </c>
      <c r="DL496">
        <v>6</v>
      </c>
      <c r="DM496">
        <v>0.5</v>
      </c>
      <c r="DN496" t="s">
        <v>438</v>
      </c>
      <c r="DO496">
        <v>2</v>
      </c>
      <c r="DP496" t="b">
        <v>1</v>
      </c>
      <c r="DQ496">
        <v>1761414870.84615</v>
      </c>
      <c r="DR496">
        <v>1514.04</v>
      </c>
      <c r="DS496">
        <v>1562.06307692308</v>
      </c>
      <c r="DT496">
        <v>28.2855153846154</v>
      </c>
      <c r="DU496">
        <v>25.8356461538462</v>
      </c>
      <c r="DV496">
        <v>1512.94230769231</v>
      </c>
      <c r="DW496">
        <v>27.9703230769231</v>
      </c>
      <c r="DX496">
        <v>500.005461538462</v>
      </c>
      <c r="DY496">
        <v>90.2833384615385</v>
      </c>
      <c r="DZ496">
        <v>0.0353441076923077</v>
      </c>
      <c r="EA496">
        <v>36.1003615384615</v>
      </c>
      <c r="EB496">
        <v>35.9868923076923</v>
      </c>
      <c r="EC496">
        <v>999.9</v>
      </c>
      <c r="ED496">
        <v>0</v>
      </c>
      <c r="EE496">
        <v>0</v>
      </c>
      <c r="EF496">
        <v>9996.23923076923</v>
      </c>
      <c r="EG496">
        <v>0</v>
      </c>
      <c r="EH496">
        <v>1276.62153846154</v>
      </c>
      <c r="EI496">
        <v>-48.0222923076923</v>
      </c>
      <c r="EJ496">
        <v>1558.11153846154</v>
      </c>
      <c r="EK496">
        <v>1603.49</v>
      </c>
      <c r="EL496">
        <v>2.44986230769231</v>
      </c>
      <c r="EM496">
        <v>1562.06307692308</v>
      </c>
      <c r="EN496">
        <v>25.8356461538462</v>
      </c>
      <c r="EO496">
        <v>2.55371153846154</v>
      </c>
      <c r="EP496">
        <v>2.33252923076923</v>
      </c>
      <c r="EQ496">
        <v>21.3729230769231</v>
      </c>
      <c r="ER496">
        <v>19.9028307692308</v>
      </c>
      <c r="ES496">
        <v>1199.97769230769</v>
      </c>
      <c r="ET496">
        <v>0.967005384615385</v>
      </c>
      <c r="EU496">
        <v>0.0329944307692308</v>
      </c>
      <c r="EV496">
        <v>0</v>
      </c>
      <c r="EW496">
        <v>1329.25615384615</v>
      </c>
      <c r="EX496">
        <v>5.00059</v>
      </c>
      <c r="EY496">
        <v>16449.4384615385</v>
      </c>
      <c r="EZ496">
        <v>10358.5615384615</v>
      </c>
      <c r="FA496">
        <v>51.4999230769231</v>
      </c>
      <c r="FB496">
        <v>53.1104615384615</v>
      </c>
      <c r="FC496">
        <v>51.75</v>
      </c>
      <c r="FD496">
        <v>52.5572307692308</v>
      </c>
      <c r="FE496">
        <v>52.5524615384615</v>
      </c>
      <c r="FF496">
        <v>1155.55307692308</v>
      </c>
      <c r="FG496">
        <v>39.4246153846154</v>
      </c>
      <c r="FH496">
        <v>0</v>
      </c>
      <c r="FI496">
        <v>1761414838.9</v>
      </c>
      <c r="FJ496">
        <v>0</v>
      </c>
      <c r="FK496">
        <v>1329.21076923077</v>
      </c>
      <c r="FL496">
        <v>-1.90632479257908</v>
      </c>
      <c r="FM496">
        <v>-23.2683759390928</v>
      </c>
      <c r="FN496">
        <v>16449.5538461538</v>
      </c>
      <c r="FO496">
        <v>15</v>
      </c>
      <c r="FP496">
        <v>0</v>
      </c>
      <c r="FQ496" t="s">
        <v>439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-48.08462</v>
      </c>
      <c r="GD496">
        <v>0.113900751879717</v>
      </c>
      <c r="GE496">
        <v>0.373226141367402</v>
      </c>
      <c r="GF496">
        <v>1</v>
      </c>
      <c r="GG496">
        <v>1329.32764705882</v>
      </c>
      <c r="GH496">
        <v>-1.84385026928903</v>
      </c>
      <c r="GI496">
        <v>0.261084376980169</v>
      </c>
      <c r="GJ496">
        <v>-1</v>
      </c>
      <c r="GK496">
        <v>2.456445</v>
      </c>
      <c r="GL496">
        <v>-0.159427669172935</v>
      </c>
      <c r="GM496">
        <v>0.0154012497869491</v>
      </c>
      <c r="GN496">
        <v>0</v>
      </c>
      <c r="GO496">
        <v>1</v>
      </c>
      <c r="GP496">
        <v>2</v>
      </c>
      <c r="GQ496" t="s">
        <v>446</v>
      </c>
      <c r="GR496">
        <v>3.12954</v>
      </c>
      <c r="GS496">
        <v>2.7132</v>
      </c>
      <c r="GT496">
        <v>0.209992</v>
      </c>
      <c r="GU496">
        <v>0.213845</v>
      </c>
      <c r="GV496">
        <v>0.111923</v>
      </c>
      <c r="GW496">
        <v>0.105315</v>
      </c>
      <c r="GX496">
        <v>28951.9</v>
      </c>
      <c r="GY496">
        <v>30613.6</v>
      </c>
      <c r="GZ496">
        <v>33252.7</v>
      </c>
      <c r="HA496">
        <v>35357</v>
      </c>
      <c r="HB496">
        <v>41977.5</v>
      </c>
      <c r="HC496">
        <v>45545</v>
      </c>
      <c r="HD496">
        <v>52097.3</v>
      </c>
      <c r="HE496">
        <v>56616.4</v>
      </c>
      <c r="HF496">
        <v>1.77687</v>
      </c>
      <c r="HG496">
        <v>1.64125</v>
      </c>
      <c r="HH496">
        <v>0.00493973</v>
      </c>
      <c r="HI496">
        <v>0</v>
      </c>
      <c r="HJ496">
        <v>35.9173</v>
      </c>
      <c r="HK496">
        <v>999.9</v>
      </c>
      <c r="HL496">
        <v>56.794</v>
      </c>
      <c r="HM496">
        <v>29.97</v>
      </c>
      <c r="HN496">
        <v>26.7531</v>
      </c>
      <c r="HO496">
        <v>55.3578</v>
      </c>
      <c r="HP496">
        <v>42.3758</v>
      </c>
      <c r="HQ496">
        <v>1</v>
      </c>
      <c r="HR496">
        <v>1.35919</v>
      </c>
      <c r="HS496">
        <v>4.64762</v>
      </c>
      <c r="HT496">
        <v>20.0739</v>
      </c>
      <c r="HU496">
        <v>5.19063</v>
      </c>
      <c r="HV496">
        <v>12.0099</v>
      </c>
      <c r="HW496">
        <v>4.97225</v>
      </c>
      <c r="HX496">
        <v>3.2949</v>
      </c>
      <c r="HY496">
        <v>9999</v>
      </c>
      <c r="HZ496">
        <v>9999</v>
      </c>
      <c r="IA496">
        <v>999.9</v>
      </c>
      <c r="IB496">
        <v>9999</v>
      </c>
      <c r="IC496">
        <v>1.86325</v>
      </c>
      <c r="ID496">
        <v>1.86813</v>
      </c>
      <c r="IE496">
        <v>1.86784</v>
      </c>
      <c r="IF496">
        <v>1.86905</v>
      </c>
      <c r="IG496">
        <v>1.86982</v>
      </c>
      <c r="IH496">
        <v>1.86593</v>
      </c>
      <c r="II496">
        <v>1.86699</v>
      </c>
      <c r="IJ496">
        <v>1.86844</v>
      </c>
      <c r="IK496">
        <v>5</v>
      </c>
      <c r="IL496">
        <v>0</v>
      </c>
      <c r="IM496">
        <v>0</v>
      </c>
      <c r="IN496">
        <v>0</v>
      </c>
      <c r="IO496" t="s">
        <v>441</v>
      </c>
      <c r="IP496" t="s">
        <v>442</v>
      </c>
      <c r="IQ496" t="s">
        <v>443</v>
      </c>
      <c r="IR496" t="s">
        <v>443</v>
      </c>
      <c r="IS496" t="s">
        <v>443</v>
      </c>
      <c r="IT496" t="s">
        <v>443</v>
      </c>
      <c r="IU496">
        <v>0</v>
      </c>
      <c r="IV496">
        <v>100</v>
      </c>
      <c r="IW496">
        <v>100</v>
      </c>
      <c r="IX496">
        <v>1.1</v>
      </c>
      <c r="IY496">
        <v>0.3152</v>
      </c>
      <c r="IZ496">
        <v>1.09748391826392</v>
      </c>
      <c r="JA496">
        <v>0</v>
      </c>
      <c r="JB496">
        <v>0</v>
      </c>
      <c r="JC496">
        <v>0</v>
      </c>
      <c r="JD496">
        <v>0.315191680746845</v>
      </c>
      <c r="JE496">
        <v>0</v>
      </c>
      <c r="JF496">
        <v>0</v>
      </c>
      <c r="JG496">
        <v>0</v>
      </c>
      <c r="JH496">
        <v>5</v>
      </c>
      <c r="JI496">
        <v>2273</v>
      </c>
      <c r="JJ496">
        <v>0</v>
      </c>
      <c r="JK496">
        <v>25</v>
      </c>
      <c r="JL496">
        <v>29356914.6</v>
      </c>
      <c r="JM496">
        <v>29356914.6</v>
      </c>
      <c r="JN496">
        <v>2.97607</v>
      </c>
      <c r="JO496">
        <v>2.59644</v>
      </c>
      <c r="JP496">
        <v>1.54785</v>
      </c>
      <c r="JQ496">
        <v>2.31689</v>
      </c>
      <c r="JR496">
        <v>1.64673</v>
      </c>
      <c r="JS496">
        <v>2.39746</v>
      </c>
      <c r="JT496">
        <v>34.1452</v>
      </c>
      <c r="JU496">
        <v>24.1751</v>
      </c>
      <c r="JV496">
        <v>18</v>
      </c>
      <c r="JW496">
        <v>500.687</v>
      </c>
      <c r="JX496">
        <v>404.75</v>
      </c>
      <c r="JY496">
        <v>29.7791</v>
      </c>
      <c r="JZ496">
        <v>43.4709</v>
      </c>
      <c r="KA496">
        <v>29.9987</v>
      </c>
      <c r="KB496">
        <v>43.4471</v>
      </c>
      <c r="KC496">
        <v>43.3547</v>
      </c>
      <c r="KD496">
        <v>59.6618</v>
      </c>
      <c r="KE496">
        <v>0</v>
      </c>
      <c r="KF496">
        <v>100</v>
      </c>
      <c r="KG496">
        <v>29.7834</v>
      </c>
      <c r="KH496">
        <v>1609.57</v>
      </c>
      <c r="KI496">
        <v>34.6858</v>
      </c>
      <c r="KJ496">
        <v>94.5435</v>
      </c>
      <c r="KK496">
        <v>91.6636</v>
      </c>
    </row>
    <row r="497" spans="1:297">
      <c r="A497">
        <v>481</v>
      </c>
      <c r="B497">
        <v>1761415705.1</v>
      </c>
      <c r="C497">
        <v>7524.09999990463</v>
      </c>
      <c r="D497" t="s">
        <v>1408</v>
      </c>
      <c r="E497" t="s">
        <v>1409</v>
      </c>
      <c r="F497">
        <v>5</v>
      </c>
      <c r="G497" t="s">
        <v>1410</v>
      </c>
      <c r="H497" t="s">
        <v>436</v>
      </c>
      <c r="I497">
        <v>1761415697.3875</v>
      </c>
      <c r="J497">
        <f>(K497)/1000</f>
        <v>0</v>
      </c>
      <c r="K497">
        <f>IF(DP497, AN497, AH497)</f>
        <v>0</v>
      </c>
      <c r="L497">
        <f>IF(DP497, AI497, AG497)</f>
        <v>0</v>
      </c>
      <c r="M497">
        <f>DR497 - IF(AU497&gt;1, L497*DL497*100.0/(AW497), 0)</f>
        <v>0</v>
      </c>
      <c r="N497">
        <f>((T497-J497/2)*M497-L497)/(T497+J497/2)</f>
        <v>0</v>
      </c>
      <c r="O497">
        <f>N497*(DY497+DZ497)/1000.0</f>
        <v>0</v>
      </c>
      <c r="P497">
        <f>(DR497 - IF(AU497&gt;1, L497*DL497*100.0/(AW497), 0))*(DY497+DZ497)/1000.0</f>
        <v>0</v>
      </c>
      <c r="Q497">
        <f>2.0/((1/S497-1/R497)+SIGN(S497)*SQRT((1/S497-1/R497)*(1/S497-1/R497) + 4*DM497/((DM497+1)*(DM497+1))*(2*1/S497*1/R497-1/R497*1/R497)))</f>
        <v>0</v>
      </c>
      <c r="R497">
        <f>IF(LEFT(DN497,1)&lt;&gt;"0",IF(LEFT(DN497,1)="1",3.0,DO497),$D$5+$E$5*(EF497*DY497/($K$5*1000))+$F$5*(EF497*DY497/($K$5*1000))*MAX(MIN(DL497,$J$5),$I$5)*MAX(MIN(DL497,$J$5),$I$5)+$G$5*MAX(MIN(DL497,$J$5),$I$5)*(EF497*DY497/($K$5*1000))+$H$5*(EF497*DY497/($K$5*1000))*(EF497*DY497/($K$5*1000)))</f>
        <v>0</v>
      </c>
      <c r="S497">
        <f>J497*(1000-(1000*0.61365*exp(17.502*W497/(240.97+W497))/(DY497+DZ497)+DT497)/2)/(1000*0.61365*exp(17.502*W497/(240.97+W497))/(DY497+DZ497)-DT497)</f>
        <v>0</v>
      </c>
      <c r="T497">
        <f>1/((DM497+1)/(Q497/1.6)+1/(R497/1.37)) + DM497/((DM497+1)/(Q497/1.6) + DM497/(R497/1.37))</f>
        <v>0</v>
      </c>
      <c r="U497">
        <f>(DH497*DK497)</f>
        <v>0</v>
      </c>
      <c r="V497">
        <f>(EA497+(U497+2*0.95*5.67E-8*(((EA497+$B$7)+273)^4-(EA497+273)^4)-44100*J497)/(1.84*29.3*R497+8*0.95*5.67E-8*(EA497+273)^3))</f>
        <v>0</v>
      </c>
      <c r="W497">
        <f>($C$7*EB497+$D$7*EC497+$E$7*V497)</f>
        <v>0</v>
      </c>
      <c r="X497">
        <f>0.61365*exp(17.502*W497/(240.97+W497))</f>
        <v>0</v>
      </c>
      <c r="Y497">
        <f>(Z497/AA497*100)</f>
        <v>0</v>
      </c>
      <c r="Z497">
        <f>DT497*(DY497+DZ497)/1000</f>
        <v>0</v>
      </c>
      <c r="AA497">
        <f>0.61365*exp(17.502*EA497/(240.97+EA497))</f>
        <v>0</v>
      </c>
      <c r="AB497">
        <f>(X497-DT497*(DY497+DZ497)/1000)</f>
        <v>0</v>
      </c>
      <c r="AC497">
        <f>(-J497*44100)</f>
        <v>0</v>
      </c>
      <c r="AD497">
        <f>2*29.3*R497*0.92*(EA497-W497)</f>
        <v>0</v>
      </c>
      <c r="AE497">
        <f>2*0.95*5.67E-8*(((EA497+$B$7)+273)^4-(W497+273)^4)</f>
        <v>0</v>
      </c>
      <c r="AF497">
        <f>U497+AE497+AC497+AD497</f>
        <v>0</v>
      </c>
      <c r="AG497">
        <f>DX497*AU497*(DS497-DR497*(1000-AU497*DU497)/(1000-AU497*DT497))/(100*DL497)</f>
        <v>0</v>
      </c>
      <c r="AH497">
        <f>1000*DX497*AU497*(DT497-DU497)/(100*DL497*(1000-AU497*DT497))</f>
        <v>0</v>
      </c>
      <c r="AI497">
        <f>(AJ497 - AK497 - DY497*1E3/(8.314*(EA497+273.15)) * AM497/DX497 * AL497) * DX497/(100*DL497) * (1000 - DU497)/1000</f>
        <v>0</v>
      </c>
      <c r="AJ497">
        <v>430.891823179127</v>
      </c>
      <c r="AK497">
        <v>421.806297836799</v>
      </c>
      <c r="AL497">
        <v>-7.85200030458e-06</v>
      </c>
      <c r="AM497">
        <v>65.0585855689231</v>
      </c>
      <c r="AN497">
        <f>(AP497 - AO497 + DY497*1E3/(8.314*(EA497+273.15)) * AR497/DX497 * AQ497) * DX497/(100*DL497) * 1000/(1000 - AP497)</f>
        <v>0</v>
      </c>
      <c r="AO497">
        <v>25.2336372317116</v>
      </c>
      <c r="AP497">
        <v>32.9451326303598</v>
      </c>
      <c r="AQ497">
        <v>-2.89990982124806e-05</v>
      </c>
      <c r="AR497">
        <v>110.688087326867</v>
      </c>
      <c r="AS497">
        <v>0</v>
      </c>
      <c r="AT497">
        <v>0</v>
      </c>
      <c r="AU497">
        <f>IF(AS497*$H$13&gt;=AW497,1.0,(AW497/(AW497-AS497*$H$13)))</f>
        <v>0</v>
      </c>
      <c r="AV497">
        <f>(AU497-1)*100</f>
        <v>0</v>
      </c>
      <c r="AW497">
        <f>MAX(0,($B$13+$C$13*EF497)/(1+$D$13*EF497)*DY497/(EA497+273)*$E$13)</f>
        <v>0</v>
      </c>
      <c r="AX497" t="s">
        <v>437</v>
      </c>
      <c r="AY497" t="s">
        <v>437</v>
      </c>
      <c r="AZ497">
        <v>0</v>
      </c>
      <c r="BA497">
        <v>0</v>
      </c>
      <c r="BB497">
        <f>1-AZ497/BA497</f>
        <v>0</v>
      </c>
      <c r="BC497">
        <v>0</v>
      </c>
      <c r="BD497" t="s">
        <v>437</v>
      </c>
      <c r="BE497" t="s">
        <v>437</v>
      </c>
      <c r="BF497">
        <v>0</v>
      </c>
      <c r="BG497">
        <v>0</v>
      </c>
      <c r="BH497">
        <f>1-BF497/BG497</f>
        <v>0</v>
      </c>
      <c r="BI497">
        <v>0.5</v>
      </c>
      <c r="BJ497">
        <f>DI497</f>
        <v>0</v>
      </c>
      <c r="BK497">
        <f>L497</f>
        <v>0</v>
      </c>
      <c r="BL497">
        <f>BH497*BI497*BJ497</f>
        <v>0</v>
      </c>
      <c r="BM497">
        <f>(BK497-BC497)/BJ497</f>
        <v>0</v>
      </c>
      <c r="BN497">
        <f>(BA497-BG497)/BG497</f>
        <v>0</v>
      </c>
      <c r="BO497">
        <f>AZ497/(BB497+AZ497/BG497)</f>
        <v>0</v>
      </c>
      <c r="BP497" t="s">
        <v>437</v>
      </c>
      <c r="BQ497">
        <v>0</v>
      </c>
      <c r="BR497">
        <f>IF(BQ497&lt;&gt;0, BQ497, BO497)</f>
        <v>0</v>
      </c>
      <c r="BS497">
        <f>1-BR497/BG497</f>
        <v>0</v>
      </c>
      <c r="BT497">
        <f>(BG497-BF497)/(BG497-BR497)</f>
        <v>0</v>
      </c>
      <c r="BU497">
        <f>(BA497-BG497)/(BA497-BR497)</f>
        <v>0</v>
      </c>
      <c r="BV497">
        <f>(BG497-BF497)/(BG497-AZ497)</f>
        <v>0</v>
      </c>
      <c r="BW497">
        <f>(BA497-BG497)/(BA497-AZ497)</f>
        <v>0</v>
      </c>
      <c r="BX497">
        <f>(BT497*BR497/BF497)</f>
        <v>0</v>
      </c>
      <c r="BY497">
        <f>(1-BX497)</f>
        <v>0</v>
      </c>
      <c r="DH497">
        <f>$B$11*EG497+$C$11*EH497+$F$11*ES497*(1-EV497)</f>
        <v>0</v>
      </c>
      <c r="DI497">
        <f>DH497*DJ497</f>
        <v>0</v>
      </c>
      <c r="DJ497">
        <f>($B$11*$D$9+$C$11*$D$9+$F$11*((FF497+EX497)/MAX(FF497+EX497+FG497, 0.1)*$I$9+FG497/MAX(FF497+EX497+FG497, 0.1)*$J$9))/($B$11+$C$11+$F$11)</f>
        <v>0</v>
      </c>
      <c r="DK497">
        <f>($B$11*$K$9+$C$11*$K$9+$F$11*((FF497+EX497)/MAX(FF497+EX497+FG497, 0.1)*$P$9+FG497/MAX(FF497+EX497+FG497, 0.1)*$Q$9))/($B$11+$C$11+$F$11)</f>
        <v>0</v>
      </c>
      <c r="DL497">
        <v>6</v>
      </c>
      <c r="DM497">
        <v>0.5</v>
      </c>
      <c r="DN497" t="s">
        <v>438</v>
      </c>
      <c r="DO497">
        <v>2</v>
      </c>
      <c r="DP497" t="b">
        <v>1</v>
      </c>
      <c r="DQ497">
        <v>1761415697.3875</v>
      </c>
      <c r="DR497">
        <v>407.9260625</v>
      </c>
      <c r="DS497">
        <v>420.004</v>
      </c>
      <c r="DT497">
        <v>32.9513625</v>
      </c>
      <c r="DU497">
        <v>25.24204375</v>
      </c>
      <c r="DV497">
        <v>406.828625</v>
      </c>
      <c r="DW497">
        <v>32.63616875</v>
      </c>
      <c r="DX497">
        <v>500.0109375</v>
      </c>
      <c r="DY497">
        <v>90.2890125</v>
      </c>
      <c r="DZ497">
        <v>0.03645600625</v>
      </c>
      <c r="EA497">
        <v>42.83446875</v>
      </c>
      <c r="EB497">
        <v>42.05111875</v>
      </c>
      <c r="EC497">
        <v>999.9</v>
      </c>
      <c r="ED497">
        <v>0</v>
      </c>
      <c r="EE497">
        <v>0</v>
      </c>
      <c r="EF497">
        <v>9998.753125</v>
      </c>
      <c r="EG497">
        <v>0</v>
      </c>
      <c r="EH497">
        <v>1209.9875</v>
      </c>
      <c r="EI497">
        <v>-12.078</v>
      </c>
      <c r="EJ497">
        <v>421.82575</v>
      </c>
      <c r="EK497">
        <v>430.8803125</v>
      </c>
      <c r="EL497">
        <v>7.709330625</v>
      </c>
      <c r="EM497">
        <v>420.004</v>
      </c>
      <c r="EN497">
        <v>25.24204375</v>
      </c>
      <c r="EO497">
        <v>2.975146875</v>
      </c>
      <c r="EP497">
        <v>2.279078125</v>
      </c>
      <c r="EQ497">
        <v>23.889475</v>
      </c>
      <c r="ER497">
        <v>19.52929375</v>
      </c>
      <c r="ES497">
        <v>1199.974375</v>
      </c>
      <c r="ET497">
        <v>0.9670061875</v>
      </c>
      <c r="EU497">
        <v>0.03299415625</v>
      </c>
      <c r="EV497">
        <v>0</v>
      </c>
      <c r="EW497">
        <v>1336.121875</v>
      </c>
      <c r="EX497">
        <v>5.00059</v>
      </c>
      <c r="EY497">
        <v>16651.95625</v>
      </c>
      <c r="EZ497">
        <v>10358.51875</v>
      </c>
      <c r="FA497">
        <v>53.605375</v>
      </c>
      <c r="FB497">
        <v>55.0974375</v>
      </c>
      <c r="FC497">
        <v>53.7224375</v>
      </c>
      <c r="FD497">
        <v>54.8631875</v>
      </c>
      <c r="FE497">
        <v>54.976375</v>
      </c>
      <c r="FF497">
        <v>1155.544375</v>
      </c>
      <c r="FG497">
        <v>39.43</v>
      </c>
      <c r="FH497">
        <v>0</v>
      </c>
      <c r="FI497">
        <v>1761415665.1</v>
      </c>
      <c r="FJ497">
        <v>0</v>
      </c>
      <c r="FK497">
        <v>1336.0844</v>
      </c>
      <c r="FL497">
        <v>-2.7661538632281</v>
      </c>
      <c r="FM497">
        <v>-11.4615386090468</v>
      </c>
      <c r="FN497">
        <v>16651.992</v>
      </c>
      <c r="FO497">
        <v>15</v>
      </c>
      <c r="FP497">
        <v>0</v>
      </c>
      <c r="FQ497" t="s">
        <v>439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-12.0751</v>
      </c>
      <c r="GD497">
        <v>-0.168311688311683</v>
      </c>
      <c r="GE497">
        <v>0.0366223455075749</v>
      </c>
      <c r="GF497">
        <v>1</v>
      </c>
      <c r="GG497">
        <v>1336.38617647059</v>
      </c>
      <c r="GH497">
        <v>-3.26035142271099</v>
      </c>
      <c r="GI497">
        <v>0.40142404384364</v>
      </c>
      <c r="GJ497">
        <v>-1</v>
      </c>
      <c r="GK497">
        <v>7.70463380952381</v>
      </c>
      <c r="GL497">
        <v>0.0649277922078064</v>
      </c>
      <c r="GM497">
        <v>0.00699507478171718</v>
      </c>
      <c r="GN497">
        <v>1</v>
      </c>
      <c r="GO497">
        <v>2</v>
      </c>
      <c r="GP497">
        <v>2</v>
      </c>
      <c r="GQ497" t="s">
        <v>440</v>
      </c>
      <c r="GR497">
        <v>3.12926</v>
      </c>
      <c r="GS497">
        <v>2.71392</v>
      </c>
      <c r="GT497">
        <v>0.0841262</v>
      </c>
      <c r="GU497">
        <v>0.0863278</v>
      </c>
      <c r="GV497">
        <v>0.124651</v>
      </c>
      <c r="GW497">
        <v>0.10343</v>
      </c>
      <c r="GX497">
        <v>33480.7</v>
      </c>
      <c r="GY497">
        <v>35466.2</v>
      </c>
      <c r="GZ497">
        <v>33159.4</v>
      </c>
      <c r="HA497">
        <v>35232</v>
      </c>
      <c r="HB497">
        <v>41289.2</v>
      </c>
      <c r="HC497">
        <v>45476.3</v>
      </c>
      <c r="HD497">
        <v>51969.4</v>
      </c>
      <c r="HE497">
        <v>56430.2</v>
      </c>
      <c r="HF497">
        <v>1.76577</v>
      </c>
      <c r="HG497">
        <v>1.6224</v>
      </c>
      <c r="HH497">
        <v>0.0107549</v>
      </c>
      <c r="HI497">
        <v>0</v>
      </c>
      <c r="HJ497">
        <v>41.8787</v>
      </c>
      <c r="HK497">
        <v>999.9</v>
      </c>
      <c r="HL497">
        <v>55.946</v>
      </c>
      <c r="HM497">
        <v>30.031</v>
      </c>
      <c r="HN497">
        <v>26.4479</v>
      </c>
      <c r="HO497">
        <v>60.2652</v>
      </c>
      <c r="HP497">
        <v>42.6603</v>
      </c>
      <c r="HQ497">
        <v>1</v>
      </c>
      <c r="HR497">
        <v>1.47104</v>
      </c>
      <c r="HS497">
        <v>2.68489</v>
      </c>
      <c r="HT497">
        <v>20.1085</v>
      </c>
      <c r="HU497">
        <v>5.19048</v>
      </c>
      <c r="HV497">
        <v>12.0102</v>
      </c>
      <c r="HW497">
        <v>4.97165</v>
      </c>
      <c r="HX497">
        <v>3.295</v>
      </c>
      <c r="HY497">
        <v>9999</v>
      </c>
      <c r="HZ497">
        <v>9999</v>
      </c>
      <c r="IA497">
        <v>999.9</v>
      </c>
      <c r="IB497">
        <v>9999</v>
      </c>
      <c r="IC497">
        <v>1.86325</v>
      </c>
      <c r="ID497">
        <v>1.86813</v>
      </c>
      <c r="IE497">
        <v>1.86783</v>
      </c>
      <c r="IF497">
        <v>1.86905</v>
      </c>
      <c r="IG497">
        <v>1.86981</v>
      </c>
      <c r="IH497">
        <v>1.86588</v>
      </c>
      <c r="II497">
        <v>1.86695</v>
      </c>
      <c r="IJ497">
        <v>1.86841</v>
      </c>
      <c r="IK497">
        <v>5</v>
      </c>
      <c r="IL497">
        <v>0</v>
      </c>
      <c r="IM497">
        <v>0</v>
      </c>
      <c r="IN497">
        <v>0</v>
      </c>
      <c r="IO497" t="s">
        <v>441</v>
      </c>
      <c r="IP497" t="s">
        <v>442</v>
      </c>
      <c r="IQ497" t="s">
        <v>443</v>
      </c>
      <c r="IR497" t="s">
        <v>443</v>
      </c>
      <c r="IS497" t="s">
        <v>443</v>
      </c>
      <c r="IT497" t="s">
        <v>443</v>
      </c>
      <c r="IU497">
        <v>0</v>
      </c>
      <c r="IV497">
        <v>100</v>
      </c>
      <c r="IW497">
        <v>100</v>
      </c>
      <c r="IX497">
        <v>1.098</v>
      </c>
      <c r="IY497">
        <v>0.3152</v>
      </c>
      <c r="IZ497">
        <v>1.09748391826392</v>
      </c>
      <c r="JA497">
        <v>0</v>
      </c>
      <c r="JB497">
        <v>0</v>
      </c>
      <c r="JC497">
        <v>0</v>
      </c>
      <c r="JD497">
        <v>0.315191680746845</v>
      </c>
      <c r="JE497">
        <v>0</v>
      </c>
      <c r="JF497">
        <v>0</v>
      </c>
      <c r="JG497">
        <v>0</v>
      </c>
      <c r="JH497">
        <v>5</v>
      </c>
      <c r="JI497">
        <v>2273</v>
      </c>
      <c r="JJ497">
        <v>0</v>
      </c>
      <c r="JK497">
        <v>25</v>
      </c>
      <c r="JL497">
        <v>29356928.4</v>
      </c>
      <c r="JM497">
        <v>29356928.4</v>
      </c>
      <c r="JN497">
        <v>1.0144</v>
      </c>
      <c r="JO497">
        <v>2.62817</v>
      </c>
      <c r="JP497">
        <v>1.54785</v>
      </c>
      <c r="JQ497">
        <v>2.31567</v>
      </c>
      <c r="JR497">
        <v>1.64673</v>
      </c>
      <c r="JS497">
        <v>2.23877</v>
      </c>
      <c r="JT497">
        <v>33.9413</v>
      </c>
      <c r="JU497">
        <v>24.1838</v>
      </c>
      <c r="JV497">
        <v>18</v>
      </c>
      <c r="JW497">
        <v>497.094</v>
      </c>
      <c r="JX497">
        <v>396.612</v>
      </c>
      <c r="JY497">
        <v>38.8313</v>
      </c>
      <c r="JZ497">
        <v>44.5576</v>
      </c>
      <c r="KA497">
        <v>30.0024</v>
      </c>
      <c r="KB497">
        <v>44.0919</v>
      </c>
      <c r="KC497">
        <v>43.9713</v>
      </c>
      <c r="KD497">
        <v>20.3328</v>
      </c>
      <c r="KE497">
        <v>0</v>
      </c>
      <c r="KF497">
        <v>100</v>
      </c>
      <c r="KG497">
        <v>38.8</v>
      </c>
      <c r="KH497">
        <v>413.103</v>
      </c>
      <c r="KI497">
        <v>34.6858</v>
      </c>
      <c r="KJ497">
        <v>94.2983</v>
      </c>
      <c r="KK497">
        <v>91.3534</v>
      </c>
    </row>
    <row r="498" spans="1:297">
      <c r="A498">
        <v>482</v>
      </c>
      <c r="B498">
        <v>1761415710.1</v>
      </c>
      <c r="C498">
        <v>7529.09999990463</v>
      </c>
      <c r="D498" t="s">
        <v>1411</v>
      </c>
      <c r="E498" t="s">
        <v>1412</v>
      </c>
      <c r="F498">
        <v>5</v>
      </c>
      <c r="G498" t="s">
        <v>1410</v>
      </c>
      <c r="H498" t="s">
        <v>436</v>
      </c>
      <c r="I498">
        <v>1761415701.90667</v>
      </c>
      <c r="J498">
        <f>(K498)/1000</f>
        <v>0</v>
      </c>
      <c r="K498">
        <f>IF(DP498, AN498, AH498)</f>
        <v>0</v>
      </c>
      <c r="L498">
        <f>IF(DP498, AI498, AG498)</f>
        <v>0</v>
      </c>
      <c r="M498">
        <f>DR498 - IF(AU498&gt;1, L498*DL498*100.0/(AW498), 0)</f>
        <v>0</v>
      </c>
      <c r="N498">
        <f>((T498-J498/2)*M498-L498)/(T498+J498/2)</f>
        <v>0</v>
      </c>
      <c r="O498">
        <f>N498*(DY498+DZ498)/1000.0</f>
        <v>0</v>
      </c>
      <c r="P498">
        <f>(DR498 - IF(AU498&gt;1, L498*DL498*100.0/(AW498), 0))*(DY498+DZ498)/1000.0</f>
        <v>0</v>
      </c>
      <c r="Q498">
        <f>2.0/((1/S498-1/R498)+SIGN(S498)*SQRT((1/S498-1/R498)*(1/S498-1/R498) + 4*DM498/((DM498+1)*(DM498+1))*(2*1/S498*1/R498-1/R498*1/R498)))</f>
        <v>0</v>
      </c>
      <c r="R498">
        <f>IF(LEFT(DN498,1)&lt;&gt;"0",IF(LEFT(DN498,1)="1",3.0,DO498),$D$5+$E$5*(EF498*DY498/($K$5*1000))+$F$5*(EF498*DY498/($K$5*1000))*MAX(MIN(DL498,$J$5),$I$5)*MAX(MIN(DL498,$J$5),$I$5)+$G$5*MAX(MIN(DL498,$J$5),$I$5)*(EF498*DY498/($K$5*1000))+$H$5*(EF498*DY498/($K$5*1000))*(EF498*DY498/($K$5*1000)))</f>
        <v>0</v>
      </c>
      <c r="S498">
        <f>J498*(1000-(1000*0.61365*exp(17.502*W498/(240.97+W498))/(DY498+DZ498)+DT498)/2)/(1000*0.61365*exp(17.502*W498/(240.97+W498))/(DY498+DZ498)-DT498)</f>
        <v>0</v>
      </c>
      <c r="T498">
        <f>1/((DM498+1)/(Q498/1.6)+1/(R498/1.37)) + DM498/((DM498+1)/(Q498/1.6) + DM498/(R498/1.37))</f>
        <v>0</v>
      </c>
      <c r="U498">
        <f>(DH498*DK498)</f>
        <v>0</v>
      </c>
      <c r="V498">
        <f>(EA498+(U498+2*0.95*5.67E-8*(((EA498+$B$7)+273)^4-(EA498+273)^4)-44100*J498)/(1.84*29.3*R498+8*0.95*5.67E-8*(EA498+273)^3))</f>
        <v>0</v>
      </c>
      <c r="W498">
        <f>($C$7*EB498+$D$7*EC498+$E$7*V498)</f>
        <v>0</v>
      </c>
      <c r="X498">
        <f>0.61365*exp(17.502*W498/(240.97+W498))</f>
        <v>0</v>
      </c>
      <c r="Y498">
        <f>(Z498/AA498*100)</f>
        <v>0</v>
      </c>
      <c r="Z498">
        <f>DT498*(DY498+DZ498)/1000</f>
        <v>0</v>
      </c>
      <c r="AA498">
        <f>0.61365*exp(17.502*EA498/(240.97+EA498))</f>
        <v>0</v>
      </c>
      <c r="AB498">
        <f>(X498-DT498*(DY498+DZ498)/1000)</f>
        <v>0</v>
      </c>
      <c r="AC498">
        <f>(-J498*44100)</f>
        <v>0</v>
      </c>
      <c r="AD498">
        <f>2*29.3*R498*0.92*(EA498-W498)</f>
        <v>0</v>
      </c>
      <c r="AE498">
        <f>2*0.95*5.67E-8*(((EA498+$B$7)+273)^4-(W498+273)^4)</f>
        <v>0</v>
      </c>
      <c r="AF498">
        <f>U498+AE498+AC498+AD498</f>
        <v>0</v>
      </c>
      <c r="AG498">
        <f>DX498*AU498*(DS498-DR498*(1000-AU498*DU498)/(1000-AU498*DT498))/(100*DL498)</f>
        <v>0</v>
      </c>
      <c r="AH498">
        <f>1000*DX498*AU498*(DT498-DU498)/(100*DL498*(1000-AU498*DT498))</f>
        <v>0</v>
      </c>
      <c r="AI498">
        <f>(AJ498 - AK498 - DY498*1E3/(8.314*(EA498+273.15)) * AM498/DX498 * AL498) * DX498/(100*DL498) * (1000 - DU498)/1000</f>
        <v>0</v>
      </c>
      <c r="AJ498">
        <v>430.729695758721</v>
      </c>
      <c r="AK498">
        <v>421.826801138063</v>
      </c>
      <c r="AL498">
        <v>-3.32757654202513e-05</v>
      </c>
      <c r="AM498">
        <v>65.0585855689231</v>
      </c>
      <c r="AN498">
        <f>(AP498 - AO498 + DY498*1E3/(8.314*(EA498+273.15)) * AR498/DX498 * AQ498) * DX498/(100*DL498) * 1000/(1000 - AP498)</f>
        <v>0</v>
      </c>
      <c r="AO498">
        <v>25.23165272753</v>
      </c>
      <c r="AP498">
        <v>32.946197943682</v>
      </c>
      <c r="AQ498">
        <v>9.59287067977094e-06</v>
      </c>
      <c r="AR498">
        <v>110.688087326867</v>
      </c>
      <c r="AS498">
        <v>0</v>
      </c>
      <c r="AT498">
        <v>0</v>
      </c>
      <c r="AU498">
        <f>IF(AS498*$H$13&gt;=AW498,1.0,(AW498/(AW498-AS498*$H$13)))</f>
        <v>0</v>
      </c>
      <c r="AV498">
        <f>(AU498-1)*100</f>
        <v>0</v>
      </c>
      <c r="AW498">
        <f>MAX(0,($B$13+$C$13*EF498)/(1+$D$13*EF498)*DY498/(EA498+273)*$E$13)</f>
        <v>0</v>
      </c>
      <c r="AX498" t="s">
        <v>437</v>
      </c>
      <c r="AY498" t="s">
        <v>437</v>
      </c>
      <c r="AZ498">
        <v>0</v>
      </c>
      <c r="BA498">
        <v>0</v>
      </c>
      <c r="BB498">
        <f>1-AZ498/BA498</f>
        <v>0</v>
      </c>
      <c r="BC498">
        <v>0</v>
      </c>
      <c r="BD498" t="s">
        <v>437</v>
      </c>
      <c r="BE498" t="s">
        <v>437</v>
      </c>
      <c r="BF498">
        <v>0</v>
      </c>
      <c r="BG498">
        <v>0</v>
      </c>
      <c r="BH498">
        <f>1-BF498/BG498</f>
        <v>0</v>
      </c>
      <c r="BI498">
        <v>0.5</v>
      </c>
      <c r="BJ498">
        <f>DI498</f>
        <v>0</v>
      </c>
      <c r="BK498">
        <f>L498</f>
        <v>0</v>
      </c>
      <c r="BL498">
        <f>BH498*BI498*BJ498</f>
        <v>0</v>
      </c>
      <c r="BM498">
        <f>(BK498-BC498)/BJ498</f>
        <v>0</v>
      </c>
      <c r="BN498">
        <f>(BA498-BG498)/BG498</f>
        <v>0</v>
      </c>
      <c r="BO498">
        <f>AZ498/(BB498+AZ498/BG498)</f>
        <v>0</v>
      </c>
      <c r="BP498" t="s">
        <v>437</v>
      </c>
      <c r="BQ498">
        <v>0</v>
      </c>
      <c r="BR498">
        <f>IF(BQ498&lt;&gt;0, BQ498, BO498)</f>
        <v>0</v>
      </c>
      <c r="BS498">
        <f>1-BR498/BG498</f>
        <v>0</v>
      </c>
      <c r="BT498">
        <f>(BG498-BF498)/(BG498-BR498)</f>
        <v>0</v>
      </c>
      <c r="BU498">
        <f>(BA498-BG498)/(BA498-BR498)</f>
        <v>0</v>
      </c>
      <c r="BV498">
        <f>(BG498-BF498)/(BG498-AZ498)</f>
        <v>0</v>
      </c>
      <c r="BW498">
        <f>(BA498-BG498)/(BA498-AZ498)</f>
        <v>0</v>
      </c>
      <c r="BX498">
        <f>(BT498*BR498/BF498)</f>
        <v>0</v>
      </c>
      <c r="BY498">
        <f>(1-BX498)</f>
        <v>0</v>
      </c>
      <c r="DH498">
        <f>$B$11*EG498+$C$11*EH498+$F$11*ES498*(1-EV498)</f>
        <v>0</v>
      </c>
      <c r="DI498">
        <f>DH498*DJ498</f>
        <v>0</v>
      </c>
      <c r="DJ498">
        <f>($B$11*$D$9+$C$11*$D$9+$F$11*((FF498+EX498)/MAX(FF498+EX498+FG498, 0.1)*$I$9+FG498/MAX(FF498+EX498+FG498, 0.1)*$J$9))/($B$11+$C$11+$F$11)</f>
        <v>0</v>
      </c>
      <c r="DK498">
        <f>($B$11*$K$9+$C$11*$K$9+$F$11*((FF498+EX498)/MAX(FF498+EX498+FG498, 0.1)*$P$9+FG498/MAX(FF498+EX498+FG498, 0.1)*$Q$9))/($B$11+$C$11+$F$11)</f>
        <v>0</v>
      </c>
      <c r="DL498">
        <v>6</v>
      </c>
      <c r="DM498">
        <v>0.5</v>
      </c>
      <c r="DN498" t="s">
        <v>438</v>
      </c>
      <c r="DO498">
        <v>2</v>
      </c>
      <c r="DP498" t="b">
        <v>1</v>
      </c>
      <c r="DQ498">
        <v>1761415701.90667</v>
      </c>
      <c r="DR498">
        <v>407.926666666667</v>
      </c>
      <c r="DS498">
        <v>419.911066666667</v>
      </c>
      <c r="DT498">
        <v>32.9485933333333</v>
      </c>
      <c r="DU498">
        <v>25.2367866666667</v>
      </c>
      <c r="DV498">
        <v>406.829266666667</v>
      </c>
      <c r="DW498">
        <v>32.6334</v>
      </c>
      <c r="DX498">
        <v>500.015</v>
      </c>
      <c r="DY498">
        <v>90.28876</v>
      </c>
      <c r="DZ498">
        <v>0.03642596</v>
      </c>
      <c r="EA498">
        <v>42.83018</v>
      </c>
      <c r="EB498">
        <v>42.04864</v>
      </c>
      <c r="EC498">
        <v>999.9</v>
      </c>
      <c r="ED498">
        <v>0</v>
      </c>
      <c r="EE498">
        <v>0</v>
      </c>
      <c r="EF498">
        <v>9994.75</v>
      </c>
      <c r="EG498">
        <v>0</v>
      </c>
      <c r="EH498">
        <v>1209.886</v>
      </c>
      <c r="EI498">
        <v>-11.9845266666667</v>
      </c>
      <c r="EJ498">
        <v>421.8252</v>
      </c>
      <c r="EK498">
        <v>430.7828</v>
      </c>
      <c r="EL498">
        <v>7.711816</v>
      </c>
      <c r="EM498">
        <v>419.911066666667</v>
      </c>
      <c r="EN498">
        <v>25.2367866666667</v>
      </c>
      <c r="EO498">
        <v>2.97488933333333</v>
      </c>
      <c r="EP498">
        <v>2.27859666666667</v>
      </c>
      <c r="EQ498">
        <v>23.88802</v>
      </c>
      <c r="ER498">
        <v>19.5259</v>
      </c>
      <c r="ES498">
        <v>1199.99933333333</v>
      </c>
      <c r="ET498">
        <v>0.9670072</v>
      </c>
      <c r="EU498">
        <v>0.0329932</v>
      </c>
      <c r="EV498">
        <v>0</v>
      </c>
      <c r="EW498">
        <v>1335.84466666667</v>
      </c>
      <c r="EX498">
        <v>5.00059</v>
      </c>
      <c r="EY498">
        <v>16651.0733333333</v>
      </c>
      <c r="EZ498">
        <v>10358.74</v>
      </c>
      <c r="FA498">
        <v>53.6374</v>
      </c>
      <c r="FB498">
        <v>55.129</v>
      </c>
      <c r="FC498">
        <v>53.7416</v>
      </c>
      <c r="FD498">
        <v>54.8874</v>
      </c>
      <c r="FE498">
        <v>54.9957333333333</v>
      </c>
      <c r="FF498">
        <v>1155.56933333333</v>
      </c>
      <c r="FG498">
        <v>39.43</v>
      </c>
      <c r="FH498">
        <v>0</v>
      </c>
      <c r="FI498">
        <v>1761415670.5</v>
      </c>
      <c r="FJ498">
        <v>0</v>
      </c>
      <c r="FK498">
        <v>1335.81153846154</v>
      </c>
      <c r="FL498">
        <v>-4.47452991225739</v>
      </c>
      <c r="FM498">
        <v>-18.7145299946531</v>
      </c>
      <c r="FN498">
        <v>16650.6846153846</v>
      </c>
      <c r="FO498">
        <v>15</v>
      </c>
      <c r="FP498">
        <v>0</v>
      </c>
      <c r="FQ498" t="s">
        <v>439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-11.9982666666667</v>
      </c>
      <c r="GD498">
        <v>1.13466758567447</v>
      </c>
      <c r="GE498">
        <v>0.252843144173528</v>
      </c>
      <c r="GF498">
        <v>0</v>
      </c>
      <c r="GG498">
        <v>1335.99705882353</v>
      </c>
      <c r="GH498">
        <v>-3.32131398845678</v>
      </c>
      <c r="GI498">
        <v>0.399981833497518</v>
      </c>
      <c r="GJ498">
        <v>-1</v>
      </c>
      <c r="GK498">
        <v>7.7102080952381</v>
      </c>
      <c r="GL498">
        <v>0.0345321628312359</v>
      </c>
      <c r="GM498">
        <v>0.00386725153915815</v>
      </c>
      <c r="GN498">
        <v>1</v>
      </c>
      <c r="GO498">
        <v>1</v>
      </c>
      <c r="GP498">
        <v>2</v>
      </c>
      <c r="GQ498" t="s">
        <v>446</v>
      </c>
      <c r="GR498">
        <v>3.12913</v>
      </c>
      <c r="GS498">
        <v>2.71455</v>
      </c>
      <c r="GT498">
        <v>0.0840981</v>
      </c>
      <c r="GU498">
        <v>0.0859195</v>
      </c>
      <c r="GV498">
        <v>0.124649</v>
      </c>
      <c r="GW498">
        <v>0.103416</v>
      </c>
      <c r="GX498">
        <v>33480</v>
      </c>
      <c r="GY498">
        <v>35479.3</v>
      </c>
      <c r="GZ498">
        <v>33157.8</v>
      </c>
      <c r="HA498">
        <v>35229.3</v>
      </c>
      <c r="HB498">
        <v>41287.5</v>
      </c>
      <c r="HC498">
        <v>45474.1</v>
      </c>
      <c r="HD498">
        <v>51966.9</v>
      </c>
      <c r="HE498">
        <v>56426.6</v>
      </c>
      <c r="HF498">
        <v>1.76553</v>
      </c>
      <c r="HG498">
        <v>1.62217</v>
      </c>
      <c r="HH498">
        <v>0.00890717</v>
      </c>
      <c r="HI498">
        <v>0</v>
      </c>
      <c r="HJ498">
        <v>41.8972</v>
      </c>
      <c r="HK498">
        <v>999.9</v>
      </c>
      <c r="HL498">
        <v>55.921</v>
      </c>
      <c r="HM498">
        <v>30.031</v>
      </c>
      <c r="HN498">
        <v>26.4362</v>
      </c>
      <c r="HO498">
        <v>60.4252</v>
      </c>
      <c r="HP498">
        <v>42.5841</v>
      </c>
      <c r="HQ498">
        <v>1</v>
      </c>
      <c r="HR498">
        <v>1.47348</v>
      </c>
      <c r="HS498">
        <v>2.71323</v>
      </c>
      <c r="HT498">
        <v>20.1079</v>
      </c>
      <c r="HU498">
        <v>5.19093</v>
      </c>
      <c r="HV498">
        <v>12.0099</v>
      </c>
      <c r="HW498">
        <v>4.9715</v>
      </c>
      <c r="HX498">
        <v>3.295</v>
      </c>
      <c r="HY498">
        <v>9999</v>
      </c>
      <c r="HZ498">
        <v>9999</v>
      </c>
      <c r="IA498">
        <v>999.9</v>
      </c>
      <c r="IB498">
        <v>9999</v>
      </c>
      <c r="IC498">
        <v>1.86325</v>
      </c>
      <c r="ID498">
        <v>1.86813</v>
      </c>
      <c r="IE498">
        <v>1.86784</v>
      </c>
      <c r="IF498">
        <v>1.86905</v>
      </c>
      <c r="IG498">
        <v>1.86981</v>
      </c>
      <c r="IH498">
        <v>1.8659</v>
      </c>
      <c r="II498">
        <v>1.86694</v>
      </c>
      <c r="IJ498">
        <v>1.86838</v>
      </c>
      <c r="IK498">
        <v>5</v>
      </c>
      <c r="IL498">
        <v>0</v>
      </c>
      <c r="IM498">
        <v>0</v>
      </c>
      <c r="IN498">
        <v>0</v>
      </c>
      <c r="IO498" t="s">
        <v>441</v>
      </c>
      <c r="IP498" t="s">
        <v>442</v>
      </c>
      <c r="IQ498" t="s">
        <v>443</v>
      </c>
      <c r="IR498" t="s">
        <v>443</v>
      </c>
      <c r="IS498" t="s">
        <v>443</v>
      </c>
      <c r="IT498" t="s">
        <v>443</v>
      </c>
      <c r="IU498">
        <v>0</v>
      </c>
      <c r="IV498">
        <v>100</v>
      </c>
      <c r="IW498">
        <v>100</v>
      </c>
      <c r="IX498">
        <v>1.098</v>
      </c>
      <c r="IY498">
        <v>0.3152</v>
      </c>
      <c r="IZ498">
        <v>1.09748391826392</v>
      </c>
      <c r="JA498">
        <v>0</v>
      </c>
      <c r="JB498">
        <v>0</v>
      </c>
      <c r="JC498">
        <v>0</v>
      </c>
      <c r="JD498">
        <v>0.315191680746845</v>
      </c>
      <c r="JE498">
        <v>0</v>
      </c>
      <c r="JF498">
        <v>0</v>
      </c>
      <c r="JG498">
        <v>0</v>
      </c>
      <c r="JH498">
        <v>5</v>
      </c>
      <c r="JI498">
        <v>2273</v>
      </c>
      <c r="JJ498">
        <v>0</v>
      </c>
      <c r="JK498">
        <v>25</v>
      </c>
      <c r="JL498">
        <v>29356928.5</v>
      </c>
      <c r="JM498">
        <v>29356928.5</v>
      </c>
      <c r="JN498">
        <v>0.98999</v>
      </c>
      <c r="JO498">
        <v>2.61841</v>
      </c>
      <c r="JP498">
        <v>1.54785</v>
      </c>
      <c r="JQ498">
        <v>2.31567</v>
      </c>
      <c r="JR498">
        <v>1.64673</v>
      </c>
      <c r="JS498">
        <v>2.35718</v>
      </c>
      <c r="JT498">
        <v>33.9187</v>
      </c>
      <c r="JU498">
        <v>24.1926</v>
      </c>
      <c r="JV498">
        <v>18</v>
      </c>
      <c r="JW498">
        <v>497.058</v>
      </c>
      <c r="JX498">
        <v>396.59</v>
      </c>
      <c r="JY498">
        <v>38.7836</v>
      </c>
      <c r="JZ498">
        <v>44.5824</v>
      </c>
      <c r="KA498">
        <v>30.0024</v>
      </c>
      <c r="KB498">
        <v>44.1133</v>
      </c>
      <c r="KC498">
        <v>43.9934</v>
      </c>
      <c r="KD498">
        <v>19.7904</v>
      </c>
      <c r="KE498">
        <v>0</v>
      </c>
      <c r="KF498">
        <v>100</v>
      </c>
      <c r="KG498">
        <v>38.7534</v>
      </c>
      <c r="KH498">
        <v>399.513</v>
      </c>
      <c r="KI498">
        <v>34.6858</v>
      </c>
      <c r="KJ498">
        <v>94.2938</v>
      </c>
      <c r="KK498">
        <v>91.3472</v>
      </c>
    </row>
    <row r="499" spans="1:297">
      <c r="A499">
        <v>483</v>
      </c>
      <c r="B499">
        <v>1761415715.1</v>
      </c>
      <c r="C499">
        <v>7534.09999990463</v>
      </c>
      <c r="D499" t="s">
        <v>1413</v>
      </c>
      <c r="E499" t="s">
        <v>1414</v>
      </c>
      <c r="F499">
        <v>5</v>
      </c>
      <c r="G499" t="s">
        <v>1410</v>
      </c>
      <c r="H499" t="s">
        <v>436</v>
      </c>
      <c r="I499">
        <v>1761415706.71429</v>
      </c>
      <c r="J499">
        <f>(K499)/1000</f>
        <v>0</v>
      </c>
      <c r="K499">
        <f>IF(DP499, AN499, AH499)</f>
        <v>0</v>
      </c>
      <c r="L499">
        <f>IF(DP499, AI499, AG499)</f>
        <v>0</v>
      </c>
      <c r="M499">
        <f>DR499 - IF(AU499&gt;1, L499*DL499*100.0/(AW499), 0)</f>
        <v>0</v>
      </c>
      <c r="N499">
        <f>((T499-J499/2)*M499-L499)/(T499+J499/2)</f>
        <v>0</v>
      </c>
      <c r="O499">
        <f>N499*(DY499+DZ499)/1000.0</f>
        <v>0</v>
      </c>
      <c r="P499">
        <f>(DR499 - IF(AU499&gt;1, L499*DL499*100.0/(AW499), 0))*(DY499+DZ499)/1000.0</f>
        <v>0</v>
      </c>
      <c r="Q499">
        <f>2.0/((1/S499-1/R499)+SIGN(S499)*SQRT((1/S499-1/R499)*(1/S499-1/R499) + 4*DM499/((DM499+1)*(DM499+1))*(2*1/S499*1/R499-1/R499*1/R499)))</f>
        <v>0</v>
      </c>
      <c r="R499">
        <f>IF(LEFT(DN499,1)&lt;&gt;"0",IF(LEFT(DN499,1)="1",3.0,DO499),$D$5+$E$5*(EF499*DY499/($K$5*1000))+$F$5*(EF499*DY499/($K$5*1000))*MAX(MIN(DL499,$J$5),$I$5)*MAX(MIN(DL499,$J$5),$I$5)+$G$5*MAX(MIN(DL499,$J$5),$I$5)*(EF499*DY499/($K$5*1000))+$H$5*(EF499*DY499/($K$5*1000))*(EF499*DY499/($K$5*1000)))</f>
        <v>0</v>
      </c>
      <c r="S499">
        <f>J499*(1000-(1000*0.61365*exp(17.502*W499/(240.97+W499))/(DY499+DZ499)+DT499)/2)/(1000*0.61365*exp(17.502*W499/(240.97+W499))/(DY499+DZ499)-DT499)</f>
        <v>0</v>
      </c>
      <c r="T499">
        <f>1/((DM499+1)/(Q499/1.6)+1/(R499/1.37)) + DM499/((DM499+1)/(Q499/1.6) + DM499/(R499/1.37))</f>
        <v>0</v>
      </c>
      <c r="U499">
        <f>(DH499*DK499)</f>
        <v>0</v>
      </c>
      <c r="V499">
        <f>(EA499+(U499+2*0.95*5.67E-8*(((EA499+$B$7)+273)^4-(EA499+273)^4)-44100*J499)/(1.84*29.3*R499+8*0.95*5.67E-8*(EA499+273)^3))</f>
        <v>0</v>
      </c>
      <c r="W499">
        <f>($C$7*EB499+$D$7*EC499+$E$7*V499)</f>
        <v>0</v>
      </c>
      <c r="X499">
        <f>0.61365*exp(17.502*W499/(240.97+W499))</f>
        <v>0</v>
      </c>
      <c r="Y499">
        <f>(Z499/AA499*100)</f>
        <v>0</v>
      </c>
      <c r="Z499">
        <f>DT499*(DY499+DZ499)/1000</f>
        <v>0</v>
      </c>
      <c r="AA499">
        <f>0.61365*exp(17.502*EA499/(240.97+EA499))</f>
        <v>0</v>
      </c>
      <c r="AB499">
        <f>(X499-DT499*(DY499+DZ499)/1000)</f>
        <v>0</v>
      </c>
      <c r="AC499">
        <f>(-J499*44100)</f>
        <v>0</v>
      </c>
      <c r="AD499">
        <f>2*29.3*R499*0.92*(EA499-W499)</f>
        <v>0</v>
      </c>
      <c r="AE499">
        <f>2*0.95*5.67E-8*(((EA499+$B$7)+273)^4-(W499+273)^4)</f>
        <v>0</v>
      </c>
      <c r="AF499">
        <f>U499+AE499+AC499+AD499</f>
        <v>0</v>
      </c>
      <c r="AG499">
        <f>DX499*AU499*(DS499-DR499*(1000-AU499*DU499)/(1000-AU499*DT499))/(100*DL499)</f>
        <v>0</v>
      </c>
      <c r="AH499">
        <f>1000*DX499*AU499*(DT499-DU499)/(100*DL499*(1000-AU499*DT499))</f>
        <v>0</v>
      </c>
      <c r="AI499">
        <f>(AJ499 - AK499 - DY499*1E3/(8.314*(EA499+273.15)) * AM499/DX499 * AL499) * DX499/(100*DL499) * (1000 - DU499)/1000</f>
        <v>0</v>
      </c>
      <c r="AJ499">
        <v>424.814128953096</v>
      </c>
      <c r="AK499">
        <v>418.917678787879</v>
      </c>
      <c r="AL499">
        <v>-0.713632357962969</v>
      </c>
      <c r="AM499">
        <v>65.0585855689231</v>
      </c>
      <c r="AN499">
        <f>(AP499 - AO499 + DY499*1E3/(8.314*(EA499+273.15)) * AR499/DX499 * AQ499) * DX499/(100*DL499) * 1000/(1000 - AP499)</f>
        <v>0</v>
      </c>
      <c r="AO499">
        <v>25.2253636384208</v>
      </c>
      <c r="AP499">
        <v>32.9472648484848</v>
      </c>
      <c r="AQ499">
        <v>1.47083540399455e-06</v>
      </c>
      <c r="AR499">
        <v>110.688087326867</v>
      </c>
      <c r="AS499">
        <v>0</v>
      </c>
      <c r="AT499">
        <v>0</v>
      </c>
      <c r="AU499">
        <f>IF(AS499*$H$13&gt;=AW499,1.0,(AW499/(AW499-AS499*$H$13)))</f>
        <v>0</v>
      </c>
      <c r="AV499">
        <f>(AU499-1)*100</f>
        <v>0</v>
      </c>
      <c r="AW499">
        <f>MAX(0,($B$13+$C$13*EF499)/(1+$D$13*EF499)*DY499/(EA499+273)*$E$13)</f>
        <v>0</v>
      </c>
      <c r="AX499" t="s">
        <v>437</v>
      </c>
      <c r="AY499" t="s">
        <v>437</v>
      </c>
      <c r="AZ499">
        <v>0</v>
      </c>
      <c r="BA499">
        <v>0</v>
      </c>
      <c r="BB499">
        <f>1-AZ499/BA499</f>
        <v>0</v>
      </c>
      <c r="BC499">
        <v>0</v>
      </c>
      <c r="BD499" t="s">
        <v>437</v>
      </c>
      <c r="BE499" t="s">
        <v>437</v>
      </c>
      <c r="BF499">
        <v>0</v>
      </c>
      <c r="BG499">
        <v>0</v>
      </c>
      <c r="BH499">
        <f>1-BF499/BG499</f>
        <v>0</v>
      </c>
      <c r="BI499">
        <v>0.5</v>
      </c>
      <c r="BJ499">
        <f>DI499</f>
        <v>0</v>
      </c>
      <c r="BK499">
        <f>L499</f>
        <v>0</v>
      </c>
      <c r="BL499">
        <f>BH499*BI499*BJ499</f>
        <v>0</v>
      </c>
      <c r="BM499">
        <f>(BK499-BC499)/BJ499</f>
        <v>0</v>
      </c>
      <c r="BN499">
        <f>(BA499-BG499)/BG499</f>
        <v>0</v>
      </c>
      <c r="BO499">
        <f>AZ499/(BB499+AZ499/BG499)</f>
        <v>0</v>
      </c>
      <c r="BP499" t="s">
        <v>437</v>
      </c>
      <c r="BQ499">
        <v>0</v>
      </c>
      <c r="BR499">
        <f>IF(BQ499&lt;&gt;0, BQ499, BO499)</f>
        <v>0</v>
      </c>
      <c r="BS499">
        <f>1-BR499/BG499</f>
        <v>0</v>
      </c>
      <c r="BT499">
        <f>(BG499-BF499)/(BG499-BR499)</f>
        <v>0</v>
      </c>
      <c r="BU499">
        <f>(BA499-BG499)/(BA499-BR499)</f>
        <v>0</v>
      </c>
      <c r="BV499">
        <f>(BG499-BF499)/(BG499-AZ499)</f>
        <v>0</v>
      </c>
      <c r="BW499">
        <f>(BA499-BG499)/(BA499-AZ499)</f>
        <v>0</v>
      </c>
      <c r="BX499">
        <f>(BT499*BR499/BF499)</f>
        <v>0</v>
      </c>
      <c r="BY499">
        <f>(1-BX499)</f>
        <v>0</v>
      </c>
      <c r="DH499">
        <f>$B$11*EG499+$C$11*EH499+$F$11*ES499*(1-EV499)</f>
        <v>0</v>
      </c>
      <c r="DI499">
        <f>DH499*DJ499</f>
        <v>0</v>
      </c>
      <c r="DJ499">
        <f>($B$11*$D$9+$C$11*$D$9+$F$11*((FF499+EX499)/MAX(FF499+EX499+FG499, 0.1)*$I$9+FG499/MAX(FF499+EX499+FG499, 0.1)*$J$9))/($B$11+$C$11+$F$11)</f>
        <v>0</v>
      </c>
      <c r="DK499">
        <f>($B$11*$K$9+$C$11*$K$9+$F$11*((FF499+EX499)/MAX(FF499+EX499+FG499, 0.1)*$P$9+FG499/MAX(FF499+EX499+FG499, 0.1)*$Q$9))/($B$11+$C$11+$F$11)</f>
        <v>0</v>
      </c>
      <c r="DL499">
        <v>6</v>
      </c>
      <c r="DM499">
        <v>0.5</v>
      </c>
      <c r="DN499" t="s">
        <v>438</v>
      </c>
      <c r="DO499">
        <v>2</v>
      </c>
      <c r="DP499" t="b">
        <v>1</v>
      </c>
      <c r="DQ499">
        <v>1761415706.71429</v>
      </c>
      <c r="DR499">
        <v>407.479857142857</v>
      </c>
      <c r="DS499">
        <v>417.455857142857</v>
      </c>
      <c r="DT499">
        <v>32.9472285714286</v>
      </c>
      <c r="DU499">
        <v>25.2318428571429</v>
      </c>
      <c r="DV499">
        <v>406.382571428571</v>
      </c>
      <c r="DW499">
        <v>32.6320428571429</v>
      </c>
      <c r="DX499">
        <v>499.9755</v>
      </c>
      <c r="DY499">
        <v>90.2873</v>
      </c>
      <c r="DZ499">
        <v>0.0364596214285714</v>
      </c>
      <c r="EA499">
        <v>42.82665</v>
      </c>
      <c r="EB499">
        <v>42.0452785714286</v>
      </c>
      <c r="EC499">
        <v>999.9</v>
      </c>
      <c r="ED499">
        <v>0</v>
      </c>
      <c r="EE499">
        <v>0</v>
      </c>
      <c r="EF499">
        <v>9991.51642857143</v>
      </c>
      <c r="EG499">
        <v>0</v>
      </c>
      <c r="EH499">
        <v>1209.74428571429</v>
      </c>
      <c r="EI499">
        <v>-9.97591571428571</v>
      </c>
      <c r="EJ499">
        <v>421.362785714286</v>
      </c>
      <c r="EK499">
        <v>428.261642857143</v>
      </c>
      <c r="EL499">
        <v>7.71538142857143</v>
      </c>
      <c r="EM499">
        <v>417.455857142857</v>
      </c>
      <c r="EN499">
        <v>25.2318428571429</v>
      </c>
      <c r="EO499">
        <v>2.97471785714286</v>
      </c>
      <c r="EP499">
        <v>2.27811428571429</v>
      </c>
      <c r="EQ499">
        <v>23.88705</v>
      </c>
      <c r="ER499">
        <v>19.5224857142857</v>
      </c>
      <c r="ES499">
        <v>1199.98357142857</v>
      </c>
      <c r="ET499">
        <v>0.967007071428572</v>
      </c>
      <c r="EU499">
        <v>0.0329933214285714</v>
      </c>
      <c r="EV499">
        <v>0</v>
      </c>
      <c r="EW499">
        <v>1335.55285714286</v>
      </c>
      <c r="EX499">
        <v>5.00059</v>
      </c>
      <c r="EY499">
        <v>16649.65</v>
      </c>
      <c r="EZ499">
        <v>10358.6071428571</v>
      </c>
      <c r="FA499">
        <v>53.656</v>
      </c>
      <c r="FB499">
        <v>55.156</v>
      </c>
      <c r="FC499">
        <v>53.7677142857143</v>
      </c>
      <c r="FD499">
        <v>54.906</v>
      </c>
      <c r="FE499">
        <v>55.0221428571429</v>
      </c>
      <c r="FF499">
        <v>1155.55357142857</v>
      </c>
      <c r="FG499">
        <v>39.43</v>
      </c>
      <c r="FH499">
        <v>0</v>
      </c>
      <c r="FI499">
        <v>1761415675.3</v>
      </c>
      <c r="FJ499">
        <v>0</v>
      </c>
      <c r="FK499">
        <v>1335.52</v>
      </c>
      <c r="FL499">
        <v>-3.30119658562815</v>
      </c>
      <c r="FM499">
        <v>-11.1555555469248</v>
      </c>
      <c r="FN499">
        <v>16649.2961538462</v>
      </c>
      <c r="FO499">
        <v>15</v>
      </c>
      <c r="FP499">
        <v>0</v>
      </c>
      <c r="FQ499" t="s">
        <v>439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-11.0157557142857</v>
      </c>
      <c r="GD499">
        <v>16.5342843162878</v>
      </c>
      <c r="GE499">
        <v>2.21901102365676</v>
      </c>
      <c r="GF499">
        <v>0</v>
      </c>
      <c r="GG499">
        <v>1335.78235294118</v>
      </c>
      <c r="GH499">
        <v>-3.63483575652226</v>
      </c>
      <c r="GI499">
        <v>0.412225372563933</v>
      </c>
      <c r="GJ499">
        <v>-1</v>
      </c>
      <c r="GK499">
        <v>7.71288</v>
      </c>
      <c r="GL499">
        <v>0.0338415134062603</v>
      </c>
      <c r="GM499">
        <v>0.00371570284321122</v>
      </c>
      <c r="GN499">
        <v>1</v>
      </c>
      <c r="GO499">
        <v>1</v>
      </c>
      <c r="GP499">
        <v>2</v>
      </c>
      <c r="GQ499" t="s">
        <v>446</v>
      </c>
      <c r="GR499">
        <v>3.12918</v>
      </c>
      <c r="GS499">
        <v>2.71466</v>
      </c>
      <c r="GT499">
        <v>0.0834133</v>
      </c>
      <c r="GU499">
        <v>0.083877</v>
      </c>
      <c r="GV499">
        <v>0.124637</v>
      </c>
      <c r="GW499">
        <v>0.103386</v>
      </c>
      <c r="GX499">
        <v>33503.4</v>
      </c>
      <c r="GY499">
        <v>35556.6</v>
      </c>
      <c r="GZ499">
        <v>33156.3</v>
      </c>
      <c r="HA499">
        <v>35227.4</v>
      </c>
      <c r="HB499">
        <v>41286.8</v>
      </c>
      <c r="HC499">
        <v>45472.6</v>
      </c>
      <c r="HD499">
        <v>51965.2</v>
      </c>
      <c r="HE499">
        <v>56423.1</v>
      </c>
      <c r="HF499">
        <v>1.76558</v>
      </c>
      <c r="HG499">
        <v>1.62125</v>
      </c>
      <c r="HH499">
        <v>0.00795722</v>
      </c>
      <c r="HI499">
        <v>0</v>
      </c>
      <c r="HJ499">
        <v>41.9133</v>
      </c>
      <c r="HK499">
        <v>999.9</v>
      </c>
      <c r="HL499">
        <v>55.921</v>
      </c>
      <c r="HM499">
        <v>30.031</v>
      </c>
      <c r="HN499">
        <v>26.4367</v>
      </c>
      <c r="HO499">
        <v>60.2552</v>
      </c>
      <c r="HP499">
        <v>42.516</v>
      </c>
      <c r="HQ499">
        <v>1</v>
      </c>
      <c r="HR499">
        <v>1.47591</v>
      </c>
      <c r="HS499">
        <v>2.72014</v>
      </c>
      <c r="HT499">
        <v>20.1079</v>
      </c>
      <c r="HU499">
        <v>5.19078</v>
      </c>
      <c r="HV499">
        <v>12.0099</v>
      </c>
      <c r="HW499">
        <v>4.9713</v>
      </c>
      <c r="HX499">
        <v>3.29492</v>
      </c>
      <c r="HY499">
        <v>9999</v>
      </c>
      <c r="HZ499">
        <v>9999</v>
      </c>
      <c r="IA499">
        <v>999.9</v>
      </c>
      <c r="IB499">
        <v>9999</v>
      </c>
      <c r="IC499">
        <v>1.86325</v>
      </c>
      <c r="ID499">
        <v>1.86813</v>
      </c>
      <c r="IE499">
        <v>1.86784</v>
      </c>
      <c r="IF499">
        <v>1.86905</v>
      </c>
      <c r="IG499">
        <v>1.86982</v>
      </c>
      <c r="IH499">
        <v>1.86589</v>
      </c>
      <c r="II499">
        <v>1.86697</v>
      </c>
      <c r="IJ499">
        <v>1.86841</v>
      </c>
      <c r="IK499">
        <v>5</v>
      </c>
      <c r="IL499">
        <v>0</v>
      </c>
      <c r="IM499">
        <v>0</v>
      </c>
      <c r="IN499">
        <v>0</v>
      </c>
      <c r="IO499" t="s">
        <v>441</v>
      </c>
      <c r="IP499" t="s">
        <v>442</v>
      </c>
      <c r="IQ499" t="s">
        <v>443</v>
      </c>
      <c r="IR499" t="s">
        <v>443</v>
      </c>
      <c r="IS499" t="s">
        <v>443</v>
      </c>
      <c r="IT499" t="s">
        <v>443</v>
      </c>
      <c r="IU499">
        <v>0</v>
      </c>
      <c r="IV499">
        <v>100</v>
      </c>
      <c r="IW499">
        <v>100</v>
      </c>
      <c r="IX499">
        <v>1.098</v>
      </c>
      <c r="IY499">
        <v>0.3152</v>
      </c>
      <c r="IZ499">
        <v>1.09748391826392</v>
      </c>
      <c r="JA499">
        <v>0</v>
      </c>
      <c r="JB499">
        <v>0</v>
      </c>
      <c r="JC499">
        <v>0</v>
      </c>
      <c r="JD499">
        <v>0.315191680746845</v>
      </c>
      <c r="JE499">
        <v>0</v>
      </c>
      <c r="JF499">
        <v>0</v>
      </c>
      <c r="JG499">
        <v>0</v>
      </c>
      <c r="JH499">
        <v>5</v>
      </c>
      <c r="JI499">
        <v>2273</v>
      </c>
      <c r="JJ499">
        <v>0</v>
      </c>
      <c r="JK499">
        <v>25</v>
      </c>
      <c r="JL499">
        <v>29356928.6</v>
      </c>
      <c r="JM499">
        <v>29356928.6</v>
      </c>
      <c r="JN499">
        <v>0.958252</v>
      </c>
      <c r="JO499">
        <v>2.61963</v>
      </c>
      <c r="JP499">
        <v>1.54785</v>
      </c>
      <c r="JQ499">
        <v>2.31689</v>
      </c>
      <c r="JR499">
        <v>1.64673</v>
      </c>
      <c r="JS499">
        <v>2.26685</v>
      </c>
      <c r="JT499">
        <v>33.9187</v>
      </c>
      <c r="JU499">
        <v>24.1838</v>
      </c>
      <c r="JV499">
        <v>18</v>
      </c>
      <c r="JW499">
        <v>497.216</v>
      </c>
      <c r="JX499">
        <v>396.128</v>
      </c>
      <c r="JY499">
        <v>38.7388</v>
      </c>
      <c r="JZ499">
        <v>44.6013</v>
      </c>
      <c r="KA499">
        <v>30.0023</v>
      </c>
      <c r="KB499">
        <v>44.1317</v>
      </c>
      <c r="KC499">
        <v>44.0114</v>
      </c>
      <c r="KD499">
        <v>19.211</v>
      </c>
      <c r="KE499">
        <v>0</v>
      </c>
      <c r="KF499">
        <v>100</v>
      </c>
      <c r="KG499">
        <v>38.7125</v>
      </c>
      <c r="KH499">
        <v>379.246</v>
      </c>
      <c r="KI499">
        <v>34.6858</v>
      </c>
      <c r="KJ499">
        <v>94.2902</v>
      </c>
      <c r="KK499">
        <v>91.3418</v>
      </c>
    </row>
    <row r="500" spans="1:297">
      <c r="A500">
        <v>484</v>
      </c>
      <c r="B500">
        <v>1761415720.1</v>
      </c>
      <c r="C500">
        <v>7539.09999990463</v>
      </c>
      <c r="D500" t="s">
        <v>1415</v>
      </c>
      <c r="E500" t="s">
        <v>1416</v>
      </c>
      <c r="F500">
        <v>5</v>
      </c>
      <c r="G500" t="s">
        <v>1410</v>
      </c>
      <c r="H500" t="s">
        <v>436</v>
      </c>
      <c r="I500">
        <v>1761415711.94615</v>
      </c>
      <c r="J500">
        <f>(K500)/1000</f>
        <v>0</v>
      </c>
      <c r="K500">
        <f>IF(DP500, AN500, AH500)</f>
        <v>0</v>
      </c>
      <c r="L500">
        <f>IF(DP500, AI500, AG500)</f>
        <v>0</v>
      </c>
      <c r="M500">
        <f>DR500 - IF(AU500&gt;1, L500*DL500*100.0/(AW500), 0)</f>
        <v>0</v>
      </c>
      <c r="N500">
        <f>((T500-J500/2)*M500-L500)/(T500+J500/2)</f>
        <v>0</v>
      </c>
      <c r="O500">
        <f>N500*(DY500+DZ500)/1000.0</f>
        <v>0</v>
      </c>
      <c r="P500">
        <f>(DR500 - IF(AU500&gt;1, L500*DL500*100.0/(AW500), 0))*(DY500+DZ500)/1000.0</f>
        <v>0</v>
      </c>
      <c r="Q500">
        <f>2.0/((1/S500-1/R500)+SIGN(S500)*SQRT((1/S500-1/R500)*(1/S500-1/R500) + 4*DM500/((DM500+1)*(DM500+1))*(2*1/S500*1/R500-1/R500*1/R500)))</f>
        <v>0</v>
      </c>
      <c r="R500">
        <f>IF(LEFT(DN500,1)&lt;&gt;"0",IF(LEFT(DN500,1)="1",3.0,DO500),$D$5+$E$5*(EF500*DY500/($K$5*1000))+$F$5*(EF500*DY500/($K$5*1000))*MAX(MIN(DL500,$J$5),$I$5)*MAX(MIN(DL500,$J$5),$I$5)+$G$5*MAX(MIN(DL500,$J$5),$I$5)*(EF500*DY500/($K$5*1000))+$H$5*(EF500*DY500/($K$5*1000))*(EF500*DY500/($K$5*1000)))</f>
        <v>0</v>
      </c>
      <c r="S500">
        <f>J500*(1000-(1000*0.61365*exp(17.502*W500/(240.97+W500))/(DY500+DZ500)+DT500)/2)/(1000*0.61365*exp(17.502*W500/(240.97+W500))/(DY500+DZ500)-DT500)</f>
        <v>0</v>
      </c>
      <c r="T500">
        <f>1/((DM500+1)/(Q500/1.6)+1/(R500/1.37)) + DM500/((DM500+1)/(Q500/1.6) + DM500/(R500/1.37))</f>
        <v>0</v>
      </c>
      <c r="U500">
        <f>(DH500*DK500)</f>
        <v>0</v>
      </c>
      <c r="V500">
        <f>(EA500+(U500+2*0.95*5.67E-8*(((EA500+$B$7)+273)^4-(EA500+273)^4)-44100*J500)/(1.84*29.3*R500+8*0.95*5.67E-8*(EA500+273)^3))</f>
        <v>0</v>
      </c>
      <c r="W500">
        <f>($C$7*EB500+$D$7*EC500+$E$7*V500)</f>
        <v>0</v>
      </c>
      <c r="X500">
        <f>0.61365*exp(17.502*W500/(240.97+W500))</f>
        <v>0</v>
      </c>
      <c r="Y500">
        <f>(Z500/AA500*100)</f>
        <v>0</v>
      </c>
      <c r="Z500">
        <f>DT500*(DY500+DZ500)/1000</f>
        <v>0</v>
      </c>
      <c r="AA500">
        <f>0.61365*exp(17.502*EA500/(240.97+EA500))</f>
        <v>0</v>
      </c>
      <c r="AB500">
        <f>(X500-DT500*(DY500+DZ500)/1000)</f>
        <v>0</v>
      </c>
      <c r="AC500">
        <f>(-J500*44100)</f>
        <v>0</v>
      </c>
      <c r="AD500">
        <f>2*29.3*R500*0.92*(EA500-W500)</f>
        <v>0</v>
      </c>
      <c r="AE500">
        <f>2*0.95*5.67E-8*(((EA500+$B$7)+273)^4-(W500+273)^4)</f>
        <v>0</v>
      </c>
      <c r="AF500">
        <f>U500+AE500+AC500+AD500</f>
        <v>0</v>
      </c>
      <c r="AG500">
        <f>DX500*AU500*(DS500-DR500*(1000-AU500*DU500)/(1000-AU500*DT500))/(100*DL500)</f>
        <v>0</v>
      </c>
      <c r="AH500">
        <f>1000*DX500*AU500*(DT500-DU500)/(100*DL500*(1000-AU500*DT500))</f>
        <v>0</v>
      </c>
      <c r="AI500">
        <f>(AJ500 - AK500 - DY500*1E3/(8.314*(EA500+273.15)) * AM500/DX500 * AL500) * DX500/(100*DL500) * (1000 - DU500)/1000</f>
        <v>0</v>
      </c>
      <c r="AJ500">
        <v>410.065091850216</v>
      </c>
      <c r="AK500">
        <v>409.63176969697</v>
      </c>
      <c r="AL500">
        <v>-1.96421415907876</v>
      </c>
      <c r="AM500">
        <v>65.0585855689231</v>
      </c>
      <c r="AN500">
        <f>(AP500 - AO500 + DY500*1E3/(8.314*(EA500+273.15)) * AR500/DX500 * AQ500) * DX500/(100*DL500) * 1000/(1000 - AP500)</f>
        <v>0</v>
      </c>
      <c r="AO500">
        <v>25.2188706341061</v>
      </c>
      <c r="AP500">
        <v>32.9377103030303</v>
      </c>
      <c r="AQ500">
        <v>-3.3939458745025e-05</v>
      </c>
      <c r="AR500">
        <v>110.688087326867</v>
      </c>
      <c r="AS500">
        <v>0</v>
      </c>
      <c r="AT500">
        <v>0</v>
      </c>
      <c r="AU500">
        <f>IF(AS500*$H$13&gt;=AW500,1.0,(AW500/(AW500-AS500*$H$13)))</f>
        <v>0</v>
      </c>
      <c r="AV500">
        <f>(AU500-1)*100</f>
        <v>0</v>
      </c>
      <c r="AW500">
        <f>MAX(0,($B$13+$C$13*EF500)/(1+$D$13*EF500)*DY500/(EA500+273)*$E$13)</f>
        <v>0</v>
      </c>
      <c r="AX500" t="s">
        <v>437</v>
      </c>
      <c r="AY500" t="s">
        <v>437</v>
      </c>
      <c r="AZ500">
        <v>0</v>
      </c>
      <c r="BA500">
        <v>0</v>
      </c>
      <c r="BB500">
        <f>1-AZ500/BA500</f>
        <v>0</v>
      </c>
      <c r="BC500">
        <v>0</v>
      </c>
      <c r="BD500" t="s">
        <v>437</v>
      </c>
      <c r="BE500" t="s">
        <v>437</v>
      </c>
      <c r="BF500">
        <v>0</v>
      </c>
      <c r="BG500">
        <v>0</v>
      </c>
      <c r="BH500">
        <f>1-BF500/BG500</f>
        <v>0</v>
      </c>
      <c r="BI500">
        <v>0.5</v>
      </c>
      <c r="BJ500">
        <f>DI500</f>
        <v>0</v>
      </c>
      <c r="BK500">
        <f>L500</f>
        <v>0</v>
      </c>
      <c r="BL500">
        <f>BH500*BI500*BJ500</f>
        <v>0</v>
      </c>
      <c r="BM500">
        <f>(BK500-BC500)/BJ500</f>
        <v>0</v>
      </c>
      <c r="BN500">
        <f>(BA500-BG500)/BG500</f>
        <v>0</v>
      </c>
      <c r="BO500">
        <f>AZ500/(BB500+AZ500/BG500)</f>
        <v>0</v>
      </c>
      <c r="BP500" t="s">
        <v>437</v>
      </c>
      <c r="BQ500">
        <v>0</v>
      </c>
      <c r="BR500">
        <f>IF(BQ500&lt;&gt;0, BQ500, BO500)</f>
        <v>0</v>
      </c>
      <c r="BS500">
        <f>1-BR500/BG500</f>
        <v>0</v>
      </c>
      <c r="BT500">
        <f>(BG500-BF500)/(BG500-BR500)</f>
        <v>0</v>
      </c>
      <c r="BU500">
        <f>(BA500-BG500)/(BA500-BR500)</f>
        <v>0</v>
      </c>
      <c r="BV500">
        <f>(BG500-BF500)/(BG500-AZ500)</f>
        <v>0</v>
      </c>
      <c r="BW500">
        <f>(BA500-BG500)/(BA500-AZ500)</f>
        <v>0</v>
      </c>
      <c r="BX500">
        <f>(BT500*BR500/BF500)</f>
        <v>0</v>
      </c>
      <c r="BY500">
        <f>(1-BX500)</f>
        <v>0</v>
      </c>
      <c r="DH500">
        <f>$B$11*EG500+$C$11*EH500+$F$11*ES500*(1-EV500)</f>
        <v>0</v>
      </c>
      <c r="DI500">
        <f>DH500*DJ500</f>
        <v>0</v>
      </c>
      <c r="DJ500">
        <f>($B$11*$D$9+$C$11*$D$9+$F$11*((FF500+EX500)/MAX(FF500+EX500+FG500, 0.1)*$I$9+FG500/MAX(FF500+EX500+FG500, 0.1)*$J$9))/($B$11+$C$11+$F$11)</f>
        <v>0</v>
      </c>
      <c r="DK500">
        <f>($B$11*$K$9+$C$11*$K$9+$F$11*((FF500+EX500)/MAX(FF500+EX500+FG500, 0.1)*$P$9+FG500/MAX(FF500+EX500+FG500, 0.1)*$Q$9))/($B$11+$C$11+$F$11)</f>
        <v>0</v>
      </c>
      <c r="DL500">
        <v>6</v>
      </c>
      <c r="DM500">
        <v>0.5</v>
      </c>
      <c r="DN500" t="s">
        <v>438</v>
      </c>
      <c r="DO500">
        <v>2</v>
      </c>
      <c r="DP500" t="b">
        <v>1</v>
      </c>
      <c r="DQ500">
        <v>1761415711.94615</v>
      </c>
      <c r="DR500">
        <v>404.769615384615</v>
      </c>
      <c r="DS500">
        <v>410.089461538461</v>
      </c>
      <c r="DT500">
        <v>32.9445230769231</v>
      </c>
      <c r="DU500">
        <v>25.2269307692308</v>
      </c>
      <c r="DV500">
        <v>403.672384615385</v>
      </c>
      <c r="DW500">
        <v>32.6293384615385</v>
      </c>
      <c r="DX500">
        <v>499.978923076923</v>
      </c>
      <c r="DY500">
        <v>90.2866076923077</v>
      </c>
      <c r="DZ500">
        <v>0.0364338538461538</v>
      </c>
      <c r="EA500">
        <v>42.8226538461538</v>
      </c>
      <c r="EB500">
        <v>42.0415769230769</v>
      </c>
      <c r="EC500">
        <v>999.9</v>
      </c>
      <c r="ED500">
        <v>0</v>
      </c>
      <c r="EE500">
        <v>0</v>
      </c>
      <c r="EF500">
        <v>9999.80538461539</v>
      </c>
      <c r="EG500">
        <v>0</v>
      </c>
      <c r="EH500">
        <v>1209.52384615385</v>
      </c>
      <c r="EI500">
        <v>-5.31966769230769</v>
      </c>
      <c r="EJ500">
        <v>418.559076923077</v>
      </c>
      <c r="EK500">
        <v>420.702384615385</v>
      </c>
      <c r="EL500">
        <v>7.71758923076923</v>
      </c>
      <c r="EM500">
        <v>410.089461538461</v>
      </c>
      <c r="EN500">
        <v>25.2269307692308</v>
      </c>
      <c r="EO500">
        <v>2.97445</v>
      </c>
      <c r="EP500">
        <v>2.27765461538462</v>
      </c>
      <c r="EQ500">
        <v>23.8855692307692</v>
      </c>
      <c r="ER500">
        <v>19.5192230769231</v>
      </c>
      <c r="ES500">
        <v>1199.99</v>
      </c>
      <c r="ET500">
        <v>0.967007615384616</v>
      </c>
      <c r="EU500">
        <v>0.0329928230769231</v>
      </c>
      <c r="EV500">
        <v>0</v>
      </c>
      <c r="EW500">
        <v>1335.10153846154</v>
      </c>
      <c r="EX500">
        <v>5.00059</v>
      </c>
      <c r="EY500">
        <v>16645.9692307692</v>
      </c>
      <c r="EZ500">
        <v>10358.6538461538</v>
      </c>
      <c r="FA500">
        <v>53.6823076923077</v>
      </c>
      <c r="FB500">
        <v>55.1823076923077</v>
      </c>
      <c r="FC500">
        <v>53.7881538461538</v>
      </c>
      <c r="FD500">
        <v>54.942</v>
      </c>
      <c r="FE500">
        <v>55.0429230769231</v>
      </c>
      <c r="FF500">
        <v>1155.56</v>
      </c>
      <c r="FG500">
        <v>39.43</v>
      </c>
      <c r="FH500">
        <v>0</v>
      </c>
      <c r="FI500">
        <v>1761415680.1</v>
      </c>
      <c r="FJ500">
        <v>0</v>
      </c>
      <c r="FK500">
        <v>1335.09615384615</v>
      </c>
      <c r="FL500">
        <v>-5.88717946983717</v>
      </c>
      <c r="FM500">
        <v>-61.0632477831068</v>
      </c>
      <c r="FN500">
        <v>16645.4269230769</v>
      </c>
      <c r="FO500">
        <v>15</v>
      </c>
      <c r="FP500">
        <v>0</v>
      </c>
      <c r="FQ500" t="s">
        <v>439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-8.06054142857143</v>
      </c>
      <c r="GD500">
        <v>49.4069767912808</v>
      </c>
      <c r="GE500">
        <v>5.25278426833245</v>
      </c>
      <c r="GF500">
        <v>0</v>
      </c>
      <c r="GG500">
        <v>1335.48235294118</v>
      </c>
      <c r="GH500">
        <v>-3.76042780315478</v>
      </c>
      <c r="GI500">
        <v>0.436982021594985</v>
      </c>
      <c r="GJ500">
        <v>-1</v>
      </c>
      <c r="GK500">
        <v>7.71604333333333</v>
      </c>
      <c r="GL500">
        <v>0.0365600947965242</v>
      </c>
      <c r="GM500">
        <v>0.00408560927825984</v>
      </c>
      <c r="GN500">
        <v>1</v>
      </c>
      <c r="GO500">
        <v>1</v>
      </c>
      <c r="GP500">
        <v>2</v>
      </c>
      <c r="GQ500" t="s">
        <v>446</v>
      </c>
      <c r="GR500">
        <v>3.12922</v>
      </c>
      <c r="GS500">
        <v>2.71461</v>
      </c>
      <c r="GT500">
        <v>0.0818178</v>
      </c>
      <c r="GU500">
        <v>0.0812109</v>
      </c>
      <c r="GV500">
        <v>0.124612</v>
      </c>
      <c r="GW500">
        <v>0.103365</v>
      </c>
      <c r="GX500">
        <v>33560.2</v>
      </c>
      <c r="GY500">
        <v>35657.6</v>
      </c>
      <c r="GZ500">
        <v>33154.9</v>
      </c>
      <c r="HA500">
        <v>35225.2</v>
      </c>
      <c r="HB500">
        <v>41286.4</v>
      </c>
      <c r="HC500">
        <v>45470.8</v>
      </c>
      <c r="HD500">
        <v>51963.3</v>
      </c>
      <c r="HE500">
        <v>56420</v>
      </c>
      <c r="HF500">
        <v>1.76505</v>
      </c>
      <c r="HG500">
        <v>1.62132</v>
      </c>
      <c r="HH500">
        <v>0.00668317</v>
      </c>
      <c r="HI500">
        <v>0</v>
      </c>
      <c r="HJ500">
        <v>41.9314</v>
      </c>
      <c r="HK500">
        <v>999.9</v>
      </c>
      <c r="HL500">
        <v>55.921</v>
      </c>
      <c r="HM500">
        <v>30.031</v>
      </c>
      <c r="HN500">
        <v>26.4345</v>
      </c>
      <c r="HO500">
        <v>60.4452</v>
      </c>
      <c r="HP500">
        <v>42.7604</v>
      </c>
      <c r="HQ500">
        <v>1</v>
      </c>
      <c r="HR500">
        <v>1.47834</v>
      </c>
      <c r="HS500">
        <v>2.73889</v>
      </c>
      <c r="HT500">
        <v>20.1079</v>
      </c>
      <c r="HU500">
        <v>5.19108</v>
      </c>
      <c r="HV500">
        <v>12.0099</v>
      </c>
      <c r="HW500">
        <v>4.97155</v>
      </c>
      <c r="HX500">
        <v>3.295</v>
      </c>
      <c r="HY500">
        <v>9999</v>
      </c>
      <c r="HZ500">
        <v>9999</v>
      </c>
      <c r="IA500">
        <v>999.9</v>
      </c>
      <c r="IB500">
        <v>9999</v>
      </c>
      <c r="IC500">
        <v>1.86325</v>
      </c>
      <c r="ID500">
        <v>1.86813</v>
      </c>
      <c r="IE500">
        <v>1.86785</v>
      </c>
      <c r="IF500">
        <v>1.86905</v>
      </c>
      <c r="IG500">
        <v>1.86982</v>
      </c>
      <c r="IH500">
        <v>1.86591</v>
      </c>
      <c r="II500">
        <v>1.867</v>
      </c>
      <c r="IJ500">
        <v>1.86842</v>
      </c>
      <c r="IK500">
        <v>5</v>
      </c>
      <c r="IL500">
        <v>0</v>
      </c>
      <c r="IM500">
        <v>0</v>
      </c>
      <c r="IN500">
        <v>0</v>
      </c>
      <c r="IO500" t="s">
        <v>441</v>
      </c>
      <c r="IP500" t="s">
        <v>442</v>
      </c>
      <c r="IQ500" t="s">
        <v>443</v>
      </c>
      <c r="IR500" t="s">
        <v>443</v>
      </c>
      <c r="IS500" t="s">
        <v>443</v>
      </c>
      <c r="IT500" t="s">
        <v>443</v>
      </c>
      <c r="IU500">
        <v>0</v>
      </c>
      <c r="IV500">
        <v>100</v>
      </c>
      <c r="IW500">
        <v>100</v>
      </c>
      <c r="IX500">
        <v>1.097</v>
      </c>
      <c r="IY500">
        <v>0.3152</v>
      </c>
      <c r="IZ500">
        <v>1.09748391826392</v>
      </c>
      <c r="JA500">
        <v>0</v>
      </c>
      <c r="JB500">
        <v>0</v>
      </c>
      <c r="JC500">
        <v>0</v>
      </c>
      <c r="JD500">
        <v>0.315191680746845</v>
      </c>
      <c r="JE500">
        <v>0</v>
      </c>
      <c r="JF500">
        <v>0</v>
      </c>
      <c r="JG500">
        <v>0</v>
      </c>
      <c r="JH500">
        <v>5</v>
      </c>
      <c r="JI500">
        <v>2273</v>
      </c>
      <c r="JJ500">
        <v>0</v>
      </c>
      <c r="JK500">
        <v>25</v>
      </c>
      <c r="JL500">
        <v>29356928.7</v>
      </c>
      <c r="JM500">
        <v>29356928.7</v>
      </c>
      <c r="JN500">
        <v>0.931396</v>
      </c>
      <c r="JO500">
        <v>2.62329</v>
      </c>
      <c r="JP500">
        <v>1.54785</v>
      </c>
      <c r="JQ500">
        <v>2.31689</v>
      </c>
      <c r="JR500">
        <v>1.64673</v>
      </c>
      <c r="JS500">
        <v>2.3291</v>
      </c>
      <c r="JT500">
        <v>33.9187</v>
      </c>
      <c r="JU500">
        <v>24.1838</v>
      </c>
      <c r="JV500">
        <v>18</v>
      </c>
      <c r="JW500">
        <v>496.997</v>
      </c>
      <c r="JX500">
        <v>396.294</v>
      </c>
      <c r="JY500">
        <v>38.6974</v>
      </c>
      <c r="JZ500">
        <v>44.6254</v>
      </c>
      <c r="KA500">
        <v>30.0024</v>
      </c>
      <c r="KB500">
        <v>44.1552</v>
      </c>
      <c r="KC500">
        <v>44.0348</v>
      </c>
      <c r="KD500">
        <v>18.5561</v>
      </c>
      <c r="KE500">
        <v>0</v>
      </c>
      <c r="KF500">
        <v>100</v>
      </c>
      <c r="KG500">
        <v>38.6733</v>
      </c>
      <c r="KH500">
        <v>365.642</v>
      </c>
      <c r="KI500">
        <v>34.6858</v>
      </c>
      <c r="KJ500">
        <v>94.2866</v>
      </c>
      <c r="KK500">
        <v>91.3364</v>
      </c>
    </row>
    <row r="501" spans="1:297">
      <c r="A501">
        <v>485</v>
      </c>
      <c r="B501">
        <v>1761415725.1</v>
      </c>
      <c r="C501">
        <v>7544.09999990463</v>
      </c>
      <c r="D501" t="s">
        <v>1417</v>
      </c>
      <c r="E501" t="s">
        <v>1418</v>
      </c>
      <c r="F501">
        <v>5</v>
      </c>
      <c r="G501" t="s">
        <v>1410</v>
      </c>
      <c r="H501" t="s">
        <v>436</v>
      </c>
      <c r="I501">
        <v>1761415716.94615</v>
      </c>
      <c r="J501">
        <f>(K501)/1000</f>
        <v>0</v>
      </c>
      <c r="K501">
        <f>IF(DP501, AN501, AH501)</f>
        <v>0</v>
      </c>
      <c r="L501">
        <f>IF(DP501, AI501, AG501)</f>
        <v>0</v>
      </c>
      <c r="M501">
        <f>DR501 - IF(AU501&gt;1, L501*DL501*100.0/(AW501), 0)</f>
        <v>0</v>
      </c>
      <c r="N501">
        <f>((T501-J501/2)*M501-L501)/(T501+J501/2)</f>
        <v>0</v>
      </c>
      <c r="O501">
        <f>N501*(DY501+DZ501)/1000.0</f>
        <v>0</v>
      </c>
      <c r="P501">
        <f>(DR501 - IF(AU501&gt;1, L501*DL501*100.0/(AW501), 0))*(DY501+DZ501)/1000.0</f>
        <v>0</v>
      </c>
      <c r="Q501">
        <f>2.0/((1/S501-1/R501)+SIGN(S501)*SQRT((1/S501-1/R501)*(1/S501-1/R501) + 4*DM501/((DM501+1)*(DM501+1))*(2*1/S501*1/R501-1/R501*1/R501)))</f>
        <v>0</v>
      </c>
      <c r="R501">
        <f>IF(LEFT(DN501,1)&lt;&gt;"0",IF(LEFT(DN501,1)="1",3.0,DO501),$D$5+$E$5*(EF501*DY501/($K$5*1000))+$F$5*(EF501*DY501/($K$5*1000))*MAX(MIN(DL501,$J$5),$I$5)*MAX(MIN(DL501,$J$5),$I$5)+$G$5*MAX(MIN(DL501,$J$5),$I$5)*(EF501*DY501/($K$5*1000))+$H$5*(EF501*DY501/($K$5*1000))*(EF501*DY501/($K$5*1000)))</f>
        <v>0</v>
      </c>
      <c r="S501">
        <f>J501*(1000-(1000*0.61365*exp(17.502*W501/(240.97+W501))/(DY501+DZ501)+DT501)/2)/(1000*0.61365*exp(17.502*W501/(240.97+W501))/(DY501+DZ501)-DT501)</f>
        <v>0</v>
      </c>
      <c r="T501">
        <f>1/((DM501+1)/(Q501/1.6)+1/(R501/1.37)) + DM501/((DM501+1)/(Q501/1.6) + DM501/(R501/1.37))</f>
        <v>0</v>
      </c>
      <c r="U501">
        <f>(DH501*DK501)</f>
        <v>0</v>
      </c>
      <c r="V501">
        <f>(EA501+(U501+2*0.95*5.67E-8*(((EA501+$B$7)+273)^4-(EA501+273)^4)-44100*J501)/(1.84*29.3*R501+8*0.95*5.67E-8*(EA501+273)^3))</f>
        <v>0</v>
      </c>
      <c r="W501">
        <f>($C$7*EB501+$D$7*EC501+$E$7*V501)</f>
        <v>0</v>
      </c>
      <c r="X501">
        <f>0.61365*exp(17.502*W501/(240.97+W501))</f>
        <v>0</v>
      </c>
      <c r="Y501">
        <f>(Z501/AA501*100)</f>
        <v>0</v>
      </c>
      <c r="Z501">
        <f>DT501*(DY501+DZ501)/1000</f>
        <v>0</v>
      </c>
      <c r="AA501">
        <f>0.61365*exp(17.502*EA501/(240.97+EA501))</f>
        <v>0</v>
      </c>
      <c r="AB501">
        <f>(X501-DT501*(DY501+DZ501)/1000)</f>
        <v>0</v>
      </c>
      <c r="AC501">
        <f>(-J501*44100)</f>
        <v>0</v>
      </c>
      <c r="AD501">
        <f>2*29.3*R501*0.92*(EA501-W501)</f>
        <v>0</v>
      </c>
      <c r="AE501">
        <f>2*0.95*5.67E-8*(((EA501+$B$7)+273)^4-(W501+273)^4)</f>
        <v>0</v>
      </c>
      <c r="AF501">
        <f>U501+AE501+AC501+AD501</f>
        <v>0</v>
      </c>
      <c r="AG501">
        <f>DX501*AU501*(DS501-DR501*(1000-AU501*DU501)/(1000-AU501*DT501))/(100*DL501)</f>
        <v>0</v>
      </c>
      <c r="AH501">
        <f>1000*DX501*AU501*(DT501-DU501)/(100*DL501*(1000-AU501*DT501))</f>
        <v>0</v>
      </c>
      <c r="AI501">
        <f>(AJ501 - AK501 - DY501*1E3/(8.314*(EA501+273.15)) * AM501/DX501 * AL501) * DX501/(100*DL501) * (1000 - DU501)/1000</f>
        <v>0</v>
      </c>
      <c r="AJ501">
        <v>393.318810071306</v>
      </c>
      <c r="AK501">
        <v>396.431745454545</v>
      </c>
      <c r="AL501">
        <v>-2.72092971515296</v>
      </c>
      <c r="AM501">
        <v>65.0585855689231</v>
      </c>
      <c r="AN501">
        <f>(AP501 - AO501 + DY501*1E3/(8.314*(EA501+273.15)) * AR501/DX501 * AQ501) * DX501/(100*DL501) * 1000/(1000 - AP501)</f>
        <v>0</v>
      </c>
      <c r="AO501">
        <v>25.2115005622723</v>
      </c>
      <c r="AP501">
        <v>32.9344939393939</v>
      </c>
      <c r="AQ501">
        <v>-6.2475124255833e-06</v>
      </c>
      <c r="AR501">
        <v>110.688087326867</v>
      </c>
      <c r="AS501">
        <v>0</v>
      </c>
      <c r="AT501">
        <v>0</v>
      </c>
      <c r="AU501">
        <f>IF(AS501*$H$13&gt;=AW501,1.0,(AW501/(AW501-AS501*$H$13)))</f>
        <v>0</v>
      </c>
      <c r="AV501">
        <f>(AU501-1)*100</f>
        <v>0</v>
      </c>
      <c r="AW501">
        <f>MAX(0,($B$13+$C$13*EF501)/(1+$D$13*EF501)*DY501/(EA501+273)*$E$13)</f>
        <v>0</v>
      </c>
      <c r="AX501" t="s">
        <v>437</v>
      </c>
      <c r="AY501" t="s">
        <v>437</v>
      </c>
      <c r="AZ501">
        <v>0</v>
      </c>
      <c r="BA501">
        <v>0</v>
      </c>
      <c r="BB501">
        <f>1-AZ501/BA501</f>
        <v>0</v>
      </c>
      <c r="BC501">
        <v>0</v>
      </c>
      <c r="BD501" t="s">
        <v>437</v>
      </c>
      <c r="BE501" t="s">
        <v>437</v>
      </c>
      <c r="BF501">
        <v>0</v>
      </c>
      <c r="BG501">
        <v>0</v>
      </c>
      <c r="BH501">
        <f>1-BF501/BG501</f>
        <v>0</v>
      </c>
      <c r="BI501">
        <v>0.5</v>
      </c>
      <c r="BJ501">
        <f>DI501</f>
        <v>0</v>
      </c>
      <c r="BK501">
        <f>L501</f>
        <v>0</v>
      </c>
      <c r="BL501">
        <f>BH501*BI501*BJ501</f>
        <v>0</v>
      </c>
      <c r="BM501">
        <f>(BK501-BC501)/BJ501</f>
        <v>0</v>
      </c>
      <c r="BN501">
        <f>(BA501-BG501)/BG501</f>
        <v>0</v>
      </c>
      <c r="BO501">
        <f>AZ501/(BB501+AZ501/BG501)</f>
        <v>0</v>
      </c>
      <c r="BP501" t="s">
        <v>437</v>
      </c>
      <c r="BQ501">
        <v>0</v>
      </c>
      <c r="BR501">
        <f>IF(BQ501&lt;&gt;0, BQ501, BO501)</f>
        <v>0</v>
      </c>
      <c r="BS501">
        <f>1-BR501/BG501</f>
        <v>0</v>
      </c>
      <c r="BT501">
        <f>(BG501-BF501)/(BG501-BR501)</f>
        <v>0</v>
      </c>
      <c r="BU501">
        <f>(BA501-BG501)/(BA501-BR501)</f>
        <v>0</v>
      </c>
      <c r="BV501">
        <f>(BG501-BF501)/(BG501-AZ501)</f>
        <v>0</v>
      </c>
      <c r="BW501">
        <f>(BA501-BG501)/(BA501-AZ501)</f>
        <v>0</v>
      </c>
      <c r="BX501">
        <f>(BT501*BR501/BF501)</f>
        <v>0</v>
      </c>
      <c r="BY501">
        <f>(1-BX501)</f>
        <v>0</v>
      </c>
      <c r="DH501">
        <f>$B$11*EG501+$C$11*EH501+$F$11*ES501*(1-EV501)</f>
        <v>0</v>
      </c>
      <c r="DI501">
        <f>DH501*DJ501</f>
        <v>0</v>
      </c>
      <c r="DJ501">
        <f>($B$11*$D$9+$C$11*$D$9+$F$11*((FF501+EX501)/MAX(FF501+EX501+FG501, 0.1)*$I$9+FG501/MAX(FF501+EX501+FG501, 0.1)*$J$9))/($B$11+$C$11+$F$11)</f>
        <v>0</v>
      </c>
      <c r="DK501">
        <f>($B$11*$K$9+$C$11*$K$9+$F$11*((FF501+EX501)/MAX(FF501+EX501+FG501, 0.1)*$P$9+FG501/MAX(FF501+EX501+FG501, 0.1)*$Q$9))/($B$11+$C$11+$F$11)</f>
        <v>0</v>
      </c>
      <c r="DL501">
        <v>6</v>
      </c>
      <c r="DM501">
        <v>0.5</v>
      </c>
      <c r="DN501" t="s">
        <v>438</v>
      </c>
      <c r="DO501">
        <v>2</v>
      </c>
      <c r="DP501" t="b">
        <v>1</v>
      </c>
      <c r="DQ501">
        <v>1761415716.94615</v>
      </c>
      <c r="DR501">
        <v>398.459307692308</v>
      </c>
      <c r="DS501">
        <v>398.036153846154</v>
      </c>
      <c r="DT501">
        <v>32.9412846153846</v>
      </c>
      <c r="DU501">
        <v>25.2207769230769</v>
      </c>
      <c r="DV501">
        <v>397.361846153846</v>
      </c>
      <c r="DW501">
        <v>32.6261076923077</v>
      </c>
      <c r="DX501">
        <v>499.995846153846</v>
      </c>
      <c r="DY501">
        <v>90.2868076923077</v>
      </c>
      <c r="DZ501">
        <v>0.0365289076923077</v>
      </c>
      <c r="EA501">
        <v>42.8206692307692</v>
      </c>
      <c r="EB501">
        <v>42.0396538461538</v>
      </c>
      <c r="EC501">
        <v>999.9</v>
      </c>
      <c r="ED501">
        <v>0</v>
      </c>
      <c r="EE501">
        <v>0</v>
      </c>
      <c r="EF501">
        <v>10004.4253846154</v>
      </c>
      <c r="EG501">
        <v>0</v>
      </c>
      <c r="EH501">
        <v>1209.31923076923</v>
      </c>
      <c r="EI501">
        <v>0.423203846153846</v>
      </c>
      <c r="EJ501">
        <v>412.032384615385</v>
      </c>
      <c r="EK501">
        <v>408.334692307692</v>
      </c>
      <c r="EL501">
        <v>7.72052</v>
      </c>
      <c r="EM501">
        <v>398.036153846154</v>
      </c>
      <c r="EN501">
        <v>25.2207769230769</v>
      </c>
      <c r="EO501">
        <v>2.97416461538462</v>
      </c>
      <c r="EP501">
        <v>2.27710384615385</v>
      </c>
      <c r="EQ501">
        <v>23.8839769230769</v>
      </c>
      <c r="ER501">
        <v>19.5153384615385</v>
      </c>
      <c r="ES501">
        <v>1200</v>
      </c>
      <c r="ET501">
        <v>0.967008307692308</v>
      </c>
      <c r="EU501">
        <v>0.0329921615384615</v>
      </c>
      <c r="EV501">
        <v>0</v>
      </c>
      <c r="EW501">
        <v>1334.08461538462</v>
      </c>
      <c r="EX501">
        <v>5.00059</v>
      </c>
      <c r="EY501">
        <v>16634.8230769231</v>
      </c>
      <c r="EZ501">
        <v>10358.7461538462</v>
      </c>
      <c r="FA501">
        <v>53.7112307692308</v>
      </c>
      <c r="FB501">
        <v>55.2112307692308</v>
      </c>
      <c r="FC501">
        <v>53.8217692307692</v>
      </c>
      <c r="FD501">
        <v>54.9709230769231</v>
      </c>
      <c r="FE501">
        <v>55.0717692307692</v>
      </c>
      <c r="FF501">
        <v>1155.57076923077</v>
      </c>
      <c r="FG501">
        <v>39.4292307692308</v>
      </c>
      <c r="FH501">
        <v>0</v>
      </c>
      <c r="FI501">
        <v>1761415685.5</v>
      </c>
      <c r="FJ501">
        <v>0</v>
      </c>
      <c r="FK501">
        <v>1333.8532</v>
      </c>
      <c r="FL501">
        <v>-20.4938461110181</v>
      </c>
      <c r="FM501">
        <v>-231.053845779653</v>
      </c>
      <c r="FN501">
        <v>16631.488</v>
      </c>
      <c r="FO501">
        <v>15</v>
      </c>
      <c r="FP501">
        <v>0</v>
      </c>
      <c r="FQ501" t="s">
        <v>439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-2.84045857142857</v>
      </c>
      <c r="GD501">
        <v>71.4193854545454</v>
      </c>
      <c r="GE501">
        <v>7.32597530628177</v>
      </c>
      <c r="GF501">
        <v>0</v>
      </c>
      <c r="GG501">
        <v>1334.55176470588</v>
      </c>
      <c r="GH501">
        <v>-11.0221543083237</v>
      </c>
      <c r="GI501">
        <v>1.26063585867058</v>
      </c>
      <c r="GJ501">
        <v>-1</v>
      </c>
      <c r="GK501">
        <v>7.71841571428571</v>
      </c>
      <c r="GL501">
        <v>0.0364690909091044</v>
      </c>
      <c r="GM501">
        <v>0.00418749109045662</v>
      </c>
      <c r="GN501">
        <v>1</v>
      </c>
      <c r="GO501">
        <v>1</v>
      </c>
      <c r="GP501">
        <v>2</v>
      </c>
      <c r="GQ501" t="s">
        <v>446</v>
      </c>
      <c r="GR501">
        <v>3.12907</v>
      </c>
      <c r="GS501">
        <v>2.71492</v>
      </c>
      <c r="GT501">
        <v>0.0796543</v>
      </c>
      <c r="GU501">
        <v>0.0786409</v>
      </c>
      <c r="GV501">
        <v>0.124604</v>
      </c>
      <c r="GW501">
        <v>0.10334</v>
      </c>
      <c r="GX501">
        <v>33637.1</v>
      </c>
      <c r="GY501">
        <v>35755.1</v>
      </c>
      <c r="GZ501">
        <v>33153</v>
      </c>
      <c r="HA501">
        <v>35223.1</v>
      </c>
      <c r="HB501">
        <v>41284.7</v>
      </c>
      <c r="HC501">
        <v>45469.1</v>
      </c>
      <c r="HD501">
        <v>51960.6</v>
      </c>
      <c r="HE501">
        <v>56416.6</v>
      </c>
      <c r="HF501">
        <v>1.76455</v>
      </c>
      <c r="HG501">
        <v>1.62112</v>
      </c>
      <c r="HH501">
        <v>0.00616163</v>
      </c>
      <c r="HI501">
        <v>0</v>
      </c>
      <c r="HJ501">
        <v>41.9486</v>
      </c>
      <c r="HK501">
        <v>999.9</v>
      </c>
      <c r="HL501">
        <v>55.897</v>
      </c>
      <c r="HM501">
        <v>30.031</v>
      </c>
      <c r="HN501">
        <v>26.4243</v>
      </c>
      <c r="HO501">
        <v>60.3052</v>
      </c>
      <c r="HP501">
        <v>42.52</v>
      </c>
      <c r="HQ501">
        <v>1</v>
      </c>
      <c r="HR501">
        <v>1.48079</v>
      </c>
      <c r="HS501">
        <v>2.7563</v>
      </c>
      <c r="HT501">
        <v>20.1077</v>
      </c>
      <c r="HU501">
        <v>5.19123</v>
      </c>
      <c r="HV501">
        <v>12.0099</v>
      </c>
      <c r="HW501">
        <v>4.97135</v>
      </c>
      <c r="HX501">
        <v>3.295</v>
      </c>
      <c r="HY501">
        <v>9999</v>
      </c>
      <c r="HZ501">
        <v>9999</v>
      </c>
      <c r="IA501">
        <v>999.9</v>
      </c>
      <c r="IB501">
        <v>9999</v>
      </c>
      <c r="IC501">
        <v>1.86325</v>
      </c>
      <c r="ID501">
        <v>1.86813</v>
      </c>
      <c r="IE501">
        <v>1.86784</v>
      </c>
      <c r="IF501">
        <v>1.86905</v>
      </c>
      <c r="IG501">
        <v>1.86981</v>
      </c>
      <c r="IH501">
        <v>1.86592</v>
      </c>
      <c r="II501">
        <v>1.86701</v>
      </c>
      <c r="IJ501">
        <v>1.86842</v>
      </c>
      <c r="IK501">
        <v>5</v>
      </c>
      <c r="IL501">
        <v>0</v>
      </c>
      <c r="IM501">
        <v>0</v>
      </c>
      <c r="IN501">
        <v>0</v>
      </c>
      <c r="IO501" t="s">
        <v>441</v>
      </c>
      <c r="IP501" t="s">
        <v>442</v>
      </c>
      <c r="IQ501" t="s">
        <v>443</v>
      </c>
      <c r="IR501" t="s">
        <v>443</v>
      </c>
      <c r="IS501" t="s">
        <v>443</v>
      </c>
      <c r="IT501" t="s">
        <v>443</v>
      </c>
      <c r="IU501">
        <v>0</v>
      </c>
      <c r="IV501">
        <v>100</v>
      </c>
      <c r="IW501">
        <v>100</v>
      </c>
      <c r="IX501">
        <v>1.098</v>
      </c>
      <c r="IY501">
        <v>0.3152</v>
      </c>
      <c r="IZ501">
        <v>1.09748391826392</v>
      </c>
      <c r="JA501">
        <v>0</v>
      </c>
      <c r="JB501">
        <v>0</v>
      </c>
      <c r="JC501">
        <v>0</v>
      </c>
      <c r="JD501">
        <v>0.315191680746845</v>
      </c>
      <c r="JE501">
        <v>0</v>
      </c>
      <c r="JF501">
        <v>0</v>
      </c>
      <c r="JG501">
        <v>0</v>
      </c>
      <c r="JH501">
        <v>5</v>
      </c>
      <c r="JI501">
        <v>2273</v>
      </c>
      <c r="JJ501">
        <v>0</v>
      </c>
      <c r="JK501">
        <v>25</v>
      </c>
      <c r="JL501">
        <v>29356928.8</v>
      </c>
      <c r="JM501">
        <v>29356928.8</v>
      </c>
      <c r="JN501">
        <v>0.897217</v>
      </c>
      <c r="JO501">
        <v>2.61597</v>
      </c>
      <c r="JP501">
        <v>1.54785</v>
      </c>
      <c r="JQ501">
        <v>2.31689</v>
      </c>
      <c r="JR501">
        <v>1.64673</v>
      </c>
      <c r="JS501">
        <v>2.3999</v>
      </c>
      <c r="JT501">
        <v>33.9187</v>
      </c>
      <c r="JU501">
        <v>24.1926</v>
      </c>
      <c r="JV501">
        <v>18</v>
      </c>
      <c r="JW501">
        <v>496.766</v>
      </c>
      <c r="JX501">
        <v>396.271</v>
      </c>
      <c r="JY501">
        <v>38.659</v>
      </c>
      <c r="JZ501">
        <v>44.6493</v>
      </c>
      <c r="KA501">
        <v>30.0024</v>
      </c>
      <c r="KB501">
        <v>44.1739</v>
      </c>
      <c r="KC501">
        <v>44.0536</v>
      </c>
      <c r="KD501">
        <v>17.9506</v>
      </c>
      <c r="KE501">
        <v>0</v>
      </c>
      <c r="KF501">
        <v>100</v>
      </c>
      <c r="KG501">
        <v>38.6357</v>
      </c>
      <c r="KH501">
        <v>352.089</v>
      </c>
      <c r="KI501">
        <v>34.6858</v>
      </c>
      <c r="KJ501">
        <v>94.2815</v>
      </c>
      <c r="KK501">
        <v>91.3311</v>
      </c>
    </row>
    <row r="502" spans="1:297">
      <c r="A502">
        <v>486</v>
      </c>
      <c r="B502">
        <v>1761415730.1</v>
      </c>
      <c r="C502">
        <v>7549.09999990463</v>
      </c>
      <c r="D502" t="s">
        <v>1419</v>
      </c>
      <c r="E502" t="s">
        <v>1420</v>
      </c>
      <c r="F502">
        <v>5</v>
      </c>
      <c r="G502" t="s">
        <v>1410</v>
      </c>
      <c r="H502" t="s">
        <v>436</v>
      </c>
      <c r="I502">
        <v>1761415721.94615</v>
      </c>
      <c r="J502">
        <f>(K502)/1000</f>
        <v>0</v>
      </c>
      <c r="K502">
        <f>IF(DP502, AN502, AH502)</f>
        <v>0</v>
      </c>
      <c r="L502">
        <f>IF(DP502, AI502, AG502)</f>
        <v>0</v>
      </c>
      <c r="M502">
        <f>DR502 - IF(AU502&gt;1, L502*DL502*100.0/(AW502), 0)</f>
        <v>0</v>
      </c>
      <c r="N502">
        <f>((T502-J502/2)*M502-L502)/(T502+J502/2)</f>
        <v>0</v>
      </c>
      <c r="O502">
        <f>N502*(DY502+DZ502)/1000.0</f>
        <v>0</v>
      </c>
      <c r="P502">
        <f>(DR502 - IF(AU502&gt;1, L502*DL502*100.0/(AW502), 0))*(DY502+DZ502)/1000.0</f>
        <v>0</v>
      </c>
      <c r="Q502">
        <f>2.0/((1/S502-1/R502)+SIGN(S502)*SQRT((1/S502-1/R502)*(1/S502-1/R502) + 4*DM502/((DM502+1)*(DM502+1))*(2*1/S502*1/R502-1/R502*1/R502)))</f>
        <v>0</v>
      </c>
      <c r="R502">
        <f>IF(LEFT(DN502,1)&lt;&gt;"0",IF(LEFT(DN502,1)="1",3.0,DO502),$D$5+$E$5*(EF502*DY502/($K$5*1000))+$F$5*(EF502*DY502/($K$5*1000))*MAX(MIN(DL502,$J$5),$I$5)*MAX(MIN(DL502,$J$5),$I$5)+$G$5*MAX(MIN(DL502,$J$5),$I$5)*(EF502*DY502/($K$5*1000))+$H$5*(EF502*DY502/($K$5*1000))*(EF502*DY502/($K$5*1000)))</f>
        <v>0</v>
      </c>
      <c r="S502">
        <f>J502*(1000-(1000*0.61365*exp(17.502*W502/(240.97+W502))/(DY502+DZ502)+DT502)/2)/(1000*0.61365*exp(17.502*W502/(240.97+W502))/(DY502+DZ502)-DT502)</f>
        <v>0</v>
      </c>
      <c r="T502">
        <f>1/((DM502+1)/(Q502/1.6)+1/(R502/1.37)) + DM502/((DM502+1)/(Q502/1.6) + DM502/(R502/1.37))</f>
        <v>0</v>
      </c>
      <c r="U502">
        <f>(DH502*DK502)</f>
        <v>0</v>
      </c>
      <c r="V502">
        <f>(EA502+(U502+2*0.95*5.67E-8*(((EA502+$B$7)+273)^4-(EA502+273)^4)-44100*J502)/(1.84*29.3*R502+8*0.95*5.67E-8*(EA502+273)^3))</f>
        <v>0</v>
      </c>
      <c r="W502">
        <f>($C$7*EB502+$D$7*EC502+$E$7*V502)</f>
        <v>0</v>
      </c>
      <c r="X502">
        <f>0.61365*exp(17.502*W502/(240.97+W502))</f>
        <v>0</v>
      </c>
      <c r="Y502">
        <f>(Z502/AA502*100)</f>
        <v>0</v>
      </c>
      <c r="Z502">
        <f>DT502*(DY502+DZ502)/1000</f>
        <v>0</v>
      </c>
      <c r="AA502">
        <f>0.61365*exp(17.502*EA502/(240.97+EA502))</f>
        <v>0</v>
      </c>
      <c r="AB502">
        <f>(X502-DT502*(DY502+DZ502)/1000)</f>
        <v>0</v>
      </c>
      <c r="AC502">
        <f>(-J502*44100)</f>
        <v>0</v>
      </c>
      <c r="AD502">
        <f>2*29.3*R502*0.92*(EA502-W502)</f>
        <v>0</v>
      </c>
      <c r="AE502">
        <f>2*0.95*5.67E-8*(((EA502+$B$7)+273)^4-(W502+273)^4)</f>
        <v>0</v>
      </c>
      <c r="AF502">
        <f>U502+AE502+AC502+AD502</f>
        <v>0</v>
      </c>
      <c r="AG502">
        <f>DX502*AU502*(DS502-DR502*(1000-AU502*DU502)/(1000-AU502*DT502))/(100*DL502)</f>
        <v>0</v>
      </c>
      <c r="AH502">
        <f>1000*DX502*AU502*(DT502-DU502)/(100*DL502*(1000-AU502*DT502))</f>
        <v>0</v>
      </c>
      <c r="AI502">
        <f>(AJ502 - AK502 - DY502*1E3/(8.314*(EA502+273.15)) * AM502/DX502 * AL502) * DX502/(100*DL502) * (1000 - DU502)/1000</f>
        <v>0</v>
      </c>
      <c r="AJ502">
        <v>377.350518148166</v>
      </c>
      <c r="AK502">
        <v>381.887163636364</v>
      </c>
      <c r="AL502">
        <v>-2.95869193497052</v>
      </c>
      <c r="AM502">
        <v>65.0585855689231</v>
      </c>
      <c r="AN502">
        <f>(AP502 - AO502 + DY502*1E3/(8.314*(EA502+273.15)) * AR502/DX502 * AQ502) * DX502/(100*DL502) * 1000/(1000 - AP502)</f>
        <v>0</v>
      </c>
      <c r="AO502">
        <v>25.20560298696</v>
      </c>
      <c r="AP502">
        <v>32.9323575757576</v>
      </c>
      <c r="AQ502">
        <v>-1.36313565915037e-05</v>
      </c>
      <c r="AR502">
        <v>110.688087326867</v>
      </c>
      <c r="AS502">
        <v>0</v>
      </c>
      <c r="AT502">
        <v>0</v>
      </c>
      <c r="AU502">
        <f>IF(AS502*$H$13&gt;=AW502,1.0,(AW502/(AW502-AS502*$H$13)))</f>
        <v>0</v>
      </c>
      <c r="AV502">
        <f>(AU502-1)*100</f>
        <v>0</v>
      </c>
      <c r="AW502">
        <f>MAX(0,($B$13+$C$13*EF502)/(1+$D$13*EF502)*DY502/(EA502+273)*$E$13)</f>
        <v>0</v>
      </c>
      <c r="AX502" t="s">
        <v>437</v>
      </c>
      <c r="AY502" t="s">
        <v>437</v>
      </c>
      <c r="AZ502">
        <v>0</v>
      </c>
      <c r="BA502">
        <v>0</v>
      </c>
      <c r="BB502">
        <f>1-AZ502/BA502</f>
        <v>0</v>
      </c>
      <c r="BC502">
        <v>0</v>
      </c>
      <c r="BD502" t="s">
        <v>437</v>
      </c>
      <c r="BE502" t="s">
        <v>437</v>
      </c>
      <c r="BF502">
        <v>0</v>
      </c>
      <c r="BG502">
        <v>0</v>
      </c>
      <c r="BH502">
        <f>1-BF502/BG502</f>
        <v>0</v>
      </c>
      <c r="BI502">
        <v>0.5</v>
      </c>
      <c r="BJ502">
        <f>DI502</f>
        <v>0</v>
      </c>
      <c r="BK502">
        <f>L502</f>
        <v>0</v>
      </c>
      <c r="BL502">
        <f>BH502*BI502*BJ502</f>
        <v>0</v>
      </c>
      <c r="BM502">
        <f>(BK502-BC502)/BJ502</f>
        <v>0</v>
      </c>
      <c r="BN502">
        <f>(BA502-BG502)/BG502</f>
        <v>0</v>
      </c>
      <c r="BO502">
        <f>AZ502/(BB502+AZ502/BG502)</f>
        <v>0</v>
      </c>
      <c r="BP502" t="s">
        <v>437</v>
      </c>
      <c r="BQ502">
        <v>0</v>
      </c>
      <c r="BR502">
        <f>IF(BQ502&lt;&gt;0, BQ502, BO502)</f>
        <v>0</v>
      </c>
      <c r="BS502">
        <f>1-BR502/BG502</f>
        <v>0</v>
      </c>
      <c r="BT502">
        <f>(BG502-BF502)/(BG502-BR502)</f>
        <v>0</v>
      </c>
      <c r="BU502">
        <f>(BA502-BG502)/(BA502-BR502)</f>
        <v>0</v>
      </c>
      <c r="BV502">
        <f>(BG502-BF502)/(BG502-AZ502)</f>
        <v>0</v>
      </c>
      <c r="BW502">
        <f>(BA502-BG502)/(BA502-AZ502)</f>
        <v>0</v>
      </c>
      <c r="BX502">
        <f>(BT502*BR502/BF502)</f>
        <v>0</v>
      </c>
      <c r="BY502">
        <f>(1-BX502)</f>
        <v>0</v>
      </c>
      <c r="DH502">
        <f>$B$11*EG502+$C$11*EH502+$F$11*ES502*(1-EV502)</f>
        <v>0</v>
      </c>
      <c r="DI502">
        <f>DH502*DJ502</f>
        <v>0</v>
      </c>
      <c r="DJ502">
        <f>($B$11*$D$9+$C$11*$D$9+$F$11*((FF502+EX502)/MAX(FF502+EX502+FG502, 0.1)*$I$9+FG502/MAX(FF502+EX502+FG502, 0.1)*$J$9))/($B$11+$C$11+$F$11)</f>
        <v>0</v>
      </c>
      <c r="DK502">
        <f>($B$11*$K$9+$C$11*$K$9+$F$11*((FF502+EX502)/MAX(FF502+EX502+FG502, 0.1)*$P$9+FG502/MAX(FF502+EX502+FG502, 0.1)*$Q$9))/($B$11+$C$11+$F$11)</f>
        <v>0</v>
      </c>
      <c r="DL502">
        <v>6</v>
      </c>
      <c r="DM502">
        <v>0.5</v>
      </c>
      <c r="DN502" t="s">
        <v>438</v>
      </c>
      <c r="DO502">
        <v>2</v>
      </c>
      <c r="DP502" t="b">
        <v>1</v>
      </c>
      <c r="DQ502">
        <v>1761415721.94615</v>
      </c>
      <c r="DR502">
        <v>388.164153846154</v>
      </c>
      <c r="DS502">
        <v>382.863230769231</v>
      </c>
      <c r="DT502">
        <v>32.9371846153846</v>
      </c>
      <c r="DU502">
        <v>25.2138153846154</v>
      </c>
      <c r="DV502">
        <v>387.066461538462</v>
      </c>
      <c r="DW502">
        <v>32.622</v>
      </c>
      <c r="DX502">
        <v>500.029615384615</v>
      </c>
      <c r="DY502">
        <v>90.287</v>
      </c>
      <c r="DZ502">
        <v>0.0365375692307692</v>
      </c>
      <c r="EA502">
        <v>42.8174230769231</v>
      </c>
      <c r="EB502">
        <v>42.0406923076923</v>
      </c>
      <c r="EC502">
        <v>999.9</v>
      </c>
      <c r="ED502">
        <v>0</v>
      </c>
      <c r="EE502">
        <v>0</v>
      </c>
      <c r="EF502">
        <v>10017.9369230769</v>
      </c>
      <c r="EG502">
        <v>0</v>
      </c>
      <c r="EH502">
        <v>1209.10692307692</v>
      </c>
      <c r="EI502">
        <v>5.30074384615385</v>
      </c>
      <c r="EJ502">
        <v>401.384692307692</v>
      </c>
      <c r="EK502">
        <v>392.766615384615</v>
      </c>
      <c r="EL502">
        <v>7.72337384615385</v>
      </c>
      <c r="EM502">
        <v>382.863230769231</v>
      </c>
      <c r="EN502">
        <v>25.2138153846154</v>
      </c>
      <c r="EO502">
        <v>2.97379846153846</v>
      </c>
      <c r="EP502">
        <v>2.27648076923077</v>
      </c>
      <c r="EQ502">
        <v>23.8819384615385</v>
      </c>
      <c r="ER502">
        <v>19.5109384615385</v>
      </c>
      <c r="ES502">
        <v>1200.00846153846</v>
      </c>
      <c r="ET502">
        <v>0.967009</v>
      </c>
      <c r="EU502">
        <v>0.0329915</v>
      </c>
      <c r="EV502">
        <v>0</v>
      </c>
      <c r="EW502">
        <v>1332.08538461538</v>
      </c>
      <c r="EX502">
        <v>5.00059</v>
      </c>
      <c r="EY502">
        <v>16611.6307692308</v>
      </c>
      <c r="EZ502">
        <v>10358.8153846154</v>
      </c>
      <c r="FA502">
        <v>53.7401538461539</v>
      </c>
      <c r="FB502">
        <v>55.2353846153846</v>
      </c>
      <c r="FC502">
        <v>53.8459230769231</v>
      </c>
      <c r="FD502">
        <v>54.9950769230769</v>
      </c>
      <c r="FE502">
        <v>55.0959230769231</v>
      </c>
      <c r="FF502">
        <v>1155.58230769231</v>
      </c>
      <c r="FG502">
        <v>39.4261538461539</v>
      </c>
      <c r="FH502">
        <v>0</v>
      </c>
      <c r="FI502">
        <v>1761415690.3</v>
      </c>
      <c r="FJ502">
        <v>0</v>
      </c>
      <c r="FK502">
        <v>1331.696</v>
      </c>
      <c r="FL502">
        <v>-35.2230769726665</v>
      </c>
      <c r="FM502">
        <v>-408.207693017494</v>
      </c>
      <c r="FN502">
        <v>16606.008</v>
      </c>
      <c r="FO502">
        <v>15</v>
      </c>
      <c r="FP502">
        <v>0</v>
      </c>
      <c r="FQ502" t="s">
        <v>439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2.6798565</v>
      </c>
      <c r="GD502">
        <v>57.9599995488722</v>
      </c>
      <c r="GE502">
        <v>5.82329648548249</v>
      </c>
      <c r="GF502">
        <v>0</v>
      </c>
      <c r="GG502">
        <v>1333.13</v>
      </c>
      <c r="GH502">
        <v>-22.9277310930569</v>
      </c>
      <c r="GI502">
        <v>2.39326137310573</v>
      </c>
      <c r="GJ502">
        <v>-1</v>
      </c>
      <c r="GK502">
        <v>7.7223495</v>
      </c>
      <c r="GL502">
        <v>0.0299715789473785</v>
      </c>
      <c r="GM502">
        <v>0.00341306530116253</v>
      </c>
      <c r="GN502">
        <v>1</v>
      </c>
      <c r="GO502">
        <v>1</v>
      </c>
      <c r="GP502">
        <v>2</v>
      </c>
      <c r="GQ502" t="s">
        <v>446</v>
      </c>
      <c r="GR502">
        <v>3.12932</v>
      </c>
      <c r="GS502">
        <v>2.71428</v>
      </c>
      <c r="GT502">
        <v>0.0772515</v>
      </c>
      <c r="GU502">
        <v>0.0760347</v>
      </c>
      <c r="GV502">
        <v>0.124585</v>
      </c>
      <c r="GW502">
        <v>0.10332</v>
      </c>
      <c r="GX502">
        <v>33722.9</v>
      </c>
      <c r="GY502">
        <v>35853.5</v>
      </c>
      <c r="GZ502">
        <v>33151.1</v>
      </c>
      <c r="HA502">
        <v>35220.6</v>
      </c>
      <c r="HB502">
        <v>41283.3</v>
      </c>
      <c r="HC502">
        <v>45467.3</v>
      </c>
      <c r="HD502">
        <v>51957.9</v>
      </c>
      <c r="HE502">
        <v>56413.4</v>
      </c>
      <c r="HF502">
        <v>1.76453</v>
      </c>
      <c r="HG502">
        <v>1.62057</v>
      </c>
      <c r="HH502">
        <v>0.00425056</v>
      </c>
      <c r="HI502">
        <v>0</v>
      </c>
      <c r="HJ502">
        <v>41.965</v>
      </c>
      <c r="HK502">
        <v>999.9</v>
      </c>
      <c r="HL502">
        <v>55.897</v>
      </c>
      <c r="HM502">
        <v>30.031</v>
      </c>
      <c r="HN502">
        <v>26.4248</v>
      </c>
      <c r="HO502">
        <v>60.4052</v>
      </c>
      <c r="HP502">
        <v>42.7404</v>
      </c>
      <c r="HQ502">
        <v>1</v>
      </c>
      <c r="HR502">
        <v>1.48335</v>
      </c>
      <c r="HS502">
        <v>2.8043</v>
      </c>
      <c r="HT502">
        <v>20.107</v>
      </c>
      <c r="HU502">
        <v>5.19093</v>
      </c>
      <c r="HV502">
        <v>12.0099</v>
      </c>
      <c r="HW502">
        <v>4.97135</v>
      </c>
      <c r="HX502">
        <v>3.29497</v>
      </c>
      <c r="HY502">
        <v>9999</v>
      </c>
      <c r="HZ502">
        <v>9999</v>
      </c>
      <c r="IA502">
        <v>999.9</v>
      </c>
      <c r="IB502">
        <v>9999</v>
      </c>
      <c r="IC502">
        <v>1.86325</v>
      </c>
      <c r="ID502">
        <v>1.86812</v>
      </c>
      <c r="IE502">
        <v>1.86783</v>
      </c>
      <c r="IF502">
        <v>1.86905</v>
      </c>
      <c r="IG502">
        <v>1.86981</v>
      </c>
      <c r="IH502">
        <v>1.86591</v>
      </c>
      <c r="II502">
        <v>1.86702</v>
      </c>
      <c r="IJ502">
        <v>1.86841</v>
      </c>
      <c r="IK502">
        <v>5</v>
      </c>
      <c r="IL502">
        <v>0</v>
      </c>
      <c r="IM502">
        <v>0</v>
      </c>
      <c r="IN502">
        <v>0</v>
      </c>
      <c r="IO502" t="s">
        <v>441</v>
      </c>
      <c r="IP502" t="s">
        <v>442</v>
      </c>
      <c r="IQ502" t="s">
        <v>443</v>
      </c>
      <c r="IR502" t="s">
        <v>443</v>
      </c>
      <c r="IS502" t="s">
        <v>443</v>
      </c>
      <c r="IT502" t="s">
        <v>443</v>
      </c>
      <c r="IU502">
        <v>0</v>
      </c>
      <c r="IV502">
        <v>100</v>
      </c>
      <c r="IW502">
        <v>100</v>
      </c>
      <c r="IX502">
        <v>1.097</v>
      </c>
      <c r="IY502">
        <v>0.3152</v>
      </c>
      <c r="IZ502">
        <v>1.09748391826392</v>
      </c>
      <c r="JA502">
        <v>0</v>
      </c>
      <c r="JB502">
        <v>0</v>
      </c>
      <c r="JC502">
        <v>0</v>
      </c>
      <c r="JD502">
        <v>0.315191680746845</v>
      </c>
      <c r="JE502">
        <v>0</v>
      </c>
      <c r="JF502">
        <v>0</v>
      </c>
      <c r="JG502">
        <v>0</v>
      </c>
      <c r="JH502">
        <v>5</v>
      </c>
      <c r="JI502">
        <v>2273</v>
      </c>
      <c r="JJ502">
        <v>0</v>
      </c>
      <c r="JK502">
        <v>25</v>
      </c>
      <c r="JL502">
        <v>29356928.8</v>
      </c>
      <c r="JM502">
        <v>29356928.8</v>
      </c>
      <c r="JN502">
        <v>0.866699</v>
      </c>
      <c r="JO502">
        <v>2.63428</v>
      </c>
      <c r="JP502">
        <v>1.54785</v>
      </c>
      <c r="JQ502">
        <v>2.31567</v>
      </c>
      <c r="JR502">
        <v>1.64673</v>
      </c>
      <c r="JS502">
        <v>2.29004</v>
      </c>
      <c r="JT502">
        <v>33.9187</v>
      </c>
      <c r="JU502">
        <v>24.1838</v>
      </c>
      <c r="JV502">
        <v>18</v>
      </c>
      <c r="JW502">
        <v>496.901</v>
      </c>
      <c r="JX502">
        <v>396.057</v>
      </c>
      <c r="JY502">
        <v>38.6227</v>
      </c>
      <c r="JZ502">
        <v>44.6733</v>
      </c>
      <c r="KA502">
        <v>30.0024</v>
      </c>
      <c r="KB502">
        <v>44.197</v>
      </c>
      <c r="KC502">
        <v>44.0763</v>
      </c>
      <c r="KD502">
        <v>17.2539</v>
      </c>
      <c r="KE502">
        <v>0</v>
      </c>
      <c r="KF502">
        <v>100</v>
      </c>
      <c r="KG502">
        <v>38.589</v>
      </c>
      <c r="KH502">
        <v>331.7</v>
      </c>
      <c r="KI502">
        <v>34.6858</v>
      </c>
      <c r="KJ502">
        <v>94.2765</v>
      </c>
      <c r="KK502">
        <v>91.3254</v>
      </c>
    </row>
    <row r="503" spans="1:297">
      <c r="A503">
        <v>487</v>
      </c>
      <c r="B503">
        <v>1761415735.1</v>
      </c>
      <c r="C503">
        <v>7554.09999990463</v>
      </c>
      <c r="D503" t="s">
        <v>1421</v>
      </c>
      <c r="E503" t="s">
        <v>1422</v>
      </c>
      <c r="F503">
        <v>5</v>
      </c>
      <c r="G503" t="s">
        <v>1410</v>
      </c>
      <c r="H503" t="s">
        <v>436</v>
      </c>
      <c r="I503">
        <v>1761415726.94615</v>
      </c>
      <c r="J503">
        <f>(K503)/1000</f>
        <v>0</v>
      </c>
      <c r="K503">
        <f>IF(DP503, AN503, AH503)</f>
        <v>0</v>
      </c>
      <c r="L503">
        <f>IF(DP503, AI503, AG503)</f>
        <v>0</v>
      </c>
      <c r="M503">
        <f>DR503 - IF(AU503&gt;1, L503*DL503*100.0/(AW503), 0)</f>
        <v>0</v>
      </c>
      <c r="N503">
        <f>((T503-J503/2)*M503-L503)/(T503+J503/2)</f>
        <v>0</v>
      </c>
      <c r="O503">
        <f>N503*(DY503+DZ503)/1000.0</f>
        <v>0</v>
      </c>
      <c r="P503">
        <f>(DR503 - IF(AU503&gt;1, L503*DL503*100.0/(AW503), 0))*(DY503+DZ503)/1000.0</f>
        <v>0</v>
      </c>
      <c r="Q503">
        <f>2.0/((1/S503-1/R503)+SIGN(S503)*SQRT((1/S503-1/R503)*(1/S503-1/R503) + 4*DM503/((DM503+1)*(DM503+1))*(2*1/S503*1/R503-1/R503*1/R503)))</f>
        <v>0</v>
      </c>
      <c r="R503">
        <f>IF(LEFT(DN503,1)&lt;&gt;"0",IF(LEFT(DN503,1)="1",3.0,DO503),$D$5+$E$5*(EF503*DY503/($K$5*1000))+$F$5*(EF503*DY503/($K$5*1000))*MAX(MIN(DL503,$J$5),$I$5)*MAX(MIN(DL503,$J$5),$I$5)+$G$5*MAX(MIN(DL503,$J$5),$I$5)*(EF503*DY503/($K$5*1000))+$H$5*(EF503*DY503/($K$5*1000))*(EF503*DY503/($K$5*1000)))</f>
        <v>0</v>
      </c>
      <c r="S503">
        <f>J503*(1000-(1000*0.61365*exp(17.502*W503/(240.97+W503))/(DY503+DZ503)+DT503)/2)/(1000*0.61365*exp(17.502*W503/(240.97+W503))/(DY503+DZ503)-DT503)</f>
        <v>0</v>
      </c>
      <c r="T503">
        <f>1/((DM503+1)/(Q503/1.6)+1/(R503/1.37)) + DM503/((DM503+1)/(Q503/1.6) + DM503/(R503/1.37))</f>
        <v>0</v>
      </c>
      <c r="U503">
        <f>(DH503*DK503)</f>
        <v>0</v>
      </c>
      <c r="V503">
        <f>(EA503+(U503+2*0.95*5.67E-8*(((EA503+$B$7)+273)^4-(EA503+273)^4)-44100*J503)/(1.84*29.3*R503+8*0.95*5.67E-8*(EA503+273)^3))</f>
        <v>0</v>
      </c>
      <c r="W503">
        <f>($C$7*EB503+$D$7*EC503+$E$7*V503)</f>
        <v>0</v>
      </c>
      <c r="X503">
        <f>0.61365*exp(17.502*W503/(240.97+W503))</f>
        <v>0</v>
      </c>
      <c r="Y503">
        <f>(Z503/AA503*100)</f>
        <v>0</v>
      </c>
      <c r="Z503">
        <f>DT503*(DY503+DZ503)/1000</f>
        <v>0</v>
      </c>
      <c r="AA503">
        <f>0.61365*exp(17.502*EA503/(240.97+EA503))</f>
        <v>0</v>
      </c>
      <c r="AB503">
        <f>(X503-DT503*(DY503+DZ503)/1000)</f>
        <v>0</v>
      </c>
      <c r="AC503">
        <f>(-J503*44100)</f>
        <v>0</v>
      </c>
      <c r="AD503">
        <f>2*29.3*R503*0.92*(EA503-W503)</f>
        <v>0</v>
      </c>
      <c r="AE503">
        <f>2*0.95*5.67E-8*(((EA503+$B$7)+273)^4-(W503+273)^4)</f>
        <v>0</v>
      </c>
      <c r="AF503">
        <f>U503+AE503+AC503+AD503</f>
        <v>0</v>
      </c>
      <c r="AG503">
        <f>DX503*AU503*(DS503-DR503*(1000-AU503*DU503)/(1000-AU503*DT503))/(100*DL503)</f>
        <v>0</v>
      </c>
      <c r="AH503">
        <f>1000*DX503*AU503*(DT503-DU503)/(100*DL503*(1000-AU503*DT503))</f>
        <v>0</v>
      </c>
      <c r="AI503">
        <f>(AJ503 - AK503 - DY503*1E3/(8.314*(EA503+273.15)) * AM503/DX503 * AL503) * DX503/(100*DL503) * (1000 - DU503)/1000</f>
        <v>0</v>
      </c>
      <c r="AJ503">
        <v>361.134576917057</v>
      </c>
      <c r="AK503">
        <v>366.749466666666</v>
      </c>
      <c r="AL503">
        <v>-3.04945255145492</v>
      </c>
      <c r="AM503">
        <v>65.0585855689231</v>
      </c>
      <c r="AN503">
        <f>(AP503 - AO503 + DY503*1E3/(8.314*(EA503+273.15)) * AR503/DX503 * AQ503) * DX503/(100*DL503) * 1000/(1000 - AP503)</f>
        <v>0</v>
      </c>
      <c r="AO503">
        <v>25.1983889087935</v>
      </c>
      <c r="AP503">
        <v>32.9263412121212</v>
      </c>
      <c r="AQ503">
        <v>-1.87472978642059e-05</v>
      </c>
      <c r="AR503">
        <v>110.688087326867</v>
      </c>
      <c r="AS503">
        <v>0</v>
      </c>
      <c r="AT503">
        <v>0</v>
      </c>
      <c r="AU503">
        <f>IF(AS503*$H$13&gt;=AW503,1.0,(AW503/(AW503-AS503*$H$13)))</f>
        <v>0</v>
      </c>
      <c r="AV503">
        <f>(AU503-1)*100</f>
        <v>0</v>
      </c>
      <c r="AW503">
        <f>MAX(0,($B$13+$C$13*EF503)/(1+$D$13*EF503)*DY503/(EA503+273)*$E$13)</f>
        <v>0</v>
      </c>
      <c r="AX503" t="s">
        <v>437</v>
      </c>
      <c r="AY503" t="s">
        <v>437</v>
      </c>
      <c r="AZ503">
        <v>0</v>
      </c>
      <c r="BA503">
        <v>0</v>
      </c>
      <c r="BB503">
        <f>1-AZ503/BA503</f>
        <v>0</v>
      </c>
      <c r="BC503">
        <v>0</v>
      </c>
      <c r="BD503" t="s">
        <v>437</v>
      </c>
      <c r="BE503" t="s">
        <v>437</v>
      </c>
      <c r="BF503">
        <v>0</v>
      </c>
      <c r="BG503">
        <v>0</v>
      </c>
      <c r="BH503">
        <f>1-BF503/BG503</f>
        <v>0</v>
      </c>
      <c r="BI503">
        <v>0.5</v>
      </c>
      <c r="BJ503">
        <f>DI503</f>
        <v>0</v>
      </c>
      <c r="BK503">
        <f>L503</f>
        <v>0</v>
      </c>
      <c r="BL503">
        <f>BH503*BI503*BJ503</f>
        <v>0</v>
      </c>
      <c r="BM503">
        <f>(BK503-BC503)/BJ503</f>
        <v>0</v>
      </c>
      <c r="BN503">
        <f>(BA503-BG503)/BG503</f>
        <v>0</v>
      </c>
      <c r="BO503">
        <f>AZ503/(BB503+AZ503/BG503)</f>
        <v>0</v>
      </c>
      <c r="BP503" t="s">
        <v>437</v>
      </c>
      <c r="BQ503">
        <v>0</v>
      </c>
      <c r="BR503">
        <f>IF(BQ503&lt;&gt;0, BQ503, BO503)</f>
        <v>0</v>
      </c>
      <c r="BS503">
        <f>1-BR503/BG503</f>
        <v>0</v>
      </c>
      <c r="BT503">
        <f>(BG503-BF503)/(BG503-BR503)</f>
        <v>0</v>
      </c>
      <c r="BU503">
        <f>(BA503-BG503)/(BA503-BR503)</f>
        <v>0</v>
      </c>
      <c r="BV503">
        <f>(BG503-BF503)/(BG503-AZ503)</f>
        <v>0</v>
      </c>
      <c r="BW503">
        <f>(BA503-BG503)/(BA503-AZ503)</f>
        <v>0</v>
      </c>
      <c r="BX503">
        <f>(BT503*BR503/BF503)</f>
        <v>0</v>
      </c>
      <c r="BY503">
        <f>(1-BX503)</f>
        <v>0</v>
      </c>
      <c r="DH503">
        <f>$B$11*EG503+$C$11*EH503+$F$11*ES503*(1-EV503)</f>
        <v>0</v>
      </c>
      <c r="DI503">
        <f>DH503*DJ503</f>
        <v>0</v>
      </c>
      <c r="DJ503">
        <f>($B$11*$D$9+$C$11*$D$9+$F$11*((FF503+EX503)/MAX(FF503+EX503+FG503, 0.1)*$I$9+FG503/MAX(FF503+EX503+FG503, 0.1)*$J$9))/($B$11+$C$11+$F$11)</f>
        <v>0</v>
      </c>
      <c r="DK503">
        <f>($B$11*$K$9+$C$11*$K$9+$F$11*((FF503+EX503)/MAX(FF503+EX503+FG503, 0.1)*$P$9+FG503/MAX(FF503+EX503+FG503, 0.1)*$Q$9))/($B$11+$C$11+$F$11)</f>
        <v>0</v>
      </c>
      <c r="DL503">
        <v>6</v>
      </c>
      <c r="DM503">
        <v>0.5</v>
      </c>
      <c r="DN503" t="s">
        <v>438</v>
      </c>
      <c r="DO503">
        <v>2</v>
      </c>
      <c r="DP503" t="b">
        <v>1</v>
      </c>
      <c r="DQ503">
        <v>1761415726.94615</v>
      </c>
      <c r="DR503">
        <v>375.158153846154</v>
      </c>
      <c r="DS503">
        <v>366.930384615385</v>
      </c>
      <c r="DT503">
        <v>32.9326923076923</v>
      </c>
      <c r="DU503">
        <v>25.2073692307692</v>
      </c>
      <c r="DV503">
        <v>374.060307692308</v>
      </c>
      <c r="DW503">
        <v>32.6175</v>
      </c>
      <c r="DX503">
        <v>500.008923076923</v>
      </c>
      <c r="DY503">
        <v>90.2869769230769</v>
      </c>
      <c r="DZ503">
        <v>0.0365146153846154</v>
      </c>
      <c r="EA503">
        <v>42.8148538461539</v>
      </c>
      <c r="EB503">
        <v>42.0391923076923</v>
      </c>
      <c r="EC503">
        <v>999.9</v>
      </c>
      <c r="ED503">
        <v>0</v>
      </c>
      <c r="EE503">
        <v>0</v>
      </c>
      <c r="EF503">
        <v>10006.3015384615</v>
      </c>
      <c r="EG503">
        <v>0</v>
      </c>
      <c r="EH503">
        <v>1208.91692307692</v>
      </c>
      <c r="EI503">
        <v>8.22742153846154</v>
      </c>
      <c r="EJ503">
        <v>387.933769230769</v>
      </c>
      <c r="EK503">
        <v>376.419307692308</v>
      </c>
      <c r="EL503">
        <v>7.72532692307692</v>
      </c>
      <c r="EM503">
        <v>366.930384615385</v>
      </c>
      <c r="EN503">
        <v>25.2073692307692</v>
      </c>
      <c r="EO503">
        <v>2.97339153846154</v>
      </c>
      <c r="EP503">
        <v>2.27589692307692</v>
      </c>
      <c r="EQ503">
        <v>23.8796538461539</v>
      </c>
      <c r="ER503">
        <v>19.5068230769231</v>
      </c>
      <c r="ES503">
        <v>1199.98923076923</v>
      </c>
      <c r="ET503">
        <v>0.967009</v>
      </c>
      <c r="EU503">
        <v>0.0329915</v>
      </c>
      <c r="EV503">
        <v>0</v>
      </c>
      <c r="EW503">
        <v>1329.05230769231</v>
      </c>
      <c r="EX503">
        <v>5.00059</v>
      </c>
      <c r="EY503">
        <v>16574.8307692308</v>
      </c>
      <c r="EZ503">
        <v>10358.6538461538</v>
      </c>
      <c r="FA503">
        <v>53.7737692307692</v>
      </c>
      <c r="FB503">
        <v>55.2690769230769</v>
      </c>
      <c r="FC503">
        <v>53.8796153846154</v>
      </c>
      <c r="FD503">
        <v>55.0238461538462</v>
      </c>
      <c r="FE503">
        <v>55.1296153846154</v>
      </c>
      <c r="FF503">
        <v>1155.56615384615</v>
      </c>
      <c r="FG503">
        <v>39.4230769230769</v>
      </c>
      <c r="FH503">
        <v>0</v>
      </c>
      <c r="FI503">
        <v>1761415695.1</v>
      </c>
      <c r="FJ503">
        <v>0</v>
      </c>
      <c r="FK503">
        <v>1328.5692</v>
      </c>
      <c r="FL503">
        <v>-44.2292308349177</v>
      </c>
      <c r="FM503">
        <v>-534.900000836595</v>
      </c>
      <c r="FN503">
        <v>16568.844</v>
      </c>
      <c r="FO503">
        <v>15</v>
      </c>
      <c r="FP503">
        <v>0</v>
      </c>
      <c r="FQ503" t="s">
        <v>439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6.23409333333333</v>
      </c>
      <c r="GD503">
        <v>35.2969324675325</v>
      </c>
      <c r="GE503">
        <v>3.77890684736351</v>
      </c>
      <c r="GF503">
        <v>0</v>
      </c>
      <c r="GG503">
        <v>1330.525</v>
      </c>
      <c r="GH503">
        <v>-37.18762414304</v>
      </c>
      <c r="GI503">
        <v>3.69088324356744</v>
      </c>
      <c r="GJ503">
        <v>-1</v>
      </c>
      <c r="GK503">
        <v>7.72433047619048</v>
      </c>
      <c r="GL503">
        <v>0.0269041558441443</v>
      </c>
      <c r="GM503">
        <v>0.00320092021916082</v>
      </c>
      <c r="GN503">
        <v>1</v>
      </c>
      <c r="GO503">
        <v>1</v>
      </c>
      <c r="GP503">
        <v>2</v>
      </c>
      <c r="GQ503" t="s">
        <v>446</v>
      </c>
      <c r="GR503">
        <v>3.12909</v>
      </c>
      <c r="GS503">
        <v>2.71399</v>
      </c>
      <c r="GT503">
        <v>0.0746978</v>
      </c>
      <c r="GU503">
        <v>0.0729775</v>
      </c>
      <c r="GV503">
        <v>0.124564</v>
      </c>
      <c r="GW503">
        <v>0.103287</v>
      </c>
      <c r="GX503">
        <v>33814.2</v>
      </c>
      <c r="GY503">
        <v>35969.4</v>
      </c>
      <c r="GZ503">
        <v>33149.3</v>
      </c>
      <c r="HA503">
        <v>35218.1</v>
      </c>
      <c r="HB503">
        <v>41282.5</v>
      </c>
      <c r="HC503">
        <v>45465.3</v>
      </c>
      <c r="HD503">
        <v>51955.9</v>
      </c>
      <c r="HE503">
        <v>56409.3</v>
      </c>
      <c r="HF503">
        <v>1.76405</v>
      </c>
      <c r="HG503">
        <v>1.62055</v>
      </c>
      <c r="HH503">
        <v>0.00363216</v>
      </c>
      <c r="HI503">
        <v>0</v>
      </c>
      <c r="HJ503">
        <v>41.9811</v>
      </c>
      <c r="HK503">
        <v>999.9</v>
      </c>
      <c r="HL503">
        <v>55.897</v>
      </c>
      <c r="HM503">
        <v>30.031</v>
      </c>
      <c r="HN503">
        <v>26.4231</v>
      </c>
      <c r="HO503">
        <v>60.1752</v>
      </c>
      <c r="HP503">
        <v>42.5681</v>
      </c>
      <c r="HQ503">
        <v>1</v>
      </c>
      <c r="HR503">
        <v>1.48599</v>
      </c>
      <c r="HS503">
        <v>2.8361</v>
      </c>
      <c r="HT503">
        <v>20.1065</v>
      </c>
      <c r="HU503">
        <v>5.19019</v>
      </c>
      <c r="HV503">
        <v>12.0099</v>
      </c>
      <c r="HW503">
        <v>4.9704</v>
      </c>
      <c r="HX503">
        <v>3.295</v>
      </c>
      <c r="HY503">
        <v>9999</v>
      </c>
      <c r="HZ503">
        <v>9999</v>
      </c>
      <c r="IA503">
        <v>999.9</v>
      </c>
      <c r="IB503">
        <v>9999</v>
      </c>
      <c r="IC503">
        <v>1.86325</v>
      </c>
      <c r="ID503">
        <v>1.86812</v>
      </c>
      <c r="IE503">
        <v>1.86785</v>
      </c>
      <c r="IF503">
        <v>1.86905</v>
      </c>
      <c r="IG503">
        <v>1.86981</v>
      </c>
      <c r="IH503">
        <v>1.8659</v>
      </c>
      <c r="II503">
        <v>1.86699</v>
      </c>
      <c r="IJ503">
        <v>1.86843</v>
      </c>
      <c r="IK503">
        <v>5</v>
      </c>
      <c r="IL503">
        <v>0</v>
      </c>
      <c r="IM503">
        <v>0</v>
      </c>
      <c r="IN503">
        <v>0</v>
      </c>
      <c r="IO503" t="s">
        <v>441</v>
      </c>
      <c r="IP503" t="s">
        <v>442</v>
      </c>
      <c r="IQ503" t="s">
        <v>443</v>
      </c>
      <c r="IR503" t="s">
        <v>443</v>
      </c>
      <c r="IS503" t="s">
        <v>443</v>
      </c>
      <c r="IT503" t="s">
        <v>443</v>
      </c>
      <c r="IU503">
        <v>0</v>
      </c>
      <c r="IV503">
        <v>100</v>
      </c>
      <c r="IW503">
        <v>100</v>
      </c>
      <c r="IX503">
        <v>1.098</v>
      </c>
      <c r="IY503">
        <v>0.3152</v>
      </c>
      <c r="IZ503">
        <v>1.09748391826392</v>
      </c>
      <c r="JA503">
        <v>0</v>
      </c>
      <c r="JB503">
        <v>0</v>
      </c>
      <c r="JC503">
        <v>0</v>
      </c>
      <c r="JD503">
        <v>0.315191680746845</v>
      </c>
      <c r="JE503">
        <v>0</v>
      </c>
      <c r="JF503">
        <v>0</v>
      </c>
      <c r="JG503">
        <v>0</v>
      </c>
      <c r="JH503">
        <v>5</v>
      </c>
      <c r="JI503">
        <v>2273</v>
      </c>
      <c r="JJ503">
        <v>0</v>
      </c>
      <c r="JK503">
        <v>25</v>
      </c>
      <c r="JL503">
        <v>29356928.9</v>
      </c>
      <c r="JM503">
        <v>29356928.9</v>
      </c>
      <c r="JN503">
        <v>0.831299</v>
      </c>
      <c r="JO503">
        <v>2.62451</v>
      </c>
      <c r="JP503">
        <v>1.54785</v>
      </c>
      <c r="JQ503">
        <v>2.31567</v>
      </c>
      <c r="JR503">
        <v>1.64551</v>
      </c>
      <c r="JS503">
        <v>2.39136</v>
      </c>
      <c r="JT503">
        <v>33.9187</v>
      </c>
      <c r="JU503">
        <v>24.1926</v>
      </c>
      <c r="JV503">
        <v>18</v>
      </c>
      <c r="JW503">
        <v>496.711</v>
      </c>
      <c r="JX503">
        <v>396.161</v>
      </c>
      <c r="JY503">
        <v>38.5797</v>
      </c>
      <c r="JZ503">
        <v>44.6973</v>
      </c>
      <c r="KA503">
        <v>30.0025</v>
      </c>
      <c r="KB503">
        <v>44.2193</v>
      </c>
      <c r="KC503">
        <v>44.0993</v>
      </c>
      <c r="KD503">
        <v>16.6039</v>
      </c>
      <c r="KE503">
        <v>0</v>
      </c>
      <c r="KF503">
        <v>100</v>
      </c>
      <c r="KG503">
        <v>38.5555</v>
      </c>
      <c r="KH503">
        <v>318.244</v>
      </c>
      <c r="KI503">
        <v>34.6858</v>
      </c>
      <c r="KJ503">
        <v>94.2722</v>
      </c>
      <c r="KK503">
        <v>91.3188</v>
      </c>
    </row>
    <row r="504" spans="1:297">
      <c r="A504">
        <v>488</v>
      </c>
      <c r="B504">
        <v>1761415740.1</v>
      </c>
      <c r="C504">
        <v>7559.09999990463</v>
      </c>
      <c r="D504" t="s">
        <v>1423</v>
      </c>
      <c r="E504" t="s">
        <v>1424</v>
      </c>
      <c r="F504">
        <v>5</v>
      </c>
      <c r="G504" t="s">
        <v>1410</v>
      </c>
      <c r="H504" t="s">
        <v>436</v>
      </c>
      <c r="I504">
        <v>1761415731.94615</v>
      </c>
      <c r="J504">
        <f>(K504)/1000</f>
        <v>0</v>
      </c>
      <c r="K504">
        <f>IF(DP504, AN504, AH504)</f>
        <v>0</v>
      </c>
      <c r="L504">
        <f>IF(DP504, AI504, AG504)</f>
        <v>0</v>
      </c>
      <c r="M504">
        <f>DR504 - IF(AU504&gt;1, L504*DL504*100.0/(AW504), 0)</f>
        <v>0</v>
      </c>
      <c r="N504">
        <f>((T504-J504/2)*M504-L504)/(T504+J504/2)</f>
        <v>0</v>
      </c>
      <c r="O504">
        <f>N504*(DY504+DZ504)/1000.0</f>
        <v>0</v>
      </c>
      <c r="P504">
        <f>(DR504 - IF(AU504&gt;1, L504*DL504*100.0/(AW504), 0))*(DY504+DZ504)/1000.0</f>
        <v>0</v>
      </c>
      <c r="Q504">
        <f>2.0/((1/S504-1/R504)+SIGN(S504)*SQRT((1/S504-1/R504)*(1/S504-1/R504) + 4*DM504/((DM504+1)*(DM504+1))*(2*1/S504*1/R504-1/R504*1/R504)))</f>
        <v>0</v>
      </c>
      <c r="R504">
        <f>IF(LEFT(DN504,1)&lt;&gt;"0",IF(LEFT(DN504,1)="1",3.0,DO504),$D$5+$E$5*(EF504*DY504/($K$5*1000))+$F$5*(EF504*DY504/($K$5*1000))*MAX(MIN(DL504,$J$5),$I$5)*MAX(MIN(DL504,$J$5),$I$5)+$G$5*MAX(MIN(DL504,$J$5),$I$5)*(EF504*DY504/($K$5*1000))+$H$5*(EF504*DY504/($K$5*1000))*(EF504*DY504/($K$5*1000)))</f>
        <v>0</v>
      </c>
      <c r="S504">
        <f>J504*(1000-(1000*0.61365*exp(17.502*W504/(240.97+W504))/(DY504+DZ504)+DT504)/2)/(1000*0.61365*exp(17.502*W504/(240.97+W504))/(DY504+DZ504)-DT504)</f>
        <v>0</v>
      </c>
      <c r="T504">
        <f>1/((DM504+1)/(Q504/1.6)+1/(R504/1.37)) + DM504/((DM504+1)/(Q504/1.6) + DM504/(R504/1.37))</f>
        <v>0</v>
      </c>
      <c r="U504">
        <f>(DH504*DK504)</f>
        <v>0</v>
      </c>
      <c r="V504">
        <f>(EA504+(U504+2*0.95*5.67E-8*(((EA504+$B$7)+273)^4-(EA504+273)^4)-44100*J504)/(1.84*29.3*R504+8*0.95*5.67E-8*(EA504+273)^3))</f>
        <v>0</v>
      </c>
      <c r="W504">
        <f>($C$7*EB504+$D$7*EC504+$E$7*V504)</f>
        <v>0</v>
      </c>
      <c r="X504">
        <f>0.61365*exp(17.502*W504/(240.97+W504))</f>
        <v>0</v>
      </c>
      <c r="Y504">
        <f>(Z504/AA504*100)</f>
        <v>0</v>
      </c>
      <c r="Z504">
        <f>DT504*(DY504+DZ504)/1000</f>
        <v>0</v>
      </c>
      <c r="AA504">
        <f>0.61365*exp(17.502*EA504/(240.97+EA504))</f>
        <v>0</v>
      </c>
      <c r="AB504">
        <f>(X504-DT504*(DY504+DZ504)/1000)</f>
        <v>0</v>
      </c>
      <c r="AC504">
        <f>(-J504*44100)</f>
        <v>0</v>
      </c>
      <c r="AD504">
        <f>2*29.3*R504*0.92*(EA504-W504)</f>
        <v>0</v>
      </c>
      <c r="AE504">
        <f>2*0.95*5.67E-8*(((EA504+$B$7)+273)^4-(W504+273)^4)</f>
        <v>0</v>
      </c>
      <c r="AF504">
        <f>U504+AE504+AC504+AD504</f>
        <v>0</v>
      </c>
      <c r="AG504">
        <f>DX504*AU504*(DS504-DR504*(1000-AU504*DU504)/(1000-AU504*DT504))/(100*DL504)</f>
        <v>0</v>
      </c>
      <c r="AH504">
        <f>1000*DX504*AU504*(DT504-DU504)/(100*DL504*(1000-AU504*DT504))</f>
        <v>0</v>
      </c>
      <c r="AI504">
        <f>(AJ504 - AK504 - DY504*1E3/(8.314*(EA504+273.15)) * AM504/DX504 * AL504) * DX504/(100*DL504) * (1000 - DU504)/1000</f>
        <v>0</v>
      </c>
      <c r="AJ504">
        <v>342.790457244787</v>
      </c>
      <c r="AK504">
        <v>349.884503030303</v>
      </c>
      <c r="AL504">
        <v>-3.38908368666751</v>
      </c>
      <c r="AM504">
        <v>65.0585855689231</v>
      </c>
      <c r="AN504">
        <f>(AP504 - AO504 + DY504*1E3/(8.314*(EA504+273.15)) * AR504/DX504 * AQ504) * DX504/(100*DL504) * 1000/(1000 - AP504)</f>
        <v>0</v>
      </c>
      <c r="AO504">
        <v>25.192772489883</v>
      </c>
      <c r="AP504">
        <v>32.9225666666666</v>
      </c>
      <c r="AQ504">
        <v>-8.59469237154324e-06</v>
      </c>
      <c r="AR504">
        <v>110.688087326867</v>
      </c>
      <c r="AS504">
        <v>0</v>
      </c>
      <c r="AT504">
        <v>0</v>
      </c>
      <c r="AU504">
        <f>IF(AS504*$H$13&gt;=AW504,1.0,(AW504/(AW504-AS504*$H$13)))</f>
        <v>0</v>
      </c>
      <c r="AV504">
        <f>(AU504-1)*100</f>
        <v>0</v>
      </c>
      <c r="AW504">
        <f>MAX(0,($B$13+$C$13*EF504)/(1+$D$13*EF504)*DY504/(EA504+273)*$E$13)</f>
        <v>0</v>
      </c>
      <c r="AX504" t="s">
        <v>437</v>
      </c>
      <c r="AY504" t="s">
        <v>437</v>
      </c>
      <c r="AZ504">
        <v>0</v>
      </c>
      <c r="BA504">
        <v>0</v>
      </c>
      <c r="BB504">
        <f>1-AZ504/BA504</f>
        <v>0</v>
      </c>
      <c r="BC504">
        <v>0</v>
      </c>
      <c r="BD504" t="s">
        <v>437</v>
      </c>
      <c r="BE504" t="s">
        <v>437</v>
      </c>
      <c r="BF504">
        <v>0</v>
      </c>
      <c r="BG504">
        <v>0</v>
      </c>
      <c r="BH504">
        <f>1-BF504/BG504</f>
        <v>0</v>
      </c>
      <c r="BI504">
        <v>0.5</v>
      </c>
      <c r="BJ504">
        <f>DI504</f>
        <v>0</v>
      </c>
      <c r="BK504">
        <f>L504</f>
        <v>0</v>
      </c>
      <c r="BL504">
        <f>BH504*BI504*BJ504</f>
        <v>0</v>
      </c>
      <c r="BM504">
        <f>(BK504-BC504)/BJ504</f>
        <v>0</v>
      </c>
      <c r="BN504">
        <f>(BA504-BG504)/BG504</f>
        <v>0</v>
      </c>
      <c r="BO504">
        <f>AZ504/(BB504+AZ504/BG504)</f>
        <v>0</v>
      </c>
      <c r="BP504" t="s">
        <v>437</v>
      </c>
      <c r="BQ504">
        <v>0</v>
      </c>
      <c r="BR504">
        <f>IF(BQ504&lt;&gt;0, BQ504, BO504)</f>
        <v>0</v>
      </c>
      <c r="BS504">
        <f>1-BR504/BG504</f>
        <v>0</v>
      </c>
      <c r="BT504">
        <f>(BG504-BF504)/(BG504-BR504)</f>
        <v>0</v>
      </c>
      <c r="BU504">
        <f>(BA504-BG504)/(BA504-BR504)</f>
        <v>0</v>
      </c>
      <c r="BV504">
        <f>(BG504-BF504)/(BG504-AZ504)</f>
        <v>0</v>
      </c>
      <c r="BW504">
        <f>(BA504-BG504)/(BA504-AZ504)</f>
        <v>0</v>
      </c>
      <c r="BX504">
        <f>(BT504*BR504/BF504)</f>
        <v>0</v>
      </c>
      <c r="BY504">
        <f>(1-BX504)</f>
        <v>0</v>
      </c>
      <c r="DH504">
        <f>$B$11*EG504+$C$11*EH504+$F$11*ES504*(1-EV504)</f>
        <v>0</v>
      </c>
      <c r="DI504">
        <f>DH504*DJ504</f>
        <v>0</v>
      </c>
      <c r="DJ504">
        <f>($B$11*$D$9+$C$11*$D$9+$F$11*((FF504+EX504)/MAX(FF504+EX504+FG504, 0.1)*$I$9+FG504/MAX(FF504+EX504+FG504, 0.1)*$J$9))/($B$11+$C$11+$F$11)</f>
        <v>0</v>
      </c>
      <c r="DK504">
        <f>($B$11*$K$9+$C$11*$K$9+$F$11*((FF504+EX504)/MAX(FF504+EX504+FG504, 0.1)*$P$9+FG504/MAX(FF504+EX504+FG504, 0.1)*$Q$9))/($B$11+$C$11+$F$11)</f>
        <v>0</v>
      </c>
      <c r="DL504">
        <v>6</v>
      </c>
      <c r="DM504">
        <v>0.5</v>
      </c>
      <c r="DN504" t="s">
        <v>438</v>
      </c>
      <c r="DO504">
        <v>2</v>
      </c>
      <c r="DP504" t="b">
        <v>1</v>
      </c>
      <c r="DQ504">
        <v>1761415731.94615</v>
      </c>
      <c r="DR504">
        <v>360.606692307692</v>
      </c>
      <c r="DS504">
        <v>350.497692307692</v>
      </c>
      <c r="DT504">
        <v>32.9287846153846</v>
      </c>
      <c r="DU504">
        <v>25.2007923076923</v>
      </c>
      <c r="DV504">
        <v>359.509076923077</v>
      </c>
      <c r="DW504">
        <v>32.6135846153846</v>
      </c>
      <c r="DX504">
        <v>499.996076923077</v>
      </c>
      <c r="DY504">
        <v>90.2870538461539</v>
      </c>
      <c r="DZ504">
        <v>0.0363816615384615</v>
      </c>
      <c r="EA504">
        <v>42.8126538461538</v>
      </c>
      <c r="EB504">
        <v>42.0392</v>
      </c>
      <c r="EC504">
        <v>999.9</v>
      </c>
      <c r="ED504">
        <v>0</v>
      </c>
      <c r="EE504">
        <v>0</v>
      </c>
      <c r="EF504">
        <v>10012.3107692308</v>
      </c>
      <c r="EG504">
        <v>0</v>
      </c>
      <c r="EH504">
        <v>1208.71</v>
      </c>
      <c r="EI504">
        <v>10.1087653846154</v>
      </c>
      <c r="EJ504">
        <v>372.885307692308</v>
      </c>
      <c r="EK504">
        <v>359.559230769231</v>
      </c>
      <c r="EL504">
        <v>7.72798846153846</v>
      </c>
      <c r="EM504">
        <v>350.497692307692</v>
      </c>
      <c r="EN504">
        <v>25.2007923076923</v>
      </c>
      <c r="EO504">
        <v>2.97304153846154</v>
      </c>
      <c r="EP504">
        <v>2.27530538461538</v>
      </c>
      <c r="EQ504">
        <v>23.8776846153846</v>
      </c>
      <c r="ER504">
        <v>19.5026384615385</v>
      </c>
      <c r="ES504">
        <v>1199.97538461538</v>
      </c>
      <c r="ET504">
        <v>0.967003384615384</v>
      </c>
      <c r="EU504">
        <v>0.0329970384615385</v>
      </c>
      <c r="EV504">
        <v>0</v>
      </c>
      <c r="EW504">
        <v>1325.25923076923</v>
      </c>
      <c r="EX504">
        <v>5.00059</v>
      </c>
      <c r="EY504">
        <v>16528.7538461538</v>
      </c>
      <c r="EZ504">
        <v>10358.5153846154</v>
      </c>
      <c r="FA504">
        <v>53.8025384615385</v>
      </c>
      <c r="FB504">
        <v>55.293</v>
      </c>
      <c r="FC504">
        <v>53.9083846153846</v>
      </c>
      <c r="FD504">
        <v>55.0477692307692</v>
      </c>
      <c r="FE504">
        <v>55.1583846153846</v>
      </c>
      <c r="FF504">
        <v>1155.54846153846</v>
      </c>
      <c r="FG504">
        <v>39.4269230769231</v>
      </c>
      <c r="FH504">
        <v>0</v>
      </c>
      <c r="FI504">
        <v>1761415700.5</v>
      </c>
      <c r="FJ504">
        <v>0</v>
      </c>
      <c r="FK504">
        <v>1324.53153846154</v>
      </c>
      <c r="FL504">
        <v>-50.6673503545126</v>
      </c>
      <c r="FM504">
        <v>-606.509400874415</v>
      </c>
      <c r="FN504">
        <v>16520.4</v>
      </c>
      <c r="FO504">
        <v>15</v>
      </c>
      <c r="FP504">
        <v>0</v>
      </c>
      <c r="FQ504" t="s">
        <v>439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9.2443355</v>
      </c>
      <c r="GD504">
        <v>21.9400326315789</v>
      </c>
      <c r="GE504">
        <v>2.13557833784311</v>
      </c>
      <c r="GF504">
        <v>0</v>
      </c>
      <c r="GG504">
        <v>1327.25294117647</v>
      </c>
      <c r="GH504">
        <v>-45.5239113787408</v>
      </c>
      <c r="GI504">
        <v>4.48601718376227</v>
      </c>
      <c r="GJ504">
        <v>-1</v>
      </c>
      <c r="GK504">
        <v>7.72665</v>
      </c>
      <c r="GL504">
        <v>0.0298935338345986</v>
      </c>
      <c r="GM504">
        <v>0.00324142869734922</v>
      </c>
      <c r="GN504">
        <v>1</v>
      </c>
      <c r="GO504">
        <v>1</v>
      </c>
      <c r="GP504">
        <v>2</v>
      </c>
      <c r="GQ504" t="s">
        <v>446</v>
      </c>
      <c r="GR504">
        <v>3.12918</v>
      </c>
      <c r="GS504">
        <v>2.7143</v>
      </c>
      <c r="GT504">
        <v>0.0718758</v>
      </c>
      <c r="GU504">
        <v>0.0701426</v>
      </c>
      <c r="GV504">
        <v>0.12455</v>
      </c>
      <c r="GW504">
        <v>0.10327</v>
      </c>
      <c r="GX504">
        <v>33915</v>
      </c>
      <c r="GY504">
        <v>36077.1</v>
      </c>
      <c r="GZ504">
        <v>33147.3</v>
      </c>
      <c r="HA504">
        <v>35216.1</v>
      </c>
      <c r="HB504">
        <v>41281.1</v>
      </c>
      <c r="HC504">
        <v>45463.2</v>
      </c>
      <c r="HD504">
        <v>51953.4</v>
      </c>
      <c r="HE504">
        <v>56406.1</v>
      </c>
      <c r="HF504">
        <v>1.76402</v>
      </c>
      <c r="HG504">
        <v>1.62015</v>
      </c>
      <c r="HH504">
        <v>0.00243634</v>
      </c>
      <c r="HI504">
        <v>0</v>
      </c>
      <c r="HJ504">
        <v>41.9954</v>
      </c>
      <c r="HK504">
        <v>999.9</v>
      </c>
      <c r="HL504">
        <v>55.897</v>
      </c>
      <c r="HM504">
        <v>30.031</v>
      </c>
      <c r="HN504">
        <v>26.4237</v>
      </c>
      <c r="HO504">
        <v>59.9452</v>
      </c>
      <c r="HP504">
        <v>42.5921</v>
      </c>
      <c r="HQ504">
        <v>1</v>
      </c>
      <c r="HR504">
        <v>1.48847</v>
      </c>
      <c r="HS504">
        <v>2.8541</v>
      </c>
      <c r="HT504">
        <v>20.1063</v>
      </c>
      <c r="HU504">
        <v>5.19019</v>
      </c>
      <c r="HV504">
        <v>12.0099</v>
      </c>
      <c r="HW504">
        <v>4.97125</v>
      </c>
      <c r="HX504">
        <v>3.29495</v>
      </c>
      <c r="HY504">
        <v>9999</v>
      </c>
      <c r="HZ504">
        <v>9999</v>
      </c>
      <c r="IA504">
        <v>999.9</v>
      </c>
      <c r="IB504">
        <v>9999</v>
      </c>
      <c r="IC504">
        <v>1.86324</v>
      </c>
      <c r="ID504">
        <v>1.86813</v>
      </c>
      <c r="IE504">
        <v>1.86786</v>
      </c>
      <c r="IF504">
        <v>1.86905</v>
      </c>
      <c r="IG504">
        <v>1.86981</v>
      </c>
      <c r="IH504">
        <v>1.86588</v>
      </c>
      <c r="II504">
        <v>1.86697</v>
      </c>
      <c r="IJ504">
        <v>1.86841</v>
      </c>
      <c r="IK504">
        <v>5</v>
      </c>
      <c r="IL504">
        <v>0</v>
      </c>
      <c r="IM504">
        <v>0</v>
      </c>
      <c r="IN504">
        <v>0</v>
      </c>
      <c r="IO504" t="s">
        <v>441</v>
      </c>
      <c r="IP504" t="s">
        <v>442</v>
      </c>
      <c r="IQ504" t="s">
        <v>443</v>
      </c>
      <c r="IR504" t="s">
        <v>443</v>
      </c>
      <c r="IS504" t="s">
        <v>443</v>
      </c>
      <c r="IT504" t="s">
        <v>443</v>
      </c>
      <c r="IU504">
        <v>0</v>
      </c>
      <c r="IV504">
        <v>100</v>
      </c>
      <c r="IW504">
        <v>100</v>
      </c>
      <c r="IX504">
        <v>1.097</v>
      </c>
      <c r="IY504">
        <v>0.3152</v>
      </c>
      <c r="IZ504">
        <v>1.09748391826392</v>
      </c>
      <c r="JA504">
        <v>0</v>
      </c>
      <c r="JB504">
        <v>0</v>
      </c>
      <c r="JC504">
        <v>0</v>
      </c>
      <c r="JD504">
        <v>0.315191680746845</v>
      </c>
      <c r="JE504">
        <v>0</v>
      </c>
      <c r="JF504">
        <v>0</v>
      </c>
      <c r="JG504">
        <v>0</v>
      </c>
      <c r="JH504">
        <v>5</v>
      </c>
      <c r="JI504">
        <v>2273</v>
      </c>
      <c r="JJ504">
        <v>0</v>
      </c>
      <c r="JK504">
        <v>25</v>
      </c>
      <c r="JL504">
        <v>29356929</v>
      </c>
      <c r="JM504">
        <v>29356929</v>
      </c>
      <c r="JN504">
        <v>0.799561</v>
      </c>
      <c r="JO504">
        <v>2.62329</v>
      </c>
      <c r="JP504">
        <v>1.54785</v>
      </c>
      <c r="JQ504">
        <v>2.31689</v>
      </c>
      <c r="JR504">
        <v>1.64551</v>
      </c>
      <c r="JS504">
        <v>2.31323</v>
      </c>
      <c r="JT504">
        <v>33.9187</v>
      </c>
      <c r="JU504">
        <v>24.1926</v>
      </c>
      <c r="JV504">
        <v>18</v>
      </c>
      <c r="JW504">
        <v>496.823</v>
      </c>
      <c r="JX504">
        <v>396.016</v>
      </c>
      <c r="JY504">
        <v>38.543</v>
      </c>
      <c r="JZ504">
        <v>44.7249</v>
      </c>
      <c r="KA504">
        <v>30.0024</v>
      </c>
      <c r="KB504">
        <v>44.239</v>
      </c>
      <c r="KC504">
        <v>44.1178</v>
      </c>
      <c r="KD504">
        <v>15.9137</v>
      </c>
      <c r="KE504">
        <v>0</v>
      </c>
      <c r="KF504">
        <v>100</v>
      </c>
      <c r="KG504">
        <v>38.517</v>
      </c>
      <c r="KH504">
        <v>297.917</v>
      </c>
      <c r="KI504">
        <v>34.6858</v>
      </c>
      <c r="KJ504">
        <v>94.2673</v>
      </c>
      <c r="KK504">
        <v>91.3135</v>
      </c>
    </row>
    <row r="505" spans="1:297">
      <c r="A505">
        <v>489</v>
      </c>
      <c r="B505">
        <v>1761415745.1</v>
      </c>
      <c r="C505">
        <v>7564.09999990463</v>
      </c>
      <c r="D505" t="s">
        <v>1425</v>
      </c>
      <c r="E505" t="s">
        <v>1426</v>
      </c>
      <c r="F505">
        <v>5</v>
      </c>
      <c r="G505" t="s">
        <v>1410</v>
      </c>
      <c r="H505" t="s">
        <v>436</v>
      </c>
      <c r="I505">
        <v>1761415736.94615</v>
      </c>
      <c r="J505">
        <f>(K505)/1000</f>
        <v>0</v>
      </c>
      <c r="K505">
        <f>IF(DP505, AN505, AH505)</f>
        <v>0</v>
      </c>
      <c r="L505">
        <f>IF(DP505, AI505, AG505)</f>
        <v>0</v>
      </c>
      <c r="M505">
        <f>DR505 - IF(AU505&gt;1, L505*DL505*100.0/(AW505), 0)</f>
        <v>0</v>
      </c>
      <c r="N505">
        <f>((T505-J505/2)*M505-L505)/(T505+J505/2)</f>
        <v>0</v>
      </c>
      <c r="O505">
        <f>N505*(DY505+DZ505)/1000.0</f>
        <v>0</v>
      </c>
      <c r="P505">
        <f>(DR505 - IF(AU505&gt;1, L505*DL505*100.0/(AW505), 0))*(DY505+DZ505)/1000.0</f>
        <v>0</v>
      </c>
      <c r="Q505">
        <f>2.0/((1/S505-1/R505)+SIGN(S505)*SQRT((1/S505-1/R505)*(1/S505-1/R505) + 4*DM505/((DM505+1)*(DM505+1))*(2*1/S505*1/R505-1/R505*1/R505)))</f>
        <v>0</v>
      </c>
      <c r="R505">
        <f>IF(LEFT(DN505,1)&lt;&gt;"0",IF(LEFT(DN505,1)="1",3.0,DO505),$D$5+$E$5*(EF505*DY505/($K$5*1000))+$F$5*(EF505*DY505/($K$5*1000))*MAX(MIN(DL505,$J$5),$I$5)*MAX(MIN(DL505,$J$5),$I$5)+$G$5*MAX(MIN(DL505,$J$5),$I$5)*(EF505*DY505/($K$5*1000))+$H$5*(EF505*DY505/($K$5*1000))*(EF505*DY505/($K$5*1000)))</f>
        <v>0</v>
      </c>
      <c r="S505">
        <f>J505*(1000-(1000*0.61365*exp(17.502*W505/(240.97+W505))/(DY505+DZ505)+DT505)/2)/(1000*0.61365*exp(17.502*W505/(240.97+W505))/(DY505+DZ505)-DT505)</f>
        <v>0</v>
      </c>
      <c r="T505">
        <f>1/((DM505+1)/(Q505/1.6)+1/(R505/1.37)) + DM505/((DM505+1)/(Q505/1.6) + DM505/(R505/1.37))</f>
        <v>0</v>
      </c>
      <c r="U505">
        <f>(DH505*DK505)</f>
        <v>0</v>
      </c>
      <c r="V505">
        <f>(EA505+(U505+2*0.95*5.67E-8*(((EA505+$B$7)+273)^4-(EA505+273)^4)-44100*J505)/(1.84*29.3*R505+8*0.95*5.67E-8*(EA505+273)^3))</f>
        <v>0</v>
      </c>
      <c r="W505">
        <f>($C$7*EB505+$D$7*EC505+$E$7*V505)</f>
        <v>0</v>
      </c>
      <c r="X505">
        <f>0.61365*exp(17.502*W505/(240.97+W505))</f>
        <v>0</v>
      </c>
      <c r="Y505">
        <f>(Z505/AA505*100)</f>
        <v>0</v>
      </c>
      <c r="Z505">
        <f>DT505*(DY505+DZ505)/1000</f>
        <v>0</v>
      </c>
      <c r="AA505">
        <f>0.61365*exp(17.502*EA505/(240.97+EA505))</f>
        <v>0</v>
      </c>
      <c r="AB505">
        <f>(X505-DT505*(DY505+DZ505)/1000)</f>
        <v>0</v>
      </c>
      <c r="AC505">
        <f>(-J505*44100)</f>
        <v>0</v>
      </c>
      <c r="AD505">
        <f>2*29.3*R505*0.92*(EA505-W505)</f>
        <v>0</v>
      </c>
      <c r="AE505">
        <f>2*0.95*5.67E-8*(((EA505+$B$7)+273)^4-(W505+273)^4)</f>
        <v>0</v>
      </c>
      <c r="AF505">
        <f>U505+AE505+AC505+AD505</f>
        <v>0</v>
      </c>
      <c r="AG505">
        <f>DX505*AU505*(DS505-DR505*(1000-AU505*DU505)/(1000-AU505*DT505))/(100*DL505)</f>
        <v>0</v>
      </c>
      <c r="AH505">
        <f>1000*DX505*AU505*(DT505-DU505)/(100*DL505*(1000-AU505*DT505))</f>
        <v>0</v>
      </c>
      <c r="AI505">
        <f>(AJ505 - AK505 - DY505*1E3/(8.314*(EA505+273.15)) * AM505/DX505 * AL505) * DX505/(100*DL505) * (1000 - DU505)/1000</f>
        <v>0</v>
      </c>
      <c r="AJ505">
        <v>326.382644278978</v>
      </c>
      <c r="AK505">
        <v>333.684921212121</v>
      </c>
      <c r="AL505">
        <v>-3.2369575576636</v>
      </c>
      <c r="AM505">
        <v>65.0585855689231</v>
      </c>
      <c r="AN505">
        <f>(AP505 - AO505 + DY505*1E3/(8.314*(EA505+273.15)) * AR505/DX505 * AQ505) * DX505/(100*DL505) * 1000/(1000 - AP505)</f>
        <v>0</v>
      </c>
      <c r="AO505">
        <v>25.1860953825756</v>
      </c>
      <c r="AP505">
        <v>32.9199721212121</v>
      </c>
      <c r="AQ505">
        <v>-1.37505962733952e-05</v>
      </c>
      <c r="AR505">
        <v>110.688087326867</v>
      </c>
      <c r="AS505">
        <v>0</v>
      </c>
      <c r="AT505">
        <v>0</v>
      </c>
      <c r="AU505">
        <f>IF(AS505*$H$13&gt;=AW505,1.0,(AW505/(AW505-AS505*$H$13)))</f>
        <v>0</v>
      </c>
      <c r="AV505">
        <f>(AU505-1)*100</f>
        <v>0</v>
      </c>
      <c r="AW505">
        <f>MAX(0,($B$13+$C$13*EF505)/(1+$D$13*EF505)*DY505/(EA505+273)*$E$13)</f>
        <v>0</v>
      </c>
      <c r="AX505" t="s">
        <v>437</v>
      </c>
      <c r="AY505" t="s">
        <v>437</v>
      </c>
      <c r="AZ505">
        <v>0</v>
      </c>
      <c r="BA505">
        <v>0</v>
      </c>
      <c r="BB505">
        <f>1-AZ505/BA505</f>
        <v>0</v>
      </c>
      <c r="BC505">
        <v>0</v>
      </c>
      <c r="BD505" t="s">
        <v>437</v>
      </c>
      <c r="BE505" t="s">
        <v>437</v>
      </c>
      <c r="BF505">
        <v>0</v>
      </c>
      <c r="BG505">
        <v>0</v>
      </c>
      <c r="BH505">
        <f>1-BF505/BG505</f>
        <v>0</v>
      </c>
      <c r="BI505">
        <v>0.5</v>
      </c>
      <c r="BJ505">
        <f>DI505</f>
        <v>0</v>
      </c>
      <c r="BK505">
        <f>L505</f>
        <v>0</v>
      </c>
      <c r="BL505">
        <f>BH505*BI505*BJ505</f>
        <v>0</v>
      </c>
      <c r="BM505">
        <f>(BK505-BC505)/BJ505</f>
        <v>0</v>
      </c>
      <c r="BN505">
        <f>(BA505-BG505)/BG505</f>
        <v>0</v>
      </c>
      <c r="BO505">
        <f>AZ505/(BB505+AZ505/BG505)</f>
        <v>0</v>
      </c>
      <c r="BP505" t="s">
        <v>437</v>
      </c>
      <c r="BQ505">
        <v>0</v>
      </c>
      <c r="BR505">
        <f>IF(BQ505&lt;&gt;0, BQ505, BO505)</f>
        <v>0</v>
      </c>
      <c r="BS505">
        <f>1-BR505/BG505</f>
        <v>0</v>
      </c>
      <c r="BT505">
        <f>(BG505-BF505)/(BG505-BR505)</f>
        <v>0</v>
      </c>
      <c r="BU505">
        <f>(BA505-BG505)/(BA505-BR505)</f>
        <v>0</v>
      </c>
      <c r="BV505">
        <f>(BG505-BF505)/(BG505-AZ505)</f>
        <v>0</v>
      </c>
      <c r="BW505">
        <f>(BA505-BG505)/(BA505-AZ505)</f>
        <v>0</v>
      </c>
      <c r="BX505">
        <f>(BT505*BR505/BF505)</f>
        <v>0</v>
      </c>
      <c r="BY505">
        <f>(1-BX505)</f>
        <v>0</v>
      </c>
      <c r="DH505">
        <f>$B$11*EG505+$C$11*EH505+$F$11*ES505*(1-EV505)</f>
        <v>0</v>
      </c>
      <c r="DI505">
        <f>DH505*DJ505</f>
        <v>0</v>
      </c>
      <c r="DJ505">
        <f>($B$11*$D$9+$C$11*$D$9+$F$11*((FF505+EX505)/MAX(FF505+EX505+FG505, 0.1)*$I$9+FG505/MAX(FF505+EX505+FG505, 0.1)*$J$9))/($B$11+$C$11+$F$11)</f>
        <v>0</v>
      </c>
      <c r="DK505">
        <f>($B$11*$K$9+$C$11*$K$9+$F$11*((FF505+EX505)/MAX(FF505+EX505+FG505, 0.1)*$P$9+FG505/MAX(FF505+EX505+FG505, 0.1)*$Q$9))/($B$11+$C$11+$F$11)</f>
        <v>0</v>
      </c>
      <c r="DL505">
        <v>6</v>
      </c>
      <c r="DM505">
        <v>0.5</v>
      </c>
      <c r="DN505" t="s">
        <v>438</v>
      </c>
      <c r="DO505">
        <v>2</v>
      </c>
      <c r="DP505" t="b">
        <v>1</v>
      </c>
      <c r="DQ505">
        <v>1761415736.94615</v>
      </c>
      <c r="DR505">
        <v>345.279846153846</v>
      </c>
      <c r="DS505">
        <v>333.962384615385</v>
      </c>
      <c r="DT505">
        <v>32.9248230769231</v>
      </c>
      <c r="DU505">
        <v>25.1945923076923</v>
      </c>
      <c r="DV505">
        <v>344.182307692308</v>
      </c>
      <c r="DW505">
        <v>32.6096230769231</v>
      </c>
      <c r="DX505">
        <v>500.022538461538</v>
      </c>
      <c r="DY505">
        <v>90.2869076923077</v>
      </c>
      <c r="DZ505">
        <v>0.0362606</v>
      </c>
      <c r="EA505">
        <v>42.8116384615385</v>
      </c>
      <c r="EB505">
        <v>42.0336538461538</v>
      </c>
      <c r="EC505">
        <v>999.9</v>
      </c>
      <c r="ED505">
        <v>0</v>
      </c>
      <c r="EE505">
        <v>0</v>
      </c>
      <c r="EF505">
        <v>10005.2815384615</v>
      </c>
      <c r="EG505">
        <v>0</v>
      </c>
      <c r="EH505">
        <v>1208.53230769231</v>
      </c>
      <c r="EI505">
        <v>11.3173215384615</v>
      </c>
      <c r="EJ505">
        <v>357.035230769231</v>
      </c>
      <c r="EK505">
        <v>342.594230769231</v>
      </c>
      <c r="EL505">
        <v>7.73023076923077</v>
      </c>
      <c r="EM505">
        <v>333.962384615385</v>
      </c>
      <c r="EN505">
        <v>25.1945923076923</v>
      </c>
      <c r="EO505">
        <v>2.97268</v>
      </c>
      <c r="EP505">
        <v>2.27474153846154</v>
      </c>
      <c r="EQ505">
        <v>23.8756615384615</v>
      </c>
      <c r="ER505">
        <v>19.4986461538462</v>
      </c>
      <c r="ES505">
        <v>1199.95384615385</v>
      </c>
      <c r="ET505">
        <v>0.967001538461538</v>
      </c>
      <c r="EU505">
        <v>0.0329988769230769</v>
      </c>
      <c r="EV505">
        <v>0</v>
      </c>
      <c r="EW505">
        <v>1320.86</v>
      </c>
      <c r="EX505">
        <v>5.00059</v>
      </c>
      <c r="EY505">
        <v>16476.5615384615</v>
      </c>
      <c r="EZ505">
        <v>10358.3307692308</v>
      </c>
      <c r="FA505">
        <v>53.8362307692308</v>
      </c>
      <c r="FB505">
        <v>55.3314615384615</v>
      </c>
      <c r="FC505">
        <v>53.9323076923077</v>
      </c>
      <c r="FD505">
        <v>55.0862307692308</v>
      </c>
      <c r="FE505">
        <v>55.1774615384615</v>
      </c>
      <c r="FF505">
        <v>1155.52461538462</v>
      </c>
      <c r="FG505">
        <v>39.4292307692308</v>
      </c>
      <c r="FH505">
        <v>0</v>
      </c>
      <c r="FI505">
        <v>1761415705.3</v>
      </c>
      <c r="FJ505">
        <v>0</v>
      </c>
      <c r="FK505">
        <v>1320.23307692308</v>
      </c>
      <c r="FL505">
        <v>-56.3794872097658</v>
      </c>
      <c r="FM505">
        <v>-659.336752487563</v>
      </c>
      <c r="FN505">
        <v>16469.6923076923</v>
      </c>
      <c r="FO505">
        <v>15</v>
      </c>
      <c r="FP505">
        <v>0</v>
      </c>
      <c r="FQ505" t="s">
        <v>439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10.4983747619048</v>
      </c>
      <c r="GD505">
        <v>16.1378563636364</v>
      </c>
      <c r="GE505">
        <v>1.72732878701305</v>
      </c>
      <c r="GF505">
        <v>0</v>
      </c>
      <c r="GG505">
        <v>1323.35470588235</v>
      </c>
      <c r="GH505">
        <v>-52.1106188071416</v>
      </c>
      <c r="GI505">
        <v>5.12455578292582</v>
      </c>
      <c r="GJ505">
        <v>-1</v>
      </c>
      <c r="GK505">
        <v>7.72933333333333</v>
      </c>
      <c r="GL505">
        <v>0.0269220779220824</v>
      </c>
      <c r="GM505">
        <v>0.00298481288132239</v>
      </c>
      <c r="GN505">
        <v>1</v>
      </c>
      <c r="GO505">
        <v>1</v>
      </c>
      <c r="GP505">
        <v>2</v>
      </c>
      <c r="GQ505" t="s">
        <v>446</v>
      </c>
      <c r="GR505">
        <v>3.12906</v>
      </c>
      <c r="GS505">
        <v>2.71439</v>
      </c>
      <c r="GT505">
        <v>0.0690821</v>
      </c>
      <c r="GU505">
        <v>0.067005</v>
      </c>
      <c r="GV505">
        <v>0.124533</v>
      </c>
      <c r="GW505">
        <v>0.103243</v>
      </c>
      <c r="GX505">
        <v>34015.5</v>
      </c>
      <c r="GY505">
        <v>36196.1</v>
      </c>
      <c r="GZ505">
        <v>33145.9</v>
      </c>
      <c r="HA505">
        <v>35213.7</v>
      </c>
      <c r="HB505">
        <v>41280.3</v>
      </c>
      <c r="HC505">
        <v>45461.3</v>
      </c>
      <c r="HD505">
        <v>51951.6</v>
      </c>
      <c r="HE505">
        <v>56402.4</v>
      </c>
      <c r="HF505">
        <v>1.76357</v>
      </c>
      <c r="HG505">
        <v>1.62015</v>
      </c>
      <c r="HH505">
        <v>0.00149757</v>
      </c>
      <c r="HI505">
        <v>0</v>
      </c>
      <c r="HJ505">
        <v>42.0111</v>
      </c>
      <c r="HK505">
        <v>999.9</v>
      </c>
      <c r="HL505">
        <v>55.872</v>
      </c>
      <c r="HM505">
        <v>30.031</v>
      </c>
      <c r="HN505">
        <v>26.4105</v>
      </c>
      <c r="HO505">
        <v>60.2252</v>
      </c>
      <c r="HP505">
        <v>42.7524</v>
      </c>
      <c r="HQ505">
        <v>1</v>
      </c>
      <c r="HR505">
        <v>1.49121</v>
      </c>
      <c r="HS505">
        <v>2.86696</v>
      </c>
      <c r="HT505">
        <v>20.106</v>
      </c>
      <c r="HU505">
        <v>5.19078</v>
      </c>
      <c r="HV505">
        <v>12.0101</v>
      </c>
      <c r="HW505">
        <v>4.9715</v>
      </c>
      <c r="HX505">
        <v>3.2949</v>
      </c>
      <c r="HY505">
        <v>9999</v>
      </c>
      <c r="HZ505">
        <v>9999</v>
      </c>
      <c r="IA505">
        <v>999.9</v>
      </c>
      <c r="IB505">
        <v>9999</v>
      </c>
      <c r="IC505">
        <v>1.86325</v>
      </c>
      <c r="ID505">
        <v>1.86812</v>
      </c>
      <c r="IE505">
        <v>1.86784</v>
      </c>
      <c r="IF505">
        <v>1.86905</v>
      </c>
      <c r="IG505">
        <v>1.86981</v>
      </c>
      <c r="IH505">
        <v>1.86588</v>
      </c>
      <c r="II505">
        <v>1.86695</v>
      </c>
      <c r="IJ505">
        <v>1.86841</v>
      </c>
      <c r="IK505">
        <v>5</v>
      </c>
      <c r="IL505">
        <v>0</v>
      </c>
      <c r="IM505">
        <v>0</v>
      </c>
      <c r="IN505">
        <v>0</v>
      </c>
      <c r="IO505" t="s">
        <v>441</v>
      </c>
      <c r="IP505" t="s">
        <v>442</v>
      </c>
      <c r="IQ505" t="s">
        <v>443</v>
      </c>
      <c r="IR505" t="s">
        <v>443</v>
      </c>
      <c r="IS505" t="s">
        <v>443</v>
      </c>
      <c r="IT505" t="s">
        <v>443</v>
      </c>
      <c r="IU505">
        <v>0</v>
      </c>
      <c r="IV505">
        <v>100</v>
      </c>
      <c r="IW505">
        <v>100</v>
      </c>
      <c r="IX505">
        <v>1.097</v>
      </c>
      <c r="IY505">
        <v>0.3152</v>
      </c>
      <c r="IZ505">
        <v>1.09748391826392</v>
      </c>
      <c r="JA505">
        <v>0</v>
      </c>
      <c r="JB505">
        <v>0</v>
      </c>
      <c r="JC505">
        <v>0</v>
      </c>
      <c r="JD505">
        <v>0.315191680746845</v>
      </c>
      <c r="JE505">
        <v>0</v>
      </c>
      <c r="JF505">
        <v>0</v>
      </c>
      <c r="JG505">
        <v>0</v>
      </c>
      <c r="JH505">
        <v>5</v>
      </c>
      <c r="JI505">
        <v>2273</v>
      </c>
      <c r="JJ505">
        <v>0</v>
      </c>
      <c r="JK505">
        <v>25</v>
      </c>
      <c r="JL505">
        <v>29356929.1</v>
      </c>
      <c r="JM505">
        <v>29356929.1</v>
      </c>
      <c r="JN505">
        <v>0.762939</v>
      </c>
      <c r="JO505">
        <v>2.63306</v>
      </c>
      <c r="JP505">
        <v>1.54785</v>
      </c>
      <c r="JQ505">
        <v>2.31689</v>
      </c>
      <c r="JR505">
        <v>1.64673</v>
      </c>
      <c r="JS505">
        <v>2.31689</v>
      </c>
      <c r="JT505">
        <v>33.9187</v>
      </c>
      <c r="JU505">
        <v>24.1838</v>
      </c>
      <c r="JV505">
        <v>18</v>
      </c>
      <c r="JW505">
        <v>496.657</v>
      </c>
      <c r="JX505">
        <v>396.134</v>
      </c>
      <c r="JY505">
        <v>38.5055</v>
      </c>
      <c r="JZ505">
        <v>44.7501</v>
      </c>
      <c r="KA505">
        <v>30.0025</v>
      </c>
      <c r="KB505">
        <v>44.2624</v>
      </c>
      <c r="KC505">
        <v>44.1409</v>
      </c>
      <c r="KD505">
        <v>15.2572</v>
      </c>
      <c r="KE505">
        <v>0</v>
      </c>
      <c r="KF505">
        <v>100</v>
      </c>
      <c r="KG505">
        <v>38.4868</v>
      </c>
      <c r="KH505">
        <v>284.383</v>
      </c>
      <c r="KI505">
        <v>34.6858</v>
      </c>
      <c r="KJ505">
        <v>94.2637</v>
      </c>
      <c r="KK505">
        <v>91.3075</v>
      </c>
    </row>
    <row r="506" spans="1:297">
      <c r="A506">
        <v>490</v>
      </c>
      <c r="B506">
        <v>1761415750.1</v>
      </c>
      <c r="C506">
        <v>7569.09999990463</v>
      </c>
      <c r="D506" t="s">
        <v>1427</v>
      </c>
      <c r="E506" t="s">
        <v>1428</v>
      </c>
      <c r="F506">
        <v>5</v>
      </c>
      <c r="G506" t="s">
        <v>1410</v>
      </c>
      <c r="H506" t="s">
        <v>436</v>
      </c>
      <c r="I506">
        <v>1761415741.94615</v>
      </c>
      <c r="J506">
        <f>(K506)/1000</f>
        <v>0</v>
      </c>
      <c r="K506">
        <f>IF(DP506, AN506, AH506)</f>
        <v>0</v>
      </c>
      <c r="L506">
        <f>IF(DP506, AI506, AG506)</f>
        <v>0</v>
      </c>
      <c r="M506">
        <f>DR506 - IF(AU506&gt;1, L506*DL506*100.0/(AW506), 0)</f>
        <v>0</v>
      </c>
      <c r="N506">
        <f>((T506-J506/2)*M506-L506)/(T506+J506/2)</f>
        <v>0</v>
      </c>
      <c r="O506">
        <f>N506*(DY506+DZ506)/1000.0</f>
        <v>0</v>
      </c>
      <c r="P506">
        <f>(DR506 - IF(AU506&gt;1, L506*DL506*100.0/(AW506), 0))*(DY506+DZ506)/1000.0</f>
        <v>0</v>
      </c>
      <c r="Q506">
        <f>2.0/((1/S506-1/R506)+SIGN(S506)*SQRT((1/S506-1/R506)*(1/S506-1/R506) + 4*DM506/((DM506+1)*(DM506+1))*(2*1/S506*1/R506-1/R506*1/R506)))</f>
        <v>0</v>
      </c>
      <c r="R506">
        <f>IF(LEFT(DN506,1)&lt;&gt;"0",IF(LEFT(DN506,1)="1",3.0,DO506),$D$5+$E$5*(EF506*DY506/($K$5*1000))+$F$5*(EF506*DY506/($K$5*1000))*MAX(MIN(DL506,$J$5),$I$5)*MAX(MIN(DL506,$J$5),$I$5)+$G$5*MAX(MIN(DL506,$J$5),$I$5)*(EF506*DY506/($K$5*1000))+$H$5*(EF506*DY506/($K$5*1000))*(EF506*DY506/($K$5*1000)))</f>
        <v>0</v>
      </c>
      <c r="S506">
        <f>J506*(1000-(1000*0.61365*exp(17.502*W506/(240.97+W506))/(DY506+DZ506)+DT506)/2)/(1000*0.61365*exp(17.502*W506/(240.97+W506))/(DY506+DZ506)-DT506)</f>
        <v>0</v>
      </c>
      <c r="T506">
        <f>1/((DM506+1)/(Q506/1.6)+1/(R506/1.37)) + DM506/((DM506+1)/(Q506/1.6) + DM506/(R506/1.37))</f>
        <v>0</v>
      </c>
      <c r="U506">
        <f>(DH506*DK506)</f>
        <v>0</v>
      </c>
      <c r="V506">
        <f>(EA506+(U506+2*0.95*5.67E-8*(((EA506+$B$7)+273)^4-(EA506+273)^4)-44100*J506)/(1.84*29.3*R506+8*0.95*5.67E-8*(EA506+273)^3))</f>
        <v>0</v>
      </c>
      <c r="W506">
        <f>($C$7*EB506+$D$7*EC506+$E$7*V506)</f>
        <v>0</v>
      </c>
      <c r="X506">
        <f>0.61365*exp(17.502*W506/(240.97+W506))</f>
        <v>0</v>
      </c>
      <c r="Y506">
        <f>(Z506/AA506*100)</f>
        <v>0</v>
      </c>
      <c r="Z506">
        <f>DT506*(DY506+DZ506)/1000</f>
        <v>0</v>
      </c>
      <c r="AA506">
        <f>0.61365*exp(17.502*EA506/(240.97+EA506))</f>
        <v>0</v>
      </c>
      <c r="AB506">
        <f>(X506-DT506*(DY506+DZ506)/1000)</f>
        <v>0</v>
      </c>
      <c r="AC506">
        <f>(-J506*44100)</f>
        <v>0</v>
      </c>
      <c r="AD506">
        <f>2*29.3*R506*0.92*(EA506-W506)</f>
        <v>0</v>
      </c>
      <c r="AE506">
        <f>2*0.95*5.67E-8*(((EA506+$B$7)+273)^4-(W506+273)^4)</f>
        <v>0</v>
      </c>
      <c r="AF506">
        <f>U506+AE506+AC506+AD506</f>
        <v>0</v>
      </c>
      <c r="AG506">
        <f>DX506*AU506*(DS506-DR506*(1000-AU506*DU506)/(1000-AU506*DT506))/(100*DL506)</f>
        <v>0</v>
      </c>
      <c r="AH506">
        <f>1000*DX506*AU506*(DT506-DU506)/(100*DL506*(1000-AU506*DT506))</f>
        <v>0</v>
      </c>
      <c r="AI506">
        <f>(AJ506 - AK506 - DY506*1E3/(8.314*(EA506+273.15)) * AM506/DX506 * AL506) * DX506/(100*DL506) * (1000 - DU506)/1000</f>
        <v>0</v>
      </c>
      <c r="AJ506">
        <v>308.237335923186</v>
      </c>
      <c r="AK506">
        <v>316.513896969697</v>
      </c>
      <c r="AL506">
        <v>-3.44134835422103</v>
      </c>
      <c r="AM506">
        <v>65.0585855689231</v>
      </c>
      <c r="AN506">
        <f>(AP506 - AO506 + DY506*1E3/(8.314*(EA506+273.15)) * AR506/DX506 * AQ506) * DX506/(100*DL506) * 1000/(1000 - AP506)</f>
        <v>0</v>
      </c>
      <c r="AO506">
        <v>25.1765469549075</v>
      </c>
      <c r="AP506">
        <v>32.9146127272727</v>
      </c>
      <c r="AQ506">
        <v>-1.2300529187897e-05</v>
      </c>
      <c r="AR506">
        <v>110.688087326867</v>
      </c>
      <c r="AS506">
        <v>0</v>
      </c>
      <c r="AT506">
        <v>0</v>
      </c>
      <c r="AU506">
        <f>IF(AS506*$H$13&gt;=AW506,1.0,(AW506/(AW506-AS506*$H$13)))</f>
        <v>0</v>
      </c>
      <c r="AV506">
        <f>(AU506-1)*100</f>
        <v>0</v>
      </c>
      <c r="AW506">
        <f>MAX(0,($B$13+$C$13*EF506)/(1+$D$13*EF506)*DY506/(EA506+273)*$E$13)</f>
        <v>0</v>
      </c>
      <c r="AX506" t="s">
        <v>437</v>
      </c>
      <c r="AY506" t="s">
        <v>437</v>
      </c>
      <c r="AZ506">
        <v>0</v>
      </c>
      <c r="BA506">
        <v>0</v>
      </c>
      <c r="BB506">
        <f>1-AZ506/BA506</f>
        <v>0</v>
      </c>
      <c r="BC506">
        <v>0</v>
      </c>
      <c r="BD506" t="s">
        <v>437</v>
      </c>
      <c r="BE506" t="s">
        <v>437</v>
      </c>
      <c r="BF506">
        <v>0</v>
      </c>
      <c r="BG506">
        <v>0</v>
      </c>
      <c r="BH506">
        <f>1-BF506/BG506</f>
        <v>0</v>
      </c>
      <c r="BI506">
        <v>0.5</v>
      </c>
      <c r="BJ506">
        <f>DI506</f>
        <v>0</v>
      </c>
      <c r="BK506">
        <f>L506</f>
        <v>0</v>
      </c>
      <c r="BL506">
        <f>BH506*BI506*BJ506</f>
        <v>0</v>
      </c>
      <c r="BM506">
        <f>(BK506-BC506)/BJ506</f>
        <v>0</v>
      </c>
      <c r="BN506">
        <f>(BA506-BG506)/BG506</f>
        <v>0</v>
      </c>
      <c r="BO506">
        <f>AZ506/(BB506+AZ506/BG506)</f>
        <v>0</v>
      </c>
      <c r="BP506" t="s">
        <v>437</v>
      </c>
      <c r="BQ506">
        <v>0</v>
      </c>
      <c r="BR506">
        <f>IF(BQ506&lt;&gt;0, BQ506, BO506)</f>
        <v>0</v>
      </c>
      <c r="BS506">
        <f>1-BR506/BG506</f>
        <v>0</v>
      </c>
      <c r="BT506">
        <f>(BG506-BF506)/(BG506-BR506)</f>
        <v>0</v>
      </c>
      <c r="BU506">
        <f>(BA506-BG506)/(BA506-BR506)</f>
        <v>0</v>
      </c>
      <c r="BV506">
        <f>(BG506-BF506)/(BG506-AZ506)</f>
        <v>0</v>
      </c>
      <c r="BW506">
        <f>(BA506-BG506)/(BA506-AZ506)</f>
        <v>0</v>
      </c>
      <c r="BX506">
        <f>(BT506*BR506/BF506)</f>
        <v>0</v>
      </c>
      <c r="BY506">
        <f>(1-BX506)</f>
        <v>0</v>
      </c>
      <c r="DH506">
        <f>$B$11*EG506+$C$11*EH506+$F$11*ES506*(1-EV506)</f>
        <v>0</v>
      </c>
      <c r="DI506">
        <f>DH506*DJ506</f>
        <v>0</v>
      </c>
      <c r="DJ506">
        <f>($B$11*$D$9+$C$11*$D$9+$F$11*((FF506+EX506)/MAX(FF506+EX506+FG506, 0.1)*$I$9+FG506/MAX(FF506+EX506+FG506, 0.1)*$J$9))/($B$11+$C$11+$F$11)</f>
        <v>0</v>
      </c>
      <c r="DK506">
        <f>($B$11*$K$9+$C$11*$K$9+$F$11*((FF506+EX506)/MAX(FF506+EX506+FG506, 0.1)*$P$9+FG506/MAX(FF506+EX506+FG506, 0.1)*$Q$9))/($B$11+$C$11+$F$11)</f>
        <v>0</v>
      </c>
      <c r="DL506">
        <v>6</v>
      </c>
      <c r="DM506">
        <v>0.5</v>
      </c>
      <c r="DN506" t="s">
        <v>438</v>
      </c>
      <c r="DO506">
        <v>2</v>
      </c>
      <c r="DP506" t="b">
        <v>1</v>
      </c>
      <c r="DQ506">
        <v>1761415741.94615</v>
      </c>
      <c r="DR506">
        <v>329.374384615385</v>
      </c>
      <c r="DS506">
        <v>316.820230769231</v>
      </c>
      <c r="DT506">
        <v>32.9206692307692</v>
      </c>
      <c r="DU506">
        <v>25.1871461538462</v>
      </c>
      <c r="DV506">
        <v>328.276923076923</v>
      </c>
      <c r="DW506">
        <v>32.6054692307692</v>
      </c>
      <c r="DX506">
        <v>500.023846153846</v>
      </c>
      <c r="DY506">
        <v>90.2869</v>
      </c>
      <c r="DZ506">
        <v>0.0362672153846154</v>
      </c>
      <c r="EA506">
        <v>42.8107692307692</v>
      </c>
      <c r="EB506">
        <v>42.0336615384615</v>
      </c>
      <c r="EC506">
        <v>999.9</v>
      </c>
      <c r="ED506">
        <v>0</v>
      </c>
      <c r="EE506">
        <v>0</v>
      </c>
      <c r="EF506">
        <v>10011.5338461538</v>
      </c>
      <c r="EG506">
        <v>0</v>
      </c>
      <c r="EH506">
        <v>1208.36</v>
      </c>
      <c r="EI506">
        <v>12.5541615384615</v>
      </c>
      <c r="EJ506">
        <v>340.586846153846</v>
      </c>
      <c r="EK506">
        <v>325.006384615385</v>
      </c>
      <c r="EL506">
        <v>7.73352230769231</v>
      </c>
      <c r="EM506">
        <v>316.820230769231</v>
      </c>
      <c r="EN506">
        <v>25.1871461538462</v>
      </c>
      <c r="EO506">
        <v>2.97230461538462</v>
      </c>
      <c r="EP506">
        <v>2.27407</v>
      </c>
      <c r="EQ506">
        <v>23.8735692307692</v>
      </c>
      <c r="ER506">
        <v>19.4938923076923</v>
      </c>
      <c r="ES506">
        <v>1199.96307692308</v>
      </c>
      <c r="ET506">
        <v>0.966998384615385</v>
      </c>
      <c r="EU506">
        <v>0.0330019153846154</v>
      </c>
      <c r="EV506">
        <v>0</v>
      </c>
      <c r="EW506">
        <v>1316.13846153846</v>
      </c>
      <c r="EX506">
        <v>5.00059</v>
      </c>
      <c r="EY506">
        <v>16420.2846153846</v>
      </c>
      <c r="EZ506">
        <v>10358.4</v>
      </c>
      <c r="FA506">
        <v>53.8556153846154</v>
      </c>
      <c r="FB506">
        <v>55.3603846153846</v>
      </c>
      <c r="FC506">
        <v>53.9612307692308</v>
      </c>
      <c r="FD506">
        <v>55.1056153846154</v>
      </c>
      <c r="FE506">
        <v>55.2015384615385</v>
      </c>
      <c r="FF506">
        <v>1155.52923076923</v>
      </c>
      <c r="FG506">
        <v>39.4338461538462</v>
      </c>
      <c r="FH506">
        <v>0</v>
      </c>
      <c r="FI506">
        <v>1761415710.1</v>
      </c>
      <c r="FJ506">
        <v>0</v>
      </c>
      <c r="FK506">
        <v>1315.68576923077</v>
      </c>
      <c r="FL506">
        <v>-58.5425640850055</v>
      </c>
      <c r="FM506">
        <v>-697.035897194747</v>
      </c>
      <c r="FN506">
        <v>16415.7884615385</v>
      </c>
      <c r="FO506">
        <v>15</v>
      </c>
      <c r="FP506">
        <v>0</v>
      </c>
      <c r="FQ506" t="s">
        <v>439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11.925443</v>
      </c>
      <c r="GD506">
        <v>13.2855094736842</v>
      </c>
      <c r="GE506">
        <v>1.40006409174759</v>
      </c>
      <c r="GF506">
        <v>0</v>
      </c>
      <c r="GG506">
        <v>1318.50588235294</v>
      </c>
      <c r="GH506">
        <v>-56.5161191721019</v>
      </c>
      <c r="GI506">
        <v>5.55143389937233</v>
      </c>
      <c r="GJ506">
        <v>-1</v>
      </c>
      <c r="GK506">
        <v>7.7321035</v>
      </c>
      <c r="GL506">
        <v>0.0392846616541272</v>
      </c>
      <c r="GM506">
        <v>0.00389036794532347</v>
      </c>
      <c r="GN506">
        <v>1</v>
      </c>
      <c r="GO506">
        <v>1</v>
      </c>
      <c r="GP506">
        <v>2</v>
      </c>
      <c r="GQ506" t="s">
        <v>446</v>
      </c>
      <c r="GR506">
        <v>3.12918</v>
      </c>
      <c r="GS506">
        <v>2.71425</v>
      </c>
      <c r="GT506">
        <v>0.066106</v>
      </c>
      <c r="GU506">
        <v>0.0640318</v>
      </c>
      <c r="GV506">
        <v>0.124516</v>
      </c>
      <c r="GW506">
        <v>0.103215</v>
      </c>
      <c r="GX506">
        <v>34122.2</v>
      </c>
      <c r="GY506">
        <v>36308.8</v>
      </c>
      <c r="GZ506">
        <v>33144.2</v>
      </c>
      <c r="HA506">
        <v>35211.3</v>
      </c>
      <c r="HB506">
        <v>41279.2</v>
      </c>
      <c r="HC506">
        <v>45460</v>
      </c>
      <c r="HD506">
        <v>51949.4</v>
      </c>
      <c r="HE506">
        <v>56399.4</v>
      </c>
      <c r="HF506">
        <v>1.76345</v>
      </c>
      <c r="HG506">
        <v>1.6197</v>
      </c>
      <c r="HH506">
        <v>0.00012666</v>
      </c>
      <c r="HI506">
        <v>0</v>
      </c>
      <c r="HJ506">
        <v>42.0255</v>
      </c>
      <c r="HK506">
        <v>999.9</v>
      </c>
      <c r="HL506">
        <v>55.872</v>
      </c>
      <c r="HM506">
        <v>30.031</v>
      </c>
      <c r="HN506">
        <v>26.4118</v>
      </c>
      <c r="HO506">
        <v>60.4452</v>
      </c>
      <c r="HP506">
        <v>42.4319</v>
      </c>
      <c r="HQ506">
        <v>1</v>
      </c>
      <c r="HR506">
        <v>1.49387</v>
      </c>
      <c r="HS506">
        <v>2.88746</v>
      </c>
      <c r="HT506">
        <v>20.1056</v>
      </c>
      <c r="HU506">
        <v>5.19048</v>
      </c>
      <c r="HV506">
        <v>12.0099</v>
      </c>
      <c r="HW506">
        <v>4.9713</v>
      </c>
      <c r="HX506">
        <v>3.29495</v>
      </c>
      <c r="HY506">
        <v>9999</v>
      </c>
      <c r="HZ506">
        <v>9999</v>
      </c>
      <c r="IA506">
        <v>999.9</v>
      </c>
      <c r="IB506">
        <v>9999</v>
      </c>
      <c r="IC506">
        <v>1.86325</v>
      </c>
      <c r="ID506">
        <v>1.86813</v>
      </c>
      <c r="IE506">
        <v>1.86783</v>
      </c>
      <c r="IF506">
        <v>1.86905</v>
      </c>
      <c r="IG506">
        <v>1.86981</v>
      </c>
      <c r="IH506">
        <v>1.86587</v>
      </c>
      <c r="II506">
        <v>1.86694</v>
      </c>
      <c r="IJ506">
        <v>1.86839</v>
      </c>
      <c r="IK506">
        <v>5</v>
      </c>
      <c r="IL506">
        <v>0</v>
      </c>
      <c r="IM506">
        <v>0</v>
      </c>
      <c r="IN506">
        <v>0</v>
      </c>
      <c r="IO506" t="s">
        <v>441</v>
      </c>
      <c r="IP506" t="s">
        <v>442</v>
      </c>
      <c r="IQ506" t="s">
        <v>443</v>
      </c>
      <c r="IR506" t="s">
        <v>443</v>
      </c>
      <c r="IS506" t="s">
        <v>443</v>
      </c>
      <c r="IT506" t="s">
        <v>443</v>
      </c>
      <c r="IU506">
        <v>0</v>
      </c>
      <c r="IV506">
        <v>100</v>
      </c>
      <c r="IW506">
        <v>100</v>
      </c>
      <c r="IX506">
        <v>1.098</v>
      </c>
      <c r="IY506">
        <v>0.3152</v>
      </c>
      <c r="IZ506">
        <v>1.09748391826392</v>
      </c>
      <c r="JA506">
        <v>0</v>
      </c>
      <c r="JB506">
        <v>0</v>
      </c>
      <c r="JC506">
        <v>0</v>
      </c>
      <c r="JD506">
        <v>0.315191680746845</v>
      </c>
      <c r="JE506">
        <v>0</v>
      </c>
      <c r="JF506">
        <v>0</v>
      </c>
      <c r="JG506">
        <v>0</v>
      </c>
      <c r="JH506">
        <v>5</v>
      </c>
      <c r="JI506">
        <v>2273</v>
      </c>
      <c r="JJ506">
        <v>0</v>
      </c>
      <c r="JK506">
        <v>25</v>
      </c>
      <c r="JL506">
        <v>29356929.2</v>
      </c>
      <c r="JM506">
        <v>29356929.2</v>
      </c>
      <c r="JN506">
        <v>0.732422</v>
      </c>
      <c r="JO506">
        <v>2.62329</v>
      </c>
      <c r="JP506">
        <v>1.54785</v>
      </c>
      <c r="JQ506">
        <v>2.31689</v>
      </c>
      <c r="JR506">
        <v>1.64673</v>
      </c>
      <c r="JS506">
        <v>2.38159</v>
      </c>
      <c r="JT506">
        <v>33.9187</v>
      </c>
      <c r="JU506">
        <v>24.1926</v>
      </c>
      <c r="JV506">
        <v>18</v>
      </c>
      <c r="JW506">
        <v>496.723</v>
      </c>
      <c r="JX506">
        <v>395.983</v>
      </c>
      <c r="JY506">
        <v>38.4749</v>
      </c>
      <c r="JZ506">
        <v>44.7741</v>
      </c>
      <c r="KA506">
        <v>30.0026</v>
      </c>
      <c r="KB506">
        <v>44.2857</v>
      </c>
      <c r="KC506">
        <v>44.164</v>
      </c>
      <c r="KD506">
        <v>14.5668</v>
      </c>
      <c r="KE506">
        <v>0</v>
      </c>
      <c r="KF506">
        <v>100</v>
      </c>
      <c r="KG506">
        <v>38.4529</v>
      </c>
      <c r="KH506">
        <v>264.174</v>
      </c>
      <c r="KI506">
        <v>34.6858</v>
      </c>
      <c r="KJ506">
        <v>94.2594</v>
      </c>
      <c r="KK506">
        <v>91.3021</v>
      </c>
    </row>
    <row r="507" spans="1:297">
      <c r="A507">
        <v>491</v>
      </c>
      <c r="B507">
        <v>1761415755.1</v>
      </c>
      <c r="C507">
        <v>7574.09999990463</v>
      </c>
      <c r="D507" t="s">
        <v>1429</v>
      </c>
      <c r="E507" t="s">
        <v>1430</v>
      </c>
      <c r="F507">
        <v>5</v>
      </c>
      <c r="G507" t="s">
        <v>1410</v>
      </c>
      <c r="H507" t="s">
        <v>436</v>
      </c>
      <c r="I507">
        <v>1761415746.94615</v>
      </c>
      <c r="J507">
        <f>(K507)/1000</f>
        <v>0</v>
      </c>
      <c r="K507">
        <f>IF(DP507, AN507, AH507)</f>
        <v>0</v>
      </c>
      <c r="L507">
        <f>IF(DP507, AI507, AG507)</f>
        <v>0</v>
      </c>
      <c r="M507">
        <f>DR507 - IF(AU507&gt;1, L507*DL507*100.0/(AW507), 0)</f>
        <v>0</v>
      </c>
      <c r="N507">
        <f>((T507-J507/2)*M507-L507)/(T507+J507/2)</f>
        <v>0</v>
      </c>
      <c r="O507">
        <f>N507*(DY507+DZ507)/1000.0</f>
        <v>0</v>
      </c>
      <c r="P507">
        <f>(DR507 - IF(AU507&gt;1, L507*DL507*100.0/(AW507), 0))*(DY507+DZ507)/1000.0</f>
        <v>0</v>
      </c>
      <c r="Q507">
        <f>2.0/((1/S507-1/R507)+SIGN(S507)*SQRT((1/S507-1/R507)*(1/S507-1/R507) + 4*DM507/((DM507+1)*(DM507+1))*(2*1/S507*1/R507-1/R507*1/R507)))</f>
        <v>0</v>
      </c>
      <c r="R507">
        <f>IF(LEFT(DN507,1)&lt;&gt;"0",IF(LEFT(DN507,1)="1",3.0,DO507),$D$5+$E$5*(EF507*DY507/($K$5*1000))+$F$5*(EF507*DY507/($K$5*1000))*MAX(MIN(DL507,$J$5),$I$5)*MAX(MIN(DL507,$J$5),$I$5)+$G$5*MAX(MIN(DL507,$J$5),$I$5)*(EF507*DY507/($K$5*1000))+$H$5*(EF507*DY507/($K$5*1000))*(EF507*DY507/($K$5*1000)))</f>
        <v>0</v>
      </c>
      <c r="S507">
        <f>J507*(1000-(1000*0.61365*exp(17.502*W507/(240.97+W507))/(DY507+DZ507)+DT507)/2)/(1000*0.61365*exp(17.502*W507/(240.97+W507))/(DY507+DZ507)-DT507)</f>
        <v>0</v>
      </c>
      <c r="T507">
        <f>1/((DM507+1)/(Q507/1.6)+1/(R507/1.37)) + DM507/((DM507+1)/(Q507/1.6) + DM507/(R507/1.37))</f>
        <v>0</v>
      </c>
      <c r="U507">
        <f>(DH507*DK507)</f>
        <v>0</v>
      </c>
      <c r="V507">
        <f>(EA507+(U507+2*0.95*5.67E-8*(((EA507+$B$7)+273)^4-(EA507+273)^4)-44100*J507)/(1.84*29.3*R507+8*0.95*5.67E-8*(EA507+273)^3))</f>
        <v>0</v>
      </c>
      <c r="W507">
        <f>($C$7*EB507+$D$7*EC507+$E$7*V507)</f>
        <v>0</v>
      </c>
      <c r="X507">
        <f>0.61365*exp(17.502*W507/(240.97+W507))</f>
        <v>0</v>
      </c>
      <c r="Y507">
        <f>(Z507/AA507*100)</f>
        <v>0</v>
      </c>
      <c r="Z507">
        <f>DT507*(DY507+DZ507)/1000</f>
        <v>0</v>
      </c>
      <c r="AA507">
        <f>0.61365*exp(17.502*EA507/(240.97+EA507))</f>
        <v>0</v>
      </c>
      <c r="AB507">
        <f>(X507-DT507*(DY507+DZ507)/1000)</f>
        <v>0</v>
      </c>
      <c r="AC507">
        <f>(-J507*44100)</f>
        <v>0</v>
      </c>
      <c r="AD507">
        <f>2*29.3*R507*0.92*(EA507-W507)</f>
        <v>0</v>
      </c>
      <c r="AE507">
        <f>2*0.95*5.67E-8*(((EA507+$B$7)+273)^4-(W507+273)^4)</f>
        <v>0</v>
      </c>
      <c r="AF507">
        <f>U507+AE507+AC507+AD507</f>
        <v>0</v>
      </c>
      <c r="AG507">
        <f>DX507*AU507*(DS507-DR507*(1000-AU507*DU507)/(1000-AU507*DT507))/(100*DL507)</f>
        <v>0</v>
      </c>
      <c r="AH507">
        <f>1000*DX507*AU507*(DT507-DU507)/(100*DL507*(1000-AU507*DT507))</f>
        <v>0</v>
      </c>
      <c r="AI507">
        <f>(AJ507 - AK507 - DY507*1E3/(8.314*(EA507+273.15)) * AM507/DX507 * AL507) * DX507/(100*DL507) * (1000 - DU507)/1000</f>
        <v>0</v>
      </c>
      <c r="AJ507">
        <v>291.792204626824</v>
      </c>
      <c r="AK507">
        <v>300.24483030303</v>
      </c>
      <c r="AL507">
        <v>-3.24496543773883</v>
      </c>
      <c r="AM507">
        <v>65.0585855689231</v>
      </c>
      <c r="AN507">
        <f>(AP507 - AO507 + DY507*1E3/(8.314*(EA507+273.15)) * AR507/DX507 * AQ507) * DX507/(100*DL507) * 1000/(1000 - AP507)</f>
        <v>0</v>
      </c>
      <c r="AO507">
        <v>25.1718121726675</v>
      </c>
      <c r="AP507">
        <v>32.9119296969697</v>
      </c>
      <c r="AQ507">
        <v>-1.01597182503476e-05</v>
      </c>
      <c r="AR507">
        <v>110.688087326867</v>
      </c>
      <c r="AS507">
        <v>0</v>
      </c>
      <c r="AT507">
        <v>0</v>
      </c>
      <c r="AU507">
        <f>IF(AS507*$H$13&gt;=AW507,1.0,(AW507/(AW507-AS507*$H$13)))</f>
        <v>0</v>
      </c>
      <c r="AV507">
        <f>(AU507-1)*100</f>
        <v>0</v>
      </c>
      <c r="AW507">
        <f>MAX(0,($B$13+$C$13*EF507)/(1+$D$13*EF507)*DY507/(EA507+273)*$E$13)</f>
        <v>0</v>
      </c>
      <c r="AX507" t="s">
        <v>437</v>
      </c>
      <c r="AY507" t="s">
        <v>437</v>
      </c>
      <c r="AZ507">
        <v>0</v>
      </c>
      <c r="BA507">
        <v>0</v>
      </c>
      <c r="BB507">
        <f>1-AZ507/BA507</f>
        <v>0</v>
      </c>
      <c r="BC507">
        <v>0</v>
      </c>
      <c r="BD507" t="s">
        <v>437</v>
      </c>
      <c r="BE507" t="s">
        <v>437</v>
      </c>
      <c r="BF507">
        <v>0</v>
      </c>
      <c r="BG507">
        <v>0</v>
      </c>
      <c r="BH507">
        <f>1-BF507/BG507</f>
        <v>0</v>
      </c>
      <c r="BI507">
        <v>0.5</v>
      </c>
      <c r="BJ507">
        <f>DI507</f>
        <v>0</v>
      </c>
      <c r="BK507">
        <f>L507</f>
        <v>0</v>
      </c>
      <c r="BL507">
        <f>BH507*BI507*BJ507</f>
        <v>0</v>
      </c>
      <c r="BM507">
        <f>(BK507-BC507)/BJ507</f>
        <v>0</v>
      </c>
      <c r="BN507">
        <f>(BA507-BG507)/BG507</f>
        <v>0</v>
      </c>
      <c r="BO507">
        <f>AZ507/(BB507+AZ507/BG507)</f>
        <v>0</v>
      </c>
      <c r="BP507" t="s">
        <v>437</v>
      </c>
      <c r="BQ507">
        <v>0</v>
      </c>
      <c r="BR507">
        <f>IF(BQ507&lt;&gt;0, BQ507, BO507)</f>
        <v>0</v>
      </c>
      <c r="BS507">
        <f>1-BR507/BG507</f>
        <v>0</v>
      </c>
      <c r="BT507">
        <f>(BG507-BF507)/(BG507-BR507)</f>
        <v>0</v>
      </c>
      <c r="BU507">
        <f>(BA507-BG507)/(BA507-BR507)</f>
        <v>0</v>
      </c>
      <c r="BV507">
        <f>(BG507-BF507)/(BG507-AZ507)</f>
        <v>0</v>
      </c>
      <c r="BW507">
        <f>(BA507-BG507)/(BA507-AZ507)</f>
        <v>0</v>
      </c>
      <c r="BX507">
        <f>(BT507*BR507/BF507)</f>
        <v>0</v>
      </c>
      <c r="BY507">
        <f>(1-BX507)</f>
        <v>0</v>
      </c>
      <c r="DH507">
        <f>$B$11*EG507+$C$11*EH507+$F$11*ES507*(1-EV507)</f>
        <v>0</v>
      </c>
      <c r="DI507">
        <f>DH507*DJ507</f>
        <v>0</v>
      </c>
      <c r="DJ507">
        <f>($B$11*$D$9+$C$11*$D$9+$F$11*((FF507+EX507)/MAX(FF507+EX507+FG507, 0.1)*$I$9+FG507/MAX(FF507+EX507+FG507, 0.1)*$J$9))/($B$11+$C$11+$F$11)</f>
        <v>0</v>
      </c>
      <c r="DK507">
        <f>($B$11*$K$9+$C$11*$K$9+$F$11*((FF507+EX507)/MAX(FF507+EX507+FG507, 0.1)*$P$9+FG507/MAX(FF507+EX507+FG507, 0.1)*$Q$9))/($B$11+$C$11+$F$11)</f>
        <v>0</v>
      </c>
      <c r="DL507">
        <v>6</v>
      </c>
      <c r="DM507">
        <v>0.5</v>
      </c>
      <c r="DN507" t="s">
        <v>438</v>
      </c>
      <c r="DO507">
        <v>2</v>
      </c>
      <c r="DP507" t="b">
        <v>1</v>
      </c>
      <c r="DQ507">
        <v>1761415746.94615</v>
      </c>
      <c r="DR507">
        <v>313.271769230769</v>
      </c>
      <c r="DS507">
        <v>300.237923076923</v>
      </c>
      <c r="DT507">
        <v>32.9172230769231</v>
      </c>
      <c r="DU507">
        <v>25.1804307692308</v>
      </c>
      <c r="DV507">
        <v>312.174153846154</v>
      </c>
      <c r="DW507">
        <v>32.6020307692308</v>
      </c>
      <c r="DX507">
        <v>500.018846153846</v>
      </c>
      <c r="DY507">
        <v>90.2866076923077</v>
      </c>
      <c r="DZ507">
        <v>0.0363902307692308</v>
      </c>
      <c r="EA507">
        <v>42.8081923076923</v>
      </c>
      <c r="EB507">
        <v>42.0320615384615</v>
      </c>
      <c r="EC507">
        <v>999.9</v>
      </c>
      <c r="ED507">
        <v>0</v>
      </c>
      <c r="EE507">
        <v>0</v>
      </c>
      <c r="EF507">
        <v>10012.6938461538</v>
      </c>
      <c r="EG507">
        <v>0</v>
      </c>
      <c r="EH507">
        <v>1208.20153846154</v>
      </c>
      <c r="EI507">
        <v>13.0338</v>
      </c>
      <c r="EJ507">
        <v>323.934846153846</v>
      </c>
      <c r="EK507">
        <v>307.993461538462</v>
      </c>
      <c r="EL507">
        <v>7.73678692307692</v>
      </c>
      <c r="EM507">
        <v>300.237923076923</v>
      </c>
      <c r="EN507">
        <v>25.1804307692308</v>
      </c>
      <c r="EO507">
        <v>2.97198384615385</v>
      </c>
      <c r="EP507">
        <v>2.27345692307692</v>
      </c>
      <c r="EQ507">
        <v>23.8717846153846</v>
      </c>
      <c r="ER507">
        <v>19.4895538461538</v>
      </c>
      <c r="ES507">
        <v>1199.98923076923</v>
      </c>
      <c r="ET507">
        <v>0.966999615384616</v>
      </c>
      <c r="EU507">
        <v>0.0330005461538462</v>
      </c>
      <c r="EV507">
        <v>0</v>
      </c>
      <c r="EW507">
        <v>1311.08384615385</v>
      </c>
      <c r="EX507">
        <v>5.00059</v>
      </c>
      <c r="EY507">
        <v>16361.4153846154</v>
      </c>
      <c r="EZ507">
        <v>10358.6230769231</v>
      </c>
      <c r="FA507">
        <v>53.8893076923077</v>
      </c>
      <c r="FB507">
        <v>55.3940769230769</v>
      </c>
      <c r="FC507">
        <v>53.9853846153846</v>
      </c>
      <c r="FD507">
        <v>55.1393076923077</v>
      </c>
      <c r="FE507">
        <v>55.2209230769231</v>
      </c>
      <c r="FF507">
        <v>1155.55538461538</v>
      </c>
      <c r="FG507">
        <v>39.4338461538462</v>
      </c>
      <c r="FH507">
        <v>0</v>
      </c>
      <c r="FI507">
        <v>1761415715.5</v>
      </c>
      <c r="FJ507">
        <v>0</v>
      </c>
      <c r="FK507">
        <v>1309.904</v>
      </c>
      <c r="FL507">
        <v>-61.9330768125695</v>
      </c>
      <c r="FM507">
        <v>-734.861537166019</v>
      </c>
      <c r="FN507">
        <v>16347.596</v>
      </c>
      <c r="FO507">
        <v>15</v>
      </c>
      <c r="FP507">
        <v>0</v>
      </c>
      <c r="FQ507" t="s">
        <v>439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12.7276333333333</v>
      </c>
      <c r="GD507">
        <v>7.24535844155847</v>
      </c>
      <c r="GE507">
        <v>0.858054718719885</v>
      </c>
      <c r="GF507">
        <v>0</v>
      </c>
      <c r="GG507">
        <v>1313.81529411765</v>
      </c>
      <c r="GH507">
        <v>-60.0815889909568</v>
      </c>
      <c r="GI507">
        <v>5.90163199527152</v>
      </c>
      <c r="GJ507">
        <v>-1</v>
      </c>
      <c r="GK507">
        <v>7.73492523809524</v>
      </c>
      <c r="GL507">
        <v>0.0387693506493613</v>
      </c>
      <c r="GM507">
        <v>0.00400611867623419</v>
      </c>
      <c r="GN507">
        <v>1</v>
      </c>
      <c r="GO507">
        <v>1</v>
      </c>
      <c r="GP507">
        <v>2</v>
      </c>
      <c r="GQ507" t="s">
        <v>446</v>
      </c>
      <c r="GR507">
        <v>3.12902</v>
      </c>
      <c r="GS507">
        <v>2.71489</v>
      </c>
      <c r="GT507">
        <v>0.0632017</v>
      </c>
      <c r="GU507">
        <v>0.0608532</v>
      </c>
      <c r="GV507">
        <v>0.124508</v>
      </c>
      <c r="GW507">
        <v>0.103195</v>
      </c>
      <c r="GX507">
        <v>34226.1</v>
      </c>
      <c r="GY507">
        <v>36429.4</v>
      </c>
      <c r="GZ507">
        <v>33142.2</v>
      </c>
      <c r="HA507">
        <v>35208.9</v>
      </c>
      <c r="HB507">
        <v>41277.1</v>
      </c>
      <c r="HC507">
        <v>45457.7</v>
      </c>
      <c r="HD507">
        <v>51946.5</v>
      </c>
      <c r="HE507">
        <v>56395.7</v>
      </c>
      <c r="HF507">
        <v>1.76275</v>
      </c>
      <c r="HG507">
        <v>1.61933</v>
      </c>
      <c r="HH507">
        <v>-0.000521541</v>
      </c>
      <c r="HI507">
        <v>0</v>
      </c>
      <c r="HJ507">
        <v>42.0402</v>
      </c>
      <c r="HK507">
        <v>999.9</v>
      </c>
      <c r="HL507">
        <v>55.872</v>
      </c>
      <c r="HM507">
        <v>30.031</v>
      </c>
      <c r="HN507">
        <v>26.4128</v>
      </c>
      <c r="HO507">
        <v>60.0652</v>
      </c>
      <c r="HP507">
        <v>42.7925</v>
      </c>
      <c r="HQ507">
        <v>1</v>
      </c>
      <c r="HR507">
        <v>1.4965</v>
      </c>
      <c r="HS507">
        <v>2.91086</v>
      </c>
      <c r="HT507">
        <v>20.1053</v>
      </c>
      <c r="HU507">
        <v>5.19093</v>
      </c>
      <c r="HV507">
        <v>12.0099</v>
      </c>
      <c r="HW507">
        <v>4.97135</v>
      </c>
      <c r="HX507">
        <v>3.29492</v>
      </c>
      <c r="HY507">
        <v>9999</v>
      </c>
      <c r="HZ507">
        <v>9999</v>
      </c>
      <c r="IA507">
        <v>999.9</v>
      </c>
      <c r="IB507">
        <v>9999</v>
      </c>
      <c r="IC507">
        <v>1.86324</v>
      </c>
      <c r="ID507">
        <v>1.86813</v>
      </c>
      <c r="IE507">
        <v>1.86783</v>
      </c>
      <c r="IF507">
        <v>1.86905</v>
      </c>
      <c r="IG507">
        <v>1.86981</v>
      </c>
      <c r="IH507">
        <v>1.86589</v>
      </c>
      <c r="II507">
        <v>1.86698</v>
      </c>
      <c r="IJ507">
        <v>1.86838</v>
      </c>
      <c r="IK507">
        <v>5</v>
      </c>
      <c r="IL507">
        <v>0</v>
      </c>
      <c r="IM507">
        <v>0</v>
      </c>
      <c r="IN507">
        <v>0</v>
      </c>
      <c r="IO507" t="s">
        <v>441</v>
      </c>
      <c r="IP507" t="s">
        <v>442</v>
      </c>
      <c r="IQ507" t="s">
        <v>443</v>
      </c>
      <c r="IR507" t="s">
        <v>443</v>
      </c>
      <c r="IS507" t="s">
        <v>443</v>
      </c>
      <c r="IT507" t="s">
        <v>443</v>
      </c>
      <c r="IU507">
        <v>0</v>
      </c>
      <c r="IV507">
        <v>100</v>
      </c>
      <c r="IW507">
        <v>100</v>
      </c>
      <c r="IX507">
        <v>1.097</v>
      </c>
      <c r="IY507">
        <v>0.3152</v>
      </c>
      <c r="IZ507">
        <v>1.09748391826392</v>
      </c>
      <c r="JA507">
        <v>0</v>
      </c>
      <c r="JB507">
        <v>0</v>
      </c>
      <c r="JC507">
        <v>0</v>
      </c>
      <c r="JD507">
        <v>0.315191680746845</v>
      </c>
      <c r="JE507">
        <v>0</v>
      </c>
      <c r="JF507">
        <v>0</v>
      </c>
      <c r="JG507">
        <v>0</v>
      </c>
      <c r="JH507">
        <v>5</v>
      </c>
      <c r="JI507">
        <v>2273</v>
      </c>
      <c r="JJ507">
        <v>0</v>
      </c>
      <c r="JK507">
        <v>25</v>
      </c>
      <c r="JL507">
        <v>29356929.3</v>
      </c>
      <c r="JM507">
        <v>29356929.3</v>
      </c>
      <c r="JN507">
        <v>0.697021</v>
      </c>
      <c r="JO507">
        <v>2.63916</v>
      </c>
      <c r="JP507">
        <v>1.54785</v>
      </c>
      <c r="JQ507">
        <v>2.31689</v>
      </c>
      <c r="JR507">
        <v>1.64673</v>
      </c>
      <c r="JS507">
        <v>2.28638</v>
      </c>
      <c r="JT507">
        <v>33.9187</v>
      </c>
      <c r="JU507">
        <v>24.1751</v>
      </c>
      <c r="JV507">
        <v>18</v>
      </c>
      <c r="JW507">
        <v>496.379</v>
      </c>
      <c r="JX507">
        <v>395.877</v>
      </c>
      <c r="JY507">
        <v>38.4426</v>
      </c>
      <c r="JZ507">
        <v>44.7982</v>
      </c>
      <c r="KA507">
        <v>30.0026</v>
      </c>
      <c r="KB507">
        <v>44.3091</v>
      </c>
      <c r="KC507">
        <v>44.1871</v>
      </c>
      <c r="KD507">
        <v>13.9182</v>
      </c>
      <c r="KE507">
        <v>0</v>
      </c>
      <c r="KF507">
        <v>100</v>
      </c>
      <c r="KG507">
        <v>38.4211</v>
      </c>
      <c r="KH507">
        <v>250.666</v>
      </c>
      <c r="KI507">
        <v>34.6858</v>
      </c>
      <c r="KJ507">
        <v>94.254</v>
      </c>
      <c r="KK507">
        <v>91.2961</v>
      </c>
    </row>
    <row r="508" spans="1:297">
      <c r="A508">
        <v>492</v>
      </c>
      <c r="B508">
        <v>1761415760.1</v>
      </c>
      <c r="C508">
        <v>7579.09999990463</v>
      </c>
      <c r="D508" t="s">
        <v>1431</v>
      </c>
      <c r="E508" t="s">
        <v>1432</v>
      </c>
      <c r="F508">
        <v>5</v>
      </c>
      <c r="G508" t="s">
        <v>1410</v>
      </c>
      <c r="H508" t="s">
        <v>436</v>
      </c>
      <c r="I508">
        <v>1761415751.94615</v>
      </c>
      <c r="J508">
        <f>(K508)/1000</f>
        <v>0</v>
      </c>
      <c r="K508">
        <f>IF(DP508, AN508, AH508)</f>
        <v>0</v>
      </c>
      <c r="L508">
        <f>IF(DP508, AI508, AG508)</f>
        <v>0</v>
      </c>
      <c r="M508">
        <f>DR508 - IF(AU508&gt;1, L508*DL508*100.0/(AW508), 0)</f>
        <v>0</v>
      </c>
      <c r="N508">
        <f>((T508-J508/2)*M508-L508)/(T508+J508/2)</f>
        <v>0</v>
      </c>
      <c r="O508">
        <f>N508*(DY508+DZ508)/1000.0</f>
        <v>0</v>
      </c>
      <c r="P508">
        <f>(DR508 - IF(AU508&gt;1, L508*DL508*100.0/(AW508), 0))*(DY508+DZ508)/1000.0</f>
        <v>0</v>
      </c>
      <c r="Q508">
        <f>2.0/((1/S508-1/R508)+SIGN(S508)*SQRT((1/S508-1/R508)*(1/S508-1/R508) + 4*DM508/((DM508+1)*(DM508+1))*(2*1/S508*1/R508-1/R508*1/R508)))</f>
        <v>0</v>
      </c>
      <c r="R508">
        <f>IF(LEFT(DN508,1)&lt;&gt;"0",IF(LEFT(DN508,1)="1",3.0,DO508),$D$5+$E$5*(EF508*DY508/($K$5*1000))+$F$5*(EF508*DY508/($K$5*1000))*MAX(MIN(DL508,$J$5),$I$5)*MAX(MIN(DL508,$J$5),$I$5)+$G$5*MAX(MIN(DL508,$J$5),$I$5)*(EF508*DY508/($K$5*1000))+$H$5*(EF508*DY508/($K$5*1000))*(EF508*DY508/($K$5*1000)))</f>
        <v>0</v>
      </c>
      <c r="S508">
        <f>J508*(1000-(1000*0.61365*exp(17.502*W508/(240.97+W508))/(DY508+DZ508)+DT508)/2)/(1000*0.61365*exp(17.502*W508/(240.97+W508))/(DY508+DZ508)-DT508)</f>
        <v>0</v>
      </c>
      <c r="T508">
        <f>1/((DM508+1)/(Q508/1.6)+1/(R508/1.37)) + DM508/((DM508+1)/(Q508/1.6) + DM508/(R508/1.37))</f>
        <v>0</v>
      </c>
      <c r="U508">
        <f>(DH508*DK508)</f>
        <v>0</v>
      </c>
      <c r="V508">
        <f>(EA508+(U508+2*0.95*5.67E-8*(((EA508+$B$7)+273)^4-(EA508+273)^4)-44100*J508)/(1.84*29.3*R508+8*0.95*5.67E-8*(EA508+273)^3))</f>
        <v>0</v>
      </c>
      <c r="W508">
        <f>($C$7*EB508+$D$7*EC508+$E$7*V508)</f>
        <v>0</v>
      </c>
      <c r="X508">
        <f>0.61365*exp(17.502*W508/(240.97+W508))</f>
        <v>0</v>
      </c>
      <c r="Y508">
        <f>(Z508/AA508*100)</f>
        <v>0</v>
      </c>
      <c r="Z508">
        <f>DT508*(DY508+DZ508)/1000</f>
        <v>0</v>
      </c>
      <c r="AA508">
        <f>0.61365*exp(17.502*EA508/(240.97+EA508))</f>
        <v>0</v>
      </c>
      <c r="AB508">
        <f>(X508-DT508*(DY508+DZ508)/1000)</f>
        <v>0</v>
      </c>
      <c r="AC508">
        <f>(-J508*44100)</f>
        <v>0</v>
      </c>
      <c r="AD508">
        <f>2*29.3*R508*0.92*(EA508-W508)</f>
        <v>0</v>
      </c>
      <c r="AE508">
        <f>2*0.95*5.67E-8*(((EA508+$B$7)+273)^4-(W508+273)^4)</f>
        <v>0</v>
      </c>
      <c r="AF508">
        <f>U508+AE508+AC508+AD508</f>
        <v>0</v>
      </c>
      <c r="AG508">
        <f>DX508*AU508*(DS508-DR508*(1000-AU508*DU508)/(1000-AU508*DT508))/(100*DL508)</f>
        <v>0</v>
      </c>
      <c r="AH508">
        <f>1000*DX508*AU508*(DT508-DU508)/(100*DL508*(1000-AU508*DT508))</f>
        <v>0</v>
      </c>
      <c r="AI508">
        <f>(AJ508 - AK508 - DY508*1E3/(8.314*(EA508+273.15)) * AM508/DX508 * AL508) * DX508/(100*DL508) * (1000 - DU508)/1000</f>
        <v>0</v>
      </c>
      <c r="AJ508">
        <v>274.307343752333</v>
      </c>
      <c r="AK508">
        <v>283.411072727273</v>
      </c>
      <c r="AL508">
        <v>-3.36611664052688</v>
      </c>
      <c r="AM508">
        <v>65.0585855689231</v>
      </c>
      <c r="AN508">
        <f>(AP508 - AO508 + DY508*1E3/(8.314*(EA508+273.15)) * AR508/DX508 * AQ508) * DX508/(100*DL508) * 1000/(1000 - AP508)</f>
        <v>0</v>
      </c>
      <c r="AO508">
        <v>25.1678038002025</v>
      </c>
      <c r="AP508">
        <v>32.9238927272727</v>
      </c>
      <c r="AQ508">
        <v>3.98416552651892e-05</v>
      </c>
      <c r="AR508">
        <v>110.688087326867</v>
      </c>
      <c r="AS508">
        <v>0</v>
      </c>
      <c r="AT508">
        <v>0</v>
      </c>
      <c r="AU508">
        <f>IF(AS508*$H$13&gt;=AW508,1.0,(AW508/(AW508-AS508*$H$13)))</f>
        <v>0</v>
      </c>
      <c r="AV508">
        <f>(AU508-1)*100</f>
        <v>0</v>
      </c>
      <c r="AW508">
        <f>MAX(0,($B$13+$C$13*EF508)/(1+$D$13*EF508)*DY508/(EA508+273)*$E$13)</f>
        <v>0</v>
      </c>
      <c r="AX508" t="s">
        <v>437</v>
      </c>
      <c r="AY508" t="s">
        <v>437</v>
      </c>
      <c r="AZ508">
        <v>0</v>
      </c>
      <c r="BA508">
        <v>0</v>
      </c>
      <c r="BB508">
        <f>1-AZ508/BA508</f>
        <v>0</v>
      </c>
      <c r="BC508">
        <v>0</v>
      </c>
      <c r="BD508" t="s">
        <v>437</v>
      </c>
      <c r="BE508" t="s">
        <v>437</v>
      </c>
      <c r="BF508">
        <v>0</v>
      </c>
      <c r="BG508">
        <v>0</v>
      </c>
      <c r="BH508">
        <f>1-BF508/BG508</f>
        <v>0</v>
      </c>
      <c r="BI508">
        <v>0.5</v>
      </c>
      <c r="BJ508">
        <f>DI508</f>
        <v>0</v>
      </c>
      <c r="BK508">
        <f>L508</f>
        <v>0</v>
      </c>
      <c r="BL508">
        <f>BH508*BI508*BJ508</f>
        <v>0</v>
      </c>
      <c r="BM508">
        <f>(BK508-BC508)/BJ508</f>
        <v>0</v>
      </c>
      <c r="BN508">
        <f>(BA508-BG508)/BG508</f>
        <v>0</v>
      </c>
      <c r="BO508">
        <f>AZ508/(BB508+AZ508/BG508)</f>
        <v>0</v>
      </c>
      <c r="BP508" t="s">
        <v>437</v>
      </c>
      <c r="BQ508">
        <v>0</v>
      </c>
      <c r="BR508">
        <f>IF(BQ508&lt;&gt;0, BQ508, BO508)</f>
        <v>0</v>
      </c>
      <c r="BS508">
        <f>1-BR508/BG508</f>
        <v>0</v>
      </c>
      <c r="BT508">
        <f>(BG508-BF508)/(BG508-BR508)</f>
        <v>0</v>
      </c>
      <c r="BU508">
        <f>(BA508-BG508)/(BA508-BR508)</f>
        <v>0</v>
      </c>
      <c r="BV508">
        <f>(BG508-BF508)/(BG508-AZ508)</f>
        <v>0</v>
      </c>
      <c r="BW508">
        <f>(BA508-BG508)/(BA508-AZ508)</f>
        <v>0</v>
      </c>
      <c r="BX508">
        <f>(BT508*BR508/BF508)</f>
        <v>0</v>
      </c>
      <c r="BY508">
        <f>(1-BX508)</f>
        <v>0</v>
      </c>
      <c r="DH508">
        <f>$B$11*EG508+$C$11*EH508+$F$11*ES508*(1-EV508)</f>
        <v>0</v>
      </c>
      <c r="DI508">
        <f>DH508*DJ508</f>
        <v>0</v>
      </c>
      <c r="DJ508">
        <f>($B$11*$D$9+$C$11*$D$9+$F$11*((FF508+EX508)/MAX(FF508+EX508+FG508, 0.1)*$I$9+FG508/MAX(FF508+EX508+FG508, 0.1)*$J$9))/($B$11+$C$11+$F$11)</f>
        <v>0</v>
      </c>
      <c r="DK508">
        <f>($B$11*$K$9+$C$11*$K$9+$F$11*((FF508+EX508)/MAX(FF508+EX508+FG508, 0.1)*$P$9+FG508/MAX(FF508+EX508+FG508, 0.1)*$Q$9))/($B$11+$C$11+$F$11)</f>
        <v>0</v>
      </c>
      <c r="DL508">
        <v>6</v>
      </c>
      <c r="DM508">
        <v>0.5</v>
      </c>
      <c r="DN508" t="s">
        <v>438</v>
      </c>
      <c r="DO508">
        <v>2</v>
      </c>
      <c r="DP508" t="b">
        <v>1</v>
      </c>
      <c r="DQ508">
        <v>1761415751.94615</v>
      </c>
      <c r="DR508">
        <v>297.167692307692</v>
      </c>
      <c r="DS508">
        <v>283.367076923077</v>
      </c>
      <c r="DT508">
        <v>32.9166538461538</v>
      </c>
      <c r="DU508">
        <v>25.1740615384615</v>
      </c>
      <c r="DV508">
        <v>296.070076923077</v>
      </c>
      <c r="DW508">
        <v>32.6014692307692</v>
      </c>
      <c r="DX508">
        <v>499.992461538461</v>
      </c>
      <c r="DY508">
        <v>90.2862307692308</v>
      </c>
      <c r="DZ508">
        <v>0.0366150692307692</v>
      </c>
      <c r="EA508">
        <v>42.8059538461538</v>
      </c>
      <c r="EB508">
        <v>42.0314384615385</v>
      </c>
      <c r="EC508">
        <v>999.9</v>
      </c>
      <c r="ED508">
        <v>0</v>
      </c>
      <c r="EE508">
        <v>0</v>
      </c>
      <c r="EF508">
        <v>10005.24</v>
      </c>
      <c r="EG508">
        <v>0</v>
      </c>
      <c r="EH508">
        <v>1208.03615384615</v>
      </c>
      <c r="EI508">
        <v>13.8005923076923</v>
      </c>
      <c r="EJ508">
        <v>307.282384615385</v>
      </c>
      <c r="EK508">
        <v>290.684923076923</v>
      </c>
      <c r="EL508">
        <v>7.74258923076923</v>
      </c>
      <c r="EM508">
        <v>283.367076923077</v>
      </c>
      <c r="EN508">
        <v>25.1740615384615</v>
      </c>
      <c r="EO508">
        <v>2.97192076923077</v>
      </c>
      <c r="EP508">
        <v>2.27287307692308</v>
      </c>
      <c r="EQ508">
        <v>23.8714307692308</v>
      </c>
      <c r="ER508">
        <v>19.4854153846154</v>
      </c>
      <c r="ES508">
        <v>1199.99076923077</v>
      </c>
      <c r="ET508">
        <v>0.967000307692308</v>
      </c>
      <c r="EU508">
        <v>0.0329998461538462</v>
      </c>
      <c r="EV508">
        <v>0</v>
      </c>
      <c r="EW508">
        <v>1305.95615384615</v>
      </c>
      <c r="EX508">
        <v>5.00059</v>
      </c>
      <c r="EY508">
        <v>16299.5923076923</v>
      </c>
      <c r="EZ508">
        <v>10358.6307692308</v>
      </c>
      <c r="FA508">
        <v>53.9083846153846</v>
      </c>
      <c r="FB508">
        <v>55.4131538461538</v>
      </c>
      <c r="FC508">
        <v>54.0238461538462</v>
      </c>
      <c r="FD508">
        <v>55.1583846153846</v>
      </c>
      <c r="FE508">
        <v>55.2546153846154</v>
      </c>
      <c r="FF508">
        <v>1155.55692307692</v>
      </c>
      <c r="FG508">
        <v>39.4338461538462</v>
      </c>
      <c r="FH508">
        <v>0</v>
      </c>
      <c r="FI508">
        <v>1761415720.3</v>
      </c>
      <c r="FJ508">
        <v>0</v>
      </c>
      <c r="FK508">
        <v>1304.9588</v>
      </c>
      <c r="FL508">
        <v>-64.0215385528764</v>
      </c>
      <c r="FM508">
        <v>-768.669231811754</v>
      </c>
      <c r="FN508">
        <v>16287.752</v>
      </c>
      <c r="FO508">
        <v>15</v>
      </c>
      <c r="FP508">
        <v>0</v>
      </c>
      <c r="FQ508" t="s">
        <v>439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13.387095</v>
      </c>
      <c r="GD508">
        <v>8.35483759398496</v>
      </c>
      <c r="GE508">
        <v>0.918794897392775</v>
      </c>
      <c r="GF508">
        <v>0</v>
      </c>
      <c r="GG508">
        <v>1308.95323529412</v>
      </c>
      <c r="GH508">
        <v>-61.9280366882083</v>
      </c>
      <c r="GI508">
        <v>6.08065337075095</v>
      </c>
      <c r="GJ508">
        <v>-1</v>
      </c>
      <c r="GK508">
        <v>7.7402805</v>
      </c>
      <c r="GL508">
        <v>0.0638521804511304</v>
      </c>
      <c r="GM508">
        <v>0.00660276266043233</v>
      </c>
      <c r="GN508">
        <v>1</v>
      </c>
      <c r="GO508">
        <v>1</v>
      </c>
      <c r="GP508">
        <v>2</v>
      </c>
      <c r="GQ508" t="s">
        <v>446</v>
      </c>
      <c r="GR508">
        <v>3.12904</v>
      </c>
      <c r="GS508">
        <v>2.71478</v>
      </c>
      <c r="GT508">
        <v>0.0601601</v>
      </c>
      <c r="GU508">
        <v>0.0578234</v>
      </c>
      <c r="GV508">
        <v>0.124523</v>
      </c>
      <c r="GW508">
        <v>0.103175</v>
      </c>
      <c r="GX508">
        <v>34334.9</v>
      </c>
      <c r="GY508">
        <v>36544.3</v>
      </c>
      <c r="GZ508">
        <v>33140.3</v>
      </c>
      <c r="HA508">
        <v>35206.8</v>
      </c>
      <c r="HB508">
        <v>41274.6</v>
      </c>
      <c r="HC508">
        <v>45455.7</v>
      </c>
      <c r="HD508">
        <v>51944.2</v>
      </c>
      <c r="HE508">
        <v>56392.4</v>
      </c>
      <c r="HF508">
        <v>1.7625</v>
      </c>
      <c r="HG508">
        <v>1.61898</v>
      </c>
      <c r="HH508">
        <v>-0.00176951</v>
      </c>
      <c r="HI508">
        <v>0</v>
      </c>
      <c r="HJ508">
        <v>42.0542</v>
      </c>
      <c r="HK508">
        <v>999.9</v>
      </c>
      <c r="HL508">
        <v>55.823</v>
      </c>
      <c r="HM508">
        <v>30.011</v>
      </c>
      <c r="HN508">
        <v>26.3591</v>
      </c>
      <c r="HO508">
        <v>60.2852</v>
      </c>
      <c r="HP508">
        <v>42.5721</v>
      </c>
      <c r="HQ508">
        <v>1</v>
      </c>
      <c r="HR508">
        <v>1.49918</v>
      </c>
      <c r="HS508">
        <v>2.93115</v>
      </c>
      <c r="HT508">
        <v>20.1049</v>
      </c>
      <c r="HU508">
        <v>5.19063</v>
      </c>
      <c r="HV508">
        <v>12.0099</v>
      </c>
      <c r="HW508">
        <v>4.9716</v>
      </c>
      <c r="HX508">
        <v>3.295</v>
      </c>
      <c r="HY508">
        <v>9999</v>
      </c>
      <c r="HZ508">
        <v>9999</v>
      </c>
      <c r="IA508">
        <v>999.9</v>
      </c>
      <c r="IB508">
        <v>9999</v>
      </c>
      <c r="IC508">
        <v>1.86325</v>
      </c>
      <c r="ID508">
        <v>1.86813</v>
      </c>
      <c r="IE508">
        <v>1.86784</v>
      </c>
      <c r="IF508">
        <v>1.86905</v>
      </c>
      <c r="IG508">
        <v>1.86981</v>
      </c>
      <c r="IH508">
        <v>1.86588</v>
      </c>
      <c r="II508">
        <v>1.86693</v>
      </c>
      <c r="IJ508">
        <v>1.86838</v>
      </c>
      <c r="IK508">
        <v>5</v>
      </c>
      <c r="IL508">
        <v>0</v>
      </c>
      <c r="IM508">
        <v>0</v>
      </c>
      <c r="IN508">
        <v>0</v>
      </c>
      <c r="IO508" t="s">
        <v>441</v>
      </c>
      <c r="IP508" t="s">
        <v>442</v>
      </c>
      <c r="IQ508" t="s">
        <v>443</v>
      </c>
      <c r="IR508" t="s">
        <v>443</v>
      </c>
      <c r="IS508" t="s">
        <v>443</v>
      </c>
      <c r="IT508" t="s">
        <v>443</v>
      </c>
      <c r="IU508">
        <v>0</v>
      </c>
      <c r="IV508">
        <v>100</v>
      </c>
      <c r="IW508">
        <v>100</v>
      </c>
      <c r="IX508">
        <v>1.097</v>
      </c>
      <c r="IY508">
        <v>0.3152</v>
      </c>
      <c r="IZ508">
        <v>1.09748391826392</v>
      </c>
      <c r="JA508">
        <v>0</v>
      </c>
      <c r="JB508">
        <v>0</v>
      </c>
      <c r="JC508">
        <v>0</v>
      </c>
      <c r="JD508">
        <v>0.315191680746845</v>
      </c>
      <c r="JE508">
        <v>0</v>
      </c>
      <c r="JF508">
        <v>0</v>
      </c>
      <c r="JG508">
        <v>0</v>
      </c>
      <c r="JH508">
        <v>5</v>
      </c>
      <c r="JI508">
        <v>2273</v>
      </c>
      <c r="JJ508">
        <v>0</v>
      </c>
      <c r="JK508">
        <v>25</v>
      </c>
      <c r="JL508">
        <v>29356929.3</v>
      </c>
      <c r="JM508">
        <v>29356929.3</v>
      </c>
      <c r="JN508">
        <v>0.664062</v>
      </c>
      <c r="JO508">
        <v>2.63184</v>
      </c>
      <c r="JP508">
        <v>1.54785</v>
      </c>
      <c r="JQ508">
        <v>2.31567</v>
      </c>
      <c r="JR508">
        <v>1.64551</v>
      </c>
      <c r="JS508">
        <v>2.37183</v>
      </c>
      <c r="JT508">
        <v>33.9187</v>
      </c>
      <c r="JU508">
        <v>24.1926</v>
      </c>
      <c r="JV508">
        <v>18</v>
      </c>
      <c r="JW508">
        <v>496.356</v>
      </c>
      <c r="JX508">
        <v>395.786</v>
      </c>
      <c r="JY508">
        <v>38.4114</v>
      </c>
      <c r="JZ508">
        <v>44.8258</v>
      </c>
      <c r="KA508">
        <v>30.0026</v>
      </c>
      <c r="KB508">
        <v>44.3326</v>
      </c>
      <c r="KC508">
        <v>44.2103</v>
      </c>
      <c r="KD508">
        <v>13.1971</v>
      </c>
      <c r="KE508">
        <v>0</v>
      </c>
      <c r="KF508">
        <v>100</v>
      </c>
      <c r="KG508">
        <v>38.3914</v>
      </c>
      <c r="KH508">
        <v>230.504</v>
      </c>
      <c r="KI508">
        <v>34.6858</v>
      </c>
      <c r="KJ508">
        <v>94.2494</v>
      </c>
      <c r="KK508">
        <v>91.2906</v>
      </c>
    </row>
    <row r="509" spans="1:297">
      <c r="A509">
        <v>493</v>
      </c>
      <c r="B509">
        <v>1761415765.1</v>
      </c>
      <c r="C509">
        <v>7584.09999990463</v>
      </c>
      <c r="D509" t="s">
        <v>1433</v>
      </c>
      <c r="E509" t="s">
        <v>1434</v>
      </c>
      <c r="F509">
        <v>5</v>
      </c>
      <c r="G509" t="s">
        <v>1410</v>
      </c>
      <c r="H509" t="s">
        <v>436</v>
      </c>
      <c r="I509">
        <v>1761415756.94615</v>
      </c>
      <c r="J509">
        <f>(K509)/1000</f>
        <v>0</v>
      </c>
      <c r="K509">
        <f>IF(DP509, AN509, AH509)</f>
        <v>0</v>
      </c>
      <c r="L509">
        <f>IF(DP509, AI509, AG509)</f>
        <v>0</v>
      </c>
      <c r="M509">
        <f>DR509 - IF(AU509&gt;1, L509*DL509*100.0/(AW509), 0)</f>
        <v>0</v>
      </c>
      <c r="N509">
        <f>((T509-J509/2)*M509-L509)/(T509+J509/2)</f>
        <v>0</v>
      </c>
      <c r="O509">
        <f>N509*(DY509+DZ509)/1000.0</f>
        <v>0</v>
      </c>
      <c r="P509">
        <f>(DR509 - IF(AU509&gt;1, L509*DL509*100.0/(AW509), 0))*(DY509+DZ509)/1000.0</f>
        <v>0</v>
      </c>
      <c r="Q509">
        <f>2.0/((1/S509-1/R509)+SIGN(S509)*SQRT((1/S509-1/R509)*(1/S509-1/R509) + 4*DM509/((DM509+1)*(DM509+1))*(2*1/S509*1/R509-1/R509*1/R509)))</f>
        <v>0</v>
      </c>
      <c r="R509">
        <f>IF(LEFT(DN509,1)&lt;&gt;"0",IF(LEFT(DN509,1)="1",3.0,DO509),$D$5+$E$5*(EF509*DY509/($K$5*1000))+$F$5*(EF509*DY509/($K$5*1000))*MAX(MIN(DL509,$J$5),$I$5)*MAX(MIN(DL509,$J$5),$I$5)+$G$5*MAX(MIN(DL509,$J$5),$I$5)*(EF509*DY509/($K$5*1000))+$H$5*(EF509*DY509/($K$5*1000))*(EF509*DY509/($K$5*1000)))</f>
        <v>0</v>
      </c>
      <c r="S509">
        <f>J509*(1000-(1000*0.61365*exp(17.502*W509/(240.97+W509))/(DY509+DZ509)+DT509)/2)/(1000*0.61365*exp(17.502*W509/(240.97+W509))/(DY509+DZ509)-DT509)</f>
        <v>0</v>
      </c>
      <c r="T509">
        <f>1/((DM509+1)/(Q509/1.6)+1/(R509/1.37)) + DM509/((DM509+1)/(Q509/1.6) + DM509/(R509/1.37))</f>
        <v>0</v>
      </c>
      <c r="U509">
        <f>(DH509*DK509)</f>
        <v>0</v>
      </c>
      <c r="V509">
        <f>(EA509+(U509+2*0.95*5.67E-8*(((EA509+$B$7)+273)^4-(EA509+273)^4)-44100*J509)/(1.84*29.3*R509+8*0.95*5.67E-8*(EA509+273)^3))</f>
        <v>0</v>
      </c>
      <c r="W509">
        <f>($C$7*EB509+$D$7*EC509+$E$7*V509)</f>
        <v>0</v>
      </c>
      <c r="X509">
        <f>0.61365*exp(17.502*W509/(240.97+W509))</f>
        <v>0</v>
      </c>
      <c r="Y509">
        <f>(Z509/AA509*100)</f>
        <v>0</v>
      </c>
      <c r="Z509">
        <f>DT509*(DY509+DZ509)/1000</f>
        <v>0</v>
      </c>
      <c r="AA509">
        <f>0.61365*exp(17.502*EA509/(240.97+EA509))</f>
        <v>0</v>
      </c>
      <c r="AB509">
        <f>(X509-DT509*(DY509+DZ509)/1000)</f>
        <v>0</v>
      </c>
      <c r="AC509">
        <f>(-J509*44100)</f>
        <v>0</v>
      </c>
      <c r="AD509">
        <f>2*29.3*R509*0.92*(EA509-W509)</f>
        <v>0</v>
      </c>
      <c r="AE509">
        <f>2*0.95*5.67E-8*(((EA509+$B$7)+273)^4-(W509+273)^4)</f>
        <v>0</v>
      </c>
      <c r="AF509">
        <f>U509+AE509+AC509+AD509</f>
        <v>0</v>
      </c>
      <c r="AG509">
        <f>DX509*AU509*(DS509-DR509*(1000-AU509*DU509)/(1000-AU509*DT509))/(100*DL509)</f>
        <v>0</v>
      </c>
      <c r="AH509">
        <f>1000*DX509*AU509*(DT509-DU509)/(100*DL509*(1000-AU509*DT509))</f>
        <v>0</v>
      </c>
      <c r="AI509">
        <f>(AJ509 - AK509 - DY509*1E3/(8.314*(EA509+273.15)) * AM509/DX509 * AL509) * DX509/(100*DL509) * (1000 - DU509)/1000</f>
        <v>0</v>
      </c>
      <c r="AJ509">
        <v>257.879148971763</v>
      </c>
      <c r="AK509">
        <v>267.131684848485</v>
      </c>
      <c r="AL509">
        <v>-3.25028096346245</v>
      </c>
      <c r="AM509">
        <v>65.0585855689231</v>
      </c>
      <c r="AN509">
        <f>(AP509 - AO509 + DY509*1E3/(8.314*(EA509+273.15)) * AR509/DX509 * AQ509) * DX509/(100*DL509) * 1000/(1000 - AP509)</f>
        <v>0</v>
      </c>
      <c r="AO509">
        <v>25.1617282061288</v>
      </c>
      <c r="AP509">
        <v>32.9262345454545</v>
      </c>
      <c r="AQ509">
        <v>1.46806795538939e-05</v>
      </c>
      <c r="AR509">
        <v>110.688087326867</v>
      </c>
      <c r="AS509">
        <v>0</v>
      </c>
      <c r="AT509">
        <v>0</v>
      </c>
      <c r="AU509">
        <f>IF(AS509*$H$13&gt;=AW509,1.0,(AW509/(AW509-AS509*$H$13)))</f>
        <v>0</v>
      </c>
      <c r="AV509">
        <f>(AU509-1)*100</f>
        <v>0</v>
      </c>
      <c r="AW509">
        <f>MAX(0,($B$13+$C$13*EF509)/(1+$D$13*EF509)*DY509/(EA509+273)*$E$13)</f>
        <v>0</v>
      </c>
      <c r="AX509" t="s">
        <v>437</v>
      </c>
      <c r="AY509" t="s">
        <v>437</v>
      </c>
      <c r="AZ509">
        <v>0</v>
      </c>
      <c r="BA509">
        <v>0</v>
      </c>
      <c r="BB509">
        <f>1-AZ509/BA509</f>
        <v>0</v>
      </c>
      <c r="BC509">
        <v>0</v>
      </c>
      <c r="BD509" t="s">
        <v>437</v>
      </c>
      <c r="BE509" t="s">
        <v>437</v>
      </c>
      <c r="BF509">
        <v>0</v>
      </c>
      <c r="BG509">
        <v>0</v>
      </c>
      <c r="BH509">
        <f>1-BF509/BG509</f>
        <v>0</v>
      </c>
      <c r="BI509">
        <v>0.5</v>
      </c>
      <c r="BJ509">
        <f>DI509</f>
        <v>0</v>
      </c>
      <c r="BK509">
        <f>L509</f>
        <v>0</v>
      </c>
      <c r="BL509">
        <f>BH509*BI509*BJ509</f>
        <v>0</v>
      </c>
      <c r="BM509">
        <f>(BK509-BC509)/BJ509</f>
        <v>0</v>
      </c>
      <c r="BN509">
        <f>(BA509-BG509)/BG509</f>
        <v>0</v>
      </c>
      <c r="BO509">
        <f>AZ509/(BB509+AZ509/BG509)</f>
        <v>0</v>
      </c>
      <c r="BP509" t="s">
        <v>437</v>
      </c>
      <c r="BQ509">
        <v>0</v>
      </c>
      <c r="BR509">
        <f>IF(BQ509&lt;&gt;0, BQ509, BO509)</f>
        <v>0</v>
      </c>
      <c r="BS509">
        <f>1-BR509/BG509</f>
        <v>0</v>
      </c>
      <c r="BT509">
        <f>(BG509-BF509)/(BG509-BR509)</f>
        <v>0</v>
      </c>
      <c r="BU509">
        <f>(BA509-BG509)/(BA509-BR509)</f>
        <v>0</v>
      </c>
      <c r="BV509">
        <f>(BG509-BF509)/(BG509-AZ509)</f>
        <v>0</v>
      </c>
      <c r="BW509">
        <f>(BA509-BG509)/(BA509-AZ509)</f>
        <v>0</v>
      </c>
      <c r="BX509">
        <f>(BT509*BR509/BF509)</f>
        <v>0</v>
      </c>
      <c r="BY509">
        <f>(1-BX509)</f>
        <v>0</v>
      </c>
      <c r="DH509">
        <f>$B$11*EG509+$C$11*EH509+$F$11*ES509*(1-EV509)</f>
        <v>0</v>
      </c>
      <c r="DI509">
        <f>DH509*DJ509</f>
        <v>0</v>
      </c>
      <c r="DJ509">
        <f>($B$11*$D$9+$C$11*$D$9+$F$11*((FF509+EX509)/MAX(FF509+EX509+FG509, 0.1)*$I$9+FG509/MAX(FF509+EX509+FG509, 0.1)*$J$9))/($B$11+$C$11+$F$11)</f>
        <v>0</v>
      </c>
      <c r="DK509">
        <f>($B$11*$K$9+$C$11*$K$9+$F$11*((FF509+EX509)/MAX(FF509+EX509+FG509, 0.1)*$P$9+FG509/MAX(FF509+EX509+FG509, 0.1)*$Q$9))/($B$11+$C$11+$F$11)</f>
        <v>0</v>
      </c>
      <c r="DL509">
        <v>6</v>
      </c>
      <c r="DM509">
        <v>0.5</v>
      </c>
      <c r="DN509" t="s">
        <v>438</v>
      </c>
      <c r="DO509">
        <v>2</v>
      </c>
      <c r="DP509" t="b">
        <v>1</v>
      </c>
      <c r="DQ509">
        <v>1761415756.94615</v>
      </c>
      <c r="DR509">
        <v>281.104</v>
      </c>
      <c r="DS509">
        <v>266.933538461538</v>
      </c>
      <c r="DT509">
        <v>32.9188692307692</v>
      </c>
      <c r="DU509">
        <v>25.1685692307692</v>
      </c>
      <c r="DV509">
        <v>280.006307692308</v>
      </c>
      <c r="DW509">
        <v>32.6036846153846</v>
      </c>
      <c r="DX509">
        <v>499.991615384615</v>
      </c>
      <c r="DY509">
        <v>90.2860846153846</v>
      </c>
      <c r="DZ509">
        <v>0.0367422076923077</v>
      </c>
      <c r="EA509">
        <v>42.8017769230769</v>
      </c>
      <c r="EB509">
        <v>42.0267076923077</v>
      </c>
      <c r="EC509">
        <v>999.9</v>
      </c>
      <c r="ED509">
        <v>0</v>
      </c>
      <c r="EE509">
        <v>0</v>
      </c>
      <c r="EF509">
        <v>10001.5407692308</v>
      </c>
      <c r="EG509">
        <v>0</v>
      </c>
      <c r="EH509">
        <v>1207.87692307692</v>
      </c>
      <c r="EI509">
        <v>14.1702923076923</v>
      </c>
      <c r="EJ509">
        <v>290.672461538462</v>
      </c>
      <c r="EK509">
        <v>273.825615384615</v>
      </c>
      <c r="EL509">
        <v>7.75031076923077</v>
      </c>
      <c r="EM509">
        <v>266.933538461538</v>
      </c>
      <c r="EN509">
        <v>25.1685692307692</v>
      </c>
      <c r="EO509">
        <v>2.97211769230769</v>
      </c>
      <c r="EP509">
        <v>2.27237307692308</v>
      </c>
      <c r="EQ509">
        <v>23.8725307692308</v>
      </c>
      <c r="ER509">
        <v>19.4818692307692</v>
      </c>
      <c r="ES509">
        <v>1200.01461538462</v>
      </c>
      <c r="ET509">
        <v>0.966999846153846</v>
      </c>
      <c r="EU509">
        <v>0.0330003153846154</v>
      </c>
      <c r="EV509">
        <v>0</v>
      </c>
      <c r="EW509">
        <v>1300.43769230769</v>
      </c>
      <c r="EX509">
        <v>5.00059</v>
      </c>
      <c r="EY509">
        <v>16234.4538461538</v>
      </c>
      <c r="EZ509">
        <v>10358.8384615385</v>
      </c>
      <c r="FA509">
        <v>53.9468461538462</v>
      </c>
      <c r="FB509">
        <v>55.4516153846154</v>
      </c>
      <c r="FC509">
        <v>54.0477692307692</v>
      </c>
      <c r="FD509">
        <v>55.192</v>
      </c>
      <c r="FE509">
        <v>55.2833846153846</v>
      </c>
      <c r="FF509">
        <v>1155.57846153846</v>
      </c>
      <c r="FG509">
        <v>39.4361538461538</v>
      </c>
      <c r="FH509">
        <v>0</v>
      </c>
      <c r="FI509">
        <v>1761415725.1</v>
      </c>
      <c r="FJ509">
        <v>0</v>
      </c>
      <c r="FK509">
        <v>1299.6756</v>
      </c>
      <c r="FL509">
        <v>-65.9353847154446</v>
      </c>
      <c r="FM509">
        <v>-800.838462836434</v>
      </c>
      <c r="FN509">
        <v>16224.656</v>
      </c>
      <c r="FO509">
        <v>15</v>
      </c>
      <c r="FP509">
        <v>0</v>
      </c>
      <c r="FQ509" t="s">
        <v>439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13.9694428571429</v>
      </c>
      <c r="GD509">
        <v>5.20443116883117</v>
      </c>
      <c r="GE509">
        <v>0.649109347726654</v>
      </c>
      <c r="GF509">
        <v>0</v>
      </c>
      <c r="GG509">
        <v>1303.23676470588</v>
      </c>
      <c r="GH509">
        <v>-64.874102366673</v>
      </c>
      <c r="GI509">
        <v>6.37073904688147</v>
      </c>
      <c r="GJ509">
        <v>-1</v>
      </c>
      <c r="GK509">
        <v>7.74647952380952</v>
      </c>
      <c r="GL509">
        <v>0.0935438961038955</v>
      </c>
      <c r="GM509">
        <v>0.00981317359286586</v>
      </c>
      <c r="GN509">
        <v>1</v>
      </c>
      <c r="GO509">
        <v>1</v>
      </c>
      <c r="GP509">
        <v>2</v>
      </c>
      <c r="GQ509" t="s">
        <v>446</v>
      </c>
      <c r="GR509">
        <v>3.12907</v>
      </c>
      <c r="GS509">
        <v>2.71478</v>
      </c>
      <c r="GT509">
        <v>0.0571288</v>
      </c>
      <c r="GU509">
        <v>0.0544063</v>
      </c>
      <c r="GV509">
        <v>0.124543</v>
      </c>
      <c r="GW509">
        <v>0.103154</v>
      </c>
      <c r="GX509">
        <v>34443.5</v>
      </c>
      <c r="GY509">
        <v>36673.7</v>
      </c>
      <c r="GZ509">
        <v>33138.5</v>
      </c>
      <c r="HA509">
        <v>35204.1</v>
      </c>
      <c r="HB509">
        <v>41271.9</v>
      </c>
      <c r="HC509">
        <v>45453.1</v>
      </c>
      <c r="HD509">
        <v>51942.2</v>
      </c>
      <c r="HE509">
        <v>56388.3</v>
      </c>
      <c r="HF509">
        <v>1.76262</v>
      </c>
      <c r="HG509">
        <v>1.61817</v>
      </c>
      <c r="HH509">
        <v>-0.00351667</v>
      </c>
      <c r="HI509">
        <v>0</v>
      </c>
      <c r="HJ509">
        <v>42.0682</v>
      </c>
      <c r="HK509">
        <v>999.9</v>
      </c>
      <c r="HL509">
        <v>55.823</v>
      </c>
      <c r="HM509">
        <v>30.011</v>
      </c>
      <c r="HN509">
        <v>26.3583</v>
      </c>
      <c r="HO509">
        <v>60.0852</v>
      </c>
      <c r="HP509">
        <v>42.6763</v>
      </c>
      <c r="HQ509">
        <v>1</v>
      </c>
      <c r="HR509">
        <v>1.50196</v>
      </c>
      <c r="HS509">
        <v>2.93975</v>
      </c>
      <c r="HT509">
        <v>20.1048</v>
      </c>
      <c r="HU509">
        <v>5.19093</v>
      </c>
      <c r="HV509">
        <v>12.0099</v>
      </c>
      <c r="HW509">
        <v>4.9712</v>
      </c>
      <c r="HX509">
        <v>3.2949</v>
      </c>
      <c r="HY509">
        <v>9999</v>
      </c>
      <c r="HZ509">
        <v>9999</v>
      </c>
      <c r="IA509">
        <v>999.9</v>
      </c>
      <c r="IB509">
        <v>9999</v>
      </c>
      <c r="IC509">
        <v>1.86325</v>
      </c>
      <c r="ID509">
        <v>1.86813</v>
      </c>
      <c r="IE509">
        <v>1.86786</v>
      </c>
      <c r="IF509">
        <v>1.86905</v>
      </c>
      <c r="IG509">
        <v>1.86981</v>
      </c>
      <c r="IH509">
        <v>1.8659</v>
      </c>
      <c r="II509">
        <v>1.86696</v>
      </c>
      <c r="IJ509">
        <v>1.8684</v>
      </c>
      <c r="IK509">
        <v>5</v>
      </c>
      <c r="IL509">
        <v>0</v>
      </c>
      <c r="IM509">
        <v>0</v>
      </c>
      <c r="IN509">
        <v>0</v>
      </c>
      <c r="IO509" t="s">
        <v>441</v>
      </c>
      <c r="IP509" t="s">
        <v>442</v>
      </c>
      <c r="IQ509" t="s">
        <v>443</v>
      </c>
      <c r="IR509" t="s">
        <v>443</v>
      </c>
      <c r="IS509" t="s">
        <v>443</v>
      </c>
      <c r="IT509" t="s">
        <v>443</v>
      </c>
      <c r="IU509">
        <v>0</v>
      </c>
      <c r="IV509">
        <v>100</v>
      </c>
      <c r="IW509">
        <v>100</v>
      </c>
      <c r="IX509">
        <v>1.097</v>
      </c>
      <c r="IY509">
        <v>0.3152</v>
      </c>
      <c r="IZ509">
        <v>1.09748391826392</v>
      </c>
      <c r="JA509">
        <v>0</v>
      </c>
      <c r="JB509">
        <v>0</v>
      </c>
      <c r="JC509">
        <v>0</v>
      </c>
      <c r="JD509">
        <v>0.315191680746845</v>
      </c>
      <c r="JE509">
        <v>0</v>
      </c>
      <c r="JF509">
        <v>0</v>
      </c>
      <c r="JG509">
        <v>0</v>
      </c>
      <c r="JH509">
        <v>5</v>
      </c>
      <c r="JI509">
        <v>2273</v>
      </c>
      <c r="JJ509">
        <v>0</v>
      </c>
      <c r="JK509">
        <v>25</v>
      </c>
      <c r="JL509">
        <v>29356929.4</v>
      </c>
      <c r="JM509">
        <v>29356929.4</v>
      </c>
      <c r="JN509">
        <v>0.627441</v>
      </c>
      <c r="JO509">
        <v>2.64526</v>
      </c>
      <c r="JP509">
        <v>1.54785</v>
      </c>
      <c r="JQ509">
        <v>2.31689</v>
      </c>
      <c r="JR509">
        <v>1.64551</v>
      </c>
      <c r="JS509">
        <v>2.26685</v>
      </c>
      <c r="JT509">
        <v>33.9187</v>
      </c>
      <c r="JU509">
        <v>24.1838</v>
      </c>
      <c r="JV509">
        <v>18</v>
      </c>
      <c r="JW509">
        <v>496.577</v>
      </c>
      <c r="JX509">
        <v>395.425</v>
      </c>
      <c r="JY509">
        <v>38.3829</v>
      </c>
      <c r="JZ509">
        <v>44.8513</v>
      </c>
      <c r="KA509">
        <v>30.0026</v>
      </c>
      <c r="KB509">
        <v>44.3525</v>
      </c>
      <c r="KC509">
        <v>44.2335</v>
      </c>
      <c r="KD509">
        <v>12.5412</v>
      </c>
      <c r="KE509">
        <v>0</v>
      </c>
      <c r="KF509">
        <v>100</v>
      </c>
      <c r="KG509">
        <v>38.369</v>
      </c>
      <c r="KH509">
        <v>217.041</v>
      </c>
      <c r="KI509">
        <v>34.6858</v>
      </c>
      <c r="KJ509">
        <v>94.2451</v>
      </c>
      <c r="KK509">
        <v>91.2838</v>
      </c>
    </row>
    <row r="510" spans="1:297">
      <c r="A510">
        <v>494</v>
      </c>
      <c r="B510">
        <v>1761415770.1</v>
      </c>
      <c r="C510">
        <v>7589.09999990463</v>
      </c>
      <c r="D510" t="s">
        <v>1435</v>
      </c>
      <c r="E510" t="s">
        <v>1436</v>
      </c>
      <c r="F510">
        <v>5</v>
      </c>
      <c r="G510" t="s">
        <v>1410</v>
      </c>
      <c r="H510" t="s">
        <v>436</v>
      </c>
      <c r="I510">
        <v>1761415761.94615</v>
      </c>
      <c r="J510">
        <f>(K510)/1000</f>
        <v>0</v>
      </c>
      <c r="K510">
        <f>IF(DP510, AN510, AH510)</f>
        <v>0</v>
      </c>
      <c r="L510">
        <f>IF(DP510, AI510, AG510)</f>
        <v>0</v>
      </c>
      <c r="M510">
        <f>DR510 - IF(AU510&gt;1, L510*DL510*100.0/(AW510), 0)</f>
        <v>0</v>
      </c>
      <c r="N510">
        <f>((T510-J510/2)*M510-L510)/(T510+J510/2)</f>
        <v>0</v>
      </c>
      <c r="O510">
        <f>N510*(DY510+DZ510)/1000.0</f>
        <v>0</v>
      </c>
      <c r="P510">
        <f>(DR510 - IF(AU510&gt;1, L510*DL510*100.0/(AW510), 0))*(DY510+DZ510)/1000.0</f>
        <v>0</v>
      </c>
      <c r="Q510">
        <f>2.0/((1/S510-1/R510)+SIGN(S510)*SQRT((1/S510-1/R510)*(1/S510-1/R510) + 4*DM510/((DM510+1)*(DM510+1))*(2*1/S510*1/R510-1/R510*1/R510)))</f>
        <v>0</v>
      </c>
      <c r="R510">
        <f>IF(LEFT(DN510,1)&lt;&gt;"0",IF(LEFT(DN510,1)="1",3.0,DO510),$D$5+$E$5*(EF510*DY510/($K$5*1000))+$F$5*(EF510*DY510/($K$5*1000))*MAX(MIN(DL510,$J$5),$I$5)*MAX(MIN(DL510,$J$5),$I$5)+$G$5*MAX(MIN(DL510,$J$5),$I$5)*(EF510*DY510/($K$5*1000))+$H$5*(EF510*DY510/($K$5*1000))*(EF510*DY510/($K$5*1000)))</f>
        <v>0</v>
      </c>
      <c r="S510">
        <f>J510*(1000-(1000*0.61365*exp(17.502*W510/(240.97+W510))/(DY510+DZ510)+DT510)/2)/(1000*0.61365*exp(17.502*W510/(240.97+W510))/(DY510+DZ510)-DT510)</f>
        <v>0</v>
      </c>
      <c r="T510">
        <f>1/((DM510+1)/(Q510/1.6)+1/(R510/1.37)) + DM510/((DM510+1)/(Q510/1.6) + DM510/(R510/1.37))</f>
        <v>0</v>
      </c>
      <c r="U510">
        <f>(DH510*DK510)</f>
        <v>0</v>
      </c>
      <c r="V510">
        <f>(EA510+(U510+2*0.95*5.67E-8*(((EA510+$B$7)+273)^4-(EA510+273)^4)-44100*J510)/(1.84*29.3*R510+8*0.95*5.67E-8*(EA510+273)^3))</f>
        <v>0</v>
      </c>
      <c r="W510">
        <f>($C$7*EB510+$D$7*EC510+$E$7*V510)</f>
        <v>0</v>
      </c>
      <c r="X510">
        <f>0.61365*exp(17.502*W510/(240.97+W510))</f>
        <v>0</v>
      </c>
      <c r="Y510">
        <f>(Z510/AA510*100)</f>
        <v>0</v>
      </c>
      <c r="Z510">
        <f>DT510*(DY510+DZ510)/1000</f>
        <v>0</v>
      </c>
      <c r="AA510">
        <f>0.61365*exp(17.502*EA510/(240.97+EA510))</f>
        <v>0</v>
      </c>
      <c r="AB510">
        <f>(X510-DT510*(DY510+DZ510)/1000)</f>
        <v>0</v>
      </c>
      <c r="AC510">
        <f>(-J510*44100)</f>
        <v>0</v>
      </c>
      <c r="AD510">
        <f>2*29.3*R510*0.92*(EA510-W510)</f>
        <v>0</v>
      </c>
      <c r="AE510">
        <f>2*0.95*5.67E-8*(((EA510+$B$7)+273)^4-(W510+273)^4)</f>
        <v>0</v>
      </c>
      <c r="AF510">
        <f>U510+AE510+AC510+AD510</f>
        <v>0</v>
      </c>
      <c r="AG510">
        <f>DX510*AU510*(DS510-DR510*(1000-AU510*DU510)/(1000-AU510*DT510))/(100*DL510)</f>
        <v>0</v>
      </c>
      <c r="AH510">
        <f>1000*DX510*AU510*(DT510-DU510)/(100*DL510*(1000-AU510*DT510))</f>
        <v>0</v>
      </c>
      <c r="AI510">
        <f>(AJ510 - AK510 - DY510*1E3/(8.314*(EA510+273.15)) * AM510/DX510 * AL510) * DX510/(100*DL510) * (1000 - DU510)/1000</f>
        <v>0</v>
      </c>
      <c r="AJ510">
        <v>239.968823057411</v>
      </c>
      <c r="AK510">
        <v>250.123193939394</v>
      </c>
      <c r="AL510">
        <v>-3.40308416170732</v>
      </c>
      <c r="AM510">
        <v>65.0585855689231</v>
      </c>
      <c r="AN510">
        <f>(AP510 - AO510 + DY510*1E3/(8.314*(EA510+273.15)) * AR510/DX510 * AQ510) * DX510/(100*DL510) * 1000/(1000 - AP510)</f>
        <v>0</v>
      </c>
      <c r="AO510">
        <v>25.1544149456223</v>
      </c>
      <c r="AP510">
        <v>32.9417145454545</v>
      </c>
      <c r="AQ510">
        <v>3.38109505920472e-05</v>
      </c>
      <c r="AR510">
        <v>110.688087326867</v>
      </c>
      <c r="AS510">
        <v>0</v>
      </c>
      <c r="AT510">
        <v>0</v>
      </c>
      <c r="AU510">
        <f>IF(AS510*$H$13&gt;=AW510,1.0,(AW510/(AW510-AS510*$H$13)))</f>
        <v>0</v>
      </c>
      <c r="AV510">
        <f>(AU510-1)*100</f>
        <v>0</v>
      </c>
      <c r="AW510">
        <f>MAX(0,($B$13+$C$13*EF510)/(1+$D$13*EF510)*DY510/(EA510+273)*$E$13)</f>
        <v>0</v>
      </c>
      <c r="AX510" t="s">
        <v>437</v>
      </c>
      <c r="AY510" t="s">
        <v>437</v>
      </c>
      <c r="AZ510">
        <v>0</v>
      </c>
      <c r="BA510">
        <v>0</v>
      </c>
      <c r="BB510">
        <f>1-AZ510/BA510</f>
        <v>0</v>
      </c>
      <c r="BC510">
        <v>0</v>
      </c>
      <c r="BD510" t="s">
        <v>437</v>
      </c>
      <c r="BE510" t="s">
        <v>437</v>
      </c>
      <c r="BF510">
        <v>0</v>
      </c>
      <c r="BG510">
        <v>0</v>
      </c>
      <c r="BH510">
        <f>1-BF510/BG510</f>
        <v>0</v>
      </c>
      <c r="BI510">
        <v>0.5</v>
      </c>
      <c r="BJ510">
        <f>DI510</f>
        <v>0</v>
      </c>
      <c r="BK510">
        <f>L510</f>
        <v>0</v>
      </c>
      <c r="BL510">
        <f>BH510*BI510*BJ510</f>
        <v>0</v>
      </c>
      <c r="BM510">
        <f>(BK510-BC510)/BJ510</f>
        <v>0</v>
      </c>
      <c r="BN510">
        <f>(BA510-BG510)/BG510</f>
        <v>0</v>
      </c>
      <c r="BO510">
        <f>AZ510/(BB510+AZ510/BG510)</f>
        <v>0</v>
      </c>
      <c r="BP510" t="s">
        <v>437</v>
      </c>
      <c r="BQ510">
        <v>0</v>
      </c>
      <c r="BR510">
        <f>IF(BQ510&lt;&gt;0, BQ510, BO510)</f>
        <v>0</v>
      </c>
      <c r="BS510">
        <f>1-BR510/BG510</f>
        <v>0</v>
      </c>
      <c r="BT510">
        <f>(BG510-BF510)/(BG510-BR510)</f>
        <v>0</v>
      </c>
      <c r="BU510">
        <f>(BA510-BG510)/(BA510-BR510)</f>
        <v>0</v>
      </c>
      <c r="BV510">
        <f>(BG510-BF510)/(BG510-AZ510)</f>
        <v>0</v>
      </c>
      <c r="BW510">
        <f>(BA510-BG510)/(BA510-AZ510)</f>
        <v>0</v>
      </c>
      <c r="BX510">
        <f>(BT510*BR510/BF510)</f>
        <v>0</v>
      </c>
      <c r="BY510">
        <f>(1-BX510)</f>
        <v>0</v>
      </c>
      <c r="DH510">
        <f>$B$11*EG510+$C$11*EH510+$F$11*ES510*(1-EV510)</f>
        <v>0</v>
      </c>
      <c r="DI510">
        <f>DH510*DJ510</f>
        <v>0</v>
      </c>
      <c r="DJ510">
        <f>($B$11*$D$9+$C$11*$D$9+$F$11*((FF510+EX510)/MAX(FF510+EX510+FG510, 0.1)*$I$9+FG510/MAX(FF510+EX510+FG510, 0.1)*$J$9))/($B$11+$C$11+$F$11)</f>
        <v>0</v>
      </c>
      <c r="DK510">
        <f>($B$11*$K$9+$C$11*$K$9+$F$11*((FF510+EX510)/MAX(FF510+EX510+FG510, 0.1)*$P$9+FG510/MAX(FF510+EX510+FG510, 0.1)*$Q$9))/($B$11+$C$11+$F$11)</f>
        <v>0</v>
      </c>
      <c r="DL510">
        <v>6</v>
      </c>
      <c r="DM510">
        <v>0.5</v>
      </c>
      <c r="DN510" t="s">
        <v>438</v>
      </c>
      <c r="DO510">
        <v>2</v>
      </c>
      <c r="DP510" t="b">
        <v>1</v>
      </c>
      <c r="DQ510">
        <v>1761415761.94615</v>
      </c>
      <c r="DR510">
        <v>265.053461538462</v>
      </c>
      <c r="DS510">
        <v>250.140615384615</v>
      </c>
      <c r="DT510">
        <v>32.9265307692308</v>
      </c>
      <c r="DU510">
        <v>25.1629461538462</v>
      </c>
      <c r="DV510">
        <v>263.955846153846</v>
      </c>
      <c r="DW510">
        <v>32.6113461538461</v>
      </c>
      <c r="DX510">
        <v>500.022461538461</v>
      </c>
      <c r="DY510">
        <v>90.2864307692308</v>
      </c>
      <c r="DZ510">
        <v>0.0368122769230769</v>
      </c>
      <c r="EA510">
        <v>42.7989</v>
      </c>
      <c r="EB510">
        <v>42.0199076923077</v>
      </c>
      <c r="EC510">
        <v>999.9</v>
      </c>
      <c r="ED510">
        <v>0</v>
      </c>
      <c r="EE510">
        <v>0</v>
      </c>
      <c r="EF510">
        <v>9999.55769230769</v>
      </c>
      <c r="EG510">
        <v>0</v>
      </c>
      <c r="EH510">
        <v>1207.71846153846</v>
      </c>
      <c r="EI510">
        <v>14.9128538461538</v>
      </c>
      <c r="EJ510">
        <v>274.077769230769</v>
      </c>
      <c r="EK510">
        <v>256.597461538462</v>
      </c>
      <c r="EL510">
        <v>7.76360384615385</v>
      </c>
      <c r="EM510">
        <v>250.140615384615</v>
      </c>
      <c r="EN510">
        <v>25.1629461538462</v>
      </c>
      <c r="EO510">
        <v>2.97282153846154</v>
      </c>
      <c r="EP510">
        <v>2.27187307692308</v>
      </c>
      <c r="EQ510">
        <v>23.8764615384615</v>
      </c>
      <c r="ER510">
        <v>19.4783384615385</v>
      </c>
      <c r="ES510">
        <v>1199.96461538462</v>
      </c>
      <c r="ET510">
        <v>0.966999230769231</v>
      </c>
      <c r="EU510">
        <v>0.0330010538461539</v>
      </c>
      <c r="EV510">
        <v>0</v>
      </c>
      <c r="EW510">
        <v>1294.70923076923</v>
      </c>
      <c r="EX510">
        <v>5.00059</v>
      </c>
      <c r="EY510">
        <v>16165.6076923077</v>
      </c>
      <c r="EZ510">
        <v>10358.4153846154</v>
      </c>
      <c r="FA510">
        <v>53.9757692307692</v>
      </c>
      <c r="FB510">
        <v>55.4757692307692</v>
      </c>
      <c r="FC510">
        <v>54.0862307692308</v>
      </c>
      <c r="FD510">
        <v>55.2209230769231</v>
      </c>
      <c r="FE510">
        <v>55.3121538461538</v>
      </c>
      <c r="FF510">
        <v>1155.52846153846</v>
      </c>
      <c r="FG510">
        <v>39.4361538461539</v>
      </c>
      <c r="FH510">
        <v>0</v>
      </c>
      <c r="FI510">
        <v>1761415730.5</v>
      </c>
      <c r="FJ510">
        <v>0</v>
      </c>
      <c r="FK510">
        <v>1293.78615384615</v>
      </c>
      <c r="FL510">
        <v>-72.3063246832766</v>
      </c>
      <c r="FM510">
        <v>-852.010255251108</v>
      </c>
      <c r="FN510">
        <v>16154.0961538462</v>
      </c>
      <c r="FO510">
        <v>15</v>
      </c>
      <c r="FP510">
        <v>0</v>
      </c>
      <c r="FQ510" t="s">
        <v>439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14.55804</v>
      </c>
      <c r="GD510">
        <v>8.57700451127819</v>
      </c>
      <c r="GE510">
        <v>0.902781782270777</v>
      </c>
      <c r="GF510">
        <v>0</v>
      </c>
      <c r="GG510">
        <v>1297.83764705882</v>
      </c>
      <c r="GH510">
        <v>-68.2132925855239</v>
      </c>
      <c r="GI510">
        <v>6.70186499891393</v>
      </c>
      <c r="GJ510">
        <v>-1</v>
      </c>
      <c r="GK510">
        <v>7.7578495</v>
      </c>
      <c r="GL510">
        <v>0.157005563909775</v>
      </c>
      <c r="GM510">
        <v>0.0154169427822122</v>
      </c>
      <c r="GN510">
        <v>0</v>
      </c>
      <c r="GO510">
        <v>0</v>
      </c>
      <c r="GP510">
        <v>2</v>
      </c>
      <c r="GQ510" t="s">
        <v>473</v>
      </c>
      <c r="GR510">
        <v>3.12912</v>
      </c>
      <c r="GS510">
        <v>2.71455</v>
      </c>
      <c r="GT510">
        <v>0.0539394</v>
      </c>
      <c r="GU510">
        <v>0.0512394</v>
      </c>
      <c r="GV510">
        <v>0.124566</v>
      </c>
      <c r="GW510">
        <v>0.103127</v>
      </c>
      <c r="GX510">
        <v>34557.9</v>
      </c>
      <c r="GY510">
        <v>36794</v>
      </c>
      <c r="GZ510">
        <v>33136.8</v>
      </c>
      <c r="HA510">
        <v>35202</v>
      </c>
      <c r="HB510">
        <v>41268.4</v>
      </c>
      <c r="HC510">
        <v>45451.7</v>
      </c>
      <c r="HD510">
        <v>51939.3</v>
      </c>
      <c r="HE510">
        <v>56385.3</v>
      </c>
      <c r="HF510">
        <v>1.7625</v>
      </c>
      <c r="HG510">
        <v>1.61777</v>
      </c>
      <c r="HH510">
        <v>-0.00461936</v>
      </c>
      <c r="HI510">
        <v>0</v>
      </c>
      <c r="HJ510">
        <v>42.0823</v>
      </c>
      <c r="HK510">
        <v>999.9</v>
      </c>
      <c r="HL510">
        <v>55.823</v>
      </c>
      <c r="HM510">
        <v>30.011</v>
      </c>
      <c r="HN510">
        <v>26.3575</v>
      </c>
      <c r="HO510">
        <v>60.3052</v>
      </c>
      <c r="HP510">
        <v>42.7564</v>
      </c>
      <c r="HQ510">
        <v>1</v>
      </c>
      <c r="HR510">
        <v>1.50445</v>
      </c>
      <c r="HS510">
        <v>2.91593</v>
      </c>
      <c r="HT510">
        <v>20.1051</v>
      </c>
      <c r="HU510">
        <v>5.19093</v>
      </c>
      <c r="HV510">
        <v>12.0099</v>
      </c>
      <c r="HW510">
        <v>4.97155</v>
      </c>
      <c r="HX510">
        <v>3.295</v>
      </c>
      <c r="HY510">
        <v>9999</v>
      </c>
      <c r="HZ510">
        <v>9999</v>
      </c>
      <c r="IA510">
        <v>999.9</v>
      </c>
      <c r="IB510">
        <v>9999</v>
      </c>
      <c r="IC510">
        <v>1.86325</v>
      </c>
      <c r="ID510">
        <v>1.86813</v>
      </c>
      <c r="IE510">
        <v>1.86785</v>
      </c>
      <c r="IF510">
        <v>1.86905</v>
      </c>
      <c r="IG510">
        <v>1.86981</v>
      </c>
      <c r="IH510">
        <v>1.86589</v>
      </c>
      <c r="II510">
        <v>1.86697</v>
      </c>
      <c r="IJ510">
        <v>1.86842</v>
      </c>
      <c r="IK510">
        <v>5</v>
      </c>
      <c r="IL510">
        <v>0</v>
      </c>
      <c r="IM510">
        <v>0</v>
      </c>
      <c r="IN510">
        <v>0</v>
      </c>
      <c r="IO510" t="s">
        <v>441</v>
      </c>
      <c r="IP510" t="s">
        <v>442</v>
      </c>
      <c r="IQ510" t="s">
        <v>443</v>
      </c>
      <c r="IR510" t="s">
        <v>443</v>
      </c>
      <c r="IS510" t="s">
        <v>443</v>
      </c>
      <c r="IT510" t="s">
        <v>443</v>
      </c>
      <c r="IU510">
        <v>0</v>
      </c>
      <c r="IV510">
        <v>100</v>
      </c>
      <c r="IW510">
        <v>100</v>
      </c>
      <c r="IX510">
        <v>1.098</v>
      </c>
      <c r="IY510">
        <v>0.3151</v>
      </c>
      <c r="IZ510">
        <v>1.09748391826392</v>
      </c>
      <c r="JA510">
        <v>0</v>
      </c>
      <c r="JB510">
        <v>0</v>
      </c>
      <c r="JC510">
        <v>0</v>
      </c>
      <c r="JD510">
        <v>0.315191680746845</v>
      </c>
      <c r="JE510">
        <v>0</v>
      </c>
      <c r="JF510">
        <v>0</v>
      </c>
      <c r="JG510">
        <v>0</v>
      </c>
      <c r="JH510">
        <v>5</v>
      </c>
      <c r="JI510">
        <v>2273</v>
      </c>
      <c r="JJ510">
        <v>0</v>
      </c>
      <c r="JK510">
        <v>25</v>
      </c>
      <c r="JL510">
        <v>29356929.5</v>
      </c>
      <c r="JM510">
        <v>29356929.5</v>
      </c>
      <c r="JN510">
        <v>0.595703</v>
      </c>
      <c r="JO510">
        <v>2.6355</v>
      </c>
      <c r="JP510">
        <v>1.54785</v>
      </c>
      <c r="JQ510">
        <v>2.31689</v>
      </c>
      <c r="JR510">
        <v>1.64551</v>
      </c>
      <c r="JS510">
        <v>2.38892</v>
      </c>
      <c r="JT510">
        <v>33.8961</v>
      </c>
      <c r="JU510">
        <v>24.1926</v>
      </c>
      <c r="JV510">
        <v>18</v>
      </c>
      <c r="JW510">
        <v>496.629</v>
      </c>
      <c r="JX510">
        <v>395.293</v>
      </c>
      <c r="JY510">
        <v>38.3601</v>
      </c>
      <c r="JZ510">
        <v>44.8747</v>
      </c>
      <c r="KA510">
        <v>30.0026</v>
      </c>
      <c r="KB510">
        <v>44.3741</v>
      </c>
      <c r="KC510">
        <v>44.2546</v>
      </c>
      <c r="KD510">
        <v>11.8092</v>
      </c>
      <c r="KE510">
        <v>0</v>
      </c>
      <c r="KF510">
        <v>100</v>
      </c>
      <c r="KG510">
        <v>38.3568</v>
      </c>
      <c r="KH510">
        <v>196.797</v>
      </c>
      <c r="KI510">
        <v>34.6858</v>
      </c>
      <c r="KJ510">
        <v>94.24</v>
      </c>
      <c r="KK510">
        <v>91.2787</v>
      </c>
    </row>
    <row r="511" spans="1:297">
      <c r="A511">
        <v>495</v>
      </c>
      <c r="B511">
        <v>1761415775.1</v>
      </c>
      <c r="C511">
        <v>7594.09999990463</v>
      </c>
      <c r="D511" t="s">
        <v>1437</v>
      </c>
      <c r="E511" t="s">
        <v>1438</v>
      </c>
      <c r="F511">
        <v>5</v>
      </c>
      <c r="G511" t="s">
        <v>1410</v>
      </c>
      <c r="H511" t="s">
        <v>436</v>
      </c>
      <c r="I511">
        <v>1761415766.94615</v>
      </c>
      <c r="J511">
        <f>(K511)/1000</f>
        <v>0</v>
      </c>
      <c r="K511">
        <f>IF(DP511, AN511, AH511)</f>
        <v>0</v>
      </c>
      <c r="L511">
        <f>IF(DP511, AI511, AG511)</f>
        <v>0</v>
      </c>
      <c r="M511">
        <f>DR511 - IF(AU511&gt;1, L511*DL511*100.0/(AW511), 0)</f>
        <v>0</v>
      </c>
      <c r="N511">
        <f>((T511-J511/2)*M511-L511)/(T511+J511/2)</f>
        <v>0</v>
      </c>
      <c r="O511">
        <f>N511*(DY511+DZ511)/1000.0</f>
        <v>0</v>
      </c>
      <c r="P511">
        <f>(DR511 - IF(AU511&gt;1, L511*DL511*100.0/(AW511), 0))*(DY511+DZ511)/1000.0</f>
        <v>0</v>
      </c>
      <c r="Q511">
        <f>2.0/((1/S511-1/R511)+SIGN(S511)*SQRT((1/S511-1/R511)*(1/S511-1/R511) + 4*DM511/((DM511+1)*(DM511+1))*(2*1/S511*1/R511-1/R511*1/R511)))</f>
        <v>0</v>
      </c>
      <c r="R511">
        <f>IF(LEFT(DN511,1)&lt;&gt;"0",IF(LEFT(DN511,1)="1",3.0,DO511),$D$5+$E$5*(EF511*DY511/($K$5*1000))+$F$5*(EF511*DY511/($K$5*1000))*MAX(MIN(DL511,$J$5),$I$5)*MAX(MIN(DL511,$J$5),$I$5)+$G$5*MAX(MIN(DL511,$J$5),$I$5)*(EF511*DY511/($K$5*1000))+$H$5*(EF511*DY511/($K$5*1000))*(EF511*DY511/($K$5*1000)))</f>
        <v>0</v>
      </c>
      <c r="S511">
        <f>J511*(1000-(1000*0.61365*exp(17.502*W511/(240.97+W511))/(DY511+DZ511)+DT511)/2)/(1000*0.61365*exp(17.502*W511/(240.97+W511))/(DY511+DZ511)-DT511)</f>
        <v>0</v>
      </c>
      <c r="T511">
        <f>1/((DM511+1)/(Q511/1.6)+1/(R511/1.37)) + DM511/((DM511+1)/(Q511/1.6) + DM511/(R511/1.37))</f>
        <v>0</v>
      </c>
      <c r="U511">
        <f>(DH511*DK511)</f>
        <v>0</v>
      </c>
      <c r="V511">
        <f>(EA511+(U511+2*0.95*5.67E-8*(((EA511+$B$7)+273)^4-(EA511+273)^4)-44100*J511)/(1.84*29.3*R511+8*0.95*5.67E-8*(EA511+273)^3))</f>
        <v>0</v>
      </c>
      <c r="W511">
        <f>($C$7*EB511+$D$7*EC511+$E$7*V511)</f>
        <v>0</v>
      </c>
      <c r="X511">
        <f>0.61365*exp(17.502*W511/(240.97+W511))</f>
        <v>0</v>
      </c>
      <c r="Y511">
        <f>(Z511/AA511*100)</f>
        <v>0</v>
      </c>
      <c r="Z511">
        <f>DT511*(DY511+DZ511)/1000</f>
        <v>0</v>
      </c>
      <c r="AA511">
        <f>0.61365*exp(17.502*EA511/(240.97+EA511))</f>
        <v>0</v>
      </c>
      <c r="AB511">
        <f>(X511-DT511*(DY511+DZ511)/1000)</f>
        <v>0</v>
      </c>
      <c r="AC511">
        <f>(-J511*44100)</f>
        <v>0</v>
      </c>
      <c r="AD511">
        <f>2*29.3*R511*0.92*(EA511-W511)</f>
        <v>0</v>
      </c>
      <c r="AE511">
        <f>2*0.95*5.67E-8*(((EA511+$B$7)+273)^4-(W511+273)^4)</f>
        <v>0</v>
      </c>
      <c r="AF511">
        <f>U511+AE511+AC511+AD511</f>
        <v>0</v>
      </c>
      <c r="AG511">
        <f>DX511*AU511*(DS511-DR511*(1000-AU511*DU511)/(1000-AU511*DT511))/(100*DL511)</f>
        <v>0</v>
      </c>
      <c r="AH511">
        <f>1000*DX511*AU511*(DT511-DU511)/(100*DL511*(1000-AU511*DT511))</f>
        <v>0</v>
      </c>
      <c r="AI511">
        <f>(AJ511 - AK511 - DY511*1E3/(8.314*(EA511+273.15)) * AM511/DX511 * AL511) * DX511/(100*DL511) * (1000 - DU511)/1000</f>
        <v>0</v>
      </c>
      <c r="AJ511">
        <v>223.643702856869</v>
      </c>
      <c r="AK511">
        <v>233.856048484848</v>
      </c>
      <c r="AL511">
        <v>-3.24896692582972</v>
      </c>
      <c r="AM511">
        <v>65.0585855689231</v>
      </c>
      <c r="AN511">
        <f>(AP511 - AO511 + DY511*1E3/(8.314*(EA511+273.15)) * AR511/DX511 * AQ511) * DX511/(100*DL511) * 1000/(1000 - AP511)</f>
        <v>0</v>
      </c>
      <c r="AO511">
        <v>25.1475253222818</v>
      </c>
      <c r="AP511">
        <v>32.9545242424242</v>
      </c>
      <c r="AQ511">
        <v>5.09340066207861e-05</v>
      </c>
      <c r="AR511">
        <v>110.688087326867</v>
      </c>
      <c r="AS511">
        <v>0</v>
      </c>
      <c r="AT511">
        <v>0</v>
      </c>
      <c r="AU511">
        <f>IF(AS511*$H$13&gt;=AW511,1.0,(AW511/(AW511-AS511*$H$13)))</f>
        <v>0</v>
      </c>
      <c r="AV511">
        <f>(AU511-1)*100</f>
        <v>0</v>
      </c>
      <c r="AW511">
        <f>MAX(0,($B$13+$C$13*EF511)/(1+$D$13*EF511)*DY511/(EA511+273)*$E$13)</f>
        <v>0</v>
      </c>
      <c r="AX511" t="s">
        <v>437</v>
      </c>
      <c r="AY511" t="s">
        <v>437</v>
      </c>
      <c r="AZ511">
        <v>0</v>
      </c>
      <c r="BA511">
        <v>0</v>
      </c>
      <c r="BB511">
        <f>1-AZ511/BA511</f>
        <v>0</v>
      </c>
      <c r="BC511">
        <v>0</v>
      </c>
      <c r="BD511" t="s">
        <v>437</v>
      </c>
      <c r="BE511" t="s">
        <v>437</v>
      </c>
      <c r="BF511">
        <v>0</v>
      </c>
      <c r="BG511">
        <v>0</v>
      </c>
      <c r="BH511">
        <f>1-BF511/BG511</f>
        <v>0</v>
      </c>
      <c r="BI511">
        <v>0.5</v>
      </c>
      <c r="BJ511">
        <f>DI511</f>
        <v>0</v>
      </c>
      <c r="BK511">
        <f>L511</f>
        <v>0</v>
      </c>
      <c r="BL511">
        <f>BH511*BI511*BJ511</f>
        <v>0</v>
      </c>
      <c r="BM511">
        <f>(BK511-BC511)/BJ511</f>
        <v>0</v>
      </c>
      <c r="BN511">
        <f>(BA511-BG511)/BG511</f>
        <v>0</v>
      </c>
      <c r="BO511">
        <f>AZ511/(BB511+AZ511/BG511)</f>
        <v>0</v>
      </c>
      <c r="BP511" t="s">
        <v>437</v>
      </c>
      <c r="BQ511">
        <v>0</v>
      </c>
      <c r="BR511">
        <f>IF(BQ511&lt;&gt;0, BQ511, BO511)</f>
        <v>0</v>
      </c>
      <c r="BS511">
        <f>1-BR511/BG511</f>
        <v>0</v>
      </c>
      <c r="BT511">
        <f>(BG511-BF511)/(BG511-BR511)</f>
        <v>0</v>
      </c>
      <c r="BU511">
        <f>(BA511-BG511)/(BA511-BR511)</f>
        <v>0</v>
      </c>
      <c r="BV511">
        <f>(BG511-BF511)/(BG511-AZ511)</f>
        <v>0</v>
      </c>
      <c r="BW511">
        <f>(BA511-BG511)/(BA511-AZ511)</f>
        <v>0</v>
      </c>
      <c r="BX511">
        <f>(BT511*BR511/BF511)</f>
        <v>0</v>
      </c>
      <c r="BY511">
        <f>(1-BX511)</f>
        <v>0</v>
      </c>
      <c r="DH511">
        <f>$B$11*EG511+$C$11*EH511+$F$11*ES511*(1-EV511)</f>
        <v>0</v>
      </c>
      <c r="DI511">
        <f>DH511*DJ511</f>
        <v>0</v>
      </c>
      <c r="DJ511">
        <f>($B$11*$D$9+$C$11*$D$9+$F$11*((FF511+EX511)/MAX(FF511+EX511+FG511, 0.1)*$I$9+FG511/MAX(FF511+EX511+FG511, 0.1)*$J$9))/($B$11+$C$11+$F$11)</f>
        <v>0</v>
      </c>
      <c r="DK511">
        <f>($B$11*$K$9+$C$11*$K$9+$F$11*((FF511+EX511)/MAX(FF511+EX511+FG511, 0.1)*$P$9+FG511/MAX(FF511+EX511+FG511, 0.1)*$Q$9))/($B$11+$C$11+$F$11)</f>
        <v>0</v>
      </c>
      <c r="DL511">
        <v>6</v>
      </c>
      <c r="DM511">
        <v>0.5</v>
      </c>
      <c r="DN511" t="s">
        <v>438</v>
      </c>
      <c r="DO511">
        <v>2</v>
      </c>
      <c r="DP511" t="b">
        <v>1</v>
      </c>
      <c r="DQ511">
        <v>1761415766.94615</v>
      </c>
      <c r="DR511">
        <v>248.996076923077</v>
      </c>
      <c r="DS511">
        <v>233.641384615385</v>
      </c>
      <c r="DT511">
        <v>32.9359923076923</v>
      </c>
      <c r="DU511">
        <v>25.1565461538462</v>
      </c>
      <c r="DV511">
        <v>247.898615384615</v>
      </c>
      <c r="DW511">
        <v>32.6208076923077</v>
      </c>
      <c r="DX511">
        <v>500.023692307692</v>
      </c>
      <c r="DY511">
        <v>90.2871076923077</v>
      </c>
      <c r="DZ511">
        <v>0.0368504307692308</v>
      </c>
      <c r="EA511">
        <v>42.7946384615385</v>
      </c>
      <c r="EB511">
        <v>42.0127307692308</v>
      </c>
      <c r="EC511">
        <v>999.9</v>
      </c>
      <c r="ED511">
        <v>0</v>
      </c>
      <c r="EE511">
        <v>0</v>
      </c>
      <c r="EF511">
        <v>9990.90538461538</v>
      </c>
      <c r="EG511">
        <v>0</v>
      </c>
      <c r="EH511">
        <v>1207.55538461538</v>
      </c>
      <c r="EI511">
        <v>15.3547461538462</v>
      </c>
      <c r="EJ511">
        <v>257.476153846154</v>
      </c>
      <c r="EK511">
        <v>239.670769230769</v>
      </c>
      <c r="EL511">
        <v>7.77946692307692</v>
      </c>
      <c r="EM511">
        <v>233.641384615385</v>
      </c>
      <c r="EN511">
        <v>25.1565461538462</v>
      </c>
      <c r="EO511">
        <v>2.97369923076923</v>
      </c>
      <c r="EP511">
        <v>2.27131230769231</v>
      </c>
      <c r="EQ511">
        <v>23.8813692307692</v>
      </c>
      <c r="ER511">
        <v>19.4743692307692</v>
      </c>
      <c r="ES511">
        <v>1199.96769230769</v>
      </c>
      <c r="ET511">
        <v>0.966996153846154</v>
      </c>
      <c r="EU511">
        <v>0.0330040846153846</v>
      </c>
      <c r="EV511">
        <v>0</v>
      </c>
      <c r="EW511">
        <v>1288.53</v>
      </c>
      <c r="EX511">
        <v>5.00059</v>
      </c>
      <c r="EY511">
        <v>16092.1461538462</v>
      </c>
      <c r="EZ511">
        <v>10358.4307692308</v>
      </c>
      <c r="FA511">
        <v>54.0142307692308</v>
      </c>
      <c r="FB511">
        <v>55.5142307692308</v>
      </c>
      <c r="FC511">
        <v>54.1103846153846</v>
      </c>
      <c r="FD511">
        <v>55.2593846153846</v>
      </c>
      <c r="FE511">
        <v>55.3410769230769</v>
      </c>
      <c r="FF511">
        <v>1155.52692307692</v>
      </c>
      <c r="FG511">
        <v>39.4407692307692</v>
      </c>
      <c r="FH511">
        <v>0</v>
      </c>
      <c r="FI511">
        <v>1761415735.3</v>
      </c>
      <c r="FJ511">
        <v>0</v>
      </c>
      <c r="FK511">
        <v>1287.83192307692</v>
      </c>
      <c r="FL511">
        <v>-77.0615385143285</v>
      </c>
      <c r="FM511">
        <v>-913.076923788496</v>
      </c>
      <c r="FN511">
        <v>16083.2269230769</v>
      </c>
      <c r="FO511">
        <v>15</v>
      </c>
      <c r="FP511">
        <v>0</v>
      </c>
      <c r="FQ511" t="s">
        <v>439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15.0895095238095</v>
      </c>
      <c r="GD511">
        <v>6.25041818181816</v>
      </c>
      <c r="GE511">
        <v>0.748929346216038</v>
      </c>
      <c r="GF511">
        <v>0</v>
      </c>
      <c r="GG511">
        <v>1291.48411764706</v>
      </c>
      <c r="GH511">
        <v>-73.7335370854027</v>
      </c>
      <c r="GI511">
        <v>7.24111752735604</v>
      </c>
      <c r="GJ511">
        <v>-1</v>
      </c>
      <c r="GK511">
        <v>7.77094285714286</v>
      </c>
      <c r="GL511">
        <v>0.192952207792202</v>
      </c>
      <c r="GM511">
        <v>0.0196684453940236</v>
      </c>
      <c r="GN511">
        <v>0</v>
      </c>
      <c r="GO511">
        <v>0</v>
      </c>
      <c r="GP511">
        <v>2</v>
      </c>
      <c r="GQ511" t="s">
        <v>473</v>
      </c>
      <c r="GR511">
        <v>3.12899</v>
      </c>
      <c r="GS511">
        <v>2.71487</v>
      </c>
      <c r="GT511">
        <v>0.0507792</v>
      </c>
      <c r="GU511">
        <v>0.0476914</v>
      </c>
      <c r="GV511">
        <v>0.124614</v>
      </c>
      <c r="GW511">
        <v>0.103105</v>
      </c>
      <c r="GX511">
        <v>34671</v>
      </c>
      <c r="GY511">
        <v>36928.7</v>
      </c>
      <c r="GZ511">
        <v>33135</v>
      </c>
      <c r="HA511">
        <v>35199.6</v>
      </c>
      <c r="HB511">
        <v>41264.4</v>
      </c>
      <c r="HC511">
        <v>45449.2</v>
      </c>
      <c r="HD511">
        <v>51937.2</v>
      </c>
      <c r="HE511">
        <v>56381.3</v>
      </c>
      <c r="HF511">
        <v>1.76185</v>
      </c>
      <c r="HG511">
        <v>1.61773</v>
      </c>
      <c r="HH511">
        <v>-0.00579655</v>
      </c>
      <c r="HI511">
        <v>0</v>
      </c>
      <c r="HJ511">
        <v>42.0962</v>
      </c>
      <c r="HK511">
        <v>999.9</v>
      </c>
      <c r="HL511">
        <v>55.848</v>
      </c>
      <c r="HM511">
        <v>30.031</v>
      </c>
      <c r="HN511">
        <v>26.3986</v>
      </c>
      <c r="HO511">
        <v>60.3152</v>
      </c>
      <c r="HP511">
        <v>42.504</v>
      </c>
      <c r="HQ511">
        <v>1</v>
      </c>
      <c r="HR511">
        <v>1.507</v>
      </c>
      <c r="HS511">
        <v>2.88315</v>
      </c>
      <c r="HT511">
        <v>20.1056</v>
      </c>
      <c r="HU511">
        <v>5.19063</v>
      </c>
      <c r="HV511">
        <v>12.0101</v>
      </c>
      <c r="HW511">
        <v>4.9714</v>
      </c>
      <c r="HX511">
        <v>3.29495</v>
      </c>
      <c r="HY511">
        <v>9999</v>
      </c>
      <c r="HZ511">
        <v>9999</v>
      </c>
      <c r="IA511">
        <v>999.9</v>
      </c>
      <c r="IB511">
        <v>9999</v>
      </c>
      <c r="IC511">
        <v>1.86325</v>
      </c>
      <c r="ID511">
        <v>1.86813</v>
      </c>
      <c r="IE511">
        <v>1.86788</v>
      </c>
      <c r="IF511">
        <v>1.86905</v>
      </c>
      <c r="IG511">
        <v>1.86981</v>
      </c>
      <c r="IH511">
        <v>1.86593</v>
      </c>
      <c r="II511">
        <v>1.86698</v>
      </c>
      <c r="IJ511">
        <v>1.8684</v>
      </c>
      <c r="IK511">
        <v>5</v>
      </c>
      <c r="IL511">
        <v>0</v>
      </c>
      <c r="IM511">
        <v>0</v>
      </c>
      <c r="IN511">
        <v>0</v>
      </c>
      <c r="IO511" t="s">
        <v>441</v>
      </c>
      <c r="IP511" t="s">
        <v>442</v>
      </c>
      <c r="IQ511" t="s">
        <v>443</v>
      </c>
      <c r="IR511" t="s">
        <v>443</v>
      </c>
      <c r="IS511" t="s">
        <v>443</v>
      </c>
      <c r="IT511" t="s">
        <v>443</v>
      </c>
      <c r="IU511">
        <v>0</v>
      </c>
      <c r="IV511">
        <v>100</v>
      </c>
      <c r="IW511">
        <v>100</v>
      </c>
      <c r="IX511">
        <v>1.097</v>
      </c>
      <c r="IY511">
        <v>0.3152</v>
      </c>
      <c r="IZ511">
        <v>1.09748391826392</v>
      </c>
      <c r="JA511">
        <v>0</v>
      </c>
      <c r="JB511">
        <v>0</v>
      </c>
      <c r="JC511">
        <v>0</v>
      </c>
      <c r="JD511">
        <v>0.315191680746845</v>
      </c>
      <c r="JE511">
        <v>0</v>
      </c>
      <c r="JF511">
        <v>0</v>
      </c>
      <c r="JG511">
        <v>0</v>
      </c>
      <c r="JH511">
        <v>5</v>
      </c>
      <c r="JI511">
        <v>2273</v>
      </c>
      <c r="JJ511">
        <v>0</v>
      </c>
      <c r="JK511">
        <v>25</v>
      </c>
      <c r="JL511">
        <v>29356929.6</v>
      </c>
      <c r="JM511">
        <v>29356929.6</v>
      </c>
      <c r="JN511">
        <v>0.557861</v>
      </c>
      <c r="JO511">
        <v>2.64648</v>
      </c>
      <c r="JP511">
        <v>1.54785</v>
      </c>
      <c r="JQ511">
        <v>2.31689</v>
      </c>
      <c r="JR511">
        <v>1.64673</v>
      </c>
      <c r="JS511">
        <v>2.30835</v>
      </c>
      <c r="JT511">
        <v>33.8961</v>
      </c>
      <c r="JU511">
        <v>24.1838</v>
      </c>
      <c r="JV511">
        <v>18</v>
      </c>
      <c r="JW511">
        <v>496.34</v>
      </c>
      <c r="JX511">
        <v>395.393</v>
      </c>
      <c r="JY511">
        <v>38.3468</v>
      </c>
      <c r="JZ511">
        <v>44.9044</v>
      </c>
      <c r="KA511">
        <v>30.0024</v>
      </c>
      <c r="KB511">
        <v>44.4005</v>
      </c>
      <c r="KC511">
        <v>44.28</v>
      </c>
      <c r="KD511">
        <v>11.1379</v>
      </c>
      <c r="KE511">
        <v>0</v>
      </c>
      <c r="KF511">
        <v>100</v>
      </c>
      <c r="KG511">
        <v>38.3498</v>
      </c>
      <c r="KH511">
        <v>183.22</v>
      </c>
      <c r="KI511">
        <v>34.6858</v>
      </c>
      <c r="KJ511">
        <v>94.2356</v>
      </c>
      <c r="KK511">
        <v>91.2723</v>
      </c>
    </row>
    <row r="512" spans="1:297">
      <c r="A512">
        <v>496</v>
      </c>
      <c r="B512">
        <v>1761415780.1</v>
      </c>
      <c r="C512">
        <v>7599.09999990463</v>
      </c>
      <c r="D512" t="s">
        <v>1439</v>
      </c>
      <c r="E512" t="s">
        <v>1440</v>
      </c>
      <c r="F512">
        <v>5</v>
      </c>
      <c r="G512" t="s">
        <v>1410</v>
      </c>
      <c r="H512" t="s">
        <v>436</v>
      </c>
      <c r="I512">
        <v>1761415771.94615</v>
      </c>
      <c r="J512">
        <f>(K512)/1000</f>
        <v>0</v>
      </c>
      <c r="K512">
        <f>IF(DP512, AN512, AH512)</f>
        <v>0</v>
      </c>
      <c r="L512">
        <f>IF(DP512, AI512, AG512)</f>
        <v>0</v>
      </c>
      <c r="M512">
        <f>DR512 - IF(AU512&gt;1, L512*DL512*100.0/(AW512), 0)</f>
        <v>0</v>
      </c>
      <c r="N512">
        <f>((T512-J512/2)*M512-L512)/(T512+J512/2)</f>
        <v>0</v>
      </c>
      <c r="O512">
        <f>N512*(DY512+DZ512)/1000.0</f>
        <v>0</v>
      </c>
      <c r="P512">
        <f>(DR512 - IF(AU512&gt;1, L512*DL512*100.0/(AW512), 0))*(DY512+DZ512)/1000.0</f>
        <v>0</v>
      </c>
      <c r="Q512">
        <f>2.0/((1/S512-1/R512)+SIGN(S512)*SQRT((1/S512-1/R512)*(1/S512-1/R512) + 4*DM512/((DM512+1)*(DM512+1))*(2*1/S512*1/R512-1/R512*1/R512)))</f>
        <v>0</v>
      </c>
      <c r="R512">
        <f>IF(LEFT(DN512,1)&lt;&gt;"0",IF(LEFT(DN512,1)="1",3.0,DO512),$D$5+$E$5*(EF512*DY512/($K$5*1000))+$F$5*(EF512*DY512/($K$5*1000))*MAX(MIN(DL512,$J$5),$I$5)*MAX(MIN(DL512,$J$5),$I$5)+$G$5*MAX(MIN(DL512,$J$5),$I$5)*(EF512*DY512/($K$5*1000))+$H$5*(EF512*DY512/($K$5*1000))*(EF512*DY512/($K$5*1000)))</f>
        <v>0</v>
      </c>
      <c r="S512">
        <f>J512*(1000-(1000*0.61365*exp(17.502*W512/(240.97+W512))/(DY512+DZ512)+DT512)/2)/(1000*0.61365*exp(17.502*W512/(240.97+W512))/(DY512+DZ512)-DT512)</f>
        <v>0</v>
      </c>
      <c r="T512">
        <f>1/((DM512+1)/(Q512/1.6)+1/(R512/1.37)) + DM512/((DM512+1)/(Q512/1.6) + DM512/(R512/1.37))</f>
        <v>0</v>
      </c>
      <c r="U512">
        <f>(DH512*DK512)</f>
        <v>0</v>
      </c>
      <c r="V512">
        <f>(EA512+(U512+2*0.95*5.67E-8*(((EA512+$B$7)+273)^4-(EA512+273)^4)-44100*J512)/(1.84*29.3*R512+8*0.95*5.67E-8*(EA512+273)^3))</f>
        <v>0</v>
      </c>
      <c r="W512">
        <f>($C$7*EB512+$D$7*EC512+$E$7*V512)</f>
        <v>0</v>
      </c>
      <c r="X512">
        <f>0.61365*exp(17.502*W512/(240.97+W512))</f>
        <v>0</v>
      </c>
      <c r="Y512">
        <f>(Z512/AA512*100)</f>
        <v>0</v>
      </c>
      <c r="Z512">
        <f>DT512*(DY512+DZ512)/1000</f>
        <v>0</v>
      </c>
      <c r="AA512">
        <f>0.61365*exp(17.502*EA512/(240.97+EA512))</f>
        <v>0</v>
      </c>
      <c r="AB512">
        <f>(X512-DT512*(DY512+DZ512)/1000)</f>
        <v>0</v>
      </c>
      <c r="AC512">
        <f>(-J512*44100)</f>
        <v>0</v>
      </c>
      <c r="AD512">
        <f>2*29.3*R512*0.92*(EA512-W512)</f>
        <v>0</v>
      </c>
      <c r="AE512">
        <f>2*0.95*5.67E-8*(((EA512+$B$7)+273)^4-(W512+273)^4)</f>
        <v>0</v>
      </c>
      <c r="AF512">
        <f>U512+AE512+AC512+AD512</f>
        <v>0</v>
      </c>
      <c r="AG512">
        <f>DX512*AU512*(DS512-DR512*(1000-AU512*DU512)/(1000-AU512*DT512))/(100*DL512)</f>
        <v>0</v>
      </c>
      <c r="AH512">
        <f>1000*DX512*AU512*(DT512-DU512)/(100*DL512*(1000-AU512*DT512))</f>
        <v>0</v>
      </c>
      <c r="AI512">
        <f>(AJ512 - AK512 - DY512*1E3/(8.314*(EA512+273.15)) * AM512/DX512 * AL512) * DX512/(100*DL512) * (1000 - DU512)/1000</f>
        <v>0</v>
      </c>
      <c r="AJ512">
        <v>205.734603340947</v>
      </c>
      <c r="AK512">
        <v>216.8704</v>
      </c>
      <c r="AL512">
        <v>-3.39734697406848</v>
      </c>
      <c r="AM512">
        <v>65.0585855689231</v>
      </c>
      <c r="AN512">
        <f>(AP512 - AO512 + DY512*1E3/(8.314*(EA512+273.15)) * AR512/DX512 * AQ512) * DX512/(100*DL512) * 1000/(1000 - AP512)</f>
        <v>0</v>
      </c>
      <c r="AO512">
        <v>25.1419857243668</v>
      </c>
      <c r="AP512">
        <v>32.9823812121212</v>
      </c>
      <c r="AQ512">
        <v>0.00521918520597783</v>
      </c>
      <c r="AR512">
        <v>110.688087326867</v>
      </c>
      <c r="AS512">
        <v>0</v>
      </c>
      <c r="AT512">
        <v>0</v>
      </c>
      <c r="AU512">
        <f>IF(AS512*$H$13&gt;=AW512,1.0,(AW512/(AW512-AS512*$H$13)))</f>
        <v>0</v>
      </c>
      <c r="AV512">
        <f>(AU512-1)*100</f>
        <v>0</v>
      </c>
      <c r="AW512">
        <f>MAX(0,($B$13+$C$13*EF512)/(1+$D$13*EF512)*DY512/(EA512+273)*$E$13)</f>
        <v>0</v>
      </c>
      <c r="AX512" t="s">
        <v>437</v>
      </c>
      <c r="AY512" t="s">
        <v>437</v>
      </c>
      <c r="AZ512">
        <v>0</v>
      </c>
      <c r="BA512">
        <v>0</v>
      </c>
      <c r="BB512">
        <f>1-AZ512/BA512</f>
        <v>0</v>
      </c>
      <c r="BC512">
        <v>0</v>
      </c>
      <c r="BD512" t="s">
        <v>437</v>
      </c>
      <c r="BE512" t="s">
        <v>437</v>
      </c>
      <c r="BF512">
        <v>0</v>
      </c>
      <c r="BG512">
        <v>0</v>
      </c>
      <c r="BH512">
        <f>1-BF512/BG512</f>
        <v>0</v>
      </c>
      <c r="BI512">
        <v>0.5</v>
      </c>
      <c r="BJ512">
        <f>DI512</f>
        <v>0</v>
      </c>
      <c r="BK512">
        <f>L512</f>
        <v>0</v>
      </c>
      <c r="BL512">
        <f>BH512*BI512*BJ512</f>
        <v>0</v>
      </c>
      <c r="BM512">
        <f>(BK512-BC512)/BJ512</f>
        <v>0</v>
      </c>
      <c r="BN512">
        <f>(BA512-BG512)/BG512</f>
        <v>0</v>
      </c>
      <c r="BO512">
        <f>AZ512/(BB512+AZ512/BG512)</f>
        <v>0</v>
      </c>
      <c r="BP512" t="s">
        <v>437</v>
      </c>
      <c r="BQ512">
        <v>0</v>
      </c>
      <c r="BR512">
        <f>IF(BQ512&lt;&gt;0, BQ512, BO512)</f>
        <v>0</v>
      </c>
      <c r="BS512">
        <f>1-BR512/BG512</f>
        <v>0</v>
      </c>
      <c r="BT512">
        <f>(BG512-BF512)/(BG512-BR512)</f>
        <v>0</v>
      </c>
      <c r="BU512">
        <f>(BA512-BG512)/(BA512-BR512)</f>
        <v>0</v>
      </c>
      <c r="BV512">
        <f>(BG512-BF512)/(BG512-AZ512)</f>
        <v>0</v>
      </c>
      <c r="BW512">
        <f>(BA512-BG512)/(BA512-AZ512)</f>
        <v>0</v>
      </c>
      <c r="BX512">
        <f>(BT512*BR512/BF512)</f>
        <v>0</v>
      </c>
      <c r="BY512">
        <f>(1-BX512)</f>
        <v>0</v>
      </c>
      <c r="DH512">
        <f>$B$11*EG512+$C$11*EH512+$F$11*ES512*(1-EV512)</f>
        <v>0</v>
      </c>
      <c r="DI512">
        <f>DH512*DJ512</f>
        <v>0</v>
      </c>
      <c r="DJ512">
        <f>($B$11*$D$9+$C$11*$D$9+$F$11*((FF512+EX512)/MAX(FF512+EX512+FG512, 0.1)*$I$9+FG512/MAX(FF512+EX512+FG512, 0.1)*$J$9))/($B$11+$C$11+$F$11)</f>
        <v>0</v>
      </c>
      <c r="DK512">
        <f>($B$11*$K$9+$C$11*$K$9+$F$11*((FF512+EX512)/MAX(FF512+EX512+FG512, 0.1)*$P$9+FG512/MAX(FF512+EX512+FG512, 0.1)*$Q$9))/($B$11+$C$11+$F$11)</f>
        <v>0</v>
      </c>
      <c r="DL512">
        <v>6</v>
      </c>
      <c r="DM512">
        <v>0.5</v>
      </c>
      <c r="DN512" t="s">
        <v>438</v>
      </c>
      <c r="DO512">
        <v>2</v>
      </c>
      <c r="DP512" t="b">
        <v>1</v>
      </c>
      <c r="DQ512">
        <v>1761415771.94615</v>
      </c>
      <c r="DR512">
        <v>232.895615384615</v>
      </c>
      <c r="DS512">
        <v>216.745230769231</v>
      </c>
      <c r="DT512">
        <v>32.9518538461538</v>
      </c>
      <c r="DU512">
        <v>25.1500538461538</v>
      </c>
      <c r="DV512">
        <v>231.798307692308</v>
      </c>
      <c r="DW512">
        <v>32.6366615384615</v>
      </c>
      <c r="DX512">
        <v>500.020153846154</v>
      </c>
      <c r="DY512">
        <v>90.2882076923077</v>
      </c>
      <c r="DZ512">
        <v>0.0368520923076923</v>
      </c>
      <c r="EA512">
        <v>42.7924307692308</v>
      </c>
      <c r="EB512">
        <v>42.0061846153846</v>
      </c>
      <c r="EC512">
        <v>999.9</v>
      </c>
      <c r="ED512">
        <v>0</v>
      </c>
      <c r="EE512">
        <v>0</v>
      </c>
      <c r="EF512">
        <v>9992.92461538462</v>
      </c>
      <c r="EG512">
        <v>0</v>
      </c>
      <c r="EH512">
        <v>1207.38461538462</v>
      </c>
      <c r="EI512">
        <v>16.1505538461538</v>
      </c>
      <c r="EJ512">
        <v>240.831230769231</v>
      </c>
      <c r="EK512">
        <v>222.337</v>
      </c>
      <c r="EL512">
        <v>7.80180615384615</v>
      </c>
      <c r="EM512">
        <v>216.745230769231</v>
      </c>
      <c r="EN512">
        <v>25.1500538461538</v>
      </c>
      <c r="EO512">
        <v>2.97516615384615</v>
      </c>
      <c r="EP512">
        <v>2.27075230769231</v>
      </c>
      <c r="EQ512">
        <v>23.8895692307692</v>
      </c>
      <c r="ER512">
        <v>19.4704076923077</v>
      </c>
      <c r="ES512">
        <v>1199.99230769231</v>
      </c>
      <c r="ET512">
        <v>0.966993615384615</v>
      </c>
      <c r="EU512">
        <v>0.0330064615384615</v>
      </c>
      <c r="EV512">
        <v>0</v>
      </c>
      <c r="EW512">
        <v>1281.92615384615</v>
      </c>
      <c r="EX512">
        <v>5.00059</v>
      </c>
      <c r="EY512">
        <v>16013.0615384615</v>
      </c>
      <c r="EZ512">
        <v>10358.6384615385</v>
      </c>
      <c r="FA512">
        <v>54.0381538461538</v>
      </c>
      <c r="FB512">
        <v>55.5478461538462</v>
      </c>
      <c r="FC512">
        <v>54.1488461538462</v>
      </c>
      <c r="FD512">
        <v>55.2881538461538</v>
      </c>
      <c r="FE512">
        <v>55.3652307692308</v>
      </c>
      <c r="FF512">
        <v>1155.54692307692</v>
      </c>
      <c r="FG512">
        <v>39.4453846153846</v>
      </c>
      <c r="FH512">
        <v>0</v>
      </c>
      <c r="FI512">
        <v>1761415740.7</v>
      </c>
      <c r="FJ512">
        <v>0</v>
      </c>
      <c r="FK512">
        <v>1280.276</v>
      </c>
      <c r="FL512">
        <v>-82.015384622111</v>
      </c>
      <c r="FM512">
        <v>-990.623077022758</v>
      </c>
      <c r="FN512">
        <v>15993.06</v>
      </c>
      <c r="FO512">
        <v>15</v>
      </c>
      <c r="FP512">
        <v>0</v>
      </c>
      <c r="FQ512" t="s">
        <v>439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15.77651</v>
      </c>
      <c r="GD512">
        <v>8.69442406015037</v>
      </c>
      <c r="GE512">
        <v>0.935153009351946</v>
      </c>
      <c r="GF512">
        <v>0</v>
      </c>
      <c r="GG512">
        <v>1285.38823529412</v>
      </c>
      <c r="GH512">
        <v>-78.5399541707345</v>
      </c>
      <c r="GI512">
        <v>7.71137870887532</v>
      </c>
      <c r="GJ512">
        <v>-1</v>
      </c>
      <c r="GK512">
        <v>7.7919955</v>
      </c>
      <c r="GL512">
        <v>0.265087669172918</v>
      </c>
      <c r="GM512">
        <v>0.0257634754012342</v>
      </c>
      <c r="GN512">
        <v>0</v>
      </c>
      <c r="GO512">
        <v>0</v>
      </c>
      <c r="GP512">
        <v>2</v>
      </c>
      <c r="GQ512" t="s">
        <v>473</v>
      </c>
      <c r="GR512">
        <v>3.12906</v>
      </c>
      <c r="GS512">
        <v>2.71461</v>
      </c>
      <c r="GT512">
        <v>0.0474594</v>
      </c>
      <c r="GU512">
        <v>0.0443548</v>
      </c>
      <c r="GV512">
        <v>0.124678</v>
      </c>
      <c r="GW512">
        <v>0.103087</v>
      </c>
      <c r="GX512">
        <v>34790.4</v>
      </c>
      <c r="GY512">
        <v>37054.9</v>
      </c>
      <c r="GZ512">
        <v>33133.5</v>
      </c>
      <c r="HA512">
        <v>35197</v>
      </c>
      <c r="HB512">
        <v>41259.8</v>
      </c>
      <c r="HC512">
        <v>45446.7</v>
      </c>
      <c r="HD512">
        <v>51935.2</v>
      </c>
      <c r="HE512">
        <v>56377.5</v>
      </c>
      <c r="HF512">
        <v>1.76147</v>
      </c>
      <c r="HG512">
        <v>1.6172</v>
      </c>
      <c r="HH512">
        <v>-0.00735372</v>
      </c>
      <c r="HI512">
        <v>0</v>
      </c>
      <c r="HJ512">
        <v>42.1096</v>
      </c>
      <c r="HK512">
        <v>999.9</v>
      </c>
      <c r="HL512">
        <v>55.848</v>
      </c>
      <c r="HM512">
        <v>30.031</v>
      </c>
      <c r="HN512">
        <v>26.3976</v>
      </c>
      <c r="HO512">
        <v>60.4452</v>
      </c>
      <c r="HP512">
        <v>42.4519</v>
      </c>
      <c r="HQ512">
        <v>1</v>
      </c>
      <c r="HR512">
        <v>1.50951</v>
      </c>
      <c r="HS512">
        <v>2.85796</v>
      </c>
      <c r="HT512">
        <v>20.1059</v>
      </c>
      <c r="HU512">
        <v>5.19108</v>
      </c>
      <c r="HV512">
        <v>12.0099</v>
      </c>
      <c r="HW512">
        <v>4.9712</v>
      </c>
      <c r="HX512">
        <v>3.2949</v>
      </c>
      <c r="HY512">
        <v>9999</v>
      </c>
      <c r="HZ512">
        <v>9999</v>
      </c>
      <c r="IA512">
        <v>999.9</v>
      </c>
      <c r="IB512">
        <v>9999</v>
      </c>
      <c r="IC512">
        <v>1.86325</v>
      </c>
      <c r="ID512">
        <v>1.86813</v>
      </c>
      <c r="IE512">
        <v>1.86784</v>
      </c>
      <c r="IF512">
        <v>1.86905</v>
      </c>
      <c r="IG512">
        <v>1.86981</v>
      </c>
      <c r="IH512">
        <v>1.86591</v>
      </c>
      <c r="II512">
        <v>1.86697</v>
      </c>
      <c r="IJ512">
        <v>1.86842</v>
      </c>
      <c r="IK512">
        <v>5</v>
      </c>
      <c r="IL512">
        <v>0</v>
      </c>
      <c r="IM512">
        <v>0</v>
      </c>
      <c r="IN512">
        <v>0</v>
      </c>
      <c r="IO512" t="s">
        <v>441</v>
      </c>
      <c r="IP512" t="s">
        <v>442</v>
      </c>
      <c r="IQ512" t="s">
        <v>443</v>
      </c>
      <c r="IR512" t="s">
        <v>443</v>
      </c>
      <c r="IS512" t="s">
        <v>443</v>
      </c>
      <c r="IT512" t="s">
        <v>443</v>
      </c>
      <c r="IU512">
        <v>0</v>
      </c>
      <c r="IV512">
        <v>100</v>
      </c>
      <c r="IW512">
        <v>100</v>
      </c>
      <c r="IX512">
        <v>1.098</v>
      </c>
      <c r="IY512">
        <v>0.3152</v>
      </c>
      <c r="IZ512">
        <v>1.09748391826392</v>
      </c>
      <c r="JA512">
        <v>0</v>
      </c>
      <c r="JB512">
        <v>0</v>
      </c>
      <c r="JC512">
        <v>0</v>
      </c>
      <c r="JD512">
        <v>0.315191680746845</v>
      </c>
      <c r="JE512">
        <v>0</v>
      </c>
      <c r="JF512">
        <v>0</v>
      </c>
      <c r="JG512">
        <v>0</v>
      </c>
      <c r="JH512">
        <v>5</v>
      </c>
      <c r="JI512">
        <v>2273</v>
      </c>
      <c r="JJ512">
        <v>0</v>
      </c>
      <c r="JK512">
        <v>25</v>
      </c>
      <c r="JL512">
        <v>29356929.7</v>
      </c>
      <c r="JM512">
        <v>29356929.7</v>
      </c>
      <c r="JN512">
        <v>0.523682</v>
      </c>
      <c r="JO512">
        <v>2.64404</v>
      </c>
      <c r="JP512">
        <v>1.54785</v>
      </c>
      <c r="JQ512">
        <v>2.31689</v>
      </c>
      <c r="JR512">
        <v>1.64673</v>
      </c>
      <c r="JS512">
        <v>2.37183</v>
      </c>
      <c r="JT512">
        <v>33.9187</v>
      </c>
      <c r="JU512">
        <v>24.1926</v>
      </c>
      <c r="JV512">
        <v>18</v>
      </c>
      <c r="JW512">
        <v>496.239</v>
      </c>
      <c r="JX512">
        <v>395.192</v>
      </c>
      <c r="JY512">
        <v>38.3421</v>
      </c>
      <c r="JZ512">
        <v>44.9277</v>
      </c>
      <c r="KA512">
        <v>30.0024</v>
      </c>
      <c r="KB512">
        <v>44.4255</v>
      </c>
      <c r="KC512">
        <v>44.3023</v>
      </c>
      <c r="KD512">
        <v>10.5239</v>
      </c>
      <c r="KE512">
        <v>0</v>
      </c>
      <c r="KF512">
        <v>100</v>
      </c>
      <c r="KG512">
        <v>38.3471</v>
      </c>
      <c r="KH512">
        <v>162.87</v>
      </c>
      <c r="KI512">
        <v>34.6858</v>
      </c>
      <c r="KJ512">
        <v>94.2318</v>
      </c>
      <c r="KK512">
        <v>91.266</v>
      </c>
    </row>
    <row r="513" spans="1:297">
      <c r="A513">
        <v>497</v>
      </c>
      <c r="B513">
        <v>1761415785.1</v>
      </c>
      <c r="C513">
        <v>7604.09999990463</v>
      </c>
      <c r="D513" t="s">
        <v>1441</v>
      </c>
      <c r="E513" t="s">
        <v>1442</v>
      </c>
      <c r="F513">
        <v>5</v>
      </c>
      <c r="G513" t="s">
        <v>1410</v>
      </c>
      <c r="H513" t="s">
        <v>436</v>
      </c>
      <c r="I513">
        <v>1761415776.94615</v>
      </c>
      <c r="J513">
        <f>(K513)/1000</f>
        <v>0</v>
      </c>
      <c r="K513">
        <f>IF(DP513, AN513, AH513)</f>
        <v>0</v>
      </c>
      <c r="L513">
        <f>IF(DP513, AI513, AG513)</f>
        <v>0</v>
      </c>
      <c r="M513">
        <f>DR513 - IF(AU513&gt;1, L513*DL513*100.0/(AW513), 0)</f>
        <v>0</v>
      </c>
      <c r="N513">
        <f>((T513-J513/2)*M513-L513)/(T513+J513/2)</f>
        <v>0</v>
      </c>
      <c r="O513">
        <f>N513*(DY513+DZ513)/1000.0</f>
        <v>0</v>
      </c>
      <c r="P513">
        <f>(DR513 - IF(AU513&gt;1, L513*DL513*100.0/(AW513), 0))*(DY513+DZ513)/1000.0</f>
        <v>0</v>
      </c>
      <c r="Q513">
        <f>2.0/((1/S513-1/R513)+SIGN(S513)*SQRT((1/S513-1/R513)*(1/S513-1/R513) + 4*DM513/((DM513+1)*(DM513+1))*(2*1/S513*1/R513-1/R513*1/R513)))</f>
        <v>0</v>
      </c>
      <c r="R513">
        <f>IF(LEFT(DN513,1)&lt;&gt;"0",IF(LEFT(DN513,1)="1",3.0,DO513),$D$5+$E$5*(EF513*DY513/($K$5*1000))+$F$5*(EF513*DY513/($K$5*1000))*MAX(MIN(DL513,$J$5),$I$5)*MAX(MIN(DL513,$J$5),$I$5)+$G$5*MAX(MIN(DL513,$J$5),$I$5)*(EF513*DY513/($K$5*1000))+$H$5*(EF513*DY513/($K$5*1000))*(EF513*DY513/($K$5*1000)))</f>
        <v>0</v>
      </c>
      <c r="S513">
        <f>J513*(1000-(1000*0.61365*exp(17.502*W513/(240.97+W513))/(DY513+DZ513)+DT513)/2)/(1000*0.61365*exp(17.502*W513/(240.97+W513))/(DY513+DZ513)-DT513)</f>
        <v>0</v>
      </c>
      <c r="T513">
        <f>1/((DM513+1)/(Q513/1.6)+1/(R513/1.37)) + DM513/((DM513+1)/(Q513/1.6) + DM513/(R513/1.37))</f>
        <v>0</v>
      </c>
      <c r="U513">
        <f>(DH513*DK513)</f>
        <v>0</v>
      </c>
      <c r="V513">
        <f>(EA513+(U513+2*0.95*5.67E-8*(((EA513+$B$7)+273)^4-(EA513+273)^4)-44100*J513)/(1.84*29.3*R513+8*0.95*5.67E-8*(EA513+273)^3))</f>
        <v>0</v>
      </c>
      <c r="W513">
        <f>($C$7*EB513+$D$7*EC513+$E$7*V513)</f>
        <v>0</v>
      </c>
      <c r="X513">
        <f>0.61365*exp(17.502*W513/(240.97+W513))</f>
        <v>0</v>
      </c>
      <c r="Y513">
        <f>(Z513/AA513*100)</f>
        <v>0</v>
      </c>
      <c r="Z513">
        <f>DT513*(DY513+DZ513)/1000</f>
        <v>0</v>
      </c>
      <c r="AA513">
        <f>0.61365*exp(17.502*EA513/(240.97+EA513))</f>
        <v>0</v>
      </c>
      <c r="AB513">
        <f>(X513-DT513*(DY513+DZ513)/1000)</f>
        <v>0</v>
      </c>
      <c r="AC513">
        <f>(-J513*44100)</f>
        <v>0</v>
      </c>
      <c r="AD513">
        <f>2*29.3*R513*0.92*(EA513-W513)</f>
        <v>0</v>
      </c>
      <c r="AE513">
        <f>2*0.95*5.67E-8*(((EA513+$B$7)+273)^4-(W513+273)^4)</f>
        <v>0</v>
      </c>
      <c r="AF513">
        <f>U513+AE513+AC513+AD513</f>
        <v>0</v>
      </c>
      <c r="AG513">
        <f>DX513*AU513*(DS513-DR513*(1000-AU513*DU513)/(1000-AU513*DT513))/(100*DL513)</f>
        <v>0</v>
      </c>
      <c r="AH513">
        <f>1000*DX513*AU513*(DT513-DU513)/(100*DL513*(1000-AU513*DT513))</f>
        <v>0</v>
      </c>
      <c r="AI513">
        <f>(AJ513 - AK513 - DY513*1E3/(8.314*(EA513+273.15)) * AM513/DX513 * AL513) * DX513/(100*DL513) * (1000 - DU513)/1000</f>
        <v>0</v>
      </c>
      <c r="AJ513">
        <v>189.564357185159</v>
      </c>
      <c r="AK513">
        <v>200.702151515151</v>
      </c>
      <c r="AL513">
        <v>-3.22198146380172</v>
      </c>
      <c r="AM513">
        <v>65.0585855689231</v>
      </c>
      <c r="AN513">
        <f>(AP513 - AO513 + DY513*1E3/(8.314*(EA513+273.15)) * AR513/DX513 * AQ513) * DX513/(100*DL513) * 1000/(1000 - AP513)</f>
        <v>0</v>
      </c>
      <c r="AO513">
        <v>25.1357672835808</v>
      </c>
      <c r="AP513">
        <v>33.0089872727273</v>
      </c>
      <c r="AQ513">
        <v>0.00569450677580817</v>
      </c>
      <c r="AR513">
        <v>110.688087326867</v>
      </c>
      <c r="AS513">
        <v>0</v>
      </c>
      <c r="AT513">
        <v>0</v>
      </c>
      <c r="AU513">
        <f>IF(AS513*$H$13&gt;=AW513,1.0,(AW513/(AW513-AS513*$H$13)))</f>
        <v>0</v>
      </c>
      <c r="AV513">
        <f>(AU513-1)*100</f>
        <v>0</v>
      </c>
      <c r="AW513">
        <f>MAX(0,($B$13+$C$13*EF513)/(1+$D$13*EF513)*DY513/(EA513+273)*$E$13)</f>
        <v>0</v>
      </c>
      <c r="AX513" t="s">
        <v>437</v>
      </c>
      <c r="AY513" t="s">
        <v>437</v>
      </c>
      <c r="AZ513">
        <v>0</v>
      </c>
      <c r="BA513">
        <v>0</v>
      </c>
      <c r="BB513">
        <f>1-AZ513/BA513</f>
        <v>0</v>
      </c>
      <c r="BC513">
        <v>0</v>
      </c>
      <c r="BD513" t="s">
        <v>437</v>
      </c>
      <c r="BE513" t="s">
        <v>437</v>
      </c>
      <c r="BF513">
        <v>0</v>
      </c>
      <c r="BG513">
        <v>0</v>
      </c>
      <c r="BH513">
        <f>1-BF513/BG513</f>
        <v>0</v>
      </c>
      <c r="BI513">
        <v>0.5</v>
      </c>
      <c r="BJ513">
        <f>DI513</f>
        <v>0</v>
      </c>
      <c r="BK513">
        <f>L513</f>
        <v>0</v>
      </c>
      <c r="BL513">
        <f>BH513*BI513*BJ513</f>
        <v>0</v>
      </c>
      <c r="BM513">
        <f>(BK513-BC513)/BJ513</f>
        <v>0</v>
      </c>
      <c r="BN513">
        <f>(BA513-BG513)/BG513</f>
        <v>0</v>
      </c>
      <c r="BO513">
        <f>AZ513/(BB513+AZ513/BG513)</f>
        <v>0</v>
      </c>
      <c r="BP513" t="s">
        <v>437</v>
      </c>
      <c r="BQ513">
        <v>0</v>
      </c>
      <c r="BR513">
        <f>IF(BQ513&lt;&gt;0, BQ513, BO513)</f>
        <v>0</v>
      </c>
      <c r="BS513">
        <f>1-BR513/BG513</f>
        <v>0</v>
      </c>
      <c r="BT513">
        <f>(BG513-BF513)/(BG513-BR513)</f>
        <v>0</v>
      </c>
      <c r="BU513">
        <f>(BA513-BG513)/(BA513-BR513)</f>
        <v>0</v>
      </c>
      <c r="BV513">
        <f>(BG513-BF513)/(BG513-AZ513)</f>
        <v>0</v>
      </c>
      <c r="BW513">
        <f>(BA513-BG513)/(BA513-AZ513)</f>
        <v>0</v>
      </c>
      <c r="BX513">
        <f>(BT513*BR513/BF513)</f>
        <v>0</v>
      </c>
      <c r="BY513">
        <f>(1-BX513)</f>
        <v>0</v>
      </c>
      <c r="DH513">
        <f>$B$11*EG513+$C$11*EH513+$F$11*ES513*(1-EV513)</f>
        <v>0</v>
      </c>
      <c r="DI513">
        <f>DH513*DJ513</f>
        <v>0</v>
      </c>
      <c r="DJ513">
        <f>($B$11*$D$9+$C$11*$D$9+$F$11*((FF513+EX513)/MAX(FF513+EX513+FG513, 0.1)*$I$9+FG513/MAX(FF513+EX513+FG513, 0.1)*$J$9))/($B$11+$C$11+$F$11)</f>
        <v>0</v>
      </c>
      <c r="DK513">
        <f>($B$11*$K$9+$C$11*$K$9+$F$11*((FF513+EX513)/MAX(FF513+EX513+FG513, 0.1)*$P$9+FG513/MAX(FF513+EX513+FG513, 0.1)*$Q$9))/($B$11+$C$11+$F$11)</f>
        <v>0</v>
      </c>
      <c r="DL513">
        <v>6</v>
      </c>
      <c r="DM513">
        <v>0.5</v>
      </c>
      <c r="DN513" t="s">
        <v>438</v>
      </c>
      <c r="DO513">
        <v>2</v>
      </c>
      <c r="DP513" t="b">
        <v>1</v>
      </c>
      <c r="DQ513">
        <v>1761415776.94615</v>
      </c>
      <c r="DR513">
        <v>216.830538461538</v>
      </c>
      <c r="DS513">
        <v>200.385384615385</v>
      </c>
      <c r="DT513">
        <v>32.9719692307692</v>
      </c>
      <c r="DU513">
        <v>25.1435307692308</v>
      </c>
      <c r="DV513">
        <v>215.733230769231</v>
      </c>
      <c r="DW513">
        <v>32.6567769230769</v>
      </c>
      <c r="DX513">
        <v>500.010769230769</v>
      </c>
      <c r="DY513">
        <v>90.2900076923077</v>
      </c>
      <c r="DZ513">
        <v>0.0368575615384615</v>
      </c>
      <c r="EA513">
        <v>42.7893538461538</v>
      </c>
      <c r="EB513">
        <v>42.0011923076923</v>
      </c>
      <c r="EC513">
        <v>999.9</v>
      </c>
      <c r="ED513">
        <v>0</v>
      </c>
      <c r="EE513">
        <v>0</v>
      </c>
      <c r="EF513">
        <v>9992.25692307692</v>
      </c>
      <c r="EG513">
        <v>0</v>
      </c>
      <c r="EH513">
        <v>1207.22692307692</v>
      </c>
      <c r="EI513">
        <v>16.4452384615385</v>
      </c>
      <c r="EJ513">
        <v>224.223384615385</v>
      </c>
      <c r="EK513">
        <v>205.553769230769</v>
      </c>
      <c r="EL513">
        <v>7.82844461538462</v>
      </c>
      <c r="EM513">
        <v>200.385384615385</v>
      </c>
      <c r="EN513">
        <v>25.1435307692308</v>
      </c>
      <c r="EO513">
        <v>2.97704076923077</v>
      </c>
      <c r="EP513">
        <v>2.27020769230769</v>
      </c>
      <c r="EQ513">
        <v>23.9000384615385</v>
      </c>
      <c r="ER513">
        <v>19.4665461538462</v>
      </c>
      <c r="ES513">
        <v>1200.04615384615</v>
      </c>
      <c r="ET513">
        <v>0.966991846153846</v>
      </c>
      <c r="EU513">
        <v>0.0330081</v>
      </c>
      <c r="EV513">
        <v>0</v>
      </c>
      <c r="EW513">
        <v>1274.99538461538</v>
      </c>
      <c r="EX513">
        <v>5.00059</v>
      </c>
      <c r="EY513">
        <v>15929.7846153846</v>
      </c>
      <c r="EZ513">
        <v>10359.0923076923</v>
      </c>
      <c r="FA513">
        <v>54.0766153846154</v>
      </c>
      <c r="FB513">
        <v>55.5863076923077</v>
      </c>
      <c r="FC513">
        <v>54.1776153846154</v>
      </c>
      <c r="FD513">
        <v>55.3266153846154</v>
      </c>
      <c r="FE513">
        <v>55.3988461538462</v>
      </c>
      <c r="FF513">
        <v>1155.59615384615</v>
      </c>
      <c r="FG513">
        <v>39.45</v>
      </c>
      <c r="FH513">
        <v>0</v>
      </c>
      <c r="FI513">
        <v>1761415745.5</v>
      </c>
      <c r="FJ513">
        <v>0</v>
      </c>
      <c r="FK513">
        <v>1273.4712</v>
      </c>
      <c r="FL513">
        <v>-88.2307691082944</v>
      </c>
      <c r="FM513">
        <v>-1063.58461403065</v>
      </c>
      <c r="FN513">
        <v>15910.5</v>
      </c>
      <c r="FO513">
        <v>15</v>
      </c>
      <c r="FP513">
        <v>0</v>
      </c>
      <c r="FQ513" t="s">
        <v>439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16.2680904761905</v>
      </c>
      <c r="GD513">
        <v>4.8481324675325</v>
      </c>
      <c r="GE513">
        <v>0.632410360977113</v>
      </c>
      <c r="GF513">
        <v>0</v>
      </c>
      <c r="GG513">
        <v>1278.89088235294</v>
      </c>
      <c r="GH513">
        <v>-83.5760122235301</v>
      </c>
      <c r="GI513">
        <v>8.20653984821113</v>
      </c>
      <c r="GJ513">
        <v>-1</v>
      </c>
      <c r="GK513">
        <v>7.81447142857143</v>
      </c>
      <c r="GL513">
        <v>0.31984363636364</v>
      </c>
      <c r="GM513">
        <v>0.0325490471348664</v>
      </c>
      <c r="GN513">
        <v>0</v>
      </c>
      <c r="GO513">
        <v>0</v>
      </c>
      <c r="GP513">
        <v>2</v>
      </c>
      <c r="GQ513" t="s">
        <v>473</v>
      </c>
      <c r="GR513">
        <v>3.12907</v>
      </c>
      <c r="GS513">
        <v>2.71492</v>
      </c>
      <c r="GT513">
        <v>0.0442147</v>
      </c>
      <c r="GU513">
        <v>0.0409484</v>
      </c>
      <c r="GV513">
        <v>0.124758</v>
      </c>
      <c r="GW513">
        <v>0.103065</v>
      </c>
      <c r="GX513">
        <v>34906.5</v>
      </c>
      <c r="GY513">
        <v>37183.9</v>
      </c>
      <c r="GZ513">
        <v>33131.6</v>
      </c>
      <c r="HA513">
        <v>35194.4</v>
      </c>
      <c r="HB513">
        <v>41254.1</v>
      </c>
      <c r="HC513">
        <v>45444.6</v>
      </c>
      <c r="HD513">
        <v>51932.8</v>
      </c>
      <c r="HE513">
        <v>56374</v>
      </c>
      <c r="HF513">
        <v>1.76147</v>
      </c>
      <c r="HG513">
        <v>1.6172</v>
      </c>
      <c r="HH513">
        <v>-0.00795349</v>
      </c>
      <c r="HI513">
        <v>0</v>
      </c>
      <c r="HJ513">
        <v>42.1235</v>
      </c>
      <c r="HK513">
        <v>999.9</v>
      </c>
      <c r="HL513">
        <v>55.799</v>
      </c>
      <c r="HM513">
        <v>30.011</v>
      </c>
      <c r="HN513">
        <v>26.3448</v>
      </c>
      <c r="HO513">
        <v>60.6052</v>
      </c>
      <c r="HP513">
        <v>42.472</v>
      </c>
      <c r="HQ513">
        <v>1</v>
      </c>
      <c r="HR513">
        <v>1.51175</v>
      </c>
      <c r="HS513">
        <v>0.0294608</v>
      </c>
      <c r="HT513">
        <v>20.0973</v>
      </c>
      <c r="HU513">
        <v>5.19108</v>
      </c>
      <c r="HV513">
        <v>12.0099</v>
      </c>
      <c r="HW513">
        <v>4.9715</v>
      </c>
      <c r="HX513">
        <v>3.29497</v>
      </c>
      <c r="HY513">
        <v>9999</v>
      </c>
      <c r="HZ513">
        <v>9999</v>
      </c>
      <c r="IA513">
        <v>999.9</v>
      </c>
      <c r="IB513">
        <v>9999</v>
      </c>
      <c r="IC513">
        <v>1.86325</v>
      </c>
      <c r="ID513">
        <v>1.86813</v>
      </c>
      <c r="IE513">
        <v>1.86784</v>
      </c>
      <c r="IF513">
        <v>1.86905</v>
      </c>
      <c r="IG513">
        <v>1.86981</v>
      </c>
      <c r="IH513">
        <v>1.86592</v>
      </c>
      <c r="II513">
        <v>1.86698</v>
      </c>
      <c r="IJ513">
        <v>1.86844</v>
      </c>
      <c r="IK513">
        <v>5</v>
      </c>
      <c r="IL513">
        <v>0</v>
      </c>
      <c r="IM513">
        <v>0</v>
      </c>
      <c r="IN513">
        <v>0</v>
      </c>
      <c r="IO513" t="s">
        <v>441</v>
      </c>
      <c r="IP513" t="s">
        <v>442</v>
      </c>
      <c r="IQ513" t="s">
        <v>443</v>
      </c>
      <c r="IR513" t="s">
        <v>443</v>
      </c>
      <c r="IS513" t="s">
        <v>443</v>
      </c>
      <c r="IT513" t="s">
        <v>443</v>
      </c>
      <c r="IU513">
        <v>0</v>
      </c>
      <c r="IV513">
        <v>100</v>
      </c>
      <c r="IW513">
        <v>100</v>
      </c>
      <c r="IX513">
        <v>1.098</v>
      </c>
      <c r="IY513">
        <v>0.3152</v>
      </c>
      <c r="IZ513">
        <v>1.09748391826392</v>
      </c>
      <c r="JA513">
        <v>0</v>
      </c>
      <c r="JB513">
        <v>0</v>
      </c>
      <c r="JC513">
        <v>0</v>
      </c>
      <c r="JD513">
        <v>0.315191680746845</v>
      </c>
      <c r="JE513">
        <v>0</v>
      </c>
      <c r="JF513">
        <v>0</v>
      </c>
      <c r="JG513">
        <v>0</v>
      </c>
      <c r="JH513">
        <v>5</v>
      </c>
      <c r="JI513">
        <v>2273</v>
      </c>
      <c r="JJ513">
        <v>0</v>
      </c>
      <c r="JK513">
        <v>25</v>
      </c>
      <c r="JL513">
        <v>29356929.8</v>
      </c>
      <c r="JM513">
        <v>29356929.8</v>
      </c>
      <c r="JN513">
        <v>0.490723</v>
      </c>
      <c r="JO513">
        <v>2.63916</v>
      </c>
      <c r="JP513">
        <v>1.54785</v>
      </c>
      <c r="JQ513">
        <v>2.31567</v>
      </c>
      <c r="JR513">
        <v>1.64673</v>
      </c>
      <c r="JS513">
        <v>2.36694</v>
      </c>
      <c r="JT513">
        <v>33.8961</v>
      </c>
      <c r="JU513">
        <v>24.1751</v>
      </c>
      <c r="JV513">
        <v>18</v>
      </c>
      <c r="JW513">
        <v>496.401</v>
      </c>
      <c r="JX513">
        <v>395.316</v>
      </c>
      <c r="JY513">
        <v>38.3899</v>
      </c>
      <c r="JZ513">
        <v>44.9577</v>
      </c>
      <c r="KA513">
        <v>30.0023</v>
      </c>
      <c r="KB513">
        <v>44.45</v>
      </c>
      <c r="KC513">
        <v>44.3265</v>
      </c>
      <c r="KD513">
        <v>9.80007</v>
      </c>
      <c r="KE513">
        <v>0</v>
      </c>
      <c r="KF513">
        <v>100</v>
      </c>
      <c r="KG513">
        <v>39.7174</v>
      </c>
      <c r="KH513">
        <v>149.337</v>
      </c>
      <c r="KI513">
        <v>34.6858</v>
      </c>
      <c r="KJ513">
        <v>94.227</v>
      </c>
      <c r="KK513">
        <v>91.2599</v>
      </c>
    </row>
    <row r="514" spans="1:297">
      <c r="A514">
        <v>498</v>
      </c>
      <c r="B514">
        <v>1761415790.1</v>
      </c>
      <c r="C514">
        <v>7609.09999990463</v>
      </c>
      <c r="D514" t="s">
        <v>1443</v>
      </c>
      <c r="E514" t="s">
        <v>1444</v>
      </c>
      <c r="F514">
        <v>5</v>
      </c>
      <c r="G514" t="s">
        <v>1410</v>
      </c>
      <c r="H514" t="s">
        <v>436</v>
      </c>
      <c r="I514">
        <v>1761415781.94615</v>
      </c>
      <c r="J514">
        <f>(K514)/1000</f>
        <v>0</v>
      </c>
      <c r="K514">
        <f>IF(DP514, AN514, AH514)</f>
        <v>0</v>
      </c>
      <c r="L514">
        <f>IF(DP514, AI514, AG514)</f>
        <v>0</v>
      </c>
      <c r="M514">
        <f>DR514 - IF(AU514&gt;1, L514*DL514*100.0/(AW514), 0)</f>
        <v>0</v>
      </c>
      <c r="N514">
        <f>((T514-J514/2)*M514-L514)/(T514+J514/2)</f>
        <v>0</v>
      </c>
      <c r="O514">
        <f>N514*(DY514+DZ514)/1000.0</f>
        <v>0</v>
      </c>
      <c r="P514">
        <f>(DR514 - IF(AU514&gt;1, L514*DL514*100.0/(AW514), 0))*(DY514+DZ514)/1000.0</f>
        <v>0</v>
      </c>
      <c r="Q514">
        <f>2.0/((1/S514-1/R514)+SIGN(S514)*SQRT((1/S514-1/R514)*(1/S514-1/R514) + 4*DM514/((DM514+1)*(DM514+1))*(2*1/S514*1/R514-1/R514*1/R514)))</f>
        <v>0</v>
      </c>
      <c r="R514">
        <f>IF(LEFT(DN514,1)&lt;&gt;"0",IF(LEFT(DN514,1)="1",3.0,DO514),$D$5+$E$5*(EF514*DY514/($K$5*1000))+$F$5*(EF514*DY514/($K$5*1000))*MAX(MIN(DL514,$J$5),$I$5)*MAX(MIN(DL514,$J$5),$I$5)+$G$5*MAX(MIN(DL514,$J$5),$I$5)*(EF514*DY514/($K$5*1000))+$H$5*(EF514*DY514/($K$5*1000))*(EF514*DY514/($K$5*1000)))</f>
        <v>0</v>
      </c>
      <c r="S514">
        <f>J514*(1000-(1000*0.61365*exp(17.502*W514/(240.97+W514))/(DY514+DZ514)+DT514)/2)/(1000*0.61365*exp(17.502*W514/(240.97+W514))/(DY514+DZ514)-DT514)</f>
        <v>0</v>
      </c>
      <c r="T514">
        <f>1/((DM514+1)/(Q514/1.6)+1/(R514/1.37)) + DM514/((DM514+1)/(Q514/1.6) + DM514/(R514/1.37))</f>
        <v>0</v>
      </c>
      <c r="U514">
        <f>(DH514*DK514)</f>
        <v>0</v>
      </c>
      <c r="V514">
        <f>(EA514+(U514+2*0.95*5.67E-8*(((EA514+$B$7)+273)^4-(EA514+273)^4)-44100*J514)/(1.84*29.3*R514+8*0.95*5.67E-8*(EA514+273)^3))</f>
        <v>0</v>
      </c>
      <c r="W514">
        <f>($C$7*EB514+$D$7*EC514+$E$7*V514)</f>
        <v>0</v>
      </c>
      <c r="X514">
        <f>0.61365*exp(17.502*W514/(240.97+W514))</f>
        <v>0</v>
      </c>
      <c r="Y514">
        <f>(Z514/AA514*100)</f>
        <v>0</v>
      </c>
      <c r="Z514">
        <f>DT514*(DY514+DZ514)/1000</f>
        <v>0</v>
      </c>
      <c r="AA514">
        <f>0.61365*exp(17.502*EA514/(240.97+EA514))</f>
        <v>0</v>
      </c>
      <c r="AB514">
        <f>(X514-DT514*(DY514+DZ514)/1000)</f>
        <v>0</v>
      </c>
      <c r="AC514">
        <f>(-J514*44100)</f>
        <v>0</v>
      </c>
      <c r="AD514">
        <f>2*29.3*R514*0.92*(EA514-W514)</f>
        <v>0</v>
      </c>
      <c r="AE514">
        <f>2*0.95*5.67E-8*(((EA514+$B$7)+273)^4-(W514+273)^4)</f>
        <v>0</v>
      </c>
      <c r="AF514">
        <f>U514+AE514+AC514+AD514</f>
        <v>0</v>
      </c>
      <c r="AG514">
        <f>DX514*AU514*(DS514-DR514*(1000-AU514*DU514)/(1000-AU514*DT514))/(100*DL514)</f>
        <v>0</v>
      </c>
      <c r="AH514">
        <f>1000*DX514*AU514*(DT514-DU514)/(100*DL514*(1000-AU514*DT514))</f>
        <v>0</v>
      </c>
      <c r="AI514">
        <f>(AJ514 - AK514 - DY514*1E3/(8.314*(EA514+273.15)) * AM514/DX514 * AL514) * DX514/(100*DL514) * (1000 - DU514)/1000</f>
        <v>0</v>
      </c>
      <c r="AJ514">
        <v>173.116323380297</v>
      </c>
      <c r="AK514">
        <v>184.640648484848</v>
      </c>
      <c r="AL514">
        <v>-3.20253972588084</v>
      </c>
      <c r="AM514">
        <v>65.0585855689231</v>
      </c>
      <c r="AN514">
        <f>(AP514 - AO514 + DY514*1E3/(8.314*(EA514+273.15)) * AR514/DX514 * AQ514) * DX514/(100*DL514) * 1000/(1000 - AP514)</f>
        <v>0</v>
      </c>
      <c r="AO514">
        <v>25.1283482217077</v>
      </c>
      <c r="AP514">
        <v>33.0688036363636</v>
      </c>
      <c r="AQ514">
        <v>0.0141304444114731</v>
      </c>
      <c r="AR514">
        <v>110.688087326867</v>
      </c>
      <c r="AS514">
        <v>0</v>
      </c>
      <c r="AT514">
        <v>0</v>
      </c>
      <c r="AU514">
        <f>IF(AS514*$H$13&gt;=AW514,1.0,(AW514/(AW514-AS514*$H$13)))</f>
        <v>0</v>
      </c>
      <c r="AV514">
        <f>(AU514-1)*100</f>
        <v>0</v>
      </c>
      <c r="AW514">
        <f>MAX(0,($B$13+$C$13*EF514)/(1+$D$13*EF514)*DY514/(EA514+273)*$E$13)</f>
        <v>0</v>
      </c>
      <c r="AX514" t="s">
        <v>437</v>
      </c>
      <c r="AY514" t="s">
        <v>437</v>
      </c>
      <c r="AZ514">
        <v>0</v>
      </c>
      <c r="BA514">
        <v>0</v>
      </c>
      <c r="BB514">
        <f>1-AZ514/BA514</f>
        <v>0</v>
      </c>
      <c r="BC514">
        <v>0</v>
      </c>
      <c r="BD514" t="s">
        <v>437</v>
      </c>
      <c r="BE514" t="s">
        <v>437</v>
      </c>
      <c r="BF514">
        <v>0</v>
      </c>
      <c r="BG514">
        <v>0</v>
      </c>
      <c r="BH514">
        <f>1-BF514/BG514</f>
        <v>0</v>
      </c>
      <c r="BI514">
        <v>0.5</v>
      </c>
      <c r="BJ514">
        <f>DI514</f>
        <v>0</v>
      </c>
      <c r="BK514">
        <f>L514</f>
        <v>0</v>
      </c>
      <c r="BL514">
        <f>BH514*BI514*BJ514</f>
        <v>0</v>
      </c>
      <c r="BM514">
        <f>(BK514-BC514)/BJ514</f>
        <v>0</v>
      </c>
      <c r="BN514">
        <f>(BA514-BG514)/BG514</f>
        <v>0</v>
      </c>
      <c r="BO514">
        <f>AZ514/(BB514+AZ514/BG514)</f>
        <v>0</v>
      </c>
      <c r="BP514" t="s">
        <v>437</v>
      </c>
      <c r="BQ514">
        <v>0</v>
      </c>
      <c r="BR514">
        <f>IF(BQ514&lt;&gt;0, BQ514, BO514)</f>
        <v>0</v>
      </c>
      <c r="BS514">
        <f>1-BR514/BG514</f>
        <v>0</v>
      </c>
      <c r="BT514">
        <f>(BG514-BF514)/(BG514-BR514)</f>
        <v>0</v>
      </c>
      <c r="BU514">
        <f>(BA514-BG514)/(BA514-BR514)</f>
        <v>0</v>
      </c>
      <c r="BV514">
        <f>(BG514-BF514)/(BG514-AZ514)</f>
        <v>0</v>
      </c>
      <c r="BW514">
        <f>(BA514-BG514)/(BA514-AZ514)</f>
        <v>0</v>
      </c>
      <c r="BX514">
        <f>(BT514*BR514/BF514)</f>
        <v>0</v>
      </c>
      <c r="BY514">
        <f>(1-BX514)</f>
        <v>0</v>
      </c>
      <c r="DH514">
        <f>$B$11*EG514+$C$11*EH514+$F$11*ES514*(1-EV514)</f>
        <v>0</v>
      </c>
      <c r="DI514">
        <f>DH514*DJ514</f>
        <v>0</v>
      </c>
      <c r="DJ514">
        <f>($B$11*$D$9+$C$11*$D$9+$F$11*((FF514+EX514)/MAX(FF514+EX514+FG514, 0.1)*$I$9+FG514/MAX(FF514+EX514+FG514, 0.1)*$J$9))/($B$11+$C$11+$F$11)</f>
        <v>0</v>
      </c>
      <c r="DK514">
        <f>($B$11*$K$9+$C$11*$K$9+$F$11*((FF514+EX514)/MAX(FF514+EX514+FG514, 0.1)*$P$9+FG514/MAX(FF514+EX514+FG514, 0.1)*$Q$9))/($B$11+$C$11+$F$11)</f>
        <v>0</v>
      </c>
      <c r="DL514">
        <v>6</v>
      </c>
      <c r="DM514">
        <v>0.5</v>
      </c>
      <c r="DN514" t="s">
        <v>438</v>
      </c>
      <c r="DO514">
        <v>2</v>
      </c>
      <c r="DP514" t="b">
        <v>1</v>
      </c>
      <c r="DQ514">
        <v>1761415781.94615</v>
      </c>
      <c r="DR514">
        <v>200.947230769231</v>
      </c>
      <c r="DS514">
        <v>183.999923076923</v>
      </c>
      <c r="DT514">
        <v>33.0038461538462</v>
      </c>
      <c r="DU514">
        <v>25.1372538461538</v>
      </c>
      <c r="DV514">
        <v>199.849923076923</v>
      </c>
      <c r="DW514">
        <v>32.6886538461539</v>
      </c>
      <c r="DX514">
        <v>500.006923076923</v>
      </c>
      <c r="DY514">
        <v>90.2923538461538</v>
      </c>
      <c r="DZ514">
        <v>0.0367674</v>
      </c>
      <c r="EA514">
        <v>42.7899692307692</v>
      </c>
      <c r="EB514">
        <v>41.9968307692308</v>
      </c>
      <c r="EC514">
        <v>999.9</v>
      </c>
      <c r="ED514">
        <v>0</v>
      </c>
      <c r="EE514">
        <v>0</v>
      </c>
      <c r="EF514">
        <v>10001.4884615385</v>
      </c>
      <c r="EG514">
        <v>0</v>
      </c>
      <c r="EH514">
        <v>1207.07461538462</v>
      </c>
      <c r="EI514">
        <v>16.9474230769231</v>
      </c>
      <c r="EJ514">
        <v>207.805307692308</v>
      </c>
      <c r="EK514">
        <v>188.744461538462</v>
      </c>
      <c r="EL514">
        <v>7.86659615384615</v>
      </c>
      <c r="EM514">
        <v>183.999923076923</v>
      </c>
      <c r="EN514">
        <v>25.1372538461538</v>
      </c>
      <c r="EO514">
        <v>2.97999538461538</v>
      </c>
      <c r="EP514">
        <v>2.26969923076923</v>
      </c>
      <c r="EQ514">
        <v>23.9165384615385</v>
      </c>
      <c r="ER514">
        <v>19.4629538461538</v>
      </c>
      <c r="ES514">
        <v>1200.07153846154</v>
      </c>
      <c r="ET514">
        <v>0.966993076923077</v>
      </c>
      <c r="EU514">
        <v>0.0330067769230769</v>
      </c>
      <c r="EV514">
        <v>0</v>
      </c>
      <c r="EW514">
        <v>1267.63230769231</v>
      </c>
      <c r="EX514">
        <v>5.00059</v>
      </c>
      <c r="EY514">
        <v>15840.6846153846</v>
      </c>
      <c r="EZ514">
        <v>10359.3</v>
      </c>
      <c r="FA514">
        <v>54.1055384615385</v>
      </c>
      <c r="FB514">
        <v>55.6247692307692</v>
      </c>
      <c r="FC514">
        <v>54.2160769230769</v>
      </c>
      <c r="FD514">
        <v>55.3555384615385</v>
      </c>
      <c r="FE514">
        <v>55.4179230769231</v>
      </c>
      <c r="FF514">
        <v>1155.62153846154</v>
      </c>
      <c r="FG514">
        <v>39.4469230769231</v>
      </c>
      <c r="FH514">
        <v>0</v>
      </c>
      <c r="FI514">
        <v>1761415750.3</v>
      </c>
      <c r="FJ514">
        <v>0</v>
      </c>
      <c r="FK514">
        <v>1266.2624</v>
      </c>
      <c r="FL514">
        <v>-92.9669232362547</v>
      </c>
      <c r="FM514">
        <v>-1124.36154038956</v>
      </c>
      <c r="FN514">
        <v>15823.492</v>
      </c>
      <c r="FO514">
        <v>15</v>
      </c>
      <c r="FP514">
        <v>0</v>
      </c>
      <c r="FQ514" t="s">
        <v>439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16.663115</v>
      </c>
      <c r="GD514">
        <v>4.99655187969926</v>
      </c>
      <c r="GE514">
        <v>0.626066938334073</v>
      </c>
      <c r="GF514">
        <v>0</v>
      </c>
      <c r="GG514">
        <v>1272.01205882353</v>
      </c>
      <c r="GH514">
        <v>-88.7760122659621</v>
      </c>
      <c r="GI514">
        <v>8.71534575582626</v>
      </c>
      <c r="GJ514">
        <v>-1</v>
      </c>
      <c r="GK514">
        <v>7.8497925</v>
      </c>
      <c r="GL514">
        <v>0.449262406015023</v>
      </c>
      <c r="GM514">
        <v>0.0438572445412385</v>
      </c>
      <c r="GN514">
        <v>0</v>
      </c>
      <c r="GO514">
        <v>0</v>
      </c>
      <c r="GP514">
        <v>2</v>
      </c>
      <c r="GQ514" t="s">
        <v>473</v>
      </c>
      <c r="GR514">
        <v>3.12907</v>
      </c>
      <c r="GS514">
        <v>2.71461</v>
      </c>
      <c r="GT514">
        <v>0.0409325</v>
      </c>
      <c r="GU514">
        <v>0.0374844</v>
      </c>
      <c r="GV514">
        <v>0.124933</v>
      </c>
      <c r="GW514">
        <v>0.103043</v>
      </c>
      <c r="GX514">
        <v>35024.5</v>
      </c>
      <c r="GY514">
        <v>37314.9</v>
      </c>
      <c r="GZ514">
        <v>33130.3</v>
      </c>
      <c r="HA514">
        <v>35191.8</v>
      </c>
      <c r="HB514">
        <v>41244.4</v>
      </c>
      <c r="HC514">
        <v>45442.5</v>
      </c>
      <c r="HD514">
        <v>51930.7</v>
      </c>
      <c r="HE514">
        <v>56370.5</v>
      </c>
      <c r="HF514">
        <v>1.7616</v>
      </c>
      <c r="HG514">
        <v>1.61655</v>
      </c>
      <c r="HH514">
        <v>-0.00992417</v>
      </c>
      <c r="HI514">
        <v>0</v>
      </c>
      <c r="HJ514">
        <v>42.1373</v>
      </c>
      <c r="HK514">
        <v>999.9</v>
      </c>
      <c r="HL514">
        <v>55.823</v>
      </c>
      <c r="HM514">
        <v>30.031</v>
      </c>
      <c r="HN514">
        <v>26.3877</v>
      </c>
      <c r="HO514">
        <v>60.4652</v>
      </c>
      <c r="HP514">
        <v>42.5561</v>
      </c>
      <c r="HQ514">
        <v>1</v>
      </c>
      <c r="HR514">
        <v>1.50966</v>
      </c>
      <c r="HS514">
        <v>-0.978434</v>
      </c>
      <c r="HT514">
        <v>20.1201</v>
      </c>
      <c r="HU514">
        <v>5.19063</v>
      </c>
      <c r="HV514">
        <v>12.0099</v>
      </c>
      <c r="HW514">
        <v>4.9715</v>
      </c>
      <c r="HX514">
        <v>3.29497</v>
      </c>
      <c r="HY514">
        <v>9999</v>
      </c>
      <c r="HZ514">
        <v>9999</v>
      </c>
      <c r="IA514">
        <v>999.9</v>
      </c>
      <c r="IB514">
        <v>9999</v>
      </c>
      <c r="IC514">
        <v>1.86324</v>
      </c>
      <c r="ID514">
        <v>1.86813</v>
      </c>
      <c r="IE514">
        <v>1.86785</v>
      </c>
      <c r="IF514">
        <v>1.86905</v>
      </c>
      <c r="IG514">
        <v>1.86982</v>
      </c>
      <c r="IH514">
        <v>1.86594</v>
      </c>
      <c r="II514">
        <v>1.86704</v>
      </c>
      <c r="IJ514">
        <v>1.86844</v>
      </c>
      <c r="IK514">
        <v>5</v>
      </c>
      <c r="IL514">
        <v>0</v>
      </c>
      <c r="IM514">
        <v>0</v>
      </c>
      <c r="IN514">
        <v>0</v>
      </c>
      <c r="IO514" t="s">
        <v>441</v>
      </c>
      <c r="IP514" t="s">
        <v>442</v>
      </c>
      <c r="IQ514" t="s">
        <v>443</v>
      </c>
      <c r="IR514" t="s">
        <v>443</v>
      </c>
      <c r="IS514" t="s">
        <v>443</v>
      </c>
      <c r="IT514" t="s">
        <v>443</v>
      </c>
      <c r="IU514">
        <v>0</v>
      </c>
      <c r="IV514">
        <v>100</v>
      </c>
      <c r="IW514">
        <v>100</v>
      </c>
      <c r="IX514">
        <v>1.097</v>
      </c>
      <c r="IY514">
        <v>0.3151</v>
      </c>
      <c r="IZ514">
        <v>1.09748391826392</v>
      </c>
      <c r="JA514">
        <v>0</v>
      </c>
      <c r="JB514">
        <v>0</v>
      </c>
      <c r="JC514">
        <v>0</v>
      </c>
      <c r="JD514">
        <v>0.315191680746845</v>
      </c>
      <c r="JE514">
        <v>0</v>
      </c>
      <c r="JF514">
        <v>0</v>
      </c>
      <c r="JG514">
        <v>0</v>
      </c>
      <c r="JH514">
        <v>5</v>
      </c>
      <c r="JI514">
        <v>2273</v>
      </c>
      <c r="JJ514">
        <v>0</v>
      </c>
      <c r="JK514">
        <v>25</v>
      </c>
      <c r="JL514">
        <v>29356929.8</v>
      </c>
      <c r="JM514">
        <v>29356929.8</v>
      </c>
      <c r="JN514">
        <v>0.454102</v>
      </c>
      <c r="JO514">
        <v>2.65381</v>
      </c>
      <c r="JP514">
        <v>1.54785</v>
      </c>
      <c r="JQ514">
        <v>2.31567</v>
      </c>
      <c r="JR514">
        <v>1.64673</v>
      </c>
      <c r="JS514">
        <v>2.34253</v>
      </c>
      <c r="JT514">
        <v>33.8961</v>
      </c>
      <c r="JU514">
        <v>24.1926</v>
      </c>
      <c r="JV514">
        <v>18</v>
      </c>
      <c r="JW514">
        <v>496.642</v>
      </c>
      <c r="JX514">
        <v>395.043</v>
      </c>
      <c r="JY514">
        <v>39.515</v>
      </c>
      <c r="JZ514">
        <v>44.9837</v>
      </c>
      <c r="KA514">
        <v>29.9993</v>
      </c>
      <c r="KB514">
        <v>44.473</v>
      </c>
      <c r="KC514">
        <v>44.3493</v>
      </c>
      <c r="KD514">
        <v>9.11784</v>
      </c>
      <c r="KE514">
        <v>0</v>
      </c>
      <c r="KF514">
        <v>100</v>
      </c>
      <c r="KG514">
        <v>39.7206</v>
      </c>
      <c r="KH514">
        <v>129.132</v>
      </c>
      <c r="KI514">
        <v>34.6858</v>
      </c>
      <c r="KJ514">
        <v>94.2232</v>
      </c>
      <c r="KK514">
        <v>91.2538</v>
      </c>
    </row>
    <row r="515" spans="1:297">
      <c r="A515">
        <v>499</v>
      </c>
      <c r="B515">
        <v>1761415795.1</v>
      </c>
      <c r="C515">
        <v>7614.09999990463</v>
      </c>
      <c r="D515" t="s">
        <v>1445</v>
      </c>
      <c r="E515" t="s">
        <v>1446</v>
      </c>
      <c r="F515">
        <v>5</v>
      </c>
      <c r="G515" t="s">
        <v>1410</v>
      </c>
      <c r="H515" t="s">
        <v>436</v>
      </c>
      <c r="I515">
        <v>1761415786.94615</v>
      </c>
      <c r="J515">
        <f>(K515)/1000</f>
        <v>0</v>
      </c>
      <c r="K515">
        <f>IF(DP515, AN515, AH515)</f>
        <v>0</v>
      </c>
      <c r="L515">
        <f>IF(DP515, AI515, AG515)</f>
        <v>0</v>
      </c>
      <c r="M515">
        <f>DR515 - IF(AU515&gt;1, L515*DL515*100.0/(AW515), 0)</f>
        <v>0</v>
      </c>
      <c r="N515">
        <f>((T515-J515/2)*M515-L515)/(T515+J515/2)</f>
        <v>0</v>
      </c>
      <c r="O515">
        <f>N515*(DY515+DZ515)/1000.0</f>
        <v>0</v>
      </c>
      <c r="P515">
        <f>(DR515 - IF(AU515&gt;1, L515*DL515*100.0/(AW515), 0))*(DY515+DZ515)/1000.0</f>
        <v>0</v>
      </c>
      <c r="Q515">
        <f>2.0/((1/S515-1/R515)+SIGN(S515)*SQRT((1/S515-1/R515)*(1/S515-1/R515) + 4*DM515/((DM515+1)*(DM515+1))*(2*1/S515*1/R515-1/R515*1/R515)))</f>
        <v>0</v>
      </c>
      <c r="R515">
        <f>IF(LEFT(DN515,1)&lt;&gt;"0",IF(LEFT(DN515,1)="1",3.0,DO515),$D$5+$E$5*(EF515*DY515/($K$5*1000))+$F$5*(EF515*DY515/($K$5*1000))*MAX(MIN(DL515,$J$5),$I$5)*MAX(MIN(DL515,$J$5),$I$5)+$G$5*MAX(MIN(DL515,$J$5),$I$5)*(EF515*DY515/($K$5*1000))+$H$5*(EF515*DY515/($K$5*1000))*(EF515*DY515/($K$5*1000)))</f>
        <v>0</v>
      </c>
      <c r="S515">
        <f>J515*(1000-(1000*0.61365*exp(17.502*W515/(240.97+W515))/(DY515+DZ515)+DT515)/2)/(1000*0.61365*exp(17.502*W515/(240.97+W515))/(DY515+DZ515)-DT515)</f>
        <v>0</v>
      </c>
      <c r="T515">
        <f>1/((DM515+1)/(Q515/1.6)+1/(R515/1.37)) + DM515/((DM515+1)/(Q515/1.6) + DM515/(R515/1.37))</f>
        <v>0</v>
      </c>
      <c r="U515">
        <f>(DH515*DK515)</f>
        <v>0</v>
      </c>
      <c r="V515">
        <f>(EA515+(U515+2*0.95*5.67E-8*(((EA515+$B$7)+273)^4-(EA515+273)^4)-44100*J515)/(1.84*29.3*R515+8*0.95*5.67E-8*(EA515+273)^3))</f>
        <v>0</v>
      </c>
      <c r="W515">
        <f>($C$7*EB515+$D$7*EC515+$E$7*V515)</f>
        <v>0</v>
      </c>
      <c r="X515">
        <f>0.61365*exp(17.502*W515/(240.97+W515))</f>
        <v>0</v>
      </c>
      <c r="Y515">
        <f>(Z515/AA515*100)</f>
        <v>0</v>
      </c>
      <c r="Z515">
        <f>DT515*(DY515+DZ515)/1000</f>
        <v>0</v>
      </c>
      <c r="AA515">
        <f>0.61365*exp(17.502*EA515/(240.97+EA515))</f>
        <v>0</v>
      </c>
      <c r="AB515">
        <f>(X515-DT515*(DY515+DZ515)/1000)</f>
        <v>0</v>
      </c>
      <c r="AC515">
        <f>(-J515*44100)</f>
        <v>0</v>
      </c>
      <c r="AD515">
        <f>2*29.3*R515*0.92*(EA515-W515)</f>
        <v>0</v>
      </c>
      <c r="AE515">
        <f>2*0.95*5.67E-8*(((EA515+$B$7)+273)^4-(W515+273)^4)</f>
        <v>0</v>
      </c>
      <c r="AF515">
        <f>U515+AE515+AC515+AD515</f>
        <v>0</v>
      </c>
      <c r="AG515">
        <f>DX515*AU515*(DS515-DR515*(1000-AU515*DU515)/(1000-AU515*DT515))/(100*DL515)</f>
        <v>0</v>
      </c>
      <c r="AH515">
        <f>1000*DX515*AU515*(DT515-DU515)/(100*DL515*(1000-AU515*DT515))</f>
        <v>0</v>
      </c>
      <c r="AI515">
        <f>(AJ515 - AK515 - DY515*1E3/(8.314*(EA515+273.15)) * AM515/DX515 * AL515) * DX515/(100*DL515) * (1000 - DU515)/1000</f>
        <v>0</v>
      </c>
      <c r="AJ515">
        <v>156.341149755815</v>
      </c>
      <c r="AK515">
        <v>168.455072727273</v>
      </c>
      <c r="AL515">
        <v>-3.2481715328969</v>
      </c>
      <c r="AM515">
        <v>65.0585855689231</v>
      </c>
      <c r="AN515">
        <f>(AP515 - AO515 + DY515*1E3/(8.314*(EA515+273.15)) * AR515/DX515 * AQ515) * DX515/(100*DL515) * 1000/(1000 - AP515)</f>
        <v>0</v>
      </c>
      <c r="AO515">
        <v>25.1221505742938</v>
      </c>
      <c r="AP515">
        <v>33.1589872727273</v>
      </c>
      <c r="AQ515">
        <v>0.0193029721527667</v>
      </c>
      <c r="AR515">
        <v>110.688087326867</v>
      </c>
      <c r="AS515">
        <v>0</v>
      </c>
      <c r="AT515">
        <v>0</v>
      </c>
      <c r="AU515">
        <f>IF(AS515*$H$13&gt;=AW515,1.0,(AW515/(AW515-AS515*$H$13)))</f>
        <v>0</v>
      </c>
      <c r="AV515">
        <f>(AU515-1)*100</f>
        <v>0</v>
      </c>
      <c r="AW515">
        <f>MAX(0,($B$13+$C$13*EF515)/(1+$D$13*EF515)*DY515/(EA515+273)*$E$13)</f>
        <v>0</v>
      </c>
      <c r="AX515" t="s">
        <v>437</v>
      </c>
      <c r="AY515" t="s">
        <v>437</v>
      </c>
      <c r="AZ515">
        <v>0</v>
      </c>
      <c r="BA515">
        <v>0</v>
      </c>
      <c r="BB515">
        <f>1-AZ515/BA515</f>
        <v>0</v>
      </c>
      <c r="BC515">
        <v>0</v>
      </c>
      <c r="BD515" t="s">
        <v>437</v>
      </c>
      <c r="BE515" t="s">
        <v>437</v>
      </c>
      <c r="BF515">
        <v>0</v>
      </c>
      <c r="BG515">
        <v>0</v>
      </c>
      <c r="BH515">
        <f>1-BF515/BG515</f>
        <v>0</v>
      </c>
      <c r="BI515">
        <v>0.5</v>
      </c>
      <c r="BJ515">
        <f>DI515</f>
        <v>0</v>
      </c>
      <c r="BK515">
        <f>L515</f>
        <v>0</v>
      </c>
      <c r="BL515">
        <f>BH515*BI515*BJ515</f>
        <v>0</v>
      </c>
      <c r="BM515">
        <f>(BK515-BC515)/BJ515</f>
        <v>0</v>
      </c>
      <c r="BN515">
        <f>(BA515-BG515)/BG515</f>
        <v>0</v>
      </c>
      <c r="BO515">
        <f>AZ515/(BB515+AZ515/BG515)</f>
        <v>0</v>
      </c>
      <c r="BP515" t="s">
        <v>437</v>
      </c>
      <c r="BQ515">
        <v>0</v>
      </c>
      <c r="BR515">
        <f>IF(BQ515&lt;&gt;0, BQ515, BO515)</f>
        <v>0</v>
      </c>
      <c r="BS515">
        <f>1-BR515/BG515</f>
        <v>0</v>
      </c>
      <c r="BT515">
        <f>(BG515-BF515)/(BG515-BR515)</f>
        <v>0</v>
      </c>
      <c r="BU515">
        <f>(BA515-BG515)/(BA515-BR515)</f>
        <v>0</v>
      </c>
      <c r="BV515">
        <f>(BG515-BF515)/(BG515-AZ515)</f>
        <v>0</v>
      </c>
      <c r="BW515">
        <f>(BA515-BG515)/(BA515-AZ515)</f>
        <v>0</v>
      </c>
      <c r="BX515">
        <f>(BT515*BR515/BF515)</f>
        <v>0</v>
      </c>
      <c r="BY515">
        <f>(1-BX515)</f>
        <v>0</v>
      </c>
      <c r="DH515">
        <f>$B$11*EG515+$C$11*EH515+$F$11*ES515*(1-EV515)</f>
        <v>0</v>
      </c>
      <c r="DI515">
        <f>DH515*DJ515</f>
        <v>0</v>
      </c>
      <c r="DJ515">
        <f>($B$11*$D$9+$C$11*$D$9+$F$11*((FF515+EX515)/MAX(FF515+EX515+FG515, 0.1)*$I$9+FG515/MAX(FF515+EX515+FG515, 0.1)*$J$9))/($B$11+$C$11+$F$11)</f>
        <v>0</v>
      </c>
      <c r="DK515">
        <f>($B$11*$K$9+$C$11*$K$9+$F$11*((FF515+EX515)/MAX(FF515+EX515+FG515, 0.1)*$P$9+FG515/MAX(FF515+EX515+FG515, 0.1)*$Q$9))/($B$11+$C$11+$F$11)</f>
        <v>0</v>
      </c>
      <c r="DL515">
        <v>6</v>
      </c>
      <c r="DM515">
        <v>0.5</v>
      </c>
      <c r="DN515" t="s">
        <v>438</v>
      </c>
      <c r="DO515">
        <v>2</v>
      </c>
      <c r="DP515" t="b">
        <v>1</v>
      </c>
      <c r="DQ515">
        <v>1761415786.94615</v>
      </c>
      <c r="DR515">
        <v>185.209538461538</v>
      </c>
      <c r="DS515">
        <v>167.839307692308</v>
      </c>
      <c r="DT515">
        <v>33.0539307692308</v>
      </c>
      <c r="DU515">
        <v>25.1308076923077</v>
      </c>
      <c r="DV515">
        <v>184.112076923077</v>
      </c>
      <c r="DW515">
        <v>32.7387307692308</v>
      </c>
      <c r="DX515">
        <v>500.022230769231</v>
      </c>
      <c r="DY515">
        <v>90.2951769230769</v>
      </c>
      <c r="DZ515">
        <v>0.0367209153846154</v>
      </c>
      <c r="EA515">
        <v>42.8021230769231</v>
      </c>
      <c r="EB515">
        <v>41.9905461538461</v>
      </c>
      <c r="EC515">
        <v>999.9</v>
      </c>
      <c r="ED515">
        <v>0</v>
      </c>
      <c r="EE515">
        <v>0</v>
      </c>
      <c r="EF515">
        <v>10008.1292307692</v>
      </c>
      <c r="EG515">
        <v>0</v>
      </c>
      <c r="EH515">
        <v>1206.92692307692</v>
      </c>
      <c r="EI515">
        <v>17.3703153846154</v>
      </c>
      <c r="EJ515">
        <v>191.54</v>
      </c>
      <c r="EK515">
        <v>172.166</v>
      </c>
      <c r="EL515">
        <v>7.92312153846154</v>
      </c>
      <c r="EM515">
        <v>167.839307692308</v>
      </c>
      <c r="EN515">
        <v>25.1308076923077</v>
      </c>
      <c r="EO515">
        <v>2.98461</v>
      </c>
      <c r="EP515">
        <v>2.26918923076923</v>
      </c>
      <c r="EQ515">
        <v>23.9422692307692</v>
      </c>
      <c r="ER515">
        <v>19.4593384615385</v>
      </c>
      <c r="ES515">
        <v>1200.05076923077</v>
      </c>
      <c r="ET515">
        <v>0.966993076923077</v>
      </c>
      <c r="EU515">
        <v>0.0330067769230769</v>
      </c>
      <c r="EV515">
        <v>0</v>
      </c>
      <c r="EW515">
        <v>1259.83076923077</v>
      </c>
      <c r="EX515">
        <v>5.00059</v>
      </c>
      <c r="EY515">
        <v>15746.0846153846</v>
      </c>
      <c r="EZ515">
        <v>10359.1153846154</v>
      </c>
      <c r="FA515">
        <v>54.144</v>
      </c>
      <c r="FB515">
        <v>55.6583846153846</v>
      </c>
      <c r="FC515">
        <v>54.2402307692308</v>
      </c>
      <c r="FD515">
        <v>55.394</v>
      </c>
      <c r="FE515">
        <v>55.4563846153846</v>
      </c>
      <c r="FF515">
        <v>1155.60384615385</v>
      </c>
      <c r="FG515">
        <v>39.4438461538462</v>
      </c>
      <c r="FH515">
        <v>0</v>
      </c>
      <c r="FI515">
        <v>1761415755.1</v>
      </c>
      <c r="FJ515">
        <v>0</v>
      </c>
      <c r="FK515">
        <v>1258.5972</v>
      </c>
      <c r="FL515">
        <v>-98.039230931779</v>
      </c>
      <c r="FM515">
        <v>-1178.35384809163</v>
      </c>
      <c r="FN515">
        <v>15731.18</v>
      </c>
      <c r="FO515">
        <v>15</v>
      </c>
      <c r="FP515">
        <v>0</v>
      </c>
      <c r="FQ515" t="s">
        <v>439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17.155185</v>
      </c>
      <c r="GD515">
        <v>3.91994436090222</v>
      </c>
      <c r="GE515">
        <v>0.491991478864217</v>
      </c>
      <c r="GF515">
        <v>0</v>
      </c>
      <c r="GG515">
        <v>1265.62941176471</v>
      </c>
      <c r="GH515">
        <v>-93.325592060911</v>
      </c>
      <c r="GI515">
        <v>9.16203513905472</v>
      </c>
      <c r="GJ515">
        <v>-1</v>
      </c>
      <c r="GK515">
        <v>7.8882905</v>
      </c>
      <c r="GL515">
        <v>0.619943007518797</v>
      </c>
      <c r="GM515">
        <v>0.0613311704987764</v>
      </c>
      <c r="GN515">
        <v>0</v>
      </c>
      <c r="GO515">
        <v>0</v>
      </c>
      <c r="GP515">
        <v>2</v>
      </c>
      <c r="GQ515" t="s">
        <v>473</v>
      </c>
      <c r="GR515">
        <v>3.12918</v>
      </c>
      <c r="GS515">
        <v>2.71455</v>
      </c>
      <c r="GT515">
        <v>0.0375145</v>
      </c>
      <c r="GU515">
        <v>0.0336553</v>
      </c>
      <c r="GV515">
        <v>0.12516</v>
      </c>
      <c r="GW515">
        <v>0.103023</v>
      </c>
      <c r="GX515">
        <v>35147.2</v>
      </c>
      <c r="GY515">
        <v>37460.6</v>
      </c>
      <c r="GZ515">
        <v>33128.7</v>
      </c>
      <c r="HA515">
        <v>35189.7</v>
      </c>
      <c r="HB515">
        <v>41232.5</v>
      </c>
      <c r="HC515">
        <v>45440.4</v>
      </c>
      <c r="HD515">
        <v>51928.8</v>
      </c>
      <c r="HE515">
        <v>56367.1</v>
      </c>
      <c r="HF515">
        <v>1.7612</v>
      </c>
      <c r="HG515">
        <v>1.61618</v>
      </c>
      <c r="HH515">
        <v>-0.00944734</v>
      </c>
      <c r="HI515">
        <v>0</v>
      </c>
      <c r="HJ515">
        <v>42.1523</v>
      </c>
      <c r="HK515">
        <v>999.9</v>
      </c>
      <c r="HL515">
        <v>55.823</v>
      </c>
      <c r="HM515">
        <v>30.031</v>
      </c>
      <c r="HN515">
        <v>26.3837</v>
      </c>
      <c r="HO515">
        <v>60.1152</v>
      </c>
      <c r="HP515">
        <v>42.528</v>
      </c>
      <c r="HQ515">
        <v>1</v>
      </c>
      <c r="HR515">
        <v>1.50821</v>
      </c>
      <c r="HS515">
        <v>0.588573</v>
      </c>
      <c r="HT515">
        <v>20.1268</v>
      </c>
      <c r="HU515">
        <v>5.19108</v>
      </c>
      <c r="HV515">
        <v>12.0099</v>
      </c>
      <c r="HW515">
        <v>4.9712</v>
      </c>
      <c r="HX515">
        <v>3.29492</v>
      </c>
      <c r="HY515">
        <v>9999</v>
      </c>
      <c r="HZ515">
        <v>9999</v>
      </c>
      <c r="IA515">
        <v>999.9</v>
      </c>
      <c r="IB515">
        <v>9999</v>
      </c>
      <c r="IC515">
        <v>1.86325</v>
      </c>
      <c r="ID515">
        <v>1.86813</v>
      </c>
      <c r="IE515">
        <v>1.86784</v>
      </c>
      <c r="IF515">
        <v>1.86905</v>
      </c>
      <c r="IG515">
        <v>1.86981</v>
      </c>
      <c r="IH515">
        <v>1.86591</v>
      </c>
      <c r="II515">
        <v>1.86701</v>
      </c>
      <c r="IJ515">
        <v>1.86843</v>
      </c>
      <c r="IK515">
        <v>5</v>
      </c>
      <c r="IL515">
        <v>0</v>
      </c>
      <c r="IM515">
        <v>0</v>
      </c>
      <c r="IN515">
        <v>0</v>
      </c>
      <c r="IO515" t="s">
        <v>441</v>
      </c>
      <c r="IP515" t="s">
        <v>442</v>
      </c>
      <c r="IQ515" t="s">
        <v>443</v>
      </c>
      <c r="IR515" t="s">
        <v>443</v>
      </c>
      <c r="IS515" t="s">
        <v>443</v>
      </c>
      <c r="IT515" t="s">
        <v>443</v>
      </c>
      <c r="IU515">
        <v>0</v>
      </c>
      <c r="IV515">
        <v>100</v>
      </c>
      <c r="IW515">
        <v>100</v>
      </c>
      <c r="IX515">
        <v>1.098</v>
      </c>
      <c r="IY515">
        <v>0.3152</v>
      </c>
      <c r="IZ515">
        <v>1.09748391826392</v>
      </c>
      <c r="JA515">
        <v>0</v>
      </c>
      <c r="JB515">
        <v>0</v>
      </c>
      <c r="JC515">
        <v>0</v>
      </c>
      <c r="JD515">
        <v>0.315191680746845</v>
      </c>
      <c r="JE515">
        <v>0</v>
      </c>
      <c r="JF515">
        <v>0</v>
      </c>
      <c r="JG515">
        <v>0</v>
      </c>
      <c r="JH515">
        <v>5</v>
      </c>
      <c r="JI515">
        <v>2273</v>
      </c>
      <c r="JJ515">
        <v>0</v>
      </c>
      <c r="JK515">
        <v>25</v>
      </c>
      <c r="JL515">
        <v>29356929.9</v>
      </c>
      <c r="JM515">
        <v>29356929.9</v>
      </c>
      <c r="JN515">
        <v>0.422363</v>
      </c>
      <c r="JO515">
        <v>2.64893</v>
      </c>
      <c r="JP515">
        <v>1.54785</v>
      </c>
      <c r="JQ515">
        <v>2.31689</v>
      </c>
      <c r="JR515">
        <v>1.64673</v>
      </c>
      <c r="JS515">
        <v>2.37793</v>
      </c>
      <c r="JT515">
        <v>33.8961</v>
      </c>
      <c r="JU515">
        <v>24.2013</v>
      </c>
      <c r="JV515">
        <v>18</v>
      </c>
      <c r="JW515">
        <v>496.515</v>
      </c>
      <c r="JX515">
        <v>394.939</v>
      </c>
      <c r="JY515">
        <v>39.8853</v>
      </c>
      <c r="JZ515">
        <v>45.0111</v>
      </c>
      <c r="KA515">
        <v>29.9994</v>
      </c>
      <c r="KB515">
        <v>44.4971</v>
      </c>
      <c r="KC515">
        <v>44.3731</v>
      </c>
      <c r="KD515">
        <v>8.37875</v>
      </c>
      <c r="KE515">
        <v>0</v>
      </c>
      <c r="KF515">
        <v>100</v>
      </c>
      <c r="KG515">
        <v>39.7348</v>
      </c>
      <c r="KH515">
        <v>115.623</v>
      </c>
      <c r="KI515">
        <v>34.6858</v>
      </c>
      <c r="KJ515">
        <v>94.2195</v>
      </c>
      <c r="KK515">
        <v>91.2484</v>
      </c>
    </row>
    <row r="516" spans="1:297">
      <c r="A516">
        <v>500</v>
      </c>
      <c r="B516">
        <v>1761415800.1</v>
      </c>
      <c r="C516">
        <v>7619.09999990463</v>
      </c>
      <c r="D516" t="s">
        <v>1447</v>
      </c>
      <c r="E516" t="s">
        <v>1448</v>
      </c>
      <c r="F516">
        <v>5</v>
      </c>
      <c r="G516" t="s">
        <v>1410</v>
      </c>
      <c r="H516" t="s">
        <v>436</v>
      </c>
      <c r="I516">
        <v>1761415791.94615</v>
      </c>
      <c r="J516">
        <f>(K516)/1000</f>
        <v>0</v>
      </c>
      <c r="K516">
        <f>IF(DP516, AN516, AH516)</f>
        <v>0</v>
      </c>
      <c r="L516">
        <f>IF(DP516, AI516, AG516)</f>
        <v>0</v>
      </c>
      <c r="M516">
        <f>DR516 - IF(AU516&gt;1, L516*DL516*100.0/(AW516), 0)</f>
        <v>0</v>
      </c>
      <c r="N516">
        <f>((T516-J516/2)*M516-L516)/(T516+J516/2)</f>
        <v>0</v>
      </c>
      <c r="O516">
        <f>N516*(DY516+DZ516)/1000.0</f>
        <v>0</v>
      </c>
      <c r="P516">
        <f>(DR516 - IF(AU516&gt;1, L516*DL516*100.0/(AW516), 0))*(DY516+DZ516)/1000.0</f>
        <v>0</v>
      </c>
      <c r="Q516">
        <f>2.0/((1/S516-1/R516)+SIGN(S516)*SQRT((1/S516-1/R516)*(1/S516-1/R516) + 4*DM516/((DM516+1)*(DM516+1))*(2*1/S516*1/R516-1/R516*1/R516)))</f>
        <v>0</v>
      </c>
      <c r="R516">
        <f>IF(LEFT(DN516,1)&lt;&gt;"0",IF(LEFT(DN516,1)="1",3.0,DO516),$D$5+$E$5*(EF516*DY516/($K$5*1000))+$F$5*(EF516*DY516/($K$5*1000))*MAX(MIN(DL516,$J$5),$I$5)*MAX(MIN(DL516,$J$5),$I$5)+$G$5*MAX(MIN(DL516,$J$5),$I$5)*(EF516*DY516/($K$5*1000))+$H$5*(EF516*DY516/($K$5*1000))*(EF516*DY516/($K$5*1000)))</f>
        <v>0</v>
      </c>
      <c r="S516">
        <f>J516*(1000-(1000*0.61365*exp(17.502*W516/(240.97+W516))/(DY516+DZ516)+DT516)/2)/(1000*0.61365*exp(17.502*W516/(240.97+W516))/(DY516+DZ516)-DT516)</f>
        <v>0</v>
      </c>
      <c r="T516">
        <f>1/((DM516+1)/(Q516/1.6)+1/(R516/1.37)) + DM516/((DM516+1)/(Q516/1.6) + DM516/(R516/1.37))</f>
        <v>0</v>
      </c>
      <c r="U516">
        <f>(DH516*DK516)</f>
        <v>0</v>
      </c>
      <c r="V516">
        <f>(EA516+(U516+2*0.95*5.67E-8*(((EA516+$B$7)+273)^4-(EA516+273)^4)-44100*J516)/(1.84*29.3*R516+8*0.95*5.67E-8*(EA516+273)^3))</f>
        <v>0</v>
      </c>
      <c r="W516">
        <f>($C$7*EB516+$D$7*EC516+$E$7*V516)</f>
        <v>0</v>
      </c>
      <c r="X516">
        <f>0.61365*exp(17.502*W516/(240.97+W516))</f>
        <v>0</v>
      </c>
      <c r="Y516">
        <f>(Z516/AA516*100)</f>
        <v>0</v>
      </c>
      <c r="Z516">
        <f>DT516*(DY516+DZ516)/1000</f>
        <v>0</v>
      </c>
      <c r="AA516">
        <f>0.61365*exp(17.502*EA516/(240.97+EA516))</f>
        <v>0</v>
      </c>
      <c r="AB516">
        <f>(X516-DT516*(DY516+DZ516)/1000)</f>
        <v>0</v>
      </c>
      <c r="AC516">
        <f>(-J516*44100)</f>
        <v>0</v>
      </c>
      <c r="AD516">
        <f>2*29.3*R516*0.92*(EA516-W516)</f>
        <v>0</v>
      </c>
      <c r="AE516">
        <f>2*0.95*5.67E-8*(((EA516+$B$7)+273)^4-(W516+273)^4)</f>
        <v>0</v>
      </c>
      <c r="AF516">
        <f>U516+AE516+AC516+AD516</f>
        <v>0</v>
      </c>
      <c r="AG516">
        <f>DX516*AU516*(DS516-DR516*(1000-AU516*DU516)/(1000-AU516*DT516))/(100*DL516)</f>
        <v>0</v>
      </c>
      <c r="AH516">
        <f>1000*DX516*AU516*(DT516-DU516)/(100*DL516*(1000-AU516*DT516))</f>
        <v>0</v>
      </c>
      <c r="AI516">
        <f>(AJ516 - AK516 - DY516*1E3/(8.314*(EA516+273.15)) * AM516/DX516 * AL516) * DX516/(100*DL516) * (1000 - DU516)/1000</f>
        <v>0</v>
      </c>
      <c r="AJ516">
        <v>138.768451063679</v>
      </c>
      <c r="AK516">
        <v>151.719290909091</v>
      </c>
      <c r="AL516">
        <v>-3.34724146470456</v>
      </c>
      <c r="AM516">
        <v>65.0585855689231</v>
      </c>
      <c r="AN516">
        <f>(AP516 - AO516 + DY516*1E3/(8.314*(EA516+273.15)) * AR516/DX516 * AQ516) * DX516/(100*DL516) * 1000/(1000 - AP516)</f>
        <v>0</v>
      </c>
      <c r="AO516">
        <v>25.1165182047407</v>
      </c>
      <c r="AP516">
        <v>33.2326618181818</v>
      </c>
      <c r="AQ516">
        <v>0.0150692172156921</v>
      </c>
      <c r="AR516">
        <v>110.688087326867</v>
      </c>
      <c r="AS516">
        <v>0</v>
      </c>
      <c r="AT516">
        <v>0</v>
      </c>
      <c r="AU516">
        <f>IF(AS516*$H$13&gt;=AW516,1.0,(AW516/(AW516-AS516*$H$13)))</f>
        <v>0</v>
      </c>
      <c r="AV516">
        <f>(AU516-1)*100</f>
        <v>0</v>
      </c>
      <c r="AW516">
        <f>MAX(0,($B$13+$C$13*EF516)/(1+$D$13*EF516)*DY516/(EA516+273)*$E$13)</f>
        <v>0</v>
      </c>
      <c r="AX516" t="s">
        <v>437</v>
      </c>
      <c r="AY516" t="s">
        <v>437</v>
      </c>
      <c r="AZ516">
        <v>0</v>
      </c>
      <c r="BA516">
        <v>0</v>
      </c>
      <c r="BB516">
        <f>1-AZ516/BA516</f>
        <v>0</v>
      </c>
      <c r="BC516">
        <v>0</v>
      </c>
      <c r="BD516" t="s">
        <v>437</v>
      </c>
      <c r="BE516" t="s">
        <v>437</v>
      </c>
      <c r="BF516">
        <v>0</v>
      </c>
      <c r="BG516">
        <v>0</v>
      </c>
      <c r="BH516">
        <f>1-BF516/BG516</f>
        <v>0</v>
      </c>
      <c r="BI516">
        <v>0.5</v>
      </c>
      <c r="BJ516">
        <f>DI516</f>
        <v>0</v>
      </c>
      <c r="BK516">
        <f>L516</f>
        <v>0</v>
      </c>
      <c r="BL516">
        <f>BH516*BI516*BJ516</f>
        <v>0</v>
      </c>
      <c r="BM516">
        <f>(BK516-BC516)/BJ516</f>
        <v>0</v>
      </c>
      <c r="BN516">
        <f>(BA516-BG516)/BG516</f>
        <v>0</v>
      </c>
      <c r="BO516">
        <f>AZ516/(BB516+AZ516/BG516)</f>
        <v>0</v>
      </c>
      <c r="BP516" t="s">
        <v>437</v>
      </c>
      <c r="BQ516">
        <v>0</v>
      </c>
      <c r="BR516">
        <f>IF(BQ516&lt;&gt;0, BQ516, BO516)</f>
        <v>0</v>
      </c>
      <c r="BS516">
        <f>1-BR516/BG516</f>
        <v>0</v>
      </c>
      <c r="BT516">
        <f>(BG516-BF516)/(BG516-BR516)</f>
        <v>0</v>
      </c>
      <c r="BU516">
        <f>(BA516-BG516)/(BA516-BR516)</f>
        <v>0</v>
      </c>
      <c r="BV516">
        <f>(BG516-BF516)/(BG516-AZ516)</f>
        <v>0</v>
      </c>
      <c r="BW516">
        <f>(BA516-BG516)/(BA516-AZ516)</f>
        <v>0</v>
      </c>
      <c r="BX516">
        <f>(BT516*BR516/BF516)</f>
        <v>0</v>
      </c>
      <c r="BY516">
        <f>(1-BX516)</f>
        <v>0</v>
      </c>
      <c r="DH516">
        <f>$B$11*EG516+$C$11*EH516+$F$11*ES516*(1-EV516)</f>
        <v>0</v>
      </c>
      <c r="DI516">
        <f>DH516*DJ516</f>
        <v>0</v>
      </c>
      <c r="DJ516">
        <f>($B$11*$D$9+$C$11*$D$9+$F$11*((FF516+EX516)/MAX(FF516+EX516+FG516, 0.1)*$I$9+FG516/MAX(FF516+EX516+FG516, 0.1)*$J$9))/($B$11+$C$11+$F$11)</f>
        <v>0</v>
      </c>
      <c r="DK516">
        <f>($B$11*$K$9+$C$11*$K$9+$F$11*((FF516+EX516)/MAX(FF516+EX516+FG516, 0.1)*$P$9+FG516/MAX(FF516+EX516+FG516, 0.1)*$Q$9))/($B$11+$C$11+$F$11)</f>
        <v>0</v>
      </c>
      <c r="DL516">
        <v>6</v>
      </c>
      <c r="DM516">
        <v>0.5</v>
      </c>
      <c r="DN516" t="s">
        <v>438</v>
      </c>
      <c r="DO516">
        <v>2</v>
      </c>
      <c r="DP516" t="b">
        <v>1</v>
      </c>
      <c r="DQ516">
        <v>1761415791.94615</v>
      </c>
      <c r="DR516">
        <v>169.485769230769</v>
      </c>
      <c r="DS516">
        <v>151.371153846154</v>
      </c>
      <c r="DT516">
        <v>33.1203692307692</v>
      </c>
      <c r="DU516">
        <v>25.1243846153846</v>
      </c>
      <c r="DV516">
        <v>168.388384615385</v>
      </c>
      <c r="DW516">
        <v>32.8051769230769</v>
      </c>
      <c r="DX516">
        <v>500.021769230769</v>
      </c>
      <c r="DY516">
        <v>90.2973615384615</v>
      </c>
      <c r="DZ516">
        <v>0.0366582538461539</v>
      </c>
      <c r="EA516">
        <v>42.8286384615385</v>
      </c>
      <c r="EB516">
        <v>41.9951692307692</v>
      </c>
      <c r="EC516">
        <v>999.9</v>
      </c>
      <c r="ED516">
        <v>0</v>
      </c>
      <c r="EE516">
        <v>0</v>
      </c>
      <c r="EF516">
        <v>10007.1676923077</v>
      </c>
      <c r="EG516">
        <v>0</v>
      </c>
      <c r="EH516">
        <v>1206.77461538462</v>
      </c>
      <c r="EI516">
        <v>18.1146846153846</v>
      </c>
      <c r="EJ516">
        <v>175.290461538462</v>
      </c>
      <c r="EK516">
        <v>155.272384615385</v>
      </c>
      <c r="EL516">
        <v>7.99598307692308</v>
      </c>
      <c r="EM516">
        <v>151.371153846154</v>
      </c>
      <c r="EN516">
        <v>25.1243846153846</v>
      </c>
      <c r="EO516">
        <v>2.99068230769231</v>
      </c>
      <c r="EP516">
        <v>2.26866461538462</v>
      </c>
      <c r="EQ516">
        <v>23.9760923076923</v>
      </c>
      <c r="ER516">
        <v>19.4556307692308</v>
      </c>
      <c r="ES516">
        <v>1200.02692307692</v>
      </c>
      <c r="ET516">
        <v>0.966993</v>
      </c>
      <c r="EU516">
        <v>0.0330068</v>
      </c>
      <c r="EV516">
        <v>0</v>
      </c>
      <c r="EW516">
        <v>1251.50076923077</v>
      </c>
      <c r="EX516">
        <v>5.00059</v>
      </c>
      <c r="EY516">
        <v>15645.2</v>
      </c>
      <c r="EZ516">
        <v>10358.9153846154</v>
      </c>
      <c r="FA516">
        <v>54.1776153846154</v>
      </c>
      <c r="FB516">
        <v>55.692</v>
      </c>
      <c r="FC516">
        <v>54.2738461538462</v>
      </c>
      <c r="FD516">
        <v>55.4179230769231</v>
      </c>
      <c r="FE516">
        <v>55.4757692307692</v>
      </c>
      <c r="FF516">
        <v>1155.58307692308</v>
      </c>
      <c r="FG516">
        <v>39.4407692307692</v>
      </c>
      <c r="FH516">
        <v>0</v>
      </c>
      <c r="FI516">
        <v>1761415760.5</v>
      </c>
      <c r="FJ516">
        <v>0</v>
      </c>
      <c r="FK516">
        <v>1249.96038461538</v>
      </c>
      <c r="FL516">
        <v>-104.998632347345</v>
      </c>
      <c r="FM516">
        <v>-1256.3897419291</v>
      </c>
      <c r="FN516">
        <v>15627.2</v>
      </c>
      <c r="FO516">
        <v>15</v>
      </c>
      <c r="FP516">
        <v>0</v>
      </c>
      <c r="FQ516" t="s">
        <v>439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17.79399</v>
      </c>
      <c r="GD516">
        <v>9.55854135338348</v>
      </c>
      <c r="GE516">
        <v>0.954978131110864</v>
      </c>
      <c r="GF516">
        <v>0</v>
      </c>
      <c r="GG516">
        <v>1255.95647058824</v>
      </c>
      <c r="GH516">
        <v>-100.175706649449</v>
      </c>
      <c r="GI516">
        <v>9.83434524342022</v>
      </c>
      <c r="GJ516">
        <v>-1</v>
      </c>
      <c r="GK516">
        <v>7.9634725</v>
      </c>
      <c r="GL516">
        <v>0.904411578947335</v>
      </c>
      <c r="GM516">
        <v>0.0877005296948085</v>
      </c>
      <c r="GN516">
        <v>0</v>
      </c>
      <c r="GO516">
        <v>0</v>
      </c>
      <c r="GP516">
        <v>2</v>
      </c>
      <c r="GQ516" t="s">
        <v>473</v>
      </c>
      <c r="GR516">
        <v>3.12911</v>
      </c>
      <c r="GS516">
        <v>2.7146</v>
      </c>
      <c r="GT516">
        <v>0.0339613</v>
      </c>
      <c r="GU516">
        <v>0.030053</v>
      </c>
      <c r="GV516">
        <v>0.125364</v>
      </c>
      <c r="GW516">
        <v>0.102996</v>
      </c>
      <c r="GX516">
        <v>35274.5</v>
      </c>
      <c r="GY516">
        <v>37597.6</v>
      </c>
      <c r="GZ516">
        <v>33126.8</v>
      </c>
      <c r="HA516">
        <v>35187.8</v>
      </c>
      <c r="HB516">
        <v>41221.4</v>
      </c>
      <c r="HC516">
        <v>45439.1</v>
      </c>
      <c r="HD516">
        <v>51926.7</v>
      </c>
      <c r="HE516">
        <v>56364.2</v>
      </c>
      <c r="HF516">
        <v>1.7609</v>
      </c>
      <c r="HG516">
        <v>1.6161</v>
      </c>
      <c r="HH516">
        <v>-0.00885129</v>
      </c>
      <c r="HI516">
        <v>0</v>
      </c>
      <c r="HJ516">
        <v>42.1675</v>
      </c>
      <c r="HK516">
        <v>999.9</v>
      </c>
      <c r="HL516">
        <v>55.799</v>
      </c>
      <c r="HM516">
        <v>30.031</v>
      </c>
      <c r="HN516">
        <v>26.3704</v>
      </c>
      <c r="HO516">
        <v>60.3052</v>
      </c>
      <c r="HP516">
        <v>42.5321</v>
      </c>
      <c r="HQ516">
        <v>1</v>
      </c>
      <c r="HR516">
        <v>1.51225</v>
      </c>
      <c r="HS516">
        <v>1.29787</v>
      </c>
      <c r="HT516">
        <v>20.1234</v>
      </c>
      <c r="HU516">
        <v>5.19063</v>
      </c>
      <c r="HV516">
        <v>12.0099</v>
      </c>
      <c r="HW516">
        <v>4.9713</v>
      </c>
      <c r="HX516">
        <v>3.29497</v>
      </c>
      <c r="HY516">
        <v>9999</v>
      </c>
      <c r="HZ516">
        <v>9999</v>
      </c>
      <c r="IA516">
        <v>999.9</v>
      </c>
      <c r="IB516">
        <v>9999</v>
      </c>
      <c r="IC516">
        <v>1.86325</v>
      </c>
      <c r="ID516">
        <v>1.86813</v>
      </c>
      <c r="IE516">
        <v>1.86784</v>
      </c>
      <c r="IF516">
        <v>1.86905</v>
      </c>
      <c r="IG516">
        <v>1.86982</v>
      </c>
      <c r="IH516">
        <v>1.86591</v>
      </c>
      <c r="II516">
        <v>1.86701</v>
      </c>
      <c r="IJ516">
        <v>1.86844</v>
      </c>
      <c r="IK516">
        <v>5</v>
      </c>
      <c r="IL516">
        <v>0</v>
      </c>
      <c r="IM516">
        <v>0</v>
      </c>
      <c r="IN516">
        <v>0</v>
      </c>
      <c r="IO516" t="s">
        <v>441</v>
      </c>
      <c r="IP516" t="s">
        <v>442</v>
      </c>
      <c r="IQ516" t="s">
        <v>443</v>
      </c>
      <c r="IR516" t="s">
        <v>443</v>
      </c>
      <c r="IS516" t="s">
        <v>443</v>
      </c>
      <c r="IT516" t="s">
        <v>443</v>
      </c>
      <c r="IU516">
        <v>0</v>
      </c>
      <c r="IV516">
        <v>100</v>
      </c>
      <c r="IW516">
        <v>100</v>
      </c>
      <c r="IX516">
        <v>1.098</v>
      </c>
      <c r="IY516">
        <v>0.3152</v>
      </c>
      <c r="IZ516">
        <v>1.09748391826392</v>
      </c>
      <c r="JA516">
        <v>0</v>
      </c>
      <c r="JB516">
        <v>0</v>
      </c>
      <c r="JC516">
        <v>0</v>
      </c>
      <c r="JD516">
        <v>0.315191680746845</v>
      </c>
      <c r="JE516">
        <v>0</v>
      </c>
      <c r="JF516">
        <v>0</v>
      </c>
      <c r="JG516">
        <v>0</v>
      </c>
      <c r="JH516">
        <v>5</v>
      </c>
      <c r="JI516">
        <v>2273</v>
      </c>
      <c r="JJ516">
        <v>0</v>
      </c>
      <c r="JK516">
        <v>25</v>
      </c>
      <c r="JL516">
        <v>29356930</v>
      </c>
      <c r="JM516">
        <v>29356930</v>
      </c>
      <c r="JN516">
        <v>0.386963</v>
      </c>
      <c r="JO516">
        <v>2.6709</v>
      </c>
      <c r="JP516">
        <v>1.54785</v>
      </c>
      <c r="JQ516">
        <v>2.31567</v>
      </c>
      <c r="JR516">
        <v>1.64551</v>
      </c>
      <c r="JS516">
        <v>2.27905</v>
      </c>
      <c r="JT516">
        <v>33.8961</v>
      </c>
      <c r="JU516">
        <v>24.1838</v>
      </c>
      <c r="JV516">
        <v>18</v>
      </c>
      <c r="JW516">
        <v>496.458</v>
      </c>
      <c r="JX516">
        <v>395.013</v>
      </c>
      <c r="JY516">
        <v>39.938</v>
      </c>
      <c r="JZ516">
        <v>45.0402</v>
      </c>
      <c r="KA516">
        <v>30.0023</v>
      </c>
      <c r="KB516">
        <v>44.5207</v>
      </c>
      <c r="KC516">
        <v>44.3965</v>
      </c>
      <c r="KD516">
        <v>7.70963</v>
      </c>
      <c r="KE516">
        <v>0</v>
      </c>
      <c r="KF516">
        <v>100</v>
      </c>
      <c r="KG516">
        <v>39.8248</v>
      </c>
      <c r="KH516">
        <v>102.162</v>
      </c>
      <c r="KI516">
        <v>34.6858</v>
      </c>
      <c r="KJ516">
        <v>94.215</v>
      </c>
      <c r="KK516">
        <v>91.2436</v>
      </c>
    </row>
    <row r="517" spans="1:297">
      <c r="A517">
        <v>501</v>
      </c>
      <c r="B517">
        <v>1761415805.1</v>
      </c>
      <c r="C517">
        <v>7624.09999990463</v>
      </c>
      <c r="D517" t="s">
        <v>1449</v>
      </c>
      <c r="E517" t="s">
        <v>1450</v>
      </c>
      <c r="F517">
        <v>5</v>
      </c>
      <c r="G517" t="s">
        <v>1410</v>
      </c>
      <c r="H517" t="s">
        <v>436</v>
      </c>
      <c r="I517">
        <v>1761415796.94615</v>
      </c>
      <c r="J517">
        <f>(K517)/1000</f>
        <v>0</v>
      </c>
      <c r="K517">
        <f>IF(DP517, AN517, AH517)</f>
        <v>0</v>
      </c>
      <c r="L517">
        <f>IF(DP517, AI517, AG517)</f>
        <v>0</v>
      </c>
      <c r="M517">
        <f>DR517 - IF(AU517&gt;1, L517*DL517*100.0/(AW517), 0)</f>
        <v>0</v>
      </c>
      <c r="N517">
        <f>((T517-J517/2)*M517-L517)/(T517+J517/2)</f>
        <v>0</v>
      </c>
      <c r="O517">
        <f>N517*(DY517+DZ517)/1000.0</f>
        <v>0</v>
      </c>
      <c r="P517">
        <f>(DR517 - IF(AU517&gt;1, L517*DL517*100.0/(AW517), 0))*(DY517+DZ517)/1000.0</f>
        <v>0</v>
      </c>
      <c r="Q517">
        <f>2.0/((1/S517-1/R517)+SIGN(S517)*SQRT((1/S517-1/R517)*(1/S517-1/R517) + 4*DM517/((DM517+1)*(DM517+1))*(2*1/S517*1/R517-1/R517*1/R517)))</f>
        <v>0</v>
      </c>
      <c r="R517">
        <f>IF(LEFT(DN517,1)&lt;&gt;"0",IF(LEFT(DN517,1)="1",3.0,DO517),$D$5+$E$5*(EF517*DY517/($K$5*1000))+$F$5*(EF517*DY517/($K$5*1000))*MAX(MIN(DL517,$J$5),$I$5)*MAX(MIN(DL517,$J$5),$I$5)+$G$5*MAX(MIN(DL517,$J$5),$I$5)*(EF517*DY517/($K$5*1000))+$H$5*(EF517*DY517/($K$5*1000))*(EF517*DY517/($K$5*1000)))</f>
        <v>0</v>
      </c>
      <c r="S517">
        <f>J517*(1000-(1000*0.61365*exp(17.502*W517/(240.97+W517))/(DY517+DZ517)+DT517)/2)/(1000*0.61365*exp(17.502*W517/(240.97+W517))/(DY517+DZ517)-DT517)</f>
        <v>0</v>
      </c>
      <c r="T517">
        <f>1/((DM517+1)/(Q517/1.6)+1/(R517/1.37)) + DM517/((DM517+1)/(Q517/1.6) + DM517/(R517/1.37))</f>
        <v>0</v>
      </c>
      <c r="U517">
        <f>(DH517*DK517)</f>
        <v>0</v>
      </c>
      <c r="V517">
        <f>(EA517+(U517+2*0.95*5.67E-8*(((EA517+$B$7)+273)^4-(EA517+273)^4)-44100*J517)/(1.84*29.3*R517+8*0.95*5.67E-8*(EA517+273)^3))</f>
        <v>0</v>
      </c>
      <c r="W517">
        <f>($C$7*EB517+$D$7*EC517+$E$7*V517)</f>
        <v>0</v>
      </c>
      <c r="X517">
        <f>0.61365*exp(17.502*W517/(240.97+W517))</f>
        <v>0</v>
      </c>
      <c r="Y517">
        <f>(Z517/AA517*100)</f>
        <v>0</v>
      </c>
      <c r="Z517">
        <f>DT517*(DY517+DZ517)/1000</f>
        <v>0</v>
      </c>
      <c r="AA517">
        <f>0.61365*exp(17.502*EA517/(240.97+EA517))</f>
        <v>0</v>
      </c>
      <c r="AB517">
        <f>(X517-DT517*(DY517+DZ517)/1000)</f>
        <v>0</v>
      </c>
      <c r="AC517">
        <f>(-J517*44100)</f>
        <v>0</v>
      </c>
      <c r="AD517">
        <f>2*29.3*R517*0.92*(EA517-W517)</f>
        <v>0</v>
      </c>
      <c r="AE517">
        <f>2*0.95*5.67E-8*(((EA517+$B$7)+273)^4-(W517+273)^4)</f>
        <v>0</v>
      </c>
      <c r="AF517">
        <f>U517+AE517+AC517+AD517</f>
        <v>0</v>
      </c>
      <c r="AG517">
        <f>DX517*AU517*(DS517-DR517*(1000-AU517*DU517)/(1000-AU517*DT517))/(100*DL517)</f>
        <v>0</v>
      </c>
      <c r="AH517">
        <f>1000*DX517*AU517*(DT517-DU517)/(100*DL517*(1000-AU517*DT517))</f>
        <v>0</v>
      </c>
      <c r="AI517">
        <f>(AJ517 - AK517 - DY517*1E3/(8.314*(EA517+273.15)) * AM517/DX517 * AL517) * DX517/(100*DL517) * (1000 - DU517)/1000</f>
        <v>0</v>
      </c>
      <c r="AJ517">
        <v>122.544023313647</v>
      </c>
      <c r="AK517">
        <v>135.617242424242</v>
      </c>
      <c r="AL517">
        <v>-3.211815951291</v>
      </c>
      <c r="AM517">
        <v>65.0585855689231</v>
      </c>
      <c r="AN517">
        <f>(AP517 - AO517 + DY517*1E3/(8.314*(EA517+273.15)) * AR517/DX517 * AQ517) * DX517/(100*DL517) * 1000/(1000 - AP517)</f>
        <v>0</v>
      </c>
      <c r="AO517">
        <v>25.1074548281252</v>
      </c>
      <c r="AP517">
        <v>33.3213563636363</v>
      </c>
      <c r="AQ517">
        <v>0.0180740347584207</v>
      </c>
      <c r="AR517">
        <v>110.688087326867</v>
      </c>
      <c r="AS517">
        <v>0</v>
      </c>
      <c r="AT517">
        <v>0</v>
      </c>
      <c r="AU517">
        <f>IF(AS517*$H$13&gt;=AW517,1.0,(AW517/(AW517-AS517*$H$13)))</f>
        <v>0</v>
      </c>
      <c r="AV517">
        <f>(AU517-1)*100</f>
        <v>0</v>
      </c>
      <c r="AW517">
        <f>MAX(0,($B$13+$C$13*EF517)/(1+$D$13*EF517)*DY517/(EA517+273)*$E$13)</f>
        <v>0</v>
      </c>
      <c r="AX517" t="s">
        <v>437</v>
      </c>
      <c r="AY517" t="s">
        <v>437</v>
      </c>
      <c r="AZ517">
        <v>0</v>
      </c>
      <c r="BA517">
        <v>0</v>
      </c>
      <c r="BB517">
        <f>1-AZ517/BA517</f>
        <v>0</v>
      </c>
      <c r="BC517">
        <v>0</v>
      </c>
      <c r="BD517" t="s">
        <v>437</v>
      </c>
      <c r="BE517" t="s">
        <v>437</v>
      </c>
      <c r="BF517">
        <v>0</v>
      </c>
      <c r="BG517">
        <v>0</v>
      </c>
      <c r="BH517">
        <f>1-BF517/BG517</f>
        <v>0</v>
      </c>
      <c r="BI517">
        <v>0.5</v>
      </c>
      <c r="BJ517">
        <f>DI517</f>
        <v>0</v>
      </c>
      <c r="BK517">
        <f>L517</f>
        <v>0</v>
      </c>
      <c r="BL517">
        <f>BH517*BI517*BJ517</f>
        <v>0</v>
      </c>
      <c r="BM517">
        <f>(BK517-BC517)/BJ517</f>
        <v>0</v>
      </c>
      <c r="BN517">
        <f>(BA517-BG517)/BG517</f>
        <v>0</v>
      </c>
      <c r="BO517">
        <f>AZ517/(BB517+AZ517/BG517)</f>
        <v>0</v>
      </c>
      <c r="BP517" t="s">
        <v>437</v>
      </c>
      <c r="BQ517">
        <v>0</v>
      </c>
      <c r="BR517">
        <f>IF(BQ517&lt;&gt;0, BQ517, BO517)</f>
        <v>0</v>
      </c>
      <c r="BS517">
        <f>1-BR517/BG517</f>
        <v>0</v>
      </c>
      <c r="BT517">
        <f>(BG517-BF517)/(BG517-BR517)</f>
        <v>0</v>
      </c>
      <c r="BU517">
        <f>(BA517-BG517)/(BA517-BR517)</f>
        <v>0</v>
      </c>
      <c r="BV517">
        <f>(BG517-BF517)/(BG517-AZ517)</f>
        <v>0</v>
      </c>
      <c r="BW517">
        <f>(BA517-BG517)/(BA517-AZ517)</f>
        <v>0</v>
      </c>
      <c r="BX517">
        <f>(BT517*BR517/BF517)</f>
        <v>0</v>
      </c>
      <c r="BY517">
        <f>(1-BX517)</f>
        <v>0</v>
      </c>
      <c r="DH517">
        <f>$B$11*EG517+$C$11*EH517+$F$11*ES517*(1-EV517)</f>
        <v>0</v>
      </c>
      <c r="DI517">
        <f>DH517*DJ517</f>
        <v>0</v>
      </c>
      <c r="DJ517">
        <f>($B$11*$D$9+$C$11*$D$9+$F$11*((FF517+EX517)/MAX(FF517+EX517+FG517, 0.1)*$I$9+FG517/MAX(FF517+EX517+FG517, 0.1)*$J$9))/($B$11+$C$11+$F$11)</f>
        <v>0</v>
      </c>
      <c r="DK517">
        <f>($B$11*$K$9+$C$11*$K$9+$F$11*((FF517+EX517)/MAX(FF517+EX517+FG517, 0.1)*$P$9+FG517/MAX(FF517+EX517+FG517, 0.1)*$Q$9))/($B$11+$C$11+$F$11)</f>
        <v>0</v>
      </c>
      <c r="DL517">
        <v>6</v>
      </c>
      <c r="DM517">
        <v>0.5</v>
      </c>
      <c r="DN517" t="s">
        <v>438</v>
      </c>
      <c r="DO517">
        <v>2</v>
      </c>
      <c r="DP517" t="b">
        <v>1</v>
      </c>
      <c r="DQ517">
        <v>1761415796.94615</v>
      </c>
      <c r="DR517">
        <v>153.694769230769</v>
      </c>
      <c r="DS517">
        <v>134.975846153846</v>
      </c>
      <c r="DT517">
        <v>33.2005923076923</v>
      </c>
      <c r="DU517">
        <v>25.1173923076923</v>
      </c>
      <c r="DV517">
        <v>152.597230769231</v>
      </c>
      <c r="DW517">
        <v>32.8854</v>
      </c>
      <c r="DX517">
        <v>500.006230769231</v>
      </c>
      <c r="DY517">
        <v>90.2989230769231</v>
      </c>
      <c r="DZ517">
        <v>0.0366718923076923</v>
      </c>
      <c r="EA517">
        <v>42.8662153846154</v>
      </c>
      <c r="EB517">
        <v>42.0074</v>
      </c>
      <c r="EC517">
        <v>999.9</v>
      </c>
      <c r="ED517">
        <v>0</v>
      </c>
      <c r="EE517">
        <v>0</v>
      </c>
      <c r="EF517">
        <v>10001.9738461538</v>
      </c>
      <c r="EG517">
        <v>0</v>
      </c>
      <c r="EH517">
        <v>1206.61384615385</v>
      </c>
      <c r="EI517">
        <v>18.7189615384615</v>
      </c>
      <c r="EJ517">
        <v>158.971538461538</v>
      </c>
      <c r="EK517">
        <v>138.453538461538</v>
      </c>
      <c r="EL517">
        <v>8.08318230769231</v>
      </c>
      <c r="EM517">
        <v>134.975846153846</v>
      </c>
      <c r="EN517">
        <v>25.1173923076923</v>
      </c>
      <c r="EO517">
        <v>2.99797846153846</v>
      </c>
      <c r="EP517">
        <v>2.26807384615385</v>
      </c>
      <c r="EQ517">
        <v>24.0166461538462</v>
      </c>
      <c r="ER517">
        <v>19.4514307692308</v>
      </c>
      <c r="ES517">
        <v>1200.00076923077</v>
      </c>
      <c r="ET517">
        <v>0.966993</v>
      </c>
      <c r="EU517">
        <v>0.0330068</v>
      </c>
      <c r="EV517">
        <v>0</v>
      </c>
      <c r="EW517">
        <v>1242.52153846154</v>
      </c>
      <c r="EX517">
        <v>5.00059</v>
      </c>
      <c r="EY517">
        <v>15537.7076923077</v>
      </c>
      <c r="EZ517">
        <v>10358.6846153846</v>
      </c>
      <c r="FA517">
        <v>54.2160769230769</v>
      </c>
      <c r="FB517">
        <v>55.7209230769231</v>
      </c>
      <c r="FC517">
        <v>54.3074615384615</v>
      </c>
      <c r="FD517">
        <v>55.4563846153846</v>
      </c>
      <c r="FE517">
        <v>55.5142307692308</v>
      </c>
      <c r="FF517">
        <v>1155.56</v>
      </c>
      <c r="FG517">
        <v>39.44</v>
      </c>
      <c r="FH517">
        <v>0</v>
      </c>
      <c r="FI517">
        <v>1761415765.3</v>
      </c>
      <c r="FJ517">
        <v>0</v>
      </c>
      <c r="FK517">
        <v>1241.28346153846</v>
      </c>
      <c r="FL517">
        <v>-111.844444519423</v>
      </c>
      <c r="FM517">
        <v>-1349.17265049339</v>
      </c>
      <c r="FN517">
        <v>15522.7576923077</v>
      </c>
      <c r="FO517">
        <v>15</v>
      </c>
      <c r="FP517">
        <v>0</v>
      </c>
      <c r="FQ517" t="s">
        <v>439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18.3230476190476</v>
      </c>
      <c r="GD517">
        <v>7.66845974025974</v>
      </c>
      <c r="GE517">
        <v>0.842279109163005</v>
      </c>
      <c r="GF517">
        <v>0</v>
      </c>
      <c r="GG517">
        <v>1247.66411764706</v>
      </c>
      <c r="GH517">
        <v>-106.670435495137</v>
      </c>
      <c r="GI517">
        <v>10.4743378613265</v>
      </c>
      <c r="GJ517">
        <v>-1</v>
      </c>
      <c r="GK517">
        <v>8.03435476190476</v>
      </c>
      <c r="GL517">
        <v>1.04059636363637</v>
      </c>
      <c r="GM517">
        <v>0.105127513394745</v>
      </c>
      <c r="GN517">
        <v>0</v>
      </c>
      <c r="GO517">
        <v>0</v>
      </c>
      <c r="GP517">
        <v>2</v>
      </c>
      <c r="GQ517" t="s">
        <v>473</v>
      </c>
      <c r="GR517">
        <v>3.129</v>
      </c>
      <c r="GS517">
        <v>2.71447</v>
      </c>
      <c r="GT517">
        <v>0.0304705</v>
      </c>
      <c r="GU517">
        <v>0.0264882</v>
      </c>
      <c r="GV517">
        <v>0.125591</v>
      </c>
      <c r="GW517">
        <v>0.102969</v>
      </c>
      <c r="GX517">
        <v>35399.8</v>
      </c>
      <c r="GY517">
        <v>37732.5</v>
      </c>
      <c r="GZ517">
        <v>33125.4</v>
      </c>
      <c r="HA517">
        <v>35185.2</v>
      </c>
      <c r="HB517">
        <v>41209.2</v>
      </c>
      <c r="HC517">
        <v>45437</v>
      </c>
      <c r="HD517">
        <v>51924.4</v>
      </c>
      <c r="HE517">
        <v>56360.5</v>
      </c>
      <c r="HF517">
        <v>1.76063</v>
      </c>
      <c r="HG517">
        <v>1.61598</v>
      </c>
      <c r="HH517">
        <v>-0.00867993</v>
      </c>
      <c r="HI517">
        <v>0</v>
      </c>
      <c r="HJ517">
        <v>42.1848</v>
      </c>
      <c r="HK517">
        <v>999.9</v>
      </c>
      <c r="HL517">
        <v>55.775</v>
      </c>
      <c r="HM517">
        <v>30.011</v>
      </c>
      <c r="HN517">
        <v>26.3326</v>
      </c>
      <c r="HO517">
        <v>59.8952</v>
      </c>
      <c r="HP517">
        <v>42.6122</v>
      </c>
      <c r="HQ517">
        <v>1</v>
      </c>
      <c r="HR517">
        <v>1.51608</v>
      </c>
      <c r="HS517">
        <v>1.76445</v>
      </c>
      <c r="HT517">
        <v>20.1191</v>
      </c>
      <c r="HU517">
        <v>5.18989</v>
      </c>
      <c r="HV517">
        <v>12.0099</v>
      </c>
      <c r="HW517">
        <v>4.971</v>
      </c>
      <c r="HX517">
        <v>3.29492</v>
      </c>
      <c r="HY517">
        <v>9999</v>
      </c>
      <c r="HZ517">
        <v>9999</v>
      </c>
      <c r="IA517">
        <v>999.9</v>
      </c>
      <c r="IB517">
        <v>9999</v>
      </c>
      <c r="IC517">
        <v>1.86325</v>
      </c>
      <c r="ID517">
        <v>1.86813</v>
      </c>
      <c r="IE517">
        <v>1.86783</v>
      </c>
      <c r="IF517">
        <v>1.86905</v>
      </c>
      <c r="IG517">
        <v>1.86981</v>
      </c>
      <c r="IH517">
        <v>1.86592</v>
      </c>
      <c r="II517">
        <v>1.86699</v>
      </c>
      <c r="IJ517">
        <v>1.86841</v>
      </c>
      <c r="IK517">
        <v>5</v>
      </c>
      <c r="IL517">
        <v>0</v>
      </c>
      <c r="IM517">
        <v>0</v>
      </c>
      <c r="IN517">
        <v>0</v>
      </c>
      <c r="IO517" t="s">
        <v>441</v>
      </c>
      <c r="IP517" t="s">
        <v>442</v>
      </c>
      <c r="IQ517" t="s">
        <v>443</v>
      </c>
      <c r="IR517" t="s">
        <v>443</v>
      </c>
      <c r="IS517" t="s">
        <v>443</v>
      </c>
      <c r="IT517" t="s">
        <v>443</v>
      </c>
      <c r="IU517">
        <v>0</v>
      </c>
      <c r="IV517">
        <v>100</v>
      </c>
      <c r="IW517">
        <v>100</v>
      </c>
      <c r="IX517">
        <v>1.097</v>
      </c>
      <c r="IY517">
        <v>0.3152</v>
      </c>
      <c r="IZ517">
        <v>1.09748391826392</v>
      </c>
      <c r="JA517">
        <v>0</v>
      </c>
      <c r="JB517">
        <v>0</v>
      </c>
      <c r="JC517">
        <v>0</v>
      </c>
      <c r="JD517">
        <v>0.315191680746845</v>
      </c>
      <c r="JE517">
        <v>0</v>
      </c>
      <c r="JF517">
        <v>0</v>
      </c>
      <c r="JG517">
        <v>0</v>
      </c>
      <c r="JH517">
        <v>5</v>
      </c>
      <c r="JI517">
        <v>2273</v>
      </c>
      <c r="JJ517">
        <v>0</v>
      </c>
      <c r="JK517">
        <v>25</v>
      </c>
      <c r="JL517">
        <v>29356930.1</v>
      </c>
      <c r="JM517">
        <v>29356930.1</v>
      </c>
      <c r="JN517">
        <v>0.351562</v>
      </c>
      <c r="JO517">
        <v>2.65747</v>
      </c>
      <c r="JP517">
        <v>1.54785</v>
      </c>
      <c r="JQ517">
        <v>2.31689</v>
      </c>
      <c r="JR517">
        <v>1.64673</v>
      </c>
      <c r="JS517">
        <v>2.37793</v>
      </c>
      <c r="JT517">
        <v>33.8961</v>
      </c>
      <c r="JU517">
        <v>24.1926</v>
      </c>
      <c r="JV517">
        <v>18</v>
      </c>
      <c r="JW517">
        <v>496.423</v>
      </c>
      <c r="JX517">
        <v>395.058</v>
      </c>
      <c r="JY517">
        <v>39.9539</v>
      </c>
      <c r="JZ517">
        <v>45.0669</v>
      </c>
      <c r="KA517">
        <v>30.0032</v>
      </c>
      <c r="KB517">
        <v>44.5454</v>
      </c>
      <c r="KC517">
        <v>44.4198</v>
      </c>
      <c r="KD517">
        <v>6.9511</v>
      </c>
      <c r="KE517">
        <v>0</v>
      </c>
      <c r="KF517">
        <v>100</v>
      </c>
      <c r="KG517">
        <v>39.7963</v>
      </c>
      <c r="KH517">
        <v>81.7228</v>
      </c>
      <c r="KI517">
        <v>34.6858</v>
      </c>
      <c r="KJ517">
        <v>94.2108</v>
      </c>
      <c r="KK517">
        <v>91.2374</v>
      </c>
    </row>
    <row r="518" spans="1:297">
      <c r="A518">
        <v>502</v>
      </c>
      <c r="B518">
        <v>1761415810.1</v>
      </c>
      <c r="C518">
        <v>7629.09999990463</v>
      </c>
      <c r="D518" t="s">
        <v>1451</v>
      </c>
      <c r="E518" t="s">
        <v>1452</v>
      </c>
      <c r="F518">
        <v>5</v>
      </c>
      <c r="G518" t="s">
        <v>1410</v>
      </c>
      <c r="H518" t="s">
        <v>436</v>
      </c>
      <c r="I518">
        <v>1761415801.94615</v>
      </c>
      <c r="J518">
        <f>(K518)/1000</f>
        <v>0</v>
      </c>
      <c r="K518">
        <f>IF(DP518, AN518, AH518)</f>
        <v>0</v>
      </c>
      <c r="L518">
        <f>IF(DP518, AI518, AG518)</f>
        <v>0</v>
      </c>
      <c r="M518">
        <f>DR518 - IF(AU518&gt;1, L518*DL518*100.0/(AW518), 0)</f>
        <v>0</v>
      </c>
      <c r="N518">
        <f>((T518-J518/2)*M518-L518)/(T518+J518/2)</f>
        <v>0</v>
      </c>
      <c r="O518">
        <f>N518*(DY518+DZ518)/1000.0</f>
        <v>0</v>
      </c>
      <c r="P518">
        <f>(DR518 - IF(AU518&gt;1, L518*DL518*100.0/(AW518), 0))*(DY518+DZ518)/1000.0</f>
        <v>0</v>
      </c>
      <c r="Q518">
        <f>2.0/((1/S518-1/R518)+SIGN(S518)*SQRT((1/S518-1/R518)*(1/S518-1/R518) + 4*DM518/((DM518+1)*(DM518+1))*(2*1/S518*1/R518-1/R518*1/R518)))</f>
        <v>0</v>
      </c>
      <c r="R518">
        <f>IF(LEFT(DN518,1)&lt;&gt;"0",IF(LEFT(DN518,1)="1",3.0,DO518),$D$5+$E$5*(EF518*DY518/($K$5*1000))+$F$5*(EF518*DY518/($K$5*1000))*MAX(MIN(DL518,$J$5),$I$5)*MAX(MIN(DL518,$J$5),$I$5)+$G$5*MAX(MIN(DL518,$J$5),$I$5)*(EF518*DY518/($K$5*1000))+$H$5*(EF518*DY518/($K$5*1000))*(EF518*DY518/($K$5*1000)))</f>
        <v>0</v>
      </c>
      <c r="S518">
        <f>J518*(1000-(1000*0.61365*exp(17.502*W518/(240.97+W518))/(DY518+DZ518)+DT518)/2)/(1000*0.61365*exp(17.502*W518/(240.97+W518))/(DY518+DZ518)-DT518)</f>
        <v>0</v>
      </c>
      <c r="T518">
        <f>1/((DM518+1)/(Q518/1.6)+1/(R518/1.37)) + DM518/((DM518+1)/(Q518/1.6) + DM518/(R518/1.37))</f>
        <v>0</v>
      </c>
      <c r="U518">
        <f>(DH518*DK518)</f>
        <v>0</v>
      </c>
      <c r="V518">
        <f>(EA518+(U518+2*0.95*5.67E-8*(((EA518+$B$7)+273)^4-(EA518+273)^4)-44100*J518)/(1.84*29.3*R518+8*0.95*5.67E-8*(EA518+273)^3))</f>
        <v>0</v>
      </c>
      <c r="W518">
        <f>($C$7*EB518+$D$7*EC518+$E$7*V518)</f>
        <v>0</v>
      </c>
      <c r="X518">
        <f>0.61365*exp(17.502*W518/(240.97+W518))</f>
        <v>0</v>
      </c>
      <c r="Y518">
        <f>(Z518/AA518*100)</f>
        <v>0</v>
      </c>
      <c r="Z518">
        <f>DT518*(DY518+DZ518)/1000</f>
        <v>0</v>
      </c>
      <c r="AA518">
        <f>0.61365*exp(17.502*EA518/(240.97+EA518))</f>
        <v>0</v>
      </c>
      <c r="AB518">
        <f>(X518-DT518*(DY518+DZ518)/1000)</f>
        <v>0</v>
      </c>
      <c r="AC518">
        <f>(-J518*44100)</f>
        <v>0</v>
      </c>
      <c r="AD518">
        <f>2*29.3*R518*0.92*(EA518-W518)</f>
        <v>0</v>
      </c>
      <c r="AE518">
        <f>2*0.95*5.67E-8*(((EA518+$B$7)+273)^4-(W518+273)^4)</f>
        <v>0</v>
      </c>
      <c r="AF518">
        <f>U518+AE518+AC518+AD518</f>
        <v>0</v>
      </c>
      <c r="AG518">
        <f>DX518*AU518*(DS518-DR518*(1000-AU518*DU518)/(1000-AU518*DT518))/(100*DL518)</f>
        <v>0</v>
      </c>
      <c r="AH518">
        <f>1000*DX518*AU518*(DT518-DU518)/(100*DL518*(1000-AU518*DT518))</f>
        <v>0</v>
      </c>
      <c r="AI518">
        <f>(AJ518 - AK518 - DY518*1E3/(8.314*(EA518+273.15)) * AM518/DX518 * AL518) * DX518/(100*DL518) * (1000 - DU518)/1000</f>
        <v>0</v>
      </c>
      <c r="AJ518">
        <v>106.337264552189</v>
      </c>
      <c r="AK518">
        <v>119.850781818182</v>
      </c>
      <c r="AL518">
        <v>-3.14980763946217</v>
      </c>
      <c r="AM518">
        <v>65.0585855689231</v>
      </c>
      <c r="AN518">
        <f>(AP518 - AO518 + DY518*1E3/(8.314*(EA518+273.15)) * AR518/DX518 * AQ518) * DX518/(100*DL518) * 1000/(1000 - AP518)</f>
        <v>0</v>
      </c>
      <c r="AO518">
        <v>25.1005520378074</v>
      </c>
      <c r="AP518">
        <v>33.4175242424242</v>
      </c>
      <c r="AQ518">
        <v>0.0202514241899807</v>
      </c>
      <c r="AR518">
        <v>110.688087326867</v>
      </c>
      <c r="AS518">
        <v>0</v>
      </c>
      <c r="AT518">
        <v>0</v>
      </c>
      <c r="AU518">
        <f>IF(AS518*$H$13&gt;=AW518,1.0,(AW518/(AW518-AS518*$H$13)))</f>
        <v>0</v>
      </c>
      <c r="AV518">
        <f>(AU518-1)*100</f>
        <v>0</v>
      </c>
      <c r="AW518">
        <f>MAX(0,($B$13+$C$13*EF518)/(1+$D$13*EF518)*DY518/(EA518+273)*$E$13)</f>
        <v>0</v>
      </c>
      <c r="AX518" t="s">
        <v>437</v>
      </c>
      <c r="AY518" t="s">
        <v>437</v>
      </c>
      <c r="AZ518">
        <v>0</v>
      </c>
      <c r="BA518">
        <v>0</v>
      </c>
      <c r="BB518">
        <f>1-AZ518/BA518</f>
        <v>0</v>
      </c>
      <c r="BC518">
        <v>0</v>
      </c>
      <c r="BD518" t="s">
        <v>437</v>
      </c>
      <c r="BE518" t="s">
        <v>437</v>
      </c>
      <c r="BF518">
        <v>0</v>
      </c>
      <c r="BG518">
        <v>0</v>
      </c>
      <c r="BH518">
        <f>1-BF518/BG518</f>
        <v>0</v>
      </c>
      <c r="BI518">
        <v>0.5</v>
      </c>
      <c r="BJ518">
        <f>DI518</f>
        <v>0</v>
      </c>
      <c r="BK518">
        <f>L518</f>
        <v>0</v>
      </c>
      <c r="BL518">
        <f>BH518*BI518*BJ518</f>
        <v>0</v>
      </c>
      <c r="BM518">
        <f>(BK518-BC518)/BJ518</f>
        <v>0</v>
      </c>
      <c r="BN518">
        <f>(BA518-BG518)/BG518</f>
        <v>0</v>
      </c>
      <c r="BO518">
        <f>AZ518/(BB518+AZ518/BG518)</f>
        <v>0</v>
      </c>
      <c r="BP518" t="s">
        <v>437</v>
      </c>
      <c r="BQ518">
        <v>0</v>
      </c>
      <c r="BR518">
        <f>IF(BQ518&lt;&gt;0, BQ518, BO518)</f>
        <v>0</v>
      </c>
      <c r="BS518">
        <f>1-BR518/BG518</f>
        <v>0</v>
      </c>
      <c r="BT518">
        <f>(BG518-BF518)/(BG518-BR518)</f>
        <v>0</v>
      </c>
      <c r="BU518">
        <f>(BA518-BG518)/(BA518-BR518)</f>
        <v>0</v>
      </c>
      <c r="BV518">
        <f>(BG518-BF518)/(BG518-AZ518)</f>
        <v>0</v>
      </c>
      <c r="BW518">
        <f>(BA518-BG518)/(BA518-AZ518)</f>
        <v>0</v>
      </c>
      <c r="BX518">
        <f>(BT518*BR518/BF518)</f>
        <v>0</v>
      </c>
      <c r="BY518">
        <f>(1-BX518)</f>
        <v>0</v>
      </c>
      <c r="DH518">
        <f>$B$11*EG518+$C$11*EH518+$F$11*ES518*(1-EV518)</f>
        <v>0</v>
      </c>
      <c r="DI518">
        <f>DH518*DJ518</f>
        <v>0</v>
      </c>
      <c r="DJ518">
        <f>($B$11*$D$9+$C$11*$D$9+$F$11*((FF518+EX518)/MAX(FF518+EX518+FG518, 0.1)*$I$9+FG518/MAX(FF518+EX518+FG518, 0.1)*$J$9))/($B$11+$C$11+$F$11)</f>
        <v>0</v>
      </c>
      <c r="DK518">
        <f>($B$11*$K$9+$C$11*$K$9+$F$11*((FF518+EX518)/MAX(FF518+EX518+FG518, 0.1)*$P$9+FG518/MAX(FF518+EX518+FG518, 0.1)*$Q$9))/($B$11+$C$11+$F$11)</f>
        <v>0</v>
      </c>
      <c r="DL518">
        <v>6</v>
      </c>
      <c r="DM518">
        <v>0.5</v>
      </c>
      <c r="DN518" t="s">
        <v>438</v>
      </c>
      <c r="DO518">
        <v>2</v>
      </c>
      <c r="DP518" t="b">
        <v>1</v>
      </c>
      <c r="DQ518">
        <v>1761415801.94615</v>
      </c>
      <c r="DR518">
        <v>137.970769230769</v>
      </c>
      <c r="DS518">
        <v>118.665684615385</v>
      </c>
      <c r="DT518">
        <v>33.2862615384615</v>
      </c>
      <c r="DU518">
        <v>25.1102923076923</v>
      </c>
      <c r="DV518">
        <v>136.873384615385</v>
      </c>
      <c r="DW518">
        <v>32.9710692307692</v>
      </c>
      <c r="DX518">
        <v>500.005692307692</v>
      </c>
      <c r="DY518">
        <v>90.2995</v>
      </c>
      <c r="DZ518">
        <v>0.0366257076923077</v>
      </c>
      <c r="EA518">
        <v>42.9036846153846</v>
      </c>
      <c r="EB518">
        <v>42.0288076923077</v>
      </c>
      <c r="EC518">
        <v>999.9</v>
      </c>
      <c r="ED518">
        <v>0</v>
      </c>
      <c r="EE518">
        <v>0</v>
      </c>
      <c r="EF518">
        <v>9997.30923076923</v>
      </c>
      <c r="EG518">
        <v>0</v>
      </c>
      <c r="EH518">
        <v>1206.44461538462</v>
      </c>
      <c r="EI518">
        <v>19.3052153846154</v>
      </c>
      <c r="EJ518">
        <v>142.720307692308</v>
      </c>
      <c r="EK518">
        <v>121.722253846154</v>
      </c>
      <c r="EL518">
        <v>8.17594615384616</v>
      </c>
      <c r="EM518">
        <v>118.665684615385</v>
      </c>
      <c r="EN518">
        <v>25.1102923076923</v>
      </c>
      <c r="EO518">
        <v>3.00573307692308</v>
      </c>
      <c r="EP518">
        <v>2.26744769230769</v>
      </c>
      <c r="EQ518">
        <v>24.0596615384615</v>
      </c>
      <c r="ER518">
        <v>19.447</v>
      </c>
      <c r="ES518">
        <v>1199.99461538462</v>
      </c>
      <c r="ET518">
        <v>0.966993692307692</v>
      </c>
      <c r="EU518">
        <v>0.0330061461538462</v>
      </c>
      <c r="EV518">
        <v>0</v>
      </c>
      <c r="EW518">
        <v>1232.98538461538</v>
      </c>
      <c r="EX518">
        <v>5.00059</v>
      </c>
      <c r="EY518">
        <v>15422.0846153846</v>
      </c>
      <c r="EZ518">
        <v>10358.6384615385</v>
      </c>
      <c r="FA518">
        <v>54.2402307692308</v>
      </c>
      <c r="FB518">
        <v>55.7593846153846</v>
      </c>
      <c r="FC518">
        <v>54.3459230769231</v>
      </c>
      <c r="FD518">
        <v>55.4853076923077</v>
      </c>
      <c r="FE518">
        <v>55.5381538461538</v>
      </c>
      <c r="FF518">
        <v>1155.55461538462</v>
      </c>
      <c r="FG518">
        <v>39.44</v>
      </c>
      <c r="FH518">
        <v>0</v>
      </c>
      <c r="FI518">
        <v>1761415770.1</v>
      </c>
      <c r="FJ518">
        <v>0</v>
      </c>
      <c r="FK518">
        <v>1232.12307692308</v>
      </c>
      <c r="FL518">
        <v>-118.1237606652</v>
      </c>
      <c r="FM518">
        <v>-1430.84444432503</v>
      </c>
      <c r="FN518">
        <v>15411.7846153846</v>
      </c>
      <c r="FO518">
        <v>15</v>
      </c>
      <c r="FP518">
        <v>0</v>
      </c>
      <c r="FQ518" t="s">
        <v>439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18.7512571428571</v>
      </c>
      <c r="GD518">
        <v>5.8449116883117</v>
      </c>
      <c r="GE518">
        <v>0.700986878194849</v>
      </c>
      <c r="GF518">
        <v>0</v>
      </c>
      <c r="GG518">
        <v>1240.01029411765</v>
      </c>
      <c r="GH518">
        <v>-112.580137505687</v>
      </c>
      <c r="GI518">
        <v>11.0522447773915</v>
      </c>
      <c r="GJ518">
        <v>-1</v>
      </c>
      <c r="GK518">
        <v>8.10512952380953</v>
      </c>
      <c r="GL518">
        <v>1.0948316883117</v>
      </c>
      <c r="GM518">
        <v>0.110539730348357</v>
      </c>
      <c r="GN518">
        <v>0</v>
      </c>
      <c r="GO518">
        <v>0</v>
      </c>
      <c r="GP518">
        <v>2</v>
      </c>
      <c r="GQ518" t="s">
        <v>473</v>
      </c>
      <c r="GR518">
        <v>3.12895</v>
      </c>
      <c r="GS518">
        <v>2.71476</v>
      </c>
      <c r="GT518">
        <v>0.0269338</v>
      </c>
      <c r="GU518">
        <v>0.0223477</v>
      </c>
      <c r="GV518">
        <v>0.125854</v>
      </c>
      <c r="GW518">
        <v>0.102936</v>
      </c>
      <c r="GX518">
        <v>35526</v>
      </c>
      <c r="GY518">
        <v>37888.9</v>
      </c>
      <c r="GZ518">
        <v>33123.1</v>
      </c>
      <c r="HA518">
        <v>35182</v>
      </c>
      <c r="HB518">
        <v>41194.8</v>
      </c>
      <c r="HC518">
        <v>45434.4</v>
      </c>
      <c r="HD518">
        <v>51921.5</v>
      </c>
      <c r="HE518">
        <v>56355.8</v>
      </c>
      <c r="HF518">
        <v>1.76035</v>
      </c>
      <c r="HG518">
        <v>1.61548</v>
      </c>
      <c r="HH518">
        <v>-0.00890344</v>
      </c>
      <c r="HI518">
        <v>0</v>
      </c>
      <c r="HJ518">
        <v>42.2029</v>
      </c>
      <c r="HK518">
        <v>999.9</v>
      </c>
      <c r="HL518">
        <v>55.775</v>
      </c>
      <c r="HM518">
        <v>30.011</v>
      </c>
      <c r="HN518">
        <v>26.3333</v>
      </c>
      <c r="HO518">
        <v>60.2352</v>
      </c>
      <c r="HP518">
        <v>42.4599</v>
      </c>
      <c r="HQ518">
        <v>1</v>
      </c>
      <c r="HR518">
        <v>1.52115</v>
      </c>
      <c r="HS518">
        <v>2.16093</v>
      </c>
      <c r="HT518">
        <v>20.1149</v>
      </c>
      <c r="HU518">
        <v>5.19093</v>
      </c>
      <c r="HV518">
        <v>12.0099</v>
      </c>
      <c r="HW518">
        <v>4.9712</v>
      </c>
      <c r="HX518">
        <v>3.29497</v>
      </c>
      <c r="HY518">
        <v>9999</v>
      </c>
      <c r="HZ518">
        <v>9999</v>
      </c>
      <c r="IA518">
        <v>999.9</v>
      </c>
      <c r="IB518">
        <v>9999</v>
      </c>
      <c r="IC518">
        <v>1.86325</v>
      </c>
      <c r="ID518">
        <v>1.86813</v>
      </c>
      <c r="IE518">
        <v>1.86783</v>
      </c>
      <c r="IF518">
        <v>1.86905</v>
      </c>
      <c r="IG518">
        <v>1.86982</v>
      </c>
      <c r="IH518">
        <v>1.8659</v>
      </c>
      <c r="II518">
        <v>1.86697</v>
      </c>
      <c r="IJ518">
        <v>1.86842</v>
      </c>
      <c r="IK518">
        <v>5</v>
      </c>
      <c r="IL518">
        <v>0</v>
      </c>
      <c r="IM518">
        <v>0</v>
      </c>
      <c r="IN518">
        <v>0</v>
      </c>
      <c r="IO518" t="s">
        <v>441</v>
      </c>
      <c r="IP518" t="s">
        <v>442</v>
      </c>
      <c r="IQ518" t="s">
        <v>443</v>
      </c>
      <c r="IR518" t="s">
        <v>443</v>
      </c>
      <c r="IS518" t="s">
        <v>443</v>
      </c>
      <c r="IT518" t="s">
        <v>443</v>
      </c>
      <c r="IU518">
        <v>0</v>
      </c>
      <c r="IV518">
        <v>100</v>
      </c>
      <c r="IW518">
        <v>100</v>
      </c>
      <c r="IX518">
        <v>1.097</v>
      </c>
      <c r="IY518">
        <v>0.3152</v>
      </c>
      <c r="IZ518">
        <v>1.09748391826392</v>
      </c>
      <c r="JA518">
        <v>0</v>
      </c>
      <c r="JB518">
        <v>0</v>
      </c>
      <c r="JC518">
        <v>0</v>
      </c>
      <c r="JD518">
        <v>0.315191680746845</v>
      </c>
      <c r="JE518">
        <v>0</v>
      </c>
      <c r="JF518">
        <v>0</v>
      </c>
      <c r="JG518">
        <v>0</v>
      </c>
      <c r="JH518">
        <v>5</v>
      </c>
      <c r="JI518">
        <v>2273</v>
      </c>
      <c r="JJ518">
        <v>0</v>
      </c>
      <c r="JK518">
        <v>25</v>
      </c>
      <c r="JL518">
        <v>29356930.2</v>
      </c>
      <c r="JM518">
        <v>29356930.2</v>
      </c>
      <c r="JN518">
        <v>0.313721</v>
      </c>
      <c r="JO518">
        <v>2.67944</v>
      </c>
      <c r="JP518">
        <v>1.54785</v>
      </c>
      <c r="JQ518">
        <v>2.31567</v>
      </c>
      <c r="JR518">
        <v>1.64673</v>
      </c>
      <c r="JS518">
        <v>2.25098</v>
      </c>
      <c r="JT518">
        <v>33.8961</v>
      </c>
      <c r="JU518">
        <v>24.1838</v>
      </c>
      <c r="JV518">
        <v>18</v>
      </c>
      <c r="JW518">
        <v>496.407</v>
      </c>
      <c r="JX518">
        <v>394.901</v>
      </c>
      <c r="JY518">
        <v>39.8869</v>
      </c>
      <c r="JZ518">
        <v>45.0939</v>
      </c>
      <c r="KA518">
        <v>30.0042</v>
      </c>
      <c r="KB518">
        <v>44.5727</v>
      </c>
      <c r="KC518">
        <v>44.4479</v>
      </c>
      <c r="KD518">
        <v>6.25789</v>
      </c>
      <c r="KE518">
        <v>0</v>
      </c>
      <c r="KF518">
        <v>100</v>
      </c>
      <c r="KG518">
        <v>39.7498</v>
      </c>
      <c r="KH518">
        <v>68.1558</v>
      </c>
      <c r="KI518">
        <v>34.6858</v>
      </c>
      <c r="KJ518">
        <v>94.205</v>
      </c>
      <c r="KK518">
        <v>91.2294</v>
      </c>
    </row>
    <row r="519" spans="1:297">
      <c r="A519">
        <v>503</v>
      </c>
      <c r="B519">
        <v>1761415815.1</v>
      </c>
      <c r="C519">
        <v>7634.09999990463</v>
      </c>
      <c r="D519" t="s">
        <v>1453</v>
      </c>
      <c r="E519" t="s">
        <v>1454</v>
      </c>
      <c r="F519">
        <v>5</v>
      </c>
      <c r="G519" t="s">
        <v>1410</v>
      </c>
      <c r="H519" t="s">
        <v>436</v>
      </c>
      <c r="I519">
        <v>1761415806.94615</v>
      </c>
      <c r="J519">
        <f>(K519)/1000</f>
        <v>0</v>
      </c>
      <c r="K519">
        <f>IF(DP519, AN519, AH519)</f>
        <v>0</v>
      </c>
      <c r="L519">
        <f>IF(DP519, AI519, AG519)</f>
        <v>0</v>
      </c>
      <c r="M519">
        <f>DR519 - IF(AU519&gt;1, L519*DL519*100.0/(AW519), 0)</f>
        <v>0</v>
      </c>
      <c r="N519">
        <f>((T519-J519/2)*M519-L519)/(T519+J519/2)</f>
        <v>0</v>
      </c>
      <c r="O519">
        <f>N519*(DY519+DZ519)/1000.0</f>
        <v>0</v>
      </c>
      <c r="P519">
        <f>(DR519 - IF(AU519&gt;1, L519*DL519*100.0/(AW519), 0))*(DY519+DZ519)/1000.0</f>
        <v>0</v>
      </c>
      <c r="Q519">
        <f>2.0/((1/S519-1/R519)+SIGN(S519)*SQRT((1/S519-1/R519)*(1/S519-1/R519) + 4*DM519/((DM519+1)*(DM519+1))*(2*1/S519*1/R519-1/R519*1/R519)))</f>
        <v>0</v>
      </c>
      <c r="R519">
        <f>IF(LEFT(DN519,1)&lt;&gt;"0",IF(LEFT(DN519,1)="1",3.0,DO519),$D$5+$E$5*(EF519*DY519/($K$5*1000))+$F$5*(EF519*DY519/($K$5*1000))*MAX(MIN(DL519,$J$5),$I$5)*MAX(MIN(DL519,$J$5),$I$5)+$G$5*MAX(MIN(DL519,$J$5),$I$5)*(EF519*DY519/($K$5*1000))+$H$5*(EF519*DY519/($K$5*1000))*(EF519*DY519/($K$5*1000)))</f>
        <v>0</v>
      </c>
      <c r="S519">
        <f>J519*(1000-(1000*0.61365*exp(17.502*W519/(240.97+W519))/(DY519+DZ519)+DT519)/2)/(1000*0.61365*exp(17.502*W519/(240.97+W519))/(DY519+DZ519)-DT519)</f>
        <v>0</v>
      </c>
      <c r="T519">
        <f>1/((DM519+1)/(Q519/1.6)+1/(R519/1.37)) + DM519/((DM519+1)/(Q519/1.6) + DM519/(R519/1.37))</f>
        <v>0</v>
      </c>
      <c r="U519">
        <f>(DH519*DK519)</f>
        <v>0</v>
      </c>
      <c r="V519">
        <f>(EA519+(U519+2*0.95*5.67E-8*(((EA519+$B$7)+273)^4-(EA519+273)^4)-44100*J519)/(1.84*29.3*R519+8*0.95*5.67E-8*(EA519+273)^3))</f>
        <v>0</v>
      </c>
      <c r="W519">
        <f>($C$7*EB519+$D$7*EC519+$E$7*V519)</f>
        <v>0</v>
      </c>
      <c r="X519">
        <f>0.61365*exp(17.502*W519/(240.97+W519))</f>
        <v>0</v>
      </c>
      <c r="Y519">
        <f>(Z519/AA519*100)</f>
        <v>0</v>
      </c>
      <c r="Z519">
        <f>DT519*(DY519+DZ519)/1000</f>
        <v>0</v>
      </c>
      <c r="AA519">
        <f>0.61365*exp(17.502*EA519/(240.97+EA519))</f>
        <v>0</v>
      </c>
      <c r="AB519">
        <f>(X519-DT519*(DY519+DZ519)/1000)</f>
        <v>0</v>
      </c>
      <c r="AC519">
        <f>(-J519*44100)</f>
        <v>0</v>
      </c>
      <c r="AD519">
        <f>2*29.3*R519*0.92*(EA519-W519)</f>
        <v>0</v>
      </c>
      <c r="AE519">
        <f>2*0.95*5.67E-8*(((EA519+$B$7)+273)^4-(W519+273)^4)</f>
        <v>0</v>
      </c>
      <c r="AF519">
        <f>U519+AE519+AC519+AD519</f>
        <v>0</v>
      </c>
      <c r="AG519">
        <f>DX519*AU519*(DS519-DR519*(1000-AU519*DU519)/(1000-AU519*DT519))/(100*DL519)</f>
        <v>0</v>
      </c>
      <c r="AH519">
        <f>1000*DX519*AU519*(DT519-DU519)/(100*DL519*(1000-AU519*DT519))</f>
        <v>0</v>
      </c>
      <c r="AI519">
        <f>(AJ519 - AK519 - DY519*1E3/(8.314*(EA519+273.15)) * AM519/DX519 * AL519) * DX519/(100*DL519) * (1000 - DU519)/1000</f>
        <v>0</v>
      </c>
      <c r="AJ519">
        <v>88.1860296637925</v>
      </c>
      <c r="AK519">
        <v>102.885490909091</v>
      </c>
      <c r="AL519">
        <v>-3.3950000899516</v>
      </c>
      <c r="AM519">
        <v>65.0585855689231</v>
      </c>
      <c r="AN519">
        <f>(AP519 - AO519 + DY519*1E3/(8.314*(EA519+273.15)) * AR519/DX519 * AQ519) * DX519/(100*DL519) * 1000/(1000 - AP519)</f>
        <v>0</v>
      </c>
      <c r="AO519">
        <v>25.0907117842825</v>
      </c>
      <c r="AP519">
        <v>33.5318315151515</v>
      </c>
      <c r="AQ519">
        <v>0.022896240530813</v>
      </c>
      <c r="AR519">
        <v>110.688087326867</v>
      </c>
      <c r="AS519">
        <v>0</v>
      </c>
      <c r="AT519">
        <v>0</v>
      </c>
      <c r="AU519">
        <f>IF(AS519*$H$13&gt;=AW519,1.0,(AW519/(AW519-AS519*$H$13)))</f>
        <v>0</v>
      </c>
      <c r="AV519">
        <f>(AU519-1)*100</f>
        <v>0</v>
      </c>
      <c r="AW519">
        <f>MAX(0,($B$13+$C$13*EF519)/(1+$D$13*EF519)*DY519/(EA519+273)*$E$13)</f>
        <v>0</v>
      </c>
      <c r="AX519" t="s">
        <v>437</v>
      </c>
      <c r="AY519" t="s">
        <v>437</v>
      </c>
      <c r="AZ519">
        <v>0</v>
      </c>
      <c r="BA519">
        <v>0</v>
      </c>
      <c r="BB519">
        <f>1-AZ519/BA519</f>
        <v>0</v>
      </c>
      <c r="BC519">
        <v>0</v>
      </c>
      <c r="BD519" t="s">
        <v>437</v>
      </c>
      <c r="BE519" t="s">
        <v>437</v>
      </c>
      <c r="BF519">
        <v>0</v>
      </c>
      <c r="BG519">
        <v>0</v>
      </c>
      <c r="BH519">
        <f>1-BF519/BG519</f>
        <v>0</v>
      </c>
      <c r="BI519">
        <v>0.5</v>
      </c>
      <c r="BJ519">
        <f>DI519</f>
        <v>0</v>
      </c>
      <c r="BK519">
        <f>L519</f>
        <v>0</v>
      </c>
      <c r="BL519">
        <f>BH519*BI519*BJ519</f>
        <v>0</v>
      </c>
      <c r="BM519">
        <f>(BK519-BC519)/BJ519</f>
        <v>0</v>
      </c>
      <c r="BN519">
        <f>(BA519-BG519)/BG519</f>
        <v>0</v>
      </c>
      <c r="BO519">
        <f>AZ519/(BB519+AZ519/BG519)</f>
        <v>0</v>
      </c>
      <c r="BP519" t="s">
        <v>437</v>
      </c>
      <c r="BQ519">
        <v>0</v>
      </c>
      <c r="BR519">
        <f>IF(BQ519&lt;&gt;0, BQ519, BO519)</f>
        <v>0</v>
      </c>
      <c r="BS519">
        <f>1-BR519/BG519</f>
        <v>0</v>
      </c>
      <c r="BT519">
        <f>(BG519-BF519)/(BG519-BR519)</f>
        <v>0</v>
      </c>
      <c r="BU519">
        <f>(BA519-BG519)/(BA519-BR519)</f>
        <v>0</v>
      </c>
      <c r="BV519">
        <f>(BG519-BF519)/(BG519-AZ519)</f>
        <v>0</v>
      </c>
      <c r="BW519">
        <f>(BA519-BG519)/(BA519-AZ519)</f>
        <v>0</v>
      </c>
      <c r="BX519">
        <f>(BT519*BR519/BF519)</f>
        <v>0</v>
      </c>
      <c r="BY519">
        <f>(1-BX519)</f>
        <v>0</v>
      </c>
      <c r="DH519">
        <f>$B$11*EG519+$C$11*EH519+$F$11*ES519*(1-EV519)</f>
        <v>0</v>
      </c>
      <c r="DI519">
        <f>DH519*DJ519</f>
        <v>0</v>
      </c>
      <c r="DJ519">
        <f>($B$11*$D$9+$C$11*$D$9+$F$11*((FF519+EX519)/MAX(FF519+EX519+FG519, 0.1)*$I$9+FG519/MAX(FF519+EX519+FG519, 0.1)*$J$9))/($B$11+$C$11+$F$11)</f>
        <v>0</v>
      </c>
      <c r="DK519">
        <f>($B$11*$K$9+$C$11*$K$9+$F$11*((FF519+EX519)/MAX(FF519+EX519+FG519, 0.1)*$P$9+FG519/MAX(FF519+EX519+FG519, 0.1)*$Q$9))/($B$11+$C$11+$F$11)</f>
        <v>0</v>
      </c>
      <c r="DL519">
        <v>6</v>
      </c>
      <c r="DM519">
        <v>0.5</v>
      </c>
      <c r="DN519" t="s">
        <v>438</v>
      </c>
      <c r="DO519">
        <v>2</v>
      </c>
      <c r="DP519" t="b">
        <v>1</v>
      </c>
      <c r="DQ519">
        <v>1761415806.94615</v>
      </c>
      <c r="DR519">
        <v>122.218976923077</v>
      </c>
      <c r="DS519">
        <v>102.2139</v>
      </c>
      <c r="DT519">
        <v>33.3809923076923</v>
      </c>
      <c r="DU519">
        <v>25.1021384615385</v>
      </c>
      <c r="DV519">
        <v>121.121553846154</v>
      </c>
      <c r="DW519">
        <v>33.0657923076923</v>
      </c>
      <c r="DX519">
        <v>499.981384615385</v>
      </c>
      <c r="DY519">
        <v>90.2987461538462</v>
      </c>
      <c r="DZ519">
        <v>0.0366942923076923</v>
      </c>
      <c r="EA519">
        <v>42.9345153846154</v>
      </c>
      <c r="EB519">
        <v>42.0509615384615</v>
      </c>
      <c r="EC519">
        <v>999.9</v>
      </c>
      <c r="ED519">
        <v>0</v>
      </c>
      <c r="EE519">
        <v>0</v>
      </c>
      <c r="EF519">
        <v>9993.07846153846</v>
      </c>
      <c r="EG519">
        <v>0</v>
      </c>
      <c r="EH519">
        <v>1206.26615384615</v>
      </c>
      <c r="EI519">
        <v>20.0051615384615</v>
      </c>
      <c r="EJ519">
        <v>126.438230769231</v>
      </c>
      <c r="EK519">
        <v>104.845853846154</v>
      </c>
      <c r="EL519">
        <v>8.27882846153846</v>
      </c>
      <c r="EM519">
        <v>102.2139</v>
      </c>
      <c r="EN519">
        <v>25.1021384615385</v>
      </c>
      <c r="EO519">
        <v>3.01426076923077</v>
      </c>
      <c r="EP519">
        <v>2.26669384615385</v>
      </c>
      <c r="EQ519">
        <v>24.1068461538461</v>
      </c>
      <c r="ER519">
        <v>19.4416384615385</v>
      </c>
      <c r="ES519">
        <v>1199.99076923077</v>
      </c>
      <c r="ET519">
        <v>0.966994384615385</v>
      </c>
      <c r="EU519">
        <v>0.0330054923076923</v>
      </c>
      <c r="EV519">
        <v>0</v>
      </c>
      <c r="EW519">
        <v>1222.73153846154</v>
      </c>
      <c r="EX519">
        <v>5.00059</v>
      </c>
      <c r="EY519">
        <v>15299.3846153846</v>
      </c>
      <c r="EZ519">
        <v>10358.6153846154</v>
      </c>
      <c r="FA519">
        <v>54.2738461538462</v>
      </c>
      <c r="FB519">
        <v>55.7881538461538</v>
      </c>
      <c r="FC519">
        <v>54.3700769230769</v>
      </c>
      <c r="FD519">
        <v>55.5237692307692</v>
      </c>
      <c r="FE519">
        <v>55.5717692307692</v>
      </c>
      <c r="FF519">
        <v>1155.55076923077</v>
      </c>
      <c r="FG519">
        <v>39.44</v>
      </c>
      <c r="FH519">
        <v>0</v>
      </c>
      <c r="FI519">
        <v>1761415775.5</v>
      </c>
      <c r="FJ519">
        <v>0</v>
      </c>
      <c r="FK519">
        <v>1220.3944</v>
      </c>
      <c r="FL519">
        <v>-128.190769019896</v>
      </c>
      <c r="FM519">
        <v>-1543.2076899217</v>
      </c>
      <c r="FN519">
        <v>15270.208</v>
      </c>
      <c r="FO519">
        <v>15</v>
      </c>
      <c r="FP519">
        <v>0</v>
      </c>
      <c r="FQ519" t="s">
        <v>439</v>
      </c>
      <c r="FR519">
        <v>0</v>
      </c>
      <c r="FS519">
        <v>0</v>
      </c>
      <c r="FT519">
        <v>0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19.7407714285714</v>
      </c>
      <c r="GD519">
        <v>8.09955584415588</v>
      </c>
      <c r="GE519">
        <v>0.974150449484726</v>
      </c>
      <c r="GF519">
        <v>0</v>
      </c>
      <c r="GG519">
        <v>1228.30264705882</v>
      </c>
      <c r="GH519">
        <v>-121.887089370898</v>
      </c>
      <c r="GI519">
        <v>11.9672401626577</v>
      </c>
      <c r="GJ519">
        <v>-1</v>
      </c>
      <c r="GK519">
        <v>8.22270904761905</v>
      </c>
      <c r="GL519">
        <v>1.21710857142857</v>
      </c>
      <c r="GM519">
        <v>0.12314271456921</v>
      </c>
      <c r="GN519">
        <v>0</v>
      </c>
      <c r="GO519">
        <v>0</v>
      </c>
      <c r="GP519">
        <v>2</v>
      </c>
      <c r="GQ519" t="s">
        <v>473</v>
      </c>
      <c r="GR519">
        <v>3.12894</v>
      </c>
      <c r="GS519">
        <v>2.71464</v>
      </c>
      <c r="GT519">
        <v>0.0231443</v>
      </c>
      <c r="GU519">
        <v>0.0184717</v>
      </c>
      <c r="GV519">
        <v>0.126144</v>
      </c>
      <c r="GW519">
        <v>0.102907</v>
      </c>
      <c r="GX519">
        <v>35661.4</v>
      </c>
      <c r="GY519">
        <v>38035.2</v>
      </c>
      <c r="GZ519">
        <v>33120.9</v>
      </c>
      <c r="HA519">
        <v>35179</v>
      </c>
      <c r="HB519">
        <v>41179</v>
      </c>
      <c r="HC519">
        <v>45431.8</v>
      </c>
      <c r="HD519">
        <v>51918.2</v>
      </c>
      <c r="HE519">
        <v>56351.3</v>
      </c>
      <c r="HF519">
        <v>1.76022</v>
      </c>
      <c r="HG519">
        <v>1.61478</v>
      </c>
      <c r="HH519">
        <v>-0.00858307</v>
      </c>
      <c r="HI519">
        <v>0</v>
      </c>
      <c r="HJ519">
        <v>42.2216</v>
      </c>
      <c r="HK519">
        <v>999.9</v>
      </c>
      <c r="HL519">
        <v>55.799</v>
      </c>
      <c r="HM519">
        <v>30.031</v>
      </c>
      <c r="HN519">
        <v>26.3746</v>
      </c>
      <c r="HO519">
        <v>60.1552</v>
      </c>
      <c r="HP519">
        <v>42.7764</v>
      </c>
      <c r="HQ519">
        <v>1</v>
      </c>
      <c r="HR519">
        <v>1.52562</v>
      </c>
      <c r="HS519">
        <v>2.37149</v>
      </c>
      <c r="HT519">
        <v>20.1122</v>
      </c>
      <c r="HU519">
        <v>5.19033</v>
      </c>
      <c r="HV519">
        <v>12.0101</v>
      </c>
      <c r="HW519">
        <v>4.97125</v>
      </c>
      <c r="HX519">
        <v>3.29495</v>
      </c>
      <c r="HY519">
        <v>9999</v>
      </c>
      <c r="HZ519">
        <v>9999</v>
      </c>
      <c r="IA519">
        <v>999.9</v>
      </c>
      <c r="IB519">
        <v>9999</v>
      </c>
      <c r="IC519">
        <v>1.86325</v>
      </c>
      <c r="ID519">
        <v>1.86813</v>
      </c>
      <c r="IE519">
        <v>1.86784</v>
      </c>
      <c r="IF519">
        <v>1.86905</v>
      </c>
      <c r="IG519">
        <v>1.86981</v>
      </c>
      <c r="IH519">
        <v>1.86589</v>
      </c>
      <c r="II519">
        <v>1.86694</v>
      </c>
      <c r="IJ519">
        <v>1.86843</v>
      </c>
      <c r="IK519">
        <v>5</v>
      </c>
      <c r="IL519">
        <v>0</v>
      </c>
      <c r="IM519">
        <v>0</v>
      </c>
      <c r="IN519">
        <v>0</v>
      </c>
      <c r="IO519" t="s">
        <v>441</v>
      </c>
      <c r="IP519" t="s">
        <v>442</v>
      </c>
      <c r="IQ519" t="s">
        <v>443</v>
      </c>
      <c r="IR519" t="s">
        <v>443</v>
      </c>
      <c r="IS519" t="s">
        <v>443</v>
      </c>
      <c r="IT519" t="s">
        <v>443</v>
      </c>
      <c r="IU519">
        <v>0</v>
      </c>
      <c r="IV519">
        <v>100</v>
      </c>
      <c r="IW519">
        <v>100</v>
      </c>
      <c r="IX519">
        <v>1.097</v>
      </c>
      <c r="IY519">
        <v>0.3152</v>
      </c>
      <c r="IZ519">
        <v>1.09748391826392</v>
      </c>
      <c r="JA519">
        <v>0</v>
      </c>
      <c r="JB519">
        <v>0</v>
      </c>
      <c r="JC519">
        <v>0</v>
      </c>
      <c r="JD519">
        <v>0.315191680746845</v>
      </c>
      <c r="JE519">
        <v>0</v>
      </c>
      <c r="JF519">
        <v>0</v>
      </c>
      <c r="JG519">
        <v>0</v>
      </c>
      <c r="JH519">
        <v>5</v>
      </c>
      <c r="JI519">
        <v>2273</v>
      </c>
      <c r="JJ519">
        <v>0</v>
      </c>
      <c r="JK519">
        <v>25</v>
      </c>
      <c r="JL519">
        <v>29356930.3</v>
      </c>
      <c r="JM519">
        <v>29356930.3</v>
      </c>
      <c r="JN519">
        <v>0.279541</v>
      </c>
      <c r="JO519">
        <v>2.677</v>
      </c>
      <c r="JP519">
        <v>1.54785</v>
      </c>
      <c r="JQ519">
        <v>2.31689</v>
      </c>
      <c r="JR519">
        <v>1.64673</v>
      </c>
      <c r="JS519">
        <v>2.35718</v>
      </c>
      <c r="JT519">
        <v>33.8961</v>
      </c>
      <c r="JU519">
        <v>24.1926</v>
      </c>
      <c r="JV519">
        <v>18</v>
      </c>
      <c r="JW519">
        <v>496.474</v>
      </c>
      <c r="JX519">
        <v>394.6</v>
      </c>
      <c r="JY519">
        <v>39.7933</v>
      </c>
      <c r="JZ519">
        <v>45.123</v>
      </c>
      <c r="KA519">
        <v>30.0043</v>
      </c>
      <c r="KB519">
        <v>44.5963</v>
      </c>
      <c r="KC519">
        <v>44.4713</v>
      </c>
      <c r="KD519">
        <v>5.49726</v>
      </c>
      <c r="KE519">
        <v>0</v>
      </c>
      <c r="KF519">
        <v>100</v>
      </c>
      <c r="KG519">
        <v>39.6825</v>
      </c>
      <c r="KH519">
        <v>47.7722</v>
      </c>
      <c r="KI519">
        <v>34.6858</v>
      </c>
      <c r="KJ519">
        <v>94.199</v>
      </c>
      <c r="KK519">
        <v>91.2219</v>
      </c>
    </row>
    <row r="520" spans="1:297">
      <c r="A520">
        <v>504</v>
      </c>
      <c r="B520">
        <v>1761415820.1</v>
      </c>
      <c r="C520">
        <v>7639.09999990463</v>
      </c>
      <c r="D520" t="s">
        <v>1455</v>
      </c>
      <c r="E520" t="s">
        <v>1456</v>
      </c>
      <c r="F520">
        <v>5</v>
      </c>
      <c r="G520" t="s">
        <v>1410</v>
      </c>
      <c r="H520" t="s">
        <v>436</v>
      </c>
      <c r="I520">
        <v>1761415811.94615</v>
      </c>
      <c r="J520">
        <f>(K520)/1000</f>
        <v>0</v>
      </c>
      <c r="K520">
        <f>IF(DP520, AN520, AH520)</f>
        <v>0</v>
      </c>
      <c r="L520">
        <f>IF(DP520, AI520, AG520)</f>
        <v>0</v>
      </c>
      <c r="M520">
        <f>DR520 - IF(AU520&gt;1, L520*DL520*100.0/(AW520), 0)</f>
        <v>0</v>
      </c>
      <c r="N520">
        <f>((T520-J520/2)*M520-L520)/(T520+J520/2)</f>
        <v>0</v>
      </c>
      <c r="O520">
        <f>N520*(DY520+DZ520)/1000.0</f>
        <v>0</v>
      </c>
      <c r="P520">
        <f>(DR520 - IF(AU520&gt;1, L520*DL520*100.0/(AW520), 0))*(DY520+DZ520)/1000.0</f>
        <v>0</v>
      </c>
      <c r="Q520">
        <f>2.0/((1/S520-1/R520)+SIGN(S520)*SQRT((1/S520-1/R520)*(1/S520-1/R520) + 4*DM520/((DM520+1)*(DM520+1))*(2*1/S520*1/R520-1/R520*1/R520)))</f>
        <v>0</v>
      </c>
      <c r="R520">
        <f>IF(LEFT(DN520,1)&lt;&gt;"0",IF(LEFT(DN520,1)="1",3.0,DO520),$D$5+$E$5*(EF520*DY520/($K$5*1000))+$F$5*(EF520*DY520/($K$5*1000))*MAX(MIN(DL520,$J$5),$I$5)*MAX(MIN(DL520,$J$5),$I$5)+$G$5*MAX(MIN(DL520,$J$5),$I$5)*(EF520*DY520/($K$5*1000))+$H$5*(EF520*DY520/($K$5*1000))*(EF520*DY520/($K$5*1000)))</f>
        <v>0</v>
      </c>
      <c r="S520">
        <f>J520*(1000-(1000*0.61365*exp(17.502*W520/(240.97+W520))/(DY520+DZ520)+DT520)/2)/(1000*0.61365*exp(17.502*W520/(240.97+W520))/(DY520+DZ520)-DT520)</f>
        <v>0</v>
      </c>
      <c r="T520">
        <f>1/((DM520+1)/(Q520/1.6)+1/(R520/1.37)) + DM520/((DM520+1)/(Q520/1.6) + DM520/(R520/1.37))</f>
        <v>0</v>
      </c>
      <c r="U520">
        <f>(DH520*DK520)</f>
        <v>0</v>
      </c>
      <c r="V520">
        <f>(EA520+(U520+2*0.95*5.67E-8*(((EA520+$B$7)+273)^4-(EA520+273)^4)-44100*J520)/(1.84*29.3*R520+8*0.95*5.67E-8*(EA520+273)^3))</f>
        <v>0</v>
      </c>
      <c r="W520">
        <f>($C$7*EB520+$D$7*EC520+$E$7*V520)</f>
        <v>0</v>
      </c>
      <c r="X520">
        <f>0.61365*exp(17.502*W520/(240.97+W520))</f>
        <v>0</v>
      </c>
      <c r="Y520">
        <f>(Z520/AA520*100)</f>
        <v>0</v>
      </c>
      <c r="Z520">
        <f>DT520*(DY520+DZ520)/1000</f>
        <v>0</v>
      </c>
      <c r="AA520">
        <f>0.61365*exp(17.502*EA520/(240.97+EA520))</f>
        <v>0</v>
      </c>
      <c r="AB520">
        <f>(X520-DT520*(DY520+DZ520)/1000)</f>
        <v>0</v>
      </c>
      <c r="AC520">
        <f>(-J520*44100)</f>
        <v>0</v>
      </c>
      <c r="AD520">
        <f>2*29.3*R520*0.92*(EA520-W520)</f>
        <v>0</v>
      </c>
      <c r="AE520">
        <f>2*0.95*5.67E-8*(((EA520+$B$7)+273)^4-(W520+273)^4)</f>
        <v>0</v>
      </c>
      <c r="AF520">
        <f>U520+AE520+AC520+AD520</f>
        <v>0</v>
      </c>
      <c r="AG520">
        <f>DX520*AU520*(DS520-DR520*(1000-AU520*DU520)/(1000-AU520*DT520))/(100*DL520)</f>
        <v>0</v>
      </c>
      <c r="AH520">
        <f>1000*DX520*AU520*(DT520-DU520)/(100*DL520*(1000-AU520*DT520))</f>
        <v>0</v>
      </c>
      <c r="AI520">
        <f>(AJ520 - AK520 - DY520*1E3/(8.314*(EA520+273.15)) * AM520/DX520 * AL520) * DX520/(100*DL520) * (1000 - DU520)/1000</f>
        <v>0</v>
      </c>
      <c r="AJ520">
        <v>71.4033228395935</v>
      </c>
      <c r="AK520">
        <v>86.4596648484848</v>
      </c>
      <c r="AL520">
        <v>-3.29488435458848</v>
      </c>
      <c r="AM520">
        <v>65.0585855689231</v>
      </c>
      <c r="AN520">
        <f>(AP520 - AO520 + DY520*1E3/(8.314*(EA520+273.15)) * AR520/DX520 * AQ520) * DX520/(100*DL520) * 1000/(1000 - AP520)</f>
        <v>0</v>
      </c>
      <c r="AO520">
        <v>25.0854746827857</v>
      </c>
      <c r="AP520">
        <v>33.6486333333333</v>
      </c>
      <c r="AQ520">
        <v>0.0242051481815015</v>
      </c>
      <c r="AR520">
        <v>110.688087326867</v>
      </c>
      <c r="AS520">
        <v>0</v>
      </c>
      <c r="AT520">
        <v>0</v>
      </c>
      <c r="AU520">
        <f>IF(AS520*$H$13&gt;=AW520,1.0,(AW520/(AW520-AS520*$H$13)))</f>
        <v>0</v>
      </c>
      <c r="AV520">
        <f>(AU520-1)*100</f>
        <v>0</v>
      </c>
      <c r="AW520">
        <f>MAX(0,($B$13+$C$13*EF520)/(1+$D$13*EF520)*DY520/(EA520+273)*$E$13)</f>
        <v>0</v>
      </c>
      <c r="AX520" t="s">
        <v>437</v>
      </c>
      <c r="AY520" t="s">
        <v>437</v>
      </c>
      <c r="AZ520">
        <v>0</v>
      </c>
      <c r="BA520">
        <v>0</v>
      </c>
      <c r="BB520">
        <f>1-AZ520/BA520</f>
        <v>0</v>
      </c>
      <c r="BC520">
        <v>0</v>
      </c>
      <c r="BD520" t="s">
        <v>437</v>
      </c>
      <c r="BE520" t="s">
        <v>437</v>
      </c>
      <c r="BF520">
        <v>0</v>
      </c>
      <c r="BG520">
        <v>0</v>
      </c>
      <c r="BH520">
        <f>1-BF520/BG520</f>
        <v>0</v>
      </c>
      <c r="BI520">
        <v>0.5</v>
      </c>
      <c r="BJ520">
        <f>DI520</f>
        <v>0</v>
      </c>
      <c r="BK520">
        <f>L520</f>
        <v>0</v>
      </c>
      <c r="BL520">
        <f>BH520*BI520*BJ520</f>
        <v>0</v>
      </c>
      <c r="BM520">
        <f>(BK520-BC520)/BJ520</f>
        <v>0</v>
      </c>
      <c r="BN520">
        <f>(BA520-BG520)/BG520</f>
        <v>0</v>
      </c>
      <c r="BO520">
        <f>AZ520/(BB520+AZ520/BG520)</f>
        <v>0</v>
      </c>
      <c r="BP520" t="s">
        <v>437</v>
      </c>
      <c r="BQ520">
        <v>0</v>
      </c>
      <c r="BR520">
        <f>IF(BQ520&lt;&gt;0, BQ520, BO520)</f>
        <v>0</v>
      </c>
      <c r="BS520">
        <f>1-BR520/BG520</f>
        <v>0</v>
      </c>
      <c r="BT520">
        <f>(BG520-BF520)/(BG520-BR520)</f>
        <v>0</v>
      </c>
      <c r="BU520">
        <f>(BA520-BG520)/(BA520-BR520)</f>
        <v>0</v>
      </c>
      <c r="BV520">
        <f>(BG520-BF520)/(BG520-AZ520)</f>
        <v>0</v>
      </c>
      <c r="BW520">
        <f>(BA520-BG520)/(BA520-AZ520)</f>
        <v>0</v>
      </c>
      <c r="BX520">
        <f>(BT520*BR520/BF520)</f>
        <v>0</v>
      </c>
      <c r="BY520">
        <f>(1-BX520)</f>
        <v>0</v>
      </c>
      <c r="DH520">
        <f>$B$11*EG520+$C$11*EH520+$F$11*ES520*(1-EV520)</f>
        <v>0</v>
      </c>
      <c r="DI520">
        <f>DH520*DJ520</f>
        <v>0</v>
      </c>
      <c r="DJ520">
        <f>($B$11*$D$9+$C$11*$D$9+$F$11*((FF520+EX520)/MAX(FF520+EX520+FG520, 0.1)*$I$9+FG520/MAX(FF520+EX520+FG520, 0.1)*$J$9))/($B$11+$C$11+$F$11)</f>
        <v>0</v>
      </c>
      <c r="DK520">
        <f>($B$11*$K$9+$C$11*$K$9+$F$11*((FF520+EX520)/MAX(FF520+EX520+FG520, 0.1)*$P$9+FG520/MAX(FF520+EX520+FG520, 0.1)*$Q$9))/($B$11+$C$11+$F$11)</f>
        <v>0</v>
      </c>
      <c r="DL520">
        <v>6</v>
      </c>
      <c r="DM520">
        <v>0.5</v>
      </c>
      <c r="DN520" t="s">
        <v>438</v>
      </c>
      <c r="DO520">
        <v>2</v>
      </c>
      <c r="DP520" t="b">
        <v>1</v>
      </c>
      <c r="DQ520">
        <v>1761415811.94615</v>
      </c>
      <c r="DR520">
        <v>106.429276923077</v>
      </c>
      <c r="DS520">
        <v>85.5691461538461</v>
      </c>
      <c r="DT520">
        <v>33.4855846153846</v>
      </c>
      <c r="DU520">
        <v>25.0946153846154</v>
      </c>
      <c r="DV520">
        <v>105.331776923077</v>
      </c>
      <c r="DW520">
        <v>33.1704</v>
      </c>
      <c r="DX520">
        <v>500.003076923077</v>
      </c>
      <c r="DY520">
        <v>90.2972076923077</v>
      </c>
      <c r="DZ520">
        <v>0.0366537538461538</v>
      </c>
      <c r="EA520">
        <v>42.9582615384615</v>
      </c>
      <c r="EB520">
        <v>42.0665076923077</v>
      </c>
      <c r="EC520">
        <v>999.9</v>
      </c>
      <c r="ED520">
        <v>0</v>
      </c>
      <c r="EE520">
        <v>0</v>
      </c>
      <c r="EF520">
        <v>10001.0569230769</v>
      </c>
      <c r="EG520">
        <v>0</v>
      </c>
      <c r="EH520">
        <v>1206.09692307692</v>
      </c>
      <c r="EI520">
        <v>20.8601384615385</v>
      </c>
      <c r="EJ520">
        <v>110.114984615385</v>
      </c>
      <c r="EK520">
        <v>87.7718461538461</v>
      </c>
      <c r="EL520">
        <v>8.39094461538461</v>
      </c>
      <c r="EM520">
        <v>85.5691461538461</v>
      </c>
      <c r="EN520">
        <v>25.0946153846154</v>
      </c>
      <c r="EO520">
        <v>3.02365307692308</v>
      </c>
      <c r="EP520">
        <v>2.26597692307692</v>
      </c>
      <c r="EQ520">
        <v>24.1586769230769</v>
      </c>
      <c r="ER520">
        <v>19.4365461538462</v>
      </c>
      <c r="ES520">
        <v>1199.96615384615</v>
      </c>
      <c r="ET520">
        <v>0.966994461538462</v>
      </c>
      <c r="EU520">
        <v>0.0330054538461538</v>
      </c>
      <c r="EV520">
        <v>0</v>
      </c>
      <c r="EW520">
        <v>1211.83538461538</v>
      </c>
      <c r="EX520">
        <v>5.00059</v>
      </c>
      <c r="EY520">
        <v>15167.4538461538</v>
      </c>
      <c r="EZ520">
        <v>10358.4076923077</v>
      </c>
      <c r="FA520">
        <v>54.2977692307692</v>
      </c>
      <c r="FB520">
        <v>55.8266153846154</v>
      </c>
      <c r="FC520">
        <v>54.3988461538462</v>
      </c>
      <c r="FD520">
        <v>55.5622307692308</v>
      </c>
      <c r="FE520">
        <v>55.6006923076923</v>
      </c>
      <c r="FF520">
        <v>1155.52615384615</v>
      </c>
      <c r="FG520">
        <v>39.44</v>
      </c>
      <c r="FH520">
        <v>0</v>
      </c>
      <c r="FI520">
        <v>1761415780.3</v>
      </c>
      <c r="FJ520">
        <v>0</v>
      </c>
      <c r="FK520">
        <v>1209.7412</v>
      </c>
      <c r="FL520">
        <v>-138.598461744473</v>
      </c>
      <c r="FM520">
        <v>-1667.86154095966</v>
      </c>
      <c r="FN520">
        <v>15141.632</v>
      </c>
      <c r="FO520">
        <v>15</v>
      </c>
      <c r="FP520">
        <v>0</v>
      </c>
      <c r="FQ520" t="s">
        <v>439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20.435005</v>
      </c>
      <c r="GD520">
        <v>11.6532766917293</v>
      </c>
      <c r="GE520">
        <v>1.1953711613867</v>
      </c>
      <c r="GF520">
        <v>0</v>
      </c>
      <c r="GG520">
        <v>1218.18029411765</v>
      </c>
      <c r="GH520">
        <v>-130.316424796869</v>
      </c>
      <c r="GI520">
        <v>12.7976680976272</v>
      </c>
      <c r="GJ520">
        <v>-1</v>
      </c>
      <c r="GK520">
        <v>8.3394525</v>
      </c>
      <c r="GL520">
        <v>1.35775804511279</v>
      </c>
      <c r="GM520">
        <v>0.130656651490653</v>
      </c>
      <c r="GN520">
        <v>0</v>
      </c>
      <c r="GO520">
        <v>0</v>
      </c>
      <c r="GP520">
        <v>2</v>
      </c>
      <c r="GQ520" t="s">
        <v>473</v>
      </c>
      <c r="GR520">
        <v>3.12896</v>
      </c>
      <c r="GS520">
        <v>2.71482</v>
      </c>
      <c r="GT520">
        <v>0.0193386</v>
      </c>
      <c r="GU520">
        <v>0.0141601</v>
      </c>
      <c r="GV520">
        <v>0.126449</v>
      </c>
      <c r="GW520">
        <v>0.102875</v>
      </c>
      <c r="GX520">
        <v>35796.9</v>
      </c>
      <c r="GY520">
        <v>38198.2</v>
      </c>
      <c r="GZ520">
        <v>33118.4</v>
      </c>
      <c r="HA520">
        <v>35176</v>
      </c>
      <c r="HB520">
        <v>41162.2</v>
      </c>
      <c r="HC520">
        <v>45429.3</v>
      </c>
      <c r="HD520">
        <v>51914.7</v>
      </c>
      <c r="HE520">
        <v>56346.7</v>
      </c>
      <c r="HF520">
        <v>1.76007</v>
      </c>
      <c r="HG520">
        <v>1.6149</v>
      </c>
      <c r="HH520">
        <v>-0.0105277</v>
      </c>
      <c r="HI520">
        <v>0</v>
      </c>
      <c r="HJ520">
        <v>42.2419</v>
      </c>
      <c r="HK520">
        <v>999.9</v>
      </c>
      <c r="HL520">
        <v>55.799</v>
      </c>
      <c r="HM520">
        <v>30.031</v>
      </c>
      <c r="HN520">
        <v>26.3727</v>
      </c>
      <c r="HO520">
        <v>60.2252</v>
      </c>
      <c r="HP520">
        <v>42.4319</v>
      </c>
      <c r="HQ520">
        <v>1</v>
      </c>
      <c r="HR520">
        <v>1.52967</v>
      </c>
      <c r="HS520">
        <v>2.52209</v>
      </c>
      <c r="HT520">
        <v>20.1093</v>
      </c>
      <c r="HU520">
        <v>5.19123</v>
      </c>
      <c r="HV520">
        <v>12.0099</v>
      </c>
      <c r="HW520">
        <v>4.97125</v>
      </c>
      <c r="HX520">
        <v>3.29492</v>
      </c>
      <c r="HY520">
        <v>9999</v>
      </c>
      <c r="HZ520">
        <v>9999</v>
      </c>
      <c r="IA520">
        <v>999.9</v>
      </c>
      <c r="IB520">
        <v>9999</v>
      </c>
      <c r="IC520">
        <v>1.86325</v>
      </c>
      <c r="ID520">
        <v>1.86813</v>
      </c>
      <c r="IE520">
        <v>1.86784</v>
      </c>
      <c r="IF520">
        <v>1.86905</v>
      </c>
      <c r="IG520">
        <v>1.86982</v>
      </c>
      <c r="IH520">
        <v>1.86588</v>
      </c>
      <c r="II520">
        <v>1.86696</v>
      </c>
      <c r="IJ520">
        <v>1.86843</v>
      </c>
      <c r="IK520">
        <v>5</v>
      </c>
      <c r="IL520">
        <v>0</v>
      </c>
      <c r="IM520">
        <v>0</v>
      </c>
      <c r="IN520">
        <v>0</v>
      </c>
      <c r="IO520" t="s">
        <v>441</v>
      </c>
      <c r="IP520" t="s">
        <v>442</v>
      </c>
      <c r="IQ520" t="s">
        <v>443</v>
      </c>
      <c r="IR520" t="s">
        <v>443</v>
      </c>
      <c r="IS520" t="s">
        <v>443</v>
      </c>
      <c r="IT520" t="s">
        <v>443</v>
      </c>
      <c r="IU520">
        <v>0</v>
      </c>
      <c r="IV520">
        <v>100</v>
      </c>
      <c r="IW520">
        <v>100</v>
      </c>
      <c r="IX520">
        <v>1.098</v>
      </c>
      <c r="IY520">
        <v>0.3151</v>
      </c>
      <c r="IZ520">
        <v>1.09748391826392</v>
      </c>
      <c r="JA520">
        <v>0</v>
      </c>
      <c r="JB520">
        <v>0</v>
      </c>
      <c r="JC520">
        <v>0</v>
      </c>
      <c r="JD520">
        <v>0.315191680746845</v>
      </c>
      <c r="JE520">
        <v>0</v>
      </c>
      <c r="JF520">
        <v>0</v>
      </c>
      <c r="JG520">
        <v>0</v>
      </c>
      <c r="JH520">
        <v>5</v>
      </c>
      <c r="JI520">
        <v>2273</v>
      </c>
      <c r="JJ520">
        <v>0</v>
      </c>
      <c r="JK520">
        <v>25</v>
      </c>
      <c r="JL520">
        <v>29356930.3</v>
      </c>
      <c r="JM520">
        <v>29356930.3</v>
      </c>
      <c r="JN520">
        <v>0.240479</v>
      </c>
      <c r="JO520">
        <v>2.68188</v>
      </c>
      <c r="JP520">
        <v>1.54785</v>
      </c>
      <c r="JQ520">
        <v>2.31689</v>
      </c>
      <c r="JR520">
        <v>1.64673</v>
      </c>
      <c r="JS520">
        <v>2.35962</v>
      </c>
      <c r="JT520">
        <v>33.8961</v>
      </c>
      <c r="JU520">
        <v>24.1838</v>
      </c>
      <c r="JV520">
        <v>18</v>
      </c>
      <c r="JW520">
        <v>496.529</v>
      </c>
      <c r="JX520">
        <v>394.794</v>
      </c>
      <c r="JY520">
        <v>39.6941</v>
      </c>
      <c r="JZ520">
        <v>45.1511</v>
      </c>
      <c r="KA520">
        <v>30.004</v>
      </c>
      <c r="KB520">
        <v>44.6211</v>
      </c>
      <c r="KC520">
        <v>44.4948</v>
      </c>
      <c r="KD520">
        <v>4.81062</v>
      </c>
      <c r="KE520">
        <v>0</v>
      </c>
      <c r="KF520">
        <v>100</v>
      </c>
      <c r="KG520">
        <v>39.6006</v>
      </c>
      <c r="KH520">
        <v>34.2488</v>
      </c>
      <c r="KI520">
        <v>34.6858</v>
      </c>
      <c r="KJ520">
        <v>94.1923</v>
      </c>
      <c r="KK520">
        <v>91.2143</v>
      </c>
    </row>
    <row r="521" spans="1:297">
      <c r="A521">
        <v>505</v>
      </c>
      <c r="B521">
        <v>1761415917.1</v>
      </c>
      <c r="C521">
        <v>7736.09999990463</v>
      </c>
      <c r="D521" t="s">
        <v>1457</v>
      </c>
      <c r="E521" t="s">
        <v>1458</v>
      </c>
      <c r="F521">
        <v>5</v>
      </c>
      <c r="G521" t="s">
        <v>1410</v>
      </c>
      <c r="H521" t="s">
        <v>436</v>
      </c>
      <c r="I521">
        <v>1761415908.6</v>
      </c>
      <c r="J521">
        <f>(K521)/1000</f>
        <v>0</v>
      </c>
      <c r="K521">
        <f>IF(DP521, AN521, AH521)</f>
        <v>0</v>
      </c>
      <c r="L521">
        <f>IF(DP521, AI521, AG521)</f>
        <v>0</v>
      </c>
      <c r="M521">
        <f>DR521 - IF(AU521&gt;1, L521*DL521*100.0/(AW521), 0)</f>
        <v>0</v>
      </c>
      <c r="N521">
        <f>((T521-J521/2)*M521-L521)/(T521+J521/2)</f>
        <v>0</v>
      </c>
      <c r="O521">
        <f>N521*(DY521+DZ521)/1000.0</f>
        <v>0</v>
      </c>
      <c r="P521">
        <f>(DR521 - IF(AU521&gt;1, L521*DL521*100.0/(AW521), 0))*(DY521+DZ521)/1000.0</f>
        <v>0</v>
      </c>
      <c r="Q521">
        <f>2.0/((1/S521-1/R521)+SIGN(S521)*SQRT((1/S521-1/R521)*(1/S521-1/R521) + 4*DM521/((DM521+1)*(DM521+1))*(2*1/S521*1/R521-1/R521*1/R521)))</f>
        <v>0</v>
      </c>
      <c r="R521">
        <f>IF(LEFT(DN521,1)&lt;&gt;"0",IF(LEFT(DN521,1)="1",3.0,DO521),$D$5+$E$5*(EF521*DY521/($K$5*1000))+$F$5*(EF521*DY521/($K$5*1000))*MAX(MIN(DL521,$J$5),$I$5)*MAX(MIN(DL521,$J$5),$I$5)+$G$5*MAX(MIN(DL521,$J$5),$I$5)*(EF521*DY521/($K$5*1000))+$H$5*(EF521*DY521/($K$5*1000))*(EF521*DY521/($K$5*1000)))</f>
        <v>0</v>
      </c>
      <c r="S521">
        <f>J521*(1000-(1000*0.61365*exp(17.502*W521/(240.97+W521))/(DY521+DZ521)+DT521)/2)/(1000*0.61365*exp(17.502*W521/(240.97+W521))/(DY521+DZ521)-DT521)</f>
        <v>0</v>
      </c>
      <c r="T521">
        <f>1/((DM521+1)/(Q521/1.6)+1/(R521/1.37)) + DM521/((DM521+1)/(Q521/1.6) + DM521/(R521/1.37))</f>
        <v>0</v>
      </c>
      <c r="U521">
        <f>(DH521*DK521)</f>
        <v>0</v>
      </c>
      <c r="V521">
        <f>(EA521+(U521+2*0.95*5.67E-8*(((EA521+$B$7)+273)^4-(EA521+273)^4)-44100*J521)/(1.84*29.3*R521+8*0.95*5.67E-8*(EA521+273)^3))</f>
        <v>0</v>
      </c>
      <c r="W521">
        <f>($C$7*EB521+$D$7*EC521+$E$7*V521)</f>
        <v>0</v>
      </c>
      <c r="X521">
        <f>0.61365*exp(17.502*W521/(240.97+W521))</f>
        <v>0</v>
      </c>
      <c r="Y521">
        <f>(Z521/AA521*100)</f>
        <v>0</v>
      </c>
      <c r="Z521">
        <f>DT521*(DY521+DZ521)/1000</f>
        <v>0</v>
      </c>
      <c r="AA521">
        <f>0.61365*exp(17.502*EA521/(240.97+EA521))</f>
        <v>0</v>
      </c>
      <c r="AB521">
        <f>(X521-DT521*(DY521+DZ521)/1000)</f>
        <v>0</v>
      </c>
      <c r="AC521">
        <f>(-J521*44100)</f>
        <v>0</v>
      </c>
      <c r="AD521">
        <f>2*29.3*R521*0.92*(EA521-W521)</f>
        <v>0</v>
      </c>
      <c r="AE521">
        <f>2*0.95*5.67E-8*(((EA521+$B$7)+273)^4-(W521+273)^4)</f>
        <v>0</v>
      </c>
      <c r="AF521">
        <f>U521+AE521+AC521+AD521</f>
        <v>0</v>
      </c>
      <c r="AG521">
        <f>DX521*AU521*(DS521-DR521*(1000-AU521*DU521)/(1000-AU521*DT521))/(100*DL521)</f>
        <v>0</v>
      </c>
      <c r="AH521">
        <f>1000*DX521*AU521*(DT521-DU521)/(100*DL521*(1000-AU521*DT521))</f>
        <v>0</v>
      </c>
      <c r="AI521">
        <f>(AJ521 - AK521 - DY521*1E3/(8.314*(EA521+273.15)) * AM521/DX521 * AL521) * DX521/(100*DL521) * (1000 - DU521)/1000</f>
        <v>0</v>
      </c>
      <c r="AJ521">
        <v>430.796540802077</v>
      </c>
      <c r="AK521">
        <v>421.24946060606</v>
      </c>
      <c r="AL521">
        <v>0.00136543253764626</v>
      </c>
      <c r="AM521">
        <v>65.0585855689231</v>
      </c>
      <c r="AN521">
        <f>(AP521 - AO521 + DY521*1E3/(8.314*(EA521+273.15)) * AR521/DX521 * AQ521) * DX521/(100*DL521) * 1000/(1000 - AP521)</f>
        <v>0</v>
      </c>
      <c r="AO521">
        <v>25.0626339626099</v>
      </c>
      <c r="AP521">
        <v>35.066656969697</v>
      </c>
      <c r="AQ521">
        <v>-0.00861358434688774</v>
      </c>
      <c r="AR521">
        <v>110.688087326867</v>
      </c>
      <c r="AS521">
        <v>0</v>
      </c>
      <c r="AT521">
        <v>0</v>
      </c>
      <c r="AU521">
        <f>IF(AS521*$H$13&gt;=AW521,1.0,(AW521/(AW521-AS521*$H$13)))</f>
        <v>0</v>
      </c>
      <c r="AV521">
        <f>(AU521-1)*100</f>
        <v>0</v>
      </c>
      <c r="AW521">
        <f>MAX(0,($B$13+$C$13*EF521)/(1+$D$13*EF521)*DY521/(EA521+273)*$E$13)</f>
        <v>0</v>
      </c>
      <c r="AX521" t="s">
        <v>437</v>
      </c>
      <c r="AY521" t="s">
        <v>437</v>
      </c>
      <c r="AZ521">
        <v>0</v>
      </c>
      <c r="BA521">
        <v>0</v>
      </c>
      <c r="BB521">
        <f>1-AZ521/BA521</f>
        <v>0</v>
      </c>
      <c r="BC521">
        <v>0</v>
      </c>
      <c r="BD521" t="s">
        <v>437</v>
      </c>
      <c r="BE521" t="s">
        <v>437</v>
      </c>
      <c r="BF521">
        <v>0</v>
      </c>
      <c r="BG521">
        <v>0</v>
      </c>
      <c r="BH521">
        <f>1-BF521/BG521</f>
        <v>0</v>
      </c>
      <c r="BI521">
        <v>0.5</v>
      </c>
      <c r="BJ521">
        <f>DI521</f>
        <v>0</v>
      </c>
      <c r="BK521">
        <f>L521</f>
        <v>0</v>
      </c>
      <c r="BL521">
        <f>BH521*BI521*BJ521</f>
        <v>0</v>
      </c>
      <c r="BM521">
        <f>(BK521-BC521)/BJ521</f>
        <v>0</v>
      </c>
      <c r="BN521">
        <f>(BA521-BG521)/BG521</f>
        <v>0</v>
      </c>
      <c r="BO521">
        <f>AZ521/(BB521+AZ521/BG521)</f>
        <v>0</v>
      </c>
      <c r="BP521" t="s">
        <v>437</v>
      </c>
      <c r="BQ521">
        <v>0</v>
      </c>
      <c r="BR521">
        <f>IF(BQ521&lt;&gt;0, BQ521, BO521)</f>
        <v>0</v>
      </c>
      <c r="BS521">
        <f>1-BR521/BG521</f>
        <v>0</v>
      </c>
      <c r="BT521">
        <f>(BG521-BF521)/(BG521-BR521)</f>
        <v>0</v>
      </c>
      <c r="BU521">
        <f>(BA521-BG521)/(BA521-BR521)</f>
        <v>0</v>
      </c>
      <c r="BV521">
        <f>(BG521-BF521)/(BG521-AZ521)</f>
        <v>0</v>
      </c>
      <c r="BW521">
        <f>(BA521-BG521)/(BA521-AZ521)</f>
        <v>0</v>
      </c>
      <c r="BX521">
        <f>(BT521*BR521/BF521)</f>
        <v>0</v>
      </c>
      <c r="BY521">
        <f>(1-BX521)</f>
        <v>0</v>
      </c>
      <c r="DH521">
        <f>$B$11*EG521+$C$11*EH521+$F$11*ES521*(1-EV521)</f>
        <v>0</v>
      </c>
      <c r="DI521">
        <f>DH521*DJ521</f>
        <v>0</v>
      </c>
      <c r="DJ521">
        <f>($B$11*$D$9+$C$11*$D$9+$F$11*((FF521+EX521)/MAX(FF521+EX521+FG521, 0.1)*$I$9+FG521/MAX(FF521+EX521+FG521, 0.1)*$J$9))/($B$11+$C$11+$F$11)</f>
        <v>0</v>
      </c>
      <c r="DK521">
        <f>($B$11*$K$9+$C$11*$K$9+$F$11*((FF521+EX521)/MAX(FF521+EX521+FG521, 0.1)*$P$9+FG521/MAX(FF521+EX521+FG521, 0.1)*$Q$9))/($B$11+$C$11+$F$11)</f>
        <v>0</v>
      </c>
      <c r="DL521">
        <v>6</v>
      </c>
      <c r="DM521">
        <v>0.5</v>
      </c>
      <c r="DN521" t="s">
        <v>438</v>
      </c>
      <c r="DO521">
        <v>2</v>
      </c>
      <c r="DP521" t="b">
        <v>1</v>
      </c>
      <c r="DQ521">
        <v>1761415908.6</v>
      </c>
      <c r="DR521">
        <v>406.4399375</v>
      </c>
      <c r="DS521">
        <v>419.993375</v>
      </c>
      <c r="DT521">
        <v>35.129275</v>
      </c>
      <c r="DU521">
        <v>25.06715</v>
      </c>
      <c r="DV521">
        <v>405.3424375</v>
      </c>
      <c r="DW521">
        <v>34.81408125</v>
      </c>
      <c r="DX521">
        <v>500.01625</v>
      </c>
      <c r="DY521">
        <v>90.2745875</v>
      </c>
      <c r="DZ521">
        <v>0.0377391625</v>
      </c>
      <c r="EA521">
        <v>43.22305625</v>
      </c>
      <c r="EB521">
        <v>42.07954375</v>
      </c>
      <c r="EC521">
        <v>999.9</v>
      </c>
      <c r="ED521">
        <v>0</v>
      </c>
      <c r="EE521">
        <v>0</v>
      </c>
      <c r="EF521">
        <v>10004.569375</v>
      </c>
      <c r="EG521">
        <v>0</v>
      </c>
      <c r="EH521">
        <v>1202.85625</v>
      </c>
      <c r="EI521">
        <v>-13.5534625</v>
      </c>
      <c r="EJ521">
        <v>421.237625</v>
      </c>
      <c r="EK521">
        <v>430.792125</v>
      </c>
      <c r="EL521">
        <v>10.06213125</v>
      </c>
      <c r="EM521">
        <v>419.993375</v>
      </c>
      <c r="EN521">
        <v>25.06715</v>
      </c>
      <c r="EO521">
        <v>3.17128125</v>
      </c>
      <c r="EP521">
        <v>2.262925</v>
      </c>
      <c r="EQ521">
        <v>24.95564375</v>
      </c>
      <c r="ER521">
        <v>19.4148875</v>
      </c>
      <c r="ES521">
        <v>1200.001875</v>
      </c>
      <c r="ET521">
        <v>0.9670035</v>
      </c>
      <c r="EU521">
        <v>0.0329966875</v>
      </c>
      <c r="EV521">
        <v>0</v>
      </c>
      <c r="EW521">
        <v>1318.270625</v>
      </c>
      <c r="EX521">
        <v>5.00059</v>
      </c>
      <c r="EY521">
        <v>16519.6</v>
      </c>
      <c r="EZ521">
        <v>10358.75</v>
      </c>
      <c r="FA521">
        <v>54.909875</v>
      </c>
      <c r="FB521">
        <v>56.488125</v>
      </c>
      <c r="FC521">
        <v>55.0154375</v>
      </c>
      <c r="FD521">
        <v>56.2341875</v>
      </c>
      <c r="FE521">
        <v>56.179375</v>
      </c>
      <c r="FF521">
        <v>1155.571875</v>
      </c>
      <c r="FG521">
        <v>39.43</v>
      </c>
      <c r="FH521">
        <v>0</v>
      </c>
      <c r="FI521">
        <v>1761415877.5</v>
      </c>
      <c r="FJ521">
        <v>0</v>
      </c>
      <c r="FK521">
        <v>1318.1752</v>
      </c>
      <c r="FL521">
        <v>-2.5692307643159</v>
      </c>
      <c r="FM521">
        <v>-4.18461545564895</v>
      </c>
      <c r="FN521">
        <v>16518.62</v>
      </c>
      <c r="FO521">
        <v>15</v>
      </c>
      <c r="FP521">
        <v>0</v>
      </c>
      <c r="FQ521" t="s">
        <v>439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-13.56617</v>
      </c>
      <c r="GD521">
        <v>0.195022556390999</v>
      </c>
      <c r="GE521">
        <v>0.0407588530260605</v>
      </c>
      <c r="GF521">
        <v>1</v>
      </c>
      <c r="GG521">
        <v>1318.68176470588</v>
      </c>
      <c r="GH521">
        <v>-6.34957983188669</v>
      </c>
      <c r="GI521">
        <v>0.704324752086276</v>
      </c>
      <c r="GJ521">
        <v>-1</v>
      </c>
      <c r="GK521">
        <v>10.083165</v>
      </c>
      <c r="GL521">
        <v>-0.421006015037614</v>
      </c>
      <c r="GM521">
        <v>0.0405734306535695</v>
      </c>
      <c r="GN521">
        <v>0</v>
      </c>
      <c r="GO521">
        <v>1</v>
      </c>
      <c r="GP521">
        <v>2</v>
      </c>
      <c r="GQ521" t="s">
        <v>446</v>
      </c>
      <c r="GR521">
        <v>3.12883</v>
      </c>
      <c r="GS521">
        <v>2.71568</v>
      </c>
      <c r="GT521">
        <v>0.083679</v>
      </c>
      <c r="GU521">
        <v>0.0861032</v>
      </c>
      <c r="GV521">
        <v>0.129894</v>
      </c>
      <c r="GW521">
        <v>0.102675</v>
      </c>
      <c r="GX521">
        <v>33409.5</v>
      </c>
      <c r="GY521">
        <v>35358.1</v>
      </c>
      <c r="GZ521">
        <v>33078.7</v>
      </c>
      <c r="HA521">
        <v>35122</v>
      </c>
      <c r="HB521">
        <v>40977.6</v>
      </c>
      <c r="HC521">
        <v>45384.2</v>
      </c>
      <c r="HD521">
        <v>51862.8</v>
      </c>
      <c r="HE521">
        <v>56266.9</v>
      </c>
      <c r="HF521">
        <v>1.75465</v>
      </c>
      <c r="HG521">
        <v>1.6097</v>
      </c>
      <c r="HH521">
        <v>-0.0307336</v>
      </c>
      <c r="HI521">
        <v>0</v>
      </c>
      <c r="HJ521">
        <v>42.6053</v>
      </c>
      <c r="HK521">
        <v>999.9</v>
      </c>
      <c r="HL521">
        <v>55.653</v>
      </c>
      <c r="HM521">
        <v>30.001</v>
      </c>
      <c r="HN521">
        <v>26.2704</v>
      </c>
      <c r="HO521">
        <v>60.2452</v>
      </c>
      <c r="HP521">
        <v>42.5721</v>
      </c>
      <c r="HQ521">
        <v>1</v>
      </c>
      <c r="HR521">
        <v>1.58801</v>
      </c>
      <c r="HS521">
        <v>2.85667</v>
      </c>
      <c r="HT521">
        <v>20.1045</v>
      </c>
      <c r="HU521">
        <v>5.18944</v>
      </c>
      <c r="HV521">
        <v>12.0102</v>
      </c>
      <c r="HW521">
        <v>4.9715</v>
      </c>
      <c r="HX521">
        <v>3.295</v>
      </c>
      <c r="HY521">
        <v>9999</v>
      </c>
      <c r="HZ521">
        <v>9999</v>
      </c>
      <c r="IA521">
        <v>999.9</v>
      </c>
      <c r="IB521">
        <v>9999</v>
      </c>
      <c r="IC521">
        <v>1.86325</v>
      </c>
      <c r="ID521">
        <v>1.86813</v>
      </c>
      <c r="IE521">
        <v>1.86784</v>
      </c>
      <c r="IF521">
        <v>1.86905</v>
      </c>
      <c r="IG521">
        <v>1.86981</v>
      </c>
      <c r="IH521">
        <v>1.8659</v>
      </c>
      <c r="II521">
        <v>1.86696</v>
      </c>
      <c r="IJ521">
        <v>1.86842</v>
      </c>
      <c r="IK521">
        <v>5</v>
      </c>
      <c r="IL521">
        <v>0</v>
      </c>
      <c r="IM521">
        <v>0</v>
      </c>
      <c r="IN521">
        <v>0</v>
      </c>
      <c r="IO521" t="s">
        <v>441</v>
      </c>
      <c r="IP521" t="s">
        <v>442</v>
      </c>
      <c r="IQ521" t="s">
        <v>443</v>
      </c>
      <c r="IR521" t="s">
        <v>443</v>
      </c>
      <c r="IS521" t="s">
        <v>443</v>
      </c>
      <c r="IT521" t="s">
        <v>443</v>
      </c>
      <c r="IU521">
        <v>0</v>
      </c>
      <c r="IV521">
        <v>100</v>
      </c>
      <c r="IW521">
        <v>100</v>
      </c>
      <c r="IX521">
        <v>1.097</v>
      </c>
      <c r="IY521">
        <v>0.3152</v>
      </c>
      <c r="IZ521">
        <v>1.09748391826392</v>
      </c>
      <c r="JA521">
        <v>0</v>
      </c>
      <c r="JB521">
        <v>0</v>
      </c>
      <c r="JC521">
        <v>0</v>
      </c>
      <c r="JD521">
        <v>0.315191680746845</v>
      </c>
      <c r="JE521">
        <v>0</v>
      </c>
      <c r="JF521">
        <v>0</v>
      </c>
      <c r="JG521">
        <v>0</v>
      </c>
      <c r="JH521">
        <v>5</v>
      </c>
      <c r="JI521">
        <v>2273</v>
      </c>
      <c r="JJ521">
        <v>0</v>
      </c>
      <c r="JK521">
        <v>25</v>
      </c>
      <c r="JL521">
        <v>29356932</v>
      </c>
      <c r="JM521">
        <v>29356932</v>
      </c>
      <c r="JN521">
        <v>1.01562</v>
      </c>
      <c r="JO521">
        <v>2.64404</v>
      </c>
      <c r="JP521">
        <v>1.54785</v>
      </c>
      <c r="JQ521">
        <v>2.31567</v>
      </c>
      <c r="JR521">
        <v>1.64673</v>
      </c>
      <c r="JS521">
        <v>2.32178</v>
      </c>
      <c r="JT521">
        <v>33.8735</v>
      </c>
      <c r="JU521">
        <v>24.1838</v>
      </c>
      <c r="JV521">
        <v>18</v>
      </c>
      <c r="JW521">
        <v>496.089</v>
      </c>
      <c r="JX521">
        <v>394.307</v>
      </c>
      <c r="JY521">
        <v>39.6032</v>
      </c>
      <c r="JZ521">
        <v>45.7268</v>
      </c>
      <c r="KA521">
        <v>30.0034</v>
      </c>
      <c r="KB521">
        <v>45.1454</v>
      </c>
      <c r="KC521">
        <v>45.0149</v>
      </c>
      <c r="KD521">
        <v>20.4224</v>
      </c>
      <c r="KE521">
        <v>0</v>
      </c>
      <c r="KF521">
        <v>100</v>
      </c>
      <c r="KG521">
        <v>39.5629</v>
      </c>
      <c r="KH521">
        <v>426.725</v>
      </c>
      <c r="KI521">
        <v>34.6858</v>
      </c>
      <c r="KJ521">
        <v>94.0909</v>
      </c>
      <c r="KK521">
        <v>91.0811</v>
      </c>
    </row>
    <row r="522" spans="1:297">
      <c r="A522">
        <v>506</v>
      </c>
      <c r="B522">
        <v>1761415922.1</v>
      </c>
      <c r="C522">
        <v>7741.09999990463</v>
      </c>
      <c r="D522" t="s">
        <v>1459</v>
      </c>
      <c r="E522" t="s">
        <v>1460</v>
      </c>
      <c r="F522">
        <v>5</v>
      </c>
      <c r="G522" t="s">
        <v>1410</v>
      </c>
      <c r="H522" t="s">
        <v>436</v>
      </c>
      <c r="I522">
        <v>1761415913.36667</v>
      </c>
      <c r="J522">
        <f>(K522)/1000</f>
        <v>0</v>
      </c>
      <c r="K522">
        <f>IF(DP522, AN522, AH522)</f>
        <v>0</v>
      </c>
      <c r="L522">
        <f>IF(DP522, AI522, AG522)</f>
        <v>0</v>
      </c>
      <c r="M522">
        <f>DR522 - IF(AU522&gt;1, L522*DL522*100.0/(AW522), 0)</f>
        <v>0</v>
      </c>
      <c r="N522">
        <f>((T522-J522/2)*M522-L522)/(T522+J522/2)</f>
        <v>0</v>
      </c>
      <c r="O522">
        <f>N522*(DY522+DZ522)/1000.0</f>
        <v>0</v>
      </c>
      <c r="P522">
        <f>(DR522 - IF(AU522&gt;1, L522*DL522*100.0/(AW522), 0))*(DY522+DZ522)/1000.0</f>
        <v>0</v>
      </c>
      <c r="Q522">
        <f>2.0/((1/S522-1/R522)+SIGN(S522)*SQRT((1/S522-1/R522)*(1/S522-1/R522) + 4*DM522/((DM522+1)*(DM522+1))*(2*1/S522*1/R522-1/R522*1/R522)))</f>
        <v>0</v>
      </c>
      <c r="R522">
        <f>IF(LEFT(DN522,1)&lt;&gt;"0",IF(LEFT(DN522,1)="1",3.0,DO522),$D$5+$E$5*(EF522*DY522/($K$5*1000))+$F$5*(EF522*DY522/($K$5*1000))*MAX(MIN(DL522,$J$5),$I$5)*MAX(MIN(DL522,$J$5),$I$5)+$G$5*MAX(MIN(DL522,$J$5),$I$5)*(EF522*DY522/($K$5*1000))+$H$5*(EF522*DY522/($K$5*1000))*(EF522*DY522/($K$5*1000)))</f>
        <v>0</v>
      </c>
      <c r="S522">
        <f>J522*(1000-(1000*0.61365*exp(17.502*W522/(240.97+W522))/(DY522+DZ522)+DT522)/2)/(1000*0.61365*exp(17.502*W522/(240.97+W522))/(DY522+DZ522)-DT522)</f>
        <v>0</v>
      </c>
      <c r="T522">
        <f>1/((DM522+1)/(Q522/1.6)+1/(R522/1.37)) + DM522/((DM522+1)/(Q522/1.6) + DM522/(R522/1.37))</f>
        <v>0</v>
      </c>
      <c r="U522">
        <f>(DH522*DK522)</f>
        <v>0</v>
      </c>
      <c r="V522">
        <f>(EA522+(U522+2*0.95*5.67E-8*(((EA522+$B$7)+273)^4-(EA522+273)^4)-44100*J522)/(1.84*29.3*R522+8*0.95*5.67E-8*(EA522+273)^3))</f>
        <v>0</v>
      </c>
      <c r="W522">
        <f>($C$7*EB522+$D$7*EC522+$E$7*V522)</f>
        <v>0</v>
      </c>
      <c r="X522">
        <f>0.61365*exp(17.502*W522/(240.97+W522))</f>
        <v>0</v>
      </c>
      <c r="Y522">
        <f>(Z522/AA522*100)</f>
        <v>0</v>
      </c>
      <c r="Z522">
        <f>DT522*(DY522+DZ522)/1000</f>
        <v>0</v>
      </c>
      <c r="AA522">
        <f>0.61365*exp(17.502*EA522/(240.97+EA522))</f>
        <v>0</v>
      </c>
      <c r="AB522">
        <f>(X522-DT522*(DY522+DZ522)/1000)</f>
        <v>0</v>
      </c>
      <c r="AC522">
        <f>(-J522*44100)</f>
        <v>0</v>
      </c>
      <c r="AD522">
        <f>2*29.3*R522*0.92*(EA522-W522)</f>
        <v>0</v>
      </c>
      <c r="AE522">
        <f>2*0.95*5.67E-8*(((EA522+$B$7)+273)^4-(W522+273)^4)</f>
        <v>0</v>
      </c>
      <c r="AF522">
        <f>U522+AE522+AC522+AD522</f>
        <v>0</v>
      </c>
      <c r="AG522">
        <f>DX522*AU522*(DS522-DR522*(1000-AU522*DU522)/(1000-AU522*DT522))/(100*DL522)</f>
        <v>0</v>
      </c>
      <c r="AH522">
        <f>1000*DX522*AU522*(DT522-DU522)/(100*DL522*(1000-AU522*DT522))</f>
        <v>0</v>
      </c>
      <c r="AI522">
        <f>(AJ522 - AK522 - DY522*1E3/(8.314*(EA522+273.15)) * AM522/DX522 * AL522) * DX522/(100*DL522) * (1000 - DU522)/1000</f>
        <v>0</v>
      </c>
      <c r="AJ522">
        <v>431.065001645062</v>
      </c>
      <c r="AK522">
        <v>421.293472727273</v>
      </c>
      <c r="AL522">
        <v>0.000961605003196922</v>
      </c>
      <c r="AM522">
        <v>65.0585855689231</v>
      </c>
      <c r="AN522">
        <f>(AP522 - AO522 + DY522*1E3/(8.314*(EA522+273.15)) * AR522/DX522 * AQ522) * DX522/(100*DL522) * 1000/(1000 - AP522)</f>
        <v>0</v>
      </c>
      <c r="AO522">
        <v>25.0587549080037</v>
      </c>
      <c r="AP522">
        <v>35.0097060606061</v>
      </c>
      <c r="AQ522">
        <v>-0.0123850437484997</v>
      </c>
      <c r="AR522">
        <v>110.688087326867</v>
      </c>
      <c r="AS522">
        <v>0</v>
      </c>
      <c r="AT522">
        <v>0</v>
      </c>
      <c r="AU522">
        <f>IF(AS522*$H$13&gt;=AW522,1.0,(AW522/(AW522-AS522*$H$13)))</f>
        <v>0</v>
      </c>
      <c r="AV522">
        <f>(AU522-1)*100</f>
        <v>0</v>
      </c>
      <c r="AW522">
        <f>MAX(0,($B$13+$C$13*EF522)/(1+$D$13*EF522)*DY522/(EA522+273)*$E$13)</f>
        <v>0</v>
      </c>
      <c r="AX522" t="s">
        <v>437</v>
      </c>
      <c r="AY522" t="s">
        <v>437</v>
      </c>
      <c r="AZ522">
        <v>0</v>
      </c>
      <c r="BA522">
        <v>0</v>
      </c>
      <c r="BB522">
        <f>1-AZ522/BA522</f>
        <v>0</v>
      </c>
      <c r="BC522">
        <v>0</v>
      </c>
      <c r="BD522" t="s">
        <v>437</v>
      </c>
      <c r="BE522" t="s">
        <v>437</v>
      </c>
      <c r="BF522">
        <v>0</v>
      </c>
      <c r="BG522">
        <v>0</v>
      </c>
      <c r="BH522">
        <f>1-BF522/BG522</f>
        <v>0</v>
      </c>
      <c r="BI522">
        <v>0.5</v>
      </c>
      <c r="BJ522">
        <f>DI522</f>
        <v>0</v>
      </c>
      <c r="BK522">
        <f>L522</f>
        <v>0</v>
      </c>
      <c r="BL522">
        <f>BH522*BI522*BJ522</f>
        <v>0</v>
      </c>
      <c r="BM522">
        <f>(BK522-BC522)/BJ522</f>
        <v>0</v>
      </c>
      <c r="BN522">
        <f>(BA522-BG522)/BG522</f>
        <v>0</v>
      </c>
      <c r="BO522">
        <f>AZ522/(BB522+AZ522/BG522)</f>
        <v>0</v>
      </c>
      <c r="BP522" t="s">
        <v>437</v>
      </c>
      <c r="BQ522">
        <v>0</v>
      </c>
      <c r="BR522">
        <f>IF(BQ522&lt;&gt;0, BQ522, BO522)</f>
        <v>0</v>
      </c>
      <c r="BS522">
        <f>1-BR522/BG522</f>
        <v>0</v>
      </c>
      <c r="BT522">
        <f>(BG522-BF522)/(BG522-BR522)</f>
        <v>0</v>
      </c>
      <c r="BU522">
        <f>(BA522-BG522)/(BA522-BR522)</f>
        <v>0</v>
      </c>
      <c r="BV522">
        <f>(BG522-BF522)/(BG522-AZ522)</f>
        <v>0</v>
      </c>
      <c r="BW522">
        <f>(BA522-BG522)/(BA522-AZ522)</f>
        <v>0</v>
      </c>
      <c r="BX522">
        <f>(BT522*BR522/BF522)</f>
        <v>0</v>
      </c>
      <c r="BY522">
        <f>(1-BX522)</f>
        <v>0</v>
      </c>
      <c r="DH522">
        <f>$B$11*EG522+$C$11*EH522+$F$11*ES522*(1-EV522)</f>
        <v>0</v>
      </c>
      <c r="DI522">
        <f>DH522*DJ522</f>
        <v>0</v>
      </c>
      <c r="DJ522">
        <f>($B$11*$D$9+$C$11*$D$9+$F$11*((FF522+EX522)/MAX(FF522+EX522+FG522, 0.1)*$I$9+FG522/MAX(FF522+EX522+FG522, 0.1)*$J$9))/($B$11+$C$11+$F$11)</f>
        <v>0</v>
      </c>
      <c r="DK522">
        <f>($B$11*$K$9+$C$11*$K$9+$F$11*((FF522+EX522)/MAX(FF522+EX522+FG522, 0.1)*$P$9+FG522/MAX(FF522+EX522+FG522, 0.1)*$Q$9))/($B$11+$C$11+$F$11)</f>
        <v>0</v>
      </c>
      <c r="DL522">
        <v>6</v>
      </c>
      <c r="DM522">
        <v>0.5</v>
      </c>
      <c r="DN522" t="s">
        <v>438</v>
      </c>
      <c r="DO522">
        <v>2</v>
      </c>
      <c r="DP522" t="b">
        <v>1</v>
      </c>
      <c r="DQ522">
        <v>1761415913.36667</v>
      </c>
      <c r="DR522">
        <v>406.457533333333</v>
      </c>
      <c r="DS522">
        <v>420.128066666667</v>
      </c>
      <c r="DT522">
        <v>35.0884066666667</v>
      </c>
      <c r="DU522">
        <v>25.06398</v>
      </c>
      <c r="DV522">
        <v>405.36</v>
      </c>
      <c r="DW522">
        <v>34.7732133333333</v>
      </c>
      <c r="DX522">
        <v>500.0158</v>
      </c>
      <c r="DY522">
        <v>90.27426</v>
      </c>
      <c r="DZ522">
        <v>0.0377620533333333</v>
      </c>
      <c r="EA522">
        <v>43.2325733333333</v>
      </c>
      <c r="EB522">
        <v>42.0990333333333</v>
      </c>
      <c r="EC522">
        <v>999.9</v>
      </c>
      <c r="ED522">
        <v>0</v>
      </c>
      <c r="EE522">
        <v>0</v>
      </c>
      <c r="EF522">
        <v>10008.2433333333</v>
      </c>
      <c r="EG522">
        <v>0</v>
      </c>
      <c r="EH522">
        <v>1202.754</v>
      </c>
      <c r="EI522">
        <v>-13.6705533333333</v>
      </c>
      <c r="EJ522">
        <v>421.238</v>
      </c>
      <c r="EK522">
        <v>430.928866666667</v>
      </c>
      <c r="EL522">
        <v>10.024442</v>
      </c>
      <c r="EM522">
        <v>420.128066666667</v>
      </c>
      <c r="EN522">
        <v>25.06398</v>
      </c>
      <c r="EO522">
        <v>3.16758133333333</v>
      </c>
      <c r="EP522">
        <v>2.26263</v>
      </c>
      <c r="EQ522">
        <v>24.9360666666667</v>
      </c>
      <c r="ER522">
        <v>19.4128</v>
      </c>
      <c r="ES522">
        <v>1200.00866666667</v>
      </c>
      <c r="ET522">
        <v>0.967004133333334</v>
      </c>
      <c r="EU522">
        <v>0.0329959933333333</v>
      </c>
      <c r="EV522">
        <v>0</v>
      </c>
      <c r="EW522">
        <v>1318.13733333333</v>
      </c>
      <c r="EX522">
        <v>5.00059</v>
      </c>
      <c r="EY522">
        <v>16519.4933333333</v>
      </c>
      <c r="EZ522">
        <v>10358.8133333333</v>
      </c>
      <c r="FA522">
        <v>54.9371333333333</v>
      </c>
      <c r="FB522">
        <v>56.5206666666667</v>
      </c>
      <c r="FC522">
        <v>55.0456</v>
      </c>
      <c r="FD522">
        <v>56.2665333333333</v>
      </c>
      <c r="FE522">
        <v>56.2122</v>
      </c>
      <c r="FF522">
        <v>1155.57866666667</v>
      </c>
      <c r="FG522">
        <v>39.43</v>
      </c>
      <c r="FH522">
        <v>0</v>
      </c>
      <c r="FI522">
        <v>1761415882.3</v>
      </c>
      <c r="FJ522">
        <v>0</v>
      </c>
      <c r="FK522">
        <v>1318.1408</v>
      </c>
      <c r="FL522">
        <v>0.323076912510799</v>
      </c>
      <c r="FM522">
        <v>20.2769230338145</v>
      </c>
      <c r="FN522">
        <v>16519.36</v>
      </c>
      <c r="FO522">
        <v>15</v>
      </c>
      <c r="FP522">
        <v>0</v>
      </c>
      <c r="FQ522" t="s">
        <v>439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-13.645445</v>
      </c>
      <c r="GD522">
        <v>-1.53701503759401</v>
      </c>
      <c r="GE522">
        <v>0.316078933931067</v>
      </c>
      <c r="GF522">
        <v>0</v>
      </c>
      <c r="GG522">
        <v>1318.25029411765</v>
      </c>
      <c r="GH522">
        <v>-2.0988540847983</v>
      </c>
      <c r="GI522">
        <v>0.391809417162416</v>
      </c>
      <c r="GJ522">
        <v>-1</v>
      </c>
      <c r="GK522">
        <v>10.0373875</v>
      </c>
      <c r="GL522">
        <v>-0.4829120300752</v>
      </c>
      <c r="GM522">
        <v>0.0466145073850406</v>
      </c>
      <c r="GN522">
        <v>0</v>
      </c>
      <c r="GO522">
        <v>0</v>
      </c>
      <c r="GP522">
        <v>2</v>
      </c>
      <c r="GQ522" t="s">
        <v>473</v>
      </c>
      <c r="GR522">
        <v>3.12888</v>
      </c>
      <c r="GS522">
        <v>2.7156</v>
      </c>
      <c r="GT522">
        <v>0.0837132</v>
      </c>
      <c r="GU522">
        <v>0.0865666</v>
      </c>
      <c r="GV522">
        <v>0.12973</v>
      </c>
      <c r="GW522">
        <v>0.102656</v>
      </c>
      <c r="GX522">
        <v>33406</v>
      </c>
      <c r="GY522">
        <v>35337.3</v>
      </c>
      <c r="GZ522">
        <v>33076.7</v>
      </c>
      <c r="HA522">
        <v>35119.4</v>
      </c>
      <c r="HB522">
        <v>40983</v>
      </c>
      <c r="HC522">
        <v>45382</v>
      </c>
      <c r="HD522">
        <v>51860.1</v>
      </c>
      <c r="HE522">
        <v>56262.9</v>
      </c>
      <c r="HF522">
        <v>1.7543</v>
      </c>
      <c r="HG522">
        <v>1.60933</v>
      </c>
      <c r="HH522">
        <v>-0.0308976</v>
      </c>
      <c r="HI522">
        <v>0</v>
      </c>
      <c r="HJ522">
        <v>42.6264</v>
      </c>
      <c r="HK522">
        <v>999.9</v>
      </c>
      <c r="HL522">
        <v>55.653</v>
      </c>
      <c r="HM522">
        <v>30.001</v>
      </c>
      <c r="HN522">
        <v>26.2667</v>
      </c>
      <c r="HO522">
        <v>60.3152</v>
      </c>
      <c r="HP522">
        <v>42.6522</v>
      </c>
      <c r="HQ522">
        <v>1</v>
      </c>
      <c r="HR522">
        <v>1.592</v>
      </c>
      <c r="HS522">
        <v>3.04448</v>
      </c>
      <c r="HT522">
        <v>20.1016</v>
      </c>
      <c r="HU522">
        <v>5.18809</v>
      </c>
      <c r="HV522">
        <v>12.0099</v>
      </c>
      <c r="HW522">
        <v>4.9711</v>
      </c>
      <c r="HX522">
        <v>3.29497</v>
      </c>
      <c r="HY522">
        <v>9999</v>
      </c>
      <c r="HZ522">
        <v>9999</v>
      </c>
      <c r="IA522">
        <v>999.9</v>
      </c>
      <c r="IB522">
        <v>9999</v>
      </c>
      <c r="IC522">
        <v>1.86325</v>
      </c>
      <c r="ID522">
        <v>1.86813</v>
      </c>
      <c r="IE522">
        <v>1.86784</v>
      </c>
      <c r="IF522">
        <v>1.86905</v>
      </c>
      <c r="IG522">
        <v>1.86981</v>
      </c>
      <c r="IH522">
        <v>1.86591</v>
      </c>
      <c r="II522">
        <v>1.86697</v>
      </c>
      <c r="IJ522">
        <v>1.86841</v>
      </c>
      <c r="IK522">
        <v>5</v>
      </c>
      <c r="IL522">
        <v>0</v>
      </c>
      <c r="IM522">
        <v>0</v>
      </c>
      <c r="IN522">
        <v>0</v>
      </c>
      <c r="IO522" t="s">
        <v>441</v>
      </c>
      <c r="IP522" t="s">
        <v>442</v>
      </c>
      <c r="IQ522" t="s">
        <v>443</v>
      </c>
      <c r="IR522" t="s">
        <v>443</v>
      </c>
      <c r="IS522" t="s">
        <v>443</v>
      </c>
      <c r="IT522" t="s">
        <v>443</v>
      </c>
      <c r="IU522">
        <v>0</v>
      </c>
      <c r="IV522">
        <v>100</v>
      </c>
      <c r="IW522">
        <v>100</v>
      </c>
      <c r="IX522">
        <v>1.098</v>
      </c>
      <c r="IY522">
        <v>0.3152</v>
      </c>
      <c r="IZ522">
        <v>1.09748391826392</v>
      </c>
      <c r="JA522">
        <v>0</v>
      </c>
      <c r="JB522">
        <v>0</v>
      </c>
      <c r="JC522">
        <v>0</v>
      </c>
      <c r="JD522">
        <v>0.315191680746845</v>
      </c>
      <c r="JE522">
        <v>0</v>
      </c>
      <c r="JF522">
        <v>0</v>
      </c>
      <c r="JG522">
        <v>0</v>
      </c>
      <c r="JH522">
        <v>5</v>
      </c>
      <c r="JI522">
        <v>2273</v>
      </c>
      <c r="JJ522">
        <v>0</v>
      </c>
      <c r="JK522">
        <v>25</v>
      </c>
      <c r="JL522">
        <v>29356932</v>
      </c>
      <c r="JM522">
        <v>29356932</v>
      </c>
      <c r="JN522">
        <v>1.04126</v>
      </c>
      <c r="JO522">
        <v>2.63306</v>
      </c>
      <c r="JP522">
        <v>1.54785</v>
      </c>
      <c r="JQ522">
        <v>2.31689</v>
      </c>
      <c r="JR522">
        <v>1.64673</v>
      </c>
      <c r="JS522">
        <v>2.37915</v>
      </c>
      <c r="JT522">
        <v>33.8735</v>
      </c>
      <c r="JU522">
        <v>24.1926</v>
      </c>
      <c r="JV522">
        <v>18</v>
      </c>
      <c r="JW522">
        <v>496.029</v>
      </c>
      <c r="JX522">
        <v>394.228</v>
      </c>
      <c r="JY522">
        <v>39.5061</v>
      </c>
      <c r="JZ522">
        <v>45.7581</v>
      </c>
      <c r="KA522">
        <v>30.0038</v>
      </c>
      <c r="KB522">
        <v>45.1745</v>
      </c>
      <c r="KC522">
        <v>45.0442</v>
      </c>
      <c r="KD522">
        <v>20.9087</v>
      </c>
      <c r="KE522">
        <v>0</v>
      </c>
      <c r="KF522">
        <v>100</v>
      </c>
      <c r="KG522">
        <v>39.4541</v>
      </c>
      <c r="KH522">
        <v>440.283</v>
      </c>
      <c r="KI522">
        <v>34.6858</v>
      </c>
      <c r="KJ522">
        <v>94.0856</v>
      </c>
      <c r="KK522">
        <v>91.0745</v>
      </c>
    </row>
    <row r="523" spans="1:297">
      <c r="A523">
        <v>507</v>
      </c>
      <c r="B523">
        <v>1761415927.1</v>
      </c>
      <c r="C523">
        <v>7746.09999990463</v>
      </c>
      <c r="D523" t="s">
        <v>1461</v>
      </c>
      <c r="E523" t="s">
        <v>1462</v>
      </c>
      <c r="F523">
        <v>5</v>
      </c>
      <c r="G523" t="s">
        <v>1410</v>
      </c>
      <c r="H523" t="s">
        <v>436</v>
      </c>
      <c r="I523">
        <v>1761415918.45714</v>
      </c>
      <c r="J523">
        <f>(K523)/1000</f>
        <v>0</v>
      </c>
      <c r="K523">
        <f>IF(DP523, AN523, AH523)</f>
        <v>0</v>
      </c>
      <c r="L523">
        <f>IF(DP523, AI523, AG523)</f>
        <v>0</v>
      </c>
      <c r="M523">
        <f>DR523 - IF(AU523&gt;1, L523*DL523*100.0/(AW523), 0)</f>
        <v>0</v>
      </c>
      <c r="N523">
        <f>((T523-J523/2)*M523-L523)/(T523+J523/2)</f>
        <v>0</v>
      </c>
      <c r="O523">
        <f>N523*(DY523+DZ523)/1000.0</f>
        <v>0</v>
      </c>
      <c r="P523">
        <f>(DR523 - IF(AU523&gt;1, L523*DL523*100.0/(AW523), 0))*(DY523+DZ523)/1000.0</f>
        <v>0</v>
      </c>
      <c r="Q523">
        <f>2.0/((1/S523-1/R523)+SIGN(S523)*SQRT((1/S523-1/R523)*(1/S523-1/R523) + 4*DM523/((DM523+1)*(DM523+1))*(2*1/S523*1/R523-1/R523*1/R523)))</f>
        <v>0</v>
      </c>
      <c r="R523">
        <f>IF(LEFT(DN523,1)&lt;&gt;"0",IF(LEFT(DN523,1)="1",3.0,DO523),$D$5+$E$5*(EF523*DY523/($K$5*1000))+$F$5*(EF523*DY523/($K$5*1000))*MAX(MIN(DL523,$J$5),$I$5)*MAX(MIN(DL523,$J$5),$I$5)+$G$5*MAX(MIN(DL523,$J$5),$I$5)*(EF523*DY523/($K$5*1000))+$H$5*(EF523*DY523/($K$5*1000))*(EF523*DY523/($K$5*1000)))</f>
        <v>0</v>
      </c>
      <c r="S523">
        <f>J523*(1000-(1000*0.61365*exp(17.502*W523/(240.97+W523))/(DY523+DZ523)+DT523)/2)/(1000*0.61365*exp(17.502*W523/(240.97+W523))/(DY523+DZ523)-DT523)</f>
        <v>0</v>
      </c>
      <c r="T523">
        <f>1/((DM523+1)/(Q523/1.6)+1/(R523/1.37)) + DM523/((DM523+1)/(Q523/1.6) + DM523/(R523/1.37))</f>
        <v>0</v>
      </c>
      <c r="U523">
        <f>(DH523*DK523)</f>
        <v>0</v>
      </c>
      <c r="V523">
        <f>(EA523+(U523+2*0.95*5.67E-8*(((EA523+$B$7)+273)^4-(EA523+273)^4)-44100*J523)/(1.84*29.3*R523+8*0.95*5.67E-8*(EA523+273)^3))</f>
        <v>0</v>
      </c>
      <c r="W523">
        <f>($C$7*EB523+$D$7*EC523+$E$7*V523)</f>
        <v>0</v>
      </c>
      <c r="X523">
        <f>0.61365*exp(17.502*W523/(240.97+W523))</f>
        <v>0</v>
      </c>
      <c r="Y523">
        <f>(Z523/AA523*100)</f>
        <v>0</v>
      </c>
      <c r="Z523">
        <f>DT523*(DY523+DZ523)/1000</f>
        <v>0</v>
      </c>
      <c r="AA523">
        <f>0.61365*exp(17.502*EA523/(240.97+EA523))</f>
        <v>0</v>
      </c>
      <c r="AB523">
        <f>(X523-DT523*(DY523+DZ523)/1000)</f>
        <v>0</v>
      </c>
      <c r="AC523">
        <f>(-J523*44100)</f>
        <v>0</v>
      </c>
      <c r="AD523">
        <f>2*29.3*R523*0.92*(EA523-W523)</f>
        <v>0</v>
      </c>
      <c r="AE523">
        <f>2*0.95*5.67E-8*(((EA523+$B$7)+273)^4-(W523+273)^4)</f>
        <v>0</v>
      </c>
      <c r="AF523">
        <f>U523+AE523+AC523+AD523</f>
        <v>0</v>
      </c>
      <c r="AG523">
        <f>DX523*AU523*(DS523-DR523*(1000-AU523*DU523)/(1000-AU523*DT523))/(100*DL523)</f>
        <v>0</v>
      </c>
      <c r="AH523">
        <f>1000*DX523*AU523*(DT523-DU523)/(100*DL523*(1000-AU523*DT523))</f>
        <v>0</v>
      </c>
      <c r="AI523">
        <f>(AJ523 - AK523 - DY523*1E3/(8.314*(EA523+273.15)) * AM523/DX523 * AL523) * DX523/(100*DL523) * (1000 - DU523)/1000</f>
        <v>0</v>
      </c>
      <c r="AJ523">
        <v>437.304645291471</v>
      </c>
      <c r="AK523">
        <v>424.4436</v>
      </c>
      <c r="AL523">
        <v>0.756307013206336</v>
      </c>
      <c r="AM523">
        <v>65.0585855689231</v>
      </c>
      <c r="AN523">
        <f>(AP523 - AO523 + DY523*1E3/(8.314*(EA523+273.15)) * AR523/DX523 * AQ523) * DX523/(100*DL523) * 1000/(1000 - AP523)</f>
        <v>0</v>
      </c>
      <c r="AO523">
        <v>25.0564455523287</v>
      </c>
      <c r="AP523">
        <v>34.9340703030303</v>
      </c>
      <c r="AQ523">
        <v>-0.0162471274820733</v>
      </c>
      <c r="AR523">
        <v>110.688087326867</v>
      </c>
      <c r="AS523">
        <v>0</v>
      </c>
      <c r="AT523">
        <v>0</v>
      </c>
      <c r="AU523">
        <f>IF(AS523*$H$13&gt;=AW523,1.0,(AW523/(AW523-AS523*$H$13)))</f>
        <v>0</v>
      </c>
      <c r="AV523">
        <f>(AU523-1)*100</f>
        <v>0</v>
      </c>
      <c r="AW523">
        <f>MAX(0,($B$13+$C$13*EF523)/(1+$D$13*EF523)*DY523/(EA523+273)*$E$13)</f>
        <v>0</v>
      </c>
      <c r="AX523" t="s">
        <v>437</v>
      </c>
      <c r="AY523" t="s">
        <v>437</v>
      </c>
      <c r="AZ523">
        <v>0</v>
      </c>
      <c r="BA523">
        <v>0</v>
      </c>
      <c r="BB523">
        <f>1-AZ523/BA523</f>
        <v>0</v>
      </c>
      <c r="BC523">
        <v>0</v>
      </c>
      <c r="BD523" t="s">
        <v>437</v>
      </c>
      <c r="BE523" t="s">
        <v>437</v>
      </c>
      <c r="BF523">
        <v>0</v>
      </c>
      <c r="BG523">
        <v>0</v>
      </c>
      <c r="BH523">
        <f>1-BF523/BG523</f>
        <v>0</v>
      </c>
      <c r="BI523">
        <v>0.5</v>
      </c>
      <c r="BJ523">
        <f>DI523</f>
        <v>0</v>
      </c>
      <c r="BK523">
        <f>L523</f>
        <v>0</v>
      </c>
      <c r="BL523">
        <f>BH523*BI523*BJ523</f>
        <v>0</v>
      </c>
      <c r="BM523">
        <f>(BK523-BC523)/BJ523</f>
        <v>0</v>
      </c>
      <c r="BN523">
        <f>(BA523-BG523)/BG523</f>
        <v>0</v>
      </c>
      <c r="BO523">
        <f>AZ523/(BB523+AZ523/BG523)</f>
        <v>0</v>
      </c>
      <c r="BP523" t="s">
        <v>437</v>
      </c>
      <c r="BQ523">
        <v>0</v>
      </c>
      <c r="BR523">
        <f>IF(BQ523&lt;&gt;0, BQ523, BO523)</f>
        <v>0</v>
      </c>
      <c r="BS523">
        <f>1-BR523/BG523</f>
        <v>0</v>
      </c>
      <c r="BT523">
        <f>(BG523-BF523)/(BG523-BR523)</f>
        <v>0</v>
      </c>
      <c r="BU523">
        <f>(BA523-BG523)/(BA523-BR523)</f>
        <v>0</v>
      </c>
      <c r="BV523">
        <f>(BG523-BF523)/(BG523-AZ523)</f>
        <v>0</v>
      </c>
      <c r="BW523">
        <f>(BA523-BG523)/(BA523-AZ523)</f>
        <v>0</v>
      </c>
      <c r="BX523">
        <f>(BT523*BR523/BF523)</f>
        <v>0</v>
      </c>
      <c r="BY523">
        <f>(1-BX523)</f>
        <v>0</v>
      </c>
      <c r="DH523">
        <f>$B$11*EG523+$C$11*EH523+$F$11*ES523*(1-EV523)</f>
        <v>0</v>
      </c>
      <c r="DI523">
        <f>DH523*DJ523</f>
        <v>0</v>
      </c>
      <c r="DJ523">
        <f>($B$11*$D$9+$C$11*$D$9+$F$11*((FF523+EX523)/MAX(FF523+EX523+FG523, 0.1)*$I$9+FG523/MAX(FF523+EX523+FG523, 0.1)*$J$9))/($B$11+$C$11+$F$11)</f>
        <v>0</v>
      </c>
      <c r="DK523">
        <f>($B$11*$K$9+$C$11*$K$9+$F$11*((FF523+EX523)/MAX(FF523+EX523+FG523, 0.1)*$P$9+FG523/MAX(FF523+EX523+FG523, 0.1)*$Q$9))/($B$11+$C$11+$F$11)</f>
        <v>0</v>
      </c>
      <c r="DL523">
        <v>6</v>
      </c>
      <c r="DM523">
        <v>0.5</v>
      </c>
      <c r="DN523" t="s">
        <v>438</v>
      </c>
      <c r="DO523">
        <v>2</v>
      </c>
      <c r="DP523" t="b">
        <v>1</v>
      </c>
      <c r="DQ523">
        <v>1761415918.45714</v>
      </c>
      <c r="DR523">
        <v>406.991285714286</v>
      </c>
      <c r="DS523">
        <v>422.716714285714</v>
      </c>
      <c r="DT523">
        <v>35.0338428571429</v>
      </c>
      <c r="DU523">
        <v>25.0606857142857</v>
      </c>
      <c r="DV523">
        <v>405.893785714286</v>
      </c>
      <c r="DW523">
        <v>34.7186428571429</v>
      </c>
      <c r="DX523">
        <v>500.005</v>
      </c>
      <c r="DY523">
        <v>90.2733857142857</v>
      </c>
      <c r="DZ523">
        <v>0.0377778714285714</v>
      </c>
      <c r="EA523">
        <v>43.24165</v>
      </c>
      <c r="EB523">
        <v>42.1196428571429</v>
      </c>
      <c r="EC523">
        <v>999.9</v>
      </c>
      <c r="ED523">
        <v>0</v>
      </c>
      <c r="EE523">
        <v>0</v>
      </c>
      <c r="EF523">
        <v>10005.3964285714</v>
      </c>
      <c r="EG523">
        <v>0</v>
      </c>
      <c r="EH523">
        <v>1202.63285714286</v>
      </c>
      <c r="EI523">
        <v>-15.7255642857143</v>
      </c>
      <c r="EJ523">
        <v>421.767214285714</v>
      </c>
      <c r="EK523">
        <v>433.582642857143</v>
      </c>
      <c r="EL523">
        <v>9.973165</v>
      </c>
      <c r="EM523">
        <v>422.716714285714</v>
      </c>
      <c r="EN523">
        <v>25.0606857142857</v>
      </c>
      <c r="EO523">
        <v>3.16262428571429</v>
      </c>
      <c r="EP523">
        <v>2.26231071428571</v>
      </c>
      <c r="EQ523">
        <v>24.9098071428571</v>
      </c>
      <c r="ER523">
        <v>19.4105357142857</v>
      </c>
      <c r="ES523">
        <v>1199.99785714286</v>
      </c>
      <c r="ET523">
        <v>0.967004285714286</v>
      </c>
      <c r="EU523">
        <v>0.0329958142857143</v>
      </c>
      <c r="EV523">
        <v>0</v>
      </c>
      <c r="EW523">
        <v>1318.10642857143</v>
      </c>
      <c r="EX523">
        <v>5.00059</v>
      </c>
      <c r="EY523">
        <v>16521.3571428571</v>
      </c>
      <c r="EZ523">
        <v>10358.7214285714</v>
      </c>
      <c r="FA523">
        <v>54.964</v>
      </c>
      <c r="FB523">
        <v>56.5578571428571</v>
      </c>
      <c r="FC523">
        <v>55.0845714285714</v>
      </c>
      <c r="FD523">
        <v>56.2899285714286</v>
      </c>
      <c r="FE523">
        <v>56.2452857142857</v>
      </c>
      <c r="FF523">
        <v>1155.56785714286</v>
      </c>
      <c r="FG523">
        <v>39.43</v>
      </c>
      <c r="FH523">
        <v>0</v>
      </c>
      <c r="FI523">
        <v>1761415887.1</v>
      </c>
      <c r="FJ523">
        <v>0</v>
      </c>
      <c r="FK523">
        <v>1318.1044</v>
      </c>
      <c r="FL523">
        <v>0.406153849292634</v>
      </c>
      <c r="FM523">
        <v>39.3307692262748</v>
      </c>
      <c r="FN523">
        <v>16521.864</v>
      </c>
      <c r="FO523">
        <v>15</v>
      </c>
      <c r="FP523">
        <v>0</v>
      </c>
      <c r="FQ523" t="s">
        <v>439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-14.71356</v>
      </c>
      <c r="GD523">
        <v>-17.3166315789474</v>
      </c>
      <c r="GE523">
        <v>2.31518135540178</v>
      </c>
      <c r="GF523">
        <v>0</v>
      </c>
      <c r="GG523">
        <v>1318.14264705882</v>
      </c>
      <c r="GH523">
        <v>-0.0835752476633196</v>
      </c>
      <c r="GI523">
        <v>0.290408523853265</v>
      </c>
      <c r="GJ523">
        <v>-1</v>
      </c>
      <c r="GK523">
        <v>10.001273</v>
      </c>
      <c r="GL523">
        <v>-0.580678195488714</v>
      </c>
      <c r="GM523">
        <v>0.0562083860380282</v>
      </c>
      <c r="GN523">
        <v>0</v>
      </c>
      <c r="GO523">
        <v>0</v>
      </c>
      <c r="GP523">
        <v>2</v>
      </c>
      <c r="GQ523" t="s">
        <v>473</v>
      </c>
      <c r="GR523">
        <v>3.12875</v>
      </c>
      <c r="GS523">
        <v>2.71577</v>
      </c>
      <c r="GT523">
        <v>0.0844114</v>
      </c>
      <c r="GU523">
        <v>0.0885526</v>
      </c>
      <c r="GV523">
        <v>0.129527</v>
      </c>
      <c r="GW523">
        <v>0.102641</v>
      </c>
      <c r="GX523">
        <v>33378.2</v>
      </c>
      <c r="GY523">
        <v>35257.5</v>
      </c>
      <c r="GZ523">
        <v>33074.5</v>
      </c>
      <c r="HA523">
        <v>35116.6</v>
      </c>
      <c r="HB523">
        <v>40990.4</v>
      </c>
      <c r="HC523">
        <v>45379.7</v>
      </c>
      <c r="HD523">
        <v>51857.4</v>
      </c>
      <c r="HE523">
        <v>56258.7</v>
      </c>
      <c r="HF523">
        <v>1.75362</v>
      </c>
      <c r="HG523">
        <v>1.60938</v>
      </c>
      <c r="HH523">
        <v>-0.0306554</v>
      </c>
      <c r="HI523">
        <v>0</v>
      </c>
      <c r="HJ523">
        <v>42.6442</v>
      </c>
      <c r="HK523">
        <v>999.9</v>
      </c>
      <c r="HL523">
        <v>55.628</v>
      </c>
      <c r="HM523">
        <v>30.001</v>
      </c>
      <c r="HN523">
        <v>26.2571</v>
      </c>
      <c r="HO523">
        <v>60.1452</v>
      </c>
      <c r="HP523">
        <v>42.3918</v>
      </c>
      <c r="HQ523">
        <v>1</v>
      </c>
      <c r="HR523">
        <v>1.59616</v>
      </c>
      <c r="HS523">
        <v>3.27413</v>
      </c>
      <c r="HT523">
        <v>20.0971</v>
      </c>
      <c r="HU523">
        <v>5.18764</v>
      </c>
      <c r="HV523">
        <v>12.0104</v>
      </c>
      <c r="HW523">
        <v>4.97065</v>
      </c>
      <c r="HX523">
        <v>3.29487</v>
      </c>
      <c r="HY523">
        <v>9999</v>
      </c>
      <c r="HZ523">
        <v>9999</v>
      </c>
      <c r="IA523">
        <v>999.9</v>
      </c>
      <c r="IB523">
        <v>9999</v>
      </c>
      <c r="IC523">
        <v>1.86325</v>
      </c>
      <c r="ID523">
        <v>1.86813</v>
      </c>
      <c r="IE523">
        <v>1.86783</v>
      </c>
      <c r="IF523">
        <v>1.86905</v>
      </c>
      <c r="IG523">
        <v>1.86982</v>
      </c>
      <c r="IH523">
        <v>1.86594</v>
      </c>
      <c r="II523">
        <v>1.86696</v>
      </c>
      <c r="IJ523">
        <v>1.86843</v>
      </c>
      <c r="IK523">
        <v>5</v>
      </c>
      <c r="IL523">
        <v>0</v>
      </c>
      <c r="IM523">
        <v>0</v>
      </c>
      <c r="IN523">
        <v>0</v>
      </c>
      <c r="IO523" t="s">
        <v>441</v>
      </c>
      <c r="IP523" t="s">
        <v>442</v>
      </c>
      <c r="IQ523" t="s">
        <v>443</v>
      </c>
      <c r="IR523" t="s">
        <v>443</v>
      </c>
      <c r="IS523" t="s">
        <v>443</v>
      </c>
      <c r="IT523" t="s">
        <v>443</v>
      </c>
      <c r="IU523">
        <v>0</v>
      </c>
      <c r="IV523">
        <v>100</v>
      </c>
      <c r="IW523">
        <v>100</v>
      </c>
      <c r="IX523">
        <v>1.097</v>
      </c>
      <c r="IY523">
        <v>0.3152</v>
      </c>
      <c r="IZ523">
        <v>1.09748391826392</v>
      </c>
      <c r="JA523">
        <v>0</v>
      </c>
      <c r="JB523">
        <v>0</v>
      </c>
      <c r="JC523">
        <v>0</v>
      </c>
      <c r="JD523">
        <v>0.315191680746845</v>
      </c>
      <c r="JE523">
        <v>0</v>
      </c>
      <c r="JF523">
        <v>0</v>
      </c>
      <c r="JG523">
        <v>0</v>
      </c>
      <c r="JH523">
        <v>5</v>
      </c>
      <c r="JI523">
        <v>2273</v>
      </c>
      <c r="JJ523">
        <v>0</v>
      </c>
      <c r="JK523">
        <v>25</v>
      </c>
      <c r="JL523">
        <v>29356932.1</v>
      </c>
      <c r="JM523">
        <v>29356932.1</v>
      </c>
      <c r="JN523">
        <v>1.07056</v>
      </c>
      <c r="JO523">
        <v>2.63794</v>
      </c>
      <c r="JP523">
        <v>1.54785</v>
      </c>
      <c r="JQ523">
        <v>2.31567</v>
      </c>
      <c r="JR523">
        <v>1.64673</v>
      </c>
      <c r="JS523">
        <v>2.33643</v>
      </c>
      <c r="JT523">
        <v>33.8735</v>
      </c>
      <c r="JU523">
        <v>24.1838</v>
      </c>
      <c r="JV523">
        <v>18</v>
      </c>
      <c r="JW523">
        <v>495.732</v>
      </c>
      <c r="JX523">
        <v>394.4</v>
      </c>
      <c r="JY523">
        <v>39.3854</v>
      </c>
      <c r="JZ523">
        <v>45.7888</v>
      </c>
      <c r="KA523">
        <v>30.0039</v>
      </c>
      <c r="KB523">
        <v>45.203</v>
      </c>
      <c r="KC523">
        <v>45.0724</v>
      </c>
      <c r="KD523">
        <v>21.4446</v>
      </c>
      <c r="KE523">
        <v>0</v>
      </c>
      <c r="KF523">
        <v>100</v>
      </c>
      <c r="KG523">
        <v>39.3238</v>
      </c>
      <c r="KH523">
        <v>460.587</v>
      </c>
      <c r="KI523">
        <v>34.6858</v>
      </c>
      <c r="KJ523">
        <v>94.0803</v>
      </c>
      <c r="KK523">
        <v>91.0675</v>
      </c>
    </row>
    <row r="524" spans="1:297">
      <c r="A524">
        <v>508</v>
      </c>
      <c r="B524">
        <v>1761415932.1</v>
      </c>
      <c r="C524">
        <v>7751.09999990463</v>
      </c>
      <c r="D524" t="s">
        <v>1463</v>
      </c>
      <c r="E524" t="s">
        <v>1464</v>
      </c>
      <c r="F524">
        <v>5</v>
      </c>
      <c r="G524" t="s">
        <v>1410</v>
      </c>
      <c r="H524" t="s">
        <v>436</v>
      </c>
      <c r="I524">
        <v>1761415923.94615</v>
      </c>
      <c r="J524">
        <f>(K524)/1000</f>
        <v>0</v>
      </c>
      <c r="K524">
        <f>IF(DP524, AN524, AH524)</f>
        <v>0</v>
      </c>
      <c r="L524">
        <f>IF(DP524, AI524, AG524)</f>
        <v>0</v>
      </c>
      <c r="M524">
        <f>DR524 - IF(AU524&gt;1, L524*DL524*100.0/(AW524), 0)</f>
        <v>0</v>
      </c>
      <c r="N524">
        <f>((T524-J524/2)*M524-L524)/(T524+J524/2)</f>
        <v>0</v>
      </c>
      <c r="O524">
        <f>N524*(DY524+DZ524)/1000.0</f>
        <v>0</v>
      </c>
      <c r="P524">
        <f>(DR524 - IF(AU524&gt;1, L524*DL524*100.0/(AW524), 0))*(DY524+DZ524)/1000.0</f>
        <v>0</v>
      </c>
      <c r="Q524">
        <f>2.0/((1/S524-1/R524)+SIGN(S524)*SQRT((1/S524-1/R524)*(1/S524-1/R524) + 4*DM524/((DM524+1)*(DM524+1))*(2*1/S524*1/R524-1/R524*1/R524)))</f>
        <v>0</v>
      </c>
      <c r="R524">
        <f>IF(LEFT(DN524,1)&lt;&gt;"0",IF(LEFT(DN524,1)="1",3.0,DO524),$D$5+$E$5*(EF524*DY524/($K$5*1000))+$F$5*(EF524*DY524/($K$5*1000))*MAX(MIN(DL524,$J$5),$I$5)*MAX(MIN(DL524,$J$5),$I$5)+$G$5*MAX(MIN(DL524,$J$5),$I$5)*(EF524*DY524/($K$5*1000))+$H$5*(EF524*DY524/($K$5*1000))*(EF524*DY524/($K$5*1000)))</f>
        <v>0</v>
      </c>
      <c r="S524">
        <f>J524*(1000-(1000*0.61365*exp(17.502*W524/(240.97+W524))/(DY524+DZ524)+DT524)/2)/(1000*0.61365*exp(17.502*W524/(240.97+W524))/(DY524+DZ524)-DT524)</f>
        <v>0</v>
      </c>
      <c r="T524">
        <f>1/((DM524+1)/(Q524/1.6)+1/(R524/1.37)) + DM524/((DM524+1)/(Q524/1.6) + DM524/(R524/1.37))</f>
        <v>0</v>
      </c>
      <c r="U524">
        <f>(DH524*DK524)</f>
        <v>0</v>
      </c>
      <c r="V524">
        <f>(EA524+(U524+2*0.95*5.67E-8*(((EA524+$B$7)+273)^4-(EA524+273)^4)-44100*J524)/(1.84*29.3*R524+8*0.95*5.67E-8*(EA524+273)^3))</f>
        <v>0</v>
      </c>
      <c r="W524">
        <f>($C$7*EB524+$D$7*EC524+$E$7*V524)</f>
        <v>0</v>
      </c>
      <c r="X524">
        <f>0.61365*exp(17.502*W524/(240.97+W524))</f>
        <v>0</v>
      </c>
      <c r="Y524">
        <f>(Z524/AA524*100)</f>
        <v>0</v>
      </c>
      <c r="Z524">
        <f>DT524*(DY524+DZ524)/1000</f>
        <v>0</v>
      </c>
      <c r="AA524">
        <f>0.61365*exp(17.502*EA524/(240.97+EA524))</f>
        <v>0</v>
      </c>
      <c r="AB524">
        <f>(X524-DT524*(DY524+DZ524)/1000)</f>
        <v>0</v>
      </c>
      <c r="AC524">
        <f>(-J524*44100)</f>
        <v>0</v>
      </c>
      <c r="AD524">
        <f>2*29.3*R524*0.92*(EA524-W524)</f>
        <v>0</v>
      </c>
      <c r="AE524">
        <f>2*0.95*5.67E-8*(((EA524+$B$7)+273)^4-(W524+273)^4)</f>
        <v>0</v>
      </c>
      <c r="AF524">
        <f>U524+AE524+AC524+AD524</f>
        <v>0</v>
      </c>
      <c r="AG524">
        <f>DX524*AU524*(DS524-DR524*(1000-AU524*DU524)/(1000-AU524*DT524))/(100*DL524)</f>
        <v>0</v>
      </c>
      <c r="AH524">
        <f>1000*DX524*AU524*(DT524-DU524)/(100*DL524*(1000-AU524*DT524))</f>
        <v>0</v>
      </c>
      <c r="AI524">
        <f>(AJ524 - AK524 - DY524*1E3/(8.314*(EA524+273.15)) * AM524/DX524 * AL524) * DX524/(100*DL524) * (1000 - DU524)/1000</f>
        <v>0</v>
      </c>
      <c r="AJ524">
        <v>451.625155635369</v>
      </c>
      <c r="AK524">
        <v>433.660442424243</v>
      </c>
      <c r="AL524">
        <v>1.94465109092489</v>
      </c>
      <c r="AM524">
        <v>65.0585855689231</v>
      </c>
      <c r="AN524">
        <f>(AP524 - AO524 + DY524*1E3/(8.314*(EA524+273.15)) * AR524/DX524 * AQ524) * DX524/(100*DL524) * 1000/(1000 - AP524)</f>
        <v>0</v>
      </c>
      <c r="AO524">
        <v>25.0544673269845</v>
      </c>
      <c r="AP524">
        <v>34.8694115151515</v>
      </c>
      <c r="AQ524">
        <v>-0.0129955038940985</v>
      </c>
      <c r="AR524">
        <v>110.688087326867</v>
      </c>
      <c r="AS524">
        <v>0</v>
      </c>
      <c r="AT524">
        <v>0</v>
      </c>
      <c r="AU524">
        <f>IF(AS524*$H$13&gt;=AW524,1.0,(AW524/(AW524-AS524*$H$13)))</f>
        <v>0</v>
      </c>
      <c r="AV524">
        <f>(AU524-1)*100</f>
        <v>0</v>
      </c>
      <c r="AW524">
        <f>MAX(0,($B$13+$C$13*EF524)/(1+$D$13*EF524)*DY524/(EA524+273)*$E$13)</f>
        <v>0</v>
      </c>
      <c r="AX524" t="s">
        <v>437</v>
      </c>
      <c r="AY524" t="s">
        <v>437</v>
      </c>
      <c r="AZ524">
        <v>0</v>
      </c>
      <c r="BA524">
        <v>0</v>
      </c>
      <c r="BB524">
        <f>1-AZ524/BA524</f>
        <v>0</v>
      </c>
      <c r="BC524">
        <v>0</v>
      </c>
      <c r="BD524" t="s">
        <v>437</v>
      </c>
      <c r="BE524" t="s">
        <v>437</v>
      </c>
      <c r="BF524">
        <v>0</v>
      </c>
      <c r="BG524">
        <v>0</v>
      </c>
      <c r="BH524">
        <f>1-BF524/BG524</f>
        <v>0</v>
      </c>
      <c r="BI524">
        <v>0.5</v>
      </c>
      <c r="BJ524">
        <f>DI524</f>
        <v>0</v>
      </c>
      <c r="BK524">
        <f>L524</f>
        <v>0</v>
      </c>
      <c r="BL524">
        <f>BH524*BI524*BJ524</f>
        <v>0</v>
      </c>
      <c r="BM524">
        <f>(BK524-BC524)/BJ524</f>
        <v>0</v>
      </c>
      <c r="BN524">
        <f>(BA524-BG524)/BG524</f>
        <v>0</v>
      </c>
      <c r="BO524">
        <f>AZ524/(BB524+AZ524/BG524)</f>
        <v>0</v>
      </c>
      <c r="BP524" t="s">
        <v>437</v>
      </c>
      <c r="BQ524">
        <v>0</v>
      </c>
      <c r="BR524">
        <f>IF(BQ524&lt;&gt;0, BQ524, BO524)</f>
        <v>0</v>
      </c>
      <c r="BS524">
        <f>1-BR524/BG524</f>
        <v>0</v>
      </c>
      <c r="BT524">
        <f>(BG524-BF524)/(BG524-BR524)</f>
        <v>0</v>
      </c>
      <c r="BU524">
        <f>(BA524-BG524)/(BA524-BR524)</f>
        <v>0</v>
      </c>
      <c r="BV524">
        <f>(BG524-BF524)/(BG524-AZ524)</f>
        <v>0</v>
      </c>
      <c r="BW524">
        <f>(BA524-BG524)/(BA524-AZ524)</f>
        <v>0</v>
      </c>
      <c r="BX524">
        <f>(BT524*BR524/BF524)</f>
        <v>0</v>
      </c>
      <c r="BY524">
        <f>(1-BX524)</f>
        <v>0</v>
      </c>
      <c r="DH524">
        <f>$B$11*EG524+$C$11*EH524+$F$11*ES524*(1-EV524)</f>
        <v>0</v>
      </c>
      <c r="DI524">
        <f>DH524*DJ524</f>
        <v>0</v>
      </c>
      <c r="DJ524">
        <f>($B$11*$D$9+$C$11*$D$9+$F$11*((FF524+EX524)/MAX(FF524+EX524+FG524, 0.1)*$I$9+FG524/MAX(FF524+EX524+FG524, 0.1)*$J$9))/($B$11+$C$11+$F$11)</f>
        <v>0</v>
      </c>
      <c r="DK524">
        <f>($B$11*$K$9+$C$11*$K$9+$F$11*((FF524+EX524)/MAX(FF524+EX524+FG524, 0.1)*$P$9+FG524/MAX(FF524+EX524+FG524, 0.1)*$Q$9))/($B$11+$C$11+$F$11)</f>
        <v>0</v>
      </c>
      <c r="DL524">
        <v>6</v>
      </c>
      <c r="DM524">
        <v>0.5</v>
      </c>
      <c r="DN524" t="s">
        <v>438</v>
      </c>
      <c r="DO524">
        <v>2</v>
      </c>
      <c r="DP524" t="b">
        <v>1</v>
      </c>
      <c r="DQ524">
        <v>1761415923.94615</v>
      </c>
      <c r="DR524">
        <v>409.829615384615</v>
      </c>
      <c r="DS524">
        <v>430.022692307692</v>
      </c>
      <c r="DT524">
        <v>34.9668615384615</v>
      </c>
      <c r="DU524">
        <v>25.0573538461538</v>
      </c>
      <c r="DV524">
        <v>408.732076923077</v>
      </c>
      <c r="DW524">
        <v>34.6516615384615</v>
      </c>
      <c r="DX524">
        <v>500.002230769231</v>
      </c>
      <c r="DY524">
        <v>90.2719846153846</v>
      </c>
      <c r="DZ524">
        <v>0.0376346076923077</v>
      </c>
      <c r="EA524">
        <v>43.2508461538462</v>
      </c>
      <c r="EB524">
        <v>42.1423230769231</v>
      </c>
      <c r="EC524">
        <v>999.9</v>
      </c>
      <c r="ED524">
        <v>0</v>
      </c>
      <c r="EE524">
        <v>0</v>
      </c>
      <c r="EF524">
        <v>10007.9269230769</v>
      </c>
      <c r="EG524">
        <v>0</v>
      </c>
      <c r="EH524">
        <v>1202.47846153846</v>
      </c>
      <c r="EI524">
        <v>-20.1931615384615</v>
      </c>
      <c r="EJ524">
        <v>424.678923076923</v>
      </c>
      <c r="EK524">
        <v>441.074846153846</v>
      </c>
      <c r="EL524">
        <v>9.90952307692308</v>
      </c>
      <c r="EM524">
        <v>430.022692307692</v>
      </c>
      <c r="EN524">
        <v>25.0573538461538</v>
      </c>
      <c r="EO524">
        <v>3.15652769230769</v>
      </c>
      <c r="EP524">
        <v>2.26197461538462</v>
      </c>
      <c r="EQ524">
        <v>24.8774615384615</v>
      </c>
      <c r="ER524">
        <v>19.4081461538462</v>
      </c>
      <c r="ES524">
        <v>1200.03</v>
      </c>
      <c r="ET524">
        <v>0.967005692307692</v>
      </c>
      <c r="EU524">
        <v>0.0329943153846154</v>
      </c>
      <c r="EV524">
        <v>0</v>
      </c>
      <c r="EW524">
        <v>1318.42615384615</v>
      </c>
      <c r="EX524">
        <v>5.00059</v>
      </c>
      <c r="EY524">
        <v>16527.7153846154</v>
      </c>
      <c r="EZ524">
        <v>10359.0153846154</v>
      </c>
      <c r="FA524">
        <v>54.9997692307692</v>
      </c>
      <c r="FB524">
        <v>56.6055384615385</v>
      </c>
      <c r="FC524">
        <v>55.1152307692308</v>
      </c>
      <c r="FD524">
        <v>56.3314615384615</v>
      </c>
      <c r="FE524">
        <v>56.2833846153846</v>
      </c>
      <c r="FF524">
        <v>1155.6</v>
      </c>
      <c r="FG524">
        <v>39.43</v>
      </c>
      <c r="FH524">
        <v>0</v>
      </c>
      <c r="FI524">
        <v>1761415892.5</v>
      </c>
      <c r="FJ524">
        <v>0</v>
      </c>
      <c r="FK524">
        <v>1318.46346153846</v>
      </c>
      <c r="FL524">
        <v>5.43076923231602</v>
      </c>
      <c r="FM524">
        <v>100.827350244763</v>
      </c>
      <c r="FN524">
        <v>16528.4384615385</v>
      </c>
      <c r="FO524">
        <v>15</v>
      </c>
      <c r="FP524">
        <v>0</v>
      </c>
      <c r="FQ524" t="s">
        <v>439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-18.552725</v>
      </c>
      <c r="GD524">
        <v>-54.9556736842105</v>
      </c>
      <c r="GE524">
        <v>5.66009921325369</v>
      </c>
      <c r="GF524">
        <v>0</v>
      </c>
      <c r="GG524">
        <v>1318.25235294118</v>
      </c>
      <c r="GH524">
        <v>2.73338426088507</v>
      </c>
      <c r="GI524">
        <v>0.419138183191389</v>
      </c>
      <c r="GJ524">
        <v>-1</v>
      </c>
      <c r="GK524">
        <v>9.9360005</v>
      </c>
      <c r="GL524">
        <v>-0.720746616541341</v>
      </c>
      <c r="GM524">
        <v>0.0696032099457346</v>
      </c>
      <c r="GN524">
        <v>0</v>
      </c>
      <c r="GO524">
        <v>0</v>
      </c>
      <c r="GP524">
        <v>2</v>
      </c>
      <c r="GQ524" t="s">
        <v>473</v>
      </c>
      <c r="GR524">
        <v>3.12895</v>
      </c>
      <c r="GS524">
        <v>2.7153</v>
      </c>
      <c r="GT524">
        <v>0.0859472</v>
      </c>
      <c r="GU524">
        <v>0.0909594</v>
      </c>
      <c r="GV524">
        <v>0.129335</v>
      </c>
      <c r="GW524">
        <v>0.102632</v>
      </c>
      <c r="GX524">
        <v>33320.2</v>
      </c>
      <c r="GY524">
        <v>35161</v>
      </c>
      <c r="GZ524">
        <v>33072.6</v>
      </c>
      <c r="HA524">
        <v>35113.4</v>
      </c>
      <c r="HB524">
        <v>40997.4</v>
      </c>
      <c r="HC524">
        <v>45377</v>
      </c>
      <c r="HD524">
        <v>51854.9</v>
      </c>
      <c r="HE524">
        <v>56254.4</v>
      </c>
      <c r="HF524">
        <v>1.75355</v>
      </c>
      <c r="HG524">
        <v>1.6087</v>
      </c>
      <c r="HH524">
        <v>-0.0305176</v>
      </c>
      <c r="HI524">
        <v>0</v>
      </c>
      <c r="HJ524">
        <v>42.6633</v>
      </c>
      <c r="HK524">
        <v>999.9</v>
      </c>
      <c r="HL524">
        <v>55.628</v>
      </c>
      <c r="HM524">
        <v>30.001</v>
      </c>
      <c r="HN524">
        <v>26.2572</v>
      </c>
      <c r="HO524">
        <v>60.2452</v>
      </c>
      <c r="HP524">
        <v>42.6082</v>
      </c>
      <c r="HQ524">
        <v>1</v>
      </c>
      <c r="HR524">
        <v>1.60066</v>
      </c>
      <c r="HS524">
        <v>3.53798</v>
      </c>
      <c r="HT524">
        <v>20.0923</v>
      </c>
      <c r="HU524">
        <v>5.18764</v>
      </c>
      <c r="HV524">
        <v>12.0105</v>
      </c>
      <c r="HW524">
        <v>4.971</v>
      </c>
      <c r="HX524">
        <v>3.29492</v>
      </c>
      <c r="HY524">
        <v>9999</v>
      </c>
      <c r="HZ524">
        <v>9999</v>
      </c>
      <c r="IA524">
        <v>999.9</v>
      </c>
      <c r="IB524">
        <v>9999</v>
      </c>
      <c r="IC524">
        <v>1.86325</v>
      </c>
      <c r="ID524">
        <v>1.86813</v>
      </c>
      <c r="IE524">
        <v>1.86784</v>
      </c>
      <c r="IF524">
        <v>1.86905</v>
      </c>
      <c r="IG524">
        <v>1.86981</v>
      </c>
      <c r="IH524">
        <v>1.86592</v>
      </c>
      <c r="II524">
        <v>1.86698</v>
      </c>
      <c r="IJ524">
        <v>1.86838</v>
      </c>
      <c r="IK524">
        <v>5</v>
      </c>
      <c r="IL524">
        <v>0</v>
      </c>
      <c r="IM524">
        <v>0</v>
      </c>
      <c r="IN524">
        <v>0</v>
      </c>
      <c r="IO524" t="s">
        <v>441</v>
      </c>
      <c r="IP524" t="s">
        <v>442</v>
      </c>
      <c r="IQ524" t="s">
        <v>443</v>
      </c>
      <c r="IR524" t="s">
        <v>443</v>
      </c>
      <c r="IS524" t="s">
        <v>443</v>
      </c>
      <c r="IT524" t="s">
        <v>443</v>
      </c>
      <c r="IU524">
        <v>0</v>
      </c>
      <c r="IV524">
        <v>100</v>
      </c>
      <c r="IW524">
        <v>100</v>
      </c>
      <c r="IX524">
        <v>1.097</v>
      </c>
      <c r="IY524">
        <v>0.3152</v>
      </c>
      <c r="IZ524">
        <v>1.09748391826392</v>
      </c>
      <c r="JA524">
        <v>0</v>
      </c>
      <c r="JB524">
        <v>0</v>
      </c>
      <c r="JC524">
        <v>0</v>
      </c>
      <c r="JD524">
        <v>0.315191680746845</v>
      </c>
      <c r="JE524">
        <v>0</v>
      </c>
      <c r="JF524">
        <v>0</v>
      </c>
      <c r="JG524">
        <v>0</v>
      </c>
      <c r="JH524">
        <v>5</v>
      </c>
      <c r="JI524">
        <v>2273</v>
      </c>
      <c r="JJ524">
        <v>0</v>
      </c>
      <c r="JK524">
        <v>25</v>
      </c>
      <c r="JL524">
        <v>29356932.2</v>
      </c>
      <c r="JM524">
        <v>29356932.2</v>
      </c>
      <c r="JN524">
        <v>1.10107</v>
      </c>
      <c r="JO524">
        <v>2.63184</v>
      </c>
      <c r="JP524">
        <v>1.54785</v>
      </c>
      <c r="JQ524">
        <v>2.31567</v>
      </c>
      <c r="JR524">
        <v>1.64673</v>
      </c>
      <c r="JS524">
        <v>2.3938</v>
      </c>
      <c r="JT524">
        <v>33.8735</v>
      </c>
      <c r="JU524">
        <v>24.1838</v>
      </c>
      <c r="JV524">
        <v>18</v>
      </c>
      <c r="JW524">
        <v>495.865</v>
      </c>
      <c r="JX524">
        <v>394.137</v>
      </c>
      <c r="JY524">
        <v>39.2469</v>
      </c>
      <c r="JZ524">
        <v>45.8221</v>
      </c>
      <c r="KA524">
        <v>30.0042</v>
      </c>
      <c r="KB524">
        <v>45.2316</v>
      </c>
      <c r="KC524">
        <v>45.1006</v>
      </c>
      <c r="KD524">
        <v>22.1352</v>
      </c>
      <c r="KE524">
        <v>0</v>
      </c>
      <c r="KF524">
        <v>100</v>
      </c>
      <c r="KG524">
        <v>39.1724</v>
      </c>
      <c r="KH524">
        <v>474.161</v>
      </c>
      <c r="KI524">
        <v>34.6858</v>
      </c>
      <c r="KJ524">
        <v>94.0754</v>
      </c>
      <c r="KK524">
        <v>91.06</v>
      </c>
    </row>
    <row r="525" spans="1:297">
      <c r="A525">
        <v>509</v>
      </c>
      <c r="B525">
        <v>1761415937.1</v>
      </c>
      <c r="C525">
        <v>7756.09999990463</v>
      </c>
      <c r="D525" t="s">
        <v>1465</v>
      </c>
      <c r="E525" t="s">
        <v>1466</v>
      </c>
      <c r="F525">
        <v>5</v>
      </c>
      <c r="G525" t="s">
        <v>1410</v>
      </c>
      <c r="H525" t="s">
        <v>436</v>
      </c>
      <c r="I525">
        <v>1761415928.94615</v>
      </c>
      <c r="J525">
        <f>(K525)/1000</f>
        <v>0</v>
      </c>
      <c r="K525">
        <f>IF(DP525, AN525, AH525)</f>
        <v>0</v>
      </c>
      <c r="L525">
        <f>IF(DP525, AI525, AG525)</f>
        <v>0</v>
      </c>
      <c r="M525">
        <f>DR525 - IF(AU525&gt;1, L525*DL525*100.0/(AW525), 0)</f>
        <v>0</v>
      </c>
      <c r="N525">
        <f>((T525-J525/2)*M525-L525)/(T525+J525/2)</f>
        <v>0</v>
      </c>
      <c r="O525">
        <f>N525*(DY525+DZ525)/1000.0</f>
        <v>0</v>
      </c>
      <c r="P525">
        <f>(DR525 - IF(AU525&gt;1, L525*DL525*100.0/(AW525), 0))*(DY525+DZ525)/1000.0</f>
        <v>0</v>
      </c>
      <c r="Q525">
        <f>2.0/((1/S525-1/R525)+SIGN(S525)*SQRT((1/S525-1/R525)*(1/S525-1/R525) + 4*DM525/((DM525+1)*(DM525+1))*(2*1/S525*1/R525-1/R525*1/R525)))</f>
        <v>0</v>
      </c>
      <c r="R525">
        <f>IF(LEFT(DN525,1)&lt;&gt;"0",IF(LEFT(DN525,1)="1",3.0,DO525),$D$5+$E$5*(EF525*DY525/($K$5*1000))+$F$5*(EF525*DY525/($K$5*1000))*MAX(MIN(DL525,$J$5),$I$5)*MAX(MIN(DL525,$J$5),$I$5)+$G$5*MAX(MIN(DL525,$J$5),$I$5)*(EF525*DY525/($K$5*1000))+$H$5*(EF525*DY525/($K$5*1000))*(EF525*DY525/($K$5*1000)))</f>
        <v>0</v>
      </c>
      <c r="S525">
        <f>J525*(1000-(1000*0.61365*exp(17.502*W525/(240.97+W525))/(DY525+DZ525)+DT525)/2)/(1000*0.61365*exp(17.502*W525/(240.97+W525))/(DY525+DZ525)-DT525)</f>
        <v>0</v>
      </c>
      <c r="T525">
        <f>1/((DM525+1)/(Q525/1.6)+1/(R525/1.37)) + DM525/((DM525+1)/(Q525/1.6) + DM525/(R525/1.37))</f>
        <v>0</v>
      </c>
      <c r="U525">
        <f>(DH525*DK525)</f>
        <v>0</v>
      </c>
      <c r="V525">
        <f>(EA525+(U525+2*0.95*5.67E-8*(((EA525+$B$7)+273)^4-(EA525+273)^4)-44100*J525)/(1.84*29.3*R525+8*0.95*5.67E-8*(EA525+273)^3))</f>
        <v>0</v>
      </c>
      <c r="W525">
        <f>($C$7*EB525+$D$7*EC525+$E$7*V525)</f>
        <v>0</v>
      </c>
      <c r="X525">
        <f>0.61365*exp(17.502*W525/(240.97+W525))</f>
        <v>0</v>
      </c>
      <c r="Y525">
        <f>(Z525/AA525*100)</f>
        <v>0</v>
      </c>
      <c r="Z525">
        <f>DT525*(DY525+DZ525)/1000</f>
        <v>0</v>
      </c>
      <c r="AA525">
        <f>0.61365*exp(17.502*EA525/(240.97+EA525))</f>
        <v>0</v>
      </c>
      <c r="AB525">
        <f>(X525-DT525*(DY525+DZ525)/1000)</f>
        <v>0</v>
      </c>
      <c r="AC525">
        <f>(-J525*44100)</f>
        <v>0</v>
      </c>
      <c r="AD525">
        <f>2*29.3*R525*0.92*(EA525-W525)</f>
        <v>0</v>
      </c>
      <c r="AE525">
        <f>2*0.95*5.67E-8*(((EA525+$B$7)+273)^4-(W525+273)^4)</f>
        <v>0</v>
      </c>
      <c r="AF525">
        <f>U525+AE525+AC525+AD525</f>
        <v>0</v>
      </c>
      <c r="AG525">
        <f>DX525*AU525*(DS525-DR525*(1000-AU525*DU525)/(1000-AU525*DT525))/(100*DL525)</f>
        <v>0</v>
      </c>
      <c r="AH525">
        <f>1000*DX525*AU525*(DT525-DU525)/(100*DL525*(1000-AU525*DT525))</f>
        <v>0</v>
      </c>
      <c r="AI525">
        <f>(AJ525 - AK525 - DY525*1E3/(8.314*(EA525+273.15)) * AM525/DX525 * AL525) * DX525/(100*DL525) * (1000 - DU525)/1000</f>
        <v>0</v>
      </c>
      <c r="AJ525">
        <v>468.271438700119</v>
      </c>
      <c r="AK525">
        <v>446.864557575757</v>
      </c>
      <c r="AL525">
        <v>2.73732324446312</v>
      </c>
      <c r="AM525">
        <v>65.0585855689231</v>
      </c>
      <c r="AN525">
        <f>(AP525 - AO525 + DY525*1E3/(8.314*(EA525+273.15)) * AR525/DX525 * AQ525) * DX525/(100*DL525) * 1000/(1000 - AP525)</f>
        <v>0</v>
      </c>
      <c r="AO525">
        <v>25.0537114208459</v>
      </c>
      <c r="AP525">
        <v>34.7871387878788</v>
      </c>
      <c r="AQ525">
        <v>-0.0165415869084213</v>
      </c>
      <c r="AR525">
        <v>110.688087326867</v>
      </c>
      <c r="AS525">
        <v>0</v>
      </c>
      <c r="AT525">
        <v>0</v>
      </c>
      <c r="AU525">
        <f>IF(AS525*$H$13&gt;=AW525,1.0,(AW525/(AW525-AS525*$H$13)))</f>
        <v>0</v>
      </c>
      <c r="AV525">
        <f>(AU525-1)*100</f>
        <v>0</v>
      </c>
      <c r="AW525">
        <f>MAX(0,($B$13+$C$13*EF525)/(1+$D$13*EF525)*DY525/(EA525+273)*$E$13)</f>
        <v>0</v>
      </c>
      <c r="AX525" t="s">
        <v>437</v>
      </c>
      <c r="AY525" t="s">
        <v>437</v>
      </c>
      <c r="AZ525">
        <v>0</v>
      </c>
      <c r="BA525">
        <v>0</v>
      </c>
      <c r="BB525">
        <f>1-AZ525/BA525</f>
        <v>0</v>
      </c>
      <c r="BC525">
        <v>0</v>
      </c>
      <c r="BD525" t="s">
        <v>437</v>
      </c>
      <c r="BE525" t="s">
        <v>437</v>
      </c>
      <c r="BF525">
        <v>0</v>
      </c>
      <c r="BG525">
        <v>0</v>
      </c>
      <c r="BH525">
        <f>1-BF525/BG525</f>
        <v>0</v>
      </c>
      <c r="BI525">
        <v>0.5</v>
      </c>
      <c r="BJ525">
        <f>DI525</f>
        <v>0</v>
      </c>
      <c r="BK525">
        <f>L525</f>
        <v>0</v>
      </c>
      <c r="BL525">
        <f>BH525*BI525*BJ525</f>
        <v>0</v>
      </c>
      <c r="BM525">
        <f>(BK525-BC525)/BJ525</f>
        <v>0</v>
      </c>
      <c r="BN525">
        <f>(BA525-BG525)/BG525</f>
        <v>0</v>
      </c>
      <c r="BO525">
        <f>AZ525/(BB525+AZ525/BG525)</f>
        <v>0</v>
      </c>
      <c r="BP525" t="s">
        <v>437</v>
      </c>
      <c r="BQ525">
        <v>0</v>
      </c>
      <c r="BR525">
        <f>IF(BQ525&lt;&gt;0, BQ525, BO525)</f>
        <v>0</v>
      </c>
      <c r="BS525">
        <f>1-BR525/BG525</f>
        <v>0</v>
      </c>
      <c r="BT525">
        <f>(BG525-BF525)/(BG525-BR525)</f>
        <v>0</v>
      </c>
      <c r="BU525">
        <f>(BA525-BG525)/(BA525-BR525)</f>
        <v>0</v>
      </c>
      <c r="BV525">
        <f>(BG525-BF525)/(BG525-AZ525)</f>
        <v>0</v>
      </c>
      <c r="BW525">
        <f>(BA525-BG525)/(BA525-AZ525)</f>
        <v>0</v>
      </c>
      <c r="BX525">
        <f>(BT525*BR525/BF525)</f>
        <v>0</v>
      </c>
      <c r="BY525">
        <f>(1-BX525)</f>
        <v>0</v>
      </c>
      <c r="DH525">
        <f>$B$11*EG525+$C$11*EH525+$F$11*ES525*(1-EV525)</f>
        <v>0</v>
      </c>
      <c r="DI525">
        <f>DH525*DJ525</f>
        <v>0</v>
      </c>
      <c r="DJ525">
        <f>($B$11*$D$9+$C$11*$D$9+$F$11*((FF525+EX525)/MAX(FF525+EX525+FG525, 0.1)*$I$9+FG525/MAX(FF525+EX525+FG525, 0.1)*$J$9))/($B$11+$C$11+$F$11)</f>
        <v>0</v>
      </c>
      <c r="DK525">
        <f>($B$11*$K$9+$C$11*$K$9+$F$11*((FF525+EX525)/MAX(FF525+EX525+FG525, 0.1)*$P$9+FG525/MAX(FF525+EX525+FG525, 0.1)*$Q$9))/($B$11+$C$11+$F$11)</f>
        <v>0</v>
      </c>
      <c r="DL525">
        <v>6</v>
      </c>
      <c r="DM525">
        <v>0.5</v>
      </c>
      <c r="DN525" t="s">
        <v>438</v>
      </c>
      <c r="DO525">
        <v>2</v>
      </c>
      <c r="DP525" t="b">
        <v>1</v>
      </c>
      <c r="DQ525">
        <v>1761415928.94615</v>
      </c>
      <c r="DR525">
        <v>416.203769230769</v>
      </c>
      <c r="DS525">
        <v>442.138692307692</v>
      </c>
      <c r="DT525">
        <v>34.8958615384615</v>
      </c>
      <c r="DU525">
        <v>25.0552230769231</v>
      </c>
      <c r="DV525">
        <v>415.106307692308</v>
      </c>
      <c r="DW525">
        <v>34.5806615384615</v>
      </c>
      <c r="DX525">
        <v>500.019076923077</v>
      </c>
      <c r="DY525">
        <v>90.2716</v>
      </c>
      <c r="DZ525">
        <v>0.0376268923076923</v>
      </c>
      <c r="EA525">
        <v>43.2562</v>
      </c>
      <c r="EB525">
        <v>42.1637076923077</v>
      </c>
      <c r="EC525">
        <v>999.9</v>
      </c>
      <c r="ED525">
        <v>0</v>
      </c>
      <c r="EE525">
        <v>0</v>
      </c>
      <c r="EF525">
        <v>10009.95</v>
      </c>
      <c r="EG525">
        <v>0</v>
      </c>
      <c r="EH525">
        <v>1202.33461538462</v>
      </c>
      <c r="EI525">
        <v>-25.9349769230769</v>
      </c>
      <c r="EJ525">
        <v>431.252</v>
      </c>
      <c r="EK525">
        <v>453.501230769231</v>
      </c>
      <c r="EL525">
        <v>9.84063923076923</v>
      </c>
      <c r="EM525">
        <v>442.138692307692</v>
      </c>
      <c r="EN525">
        <v>25.0552230769231</v>
      </c>
      <c r="EO525">
        <v>3.15010307692308</v>
      </c>
      <c r="EP525">
        <v>2.26177307692308</v>
      </c>
      <c r="EQ525">
        <v>24.8433230769231</v>
      </c>
      <c r="ER525">
        <v>19.4067153846154</v>
      </c>
      <c r="ES525">
        <v>1200.03692307692</v>
      </c>
      <c r="ET525">
        <v>0.967006307692308</v>
      </c>
      <c r="EU525">
        <v>0.0329936384615385</v>
      </c>
      <c r="EV525">
        <v>0</v>
      </c>
      <c r="EW525">
        <v>1319.18615384615</v>
      </c>
      <c r="EX525">
        <v>5.00059</v>
      </c>
      <c r="EY525">
        <v>16540.2384615385</v>
      </c>
      <c r="EZ525">
        <v>10359.0692307692</v>
      </c>
      <c r="FA525">
        <v>55.0333846153846</v>
      </c>
      <c r="FB525">
        <v>56.644</v>
      </c>
      <c r="FC525">
        <v>55.1488461538462</v>
      </c>
      <c r="FD525">
        <v>56.3699230769231</v>
      </c>
      <c r="FE525">
        <v>56.3218461538462</v>
      </c>
      <c r="FF525">
        <v>1155.60692307692</v>
      </c>
      <c r="FG525">
        <v>39.43</v>
      </c>
      <c r="FH525">
        <v>0</v>
      </c>
      <c r="FI525">
        <v>1761415897.3</v>
      </c>
      <c r="FJ525">
        <v>0</v>
      </c>
      <c r="FK525">
        <v>1319.30115384615</v>
      </c>
      <c r="FL525">
        <v>15.5217094233953</v>
      </c>
      <c r="FM525">
        <v>219.528205186844</v>
      </c>
      <c r="FN525">
        <v>16541.6153846154</v>
      </c>
      <c r="FO525">
        <v>15</v>
      </c>
      <c r="FP525">
        <v>0</v>
      </c>
      <c r="FQ525" t="s">
        <v>439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-22.166465</v>
      </c>
      <c r="GD525">
        <v>-71.3784315789474</v>
      </c>
      <c r="GE525">
        <v>6.94828423988793</v>
      </c>
      <c r="GF525">
        <v>0</v>
      </c>
      <c r="GG525">
        <v>1318.72117647059</v>
      </c>
      <c r="GH525">
        <v>7.68220016133323</v>
      </c>
      <c r="GI525">
        <v>0.929401340224478</v>
      </c>
      <c r="GJ525">
        <v>-1</v>
      </c>
      <c r="GK525">
        <v>9.8860055</v>
      </c>
      <c r="GL525">
        <v>-0.811206766917281</v>
      </c>
      <c r="GM525">
        <v>0.0780693322294355</v>
      </c>
      <c r="GN525">
        <v>0</v>
      </c>
      <c r="GO525">
        <v>0</v>
      </c>
      <c r="GP525">
        <v>2</v>
      </c>
      <c r="GQ525" t="s">
        <v>473</v>
      </c>
      <c r="GR525">
        <v>3.12877</v>
      </c>
      <c r="GS525">
        <v>2.71609</v>
      </c>
      <c r="GT525">
        <v>0.0880391</v>
      </c>
      <c r="GU525">
        <v>0.0934774</v>
      </c>
      <c r="GV525">
        <v>0.129119</v>
      </c>
      <c r="GW525">
        <v>0.102624</v>
      </c>
      <c r="GX525">
        <v>33241.7</v>
      </c>
      <c r="GY525">
        <v>35060.6</v>
      </c>
      <c r="GZ525">
        <v>33070.6</v>
      </c>
      <c r="HA525">
        <v>35110.6</v>
      </c>
      <c r="HB525">
        <v>41005.4</v>
      </c>
      <c r="HC525">
        <v>45374.5</v>
      </c>
      <c r="HD525">
        <v>51852</v>
      </c>
      <c r="HE525">
        <v>56250.4</v>
      </c>
      <c r="HF525">
        <v>1.7529</v>
      </c>
      <c r="HG525">
        <v>1.609</v>
      </c>
      <c r="HH525">
        <v>-0.0303164</v>
      </c>
      <c r="HI525">
        <v>0</v>
      </c>
      <c r="HJ525">
        <v>42.6832</v>
      </c>
      <c r="HK525">
        <v>999.9</v>
      </c>
      <c r="HL525">
        <v>55.628</v>
      </c>
      <c r="HM525">
        <v>30.001</v>
      </c>
      <c r="HN525">
        <v>26.2564</v>
      </c>
      <c r="HO525">
        <v>60.2252</v>
      </c>
      <c r="HP525">
        <v>42.3237</v>
      </c>
      <c r="HQ525">
        <v>1</v>
      </c>
      <c r="HR525">
        <v>1.60553</v>
      </c>
      <c r="HS525">
        <v>3.80574</v>
      </c>
      <c r="HT525">
        <v>20.0866</v>
      </c>
      <c r="HU525">
        <v>5.18794</v>
      </c>
      <c r="HV525">
        <v>12.0104</v>
      </c>
      <c r="HW525">
        <v>4.9709</v>
      </c>
      <c r="HX525">
        <v>3.29492</v>
      </c>
      <c r="HY525">
        <v>9999</v>
      </c>
      <c r="HZ525">
        <v>9999</v>
      </c>
      <c r="IA525">
        <v>999.9</v>
      </c>
      <c r="IB525">
        <v>9999</v>
      </c>
      <c r="IC525">
        <v>1.86325</v>
      </c>
      <c r="ID525">
        <v>1.86812</v>
      </c>
      <c r="IE525">
        <v>1.86783</v>
      </c>
      <c r="IF525">
        <v>1.86905</v>
      </c>
      <c r="IG525">
        <v>1.86981</v>
      </c>
      <c r="IH525">
        <v>1.86588</v>
      </c>
      <c r="II525">
        <v>1.86697</v>
      </c>
      <c r="IJ525">
        <v>1.86842</v>
      </c>
      <c r="IK525">
        <v>5</v>
      </c>
      <c r="IL525">
        <v>0</v>
      </c>
      <c r="IM525">
        <v>0</v>
      </c>
      <c r="IN525">
        <v>0</v>
      </c>
      <c r="IO525" t="s">
        <v>441</v>
      </c>
      <c r="IP525" t="s">
        <v>442</v>
      </c>
      <c r="IQ525" t="s">
        <v>443</v>
      </c>
      <c r="IR525" t="s">
        <v>443</v>
      </c>
      <c r="IS525" t="s">
        <v>443</v>
      </c>
      <c r="IT525" t="s">
        <v>443</v>
      </c>
      <c r="IU525">
        <v>0</v>
      </c>
      <c r="IV525">
        <v>100</v>
      </c>
      <c r="IW525">
        <v>100</v>
      </c>
      <c r="IX525">
        <v>1.097</v>
      </c>
      <c r="IY525">
        <v>0.3152</v>
      </c>
      <c r="IZ525">
        <v>1.09748391826392</v>
      </c>
      <c r="JA525">
        <v>0</v>
      </c>
      <c r="JB525">
        <v>0</v>
      </c>
      <c r="JC525">
        <v>0</v>
      </c>
      <c r="JD525">
        <v>0.315191680746845</v>
      </c>
      <c r="JE525">
        <v>0</v>
      </c>
      <c r="JF525">
        <v>0</v>
      </c>
      <c r="JG525">
        <v>0</v>
      </c>
      <c r="JH525">
        <v>5</v>
      </c>
      <c r="JI525">
        <v>2273</v>
      </c>
      <c r="JJ525">
        <v>0</v>
      </c>
      <c r="JK525">
        <v>25</v>
      </c>
      <c r="JL525">
        <v>29356932.3</v>
      </c>
      <c r="JM525">
        <v>29356932.3</v>
      </c>
      <c r="JN525">
        <v>1.13281</v>
      </c>
      <c r="JO525">
        <v>2.63916</v>
      </c>
      <c r="JP525">
        <v>1.54785</v>
      </c>
      <c r="JQ525">
        <v>2.31567</v>
      </c>
      <c r="JR525">
        <v>1.64673</v>
      </c>
      <c r="JS525">
        <v>2.28394</v>
      </c>
      <c r="JT525">
        <v>33.8735</v>
      </c>
      <c r="JU525">
        <v>24.1751</v>
      </c>
      <c r="JV525">
        <v>18</v>
      </c>
      <c r="JW525">
        <v>495.59</v>
      </c>
      <c r="JX525">
        <v>394.462</v>
      </c>
      <c r="JY525">
        <v>39.0808</v>
      </c>
      <c r="JZ525">
        <v>45.8535</v>
      </c>
      <c r="KA525">
        <v>30.0046</v>
      </c>
      <c r="KB525">
        <v>45.2608</v>
      </c>
      <c r="KC525">
        <v>45.1295</v>
      </c>
      <c r="KD525">
        <v>22.7294</v>
      </c>
      <c r="KE525">
        <v>0</v>
      </c>
      <c r="KF525">
        <v>100</v>
      </c>
      <c r="KG525">
        <v>39.0002</v>
      </c>
      <c r="KH525">
        <v>487.728</v>
      </c>
      <c r="KI525">
        <v>34.6858</v>
      </c>
      <c r="KJ525">
        <v>94.0699</v>
      </c>
      <c r="KK525">
        <v>91.0533</v>
      </c>
    </row>
    <row r="526" spans="1:297">
      <c r="A526">
        <v>510</v>
      </c>
      <c r="B526">
        <v>1761415942.1</v>
      </c>
      <c r="C526">
        <v>7761.09999990463</v>
      </c>
      <c r="D526" t="s">
        <v>1467</v>
      </c>
      <c r="E526" t="s">
        <v>1468</v>
      </c>
      <c r="F526">
        <v>5</v>
      </c>
      <c r="G526" t="s">
        <v>1410</v>
      </c>
      <c r="H526" t="s">
        <v>436</v>
      </c>
      <c r="I526">
        <v>1761415933.94615</v>
      </c>
      <c r="J526">
        <f>(K526)/1000</f>
        <v>0</v>
      </c>
      <c r="K526">
        <f>IF(DP526, AN526, AH526)</f>
        <v>0</v>
      </c>
      <c r="L526">
        <f>IF(DP526, AI526, AG526)</f>
        <v>0</v>
      </c>
      <c r="M526">
        <f>DR526 - IF(AU526&gt;1, L526*DL526*100.0/(AW526), 0)</f>
        <v>0</v>
      </c>
      <c r="N526">
        <f>((T526-J526/2)*M526-L526)/(T526+J526/2)</f>
        <v>0</v>
      </c>
      <c r="O526">
        <f>N526*(DY526+DZ526)/1000.0</f>
        <v>0</v>
      </c>
      <c r="P526">
        <f>(DR526 - IF(AU526&gt;1, L526*DL526*100.0/(AW526), 0))*(DY526+DZ526)/1000.0</f>
        <v>0</v>
      </c>
      <c r="Q526">
        <f>2.0/((1/S526-1/R526)+SIGN(S526)*SQRT((1/S526-1/R526)*(1/S526-1/R526) + 4*DM526/((DM526+1)*(DM526+1))*(2*1/S526*1/R526-1/R526*1/R526)))</f>
        <v>0</v>
      </c>
      <c r="R526">
        <f>IF(LEFT(DN526,1)&lt;&gt;"0",IF(LEFT(DN526,1)="1",3.0,DO526),$D$5+$E$5*(EF526*DY526/($K$5*1000))+$F$5*(EF526*DY526/($K$5*1000))*MAX(MIN(DL526,$J$5),$I$5)*MAX(MIN(DL526,$J$5),$I$5)+$G$5*MAX(MIN(DL526,$J$5),$I$5)*(EF526*DY526/($K$5*1000))+$H$5*(EF526*DY526/($K$5*1000))*(EF526*DY526/($K$5*1000)))</f>
        <v>0</v>
      </c>
      <c r="S526">
        <f>J526*(1000-(1000*0.61365*exp(17.502*W526/(240.97+W526))/(DY526+DZ526)+DT526)/2)/(1000*0.61365*exp(17.502*W526/(240.97+W526))/(DY526+DZ526)-DT526)</f>
        <v>0</v>
      </c>
      <c r="T526">
        <f>1/((DM526+1)/(Q526/1.6)+1/(R526/1.37)) + DM526/((DM526+1)/(Q526/1.6) + DM526/(R526/1.37))</f>
        <v>0</v>
      </c>
      <c r="U526">
        <f>(DH526*DK526)</f>
        <v>0</v>
      </c>
      <c r="V526">
        <f>(EA526+(U526+2*0.95*5.67E-8*(((EA526+$B$7)+273)^4-(EA526+273)^4)-44100*J526)/(1.84*29.3*R526+8*0.95*5.67E-8*(EA526+273)^3))</f>
        <v>0</v>
      </c>
      <c r="W526">
        <f>($C$7*EB526+$D$7*EC526+$E$7*V526)</f>
        <v>0</v>
      </c>
      <c r="X526">
        <f>0.61365*exp(17.502*W526/(240.97+W526))</f>
        <v>0</v>
      </c>
      <c r="Y526">
        <f>(Z526/AA526*100)</f>
        <v>0</v>
      </c>
      <c r="Z526">
        <f>DT526*(DY526+DZ526)/1000</f>
        <v>0</v>
      </c>
      <c r="AA526">
        <f>0.61365*exp(17.502*EA526/(240.97+EA526))</f>
        <v>0</v>
      </c>
      <c r="AB526">
        <f>(X526-DT526*(DY526+DZ526)/1000)</f>
        <v>0</v>
      </c>
      <c r="AC526">
        <f>(-J526*44100)</f>
        <v>0</v>
      </c>
      <c r="AD526">
        <f>2*29.3*R526*0.92*(EA526-W526)</f>
        <v>0</v>
      </c>
      <c r="AE526">
        <f>2*0.95*5.67E-8*(((EA526+$B$7)+273)^4-(W526+273)^4)</f>
        <v>0</v>
      </c>
      <c r="AF526">
        <f>U526+AE526+AC526+AD526</f>
        <v>0</v>
      </c>
      <c r="AG526">
        <f>DX526*AU526*(DS526-DR526*(1000-AU526*DU526)/(1000-AU526*DT526))/(100*DL526)</f>
        <v>0</v>
      </c>
      <c r="AH526">
        <f>1000*DX526*AU526*(DT526-DU526)/(100*DL526*(1000-AU526*DT526))</f>
        <v>0</v>
      </c>
      <c r="AI526">
        <f>(AJ526 - AK526 - DY526*1E3/(8.314*(EA526+273.15)) * AM526/DX526 * AL526) * DX526/(100*DL526) * (1000 - DU526)/1000</f>
        <v>0</v>
      </c>
      <c r="AJ526">
        <v>485.425356956889</v>
      </c>
      <c r="AK526">
        <v>462.029278787879</v>
      </c>
      <c r="AL526">
        <v>3.08324072038184</v>
      </c>
      <c r="AM526">
        <v>65.0585855689231</v>
      </c>
      <c r="AN526">
        <f>(AP526 - AO526 + DY526*1E3/(8.314*(EA526+273.15)) * AR526/DX526 * AQ526) * DX526/(100*DL526) * 1000/(1000 - AP526)</f>
        <v>0</v>
      </c>
      <c r="AO526">
        <v>25.0519454820567</v>
      </c>
      <c r="AP526">
        <v>34.7021448484848</v>
      </c>
      <c r="AQ526">
        <v>-0.0174563518997255</v>
      </c>
      <c r="AR526">
        <v>110.688087326867</v>
      </c>
      <c r="AS526">
        <v>0</v>
      </c>
      <c r="AT526">
        <v>0</v>
      </c>
      <c r="AU526">
        <f>IF(AS526*$H$13&gt;=AW526,1.0,(AW526/(AW526-AS526*$H$13)))</f>
        <v>0</v>
      </c>
      <c r="AV526">
        <f>(AU526-1)*100</f>
        <v>0</v>
      </c>
      <c r="AW526">
        <f>MAX(0,($B$13+$C$13*EF526)/(1+$D$13*EF526)*DY526/(EA526+273)*$E$13)</f>
        <v>0</v>
      </c>
      <c r="AX526" t="s">
        <v>437</v>
      </c>
      <c r="AY526" t="s">
        <v>437</v>
      </c>
      <c r="AZ526">
        <v>0</v>
      </c>
      <c r="BA526">
        <v>0</v>
      </c>
      <c r="BB526">
        <f>1-AZ526/BA526</f>
        <v>0</v>
      </c>
      <c r="BC526">
        <v>0</v>
      </c>
      <c r="BD526" t="s">
        <v>437</v>
      </c>
      <c r="BE526" t="s">
        <v>437</v>
      </c>
      <c r="BF526">
        <v>0</v>
      </c>
      <c r="BG526">
        <v>0</v>
      </c>
      <c r="BH526">
        <f>1-BF526/BG526</f>
        <v>0</v>
      </c>
      <c r="BI526">
        <v>0.5</v>
      </c>
      <c r="BJ526">
        <f>DI526</f>
        <v>0</v>
      </c>
      <c r="BK526">
        <f>L526</f>
        <v>0</v>
      </c>
      <c r="BL526">
        <f>BH526*BI526*BJ526</f>
        <v>0</v>
      </c>
      <c r="BM526">
        <f>(BK526-BC526)/BJ526</f>
        <v>0</v>
      </c>
      <c r="BN526">
        <f>(BA526-BG526)/BG526</f>
        <v>0</v>
      </c>
      <c r="BO526">
        <f>AZ526/(BB526+AZ526/BG526)</f>
        <v>0</v>
      </c>
      <c r="BP526" t="s">
        <v>437</v>
      </c>
      <c r="BQ526">
        <v>0</v>
      </c>
      <c r="BR526">
        <f>IF(BQ526&lt;&gt;0, BQ526, BO526)</f>
        <v>0</v>
      </c>
      <c r="BS526">
        <f>1-BR526/BG526</f>
        <v>0</v>
      </c>
      <c r="BT526">
        <f>(BG526-BF526)/(BG526-BR526)</f>
        <v>0</v>
      </c>
      <c r="BU526">
        <f>(BA526-BG526)/(BA526-BR526)</f>
        <v>0</v>
      </c>
      <c r="BV526">
        <f>(BG526-BF526)/(BG526-AZ526)</f>
        <v>0</v>
      </c>
      <c r="BW526">
        <f>(BA526-BG526)/(BA526-AZ526)</f>
        <v>0</v>
      </c>
      <c r="BX526">
        <f>(BT526*BR526/BF526)</f>
        <v>0</v>
      </c>
      <c r="BY526">
        <f>(1-BX526)</f>
        <v>0</v>
      </c>
      <c r="DH526">
        <f>$B$11*EG526+$C$11*EH526+$F$11*ES526*(1-EV526)</f>
        <v>0</v>
      </c>
      <c r="DI526">
        <f>DH526*DJ526</f>
        <v>0</v>
      </c>
      <c r="DJ526">
        <f>($B$11*$D$9+$C$11*$D$9+$F$11*((FF526+EX526)/MAX(FF526+EX526+FG526, 0.1)*$I$9+FG526/MAX(FF526+EX526+FG526, 0.1)*$J$9))/($B$11+$C$11+$F$11)</f>
        <v>0</v>
      </c>
      <c r="DK526">
        <f>($B$11*$K$9+$C$11*$K$9+$F$11*((FF526+EX526)/MAX(FF526+EX526+FG526, 0.1)*$P$9+FG526/MAX(FF526+EX526+FG526, 0.1)*$Q$9))/($B$11+$C$11+$F$11)</f>
        <v>0</v>
      </c>
      <c r="DL526">
        <v>6</v>
      </c>
      <c r="DM526">
        <v>0.5</v>
      </c>
      <c r="DN526" t="s">
        <v>438</v>
      </c>
      <c r="DO526">
        <v>2</v>
      </c>
      <c r="DP526" t="b">
        <v>1</v>
      </c>
      <c r="DQ526">
        <v>1761415933.94615</v>
      </c>
      <c r="DR526">
        <v>426.653</v>
      </c>
      <c r="DS526">
        <v>457.589923076923</v>
      </c>
      <c r="DT526">
        <v>34.8193153846154</v>
      </c>
      <c r="DU526">
        <v>25.0536692307692</v>
      </c>
      <c r="DV526">
        <v>425.555538461538</v>
      </c>
      <c r="DW526">
        <v>34.5041230769231</v>
      </c>
      <c r="DX526">
        <v>500.020307692308</v>
      </c>
      <c r="DY526">
        <v>90.2720384615385</v>
      </c>
      <c r="DZ526">
        <v>0.0376430230769231</v>
      </c>
      <c r="EA526">
        <v>43.2596538461538</v>
      </c>
      <c r="EB526">
        <v>42.1833538461538</v>
      </c>
      <c r="EC526">
        <v>999.9</v>
      </c>
      <c r="ED526">
        <v>0</v>
      </c>
      <c r="EE526">
        <v>0</v>
      </c>
      <c r="EF526">
        <v>10008.9446153846</v>
      </c>
      <c r="EG526">
        <v>0</v>
      </c>
      <c r="EH526">
        <v>1202.17615384615</v>
      </c>
      <c r="EI526">
        <v>-30.9369692307692</v>
      </c>
      <c r="EJ526">
        <v>442.043769230769</v>
      </c>
      <c r="EK526">
        <v>469.348769230769</v>
      </c>
      <c r="EL526">
        <v>9.76564307692308</v>
      </c>
      <c r="EM526">
        <v>457.589923076923</v>
      </c>
      <c r="EN526">
        <v>25.0536692307692</v>
      </c>
      <c r="EO526">
        <v>3.14321</v>
      </c>
      <c r="EP526">
        <v>2.26164538461538</v>
      </c>
      <c r="EQ526">
        <v>24.8066230769231</v>
      </c>
      <c r="ER526">
        <v>19.4058</v>
      </c>
      <c r="ES526">
        <v>1200.04</v>
      </c>
      <c r="ET526">
        <v>0.967006923076923</v>
      </c>
      <c r="EU526">
        <v>0.0329929923076923</v>
      </c>
      <c r="EV526">
        <v>0</v>
      </c>
      <c r="EW526">
        <v>1320.78076923077</v>
      </c>
      <c r="EX526">
        <v>5.00059</v>
      </c>
      <c r="EY526">
        <v>16562.1769230769</v>
      </c>
      <c r="EZ526">
        <v>10359.0923076923</v>
      </c>
      <c r="FA526">
        <v>55.0718461538462</v>
      </c>
      <c r="FB526">
        <v>56.6824615384615</v>
      </c>
      <c r="FC526">
        <v>55.1824615384615</v>
      </c>
      <c r="FD526">
        <v>56.4083846153846</v>
      </c>
      <c r="FE526">
        <v>56.3507692307692</v>
      </c>
      <c r="FF526">
        <v>1155.61</v>
      </c>
      <c r="FG526">
        <v>39.43</v>
      </c>
      <c r="FH526">
        <v>0</v>
      </c>
      <c r="FI526">
        <v>1761415902.1</v>
      </c>
      <c r="FJ526">
        <v>0</v>
      </c>
      <c r="FK526">
        <v>1320.905</v>
      </c>
      <c r="FL526">
        <v>25.7350427309668</v>
      </c>
      <c r="FM526">
        <v>342.105982638916</v>
      </c>
      <c r="FN526">
        <v>16563.5307692308</v>
      </c>
      <c r="FO526">
        <v>15</v>
      </c>
      <c r="FP526">
        <v>0</v>
      </c>
      <c r="FQ526" t="s">
        <v>439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-28.33577</v>
      </c>
      <c r="GD526">
        <v>-59.7277353383459</v>
      </c>
      <c r="GE526">
        <v>5.89272969218002</v>
      </c>
      <c r="GF526">
        <v>0</v>
      </c>
      <c r="GG526">
        <v>1320.07205882353</v>
      </c>
      <c r="GH526">
        <v>18.7106188029199</v>
      </c>
      <c r="GI526">
        <v>1.94461818331844</v>
      </c>
      <c r="GJ526">
        <v>-1</v>
      </c>
      <c r="GK526">
        <v>9.799957</v>
      </c>
      <c r="GL526">
        <v>-0.900402406015045</v>
      </c>
      <c r="GM526">
        <v>0.0866287129709312</v>
      </c>
      <c r="GN526">
        <v>0</v>
      </c>
      <c r="GO526">
        <v>0</v>
      </c>
      <c r="GP526">
        <v>2</v>
      </c>
      <c r="GQ526" t="s">
        <v>473</v>
      </c>
      <c r="GR526">
        <v>3.1288</v>
      </c>
      <c r="GS526">
        <v>2.71559</v>
      </c>
      <c r="GT526">
        <v>0.0903703</v>
      </c>
      <c r="GU526">
        <v>0.0960673</v>
      </c>
      <c r="GV526">
        <v>0.128893</v>
      </c>
      <c r="GW526">
        <v>0.102613</v>
      </c>
      <c r="GX526">
        <v>33154.2</v>
      </c>
      <c r="GY526">
        <v>34957.1</v>
      </c>
      <c r="GZ526">
        <v>33068.3</v>
      </c>
      <c r="HA526">
        <v>35107.5</v>
      </c>
      <c r="HB526">
        <v>41013.6</v>
      </c>
      <c r="HC526">
        <v>45371.8</v>
      </c>
      <c r="HD526">
        <v>51848.9</v>
      </c>
      <c r="HE526">
        <v>56246</v>
      </c>
      <c r="HF526">
        <v>1.7524</v>
      </c>
      <c r="HG526">
        <v>1.60877</v>
      </c>
      <c r="HH526">
        <v>-0.030674</v>
      </c>
      <c r="HI526">
        <v>0</v>
      </c>
      <c r="HJ526">
        <v>42.7009</v>
      </c>
      <c r="HK526">
        <v>999.9</v>
      </c>
      <c r="HL526">
        <v>55.628</v>
      </c>
      <c r="HM526">
        <v>30.001</v>
      </c>
      <c r="HN526">
        <v>26.2541</v>
      </c>
      <c r="HO526">
        <v>60.4152</v>
      </c>
      <c r="HP526">
        <v>42.6482</v>
      </c>
      <c r="HQ526">
        <v>1</v>
      </c>
      <c r="HR526">
        <v>1.6104</v>
      </c>
      <c r="HS526">
        <v>4.10729</v>
      </c>
      <c r="HT526">
        <v>20.08</v>
      </c>
      <c r="HU526">
        <v>5.18704</v>
      </c>
      <c r="HV526">
        <v>12.0125</v>
      </c>
      <c r="HW526">
        <v>4.9712</v>
      </c>
      <c r="HX526">
        <v>3.29492</v>
      </c>
      <c r="HY526">
        <v>9999</v>
      </c>
      <c r="HZ526">
        <v>9999</v>
      </c>
      <c r="IA526">
        <v>999.9</v>
      </c>
      <c r="IB526">
        <v>9999</v>
      </c>
      <c r="IC526">
        <v>1.86325</v>
      </c>
      <c r="ID526">
        <v>1.86813</v>
      </c>
      <c r="IE526">
        <v>1.86783</v>
      </c>
      <c r="IF526">
        <v>1.86905</v>
      </c>
      <c r="IG526">
        <v>1.86981</v>
      </c>
      <c r="IH526">
        <v>1.86594</v>
      </c>
      <c r="II526">
        <v>1.86696</v>
      </c>
      <c r="IJ526">
        <v>1.86844</v>
      </c>
      <c r="IK526">
        <v>5</v>
      </c>
      <c r="IL526">
        <v>0</v>
      </c>
      <c r="IM526">
        <v>0</v>
      </c>
      <c r="IN526">
        <v>0</v>
      </c>
      <c r="IO526" t="s">
        <v>441</v>
      </c>
      <c r="IP526" t="s">
        <v>442</v>
      </c>
      <c r="IQ526" t="s">
        <v>443</v>
      </c>
      <c r="IR526" t="s">
        <v>443</v>
      </c>
      <c r="IS526" t="s">
        <v>443</v>
      </c>
      <c r="IT526" t="s">
        <v>443</v>
      </c>
      <c r="IU526">
        <v>0</v>
      </c>
      <c r="IV526">
        <v>100</v>
      </c>
      <c r="IW526">
        <v>100</v>
      </c>
      <c r="IX526">
        <v>1.098</v>
      </c>
      <c r="IY526">
        <v>0.3152</v>
      </c>
      <c r="IZ526">
        <v>1.09748391826392</v>
      </c>
      <c r="JA526">
        <v>0</v>
      </c>
      <c r="JB526">
        <v>0</v>
      </c>
      <c r="JC526">
        <v>0</v>
      </c>
      <c r="JD526">
        <v>0.315191680746845</v>
      </c>
      <c r="JE526">
        <v>0</v>
      </c>
      <c r="JF526">
        <v>0</v>
      </c>
      <c r="JG526">
        <v>0</v>
      </c>
      <c r="JH526">
        <v>5</v>
      </c>
      <c r="JI526">
        <v>2273</v>
      </c>
      <c r="JJ526">
        <v>0</v>
      </c>
      <c r="JK526">
        <v>25</v>
      </c>
      <c r="JL526">
        <v>29356932.4</v>
      </c>
      <c r="JM526">
        <v>29356932.4</v>
      </c>
      <c r="JN526">
        <v>1.16211</v>
      </c>
      <c r="JO526">
        <v>2.63184</v>
      </c>
      <c r="JP526">
        <v>1.54785</v>
      </c>
      <c r="JQ526">
        <v>2.31567</v>
      </c>
      <c r="JR526">
        <v>1.64673</v>
      </c>
      <c r="JS526">
        <v>2.38647</v>
      </c>
      <c r="JT526">
        <v>33.8509</v>
      </c>
      <c r="JU526">
        <v>24.1751</v>
      </c>
      <c r="JV526">
        <v>18</v>
      </c>
      <c r="JW526">
        <v>495.415</v>
      </c>
      <c r="JX526">
        <v>394.473</v>
      </c>
      <c r="JY526">
        <v>38.8948</v>
      </c>
      <c r="JZ526">
        <v>45.885</v>
      </c>
      <c r="KA526">
        <v>30.0047</v>
      </c>
      <c r="KB526">
        <v>45.2888</v>
      </c>
      <c r="KC526">
        <v>45.1584</v>
      </c>
      <c r="KD526">
        <v>23.3844</v>
      </c>
      <c r="KE526">
        <v>0</v>
      </c>
      <c r="KF526">
        <v>100</v>
      </c>
      <c r="KG526">
        <v>38.8049</v>
      </c>
      <c r="KH526">
        <v>508.001</v>
      </c>
      <c r="KI526">
        <v>34.6858</v>
      </c>
      <c r="KJ526">
        <v>94.064</v>
      </c>
      <c r="KK526">
        <v>91.0457</v>
      </c>
    </row>
    <row r="527" spans="1:297">
      <c r="A527">
        <v>511</v>
      </c>
      <c r="B527">
        <v>1761415947.1</v>
      </c>
      <c r="C527">
        <v>7766.09999990463</v>
      </c>
      <c r="D527" t="s">
        <v>1469</v>
      </c>
      <c r="E527" t="s">
        <v>1470</v>
      </c>
      <c r="F527">
        <v>5</v>
      </c>
      <c r="G527" t="s">
        <v>1410</v>
      </c>
      <c r="H527" t="s">
        <v>436</v>
      </c>
      <c r="I527">
        <v>1761415938.94615</v>
      </c>
      <c r="J527">
        <f>(K527)/1000</f>
        <v>0</v>
      </c>
      <c r="K527">
        <f>IF(DP527, AN527, AH527)</f>
        <v>0</v>
      </c>
      <c r="L527">
        <f>IF(DP527, AI527, AG527)</f>
        <v>0</v>
      </c>
      <c r="M527">
        <f>DR527 - IF(AU527&gt;1, L527*DL527*100.0/(AW527), 0)</f>
        <v>0</v>
      </c>
      <c r="N527">
        <f>((T527-J527/2)*M527-L527)/(T527+J527/2)</f>
        <v>0</v>
      </c>
      <c r="O527">
        <f>N527*(DY527+DZ527)/1000.0</f>
        <v>0</v>
      </c>
      <c r="P527">
        <f>(DR527 - IF(AU527&gt;1, L527*DL527*100.0/(AW527), 0))*(DY527+DZ527)/1000.0</f>
        <v>0</v>
      </c>
      <c r="Q527">
        <f>2.0/((1/S527-1/R527)+SIGN(S527)*SQRT((1/S527-1/R527)*(1/S527-1/R527) + 4*DM527/((DM527+1)*(DM527+1))*(2*1/S527*1/R527-1/R527*1/R527)))</f>
        <v>0</v>
      </c>
      <c r="R527">
        <f>IF(LEFT(DN527,1)&lt;&gt;"0",IF(LEFT(DN527,1)="1",3.0,DO527),$D$5+$E$5*(EF527*DY527/($K$5*1000))+$F$5*(EF527*DY527/($K$5*1000))*MAX(MIN(DL527,$J$5),$I$5)*MAX(MIN(DL527,$J$5),$I$5)+$G$5*MAX(MIN(DL527,$J$5),$I$5)*(EF527*DY527/($K$5*1000))+$H$5*(EF527*DY527/($K$5*1000))*(EF527*DY527/($K$5*1000)))</f>
        <v>0</v>
      </c>
      <c r="S527">
        <f>J527*(1000-(1000*0.61365*exp(17.502*W527/(240.97+W527))/(DY527+DZ527)+DT527)/2)/(1000*0.61365*exp(17.502*W527/(240.97+W527))/(DY527+DZ527)-DT527)</f>
        <v>0</v>
      </c>
      <c r="T527">
        <f>1/((DM527+1)/(Q527/1.6)+1/(R527/1.37)) + DM527/((DM527+1)/(Q527/1.6) + DM527/(R527/1.37))</f>
        <v>0</v>
      </c>
      <c r="U527">
        <f>(DH527*DK527)</f>
        <v>0</v>
      </c>
      <c r="V527">
        <f>(EA527+(U527+2*0.95*5.67E-8*(((EA527+$B$7)+273)^4-(EA527+273)^4)-44100*J527)/(1.84*29.3*R527+8*0.95*5.67E-8*(EA527+273)^3))</f>
        <v>0</v>
      </c>
      <c r="W527">
        <f>($C$7*EB527+$D$7*EC527+$E$7*V527)</f>
        <v>0</v>
      </c>
      <c r="X527">
        <f>0.61365*exp(17.502*W527/(240.97+W527))</f>
        <v>0</v>
      </c>
      <c r="Y527">
        <f>(Z527/AA527*100)</f>
        <v>0</v>
      </c>
      <c r="Z527">
        <f>DT527*(DY527+DZ527)/1000</f>
        <v>0</v>
      </c>
      <c r="AA527">
        <f>0.61365*exp(17.502*EA527/(240.97+EA527))</f>
        <v>0</v>
      </c>
      <c r="AB527">
        <f>(X527-DT527*(DY527+DZ527)/1000)</f>
        <v>0</v>
      </c>
      <c r="AC527">
        <f>(-J527*44100)</f>
        <v>0</v>
      </c>
      <c r="AD527">
        <f>2*29.3*R527*0.92*(EA527-W527)</f>
        <v>0</v>
      </c>
      <c r="AE527">
        <f>2*0.95*5.67E-8*(((EA527+$B$7)+273)^4-(W527+273)^4)</f>
        <v>0</v>
      </c>
      <c r="AF527">
        <f>U527+AE527+AC527+AD527</f>
        <v>0</v>
      </c>
      <c r="AG527">
        <f>DX527*AU527*(DS527-DR527*(1000-AU527*DU527)/(1000-AU527*DT527))/(100*DL527)</f>
        <v>0</v>
      </c>
      <c r="AH527">
        <f>1000*DX527*AU527*(DT527-DU527)/(100*DL527*(1000-AU527*DT527))</f>
        <v>0</v>
      </c>
      <c r="AI527">
        <f>(AJ527 - AK527 - DY527*1E3/(8.314*(EA527+273.15)) * AM527/DX527 * AL527) * DX527/(100*DL527) * (1000 - DU527)/1000</f>
        <v>0</v>
      </c>
      <c r="AJ527">
        <v>503.057373950764</v>
      </c>
      <c r="AK527">
        <v>478.535139393939</v>
      </c>
      <c r="AL527">
        <v>3.32311023392605</v>
      </c>
      <c r="AM527">
        <v>65.0585855689231</v>
      </c>
      <c r="AN527">
        <f>(AP527 - AO527 + DY527*1E3/(8.314*(EA527+273.15)) * AR527/DX527 * AQ527) * DX527/(100*DL527) * 1000/(1000 - AP527)</f>
        <v>0</v>
      </c>
      <c r="AO527">
        <v>25.0491058417197</v>
      </c>
      <c r="AP527">
        <v>34.6088757575757</v>
      </c>
      <c r="AQ527">
        <v>-0.0197895418544343</v>
      </c>
      <c r="AR527">
        <v>110.688087326867</v>
      </c>
      <c r="AS527">
        <v>0</v>
      </c>
      <c r="AT527">
        <v>0</v>
      </c>
      <c r="AU527">
        <f>IF(AS527*$H$13&gt;=AW527,1.0,(AW527/(AW527-AS527*$H$13)))</f>
        <v>0</v>
      </c>
      <c r="AV527">
        <f>(AU527-1)*100</f>
        <v>0</v>
      </c>
      <c r="AW527">
        <f>MAX(0,($B$13+$C$13*EF527)/(1+$D$13*EF527)*DY527/(EA527+273)*$E$13)</f>
        <v>0</v>
      </c>
      <c r="AX527" t="s">
        <v>437</v>
      </c>
      <c r="AY527" t="s">
        <v>437</v>
      </c>
      <c r="AZ527">
        <v>0</v>
      </c>
      <c r="BA527">
        <v>0</v>
      </c>
      <c r="BB527">
        <f>1-AZ527/BA527</f>
        <v>0</v>
      </c>
      <c r="BC527">
        <v>0</v>
      </c>
      <c r="BD527" t="s">
        <v>437</v>
      </c>
      <c r="BE527" t="s">
        <v>437</v>
      </c>
      <c r="BF527">
        <v>0</v>
      </c>
      <c r="BG527">
        <v>0</v>
      </c>
      <c r="BH527">
        <f>1-BF527/BG527</f>
        <v>0</v>
      </c>
      <c r="BI527">
        <v>0.5</v>
      </c>
      <c r="BJ527">
        <f>DI527</f>
        <v>0</v>
      </c>
      <c r="BK527">
        <f>L527</f>
        <v>0</v>
      </c>
      <c r="BL527">
        <f>BH527*BI527*BJ527</f>
        <v>0</v>
      </c>
      <c r="BM527">
        <f>(BK527-BC527)/BJ527</f>
        <v>0</v>
      </c>
      <c r="BN527">
        <f>(BA527-BG527)/BG527</f>
        <v>0</v>
      </c>
      <c r="BO527">
        <f>AZ527/(BB527+AZ527/BG527)</f>
        <v>0</v>
      </c>
      <c r="BP527" t="s">
        <v>437</v>
      </c>
      <c r="BQ527">
        <v>0</v>
      </c>
      <c r="BR527">
        <f>IF(BQ527&lt;&gt;0, BQ527, BO527)</f>
        <v>0</v>
      </c>
      <c r="BS527">
        <f>1-BR527/BG527</f>
        <v>0</v>
      </c>
      <c r="BT527">
        <f>(BG527-BF527)/(BG527-BR527)</f>
        <v>0</v>
      </c>
      <c r="BU527">
        <f>(BA527-BG527)/(BA527-BR527)</f>
        <v>0</v>
      </c>
      <c r="BV527">
        <f>(BG527-BF527)/(BG527-AZ527)</f>
        <v>0</v>
      </c>
      <c r="BW527">
        <f>(BA527-BG527)/(BA527-AZ527)</f>
        <v>0</v>
      </c>
      <c r="BX527">
        <f>(BT527*BR527/BF527)</f>
        <v>0</v>
      </c>
      <c r="BY527">
        <f>(1-BX527)</f>
        <v>0</v>
      </c>
      <c r="DH527">
        <f>$B$11*EG527+$C$11*EH527+$F$11*ES527*(1-EV527)</f>
        <v>0</v>
      </c>
      <c r="DI527">
        <f>DH527*DJ527</f>
        <v>0</v>
      </c>
      <c r="DJ527">
        <f>($B$11*$D$9+$C$11*$D$9+$F$11*((FF527+EX527)/MAX(FF527+EX527+FG527, 0.1)*$I$9+FG527/MAX(FF527+EX527+FG527, 0.1)*$J$9))/($B$11+$C$11+$F$11)</f>
        <v>0</v>
      </c>
      <c r="DK527">
        <f>($B$11*$K$9+$C$11*$K$9+$F$11*((FF527+EX527)/MAX(FF527+EX527+FG527, 0.1)*$P$9+FG527/MAX(FF527+EX527+FG527, 0.1)*$Q$9))/($B$11+$C$11+$F$11)</f>
        <v>0</v>
      </c>
      <c r="DL527">
        <v>6</v>
      </c>
      <c r="DM527">
        <v>0.5</v>
      </c>
      <c r="DN527" t="s">
        <v>438</v>
      </c>
      <c r="DO527">
        <v>2</v>
      </c>
      <c r="DP527" t="b">
        <v>1</v>
      </c>
      <c r="DQ527">
        <v>1761415938.94615</v>
      </c>
      <c r="DR527">
        <v>440.128307692308</v>
      </c>
      <c r="DS527">
        <v>474.212615384615</v>
      </c>
      <c r="DT527">
        <v>34.7368846153846</v>
      </c>
      <c r="DU527">
        <v>25.0520230769231</v>
      </c>
      <c r="DV527">
        <v>439.030846153846</v>
      </c>
      <c r="DW527">
        <v>34.4217</v>
      </c>
      <c r="DX527">
        <v>500.021461538461</v>
      </c>
      <c r="DY527">
        <v>90.2732769230769</v>
      </c>
      <c r="DZ527">
        <v>0.0377647307692308</v>
      </c>
      <c r="EA527">
        <v>43.2587230769231</v>
      </c>
      <c r="EB527">
        <v>42.2033307692308</v>
      </c>
      <c r="EC527">
        <v>999.9</v>
      </c>
      <c r="ED527">
        <v>0</v>
      </c>
      <c r="EE527">
        <v>0</v>
      </c>
      <c r="EF527">
        <v>10000.1415384615</v>
      </c>
      <c r="EG527">
        <v>0</v>
      </c>
      <c r="EH527">
        <v>1202.00461538462</v>
      </c>
      <c r="EI527">
        <v>-34.0843230769231</v>
      </c>
      <c r="EJ527">
        <v>455.966076923077</v>
      </c>
      <c r="EK527">
        <v>486.397769230769</v>
      </c>
      <c r="EL527">
        <v>9.68486384615385</v>
      </c>
      <c r="EM527">
        <v>474.212615384615</v>
      </c>
      <c r="EN527">
        <v>25.0520230769231</v>
      </c>
      <c r="EO527">
        <v>3.13581384615385</v>
      </c>
      <c r="EP527">
        <v>2.26152769230769</v>
      </c>
      <c r="EQ527">
        <v>24.7671615384615</v>
      </c>
      <c r="ER527">
        <v>19.4049692307692</v>
      </c>
      <c r="ES527">
        <v>1200.02538461538</v>
      </c>
      <c r="ET527">
        <v>0.967006923076923</v>
      </c>
      <c r="EU527">
        <v>0.0329929923076923</v>
      </c>
      <c r="EV527">
        <v>0</v>
      </c>
      <c r="EW527">
        <v>1322.96615384615</v>
      </c>
      <c r="EX527">
        <v>5.00059</v>
      </c>
      <c r="EY527">
        <v>16591.7153846154</v>
      </c>
      <c r="EZ527">
        <v>10358.9461538462</v>
      </c>
      <c r="FA527">
        <v>55.1103076923077</v>
      </c>
      <c r="FB527">
        <v>56.7161538461538</v>
      </c>
      <c r="FC527">
        <v>55.2161538461538</v>
      </c>
      <c r="FD527">
        <v>56.442</v>
      </c>
      <c r="FE527">
        <v>56.3892307692308</v>
      </c>
      <c r="FF527">
        <v>1155.59538461538</v>
      </c>
      <c r="FG527">
        <v>39.43</v>
      </c>
      <c r="FH527">
        <v>0</v>
      </c>
      <c r="FI527">
        <v>1761415907.5</v>
      </c>
      <c r="FJ527">
        <v>0</v>
      </c>
      <c r="FK527">
        <v>1323.5644</v>
      </c>
      <c r="FL527">
        <v>31.6015384150664</v>
      </c>
      <c r="FM527">
        <v>407.992306958023</v>
      </c>
      <c r="FN527">
        <v>16598.632</v>
      </c>
      <c r="FO527">
        <v>15</v>
      </c>
      <c r="FP527">
        <v>0</v>
      </c>
      <c r="FQ527" t="s">
        <v>439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-31.9952333333333</v>
      </c>
      <c r="GD527">
        <v>-38.6386909090909</v>
      </c>
      <c r="GE527">
        <v>4.07848587046168</v>
      </c>
      <c r="GF527">
        <v>0</v>
      </c>
      <c r="GG527">
        <v>1321.82382352941</v>
      </c>
      <c r="GH527">
        <v>27.2942704344913</v>
      </c>
      <c r="GI527">
        <v>2.70319420501647</v>
      </c>
      <c r="GJ527">
        <v>-1</v>
      </c>
      <c r="GK527">
        <v>9.72978428571428</v>
      </c>
      <c r="GL527">
        <v>-0.96309974025975</v>
      </c>
      <c r="GM527">
        <v>0.0973059135662677</v>
      </c>
      <c r="GN527">
        <v>0</v>
      </c>
      <c r="GO527">
        <v>0</v>
      </c>
      <c r="GP527">
        <v>2</v>
      </c>
      <c r="GQ527" t="s">
        <v>473</v>
      </c>
      <c r="GR527">
        <v>3.12881</v>
      </c>
      <c r="GS527">
        <v>2.71611</v>
      </c>
      <c r="GT527">
        <v>0.0928042</v>
      </c>
      <c r="GU527">
        <v>0.0984286</v>
      </c>
      <c r="GV527">
        <v>0.128634</v>
      </c>
      <c r="GW527">
        <v>0.102597</v>
      </c>
      <c r="GX527">
        <v>33062.9</v>
      </c>
      <c r="GY527">
        <v>34862.1</v>
      </c>
      <c r="GZ527">
        <v>33065.9</v>
      </c>
      <c r="HA527">
        <v>35104.1</v>
      </c>
      <c r="HB527">
        <v>41023.4</v>
      </c>
      <c r="HC527">
        <v>45368.9</v>
      </c>
      <c r="HD527">
        <v>51846</v>
      </c>
      <c r="HE527">
        <v>56241</v>
      </c>
      <c r="HF527">
        <v>1.75207</v>
      </c>
      <c r="HG527">
        <v>1.60863</v>
      </c>
      <c r="HH527">
        <v>-0.0307187</v>
      </c>
      <c r="HI527">
        <v>0</v>
      </c>
      <c r="HJ527">
        <v>42.7174</v>
      </c>
      <c r="HK527">
        <v>999.9</v>
      </c>
      <c r="HL527">
        <v>55.628</v>
      </c>
      <c r="HM527">
        <v>30.001</v>
      </c>
      <c r="HN527">
        <v>26.2579</v>
      </c>
      <c r="HO527">
        <v>60.2452</v>
      </c>
      <c r="HP527">
        <v>42.3518</v>
      </c>
      <c r="HQ527">
        <v>1</v>
      </c>
      <c r="HR527">
        <v>1.61537</v>
      </c>
      <c r="HS527">
        <v>4.38321</v>
      </c>
      <c r="HT527">
        <v>20.0736</v>
      </c>
      <c r="HU527">
        <v>5.18704</v>
      </c>
      <c r="HV527">
        <v>12.0143</v>
      </c>
      <c r="HW527">
        <v>4.97115</v>
      </c>
      <c r="HX527">
        <v>3.29495</v>
      </c>
      <c r="HY527">
        <v>9999</v>
      </c>
      <c r="HZ527">
        <v>9999</v>
      </c>
      <c r="IA527">
        <v>999.9</v>
      </c>
      <c r="IB527">
        <v>9999</v>
      </c>
      <c r="IC527">
        <v>1.86325</v>
      </c>
      <c r="ID527">
        <v>1.86813</v>
      </c>
      <c r="IE527">
        <v>1.86784</v>
      </c>
      <c r="IF527">
        <v>1.86905</v>
      </c>
      <c r="IG527">
        <v>1.86981</v>
      </c>
      <c r="IH527">
        <v>1.86591</v>
      </c>
      <c r="II527">
        <v>1.86697</v>
      </c>
      <c r="IJ527">
        <v>1.86844</v>
      </c>
      <c r="IK527">
        <v>5</v>
      </c>
      <c r="IL527">
        <v>0</v>
      </c>
      <c r="IM527">
        <v>0</v>
      </c>
      <c r="IN527">
        <v>0</v>
      </c>
      <c r="IO527" t="s">
        <v>441</v>
      </c>
      <c r="IP527" t="s">
        <v>442</v>
      </c>
      <c r="IQ527" t="s">
        <v>443</v>
      </c>
      <c r="IR527" t="s">
        <v>443</v>
      </c>
      <c r="IS527" t="s">
        <v>443</v>
      </c>
      <c r="IT527" t="s">
        <v>443</v>
      </c>
      <c r="IU527">
        <v>0</v>
      </c>
      <c r="IV527">
        <v>100</v>
      </c>
      <c r="IW527">
        <v>100</v>
      </c>
      <c r="IX527">
        <v>1.098</v>
      </c>
      <c r="IY527">
        <v>0.3152</v>
      </c>
      <c r="IZ527">
        <v>1.09748391826392</v>
      </c>
      <c r="JA527">
        <v>0</v>
      </c>
      <c r="JB527">
        <v>0</v>
      </c>
      <c r="JC527">
        <v>0</v>
      </c>
      <c r="JD527">
        <v>0.315191680746845</v>
      </c>
      <c r="JE527">
        <v>0</v>
      </c>
      <c r="JF527">
        <v>0</v>
      </c>
      <c r="JG527">
        <v>0</v>
      </c>
      <c r="JH527">
        <v>5</v>
      </c>
      <c r="JI527">
        <v>2273</v>
      </c>
      <c r="JJ527">
        <v>0</v>
      </c>
      <c r="JK527">
        <v>25</v>
      </c>
      <c r="JL527">
        <v>29356932.5</v>
      </c>
      <c r="JM527">
        <v>29356932.5</v>
      </c>
      <c r="JN527">
        <v>1.19385</v>
      </c>
      <c r="JO527">
        <v>2.64038</v>
      </c>
      <c r="JP527">
        <v>1.54785</v>
      </c>
      <c r="JQ527">
        <v>2.31567</v>
      </c>
      <c r="JR527">
        <v>1.64673</v>
      </c>
      <c r="JS527">
        <v>2.27783</v>
      </c>
      <c r="JT527">
        <v>33.8509</v>
      </c>
      <c r="JU527">
        <v>24.1751</v>
      </c>
      <c r="JV527">
        <v>18</v>
      </c>
      <c r="JW527">
        <v>495.373</v>
      </c>
      <c r="JX527">
        <v>394.528</v>
      </c>
      <c r="JY527">
        <v>38.6867</v>
      </c>
      <c r="JZ527">
        <v>45.9175</v>
      </c>
      <c r="KA527">
        <v>30.0048</v>
      </c>
      <c r="KB527">
        <v>45.3181</v>
      </c>
      <c r="KC527">
        <v>45.1873</v>
      </c>
      <c r="KD527">
        <v>23.9654</v>
      </c>
      <c r="KE527">
        <v>0</v>
      </c>
      <c r="KF527">
        <v>100</v>
      </c>
      <c r="KG527">
        <v>38.5969</v>
      </c>
      <c r="KH527">
        <v>521.559</v>
      </c>
      <c r="KI527">
        <v>34.6858</v>
      </c>
      <c r="KJ527">
        <v>94.0581</v>
      </c>
      <c r="KK527">
        <v>91.0373</v>
      </c>
    </row>
    <row r="528" spans="1:297">
      <c r="A528">
        <v>512</v>
      </c>
      <c r="B528">
        <v>1761415952.1</v>
      </c>
      <c r="C528">
        <v>7771.09999990463</v>
      </c>
      <c r="D528" t="s">
        <v>1471</v>
      </c>
      <c r="E528" t="s">
        <v>1472</v>
      </c>
      <c r="F528">
        <v>5</v>
      </c>
      <c r="G528" t="s">
        <v>1410</v>
      </c>
      <c r="H528" t="s">
        <v>436</v>
      </c>
      <c r="I528">
        <v>1761415943.94615</v>
      </c>
      <c r="J528">
        <f>(K528)/1000</f>
        <v>0</v>
      </c>
      <c r="K528">
        <f>IF(DP528, AN528, AH528)</f>
        <v>0</v>
      </c>
      <c r="L528">
        <f>IF(DP528, AI528, AG528)</f>
        <v>0</v>
      </c>
      <c r="M528">
        <f>DR528 - IF(AU528&gt;1, L528*DL528*100.0/(AW528), 0)</f>
        <v>0</v>
      </c>
      <c r="N528">
        <f>((T528-J528/2)*M528-L528)/(T528+J528/2)</f>
        <v>0</v>
      </c>
      <c r="O528">
        <f>N528*(DY528+DZ528)/1000.0</f>
        <v>0</v>
      </c>
      <c r="P528">
        <f>(DR528 - IF(AU528&gt;1, L528*DL528*100.0/(AW528), 0))*(DY528+DZ528)/1000.0</f>
        <v>0</v>
      </c>
      <c r="Q528">
        <f>2.0/((1/S528-1/R528)+SIGN(S528)*SQRT((1/S528-1/R528)*(1/S528-1/R528) + 4*DM528/((DM528+1)*(DM528+1))*(2*1/S528*1/R528-1/R528*1/R528)))</f>
        <v>0</v>
      </c>
      <c r="R528">
        <f>IF(LEFT(DN528,1)&lt;&gt;"0",IF(LEFT(DN528,1)="1",3.0,DO528),$D$5+$E$5*(EF528*DY528/($K$5*1000))+$F$5*(EF528*DY528/($K$5*1000))*MAX(MIN(DL528,$J$5),$I$5)*MAX(MIN(DL528,$J$5),$I$5)+$G$5*MAX(MIN(DL528,$J$5),$I$5)*(EF528*DY528/($K$5*1000))+$H$5*(EF528*DY528/($K$5*1000))*(EF528*DY528/($K$5*1000)))</f>
        <v>0</v>
      </c>
      <c r="S528">
        <f>J528*(1000-(1000*0.61365*exp(17.502*W528/(240.97+W528))/(DY528+DZ528)+DT528)/2)/(1000*0.61365*exp(17.502*W528/(240.97+W528))/(DY528+DZ528)-DT528)</f>
        <v>0</v>
      </c>
      <c r="T528">
        <f>1/((DM528+1)/(Q528/1.6)+1/(R528/1.37)) + DM528/((DM528+1)/(Q528/1.6) + DM528/(R528/1.37))</f>
        <v>0</v>
      </c>
      <c r="U528">
        <f>(DH528*DK528)</f>
        <v>0</v>
      </c>
      <c r="V528">
        <f>(EA528+(U528+2*0.95*5.67E-8*(((EA528+$B$7)+273)^4-(EA528+273)^4)-44100*J528)/(1.84*29.3*R528+8*0.95*5.67E-8*(EA528+273)^3))</f>
        <v>0</v>
      </c>
      <c r="W528">
        <f>($C$7*EB528+$D$7*EC528+$E$7*V528)</f>
        <v>0</v>
      </c>
      <c r="X528">
        <f>0.61365*exp(17.502*W528/(240.97+W528))</f>
        <v>0</v>
      </c>
      <c r="Y528">
        <f>(Z528/AA528*100)</f>
        <v>0</v>
      </c>
      <c r="Z528">
        <f>DT528*(DY528+DZ528)/1000</f>
        <v>0</v>
      </c>
      <c r="AA528">
        <f>0.61365*exp(17.502*EA528/(240.97+EA528))</f>
        <v>0</v>
      </c>
      <c r="AB528">
        <f>(X528-DT528*(DY528+DZ528)/1000)</f>
        <v>0</v>
      </c>
      <c r="AC528">
        <f>(-J528*44100)</f>
        <v>0</v>
      </c>
      <c r="AD528">
        <f>2*29.3*R528*0.92*(EA528-W528)</f>
        <v>0</v>
      </c>
      <c r="AE528">
        <f>2*0.95*5.67E-8*(((EA528+$B$7)+273)^4-(W528+273)^4)</f>
        <v>0</v>
      </c>
      <c r="AF528">
        <f>U528+AE528+AC528+AD528</f>
        <v>0</v>
      </c>
      <c r="AG528">
        <f>DX528*AU528*(DS528-DR528*(1000-AU528*DU528)/(1000-AU528*DT528))/(100*DL528)</f>
        <v>0</v>
      </c>
      <c r="AH528">
        <f>1000*DX528*AU528*(DT528-DU528)/(100*DL528*(1000-AU528*DT528))</f>
        <v>0</v>
      </c>
      <c r="AI528">
        <f>(AJ528 - AK528 - DY528*1E3/(8.314*(EA528+273.15)) * AM528/DX528 * AL528) * DX528/(100*DL528) * (1000 - DU528)/1000</f>
        <v>0</v>
      </c>
      <c r="AJ528">
        <v>519.364925547603</v>
      </c>
      <c r="AK528">
        <v>494.620636363636</v>
      </c>
      <c r="AL528">
        <v>3.22123795782409</v>
      </c>
      <c r="AM528">
        <v>65.0585855689231</v>
      </c>
      <c r="AN528">
        <f>(AP528 - AO528 + DY528*1E3/(8.314*(EA528+273.15)) * AR528/DX528 * AQ528) * DX528/(100*DL528) * 1000/(1000 - AP528)</f>
        <v>0</v>
      </c>
      <c r="AO528">
        <v>25.045555790979</v>
      </c>
      <c r="AP528">
        <v>34.5108048484848</v>
      </c>
      <c r="AQ528">
        <v>-0.0197666966763744</v>
      </c>
      <c r="AR528">
        <v>110.688087326867</v>
      </c>
      <c r="AS528">
        <v>0</v>
      </c>
      <c r="AT528">
        <v>0</v>
      </c>
      <c r="AU528">
        <f>IF(AS528*$H$13&gt;=AW528,1.0,(AW528/(AW528-AS528*$H$13)))</f>
        <v>0</v>
      </c>
      <c r="AV528">
        <f>(AU528-1)*100</f>
        <v>0</v>
      </c>
      <c r="AW528">
        <f>MAX(0,($B$13+$C$13*EF528)/(1+$D$13*EF528)*DY528/(EA528+273)*$E$13)</f>
        <v>0</v>
      </c>
      <c r="AX528" t="s">
        <v>437</v>
      </c>
      <c r="AY528" t="s">
        <v>437</v>
      </c>
      <c r="AZ528">
        <v>0</v>
      </c>
      <c r="BA528">
        <v>0</v>
      </c>
      <c r="BB528">
        <f>1-AZ528/BA528</f>
        <v>0</v>
      </c>
      <c r="BC528">
        <v>0</v>
      </c>
      <c r="BD528" t="s">
        <v>437</v>
      </c>
      <c r="BE528" t="s">
        <v>437</v>
      </c>
      <c r="BF528">
        <v>0</v>
      </c>
      <c r="BG528">
        <v>0</v>
      </c>
      <c r="BH528">
        <f>1-BF528/BG528</f>
        <v>0</v>
      </c>
      <c r="BI528">
        <v>0.5</v>
      </c>
      <c r="BJ528">
        <f>DI528</f>
        <v>0</v>
      </c>
      <c r="BK528">
        <f>L528</f>
        <v>0</v>
      </c>
      <c r="BL528">
        <f>BH528*BI528*BJ528</f>
        <v>0</v>
      </c>
      <c r="BM528">
        <f>(BK528-BC528)/BJ528</f>
        <v>0</v>
      </c>
      <c r="BN528">
        <f>(BA528-BG528)/BG528</f>
        <v>0</v>
      </c>
      <c r="BO528">
        <f>AZ528/(BB528+AZ528/BG528)</f>
        <v>0</v>
      </c>
      <c r="BP528" t="s">
        <v>437</v>
      </c>
      <c r="BQ528">
        <v>0</v>
      </c>
      <c r="BR528">
        <f>IF(BQ528&lt;&gt;0, BQ528, BO528)</f>
        <v>0</v>
      </c>
      <c r="BS528">
        <f>1-BR528/BG528</f>
        <v>0</v>
      </c>
      <c r="BT528">
        <f>(BG528-BF528)/(BG528-BR528)</f>
        <v>0</v>
      </c>
      <c r="BU528">
        <f>(BA528-BG528)/(BA528-BR528)</f>
        <v>0</v>
      </c>
      <c r="BV528">
        <f>(BG528-BF528)/(BG528-AZ528)</f>
        <v>0</v>
      </c>
      <c r="BW528">
        <f>(BA528-BG528)/(BA528-AZ528)</f>
        <v>0</v>
      </c>
      <c r="BX528">
        <f>(BT528*BR528/BF528)</f>
        <v>0</v>
      </c>
      <c r="BY528">
        <f>(1-BX528)</f>
        <v>0</v>
      </c>
      <c r="DH528">
        <f>$B$11*EG528+$C$11*EH528+$F$11*ES528*(1-EV528)</f>
        <v>0</v>
      </c>
      <c r="DI528">
        <f>DH528*DJ528</f>
        <v>0</v>
      </c>
      <c r="DJ528">
        <f>($B$11*$D$9+$C$11*$D$9+$F$11*((FF528+EX528)/MAX(FF528+EX528+FG528, 0.1)*$I$9+FG528/MAX(FF528+EX528+FG528, 0.1)*$J$9))/($B$11+$C$11+$F$11)</f>
        <v>0</v>
      </c>
      <c r="DK528">
        <f>($B$11*$K$9+$C$11*$K$9+$F$11*((FF528+EX528)/MAX(FF528+EX528+FG528, 0.1)*$P$9+FG528/MAX(FF528+EX528+FG528, 0.1)*$Q$9))/($B$11+$C$11+$F$11)</f>
        <v>0</v>
      </c>
      <c r="DL528">
        <v>6</v>
      </c>
      <c r="DM528">
        <v>0.5</v>
      </c>
      <c r="DN528" t="s">
        <v>438</v>
      </c>
      <c r="DO528">
        <v>2</v>
      </c>
      <c r="DP528" t="b">
        <v>1</v>
      </c>
      <c r="DQ528">
        <v>1761415943.94615</v>
      </c>
      <c r="DR528">
        <v>455.165230769231</v>
      </c>
      <c r="DS528">
        <v>490.755153846154</v>
      </c>
      <c r="DT528">
        <v>34.6472153846154</v>
      </c>
      <c r="DU528">
        <v>25.0497692307692</v>
      </c>
      <c r="DV528">
        <v>454.067846153846</v>
      </c>
      <c r="DW528">
        <v>34.3320307692308</v>
      </c>
      <c r="DX528">
        <v>500.005230769231</v>
      </c>
      <c r="DY528">
        <v>90.2744846153846</v>
      </c>
      <c r="DZ528">
        <v>0.0379487846153846</v>
      </c>
      <c r="EA528">
        <v>43.2553769230769</v>
      </c>
      <c r="EB528">
        <v>42.2168153846154</v>
      </c>
      <c r="EC528">
        <v>999.9</v>
      </c>
      <c r="ED528">
        <v>0</v>
      </c>
      <c r="EE528">
        <v>0</v>
      </c>
      <c r="EF528">
        <v>9995.38538461538</v>
      </c>
      <c r="EG528">
        <v>0</v>
      </c>
      <c r="EH528">
        <v>1201.83230769231</v>
      </c>
      <c r="EI528">
        <v>-35.5898076923077</v>
      </c>
      <c r="EJ528">
        <v>471.500307692308</v>
      </c>
      <c r="EK528">
        <v>503.364153846154</v>
      </c>
      <c r="EL528">
        <v>9.59744461538462</v>
      </c>
      <c r="EM528">
        <v>490.755153846154</v>
      </c>
      <c r="EN528">
        <v>25.0497692307692</v>
      </c>
      <c r="EO528">
        <v>3.12776153846154</v>
      </c>
      <c r="EP528">
        <v>2.26135461538462</v>
      </c>
      <c r="EQ528">
        <v>24.7241076923077</v>
      </c>
      <c r="ER528">
        <v>19.4037307692308</v>
      </c>
      <c r="ES528">
        <v>1200.03</v>
      </c>
      <c r="ET528">
        <v>0.967007538461539</v>
      </c>
      <c r="EU528">
        <v>0.0329923538461539</v>
      </c>
      <c r="EV528">
        <v>0</v>
      </c>
      <c r="EW528">
        <v>1325.51384615385</v>
      </c>
      <c r="EX528">
        <v>5.00059</v>
      </c>
      <c r="EY528">
        <v>16624.5384615385</v>
      </c>
      <c r="EZ528">
        <v>10359</v>
      </c>
      <c r="FA528">
        <v>55.1487692307692</v>
      </c>
      <c r="FB528">
        <v>56.7593846153846</v>
      </c>
      <c r="FC528">
        <v>55.2593846153846</v>
      </c>
      <c r="FD528">
        <v>56.4709230769231</v>
      </c>
      <c r="FE528">
        <v>56.418</v>
      </c>
      <c r="FF528">
        <v>1155.6</v>
      </c>
      <c r="FG528">
        <v>39.43</v>
      </c>
      <c r="FH528">
        <v>0</v>
      </c>
      <c r="FI528">
        <v>1761415912.3</v>
      </c>
      <c r="FJ528">
        <v>0</v>
      </c>
      <c r="FK528">
        <v>1326.0148</v>
      </c>
      <c r="FL528">
        <v>30.6692308003759</v>
      </c>
      <c r="FM528">
        <v>396.584615879114</v>
      </c>
      <c r="FN528">
        <v>16630.544</v>
      </c>
      <c r="FO528">
        <v>15</v>
      </c>
      <c r="FP528">
        <v>0</v>
      </c>
      <c r="FQ528" t="s">
        <v>439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-34.763335</v>
      </c>
      <c r="GD528">
        <v>-17.416867669173</v>
      </c>
      <c r="GE528">
        <v>1.84539762877137</v>
      </c>
      <c r="GF528">
        <v>0</v>
      </c>
      <c r="GG528">
        <v>1324.05058823529</v>
      </c>
      <c r="GH528">
        <v>30.4993124645557</v>
      </c>
      <c r="GI528">
        <v>3.00334121896076</v>
      </c>
      <c r="GJ528">
        <v>-1</v>
      </c>
      <c r="GK528">
        <v>9.6378755</v>
      </c>
      <c r="GL528">
        <v>-1.04715383458646</v>
      </c>
      <c r="GM528">
        <v>0.100707648243567</v>
      </c>
      <c r="GN528">
        <v>0</v>
      </c>
      <c r="GO528">
        <v>0</v>
      </c>
      <c r="GP528">
        <v>2</v>
      </c>
      <c r="GQ528" t="s">
        <v>473</v>
      </c>
      <c r="GR528">
        <v>3.12873</v>
      </c>
      <c r="GS528">
        <v>2.71594</v>
      </c>
      <c r="GT528">
        <v>0.0951548</v>
      </c>
      <c r="GU528">
        <v>0.100668</v>
      </c>
      <c r="GV528">
        <v>0.12837</v>
      </c>
      <c r="GW528">
        <v>0.102582</v>
      </c>
      <c r="GX528">
        <v>32975</v>
      </c>
      <c r="GY528">
        <v>34772.1</v>
      </c>
      <c r="GZ528">
        <v>33063.9</v>
      </c>
      <c r="HA528">
        <v>35100.8</v>
      </c>
      <c r="HB528">
        <v>41033.8</v>
      </c>
      <c r="HC528">
        <v>45366.2</v>
      </c>
      <c r="HD528">
        <v>51843.4</v>
      </c>
      <c r="HE528">
        <v>56236.4</v>
      </c>
      <c r="HF528">
        <v>1.75182</v>
      </c>
      <c r="HG528">
        <v>1.60825</v>
      </c>
      <c r="HH528">
        <v>-0.0308454</v>
      </c>
      <c r="HI528">
        <v>0</v>
      </c>
      <c r="HJ528">
        <v>42.734</v>
      </c>
      <c r="HK528">
        <v>999.9</v>
      </c>
      <c r="HL528">
        <v>55.628</v>
      </c>
      <c r="HM528">
        <v>30.001</v>
      </c>
      <c r="HN528">
        <v>26.2553</v>
      </c>
      <c r="HO528">
        <v>60.4052</v>
      </c>
      <c r="HP528">
        <v>42.6402</v>
      </c>
      <c r="HQ528">
        <v>1</v>
      </c>
      <c r="HR528">
        <v>1.62052</v>
      </c>
      <c r="HS528">
        <v>4.68258</v>
      </c>
      <c r="HT528">
        <v>20.0656</v>
      </c>
      <c r="HU528">
        <v>5.18719</v>
      </c>
      <c r="HV528">
        <v>12.0153</v>
      </c>
      <c r="HW528">
        <v>4.97085</v>
      </c>
      <c r="HX528">
        <v>3.29497</v>
      </c>
      <c r="HY528">
        <v>9999</v>
      </c>
      <c r="HZ528">
        <v>9999</v>
      </c>
      <c r="IA528">
        <v>999.9</v>
      </c>
      <c r="IB528">
        <v>9999</v>
      </c>
      <c r="IC528">
        <v>1.86325</v>
      </c>
      <c r="ID528">
        <v>1.86813</v>
      </c>
      <c r="IE528">
        <v>1.86785</v>
      </c>
      <c r="IF528">
        <v>1.86905</v>
      </c>
      <c r="IG528">
        <v>1.86982</v>
      </c>
      <c r="IH528">
        <v>1.86594</v>
      </c>
      <c r="II528">
        <v>1.86698</v>
      </c>
      <c r="IJ528">
        <v>1.86843</v>
      </c>
      <c r="IK528">
        <v>5</v>
      </c>
      <c r="IL528">
        <v>0</v>
      </c>
      <c r="IM528">
        <v>0</v>
      </c>
      <c r="IN528">
        <v>0</v>
      </c>
      <c r="IO528" t="s">
        <v>441</v>
      </c>
      <c r="IP528" t="s">
        <v>442</v>
      </c>
      <c r="IQ528" t="s">
        <v>443</v>
      </c>
      <c r="IR528" t="s">
        <v>443</v>
      </c>
      <c r="IS528" t="s">
        <v>443</v>
      </c>
      <c r="IT528" t="s">
        <v>443</v>
      </c>
      <c r="IU528">
        <v>0</v>
      </c>
      <c r="IV528">
        <v>100</v>
      </c>
      <c r="IW528">
        <v>100</v>
      </c>
      <c r="IX528">
        <v>1.097</v>
      </c>
      <c r="IY528">
        <v>0.3152</v>
      </c>
      <c r="IZ528">
        <v>1.09748391826392</v>
      </c>
      <c r="JA528">
        <v>0</v>
      </c>
      <c r="JB528">
        <v>0</v>
      </c>
      <c r="JC528">
        <v>0</v>
      </c>
      <c r="JD528">
        <v>0.315191680746845</v>
      </c>
      <c r="JE528">
        <v>0</v>
      </c>
      <c r="JF528">
        <v>0</v>
      </c>
      <c r="JG528">
        <v>0</v>
      </c>
      <c r="JH528">
        <v>5</v>
      </c>
      <c r="JI528">
        <v>2273</v>
      </c>
      <c r="JJ528">
        <v>0</v>
      </c>
      <c r="JK528">
        <v>25</v>
      </c>
      <c r="JL528">
        <v>29356932.5</v>
      </c>
      <c r="JM528">
        <v>29356932.5</v>
      </c>
      <c r="JN528">
        <v>1.22192</v>
      </c>
      <c r="JO528">
        <v>2.63062</v>
      </c>
      <c r="JP528">
        <v>1.54785</v>
      </c>
      <c r="JQ528">
        <v>2.31689</v>
      </c>
      <c r="JR528">
        <v>1.64673</v>
      </c>
      <c r="JS528">
        <v>2.36816</v>
      </c>
      <c r="JT528">
        <v>33.8509</v>
      </c>
      <c r="JU528">
        <v>24.1751</v>
      </c>
      <c r="JV528">
        <v>18</v>
      </c>
      <c r="JW528">
        <v>495.384</v>
      </c>
      <c r="JX528">
        <v>394.448</v>
      </c>
      <c r="JY528">
        <v>38.4652</v>
      </c>
      <c r="JZ528">
        <v>45.9493</v>
      </c>
      <c r="KA528">
        <v>30.0049</v>
      </c>
      <c r="KB528">
        <v>45.3473</v>
      </c>
      <c r="KC528">
        <v>45.2163</v>
      </c>
      <c r="KD528">
        <v>24.6169</v>
      </c>
      <c r="KE528">
        <v>0</v>
      </c>
      <c r="KF528">
        <v>100</v>
      </c>
      <c r="KG528">
        <v>38.3703</v>
      </c>
      <c r="KH528">
        <v>541.924</v>
      </c>
      <c r="KI528">
        <v>34.6858</v>
      </c>
      <c r="KJ528">
        <v>94.053</v>
      </c>
      <c r="KK528">
        <v>91.0295</v>
      </c>
    </row>
    <row r="529" spans="1:297">
      <c r="A529">
        <v>513</v>
      </c>
      <c r="B529">
        <v>1761415957.1</v>
      </c>
      <c r="C529">
        <v>7776.09999990463</v>
      </c>
      <c r="D529" t="s">
        <v>1473</v>
      </c>
      <c r="E529" t="s">
        <v>1474</v>
      </c>
      <c r="F529">
        <v>5</v>
      </c>
      <c r="G529" t="s">
        <v>1410</v>
      </c>
      <c r="H529" t="s">
        <v>436</v>
      </c>
      <c r="I529">
        <v>1761415948.94615</v>
      </c>
      <c r="J529">
        <f>(K529)/1000</f>
        <v>0</v>
      </c>
      <c r="K529">
        <f>IF(DP529, AN529, AH529)</f>
        <v>0</v>
      </c>
      <c r="L529">
        <f>IF(DP529, AI529, AG529)</f>
        <v>0</v>
      </c>
      <c r="M529">
        <f>DR529 - IF(AU529&gt;1, L529*DL529*100.0/(AW529), 0)</f>
        <v>0</v>
      </c>
      <c r="N529">
        <f>((T529-J529/2)*M529-L529)/(T529+J529/2)</f>
        <v>0</v>
      </c>
      <c r="O529">
        <f>N529*(DY529+DZ529)/1000.0</f>
        <v>0</v>
      </c>
      <c r="P529">
        <f>(DR529 - IF(AU529&gt;1, L529*DL529*100.0/(AW529), 0))*(DY529+DZ529)/1000.0</f>
        <v>0</v>
      </c>
      <c r="Q529">
        <f>2.0/((1/S529-1/R529)+SIGN(S529)*SQRT((1/S529-1/R529)*(1/S529-1/R529) + 4*DM529/((DM529+1)*(DM529+1))*(2*1/S529*1/R529-1/R529*1/R529)))</f>
        <v>0</v>
      </c>
      <c r="R529">
        <f>IF(LEFT(DN529,1)&lt;&gt;"0",IF(LEFT(DN529,1)="1",3.0,DO529),$D$5+$E$5*(EF529*DY529/($K$5*1000))+$F$5*(EF529*DY529/($K$5*1000))*MAX(MIN(DL529,$J$5),$I$5)*MAX(MIN(DL529,$J$5),$I$5)+$G$5*MAX(MIN(DL529,$J$5),$I$5)*(EF529*DY529/($K$5*1000))+$H$5*(EF529*DY529/($K$5*1000))*(EF529*DY529/($K$5*1000)))</f>
        <v>0</v>
      </c>
      <c r="S529">
        <f>J529*(1000-(1000*0.61365*exp(17.502*W529/(240.97+W529))/(DY529+DZ529)+DT529)/2)/(1000*0.61365*exp(17.502*W529/(240.97+W529))/(DY529+DZ529)-DT529)</f>
        <v>0</v>
      </c>
      <c r="T529">
        <f>1/((DM529+1)/(Q529/1.6)+1/(R529/1.37)) + DM529/((DM529+1)/(Q529/1.6) + DM529/(R529/1.37))</f>
        <v>0</v>
      </c>
      <c r="U529">
        <f>(DH529*DK529)</f>
        <v>0</v>
      </c>
      <c r="V529">
        <f>(EA529+(U529+2*0.95*5.67E-8*(((EA529+$B$7)+273)^4-(EA529+273)^4)-44100*J529)/(1.84*29.3*R529+8*0.95*5.67E-8*(EA529+273)^3))</f>
        <v>0</v>
      </c>
      <c r="W529">
        <f>($C$7*EB529+$D$7*EC529+$E$7*V529)</f>
        <v>0</v>
      </c>
      <c r="X529">
        <f>0.61365*exp(17.502*W529/(240.97+W529))</f>
        <v>0</v>
      </c>
      <c r="Y529">
        <f>(Z529/AA529*100)</f>
        <v>0</v>
      </c>
      <c r="Z529">
        <f>DT529*(DY529+DZ529)/1000</f>
        <v>0</v>
      </c>
      <c r="AA529">
        <f>0.61365*exp(17.502*EA529/(240.97+EA529))</f>
        <v>0</v>
      </c>
      <c r="AB529">
        <f>(X529-DT529*(DY529+DZ529)/1000)</f>
        <v>0</v>
      </c>
      <c r="AC529">
        <f>(-J529*44100)</f>
        <v>0</v>
      </c>
      <c r="AD529">
        <f>2*29.3*R529*0.92*(EA529-W529)</f>
        <v>0</v>
      </c>
      <c r="AE529">
        <f>2*0.95*5.67E-8*(((EA529+$B$7)+273)^4-(W529+273)^4)</f>
        <v>0</v>
      </c>
      <c r="AF529">
        <f>U529+AE529+AC529+AD529</f>
        <v>0</v>
      </c>
      <c r="AG529">
        <f>DX529*AU529*(DS529-DR529*(1000-AU529*DU529)/(1000-AU529*DT529))/(100*DL529)</f>
        <v>0</v>
      </c>
      <c r="AH529">
        <f>1000*DX529*AU529*(DT529-DU529)/(100*DL529*(1000-AU529*DT529))</f>
        <v>0</v>
      </c>
      <c r="AI529">
        <f>(AJ529 - AK529 - DY529*1E3/(8.314*(EA529+273.15)) * AM529/DX529 * AL529) * DX529/(100*DL529) * (1000 - DU529)/1000</f>
        <v>0</v>
      </c>
      <c r="AJ529">
        <v>535.450788227414</v>
      </c>
      <c r="AK529">
        <v>510.505557575757</v>
      </c>
      <c r="AL529">
        <v>3.16774725740452</v>
      </c>
      <c r="AM529">
        <v>65.0585855689231</v>
      </c>
      <c r="AN529">
        <f>(AP529 - AO529 + DY529*1E3/(8.314*(EA529+273.15)) * AR529/DX529 * AQ529) * DX529/(100*DL529) * 1000/(1000 - AP529)</f>
        <v>0</v>
      </c>
      <c r="AO529">
        <v>25.0430260280979</v>
      </c>
      <c r="AP529">
        <v>34.4047478787879</v>
      </c>
      <c r="AQ529">
        <v>-0.0219084673769776</v>
      </c>
      <c r="AR529">
        <v>110.688087326867</v>
      </c>
      <c r="AS529">
        <v>0</v>
      </c>
      <c r="AT529">
        <v>0</v>
      </c>
      <c r="AU529">
        <f>IF(AS529*$H$13&gt;=AW529,1.0,(AW529/(AW529-AS529*$H$13)))</f>
        <v>0</v>
      </c>
      <c r="AV529">
        <f>(AU529-1)*100</f>
        <v>0</v>
      </c>
      <c r="AW529">
        <f>MAX(0,($B$13+$C$13*EF529)/(1+$D$13*EF529)*DY529/(EA529+273)*$E$13)</f>
        <v>0</v>
      </c>
      <c r="AX529" t="s">
        <v>437</v>
      </c>
      <c r="AY529" t="s">
        <v>437</v>
      </c>
      <c r="AZ529">
        <v>0</v>
      </c>
      <c r="BA529">
        <v>0</v>
      </c>
      <c r="BB529">
        <f>1-AZ529/BA529</f>
        <v>0</v>
      </c>
      <c r="BC529">
        <v>0</v>
      </c>
      <c r="BD529" t="s">
        <v>437</v>
      </c>
      <c r="BE529" t="s">
        <v>437</v>
      </c>
      <c r="BF529">
        <v>0</v>
      </c>
      <c r="BG529">
        <v>0</v>
      </c>
      <c r="BH529">
        <f>1-BF529/BG529</f>
        <v>0</v>
      </c>
      <c r="BI529">
        <v>0.5</v>
      </c>
      <c r="BJ529">
        <f>DI529</f>
        <v>0</v>
      </c>
      <c r="BK529">
        <f>L529</f>
        <v>0</v>
      </c>
      <c r="BL529">
        <f>BH529*BI529*BJ529</f>
        <v>0</v>
      </c>
      <c r="BM529">
        <f>(BK529-BC529)/BJ529</f>
        <v>0</v>
      </c>
      <c r="BN529">
        <f>(BA529-BG529)/BG529</f>
        <v>0</v>
      </c>
      <c r="BO529">
        <f>AZ529/(BB529+AZ529/BG529)</f>
        <v>0</v>
      </c>
      <c r="BP529" t="s">
        <v>437</v>
      </c>
      <c r="BQ529">
        <v>0</v>
      </c>
      <c r="BR529">
        <f>IF(BQ529&lt;&gt;0, BQ529, BO529)</f>
        <v>0</v>
      </c>
      <c r="BS529">
        <f>1-BR529/BG529</f>
        <v>0</v>
      </c>
      <c r="BT529">
        <f>(BG529-BF529)/(BG529-BR529)</f>
        <v>0</v>
      </c>
      <c r="BU529">
        <f>(BA529-BG529)/(BA529-BR529)</f>
        <v>0</v>
      </c>
      <c r="BV529">
        <f>(BG529-BF529)/(BG529-AZ529)</f>
        <v>0</v>
      </c>
      <c r="BW529">
        <f>(BA529-BG529)/(BA529-AZ529)</f>
        <v>0</v>
      </c>
      <c r="BX529">
        <f>(BT529*BR529/BF529)</f>
        <v>0</v>
      </c>
      <c r="BY529">
        <f>(1-BX529)</f>
        <v>0</v>
      </c>
      <c r="DH529">
        <f>$B$11*EG529+$C$11*EH529+$F$11*ES529*(1-EV529)</f>
        <v>0</v>
      </c>
      <c r="DI529">
        <f>DH529*DJ529</f>
        <v>0</v>
      </c>
      <c r="DJ529">
        <f>($B$11*$D$9+$C$11*$D$9+$F$11*((FF529+EX529)/MAX(FF529+EX529+FG529, 0.1)*$I$9+FG529/MAX(FF529+EX529+FG529, 0.1)*$J$9))/($B$11+$C$11+$F$11)</f>
        <v>0</v>
      </c>
      <c r="DK529">
        <f>($B$11*$K$9+$C$11*$K$9+$F$11*((FF529+EX529)/MAX(FF529+EX529+FG529, 0.1)*$P$9+FG529/MAX(FF529+EX529+FG529, 0.1)*$Q$9))/($B$11+$C$11+$F$11)</f>
        <v>0</v>
      </c>
      <c r="DL529">
        <v>6</v>
      </c>
      <c r="DM529">
        <v>0.5</v>
      </c>
      <c r="DN529" t="s">
        <v>438</v>
      </c>
      <c r="DO529">
        <v>2</v>
      </c>
      <c r="DP529" t="b">
        <v>1</v>
      </c>
      <c r="DQ529">
        <v>1761415948.94615</v>
      </c>
      <c r="DR529">
        <v>470.722230769231</v>
      </c>
      <c r="DS529">
        <v>507.079923076923</v>
      </c>
      <c r="DT529">
        <v>34.5512461538462</v>
      </c>
      <c r="DU529">
        <v>25.0468384615385</v>
      </c>
      <c r="DV529">
        <v>469.625</v>
      </c>
      <c r="DW529">
        <v>34.2360538461538</v>
      </c>
      <c r="DX529">
        <v>499.998692307692</v>
      </c>
      <c r="DY529">
        <v>90.2757461538462</v>
      </c>
      <c r="DZ529">
        <v>0.0380162538461538</v>
      </c>
      <c r="EA529">
        <v>43.2496384615385</v>
      </c>
      <c r="EB529">
        <v>42.2307769230769</v>
      </c>
      <c r="EC529">
        <v>999.9</v>
      </c>
      <c r="ED529">
        <v>0</v>
      </c>
      <c r="EE529">
        <v>0</v>
      </c>
      <c r="EF529">
        <v>9997.35230769231</v>
      </c>
      <c r="EG529">
        <v>0</v>
      </c>
      <c r="EH529">
        <v>1201.66</v>
      </c>
      <c r="EI529">
        <v>-36.3575230769231</v>
      </c>
      <c r="EJ529">
        <v>487.567076923077</v>
      </c>
      <c r="EK529">
        <v>520.106846153846</v>
      </c>
      <c r="EL529">
        <v>9.50440769230769</v>
      </c>
      <c r="EM529">
        <v>507.079923076923</v>
      </c>
      <c r="EN529">
        <v>25.0468384615385</v>
      </c>
      <c r="EO529">
        <v>3.11914</v>
      </c>
      <c r="EP529">
        <v>2.26112076923077</v>
      </c>
      <c r="EQ529">
        <v>24.6779153846154</v>
      </c>
      <c r="ER529">
        <v>19.4020692307692</v>
      </c>
      <c r="ES529">
        <v>1200.03461538462</v>
      </c>
      <c r="ET529">
        <v>0.967008153846154</v>
      </c>
      <c r="EU529">
        <v>0.0329917230769231</v>
      </c>
      <c r="EV529">
        <v>0</v>
      </c>
      <c r="EW529">
        <v>1327.83846153846</v>
      </c>
      <c r="EX529">
        <v>5.00059</v>
      </c>
      <c r="EY529">
        <v>16655.6</v>
      </c>
      <c r="EZ529">
        <v>10359.0307692308</v>
      </c>
      <c r="FA529">
        <v>55.1775384615385</v>
      </c>
      <c r="FB529">
        <v>56.7881538461538</v>
      </c>
      <c r="FC529">
        <v>55.2881538461538</v>
      </c>
      <c r="FD529">
        <v>56.5093846153846</v>
      </c>
      <c r="FE529">
        <v>56.4516153846154</v>
      </c>
      <c r="FF529">
        <v>1155.60461538462</v>
      </c>
      <c r="FG529">
        <v>39.43</v>
      </c>
      <c r="FH529">
        <v>0</v>
      </c>
      <c r="FI529">
        <v>1761415917.1</v>
      </c>
      <c r="FJ529">
        <v>0</v>
      </c>
      <c r="FK529">
        <v>1328.198</v>
      </c>
      <c r="FL529">
        <v>24.9184615753197</v>
      </c>
      <c r="FM529">
        <v>342.092308217108</v>
      </c>
      <c r="FN529">
        <v>16659.904</v>
      </c>
      <c r="FO529">
        <v>15</v>
      </c>
      <c r="FP529">
        <v>0</v>
      </c>
      <c r="FQ529" t="s">
        <v>439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-35.700055</v>
      </c>
      <c r="GD529">
        <v>-8.07166466165412</v>
      </c>
      <c r="GE529">
        <v>0.962914849026122</v>
      </c>
      <c r="GF529">
        <v>0</v>
      </c>
      <c r="GG529">
        <v>1326.06294117647</v>
      </c>
      <c r="GH529">
        <v>29.1856378892302</v>
      </c>
      <c r="GI529">
        <v>2.87972683489228</v>
      </c>
      <c r="GJ529">
        <v>-1</v>
      </c>
      <c r="GK529">
        <v>9.566069</v>
      </c>
      <c r="GL529">
        <v>-1.10406586466166</v>
      </c>
      <c r="GM529">
        <v>0.106184661976201</v>
      </c>
      <c r="GN529">
        <v>0</v>
      </c>
      <c r="GO529">
        <v>0</v>
      </c>
      <c r="GP529">
        <v>2</v>
      </c>
      <c r="GQ529" t="s">
        <v>473</v>
      </c>
      <c r="GR529">
        <v>3.12881</v>
      </c>
      <c r="GS529">
        <v>2.71615</v>
      </c>
      <c r="GT529">
        <v>0.0974524</v>
      </c>
      <c r="GU529">
        <v>0.103193</v>
      </c>
      <c r="GV529">
        <v>0.128087</v>
      </c>
      <c r="GW529">
        <v>0.102569</v>
      </c>
      <c r="GX529">
        <v>32889.3</v>
      </c>
      <c r="GY529">
        <v>34671.5</v>
      </c>
      <c r="GZ529">
        <v>33062.1</v>
      </c>
      <c r="HA529">
        <v>35098.1</v>
      </c>
      <c r="HB529">
        <v>41044.8</v>
      </c>
      <c r="HC529">
        <v>45363.8</v>
      </c>
      <c r="HD529">
        <v>51840.7</v>
      </c>
      <c r="HE529">
        <v>56232.1</v>
      </c>
      <c r="HF529">
        <v>1.7511</v>
      </c>
      <c r="HG529">
        <v>1.60825</v>
      </c>
      <c r="HH529">
        <v>-0.0313073</v>
      </c>
      <c r="HI529">
        <v>0</v>
      </c>
      <c r="HJ529">
        <v>42.75</v>
      </c>
      <c r="HK529">
        <v>999.9</v>
      </c>
      <c r="HL529">
        <v>55.604</v>
      </c>
      <c r="HM529">
        <v>30.001</v>
      </c>
      <c r="HN529">
        <v>26.2422</v>
      </c>
      <c r="HO529">
        <v>60.4752</v>
      </c>
      <c r="HP529">
        <v>42.3838</v>
      </c>
      <c r="HQ529">
        <v>1</v>
      </c>
      <c r="HR529">
        <v>1.62577</v>
      </c>
      <c r="HS529">
        <v>4.94994</v>
      </c>
      <c r="HT529">
        <v>20.0584</v>
      </c>
      <c r="HU529">
        <v>5.18749</v>
      </c>
      <c r="HV529">
        <v>12.0147</v>
      </c>
      <c r="HW529">
        <v>4.97125</v>
      </c>
      <c r="HX529">
        <v>3.295</v>
      </c>
      <c r="HY529">
        <v>9999</v>
      </c>
      <c r="HZ529">
        <v>9999</v>
      </c>
      <c r="IA529">
        <v>999.9</v>
      </c>
      <c r="IB529">
        <v>9999</v>
      </c>
      <c r="IC529">
        <v>1.86325</v>
      </c>
      <c r="ID529">
        <v>1.86812</v>
      </c>
      <c r="IE529">
        <v>1.86784</v>
      </c>
      <c r="IF529">
        <v>1.86905</v>
      </c>
      <c r="IG529">
        <v>1.86981</v>
      </c>
      <c r="IH529">
        <v>1.86594</v>
      </c>
      <c r="II529">
        <v>1.86697</v>
      </c>
      <c r="IJ529">
        <v>1.86843</v>
      </c>
      <c r="IK529">
        <v>5</v>
      </c>
      <c r="IL529">
        <v>0</v>
      </c>
      <c r="IM529">
        <v>0</v>
      </c>
      <c r="IN529">
        <v>0</v>
      </c>
      <c r="IO529" t="s">
        <v>441</v>
      </c>
      <c r="IP529" t="s">
        <v>442</v>
      </c>
      <c r="IQ529" t="s">
        <v>443</v>
      </c>
      <c r="IR529" t="s">
        <v>443</v>
      </c>
      <c r="IS529" t="s">
        <v>443</v>
      </c>
      <c r="IT529" t="s">
        <v>443</v>
      </c>
      <c r="IU529">
        <v>0</v>
      </c>
      <c r="IV529">
        <v>100</v>
      </c>
      <c r="IW529">
        <v>100</v>
      </c>
      <c r="IX529">
        <v>1.098</v>
      </c>
      <c r="IY529">
        <v>0.3152</v>
      </c>
      <c r="IZ529">
        <v>1.09748391826392</v>
      </c>
      <c r="JA529">
        <v>0</v>
      </c>
      <c r="JB529">
        <v>0</v>
      </c>
      <c r="JC529">
        <v>0</v>
      </c>
      <c r="JD529">
        <v>0.315191680746845</v>
      </c>
      <c r="JE529">
        <v>0</v>
      </c>
      <c r="JF529">
        <v>0</v>
      </c>
      <c r="JG529">
        <v>0</v>
      </c>
      <c r="JH529">
        <v>5</v>
      </c>
      <c r="JI529">
        <v>2273</v>
      </c>
      <c r="JJ529">
        <v>0</v>
      </c>
      <c r="JK529">
        <v>25</v>
      </c>
      <c r="JL529">
        <v>29356932.6</v>
      </c>
      <c r="JM529">
        <v>29356932.6</v>
      </c>
      <c r="JN529">
        <v>1.25732</v>
      </c>
      <c r="JO529">
        <v>2.63794</v>
      </c>
      <c r="JP529">
        <v>1.54785</v>
      </c>
      <c r="JQ529">
        <v>2.31567</v>
      </c>
      <c r="JR529">
        <v>1.64673</v>
      </c>
      <c r="JS529">
        <v>2.28149</v>
      </c>
      <c r="JT529">
        <v>33.8509</v>
      </c>
      <c r="JU529">
        <v>24.1663</v>
      </c>
      <c r="JV529">
        <v>18</v>
      </c>
      <c r="JW529">
        <v>495.057</v>
      </c>
      <c r="JX529">
        <v>394.594</v>
      </c>
      <c r="JY529">
        <v>38.2281</v>
      </c>
      <c r="JZ529">
        <v>45.9822</v>
      </c>
      <c r="KA529">
        <v>30.005</v>
      </c>
      <c r="KB529">
        <v>45.3767</v>
      </c>
      <c r="KC529">
        <v>45.2453</v>
      </c>
      <c r="KD529">
        <v>25.2257</v>
      </c>
      <c r="KE529">
        <v>0</v>
      </c>
      <c r="KF529">
        <v>100</v>
      </c>
      <c r="KG529">
        <v>38.1362</v>
      </c>
      <c r="KH529">
        <v>555.525</v>
      </c>
      <c r="KI529">
        <v>34.6858</v>
      </c>
      <c r="KJ529">
        <v>94.048</v>
      </c>
      <c r="KK529">
        <v>91.0226</v>
      </c>
    </row>
    <row r="530" spans="1:297">
      <c r="A530">
        <v>514</v>
      </c>
      <c r="B530">
        <v>1761415962.1</v>
      </c>
      <c r="C530">
        <v>7781.09999990463</v>
      </c>
      <c r="D530" t="s">
        <v>1475</v>
      </c>
      <c r="E530" t="s">
        <v>1476</v>
      </c>
      <c r="F530">
        <v>5</v>
      </c>
      <c r="G530" t="s">
        <v>1410</v>
      </c>
      <c r="H530" t="s">
        <v>436</v>
      </c>
      <c r="I530">
        <v>1761415953.94615</v>
      </c>
      <c r="J530">
        <f>(K530)/1000</f>
        <v>0</v>
      </c>
      <c r="K530">
        <f>IF(DP530, AN530, AH530)</f>
        <v>0</v>
      </c>
      <c r="L530">
        <f>IF(DP530, AI530, AG530)</f>
        <v>0</v>
      </c>
      <c r="M530">
        <f>DR530 - IF(AU530&gt;1, L530*DL530*100.0/(AW530), 0)</f>
        <v>0</v>
      </c>
      <c r="N530">
        <f>((T530-J530/2)*M530-L530)/(T530+J530/2)</f>
        <v>0</v>
      </c>
      <c r="O530">
        <f>N530*(DY530+DZ530)/1000.0</f>
        <v>0</v>
      </c>
      <c r="P530">
        <f>(DR530 - IF(AU530&gt;1, L530*DL530*100.0/(AW530), 0))*(DY530+DZ530)/1000.0</f>
        <v>0</v>
      </c>
      <c r="Q530">
        <f>2.0/((1/S530-1/R530)+SIGN(S530)*SQRT((1/S530-1/R530)*(1/S530-1/R530) + 4*DM530/((DM530+1)*(DM530+1))*(2*1/S530*1/R530-1/R530*1/R530)))</f>
        <v>0</v>
      </c>
      <c r="R530">
        <f>IF(LEFT(DN530,1)&lt;&gt;"0",IF(LEFT(DN530,1)="1",3.0,DO530),$D$5+$E$5*(EF530*DY530/($K$5*1000))+$F$5*(EF530*DY530/($K$5*1000))*MAX(MIN(DL530,$J$5),$I$5)*MAX(MIN(DL530,$J$5),$I$5)+$G$5*MAX(MIN(DL530,$J$5),$I$5)*(EF530*DY530/($K$5*1000))+$H$5*(EF530*DY530/($K$5*1000))*(EF530*DY530/($K$5*1000)))</f>
        <v>0</v>
      </c>
      <c r="S530">
        <f>J530*(1000-(1000*0.61365*exp(17.502*W530/(240.97+W530))/(DY530+DZ530)+DT530)/2)/(1000*0.61365*exp(17.502*W530/(240.97+W530))/(DY530+DZ530)-DT530)</f>
        <v>0</v>
      </c>
      <c r="T530">
        <f>1/((DM530+1)/(Q530/1.6)+1/(R530/1.37)) + DM530/((DM530+1)/(Q530/1.6) + DM530/(R530/1.37))</f>
        <v>0</v>
      </c>
      <c r="U530">
        <f>(DH530*DK530)</f>
        <v>0</v>
      </c>
      <c r="V530">
        <f>(EA530+(U530+2*0.95*5.67E-8*(((EA530+$B$7)+273)^4-(EA530+273)^4)-44100*J530)/(1.84*29.3*R530+8*0.95*5.67E-8*(EA530+273)^3))</f>
        <v>0</v>
      </c>
      <c r="W530">
        <f>($C$7*EB530+$D$7*EC530+$E$7*V530)</f>
        <v>0</v>
      </c>
      <c r="X530">
        <f>0.61365*exp(17.502*W530/(240.97+W530))</f>
        <v>0</v>
      </c>
      <c r="Y530">
        <f>(Z530/AA530*100)</f>
        <v>0</v>
      </c>
      <c r="Z530">
        <f>DT530*(DY530+DZ530)/1000</f>
        <v>0</v>
      </c>
      <c r="AA530">
        <f>0.61365*exp(17.502*EA530/(240.97+EA530))</f>
        <v>0</v>
      </c>
      <c r="AB530">
        <f>(X530-DT530*(DY530+DZ530)/1000)</f>
        <v>0</v>
      </c>
      <c r="AC530">
        <f>(-J530*44100)</f>
        <v>0</v>
      </c>
      <c r="AD530">
        <f>2*29.3*R530*0.92*(EA530-W530)</f>
        <v>0</v>
      </c>
      <c r="AE530">
        <f>2*0.95*5.67E-8*(((EA530+$B$7)+273)^4-(W530+273)^4)</f>
        <v>0</v>
      </c>
      <c r="AF530">
        <f>U530+AE530+AC530+AD530</f>
        <v>0</v>
      </c>
      <c r="AG530">
        <f>DX530*AU530*(DS530-DR530*(1000-AU530*DU530)/(1000-AU530*DT530))/(100*DL530)</f>
        <v>0</v>
      </c>
      <c r="AH530">
        <f>1000*DX530*AU530*(DT530-DU530)/(100*DL530*(1000-AU530*DT530))</f>
        <v>0</v>
      </c>
      <c r="AI530">
        <f>(AJ530 - AK530 - DY530*1E3/(8.314*(EA530+273.15)) * AM530/DX530 * AL530) * DX530/(100*DL530) * (1000 - DU530)/1000</f>
        <v>0</v>
      </c>
      <c r="AJ530">
        <v>553.781110822783</v>
      </c>
      <c r="AK530">
        <v>527.531406060606</v>
      </c>
      <c r="AL530">
        <v>3.41973238269039</v>
      </c>
      <c r="AM530">
        <v>65.0585855689231</v>
      </c>
      <c r="AN530">
        <f>(AP530 - AO530 + DY530*1E3/(8.314*(EA530+273.15)) * AR530/DX530 * AQ530) * DX530/(100*DL530) * 1000/(1000 - AP530)</f>
        <v>0</v>
      </c>
      <c r="AO530">
        <v>25.039781257996</v>
      </c>
      <c r="AP530">
        <v>34.3022054545455</v>
      </c>
      <c r="AQ530">
        <v>-0.0207324319781792</v>
      </c>
      <c r="AR530">
        <v>110.688087326867</v>
      </c>
      <c r="AS530">
        <v>0</v>
      </c>
      <c r="AT530">
        <v>0</v>
      </c>
      <c r="AU530">
        <f>IF(AS530*$H$13&gt;=AW530,1.0,(AW530/(AW530-AS530*$H$13)))</f>
        <v>0</v>
      </c>
      <c r="AV530">
        <f>(AU530-1)*100</f>
        <v>0</v>
      </c>
      <c r="AW530">
        <f>MAX(0,($B$13+$C$13*EF530)/(1+$D$13*EF530)*DY530/(EA530+273)*$E$13)</f>
        <v>0</v>
      </c>
      <c r="AX530" t="s">
        <v>437</v>
      </c>
      <c r="AY530" t="s">
        <v>437</v>
      </c>
      <c r="AZ530">
        <v>0</v>
      </c>
      <c r="BA530">
        <v>0</v>
      </c>
      <c r="BB530">
        <f>1-AZ530/BA530</f>
        <v>0</v>
      </c>
      <c r="BC530">
        <v>0</v>
      </c>
      <c r="BD530" t="s">
        <v>437</v>
      </c>
      <c r="BE530" t="s">
        <v>437</v>
      </c>
      <c r="BF530">
        <v>0</v>
      </c>
      <c r="BG530">
        <v>0</v>
      </c>
      <c r="BH530">
        <f>1-BF530/BG530</f>
        <v>0</v>
      </c>
      <c r="BI530">
        <v>0.5</v>
      </c>
      <c r="BJ530">
        <f>DI530</f>
        <v>0</v>
      </c>
      <c r="BK530">
        <f>L530</f>
        <v>0</v>
      </c>
      <c r="BL530">
        <f>BH530*BI530*BJ530</f>
        <v>0</v>
      </c>
      <c r="BM530">
        <f>(BK530-BC530)/BJ530</f>
        <v>0</v>
      </c>
      <c r="BN530">
        <f>(BA530-BG530)/BG530</f>
        <v>0</v>
      </c>
      <c r="BO530">
        <f>AZ530/(BB530+AZ530/BG530)</f>
        <v>0</v>
      </c>
      <c r="BP530" t="s">
        <v>437</v>
      </c>
      <c r="BQ530">
        <v>0</v>
      </c>
      <c r="BR530">
        <f>IF(BQ530&lt;&gt;0, BQ530, BO530)</f>
        <v>0</v>
      </c>
      <c r="BS530">
        <f>1-BR530/BG530</f>
        <v>0</v>
      </c>
      <c r="BT530">
        <f>(BG530-BF530)/(BG530-BR530)</f>
        <v>0</v>
      </c>
      <c r="BU530">
        <f>(BA530-BG530)/(BA530-BR530)</f>
        <v>0</v>
      </c>
      <c r="BV530">
        <f>(BG530-BF530)/(BG530-AZ530)</f>
        <v>0</v>
      </c>
      <c r="BW530">
        <f>(BA530-BG530)/(BA530-AZ530)</f>
        <v>0</v>
      </c>
      <c r="BX530">
        <f>(BT530*BR530/BF530)</f>
        <v>0</v>
      </c>
      <c r="BY530">
        <f>(1-BX530)</f>
        <v>0</v>
      </c>
      <c r="DH530">
        <f>$B$11*EG530+$C$11*EH530+$F$11*ES530*(1-EV530)</f>
        <v>0</v>
      </c>
      <c r="DI530">
        <f>DH530*DJ530</f>
        <v>0</v>
      </c>
      <c r="DJ530">
        <f>($B$11*$D$9+$C$11*$D$9+$F$11*((FF530+EX530)/MAX(FF530+EX530+FG530, 0.1)*$I$9+FG530/MAX(FF530+EX530+FG530, 0.1)*$J$9))/($B$11+$C$11+$F$11)</f>
        <v>0</v>
      </c>
      <c r="DK530">
        <f>($B$11*$K$9+$C$11*$K$9+$F$11*((FF530+EX530)/MAX(FF530+EX530+FG530, 0.1)*$P$9+FG530/MAX(FF530+EX530+FG530, 0.1)*$Q$9))/($B$11+$C$11+$F$11)</f>
        <v>0</v>
      </c>
      <c r="DL530">
        <v>6</v>
      </c>
      <c r="DM530">
        <v>0.5</v>
      </c>
      <c r="DN530" t="s">
        <v>438</v>
      </c>
      <c r="DO530">
        <v>2</v>
      </c>
      <c r="DP530" t="b">
        <v>1</v>
      </c>
      <c r="DQ530">
        <v>1761415953.94615</v>
      </c>
      <c r="DR530">
        <v>486.506769230769</v>
      </c>
      <c r="DS530">
        <v>523.598538461539</v>
      </c>
      <c r="DT530">
        <v>34.4502384615385</v>
      </c>
      <c r="DU530">
        <v>25.0438153846154</v>
      </c>
      <c r="DV530">
        <v>485.409461538462</v>
      </c>
      <c r="DW530">
        <v>34.1350384615385</v>
      </c>
      <c r="DX530">
        <v>499.995538461538</v>
      </c>
      <c r="DY530">
        <v>90.2759692307692</v>
      </c>
      <c r="DZ530">
        <v>0.0381891230769231</v>
      </c>
      <c r="EA530">
        <v>43.2412230769231</v>
      </c>
      <c r="EB530">
        <v>42.2397923076923</v>
      </c>
      <c r="EC530">
        <v>999.9</v>
      </c>
      <c r="ED530">
        <v>0</v>
      </c>
      <c r="EE530">
        <v>0</v>
      </c>
      <c r="EF530">
        <v>9994.03846153846</v>
      </c>
      <c r="EG530">
        <v>0</v>
      </c>
      <c r="EH530">
        <v>1201.50538461538</v>
      </c>
      <c r="EI530">
        <v>-37.0916384615385</v>
      </c>
      <c r="EJ530">
        <v>503.863538461539</v>
      </c>
      <c r="EK530">
        <v>537.048076923077</v>
      </c>
      <c r="EL530">
        <v>9.40642076923077</v>
      </c>
      <c r="EM530">
        <v>523.598538461539</v>
      </c>
      <c r="EN530">
        <v>25.0438153846154</v>
      </c>
      <c r="EO530">
        <v>3.11002769230769</v>
      </c>
      <c r="EP530">
        <v>2.26085384615385</v>
      </c>
      <c r="EQ530">
        <v>24.6289692307692</v>
      </c>
      <c r="ER530">
        <v>19.4001692307692</v>
      </c>
      <c r="ES530">
        <v>1200.03846153846</v>
      </c>
      <c r="ET530">
        <v>0.967008769230769</v>
      </c>
      <c r="EU530">
        <v>0.0329910769230769</v>
      </c>
      <c r="EV530">
        <v>0</v>
      </c>
      <c r="EW530">
        <v>1329.76692307692</v>
      </c>
      <c r="EX530">
        <v>5.00059</v>
      </c>
      <c r="EY530">
        <v>16681.4384615385</v>
      </c>
      <c r="EZ530">
        <v>10359.0769230769</v>
      </c>
      <c r="FA530">
        <v>55.2064615384615</v>
      </c>
      <c r="FB530">
        <v>56.8217692307692</v>
      </c>
      <c r="FC530">
        <v>55.3266153846154</v>
      </c>
      <c r="FD530">
        <v>56.5478461538462</v>
      </c>
      <c r="FE530">
        <v>56.4757692307692</v>
      </c>
      <c r="FF530">
        <v>1155.60923076923</v>
      </c>
      <c r="FG530">
        <v>39.4276923076923</v>
      </c>
      <c r="FH530">
        <v>0</v>
      </c>
      <c r="FI530">
        <v>1761415922.5</v>
      </c>
      <c r="FJ530">
        <v>0</v>
      </c>
      <c r="FK530">
        <v>1330.04769230769</v>
      </c>
      <c r="FL530">
        <v>18.553846120013</v>
      </c>
      <c r="FM530">
        <v>258.581196215583</v>
      </c>
      <c r="FN530">
        <v>16684.8576923077</v>
      </c>
      <c r="FO530">
        <v>15</v>
      </c>
      <c r="FP530">
        <v>0</v>
      </c>
      <c r="FQ530" t="s">
        <v>439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-36.869775</v>
      </c>
      <c r="GD530">
        <v>-8.50954736842113</v>
      </c>
      <c r="GE530">
        <v>0.982251823044886</v>
      </c>
      <c r="GF530">
        <v>0</v>
      </c>
      <c r="GG530">
        <v>1328.62764705882</v>
      </c>
      <c r="GH530">
        <v>23.0701298682971</v>
      </c>
      <c r="GI530">
        <v>2.29949490467124</v>
      </c>
      <c r="GJ530">
        <v>-1</v>
      </c>
      <c r="GK530">
        <v>9.4523665</v>
      </c>
      <c r="GL530">
        <v>-1.18058210526316</v>
      </c>
      <c r="GM530">
        <v>0.113481604556642</v>
      </c>
      <c r="GN530">
        <v>0</v>
      </c>
      <c r="GO530">
        <v>0</v>
      </c>
      <c r="GP530">
        <v>2</v>
      </c>
      <c r="GQ530" t="s">
        <v>473</v>
      </c>
      <c r="GR530">
        <v>3.12871</v>
      </c>
      <c r="GS530">
        <v>2.71632</v>
      </c>
      <c r="GT530">
        <v>0.0998566</v>
      </c>
      <c r="GU530">
        <v>0.105451</v>
      </c>
      <c r="GV530">
        <v>0.127802</v>
      </c>
      <c r="GW530">
        <v>0.102554</v>
      </c>
      <c r="GX530">
        <v>32798.8</v>
      </c>
      <c r="GY530">
        <v>34581.1</v>
      </c>
      <c r="GZ530">
        <v>33059.5</v>
      </c>
      <c r="HA530">
        <v>35095.2</v>
      </c>
      <c r="HB530">
        <v>41055.6</v>
      </c>
      <c r="HC530">
        <v>45361.3</v>
      </c>
      <c r="HD530">
        <v>51837.5</v>
      </c>
      <c r="HE530">
        <v>56227.7</v>
      </c>
      <c r="HF530">
        <v>1.7507</v>
      </c>
      <c r="HG530">
        <v>1.60783</v>
      </c>
      <c r="HH530">
        <v>-0.032112</v>
      </c>
      <c r="HI530">
        <v>0</v>
      </c>
      <c r="HJ530">
        <v>42.7644</v>
      </c>
      <c r="HK530">
        <v>999.9</v>
      </c>
      <c r="HL530">
        <v>55.604</v>
      </c>
      <c r="HM530">
        <v>29.98</v>
      </c>
      <c r="HN530">
        <v>26.2119</v>
      </c>
      <c r="HO530">
        <v>60.7552</v>
      </c>
      <c r="HP530">
        <v>42.5681</v>
      </c>
      <c r="HQ530">
        <v>1</v>
      </c>
      <c r="HR530">
        <v>1.6306</v>
      </c>
      <c r="HS530">
        <v>5.21325</v>
      </c>
      <c r="HT530">
        <v>20.0511</v>
      </c>
      <c r="HU530">
        <v>5.18719</v>
      </c>
      <c r="HV530">
        <v>12.0146</v>
      </c>
      <c r="HW530">
        <v>4.97115</v>
      </c>
      <c r="HX530">
        <v>3.2949</v>
      </c>
      <c r="HY530">
        <v>9999</v>
      </c>
      <c r="HZ530">
        <v>9999</v>
      </c>
      <c r="IA530">
        <v>999.9</v>
      </c>
      <c r="IB530">
        <v>9999</v>
      </c>
      <c r="IC530">
        <v>1.86325</v>
      </c>
      <c r="ID530">
        <v>1.86812</v>
      </c>
      <c r="IE530">
        <v>1.86785</v>
      </c>
      <c r="IF530">
        <v>1.86905</v>
      </c>
      <c r="IG530">
        <v>1.86981</v>
      </c>
      <c r="IH530">
        <v>1.8659</v>
      </c>
      <c r="II530">
        <v>1.86697</v>
      </c>
      <c r="IJ530">
        <v>1.86844</v>
      </c>
      <c r="IK530">
        <v>5</v>
      </c>
      <c r="IL530">
        <v>0</v>
      </c>
      <c r="IM530">
        <v>0</v>
      </c>
      <c r="IN530">
        <v>0</v>
      </c>
      <c r="IO530" t="s">
        <v>441</v>
      </c>
      <c r="IP530" t="s">
        <v>442</v>
      </c>
      <c r="IQ530" t="s">
        <v>443</v>
      </c>
      <c r="IR530" t="s">
        <v>443</v>
      </c>
      <c r="IS530" t="s">
        <v>443</v>
      </c>
      <c r="IT530" t="s">
        <v>443</v>
      </c>
      <c r="IU530">
        <v>0</v>
      </c>
      <c r="IV530">
        <v>100</v>
      </c>
      <c r="IW530">
        <v>100</v>
      </c>
      <c r="IX530">
        <v>1.098</v>
      </c>
      <c r="IY530">
        <v>0.3152</v>
      </c>
      <c r="IZ530">
        <v>1.09748391826392</v>
      </c>
      <c r="JA530">
        <v>0</v>
      </c>
      <c r="JB530">
        <v>0</v>
      </c>
      <c r="JC530">
        <v>0</v>
      </c>
      <c r="JD530">
        <v>0.315191680746845</v>
      </c>
      <c r="JE530">
        <v>0</v>
      </c>
      <c r="JF530">
        <v>0</v>
      </c>
      <c r="JG530">
        <v>0</v>
      </c>
      <c r="JH530">
        <v>5</v>
      </c>
      <c r="JI530">
        <v>2273</v>
      </c>
      <c r="JJ530">
        <v>0</v>
      </c>
      <c r="JK530">
        <v>25</v>
      </c>
      <c r="JL530">
        <v>29356932.7</v>
      </c>
      <c r="JM530">
        <v>29356932.7</v>
      </c>
      <c r="JN530">
        <v>1.28418</v>
      </c>
      <c r="JO530">
        <v>2.63306</v>
      </c>
      <c r="JP530">
        <v>1.54785</v>
      </c>
      <c r="JQ530">
        <v>2.31567</v>
      </c>
      <c r="JR530">
        <v>1.64673</v>
      </c>
      <c r="JS530">
        <v>2.36938</v>
      </c>
      <c r="JT530">
        <v>33.8509</v>
      </c>
      <c r="JU530">
        <v>24.1663</v>
      </c>
      <c r="JV530">
        <v>18</v>
      </c>
      <c r="JW530">
        <v>494.962</v>
      </c>
      <c r="JX530">
        <v>394.478</v>
      </c>
      <c r="JY530">
        <v>37.9966</v>
      </c>
      <c r="JZ530">
        <v>46.0138</v>
      </c>
      <c r="KA530">
        <v>30.0049</v>
      </c>
      <c r="KB530">
        <v>45.4061</v>
      </c>
      <c r="KC530">
        <v>45.2732</v>
      </c>
      <c r="KD530">
        <v>25.8554</v>
      </c>
      <c r="KE530">
        <v>0</v>
      </c>
      <c r="KF530">
        <v>100</v>
      </c>
      <c r="KG530">
        <v>37.8886</v>
      </c>
      <c r="KH530">
        <v>576.863</v>
      </c>
      <c r="KI530">
        <v>34.6858</v>
      </c>
      <c r="KJ530">
        <v>94.0415</v>
      </c>
      <c r="KK530">
        <v>91.0153</v>
      </c>
    </row>
    <row r="531" spans="1:297">
      <c r="A531">
        <v>515</v>
      </c>
      <c r="B531">
        <v>1761415967.1</v>
      </c>
      <c r="C531">
        <v>7786.09999990463</v>
      </c>
      <c r="D531" t="s">
        <v>1477</v>
      </c>
      <c r="E531" t="s">
        <v>1478</v>
      </c>
      <c r="F531">
        <v>5</v>
      </c>
      <c r="G531" t="s">
        <v>1410</v>
      </c>
      <c r="H531" t="s">
        <v>436</v>
      </c>
      <c r="I531">
        <v>1761415958.94615</v>
      </c>
      <c r="J531">
        <f>(K531)/1000</f>
        <v>0</v>
      </c>
      <c r="K531">
        <f>IF(DP531, AN531, AH531)</f>
        <v>0</v>
      </c>
      <c r="L531">
        <f>IF(DP531, AI531, AG531)</f>
        <v>0</v>
      </c>
      <c r="M531">
        <f>DR531 - IF(AU531&gt;1, L531*DL531*100.0/(AW531), 0)</f>
        <v>0</v>
      </c>
      <c r="N531">
        <f>((T531-J531/2)*M531-L531)/(T531+J531/2)</f>
        <v>0</v>
      </c>
      <c r="O531">
        <f>N531*(DY531+DZ531)/1000.0</f>
        <v>0</v>
      </c>
      <c r="P531">
        <f>(DR531 - IF(AU531&gt;1, L531*DL531*100.0/(AW531), 0))*(DY531+DZ531)/1000.0</f>
        <v>0</v>
      </c>
      <c r="Q531">
        <f>2.0/((1/S531-1/R531)+SIGN(S531)*SQRT((1/S531-1/R531)*(1/S531-1/R531) + 4*DM531/((DM531+1)*(DM531+1))*(2*1/S531*1/R531-1/R531*1/R531)))</f>
        <v>0</v>
      </c>
      <c r="R531">
        <f>IF(LEFT(DN531,1)&lt;&gt;"0",IF(LEFT(DN531,1)="1",3.0,DO531),$D$5+$E$5*(EF531*DY531/($K$5*1000))+$F$5*(EF531*DY531/($K$5*1000))*MAX(MIN(DL531,$J$5),$I$5)*MAX(MIN(DL531,$J$5),$I$5)+$G$5*MAX(MIN(DL531,$J$5),$I$5)*(EF531*DY531/($K$5*1000))+$H$5*(EF531*DY531/($K$5*1000))*(EF531*DY531/($K$5*1000)))</f>
        <v>0</v>
      </c>
      <c r="S531">
        <f>J531*(1000-(1000*0.61365*exp(17.502*W531/(240.97+W531))/(DY531+DZ531)+DT531)/2)/(1000*0.61365*exp(17.502*W531/(240.97+W531))/(DY531+DZ531)-DT531)</f>
        <v>0</v>
      </c>
      <c r="T531">
        <f>1/((DM531+1)/(Q531/1.6)+1/(R531/1.37)) + DM531/((DM531+1)/(Q531/1.6) + DM531/(R531/1.37))</f>
        <v>0</v>
      </c>
      <c r="U531">
        <f>(DH531*DK531)</f>
        <v>0</v>
      </c>
      <c r="V531">
        <f>(EA531+(U531+2*0.95*5.67E-8*(((EA531+$B$7)+273)^4-(EA531+273)^4)-44100*J531)/(1.84*29.3*R531+8*0.95*5.67E-8*(EA531+273)^3))</f>
        <v>0</v>
      </c>
      <c r="W531">
        <f>($C$7*EB531+$D$7*EC531+$E$7*V531)</f>
        <v>0</v>
      </c>
      <c r="X531">
        <f>0.61365*exp(17.502*W531/(240.97+W531))</f>
        <v>0</v>
      </c>
      <c r="Y531">
        <f>(Z531/AA531*100)</f>
        <v>0</v>
      </c>
      <c r="Z531">
        <f>DT531*(DY531+DZ531)/1000</f>
        <v>0</v>
      </c>
      <c r="AA531">
        <f>0.61365*exp(17.502*EA531/(240.97+EA531))</f>
        <v>0</v>
      </c>
      <c r="AB531">
        <f>(X531-DT531*(DY531+DZ531)/1000)</f>
        <v>0</v>
      </c>
      <c r="AC531">
        <f>(-J531*44100)</f>
        <v>0</v>
      </c>
      <c r="AD531">
        <f>2*29.3*R531*0.92*(EA531-W531)</f>
        <v>0</v>
      </c>
      <c r="AE531">
        <f>2*0.95*5.67E-8*(((EA531+$B$7)+273)^4-(W531+273)^4)</f>
        <v>0</v>
      </c>
      <c r="AF531">
        <f>U531+AE531+AC531+AD531</f>
        <v>0</v>
      </c>
      <c r="AG531">
        <f>DX531*AU531*(DS531-DR531*(1000-AU531*DU531)/(1000-AU531*DT531))/(100*DL531)</f>
        <v>0</v>
      </c>
      <c r="AH531">
        <f>1000*DX531*AU531*(DT531-DU531)/(100*DL531*(1000-AU531*DT531))</f>
        <v>0</v>
      </c>
      <c r="AI531">
        <f>(AJ531 - AK531 - DY531*1E3/(8.314*(EA531+273.15)) * AM531/DX531 * AL531) * DX531/(100*DL531) * (1000 - DU531)/1000</f>
        <v>0</v>
      </c>
      <c r="AJ531">
        <v>569.775762636531</v>
      </c>
      <c r="AK531">
        <v>543.720351515152</v>
      </c>
      <c r="AL531">
        <v>3.21314057364515</v>
      </c>
      <c r="AM531">
        <v>65.0585855689231</v>
      </c>
      <c r="AN531">
        <f>(AP531 - AO531 + DY531*1E3/(8.314*(EA531+273.15)) * AR531/DX531 * AQ531) * DX531/(100*DL531) * 1000/(1000 - AP531)</f>
        <v>0</v>
      </c>
      <c r="AO531">
        <v>25.0359061194062</v>
      </c>
      <c r="AP531">
        <v>34.1890248484848</v>
      </c>
      <c r="AQ531">
        <v>-0.0231361450337415</v>
      </c>
      <c r="AR531">
        <v>110.688087326867</v>
      </c>
      <c r="AS531">
        <v>0</v>
      </c>
      <c r="AT531">
        <v>0</v>
      </c>
      <c r="AU531">
        <f>IF(AS531*$H$13&gt;=AW531,1.0,(AW531/(AW531-AS531*$H$13)))</f>
        <v>0</v>
      </c>
      <c r="AV531">
        <f>(AU531-1)*100</f>
        <v>0</v>
      </c>
      <c r="AW531">
        <f>MAX(0,($B$13+$C$13*EF531)/(1+$D$13*EF531)*DY531/(EA531+273)*$E$13)</f>
        <v>0</v>
      </c>
      <c r="AX531" t="s">
        <v>437</v>
      </c>
      <c r="AY531" t="s">
        <v>437</v>
      </c>
      <c r="AZ531">
        <v>0</v>
      </c>
      <c r="BA531">
        <v>0</v>
      </c>
      <c r="BB531">
        <f>1-AZ531/BA531</f>
        <v>0</v>
      </c>
      <c r="BC531">
        <v>0</v>
      </c>
      <c r="BD531" t="s">
        <v>437</v>
      </c>
      <c r="BE531" t="s">
        <v>437</v>
      </c>
      <c r="BF531">
        <v>0</v>
      </c>
      <c r="BG531">
        <v>0</v>
      </c>
      <c r="BH531">
        <f>1-BF531/BG531</f>
        <v>0</v>
      </c>
      <c r="BI531">
        <v>0.5</v>
      </c>
      <c r="BJ531">
        <f>DI531</f>
        <v>0</v>
      </c>
      <c r="BK531">
        <f>L531</f>
        <v>0</v>
      </c>
      <c r="BL531">
        <f>BH531*BI531*BJ531</f>
        <v>0</v>
      </c>
      <c r="BM531">
        <f>(BK531-BC531)/BJ531</f>
        <v>0</v>
      </c>
      <c r="BN531">
        <f>(BA531-BG531)/BG531</f>
        <v>0</v>
      </c>
      <c r="BO531">
        <f>AZ531/(BB531+AZ531/BG531)</f>
        <v>0</v>
      </c>
      <c r="BP531" t="s">
        <v>437</v>
      </c>
      <c r="BQ531">
        <v>0</v>
      </c>
      <c r="BR531">
        <f>IF(BQ531&lt;&gt;0, BQ531, BO531)</f>
        <v>0</v>
      </c>
      <c r="BS531">
        <f>1-BR531/BG531</f>
        <v>0</v>
      </c>
      <c r="BT531">
        <f>(BG531-BF531)/(BG531-BR531)</f>
        <v>0</v>
      </c>
      <c r="BU531">
        <f>(BA531-BG531)/(BA531-BR531)</f>
        <v>0</v>
      </c>
      <c r="BV531">
        <f>(BG531-BF531)/(BG531-AZ531)</f>
        <v>0</v>
      </c>
      <c r="BW531">
        <f>(BA531-BG531)/(BA531-AZ531)</f>
        <v>0</v>
      </c>
      <c r="BX531">
        <f>(BT531*BR531/BF531)</f>
        <v>0</v>
      </c>
      <c r="BY531">
        <f>(1-BX531)</f>
        <v>0</v>
      </c>
      <c r="DH531">
        <f>$B$11*EG531+$C$11*EH531+$F$11*ES531*(1-EV531)</f>
        <v>0</v>
      </c>
      <c r="DI531">
        <f>DH531*DJ531</f>
        <v>0</v>
      </c>
      <c r="DJ531">
        <f>($B$11*$D$9+$C$11*$D$9+$F$11*((FF531+EX531)/MAX(FF531+EX531+FG531, 0.1)*$I$9+FG531/MAX(FF531+EX531+FG531, 0.1)*$J$9))/($B$11+$C$11+$F$11)</f>
        <v>0</v>
      </c>
      <c r="DK531">
        <f>($B$11*$K$9+$C$11*$K$9+$F$11*((FF531+EX531)/MAX(FF531+EX531+FG531, 0.1)*$P$9+FG531/MAX(FF531+EX531+FG531, 0.1)*$Q$9))/($B$11+$C$11+$F$11)</f>
        <v>0</v>
      </c>
      <c r="DL531">
        <v>6</v>
      </c>
      <c r="DM531">
        <v>0.5</v>
      </c>
      <c r="DN531" t="s">
        <v>438</v>
      </c>
      <c r="DO531">
        <v>2</v>
      </c>
      <c r="DP531" t="b">
        <v>1</v>
      </c>
      <c r="DQ531">
        <v>1761415958.94615</v>
      </c>
      <c r="DR531">
        <v>502.362461538462</v>
      </c>
      <c r="DS531">
        <v>539.918384615385</v>
      </c>
      <c r="DT531">
        <v>34.3451923076923</v>
      </c>
      <c r="DU531">
        <v>25.0405</v>
      </c>
      <c r="DV531">
        <v>501.265307692308</v>
      </c>
      <c r="DW531">
        <v>34.0299923076923</v>
      </c>
      <c r="DX531">
        <v>499.980076923077</v>
      </c>
      <c r="DY531">
        <v>90.2766538461538</v>
      </c>
      <c r="DZ531">
        <v>0.0383799769230769</v>
      </c>
      <c r="EA531">
        <v>43.2298076923077</v>
      </c>
      <c r="EB531">
        <v>42.2463307692308</v>
      </c>
      <c r="EC531">
        <v>999.9</v>
      </c>
      <c r="ED531">
        <v>0</v>
      </c>
      <c r="EE531">
        <v>0</v>
      </c>
      <c r="EF531">
        <v>9991.10538461538</v>
      </c>
      <c r="EG531">
        <v>0</v>
      </c>
      <c r="EH531">
        <v>1201.31846153846</v>
      </c>
      <c r="EI531">
        <v>-37.5557923076923</v>
      </c>
      <c r="EJ531">
        <v>520.228307692308</v>
      </c>
      <c r="EK531">
        <v>553.785307692308</v>
      </c>
      <c r="EL531">
        <v>9.30468538461539</v>
      </c>
      <c r="EM531">
        <v>539.918384615385</v>
      </c>
      <c r="EN531">
        <v>25.0405</v>
      </c>
      <c r="EO531">
        <v>3.10056769230769</v>
      </c>
      <c r="EP531">
        <v>2.26057230769231</v>
      </c>
      <c r="EQ531">
        <v>24.5780230769231</v>
      </c>
      <c r="ER531">
        <v>19.3981692307692</v>
      </c>
      <c r="ES531">
        <v>1199.99461538462</v>
      </c>
      <c r="ET531">
        <v>0.967008153846154</v>
      </c>
      <c r="EU531">
        <v>0.0329917</v>
      </c>
      <c r="EV531">
        <v>0</v>
      </c>
      <c r="EW531">
        <v>1331.18769230769</v>
      </c>
      <c r="EX531">
        <v>5.00059</v>
      </c>
      <c r="EY531">
        <v>16700.9461538462</v>
      </c>
      <c r="EZ531">
        <v>10358.7</v>
      </c>
      <c r="FA531">
        <v>55.2496923076923</v>
      </c>
      <c r="FB531">
        <v>56.8459230769231</v>
      </c>
      <c r="FC531">
        <v>55.3507692307692</v>
      </c>
      <c r="FD531">
        <v>56.5863076923077</v>
      </c>
      <c r="FE531">
        <v>56.5093846153846</v>
      </c>
      <c r="FF531">
        <v>1155.56692307692</v>
      </c>
      <c r="FG531">
        <v>39.4246153846154</v>
      </c>
      <c r="FH531">
        <v>0</v>
      </c>
      <c r="FI531">
        <v>1761415927.3</v>
      </c>
      <c r="FJ531">
        <v>0</v>
      </c>
      <c r="FK531">
        <v>1331.32884615385</v>
      </c>
      <c r="FL531">
        <v>13.8136752236253</v>
      </c>
      <c r="FM531">
        <v>199.51111134708</v>
      </c>
      <c r="FN531">
        <v>16703.35</v>
      </c>
      <c r="FO531">
        <v>15</v>
      </c>
      <c r="FP531">
        <v>0</v>
      </c>
      <c r="FQ531" t="s">
        <v>439</v>
      </c>
      <c r="FR531">
        <v>0</v>
      </c>
      <c r="FS531">
        <v>0</v>
      </c>
      <c r="FT531">
        <v>0</v>
      </c>
      <c r="FU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-37.139295</v>
      </c>
      <c r="GD531">
        <v>-7.31233533834591</v>
      </c>
      <c r="GE531">
        <v>0.944967541492829</v>
      </c>
      <c r="GF531">
        <v>0</v>
      </c>
      <c r="GG531">
        <v>1330.08029411765</v>
      </c>
      <c r="GH531">
        <v>17.912757826374</v>
      </c>
      <c r="GI531">
        <v>1.79901522946522</v>
      </c>
      <c r="GJ531">
        <v>-1</v>
      </c>
      <c r="GK531">
        <v>9.372537</v>
      </c>
      <c r="GL531">
        <v>-1.21329924812032</v>
      </c>
      <c r="GM531">
        <v>0.116626672082333</v>
      </c>
      <c r="GN531">
        <v>0</v>
      </c>
      <c r="GO531">
        <v>0</v>
      </c>
      <c r="GP531">
        <v>2</v>
      </c>
      <c r="GQ531" t="s">
        <v>473</v>
      </c>
      <c r="GR531">
        <v>3.12881</v>
      </c>
      <c r="GS531">
        <v>2.71684</v>
      </c>
      <c r="GT531">
        <v>0.102111</v>
      </c>
      <c r="GU531">
        <v>0.107868</v>
      </c>
      <c r="GV531">
        <v>0.127499</v>
      </c>
      <c r="GW531">
        <v>0.102533</v>
      </c>
      <c r="GX531">
        <v>32714.1</v>
      </c>
      <c r="GY531">
        <v>34484.2</v>
      </c>
      <c r="GZ531">
        <v>33057.1</v>
      </c>
      <c r="HA531">
        <v>35092</v>
      </c>
      <c r="HB531">
        <v>41067.2</v>
      </c>
      <c r="HC531">
        <v>45358.7</v>
      </c>
      <c r="HD531">
        <v>51834.4</v>
      </c>
      <c r="HE531">
        <v>56222.8</v>
      </c>
      <c r="HF531">
        <v>1.75042</v>
      </c>
      <c r="HG531">
        <v>1.60802</v>
      </c>
      <c r="HH531">
        <v>-0.0336617</v>
      </c>
      <c r="HI531">
        <v>0</v>
      </c>
      <c r="HJ531">
        <v>42.7795</v>
      </c>
      <c r="HK531">
        <v>999.9</v>
      </c>
      <c r="HL531">
        <v>55.604</v>
      </c>
      <c r="HM531">
        <v>30.001</v>
      </c>
      <c r="HN531">
        <v>26.2451</v>
      </c>
      <c r="HO531">
        <v>60.6452</v>
      </c>
      <c r="HP531">
        <v>42.4479</v>
      </c>
      <c r="HQ531">
        <v>1</v>
      </c>
      <c r="HR531">
        <v>1.63611</v>
      </c>
      <c r="HS531">
        <v>5.49399</v>
      </c>
      <c r="HT531">
        <v>20.0432</v>
      </c>
      <c r="HU531">
        <v>5.18719</v>
      </c>
      <c r="HV531">
        <v>12.0155</v>
      </c>
      <c r="HW531">
        <v>4.97115</v>
      </c>
      <c r="HX531">
        <v>3.29495</v>
      </c>
      <c r="HY531">
        <v>9999</v>
      </c>
      <c r="HZ531">
        <v>9999</v>
      </c>
      <c r="IA531">
        <v>999.9</v>
      </c>
      <c r="IB531">
        <v>9999</v>
      </c>
      <c r="IC531">
        <v>1.86325</v>
      </c>
      <c r="ID531">
        <v>1.86812</v>
      </c>
      <c r="IE531">
        <v>1.86783</v>
      </c>
      <c r="IF531">
        <v>1.86905</v>
      </c>
      <c r="IG531">
        <v>1.86981</v>
      </c>
      <c r="IH531">
        <v>1.86591</v>
      </c>
      <c r="II531">
        <v>1.86699</v>
      </c>
      <c r="IJ531">
        <v>1.86844</v>
      </c>
      <c r="IK531">
        <v>5</v>
      </c>
      <c r="IL531">
        <v>0</v>
      </c>
      <c r="IM531">
        <v>0</v>
      </c>
      <c r="IN531">
        <v>0</v>
      </c>
      <c r="IO531" t="s">
        <v>441</v>
      </c>
      <c r="IP531" t="s">
        <v>442</v>
      </c>
      <c r="IQ531" t="s">
        <v>443</v>
      </c>
      <c r="IR531" t="s">
        <v>443</v>
      </c>
      <c r="IS531" t="s">
        <v>443</v>
      </c>
      <c r="IT531" t="s">
        <v>443</v>
      </c>
      <c r="IU531">
        <v>0</v>
      </c>
      <c r="IV531">
        <v>100</v>
      </c>
      <c r="IW531">
        <v>100</v>
      </c>
      <c r="IX531">
        <v>1.097</v>
      </c>
      <c r="IY531">
        <v>0.3152</v>
      </c>
      <c r="IZ531">
        <v>1.09748391826392</v>
      </c>
      <c r="JA531">
        <v>0</v>
      </c>
      <c r="JB531">
        <v>0</v>
      </c>
      <c r="JC531">
        <v>0</v>
      </c>
      <c r="JD531">
        <v>0.315191680746845</v>
      </c>
      <c r="JE531">
        <v>0</v>
      </c>
      <c r="JF531">
        <v>0</v>
      </c>
      <c r="JG531">
        <v>0</v>
      </c>
      <c r="JH531">
        <v>5</v>
      </c>
      <c r="JI531">
        <v>2273</v>
      </c>
      <c r="JJ531">
        <v>0</v>
      </c>
      <c r="JK531">
        <v>25</v>
      </c>
      <c r="JL531">
        <v>29356932.8</v>
      </c>
      <c r="JM531">
        <v>29356932.8</v>
      </c>
      <c r="JN531">
        <v>1.31836</v>
      </c>
      <c r="JO531">
        <v>2.63428</v>
      </c>
      <c r="JP531">
        <v>1.54785</v>
      </c>
      <c r="JQ531">
        <v>2.31567</v>
      </c>
      <c r="JR531">
        <v>1.64673</v>
      </c>
      <c r="JS531">
        <v>2.25342</v>
      </c>
      <c r="JT531">
        <v>33.8509</v>
      </c>
      <c r="JU531">
        <v>24.1575</v>
      </c>
      <c r="JV531">
        <v>18</v>
      </c>
      <c r="JW531">
        <v>494.963</v>
      </c>
      <c r="JX531">
        <v>394.757</v>
      </c>
      <c r="JY531">
        <v>37.7301</v>
      </c>
      <c r="JZ531">
        <v>46.0468</v>
      </c>
      <c r="KA531">
        <v>30.005</v>
      </c>
      <c r="KB531">
        <v>45.4367</v>
      </c>
      <c r="KC531">
        <v>45.3047</v>
      </c>
      <c r="KD531">
        <v>26.4679</v>
      </c>
      <c r="KE531">
        <v>0</v>
      </c>
      <c r="KF531">
        <v>100</v>
      </c>
      <c r="KG531">
        <v>37.6385</v>
      </c>
      <c r="KH531">
        <v>590.476</v>
      </c>
      <c r="KI531">
        <v>34.6858</v>
      </c>
      <c r="KJ531">
        <v>94.0354</v>
      </c>
      <c r="KK531">
        <v>91.0072</v>
      </c>
    </row>
    <row r="532" spans="1:297">
      <c r="A532">
        <v>516</v>
      </c>
      <c r="B532">
        <v>1761415972.1</v>
      </c>
      <c r="C532">
        <v>7791.09999990463</v>
      </c>
      <c r="D532" t="s">
        <v>1479</v>
      </c>
      <c r="E532" t="s">
        <v>1480</v>
      </c>
      <c r="F532">
        <v>5</v>
      </c>
      <c r="G532" t="s">
        <v>1410</v>
      </c>
      <c r="H532" t="s">
        <v>436</v>
      </c>
      <c r="I532">
        <v>1761415963.94615</v>
      </c>
      <c r="J532">
        <f>(K532)/1000</f>
        <v>0</v>
      </c>
      <c r="K532">
        <f>IF(DP532, AN532, AH532)</f>
        <v>0</v>
      </c>
      <c r="L532">
        <f>IF(DP532, AI532, AG532)</f>
        <v>0</v>
      </c>
      <c r="M532">
        <f>DR532 - IF(AU532&gt;1, L532*DL532*100.0/(AW532), 0)</f>
        <v>0</v>
      </c>
      <c r="N532">
        <f>((T532-J532/2)*M532-L532)/(T532+J532/2)</f>
        <v>0</v>
      </c>
      <c r="O532">
        <f>N532*(DY532+DZ532)/1000.0</f>
        <v>0</v>
      </c>
      <c r="P532">
        <f>(DR532 - IF(AU532&gt;1, L532*DL532*100.0/(AW532), 0))*(DY532+DZ532)/1000.0</f>
        <v>0</v>
      </c>
      <c r="Q532">
        <f>2.0/((1/S532-1/R532)+SIGN(S532)*SQRT((1/S532-1/R532)*(1/S532-1/R532) + 4*DM532/((DM532+1)*(DM532+1))*(2*1/S532*1/R532-1/R532*1/R532)))</f>
        <v>0</v>
      </c>
      <c r="R532">
        <f>IF(LEFT(DN532,1)&lt;&gt;"0",IF(LEFT(DN532,1)="1",3.0,DO532),$D$5+$E$5*(EF532*DY532/($K$5*1000))+$F$5*(EF532*DY532/($K$5*1000))*MAX(MIN(DL532,$J$5),$I$5)*MAX(MIN(DL532,$J$5),$I$5)+$G$5*MAX(MIN(DL532,$J$5),$I$5)*(EF532*DY532/($K$5*1000))+$H$5*(EF532*DY532/($K$5*1000))*(EF532*DY532/($K$5*1000)))</f>
        <v>0</v>
      </c>
      <c r="S532">
        <f>J532*(1000-(1000*0.61365*exp(17.502*W532/(240.97+W532))/(DY532+DZ532)+DT532)/2)/(1000*0.61365*exp(17.502*W532/(240.97+W532))/(DY532+DZ532)-DT532)</f>
        <v>0</v>
      </c>
      <c r="T532">
        <f>1/((DM532+1)/(Q532/1.6)+1/(R532/1.37)) + DM532/((DM532+1)/(Q532/1.6) + DM532/(R532/1.37))</f>
        <v>0</v>
      </c>
      <c r="U532">
        <f>(DH532*DK532)</f>
        <v>0</v>
      </c>
      <c r="V532">
        <f>(EA532+(U532+2*0.95*5.67E-8*(((EA532+$B$7)+273)^4-(EA532+273)^4)-44100*J532)/(1.84*29.3*R532+8*0.95*5.67E-8*(EA532+273)^3))</f>
        <v>0</v>
      </c>
      <c r="W532">
        <f>($C$7*EB532+$D$7*EC532+$E$7*V532)</f>
        <v>0</v>
      </c>
      <c r="X532">
        <f>0.61365*exp(17.502*W532/(240.97+W532))</f>
        <v>0</v>
      </c>
      <c r="Y532">
        <f>(Z532/AA532*100)</f>
        <v>0</v>
      </c>
      <c r="Z532">
        <f>DT532*(DY532+DZ532)/1000</f>
        <v>0</v>
      </c>
      <c r="AA532">
        <f>0.61365*exp(17.502*EA532/(240.97+EA532))</f>
        <v>0</v>
      </c>
      <c r="AB532">
        <f>(X532-DT532*(DY532+DZ532)/1000)</f>
        <v>0</v>
      </c>
      <c r="AC532">
        <f>(-J532*44100)</f>
        <v>0</v>
      </c>
      <c r="AD532">
        <f>2*29.3*R532*0.92*(EA532-W532)</f>
        <v>0</v>
      </c>
      <c r="AE532">
        <f>2*0.95*5.67E-8*(((EA532+$B$7)+273)^4-(W532+273)^4)</f>
        <v>0</v>
      </c>
      <c r="AF532">
        <f>U532+AE532+AC532+AD532</f>
        <v>0</v>
      </c>
      <c r="AG532">
        <f>DX532*AU532*(DS532-DR532*(1000-AU532*DU532)/(1000-AU532*DT532))/(100*DL532)</f>
        <v>0</v>
      </c>
      <c r="AH532">
        <f>1000*DX532*AU532*(DT532-DU532)/(100*DL532*(1000-AU532*DT532))</f>
        <v>0</v>
      </c>
      <c r="AI532">
        <f>(AJ532 - AK532 - DY532*1E3/(8.314*(EA532+273.15)) * AM532/DX532 * AL532) * DX532/(100*DL532) * (1000 - DU532)/1000</f>
        <v>0</v>
      </c>
      <c r="AJ532">
        <v>588.364471355878</v>
      </c>
      <c r="AK532">
        <v>561.1972</v>
      </c>
      <c r="AL532">
        <v>3.53002752770636</v>
      </c>
      <c r="AM532">
        <v>65.0585855689231</v>
      </c>
      <c r="AN532">
        <f>(AP532 - AO532 + DY532*1E3/(8.314*(EA532+273.15)) * AR532/DX532 * AQ532) * DX532/(100*DL532) * 1000/(1000 - AP532)</f>
        <v>0</v>
      </c>
      <c r="AO532">
        <v>25.0349897309446</v>
      </c>
      <c r="AP532">
        <v>34.0772321212121</v>
      </c>
      <c r="AQ532">
        <v>-0.0226971473539548</v>
      </c>
      <c r="AR532">
        <v>110.688087326867</v>
      </c>
      <c r="AS532">
        <v>0</v>
      </c>
      <c r="AT532">
        <v>0</v>
      </c>
      <c r="AU532">
        <f>IF(AS532*$H$13&gt;=AW532,1.0,(AW532/(AW532-AS532*$H$13)))</f>
        <v>0</v>
      </c>
      <c r="AV532">
        <f>(AU532-1)*100</f>
        <v>0</v>
      </c>
      <c r="AW532">
        <f>MAX(0,($B$13+$C$13*EF532)/(1+$D$13*EF532)*DY532/(EA532+273)*$E$13)</f>
        <v>0</v>
      </c>
      <c r="AX532" t="s">
        <v>437</v>
      </c>
      <c r="AY532" t="s">
        <v>437</v>
      </c>
      <c r="AZ532">
        <v>0</v>
      </c>
      <c r="BA532">
        <v>0</v>
      </c>
      <c r="BB532">
        <f>1-AZ532/BA532</f>
        <v>0</v>
      </c>
      <c r="BC532">
        <v>0</v>
      </c>
      <c r="BD532" t="s">
        <v>437</v>
      </c>
      <c r="BE532" t="s">
        <v>437</v>
      </c>
      <c r="BF532">
        <v>0</v>
      </c>
      <c r="BG532">
        <v>0</v>
      </c>
      <c r="BH532">
        <f>1-BF532/BG532</f>
        <v>0</v>
      </c>
      <c r="BI532">
        <v>0.5</v>
      </c>
      <c r="BJ532">
        <f>DI532</f>
        <v>0</v>
      </c>
      <c r="BK532">
        <f>L532</f>
        <v>0</v>
      </c>
      <c r="BL532">
        <f>BH532*BI532*BJ532</f>
        <v>0</v>
      </c>
      <c r="BM532">
        <f>(BK532-BC532)/BJ532</f>
        <v>0</v>
      </c>
      <c r="BN532">
        <f>(BA532-BG532)/BG532</f>
        <v>0</v>
      </c>
      <c r="BO532">
        <f>AZ532/(BB532+AZ532/BG532)</f>
        <v>0</v>
      </c>
      <c r="BP532" t="s">
        <v>437</v>
      </c>
      <c r="BQ532">
        <v>0</v>
      </c>
      <c r="BR532">
        <f>IF(BQ532&lt;&gt;0, BQ532, BO532)</f>
        <v>0</v>
      </c>
      <c r="BS532">
        <f>1-BR532/BG532</f>
        <v>0</v>
      </c>
      <c r="BT532">
        <f>(BG532-BF532)/(BG532-BR532)</f>
        <v>0</v>
      </c>
      <c r="BU532">
        <f>(BA532-BG532)/(BA532-BR532)</f>
        <v>0</v>
      </c>
      <c r="BV532">
        <f>(BG532-BF532)/(BG532-AZ532)</f>
        <v>0</v>
      </c>
      <c r="BW532">
        <f>(BA532-BG532)/(BA532-AZ532)</f>
        <v>0</v>
      </c>
      <c r="BX532">
        <f>(BT532*BR532/BF532)</f>
        <v>0</v>
      </c>
      <c r="BY532">
        <f>(1-BX532)</f>
        <v>0</v>
      </c>
      <c r="DH532">
        <f>$B$11*EG532+$C$11*EH532+$F$11*ES532*(1-EV532)</f>
        <v>0</v>
      </c>
      <c r="DI532">
        <f>DH532*DJ532</f>
        <v>0</v>
      </c>
      <c r="DJ532">
        <f>($B$11*$D$9+$C$11*$D$9+$F$11*((FF532+EX532)/MAX(FF532+EX532+FG532, 0.1)*$I$9+FG532/MAX(FF532+EX532+FG532, 0.1)*$J$9))/($B$11+$C$11+$F$11)</f>
        <v>0</v>
      </c>
      <c r="DK532">
        <f>($B$11*$K$9+$C$11*$K$9+$F$11*((FF532+EX532)/MAX(FF532+EX532+FG532, 0.1)*$P$9+FG532/MAX(FF532+EX532+FG532, 0.1)*$Q$9))/($B$11+$C$11+$F$11)</f>
        <v>0</v>
      </c>
      <c r="DL532">
        <v>6</v>
      </c>
      <c r="DM532">
        <v>0.5</v>
      </c>
      <c r="DN532" t="s">
        <v>438</v>
      </c>
      <c r="DO532">
        <v>2</v>
      </c>
      <c r="DP532" t="b">
        <v>1</v>
      </c>
      <c r="DQ532">
        <v>1761415963.94615</v>
      </c>
      <c r="DR532">
        <v>518.481615384615</v>
      </c>
      <c r="DS532">
        <v>557.156384615385</v>
      </c>
      <c r="DT532">
        <v>34.2367692307692</v>
      </c>
      <c r="DU532">
        <v>25.0377384615385</v>
      </c>
      <c r="DV532">
        <v>517.384307692308</v>
      </c>
      <c r="DW532">
        <v>33.9215692307692</v>
      </c>
      <c r="DX532">
        <v>499.988230769231</v>
      </c>
      <c r="DY532">
        <v>90.2756461538462</v>
      </c>
      <c r="DZ532">
        <v>0.0386591384615385</v>
      </c>
      <c r="EA532">
        <v>43.2134384615385</v>
      </c>
      <c r="EB532">
        <v>42.2475615384615</v>
      </c>
      <c r="EC532">
        <v>999.9</v>
      </c>
      <c r="ED532">
        <v>0</v>
      </c>
      <c r="EE532">
        <v>0</v>
      </c>
      <c r="EF532">
        <v>9990.72076923077</v>
      </c>
      <c r="EG532">
        <v>0</v>
      </c>
      <c r="EH532">
        <v>1201.13384615385</v>
      </c>
      <c r="EI532">
        <v>-38.6747153846154</v>
      </c>
      <c r="EJ532">
        <v>536.860384615385</v>
      </c>
      <c r="EK532">
        <v>571.464461538461</v>
      </c>
      <c r="EL532">
        <v>9.19903153846154</v>
      </c>
      <c r="EM532">
        <v>557.156384615385</v>
      </c>
      <c r="EN532">
        <v>25.0377384615385</v>
      </c>
      <c r="EO532">
        <v>3.09074692307692</v>
      </c>
      <c r="EP532">
        <v>2.26029769230769</v>
      </c>
      <c r="EQ532">
        <v>24.5249769230769</v>
      </c>
      <c r="ER532">
        <v>19.3962153846154</v>
      </c>
      <c r="ES532">
        <v>1199.97384615385</v>
      </c>
      <c r="ET532">
        <v>0.967008153846154</v>
      </c>
      <c r="EU532">
        <v>0.0329916846153846</v>
      </c>
      <c r="EV532">
        <v>0</v>
      </c>
      <c r="EW532">
        <v>1332.11846153846</v>
      </c>
      <c r="EX532">
        <v>5.00059</v>
      </c>
      <c r="EY532">
        <v>16715.8153846154</v>
      </c>
      <c r="EZ532">
        <v>10358.5230769231</v>
      </c>
      <c r="FA532">
        <v>55.2881538461538</v>
      </c>
      <c r="FB532">
        <v>56.8843846153846</v>
      </c>
      <c r="FC532">
        <v>55.3844615384615</v>
      </c>
      <c r="FD532">
        <v>56.6247692307692</v>
      </c>
      <c r="FE532">
        <v>56.5381538461538</v>
      </c>
      <c r="FF532">
        <v>1155.54923076923</v>
      </c>
      <c r="FG532">
        <v>39.4215384615385</v>
      </c>
      <c r="FH532">
        <v>0</v>
      </c>
      <c r="FI532">
        <v>1761415932.7</v>
      </c>
      <c r="FJ532">
        <v>0</v>
      </c>
      <c r="FK532">
        <v>1332.356</v>
      </c>
      <c r="FL532">
        <v>8.27769230176111</v>
      </c>
      <c r="FM532">
        <v>143.392307816425</v>
      </c>
      <c r="FN532">
        <v>16719.74</v>
      </c>
      <c r="FO532">
        <v>15</v>
      </c>
      <c r="FP532">
        <v>0</v>
      </c>
      <c r="FQ532" t="s">
        <v>439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-37.9325</v>
      </c>
      <c r="GD532">
        <v>-11.0139662337663</v>
      </c>
      <c r="GE532">
        <v>1.30862641873436</v>
      </c>
      <c r="GF532">
        <v>0</v>
      </c>
      <c r="GG532">
        <v>1331.33352941176</v>
      </c>
      <c r="GH532">
        <v>12.527119937542</v>
      </c>
      <c r="GI532">
        <v>1.27281966365774</v>
      </c>
      <c r="GJ532">
        <v>-1</v>
      </c>
      <c r="GK532">
        <v>9.27971476190476</v>
      </c>
      <c r="GL532">
        <v>-1.25563558441557</v>
      </c>
      <c r="GM532">
        <v>0.126746403297107</v>
      </c>
      <c r="GN532">
        <v>0</v>
      </c>
      <c r="GO532">
        <v>0</v>
      </c>
      <c r="GP532">
        <v>2</v>
      </c>
      <c r="GQ532" t="s">
        <v>473</v>
      </c>
      <c r="GR532">
        <v>3.12871</v>
      </c>
      <c r="GS532">
        <v>2.71719</v>
      </c>
      <c r="GT532">
        <v>0.104517</v>
      </c>
      <c r="GU532">
        <v>0.110142</v>
      </c>
      <c r="GV532">
        <v>0.127187</v>
      </c>
      <c r="GW532">
        <v>0.10252</v>
      </c>
      <c r="GX532">
        <v>32624.3</v>
      </c>
      <c r="GY532">
        <v>34393.6</v>
      </c>
      <c r="GZ532">
        <v>33055.2</v>
      </c>
      <c r="HA532">
        <v>35089.5</v>
      </c>
      <c r="HB532">
        <v>41079.4</v>
      </c>
      <c r="HC532">
        <v>45357</v>
      </c>
      <c r="HD532">
        <v>51831.5</v>
      </c>
      <c r="HE532">
        <v>56219.5</v>
      </c>
      <c r="HF532">
        <v>1.74983</v>
      </c>
      <c r="HG532">
        <v>1.60777</v>
      </c>
      <c r="HH532">
        <v>-0.0338778</v>
      </c>
      <c r="HI532">
        <v>0</v>
      </c>
      <c r="HJ532">
        <v>42.7928</v>
      </c>
      <c r="HK532">
        <v>999.9</v>
      </c>
      <c r="HL532">
        <v>55.579</v>
      </c>
      <c r="HM532">
        <v>30.001</v>
      </c>
      <c r="HN532">
        <v>26.2325</v>
      </c>
      <c r="HO532">
        <v>60.6552</v>
      </c>
      <c r="HP532">
        <v>42.6482</v>
      </c>
      <c r="HQ532">
        <v>1</v>
      </c>
      <c r="HR532">
        <v>1.64103</v>
      </c>
      <c r="HS532">
        <v>5.69755</v>
      </c>
      <c r="HT532">
        <v>20.0374</v>
      </c>
      <c r="HU532">
        <v>5.18734</v>
      </c>
      <c r="HV532">
        <v>12.0147</v>
      </c>
      <c r="HW532">
        <v>4.9712</v>
      </c>
      <c r="HX532">
        <v>3.29497</v>
      </c>
      <c r="HY532">
        <v>9999</v>
      </c>
      <c r="HZ532">
        <v>9999</v>
      </c>
      <c r="IA532">
        <v>999.9</v>
      </c>
      <c r="IB532">
        <v>9999</v>
      </c>
      <c r="IC532">
        <v>1.86325</v>
      </c>
      <c r="ID532">
        <v>1.86813</v>
      </c>
      <c r="IE532">
        <v>1.86783</v>
      </c>
      <c r="IF532">
        <v>1.86905</v>
      </c>
      <c r="IG532">
        <v>1.86982</v>
      </c>
      <c r="IH532">
        <v>1.86591</v>
      </c>
      <c r="II532">
        <v>1.86697</v>
      </c>
      <c r="IJ532">
        <v>1.86843</v>
      </c>
      <c r="IK532">
        <v>5</v>
      </c>
      <c r="IL532">
        <v>0</v>
      </c>
      <c r="IM532">
        <v>0</v>
      </c>
      <c r="IN532">
        <v>0</v>
      </c>
      <c r="IO532" t="s">
        <v>441</v>
      </c>
      <c r="IP532" t="s">
        <v>442</v>
      </c>
      <c r="IQ532" t="s">
        <v>443</v>
      </c>
      <c r="IR532" t="s">
        <v>443</v>
      </c>
      <c r="IS532" t="s">
        <v>443</v>
      </c>
      <c r="IT532" t="s">
        <v>443</v>
      </c>
      <c r="IU532">
        <v>0</v>
      </c>
      <c r="IV532">
        <v>100</v>
      </c>
      <c r="IW532">
        <v>100</v>
      </c>
      <c r="IX532">
        <v>1.097</v>
      </c>
      <c r="IY532">
        <v>0.3151</v>
      </c>
      <c r="IZ532">
        <v>1.09748391826392</v>
      </c>
      <c r="JA532">
        <v>0</v>
      </c>
      <c r="JB532">
        <v>0</v>
      </c>
      <c r="JC532">
        <v>0</v>
      </c>
      <c r="JD532">
        <v>0.315191680746845</v>
      </c>
      <c r="JE532">
        <v>0</v>
      </c>
      <c r="JF532">
        <v>0</v>
      </c>
      <c r="JG532">
        <v>0</v>
      </c>
      <c r="JH532">
        <v>5</v>
      </c>
      <c r="JI532">
        <v>2273</v>
      </c>
      <c r="JJ532">
        <v>0</v>
      </c>
      <c r="JK532">
        <v>25</v>
      </c>
      <c r="JL532">
        <v>29356932.9</v>
      </c>
      <c r="JM532">
        <v>29356932.9</v>
      </c>
      <c r="JN532">
        <v>1.34888</v>
      </c>
      <c r="JO532">
        <v>2.62329</v>
      </c>
      <c r="JP532">
        <v>1.54785</v>
      </c>
      <c r="JQ532">
        <v>2.31689</v>
      </c>
      <c r="JR532">
        <v>1.64551</v>
      </c>
      <c r="JS532">
        <v>2.37915</v>
      </c>
      <c r="JT532">
        <v>33.8509</v>
      </c>
      <c r="JU532">
        <v>24.1663</v>
      </c>
      <c r="JV532">
        <v>18</v>
      </c>
      <c r="JW532">
        <v>494.726</v>
      </c>
      <c r="JX532">
        <v>394.752</v>
      </c>
      <c r="JY532">
        <v>37.4811</v>
      </c>
      <c r="JZ532">
        <v>46.0811</v>
      </c>
      <c r="KA532">
        <v>30.0049</v>
      </c>
      <c r="KB532">
        <v>45.4662</v>
      </c>
      <c r="KC532">
        <v>45.3338</v>
      </c>
      <c r="KD532">
        <v>27.0189</v>
      </c>
      <c r="KE532">
        <v>0</v>
      </c>
      <c r="KF532">
        <v>100</v>
      </c>
      <c r="KG532">
        <v>37.3938</v>
      </c>
      <c r="KH532">
        <v>610.824</v>
      </c>
      <c r="KI532">
        <v>34.6858</v>
      </c>
      <c r="KJ532">
        <v>94.0302</v>
      </c>
      <c r="KK532">
        <v>91.0015</v>
      </c>
    </row>
    <row r="533" spans="1:297">
      <c r="A533">
        <v>517</v>
      </c>
      <c r="B533">
        <v>1761415976.1</v>
      </c>
      <c r="C533">
        <v>7795.09999990463</v>
      </c>
      <c r="D533" t="s">
        <v>1481</v>
      </c>
      <c r="E533" t="s">
        <v>1482</v>
      </c>
      <c r="F533">
        <v>5</v>
      </c>
      <c r="G533" t="s">
        <v>1410</v>
      </c>
      <c r="H533" t="s">
        <v>436</v>
      </c>
      <c r="I533">
        <v>1761415968.35</v>
      </c>
      <c r="J533">
        <f>(K533)/1000</f>
        <v>0</v>
      </c>
      <c r="K533">
        <f>IF(DP533, AN533, AH533)</f>
        <v>0</v>
      </c>
      <c r="L533">
        <f>IF(DP533, AI533, AG533)</f>
        <v>0</v>
      </c>
      <c r="M533">
        <f>DR533 - IF(AU533&gt;1, L533*DL533*100.0/(AW533), 0)</f>
        <v>0</v>
      </c>
      <c r="N533">
        <f>((T533-J533/2)*M533-L533)/(T533+J533/2)</f>
        <v>0</v>
      </c>
      <c r="O533">
        <f>N533*(DY533+DZ533)/1000.0</f>
        <v>0</v>
      </c>
      <c r="P533">
        <f>(DR533 - IF(AU533&gt;1, L533*DL533*100.0/(AW533), 0))*(DY533+DZ533)/1000.0</f>
        <v>0</v>
      </c>
      <c r="Q533">
        <f>2.0/((1/S533-1/R533)+SIGN(S533)*SQRT((1/S533-1/R533)*(1/S533-1/R533) + 4*DM533/((DM533+1)*(DM533+1))*(2*1/S533*1/R533-1/R533*1/R533)))</f>
        <v>0</v>
      </c>
      <c r="R533">
        <f>IF(LEFT(DN533,1)&lt;&gt;"0",IF(LEFT(DN533,1)="1",3.0,DO533),$D$5+$E$5*(EF533*DY533/($K$5*1000))+$F$5*(EF533*DY533/($K$5*1000))*MAX(MIN(DL533,$J$5),$I$5)*MAX(MIN(DL533,$J$5),$I$5)+$G$5*MAX(MIN(DL533,$J$5),$I$5)*(EF533*DY533/($K$5*1000))+$H$5*(EF533*DY533/($K$5*1000))*(EF533*DY533/($K$5*1000)))</f>
        <v>0</v>
      </c>
      <c r="S533">
        <f>J533*(1000-(1000*0.61365*exp(17.502*W533/(240.97+W533))/(DY533+DZ533)+DT533)/2)/(1000*0.61365*exp(17.502*W533/(240.97+W533))/(DY533+DZ533)-DT533)</f>
        <v>0</v>
      </c>
      <c r="T533">
        <f>1/((DM533+1)/(Q533/1.6)+1/(R533/1.37)) + DM533/((DM533+1)/(Q533/1.6) + DM533/(R533/1.37))</f>
        <v>0</v>
      </c>
      <c r="U533">
        <f>(DH533*DK533)</f>
        <v>0</v>
      </c>
      <c r="V533">
        <f>(EA533+(U533+2*0.95*5.67E-8*(((EA533+$B$7)+273)^4-(EA533+273)^4)-44100*J533)/(1.84*29.3*R533+8*0.95*5.67E-8*(EA533+273)^3))</f>
        <v>0</v>
      </c>
      <c r="W533">
        <f>($C$7*EB533+$D$7*EC533+$E$7*V533)</f>
        <v>0</v>
      </c>
      <c r="X533">
        <f>0.61365*exp(17.502*W533/(240.97+W533))</f>
        <v>0</v>
      </c>
      <c r="Y533">
        <f>(Z533/AA533*100)</f>
        <v>0</v>
      </c>
      <c r="Z533">
        <f>DT533*(DY533+DZ533)/1000</f>
        <v>0</v>
      </c>
      <c r="AA533">
        <f>0.61365*exp(17.502*EA533/(240.97+EA533))</f>
        <v>0</v>
      </c>
      <c r="AB533">
        <f>(X533-DT533*(DY533+DZ533)/1000)</f>
        <v>0</v>
      </c>
      <c r="AC533">
        <f>(-J533*44100)</f>
        <v>0</v>
      </c>
      <c r="AD533">
        <f>2*29.3*R533*0.92*(EA533-W533)</f>
        <v>0</v>
      </c>
      <c r="AE533">
        <f>2*0.95*5.67E-8*(((EA533+$B$7)+273)^4-(W533+273)^4)</f>
        <v>0</v>
      </c>
      <c r="AF533">
        <f>U533+AE533+AC533+AD533</f>
        <v>0</v>
      </c>
      <c r="AG533">
        <f>DX533*AU533*(DS533-DR533*(1000-AU533*DU533)/(1000-AU533*DT533))/(100*DL533)</f>
        <v>0</v>
      </c>
      <c r="AH533">
        <f>1000*DX533*AU533*(DT533-DU533)/(100*DL533*(1000-AU533*DT533))</f>
        <v>0</v>
      </c>
      <c r="AI533">
        <f>(AJ533 - AK533 - DY533*1E3/(8.314*(EA533+273.15)) * AM533/DX533 * AL533) * DX533/(100*DL533) * (1000 - DU533)/1000</f>
        <v>0</v>
      </c>
      <c r="AJ533">
        <v>601.789067580504</v>
      </c>
      <c r="AK533">
        <v>574.601842424242</v>
      </c>
      <c r="AL533">
        <v>3.36367514939638</v>
      </c>
      <c r="AM533">
        <v>65.0585855689231</v>
      </c>
      <c r="AN533">
        <f>(AP533 - AO533 + DY533*1E3/(8.314*(EA533+273.15)) * AR533/DX533 * AQ533) * DX533/(100*DL533) * 1000/(1000 - AP533)</f>
        <v>0</v>
      </c>
      <c r="AO533">
        <v>25.0314279552595</v>
      </c>
      <c r="AP533">
        <v>33.9884357575758</v>
      </c>
      <c r="AQ533">
        <v>-0.0220811630386266</v>
      </c>
      <c r="AR533">
        <v>110.688087326867</v>
      </c>
      <c r="AS533">
        <v>0</v>
      </c>
      <c r="AT533">
        <v>0</v>
      </c>
      <c r="AU533">
        <f>IF(AS533*$H$13&gt;=AW533,1.0,(AW533/(AW533-AS533*$H$13)))</f>
        <v>0</v>
      </c>
      <c r="AV533">
        <f>(AU533-1)*100</f>
        <v>0</v>
      </c>
      <c r="AW533">
        <f>MAX(0,($B$13+$C$13*EF533)/(1+$D$13*EF533)*DY533/(EA533+273)*$E$13)</f>
        <v>0</v>
      </c>
      <c r="AX533" t="s">
        <v>437</v>
      </c>
      <c r="AY533" t="s">
        <v>437</v>
      </c>
      <c r="AZ533">
        <v>0</v>
      </c>
      <c r="BA533">
        <v>0</v>
      </c>
      <c r="BB533">
        <f>1-AZ533/BA533</f>
        <v>0</v>
      </c>
      <c r="BC533">
        <v>0</v>
      </c>
      <c r="BD533" t="s">
        <v>437</v>
      </c>
      <c r="BE533" t="s">
        <v>437</v>
      </c>
      <c r="BF533">
        <v>0</v>
      </c>
      <c r="BG533">
        <v>0</v>
      </c>
      <c r="BH533">
        <f>1-BF533/BG533</f>
        <v>0</v>
      </c>
      <c r="BI533">
        <v>0.5</v>
      </c>
      <c r="BJ533">
        <f>DI533</f>
        <v>0</v>
      </c>
      <c r="BK533">
        <f>L533</f>
        <v>0</v>
      </c>
      <c r="BL533">
        <f>BH533*BI533*BJ533</f>
        <v>0</v>
      </c>
      <c r="BM533">
        <f>(BK533-BC533)/BJ533</f>
        <v>0</v>
      </c>
      <c r="BN533">
        <f>(BA533-BG533)/BG533</f>
        <v>0</v>
      </c>
      <c r="BO533">
        <f>AZ533/(BB533+AZ533/BG533)</f>
        <v>0</v>
      </c>
      <c r="BP533" t="s">
        <v>437</v>
      </c>
      <c r="BQ533">
        <v>0</v>
      </c>
      <c r="BR533">
        <f>IF(BQ533&lt;&gt;0, BQ533, BO533)</f>
        <v>0</v>
      </c>
      <c r="BS533">
        <f>1-BR533/BG533</f>
        <v>0</v>
      </c>
      <c r="BT533">
        <f>(BG533-BF533)/(BG533-BR533)</f>
        <v>0</v>
      </c>
      <c r="BU533">
        <f>(BA533-BG533)/(BA533-BR533)</f>
        <v>0</v>
      </c>
      <c r="BV533">
        <f>(BG533-BF533)/(BG533-AZ533)</f>
        <v>0</v>
      </c>
      <c r="BW533">
        <f>(BA533-BG533)/(BA533-AZ533)</f>
        <v>0</v>
      </c>
      <c r="BX533">
        <f>(BT533*BR533/BF533)</f>
        <v>0</v>
      </c>
      <c r="BY533">
        <f>(1-BX533)</f>
        <v>0</v>
      </c>
      <c r="DH533">
        <f>$B$11*EG533+$C$11*EH533+$F$11*ES533*(1-EV533)</f>
        <v>0</v>
      </c>
      <c r="DI533">
        <f>DH533*DJ533</f>
        <v>0</v>
      </c>
      <c r="DJ533">
        <f>($B$11*$D$9+$C$11*$D$9+$F$11*((FF533+EX533)/MAX(FF533+EX533+FG533, 0.1)*$I$9+FG533/MAX(FF533+EX533+FG533, 0.1)*$J$9))/($B$11+$C$11+$F$11)</f>
        <v>0</v>
      </c>
      <c r="DK533">
        <f>($B$11*$K$9+$C$11*$K$9+$F$11*((FF533+EX533)/MAX(FF533+EX533+FG533, 0.1)*$P$9+FG533/MAX(FF533+EX533+FG533, 0.1)*$Q$9))/($B$11+$C$11+$F$11)</f>
        <v>0</v>
      </c>
      <c r="DL533">
        <v>6</v>
      </c>
      <c r="DM533">
        <v>0.5</v>
      </c>
      <c r="DN533" t="s">
        <v>438</v>
      </c>
      <c r="DO533">
        <v>2</v>
      </c>
      <c r="DP533" t="b">
        <v>1</v>
      </c>
      <c r="DQ533">
        <v>1761415968.35</v>
      </c>
      <c r="DR533">
        <v>532.874583333333</v>
      </c>
      <c r="DS533">
        <v>571.749916666667</v>
      </c>
      <c r="DT533">
        <v>34.1394333333333</v>
      </c>
      <c r="DU533">
        <v>25.0351166666667</v>
      </c>
      <c r="DV533">
        <v>531.777166666667</v>
      </c>
      <c r="DW533">
        <v>33.8242416666667</v>
      </c>
      <c r="DX533">
        <v>500.007333333333</v>
      </c>
      <c r="DY533">
        <v>90.2742166666667</v>
      </c>
      <c r="DZ533">
        <v>0.0388994666666667</v>
      </c>
      <c r="EA533">
        <v>43.1963666666667</v>
      </c>
      <c r="EB533">
        <v>42.248475</v>
      </c>
      <c r="EC533">
        <v>999.9</v>
      </c>
      <c r="ED533">
        <v>0</v>
      </c>
      <c r="EE533">
        <v>0</v>
      </c>
      <c r="EF533">
        <v>9993.53916666667</v>
      </c>
      <c r="EG533">
        <v>0</v>
      </c>
      <c r="EH533">
        <v>1200.94333333333</v>
      </c>
      <c r="EI533">
        <v>-38.8753833333333</v>
      </c>
      <c r="EJ533">
        <v>551.708083333333</v>
      </c>
      <c r="EK533">
        <v>586.431166666667</v>
      </c>
      <c r="EL533">
        <v>9.104315</v>
      </c>
      <c r="EM533">
        <v>571.749916666667</v>
      </c>
      <c r="EN533">
        <v>25.0351166666667</v>
      </c>
      <c r="EO533">
        <v>3.08191166666667</v>
      </c>
      <c r="EP533">
        <v>2.26002583333333</v>
      </c>
      <c r="EQ533">
        <v>24.4771416666667</v>
      </c>
      <c r="ER533">
        <v>19.3942833333333</v>
      </c>
      <c r="ES533">
        <v>1199.97416666667</v>
      </c>
      <c r="ET533">
        <v>0.967008666666667</v>
      </c>
      <c r="EU533">
        <v>0.0329911333333333</v>
      </c>
      <c r="EV533">
        <v>0</v>
      </c>
      <c r="EW533">
        <v>1332.6875</v>
      </c>
      <c r="EX533">
        <v>5.00059</v>
      </c>
      <c r="EY533">
        <v>16726.1666666667</v>
      </c>
      <c r="EZ533">
        <v>10358.5166666667</v>
      </c>
      <c r="FA533">
        <v>55.3120833333333</v>
      </c>
      <c r="FB533">
        <v>56.9164166666667</v>
      </c>
      <c r="FC533">
        <v>55.406</v>
      </c>
      <c r="FD533">
        <v>56.66125</v>
      </c>
      <c r="FE533">
        <v>56.5673333333333</v>
      </c>
      <c r="FF533">
        <v>1155.5525</v>
      </c>
      <c r="FG533">
        <v>39.42</v>
      </c>
      <c r="FH533">
        <v>0</v>
      </c>
      <c r="FI533">
        <v>1761415936.9</v>
      </c>
      <c r="FJ533">
        <v>0</v>
      </c>
      <c r="FK533">
        <v>1332.83961538462</v>
      </c>
      <c r="FL533">
        <v>5.94222222369681</v>
      </c>
      <c r="FM533">
        <v>109.774359006067</v>
      </c>
      <c r="FN533">
        <v>16728.2346153846</v>
      </c>
      <c r="FO533">
        <v>15</v>
      </c>
      <c r="FP533">
        <v>0</v>
      </c>
      <c r="FQ533" t="s">
        <v>439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-38.737415</v>
      </c>
      <c r="GD533">
        <v>-5.47842857142852</v>
      </c>
      <c r="GE533">
        <v>0.879570431673894</v>
      </c>
      <c r="GF533">
        <v>0</v>
      </c>
      <c r="GG533">
        <v>1332.21441176471</v>
      </c>
      <c r="GH533">
        <v>9.19465241256349</v>
      </c>
      <c r="GI533">
        <v>0.957306857117999</v>
      </c>
      <c r="GJ533">
        <v>-1</v>
      </c>
      <c r="GK533">
        <v>9.1631795</v>
      </c>
      <c r="GL533">
        <v>-1.2939279699248</v>
      </c>
      <c r="GM533">
        <v>0.124371599228883</v>
      </c>
      <c r="GN533">
        <v>0</v>
      </c>
      <c r="GO533">
        <v>0</v>
      </c>
      <c r="GP533">
        <v>2</v>
      </c>
      <c r="GQ533" t="s">
        <v>473</v>
      </c>
      <c r="GR533">
        <v>3.12875</v>
      </c>
      <c r="GS533">
        <v>2.71703</v>
      </c>
      <c r="GT533">
        <v>0.106311</v>
      </c>
      <c r="GU533">
        <v>0.111957</v>
      </c>
      <c r="GV533">
        <v>0.126949</v>
      </c>
      <c r="GW533">
        <v>0.102505</v>
      </c>
      <c r="GX533">
        <v>32556.8</v>
      </c>
      <c r="GY533">
        <v>34320.8</v>
      </c>
      <c r="GZ533">
        <v>33053.3</v>
      </c>
      <c r="HA533">
        <v>35087.1</v>
      </c>
      <c r="HB533">
        <v>41088.7</v>
      </c>
      <c r="HC533">
        <v>45355.2</v>
      </c>
      <c r="HD533">
        <v>51829.2</v>
      </c>
      <c r="HE533">
        <v>56216</v>
      </c>
      <c r="HF533">
        <v>1.74953</v>
      </c>
      <c r="HG533">
        <v>1.60718</v>
      </c>
      <c r="HH533">
        <v>-0.0348389</v>
      </c>
      <c r="HI533">
        <v>0</v>
      </c>
      <c r="HJ533">
        <v>42.8035</v>
      </c>
      <c r="HK533">
        <v>999.9</v>
      </c>
      <c r="HL533">
        <v>55.579</v>
      </c>
      <c r="HM533">
        <v>30.001</v>
      </c>
      <c r="HN533">
        <v>26.2332</v>
      </c>
      <c r="HO533">
        <v>60.4952</v>
      </c>
      <c r="HP533">
        <v>42.6763</v>
      </c>
      <c r="HQ533">
        <v>1</v>
      </c>
      <c r="HR533">
        <v>1.64484</v>
      </c>
      <c r="HS533">
        <v>5.82676</v>
      </c>
      <c r="HT533">
        <v>20.0334</v>
      </c>
      <c r="HU533">
        <v>5.18644</v>
      </c>
      <c r="HV533">
        <v>12.0155</v>
      </c>
      <c r="HW533">
        <v>4.97045</v>
      </c>
      <c r="HX533">
        <v>3.29465</v>
      </c>
      <c r="HY533">
        <v>9999</v>
      </c>
      <c r="HZ533">
        <v>9999</v>
      </c>
      <c r="IA533">
        <v>999.9</v>
      </c>
      <c r="IB533">
        <v>9999</v>
      </c>
      <c r="IC533">
        <v>1.86325</v>
      </c>
      <c r="ID533">
        <v>1.86813</v>
      </c>
      <c r="IE533">
        <v>1.86783</v>
      </c>
      <c r="IF533">
        <v>1.86905</v>
      </c>
      <c r="IG533">
        <v>1.86982</v>
      </c>
      <c r="IH533">
        <v>1.86589</v>
      </c>
      <c r="II533">
        <v>1.86695</v>
      </c>
      <c r="IJ533">
        <v>1.86843</v>
      </c>
      <c r="IK533">
        <v>5</v>
      </c>
      <c r="IL533">
        <v>0</v>
      </c>
      <c r="IM533">
        <v>0</v>
      </c>
      <c r="IN533">
        <v>0</v>
      </c>
      <c r="IO533" t="s">
        <v>441</v>
      </c>
      <c r="IP533" t="s">
        <v>442</v>
      </c>
      <c r="IQ533" t="s">
        <v>443</v>
      </c>
      <c r="IR533" t="s">
        <v>443</v>
      </c>
      <c r="IS533" t="s">
        <v>443</v>
      </c>
      <c r="IT533" t="s">
        <v>443</v>
      </c>
      <c r="IU533">
        <v>0</v>
      </c>
      <c r="IV533">
        <v>100</v>
      </c>
      <c r="IW533">
        <v>100</v>
      </c>
      <c r="IX533">
        <v>1.098</v>
      </c>
      <c r="IY533">
        <v>0.3152</v>
      </c>
      <c r="IZ533">
        <v>1.09748391826392</v>
      </c>
      <c r="JA533">
        <v>0</v>
      </c>
      <c r="JB533">
        <v>0</v>
      </c>
      <c r="JC533">
        <v>0</v>
      </c>
      <c r="JD533">
        <v>0.315191680746845</v>
      </c>
      <c r="JE533">
        <v>0</v>
      </c>
      <c r="JF533">
        <v>0</v>
      </c>
      <c r="JG533">
        <v>0</v>
      </c>
      <c r="JH533">
        <v>5</v>
      </c>
      <c r="JI533">
        <v>2273</v>
      </c>
      <c r="JJ533">
        <v>0</v>
      </c>
      <c r="JK533">
        <v>25</v>
      </c>
      <c r="JL533">
        <v>29356932.9</v>
      </c>
      <c r="JM533">
        <v>29356932.9</v>
      </c>
      <c r="JN533">
        <v>1.37207</v>
      </c>
      <c r="JO533">
        <v>2.63428</v>
      </c>
      <c r="JP533">
        <v>1.54785</v>
      </c>
      <c r="JQ533">
        <v>2.31567</v>
      </c>
      <c r="JR533">
        <v>1.64673</v>
      </c>
      <c r="JS533">
        <v>2.24121</v>
      </c>
      <c r="JT533">
        <v>33.8509</v>
      </c>
      <c r="JU533">
        <v>24.1575</v>
      </c>
      <c r="JV533">
        <v>18</v>
      </c>
      <c r="JW533">
        <v>494.694</v>
      </c>
      <c r="JX533">
        <v>394.531</v>
      </c>
      <c r="JY533">
        <v>37.2787</v>
      </c>
      <c r="JZ533">
        <v>46.1121</v>
      </c>
      <c r="KA533">
        <v>30.0046</v>
      </c>
      <c r="KB533">
        <v>45.4944</v>
      </c>
      <c r="KC533">
        <v>45.3615</v>
      </c>
      <c r="KD533">
        <v>27.4872</v>
      </c>
      <c r="KE533">
        <v>0</v>
      </c>
      <c r="KF533">
        <v>100</v>
      </c>
      <c r="KG533">
        <v>37.1443</v>
      </c>
      <c r="KH533">
        <v>624.377</v>
      </c>
      <c r="KI533">
        <v>34.6858</v>
      </c>
      <c r="KJ533">
        <v>94.0255</v>
      </c>
      <c r="KK533">
        <v>90.9955</v>
      </c>
    </row>
    <row r="534" spans="1:297">
      <c r="A534">
        <v>518</v>
      </c>
      <c r="B534">
        <v>1761415982.1</v>
      </c>
      <c r="C534">
        <v>7801.09999990463</v>
      </c>
      <c r="D534" t="s">
        <v>1483</v>
      </c>
      <c r="E534" t="s">
        <v>1484</v>
      </c>
      <c r="F534">
        <v>5</v>
      </c>
      <c r="G534" t="s">
        <v>1410</v>
      </c>
      <c r="H534" t="s">
        <v>436</v>
      </c>
      <c r="I534">
        <v>1761415974.68333</v>
      </c>
      <c r="J534">
        <f>(K534)/1000</f>
        <v>0</v>
      </c>
      <c r="K534">
        <f>IF(DP534, AN534, AH534)</f>
        <v>0</v>
      </c>
      <c r="L534">
        <f>IF(DP534, AI534, AG534)</f>
        <v>0</v>
      </c>
      <c r="M534">
        <f>DR534 - IF(AU534&gt;1, L534*DL534*100.0/(AW534), 0)</f>
        <v>0</v>
      </c>
      <c r="N534">
        <f>((T534-J534/2)*M534-L534)/(T534+J534/2)</f>
        <v>0</v>
      </c>
      <c r="O534">
        <f>N534*(DY534+DZ534)/1000.0</f>
        <v>0</v>
      </c>
      <c r="P534">
        <f>(DR534 - IF(AU534&gt;1, L534*DL534*100.0/(AW534), 0))*(DY534+DZ534)/1000.0</f>
        <v>0</v>
      </c>
      <c r="Q534">
        <f>2.0/((1/S534-1/R534)+SIGN(S534)*SQRT((1/S534-1/R534)*(1/S534-1/R534) + 4*DM534/((DM534+1)*(DM534+1))*(2*1/S534*1/R534-1/R534*1/R534)))</f>
        <v>0</v>
      </c>
      <c r="R534">
        <f>IF(LEFT(DN534,1)&lt;&gt;"0",IF(LEFT(DN534,1)="1",3.0,DO534),$D$5+$E$5*(EF534*DY534/($K$5*1000))+$F$5*(EF534*DY534/($K$5*1000))*MAX(MIN(DL534,$J$5),$I$5)*MAX(MIN(DL534,$J$5),$I$5)+$G$5*MAX(MIN(DL534,$J$5),$I$5)*(EF534*DY534/($K$5*1000))+$H$5*(EF534*DY534/($K$5*1000))*(EF534*DY534/($K$5*1000)))</f>
        <v>0</v>
      </c>
      <c r="S534">
        <f>J534*(1000-(1000*0.61365*exp(17.502*W534/(240.97+W534))/(DY534+DZ534)+DT534)/2)/(1000*0.61365*exp(17.502*W534/(240.97+W534))/(DY534+DZ534)-DT534)</f>
        <v>0</v>
      </c>
      <c r="T534">
        <f>1/((DM534+1)/(Q534/1.6)+1/(R534/1.37)) + DM534/((DM534+1)/(Q534/1.6) + DM534/(R534/1.37))</f>
        <v>0</v>
      </c>
      <c r="U534">
        <f>(DH534*DK534)</f>
        <v>0</v>
      </c>
      <c r="V534">
        <f>(EA534+(U534+2*0.95*5.67E-8*(((EA534+$B$7)+273)^4-(EA534+273)^4)-44100*J534)/(1.84*29.3*R534+8*0.95*5.67E-8*(EA534+273)^3))</f>
        <v>0</v>
      </c>
      <c r="W534">
        <f>($C$7*EB534+$D$7*EC534+$E$7*V534)</f>
        <v>0</v>
      </c>
      <c r="X534">
        <f>0.61365*exp(17.502*W534/(240.97+W534))</f>
        <v>0</v>
      </c>
      <c r="Y534">
        <f>(Z534/AA534*100)</f>
        <v>0</v>
      </c>
      <c r="Z534">
        <f>DT534*(DY534+DZ534)/1000</f>
        <v>0</v>
      </c>
      <c r="AA534">
        <f>0.61365*exp(17.502*EA534/(240.97+EA534))</f>
        <v>0</v>
      </c>
      <c r="AB534">
        <f>(X534-DT534*(DY534+DZ534)/1000)</f>
        <v>0</v>
      </c>
      <c r="AC534">
        <f>(-J534*44100)</f>
        <v>0</v>
      </c>
      <c r="AD534">
        <f>2*29.3*R534*0.92*(EA534-W534)</f>
        <v>0</v>
      </c>
      <c r="AE534">
        <f>2*0.95*5.67E-8*(((EA534+$B$7)+273)^4-(W534+273)^4)</f>
        <v>0</v>
      </c>
      <c r="AF534">
        <f>U534+AE534+AC534+AD534</f>
        <v>0</v>
      </c>
      <c r="AG534">
        <f>DX534*AU534*(DS534-DR534*(1000-AU534*DU534)/(1000-AU534*DT534))/(100*DL534)</f>
        <v>0</v>
      </c>
      <c r="AH534">
        <f>1000*DX534*AU534*(DT534-DU534)/(100*DL534*(1000-AU534*DT534))</f>
        <v>0</v>
      </c>
      <c r="AI534">
        <f>(AJ534 - AK534 - DY534*1E3/(8.314*(EA534+273.15)) * AM534/DX534 * AL534) * DX534/(100*DL534) * (1000 - DU534)/1000</f>
        <v>0</v>
      </c>
      <c r="AJ534">
        <v>622.338381162534</v>
      </c>
      <c r="AK534">
        <v>594.7592</v>
      </c>
      <c r="AL534">
        <v>3.37935108810018</v>
      </c>
      <c r="AM534">
        <v>65.0585855689231</v>
      </c>
      <c r="AN534">
        <f>(AP534 - AO534 + DY534*1E3/(8.314*(EA534+273.15)) * AR534/DX534 * AQ534) * DX534/(100*DL534) * 1000/(1000 - AP534)</f>
        <v>0</v>
      </c>
      <c r="AO534">
        <v>25.0258991134623</v>
      </c>
      <c r="AP534">
        <v>33.8507096969697</v>
      </c>
      <c r="AQ534">
        <v>-0.0227170025073813</v>
      </c>
      <c r="AR534">
        <v>110.688087326867</v>
      </c>
      <c r="AS534">
        <v>0</v>
      </c>
      <c r="AT534">
        <v>0</v>
      </c>
      <c r="AU534">
        <f>IF(AS534*$H$13&gt;=AW534,1.0,(AW534/(AW534-AS534*$H$13)))</f>
        <v>0</v>
      </c>
      <c r="AV534">
        <f>(AU534-1)*100</f>
        <v>0</v>
      </c>
      <c r="AW534">
        <f>MAX(0,($B$13+$C$13*EF534)/(1+$D$13*EF534)*DY534/(EA534+273)*$E$13)</f>
        <v>0</v>
      </c>
      <c r="AX534" t="s">
        <v>437</v>
      </c>
      <c r="AY534" t="s">
        <v>437</v>
      </c>
      <c r="AZ534">
        <v>0</v>
      </c>
      <c r="BA534">
        <v>0</v>
      </c>
      <c r="BB534">
        <f>1-AZ534/BA534</f>
        <v>0</v>
      </c>
      <c r="BC534">
        <v>0</v>
      </c>
      <c r="BD534" t="s">
        <v>437</v>
      </c>
      <c r="BE534" t="s">
        <v>437</v>
      </c>
      <c r="BF534">
        <v>0</v>
      </c>
      <c r="BG534">
        <v>0</v>
      </c>
      <c r="BH534">
        <f>1-BF534/BG534</f>
        <v>0</v>
      </c>
      <c r="BI534">
        <v>0.5</v>
      </c>
      <c r="BJ534">
        <f>DI534</f>
        <v>0</v>
      </c>
      <c r="BK534">
        <f>L534</f>
        <v>0</v>
      </c>
      <c r="BL534">
        <f>BH534*BI534*BJ534</f>
        <v>0</v>
      </c>
      <c r="BM534">
        <f>(BK534-BC534)/BJ534</f>
        <v>0</v>
      </c>
      <c r="BN534">
        <f>(BA534-BG534)/BG534</f>
        <v>0</v>
      </c>
      <c r="BO534">
        <f>AZ534/(BB534+AZ534/BG534)</f>
        <v>0</v>
      </c>
      <c r="BP534" t="s">
        <v>437</v>
      </c>
      <c r="BQ534">
        <v>0</v>
      </c>
      <c r="BR534">
        <f>IF(BQ534&lt;&gt;0, BQ534, BO534)</f>
        <v>0</v>
      </c>
      <c r="BS534">
        <f>1-BR534/BG534</f>
        <v>0</v>
      </c>
      <c r="BT534">
        <f>(BG534-BF534)/(BG534-BR534)</f>
        <v>0</v>
      </c>
      <c r="BU534">
        <f>(BA534-BG534)/(BA534-BR534)</f>
        <v>0</v>
      </c>
      <c r="BV534">
        <f>(BG534-BF534)/(BG534-AZ534)</f>
        <v>0</v>
      </c>
      <c r="BW534">
        <f>(BA534-BG534)/(BA534-AZ534)</f>
        <v>0</v>
      </c>
      <c r="BX534">
        <f>(BT534*BR534/BF534)</f>
        <v>0</v>
      </c>
      <c r="BY534">
        <f>(1-BX534)</f>
        <v>0</v>
      </c>
      <c r="DH534">
        <f>$B$11*EG534+$C$11*EH534+$F$11*ES534*(1-EV534)</f>
        <v>0</v>
      </c>
      <c r="DI534">
        <f>DH534*DJ534</f>
        <v>0</v>
      </c>
      <c r="DJ534">
        <f>($B$11*$D$9+$C$11*$D$9+$F$11*((FF534+EX534)/MAX(FF534+EX534+FG534, 0.1)*$I$9+FG534/MAX(FF534+EX534+FG534, 0.1)*$J$9))/($B$11+$C$11+$F$11)</f>
        <v>0</v>
      </c>
      <c r="DK534">
        <f>($B$11*$K$9+$C$11*$K$9+$F$11*((FF534+EX534)/MAX(FF534+EX534+FG534, 0.1)*$P$9+FG534/MAX(FF534+EX534+FG534, 0.1)*$Q$9))/($B$11+$C$11+$F$11)</f>
        <v>0</v>
      </c>
      <c r="DL534">
        <v>6</v>
      </c>
      <c r="DM534">
        <v>0.5</v>
      </c>
      <c r="DN534" t="s">
        <v>438</v>
      </c>
      <c r="DO534">
        <v>2</v>
      </c>
      <c r="DP534" t="b">
        <v>1</v>
      </c>
      <c r="DQ534">
        <v>1761415974.68333</v>
      </c>
      <c r="DR534">
        <v>553.617833333333</v>
      </c>
      <c r="DS534">
        <v>593.342583333333</v>
      </c>
      <c r="DT534">
        <v>33.996475</v>
      </c>
      <c r="DU534">
        <v>25.0309333333333</v>
      </c>
      <c r="DV534">
        <v>552.520166666667</v>
      </c>
      <c r="DW534">
        <v>33.6812916666667</v>
      </c>
      <c r="DX534">
        <v>500.031833333333</v>
      </c>
      <c r="DY534">
        <v>90.2722333333333</v>
      </c>
      <c r="DZ534">
        <v>0.0387466666666667</v>
      </c>
      <c r="EA534">
        <v>43.1681083333333</v>
      </c>
      <c r="EB534">
        <v>42.2465</v>
      </c>
      <c r="EC534">
        <v>999.9</v>
      </c>
      <c r="ED534">
        <v>0</v>
      </c>
      <c r="EE534">
        <v>0</v>
      </c>
      <c r="EF534">
        <v>10002.555</v>
      </c>
      <c r="EG534">
        <v>0</v>
      </c>
      <c r="EH534">
        <v>1200.74833333333</v>
      </c>
      <c r="EI534">
        <v>-39.7248916666667</v>
      </c>
      <c r="EJ534">
        <v>573.0995</v>
      </c>
      <c r="EK534">
        <v>608.575583333333</v>
      </c>
      <c r="EL534">
        <v>8.96554666666667</v>
      </c>
      <c r="EM534">
        <v>593.342583333333</v>
      </c>
      <c r="EN534">
        <v>25.0309333333333</v>
      </c>
      <c r="EO534">
        <v>3.06893833333333</v>
      </c>
      <c r="EP534">
        <v>2.25959833333333</v>
      </c>
      <c r="EQ534">
        <v>24.4066833333333</v>
      </c>
      <c r="ER534">
        <v>19.3912333333333</v>
      </c>
      <c r="ES534">
        <v>1200.0025</v>
      </c>
      <c r="ET534">
        <v>0.96701</v>
      </c>
      <c r="EU534">
        <v>0.0329897</v>
      </c>
      <c r="EV534">
        <v>0</v>
      </c>
      <c r="EW534">
        <v>1333.32416666667</v>
      </c>
      <c r="EX534">
        <v>5.00059</v>
      </c>
      <c r="EY534">
        <v>16737.05</v>
      </c>
      <c r="EZ534">
        <v>10358.7666666667</v>
      </c>
      <c r="FA534">
        <v>55.3435</v>
      </c>
      <c r="FB534">
        <v>56.9685</v>
      </c>
      <c r="FC534">
        <v>55.4580833333333</v>
      </c>
      <c r="FD534">
        <v>56.7133333333333</v>
      </c>
      <c r="FE534">
        <v>56.59875</v>
      </c>
      <c r="FF534">
        <v>1155.5825</v>
      </c>
      <c r="FG534">
        <v>39.42</v>
      </c>
      <c r="FH534">
        <v>0</v>
      </c>
      <c r="FI534">
        <v>1761415942.3</v>
      </c>
      <c r="FJ534">
        <v>0</v>
      </c>
      <c r="FK534">
        <v>1333.3412</v>
      </c>
      <c r="FL534">
        <v>5.20076923914583</v>
      </c>
      <c r="FM534">
        <v>77.6461539685935</v>
      </c>
      <c r="FN534">
        <v>16737.3</v>
      </c>
      <c r="FO534">
        <v>15</v>
      </c>
      <c r="FP534">
        <v>0</v>
      </c>
      <c r="FQ534" t="s">
        <v>439</v>
      </c>
      <c r="FR534">
        <v>0</v>
      </c>
      <c r="FS534">
        <v>0</v>
      </c>
      <c r="FT534">
        <v>0</v>
      </c>
      <c r="FU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-39.221015</v>
      </c>
      <c r="GD534">
        <v>-6.83083759398499</v>
      </c>
      <c r="GE534">
        <v>0.953259471641903</v>
      </c>
      <c r="GF534">
        <v>0</v>
      </c>
      <c r="GG534">
        <v>1332.98764705882</v>
      </c>
      <c r="GH534">
        <v>5.70359053152063</v>
      </c>
      <c r="GI534">
        <v>0.596519605828998</v>
      </c>
      <c r="GJ534">
        <v>-1</v>
      </c>
      <c r="GK534">
        <v>9.033212</v>
      </c>
      <c r="GL534">
        <v>-1.31443308270678</v>
      </c>
      <c r="GM534">
        <v>0.126326653624641</v>
      </c>
      <c r="GN534">
        <v>0</v>
      </c>
      <c r="GO534">
        <v>0</v>
      </c>
      <c r="GP534">
        <v>2</v>
      </c>
      <c r="GQ534" t="s">
        <v>473</v>
      </c>
      <c r="GR534">
        <v>3.12879</v>
      </c>
      <c r="GS534">
        <v>2.71647</v>
      </c>
      <c r="GT534">
        <v>0.109013</v>
      </c>
      <c r="GU534">
        <v>0.114555</v>
      </c>
      <c r="GV534">
        <v>0.126575</v>
      </c>
      <c r="GW534">
        <v>0.102486</v>
      </c>
      <c r="GX534">
        <v>32455.4</v>
      </c>
      <c r="GY534">
        <v>34216.7</v>
      </c>
      <c r="GZ534">
        <v>33050.6</v>
      </c>
      <c r="HA534">
        <v>35083.8</v>
      </c>
      <c r="HB534">
        <v>41103.4</v>
      </c>
      <c r="HC534">
        <v>45352.2</v>
      </c>
      <c r="HD534">
        <v>51825.8</v>
      </c>
      <c r="HE534">
        <v>56210.7</v>
      </c>
      <c r="HF534">
        <v>1.74947</v>
      </c>
      <c r="HG534">
        <v>1.60732</v>
      </c>
      <c r="HH534">
        <v>-0.0355244</v>
      </c>
      <c r="HI534">
        <v>0</v>
      </c>
      <c r="HJ534">
        <v>42.815</v>
      </c>
      <c r="HK534">
        <v>999.9</v>
      </c>
      <c r="HL534">
        <v>55.604</v>
      </c>
      <c r="HM534">
        <v>29.98</v>
      </c>
      <c r="HN534">
        <v>26.2142</v>
      </c>
      <c r="HO534">
        <v>60.3752</v>
      </c>
      <c r="HP534">
        <v>42.4239</v>
      </c>
      <c r="HQ534">
        <v>1</v>
      </c>
      <c r="HR534">
        <v>1.65093</v>
      </c>
      <c r="HS534">
        <v>6.15255</v>
      </c>
      <c r="HT534">
        <v>20.0233</v>
      </c>
      <c r="HU534">
        <v>5.18824</v>
      </c>
      <c r="HV534">
        <v>12.0159</v>
      </c>
      <c r="HW534">
        <v>4.97135</v>
      </c>
      <c r="HX534">
        <v>3.29492</v>
      </c>
      <c r="HY534">
        <v>9999</v>
      </c>
      <c r="HZ534">
        <v>9999</v>
      </c>
      <c r="IA534">
        <v>999.9</v>
      </c>
      <c r="IB534">
        <v>9999</v>
      </c>
      <c r="IC534">
        <v>1.86325</v>
      </c>
      <c r="ID534">
        <v>1.86812</v>
      </c>
      <c r="IE534">
        <v>1.86784</v>
      </c>
      <c r="IF534">
        <v>1.86905</v>
      </c>
      <c r="IG534">
        <v>1.86981</v>
      </c>
      <c r="IH534">
        <v>1.86588</v>
      </c>
      <c r="II534">
        <v>1.86698</v>
      </c>
      <c r="IJ534">
        <v>1.86843</v>
      </c>
      <c r="IK534">
        <v>5</v>
      </c>
      <c r="IL534">
        <v>0</v>
      </c>
      <c r="IM534">
        <v>0</v>
      </c>
      <c r="IN534">
        <v>0</v>
      </c>
      <c r="IO534" t="s">
        <v>441</v>
      </c>
      <c r="IP534" t="s">
        <v>442</v>
      </c>
      <c r="IQ534" t="s">
        <v>443</v>
      </c>
      <c r="IR534" t="s">
        <v>443</v>
      </c>
      <c r="IS534" t="s">
        <v>443</v>
      </c>
      <c r="IT534" t="s">
        <v>443</v>
      </c>
      <c r="IU534">
        <v>0</v>
      </c>
      <c r="IV534">
        <v>100</v>
      </c>
      <c r="IW534">
        <v>100</v>
      </c>
      <c r="IX534">
        <v>1.097</v>
      </c>
      <c r="IY534">
        <v>0.3152</v>
      </c>
      <c r="IZ534">
        <v>1.09748391826392</v>
      </c>
      <c r="JA534">
        <v>0</v>
      </c>
      <c r="JB534">
        <v>0</v>
      </c>
      <c r="JC534">
        <v>0</v>
      </c>
      <c r="JD534">
        <v>0.315191680746845</v>
      </c>
      <c r="JE534">
        <v>0</v>
      </c>
      <c r="JF534">
        <v>0</v>
      </c>
      <c r="JG534">
        <v>0</v>
      </c>
      <c r="JH534">
        <v>5</v>
      </c>
      <c r="JI534">
        <v>2273</v>
      </c>
      <c r="JJ534">
        <v>0</v>
      </c>
      <c r="JK534">
        <v>25</v>
      </c>
      <c r="JL534">
        <v>29356933</v>
      </c>
      <c r="JM534">
        <v>29356933</v>
      </c>
      <c r="JN534">
        <v>1.40625</v>
      </c>
      <c r="JO534">
        <v>2.62939</v>
      </c>
      <c r="JP534">
        <v>1.54785</v>
      </c>
      <c r="JQ534">
        <v>2.31689</v>
      </c>
      <c r="JR534">
        <v>1.64673</v>
      </c>
      <c r="JS534">
        <v>2.36816</v>
      </c>
      <c r="JT534">
        <v>33.8509</v>
      </c>
      <c r="JU534">
        <v>24.1575</v>
      </c>
      <c r="JV534">
        <v>18</v>
      </c>
      <c r="JW534">
        <v>494.873</v>
      </c>
      <c r="JX534">
        <v>394.786</v>
      </c>
      <c r="JY534">
        <v>36.9759</v>
      </c>
      <c r="JZ534">
        <v>46.1492</v>
      </c>
      <c r="KA534">
        <v>30.0047</v>
      </c>
      <c r="KB534">
        <v>45.5276</v>
      </c>
      <c r="KC534">
        <v>45.3946</v>
      </c>
      <c r="KD534">
        <v>28.229</v>
      </c>
      <c r="KE534">
        <v>0</v>
      </c>
      <c r="KF534">
        <v>100</v>
      </c>
      <c r="KG534">
        <v>36.8966</v>
      </c>
      <c r="KH534">
        <v>637.963</v>
      </c>
      <c r="KI534">
        <v>34.6858</v>
      </c>
      <c r="KJ534">
        <v>94.0188</v>
      </c>
      <c r="KK534">
        <v>90.9869</v>
      </c>
    </row>
    <row r="535" spans="1:297">
      <c r="A535">
        <v>519</v>
      </c>
      <c r="B535">
        <v>1761415987.1</v>
      </c>
      <c r="C535">
        <v>7806.09999990463</v>
      </c>
      <c r="D535" t="s">
        <v>1485</v>
      </c>
      <c r="E535" t="s">
        <v>1486</v>
      </c>
      <c r="F535">
        <v>5</v>
      </c>
      <c r="G535" t="s">
        <v>1410</v>
      </c>
      <c r="H535" t="s">
        <v>436</v>
      </c>
      <c r="I535">
        <v>1761415979.68333</v>
      </c>
      <c r="J535">
        <f>(K535)/1000</f>
        <v>0</v>
      </c>
      <c r="K535">
        <f>IF(DP535, AN535, AH535)</f>
        <v>0</v>
      </c>
      <c r="L535">
        <f>IF(DP535, AI535, AG535)</f>
        <v>0</v>
      </c>
      <c r="M535">
        <f>DR535 - IF(AU535&gt;1, L535*DL535*100.0/(AW535), 0)</f>
        <v>0</v>
      </c>
      <c r="N535">
        <f>((T535-J535/2)*M535-L535)/(T535+J535/2)</f>
        <v>0</v>
      </c>
      <c r="O535">
        <f>N535*(DY535+DZ535)/1000.0</f>
        <v>0</v>
      </c>
      <c r="P535">
        <f>(DR535 - IF(AU535&gt;1, L535*DL535*100.0/(AW535), 0))*(DY535+DZ535)/1000.0</f>
        <v>0</v>
      </c>
      <c r="Q535">
        <f>2.0/((1/S535-1/R535)+SIGN(S535)*SQRT((1/S535-1/R535)*(1/S535-1/R535) + 4*DM535/((DM535+1)*(DM535+1))*(2*1/S535*1/R535-1/R535*1/R535)))</f>
        <v>0</v>
      </c>
      <c r="R535">
        <f>IF(LEFT(DN535,1)&lt;&gt;"0",IF(LEFT(DN535,1)="1",3.0,DO535),$D$5+$E$5*(EF535*DY535/($K$5*1000))+$F$5*(EF535*DY535/($K$5*1000))*MAX(MIN(DL535,$J$5),$I$5)*MAX(MIN(DL535,$J$5),$I$5)+$G$5*MAX(MIN(DL535,$J$5),$I$5)*(EF535*DY535/($K$5*1000))+$H$5*(EF535*DY535/($K$5*1000))*(EF535*DY535/($K$5*1000)))</f>
        <v>0</v>
      </c>
      <c r="S535">
        <f>J535*(1000-(1000*0.61365*exp(17.502*W535/(240.97+W535))/(DY535+DZ535)+DT535)/2)/(1000*0.61365*exp(17.502*W535/(240.97+W535))/(DY535+DZ535)-DT535)</f>
        <v>0</v>
      </c>
      <c r="T535">
        <f>1/((DM535+1)/(Q535/1.6)+1/(R535/1.37)) + DM535/((DM535+1)/(Q535/1.6) + DM535/(R535/1.37))</f>
        <v>0</v>
      </c>
      <c r="U535">
        <f>(DH535*DK535)</f>
        <v>0</v>
      </c>
      <c r="V535">
        <f>(EA535+(U535+2*0.95*5.67E-8*(((EA535+$B$7)+273)^4-(EA535+273)^4)-44100*J535)/(1.84*29.3*R535+8*0.95*5.67E-8*(EA535+273)^3))</f>
        <v>0</v>
      </c>
      <c r="W535">
        <f>($C$7*EB535+$D$7*EC535+$E$7*V535)</f>
        <v>0</v>
      </c>
      <c r="X535">
        <f>0.61365*exp(17.502*W535/(240.97+W535))</f>
        <v>0</v>
      </c>
      <c r="Y535">
        <f>(Z535/AA535*100)</f>
        <v>0</v>
      </c>
      <c r="Z535">
        <f>DT535*(DY535+DZ535)/1000</f>
        <v>0</v>
      </c>
      <c r="AA535">
        <f>0.61365*exp(17.502*EA535/(240.97+EA535))</f>
        <v>0</v>
      </c>
      <c r="AB535">
        <f>(X535-DT535*(DY535+DZ535)/1000)</f>
        <v>0</v>
      </c>
      <c r="AC535">
        <f>(-J535*44100)</f>
        <v>0</v>
      </c>
      <c r="AD535">
        <f>2*29.3*R535*0.92*(EA535-W535)</f>
        <v>0</v>
      </c>
      <c r="AE535">
        <f>2*0.95*5.67E-8*(((EA535+$B$7)+273)^4-(W535+273)^4)</f>
        <v>0</v>
      </c>
      <c r="AF535">
        <f>U535+AE535+AC535+AD535</f>
        <v>0</v>
      </c>
      <c r="AG535">
        <f>DX535*AU535*(DS535-DR535*(1000-AU535*DU535)/(1000-AU535*DT535))/(100*DL535)</f>
        <v>0</v>
      </c>
      <c r="AH535">
        <f>1000*DX535*AU535*(DT535-DU535)/(100*DL535*(1000-AU535*DT535))</f>
        <v>0</v>
      </c>
      <c r="AI535">
        <f>(AJ535 - AK535 - DY535*1E3/(8.314*(EA535+273.15)) * AM535/DX535 * AL535) * DX535/(100*DL535) * (1000 - DU535)/1000</f>
        <v>0</v>
      </c>
      <c r="AJ535">
        <v>638.818492290052</v>
      </c>
      <c r="AK535">
        <v>611.409890909091</v>
      </c>
      <c r="AL535">
        <v>3.3300034562815</v>
      </c>
      <c r="AM535">
        <v>65.0585855689231</v>
      </c>
      <c r="AN535">
        <f>(AP535 - AO535 + DY535*1E3/(8.314*(EA535+273.15)) * AR535/DX535 * AQ535) * DX535/(100*DL535) * 1000/(1000 - AP535)</f>
        <v>0</v>
      </c>
      <c r="AO535">
        <v>25.0259573268867</v>
      </c>
      <c r="AP535">
        <v>33.732363030303</v>
      </c>
      <c r="AQ535">
        <v>-0.023726882202551</v>
      </c>
      <c r="AR535">
        <v>110.688087326867</v>
      </c>
      <c r="AS535">
        <v>0</v>
      </c>
      <c r="AT535">
        <v>0</v>
      </c>
      <c r="AU535">
        <f>IF(AS535*$H$13&gt;=AW535,1.0,(AW535/(AW535-AS535*$H$13)))</f>
        <v>0</v>
      </c>
      <c r="AV535">
        <f>(AU535-1)*100</f>
        <v>0</v>
      </c>
      <c r="AW535">
        <f>MAX(0,($B$13+$C$13*EF535)/(1+$D$13*EF535)*DY535/(EA535+273)*$E$13)</f>
        <v>0</v>
      </c>
      <c r="AX535" t="s">
        <v>437</v>
      </c>
      <c r="AY535" t="s">
        <v>437</v>
      </c>
      <c r="AZ535">
        <v>0</v>
      </c>
      <c r="BA535">
        <v>0</v>
      </c>
      <c r="BB535">
        <f>1-AZ535/BA535</f>
        <v>0</v>
      </c>
      <c r="BC535">
        <v>0</v>
      </c>
      <c r="BD535" t="s">
        <v>437</v>
      </c>
      <c r="BE535" t="s">
        <v>437</v>
      </c>
      <c r="BF535">
        <v>0</v>
      </c>
      <c r="BG535">
        <v>0</v>
      </c>
      <c r="BH535">
        <f>1-BF535/BG535</f>
        <v>0</v>
      </c>
      <c r="BI535">
        <v>0.5</v>
      </c>
      <c r="BJ535">
        <f>DI535</f>
        <v>0</v>
      </c>
      <c r="BK535">
        <f>L535</f>
        <v>0</v>
      </c>
      <c r="BL535">
        <f>BH535*BI535*BJ535</f>
        <v>0</v>
      </c>
      <c r="BM535">
        <f>(BK535-BC535)/BJ535</f>
        <v>0</v>
      </c>
      <c r="BN535">
        <f>(BA535-BG535)/BG535</f>
        <v>0</v>
      </c>
      <c r="BO535">
        <f>AZ535/(BB535+AZ535/BG535)</f>
        <v>0</v>
      </c>
      <c r="BP535" t="s">
        <v>437</v>
      </c>
      <c r="BQ535">
        <v>0</v>
      </c>
      <c r="BR535">
        <f>IF(BQ535&lt;&gt;0, BQ535, BO535)</f>
        <v>0</v>
      </c>
      <c r="BS535">
        <f>1-BR535/BG535</f>
        <v>0</v>
      </c>
      <c r="BT535">
        <f>(BG535-BF535)/(BG535-BR535)</f>
        <v>0</v>
      </c>
      <c r="BU535">
        <f>(BA535-BG535)/(BA535-BR535)</f>
        <v>0</v>
      </c>
      <c r="BV535">
        <f>(BG535-BF535)/(BG535-AZ535)</f>
        <v>0</v>
      </c>
      <c r="BW535">
        <f>(BA535-BG535)/(BA535-AZ535)</f>
        <v>0</v>
      </c>
      <c r="BX535">
        <f>(BT535*BR535/BF535)</f>
        <v>0</v>
      </c>
      <c r="BY535">
        <f>(1-BX535)</f>
        <v>0</v>
      </c>
      <c r="DH535">
        <f>$B$11*EG535+$C$11*EH535+$F$11*ES535*(1-EV535)</f>
        <v>0</v>
      </c>
      <c r="DI535">
        <f>DH535*DJ535</f>
        <v>0</v>
      </c>
      <c r="DJ535">
        <f>($B$11*$D$9+$C$11*$D$9+$F$11*((FF535+EX535)/MAX(FF535+EX535+FG535, 0.1)*$I$9+FG535/MAX(FF535+EX535+FG535, 0.1)*$J$9))/($B$11+$C$11+$F$11)</f>
        <v>0</v>
      </c>
      <c r="DK535">
        <f>($B$11*$K$9+$C$11*$K$9+$F$11*((FF535+EX535)/MAX(FF535+EX535+FG535, 0.1)*$P$9+FG535/MAX(FF535+EX535+FG535, 0.1)*$Q$9))/($B$11+$C$11+$F$11)</f>
        <v>0</v>
      </c>
      <c r="DL535">
        <v>6</v>
      </c>
      <c r="DM535">
        <v>0.5</v>
      </c>
      <c r="DN535" t="s">
        <v>438</v>
      </c>
      <c r="DO535">
        <v>2</v>
      </c>
      <c r="DP535" t="b">
        <v>1</v>
      </c>
      <c r="DQ535">
        <v>1761415979.68333</v>
      </c>
      <c r="DR535">
        <v>569.97475</v>
      </c>
      <c r="DS535">
        <v>609.62625</v>
      </c>
      <c r="DT535">
        <v>33.8818083333333</v>
      </c>
      <c r="DU535">
        <v>25.0279583333333</v>
      </c>
      <c r="DV535">
        <v>568.877</v>
      </c>
      <c r="DW535">
        <v>33.566625</v>
      </c>
      <c r="DX535">
        <v>500.051916666667</v>
      </c>
      <c r="DY535">
        <v>90.2717166666667</v>
      </c>
      <c r="DZ535">
        <v>0.0385517166666667</v>
      </c>
      <c r="EA535">
        <v>43.1436916666667</v>
      </c>
      <c r="EB535">
        <v>42.244325</v>
      </c>
      <c r="EC535">
        <v>999.9</v>
      </c>
      <c r="ED535">
        <v>0</v>
      </c>
      <c r="EE535">
        <v>0</v>
      </c>
      <c r="EF535">
        <v>9997.45083333333</v>
      </c>
      <c r="EG535">
        <v>0</v>
      </c>
      <c r="EH535">
        <v>1200.585</v>
      </c>
      <c r="EI535">
        <v>-39.6517166666667</v>
      </c>
      <c r="EJ535">
        <v>589.962166666667</v>
      </c>
      <c r="EK535">
        <v>625.275416666667</v>
      </c>
      <c r="EL535">
        <v>8.85385666666667</v>
      </c>
      <c r="EM535">
        <v>609.62625</v>
      </c>
      <c r="EN535">
        <v>25.0279583333333</v>
      </c>
      <c r="EO535">
        <v>3.05857</v>
      </c>
      <c r="EP535">
        <v>2.25931833333333</v>
      </c>
      <c r="EQ535">
        <v>24.3501916666667</v>
      </c>
      <c r="ER535">
        <v>19.3892416666667</v>
      </c>
      <c r="ES535">
        <v>1199.98666666667</v>
      </c>
      <c r="ET535">
        <v>0.96701</v>
      </c>
      <c r="EU535">
        <v>0.0329897</v>
      </c>
      <c r="EV535">
        <v>0</v>
      </c>
      <c r="EW535">
        <v>1333.70166666667</v>
      </c>
      <c r="EX535">
        <v>5.00059</v>
      </c>
      <c r="EY535">
        <v>16743.0333333333</v>
      </c>
      <c r="EZ535">
        <v>10358.625</v>
      </c>
      <c r="FA535">
        <v>55.3851666666667</v>
      </c>
      <c r="FB535">
        <v>57.0101666666667</v>
      </c>
      <c r="FC535">
        <v>55.49975</v>
      </c>
      <c r="FD535">
        <v>56.7498333333333</v>
      </c>
      <c r="FE535">
        <v>56.6404166666667</v>
      </c>
      <c r="FF535">
        <v>1155.56666666667</v>
      </c>
      <c r="FG535">
        <v>39.42</v>
      </c>
      <c r="FH535">
        <v>0</v>
      </c>
      <c r="FI535">
        <v>1761415947.1</v>
      </c>
      <c r="FJ535">
        <v>0</v>
      </c>
      <c r="FK535">
        <v>1333.7072</v>
      </c>
      <c r="FL535">
        <v>3.49923077154646</v>
      </c>
      <c r="FM535">
        <v>60.9461539529651</v>
      </c>
      <c r="FN535">
        <v>16743.012</v>
      </c>
      <c r="FO535">
        <v>15</v>
      </c>
      <c r="FP535">
        <v>0</v>
      </c>
      <c r="FQ535" t="s">
        <v>439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-39.683225</v>
      </c>
      <c r="GD535">
        <v>-1.1993909774437</v>
      </c>
      <c r="GE535">
        <v>0.415196052335521</v>
      </c>
      <c r="GF535">
        <v>0</v>
      </c>
      <c r="GG535">
        <v>1333.34823529412</v>
      </c>
      <c r="GH535">
        <v>4.60381970934961</v>
      </c>
      <c r="GI535">
        <v>0.500502515644095</v>
      </c>
      <c r="GJ535">
        <v>-1</v>
      </c>
      <c r="GK535">
        <v>8.9443905</v>
      </c>
      <c r="GL535">
        <v>-1.33202932330826</v>
      </c>
      <c r="GM535">
        <v>0.128032162657475</v>
      </c>
      <c r="GN535">
        <v>0</v>
      </c>
      <c r="GO535">
        <v>0</v>
      </c>
      <c r="GP535">
        <v>2</v>
      </c>
      <c r="GQ535" t="s">
        <v>473</v>
      </c>
      <c r="GR535">
        <v>3.12877</v>
      </c>
      <c r="GS535">
        <v>2.71639</v>
      </c>
      <c r="GT535">
        <v>0.111195</v>
      </c>
      <c r="GU535">
        <v>0.116615</v>
      </c>
      <c r="GV535">
        <v>0.126261</v>
      </c>
      <c r="GW535">
        <v>0.102472</v>
      </c>
      <c r="GX535">
        <v>32374</v>
      </c>
      <c r="GY535">
        <v>34133.8</v>
      </c>
      <c r="GZ535">
        <v>33048.9</v>
      </c>
      <c r="HA535">
        <v>35080.7</v>
      </c>
      <c r="HB535">
        <v>41116.2</v>
      </c>
      <c r="HC535">
        <v>45349.6</v>
      </c>
      <c r="HD535">
        <v>51823.6</v>
      </c>
      <c r="HE535">
        <v>56206.3</v>
      </c>
      <c r="HF535">
        <v>1.7487</v>
      </c>
      <c r="HG535">
        <v>1.6073</v>
      </c>
      <c r="HH535">
        <v>-0.03694</v>
      </c>
      <c r="HI535">
        <v>0</v>
      </c>
      <c r="HJ535">
        <v>42.8239</v>
      </c>
      <c r="HK535">
        <v>999.9</v>
      </c>
      <c r="HL535">
        <v>55.579</v>
      </c>
      <c r="HM535">
        <v>30.001</v>
      </c>
      <c r="HN535">
        <v>26.2315</v>
      </c>
      <c r="HO535">
        <v>59.9652</v>
      </c>
      <c r="HP535">
        <v>42.4199</v>
      </c>
      <c r="HQ535">
        <v>1</v>
      </c>
      <c r="HR535">
        <v>1.65574</v>
      </c>
      <c r="HS535">
        <v>6.35691</v>
      </c>
      <c r="HT535">
        <v>20.0165</v>
      </c>
      <c r="HU535">
        <v>5.18854</v>
      </c>
      <c r="HV535">
        <v>12.0159</v>
      </c>
      <c r="HW535">
        <v>4.97115</v>
      </c>
      <c r="HX535">
        <v>3.29495</v>
      </c>
      <c r="HY535">
        <v>9999</v>
      </c>
      <c r="HZ535">
        <v>9999</v>
      </c>
      <c r="IA535">
        <v>999.9</v>
      </c>
      <c r="IB535">
        <v>9999</v>
      </c>
      <c r="IC535">
        <v>1.86325</v>
      </c>
      <c r="ID535">
        <v>1.86812</v>
      </c>
      <c r="IE535">
        <v>1.86783</v>
      </c>
      <c r="IF535">
        <v>1.86905</v>
      </c>
      <c r="IG535">
        <v>1.86981</v>
      </c>
      <c r="IH535">
        <v>1.86588</v>
      </c>
      <c r="II535">
        <v>1.86694</v>
      </c>
      <c r="IJ535">
        <v>1.86841</v>
      </c>
      <c r="IK535">
        <v>5</v>
      </c>
      <c r="IL535">
        <v>0</v>
      </c>
      <c r="IM535">
        <v>0</v>
      </c>
      <c r="IN535">
        <v>0</v>
      </c>
      <c r="IO535" t="s">
        <v>441</v>
      </c>
      <c r="IP535" t="s">
        <v>442</v>
      </c>
      <c r="IQ535" t="s">
        <v>443</v>
      </c>
      <c r="IR535" t="s">
        <v>443</v>
      </c>
      <c r="IS535" t="s">
        <v>443</v>
      </c>
      <c r="IT535" t="s">
        <v>443</v>
      </c>
      <c r="IU535">
        <v>0</v>
      </c>
      <c r="IV535">
        <v>100</v>
      </c>
      <c r="IW535">
        <v>100</v>
      </c>
      <c r="IX535">
        <v>1.098</v>
      </c>
      <c r="IY535">
        <v>0.3152</v>
      </c>
      <c r="IZ535">
        <v>1.09748391826392</v>
      </c>
      <c r="JA535">
        <v>0</v>
      </c>
      <c r="JB535">
        <v>0</v>
      </c>
      <c r="JC535">
        <v>0</v>
      </c>
      <c r="JD535">
        <v>0.315191680746845</v>
      </c>
      <c r="JE535">
        <v>0</v>
      </c>
      <c r="JF535">
        <v>0</v>
      </c>
      <c r="JG535">
        <v>0</v>
      </c>
      <c r="JH535">
        <v>5</v>
      </c>
      <c r="JI535">
        <v>2273</v>
      </c>
      <c r="JJ535">
        <v>0</v>
      </c>
      <c r="JK535">
        <v>25</v>
      </c>
      <c r="JL535">
        <v>29356933.1</v>
      </c>
      <c r="JM535">
        <v>29356933.1</v>
      </c>
      <c r="JN535">
        <v>1.43555</v>
      </c>
      <c r="JO535">
        <v>2.63306</v>
      </c>
      <c r="JP535">
        <v>1.54785</v>
      </c>
      <c r="JQ535">
        <v>2.31567</v>
      </c>
      <c r="JR535">
        <v>1.64673</v>
      </c>
      <c r="JS535">
        <v>2.24609</v>
      </c>
      <c r="JT535">
        <v>33.8509</v>
      </c>
      <c r="JU535">
        <v>24.1488</v>
      </c>
      <c r="JV535">
        <v>18</v>
      </c>
      <c r="JW535">
        <v>494.51</v>
      </c>
      <c r="JX535">
        <v>394.918</v>
      </c>
      <c r="JY535">
        <v>36.7295</v>
      </c>
      <c r="JZ535">
        <v>46.1829</v>
      </c>
      <c r="KA535">
        <v>30.0047</v>
      </c>
      <c r="KB535">
        <v>45.5572</v>
      </c>
      <c r="KC535">
        <v>45.4238</v>
      </c>
      <c r="KD535">
        <v>28.8713</v>
      </c>
      <c r="KE535">
        <v>0</v>
      </c>
      <c r="KF535">
        <v>100</v>
      </c>
      <c r="KG535">
        <v>36.6516</v>
      </c>
      <c r="KH535">
        <v>658.409</v>
      </c>
      <c r="KI535">
        <v>34.6858</v>
      </c>
      <c r="KJ535">
        <v>94.0145</v>
      </c>
      <c r="KK535">
        <v>90.9795</v>
      </c>
    </row>
    <row r="536" spans="1:297">
      <c r="A536">
        <v>520</v>
      </c>
      <c r="B536">
        <v>1761415992.1</v>
      </c>
      <c r="C536">
        <v>7811.09999990463</v>
      </c>
      <c r="D536" t="s">
        <v>1487</v>
      </c>
      <c r="E536" t="s">
        <v>1488</v>
      </c>
      <c r="F536">
        <v>5</v>
      </c>
      <c r="G536" t="s">
        <v>1410</v>
      </c>
      <c r="H536" t="s">
        <v>436</v>
      </c>
      <c r="I536">
        <v>1761415984.02308</v>
      </c>
      <c r="J536">
        <f>(K536)/1000</f>
        <v>0</v>
      </c>
      <c r="K536">
        <f>IF(DP536, AN536, AH536)</f>
        <v>0</v>
      </c>
      <c r="L536">
        <f>IF(DP536, AI536, AG536)</f>
        <v>0</v>
      </c>
      <c r="M536">
        <f>DR536 - IF(AU536&gt;1, L536*DL536*100.0/(AW536), 0)</f>
        <v>0</v>
      </c>
      <c r="N536">
        <f>((T536-J536/2)*M536-L536)/(T536+J536/2)</f>
        <v>0</v>
      </c>
      <c r="O536">
        <f>N536*(DY536+DZ536)/1000.0</f>
        <v>0</v>
      </c>
      <c r="P536">
        <f>(DR536 - IF(AU536&gt;1, L536*DL536*100.0/(AW536), 0))*(DY536+DZ536)/1000.0</f>
        <v>0</v>
      </c>
      <c r="Q536">
        <f>2.0/((1/S536-1/R536)+SIGN(S536)*SQRT((1/S536-1/R536)*(1/S536-1/R536) + 4*DM536/((DM536+1)*(DM536+1))*(2*1/S536*1/R536-1/R536*1/R536)))</f>
        <v>0</v>
      </c>
      <c r="R536">
        <f>IF(LEFT(DN536,1)&lt;&gt;"0",IF(LEFT(DN536,1)="1",3.0,DO536),$D$5+$E$5*(EF536*DY536/($K$5*1000))+$F$5*(EF536*DY536/($K$5*1000))*MAX(MIN(DL536,$J$5),$I$5)*MAX(MIN(DL536,$J$5),$I$5)+$G$5*MAX(MIN(DL536,$J$5),$I$5)*(EF536*DY536/($K$5*1000))+$H$5*(EF536*DY536/($K$5*1000))*(EF536*DY536/($K$5*1000)))</f>
        <v>0</v>
      </c>
      <c r="S536">
        <f>J536*(1000-(1000*0.61365*exp(17.502*W536/(240.97+W536))/(DY536+DZ536)+DT536)/2)/(1000*0.61365*exp(17.502*W536/(240.97+W536))/(DY536+DZ536)-DT536)</f>
        <v>0</v>
      </c>
      <c r="T536">
        <f>1/((DM536+1)/(Q536/1.6)+1/(R536/1.37)) + DM536/((DM536+1)/(Q536/1.6) + DM536/(R536/1.37))</f>
        <v>0</v>
      </c>
      <c r="U536">
        <f>(DH536*DK536)</f>
        <v>0</v>
      </c>
      <c r="V536">
        <f>(EA536+(U536+2*0.95*5.67E-8*(((EA536+$B$7)+273)^4-(EA536+273)^4)-44100*J536)/(1.84*29.3*R536+8*0.95*5.67E-8*(EA536+273)^3))</f>
        <v>0</v>
      </c>
      <c r="W536">
        <f>($C$7*EB536+$D$7*EC536+$E$7*V536)</f>
        <v>0</v>
      </c>
      <c r="X536">
        <f>0.61365*exp(17.502*W536/(240.97+W536))</f>
        <v>0</v>
      </c>
      <c r="Y536">
        <f>(Z536/AA536*100)</f>
        <v>0</v>
      </c>
      <c r="Z536">
        <f>DT536*(DY536+DZ536)/1000</f>
        <v>0</v>
      </c>
      <c r="AA536">
        <f>0.61365*exp(17.502*EA536/(240.97+EA536))</f>
        <v>0</v>
      </c>
      <c r="AB536">
        <f>(X536-DT536*(DY536+DZ536)/1000)</f>
        <v>0</v>
      </c>
      <c r="AC536">
        <f>(-J536*44100)</f>
        <v>0</v>
      </c>
      <c r="AD536">
        <f>2*29.3*R536*0.92*(EA536-W536)</f>
        <v>0</v>
      </c>
      <c r="AE536">
        <f>2*0.95*5.67E-8*(((EA536+$B$7)+273)^4-(W536+273)^4)</f>
        <v>0</v>
      </c>
      <c r="AF536">
        <f>U536+AE536+AC536+AD536</f>
        <v>0</v>
      </c>
      <c r="AG536">
        <f>DX536*AU536*(DS536-DR536*(1000-AU536*DU536)/(1000-AU536*DT536))/(100*DL536)</f>
        <v>0</v>
      </c>
      <c r="AH536">
        <f>1000*DX536*AU536*(DT536-DU536)/(100*DL536*(1000-AU536*DT536))</f>
        <v>0</v>
      </c>
      <c r="AI536">
        <f>(AJ536 - AK536 - DY536*1E3/(8.314*(EA536+273.15)) * AM536/DX536 * AL536) * DX536/(100*DL536) * (1000 - DU536)/1000</f>
        <v>0</v>
      </c>
      <c r="AJ536">
        <v>655.294961961725</v>
      </c>
      <c r="AK536">
        <v>627.568709090909</v>
      </c>
      <c r="AL536">
        <v>3.23192212346495</v>
      </c>
      <c r="AM536">
        <v>65.0585855689231</v>
      </c>
      <c r="AN536">
        <f>(AP536 - AO536 + DY536*1E3/(8.314*(EA536+273.15)) * AR536/DX536 * AQ536) * DX536/(100*DL536) * 1000/(1000 - AP536)</f>
        <v>0</v>
      </c>
      <c r="AO536">
        <v>25.0224846592573</v>
      </c>
      <c r="AP536">
        <v>33.6157927272727</v>
      </c>
      <c r="AQ536">
        <v>-0.024251657597718</v>
      </c>
      <c r="AR536">
        <v>110.688087326867</v>
      </c>
      <c r="AS536">
        <v>0</v>
      </c>
      <c r="AT536">
        <v>0</v>
      </c>
      <c r="AU536">
        <f>IF(AS536*$H$13&gt;=AW536,1.0,(AW536/(AW536-AS536*$H$13)))</f>
        <v>0</v>
      </c>
      <c r="AV536">
        <f>(AU536-1)*100</f>
        <v>0</v>
      </c>
      <c r="AW536">
        <f>MAX(0,($B$13+$C$13*EF536)/(1+$D$13*EF536)*DY536/(EA536+273)*$E$13)</f>
        <v>0</v>
      </c>
      <c r="AX536" t="s">
        <v>437</v>
      </c>
      <c r="AY536" t="s">
        <v>437</v>
      </c>
      <c r="AZ536">
        <v>0</v>
      </c>
      <c r="BA536">
        <v>0</v>
      </c>
      <c r="BB536">
        <f>1-AZ536/BA536</f>
        <v>0</v>
      </c>
      <c r="BC536">
        <v>0</v>
      </c>
      <c r="BD536" t="s">
        <v>437</v>
      </c>
      <c r="BE536" t="s">
        <v>437</v>
      </c>
      <c r="BF536">
        <v>0</v>
      </c>
      <c r="BG536">
        <v>0</v>
      </c>
      <c r="BH536">
        <f>1-BF536/BG536</f>
        <v>0</v>
      </c>
      <c r="BI536">
        <v>0.5</v>
      </c>
      <c r="BJ536">
        <f>DI536</f>
        <v>0</v>
      </c>
      <c r="BK536">
        <f>L536</f>
        <v>0</v>
      </c>
      <c r="BL536">
        <f>BH536*BI536*BJ536</f>
        <v>0</v>
      </c>
      <c r="BM536">
        <f>(BK536-BC536)/BJ536</f>
        <v>0</v>
      </c>
      <c r="BN536">
        <f>(BA536-BG536)/BG536</f>
        <v>0</v>
      </c>
      <c r="BO536">
        <f>AZ536/(BB536+AZ536/BG536)</f>
        <v>0</v>
      </c>
      <c r="BP536" t="s">
        <v>437</v>
      </c>
      <c r="BQ536">
        <v>0</v>
      </c>
      <c r="BR536">
        <f>IF(BQ536&lt;&gt;0, BQ536, BO536)</f>
        <v>0</v>
      </c>
      <c r="BS536">
        <f>1-BR536/BG536</f>
        <v>0</v>
      </c>
      <c r="BT536">
        <f>(BG536-BF536)/(BG536-BR536)</f>
        <v>0</v>
      </c>
      <c r="BU536">
        <f>(BA536-BG536)/(BA536-BR536)</f>
        <v>0</v>
      </c>
      <c r="BV536">
        <f>(BG536-BF536)/(BG536-AZ536)</f>
        <v>0</v>
      </c>
      <c r="BW536">
        <f>(BA536-BG536)/(BA536-AZ536)</f>
        <v>0</v>
      </c>
      <c r="BX536">
        <f>(BT536*BR536/BF536)</f>
        <v>0</v>
      </c>
      <c r="BY536">
        <f>(1-BX536)</f>
        <v>0</v>
      </c>
      <c r="DH536">
        <f>$B$11*EG536+$C$11*EH536+$F$11*ES536*(1-EV536)</f>
        <v>0</v>
      </c>
      <c r="DI536">
        <f>DH536*DJ536</f>
        <v>0</v>
      </c>
      <c r="DJ536">
        <f>($B$11*$D$9+$C$11*$D$9+$F$11*((FF536+EX536)/MAX(FF536+EX536+FG536, 0.1)*$I$9+FG536/MAX(FF536+EX536+FG536, 0.1)*$J$9))/($B$11+$C$11+$F$11)</f>
        <v>0</v>
      </c>
      <c r="DK536">
        <f>($B$11*$K$9+$C$11*$K$9+$F$11*((FF536+EX536)/MAX(FF536+EX536+FG536, 0.1)*$P$9+FG536/MAX(FF536+EX536+FG536, 0.1)*$Q$9))/($B$11+$C$11+$F$11)</f>
        <v>0</v>
      </c>
      <c r="DL536">
        <v>6</v>
      </c>
      <c r="DM536">
        <v>0.5</v>
      </c>
      <c r="DN536" t="s">
        <v>438</v>
      </c>
      <c r="DO536">
        <v>2</v>
      </c>
      <c r="DP536" t="b">
        <v>1</v>
      </c>
      <c r="DQ536">
        <v>1761415984.02308</v>
      </c>
      <c r="DR536">
        <v>583.94</v>
      </c>
      <c r="DS536">
        <v>623.949153846154</v>
      </c>
      <c r="DT536">
        <v>33.7814</v>
      </c>
      <c r="DU536">
        <v>25.0256153846154</v>
      </c>
      <c r="DV536">
        <v>582.842307692308</v>
      </c>
      <c r="DW536">
        <v>33.4662076923077</v>
      </c>
      <c r="DX536">
        <v>500.041923076923</v>
      </c>
      <c r="DY536">
        <v>90.2714923076923</v>
      </c>
      <c r="DZ536">
        <v>0.0385171153846154</v>
      </c>
      <c r="EA536">
        <v>43.1203153846154</v>
      </c>
      <c r="EB536">
        <v>42.2388692307692</v>
      </c>
      <c r="EC536">
        <v>999.9</v>
      </c>
      <c r="ED536">
        <v>0</v>
      </c>
      <c r="EE536">
        <v>0</v>
      </c>
      <c r="EF536">
        <v>9985.91692307692</v>
      </c>
      <c r="EG536">
        <v>0</v>
      </c>
      <c r="EH536">
        <v>1200.47923076923</v>
      </c>
      <c r="EI536">
        <v>-40.0093307692308</v>
      </c>
      <c r="EJ536">
        <v>604.354230769231</v>
      </c>
      <c r="EK536">
        <v>639.964538461538</v>
      </c>
      <c r="EL536">
        <v>8.75579076923077</v>
      </c>
      <c r="EM536">
        <v>623.949153846154</v>
      </c>
      <c r="EN536">
        <v>25.0256153846154</v>
      </c>
      <c r="EO536">
        <v>3.04949923076923</v>
      </c>
      <c r="EP536">
        <v>2.25910076923077</v>
      </c>
      <c r="EQ536">
        <v>24.3006153846154</v>
      </c>
      <c r="ER536">
        <v>19.3876923076923</v>
      </c>
      <c r="ES536">
        <v>1199.97615384615</v>
      </c>
      <c r="ET536">
        <v>0.967006307692308</v>
      </c>
      <c r="EU536">
        <v>0.0329933769230769</v>
      </c>
      <c r="EV536">
        <v>0</v>
      </c>
      <c r="EW536">
        <v>1333.88769230769</v>
      </c>
      <c r="EX536">
        <v>5.00059</v>
      </c>
      <c r="EY536">
        <v>16746.9076923077</v>
      </c>
      <c r="EZ536">
        <v>10358.5307692308</v>
      </c>
      <c r="FA536">
        <v>55.4228461538462</v>
      </c>
      <c r="FB536">
        <v>57.043</v>
      </c>
      <c r="FC536">
        <v>55.5333846153846</v>
      </c>
      <c r="FD536">
        <v>56.7834615384615</v>
      </c>
      <c r="FE536">
        <v>56.668</v>
      </c>
      <c r="FF536">
        <v>1155.55153846154</v>
      </c>
      <c r="FG536">
        <v>39.4246153846154</v>
      </c>
      <c r="FH536">
        <v>0</v>
      </c>
      <c r="FI536">
        <v>1761415952.5</v>
      </c>
      <c r="FJ536">
        <v>0</v>
      </c>
      <c r="FK536">
        <v>1333.86423076923</v>
      </c>
      <c r="FL536">
        <v>1.11555554285628</v>
      </c>
      <c r="FM536">
        <v>48.7384614897643</v>
      </c>
      <c r="FN536">
        <v>16747.6230769231</v>
      </c>
      <c r="FO536">
        <v>15</v>
      </c>
      <c r="FP536">
        <v>0</v>
      </c>
      <c r="FQ536" t="s">
        <v>439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-39.78474</v>
      </c>
      <c r="GD536">
        <v>-3.38237593984958</v>
      </c>
      <c r="GE536">
        <v>0.548446886580643</v>
      </c>
      <c r="GF536">
        <v>0</v>
      </c>
      <c r="GG536">
        <v>1333.70794117647</v>
      </c>
      <c r="GH536">
        <v>2.52880060859324</v>
      </c>
      <c r="GI536">
        <v>0.344005637879288</v>
      </c>
      <c r="GJ536">
        <v>-1</v>
      </c>
      <c r="GK536">
        <v>8.810356</v>
      </c>
      <c r="GL536">
        <v>-1.35460872180451</v>
      </c>
      <c r="GM536">
        <v>0.130199898210406</v>
      </c>
      <c r="GN536">
        <v>0</v>
      </c>
      <c r="GO536">
        <v>0</v>
      </c>
      <c r="GP536">
        <v>2</v>
      </c>
      <c r="GQ536" t="s">
        <v>473</v>
      </c>
      <c r="GR536">
        <v>3.12864</v>
      </c>
      <c r="GS536">
        <v>2.71646</v>
      </c>
      <c r="GT536">
        <v>0.113328</v>
      </c>
      <c r="GU536">
        <v>0.118964</v>
      </c>
      <c r="GV536">
        <v>0.125941</v>
      </c>
      <c r="GW536">
        <v>0.102455</v>
      </c>
      <c r="GX536">
        <v>32293.8</v>
      </c>
      <c r="GY536">
        <v>34040</v>
      </c>
      <c r="GZ536">
        <v>33046.6</v>
      </c>
      <c r="HA536">
        <v>35077.9</v>
      </c>
      <c r="HB536">
        <v>41128.7</v>
      </c>
      <c r="HC536">
        <v>45347.5</v>
      </c>
      <c r="HD536">
        <v>51820.6</v>
      </c>
      <c r="HE536">
        <v>56202.2</v>
      </c>
      <c r="HF536">
        <v>1.74825</v>
      </c>
      <c r="HG536">
        <v>1.60645</v>
      </c>
      <c r="HH536">
        <v>-0.0375509</v>
      </c>
      <c r="HI536">
        <v>0</v>
      </c>
      <c r="HJ536">
        <v>42.8324</v>
      </c>
      <c r="HK536">
        <v>999.9</v>
      </c>
      <c r="HL536">
        <v>55.579</v>
      </c>
      <c r="HM536">
        <v>29.98</v>
      </c>
      <c r="HN536">
        <v>26.2015</v>
      </c>
      <c r="HO536">
        <v>60.4252</v>
      </c>
      <c r="HP536">
        <v>42.4038</v>
      </c>
      <c r="HQ536">
        <v>1</v>
      </c>
      <c r="HR536">
        <v>1.66061</v>
      </c>
      <c r="HS536">
        <v>6.52904</v>
      </c>
      <c r="HT536">
        <v>20.0109</v>
      </c>
      <c r="HU536">
        <v>5.18989</v>
      </c>
      <c r="HV536">
        <v>12.0156</v>
      </c>
      <c r="HW536">
        <v>4.971</v>
      </c>
      <c r="HX536">
        <v>3.29495</v>
      </c>
      <c r="HY536">
        <v>9999</v>
      </c>
      <c r="HZ536">
        <v>9999</v>
      </c>
      <c r="IA536">
        <v>999.9</v>
      </c>
      <c r="IB536">
        <v>9999</v>
      </c>
      <c r="IC536">
        <v>1.86325</v>
      </c>
      <c r="ID536">
        <v>1.86813</v>
      </c>
      <c r="IE536">
        <v>1.86784</v>
      </c>
      <c r="IF536">
        <v>1.86905</v>
      </c>
      <c r="IG536">
        <v>1.86981</v>
      </c>
      <c r="IH536">
        <v>1.86586</v>
      </c>
      <c r="II536">
        <v>1.86695</v>
      </c>
      <c r="IJ536">
        <v>1.86842</v>
      </c>
      <c r="IK536">
        <v>5</v>
      </c>
      <c r="IL536">
        <v>0</v>
      </c>
      <c r="IM536">
        <v>0</v>
      </c>
      <c r="IN536">
        <v>0</v>
      </c>
      <c r="IO536" t="s">
        <v>441</v>
      </c>
      <c r="IP536" t="s">
        <v>442</v>
      </c>
      <c r="IQ536" t="s">
        <v>443</v>
      </c>
      <c r="IR536" t="s">
        <v>443</v>
      </c>
      <c r="IS536" t="s">
        <v>443</v>
      </c>
      <c r="IT536" t="s">
        <v>443</v>
      </c>
      <c r="IU536">
        <v>0</v>
      </c>
      <c r="IV536">
        <v>100</v>
      </c>
      <c r="IW536">
        <v>100</v>
      </c>
      <c r="IX536">
        <v>1.098</v>
      </c>
      <c r="IY536">
        <v>0.3152</v>
      </c>
      <c r="IZ536">
        <v>1.09748391826392</v>
      </c>
      <c r="JA536">
        <v>0</v>
      </c>
      <c r="JB536">
        <v>0</v>
      </c>
      <c r="JC536">
        <v>0</v>
      </c>
      <c r="JD536">
        <v>0.315191680746845</v>
      </c>
      <c r="JE536">
        <v>0</v>
      </c>
      <c r="JF536">
        <v>0</v>
      </c>
      <c r="JG536">
        <v>0</v>
      </c>
      <c r="JH536">
        <v>5</v>
      </c>
      <c r="JI536">
        <v>2273</v>
      </c>
      <c r="JJ536">
        <v>0</v>
      </c>
      <c r="JK536">
        <v>25</v>
      </c>
      <c r="JL536">
        <v>29356933.2</v>
      </c>
      <c r="JM536">
        <v>29356933.2</v>
      </c>
      <c r="JN536">
        <v>1.46851</v>
      </c>
      <c r="JO536">
        <v>2.62695</v>
      </c>
      <c r="JP536">
        <v>1.54785</v>
      </c>
      <c r="JQ536">
        <v>2.31567</v>
      </c>
      <c r="JR536">
        <v>1.64673</v>
      </c>
      <c r="JS536">
        <v>2.38647</v>
      </c>
      <c r="JT536">
        <v>33.8509</v>
      </c>
      <c r="JU536">
        <v>24.1575</v>
      </c>
      <c r="JV536">
        <v>18</v>
      </c>
      <c r="JW536">
        <v>494.388</v>
      </c>
      <c r="JX536">
        <v>394.559</v>
      </c>
      <c r="JY536">
        <v>36.4872</v>
      </c>
      <c r="JZ536">
        <v>46.2173</v>
      </c>
      <c r="KA536">
        <v>30.0047</v>
      </c>
      <c r="KB536">
        <v>45.588</v>
      </c>
      <c r="KC536">
        <v>45.4543</v>
      </c>
      <c r="KD536">
        <v>29.4526</v>
      </c>
      <c r="KE536">
        <v>0</v>
      </c>
      <c r="KF536">
        <v>100</v>
      </c>
      <c r="KG536">
        <v>36.4157</v>
      </c>
      <c r="KH536">
        <v>671.951</v>
      </c>
      <c r="KI536">
        <v>34.6858</v>
      </c>
      <c r="KJ536">
        <v>94.0086</v>
      </c>
      <c r="KK536">
        <v>90.9726</v>
      </c>
    </row>
    <row r="537" spans="1:297">
      <c r="A537">
        <v>521</v>
      </c>
      <c r="B537">
        <v>1761415997.1</v>
      </c>
      <c r="C537">
        <v>7816.09999990463</v>
      </c>
      <c r="D537" t="s">
        <v>1489</v>
      </c>
      <c r="E537" t="s">
        <v>1490</v>
      </c>
      <c r="F537">
        <v>5</v>
      </c>
      <c r="G537" t="s">
        <v>1410</v>
      </c>
      <c r="H537" t="s">
        <v>436</v>
      </c>
      <c r="I537">
        <v>1761415988.94615</v>
      </c>
      <c r="J537">
        <f>(K537)/1000</f>
        <v>0</v>
      </c>
      <c r="K537">
        <f>IF(DP537, AN537, AH537)</f>
        <v>0</v>
      </c>
      <c r="L537">
        <f>IF(DP537, AI537, AG537)</f>
        <v>0</v>
      </c>
      <c r="M537">
        <f>DR537 - IF(AU537&gt;1, L537*DL537*100.0/(AW537), 0)</f>
        <v>0</v>
      </c>
      <c r="N537">
        <f>((T537-J537/2)*M537-L537)/(T537+J537/2)</f>
        <v>0</v>
      </c>
      <c r="O537">
        <f>N537*(DY537+DZ537)/1000.0</f>
        <v>0</v>
      </c>
      <c r="P537">
        <f>(DR537 - IF(AU537&gt;1, L537*DL537*100.0/(AW537), 0))*(DY537+DZ537)/1000.0</f>
        <v>0</v>
      </c>
      <c r="Q537">
        <f>2.0/((1/S537-1/R537)+SIGN(S537)*SQRT((1/S537-1/R537)*(1/S537-1/R537) + 4*DM537/((DM537+1)*(DM537+1))*(2*1/S537*1/R537-1/R537*1/R537)))</f>
        <v>0</v>
      </c>
      <c r="R537">
        <f>IF(LEFT(DN537,1)&lt;&gt;"0",IF(LEFT(DN537,1)="1",3.0,DO537),$D$5+$E$5*(EF537*DY537/($K$5*1000))+$F$5*(EF537*DY537/($K$5*1000))*MAX(MIN(DL537,$J$5),$I$5)*MAX(MIN(DL537,$J$5),$I$5)+$G$5*MAX(MIN(DL537,$J$5),$I$5)*(EF537*DY537/($K$5*1000))+$H$5*(EF537*DY537/($K$5*1000))*(EF537*DY537/($K$5*1000)))</f>
        <v>0</v>
      </c>
      <c r="S537">
        <f>J537*(1000-(1000*0.61365*exp(17.502*W537/(240.97+W537))/(DY537+DZ537)+DT537)/2)/(1000*0.61365*exp(17.502*W537/(240.97+W537))/(DY537+DZ537)-DT537)</f>
        <v>0</v>
      </c>
      <c r="T537">
        <f>1/((DM537+1)/(Q537/1.6)+1/(R537/1.37)) + DM537/((DM537+1)/(Q537/1.6) + DM537/(R537/1.37))</f>
        <v>0</v>
      </c>
      <c r="U537">
        <f>(DH537*DK537)</f>
        <v>0</v>
      </c>
      <c r="V537">
        <f>(EA537+(U537+2*0.95*5.67E-8*(((EA537+$B$7)+273)^4-(EA537+273)^4)-44100*J537)/(1.84*29.3*R537+8*0.95*5.67E-8*(EA537+273)^3))</f>
        <v>0</v>
      </c>
      <c r="W537">
        <f>($C$7*EB537+$D$7*EC537+$E$7*V537)</f>
        <v>0</v>
      </c>
      <c r="X537">
        <f>0.61365*exp(17.502*W537/(240.97+W537))</f>
        <v>0</v>
      </c>
      <c r="Y537">
        <f>(Z537/AA537*100)</f>
        <v>0</v>
      </c>
      <c r="Z537">
        <f>DT537*(DY537+DZ537)/1000</f>
        <v>0</v>
      </c>
      <c r="AA537">
        <f>0.61365*exp(17.502*EA537/(240.97+EA537))</f>
        <v>0</v>
      </c>
      <c r="AB537">
        <f>(X537-DT537*(DY537+DZ537)/1000)</f>
        <v>0</v>
      </c>
      <c r="AC537">
        <f>(-J537*44100)</f>
        <v>0</v>
      </c>
      <c r="AD537">
        <f>2*29.3*R537*0.92*(EA537-W537)</f>
        <v>0</v>
      </c>
      <c r="AE537">
        <f>2*0.95*5.67E-8*(((EA537+$B$7)+273)^4-(W537+273)^4)</f>
        <v>0</v>
      </c>
      <c r="AF537">
        <f>U537+AE537+AC537+AD537</f>
        <v>0</v>
      </c>
      <c r="AG537">
        <f>DX537*AU537*(DS537-DR537*(1000-AU537*DU537)/(1000-AU537*DT537))/(100*DL537)</f>
        <v>0</v>
      </c>
      <c r="AH537">
        <f>1000*DX537*AU537*(DT537-DU537)/(100*DL537*(1000-AU537*DT537))</f>
        <v>0</v>
      </c>
      <c r="AI537">
        <f>(AJ537 - AK537 - DY537*1E3/(8.314*(EA537+273.15)) * AM537/DX537 * AL537) * DX537/(100*DL537) * (1000 - DU537)/1000</f>
        <v>0</v>
      </c>
      <c r="AJ537">
        <v>673.886689057901</v>
      </c>
      <c r="AK537">
        <v>645.015909090909</v>
      </c>
      <c r="AL537">
        <v>3.496992612397</v>
      </c>
      <c r="AM537">
        <v>65.0585855689231</v>
      </c>
      <c r="AN537">
        <f>(AP537 - AO537 + DY537*1E3/(8.314*(EA537+273.15)) * AR537/DX537 * AQ537) * DX537/(100*DL537) * 1000/(1000 - AP537)</f>
        <v>0</v>
      </c>
      <c r="AO537">
        <v>25.0160131517067</v>
      </c>
      <c r="AP537">
        <v>33.5024266666667</v>
      </c>
      <c r="AQ537">
        <v>-0.022435940433821</v>
      </c>
      <c r="AR537">
        <v>110.688087326867</v>
      </c>
      <c r="AS537">
        <v>0</v>
      </c>
      <c r="AT537">
        <v>0</v>
      </c>
      <c r="AU537">
        <f>IF(AS537*$H$13&gt;=AW537,1.0,(AW537/(AW537-AS537*$H$13)))</f>
        <v>0</v>
      </c>
      <c r="AV537">
        <f>(AU537-1)*100</f>
        <v>0</v>
      </c>
      <c r="AW537">
        <f>MAX(0,($B$13+$C$13*EF537)/(1+$D$13*EF537)*DY537/(EA537+273)*$E$13)</f>
        <v>0</v>
      </c>
      <c r="AX537" t="s">
        <v>437</v>
      </c>
      <c r="AY537" t="s">
        <v>437</v>
      </c>
      <c r="AZ537">
        <v>0</v>
      </c>
      <c r="BA537">
        <v>0</v>
      </c>
      <c r="BB537">
        <f>1-AZ537/BA537</f>
        <v>0</v>
      </c>
      <c r="BC537">
        <v>0</v>
      </c>
      <c r="BD537" t="s">
        <v>437</v>
      </c>
      <c r="BE537" t="s">
        <v>437</v>
      </c>
      <c r="BF537">
        <v>0</v>
      </c>
      <c r="BG537">
        <v>0</v>
      </c>
      <c r="BH537">
        <f>1-BF537/BG537</f>
        <v>0</v>
      </c>
      <c r="BI537">
        <v>0.5</v>
      </c>
      <c r="BJ537">
        <f>DI537</f>
        <v>0</v>
      </c>
      <c r="BK537">
        <f>L537</f>
        <v>0</v>
      </c>
      <c r="BL537">
        <f>BH537*BI537*BJ537</f>
        <v>0</v>
      </c>
      <c r="BM537">
        <f>(BK537-BC537)/BJ537</f>
        <v>0</v>
      </c>
      <c r="BN537">
        <f>(BA537-BG537)/BG537</f>
        <v>0</v>
      </c>
      <c r="BO537">
        <f>AZ537/(BB537+AZ537/BG537)</f>
        <v>0</v>
      </c>
      <c r="BP537" t="s">
        <v>437</v>
      </c>
      <c r="BQ537">
        <v>0</v>
      </c>
      <c r="BR537">
        <f>IF(BQ537&lt;&gt;0, BQ537, BO537)</f>
        <v>0</v>
      </c>
      <c r="BS537">
        <f>1-BR537/BG537</f>
        <v>0</v>
      </c>
      <c r="BT537">
        <f>(BG537-BF537)/(BG537-BR537)</f>
        <v>0</v>
      </c>
      <c r="BU537">
        <f>(BA537-BG537)/(BA537-BR537)</f>
        <v>0</v>
      </c>
      <c r="BV537">
        <f>(BG537-BF537)/(BG537-AZ537)</f>
        <v>0</v>
      </c>
      <c r="BW537">
        <f>(BA537-BG537)/(BA537-AZ537)</f>
        <v>0</v>
      </c>
      <c r="BX537">
        <f>(BT537*BR537/BF537)</f>
        <v>0</v>
      </c>
      <c r="BY537">
        <f>(1-BX537)</f>
        <v>0</v>
      </c>
      <c r="DH537">
        <f>$B$11*EG537+$C$11*EH537+$F$11*ES537*(1-EV537)</f>
        <v>0</v>
      </c>
      <c r="DI537">
        <f>DH537*DJ537</f>
        <v>0</v>
      </c>
      <c r="DJ537">
        <f>($B$11*$D$9+$C$11*$D$9+$F$11*((FF537+EX537)/MAX(FF537+EX537+FG537, 0.1)*$I$9+FG537/MAX(FF537+EX537+FG537, 0.1)*$J$9))/($B$11+$C$11+$F$11)</f>
        <v>0</v>
      </c>
      <c r="DK537">
        <f>($B$11*$K$9+$C$11*$K$9+$F$11*((FF537+EX537)/MAX(FF537+EX537+FG537, 0.1)*$P$9+FG537/MAX(FF537+EX537+FG537, 0.1)*$Q$9))/($B$11+$C$11+$F$11)</f>
        <v>0</v>
      </c>
      <c r="DL537">
        <v>6</v>
      </c>
      <c r="DM537">
        <v>0.5</v>
      </c>
      <c r="DN537" t="s">
        <v>438</v>
      </c>
      <c r="DO537">
        <v>2</v>
      </c>
      <c r="DP537" t="b">
        <v>1</v>
      </c>
      <c r="DQ537">
        <v>1761415988.94615</v>
      </c>
      <c r="DR537">
        <v>599.893692307692</v>
      </c>
      <c r="DS537">
        <v>640.428538461538</v>
      </c>
      <c r="DT537">
        <v>33.6673692307692</v>
      </c>
      <c r="DU537">
        <v>25.0224076923077</v>
      </c>
      <c r="DV537">
        <v>598.796153846154</v>
      </c>
      <c r="DW537">
        <v>33.3521692307692</v>
      </c>
      <c r="DX537">
        <v>500.066461538462</v>
      </c>
      <c r="DY537">
        <v>90.2714153846154</v>
      </c>
      <c r="DZ537">
        <v>0.0386407923076923</v>
      </c>
      <c r="EA537">
        <v>43.0924769230769</v>
      </c>
      <c r="EB537">
        <v>42.2338307692308</v>
      </c>
      <c r="EC537">
        <v>999.9</v>
      </c>
      <c r="ED537">
        <v>0</v>
      </c>
      <c r="EE537">
        <v>0</v>
      </c>
      <c r="EF537">
        <v>9980.82</v>
      </c>
      <c r="EG537">
        <v>0</v>
      </c>
      <c r="EH537">
        <v>1200.34923076923</v>
      </c>
      <c r="EI537">
        <v>-40.5348615384615</v>
      </c>
      <c r="EJ537">
        <v>620.792538461538</v>
      </c>
      <c r="EK537">
        <v>656.864769230769</v>
      </c>
      <c r="EL537">
        <v>8.64494923076923</v>
      </c>
      <c r="EM537">
        <v>640.428538461538</v>
      </c>
      <c r="EN537">
        <v>25.0224076923077</v>
      </c>
      <c r="EO537">
        <v>3.03920230769231</v>
      </c>
      <c r="EP537">
        <v>2.25881076923077</v>
      </c>
      <c r="EQ537">
        <v>24.2441846153846</v>
      </c>
      <c r="ER537">
        <v>19.3856230769231</v>
      </c>
      <c r="ES537">
        <v>1199.96384615385</v>
      </c>
      <c r="ET537">
        <v>0.967000846153846</v>
      </c>
      <c r="EU537">
        <v>0.0329988230769231</v>
      </c>
      <c r="EV537">
        <v>0</v>
      </c>
      <c r="EW537">
        <v>1333.98538461538</v>
      </c>
      <c r="EX537">
        <v>5.00059</v>
      </c>
      <c r="EY537">
        <v>16750.6692307692</v>
      </c>
      <c r="EZ537">
        <v>10358.4076923077</v>
      </c>
      <c r="FA537">
        <v>55.4613076923077</v>
      </c>
      <c r="FB537">
        <v>57.0814615384615</v>
      </c>
      <c r="FC537">
        <v>55.5718461538462</v>
      </c>
      <c r="FD537">
        <v>56.8219230769231</v>
      </c>
      <c r="FE537">
        <v>56.7064615384615</v>
      </c>
      <c r="FF537">
        <v>1155.53230769231</v>
      </c>
      <c r="FG537">
        <v>39.4315384615385</v>
      </c>
      <c r="FH537">
        <v>0</v>
      </c>
      <c r="FI537">
        <v>1761415957.3</v>
      </c>
      <c r="FJ537">
        <v>0</v>
      </c>
      <c r="FK537">
        <v>1333.94692307692</v>
      </c>
      <c r="FL537">
        <v>-0.0259829259277347</v>
      </c>
      <c r="FM537">
        <v>44.0649573718421</v>
      </c>
      <c r="FN537">
        <v>16751.4576923077</v>
      </c>
      <c r="FO537">
        <v>15</v>
      </c>
      <c r="FP537">
        <v>0</v>
      </c>
      <c r="FQ537" t="s">
        <v>439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-40.3717238095238</v>
      </c>
      <c r="GD537">
        <v>-6.03548571428568</v>
      </c>
      <c r="GE537">
        <v>0.835253192810283</v>
      </c>
      <c r="GF537">
        <v>0</v>
      </c>
      <c r="GG537">
        <v>1333.85382352941</v>
      </c>
      <c r="GH537">
        <v>1.09503436887753</v>
      </c>
      <c r="GI537">
        <v>0.253876008479855</v>
      </c>
      <c r="GJ537">
        <v>-1</v>
      </c>
      <c r="GK537">
        <v>8.70950904761905</v>
      </c>
      <c r="GL537">
        <v>-1.3544174025974</v>
      </c>
      <c r="GM537">
        <v>0.136703497147755</v>
      </c>
      <c r="GN537">
        <v>0</v>
      </c>
      <c r="GO537">
        <v>0</v>
      </c>
      <c r="GP537">
        <v>2</v>
      </c>
      <c r="GQ537" t="s">
        <v>473</v>
      </c>
      <c r="GR537">
        <v>3.12873</v>
      </c>
      <c r="GS537">
        <v>2.71666</v>
      </c>
      <c r="GT537">
        <v>0.115552</v>
      </c>
      <c r="GU537">
        <v>0.120988</v>
      </c>
      <c r="GV537">
        <v>0.125622</v>
      </c>
      <c r="GW537">
        <v>0.102428</v>
      </c>
      <c r="GX537">
        <v>32210</v>
      </c>
      <c r="GY537">
        <v>33958.1</v>
      </c>
      <c r="GZ537">
        <v>33044.1</v>
      </c>
      <c r="HA537">
        <v>35074.5</v>
      </c>
      <c r="HB537">
        <v>41141</v>
      </c>
      <c r="HC537">
        <v>45345</v>
      </c>
      <c r="HD537">
        <v>51817.4</v>
      </c>
      <c r="HE537">
        <v>56197</v>
      </c>
      <c r="HF537">
        <v>1.74797</v>
      </c>
      <c r="HG537">
        <v>1.60595</v>
      </c>
      <c r="HH537">
        <v>-0.0389405</v>
      </c>
      <c r="HI537">
        <v>0</v>
      </c>
      <c r="HJ537">
        <v>42.8398</v>
      </c>
      <c r="HK537">
        <v>999.9</v>
      </c>
      <c r="HL537">
        <v>55.579</v>
      </c>
      <c r="HM537">
        <v>29.98</v>
      </c>
      <c r="HN537">
        <v>26.1992</v>
      </c>
      <c r="HO537">
        <v>60.6752</v>
      </c>
      <c r="HP537">
        <v>42.2796</v>
      </c>
      <c r="HQ537">
        <v>1</v>
      </c>
      <c r="HR537">
        <v>1.66506</v>
      </c>
      <c r="HS537">
        <v>6.6915</v>
      </c>
      <c r="HT537">
        <v>20.0056</v>
      </c>
      <c r="HU537">
        <v>5.19063</v>
      </c>
      <c r="HV537">
        <v>12.0159</v>
      </c>
      <c r="HW537">
        <v>4.97145</v>
      </c>
      <c r="HX537">
        <v>3.295</v>
      </c>
      <c r="HY537">
        <v>9999</v>
      </c>
      <c r="HZ537">
        <v>9999</v>
      </c>
      <c r="IA537">
        <v>999.9</v>
      </c>
      <c r="IB537">
        <v>9999</v>
      </c>
      <c r="IC537">
        <v>1.86325</v>
      </c>
      <c r="ID537">
        <v>1.86812</v>
      </c>
      <c r="IE537">
        <v>1.86784</v>
      </c>
      <c r="IF537">
        <v>1.86904</v>
      </c>
      <c r="IG537">
        <v>1.86981</v>
      </c>
      <c r="IH537">
        <v>1.86587</v>
      </c>
      <c r="II537">
        <v>1.86695</v>
      </c>
      <c r="IJ537">
        <v>1.8684</v>
      </c>
      <c r="IK537">
        <v>5</v>
      </c>
      <c r="IL537">
        <v>0</v>
      </c>
      <c r="IM537">
        <v>0</v>
      </c>
      <c r="IN537">
        <v>0</v>
      </c>
      <c r="IO537" t="s">
        <v>441</v>
      </c>
      <c r="IP537" t="s">
        <v>442</v>
      </c>
      <c r="IQ537" t="s">
        <v>443</v>
      </c>
      <c r="IR537" t="s">
        <v>443</v>
      </c>
      <c r="IS537" t="s">
        <v>443</v>
      </c>
      <c r="IT537" t="s">
        <v>443</v>
      </c>
      <c r="IU537">
        <v>0</v>
      </c>
      <c r="IV537">
        <v>100</v>
      </c>
      <c r="IW537">
        <v>100</v>
      </c>
      <c r="IX537">
        <v>1.097</v>
      </c>
      <c r="IY537">
        <v>0.3152</v>
      </c>
      <c r="IZ537">
        <v>1.09748391826392</v>
      </c>
      <c r="JA537">
        <v>0</v>
      </c>
      <c r="JB537">
        <v>0</v>
      </c>
      <c r="JC537">
        <v>0</v>
      </c>
      <c r="JD537">
        <v>0.315191680746845</v>
      </c>
      <c r="JE537">
        <v>0</v>
      </c>
      <c r="JF537">
        <v>0</v>
      </c>
      <c r="JG537">
        <v>0</v>
      </c>
      <c r="JH537">
        <v>5</v>
      </c>
      <c r="JI537">
        <v>2273</v>
      </c>
      <c r="JJ537">
        <v>0</v>
      </c>
      <c r="JK537">
        <v>25</v>
      </c>
      <c r="JL537">
        <v>29356933.3</v>
      </c>
      <c r="JM537">
        <v>29356933.3</v>
      </c>
      <c r="JN537">
        <v>1.48926</v>
      </c>
      <c r="JO537">
        <v>2.63184</v>
      </c>
      <c r="JP537">
        <v>1.54785</v>
      </c>
      <c r="JQ537">
        <v>2.31689</v>
      </c>
      <c r="JR537">
        <v>1.64673</v>
      </c>
      <c r="JS537">
        <v>2.26318</v>
      </c>
      <c r="JT537">
        <v>33.8509</v>
      </c>
      <c r="JU537">
        <v>24.14</v>
      </c>
      <c r="JV537">
        <v>18</v>
      </c>
      <c r="JW537">
        <v>494.378</v>
      </c>
      <c r="JX537">
        <v>394.401</v>
      </c>
      <c r="JY537">
        <v>36.2644</v>
      </c>
      <c r="JZ537">
        <v>46.2503</v>
      </c>
      <c r="KA537">
        <v>30.0046</v>
      </c>
      <c r="KB537">
        <v>45.617</v>
      </c>
      <c r="KC537">
        <v>45.483</v>
      </c>
      <c r="KD537">
        <v>29.9609</v>
      </c>
      <c r="KE537">
        <v>0</v>
      </c>
      <c r="KF537">
        <v>100</v>
      </c>
      <c r="KG537">
        <v>36.1828</v>
      </c>
      <c r="KH537">
        <v>692.359</v>
      </c>
      <c r="KI537">
        <v>34.6858</v>
      </c>
      <c r="KJ537">
        <v>94.0023</v>
      </c>
      <c r="KK537">
        <v>90.964</v>
      </c>
    </row>
    <row r="538" spans="1:297">
      <c r="A538">
        <v>522</v>
      </c>
      <c r="B538">
        <v>1761416002.1</v>
      </c>
      <c r="C538">
        <v>7821.09999990463</v>
      </c>
      <c r="D538" t="s">
        <v>1491</v>
      </c>
      <c r="E538" t="s">
        <v>1492</v>
      </c>
      <c r="F538">
        <v>5</v>
      </c>
      <c r="G538" t="s">
        <v>1410</v>
      </c>
      <c r="H538" t="s">
        <v>436</v>
      </c>
      <c r="I538">
        <v>1761415993.94615</v>
      </c>
      <c r="J538">
        <f>(K538)/1000</f>
        <v>0</v>
      </c>
      <c r="K538">
        <f>IF(DP538, AN538, AH538)</f>
        <v>0</v>
      </c>
      <c r="L538">
        <f>IF(DP538, AI538, AG538)</f>
        <v>0</v>
      </c>
      <c r="M538">
        <f>DR538 - IF(AU538&gt;1, L538*DL538*100.0/(AW538), 0)</f>
        <v>0</v>
      </c>
      <c r="N538">
        <f>((T538-J538/2)*M538-L538)/(T538+J538/2)</f>
        <v>0</v>
      </c>
      <c r="O538">
        <f>N538*(DY538+DZ538)/1000.0</f>
        <v>0</v>
      </c>
      <c r="P538">
        <f>(DR538 - IF(AU538&gt;1, L538*DL538*100.0/(AW538), 0))*(DY538+DZ538)/1000.0</f>
        <v>0</v>
      </c>
      <c r="Q538">
        <f>2.0/((1/S538-1/R538)+SIGN(S538)*SQRT((1/S538-1/R538)*(1/S538-1/R538) + 4*DM538/((DM538+1)*(DM538+1))*(2*1/S538*1/R538-1/R538*1/R538)))</f>
        <v>0</v>
      </c>
      <c r="R538">
        <f>IF(LEFT(DN538,1)&lt;&gt;"0",IF(LEFT(DN538,1)="1",3.0,DO538),$D$5+$E$5*(EF538*DY538/($K$5*1000))+$F$5*(EF538*DY538/($K$5*1000))*MAX(MIN(DL538,$J$5),$I$5)*MAX(MIN(DL538,$J$5),$I$5)+$G$5*MAX(MIN(DL538,$J$5),$I$5)*(EF538*DY538/($K$5*1000))+$H$5*(EF538*DY538/($K$5*1000))*(EF538*DY538/($K$5*1000)))</f>
        <v>0</v>
      </c>
      <c r="S538">
        <f>J538*(1000-(1000*0.61365*exp(17.502*W538/(240.97+W538))/(DY538+DZ538)+DT538)/2)/(1000*0.61365*exp(17.502*W538/(240.97+W538))/(DY538+DZ538)-DT538)</f>
        <v>0</v>
      </c>
      <c r="T538">
        <f>1/((DM538+1)/(Q538/1.6)+1/(R538/1.37)) + DM538/((DM538+1)/(Q538/1.6) + DM538/(R538/1.37))</f>
        <v>0</v>
      </c>
      <c r="U538">
        <f>(DH538*DK538)</f>
        <v>0</v>
      </c>
      <c r="V538">
        <f>(EA538+(U538+2*0.95*5.67E-8*(((EA538+$B$7)+273)^4-(EA538+273)^4)-44100*J538)/(1.84*29.3*R538+8*0.95*5.67E-8*(EA538+273)^3))</f>
        <v>0</v>
      </c>
      <c r="W538">
        <f>($C$7*EB538+$D$7*EC538+$E$7*V538)</f>
        <v>0</v>
      </c>
      <c r="X538">
        <f>0.61365*exp(17.502*W538/(240.97+W538))</f>
        <v>0</v>
      </c>
      <c r="Y538">
        <f>(Z538/AA538*100)</f>
        <v>0</v>
      </c>
      <c r="Z538">
        <f>DT538*(DY538+DZ538)/1000</f>
        <v>0</v>
      </c>
      <c r="AA538">
        <f>0.61365*exp(17.502*EA538/(240.97+EA538))</f>
        <v>0</v>
      </c>
      <c r="AB538">
        <f>(X538-DT538*(DY538+DZ538)/1000)</f>
        <v>0</v>
      </c>
      <c r="AC538">
        <f>(-J538*44100)</f>
        <v>0</v>
      </c>
      <c r="AD538">
        <f>2*29.3*R538*0.92*(EA538-W538)</f>
        <v>0</v>
      </c>
      <c r="AE538">
        <f>2*0.95*5.67E-8*(((EA538+$B$7)+273)^4-(W538+273)^4)</f>
        <v>0</v>
      </c>
      <c r="AF538">
        <f>U538+AE538+AC538+AD538</f>
        <v>0</v>
      </c>
      <c r="AG538">
        <f>DX538*AU538*(DS538-DR538*(1000-AU538*DU538)/(1000-AU538*DT538))/(100*DL538)</f>
        <v>0</v>
      </c>
      <c r="AH538">
        <f>1000*DX538*AU538*(DT538-DU538)/(100*DL538*(1000-AU538*DT538))</f>
        <v>0</v>
      </c>
      <c r="AI538">
        <f>(AJ538 - AK538 - DY538*1E3/(8.314*(EA538+273.15)) * AM538/DX538 * AL538) * DX538/(100*DL538) * (1000 - DU538)/1000</f>
        <v>0</v>
      </c>
      <c r="AJ538">
        <v>688.545527695823</v>
      </c>
      <c r="AK538">
        <v>660.689078787878</v>
      </c>
      <c r="AL538">
        <v>3.07267015386181</v>
      </c>
      <c r="AM538">
        <v>65.0585855689231</v>
      </c>
      <c r="AN538">
        <f>(AP538 - AO538 + DY538*1E3/(8.314*(EA538+273.15)) * AR538/DX538 * AQ538) * DX538/(100*DL538) * 1000/(1000 - AP538)</f>
        <v>0</v>
      </c>
      <c r="AO538">
        <v>25.0106524002761</v>
      </c>
      <c r="AP538">
        <v>33.3814478787879</v>
      </c>
      <c r="AQ538">
        <v>-0.0238346836321045</v>
      </c>
      <c r="AR538">
        <v>110.688087326867</v>
      </c>
      <c r="AS538">
        <v>0</v>
      </c>
      <c r="AT538">
        <v>0</v>
      </c>
      <c r="AU538">
        <f>IF(AS538*$H$13&gt;=AW538,1.0,(AW538/(AW538-AS538*$H$13)))</f>
        <v>0</v>
      </c>
      <c r="AV538">
        <f>(AU538-1)*100</f>
        <v>0</v>
      </c>
      <c r="AW538">
        <f>MAX(0,($B$13+$C$13*EF538)/(1+$D$13*EF538)*DY538/(EA538+273)*$E$13)</f>
        <v>0</v>
      </c>
      <c r="AX538" t="s">
        <v>437</v>
      </c>
      <c r="AY538" t="s">
        <v>437</v>
      </c>
      <c r="AZ538">
        <v>0</v>
      </c>
      <c r="BA538">
        <v>0</v>
      </c>
      <c r="BB538">
        <f>1-AZ538/BA538</f>
        <v>0</v>
      </c>
      <c r="BC538">
        <v>0</v>
      </c>
      <c r="BD538" t="s">
        <v>437</v>
      </c>
      <c r="BE538" t="s">
        <v>437</v>
      </c>
      <c r="BF538">
        <v>0</v>
      </c>
      <c r="BG538">
        <v>0</v>
      </c>
      <c r="BH538">
        <f>1-BF538/BG538</f>
        <v>0</v>
      </c>
      <c r="BI538">
        <v>0.5</v>
      </c>
      <c r="BJ538">
        <f>DI538</f>
        <v>0</v>
      </c>
      <c r="BK538">
        <f>L538</f>
        <v>0</v>
      </c>
      <c r="BL538">
        <f>BH538*BI538*BJ538</f>
        <v>0</v>
      </c>
      <c r="BM538">
        <f>(BK538-BC538)/BJ538</f>
        <v>0</v>
      </c>
      <c r="BN538">
        <f>(BA538-BG538)/BG538</f>
        <v>0</v>
      </c>
      <c r="BO538">
        <f>AZ538/(BB538+AZ538/BG538)</f>
        <v>0</v>
      </c>
      <c r="BP538" t="s">
        <v>437</v>
      </c>
      <c r="BQ538">
        <v>0</v>
      </c>
      <c r="BR538">
        <f>IF(BQ538&lt;&gt;0, BQ538, BO538)</f>
        <v>0</v>
      </c>
      <c r="BS538">
        <f>1-BR538/BG538</f>
        <v>0</v>
      </c>
      <c r="BT538">
        <f>(BG538-BF538)/(BG538-BR538)</f>
        <v>0</v>
      </c>
      <c r="BU538">
        <f>(BA538-BG538)/(BA538-BR538)</f>
        <v>0</v>
      </c>
      <c r="BV538">
        <f>(BG538-BF538)/(BG538-AZ538)</f>
        <v>0</v>
      </c>
      <c r="BW538">
        <f>(BA538-BG538)/(BA538-AZ538)</f>
        <v>0</v>
      </c>
      <c r="BX538">
        <f>(BT538*BR538/BF538)</f>
        <v>0</v>
      </c>
      <c r="BY538">
        <f>(1-BX538)</f>
        <v>0</v>
      </c>
      <c r="DH538">
        <f>$B$11*EG538+$C$11*EH538+$F$11*ES538*(1-EV538)</f>
        <v>0</v>
      </c>
      <c r="DI538">
        <f>DH538*DJ538</f>
        <v>0</v>
      </c>
      <c r="DJ538">
        <f>($B$11*$D$9+$C$11*$D$9+$F$11*((FF538+EX538)/MAX(FF538+EX538+FG538, 0.1)*$I$9+FG538/MAX(FF538+EX538+FG538, 0.1)*$J$9))/($B$11+$C$11+$F$11)</f>
        <v>0</v>
      </c>
      <c r="DK538">
        <f>($B$11*$K$9+$C$11*$K$9+$F$11*((FF538+EX538)/MAX(FF538+EX538+FG538, 0.1)*$P$9+FG538/MAX(FF538+EX538+FG538, 0.1)*$Q$9))/($B$11+$C$11+$F$11)</f>
        <v>0</v>
      </c>
      <c r="DL538">
        <v>6</v>
      </c>
      <c r="DM538">
        <v>0.5</v>
      </c>
      <c r="DN538" t="s">
        <v>438</v>
      </c>
      <c r="DO538">
        <v>2</v>
      </c>
      <c r="DP538" t="b">
        <v>1</v>
      </c>
      <c r="DQ538">
        <v>1761415993.94615</v>
      </c>
      <c r="DR538">
        <v>616.008307692308</v>
      </c>
      <c r="DS538">
        <v>656.320076923077</v>
      </c>
      <c r="DT538">
        <v>33.5505076923077</v>
      </c>
      <c r="DU538">
        <v>25.0177615384615</v>
      </c>
      <c r="DV538">
        <v>614.910923076923</v>
      </c>
      <c r="DW538">
        <v>33.2353076923077</v>
      </c>
      <c r="DX538">
        <v>500.074461538462</v>
      </c>
      <c r="DY538">
        <v>90.2714384615385</v>
      </c>
      <c r="DZ538">
        <v>0.0387393230769231</v>
      </c>
      <c r="EA538">
        <v>43.0619615384615</v>
      </c>
      <c r="EB538">
        <v>42.2239846153846</v>
      </c>
      <c r="EC538">
        <v>999.9</v>
      </c>
      <c r="ED538">
        <v>0</v>
      </c>
      <c r="EE538">
        <v>0</v>
      </c>
      <c r="EF538">
        <v>9989.32538461539</v>
      </c>
      <c r="EG538">
        <v>0</v>
      </c>
      <c r="EH538">
        <v>1200.24076923077</v>
      </c>
      <c r="EI538">
        <v>-40.3116153846154</v>
      </c>
      <c r="EJ538">
        <v>637.391538461539</v>
      </c>
      <c r="EK538">
        <v>673.161</v>
      </c>
      <c r="EL538">
        <v>8.53272923076923</v>
      </c>
      <c r="EM538">
        <v>656.320076923077</v>
      </c>
      <c r="EN538">
        <v>25.0177615384615</v>
      </c>
      <c r="EO538">
        <v>3.02865230769231</v>
      </c>
      <c r="EP538">
        <v>2.25839076923077</v>
      </c>
      <c r="EQ538">
        <v>24.1862076923077</v>
      </c>
      <c r="ER538">
        <v>19.3826461538462</v>
      </c>
      <c r="ES538">
        <v>1199.99615384615</v>
      </c>
      <c r="ET538">
        <v>0.966994846153846</v>
      </c>
      <c r="EU538">
        <v>0.0330048692307692</v>
      </c>
      <c r="EV538">
        <v>0</v>
      </c>
      <c r="EW538">
        <v>1334.11769230769</v>
      </c>
      <c r="EX538">
        <v>5.00059</v>
      </c>
      <c r="EY538">
        <v>16755.4076923077</v>
      </c>
      <c r="EZ538">
        <v>10358.6692307692</v>
      </c>
      <c r="FA538">
        <v>55.495</v>
      </c>
      <c r="FB538">
        <v>57.1199230769231</v>
      </c>
      <c r="FC538">
        <v>55.6055384615385</v>
      </c>
      <c r="FD538">
        <v>56.8603846153846</v>
      </c>
      <c r="FE538">
        <v>56.7401538461539</v>
      </c>
      <c r="FF538">
        <v>1155.55538461538</v>
      </c>
      <c r="FG538">
        <v>39.4407692307692</v>
      </c>
      <c r="FH538">
        <v>0</v>
      </c>
      <c r="FI538">
        <v>1761415962.1</v>
      </c>
      <c r="FJ538">
        <v>0</v>
      </c>
      <c r="FK538">
        <v>1334.03961538462</v>
      </c>
      <c r="FL538">
        <v>1.36239314211648</v>
      </c>
      <c r="FM538">
        <v>55.0324785870237</v>
      </c>
      <c r="FN538">
        <v>16755.6730769231</v>
      </c>
      <c r="FO538">
        <v>15</v>
      </c>
      <c r="FP538">
        <v>0</v>
      </c>
      <c r="FQ538" t="s">
        <v>439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-40.26759</v>
      </c>
      <c r="GD538">
        <v>-0.605810526315851</v>
      </c>
      <c r="GE538">
        <v>1.01895044477148</v>
      </c>
      <c r="GF538">
        <v>0</v>
      </c>
      <c r="GG538">
        <v>1334.01176470588</v>
      </c>
      <c r="GH538">
        <v>1.17677615348844</v>
      </c>
      <c r="GI538">
        <v>0.267047810086445</v>
      </c>
      <c r="GJ538">
        <v>-1</v>
      </c>
      <c r="GK538">
        <v>8.5852835</v>
      </c>
      <c r="GL538">
        <v>-1.34410240601504</v>
      </c>
      <c r="GM538">
        <v>0.129183123792351</v>
      </c>
      <c r="GN538">
        <v>0</v>
      </c>
      <c r="GO538">
        <v>0</v>
      </c>
      <c r="GP538">
        <v>2</v>
      </c>
      <c r="GQ538" t="s">
        <v>473</v>
      </c>
      <c r="GR538">
        <v>3.12908</v>
      </c>
      <c r="GS538">
        <v>2.71694</v>
      </c>
      <c r="GT538">
        <v>0.1175</v>
      </c>
      <c r="GU538">
        <v>0.122918</v>
      </c>
      <c r="GV538">
        <v>0.125304</v>
      </c>
      <c r="GW538">
        <v>0.102412</v>
      </c>
      <c r="GX538">
        <v>32136.8</v>
      </c>
      <c r="GY538">
        <v>33880.3</v>
      </c>
      <c r="GZ538">
        <v>33042.1</v>
      </c>
      <c r="HA538">
        <v>35071.4</v>
      </c>
      <c r="HB538">
        <v>41153.4</v>
      </c>
      <c r="HC538">
        <v>45342.5</v>
      </c>
      <c r="HD538">
        <v>51814.6</v>
      </c>
      <c r="HE538">
        <v>56192.6</v>
      </c>
      <c r="HF538">
        <v>1.74787</v>
      </c>
      <c r="HG538">
        <v>1.60205</v>
      </c>
      <c r="HH538">
        <v>-0.0401065</v>
      </c>
      <c r="HI538">
        <v>0</v>
      </c>
      <c r="HJ538">
        <v>42.8446</v>
      </c>
      <c r="HK538">
        <v>999.9</v>
      </c>
      <c r="HL538">
        <v>55.555</v>
      </c>
      <c r="HM538">
        <v>29.98</v>
      </c>
      <c r="HN538">
        <v>26.1885</v>
      </c>
      <c r="HO538">
        <v>60.3852</v>
      </c>
      <c r="HP538">
        <v>42.1835</v>
      </c>
      <c r="HQ538">
        <v>1</v>
      </c>
      <c r="HR538">
        <v>1.66988</v>
      </c>
      <c r="HS538">
        <v>6.85502</v>
      </c>
      <c r="HT538">
        <v>20.0001</v>
      </c>
      <c r="HU538">
        <v>5.19048</v>
      </c>
      <c r="HV538">
        <v>12.0159</v>
      </c>
      <c r="HW538">
        <v>4.97125</v>
      </c>
      <c r="HX538">
        <v>3.29495</v>
      </c>
      <c r="HY538">
        <v>9999</v>
      </c>
      <c r="HZ538">
        <v>9999</v>
      </c>
      <c r="IA538">
        <v>999.9</v>
      </c>
      <c r="IB538">
        <v>9999</v>
      </c>
      <c r="IC538">
        <v>1.86325</v>
      </c>
      <c r="ID538">
        <v>1.8681</v>
      </c>
      <c r="IE538">
        <v>1.86784</v>
      </c>
      <c r="IF538">
        <v>1.86905</v>
      </c>
      <c r="IG538">
        <v>1.86982</v>
      </c>
      <c r="IH538">
        <v>1.86588</v>
      </c>
      <c r="II538">
        <v>1.86696</v>
      </c>
      <c r="IJ538">
        <v>1.86841</v>
      </c>
      <c r="IK538">
        <v>5</v>
      </c>
      <c r="IL538">
        <v>0</v>
      </c>
      <c r="IM538">
        <v>0</v>
      </c>
      <c r="IN538">
        <v>0</v>
      </c>
      <c r="IO538" t="s">
        <v>441</v>
      </c>
      <c r="IP538" t="s">
        <v>442</v>
      </c>
      <c r="IQ538" t="s">
        <v>443</v>
      </c>
      <c r="IR538" t="s">
        <v>443</v>
      </c>
      <c r="IS538" t="s">
        <v>443</v>
      </c>
      <c r="IT538" t="s">
        <v>443</v>
      </c>
      <c r="IU538">
        <v>0</v>
      </c>
      <c r="IV538">
        <v>100</v>
      </c>
      <c r="IW538">
        <v>100</v>
      </c>
      <c r="IX538">
        <v>1.098</v>
      </c>
      <c r="IY538">
        <v>0.3152</v>
      </c>
      <c r="IZ538">
        <v>1.09748391826392</v>
      </c>
      <c r="JA538">
        <v>0</v>
      </c>
      <c r="JB538">
        <v>0</v>
      </c>
      <c r="JC538">
        <v>0</v>
      </c>
      <c r="JD538">
        <v>0.315191680746845</v>
      </c>
      <c r="JE538">
        <v>0</v>
      </c>
      <c r="JF538">
        <v>0</v>
      </c>
      <c r="JG538">
        <v>0</v>
      </c>
      <c r="JH538">
        <v>5</v>
      </c>
      <c r="JI538">
        <v>2273</v>
      </c>
      <c r="JJ538">
        <v>0</v>
      </c>
      <c r="JK538">
        <v>25</v>
      </c>
      <c r="JL538">
        <v>29356933.4</v>
      </c>
      <c r="JM538">
        <v>29356933.4</v>
      </c>
      <c r="JN538">
        <v>1.52344</v>
      </c>
      <c r="JO538">
        <v>2.62451</v>
      </c>
      <c r="JP538">
        <v>1.54785</v>
      </c>
      <c r="JQ538">
        <v>2.31567</v>
      </c>
      <c r="JR538">
        <v>1.64673</v>
      </c>
      <c r="JS538">
        <v>2.39746</v>
      </c>
      <c r="JT538">
        <v>33.8509</v>
      </c>
      <c r="JU538">
        <v>24.1488</v>
      </c>
      <c r="JV538">
        <v>18</v>
      </c>
      <c r="JW538">
        <v>494.518</v>
      </c>
      <c r="JX538">
        <v>392.225</v>
      </c>
      <c r="JY538">
        <v>36.0248</v>
      </c>
      <c r="JZ538">
        <v>46.2872</v>
      </c>
      <c r="KA538">
        <v>30.0044</v>
      </c>
      <c r="KB538">
        <v>45.6498</v>
      </c>
      <c r="KC538">
        <v>45.5166</v>
      </c>
      <c r="KD538">
        <v>30.5643</v>
      </c>
      <c r="KE538">
        <v>0</v>
      </c>
      <c r="KF538">
        <v>100</v>
      </c>
      <c r="KG538">
        <v>35.9619</v>
      </c>
      <c r="KH538">
        <v>705.976</v>
      </c>
      <c r="KI538">
        <v>34.6858</v>
      </c>
      <c r="KJ538">
        <v>93.9969</v>
      </c>
      <c r="KK538">
        <v>90.9566</v>
      </c>
    </row>
    <row r="539" spans="1:297">
      <c r="A539">
        <v>523</v>
      </c>
      <c r="B539">
        <v>1761416007.1</v>
      </c>
      <c r="C539">
        <v>7826.09999990463</v>
      </c>
      <c r="D539" t="s">
        <v>1493</v>
      </c>
      <c r="E539" t="s">
        <v>1494</v>
      </c>
      <c r="F539">
        <v>5</v>
      </c>
      <c r="G539" t="s">
        <v>1410</v>
      </c>
      <c r="H539" t="s">
        <v>436</v>
      </c>
      <c r="I539">
        <v>1761415998.94615</v>
      </c>
      <c r="J539">
        <f>(K539)/1000</f>
        <v>0</v>
      </c>
      <c r="K539">
        <f>IF(DP539, AN539, AH539)</f>
        <v>0</v>
      </c>
      <c r="L539">
        <f>IF(DP539, AI539, AG539)</f>
        <v>0</v>
      </c>
      <c r="M539">
        <f>DR539 - IF(AU539&gt;1, L539*DL539*100.0/(AW539), 0)</f>
        <v>0</v>
      </c>
      <c r="N539">
        <f>((T539-J539/2)*M539-L539)/(T539+J539/2)</f>
        <v>0</v>
      </c>
      <c r="O539">
        <f>N539*(DY539+DZ539)/1000.0</f>
        <v>0</v>
      </c>
      <c r="P539">
        <f>(DR539 - IF(AU539&gt;1, L539*DL539*100.0/(AW539), 0))*(DY539+DZ539)/1000.0</f>
        <v>0</v>
      </c>
      <c r="Q539">
        <f>2.0/((1/S539-1/R539)+SIGN(S539)*SQRT((1/S539-1/R539)*(1/S539-1/R539) + 4*DM539/((DM539+1)*(DM539+1))*(2*1/S539*1/R539-1/R539*1/R539)))</f>
        <v>0</v>
      </c>
      <c r="R539">
        <f>IF(LEFT(DN539,1)&lt;&gt;"0",IF(LEFT(DN539,1)="1",3.0,DO539),$D$5+$E$5*(EF539*DY539/($K$5*1000))+$F$5*(EF539*DY539/($K$5*1000))*MAX(MIN(DL539,$J$5),$I$5)*MAX(MIN(DL539,$J$5),$I$5)+$G$5*MAX(MIN(DL539,$J$5),$I$5)*(EF539*DY539/($K$5*1000))+$H$5*(EF539*DY539/($K$5*1000))*(EF539*DY539/($K$5*1000)))</f>
        <v>0</v>
      </c>
      <c r="S539">
        <f>J539*(1000-(1000*0.61365*exp(17.502*W539/(240.97+W539))/(DY539+DZ539)+DT539)/2)/(1000*0.61365*exp(17.502*W539/(240.97+W539))/(DY539+DZ539)-DT539)</f>
        <v>0</v>
      </c>
      <c r="T539">
        <f>1/((DM539+1)/(Q539/1.6)+1/(R539/1.37)) + DM539/((DM539+1)/(Q539/1.6) + DM539/(R539/1.37))</f>
        <v>0</v>
      </c>
      <c r="U539">
        <f>(DH539*DK539)</f>
        <v>0</v>
      </c>
      <c r="V539">
        <f>(EA539+(U539+2*0.95*5.67E-8*(((EA539+$B$7)+273)^4-(EA539+273)^4)-44100*J539)/(1.84*29.3*R539+8*0.95*5.67E-8*(EA539+273)^3))</f>
        <v>0</v>
      </c>
      <c r="W539">
        <f>($C$7*EB539+$D$7*EC539+$E$7*V539)</f>
        <v>0</v>
      </c>
      <c r="X539">
        <f>0.61365*exp(17.502*W539/(240.97+W539))</f>
        <v>0</v>
      </c>
      <c r="Y539">
        <f>(Z539/AA539*100)</f>
        <v>0</v>
      </c>
      <c r="Z539">
        <f>DT539*(DY539+DZ539)/1000</f>
        <v>0</v>
      </c>
      <c r="AA539">
        <f>0.61365*exp(17.502*EA539/(240.97+EA539))</f>
        <v>0</v>
      </c>
      <c r="AB539">
        <f>(X539-DT539*(DY539+DZ539)/1000)</f>
        <v>0</v>
      </c>
      <c r="AC539">
        <f>(-J539*44100)</f>
        <v>0</v>
      </c>
      <c r="AD539">
        <f>2*29.3*R539*0.92*(EA539-W539)</f>
        <v>0</v>
      </c>
      <c r="AE539">
        <f>2*0.95*5.67E-8*(((EA539+$B$7)+273)^4-(W539+273)^4)</f>
        <v>0</v>
      </c>
      <c r="AF539">
        <f>U539+AE539+AC539+AD539</f>
        <v>0</v>
      </c>
      <c r="AG539">
        <f>DX539*AU539*(DS539-DR539*(1000-AU539*DU539)/(1000-AU539*DT539))/(100*DL539)</f>
        <v>0</v>
      </c>
      <c r="AH539">
        <f>1000*DX539*AU539*(DT539-DU539)/(100*DL539*(1000-AU539*DT539))</f>
        <v>0</v>
      </c>
      <c r="AI539">
        <f>(AJ539 - AK539 - DY539*1E3/(8.314*(EA539+273.15)) * AM539/DX539 * AL539) * DX539/(100*DL539) * (1000 - DU539)/1000</f>
        <v>0</v>
      </c>
      <c r="AJ539">
        <v>705.678208936993</v>
      </c>
      <c r="AK539">
        <v>677.124066666666</v>
      </c>
      <c r="AL539">
        <v>3.34124553264282</v>
      </c>
      <c r="AM539">
        <v>65.0585855689231</v>
      </c>
      <c r="AN539">
        <f>(AP539 - AO539 + DY539*1E3/(8.314*(EA539+273.15)) * AR539/DX539 * AQ539) * DX539/(100*DL539) * 1000/(1000 - AP539)</f>
        <v>0</v>
      </c>
      <c r="AO539">
        <v>25.0065406602409</v>
      </c>
      <c r="AP539">
        <v>33.2651024242424</v>
      </c>
      <c r="AQ539">
        <v>-0.0231046518884297</v>
      </c>
      <c r="AR539">
        <v>110.688087326867</v>
      </c>
      <c r="AS539">
        <v>1</v>
      </c>
      <c r="AT539">
        <v>0</v>
      </c>
      <c r="AU539">
        <f>IF(AS539*$H$13&gt;=AW539,1.0,(AW539/(AW539-AS539*$H$13)))</f>
        <v>0</v>
      </c>
      <c r="AV539">
        <f>(AU539-1)*100</f>
        <v>0</v>
      </c>
      <c r="AW539">
        <f>MAX(0,($B$13+$C$13*EF539)/(1+$D$13*EF539)*DY539/(EA539+273)*$E$13)</f>
        <v>0</v>
      </c>
      <c r="AX539" t="s">
        <v>437</v>
      </c>
      <c r="AY539" t="s">
        <v>437</v>
      </c>
      <c r="AZ539">
        <v>0</v>
      </c>
      <c r="BA539">
        <v>0</v>
      </c>
      <c r="BB539">
        <f>1-AZ539/BA539</f>
        <v>0</v>
      </c>
      <c r="BC539">
        <v>0</v>
      </c>
      <c r="BD539" t="s">
        <v>437</v>
      </c>
      <c r="BE539" t="s">
        <v>437</v>
      </c>
      <c r="BF539">
        <v>0</v>
      </c>
      <c r="BG539">
        <v>0</v>
      </c>
      <c r="BH539">
        <f>1-BF539/BG539</f>
        <v>0</v>
      </c>
      <c r="BI539">
        <v>0.5</v>
      </c>
      <c r="BJ539">
        <f>DI539</f>
        <v>0</v>
      </c>
      <c r="BK539">
        <f>L539</f>
        <v>0</v>
      </c>
      <c r="BL539">
        <f>BH539*BI539*BJ539</f>
        <v>0</v>
      </c>
      <c r="BM539">
        <f>(BK539-BC539)/BJ539</f>
        <v>0</v>
      </c>
      <c r="BN539">
        <f>(BA539-BG539)/BG539</f>
        <v>0</v>
      </c>
      <c r="BO539">
        <f>AZ539/(BB539+AZ539/BG539)</f>
        <v>0</v>
      </c>
      <c r="BP539" t="s">
        <v>437</v>
      </c>
      <c r="BQ539">
        <v>0</v>
      </c>
      <c r="BR539">
        <f>IF(BQ539&lt;&gt;0, BQ539, BO539)</f>
        <v>0</v>
      </c>
      <c r="BS539">
        <f>1-BR539/BG539</f>
        <v>0</v>
      </c>
      <c r="BT539">
        <f>(BG539-BF539)/(BG539-BR539)</f>
        <v>0</v>
      </c>
      <c r="BU539">
        <f>(BA539-BG539)/(BA539-BR539)</f>
        <v>0</v>
      </c>
      <c r="BV539">
        <f>(BG539-BF539)/(BG539-AZ539)</f>
        <v>0</v>
      </c>
      <c r="BW539">
        <f>(BA539-BG539)/(BA539-AZ539)</f>
        <v>0</v>
      </c>
      <c r="BX539">
        <f>(BT539*BR539/BF539)</f>
        <v>0</v>
      </c>
      <c r="BY539">
        <f>(1-BX539)</f>
        <v>0</v>
      </c>
      <c r="DH539">
        <f>$B$11*EG539+$C$11*EH539+$F$11*ES539*(1-EV539)</f>
        <v>0</v>
      </c>
      <c r="DI539">
        <f>DH539*DJ539</f>
        <v>0</v>
      </c>
      <c r="DJ539">
        <f>($B$11*$D$9+$C$11*$D$9+$F$11*((FF539+EX539)/MAX(FF539+EX539+FG539, 0.1)*$I$9+FG539/MAX(FF539+EX539+FG539, 0.1)*$J$9))/($B$11+$C$11+$F$11)</f>
        <v>0</v>
      </c>
      <c r="DK539">
        <f>($B$11*$K$9+$C$11*$K$9+$F$11*((FF539+EX539)/MAX(FF539+EX539+FG539, 0.1)*$P$9+FG539/MAX(FF539+EX539+FG539, 0.1)*$Q$9))/($B$11+$C$11+$F$11)</f>
        <v>0</v>
      </c>
      <c r="DL539">
        <v>6</v>
      </c>
      <c r="DM539">
        <v>0.5</v>
      </c>
      <c r="DN539" t="s">
        <v>438</v>
      </c>
      <c r="DO539">
        <v>2</v>
      </c>
      <c r="DP539" t="b">
        <v>1</v>
      </c>
      <c r="DQ539">
        <v>1761415998.94615</v>
      </c>
      <c r="DR539">
        <v>631.955307692308</v>
      </c>
      <c r="DS539">
        <v>672.837384615385</v>
      </c>
      <c r="DT539">
        <v>33.4330076923077</v>
      </c>
      <c r="DU539">
        <v>25.0126846153846</v>
      </c>
      <c r="DV539">
        <v>630.857846153846</v>
      </c>
      <c r="DW539">
        <v>33.1178076923077</v>
      </c>
      <c r="DX539">
        <v>500.285923076923</v>
      </c>
      <c r="DY539">
        <v>90.2720846153846</v>
      </c>
      <c r="DZ539">
        <v>0.0386974769230769</v>
      </c>
      <c r="EA539">
        <v>43.0296307692308</v>
      </c>
      <c r="EB539">
        <v>42.2106</v>
      </c>
      <c r="EC539">
        <v>999.9</v>
      </c>
      <c r="ED539">
        <v>0</v>
      </c>
      <c r="EE539">
        <v>0</v>
      </c>
      <c r="EF539">
        <v>10005.8607692308</v>
      </c>
      <c r="EG539">
        <v>0</v>
      </c>
      <c r="EH539">
        <v>1200.13769230769</v>
      </c>
      <c r="EI539">
        <v>-40.8819923076923</v>
      </c>
      <c r="EJ539">
        <v>653.812615384615</v>
      </c>
      <c r="EK539">
        <v>690.098538461539</v>
      </c>
      <c r="EL539">
        <v>8.42031461538462</v>
      </c>
      <c r="EM539">
        <v>672.837384615385</v>
      </c>
      <c r="EN539">
        <v>25.0126846153846</v>
      </c>
      <c r="EO539">
        <v>3.01806615384615</v>
      </c>
      <c r="EP539">
        <v>2.25794769230769</v>
      </c>
      <c r="EQ539">
        <v>24.1278461538462</v>
      </c>
      <c r="ER539">
        <v>19.3794923076923</v>
      </c>
      <c r="ES539">
        <v>1200.00230769231</v>
      </c>
      <c r="ET539">
        <v>0.966991923076923</v>
      </c>
      <c r="EU539">
        <v>0.0330078384615385</v>
      </c>
      <c r="EV539">
        <v>0</v>
      </c>
      <c r="EW539">
        <v>1334.25769230769</v>
      </c>
      <c r="EX539">
        <v>5.00059</v>
      </c>
      <c r="EY539">
        <v>16759.4307692308</v>
      </c>
      <c r="EZ539">
        <v>10358.7153846154</v>
      </c>
      <c r="FA539">
        <v>55.5334615384615</v>
      </c>
      <c r="FB539">
        <v>57.1632307692308</v>
      </c>
      <c r="FC539">
        <v>55.644</v>
      </c>
      <c r="FD539">
        <v>56.8988461538462</v>
      </c>
      <c r="FE539">
        <v>56.7786153846154</v>
      </c>
      <c r="FF539">
        <v>1155.55692307692</v>
      </c>
      <c r="FG539">
        <v>39.4453846153846</v>
      </c>
      <c r="FH539">
        <v>0</v>
      </c>
      <c r="FI539">
        <v>1761415967.5</v>
      </c>
      <c r="FJ539">
        <v>0</v>
      </c>
      <c r="FK539">
        <v>1334.2476</v>
      </c>
      <c r="FL539">
        <v>3.11846151321341</v>
      </c>
      <c r="FM539">
        <v>49.5461536261917</v>
      </c>
      <c r="FN539">
        <v>16760.28</v>
      </c>
      <c r="FO539">
        <v>15</v>
      </c>
      <c r="FP539">
        <v>0</v>
      </c>
      <c r="FQ539" t="s">
        <v>439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-40.6736666666667</v>
      </c>
      <c r="GD539">
        <v>-3.11193506493515</v>
      </c>
      <c r="GE539">
        <v>1.11296658245016</v>
      </c>
      <c r="GF539">
        <v>0</v>
      </c>
      <c r="GG539">
        <v>1334.12088235294</v>
      </c>
      <c r="GH539">
        <v>1.78961037705637</v>
      </c>
      <c r="GI539">
        <v>0.310647972196429</v>
      </c>
      <c r="GJ539">
        <v>-1</v>
      </c>
      <c r="GK539">
        <v>8.48404047619048</v>
      </c>
      <c r="GL539">
        <v>-1.34931584415584</v>
      </c>
      <c r="GM539">
        <v>0.136182186705764</v>
      </c>
      <c r="GN539">
        <v>0</v>
      </c>
      <c r="GO539">
        <v>0</v>
      </c>
      <c r="GP539">
        <v>2</v>
      </c>
      <c r="GQ539" t="s">
        <v>473</v>
      </c>
      <c r="GR539">
        <v>3.13094</v>
      </c>
      <c r="GS539">
        <v>2.71669</v>
      </c>
      <c r="GT539">
        <v>0.119601</v>
      </c>
      <c r="GU539">
        <v>0.124987</v>
      </c>
      <c r="GV539">
        <v>0.124983</v>
      </c>
      <c r="GW539">
        <v>0.10239</v>
      </c>
      <c r="GX539">
        <v>32057.9</v>
      </c>
      <c r="GY539">
        <v>33797.1</v>
      </c>
      <c r="GZ539">
        <v>33040</v>
      </c>
      <c r="HA539">
        <v>35068.4</v>
      </c>
      <c r="HB539">
        <v>41166.4</v>
      </c>
      <c r="HC539">
        <v>45340.4</v>
      </c>
      <c r="HD539">
        <v>51812.1</v>
      </c>
      <c r="HE539">
        <v>56188.2</v>
      </c>
      <c r="HF539">
        <v>1.75005</v>
      </c>
      <c r="HG539">
        <v>1.5856</v>
      </c>
      <c r="HH539">
        <v>-0.0419915</v>
      </c>
      <c r="HI539">
        <v>0</v>
      </c>
      <c r="HJ539">
        <v>42.8488</v>
      </c>
      <c r="HK539">
        <v>999.9</v>
      </c>
      <c r="HL539">
        <v>55.555</v>
      </c>
      <c r="HM539">
        <v>29.98</v>
      </c>
      <c r="HN539">
        <v>26.1905</v>
      </c>
      <c r="HO539">
        <v>60.6052</v>
      </c>
      <c r="HP539">
        <v>41.5665</v>
      </c>
      <c r="HQ539">
        <v>1</v>
      </c>
      <c r="HR539">
        <v>1.67411</v>
      </c>
      <c r="HS539">
        <v>6.95586</v>
      </c>
      <c r="HT539">
        <v>19.9969</v>
      </c>
      <c r="HU539">
        <v>5.19048</v>
      </c>
      <c r="HV539">
        <v>12.0158</v>
      </c>
      <c r="HW539">
        <v>4.971</v>
      </c>
      <c r="HX539">
        <v>3.2949</v>
      </c>
      <c r="HY539">
        <v>9999</v>
      </c>
      <c r="HZ539">
        <v>9999</v>
      </c>
      <c r="IA539">
        <v>999.9</v>
      </c>
      <c r="IB539">
        <v>9999</v>
      </c>
      <c r="IC539">
        <v>1.86325</v>
      </c>
      <c r="ID539">
        <v>1.86812</v>
      </c>
      <c r="IE539">
        <v>1.86783</v>
      </c>
      <c r="IF539">
        <v>1.86905</v>
      </c>
      <c r="IG539">
        <v>1.86981</v>
      </c>
      <c r="IH539">
        <v>1.86587</v>
      </c>
      <c r="II539">
        <v>1.86695</v>
      </c>
      <c r="IJ539">
        <v>1.86843</v>
      </c>
      <c r="IK539">
        <v>5</v>
      </c>
      <c r="IL539">
        <v>0</v>
      </c>
      <c r="IM539">
        <v>0</v>
      </c>
      <c r="IN539">
        <v>0</v>
      </c>
      <c r="IO539" t="s">
        <v>441</v>
      </c>
      <c r="IP539" t="s">
        <v>442</v>
      </c>
      <c r="IQ539" t="s">
        <v>443</v>
      </c>
      <c r="IR539" t="s">
        <v>443</v>
      </c>
      <c r="IS539" t="s">
        <v>443</v>
      </c>
      <c r="IT539" t="s">
        <v>443</v>
      </c>
      <c r="IU539">
        <v>0</v>
      </c>
      <c r="IV539">
        <v>100</v>
      </c>
      <c r="IW539">
        <v>100</v>
      </c>
      <c r="IX539">
        <v>1.097</v>
      </c>
      <c r="IY539">
        <v>0.3152</v>
      </c>
      <c r="IZ539">
        <v>1.09748391826392</v>
      </c>
      <c r="JA539">
        <v>0</v>
      </c>
      <c r="JB539">
        <v>0</v>
      </c>
      <c r="JC539">
        <v>0</v>
      </c>
      <c r="JD539">
        <v>0.315191680746845</v>
      </c>
      <c r="JE539">
        <v>0</v>
      </c>
      <c r="JF539">
        <v>0</v>
      </c>
      <c r="JG539">
        <v>0</v>
      </c>
      <c r="JH539">
        <v>5</v>
      </c>
      <c r="JI539">
        <v>2273</v>
      </c>
      <c r="JJ539">
        <v>0</v>
      </c>
      <c r="JK539">
        <v>25</v>
      </c>
      <c r="JL539">
        <v>29356933.5</v>
      </c>
      <c r="JM539">
        <v>29356933.5</v>
      </c>
      <c r="JN539">
        <v>1.55151</v>
      </c>
      <c r="JO539">
        <v>2.62939</v>
      </c>
      <c r="JP539">
        <v>1.54785</v>
      </c>
      <c r="JQ539">
        <v>2.31567</v>
      </c>
      <c r="JR539">
        <v>1.64551</v>
      </c>
      <c r="JS539">
        <v>2.30103</v>
      </c>
      <c r="JT539">
        <v>33.8509</v>
      </c>
      <c r="JU539">
        <v>24.14</v>
      </c>
      <c r="JV539">
        <v>18</v>
      </c>
      <c r="JW539">
        <v>496.27</v>
      </c>
      <c r="JX539">
        <v>382.649</v>
      </c>
      <c r="JY539">
        <v>35.8138</v>
      </c>
      <c r="JZ539">
        <v>46.3202</v>
      </c>
      <c r="KA539">
        <v>30.0042</v>
      </c>
      <c r="KB539">
        <v>45.6795</v>
      </c>
      <c r="KC539">
        <v>45.5462</v>
      </c>
      <c r="KD539">
        <v>31.0804</v>
      </c>
      <c r="KE539">
        <v>0</v>
      </c>
      <c r="KF539">
        <v>100</v>
      </c>
      <c r="KG539">
        <v>35.7558</v>
      </c>
      <c r="KH539">
        <v>726.392</v>
      </c>
      <c r="KI539">
        <v>34.6858</v>
      </c>
      <c r="KJ539">
        <v>93.9919</v>
      </c>
      <c r="KK539">
        <v>90.9493</v>
      </c>
    </row>
    <row r="540" spans="1:297">
      <c r="A540">
        <v>524</v>
      </c>
      <c r="B540">
        <v>1761416012.1</v>
      </c>
      <c r="C540">
        <v>7831.09999990463</v>
      </c>
      <c r="D540" t="s">
        <v>1495</v>
      </c>
      <c r="E540" t="s">
        <v>1496</v>
      </c>
      <c r="F540">
        <v>5</v>
      </c>
      <c r="G540" t="s">
        <v>1410</v>
      </c>
      <c r="H540" t="s">
        <v>436</v>
      </c>
      <c r="I540">
        <v>1761416003.94615</v>
      </c>
      <c r="J540">
        <f>(K540)/1000</f>
        <v>0</v>
      </c>
      <c r="K540">
        <f>IF(DP540, AN540, AH540)</f>
        <v>0</v>
      </c>
      <c r="L540">
        <f>IF(DP540, AI540, AG540)</f>
        <v>0</v>
      </c>
      <c r="M540">
        <f>DR540 - IF(AU540&gt;1, L540*DL540*100.0/(AW540), 0)</f>
        <v>0</v>
      </c>
      <c r="N540">
        <f>((T540-J540/2)*M540-L540)/(T540+J540/2)</f>
        <v>0</v>
      </c>
      <c r="O540">
        <f>N540*(DY540+DZ540)/1000.0</f>
        <v>0</v>
      </c>
      <c r="P540">
        <f>(DR540 - IF(AU540&gt;1, L540*DL540*100.0/(AW540), 0))*(DY540+DZ540)/1000.0</f>
        <v>0</v>
      </c>
      <c r="Q540">
        <f>2.0/((1/S540-1/R540)+SIGN(S540)*SQRT((1/S540-1/R540)*(1/S540-1/R540) + 4*DM540/((DM540+1)*(DM540+1))*(2*1/S540*1/R540-1/R540*1/R540)))</f>
        <v>0</v>
      </c>
      <c r="R540">
        <f>IF(LEFT(DN540,1)&lt;&gt;"0",IF(LEFT(DN540,1)="1",3.0,DO540),$D$5+$E$5*(EF540*DY540/($K$5*1000))+$F$5*(EF540*DY540/($K$5*1000))*MAX(MIN(DL540,$J$5),$I$5)*MAX(MIN(DL540,$J$5),$I$5)+$G$5*MAX(MIN(DL540,$J$5),$I$5)*(EF540*DY540/($K$5*1000))+$H$5*(EF540*DY540/($K$5*1000))*(EF540*DY540/($K$5*1000)))</f>
        <v>0</v>
      </c>
      <c r="S540">
        <f>J540*(1000-(1000*0.61365*exp(17.502*W540/(240.97+W540))/(DY540+DZ540)+DT540)/2)/(1000*0.61365*exp(17.502*W540/(240.97+W540))/(DY540+DZ540)-DT540)</f>
        <v>0</v>
      </c>
      <c r="T540">
        <f>1/((DM540+1)/(Q540/1.6)+1/(R540/1.37)) + DM540/((DM540+1)/(Q540/1.6) + DM540/(R540/1.37))</f>
        <v>0</v>
      </c>
      <c r="U540">
        <f>(DH540*DK540)</f>
        <v>0</v>
      </c>
      <c r="V540">
        <f>(EA540+(U540+2*0.95*5.67E-8*(((EA540+$B$7)+273)^4-(EA540+273)^4)-44100*J540)/(1.84*29.3*R540+8*0.95*5.67E-8*(EA540+273)^3))</f>
        <v>0</v>
      </c>
      <c r="W540">
        <f>($C$7*EB540+$D$7*EC540+$E$7*V540)</f>
        <v>0</v>
      </c>
      <c r="X540">
        <f>0.61365*exp(17.502*W540/(240.97+W540))</f>
        <v>0</v>
      </c>
      <c r="Y540">
        <f>(Z540/AA540*100)</f>
        <v>0</v>
      </c>
      <c r="Z540">
        <f>DT540*(DY540+DZ540)/1000</f>
        <v>0</v>
      </c>
      <c r="AA540">
        <f>0.61365*exp(17.502*EA540/(240.97+EA540))</f>
        <v>0</v>
      </c>
      <c r="AB540">
        <f>(X540-DT540*(DY540+DZ540)/1000)</f>
        <v>0</v>
      </c>
      <c r="AC540">
        <f>(-J540*44100)</f>
        <v>0</v>
      </c>
      <c r="AD540">
        <f>2*29.3*R540*0.92*(EA540-W540)</f>
        <v>0</v>
      </c>
      <c r="AE540">
        <f>2*0.95*5.67E-8*(((EA540+$B$7)+273)^4-(W540+273)^4)</f>
        <v>0</v>
      </c>
      <c r="AF540">
        <f>U540+AE540+AC540+AD540</f>
        <v>0</v>
      </c>
      <c r="AG540">
        <f>DX540*AU540*(DS540-DR540*(1000-AU540*DU540)/(1000-AU540*DT540))/(100*DL540)</f>
        <v>0</v>
      </c>
      <c r="AH540">
        <f>1000*DX540*AU540*(DT540-DU540)/(100*DL540*(1000-AU540*DT540))</f>
        <v>0</v>
      </c>
      <c r="AI540">
        <f>(AJ540 - AK540 - DY540*1E3/(8.314*(EA540+273.15)) * AM540/DX540 * AL540) * DX540/(100*DL540) * (1000 - DU540)/1000</f>
        <v>0</v>
      </c>
      <c r="AJ540">
        <v>721.962888942161</v>
      </c>
      <c r="AK540">
        <v>693.42776969697</v>
      </c>
      <c r="AL540">
        <v>3.2332862164704</v>
      </c>
      <c r="AM540">
        <v>65.0585855689231</v>
      </c>
      <c r="AN540">
        <f>(AP540 - AO540 + DY540*1E3/(8.314*(EA540+273.15)) * AR540/DX540 * AQ540) * DX540/(100*DL540) * 1000/(1000 - AP540)</f>
        <v>0</v>
      </c>
      <c r="AO540">
        <v>25.0054412721661</v>
      </c>
      <c r="AP540">
        <v>33.142203030303</v>
      </c>
      <c r="AQ540">
        <v>-0.0239819247491467</v>
      </c>
      <c r="AR540">
        <v>110.688087326867</v>
      </c>
      <c r="AS540">
        <v>1</v>
      </c>
      <c r="AT540">
        <v>0</v>
      </c>
      <c r="AU540">
        <f>IF(AS540*$H$13&gt;=AW540,1.0,(AW540/(AW540-AS540*$H$13)))</f>
        <v>0</v>
      </c>
      <c r="AV540">
        <f>(AU540-1)*100</f>
        <v>0</v>
      </c>
      <c r="AW540">
        <f>MAX(0,($B$13+$C$13*EF540)/(1+$D$13*EF540)*DY540/(EA540+273)*$E$13)</f>
        <v>0</v>
      </c>
      <c r="AX540" t="s">
        <v>437</v>
      </c>
      <c r="AY540" t="s">
        <v>437</v>
      </c>
      <c r="AZ540">
        <v>0</v>
      </c>
      <c r="BA540">
        <v>0</v>
      </c>
      <c r="BB540">
        <f>1-AZ540/BA540</f>
        <v>0</v>
      </c>
      <c r="BC540">
        <v>0</v>
      </c>
      <c r="BD540" t="s">
        <v>437</v>
      </c>
      <c r="BE540" t="s">
        <v>437</v>
      </c>
      <c r="BF540">
        <v>0</v>
      </c>
      <c r="BG540">
        <v>0</v>
      </c>
      <c r="BH540">
        <f>1-BF540/BG540</f>
        <v>0</v>
      </c>
      <c r="BI540">
        <v>0.5</v>
      </c>
      <c r="BJ540">
        <f>DI540</f>
        <v>0</v>
      </c>
      <c r="BK540">
        <f>L540</f>
        <v>0</v>
      </c>
      <c r="BL540">
        <f>BH540*BI540*BJ540</f>
        <v>0</v>
      </c>
      <c r="BM540">
        <f>(BK540-BC540)/BJ540</f>
        <v>0</v>
      </c>
      <c r="BN540">
        <f>(BA540-BG540)/BG540</f>
        <v>0</v>
      </c>
      <c r="BO540">
        <f>AZ540/(BB540+AZ540/BG540)</f>
        <v>0</v>
      </c>
      <c r="BP540" t="s">
        <v>437</v>
      </c>
      <c r="BQ540">
        <v>0</v>
      </c>
      <c r="BR540">
        <f>IF(BQ540&lt;&gt;0, BQ540, BO540)</f>
        <v>0</v>
      </c>
      <c r="BS540">
        <f>1-BR540/BG540</f>
        <v>0</v>
      </c>
      <c r="BT540">
        <f>(BG540-BF540)/(BG540-BR540)</f>
        <v>0</v>
      </c>
      <c r="BU540">
        <f>(BA540-BG540)/(BA540-BR540)</f>
        <v>0</v>
      </c>
      <c r="BV540">
        <f>(BG540-BF540)/(BG540-AZ540)</f>
        <v>0</v>
      </c>
      <c r="BW540">
        <f>(BA540-BG540)/(BA540-AZ540)</f>
        <v>0</v>
      </c>
      <c r="BX540">
        <f>(BT540*BR540/BF540)</f>
        <v>0</v>
      </c>
      <c r="BY540">
        <f>(1-BX540)</f>
        <v>0</v>
      </c>
      <c r="DH540">
        <f>$B$11*EG540+$C$11*EH540+$F$11*ES540*(1-EV540)</f>
        <v>0</v>
      </c>
      <c r="DI540">
        <f>DH540*DJ540</f>
        <v>0</v>
      </c>
      <c r="DJ540">
        <f>($B$11*$D$9+$C$11*$D$9+$F$11*((FF540+EX540)/MAX(FF540+EX540+FG540, 0.1)*$I$9+FG540/MAX(FF540+EX540+FG540, 0.1)*$J$9))/($B$11+$C$11+$F$11)</f>
        <v>0</v>
      </c>
      <c r="DK540">
        <f>($B$11*$K$9+$C$11*$K$9+$F$11*((FF540+EX540)/MAX(FF540+EX540+FG540, 0.1)*$P$9+FG540/MAX(FF540+EX540+FG540, 0.1)*$Q$9))/($B$11+$C$11+$F$11)</f>
        <v>0</v>
      </c>
      <c r="DL540">
        <v>6</v>
      </c>
      <c r="DM540">
        <v>0.5</v>
      </c>
      <c r="DN540" t="s">
        <v>438</v>
      </c>
      <c r="DO540">
        <v>2</v>
      </c>
      <c r="DP540" t="b">
        <v>1</v>
      </c>
      <c r="DQ540">
        <v>1761416003.94615</v>
      </c>
      <c r="DR540">
        <v>647.864538461538</v>
      </c>
      <c r="DS540">
        <v>688.478769230769</v>
      </c>
      <c r="DT540">
        <v>33.3136384615385</v>
      </c>
      <c r="DU540">
        <v>25.0085538461538</v>
      </c>
      <c r="DV540">
        <v>646.767153846154</v>
      </c>
      <c r="DW540">
        <v>32.9984384615385</v>
      </c>
      <c r="DX540">
        <v>500.399384615385</v>
      </c>
      <c r="DY540">
        <v>90.2729</v>
      </c>
      <c r="DZ540">
        <v>0.0387137153846154</v>
      </c>
      <c r="EA540">
        <v>42.9945692307692</v>
      </c>
      <c r="EB540">
        <v>42.1938538461538</v>
      </c>
      <c r="EC540">
        <v>999.9</v>
      </c>
      <c r="ED540">
        <v>0</v>
      </c>
      <c r="EE540">
        <v>0</v>
      </c>
      <c r="EF540">
        <v>10008.6984615385</v>
      </c>
      <c r="EG540">
        <v>0</v>
      </c>
      <c r="EH540">
        <v>1200.02769230769</v>
      </c>
      <c r="EI540">
        <v>-40.6142230769231</v>
      </c>
      <c r="EJ540">
        <v>670.189307692308</v>
      </c>
      <c r="EK540">
        <v>706.138230769231</v>
      </c>
      <c r="EL540">
        <v>8.30508461538461</v>
      </c>
      <c r="EM540">
        <v>688.478769230769</v>
      </c>
      <c r="EN540">
        <v>25.0085538461538</v>
      </c>
      <c r="EO540">
        <v>3.00731615384615</v>
      </c>
      <c r="EP540">
        <v>2.25759384615385</v>
      </c>
      <c r="EQ540">
        <v>24.0684</v>
      </c>
      <c r="ER540">
        <v>19.3769692307692</v>
      </c>
      <c r="ES540">
        <v>1199.98307692308</v>
      </c>
      <c r="ET540">
        <v>0.966992</v>
      </c>
      <c r="EU540">
        <v>0.0330078692307692</v>
      </c>
      <c r="EV540">
        <v>0</v>
      </c>
      <c r="EW540">
        <v>1334.50538461538</v>
      </c>
      <c r="EX540">
        <v>5.00059</v>
      </c>
      <c r="EY540">
        <v>16763.4307692308</v>
      </c>
      <c r="EZ540">
        <v>10358.5384615385</v>
      </c>
      <c r="FA540">
        <v>55.5719230769231</v>
      </c>
      <c r="FB540">
        <v>57.2016923076923</v>
      </c>
      <c r="FC540">
        <v>55.6824615384615</v>
      </c>
      <c r="FD540">
        <v>56.9276153846154</v>
      </c>
      <c r="FE540">
        <v>56.8073846153846</v>
      </c>
      <c r="FF540">
        <v>1155.53769230769</v>
      </c>
      <c r="FG540">
        <v>39.4453846153846</v>
      </c>
      <c r="FH540">
        <v>0</v>
      </c>
      <c r="FI540">
        <v>1761415972.3</v>
      </c>
      <c r="FJ540">
        <v>0</v>
      </c>
      <c r="FK540">
        <v>1334.4512</v>
      </c>
      <c r="FL540">
        <v>1.73846152782232</v>
      </c>
      <c r="FM540">
        <v>45.1999998832488</v>
      </c>
      <c r="FN540">
        <v>16764.4</v>
      </c>
      <c r="FO540">
        <v>15</v>
      </c>
      <c r="FP540">
        <v>0</v>
      </c>
      <c r="FQ540" t="s">
        <v>439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-40.91101</v>
      </c>
      <c r="GD540">
        <v>0.335512781954853</v>
      </c>
      <c r="GE540">
        <v>1.03161706650288</v>
      </c>
      <c r="GF540">
        <v>1</v>
      </c>
      <c r="GG540">
        <v>1334.27411764706</v>
      </c>
      <c r="GH540">
        <v>2.85072573770612</v>
      </c>
      <c r="GI540">
        <v>0.3631570527784</v>
      </c>
      <c r="GJ540">
        <v>-1</v>
      </c>
      <c r="GK540">
        <v>8.358767</v>
      </c>
      <c r="GL540">
        <v>-1.37905263157895</v>
      </c>
      <c r="GM540">
        <v>0.132554761970289</v>
      </c>
      <c r="GN540">
        <v>0</v>
      </c>
      <c r="GO540">
        <v>1</v>
      </c>
      <c r="GP540">
        <v>2</v>
      </c>
      <c r="GQ540" t="s">
        <v>446</v>
      </c>
      <c r="GR540">
        <v>3.13014</v>
      </c>
      <c r="GS540">
        <v>2.71693</v>
      </c>
      <c r="GT540">
        <v>0.121608</v>
      </c>
      <c r="GU540">
        <v>0.127082</v>
      </c>
      <c r="GV540">
        <v>0.124663</v>
      </c>
      <c r="GW540">
        <v>0.102383</v>
      </c>
      <c r="GX540">
        <v>31982.6</v>
      </c>
      <c r="GY540">
        <v>33712.7</v>
      </c>
      <c r="GZ540">
        <v>33038</v>
      </c>
      <c r="HA540">
        <v>35065.3</v>
      </c>
      <c r="HB540">
        <v>41179.1</v>
      </c>
      <c r="HC540">
        <v>45337.4</v>
      </c>
      <c r="HD540">
        <v>51809.4</v>
      </c>
      <c r="HE540">
        <v>56183.8</v>
      </c>
      <c r="HF540">
        <v>1.74863</v>
      </c>
      <c r="HG540">
        <v>1.57928</v>
      </c>
      <c r="HH540">
        <v>-0.0424534</v>
      </c>
      <c r="HI540">
        <v>0</v>
      </c>
      <c r="HJ540">
        <v>42.8519</v>
      </c>
      <c r="HK540">
        <v>999.9</v>
      </c>
      <c r="HL540">
        <v>55.555</v>
      </c>
      <c r="HM540">
        <v>29.98</v>
      </c>
      <c r="HN540">
        <v>26.1874</v>
      </c>
      <c r="HO540">
        <v>60.6752</v>
      </c>
      <c r="HP540">
        <v>41.3622</v>
      </c>
      <c r="HQ540">
        <v>1</v>
      </c>
      <c r="HR540">
        <v>1.67806</v>
      </c>
      <c r="HS540">
        <v>6.99348</v>
      </c>
      <c r="HT540">
        <v>19.9957</v>
      </c>
      <c r="HU540">
        <v>5.19138</v>
      </c>
      <c r="HV540">
        <v>12.0159</v>
      </c>
      <c r="HW540">
        <v>4.9714</v>
      </c>
      <c r="HX540">
        <v>3.29497</v>
      </c>
      <c r="HY540">
        <v>9999</v>
      </c>
      <c r="HZ540">
        <v>9999</v>
      </c>
      <c r="IA540">
        <v>999.9</v>
      </c>
      <c r="IB540">
        <v>9999</v>
      </c>
      <c r="IC540">
        <v>1.86325</v>
      </c>
      <c r="ID540">
        <v>1.86811</v>
      </c>
      <c r="IE540">
        <v>1.86783</v>
      </c>
      <c r="IF540">
        <v>1.86905</v>
      </c>
      <c r="IG540">
        <v>1.86982</v>
      </c>
      <c r="IH540">
        <v>1.86587</v>
      </c>
      <c r="II540">
        <v>1.86693</v>
      </c>
      <c r="IJ540">
        <v>1.86841</v>
      </c>
      <c r="IK540">
        <v>5</v>
      </c>
      <c r="IL540">
        <v>0</v>
      </c>
      <c r="IM540">
        <v>0</v>
      </c>
      <c r="IN540">
        <v>0</v>
      </c>
      <c r="IO540" t="s">
        <v>441</v>
      </c>
      <c r="IP540" t="s">
        <v>442</v>
      </c>
      <c r="IQ540" t="s">
        <v>443</v>
      </c>
      <c r="IR540" t="s">
        <v>443</v>
      </c>
      <c r="IS540" t="s">
        <v>443</v>
      </c>
      <c r="IT540" t="s">
        <v>443</v>
      </c>
      <c r="IU540">
        <v>0</v>
      </c>
      <c r="IV540">
        <v>100</v>
      </c>
      <c r="IW540">
        <v>100</v>
      </c>
      <c r="IX540">
        <v>1.097</v>
      </c>
      <c r="IY540">
        <v>0.3152</v>
      </c>
      <c r="IZ540">
        <v>1.09748391826392</v>
      </c>
      <c r="JA540">
        <v>0</v>
      </c>
      <c r="JB540">
        <v>0</v>
      </c>
      <c r="JC540">
        <v>0</v>
      </c>
      <c r="JD540">
        <v>0.315191680746845</v>
      </c>
      <c r="JE540">
        <v>0</v>
      </c>
      <c r="JF540">
        <v>0</v>
      </c>
      <c r="JG540">
        <v>0</v>
      </c>
      <c r="JH540">
        <v>5</v>
      </c>
      <c r="JI540">
        <v>2273</v>
      </c>
      <c r="JJ540">
        <v>0</v>
      </c>
      <c r="JK540">
        <v>25</v>
      </c>
      <c r="JL540">
        <v>29356933.5</v>
      </c>
      <c r="JM540">
        <v>29356933.5</v>
      </c>
      <c r="JN540">
        <v>1.57837</v>
      </c>
      <c r="JO540">
        <v>2.61841</v>
      </c>
      <c r="JP540">
        <v>1.54785</v>
      </c>
      <c r="JQ540">
        <v>2.31567</v>
      </c>
      <c r="JR540">
        <v>1.64673</v>
      </c>
      <c r="JS540">
        <v>2.39136</v>
      </c>
      <c r="JT540">
        <v>33.8509</v>
      </c>
      <c r="JU540">
        <v>24.1488</v>
      </c>
      <c r="JV540">
        <v>18</v>
      </c>
      <c r="JW540">
        <v>495.456</v>
      </c>
      <c r="JX540">
        <v>379.094</v>
      </c>
      <c r="JY540">
        <v>35.6201</v>
      </c>
      <c r="JZ540">
        <v>46.3554</v>
      </c>
      <c r="KA540">
        <v>30.004</v>
      </c>
      <c r="KB540">
        <v>45.7111</v>
      </c>
      <c r="KC540">
        <v>45.5773</v>
      </c>
      <c r="KD540">
        <v>31.7301</v>
      </c>
      <c r="KE540">
        <v>0</v>
      </c>
      <c r="KF540">
        <v>100</v>
      </c>
      <c r="KG540">
        <v>35.573</v>
      </c>
      <c r="KH540">
        <v>740.059</v>
      </c>
      <c r="KI540">
        <v>34.6858</v>
      </c>
      <c r="KJ540">
        <v>93.9867</v>
      </c>
      <c r="KK540">
        <v>90.9417</v>
      </c>
    </row>
    <row r="541" spans="1:297">
      <c r="A541">
        <v>525</v>
      </c>
      <c r="B541">
        <v>1761416017.1</v>
      </c>
      <c r="C541">
        <v>7836.09999990463</v>
      </c>
      <c r="D541" t="s">
        <v>1497</v>
      </c>
      <c r="E541" t="s">
        <v>1498</v>
      </c>
      <c r="F541">
        <v>5</v>
      </c>
      <c r="G541" t="s">
        <v>1410</v>
      </c>
      <c r="H541" t="s">
        <v>436</v>
      </c>
      <c r="I541">
        <v>1761416008.94615</v>
      </c>
      <c r="J541">
        <f>(K541)/1000</f>
        <v>0</v>
      </c>
      <c r="K541">
        <f>IF(DP541, AN541, AH541)</f>
        <v>0</v>
      </c>
      <c r="L541">
        <f>IF(DP541, AI541, AG541)</f>
        <v>0</v>
      </c>
      <c r="M541">
        <f>DR541 - IF(AU541&gt;1, L541*DL541*100.0/(AW541), 0)</f>
        <v>0</v>
      </c>
      <c r="N541">
        <f>((T541-J541/2)*M541-L541)/(T541+J541/2)</f>
        <v>0</v>
      </c>
      <c r="O541">
        <f>N541*(DY541+DZ541)/1000.0</f>
        <v>0</v>
      </c>
      <c r="P541">
        <f>(DR541 - IF(AU541&gt;1, L541*DL541*100.0/(AW541), 0))*(DY541+DZ541)/1000.0</f>
        <v>0</v>
      </c>
      <c r="Q541">
        <f>2.0/((1/S541-1/R541)+SIGN(S541)*SQRT((1/S541-1/R541)*(1/S541-1/R541) + 4*DM541/((DM541+1)*(DM541+1))*(2*1/S541*1/R541-1/R541*1/R541)))</f>
        <v>0</v>
      </c>
      <c r="R541">
        <f>IF(LEFT(DN541,1)&lt;&gt;"0",IF(LEFT(DN541,1)="1",3.0,DO541),$D$5+$E$5*(EF541*DY541/($K$5*1000))+$F$5*(EF541*DY541/($K$5*1000))*MAX(MIN(DL541,$J$5),$I$5)*MAX(MIN(DL541,$J$5),$I$5)+$G$5*MAX(MIN(DL541,$J$5),$I$5)*(EF541*DY541/($K$5*1000))+$H$5*(EF541*DY541/($K$5*1000))*(EF541*DY541/($K$5*1000)))</f>
        <v>0</v>
      </c>
      <c r="S541">
        <f>J541*(1000-(1000*0.61365*exp(17.502*W541/(240.97+W541))/(DY541+DZ541)+DT541)/2)/(1000*0.61365*exp(17.502*W541/(240.97+W541))/(DY541+DZ541)-DT541)</f>
        <v>0</v>
      </c>
      <c r="T541">
        <f>1/((DM541+1)/(Q541/1.6)+1/(R541/1.37)) + DM541/((DM541+1)/(Q541/1.6) + DM541/(R541/1.37))</f>
        <v>0</v>
      </c>
      <c r="U541">
        <f>(DH541*DK541)</f>
        <v>0</v>
      </c>
      <c r="V541">
        <f>(EA541+(U541+2*0.95*5.67E-8*(((EA541+$B$7)+273)^4-(EA541+273)^4)-44100*J541)/(1.84*29.3*R541+8*0.95*5.67E-8*(EA541+273)^3))</f>
        <v>0</v>
      </c>
      <c r="W541">
        <f>($C$7*EB541+$D$7*EC541+$E$7*V541)</f>
        <v>0</v>
      </c>
      <c r="X541">
        <f>0.61365*exp(17.502*W541/(240.97+W541))</f>
        <v>0</v>
      </c>
      <c r="Y541">
        <f>(Z541/AA541*100)</f>
        <v>0</v>
      </c>
      <c r="Z541">
        <f>DT541*(DY541+DZ541)/1000</f>
        <v>0</v>
      </c>
      <c r="AA541">
        <f>0.61365*exp(17.502*EA541/(240.97+EA541))</f>
        <v>0</v>
      </c>
      <c r="AB541">
        <f>(X541-DT541*(DY541+DZ541)/1000)</f>
        <v>0</v>
      </c>
      <c r="AC541">
        <f>(-J541*44100)</f>
        <v>0</v>
      </c>
      <c r="AD541">
        <f>2*29.3*R541*0.92*(EA541-W541)</f>
        <v>0</v>
      </c>
      <c r="AE541">
        <f>2*0.95*5.67E-8*(((EA541+$B$7)+273)^4-(W541+273)^4)</f>
        <v>0</v>
      </c>
      <c r="AF541">
        <f>U541+AE541+AC541+AD541</f>
        <v>0</v>
      </c>
      <c r="AG541">
        <f>DX541*AU541*(DS541-DR541*(1000-AU541*DU541)/(1000-AU541*DT541))/(100*DL541)</f>
        <v>0</v>
      </c>
      <c r="AH541">
        <f>1000*DX541*AU541*(DT541-DU541)/(100*DL541*(1000-AU541*DT541))</f>
        <v>0</v>
      </c>
      <c r="AI541">
        <f>(AJ541 - AK541 - DY541*1E3/(8.314*(EA541+273.15)) * AM541/DX541 * AL541) * DX541/(100*DL541) * (1000 - DU541)/1000</f>
        <v>0</v>
      </c>
      <c r="AJ541">
        <v>740.004827756372</v>
      </c>
      <c r="AK541">
        <v>710.625236363636</v>
      </c>
      <c r="AL541">
        <v>3.47323171538361</v>
      </c>
      <c r="AM541">
        <v>65.0585855689231</v>
      </c>
      <c r="AN541">
        <f>(AP541 - AO541 + DY541*1E3/(8.314*(EA541+273.15)) * AR541/DX541 * AQ541) * DX541/(100*DL541) * 1000/(1000 - AP541)</f>
        <v>0</v>
      </c>
      <c r="AO541">
        <v>25.0023229484821</v>
      </c>
      <c r="AP541">
        <v>33.0364236363636</v>
      </c>
      <c r="AQ541">
        <v>-0.0211168135132563</v>
      </c>
      <c r="AR541">
        <v>110.688087326867</v>
      </c>
      <c r="AS541">
        <v>0</v>
      </c>
      <c r="AT541">
        <v>0</v>
      </c>
      <c r="AU541">
        <f>IF(AS541*$H$13&gt;=AW541,1.0,(AW541/(AW541-AS541*$H$13)))</f>
        <v>0</v>
      </c>
      <c r="AV541">
        <f>(AU541-1)*100</f>
        <v>0</v>
      </c>
      <c r="AW541">
        <f>MAX(0,($B$13+$C$13*EF541)/(1+$D$13*EF541)*DY541/(EA541+273)*$E$13)</f>
        <v>0</v>
      </c>
      <c r="AX541" t="s">
        <v>437</v>
      </c>
      <c r="AY541" t="s">
        <v>437</v>
      </c>
      <c r="AZ541">
        <v>0</v>
      </c>
      <c r="BA541">
        <v>0</v>
      </c>
      <c r="BB541">
        <f>1-AZ541/BA541</f>
        <v>0</v>
      </c>
      <c r="BC541">
        <v>0</v>
      </c>
      <c r="BD541" t="s">
        <v>437</v>
      </c>
      <c r="BE541" t="s">
        <v>437</v>
      </c>
      <c r="BF541">
        <v>0</v>
      </c>
      <c r="BG541">
        <v>0</v>
      </c>
      <c r="BH541">
        <f>1-BF541/BG541</f>
        <v>0</v>
      </c>
      <c r="BI541">
        <v>0.5</v>
      </c>
      <c r="BJ541">
        <f>DI541</f>
        <v>0</v>
      </c>
      <c r="BK541">
        <f>L541</f>
        <v>0</v>
      </c>
      <c r="BL541">
        <f>BH541*BI541*BJ541</f>
        <v>0</v>
      </c>
      <c r="BM541">
        <f>(BK541-BC541)/BJ541</f>
        <v>0</v>
      </c>
      <c r="BN541">
        <f>(BA541-BG541)/BG541</f>
        <v>0</v>
      </c>
      <c r="BO541">
        <f>AZ541/(BB541+AZ541/BG541)</f>
        <v>0</v>
      </c>
      <c r="BP541" t="s">
        <v>437</v>
      </c>
      <c r="BQ541">
        <v>0</v>
      </c>
      <c r="BR541">
        <f>IF(BQ541&lt;&gt;0, BQ541, BO541)</f>
        <v>0</v>
      </c>
      <c r="BS541">
        <f>1-BR541/BG541</f>
        <v>0</v>
      </c>
      <c r="BT541">
        <f>(BG541-BF541)/(BG541-BR541)</f>
        <v>0</v>
      </c>
      <c r="BU541">
        <f>(BA541-BG541)/(BA541-BR541)</f>
        <v>0</v>
      </c>
      <c r="BV541">
        <f>(BG541-BF541)/(BG541-AZ541)</f>
        <v>0</v>
      </c>
      <c r="BW541">
        <f>(BA541-BG541)/(BA541-AZ541)</f>
        <v>0</v>
      </c>
      <c r="BX541">
        <f>(BT541*BR541/BF541)</f>
        <v>0</v>
      </c>
      <c r="BY541">
        <f>(1-BX541)</f>
        <v>0</v>
      </c>
      <c r="DH541">
        <f>$B$11*EG541+$C$11*EH541+$F$11*ES541*(1-EV541)</f>
        <v>0</v>
      </c>
      <c r="DI541">
        <f>DH541*DJ541</f>
        <v>0</v>
      </c>
      <c r="DJ541">
        <f>($B$11*$D$9+$C$11*$D$9+$F$11*((FF541+EX541)/MAX(FF541+EX541+FG541, 0.1)*$I$9+FG541/MAX(FF541+EX541+FG541, 0.1)*$J$9))/($B$11+$C$11+$F$11)</f>
        <v>0</v>
      </c>
      <c r="DK541">
        <f>($B$11*$K$9+$C$11*$K$9+$F$11*((FF541+EX541)/MAX(FF541+EX541+FG541, 0.1)*$P$9+FG541/MAX(FF541+EX541+FG541, 0.1)*$Q$9))/($B$11+$C$11+$F$11)</f>
        <v>0</v>
      </c>
      <c r="DL541">
        <v>6</v>
      </c>
      <c r="DM541">
        <v>0.5</v>
      </c>
      <c r="DN541" t="s">
        <v>438</v>
      </c>
      <c r="DO541">
        <v>2</v>
      </c>
      <c r="DP541" t="b">
        <v>1</v>
      </c>
      <c r="DQ541">
        <v>1761416008.94615</v>
      </c>
      <c r="DR541">
        <v>663.735538461539</v>
      </c>
      <c r="DS541">
        <v>705.283307692308</v>
      </c>
      <c r="DT541">
        <v>33.1970692307692</v>
      </c>
      <c r="DU541">
        <v>25.0056846153846</v>
      </c>
      <c r="DV541">
        <v>662.638153846154</v>
      </c>
      <c r="DW541">
        <v>32.8818692307692</v>
      </c>
      <c r="DX541">
        <v>500.389230769231</v>
      </c>
      <c r="DY541">
        <v>90.2737307692308</v>
      </c>
      <c r="DZ541">
        <v>0.0387852230769231</v>
      </c>
      <c r="EA541">
        <v>42.9579153846154</v>
      </c>
      <c r="EB541">
        <v>42.1779</v>
      </c>
      <c r="EC541">
        <v>999.9</v>
      </c>
      <c r="ED541">
        <v>0</v>
      </c>
      <c r="EE541">
        <v>0</v>
      </c>
      <c r="EF541">
        <v>10003.6984615385</v>
      </c>
      <c r="EG541">
        <v>0</v>
      </c>
      <c r="EH541">
        <v>1199.93615384615</v>
      </c>
      <c r="EI541">
        <v>-41.5477769230769</v>
      </c>
      <c r="EJ541">
        <v>686.524538461538</v>
      </c>
      <c r="EK541">
        <v>723.371615384615</v>
      </c>
      <c r="EL541">
        <v>8.19138846153846</v>
      </c>
      <c r="EM541">
        <v>705.283307692308</v>
      </c>
      <c r="EN541">
        <v>25.0056846153846</v>
      </c>
      <c r="EO541">
        <v>2.99682153846154</v>
      </c>
      <c r="EP541">
        <v>2.25735692307692</v>
      </c>
      <c r="EQ541">
        <v>24.0101846153846</v>
      </c>
      <c r="ER541">
        <v>19.3752769230769</v>
      </c>
      <c r="ES541">
        <v>1199.96384615385</v>
      </c>
      <c r="ET541">
        <v>0.966992</v>
      </c>
      <c r="EU541">
        <v>0.0330078769230769</v>
      </c>
      <c r="EV541">
        <v>0</v>
      </c>
      <c r="EW541">
        <v>1334.60692307692</v>
      </c>
      <c r="EX541">
        <v>5.00059</v>
      </c>
      <c r="EY541">
        <v>16767.7153846154</v>
      </c>
      <c r="EZ541">
        <v>10358.3769230769</v>
      </c>
      <c r="FA541">
        <v>55.6103846153846</v>
      </c>
      <c r="FB541">
        <v>57.2449230769231</v>
      </c>
      <c r="FC541">
        <v>55.7161538461538</v>
      </c>
      <c r="FD541">
        <v>56.9660769230769</v>
      </c>
      <c r="FE541">
        <v>56.8410769230769</v>
      </c>
      <c r="FF541">
        <v>1155.51846153846</v>
      </c>
      <c r="FG541">
        <v>39.4453846153846</v>
      </c>
      <c r="FH541">
        <v>0</v>
      </c>
      <c r="FI541">
        <v>1761415977.7</v>
      </c>
      <c r="FJ541">
        <v>0</v>
      </c>
      <c r="FK541">
        <v>1334.64115384615</v>
      </c>
      <c r="FL541">
        <v>1.96888887194339</v>
      </c>
      <c r="FM541">
        <v>64.5982905695303</v>
      </c>
      <c r="FN541">
        <v>16768.7423076923</v>
      </c>
      <c r="FO541">
        <v>15</v>
      </c>
      <c r="FP541">
        <v>0</v>
      </c>
      <c r="FQ541" t="s">
        <v>439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-41.154319047619</v>
      </c>
      <c r="GD541">
        <v>-7.98212727272732</v>
      </c>
      <c r="GE541">
        <v>1.23206760119845</v>
      </c>
      <c r="GF541">
        <v>0</v>
      </c>
      <c r="GG541">
        <v>1334.48352941176</v>
      </c>
      <c r="GH541">
        <v>1.89488158009778</v>
      </c>
      <c r="GI541">
        <v>0.300214456219541</v>
      </c>
      <c r="GJ541">
        <v>-1</v>
      </c>
      <c r="GK541">
        <v>8.25665333333333</v>
      </c>
      <c r="GL541">
        <v>-1.37114103896104</v>
      </c>
      <c r="GM541">
        <v>0.138408901734553</v>
      </c>
      <c r="GN541">
        <v>0</v>
      </c>
      <c r="GO541">
        <v>0</v>
      </c>
      <c r="GP541">
        <v>2</v>
      </c>
      <c r="GQ541" t="s">
        <v>473</v>
      </c>
      <c r="GR541">
        <v>3.12874</v>
      </c>
      <c r="GS541">
        <v>2.71692</v>
      </c>
      <c r="GT541">
        <v>0.123714</v>
      </c>
      <c r="GU541">
        <v>0.129049</v>
      </c>
      <c r="GV541">
        <v>0.124372</v>
      </c>
      <c r="GW541">
        <v>0.102364</v>
      </c>
      <c r="GX541">
        <v>31903.4</v>
      </c>
      <c r="GY541">
        <v>33633.7</v>
      </c>
      <c r="GZ541">
        <v>33035.8</v>
      </c>
      <c r="HA541">
        <v>35062.5</v>
      </c>
      <c r="HB541">
        <v>41190.5</v>
      </c>
      <c r="HC541">
        <v>45335.3</v>
      </c>
      <c r="HD541">
        <v>51806.7</v>
      </c>
      <c r="HE541">
        <v>56179.7</v>
      </c>
      <c r="HF541">
        <v>1.74657</v>
      </c>
      <c r="HG541">
        <v>1.5813</v>
      </c>
      <c r="HH541">
        <v>-0.0441223</v>
      </c>
      <c r="HI541">
        <v>0</v>
      </c>
      <c r="HJ541">
        <v>42.8533</v>
      </c>
      <c r="HK541">
        <v>999.9</v>
      </c>
      <c r="HL541">
        <v>55.555</v>
      </c>
      <c r="HM541">
        <v>29.98</v>
      </c>
      <c r="HN541">
        <v>26.1885</v>
      </c>
      <c r="HO541">
        <v>60.6552</v>
      </c>
      <c r="HP541">
        <v>41.6987</v>
      </c>
      <c r="HQ541">
        <v>1</v>
      </c>
      <c r="HR541">
        <v>1.68185</v>
      </c>
      <c r="HS541">
        <v>7.04778</v>
      </c>
      <c r="HT541">
        <v>19.9941</v>
      </c>
      <c r="HU541">
        <v>5.19063</v>
      </c>
      <c r="HV541">
        <v>12.0159</v>
      </c>
      <c r="HW541">
        <v>4.9712</v>
      </c>
      <c r="HX541">
        <v>3.295</v>
      </c>
      <c r="HY541">
        <v>9999</v>
      </c>
      <c r="HZ541">
        <v>9999</v>
      </c>
      <c r="IA541">
        <v>999.9</v>
      </c>
      <c r="IB541">
        <v>9999</v>
      </c>
      <c r="IC541">
        <v>1.86324</v>
      </c>
      <c r="ID541">
        <v>1.86809</v>
      </c>
      <c r="IE541">
        <v>1.86783</v>
      </c>
      <c r="IF541">
        <v>1.86904</v>
      </c>
      <c r="IG541">
        <v>1.86981</v>
      </c>
      <c r="IH541">
        <v>1.86586</v>
      </c>
      <c r="II541">
        <v>1.86692</v>
      </c>
      <c r="IJ541">
        <v>1.86841</v>
      </c>
      <c r="IK541">
        <v>5</v>
      </c>
      <c r="IL541">
        <v>0</v>
      </c>
      <c r="IM541">
        <v>0</v>
      </c>
      <c r="IN541">
        <v>0</v>
      </c>
      <c r="IO541" t="s">
        <v>441</v>
      </c>
      <c r="IP541" t="s">
        <v>442</v>
      </c>
      <c r="IQ541" t="s">
        <v>443</v>
      </c>
      <c r="IR541" t="s">
        <v>443</v>
      </c>
      <c r="IS541" t="s">
        <v>443</v>
      </c>
      <c r="IT541" t="s">
        <v>443</v>
      </c>
      <c r="IU541">
        <v>0</v>
      </c>
      <c r="IV541">
        <v>100</v>
      </c>
      <c r="IW541">
        <v>100</v>
      </c>
      <c r="IX541">
        <v>1.098</v>
      </c>
      <c r="IY541">
        <v>0.3152</v>
      </c>
      <c r="IZ541">
        <v>1.09748391826392</v>
      </c>
      <c r="JA541">
        <v>0</v>
      </c>
      <c r="JB541">
        <v>0</v>
      </c>
      <c r="JC541">
        <v>0</v>
      </c>
      <c r="JD541">
        <v>0.315191680746845</v>
      </c>
      <c r="JE541">
        <v>0</v>
      </c>
      <c r="JF541">
        <v>0</v>
      </c>
      <c r="JG541">
        <v>0</v>
      </c>
      <c r="JH541">
        <v>5</v>
      </c>
      <c r="JI541">
        <v>2273</v>
      </c>
      <c r="JJ541">
        <v>0</v>
      </c>
      <c r="JK541">
        <v>25</v>
      </c>
      <c r="JL541">
        <v>29356933.6</v>
      </c>
      <c r="JM541">
        <v>29356933.6</v>
      </c>
      <c r="JN541">
        <v>1.61255</v>
      </c>
      <c r="JO541">
        <v>2.62451</v>
      </c>
      <c r="JP541">
        <v>1.54785</v>
      </c>
      <c r="JQ541">
        <v>2.31567</v>
      </c>
      <c r="JR541">
        <v>1.64673</v>
      </c>
      <c r="JS541">
        <v>2.28271</v>
      </c>
      <c r="JT541">
        <v>33.8509</v>
      </c>
      <c r="JU541">
        <v>24.14</v>
      </c>
      <c r="JV541">
        <v>18</v>
      </c>
      <c r="JW541">
        <v>494.195</v>
      </c>
      <c r="JX541">
        <v>380.405</v>
      </c>
      <c r="JY541">
        <v>35.4391</v>
      </c>
      <c r="JZ541">
        <v>46.3922</v>
      </c>
      <c r="KA541">
        <v>30.0037</v>
      </c>
      <c r="KB541">
        <v>45.7432</v>
      </c>
      <c r="KC541">
        <v>45.6086</v>
      </c>
      <c r="KD541">
        <v>32.2778</v>
      </c>
      <c r="KE541">
        <v>0</v>
      </c>
      <c r="KF541">
        <v>100</v>
      </c>
      <c r="KG541">
        <v>35.3991</v>
      </c>
      <c r="KH541">
        <v>760.46</v>
      </c>
      <c r="KI541">
        <v>34.6858</v>
      </c>
      <c r="KJ541">
        <v>93.9813</v>
      </c>
      <c r="KK541">
        <v>90.9348</v>
      </c>
    </row>
    <row r="542" spans="1:297">
      <c r="A542">
        <v>526</v>
      </c>
      <c r="B542">
        <v>1761416022.1</v>
      </c>
      <c r="C542">
        <v>7841.09999990463</v>
      </c>
      <c r="D542" t="s">
        <v>1499</v>
      </c>
      <c r="E542" t="s">
        <v>1500</v>
      </c>
      <c r="F542">
        <v>5</v>
      </c>
      <c r="G542" t="s">
        <v>1410</v>
      </c>
      <c r="H542" t="s">
        <v>436</v>
      </c>
      <c r="I542">
        <v>1761416013.94615</v>
      </c>
      <c r="J542">
        <f>(K542)/1000</f>
        <v>0</v>
      </c>
      <c r="K542">
        <f>IF(DP542, AN542, AH542)</f>
        <v>0</v>
      </c>
      <c r="L542">
        <f>IF(DP542, AI542, AG542)</f>
        <v>0</v>
      </c>
      <c r="M542">
        <f>DR542 - IF(AU542&gt;1, L542*DL542*100.0/(AW542), 0)</f>
        <v>0</v>
      </c>
      <c r="N542">
        <f>((T542-J542/2)*M542-L542)/(T542+J542/2)</f>
        <v>0</v>
      </c>
      <c r="O542">
        <f>N542*(DY542+DZ542)/1000.0</f>
        <v>0</v>
      </c>
      <c r="P542">
        <f>(DR542 - IF(AU542&gt;1, L542*DL542*100.0/(AW542), 0))*(DY542+DZ542)/1000.0</f>
        <v>0</v>
      </c>
      <c r="Q542">
        <f>2.0/((1/S542-1/R542)+SIGN(S542)*SQRT((1/S542-1/R542)*(1/S542-1/R542) + 4*DM542/((DM542+1)*(DM542+1))*(2*1/S542*1/R542-1/R542*1/R542)))</f>
        <v>0</v>
      </c>
      <c r="R542">
        <f>IF(LEFT(DN542,1)&lt;&gt;"0",IF(LEFT(DN542,1)="1",3.0,DO542),$D$5+$E$5*(EF542*DY542/($K$5*1000))+$F$5*(EF542*DY542/($K$5*1000))*MAX(MIN(DL542,$J$5),$I$5)*MAX(MIN(DL542,$J$5),$I$5)+$G$5*MAX(MIN(DL542,$J$5),$I$5)*(EF542*DY542/($K$5*1000))+$H$5*(EF542*DY542/($K$5*1000))*(EF542*DY542/($K$5*1000)))</f>
        <v>0</v>
      </c>
      <c r="S542">
        <f>J542*(1000-(1000*0.61365*exp(17.502*W542/(240.97+W542))/(DY542+DZ542)+DT542)/2)/(1000*0.61365*exp(17.502*W542/(240.97+W542))/(DY542+DZ542)-DT542)</f>
        <v>0</v>
      </c>
      <c r="T542">
        <f>1/((DM542+1)/(Q542/1.6)+1/(R542/1.37)) + DM542/((DM542+1)/(Q542/1.6) + DM542/(R542/1.37))</f>
        <v>0</v>
      </c>
      <c r="U542">
        <f>(DH542*DK542)</f>
        <v>0</v>
      </c>
      <c r="V542">
        <f>(EA542+(U542+2*0.95*5.67E-8*(((EA542+$B$7)+273)^4-(EA542+273)^4)-44100*J542)/(1.84*29.3*R542+8*0.95*5.67E-8*(EA542+273)^3))</f>
        <v>0</v>
      </c>
      <c r="W542">
        <f>($C$7*EB542+$D$7*EC542+$E$7*V542)</f>
        <v>0</v>
      </c>
      <c r="X542">
        <f>0.61365*exp(17.502*W542/(240.97+W542))</f>
        <v>0</v>
      </c>
      <c r="Y542">
        <f>(Z542/AA542*100)</f>
        <v>0</v>
      </c>
      <c r="Z542">
        <f>DT542*(DY542+DZ542)/1000</f>
        <v>0</v>
      </c>
      <c r="AA542">
        <f>0.61365*exp(17.502*EA542/(240.97+EA542))</f>
        <v>0</v>
      </c>
      <c r="AB542">
        <f>(X542-DT542*(DY542+DZ542)/1000)</f>
        <v>0</v>
      </c>
      <c r="AC542">
        <f>(-J542*44100)</f>
        <v>0</v>
      </c>
      <c r="AD542">
        <f>2*29.3*R542*0.92*(EA542-W542)</f>
        <v>0</v>
      </c>
      <c r="AE542">
        <f>2*0.95*5.67E-8*(((EA542+$B$7)+273)^4-(W542+273)^4)</f>
        <v>0</v>
      </c>
      <c r="AF542">
        <f>U542+AE542+AC542+AD542</f>
        <v>0</v>
      </c>
      <c r="AG542">
        <f>DX542*AU542*(DS542-DR542*(1000-AU542*DU542)/(1000-AU542*DT542))/(100*DL542)</f>
        <v>0</v>
      </c>
      <c r="AH542">
        <f>1000*DX542*AU542*(DT542-DU542)/(100*DL542*(1000-AU542*DT542))</f>
        <v>0</v>
      </c>
      <c r="AI542">
        <f>(AJ542 - AK542 - DY542*1E3/(8.314*(EA542+273.15)) * AM542/DX542 * AL542) * DX542/(100*DL542) * (1000 - DU542)/1000</f>
        <v>0</v>
      </c>
      <c r="AJ542">
        <v>756.276942758142</v>
      </c>
      <c r="AK542">
        <v>726.928018181818</v>
      </c>
      <c r="AL542">
        <v>3.25572396853751</v>
      </c>
      <c r="AM542">
        <v>65.0585855689231</v>
      </c>
      <c r="AN542">
        <f>(AP542 - AO542 + DY542*1E3/(8.314*(EA542+273.15)) * AR542/DX542 * AQ542) * DX542/(100*DL542) * 1000/(1000 - AP542)</f>
        <v>0</v>
      </c>
      <c r="AO542">
        <v>24.998433449295</v>
      </c>
      <c r="AP542">
        <v>32.9282266666667</v>
      </c>
      <c r="AQ542">
        <v>-0.0220155619134804</v>
      </c>
      <c r="AR542">
        <v>110.688087326867</v>
      </c>
      <c r="AS542">
        <v>1</v>
      </c>
      <c r="AT542">
        <v>0</v>
      </c>
      <c r="AU542">
        <f>IF(AS542*$H$13&gt;=AW542,1.0,(AW542/(AW542-AS542*$H$13)))</f>
        <v>0</v>
      </c>
      <c r="AV542">
        <f>(AU542-1)*100</f>
        <v>0</v>
      </c>
      <c r="AW542">
        <f>MAX(0,($B$13+$C$13*EF542)/(1+$D$13*EF542)*DY542/(EA542+273)*$E$13)</f>
        <v>0</v>
      </c>
      <c r="AX542" t="s">
        <v>437</v>
      </c>
      <c r="AY542" t="s">
        <v>437</v>
      </c>
      <c r="AZ542">
        <v>0</v>
      </c>
      <c r="BA542">
        <v>0</v>
      </c>
      <c r="BB542">
        <f>1-AZ542/BA542</f>
        <v>0</v>
      </c>
      <c r="BC542">
        <v>0</v>
      </c>
      <c r="BD542" t="s">
        <v>437</v>
      </c>
      <c r="BE542" t="s">
        <v>437</v>
      </c>
      <c r="BF542">
        <v>0</v>
      </c>
      <c r="BG542">
        <v>0</v>
      </c>
      <c r="BH542">
        <f>1-BF542/BG542</f>
        <v>0</v>
      </c>
      <c r="BI542">
        <v>0.5</v>
      </c>
      <c r="BJ542">
        <f>DI542</f>
        <v>0</v>
      </c>
      <c r="BK542">
        <f>L542</f>
        <v>0</v>
      </c>
      <c r="BL542">
        <f>BH542*BI542*BJ542</f>
        <v>0</v>
      </c>
      <c r="BM542">
        <f>(BK542-BC542)/BJ542</f>
        <v>0</v>
      </c>
      <c r="BN542">
        <f>(BA542-BG542)/BG542</f>
        <v>0</v>
      </c>
      <c r="BO542">
        <f>AZ542/(BB542+AZ542/BG542)</f>
        <v>0</v>
      </c>
      <c r="BP542" t="s">
        <v>437</v>
      </c>
      <c r="BQ542">
        <v>0</v>
      </c>
      <c r="BR542">
        <f>IF(BQ542&lt;&gt;0, BQ542, BO542)</f>
        <v>0</v>
      </c>
      <c r="BS542">
        <f>1-BR542/BG542</f>
        <v>0</v>
      </c>
      <c r="BT542">
        <f>(BG542-BF542)/(BG542-BR542)</f>
        <v>0</v>
      </c>
      <c r="BU542">
        <f>(BA542-BG542)/(BA542-BR542)</f>
        <v>0</v>
      </c>
      <c r="BV542">
        <f>(BG542-BF542)/(BG542-AZ542)</f>
        <v>0</v>
      </c>
      <c r="BW542">
        <f>(BA542-BG542)/(BA542-AZ542)</f>
        <v>0</v>
      </c>
      <c r="BX542">
        <f>(BT542*BR542/BF542)</f>
        <v>0</v>
      </c>
      <c r="BY542">
        <f>(1-BX542)</f>
        <v>0</v>
      </c>
      <c r="DH542">
        <f>$B$11*EG542+$C$11*EH542+$F$11*ES542*(1-EV542)</f>
        <v>0</v>
      </c>
      <c r="DI542">
        <f>DH542*DJ542</f>
        <v>0</v>
      </c>
      <c r="DJ542">
        <f>($B$11*$D$9+$C$11*$D$9+$F$11*((FF542+EX542)/MAX(FF542+EX542+FG542, 0.1)*$I$9+FG542/MAX(FF542+EX542+FG542, 0.1)*$J$9))/($B$11+$C$11+$F$11)</f>
        <v>0</v>
      </c>
      <c r="DK542">
        <f>($B$11*$K$9+$C$11*$K$9+$F$11*((FF542+EX542)/MAX(FF542+EX542+FG542, 0.1)*$P$9+FG542/MAX(FF542+EX542+FG542, 0.1)*$Q$9))/($B$11+$C$11+$F$11)</f>
        <v>0</v>
      </c>
      <c r="DL542">
        <v>6</v>
      </c>
      <c r="DM542">
        <v>0.5</v>
      </c>
      <c r="DN542" t="s">
        <v>438</v>
      </c>
      <c r="DO542">
        <v>2</v>
      </c>
      <c r="DP542" t="b">
        <v>1</v>
      </c>
      <c r="DQ542">
        <v>1761416013.94615</v>
      </c>
      <c r="DR542">
        <v>679.924923076923</v>
      </c>
      <c r="DS542">
        <v>721.705384615385</v>
      </c>
      <c r="DT542">
        <v>33.0839615384615</v>
      </c>
      <c r="DU542">
        <v>25.0025769230769</v>
      </c>
      <c r="DV542">
        <v>678.827538461538</v>
      </c>
      <c r="DW542">
        <v>32.7687615384615</v>
      </c>
      <c r="DX542">
        <v>500.217307692308</v>
      </c>
      <c r="DY542">
        <v>90.2741384615385</v>
      </c>
      <c r="DZ542">
        <v>0.0388015692307692</v>
      </c>
      <c r="EA542">
        <v>42.9220461538462</v>
      </c>
      <c r="EB542">
        <v>42.1597923076923</v>
      </c>
      <c r="EC542">
        <v>999.9</v>
      </c>
      <c r="ED542">
        <v>0</v>
      </c>
      <c r="EE542">
        <v>0</v>
      </c>
      <c r="EF542">
        <v>9992.16230769231</v>
      </c>
      <c r="EG542">
        <v>0</v>
      </c>
      <c r="EH542">
        <v>1199.80615384615</v>
      </c>
      <c r="EI542">
        <v>-41.7805230769231</v>
      </c>
      <c r="EJ542">
        <v>703.187692307692</v>
      </c>
      <c r="EK542">
        <v>740.212692307692</v>
      </c>
      <c r="EL542">
        <v>8.08139076923077</v>
      </c>
      <c r="EM542">
        <v>721.705384615385</v>
      </c>
      <c r="EN542">
        <v>25.0025769230769</v>
      </c>
      <c r="EO542">
        <v>2.98662461538462</v>
      </c>
      <c r="EP542">
        <v>2.25708615384615</v>
      </c>
      <c r="EQ542">
        <v>23.9534615384615</v>
      </c>
      <c r="ER542">
        <v>19.3733461538462</v>
      </c>
      <c r="ES542">
        <v>1199.99384615385</v>
      </c>
      <c r="ET542">
        <v>0.966995153846154</v>
      </c>
      <c r="EU542">
        <v>0.0330048076923077</v>
      </c>
      <c r="EV542">
        <v>0</v>
      </c>
      <c r="EW542">
        <v>1334.88153846154</v>
      </c>
      <c r="EX542">
        <v>5.00059</v>
      </c>
      <c r="EY542">
        <v>16773.5076923077</v>
      </c>
      <c r="EZ542">
        <v>10358.6461538462</v>
      </c>
      <c r="FA542">
        <v>55.6488461538462</v>
      </c>
      <c r="FB542">
        <v>57.2833846153846</v>
      </c>
      <c r="FC542">
        <v>55.7593846153846</v>
      </c>
      <c r="FD542">
        <v>57.0045384615385</v>
      </c>
      <c r="FE542">
        <v>56.8747692307692</v>
      </c>
      <c r="FF542">
        <v>1155.55076923077</v>
      </c>
      <c r="FG542">
        <v>39.4430769230769</v>
      </c>
      <c r="FH542">
        <v>0</v>
      </c>
      <c r="FI542">
        <v>1761415982.5</v>
      </c>
      <c r="FJ542">
        <v>0</v>
      </c>
      <c r="FK542">
        <v>1334.88423076923</v>
      </c>
      <c r="FL542">
        <v>3.10051279828714</v>
      </c>
      <c r="FM542">
        <v>73.9829058145843</v>
      </c>
      <c r="FN542">
        <v>16774.4</v>
      </c>
      <c r="FO542">
        <v>15</v>
      </c>
      <c r="FP542">
        <v>0</v>
      </c>
      <c r="FQ542" t="s">
        <v>439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-41.79381</v>
      </c>
      <c r="GD542">
        <v>-3.48786766917295</v>
      </c>
      <c r="GE542">
        <v>0.733524756841922</v>
      </c>
      <c r="GF542">
        <v>0</v>
      </c>
      <c r="GG542">
        <v>1334.69441176471</v>
      </c>
      <c r="GH542">
        <v>3.01833459784598</v>
      </c>
      <c r="GI542">
        <v>0.376166352253208</v>
      </c>
      <c r="GJ542">
        <v>-1</v>
      </c>
      <c r="GK542">
        <v>8.1342125</v>
      </c>
      <c r="GL542">
        <v>-1.31938511278195</v>
      </c>
      <c r="GM542">
        <v>0.12688331611662</v>
      </c>
      <c r="GN542">
        <v>0</v>
      </c>
      <c r="GO542">
        <v>0</v>
      </c>
      <c r="GP542">
        <v>2</v>
      </c>
      <c r="GQ542" t="s">
        <v>473</v>
      </c>
      <c r="GR542">
        <v>3.12795</v>
      </c>
      <c r="GS542">
        <v>2.71679</v>
      </c>
      <c r="GT542">
        <v>0.125708</v>
      </c>
      <c r="GU542">
        <v>0.131224</v>
      </c>
      <c r="GV542">
        <v>0.12407</v>
      </c>
      <c r="GW542">
        <v>0.102353</v>
      </c>
      <c r="GX542">
        <v>31828.4</v>
      </c>
      <c r="GY542">
        <v>33546.4</v>
      </c>
      <c r="GZ542">
        <v>33033.6</v>
      </c>
      <c r="HA542">
        <v>35059.4</v>
      </c>
      <c r="HB542">
        <v>41201.9</v>
      </c>
      <c r="HC542">
        <v>45332.4</v>
      </c>
      <c r="HD542">
        <v>51803.5</v>
      </c>
      <c r="HE542">
        <v>56175</v>
      </c>
      <c r="HF542">
        <v>1.7445</v>
      </c>
      <c r="HG542">
        <v>1.5864</v>
      </c>
      <c r="HH542">
        <v>-0.0454262</v>
      </c>
      <c r="HI542">
        <v>0</v>
      </c>
      <c r="HJ542">
        <v>42.8564</v>
      </c>
      <c r="HK542">
        <v>999.9</v>
      </c>
      <c r="HL542">
        <v>55.555</v>
      </c>
      <c r="HM542">
        <v>29.98</v>
      </c>
      <c r="HN542">
        <v>26.189</v>
      </c>
      <c r="HO542">
        <v>60.6352</v>
      </c>
      <c r="HP542">
        <v>41.7468</v>
      </c>
      <c r="HQ542">
        <v>1</v>
      </c>
      <c r="HR542">
        <v>1.68561</v>
      </c>
      <c r="HS542">
        <v>7.07194</v>
      </c>
      <c r="HT542">
        <v>19.9936</v>
      </c>
      <c r="HU542">
        <v>5.19183</v>
      </c>
      <c r="HV542">
        <v>12.0159</v>
      </c>
      <c r="HW542">
        <v>4.97155</v>
      </c>
      <c r="HX542">
        <v>3.295</v>
      </c>
      <c r="HY542">
        <v>9999</v>
      </c>
      <c r="HZ542">
        <v>9999</v>
      </c>
      <c r="IA542">
        <v>999.9</v>
      </c>
      <c r="IB542">
        <v>9999</v>
      </c>
      <c r="IC542">
        <v>1.86323</v>
      </c>
      <c r="ID542">
        <v>1.8681</v>
      </c>
      <c r="IE542">
        <v>1.86783</v>
      </c>
      <c r="IF542">
        <v>1.86902</v>
      </c>
      <c r="IG542">
        <v>1.86981</v>
      </c>
      <c r="IH542">
        <v>1.86586</v>
      </c>
      <c r="II542">
        <v>1.86691</v>
      </c>
      <c r="IJ542">
        <v>1.86836</v>
      </c>
      <c r="IK542">
        <v>5</v>
      </c>
      <c r="IL542">
        <v>0</v>
      </c>
      <c r="IM542">
        <v>0</v>
      </c>
      <c r="IN542">
        <v>0</v>
      </c>
      <c r="IO542" t="s">
        <v>441</v>
      </c>
      <c r="IP542" t="s">
        <v>442</v>
      </c>
      <c r="IQ542" t="s">
        <v>443</v>
      </c>
      <c r="IR542" t="s">
        <v>443</v>
      </c>
      <c r="IS542" t="s">
        <v>443</v>
      </c>
      <c r="IT542" t="s">
        <v>443</v>
      </c>
      <c r="IU542">
        <v>0</v>
      </c>
      <c r="IV542">
        <v>100</v>
      </c>
      <c r="IW542">
        <v>100</v>
      </c>
      <c r="IX542">
        <v>1.097</v>
      </c>
      <c r="IY542">
        <v>0.3152</v>
      </c>
      <c r="IZ542">
        <v>1.09748391826392</v>
      </c>
      <c r="JA542">
        <v>0</v>
      </c>
      <c r="JB542">
        <v>0</v>
      </c>
      <c r="JC542">
        <v>0</v>
      </c>
      <c r="JD542">
        <v>0.315191680746845</v>
      </c>
      <c r="JE542">
        <v>0</v>
      </c>
      <c r="JF542">
        <v>0</v>
      </c>
      <c r="JG542">
        <v>0</v>
      </c>
      <c r="JH542">
        <v>5</v>
      </c>
      <c r="JI542">
        <v>2273</v>
      </c>
      <c r="JJ542">
        <v>0</v>
      </c>
      <c r="JK542">
        <v>25</v>
      </c>
      <c r="JL542">
        <v>29356933.7</v>
      </c>
      <c r="JM542">
        <v>29356933.7</v>
      </c>
      <c r="JN542">
        <v>1.6394</v>
      </c>
      <c r="JO542">
        <v>2.61963</v>
      </c>
      <c r="JP542">
        <v>1.54785</v>
      </c>
      <c r="JQ542">
        <v>2.31689</v>
      </c>
      <c r="JR542">
        <v>1.64673</v>
      </c>
      <c r="JS542">
        <v>2.39136</v>
      </c>
      <c r="JT542">
        <v>33.8509</v>
      </c>
      <c r="JU542">
        <v>24.1488</v>
      </c>
      <c r="JV542">
        <v>18</v>
      </c>
      <c r="JW542">
        <v>492.917</v>
      </c>
      <c r="JX542">
        <v>383.544</v>
      </c>
      <c r="JY542">
        <v>35.2761</v>
      </c>
      <c r="JZ542">
        <v>46.4282</v>
      </c>
      <c r="KA542">
        <v>30.0036</v>
      </c>
      <c r="KB542">
        <v>45.775</v>
      </c>
      <c r="KC542">
        <v>45.6405</v>
      </c>
      <c r="KD542">
        <v>32.8394</v>
      </c>
      <c r="KE542">
        <v>0</v>
      </c>
      <c r="KF542">
        <v>100</v>
      </c>
      <c r="KG542">
        <v>35.2452</v>
      </c>
      <c r="KH542">
        <v>774.109</v>
      </c>
      <c r="KI542">
        <v>34.6858</v>
      </c>
      <c r="KJ542">
        <v>93.9753</v>
      </c>
      <c r="KK542">
        <v>90.9271</v>
      </c>
    </row>
    <row r="543" spans="1:297">
      <c r="A543">
        <v>527</v>
      </c>
      <c r="B543">
        <v>1761416027.1</v>
      </c>
      <c r="C543">
        <v>7846.09999990463</v>
      </c>
      <c r="D543" t="s">
        <v>1501</v>
      </c>
      <c r="E543" t="s">
        <v>1502</v>
      </c>
      <c r="F543">
        <v>5</v>
      </c>
      <c r="G543" t="s">
        <v>1410</v>
      </c>
      <c r="H543" t="s">
        <v>436</v>
      </c>
      <c r="I543">
        <v>1761416018.94615</v>
      </c>
      <c r="J543">
        <f>(K543)/1000</f>
        <v>0</v>
      </c>
      <c r="K543">
        <f>IF(DP543, AN543, AH543)</f>
        <v>0</v>
      </c>
      <c r="L543">
        <f>IF(DP543, AI543, AG543)</f>
        <v>0</v>
      </c>
      <c r="M543">
        <f>DR543 - IF(AU543&gt;1, L543*DL543*100.0/(AW543), 0)</f>
        <v>0</v>
      </c>
      <c r="N543">
        <f>((T543-J543/2)*M543-L543)/(T543+J543/2)</f>
        <v>0</v>
      </c>
      <c r="O543">
        <f>N543*(DY543+DZ543)/1000.0</f>
        <v>0</v>
      </c>
      <c r="P543">
        <f>(DR543 - IF(AU543&gt;1, L543*DL543*100.0/(AW543), 0))*(DY543+DZ543)/1000.0</f>
        <v>0</v>
      </c>
      <c r="Q543">
        <f>2.0/((1/S543-1/R543)+SIGN(S543)*SQRT((1/S543-1/R543)*(1/S543-1/R543) + 4*DM543/((DM543+1)*(DM543+1))*(2*1/S543*1/R543-1/R543*1/R543)))</f>
        <v>0</v>
      </c>
      <c r="R543">
        <f>IF(LEFT(DN543,1)&lt;&gt;"0",IF(LEFT(DN543,1)="1",3.0,DO543),$D$5+$E$5*(EF543*DY543/($K$5*1000))+$F$5*(EF543*DY543/($K$5*1000))*MAX(MIN(DL543,$J$5),$I$5)*MAX(MIN(DL543,$J$5),$I$5)+$G$5*MAX(MIN(DL543,$J$5),$I$5)*(EF543*DY543/($K$5*1000))+$H$5*(EF543*DY543/($K$5*1000))*(EF543*DY543/($K$5*1000)))</f>
        <v>0</v>
      </c>
      <c r="S543">
        <f>J543*(1000-(1000*0.61365*exp(17.502*W543/(240.97+W543))/(DY543+DZ543)+DT543)/2)/(1000*0.61365*exp(17.502*W543/(240.97+W543))/(DY543+DZ543)-DT543)</f>
        <v>0</v>
      </c>
      <c r="T543">
        <f>1/((DM543+1)/(Q543/1.6)+1/(R543/1.37)) + DM543/((DM543+1)/(Q543/1.6) + DM543/(R543/1.37))</f>
        <v>0</v>
      </c>
      <c r="U543">
        <f>(DH543*DK543)</f>
        <v>0</v>
      </c>
      <c r="V543">
        <f>(EA543+(U543+2*0.95*5.67E-8*(((EA543+$B$7)+273)^4-(EA543+273)^4)-44100*J543)/(1.84*29.3*R543+8*0.95*5.67E-8*(EA543+273)^3))</f>
        <v>0</v>
      </c>
      <c r="W543">
        <f>($C$7*EB543+$D$7*EC543+$E$7*V543)</f>
        <v>0</v>
      </c>
      <c r="X543">
        <f>0.61365*exp(17.502*W543/(240.97+W543))</f>
        <v>0</v>
      </c>
      <c r="Y543">
        <f>(Z543/AA543*100)</f>
        <v>0</v>
      </c>
      <c r="Z543">
        <f>DT543*(DY543+DZ543)/1000</f>
        <v>0</v>
      </c>
      <c r="AA543">
        <f>0.61365*exp(17.502*EA543/(240.97+EA543))</f>
        <v>0</v>
      </c>
      <c r="AB543">
        <f>(X543-DT543*(DY543+DZ543)/1000)</f>
        <v>0</v>
      </c>
      <c r="AC543">
        <f>(-J543*44100)</f>
        <v>0</v>
      </c>
      <c r="AD543">
        <f>2*29.3*R543*0.92*(EA543-W543)</f>
        <v>0</v>
      </c>
      <c r="AE543">
        <f>2*0.95*5.67E-8*(((EA543+$B$7)+273)^4-(W543+273)^4)</f>
        <v>0</v>
      </c>
      <c r="AF543">
        <f>U543+AE543+AC543+AD543</f>
        <v>0</v>
      </c>
      <c r="AG543">
        <f>DX543*AU543*(DS543-DR543*(1000-AU543*DU543)/(1000-AU543*DT543))/(100*DL543)</f>
        <v>0</v>
      </c>
      <c r="AH543">
        <f>1000*DX543*AU543*(DT543-DU543)/(100*DL543*(1000-AU543*DT543))</f>
        <v>0</v>
      </c>
      <c r="AI543">
        <f>(AJ543 - AK543 - DY543*1E3/(8.314*(EA543+273.15)) * AM543/DX543 * AL543) * DX543/(100*DL543) * (1000 - DU543)/1000</f>
        <v>0</v>
      </c>
      <c r="AJ543">
        <v>775.119124382586</v>
      </c>
      <c r="AK543">
        <v>744.74366060606</v>
      </c>
      <c r="AL543">
        <v>3.57520439175347</v>
      </c>
      <c r="AM543">
        <v>65.0585855689231</v>
      </c>
      <c r="AN543">
        <f>(AP543 - AO543 + DY543*1E3/(8.314*(EA543+273.15)) * AR543/DX543 * AQ543) * DX543/(100*DL543) * 1000/(1000 - AP543)</f>
        <v>0</v>
      </c>
      <c r="AO543">
        <v>24.9974569887261</v>
      </c>
      <c r="AP543">
        <v>32.8224642424242</v>
      </c>
      <c r="AQ543">
        <v>-0.0212877483460729</v>
      </c>
      <c r="AR543">
        <v>110.688087326867</v>
      </c>
      <c r="AS543">
        <v>1</v>
      </c>
      <c r="AT543">
        <v>0</v>
      </c>
      <c r="AU543">
        <f>IF(AS543*$H$13&gt;=AW543,1.0,(AW543/(AW543-AS543*$H$13)))</f>
        <v>0</v>
      </c>
      <c r="AV543">
        <f>(AU543-1)*100</f>
        <v>0</v>
      </c>
      <c r="AW543">
        <f>MAX(0,($B$13+$C$13*EF543)/(1+$D$13*EF543)*DY543/(EA543+273)*$E$13)</f>
        <v>0</v>
      </c>
      <c r="AX543" t="s">
        <v>437</v>
      </c>
      <c r="AY543" t="s">
        <v>437</v>
      </c>
      <c r="AZ543">
        <v>0</v>
      </c>
      <c r="BA543">
        <v>0</v>
      </c>
      <c r="BB543">
        <f>1-AZ543/BA543</f>
        <v>0</v>
      </c>
      <c r="BC543">
        <v>0</v>
      </c>
      <c r="BD543" t="s">
        <v>437</v>
      </c>
      <c r="BE543" t="s">
        <v>437</v>
      </c>
      <c r="BF543">
        <v>0</v>
      </c>
      <c r="BG543">
        <v>0</v>
      </c>
      <c r="BH543">
        <f>1-BF543/BG543</f>
        <v>0</v>
      </c>
      <c r="BI543">
        <v>0.5</v>
      </c>
      <c r="BJ543">
        <f>DI543</f>
        <v>0</v>
      </c>
      <c r="BK543">
        <f>L543</f>
        <v>0</v>
      </c>
      <c r="BL543">
        <f>BH543*BI543*BJ543</f>
        <v>0</v>
      </c>
      <c r="BM543">
        <f>(BK543-BC543)/BJ543</f>
        <v>0</v>
      </c>
      <c r="BN543">
        <f>(BA543-BG543)/BG543</f>
        <v>0</v>
      </c>
      <c r="BO543">
        <f>AZ543/(BB543+AZ543/BG543)</f>
        <v>0</v>
      </c>
      <c r="BP543" t="s">
        <v>437</v>
      </c>
      <c r="BQ543">
        <v>0</v>
      </c>
      <c r="BR543">
        <f>IF(BQ543&lt;&gt;0, BQ543, BO543)</f>
        <v>0</v>
      </c>
      <c r="BS543">
        <f>1-BR543/BG543</f>
        <v>0</v>
      </c>
      <c r="BT543">
        <f>(BG543-BF543)/(BG543-BR543)</f>
        <v>0</v>
      </c>
      <c r="BU543">
        <f>(BA543-BG543)/(BA543-BR543)</f>
        <v>0</v>
      </c>
      <c r="BV543">
        <f>(BG543-BF543)/(BG543-AZ543)</f>
        <v>0</v>
      </c>
      <c r="BW543">
        <f>(BA543-BG543)/(BA543-AZ543)</f>
        <v>0</v>
      </c>
      <c r="BX543">
        <f>(BT543*BR543/BF543)</f>
        <v>0</v>
      </c>
      <c r="BY543">
        <f>(1-BX543)</f>
        <v>0</v>
      </c>
      <c r="DH543">
        <f>$B$11*EG543+$C$11*EH543+$F$11*ES543*(1-EV543)</f>
        <v>0</v>
      </c>
      <c r="DI543">
        <f>DH543*DJ543</f>
        <v>0</v>
      </c>
      <c r="DJ543">
        <f>($B$11*$D$9+$C$11*$D$9+$F$11*((FF543+EX543)/MAX(FF543+EX543+FG543, 0.1)*$I$9+FG543/MAX(FF543+EX543+FG543, 0.1)*$J$9))/($B$11+$C$11+$F$11)</f>
        <v>0</v>
      </c>
      <c r="DK543">
        <f>($B$11*$K$9+$C$11*$K$9+$F$11*((FF543+EX543)/MAX(FF543+EX543+FG543, 0.1)*$P$9+FG543/MAX(FF543+EX543+FG543, 0.1)*$Q$9))/($B$11+$C$11+$F$11)</f>
        <v>0</v>
      </c>
      <c r="DL543">
        <v>6</v>
      </c>
      <c r="DM543">
        <v>0.5</v>
      </c>
      <c r="DN543" t="s">
        <v>438</v>
      </c>
      <c r="DO543">
        <v>2</v>
      </c>
      <c r="DP543" t="b">
        <v>1</v>
      </c>
      <c r="DQ543">
        <v>1761416018.94615</v>
      </c>
      <c r="DR543">
        <v>696.301307692308</v>
      </c>
      <c r="DS543">
        <v>738.982384615384</v>
      </c>
      <c r="DT543">
        <v>32.9754615384615</v>
      </c>
      <c r="DU543">
        <v>25.0003615384615</v>
      </c>
      <c r="DV543">
        <v>695.203846153846</v>
      </c>
      <c r="DW543">
        <v>32.6602615384615</v>
      </c>
      <c r="DX543">
        <v>500.039</v>
      </c>
      <c r="DY543">
        <v>90.2737769230769</v>
      </c>
      <c r="DZ543">
        <v>0.0388547846153846</v>
      </c>
      <c r="EA543">
        <v>42.8865461538461</v>
      </c>
      <c r="EB543">
        <v>42.1439769230769</v>
      </c>
      <c r="EC543">
        <v>999.9</v>
      </c>
      <c r="ED543">
        <v>0</v>
      </c>
      <c r="EE543">
        <v>0</v>
      </c>
      <c r="EF543">
        <v>9992.35923076923</v>
      </c>
      <c r="EG543">
        <v>0</v>
      </c>
      <c r="EH543">
        <v>1199.68</v>
      </c>
      <c r="EI543">
        <v>-42.681</v>
      </c>
      <c r="EJ543">
        <v>720.043615384615</v>
      </c>
      <c r="EK543">
        <v>757.930846153846</v>
      </c>
      <c r="EL543">
        <v>7.97511153846154</v>
      </c>
      <c r="EM543">
        <v>738.982384615384</v>
      </c>
      <c r="EN543">
        <v>25.0003615384615</v>
      </c>
      <c r="EO543">
        <v>2.97682</v>
      </c>
      <c r="EP543">
        <v>2.25687846153846</v>
      </c>
      <c r="EQ543">
        <v>23.8987615384615</v>
      </c>
      <c r="ER543">
        <v>19.3718615384615</v>
      </c>
      <c r="ES543">
        <v>1200.05230769231</v>
      </c>
      <c r="ET543">
        <v>0.966993461538462</v>
      </c>
      <c r="EU543">
        <v>0.0330064692307692</v>
      </c>
      <c r="EV543">
        <v>0</v>
      </c>
      <c r="EW543">
        <v>1335.15615384615</v>
      </c>
      <c r="EX543">
        <v>5.00059</v>
      </c>
      <c r="EY543">
        <v>16780.6307692308</v>
      </c>
      <c r="EZ543">
        <v>10359.1538461538</v>
      </c>
      <c r="FA543">
        <v>55.6824615384615</v>
      </c>
      <c r="FB543">
        <v>57.317</v>
      </c>
      <c r="FC543">
        <v>55.7978461538462</v>
      </c>
      <c r="FD543">
        <v>57.0526923076923</v>
      </c>
      <c r="FE543">
        <v>56.9083846153846</v>
      </c>
      <c r="FF543">
        <v>1155.60461538462</v>
      </c>
      <c r="FG543">
        <v>39.4476923076923</v>
      </c>
      <c r="FH543">
        <v>0</v>
      </c>
      <c r="FI543">
        <v>1761415987.3</v>
      </c>
      <c r="FJ543">
        <v>0</v>
      </c>
      <c r="FK543">
        <v>1335.15269230769</v>
      </c>
      <c r="FL543">
        <v>4.62666664932191</v>
      </c>
      <c r="FM543">
        <v>80.8854698803247</v>
      </c>
      <c r="FN543">
        <v>16780.6423076923</v>
      </c>
      <c r="FO543">
        <v>15</v>
      </c>
      <c r="FP543">
        <v>0</v>
      </c>
      <c r="FQ543" t="s">
        <v>439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-42.3011571428571</v>
      </c>
      <c r="GD543">
        <v>-8.27057142857142</v>
      </c>
      <c r="GE543">
        <v>1.12138522609589</v>
      </c>
      <c r="GF543">
        <v>0</v>
      </c>
      <c r="GG543">
        <v>1334.96647058824</v>
      </c>
      <c r="GH543">
        <v>3.27853322235019</v>
      </c>
      <c r="GI543">
        <v>0.395830343581266</v>
      </c>
      <c r="GJ543">
        <v>-1</v>
      </c>
      <c r="GK543">
        <v>8.03618476190476</v>
      </c>
      <c r="GL543">
        <v>-1.27900597402597</v>
      </c>
      <c r="GM543">
        <v>0.129130732634248</v>
      </c>
      <c r="GN543">
        <v>0</v>
      </c>
      <c r="GO543">
        <v>0</v>
      </c>
      <c r="GP543">
        <v>2</v>
      </c>
      <c r="GQ543" t="s">
        <v>473</v>
      </c>
      <c r="GR543">
        <v>3.12777</v>
      </c>
      <c r="GS543">
        <v>2.71681</v>
      </c>
      <c r="GT543">
        <v>0.127817</v>
      </c>
      <c r="GU543">
        <v>0.133094</v>
      </c>
      <c r="GV543">
        <v>0.123782</v>
      </c>
      <c r="GW543">
        <v>0.102336</v>
      </c>
      <c r="GX543">
        <v>31749.1</v>
      </c>
      <c r="GY543">
        <v>33470.9</v>
      </c>
      <c r="GZ543">
        <v>33031.4</v>
      </c>
      <c r="HA543">
        <v>35056.4</v>
      </c>
      <c r="HB543">
        <v>41213.2</v>
      </c>
      <c r="HC543">
        <v>45330.1</v>
      </c>
      <c r="HD543">
        <v>51800.8</v>
      </c>
      <c r="HE543">
        <v>56170.8</v>
      </c>
      <c r="HF543">
        <v>1.7444</v>
      </c>
      <c r="HG543">
        <v>1.5858</v>
      </c>
      <c r="HH543">
        <v>-0.0466555</v>
      </c>
      <c r="HI543">
        <v>0</v>
      </c>
      <c r="HJ543">
        <v>42.8564</v>
      </c>
      <c r="HK543">
        <v>999.9</v>
      </c>
      <c r="HL543">
        <v>55.555</v>
      </c>
      <c r="HM543">
        <v>29.98</v>
      </c>
      <c r="HN543">
        <v>26.1882</v>
      </c>
      <c r="HO543">
        <v>60.7952</v>
      </c>
      <c r="HP543">
        <v>41.6867</v>
      </c>
      <c r="HQ543">
        <v>1</v>
      </c>
      <c r="HR543">
        <v>1.68929</v>
      </c>
      <c r="HS543">
        <v>7.06531</v>
      </c>
      <c r="HT543">
        <v>19.9945</v>
      </c>
      <c r="HU543">
        <v>5.19108</v>
      </c>
      <c r="HV543">
        <v>12.0159</v>
      </c>
      <c r="HW543">
        <v>4.9714</v>
      </c>
      <c r="HX543">
        <v>3.29497</v>
      </c>
      <c r="HY543">
        <v>9999</v>
      </c>
      <c r="HZ543">
        <v>9999</v>
      </c>
      <c r="IA543">
        <v>999.9</v>
      </c>
      <c r="IB543">
        <v>9999</v>
      </c>
      <c r="IC543">
        <v>1.86324</v>
      </c>
      <c r="ID543">
        <v>1.86809</v>
      </c>
      <c r="IE543">
        <v>1.86783</v>
      </c>
      <c r="IF543">
        <v>1.86904</v>
      </c>
      <c r="IG543">
        <v>1.86981</v>
      </c>
      <c r="IH543">
        <v>1.86586</v>
      </c>
      <c r="II543">
        <v>1.86694</v>
      </c>
      <c r="IJ543">
        <v>1.86843</v>
      </c>
      <c r="IK543">
        <v>5</v>
      </c>
      <c r="IL543">
        <v>0</v>
      </c>
      <c r="IM543">
        <v>0</v>
      </c>
      <c r="IN543">
        <v>0</v>
      </c>
      <c r="IO543" t="s">
        <v>441</v>
      </c>
      <c r="IP543" t="s">
        <v>442</v>
      </c>
      <c r="IQ543" t="s">
        <v>443</v>
      </c>
      <c r="IR543" t="s">
        <v>443</v>
      </c>
      <c r="IS543" t="s">
        <v>443</v>
      </c>
      <c r="IT543" t="s">
        <v>443</v>
      </c>
      <c r="IU543">
        <v>0</v>
      </c>
      <c r="IV543">
        <v>100</v>
      </c>
      <c r="IW543">
        <v>100</v>
      </c>
      <c r="IX543">
        <v>1.098</v>
      </c>
      <c r="IY543">
        <v>0.3152</v>
      </c>
      <c r="IZ543">
        <v>1.09748391826392</v>
      </c>
      <c r="JA543">
        <v>0</v>
      </c>
      <c r="JB543">
        <v>0</v>
      </c>
      <c r="JC543">
        <v>0</v>
      </c>
      <c r="JD543">
        <v>0.315191680746845</v>
      </c>
      <c r="JE543">
        <v>0</v>
      </c>
      <c r="JF543">
        <v>0</v>
      </c>
      <c r="JG543">
        <v>0</v>
      </c>
      <c r="JH543">
        <v>5</v>
      </c>
      <c r="JI543">
        <v>2273</v>
      </c>
      <c r="JJ543">
        <v>0</v>
      </c>
      <c r="JK543">
        <v>25</v>
      </c>
      <c r="JL543">
        <v>29356933.8</v>
      </c>
      <c r="JM543">
        <v>29356933.8</v>
      </c>
      <c r="JN543">
        <v>1.66626</v>
      </c>
      <c r="JO543">
        <v>2.62573</v>
      </c>
      <c r="JP543">
        <v>1.54785</v>
      </c>
      <c r="JQ543">
        <v>2.31567</v>
      </c>
      <c r="JR543">
        <v>1.64673</v>
      </c>
      <c r="JS543">
        <v>2.23511</v>
      </c>
      <c r="JT543">
        <v>33.8509</v>
      </c>
      <c r="JU543">
        <v>24.14</v>
      </c>
      <c r="JV543">
        <v>18</v>
      </c>
      <c r="JW543">
        <v>493.054</v>
      </c>
      <c r="JX543">
        <v>383.355</v>
      </c>
      <c r="JY543">
        <v>35.1291</v>
      </c>
      <c r="JZ543">
        <v>46.4659</v>
      </c>
      <c r="KA543">
        <v>30.0035</v>
      </c>
      <c r="KB543">
        <v>45.8074</v>
      </c>
      <c r="KC543">
        <v>45.6737</v>
      </c>
      <c r="KD543">
        <v>33.4298</v>
      </c>
      <c r="KE543">
        <v>0</v>
      </c>
      <c r="KF543">
        <v>100</v>
      </c>
      <c r="KG543">
        <v>35.1116</v>
      </c>
      <c r="KH543">
        <v>787.761</v>
      </c>
      <c r="KI543">
        <v>34.6858</v>
      </c>
      <c r="KJ543">
        <v>93.9698</v>
      </c>
      <c r="KK543">
        <v>90.9199</v>
      </c>
    </row>
    <row r="544" spans="1:297">
      <c r="A544">
        <v>528</v>
      </c>
      <c r="B544">
        <v>1761416032.1</v>
      </c>
      <c r="C544">
        <v>7851.09999990463</v>
      </c>
      <c r="D544" t="s">
        <v>1503</v>
      </c>
      <c r="E544" t="s">
        <v>1504</v>
      </c>
      <c r="F544">
        <v>5</v>
      </c>
      <c r="G544" t="s">
        <v>1410</v>
      </c>
      <c r="H544" t="s">
        <v>436</v>
      </c>
      <c r="I544">
        <v>1761416023.94615</v>
      </c>
      <c r="J544">
        <f>(K544)/1000</f>
        <v>0</v>
      </c>
      <c r="K544">
        <f>IF(DP544, AN544, AH544)</f>
        <v>0</v>
      </c>
      <c r="L544">
        <f>IF(DP544, AI544, AG544)</f>
        <v>0</v>
      </c>
      <c r="M544">
        <f>DR544 - IF(AU544&gt;1, L544*DL544*100.0/(AW544), 0)</f>
        <v>0</v>
      </c>
      <c r="N544">
        <f>((T544-J544/2)*M544-L544)/(T544+J544/2)</f>
        <v>0</v>
      </c>
      <c r="O544">
        <f>N544*(DY544+DZ544)/1000.0</f>
        <v>0</v>
      </c>
      <c r="P544">
        <f>(DR544 - IF(AU544&gt;1, L544*DL544*100.0/(AW544), 0))*(DY544+DZ544)/1000.0</f>
        <v>0</v>
      </c>
      <c r="Q544">
        <f>2.0/((1/S544-1/R544)+SIGN(S544)*SQRT((1/S544-1/R544)*(1/S544-1/R544) + 4*DM544/((DM544+1)*(DM544+1))*(2*1/S544*1/R544-1/R544*1/R544)))</f>
        <v>0</v>
      </c>
      <c r="R544">
        <f>IF(LEFT(DN544,1)&lt;&gt;"0",IF(LEFT(DN544,1)="1",3.0,DO544),$D$5+$E$5*(EF544*DY544/($K$5*1000))+$F$5*(EF544*DY544/($K$5*1000))*MAX(MIN(DL544,$J$5),$I$5)*MAX(MIN(DL544,$J$5),$I$5)+$G$5*MAX(MIN(DL544,$J$5),$I$5)*(EF544*DY544/($K$5*1000))+$H$5*(EF544*DY544/($K$5*1000))*(EF544*DY544/($K$5*1000)))</f>
        <v>0</v>
      </c>
      <c r="S544">
        <f>J544*(1000-(1000*0.61365*exp(17.502*W544/(240.97+W544))/(DY544+DZ544)+DT544)/2)/(1000*0.61365*exp(17.502*W544/(240.97+W544))/(DY544+DZ544)-DT544)</f>
        <v>0</v>
      </c>
      <c r="T544">
        <f>1/((DM544+1)/(Q544/1.6)+1/(R544/1.37)) + DM544/((DM544+1)/(Q544/1.6) + DM544/(R544/1.37))</f>
        <v>0</v>
      </c>
      <c r="U544">
        <f>(DH544*DK544)</f>
        <v>0</v>
      </c>
      <c r="V544">
        <f>(EA544+(U544+2*0.95*5.67E-8*(((EA544+$B$7)+273)^4-(EA544+273)^4)-44100*J544)/(1.84*29.3*R544+8*0.95*5.67E-8*(EA544+273)^3))</f>
        <v>0</v>
      </c>
      <c r="W544">
        <f>($C$7*EB544+$D$7*EC544+$E$7*V544)</f>
        <v>0</v>
      </c>
      <c r="X544">
        <f>0.61365*exp(17.502*W544/(240.97+W544))</f>
        <v>0</v>
      </c>
      <c r="Y544">
        <f>(Z544/AA544*100)</f>
        <v>0</v>
      </c>
      <c r="Z544">
        <f>DT544*(DY544+DZ544)/1000</f>
        <v>0</v>
      </c>
      <c r="AA544">
        <f>0.61365*exp(17.502*EA544/(240.97+EA544))</f>
        <v>0</v>
      </c>
      <c r="AB544">
        <f>(X544-DT544*(DY544+DZ544)/1000)</f>
        <v>0</v>
      </c>
      <c r="AC544">
        <f>(-J544*44100)</f>
        <v>0</v>
      </c>
      <c r="AD544">
        <f>2*29.3*R544*0.92*(EA544-W544)</f>
        <v>0</v>
      </c>
      <c r="AE544">
        <f>2*0.95*5.67E-8*(((EA544+$B$7)+273)^4-(W544+273)^4)</f>
        <v>0</v>
      </c>
      <c r="AF544">
        <f>U544+AE544+AC544+AD544</f>
        <v>0</v>
      </c>
      <c r="AG544">
        <f>DX544*AU544*(DS544-DR544*(1000-AU544*DU544)/(1000-AU544*DT544))/(100*DL544)</f>
        <v>0</v>
      </c>
      <c r="AH544">
        <f>1000*DX544*AU544*(DT544-DU544)/(100*DL544*(1000-AU544*DT544))</f>
        <v>0</v>
      </c>
      <c r="AI544">
        <f>(AJ544 - AK544 - DY544*1E3/(8.314*(EA544+273.15)) * AM544/DX544 * AL544) * DX544/(100*DL544) * (1000 - DU544)/1000</f>
        <v>0</v>
      </c>
      <c r="AJ544">
        <v>790.608992714453</v>
      </c>
      <c r="AK544">
        <v>761.017503030303</v>
      </c>
      <c r="AL544">
        <v>3.23935179700359</v>
      </c>
      <c r="AM544">
        <v>65.0585855689231</v>
      </c>
      <c r="AN544">
        <f>(AP544 - AO544 + DY544*1E3/(8.314*(EA544+273.15)) * AR544/DX544 * AQ544) * DX544/(100*DL544) * 1000/(1000 - AP544)</f>
        <v>0</v>
      </c>
      <c r="AO544">
        <v>24.9963775722713</v>
      </c>
      <c r="AP544">
        <v>32.7217272727273</v>
      </c>
      <c r="AQ544">
        <v>-0.0196918312520986</v>
      </c>
      <c r="AR544">
        <v>110.688087326867</v>
      </c>
      <c r="AS544">
        <v>1</v>
      </c>
      <c r="AT544">
        <v>0</v>
      </c>
      <c r="AU544">
        <f>IF(AS544*$H$13&gt;=AW544,1.0,(AW544/(AW544-AS544*$H$13)))</f>
        <v>0</v>
      </c>
      <c r="AV544">
        <f>(AU544-1)*100</f>
        <v>0</v>
      </c>
      <c r="AW544">
        <f>MAX(0,($B$13+$C$13*EF544)/(1+$D$13*EF544)*DY544/(EA544+273)*$E$13)</f>
        <v>0</v>
      </c>
      <c r="AX544" t="s">
        <v>437</v>
      </c>
      <c r="AY544" t="s">
        <v>437</v>
      </c>
      <c r="AZ544">
        <v>0</v>
      </c>
      <c r="BA544">
        <v>0</v>
      </c>
      <c r="BB544">
        <f>1-AZ544/BA544</f>
        <v>0</v>
      </c>
      <c r="BC544">
        <v>0</v>
      </c>
      <c r="BD544" t="s">
        <v>437</v>
      </c>
      <c r="BE544" t="s">
        <v>437</v>
      </c>
      <c r="BF544">
        <v>0</v>
      </c>
      <c r="BG544">
        <v>0</v>
      </c>
      <c r="BH544">
        <f>1-BF544/BG544</f>
        <v>0</v>
      </c>
      <c r="BI544">
        <v>0.5</v>
      </c>
      <c r="BJ544">
        <f>DI544</f>
        <v>0</v>
      </c>
      <c r="BK544">
        <f>L544</f>
        <v>0</v>
      </c>
      <c r="BL544">
        <f>BH544*BI544*BJ544</f>
        <v>0</v>
      </c>
      <c r="BM544">
        <f>(BK544-BC544)/BJ544</f>
        <v>0</v>
      </c>
      <c r="BN544">
        <f>(BA544-BG544)/BG544</f>
        <v>0</v>
      </c>
      <c r="BO544">
        <f>AZ544/(BB544+AZ544/BG544)</f>
        <v>0</v>
      </c>
      <c r="BP544" t="s">
        <v>437</v>
      </c>
      <c r="BQ544">
        <v>0</v>
      </c>
      <c r="BR544">
        <f>IF(BQ544&lt;&gt;0, BQ544, BO544)</f>
        <v>0</v>
      </c>
      <c r="BS544">
        <f>1-BR544/BG544</f>
        <v>0</v>
      </c>
      <c r="BT544">
        <f>(BG544-BF544)/(BG544-BR544)</f>
        <v>0</v>
      </c>
      <c r="BU544">
        <f>(BA544-BG544)/(BA544-BR544)</f>
        <v>0</v>
      </c>
      <c r="BV544">
        <f>(BG544-BF544)/(BG544-AZ544)</f>
        <v>0</v>
      </c>
      <c r="BW544">
        <f>(BA544-BG544)/(BA544-AZ544)</f>
        <v>0</v>
      </c>
      <c r="BX544">
        <f>(BT544*BR544/BF544)</f>
        <v>0</v>
      </c>
      <c r="BY544">
        <f>(1-BX544)</f>
        <v>0</v>
      </c>
      <c r="DH544">
        <f>$B$11*EG544+$C$11*EH544+$F$11*ES544*(1-EV544)</f>
        <v>0</v>
      </c>
      <c r="DI544">
        <f>DH544*DJ544</f>
        <v>0</v>
      </c>
      <c r="DJ544">
        <f>($B$11*$D$9+$C$11*$D$9+$F$11*((FF544+EX544)/MAX(FF544+EX544+FG544, 0.1)*$I$9+FG544/MAX(FF544+EX544+FG544, 0.1)*$J$9))/($B$11+$C$11+$F$11)</f>
        <v>0</v>
      </c>
      <c r="DK544">
        <f>($B$11*$K$9+$C$11*$K$9+$F$11*((FF544+EX544)/MAX(FF544+EX544+FG544, 0.1)*$P$9+FG544/MAX(FF544+EX544+FG544, 0.1)*$Q$9))/($B$11+$C$11+$F$11)</f>
        <v>0</v>
      </c>
      <c r="DL544">
        <v>6</v>
      </c>
      <c r="DM544">
        <v>0.5</v>
      </c>
      <c r="DN544" t="s">
        <v>438</v>
      </c>
      <c r="DO544">
        <v>2</v>
      </c>
      <c r="DP544" t="b">
        <v>1</v>
      </c>
      <c r="DQ544">
        <v>1761416023.94615</v>
      </c>
      <c r="DR544">
        <v>712.784230769231</v>
      </c>
      <c r="DS544">
        <v>755.359076923077</v>
      </c>
      <c r="DT544">
        <v>32.8698384615385</v>
      </c>
      <c r="DU544">
        <v>24.9980307692308</v>
      </c>
      <c r="DV544">
        <v>711.686692307692</v>
      </c>
      <c r="DW544">
        <v>32.5546384615385</v>
      </c>
      <c r="DX544">
        <v>499.957923076923</v>
      </c>
      <c r="DY544">
        <v>90.2738538461539</v>
      </c>
      <c r="DZ544">
        <v>0.0388619230769231</v>
      </c>
      <c r="EA544">
        <v>42.8499538461538</v>
      </c>
      <c r="EB544">
        <v>42.1216923076923</v>
      </c>
      <c r="EC544">
        <v>999.9</v>
      </c>
      <c r="ED544">
        <v>0</v>
      </c>
      <c r="EE544">
        <v>0</v>
      </c>
      <c r="EF544">
        <v>9990.58384615385</v>
      </c>
      <c r="EG544">
        <v>0</v>
      </c>
      <c r="EH544">
        <v>1199.53230769231</v>
      </c>
      <c r="EI544">
        <v>-42.5747846153846</v>
      </c>
      <c r="EJ544">
        <v>737.008153846154</v>
      </c>
      <c r="EK544">
        <v>774.725692307692</v>
      </c>
      <c r="EL544">
        <v>7.87181</v>
      </c>
      <c r="EM544">
        <v>755.359076923077</v>
      </c>
      <c r="EN544">
        <v>24.9980307692308</v>
      </c>
      <c r="EO544">
        <v>2.96728692307692</v>
      </c>
      <c r="EP544">
        <v>2.25666923076923</v>
      </c>
      <c r="EQ544">
        <v>23.8454076923077</v>
      </c>
      <c r="ER544">
        <v>19.3703846153846</v>
      </c>
      <c r="ES544">
        <v>1200.03615384615</v>
      </c>
      <c r="ET544">
        <v>0.966993384615385</v>
      </c>
      <c r="EU544">
        <v>0.0330065153846154</v>
      </c>
      <c r="EV544">
        <v>0</v>
      </c>
      <c r="EW544">
        <v>1335.51923076923</v>
      </c>
      <c r="EX544">
        <v>5.00059</v>
      </c>
      <c r="EY544">
        <v>16787.6</v>
      </c>
      <c r="EZ544">
        <v>10359.0153846154</v>
      </c>
      <c r="FA544">
        <v>55.7256923076923</v>
      </c>
      <c r="FB544">
        <v>57.3554615384615</v>
      </c>
      <c r="FC544">
        <v>55.8363076923077</v>
      </c>
      <c r="FD544">
        <v>57.0911538461538</v>
      </c>
      <c r="FE544">
        <v>56.9468461538462</v>
      </c>
      <c r="FF544">
        <v>1155.58846153846</v>
      </c>
      <c r="FG544">
        <v>39.4476923076923</v>
      </c>
      <c r="FH544">
        <v>0</v>
      </c>
      <c r="FI544">
        <v>1761415992.1</v>
      </c>
      <c r="FJ544">
        <v>0</v>
      </c>
      <c r="FK544">
        <v>1335.545</v>
      </c>
      <c r="FL544">
        <v>4.43042733661975</v>
      </c>
      <c r="FM544">
        <v>89.0188032618481</v>
      </c>
      <c r="FN544">
        <v>16787.5615384615</v>
      </c>
      <c r="FO544">
        <v>15</v>
      </c>
      <c r="FP544">
        <v>0</v>
      </c>
      <c r="FQ544" t="s">
        <v>439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-42.6569</v>
      </c>
      <c r="GD544">
        <v>-0.185332330827124</v>
      </c>
      <c r="GE544">
        <v>0.801581926567709</v>
      </c>
      <c r="GF544">
        <v>1</v>
      </c>
      <c r="GG544">
        <v>1335.3</v>
      </c>
      <c r="GH544">
        <v>4.70985484263092</v>
      </c>
      <c r="GI544">
        <v>0.513379804364593</v>
      </c>
      <c r="GJ544">
        <v>-1</v>
      </c>
      <c r="GK544">
        <v>7.9202245</v>
      </c>
      <c r="GL544">
        <v>-1.24556255639098</v>
      </c>
      <c r="GM544">
        <v>0.119714969509874</v>
      </c>
      <c r="GN544">
        <v>0</v>
      </c>
      <c r="GO544">
        <v>1</v>
      </c>
      <c r="GP544">
        <v>2</v>
      </c>
      <c r="GQ544" t="s">
        <v>446</v>
      </c>
      <c r="GR544">
        <v>3.12822</v>
      </c>
      <c r="GS544">
        <v>2.71693</v>
      </c>
      <c r="GT544">
        <v>0.129729</v>
      </c>
      <c r="GU544">
        <v>0.13493</v>
      </c>
      <c r="GV544">
        <v>0.123505</v>
      </c>
      <c r="GW544">
        <v>0.102327</v>
      </c>
      <c r="GX544">
        <v>31677</v>
      </c>
      <c r="GY544">
        <v>33396.4</v>
      </c>
      <c r="GZ544">
        <v>33029.2</v>
      </c>
      <c r="HA544">
        <v>35053.1</v>
      </c>
      <c r="HB544">
        <v>41223.9</v>
      </c>
      <c r="HC544">
        <v>45326.8</v>
      </c>
      <c r="HD544">
        <v>51798.1</v>
      </c>
      <c r="HE544">
        <v>56165.8</v>
      </c>
      <c r="HF544">
        <v>1.7444</v>
      </c>
      <c r="HG544">
        <v>1.58435</v>
      </c>
      <c r="HH544">
        <v>-0.0483543</v>
      </c>
      <c r="HI544">
        <v>0</v>
      </c>
      <c r="HJ544">
        <v>42.8526</v>
      </c>
      <c r="HK544">
        <v>999.9</v>
      </c>
      <c r="HL544">
        <v>55.53</v>
      </c>
      <c r="HM544">
        <v>29.97</v>
      </c>
      <c r="HN544">
        <v>26.1621</v>
      </c>
      <c r="HO544">
        <v>60.8952</v>
      </c>
      <c r="HP544">
        <v>41.278</v>
      </c>
      <c r="HQ544">
        <v>1</v>
      </c>
      <c r="HR544">
        <v>1.69247</v>
      </c>
      <c r="HS544">
        <v>7.03327</v>
      </c>
      <c r="HT544">
        <v>19.9961</v>
      </c>
      <c r="HU544">
        <v>5.19078</v>
      </c>
      <c r="HV544">
        <v>12.0159</v>
      </c>
      <c r="HW544">
        <v>4.97105</v>
      </c>
      <c r="HX544">
        <v>3.29495</v>
      </c>
      <c r="HY544">
        <v>9999</v>
      </c>
      <c r="HZ544">
        <v>9999</v>
      </c>
      <c r="IA544">
        <v>999.9</v>
      </c>
      <c r="IB544">
        <v>9999</v>
      </c>
      <c r="IC544">
        <v>1.86324</v>
      </c>
      <c r="ID544">
        <v>1.8681</v>
      </c>
      <c r="IE544">
        <v>1.86783</v>
      </c>
      <c r="IF544">
        <v>1.86905</v>
      </c>
      <c r="IG544">
        <v>1.86981</v>
      </c>
      <c r="IH544">
        <v>1.86586</v>
      </c>
      <c r="II544">
        <v>1.86692</v>
      </c>
      <c r="IJ544">
        <v>1.86841</v>
      </c>
      <c r="IK544">
        <v>5</v>
      </c>
      <c r="IL544">
        <v>0</v>
      </c>
      <c r="IM544">
        <v>0</v>
      </c>
      <c r="IN544">
        <v>0</v>
      </c>
      <c r="IO544" t="s">
        <v>441</v>
      </c>
      <c r="IP544" t="s">
        <v>442</v>
      </c>
      <c r="IQ544" t="s">
        <v>443</v>
      </c>
      <c r="IR544" t="s">
        <v>443</v>
      </c>
      <c r="IS544" t="s">
        <v>443</v>
      </c>
      <c r="IT544" t="s">
        <v>443</v>
      </c>
      <c r="IU544">
        <v>0</v>
      </c>
      <c r="IV544">
        <v>100</v>
      </c>
      <c r="IW544">
        <v>100</v>
      </c>
      <c r="IX544">
        <v>1.097</v>
      </c>
      <c r="IY544">
        <v>0.3152</v>
      </c>
      <c r="IZ544">
        <v>1.09748391826392</v>
      </c>
      <c r="JA544">
        <v>0</v>
      </c>
      <c r="JB544">
        <v>0</v>
      </c>
      <c r="JC544">
        <v>0</v>
      </c>
      <c r="JD544">
        <v>0.315191680746845</v>
      </c>
      <c r="JE544">
        <v>0</v>
      </c>
      <c r="JF544">
        <v>0</v>
      </c>
      <c r="JG544">
        <v>0</v>
      </c>
      <c r="JH544">
        <v>5</v>
      </c>
      <c r="JI544">
        <v>2273</v>
      </c>
      <c r="JJ544">
        <v>0</v>
      </c>
      <c r="JK544">
        <v>25</v>
      </c>
      <c r="JL544">
        <v>29356933.9</v>
      </c>
      <c r="JM544">
        <v>29356933.9</v>
      </c>
      <c r="JN544">
        <v>1.69556</v>
      </c>
      <c r="JO544">
        <v>2.62085</v>
      </c>
      <c r="JP544">
        <v>1.54785</v>
      </c>
      <c r="JQ544">
        <v>2.31689</v>
      </c>
      <c r="JR544">
        <v>1.64673</v>
      </c>
      <c r="JS544">
        <v>2.38037</v>
      </c>
      <c r="JT544">
        <v>33.8509</v>
      </c>
      <c r="JU544">
        <v>24.1488</v>
      </c>
      <c r="JV544">
        <v>18</v>
      </c>
      <c r="JW544">
        <v>493.271</v>
      </c>
      <c r="JX544">
        <v>382.655</v>
      </c>
      <c r="JY544">
        <v>35.0047</v>
      </c>
      <c r="JZ544">
        <v>46.5033</v>
      </c>
      <c r="KA544">
        <v>30.0032</v>
      </c>
      <c r="KB544">
        <v>45.841</v>
      </c>
      <c r="KC544">
        <v>45.705</v>
      </c>
      <c r="KD544">
        <v>34.0784</v>
      </c>
      <c r="KE544">
        <v>0</v>
      </c>
      <c r="KF544">
        <v>100</v>
      </c>
      <c r="KG544">
        <v>34.9941</v>
      </c>
      <c r="KH544">
        <v>808.201</v>
      </c>
      <c r="KI544">
        <v>34.6858</v>
      </c>
      <c r="KJ544">
        <v>93.9644</v>
      </c>
      <c r="KK544">
        <v>90.9116</v>
      </c>
    </row>
    <row r="545" spans="1:297">
      <c r="A545">
        <v>529</v>
      </c>
      <c r="B545">
        <v>1761416037.1</v>
      </c>
      <c r="C545">
        <v>7856.09999990463</v>
      </c>
      <c r="D545" t="s">
        <v>1505</v>
      </c>
      <c r="E545" t="s">
        <v>1506</v>
      </c>
      <c r="F545">
        <v>5</v>
      </c>
      <c r="G545" t="s">
        <v>1410</v>
      </c>
      <c r="H545" t="s">
        <v>436</v>
      </c>
      <c r="I545">
        <v>1761416028.94615</v>
      </c>
      <c r="J545">
        <f>(K545)/1000</f>
        <v>0</v>
      </c>
      <c r="K545">
        <f>IF(DP545, AN545, AH545)</f>
        <v>0</v>
      </c>
      <c r="L545">
        <f>IF(DP545, AI545, AG545)</f>
        <v>0</v>
      </c>
      <c r="M545">
        <f>DR545 - IF(AU545&gt;1, L545*DL545*100.0/(AW545), 0)</f>
        <v>0</v>
      </c>
      <c r="N545">
        <f>((T545-J545/2)*M545-L545)/(T545+J545/2)</f>
        <v>0</v>
      </c>
      <c r="O545">
        <f>N545*(DY545+DZ545)/1000.0</f>
        <v>0</v>
      </c>
      <c r="P545">
        <f>(DR545 - IF(AU545&gt;1, L545*DL545*100.0/(AW545), 0))*(DY545+DZ545)/1000.0</f>
        <v>0</v>
      </c>
      <c r="Q545">
        <f>2.0/((1/S545-1/R545)+SIGN(S545)*SQRT((1/S545-1/R545)*(1/S545-1/R545) + 4*DM545/((DM545+1)*(DM545+1))*(2*1/S545*1/R545-1/R545*1/R545)))</f>
        <v>0</v>
      </c>
      <c r="R545">
        <f>IF(LEFT(DN545,1)&lt;&gt;"0",IF(LEFT(DN545,1)="1",3.0,DO545),$D$5+$E$5*(EF545*DY545/($K$5*1000))+$F$5*(EF545*DY545/($K$5*1000))*MAX(MIN(DL545,$J$5),$I$5)*MAX(MIN(DL545,$J$5),$I$5)+$G$5*MAX(MIN(DL545,$J$5),$I$5)*(EF545*DY545/($K$5*1000))+$H$5*(EF545*DY545/($K$5*1000))*(EF545*DY545/($K$5*1000)))</f>
        <v>0</v>
      </c>
      <c r="S545">
        <f>J545*(1000-(1000*0.61365*exp(17.502*W545/(240.97+W545))/(DY545+DZ545)+DT545)/2)/(1000*0.61365*exp(17.502*W545/(240.97+W545))/(DY545+DZ545)-DT545)</f>
        <v>0</v>
      </c>
      <c r="T545">
        <f>1/((DM545+1)/(Q545/1.6)+1/(R545/1.37)) + DM545/((DM545+1)/(Q545/1.6) + DM545/(R545/1.37))</f>
        <v>0</v>
      </c>
      <c r="U545">
        <f>(DH545*DK545)</f>
        <v>0</v>
      </c>
      <c r="V545">
        <f>(EA545+(U545+2*0.95*5.67E-8*(((EA545+$B$7)+273)^4-(EA545+273)^4)-44100*J545)/(1.84*29.3*R545+8*0.95*5.67E-8*(EA545+273)^3))</f>
        <v>0</v>
      </c>
      <c r="W545">
        <f>($C$7*EB545+$D$7*EC545+$E$7*V545)</f>
        <v>0</v>
      </c>
      <c r="X545">
        <f>0.61365*exp(17.502*W545/(240.97+W545))</f>
        <v>0</v>
      </c>
      <c r="Y545">
        <f>(Z545/AA545*100)</f>
        <v>0</v>
      </c>
      <c r="Z545">
        <f>DT545*(DY545+DZ545)/1000</f>
        <v>0</v>
      </c>
      <c r="AA545">
        <f>0.61365*exp(17.502*EA545/(240.97+EA545))</f>
        <v>0</v>
      </c>
      <c r="AB545">
        <f>(X545-DT545*(DY545+DZ545)/1000)</f>
        <v>0</v>
      </c>
      <c r="AC545">
        <f>(-J545*44100)</f>
        <v>0</v>
      </c>
      <c r="AD545">
        <f>2*29.3*R545*0.92*(EA545-W545)</f>
        <v>0</v>
      </c>
      <c r="AE545">
        <f>2*0.95*5.67E-8*(((EA545+$B$7)+273)^4-(W545+273)^4)</f>
        <v>0</v>
      </c>
      <c r="AF545">
        <f>U545+AE545+AC545+AD545</f>
        <v>0</v>
      </c>
      <c r="AG545">
        <f>DX545*AU545*(DS545-DR545*(1000-AU545*DU545)/(1000-AU545*DT545))/(100*DL545)</f>
        <v>0</v>
      </c>
      <c r="AH545">
        <f>1000*DX545*AU545*(DT545-DU545)/(100*DL545*(1000-AU545*DT545))</f>
        <v>0</v>
      </c>
      <c r="AI545">
        <f>(AJ545 - AK545 - DY545*1E3/(8.314*(EA545+273.15)) * AM545/DX545 * AL545) * DX545/(100*DL545) * (1000 - DU545)/1000</f>
        <v>0</v>
      </c>
      <c r="AJ545">
        <v>807.412104271827</v>
      </c>
      <c r="AK545">
        <v>777.267515151515</v>
      </c>
      <c r="AL545">
        <v>3.26464260874059</v>
      </c>
      <c r="AM545">
        <v>65.0585855689231</v>
      </c>
      <c r="AN545">
        <f>(AP545 - AO545 + DY545*1E3/(8.314*(EA545+273.15)) * AR545/DX545 * AQ545) * DX545/(100*DL545) * 1000/(1000 - AP545)</f>
        <v>0</v>
      </c>
      <c r="AO545">
        <v>24.9934491129991</v>
      </c>
      <c r="AP545">
        <v>32.6178981818182</v>
      </c>
      <c r="AQ545">
        <v>-0.0210725520169738</v>
      </c>
      <c r="AR545">
        <v>110.688087326867</v>
      </c>
      <c r="AS545">
        <v>1</v>
      </c>
      <c r="AT545">
        <v>0</v>
      </c>
      <c r="AU545">
        <f>IF(AS545*$H$13&gt;=AW545,1.0,(AW545/(AW545-AS545*$H$13)))</f>
        <v>0</v>
      </c>
      <c r="AV545">
        <f>(AU545-1)*100</f>
        <v>0</v>
      </c>
      <c r="AW545">
        <f>MAX(0,($B$13+$C$13*EF545)/(1+$D$13*EF545)*DY545/(EA545+273)*$E$13)</f>
        <v>0</v>
      </c>
      <c r="AX545" t="s">
        <v>437</v>
      </c>
      <c r="AY545" t="s">
        <v>437</v>
      </c>
      <c r="AZ545">
        <v>0</v>
      </c>
      <c r="BA545">
        <v>0</v>
      </c>
      <c r="BB545">
        <f>1-AZ545/BA545</f>
        <v>0</v>
      </c>
      <c r="BC545">
        <v>0</v>
      </c>
      <c r="BD545" t="s">
        <v>437</v>
      </c>
      <c r="BE545" t="s">
        <v>437</v>
      </c>
      <c r="BF545">
        <v>0</v>
      </c>
      <c r="BG545">
        <v>0</v>
      </c>
      <c r="BH545">
        <f>1-BF545/BG545</f>
        <v>0</v>
      </c>
      <c r="BI545">
        <v>0.5</v>
      </c>
      <c r="BJ545">
        <f>DI545</f>
        <v>0</v>
      </c>
      <c r="BK545">
        <f>L545</f>
        <v>0</v>
      </c>
      <c r="BL545">
        <f>BH545*BI545*BJ545</f>
        <v>0</v>
      </c>
      <c r="BM545">
        <f>(BK545-BC545)/BJ545</f>
        <v>0</v>
      </c>
      <c r="BN545">
        <f>(BA545-BG545)/BG545</f>
        <v>0</v>
      </c>
      <c r="BO545">
        <f>AZ545/(BB545+AZ545/BG545)</f>
        <v>0</v>
      </c>
      <c r="BP545" t="s">
        <v>437</v>
      </c>
      <c r="BQ545">
        <v>0</v>
      </c>
      <c r="BR545">
        <f>IF(BQ545&lt;&gt;0, BQ545, BO545)</f>
        <v>0</v>
      </c>
      <c r="BS545">
        <f>1-BR545/BG545</f>
        <v>0</v>
      </c>
      <c r="BT545">
        <f>(BG545-BF545)/(BG545-BR545)</f>
        <v>0</v>
      </c>
      <c r="BU545">
        <f>(BA545-BG545)/(BA545-BR545)</f>
        <v>0</v>
      </c>
      <c r="BV545">
        <f>(BG545-BF545)/(BG545-AZ545)</f>
        <v>0</v>
      </c>
      <c r="BW545">
        <f>(BA545-BG545)/(BA545-AZ545)</f>
        <v>0</v>
      </c>
      <c r="BX545">
        <f>(BT545*BR545/BF545)</f>
        <v>0</v>
      </c>
      <c r="BY545">
        <f>(1-BX545)</f>
        <v>0</v>
      </c>
      <c r="DH545">
        <f>$B$11*EG545+$C$11*EH545+$F$11*ES545*(1-EV545)</f>
        <v>0</v>
      </c>
      <c r="DI545">
        <f>DH545*DJ545</f>
        <v>0</v>
      </c>
      <c r="DJ545">
        <f>($B$11*$D$9+$C$11*$D$9+$F$11*((FF545+EX545)/MAX(FF545+EX545+FG545, 0.1)*$I$9+FG545/MAX(FF545+EX545+FG545, 0.1)*$J$9))/($B$11+$C$11+$F$11)</f>
        <v>0</v>
      </c>
      <c r="DK545">
        <f>($B$11*$K$9+$C$11*$K$9+$F$11*((FF545+EX545)/MAX(FF545+EX545+FG545, 0.1)*$P$9+FG545/MAX(FF545+EX545+FG545, 0.1)*$Q$9))/($B$11+$C$11+$F$11)</f>
        <v>0</v>
      </c>
      <c r="DL545">
        <v>6</v>
      </c>
      <c r="DM545">
        <v>0.5</v>
      </c>
      <c r="DN545" t="s">
        <v>438</v>
      </c>
      <c r="DO545">
        <v>2</v>
      </c>
      <c r="DP545" t="b">
        <v>1</v>
      </c>
      <c r="DQ545">
        <v>1761416028.94615</v>
      </c>
      <c r="DR545">
        <v>729.043153846154</v>
      </c>
      <c r="DS545">
        <v>772.104384615385</v>
      </c>
      <c r="DT545">
        <v>32.7656230769231</v>
      </c>
      <c r="DU545">
        <v>24.9964461538462</v>
      </c>
      <c r="DV545">
        <v>727.945615384615</v>
      </c>
      <c r="DW545">
        <v>32.4504307692308</v>
      </c>
      <c r="DX545">
        <v>500.111538461538</v>
      </c>
      <c r="DY545">
        <v>90.2745153846154</v>
      </c>
      <c r="DZ545">
        <v>0.0389369846153846</v>
      </c>
      <c r="EA545">
        <v>42.8132538461538</v>
      </c>
      <c r="EB545">
        <v>42.0987153846154</v>
      </c>
      <c r="EC545">
        <v>999.9</v>
      </c>
      <c r="ED545">
        <v>0</v>
      </c>
      <c r="EE545">
        <v>0</v>
      </c>
      <c r="EF545">
        <v>9998.42692307692</v>
      </c>
      <c r="EG545">
        <v>0</v>
      </c>
      <c r="EH545">
        <v>1199.38923076923</v>
      </c>
      <c r="EI545">
        <v>-43.0611461538462</v>
      </c>
      <c r="EJ545">
        <v>753.738461538462</v>
      </c>
      <c r="EK545">
        <v>791.899</v>
      </c>
      <c r="EL545">
        <v>7.76917076923077</v>
      </c>
      <c r="EM545">
        <v>772.104384615385</v>
      </c>
      <c r="EN545">
        <v>24.9964461538462</v>
      </c>
      <c r="EO545">
        <v>2.9579</v>
      </c>
      <c r="EP545">
        <v>2.25654230769231</v>
      </c>
      <c r="EQ545">
        <v>23.7927384615385</v>
      </c>
      <c r="ER545">
        <v>19.3694846153846</v>
      </c>
      <c r="ES545">
        <v>1200.01923076923</v>
      </c>
      <c r="ET545">
        <v>0.966991538461539</v>
      </c>
      <c r="EU545">
        <v>0.0330083076923077</v>
      </c>
      <c r="EV545">
        <v>0</v>
      </c>
      <c r="EW545">
        <v>1335.89307692308</v>
      </c>
      <c r="EX545">
        <v>5.00059</v>
      </c>
      <c r="EY545">
        <v>16794.8307692308</v>
      </c>
      <c r="EZ545">
        <v>10358.8538461538</v>
      </c>
      <c r="FA545">
        <v>55.7641538461539</v>
      </c>
      <c r="FB545">
        <v>57.3939230769231</v>
      </c>
      <c r="FC545">
        <v>55.8747692307692</v>
      </c>
      <c r="FD545">
        <v>57.1343846153846</v>
      </c>
      <c r="FE545">
        <v>56.9805384615385</v>
      </c>
      <c r="FF545">
        <v>1155.56923076923</v>
      </c>
      <c r="FG545">
        <v>39.4476923076923</v>
      </c>
      <c r="FH545">
        <v>0</v>
      </c>
      <c r="FI545">
        <v>1761415997.5</v>
      </c>
      <c r="FJ545">
        <v>0</v>
      </c>
      <c r="FK545">
        <v>1335.9912</v>
      </c>
      <c r="FL545">
        <v>5.32538460741418</v>
      </c>
      <c r="FM545">
        <v>91.6615381574871</v>
      </c>
      <c r="FN545">
        <v>16796.108</v>
      </c>
      <c r="FO545">
        <v>15</v>
      </c>
      <c r="FP545">
        <v>0</v>
      </c>
      <c r="FQ545" t="s">
        <v>439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-42.7958857142857</v>
      </c>
      <c r="GD545">
        <v>-2.56526493506491</v>
      </c>
      <c r="GE545">
        <v>0.876905891831759</v>
      </c>
      <c r="GF545">
        <v>0</v>
      </c>
      <c r="GG545">
        <v>1335.70323529412</v>
      </c>
      <c r="GH545">
        <v>4.8704354433992</v>
      </c>
      <c r="GI545">
        <v>0.528219654556911</v>
      </c>
      <c r="GJ545">
        <v>-1</v>
      </c>
      <c r="GK545">
        <v>7.82809095238095</v>
      </c>
      <c r="GL545">
        <v>-1.23166441558441</v>
      </c>
      <c r="GM545">
        <v>0.124320716884645</v>
      </c>
      <c r="GN545">
        <v>0</v>
      </c>
      <c r="GO545">
        <v>0</v>
      </c>
      <c r="GP545">
        <v>2</v>
      </c>
      <c r="GQ545" t="s">
        <v>473</v>
      </c>
      <c r="GR545">
        <v>3.12862</v>
      </c>
      <c r="GS545">
        <v>2.71692</v>
      </c>
      <c r="GT545">
        <v>0.131674</v>
      </c>
      <c r="GU545">
        <v>0.137077</v>
      </c>
      <c r="GV545">
        <v>0.123225</v>
      </c>
      <c r="GW545">
        <v>0.102314</v>
      </c>
      <c r="GX545">
        <v>31603.8</v>
      </c>
      <c r="GY545">
        <v>33310.6</v>
      </c>
      <c r="GZ545">
        <v>33027.2</v>
      </c>
      <c r="HA545">
        <v>35050.4</v>
      </c>
      <c r="HB545">
        <v>41234.9</v>
      </c>
      <c r="HC545">
        <v>45324.3</v>
      </c>
      <c r="HD545">
        <v>51795.4</v>
      </c>
      <c r="HE545">
        <v>56161.5</v>
      </c>
      <c r="HF545">
        <v>1.7447</v>
      </c>
      <c r="HG545">
        <v>1.5802</v>
      </c>
      <c r="HH545">
        <v>-0.0495911</v>
      </c>
      <c r="HI545">
        <v>0</v>
      </c>
      <c r="HJ545">
        <v>42.8519</v>
      </c>
      <c r="HK545">
        <v>999.9</v>
      </c>
      <c r="HL545">
        <v>55.53</v>
      </c>
      <c r="HM545">
        <v>29.98</v>
      </c>
      <c r="HN545">
        <v>26.1777</v>
      </c>
      <c r="HO545">
        <v>60.6952</v>
      </c>
      <c r="HP545">
        <v>41.3622</v>
      </c>
      <c r="HQ545">
        <v>1</v>
      </c>
      <c r="HR545">
        <v>1.69539</v>
      </c>
      <c r="HS545">
        <v>6.93389</v>
      </c>
      <c r="HT545">
        <v>20.0003</v>
      </c>
      <c r="HU545">
        <v>5.19063</v>
      </c>
      <c r="HV545">
        <v>12.0159</v>
      </c>
      <c r="HW545">
        <v>4.9711</v>
      </c>
      <c r="HX545">
        <v>3.29497</v>
      </c>
      <c r="HY545">
        <v>9999</v>
      </c>
      <c r="HZ545">
        <v>9999</v>
      </c>
      <c r="IA545">
        <v>999.9</v>
      </c>
      <c r="IB545">
        <v>9999</v>
      </c>
      <c r="IC545">
        <v>1.86324</v>
      </c>
      <c r="ID545">
        <v>1.86809</v>
      </c>
      <c r="IE545">
        <v>1.86783</v>
      </c>
      <c r="IF545">
        <v>1.86904</v>
      </c>
      <c r="IG545">
        <v>1.86982</v>
      </c>
      <c r="IH545">
        <v>1.86587</v>
      </c>
      <c r="II545">
        <v>1.86693</v>
      </c>
      <c r="IJ545">
        <v>1.86842</v>
      </c>
      <c r="IK545">
        <v>5</v>
      </c>
      <c r="IL545">
        <v>0</v>
      </c>
      <c r="IM545">
        <v>0</v>
      </c>
      <c r="IN545">
        <v>0</v>
      </c>
      <c r="IO545" t="s">
        <v>441</v>
      </c>
      <c r="IP545" t="s">
        <v>442</v>
      </c>
      <c r="IQ545" t="s">
        <v>443</v>
      </c>
      <c r="IR545" t="s">
        <v>443</v>
      </c>
      <c r="IS545" t="s">
        <v>443</v>
      </c>
      <c r="IT545" t="s">
        <v>443</v>
      </c>
      <c r="IU545">
        <v>0</v>
      </c>
      <c r="IV545">
        <v>100</v>
      </c>
      <c r="IW545">
        <v>100</v>
      </c>
      <c r="IX545">
        <v>1.097</v>
      </c>
      <c r="IY545">
        <v>0.3152</v>
      </c>
      <c r="IZ545">
        <v>1.09748391826392</v>
      </c>
      <c r="JA545">
        <v>0</v>
      </c>
      <c r="JB545">
        <v>0</v>
      </c>
      <c r="JC545">
        <v>0</v>
      </c>
      <c r="JD545">
        <v>0.315191680746845</v>
      </c>
      <c r="JE545">
        <v>0</v>
      </c>
      <c r="JF545">
        <v>0</v>
      </c>
      <c r="JG545">
        <v>0</v>
      </c>
      <c r="JH545">
        <v>5</v>
      </c>
      <c r="JI545">
        <v>2273</v>
      </c>
      <c r="JJ545">
        <v>0</v>
      </c>
      <c r="JK545">
        <v>25</v>
      </c>
      <c r="JL545">
        <v>29356934</v>
      </c>
      <c r="JM545">
        <v>29356934</v>
      </c>
      <c r="JN545">
        <v>1.72485</v>
      </c>
      <c r="JO545">
        <v>2.62207</v>
      </c>
      <c r="JP545">
        <v>1.54785</v>
      </c>
      <c r="JQ545">
        <v>2.31567</v>
      </c>
      <c r="JR545">
        <v>1.64551</v>
      </c>
      <c r="JS545">
        <v>2.35229</v>
      </c>
      <c r="JT545">
        <v>33.8509</v>
      </c>
      <c r="JU545">
        <v>24.1488</v>
      </c>
      <c r="JV545">
        <v>18</v>
      </c>
      <c r="JW545">
        <v>493.687</v>
      </c>
      <c r="JX545">
        <v>380.374</v>
      </c>
      <c r="JY545">
        <v>34.9039</v>
      </c>
      <c r="JZ545">
        <v>46.5408</v>
      </c>
      <c r="KA545">
        <v>30.0029</v>
      </c>
      <c r="KB545">
        <v>45.8722</v>
      </c>
      <c r="KC545">
        <v>45.7366</v>
      </c>
      <c r="KD545">
        <v>34.6092</v>
      </c>
      <c r="KE545">
        <v>0</v>
      </c>
      <c r="KF545">
        <v>100</v>
      </c>
      <c r="KG545">
        <v>34.9084</v>
      </c>
      <c r="KH545">
        <v>821.825</v>
      </c>
      <c r="KI545">
        <v>34.6858</v>
      </c>
      <c r="KJ545">
        <v>93.9592</v>
      </c>
      <c r="KK545">
        <v>90.9047</v>
      </c>
    </row>
    <row r="546" spans="1:297">
      <c r="A546">
        <v>530</v>
      </c>
      <c r="B546">
        <v>1761416042.1</v>
      </c>
      <c r="C546">
        <v>7861.09999990463</v>
      </c>
      <c r="D546" t="s">
        <v>1507</v>
      </c>
      <c r="E546" t="s">
        <v>1508</v>
      </c>
      <c r="F546">
        <v>5</v>
      </c>
      <c r="G546" t="s">
        <v>1410</v>
      </c>
      <c r="H546" t="s">
        <v>436</v>
      </c>
      <c r="I546">
        <v>1761416033.94615</v>
      </c>
      <c r="J546">
        <f>(K546)/1000</f>
        <v>0</v>
      </c>
      <c r="K546">
        <f>IF(DP546, AN546, AH546)</f>
        <v>0</v>
      </c>
      <c r="L546">
        <f>IF(DP546, AI546, AG546)</f>
        <v>0</v>
      </c>
      <c r="M546">
        <f>DR546 - IF(AU546&gt;1, L546*DL546*100.0/(AW546), 0)</f>
        <v>0</v>
      </c>
      <c r="N546">
        <f>((T546-J546/2)*M546-L546)/(T546+J546/2)</f>
        <v>0</v>
      </c>
      <c r="O546">
        <f>N546*(DY546+DZ546)/1000.0</f>
        <v>0</v>
      </c>
      <c r="P546">
        <f>(DR546 - IF(AU546&gt;1, L546*DL546*100.0/(AW546), 0))*(DY546+DZ546)/1000.0</f>
        <v>0</v>
      </c>
      <c r="Q546">
        <f>2.0/((1/S546-1/R546)+SIGN(S546)*SQRT((1/S546-1/R546)*(1/S546-1/R546) + 4*DM546/((DM546+1)*(DM546+1))*(2*1/S546*1/R546-1/R546*1/R546)))</f>
        <v>0</v>
      </c>
      <c r="R546">
        <f>IF(LEFT(DN546,1)&lt;&gt;"0",IF(LEFT(DN546,1)="1",3.0,DO546),$D$5+$E$5*(EF546*DY546/($K$5*1000))+$F$5*(EF546*DY546/($K$5*1000))*MAX(MIN(DL546,$J$5),$I$5)*MAX(MIN(DL546,$J$5),$I$5)+$G$5*MAX(MIN(DL546,$J$5),$I$5)*(EF546*DY546/($K$5*1000))+$H$5*(EF546*DY546/($K$5*1000))*(EF546*DY546/($K$5*1000)))</f>
        <v>0</v>
      </c>
      <c r="S546">
        <f>J546*(1000-(1000*0.61365*exp(17.502*W546/(240.97+W546))/(DY546+DZ546)+DT546)/2)/(1000*0.61365*exp(17.502*W546/(240.97+W546))/(DY546+DZ546)-DT546)</f>
        <v>0</v>
      </c>
      <c r="T546">
        <f>1/((DM546+1)/(Q546/1.6)+1/(R546/1.37)) + DM546/((DM546+1)/(Q546/1.6) + DM546/(R546/1.37))</f>
        <v>0</v>
      </c>
      <c r="U546">
        <f>(DH546*DK546)</f>
        <v>0</v>
      </c>
      <c r="V546">
        <f>(EA546+(U546+2*0.95*5.67E-8*(((EA546+$B$7)+273)^4-(EA546+273)^4)-44100*J546)/(1.84*29.3*R546+8*0.95*5.67E-8*(EA546+273)^3))</f>
        <v>0</v>
      </c>
      <c r="W546">
        <f>($C$7*EB546+$D$7*EC546+$E$7*V546)</f>
        <v>0</v>
      </c>
      <c r="X546">
        <f>0.61365*exp(17.502*W546/(240.97+W546))</f>
        <v>0</v>
      </c>
      <c r="Y546">
        <f>(Z546/AA546*100)</f>
        <v>0</v>
      </c>
      <c r="Z546">
        <f>DT546*(DY546+DZ546)/1000</f>
        <v>0</v>
      </c>
      <c r="AA546">
        <f>0.61365*exp(17.502*EA546/(240.97+EA546))</f>
        <v>0</v>
      </c>
      <c r="AB546">
        <f>(X546-DT546*(DY546+DZ546)/1000)</f>
        <v>0</v>
      </c>
      <c r="AC546">
        <f>(-J546*44100)</f>
        <v>0</v>
      </c>
      <c r="AD546">
        <f>2*29.3*R546*0.92*(EA546-W546)</f>
        <v>0</v>
      </c>
      <c r="AE546">
        <f>2*0.95*5.67E-8*(((EA546+$B$7)+273)^4-(W546+273)^4)</f>
        <v>0</v>
      </c>
      <c r="AF546">
        <f>U546+AE546+AC546+AD546</f>
        <v>0</v>
      </c>
      <c r="AG546">
        <f>DX546*AU546*(DS546-DR546*(1000-AU546*DU546)/(1000-AU546*DT546))/(100*DL546)</f>
        <v>0</v>
      </c>
      <c r="AH546">
        <f>1000*DX546*AU546*(DT546-DU546)/(100*DL546*(1000-AU546*DT546))</f>
        <v>0</v>
      </c>
      <c r="AI546">
        <f>(AJ546 - AK546 - DY546*1E3/(8.314*(EA546+273.15)) * AM546/DX546 * AL546) * DX546/(100*DL546) * (1000 - DU546)/1000</f>
        <v>0</v>
      </c>
      <c r="AJ546">
        <v>825.848616138337</v>
      </c>
      <c r="AK546">
        <v>794.840503030303</v>
      </c>
      <c r="AL546">
        <v>3.50288256118126</v>
      </c>
      <c r="AM546">
        <v>65.0585855689231</v>
      </c>
      <c r="AN546">
        <f>(AP546 - AO546 + DY546*1E3/(8.314*(EA546+273.15)) * AR546/DX546 * AQ546) * DX546/(100*DL546) * 1000/(1000 - AP546)</f>
        <v>0</v>
      </c>
      <c r="AO546">
        <v>24.9921766757858</v>
      </c>
      <c r="AP546">
        <v>32.5186878787879</v>
      </c>
      <c r="AQ546">
        <v>-0.0195917640307421</v>
      </c>
      <c r="AR546">
        <v>110.688087326867</v>
      </c>
      <c r="AS546">
        <v>1</v>
      </c>
      <c r="AT546">
        <v>0</v>
      </c>
      <c r="AU546">
        <f>IF(AS546*$H$13&gt;=AW546,1.0,(AW546/(AW546-AS546*$H$13)))</f>
        <v>0</v>
      </c>
      <c r="AV546">
        <f>(AU546-1)*100</f>
        <v>0</v>
      </c>
      <c r="AW546">
        <f>MAX(0,($B$13+$C$13*EF546)/(1+$D$13*EF546)*DY546/(EA546+273)*$E$13)</f>
        <v>0</v>
      </c>
      <c r="AX546" t="s">
        <v>437</v>
      </c>
      <c r="AY546" t="s">
        <v>437</v>
      </c>
      <c r="AZ546">
        <v>0</v>
      </c>
      <c r="BA546">
        <v>0</v>
      </c>
      <c r="BB546">
        <f>1-AZ546/BA546</f>
        <v>0</v>
      </c>
      <c r="BC546">
        <v>0</v>
      </c>
      <c r="BD546" t="s">
        <v>437</v>
      </c>
      <c r="BE546" t="s">
        <v>437</v>
      </c>
      <c r="BF546">
        <v>0</v>
      </c>
      <c r="BG546">
        <v>0</v>
      </c>
      <c r="BH546">
        <f>1-BF546/BG546</f>
        <v>0</v>
      </c>
      <c r="BI546">
        <v>0.5</v>
      </c>
      <c r="BJ546">
        <f>DI546</f>
        <v>0</v>
      </c>
      <c r="BK546">
        <f>L546</f>
        <v>0</v>
      </c>
      <c r="BL546">
        <f>BH546*BI546*BJ546</f>
        <v>0</v>
      </c>
      <c r="BM546">
        <f>(BK546-BC546)/BJ546</f>
        <v>0</v>
      </c>
      <c r="BN546">
        <f>(BA546-BG546)/BG546</f>
        <v>0</v>
      </c>
      <c r="BO546">
        <f>AZ546/(BB546+AZ546/BG546)</f>
        <v>0</v>
      </c>
      <c r="BP546" t="s">
        <v>437</v>
      </c>
      <c r="BQ546">
        <v>0</v>
      </c>
      <c r="BR546">
        <f>IF(BQ546&lt;&gt;0, BQ546, BO546)</f>
        <v>0</v>
      </c>
      <c r="BS546">
        <f>1-BR546/BG546</f>
        <v>0</v>
      </c>
      <c r="BT546">
        <f>(BG546-BF546)/(BG546-BR546)</f>
        <v>0</v>
      </c>
      <c r="BU546">
        <f>(BA546-BG546)/(BA546-BR546)</f>
        <v>0</v>
      </c>
      <c r="BV546">
        <f>(BG546-BF546)/(BG546-AZ546)</f>
        <v>0</v>
      </c>
      <c r="BW546">
        <f>(BA546-BG546)/(BA546-AZ546)</f>
        <v>0</v>
      </c>
      <c r="BX546">
        <f>(BT546*BR546/BF546)</f>
        <v>0</v>
      </c>
      <c r="BY546">
        <f>(1-BX546)</f>
        <v>0</v>
      </c>
      <c r="DH546">
        <f>$B$11*EG546+$C$11*EH546+$F$11*ES546*(1-EV546)</f>
        <v>0</v>
      </c>
      <c r="DI546">
        <f>DH546*DJ546</f>
        <v>0</v>
      </c>
      <c r="DJ546">
        <f>($B$11*$D$9+$C$11*$D$9+$F$11*((FF546+EX546)/MAX(FF546+EX546+FG546, 0.1)*$I$9+FG546/MAX(FF546+EX546+FG546, 0.1)*$J$9))/($B$11+$C$11+$F$11)</f>
        <v>0</v>
      </c>
      <c r="DK546">
        <f>($B$11*$K$9+$C$11*$K$9+$F$11*((FF546+EX546)/MAX(FF546+EX546+FG546, 0.1)*$P$9+FG546/MAX(FF546+EX546+FG546, 0.1)*$Q$9))/($B$11+$C$11+$F$11)</f>
        <v>0</v>
      </c>
      <c r="DL546">
        <v>6</v>
      </c>
      <c r="DM546">
        <v>0.5</v>
      </c>
      <c r="DN546" t="s">
        <v>438</v>
      </c>
      <c r="DO546">
        <v>2</v>
      </c>
      <c r="DP546" t="b">
        <v>1</v>
      </c>
      <c r="DQ546">
        <v>1761416033.94615</v>
      </c>
      <c r="DR546">
        <v>745.387461538462</v>
      </c>
      <c r="DS546">
        <v>788.550846153846</v>
      </c>
      <c r="DT546">
        <v>32.6631461538462</v>
      </c>
      <c r="DU546">
        <v>24.9944461538462</v>
      </c>
      <c r="DV546">
        <v>744.289923076923</v>
      </c>
      <c r="DW546">
        <v>32.3479615384615</v>
      </c>
      <c r="DX546">
        <v>500.027230769231</v>
      </c>
      <c r="DY546">
        <v>90.2749461538462</v>
      </c>
      <c r="DZ546">
        <v>0.0389005153846154</v>
      </c>
      <c r="EA546">
        <v>42.7769384615385</v>
      </c>
      <c r="EB546">
        <v>42.0739307692308</v>
      </c>
      <c r="EC546">
        <v>999.9</v>
      </c>
      <c r="ED546">
        <v>0</v>
      </c>
      <c r="EE546">
        <v>0</v>
      </c>
      <c r="EF546">
        <v>9999.91384615385</v>
      </c>
      <c r="EG546">
        <v>0</v>
      </c>
      <c r="EH546">
        <v>1199.25923076923</v>
      </c>
      <c r="EI546">
        <v>-43.1633538461538</v>
      </c>
      <c r="EJ546">
        <v>770.554769230769</v>
      </c>
      <c r="EK546">
        <v>808.765538461538</v>
      </c>
      <c r="EL546">
        <v>7.66869538461539</v>
      </c>
      <c r="EM546">
        <v>788.550846153846</v>
      </c>
      <c r="EN546">
        <v>24.9944461538462</v>
      </c>
      <c r="EO546">
        <v>2.94866307692308</v>
      </c>
      <c r="EP546">
        <v>2.25637307692308</v>
      </c>
      <c r="EQ546">
        <v>23.7407538461538</v>
      </c>
      <c r="ER546">
        <v>19.3682769230769</v>
      </c>
      <c r="ES546">
        <v>1200.00384615385</v>
      </c>
      <c r="ET546">
        <v>0.966991615384616</v>
      </c>
      <c r="EU546">
        <v>0.0330082923076923</v>
      </c>
      <c r="EV546">
        <v>0</v>
      </c>
      <c r="EW546">
        <v>1336.23692307692</v>
      </c>
      <c r="EX546">
        <v>5.00059</v>
      </c>
      <c r="EY546">
        <v>16802.3692307692</v>
      </c>
      <c r="EZ546">
        <v>10358.7076923077</v>
      </c>
      <c r="FA546">
        <v>55.8026153846154</v>
      </c>
      <c r="FB546">
        <v>57.4372307692308</v>
      </c>
      <c r="FC546">
        <v>55.9083846153846</v>
      </c>
      <c r="FD546">
        <v>57.1631538461538</v>
      </c>
      <c r="FE546">
        <v>57.019</v>
      </c>
      <c r="FF546">
        <v>1155.55538461538</v>
      </c>
      <c r="FG546">
        <v>39.4446153846154</v>
      </c>
      <c r="FH546">
        <v>0</v>
      </c>
      <c r="FI546">
        <v>1761416002.3</v>
      </c>
      <c r="FJ546">
        <v>0</v>
      </c>
      <c r="FK546">
        <v>1336.2996</v>
      </c>
      <c r="FL546">
        <v>3.53153847874731</v>
      </c>
      <c r="FM546">
        <v>85.184615427365</v>
      </c>
      <c r="FN546">
        <v>16803.416</v>
      </c>
      <c r="FO546">
        <v>15</v>
      </c>
      <c r="FP546">
        <v>0</v>
      </c>
      <c r="FQ546" t="s">
        <v>439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-43.358645</v>
      </c>
      <c r="GD546">
        <v>-2.23227518797</v>
      </c>
      <c r="GE546">
        <v>0.901950114183152</v>
      </c>
      <c r="GF546">
        <v>0</v>
      </c>
      <c r="GG546">
        <v>1336.01647058824</v>
      </c>
      <c r="GH546">
        <v>4.2313216228778</v>
      </c>
      <c r="GI546">
        <v>0.492722821215654</v>
      </c>
      <c r="GJ546">
        <v>-1</v>
      </c>
      <c r="GK546">
        <v>7.715856</v>
      </c>
      <c r="GL546">
        <v>-1.20294315789475</v>
      </c>
      <c r="GM546">
        <v>0.11561212805757</v>
      </c>
      <c r="GN546">
        <v>0</v>
      </c>
      <c r="GO546">
        <v>0</v>
      </c>
      <c r="GP546">
        <v>2</v>
      </c>
      <c r="GQ546" t="s">
        <v>473</v>
      </c>
      <c r="GR546">
        <v>3.12779</v>
      </c>
      <c r="GS546">
        <v>2.71661</v>
      </c>
      <c r="GT546">
        <v>0.13366</v>
      </c>
      <c r="GU546">
        <v>0.138856</v>
      </c>
      <c r="GV546">
        <v>0.122953</v>
      </c>
      <c r="GW546">
        <v>0.102298</v>
      </c>
      <c r="GX546">
        <v>31528.9</v>
      </c>
      <c r="GY546">
        <v>33238.4</v>
      </c>
      <c r="GZ546">
        <v>33024.8</v>
      </c>
      <c r="HA546">
        <v>35047.2</v>
      </c>
      <c r="HB546">
        <v>41244.8</v>
      </c>
      <c r="HC546">
        <v>45321.4</v>
      </c>
      <c r="HD546">
        <v>51792.1</v>
      </c>
      <c r="HE546">
        <v>56156.6</v>
      </c>
      <c r="HF546">
        <v>1.7431</v>
      </c>
      <c r="HG546">
        <v>1.58557</v>
      </c>
      <c r="HH546">
        <v>-0.0509657</v>
      </c>
      <c r="HI546">
        <v>0</v>
      </c>
      <c r="HJ546">
        <v>42.8485</v>
      </c>
      <c r="HK546">
        <v>999.9</v>
      </c>
      <c r="HL546">
        <v>55.53</v>
      </c>
      <c r="HM546">
        <v>29.98</v>
      </c>
      <c r="HN546">
        <v>26.1754</v>
      </c>
      <c r="HO546">
        <v>60.4652</v>
      </c>
      <c r="HP546">
        <v>41.7428</v>
      </c>
      <c r="HQ546">
        <v>1</v>
      </c>
      <c r="HR546">
        <v>1.69799</v>
      </c>
      <c r="HS546">
        <v>6.80767</v>
      </c>
      <c r="HT546">
        <v>20.0057</v>
      </c>
      <c r="HU546">
        <v>5.19108</v>
      </c>
      <c r="HV546">
        <v>12.0159</v>
      </c>
      <c r="HW546">
        <v>4.97115</v>
      </c>
      <c r="HX546">
        <v>3.295</v>
      </c>
      <c r="HY546">
        <v>9999</v>
      </c>
      <c r="HZ546">
        <v>9999</v>
      </c>
      <c r="IA546">
        <v>999.9</v>
      </c>
      <c r="IB546">
        <v>9999</v>
      </c>
      <c r="IC546">
        <v>1.86324</v>
      </c>
      <c r="ID546">
        <v>1.86809</v>
      </c>
      <c r="IE546">
        <v>1.86783</v>
      </c>
      <c r="IF546">
        <v>1.86905</v>
      </c>
      <c r="IG546">
        <v>1.86983</v>
      </c>
      <c r="IH546">
        <v>1.86587</v>
      </c>
      <c r="II546">
        <v>1.86691</v>
      </c>
      <c r="IJ546">
        <v>1.8684</v>
      </c>
      <c r="IK546">
        <v>5</v>
      </c>
      <c r="IL546">
        <v>0</v>
      </c>
      <c r="IM546">
        <v>0</v>
      </c>
      <c r="IN546">
        <v>0</v>
      </c>
      <c r="IO546" t="s">
        <v>441</v>
      </c>
      <c r="IP546" t="s">
        <v>442</v>
      </c>
      <c r="IQ546" t="s">
        <v>443</v>
      </c>
      <c r="IR546" t="s">
        <v>443</v>
      </c>
      <c r="IS546" t="s">
        <v>443</v>
      </c>
      <c r="IT546" t="s">
        <v>443</v>
      </c>
      <c r="IU546">
        <v>0</v>
      </c>
      <c r="IV546">
        <v>100</v>
      </c>
      <c r="IW546">
        <v>100</v>
      </c>
      <c r="IX546">
        <v>1.098</v>
      </c>
      <c r="IY546">
        <v>0.3152</v>
      </c>
      <c r="IZ546">
        <v>1.09748391826392</v>
      </c>
      <c r="JA546">
        <v>0</v>
      </c>
      <c r="JB546">
        <v>0</v>
      </c>
      <c r="JC546">
        <v>0</v>
      </c>
      <c r="JD546">
        <v>0.315191680746845</v>
      </c>
      <c r="JE546">
        <v>0</v>
      </c>
      <c r="JF546">
        <v>0</v>
      </c>
      <c r="JG546">
        <v>0</v>
      </c>
      <c r="JH546">
        <v>5</v>
      </c>
      <c r="JI546">
        <v>2273</v>
      </c>
      <c r="JJ546">
        <v>0</v>
      </c>
      <c r="JK546">
        <v>25</v>
      </c>
      <c r="JL546">
        <v>29356934</v>
      </c>
      <c r="JM546">
        <v>29356934</v>
      </c>
      <c r="JN546">
        <v>1.75049</v>
      </c>
      <c r="JO546">
        <v>2.62207</v>
      </c>
      <c r="JP546">
        <v>1.54785</v>
      </c>
      <c r="JQ546">
        <v>2.31567</v>
      </c>
      <c r="JR546">
        <v>1.64673</v>
      </c>
      <c r="JS546">
        <v>2.35107</v>
      </c>
      <c r="JT546">
        <v>33.8509</v>
      </c>
      <c r="JU546">
        <v>24.1488</v>
      </c>
      <c r="JV546">
        <v>18</v>
      </c>
      <c r="JW546">
        <v>492.742</v>
      </c>
      <c r="JX546">
        <v>383.639</v>
      </c>
      <c r="JY546">
        <v>34.8339</v>
      </c>
      <c r="JZ546">
        <v>46.5747</v>
      </c>
      <c r="KA546">
        <v>30.0027</v>
      </c>
      <c r="KB546">
        <v>45.9041</v>
      </c>
      <c r="KC546">
        <v>45.7669</v>
      </c>
      <c r="KD546">
        <v>35.1899</v>
      </c>
      <c r="KE546">
        <v>0</v>
      </c>
      <c r="KF546">
        <v>100</v>
      </c>
      <c r="KG546">
        <v>34.8455</v>
      </c>
      <c r="KH546">
        <v>842.284</v>
      </c>
      <c r="KI546">
        <v>34.6858</v>
      </c>
      <c r="KJ546">
        <v>93.9528</v>
      </c>
      <c r="KK546">
        <v>90.8966</v>
      </c>
    </row>
    <row r="547" spans="1:297">
      <c r="A547">
        <v>531</v>
      </c>
      <c r="B547">
        <v>1761416047.1</v>
      </c>
      <c r="C547">
        <v>7866.09999990463</v>
      </c>
      <c r="D547" t="s">
        <v>1509</v>
      </c>
      <c r="E547" t="s">
        <v>1510</v>
      </c>
      <c r="F547">
        <v>5</v>
      </c>
      <c r="G547" t="s">
        <v>1410</v>
      </c>
      <c r="H547" t="s">
        <v>436</v>
      </c>
      <c r="I547">
        <v>1761416038.94615</v>
      </c>
      <c r="J547">
        <f>(K547)/1000</f>
        <v>0</v>
      </c>
      <c r="K547">
        <f>IF(DP547, AN547, AH547)</f>
        <v>0</v>
      </c>
      <c r="L547">
        <f>IF(DP547, AI547, AG547)</f>
        <v>0</v>
      </c>
      <c r="M547">
        <f>DR547 - IF(AU547&gt;1, L547*DL547*100.0/(AW547), 0)</f>
        <v>0</v>
      </c>
      <c r="N547">
        <f>((T547-J547/2)*M547-L547)/(T547+J547/2)</f>
        <v>0</v>
      </c>
      <c r="O547">
        <f>N547*(DY547+DZ547)/1000.0</f>
        <v>0</v>
      </c>
      <c r="P547">
        <f>(DR547 - IF(AU547&gt;1, L547*DL547*100.0/(AW547), 0))*(DY547+DZ547)/1000.0</f>
        <v>0</v>
      </c>
      <c r="Q547">
        <f>2.0/((1/S547-1/R547)+SIGN(S547)*SQRT((1/S547-1/R547)*(1/S547-1/R547) + 4*DM547/((DM547+1)*(DM547+1))*(2*1/S547*1/R547-1/R547*1/R547)))</f>
        <v>0</v>
      </c>
      <c r="R547">
        <f>IF(LEFT(DN547,1)&lt;&gt;"0",IF(LEFT(DN547,1)="1",3.0,DO547),$D$5+$E$5*(EF547*DY547/($K$5*1000))+$F$5*(EF547*DY547/($K$5*1000))*MAX(MIN(DL547,$J$5),$I$5)*MAX(MIN(DL547,$J$5),$I$5)+$G$5*MAX(MIN(DL547,$J$5),$I$5)*(EF547*DY547/($K$5*1000))+$H$5*(EF547*DY547/($K$5*1000))*(EF547*DY547/($K$5*1000)))</f>
        <v>0</v>
      </c>
      <c r="S547">
        <f>J547*(1000-(1000*0.61365*exp(17.502*W547/(240.97+W547))/(DY547+DZ547)+DT547)/2)/(1000*0.61365*exp(17.502*W547/(240.97+W547))/(DY547+DZ547)-DT547)</f>
        <v>0</v>
      </c>
      <c r="T547">
        <f>1/((DM547+1)/(Q547/1.6)+1/(R547/1.37)) + DM547/((DM547+1)/(Q547/1.6) + DM547/(R547/1.37))</f>
        <v>0</v>
      </c>
      <c r="U547">
        <f>(DH547*DK547)</f>
        <v>0</v>
      </c>
      <c r="V547">
        <f>(EA547+(U547+2*0.95*5.67E-8*(((EA547+$B$7)+273)^4-(EA547+273)^4)-44100*J547)/(1.84*29.3*R547+8*0.95*5.67E-8*(EA547+273)^3))</f>
        <v>0</v>
      </c>
      <c r="W547">
        <f>($C$7*EB547+$D$7*EC547+$E$7*V547)</f>
        <v>0</v>
      </c>
      <c r="X547">
        <f>0.61365*exp(17.502*W547/(240.97+W547))</f>
        <v>0</v>
      </c>
      <c r="Y547">
        <f>(Z547/AA547*100)</f>
        <v>0</v>
      </c>
      <c r="Z547">
        <f>DT547*(DY547+DZ547)/1000</f>
        <v>0</v>
      </c>
      <c r="AA547">
        <f>0.61365*exp(17.502*EA547/(240.97+EA547))</f>
        <v>0</v>
      </c>
      <c r="AB547">
        <f>(X547-DT547*(DY547+DZ547)/1000)</f>
        <v>0</v>
      </c>
      <c r="AC547">
        <f>(-J547*44100)</f>
        <v>0</v>
      </c>
      <c r="AD547">
        <f>2*29.3*R547*0.92*(EA547-W547)</f>
        <v>0</v>
      </c>
      <c r="AE547">
        <f>2*0.95*5.67E-8*(((EA547+$B$7)+273)^4-(W547+273)^4)</f>
        <v>0</v>
      </c>
      <c r="AF547">
        <f>U547+AE547+AC547+AD547</f>
        <v>0</v>
      </c>
      <c r="AG547">
        <f>DX547*AU547*(DS547-DR547*(1000-AU547*DU547)/(1000-AU547*DT547))/(100*DL547)</f>
        <v>0</v>
      </c>
      <c r="AH547">
        <f>1000*DX547*AU547*(DT547-DU547)/(100*DL547*(1000-AU547*DT547))</f>
        <v>0</v>
      </c>
      <c r="AI547">
        <f>(AJ547 - AK547 - DY547*1E3/(8.314*(EA547+273.15)) * AM547/DX547 * AL547) * DX547/(100*DL547) * (1000 - DU547)/1000</f>
        <v>0</v>
      </c>
      <c r="AJ547">
        <v>841.206899021677</v>
      </c>
      <c r="AK547">
        <v>810.697012121212</v>
      </c>
      <c r="AL547">
        <v>3.16348609784907</v>
      </c>
      <c r="AM547">
        <v>65.0585855689231</v>
      </c>
      <c r="AN547">
        <f>(AP547 - AO547 + DY547*1E3/(8.314*(EA547+273.15)) * AR547/DX547 * AQ547) * DX547/(100*DL547) * 1000/(1000 - AP547)</f>
        <v>0</v>
      </c>
      <c r="AO547">
        <v>24.9882251658958</v>
      </c>
      <c r="AP547">
        <v>32.4344466666667</v>
      </c>
      <c r="AQ547">
        <v>-0.0159076144354541</v>
      </c>
      <c r="AR547">
        <v>110.688087326867</v>
      </c>
      <c r="AS547">
        <v>1</v>
      </c>
      <c r="AT547">
        <v>0</v>
      </c>
      <c r="AU547">
        <f>IF(AS547*$H$13&gt;=AW547,1.0,(AW547/(AW547-AS547*$H$13)))</f>
        <v>0</v>
      </c>
      <c r="AV547">
        <f>(AU547-1)*100</f>
        <v>0</v>
      </c>
      <c r="AW547">
        <f>MAX(0,($B$13+$C$13*EF547)/(1+$D$13*EF547)*DY547/(EA547+273)*$E$13)</f>
        <v>0</v>
      </c>
      <c r="AX547" t="s">
        <v>437</v>
      </c>
      <c r="AY547" t="s">
        <v>437</v>
      </c>
      <c r="AZ547">
        <v>0</v>
      </c>
      <c r="BA547">
        <v>0</v>
      </c>
      <c r="BB547">
        <f>1-AZ547/BA547</f>
        <v>0</v>
      </c>
      <c r="BC547">
        <v>0</v>
      </c>
      <c r="BD547" t="s">
        <v>437</v>
      </c>
      <c r="BE547" t="s">
        <v>437</v>
      </c>
      <c r="BF547">
        <v>0</v>
      </c>
      <c r="BG547">
        <v>0</v>
      </c>
      <c r="BH547">
        <f>1-BF547/BG547</f>
        <v>0</v>
      </c>
      <c r="BI547">
        <v>0.5</v>
      </c>
      <c r="BJ547">
        <f>DI547</f>
        <v>0</v>
      </c>
      <c r="BK547">
        <f>L547</f>
        <v>0</v>
      </c>
      <c r="BL547">
        <f>BH547*BI547*BJ547</f>
        <v>0</v>
      </c>
      <c r="BM547">
        <f>(BK547-BC547)/BJ547</f>
        <v>0</v>
      </c>
      <c r="BN547">
        <f>(BA547-BG547)/BG547</f>
        <v>0</v>
      </c>
      <c r="BO547">
        <f>AZ547/(BB547+AZ547/BG547)</f>
        <v>0</v>
      </c>
      <c r="BP547" t="s">
        <v>437</v>
      </c>
      <c r="BQ547">
        <v>0</v>
      </c>
      <c r="BR547">
        <f>IF(BQ547&lt;&gt;0, BQ547, BO547)</f>
        <v>0</v>
      </c>
      <c r="BS547">
        <f>1-BR547/BG547</f>
        <v>0</v>
      </c>
      <c r="BT547">
        <f>(BG547-BF547)/(BG547-BR547)</f>
        <v>0</v>
      </c>
      <c r="BU547">
        <f>(BA547-BG547)/(BA547-BR547)</f>
        <v>0</v>
      </c>
      <c r="BV547">
        <f>(BG547-BF547)/(BG547-AZ547)</f>
        <v>0</v>
      </c>
      <c r="BW547">
        <f>(BA547-BG547)/(BA547-AZ547)</f>
        <v>0</v>
      </c>
      <c r="BX547">
        <f>(BT547*BR547/BF547)</f>
        <v>0</v>
      </c>
      <c r="BY547">
        <f>(1-BX547)</f>
        <v>0</v>
      </c>
      <c r="DH547">
        <f>$B$11*EG547+$C$11*EH547+$F$11*ES547*(1-EV547)</f>
        <v>0</v>
      </c>
      <c r="DI547">
        <f>DH547*DJ547</f>
        <v>0</v>
      </c>
      <c r="DJ547">
        <f>($B$11*$D$9+$C$11*$D$9+$F$11*((FF547+EX547)/MAX(FF547+EX547+FG547, 0.1)*$I$9+FG547/MAX(FF547+EX547+FG547, 0.1)*$J$9))/($B$11+$C$11+$F$11)</f>
        <v>0</v>
      </c>
      <c r="DK547">
        <f>($B$11*$K$9+$C$11*$K$9+$F$11*((FF547+EX547)/MAX(FF547+EX547+FG547, 0.1)*$P$9+FG547/MAX(FF547+EX547+FG547, 0.1)*$Q$9))/($B$11+$C$11+$F$11)</f>
        <v>0</v>
      </c>
      <c r="DL547">
        <v>6</v>
      </c>
      <c r="DM547">
        <v>0.5</v>
      </c>
      <c r="DN547" t="s">
        <v>438</v>
      </c>
      <c r="DO547">
        <v>2</v>
      </c>
      <c r="DP547" t="b">
        <v>1</v>
      </c>
      <c r="DQ547">
        <v>1761416038.94615</v>
      </c>
      <c r="DR547">
        <v>761.502769230769</v>
      </c>
      <c r="DS547">
        <v>804.915846153846</v>
      </c>
      <c r="DT547">
        <v>32.5652384615385</v>
      </c>
      <c r="DU547">
        <v>24.9919615384615</v>
      </c>
      <c r="DV547">
        <v>760.405153846154</v>
      </c>
      <c r="DW547">
        <v>32.2500538461538</v>
      </c>
      <c r="DX547">
        <v>499.750230769231</v>
      </c>
      <c r="DY547">
        <v>90.2753461538462</v>
      </c>
      <c r="DZ547">
        <v>0.0387806769230769</v>
      </c>
      <c r="EA547">
        <v>42.7428538461538</v>
      </c>
      <c r="EB547">
        <v>42.0499846153846</v>
      </c>
      <c r="EC547">
        <v>999.9</v>
      </c>
      <c r="ED547">
        <v>0</v>
      </c>
      <c r="EE547">
        <v>0</v>
      </c>
      <c r="EF547">
        <v>10003.8507692308</v>
      </c>
      <c r="EG547">
        <v>0</v>
      </c>
      <c r="EH547">
        <v>1199.12923076923</v>
      </c>
      <c r="EI547">
        <v>-43.4132</v>
      </c>
      <c r="EJ547">
        <v>787.134461538462</v>
      </c>
      <c r="EK547">
        <v>825.547923076923</v>
      </c>
      <c r="EL547">
        <v>7.57325615384615</v>
      </c>
      <c r="EM547">
        <v>804.915846153846</v>
      </c>
      <c r="EN547">
        <v>24.9919615384615</v>
      </c>
      <c r="EO547">
        <v>2.93983769230769</v>
      </c>
      <c r="EP547">
        <v>2.25616</v>
      </c>
      <c r="EQ547">
        <v>23.6909692307692</v>
      </c>
      <c r="ER547">
        <v>19.3667615384615</v>
      </c>
      <c r="ES547">
        <v>1200.00846153846</v>
      </c>
      <c r="ET547">
        <v>0.966992307692308</v>
      </c>
      <c r="EU547">
        <v>0.0330076307692308</v>
      </c>
      <c r="EV547">
        <v>0</v>
      </c>
      <c r="EW547">
        <v>1336.57615384615</v>
      </c>
      <c r="EX547">
        <v>5.00059</v>
      </c>
      <c r="EY547">
        <v>16810.4153846154</v>
      </c>
      <c r="EZ547">
        <v>10358.7538461538</v>
      </c>
      <c r="FA547">
        <v>55.8410769230769</v>
      </c>
      <c r="FB547">
        <v>57.4756923076923</v>
      </c>
      <c r="FC547">
        <v>55.9468461538462</v>
      </c>
      <c r="FD547">
        <v>57.2016153846154</v>
      </c>
      <c r="FE547">
        <v>57.0477692307692</v>
      </c>
      <c r="FF547">
        <v>1155.56307692308</v>
      </c>
      <c r="FG547">
        <v>39.4415384615385</v>
      </c>
      <c r="FH547">
        <v>0</v>
      </c>
      <c r="FI547">
        <v>1761416007.1</v>
      </c>
      <c r="FJ547">
        <v>0</v>
      </c>
      <c r="FK547">
        <v>1336.6616</v>
      </c>
      <c r="FL547">
        <v>3.93692309458215</v>
      </c>
      <c r="FM547">
        <v>96.3384616520232</v>
      </c>
      <c r="FN547">
        <v>16811.264</v>
      </c>
      <c r="FO547">
        <v>15</v>
      </c>
      <c r="FP547">
        <v>0</v>
      </c>
      <c r="FQ547" t="s">
        <v>439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-43.1900523809524</v>
      </c>
      <c r="GD547">
        <v>-4.04364155844162</v>
      </c>
      <c r="GE547">
        <v>0.843325653994237</v>
      </c>
      <c r="GF547">
        <v>0</v>
      </c>
      <c r="GG547">
        <v>1336.41970588235</v>
      </c>
      <c r="GH547">
        <v>4.08143621665347</v>
      </c>
      <c r="GI547">
        <v>0.484855862718468</v>
      </c>
      <c r="GJ547">
        <v>-1</v>
      </c>
      <c r="GK547">
        <v>7.62864619047619</v>
      </c>
      <c r="GL547">
        <v>-1.15656</v>
      </c>
      <c r="GM547">
        <v>0.116796258561903</v>
      </c>
      <c r="GN547">
        <v>0</v>
      </c>
      <c r="GO547">
        <v>0</v>
      </c>
      <c r="GP547">
        <v>2</v>
      </c>
      <c r="GQ547" t="s">
        <v>473</v>
      </c>
      <c r="GR547">
        <v>3.12753</v>
      </c>
      <c r="GS547">
        <v>2.71678</v>
      </c>
      <c r="GT547">
        <v>0.135495</v>
      </c>
      <c r="GU547">
        <v>0.140833</v>
      </c>
      <c r="GV547">
        <v>0.122719</v>
      </c>
      <c r="GW547">
        <v>0.102288</v>
      </c>
      <c r="GX547">
        <v>31459.7</v>
      </c>
      <c r="GY547">
        <v>33158.8</v>
      </c>
      <c r="GZ547">
        <v>33022.7</v>
      </c>
      <c r="HA547">
        <v>35044.2</v>
      </c>
      <c r="HB547">
        <v>41253.9</v>
      </c>
      <c r="HC547">
        <v>45318.6</v>
      </c>
      <c r="HD547">
        <v>51789.7</v>
      </c>
      <c r="HE547">
        <v>56152.2</v>
      </c>
      <c r="HF547">
        <v>1.7425</v>
      </c>
      <c r="HG547">
        <v>1.5983</v>
      </c>
      <c r="HH547">
        <v>-0.0513345</v>
      </c>
      <c r="HI547">
        <v>0</v>
      </c>
      <c r="HJ547">
        <v>42.8437</v>
      </c>
      <c r="HK547">
        <v>999.9</v>
      </c>
      <c r="HL547">
        <v>55.53</v>
      </c>
      <c r="HM547">
        <v>29.97</v>
      </c>
      <c r="HN547">
        <v>26.1629</v>
      </c>
      <c r="HO547">
        <v>60.3252</v>
      </c>
      <c r="HP547">
        <v>42.2917</v>
      </c>
      <c r="HQ547">
        <v>1</v>
      </c>
      <c r="HR547">
        <v>1.70057</v>
      </c>
      <c r="HS547">
        <v>6.66509</v>
      </c>
      <c r="HT547">
        <v>20.0113</v>
      </c>
      <c r="HU547">
        <v>5.19093</v>
      </c>
      <c r="HV547">
        <v>12.0159</v>
      </c>
      <c r="HW547">
        <v>4.9711</v>
      </c>
      <c r="HX547">
        <v>3.295</v>
      </c>
      <c r="HY547">
        <v>9999</v>
      </c>
      <c r="HZ547">
        <v>9999</v>
      </c>
      <c r="IA547">
        <v>999.9</v>
      </c>
      <c r="IB547">
        <v>9999</v>
      </c>
      <c r="IC547">
        <v>1.86325</v>
      </c>
      <c r="ID547">
        <v>1.86809</v>
      </c>
      <c r="IE547">
        <v>1.86783</v>
      </c>
      <c r="IF547">
        <v>1.86905</v>
      </c>
      <c r="IG547">
        <v>1.86981</v>
      </c>
      <c r="IH547">
        <v>1.86588</v>
      </c>
      <c r="II547">
        <v>1.86692</v>
      </c>
      <c r="IJ547">
        <v>1.8684</v>
      </c>
      <c r="IK547">
        <v>5</v>
      </c>
      <c r="IL547">
        <v>0</v>
      </c>
      <c r="IM547">
        <v>0</v>
      </c>
      <c r="IN547">
        <v>0</v>
      </c>
      <c r="IO547" t="s">
        <v>441</v>
      </c>
      <c r="IP547" t="s">
        <v>442</v>
      </c>
      <c r="IQ547" t="s">
        <v>443</v>
      </c>
      <c r="IR547" t="s">
        <v>443</v>
      </c>
      <c r="IS547" t="s">
        <v>443</v>
      </c>
      <c r="IT547" t="s">
        <v>443</v>
      </c>
      <c r="IU547">
        <v>0</v>
      </c>
      <c r="IV547">
        <v>100</v>
      </c>
      <c r="IW547">
        <v>100</v>
      </c>
      <c r="IX547">
        <v>1.097</v>
      </c>
      <c r="IY547">
        <v>0.3152</v>
      </c>
      <c r="IZ547">
        <v>1.09748391826392</v>
      </c>
      <c r="JA547">
        <v>0</v>
      </c>
      <c r="JB547">
        <v>0</v>
      </c>
      <c r="JC547">
        <v>0</v>
      </c>
      <c r="JD547">
        <v>0.315191680746845</v>
      </c>
      <c r="JE547">
        <v>0</v>
      </c>
      <c r="JF547">
        <v>0</v>
      </c>
      <c r="JG547">
        <v>0</v>
      </c>
      <c r="JH547">
        <v>5</v>
      </c>
      <c r="JI547">
        <v>2273</v>
      </c>
      <c r="JJ547">
        <v>0</v>
      </c>
      <c r="JK547">
        <v>25</v>
      </c>
      <c r="JL547">
        <v>29356934.1</v>
      </c>
      <c r="JM547">
        <v>29356934.1</v>
      </c>
      <c r="JN547">
        <v>1.78467</v>
      </c>
      <c r="JO547">
        <v>2.61719</v>
      </c>
      <c r="JP547">
        <v>1.54785</v>
      </c>
      <c r="JQ547">
        <v>2.31567</v>
      </c>
      <c r="JR547">
        <v>1.64673</v>
      </c>
      <c r="JS547">
        <v>2.33887</v>
      </c>
      <c r="JT547">
        <v>33.8509</v>
      </c>
      <c r="JU547">
        <v>24.1488</v>
      </c>
      <c r="JV547">
        <v>18</v>
      </c>
      <c r="JW547">
        <v>492.534</v>
      </c>
      <c r="JX547">
        <v>391.384</v>
      </c>
      <c r="JY547">
        <v>34.7828</v>
      </c>
      <c r="JZ547">
        <v>46.6139</v>
      </c>
      <c r="KA547">
        <v>30.0025</v>
      </c>
      <c r="KB547">
        <v>45.9385</v>
      </c>
      <c r="KC547">
        <v>45.8009</v>
      </c>
      <c r="KD547">
        <v>35.779</v>
      </c>
      <c r="KE547">
        <v>0</v>
      </c>
      <c r="KF547">
        <v>100</v>
      </c>
      <c r="KG547">
        <v>34.8058</v>
      </c>
      <c r="KH547">
        <v>855.927</v>
      </c>
      <c r="KI547">
        <v>34.6858</v>
      </c>
      <c r="KJ547">
        <v>93.9479</v>
      </c>
      <c r="KK547">
        <v>90.8891</v>
      </c>
    </row>
    <row r="548" spans="1:297">
      <c r="A548">
        <v>532</v>
      </c>
      <c r="B548">
        <v>1761416052.1</v>
      </c>
      <c r="C548">
        <v>7871.09999990463</v>
      </c>
      <c r="D548" t="s">
        <v>1511</v>
      </c>
      <c r="E548" t="s">
        <v>1512</v>
      </c>
      <c r="F548">
        <v>5</v>
      </c>
      <c r="G548" t="s">
        <v>1410</v>
      </c>
      <c r="H548" t="s">
        <v>436</v>
      </c>
      <c r="I548">
        <v>1761416043.94615</v>
      </c>
      <c r="J548">
        <f>(K548)/1000</f>
        <v>0</v>
      </c>
      <c r="K548">
        <f>IF(DP548, AN548, AH548)</f>
        <v>0</v>
      </c>
      <c r="L548">
        <f>IF(DP548, AI548, AG548)</f>
        <v>0</v>
      </c>
      <c r="M548">
        <f>DR548 - IF(AU548&gt;1, L548*DL548*100.0/(AW548), 0)</f>
        <v>0</v>
      </c>
      <c r="N548">
        <f>((T548-J548/2)*M548-L548)/(T548+J548/2)</f>
        <v>0</v>
      </c>
      <c r="O548">
        <f>N548*(DY548+DZ548)/1000.0</f>
        <v>0</v>
      </c>
      <c r="P548">
        <f>(DR548 - IF(AU548&gt;1, L548*DL548*100.0/(AW548), 0))*(DY548+DZ548)/1000.0</f>
        <v>0</v>
      </c>
      <c r="Q548">
        <f>2.0/((1/S548-1/R548)+SIGN(S548)*SQRT((1/S548-1/R548)*(1/S548-1/R548) + 4*DM548/((DM548+1)*(DM548+1))*(2*1/S548*1/R548-1/R548*1/R548)))</f>
        <v>0</v>
      </c>
      <c r="R548">
        <f>IF(LEFT(DN548,1)&lt;&gt;"0",IF(LEFT(DN548,1)="1",3.0,DO548),$D$5+$E$5*(EF548*DY548/($K$5*1000))+$F$5*(EF548*DY548/($K$5*1000))*MAX(MIN(DL548,$J$5),$I$5)*MAX(MIN(DL548,$J$5),$I$5)+$G$5*MAX(MIN(DL548,$J$5),$I$5)*(EF548*DY548/($K$5*1000))+$H$5*(EF548*DY548/($K$5*1000))*(EF548*DY548/($K$5*1000)))</f>
        <v>0</v>
      </c>
      <c r="S548">
        <f>J548*(1000-(1000*0.61365*exp(17.502*W548/(240.97+W548))/(DY548+DZ548)+DT548)/2)/(1000*0.61365*exp(17.502*W548/(240.97+W548))/(DY548+DZ548)-DT548)</f>
        <v>0</v>
      </c>
      <c r="T548">
        <f>1/((DM548+1)/(Q548/1.6)+1/(R548/1.37)) + DM548/((DM548+1)/(Q548/1.6) + DM548/(R548/1.37))</f>
        <v>0</v>
      </c>
      <c r="U548">
        <f>(DH548*DK548)</f>
        <v>0</v>
      </c>
      <c r="V548">
        <f>(EA548+(U548+2*0.95*5.67E-8*(((EA548+$B$7)+273)^4-(EA548+273)^4)-44100*J548)/(1.84*29.3*R548+8*0.95*5.67E-8*(EA548+273)^3))</f>
        <v>0</v>
      </c>
      <c r="W548">
        <f>($C$7*EB548+$D$7*EC548+$E$7*V548)</f>
        <v>0</v>
      </c>
      <c r="X548">
        <f>0.61365*exp(17.502*W548/(240.97+W548))</f>
        <v>0</v>
      </c>
      <c r="Y548">
        <f>(Z548/AA548*100)</f>
        <v>0</v>
      </c>
      <c r="Z548">
        <f>DT548*(DY548+DZ548)/1000</f>
        <v>0</v>
      </c>
      <c r="AA548">
        <f>0.61365*exp(17.502*EA548/(240.97+EA548))</f>
        <v>0</v>
      </c>
      <c r="AB548">
        <f>(X548-DT548*(DY548+DZ548)/1000)</f>
        <v>0</v>
      </c>
      <c r="AC548">
        <f>(-J548*44100)</f>
        <v>0</v>
      </c>
      <c r="AD548">
        <f>2*29.3*R548*0.92*(EA548-W548)</f>
        <v>0</v>
      </c>
      <c r="AE548">
        <f>2*0.95*5.67E-8*(((EA548+$B$7)+273)^4-(W548+273)^4)</f>
        <v>0</v>
      </c>
      <c r="AF548">
        <f>U548+AE548+AC548+AD548</f>
        <v>0</v>
      </c>
      <c r="AG548">
        <f>DX548*AU548*(DS548-DR548*(1000-AU548*DU548)/(1000-AU548*DT548))/(100*DL548)</f>
        <v>0</v>
      </c>
      <c r="AH548">
        <f>1000*DX548*AU548*(DT548-DU548)/(100*DL548*(1000-AU548*DT548))</f>
        <v>0</v>
      </c>
      <c r="AI548">
        <f>(AJ548 - AK548 - DY548*1E3/(8.314*(EA548+273.15)) * AM548/DX548 * AL548) * DX548/(100*DL548) * (1000 - DU548)/1000</f>
        <v>0</v>
      </c>
      <c r="AJ548">
        <v>859.923614097584</v>
      </c>
      <c r="AK548">
        <v>828.3376</v>
      </c>
      <c r="AL548">
        <v>3.56676687130598</v>
      </c>
      <c r="AM548">
        <v>65.0585855689231</v>
      </c>
      <c r="AN548">
        <f>(AP548 - AO548 + DY548*1E3/(8.314*(EA548+273.15)) * AR548/DX548 * AQ548) * DX548/(100*DL548) * 1000/(1000 - AP548)</f>
        <v>0</v>
      </c>
      <c r="AO548">
        <v>24.988097514336</v>
      </c>
      <c r="AP548">
        <v>32.34414</v>
      </c>
      <c r="AQ548">
        <v>-0.0184502083339258</v>
      </c>
      <c r="AR548">
        <v>110.688087326867</v>
      </c>
      <c r="AS548">
        <v>1</v>
      </c>
      <c r="AT548">
        <v>0</v>
      </c>
      <c r="AU548">
        <f>IF(AS548*$H$13&gt;=AW548,1.0,(AW548/(AW548-AS548*$H$13)))</f>
        <v>0</v>
      </c>
      <c r="AV548">
        <f>(AU548-1)*100</f>
        <v>0</v>
      </c>
      <c r="AW548">
        <f>MAX(0,($B$13+$C$13*EF548)/(1+$D$13*EF548)*DY548/(EA548+273)*$E$13)</f>
        <v>0</v>
      </c>
      <c r="AX548" t="s">
        <v>437</v>
      </c>
      <c r="AY548" t="s">
        <v>437</v>
      </c>
      <c r="AZ548">
        <v>0</v>
      </c>
      <c r="BA548">
        <v>0</v>
      </c>
      <c r="BB548">
        <f>1-AZ548/BA548</f>
        <v>0</v>
      </c>
      <c r="BC548">
        <v>0</v>
      </c>
      <c r="BD548" t="s">
        <v>437</v>
      </c>
      <c r="BE548" t="s">
        <v>437</v>
      </c>
      <c r="BF548">
        <v>0</v>
      </c>
      <c r="BG548">
        <v>0</v>
      </c>
      <c r="BH548">
        <f>1-BF548/BG548</f>
        <v>0</v>
      </c>
      <c r="BI548">
        <v>0.5</v>
      </c>
      <c r="BJ548">
        <f>DI548</f>
        <v>0</v>
      </c>
      <c r="BK548">
        <f>L548</f>
        <v>0</v>
      </c>
      <c r="BL548">
        <f>BH548*BI548*BJ548</f>
        <v>0</v>
      </c>
      <c r="BM548">
        <f>(BK548-BC548)/BJ548</f>
        <v>0</v>
      </c>
      <c r="BN548">
        <f>(BA548-BG548)/BG548</f>
        <v>0</v>
      </c>
      <c r="BO548">
        <f>AZ548/(BB548+AZ548/BG548)</f>
        <v>0</v>
      </c>
      <c r="BP548" t="s">
        <v>437</v>
      </c>
      <c r="BQ548">
        <v>0</v>
      </c>
      <c r="BR548">
        <f>IF(BQ548&lt;&gt;0, BQ548, BO548)</f>
        <v>0</v>
      </c>
      <c r="BS548">
        <f>1-BR548/BG548</f>
        <v>0</v>
      </c>
      <c r="BT548">
        <f>(BG548-BF548)/(BG548-BR548)</f>
        <v>0</v>
      </c>
      <c r="BU548">
        <f>(BA548-BG548)/(BA548-BR548)</f>
        <v>0</v>
      </c>
      <c r="BV548">
        <f>(BG548-BF548)/(BG548-AZ548)</f>
        <v>0</v>
      </c>
      <c r="BW548">
        <f>(BA548-BG548)/(BA548-AZ548)</f>
        <v>0</v>
      </c>
      <c r="BX548">
        <f>(BT548*BR548/BF548)</f>
        <v>0</v>
      </c>
      <c r="BY548">
        <f>(1-BX548)</f>
        <v>0</v>
      </c>
      <c r="DH548">
        <f>$B$11*EG548+$C$11*EH548+$F$11*ES548*(1-EV548)</f>
        <v>0</v>
      </c>
      <c r="DI548">
        <f>DH548*DJ548</f>
        <v>0</v>
      </c>
      <c r="DJ548">
        <f>($B$11*$D$9+$C$11*$D$9+$F$11*((FF548+EX548)/MAX(FF548+EX548+FG548, 0.1)*$I$9+FG548/MAX(FF548+EX548+FG548, 0.1)*$J$9))/($B$11+$C$11+$F$11)</f>
        <v>0</v>
      </c>
      <c r="DK548">
        <f>($B$11*$K$9+$C$11*$K$9+$F$11*((FF548+EX548)/MAX(FF548+EX548+FG548, 0.1)*$P$9+FG548/MAX(FF548+EX548+FG548, 0.1)*$Q$9))/($B$11+$C$11+$F$11)</f>
        <v>0</v>
      </c>
      <c r="DL548">
        <v>6</v>
      </c>
      <c r="DM548">
        <v>0.5</v>
      </c>
      <c r="DN548" t="s">
        <v>438</v>
      </c>
      <c r="DO548">
        <v>2</v>
      </c>
      <c r="DP548" t="b">
        <v>1</v>
      </c>
      <c r="DQ548">
        <v>1761416043.94615</v>
      </c>
      <c r="DR548">
        <v>777.843384615385</v>
      </c>
      <c r="DS548">
        <v>822.065307692308</v>
      </c>
      <c r="DT548">
        <v>32.4717538461538</v>
      </c>
      <c r="DU548">
        <v>24.9899230769231</v>
      </c>
      <c r="DV548">
        <v>776.745769230769</v>
      </c>
      <c r="DW548">
        <v>32.1565692307692</v>
      </c>
      <c r="DX548">
        <v>499.573461538462</v>
      </c>
      <c r="DY548">
        <v>90.2749692307692</v>
      </c>
      <c r="DZ548">
        <v>0.0387298769230769</v>
      </c>
      <c r="EA548">
        <v>42.7095076923077</v>
      </c>
      <c r="EB548">
        <v>42.0308615384615</v>
      </c>
      <c r="EC548">
        <v>999.9</v>
      </c>
      <c r="ED548">
        <v>0</v>
      </c>
      <c r="EE548">
        <v>0</v>
      </c>
      <c r="EF548">
        <v>9999.46538461539</v>
      </c>
      <c r="EG548">
        <v>0</v>
      </c>
      <c r="EH548">
        <v>1199.02230769231</v>
      </c>
      <c r="EI548">
        <v>-44.2221</v>
      </c>
      <c r="EJ548">
        <v>803.947538461538</v>
      </c>
      <c r="EK548">
        <v>843.135384615385</v>
      </c>
      <c r="EL548">
        <v>7.48182307692308</v>
      </c>
      <c r="EM548">
        <v>822.065307692308</v>
      </c>
      <c r="EN548">
        <v>24.9899230769231</v>
      </c>
      <c r="EO548">
        <v>2.93138769230769</v>
      </c>
      <c r="EP548">
        <v>2.25596769230769</v>
      </c>
      <c r="EQ548">
        <v>23.6431769230769</v>
      </c>
      <c r="ER548">
        <v>19.3653846153846</v>
      </c>
      <c r="ES548">
        <v>1200.01153846154</v>
      </c>
      <c r="ET548">
        <v>0.966993</v>
      </c>
      <c r="EU548">
        <v>0.0330069692307692</v>
      </c>
      <c r="EV548">
        <v>0</v>
      </c>
      <c r="EW548">
        <v>1336.93923076923</v>
      </c>
      <c r="EX548">
        <v>5.00059</v>
      </c>
      <c r="EY548">
        <v>16818.1923076923</v>
      </c>
      <c r="EZ548">
        <v>10358.7923076923</v>
      </c>
      <c r="FA548">
        <v>55.8795384615385</v>
      </c>
      <c r="FB548">
        <v>57.5141538461539</v>
      </c>
      <c r="FC548">
        <v>55.9853076923077</v>
      </c>
      <c r="FD548">
        <v>57.2353076923077</v>
      </c>
      <c r="FE548">
        <v>57.0862307692308</v>
      </c>
      <c r="FF548">
        <v>1155.56923076923</v>
      </c>
      <c r="FG548">
        <v>39.44</v>
      </c>
      <c r="FH548">
        <v>0</v>
      </c>
      <c r="FI548">
        <v>1761416012.5</v>
      </c>
      <c r="FJ548">
        <v>0</v>
      </c>
      <c r="FK548">
        <v>1337.01192307692</v>
      </c>
      <c r="FL548">
        <v>5.6263247804418</v>
      </c>
      <c r="FM548">
        <v>100.765811844727</v>
      </c>
      <c r="FN548">
        <v>16819.2846153846</v>
      </c>
      <c r="FO548">
        <v>15</v>
      </c>
      <c r="FP548">
        <v>0</v>
      </c>
      <c r="FQ548" t="s">
        <v>439</v>
      </c>
      <c r="FR548">
        <v>0</v>
      </c>
      <c r="FS548">
        <v>0</v>
      </c>
      <c r="FT548">
        <v>0</v>
      </c>
      <c r="FU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-44.019755</v>
      </c>
      <c r="GD548">
        <v>-6.42912631578958</v>
      </c>
      <c r="GE548">
        <v>1.04097137447434</v>
      </c>
      <c r="GF548">
        <v>0</v>
      </c>
      <c r="GG548">
        <v>1336.77441176471</v>
      </c>
      <c r="GH548">
        <v>4.23544690894665</v>
      </c>
      <c r="GI548">
        <v>0.489358470655996</v>
      </c>
      <c r="GJ548">
        <v>-1</v>
      </c>
      <c r="GK548">
        <v>7.52556</v>
      </c>
      <c r="GL548">
        <v>-1.09052842105263</v>
      </c>
      <c r="GM548">
        <v>0.10489727861103</v>
      </c>
      <c r="GN548">
        <v>0</v>
      </c>
      <c r="GO548">
        <v>0</v>
      </c>
      <c r="GP548">
        <v>2</v>
      </c>
      <c r="GQ548" t="s">
        <v>473</v>
      </c>
      <c r="GR548">
        <v>3.12815</v>
      </c>
      <c r="GS548">
        <v>2.71669</v>
      </c>
      <c r="GT548">
        <v>0.137504</v>
      </c>
      <c r="GU548">
        <v>0.142742</v>
      </c>
      <c r="GV548">
        <v>0.122469</v>
      </c>
      <c r="GW548">
        <v>0.102277</v>
      </c>
      <c r="GX548">
        <v>31384.3</v>
      </c>
      <c r="GY548">
        <v>33082.2</v>
      </c>
      <c r="GZ548">
        <v>33020.8</v>
      </c>
      <c r="HA548">
        <v>35041.5</v>
      </c>
      <c r="HB548">
        <v>41263.5</v>
      </c>
      <c r="HC548">
        <v>45316.3</v>
      </c>
      <c r="HD548">
        <v>51787.1</v>
      </c>
      <c r="HE548">
        <v>56148.3</v>
      </c>
      <c r="HF548">
        <v>1.74277</v>
      </c>
      <c r="HG548">
        <v>1.6004</v>
      </c>
      <c r="HH548">
        <v>-0.0527948</v>
      </c>
      <c r="HI548">
        <v>0</v>
      </c>
      <c r="HJ548">
        <v>42.8406</v>
      </c>
      <c r="HK548">
        <v>999.9</v>
      </c>
      <c r="HL548">
        <v>55.53</v>
      </c>
      <c r="HM548">
        <v>29.98</v>
      </c>
      <c r="HN548">
        <v>26.1773</v>
      </c>
      <c r="HO548">
        <v>60.3052</v>
      </c>
      <c r="HP548">
        <v>42.1635</v>
      </c>
      <c r="HQ548">
        <v>1</v>
      </c>
      <c r="HR548">
        <v>1.70276</v>
      </c>
      <c r="HS548">
        <v>6.5327</v>
      </c>
      <c r="HT548">
        <v>20.0163</v>
      </c>
      <c r="HU548">
        <v>5.19123</v>
      </c>
      <c r="HV548">
        <v>12.0159</v>
      </c>
      <c r="HW548">
        <v>4.97095</v>
      </c>
      <c r="HX548">
        <v>3.29495</v>
      </c>
      <c r="HY548">
        <v>9999</v>
      </c>
      <c r="HZ548">
        <v>9999</v>
      </c>
      <c r="IA548">
        <v>999.9</v>
      </c>
      <c r="IB548">
        <v>9999</v>
      </c>
      <c r="IC548">
        <v>1.86324</v>
      </c>
      <c r="ID548">
        <v>1.86808</v>
      </c>
      <c r="IE548">
        <v>1.86784</v>
      </c>
      <c r="IF548">
        <v>1.86905</v>
      </c>
      <c r="IG548">
        <v>1.86981</v>
      </c>
      <c r="IH548">
        <v>1.86586</v>
      </c>
      <c r="II548">
        <v>1.86693</v>
      </c>
      <c r="IJ548">
        <v>1.86839</v>
      </c>
      <c r="IK548">
        <v>5</v>
      </c>
      <c r="IL548">
        <v>0</v>
      </c>
      <c r="IM548">
        <v>0</v>
      </c>
      <c r="IN548">
        <v>0</v>
      </c>
      <c r="IO548" t="s">
        <v>441</v>
      </c>
      <c r="IP548" t="s">
        <v>442</v>
      </c>
      <c r="IQ548" t="s">
        <v>443</v>
      </c>
      <c r="IR548" t="s">
        <v>443</v>
      </c>
      <c r="IS548" t="s">
        <v>443</v>
      </c>
      <c r="IT548" t="s">
        <v>443</v>
      </c>
      <c r="IU548">
        <v>0</v>
      </c>
      <c r="IV548">
        <v>100</v>
      </c>
      <c r="IW548">
        <v>100</v>
      </c>
      <c r="IX548">
        <v>1.098</v>
      </c>
      <c r="IY548">
        <v>0.3152</v>
      </c>
      <c r="IZ548">
        <v>1.09748391826392</v>
      </c>
      <c r="JA548">
        <v>0</v>
      </c>
      <c r="JB548">
        <v>0</v>
      </c>
      <c r="JC548">
        <v>0</v>
      </c>
      <c r="JD548">
        <v>0.315191680746845</v>
      </c>
      <c r="JE548">
        <v>0</v>
      </c>
      <c r="JF548">
        <v>0</v>
      </c>
      <c r="JG548">
        <v>0</v>
      </c>
      <c r="JH548">
        <v>5</v>
      </c>
      <c r="JI548">
        <v>2273</v>
      </c>
      <c r="JJ548">
        <v>0</v>
      </c>
      <c r="JK548">
        <v>25</v>
      </c>
      <c r="JL548">
        <v>29356934.2</v>
      </c>
      <c r="JM548">
        <v>29356934.2</v>
      </c>
      <c r="JN548">
        <v>1.81152</v>
      </c>
      <c r="JO548">
        <v>2.61841</v>
      </c>
      <c r="JP548">
        <v>1.54785</v>
      </c>
      <c r="JQ548">
        <v>2.31567</v>
      </c>
      <c r="JR548">
        <v>1.64673</v>
      </c>
      <c r="JS548">
        <v>2.37671</v>
      </c>
      <c r="JT548">
        <v>33.8509</v>
      </c>
      <c r="JU548">
        <v>24.1575</v>
      </c>
      <c r="JV548">
        <v>18</v>
      </c>
      <c r="JW548">
        <v>492.93</v>
      </c>
      <c r="JX548">
        <v>392.792</v>
      </c>
      <c r="JY548">
        <v>34.7572</v>
      </c>
      <c r="JZ548">
        <v>46.6508</v>
      </c>
      <c r="KA548">
        <v>30.0023</v>
      </c>
      <c r="KB548">
        <v>45.9698</v>
      </c>
      <c r="KC548">
        <v>45.8306</v>
      </c>
      <c r="KD548">
        <v>36.2751</v>
      </c>
      <c r="KE548">
        <v>0</v>
      </c>
      <c r="KF548">
        <v>100</v>
      </c>
      <c r="KG548">
        <v>34.7824</v>
      </c>
      <c r="KH548">
        <v>876.343</v>
      </c>
      <c r="KI548">
        <v>34.6858</v>
      </c>
      <c r="KJ548">
        <v>93.9428</v>
      </c>
      <c r="KK548">
        <v>90.8827</v>
      </c>
    </row>
    <row r="549" spans="1:297">
      <c r="A549">
        <v>533</v>
      </c>
      <c r="B549">
        <v>1761416057.1</v>
      </c>
      <c r="C549">
        <v>7876.09999990463</v>
      </c>
      <c r="D549" t="s">
        <v>1513</v>
      </c>
      <c r="E549" t="s">
        <v>1514</v>
      </c>
      <c r="F549">
        <v>5</v>
      </c>
      <c r="G549" t="s">
        <v>1410</v>
      </c>
      <c r="H549" t="s">
        <v>436</v>
      </c>
      <c r="I549">
        <v>1761416048.94615</v>
      </c>
      <c r="J549">
        <f>(K549)/1000</f>
        <v>0</v>
      </c>
      <c r="K549">
        <f>IF(DP549, AN549, AH549)</f>
        <v>0</v>
      </c>
      <c r="L549">
        <f>IF(DP549, AI549, AG549)</f>
        <v>0</v>
      </c>
      <c r="M549">
        <f>DR549 - IF(AU549&gt;1, L549*DL549*100.0/(AW549), 0)</f>
        <v>0</v>
      </c>
      <c r="N549">
        <f>((T549-J549/2)*M549-L549)/(T549+J549/2)</f>
        <v>0</v>
      </c>
      <c r="O549">
        <f>N549*(DY549+DZ549)/1000.0</f>
        <v>0</v>
      </c>
      <c r="P549">
        <f>(DR549 - IF(AU549&gt;1, L549*DL549*100.0/(AW549), 0))*(DY549+DZ549)/1000.0</f>
        <v>0</v>
      </c>
      <c r="Q549">
        <f>2.0/((1/S549-1/R549)+SIGN(S549)*SQRT((1/S549-1/R549)*(1/S549-1/R549) + 4*DM549/((DM549+1)*(DM549+1))*(2*1/S549*1/R549-1/R549*1/R549)))</f>
        <v>0</v>
      </c>
      <c r="R549">
        <f>IF(LEFT(DN549,1)&lt;&gt;"0",IF(LEFT(DN549,1)="1",3.0,DO549),$D$5+$E$5*(EF549*DY549/($K$5*1000))+$F$5*(EF549*DY549/($K$5*1000))*MAX(MIN(DL549,$J$5),$I$5)*MAX(MIN(DL549,$J$5),$I$5)+$G$5*MAX(MIN(DL549,$J$5),$I$5)*(EF549*DY549/($K$5*1000))+$H$5*(EF549*DY549/($K$5*1000))*(EF549*DY549/($K$5*1000)))</f>
        <v>0</v>
      </c>
      <c r="S549">
        <f>J549*(1000-(1000*0.61365*exp(17.502*W549/(240.97+W549))/(DY549+DZ549)+DT549)/2)/(1000*0.61365*exp(17.502*W549/(240.97+W549))/(DY549+DZ549)-DT549)</f>
        <v>0</v>
      </c>
      <c r="T549">
        <f>1/((DM549+1)/(Q549/1.6)+1/(R549/1.37)) + DM549/((DM549+1)/(Q549/1.6) + DM549/(R549/1.37))</f>
        <v>0</v>
      </c>
      <c r="U549">
        <f>(DH549*DK549)</f>
        <v>0</v>
      </c>
      <c r="V549">
        <f>(EA549+(U549+2*0.95*5.67E-8*(((EA549+$B$7)+273)^4-(EA549+273)^4)-44100*J549)/(1.84*29.3*R549+8*0.95*5.67E-8*(EA549+273)^3))</f>
        <v>0</v>
      </c>
      <c r="W549">
        <f>($C$7*EB549+$D$7*EC549+$E$7*V549)</f>
        <v>0</v>
      </c>
      <c r="X549">
        <f>0.61365*exp(17.502*W549/(240.97+W549))</f>
        <v>0</v>
      </c>
      <c r="Y549">
        <f>(Z549/AA549*100)</f>
        <v>0</v>
      </c>
      <c r="Z549">
        <f>DT549*(DY549+DZ549)/1000</f>
        <v>0</v>
      </c>
      <c r="AA549">
        <f>0.61365*exp(17.502*EA549/(240.97+EA549))</f>
        <v>0</v>
      </c>
      <c r="AB549">
        <f>(X549-DT549*(DY549+DZ549)/1000)</f>
        <v>0</v>
      </c>
      <c r="AC549">
        <f>(-J549*44100)</f>
        <v>0</v>
      </c>
      <c r="AD549">
        <f>2*29.3*R549*0.92*(EA549-W549)</f>
        <v>0</v>
      </c>
      <c r="AE549">
        <f>2*0.95*5.67E-8*(((EA549+$B$7)+273)^4-(W549+273)^4)</f>
        <v>0</v>
      </c>
      <c r="AF549">
        <f>U549+AE549+AC549+AD549</f>
        <v>0</v>
      </c>
      <c r="AG549">
        <f>DX549*AU549*(DS549-DR549*(1000-AU549*DU549)/(1000-AU549*DT549))/(100*DL549)</f>
        <v>0</v>
      </c>
      <c r="AH549">
        <f>1000*DX549*AU549*(DT549-DU549)/(100*DL549*(1000-AU549*DT549))</f>
        <v>0</v>
      </c>
      <c r="AI549">
        <f>(AJ549 - AK549 - DY549*1E3/(8.314*(EA549+273.15)) * AM549/DX549 * AL549) * DX549/(100*DL549) * (1000 - DU549)/1000</f>
        <v>0</v>
      </c>
      <c r="AJ549">
        <v>876.330875104675</v>
      </c>
      <c r="AK549">
        <v>845.044272727272</v>
      </c>
      <c r="AL549">
        <v>3.30497959679996</v>
      </c>
      <c r="AM549">
        <v>65.0585855689231</v>
      </c>
      <c r="AN549">
        <f>(AP549 - AO549 + DY549*1E3/(8.314*(EA549+273.15)) * AR549/DX549 * AQ549) * DX549/(100*DL549) * 1000/(1000 - AP549)</f>
        <v>0</v>
      </c>
      <c r="AO549">
        <v>24.9860440694289</v>
      </c>
      <c r="AP549">
        <v>32.256423030303</v>
      </c>
      <c r="AQ549">
        <v>-0.0172570538568879</v>
      </c>
      <c r="AR549">
        <v>110.688087326867</v>
      </c>
      <c r="AS549">
        <v>1</v>
      </c>
      <c r="AT549">
        <v>0</v>
      </c>
      <c r="AU549">
        <f>IF(AS549*$H$13&gt;=AW549,1.0,(AW549/(AW549-AS549*$H$13)))</f>
        <v>0</v>
      </c>
      <c r="AV549">
        <f>(AU549-1)*100</f>
        <v>0</v>
      </c>
      <c r="AW549">
        <f>MAX(0,($B$13+$C$13*EF549)/(1+$D$13*EF549)*DY549/(EA549+273)*$E$13)</f>
        <v>0</v>
      </c>
      <c r="AX549" t="s">
        <v>437</v>
      </c>
      <c r="AY549" t="s">
        <v>437</v>
      </c>
      <c r="AZ549">
        <v>0</v>
      </c>
      <c r="BA549">
        <v>0</v>
      </c>
      <c r="BB549">
        <f>1-AZ549/BA549</f>
        <v>0</v>
      </c>
      <c r="BC549">
        <v>0</v>
      </c>
      <c r="BD549" t="s">
        <v>437</v>
      </c>
      <c r="BE549" t="s">
        <v>437</v>
      </c>
      <c r="BF549">
        <v>0</v>
      </c>
      <c r="BG549">
        <v>0</v>
      </c>
      <c r="BH549">
        <f>1-BF549/BG549</f>
        <v>0</v>
      </c>
      <c r="BI549">
        <v>0.5</v>
      </c>
      <c r="BJ549">
        <f>DI549</f>
        <v>0</v>
      </c>
      <c r="BK549">
        <f>L549</f>
        <v>0</v>
      </c>
      <c r="BL549">
        <f>BH549*BI549*BJ549</f>
        <v>0</v>
      </c>
      <c r="BM549">
        <f>(BK549-BC549)/BJ549</f>
        <v>0</v>
      </c>
      <c r="BN549">
        <f>(BA549-BG549)/BG549</f>
        <v>0</v>
      </c>
      <c r="BO549">
        <f>AZ549/(BB549+AZ549/BG549)</f>
        <v>0</v>
      </c>
      <c r="BP549" t="s">
        <v>437</v>
      </c>
      <c r="BQ549">
        <v>0</v>
      </c>
      <c r="BR549">
        <f>IF(BQ549&lt;&gt;0, BQ549, BO549)</f>
        <v>0</v>
      </c>
      <c r="BS549">
        <f>1-BR549/BG549</f>
        <v>0</v>
      </c>
      <c r="BT549">
        <f>(BG549-BF549)/(BG549-BR549)</f>
        <v>0</v>
      </c>
      <c r="BU549">
        <f>(BA549-BG549)/(BA549-BR549)</f>
        <v>0</v>
      </c>
      <c r="BV549">
        <f>(BG549-BF549)/(BG549-AZ549)</f>
        <v>0</v>
      </c>
      <c r="BW549">
        <f>(BA549-BG549)/(BA549-AZ549)</f>
        <v>0</v>
      </c>
      <c r="BX549">
        <f>(BT549*BR549/BF549)</f>
        <v>0</v>
      </c>
      <c r="BY549">
        <f>(1-BX549)</f>
        <v>0</v>
      </c>
      <c r="DH549">
        <f>$B$11*EG549+$C$11*EH549+$F$11*ES549*(1-EV549)</f>
        <v>0</v>
      </c>
      <c r="DI549">
        <f>DH549*DJ549</f>
        <v>0</v>
      </c>
      <c r="DJ549">
        <f>($B$11*$D$9+$C$11*$D$9+$F$11*((FF549+EX549)/MAX(FF549+EX549+FG549, 0.1)*$I$9+FG549/MAX(FF549+EX549+FG549, 0.1)*$J$9))/($B$11+$C$11+$F$11)</f>
        <v>0</v>
      </c>
      <c r="DK549">
        <f>($B$11*$K$9+$C$11*$K$9+$F$11*((FF549+EX549)/MAX(FF549+EX549+FG549, 0.1)*$P$9+FG549/MAX(FF549+EX549+FG549, 0.1)*$Q$9))/($B$11+$C$11+$F$11)</f>
        <v>0</v>
      </c>
      <c r="DL549">
        <v>6</v>
      </c>
      <c r="DM549">
        <v>0.5</v>
      </c>
      <c r="DN549" t="s">
        <v>438</v>
      </c>
      <c r="DO549">
        <v>2</v>
      </c>
      <c r="DP549" t="b">
        <v>1</v>
      </c>
      <c r="DQ549">
        <v>1761416048.94615</v>
      </c>
      <c r="DR549">
        <v>794.267846153846</v>
      </c>
      <c r="DS549">
        <v>838.426692307692</v>
      </c>
      <c r="DT549">
        <v>32.3822384615385</v>
      </c>
      <c r="DU549">
        <v>24.9878923076923</v>
      </c>
      <c r="DV549">
        <v>793.170153846154</v>
      </c>
      <c r="DW549">
        <v>32.0670384615385</v>
      </c>
      <c r="DX549">
        <v>499.524769230769</v>
      </c>
      <c r="DY549">
        <v>90.2752769230769</v>
      </c>
      <c r="DZ549">
        <v>0.0387772230769231</v>
      </c>
      <c r="EA549">
        <v>42.6794692307692</v>
      </c>
      <c r="EB549">
        <v>42.0137615384615</v>
      </c>
      <c r="EC549">
        <v>999.9</v>
      </c>
      <c r="ED549">
        <v>0</v>
      </c>
      <c r="EE549">
        <v>0</v>
      </c>
      <c r="EF549">
        <v>9997.49230769231</v>
      </c>
      <c r="EG549">
        <v>0</v>
      </c>
      <c r="EH549">
        <v>1198.90615384615</v>
      </c>
      <c r="EI549">
        <v>-44.1589769230769</v>
      </c>
      <c r="EJ549">
        <v>820.847307692308</v>
      </c>
      <c r="EK549">
        <v>859.914230769231</v>
      </c>
      <c r="EL549">
        <v>7.39433384615385</v>
      </c>
      <c r="EM549">
        <v>838.426692307692</v>
      </c>
      <c r="EN549">
        <v>24.9878923076923</v>
      </c>
      <c r="EO549">
        <v>2.92331461538462</v>
      </c>
      <c r="EP549">
        <v>2.25578846153846</v>
      </c>
      <c r="EQ549">
        <v>23.5974076923077</v>
      </c>
      <c r="ER549">
        <v>19.3641307692308</v>
      </c>
      <c r="ES549">
        <v>1199.99</v>
      </c>
      <c r="ET549">
        <v>0.966992923076923</v>
      </c>
      <c r="EU549">
        <v>0.0330069846153846</v>
      </c>
      <c r="EV549">
        <v>0</v>
      </c>
      <c r="EW549">
        <v>1337.41769230769</v>
      </c>
      <c r="EX549">
        <v>5.00059</v>
      </c>
      <c r="EY549">
        <v>16825.8538461538</v>
      </c>
      <c r="EZ549">
        <v>10358.6153846154</v>
      </c>
      <c r="FA549">
        <v>55.918</v>
      </c>
      <c r="FB549">
        <v>57.5623076923077</v>
      </c>
      <c r="FC549">
        <v>56.0334615384615</v>
      </c>
      <c r="FD549">
        <v>57.2786153846154</v>
      </c>
      <c r="FE549">
        <v>57.1151538461539</v>
      </c>
      <c r="FF549">
        <v>1155.54923076923</v>
      </c>
      <c r="FG549">
        <v>39.44</v>
      </c>
      <c r="FH549">
        <v>0</v>
      </c>
      <c r="FI549">
        <v>1761416017.3</v>
      </c>
      <c r="FJ549">
        <v>0</v>
      </c>
      <c r="FK549">
        <v>1337.50769230769</v>
      </c>
      <c r="FL549">
        <v>5.85572649132629</v>
      </c>
      <c r="FM549">
        <v>95.7264959321478</v>
      </c>
      <c r="FN549">
        <v>16827.2230769231</v>
      </c>
      <c r="FO549">
        <v>15</v>
      </c>
      <c r="FP549">
        <v>0</v>
      </c>
      <c r="FQ549" t="s">
        <v>439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-44.2562857142857</v>
      </c>
      <c r="GD549">
        <v>-1.87418961038963</v>
      </c>
      <c r="GE549">
        <v>0.89885261055982</v>
      </c>
      <c r="GF549">
        <v>0</v>
      </c>
      <c r="GG549">
        <v>1337.14352941176</v>
      </c>
      <c r="GH549">
        <v>5.51963330846051</v>
      </c>
      <c r="GI549">
        <v>0.590771590942189</v>
      </c>
      <c r="GJ549">
        <v>-1</v>
      </c>
      <c r="GK549">
        <v>7.44424666666667</v>
      </c>
      <c r="GL549">
        <v>-1.04979584415583</v>
      </c>
      <c r="GM549">
        <v>0.105972387388833</v>
      </c>
      <c r="GN549">
        <v>0</v>
      </c>
      <c r="GO549">
        <v>0</v>
      </c>
      <c r="GP549">
        <v>2</v>
      </c>
      <c r="GQ549" t="s">
        <v>473</v>
      </c>
      <c r="GR549">
        <v>3.1284</v>
      </c>
      <c r="GS549">
        <v>2.71719</v>
      </c>
      <c r="GT549">
        <v>0.139363</v>
      </c>
      <c r="GU549">
        <v>0.14464</v>
      </c>
      <c r="GV549">
        <v>0.122225</v>
      </c>
      <c r="GW549">
        <v>0.102267</v>
      </c>
      <c r="GX549">
        <v>31314.1</v>
      </c>
      <c r="GY549">
        <v>33005.7</v>
      </c>
      <c r="GZ549">
        <v>33018.4</v>
      </c>
      <c r="HA549">
        <v>35038.7</v>
      </c>
      <c r="HB549">
        <v>41272.4</v>
      </c>
      <c r="HC549">
        <v>45313.8</v>
      </c>
      <c r="HD549">
        <v>51784</v>
      </c>
      <c r="HE549">
        <v>56144.2</v>
      </c>
      <c r="HF549">
        <v>1.74245</v>
      </c>
      <c r="HG549">
        <v>1.60135</v>
      </c>
      <c r="HH549">
        <v>-0.0526235</v>
      </c>
      <c r="HI549">
        <v>0</v>
      </c>
      <c r="HJ549">
        <v>42.8359</v>
      </c>
      <c r="HK549">
        <v>999.9</v>
      </c>
      <c r="HL549">
        <v>55.53</v>
      </c>
      <c r="HM549">
        <v>29.97</v>
      </c>
      <c r="HN549">
        <v>26.1609</v>
      </c>
      <c r="HO549">
        <v>59.7452</v>
      </c>
      <c r="HP549">
        <v>42.4599</v>
      </c>
      <c r="HQ549">
        <v>1</v>
      </c>
      <c r="HR549">
        <v>1.70521</v>
      </c>
      <c r="HS549">
        <v>6.39249</v>
      </c>
      <c r="HT549">
        <v>20.0215</v>
      </c>
      <c r="HU549">
        <v>5.19033</v>
      </c>
      <c r="HV549">
        <v>12.0158</v>
      </c>
      <c r="HW549">
        <v>4.97115</v>
      </c>
      <c r="HX549">
        <v>3.29495</v>
      </c>
      <c r="HY549">
        <v>9999</v>
      </c>
      <c r="HZ549">
        <v>9999</v>
      </c>
      <c r="IA549">
        <v>999.9</v>
      </c>
      <c r="IB549">
        <v>9999</v>
      </c>
      <c r="IC549">
        <v>1.86324</v>
      </c>
      <c r="ID549">
        <v>1.86812</v>
      </c>
      <c r="IE549">
        <v>1.86784</v>
      </c>
      <c r="IF549">
        <v>1.86905</v>
      </c>
      <c r="IG549">
        <v>1.86981</v>
      </c>
      <c r="IH549">
        <v>1.86588</v>
      </c>
      <c r="II549">
        <v>1.86693</v>
      </c>
      <c r="IJ549">
        <v>1.86839</v>
      </c>
      <c r="IK549">
        <v>5</v>
      </c>
      <c r="IL549">
        <v>0</v>
      </c>
      <c r="IM549">
        <v>0</v>
      </c>
      <c r="IN549">
        <v>0</v>
      </c>
      <c r="IO549" t="s">
        <v>441</v>
      </c>
      <c r="IP549" t="s">
        <v>442</v>
      </c>
      <c r="IQ549" t="s">
        <v>443</v>
      </c>
      <c r="IR549" t="s">
        <v>443</v>
      </c>
      <c r="IS549" t="s">
        <v>443</v>
      </c>
      <c r="IT549" t="s">
        <v>443</v>
      </c>
      <c r="IU549">
        <v>0</v>
      </c>
      <c r="IV549">
        <v>100</v>
      </c>
      <c r="IW549">
        <v>100</v>
      </c>
      <c r="IX549">
        <v>1.097</v>
      </c>
      <c r="IY549">
        <v>0.3152</v>
      </c>
      <c r="IZ549">
        <v>1.09748391826392</v>
      </c>
      <c r="JA549">
        <v>0</v>
      </c>
      <c r="JB549">
        <v>0</v>
      </c>
      <c r="JC549">
        <v>0</v>
      </c>
      <c r="JD549">
        <v>0.315191680746845</v>
      </c>
      <c r="JE549">
        <v>0</v>
      </c>
      <c r="JF549">
        <v>0</v>
      </c>
      <c r="JG549">
        <v>0</v>
      </c>
      <c r="JH549">
        <v>5</v>
      </c>
      <c r="JI549">
        <v>2273</v>
      </c>
      <c r="JJ549">
        <v>0</v>
      </c>
      <c r="JK549">
        <v>25</v>
      </c>
      <c r="JL549">
        <v>29356934.3</v>
      </c>
      <c r="JM549">
        <v>29356934.3</v>
      </c>
      <c r="JN549">
        <v>1.84204</v>
      </c>
      <c r="JO549">
        <v>2.61108</v>
      </c>
      <c r="JP549">
        <v>1.54785</v>
      </c>
      <c r="JQ549">
        <v>2.31567</v>
      </c>
      <c r="JR549">
        <v>1.64673</v>
      </c>
      <c r="JS549">
        <v>2.37183</v>
      </c>
      <c r="JT549">
        <v>33.8509</v>
      </c>
      <c r="JU549">
        <v>24.1575</v>
      </c>
      <c r="JV549">
        <v>18</v>
      </c>
      <c r="JW549">
        <v>492.918</v>
      </c>
      <c r="JX549">
        <v>393.536</v>
      </c>
      <c r="JY549">
        <v>34.7494</v>
      </c>
      <c r="JZ549">
        <v>46.6888</v>
      </c>
      <c r="KA549">
        <v>30.0023</v>
      </c>
      <c r="KB549">
        <v>46.0044</v>
      </c>
      <c r="KC549">
        <v>45.8653</v>
      </c>
      <c r="KD549">
        <v>36.9297</v>
      </c>
      <c r="KE549">
        <v>0</v>
      </c>
      <c r="KF549">
        <v>100</v>
      </c>
      <c r="KG549">
        <v>34.7781</v>
      </c>
      <c r="KH549">
        <v>889.992</v>
      </c>
      <c r="KI549">
        <v>34.6858</v>
      </c>
      <c r="KJ549">
        <v>93.9368</v>
      </c>
      <c r="KK549">
        <v>90.8757</v>
      </c>
    </row>
    <row r="550" spans="1:297">
      <c r="A550">
        <v>534</v>
      </c>
      <c r="B550">
        <v>1761416062.1</v>
      </c>
      <c r="C550">
        <v>7881.09999990463</v>
      </c>
      <c r="D550" t="s">
        <v>1515</v>
      </c>
      <c r="E550" t="s">
        <v>1516</v>
      </c>
      <c r="F550">
        <v>5</v>
      </c>
      <c r="G550" t="s">
        <v>1410</v>
      </c>
      <c r="H550" t="s">
        <v>436</v>
      </c>
      <c r="I550">
        <v>1761416053.94615</v>
      </c>
      <c r="J550">
        <f>(K550)/1000</f>
        <v>0</v>
      </c>
      <c r="K550">
        <f>IF(DP550, AN550, AH550)</f>
        <v>0</v>
      </c>
      <c r="L550">
        <f>IF(DP550, AI550, AG550)</f>
        <v>0</v>
      </c>
      <c r="M550">
        <f>DR550 - IF(AU550&gt;1, L550*DL550*100.0/(AW550), 0)</f>
        <v>0</v>
      </c>
      <c r="N550">
        <f>((T550-J550/2)*M550-L550)/(T550+J550/2)</f>
        <v>0</v>
      </c>
      <c r="O550">
        <f>N550*(DY550+DZ550)/1000.0</f>
        <v>0</v>
      </c>
      <c r="P550">
        <f>(DR550 - IF(AU550&gt;1, L550*DL550*100.0/(AW550), 0))*(DY550+DZ550)/1000.0</f>
        <v>0</v>
      </c>
      <c r="Q550">
        <f>2.0/((1/S550-1/R550)+SIGN(S550)*SQRT((1/S550-1/R550)*(1/S550-1/R550) + 4*DM550/((DM550+1)*(DM550+1))*(2*1/S550*1/R550-1/R550*1/R550)))</f>
        <v>0</v>
      </c>
      <c r="R550">
        <f>IF(LEFT(DN550,1)&lt;&gt;"0",IF(LEFT(DN550,1)="1",3.0,DO550),$D$5+$E$5*(EF550*DY550/($K$5*1000))+$F$5*(EF550*DY550/($K$5*1000))*MAX(MIN(DL550,$J$5),$I$5)*MAX(MIN(DL550,$J$5),$I$5)+$G$5*MAX(MIN(DL550,$J$5),$I$5)*(EF550*DY550/($K$5*1000))+$H$5*(EF550*DY550/($K$5*1000))*(EF550*DY550/($K$5*1000)))</f>
        <v>0</v>
      </c>
      <c r="S550">
        <f>J550*(1000-(1000*0.61365*exp(17.502*W550/(240.97+W550))/(DY550+DZ550)+DT550)/2)/(1000*0.61365*exp(17.502*W550/(240.97+W550))/(DY550+DZ550)-DT550)</f>
        <v>0</v>
      </c>
      <c r="T550">
        <f>1/((DM550+1)/(Q550/1.6)+1/(R550/1.37)) + DM550/((DM550+1)/(Q550/1.6) + DM550/(R550/1.37))</f>
        <v>0</v>
      </c>
      <c r="U550">
        <f>(DH550*DK550)</f>
        <v>0</v>
      </c>
      <c r="V550">
        <f>(EA550+(U550+2*0.95*5.67E-8*(((EA550+$B$7)+273)^4-(EA550+273)^4)-44100*J550)/(1.84*29.3*R550+8*0.95*5.67E-8*(EA550+273)^3))</f>
        <v>0</v>
      </c>
      <c r="W550">
        <f>($C$7*EB550+$D$7*EC550+$E$7*V550)</f>
        <v>0</v>
      </c>
      <c r="X550">
        <f>0.61365*exp(17.502*W550/(240.97+W550))</f>
        <v>0</v>
      </c>
      <c r="Y550">
        <f>(Z550/AA550*100)</f>
        <v>0</v>
      </c>
      <c r="Z550">
        <f>DT550*(DY550+DZ550)/1000</f>
        <v>0</v>
      </c>
      <c r="AA550">
        <f>0.61365*exp(17.502*EA550/(240.97+EA550))</f>
        <v>0</v>
      </c>
      <c r="AB550">
        <f>(X550-DT550*(DY550+DZ550)/1000)</f>
        <v>0</v>
      </c>
      <c r="AC550">
        <f>(-J550*44100)</f>
        <v>0</v>
      </c>
      <c r="AD550">
        <f>2*29.3*R550*0.92*(EA550-W550)</f>
        <v>0</v>
      </c>
      <c r="AE550">
        <f>2*0.95*5.67E-8*(((EA550+$B$7)+273)^4-(W550+273)^4)</f>
        <v>0</v>
      </c>
      <c r="AF550">
        <f>U550+AE550+AC550+AD550</f>
        <v>0</v>
      </c>
      <c r="AG550">
        <f>DX550*AU550*(DS550-DR550*(1000-AU550*DU550)/(1000-AU550*DT550))/(100*DL550)</f>
        <v>0</v>
      </c>
      <c r="AH550">
        <f>1000*DX550*AU550*(DT550-DU550)/(100*DL550*(1000-AU550*DT550))</f>
        <v>0</v>
      </c>
      <c r="AI550">
        <f>(AJ550 - AK550 - DY550*1E3/(8.314*(EA550+273.15)) * AM550/DX550 * AL550) * DX550/(100*DL550) * (1000 - DU550)/1000</f>
        <v>0</v>
      </c>
      <c r="AJ550">
        <v>894.480992097692</v>
      </c>
      <c r="AK550">
        <v>862.432478787879</v>
      </c>
      <c r="AL550">
        <v>3.500283121676</v>
      </c>
      <c r="AM550">
        <v>65.0585855689231</v>
      </c>
      <c r="AN550">
        <f>(AP550 - AO550 + DY550*1E3/(8.314*(EA550+273.15)) * AR550/DX550 * AQ550) * DX550/(100*DL550) * 1000/(1000 - AP550)</f>
        <v>0</v>
      </c>
      <c r="AO550">
        <v>24.9823334223715</v>
      </c>
      <c r="AP550">
        <v>32.1714339393939</v>
      </c>
      <c r="AQ550">
        <v>-0.016742246452007</v>
      </c>
      <c r="AR550">
        <v>110.688087326867</v>
      </c>
      <c r="AS550">
        <v>1</v>
      </c>
      <c r="AT550">
        <v>0</v>
      </c>
      <c r="AU550">
        <f>IF(AS550*$H$13&gt;=AW550,1.0,(AW550/(AW550-AS550*$H$13)))</f>
        <v>0</v>
      </c>
      <c r="AV550">
        <f>(AU550-1)*100</f>
        <v>0</v>
      </c>
      <c r="AW550">
        <f>MAX(0,($B$13+$C$13*EF550)/(1+$D$13*EF550)*DY550/(EA550+273)*$E$13)</f>
        <v>0</v>
      </c>
      <c r="AX550" t="s">
        <v>437</v>
      </c>
      <c r="AY550" t="s">
        <v>437</v>
      </c>
      <c r="AZ550">
        <v>0</v>
      </c>
      <c r="BA550">
        <v>0</v>
      </c>
      <c r="BB550">
        <f>1-AZ550/BA550</f>
        <v>0</v>
      </c>
      <c r="BC550">
        <v>0</v>
      </c>
      <c r="BD550" t="s">
        <v>437</v>
      </c>
      <c r="BE550" t="s">
        <v>437</v>
      </c>
      <c r="BF550">
        <v>0</v>
      </c>
      <c r="BG550">
        <v>0</v>
      </c>
      <c r="BH550">
        <f>1-BF550/BG550</f>
        <v>0</v>
      </c>
      <c r="BI550">
        <v>0.5</v>
      </c>
      <c r="BJ550">
        <f>DI550</f>
        <v>0</v>
      </c>
      <c r="BK550">
        <f>L550</f>
        <v>0</v>
      </c>
      <c r="BL550">
        <f>BH550*BI550*BJ550</f>
        <v>0</v>
      </c>
      <c r="BM550">
        <f>(BK550-BC550)/BJ550</f>
        <v>0</v>
      </c>
      <c r="BN550">
        <f>(BA550-BG550)/BG550</f>
        <v>0</v>
      </c>
      <c r="BO550">
        <f>AZ550/(BB550+AZ550/BG550)</f>
        <v>0</v>
      </c>
      <c r="BP550" t="s">
        <v>437</v>
      </c>
      <c r="BQ550">
        <v>0</v>
      </c>
      <c r="BR550">
        <f>IF(BQ550&lt;&gt;0, BQ550, BO550)</f>
        <v>0</v>
      </c>
      <c r="BS550">
        <f>1-BR550/BG550</f>
        <v>0</v>
      </c>
      <c r="BT550">
        <f>(BG550-BF550)/(BG550-BR550)</f>
        <v>0</v>
      </c>
      <c r="BU550">
        <f>(BA550-BG550)/(BA550-BR550)</f>
        <v>0</v>
      </c>
      <c r="BV550">
        <f>(BG550-BF550)/(BG550-AZ550)</f>
        <v>0</v>
      </c>
      <c r="BW550">
        <f>(BA550-BG550)/(BA550-AZ550)</f>
        <v>0</v>
      </c>
      <c r="BX550">
        <f>(BT550*BR550/BF550)</f>
        <v>0</v>
      </c>
      <c r="BY550">
        <f>(1-BX550)</f>
        <v>0</v>
      </c>
      <c r="DH550">
        <f>$B$11*EG550+$C$11*EH550+$F$11*ES550*(1-EV550)</f>
        <v>0</v>
      </c>
      <c r="DI550">
        <f>DH550*DJ550</f>
        <v>0</v>
      </c>
      <c r="DJ550">
        <f>($B$11*$D$9+$C$11*$D$9+$F$11*((FF550+EX550)/MAX(FF550+EX550+FG550, 0.1)*$I$9+FG550/MAX(FF550+EX550+FG550, 0.1)*$J$9))/($B$11+$C$11+$F$11)</f>
        <v>0</v>
      </c>
      <c r="DK550">
        <f>($B$11*$K$9+$C$11*$K$9+$F$11*((FF550+EX550)/MAX(FF550+EX550+FG550, 0.1)*$P$9+FG550/MAX(FF550+EX550+FG550, 0.1)*$Q$9))/($B$11+$C$11+$F$11)</f>
        <v>0</v>
      </c>
      <c r="DL550">
        <v>6</v>
      </c>
      <c r="DM550">
        <v>0.5</v>
      </c>
      <c r="DN550" t="s">
        <v>438</v>
      </c>
      <c r="DO550">
        <v>2</v>
      </c>
      <c r="DP550" t="b">
        <v>1</v>
      </c>
      <c r="DQ550">
        <v>1761416053.94615</v>
      </c>
      <c r="DR550">
        <v>810.760923076923</v>
      </c>
      <c r="DS550">
        <v>855.797923076923</v>
      </c>
      <c r="DT550">
        <v>32.2950461538462</v>
      </c>
      <c r="DU550">
        <v>24.9862307692308</v>
      </c>
      <c r="DV550">
        <v>809.663461538462</v>
      </c>
      <c r="DW550">
        <v>31.9798461538462</v>
      </c>
      <c r="DX550">
        <v>499.796923076923</v>
      </c>
      <c r="DY550">
        <v>90.2754692307692</v>
      </c>
      <c r="DZ550">
        <v>0.0387420076923077</v>
      </c>
      <c r="EA550">
        <v>42.6510615384615</v>
      </c>
      <c r="EB550">
        <v>42.0003538461538</v>
      </c>
      <c r="EC550">
        <v>999.9</v>
      </c>
      <c r="ED550">
        <v>0</v>
      </c>
      <c r="EE550">
        <v>0</v>
      </c>
      <c r="EF550">
        <v>10005.1892307692</v>
      </c>
      <c r="EG550">
        <v>0</v>
      </c>
      <c r="EH550">
        <v>1198.76923076923</v>
      </c>
      <c r="EI550">
        <v>-45.0368846153846</v>
      </c>
      <c r="EJ550">
        <v>837.817</v>
      </c>
      <c r="EK550">
        <v>877.729076923077</v>
      </c>
      <c r="EL550">
        <v>7.30880230769231</v>
      </c>
      <c r="EM550">
        <v>855.797923076923</v>
      </c>
      <c r="EN550">
        <v>24.9862307692308</v>
      </c>
      <c r="EO550">
        <v>2.91544923076923</v>
      </c>
      <c r="EP550">
        <v>2.25564307692308</v>
      </c>
      <c r="EQ550">
        <v>23.5526923076923</v>
      </c>
      <c r="ER550">
        <v>19.3630846153846</v>
      </c>
      <c r="ES550">
        <v>1199.97</v>
      </c>
      <c r="ET550">
        <v>0.966992923076923</v>
      </c>
      <c r="EU550">
        <v>0.0330069846153846</v>
      </c>
      <c r="EV550">
        <v>0</v>
      </c>
      <c r="EW550">
        <v>1337.86538461538</v>
      </c>
      <c r="EX550">
        <v>5.00059</v>
      </c>
      <c r="EY550">
        <v>16833.3923076923</v>
      </c>
      <c r="EZ550">
        <v>10358.4461538462</v>
      </c>
      <c r="FA550">
        <v>55.9564615384615</v>
      </c>
      <c r="FB550">
        <v>57.6055384615385</v>
      </c>
      <c r="FC550">
        <v>56.0719230769231</v>
      </c>
      <c r="FD550">
        <v>57.3219230769231</v>
      </c>
      <c r="FE550">
        <v>57.1536153846154</v>
      </c>
      <c r="FF550">
        <v>1155.53</v>
      </c>
      <c r="FG550">
        <v>39.44</v>
      </c>
      <c r="FH550">
        <v>0</v>
      </c>
      <c r="FI550">
        <v>1761416022.1</v>
      </c>
      <c r="FJ550">
        <v>0</v>
      </c>
      <c r="FK550">
        <v>1337.88307692308</v>
      </c>
      <c r="FL550">
        <v>4.60376067987962</v>
      </c>
      <c r="FM550">
        <v>89.6376068569496</v>
      </c>
      <c r="FN550">
        <v>16834.3807692308</v>
      </c>
      <c r="FO550">
        <v>15</v>
      </c>
      <c r="FP550">
        <v>0</v>
      </c>
      <c r="FQ550" t="s">
        <v>439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-44.660875</v>
      </c>
      <c r="GD550">
        <v>-7.48163458646616</v>
      </c>
      <c r="GE550">
        <v>1.12020911078021</v>
      </c>
      <c r="GF550">
        <v>0</v>
      </c>
      <c r="GG550">
        <v>1337.63588235294</v>
      </c>
      <c r="GH550">
        <v>5.24644766647764</v>
      </c>
      <c r="GI550">
        <v>0.563263169330177</v>
      </c>
      <c r="GJ550">
        <v>-1</v>
      </c>
      <c r="GK550">
        <v>7.3489715</v>
      </c>
      <c r="GL550">
        <v>-1.03090962406016</v>
      </c>
      <c r="GM550">
        <v>0.0990958337305359</v>
      </c>
      <c r="GN550">
        <v>0</v>
      </c>
      <c r="GO550">
        <v>0</v>
      </c>
      <c r="GP550">
        <v>2</v>
      </c>
      <c r="GQ550" t="s">
        <v>473</v>
      </c>
      <c r="GR550">
        <v>3.12842</v>
      </c>
      <c r="GS550">
        <v>2.71628</v>
      </c>
      <c r="GT550">
        <v>0.141303</v>
      </c>
      <c r="GU550">
        <v>0.146507</v>
      </c>
      <c r="GV550">
        <v>0.122009</v>
      </c>
      <c r="GW550">
        <v>0.102244</v>
      </c>
      <c r="GX550">
        <v>31240.8</v>
      </c>
      <c r="GY550">
        <v>32930.3</v>
      </c>
      <c r="GZ550">
        <v>33016.1</v>
      </c>
      <c r="HA550">
        <v>35035.5</v>
      </c>
      <c r="HB550">
        <v>41280.4</v>
      </c>
      <c r="HC550">
        <v>45311.2</v>
      </c>
      <c r="HD550">
        <v>51781.3</v>
      </c>
      <c r="HE550">
        <v>56139.3</v>
      </c>
      <c r="HF550">
        <v>1.74245</v>
      </c>
      <c r="HG550">
        <v>1.6026</v>
      </c>
      <c r="HH550">
        <v>-0.0536591</v>
      </c>
      <c r="HI550">
        <v>0</v>
      </c>
      <c r="HJ550">
        <v>42.8307</v>
      </c>
      <c r="HK550">
        <v>999.9</v>
      </c>
      <c r="HL550">
        <v>55.506</v>
      </c>
      <c r="HM550">
        <v>29.97</v>
      </c>
      <c r="HN550">
        <v>26.1498</v>
      </c>
      <c r="HO550">
        <v>60.4752</v>
      </c>
      <c r="HP550">
        <v>42.2196</v>
      </c>
      <c r="HQ550">
        <v>1</v>
      </c>
      <c r="HR550">
        <v>1.70351</v>
      </c>
      <c r="HS550">
        <v>-3.65029</v>
      </c>
      <c r="HT550">
        <v>20.0394</v>
      </c>
      <c r="HU550">
        <v>5.19078</v>
      </c>
      <c r="HV550">
        <v>12.0146</v>
      </c>
      <c r="HW550">
        <v>4.971</v>
      </c>
      <c r="HX550">
        <v>3.295</v>
      </c>
      <c r="HY550">
        <v>9999</v>
      </c>
      <c r="HZ550">
        <v>9999</v>
      </c>
      <c r="IA550">
        <v>999.9</v>
      </c>
      <c r="IB550">
        <v>9999</v>
      </c>
      <c r="IC550">
        <v>1.86325</v>
      </c>
      <c r="ID550">
        <v>1.8681</v>
      </c>
      <c r="IE550">
        <v>1.86783</v>
      </c>
      <c r="IF550">
        <v>1.86905</v>
      </c>
      <c r="IG550">
        <v>1.86981</v>
      </c>
      <c r="IH550">
        <v>1.86587</v>
      </c>
      <c r="II550">
        <v>1.86694</v>
      </c>
      <c r="IJ550">
        <v>1.86842</v>
      </c>
      <c r="IK550">
        <v>5</v>
      </c>
      <c r="IL550">
        <v>0</v>
      </c>
      <c r="IM550">
        <v>0</v>
      </c>
      <c r="IN550">
        <v>0</v>
      </c>
      <c r="IO550" t="s">
        <v>441</v>
      </c>
      <c r="IP550" t="s">
        <v>442</v>
      </c>
      <c r="IQ550" t="s">
        <v>443</v>
      </c>
      <c r="IR550" t="s">
        <v>443</v>
      </c>
      <c r="IS550" t="s">
        <v>443</v>
      </c>
      <c r="IT550" t="s">
        <v>443</v>
      </c>
      <c r="IU550">
        <v>0</v>
      </c>
      <c r="IV550">
        <v>100</v>
      </c>
      <c r="IW550">
        <v>100</v>
      </c>
      <c r="IX550">
        <v>1.097</v>
      </c>
      <c r="IY550">
        <v>0.3152</v>
      </c>
      <c r="IZ550">
        <v>1.09748391826392</v>
      </c>
      <c r="JA550">
        <v>0</v>
      </c>
      <c r="JB550">
        <v>0</v>
      </c>
      <c r="JC550">
        <v>0</v>
      </c>
      <c r="JD550">
        <v>0.315191680746845</v>
      </c>
      <c r="JE550">
        <v>0</v>
      </c>
      <c r="JF550">
        <v>0</v>
      </c>
      <c r="JG550">
        <v>0</v>
      </c>
      <c r="JH550">
        <v>5</v>
      </c>
      <c r="JI550">
        <v>2273</v>
      </c>
      <c r="JJ550">
        <v>0</v>
      </c>
      <c r="JK550">
        <v>25</v>
      </c>
      <c r="JL550">
        <v>29356934.4</v>
      </c>
      <c r="JM550">
        <v>29356934.4</v>
      </c>
      <c r="JN550">
        <v>1.86646</v>
      </c>
      <c r="JO550">
        <v>2.61597</v>
      </c>
      <c r="JP550">
        <v>1.54785</v>
      </c>
      <c r="JQ550">
        <v>2.31567</v>
      </c>
      <c r="JR550">
        <v>1.64673</v>
      </c>
      <c r="JS550">
        <v>2.37305</v>
      </c>
      <c r="JT550">
        <v>33.8509</v>
      </c>
      <c r="JU550">
        <v>24.1838</v>
      </c>
      <c r="JV550">
        <v>18</v>
      </c>
      <c r="JW550">
        <v>493.118</v>
      </c>
      <c r="JX550">
        <v>394.44</v>
      </c>
      <c r="JY550">
        <v>35.4754</v>
      </c>
      <c r="JZ550">
        <v>46.7256</v>
      </c>
      <c r="KA550">
        <v>29.9992</v>
      </c>
      <c r="KB550">
        <v>46.0357</v>
      </c>
      <c r="KC550">
        <v>45.8958</v>
      </c>
      <c r="KD550">
        <v>37.5138</v>
      </c>
      <c r="KE550">
        <v>0</v>
      </c>
      <c r="KF550">
        <v>100</v>
      </c>
      <c r="KG550">
        <v>37.2761</v>
      </c>
      <c r="KH550">
        <v>910.361</v>
      </c>
      <c r="KI550">
        <v>34.6858</v>
      </c>
      <c r="KJ550">
        <v>93.9312</v>
      </c>
      <c r="KK550">
        <v>90.8677</v>
      </c>
    </row>
    <row r="551" spans="1:297">
      <c r="A551">
        <v>535</v>
      </c>
      <c r="B551">
        <v>1761416067.1</v>
      </c>
      <c r="C551">
        <v>7886.09999990463</v>
      </c>
      <c r="D551" t="s">
        <v>1517</v>
      </c>
      <c r="E551" t="s">
        <v>1518</v>
      </c>
      <c r="F551">
        <v>5</v>
      </c>
      <c r="G551" t="s">
        <v>1410</v>
      </c>
      <c r="H551" t="s">
        <v>436</v>
      </c>
      <c r="I551">
        <v>1761416058.94615</v>
      </c>
      <c r="J551">
        <f>(K551)/1000</f>
        <v>0</v>
      </c>
      <c r="K551">
        <f>IF(DP551, AN551, AH551)</f>
        <v>0</v>
      </c>
      <c r="L551">
        <f>IF(DP551, AI551, AG551)</f>
        <v>0</v>
      </c>
      <c r="M551">
        <f>DR551 - IF(AU551&gt;1, L551*DL551*100.0/(AW551), 0)</f>
        <v>0</v>
      </c>
      <c r="N551">
        <f>((T551-J551/2)*M551-L551)/(T551+J551/2)</f>
        <v>0</v>
      </c>
      <c r="O551">
        <f>N551*(DY551+DZ551)/1000.0</f>
        <v>0</v>
      </c>
      <c r="P551">
        <f>(DR551 - IF(AU551&gt;1, L551*DL551*100.0/(AW551), 0))*(DY551+DZ551)/1000.0</f>
        <v>0</v>
      </c>
      <c r="Q551">
        <f>2.0/((1/S551-1/R551)+SIGN(S551)*SQRT((1/S551-1/R551)*(1/S551-1/R551) + 4*DM551/((DM551+1)*(DM551+1))*(2*1/S551*1/R551-1/R551*1/R551)))</f>
        <v>0</v>
      </c>
      <c r="R551">
        <f>IF(LEFT(DN551,1)&lt;&gt;"0",IF(LEFT(DN551,1)="1",3.0,DO551),$D$5+$E$5*(EF551*DY551/($K$5*1000))+$F$5*(EF551*DY551/($K$5*1000))*MAX(MIN(DL551,$J$5),$I$5)*MAX(MIN(DL551,$J$5),$I$5)+$G$5*MAX(MIN(DL551,$J$5),$I$5)*(EF551*DY551/($K$5*1000))+$H$5*(EF551*DY551/($K$5*1000))*(EF551*DY551/($K$5*1000)))</f>
        <v>0</v>
      </c>
      <c r="S551">
        <f>J551*(1000-(1000*0.61365*exp(17.502*W551/(240.97+W551))/(DY551+DZ551)+DT551)/2)/(1000*0.61365*exp(17.502*W551/(240.97+W551))/(DY551+DZ551)-DT551)</f>
        <v>0</v>
      </c>
      <c r="T551">
        <f>1/((DM551+1)/(Q551/1.6)+1/(R551/1.37)) + DM551/((DM551+1)/(Q551/1.6) + DM551/(R551/1.37))</f>
        <v>0</v>
      </c>
      <c r="U551">
        <f>(DH551*DK551)</f>
        <v>0</v>
      </c>
      <c r="V551">
        <f>(EA551+(U551+2*0.95*5.67E-8*(((EA551+$B$7)+273)^4-(EA551+273)^4)-44100*J551)/(1.84*29.3*R551+8*0.95*5.67E-8*(EA551+273)^3))</f>
        <v>0</v>
      </c>
      <c r="W551">
        <f>($C$7*EB551+$D$7*EC551+$E$7*V551)</f>
        <v>0</v>
      </c>
      <c r="X551">
        <f>0.61365*exp(17.502*W551/(240.97+W551))</f>
        <v>0</v>
      </c>
      <c r="Y551">
        <f>(Z551/AA551*100)</f>
        <v>0</v>
      </c>
      <c r="Z551">
        <f>DT551*(DY551+DZ551)/1000</f>
        <v>0</v>
      </c>
      <c r="AA551">
        <f>0.61365*exp(17.502*EA551/(240.97+EA551))</f>
        <v>0</v>
      </c>
      <c r="AB551">
        <f>(X551-DT551*(DY551+DZ551)/1000)</f>
        <v>0</v>
      </c>
      <c r="AC551">
        <f>(-J551*44100)</f>
        <v>0</v>
      </c>
      <c r="AD551">
        <f>2*29.3*R551*0.92*(EA551-W551)</f>
        <v>0</v>
      </c>
      <c r="AE551">
        <f>2*0.95*5.67E-8*(((EA551+$B$7)+273)^4-(W551+273)^4)</f>
        <v>0</v>
      </c>
      <c r="AF551">
        <f>U551+AE551+AC551+AD551</f>
        <v>0</v>
      </c>
      <c r="AG551">
        <f>DX551*AU551*(DS551-DR551*(1000-AU551*DU551)/(1000-AU551*DT551))/(100*DL551)</f>
        <v>0</v>
      </c>
      <c r="AH551">
        <f>1000*DX551*AU551*(DT551-DU551)/(100*DL551*(1000-AU551*DT551))</f>
        <v>0</v>
      </c>
      <c r="AI551">
        <f>(AJ551 - AK551 - DY551*1E3/(8.314*(EA551+273.15)) * AM551/DX551 * AL551) * DX551/(100*DL551) * (1000 - DU551)/1000</f>
        <v>0</v>
      </c>
      <c r="AJ551">
        <v>911.214225411236</v>
      </c>
      <c r="AK551">
        <v>879.233478787878</v>
      </c>
      <c r="AL551">
        <v>3.33736366518526</v>
      </c>
      <c r="AM551">
        <v>65.0585855689231</v>
      </c>
      <c r="AN551">
        <f>(AP551 - AO551 + DY551*1E3/(8.314*(EA551+273.15)) * AR551/DX551 * AQ551) * DX551/(100*DL551) * 1000/(1000 - AP551)</f>
        <v>0</v>
      </c>
      <c r="AO551">
        <v>24.9788417338164</v>
      </c>
      <c r="AP551">
        <v>32.1678721212121</v>
      </c>
      <c r="AQ551">
        <v>0.00571454132705438</v>
      </c>
      <c r="AR551">
        <v>110.688087326867</v>
      </c>
      <c r="AS551">
        <v>1</v>
      </c>
      <c r="AT551">
        <v>0</v>
      </c>
      <c r="AU551">
        <f>IF(AS551*$H$13&gt;=AW551,1.0,(AW551/(AW551-AS551*$H$13)))</f>
        <v>0</v>
      </c>
      <c r="AV551">
        <f>(AU551-1)*100</f>
        <v>0</v>
      </c>
      <c r="AW551">
        <f>MAX(0,($B$13+$C$13*EF551)/(1+$D$13*EF551)*DY551/(EA551+273)*$E$13)</f>
        <v>0</v>
      </c>
      <c r="AX551" t="s">
        <v>437</v>
      </c>
      <c r="AY551" t="s">
        <v>437</v>
      </c>
      <c r="AZ551">
        <v>0</v>
      </c>
      <c r="BA551">
        <v>0</v>
      </c>
      <c r="BB551">
        <f>1-AZ551/BA551</f>
        <v>0</v>
      </c>
      <c r="BC551">
        <v>0</v>
      </c>
      <c r="BD551" t="s">
        <v>437</v>
      </c>
      <c r="BE551" t="s">
        <v>437</v>
      </c>
      <c r="BF551">
        <v>0</v>
      </c>
      <c r="BG551">
        <v>0</v>
      </c>
      <c r="BH551">
        <f>1-BF551/BG551</f>
        <v>0</v>
      </c>
      <c r="BI551">
        <v>0.5</v>
      </c>
      <c r="BJ551">
        <f>DI551</f>
        <v>0</v>
      </c>
      <c r="BK551">
        <f>L551</f>
        <v>0</v>
      </c>
      <c r="BL551">
        <f>BH551*BI551*BJ551</f>
        <v>0</v>
      </c>
      <c r="BM551">
        <f>(BK551-BC551)/BJ551</f>
        <v>0</v>
      </c>
      <c r="BN551">
        <f>(BA551-BG551)/BG551</f>
        <v>0</v>
      </c>
      <c r="BO551">
        <f>AZ551/(BB551+AZ551/BG551)</f>
        <v>0</v>
      </c>
      <c r="BP551" t="s">
        <v>437</v>
      </c>
      <c r="BQ551">
        <v>0</v>
      </c>
      <c r="BR551">
        <f>IF(BQ551&lt;&gt;0, BQ551, BO551)</f>
        <v>0</v>
      </c>
      <c r="BS551">
        <f>1-BR551/BG551</f>
        <v>0</v>
      </c>
      <c r="BT551">
        <f>(BG551-BF551)/(BG551-BR551)</f>
        <v>0</v>
      </c>
      <c r="BU551">
        <f>(BA551-BG551)/(BA551-BR551)</f>
        <v>0</v>
      </c>
      <c r="BV551">
        <f>(BG551-BF551)/(BG551-AZ551)</f>
        <v>0</v>
      </c>
      <c r="BW551">
        <f>(BA551-BG551)/(BA551-AZ551)</f>
        <v>0</v>
      </c>
      <c r="BX551">
        <f>(BT551*BR551/BF551)</f>
        <v>0</v>
      </c>
      <c r="BY551">
        <f>(1-BX551)</f>
        <v>0</v>
      </c>
      <c r="DH551">
        <f>$B$11*EG551+$C$11*EH551+$F$11*ES551*(1-EV551)</f>
        <v>0</v>
      </c>
      <c r="DI551">
        <f>DH551*DJ551</f>
        <v>0</v>
      </c>
      <c r="DJ551">
        <f>($B$11*$D$9+$C$11*$D$9+$F$11*((FF551+EX551)/MAX(FF551+EX551+FG551, 0.1)*$I$9+FG551/MAX(FF551+EX551+FG551, 0.1)*$J$9))/($B$11+$C$11+$F$11)</f>
        <v>0</v>
      </c>
      <c r="DK551">
        <f>($B$11*$K$9+$C$11*$K$9+$F$11*((FF551+EX551)/MAX(FF551+EX551+FG551, 0.1)*$P$9+FG551/MAX(FF551+EX551+FG551, 0.1)*$Q$9))/($B$11+$C$11+$F$11)</f>
        <v>0</v>
      </c>
      <c r="DL551">
        <v>6</v>
      </c>
      <c r="DM551">
        <v>0.5</v>
      </c>
      <c r="DN551" t="s">
        <v>438</v>
      </c>
      <c r="DO551">
        <v>2</v>
      </c>
      <c r="DP551" t="b">
        <v>1</v>
      </c>
      <c r="DQ551">
        <v>1761416058.94615</v>
      </c>
      <c r="DR551">
        <v>827.425461538461</v>
      </c>
      <c r="DS551">
        <v>872.428923076923</v>
      </c>
      <c r="DT551">
        <v>32.2232307692308</v>
      </c>
      <c r="DU551">
        <v>24.9834461538462</v>
      </c>
      <c r="DV551">
        <v>826.328076923077</v>
      </c>
      <c r="DW551">
        <v>31.9080307692308</v>
      </c>
      <c r="DX551">
        <v>499.940615384615</v>
      </c>
      <c r="DY551">
        <v>90.2761461538462</v>
      </c>
      <c r="DZ551">
        <v>0.0385905153846154</v>
      </c>
      <c r="EA551">
        <v>42.6322769230769</v>
      </c>
      <c r="EB551">
        <v>41.9775923076923</v>
      </c>
      <c r="EC551">
        <v>999.9</v>
      </c>
      <c r="ED551">
        <v>0</v>
      </c>
      <c r="EE551">
        <v>0</v>
      </c>
      <c r="EF551">
        <v>10003.6553846154</v>
      </c>
      <c r="EG551">
        <v>0</v>
      </c>
      <c r="EH551">
        <v>1198.60384615385</v>
      </c>
      <c r="EI551">
        <v>-45.0033769230769</v>
      </c>
      <c r="EJ551">
        <v>854.974692307692</v>
      </c>
      <c r="EK551">
        <v>894.783692307692</v>
      </c>
      <c r="EL551">
        <v>7.23977384615385</v>
      </c>
      <c r="EM551">
        <v>872.428923076923</v>
      </c>
      <c r="EN551">
        <v>24.9834461538462</v>
      </c>
      <c r="EO551">
        <v>2.90898846153846</v>
      </c>
      <c r="EP551">
        <v>2.25540769230769</v>
      </c>
      <c r="EQ551">
        <v>23.5159</v>
      </c>
      <c r="ER551">
        <v>19.3614076923077</v>
      </c>
      <c r="ES551">
        <v>1199.97538461538</v>
      </c>
      <c r="ET551">
        <v>0.966993615384616</v>
      </c>
      <c r="EU551">
        <v>0.0330063230769231</v>
      </c>
      <c r="EV551">
        <v>0</v>
      </c>
      <c r="EW551">
        <v>1338.23076923077</v>
      </c>
      <c r="EX551">
        <v>5.00059</v>
      </c>
      <c r="EY551">
        <v>16840.6692307692</v>
      </c>
      <c r="EZ551">
        <v>10358.4846153846</v>
      </c>
      <c r="FA551">
        <v>55.9901538461539</v>
      </c>
      <c r="FB551">
        <v>57.644</v>
      </c>
      <c r="FC551">
        <v>56.1103846153846</v>
      </c>
      <c r="FD551">
        <v>57.3699230769231</v>
      </c>
      <c r="FE551">
        <v>57.1872307692308</v>
      </c>
      <c r="FF551">
        <v>1155.53538461538</v>
      </c>
      <c r="FG551">
        <v>39.44</v>
      </c>
      <c r="FH551">
        <v>0</v>
      </c>
      <c r="FI551">
        <v>1761416027.5</v>
      </c>
      <c r="FJ551">
        <v>0</v>
      </c>
      <c r="FK551">
        <v>1338.2712</v>
      </c>
      <c r="FL551">
        <v>2.68307691768235</v>
      </c>
      <c r="FM551">
        <v>76.6384614197289</v>
      </c>
      <c r="FN551">
        <v>16842.4</v>
      </c>
      <c r="FO551">
        <v>15</v>
      </c>
      <c r="FP551">
        <v>0</v>
      </c>
      <c r="FQ551" t="s">
        <v>439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-45.1122666666667</v>
      </c>
      <c r="GD551">
        <v>-1.68064675324676</v>
      </c>
      <c r="GE551">
        <v>0.741528670950267</v>
      </c>
      <c r="GF551">
        <v>0</v>
      </c>
      <c r="GG551">
        <v>1337.96205882353</v>
      </c>
      <c r="GH551">
        <v>3.89503437353634</v>
      </c>
      <c r="GI551">
        <v>0.441340067706661</v>
      </c>
      <c r="GJ551">
        <v>-1</v>
      </c>
      <c r="GK551">
        <v>7.28278761904762</v>
      </c>
      <c r="GL551">
        <v>-0.867754285714287</v>
      </c>
      <c r="GM551">
        <v>0.0893932693165038</v>
      </c>
      <c r="GN551">
        <v>0</v>
      </c>
      <c r="GO551">
        <v>0</v>
      </c>
      <c r="GP551">
        <v>2</v>
      </c>
      <c r="GQ551" t="s">
        <v>473</v>
      </c>
      <c r="GR551">
        <v>3.12861</v>
      </c>
      <c r="GS551">
        <v>2.71625</v>
      </c>
      <c r="GT551">
        <v>0.143134</v>
      </c>
      <c r="GU551">
        <v>0.148449</v>
      </c>
      <c r="GV551">
        <v>0.12202</v>
      </c>
      <c r="GW551">
        <v>0.102232</v>
      </c>
      <c r="GX551">
        <v>31172.6</v>
      </c>
      <c r="GY551">
        <v>32852.7</v>
      </c>
      <c r="GZ551">
        <v>33014.9</v>
      </c>
      <c r="HA551">
        <v>35033.2</v>
      </c>
      <c r="HB551">
        <v>41279.2</v>
      </c>
      <c r="HC551">
        <v>45309.1</v>
      </c>
      <c r="HD551">
        <v>51779.9</v>
      </c>
      <c r="HE551">
        <v>56135.6</v>
      </c>
      <c r="HF551">
        <v>1.74258</v>
      </c>
      <c r="HG551">
        <v>1.60195</v>
      </c>
      <c r="HH551">
        <v>-0.0559725</v>
      </c>
      <c r="HI551">
        <v>0</v>
      </c>
      <c r="HJ551">
        <v>42.8271</v>
      </c>
      <c r="HK551">
        <v>999.9</v>
      </c>
      <c r="HL551">
        <v>55.506</v>
      </c>
      <c r="HM551">
        <v>29.97</v>
      </c>
      <c r="HN551">
        <v>26.1509</v>
      </c>
      <c r="HO551">
        <v>60.1252</v>
      </c>
      <c r="HP551">
        <v>42.3838</v>
      </c>
      <c r="HQ551">
        <v>1</v>
      </c>
      <c r="HR551">
        <v>1.68497</v>
      </c>
      <c r="HS551">
        <v>0.628908</v>
      </c>
      <c r="HT551">
        <v>20.1232</v>
      </c>
      <c r="HU551">
        <v>5.18884</v>
      </c>
      <c r="HV551">
        <v>12.0101</v>
      </c>
      <c r="HW551">
        <v>4.9709</v>
      </c>
      <c r="HX551">
        <v>3.29497</v>
      </c>
      <c r="HY551">
        <v>9999</v>
      </c>
      <c r="HZ551">
        <v>9999</v>
      </c>
      <c r="IA551">
        <v>999.9</v>
      </c>
      <c r="IB551">
        <v>9999</v>
      </c>
      <c r="IC551">
        <v>1.86324</v>
      </c>
      <c r="ID551">
        <v>1.86811</v>
      </c>
      <c r="IE551">
        <v>1.86783</v>
      </c>
      <c r="IF551">
        <v>1.86905</v>
      </c>
      <c r="IG551">
        <v>1.86982</v>
      </c>
      <c r="IH551">
        <v>1.86587</v>
      </c>
      <c r="II551">
        <v>1.86697</v>
      </c>
      <c r="IJ551">
        <v>1.86843</v>
      </c>
      <c r="IK551">
        <v>5</v>
      </c>
      <c r="IL551">
        <v>0</v>
      </c>
      <c r="IM551">
        <v>0</v>
      </c>
      <c r="IN551">
        <v>0</v>
      </c>
      <c r="IO551" t="s">
        <v>441</v>
      </c>
      <c r="IP551" t="s">
        <v>442</v>
      </c>
      <c r="IQ551" t="s">
        <v>443</v>
      </c>
      <c r="IR551" t="s">
        <v>443</v>
      </c>
      <c r="IS551" t="s">
        <v>443</v>
      </c>
      <c r="IT551" t="s">
        <v>443</v>
      </c>
      <c r="IU551">
        <v>0</v>
      </c>
      <c r="IV551">
        <v>100</v>
      </c>
      <c r="IW551">
        <v>100</v>
      </c>
      <c r="IX551">
        <v>1.098</v>
      </c>
      <c r="IY551">
        <v>0.3152</v>
      </c>
      <c r="IZ551">
        <v>1.09748391826392</v>
      </c>
      <c r="JA551">
        <v>0</v>
      </c>
      <c r="JB551">
        <v>0</v>
      </c>
      <c r="JC551">
        <v>0</v>
      </c>
      <c r="JD551">
        <v>0.315191680746845</v>
      </c>
      <c r="JE551">
        <v>0</v>
      </c>
      <c r="JF551">
        <v>0</v>
      </c>
      <c r="JG551">
        <v>0</v>
      </c>
      <c r="JH551">
        <v>5</v>
      </c>
      <c r="JI551">
        <v>2273</v>
      </c>
      <c r="JJ551">
        <v>0</v>
      </c>
      <c r="JK551">
        <v>25</v>
      </c>
      <c r="JL551">
        <v>29356934.5</v>
      </c>
      <c r="JM551">
        <v>29356934.5</v>
      </c>
      <c r="JN551">
        <v>1.89941</v>
      </c>
      <c r="JO551">
        <v>2.62817</v>
      </c>
      <c r="JP551">
        <v>1.54785</v>
      </c>
      <c r="JQ551">
        <v>2.31689</v>
      </c>
      <c r="JR551">
        <v>1.64673</v>
      </c>
      <c r="JS551">
        <v>2.36938</v>
      </c>
      <c r="JT551">
        <v>33.8509</v>
      </c>
      <c r="JU551">
        <v>24.1926</v>
      </c>
      <c r="JV551">
        <v>18</v>
      </c>
      <c r="JW551">
        <v>493.433</v>
      </c>
      <c r="JX551">
        <v>394.215</v>
      </c>
      <c r="JY551">
        <v>37.3346</v>
      </c>
      <c r="JZ551">
        <v>46.7656</v>
      </c>
      <c r="KA551">
        <v>29.9889</v>
      </c>
      <c r="KB551">
        <v>46.0709</v>
      </c>
      <c r="KC551">
        <v>45.9293</v>
      </c>
      <c r="KD551">
        <v>38.0894</v>
      </c>
      <c r="KE551">
        <v>0</v>
      </c>
      <c r="KF551">
        <v>100</v>
      </c>
      <c r="KG551">
        <v>37.2921</v>
      </c>
      <c r="KH551">
        <v>924.059</v>
      </c>
      <c r="KI551">
        <v>34.6858</v>
      </c>
      <c r="KJ551">
        <v>93.9283</v>
      </c>
      <c r="KK551">
        <v>90.8616</v>
      </c>
    </row>
    <row r="552" spans="1:297">
      <c r="A552">
        <v>536</v>
      </c>
      <c r="B552">
        <v>1761416072.1</v>
      </c>
      <c r="C552">
        <v>7891.09999990463</v>
      </c>
      <c r="D552" t="s">
        <v>1519</v>
      </c>
      <c r="E552" t="s">
        <v>1520</v>
      </c>
      <c r="F552">
        <v>5</v>
      </c>
      <c r="G552" t="s">
        <v>1410</v>
      </c>
      <c r="H552" t="s">
        <v>436</v>
      </c>
      <c r="I552">
        <v>1761416063.94615</v>
      </c>
      <c r="J552">
        <f>(K552)/1000</f>
        <v>0</v>
      </c>
      <c r="K552">
        <f>IF(DP552, AN552, AH552)</f>
        <v>0</v>
      </c>
      <c r="L552">
        <f>IF(DP552, AI552, AG552)</f>
        <v>0</v>
      </c>
      <c r="M552">
        <f>DR552 - IF(AU552&gt;1, L552*DL552*100.0/(AW552), 0)</f>
        <v>0</v>
      </c>
      <c r="N552">
        <f>((T552-J552/2)*M552-L552)/(T552+J552/2)</f>
        <v>0</v>
      </c>
      <c r="O552">
        <f>N552*(DY552+DZ552)/1000.0</f>
        <v>0</v>
      </c>
      <c r="P552">
        <f>(DR552 - IF(AU552&gt;1, L552*DL552*100.0/(AW552), 0))*(DY552+DZ552)/1000.0</f>
        <v>0</v>
      </c>
      <c r="Q552">
        <f>2.0/((1/S552-1/R552)+SIGN(S552)*SQRT((1/S552-1/R552)*(1/S552-1/R552) + 4*DM552/((DM552+1)*(DM552+1))*(2*1/S552*1/R552-1/R552*1/R552)))</f>
        <v>0</v>
      </c>
      <c r="R552">
        <f>IF(LEFT(DN552,1)&lt;&gt;"0",IF(LEFT(DN552,1)="1",3.0,DO552),$D$5+$E$5*(EF552*DY552/($K$5*1000))+$F$5*(EF552*DY552/($K$5*1000))*MAX(MIN(DL552,$J$5),$I$5)*MAX(MIN(DL552,$J$5),$I$5)+$G$5*MAX(MIN(DL552,$J$5),$I$5)*(EF552*DY552/($K$5*1000))+$H$5*(EF552*DY552/($K$5*1000))*(EF552*DY552/($K$5*1000)))</f>
        <v>0</v>
      </c>
      <c r="S552">
        <f>J552*(1000-(1000*0.61365*exp(17.502*W552/(240.97+W552))/(DY552+DZ552)+DT552)/2)/(1000*0.61365*exp(17.502*W552/(240.97+W552))/(DY552+DZ552)-DT552)</f>
        <v>0</v>
      </c>
      <c r="T552">
        <f>1/((DM552+1)/(Q552/1.6)+1/(R552/1.37)) + DM552/((DM552+1)/(Q552/1.6) + DM552/(R552/1.37))</f>
        <v>0</v>
      </c>
      <c r="U552">
        <f>(DH552*DK552)</f>
        <v>0</v>
      </c>
      <c r="V552">
        <f>(EA552+(U552+2*0.95*5.67E-8*(((EA552+$B$7)+273)^4-(EA552+273)^4)-44100*J552)/(1.84*29.3*R552+8*0.95*5.67E-8*(EA552+273)^3))</f>
        <v>0</v>
      </c>
      <c r="W552">
        <f>($C$7*EB552+$D$7*EC552+$E$7*V552)</f>
        <v>0</v>
      </c>
      <c r="X552">
        <f>0.61365*exp(17.502*W552/(240.97+W552))</f>
        <v>0</v>
      </c>
      <c r="Y552">
        <f>(Z552/AA552*100)</f>
        <v>0</v>
      </c>
      <c r="Z552">
        <f>DT552*(DY552+DZ552)/1000</f>
        <v>0</v>
      </c>
      <c r="AA552">
        <f>0.61365*exp(17.502*EA552/(240.97+EA552))</f>
        <v>0</v>
      </c>
      <c r="AB552">
        <f>(X552-DT552*(DY552+DZ552)/1000)</f>
        <v>0</v>
      </c>
      <c r="AC552">
        <f>(-J552*44100)</f>
        <v>0</v>
      </c>
      <c r="AD552">
        <f>2*29.3*R552*0.92*(EA552-W552)</f>
        <v>0</v>
      </c>
      <c r="AE552">
        <f>2*0.95*5.67E-8*(((EA552+$B$7)+273)^4-(W552+273)^4)</f>
        <v>0</v>
      </c>
      <c r="AF552">
        <f>U552+AE552+AC552+AD552</f>
        <v>0</v>
      </c>
      <c r="AG552">
        <f>DX552*AU552*(DS552-DR552*(1000-AU552*DU552)/(1000-AU552*DT552))/(100*DL552)</f>
        <v>0</v>
      </c>
      <c r="AH552">
        <f>1000*DX552*AU552*(DT552-DU552)/(100*DL552*(1000-AU552*DT552))</f>
        <v>0</v>
      </c>
      <c r="AI552">
        <f>(AJ552 - AK552 - DY552*1E3/(8.314*(EA552+273.15)) * AM552/DX552 * AL552) * DX552/(100*DL552) * (1000 - DU552)/1000</f>
        <v>0</v>
      </c>
      <c r="AJ552">
        <v>929.996849772554</v>
      </c>
      <c r="AK552">
        <v>897.083387878788</v>
      </c>
      <c r="AL552">
        <v>3.6010954901969</v>
      </c>
      <c r="AM552">
        <v>65.0585855689231</v>
      </c>
      <c r="AN552">
        <f>(AP552 - AO552 + DY552*1E3/(8.314*(EA552+273.15)) * AR552/DX552 * AQ552) * DX552/(100*DL552) * 1000/(1000 - AP552)</f>
        <v>0</v>
      </c>
      <c r="AO552">
        <v>24.9783647853628</v>
      </c>
      <c r="AP552">
        <v>32.1457272727273</v>
      </c>
      <c r="AQ552">
        <v>-0.00772968043489813</v>
      </c>
      <c r="AR552">
        <v>110.688087326867</v>
      </c>
      <c r="AS552">
        <v>1</v>
      </c>
      <c r="AT552">
        <v>0</v>
      </c>
      <c r="AU552">
        <f>IF(AS552*$H$13&gt;=AW552,1.0,(AW552/(AW552-AS552*$H$13)))</f>
        <v>0</v>
      </c>
      <c r="AV552">
        <f>(AU552-1)*100</f>
        <v>0</v>
      </c>
      <c r="AW552">
        <f>MAX(0,($B$13+$C$13*EF552)/(1+$D$13*EF552)*DY552/(EA552+273)*$E$13)</f>
        <v>0</v>
      </c>
      <c r="AX552" t="s">
        <v>437</v>
      </c>
      <c r="AY552" t="s">
        <v>437</v>
      </c>
      <c r="AZ552">
        <v>0</v>
      </c>
      <c r="BA552">
        <v>0</v>
      </c>
      <c r="BB552">
        <f>1-AZ552/BA552</f>
        <v>0</v>
      </c>
      <c r="BC552">
        <v>0</v>
      </c>
      <c r="BD552" t="s">
        <v>437</v>
      </c>
      <c r="BE552" t="s">
        <v>437</v>
      </c>
      <c r="BF552">
        <v>0</v>
      </c>
      <c r="BG552">
        <v>0</v>
      </c>
      <c r="BH552">
        <f>1-BF552/BG552</f>
        <v>0</v>
      </c>
      <c r="BI552">
        <v>0.5</v>
      </c>
      <c r="BJ552">
        <f>DI552</f>
        <v>0</v>
      </c>
      <c r="BK552">
        <f>L552</f>
        <v>0</v>
      </c>
      <c r="BL552">
        <f>BH552*BI552*BJ552</f>
        <v>0</v>
      </c>
      <c r="BM552">
        <f>(BK552-BC552)/BJ552</f>
        <v>0</v>
      </c>
      <c r="BN552">
        <f>(BA552-BG552)/BG552</f>
        <v>0</v>
      </c>
      <c r="BO552">
        <f>AZ552/(BB552+AZ552/BG552)</f>
        <v>0</v>
      </c>
      <c r="BP552" t="s">
        <v>437</v>
      </c>
      <c r="BQ552">
        <v>0</v>
      </c>
      <c r="BR552">
        <f>IF(BQ552&lt;&gt;0, BQ552, BO552)</f>
        <v>0</v>
      </c>
      <c r="BS552">
        <f>1-BR552/BG552</f>
        <v>0</v>
      </c>
      <c r="BT552">
        <f>(BG552-BF552)/(BG552-BR552)</f>
        <v>0</v>
      </c>
      <c r="BU552">
        <f>(BA552-BG552)/(BA552-BR552)</f>
        <v>0</v>
      </c>
      <c r="BV552">
        <f>(BG552-BF552)/(BG552-AZ552)</f>
        <v>0</v>
      </c>
      <c r="BW552">
        <f>(BA552-BG552)/(BA552-AZ552)</f>
        <v>0</v>
      </c>
      <c r="BX552">
        <f>(BT552*BR552/BF552)</f>
        <v>0</v>
      </c>
      <c r="BY552">
        <f>(1-BX552)</f>
        <v>0</v>
      </c>
      <c r="DH552">
        <f>$B$11*EG552+$C$11*EH552+$F$11*ES552*(1-EV552)</f>
        <v>0</v>
      </c>
      <c r="DI552">
        <f>DH552*DJ552</f>
        <v>0</v>
      </c>
      <c r="DJ552">
        <f>($B$11*$D$9+$C$11*$D$9+$F$11*((FF552+EX552)/MAX(FF552+EX552+FG552, 0.1)*$I$9+FG552/MAX(FF552+EX552+FG552, 0.1)*$J$9))/($B$11+$C$11+$F$11)</f>
        <v>0</v>
      </c>
      <c r="DK552">
        <f>($B$11*$K$9+$C$11*$K$9+$F$11*((FF552+EX552)/MAX(FF552+EX552+FG552, 0.1)*$P$9+FG552/MAX(FF552+EX552+FG552, 0.1)*$Q$9))/($B$11+$C$11+$F$11)</f>
        <v>0</v>
      </c>
      <c r="DL552">
        <v>6</v>
      </c>
      <c r="DM552">
        <v>0.5</v>
      </c>
      <c r="DN552" t="s">
        <v>438</v>
      </c>
      <c r="DO552">
        <v>2</v>
      </c>
      <c r="DP552" t="b">
        <v>1</v>
      </c>
      <c r="DQ552">
        <v>1761416063.94615</v>
      </c>
      <c r="DR552">
        <v>844.037846153846</v>
      </c>
      <c r="DS552">
        <v>889.928769230769</v>
      </c>
      <c r="DT552">
        <v>32.1777769230769</v>
      </c>
      <c r="DU552">
        <v>24.9809538461538</v>
      </c>
      <c r="DV552">
        <v>842.940384615384</v>
      </c>
      <c r="DW552">
        <v>31.8625769230769</v>
      </c>
      <c r="DX552">
        <v>500.009769230769</v>
      </c>
      <c r="DY552">
        <v>90.2765692307692</v>
      </c>
      <c r="DZ552">
        <v>0.0384995153846154</v>
      </c>
      <c r="EA552">
        <v>42.6436692307692</v>
      </c>
      <c r="EB552">
        <v>41.9683615384615</v>
      </c>
      <c r="EC552">
        <v>999.9</v>
      </c>
      <c r="ED552">
        <v>0</v>
      </c>
      <c r="EE552">
        <v>0</v>
      </c>
      <c r="EF552">
        <v>9998.80230769231</v>
      </c>
      <c r="EG552">
        <v>0</v>
      </c>
      <c r="EH552">
        <v>1198.41461538462</v>
      </c>
      <c r="EI552">
        <v>-45.8909153846154</v>
      </c>
      <c r="EJ552">
        <v>872.099769230769</v>
      </c>
      <c r="EK552">
        <v>912.729615384615</v>
      </c>
      <c r="EL552">
        <v>7.19681</v>
      </c>
      <c r="EM552">
        <v>889.928769230769</v>
      </c>
      <c r="EN552">
        <v>24.9809538461538</v>
      </c>
      <c r="EO552">
        <v>2.9049</v>
      </c>
      <c r="EP552">
        <v>2.25519461538462</v>
      </c>
      <c r="EQ552">
        <v>23.4925846153846</v>
      </c>
      <c r="ER552">
        <v>19.3598846153846</v>
      </c>
      <c r="ES552">
        <v>1199.98153846154</v>
      </c>
      <c r="ET552">
        <v>0.966994307692308</v>
      </c>
      <c r="EU552">
        <v>0.0330056615384615</v>
      </c>
      <c r="EV552">
        <v>0</v>
      </c>
      <c r="EW552">
        <v>1338.37307692308</v>
      </c>
      <c r="EX552">
        <v>5.00059</v>
      </c>
      <c r="EY552">
        <v>16846.1153846154</v>
      </c>
      <c r="EZ552">
        <v>10358.5307692308</v>
      </c>
      <c r="FA552">
        <v>56.0286153846154</v>
      </c>
      <c r="FB552">
        <v>57.6824615384615</v>
      </c>
      <c r="FC552">
        <v>56.144</v>
      </c>
      <c r="FD552">
        <v>57.4083846153846</v>
      </c>
      <c r="FE552">
        <v>57.2209230769231</v>
      </c>
      <c r="FF552">
        <v>1155.54153846154</v>
      </c>
      <c r="FG552">
        <v>39.44</v>
      </c>
      <c r="FH552">
        <v>0</v>
      </c>
      <c r="FI552">
        <v>1761416032.3</v>
      </c>
      <c r="FJ552">
        <v>0</v>
      </c>
      <c r="FK552">
        <v>1338.3656</v>
      </c>
      <c r="FL552">
        <v>0.86615385185483</v>
      </c>
      <c r="FM552">
        <v>42.8769230783885</v>
      </c>
      <c r="FN552">
        <v>16846.928</v>
      </c>
      <c r="FO552">
        <v>15</v>
      </c>
      <c r="FP552">
        <v>0</v>
      </c>
      <c r="FQ552" t="s">
        <v>439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-45.56723</v>
      </c>
      <c r="GD552">
        <v>-8.76047819548872</v>
      </c>
      <c r="GE552">
        <v>1.10683719945618</v>
      </c>
      <c r="GF552">
        <v>0</v>
      </c>
      <c r="GG552">
        <v>1338.25823529412</v>
      </c>
      <c r="GH552">
        <v>1.7527883874892</v>
      </c>
      <c r="GI552">
        <v>0.301081097031376</v>
      </c>
      <c r="GJ552">
        <v>-1</v>
      </c>
      <c r="GK552">
        <v>7.2216325</v>
      </c>
      <c r="GL552">
        <v>-0.496922255639102</v>
      </c>
      <c r="GM552">
        <v>0.0532280330159776</v>
      </c>
      <c r="GN552">
        <v>0</v>
      </c>
      <c r="GO552">
        <v>0</v>
      </c>
      <c r="GP552">
        <v>2</v>
      </c>
      <c r="GQ552" t="s">
        <v>473</v>
      </c>
      <c r="GR552">
        <v>3.12854</v>
      </c>
      <c r="GS552">
        <v>2.71661</v>
      </c>
      <c r="GT552">
        <v>0.14508</v>
      </c>
      <c r="GU552">
        <v>0.150247</v>
      </c>
      <c r="GV552">
        <v>0.12192</v>
      </c>
      <c r="GW552">
        <v>0.102218</v>
      </c>
      <c r="GX552">
        <v>31101.1</v>
      </c>
      <c r="GY552">
        <v>32781.8</v>
      </c>
      <c r="GZ552">
        <v>33014.5</v>
      </c>
      <c r="HA552">
        <v>35032.1</v>
      </c>
      <c r="HB552">
        <v>41284</v>
      </c>
      <c r="HC552">
        <v>45309.3</v>
      </c>
      <c r="HD552">
        <v>51779.6</v>
      </c>
      <c r="HE552">
        <v>56134.6</v>
      </c>
      <c r="HF552">
        <v>1.7418</v>
      </c>
      <c r="HG552">
        <v>1.60185</v>
      </c>
      <c r="HH552">
        <v>-0.0511669</v>
      </c>
      <c r="HI552">
        <v>0</v>
      </c>
      <c r="HJ552">
        <v>42.8252</v>
      </c>
      <c r="HK552">
        <v>999.9</v>
      </c>
      <c r="HL552">
        <v>55.506</v>
      </c>
      <c r="HM552">
        <v>29.98</v>
      </c>
      <c r="HN552">
        <v>26.1627</v>
      </c>
      <c r="HO552">
        <v>60.4052</v>
      </c>
      <c r="HP552">
        <v>42.3718</v>
      </c>
      <c r="HQ552">
        <v>1</v>
      </c>
      <c r="HR552">
        <v>1.68486</v>
      </c>
      <c r="HS552">
        <v>2.46426</v>
      </c>
      <c r="HT552">
        <v>20.1126</v>
      </c>
      <c r="HU552">
        <v>5.18944</v>
      </c>
      <c r="HV552">
        <v>12.0102</v>
      </c>
      <c r="HW552">
        <v>4.97075</v>
      </c>
      <c r="HX552">
        <v>3.295</v>
      </c>
      <c r="HY552">
        <v>9999</v>
      </c>
      <c r="HZ552">
        <v>9999</v>
      </c>
      <c r="IA552">
        <v>999.9</v>
      </c>
      <c r="IB552">
        <v>9999</v>
      </c>
      <c r="IC552">
        <v>1.86325</v>
      </c>
      <c r="ID552">
        <v>1.86813</v>
      </c>
      <c r="IE552">
        <v>1.86785</v>
      </c>
      <c r="IF552">
        <v>1.86905</v>
      </c>
      <c r="IG552">
        <v>1.86982</v>
      </c>
      <c r="IH552">
        <v>1.86589</v>
      </c>
      <c r="II552">
        <v>1.86697</v>
      </c>
      <c r="IJ552">
        <v>1.86844</v>
      </c>
      <c r="IK552">
        <v>5</v>
      </c>
      <c r="IL552">
        <v>0</v>
      </c>
      <c r="IM552">
        <v>0</v>
      </c>
      <c r="IN552">
        <v>0</v>
      </c>
      <c r="IO552" t="s">
        <v>441</v>
      </c>
      <c r="IP552" t="s">
        <v>442</v>
      </c>
      <c r="IQ552" t="s">
        <v>443</v>
      </c>
      <c r="IR552" t="s">
        <v>443</v>
      </c>
      <c r="IS552" t="s">
        <v>443</v>
      </c>
      <c r="IT552" t="s">
        <v>443</v>
      </c>
      <c r="IU552">
        <v>0</v>
      </c>
      <c r="IV552">
        <v>100</v>
      </c>
      <c r="IW552">
        <v>100</v>
      </c>
      <c r="IX552">
        <v>1.097</v>
      </c>
      <c r="IY552">
        <v>0.3152</v>
      </c>
      <c r="IZ552">
        <v>1.09748391826392</v>
      </c>
      <c r="JA552">
        <v>0</v>
      </c>
      <c r="JB552">
        <v>0</v>
      </c>
      <c r="JC552">
        <v>0</v>
      </c>
      <c r="JD552">
        <v>0.315191680746845</v>
      </c>
      <c r="JE552">
        <v>0</v>
      </c>
      <c r="JF552">
        <v>0</v>
      </c>
      <c r="JG552">
        <v>0</v>
      </c>
      <c r="JH552">
        <v>5</v>
      </c>
      <c r="JI552">
        <v>2273</v>
      </c>
      <c r="JJ552">
        <v>0</v>
      </c>
      <c r="JK552">
        <v>25</v>
      </c>
      <c r="JL552">
        <v>29356934.5</v>
      </c>
      <c r="JM552">
        <v>29356934.5</v>
      </c>
      <c r="JN552">
        <v>1.92383</v>
      </c>
      <c r="JO552">
        <v>2.61963</v>
      </c>
      <c r="JP552">
        <v>1.54785</v>
      </c>
      <c r="JQ552">
        <v>2.31567</v>
      </c>
      <c r="JR552">
        <v>1.64673</v>
      </c>
      <c r="JS552">
        <v>2.31567</v>
      </c>
      <c r="JT552">
        <v>33.8509</v>
      </c>
      <c r="JU552">
        <v>24.1838</v>
      </c>
      <c r="JV552">
        <v>18</v>
      </c>
      <c r="JW552">
        <v>493.091</v>
      </c>
      <c r="JX552">
        <v>394.316</v>
      </c>
      <c r="JY552">
        <v>37.6242</v>
      </c>
      <c r="JZ552">
        <v>46.8029</v>
      </c>
      <c r="KA552">
        <v>29.9967</v>
      </c>
      <c r="KB552">
        <v>46.1043</v>
      </c>
      <c r="KC552">
        <v>45.9621</v>
      </c>
      <c r="KD552">
        <v>38.5604</v>
      </c>
      <c r="KE552">
        <v>0</v>
      </c>
      <c r="KF552">
        <v>100</v>
      </c>
      <c r="KG552">
        <v>37.3352</v>
      </c>
      <c r="KH552">
        <v>937.776</v>
      </c>
      <c r="KI552">
        <v>34.6858</v>
      </c>
      <c r="KJ552">
        <v>93.9276</v>
      </c>
      <c r="KK552">
        <v>90.8597</v>
      </c>
    </row>
    <row r="553" spans="1:297">
      <c r="A553">
        <v>537</v>
      </c>
      <c r="B553">
        <v>1761416077.1</v>
      </c>
      <c r="C553">
        <v>7896.09999990463</v>
      </c>
      <c r="D553" t="s">
        <v>1521</v>
      </c>
      <c r="E553" t="s">
        <v>1522</v>
      </c>
      <c r="F553">
        <v>5</v>
      </c>
      <c r="G553" t="s">
        <v>1410</v>
      </c>
      <c r="H553" t="s">
        <v>436</v>
      </c>
      <c r="I553">
        <v>1761416068.94615</v>
      </c>
      <c r="J553">
        <f>(K553)/1000</f>
        <v>0</v>
      </c>
      <c r="K553">
        <f>IF(DP553, AN553, AH553)</f>
        <v>0</v>
      </c>
      <c r="L553">
        <f>IF(DP553, AI553, AG553)</f>
        <v>0</v>
      </c>
      <c r="M553">
        <f>DR553 - IF(AU553&gt;1, L553*DL553*100.0/(AW553), 0)</f>
        <v>0</v>
      </c>
      <c r="N553">
        <f>((T553-J553/2)*M553-L553)/(T553+J553/2)</f>
        <v>0</v>
      </c>
      <c r="O553">
        <f>N553*(DY553+DZ553)/1000.0</f>
        <v>0</v>
      </c>
      <c r="P553">
        <f>(DR553 - IF(AU553&gt;1, L553*DL553*100.0/(AW553), 0))*(DY553+DZ553)/1000.0</f>
        <v>0</v>
      </c>
      <c r="Q553">
        <f>2.0/((1/S553-1/R553)+SIGN(S553)*SQRT((1/S553-1/R553)*(1/S553-1/R553) + 4*DM553/((DM553+1)*(DM553+1))*(2*1/S553*1/R553-1/R553*1/R553)))</f>
        <v>0</v>
      </c>
      <c r="R553">
        <f>IF(LEFT(DN553,1)&lt;&gt;"0",IF(LEFT(DN553,1)="1",3.0,DO553),$D$5+$E$5*(EF553*DY553/($K$5*1000))+$F$5*(EF553*DY553/($K$5*1000))*MAX(MIN(DL553,$J$5),$I$5)*MAX(MIN(DL553,$J$5),$I$5)+$G$5*MAX(MIN(DL553,$J$5),$I$5)*(EF553*DY553/($K$5*1000))+$H$5*(EF553*DY553/($K$5*1000))*(EF553*DY553/($K$5*1000)))</f>
        <v>0</v>
      </c>
      <c r="S553">
        <f>J553*(1000-(1000*0.61365*exp(17.502*W553/(240.97+W553))/(DY553+DZ553)+DT553)/2)/(1000*0.61365*exp(17.502*W553/(240.97+W553))/(DY553+DZ553)-DT553)</f>
        <v>0</v>
      </c>
      <c r="T553">
        <f>1/((DM553+1)/(Q553/1.6)+1/(R553/1.37)) + DM553/((DM553+1)/(Q553/1.6) + DM553/(R553/1.37))</f>
        <v>0</v>
      </c>
      <c r="U553">
        <f>(DH553*DK553)</f>
        <v>0</v>
      </c>
      <c r="V553">
        <f>(EA553+(U553+2*0.95*5.67E-8*(((EA553+$B$7)+273)^4-(EA553+273)^4)-44100*J553)/(1.84*29.3*R553+8*0.95*5.67E-8*(EA553+273)^3))</f>
        <v>0</v>
      </c>
      <c r="W553">
        <f>($C$7*EB553+$D$7*EC553+$E$7*V553)</f>
        <v>0</v>
      </c>
      <c r="X553">
        <f>0.61365*exp(17.502*W553/(240.97+W553))</f>
        <v>0</v>
      </c>
      <c r="Y553">
        <f>(Z553/AA553*100)</f>
        <v>0</v>
      </c>
      <c r="Z553">
        <f>DT553*(DY553+DZ553)/1000</f>
        <v>0</v>
      </c>
      <c r="AA553">
        <f>0.61365*exp(17.502*EA553/(240.97+EA553))</f>
        <v>0</v>
      </c>
      <c r="AB553">
        <f>(X553-DT553*(DY553+DZ553)/1000)</f>
        <v>0</v>
      </c>
      <c r="AC553">
        <f>(-J553*44100)</f>
        <v>0</v>
      </c>
      <c r="AD553">
        <f>2*29.3*R553*0.92*(EA553-W553)</f>
        <v>0</v>
      </c>
      <c r="AE553">
        <f>2*0.95*5.67E-8*(((EA553+$B$7)+273)^4-(W553+273)^4)</f>
        <v>0</v>
      </c>
      <c r="AF553">
        <f>U553+AE553+AC553+AD553</f>
        <v>0</v>
      </c>
      <c r="AG553">
        <f>DX553*AU553*(DS553-DR553*(1000-AU553*DU553)/(1000-AU553*DT553))/(100*DL553)</f>
        <v>0</v>
      </c>
      <c r="AH553">
        <f>1000*DX553*AU553*(DT553-DU553)/(100*DL553*(1000-AU553*DT553))</f>
        <v>0</v>
      </c>
      <c r="AI553">
        <f>(AJ553 - AK553 - DY553*1E3/(8.314*(EA553+273.15)) * AM553/DX553 * AL553) * DX553/(100*DL553) * (1000 - DU553)/1000</f>
        <v>0</v>
      </c>
      <c r="AJ553">
        <v>946.010422752434</v>
      </c>
      <c r="AK553">
        <v>913.79586060606</v>
      </c>
      <c r="AL553">
        <v>3.30426547090511</v>
      </c>
      <c r="AM553">
        <v>65.0585855689231</v>
      </c>
      <c r="AN553">
        <f>(AP553 - AO553 + DY553*1E3/(8.314*(EA553+273.15)) * AR553/DX553 * AQ553) * DX553/(100*DL553) * 1000/(1000 - AP553)</f>
        <v>0</v>
      </c>
      <c r="AO553">
        <v>24.9739864197468</v>
      </c>
      <c r="AP553">
        <v>32.0836412121212</v>
      </c>
      <c r="AQ553">
        <v>-0.0139554817561608</v>
      </c>
      <c r="AR553">
        <v>110.688087326867</v>
      </c>
      <c r="AS553">
        <v>1</v>
      </c>
      <c r="AT553">
        <v>0</v>
      </c>
      <c r="AU553">
        <f>IF(AS553*$H$13&gt;=AW553,1.0,(AW553/(AW553-AS553*$H$13)))</f>
        <v>0</v>
      </c>
      <c r="AV553">
        <f>(AU553-1)*100</f>
        <v>0</v>
      </c>
      <c r="AW553">
        <f>MAX(0,($B$13+$C$13*EF553)/(1+$D$13*EF553)*DY553/(EA553+273)*$E$13)</f>
        <v>0</v>
      </c>
      <c r="AX553" t="s">
        <v>437</v>
      </c>
      <c r="AY553" t="s">
        <v>437</v>
      </c>
      <c r="AZ553">
        <v>0</v>
      </c>
      <c r="BA553">
        <v>0</v>
      </c>
      <c r="BB553">
        <f>1-AZ553/BA553</f>
        <v>0</v>
      </c>
      <c r="BC553">
        <v>0</v>
      </c>
      <c r="BD553" t="s">
        <v>437</v>
      </c>
      <c r="BE553" t="s">
        <v>437</v>
      </c>
      <c r="BF553">
        <v>0</v>
      </c>
      <c r="BG553">
        <v>0</v>
      </c>
      <c r="BH553">
        <f>1-BF553/BG553</f>
        <v>0</v>
      </c>
      <c r="BI553">
        <v>0.5</v>
      </c>
      <c r="BJ553">
        <f>DI553</f>
        <v>0</v>
      </c>
      <c r="BK553">
        <f>L553</f>
        <v>0</v>
      </c>
      <c r="BL553">
        <f>BH553*BI553*BJ553</f>
        <v>0</v>
      </c>
      <c r="BM553">
        <f>(BK553-BC553)/BJ553</f>
        <v>0</v>
      </c>
      <c r="BN553">
        <f>(BA553-BG553)/BG553</f>
        <v>0</v>
      </c>
      <c r="BO553">
        <f>AZ553/(BB553+AZ553/BG553)</f>
        <v>0</v>
      </c>
      <c r="BP553" t="s">
        <v>437</v>
      </c>
      <c r="BQ553">
        <v>0</v>
      </c>
      <c r="BR553">
        <f>IF(BQ553&lt;&gt;0, BQ553, BO553)</f>
        <v>0</v>
      </c>
      <c r="BS553">
        <f>1-BR553/BG553</f>
        <v>0</v>
      </c>
      <c r="BT553">
        <f>(BG553-BF553)/(BG553-BR553)</f>
        <v>0</v>
      </c>
      <c r="BU553">
        <f>(BA553-BG553)/(BA553-BR553)</f>
        <v>0</v>
      </c>
      <c r="BV553">
        <f>(BG553-BF553)/(BG553-AZ553)</f>
        <v>0</v>
      </c>
      <c r="BW553">
        <f>(BA553-BG553)/(BA553-AZ553)</f>
        <v>0</v>
      </c>
      <c r="BX553">
        <f>(BT553*BR553/BF553)</f>
        <v>0</v>
      </c>
      <c r="BY553">
        <f>(1-BX553)</f>
        <v>0</v>
      </c>
      <c r="DH553">
        <f>$B$11*EG553+$C$11*EH553+$F$11*ES553*(1-EV553)</f>
        <v>0</v>
      </c>
      <c r="DI553">
        <f>DH553*DJ553</f>
        <v>0</v>
      </c>
      <c r="DJ553">
        <f>($B$11*$D$9+$C$11*$D$9+$F$11*((FF553+EX553)/MAX(FF553+EX553+FG553, 0.1)*$I$9+FG553/MAX(FF553+EX553+FG553, 0.1)*$J$9))/($B$11+$C$11+$F$11)</f>
        <v>0</v>
      </c>
      <c r="DK553">
        <f>($B$11*$K$9+$C$11*$K$9+$F$11*((FF553+EX553)/MAX(FF553+EX553+FG553, 0.1)*$P$9+FG553/MAX(FF553+EX553+FG553, 0.1)*$Q$9))/($B$11+$C$11+$F$11)</f>
        <v>0</v>
      </c>
      <c r="DL553">
        <v>6</v>
      </c>
      <c r="DM553">
        <v>0.5</v>
      </c>
      <c r="DN553" t="s">
        <v>438</v>
      </c>
      <c r="DO553">
        <v>2</v>
      </c>
      <c r="DP553" t="b">
        <v>1</v>
      </c>
      <c r="DQ553">
        <v>1761416068.94615</v>
      </c>
      <c r="DR553">
        <v>860.778230769231</v>
      </c>
      <c r="DS553">
        <v>906.554384615385</v>
      </c>
      <c r="DT553">
        <v>32.1428230769231</v>
      </c>
      <c r="DU553">
        <v>24.9777615384615</v>
      </c>
      <c r="DV553">
        <v>859.680846153846</v>
      </c>
      <c r="DW553">
        <v>31.8276307692308</v>
      </c>
      <c r="DX553">
        <v>500.004384615385</v>
      </c>
      <c r="DY553">
        <v>90.2775692307692</v>
      </c>
      <c r="DZ553">
        <v>0.0384032615384615</v>
      </c>
      <c r="EA553">
        <v>42.6792769230769</v>
      </c>
      <c r="EB553">
        <v>41.9844923076923</v>
      </c>
      <c r="EC553">
        <v>999.9</v>
      </c>
      <c r="ED553">
        <v>0</v>
      </c>
      <c r="EE553">
        <v>0</v>
      </c>
      <c r="EF553">
        <v>9989.13769230769</v>
      </c>
      <c r="EG553">
        <v>0</v>
      </c>
      <c r="EH553">
        <v>1198.23384615385</v>
      </c>
      <c r="EI553">
        <v>-45.7760769230769</v>
      </c>
      <c r="EJ553">
        <v>889.364692307692</v>
      </c>
      <c r="EK553">
        <v>929.778076923077</v>
      </c>
      <c r="EL553">
        <v>7.16506076923077</v>
      </c>
      <c r="EM553">
        <v>906.554384615385</v>
      </c>
      <c r="EN553">
        <v>24.9777615384615</v>
      </c>
      <c r="EO553">
        <v>2.90177692307692</v>
      </c>
      <c r="EP553">
        <v>2.25493076923077</v>
      </c>
      <c r="EQ553">
        <v>23.4747538461538</v>
      </c>
      <c r="ER553">
        <v>19.3580153846154</v>
      </c>
      <c r="ES553">
        <v>1199.96230769231</v>
      </c>
      <c r="ET553">
        <v>0.966994307692308</v>
      </c>
      <c r="EU553">
        <v>0.0330056615384615</v>
      </c>
      <c r="EV553">
        <v>0</v>
      </c>
      <c r="EW553">
        <v>1338.38923076923</v>
      </c>
      <c r="EX553">
        <v>5.00059</v>
      </c>
      <c r="EY553">
        <v>16848.3230769231</v>
      </c>
      <c r="EZ553">
        <v>10358.3615384615</v>
      </c>
      <c r="FA553">
        <v>56.0670769230769</v>
      </c>
      <c r="FB553">
        <v>57.7209230769231</v>
      </c>
      <c r="FC553">
        <v>56.1873076923077</v>
      </c>
      <c r="FD553">
        <v>57.4468461538462</v>
      </c>
      <c r="FE553">
        <v>57.2546153846154</v>
      </c>
      <c r="FF553">
        <v>1155.52230769231</v>
      </c>
      <c r="FG553">
        <v>39.44</v>
      </c>
      <c r="FH553">
        <v>0</v>
      </c>
      <c r="FI553">
        <v>1761416037.1</v>
      </c>
      <c r="FJ553">
        <v>0</v>
      </c>
      <c r="FK553">
        <v>1338.3336</v>
      </c>
      <c r="FL553">
        <v>-1.79846154677091</v>
      </c>
      <c r="FM553">
        <v>1.86923077553398</v>
      </c>
      <c r="FN553">
        <v>16849.024</v>
      </c>
      <c r="FO553">
        <v>15</v>
      </c>
      <c r="FP553">
        <v>0</v>
      </c>
      <c r="FQ553" t="s">
        <v>439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-45.8143619047619</v>
      </c>
      <c r="GD553">
        <v>-1.32055324675332</v>
      </c>
      <c r="GE553">
        <v>0.847602040198555</v>
      </c>
      <c r="GF553">
        <v>0</v>
      </c>
      <c r="GG553">
        <v>1338.33411764706</v>
      </c>
      <c r="GH553">
        <v>-0.246294883576318</v>
      </c>
      <c r="GI553">
        <v>0.241905640902283</v>
      </c>
      <c r="GJ553">
        <v>-1</v>
      </c>
      <c r="GK553">
        <v>7.18355904761905</v>
      </c>
      <c r="GL553">
        <v>-0.345324155844154</v>
      </c>
      <c r="GM553">
        <v>0.0379691418447443</v>
      </c>
      <c r="GN553">
        <v>0</v>
      </c>
      <c r="GO553">
        <v>0</v>
      </c>
      <c r="GP553">
        <v>2</v>
      </c>
      <c r="GQ553" t="s">
        <v>473</v>
      </c>
      <c r="GR553">
        <v>3.12851</v>
      </c>
      <c r="GS553">
        <v>2.71634</v>
      </c>
      <c r="GT553">
        <v>0.14686</v>
      </c>
      <c r="GU553">
        <v>0.152029</v>
      </c>
      <c r="GV553">
        <v>0.121745</v>
      </c>
      <c r="GW553">
        <v>0.102202</v>
      </c>
      <c r="GX553">
        <v>31034.3</v>
      </c>
      <c r="GY553">
        <v>32710.6</v>
      </c>
      <c r="GZ553">
        <v>33012.8</v>
      </c>
      <c r="HA553">
        <v>35030</v>
      </c>
      <c r="HB553">
        <v>41290.6</v>
      </c>
      <c r="HC553">
        <v>45307.6</v>
      </c>
      <c r="HD553">
        <v>51777.4</v>
      </c>
      <c r="HE553">
        <v>56131.1</v>
      </c>
      <c r="HF553">
        <v>1.7414</v>
      </c>
      <c r="HG553">
        <v>1.60128</v>
      </c>
      <c r="HH553">
        <v>-0.0470206</v>
      </c>
      <c r="HI553">
        <v>0</v>
      </c>
      <c r="HJ553">
        <v>42.8252</v>
      </c>
      <c r="HK553">
        <v>999.9</v>
      </c>
      <c r="HL553">
        <v>55.506</v>
      </c>
      <c r="HM553">
        <v>29.97</v>
      </c>
      <c r="HN553">
        <v>26.1498</v>
      </c>
      <c r="HO553">
        <v>59.8752</v>
      </c>
      <c r="HP553">
        <v>42.492</v>
      </c>
      <c r="HQ553">
        <v>1</v>
      </c>
      <c r="HR553">
        <v>1.69334</v>
      </c>
      <c r="HS553">
        <v>3.7457</v>
      </c>
      <c r="HT553">
        <v>20.0918</v>
      </c>
      <c r="HU553">
        <v>5.19019</v>
      </c>
      <c r="HV553">
        <v>12.0116</v>
      </c>
      <c r="HW553">
        <v>4.97085</v>
      </c>
      <c r="HX553">
        <v>3.295</v>
      </c>
      <c r="HY553">
        <v>9999</v>
      </c>
      <c r="HZ553">
        <v>9999</v>
      </c>
      <c r="IA553">
        <v>999.9</v>
      </c>
      <c r="IB553">
        <v>9999</v>
      </c>
      <c r="IC553">
        <v>1.86325</v>
      </c>
      <c r="ID553">
        <v>1.86812</v>
      </c>
      <c r="IE553">
        <v>1.86783</v>
      </c>
      <c r="IF553">
        <v>1.86905</v>
      </c>
      <c r="IG553">
        <v>1.86982</v>
      </c>
      <c r="IH553">
        <v>1.86588</v>
      </c>
      <c r="II553">
        <v>1.86697</v>
      </c>
      <c r="IJ553">
        <v>1.86839</v>
      </c>
      <c r="IK553">
        <v>5</v>
      </c>
      <c r="IL553">
        <v>0</v>
      </c>
      <c r="IM553">
        <v>0</v>
      </c>
      <c r="IN553">
        <v>0</v>
      </c>
      <c r="IO553" t="s">
        <v>441</v>
      </c>
      <c r="IP553" t="s">
        <v>442</v>
      </c>
      <c r="IQ553" t="s">
        <v>443</v>
      </c>
      <c r="IR553" t="s">
        <v>443</v>
      </c>
      <c r="IS553" t="s">
        <v>443</v>
      </c>
      <c r="IT553" t="s">
        <v>443</v>
      </c>
      <c r="IU553">
        <v>0</v>
      </c>
      <c r="IV553">
        <v>100</v>
      </c>
      <c r="IW553">
        <v>100</v>
      </c>
      <c r="IX553">
        <v>1.098</v>
      </c>
      <c r="IY553">
        <v>0.3152</v>
      </c>
      <c r="IZ553">
        <v>1.09748391826392</v>
      </c>
      <c r="JA553">
        <v>0</v>
      </c>
      <c r="JB553">
        <v>0</v>
      </c>
      <c r="JC553">
        <v>0</v>
      </c>
      <c r="JD553">
        <v>0.315191680746845</v>
      </c>
      <c r="JE553">
        <v>0</v>
      </c>
      <c r="JF553">
        <v>0</v>
      </c>
      <c r="JG553">
        <v>0</v>
      </c>
      <c r="JH553">
        <v>5</v>
      </c>
      <c r="JI553">
        <v>2273</v>
      </c>
      <c r="JJ553">
        <v>0</v>
      </c>
      <c r="JK553">
        <v>25</v>
      </c>
      <c r="JL553">
        <v>29356934.6</v>
      </c>
      <c r="JM553">
        <v>29356934.6</v>
      </c>
      <c r="JN553">
        <v>1.9519</v>
      </c>
      <c r="JO553">
        <v>2.60986</v>
      </c>
      <c r="JP553">
        <v>1.54785</v>
      </c>
      <c r="JQ553">
        <v>2.31567</v>
      </c>
      <c r="JR553">
        <v>1.64673</v>
      </c>
      <c r="JS553">
        <v>2.36694</v>
      </c>
      <c r="JT553">
        <v>33.8509</v>
      </c>
      <c r="JU553">
        <v>24.1838</v>
      </c>
      <c r="JV553">
        <v>18</v>
      </c>
      <c r="JW553">
        <v>493.007</v>
      </c>
      <c r="JX553">
        <v>394.132</v>
      </c>
      <c r="JY553">
        <v>37.6488</v>
      </c>
      <c r="JZ553">
        <v>46.8398</v>
      </c>
      <c r="KA553">
        <v>30.0042</v>
      </c>
      <c r="KB553">
        <v>46.1358</v>
      </c>
      <c r="KC553">
        <v>45.9948</v>
      </c>
      <c r="KD553">
        <v>39.208</v>
      </c>
      <c r="KE553">
        <v>0</v>
      </c>
      <c r="KF553">
        <v>100</v>
      </c>
      <c r="KG553">
        <v>37.341</v>
      </c>
      <c r="KH553">
        <v>958.229</v>
      </c>
      <c r="KI553">
        <v>34.6858</v>
      </c>
      <c r="KJ553">
        <v>93.9234</v>
      </c>
      <c r="KK553">
        <v>90.8541</v>
      </c>
    </row>
    <row r="554" spans="1:297">
      <c r="A554">
        <v>538</v>
      </c>
      <c r="B554">
        <v>1761416082.1</v>
      </c>
      <c r="C554">
        <v>7901.09999990463</v>
      </c>
      <c r="D554" t="s">
        <v>1523</v>
      </c>
      <c r="E554" t="s">
        <v>1524</v>
      </c>
      <c r="F554">
        <v>5</v>
      </c>
      <c r="G554" t="s">
        <v>1410</v>
      </c>
      <c r="H554" t="s">
        <v>436</v>
      </c>
      <c r="I554">
        <v>1761416073.94615</v>
      </c>
      <c r="J554">
        <f>(K554)/1000</f>
        <v>0</v>
      </c>
      <c r="K554">
        <f>IF(DP554, AN554, AH554)</f>
        <v>0</v>
      </c>
      <c r="L554">
        <f>IF(DP554, AI554, AG554)</f>
        <v>0</v>
      </c>
      <c r="M554">
        <f>DR554 - IF(AU554&gt;1, L554*DL554*100.0/(AW554), 0)</f>
        <v>0</v>
      </c>
      <c r="N554">
        <f>((T554-J554/2)*M554-L554)/(T554+J554/2)</f>
        <v>0</v>
      </c>
      <c r="O554">
        <f>N554*(DY554+DZ554)/1000.0</f>
        <v>0</v>
      </c>
      <c r="P554">
        <f>(DR554 - IF(AU554&gt;1, L554*DL554*100.0/(AW554), 0))*(DY554+DZ554)/1000.0</f>
        <v>0</v>
      </c>
      <c r="Q554">
        <f>2.0/((1/S554-1/R554)+SIGN(S554)*SQRT((1/S554-1/R554)*(1/S554-1/R554) + 4*DM554/((DM554+1)*(DM554+1))*(2*1/S554*1/R554-1/R554*1/R554)))</f>
        <v>0</v>
      </c>
      <c r="R554">
        <f>IF(LEFT(DN554,1)&lt;&gt;"0",IF(LEFT(DN554,1)="1",3.0,DO554),$D$5+$E$5*(EF554*DY554/($K$5*1000))+$F$5*(EF554*DY554/($K$5*1000))*MAX(MIN(DL554,$J$5),$I$5)*MAX(MIN(DL554,$J$5),$I$5)+$G$5*MAX(MIN(DL554,$J$5),$I$5)*(EF554*DY554/($K$5*1000))+$H$5*(EF554*DY554/($K$5*1000))*(EF554*DY554/($K$5*1000)))</f>
        <v>0</v>
      </c>
      <c r="S554">
        <f>J554*(1000-(1000*0.61365*exp(17.502*W554/(240.97+W554))/(DY554+DZ554)+DT554)/2)/(1000*0.61365*exp(17.502*W554/(240.97+W554))/(DY554+DZ554)-DT554)</f>
        <v>0</v>
      </c>
      <c r="T554">
        <f>1/((DM554+1)/(Q554/1.6)+1/(R554/1.37)) + DM554/((DM554+1)/(Q554/1.6) + DM554/(R554/1.37))</f>
        <v>0</v>
      </c>
      <c r="U554">
        <f>(DH554*DK554)</f>
        <v>0</v>
      </c>
      <c r="V554">
        <f>(EA554+(U554+2*0.95*5.67E-8*(((EA554+$B$7)+273)^4-(EA554+273)^4)-44100*J554)/(1.84*29.3*R554+8*0.95*5.67E-8*(EA554+273)^3))</f>
        <v>0</v>
      </c>
      <c r="W554">
        <f>($C$7*EB554+$D$7*EC554+$E$7*V554)</f>
        <v>0</v>
      </c>
      <c r="X554">
        <f>0.61365*exp(17.502*W554/(240.97+W554))</f>
        <v>0</v>
      </c>
      <c r="Y554">
        <f>(Z554/AA554*100)</f>
        <v>0</v>
      </c>
      <c r="Z554">
        <f>DT554*(DY554+DZ554)/1000</f>
        <v>0</v>
      </c>
      <c r="AA554">
        <f>0.61365*exp(17.502*EA554/(240.97+EA554))</f>
        <v>0</v>
      </c>
      <c r="AB554">
        <f>(X554-DT554*(DY554+DZ554)/1000)</f>
        <v>0</v>
      </c>
      <c r="AC554">
        <f>(-J554*44100)</f>
        <v>0</v>
      </c>
      <c r="AD554">
        <f>2*29.3*R554*0.92*(EA554-W554)</f>
        <v>0</v>
      </c>
      <c r="AE554">
        <f>2*0.95*5.67E-8*(((EA554+$B$7)+273)^4-(W554+273)^4)</f>
        <v>0</v>
      </c>
      <c r="AF554">
        <f>U554+AE554+AC554+AD554</f>
        <v>0</v>
      </c>
      <c r="AG554">
        <f>DX554*AU554*(DS554-DR554*(1000-AU554*DU554)/(1000-AU554*DT554))/(100*DL554)</f>
        <v>0</v>
      </c>
      <c r="AH554">
        <f>1000*DX554*AU554*(DT554-DU554)/(100*DL554*(1000-AU554*DT554))</f>
        <v>0</v>
      </c>
      <c r="AI554">
        <f>(AJ554 - AK554 - DY554*1E3/(8.314*(EA554+273.15)) * AM554/DX554 * AL554) * DX554/(100*DL554) * (1000 - DU554)/1000</f>
        <v>0</v>
      </c>
      <c r="AJ554">
        <v>963.978416704379</v>
      </c>
      <c r="AK554">
        <v>931.219593939394</v>
      </c>
      <c r="AL554">
        <v>3.51719507755652</v>
      </c>
      <c r="AM554">
        <v>65.0585855689231</v>
      </c>
      <c r="AN554">
        <f>(AP554 - AO554 + DY554*1E3/(8.314*(EA554+273.15)) * AR554/DX554 * AQ554) * DX554/(100*DL554) * 1000/(1000 - AP554)</f>
        <v>0</v>
      </c>
      <c r="AO554">
        <v>24.9698042470269</v>
      </c>
      <c r="AP554">
        <v>32.0219042424242</v>
      </c>
      <c r="AQ554">
        <v>-0.0124532750479164</v>
      </c>
      <c r="AR554">
        <v>110.688087326867</v>
      </c>
      <c r="AS554">
        <v>2</v>
      </c>
      <c r="AT554">
        <v>0</v>
      </c>
      <c r="AU554">
        <f>IF(AS554*$H$13&gt;=AW554,1.0,(AW554/(AW554-AS554*$H$13)))</f>
        <v>0</v>
      </c>
      <c r="AV554">
        <f>(AU554-1)*100</f>
        <v>0</v>
      </c>
      <c r="AW554">
        <f>MAX(0,($B$13+$C$13*EF554)/(1+$D$13*EF554)*DY554/(EA554+273)*$E$13)</f>
        <v>0</v>
      </c>
      <c r="AX554" t="s">
        <v>437</v>
      </c>
      <c r="AY554" t="s">
        <v>437</v>
      </c>
      <c r="AZ554">
        <v>0</v>
      </c>
      <c r="BA554">
        <v>0</v>
      </c>
      <c r="BB554">
        <f>1-AZ554/BA554</f>
        <v>0</v>
      </c>
      <c r="BC554">
        <v>0</v>
      </c>
      <c r="BD554" t="s">
        <v>437</v>
      </c>
      <c r="BE554" t="s">
        <v>437</v>
      </c>
      <c r="BF554">
        <v>0</v>
      </c>
      <c r="BG554">
        <v>0</v>
      </c>
      <c r="BH554">
        <f>1-BF554/BG554</f>
        <v>0</v>
      </c>
      <c r="BI554">
        <v>0.5</v>
      </c>
      <c r="BJ554">
        <f>DI554</f>
        <v>0</v>
      </c>
      <c r="BK554">
        <f>L554</f>
        <v>0</v>
      </c>
      <c r="BL554">
        <f>BH554*BI554*BJ554</f>
        <v>0</v>
      </c>
      <c r="BM554">
        <f>(BK554-BC554)/BJ554</f>
        <v>0</v>
      </c>
      <c r="BN554">
        <f>(BA554-BG554)/BG554</f>
        <v>0</v>
      </c>
      <c r="BO554">
        <f>AZ554/(BB554+AZ554/BG554)</f>
        <v>0</v>
      </c>
      <c r="BP554" t="s">
        <v>437</v>
      </c>
      <c r="BQ554">
        <v>0</v>
      </c>
      <c r="BR554">
        <f>IF(BQ554&lt;&gt;0, BQ554, BO554)</f>
        <v>0</v>
      </c>
      <c r="BS554">
        <f>1-BR554/BG554</f>
        <v>0</v>
      </c>
      <c r="BT554">
        <f>(BG554-BF554)/(BG554-BR554)</f>
        <v>0</v>
      </c>
      <c r="BU554">
        <f>(BA554-BG554)/(BA554-BR554)</f>
        <v>0</v>
      </c>
      <c r="BV554">
        <f>(BG554-BF554)/(BG554-AZ554)</f>
        <v>0</v>
      </c>
      <c r="BW554">
        <f>(BA554-BG554)/(BA554-AZ554)</f>
        <v>0</v>
      </c>
      <c r="BX554">
        <f>(BT554*BR554/BF554)</f>
        <v>0</v>
      </c>
      <c r="BY554">
        <f>(1-BX554)</f>
        <v>0</v>
      </c>
      <c r="DH554">
        <f>$B$11*EG554+$C$11*EH554+$F$11*ES554*(1-EV554)</f>
        <v>0</v>
      </c>
      <c r="DI554">
        <f>DH554*DJ554</f>
        <v>0</v>
      </c>
      <c r="DJ554">
        <f>($B$11*$D$9+$C$11*$D$9+$F$11*((FF554+EX554)/MAX(FF554+EX554+FG554, 0.1)*$I$9+FG554/MAX(FF554+EX554+FG554, 0.1)*$J$9))/($B$11+$C$11+$F$11)</f>
        <v>0</v>
      </c>
      <c r="DK554">
        <f>($B$11*$K$9+$C$11*$K$9+$F$11*((FF554+EX554)/MAX(FF554+EX554+FG554, 0.1)*$P$9+FG554/MAX(FF554+EX554+FG554, 0.1)*$Q$9))/($B$11+$C$11+$F$11)</f>
        <v>0</v>
      </c>
      <c r="DL554">
        <v>6</v>
      </c>
      <c r="DM554">
        <v>0.5</v>
      </c>
      <c r="DN554" t="s">
        <v>438</v>
      </c>
      <c r="DO554">
        <v>2</v>
      </c>
      <c r="DP554" t="b">
        <v>1</v>
      </c>
      <c r="DQ554">
        <v>1761416073.94615</v>
      </c>
      <c r="DR554">
        <v>877.436538461539</v>
      </c>
      <c r="DS554">
        <v>923.818846153846</v>
      </c>
      <c r="DT554">
        <v>32.1054615384615</v>
      </c>
      <c r="DU554">
        <v>24.9749615384615</v>
      </c>
      <c r="DV554">
        <v>876.339230769231</v>
      </c>
      <c r="DW554">
        <v>31.7902692307692</v>
      </c>
      <c r="DX554">
        <v>500.033307692308</v>
      </c>
      <c r="DY554">
        <v>90.2782307692308</v>
      </c>
      <c r="DZ554">
        <v>0.0385349538461538</v>
      </c>
      <c r="EA554">
        <v>42.7311230769231</v>
      </c>
      <c r="EB554">
        <v>42.0321153846154</v>
      </c>
      <c r="EC554">
        <v>999.9</v>
      </c>
      <c r="ED554">
        <v>0</v>
      </c>
      <c r="EE554">
        <v>0</v>
      </c>
      <c r="EF554">
        <v>9986.78076923077</v>
      </c>
      <c r="EG554">
        <v>0</v>
      </c>
      <c r="EH554">
        <v>1198.05769230769</v>
      </c>
      <c r="EI554">
        <v>-46.3821923076923</v>
      </c>
      <c r="EJ554">
        <v>906.540769230769</v>
      </c>
      <c r="EK554">
        <v>947.482076923077</v>
      </c>
      <c r="EL554">
        <v>7.13051230769231</v>
      </c>
      <c r="EM554">
        <v>923.818846153846</v>
      </c>
      <c r="EN554">
        <v>24.9749615384615</v>
      </c>
      <c r="EO554">
        <v>2.89842538461538</v>
      </c>
      <c r="EP554">
        <v>2.25469384615385</v>
      </c>
      <c r="EQ554">
        <v>23.4555923076923</v>
      </c>
      <c r="ER554">
        <v>19.3563230769231</v>
      </c>
      <c r="ES554">
        <v>1199.97153846154</v>
      </c>
      <c r="ET554">
        <v>0.966995</v>
      </c>
      <c r="EU554">
        <v>0.033005</v>
      </c>
      <c r="EV554">
        <v>0</v>
      </c>
      <c r="EW554">
        <v>1338.15230769231</v>
      </c>
      <c r="EX554">
        <v>5.00059</v>
      </c>
      <c r="EY554">
        <v>16848.0923076923</v>
      </c>
      <c r="EZ554">
        <v>10358.4461538462</v>
      </c>
      <c r="FA554">
        <v>56.1150769230769</v>
      </c>
      <c r="FB554">
        <v>57.7593846153846</v>
      </c>
      <c r="FC554">
        <v>56.2257692307692</v>
      </c>
      <c r="FD554">
        <v>57.4853076923077</v>
      </c>
      <c r="FE554">
        <v>57.2882307692308</v>
      </c>
      <c r="FF554">
        <v>1155.53153846154</v>
      </c>
      <c r="FG554">
        <v>39.44</v>
      </c>
      <c r="FH554">
        <v>0</v>
      </c>
      <c r="FI554">
        <v>1761416042.5</v>
      </c>
      <c r="FJ554">
        <v>0</v>
      </c>
      <c r="FK554">
        <v>1338.04115384615</v>
      </c>
      <c r="FL554">
        <v>-5.26461537932644</v>
      </c>
      <c r="FM554">
        <v>-24.7076922149592</v>
      </c>
      <c r="FN554">
        <v>16848.0346153846</v>
      </c>
      <c r="FO554">
        <v>15</v>
      </c>
      <c r="FP554">
        <v>0</v>
      </c>
      <c r="FQ554" t="s">
        <v>439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-46.15881</v>
      </c>
      <c r="GD554">
        <v>-3.7996872180451</v>
      </c>
      <c r="GE554">
        <v>0.952720907139127</v>
      </c>
      <c r="GF554">
        <v>0</v>
      </c>
      <c r="GG554">
        <v>1338.17617647059</v>
      </c>
      <c r="GH554">
        <v>-2.4756302509808</v>
      </c>
      <c r="GI554">
        <v>0.378627666758002</v>
      </c>
      <c r="GJ554">
        <v>-1</v>
      </c>
      <c r="GK554">
        <v>7.143001</v>
      </c>
      <c r="GL554">
        <v>-0.43183218045113</v>
      </c>
      <c r="GM554">
        <v>0.0448799340351566</v>
      </c>
      <c r="GN554">
        <v>0</v>
      </c>
      <c r="GO554">
        <v>0</v>
      </c>
      <c r="GP554">
        <v>2</v>
      </c>
      <c r="GQ554" t="s">
        <v>473</v>
      </c>
      <c r="GR554">
        <v>3.12852</v>
      </c>
      <c r="GS554">
        <v>2.71693</v>
      </c>
      <c r="GT554">
        <v>0.148734</v>
      </c>
      <c r="GU554">
        <v>0.153824</v>
      </c>
      <c r="GV554">
        <v>0.121568</v>
      </c>
      <c r="GW554">
        <v>0.102183</v>
      </c>
      <c r="GX554">
        <v>30962.4</v>
      </c>
      <c r="GY554">
        <v>32636.5</v>
      </c>
      <c r="GZ554">
        <v>33009.3</v>
      </c>
      <c r="HA554">
        <v>35025.4</v>
      </c>
      <c r="HB554">
        <v>41295.1</v>
      </c>
      <c r="HC554">
        <v>45303.4</v>
      </c>
      <c r="HD554">
        <v>51772.6</v>
      </c>
      <c r="HE554">
        <v>56124.5</v>
      </c>
      <c r="HF554">
        <v>1.74083</v>
      </c>
      <c r="HG554">
        <v>1.6011</v>
      </c>
      <c r="HH554">
        <v>-0.0433996</v>
      </c>
      <c r="HI554">
        <v>0</v>
      </c>
      <c r="HJ554">
        <v>42.83</v>
      </c>
      <c r="HK554">
        <v>999.9</v>
      </c>
      <c r="HL554">
        <v>55.506</v>
      </c>
      <c r="HM554">
        <v>29.97</v>
      </c>
      <c r="HN554">
        <v>26.1488</v>
      </c>
      <c r="HO554">
        <v>60.3952</v>
      </c>
      <c r="HP554">
        <v>42.3638</v>
      </c>
      <c r="HQ554">
        <v>1</v>
      </c>
      <c r="HR554">
        <v>1.70298</v>
      </c>
      <c r="HS554">
        <v>3.96345</v>
      </c>
      <c r="HT554">
        <v>20.086</v>
      </c>
      <c r="HU554">
        <v>5.18989</v>
      </c>
      <c r="HV554">
        <v>12.0129</v>
      </c>
      <c r="HW554">
        <v>4.97085</v>
      </c>
      <c r="HX554">
        <v>3.2949</v>
      </c>
      <c r="HY554">
        <v>9999</v>
      </c>
      <c r="HZ554">
        <v>9999</v>
      </c>
      <c r="IA554">
        <v>999.9</v>
      </c>
      <c r="IB554">
        <v>9999</v>
      </c>
      <c r="IC554">
        <v>1.86325</v>
      </c>
      <c r="ID554">
        <v>1.86812</v>
      </c>
      <c r="IE554">
        <v>1.86783</v>
      </c>
      <c r="IF554">
        <v>1.86905</v>
      </c>
      <c r="IG554">
        <v>1.86981</v>
      </c>
      <c r="IH554">
        <v>1.86586</v>
      </c>
      <c r="II554">
        <v>1.86697</v>
      </c>
      <c r="IJ554">
        <v>1.86843</v>
      </c>
      <c r="IK554">
        <v>5</v>
      </c>
      <c r="IL554">
        <v>0</v>
      </c>
      <c r="IM554">
        <v>0</v>
      </c>
      <c r="IN554">
        <v>0</v>
      </c>
      <c r="IO554" t="s">
        <v>441</v>
      </c>
      <c r="IP554" t="s">
        <v>442</v>
      </c>
      <c r="IQ554" t="s">
        <v>443</v>
      </c>
      <c r="IR554" t="s">
        <v>443</v>
      </c>
      <c r="IS554" t="s">
        <v>443</v>
      </c>
      <c r="IT554" t="s">
        <v>443</v>
      </c>
      <c r="IU554">
        <v>0</v>
      </c>
      <c r="IV554">
        <v>100</v>
      </c>
      <c r="IW554">
        <v>100</v>
      </c>
      <c r="IX554">
        <v>1.097</v>
      </c>
      <c r="IY554">
        <v>0.3152</v>
      </c>
      <c r="IZ554">
        <v>1.09748391826392</v>
      </c>
      <c r="JA554">
        <v>0</v>
      </c>
      <c r="JB554">
        <v>0</v>
      </c>
      <c r="JC554">
        <v>0</v>
      </c>
      <c r="JD554">
        <v>0.315191680746845</v>
      </c>
      <c r="JE554">
        <v>0</v>
      </c>
      <c r="JF554">
        <v>0</v>
      </c>
      <c r="JG554">
        <v>0</v>
      </c>
      <c r="JH554">
        <v>5</v>
      </c>
      <c r="JI554">
        <v>2273</v>
      </c>
      <c r="JJ554">
        <v>0</v>
      </c>
      <c r="JK554">
        <v>25</v>
      </c>
      <c r="JL554">
        <v>29356934.7</v>
      </c>
      <c r="JM554">
        <v>29356934.7</v>
      </c>
      <c r="JN554">
        <v>1.97998</v>
      </c>
      <c r="JO554">
        <v>2.62085</v>
      </c>
      <c r="JP554">
        <v>1.54785</v>
      </c>
      <c r="JQ554">
        <v>2.31689</v>
      </c>
      <c r="JR554">
        <v>1.64673</v>
      </c>
      <c r="JS554">
        <v>2.33032</v>
      </c>
      <c r="JT554">
        <v>33.8509</v>
      </c>
      <c r="JU554">
        <v>24.1751</v>
      </c>
      <c r="JV554">
        <v>18</v>
      </c>
      <c r="JW554">
        <v>492.825</v>
      </c>
      <c r="JX554">
        <v>394.203</v>
      </c>
      <c r="JY554">
        <v>37.5752</v>
      </c>
      <c r="JZ554">
        <v>46.8789</v>
      </c>
      <c r="KA554">
        <v>30.0068</v>
      </c>
      <c r="KB554">
        <v>46.1718</v>
      </c>
      <c r="KC554">
        <v>46.0304</v>
      </c>
      <c r="KD554">
        <v>39.6994</v>
      </c>
      <c r="KE554">
        <v>0</v>
      </c>
      <c r="KF554">
        <v>100</v>
      </c>
      <c r="KG554">
        <v>37.4526</v>
      </c>
      <c r="KH554">
        <v>971.792</v>
      </c>
      <c r="KI554">
        <v>34.6858</v>
      </c>
      <c r="KJ554">
        <v>93.9142</v>
      </c>
      <c r="KK554">
        <v>90.8428</v>
      </c>
    </row>
    <row r="555" spans="1:297">
      <c r="A555">
        <v>539</v>
      </c>
      <c r="B555">
        <v>1761416087.1</v>
      </c>
      <c r="C555">
        <v>7906.09999990463</v>
      </c>
      <c r="D555" t="s">
        <v>1525</v>
      </c>
      <c r="E555" t="s">
        <v>1526</v>
      </c>
      <c r="F555">
        <v>5</v>
      </c>
      <c r="G555" t="s">
        <v>1410</v>
      </c>
      <c r="H555" t="s">
        <v>436</v>
      </c>
      <c r="I555">
        <v>1761416078.94615</v>
      </c>
      <c r="J555">
        <f>(K555)/1000</f>
        <v>0</v>
      </c>
      <c r="K555">
        <f>IF(DP555, AN555, AH555)</f>
        <v>0</v>
      </c>
      <c r="L555">
        <f>IF(DP555, AI555, AG555)</f>
        <v>0</v>
      </c>
      <c r="M555">
        <f>DR555 - IF(AU555&gt;1, L555*DL555*100.0/(AW555), 0)</f>
        <v>0</v>
      </c>
      <c r="N555">
        <f>((T555-J555/2)*M555-L555)/(T555+J555/2)</f>
        <v>0</v>
      </c>
      <c r="O555">
        <f>N555*(DY555+DZ555)/1000.0</f>
        <v>0</v>
      </c>
      <c r="P555">
        <f>(DR555 - IF(AU555&gt;1, L555*DL555*100.0/(AW555), 0))*(DY555+DZ555)/1000.0</f>
        <v>0</v>
      </c>
      <c r="Q555">
        <f>2.0/((1/S555-1/R555)+SIGN(S555)*SQRT((1/S555-1/R555)*(1/S555-1/R555) + 4*DM555/((DM555+1)*(DM555+1))*(2*1/S555*1/R555-1/R555*1/R555)))</f>
        <v>0</v>
      </c>
      <c r="R555">
        <f>IF(LEFT(DN555,1)&lt;&gt;"0",IF(LEFT(DN555,1)="1",3.0,DO555),$D$5+$E$5*(EF555*DY555/($K$5*1000))+$F$5*(EF555*DY555/($K$5*1000))*MAX(MIN(DL555,$J$5),$I$5)*MAX(MIN(DL555,$J$5),$I$5)+$G$5*MAX(MIN(DL555,$J$5),$I$5)*(EF555*DY555/($K$5*1000))+$H$5*(EF555*DY555/($K$5*1000))*(EF555*DY555/($K$5*1000)))</f>
        <v>0</v>
      </c>
      <c r="S555">
        <f>J555*(1000-(1000*0.61365*exp(17.502*W555/(240.97+W555))/(DY555+DZ555)+DT555)/2)/(1000*0.61365*exp(17.502*W555/(240.97+W555))/(DY555+DZ555)-DT555)</f>
        <v>0</v>
      </c>
      <c r="T555">
        <f>1/((DM555+1)/(Q555/1.6)+1/(R555/1.37)) + DM555/((DM555+1)/(Q555/1.6) + DM555/(R555/1.37))</f>
        <v>0</v>
      </c>
      <c r="U555">
        <f>(DH555*DK555)</f>
        <v>0</v>
      </c>
      <c r="V555">
        <f>(EA555+(U555+2*0.95*5.67E-8*(((EA555+$B$7)+273)^4-(EA555+273)^4)-44100*J555)/(1.84*29.3*R555+8*0.95*5.67E-8*(EA555+273)^3))</f>
        <v>0</v>
      </c>
      <c r="W555">
        <f>($C$7*EB555+$D$7*EC555+$E$7*V555)</f>
        <v>0</v>
      </c>
      <c r="X555">
        <f>0.61365*exp(17.502*W555/(240.97+W555))</f>
        <v>0</v>
      </c>
      <c r="Y555">
        <f>(Z555/AA555*100)</f>
        <v>0</v>
      </c>
      <c r="Z555">
        <f>DT555*(DY555+DZ555)/1000</f>
        <v>0</v>
      </c>
      <c r="AA555">
        <f>0.61365*exp(17.502*EA555/(240.97+EA555))</f>
        <v>0</v>
      </c>
      <c r="AB555">
        <f>(X555-DT555*(DY555+DZ555)/1000)</f>
        <v>0</v>
      </c>
      <c r="AC555">
        <f>(-J555*44100)</f>
        <v>0</v>
      </c>
      <c r="AD555">
        <f>2*29.3*R555*0.92*(EA555-W555)</f>
        <v>0</v>
      </c>
      <c r="AE555">
        <f>2*0.95*5.67E-8*(((EA555+$B$7)+273)^4-(W555+273)^4)</f>
        <v>0</v>
      </c>
      <c r="AF555">
        <f>U555+AE555+AC555+AD555</f>
        <v>0</v>
      </c>
      <c r="AG555">
        <f>DX555*AU555*(DS555-DR555*(1000-AU555*DU555)/(1000-AU555*DT555))/(100*DL555)</f>
        <v>0</v>
      </c>
      <c r="AH555">
        <f>1000*DX555*AU555*(DT555-DU555)/(100*DL555*(1000-AU555*DT555))</f>
        <v>0</v>
      </c>
      <c r="AI555">
        <f>(AJ555 - AK555 - DY555*1E3/(8.314*(EA555+273.15)) * AM555/DX555 * AL555) * DX555/(100*DL555) * (1000 - DU555)/1000</f>
        <v>0</v>
      </c>
      <c r="AJ555">
        <v>980.487366899503</v>
      </c>
      <c r="AK555">
        <v>947.973139393939</v>
      </c>
      <c r="AL555">
        <v>3.32117143226226</v>
      </c>
      <c r="AM555">
        <v>65.0585855689231</v>
      </c>
      <c r="AN555">
        <f>(AP555 - AO555 + DY555*1E3/(8.314*(EA555+273.15)) * AR555/DX555 * AQ555) * DX555/(100*DL555) * 1000/(1000 - AP555)</f>
        <v>0</v>
      </c>
      <c r="AO555">
        <v>24.9660520801857</v>
      </c>
      <c r="AP555">
        <v>31.9633848484848</v>
      </c>
      <c r="AQ555">
        <v>-0.0110395106428373</v>
      </c>
      <c r="AR555">
        <v>110.688087326867</v>
      </c>
      <c r="AS555">
        <v>2</v>
      </c>
      <c r="AT555">
        <v>0</v>
      </c>
      <c r="AU555">
        <f>IF(AS555*$H$13&gt;=AW555,1.0,(AW555/(AW555-AS555*$H$13)))</f>
        <v>0</v>
      </c>
      <c r="AV555">
        <f>(AU555-1)*100</f>
        <v>0</v>
      </c>
      <c r="AW555">
        <f>MAX(0,($B$13+$C$13*EF555)/(1+$D$13*EF555)*DY555/(EA555+273)*$E$13)</f>
        <v>0</v>
      </c>
      <c r="AX555" t="s">
        <v>437</v>
      </c>
      <c r="AY555" t="s">
        <v>437</v>
      </c>
      <c r="AZ555">
        <v>0</v>
      </c>
      <c r="BA555">
        <v>0</v>
      </c>
      <c r="BB555">
        <f>1-AZ555/BA555</f>
        <v>0</v>
      </c>
      <c r="BC555">
        <v>0</v>
      </c>
      <c r="BD555" t="s">
        <v>437</v>
      </c>
      <c r="BE555" t="s">
        <v>437</v>
      </c>
      <c r="BF555">
        <v>0</v>
      </c>
      <c r="BG555">
        <v>0</v>
      </c>
      <c r="BH555">
        <f>1-BF555/BG555</f>
        <v>0</v>
      </c>
      <c r="BI555">
        <v>0.5</v>
      </c>
      <c r="BJ555">
        <f>DI555</f>
        <v>0</v>
      </c>
      <c r="BK555">
        <f>L555</f>
        <v>0</v>
      </c>
      <c r="BL555">
        <f>BH555*BI555*BJ555</f>
        <v>0</v>
      </c>
      <c r="BM555">
        <f>(BK555-BC555)/BJ555</f>
        <v>0</v>
      </c>
      <c r="BN555">
        <f>(BA555-BG555)/BG555</f>
        <v>0</v>
      </c>
      <c r="BO555">
        <f>AZ555/(BB555+AZ555/BG555)</f>
        <v>0</v>
      </c>
      <c r="BP555" t="s">
        <v>437</v>
      </c>
      <c r="BQ555">
        <v>0</v>
      </c>
      <c r="BR555">
        <f>IF(BQ555&lt;&gt;0, BQ555, BO555)</f>
        <v>0</v>
      </c>
      <c r="BS555">
        <f>1-BR555/BG555</f>
        <v>0</v>
      </c>
      <c r="BT555">
        <f>(BG555-BF555)/(BG555-BR555)</f>
        <v>0</v>
      </c>
      <c r="BU555">
        <f>(BA555-BG555)/(BA555-BR555)</f>
        <v>0</v>
      </c>
      <c r="BV555">
        <f>(BG555-BF555)/(BG555-AZ555)</f>
        <v>0</v>
      </c>
      <c r="BW555">
        <f>(BA555-BG555)/(BA555-AZ555)</f>
        <v>0</v>
      </c>
      <c r="BX555">
        <f>(BT555*BR555/BF555)</f>
        <v>0</v>
      </c>
      <c r="BY555">
        <f>(1-BX555)</f>
        <v>0</v>
      </c>
      <c r="DH555">
        <f>$B$11*EG555+$C$11*EH555+$F$11*ES555*(1-EV555)</f>
        <v>0</v>
      </c>
      <c r="DI555">
        <f>DH555*DJ555</f>
        <v>0</v>
      </c>
      <c r="DJ555">
        <f>($B$11*$D$9+$C$11*$D$9+$F$11*((FF555+EX555)/MAX(FF555+EX555+FG555, 0.1)*$I$9+FG555/MAX(FF555+EX555+FG555, 0.1)*$J$9))/($B$11+$C$11+$F$11)</f>
        <v>0</v>
      </c>
      <c r="DK555">
        <f>($B$11*$K$9+$C$11*$K$9+$F$11*((FF555+EX555)/MAX(FF555+EX555+FG555, 0.1)*$P$9+FG555/MAX(FF555+EX555+FG555, 0.1)*$Q$9))/($B$11+$C$11+$F$11)</f>
        <v>0</v>
      </c>
      <c r="DL555">
        <v>6</v>
      </c>
      <c r="DM555">
        <v>0.5</v>
      </c>
      <c r="DN555" t="s">
        <v>438</v>
      </c>
      <c r="DO555">
        <v>2</v>
      </c>
      <c r="DP555" t="b">
        <v>1</v>
      </c>
      <c r="DQ555">
        <v>1761416078.94615</v>
      </c>
      <c r="DR555">
        <v>894.124230769231</v>
      </c>
      <c r="DS555">
        <v>940.144538461539</v>
      </c>
      <c r="DT555">
        <v>32.0493923076923</v>
      </c>
      <c r="DU555">
        <v>24.9711769230769</v>
      </c>
      <c r="DV555">
        <v>893.027076923077</v>
      </c>
      <c r="DW555">
        <v>31.7342</v>
      </c>
      <c r="DX555">
        <v>500.013</v>
      </c>
      <c r="DY555">
        <v>90.2795</v>
      </c>
      <c r="DZ555">
        <v>0.0387322153846154</v>
      </c>
      <c r="EA555">
        <v>42.7738153846154</v>
      </c>
      <c r="EB555">
        <v>42.1007923076923</v>
      </c>
      <c r="EC555">
        <v>999.9</v>
      </c>
      <c r="ED555">
        <v>0</v>
      </c>
      <c r="EE555">
        <v>0</v>
      </c>
      <c r="EF555">
        <v>9987.11923076923</v>
      </c>
      <c r="EG555">
        <v>0</v>
      </c>
      <c r="EH555">
        <v>1197.91538461538</v>
      </c>
      <c r="EI555">
        <v>-46.0200846153846</v>
      </c>
      <c r="EJ555">
        <v>923.728384615385</v>
      </c>
      <c r="EK555">
        <v>964.222153846154</v>
      </c>
      <c r="EL555">
        <v>7.07822461538462</v>
      </c>
      <c r="EM555">
        <v>940.144538461539</v>
      </c>
      <c r="EN555">
        <v>24.9711769230769</v>
      </c>
      <c r="EO555">
        <v>2.89340307692308</v>
      </c>
      <c r="EP555">
        <v>2.25438461538462</v>
      </c>
      <c r="EQ555">
        <v>23.4268538461538</v>
      </c>
      <c r="ER555">
        <v>19.3541153846154</v>
      </c>
      <c r="ES555">
        <v>1199.95692307692</v>
      </c>
      <c r="ET555">
        <v>0.966995</v>
      </c>
      <c r="EU555">
        <v>0.033005</v>
      </c>
      <c r="EV555">
        <v>0</v>
      </c>
      <c r="EW555">
        <v>1337.69923076923</v>
      </c>
      <c r="EX555">
        <v>5.00059</v>
      </c>
      <c r="EY555">
        <v>16845.5615384615</v>
      </c>
      <c r="EZ555">
        <v>10358.3153846154</v>
      </c>
      <c r="FA555">
        <v>56.1535384615385</v>
      </c>
      <c r="FB555">
        <v>57.7978461538462</v>
      </c>
      <c r="FC555">
        <v>56.2642307692308</v>
      </c>
      <c r="FD555">
        <v>57.5237692307692</v>
      </c>
      <c r="FE555">
        <v>57.3218461538462</v>
      </c>
      <c r="FF555">
        <v>1155.51692307692</v>
      </c>
      <c r="FG555">
        <v>39.44</v>
      </c>
      <c r="FH555">
        <v>0</v>
      </c>
      <c r="FI555">
        <v>1761416047.3</v>
      </c>
      <c r="FJ555">
        <v>0</v>
      </c>
      <c r="FK555">
        <v>1337.64192307692</v>
      </c>
      <c r="FL555">
        <v>-5.84034188647728</v>
      </c>
      <c r="FM555">
        <v>-36.9538460981624</v>
      </c>
      <c r="FN555">
        <v>16845.7961538462</v>
      </c>
      <c r="FO555">
        <v>15</v>
      </c>
      <c r="FP555">
        <v>0</v>
      </c>
      <c r="FQ555" t="s">
        <v>439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-46.3076333333333</v>
      </c>
      <c r="GD555">
        <v>2.195096103896</v>
      </c>
      <c r="GE555">
        <v>0.792959665300607</v>
      </c>
      <c r="GF555">
        <v>0</v>
      </c>
      <c r="GG555">
        <v>1337.92617647059</v>
      </c>
      <c r="GH555">
        <v>-5.25515660973391</v>
      </c>
      <c r="GI555">
        <v>0.552699336975742</v>
      </c>
      <c r="GJ555">
        <v>-1</v>
      </c>
      <c r="GK555">
        <v>7.10636238095238</v>
      </c>
      <c r="GL555">
        <v>-0.62771064935064</v>
      </c>
      <c r="GM555">
        <v>0.0637993160065412</v>
      </c>
      <c r="GN555">
        <v>0</v>
      </c>
      <c r="GO555">
        <v>0</v>
      </c>
      <c r="GP555">
        <v>2</v>
      </c>
      <c r="GQ555" t="s">
        <v>473</v>
      </c>
      <c r="GR555">
        <v>3.12841</v>
      </c>
      <c r="GS555">
        <v>2.71718</v>
      </c>
      <c r="GT555">
        <v>0.150476</v>
      </c>
      <c r="GU555">
        <v>0.155386</v>
      </c>
      <c r="GV555">
        <v>0.12141</v>
      </c>
      <c r="GW555">
        <v>0.102165</v>
      </c>
      <c r="GX555">
        <v>30894.7</v>
      </c>
      <c r="GY555">
        <v>32571.4</v>
      </c>
      <c r="GZ555">
        <v>33005.2</v>
      </c>
      <c r="HA555">
        <v>35020.6</v>
      </c>
      <c r="HB555">
        <v>41298.1</v>
      </c>
      <c r="HC555">
        <v>45298.7</v>
      </c>
      <c r="HD555">
        <v>51767</v>
      </c>
      <c r="HE555">
        <v>56117.3</v>
      </c>
      <c r="HF555">
        <v>1.74028</v>
      </c>
      <c r="HG555">
        <v>1.60093</v>
      </c>
      <c r="HH555">
        <v>-0.0399314</v>
      </c>
      <c r="HI555">
        <v>0</v>
      </c>
      <c r="HJ555">
        <v>42.8365</v>
      </c>
      <c r="HK555">
        <v>999.9</v>
      </c>
      <c r="HL555">
        <v>55.506</v>
      </c>
      <c r="HM555">
        <v>29.97</v>
      </c>
      <c r="HN555">
        <v>26.1487</v>
      </c>
      <c r="HO555">
        <v>60.6152</v>
      </c>
      <c r="HP555">
        <v>42.48</v>
      </c>
      <c r="HQ555">
        <v>1</v>
      </c>
      <c r="HR555">
        <v>1.71036</v>
      </c>
      <c r="HS555">
        <v>4.83251</v>
      </c>
      <c r="HT555">
        <v>20.064</v>
      </c>
      <c r="HU555">
        <v>5.18959</v>
      </c>
      <c r="HV555">
        <v>12.0155</v>
      </c>
      <c r="HW555">
        <v>4.97075</v>
      </c>
      <c r="HX555">
        <v>3.2949</v>
      </c>
      <c r="HY555">
        <v>9999</v>
      </c>
      <c r="HZ555">
        <v>9999</v>
      </c>
      <c r="IA555">
        <v>999.9</v>
      </c>
      <c r="IB555">
        <v>9999</v>
      </c>
      <c r="IC555">
        <v>1.86324</v>
      </c>
      <c r="ID555">
        <v>1.8681</v>
      </c>
      <c r="IE555">
        <v>1.86783</v>
      </c>
      <c r="IF555">
        <v>1.86905</v>
      </c>
      <c r="IG555">
        <v>1.86981</v>
      </c>
      <c r="IH555">
        <v>1.86585</v>
      </c>
      <c r="II555">
        <v>1.86694</v>
      </c>
      <c r="IJ555">
        <v>1.86837</v>
      </c>
      <c r="IK555">
        <v>5</v>
      </c>
      <c r="IL555">
        <v>0</v>
      </c>
      <c r="IM555">
        <v>0</v>
      </c>
      <c r="IN555">
        <v>0</v>
      </c>
      <c r="IO555" t="s">
        <v>441</v>
      </c>
      <c r="IP555" t="s">
        <v>442</v>
      </c>
      <c r="IQ555" t="s">
        <v>443</v>
      </c>
      <c r="IR555" t="s">
        <v>443</v>
      </c>
      <c r="IS555" t="s">
        <v>443</v>
      </c>
      <c r="IT555" t="s">
        <v>443</v>
      </c>
      <c r="IU555">
        <v>0</v>
      </c>
      <c r="IV555">
        <v>100</v>
      </c>
      <c r="IW555">
        <v>100</v>
      </c>
      <c r="IX555">
        <v>1.098</v>
      </c>
      <c r="IY555">
        <v>0.3151</v>
      </c>
      <c r="IZ555">
        <v>1.09748391826392</v>
      </c>
      <c r="JA555">
        <v>0</v>
      </c>
      <c r="JB555">
        <v>0</v>
      </c>
      <c r="JC555">
        <v>0</v>
      </c>
      <c r="JD555">
        <v>0.315191680746845</v>
      </c>
      <c r="JE555">
        <v>0</v>
      </c>
      <c r="JF555">
        <v>0</v>
      </c>
      <c r="JG555">
        <v>0</v>
      </c>
      <c r="JH555">
        <v>5</v>
      </c>
      <c r="JI555">
        <v>2273</v>
      </c>
      <c r="JJ555">
        <v>0</v>
      </c>
      <c r="JK555">
        <v>25</v>
      </c>
      <c r="JL555">
        <v>29356934.8</v>
      </c>
      <c r="JM555">
        <v>29356934.8</v>
      </c>
      <c r="JN555">
        <v>2.00317</v>
      </c>
      <c r="JO555">
        <v>2.61353</v>
      </c>
      <c r="JP555">
        <v>1.54785</v>
      </c>
      <c r="JQ555">
        <v>2.31689</v>
      </c>
      <c r="JR555">
        <v>1.64673</v>
      </c>
      <c r="JS555">
        <v>2.34497</v>
      </c>
      <c r="JT555">
        <v>33.8509</v>
      </c>
      <c r="JU555">
        <v>24.1663</v>
      </c>
      <c r="JV555">
        <v>18</v>
      </c>
      <c r="JW555">
        <v>492.65</v>
      </c>
      <c r="JX555">
        <v>394.258</v>
      </c>
      <c r="JY555">
        <v>37.5185</v>
      </c>
      <c r="JZ555">
        <v>46.915</v>
      </c>
      <c r="KA555">
        <v>30.0075</v>
      </c>
      <c r="KB555">
        <v>46.206</v>
      </c>
      <c r="KC555">
        <v>46.0629</v>
      </c>
      <c r="KD555">
        <v>40.2605</v>
      </c>
      <c r="KE555">
        <v>0</v>
      </c>
      <c r="KF555">
        <v>100</v>
      </c>
      <c r="KG555">
        <v>37.325</v>
      </c>
      <c r="KH555">
        <v>992.163</v>
      </c>
      <c r="KI555">
        <v>34.6858</v>
      </c>
      <c r="KJ555">
        <v>93.9033</v>
      </c>
      <c r="KK555">
        <v>90.8309</v>
      </c>
    </row>
    <row r="556" spans="1:297">
      <c r="A556">
        <v>540</v>
      </c>
      <c r="B556">
        <v>1761416092.1</v>
      </c>
      <c r="C556">
        <v>7911.09999990463</v>
      </c>
      <c r="D556" t="s">
        <v>1527</v>
      </c>
      <c r="E556" t="s">
        <v>1528</v>
      </c>
      <c r="F556">
        <v>5</v>
      </c>
      <c r="G556" t="s">
        <v>1410</v>
      </c>
      <c r="H556" t="s">
        <v>436</v>
      </c>
      <c r="I556">
        <v>1761416083.94615</v>
      </c>
      <c r="J556">
        <f>(K556)/1000</f>
        <v>0</v>
      </c>
      <c r="K556">
        <f>IF(DP556, AN556, AH556)</f>
        <v>0</v>
      </c>
      <c r="L556">
        <f>IF(DP556, AI556, AG556)</f>
        <v>0</v>
      </c>
      <c r="M556">
        <f>DR556 - IF(AU556&gt;1, L556*DL556*100.0/(AW556), 0)</f>
        <v>0</v>
      </c>
      <c r="N556">
        <f>((T556-J556/2)*M556-L556)/(T556+J556/2)</f>
        <v>0</v>
      </c>
      <c r="O556">
        <f>N556*(DY556+DZ556)/1000.0</f>
        <v>0</v>
      </c>
      <c r="P556">
        <f>(DR556 - IF(AU556&gt;1, L556*DL556*100.0/(AW556), 0))*(DY556+DZ556)/1000.0</f>
        <v>0</v>
      </c>
      <c r="Q556">
        <f>2.0/((1/S556-1/R556)+SIGN(S556)*SQRT((1/S556-1/R556)*(1/S556-1/R556) + 4*DM556/((DM556+1)*(DM556+1))*(2*1/S556*1/R556-1/R556*1/R556)))</f>
        <v>0</v>
      </c>
      <c r="R556">
        <f>IF(LEFT(DN556,1)&lt;&gt;"0",IF(LEFT(DN556,1)="1",3.0,DO556),$D$5+$E$5*(EF556*DY556/($K$5*1000))+$F$5*(EF556*DY556/($K$5*1000))*MAX(MIN(DL556,$J$5),$I$5)*MAX(MIN(DL556,$J$5),$I$5)+$G$5*MAX(MIN(DL556,$J$5),$I$5)*(EF556*DY556/($K$5*1000))+$H$5*(EF556*DY556/($K$5*1000))*(EF556*DY556/($K$5*1000)))</f>
        <v>0</v>
      </c>
      <c r="S556">
        <f>J556*(1000-(1000*0.61365*exp(17.502*W556/(240.97+W556))/(DY556+DZ556)+DT556)/2)/(1000*0.61365*exp(17.502*W556/(240.97+W556))/(DY556+DZ556)-DT556)</f>
        <v>0</v>
      </c>
      <c r="T556">
        <f>1/((DM556+1)/(Q556/1.6)+1/(R556/1.37)) + DM556/((DM556+1)/(Q556/1.6) + DM556/(R556/1.37))</f>
        <v>0</v>
      </c>
      <c r="U556">
        <f>(DH556*DK556)</f>
        <v>0</v>
      </c>
      <c r="V556">
        <f>(EA556+(U556+2*0.95*5.67E-8*(((EA556+$B$7)+273)^4-(EA556+273)^4)-44100*J556)/(1.84*29.3*R556+8*0.95*5.67E-8*(EA556+273)^3))</f>
        <v>0</v>
      </c>
      <c r="W556">
        <f>($C$7*EB556+$D$7*EC556+$E$7*V556)</f>
        <v>0</v>
      </c>
      <c r="X556">
        <f>0.61365*exp(17.502*W556/(240.97+W556))</f>
        <v>0</v>
      </c>
      <c r="Y556">
        <f>(Z556/AA556*100)</f>
        <v>0</v>
      </c>
      <c r="Z556">
        <f>DT556*(DY556+DZ556)/1000</f>
        <v>0</v>
      </c>
      <c r="AA556">
        <f>0.61365*exp(17.502*EA556/(240.97+EA556))</f>
        <v>0</v>
      </c>
      <c r="AB556">
        <f>(X556-DT556*(DY556+DZ556)/1000)</f>
        <v>0</v>
      </c>
      <c r="AC556">
        <f>(-J556*44100)</f>
        <v>0</v>
      </c>
      <c r="AD556">
        <f>2*29.3*R556*0.92*(EA556-W556)</f>
        <v>0</v>
      </c>
      <c r="AE556">
        <f>2*0.95*5.67E-8*(((EA556+$B$7)+273)^4-(W556+273)^4)</f>
        <v>0</v>
      </c>
      <c r="AF556">
        <f>U556+AE556+AC556+AD556</f>
        <v>0</v>
      </c>
      <c r="AG556">
        <f>DX556*AU556*(DS556-DR556*(1000-AU556*DU556)/(1000-AU556*DT556))/(100*DL556)</f>
        <v>0</v>
      </c>
      <c r="AH556">
        <f>1000*DX556*AU556*(DT556-DU556)/(100*DL556*(1000-AU556*DT556))</f>
        <v>0</v>
      </c>
      <c r="AI556">
        <f>(AJ556 - AK556 - DY556*1E3/(8.314*(EA556+273.15)) * AM556/DX556 * AL556) * DX556/(100*DL556) * (1000 - DU556)/1000</f>
        <v>0</v>
      </c>
      <c r="AJ556">
        <v>995.435513748668</v>
      </c>
      <c r="AK556">
        <v>963.522981818182</v>
      </c>
      <c r="AL556">
        <v>3.07703760308636</v>
      </c>
      <c r="AM556">
        <v>65.0585855689231</v>
      </c>
      <c r="AN556">
        <f>(AP556 - AO556 + DY556*1E3/(8.314*(EA556+273.15)) * AR556/DX556 * AQ556) * DX556/(100*DL556) * 1000/(1000 - AP556)</f>
        <v>0</v>
      </c>
      <c r="AO556">
        <v>24.9627868671104</v>
      </c>
      <c r="AP556">
        <v>31.9119236363636</v>
      </c>
      <c r="AQ556">
        <v>-0.0105144308845819</v>
      </c>
      <c r="AR556">
        <v>110.688087326867</v>
      </c>
      <c r="AS556">
        <v>2</v>
      </c>
      <c r="AT556">
        <v>0</v>
      </c>
      <c r="AU556">
        <f>IF(AS556*$H$13&gt;=AW556,1.0,(AW556/(AW556-AS556*$H$13)))</f>
        <v>0</v>
      </c>
      <c r="AV556">
        <f>(AU556-1)*100</f>
        <v>0</v>
      </c>
      <c r="AW556">
        <f>MAX(0,($B$13+$C$13*EF556)/(1+$D$13*EF556)*DY556/(EA556+273)*$E$13)</f>
        <v>0</v>
      </c>
      <c r="AX556" t="s">
        <v>437</v>
      </c>
      <c r="AY556" t="s">
        <v>437</v>
      </c>
      <c r="AZ556">
        <v>0</v>
      </c>
      <c r="BA556">
        <v>0</v>
      </c>
      <c r="BB556">
        <f>1-AZ556/BA556</f>
        <v>0</v>
      </c>
      <c r="BC556">
        <v>0</v>
      </c>
      <c r="BD556" t="s">
        <v>437</v>
      </c>
      <c r="BE556" t="s">
        <v>437</v>
      </c>
      <c r="BF556">
        <v>0</v>
      </c>
      <c r="BG556">
        <v>0</v>
      </c>
      <c r="BH556">
        <f>1-BF556/BG556</f>
        <v>0</v>
      </c>
      <c r="BI556">
        <v>0.5</v>
      </c>
      <c r="BJ556">
        <f>DI556</f>
        <v>0</v>
      </c>
      <c r="BK556">
        <f>L556</f>
        <v>0</v>
      </c>
      <c r="BL556">
        <f>BH556*BI556*BJ556</f>
        <v>0</v>
      </c>
      <c r="BM556">
        <f>(BK556-BC556)/BJ556</f>
        <v>0</v>
      </c>
      <c r="BN556">
        <f>(BA556-BG556)/BG556</f>
        <v>0</v>
      </c>
      <c r="BO556">
        <f>AZ556/(BB556+AZ556/BG556)</f>
        <v>0</v>
      </c>
      <c r="BP556" t="s">
        <v>437</v>
      </c>
      <c r="BQ556">
        <v>0</v>
      </c>
      <c r="BR556">
        <f>IF(BQ556&lt;&gt;0, BQ556, BO556)</f>
        <v>0</v>
      </c>
      <c r="BS556">
        <f>1-BR556/BG556</f>
        <v>0</v>
      </c>
      <c r="BT556">
        <f>(BG556-BF556)/(BG556-BR556)</f>
        <v>0</v>
      </c>
      <c r="BU556">
        <f>(BA556-BG556)/(BA556-BR556)</f>
        <v>0</v>
      </c>
      <c r="BV556">
        <f>(BG556-BF556)/(BG556-AZ556)</f>
        <v>0</v>
      </c>
      <c r="BW556">
        <f>(BA556-BG556)/(BA556-AZ556)</f>
        <v>0</v>
      </c>
      <c r="BX556">
        <f>(BT556*BR556/BF556)</f>
        <v>0</v>
      </c>
      <c r="BY556">
        <f>(1-BX556)</f>
        <v>0</v>
      </c>
      <c r="DH556">
        <f>$B$11*EG556+$C$11*EH556+$F$11*ES556*(1-EV556)</f>
        <v>0</v>
      </c>
      <c r="DI556">
        <f>DH556*DJ556</f>
        <v>0</v>
      </c>
      <c r="DJ556">
        <f>($B$11*$D$9+$C$11*$D$9+$F$11*((FF556+EX556)/MAX(FF556+EX556+FG556, 0.1)*$I$9+FG556/MAX(FF556+EX556+FG556, 0.1)*$J$9))/($B$11+$C$11+$F$11)</f>
        <v>0</v>
      </c>
      <c r="DK556">
        <f>($B$11*$K$9+$C$11*$K$9+$F$11*((FF556+EX556)/MAX(FF556+EX556+FG556, 0.1)*$P$9+FG556/MAX(FF556+EX556+FG556, 0.1)*$Q$9))/($B$11+$C$11+$F$11)</f>
        <v>0</v>
      </c>
      <c r="DL556">
        <v>6</v>
      </c>
      <c r="DM556">
        <v>0.5</v>
      </c>
      <c r="DN556" t="s">
        <v>438</v>
      </c>
      <c r="DO556">
        <v>2</v>
      </c>
      <c r="DP556" t="b">
        <v>1</v>
      </c>
      <c r="DQ556">
        <v>1761416083.94615</v>
      </c>
      <c r="DR556">
        <v>910.332230769231</v>
      </c>
      <c r="DS556">
        <v>956.209384615385</v>
      </c>
      <c r="DT556">
        <v>31.9906307692308</v>
      </c>
      <c r="DU556">
        <v>24.9675307692308</v>
      </c>
      <c r="DV556">
        <v>909.235076923077</v>
      </c>
      <c r="DW556">
        <v>31.6754384615385</v>
      </c>
      <c r="DX556">
        <v>499.982538461538</v>
      </c>
      <c r="DY556">
        <v>90.2805615384615</v>
      </c>
      <c r="DZ556">
        <v>0.0390822076923077</v>
      </c>
      <c r="EA556">
        <v>42.7997076923077</v>
      </c>
      <c r="EB556">
        <v>42.1602307692308</v>
      </c>
      <c r="EC556">
        <v>999.9</v>
      </c>
      <c r="ED556">
        <v>0</v>
      </c>
      <c r="EE556">
        <v>0</v>
      </c>
      <c r="EF556">
        <v>9983.27076923077</v>
      </c>
      <c r="EG556">
        <v>0</v>
      </c>
      <c r="EH556">
        <v>1197.74769230769</v>
      </c>
      <c r="EI556">
        <v>-45.8770461538462</v>
      </c>
      <c r="EJ556">
        <v>940.416</v>
      </c>
      <c r="EK556">
        <v>980.694923076923</v>
      </c>
      <c r="EL556">
        <v>7.02310076923077</v>
      </c>
      <c r="EM556">
        <v>956.209384615385</v>
      </c>
      <c r="EN556">
        <v>24.9675307692308</v>
      </c>
      <c r="EO556">
        <v>2.88813153846154</v>
      </c>
      <c r="EP556">
        <v>2.25408230769231</v>
      </c>
      <c r="EQ556">
        <v>23.3966384615385</v>
      </c>
      <c r="ER556">
        <v>19.3519615384615</v>
      </c>
      <c r="ES556">
        <v>1199.96538461538</v>
      </c>
      <c r="ET556">
        <v>0.966995615384616</v>
      </c>
      <c r="EU556">
        <v>0.0330043461538462</v>
      </c>
      <c r="EV556">
        <v>0</v>
      </c>
      <c r="EW556">
        <v>1337.16</v>
      </c>
      <c r="EX556">
        <v>5.00059</v>
      </c>
      <c r="EY556">
        <v>16842.4923076923</v>
      </c>
      <c r="EZ556">
        <v>10358.4</v>
      </c>
      <c r="FA556">
        <v>56.1823076923077</v>
      </c>
      <c r="FB556">
        <v>57.8363076923077</v>
      </c>
      <c r="FC556">
        <v>56.2978461538462</v>
      </c>
      <c r="FD556">
        <v>57.5670769230769</v>
      </c>
      <c r="FE556">
        <v>57.346</v>
      </c>
      <c r="FF556">
        <v>1155.52538461538</v>
      </c>
      <c r="FG556">
        <v>39.44</v>
      </c>
      <c r="FH556">
        <v>0</v>
      </c>
      <c r="FI556">
        <v>1761416052.1</v>
      </c>
      <c r="FJ556">
        <v>0</v>
      </c>
      <c r="FK556">
        <v>1337.105</v>
      </c>
      <c r="FL556">
        <v>-6.1788034224485</v>
      </c>
      <c r="FM556">
        <v>-41.8051280685496</v>
      </c>
      <c r="FN556">
        <v>16842.7230769231</v>
      </c>
      <c r="FO556">
        <v>15</v>
      </c>
      <c r="FP556">
        <v>0</v>
      </c>
      <c r="FQ556" t="s">
        <v>439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-45.819945</v>
      </c>
      <c r="GD556">
        <v>2.89020902255639</v>
      </c>
      <c r="GE556">
        <v>0.87123970379856</v>
      </c>
      <c r="GF556">
        <v>0</v>
      </c>
      <c r="GG556">
        <v>1337.42794117647</v>
      </c>
      <c r="GH556">
        <v>-6.30236822430336</v>
      </c>
      <c r="GI556">
        <v>0.653109212611962</v>
      </c>
      <c r="GJ556">
        <v>-1</v>
      </c>
      <c r="GK556">
        <v>7.0495275</v>
      </c>
      <c r="GL556">
        <v>-0.66466060150375</v>
      </c>
      <c r="GM556">
        <v>0.0639453726140523</v>
      </c>
      <c r="GN556">
        <v>0</v>
      </c>
      <c r="GO556">
        <v>0</v>
      </c>
      <c r="GP556">
        <v>2</v>
      </c>
      <c r="GQ556" t="s">
        <v>473</v>
      </c>
      <c r="GR556">
        <v>3.12852</v>
      </c>
      <c r="GS556">
        <v>2.71762</v>
      </c>
      <c r="GT556">
        <v>0.152111</v>
      </c>
      <c r="GU556">
        <v>0.157212</v>
      </c>
      <c r="GV556">
        <v>0.121261</v>
      </c>
      <c r="GW556">
        <v>0.102149</v>
      </c>
      <c r="GX556">
        <v>30831.1</v>
      </c>
      <c r="GY556">
        <v>32496.2</v>
      </c>
      <c r="GZ556">
        <v>33001.3</v>
      </c>
      <c r="HA556">
        <v>35016.1</v>
      </c>
      <c r="HB556">
        <v>41301</v>
      </c>
      <c r="HC556">
        <v>45294.2</v>
      </c>
      <c r="HD556">
        <v>51761.7</v>
      </c>
      <c r="HE556">
        <v>56110.4</v>
      </c>
      <c r="HF556">
        <v>1.7399</v>
      </c>
      <c r="HG556">
        <v>1.6002</v>
      </c>
      <c r="HH556">
        <v>-0.0377558</v>
      </c>
      <c r="HI556">
        <v>0</v>
      </c>
      <c r="HJ556">
        <v>42.8445</v>
      </c>
      <c r="HK556">
        <v>999.9</v>
      </c>
      <c r="HL556">
        <v>55.506</v>
      </c>
      <c r="HM556">
        <v>29.97</v>
      </c>
      <c r="HN556">
        <v>26.1489</v>
      </c>
      <c r="HO556">
        <v>60.8352</v>
      </c>
      <c r="HP556">
        <v>42.4359</v>
      </c>
      <c r="HQ556">
        <v>1</v>
      </c>
      <c r="HR556">
        <v>1.72037</v>
      </c>
      <c r="HS556">
        <v>5.56518</v>
      </c>
      <c r="HT556">
        <v>20.0429</v>
      </c>
      <c r="HU556">
        <v>5.19078</v>
      </c>
      <c r="HV556">
        <v>12.0159</v>
      </c>
      <c r="HW556">
        <v>4.97085</v>
      </c>
      <c r="HX556">
        <v>3.2949</v>
      </c>
      <c r="HY556">
        <v>9999</v>
      </c>
      <c r="HZ556">
        <v>9999</v>
      </c>
      <c r="IA556">
        <v>999.9</v>
      </c>
      <c r="IB556">
        <v>9999</v>
      </c>
      <c r="IC556">
        <v>1.86322</v>
      </c>
      <c r="ID556">
        <v>1.86808</v>
      </c>
      <c r="IE556">
        <v>1.86783</v>
      </c>
      <c r="IF556">
        <v>1.86904</v>
      </c>
      <c r="IG556">
        <v>1.86982</v>
      </c>
      <c r="IH556">
        <v>1.86585</v>
      </c>
      <c r="II556">
        <v>1.86695</v>
      </c>
      <c r="IJ556">
        <v>1.86836</v>
      </c>
      <c r="IK556">
        <v>5</v>
      </c>
      <c r="IL556">
        <v>0</v>
      </c>
      <c r="IM556">
        <v>0</v>
      </c>
      <c r="IN556">
        <v>0</v>
      </c>
      <c r="IO556" t="s">
        <v>441</v>
      </c>
      <c r="IP556" t="s">
        <v>442</v>
      </c>
      <c r="IQ556" t="s">
        <v>443</v>
      </c>
      <c r="IR556" t="s">
        <v>443</v>
      </c>
      <c r="IS556" t="s">
        <v>443</v>
      </c>
      <c r="IT556" t="s">
        <v>443</v>
      </c>
      <c r="IU556">
        <v>0</v>
      </c>
      <c r="IV556">
        <v>100</v>
      </c>
      <c r="IW556">
        <v>100</v>
      </c>
      <c r="IX556">
        <v>1.098</v>
      </c>
      <c r="IY556">
        <v>0.3152</v>
      </c>
      <c r="IZ556">
        <v>1.09748391826392</v>
      </c>
      <c r="JA556">
        <v>0</v>
      </c>
      <c r="JB556">
        <v>0</v>
      </c>
      <c r="JC556">
        <v>0</v>
      </c>
      <c r="JD556">
        <v>0.315191680746845</v>
      </c>
      <c r="JE556">
        <v>0</v>
      </c>
      <c r="JF556">
        <v>0</v>
      </c>
      <c r="JG556">
        <v>0</v>
      </c>
      <c r="JH556">
        <v>5</v>
      </c>
      <c r="JI556">
        <v>2273</v>
      </c>
      <c r="JJ556">
        <v>0</v>
      </c>
      <c r="JK556">
        <v>25</v>
      </c>
      <c r="JL556">
        <v>29356934.9</v>
      </c>
      <c r="JM556">
        <v>29356934.9</v>
      </c>
      <c r="JN556">
        <v>2.03735</v>
      </c>
      <c r="JO556">
        <v>2.62085</v>
      </c>
      <c r="JP556">
        <v>1.54785</v>
      </c>
      <c r="JQ556">
        <v>2.31567</v>
      </c>
      <c r="JR556">
        <v>1.64673</v>
      </c>
      <c r="JS556">
        <v>2.32788</v>
      </c>
      <c r="JT556">
        <v>33.8509</v>
      </c>
      <c r="JU556">
        <v>24.1575</v>
      </c>
      <c r="JV556">
        <v>18</v>
      </c>
      <c r="JW556">
        <v>492.603</v>
      </c>
      <c r="JX556">
        <v>393.989</v>
      </c>
      <c r="JY556">
        <v>37.3197</v>
      </c>
      <c r="JZ556">
        <v>46.9545</v>
      </c>
      <c r="KA556">
        <v>30.0085</v>
      </c>
      <c r="KB556">
        <v>46.2408</v>
      </c>
      <c r="KC556">
        <v>46.0971</v>
      </c>
      <c r="KD556">
        <v>40.8212</v>
      </c>
      <c r="KE556">
        <v>0</v>
      </c>
      <c r="KF556">
        <v>100</v>
      </c>
      <c r="KG556">
        <v>37.1337</v>
      </c>
      <c r="KH556">
        <v>1005.76</v>
      </c>
      <c r="KI556">
        <v>34.6858</v>
      </c>
      <c r="KJ556">
        <v>93.8931</v>
      </c>
      <c r="KK556">
        <v>90.8196</v>
      </c>
    </row>
    <row r="557" spans="1:297">
      <c r="A557">
        <v>541</v>
      </c>
      <c r="B557">
        <v>1761416097.1</v>
      </c>
      <c r="C557">
        <v>7916.09999990463</v>
      </c>
      <c r="D557" t="s">
        <v>1529</v>
      </c>
      <c r="E557" t="s">
        <v>1530</v>
      </c>
      <c r="F557">
        <v>5</v>
      </c>
      <c r="G557" t="s">
        <v>1410</v>
      </c>
      <c r="H557" t="s">
        <v>436</v>
      </c>
      <c r="I557">
        <v>1761416088.94615</v>
      </c>
      <c r="J557">
        <f>(K557)/1000</f>
        <v>0</v>
      </c>
      <c r="K557">
        <f>IF(DP557, AN557, AH557)</f>
        <v>0</v>
      </c>
      <c r="L557">
        <f>IF(DP557, AI557, AG557)</f>
        <v>0</v>
      </c>
      <c r="M557">
        <f>DR557 - IF(AU557&gt;1, L557*DL557*100.0/(AW557), 0)</f>
        <v>0</v>
      </c>
      <c r="N557">
        <f>((T557-J557/2)*M557-L557)/(T557+J557/2)</f>
        <v>0</v>
      </c>
      <c r="O557">
        <f>N557*(DY557+DZ557)/1000.0</f>
        <v>0</v>
      </c>
      <c r="P557">
        <f>(DR557 - IF(AU557&gt;1, L557*DL557*100.0/(AW557), 0))*(DY557+DZ557)/1000.0</f>
        <v>0</v>
      </c>
      <c r="Q557">
        <f>2.0/((1/S557-1/R557)+SIGN(S557)*SQRT((1/S557-1/R557)*(1/S557-1/R557) + 4*DM557/((DM557+1)*(DM557+1))*(2*1/S557*1/R557-1/R557*1/R557)))</f>
        <v>0</v>
      </c>
      <c r="R557">
        <f>IF(LEFT(DN557,1)&lt;&gt;"0",IF(LEFT(DN557,1)="1",3.0,DO557),$D$5+$E$5*(EF557*DY557/($K$5*1000))+$F$5*(EF557*DY557/($K$5*1000))*MAX(MIN(DL557,$J$5),$I$5)*MAX(MIN(DL557,$J$5),$I$5)+$G$5*MAX(MIN(DL557,$J$5),$I$5)*(EF557*DY557/($K$5*1000))+$H$5*(EF557*DY557/($K$5*1000))*(EF557*DY557/($K$5*1000)))</f>
        <v>0</v>
      </c>
      <c r="S557">
        <f>J557*(1000-(1000*0.61365*exp(17.502*W557/(240.97+W557))/(DY557+DZ557)+DT557)/2)/(1000*0.61365*exp(17.502*W557/(240.97+W557))/(DY557+DZ557)-DT557)</f>
        <v>0</v>
      </c>
      <c r="T557">
        <f>1/((DM557+1)/(Q557/1.6)+1/(R557/1.37)) + DM557/((DM557+1)/(Q557/1.6) + DM557/(R557/1.37))</f>
        <v>0</v>
      </c>
      <c r="U557">
        <f>(DH557*DK557)</f>
        <v>0</v>
      </c>
      <c r="V557">
        <f>(EA557+(U557+2*0.95*5.67E-8*(((EA557+$B$7)+273)^4-(EA557+273)^4)-44100*J557)/(1.84*29.3*R557+8*0.95*5.67E-8*(EA557+273)^3))</f>
        <v>0</v>
      </c>
      <c r="W557">
        <f>($C$7*EB557+$D$7*EC557+$E$7*V557)</f>
        <v>0</v>
      </c>
      <c r="X557">
        <f>0.61365*exp(17.502*W557/(240.97+W557))</f>
        <v>0</v>
      </c>
      <c r="Y557">
        <f>(Z557/AA557*100)</f>
        <v>0</v>
      </c>
      <c r="Z557">
        <f>DT557*(DY557+DZ557)/1000</f>
        <v>0</v>
      </c>
      <c r="AA557">
        <f>0.61365*exp(17.502*EA557/(240.97+EA557))</f>
        <v>0</v>
      </c>
      <c r="AB557">
        <f>(X557-DT557*(DY557+DZ557)/1000)</f>
        <v>0</v>
      </c>
      <c r="AC557">
        <f>(-J557*44100)</f>
        <v>0</v>
      </c>
      <c r="AD557">
        <f>2*29.3*R557*0.92*(EA557-W557)</f>
        <v>0</v>
      </c>
      <c r="AE557">
        <f>2*0.95*5.67E-8*(((EA557+$B$7)+273)^4-(W557+273)^4)</f>
        <v>0</v>
      </c>
      <c r="AF557">
        <f>U557+AE557+AC557+AD557</f>
        <v>0</v>
      </c>
      <c r="AG557">
        <f>DX557*AU557*(DS557-DR557*(1000-AU557*DU557)/(1000-AU557*DT557))/(100*DL557)</f>
        <v>0</v>
      </c>
      <c r="AH557">
        <f>1000*DX557*AU557*(DT557-DU557)/(100*DL557*(1000-AU557*DT557))</f>
        <v>0</v>
      </c>
      <c r="AI557">
        <f>(AJ557 - AK557 - DY557*1E3/(8.314*(EA557+273.15)) * AM557/DX557 * AL557) * DX557/(100*DL557) * (1000 - DU557)/1000</f>
        <v>0</v>
      </c>
      <c r="AJ557">
        <v>1014.21077537901</v>
      </c>
      <c r="AK557">
        <v>980.979442424242</v>
      </c>
      <c r="AL557">
        <v>3.53998051653802</v>
      </c>
      <c r="AM557">
        <v>65.0585855689231</v>
      </c>
      <c r="AN557">
        <f>(AP557 - AO557 + DY557*1E3/(8.314*(EA557+273.15)) * AR557/DX557 * AQ557) * DX557/(100*DL557) * 1000/(1000 - AP557)</f>
        <v>0</v>
      </c>
      <c r="AO557">
        <v>24.9583050879695</v>
      </c>
      <c r="AP557">
        <v>31.8540981818182</v>
      </c>
      <c r="AQ557">
        <v>-0.0113630523100919</v>
      </c>
      <c r="AR557">
        <v>110.688087326867</v>
      </c>
      <c r="AS557">
        <v>2</v>
      </c>
      <c r="AT557">
        <v>0</v>
      </c>
      <c r="AU557">
        <f>IF(AS557*$H$13&gt;=AW557,1.0,(AW557/(AW557-AS557*$H$13)))</f>
        <v>0</v>
      </c>
      <c r="AV557">
        <f>(AU557-1)*100</f>
        <v>0</v>
      </c>
      <c r="AW557">
        <f>MAX(0,($B$13+$C$13*EF557)/(1+$D$13*EF557)*DY557/(EA557+273)*$E$13)</f>
        <v>0</v>
      </c>
      <c r="AX557" t="s">
        <v>437</v>
      </c>
      <c r="AY557" t="s">
        <v>437</v>
      </c>
      <c r="AZ557">
        <v>0</v>
      </c>
      <c r="BA557">
        <v>0</v>
      </c>
      <c r="BB557">
        <f>1-AZ557/BA557</f>
        <v>0</v>
      </c>
      <c r="BC557">
        <v>0</v>
      </c>
      <c r="BD557" t="s">
        <v>437</v>
      </c>
      <c r="BE557" t="s">
        <v>437</v>
      </c>
      <c r="BF557">
        <v>0</v>
      </c>
      <c r="BG557">
        <v>0</v>
      </c>
      <c r="BH557">
        <f>1-BF557/BG557</f>
        <v>0</v>
      </c>
      <c r="BI557">
        <v>0.5</v>
      </c>
      <c r="BJ557">
        <f>DI557</f>
        <v>0</v>
      </c>
      <c r="BK557">
        <f>L557</f>
        <v>0</v>
      </c>
      <c r="BL557">
        <f>BH557*BI557*BJ557</f>
        <v>0</v>
      </c>
      <c r="BM557">
        <f>(BK557-BC557)/BJ557</f>
        <v>0</v>
      </c>
      <c r="BN557">
        <f>(BA557-BG557)/BG557</f>
        <v>0</v>
      </c>
      <c r="BO557">
        <f>AZ557/(BB557+AZ557/BG557)</f>
        <v>0</v>
      </c>
      <c r="BP557" t="s">
        <v>437</v>
      </c>
      <c r="BQ557">
        <v>0</v>
      </c>
      <c r="BR557">
        <f>IF(BQ557&lt;&gt;0, BQ557, BO557)</f>
        <v>0</v>
      </c>
      <c r="BS557">
        <f>1-BR557/BG557</f>
        <v>0</v>
      </c>
      <c r="BT557">
        <f>(BG557-BF557)/(BG557-BR557)</f>
        <v>0</v>
      </c>
      <c r="BU557">
        <f>(BA557-BG557)/(BA557-BR557)</f>
        <v>0</v>
      </c>
      <c r="BV557">
        <f>(BG557-BF557)/(BG557-AZ557)</f>
        <v>0</v>
      </c>
      <c r="BW557">
        <f>(BA557-BG557)/(BA557-AZ557)</f>
        <v>0</v>
      </c>
      <c r="BX557">
        <f>(BT557*BR557/BF557)</f>
        <v>0</v>
      </c>
      <c r="BY557">
        <f>(1-BX557)</f>
        <v>0</v>
      </c>
      <c r="DH557">
        <f>$B$11*EG557+$C$11*EH557+$F$11*ES557*(1-EV557)</f>
        <v>0</v>
      </c>
      <c r="DI557">
        <f>DH557*DJ557</f>
        <v>0</v>
      </c>
      <c r="DJ557">
        <f>($B$11*$D$9+$C$11*$D$9+$F$11*((FF557+EX557)/MAX(FF557+EX557+FG557, 0.1)*$I$9+FG557/MAX(FF557+EX557+FG557, 0.1)*$J$9))/($B$11+$C$11+$F$11)</f>
        <v>0</v>
      </c>
      <c r="DK557">
        <f>($B$11*$K$9+$C$11*$K$9+$F$11*((FF557+EX557)/MAX(FF557+EX557+FG557, 0.1)*$P$9+FG557/MAX(FF557+EX557+FG557, 0.1)*$Q$9))/($B$11+$C$11+$F$11)</f>
        <v>0</v>
      </c>
      <c r="DL557">
        <v>6</v>
      </c>
      <c r="DM557">
        <v>0.5</v>
      </c>
      <c r="DN557" t="s">
        <v>438</v>
      </c>
      <c r="DO557">
        <v>2</v>
      </c>
      <c r="DP557" t="b">
        <v>1</v>
      </c>
      <c r="DQ557">
        <v>1761416088.94615</v>
      </c>
      <c r="DR557">
        <v>926.483846153846</v>
      </c>
      <c r="DS557">
        <v>972.651384615385</v>
      </c>
      <c r="DT557">
        <v>31.9335615384615</v>
      </c>
      <c r="DU557">
        <v>24.9635769230769</v>
      </c>
      <c r="DV557">
        <v>925.386538461539</v>
      </c>
      <c r="DW557">
        <v>31.6183692307692</v>
      </c>
      <c r="DX557">
        <v>499.988769230769</v>
      </c>
      <c r="DY557">
        <v>90.2825769230769</v>
      </c>
      <c r="DZ557">
        <v>0.0393007846153846</v>
      </c>
      <c r="EA557">
        <v>42.8151307692308</v>
      </c>
      <c r="EB557">
        <v>42.2098</v>
      </c>
      <c r="EC557">
        <v>999.9</v>
      </c>
      <c r="ED557">
        <v>0</v>
      </c>
      <c r="EE557">
        <v>0</v>
      </c>
      <c r="EF557">
        <v>9998.61076923077</v>
      </c>
      <c r="EG557">
        <v>0</v>
      </c>
      <c r="EH557">
        <v>1197.62461538462</v>
      </c>
      <c r="EI557">
        <v>-46.1675461538462</v>
      </c>
      <c r="EJ557">
        <v>957.044923076923</v>
      </c>
      <c r="EK557">
        <v>997.553384615385</v>
      </c>
      <c r="EL557">
        <v>6.96997923076923</v>
      </c>
      <c r="EM557">
        <v>972.651384615385</v>
      </c>
      <c r="EN557">
        <v>24.9635769230769</v>
      </c>
      <c r="EO557">
        <v>2.88304307692308</v>
      </c>
      <c r="EP557">
        <v>2.25377692307692</v>
      </c>
      <c r="EQ557">
        <v>23.3674230769231</v>
      </c>
      <c r="ER557">
        <v>19.3497769230769</v>
      </c>
      <c r="ES557">
        <v>1199.97076923077</v>
      </c>
      <c r="ET557">
        <v>0.966996230769231</v>
      </c>
      <c r="EU557">
        <v>0.0330036769230769</v>
      </c>
      <c r="EV557">
        <v>0</v>
      </c>
      <c r="EW557">
        <v>1336.63</v>
      </c>
      <c r="EX557">
        <v>5.00059</v>
      </c>
      <c r="EY557">
        <v>16838.7615384615</v>
      </c>
      <c r="EZ557">
        <v>10358.4615384615</v>
      </c>
      <c r="FA557">
        <v>56.2112307692308</v>
      </c>
      <c r="FB557">
        <v>57.8747692307692</v>
      </c>
      <c r="FC557">
        <v>56.3363076923077</v>
      </c>
      <c r="FD557">
        <v>57.6055384615385</v>
      </c>
      <c r="FE557">
        <v>57.3892307692308</v>
      </c>
      <c r="FF557">
        <v>1155.53076923077</v>
      </c>
      <c r="FG557">
        <v>39.44</v>
      </c>
      <c r="FH557">
        <v>0</v>
      </c>
      <c r="FI557">
        <v>1761416057.5</v>
      </c>
      <c r="FJ557">
        <v>0</v>
      </c>
      <c r="FK557">
        <v>1336.504</v>
      </c>
      <c r="FL557">
        <v>-6.67230768977501</v>
      </c>
      <c r="FM557">
        <v>-51.0153844192023</v>
      </c>
      <c r="FN557">
        <v>16838.352</v>
      </c>
      <c r="FO557">
        <v>15</v>
      </c>
      <c r="FP557">
        <v>0</v>
      </c>
      <c r="FQ557" t="s">
        <v>439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-46.3501952380952</v>
      </c>
      <c r="GD557">
        <v>-1.5669818181818</v>
      </c>
      <c r="GE557">
        <v>1.07872179628802</v>
      </c>
      <c r="GF557">
        <v>0</v>
      </c>
      <c r="GG557">
        <v>1336.90264705882</v>
      </c>
      <c r="GH557">
        <v>-6.52513369286475</v>
      </c>
      <c r="GI557">
        <v>0.674878240972694</v>
      </c>
      <c r="GJ557">
        <v>-1</v>
      </c>
      <c r="GK557">
        <v>7.00065285714286</v>
      </c>
      <c r="GL557">
        <v>-0.633707532467518</v>
      </c>
      <c r="GM557">
        <v>0.0639996160809062</v>
      </c>
      <c r="GN557">
        <v>0</v>
      </c>
      <c r="GO557">
        <v>0</v>
      </c>
      <c r="GP557">
        <v>2</v>
      </c>
      <c r="GQ557" t="s">
        <v>473</v>
      </c>
      <c r="GR557">
        <v>3.12868</v>
      </c>
      <c r="GS557">
        <v>2.71755</v>
      </c>
      <c r="GT557">
        <v>0.153937</v>
      </c>
      <c r="GU557">
        <v>0.15894</v>
      </c>
      <c r="GV557">
        <v>0.12111</v>
      </c>
      <c r="GW557">
        <v>0.102134</v>
      </c>
      <c r="GX557">
        <v>30761</v>
      </c>
      <c r="GY557">
        <v>32425</v>
      </c>
      <c r="GZ557">
        <v>32997.8</v>
      </c>
      <c r="HA557">
        <v>35011.7</v>
      </c>
      <c r="HB557">
        <v>41304.3</v>
      </c>
      <c r="HC557">
        <v>45289.8</v>
      </c>
      <c r="HD557">
        <v>51756.9</v>
      </c>
      <c r="HE557">
        <v>56103.7</v>
      </c>
      <c r="HF557">
        <v>1.7396</v>
      </c>
      <c r="HG557">
        <v>1.59943</v>
      </c>
      <c r="HH557">
        <v>-0.0368394</v>
      </c>
      <c r="HI557">
        <v>0</v>
      </c>
      <c r="HJ557">
        <v>42.8532</v>
      </c>
      <c r="HK557">
        <v>999.9</v>
      </c>
      <c r="HL557">
        <v>55.488</v>
      </c>
      <c r="HM557">
        <v>29.96</v>
      </c>
      <c r="HN557">
        <v>26.1246</v>
      </c>
      <c r="HO557">
        <v>60.6352</v>
      </c>
      <c r="HP557">
        <v>42.4399</v>
      </c>
      <c r="HQ557">
        <v>1</v>
      </c>
      <c r="HR557">
        <v>1.72959</v>
      </c>
      <c r="HS557">
        <v>6.10151</v>
      </c>
      <c r="HT557">
        <v>20.025</v>
      </c>
      <c r="HU557">
        <v>5.19108</v>
      </c>
      <c r="HV557">
        <v>12.0158</v>
      </c>
      <c r="HW557">
        <v>4.97105</v>
      </c>
      <c r="HX557">
        <v>3.295</v>
      </c>
      <c r="HY557">
        <v>9999</v>
      </c>
      <c r="HZ557">
        <v>9999</v>
      </c>
      <c r="IA557">
        <v>999.9</v>
      </c>
      <c r="IB557">
        <v>9999</v>
      </c>
      <c r="IC557">
        <v>1.86324</v>
      </c>
      <c r="ID557">
        <v>1.8681</v>
      </c>
      <c r="IE557">
        <v>1.86783</v>
      </c>
      <c r="IF557">
        <v>1.86904</v>
      </c>
      <c r="IG557">
        <v>1.86981</v>
      </c>
      <c r="IH557">
        <v>1.86586</v>
      </c>
      <c r="II557">
        <v>1.86695</v>
      </c>
      <c r="IJ557">
        <v>1.86834</v>
      </c>
      <c r="IK557">
        <v>5</v>
      </c>
      <c r="IL557">
        <v>0</v>
      </c>
      <c r="IM557">
        <v>0</v>
      </c>
      <c r="IN557">
        <v>0</v>
      </c>
      <c r="IO557" t="s">
        <v>441</v>
      </c>
      <c r="IP557" t="s">
        <v>442</v>
      </c>
      <c r="IQ557" t="s">
        <v>443</v>
      </c>
      <c r="IR557" t="s">
        <v>443</v>
      </c>
      <c r="IS557" t="s">
        <v>443</v>
      </c>
      <c r="IT557" t="s">
        <v>443</v>
      </c>
      <c r="IU557">
        <v>0</v>
      </c>
      <c r="IV557">
        <v>100</v>
      </c>
      <c r="IW557">
        <v>100</v>
      </c>
      <c r="IX557">
        <v>1.097</v>
      </c>
      <c r="IY557">
        <v>0.3152</v>
      </c>
      <c r="IZ557">
        <v>1.09748391826392</v>
      </c>
      <c r="JA557">
        <v>0</v>
      </c>
      <c r="JB557">
        <v>0</v>
      </c>
      <c r="JC557">
        <v>0</v>
      </c>
      <c r="JD557">
        <v>0.315191680746845</v>
      </c>
      <c r="JE557">
        <v>0</v>
      </c>
      <c r="JF557">
        <v>0</v>
      </c>
      <c r="JG557">
        <v>0</v>
      </c>
      <c r="JH557">
        <v>5</v>
      </c>
      <c r="JI557">
        <v>2273</v>
      </c>
      <c r="JJ557">
        <v>0</v>
      </c>
      <c r="JK557">
        <v>25</v>
      </c>
      <c r="JL557">
        <v>29356935</v>
      </c>
      <c r="JM557">
        <v>29356935</v>
      </c>
      <c r="JN557">
        <v>2.06055</v>
      </c>
      <c r="JO557">
        <v>2.60742</v>
      </c>
      <c r="JP557">
        <v>1.54785</v>
      </c>
      <c r="JQ557">
        <v>2.31567</v>
      </c>
      <c r="JR557">
        <v>1.64673</v>
      </c>
      <c r="JS557">
        <v>2.37549</v>
      </c>
      <c r="JT557">
        <v>33.8509</v>
      </c>
      <c r="JU557">
        <v>24.1575</v>
      </c>
      <c r="JV557">
        <v>18</v>
      </c>
      <c r="JW557">
        <v>492.597</v>
      </c>
      <c r="JX557">
        <v>393.682</v>
      </c>
      <c r="JY557">
        <v>37.0848</v>
      </c>
      <c r="JZ557">
        <v>46.9905</v>
      </c>
      <c r="KA557">
        <v>30.009</v>
      </c>
      <c r="KB557">
        <v>46.2735</v>
      </c>
      <c r="KC557">
        <v>46.1293</v>
      </c>
      <c r="KD557">
        <v>41.3839</v>
      </c>
      <c r="KE557">
        <v>0</v>
      </c>
      <c r="KF557">
        <v>100</v>
      </c>
      <c r="KG557">
        <v>36.9021</v>
      </c>
      <c r="KH557">
        <v>1026.29</v>
      </c>
      <c r="KI557">
        <v>34.6858</v>
      </c>
      <c r="KJ557">
        <v>93.8839</v>
      </c>
      <c r="KK557">
        <v>90.8085</v>
      </c>
    </row>
    <row r="558" spans="1:297">
      <c r="A558">
        <v>542</v>
      </c>
      <c r="B558">
        <v>1761416102.1</v>
      </c>
      <c r="C558">
        <v>7921.09999990463</v>
      </c>
      <c r="D558" t="s">
        <v>1531</v>
      </c>
      <c r="E558" t="s">
        <v>1532</v>
      </c>
      <c r="F558">
        <v>5</v>
      </c>
      <c r="G558" t="s">
        <v>1410</v>
      </c>
      <c r="H558" t="s">
        <v>436</v>
      </c>
      <c r="I558">
        <v>1761416093.94615</v>
      </c>
      <c r="J558">
        <f>(K558)/1000</f>
        <v>0</v>
      </c>
      <c r="K558">
        <f>IF(DP558, AN558, AH558)</f>
        <v>0</v>
      </c>
      <c r="L558">
        <f>IF(DP558, AI558, AG558)</f>
        <v>0</v>
      </c>
      <c r="M558">
        <f>DR558 - IF(AU558&gt;1, L558*DL558*100.0/(AW558), 0)</f>
        <v>0</v>
      </c>
      <c r="N558">
        <f>((T558-J558/2)*M558-L558)/(T558+J558/2)</f>
        <v>0</v>
      </c>
      <c r="O558">
        <f>N558*(DY558+DZ558)/1000.0</f>
        <v>0</v>
      </c>
      <c r="P558">
        <f>(DR558 - IF(AU558&gt;1, L558*DL558*100.0/(AW558), 0))*(DY558+DZ558)/1000.0</f>
        <v>0</v>
      </c>
      <c r="Q558">
        <f>2.0/((1/S558-1/R558)+SIGN(S558)*SQRT((1/S558-1/R558)*(1/S558-1/R558) + 4*DM558/((DM558+1)*(DM558+1))*(2*1/S558*1/R558-1/R558*1/R558)))</f>
        <v>0</v>
      </c>
      <c r="R558">
        <f>IF(LEFT(DN558,1)&lt;&gt;"0",IF(LEFT(DN558,1)="1",3.0,DO558),$D$5+$E$5*(EF558*DY558/($K$5*1000))+$F$5*(EF558*DY558/($K$5*1000))*MAX(MIN(DL558,$J$5),$I$5)*MAX(MIN(DL558,$J$5),$I$5)+$G$5*MAX(MIN(DL558,$J$5),$I$5)*(EF558*DY558/($K$5*1000))+$H$5*(EF558*DY558/($K$5*1000))*(EF558*DY558/($K$5*1000)))</f>
        <v>0</v>
      </c>
      <c r="S558">
        <f>J558*(1000-(1000*0.61365*exp(17.502*W558/(240.97+W558))/(DY558+DZ558)+DT558)/2)/(1000*0.61365*exp(17.502*W558/(240.97+W558))/(DY558+DZ558)-DT558)</f>
        <v>0</v>
      </c>
      <c r="T558">
        <f>1/((DM558+1)/(Q558/1.6)+1/(R558/1.37)) + DM558/((DM558+1)/(Q558/1.6) + DM558/(R558/1.37))</f>
        <v>0</v>
      </c>
      <c r="U558">
        <f>(DH558*DK558)</f>
        <v>0</v>
      </c>
      <c r="V558">
        <f>(EA558+(U558+2*0.95*5.67E-8*(((EA558+$B$7)+273)^4-(EA558+273)^4)-44100*J558)/(1.84*29.3*R558+8*0.95*5.67E-8*(EA558+273)^3))</f>
        <v>0</v>
      </c>
      <c r="W558">
        <f>($C$7*EB558+$D$7*EC558+$E$7*V558)</f>
        <v>0</v>
      </c>
      <c r="X558">
        <f>0.61365*exp(17.502*W558/(240.97+W558))</f>
        <v>0</v>
      </c>
      <c r="Y558">
        <f>(Z558/AA558*100)</f>
        <v>0</v>
      </c>
      <c r="Z558">
        <f>DT558*(DY558+DZ558)/1000</f>
        <v>0</v>
      </c>
      <c r="AA558">
        <f>0.61365*exp(17.502*EA558/(240.97+EA558))</f>
        <v>0</v>
      </c>
      <c r="AB558">
        <f>(X558-DT558*(DY558+DZ558)/1000)</f>
        <v>0</v>
      </c>
      <c r="AC558">
        <f>(-J558*44100)</f>
        <v>0</v>
      </c>
      <c r="AD558">
        <f>2*29.3*R558*0.92*(EA558-W558)</f>
        <v>0</v>
      </c>
      <c r="AE558">
        <f>2*0.95*5.67E-8*(((EA558+$B$7)+273)^4-(W558+273)^4)</f>
        <v>0</v>
      </c>
      <c r="AF558">
        <f>U558+AE558+AC558+AD558</f>
        <v>0</v>
      </c>
      <c r="AG558">
        <f>DX558*AU558*(DS558-DR558*(1000-AU558*DU558)/(1000-AU558*DT558))/(100*DL558)</f>
        <v>0</v>
      </c>
      <c r="AH558">
        <f>1000*DX558*AU558*(DT558-DU558)/(100*DL558*(1000-AU558*DT558))</f>
        <v>0</v>
      </c>
      <c r="AI558">
        <f>(AJ558 - AK558 - DY558*1E3/(8.314*(EA558+273.15)) * AM558/DX558 * AL558) * DX558/(100*DL558) * (1000 - DU558)/1000</f>
        <v>0</v>
      </c>
      <c r="AJ558">
        <v>1030.43759877443</v>
      </c>
      <c r="AK558">
        <v>997.504084848485</v>
      </c>
      <c r="AL558">
        <v>3.28190132336725</v>
      </c>
      <c r="AM558">
        <v>65.0585855689231</v>
      </c>
      <c r="AN558">
        <f>(AP558 - AO558 + DY558*1E3/(8.314*(EA558+273.15)) * AR558/DX558 * AQ558) * DX558/(100*DL558) * 1000/(1000 - AP558)</f>
        <v>0</v>
      </c>
      <c r="AO558">
        <v>24.9563503864081</v>
      </c>
      <c r="AP558">
        <v>31.8038072727273</v>
      </c>
      <c r="AQ558">
        <v>-0.0105554594804919</v>
      </c>
      <c r="AR558">
        <v>110.688087326867</v>
      </c>
      <c r="AS558">
        <v>2</v>
      </c>
      <c r="AT558">
        <v>0</v>
      </c>
      <c r="AU558">
        <f>IF(AS558*$H$13&gt;=AW558,1.0,(AW558/(AW558-AS558*$H$13)))</f>
        <v>0</v>
      </c>
      <c r="AV558">
        <f>(AU558-1)*100</f>
        <v>0</v>
      </c>
      <c r="AW558">
        <f>MAX(0,($B$13+$C$13*EF558)/(1+$D$13*EF558)*DY558/(EA558+273)*$E$13)</f>
        <v>0</v>
      </c>
      <c r="AX558" t="s">
        <v>437</v>
      </c>
      <c r="AY558" t="s">
        <v>437</v>
      </c>
      <c r="AZ558">
        <v>0</v>
      </c>
      <c r="BA558">
        <v>0</v>
      </c>
      <c r="BB558">
        <f>1-AZ558/BA558</f>
        <v>0</v>
      </c>
      <c r="BC558">
        <v>0</v>
      </c>
      <c r="BD558" t="s">
        <v>437</v>
      </c>
      <c r="BE558" t="s">
        <v>437</v>
      </c>
      <c r="BF558">
        <v>0</v>
      </c>
      <c r="BG558">
        <v>0</v>
      </c>
      <c r="BH558">
        <f>1-BF558/BG558</f>
        <v>0</v>
      </c>
      <c r="BI558">
        <v>0.5</v>
      </c>
      <c r="BJ558">
        <f>DI558</f>
        <v>0</v>
      </c>
      <c r="BK558">
        <f>L558</f>
        <v>0</v>
      </c>
      <c r="BL558">
        <f>BH558*BI558*BJ558</f>
        <v>0</v>
      </c>
      <c r="BM558">
        <f>(BK558-BC558)/BJ558</f>
        <v>0</v>
      </c>
      <c r="BN558">
        <f>(BA558-BG558)/BG558</f>
        <v>0</v>
      </c>
      <c r="BO558">
        <f>AZ558/(BB558+AZ558/BG558)</f>
        <v>0</v>
      </c>
      <c r="BP558" t="s">
        <v>437</v>
      </c>
      <c r="BQ558">
        <v>0</v>
      </c>
      <c r="BR558">
        <f>IF(BQ558&lt;&gt;0, BQ558, BO558)</f>
        <v>0</v>
      </c>
      <c r="BS558">
        <f>1-BR558/BG558</f>
        <v>0</v>
      </c>
      <c r="BT558">
        <f>(BG558-BF558)/(BG558-BR558)</f>
        <v>0</v>
      </c>
      <c r="BU558">
        <f>(BA558-BG558)/(BA558-BR558)</f>
        <v>0</v>
      </c>
      <c r="BV558">
        <f>(BG558-BF558)/(BG558-AZ558)</f>
        <v>0</v>
      </c>
      <c r="BW558">
        <f>(BA558-BG558)/(BA558-AZ558)</f>
        <v>0</v>
      </c>
      <c r="BX558">
        <f>(BT558*BR558/BF558)</f>
        <v>0</v>
      </c>
      <c r="BY558">
        <f>(1-BX558)</f>
        <v>0</v>
      </c>
      <c r="DH558">
        <f>$B$11*EG558+$C$11*EH558+$F$11*ES558*(1-EV558)</f>
        <v>0</v>
      </c>
      <c r="DI558">
        <f>DH558*DJ558</f>
        <v>0</v>
      </c>
      <c r="DJ558">
        <f>($B$11*$D$9+$C$11*$D$9+$F$11*((FF558+EX558)/MAX(FF558+EX558+FG558, 0.1)*$I$9+FG558/MAX(FF558+EX558+FG558, 0.1)*$J$9))/($B$11+$C$11+$F$11)</f>
        <v>0</v>
      </c>
      <c r="DK558">
        <f>($B$11*$K$9+$C$11*$K$9+$F$11*((FF558+EX558)/MAX(FF558+EX558+FG558, 0.1)*$P$9+FG558/MAX(FF558+EX558+FG558, 0.1)*$Q$9))/($B$11+$C$11+$F$11)</f>
        <v>0</v>
      </c>
      <c r="DL558">
        <v>6</v>
      </c>
      <c r="DM558">
        <v>0.5</v>
      </c>
      <c r="DN558" t="s">
        <v>438</v>
      </c>
      <c r="DO558">
        <v>2</v>
      </c>
      <c r="DP558" t="b">
        <v>1</v>
      </c>
      <c r="DQ558">
        <v>1761416093.94615</v>
      </c>
      <c r="DR558">
        <v>942.558384615385</v>
      </c>
      <c r="DS558">
        <v>988.830307692308</v>
      </c>
      <c r="DT558">
        <v>31.8799461538461</v>
      </c>
      <c r="DU558">
        <v>24.9601461538462</v>
      </c>
      <c r="DV558">
        <v>941.460923076923</v>
      </c>
      <c r="DW558">
        <v>31.5647538461538</v>
      </c>
      <c r="DX558">
        <v>500.010307692308</v>
      </c>
      <c r="DY558">
        <v>90.2843461538462</v>
      </c>
      <c r="DZ558">
        <v>0.0393606</v>
      </c>
      <c r="EA558">
        <v>42.8199846153846</v>
      </c>
      <c r="EB558">
        <v>42.2456076923077</v>
      </c>
      <c r="EC558">
        <v>999.9</v>
      </c>
      <c r="ED558">
        <v>0</v>
      </c>
      <c r="EE558">
        <v>0</v>
      </c>
      <c r="EF558">
        <v>10000.3876923077</v>
      </c>
      <c r="EG558">
        <v>0</v>
      </c>
      <c r="EH558">
        <v>1197.50461538462</v>
      </c>
      <c r="EI558">
        <v>-46.2716461538462</v>
      </c>
      <c r="EJ558">
        <v>973.595769230769</v>
      </c>
      <c r="EK558">
        <v>1014.14292307692</v>
      </c>
      <c r="EL558">
        <v>6.91979153846154</v>
      </c>
      <c r="EM558">
        <v>988.830307692308</v>
      </c>
      <c r="EN558">
        <v>24.9601461538462</v>
      </c>
      <c r="EO558">
        <v>2.87825923076923</v>
      </c>
      <c r="EP558">
        <v>2.25351076923077</v>
      </c>
      <c r="EQ558">
        <v>23.3399076923077</v>
      </c>
      <c r="ER558">
        <v>19.3479</v>
      </c>
      <c r="ES558">
        <v>1199.97615384615</v>
      </c>
      <c r="ET558">
        <v>0.966996846153846</v>
      </c>
      <c r="EU558">
        <v>0.0330030076923077</v>
      </c>
      <c r="EV558">
        <v>0</v>
      </c>
      <c r="EW558">
        <v>1336.22615384615</v>
      </c>
      <c r="EX558">
        <v>5.00059</v>
      </c>
      <c r="EY558">
        <v>16835.3692307692</v>
      </c>
      <c r="EZ558">
        <v>10358.5076923077</v>
      </c>
      <c r="FA558">
        <v>56.2401538461539</v>
      </c>
      <c r="FB558">
        <v>57.9083846153846</v>
      </c>
      <c r="FC558">
        <v>56.3747692307692</v>
      </c>
      <c r="FD558">
        <v>57.644</v>
      </c>
      <c r="FE558">
        <v>57.4131538461538</v>
      </c>
      <c r="FF558">
        <v>1155.53615384615</v>
      </c>
      <c r="FG558">
        <v>39.44</v>
      </c>
      <c r="FH558">
        <v>0</v>
      </c>
      <c r="FI558">
        <v>1761416062.3</v>
      </c>
      <c r="FJ558">
        <v>0</v>
      </c>
      <c r="FK558">
        <v>1336.0628</v>
      </c>
      <c r="FL558">
        <v>-4.26384616737274</v>
      </c>
      <c r="FM558">
        <v>-44.8153846086817</v>
      </c>
      <c r="FN558">
        <v>16834.804</v>
      </c>
      <c r="FO558">
        <v>15</v>
      </c>
      <c r="FP558">
        <v>0</v>
      </c>
      <c r="FQ558" t="s">
        <v>439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-46.266605</v>
      </c>
      <c r="GD558">
        <v>-4.9108917293233</v>
      </c>
      <c r="GE558">
        <v>1.07750099929188</v>
      </c>
      <c r="GF558">
        <v>0</v>
      </c>
      <c r="GG558">
        <v>1336.45470588235</v>
      </c>
      <c r="GH558">
        <v>-5.62047365042024</v>
      </c>
      <c r="GI558">
        <v>0.601885445882694</v>
      </c>
      <c r="GJ558">
        <v>-1</v>
      </c>
      <c r="GK558">
        <v>6.9432875</v>
      </c>
      <c r="GL558">
        <v>-0.603060000000001</v>
      </c>
      <c r="GM558">
        <v>0.0579672029577932</v>
      </c>
      <c r="GN558">
        <v>0</v>
      </c>
      <c r="GO558">
        <v>0</v>
      </c>
      <c r="GP558">
        <v>2</v>
      </c>
      <c r="GQ558" t="s">
        <v>473</v>
      </c>
      <c r="GR558">
        <v>3.12853</v>
      </c>
      <c r="GS558">
        <v>2.71731</v>
      </c>
      <c r="GT558">
        <v>0.155633</v>
      </c>
      <c r="GU558">
        <v>0.160729</v>
      </c>
      <c r="GV558">
        <v>0.120955</v>
      </c>
      <c r="GW558">
        <v>0.10212</v>
      </c>
      <c r="GX558">
        <v>30695.8</v>
      </c>
      <c r="GY558">
        <v>32351.8</v>
      </c>
      <c r="GZ558">
        <v>32994.5</v>
      </c>
      <c r="HA558">
        <v>35007.7</v>
      </c>
      <c r="HB558">
        <v>41308.1</v>
      </c>
      <c r="HC558">
        <v>45285.8</v>
      </c>
      <c r="HD558">
        <v>51752.3</v>
      </c>
      <c r="HE558">
        <v>56097.6</v>
      </c>
      <c r="HF558">
        <v>1.73905</v>
      </c>
      <c r="HG558">
        <v>1.59943</v>
      </c>
      <c r="HH558">
        <v>-0.0356324</v>
      </c>
      <c r="HI558">
        <v>0</v>
      </c>
      <c r="HJ558">
        <v>42.8637</v>
      </c>
      <c r="HK558">
        <v>999.9</v>
      </c>
      <c r="HL558">
        <v>55.488</v>
      </c>
      <c r="HM558">
        <v>29.96</v>
      </c>
      <c r="HN558">
        <v>26.1245</v>
      </c>
      <c r="HO558">
        <v>60.3452</v>
      </c>
      <c r="HP558">
        <v>42.4519</v>
      </c>
      <c r="HQ558">
        <v>1</v>
      </c>
      <c r="HR558">
        <v>1.73901</v>
      </c>
      <c r="HS558">
        <v>6.61978</v>
      </c>
      <c r="HT558">
        <v>20.007</v>
      </c>
      <c r="HU558">
        <v>5.19108</v>
      </c>
      <c r="HV558">
        <v>12.0159</v>
      </c>
      <c r="HW558">
        <v>4.97115</v>
      </c>
      <c r="HX558">
        <v>3.29495</v>
      </c>
      <c r="HY558">
        <v>9999</v>
      </c>
      <c r="HZ558">
        <v>9999</v>
      </c>
      <c r="IA558">
        <v>999.9</v>
      </c>
      <c r="IB558">
        <v>9999</v>
      </c>
      <c r="IC558">
        <v>1.86325</v>
      </c>
      <c r="ID558">
        <v>1.86812</v>
      </c>
      <c r="IE558">
        <v>1.86784</v>
      </c>
      <c r="IF558">
        <v>1.86903</v>
      </c>
      <c r="IG558">
        <v>1.86981</v>
      </c>
      <c r="IH558">
        <v>1.86587</v>
      </c>
      <c r="II558">
        <v>1.86695</v>
      </c>
      <c r="IJ558">
        <v>1.86838</v>
      </c>
      <c r="IK558">
        <v>5</v>
      </c>
      <c r="IL558">
        <v>0</v>
      </c>
      <c r="IM558">
        <v>0</v>
      </c>
      <c r="IN558">
        <v>0</v>
      </c>
      <c r="IO558" t="s">
        <v>441</v>
      </c>
      <c r="IP558" t="s">
        <v>442</v>
      </c>
      <c r="IQ558" t="s">
        <v>443</v>
      </c>
      <c r="IR558" t="s">
        <v>443</v>
      </c>
      <c r="IS558" t="s">
        <v>443</v>
      </c>
      <c r="IT558" t="s">
        <v>443</v>
      </c>
      <c r="IU558">
        <v>0</v>
      </c>
      <c r="IV558">
        <v>100</v>
      </c>
      <c r="IW558">
        <v>100</v>
      </c>
      <c r="IX558">
        <v>1.097</v>
      </c>
      <c r="IY558">
        <v>0.3152</v>
      </c>
      <c r="IZ558">
        <v>1.09748391826392</v>
      </c>
      <c r="JA558">
        <v>0</v>
      </c>
      <c r="JB558">
        <v>0</v>
      </c>
      <c r="JC558">
        <v>0</v>
      </c>
      <c r="JD558">
        <v>0.315191680746845</v>
      </c>
      <c r="JE558">
        <v>0</v>
      </c>
      <c r="JF558">
        <v>0</v>
      </c>
      <c r="JG558">
        <v>0</v>
      </c>
      <c r="JH558">
        <v>5</v>
      </c>
      <c r="JI558">
        <v>2273</v>
      </c>
      <c r="JJ558">
        <v>0</v>
      </c>
      <c r="JK558">
        <v>25</v>
      </c>
      <c r="JL558">
        <v>29356935</v>
      </c>
      <c r="JM558">
        <v>29356935</v>
      </c>
      <c r="JN558">
        <v>2.09351</v>
      </c>
      <c r="JO558">
        <v>2.61963</v>
      </c>
      <c r="JP558">
        <v>1.54785</v>
      </c>
      <c r="JQ558">
        <v>2.31689</v>
      </c>
      <c r="JR558">
        <v>1.64551</v>
      </c>
      <c r="JS558">
        <v>2.2998</v>
      </c>
      <c r="JT558">
        <v>33.8509</v>
      </c>
      <c r="JU558">
        <v>24.1488</v>
      </c>
      <c r="JV558">
        <v>18</v>
      </c>
      <c r="JW558">
        <v>492.436</v>
      </c>
      <c r="JX558">
        <v>393.856</v>
      </c>
      <c r="JY558">
        <v>36.7923</v>
      </c>
      <c r="JZ558">
        <v>47.029</v>
      </c>
      <c r="KA558">
        <v>30.0087</v>
      </c>
      <c r="KB558">
        <v>46.31</v>
      </c>
      <c r="KC558">
        <v>46.1645</v>
      </c>
      <c r="KD558">
        <v>41.9534</v>
      </c>
      <c r="KE558">
        <v>0</v>
      </c>
      <c r="KF558">
        <v>100</v>
      </c>
      <c r="KG558">
        <v>36.6408</v>
      </c>
      <c r="KH558">
        <v>1039.88</v>
      </c>
      <c r="KI558">
        <v>34.6858</v>
      </c>
      <c r="KJ558">
        <v>93.8752</v>
      </c>
      <c r="KK558">
        <v>90.7984</v>
      </c>
    </row>
    <row r="559" spans="1:297">
      <c r="A559">
        <v>543</v>
      </c>
      <c r="B559">
        <v>1761416107.1</v>
      </c>
      <c r="C559">
        <v>7926.09999990463</v>
      </c>
      <c r="D559" t="s">
        <v>1533</v>
      </c>
      <c r="E559" t="s">
        <v>1534</v>
      </c>
      <c r="F559">
        <v>5</v>
      </c>
      <c r="G559" t="s">
        <v>1410</v>
      </c>
      <c r="H559" t="s">
        <v>436</v>
      </c>
      <c r="I559">
        <v>1761416098.94615</v>
      </c>
      <c r="J559">
        <f>(K559)/1000</f>
        <v>0</v>
      </c>
      <c r="K559">
        <f>IF(DP559, AN559, AH559)</f>
        <v>0</v>
      </c>
      <c r="L559">
        <f>IF(DP559, AI559, AG559)</f>
        <v>0</v>
      </c>
      <c r="M559">
        <f>DR559 - IF(AU559&gt;1, L559*DL559*100.0/(AW559), 0)</f>
        <v>0</v>
      </c>
      <c r="N559">
        <f>((T559-J559/2)*M559-L559)/(T559+J559/2)</f>
        <v>0</v>
      </c>
      <c r="O559">
        <f>N559*(DY559+DZ559)/1000.0</f>
        <v>0</v>
      </c>
      <c r="P559">
        <f>(DR559 - IF(AU559&gt;1, L559*DL559*100.0/(AW559), 0))*(DY559+DZ559)/1000.0</f>
        <v>0</v>
      </c>
      <c r="Q559">
        <f>2.0/((1/S559-1/R559)+SIGN(S559)*SQRT((1/S559-1/R559)*(1/S559-1/R559) + 4*DM559/((DM559+1)*(DM559+1))*(2*1/S559*1/R559-1/R559*1/R559)))</f>
        <v>0</v>
      </c>
      <c r="R559">
        <f>IF(LEFT(DN559,1)&lt;&gt;"0",IF(LEFT(DN559,1)="1",3.0,DO559),$D$5+$E$5*(EF559*DY559/($K$5*1000))+$F$5*(EF559*DY559/($K$5*1000))*MAX(MIN(DL559,$J$5),$I$5)*MAX(MIN(DL559,$J$5),$I$5)+$G$5*MAX(MIN(DL559,$J$5),$I$5)*(EF559*DY559/($K$5*1000))+$H$5*(EF559*DY559/($K$5*1000))*(EF559*DY559/($K$5*1000)))</f>
        <v>0</v>
      </c>
      <c r="S559">
        <f>J559*(1000-(1000*0.61365*exp(17.502*W559/(240.97+W559))/(DY559+DZ559)+DT559)/2)/(1000*0.61365*exp(17.502*W559/(240.97+W559))/(DY559+DZ559)-DT559)</f>
        <v>0</v>
      </c>
      <c r="T559">
        <f>1/((DM559+1)/(Q559/1.6)+1/(R559/1.37)) + DM559/((DM559+1)/(Q559/1.6) + DM559/(R559/1.37))</f>
        <v>0</v>
      </c>
      <c r="U559">
        <f>(DH559*DK559)</f>
        <v>0</v>
      </c>
      <c r="V559">
        <f>(EA559+(U559+2*0.95*5.67E-8*(((EA559+$B$7)+273)^4-(EA559+273)^4)-44100*J559)/(1.84*29.3*R559+8*0.95*5.67E-8*(EA559+273)^3))</f>
        <v>0</v>
      </c>
      <c r="W559">
        <f>($C$7*EB559+$D$7*EC559+$E$7*V559)</f>
        <v>0</v>
      </c>
      <c r="X559">
        <f>0.61365*exp(17.502*W559/(240.97+W559))</f>
        <v>0</v>
      </c>
      <c r="Y559">
        <f>(Z559/AA559*100)</f>
        <v>0</v>
      </c>
      <c r="Z559">
        <f>DT559*(DY559+DZ559)/1000</f>
        <v>0</v>
      </c>
      <c r="AA559">
        <f>0.61365*exp(17.502*EA559/(240.97+EA559))</f>
        <v>0</v>
      </c>
      <c r="AB559">
        <f>(X559-DT559*(DY559+DZ559)/1000)</f>
        <v>0</v>
      </c>
      <c r="AC559">
        <f>(-J559*44100)</f>
        <v>0</v>
      </c>
      <c r="AD559">
        <f>2*29.3*R559*0.92*(EA559-W559)</f>
        <v>0</v>
      </c>
      <c r="AE559">
        <f>2*0.95*5.67E-8*(((EA559+$B$7)+273)^4-(W559+273)^4)</f>
        <v>0</v>
      </c>
      <c r="AF559">
        <f>U559+AE559+AC559+AD559</f>
        <v>0</v>
      </c>
      <c r="AG559">
        <f>DX559*AU559*(DS559-DR559*(1000-AU559*DU559)/(1000-AU559*DT559))/(100*DL559)</f>
        <v>0</v>
      </c>
      <c r="AH559">
        <f>1000*DX559*AU559*(DT559-DU559)/(100*DL559*(1000-AU559*DT559))</f>
        <v>0</v>
      </c>
      <c r="AI559">
        <f>(AJ559 - AK559 - DY559*1E3/(8.314*(EA559+273.15)) * AM559/DX559 * AL559) * DX559/(100*DL559) * (1000 - DU559)/1000</f>
        <v>0</v>
      </c>
      <c r="AJ559">
        <v>1049.151066935</v>
      </c>
      <c r="AK559">
        <v>1015.1908</v>
      </c>
      <c r="AL559">
        <v>3.573938992241</v>
      </c>
      <c r="AM559">
        <v>65.0585855689231</v>
      </c>
      <c r="AN559">
        <f>(AP559 - AO559 + DY559*1E3/(8.314*(EA559+273.15)) * AR559/DX559 * AQ559) * DX559/(100*DL559) * 1000/(1000 - AP559)</f>
        <v>0</v>
      </c>
      <c r="AO559">
        <v>24.951603950369</v>
      </c>
      <c r="AP559">
        <v>31.7448993939394</v>
      </c>
      <c r="AQ559">
        <v>-0.0119116223860867</v>
      </c>
      <c r="AR559">
        <v>110.688087326867</v>
      </c>
      <c r="AS559">
        <v>2</v>
      </c>
      <c r="AT559">
        <v>0</v>
      </c>
      <c r="AU559">
        <f>IF(AS559*$H$13&gt;=AW559,1.0,(AW559/(AW559-AS559*$H$13)))</f>
        <v>0</v>
      </c>
      <c r="AV559">
        <f>(AU559-1)*100</f>
        <v>0</v>
      </c>
      <c r="AW559">
        <f>MAX(0,($B$13+$C$13*EF559)/(1+$D$13*EF559)*DY559/(EA559+273)*$E$13)</f>
        <v>0</v>
      </c>
      <c r="AX559" t="s">
        <v>437</v>
      </c>
      <c r="AY559" t="s">
        <v>437</v>
      </c>
      <c r="AZ559">
        <v>0</v>
      </c>
      <c r="BA559">
        <v>0</v>
      </c>
      <c r="BB559">
        <f>1-AZ559/BA559</f>
        <v>0</v>
      </c>
      <c r="BC559">
        <v>0</v>
      </c>
      <c r="BD559" t="s">
        <v>437</v>
      </c>
      <c r="BE559" t="s">
        <v>437</v>
      </c>
      <c r="BF559">
        <v>0</v>
      </c>
      <c r="BG559">
        <v>0</v>
      </c>
      <c r="BH559">
        <f>1-BF559/BG559</f>
        <v>0</v>
      </c>
      <c r="BI559">
        <v>0.5</v>
      </c>
      <c r="BJ559">
        <f>DI559</f>
        <v>0</v>
      </c>
      <c r="BK559">
        <f>L559</f>
        <v>0</v>
      </c>
      <c r="BL559">
        <f>BH559*BI559*BJ559</f>
        <v>0</v>
      </c>
      <c r="BM559">
        <f>(BK559-BC559)/BJ559</f>
        <v>0</v>
      </c>
      <c r="BN559">
        <f>(BA559-BG559)/BG559</f>
        <v>0</v>
      </c>
      <c r="BO559">
        <f>AZ559/(BB559+AZ559/BG559)</f>
        <v>0</v>
      </c>
      <c r="BP559" t="s">
        <v>437</v>
      </c>
      <c r="BQ559">
        <v>0</v>
      </c>
      <c r="BR559">
        <f>IF(BQ559&lt;&gt;0, BQ559, BO559)</f>
        <v>0</v>
      </c>
      <c r="BS559">
        <f>1-BR559/BG559</f>
        <v>0</v>
      </c>
      <c r="BT559">
        <f>(BG559-BF559)/(BG559-BR559)</f>
        <v>0</v>
      </c>
      <c r="BU559">
        <f>(BA559-BG559)/(BA559-BR559)</f>
        <v>0</v>
      </c>
      <c r="BV559">
        <f>(BG559-BF559)/(BG559-AZ559)</f>
        <v>0</v>
      </c>
      <c r="BW559">
        <f>(BA559-BG559)/(BA559-AZ559)</f>
        <v>0</v>
      </c>
      <c r="BX559">
        <f>(BT559*BR559/BF559)</f>
        <v>0</v>
      </c>
      <c r="BY559">
        <f>(1-BX559)</f>
        <v>0</v>
      </c>
      <c r="DH559">
        <f>$B$11*EG559+$C$11*EH559+$F$11*ES559*(1-EV559)</f>
        <v>0</v>
      </c>
      <c r="DI559">
        <f>DH559*DJ559</f>
        <v>0</v>
      </c>
      <c r="DJ559">
        <f>($B$11*$D$9+$C$11*$D$9+$F$11*((FF559+EX559)/MAX(FF559+EX559+FG559, 0.1)*$I$9+FG559/MAX(FF559+EX559+FG559, 0.1)*$J$9))/($B$11+$C$11+$F$11)</f>
        <v>0</v>
      </c>
      <c r="DK559">
        <f>($B$11*$K$9+$C$11*$K$9+$F$11*((FF559+EX559)/MAX(FF559+EX559+FG559, 0.1)*$P$9+FG559/MAX(FF559+EX559+FG559, 0.1)*$Q$9))/($B$11+$C$11+$F$11)</f>
        <v>0</v>
      </c>
      <c r="DL559">
        <v>6</v>
      </c>
      <c r="DM559">
        <v>0.5</v>
      </c>
      <c r="DN559" t="s">
        <v>438</v>
      </c>
      <c r="DO559">
        <v>2</v>
      </c>
      <c r="DP559" t="b">
        <v>1</v>
      </c>
      <c r="DQ559">
        <v>1761416098.94615</v>
      </c>
      <c r="DR559">
        <v>958.906846153846</v>
      </c>
      <c r="DS559">
        <v>1006.34646153846</v>
      </c>
      <c r="DT559">
        <v>31.8250307692308</v>
      </c>
      <c r="DU559">
        <v>24.9564153846154</v>
      </c>
      <c r="DV559">
        <v>957.809230769231</v>
      </c>
      <c r="DW559">
        <v>31.5098307692308</v>
      </c>
      <c r="DX559">
        <v>500.105230769231</v>
      </c>
      <c r="DY559">
        <v>90.2862846153846</v>
      </c>
      <c r="DZ559">
        <v>0.0393099461538462</v>
      </c>
      <c r="EA559">
        <v>42.8165692307692</v>
      </c>
      <c r="EB559">
        <v>42.2715307692308</v>
      </c>
      <c r="EC559">
        <v>999.9</v>
      </c>
      <c r="ED559">
        <v>0</v>
      </c>
      <c r="EE559">
        <v>0</v>
      </c>
      <c r="EF559">
        <v>10005.4846153846</v>
      </c>
      <c r="EG559">
        <v>0</v>
      </c>
      <c r="EH559">
        <v>1197.41769230769</v>
      </c>
      <c r="EI559">
        <v>-47.4395461538461</v>
      </c>
      <c r="EJ559">
        <v>990.426230769231</v>
      </c>
      <c r="EK559">
        <v>1032.10384615385</v>
      </c>
      <c r="EL559">
        <v>6.86860846153846</v>
      </c>
      <c r="EM559">
        <v>1006.34646153846</v>
      </c>
      <c r="EN559">
        <v>24.9564153846154</v>
      </c>
      <c r="EO559">
        <v>2.87336307692308</v>
      </c>
      <c r="EP559">
        <v>2.25322307692308</v>
      </c>
      <c r="EQ559">
        <v>23.3117076923077</v>
      </c>
      <c r="ER559">
        <v>19.3458384615385</v>
      </c>
      <c r="ES559">
        <v>1200.00153846154</v>
      </c>
      <c r="ET559">
        <v>0.966998076923077</v>
      </c>
      <c r="EU559">
        <v>0.0330017153846154</v>
      </c>
      <c r="EV559">
        <v>0</v>
      </c>
      <c r="EW559">
        <v>1335.74</v>
      </c>
      <c r="EX559">
        <v>5.00059</v>
      </c>
      <c r="EY559">
        <v>16833.0923076923</v>
      </c>
      <c r="EZ559">
        <v>10358.7307692308</v>
      </c>
      <c r="FA559">
        <v>56.2786153846154</v>
      </c>
      <c r="FB559">
        <v>57.9468461538462</v>
      </c>
      <c r="FC559">
        <v>56.4083846153846</v>
      </c>
      <c r="FD559">
        <v>57.6727692307692</v>
      </c>
      <c r="FE559">
        <v>57.4467692307692</v>
      </c>
      <c r="FF559">
        <v>1155.56153846154</v>
      </c>
      <c r="FG559">
        <v>39.44</v>
      </c>
      <c r="FH559">
        <v>0</v>
      </c>
      <c r="FI559">
        <v>1761416067.1</v>
      </c>
      <c r="FJ559">
        <v>0</v>
      </c>
      <c r="FK559">
        <v>1335.6876</v>
      </c>
      <c r="FL559">
        <v>-3.84076923584801</v>
      </c>
      <c r="FM559">
        <v>-14.7846154059478</v>
      </c>
      <c r="FN559">
        <v>16832.46</v>
      </c>
      <c r="FO559">
        <v>15</v>
      </c>
      <c r="FP559">
        <v>0</v>
      </c>
      <c r="FQ559" t="s">
        <v>439</v>
      </c>
      <c r="FR559">
        <v>0</v>
      </c>
      <c r="FS559">
        <v>0</v>
      </c>
      <c r="FT559">
        <v>0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-46.868719047619</v>
      </c>
      <c r="GD559">
        <v>-10.3141168831169</v>
      </c>
      <c r="GE559">
        <v>1.40435379669934</v>
      </c>
      <c r="GF559">
        <v>0</v>
      </c>
      <c r="GG559">
        <v>1335.96647058824</v>
      </c>
      <c r="GH559">
        <v>-4.84766997980779</v>
      </c>
      <c r="GI559">
        <v>0.532490719902231</v>
      </c>
      <c r="GJ559">
        <v>-1</v>
      </c>
      <c r="GK559">
        <v>6.8976919047619</v>
      </c>
      <c r="GL559">
        <v>-0.611796623376626</v>
      </c>
      <c r="GM559">
        <v>0.0617534309530015</v>
      </c>
      <c r="GN559">
        <v>0</v>
      </c>
      <c r="GO559">
        <v>0</v>
      </c>
      <c r="GP559">
        <v>2</v>
      </c>
      <c r="GQ559" t="s">
        <v>473</v>
      </c>
      <c r="GR559">
        <v>3.12938</v>
      </c>
      <c r="GS559">
        <v>2.71727</v>
      </c>
      <c r="GT559">
        <v>0.157453</v>
      </c>
      <c r="GU559">
        <v>0.16243</v>
      </c>
      <c r="GV559">
        <v>0.120791</v>
      </c>
      <c r="GW559">
        <v>0.102103</v>
      </c>
      <c r="GX559">
        <v>30626.3</v>
      </c>
      <c r="GY559">
        <v>32281.9</v>
      </c>
      <c r="GZ559">
        <v>32991.4</v>
      </c>
      <c r="HA559">
        <v>35003.5</v>
      </c>
      <c r="HB559">
        <v>41312.7</v>
      </c>
      <c r="HC559">
        <v>45282.1</v>
      </c>
      <c r="HD559">
        <v>51748.3</v>
      </c>
      <c r="HE559">
        <v>56091.6</v>
      </c>
      <c r="HF559">
        <v>1.73972</v>
      </c>
      <c r="HG559">
        <v>1.59185</v>
      </c>
      <c r="HH559">
        <v>-0.0363812</v>
      </c>
      <c r="HI559">
        <v>0</v>
      </c>
      <c r="HJ559">
        <v>42.8724</v>
      </c>
      <c r="HK559">
        <v>999.9</v>
      </c>
      <c r="HL559">
        <v>55.488</v>
      </c>
      <c r="HM559">
        <v>29.96</v>
      </c>
      <c r="HN559">
        <v>26.1218</v>
      </c>
      <c r="HO559">
        <v>60.6552</v>
      </c>
      <c r="HP559">
        <v>42.1034</v>
      </c>
      <c r="HQ559">
        <v>1</v>
      </c>
      <c r="HR559">
        <v>1.74708</v>
      </c>
      <c r="HS559">
        <v>7.02891</v>
      </c>
      <c r="HT559">
        <v>19.9913</v>
      </c>
      <c r="HU559">
        <v>5.19033</v>
      </c>
      <c r="HV559">
        <v>12.0159</v>
      </c>
      <c r="HW559">
        <v>4.9711</v>
      </c>
      <c r="HX559">
        <v>3.29497</v>
      </c>
      <c r="HY559">
        <v>9999</v>
      </c>
      <c r="HZ559">
        <v>9999</v>
      </c>
      <c r="IA559">
        <v>999.9</v>
      </c>
      <c r="IB559">
        <v>9999</v>
      </c>
      <c r="IC559">
        <v>1.86325</v>
      </c>
      <c r="ID559">
        <v>1.86809</v>
      </c>
      <c r="IE559">
        <v>1.86783</v>
      </c>
      <c r="IF559">
        <v>1.86905</v>
      </c>
      <c r="IG559">
        <v>1.86981</v>
      </c>
      <c r="IH559">
        <v>1.86585</v>
      </c>
      <c r="II559">
        <v>1.86695</v>
      </c>
      <c r="IJ559">
        <v>1.86839</v>
      </c>
      <c r="IK559">
        <v>5</v>
      </c>
      <c r="IL559">
        <v>0</v>
      </c>
      <c r="IM559">
        <v>0</v>
      </c>
      <c r="IN559">
        <v>0</v>
      </c>
      <c r="IO559" t="s">
        <v>441</v>
      </c>
      <c r="IP559" t="s">
        <v>442</v>
      </c>
      <c r="IQ559" t="s">
        <v>443</v>
      </c>
      <c r="IR559" t="s">
        <v>443</v>
      </c>
      <c r="IS559" t="s">
        <v>443</v>
      </c>
      <c r="IT559" t="s">
        <v>443</v>
      </c>
      <c r="IU559">
        <v>0</v>
      </c>
      <c r="IV559">
        <v>100</v>
      </c>
      <c r="IW559">
        <v>100</v>
      </c>
      <c r="IX559">
        <v>1.097</v>
      </c>
      <c r="IY559">
        <v>0.3152</v>
      </c>
      <c r="IZ559">
        <v>1.09748391826392</v>
      </c>
      <c r="JA559">
        <v>0</v>
      </c>
      <c r="JB559">
        <v>0</v>
      </c>
      <c r="JC559">
        <v>0</v>
      </c>
      <c r="JD559">
        <v>0.315191680746845</v>
      </c>
      <c r="JE559">
        <v>0</v>
      </c>
      <c r="JF559">
        <v>0</v>
      </c>
      <c r="JG559">
        <v>0</v>
      </c>
      <c r="JH559">
        <v>5</v>
      </c>
      <c r="JI559">
        <v>2273</v>
      </c>
      <c r="JJ559">
        <v>0</v>
      </c>
      <c r="JK559">
        <v>25</v>
      </c>
      <c r="JL559">
        <v>29356935.1</v>
      </c>
      <c r="JM559">
        <v>29356935.1</v>
      </c>
      <c r="JN559">
        <v>2.11914</v>
      </c>
      <c r="JO559">
        <v>2.60864</v>
      </c>
      <c r="JP559">
        <v>1.54785</v>
      </c>
      <c r="JQ559">
        <v>2.31567</v>
      </c>
      <c r="JR559">
        <v>1.64551</v>
      </c>
      <c r="JS559">
        <v>2.36816</v>
      </c>
      <c r="JT559">
        <v>33.8509</v>
      </c>
      <c r="JU559">
        <v>24.1488</v>
      </c>
      <c r="JV559">
        <v>18</v>
      </c>
      <c r="JW559">
        <v>493.134</v>
      </c>
      <c r="JX559">
        <v>389.481</v>
      </c>
      <c r="JY559">
        <v>36.5058</v>
      </c>
      <c r="JZ559">
        <v>47.0652</v>
      </c>
      <c r="KA559">
        <v>30.0083</v>
      </c>
      <c r="KB559">
        <v>46.3437</v>
      </c>
      <c r="KC559">
        <v>46.199</v>
      </c>
      <c r="KD559">
        <v>42.4306</v>
      </c>
      <c r="KE559">
        <v>0</v>
      </c>
      <c r="KF559">
        <v>100</v>
      </c>
      <c r="KG559">
        <v>36.3554</v>
      </c>
      <c r="KH559">
        <v>1060.21</v>
      </c>
      <c r="KI559">
        <v>34.6858</v>
      </c>
      <c r="KJ559">
        <v>93.8674</v>
      </c>
      <c r="KK559">
        <v>90.7882</v>
      </c>
    </row>
    <row r="560" spans="1:297">
      <c r="A560">
        <v>544</v>
      </c>
      <c r="B560">
        <v>1761416112.1</v>
      </c>
      <c r="C560">
        <v>7931.09999990463</v>
      </c>
      <c r="D560" t="s">
        <v>1535</v>
      </c>
      <c r="E560" t="s">
        <v>1536</v>
      </c>
      <c r="F560">
        <v>5</v>
      </c>
      <c r="G560" t="s">
        <v>1410</v>
      </c>
      <c r="H560" t="s">
        <v>436</v>
      </c>
      <c r="I560">
        <v>1761416103.94615</v>
      </c>
      <c r="J560">
        <f>(K560)/1000</f>
        <v>0</v>
      </c>
      <c r="K560">
        <f>IF(DP560, AN560, AH560)</f>
        <v>0</v>
      </c>
      <c r="L560">
        <f>IF(DP560, AI560, AG560)</f>
        <v>0</v>
      </c>
      <c r="M560">
        <f>DR560 - IF(AU560&gt;1, L560*DL560*100.0/(AW560), 0)</f>
        <v>0</v>
      </c>
      <c r="N560">
        <f>((T560-J560/2)*M560-L560)/(T560+J560/2)</f>
        <v>0</v>
      </c>
      <c r="O560">
        <f>N560*(DY560+DZ560)/1000.0</f>
        <v>0</v>
      </c>
      <c r="P560">
        <f>(DR560 - IF(AU560&gt;1, L560*DL560*100.0/(AW560), 0))*(DY560+DZ560)/1000.0</f>
        <v>0</v>
      </c>
      <c r="Q560">
        <f>2.0/((1/S560-1/R560)+SIGN(S560)*SQRT((1/S560-1/R560)*(1/S560-1/R560) + 4*DM560/((DM560+1)*(DM560+1))*(2*1/S560*1/R560-1/R560*1/R560)))</f>
        <v>0</v>
      </c>
      <c r="R560">
        <f>IF(LEFT(DN560,1)&lt;&gt;"0",IF(LEFT(DN560,1)="1",3.0,DO560),$D$5+$E$5*(EF560*DY560/($K$5*1000))+$F$5*(EF560*DY560/($K$5*1000))*MAX(MIN(DL560,$J$5),$I$5)*MAX(MIN(DL560,$J$5),$I$5)+$G$5*MAX(MIN(DL560,$J$5),$I$5)*(EF560*DY560/($K$5*1000))+$H$5*(EF560*DY560/($K$5*1000))*(EF560*DY560/($K$5*1000)))</f>
        <v>0</v>
      </c>
      <c r="S560">
        <f>J560*(1000-(1000*0.61365*exp(17.502*W560/(240.97+W560))/(DY560+DZ560)+DT560)/2)/(1000*0.61365*exp(17.502*W560/(240.97+W560))/(DY560+DZ560)-DT560)</f>
        <v>0</v>
      </c>
      <c r="T560">
        <f>1/((DM560+1)/(Q560/1.6)+1/(R560/1.37)) + DM560/((DM560+1)/(Q560/1.6) + DM560/(R560/1.37))</f>
        <v>0</v>
      </c>
      <c r="U560">
        <f>(DH560*DK560)</f>
        <v>0</v>
      </c>
      <c r="V560">
        <f>(EA560+(U560+2*0.95*5.67E-8*(((EA560+$B$7)+273)^4-(EA560+273)^4)-44100*J560)/(1.84*29.3*R560+8*0.95*5.67E-8*(EA560+273)^3))</f>
        <v>0</v>
      </c>
      <c r="W560">
        <f>($C$7*EB560+$D$7*EC560+$E$7*V560)</f>
        <v>0</v>
      </c>
      <c r="X560">
        <f>0.61365*exp(17.502*W560/(240.97+W560))</f>
        <v>0</v>
      </c>
      <c r="Y560">
        <f>(Z560/AA560*100)</f>
        <v>0</v>
      </c>
      <c r="Z560">
        <f>DT560*(DY560+DZ560)/1000</f>
        <v>0</v>
      </c>
      <c r="AA560">
        <f>0.61365*exp(17.502*EA560/(240.97+EA560))</f>
        <v>0</v>
      </c>
      <c r="AB560">
        <f>(X560-DT560*(DY560+DZ560)/1000)</f>
        <v>0</v>
      </c>
      <c r="AC560">
        <f>(-J560*44100)</f>
        <v>0</v>
      </c>
      <c r="AD560">
        <f>2*29.3*R560*0.92*(EA560-W560)</f>
        <v>0</v>
      </c>
      <c r="AE560">
        <f>2*0.95*5.67E-8*(((EA560+$B$7)+273)^4-(W560+273)^4)</f>
        <v>0</v>
      </c>
      <c r="AF560">
        <f>U560+AE560+AC560+AD560</f>
        <v>0</v>
      </c>
      <c r="AG560">
        <f>DX560*AU560*(DS560-DR560*(1000-AU560*DU560)/(1000-AU560*DT560))/(100*DL560)</f>
        <v>0</v>
      </c>
      <c r="AH560">
        <f>1000*DX560*AU560*(DT560-DU560)/(100*DL560*(1000-AU560*DT560))</f>
        <v>0</v>
      </c>
      <c r="AI560">
        <f>(AJ560 - AK560 - DY560*1E3/(8.314*(EA560+273.15)) * AM560/DX560 * AL560) * DX560/(100*DL560) * (1000 - DU560)/1000</f>
        <v>0</v>
      </c>
      <c r="AJ560">
        <v>1065.37163029171</v>
      </c>
      <c r="AK560">
        <v>1032.00593939394</v>
      </c>
      <c r="AL560">
        <v>3.32963155852709</v>
      </c>
      <c r="AM560">
        <v>65.0585855689231</v>
      </c>
      <c r="AN560">
        <f>(AP560 - AO560 + DY560*1E3/(8.314*(EA560+273.15)) * AR560/DX560 * AQ560) * DX560/(100*DL560) * 1000/(1000 - AP560)</f>
        <v>0</v>
      </c>
      <c r="AO560">
        <v>24.94730575738</v>
      </c>
      <c r="AP560">
        <v>31.6874575757576</v>
      </c>
      <c r="AQ560">
        <v>-0.0114840350244671</v>
      </c>
      <c r="AR560">
        <v>110.688087326867</v>
      </c>
      <c r="AS560">
        <v>2</v>
      </c>
      <c r="AT560">
        <v>0</v>
      </c>
      <c r="AU560">
        <f>IF(AS560*$H$13&gt;=AW560,1.0,(AW560/(AW560-AS560*$H$13)))</f>
        <v>0</v>
      </c>
      <c r="AV560">
        <f>(AU560-1)*100</f>
        <v>0</v>
      </c>
      <c r="AW560">
        <f>MAX(0,($B$13+$C$13*EF560)/(1+$D$13*EF560)*DY560/(EA560+273)*$E$13)</f>
        <v>0</v>
      </c>
      <c r="AX560" t="s">
        <v>437</v>
      </c>
      <c r="AY560" t="s">
        <v>437</v>
      </c>
      <c r="AZ560">
        <v>0</v>
      </c>
      <c r="BA560">
        <v>0</v>
      </c>
      <c r="BB560">
        <f>1-AZ560/BA560</f>
        <v>0</v>
      </c>
      <c r="BC560">
        <v>0</v>
      </c>
      <c r="BD560" t="s">
        <v>437</v>
      </c>
      <c r="BE560" t="s">
        <v>437</v>
      </c>
      <c r="BF560">
        <v>0</v>
      </c>
      <c r="BG560">
        <v>0</v>
      </c>
      <c r="BH560">
        <f>1-BF560/BG560</f>
        <v>0</v>
      </c>
      <c r="BI560">
        <v>0.5</v>
      </c>
      <c r="BJ560">
        <f>DI560</f>
        <v>0</v>
      </c>
      <c r="BK560">
        <f>L560</f>
        <v>0</v>
      </c>
      <c r="BL560">
        <f>BH560*BI560*BJ560</f>
        <v>0</v>
      </c>
      <c r="BM560">
        <f>(BK560-BC560)/BJ560</f>
        <v>0</v>
      </c>
      <c r="BN560">
        <f>(BA560-BG560)/BG560</f>
        <v>0</v>
      </c>
      <c r="BO560">
        <f>AZ560/(BB560+AZ560/BG560)</f>
        <v>0</v>
      </c>
      <c r="BP560" t="s">
        <v>437</v>
      </c>
      <c r="BQ560">
        <v>0</v>
      </c>
      <c r="BR560">
        <f>IF(BQ560&lt;&gt;0, BQ560, BO560)</f>
        <v>0</v>
      </c>
      <c r="BS560">
        <f>1-BR560/BG560</f>
        <v>0</v>
      </c>
      <c r="BT560">
        <f>(BG560-BF560)/(BG560-BR560)</f>
        <v>0</v>
      </c>
      <c r="BU560">
        <f>(BA560-BG560)/(BA560-BR560)</f>
        <v>0</v>
      </c>
      <c r="BV560">
        <f>(BG560-BF560)/(BG560-AZ560)</f>
        <v>0</v>
      </c>
      <c r="BW560">
        <f>(BA560-BG560)/(BA560-AZ560)</f>
        <v>0</v>
      </c>
      <c r="BX560">
        <f>(BT560*BR560/BF560)</f>
        <v>0</v>
      </c>
      <c r="BY560">
        <f>(1-BX560)</f>
        <v>0</v>
      </c>
      <c r="DH560">
        <f>$B$11*EG560+$C$11*EH560+$F$11*ES560*(1-EV560)</f>
        <v>0</v>
      </c>
      <c r="DI560">
        <f>DH560*DJ560</f>
        <v>0</v>
      </c>
      <c r="DJ560">
        <f>($B$11*$D$9+$C$11*$D$9+$F$11*((FF560+EX560)/MAX(FF560+EX560+FG560, 0.1)*$I$9+FG560/MAX(FF560+EX560+FG560, 0.1)*$J$9))/($B$11+$C$11+$F$11)</f>
        <v>0</v>
      </c>
      <c r="DK560">
        <f>($B$11*$K$9+$C$11*$K$9+$F$11*((FF560+EX560)/MAX(FF560+EX560+FG560, 0.1)*$P$9+FG560/MAX(FF560+EX560+FG560, 0.1)*$Q$9))/($B$11+$C$11+$F$11)</f>
        <v>0</v>
      </c>
      <c r="DL560">
        <v>6</v>
      </c>
      <c r="DM560">
        <v>0.5</v>
      </c>
      <c r="DN560" t="s">
        <v>438</v>
      </c>
      <c r="DO560">
        <v>2</v>
      </c>
      <c r="DP560" t="b">
        <v>1</v>
      </c>
      <c r="DQ560">
        <v>1761416103.94615</v>
      </c>
      <c r="DR560">
        <v>975.596384615385</v>
      </c>
      <c r="DS560">
        <v>1022.89930769231</v>
      </c>
      <c r="DT560">
        <v>31.7696</v>
      </c>
      <c r="DU560">
        <v>24.9527923076923</v>
      </c>
      <c r="DV560">
        <v>974.498769230769</v>
      </c>
      <c r="DW560">
        <v>31.4544</v>
      </c>
      <c r="DX560">
        <v>500.376538461538</v>
      </c>
      <c r="DY560">
        <v>90.2879307692308</v>
      </c>
      <c r="DZ560">
        <v>0.0392958923076923</v>
      </c>
      <c r="EA560">
        <v>42.8062538461539</v>
      </c>
      <c r="EB560">
        <v>42.2860230769231</v>
      </c>
      <c r="EC560">
        <v>999.9</v>
      </c>
      <c r="ED560">
        <v>0</v>
      </c>
      <c r="EE560">
        <v>0</v>
      </c>
      <c r="EF560">
        <v>9998.36538461538</v>
      </c>
      <c r="EG560">
        <v>0</v>
      </c>
      <c r="EH560">
        <v>1197.29846153846</v>
      </c>
      <c r="EI560">
        <v>-47.3021538461539</v>
      </c>
      <c r="EJ560">
        <v>1007.60584615385</v>
      </c>
      <c r="EK560">
        <v>1049.07615384615</v>
      </c>
      <c r="EL560">
        <v>6.81679846153846</v>
      </c>
      <c r="EM560">
        <v>1022.89930769231</v>
      </c>
      <c r="EN560">
        <v>24.9527923076923</v>
      </c>
      <c r="EO560">
        <v>2.86841076923077</v>
      </c>
      <c r="EP560">
        <v>2.25293692307692</v>
      </c>
      <c r="EQ560">
        <v>23.2831384615385</v>
      </c>
      <c r="ER560">
        <v>19.3437923076923</v>
      </c>
      <c r="ES560">
        <v>1200.02846153846</v>
      </c>
      <c r="ET560">
        <v>0.966999307692308</v>
      </c>
      <c r="EU560">
        <v>0.0330004384615385</v>
      </c>
      <c r="EV560">
        <v>0</v>
      </c>
      <c r="EW560">
        <v>1335.52461538462</v>
      </c>
      <c r="EX560">
        <v>5.00059</v>
      </c>
      <c r="EY560">
        <v>16832.6307692308</v>
      </c>
      <c r="EZ560">
        <v>10358.9538461538</v>
      </c>
      <c r="FA560">
        <v>56.3122307692308</v>
      </c>
      <c r="FB560">
        <v>57.9805384615385</v>
      </c>
      <c r="FC560">
        <v>56.442</v>
      </c>
      <c r="FD560">
        <v>57.7112307692308</v>
      </c>
      <c r="FE560">
        <v>57.4709230769231</v>
      </c>
      <c r="FF560">
        <v>1155.58846153846</v>
      </c>
      <c r="FG560">
        <v>39.44</v>
      </c>
      <c r="FH560">
        <v>0</v>
      </c>
      <c r="FI560">
        <v>1761416072.5</v>
      </c>
      <c r="FJ560">
        <v>0</v>
      </c>
      <c r="FK560">
        <v>1335.42961538462</v>
      </c>
      <c r="FL560">
        <v>-3.09367520994182</v>
      </c>
      <c r="FM560">
        <v>7.46666655461215</v>
      </c>
      <c r="FN560">
        <v>16831.9230769231</v>
      </c>
      <c r="FO560">
        <v>15</v>
      </c>
      <c r="FP560">
        <v>0</v>
      </c>
      <c r="FQ560" t="s">
        <v>439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-47.461675</v>
      </c>
      <c r="GD560">
        <v>-0.195992481203016</v>
      </c>
      <c r="GE560">
        <v>0.866917892233745</v>
      </c>
      <c r="GF560">
        <v>1</v>
      </c>
      <c r="GG560">
        <v>1335.62088235294</v>
      </c>
      <c r="GH560">
        <v>-3.34132926079497</v>
      </c>
      <c r="GI560">
        <v>0.378467246597903</v>
      </c>
      <c r="GJ560">
        <v>-1</v>
      </c>
      <c r="GK560">
        <v>6.8407875</v>
      </c>
      <c r="GL560">
        <v>-0.623777593984955</v>
      </c>
      <c r="GM560">
        <v>0.0599645439301426</v>
      </c>
      <c r="GN560">
        <v>0</v>
      </c>
      <c r="GO560">
        <v>1</v>
      </c>
      <c r="GP560">
        <v>2</v>
      </c>
      <c r="GQ560" t="s">
        <v>446</v>
      </c>
      <c r="GR560">
        <v>3.12865</v>
      </c>
      <c r="GS560">
        <v>2.71748</v>
      </c>
      <c r="GT560">
        <v>0.159141</v>
      </c>
      <c r="GU560">
        <v>0.164166</v>
      </c>
      <c r="GV560">
        <v>0.120624</v>
      </c>
      <c r="GW560">
        <v>0.102083</v>
      </c>
      <c r="GX560">
        <v>30561.9</v>
      </c>
      <c r="GY560">
        <v>32211.1</v>
      </c>
      <c r="GZ560">
        <v>32988.7</v>
      </c>
      <c r="HA560">
        <v>34999.9</v>
      </c>
      <c r="HB560">
        <v>41317.8</v>
      </c>
      <c r="HC560">
        <v>45278.5</v>
      </c>
      <c r="HD560">
        <v>51744.8</v>
      </c>
      <c r="HE560">
        <v>56085.6</v>
      </c>
      <c r="HF560">
        <v>1.7385</v>
      </c>
      <c r="HG560">
        <v>1.58315</v>
      </c>
      <c r="HH560">
        <v>-0.0367276</v>
      </c>
      <c r="HI560">
        <v>0</v>
      </c>
      <c r="HJ560">
        <v>42.8811</v>
      </c>
      <c r="HK560">
        <v>999.9</v>
      </c>
      <c r="HL560">
        <v>55.488</v>
      </c>
      <c r="HM560">
        <v>29.96</v>
      </c>
      <c r="HN560">
        <v>26.1208</v>
      </c>
      <c r="HO560">
        <v>60.3652</v>
      </c>
      <c r="HP560">
        <v>42.0152</v>
      </c>
      <c r="HQ560">
        <v>1</v>
      </c>
      <c r="HR560">
        <v>1.75497</v>
      </c>
      <c r="HS560">
        <v>7.39892</v>
      </c>
      <c r="HT560">
        <v>19.9774</v>
      </c>
      <c r="HU560">
        <v>5.19093</v>
      </c>
      <c r="HV560">
        <v>12.0159</v>
      </c>
      <c r="HW560">
        <v>4.9713</v>
      </c>
      <c r="HX560">
        <v>3.295</v>
      </c>
      <c r="HY560">
        <v>9999</v>
      </c>
      <c r="HZ560">
        <v>9999</v>
      </c>
      <c r="IA560">
        <v>999.9</v>
      </c>
      <c r="IB560">
        <v>9999</v>
      </c>
      <c r="IC560">
        <v>1.86325</v>
      </c>
      <c r="ID560">
        <v>1.8681</v>
      </c>
      <c r="IE560">
        <v>1.86783</v>
      </c>
      <c r="IF560">
        <v>1.86904</v>
      </c>
      <c r="IG560">
        <v>1.86981</v>
      </c>
      <c r="IH560">
        <v>1.86586</v>
      </c>
      <c r="II560">
        <v>1.86695</v>
      </c>
      <c r="IJ560">
        <v>1.86835</v>
      </c>
      <c r="IK560">
        <v>5</v>
      </c>
      <c r="IL560">
        <v>0</v>
      </c>
      <c r="IM560">
        <v>0</v>
      </c>
      <c r="IN560">
        <v>0</v>
      </c>
      <c r="IO560" t="s">
        <v>441</v>
      </c>
      <c r="IP560" t="s">
        <v>442</v>
      </c>
      <c r="IQ560" t="s">
        <v>443</v>
      </c>
      <c r="IR560" t="s">
        <v>443</v>
      </c>
      <c r="IS560" t="s">
        <v>443</v>
      </c>
      <c r="IT560" t="s">
        <v>443</v>
      </c>
      <c r="IU560">
        <v>0</v>
      </c>
      <c r="IV560">
        <v>100</v>
      </c>
      <c r="IW560">
        <v>100</v>
      </c>
      <c r="IX560">
        <v>1.1</v>
      </c>
      <c r="IY560">
        <v>0.3152</v>
      </c>
      <c r="IZ560">
        <v>1.09748391826392</v>
      </c>
      <c r="JA560">
        <v>0</v>
      </c>
      <c r="JB560">
        <v>0</v>
      </c>
      <c r="JC560">
        <v>0</v>
      </c>
      <c r="JD560">
        <v>0.315191680746845</v>
      </c>
      <c r="JE560">
        <v>0</v>
      </c>
      <c r="JF560">
        <v>0</v>
      </c>
      <c r="JG560">
        <v>0</v>
      </c>
      <c r="JH560">
        <v>5</v>
      </c>
      <c r="JI560">
        <v>2273</v>
      </c>
      <c r="JJ560">
        <v>0</v>
      </c>
      <c r="JK560">
        <v>25</v>
      </c>
      <c r="JL560">
        <v>29356935.2</v>
      </c>
      <c r="JM560">
        <v>29356935.2</v>
      </c>
      <c r="JN560">
        <v>2.14355</v>
      </c>
      <c r="JO560">
        <v>2.61597</v>
      </c>
      <c r="JP560">
        <v>1.54785</v>
      </c>
      <c r="JQ560">
        <v>2.31567</v>
      </c>
      <c r="JR560">
        <v>1.64673</v>
      </c>
      <c r="JS560">
        <v>2.34497</v>
      </c>
      <c r="JT560">
        <v>33.8509</v>
      </c>
      <c r="JU560">
        <v>24.14</v>
      </c>
      <c r="JV560">
        <v>18</v>
      </c>
      <c r="JW560">
        <v>492.474</v>
      </c>
      <c r="JX560">
        <v>384.52</v>
      </c>
      <c r="JY560">
        <v>36.2028</v>
      </c>
      <c r="JZ560">
        <v>47.1041</v>
      </c>
      <c r="KA560">
        <v>30.0078</v>
      </c>
      <c r="KB560">
        <v>46.3766</v>
      </c>
      <c r="KC560">
        <v>46.2325</v>
      </c>
      <c r="KD560">
        <v>43.0335</v>
      </c>
      <c r="KE560">
        <v>0</v>
      </c>
      <c r="KF560">
        <v>100</v>
      </c>
      <c r="KG560">
        <v>36.063</v>
      </c>
      <c r="KH560">
        <v>1073.83</v>
      </c>
      <c r="KI560">
        <v>34.6858</v>
      </c>
      <c r="KJ560">
        <v>93.8605</v>
      </c>
      <c r="KK560">
        <v>90.7787</v>
      </c>
    </row>
    <row r="561" spans="1:297">
      <c r="A561">
        <v>545</v>
      </c>
      <c r="B561">
        <v>1761416117.1</v>
      </c>
      <c r="C561">
        <v>7936.09999990463</v>
      </c>
      <c r="D561" t="s">
        <v>1537</v>
      </c>
      <c r="E561" t="s">
        <v>1538</v>
      </c>
      <c r="F561">
        <v>5</v>
      </c>
      <c r="G561" t="s">
        <v>1410</v>
      </c>
      <c r="H561" t="s">
        <v>436</v>
      </c>
      <c r="I561">
        <v>1761416108.94615</v>
      </c>
      <c r="J561">
        <f>(K561)/1000</f>
        <v>0</v>
      </c>
      <c r="K561">
        <f>IF(DP561, AN561, AH561)</f>
        <v>0</v>
      </c>
      <c r="L561">
        <f>IF(DP561, AI561, AG561)</f>
        <v>0</v>
      </c>
      <c r="M561">
        <f>DR561 - IF(AU561&gt;1, L561*DL561*100.0/(AW561), 0)</f>
        <v>0</v>
      </c>
      <c r="N561">
        <f>((T561-J561/2)*M561-L561)/(T561+J561/2)</f>
        <v>0</v>
      </c>
      <c r="O561">
        <f>N561*(DY561+DZ561)/1000.0</f>
        <v>0</v>
      </c>
      <c r="P561">
        <f>(DR561 - IF(AU561&gt;1, L561*DL561*100.0/(AW561), 0))*(DY561+DZ561)/1000.0</f>
        <v>0</v>
      </c>
      <c r="Q561">
        <f>2.0/((1/S561-1/R561)+SIGN(S561)*SQRT((1/S561-1/R561)*(1/S561-1/R561) + 4*DM561/((DM561+1)*(DM561+1))*(2*1/S561*1/R561-1/R561*1/R561)))</f>
        <v>0</v>
      </c>
      <c r="R561">
        <f>IF(LEFT(DN561,1)&lt;&gt;"0",IF(LEFT(DN561,1)="1",3.0,DO561),$D$5+$E$5*(EF561*DY561/($K$5*1000))+$F$5*(EF561*DY561/($K$5*1000))*MAX(MIN(DL561,$J$5),$I$5)*MAX(MIN(DL561,$J$5),$I$5)+$G$5*MAX(MIN(DL561,$J$5),$I$5)*(EF561*DY561/($K$5*1000))+$H$5*(EF561*DY561/($K$5*1000))*(EF561*DY561/($K$5*1000)))</f>
        <v>0</v>
      </c>
      <c r="S561">
        <f>J561*(1000-(1000*0.61365*exp(17.502*W561/(240.97+W561))/(DY561+DZ561)+DT561)/2)/(1000*0.61365*exp(17.502*W561/(240.97+W561))/(DY561+DZ561)-DT561)</f>
        <v>0</v>
      </c>
      <c r="T561">
        <f>1/((DM561+1)/(Q561/1.6)+1/(R561/1.37)) + DM561/((DM561+1)/(Q561/1.6) + DM561/(R561/1.37))</f>
        <v>0</v>
      </c>
      <c r="U561">
        <f>(DH561*DK561)</f>
        <v>0</v>
      </c>
      <c r="V561">
        <f>(EA561+(U561+2*0.95*5.67E-8*(((EA561+$B$7)+273)^4-(EA561+273)^4)-44100*J561)/(1.84*29.3*R561+8*0.95*5.67E-8*(EA561+273)^3))</f>
        <v>0</v>
      </c>
      <c r="W561">
        <f>($C$7*EB561+$D$7*EC561+$E$7*V561)</f>
        <v>0</v>
      </c>
      <c r="X561">
        <f>0.61365*exp(17.502*W561/(240.97+W561))</f>
        <v>0</v>
      </c>
      <c r="Y561">
        <f>(Z561/AA561*100)</f>
        <v>0</v>
      </c>
      <c r="Z561">
        <f>DT561*(DY561+DZ561)/1000</f>
        <v>0</v>
      </c>
      <c r="AA561">
        <f>0.61365*exp(17.502*EA561/(240.97+EA561))</f>
        <v>0</v>
      </c>
      <c r="AB561">
        <f>(X561-DT561*(DY561+DZ561)/1000)</f>
        <v>0</v>
      </c>
      <c r="AC561">
        <f>(-J561*44100)</f>
        <v>0</v>
      </c>
      <c r="AD561">
        <f>2*29.3*R561*0.92*(EA561-W561)</f>
        <v>0</v>
      </c>
      <c r="AE561">
        <f>2*0.95*5.67E-8*(((EA561+$B$7)+273)^4-(W561+273)^4)</f>
        <v>0</v>
      </c>
      <c r="AF561">
        <f>U561+AE561+AC561+AD561</f>
        <v>0</v>
      </c>
      <c r="AG561">
        <f>DX561*AU561*(DS561-DR561*(1000-AU561*DU561)/(1000-AU561*DT561))/(100*DL561)</f>
        <v>0</v>
      </c>
      <c r="AH561">
        <f>1000*DX561*AU561*(DT561-DU561)/(100*DL561*(1000-AU561*DT561))</f>
        <v>0</v>
      </c>
      <c r="AI561">
        <f>(AJ561 - AK561 - DY561*1E3/(8.314*(EA561+273.15)) * AM561/DX561 * AL561) * DX561/(100*DL561) * (1000 - DU561)/1000</f>
        <v>0</v>
      </c>
      <c r="AJ561">
        <v>1083.4265466808</v>
      </c>
      <c r="AK561">
        <v>1049.42290909091</v>
      </c>
      <c r="AL561">
        <v>3.50018220813303</v>
      </c>
      <c r="AM561">
        <v>65.0585855689231</v>
      </c>
      <c r="AN561">
        <f>(AP561 - AO561 + DY561*1E3/(8.314*(EA561+273.15)) * AR561/DX561 * AQ561) * DX561/(100*DL561) * 1000/(1000 - AP561)</f>
        <v>0</v>
      </c>
      <c r="AO561">
        <v>24.9443702164148</v>
      </c>
      <c r="AP561">
        <v>31.6376642424242</v>
      </c>
      <c r="AQ561">
        <v>-0.00889356700711601</v>
      </c>
      <c r="AR561">
        <v>110.688087326867</v>
      </c>
      <c r="AS561">
        <v>2</v>
      </c>
      <c r="AT561">
        <v>0</v>
      </c>
      <c r="AU561">
        <f>IF(AS561*$H$13&gt;=AW561,1.0,(AW561/(AW561-AS561*$H$13)))</f>
        <v>0</v>
      </c>
      <c r="AV561">
        <f>(AU561-1)*100</f>
        <v>0</v>
      </c>
      <c r="AW561">
        <f>MAX(0,($B$13+$C$13*EF561)/(1+$D$13*EF561)*DY561/(EA561+273)*$E$13)</f>
        <v>0</v>
      </c>
      <c r="AX561" t="s">
        <v>437</v>
      </c>
      <c r="AY561" t="s">
        <v>437</v>
      </c>
      <c r="AZ561">
        <v>0</v>
      </c>
      <c r="BA561">
        <v>0</v>
      </c>
      <c r="BB561">
        <f>1-AZ561/BA561</f>
        <v>0</v>
      </c>
      <c r="BC561">
        <v>0</v>
      </c>
      <c r="BD561" t="s">
        <v>437</v>
      </c>
      <c r="BE561" t="s">
        <v>437</v>
      </c>
      <c r="BF561">
        <v>0</v>
      </c>
      <c r="BG561">
        <v>0</v>
      </c>
      <c r="BH561">
        <f>1-BF561/BG561</f>
        <v>0</v>
      </c>
      <c r="BI561">
        <v>0.5</v>
      </c>
      <c r="BJ561">
        <f>DI561</f>
        <v>0</v>
      </c>
      <c r="BK561">
        <f>L561</f>
        <v>0</v>
      </c>
      <c r="BL561">
        <f>BH561*BI561*BJ561</f>
        <v>0</v>
      </c>
      <c r="BM561">
        <f>(BK561-BC561)/BJ561</f>
        <v>0</v>
      </c>
      <c r="BN561">
        <f>(BA561-BG561)/BG561</f>
        <v>0</v>
      </c>
      <c r="BO561">
        <f>AZ561/(BB561+AZ561/BG561)</f>
        <v>0</v>
      </c>
      <c r="BP561" t="s">
        <v>437</v>
      </c>
      <c r="BQ561">
        <v>0</v>
      </c>
      <c r="BR561">
        <f>IF(BQ561&lt;&gt;0, BQ561, BO561)</f>
        <v>0</v>
      </c>
      <c r="BS561">
        <f>1-BR561/BG561</f>
        <v>0</v>
      </c>
      <c r="BT561">
        <f>(BG561-BF561)/(BG561-BR561)</f>
        <v>0</v>
      </c>
      <c r="BU561">
        <f>(BA561-BG561)/(BA561-BR561)</f>
        <v>0</v>
      </c>
      <c r="BV561">
        <f>(BG561-BF561)/(BG561-AZ561)</f>
        <v>0</v>
      </c>
      <c r="BW561">
        <f>(BA561-BG561)/(BA561-AZ561)</f>
        <v>0</v>
      </c>
      <c r="BX561">
        <f>(BT561*BR561/BF561)</f>
        <v>0</v>
      </c>
      <c r="BY561">
        <f>(1-BX561)</f>
        <v>0</v>
      </c>
      <c r="DH561">
        <f>$B$11*EG561+$C$11*EH561+$F$11*ES561*(1-EV561)</f>
        <v>0</v>
      </c>
      <c r="DI561">
        <f>DH561*DJ561</f>
        <v>0</v>
      </c>
      <c r="DJ561">
        <f>($B$11*$D$9+$C$11*$D$9+$F$11*((FF561+EX561)/MAX(FF561+EX561+FG561, 0.1)*$I$9+FG561/MAX(FF561+EX561+FG561, 0.1)*$J$9))/($B$11+$C$11+$F$11)</f>
        <v>0</v>
      </c>
      <c r="DK561">
        <f>($B$11*$K$9+$C$11*$K$9+$F$11*((FF561+EX561)/MAX(FF561+EX561+FG561, 0.1)*$P$9+FG561/MAX(FF561+EX561+FG561, 0.1)*$Q$9))/($B$11+$C$11+$F$11)</f>
        <v>0</v>
      </c>
      <c r="DL561">
        <v>6</v>
      </c>
      <c r="DM561">
        <v>0.5</v>
      </c>
      <c r="DN561" t="s">
        <v>438</v>
      </c>
      <c r="DO561">
        <v>2</v>
      </c>
      <c r="DP561" t="b">
        <v>1</v>
      </c>
      <c r="DQ561">
        <v>1761416108.94615</v>
      </c>
      <c r="DR561">
        <v>992.233230769231</v>
      </c>
      <c r="DS561">
        <v>1040.14615384615</v>
      </c>
      <c r="DT561">
        <v>31.7137230769231</v>
      </c>
      <c r="DU561">
        <v>24.9490846153846</v>
      </c>
      <c r="DV561">
        <v>991.136384615385</v>
      </c>
      <c r="DW561">
        <v>31.3985230769231</v>
      </c>
      <c r="DX561">
        <v>500.086076923077</v>
      </c>
      <c r="DY561">
        <v>90.2888769230769</v>
      </c>
      <c r="DZ561">
        <v>0.0394909</v>
      </c>
      <c r="EA561">
        <v>42.7900153846154</v>
      </c>
      <c r="EB561">
        <v>42.2930692307692</v>
      </c>
      <c r="EC561">
        <v>999.9</v>
      </c>
      <c r="ED561">
        <v>0</v>
      </c>
      <c r="EE561">
        <v>0</v>
      </c>
      <c r="EF561">
        <v>9992.25923076923</v>
      </c>
      <c r="EG561">
        <v>0</v>
      </c>
      <c r="EH561">
        <v>1197.15538461538</v>
      </c>
      <c r="EI561">
        <v>-47.9114461538461</v>
      </c>
      <c r="EJ561">
        <v>1024.72992307692</v>
      </c>
      <c r="EK561">
        <v>1066.76</v>
      </c>
      <c r="EL561">
        <v>6.76463692307692</v>
      </c>
      <c r="EM561">
        <v>1040.14615384615</v>
      </c>
      <c r="EN561">
        <v>24.9490846153846</v>
      </c>
      <c r="EO561">
        <v>2.86339692307692</v>
      </c>
      <c r="EP561">
        <v>2.25262538461538</v>
      </c>
      <c r="EQ561">
        <v>23.2541615384615</v>
      </c>
      <c r="ER561">
        <v>19.3415615384615</v>
      </c>
      <c r="ES561">
        <v>1200.03153846154</v>
      </c>
      <c r="ET561">
        <v>0.966999923076923</v>
      </c>
      <c r="EU561">
        <v>0.0329998230769231</v>
      </c>
      <c r="EV561">
        <v>0</v>
      </c>
      <c r="EW561">
        <v>1335.38307692308</v>
      </c>
      <c r="EX561">
        <v>5.00059</v>
      </c>
      <c r="EY561">
        <v>16833.5307692308</v>
      </c>
      <c r="EZ561">
        <v>10358.9769230769</v>
      </c>
      <c r="FA561">
        <v>56.3506923076923</v>
      </c>
      <c r="FB561">
        <v>58.019</v>
      </c>
      <c r="FC561">
        <v>56.4756923076923</v>
      </c>
      <c r="FD561">
        <v>57.7449230769231</v>
      </c>
      <c r="FE561">
        <v>57.5046153846154</v>
      </c>
      <c r="FF561">
        <v>1155.59153846154</v>
      </c>
      <c r="FG561">
        <v>39.4392307692308</v>
      </c>
      <c r="FH561">
        <v>0</v>
      </c>
      <c r="FI561">
        <v>1761416077.3</v>
      </c>
      <c r="FJ561">
        <v>0</v>
      </c>
      <c r="FK561">
        <v>1335.32038461538</v>
      </c>
      <c r="FL561">
        <v>0.183589734981155</v>
      </c>
      <c r="FM561">
        <v>28.406837523927</v>
      </c>
      <c r="FN561">
        <v>16833.2576923077</v>
      </c>
      <c r="FO561">
        <v>15</v>
      </c>
      <c r="FP561">
        <v>0</v>
      </c>
      <c r="FQ561" t="s">
        <v>439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-47.6341047619048</v>
      </c>
      <c r="GD561">
        <v>-4.18101818181819</v>
      </c>
      <c r="GE561">
        <v>0.956616096295484</v>
      </c>
      <c r="GF561">
        <v>0</v>
      </c>
      <c r="GG561">
        <v>1335.45529411765</v>
      </c>
      <c r="GH561">
        <v>-2.16256685009701</v>
      </c>
      <c r="GI561">
        <v>0.315130554589647</v>
      </c>
      <c r="GJ561">
        <v>-1</v>
      </c>
      <c r="GK561">
        <v>6.79423142857143</v>
      </c>
      <c r="GL561">
        <v>-0.628584935064939</v>
      </c>
      <c r="GM561">
        <v>0.0634596846363868</v>
      </c>
      <c r="GN561">
        <v>0</v>
      </c>
      <c r="GO561">
        <v>0</v>
      </c>
      <c r="GP561">
        <v>2</v>
      </c>
      <c r="GQ561" t="s">
        <v>473</v>
      </c>
      <c r="GR561">
        <v>3.12791</v>
      </c>
      <c r="GS561">
        <v>2.71793</v>
      </c>
      <c r="GT561">
        <v>0.160876</v>
      </c>
      <c r="GU561">
        <v>0.165767</v>
      </c>
      <c r="GV561">
        <v>0.120485</v>
      </c>
      <c r="GW561">
        <v>0.102061</v>
      </c>
      <c r="GX561">
        <v>30496</v>
      </c>
      <c r="GY561">
        <v>32145.6</v>
      </c>
      <c r="GZ561">
        <v>32986.1</v>
      </c>
      <c r="HA561">
        <v>34996.3</v>
      </c>
      <c r="HB561">
        <v>41321.8</v>
      </c>
      <c r="HC561">
        <v>45275.5</v>
      </c>
      <c r="HD561">
        <v>51741.5</v>
      </c>
      <c r="HE561">
        <v>56080.3</v>
      </c>
      <c r="HF561">
        <v>1.73673</v>
      </c>
      <c r="HG561">
        <v>1.59512</v>
      </c>
      <c r="HH561">
        <v>-0.0373833</v>
      </c>
      <c r="HI561">
        <v>0</v>
      </c>
      <c r="HJ561">
        <v>42.8901</v>
      </c>
      <c r="HK561">
        <v>999.9</v>
      </c>
      <c r="HL561">
        <v>55.488</v>
      </c>
      <c r="HM561">
        <v>29.97</v>
      </c>
      <c r="HN561">
        <v>26.1358</v>
      </c>
      <c r="HO561">
        <v>60.7052</v>
      </c>
      <c r="HP561">
        <v>42.3518</v>
      </c>
      <c r="HQ561">
        <v>1</v>
      </c>
      <c r="HR561">
        <v>1.76237</v>
      </c>
      <c r="HS561">
        <v>7.75166</v>
      </c>
      <c r="HT561">
        <v>19.9636</v>
      </c>
      <c r="HU561">
        <v>5.19033</v>
      </c>
      <c r="HV561">
        <v>12.0159</v>
      </c>
      <c r="HW561">
        <v>4.97145</v>
      </c>
      <c r="HX561">
        <v>3.295</v>
      </c>
      <c r="HY561">
        <v>9999</v>
      </c>
      <c r="HZ561">
        <v>9999</v>
      </c>
      <c r="IA561">
        <v>999.9</v>
      </c>
      <c r="IB561">
        <v>9999</v>
      </c>
      <c r="IC561">
        <v>1.86324</v>
      </c>
      <c r="ID561">
        <v>1.86811</v>
      </c>
      <c r="IE561">
        <v>1.86783</v>
      </c>
      <c r="IF561">
        <v>1.86904</v>
      </c>
      <c r="IG561">
        <v>1.86981</v>
      </c>
      <c r="IH561">
        <v>1.86586</v>
      </c>
      <c r="II561">
        <v>1.86693</v>
      </c>
      <c r="IJ561">
        <v>1.86835</v>
      </c>
      <c r="IK561">
        <v>5</v>
      </c>
      <c r="IL561">
        <v>0</v>
      </c>
      <c r="IM561">
        <v>0</v>
      </c>
      <c r="IN561">
        <v>0</v>
      </c>
      <c r="IO561" t="s">
        <v>441</v>
      </c>
      <c r="IP561" t="s">
        <v>442</v>
      </c>
      <c r="IQ561" t="s">
        <v>443</v>
      </c>
      <c r="IR561" t="s">
        <v>443</v>
      </c>
      <c r="IS561" t="s">
        <v>443</v>
      </c>
      <c r="IT561" t="s">
        <v>443</v>
      </c>
      <c r="IU561">
        <v>0</v>
      </c>
      <c r="IV561">
        <v>100</v>
      </c>
      <c r="IW561">
        <v>100</v>
      </c>
      <c r="IX561">
        <v>1.1</v>
      </c>
      <c r="IY561">
        <v>0.3152</v>
      </c>
      <c r="IZ561">
        <v>1.09748391826392</v>
      </c>
      <c r="JA561">
        <v>0</v>
      </c>
      <c r="JB561">
        <v>0</v>
      </c>
      <c r="JC561">
        <v>0</v>
      </c>
      <c r="JD561">
        <v>0.315191680746845</v>
      </c>
      <c r="JE561">
        <v>0</v>
      </c>
      <c r="JF561">
        <v>0</v>
      </c>
      <c r="JG561">
        <v>0</v>
      </c>
      <c r="JH561">
        <v>5</v>
      </c>
      <c r="JI561">
        <v>2273</v>
      </c>
      <c r="JJ561">
        <v>0</v>
      </c>
      <c r="JK561">
        <v>25</v>
      </c>
      <c r="JL561">
        <v>29356935.3</v>
      </c>
      <c r="JM561">
        <v>29356935.3</v>
      </c>
      <c r="JN561">
        <v>2.17407</v>
      </c>
      <c r="JO561">
        <v>2.6062</v>
      </c>
      <c r="JP561">
        <v>1.54785</v>
      </c>
      <c r="JQ561">
        <v>2.31567</v>
      </c>
      <c r="JR561">
        <v>1.64551</v>
      </c>
      <c r="JS561">
        <v>2.35962</v>
      </c>
      <c r="JT561">
        <v>33.8509</v>
      </c>
      <c r="JU561">
        <v>24.14</v>
      </c>
      <c r="JV561">
        <v>18</v>
      </c>
      <c r="JW561">
        <v>491.434</v>
      </c>
      <c r="JX561">
        <v>391.782</v>
      </c>
      <c r="JY561">
        <v>35.8872</v>
      </c>
      <c r="JZ561">
        <v>47.1428</v>
      </c>
      <c r="KA561">
        <v>30.0072</v>
      </c>
      <c r="KB561">
        <v>46.4139</v>
      </c>
      <c r="KC561">
        <v>46.2681</v>
      </c>
      <c r="KD561">
        <v>43.515</v>
      </c>
      <c r="KE561">
        <v>0</v>
      </c>
      <c r="KF561">
        <v>100</v>
      </c>
      <c r="KG561">
        <v>35.7677</v>
      </c>
      <c r="KH561">
        <v>1094.29</v>
      </c>
      <c r="KI561">
        <v>34.6858</v>
      </c>
      <c r="KJ561">
        <v>93.854</v>
      </c>
      <c r="KK561">
        <v>90.7699</v>
      </c>
    </row>
    <row r="562" spans="1:297">
      <c r="A562">
        <v>546</v>
      </c>
      <c r="B562">
        <v>1761416122.1</v>
      </c>
      <c r="C562">
        <v>7941.09999990463</v>
      </c>
      <c r="D562" t="s">
        <v>1539</v>
      </c>
      <c r="E562" t="s">
        <v>1540</v>
      </c>
      <c r="F562">
        <v>5</v>
      </c>
      <c r="G562" t="s">
        <v>1410</v>
      </c>
      <c r="H562" t="s">
        <v>436</v>
      </c>
      <c r="I562">
        <v>1761416113.94615</v>
      </c>
      <c r="J562">
        <f>(K562)/1000</f>
        <v>0</v>
      </c>
      <c r="K562">
        <f>IF(DP562, AN562, AH562)</f>
        <v>0</v>
      </c>
      <c r="L562">
        <f>IF(DP562, AI562, AG562)</f>
        <v>0</v>
      </c>
      <c r="M562">
        <f>DR562 - IF(AU562&gt;1, L562*DL562*100.0/(AW562), 0)</f>
        <v>0</v>
      </c>
      <c r="N562">
        <f>((T562-J562/2)*M562-L562)/(T562+J562/2)</f>
        <v>0</v>
      </c>
      <c r="O562">
        <f>N562*(DY562+DZ562)/1000.0</f>
        <v>0</v>
      </c>
      <c r="P562">
        <f>(DR562 - IF(AU562&gt;1, L562*DL562*100.0/(AW562), 0))*(DY562+DZ562)/1000.0</f>
        <v>0</v>
      </c>
      <c r="Q562">
        <f>2.0/((1/S562-1/R562)+SIGN(S562)*SQRT((1/S562-1/R562)*(1/S562-1/R562) + 4*DM562/((DM562+1)*(DM562+1))*(2*1/S562*1/R562-1/R562*1/R562)))</f>
        <v>0</v>
      </c>
      <c r="R562">
        <f>IF(LEFT(DN562,1)&lt;&gt;"0",IF(LEFT(DN562,1)="1",3.0,DO562),$D$5+$E$5*(EF562*DY562/($K$5*1000))+$F$5*(EF562*DY562/($K$5*1000))*MAX(MIN(DL562,$J$5),$I$5)*MAX(MIN(DL562,$J$5),$I$5)+$G$5*MAX(MIN(DL562,$J$5),$I$5)*(EF562*DY562/($K$5*1000))+$H$5*(EF562*DY562/($K$5*1000))*(EF562*DY562/($K$5*1000)))</f>
        <v>0</v>
      </c>
      <c r="S562">
        <f>J562*(1000-(1000*0.61365*exp(17.502*W562/(240.97+W562))/(DY562+DZ562)+DT562)/2)/(1000*0.61365*exp(17.502*W562/(240.97+W562))/(DY562+DZ562)-DT562)</f>
        <v>0</v>
      </c>
      <c r="T562">
        <f>1/((DM562+1)/(Q562/1.6)+1/(R562/1.37)) + DM562/((DM562+1)/(Q562/1.6) + DM562/(R562/1.37))</f>
        <v>0</v>
      </c>
      <c r="U562">
        <f>(DH562*DK562)</f>
        <v>0</v>
      </c>
      <c r="V562">
        <f>(EA562+(U562+2*0.95*5.67E-8*(((EA562+$B$7)+273)^4-(EA562+273)^4)-44100*J562)/(1.84*29.3*R562+8*0.95*5.67E-8*(EA562+273)^3))</f>
        <v>0</v>
      </c>
      <c r="W562">
        <f>($C$7*EB562+$D$7*EC562+$E$7*V562)</f>
        <v>0</v>
      </c>
      <c r="X562">
        <f>0.61365*exp(17.502*W562/(240.97+W562))</f>
        <v>0</v>
      </c>
      <c r="Y562">
        <f>(Z562/AA562*100)</f>
        <v>0</v>
      </c>
      <c r="Z562">
        <f>DT562*(DY562+DZ562)/1000</f>
        <v>0</v>
      </c>
      <c r="AA562">
        <f>0.61365*exp(17.502*EA562/(240.97+EA562))</f>
        <v>0</v>
      </c>
      <c r="AB562">
        <f>(X562-DT562*(DY562+DZ562)/1000)</f>
        <v>0</v>
      </c>
      <c r="AC562">
        <f>(-J562*44100)</f>
        <v>0</v>
      </c>
      <c r="AD562">
        <f>2*29.3*R562*0.92*(EA562-W562)</f>
        <v>0</v>
      </c>
      <c r="AE562">
        <f>2*0.95*5.67E-8*(((EA562+$B$7)+273)^4-(W562+273)^4)</f>
        <v>0</v>
      </c>
      <c r="AF562">
        <f>U562+AE562+AC562+AD562</f>
        <v>0</v>
      </c>
      <c r="AG562">
        <f>DX562*AU562*(DS562-DR562*(1000-AU562*DU562)/(1000-AU562*DT562))/(100*DL562)</f>
        <v>0</v>
      </c>
      <c r="AH562">
        <f>1000*DX562*AU562*(DT562-DU562)/(100*DL562*(1000-AU562*DT562))</f>
        <v>0</v>
      </c>
      <c r="AI562">
        <f>(AJ562 - AK562 - DY562*1E3/(8.314*(EA562+273.15)) * AM562/DX562 * AL562) * DX562/(100*DL562) * (1000 - DU562)/1000</f>
        <v>0</v>
      </c>
      <c r="AJ562">
        <v>1099.46813306914</v>
      </c>
      <c r="AK562">
        <v>1065.79296969697</v>
      </c>
      <c r="AL562">
        <v>3.26015628038948</v>
      </c>
      <c r="AM562">
        <v>65.0585855689231</v>
      </c>
      <c r="AN562">
        <f>(AP562 - AO562 + DY562*1E3/(8.314*(EA562+273.15)) * AR562/DX562 * AQ562) * DX562/(100*DL562) * 1000/(1000 - AP562)</f>
        <v>0</v>
      </c>
      <c r="AO562">
        <v>24.938588375634</v>
      </c>
      <c r="AP562">
        <v>31.5861709090909</v>
      </c>
      <c r="AQ562">
        <v>-0.0103921013393923</v>
      </c>
      <c r="AR562">
        <v>110.688087326867</v>
      </c>
      <c r="AS562">
        <v>2</v>
      </c>
      <c r="AT562">
        <v>0</v>
      </c>
      <c r="AU562">
        <f>IF(AS562*$H$13&gt;=AW562,1.0,(AW562/(AW562-AS562*$H$13)))</f>
        <v>0</v>
      </c>
      <c r="AV562">
        <f>(AU562-1)*100</f>
        <v>0</v>
      </c>
      <c r="AW562">
        <f>MAX(0,($B$13+$C$13*EF562)/(1+$D$13*EF562)*DY562/(EA562+273)*$E$13)</f>
        <v>0</v>
      </c>
      <c r="AX562" t="s">
        <v>437</v>
      </c>
      <c r="AY562" t="s">
        <v>437</v>
      </c>
      <c r="AZ562">
        <v>0</v>
      </c>
      <c r="BA562">
        <v>0</v>
      </c>
      <c r="BB562">
        <f>1-AZ562/BA562</f>
        <v>0</v>
      </c>
      <c r="BC562">
        <v>0</v>
      </c>
      <c r="BD562" t="s">
        <v>437</v>
      </c>
      <c r="BE562" t="s">
        <v>437</v>
      </c>
      <c r="BF562">
        <v>0</v>
      </c>
      <c r="BG562">
        <v>0</v>
      </c>
      <c r="BH562">
        <f>1-BF562/BG562</f>
        <v>0</v>
      </c>
      <c r="BI562">
        <v>0.5</v>
      </c>
      <c r="BJ562">
        <f>DI562</f>
        <v>0</v>
      </c>
      <c r="BK562">
        <f>L562</f>
        <v>0</v>
      </c>
      <c r="BL562">
        <f>BH562*BI562*BJ562</f>
        <v>0</v>
      </c>
      <c r="BM562">
        <f>(BK562-BC562)/BJ562</f>
        <v>0</v>
      </c>
      <c r="BN562">
        <f>(BA562-BG562)/BG562</f>
        <v>0</v>
      </c>
      <c r="BO562">
        <f>AZ562/(BB562+AZ562/BG562)</f>
        <v>0</v>
      </c>
      <c r="BP562" t="s">
        <v>437</v>
      </c>
      <c r="BQ562">
        <v>0</v>
      </c>
      <c r="BR562">
        <f>IF(BQ562&lt;&gt;0, BQ562, BO562)</f>
        <v>0</v>
      </c>
      <c r="BS562">
        <f>1-BR562/BG562</f>
        <v>0</v>
      </c>
      <c r="BT562">
        <f>(BG562-BF562)/(BG562-BR562)</f>
        <v>0</v>
      </c>
      <c r="BU562">
        <f>(BA562-BG562)/(BA562-BR562)</f>
        <v>0</v>
      </c>
      <c r="BV562">
        <f>(BG562-BF562)/(BG562-AZ562)</f>
        <v>0</v>
      </c>
      <c r="BW562">
        <f>(BA562-BG562)/(BA562-AZ562)</f>
        <v>0</v>
      </c>
      <c r="BX562">
        <f>(BT562*BR562/BF562)</f>
        <v>0</v>
      </c>
      <c r="BY562">
        <f>(1-BX562)</f>
        <v>0</v>
      </c>
      <c r="DH562">
        <f>$B$11*EG562+$C$11*EH562+$F$11*ES562*(1-EV562)</f>
        <v>0</v>
      </c>
      <c r="DI562">
        <f>DH562*DJ562</f>
        <v>0</v>
      </c>
      <c r="DJ562">
        <f>($B$11*$D$9+$C$11*$D$9+$F$11*((FF562+EX562)/MAX(FF562+EX562+FG562, 0.1)*$I$9+FG562/MAX(FF562+EX562+FG562, 0.1)*$J$9))/($B$11+$C$11+$F$11)</f>
        <v>0</v>
      </c>
      <c r="DK562">
        <f>($B$11*$K$9+$C$11*$K$9+$F$11*((FF562+EX562)/MAX(FF562+EX562+FG562, 0.1)*$P$9+FG562/MAX(FF562+EX562+FG562, 0.1)*$Q$9))/($B$11+$C$11+$F$11)</f>
        <v>0</v>
      </c>
      <c r="DL562">
        <v>6</v>
      </c>
      <c r="DM562">
        <v>0.5</v>
      </c>
      <c r="DN562" t="s">
        <v>438</v>
      </c>
      <c r="DO562">
        <v>2</v>
      </c>
      <c r="DP562" t="b">
        <v>1</v>
      </c>
      <c r="DQ562">
        <v>1761416113.94615</v>
      </c>
      <c r="DR562">
        <v>1008.85030769231</v>
      </c>
      <c r="DS562">
        <v>1056.49076923077</v>
      </c>
      <c r="DT562">
        <v>31.6596461538462</v>
      </c>
      <c r="DU562">
        <v>24.9447076923077</v>
      </c>
      <c r="DV562">
        <v>1007.75507692308</v>
      </c>
      <c r="DW562">
        <v>31.3444461538461</v>
      </c>
      <c r="DX562">
        <v>499.957</v>
      </c>
      <c r="DY562">
        <v>90.2902</v>
      </c>
      <c r="DZ562">
        <v>0.0397126846153846</v>
      </c>
      <c r="EA562">
        <v>42.7700846153846</v>
      </c>
      <c r="EB562">
        <v>42.2912461538462</v>
      </c>
      <c r="EC562">
        <v>999.9</v>
      </c>
      <c r="ED562">
        <v>0</v>
      </c>
      <c r="EE562">
        <v>0</v>
      </c>
      <c r="EF562">
        <v>9992.68538461538</v>
      </c>
      <c r="EG562">
        <v>0</v>
      </c>
      <c r="EH562">
        <v>1196.97461538462</v>
      </c>
      <c r="EI562">
        <v>-47.6379384615385</v>
      </c>
      <c r="EJ562">
        <v>1041.83384615385</v>
      </c>
      <c r="EK562">
        <v>1083.51769230769</v>
      </c>
      <c r="EL562">
        <v>6.71492307692308</v>
      </c>
      <c r="EM562">
        <v>1056.49076923077</v>
      </c>
      <c r="EN562">
        <v>24.9447076923077</v>
      </c>
      <c r="EO562">
        <v>2.85855615384615</v>
      </c>
      <c r="EP562">
        <v>2.25226384615385</v>
      </c>
      <c r="EQ562">
        <v>23.2261538461538</v>
      </c>
      <c r="ER562">
        <v>19.3389846153846</v>
      </c>
      <c r="ES562">
        <v>1200.03384615385</v>
      </c>
      <c r="ET562">
        <v>0.967000538461538</v>
      </c>
      <c r="EU562">
        <v>0.0329991846153846</v>
      </c>
      <c r="EV562">
        <v>0</v>
      </c>
      <c r="EW562">
        <v>1335.38</v>
      </c>
      <c r="EX562">
        <v>5.00059</v>
      </c>
      <c r="EY562">
        <v>16836.2307692308</v>
      </c>
      <c r="EZ562">
        <v>10359.0076923077</v>
      </c>
      <c r="FA562">
        <v>56.3891538461539</v>
      </c>
      <c r="FB562">
        <v>58.0574615384615</v>
      </c>
      <c r="FC562">
        <v>56.5141538461539</v>
      </c>
      <c r="FD562">
        <v>57.7833846153846</v>
      </c>
      <c r="FE562">
        <v>57.5333846153846</v>
      </c>
      <c r="FF562">
        <v>1155.59384615385</v>
      </c>
      <c r="FG562">
        <v>39.4361538461538</v>
      </c>
      <c r="FH562">
        <v>0</v>
      </c>
      <c r="FI562">
        <v>1761416082.7</v>
      </c>
      <c r="FJ562">
        <v>0</v>
      </c>
      <c r="FK562">
        <v>1335.3452</v>
      </c>
      <c r="FL562">
        <v>1.02307691176866</v>
      </c>
      <c r="FM562">
        <v>45.1923076525713</v>
      </c>
      <c r="FN562">
        <v>16836.588</v>
      </c>
      <c r="FO562">
        <v>15</v>
      </c>
      <c r="FP562">
        <v>0</v>
      </c>
      <c r="FQ562" t="s">
        <v>439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-47.90919</v>
      </c>
      <c r="GD562">
        <v>2.34406917293233</v>
      </c>
      <c r="GE562">
        <v>0.721287337265809</v>
      </c>
      <c r="GF562">
        <v>0</v>
      </c>
      <c r="GG562">
        <v>1335.34676470588</v>
      </c>
      <c r="GH562">
        <v>0.191749422012783</v>
      </c>
      <c r="GI562">
        <v>0.234517283800965</v>
      </c>
      <c r="GJ562">
        <v>-1</v>
      </c>
      <c r="GK562">
        <v>6.738693</v>
      </c>
      <c r="GL562">
        <v>-0.596990977443618</v>
      </c>
      <c r="GM562">
        <v>0.0574472982915646</v>
      </c>
      <c r="GN562">
        <v>0</v>
      </c>
      <c r="GO562">
        <v>0</v>
      </c>
      <c r="GP562">
        <v>2</v>
      </c>
      <c r="GQ562" t="s">
        <v>473</v>
      </c>
      <c r="GR562">
        <v>3.12836</v>
      </c>
      <c r="GS562">
        <v>2.71822</v>
      </c>
      <c r="GT562">
        <v>0.162511</v>
      </c>
      <c r="GU562">
        <v>0.167498</v>
      </c>
      <c r="GV562">
        <v>0.120341</v>
      </c>
      <c r="GW562">
        <v>0.102044</v>
      </c>
      <c r="GX562">
        <v>30433.9</v>
      </c>
      <c r="GY562">
        <v>32075.3</v>
      </c>
      <c r="GZ562">
        <v>32983.7</v>
      </c>
      <c r="HA562">
        <v>34993</v>
      </c>
      <c r="HB562">
        <v>41326.2</v>
      </c>
      <c r="HC562">
        <v>45272.5</v>
      </c>
      <c r="HD562">
        <v>51738.4</v>
      </c>
      <c r="HE562">
        <v>56075.2</v>
      </c>
      <c r="HF562">
        <v>1.737</v>
      </c>
      <c r="HG562">
        <v>1.59725</v>
      </c>
      <c r="HH562">
        <v>-0.0384971</v>
      </c>
      <c r="HI562">
        <v>0</v>
      </c>
      <c r="HJ562">
        <v>42.8967</v>
      </c>
      <c r="HK562">
        <v>999.9</v>
      </c>
      <c r="HL562">
        <v>55.488</v>
      </c>
      <c r="HM562">
        <v>29.96</v>
      </c>
      <c r="HN562">
        <v>26.1235</v>
      </c>
      <c r="HO562">
        <v>60.5952</v>
      </c>
      <c r="HP562">
        <v>42.2115</v>
      </c>
      <c r="HQ562">
        <v>1</v>
      </c>
      <c r="HR562">
        <v>1.76904</v>
      </c>
      <c r="HS562">
        <v>8.03887</v>
      </c>
      <c r="HT562">
        <v>19.9524</v>
      </c>
      <c r="HU562">
        <v>5.19063</v>
      </c>
      <c r="HV562">
        <v>12.0159</v>
      </c>
      <c r="HW562">
        <v>4.97155</v>
      </c>
      <c r="HX562">
        <v>3.295</v>
      </c>
      <c r="HY562">
        <v>9999</v>
      </c>
      <c r="HZ562">
        <v>9999</v>
      </c>
      <c r="IA562">
        <v>999.9</v>
      </c>
      <c r="IB562">
        <v>9999</v>
      </c>
      <c r="IC562">
        <v>1.86324</v>
      </c>
      <c r="ID562">
        <v>1.8681</v>
      </c>
      <c r="IE562">
        <v>1.86783</v>
      </c>
      <c r="IF562">
        <v>1.86904</v>
      </c>
      <c r="IG562">
        <v>1.86981</v>
      </c>
      <c r="IH562">
        <v>1.86586</v>
      </c>
      <c r="II562">
        <v>1.86692</v>
      </c>
      <c r="IJ562">
        <v>1.86838</v>
      </c>
      <c r="IK562">
        <v>5</v>
      </c>
      <c r="IL562">
        <v>0</v>
      </c>
      <c r="IM562">
        <v>0</v>
      </c>
      <c r="IN562">
        <v>0</v>
      </c>
      <c r="IO562" t="s">
        <v>441</v>
      </c>
      <c r="IP562" t="s">
        <v>442</v>
      </c>
      <c r="IQ562" t="s">
        <v>443</v>
      </c>
      <c r="IR562" t="s">
        <v>443</v>
      </c>
      <c r="IS562" t="s">
        <v>443</v>
      </c>
      <c r="IT562" t="s">
        <v>443</v>
      </c>
      <c r="IU562">
        <v>0</v>
      </c>
      <c r="IV562">
        <v>100</v>
      </c>
      <c r="IW562">
        <v>100</v>
      </c>
      <c r="IX562">
        <v>1.1</v>
      </c>
      <c r="IY562">
        <v>0.3152</v>
      </c>
      <c r="IZ562">
        <v>1.09748391826392</v>
      </c>
      <c r="JA562">
        <v>0</v>
      </c>
      <c r="JB562">
        <v>0</v>
      </c>
      <c r="JC562">
        <v>0</v>
      </c>
      <c r="JD562">
        <v>0.315191680746845</v>
      </c>
      <c r="JE562">
        <v>0</v>
      </c>
      <c r="JF562">
        <v>0</v>
      </c>
      <c r="JG562">
        <v>0</v>
      </c>
      <c r="JH562">
        <v>5</v>
      </c>
      <c r="JI562">
        <v>2273</v>
      </c>
      <c r="JJ562">
        <v>0</v>
      </c>
      <c r="JK562">
        <v>25</v>
      </c>
      <c r="JL562">
        <v>29356935.4</v>
      </c>
      <c r="JM562">
        <v>29356935.4</v>
      </c>
      <c r="JN562">
        <v>2.20093</v>
      </c>
      <c r="JO562">
        <v>2.61597</v>
      </c>
      <c r="JP562">
        <v>1.54785</v>
      </c>
      <c r="JQ562">
        <v>2.31567</v>
      </c>
      <c r="JR562">
        <v>1.64673</v>
      </c>
      <c r="JS562">
        <v>2.32544</v>
      </c>
      <c r="JT562">
        <v>33.8509</v>
      </c>
      <c r="JU562">
        <v>24.1313</v>
      </c>
      <c r="JV562">
        <v>18</v>
      </c>
      <c r="JW562">
        <v>491.843</v>
      </c>
      <c r="JX562">
        <v>393.217</v>
      </c>
      <c r="JY562">
        <v>35.5889</v>
      </c>
      <c r="JZ562">
        <v>47.1813</v>
      </c>
      <c r="KA562">
        <v>30.0067</v>
      </c>
      <c r="KB562">
        <v>46.4476</v>
      </c>
      <c r="KC562">
        <v>46.3012</v>
      </c>
      <c r="KD562">
        <v>44.0602</v>
      </c>
      <c r="KE562">
        <v>0</v>
      </c>
      <c r="KF562">
        <v>100</v>
      </c>
      <c r="KG562">
        <v>35.476</v>
      </c>
      <c r="KH562">
        <v>1107.79</v>
      </c>
      <c r="KI562">
        <v>34.6858</v>
      </c>
      <c r="KJ562">
        <v>93.8479</v>
      </c>
      <c r="KK562">
        <v>90.7614</v>
      </c>
    </row>
    <row r="563" spans="1:297">
      <c r="A563">
        <v>547</v>
      </c>
      <c r="B563">
        <v>1761416127.1</v>
      </c>
      <c r="C563">
        <v>7946.09999990463</v>
      </c>
      <c r="D563" t="s">
        <v>1541</v>
      </c>
      <c r="E563" t="s">
        <v>1542</v>
      </c>
      <c r="F563">
        <v>5</v>
      </c>
      <c r="G563" t="s">
        <v>1410</v>
      </c>
      <c r="H563" t="s">
        <v>436</v>
      </c>
      <c r="I563">
        <v>1761416118.94615</v>
      </c>
      <c r="J563">
        <f>(K563)/1000</f>
        <v>0</v>
      </c>
      <c r="K563">
        <f>IF(DP563, AN563, AH563)</f>
        <v>0</v>
      </c>
      <c r="L563">
        <f>IF(DP563, AI563, AG563)</f>
        <v>0</v>
      </c>
      <c r="M563">
        <f>DR563 - IF(AU563&gt;1, L563*DL563*100.0/(AW563), 0)</f>
        <v>0</v>
      </c>
      <c r="N563">
        <f>((T563-J563/2)*M563-L563)/(T563+J563/2)</f>
        <v>0</v>
      </c>
      <c r="O563">
        <f>N563*(DY563+DZ563)/1000.0</f>
        <v>0</v>
      </c>
      <c r="P563">
        <f>(DR563 - IF(AU563&gt;1, L563*DL563*100.0/(AW563), 0))*(DY563+DZ563)/1000.0</f>
        <v>0</v>
      </c>
      <c r="Q563">
        <f>2.0/((1/S563-1/R563)+SIGN(S563)*SQRT((1/S563-1/R563)*(1/S563-1/R563) + 4*DM563/((DM563+1)*(DM563+1))*(2*1/S563*1/R563-1/R563*1/R563)))</f>
        <v>0</v>
      </c>
      <c r="R563">
        <f>IF(LEFT(DN563,1)&lt;&gt;"0",IF(LEFT(DN563,1)="1",3.0,DO563),$D$5+$E$5*(EF563*DY563/($K$5*1000))+$F$5*(EF563*DY563/($K$5*1000))*MAX(MIN(DL563,$J$5),$I$5)*MAX(MIN(DL563,$J$5),$I$5)+$G$5*MAX(MIN(DL563,$J$5),$I$5)*(EF563*DY563/($K$5*1000))+$H$5*(EF563*DY563/($K$5*1000))*(EF563*DY563/($K$5*1000)))</f>
        <v>0</v>
      </c>
      <c r="S563">
        <f>J563*(1000-(1000*0.61365*exp(17.502*W563/(240.97+W563))/(DY563+DZ563)+DT563)/2)/(1000*0.61365*exp(17.502*W563/(240.97+W563))/(DY563+DZ563)-DT563)</f>
        <v>0</v>
      </c>
      <c r="T563">
        <f>1/((DM563+1)/(Q563/1.6)+1/(R563/1.37)) + DM563/((DM563+1)/(Q563/1.6) + DM563/(R563/1.37))</f>
        <v>0</v>
      </c>
      <c r="U563">
        <f>(DH563*DK563)</f>
        <v>0</v>
      </c>
      <c r="V563">
        <f>(EA563+(U563+2*0.95*5.67E-8*(((EA563+$B$7)+273)^4-(EA563+273)^4)-44100*J563)/(1.84*29.3*R563+8*0.95*5.67E-8*(EA563+273)^3))</f>
        <v>0</v>
      </c>
      <c r="W563">
        <f>($C$7*EB563+$D$7*EC563+$E$7*V563)</f>
        <v>0</v>
      </c>
      <c r="X563">
        <f>0.61365*exp(17.502*W563/(240.97+W563))</f>
        <v>0</v>
      </c>
      <c r="Y563">
        <f>(Z563/AA563*100)</f>
        <v>0</v>
      </c>
      <c r="Z563">
        <f>DT563*(DY563+DZ563)/1000</f>
        <v>0</v>
      </c>
      <c r="AA563">
        <f>0.61365*exp(17.502*EA563/(240.97+EA563))</f>
        <v>0</v>
      </c>
      <c r="AB563">
        <f>(X563-DT563*(DY563+DZ563)/1000)</f>
        <v>0</v>
      </c>
      <c r="AC563">
        <f>(-J563*44100)</f>
        <v>0</v>
      </c>
      <c r="AD563">
        <f>2*29.3*R563*0.92*(EA563-W563)</f>
        <v>0</v>
      </c>
      <c r="AE563">
        <f>2*0.95*5.67E-8*(((EA563+$B$7)+273)^4-(W563+273)^4)</f>
        <v>0</v>
      </c>
      <c r="AF563">
        <f>U563+AE563+AC563+AD563</f>
        <v>0</v>
      </c>
      <c r="AG563">
        <f>DX563*AU563*(DS563-DR563*(1000-AU563*DU563)/(1000-AU563*DT563))/(100*DL563)</f>
        <v>0</v>
      </c>
      <c r="AH563">
        <f>1000*DX563*AU563*(DT563-DU563)/(100*DL563*(1000-AU563*DT563))</f>
        <v>0</v>
      </c>
      <c r="AI563">
        <f>(AJ563 - AK563 - DY563*1E3/(8.314*(EA563+273.15)) * AM563/DX563 * AL563) * DX563/(100*DL563) * (1000 - DU563)/1000</f>
        <v>0</v>
      </c>
      <c r="AJ563">
        <v>1117.81351370731</v>
      </c>
      <c r="AK563">
        <v>1083.41424242424</v>
      </c>
      <c r="AL563">
        <v>3.5492473141895</v>
      </c>
      <c r="AM563">
        <v>65.0585855689231</v>
      </c>
      <c r="AN563">
        <f>(AP563 - AO563 + DY563*1E3/(8.314*(EA563+273.15)) * AR563/DX563 * AQ563) * DX563/(100*DL563) * 1000/(1000 - AP563)</f>
        <v>0</v>
      </c>
      <c r="AO563">
        <v>24.9358547473756</v>
      </c>
      <c r="AP563">
        <v>31.5325381818182</v>
      </c>
      <c r="AQ563">
        <v>-0.0111771808316046</v>
      </c>
      <c r="AR563">
        <v>110.688087326867</v>
      </c>
      <c r="AS563">
        <v>2</v>
      </c>
      <c r="AT563">
        <v>0</v>
      </c>
      <c r="AU563">
        <f>IF(AS563*$H$13&gt;=AW563,1.0,(AW563/(AW563-AS563*$H$13)))</f>
        <v>0</v>
      </c>
      <c r="AV563">
        <f>(AU563-1)*100</f>
        <v>0</v>
      </c>
      <c r="AW563">
        <f>MAX(0,($B$13+$C$13*EF563)/(1+$D$13*EF563)*DY563/(EA563+273)*$E$13)</f>
        <v>0</v>
      </c>
      <c r="AX563" t="s">
        <v>437</v>
      </c>
      <c r="AY563" t="s">
        <v>437</v>
      </c>
      <c r="AZ563">
        <v>0</v>
      </c>
      <c r="BA563">
        <v>0</v>
      </c>
      <c r="BB563">
        <f>1-AZ563/BA563</f>
        <v>0</v>
      </c>
      <c r="BC563">
        <v>0</v>
      </c>
      <c r="BD563" t="s">
        <v>437</v>
      </c>
      <c r="BE563" t="s">
        <v>437</v>
      </c>
      <c r="BF563">
        <v>0</v>
      </c>
      <c r="BG563">
        <v>0</v>
      </c>
      <c r="BH563">
        <f>1-BF563/BG563</f>
        <v>0</v>
      </c>
      <c r="BI563">
        <v>0.5</v>
      </c>
      <c r="BJ563">
        <f>DI563</f>
        <v>0</v>
      </c>
      <c r="BK563">
        <f>L563</f>
        <v>0</v>
      </c>
      <c r="BL563">
        <f>BH563*BI563*BJ563</f>
        <v>0</v>
      </c>
      <c r="BM563">
        <f>(BK563-BC563)/BJ563</f>
        <v>0</v>
      </c>
      <c r="BN563">
        <f>(BA563-BG563)/BG563</f>
        <v>0</v>
      </c>
      <c r="BO563">
        <f>AZ563/(BB563+AZ563/BG563)</f>
        <v>0</v>
      </c>
      <c r="BP563" t="s">
        <v>437</v>
      </c>
      <c r="BQ563">
        <v>0</v>
      </c>
      <c r="BR563">
        <f>IF(BQ563&lt;&gt;0, BQ563, BO563)</f>
        <v>0</v>
      </c>
      <c r="BS563">
        <f>1-BR563/BG563</f>
        <v>0</v>
      </c>
      <c r="BT563">
        <f>(BG563-BF563)/(BG563-BR563)</f>
        <v>0</v>
      </c>
      <c r="BU563">
        <f>(BA563-BG563)/(BA563-BR563)</f>
        <v>0</v>
      </c>
      <c r="BV563">
        <f>(BG563-BF563)/(BG563-AZ563)</f>
        <v>0</v>
      </c>
      <c r="BW563">
        <f>(BA563-BG563)/(BA563-AZ563)</f>
        <v>0</v>
      </c>
      <c r="BX563">
        <f>(BT563*BR563/BF563)</f>
        <v>0</v>
      </c>
      <c r="BY563">
        <f>(1-BX563)</f>
        <v>0</v>
      </c>
      <c r="DH563">
        <f>$B$11*EG563+$C$11*EH563+$F$11*ES563*(1-EV563)</f>
        <v>0</v>
      </c>
      <c r="DI563">
        <f>DH563*DJ563</f>
        <v>0</v>
      </c>
      <c r="DJ563">
        <f>($B$11*$D$9+$C$11*$D$9+$F$11*((FF563+EX563)/MAX(FF563+EX563+FG563, 0.1)*$I$9+FG563/MAX(FF563+EX563+FG563, 0.1)*$J$9))/($B$11+$C$11+$F$11)</f>
        <v>0</v>
      </c>
      <c r="DK563">
        <f>($B$11*$K$9+$C$11*$K$9+$F$11*((FF563+EX563)/MAX(FF563+EX563+FG563, 0.1)*$P$9+FG563/MAX(FF563+EX563+FG563, 0.1)*$Q$9))/($B$11+$C$11+$F$11)</f>
        <v>0</v>
      </c>
      <c r="DL563">
        <v>6</v>
      </c>
      <c r="DM563">
        <v>0.5</v>
      </c>
      <c r="DN563" t="s">
        <v>438</v>
      </c>
      <c r="DO563">
        <v>2</v>
      </c>
      <c r="DP563" t="b">
        <v>1</v>
      </c>
      <c r="DQ563">
        <v>1761416118.94615</v>
      </c>
      <c r="DR563">
        <v>1025.34415384615</v>
      </c>
      <c r="DS563">
        <v>1073.59615384615</v>
      </c>
      <c r="DT563">
        <v>31.6073</v>
      </c>
      <c r="DU563">
        <v>24.9407230769231</v>
      </c>
      <c r="DV563">
        <v>1024.24815384615</v>
      </c>
      <c r="DW563">
        <v>31.2921076923077</v>
      </c>
      <c r="DX563">
        <v>499.678538461538</v>
      </c>
      <c r="DY563">
        <v>90.2910230769231</v>
      </c>
      <c r="DZ563">
        <v>0.0398611461538461</v>
      </c>
      <c r="EA563">
        <v>42.7447692307692</v>
      </c>
      <c r="EB563">
        <v>42.2831384615385</v>
      </c>
      <c r="EC563">
        <v>999.9</v>
      </c>
      <c r="ED563">
        <v>0</v>
      </c>
      <c r="EE563">
        <v>0</v>
      </c>
      <c r="EF563">
        <v>9999.7</v>
      </c>
      <c r="EG563">
        <v>0</v>
      </c>
      <c r="EH563">
        <v>1196.84384615385</v>
      </c>
      <c r="EI563">
        <v>-48.2495692307692</v>
      </c>
      <c r="EJ563">
        <v>1058.81</v>
      </c>
      <c r="EK563">
        <v>1101.05615384615</v>
      </c>
      <c r="EL563">
        <v>6.66656538461539</v>
      </c>
      <c r="EM563">
        <v>1073.59615384615</v>
      </c>
      <c r="EN563">
        <v>24.9407230769231</v>
      </c>
      <c r="EO563">
        <v>2.85385615384615</v>
      </c>
      <c r="EP563">
        <v>2.25192384615385</v>
      </c>
      <c r="EQ563">
        <v>23.1989307692308</v>
      </c>
      <c r="ER563">
        <v>19.3365769230769</v>
      </c>
      <c r="ES563">
        <v>1200.01461538462</v>
      </c>
      <c r="ET563">
        <v>0.967000538461538</v>
      </c>
      <c r="EU563">
        <v>0.0329991692307692</v>
      </c>
      <c r="EV563">
        <v>0</v>
      </c>
      <c r="EW563">
        <v>1335.49307692308</v>
      </c>
      <c r="EX563">
        <v>5.00059</v>
      </c>
      <c r="EY563">
        <v>16839.5846153846</v>
      </c>
      <c r="EZ563">
        <v>10358.8384615385</v>
      </c>
      <c r="FA563">
        <v>56.4276153846154</v>
      </c>
      <c r="FB563">
        <v>58.1006923076923</v>
      </c>
      <c r="FC563">
        <v>56.5574615384615</v>
      </c>
      <c r="FD563">
        <v>57.8266923076923</v>
      </c>
      <c r="FE563">
        <v>57.5718461538462</v>
      </c>
      <c r="FF563">
        <v>1155.57769230769</v>
      </c>
      <c r="FG563">
        <v>39.4330769230769</v>
      </c>
      <c r="FH563">
        <v>0</v>
      </c>
      <c r="FI563">
        <v>1761416087.5</v>
      </c>
      <c r="FJ563">
        <v>0</v>
      </c>
      <c r="FK563">
        <v>1335.4788</v>
      </c>
      <c r="FL563">
        <v>1.33076922137982</v>
      </c>
      <c r="FM563">
        <v>53.2846153964868</v>
      </c>
      <c r="FN563">
        <v>16840.46</v>
      </c>
      <c r="FO563">
        <v>15</v>
      </c>
      <c r="FP563">
        <v>0</v>
      </c>
      <c r="FQ563" t="s">
        <v>439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-48.0478857142857</v>
      </c>
      <c r="GD563">
        <v>-4.45612207792209</v>
      </c>
      <c r="GE563">
        <v>0.85676309571367</v>
      </c>
      <c r="GF563">
        <v>0</v>
      </c>
      <c r="GG563">
        <v>1335.37529411765</v>
      </c>
      <c r="GH563">
        <v>1.24339189599828</v>
      </c>
      <c r="GI563">
        <v>0.23890972075511</v>
      </c>
      <c r="GJ563">
        <v>-1</v>
      </c>
      <c r="GK563">
        <v>6.6942619047619</v>
      </c>
      <c r="GL563">
        <v>-0.574574025974014</v>
      </c>
      <c r="GM563">
        <v>0.0580253592031759</v>
      </c>
      <c r="GN563">
        <v>0</v>
      </c>
      <c r="GO563">
        <v>0</v>
      </c>
      <c r="GP563">
        <v>2</v>
      </c>
      <c r="GQ563" t="s">
        <v>473</v>
      </c>
      <c r="GR563">
        <v>3.1284</v>
      </c>
      <c r="GS563">
        <v>2.71798</v>
      </c>
      <c r="GT563">
        <v>0.164243</v>
      </c>
      <c r="GU563">
        <v>0.169088</v>
      </c>
      <c r="GV563">
        <v>0.120185</v>
      </c>
      <c r="GW563">
        <v>0.102031</v>
      </c>
      <c r="GX563">
        <v>30368.6</v>
      </c>
      <c r="GY563">
        <v>32010.3</v>
      </c>
      <c r="GZ563">
        <v>32981.7</v>
      </c>
      <c r="HA563">
        <v>34989.5</v>
      </c>
      <c r="HB563">
        <v>41331.3</v>
      </c>
      <c r="HC563">
        <v>45269.3</v>
      </c>
      <c r="HD563">
        <v>51735.5</v>
      </c>
      <c r="HE563">
        <v>56070.2</v>
      </c>
      <c r="HF563">
        <v>1.73662</v>
      </c>
      <c r="HG563">
        <v>1.5974</v>
      </c>
      <c r="HH563">
        <v>-0.0404194</v>
      </c>
      <c r="HI563">
        <v>0</v>
      </c>
      <c r="HJ563">
        <v>42.901</v>
      </c>
      <c r="HK563">
        <v>999.9</v>
      </c>
      <c r="HL563">
        <v>55.463</v>
      </c>
      <c r="HM563">
        <v>29.97</v>
      </c>
      <c r="HN563">
        <v>26.1236</v>
      </c>
      <c r="HO563">
        <v>60.6052</v>
      </c>
      <c r="HP563">
        <v>42.2316</v>
      </c>
      <c r="HQ563">
        <v>1</v>
      </c>
      <c r="HR563">
        <v>1.77572</v>
      </c>
      <c r="HS563">
        <v>8.30398</v>
      </c>
      <c r="HT563">
        <v>19.9414</v>
      </c>
      <c r="HU563">
        <v>5.19048</v>
      </c>
      <c r="HV563">
        <v>12.0159</v>
      </c>
      <c r="HW563">
        <v>4.97135</v>
      </c>
      <c r="HX563">
        <v>3.29495</v>
      </c>
      <c r="HY563">
        <v>9999</v>
      </c>
      <c r="HZ563">
        <v>9999</v>
      </c>
      <c r="IA563">
        <v>999.9</v>
      </c>
      <c r="IB563">
        <v>9999</v>
      </c>
      <c r="IC563">
        <v>1.86323</v>
      </c>
      <c r="ID563">
        <v>1.86808</v>
      </c>
      <c r="IE563">
        <v>1.86783</v>
      </c>
      <c r="IF563">
        <v>1.86904</v>
      </c>
      <c r="IG563">
        <v>1.86981</v>
      </c>
      <c r="IH563">
        <v>1.86584</v>
      </c>
      <c r="II563">
        <v>1.86693</v>
      </c>
      <c r="IJ563">
        <v>1.86835</v>
      </c>
      <c r="IK563">
        <v>5</v>
      </c>
      <c r="IL563">
        <v>0</v>
      </c>
      <c r="IM563">
        <v>0</v>
      </c>
      <c r="IN563">
        <v>0</v>
      </c>
      <c r="IO563" t="s">
        <v>441</v>
      </c>
      <c r="IP563" t="s">
        <v>442</v>
      </c>
      <c r="IQ563" t="s">
        <v>443</v>
      </c>
      <c r="IR563" t="s">
        <v>443</v>
      </c>
      <c r="IS563" t="s">
        <v>443</v>
      </c>
      <c r="IT563" t="s">
        <v>443</v>
      </c>
      <c r="IU563">
        <v>0</v>
      </c>
      <c r="IV563">
        <v>100</v>
      </c>
      <c r="IW563">
        <v>100</v>
      </c>
      <c r="IX563">
        <v>1.1</v>
      </c>
      <c r="IY563">
        <v>0.3152</v>
      </c>
      <c r="IZ563">
        <v>1.09748391826392</v>
      </c>
      <c r="JA563">
        <v>0</v>
      </c>
      <c r="JB563">
        <v>0</v>
      </c>
      <c r="JC563">
        <v>0</v>
      </c>
      <c r="JD563">
        <v>0.315191680746845</v>
      </c>
      <c r="JE563">
        <v>0</v>
      </c>
      <c r="JF563">
        <v>0</v>
      </c>
      <c r="JG563">
        <v>0</v>
      </c>
      <c r="JH563">
        <v>5</v>
      </c>
      <c r="JI563">
        <v>2273</v>
      </c>
      <c r="JJ563">
        <v>0</v>
      </c>
      <c r="JK563">
        <v>25</v>
      </c>
      <c r="JL563">
        <v>29356935.5</v>
      </c>
      <c r="JM563">
        <v>29356935.5</v>
      </c>
      <c r="JN563">
        <v>2.22534</v>
      </c>
      <c r="JO563">
        <v>2.65381</v>
      </c>
      <c r="JP563">
        <v>1.54785</v>
      </c>
      <c r="JQ563">
        <v>2.31689</v>
      </c>
      <c r="JR563">
        <v>1.64673</v>
      </c>
      <c r="JS563">
        <v>2.37793</v>
      </c>
      <c r="JT563">
        <v>33.8509</v>
      </c>
      <c r="JU563">
        <v>24.1313</v>
      </c>
      <c r="JV563">
        <v>18</v>
      </c>
      <c r="JW563">
        <v>491.803</v>
      </c>
      <c r="JX563">
        <v>393.479</v>
      </c>
      <c r="JY563">
        <v>35.2892</v>
      </c>
      <c r="JZ563">
        <v>47.2199</v>
      </c>
      <c r="KA563">
        <v>30.0064</v>
      </c>
      <c r="KB563">
        <v>46.4835</v>
      </c>
      <c r="KC563">
        <v>46.336</v>
      </c>
      <c r="KD563">
        <v>44.6163</v>
      </c>
      <c r="KE563">
        <v>0</v>
      </c>
      <c r="KF563">
        <v>100</v>
      </c>
      <c r="KG563">
        <v>35.1928</v>
      </c>
      <c r="KH563">
        <v>1121.46</v>
      </c>
      <c r="KI563">
        <v>34.6858</v>
      </c>
      <c r="KJ563">
        <v>93.8425</v>
      </c>
      <c r="KK563">
        <v>90.7529</v>
      </c>
    </row>
    <row r="564" spans="1:297">
      <c r="A564">
        <v>548</v>
      </c>
      <c r="B564">
        <v>1761416132.1</v>
      </c>
      <c r="C564">
        <v>7951.09999990463</v>
      </c>
      <c r="D564" t="s">
        <v>1543</v>
      </c>
      <c r="E564" t="s">
        <v>1544</v>
      </c>
      <c r="F564">
        <v>5</v>
      </c>
      <c r="G564" t="s">
        <v>1410</v>
      </c>
      <c r="H564" t="s">
        <v>436</v>
      </c>
      <c r="I564">
        <v>1761416123.94615</v>
      </c>
      <c r="J564">
        <f>(K564)/1000</f>
        <v>0</v>
      </c>
      <c r="K564">
        <f>IF(DP564, AN564, AH564)</f>
        <v>0</v>
      </c>
      <c r="L564">
        <f>IF(DP564, AI564, AG564)</f>
        <v>0</v>
      </c>
      <c r="M564">
        <f>DR564 - IF(AU564&gt;1, L564*DL564*100.0/(AW564), 0)</f>
        <v>0</v>
      </c>
      <c r="N564">
        <f>((T564-J564/2)*M564-L564)/(T564+J564/2)</f>
        <v>0</v>
      </c>
      <c r="O564">
        <f>N564*(DY564+DZ564)/1000.0</f>
        <v>0</v>
      </c>
      <c r="P564">
        <f>(DR564 - IF(AU564&gt;1, L564*DL564*100.0/(AW564), 0))*(DY564+DZ564)/1000.0</f>
        <v>0</v>
      </c>
      <c r="Q564">
        <f>2.0/((1/S564-1/R564)+SIGN(S564)*SQRT((1/S564-1/R564)*(1/S564-1/R564) + 4*DM564/((DM564+1)*(DM564+1))*(2*1/S564*1/R564-1/R564*1/R564)))</f>
        <v>0</v>
      </c>
      <c r="R564">
        <f>IF(LEFT(DN564,1)&lt;&gt;"0",IF(LEFT(DN564,1)="1",3.0,DO564),$D$5+$E$5*(EF564*DY564/($K$5*1000))+$F$5*(EF564*DY564/($K$5*1000))*MAX(MIN(DL564,$J$5),$I$5)*MAX(MIN(DL564,$J$5),$I$5)+$G$5*MAX(MIN(DL564,$J$5),$I$5)*(EF564*DY564/($K$5*1000))+$H$5*(EF564*DY564/($K$5*1000))*(EF564*DY564/($K$5*1000)))</f>
        <v>0</v>
      </c>
      <c r="S564">
        <f>J564*(1000-(1000*0.61365*exp(17.502*W564/(240.97+W564))/(DY564+DZ564)+DT564)/2)/(1000*0.61365*exp(17.502*W564/(240.97+W564))/(DY564+DZ564)-DT564)</f>
        <v>0</v>
      </c>
      <c r="T564">
        <f>1/((DM564+1)/(Q564/1.6)+1/(R564/1.37)) + DM564/((DM564+1)/(Q564/1.6) + DM564/(R564/1.37))</f>
        <v>0</v>
      </c>
      <c r="U564">
        <f>(DH564*DK564)</f>
        <v>0</v>
      </c>
      <c r="V564">
        <f>(EA564+(U564+2*0.95*5.67E-8*(((EA564+$B$7)+273)^4-(EA564+273)^4)-44100*J564)/(1.84*29.3*R564+8*0.95*5.67E-8*(EA564+273)^3))</f>
        <v>0</v>
      </c>
      <c r="W564">
        <f>($C$7*EB564+$D$7*EC564+$E$7*V564)</f>
        <v>0</v>
      </c>
      <c r="X564">
        <f>0.61365*exp(17.502*W564/(240.97+W564))</f>
        <v>0</v>
      </c>
      <c r="Y564">
        <f>(Z564/AA564*100)</f>
        <v>0</v>
      </c>
      <c r="Z564">
        <f>DT564*(DY564+DZ564)/1000</f>
        <v>0</v>
      </c>
      <c r="AA564">
        <f>0.61365*exp(17.502*EA564/(240.97+EA564))</f>
        <v>0</v>
      </c>
      <c r="AB564">
        <f>(X564-DT564*(DY564+DZ564)/1000)</f>
        <v>0</v>
      </c>
      <c r="AC564">
        <f>(-J564*44100)</f>
        <v>0</v>
      </c>
      <c r="AD564">
        <f>2*29.3*R564*0.92*(EA564-W564)</f>
        <v>0</v>
      </c>
      <c r="AE564">
        <f>2*0.95*5.67E-8*(((EA564+$B$7)+273)^4-(W564+273)^4)</f>
        <v>0</v>
      </c>
      <c r="AF564">
        <f>U564+AE564+AC564+AD564</f>
        <v>0</v>
      </c>
      <c r="AG564">
        <f>DX564*AU564*(DS564-DR564*(1000-AU564*DU564)/(1000-AU564*DT564))/(100*DL564)</f>
        <v>0</v>
      </c>
      <c r="AH564">
        <f>1000*DX564*AU564*(DT564-DU564)/(100*DL564*(1000-AU564*DT564))</f>
        <v>0</v>
      </c>
      <c r="AI564">
        <f>(AJ564 - AK564 - DY564*1E3/(8.314*(EA564+273.15)) * AM564/DX564 * AL564) * DX564/(100*DL564) * (1000 - DU564)/1000</f>
        <v>0</v>
      </c>
      <c r="AJ564">
        <v>1133.55624734976</v>
      </c>
      <c r="AK564">
        <v>1099.72345454545</v>
      </c>
      <c r="AL564">
        <v>3.23623037007828</v>
      </c>
      <c r="AM564">
        <v>65.0585855689231</v>
      </c>
      <c r="AN564">
        <f>(AP564 - AO564 + DY564*1E3/(8.314*(EA564+273.15)) * AR564/DX564 * AQ564) * DX564/(100*DL564) * 1000/(1000 - AP564)</f>
        <v>0</v>
      </c>
      <c r="AO564">
        <v>24.9345844747105</v>
      </c>
      <c r="AP564">
        <v>31.480576969697</v>
      </c>
      <c r="AQ564">
        <v>-0.00998582906490725</v>
      </c>
      <c r="AR564">
        <v>110.688087326867</v>
      </c>
      <c r="AS564">
        <v>2</v>
      </c>
      <c r="AT564">
        <v>0</v>
      </c>
      <c r="AU564">
        <f>IF(AS564*$H$13&gt;=AW564,1.0,(AW564/(AW564-AS564*$H$13)))</f>
        <v>0</v>
      </c>
      <c r="AV564">
        <f>(AU564-1)*100</f>
        <v>0</v>
      </c>
      <c r="AW564">
        <f>MAX(0,($B$13+$C$13*EF564)/(1+$D$13*EF564)*DY564/(EA564+273)*$E$13)</f>
        <v>0</v>
      </c>
      <c r="AX564" t="s">
        <v>437</v>
      </c>
      <c r="AY564" t="s">
        <v>437</v>
      </c>
      <c r="AZ564">
        <v>0</v>
      </c>
      <c r="BA564">
        <v>0</v>
      </c>
      <c r="BB564">
        <f>1-AZ564/BA564</f>
        <v>0</v>
      </c>
      <c r="BC564">
        <v>0</v>
      </c>
      <c r="BD564" t="s">
        <v>437</v>
      </c>
      <c r="BE564" t="s">
        <v>437</v>
      </c>
      <c r="BF564">
        <v>0</v>
      </c>
      <c r="BG564">
        <v>0</v>
      </c>
      <c r="BH564">
        <f>1-BF564/BG564</f>
        <v>0</v>
      </c>
      <c r="BI564">
        <v>0.5</v>
      </c>
      <c r="BJ564">
        <f>DI564</f>
        <v>0</v>
      </c>
      <c r="BK564">
        <f>L564</f>
        <v>0</v>
      </c>
      <c r="BL564">
        <f>BH564*BI564*BJ564</f>
        <v>0</v>
      </c>
      <c r="BM564">
        <f>(BK564-BC564)/BJ564</f>
        <v>0</v>
      </c>
      <c r="BN564">
        <f>(BA564-BG564)/BG564</f>
        <v>0</v>
      </c>
      <c r="BO564">
        <f>AZ564/(BB564+AZ564/BG564)</f>
        <v>0</v>
      </c>
      <c r="BP564" t="s">
        <v>437</v>
      </c>
      <c r="BQ564">
        <v>0</v>
      </c>
      <c r="BR564">
        <f>IF(BQ564&lt;&gt;0, BQ564, BO564)</f>
        <v>0</v>
      </c>
      <c r="BS564">
        <f>1-BR564/BG564</f>
        <v>0</v>
      </c>
      <c r="BT564">
        <f>(BG564-BF564)/(BG564-BR564)</f>
        <v>0</v>
      </c>
      <c r="BU564">
        <f>(BA564-BG564)/(BA564-BR564)</f>
        <v>0</v>
      </c>
      <c r="BV564">
        <f>(BG564-BF564)/(BG564-AZ564)</f>
        <v>0</v>
      </c>
      <c r="BW564">
        <f>(BA564-BG564)/(BA564-AZ564)</f>
        <v>0</v>
      </c>
      <c r="BX564">
        <f>(BT564*BR564/BF564)</f>
        <v>0</v>
      </c>
      <c r="BY564">
        <f>(1-BX564)</f>
        <v>0</v>
      </c>
      <c r="DH564">
        <f>$B$11*EG564+$C$11*EH564+$F$11*ES564*(1-EV564)</f>
        <v>0</v>
      </c>
      <c r="DI564">
        <f>DH564*DJ564</f>
        <v>0</v>
      </c>
      <c r="DJ564">
        <f>($B$11*$D$9+$C$11*$D$9+$F$11*((FF564+EX564)/MAX(FF564+EX564+FG564, 0.1)*$I$9+FG564/MAX(FF564+EX564+FG564, 0.1)*$J$9))/($B$11+$C$11+$F$11)</f>
        <v>0</v>
      </c>
      <c r="DK564">
        <f>($B$11*$K$9+$C$11*$K$9+$F$11*((FF564+EX564)/MAX(FF564+EX564+FG564, 0.1)*$P$9+FG564/MAX(FF564+EX564+FG564, 0.1)*$Q$9))/($B$11+$C$11+$F$11)</f>
        <v>0</v>
      </c>
      <c r="DL564">
        <v>6</v>
      </c>
      <c r="DM564">
        <v>0.5</v>
      </c>
      <c r="DN564" t="s">
        <v>438</v>
      </c>
      <c r="DO564">
        <v>2</v>
      </c>
      <c r="DP564" t="b">
        <v>1</v>
      </c>
      <c r="DQ564">
        <v>1761416123.94615</v>
      </c>
      <c r="DR564">
        <v>1041.82769230769</v>
      </c>
      <c r="DS564">
        <v>1089.80538461538</v>
      </c>
      <c r="DT564">
        <v>31.5556076923077</v>
      </c>
      <c r="DU564">
        <v>24.9373615384615</v>
      </c>
      <c r="DV564">
        <v>1040.73</v>
      </c>
      <c r="DW564">
        <v>31.2404230769231</v>
      </c>
      <c r="DX564">
        <v>499.857307692308</v>
      </c>
      <c r="DY564">
        <v>90.2921153846154</v>
      </c>
      <c r="DZ564">
        <v>0.0399624538461539</v>
      </c>
      <c r="EA564">
        <v>42.7150692307692</v>
      </c>
      <c r="EB564">
        <v>42.2664538461538</v>
      </c>
      <c r="EC564">
        <v>999.9</v>
      </c>
      <c r="ED564">
        <v>0</v>
      </c>
      <c r="EE564">
        <v>0</v>
      </c>
      <c r="EF564">
        <v>10005.4730769231</v>
      </c>
      <c r="EG564">
        <v>0</v>
      </c>
      <c r="EH564">
        <v>1196.71</v>
      </c>
      <c r="EI564">
        <v>-47.9771384615385</v>
      </c>
      <c r="EJ564">
        <v>1075.77307692308</v>
      </c>
      <c r="EK564">
        <v>1117.67692307692</v>
      </c>
      <c r="EL564">
        <v>6.61823769230769</v>
      </c>
      <c r="EM564">
        <v>1089.80538461538</v>
      </c>
      <c r="EN564">
        <v>24.9373615384615</v>
      </c>
      <c r="EO564">
        <v>2.84922384615385</v>
      </c>
      <c r="EP564">
        <v>2.25164769230769</v>
      </c>
      <c r="EQ564">
        <v>23.1720538461538</v>
      </c>
      <c r="ER564">
        <v>19.3346153846154</v>
      </c>
      <c r="ES564">
        <v>1200.04153846154</v>
      </c>
      <c r="ET564">
        <v>0.967001769230769</v>
      </c>
      <c r="EU564">
        <v>0.0329978692307692</v>
      </c>
      <c r="EV564">
        <v>0</v>
      </c>
      <c r="EW564">
        <v>1335.61846153846</v>
      </c>
      <c r="EX564">
        <v>5.00059</v>
      </c>
      <c r="EY564">
        <v>16844.8769230769</v>
      </c>
      <c r="EZ564">
        <v>10359.0846153846</v>
      </c>
      <c r="FA564">
        <v>56.4660769230769</v>
      </c>
      <c r="FB564">
        <v>58.1343846153846</v>
      </c>
      <c r="FC564">
        <v>56.5959230769231</v>
      </c>
      <c r="FD564">
        <v>57.8651538461539</v>
      </c>
      <c r="FE564">
        <v>57.6055384615385</v>
      </c>
      <c r="FF564">
        <v>1155.60769230769</v>
      </c>
      <c r="FG564">
        <v>39.43</v>
      </c>
      <c r="FH564">
        <v>0</v>
      </c>
      <c r="FI564">
        <v>1761416092.3</v>
      </c>
      <c r="FJ564">
        <v>0</v>
      </c>
      <c r="FK564">
        <v>1335.5848</v>
      </c>
      <c r="FL564">
        <v>2.43692308406758</v>
      </c>
      <c r="FM564">
        <v>66.7000001690382</v>
      </c>
      <c r="FN564">
        <v>16845.46</v>
      </c>
      <c r="FO564">
        <v>15</v>
      </c>
      <c r="FP564">
        <v>0</v>
      </c>
      <c r="FQ564" t="s">
        <v>439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-48.15603</v>
      </c>
      <c r="GD564">
        <v>1.75236992481202</v>
      </c>
      <c r="GE564">
        <v>0.756421674134209</v>
      </c>
      <c r="GF564">
        <v>0</v>
      </c>
      <c r="GG564">
        <v>1335.49147058824</v>
      </c>
      <c r="GH564">
        <v>1.68265851700546</v>
      </c>
      <c r="GI564">
        <v>0.274774049987832</v>
      </c>
      <c r="GJ564">
        <v>-1</v>
      </c>
      <c r="GK564">
        <v>6.640254</v>
      </c>
      <c r="GL564">
        <v>-0.57923458646618</v>
      </c>
      <c r="GM564">
        <v>0.0557171120393008</v>
      </c>
      <c r="GN564">
        <v>0</v>
      </c>
      <c r="GO564">
        <v>0</v>
      </c>
      <c r="GP564">
        <v>2</v>
      </c>
      <c r="GQ564" t="s">
        <v>473</v>
      </c>
      <c r="GR564">
        <v>3.12846</v>
      </c>
      <c r="GS564">
        <v>2.71806</v>
      </c>
      <c r="GT564">
        <v>0.165821</v>
      </c>
      <c r="GU564">
        <v>0.170562</v>
      </c>
      <c r="GV564">
        <v>0.120041</v>
      </c>
      <c r="GW564">
        <v>0.102018</v>
      </c>
      <c r="GX564">
        <v>30308.5</v>
      </c>
      <c r="GY564">
        <v>31950.2</v>
      </c>
      <c r="GZ564">
        <v>32979.3</v>
      </c>
      <c r="HA564">
        <v>34986.4</v>
      </c>
      <c r="HB564">
        <v>41336</v>
      </c>
      <c r="HC564">
        <v>45266.7</v>
      </c>
      <c r="HD564">
        <v>51732.9</v>
      </c>
      <c r="HE564">
        <v>56065.8</v>
      </c>
      <c r="HF564">
        <v>1.73645</v>
      </c>
      <c r="HG564">
        <v>1.59722</v>
      </c>
      <c r="HH564">
        <v>-0.0420921</v>
      </c>
      <c r="HI564">
        <v>0</v>
      </c>
      <c r="HJ564">
        <v>42.9054</v>
      </c>
      <c r="HK564">
        <v>999.9</v>
      </c>
      <c r="HL564">
        <v>55.463</v>
      </c>
      <c r="HM564">
        <v>29.96</v>
      </c>
      <c r="HN564">
        <v>26.1075</v>
      </c>
      <c r="HO564">
        <v>60.7652</v>
      </c>
      <c r="HP564">
        <v>42.2276</v>
      </c>
      <c r="HQ564">
        <v>1</v>
      </c>
      <c r="HR564">
        <v>1.78115</v>
      </c>
      <c r="HS564">
        <v>8.43935</v>
      </c>
      <c r="HT564">
        <v>19.9361</v>
      </c>
      <c r="HU564">
        <v>5.18959</v>
      </c>
      <c r="HV564">
        <v>12.0159</v>
      </c>
      <c r="HW564">
        <v>4.9712</v>
      </c>
      <c r="HX564">
        <v>3.29492</v>
      </c>
      <c r="HY564">
        <v>9999</v>
      </c>
      <c r="HZ564">
        <v>9999</v>
      </c>
      <c r="IA564">
        <v>999.9</v>
      </c>
      <c r="IB564">
        <v>9999</v>
      </c>
      <c r="IC564">
        <v>1.86323</v>
      </c>
      <c r="ID564">
        <v>1.8681</v>
      </c>
      <c r="IE564">
        <v>1.86783</v>
      </c>
      <c r="IF564">
        <v>1.86904</v>
      </c>
      <c r="IG564">
        <v>1.86981</v>
      </c>
      <c r="IH564">
        <v>1.86586</v>
      </c>
      <c r="II564">
        <v>1.86692</v>
      </c>
      <c r="IJ564">
        <v>1.86835</v>
      </c>
      <c r="IK564">
        <v>5</v>
      </c>
      <c r="IL564">
        <v>0</v>
      </c>
      <c r="IM564">
        <v>0</v>
      </c>
      <c r="IN564">
        <v>0</v>
      </c>
      <c r="IO564" t="s">
        <v>441</v>
      </c>
      <c r="IP564" t="s">
        <v>442</v>
      </c>
      <c r="IQ564" t="s">
        <v>443</v>
      </c>
      <c r="IR564" t="s">
        <v>443</v>
      </c>
      <c r="IS564" t="s">
        <v>443</v>
      </c>
      <c r="IT564" t="s">
        <v>443</v>
      </c>
      <c r="IU564">
        <v>0</v>
      </c>
      <c r="IV564">
        <v>100</v>
      </c>
      <c r="IW564">
        <v>100</v>
      </c>
      <c r="IX564">
        <v>1.09</v>
      </c>
      <c r="IY564">
        <v>0.3152</v>
      </c>
      <c r="IZ564">
        <v>1.09748391826392</v>
      </c>
      <c r="JA564">
        <v>0</v>
      </c>
      <c r="JB564">
        <v>0</v>
      </c>
      <c r="JC564">
        <v>0</v>
      </c>
      <c r="JD564">
        <v>0.315191680746845</v>
      </c>
      <c r="JE564">
        <v>0</v>
      </c>
      <c r="JF564">
        <v>0</v>
      </c>
      <c r="JG564">
        <v>0</v>
      </c>
      <c r="JH564">
        <v>5</v>
      </c>
      <c r="JI564">
        <v>2273</v>
      </c>
      <c r="JJ564">
        <v>0</v>
      </c>
      <c r="JK564">
        <v>25</v>
      </c>
      <c r="JL564">
        <v>29356935.5</v>
      </c>
      <c r="JM564">
        <v>29356935.5</v>
      </c>
      <c r="JN564">
        <v>2.24976</v>
      </c>
      <c r="JO564">
        <v>2.61719</v>
      </c>
      <c r="JP564">
        <v>1.54785</v>
      </c>
      <c r="JQ564">
        <v>2.31567</v>
      </c>
      <c r="JR564">
        <v>1.64673</v>
      </c>
      <c r="JS564">
        <v>2.26074</v>
      </c>
      <c r="JT564">
        <v>33.8509</v>
      </c>
      <c r="JU564">
        <v>24.1138</v>
      </c>
      <c r="JV564">
        <v>18</v>
      </c>
      <c r="JW564">
        <v>491.889</v>
      </c>
      <c r="JX564">
        <v>393.535</v>
      </c>
      <c r="JY564">
        <v>35.0248</v>
      </c>
      <c r="JZ564">
        <v>47.2583</v>
      </c>
      <c r="KA564">
        <v>30.0058</v>
      </c>
      <c r="KB564">
        <v>46.5168</v>
      </c>
      <c r="KC564">
        <v>46.369</v>
      </c>
      <c r="KD564">
        <v>45.1762</v>
      </c>
      <c r="KE564">
        <v>0</v>
      </c>
      <c r="KF564">
        <v>100</v>
      </c>
      <c r="KG564">
        <v>34.9337</v>
      </c>
      <c r="KH564">
        <v>1141.94</v>
      </c>
      <c r="KI564">
        <v>34.6858</v>
      </c>
      <c r="KJ564">
        <v>93.8369</v>
      </c>
      <c r="KK564">
        <v>90.7455</v>
      </c>
    </row>
    <row r="565" spans="1:297">
      <c r="A565">
        <v>549</v>
      </c>
      <c r="B565">
        <v>1761416137.1</v>
      </c>
      <c r="C565">
        <v>7956.09999990463</v>
      </c>
      <c r="D565" t="s">
        <v>1545</v>
      </c>
      <c r="E565" t="s">
        <v>1546</v>
      </c>
      <c r="F565">
        <v>5</v>
      </c>
      <c r="G565" t="s">
        <v>1410</v>
      </c>
      <c r="H565" t="s">
        <v>436</v>
      </c>
      <c r="I565">
        <v>1761416128.94615</v>
      </c>
      <c r="J565">
        <f>(K565)/1000</f>
        <v>0</v>
      </c>
      <c r="K565">
        <f>IF(DP565, AN565, AH565)</f>
        <v>0</v>
      </c>
      <c r="L565">
        <f>IF(DP565, AI565, AG565)</f>
        <v>0</v>
      </c>
      <c r="M565">
        <f>DR565 - IF(AU565&gt;1, L565*DL565*100.0/(AW565), 0)</f>
        <v>0</v>
      </c>
      <c r="N565">
        <f>((T565-J565/2)*M565-L565)/(T565+J565/2)</f>
        <v>0</v>
      </c>
      <c r="O565">
        <f>N565*(DY565+DZ565)/1000.0</f>
        <v>0</v>
      </c>
      <c r="P565">
        <f>(DR565 - IF(AU565&gt;1, L565*DL565*100.0/(AW565), 0))*(DY565+DZ565)/1000.0</f>
        <v>0</v>
      </c>
      <c r="Q565">
        <f>2.0/((1/S565-1/R565)+SIGN(S565)*SQRT((1/S565-1/R565)*(1/S565-1/R565) + 4*DM565/((DM565+1)*(DM565+1))*(2*1/S565*1/R565-1/R565*1/R565)))</f>
        <v>0</v>
      </c>
      <c r="R565">
        <f>IF(LEFT(DN565,1)&lt;&gt;"0",IF(LEFT(DN565,1)="1",3.0,DO565),$D$5+$E$5*(EF565*DY565/($K$5*1000))+$F$5*(EF565*DY565/($K$5*1000))*MAX(MIN(DL565,$J$5),$I$5)*MAX(MIN(DL565,$J$5),$I$5)+$G$5*MAX(MIN(DL565,$J$5),$I$5)*(EF565*DY565/($K$5*1000))+$H$5*(EF565*DY565/($K$5*1000))*(EF565*DY565/($K$5*1000)))</f>
        <v>0</v>
      </c>
      <c r="S565">
        <f>J565*(1000-(1000*0.61365*exp(17.502*W565/(240.97+W565))/(DY565+DZ565)+DT565)/2)/(1000*0.61365*exp(17.502*W565/(240.97+W565))/(DY565+DZ565)-DT565)</f>
        <v>0</v>
      </c>
      <c r="T565">
        <f>1/((DM565+1)/(Q565/1.6)+1/(R565/1.37)) + DM565/((DM565+1)/(Q565/1.6) + DM565/(R565/1.37))</f>
        <v>0</v>
      </c>
      <c r="U565">
        <f>(DH565*DK565)</f>
        <v>0</v>
      </c>
      <c r="V565">
        <f>(EA565+(U565+2*0.95*5.67E-8*(((EA565+$B$7)+273)^4-(EA565+273)^4)-44100*J565)/(1.84*29.3*R565+8*0.95*5.67E-8*(EA565+273)^3))</f>
        <v>0</v>
      </c>
      <c r="W565">
        <f>($C$7*EB565+$D$7*EC565+$E$7*V565)</f>
        <v>0</v>
      </c>
      <c r="X565">
        <f>0.61365*exp(17.502*W565/(240.97+W565))</f>
        <v>0</v>
      </c>
      <c r="Y565">
        <f>(Z565/AA565*100)</f>
        <v>0</v>
      </c>
      <c r="Z565">
        <f>DT565*(DY565+DZ565)/1000</f>
        <v>0</v>
      </c>
      <c r="AA565">
        <f>0.61365*exp(17.502*EA565/(240.97+EA565))</f>
        <v>0</v>
      </c>
      <c r="AB565">
        <f>(X565-DT565*(DY565+DZ565)/1000)</f>
        <v>0</v>
      </c>
      <c r="AC565">
        <f>(-J565*44100)</f>
        <v>0</v>
      </c>
      <c r="AD565">
        <f>2*29.3*R565*0.92*(EA565-W565)</f>
        <v>0</v>
      </c>
      <c r="AE565">
        <f>2*0.95*5.67E-8*(((EA565+$B$7)+273)^4-(W565+273)^4)</f>
        <v>0</v>
      </c>
      <c r="AF565">
        <f>U565+AE565+AC565+AD565</f>
        <v>0</v>
      </c>
      <c r="AG565">
        <f>DX565*AU565*(DS565-DR565*(1000-AU565*DU565)/(1000-AU565*DT565))/(100*DL565)</f>
        <v>0</v>
      </c>
      <c r="AH565">
        <f>1000*DX565*AU565*(DT565-DU565)/(100*DL565*(1000-AU565*DT565))</f>
        <v>0</v>
      </c>
      <c r="AI565">
        <f>(AJ565 - AK565 - DY565*1E3/(8.314*(EA565+273.15)) * AM565/DX565 * AL565) * DX565/(100*DL565) * (1000 - DU565)/1000</f>
        <v>0</v>
      </c>
      <c r="AJ565">
        <v>1149.18493089258</v>
      </c>
      <c r="AK565">
        <v>1115.54921212121</v>
      </c>
      <c r="AL565">
        <v>3.15886060749082</v>
      </c>
      <c r="AM565">
        <v>65.0585855689231</v>
      </c>
      <c r="AN565">
        <f>(AP565 - AO565 + DY565*1E3/(8.314*(EA565+273.15)) * AR565/DX565 * AQ565) * DX565/(100*DL565) * 1000/(1000 - AP565)</f>
        <v>0</v>
      </c>
      <c r="AO565">
        <v>24.9309524382623</v>
      </c>
      <c r="AP565">
        <v>31.4264418181818</v>
      </c>
      <c r="AQ565">
        <v>-0.0110658429367164</v>
      </c>
      <c r="AR565">
        <v>110.688087326867</v>
      </c>
      <c r="AS565">
        <v>3</v>
      </c>
      <c r="AT565">
        <v>1</v>
      </c>
      <c r="AU565">
        <f>IF(AS565*$H$13&gt;=AW565,1.0,(AW565/(AW565-AS565*$H$13)))</f>
        <v>0</v>
      </c>
      <c r="AV565">
        <f>(AU565-1)*100</f>
        <v>0</v>
      </c>
      <c r="AW565">
        <f>MAX(0,($B$13+$C$13*EF565)/(1+$D$13*EF565)*DY565/(EA565+273)*$E$13)</f>
        <v>0</v>
      </c>
      <c r="AX565" t="s">
        <v>437</v>
      </c>
      <c r="AY565" t="s">
        <v>437</v>
      </c>
      <c r="AZ565">
        <v>0</v>
      </c>
      <c r="BA565">
        <v>0</v>
      </c>
      <c r="BB565">
        <f>1-AZ565/BA565</f>
        <v>0</v>
      </c>
      <c r="BC565">
        <v>0</v>
      </c>
      <c r="BD565" t="s">
        <v>437</v>
      </c>
      <c r="BE565" t="s">
        <v>437</v>
      </c>
      <c r="BF565">
        <v>0</v>
      </c>
      <c r="BG565">
        <v>0</v>
      </c>
      <c r="BH565">
        <f>1-BF565/BG565</f>
        <v>0</v>
      </c>
      <c r="BI565">
        <v>0.5</v>
      </c>
      <c r="BJ565">
        <f>DI565</f>
        <v>0</v>
      </c>
      <c r="BK565">
        <f>L565</f>
        <v>0</v>
      </c>
      <c r="BL565">
        <f>BH565*BI565*BJ565</f>
        <v>0</v>
      </c>
      <c r="BM565">
        <f>(BK565-BC565)/BJ565</f>
        <v>0</v>
      </c>
      <c r="BN565">
        <f>(BA565-BG565)/BG565</f>
        <v>0</v>
      </c>
      <c r="BO565">
        <f>AZ565/(BB565+AZ565/BG565)</f>
        <v>0</v>
      </c>
      <c r="BP565" t="s">
        <v>437</v>
      </c>
      <c r="BQ565">
        <v>0</v>
      </c>
      <c r="BR565">
        <f>IF(BQ565&lt;&gt;0, BQ565, BO565)</f>
        <v>0</v>
      </c>
      <c r="BS565">
        <f>1-BR565/BG565</f>
        <v>0</v>
      </c>
      <c r="BT565">
        <f>(BG565-BF565)/(BG565-BR565)</f>
        <v>0</v>
      </c>
      <c r="BU565">
        <f>(BA565-BG565)/(BA565-BR565)</f>
        <v>0</v>
      </c>
      <c r="BV565">
        <f>(BG565-BF565)/(BG565-AZ565)</f>
        <v>0</v>
      </c>
      <c r="BW565">
        <f>(BA565-BG565)/(BA565-AZ565)</f>
        <v>0</v>
      </c>
      <c r="BX565">
        <f>(BT565*BR565/BF565)</f>
        <v>0</v>
      </c>
      <c r="BY565">
        <f>(1-BX565)</f>
        <v>0</v>
      </c>
      <c r="DH565">
        <f>$B$11*EG565+$C$11*EH565+$F$11*ES565*(1-EV565)</f>
        <v>0</v>
      </c>
      <c r="DI565">
        <f>DH565*DJ565</f>
        <v>0</v>
      </c>
      <c r="DJ565">
        <f>($B$11*$D$9+$C$11*$D$9+$F$11*((FF565+EX565)/MAX(FF565+EX565+FG565, 0.1)*$I$9+FG565/MAX(FF565+EX565+FG565, 0.1)*$J$9))/($B$11+$C$11+$F$11)</f>
        <v>0</v>
      </c>
      <c r="DK565">
        <f>($B$11*$K$9+$C$11*$K$9+$F$11*((FF565+EX565)/MAX(FF565+EX565+FG565, 0.1)*$P$9+FG565/MAX(FF565+EX565+FG565, 0.1)*$Q$9))/($B$11+$C$11+$F$11)</f>
        <v>0</v>
      </c>
      <c r="DL565">
        <v>6</v>
      </c>
      <c r="DM565">
        <v>0.5</v>
      </c>
      <c r="DN565" t="s">
        <v>438</v>
      </c>
      <c r="DO565">
        <v>2</v>
      </c>
      <c r="DP565" t="b">
        <v>1</v>
      </c>
      <c r="DQ565">
        <v>1761416128.94615</v>
      </c>
      <c r="DR565">
        <v>1057.97538461538</v>
      </c>
      <c r="DS565">
        <v>1106.00307692308</v>
      </c>
      <c r="DT565">
        <v>31.5028307692308</v>
      </c>
      <c r="DU565">
        <v>24.9345615384615</v>
      </c>
      <c r="DV565">
        <v>1056.87615384615</v>
      </c>
      <c r="DW565">
        <v>31.1876538461538</v>
      </c>
      <c r="DX565">
        <v>500.005923076923</v>
      </c>
      <c r="DY565">
        <v>90.2937769230769</v>
      </c>
      <c r="DZ565">
        <v>0.0399066384615385</v>
      </c>
      <c r="EA565">
        <v>42.6805615384615</v>
      </c>
      <c r="EB565">
        <v>42.2454153846154</v>
      </c>
      <c r="EC565">
        <v>999.9</v>
      </c>
      <c r="ED565">
        <v>0</v>
      </c>
      <c r="EE565">
        <v>0</v>
      </c>
      <c r="EF565">
        <v>10009.56</v>
      </c>
      <c r="EG565">
        <v>0</v>
      </c>
      <c r="EH565">
        <v>1196.61076923077</v>
      </c>
      <c r="EI565">
        <v>-48.0290230769231</v>
      </c>
      <c r="EJ565">
        <v>1092.38615384615</v>
      </c>
      <c r="EK565">
        <v>1134.28538461538</v>
      </c>
      <c r="EL565">
        <v>6.56827</v>
      </c>
      <c r="EM565">
        <v>1106.00307692308</v>
      </c>
      <c r="EN565">
        <v>24.9345615384615</v>
      </c>
      <c r="EO565">
        <v>2.84451</v>
      </c>
      <c r="EP565">
        <v>2.25143538461538</v>
      </c>
      <c r="EQ565">
        <v>23.1446769230769</v>
      </c>
      <c r="ER565">
        <v>19.3331</v>
      </c>
      <c r="ES565">
        <v>1200.02538461538</v>
      </c>
      <c r="ET565">
        <v>0.967001769230769</v>
      </c>
      <c r="EU565">
        <v>0.0329978153846154</v>
      </c>
      <c r="EV565">
        <v>0</v>
      </c>
      <c r="EW565">
        <v>1335.90846153846</v>
      </c>
      <c r="EX565">
        <v>5.00059</v>
      </c>
      <c r="EY565">
        <v>16850.6384615385</v>
      </c>
      <c r="EZ565">
        <v>10358.9384615385</v>
      </c>
      <c r="FA565">
        <v>56.495</v>
      </c>
      <c r="FB565">
        <v>58.1728461538462</v>
      </c>
      <c r="FC565">
        <v>56.6343846153846</v>
      </c>
      <c r="FD565">
        <v>57.9036153846154</v>
      </c>
      <c r="FE565">
        <v>57.644</v>
      </c>
      <c r="FF565">
        <v>1155.59461538462</v>
      </c>
      <c r="FG565">
        <v>39.43</v>
      </c>
      <c r="FH565">
        <v>0</v>
      </c>
      <c r="FI565">
        <v>1761416097.1</v>
      </c>
      <c r="FJ565">
        <v>0</v>
      </c>
      <c r="FK565">
        <v>1335.8852</v>
      </c>
      <c r="FL565">
        <v>3.90846155401322</v>
      </c>
      <c r="FM565">
        <v>75.1307693442359</v>
      </c>
      <c r="FN565">
        <v>16851.248</v>
      </c>
      <c r="FO565">
        <v>15</v>
      </c>
      <c r="FP565">
        <v>0</v>
      </c>
      <c r="FQ565" t="s">
        <v>439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-47.9461047619048</v>
      </c>
      <c r="GD565">
        <v>1.45088571428574</v>
      </c>
      <c r="GE565">
        <v>0.777377937425788</v>
      </c>
      <c r="GF565">
        <v>0</v>
      </c>
      <c r="GG565">
        <v>1335.73382352941</v>
      </c>
      <c r="GH565">
        <v>3.07028266187688</v>
      </c>
      <c r="GI565">
        <v>0.386781703943179</v>
      </c>
      <c r="GJ565">
        <v>-1</v>
      </c>
      <c r="GK565">
        <v>6.59660285714286</v>
      </c>
      <c r="GL565">
        <v>-0.600403636363648</v>
      </c>
      <c r="GM565">
        <v>0.0606072509525651</v>
      </c>
      <c r="GN565">
        <v>0</v>
      </c>
      <c r="GO565">
        <v>0</v>
      </c>
      <c r="GP565">
        <v>2</v>
      </c>
      <c r="GQ565" t="s">
        <v>473</v>
      </c>
      <c r="GR565">
        <v>3.12845</v>
      </c>
      <c r="GS565">
        <v>2.71775</v>
      </c>
      <c r="GT565">
        <v>0.167372</v>
      </c>
      <c r="GU565">
        <v>0.172297</v>
      </c>
      <c r="GV565">
        <v>0.119893</v>
      </c>
      <c r="GW565">
        <v>0.102003</v>
      </c>
      <c r="GX565">
        <v>30249.4</v>
      </c>
      <c r="GY565">
        <v>31879.8</v>
      </c>
      <c r="GZ565">
        <v>32976.8</v>
      </c>
      <c r="HA565">
        <v>34983.2</v>
      </c>
      <c r="HB565">
        <v>41340.2</v>
      </c>
      <c r="HC565">
        <v>45263.9</v>
      </c>
      <c r="HD565">
        <v>51729.3</v>
      </c>
      <c r="HE565">
        <v>56061</v>
      </c>
      <c r="HF565">
        <v>1.7357</v>
      </c>
      <c r="HG565">
        <v>1.59668</v>
      </c>
      <c r="HH565">
        <v>-0.0434741</v>
      </c>
      <c r="HI565">
        <v>0</v>
      </c>
      <c r="HJ565">
        <v>42.9054</v>
      </c>
      <c r="HK565">
        <v>999.9</v>
      </c>
      <c r="HL565">
        <v>55.463</v>
      </c>
      <c r="HM565">
        <v>29.97</v>
      </c>
      <c r="HN565">
        <v>26.1229</v>
      </c>
      <c r="HO565">
        <v>60.6852</v>
      </c>
      <c r="HP565">
        <v>42.2115</v>
      </c>
      <c r="HQ565">
        <v>1</v>
      </c>
      <c r="HR565">
        <v>1.78656</v>
      </c>
      <c r="HS565">
        <v>8.5553</v>
      </c>
      <c r="HT565">
        <v>19.9321</v>
      </c>
      <c r="HU565">
        <v>5.19019</v>
      </c>
      <c r="HV565">
        <v>12.0159</v>
      </c>
      <c r="HW565">
        <v>4.9713</v>
      </c>
      <c r="HX565">
        <v>3.29495</v>
      </c>
      <c r="HY565">
        <v>9999</v>
      </c>
      <c r="HZ565">
        <v>9999</v>
      </c>
      <c r="IA565">
        <v>999.9</v>
      </c>
      <c r="IB565">
        <v>9999</v>
      </c>
      <c r="IC565">
        <v>1.86324</v>
      </c>
      <c r="ID565">
        <v>1.8681</v>
      </c>
      <c r="IE565">
        <v>1.86783</v>
      </c>
      <c r="IF565">
        <v>1.86904</v>
      </c>
      <c r="IG565">
        <v>1.86981</v>
      </c>
      <c r="IH565">
        <v>1.86586</v>
      </c>
      <c r="II565">
        <v>1.86692</v>
      </c>
      <c r="IJ565">
        <v>1.86835</v>
      </c>
      <c r="IK565">
        <v>5</v>
      </c>
      <c r="IL565">
        <v>0</v>
      </c>
      <c r="IM565">
        <v>0</v>
      </c>
      <c r="IN565">
        <v>0</v>
      </c>
      <c r="IO565" t="s">
        <v>441</v>
      </c>
      <c r="IP565" t="s">
        <v>442</v>
      </c>
      <c r="IQ565" t="s">
        <v>443</v>
      </c>
      <c r="IR565" t="s">
        <v>443</v>
      </c>
      <c r="IS565" t="s">
        <v>443</v>
      </c>
      <c r="IT565" t="s">
        <v>443</v>
      </c>
      <c r="IU565">
        <v>0</v>
      </c>
      <c r="IV565">
        <v>100</v>
      </c>
      <c r="IW565">
        <v>100</v>
      </c>
      <c r="IX565">
        <v>1.1</v>
      </c>
      <c r="IY565">
        <v>0.3152</v>
      </c>
      <c r="IZ565">
        <v>1.09748391826392</v>
      </c>
      <c r="JA565">
        <v>0</v>
      </c>
      <c r="JB565">
        <v>0</v>
      </c>
      <c r="JC565">
        <v>0</v>
      </c>
      <c r="JD565">
        <v>0.315191680746845</v>
      </c>
      <c r="JE565">
        <v>0</v>
      </c>
      <c r="JF565">
        <v>0</v>
      </c>
      <c r="JG565">
        <v>0</v>
      </c>
      <c r="JH565">
        <v>5</v>
      </c>
      <c r="JI565">
        <v>2273</v>
      </c>
      <c r="JJ565">
        <v>0</v>
      </c>
      <c r="JK565">
        <v>25</v>
      </c>
      <c r="JL565">
        <v>29356935.6</v>
      </c>
      <c r="JM565">
        <v>29356935.6</v>
      </c>
      <c r="JN565">
        <v>2.28149</v>
      </c>
      <c r="JO565">
        <v>2.61108</v>
      </c>
      <c r="JP565">
        <v>1.54785</v>
      </c>
      <c r="JQ565">
        <v>2.31567</v>
      </c>
      <c r="JR565">
        <v>1.64673</v>
      </c>
      <c r="JS565">
        <v>2.38892</v>
      </c>
      <c r="JT565">
        <v>33.8509</v>
      </c>
      <c r="JU565">
        <v>24.1225</v>
      </c>
      <c r="JV565">
        <v>18</v>
      </c>
      <c r="JW565">
        <v>491.588</v>
      </c>
      <c r="JX565">
        <v>393.379</v>
      </c>
      <c r="JY565">
        <v>34.758</v>
      </c>
      <c r="JZ565">
        <v>47.2979</v>
      </c>
      <c r="KA565">
        <v>30.0052</v>
      </c>
      <c r="KB565">
        <v>46.554</v>
      </c>
      <c r="KC565">
        <v>46.4048</v>
      </c>
      <c r="KD565">
        <v>45.7273</v>
      </c>
      <c r="KE565">
        <v>0</v>
      </c>
      <c r="KF565">
        <v>100</v>
      </c>
      <c r="KG565">
        <v>34.6995</v>
      </c>
      <c r="KH565">
        <v>1155.61</v>
      </c>
      <c r="KI565">
        <v>34.6858</v>
      </c>
      <c r="KJ565">
        <v>93.8302</v>
      </c>
      <c r="KK565">
        <v>90.7375</v>
      </c>
    </row>
    <row r="566" spans="1:297">
      <c r="A566">
        <v>550</v>
      </c>
      <c r="B566">
        <v>1761416142.1</v>
      </c>
      <c r="C566">
        <v>7961.09999990463</v>
      </c>
      <c r="D566" t="s">
        <v>1547</v>
      </c>
      <c r="E566" t="s">
        <v>1548</v>
      </c>
      <c r="F566">
        <v>5</v>
      </c>
      <c r="G566" t="s">
        <v>1410</v>
      </c>
      <c r="H566" t="s">
        <v>436</v>
      </c>
      <c r="I566">
        <v>1761416133.94615</v>
      </c>
      <c r="J566">
        <f>(K566)/1000</f>
        <v>0</v>
      </c>
      <c r="K566">
        <f>IF(DP566, AN566, AH566)</f>
        <v>0</v>
      </c>
      <c r="L566">
        <f>IF(DP566, AI566, AG566)</f>
        <v>0</v>
      </c>
      <c r="M566">
        <f>DR566 - IF(AU566&gt;1, L566*DL566*100.0/(AW566), 0)</f>
        <v>0</v>
      </c>
      <c r="N566">
        <f>((T566-J566/2)*M566-L566)/(T566+J566/2)</f>
        <v>0</v>
      </c>
      <c r="O566">
        <f>N566*(DY566+DZ566)/1000.0</f>
        <v>0</v>
      </c>
      <c r="P566">
        <f>(DR566 - IF(AU566&gt;1, L566*DL566*100.0/(AW566), 0))*(DY566+DZ566)/1000.0</f>
        <v>0</v>
      </c>
      <c r="Q566">
        <f>2.0/((1/S566-1/R566)+SIGN(S566)*SQRT((1/S566-1/R566)*(1/S566-1/R566) + 4*DM566/((DM566+1)*(DM566+1))*(2*1/S566*1/R566-1/R566*1/R566)))</f>
        <v>0</v>
      </c>
      <c r="R566">
        <f>IF(LEFT(DN566,1)&lt;&gt;"0",IF(LEFT(DN566,1)="1",3.0,DO566),$D$5+$E$5*(EF566*DY566/($K$5*1000))+$F$5*(EF566*DY566/($K$5*1000))*MAX(MIN(DL566,$J$5),$I$5)*MAX(MIN(DL566,$J$5),$I$5)+$G$5*MAX(MIN(DL566,$J$5),$I$5)*(EF566*DY566/($K$5*1000))+$H$5*(EF566*DY566/($K$5*1000))*(EF566*DY566/($K$5*1000)))</f>
        <v>0</v>
      </c>
      <c r="S566">
        <f>J566*(1000-(1000*0.61365*exp(17.502*W566/(240.97+W566))/(DY566+DZ566)+DT566)/2)/(1000*0.61365*exp(17.502*W566/(240.97+W566))/(DY566+DZ566)-DT566)</f>
        <v>0</v>
      </c>
      <c r="T566">
        <f>1/((DM566+1)/(Q566/1.6)+1/(R566/1.37)) + DM566/((DM566+1)/(Q566/1.6) + DM566/(R566/1.37))</f>
        <v>0</v>
      </c>
      <c r="U566">
        <f>(DH566*DK566)</f>
        <v>0</v>
      </c>
      <c r="V566">
        <f>(EA566+(U566+2*0.95*5.67E-8*(((EA566+$B$7)+273)^4-(EA566+273)^4)-44100*J566)/(1.84*29.3*R566+8*0.95*5.67E-8*(EA566+273)^3))</f>
        <v>0</v>
      </c>
      <c r="W566">
        <f>($C$7*EB566+$D$7*EC566+$E$7*V566)</f>
        <v>0</v>
      </c>
      <c r="X566">
        <f>0.61365*exp(17.502*W566/(240.97+W566))</f>
        <v>0</v>
      </c>
      <c r="Y566">
        <f>(Z566/AA566*100)</f>
        <v>0</v>
      </c>
      <c r="Z566">
        <f>DT566*(DY566+DZ566)/1000</f>
        <v>0</v>
      </c>
      <c r="AA566">
        <f>0.61365*exp(17.502*EA566/(240.97+EA566))</f>
        <v>0</v>
      </c>
      <c r="AB566">
        <f>(X566-DT566*(DY566+DZ566)/1000)</f>
        <v>0</v>
      </c>
      <c r="AC566">
        <f>(-J566*44100)</f>
        <v>0</v>
      </c>
      <c r="AD566">
        <f>2*29.3*R566*0.92*(EA566-W566)</f>
        <v>0</v>
      </c>
      <c r="AE566">
        <f>2*0.95*5.67E-8*(((EA566+$B$7)+273)^4-(W566+273)^4)</f>
        <v>0</v>
      </c>
      <c r="AF566">
        <f>U566+AE566+AC566+AD566</f>
        <v>0</v>
      </c>
      <c r="AG566">
        <f>DX566*AU566*(DS566-DR566*(1000-AU566*DU566)/(1000-AU566*DT566))/(100*DL566)</f>
        <v>0</v>
      </c>
      <c r="AH566">
        <f>1000*DX566*AU566*(DT566-DU566)/(100*DL566*(1000-AU566*DT566))</f>
        <v>0</v>
      </c>
      <c r="AI566">
        <f>(AJ566 - AK566 - DY566*1E3/(8.314*(EA566+273.15)) * AM566/DX566 * AL566) * DX566/(100*DL566) * (1000 - DU566)/1000</f>
        <v>0</v>
      </c>
      <c r="AJ566">
        <v>1168.16298301045</v>
      </c>
      <c r="AK566">
        <v>1133.14727272727</v>
      </c>
      <c r="AL566">
        <v>3.55876393504007</v>
      </c>
      <c r="AM566">
        <v>65.0585855689231</v>
      </c>
      <c r="AN566">
        <f>(AP566 - AO566 + DY566*1E3/(8.314*(EA566+273.15)) * AR566/DX566 * AQ566) * DX566/(100*DL566) * 1000/(1000 - AP566)</f>
        <v>0</v>
      </c>
      <c r="AO566">
        <v>24.9287035645487</v>
      </c>
      <c r="AP566">
        <v>31.3774278787879</v>
      </c>
      <c r="AQ566">
        <v>-0.0105878966605947</v>
      </c>
      <c r="AR566">
        <v>110.688087326867</v>
      </c>
      <c r="AS566">
        <v>3</v>
      </c>
      <c r="AT566">
        <v>1</v>
      </c>
      <c r="AU566">
        <f>IF(AS566*$H$13&gt;=AW566,1.0,(AW566/(AW566-AS566*$H$13)))</f>
        <v>0</v>
      </c>
      <c r="AV566">
        <f>(AU566-1)*100</f>
        <v>0</v>
      </c>
      <c r="AW566">
        <f>MAX(0,($B$13+$C$13*EF566)/(1+$D$13*EF566)*DY566/(EA566+273)*$E$13)</f>
        <v>0</v>
      </c>
      <c r="AX566" t="s">
        <v>437</v>
      </c>
      <c r="AY566" t="s">
        <v>437</v>
      </c>
      <c r="AZ566">
        <v>0</v>
      </c>
      <c r="BA566">
        <v>0</v>
      </c>
      <c r="BB566">
        <f>1-AZ566/BA566</f>
        <v>0</v>
      </c>
      <c r="BC566">
        <v>0</v>
      </c>
      <c r="BD566" t="s">
        <v>437</v>
      </c>
      <c r="BE566" t="s">
        <v>437</v>
      </c>
      <c r="BF566">
        <v>0</v>
      </c>
      <c r="BG566">
        <v>0</v>
      </c>
      <c r="BH566">
        <f>1-BF566/BG566</f>
        <v>0</v>
      </c>
      <c r="BI566">
        <v>0.5</v>
      </c>
      <c r="BJ566">
        <f>DI566</f>
        <v>0</v>
      </c>
      <c r="BK566">
        <f>L566</f>
        <v>0</v>
      </c>
      <c r="BL566">
        <f>BH566*BI566*BJ566</f>
        <v>0</v>
      </c>
      <c r="BM566">
        <f>(BK566-BC566)/BJ566</f>
        <v>0</v>
      </c>
      <c r="BN566">
        <f>(BA566-BG566)/BG566</f>
        <v>0</v>
      </c>
      <c r="BO566">
        <f>AZ566/(BB566+AZ566/BG566)</f>
        <v>0</v>
      </c>
      <c r="BP566" t="s">
        <v>437</v>
      </c>
      <c r="BQ566">
        <v>0</v>
      </c>
      <c r="BR566">
        <f>IF(BQ566&lt;&gt;0, BQ566, BO566)</f>
        <v>0</v>
      </c>
      <c r="BS566">
        <f>1-BR566/BG566</f>
        <v>0</v>
      </c>
      <c r="BT566">
        <f>(BG566-BF566)/(BG566-BR566)</f>
        <v>0</v>
      </c>
      <c r="BU566">
        <f>(BA566-BG566)/(BA566-BR566)</f>
        <v>0</v>
      </c>
      <c r="BV566">
        <f>(BG566-BF566)/(BG566-AZ566)</f>
        <v>0</v>
      </c>
      <c r="BW566">
        <f>(BA566-BG566)/(BA566-AZ566)</f>
        <v>0</v>
      </c>
      <c r="BX566">
        <f>(BT566*BR566/BF566)</f>
        <v>0</v>
      </c>
      <c r="BY566">
        <f>(1-BX566)</f>
        <v>0</v>
      </c>
      <c r="DH566">
        <f>$B$11*EG566+$C$11*EH566+$F$11*ES566*(1-EV566)</f>
        <v>0</v>
      </c>
      <c r="DI566">
        <f>DH566*DJ566</f>
        <v>0</v>
      </c>
      <c r="DJ566">
        <f>($B$11*$D$9+$C$11*$D$9+$F$11*((FF566+EX566)/MAX(FF566+EX566+FG566, 0.1)*$I$9+FG566/MAX(FF566+EX566+FG566, 0.1)*$J$9))/($B$11+$C$11+$F$11)</f>
        <v>0</v>
      </c>
      <c r="DK566">
        <f>($B$11*$K$9+$C$11*$K$9+$F$11*((FF566+EX566)/MAX(FF566+EX566+FG566, 0.1)*$P$9+FG566/MAX(FF566+EX566+FG566, 0.1)*$Q$9))/($B$11+$C$11+$F$11)</f>
        <v>0</v>
      </c>
      <c r="DL566">
        <v>6</v>
      </c>
      <c r="DM566">
        <v>0.5</v>
      </c>
      <c r="DN566" t="s">
        <v>438</v>
      </c>
      <c r="DO566">
        <v>2</v>
      </c>
      <c r="DP566" t="b">
        <v>1</v>
      </c>
      <c r="DQ566">
        <v>1761416133.94615</v>
      </c>
      <c r="DR566">
        <v>1074.14846153846</v>
      </c>
      <c r="DS566">
        <v>1122.46846153846</v>
      </c>
      <c r="DT566">
        <v>31.4507615384615</v>
      </c>
      <c r="DU566">
        <v>24.9320846153846</v>
      </c>
      <c r="DV566">
        <v>1073.04846153846</v>
      </c>
      <c r="DW566">
        <v>31.1355846153846</v>
      </c>
      <c r="DX566">
        <v>500.018538461538</v>
      </c>
      <c r="DY566">
        <v>90.2948</v>
      </c>
      <c r="DZ566">
        <v>0.0398674076923077</v>
      </c>
      <c r="EA566">
        <v>42.6465153846154</v>
      </c>
      <c r="EB566">
        <v>42.2206307692308</v>
      </c>
      <c r="EC566">
        <v>999.9</v>
      </c>
      <c r="ED566">
        <v>0</v>
      </c>
      <c r="EE566">
        <v>0</v>
      </c>
      <c r="EF566">
        <v>10007.5523076923</v>
      </c>
      <c r="EG566">
        <v>0</v>
      </c>
      <c r="EH566">
        <v>1196.46461538462</v>
      </c>
      <c r="EI566">
        <v>-48.3212153846154</v>
      </c>
      <c r="EJ566">
        <v>1109.02538461538</v>
      </c>
      <c r="EK566">
        <v>1151.16846153846</v>
      </c>
      <c r="EL566">
        <v>6.51867461538462</v>
      </c>
      <c r="EM566">
        <v>1122.46846153846</v>
      </c>
      <c r="EN566">
        <v>24.9320846153846</v>
      </c>
      <c r="EO566">
        <v>2.83984076923077</v>
      </c>
      <c r="EP566">
        <v>2.25123769230769</v>
      </c>
      <c r="EQ566">
        <v>23.1175076923077</v>
      </c>
      <c r="ER566">
        <v>19.3316769230769</v>
      </c>
      <c r="ES566">
        <v>1200.01076923077</v>
      </c>
      <c r="ET566">
        <v>0.967001769230769</v>
      </c>
      <c r="EU566">
        <v>0.0329977923076923</v>
      </c>
      <c r="EV566">
        <v>0</v>
      </c>
      <c r="EW566">
        <v>1336.23076923077</v>
      </c>
      <c r="EX566">
        <v>5.00059</v>
      </c>
      <c r="EY566">
        <v>16857.2615384615</v>
      </c>
      <c r="EZ566">
        <v>10358.8076923077</v>
      </c>
      <c r="FA566">
        <v>56.5334615384615</v>
      </c>
      <c r="FB566">
        <v>58.2113076923077</v>
      </c>
      <c r="FC566">
        <v>56.6631538461538</v>
      </c>
      <c r="FD566">
        <v>57.9372307692308</v>
      </c>
      <c r="FE566">
        <v>57.6727692307692</v>
      </c>
      <c r="FF566">
        <v>1155.58076923077</v>
      </c>
      <c r="FG566">
        <v>39.43</v>
      </c>
      <c r="FH566">
        <v>0</v>
      </c>
      <c r="FI566">
        <v>1761416102.5</v>
      </c>
      <c r="FJ566">
        <v>0</v>
      </c>
      <c r="FK566">
        <v>1336.26269230769</v>
      </c>
      <c r="FL566">
        <v>5.84991452700941</v>
      </c>
      <c r="FM566">
        <v>87.3743588418819</v>
      </c>
      <c r="FN566">
        <v>16858.1346153846</v>
      </c>
      <c r="FO566">
        <v>15</v>
      </c>
      <c r="FP566">
        <v>0</v>
      </c>
      <c r="FQ566" t="s">
        <v>439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-48.543345</v>
      </c>
      <c r="GD566">
        <v>-2.50272631578942</v>
      </c>
      <c r="GE566">
        <v>1.09047066419734</v>
      </c>
      <c r="GF566">
        <v>0</v>
      </c>
      <c r="GG566">
        <v>1336.03676470588</v>
      </c>
      <c r="GH566">
        <v>4.40565317587726</v>
      </c>
      <c r="GI566">
        <v>0.492058823529414</v>
      </c>
      <c r="GJ566">
        <v>-1</v>
      </c>
      <c r="GK566">
        <v>6.5424245</v>
      </c>
      <c r="GL566">
        <v>-0.59487744360903</v>
      </c>
      <c r="GM566">
        <v>0.0571917685926043</v>
      </c>
      <c r="GN566">
        <v>0</v>
      </c>
      <c r="GO566">
        <v>0</v>
      </c>
      <c r="GP566">
        <v>2</v>
      </c>
      <c r="GQ566" t="s">
        <v>473</v>
      </c>
      <c r="GR566">
        <v>3.1284</v>
      </c>
      <c r="GS566">
        <v>2.71803</v>
      </c>
      <c r="GT566">
        <v>0.169073</v>
      </c>
      <c r="GU566">
        <v>0.173897</v>
      </c>
      <c r="GV566">
        <v>0.119738</v>
      </c>
      <c r="GW566">
        <v>0.101988</v>
      </c>
      <c r="GX566">
        <v>30184.7</v>
      </c>
      <c r="GY566">
        <v>31814.6</v>
      </c>
      <c r="GZ566">
        <v>32974.3</v>
      </c>
      <c r="HA566">
        <v>34979.9</v>
      </c>
      <c r="HB566">
        <v>41344.9</v>
      </c>
      <c r="HC566">
        <v>45260.9</v>
      </c>
      <c r="HD566">
        <v>51725.9</v>
      </c>
      <c r="HE566">
        <v>56056.2</v>
      </c>
      <c r="HF566">
        <v>1.73525</v>
      </c>
      <c r="HG566">
        <v>1.59635</v>
      </c>
      <c r="HH566">
        <v>-0.0453517</v>
      </c>
      <c r="HI566">
        <v>0</v>
      </c>
      <c r="HJ566">
        <v>42.9054</v>
      </c>
      <c r="HK566">
        <v>999.9</v>
      </c>
      <c r="HL566">
        <v>55.463</v>
      </c>
      <c r="HM566">
        <v>29.96</v>
      </c>
      <c r="HN566">
        <v>26.1123</v>
      </c>
      <c r="HO566">
        <v>60.7252</v>
      </c>
      <c r="HP566">
        <v>42.1955</v>
      </c>
      <c r="HQ566">
        <v>1</v>
      </c>
      <c r="HR566">
        <v>1.7911</v>
      </c>
      <c r="HS566">
        <v>8.59421</v>
      </c>
      <c r="HT566">
        <v>19.9314</v>
      </c>
      <c r="HU566">
        <v>5.19078</v>
      </c>
      <c r="HV566">
        <v>12.0159</v>
      </c>
      <c r="HW566">
        <v>4.9714</v>
      </c>
      <c r="HX566">
        <v>3.295</v>
      </c>
      <c r="HY566">
        <v>9999</v>
      </c>
      <c r="HZ566">
        <v>9999</v>
      </c>
      <c r="IA566">
        <v>999.9</v>
      </c>
      <c r="IB566">
        <v>9999</v>
      </c>
      <c r="IC566">
        <v>1.86321</v>
      </c>
      <c r="ID566">
        <v>1.8681</v>
      </c>
      <c r="IE566">
        <v>1.86783</v>
      </c>
      <c r="IF566">
        <v>1.86904</v>
      </c>
      <c r="IG566">
        <v>1.86981</v>
      </c>
      <c r="IH566">
        <v>1.86585</v>
      </c>
      <c r="II566">
        <v>1.86695</v>
      </c>
      <c r="IJ566">
        <v>1.86837</v>
      </c>
      <c r="IK566">
        <v>5</v>
      </c>
      <c r="IL566">
        <v>0</v>
      </c>
      <c r="IM566">
        <v>0</v>
      </c>
      <c r="IN566">
        <v>0</v>
      </c>
      <c r="IO566" t="s">
        <v>441</v>
      </c>
      <c r="IP566" t="s">
        <v>442</v>
      </c>
      <c r="IQ566" t="s">
        <v>443</v>
      </c>
      <c r="IR566" t="s">
        <v>443</v>
      </c>
      <c r="IS566" t="s">
        <v>443</v>
      </c>
      <c r="IT566" t="s">
        <v>443</v>
      </c>
      <c r="IU566">
        <v>0</v>
      </c>
      <c r="IV566">
        <v>100</v>
      </c>
      <c r="IW566">
        <v>100</v>
      </c>
      <c r="IX566">
        <v>1.1</v>
      </c>
      <c r="IY566">
        <v>0.3152</v>
      </c>
      <c r="IZ566">
        <v>1.09748391826392</v>
      </c>
      <c r="JA566">
        <v>0</v>
      </c>
      <c r="JB566">
        <v>0</v>
      </c>
      <c r="JC566">
        <v>0</v>
      </c>
      <c r="JD566">
        <v>0.315191680746845</v>
      </c>
      <c r="JE566">
        <v>0</v>
      </c>
      <c r="JF566">
        <v>0</v>
      </c>
      <c r="JG566">
        <v>0</v>
      </c>
      <c r="JH566">
        <v>5</v>
      </c>
      <c r="JI566">
        <v>2273</v>
      </c>
      <c r="JJ566">
        <v>0</v>
      </c>
      <c r="JK566">
        <v>25</v>
      </c>
      <c r="JL566">
        <v>29356935.7</v>
      </c>
      <c r="JM566">
        <v>29356935.7</v>
      </c>
      <c r="JN566">
        <v>2.30835</v>
      </c>
      <c r="JO566">
        <v>2.61597</v>
      </c>
      <c r="JP566">
        <v>1.54785</v>
      </c>
      <c r="JQ566">
        <v>2.31689</v>
      </c>
      <c r="JR566">
        <v>1.64673</v>
      </c>
      <c r="JS566">
        <v>2.31201</v>
      </c>
      <c r="JT566">
        <v>33.8509</v>
      </c>
      <c r="JU566">
        <v>24.1225</v>
      </c>
      <c r="JV566">
        <v>18</v>
      </c>
      <c r="JW566">
        <v>491.484</v>
      </c>
      <c r="JX566">
        <v>393.354</v>
      </c>
      <c r="JY566">
        <v>34.5388</v>
      </c>
      <c r="JZ566">
        <v>47.3365</v>
      </c>
      <c r="KA566">
        <v>30.0047</v>
      </c>
      <c r="KB566">
        <v>46.5886</v>
      </c>
      <c r="KC566">
        <v>46.4396</v>
      </c>
      <c r="KD566">
        <v>46.1945</v>
      </c>
      <c r="KE566">
        <v>0</v>
      </c>
      <c r="KF566">
        <v>100</v>
      </c>
      <c r="KG566">
        <v>34.486</v>
      </c>
      <c r="KH566">
        <v>1176.19</v>
      </c>
      <c r="KI566">
        <v>34.6858</v>
      </c>
      <c r="KJ566">
        <v>93.8236</v>
      </c>
      <c r="KK566">
        <v>90.7294</v>
      </c>
    </row>
    <row r="567" spans="1:297">
      <c r="A567">
        <v>551</v>
      </c>
      <c r="B567">
        <v>1761416147.1</v>
      </c>
      <c r="C567">
        <v>7966.09999990463</v>
      </c>
      <c r="D567" t="s">
        <v>1549</v>
      </c>
      <c r="E567" t="s">
        <v>1550</v>
      </c>
      <c r="F567">
        <v>5</v>
      </c>
      <c r="G567" t="s">
        <v>1410</v>
      </c>
      <c r="H567" t="s">
        <v>436</v>
      </c>
      <c r="I567">
        <v>1761416138.94615</v>
      </c>
      <c r="J567">
        <f>(K567)/1000</f>
        <v>0</v>
      </c>
      <c r="K567">
        <f>IF(DP567, AN567, AH567)</f>
        <v>0</v>
      </c>
      <c r="L567">
        <f>IF(DP567, AI567, AG567)</f>
        <v>0</v>
      </c>
      <c r="M567">
        <f>DR567 - IF(AU567&gt;1, L567*DL567*100.0/(AW567), 0)</f>
        <v>0</v>
      </c>
      <c r="N567">
        <f>((T567-J567/2)*M567-L567)/(T567+J567/2)</f>
        <v>0</v>
      </c>
      <c r="O567">
        <f>N567*(DY567+DZ567)/1000.0</f>
        <v>0</v>
      </c>
      <c r="P567">
        <f>(DR567 - IF(AU567&gt;1, L567*DL567*100.0/(AW567), 0))*(DY567+DZ567)/1000.0</f>
        <v>0</v>
      </c>
      <c r="Q567">
        <f>2.0/((1/S567-1/R567)+SIGN(S567)*SQRT((1/S567-1/R567)*(1/S567-1/R567) + 4*DM567/((DM567+1)*(DM567+1))*(2*1/S567*1/R567-1/R567*1/R567)))</f>
        <v>0</v>
      </c>
      <c r="R567">
        <f>IF(LEFT(DN567,1)&lt;&gt;"0",IF(LEFT(DN567,1)="1",3.0,DO567),$D$5+$E$5*(EF567*DY567/($K$5*1000))+$F$5*(EF567*DY567/($K$5*1000))*MAX(MIN(DL567,$J$5),$I$5)*MAX(MIN(DL567,$J$5),$I$5)+$G$5*MAX(MIN(DL567,$J$5),$I$5)*(EF567*DY567/($K$5*1000))+$H$5*(EF567*DY567/($K$5*1000))*(EF567*DY567/($K$5*1000)))</f>
        <v>0</v>
      </c>
      <c r="S567">
        <f>J567*(1000-(1000*0.61365*exp(17.502*W567/(240.97+W567))/(DY567+DZ567)+DT567)/2)/(1000*0.61365*exp(17.502*W567/(240.97+W567))/(DY567+DZ567)-DT567)</f>
        <v>0</v>
      </c>
      <c r="T567">
        <f>1/((DM567+1)/(Q567/1.6)+1/(R567/1.37)) + DM567/((DM567+1)/(Q567/1.6) + DM567/(R567/1.37))</f>
        <v>0</v>
      </c>
      <c r="U567">
        <f>(DH567*DK567)</f>
        <v>0</v>
      </c>
      <c r="V567">
        <f>(EA567+(U567+2*0.95*5.67E-8*(((EA567+$B$7)+273)^4-(EA567+273)^4)-44100*J567)/(1.84*29.3*R567+8*0.95*5.67E-8*(EA567+273)^3))</f>
        <v>0</v>
      </c>
      <c r="W567">
        <f>($C$7*EB567+$D$7*EC567+$E$7*V567)</f>
        <v>0</v>
      </c>
      <c r="X567">
        <f>0.61365*exp(17.502*W567/(240.97+W567))</f>
        <v>0</v>
      </c>
      <c r="Y567">
        <f>(Z567/AA567*100)</f>
        <v>0</v>
      </c>
      <c r="Z567">
        <f>DT567*(DY567+DZ567)/1000</f>
        <v>0</v>
      </c>
      <c r="AA567">
        <f>0.61365*exp(17.502*EA567/(240.97+EA567))</f>
        <v>0</v>
      </c>
      <c r="AB567">
        <f>(X567-DT567*(DY567+DZ567)/1000)</f>
        <v>0</v>
      </c>
      <c r="AC567">
        <f>(-J567*44100)</f>
        <v>0</v>
      </c>
      <c r="AD567">
        <f>2*29.3*R567*0.92*(EA567-W567)</f>
        <v>0</v>
      </c>
      <c r="AE567">
        <f>2*0.95*5.67E-8*(((EA567+$B$7)+273)^4-(W567+273)^4)</f>
        <v>0</v>
      </c>
      <c r="AF567">
        <f>U567+AE567+AC567+AD567</f>
        <v>0</v>
      </c>
      <c r="AG567">
        <f>DX567*AU567*(DS567-DR567*(1000-AU567*DU567)/(1000-AU567*DT567))/(100*DL567)</f>
        <v>0</v>
      </c>
      <c r="AH567">
        <f>1000*DX567*AU567*(DT567-DU567)/(100*DL567*(1000-AU567*DT567))</f>
        <v>0</v>
      </c>
      <c r="AI567">
        <f>(AJ567 - AK567 - DY567*1E3/(8.314*(EA567+273.15)) * AM567/DX567 * AL567) * DX567/(100*DL567) * (1000 - DU567)/1000</f>
        <v>0</v>
      </c>
      <c r="AJ567">
        <v>1184.34542966102</v>
      </c>
      <c r="AK567">
        <v>1149.69757575758</v>
      </c>
      <c r="AL567">
        <v>3.2698819141054</v>
      </c>
      <c r="AM567">
        <v>65.0585855689231</v>
      </c>
      <c r="AN567">
        <f>(AP567 - AO567 + DY567*1E3/(8.314*(EA567+273.15)) * AR567/DX567 * AQ567) * DX567/(100*DL567) * 1000/(1000 - AP567)</f>
        <v>0</v>
      </c>
      <c r="AO567">
        <v>24.9249966670036</v>
      </c>
      <c r="AP567">
        <v>31.3221290909091</v>
      </c>
      <c r="AQ567">
        <v>-0.011225136043667</v>
      </c>
      <c r="AR567">
        <v>110.688087326867</v>
      </c>
      <c r="AS567">
        <v>3</v>
      </c>
      <c r="AT567">
        <v>1</v>
      </c>
      <c r="AU567">
        <f>IF(AS567*$H$13&gt;=AW567,1.0,(AW567/(AW567-AS567*$H$13)))</f>
        <v>0</v>
      </c>
      <c r="AV567">
        <f>(AU567-1)*100</f>
        <v>0</v>
      </c>
      <c r="AW567">
        <f>MAX(0,($B$13+$C$13*EF567)/(1+$D$13*EF567)*DY567/(EA567+273)*$E$13)</f>
        <v>0</v>
      </c>
      <c r="AX567" t="s">
        <v>437</v>
      </c>
      <c r="AY567" t="s">
        <v>437</v>
      </c>
      <c r="AZ567">
        <v>0</v>
      </c>
      <c r="BA567">
        <v>0</v>
      </c>
      <c r="BB567">
        <f>1-AZ567/BA567</f>
        <v>0</v>
      </c>
      <c r="BC567">
        <v>0</v>
      </c>
      <c r="BD567" t="s">
        <v>437</v>
      </c>
      <c r="BE567" t="s">
        <v>437</v>
      </c>
      <c r="BF567">
        <v>0</v>
      </c>
      <c r="BG567">
        <v>0</v>
      </c>
      <c r="BH567">
        <f>1-BF567/BG567</f>
        <v>0</v>
      </c>
      <c r="BI567">
        <v>0.5</v>
      </c>
      <c r="BJ567">
        <f>DI567</f>
        <v>0</v>
      </c>
      <c r="BK567">
        <f>L567</f>
        <v>0</v>
      </c>
      <c r="BL567">
        <f>BH567*BI567*BJ567</f>
        <v>0</v>
      </c>
      <c r="BM567">
        <f>(BK567-BC567)/BJ567</f>
        <v>0</v>
      </c>
      <c r="BN567">
        <f>(BA567-BG567)/BG567</f>
        <v>0</v>
      </c>
      <c r="BO567">
        <f>AZ567/(BB567+AZ567/BG567)</f>
        <v>0</v>
      </c>
      <c r="BP567" t="s">
        <v>437</v>
      </c>
      <c r="BQ567">
        <v>0</v>
      </c>
      <c r="BR567">
        <f>IF(BQ567&lt;&gt;0, BQ567, BO567)</f>
        <v>0</v>
      </c>
      <c r="BS567">
        <f>1-BR567/BG567</f>
        <v>0</v>
      </c>
      <c r="BT567">
        <f>(BG567-BF567)/(BG567-BR567)</f>
        <v>0</v>
      </c>
      <c r="BU567">
        <f>(BA567-BG567)/(BA567-BR567)</f>
        <v>0</v>
      </c>
      <c r="BV567">
        <f>(BG567-BF567)/(BG567-AZ567)</f>
        <v>0</v>
      </c>
      <c r="BW567">
        <f>(BA567-BG567)/(BA567-AZ567)</f>
        <v>0</v>
      </c>
      <c r="BX567">
        <f>(BT567*BR567/BF567)</f>
        <v>0</v>
      </c>
      <c r="BY567">
        <f>(1-BX567)</f>
        <v>0</v>
      </c>
      <c r="DH567">
        <f>$B$11*EG567+$C$11*EH567+$F$11*ES567*(1-EV567)</f>
        <v>0</v>
      </c>
      <c r="DI567">
        <f>DH567*DJ567</f>
        <v>0</v>
      </c>
      <c r="DJ567">
        <f>($B$11*$D$9+$C$11*$D$9+$F$11*((FF567+EX567)/MAX(FF567+EX567+FG567, 0.1)*$I$9+FG567/MAX(FF567+EX567+FG567, 0.1)*$J$9))/($B$11+$C$11+$F$11)</f>
        <v>0</v>
      </c>
      <c r="DK567">
        <f>($B$11*$K$9+$C$11*$K$9+$F$11*((FF567+EX567)/MAX(FF567+EX567+FG567, 0.1)*$P$9+FG567/MAX(FF567+EX567+FG567, 0.1)*$Q$9))/($B$11+$C$11+$F$11)</f>
        <v>0</v>
      </c>
      <c r="DL567">
        <v>6</v>
      </c>
      <c r="DM567">
        <v>0.5</v>
      </c>
      <c r="DN567" t="s">
        <v>438</v>
      </c>
      <c r="DO567">
        <v>2</v>
      </c>
      <c r="DP567" t="b">
        <v>1</v>
      </c>
      <c r="DQ567">
        <v>1761416138.94615</v>
      </c>
      <c r="DR567">
        <v>1090.31</v>
      </c>
      <c r="DS567">
        <v>1138.87538461538</v>
      </c>
      <c r="DT567">
        <v>31.3986692307692</v>
      </c>
      <c r="DU567">
        <v>24.9292923076923</v>
      </c>
      <c r="DV567">
        <v>1089.21</v>
      </c>
      <c r="DW567">
        <v>31.0834846153846</v>
      </c>
      <c r="DX567">
        <v>500.032538461539</v>
      </c>
      <c r="DY567">
        <v>90.2952692307692</v>
      </c>
      <c r="DZ567">
        <v>0.0398212076923077</v>
      </c>
      <c r="EA567">
        <v>42.6110923076923</v>
      </c>
      <c r="EB567">
        <v>42.1919153846154</v>
      </c>
      <c r="EC567">
        <v>999.9</v>
      </c>
      <c r="ED567">
        <v>0</v>
      </c>
      <c r="EE567">
        <v>0</v>
      </c>
      <c r="EF567">
        <v>10007.8830769231</v>
      </c>
      <c r="EG567">
        <v>0</v>
      </c>
      <c r="EH567">
        <v>1196.31153846154</v>
      </c>
      <c r="EI567">
        <v>-48.5659230769231</v>
      </c>
      <c r="EJ567">
        <v>1125.65230769231</v>
      </c>
      <c r="EK567">
        <v>1167.99153846154</v>
      </c>
      <c r="EL567">
        <v>6.46936384615385</v>
      </c>
      <c r="EM567">
        <v>1138.87538461538</v>
      </c>
      <c r="EN567">
        <v>24.9292923076923</v>
      </c>
      <c r="EO567">
        <v>2.83515076923077</v>
      </c>
      <c r="EP567">
        <v>2.25099769230769</v>
      </c>
      <c r="EQ567">
        <v>23.0901692307692</v>
      </c>
      <c r="ER567">
        <v>19.3299538461538</v>
      </c>
      <c r="ES567">
        <v>1199.99461538462</v>
      </c>
      <c r="ET567">
        <v>0.967001769230769</v>
      </c>
      <c r="EU567">
        <v>0.0329977692307692</v>
      </c>
      <c r="EV567">
        <v>0</v>
      </c>
      <c r="EW567">
        <v>1336.72615384615</v>
      </c>
      <c r="EX567">
        <v>5.00059</v>
      </c>
      <c r="EY567">
        <v>16865.1153846154</v>
      </c>
      <c r="EZ567">
        <v>10358.6692307692</v>
      </c>
      <c r="FA567">
        <v>56.5719230769231</v>
      </c>
      <c r="FB567">
        <v>58.2545384615385</v>
      </c>
      <c r="FC567">
        <v>56.7016153846154</v>
      </c>
      <c r="FD567">
        <v>57.9756923076923</v>
      </c>
      <c r="FE567">
        <v>57.7112307692308</v>
      </c>
      <c r="FF567">
        <v>1155.56461538462</v>
      </c>
      <c r="FG567">
        <v>39.43</v>
      </c>
      <c r="FH567">
        <v>0</v>
      </c>
      <c r="FI567">
        <v>1761416107.3</v>
      </c>
      <c r="FJ567">
        <v>0</v>
      </c>
      <c r="FK567">
        <v>1336.72461538462</v>
      </c>
      <c r="FL567">
        <v>5.13025641301085</v>
      </c>
      <c r="FM567">
        <v>104.365812035915</v>
      </c>
      <c r="FN567">
        <v>16866.2192307692</v>
      </c>
      <c r="FO567">
        <v>15</v>
      </c>
      <c r="FP567">
        <v>0</v>
      </c>
      <c r="FQ567" t="s">
        <v>439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-48.4295714285714</v>
      </c>
      <c r="GD567">
        <v>-5.27889350649354</v>
      </c>
      <c r="GE567">
        <v>1.03818229848999</v>
      </c>
      <c r="GF567">
        <v>0</v>
      </c>
      <c r="GG567">
        <v>1336.39852941176</v>
      </c>
      <c r="GH567">
        <v>5.43911383198921</v>
      </c>
      <c r="GI567">
        <v>0.565665315478107</v>
      </c>
      <c r="GJ567">
        <v>-1</v>
      </c>
      <c r="GK567">
        <v>6.49741571428571</v>
      </c>
      <c r="GL567">
        <v>-0.59008831168831</v>
      </c>
      <c r="GM567">
        <v>0.059565347114499</v>
      </c>
      <c r="GN567">
        <v>0</v>
      </c>
      <c r="GO567">
        <v>0</v>
      </c>
      <c r="GP567">
        <v>2</v>
      </c>
      <c r="GQ567" t="s">
        <v>473</v>
      </c>
      <c r="GR567">
        <v>3.12853</v>
      </c>
      <c r="GS567">
        <v>2.7177</v>
      </c>
      <c r="GT567">
        <v>0.170645</v>
      </c>
      <c r="GU567">
        <v>0.175539</v>
      </c>
      <c r="GV567">
        <v>0.119587</v>
      </c>
      <c r="GW567">
        <v>0.101967</v>
      </c>
      <c r="GX567">
        <v>30125.1</v>
      </c>
      <c r="GY567">
        <v>31748.3</v>
      </c>
      <c r="GZ567">
        <v>32972.1</v>
      </c>
      <c r="HA567">
        <v>34977.2</v>
      </c>
      <c r="HB567">
        <v>41350</v>
      </c>
      <c r="HC567">
        <v>45258.8</v>
      </c>
      <c r="HD567">
        <v>51723.3</v>
      </c>
      <c r="HE567">
        <v>56052</v>
      </c>
      <c r="HF567">
        <v>1.7351</v>
      </c>
      <c r="HG567">
        <v>1.5959</v>
      </c>
      <c r="HH567">
        <v>-0.0486113</v>
      </c>
      <c r="HI567">
        <v>0</v>
      </c>
      <c r="HJ567">
        <v>42.9053</v>
      </c>
      <c r="HK567">
        <v>999.9</v>
      </c>
      <c r="HL567">
        <v>55.463</v>
      </c>
      <c r="HM567">
        <v>29.97</v>
      </c>
      <c r="HN567">
        <v>26.1222</v>
      </c>
      <c r="HO567">
        <v>60.6752</v>
      </c>
      <c r="HP567">
        <v>42.1835</v>
      </c>
      <c r="HQ567">
        <v>1</v>
      </c>
      <c r="HR567">
        <v>1.79523</v>
      </c>
      <c r="HS567">
        <v>8.59413</v>
      </c>
      <c r="HT567">
        <v>19.9324</v>
      </c>
      <c r="HU567">
        <v>5.19004</v>
      </c>
      <c r="HV567">
        <v>12.0159</v>
      </c>
      <c r="HW567">
        <v>4.9712</v>
      </c>
      <c r="HX567">
        <v>3.2949</v>
      </c>
      <c r="HY567">
        <v>9999</v>
      </c>
      <c r="HZ567">
        <v>9999</v>
      </c>
      <c r="IA567">
        <v>999.9</v>
      </c>
      <c r="IB567">
        <v>9999</v>
      </c>
      <c r="IC567">
        <v>1.8632</v>
      </c>
      <c r="ID567">
        <v>1.86812</v>
      </c>
      <c r="IE567">
        <v>1.86784</v>
      </c>
      <c r="IF567">
        <v>1.86904</v>
      </c>
      <c r="IG567">
        <v>1.86981</v>
      </c>
      <c r="IH567">
        <v>1.86586</v>
      </c>
      <c r="II567">
        <v>1.86693</v>
      </c>
      <c r="IJ567">
        <v>1.86842</v>
      </c>
      <c r="IK567">
        <v>5</v>
      </c>
      <c r="IL567">
        <v>0</v>
      </c>
      <c r="IM567">
        <v>0</v>
      </c>
      <c r="IN567">
        <v>0</v>
      </c>
      <c r="IO567" t="s">
        <v>441</v>
      </c>
      <c r="IP567" t="s">
        <v>442</v>
      </c>
      <c r="IQ567" t="s">
        <v>443</v>
      </c>
      <c r="IR567" t="s">
        <v>443</v>
      </c>
      <c r="IS567" t="s">
        <v>443</v>
      </c>
      <c r="IT567" t="s">
        <v>443</v>
      </c>
      <c r="IU567">
        <v>0</v>
      </c>
      <c r="IV567">
        <v>100</v>
      </c>
      <c r="IW567">
        <v>100</v>
      </c>
      <c r="IX567">
        <v>1.1</v>
      </c>
      <c r="IY567">
        <v>0.3152</v>
      </c>
      <c r="IZ567">
        <v>1.09748391826392</v>
      </c>
      <c r="JA567">
        <v>0</v>
      </c>
      <c r="JB567">
        <v>0</v>
      </c>
      <c r="JC567">
        <v>0</v>
      </c>
      <c r="JD567">
        <v>0.315191680746845</v>
      </c>
      <c r="JE567">
        <v>0</v>
      </c>
      <c r="JF567">
        <v>0</v>
      </c>
      <c r="JG567">
        <v>0</v>
      </c>
      <c r="JH567">
        <v>5</v>
      </c>
      <c r="JI567">
        <v>2273</v>
      </c>
      <c r="JJ567">
        <v>0</v>
      </c>
      <c r="JK567">
        <v>25</v>
      </c>
      <c r="JL567">
        <v>29356935.8</v>
      </c>
      <c r="JM567">
        <v>29356935.8</v>
      </c>
      <c r="JN567">
        <v>2.33154</v>
      </c>
      <c r="JO567">
        <v>2.60864</v>
      </c>
      <c r="JP567">
        <v>1.54785</v>
      </c>
      <c r="JQ567">
        <v>2.31567</v>
      </c>
      <c r="JR567">
        <v>1.64673</v>
      </c>
      <c r="JS567">
        <v>2.37061</v>
      </c>
      <c r="JT567">
        <v>33.8509</v>
      </c>
      <c r="JU567">
        <v>24.1225</v>
      </c>
      <c r="JV567">
        <v>18</v>
      </c>
      <c r="JW567">
        <v>491.592</v>
      </c>
      <c r="JX567">
        <v>393.253</v>
      </c>
      <c r="JY567">
        <v>34.3403</v>
      </c>
      <c r="JZ567">
        <v>47.3759</v>
      </c>
      <c r="KA567">
        <v>30.0042</v>
      </c>
      <c r="KB567">
        <v>46.6226</v>
      </c>
      <c r="KC567">
        <v>46.4744</v>
      </c>
      <c r="KD567">
        <v>46.7929</v>
      </c>
      <c r="KE567">
        <v>0</v>
      </c>
      <c r="KF567">
        <v>100</v>
      </c>
      <c r="KG567">
        <v>34.3016</v>
      </c>
      <c r="KH567">
        <v>1189.77</v>
      </c>
      <c r="KI567">
        <v>34.6858</v>
      </c>
      <c r="KJ567">
        <v>93.8183</v>
      </c>
      <c r="KK567">
        <v>90.7225</v>
      </c>
    </row>
    <row r="568" spans="1:297">
      <c r="A568">
        <v>552</v>
      </c>
      <c r="B568">
        <v>1761416152.1</v>
      </c>
      <c r="C568">
        <v>7971.09999990463</v>
      </c>
      <c r="D568" t="s">
        <v>1551</v>
      </c>
      <c r="E568" t="s">
        <v>1552</v>
      </c>
      <c r="F568">
        <v>5</v>
      </c>
      <c r="G568" t="s">
        <v>1410</v>
      </c>
      <c r="H568" t="s">
        <v>436</v>
      </c>
      <c r="I568">
        <v>1761416143.94615</v>
      </c>
      <c r="J568">
        <f>(K568)/1000</f>
        <v>0</v>
      </c>
      <c r="K568">
        <f>IF(DP568, AN568, AH568)</f>
        <v>0</v>
      </c>
      <c r="L568">
        <f>IF(DP568, AI568, AG568)</f>
        <v>0</v>
      </c>
      <c r="M568">
        <f>DR568 - IF(AU568&gt;1, L568*DL568*100.0/(AW568), 0)</f>
        <v>0</v>
      </c>
      <c r="N568">
        <f>((T568-J568/2)*M568-L568)/(T568+J568/2)</f>
        <v>0</v>
      </c>
      <c r="O568">
        <f>N568*(DY568+DZ568)/1000.0</f>
        <v>0</v>
      </c>
      <c r="P568">
        <f>(DR568 - IF(AU568&gt;1, L568*DL568*100.0/(AW568), 0))*(DY568+DZ568)/1000.0</f>
        <v>0</v>
      </c>
      <c r="Q568">
        <f>2.0/((1/S568-1/R568)+SIGN(S568)*SQRT((1/S568-1/R568)*(1/S568-1/R568) + 4*DM568/((DM568+1)*(DM568+1))*(2*1/S568*1/R568-1/R568*1/R568)))</f>
        <v>0</v>
      </c>
      <c r="R568">
        <f>IF(LEFT(DN568,1)&lt;&gt;"0",IF(LEFT(DN568,1)="1",3.0,DO568),$D$5+$E$5*(EF568*DY568/($K$5*1000))+$F$5*(EF568*DY568/($K$5*1000))*MAX(MIN(DL568,$J$5),$I$5)*MAX(MIN(DL568,$J$5),$I$5)+$G$5*MAX(MIN(DL568,$J$5),$I$5)*(EF568*DY568/($K$5*1000))+$H$5*(EF568*DY568/($K$5*1000))*(EF568*DY568/($K$5*1000)))</f>
        <v>0</v>
      </c>
      <c r="S568">
        <f>J568*(1000-(1000*0.61365*exp(17.502*W568/(240.97+W568))/(DY568+DZ568)+DT568)/2)/(1000*0.61365*exp(17.502*W568/(240.97+W568))/(DY568+DZ568)-DT568)</f>
        <v>0</v>
      </c>
      <c r="T568">
        <f>1/((DM568+1)/(Q568/1.6)+1/(R568/1.37)) + DM568/((DM568+1)/(Q568/1.6) + DM568/(R568/1.37))</f>
        <v>0</v>
      </c>
      <c r="U568">
        <f>(DH568*DK568)</f>
        <v>0</v>
      </c>
      <c r="V568">
        <f>(EA568+(U568+2*0.95*5.67E-8*(((EA568+$B$7)+273)^4-(EA568+273)^4)-44100*J568)/(1.84*29.3*R568+8*0.95*5.67E-8*(EA568+273)^3))</f>
        <v>0</v>
      </c>
      <c r="W568">
        <f>($C$7*EB568+$D$7*EC568+$E$7*V568)</f>
        <v>0</v>
      </c>
      <c r="X568">
        <f>0.61365*exp(17.502*W568/(240.97+W568))</f>
        <v>0</v>
      </c>
      <c r="Y568">
        <f>(Z568/AA568*100)</f>
        <v>0</v>
      </c>
      <c r="Z568">
        <f>DT568*(DY568+DZ568)/1000</f>
        <v>0</v>
      </c>
      <c r="AA568">
        <f>0.61365*exp(17.502*EA568/(240.97+EA568))</f>
        <v>0</v>
      </c>
      <c r="AB568">
        <f>(X568-DT568*(DY568+DZ568)/1000)</f>
        <v>0</v>
      </c>
      <c r="AC568">
        <f>(-J568*44100)</f>
        <v>0</v>
      </c>
      <c r="AD568">
        <f>2*29.3*R568*0.92*(EA568-W568)</f>
        <v>0</v>
      </c>
      <c r="AE568">
        <f>2*0.95*5.67E-8*(((EA568+$B$7)+273)^4-(W568+273)^4)</f>
        <v>0</v>
      </c>
      <c r="AF568">
        <f>U568+AE568+AC568+AD568</f>
        <v>0</v>
      </c>
      <c r="AG568">
        <f>DX568*AU568*(DS568-DR568*(1000-AU568*DU568)/(1000-AU568*DT568))/(100*DL568)</f>
        <v>0</v>
      </c>
      <c r="AH568">
        <f>1000*DX568*AU568*(DT568-DU568)/(100*DL568*(1000-AU568*DT568))</f>
        <v>0</v>
      </c>
      <c r="AI568">
        <f>(AJ568 - AK568 - DY568*1E3/(8.314*(EA568+273.15)) * AM568/DX568 * AL568) * DX568/(100*DL568) * (1000 - DU568)/1000</f>
        <v>0</v>
      </c>
      <c r="AJ568">
        <v>1202.49926509525</v>
      </c>
      <c r="AK568">
        <v>1167.32115151515</v>
      </c>
      <c r="AL568">
        <v>3.55782236239711</v>
      </c>
      <c r="AM568">
        <v>65.0585855689231</v>
      </c>
      <c r="AN568">
        <f>(AP568 - AO568 + DY568*1E3/(8.314*(EA568+273.15)) * AR568/DX568 * AQ568) * DX568/(100*DL568) * 1000/(1000 - AP568)</f>
        <v>0</v>
      </c>
      <c r="AO568">
        <v>24.922026776705</v>
      </c>
      <c r="AP568">
        <v>31.2797624242424</v>
      </c>
      <c r="AQ568">
        <v>-0.0077350993640894</v>
      </c>
      <c r="AR568">
        <v>110.688087326867</v>
      </c>
      <c r="AS568">
        <v>3</v>
      </c>
      <c r="AT568">
        <v>1</v>
      </c>
      <c r="AU568">
        <f>IF(AS568*$H$13&gt;=AW568,1.0,(AW568/(AW568-AS568*$H$13)))</f>
        <v>0</v>
      </c>
      <c r="AV568">
        <f>(AU568-1)*100</f>
        <v>0</v>
      </c>
      <c r="AW568">
        <f>MAX(0,($B$13+$C$13*EF568)/(1+$D$13*EF568)*DY568/(EA568+273)*$E$13)</f>
        <v>0</v>
      </c>
      <c r="AX568" t="s">
        <v>437</v>
      </c>
      <c r="AY568" t="s">
        <v>437</v>
      </c>
      <c r="AZ568">
        <v>0</v>
      </c>
      <c r="BA568">
        <v>0</v>
      </c>
      <c r="BB568">
        <f>1-AZ568/BA568</f>
        <v>0</v>
      </c>
      <c r="BC568">
        <v>0</v>
      </c>
      <c r="BD568" t="s">
        <v>437</v>
      </c>
      <c r="BE568" t="s">
        <v>437</v>
      </c>
      <c r="BF568">
        <v>0</v>
      </c>
      <c r="BG568">
        <v>0</v>
      </c>
      <c r="BH568">
        <f>1-BF568/BG568</f>
        <v>0</v>
      </c>
      <c r="BI568">
        <v>0.5</v>
      </c>
      <c r="BJ568">
        <f>DI568</f>
        <v>0</v>
      </c>
      <c r="BK568">
        <f>L568</f>
        <v>0</v>
      </c>
      <c r="BL568">
        <f>BH568*BI568*BJ568</f>
        <v>0</v>
      </c>
      <c r="BM568">
        <f>(BK568-BC568)/BJ568</f>
        <v>0</v>
      </c>
      <c r="BN568">
        <f>(BA568-BG568)/BG568</f>
        <v>0</v>
      </c>
      <c r="BO568">
        <f>AZ568/(BB568+AZ568/BG568)</f>
        <v>0</v>
      </c>
      <c r="BP568" t="s">
        <v>437</v>
      </c>
      <c r="BQ568">
        <v>0</v>
      </c>
      <c r="BR568">
        <f>IF(BQ568&lt;&gt;0, BQ568, BO568)</f>
        <v>0</v>
      </c>
      <c r="BS568">
        <f>1-BR568/BG568</f>
        <v>0</v>
      </c>
      <c r="BT568">
        <f>(BG568-BF568)/(BG568-BR568)</f>
        <v>0</v>
      </c>
      <c r="BU568">
        <f>(BA568-BG568)/(BA568-BR568)</f>
        <v>0</v>
      </c>
      <c r="BV568">
        <f>(BG568-BF568)/(BG568-AZ568)</f>
        <v>0</v>
      </c>
      <c r="BW568">
        <f>(BA568-BG568)/(BA568-AZ568)</f>
        <v>0</v>
      </c>
      <c r="BX568">
        <f>(BT568*BR568/BF568)</f>
        <v>0</v>
      </c>
      <c r="BY568">
        <f>(1-BX568)</f>
        <v>0</v>
      </c>
      <c r="DH568">
        <f>$B$11*EG568+$C$11*EH568+$F$11*ES568*(1-EV568)</f>
        <v>0</v>
      </c>
      <c r="DI568">
        <f>DH568*DJ568</f>
        <v>0</v>
      </c>
      <c r="DJ568">
        <f>($B$11*$D$9+$C$11*$D$9+$F$11*((FF568+EX568)/MAX(FF568+EX568+FG568, 0.1)*$I$9+FG568/MAX(FF568+EX568+FG568, 0.1)*$J$9))/($B$11+$C$11+$F$11)</f>
        <v>0</v>
      </c>
      <c r="DK568">
        <f>($B$11*$K$9+$C$11*$K$9+$F$11*((FF568+EX568)/MAX(FF568+EX568+FG568, 0.1)*$P$9+FG568/MAX(FF568+EX568+FG568, 0.1)*$Q$9))/($B$11+$C$11+$F$11)</f>
        <v>0</v>
      </c>
      <c r="DL568">
        <v>6</v>
      </c>
      <c r="DM568">
        <v>0.5</v>
      </c>
      <c r="DN568" t="s">
        <v>438</v>
      </c>
      <c r="DO568">
        <v>2</v>
      </c>
      <c r="DP568" t="b">
        <v>1</v>
      </c>
      <c r="DQ568">
        <v>1761416143.94615</v>
      </c>
      <c r="DR568">
        <v>1106.78076923077</v>
      </c>
      <c r="DS568">
        <v>1156.20230769231</v>
      </c>
      <c r="DT568">
        <v>31.3481846153846</v>
      </c>
      <c r="DU568">
        <v>24.9261769230769</v>
      </c>
      <c r="DV568">
        <v>1105.68076923077</v>
      </c>
      <c r="DW568">
        <v>31.033</v>
      </c>
      <c r="DX568">
        <v>500.025692307692</v>
      </c>
      <c r="DY568">
        <v>90.2952461538462</v>
      </c>
      <c r="DZ568">
        <v>0.0397976846153846</v>
      </c>
      <c r="EA568">
        <v>42.5761769230769</v>
      </c>
      <c r="EB568">
        <v>42.1576923076923</v>
      </c>
      <c r="EC568">
        <v>999.9</v>
      </c>
      <c r="ED568">
        <v>0</v>
      </c>
      <c r="EE568">
        <v>0</v>
      </c>
      <c r="EF568">
        <v>10002.4523076923</v>
      </c>
      <c r="EG568">
        <v>0</v>
      </c>
      <c r="EH568">
        <v>1196.16923076923</v>
      </c>
      <c r="EI568">
        <v>-49.4214538461539</v>
      </c>
      <c r="EJ568">
        <v>1142.59769230769</v>
      </c>
      <c r="EK568">
        <v>1185.75846153846</v>
      </c>
      <c r="EL568">
        <v>6.42199153846154</v>
      </c>
      <c r="EM568">
        <v>1156.20230769231</v>
      </c>
      <c r="EN568">
        <v>24.9261769230769</v>
      </c>
      <c r="EO568">
        <v>2.83059307692308</v>
      </c>
      <c r="EP568">
        <v>2.25071692307692</v>
      </c>
      <c r="EQ568">
        <v>23.0635615384615</v>
      </c>
      <c r="ER568">
        <v>19.3279384615385</v>
      </c>
      <c r="ES568">
        <v>1200.00076923077</v>
      </c>
      <c r="ET568">
        <v>0.967002384615385</v>
      </c>
      <c r="EU568">
        <v>0.0329971307692308</v>
      </c>
      <c r="EV568">
        <v>0</v>
      </c>
      <c r="EW568">
        <v>1337.23</v>
      </c>
      <c r="EX568">
        <v>5.00059</v>
      </c>
      <c r="EY568">
        <v>16874.2307692308</v>
      </c>
      <c r="EZ568">
        <v>10358.7230769231</v>
      </c>
      <c r="FA568">
        <v>56.6199230769231</v>
      </c>
      <c r="FB568">
        <v>58.2978461538462</v>
      </c>
      <c r="FC568">
        <v>56.7305384615385</v>
      </c>
      <c r="FD568">
        <v>58.0141538461539</v>
      </c>
      <c r="FE568">
        <v>57.7353846153846</v>
      </c>
      <c r="FF568">
        <v>1155.57076923077</v>
      </c>
      <c r="FG568">
        <v>39.43</v>
      </c>
      <c r="FH568">
        <v>0</v>
      </c>
      <c r="FI568">
        <v>1761416112.1</v>
      </c>
      <c r="FJ568">
        <v>0</v>
      </c>
      <c r="FK568">
        <v>1337.23346153846</v>
      </c>
      <c r="FL568">
        <v>6.96581195916431</v>
      </c>
      <c r="FM568">
        <v>118.027350444532</v>
      </c>
      <c r="FN568">
        <v>16874.9807692308</v>
      </c>
      <c r="FO568">
        <v>15</v>
      </c>
      <c r="FP568">
        <v>0</v>
      </c>
      <c r="FQ568" t="s">
        <v>439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-49.068075</v>
      </c>
      <c r="GD568">
        <v>-6.93355037593993</v>
      </c>
      <c r="GE568">
        <v>1.13344256311248</v>
      </c>
      <c r="GF568">
        <v>0</v>
      </c>
      <c r="GG568">
        <v>1336.92588235294</v>
      </c>
      <c r="GH568">
        <v>6.09197860967264</v>
      </c>
      <c r="GI568">
        <v>0.623586012969287</v>
      </c>
      <c r="GJ568">
        <v>-1</v>
      </c>
      <c r="GK568">
        <v>6.4444485</v>
      </c>
      <c r="GL568">
        <v>-0.576150225563914</v>
      </c>
      <c r="GM568">
        <v>0.0554066218312397</v>
      </c>
      <c r="GN568">
        <v>0</v>
      </c>
      <c r="GO568">
        <v>0</v>
      </c>
      <c r="GP568">
        <v>2</v>
      </c>
      <c r="GQ568" t="s">
        <v>473</v>
      </c>
      <c r="GR568">
        <v>3.12835</v>
      </c>
      <c r="GS568">
        <v>2.71759</v>
      </c>
      <c r="GT568">
        <v>0.172308</v>
      </c>
      <c r="GU568">
        <v>0.177053</v>
      </c>
      <c r="GV568">
        <v>0.119457</v>
      </c>
      <c r="GW568">
        <v>0.101953</v>
      </c>
      <c r="GX568">
        <v>30062.3</v>
      </c>
      <c r="GY568">
        <v>31686.6</v>
      </c>
      <c r="GZ568">
        <v>32970.1</v>
      </c>
      <c r="HA568">
        <v>34974</v>
      </c>
      <c r="HB568">
        <v>41354.2</v>
      </c>
      <c r="HC568">
        <v>45256.1</v>
      </c>
      <c r="HD568">
        <v>51720.8</v>
      </c>
      <c r="HE568">
        <v>56047.4</v>
      </c>
      <c r="HF568">
        <v>1.73468</v>
      </c>
      <c r="HG568">
        <v>1.59567</v>
      </c>
      <c r="HH568">
        <v>-0.0505969</v>
      </c>
      <c r="HI568">
        <v>0</v>
      </c>
      <c r="HJ568">
        <v>42.901</v>
      </c>
      <c r="HK568">
        <v>999.9</v>
      </c>
      <c r="HL568">
        <v>55.463</v>
      </c>
      <c r="HM568">
        <v>29.96</v>
      </c>
      <c r="HN568">
        <v>26.1125</v>
      </c>
      <c r="HO568">
        <v>60.6552</v>
      </c>
      <c r="HP568">
        <v>42.2997</v>
      </c>
      <c r="HQ568">
        <v>1</v>
      </c>
      <c r="HR568">
        <v>1.79918</v>
      </c>
      <c r="HS568">
        <v>8.46281</v>
      </c>
      <c r="HT568">
        <v>19.9389</v>
      </c>
      <c r="HU568">
        <v>5.19033</v>
      </c>
      <c r="HV568">
        <v>12.0159</v>
      </c>
      <c r="HW568">
        <v>4.97075</v>
      </c>
      <c r="HX568">
        <v>3.295</v>
      </c>
      <c r="HY568">
        <v>9999</v>
      </c>
      <c r="HZ568">
        <v>9999</v>
      </c>
      <c r="IA568">
        <v>999.9</v>
      </c>
      <c r="IB568">
        <v>9999</v>
      </c>
      <c r="IC568">
        <v>1.86322</v>
      </c>
      <c r="ID568">
        <v>1.86808</v>
      </c>
      <c r="IE568">
        <v>1.86783</v>
      </c>
      <c r="IF568">
        <v>1.86905</v>
      </c>
      <c r="IG568">
        <v>1.86981</v>
      </c>
      <c r="IH568">
        <v>1.86586</v>
      </c>
      <c r="II568">
        <v>1.86695</v>
      </c>
      <c r="IJ568">
        <v>1.86839</v>
      </c>
      <c r="IK568">
        <v>5</v>
      </c>
      <c r="IL568">
        <v>0</v>
      </c>
      <c r="IM568">
        <v>0</v>
      </c>
      <c r="IN568">
        <v>0</v>
      </c>
      <c r="IO568" t="s">
        <v>441</v>
      </c>
      <c r="IP568" t="s">
        <v>442</v>
      </c>
      <c r="IQ568" t="s">
        <v>443</v>
      </c>
      <c r="IR568" t="s">
        <v>443</v>
      </c>
      <c r="IS568" t="s">
        <v>443</v>
      </c>
      <c r="IT568" t="s">
        <v>443</v>
      </c>
      <c r="IU568">
        <v>0</v>
      </c>
      <c r="IV568">
        <v>100</v>
      </c>
      <c r="IW568">
        <v>100</v>
      </c>
      <c r="IX568">
        <v>1.09</v>
      </c>
      <c r="IY568">
        <v>0.3152</v>
      </c>
      <c r="IZ568">
        <v>1.09748391826392</v>
      </c>
      <c r="JA568">
        <v>0</v>
      </c>
      <c r="JB568">
        <v>0</v>
      </c>
      <c r="JC568">
        <v>0</v>
      </c>
      <c r="JD568">
        <v>0.315191680746845</v>
      </c>
      <c r="JE568">
        <v>0</v>
      </c>
      <c r="JF568">
        <v>0</v>
      </c>
      <c r="JG568">
        <v>0</v>
      </c>
      <c r="JH568">
        <v>5</v>
      </c>
      <c r="JI568">
        <v>2273</v>
      </c>
      <c r="JJ568">
        <v>0</v>
      </c>
      <c r="JK568">
        <v>25</v>
      </c>
      <c r="JL568">
        <v>29356935.9</v>
      </c>
      <c r="JM568">
        <v>29356935.9</v>
      </c>
      <c r="JN568">
        <v>2.36328</v>
      </c>
      <c r="JO568">
        <v>2.61719</v>
      </c>
      <c r="JP568">
        <v>1.54785</v>
      </c>
      <c r="JQ568">
        <v>2.31567</v>
      </c>
      <c r="JR568">
        <v>1.64673</v>
      </c>
      <c r="JS568">
        <v>2.30713</v>
      </c>
      <c r="JT568">
        <v>33.8509</v>
      </c>
      <c r="JU568">
        <v>24.1225</v>
      </c>
      <c r="JV568">
        <v>18</v>
      </c>
      <c r="JW568">
        <v>491.519</v>
      </c>
      <c r="JX568">
        <v>393.289</v>
      </c>
      <c r="JY568">
        <v>34.1686</v>
      </c>
      <c r="JZ568">
        <v>47.4169</v>
      </c>
      <c r="KA568">
        <v>30.0039</v>
      </c>
      <c r="KB568">
        <v>46.6595</v>
      </c>
      <c r="KC568">
        <v>46.5093</v>
      </c>
      <c r="KD568">
        <v>47.2914</v>
      </c>
      <c r="KE568">
        <v>0</v>
      </c>
      <c r="KF568">
        <v>100</v>
      </c>
      <c r="KG568">
        <v>34.1634</v>
      </c>
      <c r="KH568">
        <v>1210.06</v>
      </c>
      <c r="KI568">
        <v>34.6858</v>
      </c>
      <c r="KJ568">
        <v>93.8132</v>
      </c>
      <c r="KK568">
        <v>90.7149</v>
      </c>
    </row>
    <row r="569" spans="1:297">
      <c r="A569">
        <v>553</v>
      </c>
      <c r="B569">
        <v>1761416157.1</v>
      </c>
      <c r="C569">
        <v>7976.09999990463</v>
      </c>
      <c r="D569" t="s">
        <v>1553</v>
      </c>
      <c r="E569" t="s">
        <v>1554</v>
      </c>
      <c r="F569">
        <v>5</v>
      </c>
      <c r="G569" t="s">
        <v>1410</v>
      </c>
      <c r="H569" t="s">
        <v>436</v>
      </c>
      <c r="I569">
        <v>1761416148.94615</v>
      </c>
      <c r="J569">
        <f>(K569)/1000</f>
        <v>0</v>
      </c>
      <c r="K569">
        <f>IF(DP569, AN569, AH569)</f>
        <v>0</v>
      </c>
      <c r="L569">
        <f>IF(DP569, AI569, AG569)</f>
        <v>0</v>
      </c>
      <c r="M569">
        <f>DR569 - IF(AU569&gt;1, L569*DL569*100.0/(AW569), 0)</f>
        <v>0</v>
      </c>
      <c r="N569">
        <f>((T569-J569/2)*M569-L569)/(T569+J569/2)</f>
        <v>0</v>
      </c>
      <c r="O569">
        <f>N569*(DY569+DZ569)/1000.0</f>
        <v>0</v>
      </c>
      <c r="P569">
        <f>(DR569 - IF(AU569&gt;1, L569*DL569*100.0/(AW569), 0))*(DY569+DZ569)/1000.0</f>
        <v>0</v>
      </c>
      <c r="Q569">
        <f>2.0/((1/S569-1/R569)+SIGN(S569)*SQRT((1/S569-1/R569)*(1/S569-1/R569) + 4*DM569/((DM569+1)*(DM569+1))*(2*1/S569*1/R569-1/R569*1/R569)))</f>
        <v>0</v>
      </c>
      <c r="R569">
        <f>IF(LEFT(DN569,1)&lt;&gt;"0",IF(LEFT(DN569,1)="1",3.0,DO569),$D$5+$E$5*(EF569*DY569/($K$5*1000))+$F$5*(EF569*DY569/($K$5*1000))*MAX(MIN(DL569,$J$5),$I$5)*MAX(MIN(DL569,$J$5),$I$5)+$G$5*MAX(MIN(DL569,$J$5),$I$5)*(EF569*DY569/($K$5*1000))+$H$5*(EF569*DY569/($K$5*1000))*(EF569*DY569/($K$5*1000)))</f>
        <v>0</v>
      </c>
      <c r="S569">
        <f>J569*(1000-(1000*0.61365*exp(17.502*W569/(240.97+W569))/(DY569+DZ569)+DT569)/2)/(1000*0.61365*exp(17.502*W569/(240.97+W569))/(DY569+DZ569)-DT569)</f>
        <v>0</v>
      </c>
      <c r="T569">
        <f>1/((DM569+1)/(Q569/1.6)+1/(R569/1.37)) + DM569/((DM569+1)/(Q569/1.6) + DM569/(R569/1.37))</f>
        <v>0</v>
      </c>
      <c r="U569">
        <f>(DH569*DK569)</f>
        <v>0</v>
      </c>
      <c r="V569">
        <f>(EA569+(U569+2*0.95*5.67E-8*(((EA569+$B$7)+273)^4-(EA569+273)^4)-44100*J569)/(1.84*29.3*R569+8*0.95*5.67E-8*(EA569+273)^3))</f>
        <v>0</v>
      </c>
      <c r="W569">
        <f>($C$7*EB569+$D$7*EC569+$E$7*V569)</f>
        <v>0</v>
      </c>
      <c r="X569">
        <f>0.61365*exp(17.502*W569/(240.97+W569))</f>
        <v>0</v>
      </c>
      <c r="Y569">
        <f>(Z569/AA569*100)</f>
        <v>0</v>
      </c>
      <c r="Z569">
        <f>DT569*(DY569+DZ569)/1000</f>
        <v>0</v>
      </c>
      <c r="AA569">
        <f>0.61365*exp(17.502*EA569/(240.97+EA569))</f>
        <v>0</v>
      </c>
      <c r="AB569">
        <f>(X569-DT569*(DY569+DZ569)/1000)</f>
        <v>0</v>
      </c>
      <c r="AC569">
        <f>(-J569*44100)</f>
        <v>0</v>
      </c>
      <c r="AD569">
        <f>2*29.3*R569*0.92*(EA569-W569)</f>
        <v>0</v>
      </c>
      <c r="AE569">
        <f>2*0.95*5.67E-8*(((EA569+$B$7)+273)^4-(W569+273)^4)</f>
        <v>0</v>
      </c>
      <c r="AF569">
        <f>U569+AE569+AC569+AD569</f>
        <v>0</v>
      </c>
      <c r="AG569">
        <f>DX569*AU569*(DS569-DR569*(1000-AU569*DU569)/(1000-AU569*DT569))/(100*DL569)</f>
        <v>0</v>
      </c>
      <c r="AH569">
        <f>1000*DX569*AU569*(DT569-DU569)/(100*DL569*(1000-AU569*DT569))</f>
        <v>0</v>
      </c>
      <c r="AI569">
        <f>(AJ569 - AK569 - DY569*1E3/(8.314*(EA569+273.15)) * AM569/DX569 * AL569) * DX569/(100*DL569) * (1000 - DU569)/1000</f>
        <v>0</v>
      </c>
      <c r="AJ569">
        <v>1218.8086518264</v>
      </c>
      <c r="AK569">
        <v>1183.93690909091</v>
      </c>
      <c r="AL569">
        <v>3.31029842195724</v>
      </c>
      <c r="AM569">
        <v>65.0585855689231</v>
      </c>
      <c r="AN569">
        <f>(AP569 - AO569 + DY569*1E3/(8.314*(EA569+273.15)) * AR569/DX569 * AQ569) * DX569/(100*DL569) * 1000/(1000 - AP569)</f>
        <v>0</v>
      </c>
      <c r="AO569">
        <v>24.9222049076649</v>
      </c>
      <c r="AP569">
        <v>31.2341218181818</v>
      </c>
      <c r="AQ569">
        <v>-0.00908718976753293</v>
      </c>
      <c r="AR569">
        <v>110.688087326867</v>
      </c>
      <c r="AS569">
        <v>3</v>
      </c>
      <c r="AT569">
        <v>1</v>
      </c>
      <c r="AU569">
        <f>IF(AS569*$H$13&gt;=AW569,1.0,(AW569/(AW569-AS569*$H$13)))</f>
        <v>0</v>
      </c>
      <c r="AV569">
        <f>(AU569-1)*100</f>
        <v>0</v>
      </c>
      <c r="AW569">
        <f>MAX(0,($B$13+$C$13*EF569)/(1+$D$13*EF569)*DY569/(EA569+273)*$E$13)</f>
        <v>0</v>
      </c>
      <c r="AX569" t="s">
        <v>437</v>
      </c>
      <c r="AY569" t="s">
        <v>437</v>
      </c>
      <c r="AZ569">
        <v>0</v>
      </c>
      <c r="BA569">
        <v>0</v>
      </c>
      <c r="BB569">
        <f>1-AZ569/BA569</f>
        <v>0</v>
      </c>
      <c r="BC569">
        <v>0</v>
      </c>
      <c r="BD569" t="s">
        <v>437</v>
      </c>
      <c r="BE569" t="s">
        <v>437</v>
      </c>
      <c r="BF569">
        <v>0</v>
      </c>
      <c r="BG569">
        <v>0</v>
      </c>
      <c r="BH569">
        <f>1-BF569/BG569</f>
        <v>0</v>
      </c>
      <c r="BI569">
        <v>0.5</v>
      </c>
      <c r="BJ569">
        <f>DI569</f>
        <v>0</v>
      </c>
      <c r="BK569">
        <f>L569</f>
        <v>0</v>
      </c>
      <c r="BL569">
        <f>BH569*BI569*BJ569</f>
        <v>0</v>
      </c>
      <c r="BM569">
        <f>(BK569-BC569)/BJ569</f>
        <v>0</v>
      </c>
      <c r="BN569">
        <f>(BA569-BG569)/BG569</f>
        <v>0</v>
      </c>
      <c r="BO569">
        <f>AZ569/(BB569+AZ569/BG569)</f>
        <v>0</v>
      </c>
      <c r="BP569" t="s">
        <v>437</v>
      </c>
      <c r="BQ569">
        <v>0</v>
      </c>
      <c r="BR569">
        <f>IF(BQ569&lt;&gt;0, BQ569, BO569)</f>
        <v>0</v>
      </c>
      <c r="BS569">
        <f>1-BR569/BG569</f>
        <v>0</v>
      </c>
      <c r="BT569">
        <f>(BG569-BF569)/(BG569-BR569)</f>
        <v>0</v>
      </c>
      <c r="BU569">
        <f>(BA569-BG569)/(BA569-BR569)</f>
        <v>0</v>
      </c>
      <c r="BV569">
        <f>(BG569-BF569)/(BG569-AZ569)</f>
        <v>0</v>
      </c>
      <c r="BW569">
        <f>(BA569-BG569)/(BA569-AZ569)</f>
        <v>0</v>
      </c>
      <c r="BX569">
        <f>(BT569*BR569/BF569)</f>
        <v>0</v>
      </c>
      <c r="BY569">
        <f>(1-BX569)</f>
        <v>0</v>
      </c>
      <c r="DH569">
        <f>$B$11*EG569+$C$11*EH569+$F$11*ES569*(1-EV569)</f>
        <v>0</v>
      </c>
      <c r="DI569">
        <f>DH569*DJ569</f>
        <v>0</v>
      </c>
      <c r="DJ569">
        <f>($B$11*$D$9+$C$11*$D$9+$F$11*((FF569+EX569)/MAX(FF569+EX569+FG569, 0.1)*$I$9+FG569/MAX(FF569+EX569+FG569, 0.1)*$J$9))/($B$11+$C$11+$F$11)</f>
        <v>0</v>
      </c>
      <c r="DK569">
        <f>($B$11*$K$9+$C$11*$K$9+$F$11*((FF569+EX569)/MAX(FF569+EX569+FG569, 0.1)*$P$9+FG569/MAX(FF569+EX569+FG569, 0.1)*$Q$9))/($B$11+$C$11+$F$11)</f>
        <v>0</v>
      </c>
      <c r="DL569">
        <v>6</v>
      </c>
      <c r="DM569">
        <v>0.5</v>
      </c>
      <c r="DN569" t="s">
        <v>438</v>
      </c>
      <c r="DO569">
        <v>2</v>
      </c>
      <c r="DP569" t="b">
        <v>1</v>
      </c>
      <c r="DQ569">
        <v>1761416148.94615</v>
      </c>
      <c r="DR569">
        <v>1123.42615384615</v>
      </c>
      <c r="DS569">
        <v>1172.73153846154</v>
      </c>
      <c r="DT569">
        <v>31.2993846153846</v>
      </c>
      <c r="DU569">
        <v>24.9239461538461</v>
      </c>
      <c r="DV569">
        <v>1122.32615384615</v>
      </c>
      <c r="DW569">
        <v>30.9842076923077</v>
      </c>
      <c r="DX569">
        <v>500.028230769231</v>
      </c>
      <c r="DY569">
        <v>90.2945769230769</v>
      </c>
      <c r="DZ569">
        <v>0.0397886230769231</v>
      </c>
      <c r="EA569">
        <v>42.5380307692308</v>
      </c>
      <c r="EB569">
        <v>42.1194076923077</v>
      </c>
      <c r="EC569">
        <v>999.9</v>
      </c>
      <c r="ED569">
        <v>0</v>
      </c>
      <c r="EE569">
        <v>0</v>
      </c>
      <c r="EF569">
        <v>9998.55461538462</v>
      </c>
      <c r="EG569">
        <v>0</v>
      </c>
      <c r="EH569">
        <v>1196.04538461538</v>
      </c>
      <c r="EI569">
        <v>-49.3048846153846</v>
      </c>
      <c r="EJ569">
        <v>1159.72384615385</v>
      </c>
      <c r="EK569">
        <v>1202.70615384615</v>
      </c>
      <c r="EL569">
        <v>6.37543307692308</v>
      </c>
      <c r="EM569">
        <v>1172.73153846154</v>
      </c>
      <c r="EN569">
        <v>24.9239461538461</v>
      </c>
      <c r="EO569">
        <v>2.82616615384615</v>
      </c>
      <c r="EP569">
        <v>2.25049923076923</v>
      </c>
      <c r="EQ569">
        <v>23.0377</v>
      </c>
      <c r="ER569">
        <v>19.3263769230769</v>
      </c>
      <c r="ES569">
        <v>1200.00769230769</v>
      </c>
      <c r="ET569">
        <v>0.967003</v>
      </c>
      <c r="EU569">
        <v>0.0329965</v>
      </c>
      <c r="EV569">
        <v>0</v>
      </c>
      <c r="EW569">
        <v>1337.84846153846</v>
      </c>
      <c r="EX569">
        <v>5.00059</v>
      </c>
      <c r="EY569">
        <v>16884.3</v>
      </c>
      <c r="EZ569">
        <v>10358.7846153846</v>
      </c>
      <c r="FA569">
        <v>56.6583846153846</v>
      </c>
      <c r="FB569">
        <v>58.3363076923077</v>
      </c>
      <c r="FC569">
        <v>56.769</v>
      </c>
      <c r="FD569">
        <v>58.0623076923077</v>
      </c>
      <c r="FE569">
        <v>57.7738461538462</v>
      </c>
      <c r="FF569">
        <v>1155.57769230769</v>
      </c>
      <c r="FG569">
        <v>39.43</v>
      </c>
      <c r="FH569">
        <v>0</v>
      </c>
      <c r="FI569">
        <v>1761416117.5</v>
      </c>
      <c r="FJ569">
        <v>0</v>
      </c>
      <c r="FK569">
        <v>1337.9344</v>
      </c>
      <c r="FL569">
        <v>8.11384613136078</v>
      </c>
      <c r="FM569">
        <v>121.138461343551</v>
      </c>
      <c r="FN569">
        <v>16886.568</v>
      </c>
      <c r="FO569">
        <v>15</v>
      </c>
      <c r="FP569">
        <v>0</v>
      </c>
      <c r="FQ569" t="s">
        <v>439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-49.4595</v>
      </c>
      <c r="GD569">
        <v>-0.157145454545385</v>
      </c>
      <c r="GE569">
        <v>0.738406654641632</v>
      </c>
      <c r="GF569">
        <v>1</v>
      </c>
      <c r="GG569">
        <v>1337.47970588235</v>
      </c>
      <c r="GH569">
        <v>7.29090908675441</v>
      </c>
      <c r="GI569">
        <v>0.741835899461669</v>
      </c>
      <c r="GJ569">
        <v>-1</v>
      </c>
      <c r="GK569">
        <v>6.40249523809524</v>
      </c>
      <c r="GL569">
        <v>-0.557117922077926</v>
      </c>
      <c r="GM569">
        <v>0.0562755488322583</v>
      </c>
      <c r="GN569">
        <v>0</v>
      </c>
      <c r="GO569">
        <v>1</v>
      </c>
      <c r="GP569">
        <v>2</v>
      </c>
      <c r="GQ569" t="s">
        <v>446</v>
      </c>
      <c r="GR569">
        <v>3.12841</v>
      </c>
      <c r="GS569">
        <v>2.71787</v>
      </c>
      <c r="GT569">
        <v>0.173871</v>
      </c>
      <c r="GU569">
        <v>0.178759</v>
      </c>
      <c r="GV569">
        <v>0.119325</v>
      </c>
      <c r="GW569">
        <v>0.10194</v>
      </c>
      <c r="GX569">
        <v>30002.7</v>
      </c>
      <c r="GY569">
        <v>31617.6</v>
      </c>
      <c r="GZ569">
        <v>32967.5</v>
      </c>
      <c r="HA569">
        <v>34971</v>
      </c>
      <c r="HB569">
        <v>41357.8</v>
      </c>
      <c r="HC569">
        <v>45253.2</v>
      </c>
      <c r="HD569">
        <v>51717.3</v>
      </c>
      <c r="HE569">
        <v>56042.8</v>
      </c>
      <c r="HF569">
        <v>1.73425</v>
      </c>
      <c r="HG569">
        <v>1.59515</v>
      </c>
      <c r="HH569">
        <v>-0.0519827</v>
      </c>
      <c r="HI569">
        <v>0</v>
      </c>
      <c r="HJ569">
        <v>42.8974</v>
      </c>
      <c r="HK569">
        <v>999.9</v>
      </c>
      <c r="HL569">
        <v>55.439</v>
      </c>
      <c r="HM569">
        <v>29.94</v>
      </c>
      <c r="HN569">
        <v>26.0705</v>
      </c>
      <c r="HO569">
        <v>60.7852</v>
      </c>
      <c r="HP569">
        <v>42.2035</v>
      </c>
      <c r="HQ569">
        <v>1</v>
      </c>
      <c r="HR569">
        <v>1.80166</v>
      </c>
      <c r="HS569">
        <v>8.27666</v>
      </c>
      <c r="HT569">
        <v>19.9481</v>
      </c>
      <c r="HU569">
        <v>5.19063</v>
      </c>
      <c r="HV569">
        <v>12.0159</v>
      </c>
      <c r="HW569">
        <v>4.9712</v>
      </c>
      <c r="HX569">
        <v>3.29495</v>
      </c>
      <c r="HY569">
        <v>9999</v>
      </c>
      <c r="HZ569">
        <v>9999</v>
      </c>
      <c r="IA569">
        <v>999.9</v>
      </c>
      <c r="IB569">
        <v>9999</v>
      </c>
      <c r="IC569">
        <v>1.86324</v>
      </c>
      <c r="ID569">
        <v>1.86811</v>
      </c>
      <c r="IE569">
        <v>1.86783</v>
      </c>
      <c r="IF569">
        <v>1.86905</v>
      </c>
      <c r="IG569">
        <v>1.86981</v>
      </c>
      <c r="IH569">
        <v>1.86586</v>
      </c>
      <c r="II569">
        <v>1.86693</v>
      </c>
      <c r="IJ569">
        <v>1.86841</v>
      </c>
      <c r="IK569">
        <v>5</v>
      </c>
      <c r="IL569">
        <v>0</v>
      </c>
      <c r="IM569">
        <v>0</v>
      </c>
      <c r="IN569">
        <v>0</v>
      </c>
      <c r="IO569" t="s">
        <v>441</v>
      </c>
      <c r="IP569" t="s">
        <v>442</v>
      </c>
      <c r="IQ569" t="s">
        <v>443</v>
      </c>
      <c r="IR569" t="s">
        <v>443</v>
      </c>
      <c r="IS569" t="s">
        <v>443</v>
      </c>
      <c r="IT569" t="s">
        <v>443</v>
      </c>
      <c r="IU569">
        <v>0</v>
      </c>
      <c r="IV569">
        <v>100</v>
      </c>
      <c r="IW569">
        <v>100</v>
      </c>
      <c r="IX569">
        <v>1.09</v>
      </c>
      <c r="IY569">
        <v>0.3152</v>
      </c>
      <c r="IZ569">
        <v>1.09748391826392</v>
      </c>
      <c r="JA569">
        <v>0</v>
      </c>
      <c r="JB569">
        <v>0</v>
      </c>
      <c r="JC569">
        <v>0</v>
      </c>
      <c r="JD569">
        <v>0.315191680746845</v>
      </c>
      <c r="JE569">
        <v>0</v>
      </c>
      <c r="JF569">
        <v>0</v>
      </c>
      <c r="JG569">
        <v>0</v>
      </c>
      <c r="JH569">
        <v>5</v>
      </c>
      <c r="JI569">
        <v>2273</v>
      </c>
      <c r="JJ569">
        <v>0</v>
      </c>
      <c r="JK569">
        <v>25</v>
      </c>
      <c r="JL569">
        <v>29356936</v>
      </c>
      <c r="JM569">
        <v>29356936</v>
      </c>
      <c r="JN569">
        <v>2.3877</v>
      </c>
      <c r="JO569">
        <v>2.60376</v>
      </c>
      <c r="JP569">
        <v>1.54785</v>
      </c>
      <c r="JQ569">
        <v>2.31689</v>
      </c>
      <c r="JR569">
        <v>1.64551</v>
      </c>
      <c r="JS569">
        <v>2.3877</v>
      </c>
      <c r="JT569">
        <v>33.8283</v>
      </c>
      <c r="JU569">
        <v>24.1313</v>
      </c>
      <c r="JV569">
        <v>18</v>
      </c>
      <c r="JW569">
        <v>491.444</v>
      </c>
      <c r="JX569">
        <v>393.148</v>
      </c>
      <c r="JY569">
        <v>34.0457</v>
      </c>
      <c r="JZ569">
        <v>47.4572</v>
      </c>
      <c r="KA569">
        <v>30.0029</v>
      </c>
      <c r="KB569">
        <v>46.6956</v>
      </c>
      <c r="KC569">
        <v>46.545</v>
      </c>
      <c r="KD569">
        <v>47.7944</v>
      </c>
      <c r="KE569">
        <v>0</v>
      </c>
      <c r="KF569">
        <v>100</v>
      </c>
      <c r="KG569">
        <v>34.0613</v>
      </c>
      <c r="KH569">
        <v>1223.79</v>
      </c>
      <c r="KI569">
        <v>34.6858</v>
      </c>
      <c r="KJ569">
        <v>93.8066</v>
      </c>
      <c r="KK569">
        <v>90.7072</v>
      </c>
    </row>
    <row r="570" spans="1:297">
      <c r="A570">
        <v>554</v>
      </c>
      <c r="B570">
        <v>1761416162.1</v>
      </c>
      <c r="C570">
        <v>7981.09999990463</v>
      </c>
      <c r="D570" t="s">
        <v>1555</v>
      </c>
      <c r="E570" t="s">
        <v>1556</v>
      </c>
      <c r="F570">
        <v>5</v>
      </c>
      <c r="G570" t="s">
        <v>1410</v>
      </c>
      <c r="H570" t="s">
        <v>436</v>
      </c>
      <c r="I570">
        <v>1761416153.94615</v>
      </c>
      <c r="J570">
        <f>(K570)/1000</f>
        <v>0</v>
      </c>
      <c r="K570">
        <f>IF(DP570, AN570, AH570)</f>
        <v>0</v>
      </c>
      <c r="L570">
        <f>IF(DP570, AI570, AG570)</f>
        <v>0</v>
      </c>
      <c r="M570">
        <f>DR570 - IF(AU570&gt;1, L570*DL570*100.0/(AW570), 0)</f>
        <v>0</v>
      </c>
      <c r="N570">
        <f>((T570-J570/2)*M570-L570)/(T570+J570/2)</f>
        <v>0</v>
      </c>
      <c r="O570">
        <f>N570*(DY570+DZ570)/1000.0</f>
        <v>0</v>
      </c>
      <c r="P570">
        <f>(DR570 - IF(AU570&gt;1, L570*DL570*100.0/(AW570), 0))*(DY570+DZ570)/1000.0</f>
        <v>0</v>
      </c>
      <c r="Q570">
        <f>2.0/((1/S570-1/R570)+SIGN(S570)*SQRT((1/S570-1/R570)*(1/S570-1/R570) + 4*DM570/((DM570+1)*(DM570+1))*(2*1/S570*1/R570-1/R570*1/R570)))</f>
        <v>0</v>
      </c>
      <c r="R570">
        <f>IF(LEFT(DN570,1)&lt;&gt;"0",IF(LEFT(DN570,1)="1",3.0,DO570),$D$5+$E$5*(EF570*DY570/($K$5*1000))+$F$5*(EF570*DY570/($K$5*1000))*MAX(MIN(DL570,$J$5),$I$5)*MAX(MIN(DL570,$J$5),$I$5)+$G$5*MAX(MIN(DL570,$J$5),$I$5)*(EF570*DY570/($K$5*1000))+$H$5*(EF570*DY570/($K$5*1000))*(EF570*DY570/($K$5*1000)))</f>
        <v>0</v>
      </c>
      <c r="S570">
        <f>J570*(1000-(1000*0.61365*exp(17.502*W570/(240.97+W570))/(DY570+DZ570)+DT570)/2)/(1000*0.61365*exp(17.502*W570/(240.97+W570))/(DY570+DZ570)-DT570)</f>
        <v>0</v>
      </c>
      <c r="T570">
        <f>1/((DM570+1)/(Q570/1.6)+1/(R570/1.37)) + DM570/((DM570+1)/(Q570/1.6) + DM570/(R570/1.37))</f>
        <v>0</v>
      </c>
      <c r="U570">
        <f>(DH570*DK570)</f>
        <v>0</v>
      </c>
      <c r="V570">
        <f>(EA570+(U570+2*0.95*5.67E-8*(((EA570+$B$7)+273)^4-(EA570+273)^4)-44100*J570)/(1.84*29.3*R570+8*0.95*5.67E-8*(EA570+273)^3))</f>
        <v>0</v>
      </c>
      <c r="W570">
        <f>($C$7*EB570+$D$7*EC570+$E$7*V570)</f>
        <v>0</v>
      </c>
      <c r="X570">
        <f>0.61365*exp(17.502*W570/(240.97+W570))</f>
        <v>0</v>
      </c>
      <c r="Y570">
        <f>(Z570/AA570*100)</f>
        <v>0</v>
      </c>
      <c r="Z570">
        <f>DT570*(DY570+DZ570)/1000</f>
        <v>0</v>
      </c>
      <c r="AA570">
        <f>0.61365*exp(17.502*EA570/(240.97+EA570))</f>
        <v>0</v>
      </c>
      <c r="AB570">
        <f>(X570-DT570*(DY570+DZ570)/1000)</f>
        <v>0</v>
      </c>
      <c r="AC570">
        <f>(-J570*44100)</f>
        <v>0</v>
      </c>
      <c r="AD570">
        <f>2*29.3*R570*0.92*(EA570-W570)</f>
        <v>0</v>
      </c>
      <c r="AE570">
        <f>2*0.95*5.67E-8*(((EA570+$B$7)+273)^4-(W570+273)^4)</f>
        <v>0</v>
      </c>
      <c r="AF570">
        <f>U570+AE570+AC570+AD570</f>
        <v>0</v>
      </c>
      <c r="AG570">
        <f>DX570*AU570*(DS570-DR570*(1000-AU570*DU570)/(1000-AU570*DT570))/(100*DL570)</f>
        <v>0</v>
      </c>
      <c r="AH570">
        <f>1000*DX570*AU570*(DT570-DU570)/(100*DL570*(1000-AU570*DT570))</f>
        <v>0</v>
      </c>
      <c r="AI570">
        <f>(AJ570 - AK570 - DY570*1E3/(8.314*(EA570+273.15)) * AM570/DX570 * AL570) * DX570/(100*DL570) * (1000 - DU570)/1000</f>
        <v>0</v>
      </c>
      <c r="AJ570">
        <v>1237.53789933637</v>
      </c>
      <c r="AK570">
        <v>1201.74054545454</v>
      </c>
      <c r="AL570">
        <v>3.58139922644422</v>
      </c>
      <c r="AM570">
        <v>65.0585855689231</v>
      </c>
      <c r="AN570">
        <f>(AP570 - AO570 + DY570*1E3/(8.314*(EA570+273.15)) * AR570/DX570 * AQ570) * DX570/(100*DL570) * 1000/(1000 - AP570)</f>
        <v>0</v>
      </c>
      <c r="AO570">
        <v>24.9188075968193</v>
      </c>
      <c r="AP570">
        <v>31.1930490909091</v>
      </c>
      <c r="AQ570">
        <v>-0.00801221644230196</v>
      </c>
      <c r="AR570">
        <v>110.688087326867</v>
      </c>
      <c r="AS570">
        <v>3</v>
      </c>
      <c r="AT570">
        <v>1</v>
      </c>
      <c r="AU570">
        <f>IF(AS570*$H$13&gt;=AW570,1.0,(AW570/(AW570-AS570*$H$13)))</f>
        <v>0</v>
      </c>
      <c r="AV570">
        <f>(AU570-1)*100</f>
        <v>0</v>
      </c>
      <c r="AW570">
        <f>MAX(0,($B$13+$C$13*EF570)/(1+$D$13*EF570)*DY570/(EA570+273)*$E$13)</f>
        <v>0</v>
      </c>
      <c r="AX570" t="s">
        <v>437</v>
      </c>
      <c r="AY570" t="s">
        <v>437</v>
      </c>
      <c r="AZ570">
        <v>0</v>
      </c>
      <c r="BA570">
        <v>0</v>
      </c>
      <c r="BB570">
        <f>1-AZ570/BA570</f>
        <v>0</v>
      </c>
      <c r="BC570">
        <v>0</v>
      </c>
      <c r="BD570" t="s">
        <v>437</v>
      </c>
      <c r="BE570" t="s">
        <v>437</v>
      </c>
      <c r="BF570">
        <v>0</v>
      </c>
      <c r="BG570">
        <v>0</v>
      </c>
      <c r="BH570">
        <f>1-BF570/BG570</f>
        <v>0</v>
      </c>
      <c r="BI570">
        <v>0.5</v>
      </c>
      <c r="BJ570">
        <f>DI570</f>
        <v>0</v>
      </c>
      <c r="BK570">
        <f>L570</f>
        <v>0</v>
      </c>
      <c r="BL570">
        <f>BH570*BI570*BJ570</f>
        <v>0</v>
      </c>
      <c r="BM570">
        <f>(BK570-BC570)/BJ570</f>
        <v>0</v>
      </c>
      <c r="BN570">
        <f>(BA570-BG570)/BG570</f>
        <v>0</v>
      </c>
      <c r="BO570">
        <f>AZ570/(BB570+AZ570/BG570)</f>
        <v>0</v>
      </c>
      <c r="BP570" t="s">
        <v>437</v>
      </c>
      <c r="BQ570">
        <v>0</v>
      </c>
      <c r="BR570">
        <f>IF(BQ570&lt;&gt;0, BQ570, BO570)</f>
        <v>0</v>
      </c>
      <c r="BS570">
        <f>1-BR570/BG570</f>
        <v>0</v>
      </c>
      <c r="BT570">
        <f>(BG570-BF570)/(BG570-BR570)</f>
        <v>0</v>
      </c>
      <c r="BU570">
        <f>(BA570-BG570)/(BA570-BR570)</f>
        <v>0</v>
      </c>
      <c r="BV570">
        <f>(BG570-BF570)/(BG570-AZ570)</f>
        <v>0</v>
      </c>
      <c r="BW570">
        <f>(BA570-BG570)/(BA570-AZ570)</f>
        <v>0</v>
      </c>
      <c r="BX570">
        <f>(BT570*BR570/BF570)</f>
        <v>0</v>
      </c>
      <c r="BY570">
        <f>(1-BX570)</f>
        <v>0</v>
      </c>
      <c r="DH570">
        <f>$B$11*EG570+$C$11*EH570+$F$11*ES570*(1-EV570)</f>
        <v>0</v>
      </c>
      <c r="DI570">
        <f>DH570*DJ570</f>
        <v>0</v>
      </c>
      <c r="DJ570">
        <f>($B$11*$D$9+$C$11*$D$9+$F$11*((FF570+EX570)/MAX(FF570+EX570+FG570, 0.1)*$I$9+FG570/MAX(FF570+EX570+FG570, 0.1)*$J$9))/($B$11+$C$11+$F$11)</f>
        <v>0</v>
      </c>
      <c r="DK570">
        <f>($B$11*$K$9+$C$11*$K$9+$F$11*((FF570+EX570)/MAX(FF570+EX570+FG570, 0.1)*$P$9+FG570/MAX(FF570+EX570+FG570, 0.1)*$Q$9))/($B$11+$C$11+$F$11)</f>
        <v>0</v>
      </c>
      <c r="DL570">
        <v>6</v>
      </c>
      <c r="DM570">
        <v>0.5</v>
      </c>
      <c r="DN570" t="s">
        <v>438</v>
      </c>
      <c r="DO570">
        <v>2</v>
      </c>
      <c r="DP570" t="b">
        <v>1</v>
      </c>
      <c r="DQ570">
        <v>1761416153.94615</v>
      </c>
      <c r="DR570">
        <v>1140.05153846154</v>
      </c>
      <c r="DS570">
        <v>1190.00230769231</v>
      </c>
      <c r="DT570">
        <v>31.2539538461538</v>
      </c>
      <c r="DU570">
        <v>24.9215153846154</v>
      </c>
      <c r="DV570">
        <v>1138.95153846154</v>
      </c>
      <c r="DW570">
        <v>30.9387692307692</v>
      </c>
      <c r="DX570">
        <v>500.015923076923</v>
      </c>
      <c r="DY570">
        <v>90.2941153846154</v>
      </c>
      <c r="DZ570">
        <v>0.0396907538461538</v>
      </c>
      <c r="EA570">
        <v>42.5020923076923</v>
      </c>
      <c r="EB570">
        <v>42.0853692307692</v>
      </c>
      <c r="EC570">
        <v>999.9</v>
      </c>
      <c r="ED570">
        <v>0</v>
      </c>
      <c r="EE570">
        <v>0</v>
      </c>
      <c r="EF570">
        <v>9997.93153846154</v>
      </c>
      <c r="EG570">
        <v>0</v>
      </c>
      <c r="EH570">
        <v>1195.92846153846</v>
      </c>
      <c r="EI570">
        <v>-49.9508076923077</v>
      </c>
      <c r="EJ570">
        <v>1176.83076923077</v>
      </c>
      <c r="EK570">
        <v>1220.41615384615</v>
      </c>
      <c r="EL570">
        <v>6.33242923076923</v>
      </c>
      <c r="EM570">
        <v>1190.00230769231</v>
      </c>
      <c r="EN570">
        <v>24.9215153846154</v>
      </c>
      <c r="EO570">
        <v>2.82204923076923</v>
      </c>
      <c r="EP570">
        <v>2.25026846153846</v>
      </c>
      <c r="EQ570">
        <v>23.0136153846154</v>
      </c>
      <c r="ER570">
        <v>19.3247230769231</v>
      </c>
      <c r="ES570">
        <v>1199.99384615385</v>
      </c>
      <c r="ET570">
        <v>0.967003</v>
      </c>
      <c r="EU570">
        <v>0.0329965</v>
      </c>
      <c r="EV570">
        <v>0</v>
      </c>
      <c r="EW570">
        <v>1338.50692307692</v>
      </c>
      <c r="EX570">
        <v>5.00059</v>
      </c>
      <c r="EY570">
        <v>16894.5461538462</v>
      </c>
      <c r="EZ570">
        <v>10358.6461538462</v>
      </c>
      <c r="FA570">
        <v>56.692</v>
      </c>
      <c r="FB570">
        <v>58.3747692307692</v>
      </c>
      <c r="FC570">
        <v>56.8123076923077</v>
      </c>
      <c r="FD570">
        <v>58.1007692307692</v>
      </c>
      <c r="FE570">
        <v>57.8026153846154</v>
      </c>
      <c r="FF570">
        <v>1155.56384615385</v>
      </c>
      <c r="FG570">
        <v>39.43</v>
      </c>
      <c r="FH570">
        <v>0</v>
      </c>
      <c r="FI570">
        <v>1761416122.3</v>
      </c>
      <c r="FJ570">
        <v>0</v>
      </c>
      <c r="FK570">
        <v>1338.5876</v>
      </c>
      <c r="FL570">
        <v>7.71461538796587</v>
      </c>
      <c r="FM570">
        <v>129.838461732947</v>
      </c>
      <c r="FN570">
        <v>16896.556</v>
      </c>
      <c r="FO570">
        <v>15</v>
      </c>
      <c r="FP570">
        <v>0</v>
      </c>
      <c r="FQ570" t="s">
        <v>439</v>
      </c>
      <c r="FR570">
        <v>0</v>
      </c>
      <c r="FS570">
        <v>0</v>
      </c>
      <c r="FT570">
        <v>0</v>
      </c>
      <c r="FU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-49.71255</v>
      </c>
      <c r="GD570">
        <v>-5.80802706766914</v>
      </c>
      <c r="GE570">
        <v>0.962241017365192</v>
      </c>
      <c r="GF570">
        <v>0</v>
      </c>
      <c r="GG570">
        <v>1338.05647058824</v>
      </c>
      <c r="GH570">
        <v>7.97952635334654</v>
      </c>
      <c r="GI570">
        <v>0.805199581955937</v>
      </c>
      <c r="GJ570">
        <v>-1</v>
      </c>
      <c r="GK570">
        <v>6.352842</v>
      </c>
      <c r="GL570">
        <v>-0.515537142857147</v>
      </c>
      <c r="GM570">
        <v>0.0495753527067635</v>
      </c>
      <c r="GN570">
        <v>0</v>
      </c>
      <c r="GO570">
        <v>0</v>
      </c>
      <c r="GP570">
        <v>2</v>
      </c>
      <c r="GQ570" t="s">
        <v>473</v>
      </c>
      <c r="GR570">
        <v>3.12852</v>
      </c>
      <c r="GS570">
        <v>2.7172</v>
      </c>
      <c r="GT570">
        <v>0.175521</v>
      </c>
      <c r="GU570">
        <v>0.1802</v>
      </c>
      <c r="GV570">
        <v>0.119202</v>
      </c>
      <c r="GW570">
        <v>0.101922</v>
      </c>
      <c r="GX570">
        <v>29940.3</v>
      </c>
      <c r="GY570">
        <v>31558.6</v>
      </c>
      <c r="GZ570">
        <v>32965.4</v>
      </c>
      <c r="HA570">
        <v>34967.8</v>
      </c>
      <c r="HB570">
        <v>41361.4</v>
      </c>
      <c r="HC570">
        <v>45250.9</v>
      </c>
      <c r="HD570">
        <v>51714.5</v>
      </c>
      <c r="HE570">
        <v>56038.5</v>
      </c>
      <c r="HF570">
        <v>1.73393</v>
      </c>
      <c r="HG570">
        <v>1.59455</v>
      </c>
      <c r="HH570">
        <v>-0.0540726</v>
      </c>
      <c r="HI570">
        <v>0</v>
      </c>
      <c r="HJ570">
        <v>42.8928</v>
      </c>
      <c r="HK570">
        <v>999.9</v>
      </c>
      <c r="HL570">
        <v>55.463</v>
      </c>
      <c r="HM570">
        <v>29.96</v>
      </c>
      <c r="HN570">
        <v>26.1109</v>
      </c>
      <c r="HO570">
        <v>60.5252</v>
      </c>
      <c r="HP570">
        <v>42.2356</v>
      </c>
      <c r="HQ570">
        <v>1</v>
      </c>
      <c r="HR570">
        <v>1.80446</v>
      </c>
      <c r="HS570">
        <v>8.04824</v>
      </c>
      <c r="HT570">
        <v>19.9582</v>
      </c>
      <c r="HU570">
        <v>5.18989</v>
      </c>
      <c r="HV570">
        <v>12.0159</v>
      </c>
      <c r="HW570">
        <v>4.9709</v>
      </c>
      <c r="HX570">
        <v>3.29495</v>
      </c>
      <c r="HY570">
        <v>9999</v>
      </c>
      <c r="HZ570">
        <v>9999</v>
      </c>
      <c r="IA570">
        <v>999.9</v>
      </c>
      <c r="IB570">
        <v>9999</v>
      </c>
      <c r="IC570">
        <v>1.86323</v>
      </c>
      <c r="ID570">
        <v>1.86812</v>
      </c>
      <c r="IE570">
        <v>1.86783</v>
      </c>
      <c r="IF570">
        <v>1.86904</v>
      </c>
      <c r="IG570">
        <v>1.86981</v>
      </c>
      <c r="IH570">
        <v>1.86586</v>
      </c>
      <c r="II570">
        <v>1.86693</v>
      </c>
      <c r="IJ570">
        <v>1.86841</v>
      </c>
      <c r="IK570">
        <v>5</v>
      </c>
      <c r="IL570">
        <v>0</v>
      </c>
      <c r="IM570">
        <v>0</v>
      </c>
      <c r="IN570">
        <v>0</v>
      </c>
      <c r="IO570" t="s">
        <v>441</v>
      </c>
      <c r="IP570" t="s">
        <v>442</v>
      </c>
      <c r="IQ570" t="s">
        <v>443</v>
      </c>
      <c r="IR570" t="s">
        <v>443</v>
      </c>
      <c r="IS570" t="s">
        <v>443</v>
      </c>
      <c r="IT570" t="s">
        <v>443</v>
      </c>
      <c r="IU570">
        <v>0</v>
      </c>
      <c r="IV570">
        <v>100</v>
      </c>
      <c r="IW570">
        <v>100</v>
      </c>
      <c r="IX570">
        <v>1.1</v>
      </c>
      <c r="IY570">
        <v>0.3151</v>
      </c>
      <c r="IZ570">
        <v>1.09748391826392</v>
      </c>
      <c r="JA570">
        <v>0</v>
      </c>
      <c r="JB570">
        <v>0</v>
      </c>
      <c r="JC570">
        <v>0</v>
      </c>
      <c r="JD570">
        <v>0.315191680746845</v>
      </c>
      <c r="JE570">
        <v>0</v>
      </c>
      <c r="JF570">
        <v>0</v>
      </c>
      <c r="JG570">
        <v>0</v>
      </c>
      <c r="JH570">
        <v>5</v>
      </c>
      <c r="JI570">
        <v>2273</v>
      </c>
      <c r="JJ570">
        <v>0</v>
      </c>
      <c r="JK570">
        <v>25</v>
      </c>
      <c r="JL570">
        <v>29356936</v>
      </c>
      <c r="JM570">
        <v>29356936</v>
      </c>
      <c r="JN570">
        <v>2.41699</v>
      </c>
      <c r="JO570">
        <v>2.61475</v>
      </c>
      <c r="JP570">
        <v>1.54785</v>
      </c>
      <c r="JQ570">
        <v>2.31567</v>
      </c>
      <c r="JR570">
        <v>1.64673</v>
      </c>
      <c r="JS570">
        <v>2.2937</v>
      </c>
      <c r="JT570">
        <v>33.8509</v>
      </c>
      <c r="JU570">
        <v>24.1225</v>
      </c>
      <c r="JV570">
        <v>18</v>
      </c>
      <c r="JW570">
        <v>491.444</v>
      </c>
      <c r="JX570">
        <v>392.963</v>
      </c>
      <c r="JY570">
        <v>33.9563</v>
      </c>
      <c r="JZ570">
        <v>47.4983</v>
      </c>
      <c r="KA570">
        <v>30.0026</v>
      </c>
      <c r="KB570">
        <v>46.7326</v>
      </c>
      <c r="KC570">
        <v>46.5814</v>
      </c>
      <c r="KD570">
        <v>48.3701</v>
      </c>
      <c r="KE570">
        <v>0</v>
      </c>
      <c r="KF570">
        <v>100</v>
      </c>
      <c r="KG570">
        <v>33.991</v>
      </c>
      <c r="KH570">
        <v>1244.22</v>
      </c>
      <c r="KI570">
        <v>34.6858</v>
      </c>
      <c r="KJ570">
        <v>93.8011</v>
      </c>
      <c r="KK570">
        <v>90.6997</v>
      </c>
    </row>
    <row r="571" spans="1:297">
      <c r="A571">
        <v>555</v>
      </c>
      <c r="B571">
        <v>1761416167.1</v>
      </c>
      <c r="C571">
        <v>7986.09999990463</v>
      </c>
      <c r="D571" t="s">
        <v>1557</v>
      </c>
      <c r="E571" t="s">
        <v>1558</v>
      </c>
      <c r="F571">
        <v>5</v>
      </c>
      <c r="G571" t="s">
        <v>1410</v>
      </c>
      <c r="H571" t="s">
        <v>436</v>
      </c>
      <c r="I571">
        <v>1761416158.94615</v>
      </c>
      <c r="J571">
        <f>(K571)/1000</f>
        <v>0</v>
      </c>
      <c r="K571">
        <f>IF(DP571, AN571, AH571)</f>
        <v>0</v>
      </c>
      <c r="L571">
        <f>IF(DP571, AI571, AG571)</f>
        <v>0</v>
      </c>
      <c r="M571">
        <f>DR571 - IF(AU571&gt;1, L571*DL571*100.0/(AW571), 0)</f>
        <v>0</v>
      </c>
      <c r="N571">
        <f>((T571-J571/2)*M571-L571)/(T571+J571/2)</f>
        <v>0</v>
      </c>
      <c r="O571">
        <f>N571*(DY571+DZ571)/1000.0</f>
        <v>0</v>
      </c>
      <c r="P571">
        <f>(DR571 - IF(AU571&gt;1, L571*DL571*100.0/(AW571), 0))*(DY571+DZ571)/1000.0</f>
        <v>0</v>
      </c>
      <c r="Q571">
        <f>2.0/((1/S571-1/R571)+SIGN(S571)*SQRT((1/S571-1/R571)*(1/S571-1/R571) + 4*DM571/((DM571+1)*(DM571+1))*(2*1/S571*1/R571-1/R571*1/R571)))</f>
        <v>0</v>
      </c>
      <c r="R571">
        <f>IF(LEFT(DN571,1)&lt;&gt;"0",IF(LEFT(DN571,1)="1",3.0,DO571),$D$5+$E$5*(EF571*DY571/($K$5*1000))+$F$5*(EF571*DY571/($K$5*1000))*MAX(MIN(DL571,$J$5),$I$5)*MAX(MIN(DL571,$J$5),$I$5)+$G$5*MAX(MIN(DL571,$J$5),$I$5)*(EF571*DY571/($K$5*1000))+$H$5*(EF571*DY571/($K$5*1000))*(EF571*DY571/($K$5*1000)))</f>
        <v>0</v>
      </c>
      <c r="S571">
        <f>J571*(1000-(1000*0.61365*exp(17.502*W571/(240.97+W571))/(DY571+DZ571)+DT571)/2)/(1000*0.61365*exp(17.502*W571/(240.97+W571))/(DY571+DZ571)-DT571)</f>
        <v>0</v>
      </c>
      <c r="T571">
        <f>1/((DM571+1)/(Q571/1.6)+1/(R571/1.37)) + DM571/((DM571+1)/(Q571/1.6) + DM571/(R571/1.37))</f>
        <v>0</v>
      </c>
      <c r="U571">
        <f>(DH571*DK571)</f>
        <v>0</v>
      </c>
      <c r="V571">
        <f>(EA571+(U571+2*0.95*5.67E-8*(((EA571+$B$7)+273)^4-(EA571+273)^4)-44100*J571)/(1.84*29.3*R571+8*0.95*5.67E-8*(EA571+273)^3))</f>
        <v>0</v>
      </c>
      <c r="W571">
        <f>($C$7*EB571+$D$7*EC571+$E$7*V571)</f>
        <v>0</v>
      </c>
      <c r="X571">
        <f>0.61365*exp(17.502*W571/(240.97+W571))</f>
        <v>0</v>
      </c>
      <c r="Y571">
        <f>(Z571/AA571*100)</f>
        <v>0</v>
      </c>
      <c r="Z571">
        <f>DT571*(DY571+DZ571)/1000</f>
        <v>0</v>
      </c>
      <c r="AA571">
        <f>0.61365*exp(17.502*EA571/(240.97+EA571))</f>
        <v>0</v>
      </c>
      <c r="AB571">
        <f>(X571-DT571*(DY571+DZ571)/1000)</f>
        <v>0</v>
      </c>
      <c r="AC571">
        <f>(-J571*44100)</f>
        <v>0</v>
      </c>
      <c r="AD571">
        <f>2*29.3*R571*0.92*(EA571-W571)</f>
        <v>0</v>
      </c>
      <c r="AE571">
        <f>2*0.95*5.67E-8*(((EA571+$B$7)+273)^4-(W571+273)^4)</f>
        <v>0</v>
      </c>
      <c r="AF571">
        <f>U571+AE571+AC571+AD571</f>
        <v>0</v>
      </c>
      <c r="AG571">
        <f>DX571*AU571*(DS571-DR571*(1000-AU571*DU571)/(1000-AU571*DT571))/(100*DL571)</f>
        <v>0</v>
      </c>
      <c r="AH571">
        <f>1000*DX571*AU571*(DT571-DU571)/(100*DL571*(1000-AU571*DT571))</f>
        <v>0</v>
      </c>
      <c r="AI571">
        <f>(AJ571 - AK571 - DY571*1E3/(8.314*(EA571+273.15)) * AM571/DX571 * AL571) * DX571/(100*DL571) * (1000 - DU571)/1000</f>
        <v>0</v>
      </c>
      <c r="AJ571">
        <v>1253.05227460336</v>
      </c>
      <c r="AK571">
        <v>1217.95842424242</v>
      </c>
      <c r="AL571">
        <v>3.21860720489246</v>
      </c>
      <c r="AM571">
        <v>65.0585855689231</v>
      </c>
      <c r="AN571">
        <f>(AP571 - AO571 + DY571*1E3/(8.314*(EA571+273.15)) * AR571/DX571 * AQ571) * DX571/(100*DL571) * 1000/(1000 - AP571)</f>
        <v>0</v>
      </c>
      <c r="AO571">
        <v>24.9139336186265</v>
      </c>
      <c r="AP571">
        <v>31.1535757575758</v>
      </c>
      <c r="AQ571">
        <v>-0.00737720763939013</v>
      </c>
      <c r="AR571">
        <v>110.688087326867</v>
      </c>
      <c r="AS571">
        <v>3</v>
      </c>
      <c r="AT571">
        <v>1</v>
      </c>
      <c r="AU571">
        <f>IF(AS571*$H$13&gt;=AW571,1.0,(AW571/(AW571-AS571*$H$13)))</f>
        <v>0</v>
      </c>
      <c r="AV571">
        <f>(AU571-1)*100</f>
        <v>0</v>
      </c>
      <c r="AW571">
        <f>MAX(0,($B$13+$C$13*EF571)/(1+$D$13*EF571)*DY571/(EA571+273)*$E$13)</f>
        <v>0</v>
      </c>
      <c r="AX571" t="s">
        <v>437</v>
      </c>
      <c r="AY571" t="s">
        <v>437</v>
      </c>
      <c r="AZ571">
        <v>0</v>
      </c>
      <c r="BA571">
        <v>0</v>
      </c>
      <c r="BB571">
        <f>1-AZ571/BA571</f>
        <v>0</v>
      </c>
      <c r="BC571">
        <v>0</v>
      </c>
      <c r="BD571" t="s">
        <v>437</v>
      </c>
      <c r="BE571" t="s">
        <v>437</v>
      </c>
      <c r="BF571">
        <v>0</v>
      </c>
      <c r="BG571">
        <v>0</v>
      </c>
      <c r="BH571">
        <f>1-BF571/BG571</f>
        <v>0</v>
      </c>
      <c r="BI571">
        <v>0.5</v>
      </c>
      <c r="BJ571">
        <f>DI571</f>
        <v>0</v>
      </c>
      <c r="BK571">
        <f>L571</f>
        <v>0</v>
      </c>
      <c r="BL571">
        <f>BH571*BI571*BJ571</f>
        <v>0</v>
      </c>
      <c r="BM571">
        <f>(BK571-BC571)/BJ571</f>
        <v>0</v>
      </c>
      <c r="BN571">
        <f>(BA571-BG571)/BG571</f>
        <v>0</v>
      </c>
      <c r="BO571">
        <f>AZ571/(BB571+AZ571/BG571)</f>
        <v>0</v>
      </c>
      <c r="BP571" t="s">
        <v>437</v>
      </c>
      <c r="BQ571">
        <v>0</v>
      </c>
      <c r="BR571">
        <f>IF(BQ571&lt;&gt;0, BQ571, BO571)</f>
        <v>0</v>
      </c>
      <c r="BS571">
        <f>1-BR571/BG571</f>
        <v>0</v>
      </c>
      <c r="BT571">
        <f>(BG571-BF571)/(BG571-BR571)</f>
        <v>0</v>
      </c>
      <c r="BU571">
        <f>(BA571-BG571)/(BA571-BR571)</f>
        <v>0</v>
      </c>
      <c r="BV571">
        <f>(BG571-BF571)/(BG571-AZ571)</f>
        <v>0</v>
      </c>
      <c r="BW571">
        <f>(BA571-BG571)/(BA571-AZ571)</f>
        <v>0</v>
      </c>
      <c r="BX571">
        <f>(BT571*BR571/BF571)</f>
        <v>0</v>
      </c>
      <c r="BY571">
        <f>(1-BX571)</f>
        <v>0</v>
      </c>
      <c r="DH571">
        <f>$B$11*EG571+$C$11*EH571+$F$11*ES571*(1-EV571)</f>
        <v>0</v>
      </c>
      <c r="DI571">
        <f>DH571*DJ571</f>
        <v>0</v>
      </c>
      <c r="DJ571">
        <f>($B$11*$D$9+$C$11*$D$9+$F$11*((FF571+EX571)/MAX(FF571+EX571+FG571, 0.1)*$I$9+FG571/MAX(FF571+EX571+FG571, 0.1)*$J$9))/($B$11+$C$11+$F$11)</f>
        <v>0</v>
      </c>
      <c r="DK571">
        <f>($B$11*$K$9+$C$11*$K$9+$F$11*((FF571+EX571)/MAX(FF571+EX571+FG571, 0.1)*$P$9+FG571/MAX(FF571+EX571+FG571, 0.1)*$Q$9))/($B$11+$C$11+$F$11)</f>
        <v>0</v>
      </c>
      <c r="DL571">
        <v>6</v>
      </c>
      <c r="DM571">
        <v>0.5</v>
      </c>
      <c r="DN571" t="s">
        <v>438</v>
      </c>
      <c r="DO571">
        <v>2</v>
      </c>
      <c r="DP571" t="b">
        <v>1</v>
      </c>
      <c r="DQ571">
        <v>1761416158.94615</v>
      </c>
      <c r="DR571">
        <v>1156.69076923077</v>
      </c>
      <c r="DS571">
        <v>1206.46384615385</v>
      </c>
      <c r="DT571">
        <v>31.2115076923077</v>
      </c>
      <c r="DU571">
        <v>24.9190538461538</v>
      </c>
      <c r="DV571">
        <v>1155.59153846154</v>
      </c>
      <c r="DW571">
        <v>30.8963230769231</v>
      </c>
      <c r="DX571">
        <v>500.033230769231</v>
      </c>
      <c r="DY571">
        <v>90.2930153846154</v>
      </c>
      <c r="DZ571">
        <v>0.0396001846153846</v>
      </c>
      <c r="EA571">
        <v>42.4671307692308</v>
      </c>
      <c r="EB571">
        <v>42.0525230769231</v>
      </c>
      <c r="EC571">
        <v>999.9</v>
      </c>
      <c r="ED571">
        <v>0</v>
      </c>
      <c r="EE571">
        <v>0</v>
      </c>
      <c r="EF571">
        <v>9993.98461538462</v>
      </c>
      <c r="EG571">
        <v>0</v>
      </c>
      <c r="EH571">
        <v>1195.73153846154</v>
      </c>
      <c r="EI571">
        <v>-49.7730769230769</v>
      </c>
      <c r="EJ571">
        <v>1193.95538461538</v>
      </c>
      <c r="EK571">
        <v>1237.29538461538</v>
      </c>
      <c r="EL571">
        <v>6.29244153846154</v>
      </c>
      <c r="EM571">
        <v>1206.46384615385</v>
      </c>
      <c r="EN571">
        <v>24.9190538461538</v>
      </c>
      <c r="EO571">
        <v>2.81818307692308</v>
      </c>
      <c r="EP571">
        <v>2.25001846153846</v>
      </c>
      <c r="EQ571">
        <v>22.9909615384615</v>
      </c>
      <c r="ER571">
        <v>19.3229461538461</v>
      </c>
      <c r="ES571">
        <v>1199.97461538462</v>
      </c>
      <c r="ET571">
        <v>0.967003</v>
      </c>
      <c r="EU571">
        <v>0.0329965</v>
      </c>
      <c r="EV571">
        <v>0</v>
      </c>
      <c r="EW571">
        <v>1339.18923076923</v>
      </c>
      <c r="EX571">
        <v>5.00059</v>
      </c>
      <c r="EY571">
        <v>16905.4</v>
      </c>
      <c r="EZ571">
        <v>10358.4769230769</v>
      </c>
      <c r="FA571">
        <v>56.7256923076923</v>
      </c>
      <c r="FB571">
        <v>58.4132307692308</v>
      </c>
      <c r="FC571">
        <v>56.8603076923077</v>
      </c>
      <c r="FD571">
        <v>58.1392307692308</v>
      </c>
      <c r="FE571">
        <v>57.8410769230769</v>
      </c>
      <c r="FF571">
        <v>1155.54461538462</v>
      </c>
      <c r="FG571">
        <v>39.43</v>
      </c>
      <c r="FH571">
        <v>0</v>
      </c>
      <c r="FI571">
        <v>1761416127.7</v>
      </c>
      <c r="FJ571">
        <v>0</v>
      </c>
      <c r="FK571">
        <v>1339.28846153846</v>
      </c>
      <c r="FL571">
        <v>8.4054700854845</v>
      </c>
      <c r="FM571">
        <v>133.172649666548</v>
      </c>
      <c r="FN571">
        <v>16907.7115384615</v>
      </c>
      <c r="FO571">
        <v>15</v>
      </c>
      <c r="FP571">
        <v>0</v>
      </c>
      <c r="FQ571" t="s">
        <v>439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-49.8797619047619</v>
      </c>
      <c r="GD571">
        <v>0.259075324675267</v>
      </c>
      <c r="GE571">
        <v>0.812670199302563</v>
      </c>
      <c r="GF571">
        <v>1</v>
      </c>
      <c r="GG571">
        <v>1338.78117647059</v>
      </c>
      <c r="GH571">
        <v>8.29121466382014</v>
      </c>
      <c r="GI571">
        <v>0.83614579613101</v>
      </c>
      <c r="GJ571">
        <v>-1</v>
      </c>
      <c r="GK571">
        <v>6.31574476190476</v>
      </c>
      <c r="GL571">
        <v>-0.482705454545447</v>
      </c>
      <c r="GM571">
        <v>0.0487694169018177</v>
      </c>
      <c r="GN571">
        <v>0</v>
      </c>
      <c r="GO571">
        <v>1</v>
      </c>
      <c r="GP571">
        <v>2</v>
      </c>
      <c r="GQ571" t="s">
        <v>446</v>
      </c>
      <c r="GR571">
        <v>3.12822</v>
      </c>
      <c r="GS571">
        <v>2.71794</v>
      </c>
      <c r="GT571">
        <v>0.177031</v>
      </c>
      <c r="GU571">
        <v>0.181933</v>
      </c>
      <c r="GV571">
        <v>0.11909</v>
      </c>
      <c r="GW571">
        <v>0.101903</v>
      </c>
      <c r="GX571">
        <v>29882.8</v>
      </c>
      <c r="GY571">
        <v>31488.8</v>
      </c>
      <c r="GZ571">
        <v>32963.1</v>
      </c>
      <c r="HA571">
        <v>34965.1</v>
      </c>
      <c r="HB571">
        <v>41364.5</v>
      </c>
      <c r="HC571">
        <v>45248.9</v>
      </c>
      <c r="HD571">
        <v>51711.6</v>
      </c>
      <c r="HE571">
        <v>56034.5</v>
      </c>
      <c r="HF571">
        <v>1.73323</v>
      </c>
      <c r="HG571">
        <v>1.5947</v>
      </c>
      <c r="HH571">
        <v>-0.056155</v>
      </c>
      <c r="HI571">
        <v>0</v>
      </c>
      <c r="HJ571">
        <v>42.8862</v>
      </c>
      <c r="HK571">
        <v>999.9</v>
      </c>
      <c r="HL571">
        <v>55.463</v>
      </c>
      <c r="HM571">
        <v>29.96</v>
      </c>
      <c r="HN571">
        <v>26.1125</v>
      </c>
      <c r="HO571">
        <v>60.5952</v>
      </c>
      <c r="HP571">
        <v>42.4399</v>
      </c>
      <c r="HQ571">
        <v>1</v>
      </c>
      <c r="HR571">
        <v>1.80633</v>
      </c>
      <c r="HS571">
        <v>7.85477</v>
      </c>
      <c r="HT571">
        <v>19.9671</v>
      </c>
      <c r="HU571">
        <v>5.19093</v>
      </c>
      <c r="HV571">
        <v>12.0159</v>
      </c>
      <c r="HW571">
        <v>4.97115</v>
      </c>
      <c r="HX571">
        <v>3.295</v>
      </c>
      <c r="HY571">
        <v>9999</v>
      </c>
      <c r="HZ571">
        <v>9999</v>
      </c>
      <c r="IA571">
        <v>999.9</v>
      </c>
      <c r="IB571">
        <v>9999</v>
      </c>
      <c r="IC571">
        <v>1.86323</v>
      </c>
      <c r="ID571">
        <v>1.86812</v>
      </c>
      <c r="IE571">
        <v>1.86783</v>
      </c>
      <c r="IF571">
        <v>1.86905</v>
      </c>
      <c r="IG571">
        <v>1.86981</v>
      </c>
      <c r="IH571">
        <v>1.86585</v>
      </c>
      <c r="II571">
        <v>1.86694</v>
      </c>
      <c r="IJ571">
        <v>1.86838</v>
      </c>
      <c r="IK571">
        <v>5</v>
      </c>
      <c r="IL571">
        <v>0</v>
      </c>
      <c r="IM571">
        <v>0</v>
      </c>
      <c r="IN571">
        <v>0</v>
      </c>
      <c r="IO571" t="s">
        <v>441</v>
      </c>
      <c r="IP571" t="s">
        <v>442</v>
      </c>
      <c r="IQ571" t="s">
        <v>443</v>
      </c>
      <c r="IR571" t="s">
        <v>443</v>
      </c>
      <c r="IS571" t="s">
        <v>443</v>
      </c>
      <c r="IT571" t="s">
        <v>443</v>
      </c>
      <c r="IU571">
        <v>0</v>
      </c>
      <c r="IV571">
        <v>100</v>
      </c>
      <c r="IW571">
        <v>100</v>
      </c>
      <c r="IX571">
        <v>1.1</v>
      </c>
      <c r="IY571">
        <v>0.3151</v>
      </c>
      <c r="IZ571">
        <v>1.09748391826392</v>
      </c>
      <c r="JA571">
        <v>0</v>
      </c>
      <c r="JB571">
        <v>0</v>
      </c>
      <c r="JC571">
        <v>0</v>
      </c>
      <c r="JD571">
        <v>0.315191680746845</v>
      </c>
      <c r="JE571">
        <v>0</v>
      </c>
      <c r="JF571">
        <v>0</v>
      </c>
      <c r="JG571">
        <v>0</v>
      </c>
      <c r="JH571">
        <v>5</v>
      </c>
      <c r="JI571">
        <v>2273</v>
      </c>
      <c r="JJ571">
        <v>0</v>
      </c>
      <c r="JK571">
        <v>25</v>
      </c>
      <c r="JL571">
        <v>29356936.1</v>
      </c>
      <c r="JM571">
        <v>29356936.1</v>
      </c>
      <c r="JN571">
        <v>2.44141</v>
      </c>
      <c r="JO571">
        <v>2.60254</v>
      </c>
      <c r="JP571">
        <v>1.54785</v>
      </c>
      <c r="JQ571">
        <v>2.31567</v>
      </c>
      <c r="JR571">
        <v>1.64551</v>
      </c>
      <c r="JS571">
        <v>2.38281</v>
      </c>
      <c r="JT571">
        <v>33.8509</v>
      </c>
      <c r="JU571">
        <v>24.1313</v>
      </c>
      <c r="JV571">
        <v>18</v>
      </c>
      <c r="JW571">
        <v>491.167</v>
      </c>
      <c r="JX571">
        <v>393.22</v>
      </c>
      <c r="JY571">
        <v>33.9115</v>
      </c>
      <c r="JZ571">
        <v>47.538</v>
      </c>
      <c r="KA571">
        <v>30.0022</v>
      </c>
      <c r="KB571">
        <v>46.768</v>
      </c>
      <c r="KC571">
        <v>46.6153</v>
      </c>
      <c r="KD571">
        <v>48.8711</v>
      </c>
      <c r="KE571">
        <v>0</v>
      </c>
      <c r="KF571">
        <v>100</v>
      </c>
      <c r="KG571">
        <v>33.9493</v>
      </c>
      <c r="KH571">
        <v>1257.76</v>
      </c>
      <c r="KI571">
        <v>34.6858</v>
      </c>
      <c r="KJ571">
        <v>93.7954</v>
      </c>
      <c r="KK571">
        <v>90.6931</v>
      </c>
    </row>
    <row r="572" spans="1:297">
      <c r="A572">
        <v>556</v>
      </c>
      <c r="B572">
        <v>1761416172.1</v>
      </c>
      <c r="C572">
        <v>7991.09999990463</v>
      </c>
      <c r="D572" t="s">
        <v>1559</v>
      </c>
      <c r="E572" t="s">
        <v>1560</v>
      </c>
      <c r="F572">
        <v>5</v>
      </c>
      <c r="G572" t="s">
        <v>1410</v>
      </c>
      <c r="H572" t="s">
        <v>436</v>
      </c>
      <c r="I572">
        <v>1761416163.94615</v>
      </c>
      <c r="J572">
        <f>(K572)/1000</f>
        <v>0</v>
      </c>
      <c r="K572">
        <f>IF(DP572, AN572, AH572)</f>
        <v>0</v>
      </c>
      <c r="L572">
        <f>IF(DP572, AI572, AG572)</f>
        <v>0</v>
      </c>
      <c r="M572">
        <f>DR572 - IF(AU572&gt;1, L572*DL572*100.0/(AW572), 0)</f>
        <v>0</v>
      </c>
      <c r="N572">
        <f>((T572-J572/2)*M572-L572)/(T572+J572/2)</f>
        <v>0</v>
      </c>
      <c r="O572">
        <f>N572*(DY572+DZ572)/1000.0</f>
        <v>0</v>
      </c>
      <c r="P572">
        <f>(DR572 - IF(AU572&gt;1, L572*DL572*100.0/(AW572), 0))*(DY572+DZ572)/1000.0</f>
        <v>0</v>
      </c>
      <c r="Q572">
        <f>2.0/((1/S572-1/R572)+SIGN(S572)*SQRT((1/S572-1/R572)*(1/S572-1/R572) + 4*DM572/((DM572+1)*(DM572+1))*(2*1/S572*1/R572-1/R572*1/R572)))</f>
        <v>0</v>
      </c>
      <c r="R572">
        <f>IF(LEFT(DN572,1)&lt;&gt;"0",IF(LEFT(DN572,1)="1",3.0,DO572),$D$5+$E$5*(EF572*DY572/($K$5*1000))+$F$5*(EF572*DY572/($K$5*1000))*MAX(MIN(DL572,$J$5),$I$5)*MAX(MIN(DL572,$J$5),$I$5)+$G$5*MAX(MIN(DL572,$J$5),$I$5)*(EF572*DY572/($K$5*1000))+$H$5*(EF572*DY572/($K$5*1000))*(EF572*DY572/($K$5*1000)))</f>
        <v>0</v>
      </c>
      <c r="S572">
        <f>J572*(1000-(1000*0.61365*exp(17.502*W572/(240.97+W572))/(DY572+DZ572)+DT572)/2)/(1000*0.61365*exp(17.502*W572/(240.97+W572))/(DY572+DZ572)-DT572)</f>
        <v>0</v>
      </c>
      <c r="T572">
        <f>1/((DM572+1)/(Q572/1.6)+1/(R572/1.37)) + DM572/((DM572+1)/(Q572/1.6) + DM572/(R572/1.37))</f>
        <v>0</v>
      </c>
      <c r="U572">
        <f>(DH572*DK572)</f>
        <v>0</v>
      </c>
      <c r="V572">
        <f>(EA572+(U572+2*0.95*5.67E-8*(((EA572+$B$7)+273)^4-(EA572+273)^4)-44100*J572)/(1.84*29.3*R572+8*0.95*5.67E-8*(EA572+273)^3))</f>
        <v>0</v>
      </c>
      <c r="W572">
        <f>($C$7*EB572+$D$7*EC572+$E$7*V572)</f>
        <v>0</v>
      </c>
      <c r="X572">
        <f>0.61365*exp(17.502*W572/(240.97+W572))</f>
        <v>0</v>
      </c>
      <c r="Y572">
        <f>(Z572/AA572*100)</f>
        <v>0</v>
      </c>
      <c r="Z572">
        <f>DT572*(DY572+DZ572)/1000</f>
        <v>0</v>
      </c>
      <c r="AA572">
        <f>0.61365*exp(17.502*EA572/(240.97+EA572))</f>
        <v>0</v>
      </c>
      <c r="AB572">
        <f>(X572-DT572*(DY572+DZ572)/1000)</f>
        <v>0</v>
      </c>
      <c r="AC572">
        <f>(-J572*44100)</f>
        <v>0</v>
      </c>
      <c r="AD572">
        <f>2*29.3*R572*0.92*(EA572-W572)</f>
        <v>0</v>
      </c>
      <c r="AE572">
        <f>2*0.95*5.67E-8*(((EA572+$B$7)+273)^4-(W572+273)^4)</f>
        <v>0</v>
      </c>
      <c r="AF572">
        <f>U572+AE572+AC572+AD572</f>
        <v>0</v>
      </c>
      <c r="AG572">
        <f>DX572*AU572*(DS572-DR572*(1000-AU572*DU572)/(1000-AU572*DT572))/(100*DL572)</f>
        <v>0</v>
      </c>
      <c r="AH572">
        <f>1000*DX572*AU572*(DT572-DU572)/(100*DL572*(1000-AU572*DT572))</f>
        <v>0</v>
      </c>
      <c r="AI572">
        <f>(AJ572 - AK572 - DY572*1E3/(8.314*(EA572+273.15)) * AM572/DX572 * AL572) * DX572/(100*DL572) * (1000 - DU572)/1000</f>
        <v>0</v>
      </c>
      <c r="AJ572">
        <v>1272.62278377141</v>
      </c>
      <c r="AK572">
        <v>1236.28054545455</v>
      </c>
      <c r="AL572">
        <v>3.68502445483219</v>
      </c>
      <c r="AM572">
        <v>65.0585855689231</v>
      </c>
      <c r="AN572">
        <f>(AP572 - AO572 + DY572*1E3/(8.314*(EA572+273.15)) * AR572/DX572 * AQ572) * DX572/(100*DL572) * 1000/(1000 - AP572)</f>
        <v>0</v>
      </c>
      <c r="AO572">
        <v>24.9155311456706</v>
      </c>
      <c r="AP572">
        <v>31.1150860606061</v>
      </c>
      <c r="AQ572">
        <v>-0.00824322890033378</v>
      </c>
      <c r="AR572">
        <v>110.688087326867</v>
      </c>
      <c r="AS572">
        <v>3</v>
      </c>
      <c r="AT572">
        <v>1</v>
      </c>
      <c r="AU572">
        <f>IF(AS572*$H$13&gt;=AW572,1.0,(AW572/(AW572-AS572*$H$13)))</f>
        <v>0</v>
      </c>
      <c r="AV572">
        <f>(AU572-1)*100</f>
        <v>0</v>
      </c>
      <c r="AW572">
        <f>MAX(0,($B$13+$C$13*EF572)/(1+$D$13*EF572)*DY572/(EA572+273)*$E$13)</f>
        <v>0</v>
      </c>
      <c r="AX572" t="s">
        <v>437</v>
      </c>
      <c r="AY572" t="s">
        <v>437</v>
      </c>
      <c r="AZ572">
        <v>0</v>
      </c>
      <c r="BA572">
        <v>0</v>
      </c>
      <c r="BB572">
        <f>1-AZ572/BA572</f>
        <v>0</v>
      </c>
      <c r="BC572">
        <v>0</v>
      </c>
      <c r="BD572" t="s">
        <v>437</v>
      </c>
      <c r="BE572" t="s">
        <v>437</v>
      </c>
      <c r="BF572">
        <v>0</v>
      </c>
      <c r="BG572">
        <v>0</v>
      </c>
      <c r="BH572">
        <f>1-BF572/BG572</f>
        <v>0</v>
      </c>
      <c r="BI572">
        <v>0.5</v>
      </c>
      <c r="BJ572">
        <f>DI572</f>
        <v>0</v>
      </c>
      <c r="BK572">
        <f>L572</f>
        <v>0</v>
      </c>
      <c r="BL572">
        <f>BH572*BI572*BJ572</f>
        <v>0</v>
      </c>
      <c r="BM572">
        <f>(BK572-BC572)/BJ572</f>
        <v>0</v>
      </c>
      <c r="BN572">
        <f>(BA572-BG572)/BG572</f>
        <v>0</v>
      </c>
      <c r="BO572">
        <f>AZ572/(BB572+AZ572/BG572)</f>
        <v>0</v>
      </c>
      <c r="BP572" t="s">
        <v>437</v>
      </c>
      <c r="BQ572">
        <v>0</v>
      </c>
      <c r="BR572">
        <f>IF(BQ572&lt;&gt;0, BQ572, BO572)</f>
        <v>0</v>
      </c>
      <c r="BS572">
        <f>1-BR572/BG572</f>
        <v>0</v>
      </c>
      <c r="BT572">
        <f>(BG572-BF572)/(BG572-BR572)</f>
        <v>0</v>
      </c>
      <c r="BU572">
        <f>(BA572-BG572)/(BA572-BR572)</f>
        <v>0</v>
      </c>
      <c r="BV572">
        <f>(BG572-BF572)/(BG572-AZ572)</f>
        <v>0</v>
      </c>
      <c r="BW572">
        <f>(BA572-BG572)/(BA572-AZ572)</f>
        <v>0</v>
      </c>
      <c r="BX572">
        <f>(BT572*BR572/BF572)</f>
        <v>0</v>
      </c>
      <c r="BY572">
        <f>(1-BX572)</f>
        <v>0</v>
      </c>
      <c r="DH572">
        <f>$B$11*EG572+$C$11*EH572+$F$11*ES572*(1-EV572)</f>
        <v>0</v>
      </c>
      <c r="DI572">
        <f>DH572*DJ572</f>
        <v>0</v>
      </c>
      <c r="DJ572">
        <f>($B$11*$D$9+$C$11*$D$9+$F$11*((FF572+EX572)/MAX(FF572+EX572+FG572, 0.1)*$I$9+FG572/MAX(FF572+EX572+FG572, 0.1)*$J$9))/($B$11+$C$11+$F$11)</f>
        <v>0</v>
      </c>
      <c r="DK572">
        <f>($B$11*$K$9+$C$11*$K$9+$F$11*((FF572+EX572)/MAX(FF572+EX572+FG572, 0.1)*$P$9+FG572/MAX(FF572+EX572+FG572, 0.1)*$Q$9))/($B$11+$C$11+$F$11)</f>
        <v>0</v>
      </c>
      <c r="DL572">
        <v>6</v>
      </c>
      <c r="DM572">
        <v>0.5</v>
      </c>
      <c r="DN572" t="s">
        <v>438</v>
      </c>
      <c r="DO572">
        <v>2</v>
      </c>
      <c r="DP572" t="b">
        <v>1</v>
      </c>
      <c r="DQ572">
        <v>1761416163.94615</v>
      </c>
      <c r="DR572">
        <v>1173.39076923077</v>
      </c>
      <c r="DS572">
        <v>1223.89461538462</v>
      </c>
      <c r="DT572">
        <v>31.1710384615385</v>
      </c>
      <c r="DU572">
        <v>24.9169</v>
      </c>
      <c r="DV572">
        <v>1172.29230769231</v>
      </c>
      <c r="DW572">
        <v>30.8558461538462</v>
      </c>
      <c r="DX572">
        <v>500.018846153846</v>
      </c>
      <c r="DY572">
        <v>90.2915846153846</v>
      </c>
      <c r="DZ572">
        <v>0.0396755615384615</v>
      </c>
      <c r="EA572">
        <v>42.4368307692308</v>
      </c>
      <c r="EB572">
        <v>42.0180076923077</v>
      </c>
      <c r="EC572">
        <v>999.9</v>
      </c>
      <c r="ED572">
        <v>0</v>
      </c>
      <c r="EE572">
        <v>0</v>
      </c>
      <c r="EF572">
        <v>9997.29769230769</v>
      </c>
      <c r="EG572">
        <v>0</v>
      </c>
      <c r="EH572">
        <v>1195.5</v>
      </c>
      <c r="EI572">
        <v>-50.5049153846154</v>
      </c>
      <c r="EJ572">
        <v>1211.14307692308</v>
      </c>
      <c r="EK572">
        <v>1255.16923076923</v>
      </c>
      <c r="EL572">
        <v>6.25411076923077</v>
      </c>
      <c r="EM572">
        <v>1223.89461538462</v>
      </c>
      <c r="EN572">
        <v>24.9169</v>
      </c>
      <c r="EO572">
        <v>2.81448230769231</v>
      </c>
      <c r="EP572">
        <v>2.24978769230769</v>
      </c>
      <c r="EQ572">
        <v>22.9692538461538</v>
      </c>
      <c r="ER572">
        <v>19.3213153846154</v>
      </c>
      <c r="ES572">
        <v>1199.97846153846</v>
      </c>
      <c r="ET572">
        <v>0.967003692307692</v>
      </c>
      <c r="EU572">
        <v>0.0329958384615385</v>
      </c>
      <c r="EV572">
        <v>0</v>
      </c>
      <c r="EW572">
        <v>1339.85846153846</v>
      </c>
      <c r="EX572">
        <v>5.00059</v>
      </c>
      <c r="EY572">
        <v>16916.6538461538</v>
      </c>
      <c r="EZ572">
        <v>10358.5230769231</v>
      </c>
      <c r="FA572">
        <v>56.7641538461539</v>
      </c>
      <c r="FB572">
        <v>58.4516923076923</v>
      </c>
      <c r="FC572">
        <v>56.8987692307692</v>
      </c>
      <c r="FD572">
        <v>58.168</v>
      </c>
      <c r="FE572">
        <v>57.8747692307692</v>
      </c>
      <c r="FF572">
        <v>1155.54846153846</v>
      </c>
      <c r="FG572">
        <v>39.43</v>
      </c>
      <c r="FH572">
        <v>0</v>
      </c>
      <c r="FI572">
        <v>1761416132.5</v>
      </c>
      <c r="FJ572">
        <v>0</v>
      </c>
      <c r="FK572">
        <v>1339.94423076923</v>
      </c>
      <c r="FL572">
        <v>9.01367519190482</v>
      </c>
      <c r="FM572">
        <v>137.572649364617</v>
      </c>
      <c r="FN572">
        <v>16918.6384615385</v>
      </c>
      <c r="FO572">
        <v>15</v>
      </c>
      <c r="FP572">
        <v>0</v>
      </c>
      <c r="FQ572" t="s">
        <v>439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-50.296505</v>
      </c>
      <c r="GD572">
        <v>-6.07154436090216</v>
      </c>
      <c r="GE572">
        <v>1.17866077243412</v>
      </c>
      <c r="GF572">
        <v>0</v>
      </c>
      <c r="GG572">
        <v>1339.47058823529</v>
      </c>
      <c r="GH572">
        <v>8.17784567789873</v>
      </c>
      <c r="GI572">
        <v>0.824403317830443</v>
      </c>
      <c r="GJ572">
        <v>-1</v>
      </c>
      <c r="GK572">
        <v>6.272246</v>
      </c>
      <c r="GL572">
        <v>-0.454255037593985</v>
      </c>
      <c r="GM572">
        <v>0.043688694922142</v>
      </c>
      <c r="GN572">
        <v>0</v>
      </c>
      <c r="GO572">
        <v>0</v>
      </c>
      <c r="GP572">
        <v>2</v>
      </c>
      <c r="GQ572" t="s">
        <v>473</v>
      </c>
      <c r="GR572">
        <v>3.12837</v>
      </c>
      <c r="GS572">
        <v>2.71788</v>
      </c>
      <c r="GT572">
        <v>0.178684</v>
      </c>
      <c r="GU572">
        <v>0.183339</v>
      </c>
      <c r="GV572">
        <v>0.118969</v>
      </c>
      <c r="GW572">
        <v>0.101893</v>
      </c>
      <c r="GX572">
        <v>29820.2</v>
      </c>
      <c r="GY572">
        <v>31431.3</v>
      </c>
      <c r="GZ572">
        <v>32961</v>
      </c>
      <c r="HA572">
        <v>34961.9</v>
      </c>
      <c r="HB572">
        <v>41368.4</v>
      </c>
      <c r="HC572">
        <v>45245.6</v>
      </c>
      <c r="HD572">
        <v>51709.1</v>
      </c>
      <c r="HE572">
        <v>56029.6</v>
      </c>
      <c r="HF572">
        <v>1.73283</v>
      </c>
      <c r="HG572">
        <v>1.59392</v>
      </c>
      <c r="HH572">
        <v>-0.0574067</v>
      </c>
      <c r="HI572">
        <v>0</v>
      </c>
      <c r="HJ572">
        <v>42.8806</v>
      </c>
      <c r="HK572">
        <v>999.9</v>
      </c>
      <c r="HL572">
        <v>55.439</v>
      </c>
      <c r="HM572">
        <v>29.96</v>
      </c>
      <c r="HN572">
        <v>26.1017</v>
      </c>
      <c r="HO572">
        <v>60.4852</v>
      </c>
      <c r="HP572">
        <v>42.3758</v>
      </c>
      <c r="HQ572">
        <v>1</v>
      </c>
      <c r="HR572">
        <v>1.80815</v>
      </c>
      <c r="HS572">
        <v>7.57141</v>
      </c>
      <c r="HT572">
        <v>19.979</v>
      </c>
      <c r="HU572">
        <v>5.19063</v>
      </c>
      <c r="HV572">
        <v>12.0159</v>
      </c>
      <c r="HW572">
        <v>4.9708</v>
      </c>
      <c r="HX572">
        <v>3.295</v>
      </c>
      <c r="HY572">
        <v>9999</v>
      </c>
      <c r="HZ572">
        <v>9999</v>
      </c>
      <c r="IA572">
        <v>999.9</v>
      </c>
      <c r="IB572">
        <v>9999</v>
      </c>
      <c r="IC572">
        <v>1.86324</v>
      </c>
      <c r="ID572">
        <v>1.86808</v>
      </c>
      <c r="IE572">
        <v>1.86784</v>
      </c>
      <c r="IF572">
        <v>1.86905</v>
      </c>
      <c r="IG572">
        <v>1.86982</v>
      </c>
      <c r="IH572">
        <v>1.86586</v>
      </c>
      <c r="II572">
        <v>1.86693</v>
      </c>
      <c r="IJ572">
        <v>1.86842</v>
      </c>
      <c r="IK572">
        <v>5</v>
      </c>
      <c r="IL572">
        <v>0</v>
      </c>
      <c r="IM572">
        <v>0</v>
      </c>
      <c r="IN572">
        <v>0</v>
      </c>
      <c r="IO572" t="s">
        <v>441</v>
      </c>
      <c r="IP572" t="s">
        <v>442</v>
      </c>
      <c r="IQ572" t="s">
        <v>443</v>
      </c>
      <c r="IR572" t="s">
        <v>443</v>
      </c>
      <c r="IS572" t="s">
        <v>443</v>
      </c>
      <c r="IT572" t="s">
        <v>443</v>
      </c>
      <c r="IU572">
        <v>0</v>
      </c>
      <c r="IV572">
        <v>100</v>
      </c>
      <c r="IW572">
        <v>100</v>
      </c>
      <c r="IX572">
        <v>1.09</v>
      </c>
      <c r="IY572">
        <v>0.3152</v>
      </c>
      <c r="IZ572">
        <v>1.09748391826392</v>
      </c>
      <c r="JA572">
        <v>0</v>
      </c>
      <c r="JB572">
        <v>0</v>
      </c>
      <c r="JC572">
        <v>0</v>
      </c>
      <c r="JD572">
        <v>0.315191680746845</v>
      </c>
      <c r="JE572">
        <v>0</v>
      </c>
      <c r="JF572">
        <v>0</v>
      </c>
      <c r="JG572">
        <v>0</v>
      </c>
      <c r="JH572">
        <v>5</v>
      </c>
      <c r="JI572">
        <v>2273</v>
      </c>
      <c r="JJ572">
        <v>0</v>
      </c>
      <c r="JK572">
        <v>25</v>
      </c>
      <c r="JL572">
        <v>29356936.2</v>
      </c>
      <c r="JM572">
        <v>29356936.2</v>
      </c>
      <c r="JN572">
        <v>2.46094</v>
      </c>
      <c r="JO572">
        <v>2.61475</v>
      </c>
      <c r="JP572">
        <v>1.54785</v>
      </c>
      <c r="JQ572">
        <v>2.31567</v>
      </c>
      <c r="JR572">
        <v>1.64673</v>
      </c>
      <c r="JS572">
        <v>2.27295</v>
      </c>
      <c r="JT572">
        <v>33.8509</v>
      </c>
      <c r="JU572">
        <v>24.1313</v>
      </c>
      <c r="JV572">
        <v>18</v>
      </c>
      <c r="JW572">
        <v>491.106</v>
      </c>
      <c r="JX572">
        <v>392.931</v>
      </c>
      <c r="JY572">
        <v>33.8945</v>
      </c>
      <c r="JZ572">
        <v>47.5793</v>
      </c>
      <c r="KA572">
        <v>30.0018</v>
      </c>
      <c r="KB572">
        <v>46.8038</v>
      </c>
      <c r="KC572">
        <v>46.6519</v>
      </c>
      <c r="KD572">
        <v>49.4143</v>
      </c>
      <c r="KE572">
        <v>0</v>
      </c>
      <c r="KF572">
        <v>100</v>
      </c>
      <c r="KG572">
        <v>33.9486</v>
      </c>
      <c r="KH572">
        <v>1271.43</v>
      </c>
      <c r="KI572">
        <v>34.6858</v>
      </c>
      <c r="KJ572">
        <v>93.7902</v>
      </c>
      <c r="KK572">
        <v>90.685</v>
      </c>
    </row>
    <row r="573" spans="1:297">
      <c r="A573">
        <v>557</v>
      </c>
      <c r="B573">
        <v>1761416177.1</v>
      </c>
      <c r="C573">
        <v>7996.09999990463</v>
      </c>
      <c r="D573" t="s">
        <v>1561</v>
      </c>
      <c r="E573" t="s">
        <v>1562</v>
      </c>
      <c r="F573">
        <v>5</v>
      </c>
      <c r="G573" t="s">
        <v>1410</v>
      </c>
      <c r="H573" t="s">
        <v>436</v>
      </c>
      <c r="I573">
        <v>1761416168.94615</v>
      </c>
      <c r="J573">
        <f>(K573)/1000</f>
        <v>0</v>
      </c>
      <c r="K573">
        <f>IF(DP573, AN573, AH573)</f>
        <v>0</v>
      </c>
      <c r="L573">
        <f>IF(DP573, AI573, AG573)</f>
        <v>0</v>
      </c>
      <c r="M573">
        <f>DR573 - IF(AU573&gt;1, L573*DL573*100.0/(AW573), 0)</f>
        <v>0</v>
      </c>
      <c r="N573">
        <f>((T573-J573/2)*M573-L573)/(T573+J573/2)</f>
        <v>0</v>
      </c>
      <c r="O573">
        <f>N573*(DY573+DZ573)/1000.0</f>
        <v>0</v>
      </c>
      <c r="P573">
        <f>(DR573 - IF(AU573&gt;1, L573*DL573*100.0/(AW573), 0))*(DY573+DZ573)/1000.0</f>
        <v>0</v>
      </c>
      <c r="Q573">
        <f>2.0/((1/S573-1/R573)+SIGN(S573)*SQRT((1/S573-1/R573)*(1/S573-1/R573) + 4*DM573/((DM573+1)*(DM573+1))*(2*1/S573*1/R573-1/R573*1/R573)))</f>
        <v>0</v>
      </c>
      <c r="R573">
        <f>IF(LEFT(DN573,1)&lt;&gt;"0",IF(LEFT(DN573,1)="1",3.0,DO573),$D$5+$E$5*(EF573*DY573/($K$5*1000))+$F$5*(EF573*DY573/($K$5*1000))*MAX(MIN(DL573,$J$5),$I$5)*MAX(MIN(DL573,$J$5),$I$5)+$G$5*MAX(MIN(DL573,$J$5),$I$5)*(EF573*DY573/($K$5*1000))+$H$5*(EF573*DY573/($K$5*1000))*(EF573*DY573/($K$5*1000)))</f>
        <v>0</v>
      </c>
      <c r="S573">
        <f>J573*(1000-(1000*0.61365*exp(17.502*W573/(240.97+W573))/(DY573+DZ573)+DT573)/2)/(1000*0.61365*exp(17.502*W573/(240.97+W573))/(DY573+DZ573)-DT573)</f>
        <v>0</v>
      </c>
      <c r="T573">
        <f>1/((DM573+1)/(Q573/1.6)+1/(R573/1.37)) + DM573/((DM573+1)/(Q573/1.6) + DM573/(R573/1.37))</f>
        <v>0</v>
      </c>
      <c r="U573">
        <f>(DH573*DK573)</f>
        <v>0</v>
      </c>
      <c r="V573">
        <f>(EA573+(U573+2*0.95*5.67E-8*(((EA573+$B$7)+273)^4-(EA573+273)^4)-44100*J573)/(1.84*29.3*R573+8*0.95*5.67E-8*(EA573+273)^3))</f>
        <v>0</v>
      </c>
      <c r="W573">
        <f>($C$7*EB573+$D$7*EC573+$E$7*V573)</f>
        <v>0</v>
      </c>
      <c r="X573">
        <f>0.61365*exp(17.502*W573/(240.97+W573))</f>
        <v>0</v>
      </c>
      <c r="Y573">
        <f>(Z573/AA573*100)</f>
        <v>0</v>
      </c>
      <c r="Z573">
        <f>DT573*(DY573+DZ573)/1000</f>
        <v>0</v>
      </c>
      <c r="AA573">
        <f>0.61365*exp(17.502*EA573/(240.97+EA573))</f>
        <v>0</v>
      </c>
      <c r="AB573">
        <f>(X573-DT573*(DY573+DZ573)/1000)</f>
        <v>0</v>
      </c>
      <c r="AC573">
        <f>(-J573*44100)</f>
        <v>0</v>
      </c>
      <c r="AD573">
        <f>2*29.3*R573*0.92*(EA573-W573)</f>
        <v>0</v>
      </c>
      <c r="AE573">
        <f>2*0.95*5.67E-8*(((EA573+$B$7)+273)^4-(W573+273)^4)</f>
        <v>0</v>
      </c>
      <c r="AF573">
        <f>U573+AE573+AC573+AD573</f>
        <v>0</v>
      </c>
      <c r="AG573">
        <f>DX573*AU573*(DS573-DR573*(1000-AU573*DU573)/(1000-AU573*DT573))/(100*DL573)</f>
        <v>0</v>
      </c>
      <c r="AH573">
        <f>1000*DX573*AU573*(DT573-DU573)/(100*DL573*(1000-AU573*DT573))</f>
        <v>0</v>
      </c>
      <c r="AI573">
        <f>(AJ573 - AK573 - DY573*1E3/(8.314*(EA573+273.15)) * AM573/DX573 * AL573) * DX573/(100*DL573) * (1000 - DU573)/1000</f>
        <v>0</v>
      </c>
      <c r="AJ573">
        <v>1287.66783573477</v>
      </c>
      <c r="AK573">
        <v>1252.42775757576</v>
      </c>
      <c r="AL573">
        <v>3.21373181769011</v>
      </c>
      <c r="AM573">
        <v>65.0585855689231</v>
      </c>
      <c r="AN573">
        <f>(AP573 - AO573 + DY573*1E3/(8.314*(EA573+273.15)) * AR573/DX573 * AQ573) * DX573/(100*DL573) * 1000/(1000 - AP573)</f>
        <v>0</v>
      </c>
      <c r="AO573">
        <v>24.912175069023</v>
      </c>
      <c r="AP573">
        <v>31.0834678787879</v>
      </c>
      <c r="AQ573">
        <v>-0.00558785998102603</v>
      </c>
      <c r="AR573">
        <v>110.688087326867</v>
      </c>
      <c r="AS573">
        <v>3</v>
      </c>
      <c r="AT573">
        <v>1</v>
      </c>
      <c r="AU573">
        <f>IF(AS573*$H$13&gt;=AW573,1.0,(AW573/(AW573-AS573*$H$13)))</f>
        <v>0</v>
      </c>
      <c r="AV573">
        <f>(AU573-1)*100</f>
        <v>0</v>
      </c>
      <c r="AW573">
        <f>MAX(0,($B$13+$C$13*EF573)/(1+$D$13*EF573)*DY573/(EA573+273)*$E$13)</f>
        <v>0</v>
      </c>
      <c r="AX573" t="s">
        <v>437</v>
      </c>
      <c r="AY573" t="s">
        <v>437</v>
      </c>
      <c r="AZ573">
        <v>0</v>
      </c>
      <c r="BA573">
        <v>0</v>
      </c>
      <c r="BB573">
        <f>1-AZ573/BA573</f>
        <v>0</v>
      </c>
      <c r="BC573">
        <v>0</v>
      </c>
      <c r="BD573" t="s">
        <v>437</v>
      </c>
      <c r="BE573" t="s">
        <v>437</v>
      </c>
      <c r="BF573">
        <v>0</v>
      </c>
      <c r="BG573">
        <v>0</v>
      </c>
      <c r="BH573">
        <f>1-BF573/BG573</f>
        <v>0</v>
      </c>
      <c r="BI573">
        <v>0.5</v>
      </c>
      <c r="BJ573">
        <f>DI573</f>
        <v>0</v>
      </c>
      <c r="BK573">
        <f>L573</f>
        <v>0</v>
      </c>
      <c r="BL573">
        <f>BH573*BI573*BJ573</f>
        <v>0</v>
      </c>
      <c r="BM573">
        <f>(BK573-BC573)/BJ573</f>
        <v>0</v>
      </c>
      <c r="BN573">
        <f>(BA573-BG573)/BG573</f>
        <v>0</v>
      </c>
      <c r="BO573">
        <f>AZ573/(BB573+AZ573/BG573)</f>
        <v>0</v>
      </c>
      <c r="BP573" t="s">
        <v>437</v>
      </c>
      <c r="BQ573">
        <v>0</v>
      </c>
      <c r="BR573">
        <f>IF(BQ573&lt;&gt;0, BQ573, BO573)</f>
        <v>0</v>
      </c>
      <c r="BS573">
        <f>1-BR573/BG573</f>
        <v>0</v>
      </c>
      <c r="BT573">
        <f>(BG573-BF573)/(BG573-BR573)</f>
        <v>0</v>
      </c>
      <c r="BU573">
        <f>(BA573-BG573)/(BA573-BR573)</f>
        <v>0</v>
      </c>
      <c r="BV573">
        <f>(BG573-BF573)/(BG573-AZ573)</f>
        <v>0</v>
      </c>
      <c r="BW573">
        <f>(BA573-BG573)/(BA573-AZ573)</f>
        <v>0</v>
      </c>
      <c r="BX573">
        <f>(BT573*BR573/BF573)</f>
        <v>0</v>
      </c>
      <c r="BY573">
        <f>(1-BX573)</f>
        <v>0</v>
      </c>
      <c r="DH573">
        <f>$B$11*EG573+$C$11*EH573+$F$11*ES573*(1-EV573)</f>
        <v>0</v>
      </c>
      <c r="DI573">
        <f>DH573*DJ573</f>
        <v>0</v>
      </c>
      <c r="DJ573">
        <f>($B$11*$D$9+$C$11*$D$9+$F$11*((FF573+EX573)/MAX(FF573+EX573+FG573, 0.1)*$I$9+FG573/MAX(FF573+EX573+FG573, 0.1)*$J$9))/($B$11+$C$11+$F$11)</f>
        <v>0</v>
      </c>
      <c r="DK573">
        <f>($B$11*$K$9+$C$11*$K$9+$F$11*((FF573+EX573)/MAX(FF573+EX573+FG573, 0.1)*$P$9+FG573/MAX(FF573+EX573+FG573, 0.1)*$Q$9))/($B$11+$C$11+$F$11)</f>
        <v>0</v>
      </c>
      <c r="DL573">
        <v>6</v>
      </c>
      <c r="DM573">
        <v>0.5</v>
      </c>
      <c r="DN573" t="s">
        <v>438</v>
      </c>
      <c r="DO573">
        <v>2</v>
      </c>
      <c r="DP573" t="b">
        <v>1</v>
      </c>
      <c r="DQ573">
        <v>1761416168.94615</v>
      </c>
      <c r="DR573">
        <v>1190.06538461538</v>
      </c>
      <c r="DS573">
        <v>1240.14384615385</v>
      </c>
      <c r="DT573">
        <v>31.1331076923077</v>
      </c>
      <c r="DU573">
        <v>24.9146384615385</v>
      </c>
      <c r="DV573">
        <v>1188.96692307692</v>
      </c>
      <c r="DW573">
        <v>30.8179153846154</v>
      </c>
      <c r="DX573">
        <v>500.114769230769</v>
      </c>
      <c r="DY573">
        <v>90.2900538461538</v>
      </c>
      <c r="DZ573">
        <v>0.0396972</v>
      </c>
      <c r="EA573">
        <v>42.4088461538462</v>
      </c>
      <c r="EB573">
        <v>41.9788153846154</v>
      </c>
      <c r="EC573">
        <v>999.9</v>
      </c>
      <c r="ED573">
        <v>0</v>
      </c>
      <c r="EE573">
        <v>0</v>
      </c>
      <c r="EF573">
        <v>9991.81692307692</v>
      </c>
      <c r="EG573">
        <v>0</v>
      </c>
      <c r="EH573">
        <v>1195.26769230769</v>
      </c>
      <c r="EI573">
        <v>-50.0794230769231</v>
      </c>
      <c r="EJ573">
        <v>1228.30615384615</v>
      </c>
      <c r="EK573">
        <v>1271.83153846154</v>
      </c>
      <c r="EL573">
        <v>6.21844</v>
      </c>
      <c r="EM573">
        <v>1240.14384615385</v>
      </c>
      <c r="EN573">
        <v>24.9146384615385</v>
      </c>
      <c r="EO573">
        <v>2.81100923076923</v>
      </c>
      <c r="EP573">
        <v>2.24954384615385</v>
      </c>
      <c r="EQ573">
        <v>22.9488692307692</v>
      </c>
      <c r="ER573">
        <v>19.3195846153846</v>
      </c>
      <c r="ES573">
        <v>1199.95461538462</v>
      </c>
      <c r="ET573">
        <v>0.967003692307692</v>
      </c>
      <c r="EU573">
        <v>0.0329958384615385</v>
      </c>
      <c r="EV573">
        <v>0</v>
      </c>
      <c r="EW573">
        <v>1340.51</v>
      </c>
      <c r="EX573">
        <v>5.00059</v>
      </c>
      <c r="EY573">
        <v>16927.5538461538</v>
      </c>
      <c r="EZ573">
        <v>10358.3230769231</v>
      </c>
      <c r="FA573">
        <v>56.7977692307692</v>
      </c>
      <c r="FB573">
        <v>58.4949230769231</v>
      </c>
      <c r="FC573">
        <v>56.9372307692308</v>
      </c>
      <c r="FD573">
        <v>58.2064615384615</v>
      </c>
      <c r="FE573">
        <v>57.9083846153846</v>
      </c>
      <c r="FF573">
        <v>1155.52461538462</v>
      </c>
      <c r="FG573">
        <v>39.43</v>
      </c>
      <c r="FH573">
        <v>0</v>
      </c>
      <c r="FI573">
        <v>1761416137.3</v>
      </c>
      <c r="FJ573">
        <v>0</v>
      </c>
      <c r="FK573">
        <v>1340.59923076923</v>
      </c>
      <c r="FL573">
        <v>8.23111111554902</v>
      </c>
      <c r="FM573">
        <v>129.299145432758</v>
      </c>
      <c r="FN573">
        <v>16929.1692307692</v>
      </c>
      <c r="FO573">
        <v>15</v>
      </c>
      <c r="FP573">
        <v>0</v>
      </c>
      <c r="FQ573" t="s">
        <v>439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-50.3305333333333</v>
      </c>
      <c r="GD573">
        <v>2.01201818181821</v>
      </c>
      <c r="GE573">
        <v>1.10668423480031</v>
      </c>
      <c r="GF573">
        <v>0</v>
      </c>
      <c r="GG573">
        <v>1340.08941176471</v>
      </c>
      <c r="GH573">
        <v>8.25546218681258</v>
      </c>
      <c r="GI573">
        <v>0.828226102890171</v>
      </c>
      <c r="GJ573">
        <v>-1</v>
      </c>
      <c r="GK573">
        <v>6.23891523809524</v>
      </c>
      <c r="GL573">
        <v>-0.432339740259724</v>
      </c>
      <c r="GM573">
        <v>0.043671849887111</v>
      </c>
      <c r="GN573">
        <v>0</v>
      </c>
      <c r="GO573">
        <v>0</v>
      </c>
      <c r="GP573">
        <v>2</v>
      </c>
      <c r="GQ573" t="s">
        <v>473</v>
      </c>
      <c r="GR573">
        <v>3.12831</v>
      </c>
      <c r="GS573">
        <v>2.71739</v>
      </c>
      <c r="GT573">
        <v>0.180154</v>
      </c>
      <c r="GU573">
        <v>0.184754</v>
      </c>
      <c r="GV573">
        <v>0.11888</v>
      </c>
      <c r="GW573">
        <v>0.101872</v>
      </c>
      <c r="GX573">
        <v>29764.5</v>
      </c>
      <c r="GY573">
        <v>31373.4</v>
      </c>
      <c r="GZ573">
        <v>32958.9</v>
      </c>
      <c r="HA573">
        <v>34958.8</v>
      </c>
      <c r="HB573">
        <v>41370.8</v>
      </c>
      <c r="HC573">
        <v>45242.9</v>
      </c>
      <c r="HD573">
        <v>51706.6</v>
      </c>
      <c r="HE573">
        <v>56024.7</v>
      </c>
      <c r="HF573">
        <v>1.7332</v>
      </c>
      <c r="HG573">
        <v>1.5917</v>
      </c>
      <c r="HH573">
        <v>-0.0619367</v>
      </c>
      <c r="HI573">
        <v>0</v>
      </c>
      <c r="HJ573">
        <v>42.874</v>
      </c>
      <c r="HK573">
        <v>999.9</v>
      </c>
      <c r="HL573">
        <v>55.463</v>
      </c>
      <c r="HM573">
        <v>29.96</v>
      </c>
      <c r="HN573">
        <v>26.1122</v>
      </c>
      <c r="HO573">
        <v>60.7652</v>
      </c>
      <c r="HP573">
        <v>42.1474</v>
      </c>
      <c r="HQ573">
        <v>1</v>
      </c>
      <c r="HR573">
        <v>1.79674</v>
      </c>
      <c r="HS573">
        <v>0.143489</v>
      </c>
      <c r="HT573">
        <v>20.1077</v>
      </c>
      <c r="HU573">
        <v>5.18914</v>
      </c>
      <c r="HV573">
        <v>12.0114</v>
      </c>
      <c r="HW573">
        <v>4.97055</v>
      </c>
      <c r="HX573">
        <v>3.295</v>
      </c>
      <c r="HY573">
        <v>9999</v>
      </c>
      <c r="HZ573">
        <v>9999</v>
      </c>
      <c r="IA573">
        <v>999.9</v>
      </c>
      <c r="IB573">
        <v>9999</v>
      </c>
      <c r="IC573">
        <v>1.86325</v>
      </c>
      <c r="ID573">
        <v>1.86812</v>
      </c>
      <c r="IE573">
        <v>1.86783</v>
      </c>
      <c r="IF573">
        <v>1.86905</v>
      </c>
      <c r="IG573">
        <v>1.86983</v>
      </c>
      <c r="IH573">
        <v>1.86591</v>
      </c>
      <c r="II573">
        <v>1.86701</v>
      </c>
      <c r="IJ573">
        <v>1.86843</v>
      </c>
      <c r="IK573">
        <v>5</v>
      </c>
      <c r="IL573">
        <v>0</v>
      </c>
      <c r="IM573">
        <v>0</v>
      </c>
      <c r="IN573">
        <v>0</v>
      </c>
      <c r="IO573" t="s">
        <v>441</v>
      </c>
      <c r="IP573" t="s">
        <v>442</v>
      </c>
      <c r="IQ573" t="s">
        <v>443</v>
      </c>
      <c r="IR573" t="s">
        <v>443</v>
      </c>
      <c r="IS573" t="s">
        <v>443</v>
      </c>
      <c r="IT573" t="s">
        <v>443</v>
      </c>
      <c r="IU573">
        <v>0</v>
      </c>
      <c r="IV573">
        <v>100</v>
      </c>
      <c r="IW573">
        <v>100</v>
      </c>
      <c r="IX573">
        <v>1.09</v>
      </c>
      <c r="IY573">
        <v>0.3152</v>
      </c>
      <c r="IZ573">
        <v>1.09748391826392</v>
      </c>
      <c r="JA573">
        <v>0</v>
      </c>
      <c r="JB573">
        <v>0</v>
      </c>
      <c r="JC573">
        <v>0</v>
      </c>
      <c r="JD573">
        <v>0.315191680746845</v>
      </c>
      <c r="JE573">
        <v>0</v>
      </c>
      <c r="JF573">
        <v>0</v>
      </c>
      <c r="JG573">
        <v>0</v>
      </c>
      <c r="JH573">
        <v>5</v>
      </c>
      <c r="JI573">
        <v>2273</v>
      </c>
      <c r="JJ573">
        <v>0</v>
      </c>
      <c r="JK573">
        <v>25</v>
      </c>
      <c r="JL573">
        <v>29356936.3</v>
      </c>
      <c r="JM573">
        <v>29356936.3</v>
      </c>
      <c r="JN573">
        <v>2.49512</v>
      </c>
      <c r="JO573">
        <v>2.6001</v>
      </c>
      <c r="JP573">
        <v>1.54785</v>
      </c>
      <c r="JQ573">
        <v>2.31689</v>
      </c>
      <c r="JR573">
        <v>1.64673</v>
      </c>
      <c r="JS573">
        <v>2.37549</v>
      </c>
      <c r="JT573">
        <v>33.8509</v>
      </c>
      <c r="JU573">
        <v>24.1926</v>
      </c>
      <c r="JV573">
        <v>18</v>
      </c>
      <c r="JW573">
        <v>491.61</v>
      </c>
      <c r="JX573">
        <v>391.792</v>
      </c>
      <c r="JY573">
        <v>34.3726</v>
      </c>
      <c r="JZ573">
        <v>47.619</v>
      </c>
      <c r="KA573">
        <v>29.9916</v>
      </c>
      <c r="KB573">
        <v>46.8407</v>
      </c>
      <c r="KC573">
        <v>46.6871</v>
      </c>
      <c r="KD573">
        <v>49.9419</v>
      </c>
      <c r="KE573">
        <v>0</v>
      </c>
      <c r="KF573">
        <v>100</v>
      </c>
      <c r="KG573">
        <v>35.6743</v>
      </c>
      <c r="KH573">
        <v>1292.06</v>
      </c>
      <c r="KI573">
        <v>34.6858</v>
      </c>
      <c r="KJ573">
        <v>93.7852</v>
      </c>
      <c r="KK573">
        <v>90.677</v>
      </c>
    </row>
    <row r="574" spans="1:297">
      <c r="A574">
        <v>558</v>
      </c>
      <c r="B574">
        <v>1761416182.1</v>
      </c>
      <c r="C574">
        <v>8001.09999990463</v>
      </c>
      <c r="D574" t="s">
        <v>1563</v>
      </c>
      <c r="E574" t="s">
        <v>1564</v>
      </c>
      <c r="F574">
        <v>5</v>
      </c>
      <c r="G574" t="s">
        <v>1410</v>
      </c>
      <c r="H574" t="s">
        <v>436</v>
      </c>
      <c r="I574">
        <v>1761416173.94615</v>
      </c>
      <c r="J574">
        <f>(K574)/1000</f>
        <v>0</v>
      </c>
      <c r="K574">
        <f>IF(DP574, AN574, AH574)</f>
        <v>0</v>
      </c>
      <c r="L574">
        <f>IF(DP574, AI574, AG574)</f>
        <v>0</v>
      </c>
      <c r="M574">
        <f>DR574 - IF(AU574&gt;1, L574*DL574*100.0/(AW574), 0)</f>
        <v>0</v>
      </c>
      <c r="N574">
        <f>((T574-J574/2)*M574-L574)/(T574+J574/2)</f>
        <v>0</v>
      </c>
      <c r="O574">
        <f>N574*(DY574+DZ574)/1000.0</f>
        <v>0</v>
      </c>
      <c r="P574">
        <f>(DR574 - IF(AU574&gt;1, L574*DL574*100.0/(AW574), 0))*(DY574+DZ574)/1000.0</f>
        <v>0</v>
      </c>
      <c r="Q574">
        <f>2.0/((1/S574-1/R574)+SIGN(S574)*SQRT((1/S574-1/R574)*(1/S574-1/R574) + 4*DM574/((DM574+1)*(DM574+1))*(2*1/S574*1/R574-1/R574*1/R574)))</f>
        <v>0</v>
      </c>
      <c r="R574">
        <f>IF(LEFT(DN574,1)&lt;&gt;"0",IF(LEFT(DN574,1)="1",3.0,DO574),$D$5+$E$5*(EF574*DY574/($K$5*1000))+$F$5*(EF574*DY574/($K$5*1000))*MAX(MIN(DL574,$J$5),$I$5)*MAX(MIN(DL574,$J$5),$I$5)+$G$5*MAX(MIN(DL574,$J$5),$I$5)*(EF574*DY574/($K$5*1000))+$H$5*(EF574*DY574/($K$5*1000))*(EF574*DY574/($K$5*1000)))</f>
        <v>0</v>
      </c>
      <c r="S574">
        <f>J574*(1000-(1000*0.61365*exp(17.502*W574/(240.97+W574))/(DY574+DZ574)+DT574)/2)/(1000*0.61365*exp(17.502*W574/(240.97+W574))/(DY574+DZ574)-DT574)</f>
        <v>0</v>
      </c>
      <c r="T574">
        <f>1/((DM574+1)/(Q574/1.6)+1/(R574/1.37)) + DM574/((DM574+1)/(Q574/1.6) + DM574/(R574/1.37))</f>
        <v>0</v>
      </c>
      <c r="U574">
        <f>(DH574*DK574)</f>
        <v>0</v>
      </c>
      <c r="V574">
        <f>(EA574+(U574+2*0.95*5.67E-8*(((EA574+$B$7)+273)^4-(EA574+273)^4)-44100*J574)/(1.84*29.3*R574+8*0.95*5.67E-8*(EA574+273)^3))</f>
        <v>0</v>
      </c>
      <c r="W574">
        <f>($C$7*EB574+$D$7*EC574+$E$7*V574)</f>
        <v>0</v>
      </c>
      <c r="X574">
        <f>0.61365*exp(17.502*W574/(240.97+W574))</f>
        <v>0</v>
      </c>
      <c r="Y574">
        <f>(Z574/AA574*100)</f>
        <v>0</v>
      </c>
      <c r="Z574">
        <f>DT574*(DY574+DZ574)/1000</f>
        <v>0</v>
      </c>
      <c r="AA574">
        <f>0.61365*exp(17.502*EA574/(240.97+EA574))</f>
        <v>0</v>
      </c>
      <c r="AB574">
        <f>(X574-DT574*(DY574+DZ574)/1000)</f>
        <v>0</v>
      </c>
      <c r="AC574">
        <f>(-J574*44100)</f>
        <v>0</v>
      </c>
      <c r="AD574">
        <f>2*29.3*R574*0.92*(EA574-W574)</f>
        <v>0</v>
      </c>
      <c r="AE574">
        <f>2*0.95*5.67E-8*(((EA574+$B$7)+273)^4-(W574+273)^4)</f>
        <v>0</v>
      </c>
      <c r="AF574">
        <f>U574+AE574+AC574+AD574</f>
        <v>0</v>
      </c>
      <c r="AG574">
        <f>DX574*AU574*(DS574-DR574*(1000-AU574*DU574)/(1000-AU574*DT574))/(100*DL574)</f>
        <v>0</v>
      </c>
      <c r="AH574">
        <f>1000*DX574*AU574*(DT574-DU574)/(100*DL574*(1000-AU574*DT574))</f>
        <v>0</v>
      </c>
      <c r="AI574">
        <f>(AJ574 - AK574 - DY574*1E3/(8.314*(EA574+273.15)) * AM574/DX574 * AL574) * DX574/(100*DL574) * (1000 - DU574)/1000</f>
        <v>0</v>
      </c>
      <c r="AJ574">
        <v>1304.65231615702</v>
      </c>
      <c r="AK574">
        <v>1268.96890909091</v>
      </c>
      <c r="AL574">
        <v>3.31216227323232</v>
      </c>
      <c r="AM574">
        <v>65.0585855689231</v>
      </c>
      <c r="AN574">
        <f>(AP574 - AO574 + DY574*1E3/(8.314*(EA574+273.15)) * AR574/DX574 * AQ574) * DX574/(100*DL574) * 1000/(1000 - AP574)</f>
        <v>0</v>
      </c>
      <c r="AO574">
        <v>24.9114131549074</v>
      </c>
      <c r="AP574">
        <v>31.1024787878788</v>
      </c>
      <c r="AQ574">
        <v>0.00846015018622564</v>
      </c>
      <c r="AR574">
        <v>110.688087326867</v>
      </c>
      <c r="AS574">
        <v>3</v>
      </c>
      <c r="AT574">
        <v>1</v>
      </c>
      <c r="AU574">
        <f>IF(AS574*$H$13&gt;=AW574,1.0,(AW574/(AW574-AS574*$H$13)))</f>
        <v>0</v>
      </c>
      <c r="AV574">
        <f>(AU574-1)*100</f>
        <v>0</v>
      </c>
      <c r="AW574">
        <f>MAX(0,($B$13+$C$13*EF574)/(1+$D$13*EF574)*DY574/(EA574+273)*$E$13)</f>
        <v>0</v>
      </c>
      <c r="AX574" t="s">
        <v>437</v>
      </c>
      <c r="AY574" t="s">
        <v>437</v>
      </c>
      <c r="AZ574">
        <v>0</v>
      </c>
      <c r="BA574">
        <v>0</v>
      </c>
      <c r="BB574">
        <f>1-AZ574/BA574</f>
        <v>0</v>
      </c>
      <c r="BC574">
        <v>0</v>
      </c>
      <c r="BD574" t="s">
        <v>437</v>
      </c>
      <c r="BE574" t="s">
        <v>437</v>
      </c>
      <c r="BF574">
        <v>0</v>
      </c>
      <c r="BG574">
        <v>0</v>
      </c>
      <c r="BH574">
        <f>1-BF574/BG574</f>
        <v>0</v>
      </c>
      <c r="BI574">
        <v>0.5</v>
      </c>
      <c r="BJ574">
        <f>DI574</f>
        <v>0</v>
      </c>
      <c r="BK574">
        <f>L574</f>
        <v>0</v>
      </c>
      <c r="BL574">
        <f>BH574*BI574*BJ574</f>
        <v>0</v>
      </c>
      <c r="BM574">
        <f>(BK574-BC574)/BJ574</f>
        <v>0</v>
      </c>
      <c r="BN574">
        <f>(BA574-BG574)/BG574</f>
        <v>0</v>
      </c>
      <c r="BO574">
        <f>AZ574/(BB574+AZ574/BG574)</f>
        <v>0</v>
      </c>
      <c r="BP574" t="s">
        <v>437</v>
      </c>
      <c r="BQ574">
        <v>0</v>
      </c>
      <c r="BR574">
        <f>IF(BQ574&lt;&gt;0, BQ574, BO574)</f>
        <v>0</v>
      </c>
      <c r="BS574">
        <f>1-BR574/BG574</f>
        <v>0</v>
      </c>
      <c r="BT574">
        <f>(BG574-BF574)/(BG574-BR574)</f>
        <v>0</v>
      </c>
      <c r="BU574">
        <f>(BA574-BG574)/(BA574-BR574)</f>
        <v>0</v>
      </c>
      <c r="BV574">
        <f>(BG574-BF574)/(BG574-AZ574)</f>
        <v>0</v>
      </c>
      <c r="BW574">
        <f>(BA574-BG574)/(BA574-AZ574)</f>
        <v>0</v>
      </c>
      <c r="BX574">
        <f>(BT574*BR574/BF574)</f>
        <v>0</v>
      </c>
      <c r="BY574">
        <f>(1-BX574)</f>
        <v>0</v>
      </c>
      <c r="DH574">
        <f>$B$11*EG574+$C$11*EH574+$F$11*ES574*(1-EV574)</f>
        <v>0</v>
      </c>
      <c r="DI574">
        <f>DH574*DJ574</f>
        <v>0</v>
      </c>
      <c r="DJ574">
        <f>($B$11*$D$9+$C$11*$D$9+$F$11*((FF574+EX574)/MAX(FF574+EX574+FG574, 0.1)*$I$9+FG574/MAX(FF574+EX574+FG574, 0.1)*$J$9))/($B$11+$C$11+$F$11)</f>
        <v>0</v>
      </c>
      <c r="DK574">
        <f>($B$11*$K$9+$C$11*$K$9+$F$11*((FF574+EX574)/MAX(FF574+EX574+FG574, 0.1)*$P$9+FG574/MAX(FF574+EX574+FG574, 0.1)*$Q$9))/($B$11+$C$11+$F$11)</f>
        <v>0</v>
      </c>
      <c r="DL574">
        <v>6</v>
      </c>
      <c r="DM574">
        <v>0.5</v>
      </c>
      <c r="DN574" t="s">
        <v>438</v>
      </c>
      <c r="DO574">
        <v>2</v>
      </c>
      <c r="DP574" t="b">
        <v>1</v>
      </c>
      <c r="DQ574">
        <v>1761416173.94615</v>
      </c>
      <c r="DR574">
        <v>1206.45230769231</v>
      </c>
      <c r="DS574">
        <v>1257.05692307692</v>
      </c>
      <c r="DT574">
        <v>31.1072692307692</v>
      </c>
      <c r="DU574">
        <v>24.9132230769231</v>
      </c>
      <c r="DV574">
        <v>1205.35307692308</v>
      </c>
      <c r="DW574">
        <v>30.7920769230769</v>
      </c>
      <c r="DX574">
        <v>500.016</v>
      </c>
      <c r="DY574">
        <v>90.2882076923077</v>
      </c>
      <c r="DZ574">
        <v>0.0397024692307692</v>
      </c>
      <c r="EA574">
        <v>42.3864692307692</v>
      </c>
      <c r="EB574">
        <v>41.9319538461538</v>
      </c>
      <c r="EC574">
        <v>999.9</v>
      </c>
      <c r="ED574">
        <v>0</v>
      </c>
      <c r="EE574">
        <v>0</v>
      </c>
      <c r="EF574">
        <v>9993.79384615385</v>
      </c>
      <c r="EG574">
        <v>0</v>
      </c>
      <c r="EH574">
        <v>1195.09</v>
      </c>
      <c r="EI574">
        <v>-50.6051461538461</v>
      </c>
      <c r="EJ574">
        <v>1245.18615384615</v>
      </c>
      <c r="EK574">
        <v>1289.17384615385</v>
      </c>
      <c r="EL574">
        <v>6.19401461538462</v>
      </c>
      <c r="EM574">
        <v>1257.05692307692</v>
      </c>
      <c r="EN574">
        <v>24.9132230769231</v>
      </c>
      <c r="EO574">
        <v>2.80861769230769</v>
      </c>
      <c r="EP574">
        <v>2.24937076923077</v>
      </c>
      <c r="EQ574">
        <v>22.9348230769231</v>
      </c>
      <c r="ER574">
        <v>19.3183384615385</v>
      </c>
      <c r="ES574">
        <v>1199.96</v>
      </c>
      <c r="ET574">
        <v>0.967004461538461</v>
      </c>
      <c r="EU574">
        <v>0.0329951615384615</v>
      </c>
      <c r="EV574">
        <v>0</v>
      </c>
      <c r="EW574">
        <v>1341.10846153846</v>
      </c>
      <c r="EX574">
        <v>5.00059</v>
      </c>
      <c r="EY574">
        <v>16937.8692307692</v>
      </c>
      <c r="EZ574">
        <v>10358.3692307692</v>
      </c>
      <c r="FA574">
        <v>56.8362307692308</v>
      </c>
      <c r="FB574">
        <v>58.5382307692308</v>
      </c>
      <c r="FC574">
        <v>56.9709230769231</v>
      </c>
      <c r="FD574">
        <v>58.2449230769231</v>
      </c>
      <c r="FE574">
        <v>57.9468461538462</v>
      </c>
      <c r="FF574">
        <v>1155.53</v>
      </c>
      <c r="FG574">
        <v>39.43</v>
      </c>
      <c r="FH574">
        <v>0</v>
      </c>
      <c r="FI574">
        <v>1761416142.1</v>
      </c>
      <c r="FJ574">
        <v>0</v>
      </c>
      <c r="FK574">
        <v>1341.19769230769</v>
      </c>
      <c r="FL574">
        <v>6.83076923139127</v>
      </c>
      <c r="FM574">
        <v>116.776068417575</v>
      </c>
      <c r="FN574">
        <v>16939.0730769231</v>
      </c>
      <c r="FO574">
        <v>15</v>
      </c>
      <c r="FP574">
        <v>0</v>
      </c>
      <c r="FQ574" t="s">
        <v>439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-50.31987</v>
      </c>
      <c r="GD574">
        <v>-1.89747067669171</v>
      </c>
      <c r="GE574">
        <v>1.13741823007195</v>
      </c>
      <c r="GF574">
        <v>0</v>
      </c>
      <c r="GG574">
        <v>1340.81264705882</v>
      </c>
      <c r="GH574">
        <v>7.68907562834927</v>
      </c>
      <c r="GI574">
        <v>0.780291456947645</v>
      </c>
      <c r="GJ574">
        <v>-1</v>
      </c>
      <c r="GK574">
        <v>6.2071235</v>
      </c>
      <c r="GL574">
        <v>-0.309116842105265</v>
      </c>
      <c r="GM574">
        <v>0.0320265487174311</v>
      </c>
      <c r="GN574">
        <v>0</v>
      </c>
      <c r="GO574">
        <v>0</v>
      </c>
      <c r="GP574">
        <v>2</v>
      </c>
      <c r="GQ574" t="s">
        <v>473</v>
      </c>
      <c r="GR574">
        <v>3.12831</v>
      </c>
      <c r="GS574">
        <v>2.7175</v>
      </c>
      <c r="GT574">
        <v>0.181661</v>
      </c>
      <c r="GU574">
        <v>0.186416</v>
      </c>
      <c r="GV574">
        <v>0.118949</v>
      </c>
      <c r="GW574">
        <v>0.101864</v>
      </c>
      <c r="GX574">
        <v>29709.5</v>
      </c>
      <c r="GY574">
        <v>31308.1</v>
      </c>
      <c r="GZ574">
        <v>32959.2</v>
      </c>
      <c r="HA574">
        <v>34958</v>
      </c>
      <c r="HB574">
        <v>41369</v>
      </c>
      <c r="HC574">
        <v>45243.2</v>
      </c>
      <c r="HD574">
        <v>51707.7</v>
      </c>
      <c r="HE574">
        <v>56024.2</v>
      </c>
      <c r="HF574">
        <v>1.73258</v>
      </c>
      <c r="HG574">
        <v>1.59375</v>
      </c>
      <c r="HH574">
        <v>-0.062082</v>
      </c>
      <c r="HI574">
        <v>0</v>
      </c>
      <c r="HJ574">
        <v>42.8672</v>
      </c>
      <c r="HK574">
        <v>999.9</v>
      </c>
      <c r="HL574">
        <v>55.463</v>
      </c>
      <c r="HM574">
        <v>29.96</v>
      </c>
      <c r="HN574">
        <v>26.1124</v>
      </c>
      <c r="HO574">
        <v>60.5052</v>
      </c>
      <c r="HP574">
        <v>42.2636</v>
      </c>
      <c r="HQ574">
        <v>1</v>
      </c>
      <c r="HR574">
        <v>1.77411</v>
      </c>
      <c r="HS574">
        <v>2.55064</v>
      </c>
      <c r="HT574">
        <v>20.1119</v>
      </c>
      <c r="HU574">
        <v>5.18824</v>
      </c>
      <c r="HV574">
        <v>12.0119</v>
      </c>
      <c r="HW574">
        <v>4.9703</v>
      </c>
      <c r="HX574">
        <v>3.29497</v>
      </c>
      <c r="HY574">
        <v>9999</v>
      </c>
      <c r="HZ574">
        <v>9999</v>
      </c>
      <c r="IA574">
        <v>999.9</v>
      </c>
      <c r="IB574">
        <v>9999</v>
      </c>
      <c r="IC574">
        <v>1.86325</v>
      </c>
      <c r="ID574">
        <v>1.86811</v>
      </c>
      <c r="IE574">
        <v>1.86784</v>
      </c>
      <c r="IF574">
        <v>1.86905</v>
      </c>
      <c r="IG574">
        <v>1.86981</v>
      </c>
      <c r="IH574">
        <v>1.86593</v>
      </c>
      <c r="II574">
        <v>1.86699</v>
      </c>
      <c r="IJ574">
        <v>1.86844</v>
      </c>
      <c r="IK574">
        <v>5</v>
      </c>
      <c r="IL574">
        <v>0</v>
      </c>
      <c r="IM574">
        <v>0</v>
      </c>
      <c r="IN574">
        <v>0</v>
      </c>
      <c r="IO574" t="s">
        <v>441</v>
      </c>
      <c r="IP574" t="s">
        <v>442</v>
      </c>
      <c r="IQ574" t="s">
        <v>443</v>
      </c>
      <c r="IR574" t="s">
        <v>443</v>
      </c>
      <c r="IS574" t="s">
        <v>443</v>
      </c>
      <c r="IT574" t="s">
        <v>443</v>
      </c>
      <c r="IU574">
        <v>0</v>
      </c>
      <c r="IV574">
        <v>100</v>
      </c>
      <c r="IW574">
        <v>100</v>
      </c>
      <c r="IX574">
        <v>1.1</v>
      </c>
      <c r="IY574">
        <v>0.3152</v>
      </c>
      <c r="IZ574">
        <v>1.09748391826392</v>
      </c>
      <c r="JA574">
        <v>0</v>
      </c>
      <c r="JB574">
        <v>0</v>
      </c>
      <c r="JC574">
        <v>0</v>
      </c>
      <c r="JD574">
        <v>0.315191680746845</v>
      </c>
      <c r="JE574">
        <v>0</v>
      </c>
      <c r="JF574">
        <v>0</v>
      </c>
      <c r="JG574">
        <v>0</v>
      </c>
      <c r="JH574">
        <v>5</v>
      </c>
      <c r="JI574">
        <v>2273</v>
      </c>
      <c r="JJ574">
        <v>0</v>
      </c>
      <c r="JK574">
        <v>25</v>
      </c>
      <c r="JL574">
        <v>29356936.4</v>
      </c>
      <c r="JM574">
        <v>29356936.4</v>
      </c>
      <c r="JN574">
        <v>2.51953</v>
      </c>
      <c r="JO574">
        <v>2.6123</v>
      </c>
      <c r="JP574">
        <v>1.54785</v>
      </c>
      <c r="JQ574">
        <v>2.31689</v>
      </c>
      <c r="JR574">
        <v>1.64551</v>
      </c>
      <c r="JS574">
        <v>2.23999</v>
      </c>
      <c r="JT574">
        <v>33.8509</v>
      </c>
      <c r="JU574">
        <v>24.1838</v>
      </c>
      <c r="JV574">
        <v>18</v>
      </c>
      <c r="JW574">
        <v>491.393</v>
      </c>
      <c r="JX574">
        <v>393.177</v>
      </c>
      <c r="JY574">
        <v>35.661</v>
      </c>
      <c r="JZ574">
        <v>47.6605</v>
      </c>
      <c r="KA574">
        <v>29.9859</v>
      </c>
      <c r="KB574">
        <v>46.8779</v>
      </c>
      <c r="KC574">
        <v>46.7238</v>
      </c>
      <c r="KD574">
        <v>50.4878</v>
      </c>
      <c r="KE574">
        <v>0</v>
      </c>
      <c r="KF574">
        <v>100</v>
      </c>
      <c r="KG574">
        <v>35.7396</v>
      </c>
      <c r="KH574">
        <v>1305.61</v>
      </c>
      <c r="KI574">
        <v>34.6858</v>
      </c>
      <c r="KJ574">
        <v>93.7867</v>
      </c>
      <c r="KK574">
        <v>90.6758</v>
      </c>
    </row>
    <row r="575" spans="1:297">
      <c r="A575">
        <v>559</v>
      </c>
      <c r="B575">
        <v>1761416187.1</v>
      </c>
      <c r="C575">
        <v>8006.09999990463</v>
      </c>
      <c r="D575" t="s">
        <v>1565</v>
      </c>
      <c r="E575" t="s">
        <v>1566</v>
      </c>
      <c r="F575">
        <v>5</v>
      </c>
      <c r="G575" t="s">
        <v>1410</v>
      </c>
      <c r="H575" t="s">
        <v>436</v>
      </c>
      <c r="I575">
        <v>1761416178.94615</v>
      </c>
      <c r="J575">
        <f>(K575)/1000</f>
        <v>0</v>
      </c>
      <c r="K575">
        <f>IF(DP575, AN575, AH575)</f>
        <v>0</v>
      </c>
      <c r="L575">
        <f>IF(DP575, AI575, AG575)</f>
        <v>0</v>
      </c>
      <c r="M575">
        <f>DR575 - IF(AU575&gt;1, L575*DL575*100.0/(AW575), 0)</f>
        <v>0</v>
      </c>
      <c r="N575">
        <f>((T575-J575/2)*M575-L575)/(T575+J575/2)</f>
        <v>0</v>
      </c>
      <c r="O575">
        <f>N575*(DY575+DZ575)/1000.0</f>
        <v>0</v>
      </c>
      <c r="P575">
        <f>(DR575 - IF(AU575&gt;1, L575*DL575*100.0/(AW575), 0))*(DY575+DZ575)/1000.0</f>
        <v>0</v>
      </c>
      <c r="Q575">
        <f>2.0/((1/S575-1/R575)+SIGN(S575)*SQRT((1/S575-1/R575)*(1/S575-1/R575) + 4*DM575/((DM575+1)*(DM575+1))*(2*1/S575*1/R575-1/R575*1/R575)))</f>
        <v>0</v>
      </c>
      <c r="R575">
        <f>IF(LEFT(DN575,1)&lt;&gt;"0",IF(LEFT(DN575,1)="1",3.0,DO575),$D$5+$E$5*(EF575*DY575/($K$5*1000))+$F$5*(EF575*DY575/($K$5*1000))*MAX(MIN(DL575,$J$5),$I$5)*MAX(MIN(DL575,$J$5),$I$5)+$G$5*MAX(MIN(DL575,$J$5),$I$5)*(EF575*DY575/($K$5*1000))+$H$5*(EF575*DY575/($K$5*1000))*(EF575*DY575/($K$5*1000)))</f>
        <v>0</v>
      </c>
      <c r="S575">
        <f>J575*(1000-(1000*0.61365*exp(17.502*W575/(240.97+W575))/(DY575+DZ575)+DT575)/2)/(1000*0.61365*exp(17.502*W575/(240.97+W575))/(DY575+DZ575)-DT575)</f>
        <v>0</v>
      </c>
      <c r="T575">
        <f>1/((DM575+1)/(Q575/1.6)+1/(R575/1.37)) + DM575/((DM575+1)/(Q575/1.6) + DM575/(R575/1.37))</f>
        <v>0</v>
      </c>
      <c r="U575">
        <f>(DH575*DK575)</f>
        <v>0</v>
      </c>
      <c r="V575">
        <f>(EA575+(U575+2*0.95*5.67E-8*(((EA575+$B$7)+273)^4-(EA575+273)^4)-44100*J575)/(1.84*29.3*R575+8*0.95*5.67E-8*(EA575+273)^3))</f>
        <v>0</v>
      </c>
      <c r="W575">
        <f>($C$7*EB575+$D$7*EC575+$E$7*V575)</f>
        <v>0</v>
      </c>
      <c r="X575">
        <f>0.61365*exp(17.502*W575/(240.97+W575))</f>
        <v>0</v>
      </c>
      <c r="Y575">
        <f>(Z575/AA575*100)</f>
        <v>0</v>
      </c>
      <c r="Z575">
        <f>DT575*(DY575+DZ575)/1000</f>
        <v>0</v>
      </c>
      <c r="AA575">
        <f>0.61365*exp(17.502*EA575/(240.97+EA575))</f>
        <v>0</v>
      </c>
      <c r="AB575">
        <f>(X575-DT575*(DY575+DZ575)/1000)</f>
        <v>0</v>
      </c>
      <c r="AC575">
        <f>(-J575*44100)</f>
        <v>0</v>
      </c>
      <c r="AD575">
        <f>2*29.3*R575*0.92*(EA575-W575)</f>
        <v>0</v>
      </c>
      <c r="AE575">
        <f>2*0.95*5.67E-8*(((EA575+$B$7)+273)^4-(W575+273)^4)</f>
        <v>0</v>
      </c>
      <c r="AF575">
        <f>U575+AE575+AC575+AD575</f>
        <v>0</v>
      </c>
      <c r="AG575">
        <f>DX575*AU575*(DS575-DR575*(1000-AU575*DU575)/(1000-AU575*DT575))/(100*DL575)</f>
        <v>0</v>
      </c>
      <c r="AH575">
        <f>1000*DX575*AU575*(DT575-DU575)/(100*DL575*(1000-AU575*DT575))</f>
        <v>0</v>
      </c>
      <c r="AI575">
        <f>(AJ575 - AK575 - DY575*1E3/(8.314*(EA575+273.15)) * AM575/DX575 * AL575) * DX575/(100*DL575) * (1000 - DU575)/1000</f>
        <v>0</v>
      </c>
      <c r="AJ575">
        <v>1322.80193717019</v>
      </c>
      <c r="AK575">
        <v>1286.41333333333</v>
      </c>
      <c r="AL575">
        <v>3.4674878484822</v>
      </c>
      <c r="AM575">
        <v>65.0585855689231</v>
      </c>
      <c r="AN575">
        <f>(AP575 - AO575 + DY575*1E3/(8.314*(EA575+273.15)) * AR575/DX575 * AQ575) * DX575/(100*DL575) * 1000/(1000 - AP575)</f>
        <v>0</v>
      </c>
      <c r="AO575">
        <v>24.9084225274497</v>
      </c>
      <c r="AP575">
        <v>31.1082454545454</v>
      </c>
      <c r="AQ575">
        <v>-0.00107500453683387</v>
      </c>
      <c r="AR575">
        <v>110.688087326867</v>
      </c>
      <c r="AS575">
        <v>3</v>
      </c>
      <c r="AT575">
        <v>1</v>
      </c>
      <c r="AU575">
        <f>IF(AS575*$H$13&gt;=AW575,1.0,(AW575/(AW575-AS575*$H$13)))</f>
        <v>0</v>
      </c>
      <c r="AV575">
        <f>(AU575-1)*100</f>
        <v>0</v>
      </c>
      <c r="AW575">
        <f>MAX(0,($B$13+$C$13*EF575)/(1+$D$13*EF575)*DY575/(EA575+273)*$E$13)</f>
        <v>0</v>
      </c>
      <c r="AX575" t="s">
        <v>437</v>
      </c>
      <c r="AY575" t="s">
        <v>437</v>
      </c>
      <c r="AZ575">
        <v>0</v>
      </c>
      <c r="BA575">
        <v>0</v>
      </c>
      <c r="BB575">
        <f>1-AZ575/BA575</f>
        <v>0</v>
      </c>
      <c r="BC575">
        <v>0</v>
      </c>
      <c r="BD575" t="s">
        <v>437</v>
      </c>
      <c r="BE575" t="s">
        <v>437</v>
      </c>
      <c r="BF575">
        <v>0</v>
      </c>
      <c r="BG575">
        <v>0</v>
      </c>
      <c r="BH575">
        <f>1-BF575/BG575</f>
        <v>0</v>
      </c>
      <c r="BI575">
        <v>0.5</v>
      </c>
      <c r="BJ575">
        <f>DI575</f>
        <v>0</v>
      </c>
      <c r="BK575">
        <f>L575</f>
        <v>0</v>
      </c>
      <c r="BL575">
        <f>BH575*BI575*BJ575</f>
        <v>0</v>
      </c>
      <c r="BM575">
        <f>(BK575-BC575)/BJ575</f>
        <v>0</v>
      </c>
      <c r="BN575">
        <f>(BA575-BG575)/BG575</f>
        <v>0</v>
      </c>
      <c r="BO575">
        <f>AZ575/(BB575+AZ575/BG575)</f>
        <v>0</v>
      </c>
      <c r="BP575" t="s">
        <v>437</v>
      </c>
      <c r="BQ575">
        <v>0</v>
      </c>
      <c r="BR575">
        <f>IF(BQ575&lt;&gt;0, BQ575, BO575)</f>
        <v>0</v>
      </c>
      <c r="BS575">
        <f>1-BR575/BG575</f>
        <v>0</v>
      </c>
      <c r="BT575">
        <f>(BG575-BF575)/(BG575-BR575)</f>
        <v>0</v>
      </c>
      <c r="BU575">
        <f>(BA575-BG575)/(BA575-BR575)</f>
        <v>0</v>
      </c>
      <c r="BV575">
        <f>(BG575-BF575)/(BG575-AZ575)</f>
        <v>0</v>
      </c>
      <c r="BW575">
        <f>(BA575-BG575)/(BA575-AZ575)</f>
        <v>0</v>
      </c>
      <c r="BX575">
        <f>(BT575*BR575/BF575)</f>
        <v>0</v>
      </c>
      <c r="BY575">
        <f>(1-BX575)</f>
        <v>0</v>
      </c>
      <c r="DH575">
        <f>$B$11*EG575+$C$11*EH575+$F$11*ES575*(1-EV575)</f>
        <v>0</v>
      </c>
      <c r="DI575">
        <f>DH575*DJ575</f>
        <v>0</v>
      </c>
      <c r="DJ575">
        <f>($B$11*$D$9+$C$11*$D$9+$F$11*((FF575+EX575)/MAX(FF575+EX575+FG575, 0.1)*$I$9+FG575/MAX(FF575+EX575+FG575, 0.1)*$J$9))/($B$11+$C$11+$F$11)</f>
        <v>0</v>
      </c>
      <c r="DK575">
        <f>($B$11*$K$9+$C$11*$K$9+$F$11*((FF575+EX575)/MAX(FF575+EX575+FG575, 0.1)*$P$9+FG575/MAX(FF575+EX575+FG575, 0.1)*$Q$9))/($B$11+$C$11+$F$11)</f>
        <v>0</v>
      </c>
      <c r="DL575">
        <v>6</v>
      </c>
      <c r="DM575">
        <v>0.5</v>
      </c>
      <c r="DN575" t="s">
        <v>438</v>
      </c>
      <c r="DO575">
        <v>2</v>
      </c>
      <c r="DP575" t="b">
        <v>1</v>
      </c>
      <c r="DQ575">
        <v>1761416178.94615</v>
      </c>
      <c r="DR575">
        <v>1222.87769230769</v>
      </c>
      <c r="DS575">
        <v>1273.32923076923</v>
      </c>
      <c r="DT575">
        <v>31.0988846153846</v>
      </c>
      <c r="DU575">
        <v>24.9113846153846</v>
      </c>
      <c r="DV575">
        <v>1221.77846153846</v>
      </c>
      <c r="DW575">
        <v>30.7836846153846</v>
      </c>
      <c r="DX575">
        <v>500.036461538461</v>
      </c>
      <c r="DY575">
        <v>90.2866538461538</v>
      </c>
      <c r="DZ575">
        <v>0.0396317076923077</v>
      </c>
      <c r="EA575">
        <v>42.3856307692308</v>
      </c>
      <c r="EB575">
        <v>41.9054846153846</v>
      </c>
      <c r="EC575">
        <v>999.9</v>
      </c>
      <c r="ED575">
        <v>0</v>
      </c>
      <c r="EE575">
        <v>0</v>
      </c>
      <c r="EF575">
        <v>9996.96923076923</v>
      </c>
      <c r="EG575">
        <v>0</v>
      </c>
      <c r="EH575">
        <v>1194.94461538462</v>
      </c>
      <c r="EI575">
        <v>-50.4515769230769</v>
      </c>
      <c r="EJ575">
        <v>1262.12769230769</v>
      </c>
      <c r="EK575">
        <v>1305.85846153846</v>
      </c>
      <c r="EL575">
        <v>6.18748</v>
      </c>
      <c r="EM575">
        <v>1273.32923076923</v>
      </c>
      <c r="EN575">
        <v>24.9113846153846</v>
      </c>
      <c r="EO575">
        <v>2.80781230769231</v>
      </c>
      <c r="EP575">
        <v>2.24916538461538</v>
      </c>
      <c r="EQ575">
        <v>22.9301</v>
      </c>
      <c r="ER575">
        <v>19.3168769230769</v>
      </c>
      <c r="ES575">
        <v>1199.96230769231</v>
      </c>
      <c r="ET575">
        <v>0.967005153846154</v>
      </c>
      <c r="EU575">
        <v>0.0329945</v>
      </c>
      <c r="EV575">
        <v>0</v>
      </c>
      <c r="EW575">
        <v>1341.52615384615</v>
      </c>
      <c r="EX575">
        <v>5.00059</v>
      </c>
      <c r="EY575">
        <v>16946.1769230769</v>
      </c>
      <c r="EZ575">
        <v>10358.3923076923</v>
      </c>
      <c r="FA575">
        <v>56.8699230769231</v>
      </c>
      <c r="FB575">
        <v>58.5766923076923</v>
      </c>
      <c r="FC575">
        <v>57.0093846153846</v>
      </c>
      <c r="FD575">
        <v>58.2930769230769</v>
      </c>
      <c r="FE575">
        <v>57.9757692307692</v>
      </c>
      <c r="FF575">
        <v>1155.53230769231</v>
      </c>
      <c r="FG575">
        <v>39.43</v>
      </c>
      <c r="FH575">
        <v>0</v>
      </c>
      <c r="FI575">
        <v>1761416147.5</v>
      </c>
      <c r="FJ575">
        <v>0</v>
      </c>
      <c r="FK575">
        <v>1341.6604</v>
      </c>
      <c r="FL575">
        <v>3.54692307903762</v>
      </c>
      <c r="FM575">
        <v>82.1538460450646</v>
      </c>
      <c r="FN575">
        <v>16948.228</v>
      </c>
      <c r="FO575">
        <v>15</v>
      </c>
      <c r="FP575">
        <v>0</v>
      </c>
      <c r="FQ575" t="s">
        <v>439</v>
      </c>
      <c r="FR575">
        <v>0</v>
      </c>
      <c r="FS575">
        <v>0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-50.780580952381</v>
      </c>
      <c r="GD575">
        <v>0.322854545454551</v>
      </c>
      <c r="GE575">
        <v>0.989733213509026</v>
      </c>
      <c r="GF575">
        <v>1</v>
      </c>
      <c r="GG575">
        <v>1341.31088235294</v>
      </c>
      <c r="GH575">
        <v>5.57356761073152</v>
      </c>
      <c r="GI575">
        <v>0.60036933557632</v>
      </c>
      <c r="GJ575">
        <v>-1</v>
      </c>
      <c r="GK575">
        <v>6.19599857142857</v>
      </c>
      <c r="GL575">
        <v>-0.0930412987012917</v>
      </c>
      <c r="GM575">
        <v>0.0197277533018875</v>
      </c>
      <c r="GN575">
        <v>1</v>
      </c>
      <c r="GO575">
        <v>2</v>
      </c>
      <c r="GP575">
        <v>2</v>
      </c>
      <c r="GQ575" t="s">
        <v>440</v>
      </c>
      <c r="GR575">
        <v>3.12824</v>
      </c>
      <c r="GS575">
        <v>2.71779</v>
      </c>
      <c r="GT575">
        <v>0.18319</v>
      </c>
      <c r="GU575">
        <v>0.187817</v>
      </c>
      <c r="GV575">
        <v>0.118932</v>
      </c>
      <c r="GW575">
        <v>0.101843</v>
      </c>
      <c r="GX575">
        <v>29653.4</v>
      </c>
      <c r="GY575">
        <v>31252.8</v>
      </c>
      <c r="GZ575">
        <v>32959.2</v>
      </c>
      <c r="HA575">
        <v>34957.2</v>
      </c>
      <c r="HB575">
        <v>41370.6</v>
      </c>
      <c r="HC575">
        <v>45243.4</v>
      </c>
      <c r="HD575">
        <v>51708.2</v>
      </c>
      <c r="HE575">
        <v>56022.9</v>
      </c>
      <c r="HF575">
        <v>1.73197</v>
      </c>
      <c r="HG575">
        <v>1.5934</v>
      </c>
      <c r="HH575">
        <v>-0.0594109</v>
      </c>
      <c r="HI575">
        <v>0</v>
      </c>
      <c r="HJ575">
        <v>42.8619</v>
      </c>
      <c r="HK575">
        <v>999.9</v>
      </c>
      <c r="HL575">
        <v>55.439</v>
      </c>
      <c r="HM575">
        <v>29.96</v>
      </c>
      <c r="HN575">
        <v>26.1042</v>
      </c>
      <c r="HO575">
        <v>60.7252</v>
      </c>
      <c r="HP575">
        <v>42.1795</v>
      </c>
      <c r="HQ575">
        <v>1</v>
      </c>
      <c r="HR575">
        <v>1.78046</v>
      </c>
      <c r="HS575">
        <v>3.88267</v>
      </c>
      <c r="HT575">
        <v>20.0908</v>
      </c>
      <c r="HU575">
        <v>5.18974</v>
      </c>
      <c r="HV575">
        <v>12.0125</v>
      </c>
      <c r="HW575">
        <v>4.97055</v>
      </c>
      <c r="HX575">
        <v>3.295</v>
      </c>
      <c r="HY575">
        <v>9999</v>
      </c>
      <c r="HZ575">
        <v>9999</v>
      </c>
      <c r="IA575">
        <v>999.9</v>
      </c>
      <c r="IB575">
        <v>9999</v>
      </c>
      <c r="IC575">
        <v>1.86324</v>
      </c>
      <c r="ID575">
        <v>1.86811</v>
      </c>
      <c r="IE575">
        <v>1.86783</v>
      </c>
      <c r="IF575">
        <v>1.86905</v>
      </c>
      <c r="IG575">
        <v>1.86983</v>
      </c>
      <c r="IH575">
        <v>1.8659</v>
      </c>
      <c r="II575">
        <v>1.86696</v>
      </c>
      <c r="IJ575">
        <v>1.86842</v>
      </c>
      <c r="IK575">
        <v>5</v>
      </c>
      <c r="IL575">
        <v>0</v>
      </c>
      <c r="IM575">
        <v>0</v>
      </c>
      <c r="IN575">
        <v>0</v>
      </c>
      <c r="IO575" t="s">
        <v>441</v>
      </c>
      <c r="IP575" t="s">
        <v>442</v>
      </c>
      <c r="IQ575" t="s">
        <v>443</v>
      </c>
      <c r="IR575" t="s">
        <v>443</v>
      </c>
      <c r="IS575" t="s">
        <v>443</v>
      </c>
      <c r="IT575" t="s">
        <v>443</v>
      </c>
      <c r="IU575">
        <v>0</v>
      </c>
      <c r="IV575">
        <v>100</v>
      </c>
      <c r="IW575">
        <v>100</v>
      </c>
      <c r="IX575">
        <v>1.1</v>
      </c>
      <c r="IY575">
        <v>0.3152</v>
      </c>
      <c r="IZ575">
        <v>1.09748391826392</v>
      </c>
      <c r="JA575">
        <v>0</v>
      </c>
      <c r="JB575">
        <v>0</v>
      </c>
      <c r="JC575">
        <v>0</v>
      </c>
      <c r="JD575">
        <v>0.315191680746845</v>
      </c>
      <c r="JE575">
        <v>0</v>
      </c>
      <c r="JF575">
        <v>0</v>
      </c>
      <c r="JG575">
        <v>0</v>
      </c>
      <c r="JH575">
        <v>5</v>
      </c>
      <c r="JI575">
        <v>2273</v>
      </c>
      <c r="JJ575">
        <v>0</v>
      </c>
      <c r="JK575">
        <v>25</v>
      </c>
      <c r="JL575">
        <v>29356936.5</v>
      </c>
      <c r="JM575">
        <v>29356936.5</v>
      </c>
      <c r="JN575">
        <v>2.54272</v>
      </c>
      <c r="JO575">
        <v>2.60498</v>
      </c>
      <c r="JP575">
        <v>1.54785</v>
      </c>
      <c r="JQ575">
        <v>2.31689</v>
      </c>
      <c r="JR575">
        <v>1.64673</v>
      </c>
      <c r="JS575">
        <v>2.38037</v>
      </c>
      <c r="JT575">
        <v>33.8509</v>
      </c>
      <c r="JU575">
        <v>24.1838</v>
      </c>
      <c r="JV575">
        <v>18</v>
      </c>
      <c r="JW575">
        <v>491.183</v>
      </c>
      <c r="JX575">
        <v>393.135</v>
      </c>
      <c r="JY575">
        <v>35.9874</v>
      </c>
      <c r="JZ575">
        <v>47.7023</v>
      </c>
      <c r="KA575">
        <v>29.9991</v>
      </c>
      <c r="KB575">
        <v>46.9128</v>
      </c>
      <c r="KC575">
        <v>46.7585</v>
      </c>
      <c r="KD575">
        <v>51.0252</v>
      </c>
      <c r="KE575">
        <v>0</v>
      </c>
      <c r="KF575">
        <v>100</v>
      </c>
      <c r="KG575">
        <v>35.827</v>
      </c>
      <c r="KH575">
        <v>1326.08</v>
      </c>
      <c r="KI575">
        <v>34.6858</v>
      </c>
      <c r="KJ575">
        <v>93.7874</v>
      </c>
      <c r="KK575">
        <v>90.6736</v>
      </c>
    </row>
    <row r="576" spans="1:297">
      <c r="A576">
        <v>560</v>
      </c>
      <c r="B576">
        <v>1761416192.1</v>
      </c>
      <c r="C576">
        <v>8011.09999990463</v>
      </c>
      <c r="D576" t="s">
        <v>1567</v>
      </c>
      <c r="E576" t="s">
        <v>1568</v>
      </c>
      <c r="F576">
        <v>5</v>
      </c>
      <c r="G576" t="s">
        <v>1410</v>
      </c>
      <c r="H576" t="s">
        <v>436</v>
      </c>
      <c r="I576">
        <v>1761416183.94615</v>
      </c>
      <c r="J576">
        <f>(K576)/1000</f>
        <v>0</v>
      </c>
      <c r="K576">
        <f>IF(DP576, AN576, AH576)</f>
        <v>0</v>
      </c>
      <c r="L576">
        <f>IF(DP576, AI576, AG576)</f>
        <v>0</v>
      </c>
      <c r="M576">
        <f>DR576 - IF(AU576&gt;1, L576*DL576*100.0/(AW576), 0)</f>
        <v>0</v>
      </c>
      <c r="N576">
        <f>((T576-J576/2)*M576-L576)/(T576+J576/2)</f>
        <v>0</v>
      </c>
      <c r="O576">
        <f>N576*(DY576+DZ576)/1000.0</f>
        <v>0</v>
      </c>
      <c r="P576">
        <f>(DR576 - IF(AU576&gt;1, L576*DL576*100.0/(AW576), 0))*(DY576+DZ576)/1000.0</f>
        <v>0</v>
      </c>
      <c r="Q576">
        <f>2.0/((1/S576-1/R576)+SIGN(S576)*SQRT((1/S576-1/R576)*(1/S576-1/R576) + 4*DM576/((DM576+1)*(DM576+1))*(2*1/S576*1/R576-1/R576*1/R576)))</f>
        <v>0</v>
      </c>
      <c r="R576">
        <f>IF(LEFT(DN576,1)&lt;&gt;"0",IF(LEFT(DN576,1)="1",3.0,DO576),$D$5+$E$5*(EF576*DY576/($K$5*1000))+$F$5*(EF576*DY576/($K$5*1000))*MAX(MIN(DL576,$J$5),$I$5)*MAX(MIN(DL576,$J$5),$I$5)+$G$5*MAX(MIN(DL576,$J$5),$I$5)*(EF576*DY576/($K$5*1000))+$H$5*(EF576*DY576/($K$5*1000))*(EF576*DY576/($K$5*1000)))</f>
        <v>0</v>
      </c>
      <c r="S576">
        <f>J576*(1000-(1000*0.61365*exp(17.502*W576/(240.97+W576))/(DY576+DZ576)+DT576)/2)/(1000*0.61365*exp(17.502*W576/(240.97+W576))/(DY576+DZ576)-DT576)</f>
        <v>0</v>
      </c>
      <c r="T576">
        <f>1/((DM576+1)/(Q576/1.6)+1/(R576/1.37)) + DM576/((DM576+1)/(Q576/1.6) + DM576/(R576/1.37))</f>
        <v>0</v>
      </c>
      <c r="U576">
        <f>(DH576*DK576)</f>
        <v>0</v>
      </c>
      <c r="V576">
        <f>(EA576+(U576+2*0.95*5.67E-8*(((EA576+$B$7)+273)^4-(EA576+273)^4)-44100*J576)/(1.84*29.3*R576+8*0.95*5.67E-8*(EA576+273)^3))</f>
        <v>0</v>
      </c>
      <c r="W576">
        <f>($C$7*EB576+$D$7*EC576+$E$7*V576)</f>
        <v>0</v>
      </c>
      <c r="X576">
        <f>0.61365*exp(17.502*W576/(240.97+W576))</f>
        <v>0</v>
      </c>
      <c r="Y576">
        <f>(Z576/AA576*100)</f>
        <v>0</v>
      </c>
      <c r="Z576">
        <f>DT576*(DY576+DZ576)/1000</f>
        <v>0</v>
      </c>
      <c r="AA576">
        <f>0.61365*exp(17.502*EA576/(240.97+EA576))</f>
        <v>0</v>
      </c>
      <c r="AB576">
        <f>(X576-DT576*(DY576+DZ576)/1000)</f>
        <v>0</v>
      </c>
      <c r="AC576">
        <f>(-J576*44100)</f>
        <v>0</v>
      </c>
      <c r="AD576">
        <f>2*29.3*R576*0.92*(EA576-W576)</f>
        <v>0</v>
      </c>
      <c r="AE576">
        <f>2*0.95*5.67E-8*(((EA576+$B$7)+273)^4-(W576+273)^4)</f>
        <v>0</v>
      </c>
      <c r="AF576">
        <f>U576+AE576+AC576+AD576</f>
        <v>0</v>
      </c>
      <c r="AG576">
        <f>DX576*AU576*(DS576-DR576*(1000-AU576*DU576)/(1000-AU576*DT576))/(100*DL576)</f>
        <v>0</v>
      </c>
      <c r="AH576">
        <f>1000*DX576*AU576*(DT576-DU576)/(100*DL576*(1000-AU576*DT576))</f>
        <v>0</v>
      </c>
      <c r="AI576">
        <f>(AJ576 - AK576 - DY576*1E3/(8.314*(EA576+273.15)) * AM576/DX576 * AL576) * DX576/(100*DL576) * (1000 - DU576)/1000</f>
        <v>0</v>
      </c>
      <c r="AJ576">
        <v>1338.39754133663</v>
      </c>
      <c r="AK576">
        <v>1302.6016969697</v>
      </c>
      <c r="AL576">
        <v>3.23502410627194</v>
      </c>
      <c r="AM576">
        <v>65.0585855689231</v>
      </c>
      <c r="AN576">
        <f>(AP576 - AO576 + DY576*1E3/(8.314*(EA576+273.15)) * AR576/DX576 * AQ576) * DX576/(100*DL576) * 1000/(1000 - AP576)</f>
        <v>0</v>
      </c>
      <c r="AO576">
        <v>24.9050273479039</v>
      </c>
      <c r="AP576">
        <v>31.0983472727273</v>
      </c>
      <c r="AQ576">
        <v>-0.000840672845763782</v>
      </c>
      <c r="AR576">
        <v>110.688087326867</v>
      </c>
      <c r="AS576">
        <v>3</v>
      </c>
      <c r="AT576">
        <v>1</v>
      </c>
      <c r="AU576">
        <f>IF(AS576*$H$13&gt;=AW576,1.0,(AW576/(AW576-AS576*$H$13)))</f>
        <v>0</v>
      </c>
      <c r="AV576">
        <f>(AU576-1)*100</f>
        <v>0</v>
      </c>
      <c r="AW576">
        <f>MAX(0,($B$13+$C$13*EF576)/(1+$D$13*EF576)*DY576/(EA576+273)*$E$13)</f>
        <v>0</v>
      </c>
      <c r="AX576" t="s">
        <v>437</v>
      </c>
      <c r="AY576" t="s">
        <v>437</v>
      </c>
      <c r="AZ576">
        <v>0</v>
      </c>
      <c r="BA576">
        <v>0</v>
      </c>
      <c r="BB576">
        <f>1-AZ576/BA576</f>
        <v>0</v>
      </c>
      <c r="BC576">
        <v>0</v>
      </c>
      <c r="BD576" t="s">
        <v>437</v>
      </c>
      <c r="BE576" t="s">
        <v>437</v>
      </c>
      <c r="BF576">
        <v>0</v>
      </c>
      <c r="BG576">
        <v>0</v>
      </c>
      <c r="BH576">
        <f>1-BF576/BG576</f>
        <v>0</v>
      </c>
      <c r="BI576">
        <v>0.5</v>
      </c>
      <c r="BJ576">
        <f>DI576</f>
        <v>0</v>
      </c>
      <c r="BK576">
        <f>L576</f>
        <v>0</v>
      </c>
      <c r="BL576">
        <f>BH576*BI576*BJ576</f>
        <v>0</v>
      </c>
      <c r="BM576">
        <f>(BK576-BC576)/BJ576</f>
        <v>0</v>
      </c>
      <c r="BN576">
        <f>(BA576-BG576)/BG576</f>
        <v>0</v>
      </c>
      <c r="BO576">
        <f>AZ576/(BB576+AZ576/BG576)</f>
        <v>0</v>
      </c>
      <c r="BP576" t="s">
        <v>437</v>
      </c>
      <c r="BQ576">
        <v>0</v>
      </c>
      <c r="BR576">
        <f>IF(BQ576&lt;&gt;0, BQ576, BO576)</f>
        <v>0</v>
      </c>
      <c r="BS576">
        <f>1-BR576/BG576</f>
        <v>0</v>
      </c>
      <c r="BT576">
        <f>(BG576-BF576)/(BG576-BR576)</f>
        <v>0</v>
      </c>
      <c r="BU576">
        <f>(BA576-BG576)/(BA576-BR576)</f>
        <v>0</v>
      </c>
      <c r="BV576">
        <f>(BG576-BF576)/(BG576-AZ576)</f>
        <v>0</v>
      </c>
      <c r="BW576">
        <f>(BA576-BG576)/(BA576-AZ576)</f>
        <v>0</v>
      </c>
      <c r="BX576">
        <f>(BT576*BR576/BF576)</f>
        <v>0</v>
      </c>
      <c r="BY576">
        <f>(1-BX576)</f>
        <v>0</v>
      </c>
      <c r="DH576">
        <f>$B$11*EG576+$C$11*EH576+$F$11*ES576*(1-EV576)</f>
        <v>0</v>
      </c>
      <c r="DI576">
        <f>DH576*DJ576</f>
        <v>0</v>
      </c>
      <c r="DJ576">
        <f>($B$11*$D$9+$C$11*$D$9+$F$11*((FF576+EX576)/MAX(FF576+EX576+FG576, 0.1)*$I$9+FG576/MAX(FF576+EX576+FG576, 0.1)*$J$9))/($B$11+$C$11+$F$11)</f>
        <v>0</v>
      </c>
      <c r="DK576">
        <f>($B$11*$K$9+$C$11*$K$9+$F$11*((FF576+EX576)/MAX(FF576+EX576+FG576, 0.1)*$P$9+FG576/MAX(FF576+EX576+FG576, 0.1)*$Q$9))/($B$11+$C$11+$F$11)</f>
        <v>0</v>
      </c>
      <c r="DL576">
        <v>6</v>
      </c>
      <c r="DM576">
        <v>0.5</v>
      </c>
      <c r="DN576" t="s">
        <v>438</v>
      </c>
      <c r="DO576">
        <v>2</v>
      </c>
      <c r="DP576" t="b">
        <v>1</v>
      </c>
      <c r="DQ576">
        <v>1761416183.94615</v>
      </c>
      <c r="DR576">
        <v>1239.03461538462</v>
      </c>
      <c r="DS576">
        <v>1289.74153846154</v>
      </c>
      <c r="DT576">
        <v>31.0993230769231</v>
      </c>
      <c r="DU576">
        <v>24.9088153846154</v>
      </c>
      <c r="DV576">
        <v>1237.93615384615</v>
      </c>
      <c r="DW576">
        <v>30.7841307692308</v>
      </c>
      <c r="DX576">
        <v>499.960692307692</v>
      </c>
      <c r="DY576">
        <v>90.2856</v>
      </c>
      <c r="DZ576">
        <v>0.0395747</v>
      </c>
      <c r="EA576">
        <v>42.4052769230769</v>
      </c>
      <c r="EB576">
        <v>41.9033692307692</v>
      </c>
      <c r="EC576">
        <v>999.9</v>
      </c>
      <c r="ED576">
        <v>0</v>
      </c>
      <c r="EE576">
        <v>0</v>
      </c>
      <c r="EF576">
        <v>10010.6784615385</v>
      </c>
      <c r="EG576">
        <v>0</v>
      </c>
      <c r="EH576">
        <v>1194.86923076923</v>
      </c>
      <c r="EI576">
        <v>-50.7067384615385</v>
      </c>
      <c r="EJ576">
        <v>1278.80384615385</v>
      </c>
      <c r="EK576">
        <v>1322.68692307692</v>
      </c>
      <c r="EL576">
        <v>6.19051076923077</v>
      </c>
      <c r="EM576">
        <v>1289.74153846154</v>
      </c>
      <c r="EN576">
        <v>24.9088153846154</v>
      </c>
      <c r="EO576">
        <v>2.80782</v>
      </c>
      <c r="EP576">
        <v>2.24890615384615</v>
      </c>
      <c r="EQ576">
        <v>22.9301384615385</v>
      </c>
      <c r="ER576">
        <v>19.3150307692308</v>
      </c>
      <c r="ES576">
        <v>1199.94615384615</v>
      </c>
      <c r="ET576">
        <v>0.967005307692308</v>
      </c>
      <c r="EU576">
        <v>0.0329944615384615</v>
      </c>
      <c r="EV576">
        <v>0</v>
      </c>
      <c r="EW576">
        <v>1341.82307692308</v>
      </c>
      <c r="EX576">
        <v>5.00059</v>
      </c>
      <c r="EY576">
        <v>16951.7461538462</v>
      </c>
      <c r="EZ576">
        <v>10358.2538461538</v>
      </c>
      <c r="FA576">
        <v>56.9132307692308</v>
      </c>
      <c r="FB576">
        <v>58.6151538461539</v>
      </c>
      <c r="FC576">
        <v>57.0526923076923</v>
      </c>
      <c r="FD576">
        <v>58.3315384615385</v>
      </c>
      <c r="FE576">
        <v>58.0094615384615</v>
      </c>
      <c r="FF576">
        <v>1155.51615384615</v>
      </c>
      <c r="FG576">
        <v>39.43</v>
      </c>
      <c r="FH576">
        <v>0</v>
      </c>
      <c r="FI576">
        <v>1761416152.3</v>
      </c>
      <c r="FJ576">
        <v>0</v>
      </c>
      <c r="FK576">
        <v>1341.8696</v>
      </c>
      <c r="FL576">
        <v>0.653846153215903</v>
      </c>
      <c r="FM576">
        <v>43.746153962679</v>
      </c>
      <c r="FN576">
        <v>16953.248</v>
      </c>
      <c r="FO576">
        <v>15</v>
      </c>
      <c r="FP576">
        <v>0</v>
      </c>
      <c r="FQ576" t="s">
        <v>439</v>
      </c>
      <c r="FR576">
        <v>0</v>
      </c>
      <c r="FS576">
        <v>0</v>
      </c>
      <c r="FT576">
        <v>0</v>
      </c>
      <c r="FU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A576">
        <v>0</v>
      </c>
      <c r="GB576">
        <v>0</v>
      </c>
      <c r="GC576">
        <v>-50.49992</v>
      </c>
      <c r="GD576">
        <v>-4.29366315789465</v>
      </c>
      <c r="GE576">
        <v>0.821829533784228</v>
      </c>
      <c r="GF576">
        <v>0</v>
      </c>
      <c r="GG576">
        <v>1341.64617647059</v>
      </c>
      <c r="GH576">
        <v>3.16959511326385</v>
      </c>
      <c r="GI576">
        <v>0.418948366226707</v>
      </c>
      <c r="GJ576">
        <v>-1</v>
      </c>
      <c r="GK576">
        <v>6.18896</v>
      </c>
      <c r="GL576">
        <v>0.0763524812030015</v>
      </c>
      <c r="GM576">
        <v>0.0112902085897471</v>
      </c>
      <c r="GN576">
        <v>1</v>
      </c>
      <c r="GO576">
        <v>1</v>
      </c>
      <c r="GP576">
        <v>2</v>
      </c>
      <c r="GQ576" t="s">
        <v>446</v>
      </c>
      <c r="GR576">
        <v>3.12828</v>
      </c>
      <c r="GS576">
        <v>2.71779</v>
      </c>
      <c r="GT576">
        <v>0.184646</v>
      </c>
      <c r="GU576">
        <v>0.189398</v>
      </c>
      <c r="GV576">
        <v>0.118887</v>
      </c>
      <c r="GW576">
        <v>0.101828</v>
      </c>
      <c r="GX576">
        <v>29597.7</v>
      </c>
      <c r="GY576">
        <v>31188.4</v>
      </c>
      <c r="GZ576">
        <v>32956.7</v>
      </c>
      <c r="HA576">
        <v>34953.8</v>
      </c>
      <c r="HB576">
        <v>41370.3</v>
      </c>
      <c r="HC576">
        <v>45240.3</v>
      </c>
      <c r="HD576">
        <v>51704.8</v>
      </c>
      <c r="HE576">
        <v>56017.8</v>
      </c>
      <c r="HF576">
        <v>1.73148</v>
      </c>
      <c r="HG576">
        <v>1.59275</v>
      </c>
      <c r="HH576">
        <v>-0.055749</v>
      </c>
      <c r="HI576">
        <v>0</v>
      </c>
      <c r="HJ576">
        <v>42.8572</v>
      </c>
      <c r="HK576">
        <v>999.9</v>
      </c>
      <c r="HL576">
        <v>55.439</v>
      </c>
      <c r="HM576">
        <v>29.96</v>
      </c>
      <c r="HN576">
        <v>26.1041</v>
      </c>
      <c r="HO576">
        <v>60.8852</v>
      </c>
      <c r="HP576">
        <v>42.2196</v>
      </c>
      <c r="HQ576">
        <v>1</v>
      </c>
      <c r="HR576">
        <v>1.79169</v>
      </c>
      <c r="HS576">
        <v>4.82803</v>
      </c>
      <c r="HT576">
        <v>20.0684</v>
      </c>
      <c r="HU576">
        <v>5.19004</v>
      </c>
      <c r="HV576">
        <v>12.0153</v>
      </c>
      <c r="HW576">
        <v>4.9709</v>
      </c>
      <c r="HX576">
        <v>3.29495</v>
      </c>
      <c r="HY576">
        <v>9999</v>
      </c>
      <c r="HZ576">
        <v>9999</v>
      </c>
      <c r="IA576">
        <v>999.9</v>
      </c>
      <c r="IB576">
        <v>9999</v>
      </c>
      <c r="IC576">
        <v>1.86325</v>
      </c>
      <c r="ID576">
        <v>1.86813</v>
      </c>
      <c r="IE576">
        <v>1.86783</v>
      </c>
      <c r="IF576">
        <v>1.86905</v>
      </c>
      <c r="IG576">
        <v>1.86982</v>
      </c>
      <c r="IH576">
        <v>1.86592</v>
      </c>
      <c r="II576">
        <v>1.867</v>
      </c>
      <c r="IJ576">
        <v>1.86843</v>
      </c>
      <c r="IK576">
        <v>5</v>
      </c>
      <c r="IL576">
        <v>0</v>
      </c>
      <c r="IM576">
        <v>0</v>
      </c>
      <c r="IN576">
        <v>0</v>
      </c>
      <c r="IO576" t="s">
        <v>441</v>
      </c>
      <c r="IP576" t="s">
        <v>442</v>
      </c>
      <c r="IQ576" t="s">
        <v>443</v>
      </c>
      <c r="IR576" t="s">
        <v>443</v>
      </c>
      <c r="IS576" t="s">
        <v>443</v>
      </c>
      <c r="IT576" t="s">
        <v>443</v>
      </c>
      <c r="IU576">
        <v>0</v>
      </c>
      <c r="IV576">
        <v>100</v>
      </c>
      <c r="IW576">
        <v>100</v>
      </c>
      <c r="IX576">
        <v>1.09</v>
      </c>
      <c r="IY576">
        <v>0.3151</v>
      </c>
      <c r="IZ576">
        <v>1.09748391826392</v>
      </c>
      <c r="JA576">
        <v>0</v>
      </c>
      <c r="JB576">
        <v>0</v>
      </c>
      <c r="JC576">
        <v>0</v>
      </c>
      <c r="JD576">
        <v>0.315191680746845</v>
      </c>
      <c r="JE576">
        <v>0</v>
      </c>
      <c r="JF576">
        <v>0</v>
      </c>
      <c r="JG576">
        <v>0</v>
      </c>
      <c r="JH576">
        <v>5</v>
      </c>
      <c r="JI576">
        <v>2273</v>
      </c>
      <c r="JJ576">
        <v>0</v>
      </c>
      <c r="JK576">
        <v>25</v>
      </c>
      <c r="JL576">
        <v>29356936.5</v>
      </c>
      <c r="JM576">
        <v>29356936.5</v>
      </c>
      <c r="JN576">
        <v>2.57324</v>
      </c>
      <c r="JO576">
        <v>2.61597</v>
      </c>
      <c r="JP576">
        <v>1.54785</v>
      </c>
      <c r="JQ576">
        <v>2.31567</v>
      </c>
      <c r="JR576">
        <v>1.64551</v>
      </c>
      <c r="JS576">
        <v>2.26196</v>
      </c>
      <c r="JT576">
        <v>33.8509</v>
      </c>
      <c r="JU576">
        <v>24.1663</v>
      </c>
      <c r="JV576">
        <v>18</v>
      </c>
      <c r="JW576">
        <v>491.072</v>
      </c>
      <c r="JX576">
        <v>392.931</v>
      </c>
      <c r="JY576">
        <v>36.0831</v>
      </c>
      <c r="JZ576">
        <v>47.7433</v>
      </c>
      <c r="KA576">
        <v>30.0066</v>
      </c>
      <c r="KB576">
        <v>46.9522</v>
      </c>
      <c r="KC576">
        <v>46.7972</v>
      </c>
      <c r="KD576">
        <v>51.5595</v>
      </c>
      <c r="KE576">
        <v>0</v>
      </c>
      <c r="KF576">
        <v>100</v>
      </c>
      <c r="KG576">
        <v>35.8916</v>
      </c>
      <c r="KH576">
        <v>1339.73</v>
      </c>
      <c r="KI576">
        <v>34.6858</v>
      </c>
      <c r="KJ576">
        <v>93.7808</v>
      </c>
      <c r="KK576">
        <v>90.6652</v>
      </c>
    </row>
    <row r="577" spans="1:297">
      <c r="A577">
        <v>561</v>
      </c>
      <c r="B577">
        <v>1761416197.1</v>
      </c>
      <c r="C577">
        <v>8016.09999990463</v>
      </c>
      <c r="D577" t="s">
        <v>1569</v>
      </c>
      <c r="E577" t="s">
        <v>1570</v>
      </c>
      <c r="F577">
        <v>5</v>
      </c>
      <c r="G577" t="s">
        <v>1410</v>
      </c>
      <c r="H577" t="s">
        <v>436</v>
      </c>
      <c r="I577">
        <v>1761416188.94615</v>
      </c>
      <c r="J577">
        <f>(K577)/1000</f>
        <v>0</v>
      </c>
      <c r="K577">
        <f>IF(DP577, AN577, AH577)</f>
        <v>0</v>
      </c>
      <c r="L577">
        <f>IF(DP577, AI577, AG577)</f>
        <v>0</v>
      </c>
      <c r="M577">
        <f>DR577 - IF(AU577&gt;1, L577*DL577*100.0/(AW577), 0)</f>
        <v>0</v>
      </c>
      <c r="N577">
        <f>((T577-J577/2)*M577-L577)/(T577+J577/2)</f>
        <v>0</v>
      </c>
      <c r="O577">
        <f>N577*(DY577+DZ577)/1000.0</f>
        <v>0</v>
      </c>
      <c r="P577">
        <f>(DR577 - IF(AU577&gt;1, L577*DL577*100.0/(AW577), 0))*(DY577+DZ577)/1000.0</f>
        <v>0</v>
      </c>
      <c r="Q577">
        <f>2.0/((1/S577-1/R577)+SIGN(S577)*SQRT((1/S577-1/R577)*(1/S577-1/R577) + 4*DM577/((DM577+1)*(DM577+1))*(2*1/S577*1/R577-1/R577*1/R577)))</f>
        <v>0</v>
      </c>
      <c r="R577">
        <f>IF(LEFT(DN577,1)&lt;&gt;"0",IF(LEFT(DN577,1)="1",3.0,DO577),$D$5+$E$5*(EF577*DY577/($K$5*1000))+$F$5*(EF577*DY577/($K$5*1000))*MAX(MIN(DL577,$J$5),$I$5)*MAX(MIN(DL577,$J$5),$I$5)+$G$5*MAX(MIN(DL577,$J$5),$I$5)*(EF577*DY577/($K$5*1000))+$H$5*(EF577*DY577/($K$5*1000))*(EF577*DY577/($K$5*1000)))</f>
        <v>0</v>
      </c>
      <c r="S577">
        <f>J577*(1000-(1000*0.61365*exp(17.502*W577/(240.97+W577))/(DY577+DZ577)+DT577)/2)/(1000*0.61365*exp(17.502*W577/(240.97+W577))/(DY577+DZ577)-DT577)</f>
        <v>0</v>
      </c>
      <c r="T577">
        <f>1/((DM577+1)/(Q577/1.6)+1/(R577/1.37)) + DM577/((DM577+1)/(Q577/1.6) + DM577/(R577/1.37))</f>
        <v>0</v>
      </c>
      <c r="U577">
        <f>(DH577*DK577)</f>
        <v>0</v>
      </c>
      <c r="V577">
        <f>(EA577+(U577+2*0.95*5.67E-8*(((EA577+$B$7)+273)^4-(EA577+273)^4)-44100*J577)/(1.84*29.3*R577+8*0.95*5.67E-8*(EA577+273)^3))</f>
        <v>0</v>
      </c>
      <c r="W577">
        <f>($C$7*EB577+$D$7*EC577+$E$7*V577)</f>
        <v>0</v>
      </c>
      <c r="X577">
        <f>0.61365*exp(17.502*W577/(240.97+W577))</f>
        <v>0</v>
      </c>
      <c r="Y577">
        <f>(Z577/AA577*100)</f>
        <v>0</v>
      </c>
      <c r="Z577">
        <f>DT577*(DY577+DZ577)/1000</f>
        <v>0</v>
      </c>
      <c r="AA577">
        <f>0.61365*exp(17.502*EA577/(240.97+EA577))</f>
        <v>0</v>
      </c>
      <c r="AB577">
        <f>(X577-DT577*(DY577+DZ577)/1000)</f>
        <v>0</v>
      </c>
      <c r="AC577">
        <f>(-J577*44100)</f>
        <v>0</v>
      </c>
      <c r="AD577">
        <f>2*29.3*R577*0.92*(EA577-W577)</f>
        <v>0</v>
      </c>
      <c r="AE577">
        <f>2*0.95*5.67E-8*(((EA577+$B$7)+273)^4-(W577+273)^4)</f>
        <v>0</v>
      </c>
      <c r="AF577">
        <f>U577+AE577+AC577+AD577</f>
        <v>0</v>
      </c>
      <c r="AG577">
        <f>DX577*AU577*(DS577-DR577*(1000-AU577*DU577)/(1000-AU577*DT577))/(100*DL577)</f>
        <v>0</v>
      </c>
      <c r="AH577">
        <f>1000*DX577*AU577*(DT577-DU577)/(100*DL577*(1000-AU577*DT577))</f>
        <v>0</v>
      </c>
      <c r="AI577">
        <f>(AJ577 - AK577 - DY577*1E3/(8.314*(EA577+273.15)) * AM577/DX577 * AL577) * DX577/(100*DL577) * (1000 - DU577)/1000</f>
        <v>0</v>
      </c>
      <c r="AJ577">
        <v>1357.47129815007</v>
      </c>
      <c r="AK577">
        <v>1320.62648484848</v>
      </c>
      <c r="AL577">
        <v>3.64686939999128</v>
      </c>
      <c r="AM577">
        <v>65.0585855689231</v>
      </c>
      <c r="AN577">
        <f>(AP577 - AO577 + DY577*1E3/(8.314*(EA577+273.15)) * AR577/DX577 * AQ577) * DX577/(100*DL577) * 1000/(1000 - AP577)</f>
        <v>0</v>
      </c>
      <c r="AO577">
        <v>24.9027483739526</v>
      </c>
      <c r="AP577">
        <v>31.0700975757576</v>
      </c>
      <c r="AQ577">
        <v>-0.00631111835897302</v>
      </c>
      <c r="AR577">
        <v>110.688087326867</v>
      </c>
      <c r="AS577">
        <v>3</v>
      </c>
      <c r="AT577">
        <v>1</v>
      </c>
      <c r="AU577">
        <f>IF(AS577*$H$13&gt;=AW577,1.0,(AW577/(AW577-AS577*$H$13)))</f>
        <v>0</v>
      </c>
      <c r="AV577">
        <f>(AU577-1)*100</f>
        <v>0</v>
      </c>
      <c r="AW577">
        <f>MAX(0,($B$13+$C$13*EF577)/(1+$D$13*EF577)*DY577/(EA577+273)*$E$13)</f>
        <v>0</v>
      </c>
      <c r="AX577" t="s">
        <v>437</v>
      </c>
      <c r="AY577" t="s">
        <v>437</v>
      </c>
      <c r="AZ577">
        <v>0</v>
      </c>
      <c r="BA577">
        <v>0</v>
      </c>
      <c r="BB577">
        <f>1-AZ577/BA577</f>
        <v>0</v>
      </c>
      <c r="BC577">
        <v>0</v>
      </c>
      <c r="BD577" t="s">
        <v>437</v>
      </c>
      <c r="BE577" t="s">
        <v>437</v>
      </c>
      <c r="BF577">
        <v>0</v>
      </c>
      <c r="BG577">
        <v>0</v>
      </c>
      <c r="BH577">
        <f>1-BF577/BG577</f>
        <v>0</v>
      </c>
      <c r="BI577">
        <v>0.5</v>
      </c>
      <c r="BJ577">
        <f>DI577</f>
        <v>0</v>
      </c>
      <c r="BK577">
        <f>L577</f>
        <v>0</v>
      </c>
      <c r="BL577">
        <f>BH577*BI577*BJ577</f>
        <v>0</v>
      </c>
      <c r="BM577">
        <f>(BK577-BC577)/BJ577</f>
        <v>0</v>
      </c>
      <c r="BN577">
        <f>(BA577-BG577)/BG577</f>
        <v>0</v>
      </c>
      <c r="BO577">
        <f>AZ577/(BB577+AZ577/BG577)</f>
        <v>0</v>
      </c>
      <c r="BP577" t="s">
        <v>437</v>
      </c>
      <c r="BQ577">
        <v>0</v>
      </c>
      <c r="BR577">
        <f>IF(BQ577&lt;&gt;0, BQ577, BO577)</f>
        <v>0</v>
      </c>
      <c r="BS577">
        <f>1-BR577/BG577</f>
        <v>0</v>
      </c>
      <c r="BT577">
        <f>(BG577-BF577)/(BG577-BR577)</f>
        <v>0</v>
      </c>
      <c r="BU577">
        <f>(BA577-BG577)/(BA577-BR577)</f>
        <v>0</v>
      </c>
      <c r="BV577">
        <f>(BG577-BF577)/(BG577-AZ577)</f>
        <v>0</v>
      </c>
      <c r="BW577">
        <f>(BA577-BG577)/(BA577-AZ577)</f>
        <v>0</v>
      </c>
      <c r="BX577">
        <f>(BT577*BR577/BF577)</f>
        <v>0</v>
      </c>
      <c r="BY577">
        <f>(1-BX577)</f>
        <v>0</v>
      </c>
      <c r="DH577">
        <f>$B$11*EG577+$C$11*EH577+$F$11*ES577*(1-EV577)</f>
        <v>0</v>
      </c>
      <c r="DI577">
        <f>DH577*DJ577</f>
        <v>0</v>
      </c>
      <c r="DJ577">
        <f>($B$11*$D$9+$C$11*$D$9+$F$11*((FF577+EX577)/MAX(FF577+EX577+FG577, 0.1)*$I$9+FG577/MAX(FF577+EX577+FG577, 0.1)*$J$9))/($B$11+$C$11+$F$11)</f>
        <v>0</v>
      </c>
      <c r="DK577">
        <f>($B$11*$K$9+$C$11*$K$9+$F$11*((FF577+EX577)/MAX(FF577+EX577+FG577, 0.1)*$P$9+FG577/MAX(FF577+EX577+FG577, 0.1)*$Q$9))/($B$11+$C$11+$F$11)</f>
        <v>0</v>
      </c>
      <c r="DL577">
        <v>6</v>
      </c>
      <c r="DM577">
        <v>0.5</v>
      </c>
      <c r="DN577" t="s">
        <v>438</v>
      </c>
      <c r="DO577">
        <v>2</v>
      </c>
      <c r="DP577" t="b">
        <v>1</v>
      </c>
      <c r="DQ577">
        <v>1761416188.94615</v>
      </c>
      <c r="DR577">
        <v>1255.50615384615</v>
      </c>
      <c r="DS577">
        <v>1306.98153846154</v>
      </c>
      <c r="DT577">
        <v>31.0972076923077</v>
      </c>
      <c r="DU577">
        <v>24.9063538461538</v>
      </c>
      <c r="DV577">
        <v>1254.40846153846</v>
      </c>
      <c r="DW577">
        <v>30.7820153846154</v>
      </c>
      <c r="DX577">
        <v>499.995230769231</v>
      </c>
      <c r="DY577">
        <v>90.2843615384615</v>
      </c>
      <c r="DZ577">
        <v>0.0398420076923077</v>
      </c>
      <c r="EA577">
        <v>42.4377461538462</v>
      </c>
      <c r="EB577">
        <v>41.9371307692308</v>
      </c>
      <c r="EC577">
        <v>999.9</v>
      </c>
      <c r="ED577">
        <v>0</v>
      </c>
      <c r="EE577">
        <v>0</v>
      </c>
      <c r="EF577">
        <v>10006.0161538462</v>
      </c>
      <c r="EG577">
        <v>0</v>
      </c>
      <c r="EH577">
        <v>1194.82307692308</v>
      </c>
      <c r="EI577">
        <v>-51.4747</v>
      </c>
      <c r="EJ577">
        <v>1295.80153846154</v>
      </c>
      <c r="EK577">
        <v>1340.36384615385</v>
      </c>
      <c r="EL577">
        <v>6.19086923076923</v>
      </c>
      <c r="EM577">
        <v>1306.98153846154</v>
      </c>
      <c r="EN577">
        <v>24.9063538461538</v>
      </c>
      <c r="EO577">
        <v>2.80759153846154</v>
      </c>
      <c r="EP577">
        <v>2.24865307692308</v>
      </c>
      <c r="EQ577">
        <v>22.9287846153846</v>
      </c>
      <c r="ER577">
        <v>19.3132230769231</v>
      </c>
      <c r="ES577">
        <v>1199.95384615385</v>
      </c>
      <c r="ET577">
        <v>0.967006</v>
      </c>
      <c r="EU577">
        <v>0.0329938</v>
      </c>
      <c r="EV577">
        <v>0</v>
      </c>
      <c r="EW577">
        <v>1341.81846153846</v>
      </c>
      <c r="EX577">
        <v>5.00059</v>
      </c>
      <c r="EY577">
        <v>16955.3846153846</v>
      </c>
      <c r="EZ577">
        <v>10358.3461538462</v>
      </c>
      <c r="FA577">
        <v>56.9516923076923</v>
      </c>
      <c r="FB577">
        <v>58.6536153846154</v>
      </c>
      <c r="FC577">
        <v>57.0911538461538</v>
      </c>
      <c r="FD577">
        <v>58.3747692307692</v>
      </c>
      <c r="FE577">
        <v>58.0333846153846</v>
      </c>
      <c r="FF577">
        <v>1155.52384615385</v>
      </c>
      <c r="FG577">
        <v>39.43</v>
      </c>
      <c r="FH577">
        <v>0</v>
      </c>
      <c r="FI577">
        <v>1761416157.1</v>
      </c>
      <c r="FJ577">
        <v>0</v>
      </c>
      <c r="FK577">
        <v>1341.8556</v>
      </c>
      <c r="FL577">
        <v>-0.759999999020969</v>
      </c>
      <c r="FM577">
        <v>30.3307694738495</v>
      </c>
      <c r="FN577">
        <v>16956.224</v>
      </c>
      <c r="FO577">
        <v>15</v>
      </c>
      <c r="FP577">
        <v>0</v>
      </c>
      <c r="FQ577" t="s">
        <v>439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-51.235819047619</v>
      </c>
      <c r="GD577">
        <v>-6.99204155844161</v>
      </c>
      <c r="GE577">
        <v>1.08491403548811</v>
      </c>
      <c r="GF577">
        <v>0</v>
      </c>
      <c r="GG577">
        <v>1341.83264705882</v>
      </c>
      <c r="GH577">
        <v>0.0695187166153061</v>
      </c>
      <c r="GI577">
        <v>0.227742228168942</v>
      </c>
      <c r="GJ577">
        <v>-1</v>
      </c>
      <c r="GK577">
        <v>6.18722523809524</v>
      </c>
      <c r="GL577">
        <v>0.0137400000000049</v>
      </c>
      <c r="GM577">
        <v>0.0121267542153889</v>
      </c>
      <c r="GN577">
        <v>1</v>
      </c>
      <c r="GO577">
        <v>1</v>
      </c>
      <c r="GP577">
        <v>2</v>
      </c>
      <c r="GQ577" t="s">
        <v>446</v>
      </c>
      <c r="GR577">
        <v>3.12814</v>
      </c>
      <c r="GS577">
        <v>2.7183</v>
      </c>
      <c r="GT577">
        <v>0.186242</v>
      </c>
      <c r="GU577">
        <v>0.190874</v>
      </c>
      <c r="GV577">
        <v>0.118806</v>
      </c>
      <c r="GW577">
        <v>0.101809</v>
      </c>
      <c r="GX577">
        <v>29535</v>
      </c>
      <c r="GY577">
        <v>31126.1</v>
      </c>
      <c r="GZ577">
        <v>32952</v>
      </c>
      <c r="HA577">
        <v>34948.4</v>
      </c>
      <c r="HB577">
        <v>41369</v>
      </c>
      <c r="HC577">
        <v>45234.8</v>
      </c>
      <c r="HD577">
        <v>51698.2</v>
      </c>
      <c r="HE577">
        <v>56009.6</v>
      </c>
      <c r="HF577">
        <v>1.7311</v>
      </c>
      <c r="HG577">
        <v>1.59245</v>
      </c>
      <c r="HH577">
        <v>-0.0532046</v>
      </c>
      <c r="HI577">
        <v>0</v>
      </c>
      <c r="HJ577">
        <v>42.8564</v>
      </c>
      <c r="HK577">
        <v>999.9</v>
      </c>
      <c r="HL577">
        <v>55.439</v>
      </c>
      <c r="HM577">
        <v>29.96</v>
      </c>
      <c r="HN577">
        <v>26.1017</v>
      </c>
      <c r="HO577">
        <v>60.9252</v>
      </c>
      <c r="HP577">
        <v>42.1915</v>
      </c>
      <c r="HQ577">
        <v>1</v>
      </c>
      <c r="HR577">
        <v>1.80343</v>
      </c>
      <c r="HS577">
        <v>5.43216</v>
      </c>
      <c r="HT577">
        <v>20.05</v>
      </c>
      <c r="HU577">
        <v>5.18824</v>
      </c>
      <c r="HV577">
        <v>12.0159</v>
      </c>
      <c r="HW577">
        <v>4.97035</v>
      </c>
      <c r="HX577">
        <v>3.295</v>
      </c>
      <c r="HY577">
        <v>9999</v>
      </c>
      <c r="HZ577">
        <v>9999</v>
      </c>
      <c r="IA577">
        <v>999.9</v>
      </c>
      <c r="IB577">
        <v>9999</v>
      </c>
      <c r="IC577">
        <v>1.86325</v>
      </c>
      <c r="ID577">
        <v>1.86812</v>
      </c>
      <c r="IE577">
        <v>1.86784</v>
      </c>
      <c r="IF577">
        <v>1.86905</v>
      </c>
      <c r="IG577">
        <v>1.86982</v>
      </c>
      <c r="IH577">
        <v>1.86594</v>
      </c>
      <c r="II577">
        <v>1.86697</v>
      </c>
      <c r="IJ577">
        <v>1.8684</v>
      </c>
      <c r="IK577">
        <v>5</v>
      </c>
      <c r="IL577">
        <v>0</v>
      </c>
      <c r="IM577">
        <v>0</v>
      </c>
      <c r="IN577">
        <v>0</v>
      </c>
      <c r="IO577" t="s">
        <v>441</v>
      </c>
      <c r="IP577" t="s">
        <v>442</v>
      </c>
      <c r="IQ577" t="s">
        <v>443</v>
      </c>
      <c r="IR577" t="s">
        <v>443</v>
      </c>
      <c r="IS577" t="s">
        <v>443</v>
      </c>
      <c r="IT577" t="s">
        <v>443</v>
      </c>
      <c r="IU577">
        <v>0</v>
      </c>
      <c r="IV577">
        <v>100</v>
      </c>
      <c r="IW577">
        <v>100</v>
      </c>
      <c r="IX577">
        <v>1.09</v>
      </c>
      <c r="IY577">
        <v>0.3152</v>
      </c>
      <c r="IZ577">
        <v>1.09748391826392</v>
      </c>
      <c r="JA577">
        <v>0</v>
      </c>
      <c r="JB577">
        <v>0</v>
      </c>
      <c r="JC577">
        <v>0</v>
      </c>
      <c r="JD577">
        <v>0.315191680746845</v>
      </c>
      <c r="JE577">
        <v>0</v>
      </c>
      <c r="JF577">
        <v>0</v>
      </c>
      <c r="JG577">
        <v>0</v>
      </c>
      <c r="JH577">
        <v>5</v>
      </c>
      <c r="JI577">
        <v>2273</v>
      </c>
      <c r="JJ577">
        <v>0</v>
      </c>
      <c r="JK577">
        <v>25</v>
      </c>
      <c r="JL577">
        <v>29356936.6</v>
      </c>
      <c r="JM577">
        <v>29356936.6</v>
      </c>
      <c r="JN577">
        <v>2.59888</v>
      </c>
      <c r="JO577">
        <v>2.60498</v>
      </c>
      <c r="JP577">
        <v>1.54785</v>
      </c>
      <c r="JQ577">
        <v>2.31689</v>
      </c>
      <c r="JR577">
        <v>1.64551</v>
      </c>
      <c r="JS577">
        <v>2.38647</v>
      </c>
      <c r="JT577">
        <v>33.8509</v>
      </c>
      <c r="JU577">
        <v>24.1663</v>
      </c>
      <c r="JV577">
        <v>18</v>
      </c>
      <c r="JW577">
        <v>491.023</v>
      </c>
      <c r="JX577">
        <v>392.92</v>
      </c>
      <c r="JY577">
        <v>36.0729</v>
      </c>
      <c r="JZ577">
        <v>47.7811</v>
      </c>
      <c r="KA577">
        <v>30.0094</v>
      </c>
      <c r="KB577">
        <v>46.9872</v>
      </c>
      <c r="KC577">
        <v>46.832</v>
      </c>
      <c r="KD577">
        <v>52.0082</v>
      </c>
      <c r="KE577">
        <v>0</v>
      </c>
      <c r="KF577">
        <v>100</v>
      </c>
      <c r="KG577">
        <v>35.921</v>
      </c>
      <c r="KH577">
        <v>1360.11</v>
      </c>
      <c r="KI577">
        <v>34.6858</v>
      </c>
      <c r="KJ577">
        <v>93.7682</v>
      </c>
      <c r="KK577">
        <v>90.6516</v>
      </c>
    </row>
    <row r="578" spans="1:297">
      <c r="A578">
        <v>562</v>
      </c>
      <c r="B578">
        <v>1761416202.1</v>
      </c>
      <c r="C578">
        <v>8021.09999990463</v>
      </c>
      <c r="D578" t="s">
        <v>1571</v>
      </c>
      <c r="E578" t="s">
        <v>1572</v>
      </c>
      <c r="F578">
        <v>5</v>
      </c>
      <c r="G578" t="s">
        <v>1410</v>
      </c>
      <c r="H578" t="s">
        <v>436</v>
      </c>
      <c r="I578">
        <v>1761416193.94615</v>
      </c>
      <c r="J578">
        <f>(K578)/1000</f>
        <v>0</v>
      </c>
      <c r="K578">
        <f>IF(DP578, AN578, AH578)</f>
        <v>0</v>
      </c>
      <c r="L578">
        <f>IF(DP578, AI578, AG578)</f>
        <v>0</v>
      </c>
      <c r="M578">
        <f>DR578 - IF(AU578&gt;1, L578*DL578*100.0/(AW578), 0)</f>
        <v>0</v>
      </c>
      <c r="N578">
        <f>((T578-J578/2)*M578-L578)/(T578+J578/2)</f>
        <v>0</v>
      </c>
      <c r="O578">
        <f>N578*(DY578+DZ578)/1000.0</f>
        <v>0</v>
      </c>
      <c r="P578">
        <f>(DR578 - IF(AU578&gt;1, L578*DL578*100.0/(AW578), 0))*(DY578+DZ578)/1000.0</f>
        <v>0</v>
      </c>
      <c r="Q578">
        <f>2.0/((1/S578-1/R578)+SIGN(S578)*SQRT((1/S578-1/R578)*(1/S578-1/R578) + 4*DM578/((DM578+1)*(DM578+1))*(2*1/S578*1/R578-1/R578*1/R578)))</f>
        <v>0</v>
      </c>
      <c r="R578">
        <f>IF(LEFT(DN578,1)&lt;&gt;"0",IF(LEFT(DN578,1)="1",3.0,DO578),$D$5+$E$5*(EF578*DY578/($K$5*1000))+$F$5*(EF578*DY578/($K$5*1000))*MAX(MIN(DL578,$J$5),$I$5)*MAX(MIN(DL578,$J$5),$I$5)+$G$5*MAX(MIN(DL578,$J$5),$I$5)*(EF578*DY578/($K$5*1000))+$H$5*(EF578*DY578/($K$5*1000))*(EF578*DY578/($K$5*1000)))</f>
        <v>0</v>
      </c>
      <c r="S578">
        <f>J578*(1000-(1000*0.61365*exp(17.502*W578/(240.97+W578))/(DY578+DZ578)+DT578)/2)/(1000*0.61365*exp(17.502*W578/(240.97+W578))/(DY578+DZ578)-DT578)</f>
        <v>0</v>
      </c>
      <c r="T578">
        <f>1/((DM578+1)/(Q578/1.6)+1/(R578/1.37)) + DM578/((DM578+1)/(Q578/1.6) + DM578/(R578/1.37))</f>
        <v>0</v>
      </c>
      <c r="U578">
        <f>(DH578*DK578)</f>
        <v>0</v>
      </c>
      <c r="V578">
        <f>(EA578+(U578+2*0.95*5.67E-8*(((EA578+$B$7)+273)^4-(EA578+273)^4)-44100*J578)/(1.84*29.3*R578+8*0.95*5.67E-8*(EA578+273)^3))</f>
        <v>0</v>
      </c>
      <c r="W578">
        <f>($C$7*EB578+$D$7*EC578+$E$7*V578)</f>
        <v>0</v>
      </c>
      <c r="X578">
        <f>0.61365*exp(17.502*W578/(240.97+W578))</f>
        <v>0</v>
      </c>
      <c r="Y578">
        <f>(Z578/AA578*100)</f>
        <v>0</v>
      </c>
      <c r="Z578">
        <f>DT578*(DY578+DZ578)/1000</f>
        <v>0</v>
      </c>
      <c r="AA578">
        <f>0.61365*exp(17.502*EA578/(240.97+EA578))</f>
        <v>0</v>
      </c>
      <c r="AB578">
        <f>(X578-DT578*(DY578+DZ578)/1000)</f>
        <v>0</v>
      </c>
      <c r="AC578">
        <f>(-J578*44100)</f>
        <v>0</v>
      </c>
      <c r="AD578">
        <f>2*29.3*R578*0.92*(EA578-W578)</f>
        <v>0</v>
      </c>
      <c r="AE578">
        <f>2*0.95*5.67E-8*(((EA578+$B$7)+273)^4-(W578+273)^4)</f>
        <v>0</v>
      </c>
      <c r="AF578">
        <f>U578+AE578+AC578+AD578</f>
        <v>0</v>
      </c>
      <c r="AG578">
        <f>DX578*AU578*(DS578-DR578*(1000-AU578*DU578)/(1000-AU578*DT578))/(100*DL578)</f>
        <v>0</v>
      </c>
      <c r="AH578">
        <f>1000*DX578*AU578*(DT578-DU578)/(100*DL578*(1000-AU578*DT578))</f>
        <v>0</v>
      </c>
      <c r="AI578">
        <f>(AJ578 - AK578 - DY578*1E3/(8.314*(EA578+273.15)) * AM578/DX578 * AL578) * DX578/(100*DL578) * (1000 - DU578)/1000</f>
        <v>0</v>
      </c>
      <c r="AJ578">
        <v>1373.70216847513</v>
      </c>
      <c r="AK578">
        <v>1337.52775757576</v>
      </c>
      <c r="AL578">
        <v>3.34024676886584</v>
      </c>
      <c r="AM578">
        <v>65.0585855689231</v>
      </c>
      <c r="AN578">
        <f>(AP578 - AO578 + DY578*1E3/(8.314*(EA578+273.15)) * AR578/DX578 * AQ578) * DX578/(100*DL578) * 1000/(1000 - AP578)</f>
        <v>0</v>
      </c>
      <c r="AO578">
        <v>24.9016054506063</v>
      </c>
      <c r="AP578">
        <v>31.0513406060606</v>
      </c>
      <c r="AQ578">
        <v>-0.00203423208753422</v>
      </c>
      <c r="AR578">
        <v>110.688087326867</v>
      </c>
      <c r="AS578">
        <v>3</v>
      </c>
      <c r="AT578">
        <v>1</v>
      </c>
      <c r="AU578">
        <f>IF(AS578*$H$13&gt;=AW578,1.0,(AW578/(AW578-AS578*$H$13)))</f>
        <v>0</v>
      </c>
      <c r="AV578">
        <f>(AU578-1)*100</f>
        <v>0</v>
      </c>
      <c r="AW578">
        <f>MAX(0,($B$13+$C$13*EF578)/(1+$D$13*EF578)*DY578/(EA578+273)*$E$13)</f>
        <v>0</v>
      </c>
      <c r="AX578" t="s">
        <v>437</v>
      </c>
      <c r="AY578" t="s">
        <v>437</v>
      </c>
      <c r="AZ578">
        <v>0</v>
      </c>
      <c r="BA578">
        <v>0</v>
      </c>
      <c r="BB578">
        <f>1-AZ578/BA578</f>
        <v>0</v>
      </c>
      <c r="BC578">
        <v>0</v>
      </c>
      <c r="BD578" t="s">
        <v>437</v>
      </c>
      <c r="BE578" t="s">
        <v>437</v>
      </c>
      <c r="BF578">
        <v>0</v>
      </c>
      <c r="BG578">
        <v>0</v>
      </c>
      <c r="BH578">
        <f>1-BF578/BG578</f>
        <v>0</v>
      </c>
      <c r="BI578">
        <v>0.5</v>
      </c>
      <c r="BJ578">
        <f>DI578</f>
        <v>0</v>
      </c>
      <c r="BK578">
        <f>L578</f>
        <v>0</v>
      </c>
      <c r="BL578">
        <f>BH578*BI578*BJ578</f>
        <v>0</v>
      </c>
      <c r="BM578">
        <f>(BK578-BC578)/BJ578</f>
        <v>0</v>
      </c>
      <c r="BN578">
        <f>(BA578-BG578)/BG578</f>
        <v>0</v>
      </c>
      <c r="BO578">
        <f>AZ578/(BB578+AZ578/BG578)</f>
        <v>0</v>
      </c>
      <c r="BP578" t="s">
        <v>437</v>
      </c>
      <c r="BQ578">
        <v>0</v>
      </c>
      <c r="BR578">
        <f>IF(BQ578&lt;&gt;0, BQ578, BO578)</f>
        <v>0</v>
      </c>
      <c r="BS578">
        <f>1-BR578/BG578</f>
        <v>0</v>
      </c>
      <c r="BT578">
        <f>(BG578-BF578)/(BG578-BR578)</f>
        <v>0</v>
      </c>
      <c r="BU578">
        <f>(BA578-BG578)/(BA578-BR578)</f>
        <v>0</v>
      </c>
      <c r="BV578">
        <f>(BG578-BF578)/(BG578-AZ578)</f>
        <v>0</v>
      </c>
      <c r="BW578">
        <f>(BA578-BG578)/(BA578-AZ578)</f>
        <v>0</v>
      </c>
      <c r="BX578">
        <f>(BT578*BR578/BF578)</f>
        <v>0</v>
      </c>
      <c r="BY578">
        <f>(1-BX578)</f>
        <v>0</v>
      </c>
      <c r="DH578">
        <f>$B$11*EG578+$C$11*EH578+$F$11*ES578*(1-EV578)</f>
        <v>0</v>
      </c>
      <c r="DI578">
        <f>DH578*DJ578</f>
        <v>0</v>
      </c>
      <c r="DJ578">
        <f>($B$11*$D$9+$C$11*$D$9+$F$11*((FF578+EX578)/MAX(FF578+EX578+FG578, 0.1)*$I$9+FG578/MAX(FF578+EX578+FG578, 0.1)*$J$9))/($B$11+$C$11+$F$11)</f>
        <v>0</v>
      </c>
      <c r="DK578">
        <f>($B$11*$K$9+$C$11*$K$9+$F$11*((FF578+EX578)/MAX(FF578+EX578+FG578, 0.1)*$P$9+FG578/MAX(FF578+EX578+FG578, 0.1)*$Q$9))/($B$11+$C$11+$F$11)</f>
        <v>0</v>
      </c>
      <c r="DL578">
        <v>6</v>
      </c>
      <c r="DM578">
        <v>0.5</v>
      </c>
      <c r="DN578" t="s">
        <v>438</v>
      </c>
      <c r="DO578">
        <v>2</v>
      </c>
      <c r="DP578" t="b">
        <v>1</v>
      </c>
      <c r="DQ578">
        <v>1761416193.94615</v>
      </c>
      <c r="DR578">
        <v>1272.13076923077</v>
      </c>
      <c r="DS578">
        <v>1323.47692307692</v>
      </c>
      <c r="DT578">
        <v>31.0815538461538</v>
      </c>
      <c r="DU578">
        <v>24.9037846153846</v>
      </c>
      <c r="DV578">
        <v>1271.03384615385</v>
      </c>
      <c r="DW578">
        <v>30.7663769230769</v>
      </c>
      <c r="DX578">
        <v>499.980846153846</v>
      </c>
      <c r="DY578">
        <v>90.2833</v>
      </c>
      <c r="DZ578">
        <v>0.0400163461538462</v>
      </c>
      <c r="EA578">
        <v>42.4642769230769</v>
      </c>
      <c r="EB578">
        <v>41.9803846153846</v>
      </c>
      <c r="EC578">
        <v>999.9</v>
      </c>
      <c r="ED578">
        <v>0</v>
      </c>
      <c r="EE578">
        <v>0</v>
      </c>
      <c r="EF578">
        <v>10010.4407692308</v>
      </c>
      <c r="EG578">
        <v>0</v>
      </c>
      <c r="EH578">
        <v>1194.78</v>
      </c>
      <c r="EI578">
        <v>-51.3460230769231</v>
      </c>
      <c r="EJ578">
        <v>1312.93846153846</v>
      </c>
      <c r="EK578">
        <v>1357.27846153846</v>
      </c>
      <c r="EL578">
        <v>6.17778307692308</v>
      </c>
      <c r="EM578">
        <v>1323.47692307692</v>
      </c>
      <c r="EN578">
        <v>24.9037846153846</v>
      </c>
      <c r="EO578">
        <v>2.80614615384615</v>
      </c>
      <c r="EP578">
        <v>2.24839461538462</v>
      </c>
      <c r="EQ578">
        <v>22.9202769230769</v>
      </c>
      <c r="ER578">
        <v>19.3113769230769</v>
      </c>
      <c r="ES578">
        <v>1199.98923076923</v>
      </c>
      <c r="ET578">
        <v>0.967007461538462</v>
      </c>
      <c r="EU578">
        <v>0.0329924538461538</v>
      </c>
      <c r="EV578">
        <v>0</v>
      </c>
      <c r="EW578">
        <v>1341.80692307692</v>
      </c>
      <c r="EX578">
        <v>5.00059</v>
      </c>
      <c r="EY578">
        <v>16958.3692307692</v>
      </c>
      <c r="EZ578">
        <v>10358.6615384615</v>
      </c>
      <c r="FA578">
        <v>56.9901538461539</v>
      </c>
      <c r="FB578">
        <v>58.6920769230769</v>
      </c>
      <c r="FC578">
        <v>57.1296153846154</v>
      </c>
      <c r="FD578">
        <v>58.4083846153846</v>
      </c>
      <c r="FE578">
        <v>58.0718461538462</v>
      </c>
      <c r="FF578">
        <v>1155.55923076923</v>
      </c>
      <c r="FG578">
        <v>39.4284615384615</v>
      </c>
      <c r="FH578">
        <v>0</v>
      </c>
      <c r="FI578">
        <v>1761416162.5</v>
      </c>
      <c r="FJ578">
        <v>0</v>
      </c>
      <c r="FK578">
        <v>1341.78423076923</v>
      </c>
      <c r="FL578">
        <v>-0.934358981709854</v>
      </c>
      <c r="FM578">
        <v>21.5658121284193</v>
      </c>
      <c r="FN578">
        <v>16958.6153846154</v>
      </c>
      <c r="FO578">
        <v>15</v>
      </c>
      <c r="FP578">
        <v>0</v>
      </c>
      <c r="FQ578" t="s">
        <v>439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-51.43105</v>
      </c>
      <c r="GD578">
        <v>-1.53645112781961</v>
      </c>
      <c r="GE578">
        <v>0.962841455017388</v>
      </c>
      <c r="GF578">
        <v>0</v>
      </c>
      <c r="GG578">
        <v>1341.82029411765</v>
      </c>
      <c r="GH578">
        <v>-0.549579834141321</v>
      </c>
      <c r="GI578">
        <v>0.228530925878865</v>
      </c>
      <c r="GJ578">
        <v>-1</v>
      </c>
      <c r="GK578">
        <v>6.1832055</v>
      </c>
      <c r="GL578">
        <v>-0.171954135338333</v>
      </c>
      <c r="GM578">
        <v>0.0174795805084105</v>
      </c>
      <c r="GN578">
        <v>0</v>
      </c>
      <c r="GO578">
        <v>0</v>
      </c>
      <c r="GP578">
        <v>2</v>
      </c>
      <c r="GQ578" t="s">
        <v>473</v>
      </c>
      <c r="GR578">
        <v>3.12841</v>
      </c>
      <c r="GS578">
        <v>2.71853</v>
      </c>
      <c r="GT578">
        <v>0.187714</v>
      </c>
      <c r="GU578">
        <v>0.192383</v>
      </c>
      <c r="GV578">
        <v>0.118739</v>
      </c>
      <c r="GW578">
        <v>0.101798</v>
      </c>
      <c r="GX578">
        <v>29476.8</v>
      </c>
      <c r="GY578">
        <v>31062.2</v>
      </c>
      <c r="GZ578">
        <v>32947.3</v>
      </c>
      <c r="HA578">
        <v>34942.6</v>
      </c>
      <c r="HB578">
        <v>41366.9</v>
      </c>
      <c r="HC578">
        <v>45228.3</v>
      </c>
      <c r="HD578">
        <v>51691.3</v>
      </c>
      <c r="HE578">
        <v>56000.6</v>
      </c>
      <c r="HF578">
        <v>1.73057</v>
      </c>
      <c r="HG578">
        <v>1.5917</v>
      </c>
      <c r="HH578">
        <v>-0.0511669</v>
      </c>
      <c r="HI578">
        <v>0</v>
      </c>
      <c r="HJ578">
        <v>42.8587</v>
      </c>
      <c r="HK578">
        <v>999.9</v>
      </c>
      <c r="HL578">
        <v>55.439</v>
      </c>
      <c r="HM578">
        <v>29.96</v>
      </c>
      <c r="HN578">
        <v>26.1009</v>
      </c>
      <c r="HO578">
        <v>60.9052</v>
      </c>
      <c r="HP578">
        <v>42.2997</v>
      </c>
      <c r="HQ578">
        <v>1</v>
      </c>
      <c r="HR578">
        <v>1.81299</v>
      </c>
      <c r="HS578">
        <v>5.96245</v>
      </c>
      <c r="HT578">
        <v>20.0336</v>
      </c>
      <c r="HU578">
        <v>5.18854</v>
      </c>
      <c r="HV578">
        <v>12.0159</v>
      </c>
      <c r="HW578">
        <v>4.97085</v>
      </c>
      <c r="HX578">
        <v>3.295</v>
      </c>
      <c r="HY578">
        <v>9999</v>
      </c>
      <c r="HZ578">
        <v>9999</v>
      </c>
      <c r="IA578">
        <v>999.9</v>
      </c>
      <c r="IB578">
        <v>9999</v>
      </c>
      <c r="IC578">
        <v>1.86325</v>
      </c>
      <c r="ID578">
        <v>1.86813</v>
      </c>
      <c r="IE578">
        <v>1.86784</v>
      </c>
      <c r="IF578">
        <v>1.86905</v>
      </c>
      <c r="IG578">
        <v>1.86982</v>
      </c>
      <c r="IH578">
        <v>1.86589</v>
      </c>
      <c r="II578">
        <v>1.86697</v>
      </c>
      <c r="IJ578">
        <v>1.86843</v>
      </c>
      <c r="IK578">
        <v>5</v>
      </c>
      <c r="IL578">
        <v>0</v>
      </c>
      <c r="IM578">
        <v>0</v>
      </c>
      <c r="IN578">
        <v>0</v>
      </c>
      <c r="IO578" t="s">
        <v>441</v>
      </c>
      <c r="IP578" t="s">
        <v>442</v>
      </c>
      <c r="IQ578" t="s">
        <v>443</v>
      </c>
      <c r="IR578" t="s">
        <v>443</v>
      </c>
      <c r="IS578" t="s">
        <v>443</v>
      </c>
      <c r="IT578" t="s">
        <v>443</v>
      </c>
      <c r="IU578">
        <v>0</v>
      </c>
      <c r="IV578">
        <v>100</v>
      </c>
      <c r="IW578">
        <v>100</v>
      </c>
      <c r="IX578">
        <v>1.1</v>
      </c>
      <c r="IY578">
        <v>0.3152</v>
      </c>
      <c r="IZ578">
        <v>1.09748391826392</v>
      </c>
      <c r="JA578">
        <v>0</v>
      </c>
      <c r="JB578">
        <v>0</v>
      </c>
      <c r="JC578">
        <v>0</v>
      </c>
      <c r="JD578">
        <v>0.315191680746845</v>
      </c>
      <c r="JE578">
        <v>0</v>
      </c>
      <c r="JF578">
        <v>0</v>
      </c>
      <c r="JG578">
        <v>0</v>
      </c>
      <c r="JH578">
        <v>5</v>
      </c>
      <c r="JI578">
        <v>2273</v>
      </c>
      <c r="JJ578">
        <v>0</v>
      </c>
      <c r="JK578">
        <v>25</v>
      </c>
      <c r="JL578">
        <v>29356936.7</v>
      </c>
      <c r="JM578">
        <v>29356936.7</v>
      </c>
      <c r="JN578">
        <v>2.62207</v>
      </c>
      <c r="JO578">
        <v>2.61475</v>
      </c>
      <c r="JP578">
        <v>1.54785</v>
      </c>
      <c r="JQ578">
        <v>2.31567</v>
      </c>
      <c r="JR578">
        <v>1.64673</v>
      </c>
      <c r="JS578">
        <v>2.27173</v>
      </c>
      <c r="JT578">
        <v>33.8509</v>
      </c>
      <c r="JU578">
        <v>24.1488</v>
      </c>
      <c r="JV578">
        <v>18</v>
      </c>
      <c r="JW578">
        <v>490.877</v>
      </c>
      <c r="JX578">
        <v>392.643</v>
      </c>
      <c r="JY578">
        <v>36.014</v>
      </c>
      <c r="JZ578">
        <v>47.822</v>
      </c>
      <c r="KA578">
        <v>30.0096</v>
      </c>
      <c r="KB578">
        <v>47.0238</v>
      </c>
      <c r="KC578">
        <v>46.8682</v>
      </c>
      <c r="KD578">
        <v>52.5775</v>
      </c>
      <c r="KE578">
        <v>0</v>
      </c>
      <c r="KF578">
        <v>100</v>
      </c>
      <c r="KG578">
        <v>35.8699</v>
      </c>
      <c r="KH578">
        <v>1373.79</v>
      </c>
      <c r="KI578">
        <v>34.6858</v>
      </c>
      <c r="KJ578">
        <v>93.7554</v>
      </c>
      <c r="KK578">
        <v>90.6368</v>
      </c>
    </row>
    <row r="579" spans="1:297">
      <c r="A579">
        <v>563</v>
      </c>
      <c r="B579">
        <v>1761416207.1</v>
      </c>
      <c r="C579">
        <v>8026.09999990463</v>
      </c>
      <c r="D579" t="s">
        <v>1573</v>
      </c>
      <c r="E579" t="s">
        <v>1574</v>
      </c>
      <c r="F579">
        <v>5</v>
      </c>
      <c r="G579" t="s">
        <v>1410</v>
      </c>
      <c r="H579" t="s">
        <v>436</v>
      </c>
      <c r="I579">
        <v>1761416198.94615</v>
      </c>
      <c r="J579">
        <f>(K579)/1000</f>
        <v>0</v>
      </c>
      <c r="K579">
        <f>IF(DP579, AN579, AH579)</f>
        <v>0</v>
      </c>
      <c r="L579">
        <f>IF(DP579, AI579, AG579)</f>
        <v>0</v>
      </c>
      <c r="M579">
        <f>DR579 - IF(AU579&gt;1, L579*DL579*100.0/(AW579), 0)</f>
        <v>0</v>
      </c>
      <c r="N579">
        <f>((T579-J579/2)*M579-L579)/(T579+J579/2)</f>
        <v>0</v>
      </c>
      <c r="O579">
        <f>N579*(DY579+DZ579)/1000.0</f>
        <v>0</v>
      </c>
      <c r="P579">
        <f>(DR579 - IF(AU579&gt;1, L579*DL579*100.0/(AW579), 0))*(DY579+DZ579)/1000.0</f>
        <v>0</v>
      </c>
      <c r="Q579">
        <f>2.0/((1/S579-1/R579)+SIGN(S579)*SQRT((1/S579-1/R579)*(1/S579-1/R579) + 4*DM579/((DM579+1)*(DM579+1))*(2*1/S579*1/R579-1/R579*1/R579)))</f>
        <v>0</v>
      </c>
      <c r="R579">
        <f>IF(LEFT(DN579,1)&lt;&gt;"0",IF(LEFT(DN579,1)="1",3.0,DO579),$D$5+$E$5*(EF579*DY579/($K$5*1000))+$F$5*(EF579*DY579/($K$5*1000))*MAX(MIN(DL579,$J$5),$I$5)*MAX(MIN(DL579,$J$5),$I$5)+$G$5*MAX(MIN(DL579,$J$5),$I$5)*(EF579*DY579/($K$5*1000))+$H$5*(EF579*DY579/($K$5*1000))*(EF579*DY579/($K$5*1000)))</f>
        <v>0</v>
      </c>
      <c r="S579">
        <f>J579*(1000-(1000*0.61365*exp(17.502*W579/(240.97+W579))/(DY579+DZ579)+DT579)/2)/(1000*0.61365*exp(17.502*W579/(240.97+W579))/(DY579+DZ579)-DT579)</f>
        <v>0</v>
      </c>
      <c r="T579">
        <f>1/((DM579+1)/(Q579/1.6)+1/(R579/1.37)) + DM579/((DM579+1)/(Q579/1.6) + DM579/(R579/1.37))</f>
        <v>0</v>
      </c>
      <c r="U579">
        <f>(DH579*DK579)</f>
        <v>0</v>
      </c>
      <c r="V579">
        <f>(EA579+(U579+2*0.95*5.67E-8*(((EA579+$B$7)+273)^4-(EA579+273)^4)-44100*J579)/(1.84*29.3*R579+8*0.95*5.67E-8*(EA579+273)^3))</f>
        <v>0</v>
      </c>
      <c r="W579">
        <f>($C$7*EB579+$D$7*EC579+$E$7*V579)</f>
        <v>0</v>
      </c>
      <c r="X579">
        <f>0.61365*exp(17.502*W579/(240.97+W579))</f>
        <v>0</v>
      </c>
      <c r="Y579">
        <f>(Z579/AA579*100)</f>
        <v>0</v>
      </c>
      <c r="Z579">
        <f>DT579*(DY579+DZ579)/1000</f>
        <v>0</v>
      </c>
      <c r="AA579">
        <f>0.61365*exp(17.502*EA579/(240.97+EA579))</f>
        <v>0</v>
      </c>
      <c r="AB579">
        <f>(X579-DT579*(DY579+DZ579)/1000)</f>
        <v>0</v>
      </c>
      <c r="AC579">
        <f>(-J579*44100)</f>
        <v>0</v>
      </c>
      <c r="AD579">
        <f>2*29.3*R579*0.92*(EA579-W579)</f>
        <v>0</v>
      </c>
      <c r="AE579">
        <f>2*0.95*5.67E-8*(((EA579+$B$7)+273)^4-(W579+273)^4)</f>
        <v>0</v>
      </c>
      <c r="AF579">
        <f>U579+AE579+AC579+AD579</f>
        <v>0</v>
      </c>
      <c r="AG579">
        <f>DX579*AU579*(DS579-DR579*(1000-AU579*DU579)/(1000-AU579*DT579))/(100*DL579)</f>
        <v>0</v>
      </c>
      <c r="AH579">
        <f>1000*DX579*AU579*(DT579-DU579)/(100*DL579*(1000-AU579*DT579))</f>
        <v>0</v>
      </c>
      <c r="AI579">
        <f>(AJ579 - AK579 - DY579*1E3/(8.314*(EA579+273.15)) * AM579/DX579 * AL579) * DX579/(100*DL579) * (1000 - DU579)/1000</f>
        <v>0</v>
      </c>
      <c r="AJ579">
        <v>1391.73771606686</v>
      </c>
      <c r="AK579">
        <v>1355.09084848485</v>
      </c>
      <c r="AL579">
        <v>3.53103712074265</v>
      </c>
      <c r="AM579">
        <v>65.0585855689231</v>
      </c>
      <c r="AN579">
        <f>(AP579 - AO579 + DY579*1E3/(8.314*(EA579+273.15)) * AR579/DX579 * AQ579) * DX579/(100*DL579) * 1000/(1000 - AP579)</f>
        <v>0</v>
      </c>
      <c r="AO579">
        <v>24.8983877489635</v>
      </c>
      <c r="AP579">
        <v>31.0294442424242</v>
      </c>
      <c r="AQ579">
        <v>-0.00129114719783821</v>
      </c>
      <c r="AR579">
        <v>110.688087326867</v>
      </c>
      <c r="AS579">
        <v>3</v>
      </c>
      <c r="AT579">
        <v>1</v>
      </c>
      <c r="AU579">
        <f>IF(AS579*$H$13&gt;=AW579,1.0,(AW579/(AW579-AS579*$H$13)))</f>
        <v>0</v>
      </c>
      <c r="AV579">
        <f>(AU579-1)*100</f>
        <v>0</v>
      </c>
      <c r="AW579">
        <f>MAX(0,($B$13+$C$13*EF579)/(1+$D$13*EF579)*DY579/(EA579+273)*$E$13)</f>
        <v>0</v>
      </c>
      <c r="AX579" t="s">
        <v>437</v>
      </c>
      <c r="AY579" t="s">
        <v>437</v>
      </c>
      <c r="AZ579">
        <v>0</v>
      </c>
      <c r="BA579">
        <v>0</v>
      </c>
      <c r="BB579">
        <f>1-AZ579/BA579</f>
        <v>0</v>
      </c>
      <c r="BC579">
        <v>0</v>
      </c>
      <c r="BD579" t="s">
        <v>437</v>
      </c>
      <c r="BE579" t="s">
        <v>437</v>
      </c>
      <c r="BF579">
        <v>0</v>
      </c>
      <c r="BG579">
        <v>0</v>
      </c>
      <c r="BH579">
        <f>1-BF579/BG579</f>
        <v>0</v>
      </c>
      <c r="BI579">
        <v>0.5</v>
      </c>
      <c r="BJ579">
        <f>DI579</f>
        <v>0</v>
      </c>
      <c r="BK579">
        <f>L579</f>
        <v>0</v>
      </c>
      <c r="BL579">
        <f>BH579*BI579*BJ579</f>
        <v>0</v>
      </c>
      <c r="BM579">
        <f>(BK579-BC579)/BJ579</f>
        <v>0</v>
      </c>
      <c r="BN579">
        <f>(BA579-BG579)/BG579</f>
        <v>0</v>
      </c>
      <c r="BO579">
        <f>AZ579/(BB579+AZ579/BG579)</f>
        <v>0</v>
      </c>
      <c r="BP579" t="s">
        <v>437</v>
      </c>
      <c r="BQ579">
        <v>0</v>
      </c>
      <c r="BR579">
        <f>IF(BQ579&lt;&gt;0, BQ579, BO579)</f>
        <v>0</v>
      </c>
      <c r="BS579">
        <f>1-BR579/BG579</f>
        <v>0</v>
      </c>
      <c r="BT579">
        <f>(BG579-BF579)/(BG579-BR579)</f>
        <v>0</v>
      </c>
      <c r="BU579">
        <f>(BA579-BG579)/(BA579-BR579)</f>
        <v>0</v>
      </c>
      <c r="BV579">
        <f>(BG579-BF579)/(BG579-AZ579)</f>
        <v>0</v>
      </c>
      <c r="BW579">
        <f>(BA579-BG579)/(BA579-AZ579)</f>
        <v>0</v>
      </c>
      <c r="BX579">
        <f>(BT579*BR579/BF579)</f>
        <v>0</v>
      </c>
      <c r="BY579">
        <f>(1-BX579)</f>
        <v>0</v>
      </c>
      <c r="DH579">
        <f>$B$11*EG579+$C$11*EH579+$F$11*ES579*(1-EV579)</f>
        <v>0</v>
      </c>
      <c r="DI579">
        <f>DH579*DJ579</f>
        <v>0</v>
      </c>
      <c r="DJ579">
        <f>($B$11*$D$9+$C$11*$D$9+$F$11*((FF579+EX579)/MAX(FF579+EX579+FG579, 0.1)*$I$9+FG579/MAX(FF579+EX579+FG579, 0.1)*$J$9))/($B$11+$C$11+$F$11)</f>
        <v>0</v>
      </c>
      <c r="DK579">
        <f>($B$11*$K$9+$C$11*$K$9+$F$11*((FF579+EX579)/MAX(FF579+EX579+FG579, 0.1)*$P$9+FG579/MAX(FF579+EX579+FG579, 0.1)*$Q$9))/($B$11+$C$11+$F$11)</f>
        <v>0</v>
      </c>
      <c r="DL579">
        <v>6</v>
      </c>
      <c r="DM579">
        <v>0.5</v>
      </c>
      <c r="DN579" t="s">
        <v>438</v>
      </c>
      <c r="DO579">
        <v>2</v>
      </c>
      <c r="DP579" t="b">
        <v>1</v>
      </c>
      <c r="DQ579">
        <v>1761416198.94615</v>
      </c>
      <c r="DR579">
        <v>1288.87153846154</v>
      </c>
      <c r="DS579">
        <v>1340.81230769231</v>
      </c>
      <c r="DT579">
        <v>31.0605692307692</v>
      </c>
      <c r="DU579">
        <v>24.9016538461538</v>
      </c>
      <c r="DV579">
        <v>1287.77461538462</v>
      </c>
      <c r="DW579">
        <v>30.7453846153846</v>
      </c>
      <c r="DX579">
        <v>500.005769230769</v>
      </c>
      <c r="DY579">
        <v>90.2826076923077</v>
      </c>
      <c r="DZ579">
        <v>0.0402603307692308</v>
      </c>
      <c r="EA579">
        <v>42.4815923076923</v>
      </c>
      <c r="EB579">
        <v>42.0219923076923</v>
      </c>
      <c r="EC579">
        <v>999.9</v>
      </c>
      <c r="ED579">
        <v>0</v>
      </c>
      <c r="EE579">
        <v>0</v>
      </c>
      <c r="EF579">
        <v>10008.0330769231</v>
      </c>
      <c r="EG579">
        <v>0</v>
      </c>
      <c r="EH579">
        <v>1194.68076923077</v>
      </c>
      <c r="EI579">
        <v>-51.9403692307692</v>
      </c>
      <c r="EJ579">
        <v>1330.18692307692</v>
      </c>
      <c r="EK579">
        <v>1375.05230769231</v>
      </c>
      <c r="EL579">
        <v>6.15891461538462</v>
      </c>
      <c r="EM579">
        <v>1340.81230769231</v>
      </c>
      <c r="EN579">
        <v>24.9016538461538</v>
      </c>
      <c r="EO579">
        <v>2.80422846153846</v>
      </c>
      <c r="EP579">
        <v>2.24818538461538</v>
      </c>
      <c r="EQ579">
        <v>22.9089846153846</v>
      </c>
      <c r="ER579">
        <v>19.3098692307692</v>
      </c>
      <c r="ES579">
        <v>1199.99615384615</v>
      </c>
      <c r="ET579">
        <v>0.967008</v>
      </c>
      <c r="EU579">
        <v>0.0329918307692308</v>
      </c>
      <c r="EV579">
        <v>0</v>
      </c>
      <c r="EW579">
        <v>1341.73076923077</v>
      </c>
      <c r="EX579">
        <v>5.00059</v>
      </c>
      <c r="EY579">
        <v>16960.2076923077</v>
      </c>
      <c r="EZ579">
        <v>10358.7307692308</v>
      </c>
      <c r="FA579">
        <v>57.0286153846154</v>
      </c>
      <c r="FB579">
        <v>58.7305384615385</v>
      </c>
      <c r="FC579">
        <v>57.1583846153846</v>
      </c>
      <c r="FD579">
        <v>58.4468461538462</v>
      </c>
      <c r="FE579">
        <v>58.1007692307692</v>
      </c>
      <c r="FF579">
        <v>1155.56769230769</v>
      </c>
      <c r="FG579">
        <v>39.4253846153846</v>
      </c>
      <c r="FH579">
        <v>0</v>
      </c>
      <c r="FI579">
        <v>1761416167.3</v>
      </c>
      <c r="FJ579">
        <v>0</v>
      </c>
      <c r="FK579">
        <v>1341.66384615385</v>
      </c>
      <c r="FL579">
        <v>-0.832136757651313</v>
      </c>
      <c r="FM579">
        <v>19.5111112517385</v>
      </c>
      <c r="FN579">
        <v>16960.3115384615</v>
      </c>
      <c r="FO579">
        <v>15</v>
      </c>
      <c r="FP579">
        <v>0</v>
      </c>
      <c r="FQ579" t="s">
        <v>439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-51.6582142857143</v>
      </c>
      <c r="GD579">
        <v>-3.84862597402597</v>
      </c>
      <c r="GE579">
        <v>1.02511585978678</v>
      </c>
      <c r="GF579">
        <v>0</v>
      </c>
      <c r="GG579">
        <v>1341.73558823529</v>
      </c>
      <c r="GH579">
        <v>-1.01069519010245</v>
      </c>
      <c r="GI579">
        <v>0.243566528856582</v>
      </c>
      <c r="GJ579">
        <v>-1</v>
      </c>
      <c r="GK579">
        <v>6.16934095238095</v>
      </c>
      <c r="GL579">
        <v>-0.226117402597403</v>
      </c>
      <c r="GM579">
        <v>0.0229753998679669</v>
      </c>
      <c r="GN579">
        <v>0</v>
      </c>
      <c r="GO579">
        <v>0</v>
      </c>
      <c r="GP579">
        <v>2</v>
      </c>
      <c r="GQ579" t="s">
        <v>473</v>
      </c>
      <c r="GR579">
        <v>3.12843</v>
      </c>
      <c r="GS579">
        <v>2.71843</v>
      </c>
      <c r="GT579">
        <v>0.189237</v>
      </c>
      <c r="GU579">
        <v>0.193772</v>
      </c>
      <c r="GV579">
        <v>0.118669</v>
      </c>
      <c r="GW579">
        <v>0.101779</v>
      </c>
      <c r="GX579">
        <v>29417</v>
      </c>
      <c r="GY579">
        <v>31003.4</v>
      </c>
      <c r="GZ579">
        <v>32942.9</v>
      </c>
      <c r="HA579">
        <v>34937.2</v>
      </c>
      <c r="HB579">
        <v>41365.6</v>
      </c>
      <c r="HC579">
        <v>45223.1</v>
      </c>
      <c r="HD579">
        <v>51685.3</v>
      </c>
      <c r="HE579">
        <v>55992.7</v>
      </c>
      <c r="HF579">
        <v>1.73005</v>
      </c>
      <c r="HG579">
        <v>1.59148</v>
      </c>
      <c r="HH579">
        <v>-0.0489876</v>
      </c>
      <c r="HI579">
        <v>0</v>
      </c>
      <c r="HJ579">
        <v>42.8609</v>
      </c>
      <c r="HK579">
        <v>999.9</v>
      </c>
      <c r="HL579">
        <v>55.439</v>
      </c>
      <c r="HM579">
        <v>29.96</v>
      </c>
      <c r="HN579">
        <v>26.1029</v>
      </c>
      <c r="HO579">
        <v>60.8252</v>
      </c>
      <c r="HP579">
        <v>42.2196</v>
      </c>
      <c r="HQ579">
        <v>1</v>
      </c>
      <c r="HR579">
        <v>1.82182</v>
      </c>
      <c r="HS579">
        <v>6.14973</v>
      </c>
      <c r="HT579">
        <v>20.0267</v>
      </c>
      <c r="HU579">
        <v>5.18764</v>
      </c>
      <c r="HV579">
        <v>12.0159</v>
      </c>
      <c r="HW579">
        <v>4.9708</v>
      </c>
      <c r="HX579">
        <v>3.2949</v>
      </c>
      <c r="HY579">
        <v>9999</v>
      </c>
      <c r="HZ579">
        <v>9999</v>
      </c>
      <c r="IA579">
        <v>999.9</v>
      </c>
      <c r="IB579">
        <v>9999</v>
      </c>
      <c r="IC579">
        <v>1.86325</v>
      </c>
      <c r="ID579">
        <v>1.86812</v>
      </c>
      <c r="IE579">
        <v>1.86783</v>
      </c>
      <c r="IF579">
        <v>1.86905</v>
      </c>
      <c r="IG579">
        <v>1.86983</v>
      </c>
      <c r="IH579">
        <v>1.86589</v>
      </c>
      <c r="II579">
        <v>1.86697</v>
      </c>
      <c r="IJ579">
        <v>1.8684</v>
      </c>
      <c r="IK579">
        <v>5</v>
      </c>
      <c r="IL579">
        <v>0</v>
      </c>
      <c r="IM579">
        <v>0</v>
      </c>
      <c r="IN579">
        <v>0</v>
      </c>
      <c r="IO579" t="s">
        <v>441</v>
      </c>
      <c r="IP579" t="s">
        <v>442</v>
      </c>
      <c r="IQ579" t="s">
        <v>443</v>
      </c>
      <c r="IR579" t="s">
        <v>443</v>
      </c>
      <c r="IS579" t="s">
        <v>443</v>
      </c>
      <c r="IT579" t="s">
        <v>443</v>
      </c>
      <c r="IU579">
        <v>0</v>
      </c>
      <c r="IV579">
        <v>100</v>
      </c>
      <c r="IW579">
        <v>100</v>
      </c>
      <c r="IX579">
        <v>1.09</v>
      </c>
      <c r="IY579">
        <v>0.3152</v>
      </c>
      <c r="IZ579">
        <v>1.09748391826392</v>
      </c>
      <c r="JA579">
        <v>0</v>
      </c>
      <c r="JB579">
        <v>0</v>
      </c>
      <c r="JC579">
        <v>0</v>
      </c>
      <c r="JD579">
        <v>0.315191680746845</v>
      </c>
      <c r="JE579">
        <v>0</v>
      </c>
      <c r="JF579">
        <v>0</v>
      </c>
      <c r="JG579">
        <v>0</v>
      </c>
      <c r="JH579">
        <v>5</v>
      </c>
      <c r="JI579">
        <v>2273</v>
      </c>
      <c r="JJ579">
        <v>0</v>
      </c>
      <c r="JK579">
        <v>25</v>
      </c>
      <c r="JL579">
        <v>29356936.8</v>
      </c>
      <c r="JM579">
        <v>29356936.8</v>
      </c>
      <c r="JN579">
        <v>2.65015</v>
      </c>
      <c r="JO579">
        <v>2.60132</v>
      </c>
      <c r="JP579">
        <v>1.54785</v>
      </c>
      <c r="JQ579">
        <v>2.31567</v>
      </c>
      <c r="JR579">
        <v>1.64673</v>
      </c>
      <c r="JS579">
        <v>2.39014</v>
      </c>
      <c r="JT579">
        <v>33.8509</v>
      </c>
      <c r="JU579">
        <v>24.1575</v>
      </c>
      <c r="JV579">
        <v>18</v>
      </c>
      <c r="JW579">
        <v>490.746</v>
      </c>
      <c r="JX579">
        <v>392.691</v>
      </c>
      <c r="JY579">
        <v>35.9112</v>
      </c>
      <c r="JZ579">
        <v>47.8633</v>
      </c>
      <c r="KA579">
        <v>30.0086</v>
      </c>
      <c r="KB579">
        <v>47.0627</v>
      </c>
      <c r="KC579">
        <v>46.9062</v>
      </c>
      <c r="KD579">
        <v>53.032</v>
      </c>
      <c r="KE579">
        <v>0</v>
      </c>
      <c r="KF579">
        <v>100</v>
      </c>
      <c r="KG579">
        <v>35.8326</v>
      </c>
      <c r="KH579">
        <v>1394.23</v>
      </c>
      <c r="KI579">
        <v>34.6858</v>
      </c>
      <c r="KJ579">
        <v>93.7439</v>
      </c>
      <c r="KK579">
        <v>90.6236</v>
      </c>
    </row>
    <row r="580" spans="1:297">
      <c r="A580">
        <v>564</v>
      </c>
      <c r="B580">
        <v>1761416212.1</v>
      </c>
      <c r="C580">
        <v>8031.09999990463</v>
      </c>
      <c r="D580" t="s">
        <v>1575</v>
      </c>
      <c r="E580" t="s">
        <v>1576</v>
      </c>
      <c r="F580">
        <v>5</v>
      </c>
      <c r="G580" t="s">
        <v>1410</v>
      </c>
      <c r="H580" t="s">
        <v>436</v>
      </c>
      <c r="I580">
        <v>1761416203.94615</v>
      </c>
      <c r="J580">
        <f>(K580)/1000</f>
        <v>0</v>
      </c>
      <c r="K580">
        <f>IF(DP580, AN580, AH580)</f>
        <v>0</v>
      </c>
      <c r="L580">
        <f>IF(DP580, AI580, AG580)</f>
        <v>0</v>
      </c>
      <c r="M580">
        <f>DR580 - IF(AU580&gt;1, L580*DL580*100.0/(AW580), 0)</f>
        <v>0</v>
      </c>
      <c r="N580">
        <f>((T580-J580/2)*M580-L580)/(T580+J580/2)</f>
        <v>0</v>
      </c>
      <c r="O580">
        <f>N580*(DY580+DZ580)/1000.0</f>
        <v>0</v>
      </c>
      <c r="P580">
        <f>(DR580 - IF(AU580&gt;1, L580*DL580*100.0/(AW580), 0))*(DY580+DZ580)/1000.0</f>
        <v>0</v>
      </c>
      <c r="Q580">
        <f>2.0/((1/S580-1/R580)+SIGN(S580)*SQRT((1/S580-1/R580)*(1/S580-1/R580) + 4*DM580/((DM580+1)*(DM580+1))*(2*1/S580*1/R580-1/R580*1/R580)))</f>
        <v>0</v>
      </c>
      <c r="R580">
        <f>IF(LEFT(DN580,1)&lt;&gt;"0",IF(LEFT(DN580,1)="1",3.0,DO580),$D$5+$E$5*(EF580*DY580/($K$5*1000))+$F$5*(EF580*DY580/($K$5*1000))*MAX(MIN(DL580,$J$5),$I$5)*MAX(MIN(DL580,$J$5),$I$5)+$G$5*MAX(MIN(DL580,$J$5),$I$5)*(EF580*DY580/($K$5*1000))+$H$5*(EF580*DY580/($K$5*1000))*(EF580*DY580/($K$5*1000)))</f>
        <v>0</v>
      </c>
      <c r="S580">
        <f>J580*(1000-(1000*0.61365*exp(17.502*W580/(240.97+W580))/(DY580+DZ580)+DT580)/2)/(1000*0.61365*exp(17.502*W580/(240.97+W580))/(DY580+DZ580)-DT580)</f>
        <v>0</v>
      </c>
      <c r="T580">
        <f>1/((DM580+1)/(Q580/1.6)+1/(R580/1.37)) + DM580/((DM580+1)/(Q580/1.6) + DM580/(R580/1.37))</f>
        <v>0</v>
      </c>
      <c r="U580">
        <f>(DH580*DK580)</f>
        <v>0</v>
      </c>
      <c r="V580">
        <f>(EA580+(U580+2*0.95*5.67E-8*(((EA580+$B$7)+273)^4-(EA580+273)^4)-44100*J580)/(1.84*29.3*R580+8*0.95*5.67E-8*(EA580+273)^3))</f>
        <v>0</v>
      </c>
      <c r="W580">
        <f>($C$7*EB580+$D$7*EC580+$E$7*V580)</f>
        <v>0</v>
      </c>
      <c r="X580">
        <f>0.61365*exp(17.502*W580/(240.97+W580))</f>
        <v>0</v>
      </c>
      <c r="Y580">
        <f>(Z580/AA580*100)</f>
        <v>0</v>
      </c>
      <c r="Z580">
        <f>DT580*(DY580+DZ580)/1000</f>
        <v>0</v>
      </c>
      <c r="AA580">
        <f>0.61365*exp(17.502*EA580/(240.97+EA580))</f>
        <v>0</v>
      </c>
      <c r="AB580">
        <f>(X580-DT580*(DY580+DZ580)/1000)</f>
        <v>0</v>
      </c>
      <c r="AC580">
        <f>(-J580*44100)</f>
        <v>0</v>
      </c>
      <c r="AD580">
        <f>2*29.3*R580*0.92*(EA580-W580)</f>
        <v>0</v>
      </c>
      <c r="AE580">
        <f>2*0.95*5.67E-8*(((EA580+$B$7)+273)^4-(W580+273)^4)</f>
        <v>0</v>
      </c>
      <c r="AF580">
        <f>U580+AE580+AC580+AD580</f>
        <v>0</v>
      </c>
      <c r="AG580">
        <f>DX580*AU580*(DS580-DR580*(1000-AU580*DU580)/(1000-AU580*DT580))/(100*DL580)</f>
        <v>0</v>
      </c>
      <c r="AH580">
        <f>1000*DX580*AU580*(DT580-DU580)/(100*DL580*(1000-AU580*DT580))</f>
        <v>0</v>
      </c>
      <c r="AI580">
        <f>(AJ580 - AK580 - DY580*1E3/(8.314*(EA580+273.15)) * AM580/DX580 * AL580) * DX580/(100*DL580) * (1000 - DU580)/1000</f>
        <v>0</v>
      </c>
      <c r="AJ580">
        <v>1407.79907749483</v>
      </c>
      <c r="AK580">
        <v>1371.55909090909</v>
      </c>
      <c r="AL580">
        <v>3.28430377391053</v>
      </c>
      <c r="AM580">
        <v>65.0585855689231</v>
      </c>
      <c r="AN580">
        <f>(AP580 - AO580 + DY580*1E3/(8.314*(EA580+273.15)) * AR580/DX580 * AQ580) * DX580/(100*DL580) * 1000/(1000 - AP580)</f>
        <v>0</v>
      </c>
      <c r="AO580">
        <v>24.8992486426018</v>
      </c>
      <c r="AP580">
        <v>31.0067915151515</v>
      </c>
      <c r="AQ580">
        <v>-0.0010031538388702</v>
      </c>
      <c r="AR580">
        <v>110.688087326867</v>
      </c>
      <c r="AS580">
        <v>3</v>
      </c>
      <c r="AT580">
        <v>1</v>
      </c>
      <c r="AU580">
        <f>IF(AS580*$H$13&gt;=AW580,1.0,(AW580/(AW580-AS580*$H$13)))</f>
        <v>0</v>
      </c>
      <c r="AV580">
        <f>(AU580-1)*100</f>
        <v>0</v>
      </c>
      <c r="AW580">
        <f>MAX(0,($B$13+$C$13*EF580)/(1+$D$13*EF580)*DY580/(EA580+273)*$E$13)</f>
        <v>0</v>
      </c>
      <c r="AX580" t="s">
        <v>437</v>
      </c>
      <c r="AY580" t="s">
        <v>437</v>
      </c>
      <c r="AZ580">
        <v>0</v>
      </c>
      <c r="BA580">
        <v>0</v>
      </c>
      <c r="BB580">
        <f>1-AZ580/BA580</f>
        <v>0</v>
      </c>
      <c r="BC580">
        <v>0</v>
      </c>
      <c r="BD580" t="s">
        <v>437</v>
      </c>
      <c r="BE580" t="s">
        <v>437</v>
      </c>
      <c r="BF580">
        <v>0</v>
      </c>
      <c r="BG580">
        <v>0</v>
      </c>
      <c r="BH580">
        <f>1-BF580/BG580</f>
        <v>0</v>
      </c>
      <c r="BI580">
        <v>0.5</v>
      </c>
      <c r="BJ580">
        <f>DI580</f>
        <v>0</v>
      </c>
      <c r="BK580">
        <f>L580</f>
        <v>0</v>
      </c>
      <c r="BL580">
        <f>BH580*BI580*BJ580</f>
        <v>0</v>
      </c>
      <c r="BM580">
        <f>(BK580-BC580)/BJ580</f>
        <v>0</v>
      </c>
      <c r="BN580">
        <f>(BA580-BG580)/BG580</f>
        <v>0</v>
      </c>
      <c r="BO580">
        <f>AZ580/(BB580+AZ580/BG580)</f>
        <v>0</v>
      </c>
      <c r="BP580" t="s">
        <v>437</v>
      </c>
      <c r="BQ580">
        <v>0</v>
      </c>
      <c r="BR580">
        <f>IF(BQ580&lt;&gt;0, BQ580, BO580)</f>
        <v>0</v>
      </c>
      <c r="BS580">
        <f>1-BR580/BG580</f>
        <v>0</v>
      </c>
      <c r="BT580">
        <f>(BG580-BF580)/(BG580-BR580)</f>
        <v>0</v>
      </c>
      <c r="BU580">
        <f>(BA580-BG580)/(BA580-BR580)</f>
        <v>0</v>
      </c>
      <c r="BV580">
        <f>(BG580-BF580)/(BG580-AZ580)</f>
        <v>0</v>
      </c>
      <c r="BW580">
        <f>(BA580-BG580)/(BA580-AZ580)</f>
        <v>0</v>
      </c>
      <c r="BX580">
        <f>(BT580*BR580/BF580)</f>
        <v>0</v>
      </c>
      <c r="BY580">
        <f>(1-BX580)</f>
        <v>0</v>
      </c>
      <c r="DH580">
        <f>$B$11*EG580+$C$11*EH580+$F$11*ES580*(1-EV580)</f>
        <v>0</v>
      </c>
      <c r="DI580">
        <f>DH580*DJ580</f>
        <v>0</v>
      </c>
      <c r="DJ580">
        <f>($B$11*$D$9+$C$11*$D$9+$F$11*((FF580+EX580)/MAX(FF580+EX580+FG580, 0.1)*$I$9+FG580/MAX(FF580+EX580+FG580, 0.1)*$J$9))/($B$11+$C$11+$F$11)</f>
        <v>0</v>
      </c>
      <c r="DK580">
        <f>($B$11*$K$9+$C$11*$K$9+$F$11*((FF580+EX580)/MAX(FF580+EX580+FG580, 0.1)*$P$9+FG580/MAX(FF580+EX580+FG580, 0.1)*$Q$9))/($B$11+$C$11+$F$11)</f>
        <v>0</v>
      </c>
      <c r="DL580">
        <v>6</v>
      </c>
      <c r="DM580">
        <v>0.5</v>
      </c>
      <c r="DN580" t="s">
        <v>438</v>
      </c>
      <c r="DO580">
        <v>2</v>
      </c>
      <c r="DP580" t="b">
        <v>1</v>
      </c>
      <c r="DQ580">
        <v>1761416203.94615</v>
      </c>
      <c r="DR580">
        <v>1305.62307692308</v>
      </c>
      <c r="DS580">
        <v>1357.19923076923</v>
      </c>
      <c r="DT580">
        <v>31.0384923076923</v>
      </c>
      <c r="DU580">
        <v>24.9001076923077</v>
      </c>
      <c r="DV580">
        <v>1304.52615384615</v>
      </c>
      <c r="DW580">
        <v>30.7233153846154</v>
      </c>
      <c r="DX580">
        <v>500.036923076923</v>
      </c>
      <c r="DY580">
        <v>90.2825615384615</v>
      </c>
      <c r="DZ580">
        <v>0.0401437769230769</v>
      </c>
      <c r="EA580">
        <v>42.4900153846154</v>
      </c>
      <c r="EB580">
        <v>42.0549307692308</v>
      </c>
      <c r="EC580">
        <v>999.9</v>
      </c>
      <c r="ED580">
        <v>0</v>
      </c>
      <c r="EE580">
        <v>0</v>
      </c>
      <c r="EF580">
        <v>10026.3446153846</v>
      </c>
      <c r="EG580">
        <v>0</v>
      </c>
      <c r="EH580">
        <v>1194.53307692308</v>
      </c>
      <c r="EI580">
        <v>-51.5761384615385</v>
      </c>
      <c r="EJ580">
        <v>1347.44461538462</v>
      </c>
      <c r="EK580">
        <v>1391.85615384615</v>
      </c>
      <c r="EL580">
        <v>6.13839153846154</v>
      </c>
      <c r="EM580">
        <v>1357.19923076923</v>
      </c>
      <c r="EN580">
        <v>24.9001076923077</v>
      </c>
      <c r="EO580">
        <v>2.80223538461538</v>
      </c>
      <c r="EP580">
        <v>2.24804461538462</v>
      </c>
      <c r="EQ580">
        <v>22.8972384615385</v>
      </c>
      <c r="ER580">
        <v>19.3088615384615</v>
      </c>
      <c r="ES580">
        <v>1200.02692307692</v>
      </c>
      <c r="ET580">
        <v>0.967009307692308</v>
      </c>
      <c r="EU580">
        <v>0.0329905230769231</v>
      </c>
      <c r="EV580">
        <v>0</v>
      </c>
      <c r="EW580">
        <v>1341.70461538462</v>
      </c>
      <c r="EX580">
        <v>5.00059</v>
      </c>
      <c r="EY580">
        <v>16962.5153846154</v>
      </c>
      <c r="EZ580">
        <v>10358.9923076923</v>
      </c>
      <c r="FA580">
        <v>57.0525384615385</v>
      </c>
      <c r="FB580">
        <v>58.769</v>
      </c>
      <c r="FC580">
        <v>57.192</v>
      </c>
      <c r="FD580">
        <v>58.4805384615385</v>
      </c>
      <c r="FE580">
        <v>58.1392307692308</v>
      </c>
      <c r="FF580">
        <v>1155.60076923077</v>
      </c>
      <c r="FG580">
        <v>39.4223076923077</v>
      </c>
      <c r="FH580">
        <v>0</v>
      </c>
      <c r="FI580">
        <v>1761416172.1</v>
      </c>
      <c r="FJ580">
        <v>0</v>
      </c>
      <c r="FK580">
        <v>1341.63692307692</v>
      </c>
      <c r="FL580">
        <v>-0.384273506757335</v>
      </c>
      <c r="FM580">
        <v>24.7452991302977</v>
      </c>
      <c r="FN580">
        <v>16962.0692307692</v>
      </c>
      <c r="FO580">
        <v>15</v>
      </c>
      <c r="FP580">
        <v>0</v>
      </c>
      <c r="FQ580" t="s">
        <v>439</v>
      </c>
      <c r="FR580">
        <v>0</v>
      </c>
      <c r="FS580">
        <v>0</v>
      </c>
      <c r="FT580">
        <v>0</v>
      </c>
      <c r="FU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-51.92123</v>
      </c>
      <c r="GD580">
        <v>3.64144060150376</v>
      </c>
      <c r="GE580">
        <v>0.811735885063608</v>
      </c>
      <c r="GF580">
        <v>0</v>
      </c>
      <c r="GG580">
        <v>1341.68088235294</v>
      </c>
      <c r="GH580">
        <v>-0.528189457096241</v>
      </c>
      <c r="GI580">
        <v>0.210857739149345</v>
      </c>
      <c r="GJ580">
        <v>-1</v>
      </c>
      <c r="GK580">
        <v>6.147982</v>
      </c>
      <c r="GL580">
        <v>-0.243112781954879</v>
      </c>
      <c r="GM580">
        <v>0.0233963143678657</v>
      </c>
      <c r="GN580">
        <v>0</v>
      </c>
      <c r="GO580">
        <v>0</v>
      </c>
      <c r="GP580">
        <v>2</v>
      </c>
      <c r="GQ580" t="s">
        <v>473</v>
      </c>
      <c r="GR580">
        <v>3.12859</v>
      </c>
      <c r="GS580">
        <v>2.71791</v>
      </c>
      <c r="GT580">
        <v>0.190672</v>
      </c>
      <c r="GU580">
        <v>0.195298</v>
      </c>
      <c r="GV580">
        <v>0.118603</v>
      </c>
      <c r="GW580">
        <v>0.101779</v>
      </c>
      <c r="GX580">
        <v>29361.2</v>
      </c>
      <c r="GY580">
        <v>30939.8</v>
      </c>
      <c r="GZ580">
        <v>32939.5</v>
      </c>
      <c r="HA580">
        <v>34932.4</v>
      </c>
      <c r="HB580">
        <v>41365.1</v>
      </c>
      <c r="HC580">
        <v>45217.5</v>
      </c>
      <c r="HD580">
        <v>51680.5</v>
      </c>
      <c r="HE580">
        <v>55985.5</v>
      </c>
      <c r="HF580">
        <v>1.73</v>
      </c>
      <c r="HG580">
        <v>1.59052</v>
      </c>
      <c r="HH580">
        <v>-0.0490248</v>
      </c>
      <c r="HI580">
        <v>0</v>
      </c>
      <c r="HJ580">
        <v>42.8633</v>
      </c>
      <c r="HK580">
        <v>999.9</v>
      </c>
      <c r="HL580">
        <v>55.39</v>
      </c>
      <c r="HM580">
        <v>29.96</v>
      </c>
      <c r="HN580">
        <v>26.0774</v>
      </c>
      <c r="HO580">
        <v>59.9352</v>
      </c>
      <c r="HP580">
        <v>41.9712</v>
      </c>
      <c r="HQ580">
        <v>1</v>
      </c>
      <c r="HR580">
        <v>1.82826</v>
      </c>
      <c r="HS580">
        <v>6.32398</v>
      </c>
      <c r="HT580">
        <v>20.0209</v>
      </c>
      <c r="HU580">
        <v>5.18824</v>
      </c>
      <c r="HV580">
        <v>12.0159</v>
      </c>
      <c r="HW580">
        <v>4.97095</v>
      </c>
      <c r="HX580">
        <v>3.29495</v>
      </c>
      <c r="HY580">
        <v>9999</v>
      </c>
      <c r="HZ580">
        <v>9999</v>
      </c>
      <c r="IA580">
        <v>999.9</v>
      </c>
      <c r="IB580">
        <v>9999</v>
      </c>
      <c r="IC580">
        <v>1.86324</v>
      </c>
      <c r="ID580">
        <v>1.86811</v>
      </c>
      <c r="IE580">
        <v>1.86784</v>
      </c>
      <c r="IF580">
        <v>1.86905</v>
      </c>
      <c r="IG580">
        <v>1.86981</v>
      </c>
      <c r="IH580">
        <v>1.86588</v>
      </c>
      <c r="II580">
        <v>1.86693</v>
      </c>
      <c r="IJ580">
        <v>1.86841</v>
      </c>
      <c r="IK580">
        <v>5</v>
      </c>
      <c r="IL580">
        <v>0</v>
      </c>
      <c r="IM580">
        <v>0</v>
      </c>
      <c r="IN580">
        <v>0</v>
      </c>
      <c r="IO580" t="s">
        <v>441</v>
      </c>
      <c r="IP580" t="s">
        <v>442</v>
      </c>
      <c r="IQ580" t="s">
        <v>443</v>
      </c>
      <c r="IR580" t="s">
        <v>443</v>
      </c>
      <c r="IS580" t="s">
        <v>443</v>
      </c>
      <c r="IT580" t="s">
        <v>443</v>
      </c>
      <c r="IU580">
        <v>0</v>
      </c>
      <c r="IV580">
        <v>100</v>
      </c>
      <c r="IW580">
        <v>100</v>
      </c>
      <c r="IX580">
        <v>1.09</v>
      </c>
      <c r="IY580">
        <v>0.3152</v>
      </c>
      <c r="IZ580">
        <v>1.09748391826392</v>
      </c>
      <c r="JA580">
        <v>0</v>
      </c>
      <c r="JB580">
        <v>0</v>
      </c>
      <c r="JC580">
        <v>0</v>
      </c>
      <c r="JD580">
        <v>0.315191680746845</v>
      </c>
      <c r="JE580">
        <v>0</v>
      </c>
      <c r="JF580">
        <v>0</v>
      </c>
      <c r="JG580">
        <v>0</v>
      </c>
      <c r="JH580">
        <v>5</v>
      </c>
      <c r="JI580">
        <v>2273</v>
      </c>
      <c r="JJ580">
        <v>0</v>
      </c>
      <c r="JK580">
        <v>25</v>
      </c>
      <c r="JL580">
        <v>29356936.9</v>
      </c>
      <c r="JM580">
        <v>29356936.9</v>
      </c>
      <c r="JN580">
        <v>2.67578</v>
      </c>
      <c r="JO580">
        <v>2.61353</v>
      </c>
      <c r="JP580">
        <v>1.54785</v>
      </c>
      <c r="JQ580">
        <v>2.31567</v>
      </c>
      <c r="JR580">
        <v>1.64673</v>
      </c>
      <c r="JS580">
        <v>2.26562</v>
      </c>
      <c r="JT580">
        <v>33.8509</v>
      </c>
      <c r="JU580">
        <v>24.1488</v>
      </c>
      <c r="JV580">
        <v>18</v>
      </c>
      <c r="JW580">
        <v>490.936</v>
      </c>
      <c r="JX580">
        <v>392.289</v>
      </c>
      <c r="JY580">
        <v>35.8203</v>
      </c>
      <c r="JZ580">
        <v>47.9021</v>
      </c>
      <c r="KA580">
        <v>30.0071</v>
      </c>
      <c r="KB580">
        <v>47.0988</v>
      </c>
      <c r="KC580">
        <v>46.9417</v>
      </c>
      <c r="KD580">
        <v>53.5436</v>
      </c>
      <c r="KE580">
        <v>0</v>
      </c>
      <c r="KF580">
        <v>100</v>
      </c>
      <c r="KG580">
        <v>35.7584</v>
      </c>
      <c r="KH580">
        <v>1407.86</v>
      </c>
      <c r="KI580">
        <v>34.6858</v>
      </c>
      <c r="KJ580">
        <v>93.7347</v>
      </c>
      <c r="KK580">
        <v>90.6116</v>
      </c>
    </row>
    <row r="581" spans="1:297">
      <c r="A581">
        <v>565</v>
      </c>
      <c r="B581">
        <v>1761416217.1</v>
      </c>
      <c r="C581">
        <v>8036.09999990463</v>
      </c>
      <c r="D581" t="s">
        <v>1577</v>
      </c>
      <c r="E581" t="s">
        <v>1578</v>
      </c>
      <c r="F581">
        <v>5</v>
      </c>
      <c r="G581" t="s">
        <v>1410</v>
      </c>
      <c r="H581" t="s">
        <v>436</v>
      </c>
      <c r="I581">
        <v>1761416208.94615</v>
      </c>
      <c r="J581">
        <f>(K581)/1000</f>
        <v>0</v>
      </c>
      <c r="K581">
        <f>IF(DP581, AN581, AH581)</f>
        <v>0</v>
      </c>
      <c r="L581">
        <f>IF(DP581, AI581, AG581)</f>
        <v>0</v>
      </c>
      <c r="M581">
        <f>DR581 - IF(AU581&gt;1, L581*DL581*100.0/(AW581), 0)</f>
        <v>0</v>
      </c>
      <c r="N581">
        <f>((T581-J581/2)*M581-L581)/(T581+J581/2)</f>
        <v>0</v>
      </c>
      <c r="O581">
        <f>N581*(DY581+DZ581)/1000.0</f>
        <v>0</v>
      </c>
      <c r="P581">
        <f>(DR581 - IF(AU581&gt;1, L581*DL581*100.0/(AW581), 0))*(DY581+DZ581)/1000.0</f>
        <v>0</v>
      </c>
      <c r="Q581">
        <f>2.0/((1/S581-1/R581)+SIGN(S581)*SQRT((1/S581-1/R581)*(1/S581-1/R581) + 4*DM581/((DM581+1)*(DM581+1))*(2*1/S581*1/R581-1/R581*1/R581)))</f>
        <v>0</v>
      </c>
      <c r="R581">
        <f>IF(LEFT(DN581,1)&lt;&gt;"0",IF(LEFT(DN581,1)="1",3.0,DO581),$D$5+$E$5*(EF581*DY581/($K$5*1000))+$F$5*(EF581*DY581/($K$5*1000))*MAX(MIN(DL581,$J$5),$I$5)*MAX(MIN(DL581,$J$5),$I$5)+$G$5*MAX(MIN(DL581,$J$5),$I$5)*(EF581*DY581/($K$5*1000))+$H$5*(EF581*DY581/($K$5*1000))*(EF581*DY581/($K$5*1000)))</f>
        <v>0</v>
      </c>
      <c r="S581">
        <f>J581*(1000-(1000*0.61365*exp(17.502*W581/(240.97+W581))/(DY581+DZ581)+DT581)/2)/(1000*0.61365*exp(17.502*W581/(240.97+W581))/(DY581+DZ581)-DT581)</f>
        <v>0</v>
      </c>
      <c r="T581">
        <f>1/((DM581+1)/(Q581/1.6)+1/(R581/1.37)) + DM581/((DM581+1)/(Q581/1.6) + DM581/(R581/1.37))</f>
        <v>0</v>
      </c>
      <c r="U581">
        <f>(DH581*DK581)</f>
        <v>0</v>
      </c>
      <c r="V581">
        <f>(EA581+(U581+2*0.95*5.67E-8*(((EA581+$B$7)+273)^4-(EA581+273)^4)-44100*J581)/(1.84*29.3*R581+8*0.95*5.67E-8*(EA581+273)^3))</f>
        <v>0</v>
      </c>
      <c r="W581">
        <f>($C$7*EB581+$D$7*EC581+$E$7*V581)</f>
        <v>0</v>
      </c>
      <c r="X581">
        <f>0.61365*exp(17.502*W581/(240.97+W581))</f>
        <v>0</v>
      </c>
      <c r="Y581">
        <f>(Z581/AA581*100)</f>
        <v>0</v>
      </c>
      <c r="Z581">
        <f>DT581*(DY581+DZ581)/1000</f>
        <v>0</v>
      </c>
      <c r="AA581">
        <f>0.61365*exp(17.502*EA581/(240.97+EA581))</f>
        <v>0</v>
      </c>
      <c r="AB581">
        <f>(X581-DT581*(DY581+DZ581)/1000)</f>
        <v>0</v>
      </c>
      <c r="AC581">
        <f>(-J581*44100)</f>
        <v>0</v>
      </c>
      <c r="AD581">
        <f>2*29.3*R581*0.92*(EA581-W581)</f>
        <v>0</v>
      </c>
      <c r="AE581">
        <f>2*0.95*5.67E-8*(((EA581+$B$7)+273)^4-(W581+273)^4)</f>
        <v>0</v>
      </c>
      <c r="AF581">
        <f>U581+AE581+AC581+AD581</f>
        <v>0</v>
      </c>
      <c r="AG581">
        <f>DX581*AU581*(DS581-DR581*(1000-AU581*DU581)/(1000-AU581*DT581))/(100*DL581)</f>
        <v>0</v>
      </c>
      <c r="AH581">
        <f>1000*DX581*AU581*(DT581-DU581)/(100*DL581*(1000-AU581*DT581))</f>
        <v>0</v>
      </c>
      <c r="AI581">
        <f>(AJ581 - AK581 - DY581*1E3/(8.314*(EA581+273.15)) * AM581/DX581 * AL581) * DX581/(100*DL581) * (1000 - DU581)/1000</f>
        <v>0</v>
      </c>
      <c r="AJ581">
        <v>1426.17519539569</v>
      </c>
      <c r="AK581">
        <v>1389.21733333333</v>
      </c>
      <c r="AL581">
        <v>3.55247444611599</v>
      </c>
      <c r="AM581">
        <v>65.0585855689231</v>
      </c>
      <c r="AN581">
        <f>(AP581 - AO581 + DY581*1E3/(8.314*(EA581+273.15)) * AR581/DX581 * AQ581) * DX581/(100*DL581) * 1000/(1000 - AP581)</f>
        <v>0</v>
      </c>
      <c r="AO581">
        <v>24.8985732067617</v>
      </c>
      <c r="AP581">
        <v>30.9919145454545</v>
      </c>
      <c r="AQ581">
        <v>-0.000453862360503177</v>
      </c>
      <c r="AR581">
        <v>110.688087326867</v>
      </c>
      <c r="AS581">
        <v>3</v>
      </c>
      <c r="AT581">
        <v>1</v>
      </c>
      <c r="AU581">
        <f>IF(AS581*$H$13&gt;=AW581,1.0,(AW581/(AW581-AS581*$H$13)))</f>
        <v>0</v>
      </c>
      <c r="AV581">
        <f>(AU581-1)*100</f>
        <v>0</v>
      </c>
      <c r="AW581">
        <f>MAX(0,($B$13+$C$13*EF581)/(1+$D$13*EF581)*DY581/(EA581+273)*$E$13)</f>
        <v>0</v>
      </c>
      <c r="AX581" t="s">
        <v>437</v>
      </c>
      <c r="AY581" t="s">
        <v>437</v>
      </c>
      <c r="AZ581">
        <v>0</v>
      </c>
      <c r="BA581">
        <v>0</v>
      </c>
      <c r="BB581">
        <f>1-AZ581/BA581</f>
        <v>0</v>
      </c>
      <c r="BC581">
        <v>0</v>
      </c>
      <c r="BD581" t="s">
        <v>437</v>
      </c>
      <c r="BE581" t="s">
        <v>437</v>
      </c>
      <c r="BF581">
        <v>0</v>
      </c>
      <c r="BG581">
        <v>0</v>
      </c>
      <c r="BH581">
        <f>1-BF581/BG581</f>
        <v>0</v>
      </c>
      <c r="BI581">
        <v>0.5</v>
      </c>
      <c r="BJ581">
        <f>DI581</f>
        <v>0</v>
      </c>
      <c r="BK581">
        <f>L581</f>
        <v>0</v>
      </c>
      <c r="BL581">
        <f>BH581*BI581*BJ581</f>
        <v>0</v>
      </c>
      <c r="BM581">
        <f>(BK581-BC581)/BJ581</f>
        <v>0</v>
      </c>
      <c r="BN581">
        <f>(BA581-BG581)/BG581</f>
        <v>0</v>
      </c>
      <c r="BO581">
        <f>AZ581/(BB581+AZ581/BG581)</f>
        <v>0</v>
      </c>
      <c r="BP581" t="s">
        <v>437</v>
      </c>
      <c r="BQ581">
        <v>0</v>
      </c>
      <c r="BR581">
        <f>IF(BQ581&lt;&gt;0, BQ581, BO581)</f>
        <v>0</v>
      </c>
      <c r="BS581">
        <f>1-BR581/BG581</f>
        <v>0</v>
      </c>
      <c r="BT581">
        <f>(BG581-BF581)/(BG581-BR581)</f>
        <v>0</v>
      </c>
      <c r="BU581">
        <f>(BA581-BG581)/(BA581-BR581)</f>
        <v>0</v>
      </c>
      <c r="BV581">
        <f>(BG581-BF581)/(BG581-AZ581)</f>
        <v>0</v>
      </c>
      <c r="BW581">
        <f>(BA581-BG581)/(BA581-AZ581)</f>
        <v>0</v>
      </c>
      <c r="BX581">
        <f>(BT581*BR581/BF581)</f>
        <v>0</v>
      </c>
      <c r="BY581">
        <f>(1-BX581)</f>
        <v>0</v>
      </c>
      <c r="DH581">
        <f>$B$11*EG581+$C$11*EH581+$F$11*ES581*(1-EV581)</f>
        <v>0</v>
      </c>
      <c r="DI581">
        <f>DH581*DJ581</f>
        <v>0</v>
      </c>
      <c r="DJ581">
        <f>($B$11*$D$9+$C$11*$D$9+$F$11*((FF581+EX581)/MAX(FF581+EX581+FG581, 0.1)*$I$9+FG581/MAX(FF581+EX581+FG581, 0.1)*$J$9))/($B$11+$C$11+$F$11)</f>
        <v>0</v>
      </c>
      <c r="DK581">
        <f>($B$11*$K$9+$C$11*$K$9+$F$11*((FF581+EX581)/MAX(FF581+EX581+FG581, 0.1)*$P$9+FG581/MAX(FF581+EX581+FG581, 0.1)*$Q$9))/($B$11+$C$11+$F$11)</f>
        <v>0</v>
      </c>
      <c r="DL581">
        <v>6</v>
      </c>
      <c r="DM581">
        <v>0.5</v>
      </c>
      <c r="DN581" t="s">
        <v>438</v>
      </c>
      <c r="DO581">
        <v>2</v>
      </c>
      <c r="DP581" t="b">
        <v>1</v>
      </c>
      <c r="DQ581">
        <v>1761416208.94615</v>
      </c>
      <c r="DR581">
        <v>1322.19153846154</v>
      </c>
      <c r="DS581">
        <v>1374.29230769231</v>
      </c>
      <c r="DT581">
        <v>31.0178692307692</v>
      </c>
      <c r="DU581">
        <v>24.8991307692308</v>
      </c>
      <c r="DV581">
        <v>1321.09307692308</v>
      </c>
      <c r="DW581">
        <v>30.7026769230769</v>
      </c>
      <c r="DX581">
        <v>500.083307692308</v>
      </c>
      <c r="DY581">
        <v>90.2828769230769</v>
      </c>
      <c r="DZ581">
        <v>0.0400072692307692</v>
      </c>
      <c r="EA581">
        <v>42.4949846153846</v>
      </c>
      <c r="EB581">
        <v>42.0784384615385</v>
      </c>
      <c r="EC581">
        <v>999.9</v>
      </c>
      <c r="ED581">
        <v>0</v>
      </c>
      <c r="EE581">
        <v>0</v>
      </c>
      <c r="EF581">
        <v>10012.3569230769</v>
      </c>
      <c r="EG581">
        <v>0</v>
      </c>
      <c r="EH581">
        <v>1194.38538461538</v>
      </c>
      <c r="EI581">
        <v>-52.1027769230769</v>
      </c>
      <c r="EJ581">
        <v>1364.51307692308</v>
      </c>
      <c r="EK581">
        <v>1409.38538461538</v>
      </c>
      <c r="EL581">
        <v>6.11873923076923</v>
      </c>
      <c r="EM581">
        <v>1374.29230769231</v>
      </c>
      <c r="EN581">
        <v>24.8991307692308</v>
      </c>
      <c r="EO581">
        <v>2.80038307692308</v>
      </c>
      <c r="EP581">
        <v>2.24796538461538</v>
      </c>
      <c r="EQ581">
        <v>22.8863230769231</v>
      </c>
      <c r="ER581">
        <v>19.3082923076923</v>
      </c>
      <c r="ES581">
        <v>1199.98615384615</v>
      </c>
      <c r="ET581">
        <v>0.967008538461539</v>
      </c>
      <c r="EU581">
        <v>0.0329912076923077</v>
      </c>
      <c r="EV581">
        <v>0</v>
      </c>
      <c r="EW581">
        <v>1341.58461538462</v>
      </c>
      <c r="EX581">
        <v>5.00059</v>
      </c>
      <c r="EY581">
        <v>16963.4538461538</v>
      </c>
      <c r="EZ581">
        <v>10358.6384615385</v>
      </c>
      <c r="FA581">
        <v>57.0862307692308</v>
      </c>
      <c r="FB581">
        <v>58.8026153846154</v>
      </c>
      <c r="FC581">
        <v>57.2209230769231</v>
      </c>
      <c r="FD581">
        <v>58.519</v>
      </c>
      <c r="FE581">
        <v>58.168</v>
      </c>
      <c r="FF581">
        <v>1155.56307692308</v>
      </c>
      <c r="FG581">
        <v>39.42</v>
      </c>
      <c r="FH581">
        <v>0</v>
      </c>
      <c r="FI581">
        <v>1761416177.5</v>
      </c>
      <c r="FJ581">
        <v>0</v>
      </c>
      <c r="FK581">
        <v>1341.5216</v>
      </c>
      <c r="FL581">
        <v>-0.812307683535635</v>
      </c>
      <c r="FM581">
        <v>25.9307692297061</v>
      </c>
      <c r="FN581">
        <v>16964.26</v>
      </c>
      <c r="FO581">
        <v>15</v>
      </c>
      <c r="FP581">
        <v>0</v>
      </c>
      <c r="FQ581" t="s">
        <v>439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-51.9457904761905</v>
      </c>
      <c r="GD581">
        <v>-3.45884415584422</v>
      </c>
      <c r="GE581">
        <v>0.817147337011807</v>
      </c>
      <c r="GF581">
        <v>0</v>
      </c>
      <c r="GG581">
        <v>1341.58882352941</v>
      </c>
      <c r="GH581">
        <v>-0.967456075192911</v>
      </c>
      <c r="GI581">
        <v>0.214856514444665</v>
      </c>
      <c r="GJ581">
        <v>-1</v>
      </c>
      <c r="GK581">
        <v>6.1299919047619</v>
      </c>
      <c r="GL581">
        <v>-0.238283376623367</v>
      </c>
      <c r="GM581">
        <v>0.0240954007899645</v>
      </c>
      <c r="GN581">
        <v>0</v>
      </c>
      <c r="GO581">
        <v>0</v>
      </c>
      <c r="GP581">
        <v>2</v>
      </c>
      <c r="GQ581" t="s">
        <v>473</v>
      </c>
      <c r="GR581">
        <v>3.12821</v>
      </c>
      <c r="GS581">
        <v>2.71786</v>
      </c>
      <c r="GT581">
        <v>0.192182</v>
      </c>
      <c r="GU581">
        <v>0.196672</v>
      </c>
      <c r="GV581">
        <v>0.118546</v>
      </c>
      <c r="GW581">
        <v>0.101761</v>
      </c>
      <c r="GX581">
        <v>29303.1</v>
      </c>
      <c r="GY581">
        <v>30882.7</v>
      </c>
      <c r="GZ581">
        <v>32936.4</v>
      </c>
      <c r="HA581">
        <v>34928.3</v>
      </c>
      <c r="HB581">
        <v>41365.1</v>
      </c>
      <c r="HC581">
        <v>45214</v>
      </c>
      <c r="HD581">
        <v>51676.7</v>
      </c>
      <c r="HE581">
        <v>55979.7</v>
      </c>
      <c r="HF581">
        <v>1.7292</v>
      </c>
      <c r="HG581">
        <v>1.59032</v>
      </c>
      <c r="HH581">
        <v>-0.0477955</v>
      </c>
      <c r="HI581">
        <v>0</v>
      </c>
      <c r="HJ581">
        <v>42.8678</v>
      </c>
      <c r="HK581">
        <v>999.9</v>
      </c>
      <c r="HL581">
        <v>55.39</v>
      </c>
      <c r="HM581">
        <v>29.96</v>
      </c>
      <c r="HN581">
        <v>26.0778</v>
      </c>
      <c r="HO581">
        <v>59.8852</v>
      </c>
      <c r="HP581">
        <v>42.2636</v>
      </c>
      <c r="HQ581">
        <v>1</v>
      </c>
      <c r="HR581">
        <v>1.83418</v>
      </c>
      <c r="HS581">
        <v>6.46312</v>
      </c>
      <c r="HT581">
        <v>20.0158</v>
      </c>
      <c r="HU581">
        <v>5.18749</v>
      </c>
      <c r="HV581">
        <v>12.0159</v>
      </c>
      <c r="HW581">
        <v>4.97095</v>
      </c>
      <c r="HX581">
        <v>3.29495</v>
      </c>
      <c r="HY581">
        <v>9999</v>
      </c>
      <c r="HZ581">
        <v>9999</v>
      </c>
      <c r="IA581">
        <v>999.9</v>
      </c>
      <c r="IB581">
        <v>9999</v>
      </c>
      <c r="IC581">
        <v>1.86324</v>
      </c>
      <c r="ID581">
        <v>1.86813</v>
      </c>
      <c r="IE581">
        <v>1.86784</v>
      </c>
      <c r="IF581">
        <v>1.86905</v>
      </c>
      <c r="IG581">
        <v>1.86981</v>
      </c>
      <c r="IH581">
        <v>1.8659</v>
      </c>
      <c r="II581">
        <v>1.86695</v>
      </c>
      <c r="IJ581">
        <v>1.86841</v>
      </c>
      <c r="IK581">
        <v>5</v>
      </c>
      <c r="IL581">
        <v>0</v>
      </c>
      <c r="IM581">
        <v>0</v>
      </c>
      <c r="IN581">
        <v>0</v>
      </c>
      <c r="IO581" t="s">
        <v>441</v>
      </c>
      <c r="IP581" t="s">
        <v>442</v>
      </c>
      <c r="IQ581" t="s">
        <v>443</v>
      </c>
      <c r="IR581" t="s">
        <v>443</v>
      </c>
      <c r="IS581" t="s">
        <v>443</v>
      </c>
      <c r="IT581" t="s">
        <v>443</v>
      </c>
      <c r="IU581">
        <v>0</v>
      </c>
      <c r="IV581">
        <v>100</v>
      </c>
      <c r="IW581">
        <v>100</v>
      </c>
      <c r="IX581">
        <v>1.1</v>
      </c>
      <c r="IY581">
        <v>0.3152</v>
      </c>
      <c r="IZ581">
        <v>1.09748391826392</v>
      </c>
      <c r="JA581">
        <v>0</v>
      </c>
      <c r="JB581">
        <v>0</v>
      </c>
      <c r="JC581">
        <v>0</v>
      </c>
      <c r="JD581">
        <v>0.315191680746845</v>
      </c>
      <c r="JE581">
        <v>0</v>
      </c>
      <c r="JF581">
        <v>0</v>
      </c>
      <c r="JG581">
        <v>0</v>
      </c>
      <c r="JH581">
        <v>5</v>
      </c>
      <c r="JI581">
        <v>2273</v>
      </c>
      <c r="JJ581">
        <v>0</v>
      </c>
      <c r="JK581">
        <v>25</v>
      </c>
      <c r="JL581">
        <v>29356937</v>
      </c>
      <c r="JM581">
        <v>29356937</v>
      </c>
      <c r="JN581">
        <v>2.7002</v>
      </c>
      <c r="JO581">
        <v>2.60742</v>
      </c>
      <c r="JP581">
        <v>1.54785</v>
      </c>
      <c r="JQ581">
        <v>2.31567</v>
      </c>
      <c r="JR581">
        <v>1.64673</v>
      </c>
      <c r="JS581">
        <v>2.38525</v>
      </c>
      <c r="JT581">
        <v>33.8509</v>
      </c>
      <c r="JU581">
        <v>24.1575</v>
      </c>
      <c r="JV581">
        <v>18</v>
      </c>
      <c r="JW581">
        <v>490.606</v>
      </c>
      <c r="JX581">
        <v>392.349</v>
      </c>
      <c r="JY581">
        <v>35.7201</v>
      </c>
      <c r="JZ581">
        <v>47.9441</v>
      </c>
      <c r="KA581">
        <v>30.0061</v>
      </c>
      <c r="KB581">
        <v>47.1376</v>
      </c>
      <c r="KC581">
        <v>46.9788</v>
      </c>
      <c r="KD581">
        <v>54.0797</v>
      </c>
      <c r="KE581">
        <v>0</v>
      </c>
      <c r="KF581">
        <v>100</v>
      </c>
      <c r="KG581">
        <v>35.6733</v>
      </c>
      <c r="KH581">
        <v>1421.5</v>
      </c>
      <c r="KI581">
        <v>34.6858</v>
      </c>
      <c r="KJ581">
        <v>93.7272</v>
      </c>
      <c r="KK581">
        <v>90.6018</v>
      </c>
    </row>
    <row r="582" spans="1:297">
      <c r="A582">
        <v>566</v>
      </c>
      <c r="B582">
        <v>1761416222.1</v>
      </c>
      <c r="C582">
        <v>8041.09999990463</v>
      </c>
      <c r="D582" t="s">
        <v>1579</v>
      </c>
      <c r="E582" t="s">
        <v>1580</v>
      </c>
      <c r="F582">
        <v>5</v>
      </c>
      <c r="G582" t="s">
        <v>1410</v>
      </c>
      <c r="H582" t="s">
        <v>436</v>
      </c>
      <c r="I582">
        <v>1761416213.94615</v>
      </c>
      <c r="J582">
        <f>(K582)/1000</f>
        <v>0</v>
      </c>
      <c r="K582">
        <f>IF(DP582, AN582, AH582)</f>
        <v>0</v>
      </c>
      <c r="L582">
        <f>IF(DP582, AI582, AG582)</f>
        <v>0</v>
      </c>
      <c r="M582">
        <f>DR582 - IF(AU582&gt;1, L582*DL582*100.0/(AW582), 0)</f>
        <v>0</v>
      </c>
      <c r="N582">
        <f>((T582-J582/2)*M582-L582)/(T582+J582/2)</f>
        <v>0</v>
      </c>
      <c r="O582">
        <f>N582*(DY582+DZ582)/1000.0</f>
        <v>0</v>
      </c>
      <c r="P582">
        <f>(DR582 - IF(AU582&gt;1, L582*DL582*100.0/(AW582), 0))*(DY582+DZ582)/1000.0</f>
        <v>0</v>
      </c>
      <c r="Q582">
        <f>2.0/((1/S582-1/R582)+SIGN(S582)*SQRT((1/S582-1/R582)*(1/S582-1/R582) + 4*DM582/((DM582+1)*(DM582+1))*(2*1/S582*1/R582-1/R582*1/R582)))</f>
        <v>0</v>
      </c>
      <c r="R582">
        <f>IF(LEFT(DN582,1)&lt;&gt;"0",IF(LEFT(DN582,1)="1",3.0,DO582),$D$5+$E$5*(EF582*DY582/($K$5*1000))+$F$5*(EF582*DY582/($K$5*1000))*MAX(MIN(DL582,$J$5),$I$5)*MAX(MIN(DL582,$J$5),$I$5)+$G$5*MAX(MIN(DL582,$J$5),$I$5)*(EF582*DY582/($K$5*1000))+$H$5*(EF582*DY582/($K$5*1000))*(EF582*DY582/($K$5*1000)))</f>
        <v>0</v>
      </c>
      <c r="S582">
        <f>J582*(1000-(1000*0.61365*exp(17.502*W582/(240.97+W582))/(DY582+DZ582)+DT582)/2)/(1000*0.61365*exp(17.502*W582/(240.97+W582))/(DY582+DZ582)-DT582)</f>
        <v>0</v>
      </c>
      <c r="T582">
        <f>1/((DM582+1)/(Q582/1.6)+1/(R582/1.37)) + DM582/((DM582+1)/(Q582/1.6) + DM582/(R582/1.37))</f>
        <v>0</v>
      </c>
      <c r="U582">
        <f>(DH582*DK582)</f>
        <v>0</v>
      </c>
      <c r="V582">
        <f>(EA582+(U582+2*0.95*5.67E-8*(((EA582+$B$7)+273)^4-(EA582+273)^4)-44100*J582)/(1.84*29.3*R582+8*0.95*5.67E-8*(EA582+273)^3))</f>
        <v>0</v>
      </c>
      <c r="W582">
        <f>($C$7*EB582+$D$7*EC582+$E$7*V582)</f>
        <v>0</v>
      </c>
      <c r="X582">
        <f>0.61365*exp(17.502*W582/(240.97+W582))</f>
        <v>0</v>
      </c>
      <c r="Y582">
        <f>(Z582/AA582*100)</f>
        <v>0</v>
      </c>
      <c r="Z582">
        <f>DT582*(DY582+DZ582)/1000</f>
        <v>0</v>
      </c>
      <c r="AA582">
        <f>0.61365*exp(17.502*EA582/(240.97+EA582))</f>
        <v>0</v>
      </c>
      <c r="AB582">
        <f>(X582-DT582*(DY582+DZ582)/1000)</f>
        <v>0</v>
      </c>
      <c r="AC582">
        <f>(-J582*44100)</f>
        <v>0</v>
      </c>
      <c r="AD582">
        <f>2*29.3*R582*0.92*(EA582-W582)</f>
        <v>0</v>
      </c>
      <c r="AE582">
        <f>2*0.95*5.67E-8*(((EA582+$B$7)+273)^4-(W582+273)^4)</f>
        <v>0</v>
      </c>
      <c r="AF582">
        <f>U582+AE582+AC582+AD582</f>
        <v>0</v>
      </c>
      <c r="AG582">
        <f>DX582*AU582*(DS582-DR582*(1000-AU582*DU582)/(1000-AU582*DT582))/(100*DL582)</f>
        <v>0</v>
      </c>
      <c r="AH582">
        <f>1000*DX582*AU582*(DT582-DU582)/(100*DL582*(1000-AU582*DT582))</f>
        <v>0</v>
      </c>
      <c r="AI582">
        <f>(AJ582 - AK582 - DY582*1E3/(8.314*(EA582+273.15)) * AM582/DX582 * AL582) * DX582/(100*DL582) * (1000 - DU582)/1000</f>
        <v>0</v>
      </c>
      <c r="AJ582">
        <v>1441.90466842565</v>
      </c>
      <c r="AK582">
        <v>1405.61333333333</v>
      </c>
      <c r="AL582">
        <v>3.25288505669114</v>
      </c>
      <c r="AM582">
        <v>65.0585855689231</v>
      </c>
      <c r="AN582">
        <f>(AP582 - AO582 + DY582*1E3/(8.314*(EA582+273.15)) * AR582/DX582 * AQ582) * DX582/(100*DL582) * 1000/(1000 - AP582)</f>
        <v>0</v>
      </c>
      <c r="AO582">
        <v>24.8932826921299</v>
      </c>
      <c r="AP582">
        <v>30.9736854545455</v>
      </c>
      <c r="AQ582">
        <v>-0.000473485839268355</v>
      </c>
      <c r="AR582">
        <v>110.688087326867</v>
      </c>
      <c r="AS582">
        <v>3</v>
      </c>
      <c r="AT582">
        <v>1</v>
      </c>
      <c r="AU582">
        <f>IF(AS582*$H$13&gt;=AW582,1.0,(AW582/(AW582-AS582*$H$13)))</f>
        <v>0</v>
      </c>
      <c r="AV582">
        <f>(AU582-1)*100</f>
        <v>0</v>
      </c>
      <c r="AW582">
        <f>MAX(0,($B$13+$C$13*EF582)/(1+$D$13*EF582)*DY582/(EA582+273)*$E$13)</f>
        <v>0</v>
      </c>
      <c r="AX582" t="s">
        <v>437</v>
      </c>
      <c r="AY582" t="s">
        <v>437</v>
      </c>
      <c r="AZ582">
        <v>0</v>
      </c>
      <c r="BA582">
        <v>0</v>
      </c>
      <c r="BB582">
        <f>1-AZ582/BA582</f>
        <v>0</v>
      </c>
      <c r="BC582">
        <v>0</v>
      </c>
      <c r="BD582" t="s">
        <v>437</v>
      </c>
      <c r="BE582" t="s">
        <v>437</v>
      </c>
      <c r="BF582">
        <v>0</v>
      </c>
      <c r="BG582">
        <v>0</v>
      </c>
      <c r="BH582">
        <f>1-BF582/BG582</f>
        <v>0</v>
      </c>
      <c r="BI582">
        <v>0.5</v>
      </c>
      <c r="BJ582">
        <f>DI582</f>
        <v>0</v>
      </c>
      <c r="BK582">
        <f>L582</f>
        <v>0</v>
      </c>
      <c r="BL582">
        <f>BH582*BI582*BJ582</f>
        <v>0</v>
      </c>
      <c r="BM582">
        <f>(BK582-BC582)/BJ582</f>
        <v>0</v>
      </c>
      <c r="BN582">
        <f>(BA582-BG582)/BG582</f>
        <v>0</v>
      </c>
      <c r="BO582">
        <f>AZ582/(BB582+AZ582/BG582)</f>
        <v>0</v>
      </c>
      <c r="BP582" t="s">
        <v>437</v>
      </c>
      <c r="BQ582">
        <v>0</v>
      </c>
      <c r="BR582">
        <f>IF(BQ582&lt;&gt;0, BQ582, BO582)</f>
        <v>0</v>
      </c>
      <c r="BS582">
        <f>1-BR582/BG582</f>
        <v>0</v>
      </c>
      <c r="BT582">
        <f>(BG582-BF582)/(BG582-BR582)</f>
        <v>0</v>
      </c>
      <c r="BU582">
        <f>(BA582-BG582)/(BA582-BR582)</f>
        <v>0</v>
      </c>
      <c r="BV582">
        <f>(BG582-BF582)/(BG582-AZ582)</f>
        <v>0</v>
      </c>
      <c r="BW582">
        <f>(BA582-BG582)/(BA582-AZ582)</f>
        <v>0</v>
      </c>
      <c r="BX582">
        <f>(BT582*BR582/BF582)</f>
        <v>0</v>
      </c>
      <c r="BY582">
        <f>(1-BX582)</f>
        <v>0</v>
      </c>
      <c r="DH582">
        <f>$B$11*EG582+$C$11*EH582+$F$11*ES582*(1-EV582)</f>
        <v>0</v>
      </c>
      <c r="DI582">
        <f>DH582*DJ582</f>
        <v>0</v>
      </c>
      <c r="DJ582">
        <f>($B$11*$D$9+$C$11*$D$9+$F$11*((FF582+EX582)/MAX(FF582+EX582+FG582, 0.1)*$I$9+FG582/MAX(FF582+EX582+FG582, 0.1)*$J$9))/($B$11+$C$11+$F$11)</f>
        <v>0</v>
      </c>
      <c r="DK582">
        <f>($B$11*$K$9+$C$11*$K$9+$F$11*((FF582+EX582)/MAX(FF582+EX582+FG582, 0.1)*$P$9+FG582/MAX(FF582+EX582+FG582, 0.1)*$Q$9))/($B$11+$C$11+$F$11)</f>
        <v>0</v>
      </c>
      <c r="DL582">
        <v>6</v>
      </c>
      <c r="DM582">
        <v>0.5</v>
      </c>
      <c r="DN582" t="s">
        <v>438</v>
      </c>
      <c r="DO582">
        <v>2</v>
      </c>
      <c r="DP582" t="b">
        <v>1</v>
      </c>
      <c r="DQ582">
        <v>1761416213.94615</v>
      </c>
      <c r="DR582">
        <v>1338.73615384615</v>
      </c>
      <c r="DS582">
        <v>1390.53923076923</v>
      </c>
      <c r="DT582">
        <v>30.9986076923077</v>
      </c>
      <c r="DU582">
        <v>24.8971769230769</v>
      </c>
      <c r="DV582">
        <v>1337.63846153846</v>
      </c>
      <c r="DW582">
        <v>30.6834153846154</v>
      </c>
      <c r="DX582">
        <v>500.074076923077</v>
      </c>
      <c r="DY582">
        <v>90.2833153846154</v>
      </c>
      <c r="DZ582">
        <v>0.0399077076923077</v>
      </c>
      <c r="EA582">
        <v>42.4948615384615</v>
      </c>
      <c r="EB582">
        <v>42.0940538461538</v>
      </c>
      <c r="EC582">
        <v>999.9</v>
      </c>
      <c r="ED582">
        <v>0</v>
      </c>
      <c r="EE582">
        <v>0</v>
      </c>
      <c r="EF582">
        <v>9995.47769230769</v>
      </c>
      <c r="EG582">
        <v>0</v>
      </c>
      <c r="EH582">
        <v>1194.24230769231</v>
      </c>
      <c r="EI582">
        <v>-51.8039923076923</v>
      </c>
      <c r="EJ582">
        <v>1381.56076923077</v>
      </c>
      <c r="EK582">
        <v>1426.04384615385</v>
      </c>
      <c r="EL582">
        <v>6.10142923076923</v>
      </c>
      <c r="EM582">
        <v>1390.53923076923</v>
      </c>
      <c r="EN582">
        <v>24.8971769230769</v>
      </c>
      <c r="EO582">
        <v>2.79865769230769</v>
      </c>
      <c r="EP582">
        <v>2.2478</v>
      </c>
      <c r="EQ582">
        <v>22.8761615384615</v>
      </c>
      <c r="ER582">
        <v>19.3071153846154</v>
      </c>
      <c r="ES582">
        <v>1200.01769230769</v>
      </c>
      <c r="ET582">
        <v>0.967009923076923</v>
      </c>
      <c r="EU582">
        <v>0.0329899</v>
      </c>
      <c r="EV582">
        <v>0</v>
      </c>
      <c r="EW582">
        <v>1341.54769230769</v>
      </c>
      <c r="EX582">
        <v>5.00059</v>
      </c>
      <c r="EY582">
        <v>16966.0230769231</v>
      </c>
      <c r="EZ582">
        <v>10358.9076923077</v>
      </c>
      <c r="FA582">
        <v>57.1246923076923</v>
      </c>
      <c r="FB582">
        <v>58.8363076923077</v>
      </c>
      <c r="FC582">
        <v>57.2593846153846</v>
      </c>
      <c r="FD582">
        <v>58.5526153846154</v>
      </c>
      <c r="FE582">
        <v>58.2064615384615</v>
      </c>
      <c r="FF582">
        <v>1155.59692307692</v>
      </c>
      <c r="FG582">
        <v>39.42</v>
      </c>
      <c r="FH582">
        <v>0</v>
      </c>
      <c r="FI582">
        <v>1761416182.3</v>
      </c>
      <c r="FJ582">
        <v>0</v>
      </c>
      <c r="FK582">
        <v>1341.534</v>
      </c>
      <c r="FL582">
        <v>-0.313846149546144</v>
      </c>
      <c r="FM582">
        <v>30.5692307777154</v>
      </c>
      <c r="FN582">
        <v>16966.552</v>
      </c>
      <c r="FO582">
        <v>15</v>
      </c>
      <c r="FP582">
        <v>0</v>
      </c>
      <c r="FQ582" t="s">
        <v>439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0</v>
      </c>
      <c r="GC582">
        <v>-52.000905</v>
      </c>
      <c r="GD582">
        <v>2.23463909774441</v>
      </c>
      <c r="GE582">
        <v>0.732757248667661</v>
      </c>
      <c r="GF582">
        <v>0</v>
      </c>
      <c r="GG582">
        <v>1341.54882352941</v>
      </c>
      <c r="GH582">
        <v>-0.708938120799347</v>
      </c>
      <c r="GI582">
        <v>0.212101040098993</v>
      </c>
      <c r="GJ582">
        <v>-1</v>
      </c>
      <c r="GK582">
        <v>6.11001</v>
      </c>
      <c r="GL582">
        <v>-0.211698045112783</v>
      </c>
      <c r="GM582">
        <v>0.0205271758895372</v>
      </c>
      <c r="GN582">
        <v>0</v>
      </c>
      <c r="GO582">
        <v>0</v>
      </c>
      <c r="GP582">
        <v>2</v>
      </c>
      <c r="GQ582" t="s">
        <v>473</v>
      </c>
      <c r="GR582">
        <v>3.12811</v>
      </c>
      <c r="GS582">
        <v>2.71778</v>
      </c>
      <c r="GT582">
        <v>0.193574</v>
      </c>
      <c r="GU582">
        <v>0.19799</v>
      </c>
      <c r="GV582">
        <v>0.118495</v>
      </c>
      <c r="GW582">
        <v>0.101747</v>
      </c>
      <c r="GX582">
        <v>29249.8</v>
      </c>
      <c r="GY582">
        <v>30828.4</v>
      </c>
      <c r="GZ582">
        <v>32933.9</v>
      </c>
      <c r="HA582">
        <v>34924.9</v>
      </c>
      <c r="HB582">
        <v>41364.9</v>
      </c>
      <c r="HC582">
        <v>45210.6</v>
      </c>
      <c r="HD582">
        <v>51673.2</v>
      </c>
      <c r="HE582">
        <v>55974.5</v>
      </c>
      <c r="HF582">
        <v>1.72865</v>
      </c>
      <c r="HG582">
        <v>1.58907</v>
      </c>
      <c r="HH582">
        <v>-0.0474267</v>
      </c>
      <c r="HI582">
        <v>0</v>
      </c>
      <c r="HJ582">
        <v>42.8721</v>
      </c>
      <c r="HK582">
        <v>999.9</v>
      </c>
      <c r="HL582">
        <v>55.39</v>
      </c>
      <c r="HM582">
        <v>29.96</v>
      </c>
      <c r="HN582">
        <v>26.0774</v>
      </c>
      <c r="HO582">
        <v>60.5252</v>
      </c>
      <c r="HP582">
        <v>42.1915</v>
      </c>
      <c r="HQ582">
        <v>1</v>
      </c>
      <c r="HR582">
        <v>1.83996</v>
      </c>
      <c r="HS582">
        <v>6.62186</v>
      </c>
      <c r="HT582">
        <v>20.0099</v>
      </c>
      <c r="HU582">
        <v>5.18734</v>
      </c>
      <c r="HV582">
        <v>12.0159</v>
      </c>
      <c r="HW582">
        <v>4.9706</v>
      </c>
      <c r="HX582">
        <v>3.29495</v>
      </c>
      <c r="HY582">
        <v>9999</v>
      </c>
      <c r="HZ582">
        <v>9999</v>
      </c>
      <c r="IA582">
        <v>999.9</v>
      </c>
      <c r="IB582">
        <v>9999</v>
      </c>
      <c r="IC582">
        <v>1.86324</v>
      </c>
      <c r="ID582">
        <v>1.86812</v>
      </c>
      <c r="IE582">
        <v>1.86784</v>
      </c>
      <c r="IF582">
        <v>1.86905</v>
      </c>
      <c r="IG582">
        <v>1.86981</v>
      </c>
      <c r="IH582">
        <v>1.86592</v>
      </c>
      <c r="II582">
        <v>1.86696</v>
      </c>
      <c r="IJ582">
        <v>1.86843</v>
      </c>
      <c r="IK582">
        <v>5</v>
      </c>
      <c r="IL582">
        <v>0</v>
      </c>
      <c r="IM582">
        <v>0</v>
      </c>
      <c r="IN582">
        <v>0</v>
      </c>
      <c r="IO582" t="s">
        <v>441</v>
      </c>
      <c r="IP582" t="s">
        <v>442</v>
      </c>
      <c r="IQ582" t="s">
        <v>443</v>
      </c>
      <c r="IR582" t="s">
        <v>443</v>
      </c>
      <c r="IS582" t="s">
        <v>443</v>
      </c>
      <c r="IT582" t="s">
        <v>443</v>
      </c>
      <c r="IU582">
        <v>0</v>
      </c>
      <c r="IV582">
        <v>100</v>
      </c>
      <c r="IW582">
        <v>100</v>
      </c>
      <c r="IX582">
        <v>1.1</v>
      </c>
      <c r="IY582">
        <v>0.3152</v>
      </c>
      <c r="IZ582">
        <v>1.09748391826392</v>
      </c>
      <c r="JA582">
        <v>0</v>
      </c>
      <c r="JB582">
        <v>0</v>
      </c>
      <c r="JC582">
        <v>0</v>
      </c>
      <c r="JD582">
        <v>0.315191680746845</v>
      </c>
      <c r="JE582">
        <v>0</v>
      </c>
      <c r="JF582">
        <v>0</v>
      </c>
      <c r="JG582">
        <v>0</v>
      </c>
      <c r="JH582">
        <v>5</v>
      </c>
      <c r="JI582">
        <v>2273</v>
      </c>
      <c r="JJ582">
        <v>0</v>
      </c>
      <c r="JK582">
        <v>25</v>
      </c>
      <c r="JL582">
        <v>29356937</v>
      </c>
      <c r="JM582">
        <v>29356937</v>
      </c>
      <c r="JN582">
        <v>2.72217</v>
      </c>
      <c r="JO582">
        <v>2.60742</v>
      </c>
      <c r="JP582">
        <v>1.54785</v>
      </c>
      <c r="JQ582">
        <v>2.31567</v>
      </c>
      <c r="JR582">
        <v>1.64673</v>
      </c>
      <c r="JS582">
        <v>2.23999</v>
      </c>
      <c r="JT582">
        <v>33.8509</v>
      </c>
      <c r="JU582">
        <v>24.1488</v>
      </c>
      <c r="JV582">
        <v>18</v>
      </c>
      <c r="JW582">
        <v>490.434</v>
      </c>
      <c r="JX582">
        <v>391.762</v>
      </c>
      <c r="JY582">
        <v>35.6197</v>
      </c>
      <c r="JZ582">
        <v>47.9822</v>
      </c>
      <c r="KA582">
        <v>30.0057</v>
      </c>
      <c r="KB582">
        <v>47.1732</v>
      </c>
      <c r="KC582">
        <v>47.0137</v>
      </c>
      <c r="KD582">
        <v>54.6011</v>
      </c>
      <c r="KE582">
        <v>0</v>
      </c>
      <c r="KF582">
        <v>100</v>
      </c>
      <c r="KG582">
        <v>35.573</v>
      </c>
      <c r="KH582">
        <v>1441.86</v>
      </c>
      <c r="KI582">
        <v>34.6858</v>
      </c>
      <c r="KJ582">
        <v>93.7205</v>
      </c>
      <c r="KK582">
        <v>90.5932</v>
      </c>
    </row>
    <row r="583" spans="1:297">
      <c r="A583">
        <v>567</v>
      </c>
      <c r="B583">
        <v>1761416227.1</v>
      </c>
      <c r="C583">
        <v>8046.09999990463</v>
      </c>
      <c r="D583" t="s">
        <v>1581</v>
      </c>
      <c r="E583" t="s">
        <v>1582</v>
      </c>
      <c r="F583">
        <v>5</v>
      </c>
      <c r="G583" t="s">
        <v>1410</v>
      </c>
      <c r="H583" t="s">
        <v>436</v>
      </c>
      <c r="I583">
        <v>1761416218.94615</v>
      </c>
      <c r="J583">
        <f>(K583)/1000</f>
        <v>0</v>
      </c>
      <c r="K583">
        <f>IF(DP583, AN583, AH583)</f>
        <v>0</v>
      </c>
      <c r="L583">
        <f>IF(DP583, AI583, AG583)</f>
        <v>0</v>
      </c>
      <c r="M583">
        <f>DR583 - IF(AU583&gt;1, L583*DL583*100.0/(AW583), 0)</f>
        <v>0</v>
      </c>
      <c r="N583">
        <f>((T583-J583/2)*M583-L583)/(T583+J583/2)</f>
        <v>0</v>
      </c>
      <c r="O583">
        <f>N583*(DY583+DZ583)/1000.0</f>
        <v>0</v>
      </c>
      <c r="P583">
        <f>(DR583 - IF(AU583&gt;1, L583*DL583*100.0/(AW583), 0))*(DY583+DZ583)/1000.0</f>
        <v>0</v>
      </c>
      <c r="Q583">
        <f>2.0/((1/S583-1/R583)+SIGN(S583)*SQRT((1/S583-1/R583)*(1/S583-1/R583) + 4*DM583/((DM583+1)*(DM583+1))*(2*1/S583*1/R583-1/R583*1/R583)))</f>
        <v>0</v>
      </c>
      <c r="R583">
        <f>IF(LEFT(DN583,1)&lt;&gt;"0",IF(LEFT(DN583,1)="1",3.0,DO583),$D$5+$E$5*(EF583*DY583/($K$5*1000))+$F$5*(EF583*DY583/($K$5*1000))*MAX(MIN(DL583,$J$5),$I$5)*MAX(MIN(DL583,$J$5),$I$5)+$G$5*MAX(MIN(DL583,$J$5),$I$5)*(EF583*DY583/($K$5*1000))+$H$5*(EF583*DY583/($K$5*1000))*(EF583*DY583/($K$5*1000)))</f>
        <v>0</v>
      </c>
      <c r="S583">
        <f>J583*(1000-(1000*0.61365*exp(17.502*W583/(240.97+W583))/(DY583+DZ583)+DT583)/2)/(1000*0.61365*exp(17.502*W583/(240.97+W583))/(DY583+DZ583)-DT583)</f>
        <v>0</v>
      </c>
      <c r="T583">
        <f>1/((DM583+1)/(Q583/1.6)+1/(R583/1.37)) + DM583/((DM583+1)/(Q583/1.6) + DM583/(R583/1.37))</f>
        <v>0</v>
      </c>
      <c r="U583">
        <f>(DH583*DK583)</f>
        <v>0</v>
      </c>
      <c r="V583">
        <f>(EA583+(U583+2*0.95*5.67E-8*(((EA583+$B$7)+273)^4-(EA583+273)^4)-44100*J583)/(1.84*29.3*R583+8*0.95*5.67E-8*(EA583+273)^3))</f>
        <v>0</v>
      </c>
      <c r="W583">
        <f>($C$7*EB583+$D$7*EC583+$E$7*V583)</f>
        <v>0</v>
      </c>
      <c r="X583">
        <f>0.61365*exp(17.502*W583/(240.97+W583))</f>
        <v>0</v>
      </c>
      <c r="Y583">
        <f>(Z583/AA583*100)</f>
        <v>0</v>
      </c>
      <c r="Z583">
        <f>DT583*(DY583+DZ583)/1000</f>
        <v>0</v>
      </c>
      <c r="AA583">
        <f>0.61365*exp(17.502*EA583/(240.97+EA583))</f>
        <v>0</v>
      </c>
      <c r="AB583">
        <f>(X583-DT583*(DY583+DZ583)/1000)</f>
        <v>0</v>
      </c>
      <c r="AC583">
        <f>(-J583*44100)</f>
        <v>0</v>
      </c>
      <c r="AD583">
        <f>2*29.3*R583*0.92*(EA583-W583)</f>
        <v>0</v>
      </c>
      <c r="AE583">
        <f>2*0.95*5.67E-8*(((EA583+$B$7)+273)^4-(W583+273)^4)</f>
        <v>0</v>
      </c>
      <c r="AF583">
        <f>U583+AE583+AC583+AD583</f>
        <v>0</v>
      </c>
      <c r="AG583">
        <f>DX583*AU583*(DS583-DR583*(1000-AU583*DU583)/(1000-AU583*DT583))/(100*DL583)</f>
        <v>0</v>
      </c>
      <c r="AH583">
        <f>1000*DX583*AU583*(DT583-DU583)/(100*DL583*(1000-AU583*DT583))</f>
        <v>0</v>
      </c>
      <c r="AI583">
        <f>(AJ583 - AK583 - DY583*1E3/(8.314*(EA583+273.15)) * AM583/DX583 * AL583) * DX583/(100*DL583) * (1000 - DU583)/1000</f>
        <v>0</v>
      </c>
      <c r="AJ583">
        <v>1457.57588693967</v>
      </c>
      <c r="AK583">
        <v>1421.62181818182</v>
      </c>
      <c r="AL583">
        <v>3.18639932201029</v>
      </c>
      <c r="AM583">
        <v>65.0585855689231</v>
      </c>
      <c r="AN583">
        <f>(AP583 - AO583 + DY583*1E3/(8.314*(EA583+273.15)) * AR583/DX583 * AQ583) * DX583/(100*DL583) * 1000/(1000 - AP583)</f>
        <v>0</v>
      </c>
      <c r="AO583">
        <v>24.8918061947245</v>
      </c>
      <c r="AP583">
        <v>30.9561842424242</v>
      </c>
      <c r="AQ583">
        <v>-0.000451530138155409</v>
      </c>
      <c r="AR583">
        <v>110.688087326867</v>
      </c>
      <c r="AS583">
        <v>3</v>
      </c>
      <c r="AT583">
        <v>1</v>
      </c>
      <c r="AU583">
        <f>IF(AS583*$H$13&gt;=AW583,1.0,(AW583/(AW583-AS583*$H$13)))</f>
        <v>0</v>
      </c>
      <c r="AV583">
        <f>(AU583-1)*100</f>
        <v>0</v>
      </c>
      <c r="AW583">
        <f>MAX(0,($B$13+$C$13*EF583)/(1+$D$13*EF583)*DY583/(EA583+273)*$E$13)</f>
        <v>0</v>
      </c>
      <c r="AX583" t="s">
        <v>437</v>
      </c>
      <c r="AY583" t="s">
        <v>437</v>
      </c>
      <c r="AZ583">
        <v>0</v>
      </c>
      <c r="BA583">
        <v>0</v>
      </c>
      <c r="BB583">
        <f>1-AZ583/BA583</f>
        <v>0</v>
      </c>
      <c r="BC583">
        <v>0</v>
      </c>
      <c r="BD583" t="s">
        <v>437</v>
      </c>
      <c r="BE583" t="s">
        <v>437</v>
      </c>
      <c r="BF583">
        <v>0</v>
      </c>
      <c r="BG583">
        <v>0</v>
      </c>
      <c r="BH583">
        <f>1-BF583/BG583</f>
        <v>0</v>
      </c>
      <c r="BI583">
        <v>0.5</v>
      </c>
      <c r="BJ583">
        <f>DI583</f>
        <v>0</v>
      </c>
      <c r="BK583">
        <f>L583</f>
        <v>0</v>
      </c>
      <c r="BL583">
        <f>BH583*BI583*BJ583</f>
        <v>0</v>
      </c>
      <c r="BM583">
        <f>(BK583-BC583)/BJ583</f>
        <v>0</v>
      </c>
      <c r="BN583">
        <f>(BA583-BG583)/BG583</f>
        <v>0</v>
      </c>
      <c r="BO583">
        <f>AZ583/(BB583+AZ583/BG583)</f>
        <v>0</v>
      </c>
      <c r="BP583" t="s">
        <v>437</v>
      </c>
      <c r="BQ583">
        <v>0</v>
      </c>
      <c r="BR583">
        <f>IF(BQ583&lt;&gt;0, BQ583, BO583)</f>
        <v>0</v>
      </c>
      <c r="BS583">
        <f>1-BR583/BG583</f>
        <v>0</v>
      </c>
      <c r="BT583">
        <f>(BG583-BF583)/(BG583-BR583)</f>
        <v>0</v>
      </c>
      <c r="BU583">
        <f>(BA583-BG583)/(BA583-BR583)</f>
        <v>0</v>
      </c>
      <c r="BV583">
        <f>(BG583-BF583)/(BG583-AZ583)</f>
        <v>0</v>
      </c>
      <c r="BW583">
        <f>(BA583-BG583)/(BA583-AZ583)</f>
        <v>0</v>
      </c>
      <c r="BX583">
        <f>(BT583*BR583/BF583)</f>
        <v>0</v>
      </c>
      <c r="BY583">
        <f>(1-BX583)</f>
        <v>0</v>
      </c>
      <c r="DH583">
        <f>$B$11*EG583+$C$11*EH583+$F$11*ES583*(1-EV583)</f>
        <v>0</v>
      </c>
      <c r="DI583">
        <f>DH583*DJ583</f>
        <v>0</v>
      </c>
      <c r="DJ583">
        <f>($B$11*$D$9+$C$11*$D$9+$F$11*((FF583+EX583)/MAX(FF583+EX583+FG583, 0.1)*$I$9+FG583/MAX(FF583+EX583+FG583, 0.1)*$J$9))/($B$11+$C$11+$F$11)</f>
        <v>0</v>
      </c>
      <c r="DK583">
        <f>($B$11*$K$9+$C$11*$K$9+$F$11*((FF583+EX583)/MAX(FF583+EX583+FG583, 0.1)*$P$9+FG583/MAX(FF583+EX583+FG583, 0.1)*$Q$9))/($B$11+$C$11+$F$11)</f>
        <v>0</v>
      </c>
      <c r="DL583">
        <v>6</v>
      </c>
      <c r="DM583">
        <v>0.5</v>
      </c>
      <c r="DN583" t="s">
        <v>438</v>
      </c>
      <c r="DO583">
        <v>2</v>
      </c>
      <c r="DP583" t="b">
        <v>1</v>
      </c>
      <c r="DQ583">
        <v>1761416218.94615</v>
      </c>
      <c r="DR583">
        <v>1354.96153846154</v>
      </c>
      <c r="DS583">
        <v>1406.70923076923</v>
      </c>
      <c r="DT583">
        <v>30.9809923076923</v>
      </c>
      <c r="DU583">
        <v>24.8954230769231</v>
      </c>
      <c r="DV583">
        <v>1353.86461538462</v>
      </c>
      <c r="DW583">
        <v>30.6658</v>
      </c>
      <c r="DX583">
        <v>500.087384615385</v>
      </c>
      <c r="DY583">
        <v>90.2836769230769</v>
      </c>
      <c r="DZ583">
        <v>0.0399094769230769</v>
      </c>
      <c r="EA583">
        <v>42.4929692307692</v>
      </c>
      <c r="EB583">
        <v>42.1036076923077</v>
      </c>
      <c r="EC583">
        <v>999.9</v>
      </c>
      <c r="ED583">
        <v>0</v>
      </c>
      <c r="EE583">
        <v>0</v>
      </c>
      <c r="EF583">
        <v>9988.98538461538</v>
      </c>
      <c r="EG583">
        <v>0</v>
      </c>
      <c r="EH583">
        <v>1194.1</v>
      </c>
      <c r="EI583">
        <v>-51.7487923076923</v>
      </c>
      <c r="EJ583">
        <v>1398.28076923077</v>
      </c>
      <c r="EK583">
        <v>1442.62461538462</v>
      </c>
      <c r="EL583">
        <v>6.08557</v>
      </c>
      <c r="EM583">
        <v>1406.70923076923</v>
      </c>
      <c r="EN583">
        <v>24.8954230769231</v>
      </c>
      <c r="EO583">
        <v>2.79707692307692</v>
      </c>
      <c r="EP583">
        <v>2.24765</v>
      </c>
      <c r="EQ583">
        <v>22.8668538461538</v>
      </c>
      <c r="ER583">
        <v>19.3060461538462</v>
      </c>
      <c r="ES583">
        <v>1200.00384615385</v>
      </c>
      <c r="ET583">
        <v>0.96701</v>
      </c>
      <c r="EU583">
        <v>0.0329898846153846</v>
      </c>
      <c r="EV583">
        <v>0</v>
      </c>
      <c r="EW583">
        <v>1341.54538461538</v>
      </c>
      <c r="EX583">
        <v>5.00059</v>
      </c>
      <c r="EY583">
        <v>16968.4</v>
      </c>
      <c r="EZ583">
        <v>10358.7846153846</v>
      </c>
      <c r="FA583">
        <v>57.1631538461538</v>
      </c>
      <c r="FB583">
        <v>58.8652307692308</v>
      </c>
      <c r="FC583">
        <v>57.2978461538462</v>
      </c>
      <c r="FD583">
        <v>58.5910769230769</v>
      </c>
      <c r="FE583">
        <v>58.2306153846154</v>
      </c>
      <c r="FF583">
        <v>1155.58384615385</v>
      </c>
      <c r="FG583">
        <v>39.42</v>
      </c>
      <c r="FH583">
        <v>0</v>
      </c>
      <c r="FI583">
        <v>1761416187.1</v>
      </c>
      <c r="FJ583">
        <v>0</v>
      </c>
      <c r="FK583">
        <v>1341.4904</v>
      </c>
      <c r="FL583">
        <v>0.610769233188986</v>
      </c>
      <c r="FM583">
        <v>29.8153846924635</v>
      </c>
      <c r="FN583">
        <v>16968.648</v>
      </c>
      <c r="FO583">
        <v>15</v>
      </c>
      <c r="FP583">
        <v>0</v>
      </c>
      <c r="FQ583" t="s">
        <v>439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-51.7121666666667</v>
      </c>
      <c r="GD583">
        <v>2.25076363636365</v>
      </c>
      <c r="GE583">
        <v>0.763881412719548</v>
      </c>
      <c r="GF583">
        <v>0</v>
      </c>
      <c r="GG583">
        <v>1341.53794117647</v>
      </c>
      <c r="GH583">
        <v>-0.196944230450532</v>
      </c>
      <c r="GI583">
        <v>0.195970877364684</v>
      </c>
      <c r="GJ583">
        <v>-1</v>
      </c>
      <c r="GK583">
        <v>6.09500047619048</v>
      </c>
      <c r="GL583">
        <v>-0.188093766233746</v>
      </c>
      <c r="GM583">
        <v>0.0191506281076131</v>
      </c>
      <c r="GN583">
        <v>0</v>
      </c>
      <c r="GO583">
        <v>0</v>
      </c>
      <c r="GP583">
        <v>2</v>
      </c>
      <c r="GQ583" t="s">
        <v>473</v>
      </c>
      <c r="GR583">
        <v>3.12842</v>
      </c>
      <c r="GS583">
        <v>2.71816</v>
      </c>
      <c r="GT583">
        <v>0.194932</v>
      </c>
      <c r="GU583">
        <v>0.199504</v>
      </c>
      <c r="GV583">
        <v>0.118435</v>
      </c>
      <c r="GW583">
        <v>0.101733</v>
      </c>
      <c r="GX583">
        <v>29197.9</v>
      </c>
      <c r="GY583">
        <v>30766.5</v>
      </c>
      <c r="GZ583">
        <v>32931.6</v>
      </c>
      <c r="HA583">
        <v>34921.4</v>
      </c>
      <c r="HB583">
        <v>41365.6</v>
      </c>
      <c r="HC583">
        <v>45207.5</v>
      </c>
      <c r="HD583">
        <v>51670.3</v>
      </c>
      <c r="HE583">
        <v>55969.5</v>
      </c>
      <c r="HF583">
        <v>1.72873</v>
      </c>
      <c r="HG583">
        <v>1.5868</v>
      </c>
      <c r="HH583">
        <v>-0.0481121</v>
      </c>
      <c r="HI583">
        <v>0</v>
      </c>
      <c r="HJ583">
        <v>42.8768</v>
      </c>
      <c r="HK583">
        <v>999.9</v>
      </c>
      <c r="HL583">
        <v>55.39</v>
      </c>
      <c r="HM583">
        <v>29.94</v>
      </c>
      <c r="HN583">
        <v>26.0471</v>
      </c>
      <c r="HO583">
        <v>60.5652</v>
      </c>
      <c r="HP583">
        <v>42.1434</v>
      </c>
      <c r="HQ583">
        <v>1</v>
      </c>
      <c r="HR583">
        <v>1.84549</v>
      </c>
      <c r="HS583">
        <v>6.79536</v>
      </c>
      <c r="HT583">
        <v>20.0039</v>
      </c>
      <c r="HU583">
        <v>5.18734</v>
      </c>
      <c r="HV583">
        <v>12.0159</v>
      </c>
      <c r="HW583">
        <v>4.97105</v>
      </c>
      <c r="HX583">
        <v>3.295</v>
      </c>
      <c r="HY583">
        <v>9999</v>
      </c>
      <c r="HZ583">
        <v>9999</v>
      </c>
      <c r="IA583">
        <v>999.9</v>
      </c>
      <c r="IB583">
        <v>9999</v>
      </c>
      <c r="IC583">
        <v>1.86325</v>
      </c>
      <c r="ID583">
        <v>1.8681</v>
      </c>
      <c r="IE583">
        <v>1.86784</v>
      </c>
      <c r="IF583">
        <v>1.86905</v>
      </c>
      <c r="IG583">
        <v>1.86981</v>
      </c>
      <c r="IH583">
        <v>1.8659</v>
      </c>
      <c r="II583">
        <v>1.86699</v>
      </c>
      <c r="IJ583">
        <v>1.86842</v>
      </c>
      <c r="IK583">
        <v>5</v>
      </c>
      <c r="IL583">
        <v>0</v>
      </c>
      <c r="IM583">
        <v>0</v>
      </c>
      <c r="IN583">
        <v>0</v>
      </c>
      <c r="IO583" t="s">
        <v>441</v>
      </c>
      <c r="IP583" t="s">
        <v>442</v>
      </c>
      <c r="IQ583" t="s">
        <v>443</v>
      </c>
      <c r="IR583" t="s">
        <v>443</v>
      </c>
      <c r="IS583" t="s">
        <v>443</v>
      </c>
      <c r="IT583" t="s">
        <v>443</v>
      </c>
      <c r="IU583">
        <v>0</v>
      </c>
      <c r="IV583">
        <v>100</v>
      </c>
      <c r="IW583">
        <v>100</v>
      </c>
      <c r="IX583">
        <v>1.1</v>
      </c>
      <c r="IY583">
        <v>0.3152</v>
      </c>
      <c r="IZ583">
        <v>1.09748391826392</v>
      </c>
      <c r="JA583">
        <v>0</v>
      </c>
      <c r="JB583">
        <v>0</v>
      </c>
      <c r="JC583">
        <v>0</v>
      </c>
      <c r="JD583">
        <v>0.315191680746845</v>
      </c>
      <c r="JE583">
        <v>0</v>
      </c>
      <c r="JF583">
        <v>0</v>
      </c>
      <c r="JG583">
        <v>0</v>
      </c>
      <c r="JH583">
        <v>5</v>
      </c>
      <c r="JI583">
        <v>2273</v>
      </c>
      <c r="JJ583">
        <v>0</v>
      </c>
      <c r="JK583">
        <v>25</v>
      </c>
      <c r="JL583">
        <v>29356937.1</v>
      </c>
      <c r="JM583">
        <v>29356937.1</v>
      </c>
      <c r="JN583">
        <v>2.75146</v>
      </c>
      <c r="JO583">
        <v>2.60132</v>
      </c>
      <c r="JP583">
        <v>1.54785</v>
      </c>
      <c r="JQ583">
        <v>2.31567</v>
      </c>
      <c r="JR583">
        <v>1.64673</v>
      </c>
      <c r="JS583">
        <v>2.36328</v>
      </c>
      <c r="JT583">
        <v>33.8509</v>
      </c>
      <c r="JU583">
        <v>24.1488</v>
      </c>
      <c r="JV583">
        <v>18</v>
      </c>
      <c r="JW583">
        <v>490.73</v>
      </c>
      <c r="JX583">
        <v>390.579</v>
      </c>
      <c r="JY583">
        <v>35.5123</v>
      </c>
      <c r="JZ583">
        <v>48.0237</v>
      </c>
      <c r="KA583">
        <v>30.0055</v>
      </c>
      <c r="KB583">
        <v>47.212</v>
      </c>
      <c r="KC583">
        <v>47.053</v>
      </c>
      <c r="KD583">
        <v>55.118</v>
      </c>
      <c r="KE583">
        <v>0</v>
      </c>
      <c r="KF583">
        <v>100</v>
      </c>
      <c r="KG583">
        <v>35.4615</v>
      </c>
      <c r="KH583">
        <v>1455.45</v>
      </c>
      <c r="KI583">
        <v>34.6858</v>
      </c>
      <c r="KJ583">
        <v>93.7147</v>
      </c>
      <c r="KK583">
        <v>90.5847</v>
      </c>
    </row>
    <row r="584" spans="1:297">
      <c r="A584">
        <v>568</v>
      </c>
      <c r="B584">
        <v>1761416232.1</v>
      </c>
      <c r="C584">
        <v>8051.09999990463</v>
      </c>
      <c r="D584" t="s">
        <v>1583</v>
      </c>
      <c r="E584" t="s">
        <v>1584</v>
      </c>
      <c r="F584">
        <v>5</v>
      </c>
      <c r="G584" t="s">
        <v>1410</v>
      </c>
      <c r="H584" t="s">
        <v>436</v>
      </c>
      <c r="I584">
        <v>1761416223.94615</v>
      </c>
      <c r="J584">
        <f>(K584)/1000</f>
        <v>0</v>
      </c>
      <c r="K584">
        <f>IF(DP584, AN584, AH584)</f>
        <v>0</v>
      </c>
      <c r="L584">
        <f>IF(DP584, AI584, AG584)</f>
        <v>0</v>
      </c>
      <c r="M584">
        <f>DR584 - IF(AU584&gt;1, L584*DL584*100.0/(AW584), 0)</f>
        <v>0</v>
      </c>
      <c r="N584">
        <f>((T584-J584/2)*M584-L584)/(T584+J584/2)</f>
        <v>0</v>
      </c>
      <c r="O584">
        <f>N584*(DY584+DZ584)/1000.0</f>
        <v>0</v>
      </c>
      <c r="P584">
        <f>(DR584 - IF(AU584&gt;1, L584*DL584*100.0/(AW584), 0))*(DY584+DZ584)/1000.0</f>
        <v>0</v>
      </c>
      <c r="Q584">
        <f>2.0/((1/S584-1/R584)+SIGN(S584)*SQRT((1/S584-1/R584)*(1/S584-1/R584) + 4*DM584/((DM584+1)*(DM584+1))*(2*1/S584*1/R584-1/R584*1/R584)))</f>
        <v>0</v>
      </c>
      <c r="R584">
        <f>IF(LEFT(DN584,1)&lt;&gt;"0",IF(LEFT(DN584,1)="1",3.0,DO584),$D$5+$E$5*(EF584*DY584/($K$5*1000))+$F$5*(EF584*DY584/($K$5*1000))*MAX(MIN(DL584,$J$5),$I$5)*MAX(MIN(DL584,$J$5),$I$5)+$G$5*MAX(MIN(DL584,$J$5),$I$5)*(EF584*DY584/($K$5*1000))+$H$5*(EF584*DY584/($K$5*1000))*(EF584*DY584/($K$5*1000)))</f>
        <v>0</v>
      </c>
      <c r="S584">
        <f>J584*(1000-(1000*0.61365*exp(17.502*W584/(240.97+W584))/(DY584+DZ584)+DT584)/2)/(1000*0.61365*exp(17.502*W584/(240.97+W584))/(DY584+DZ584)-DT584)</f>
        <v>0</v>
      </c>
      <c r="T584">
        <f>1/((DM584+1)/(Q584/1.6)+1/(R584/1.37)) + DM584/((DM584+1)/(Q584/1.6) + DM584/(R584/1.37))</f>
        <v>0</v>
      </c>
      <c r="U584">
        <f>(DH584*DK584)</f>
        <v>0</v>
      </c>
      <c r="V584">
        <f>(EA584+(U584+2*0.95*5.67E-8*(((EA584+$B$7)+273)^4-(EA584+273)^4)-44100*J584)/(1.84*29.3*R584+8*0.95*5.67E-8*(EA584+273)^3))</f>
        <v>0</v>
      </c>
      <c r="W584">
        <f>($C$7*EB584+$D$7*EC584+$E$7*V584)</f>
        <v>0</v>
      </c>
      <c r="X584">
        <f>0.61365*exp(17.502*W584/(240.97+W584))</f>
        <v>0</v>
      </c>
      <c r="Y584">
        <f>(Z584/AA584*100)</f>
        <v>0</v>
      </c>
      <c r="Z584">
        <f>DT584*(DY584+DZ584)/1000</f>
        <v>0</v>
      </c>
      <c r="AA584">
        <f>0.61365*exp(17.502*EA584/(240.97+EA584))</f>
        <v>0</v>
      </c>
      <c r="AB584">
        <f>(X584-DT584*(DY584+DZ584)/1000)</f>
        <v>0</v>
      </c>
      <c r="AC584">
        <f>(-J584*44100)</f>
        <v>0</v>
      </c>
      <c r="AD584">
        <f>2*29.3*R584*0.92*(EA584-W584)</f>
        <v>0</v>
      </c>
      <c r="AE584">
        <f>2*0.95*5.67E-8*(((EA584+$B$7)+273)^4-(W584+273)^4)</f>
        <v>0</v>
      </c>
      <c r="AF584">
        <f>U584+AE584+AC584+AD584</f>
        <v>0</v>
      </c>
      <c r="AG584">
        <f>DX584*AU584*(DS584-DR584*(1000-AU584*DU584)/(1000-AU584*DT584))/(100*DL584)</f>
        <v>0</v>
      </c>
      <c r="AH584">
        <f>1000*DX584*AU584*(DT584-DU584)/(100*DL584*(1000-AU584*DT584))</f>
        <v>0</v>
      </c>
      <c r="AI584">
        <f>(AJ584 - AK584 - DY584*1E3/(8.314*(EA584+273.15)) * AM584/DX584 * AL584) * DX584/(100*DL584) * (1000 - DU584)/1000</f>
        <v>0</v>
      </c>
      <c r="AJ584">
        <v>1476.60196822991</v>
      </c>
      <c r="AK584">
        <v>1439.18727272727</v>
      </c>
      <c r="AL584">
        <v>3.5625119097871</v>
      </c>
      <c r="AM584">
        <v>65.0585855689231</v>
      </c>
      <c r="AN584">
        <f>(AP584 - AO584 + DY584*1E3/(8.314*(EA584+273.15)) * AR584/DX584 * AQ584) * DX584/(100*DL584) * 1000/(1000 - AP584)</f>
        <v>0</v>
      </c>
      <c r="AO584">
        <v>24.8914015084268</v>
      </c>
      <c r="AP584">
        <v>30.9355121212121</v>
      </c>
      <c r="AQ584">
        <v>-0.000470642395071345</v>
      </c>
      <c r="AR584">
        <v>110.688087326867</v>
      </c>
      <c r="AS584">
        <v>4</v>
      </c>
      <c r="AT584">
        <v>1</v>
      </c>
      <c r="AU584">
        <f>IF(AS584*$H$13&gt;=AW584,1.0,(AW584/(AW584-AS584*$H$13)))</f>
        <v>0</v>
      </c>
      <c r="AV584">
        <f>(AU584-1)*100</f>
        <v>0</v>
      </c>
      <c r="AW584">
        <f>MAX(0,($B$13+$C$13*EF584)/(1+$D$13*EF584)*DY584/(EA584+273)*$E$13)</f>
        <v>0</v>
      </c>
      <c r="AX584" t="s">
        <v>437</v>
      </c>
      <c r="AY584" t="s">
        <v>437</v>
      </c>
      <c r="AZ584">
        <v>0</v>
      </c>
      <c r="BA584">
        <v>0</v>
      </c>
      <c r="BB584">
        <f>1-AZ584/BA584</f>
        <v>0</v>
      </c>
      <c r="BC584">
        <v>0</v>
      </c>
      <c r="BD584" t="s">
        <v>437</v>
      </c>
      <c r="BE584" t="s">
        <v>437</v>
      </c>
      <c r="BF584">
        <v>0</v>
      </c>
      <c r="BG584">
        <v>0</v>
      </c>
      <c r="BH584">
        <f>1-BF584/BG584</f>
        <v>0</v>
      </c>
      <c r="BI584">
        <v>0.5</v>
      </c>
      <c r="BJ584">
        <f>DI584</f>
        <v>0</v>
      </c>
      <c r="BK584">
        <f>L584</f>
        <v>0</v>
      </c>
      <c r="BL584">
        <f>BH584*BI584*BJ584</f>
        <v>0</v>
      </c>
      <c r="BM584">
        <f>(BK584-BC584)/BJ584</f>
        <v>0</v>
      </c>
      <c r="BN584">
        <f>(BA584-BG584)/BG584</f>
        <v>0</v>
      </c>
      <c r="BO584">
        <f>AZ584/(BB584+AZ584/BG584)</f>
        <v>0</v>
      </c>
      <c r="BP584" t="s">
        <v>437</v>
      </c>
      <c r="BQ584">
        <v>0</v>
      </c>
      <c r="BR584">
        <f>IF(BQ584&lt;&gt;0, BQ584, BO584)</f>
        <v>0</v>
      </c>
      <c r="BS584">
        <f>1-BR584/BG584</f>
        <v>0</v>
      </c>
      <c r="BT584">
        <f>(BG584-BF584)/(BG584-BR584)</f>
        <v>0</v>
      </c>
      <c r="BU584">
        <f>(BA584-BG584)/(BA584-BR584)</f>
        <v>0</v>
      </c>
      <c r="BV584">
        <f>(BG584-BF584)/(BG584-AZ584)</f>
        <v>0</v>
      </c>
      <c r="BW584">
        <f>(BA584-BG584)/(BA584-AZ584)</f>
        <v>0</v>
      </c>
      <c r="BX584">
        <f>(BT584*BR584/BF584)</f>
        <v>0</v>
      </c>
      <c r="BY584">
        <f>(1-BX584)</f>
        <v>0</v>
      </c>
      <c r="DH584">
        <f>$B$11*EG584+$C$11*EH584+$F$11*ES584*(1-EV584)</f>
        <v>0</v>
      </c>
      <c r="DI584">
        <f>DH584*DJ584</f>
        <v>0</v>
      </c>
      <c r="DJ584">
        <f>($B$11*$D$9+$C$11*$D$9+$F$11*((FF584+EX584)/MAX(FF584+EX584+FG584, 0.1)*$I$9+FG584/MAX(FF584+EX584+FG584, 0.1)*$J$9))/($B$11+$C$11+$F$11)</f>
        <v>0</v>
      </c>
      <c r="DK584">
        <f>($B$11*$K$9+$C$11*$K$9+$F$11*((FF584+EX584)/MAX(FF584+EX584+FG584, 0.1)*$P$9+FG584/MAX(FF584+EX584+FG584, 0.1)*$Q$9))/($B$11+$C$11+$F$11)</f>
        <v>0</v>
      </c>
      <c r="DL584">
        <v>6</v>
      </c>
      <c r="DM584">
        <v>0.5</v>
      </c>
      <c r="DN584" t="s">
        <v>438</v>
      </c>
      <c r="DO584">
        <v>2</v>
      </c>
      <c r="DP584" t="b">
        <v>1</v>
      </c>
      <c r="DQ584">
        <v>1761416223.94615</v>
      </c>
      <c r="DR584">
        <v>1371.17923076923</v>
      </c>
      <c r="DS584">
        <v>1423.21769230769</v>
      </c>
      <c r="DT584">
        <v>30.9632307692308</v>
      </c>
      <c r="DU584">
        <v>24.8928846153846</v>
      </c>
      <c r="DV584">
        <v>1370.08153846154</v>
      </c>
      <c r="DW584">
        <v>30.6480384615385</v>
      </c>
      <c r="DX584">
        <v>500.253230769231</v>
      </c>
      <c r="DY584">
        <v>90.2845769230769</v>
      </c>
      <c r="DZ584">
        <v>0.0402303384615385</v>
      </c>
      <c r="EA584">
        <v>42.4902230769231</v>
      </c>
      <c r="EB584">
        <v>42.1099538461539</v>
      </c>
      <c r="EC584">
        <v>999.9</v>
      </c>
      <c r="ED584">
        <v>0</v>
      </c>
      <c r="EE584">
        <v>0</v>
      </c>
      <c r="EF584">
        <v>9985.38230769231</v>
      </c>
      <c r="EG584">
        <v>0</v>
      </c>
      <c r="EH584">
        <v>1193.95846153846</v>
      </c>
      <c r="EI584">
        <v>-52.0392692307692</v>
      </c>
      <c r="EJ584">
        <v>1414.99153846154</v>
      </c>
      <c r="EK584">
        <v>1459.55153846154</v>
      </c>
      <c r="EL584">
        <v>6.07033461538462</v>
      </c>
      <c r="EM584">
        <v>1423.21769230769</v>
      </c>
      <c r="EN584">
        <v>24.8928846153846</v>
      </c>
      <c r="EO584">
        <v>2.79550153846154</v>
      </c>
      <c r="EP584">
        <v>2.24744384615385</v>
      </c>
      <c r="EQ584">
        <v>22.8575538461538</v>
      </c>
      <c r="ER584">
        <v>19.3045846153846</v>
      </c>
      <c r="ES584">
        <v>1200.00923076923</v>
      </c>
      <c r="ET584">
        <v>0.967010692307692</v>
      </c>
      <c r="EU584">
        <v>0.0329892230769231</v>
      </c>
      <c r="EV584">
        <v>0</v>
      </c>
      <c r="EW584">
        <v>1341.64076923077</v>
      </c>
      <c r="EX584">
        <v>5.00059</v>
      </c>
      <c r="EY584">
        <v>16971.5923076923</v>
      </c>
      <c r="EZ584">
        <v>10358.8307692308</v>
      </c>
      <c r="FA584">
        <v>57.2016153846154</v>
      </c>
      <c r="FB584">
        <v>58.8988461538462</v>
      </c>
      <c r="FC584">
        <v>57.3363076923077</v>
      </c>
      <c r="FD584">
        <v>58.6247692307692</v>
      </c>
      <c r="FE584">
        <v>58.2690769230769</v>
      </c>
      <c r="FF584">
        <v>1155.58923076923</v>
      </c>
      <c r="FG584">
        <v>39.42</v>
      </c>
      <c r="FH584">
        <v>0</v>
      </c>
      <c r="FI584">
        <v>1761416192.5</v>
      </c>
      <c r="FJ584">
        <v>0</v>
      </c>
      <c r="FK584">
        <v>1341.58346153846</v>
      </c>
      <c r="FL584">
        <v>0.9008546916183</v>
      </c>
      <c r="FM584">
        <v>41.1316238438143</v>
      </c>
      <c r="FN584">
        <v>16972.1115384615</v>
      </c>
      <c r="FO584">
        <v>15</v>
      </c>
      <c r="FP584">
        <v>0</v>
      </c>
      <c r="FQ584" t="s">
        <v>439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-52.274275</v>
      </c>
      <c r="GD584">
        <v>-2.27705413533835</v>
      </c>
      <c r="GE584">
        <v>1.11619166269732</v>
      </c>
      <c r="GF584">
        <v>0</v>
      </c>
      <c r="GG584">
        <v>1341.53941176471</v>
      </c>
      <c r="GH584">
        <v>0.797249806048145</v>
      </c>
      <c r="GI584">
        <v>0.226494269197329</v>
      </c>
      <c r="GJ584">
        <v>-1</v>
      </c>
      <c r="GK584">
        <v>6.076984</v>
      </c>
      <c r="GL584">
        <v>-0.181831578947373</v>
      </c>
      <c r="GM584">
        <v>0.0175710069148014</v>
      </c>
      <c r="GN584">
        <v>0</v>
      </c>
      <c r="GO584">
        <v>0</v>
      </c>
      <c r="GP584">
        <v>2</v>
      </c>
      <c r="GQ584" t="s">
        <v>473</v>
      </c>
      <c r="GR584">
        <v>3.13019</v>
      </c>
      <c r="GS584">
        <v>2.71867</v>
      </c>
      <c r="GT584">
        <v>0.196431</v>
      </c>
      <c r="GU584">
        <v>0.200897</v>
      </c>
      <c r="GV584">
        <v>0.118365</v>
      </c>
      <c r="GW584">
        <v>0.101725</v>
      </c>
      <c r="GX584">
        <v>29140.5</v>
      </c>
      <c r="GY584">
        <v>30709.2</v>
      </c>
      <c r="GZ584">
        <v>32928.8</v>
      </c>
      <c r="HA584">
        <v>34917.9</v>
      </c>
      <c r="HB584">
        <v>41366.2</v>
      </c>
      <c r="HC584">
        <v>45204</v>
      </c>
      <c r="HD584">
        <v>51666.6</v>
      </c>
      <c r="HE584">
        <v>55964.4</v>
      </c>
      <c r="HF584">
        <v>1.7307</v>
      </c>
      <c r="HG584">
        <v>1.57037</v>
      </c>
      <c r="HH584">
        <v>-0.0481755</v>
      </c>
      <c r="HI584">
        <v>0</v>
      </c>
      <c r="HJ584">
        <v>42.88</v>
      </c>
      <c r="HK584">
        <v>999.9</v>
      </c>
      <c r="HL584">
        <v>55.39</v>
      </c>
      <c r="HM584">
        <v>29.94</v>
      </c>
      <c r="HN584">
        <v>26.0476</v>
      </c>
      <c r="HO584">
        <v>60.6052</v>
      </c>
      <c r="HP584">
        <v>41.4463</v>
      </c>
      <c r="HQ584">
        <v>1</v>
      </c>
      <c r="HR584">
        <v>1.85116</v>
      </c>
      <c r="HS584">
        <v>6.92458</v>
      </c>
      <c r="HT584">
        <v>19.9989</v>
      </c>
      <c r="HU584">
        <v>5.18749</v>
      </c>
      <c r="HV584">
        <v>12.0159</v>
      </c>
      <c r="HW584">
        <v>4.971</v>
      </c>
      <c r="HX584">
        <v>3.295</v>
      </c>
      <c r="HY584">
        <v>9999</v>
      </c>
      <c r="HZ584">
        <v>9999</v>
      </c>
      <c r="IA584">
        <v>999.9</v>
      </c>
      <c r="IB584">
        <v>9999</v>
      </c>
      <c r="IC584">
        <v>1.86324</v>
      </c>
      <c r="ID584">
        <v>1.86813</v>
      </c>
      <c r="IE584">
        <v>1.86783</v>
      </c>
      <c r="IF584">
        <v>1.86905</v>
      </c>
      <c r="IG584">
        <v>1.86981</v>
      </c>
      <c r="IH584">
        <v>1.86589</v>
      </c>
      <c r="II584">
        <v>1.86697</v>
      </c>
      <c r="IJ584">
        <v>1.86843</v>
      </c>
      <c r="IK584">
        <v>5</v>
      </c>
      <c r="IL584">
        <v>0</v>
      </c>
      <c r="IM584">
        <v>0</v>
      </c>
      <c r="IN584">
        <v>0</v>
      </c>
      <c r="IO584" t="s">
        <v>441</v>
      </c>
      <c r="IP584" t="s">
        <v>442</v>
      </c>
      <c r="IQ584" t="s">
        <v>443</v>
      </c>
      <c r="IR584" t="s">
        <v>443</v>
      </c>
      <c r="IS584" t="s">
        <v>443</v>
      </c>
      <c r="IT584" t="s">
        <v>443</v>
      </c>
      <c r="IU584">
        <v>0</v>
      </c>
      <c r="IV584">
        <v>100</v>
      </c>
      <c r="IW584">
        <v>100</v>
      </c>
      <c r="IX584">
        <v>1.09</v>
      </c>
      <c r="IY584">
        <v>0.3152</v>
      </c>
      <c r="IZ584">
        <v>1.09748391826392</v>
      </c>
      <c r="JA584">
        <v>0</v>
      </c>
      <c r="JB584">
        <v>0</v>
      </c>
      <c r="JC584">
        <v>0</v>
      </c>
      <c r="JD584">
        <v>0.315191680746845</v>
      </c>
      <c r="JE584">
        <v>0</v>
      </c>
      <c r="JF584">
        <v>0</v>
      </c>
      <c r="JG584">
        <v>0</v>
      </c>
      <c r="JH584">
        <v>5</v>
      </c>
      <c r="JI584">
        <v>2273</v>
      </c>
      <c r="JJ584">
        <v>0</v>
      </c>
      <c r="JK584">
        <v>25</v>
      </c>
      <c r="JL584">
        <v>29356937.2</v>
      </c>
      <c r="JM584">
        <v>29356937.2</v>
      </c>
      <c r="JN584">
        <v>2.7771</v>
      </c>
      <c r="JO584">
        <v>2.6123</v>
      </c>
      <c r="JP584">
        <v>1.54785</v>
      </c>
      <c r="JQ584">
        <v>2.31567</v>
      </c>
      <c r="JR584">
        <v>1.64673</v>
      </c>
      <c r="JS584">
        <v>2.33276</v>
      </c>
      <c r="JT584">
        <v>33.8509</v>
      </c>
      <c r="JU584">
        <v>24.14</v>
      </c>
      <c r="JV584">
        <v>18</v>
      </c>
      <c r="JW584">
        <v>492.374</v>
      </c>
      <c r="JX584">
        <v>380.959</v>
      </c>
      <c r="JY584">
        <v>35.3934</v>
      </c>
      <c r="JZ584">
        <v>48.0642</v>
      </c>
      <c r="KA584">
        <v>30.0054</v>
      </c>
      <c r="KB584">
        <v>47.2482</v>
      </c>
      <c r="KC584">
        <v>47.0901</v>
      </c>
      <c r="KD584">
        <v>55.5574</v>
      </c>
      <c r="KE584">
        <v>0</v>
      </c>
      <c r="KF584">
        <v>100</v>
      </c>
      <c r="KG584">
        <v>35.3499</v>
      </c>
      <c r="KH584">
        <v>1476.13</v>
      </c>
      <c r="KI584">
        <v>34.6858</v>
      </c>
      <c r="KJ584">
        <v>93.7075</v>
      </c>
      <c r="KK584">
        <v>90.5761</v>
      </c>
    </row>
    <row r="585" spans="1:297">
      <c r="A585">
        <v>569</v>
      </c>
      <c r="B585">
        <v>1761416237.1</v>
      </c>
      <c r="C585">
        <v>8056.09999990463</v>
      </c>
      <c r="D585" t="s">
        <v>1585</v>
      </c>
      <c r="E585" t="s">
        <v>1586</v>
      </c>
      <c r="F585">
        <v>5</v>
      </c>
      <c r="G585" t="s">
        <v>1410</v>
      </c>
      <c r="H585" t="s">
        <v>436</v>
      </c>
      <c r="I585">
        <v>1761416228.94615</v>
      </c>
      <c r="J585">
        <f>(K585)/1000</f>
        <v>0</v>
      </c>
      <c r="K585">
        <f>IF(DP585, AN585, AH585)</f>
        <v>0</v>
      </c>
      <c r="L585">
        <f>IF(DP585, AI585, AG585)</f>
        <v>0</v>
      </c>
      <c r="M585">
        <f>DR585 - IF(AU585&gt;1, L585*DL585*100.0/(AW585), 0)</f>
        <v>0</v>
      </c>
      <c r="N585">
        <f>((T585-J585/2)*M585-L585)/(T585+J585/2)</f>
        <v>0</v>
      </c>
      <c r="O585">
        <f>N585*(DY585+DZ585)/1000.0</f>
        <v>0</v>
      </c>
      <c r="P585">
        <f>(DR585 - IF(AU585&gt;1, L585*DL585*100.0/(AW585), 0))*(DY585+DZ585)/1000.0</f>
        <v>0</v>
      </c>
      <c r="Q585">
        <f>2.0/((1/S585-1/R585)+SIGN(S585)*SQRT((1/S585-1/R585)*(1/S585-1/R585) + 4*DM585/((DM585+1)*(DM585+1))*(2*1/S585*1/R585-1/R585*1/R585)))</f>
        <v>0</v>
      </c>
      <c r="R585">
        <f>IF(LEFT(DN585,1)&lt;&gt;"0",IF(LEFT(DN585,1)="1",3.0,DO585),$D$5+$E$5*(EF585*DY585/($K$5*1000))+$F$5*(EF585*DY585/($K$5*1000))*MAX(MIN(DL585,$J$5),$I$5)*MAX(MIN(DL585,$J$5),$I$5)+$G$5*MAX(MIN(DL585,$J$5),$I$5)*(EF585*DY585/($K$5*1000))+$H$5*(EF585*DY585/($K$5*1000))*(EF585*DY585/($K$5*1000)))</f>
        <v>0</v>
      </c>
      <c r="S585">
        <f>J585*(1000-(1000*0.61365*exp(17.502*W585/(240.97+W585))/(DY585+DZ585)+DT585)/2)/(1000*0.61365*exp(17.502*W585/(240.97+W585))/(DY585+DZ585)-DT585)</f>
        <v>0</v>
      </c>
      <c r="T585">
        <f>1/((DM585+1)/(Q585/1.6)+1/(R585/1.37)) + DM585/((DM585+1)/(Q585/1.6) + DM585/(R585/1.37))</f>
        <v>0</v>
      </c>
      <c r="U585">
        <f>(DH585*DK585)</f>
        <v>0</v>
      </c>
      <c r="V585">
        <f>(EA585+(U585+2*0.95*5.67E-8*(((EA585+$B$7)+273)^4-(EA585+273)^4)-44100*J585)/(1.84*29.3*R585+8*0.95*5.67E-8*(EA585+273)^3))</f>
        <v>0</v>
      </c>
      <c r="W585">
        <f>($C$7*EB585+$D$7*EC585+$E$7*V585)</f>
        <v>0</v>
      </c>
      <c r="X585">
        <f>0.61365*exp(17.502*W585/(240.97+W585))</f>
        <v>0</v>
      </c>
      <c r="Y585">
        <f>(Z585/AA585*100)</f>
        <v>0</v>
      </c>
      <c r="Z585">
        <f>DT585*(DY585+DZ585)/1000</f>
        <v>0</v>
      </c>
      <c r="AA585">
        <f>0.61365*exp(17.502*EA585/(240.97+EA585))</f>
        <v>0</v>
      </c>
      <c r="AB585">
        <f>(X585-DT585*(DY585+DZ585)/1000)</f>
        <v>0</v>
      </c>
      <c r="AC585">
        <f>(-J585*44100)</f>
        <v>0</v>
      </c>
      <c r="AD585">
        <f>2*29.3*R585*0.92*(EA585-W585)</f>
        <v>0</v>
      </c>
      <c r="AE585">
        <f>2*0.95*5.67E-8*(((EA585+$B$7)+273)^4-(W585+273)^4)</f>
        <v>0</v>
      </c>
      <c r="AF585">
        <f>U585+AE585+AC585+AD585</f>
        <v>0</v>
      </c>
      <c r="AG585">
        <f>DX585*AU585*(DS585-DR585*(1000-AU585*DU585)/(1000-AU585*DT585))/(100*DL585)</f>
        <v>0</v>
      </c>
      <c r="AH585">
        <f>1000*DX585*AU585*(DT585-DU585)/(100*DL585*(1000-AU585*DT585))</f>
        <v>0</v>
      </c>
      <c r="AI585">
        <f>(AJ585 - AK585 - DY585*1E3/(8.314*(EA585+273.15)) * AM585/DX585 * AL585) * DX585/(100*DL585) * (1000 - DU585)/1000</f>
        <v>0</v>
      </c>
      <c r="AJ585">
        <v>1492.41458147341</v>
      </c>
      <c r="AK585">
        <v>1455.66066666667</v>
      </c>
      <c r="AL585">
        <v>3.25172150731142</v>
      </c>
      <c r="AM585">
        <v>65.0585855689231</v>
      </c>
      <c r="AN585">
        <f>(AP585 - AO585 + DY585*1E3/(8.314*(EA585+273.15)) * AR585/DX585 * AQ585) * DX585/(100*DL585) * 1000/(1000 - AP585)</f>
        <v>0</v>
      </c>
      <c r="AO585">
        <v>24.8887962989078</v>
      </c>
      <c r="AP585">
        <v>30.9151448484848</v>
      </c>
      <c r="AQ585">
        <v>-0.00210628272112751</v>
      </c>
      <c r="AR585">
        <v>110.688087326867</v>
      </c>
      <c r="AS585">
        <v>4</v>
      </c>
      <c r="AT585">
        <v>1</v>
      </c>
      <c r="AU585">
        <f>IF(AS585*$H$13&gt;=AW585,1.0,(AW585/(AW585-AS585*$H$13)))</f>
        <v>0</v>
      </c>
      <c r="AV585">
        <f>(AU585-1)*100</f>
        <v>0</v>
      </c>
      <c r="AW585">
        <f>MAX(0,($B$13+$C$13*EF585)/(1+$D$13*EF585)*DY585/(EA585+273)*$E$13)</f>
        <v>0</v>
      </c>
      <c r="AX585" t="s">
        <v>437</v>
      </c>
      <c r="AY585" t="s">
        <v>437</v>
      </c>
      <c r="AZ585">
        <v>0</v>
      </c>
      <c r="BA585">
        <v>0</v>
      </c>
      <c r="BB585">
        <f>1-AZ585/BA585</f>
        <v>0</v>
      </c>
      <c r="BC585">
        <v>0</v>
      </c>
      <c r="BD585" t="s">
        <v>437</v>
      </c>
      <c r="BE585" t="s">
        <v>437</v>
      </c>
      <c r="BF585">
        <v>0</v>
      </c>
      <c r="BG585">
        <v>0</v>
      </c>
      <c r="BH585">
        <f>1-BF585/BG585</f>
        <v>0</v>
      </c>
      <c r="BI585">
        <v>0.5</v>
      </c>
      <c r="BJ585">
        <f>DI585</f>
        <v>0</v>
      </c>
      <c r="BK585">
        <f>L585</f>
        <v>0</v>
      </c>
      <c r="BL585">
        <f>BH585*BI585*BJ585</f>
        <v>0</v>
      </c>
      <c r="BM585">
        <f>(BK585-BC585)/BJ585</f>
        <v>0</v>
      </c>
      <c r="BN585">
        <f>(BA585-BG585)/BG585</f>
        <v>0</v>
      </c>
      <c r="BO585">
        <f>AZ585/(BB585+AZ585/BG585)</f>
        <v>0</v>
      </c>
      <c r="BP585" t="s">
        <v>437</v>
      </c>
      <c r="BQ585">
        <v>0</v>
      </c>
      <c r="BR585">
        <f>IF(BQ585&lt;&gt;0, BQ585, BO585)</f>
        <v>0</v>
      </c>
      <c r="BS585">
        <f>1-BR585/BG585</f>
        <v>0</v>
      </c>
      <c r="BT585">
        <f>(BG585-BF585)/(BG585-BR585)</f>
        <v>0</v>
      </c>
      <c r="BU585">
        <f>(BA585-BG585)/(BA585-BR585)</f>
        <v>0</v>
      </c>
      <c r="BV585">
        <f>(BG585-BF585)/(BG585-AZ585)</f>
        <v>0</v>
      </c>
      <c r="BW585">
        <f>(BA585-BG585)/(BA585-AZ585)</f>
        <v>0</v>
      </c>
      <c r="BX585">
        <f>(BT585*BR585/BF585)</f>
        <v>0</v>
      </c>
      <c r="BY585">
        <f>(1-BX585)</f>
        <v>0</v>
      </c>
      <c r="DH585">
        <f>$B$11*EG585+$C$11*EH585+$F$11*ES585*(1-EV585)</f>
        <v>0</v>
      </c>
      <c r="DI585">
        <f>DH585*DJ585</f>
        <v>0</v>
      </c>
      <c r="DJ585">
        <f>($B$11*$D$9+$C$11*$D$9+$F$11*((FF585+EX585)/MAX(FF585+EX585+FG585, 0.1)*$I$9+FG585/MAX(FF585+EX585+FG585, 0.1)*$J$9))/($B$11+$C$11+$F$11)</f>
        <v>0</v>
      </c>
      <c r="DK585">
        <f>($B$11*$K$9+$C$11*$K$9+$F$11*((FF585+EX585)/MAX(FF585+EX585+FG585, 0.1)*$P$9+FG585/MAX(FF585+EX585+FG585, 0.1)*$Q$9))/($B$11+$C$11+$F$11)</f>
        <v>0</v>
      </c>
      <c r="DL585">
        <v>6</v>
      </c>
      <c r="DM585">
        <v>0.5</v>
      </c>
      <c r="DN585" t="s">
        <v>438</v>
      </c>
      <c r="DO585">
        <v>2</v>
      </c>
      <c r="DP585" t="b">
        <v>1</v>
      </c>
      <c r="DQ585">
        <v>1761416228.94615</v>
      </c>
      <c r="DR585">
        <v>1387.36307692308</v>
      </c>
      <c r="DS585">
        <v>1439.51307692308</v>
      </c>
      <c r="DT585">
        <v>30.9438538461538</v>
      </c>
      <c r="DU585">
        <v>24.8911692307692</v>
      </c>
      <c r="DV585">
        <v>1386.26461538462</v>
      </c>
      <c r="DW585">
        <v>30.6286615384615</v>
      </c>
      <c r="DX585">
        <v>500.505769230769</v>
      </c>
      <c r="DY585">
        <v>90.2858615384615</v>
      </c>
      <c r="DZ585">
        <v>0.0404077769230769</v>
      </c>
      <c r="EA585">
        <v>42.4836230769231</v>
      </c>
      <c r="EB585">
        <v>42.1126461538462</v>
      </c>
      <c r="EC585">
        <v>999.9</v>
      </c>
      <c r="ED585">
        <v>0</v>
      </c>
      <c r="EE585">
        <v>0</v>
      </c>
      <c r="EF585">
        <v>9999.23615384615</v>
      </c>
      <c r="EG585">
        <v>0</v>
      </c>
      <c r="EH585">
        <v>1193.81615384615</v>
      </c>
      <c r="EI585">
        <v>-52.1512307692308</v>
      </c>
      <c r="EJ585">
        <v>1431.66307692308</v>
      </c>
      <c r="EK585">
        <v>1476.26</v>
      </c>
      <c r="EL585">
        <v>6.05268615384615</v>
      </c>
      <c r="EM585">
        <v>1439.51307692308</v>
      </c>
      <c r="EN585">
        <v>24.8911692307692</v>
      </c>
      <c r="EO585">
        <v>2.79379230769231</v>
      </c>
      <c r="EP585">
        <v>2.24732</v>
      </c>
      <c r="EQ585">
        <v>22.8474538461538</v>
      </c>
      <c r="ER585">
        <v>19.3037</v>
      </c>
      <c r="ES585">
        <v>1199.99</v>
      </c>
      <c r="ET585">
        <v>0.967010692307692</v>
      </c>
      <c r="EU585">
        <v>0.0329892076923077</v>
      </c>
      <c r="EV585">
        <v>0</v>
      </c>
      <c r="EW585">
        <v>1341.70846153846</v>
      </c>
      <c r="EX585">
        <v>5.00059</v>
      </c>
      <c r="EY585">
        <v>16975.1846153846</v>
      </c>
      <c r="EZ585">
        <v>10358.6692307692</v>
      </c>
      <c r="FA585">
        <v>57.2257692307692</v>
      </c>
      <c r="FB585">
        <v>58.9373076923077</v>
      </c>
      <c r="FC585">
        <v>57.3747692307692</v>
      </c>
      <c r="FD585">
        <v>58.6583846153846</v>
      </c>
      <c r="FE585">
        <v>58.2978461538462</v>
      </c>
      <c r="FF585">
        <v>1155.57</v>
      </c>
      <c r="FG585">
        <v>39.42</v>
      </c>
      <c r="FH585">
        <v>0</v>
      </c>
      <c r="FI585">
        <v>1761416197.3</v>
      </c>
      <c r="FJ585">
        <v>0</v>
      </c>
      <c r="FK585">
        <v>1341.68076923077</v>
      </c>
      <c r="FL585">
        <v>1.73606836919065</v>
      </c>
      <c r="FM585">
        <v>50.1982906308571</v>
      </c>
      <c r="FN585">
        <v>16975.45</v>
      </c>
      <c r="FO585">
        <v>15</v>
      </c>
      <c r="FP585">
        <v>0</v>
      </c>
      <c r="FQ585" t="s">
        <v>439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-52.0752666666667</v>
      </c>
      <c r="GD585">
        <v>-4.04516103896103</v>
      </c>
      <c r="GE585">
        <v>1.06246254671617</v>
      </c>
      <c r="GF585">
        <v>0</v>
      </c>
      <c r="GG585">
        <v>1341.62588235294</v>
      </c>
      <c r="GH585">
        <v>1.18624904259619</v>
      </c>
      <c r="GI585">
        <v>0.234296414160732</v>
      </c>
      <c r="GJ585">
        <v>-1</v>
      </c>
      <c r="GK585">
        <v>6.0619419047619</v>
      </c>
      <c r="GL585">
        <v>-0.210547012987012</v>
      </c>
      <c r="GM585">
        <v>0.0213620695490747</v>
      </c>
      <c r="GN585">
        <v>0</v>
      </c>
      <c r="GO585">
        <v>0</v>
      </c>
      <c r="GP585">
        <v>2</v>
      </c>
      <c r="GQ585" t="s">
        <v>473</v>
      </c>
      <c r="GR585">
        <v>3.1285</v>
      </c>
      <c r="GS585">
        <v>2.71865</v>
      </c>
      <c r="GT585">
        <v>0.197799</v>
      </c>
      <c r="GU585">
        <v>0.20233</v>
      </c>
      <c r="GV585">
        <v>0.11831</v>
      </c>
      <c r="GW585">
        <v>0.101712</v>
      </c>
      <c r="GX585">
        <v>29088</v>
      </c>
      <c r="GY585">
        <v>30650.1</v>
      </c>
      <c r="GZ585">
        <v>32926.3</v>
      </c>
      <c r="HA585">
        <v>34914.1</v>
      </c>
      <c r="HB585">
        <v>41366.5</v>
      </c>
      <c r="HC585">
        <v>45200.2</v>
      </c>
      <c r="HD585">
        <v>51663.4</v>
      </c>
      <c r="HE585">
        <v>55958.6</v>
      </c>
      <c r="HF585">
        <v>1.7278</v>
      </c>
      <c r="HG585">
        <v>1.56495</v>
      </c>
      <c r="HH585">
        <v>-0.0482798</v>
      </c>
      <c r="HI585">
        <v>0</v>
      </c>
      <c r="HJ585">
        <v>42.8835</v>
      </c>
      <c r="HK585">
        <v>999.9</v>
      </c>
      <c r="HL585">
        <v>55.39</v>
      </c>
      <c r="HM585">
        <v>29.94</v>
      </c>
      <c r="HN585">
        <v>26.0481</v>
      </c>
      <c r="HO585">
        <v>60.5852</v>
      </c>
      <c r="HP585">
        <v>41.4062</v>
      </c>
      <c r="HQ585">
        <v>1</v>
      </c>
      <c r="HR585">
        <v>1.8565</v>
      </c>
      <c r="HS585">
        <v>7.05564</v>
      </c>
      <c r="HT585">
        <v>19.9943</v>
      </c>
      <c r="HU585">
        <v>5.18704</v>
      </c>
      <c r="HV585">
        <v>12.0159</v>
      </c>
      <c r="HW585">
        <v>4.97095</v>
      </c>
      <c r="HX585">
        <v>3.29495</v>
      </c>
      <c r="HY585">
        <v>9999</v>
      </c>
      <c r="HZ585">
        <v>9999</v>
      </c>
      <c r="IA585">
        <v>999.9</v>
      </c>
      <c r="IB585">
        <v>9999</v>
      </c>
      <c r="IC585">
        <v>1.86324</v>
      </c>
      <c r="ID585">
        <v>1.86813</v>
      </c>
      <c r="IE585">
        <v>1.86783</v>
      </c>
      <c r="IF585">
        <v>1.86905</v>
      </c>
      <c r="IG585">
        <v>1.86981</v>
      </c>
      <c r="IH585">
        <v>1.86592</v>
      </c>
      <c r="II585">
        <v>1.86694</v>
      </c>
      <c r="IJ585">
        <v>1.86842</v>
      </c>
      <c r="IK585">
        <v>5</v>
      </c>
      <c r="IL585">
        <v>0</v>
      </c>
      <c r="IM585">
        <v>0</v>
      </c>
      <c r="IN585">
        <v>0</v>
      </c>
      <c r="IO585" t="s">
        <v>441</v>
      </c>
      <c r="IP585" t="s">
        <v>442</v>
      </c>
      <c r="IQ585" t="s">
        <v>443</v>
      </c>
      <c r="IR585" t="s">
        <v>443</v>
      </c>
      <c r="IS585" t="s">
        <v>443</v>
      </c>
      <c r="IT585" t="s">
        <v>443</v>
      </c>
      <c r="IU585">
        <v>0</v>
      </c>
      <c r="IV585">
        <v>100</v>
      </c>
      <c r="IW585">
        <v>100</v>
      </c>
      <c r="IX585">
        <v>1.1</v>
      </c>
      <c r="IY585">
        <v>0.3152</v>
      </c>
      <c r="IZ585">
        <v>1.09748391826392</v>
      </c>
      <c r="JA585">
        <v>0</v>
      </c>
      <c r="JB585">
        <v>0</v>
      </c>
      <c r="JC585">
        <v>0</v>
      </c>
      <c r="JD585">
        <v>0.315191680746845</v>
      </c>
      <c r="JE585">
        <v>0</v>
      </c>
      <c r="JF585">
        <v>0</v>
      </c>
      <c r="JG585">
        <v>0</v>
      </c>
      <c r="JH585">
        <v>5</v>
      </c>
      <c r="JI585">
        <v>2273</v>
      </c>
      <c r="JJ585">
        <v>0</v>
      </c>
      <c r="JK585">
        <v>25</v>
      </c>
      <c r="JL585">
        <v>29356937.3</v>
      </c>
      <c r="JM585">
        <v>29356937.3</v>
      </c>
      <c r="JN585">
        <v>2.80029</v>
      </c>
      <c r="JO585">
        <v>2.59888</v>
      </c>
      <c r="JP585">
        <v>1.54785</v>
      </c>
      <c r="JQ585">
        <v>2.31567</v>
      </c>
      <c r="JR585">
        <v>1.64673</v>
      </c>
      <c r="JS585">
        <v>2.39014</v>
      </c>
      <c r="JT585">
        <v>33.8509</v>
      </c>
      <c r="JU585">
        <v>24.1488</v>
      </c>
      <c r="JV585">
        <v>18</v>
      </c>
      <c r="JW585">
        <v>490.536</v>
      </c>
      <c r="JX585">
        <v>377.965</v>
      </c>
      <c r="JY585">
        <v>35.2816</v>
      </c>
      <c r="JZ585">
        <v>48.105</v>
      </c>
      <c r="KA585">
        <v>30.0053</v>
      </c>
      <c r="KB585">
        <v>47.286</v>
      </c>
      <c r="KC585">
        <v>47.1284</v>
      </c>
      <c r="KD585">
        <v>56.1341</v>
      </c>
      <c r="KE585">
        <v>0</v>
      </c>
      <c r="KF585">
        <v>100</v>
      </c>
      <c r="KG585">
        <v>35.2383</v>
      </c>
      <c r="KH585">
        <v>1489.88</v>
      </c>
      <c r="KI585">
        <v>34.6858</v>
      </c>
      <c r="KJ585">
        <v>93.7012</v>
      </c>
      <c r="KK585">
        <v>90.5666</v>
      </c>
    </row>
    <row r="586" spans="1:297">
      <c r="A586">
        <v>570</v>
      </c>
      <c r="B586">
        <v>1761416242.1</v>
      </c>
      <c r="C586">
        <v>8061.09999990463</v>
      </c>
      <c r="D586" t="s">
        <v>1587</v>
      </c>
      <c r="E586" t="s">
        <v>1588</v>
      </c>
      <c r="F586">
        <v>5</v>
      </c>
      <c r="G586" t="s">
        <v>1410</v>
      </c>
      <c r="H586" t="s">
        <v>436</v>
      </c>
      <c r="I586">
        <v>1761416233.94615</v>
      </c>
      <c r="J586">
        <f>(K586)/1000</f>
        <v>0</v>
      </c>
      <c r="K586">
        <f>IF(DP586, AN586, AH586)</f>
        <v>0</v>
      </c>
      <c r="L586">
        <f>IF(DP586, AI586, AG586)</f>
        <v>0</v>
      </c>
      <c r="M586">
        <f>DR586 - IF(AU586&gt;1, L586*DL586*100.0/(AW586), 0)</f>
        <v>0</v>
      </c>
      <c r="N586">
        <f>((T586-J586/2)*M586-L586)/(T586+J586/2)</f>
        <v>0</v>
      </c>
      <c r="O586">
        <f>N586*(DY586+DZ586)/1000.0</f>
        <v>0</v>
      </c>
      <c r="P586">
        <f>(DR586 - IF(AU586&gt;1, L586*DL586*100.0/(AW586), 0))*(DY586+DZ586)/1000.0</f>
        <v>0</v>
      </c>
      <c r="Q586">
        <f>2.0/((1/S586-1/R586)+SIGN(S586)*SQRT((1/S586-1/R586)*(1/S586-1/R586) + 4*DM586/((DM586+1)*(DM586+1))*(2*1/S586*1/R586-1/R586*1/R586)))</f>
        <v>0</v>
      </c>
      <c r="R586">
        <f>IF(LEFT(DN586,1)&lt;&gt;"0",IF(LEFT(DN586,1)="1",3.0,DO586),$D$5+$E$5*(EF586*DY586/($K$5*1000))+$F$5*(EF586*DY586/($K$5*1000))*MAX(MIN(DL586,$J$5),$I$5)*MAX(MIN(DL586,$J$5),$I$5)+$G$5*MAX(MIN(DL586,$J$5),$I$5)*(EF586*DY586/($K$5*1000))+$H$5*(EF586*DY586/($K$5*1000))*(EF586*DY586/($K$5*1000)))</f>
        <v>0</v>
      </c>
      <c r="S586">
        <f>J586*(1000-(1000*0.61365*exp(17.502*W586/(240.97+W586))/(DY586+DZ586)+DT586)/2)/(1000*0.61365*exp(17.502*W586/(240.97+W586))/(DY586+DZ586)-DT586)</f>
        <v>0</v>
      </c>
      <c r="T586">
        <f>1/((DM586+1)/(Q586/1.6)+1/(R586/1.37)) + DM586/((DM586+1)/(Q586/1.6) + DM586/(R586/1.37))</f>
        <v>0</v>
      </c>
      <c r="U586">
        <f>(DH586*DK586)</f>
        <v>0</v>
      </c>
      <c r="V586">
        <f>(EA586+(U586+2*0.95*5.67E-8*(((EA586+$B$7)+273)^4-(EA586+273)^4)-44100*J586)/(1.84*29.3*R586+8*0.95*5.67E-8*(EA586+273)^3))</f>
        <v>0</v>
      </c>
      <c r="W586">
        <f>($C$7*EB586+$D$7*EC586+$E$7*V586)</f>
        <v>0</v>
      </c>
      <c r="X586">
        <f>0.61365*exp(17.502*W586/(240.97+W586))</f>
        <v>0</v>
      </c>
      <c r="Y586">
        <f>(Z586/AA586*100)</f>
        <v>0</v>
      </c>
      <c r="Z586">
        <f>DT586*(DY586+DZ586)/1000</f>
        <v>0</v>
      </c>
      <c r="AA586">
        <f>0.61365*exp(17.502*EA586/(240.97+EA586))</f>
        <v>0</v>
      </c>
      <c r="AB586">
        <f>(X586-DT586*(DY586+DZ586)/1000)</f>
        <v>0</v>
      </c>
      <c r="AC586">
        <f>(-J586*44100)</f>
        <v>0</v>
      </c>
      <c r="AD586">
        <f>2*29.3*R586*0.92*(EA586-W586)</f>
        <v>0</v>
      </c>
      <c r="AE586">
        <f>2*0.95*5.67E-8*(((EA586+$B$7)+273)^4-(W586+273)^4)</f>
        <v>0</v>
      </c>
      <c r="AF586">
        <f>U586+AE586+AC586+AD586</f>
        <v>0</v>
      </c>
      <c r="AG586">
        <f>DX586*AU586*(DS586-DR586*(1000-AU586*DU586)/(1000-AU586*DT586))/(100*DL586)</f>
        <v>0</v>
      </c>
      <c r="AH586">
        <f>1000*DX586*AU586*(DT586-DU586)/(100*DL586*(1000-AU586*DT586))</f>
        <v>0</v>
      </c>
      <c r="AI586">
        <f>(AJ586 - AK586 - DY586*1E3/(8.314*(EA586+273.15)) * AM586/DX586 * AL586) * DX586/(100*DL586) * (1000 - DU586)/1000</f>
        <v>0</v>
      </c>
      <c r="AJ586">
        <v>1510.75790472666</v>
      </c>
      <c r="AK586">
        <v>1473.17375757576</v>
      </c>
      <c r="AL586">
        <v>3.53267634178734</v>
      </c>
      <c r="AM586">
        <v>65.0585855689231</v>
      </c>
      <c r="AN586">
        <f>(AP586 - AO586 + DY586*1E3/(8.314*(EA586+273.15)) * AR586/DX586 * AQ586) * DX586/(100*DL586) * 1000/(1000 - AP586)</f>
        <v>0</v>
      </c>
      <c r="AO586">
        <v>24.8885139570778</v>
      </c>
      <c r="AP586">
        <v>30.896496969697</v>
      </c>
      <c r="AQ586">
        <v>-0.00140974450013558</v>
      </c>
      <c r="AR586">
        <v>110.688087326867</v>
      </c>
      <c r="AS586">
        <v>3</v>
      </c>
      <c r="AT586">
        <v>1</v>
      </c>
      <c r="AU586">
        <f>IF(AS586*$H$13&gt;=AW586,1.0,(AW586/(AW586-AS586*$H$13)))</f>
        <v>0</v>
      </c>
      <c r="AV586">
        <f>(AU586-1)*100</f>
        <v>0</v>
      </c>
      <c r="AW586">
        <f>MAX(0,($B$13+$C$13*EF586)/(1+$D$13*EF586)*DY586/(EA586+273)*$E$13)</f>
        <v>0</v>
      </c>
      <c r="AX586" t="s">
        <v>437</v>
      </c>
      <c r="AY586" t="s">
        <v>437</v>
      </c>
      <c r="AZ586">
        <v>0</v>
      </c>
      <c r="BA586">
        <v>0</v>
      </c>
      <c r="BB586">
        <f>1-AZ586/BA586</f>
        <v>0</v>
      </c>
      <c r="BC586">
        <v>0</v>
      </c>
      <c r="BD586" t="s">
        <v>437</v>
      </c>
      <c r="BE586" t="s">
        <v>437</v>
      </c>
      <c r="BF586">
        <v>0</v>
      </c>
      <c r="BG586">
        <v>0</v>
      </c>
      <c r="BH586">
        <f>1-BF586/BG586</f>
        <v>0</v>
      </c>
      <c r="BI586">
        <v>0.5</v>
      </c>
      <c r="BJ586">
        <f>DI586</f>
        <v>0</v>
      </c>
      <c r="BK586">
        <f>L586</f>
        <v>0</v>
      </c>
      <c r="BL586">
        <f>BH586*BI586*BJ586</f>
        <v>0</v>
      </c>
      <c r="BM586">
        <f>(BK586-BC586)/BJ586</f>
        <v>0</v>
      </c>
      <c r="BN586">
        <f>(BA586-BG586)/BG586</f>
        <v>0</v>
      </c>
      <c r="BO586">
        <f>AZ586/(BB586+AZ586/BG586)</f>
        <v>0</v>
      </c>
      <c r="BP586" t="s">
        <v>437</v>
      </c>
      <c r="BQ586">
        <v>0</v>
      </c>
      <c r="BR586">
        <f>IF(BQ586&lt;&gt;0, BQ586, BO586)</f>
        <v>0</v>
      </c>
      <c r="BS586">
        <f>1-BR586/BG586</f>
        <v>0</v>
      </c>
      <c r="BT586">
        <f>(BG586-BF586)/(BG586-BR586)</f>
        <v>0</v>
      </c>
      <c r="BU586">
        <f>(BA586-BG586)/(BA586-BR586)</f>
        <v>0</v>
      </c>
      <c r="BV586">
        <f>(BG586-BF586)/(BG586-AZ586)</f>
        <v>0</v>
      </c>
      <c r="BW586">
        <f>(BA586-BG586)/(BA586-AZ586)</f>
        <v>0</v>
      </c>
      <c r="BX586">
        <f>(BT586*BR586/BF586)</f>
        <v>0</v>
      </c>
      <c r="BY586">
        <f>(1-BX586)</f>
        <v>0</v>
      </c>
      <c r="DH586">
        <f>$B$11*EG586+$C$11*EH586+$F$11*ES586*(1-EV586)</f>
        <v>0</v>
      </c>
      <c r="DI586">
        <f>DH586*DJ586</f>
        <v>0</v>
      </c>
      <c r="DJ586">
        <f>($B$11*$D$9+$C$11*$D$9+$F$11*((FF586+EX586)/MAX(FF586+EX586+FG586, 0.1)*$I$9+FG586/MAX(FF586+EX586+FG586, 0.1)*$J$9))/($B$11+$C$11+$F$11)</f>
        <v>0</v>
      </c>
      <c r="DK586">
        <f>($B$11*$K$9+$C$11*$K$9+$F$11*((FF586+EX586)/MAX(FF586+EX586+FG586, 0.1)*$P$9+FG586/MAX(FF586+EX586+FG586, 0.1)*$Q$9))/($B$11+$C$11+$F$11)</f>
        <v>0</v>
      </c>
      <c r="DL586">
        <v>6</v>
      </c>
      <c r="DM586">
        <v>0.5</v>
      </c>
      <c r="DN586" t="s">
        <v>438</v>
      </c>
      <c r="DO586">
        <v>2</v>
      </c>
      <c r="DP586" t="b">
        <v>1</v>
      </c>
      <c r="DQ586">
        <v>1761416233.94615</v>
      </c>
      <c r="DR586">
        <v>1403.77769230769</v>
      </c>
      <c r="DS586">
        <v>1456.85307692308</v>
      </c>
      <c r="DT586">
        <v>30.9240769230769</v>
      </c>
      <c r="DU586">
        <v>24.8899615384615</v>
      </c>
      <c r="DV586">
        <v>1402.67923076923</v>
      </c>
      <c r="DW586">
        <v>30.6088769230769</v>
      </c>
      <c r="DX586">
        <v>500.345230769231</v>
      </c>
      <c r="DY586">
        <v>90.2867076923077</v>
      </c>
      <c r="DZ586">
        <v>0.0405604153846154</v>
      </c>
      <c r="EA586">
        <v>42.4756230769231</v>
      </c>
      <c r="EB586">
        <v>42.1128230769231</v>
      </c>
      <c r="EC586">
        <v>999.9</v>
      </c>
      <c r="ED586">
        <v>0</v>
      </c>
      <c r="EE586">
        <v>0</v>
      </c>
      <c r="EF586">
        <v>9999.76307692308</v>
      </c>
      <c r="EG586">
        <v>0</v>
      </c>
      <c r="EH586">
        <v>1193.67538461538</v>
      </c>
      <c r="EI586">
        <v>-53.0768846153846</v>
      </c>
      <c r="EJ586">
        <v>1448.57230769231</v>
      </c>
      <c r="EK586">
        <v>1494.04076923077</v>
      </c>
      <c r="EL586">
        <v>6.03411230769231</v>
      </c>
      <c r="EM586">
        <v>1456.85307692308</v>
      </c>
      <c r="EN586">
        <v>24.8899615384615</v>
      </c>
      <c r="EO586">
        <v>2.79203230769231</v>
      </c>
      <c r="EP586">
        <v>2.24723230769231</v>
      </c>
      <c r="EQ586">
        <v>22.8370461538462</v>
      </c>
      <c r="ER586">
        <v>19.3030692307692</v>
      </c>
      <c r="ES586">
        <v>1199.97076923077</v>
      </c>
      <c r="ET586">
        <v>0.967010692307692</v>
      </c>
      <c r="EU586">
        <v>0.0329892076923077</v>
      </c>
      <c r="EV586">
        <v>0</v>
      </c>
      <c r="EW586">
        <v>1341.85923076923</v>
      </c>
      <c r="EX586">
        <v>5.00059</v>
      </c>
      <c r="EY586">
        <v>16979.3076923077</v>
      </c>
      <c r="EZ586">
        <v>10358.5076923077</v>
      </c>
      <c r="FA586">
        <v>57.2642307692308</v>
      </c>
      <c r="FB586">
        <v>58.9805384615385</v>
      </c>
      <c r="FC586">
        <v>57.4132307692308</v>
      </c>
      <c r="FD586">
        <v>58.6968461538462</v>
      </c>
      <c r="FE586">
        <v>58.3363076923077</v>
      </c>
      <c r="FF586">
        <v>1155.55076923077</v>
      </c>
      <c r="FG586">
        <v>39.42</v>
      </c>
      <c r="FH586">
        <v>0</v>
      </c>
      <c r="FI586">
        <v>1761416202.1</v>
      </c>
      <c r="FJ586">
        <v>0</v>
      </c>
      <c r="FK586">
        <v>1341.79346153846</v>
      </c>
      <c r="FL586">
        <v>1.98871793407922</v>
      </c>
      <c r="FM586">
        <v>62.7623932144444</v>
      </c>
      <c r="FN586">
        <v>16979.8923076923</v>
      </c>
      <c r="FO586">
        <v>15</v>
      </c>
      <c r="FP586">
        <v>0</v>
      </c>
      <c r="FQ586" t="s">
        <v>439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-52.708925</v>
      </c>
      <c r="GD586">
        <v>-7.20669022556396</v>
      </c>
      <c r="GE586">
        <v>1.24258189543989</v>
      </c>
      <c r="GF586">
        <v>0</v>
      </c>
      <c r="GG586">
        <v>1341.72852941176</v>
      </c>
      <c r="GH586">
        <v>1.4122230652749</v>
      </c>
      <c r="GI586">
        <v>0.249954494128322</v>
      </c>
      <c r="GJ586">
        <v>-1</v>
      </c>
      <c r="GK586">
        <v>6.042721</v>
      </c>
      <c r="GL586">
        <v>-0.224302556390977</v>
      </c>
      <c r="GM586">
        <v>0.0216093315259867</v>
      </c>
      <c r="GN586">
        <v>0</v>
      </c>
      <c r="GO586">
        <v>0</v>
      </c>
      <c r="GP586">
        <v>2</v>
      </c>
      <c r="GQ586" t="s">
        <v>473</v>
      </c>
      <c r="GR586">
        <v>3.12691</v>
      </c>
      <c r="GS586">
        <v>2.71842</v>
      </c>
      <c r="GT586">
        <v>0.199256</v>
      </c>
      <c r="GU586">
        <v>0.203695</v>
      </c>
      <c r="GV586">
        <v>0.118258</v>
      </c>
      <c r="GW586">
        <v>0.101699</v>
      </c>
      <c r="GX586">
        <v>29032.1</v>
      </c>
      <c r="GY586">
        <v>30594</v>
      </c>
      <c r="GZ586">
        <v>32923.5</v>
      </c>
      <c r="HA586">
        <v>34910.6</v>
      </c>
      <c r="HB586">
        <v>41366.3</v>
      </c>
      <c r="HC586">
        <v>45196.8</v>
      </c>
      <c r="HD586">
        <v>51659.7</v>
      </c>
      <c r="HE586">
        <v>55953.3</v>
      </c>
      <c r="HF586">
        <v>1.72593</v>
      </c>
      <c r="HG586">
        <v>1.57218</v>
      </c>
      <c r="HH586">
        <v>-0.0485405</v>
      </c>
      <c r="HI586">
        <v>0</v>
      </c>
      <c r="HJ586">
        <v>42.8876</v>
      </c>
      <c r="HK586">
        <v>999.9</v>
      </c>
      <c r="HL586">
        <v>55.39</v>
      </c>
      <c r="HM586">
        <v>29.94</v>
      </c>
      <c r="HN586">
        <v>26.0453</v>
      </c>
      <c r="HO586">
        <v>60.5052</v>
      </c>
      <c r="HP586">
        <v>41.5545</v>
      </c>
      <c r="HQ586">
        <v>1</v>
      </c>
      <c r="HR586">
        <v>1.86184</v>
      </c>
      <c r="HS586">
        <v>7.17575</v>
      </c>
      <c r="HT586">
        <v>19.9897</v>
      </c>
      <c r="HU586">
        <v>5.18749</v>
      </c>
      <c r="HV586">
        <v>12.0159</v>
      </c>
      <c r="HW586">
        <v>4.9709</v>
      </c>
      <c r="HX586">
        <v>3.29492</v>
      </c>
      <c r="HY586">
        <v>9999</v>
      </c>
      <c r="HZ586">
        <v>9999</v>
      </c>
      <c r="IA586">
        <v>999.9</v>
      </c>
      <c r="IB586">
        <v>9999</v>
      </c>
      <c r="IC586">
        <v>1.86324</v>
      </c>
      <c r="ID586">
        <v>1.86811</v>
      </c>
      <c r="IE586">
        <v>1.86783</v>
      </c>
      <c r="IF586">
        <v>1.86905</v>
      </c>
      <c r="IG586">
        <v>1.86982</v>
      </c>
      <c r="IH586">
        <v>1.86591</v>
      </c>
      <c r="II586">
        <v>1.86695</v>
      </c>
      <c r="IJ586">
        <v>1.8684</v>
      </c>
      <c r="IK586">
        <v>5</v>
      </c>
      <c r="IL586">
        <v>0</v>
      </c>
      <c r="IM586">
        <v>0</v>
      </c>
      <c r="IN586">
        <v>0</v>
      </c>
      <c r="IO586" t="s">
        <v>441</v>
      </c>
      <c r="IP586" t="s">
        <v>442</v>
      </c>
      <c r="IQ586" t="s">
        <v>443</v>
      </c>
      <c r="IR586" t="s">
        <v>443</v>
      </c>
      <c r="IS586" t="s">
        <v>443</v>
      </c>
      <c r="IT586" t="s">
        <v>443</v>
      </c>
      <c r="IU586">
        <v>0</v>
      </c>
      <c r="IV586">
        <v>100</v>
      </c>
      <c r="IW586">
        <v>100</v>
      </c>
      <c r="IX586">
        <v>1.1</v>
      </c>
      <c r="IY586">
        <v>0.3152</v>
      </c>
      <c r="IZ586">
        <v>1.09748391826392</v>
      </c>
      <c r="JA586">
        <v>0</v>
      </c>
      <c r="JB586">
        <v>0</v>
      </c>
      <c r="JC586">
        <v>0</v>
      </c>
      <c r="JD586">
        <v>0.315191680746845</v>
      </c>
      <c r="JE586">
        <v>0</v>
      </c>
      <c r="JF586">
        <v>0</v>
      </c>
      <c r="JG586">
        <v>0</v>
      </c>
      <c r="JH586">
        <v>5</v>
      </c>
      <c r="JI586">
        <v>2273</v>
      </c>
      <c r="JJ586">
        <v>0</v>
      </c>
      <c r="JK586">
        <v>25</v>
      </c>
      <c r="JL586">
        <v>29356937.4</v>
      </c>
      <c r="JM586">
        <v>29356937.4</v>
      </c>
      <c r="JN586">
        <v>2.82837</v>
      </c>
      <c r="JO586">
        <v>2.60742</v>
      </c>
      <c r="JP586">
        <v>1.54785</v>
      </c>
      <c r="JQ586">
        <v>2.31567</v>
      </c>
      <c r="JR586">
        <v>1.64673</v>
      </c>
      <c r="JS586">
        <v>2.33032</v>
      </c>
      <c r="JT586">
        <v>33.8509</v>
      </c>
      <c r="JU586">
        <v>24.14</v>
      </c>
      <c r="JV586">
        <v>18</v>
      </c>
      <c r="JW586">
        <v>489.411</v>
      </c>
      <c r="JX586">
        <v>382.385</v>
      </c>
      <c r="JY586">
        <v>35.165</v>
      </c>
      <c r="JZ586">
        <v>48.1434</v>
      </c>
      <c r="KA586">
        <v>30.0052</v>
      </c>
      <c r="KB586">
        <v>47.3215</v>
      </c>
      <c r="KC586">
        <v>47.1637</v>
      </c>
      <c r="KD586">
        <v>56.6078</v>
      </c>
      <c r="KE586">
        <v>0</v>
      </c>
      <c r="KF586">
        <v>100</v>
      </c>
      <c r="KG586">
        <v>35.125</v>
      </c>
      <c r="KH586">
        <v>1510.31</v>
      </c>
      <c r="KI586">
        <v>34.6858</v>
      </c>
      <c r="KJ586">
        <v>93.6941</v>
      </c>
      <c r="KK586">
        <v>90.5579</v>
      </c>
    </row>
    <row r="587" spans="1:297">
      <c r="A587">
        <v>571</v>
      </c>
      <c r="B587">
        <v>1761416247.1</v>
      </c>
      <c r="C587">
        <v>8066.09999990463</v>
      </c>
      <c r="D587" t="s">
        <v>1589</v>
      </c>
      <c r="E587" t="s">
        <v>1590</v>
      </c>
      <c r="F587">
        <v>5</v>
      </c>
      <c r="G587" t="s">
        <v>1410</v>
      </c>
      <c r="H587" t="s">
        <v>436</v>
      </c>
      <c r="I587">
        <v>1761416238.94615</v>
      </c>
      <c r="J587">
        <f>(K587)/1000</f>
        <v>0</v>
      </c>
      <c r="K587">
        <f>IF(DP587, AN587, AH587)</f>
        <v>0</v>
      </c>
      <c r="L587">
        <f>IF(DP587, AI587, AG587)</f>
        <v>0</v>
      </c>
      <c r="M587">
        <f>DR587 - IF(AU587&gt;1, L587*DL587*100.0/(AW587), 0)</f>
        <v>0</v>
      </c>
      <c r="N587">
        <f>((T587-J587/2)*M587-L587)/(T587+J587/2)</f>
        <v>0</v>
      </c>
      <c r="O587">
        <f>N587*(DY587+DZ587)/1000.0</f>
        <v>0</v>
      </c>
      <c r="P587">
        <f>(DR587 - IF(AU587&gt;1, L587*DL587*100.0/(AW587), 0))*(DY587+DZ587)/1000.0</f>
        <v>0</v>
      </c>
      <c r="Q587">
        <f>2.0/((1/S587-1/R587)+SIGN(S587)*SQRT((1/S587-1/R587)*(1/S587-1/R587) + 4*DM587/((DM587+1)*(DM587+1))*(2*1/S587*1/R587-1/R587*1/R587)))</f>
        <v>0</v>
      </c>
      <c r="R587">
        <f>IF(LEFT(DN587,1)&lt;&gt;"0",IF(LEFT(DN587,1)="1",3.0,DO587),$D$5+$E$5*(EF587*DY587/($K$5*1000))+$F$5*(EF587*DY587/($K$5*1000))*MAX(MIN(DL587,$J$5),$I$5)*MAX(MIN(DL587,$J$5),$I$5)+$G$5*MAX(MIN(DL587,$J$5),$I$5)*(EF587*DY587/($K$5*1000))+$H$5*(EF587*DY587/($K$5*1000))*(EF587*DY587/($K$5*1000)))</f>
        <v>0</v>
      </c>
      <c r="S587">
        <f>J587*(1000-(1000*0.61365*exp(17.502*W587/(240.97+W587))/(DY587+DZ587)+DT587)/2)/(1000*0.61365*exp(17.502*W587/(240.97+W587))/(DY587+DZ587)-DT587)</f>
        <v>0</v>
      </c>
      <c r="T587">
        <f>1/((DM587+1)/(Q587/1.6)+1/(R587/1.37)) + DM587/((DM587+1)/(Q587/1.6) + DM587/(R587/1.37))</f>
        <v>0</v>
      </c>
      <c r="U587">
        <f>(DH587*DK587)</f>
        <v>0</v>
      </c>
      <c r="V587">
        <f>(EA587+(U587+2*0.95*5.67E-8*(((EA587+$B$7)+273)^4-(EA587+273)^4)-44100*J587)/(1.84*29.3*R587+8*0.95*5.67E-8*(EA587+273)^3))</f>
        <v>0</v>
      </c>
      <c r="W587">
        <f>($C$7*EB587+$D$7*EC587+$E$7*V587)</f>
        <v>0</v>
      </c>
      <c r="X587">
        <f>0.61365*exp(17.502*W587/(240.97+W587))</f>
        <v>0</v>
      </c>
      <c r="Y587">
        <f>(Z587/AA587*100)</f>
        <v>0</v>
      </c>
      <c r="Z587">
        <f>DT587*(DY587+DZ587)/1000</f>
        <v>0</v>
      </c>
      <c r="AA587">
        <f>0.61365*exp(17.502*EA587/(240.97+EA587))</f>
        <v>0</v>
      </c>
      <c r="AB587">
        <f>(X587-DT587*(DY587+DZ587)/1000)</f>
        <v>0</v>
      </c>
      <c r="AC587">
        <f>(-J587*44100)</f>
        <v>0</v>
      </c>
      <c r="AD587">
        <f>2*29.3*R587*0.92*(EA587-W587)</f>
        <v>0</v>
      </c>
      <c r="AE587">
        <f>2*0.95*5.67E-8*(((EA587+$B$7)+273)^4-(W587+273)^4)</f>
        <v>0</v>
      </c>
      <c r="AF587">
        <f>U587+AE587+AC587+AD587</f>
        <v>0</v>
      </c>
      <c r="AG587">
        <f>DX587*AU587*(DS587-DR587*(1000-AU587*DU587)/(1000-AU587*DT587))/(100*DL587)</f>
        <v>0</v>
      </c>
      <c r="AH587">
        <f>1000*DX587*AU587*(DT587-DU587)/(100*DL587*(1000-AU587*DT587))</f>
        <v>0</v>
      </c>
      <c r="AI587">
        <f>(AJ587 - AK587 - DY587*1E3/(8.314*(EA587+273.15)) * AM587/DX587 * AL587) * DX587/(100*DL587) * (1000 - DU587)/1000</f>
        <v>0</v>
      </c>
      <c r="AJ587">
        <v>1527.1944965667</v>
      </c>
      <c r="AK587">
        <v>1489.94709090909</v>
      </c>
      <c r="AL587">
        <v>3.34319629635578</v>
      </c>
      <c r="AM587">
        <v>65.0585855689231</v>
      </c>
      <c r="AN587">
        <f>(AP587 - AO587 + DY587*1E3/(8.314*(EA587+273.15)) * AR587/DX587 * AQ587) * DX587/(100*DL587) * 1000/(1000 - AP587)</f>
        <v>0</v>
      </c>
      <c r="AO587">
        <v>24.8888865762593</v>
      </c>
      <c r="AP587">
        <v>30.8899442424242</v>
      </c>
      <c r="AQ587">
        <v>-0.000319238289471213</v>
      </c>
      <c r="AR587">
        <v>110.688087326867</v>
      </c>
      <c r="AS587">
        <v>4</v>
      </c>
      <c r="AT587">
        <v>1</v>
      </c>
      <c r="AU587">
        <f>IF(AS587*$H$13&gt;=AW587,1.0,(AW587/(AW587-AS587*$H$13)))</f>
        <v>0</v>
      </c>
      <c r="AV587">
        <f>(AU587-1)*100</f>
        <v>0</v>
      </c>
      <c r="AW587">
        <f>MAX(0,($B$13+$C$13*EF587)/(1+$D$13*EF587)*DY587/(EA587+273)*$E$13)</f>
        <v>0</v>
      </c>
      <c r="AX587" t="s">
        <v>437</v>
      </c>
      <c r="AY587" t="s">
        <v>437</v>
      </c>
      <c r="AZ587">
        <v>0</v>
      </c>
      <c r="BA587">
        <v>0</v>
      </c>
      <c r="BB587">
        <f>1-AZ587/BA587</f>
        <v>0</v>
      </c>
      <c r="BC587">
        <v>0</v>
      </c>
      <c r="BD587" t="s">
        <v>437</v>
      </c>
      <c r="BE587" t="s">
        <v>437</v>
      </c>
      <c r="BF587">
        <v>0</v>
      </c>
      <c r="BG587">
        <v>0</v>
      </c>
      <c r="BH587">
        <f>1-BF587/BG587</f>
        <v>0</v>
      </c>
      <c r="BI587">
        <v>0.5</v>
      </c>
      <c r="BJ587">
        <f>DI587</f>
        <v>0</v>
      </c>
      <c r="BK587">
        <f>L587</f>
        <v>0</v>
      </c>
      <c r="BL587">
        <f>BH587*BI587*BJ587</f>
        <v>0</v>
      </c>
      <c r="BM587">
        <f>(BK587-BC587)/BJ587</f>
        <v>0</v>
      </c>
      <c r="BN587">
        <f>(BA587-BG587)/BG587</f>
        <v>0</v>
      </c>
      <c r="BO587">
        <f>AZ587/(BB587+AZ587/BG587)</f>
        <v>0</v>
      </c>
      <c r="BP587" t="s">
        <v>437</v>
      </c>
      <c r="BQ587">
        <v>0</v>
      </c>
      <c r="BR587">
        <f>IF(BQ587&lt;&gt;0, BQ587, BO587)</f>
        <v>0</v>
      </c>
      <c r="BS587">
        <f>1-BR587/BG587</f>
        <v>0</v>
      </c>
      <c r="BT587">
        <f>(BG587-BF587)/(BG587-BR587)</f>
        <v>0</v>
      </c>
      <c r="BU587">
        <f>(BA587-BG587)/(BA587-BR587)</f>
        <v>0</v>
      </c>
      <c r="BV587">
        <f>(BG587-BF587)/(BG587-AZ587)</f>
        <v>0</v>
      </c>
      <c r="BW587">
        <f>(BA587-BG587)/(BA587-AZ587)</f>
        <v>0</v>
      </c>
      <c r="BX587">
        <f>(BT587*BR587/BF587)</f>
        <v>0</v>
      </c>
      <c r="BY587">
        <f>(1-BX587)</f>
        <v>0</v>
      </c>
      <c r="DH587">
        <f>$B$11*EG587+$C$11*EH587+$F$11*ES587*(1-EV587)</f>
        <v>0</v>
      </c>
      <c r="DI587">
        <f>DH587*DJ587</f>
        <v>0</v>
      </c>
      <c r="DJ587">
        <f>($B$11*$D$9+$C$11*$D$9+$F$11*((FF587+EX587)/MAX(FF587+EX587+FG587, 0.1)*$I$9+FG587/MAX(FF587+EX587+FG587, 0.1)*$J$9))/($B$11+$C$11+$F$11)</f>
        <v>0</v>
      </c>
      <c r="DK587">
        <f>($B$11*$K$9+$C$11*$K$9+$F$11*((FF587+EX587)/MAX(FF587+EX587+FG587, 0.1)*$P$9+FG587/MAX(FF587+EX587+FG587, 0.1)*$Q$9))/($B$11+$C$11+$F$11)</f>
        <v>0</v>
      </c>
      <c r="DL587">
        <v>6</v>
      </c>
      <c r="DM587">
        <v>0.5</v>
      </c>
      <c r="DN587" t="s">
        <v>438</v>
      </c>
      <c r="DO587">
        <v>2</v>
      </c>
      <c r="DP587" t="b">
        <v>1</v>
      </c>
      <c r="DQ587">
        <v>1761416238.94615</v>
      </c>
      <c r="DR587">
        <v>1420.37692307692</v>
      </c>
      <c r="DS587">
        <v>1473.33153846154</v>
      </c>
      <c r="DT587">
        <v>30.9070153846154</v>
      </c>
      <c r="DU587">
        <v>24.8890461538462</v>
      </c>
      <c r="DV587">
        <v>1419.27923076923</v>
      </c>
      <c r="DW587">
        <v>30.5918153846154</v>
      </c>
      <c r="DX587">
        <v>500.028846153846</v>
      </c>
      <c r="DY587">
        <v>90.2871230769231</v>
      </c>
      <c r="DZ587">
        <v>0.0405535923076923</v>
      </c>
      <c r="EA587">
        <v>42.4668153846154</v>
      </c>
      <c r="EB587">
        <v>42.1109692307692</v>
      </c>
      <c r="EC587">
        <v>999.9</v>
      </c>
      <c r="ED587">
        <v>0</v>
      </c>
      <c r="EE587">
        <v>0</v>
      </c>
      <c r="EF587">
        <v>10002.2653846154</v>
      </c>
      <c r="EG587">
        <v>0</v>
      </c>
      <c r="EH587">
        <v>1193.54692307692</v>
      </c>
      <c r="EI587">
        <v>-52.9548692307692</v>
      </c>
      <c r="EJ587">
        <v>1465.67692307692</v>
      </c>
      <c r="EK587">
        <v>1510.93692307692</v>
      </c>
      <c r="EL587">
        <v>6.01796461538462</v>
      </c>
      <c r="EM587">
        <v>1473.33153846154</v>
      </c>
      <c r="EN587">
        <v>24.8890461538462</v>
      </c>
      <c r="EO587">
        <v>2.79050538461538</v>
      </c>
      <c r="EP587">
        <v>2.24716076923077</v>
      </c>
      <c r="EQ587">
        <v>22.8280153846154</v>
      </c>
      <c r="ER587">
        <v>19.3025538461538</v>
      </c>
      <c r="ES587">
        <v>1199.97615384615</v>
      </c>
      <c r="ET587">
        <v>0.967011307692308</v>
      </c>
      <c r="EU587">
        <v>0.0329885615384615</v>
      </c>
      <c r="EV587">
        <v>0</v>
      </c>
      <c r="EW587">
        <v>1341.97923076923</v>
      </c>
      <c r="EX587">
        <v>5.00059</v>
      </c>
      <c r="EY587">
        <v>16984.7692307692</v>
      </c>
      <c r="EZ587">
        <v>10358.5538461538</v>
      </c>
      <c r="FA587">
        <v>57.2881538461538</v>
      </c>
      <c r="FB587">
        <v>59.019</v>
      </c>
      <c r="FC587">
        <v>57.4516923076923</v>
      </c>
      <c r="FD587">
        <v>58.7305384615385</v>
      </c>
      <c r="FE587">
        <v>58.3604615384615</v>
      </c>
      <c r="FF587">
        <v>1155.55615384615</v>
      </c>
      <c r="FG587">
        <v>39.42</v>
      </c>
      <c r="FH587">
        <v>0</v>
      </c>
      <c r="FI587">
        <v>1761416207.5</v>
      </c>
      <c r="FJ587">
        <v>0</v>
      </c>
      <c r="FK587">
        <v>1341.9956</v>
      </c>
      <c r="FL587">
        <v>2.39307691752264</v>
      </c>
      <c r="FM587">
        <v>72.5153844768048</v>
      </c>
      <c r="FN587">
        <v>16985.88</v>
      </c>
      <c r="FO587">
        <v>15</v>
      </c>
      <c r="FP587">
        <v>0</v>
      </c>
      <c r="FQ587" t="s">
        <v>439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-53.1383666666667</v>
      </c>
      <c r="GD587">
        <v>-0.712309090909227</v>
      </c>
      <c r="GE587">
        <v>0.871022704495142</v>
      </c>
      <c r="GF587">
        <v>0</v>
      </c>
      <c r="GG587">
        <v>1341.85205882353</v>
      </c>
      <c r="GH587">
        <v>2.00932008652962</v>
      </c>
      <c r="GI587">
        <v>0.292773546415942</v>
      </c>
      <c r="GJ587">
        <v>-1</v>
      </c>
      <c r="GK587">
        <v>6.02793380952381</v>
      </c>
      <c r="GL587">
        <v>-0.19645636363637</v>
      </c>
      <c r="GM587">
        <v>0.0200437707877608</v>
      </c>
      <c r="GN587">
        <v>0</v>
      </c>
      <c r="GO587">
        <v>0</v>
      </c>
      <c r="GP587">
        <v>2</v>
      </c>
      <c r="GQ587" t="s">
        <v>473</v>
      </c>
      <c r="GR587">
        <v>3.12737</v>
      </c>
      <c r="GS587">
        <v>2.71851</v>
      </c>
      <c r="GT587">
        <v>0.200646</v>
      </c>
      <c r="GU587">
        <v>0.205202</v>
      </c>
      <c r="GV587">
        <v>0.118218</v>
      </c>
      <c r="GW587">
        <v>0.101695</v>
      </c>
      <c r="GX587">
        <v>28978.8</v>
      </c>
      <c r="GY587">
        <v>30532.3</v>
      </c>
      <c r="GZ587">
        <v>32920.9</v>
      </c>
      <c r="HA587">
        <v>34907.2</v>
      </c>
      <c r="HB587">
        <v>41365.8</v>
      </c>
      <c r="HC587">
        <v>45193.4</v>
      </c>
      <c r="HD587">
        <v>51656.4</v>
      </c>
      <c r="HE587">
        <v>55948.6</v>
      </c>
      <c r="HF587">
        <v>1.72567</v>
      </c>
      <c r="HG587">
        <v>1.58193</v>
      </c>
      <c r="HH587">
        <v>-0.049267</v>
      </c>
      <c r="HI587">
        <v>0</v>
      </c>
      <c r="HJ587">
        <v>42.892</v>
      </c>
      <c r="HK587">
        <v>999.9</v>
      </c>
      <c r="HL587">
        <v>55.39</v>
      </c>
      <c r="HM587">
        <v>29.94</v>
      </c>
      <c r="HN587">
        <v>26.0476</v>
      </c>
      <c r="HO587">
        <v>60.6052</v>
      </c>
      <c r="HP587">
        <v>41.9551</v>
      </c>
      <c r="HQ587">
        <v>1</v>
      </c>
      <c r="HR587">
        <v>1.86697</v>
      </c>
      <c r="HS587">
        <v>7.29289</v>
      </c>
      <c r="HT587">
        <v>19.9857</v>
      </c>
      <c r="HU587">
        <v>5.18794</v>
      </c>
      <c r="HV587">
        <v>12.0159</v>
      </c>
      <c r="HW587">
        <v>4.9711</v>
      </c>
      <c r="HX587">
        <v>3.295</v>
      </c>
      <c r="HY587">
        <v>9999</v>
      </c>
      <c r="HZ587">
        <v>9999</v>
      </c>
      <c r="IA587">
        <v>999.9</v>
      </c>
      <c r="IB587">
        <v>9999</v>
      </c>
      <c r="IC587">
        <v>1.86324</v>
      </c>
      <c r="ID587">
        <v>1.86812</v>
      </c>
      <c r="IE587">
        <v>1.86783</v>
      </c>
      <c r="IF587">
        <v>1.86905</v>
      </c>
      <c r="IG587">
        <v>1.86983</v>
      </c>
      <c r="IH587">
        <v>1.86592</v>
      </c>
      <c r="II587">
        <v>1.86695</v>
      </c>
      <c r="IJ587">
        <v>1.8684</v>
      </c>
      <c r="IK587">
        <v>5</v>
      </c>
      <c r="IL587">
        <v>0</v>
      </c>
      <c r="IM587">
        <v>0</v>
      </c>
      <c r="IN587">
        <v>0</v>
      </c>
      <c r="IO587" t="s">
        <v>441</v>
      </c>
      <c r="IP587" t="s">
        <v>442</v>
      </c>
      <c r="IQ587" t="s">
        <v>443</v>
      </c>
      <c r="IR587" t="s">
        <v>443</v>
      </c>
      <c r="IS587" t="s">
        <v>443</v>
      </c>
      <c r="IT587" t="s">
        <v>443</v>
      </c>
      <c r="IU587">
        <v>0</v>
      </c>
      <c r="IV587">
        <v>100</v>
      </c>
      <c r="IW587">
        <v>100</v>
      </c>
      <c r="IX587">
        <v>1.09</v>
      </c>
      <c r="IY587">
        <v>0.3152</v>
      </c>
      <c r="IZ587">
        <v>1.09748391826392</v>
      </c>
      <c r="JA587">
        <v>0</v>
      </c>
      <c r="JB587">
        <v>0</v>
      </c>
      <c r="JC587">
        <v>0</v>
      </c>
      <c r="JD587">
        <v>0.315191680746845</v>
      </c>
      <c r="JE587">
        <v>0</v>
      </c>
      <c r="JF587">
        <v>0</v>
      </c>
      <c r="JG587">
        <v>0</v>
      </c>
      <c r="JH587">
        <v>5</v>
      </c>
      <c r="JI587">
        <v>2273</v>
      </c>
      <c r="JJ587">
        <v>0</v>
      </c>
      <c r="JK587">
        <v>25</v>
      </c>
      <c r="JL587">
        <v>29356937.5</v>
      </c>
      <c r="JM587">
        <v>29356937.5</v>
      </c>
      <c r="JN587">
        <v>2.85522</v>
      </c>
      <c r="JO587">
        <v>2.58423</v>
      </c>
      <c r="JP587">
        <v>1.54785</v>
      </c>
      <c r="JQ587">
        <v>2.31567</v>
      </c>
      <c r="JR587">
        <v>1.64673</v>
      </c>
      <c r="JS587">
        <v>2.38525</v>
      </c>
      <c r="JT587">
        <v>33.8509</v>
      </c>
      <c r="JU587">
        <v>24.14</v>
      </c>
      <c r="JV587">
        <v>18</v>
      </c>
      <c r="JW587">
        <v>489.479</v>
      </c>
      <c r="JX587">
        <v>388.367</v>
      </c>
      <c r="JY587">
        <v>35.0516</v>
      </c>
      <c r="JZ587">
        <v>48.1859</v>
      </c>
      <c r="KA587">
        <v>30.0051</v>
      </c>
      <c r="KB587">
        <v>47.3616</v>
      </c>
      <c r="KC587">
        <v>47.2008</v>
      </c>
      <c r="KD587">
        <v>57.1934</v>
      </c>
      <c r="KE587">
        <v>0</v>
      </c>
      <c r="KF587">
        <v>100</v>
      </c>
      <c r="KG587">
        <v>35.0118</v>
      </c>
      <c r="KH587">
        <v>1523.99</v>
      </c>
      <c r="KI587">
        <v>34.6858</v>
      </c>
      <c r="KJ587">
        <v>93.6876</v>
      </c>
      <c r="KK587">
        <v>90.5497</v>
      </c>
    </row>
    <row r="588" spans="1:297">
      <c r="A588">
        <v>572</v>
      </c>
      <c r="B588">
        <v>1761416252.1</v>
      </c>
      <c r="C588">
        <v>8071.09999990463</v>
      </c>
      <c r="D588" t="s">
        <v>1591</v>
      </c>
      <c r="E588" t="s">
        <v>1592</v>
      </c>
      <c r="F588">
        <v>5</v>
      </c>
      <c r="G588" t="s">
        <v>1410</v>
      </c>
      <c r="H588" t="s">
        <v>436</v>
      </c>
      <c r="I588">
        <v>1761416243.94615</v>
      </c>
      <c r="J588">
        <f>(K588)/1000</f>
        <v>0</v>
      </c>
      <c r="K588">
        <f>IF(DP588, AN588, AH588)</f>
        <v>0</v>
      </c>
      <c r="L588">
        <f>IF(DP588, AI588, AG588)</f>
        <v>0</v>
      </c>
      <c r="M588">
        <f>DR588 - IF(AU588&gt;1, L588*DL588*100.0/(AW588), 0)</f>
        <v>0</v>
      </c>
      <c r="N588">
        <f>((T588-J588/2)*M588-L588)/(T588+J588/2)</f>
        <v>0</v>
      </c>
      <c r="O588">
        <f>N588*(DY588+DZ588)/1000.0</f>
        <v>0</v>
      </c>
      <c r="P588">
        <f>(DR588 - IF(AU588&gt;1, L588*DL588*100.0/(AW588), 0))*(DY588+DZ588)/1000.0</f>
        <v>0</v>
      </c>
      <c r="Q588">
        <f>2.0/((1/S588-1/R588)+SIGN(S588)*SQRT((1/S588-1/R588)*(1/S588-1/R588) + 4*DM588/((DM588+1)*(DM588+1))*(2*1/S588*1/R588-1/R588*1/R588)))</f>
        <v>0</v>
      </c>
      <c r="R588">
        <f>IF(LEFT(DN588,1)&lt;&gt;"0",IF(LEFT(DN588,1)="1",3.0,DO588),$D$5+$E$5*(EF588*DY588/($K$5*1000))+$F$5*(EF588*DY588/($K$5*1000))*MAX(MIN(DL588,$J$5),$I$5)*MAX(MIN(DL588,$J$5),$I$5)+$G$5*MAX(MIN(DL588,$J$5),$I$5)*(EF588*DY588/($K$5*1000))+$H$5*(EF588*DY588/($K$5*1000))*(EF588*DY588/($K$5*1000)))</f>
        <v>0</v>
      </c>
      <c r="S588">
        <f>J588*(1000-(1000*0.61365*exp(17.502*W588/(240.97+W588))/(DY588+DZ588)+DT588)/2)/(1000*0.61365*exp(17.502*W588/(240.97+W588))/(DY588+DZ588)-DT588)</f>
        <v>0</v>
      </c>
      <c r="T588">
        <f>1/((DM588+1)/(Q588/1.6)+1/(R588/1.37)) + DM588/((DM588+1)/(Q588/1.6) + DM588/(R588/1.37))</f>
        <v>0</v>
      </c>
      <c r="U588">
        <f>(DH588*DK588)</f>
        <v>0</v>
      </c>
      <c r="V588">
        <f>(EA588+(U588+2*0.95*5.67E-8*(((EA588+$B$7)+273)^4-(EA588+273)^4)-44100*J588)/(1.84*29.3*R588+8*0.95*5.67E-8*(EA588+273)^3))</f>
        <v>0</v>
      </c>
      <c r="W588">
        <f>($C$7*EB588+$D$7*EC588+$E$7*V588)</f>
        <v>0</v>
      </c>
      <c r="X588">
        <f>0.61365*exp(17.502*W588/(240.97+W588))</f>
        <v>0</v>
      </c>
      <c r="Y588">
        <f>(Z588/AA588*100)</f>
        <v>0</v>
      </c>
      <c r="Z588">
        <f>DT588*(DY588+DZ588)/1000</f>
        <v>0</v>
      </c>
      <c r="AA588">
        <f>0.61365*exp(17.502*EA588/(240.97+EA588))</f>
        <v>0</v>
      </c>
      <c r="AB588">
        <f>(X588-DT588*(DY588+DZ588)/1000)</f>
        <v>0</v>
      </c>
      <c r="AC588">
        <f>(-J588*44100)</f>
        <v>0</v>
      </c>
      <c r="AD588">
        <f>2*29.3*R588*0.92*(EA588-W588)</f>
        <v>0</v>
      </c>
      <c r="AE588">
        <f>2*0.95*5.67E-8*(((EA588+$B$7)+273)^4-(W588+273)^4)</f>
        <v>0</v>
      </c>
      <c r="AF588">
        <f>U588+AE588+AC588+AD588</f>
        <v>0</v>
      </c>
      <c r="AG588">
        <f>DX588*AU588*(DS588-DR588*(1000-AU588*DU588)/(1000-AU588*DT588))/(100*DL588)</f>
        <v>0</v>
      </c>
      <c r="AH588">
        <f>1000*DX588*AU588*(DT588-DU588)/(100*DL588*(1000-AU588*DT588))</f>
        <v>0</v>
      </c>
      <c r="AI588">
        <f>(AJ588 - AK588 - DY588*1E3/(8.314*(EA588+273.15)) * AM588/DX588 * AL588) * DX588/(100*DL588) * (1000 - DU588)/1000</f>
        <v>0</v>
      </c>
      <c r="AJ588">
        <v>1546.39497489757</v>
      </c>
      <c r="AK588">
        <v>1507.9903030303</v>
      </c>
      <c r="AL588">
        <v>3.63299676184792</v>
      </c>
      <c r="AM588">
        <v>65.0585855689231</v>
      </c>
      <c r="AN588">
        <f>(AP588 - AO588 + DY588*1E3/(8.314*(EA588+273.15)) * AR588/DX588 * AQ588) * DX588/(100*DL588) * 1000/(1000 - AP588)</f>
        <v>0</v>
      </c>
      <c r="AO588">
        <v>24.8895950771198</v>
      </c>
      <c r="AP588">
        <v>30.8739545454545</v>
      </c>
      <c r="AQ588">
        <v>-0.000690123341166282</v>
      </c>
      <c r="AR588">
        <v>110.688087326867</v>
      </c>
      <c r="AS588">
        <v>4</v>
      </c>
      <c r="AT588">
        <v>1</v>
      </c>
      <c r="AU588">
        <f>IF(AS588*$H$13&gt;=AW588,1.0,(AW588/(AW588-AS588*$H$13)))</f>
        <v>0</v>
      </c>
      <c r="AV588">
        <f>(AU588-1)*100</f>
        <v>0</v>
      </c>
      <c r="AW588">
        <f>MAX(0,($B$13+$C$13*EF588)/(1+$D$13*EF588)*DY588/(EA588+273)*$E$13)</f>
        <v>0</v>
      </c>
      <c r="AX588" t="s">
        <v>437</v>
      </c>
      <c r="AY588" t="s">
        <v>437</v>
      </c>
      <c r="AZ588">
        <v>0</v>
      </c>
      <c r="BA588">
        <v>0</v>
      </c>
      <c r="BB588">
        <f>1-AZ588/BA588</f>
        <v>0</v>
      </c>
      <c r="BC588">
        <v>0</v>
      </c>
      <c r="BD588" t="s">
        <v>437</v>
      </c>
      <c r="BE588" t="s">
        <v>437</v>
      </c>
      <c r="BF588">
        <v>0</v>
      </c>
      <c r="BG588">
        <v>0</v>
      </c>
      <c r="BH588">
        <f>1-BF588/BG588</f>
        <v>0</v>
      </c>
      <c r="BI588">
        <v>0.5</v>
      </c>
      <c r="BJ588">
        <f>DI588</f>
        <v>0</v>
      </c>
      <c r="BK588">
        <f>L588</f>
        <v>0</v>
      </c>
      <c r="BL588">
        <f>BH588*BI588*BJ588</f>
        <v>0</v>
      </c>
      <c r="BM588">
        <f>(BK588-BC588)/BJ588</f>
        <v>0</v>
      </c>
      <c r="BN588">
        <f>(BA588-BG588)/BG588</f>
        <v>0</v>
      </c>
      <c r="BO588">
        <f>AZ588/(BB588+AZ588/BG588)</f>
        <v>0</v>
      </c>
      <c r="BP588" t="s">
        <v>437</v>
      </c>
      <c r="BQ588">
        <v>0</v>
      </c>
      <c r="BR588">
        <f>IF(BQ588&lt;&gt;0, BQ588, BO588)</f>
        <v>0</v>
      </c>
      <c r="BS588">
        <f>1-BR588/BG588</f>
        <v>0</v>
      </c>
      <c r="BT588">
        <f>(BG588-BF588)/(BG588-BR588)</f>
        <v>0</v>
      </c>
      <c r="BU588">
        <f>(BA588-BG588)/(BA588-BR588)</f>
        <v>0</v>
      </c>
      <c r="BV588">
        <f>(BG588-BF588)/(BG588-AZ588)</f>
        <v>0</v>
      </c>
      <c r="BW588">
        <f>(BA588-BG588)/(BA588-AZ588)</f>
        <v>0</v>
      </c>
      <c r="BX588">
        <f>(BT588*BR588/BF588)</f>
        <v>0</v>
      </c>
      <c r="BY588">
        <f>(1-BX588)</f>
        <v>0</v>
      </c>
      <c r="DH588">
        <f>$B$11*EG588+$C$11*EH588+$F$11*ES588*(1-EV588)</f>
        <v>0</v>
      </c>
      <c r="DI588">
        <f>DH588*DJ588</f>
        <v>0</v>
      </c>
      <c r="DJ588">
        <f>($B$11*$D$9+$C$11*$D$9+$F$11*((FF588+EX588)/MAX(FF588+EX588+FG588, 0.1)*$I$9+FG588/MAX(FF588+EX588+FG588, 0.1)*$J$9))/($B$11+$C$11+$F$11)</f>
        <v>0</v>
      </c>
      <c r="DK588">
        <f>($B$11*$K$9+$C$11*$K$9+$F$11*((FF588+EX588)/MAX(FF588+EX588+FG588, 0.1)*$P$9+FG588/MAX(FF588+EX588+FG588, 0.1)*$Q$9))/($B$11+$C$11+$F$11)</f>
        <v>0</v>
      </c>
      <c r="DL588">
        <v>6</v>
      </c>
      <c r="DM588">
        <v>0.5</v>
      </c>
      <c r="DN588" t="s">
        <v>438</v>
      </c>
      <c r="DO588">
        <v>2</v>
      </c>
      <c r="DP588" t="b">
        <v>1</v>
      </c>
      <c r="DQ588">
        <v>1761416243.94615</v>
      </c>
      <c r="DR588">
        <v>1437.01846153846</v>
      </c>
      <c r="DS588">
        <v>1490.93307692308</v>
      </c>
      <c r="DT588">
        <v>30.8931307692308</v>
      </c>
      <c r="DU588">
        <v>24.8888769230769</v>
      </c>
      <c r="DV588">
        <v>1435.92230769231</v>
      </c>
      <c r="DW588">
        <v>30.5779307692308</v>
      </c>
      <c r="DX588">
        <v>499.610076923077</v>
      </c>
      <c r="DY588">
        <v>90.2869</v>
      </c>
      <c r="DZ588">
        <v>0.0405657153846154</v>
      </c>
      <c r="EA588">
        <v>42.4552153846154</v>
      </c>
      <c r="EB588">
        <v>42.1084692307692</v>
      </c>
      <c r="EC588">
        <v>999.9</v>
      </c>
      <c r="ED588">
        <v>0</v>
      </c>
      <c r="EE588">
        <v>0</v>
      </c>
      <c r="EF588">
        <v>10001.3923076923</v>
      </c>
      <c r="EG588">
        <v>0</v>
      </c>
      <c r="EH588">
        <v>1193.39846153846</v>
      </c>
      <c r="EI588">
        <v>-53.9137846153846</v>
      </c>
      <c r="EJ588">
        <v>1482.83</v>
      </c>
      <c r="EK588">
        <v>1528.98692307692</v>
      </c>
      <c r="EL588">
        <v>6.00425230769231</v>
      </c>
      <c r="EM588">
        <v>1490.93307692308</v>
      </c>
      <c r="EN588">
        <v>24.8888769230769</v>
      </c>
      <c r="EO588">
        <v>2.78924461538462</v>
      </c>
      <c r="EP588">
        <v>2.24713923076923</v>
      </c>
      <c r="EQ588">
        <v>22.8205692307692</v>
      </c>
      <c r="ER588">
        <v>19.3024</v>
      </c>
      <c r="ES588">
        <v>1199.99230769231</v>
      </c>
      <c r="ET588">
        <v>0.967004615384616</v>
      </c>
      <c r="EU588">
        <v>0.0329952538461538</v>
      </c>
      <c r="EV588">
        <v>0</v>
      </c>
      <c r="EW588">
        <v>1342.18</v>
      </c>
      <c r="EX588">
        <v>5.00059</v>
      </c>
      <c r="EY588">
        <v>16990.7615384615</v>
      </c>
      <c r="EZ588">
        <v>10358.6769230769</v>
      </c>
      <c r="FA588">
        <v>57.3266153846154</v>
      </c>
      <c r="FB588">
        <v>59.0526153846154</v>
      </c>
      <c r="FC588">
        <v>57.4806153846154</v>
      </c>
      <c r="FD588">
        <v>58.769</v>
      </c>
      <c r="FE588">
        <v>58.3940769230769</v>
      </c>
      <c r="FF588">
        <v>1155.56307692308</v>
      </c>
      <c r="FG588">
        <v>39.4292307692308</v>
      </c>
      <c r="FH588">
        <v>0</v>
      </c>
      <c r="FI588">
        <v>1761416212.3</v>
      </c>
      <c r="FJ588">
        <v>0</v>
      </c>
      <c r="FK588">
        <v>1342.244</v>
      </c>
      <c r="FL588">
        <v>4.56461538676934</v>
      </c>
      <c r="FM588">
        <v>70.1461539346326</v>
      </c>
      <c r="FN588">
        <v>16991.616</v>
      </c>
      <c r="FO588">
        <v>15</v>
      </c>
      <c r="FP588">
        <v>0</v>
      </c>
      <c r="FQ588" t="s">
        <v>439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-53.536495</v>
      </c>
      <c r="GD588">
        <v>-9.16592932330834</v>
      </c>
      <c r="GE588">
        <v>1.20773290071729</v>
      </c>
      <c r="GF588">
        <v>0</v>
      </c>
      <c r="GG588">
        <v>1342.09411764706</v>
      </c>
      <c r="GH588">
        <v>2.97142857025505</v>
      </c>
      <c r="GI588">
        <v>0.366197613374951</v>
      </c>
      <c r="GJ588">
        <v>-1</v>
      </c>
      <c r="GK588">
        <v>6.0107375</v>
      </c>
      <c r="GL588">
        <v>-0.159666315789475</v>
      </c>
      <c r="GM588">
        <v>0.0154301273082888</v>
      </c>
      <c r="GN588">
        <v>0</v>
      </c>
      <c r="GO588">
        <v>0</v>
      </c>
      <c r="GP588">
        <v>2</v>
      </c>
      <c r="GQ588" t="s">
        <v>473</v>
      </c>
      <c r="GR588">
        <v>3.12798</v>
      </c>
      <c r="GS588">
        <v>2.71816</v>
      </c>
      <c r="GT588">
        <v>0.202129</v>
      </c>
      <c r="GU588">
        <v>0.206591</v>
      </c>
      <c r="GV588">
        <v>0.118166</v>
      </c>
      <c r="GW588">
        <v>0.101686</v>
      </c>
      <c r="GX588">
        <v>28922.3</v>
      </c>
      <c r="GY588">
        <v>30475.1</v>
      </c>
      <c r="GZ588">
        <v>32918.5</v>
      </c>
      <c r="HA588">
        <v>34903.6</v>
      </c>
      <c r="HB588">
        <v>41366.3</v>
      </c>
      <c r="HC588">
        <v>45189.6</v>
      </c>
      <c r="HD588">
        <v>51653.6</v>
      </c>
      <c r="HE588">
        <v>55943</v>
      </c>
      <c r="HF588">
        <v>1.72578</v>
      </c>
      <c r="HG588">
        <v>1.58503</v>
      </c>
      <c r="HH588">
        <v>-0.0493601</v>
      </c>
      <c r="HI588">
        <v>0</v>
      </c>
      <c r="HJ588">
        <v>42.8957</v>
      </c>
      <c r="HK588">
        <v>999.9</v>
      </c>
      <c r="HL588">
        <v>55.39</v>
      </c>
      <c r="HM588">
        <v>29.94</v>
      </c>
      <c r="HN588">
        <v>26.047</v>
      </c>
      <c r="HO588">
        <v>60.7052</v>
      </c>
      <c r="HP588">
        <v>42.1154</v>
      </c>
      <c r="HQ588">
        <v>1</v>
      </c>
      <c r="HR588">
        <v>1.87215</v>
      </c>
      <c r="HS588">
        <v>7.3617</v>
      </c>
      <c r="HT588">
        <v>19.9831</v>
      </c>
      <c r="HU588">
        <v>5.18809</v>
      </c>
      <c r="HV588">
        <v>12.0159</v>
      </c>
      <c r="HW588">
        <v>4.97015</v>
      </c>
      <c r="HX588">
        <v>3.29495</v>
      </c>
      <c r="HY588">
        <v>9999</v>
      </c>
      <c r="HZ588">
        <v>9999</v>
      </c>
      <c r="IA588">
        <v>999.9</v>
      </c>
      <c r="IB588">
        <v>9999</v>
      </c>
      <c r="IC588">
        <v>1.86324</v>
      </c>
      <c r="ID588">
        <v>1.86813</v>
      </c>
      <c r="IE588">
        <v>1.86783</v>
      </c>
      <c r="IF588">
        <v>1.86905</v>
      </c>
      <c r="IG588">
        <v>1.86981</v>
      </c>
      <c r="IH588">
        <v>1.86591</v>
      </c>
      <c r="II588">
        <v>1.86696</v>
      </c>
      <c r="IJ588">
        <v>1.86841</v>
      </c>
      <c r="IK588">
        <v>5</v>
      </c>
      <c r="IL588">
        <v>0</v>
      </c>
      <c r="IM588">
        <v>0</v>
      </c>
      <c r="IN588">
        <v>0</v>
      </c>
      <c r="IO588" t="s">
        <v>441</v>
      </c>
      <c r="IP588" t="s">
        <v>442</v>
      </c>
      <c r="IQ588" t="s">
        <v>443</v>
      </c>
      <c r="IR588" t="s">
        <v>443</v>
      </c>
      <c r="IS588" t="s">
        <v>443</v>
      </c>
      <c r="IT588" t="s">
        <v>443</v>
      </c>
      <c r="IU588">
        <v>0</v>
      </c>
      <c r="IV588">
        <v>100</v>
      </c>
      <c r="IW588">
        <v>100</v>
      </c>
      <c r="IX588">
        <v>1.1</v>
      </c>
      <c r="IY588">
        <v>0.3152</v>
      </c>
      <c r="IZ588">
        <v>1.09748391826392</v>
      </c>
      <c r="JA588">
        <v>0</v>
      </c>
      <c r="JB588">
        <v>0</v>
      </c>
      <c r="JC588">
        <v>0</v>
      </c>
      <c r="JD588">
        <v>0.315191680746845</v>
      </c>
      <c r="JE588">
        <v>0</v>
      </c>
      <c r="JF588">
        <v>0</v>
      </c>
      <c r="JG588">
        <v>0</v>
      </c>
      <c r="JH588">
        <v>5</v>
      </c>
      <c r="JI588">
        <v>2273</v>
      </c>
      <c r="JJ588">
        <v>0</v>
      </c>
      <c r="JK588">
        <v>25</v>
      </c>
      <c r="JL588">
        <v>29356937.5</v>
      </c>
      <c r="JM588">
        <v>29356937.5</v>
      </c>
      <c r="JN588">
        <v>2.87964</v>
      </c>
      <c r="JO588">
        <v>2.60864</v>
      </c>
      <c r="JP588">
        <v>1.54785</v>
      </c>
      <c r="JQ588">
        <v>2.31567</v>
      </c>
      <c r="JR588">
        <v>1.64673</v>
      </c>
      <c r="JS588">
        <v>2.34619</v>
      </c>
      <c r="JT588">
        <v>33.8283</v>
      </c>
      <c r="JU588">
        <v>24.1313</v>
      </c>
      <c r="JV588">
        <v>18</v>
      </c>
      <c r="JW588">
        <v>489.781</v>
      </c>
      <c r="JX588">
        <v>390.399</v>
      </c>
      <c r="JY588">
        <v>34.9401</v>
      </c>
      <c r="JZ588">
        <v>48.2254</v>
      </c>
      <c r="KA588">
        <v>30.005</v>
      </c>
      <c r="KB588">
        <v>47.3988</v>
      </c>
      <c r="KC588">
        <v>47.2375</v>
      </c>
      <c r="KD588">
        <v>57.6107</v>
      </c>
      <c r="KE588">
        <v>0</v>
      </c>
      <c r="KF588">
        <v>100</v>
      </c>
      <c r="KG588">
        <v>34.9074</v>
      </c>
      <c r="KH588">
        <v>1544.42</v>
      </c>
      <c r="KI588">
        <v>34.6858</v>
      </c>
      <c r="KJ588">
        <v>93.6817</v>
      </c>
      <c r="KK588">
        <v>90.5406</v>
      </c>
    </row>
    <row r="589" spans="1:297">
      <c r="A589">
        <v>573</v>
      </c>
      <c r="B589">
        <v>1761416257.1</v>
      </c>
      <c r="C589">
        <v>8076.09999990463</v>
      </c>
      <c r="D589" t="s">
        <v>1593</v>
      </c>
      <c r="E589" t="s">
        <v>1594</v>
      </c>
      <c r="F589">
        <v>5</v>
      </c>
      <c r="G589" t="s">
        <v>1410</v>
      </c>
      <c r="H589" t="s">
        <v>436</v>
      </c>
      <c r="I589">
        <v>1761416248.94615</v>
      </c>
      <c r="J589">
        <f>(K589)/1000</f>
        <v>0</v>
      </c>
      <c r="K589">
        <f>IF(DP589, AN589, AH589)</f>
        <v>0</v>
      </c>
      <c r="L589">
        <f>IF(DP589, AI589, AG589)</f>
        <v>0</v>
      </c>
      <c r="M589">
        <f>DR589 - IF(AU589&gt;1, L589*DL589*100.0/(AW589), 0)</f>
        <v>0</v>
      </c>
      <c r="N589">
        <f>((T589-J589/2)*M589-L589)/(T589+J589/2)</f>
        <v>0</v>
      </c>
      <c r="O589">
        <f>N589*(DY589+DZ589)/1000.0</f>
        <v>0</v>
      </c>
      <c r="P589">
        <f>(DR589 - IF(AU589&gt;1, L589*DL589*100.0/(AW589), 0))*(DY589+DZ589)/1000.0</f>
        <v>0</v>
      </c>
      <c r="Q589">
        <f>2.0/((1/S589-1/R589)+SIGN(S589)*SQRT((1/S589-1/R589)*(1/S589-1/R589) + 4*DM589/((DM589+1)*(DM589+1))*(2*1/S589*1/R589-1/R589*1/R589)))</f>
        <v>0</v>
      </c>
      <c r="R589">
        <f>IF(LEFT(DN589,1)&lt;&gt;"0",IF(LEFT(DN589,1)="1",3.0,DO589),$D$5+$E$5*(EF589*DY589/($K$5*1000))+$F$5*(EF589*DY589/($K$5*1000))*MAX(MIN(DL589,$J$5),$I$5)*MAX(MIN(DL589,$J$5),$I$5)+$G$5*MAX(MIN(DL589,$J$5),$I$5)*(EF589*DY589/($K$5*1000))+$H$5*(EF589*DY589/($K$5*1000))*(EF589*DY589/($K$5*1000)))</f>
        <v>0</v>
      </c>
      <c r="S589">
        <f>J589*(1000-(1000*0.61365*exp(17.502*W589/(240.97+W589))/(DY589+DZ589)+DT589)/2)/(1000*0.61365*exp(17.502*W589/(240.97+W589))/(DY589+DZ589)-DT589)</f>
        <v>0</v>
      </c>
      <c r="T589">
        <f>1/((DM589+1)/(Q589/1.6)+1/(R589/1.37)) + DM589/((DM589+1)/(Q589/1.6) + DM589/(R589/1.37))</f>
        <v>0</v>
      </c>
      <c r="U589">
        <f>(DH589*DK589)</f>
        <v>0</v>
      </c>
      <c r="V589">
        <f>(EA589+(U589+2*0.95*5.67E-8*(((EA589+$B$7)+273)^4-(EA589+273)^4)-44100*J589)/(1.84*29.3*R589+8*0.95*5.67E-8*(EA589+273)^3))</f>
        <v>0</v>
      </c>
      <c r="W589">
        <f>($C$7*EB589+$D$7*EC589+$E$7*V589)</f>
        <v>0</v>
      </c>
      <c r="X589">
        <f>0.61365*exp(17.502*W589/(240.97+W589))</f>
        <v>0</v>
      </c>
      <c r="Y589">
        <f>(Z589/AA589*100)</f>
        <v>0</v>
      </c>
      <c r="Z589">
        <f>DT589*(DY589+DZ589)/1000</f>
        <v>0</v>
      </c>
      <c r="AA589">
        <f>0.61365*exp(17.502*EA589/(240.97+EA589))</f>
        <v>0</v>
      </c>
      <c r="AB589">
        <f>(X589-DT589*(DY589+DZ589)/1000)</f>
        <v>0</v>
      </c>
      <c r="AC589">
        <f>(-J589*44100)</f>
        <v>0</v>
      </c>
      <c r="AD589">
        <f>2*29.3*R589*0.92*(EA589-W589)</f>
        <v>0</v>
      </c>
      <c r="AE589">
        <f>2*0.95*5.67E-8*(((EA589+$B$7)+273)^4-(W589+273)^4)</f>
        <v>0</v>
      </c>
      <c r="AF589">
        <f>U589+AE589+AC589+AD589</f>
        <v>0</v>
      </c>
      <c r="AG589">
        <f>DX589*AU589*(DS589-DR589*(1000-AU589*DU589)/(1000-AU589*DT589))/(100*DL589)</f>
        <v>0</v>
      </c>
      <c r="AH589">
        <f>1000*DX589*AU589*(DT589-DU589)/(100*DL589*(1000-AU589*DT589))</f>
        <v>0</v>
      </c>
      <c r="AI589">
        <f>(AJ589 - AK589 - DY589*1E3/(8.314*(EA589+273.15)) * AM589/DX589 * AL589) * DX589/(100*DL589) * (1000 - DU589)/1000</f>
        <v>0</v>
      </c>
      <c r="AJ589">
        <v>1562.63863718573</v>
      </c>
      <c r="AK589">
        <v>1524.99454545455</v>
      </c>
      <c r="AL589">
        <v>3.36510703342824</v>
      </c>
      <c r="AM589">
        <v>65.0585855689231</v>
      </c>
      <c r="AN589">
        <f>(AP589 - AO589 + DY589*1E3/(8.314*(EA589+273.15)) * AR589/DX589 * AQ589) * DX589/(100*DL589) * 1000/(1000 - AP589)</f>
        <v>0</v>
      </c>
      <c r="AO589">
        <v>24.8884390230314</v>
      </c>
      <c r="AP589">
        <v>30.8578315151515</v>
      </c>
      <c r="AQ589">
        <v>-0.000428913744650091</v>
      </c>
      <c r="AR589">
        <v>110.688087326867</v>
      </c>
      <c r="AS589">
        <v>4</v>
      </c>
      <c r="AT589">
        <v>1</v>
      </c>
      <c r="AU589">
        <f>IF(AS589*$H$13&gt;=AW589,1.0,(AW589/(AW589-AS589*$H$13)))</f>
        <v>0</v>
      </c>
      <c r="AV589">
        <f>(AU589-1)*100</f>
        <v>0</v>
      </c>
      <c r="AW589">
        <f>MAX(0,($B$13+$C$13*EF589)/(1+$D$13*EF589)*DY589/(EA589+273)*$E$13)</f>
        <v>0</v>
      </c>
      <c r="AX589" t="s">
        <v>437</v>
      </c>
      <c r="AY589" t="s">
        <v>437</v>
      </c>
      <c r="AZ589">
        <v>0</v>
      </c>
      <c r="BA589">
        <v>0</v>
      </c>
      <c r="BB589">
        <f>1-AZ589/BA589</f>
        <v>0</v>
      </c>
      <c r="BC589">
        <v>0</v>
      </c>
      <c r="BD589" t="s">
        <v>437</v>
      </c>
      <c r="BE589" t="s">
        <v>437</v>
      </c>
      <c r="BF589">
        <v>0</v>
      </c>
      <c r="BG589">
        <v>0</v>
      </c>
      <c r="BH589">
        <f>1-BF589/BG589</f>
        <v>0</v>
      </c>
      <c r="BI589">
        <v>0.5</v>
      </c>
      <c r="BJ589">
        <f>DI589</f>
        <v>0</v>
      </c>
      <c r="BK589">
        <f>L589</f>
        <v>0</v>
      </c>
      <c r="BL589">
        <f>BH589*BI589*BJ589</f>
        <v>0</v>
      </c>
      <c r="BM589">
        <f>(BK589-BC589)/BJ589</f>
        <v>0</v>
      </c>
      <c r="BN589">
        <f>(BA589-BG589)/BG589</f>
        <v>0</v>
      </c>
      <c r="BO589">
        <f>AZ589/(BB589+AZ589/BG589)</f>
        <v>0</v>
      </c>
      <c r="BP589" t="s">
        <v>437</v>
      </c>
      <c r="BQ589">
        <v>0</v>
      </c>
      <c r="BR589">
        <f>IF(BQ589&lt;&gt;0, BQ589, BO589)</f>
        <v>0</v>
      </c>
      <c r="BS589">
        <f>1-BR589/BG589</f>
        <v>0</v>
      </c>
      <c r="BT589">
        <f>(BG589-BF589)/(BG589-BR589)</f>
        <v>0</v>
      </c>
      <c r="BU589">
        <f>(BA589-BG589)/(BA589-BR589)</f>
        <v>0</v>
      </c>
      <c r="BV589">
        <f>(BG589-BF589)/(BG589-AZ589)</f>
        <v>0</v>
      </c>
      <c r="BW589">
        <f>(BA589-BG589)/(BA589-AZ589)</f>
        <v>0</v>
      </c>
      <c r="BX589">
        <f>(BT589*BR589/BF589)</f>
        <v>0</v>
      </c>
      <c r="BY589">
        <f>(1-BX589)</f>
        <v>0</v>
      </c>
      <c r="DH589">
        <f>$B$11*EG589+$C$11*EH589+$F$11*ES589*(1-EV589)</f>
        <v>0</v>
      </c>
      <c r="DI589">
        <f>DH589*DJ589</f>
        <v>0</v>
      </c>
      <c r="DJ589">
        <f>($B$11*$D$9+$C$11*$D$9+$F$11*((FF589+EX589)/MAX(FF589+EX589+FG589, 0.1)*$I$9+FG589/MAX(FF589+EX589+FG589, 0.1)*$J$9))/($B$11+$C$11+$F$11)</f>
        <v>0</v>
      </c>
      <c r="DK589">
        <f>($B$11*$K$9+$C$11*$K$9+$F$11*((FF589+EX589)/MAX(FF589+EX589+FG589, 0.1)*$P$9+FG589/MAX(FF589+EX589+FG589, 0.1)*$Q$9))/($B$11+$C$11+$F$11)</f>
        <v>0</v>
      </c>
      <c r="DL589">
        <v>6</v>
      </c>
      <c r="DM589">
        <v>0.5</v>
      </c>
      <c r="DN589" t="s">
        <v>438</v>
      </c>
      <c r="DO589">
        <v>2</v>
      </c>
      <c r="DP589" t="b">
        <v>1</v>
      </c>
      <c r="DQ589">
        <v>1761416248.94615</v>
      </c>
      <c r="DR589">
        <v>1453.91</v>
      </c>
      <c r="DS589">
        <v>1507.65769230769</v>
      </c>
      <c r="DT589">
        <v>30.8793692307692</v>
      </c>
      <c r="DU589">
        <v>24.8887769230769</v>
      </c>
      <c r="DV589">
        <v>1452.81384615385</v>
      </c>
      <c r="DW589">
        <v>30.5641692307692</v>
      </c>
      <c r="DX589">
        <v>499.622</v>
      </c>
      <c r="DY589">
        <v>90.2869384615385</v>
      </c>
      <c r="DZ589">
        <v>0.0404553384615385</v>
      </c>
      <c r="EA589">
        <v>42.4441692307692</v>
      </c>
      <c r="EB589">
        <v>42.1034461538461</v>
      </c>
      <c r="EC589">
        <v>999.9</v>
      </c>
      <c r="ED589">
        <v>0</v>
      </c>
      <c r="EE589">
        <v>0</v>
      </c>
      <c r="EF589">
        <v>10000.9138461538</v>
      </c>
      <c r="EG589">
        <v>0</v>
      </c>
      <c r="EH589">
        <v>1193.24769230769</v>
      </c>
      <c r="EI589">
        <v>-53.7467</v>
      </c>
      <c r="EJ589">
        <v>1500.23692307692</v>
      </c>
      <c r="EK589">
        <v>1546.13692307692</v>
      </c>
      <c r="EL589">
        <v>5.99060538461538</v>
      </c>
      <c r="EM589">
        <v>1507.65769230769</v>
      </c>
      <c r="EN589">
        <v>24.8887769230769</v>
      </c>
      <c r="EO589">
        <v>2.78800461538462</v>
      </c>
      <c r="EP589">
        <v>2.24713</v>
      </c>
      <c r="EQ589">
        <v>22.8132307692308</v>
      </c>
      <c r="ER589">
        <v>19.3023384615385</v>
      </c>
      <c r="ES589">
        <v>1199.98538461538</v>
      </c>
      <c r="ET589">
        <v>0.966997230769231</v>
      </c>
      <c r="EU589">
        <v>0.0330026076923077</v>
      </c>
      <c r="EV589">
        <v>0</v>
      </c>
      <c r="EW589">
        <v>1342.44615384615</v>
      </c>
      <c r="EX589">
        <v>5.00059</v>
      </c>
      <c r="EY589">
        <v>16996.9230769231</v>
      </c>
      <c r="EZ589">
        <v>10358.5769230769</v>
      </c>
      <c r="FA589">
        <v>57.3650769230769</v>
      </c>
      <c r="FB589">
        <v>59.0958461538462</v>
      </c>
      <c r="FC589">
        <v>57.5190769230769</v>
      </c>
      <c r="FD589">
        <v>58.8026153846154</v>
      </c>
      <c r="FE589">
        <v>58.4228461538462</v>
      </c>
      <c r="FF589">
        <v>1155.54692307692</v>
      </c>
      <c r="FG589">
        <v>39.4384615384615</v>
      </c>
      <c r="FH589">
        <v>0</v>
      </c>
      <c r="FI589">
        <v>1761416217.7</v>
      </c>
      <c r="FJ589">
        <v>0</v>
      </c>
      <c r="FK589">
        <v>1342.54076923077</v>
      </c>
      <c r="FL589">
        <v>3.67658119331248</v>
      </c>
      <c r="FM589">
        <v>78.4102564545851</v>
      </c>
      <c r="FN589">
        <v>16998.0423076923</v>
      </c>
      <c r="FO589">
        <v>15</v>
      </c>
      <c r="FP589">
        <v>0</v>
      </c>
      <c r="FQ589" t="s">
        <v>439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-53.8278952380952</v>
      </c>
      <c r="GD589">
        <v>-1.06044155844156</v>
      </c>
      <c r="GE589">
        <v>0.894442738711913</v>
      </c>
      <c r="GF589">
        <v>0</v>
      </c>
      <c r="GG589">
        <v>1342.32764705882</v>
      </c>
      <c r="GH589">
        <v>3.66142092709159</v>
      </c>
      <c r="GI589">
        <v>0.425268488366129</v>
      </c>
      <c r="GJ589">
        <v>-1</v>
      </c>
      <c r="GK589">
        <v>5.99802571428571</v>
      </c>
      <c r="GL589">
        <v>-0.163576363636369</v>
      </c>
      <c r="GM589">
        <v>0.0165989209550123</v>
      </c>
      <c r="GN589">
        <v>0</v>
      </c>
      <c r="GO589">
        <v>0</v>
      </c>
      <c r="GP589">
        <v>2</v>
      </c>
      <c r="GQ589" t="s">
        <v>473</v>
      </c>
      <c r="GR589">
        <v>3.12808</v>
      </c>
      <c r="GS589">
        <v>2.71869</v>
      </c>
      <c r="GT589">
        <v>0.203499</v>
      </c>
      <c r="GU589">
        <v>0.207959</v>
      </c>
      <c r="GV589">
        <v>0.118117</v>
      </c>
      <c r="GW589">
        <v>0.10168</v>
      </c>
      <c r="GX589">
        <v>28869.7</v>
      </c>
      <c r="GY589">
        <v>30418.9</v>
      </c>
      <c r="GZ589">
        <v>32915.9</v>
      </c>
      <c r="HA589">
        <v>34900.2</v>
      </c>
      <c r="HB589">
        <v>41366</v>
      </c>
      <c r="HC589">
        <v>45186.1</v>
      </c>
      <c r="HD589">
        <v>51650</v>
      </c>
      <c r="HE589">
        <v>55938.1</v>
      </c>
      <c r="HF589">
        <v>1.7257</v>
      </c>
      <c r="HG589">
        <v>1.58565</v>
      </c>
      <c r="HH589">
        <v>-0.0504032</v>
      </c>
      <c r="HI589">
        <v>0</v>
      </c>
      <c r="HJ589">
        <v>42.8965</v>
      </c>
      <c r="HK589">
        <v>999.9</v>
      </c>
      <c r="HL589">
        <v>55.39</v>
      </c>
      <c r="HM589">
        <v>29.94</v>
      </c>
      <c r="HN589">
        <v>26.0482</v>
      </c>
      <c r="HO589">
        <v>60.7152</v>
      </c>
      <c r="HP589">
        <v>42.2436</v>
      </c>
      <c r="HQ589">
        <v>1</v>
      </c>
      <c r="HR589">
        <v>1.87665</v>
      </c>
      <c r="HS589">
        <v>7.45179</v>
      </c>
      <c r="HT589">
        <v>19.9799</v>
      </c>
      <c r="HU589">
        <v>5.18974</v>
      </c>
      <c r="HV589">
        <v>12.0159</v>
      </c>
      <c r="HW589">
        <v>4.97115</v>
      </c>
      <c r="HX589">
        <v>3.29495</v>
      </c>
      <c r="HY589">
        <v>9999</v>
      </c>
      <c r="HZ589">
        <v>9999</v>
      </c>
      <c r="IA589">
        <v>999.9</v>
      </c>
      <c r="IB589">
        <v>9999</v>
      </c>
      <c r="IC589">
        <v>1.86324</v>
      </c>
      <c r="ID589">
        <v>1.86813</v>
      </c>
      <c r="IE589">
        <v>1.86783</v>
      </c>
      <c r="IF589">
        <v>1.86905</v>
      </c>
      <c r="IG589">
        <v>1.86981</v>
      </c>
      <c r="IH589">
        <v>1.86591</v>
      </c>
      <c r="II589">
        <v>1.86694</v>
      </c>
      <c r="IJ589">
        <v>1.86837</v>
      </c>
      <c r="IK589">
        <v>5</v>
      </c>
      <c r="IL589">
        <v>0</v>
      </c>
      <c r="IM589">
        <v>0</v>
      </c>
      <c r="IN589">
        <v>0</v>
      </c>
      <c r="IO589" t="s">
        <v>441</v>
      </c>
      <c r="IP589" t="s">
        <v>442</v>
      </c>
      <c r="IQ589" t="s">
        <v>443</v>
      </c>
      <c r="IR589" t="s">
        <v>443</v>
      </c>
      <c r="IS589" t="s">
        <v>443</v>
      </c>
      <c r="IT589" t="s">
        <v>443</v>
      </c>
      <c r="IU589">
        <v>0</v>
      </c>
      <c r="IV589">
        <v>100</v>
      </c>
      <c r="IW589">
        <v>100</v>
      </c>
      <c r="IX589">
        <v>1.09</v>
      </c>
      <c r="IY589">
        <v>0.3152</v>
      </c>
      <c r="IZ589">
        <v>1.09748391826392</v>
      </c>
      <c r="JA589">
        <v>0</v>
      </c>
      <c r="JB589">
        <v>0</v>
      </c>
      <c r="JC589">
        <v>0</v>
      </c>
      <c r="JD589">
        <v>0.315191680746845</v>
      </c>
      <c r="JE589">
        <v>0</v>
      </c>
      <c r="JF589">
        <v>0</v>
      </c>
      <c r="JG589">
        <v>0</v>
      </c>
      <c r="JH589">
        <v>5</v>
      </c>
      <c r="JI589">
        <v>2273</v>
      </c>
      <c r="JJ589">
        <v>0</v>
      </c>
      <c r="JK589">
        <v>25</v>
      </c>
      <c r="JL589">
        <v>29356937.6</v>
      </c>
      <c r="JM589">
        <v>29356937.6</v>
      </c>
      <c r="JN589">
        <v>2.90405</v>
      </c>
      <c r="JO589">
        <v>2.59399</v>
      </c>
      <c r="JP589">
        <v>1.54785</v>
      </c>
      <c r="JQ589">
        <v>2.31689</v>
      </c>
      <c r="JR589">
        <v>1.64551</v>
      </c>
      <c r="JS589">
        <v>2.37549</v>
      </c>
      <c r="JT589">
        <v>33.8283</v>
      </c>
      <c r="JU589">
        <v>24.14</v>
      </c>
      <c r="JV589">
        <v>18</v>
      </c>
      <c r="JW589">
        <v>489.959</v>
      </c>
      <c r="JX589">
        <v>390.954</v>
      </c>
      <c r="JY589">
        <v>34.8365</v>
      </c>
      <c r="JZ589">
        <v>48.2671</v>
      </c>
      <c r="KA589">
        <v>30.0046</v>
      </c>
      <c r="KB589">
        <v>47.4361</v>
      </c>
      <c r="KC589">
        <v>47.2744</v>
      </c>
      <c r="KD589">
        <v>58.1089</v>
      </c>
      <c r="KE589">
        <v>0</v>
      </c>
      <c r="KF589">
        <v>100</v>
      </c>
      <c r="KG589">
        <v>34.802</v>
      </c>
      <c r="KH589">
        <v>1558.09</v>
      </c>
      <c r="KI589">
        <v>34.6858</v>
      </c>
      <c r="KJ589">
        <v>93.6749</v>
      </c>
      <c r="KK589">
        <v>90.5322</v>
      </c>
    </row>
    <row r="590" spans="1:297">
      <c r="A590">
        <v>574</v>
      </c>
      <c r="B590">
        <v>1761416262.1</v>
      </c>
      <c r="C590">
        <v>8081.09999990463</v>
      </c>
      <c r="D590" t="s">
        <v>1595</v>
      </c>
      <c r="E590" t="s">
        <v>1596</v>
      </c>
      <c r="F590">
        <v>5</v>
      </c>
      <c r="G590" t="s">
        <v>1410</v>
      </c>
      <c r="H590" t="s">
        <v>436</v>
      </c>
      <c r="I590">
        <v>1761416253.94615</v>
      </c>
      <c r="J590">
        <f>(K590)/1000</f>
        <v>0</v>
      </c>
      <c r="K590">
        <f>IF(DP590, AN590, AH590)</f>
        <v>0</v>
      </c>
      <c r="L590">
        <f>IF(DP590, AI590, AG590)</f>
        <v>0</v>
      </c>
      <c r="M590">
        <f>DR590 - IF(AU590&gt;1, L590*DL590*100.0/(AW590), 0)</f>
        <v>0</v>
      </c>
      <c r="N590">
        <f>((T590-J590/2)*M590-L590)/(T590+J590/2)</f>
        <v>0</v>
      </c>
      <c r="O590">
        <f>N590*(DY590+DZ590)/1000.0</f>
        <v>0</v>
      </c>
      <c r="P590">
        <f>(DR590 - IF(AU590&gt;1, L590*DL590*100.0/(AW590), 0))*(DY590+DZ590)/1000.0</f>
        <v>0</v>
      </c>
      <c r="Q590">
        <f>2.0/((1/S590-1/R590)+SIGN(S590)*SQRT((1/S590-1/R590)*(1/S590-1/R590) + 4*DM590/((DM590+1)*(DM590+1))*(2*1/S590*1/R590-1/R590*1/R590)))</f>
        <v>0</v>
      </c>
      <c r="R590">
        <f>IF(LEFT(DN590,1)&lt;&gt;"0",IF(LEFT(DN590,1)="1",3.0,DO590),$D$5+$E$5*(EF590*DY590/($K$5*1000))+$F$5*(EF590*DY590/($K$5*1000))*MAX(MIN(DL590,$J$5),$I$5)*MAX(MIN(DL590,$J$5),$I$5)+$G$5*MAX(MIN(DL590,$J$5),$I$5)*(EF590*DY590/($K$5*1000))+$H$5*(EF590*DY590/($K$5*1000))*(EF590*DY590/($K$5*1000)))</f>
        <v>0</v>
      </c>
      <c r="S590">
        <f>J590*(1000-(1000*0.61365*exp(17.502*W590/(240.97+W590))/(DY590+DZ590)+DT590)/2)/(1000*0.61365*exp(17.502*W590/(240.97+W590))/(DY590+DZ590)-DT590)</f>
        <v>0</v>
      </c>
      <c r="T590">
        <f>1/((DM590+1)/(Q590/1.6)+1/(R590/1.37)) + DM590/((DM590+1)/(Q590/1.6) + DM590/(R590/1.37))</f>
        <v>0</v>
      </c>
      <c r="U590">
        <f>(DH590*DK590)</f>
        <v>0</v>
      </c>
      <c r="V590">
        <f>(EA590+(U590+2*0.95*5.67E-8*(((EA590+$B$7)+273)^4-(EA590+273)^4)-44100*J590)/(1.84*29.3*R590+8*0.95*5.67E-8*(EA590+273)^3))</f>
        <v>0</v>
      </c>
      <c r="W590">
        <f>($C$7*EB590+$D$7*EC590+$E$7*V590)</f>
        <v>0</v>
      </c>
      <c r="X590">
        <f>0.61365*exp(17.502*W590/(240.97+W590))</f>
        <v>0</v>
      </c>
      <c r="Y590">
        <f>(Z590/AA590*100)</f>
        <v>0</v>
      </c>
      <c r="Z590">
        <f>DT590*(DY590+DZ590)/1000</f>
        <v>0</v>
      </c>
      <c r="AA590">
        <f>0.61365*exp(17.502*EA590/(240.97+EA590))</f>
        <v>0</v>
      </c>
      <c r="AB590">
        <f>(X590-DT590*(DY590+DZ590)/1000)</f>
        <v>0</v>
      </c>
      <c r="AC590">
        <f>(-J590*44100)</f>
        <v>0</v>
      </c>
      <c r="AD590">
        <f>2*29.3*R590*0.92*(EA590-W590)</f>
        <v>0</v>
      </c>
      <c r="AE590">
        <f>2*0.95*5.67E-8*(((EA590+$B$7)+273)^4-(W590+273)^4)</f>
        <v>0</v>
      </c>
      <c r="AF590">
        <f>U590+AE590+AC590+AD590</f>
        <v>0</v>
      </c>
      <c r="AG590">
        <f>DX590*AU590*(DS590-DR590*(1000-AU590*DU590)/(1000-AU590*DT590))/(100*DL590)</f>
        <v>0</v>
      </c>
      <c r="AH590">
        <f>1000*DX590*AU590*(DT590-DU590)/(100*DL590*(1000-AU590*DT590))</f>
        <v>0</v>
      </c>
      <c r="AI590">
        <f>(AJ590 - AK590 - DY590*1E3/(8.314*(EA590+273.15)) * AM590/DX590 * AL590) * DX590/(100*DL590) * (1000 - DU590)/1000</f>
        <v>0</v>
      </c>
      <c r="AJ590">
        <v>1580.58945352604</v>
      </c>
      <c r="AK590">
        <v>1542.54048484848</v>
      </c>
      <c r="AL590">
        <v>3.54484759865212</v>
      </c>
      <c r="AM590">
        <v>65.0585855689231</v>
      </c>
      <c r="AN590">
        <f>(AP590 - AO590 + DY590*1E3/(8.314*(EA590+273.15)) * AR590/DX590 * AQ590) * DX590/(100*DL590) * 1000/(1000 - AP590)</f>
        <v>0</v>
      </c>
      <c r="AO590">
        <v>24.8904860161763</v>
      </c>
      <c r="AP590">
        <v>30.8438793939394</v>
      </c>
      <c r="AQ590">
        <v>-0.00038527143311315</v>
      </c>
      <c r="AR590">
        <v>110.688087326867</v>
      </c>
      <c r="AS590">
        <v>4</v>
      </c>
      <c r="AT590">
        <v>1</v>
      </c>
      <c r="AU590">
        <f>IF(AS590*$H$13&gt;=AW590,1.0,(AW590/(AW590-AS590*$H$13)))</f>
        <v>0</v>
      </c>
      <c r="AV590">
        <f>(AU590-1)*100</f>
        <v>0</v>
      </c>
      <c r="AW590">
        <f>MAX(0,($B$13+$C$13*EF590)/(1+$D$13*EF590)*DY590/(EA590+273)*$E$13)</f>
        <v>0</v>
      </c>
      <c r="AX590" t="s">
        <v>437</v>
      </c>
      <c r="AY590" t="s">
        <v>437</v>
      </c>
      <c r="AZ590">
        <v>0</v>
      </c>
      <c r="BA590">
        <v>0</v>
      </c>
      <c r="BB590">
        <f>1-AZ590/BA590</f>
        <v>0</v>
      </c>
      <c r="BC590">
        <v>0</v>
      </c>
      <c r="BD590" t="s">
        <v>437</v>
      </c>
      <c r="BE590" t="s">
        <v>437</v>
      </c>
      <c r="BF590">
        <v>0</v>
      </c>
      <c r="BG590">
        <v>0</v>
      </c>
      <c r="BH590">
        <f>1-BF590/BG590</f>
        <v>0</v>
      </c>
      <c r="BI590">
        <v>0.5</v>
      </c>
      <c r="BJ590">
        <f>DI590</f>
        <v>0</v>
      </c>
      <c r="BK590">
        <f>L590</f>
        <v>0</v>
      </c>
      <c r="BL590">
        <f>BH590*BI590*BJ590</f>
        <v>0</v>
      </c>
      <c r="BM590">
        <f>(BK590-BC590)/BJ590</f>
        <v>0</v>
      </c>
      <c r="BN590">
        <f>(BA590-BG590)/BG590</f>
        <v>0</v>
      </c>
      <c r="BO590">
        <f>AZ590/(BB590+AZ590/BG590)</f>
        <v>0</v>
      </c>
      <c r="BP590" t="s">
        <v>437</v>
      </c>
      <c r="BQ590">
        <v>0</v>
      </c>
      <c r="BR590">
        <f>IF(BQ590&lt;&gt;0, BQ590, BO590)</f>
        <v>0</v>
      </c>
      <c r="BS590">
        <f>1-BR590/BG590</f>
        <v>0</v>
      </c>
      <c r="BT590">
        <f>(BG590-BF590)/(BG590-BR590)</f>
        <v>0</v>
      </c>
      <c r="BU590">
        <f>(BA590-BG590)/(BA590-BR590)</f>
        <v>0</v>
      </c>
      <c r="BV590">
        <f>(BG590-BF590)/(BG590-AZ590)</f>
        <v>0</v>
      </c>
      <c r="BW590">
        <f>(BA590-BG590)/(BA590-AZ590)</f>
        <v>0</v>
      </c>
      <c r="BX590">
        <f>(BT590*BR590/BF590)</f>
        <v>0</v>
      </c>
      <c r="BY590">
        <f>(1-BX590)</f>
        <v>0</v>
      </c>
      <c r="DH590">
        <f>$B$11*EG590+$C$11*EH590+$F$11*ES590*(1-EV590)</f>
        <v>0</v>
      </c>
      <c r="DI590">
        <f>DH590*DJ590</f>
        <v>0</v>
      </c>
      <c r="DJ590">
        <f>($B$11*$D$9+$C$11*$D$9+$F$11*((FF590+EX590)/MAX(FF590+EX590+FG590, 0.1)*$I$9+FG590/MAX(FF590+EX590+FG590, 0.1)*$J$9))/($B$11+$C$11+$F$11)</f>
        <v>0</v>
      </c>
      <c r="DK590">
        <f>($B$11*$K$9+$C$11*$K$9+$F$11*((FF590+EX590)/MAX(FF590+EX590+FG590, 0.1)*$P$9+FG590/MAX(FF590+EX590+FG590, 0.1)*$Q$9))/($B$11+$C$11+$F$11)</f>
        <v>0</v>
      </c>
      <c r="DL590">
        <v>6</v>
      </c>
      <c r="DM590">
        <v>0.5</v>
      </c>
      <c r="DN590" t="s">
        <v>438</v>
      </c>
      <c r="DO590">
        <v>2</v>
      </c>
      <c r="DP590" t="b">
        <v>1</v>
      </c>
      <c r="DQ590">
        <v>1761416253.94615</v>
      </c>
      <c r="DR590">
        <v>1470.75307692308</v>
      </c>
      <c r="DS590">
        <v>1525.05846153846</v>
      </c>
      <c r="DT590">
        <v>30.8652538461538</v>
      </c>
      <c r="DU590">
        <v>24.8893153846154</v>
      </c>
      <c r="DV590">
        <v>1469.65769230769</v>
      </c>
      <c r="DW590">
        <v>30.5500538461538</v>
      </c>
      <c r="DX590">
        <v>499.796538461538</v>
      </c>
      <c r="DY590">
        <v>90.2868846153846</v>
      </c>
      <c r="DZ590">
        <v>0.0405007846153846</v>
      </c>
      <c r="EA590">
        <v>42.4298230769231</v>
      </c>
      <c r="EB590">
        <v>42.0962615384615</v>
      </c>
      <c r="EC590">
        <v>999.9</v>
      </c>
      <c r="ED590">
        <v>0</v>
      </c>
      <c r="EE590">
        <v>0</v>
      </c>
      <c r="EF590">
        <v>10002.1638461538</v>
      </c>
      <c r="EG590">
        <v>0</v>
      </c>
      <c r="EH590">
        <v>1193.10538461538</v>
      </c>
      <c r="EI590">
        <v>-54.3045461538462</v>
      </c>
      <c r="EJ590">
        <v>1517.59538461538</v>
      </c>
      <c r="EK590">
        <v>1563.98384615385</v>
      </c>
      <c r="EL590">
        <v>5.97596076923077</v>
      </c>
      <c r="EM590">
        <v>1525.05846153846</v>
      </c>
      <c r="EN590">
        <v>24.8893153846154</v>
      </c>
      <c r="EO590">
        <v>2.78672923076923</v>
      </c>
      <c r="EP590">
        <v>2.24717615384615</v>
      </c>
      <c r="EQ590">
        <v>22.8056923076923</v>
      </c>
      <c r="ER590">
        <v>19.3026692307692</v>
      </c>
      <c r="ES590">
        <v>1200.00076923077</v>
      </c>
      <c r="ET590">
        <v>0.966990461538462</v>
      </c>
      <c r="EU590">
        <v>0.0330093307692308</v>
      </c>
      <c r="EV590">
        <v>0</v>
      </c>
      <c r="EW590">
        <v>1342.84461538462</v>
      </c>
      <c r="EX590">
        <v>5.00059</v>
      </c>
      <c r="EY590">
        <v>17003.6538461538</v>
      </c>
      <c r="EZ590">
        <v>10358.7</v>
      </c>
      <c r="FA590">
        <v>57.4035384615385</v>
      </c>
      <c r="FB590">
        <v>59.1343076923077</v>
      </c>
      <c r="FC590">
        <v>57.5526923076923</v>
      </c>
      <c r="FD590">
        <v>58.8410769230769</v>
      </c>
      <c r="FE590">
        <v>58.4613076923077</v>
      </c>
      <c r="FF590">
        <v>1155.55307692308</v>
      </c>
      <c r="FG590">
        <v>39.4476923076923</v>
      </c>
      <c r="FH590">
        <v>0</v>
      </c>
      <c r="FI590">
        <v>1761416222.5</v>
      </c>
      <c r="FJ590">
        <v>0</v>
      </c>
      <c r="FK590">
        <v>1342.90076923077</v>
      </c>
      <c r="FL590">
        <v>4.28991450940633</v>
      </c>
      <c r="FM590">
        <v>86.6188032780354</v>
      </c>
      <c r="FN590">
        <v>17004.6846153846</v>
      </c>
      <c r="FO590">
        <v>15</v>
      </c>
      <c r="FP590">
        <v>0</v>
      </c>
      <c r="FQ590" t="s">
        <v>439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A590">
        <v>0</v>
      </c>
      <c r="GB590">
        <v>0</v>
      </c>
      <c r="GC590">
        <v>-54.09052</v>
      </c>
      <c r="GD590">
        <v>-3.30020751879699</v>
      </c>
      <c r="GE590">
        <v>0.960350310355549</v>
      </c>
      <c r="GF590">
        <v>0</v>
      </c>
      <c r="GG590">
        <v>1342.65088235294</v>
      </c>
      <c r="GH590">
        <v>3.94423223376484</v>
      </c>
      <c r="GI590">
        <v>0.459663352817984</v>
      </c>
      <c r="GJ590">
        <v>-1</v>
      </c>
      <c r="GK590">
        <v>5.9826985</v>
      </c>
      <c r="GL590">
        <v>-0.1801384962406</v>
      </c>
      <c r="GM590">
        <v>0.0173437049891308</v>
      </c>
      <c r="GN590">
        <v>0</v>
      </c>
      <c r="GO590">
        <v>0</v>
      </c>
      <c r="GP590">
        <v>2</v>
      </c>
      <c r="GQ590" t="s">
        <v>473</v>
      </c>
      <c r="GR590">
        <v>3.12816</v>
      </c>
      <c r="GS590">
        <v>2.71868</v>
      </c>
      <c r="GT590">
        <v>0.204923</v>
      </c>
      <c r="GU590">
        <v>0.209269</v>
      </c>
      <c r="GV590">
        <v>0.118063</v>
      </c>
      <c r="GW590">
        <v>0.101673</v>
      </c>
      <c r="GX590">
        <v>28815.2</v>
      </c>
      <c r="GY590">
        <v>30365</v>
      </c>
      <c r="GZ590">
        <v>32913.4</v>
      </c>
      <c r="HA590">
        <v>34896.8</v>
      </c>
      <c r="HB590">
        <v>41365.9</v>
      </c>
      <c r="HC590">
        <v>45182.5</v>
      </c>
      <c r="HD590">
        <v>51646.3</v>
      </c>
      <c r="HE590">
        <v>55932.9</v>
      </c>
      <c r="HF590">
        <v>1.72555</v>
      </c>
      <c r="HG590">
        <v>1.58595</v>
      </c>
      <c r="HH590">
        <v>-0.0520796</v>
      </c>
      <c r="HI590">
        <v>0</v>
      </c>
      <c r="HJ590">
        <v>42.901</v>
      </c>
      <c r="HK590">
        <v>999.9</v>
      </c>
      <c r="HL590">
        <v>55.366</v>
      </c>
      <c r="HM590">
        <v>29.94</v>
      </c>
      <c r="HN590">
        <v>26.035</v>
      </c>
      <c r="HO590">
        <v>60.4252</v>
      </c>
      <c r="HP590">
        <v>42.0473</v>
      </c>
      <c r="HQ590">
        <v>1</v>
      </c>
      <c r="HR590">
        <v>1.8811</v>
      </c>
      <c r="HS590">
        <v>7.50815</v>
      </c>
      <c r="HT590">
        <v>19.9782</v>
      </c>
      <c r="HU590">
        <v>5.19033</v>
      </c>
      <c r="HV590">
        <v>12.0159</v>
      </c>
      <c r="HW590">
        <v>4.9709</v>
      </c>
      <c r="HX590">
        <v>3.295</v>
      </c>
      <c r="HY590">
        <v>9999</v>
      </c>
      <c r="HZ590">
        <v>9999</v>
      </c>
      <c r="IA590">
        <v>999.9</v>
      </c>
      <c r="IB590">
        <v>9999</v>
      </c>
      <c r="IC590">
        <v>1.86325</v>
      </c>
      <c r="ID590">
        <v>1.86813</v>
      </c>
      <c r="IE590">
        <v>1.86783</v>
      </c>
      <c r="IF590">
        <v>1.86905</v>
      </c>
      <c r="IG590">
        <v>1.86982</v>
      </c>
      <c r="IH590">
        <v>1.86592</v>
      </c>
      <c r="II590">
        <v>1.86698</v>
      </c>
      <c r="IJ590">
        <v>1.86842</v>
      </c>
      <c r="IK590">
        <v>5</v>
      </c>
      <c r="IL590">
        <v>0</v>
      </c>
      <c r="IM590">
        <v>0</v>
      </c>
      <c r="IN590">
        <v>0</v>
      </c>
      <c r="IO590" t="s">
        <v>441</v>
      </c>
      <c r="IP590" t="s">
        <v>442</v>
      </c>
      <c r="IQ590" t="s">
        <v>443</v>
      </c>
      <c r="IR590" t="s">
        <v>443</v>
      </c>
      <c r="IS590" t="s">
        <v>443</v>
      </c>
      <c r="IT590" t="s">
        <v>443</v>
      </c>
      <c r="IU590">
        <v>0</v>
      </c>
      <c r="IV590">
        <v>100</v>
      </c>
      <c r="IW590">
        <v>100</v>
      </c>
      <c r="IX590">
        <v>1.1</v>
      </c>
      <c r="IY590">
        <v>0.3152</v>
      </c>
      <c r="IZ590">
        <v>1.09748391826392</v>
      </c>
      <c r="JA590">
        <v>0</v>
      </c>
      <c r="JB590">
        <v>0</v>
      </c>
      <c r="JC590">
        <v>0</v>
      </c>
      <c r="JD590">
        <v>0.315191680746845</v>
      </c>
      <c r="JE590">
        <v>0</v>
      </c>
      <c r="JF590">
        <v>0</v>
      </c>
      <c r="JG590">
        <v>0</v>
      </c>
      <c r="JH590">
        <v>5</v>
      </c>
      <c r="JI590">
        <v>2273</v>
      </c>
      <c r="JJ590">
        <v>0</v>
      </c>
      <c r="JK590">
        <v>25</v>
      </c>
      <c r="JL590">
        <v>29356937.7</v>
      </c>
      <c r="JM590">
        <v>29356937.7</v>
      </c>
      <c r="JN590">
        <v>2.92725</v>
      </c>
      <c r="JO590">
        <v>2.58911</v>
      </c>
      <c r="JP590">
        <v>1.54785</v>
      </c>
      <c r="JQ590">
        <v>2.31567</v>
      </c>
      <c r="JR590">
        <v>1.64673</v>
      </c>
      <c r="JS590">
        <v>2.26685</v>
      </c>
      <c r="JT590">
        <v>33.8283</v>
      </c>
      <c r="JU590">
        <v>24.1313</v>
      </c>
      <c r="JV590">
        <v>18</v>
      </c>
      <c r="JW590">
        <v>490.092</v>
      </c>
      <c r="JX590">
        <v>391.318</v>
      </c>
      <c r="JY590">
        <v>34.7341</v>
      </c>
      <c r="JZ590">
        <v>48.3067</v>
      </c>
      <c r="KA590">
        <v>30.0043</v>
      </c>
      <c r="KB590">
        <v>47.4747</v>
      </c>
      <c r="KC590">
        <v>47.3121</v>
      </c>
      <c r="KD590">
        <v>58.624</v>
      </c>
      <c r="KE590">
        <v>0</v>
      </c>
      <c r="KF590">
        <v>100</v>
      </c>
      <c r="KG590">
        <v>34.7074</v>
      </c>
      <c r="KH590">
        <v>1571.75</v>
      </c>
      <c r="KI590">
        <v>34.6858</v>
      </c>
      <c r="KJ590">
        <v>93.668</v>
      </c>
      <c r="KK590">
        <v>90.5237</v>
      </c>
    </row>
    <row r="591" spans="1:297">
      <c r="A591">
        <v>575</v>
      </c>
      <c r="B591">
        <v>1761416267.1</v>
      </c>
      <c r="C591">
        <v>8086.09999990463</v>
      </c>
      <c r="D591" t="s">
        <v>1597</v>
      </c>
      <c r="E591" t="s">
        <v>1598</v>
      </c>
      <c r="F591">
        <v>5</v>
      </c>
      <c r="G591" t="s">
        <v>1410</v>
      </c>
      <c r="H591" t="s">
        <v>436</v>
      </c>
      <c r="I591">
        <v>1761416258.94615</v>
      </c>
      <c r="J591">
        <f>(K591)/1000</f>
        <v>0</v>
      </c>
      <c r="K591">
        <f>IF(DP591, AN591, AH591)</f>
        <v>0</v>
      </c>
      <c r="L591">
        <f>IF(DP591, AI591, AG591)</f>
        <v>0</v>
      </c>
      <c r="M591">
        <f>DR591 - IF(AU591&gt;1, L591*DL591*100.0/(AW591), 0)</f>
        <v>0</v>
      </c>
      <c r="N591">
        <f>((T591-J591/2)*M591-L591)/(T591+J591/2)</f>
        <v>0</v>
      </c>
      <c r="O591">
        <f>N591*(DY591+DZ591)/1000.0</f>
        <v>0</v>
      </c>
      <c r="P591">
        <f>(DR591 - IF(AU591&gt;1, L591*DL591*100.0/(AW591), 0))*(DY591+DZ591)/1000.0</f>
        <v>0</v>
      </c>
      <c r="Q591">
        <f>2.0/((1/S591-1/R591)+SIGN(S591)*SQRT((1/S591-1/R591)*(1/S591-1/R591) + 4*DM591/((DM591+1)*(DM591+1))*(2*1/S591*1/R591-1/R591*1/R591)))</f>
        <v>0</v>
      </c>
      <c r="R591">
        <f>IF(LEFT(DN591,1)&lt;&gt;"0",IF(LEFT(DN591,1)="1",3.0,DO591),$D$5+$E$5*(EF591*DY591/($K$5*1000))+$F$5*(EF591*DY591/($K$5*1000))*MAX(MIN(DL591,$J$5),$I$5)*MAX(MIN(DL591,$J$5),$I$5)+$G$5*MAX(MIN(DL591,$J$5),$I$5)*(EF591*DY591/($K$5*1000))+$H$5*(EF591*DY591/($K$5*1000))*(EF591*DY591/($K$5*1000)))</f>
        <v>0</v>
      </c>
      <c r="S591">
        <f>J591*(1000-(1000*0.61365*exp(17.502*W591/(240.97+W591))/(DY591+DZ591)+DT591)/2)/(1000*0.61365*exp(17.502*W591/(240.97+W591))/(DY591+DZ591)-DT591)</f>
        <v>0</v>
      </c>
      <c r="T591">
        <f>1/((DM591+1)/(Q591/1.6)+1/(R591/1.37)) + DM591/((DM591+1)/(Q591/1.6) + DM591/(R591/1.37))</f>
        <v>0</v>
      </c>
      <c r="U591">
        <f>(DH591*DK591)</f>
        <v>0</v>
      </c>
      <c r="V591">
        <f>(EA591+(U591+2*0.95*5.67E-8*(((EA591+$B$7)+273)^4-(EA591+273)^4)-44100*J591)/(1.84*29.3*R591+8*0.95*5.67E-8*(EA591+273)^3))</f>
        <v>0</v>
      </c>
      <c r="W591">
        <f>($C$7*EB591+$D$7*EC591+$E$7*V591)</f>
        <v>0</v>
      </c>
      <c r="X591">
        <f>0.61365*exp(17.502*W591/(240.97+W591))</f>
        <v>0</v>
      </c>
      <c r="Y591">
        <f>(Z591/AA591*100)</f>
        <v>0</v>
      </c>
      <c r="Z591">
        <f>DT591*(DY591+DZ591)/1000</f>
        <v>0</v>
      </c>
      <c r="AA591">
        <f>0.61365*exp(17.502*EA591/(240.97+EA591))</f>
        <v>0</v>
      </c>
      <c r="AB591">
        <f>(X591-DT591*(DY591+DZ591)/1000)</f>
        <v>0</v>
      </c>
      <c r="AC591">
        <f>(-J591*44100)</f>
        <v>0</v>
      </c>
      <c r="AD591">
        <f>2*29.3*R591*0.92*(EA591-W591)</f>
        <v>0</v>
      </c>
      <c r="AE591">
        <f>2*0.95*5.67E-8*(((EA591+$B$7)+273)^4-(W591+273)^4)</f>
        <v>0</v>
      </c>
      <c r="AF591">
        <f>U591+AE591+AC591+AD591</f>
        <v>0</v>
      </c>
      <c r="AG591">
        <f>DX591*AU591*(DS591-DR591*(1000-AU591*DU591)/(1000-AU591*DT591))/(100*DL591)</f>
        <v>0</v>
      </c>
      <c r="AH591">
        <f>1000*DX591*AU591*(DT591-DU591)/(100*DL591*(1000-AU591*DT591))</f>
        <v>0</v>
      </c>
      <c r="AI591">
        <f>(AJ591 - AK591 - DY591*1E3/(8.314*(EA591+273.15)) * AM591/DX591 * AL591) * DX591/(100*DL591) * (1000 - DU591)/1000</f>
        <v>0</v>
      </c>
      <c r="AJ591">
        <v>1596.34514226638</v>
      </c>
      <c r="AK591">
        <v>1558.9143030303</v>
      </c>
      <c r="AL591">
        <v>3.23315348073162</v>
      </c>
      <c r="AM591">
        <v>65.0585855689231</v>
      </c>
      <c r="AN591">
        <f>(AP591 - AO591 + DY591*1E3/(8.314*(EA591+273.15)) * AR591/DX591 * AQ591) * DX591/(100*DL591) * 1000/(1000 - AP591)</f>
        <v>0</v>
      </c>
      <c r="AO591">
        <v>24.8899477899509</v>
      </c>
      <c r="AP591">
        <v>30.8287278787879</v>
      </c>
      <c r="AQ591">
        <v>-0.000314391034747819</v>
      </c>
      <c r="AR591">
        <v>110.688087326867</v>
      </c>
      <c r="AS591">
        <v>4</v>
      </c>
      <c r="AT591">
        <v>1</v>
      </c>
      <c r="AU591">
        <f>IF(AS591*$H$13&gt;=AW591,1.0,(AW591/(AW591-AS591*$H$13)))</f>
        <v>0</v>
      </c>
      <c r="AV591">
        <f>(AU591-1)*100</f>
        <v>0</v>
      </c>
      <c r="AW591">
        <f>MAX(0,($B$13+$C$13*EF591)/(1+$D$13*EF591)*DY591/(EA591+273)*$E$13)</f>
        <v>0</v>
      </c>
      <c r="AX591" t="s">
        <v>437</v>
      </c>
      <c r="AY591" t="s">
        <v>437</v>
      </c>
      <c r="AZ591">
        <v>0</v>
      </c>
      <c r="BA591">
        <v>0</v>
      </c>
      <c r="BB591">
        <f>1-AZ591/BA591</f>
        <v>0</v>
      </c>
      <c r="BC591">
        <v>0</v>
      </c>
      <c r="BD591" t="s">
        <v>437</v>
      </c>
      <c r="BE591" t="s">
        <v>437</v>
      </c>
      <c r="BF591">
        <v>0</v>
      </c>
      <c r="BG591">
        <v>0</v>
      </c>
      <c r="BH591">
        <f>1-BF591/BG591</f>
        <v>0</v>
      </c>
      <c r="BI591">
        <v>0.5</v>
      </c>
      <c r="BJ591">
        <f>DI591</f>
        <v>0</v>
      </c>
      <c r="BK591">
        <f>L591</f>
        <v>0</v>
      </c>
      <c r="BL591">
        <f>BH591*BI591*BJ591</f>
        <v>0</v>
      </c>
      <c r="BM591">
        <f>(BK591-BC591)/BJ591</f>
        <v>0</v>
      </c>
      <c r="BN591">
        <f>(BA591-BG591)/BG591</f>
        <v>0</v>
      </c>
      <c r="BO591">
        <f>AZ591/(BB591+AZ591/BG591)</f>
        <v>0</v>
      </c>
      <c r="BP591" t="s">
        <v>437</v>
      </c>
      <c r="BQ591">
        <v>0</v>
      </c>
      <c r="BR591">
        <f>IF(BQ591&lt;&gt;0, BQ591, BO591)</f>
        <v>0</v>
      </c>
      <c r="BS591">
        <f>1-BR591/BG591</f>
        <v>0</v>
      </c>
      <c r="BT591">
        <f>(BG591-BF591)/(BG591-BR591)</f>
        <v>0</v>
      </c>
      <c r="BU591">
        <f>(BA591-BG591)/(BA591-BR591)</f>
        <v>0</v>
      </c>
      <c r="BV591">
        <f>(BG591-BF591)/(BG591-AZ591)</f>
        <v>0</v>
      </c>
      <c r="BW591">
        <f>(BA591-BG591)/(BA591-AZ591)</f>
        <v>0</v>
      </c>
      <c r="BX591">
        <f>(BT591*BR591/BF591)</f>
        <v>0</v>
      </c>
      <c r="BY591">
        <f>(1-BX591)</f>
        <v>0</v>
      </c>
      <c r="DH591">
        <f>$B$11*EG591+$C$11*EH591+$F$11*ES591*(1-EV591)</f>
        <v>0</v>
      </c>
      <c r="DI591">
        <f>DH591*DJ591</f>
        <v>0</v>
      </c>
      <c r="DJ591">
        <f>($B$11*$D$9+$C$11*$D$9+$F$11*((FF591+EX591)/MAX(FF591+EX591+FG591, 0.1)*$I$9+FG591/MAX(FF591+EX591+FG591, 0.1)*$J$9))/($B$11+$C$11+$F$11)</f>
        <v>0</v>
      </c>
      <c r="DK591">
        <f>($B$11*$K$9+$C$11*$K$9+$F$11*((FF591+EX591)/MAX(FF591+EX591+FG591, 0.1)*$P$9+FG591/MAX(FF591+EX591+FG591, 0.1)*$Q$9))/($B$11+$C$11+$F$11)</f>
        <v>0</v>
      </c>
      <c r="DL591">
        <v>6</v>
      </c>
      <c r="DM591">
        <v>0.5</v>
      </c>
      <c r="DN591" t="s">
        <v>438</v>
      </c>
      <c r="DO591">
        <v>2</v>
      </c>
      <c r="DP591" t="b">
        <v>1</v>
      </c>
      <c r="DQ591">
        <v>1761416258.94615</v>
      </c>
      <c r="DR591">
        <v>1487.52230769231</v>
      </c>
      <c r="DS591">
        <v>1541.22</v>
      </c>
      <c r="DT591">
        <v>30.8497769230769</v>
      </c>
      <c r="DU591">
        <v>24.8894846153846</v>
      </c>
      <c r="DV591">
        <v>1486.42538461538</v>
      </c>
      <c r="DW591">
        <v>30.5345769230769</v>
      </c>
      <c r="DX591">
        <v>499.946692307692</v>
      </c>
      <c r="DY591">
        <v>90.2870923076923</v>
      </c>
      <c r="DZ591">
        <v>0.0404513923076923</v>
      </c>
      <c r="EA591">
        <v>42.4170769230769</v>
      </c>
      <c r="EB591">
        <v>42.0855923076923</v>
      </c>
      <c r="EC591">
        <v>999.9</v>
      </c>
      <c r="ED591">
        <v>0</v>
      </c>
      <c r="EE591">
        <v>0</v>
      </c>
      <c r="EF591">
        <v>10004.4692307692</v>
      </c>
      <c r="EG591">
        <v>0</v>
      </c>
      <c r="EH591">
        <v>1193.01076923077</v>
      </c>
      <c r="EI591">
        <v>-53.6972769230769</v>
      </c>
      <c r="EJ591">
        <v>1534.87230769231</v>
      </c>
      <c r="EK591">
        <v>1580.55846153846</v>
      </c>
      <c r="EL591">
        <v>5.96031692307692</v>
      </c>
      <c r="EM591">
        <v>1541.22</v>
      </c>
      <c r="EN591">
        <v>24.8894846153846</v>
      </c>
      <c r="EO591">
        <v>2.78533846153846</v>
      </c>
      <c r="EP591">
        <v>2.24719615384615</v>
      </c>
      <c r="EQ591">
        <v>22.7974384615385</v>
      </c>
      <c r="ER591">
        <v>19.3028076923077</v>
      </c>
      <c r="ES591">
        <v>1200.00923076923</v>
      </c>
      <c r="ET591">
        <v>0.966989307692308</v>
      </c>
      <c r="EU591">
        <v>0.0330105076923077</v>
      </c>
      <c r="EV591">
        <v>0</v>
      </c>
      <c r="EW591">
        <v>1343.22307692308</v>
      </c>
      <c r="EX591">
        <v>5.00059</v>
      </c>
      <c r="EY591">
        <v>17010.6230769231</v>
      </c>
      <c r="EZ591">
        <v>10358.7615384615</v>
      </c>
      <c r="FA591">
        <v>57.4468461538462</v>
      </c>
      <c r="FB591">
        <v>59.1776153846154</v>
      </c>
      <c r="FC591">
        <v>57.5911538461538</v>
      </c>
      <c r="FD591">
        <v>58.8747692307692</v>
      </c>
      <c r="FE591">
        <v>58.495</v>
      </c>
      <c r="FF591">
        <v>1155.55923076923</v>
      </c>
      <c r="FG591">
        <v>39.45</v>
      </c>
      <c r="FH591">
        <v>0</v>
      </c>
      <c r="FI591">
        <v>1761416227.3</v>
      </c>
      <c r="FJ591">
        <v>0</v>
      </c>
      <c r="FK591">
        <v>1343.21615384615</v>
      </c>
      <c r="FL591">
        <v>3.93982905569876</v>
      </c>
      <c r="FM591">
        <v>85.7162394228158</v>
      </c>
      <c r="FN591">
        <v>17011.4846153846</v>
      </c>
      <c r="FO591">
        <v>15</v>
      </c>
      <c r="FP591">
        <v>0</v>
      </c>
      <c r="FQ591" t="s">
        <v>439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</v>
      </c>
      <c r="GB591">
        <v>0</v>
      </c>
      <c r="GC591">
        <v>-54.0813714285714</v>
      </c>
      <c r="GD591">
        <v>5.00344675324671</v>
      </c>
      <c r="GE591">
        <v>0.930272138443706</v>
      </c>
      <c r="GF591">
        <v>0</v>
      </c>
      <c r="GG591">
        <v>1342.99323529412</v>
      </c>
      <c r="GH591">
        <v>4.24491978371342</v>
      </c>
      <c r="GI591">
        <v>0.472700132457042</v>
      </c>
      <c r="GJ591">
        <v>-1</v>
      </c>
      <c r="GK591">
        <v>5.96912904761905</v>
      </c>
      <c r="GL591">
        <v>-0.186798701298695</v>
      </c>
      <c r="GM591">
        <v>0.0188651442019306</v>
      </c>
      <c r="GN591">
        <v>0</v>
      </c>
      <c r="GO591">
        <v>0</v>
      </c>
      <c r="GP591">
        <v>2</v>
      </c>
      <c r="GQ591" t="s">
        <v>473</v>
      </c>
      <c r="GR591">
        <v>3.12817</v>
      </c>
      <c r="GS591">
        <v>2.71853</v>
      </c>
      <c r="GT591">
        <v>0.206223</v>
      </c>
      <c r="GU591">
        <v>0.210489</v>
      </c>
      <c r="GV591">
        <v>0.118017</v>
      </c>
      <c r="GW591">
        <v>0.101662</v>
      </c>
      <c r="GX591">
        <v>28765.2</v>
      </c>
      <c r="GY591">
        <v>30314.4</v>
      </c>
      <c r="GZ591">
        <v>32910.8</v>
      </c>
      <c r="HA591">
        <v>34893.3</v>
      </c>
      <c r="HB591">
        <v>41365.8</v>
      </c>
      <c r="HC591">
        <v>45178.9</v>
      </c>
      <c r="HD591">
        <v>51643.3</v>
      </c>
      <c r="HE591">
        <v>55927.6</v>
      </c>
      <c r="HF591">
        <v>1.72505</v>
      </c>
      <c r="HG591">
        <v>1.58562</v>
      </c>
      <c r="HH591">
        <v>-0.0522323</v>
      </c>
      <c r="HI591">
        <v>0</v>
      </c>
      <c r="HJ591">
        <v>42.901</v>
      </c>
      <c r="HK591">
        <v>999.9</v>
      </c>
      <c r="HL591">
        <v>55.366</v>
      </c>
      <c r="HM591">
        <v>29.94</v>
      </c>
      <c r="HN591">
        <v>26.0334</v>
      </c>
      <c r="HO591">
        <v>60.3752</v>
      </c>
      <c r="HP591">
        <v>41.9752</v>
      </c>
      <c r="HQ591">
        <v>1</v>
      </c>
      <c r="HR591">
        <v>1.8849</v>
      </c>
      <c r="HS591">
        <v>7.48403</v>
      </c>
      <c r="HT591">
        <v>19.9795</v>
      </c>
      <c r="HU591">
        <v>5.19108</v>
      </c>
      <c r="HV591">
        <v>12.0159</v>
      </c>
      <c r="HW591">
        <v>4.97135</v>
      </c>
      <c r="HX591">
        <v>3.29495</v>
      </c>
      <c r="HY591">
        <v>9999</v>
      </c>
      <c r="HZ591">
        <v>9999</v>
      </c>
      <c r="IA591">
        <v>999.9</v>
      </c>
      <c r="IB591">
        <v>9999</v>
      </c>
      <c r="IC591">
        <v>1.86325</v>
      </c>
      <c r="ID591">
        <v>1.86813</v>
      </c>
      <c r="IE591">
        <v>1.86783</v>
      </c>
      <c r="IF591">
        <v>1.86905</v>
      </c>
      <c r="IG591">
        <v>1.86981</v>
      </c>
      <c r="IH591">
        <v>1.8659</v>
      </c>
      <c r="II591">
        <v>1.86695</v>
      </c>
      <c r="IJ591">
        <v>1.86843</v>
      </c>
      <c r="IK591">
        <v>5</v>
      </c>
      <c r="IL591">
        <v>0</v>
      </c>
      <c r="IM591">
        <v>0</v>
      </c>
      <c r="IN591">
        <v>0</v>
      </c>
      <c r="IO591" t="s">
        <v>441</v>
      </c>
      <c r="IP591" t="s">
        <v>442</v>
      </c>
      <c r="IQ591" t="s">
        <v>443</v>
      </c>
      <c r="IR591" t="s">
        <v>443</v>
      </c>
      <c r="IS591" t="s">
        <v>443</v>
      </c>
      <c r="IT591" t="s">
        <v>443</v>
      </c>
      <c r="IU591">
        <v>0</v>
      </c>
      <c r="IV591">
        <v>100</v>
      </c>
      <c r="IW591">
        <v>100</v>
      </c>
      <c r="IX591">
        <v>1.1</v>
      </c>
      <c r="IY591">
        <v>0.3152</v>
      </c>
      <c r="IZ591">
        <v>1.09748391826392</v>
      </c>
      <c r="JA591">
        <v>0</v>
      </c>
      <c r="JB591">
        <v>0</v>
      </c>
      <c r="JC591">
        <v>0</v>
      </c>
      <c r="JD591">
        <v>0.315191680746845</v>
      </c>
      <c r="JE591">
        <v>0</v>
      </c>
      <c r="JF591">
        <v>0</v>
      </c>
      <c r="JG591">
        <v>0</v>
      </c>
      <c r="JH591">
        <v>5</v>
      </c>
      <c r="JI591">
        <v>2273</v>
      </c>
      <c r="JJ591">
        <v>0</v>
      </c>
      <c r="JK591">
        <v>25</v>
      </c>
      <c r="JL591">
        <v>29356937.8</v>
      </c>
      <c r="JM591">
        <v>29356937.8</v>
      </c>
      <c r="JN591">
        <v>2.94922</v>
      </c>
      <c r="JO591">
        <v>2.59888</v>
      </c>
      <c r="JP591">
        <v>1.54785</v>
      </c>
      <c r="JQ591">
        <v>2.31689</v>
      </c>
      <c r="JR591">
        <v>1.64551</v>
      </c>
      <c r="JS591">
        <v>2.39502</v>
      </c>
      <c r="JT591">
        <v>33.8509</v>
      </c>
      <c r="JU591">
        <v>24.14</v>
      </c>
      <c r="JV591">
        <v>18</v>
      </c>
      <c r="JW591">
        <v>489.955</v>
      </c>
      <c r="JX591">
        <v>391.293</v>
      </c>
      <c r="JY591">
        <v>34.6477</v>
      </c>
      <c r="JZ591">
        <v>48.3462</v>
      </c>
      <c r="KA591">
        <v>30.004</v>
      </c>
      <c r="KB591">
        <v>47.5105</v>
      </c>
      <c r="KC591">
        <v>47.3477</v>
      </c>
      <c r="KD591">
        <v>59.1442</v>
      </c>
      <c r="KE591">
        <v>0</v>
      </c>
      <c r="KF591">
        <v>100</v>
      </c>
      <c r="KG591">
        <v>34.6313</v>
      </c>
      <c r="KH591">
        <v>1592.21</v>
      </c>
      <c r="KI591">
        <v>34.6858</v>
      </c>
      <c r="KJ591">
        <v>93.6617</v>
      </c>
      <c r="KK591">
        <v>90.5149</v>
      </c>
    </row>
    <row r="592" spans="1:297">
      <c r="A592">
        <v>576</v>
      </c>
      <c r="B592">
        <v>1761416272.1</v>
      </c>
      <c r="C592">
        <v>8091.09999990463</v>
      </c>
      <c r="D592" t="s">
        <v>1599</v>
      </c>
      <c r="E592" t="s">
        <v>1600</v>
      </c>
      <c r="F592">
        <v>5</v>
      </c>
      <c r="G592" t="s">
        <v>1410</v>
      </c>
      <c r="H592" t="s">
        <v>436</v>
      </c>
      <c r="I592">
        <v>1761416263.94615</v>
      </c>
      <c r="J592">
        <f>(K592)/1000</f>
        <v>0</v>
      </c>
      <c r="K592">
        <f>IF(DP592, AN592, AH592)</f>
        <v>0</v>
      </c>
      <c r="L592">
        <f>IF(DP592, AI592, AG592)</f>
        <v>0</v>
      </c>
      <c r="M592">
        <f>DR592 - IF(AU592&gt;1, L592*DL592*100.0/(AW592), 0)</f>
        <v>0</v>
      </c>
      <c r="N592">
        <f>((T592-J592/2)*M592-L592)/(T592+J592/2)</f>
        <v>0</v>
      </c>
      <c r="O592">
        <f>N592*(DY592+DZ592)/1000.0</f>
        <v>0</v>
      </c>
      <c r="P592">
        <f>(DR592 - IF(AU592&gt;1, L592*DL592*100.0/(AW592), 0))*(DY592+DZ592)/1000.0</f>
        <v>0</v>
      </c>
      <c r="Q592">
        <f>2.0/((1/S592-1/R592)+SIGN(S592)*SQRT((1/S592-1/R592)*(1/S592-1/R592) + 4*DM592/((DM592+1)*(DM592+1))*(2*1/S592*1/R592-1/R592*1/R592)))</f>
        <v>0</v>
      </c>
      <c r="R592">
        <f>IF(LEFT(DN592,1)&lt;&gt;"0",IF(LEFT(DN592,1)="1",3.0,DO592),$D$5+$E$5*(EF592*DY592/($K$5*1000))+$F$5*(EF592*DY592/($K$5*1000))*MAX(MIN(DL592,$J$5),$I$5)*MAX(MIN(DL592,$J$5),$I$5)+$G$5*MAX(MIN(DL592,$J$5),$I$5)*(EF592*DY592/($K$5*1000))+$H$5*(EF592*DY592/($K$5*1000))*(EF592*DY592/($K$5*1000)))</f>
        <v>0</v>
      </c>
      <c r="S592">
        <f>J592*(1000-(1000*0.61365*exp(17.502*W592/(240.97+W592))/(DY592+DZ592)+DT592)/2)/(1000*0.61365*exp(17.502*W592/(240.97+W592))/(DY592+DZ592)-DT592)</f>
        <v>0</v>
      </c>
      <c r="T592">
        <f>1/((DM592+1)/(Q592/1.6)+1/(R592/1.37)) + DM592/((DM592+1)/(Q592/1.6) + DM592/(R592/1.37))</f>
        <v>0</v>
      </c>
      <c r="U592">
        <f>(DH592*DK592)</f>
        <v>0</v>
      </c>
      <c r="V592">
        <f>(EA592+(U592+2*0.95*5.67E-8*(((EA592+$B$7)+273)^4-(EA592+273)^4)-44100*J592)/(1.84*29.3*R592+8*0.95*5.67E-8*(EA592+273)^3))</f>
        <v>0</v>
      </c>
      <c r="W592">
        <f>($C$7*EB592+$D$7*EC592+$E$7*V592)</f>
        <v>0</v>
      </c>
      <c r="X592">
        <f>0.61365*exp(17.502*W592/(240.97+W592))</f>
        <v>0</v>
      </c>
      <c r="Y592">
        <f>(Z592/AA592*100)</f>
        <v>0</v>
      </c>
      <c r="Z592">
        <f>DT592*(DY592+DZ592)/1000</f>
        <v>0</v>
      </c>
      <c r="AA592">
        <f>0.61365*exp(17.502*EA592/(240.97+EA592))</f>
        <v>0</v>
      </c>
      <c r="AB592">
        <f>(X592-DT592*(DY592+DZ592)/1000)</f>
        <v>0</v>
      </c>
      <c r="AC592">
        <f>(-J592*44100)</f>
        <v>0</v>
      </c>
      <c r="AD592">
        <f>2*29.3*R592*0.92*(EA592-W592)</f>
        <v>0</v>
      </c>
      <c r="AE592">
        <f>2*0.95*5.67E-8*(((EA592+$B$7)+273)^4-(W592+273)^4)</f>
        <v>0</v>
      </c>
      <c r="AF592">
        <f>U592+AE592+AC592+AD592</f>
        <v>0</v>
      </c>
      <c r="AG592">
        <f>DX592*AU592*(DS592-DR592*(1000-AU592*DU592)/(1000-AU592*DT592))/(100*DL592)</f>
        <v>0</v>
      </c>
      <c r="AH592">
        <f>1000*DX592*AU592*(DT592-DU592)/(100*DL592*(1000-AU592*DT592))</f>
        <v>0</v>
      </c>
      <c r="AI592">
        <f>(AJ592 - AK592 - DY592*1E3/(8.314*(EA592+273.15)) * AM592/DX592 * AL592) * DX592/(100*DL592) * (1000 - DU592)/1000</f>
        <v>0</v>
      </c>
      <c r="AJ592">
        <v>1611.89211320648</v>
      </c>
      <c r="AK592">
        <v>1574.76284848485</v>
      </c>
      <c r="AL592">
        <v>3.1537243575679</v>
      </c>
      <c r="AM592">
        <v>65.0585855689231</v>
      </c>
      <c r="AN592">
        <f>(AP592 - AO592 + DY592*1E3/(8.314*(EA592+273.15)) * AR592/DX592 * AQ592) * DX592/(100*DL592) * 1000/(1000 - AP592)</f>
        <v>0</v>
      </c>
      <c r="AO592">
        <v>24.8882825009743</v>
      </c>
      <c r="AP592">
        <v>30.8146884848485</v>
      </c>
      <c r="AQ592">
        <v>-0.000265148938711923</v>
      </c>
      <c r="AR592">
        <v>110.688087326867</v>
      </c>
      <c r="AS592">
        <v>4</v>
      </c>
      <c r="AT592">
        <v>1</v>
      </c>
      <c r="AU592">
        <f>IF(AS592*$H$13&gt;=AW592,1.0,(AW592/(AW592-AS592*$H$13)))</f>
        <v>0</v>
      </c>
      <c r="AV592">
        <f>(AU592-1)*100</f>
        <v>0</v>
      </c>
      <c r="AW592">
        <f>MAX(0,($B$13+$C$13*EF592)/(1+$D$13*EF592)*DY592/(EA592+273)*$E$13)</f>
        <v>0</v>
      </c>
      <c r="AX592" t="s">
        <v>437</v>
      </c>
      <c r="AY592" t="s">
        <v>437</v>
      </c>
      <c r="AZ592">
        <v>0</v>
      </c>
      <c r="BA592">
        <v>0</v>
      </c>
      <c r="BB592">
        <f>1-AZ592/BA592</f>
        <v>0</v>
      </c>
      <c r="BC592">
        <v>0</v>
      </c>
      <c r="BD592" t="s">
        <v>437</v>
      </c>
      <c r="BE592" t="s">
        <v>437</v>
      </c>
      <c r="BF592">
        <v>0</v>
      </c>
      <c r="BG592">
        <v>0</v>
      </c>
      <c r="BH592">
        <f>1-BF592/BG592</f>
        <v>0</v>
      </c>
      <c r="BI592">
        <v>0.5</v>
      </c>
      <c r="BJ592">
        <f>DI592</f>
        <v>0</v>
      </c>
      <c r="BK592">
        <f>L592</f>
        <v>0</v>
      </c>
      <c r="BL592">
        <f>BH592*BI592*BJ592</f>
        <v>0</v>
      </c>
      <c r="BM592">
        <f>(BK592-BC592)/BJ592</f>
        <v>0</v>
      </c>
      <c r="BN592">
        <f>(BA592-BG592)/BG592</f>
        <v>0</v>
      </c>
      <c r="BO592">
        <f>AZ592/(BB592+AZ592/BG592)</f>
        <v>0</v>
      </c>
      <c r="BP592" t="s">
        <v>437</v>
      </c>
      <c r="BQ592">
        <v>0</v>
      </c>
      <c r="BR592">
        <f>IF(BQ592&lt;&gt;0, BQ592, BO592)</f>
        <v>0</v>
      </c>
      <c r="BS592">
        <f>1-BR592/BG592</f>
        <v>0</v>
      </c>
      <c r="BT592">
        <f>(BG592-BF592)/(BG592-BR592)</f>
        <v>0</v>
      </c>
      <c r="BU592">
        <f>(BA592-BG592)/(BA592-BR592)</f>
        <v>0</v>
      </c>
      <c r="BV592">
        <f>(BG592-BF592)/(BG592-AZ592)</f>
        <v>0</v>
      </c>
      <c r="BW592">
        <f>(BA592-BG592)/(BA592-AZ592)</f>
        <v>0</v>
      </c>
      <c r="BX592">
        <f>(BT592*BR592/BF592)</f>
        <v>0</v>
      </c>
      <c r="BY592">
        <f>(1-BX592)</f>
        <v>0</v>
      </c>
      <c r="DH592">
        <f>$B$11*EG592+$C$11*EH592+$F$11*ES592*(1-EV592)</f>
        <v>0</v>
      </c>
      <c r="DI592">
        <f>DH592*DJ592</f>
        <v>0</v>
      </c>
      <c r="DJ592">
        <f>($B$11*$D$9+$C$11*$D$9+$F$11*((FF592+EX592)/MAX(FF592+EX592+FG592, 0.1)*$I$9+FG592/MAX(FF592+EX592+FG592, 0.1)*$J$9))/($B$11+$C$11+$F$11)</f>
        <v>0</v>
      </c>
      <c r="DK592">
        <f>($B$11*$K$9+$C$11*$K$9+$F$11*((FF592+EX592)/MAX(FF592+EX592+FG592, 0.1)*$P$9+FG592/MAX(FF592+EX592+FG592, 0.1)*$Q$9))/($B$11+$C$11+$F$11)</f>
        <v>0</v>
      </c>
      <c r="DL592">
        <v>6</v>
      </c>
      <c r="DM592">
        <v>0.5</v>
      </c>
      <c r="DN592" t="s">
        <v>438</v>
      </c>
      <c r="DO592">
        <v>2</v>
      </c>
      <c r="DP592" t="b">
        <v>1</v>
      </c>
      <c r="DQ592">
        <v>1761416263.94615</v>
      </c>
      <c r="DR592">
        <v>1503.73384615385</v>
      </c>
      <c r="DS592">
        <v>1557.28230769231</v>
      </c>
      <c r="DT592">
        <v>30.8352538461538</v>
      </c>
      <c r="DU592">
        <v>24.8895076923077</v>
      </c>
      <c r="DV592">
        <v>1502.63692307692</v>
      </c>
      <c r="DW592">
        <v>30.5200538461538</v>
      </c>
      <c r="DX592">
        <v>500.006923076923</v>
      </c>
      <c r="DY592">
        <v>90.2873307692308</v>
      </c>
      <c r="DZ592">
        <v>0.0406181384615385</v>
      </c>
      <c r="EA592">
        <v>42.4045</v>
      </c>
      <c r="EB592">
        <v>42.0718076923077</v>
      </c>
      <c r="EC592">
        <v>999.9</v>
      </c>
      <c r="ED592">
        <v>0</v>
      </c>
      <c r="EE592">
        <v>0</v>
      </c>
      <c r="EF592">
        <v>9998.12153846154</v>
      </c>
      <c r="EG592">
        <v>0</v>
      </c>
      <c r="EH592">
        <v>1192.91769230769</v>
      </c>
      <c r="EI592">
        <v>-53.5489769230769</v>
      </c>
      <c r="EJ592">
        <v>1551.57692307692</v>
      </c>
      <c r="EK592">
        <v>1597.03230769231</v>
      </c>
      <c r="EL592">
        <v>5.94576307692308</v>
      </c>
      <c r="EM592">
        <v>1557.28230769231</v>
      </c>
      <c r="EN592">
        <v>24.8895076923077</v>
      </c>
      <c r="EO592">
        <v>2.78403538461539</v>
      </c>
      <c r="EP592">
        <v>2.24720538461538</v>
      </c>
      <c r="EQ592">
        <v>22.7897153846154</v>
      </c>
      <c r="ER592">
        <v>19.3028692307692</v>
      </c>
      <c r="ES592">
        <v>1200.01615384615</v>
      </c>
      <c r="ET592">
        <v>0.96699</v>
      </c>
      <c r="EU592">
        <v>0.0330098461538462</v>
      </c>
      <c r="EV592">
        <v>0</v>
      </c>
      <c r="EW592">
        <v>1343.56461538462</v>
      </c>
      <c r="EX592">
        <v>5.00059</v>
      </c>
      <c r="EY592">
        <v>17017.6</v>
      </c>
      <c r="EZ592">
        <v>10358.8230769231</v>
      </c>
      <c r="FA592">
        <v>57.4757692307692</v>
      </c>
      <c r="FB592">
        <v>59.2160769230769</v>
      </c>
      <c r="FC592">
        <v>57.6343846153846</v>
      </c>
      <c r="FD592">
        <v>58.9083846153846</v>
      </c>
      <c r="FE592">
        <v>58.5286153846154</v>
      </c>
      <c r="FF592">
        <v>1155.56615384615</v>
      </c>
      <c r="FG592">
        <v>39.45</v>
      </c>
      <c r="FH592">
        <v>0</v>
      </c>
      <c r="FI592">
        <v>1761416232.1</v>
      </c>
      <c r="FJ592">
        <v>0</v>
      </c>
      <c r="FK592">
        <v>1343.60115384615</v>
      </c>
      <c r="FL592">
        <v>4.64991452464938</v>
      </c>
      <c r="FM592">
        <v>81.4222221583304</v>
      </c>
      <c r="FN592">
        <v>17018.2230769231</v>
      </c>
      <c r="FO592">
        <v>15</v>
      </c>
      <c r="FP592">
        <v>0</v>
      </c>
      <c r="FQ592" t="s">
        <v>439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-53.57193</v>
      </c>
      <c r="GD592">
        <v>3.6865353383459</v>
      </c>
      <c r="GE592">
        <v>0.872636768134371</v>
      </c>
      <c r="GF592">
        <v>0</v>
      </c>
      <c r="GG592">
        <v>1343.365</v>
      </c>
      <c r="GH592">
        <v>4.21497325907232</v>
      </c>
      <c r="GI592">
        <v>0.478092102866735</v>
      </c>
      <c r="GJ592">
        <v>-1</v>
      </c>
      <c r="GK592">
        <v>5.9526325</v>
      </c>
      <c r="GL592">
        <v>-0.17556315789474</v>
      </c>
      <c r="GM592">
        <v>0.0169005629713923</v>
      </c>
      <c r="GN592">
        <v>0</v>
      </c>
      <c r="GO592">
        <v>0</v>
      </c>
      <c r="GP592">
        <v>2</v>
      </c>
      <c r="GQ592" t="s">
        <v>473</v>
      </c>
      <c r="GR592">
        <v>3.12811</v>
      </c>
      <c r="GS592">
        <v>2.71861</v>
      </c>
      <c r="GT592">
        <v>0.207501</v>
      </c>
      <c r="GU592">
        <v>0.211935</v>
      </c>
      <c r="GV592">
        <v>0.117969</v>
      </c>
      <c r="GW592">
        <v>0.101654</v>
      </c>
      <c r="GX592">
        <v>28716</v>
      </c>
      <c r="GY592">
        <v>30255.2</v>
      </c>
      <c r="GZ592">
        <v>32908.2</v>
      </c>
      <c r="HA592">
        <v>34889.8</v>
      </c>
      <c r="HB592">
        <v>41365.7</v>
      </c>
      <c r="HC592">
        <v>45175.4</v>
      </c>
      <c r="HD592">
        <v>51640</v>
      </c>
      <c r="HE592">
        <v>55922.3</v>
      </c>
      <c r="HF592">
        <v>1.7247</v>
      </c>
      <c r="HG592">
        <v>1.58543</v>
      </c>
      <c r="HH592">
        <v>-0.0536069</v>
      </c>
      <c r="HI592">
        <v>0</v>
      </c>
      <c r="HJ592">
        <v>42.901</v>
      </c>
      <c r="HK592">
        <v>999.9</v>
      </c>
      <c r="HL592">
        <v>55.366</v>
      </c>
      <c r="HM592">
        <v>29.94</v>
      </c>
      <c r="HN592">
        <v>26.0348</v>
      </c>
      <c r="HO592">
        <v>60.6252</v>
      </c>
      <c r="HP592">
        <v>41.9752</v>
      </c>
      <c r="HQ592">
        <v>1</v>
      </c>
      <c r="HR592">
        <v>1.88833</v>
      </c>
      <c r="HS592">
        <v>7.47543</v>
      </c>
      <c r="HT592">
        <v>19.9802</v>
      </c>
      <c r="HU592">
        <v>5.19063</v>
      </c>
      <c r="HV592">
        <v>12.0159</v>
      </c>
      <c r="HW592">
        <v>4.97105</v>
      </c>
      <c r="HX592">
        <v>3.2949</v>
      </c>
      <c r="HY592">
        <v>9999</v>
      </c>
      <c r="HZ592">
        <v>9999</v>
      </c>
      <c r="IA592">
        <v>999.9</v>
      </c>
      <c r="IB592">
        <v>9999</v>
      </c>
      <c r="IC592">
        <v>1.86325</v>
      </c>
      <c r="ID592">
        <v>1.86813</v>
      </c>
      <c r="IE592">
        <v>1.86784</v>
      </c>
      <c r="IF592">
        <v>1.86905</v>
      </c>
      <c r="IG592">
        <v>1.86982</v>
      </c>
      <c r="IH592">
        <v>1.86592</v>
      </c>
      <c r="II592">
        <v>1.86696</v>
      </c>
      <c r="IJ592">
        <v>1.86842</v>
      </c>
      <c r="IK592">
        <v>5</v>
      </c>
      <c r="IL592">
        <v>0</v>
      </c>
      <c r="IM592">
        <v>0</v>
      </c>
      <c r="IN592">
        <v>0</v>
      </c>
      <c r="IO592" t="s">
        <v>441</v>
      </c>
      <c r="IP592" t="s">
        <v>442</v>
      </c>
      <c r="IQ592" t="s">
        <v>443</v>
      </c>
      <c r="IR592" t="s">
        <v>443</v>
      </c>
      <c r="IS592" t="s">
        <v>443</v>
      </c>
      <c r="IT592" t="s">
        <v>443</v>
      </c>
      <c r="IU592">
        <v>0</v>
      </c>
      <c r="IV592">
        <v>100</v>
      </c>
      <c r="IW592">
        <v>100</v>
      </c>
      <c r="IX592">
        <v>1.1</v>
      </c>
      <c r="IY592">
        <v>0.3152</v>
      </c>
      <c r="IZ592">
        <v>1.09748391826392</v>
      </c>
      <c r="JA592">
        <v>0</v>
      </c>
      <c r="JB592">
        <v>0</v>
      </c>
      <c r="JC592">
        <v>0</v>
      </c>
      <c r="JD592">
        <v>0.315191680746845</v>
      </c>
      <c r="JE592">
        <v>0</v>
      </c>
      <c r="JF592">
        <v>0</v>
      </c>
      <c r="JG592">
        <v>0</v>
      </c>
      <c r="JH592">
        <v>5</v>
      </c>
      <c r="JI592">
        <v>2273</v>
      </c>
      <c r="JJ592">
        <v>0</v>
      </c>
      <c r="JK592">
        <v>25</v>
      </c>
      <c r="JL592">
        <v>29356937.9</v>
      </c>
      <c r="JM592">
        <v>29356937.9</v>
      </c>
      <c r="JN592">
        <v>2.97852</v>
      </c>
      <c r="JO592">
        <v>2.60864</v>
      </c>
      <c r="JP592">
        <v>1.54785</v>
      </c>
      <c r="JQ592">
        <v>2.31689</v>
      </c>
      <c r="JR592">
        <v>1.64551</v>
      </c>
      <c r="JS592">
        <v>2.2583</v>
      </c>
      <c r="JT592">
        <v>33.8509</v>
      </c>
      <c r="JU592">
        <v>24.1313</v>
      </c>
      <c r="JV592">
        <v>18</v>
      </c>
      <c r="JW592">
        <v>489.947</v>
      </c>
      <c r="JX592">
        <v>391.357</v>
      </c>
      <c r="JY592">
        <v>34.5707</v>
      </c>
      <c r="JZ592">
        <v>48.3897</v>
      </c>
      <c r="KA592">
        <v>30.0035</v>
      </c>
      <c r="KB592">
        <v>47.5495</v>
      </c>
      <c r="KC592">
        <v>47.386</v>
      </c>
      <c r="KD592">
        <v>59.6469</v>
      </c>
      <c r="KE592">
        <v>0</v>
      </c>
      <c r="KF592">
        <v>100</v>
      </c>
      <c r="KG592">
        <v>34.5628</v>
      </c>
      <c r="KH592">
        <v>1605.84</v>
      </c>
      <c r="KI592">
        <v>34.6858</v>
      </c>
      <c r="KJ592">
        <v>93.6552</v>
      </c>
      <c r="KK592">
        <v>90.5062</v>
      </c>
    </row>
    <row r="593" spans="1:297">
      <c r="A593">
        <v>577</v>
      </c>
      <c r="B593">
        <v>1761417177.1</v>
      </c>
      <c r="C593">
        <v>8996.09999990463</v>
      </c>
      <c r="D593" t="s">
        <v>1601</v>
      </c>
      <c r="E593" t="s">
        <v>1602</v>
      </c>
      <c r="F593">
        <v>5</v>
      </c>
      <c r="G593" t="s">
        <v>1603</v>
      </c>
      <c r="H593" t="s">
        <v>436</v>
      </c>
      <c r="I593">
        <v>1761417168.6</v>
      </c>
      <c r="J593">
        <f>(K593)/1000</f>
        <v>0</v>
      </c>
      <c r="K593">
        <f>IF(DP593, AN593, AH593)</f>
        <v>0</v>
      </c>
      <c r="L593">
        <f>IF(DP593, AI593, AG593)</f>
        <v>0</v>
      </c>
      <c r="M593">
        <f>DR593 - IF(AU593&gt;1, L593*DL593*100.0/(AW593), 0)</f>
        <v>0</v>
      </c>
      <c r="N593">
        <f>((T593-J593/2)*M593-L593)/(T593+J593/2)</f>
        <v>0</v>
      </c>
      <c r="O593">
        <f>N593*(DY593+DZ593)/1000.0</f>
        <v>0</v>
      </c>
      <c r="P593">
        <f>(DR593 - IF(AU593&gt;1, L593*DL593*100.0/(AW593), 0))*(DY593+DZ593)/1000.0</f>
        <v>0</v>
      </c>
      <c r="Q593">
        <f>2.0/((1/S593-1/R593)+SIGN(S593)*SQRT((1/S593-1/R593)*(1/S593-1/R593) + 4*DM593/((DM593+1)*(DM593+1))*(2*1/S593*1/R593-1/R593*1/R593)))</f>
        <v>0</v>
      </c>
      <c r="R593">
        <f>IF(LEFT(DN593,1)&lt;&gt;"0",IF(LEFT(DN593,1)="1",3.0,DO593),$D$5+$E$5*(EF593*DY593/($K$5*1000))+$F$5*(EF593*DY593/($K$5*1000))*MAX(MIN(DL593,$J$5),$I$5)*MAX(MIN(DL593,$J$5),$I$5)+$G$5*MAX(MIN(DL593,$J$5),$I$5)*(EF593*DY593/($K$5*1000))+$H$5*(EF593*DY593/($K$5*1000))*(EF593*DY593/($K$5*1000)))</f>
        <v>0</v>
      </c>
      <c r="S593">
        <f>J593*(1000-(1000*0.61365*exp(17.502*W593/(240.97+W593))/(DY593+DZ593)+DT593)/2)/(1000*0.61365*exp(17.502*W593/(240.97+W593))/(DY593+DZ593)-DT593)</f>
        <v>0</v>
      </c>
      <c r="T593">
        <f>1/((DM593+1)/(Q593/1.6)+1/(R593/1.37)) + DM593/((DM593+1)/(Q593/1.6) + DM593/(R593/1.37))</f>
        <v>0</v>
      </c>
      <c r="U593">
        <f>(DH593*DK593)</f>
        <v>0</v>
      </c>
      <c r="V593">
        <f>(EA593+(U593+2*0.95*5.67E-8*(((EA593+$B$7)+273)^4-(EA593+273)^4)-44100*J593)/(1.84*29.3*R593+8*0.95*5.67E-8*(EA593+273)^3))</f>
        <v>0</v>
      </c>
      <c r="W593">
        <f>($C$7*EB593+$D$7*EC593+$E$7*V593)</f>
        <v>0</v>
      </c>
      <c r="X593">
        <f>0.61365*exp(17.502*W593/(240.97+W593))</f>
        <v>0</v>
      </c>
      <c r="Y593">
        <f>(Z593/AA593*100)</f>
        <v>0</v>
      </c>
      <c r="Z593">
        <f>DT593*(DY593+DZ593)/1000</f>
        <v>0</v>
      </c>
      <c r="AA593">
        <f>0.61365*exp(17.502*EA593/(240.97+EA593))</f>
        <v>0</v>
      </c>
      <c r="AB593">
        <f>(X593-DT593*(DY593+DZ593)/1000)</f>
        <v>0</v>
      </c>
      <c r="AC593">
        <f>(-J593*44100)</f>
        <v>0</v>
      </c>
      <c r="AD593">
        <f>2*29.3*R593*0.92*(EA593-W593)</f>
        <v>0</v>
      </c>
      <c r="AE593">
        <f>2*0.95*5.67E-8*(((EA593+$B$7)+273)^4-(W593+273)^4)</f>
        <v>0</v>
      </c>
      <c r="AF593">
        <f>U593+AE593+AC593+AD593</f>
        <v>0</v>
      </c>
      <c r="AG593">
        <f>DX593*AU593*(DS593-DR593*(1000-AU593*DU593)/(1000-AU593*DT593))/(100*DL593)</f>
        <v>0</v>
      </c>
      <c r="AH593">
        <f>1000*DX593*AU593*(DT593-DU593)/(100*DL593*(1000-AU593*DT593))</f>
        <v>0</v>
      </c>
      <c r="AI593">
        <f>(AJ593 - AK593 - DY593*1E3/(8.314*(EA593+273.15)) * AM593/DX593 * AL593) * DX593/(100*DL593) * (1000 - DU593)/1000</f>
        <v>0</v>
      </c>
      <c r="AJ593">
        <v>430.779281714999</v>
      </c>
      <c r="AK593">
        <v>420.982957575757</v>
      </c>
      <c r="AL593">
        <v>0.00168014565525738</v>
      </c>
      <c r="AM593">
        <v>65.3796916363012</v>
      </c>
      <c r="AN593">
        <f>(AP593 - AO593 + DY593*1E3/(8.314*(EA593+273.15)) * AR593/DX593 * AQ593) * DX593/(100*DL593) * 1000/(1000 - AP593)</f>
        <v>0</v>
      </c>
      <c r="AO593">
        <v>25.1083526253042</v>
      </c>
      <c r="AP593">
        <v>34.9781927272727</v>
      </c>
      <c r="AQ593">
        <v>0.00856927857066467</v>
      </c>
      <c r="AR593">
        <v>110.48631255239</v>
      </c>
      <c r="AS593">
        <v>13</v>
      </c>
      <c r="AT593">
        <v>3</v>
      </c>
      <c r="AU593">
        <f>IF(AS593*$H$13&gt;=AW593,1.0,(AW593/(AW593-AS593*$H$13)))</f>
        <v>0</v>
      </c>
      <c r="AV593">
        <f>(AU593-1)*100</f>
        <v>0</v>
      </c>
      <c r="AW593">
        <f>MAX(0,($B$13+$C$13*EF593)/(1+$D$13*EF593)*DY593/(EA593+273)*$E$13)</f>
        <v>0</v>
      </c>
      <c r="AX593" t="s">
        <v>437</v>
      </c>
      <c r="AY593" t="s">
        <v>437</v>
      </c>
      <c r="AZ593">
        <v>0</v>
      </c>
      <c r="BA593">
        <v>0</v>
      </c>
      <c r="BB593">
        <f>1-AZ593/BA593</f>
        <v>0</v>
      </c>
      <c r="BC593">
        <v>0</v>
      </c>
      <c r="BD593" t="s">
        <v>437</v>
      </c>
      <c r="BE593" t="s">
        <v>437</v>
      </c>
      <c r="BF593">
        <v>0</v>
      </c>
      <c r="BG593">
        <v>0</v>
      </c>
      <c r="BH593">
        <f>1-BF593/BG593</f>
        <v>0</v>
      </c>
      <c r="BI593">
        <v>0.5</v>
      </c>
      <c r="BJ593">
        <f>DI593</f>
        <v>0</v>
      </c>
      <c r="BK593">
        <f>L593</f>
        <v>0</v>
      </c>
      <c r="BL593">
        <f>BH593*BI593*BJ593</f>
        <v>0</v>
      </c>
      <c r="BM593">
        <f>(BK593-BC593)/BJ593</f>
        <v>0</v>
      </c>
      <c r="BN593">
        <f>(BA593-BG593)/BG593</f>
        <v>0</v>
      </c>
      <c r="BO593">
        <f>AZ593/(BB593+AZ593/BG593)</f>
        <v>0</v>
      </c>
      <c r="BP593" t="s">
        <v>437</v>
      </c>
      <c r="BQ593">
        <v>0</v>
      </c>
      <c r="BR593">
        <f>IF(BQ593&lt;&gt;0, BQ593, BO593)</f>
        <v>0</v>
      </c>
      <c r="BS593">
        <f>1-BR593/BG593</f>
        <v>0</v>
      </c>
      <c r="BT593">
        <f>(BG593-BF593)/(BG593-BR593)</f>
        <v>0</v>
      </c>
      <c r="BU593">
        <f>(BA593-BG593)/(BA593-BR593)</f>
        <v>0</v>
      </c>
      <c r="BV593">
        <f>(BG593-BF593)/(BG593-AZ593)</f>
        <v>0</v>
      </c>
      <c r="BW593">
        <f>(BA593-BG593)/(BA593-AZ593)</f>
        <v>0</v>
      </c>
      <c r="BX593">
        <f>(BT593*BR593/BF593)</f>
        <v>0</v>
      </c>
      <c r="BY593">
        <f>(1-BX593)</f>
        <v>0</v>
      </c>
      <c r="DH593">
        <f>$B$11*EG593+$C$11*EH593+$F$11*ES593*(1-EV593)</f>
        <v>0</v>
      </c>
      <c r="DI593">
        <f>DH593*DJ593</f>
        <v>0</v>
      </c>
      <c r="DJ593">
        <f>($B$11*$D$9+$C$11*$D$9+$F$11*((FF593+EX593)/MAX(FF593+EX593+FG593, 0.1)*$I$9+FG593/MAX(FF593+EX593+FG593, 0.1)*$J$9))/($B$11+$C$11+$F$11)</f>
        <v>0</v>
      </c>
      <c r="DK593">
        <f>($B$11*$K$9+$C$11*$K$9+$F$11*((FF593+EX593)/MAX(FF593+EX593+FG593, 0.1)*$P$9+FG593/MAX(FF593+EX593+FG593, 0.1)*$Q$9))/($B$11+$C$11+$F$11)</f>
        <v>0</v>
      </c>
      <c r="DL593">
        <v>6</v>
      </c>
      <c r="DM593">
        <v>0.5</v>
      </c>
      <c r="DN593" t="s">
        <v>438</v>
      </c>
      <c r="DO593">
        <v>2</v>
      </c>
      <c r="DP593" t="b">
        <v>1</v>
      </c>
      <c r="DQ593">
        <v>1761417168.6</v>
      </c>
      <c r="DR593">
        <v>406.2245625</v>
      </c>
      <c r="DS593">
        <v>419.97975</v>
      </c>
      <c r="DT593">
        <v>34.92944375</v>
      </c>
      <c r="DU593">
        <v>25.07448125</v>
      </c>
      <c r="DV593">
        <v>405.127</v>
      </c>
      <c r="DW593">
        <v>34.61425625</v>
      </c>
      <c r="DX593">
        <v>500.0045625</v>
      </c>
      <c r="DY593">
        <v>90.30506875</v>
      </c>
      <c r="DZ593">
        <v>0.045602</v>
      </c>
      <c r="EA593">
        <v>43.60619375</v>
      </c>
      <c r="EB593">
        <v>42.74828125</v>
      </c>
      <c r="EC593">
        <v>999.9</v>
      </c>
      <c r="ED593">
        <v>0</v>
      </c>
      <c r="EE593">
        <v>0</v>
      </c>
      <c r="EF593">
        <v>9999.421875</v>
      </c>
      <c r="EG593">
        <v>0</v>
      </c>
      <c r="EH593">
        <v>1187.6625</v>
      </c>
      <c r="EI593">
        <v>-13.75523125</v>
      </c>
      <c r="EJ593">
        <v>420.92725</v>
      </c>
      <c r="EK593">
        <v>430.7813125</v>
      </c>
      <c r="EL593">
        <v>9.854985625</v>
      </c>
      <c r="EM593">
        <v>419.97975</v>
      </c>
      <c r="EN593">
        <v>25.07448125</v>
      </c>
      <c r="EO593">
        <v>3.154306875</v>
      </c>
      <c r="EP593">
        <v>2.264351875</v>
      </c>
      <c r="EQ593">
        <v>24.86569375</v>
      </c>
      <c r="ER593">
        <v>19.4250125</v>
      </c>
      <c r="ES593">
        <v>1199.994375</v>
      </c>
      <c r="ET593">
        <v>0.9670019375</v>
      </c>
      <c r="EU593">
        <v>0.03299805625</v>
      </c>
      <c r="EV593">
        <v>0</v>
      </c>
      <c r="EW593">
        <v>1337.873125</v>
      </c>
      <c r="EX593">
        <v>5.00059</v>
      </c>
      <c r="EY593">
        <v>17400.86875</v>
      </c>
      <c r="EZ593">
        <v>10358.675</v>
      </c>
      <c r="FA593">
        <v>63.077875</v>
      </c>
      <c r="FB593">
        <v>65.02325</v>
      </c>
      <c r="FC593">
        <v>63.3474375</v>
      </c>
      <c r="FD593">
        <v>64.726375</v>
      </c>
      <c r="FE593">
        <v>63.7926875</v>
      </c>
      <c r="FF593">
        <v>1155.564375</v>
      </c>
      <c r="FG593">
        <v>39.43</v>
      </c>
      <c r="FH593">
        <v>0</v>
      </c>
      <c r="FI593">
        <v>1761417137.5</v>
      </c>
      <c r="FJ593">
        <v>0</v>
      </c>
      <c r="FK593">
        <v>1337.5632</v>
      </c>
      <c r="FL593">
        <v>-12.9307692061033</v>
      </c>
      <c r="FM593">
        <v>-136.399999779995</v>
      </c>
      <c r="FN593">
        <v>17397.384</v>
      </c>
      <c r="FO593">
        <v>15</v>
      </c>
      <c r="FP593">
        <v>0</v>
      </c>
      <c r="FQ593" t="s">
        <v>439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-13.7511904761905</v>
      </c>
      <c r="GD593">
        <v>-0.139161038961052</v>
      </c>
      <c r="GE593">
        <v>0.0721429460945545</v>
      </c>
      <c r="GF593">
        <v>1</v>
      </c>
      <c r="GG593">
        <v>1338.41558823529</v>
      </c>
      <c r="GH593">
        <v>-13.2899923562796</v>
      </c>
      <c r="GI593">
        <v>1.31939422636582</v>
      </c>
      <c r="GJ593">
        <v>-1</v>
      </c>
      <c r="GK593">
        <v>9.85317047619047</v>
      </c>
      <c r="GL593">
        <v>0.036006233766228</v>
      </c>
      <c r="GM593">
        <v>0.00530282447307928</v>
      </c>
      <c r="GN593">
        <v>1</v>
      </c>
      <c r="GO593">
        <v>2</v>
      </c>
      <c r="GP593">
        <v>2</v>
      </c>
      <c r="GQ593" t="s">
        <v>440</v>
      </c>
      <c r="GR593">
        <v>3.12645</v>
      </c>
      <c r="GS593">
        <v>2.72296</v>
      </c>
      <c r="GT593">
        <v>0.0818169</v>
      </c>
      <c r="GU593">
        <v>0.0842635</v>
      </c>
      <c r="GV593">
        <v>0.127196</v>
      </c>
      <c r="GW593">
        <v>0.100828</v>
      </c>
      <c r="GX593">
        <v>32775.4</v>
      </c>
      <c r="GY593">
        <v>34505.8</v>
      </c>
      <c r="GZ593">
        <v>32435.4</v>
      </c>
      <c r="HA593">
        <v>34256.9</v>
      </c>
      <c r="HB593">
        <v>40500.8</v>
      </c>
      <c r="HC593">
        <v>44449.8</v>
      </c>
      <c r="HD593">
        <v>51017.1</v>
      </c>
      <c r="HE593">
        <v>54979.9</v>
      </c>
      <c r="HF593">
        <v>1.65478</v>
      </c>
      <c r="HG593">
        <v>1.51345</v>
      </c>
      <c r="HH593">
        <v>-0.10144</v>
      </c>
      <c r="HI593">
        <v>0</v>
      </c>
      <c r="HJ593">
        <v>44.3909</v>
      </c>
      <c r="HK593">
        <v>999.9</v>
      </c>
      <c r="HL593">
        <v>55.677</v>
      </c>
      <c r="HM593">
        <v>29.97</v>
      </c>
      <c r="HN593">
        <v>26.223</v>
      </c>
      <c r="HO593">
        <v>60.6654</v>
      </c>
      <c r="HP593">
        <v>41.0417</v>
      </c>
      <c r="HQ593">
        <v>1</v>
      </c>
      <c r="HR593">
        <v>2.62728</v>
      </c>
      <c r="HS593">
        <v>9.28105</v>
      </c>
      <c r="HT593">
        <v>19.9015</v>
      </c>
      <c r="HU593">
        <v>5.18629</v>
      </c>
      <c r="HV593">
        <v>12.0159</v>
      </c>
      <c r="HW593">
        <v>4.96815</v>
      </c>
      <c r="HX593">
        <v>3.2959</v>
      </c>
      <c r="HY593">
        <v>9999</v>
      </c>
      <c r="HZ593">
        <v>9999</v>
      </c>
      <c r="IA593">
        <v>999.9</v>
      </c>
      <c r="IB593">
        <v>9999</v>
      </c>
      <c r="IC593">
        <v>1.86324</v>
      </c>
      <c r="ID593">
        <v>1.86813</v>
      </c>
      <c r="IE593">
        <v>1.86783</v>
      </c>
      <c r="IF593">
        <v>1.86905</v>
      </c>
      <c r="IG593">
        <v>1.86981</v>
      </c>
      <c r="IH593">
        <v>1.8659</v>
      </c>
      <c r="II593">
        <v>1.86693</v>
      </c>
      <c r="IJ593">
        <v>1.86841</v>
      </c>
      <c r="IK593">
        <v>5</v>
      </c>
      <c r="IL593">
        <v>0</v>
      </c>
      <c r="IM593">
        <v>0</v>
      </c>
      <c r="IN593">
        <v>0</v>
      </c>
      <c r="IO593" t="s">
        <v>441</v>
      </c>
      <c r="IP593" t="s">
        <v>442</v>
      </c>
      <c r="IQ593" t="s">
        <v>443</v>
      </c>
      <c r="IR593" t="s">
        <v>443</v>
      </c>
      <c r="IS593" t="s">
        <v>443</v>
      </c>
      <c r="IT593" t="s">
        <v>443</v>
      </c>
      <c r="IU593">
        <v>0</v>
      </c>
      <c r="IV593">
        <v>100</v>
      </c>
      <c r="IW593">
        <v>100</v>
      </c>
      <c r="IX593">
        <v>1.098</v>
      </c>
      <c r="IY593">
        <v>0.3152</v>
      </c>
      <c r="IZ593">
        <v>1.09748391826392</v>
      </c>
      <c r="JA593">
        <v>0</v>
      </c>
      <c r="JB593">
        <v>0</v>
      </c>
      <c r="JC593">
        <v>0</v>
      </c>
      <c r="JD593">
        <v>0.315191680746845</v>
      </c>
      <c r="JE593">
        <v>0</v>
      </c>
      <c r="JF593">
        <v>0</v>
      </c>
      <c r="JG593">
        <v>0</v>
      </c>
      <c r="JH593">
        <v>5</v>
      </c>
      <c r="JI593">
        <v>2273</v>
      </c>
      <c r="JJ593">
        <v>0</v>
      </c>
      <c r="JK593">
        <v>25</v>
      </c>
      <c r="JL593">
        <v>29356953</v>
      </c>
      <c r="JM593">
        <v>29356953</v>
      </c>
      <c r="JN593">
        <v>1.01318</v>
      </c>
      <c r="JO593">
        <v>2.62451</v>
      </c>
      <c r="JP593">
        <v>1.54785</v>
      </c>
      <c r="JQ593">
        <v>2.31689</v>
      </c>
      <c r="JR593">
        <v>1.64673</v>
      </c>
      <c r="JS593">
        <v>2.28149</v>
      </c>
      <c r="JT593">
        <v>34.236</v>
      </c>
      <c r="JU593">
        <v>24.0963</v>
      </c>
      <c r="JV593">
        <v>18</v>
      </c>
      <c r="JW593">
        <v>479.277</v>
      </c>
      <c r="JX593">
        <v>377.996</v>
      </c>
      <c r="JY593">
        <v>35.3167</v>
      </c>
      <c r="JZ593">
        <v>55.5532</v>
      </c>
      <c r="KA593">
        <v>30.0043</v>
      </c>
      <c r="KB593">
        <v>54.3733</v>
      </c>
      <c r="KC593">
        <v>54.1399</v>
      </c>
      <c r="KD593">
        <v>20.3036</v>
      </c>
      <c r="KE593">
        <v>0</v>
      </c>
      <c r="KF593">
        <v>100</v>
      </c>
      <c r="KG593">
        <v>25.3891</v>
      </c>
      <c r="KH593">
        <v>413.198</v>
      </c>
      <c r="KI593">
        <v>34.6858</v>
      </c>
      <c r="KJ593">
        <v>92.4415</v>
      </c>
      <c r="KK593">
        <v>88.9362</v>
      </c>
    </row>
    <row r="594" spans="1:297">
      <c r="A594">
        <v>578</v>
      </c>
      <c r="B594">
        <v>1761417182.1</v>
      </c>
      <c r="C594">
        <v>9001.09999990463</v>
      </c>
      <c r="D594" t="s">
        <v>1604</v>
      </c>
      <c r="E594" t="s">
        <v>1605</v>
      </c>
      <c r="F594">
        <v>5</v>
      </c>
      <c r="G594" t="s">
        <v>1603</v>
      </c>
      <c r="H594" t="s">
        <v>436</v>
      </c>
      <c r="I594">
        <v>1761417173.36667</v>
      </c>
      <c r="J594">
        <f>(K594)/1000</f>
        <v>0</v>
      </c>
      <c r="K594">
        <f>IF(DP594, AN594, AH594)</f>
        <v>0</v>
      </c>
      <c r="L594">
        <f>IF(DP594, AI594, AG594)</f>
        <v>0</v>
      </c>
      <c r="M594">
        <f>DR594 - IF(AU594&gt;1, L594*DL594*100.0/(AW594), 0)</f>
        <v>0</v>
      </c>
      <c r="N594">
        <f>((T594-J594/2)*M594-L594)/(T594+J594/2)</f>
        <v>0</v>
      </c>
      <c r="O594">
        <f>N594*(DY594+DZ594)/1000.0</f>
        <v>0</v>
      </c>
      <c r="P594">
        <f>(DR594 - IF(AU594&gt;1, L594*DL594*100.0/(AW594), 0))*(DY594+DZ594)/1000.0</f>
        <v>0</v>
      </c>
      <c r="Q594">
        <f>2.0/((1/S594-1/R594)+SIGN(S594)*SQRT((1/S594-1/R594)*(1/S594-1/R594) + 4*DM594/((DM594+1)*(DM594+1))*(2*1/S594*1/R594-1/R594*1/R594)))</f>
        <v>0</v>
      </c>
      <c r="R594">
        <f>IF(LEFT(DN594,1)&lt;&gt;"0",IF(LEFT(DN594,1)="1",3.0,DO594),$D$5+$E$5*(EF594*DY594/($K$5*1000))+$F$5*(EF594*DY594/($K$5*1000))*MAX(MIN(DL594,$J$5),$I$5)*MAX(MIN(DL594,$J$5),$I$5)+$G$5*MAX(MIN(DL594,$J$5),$I$5)*(EF594*DY594/($K$5*1000))+$H$5*(EF594*DY594/($K$5*1000))*(EF594*DY594/($K$5*1000)))</f>
        <v>0</v>
      </c>
      <c r="S594">
        <f>J594*(1000-(1000*0.61365*exp(17.502*W594/(240.97+W594))/(DY594+DZ594)+DT594)/2)/(1000*0.61365*exp(17.502*W594/(240.97+W594))/(DY594+DZ594)-DT594)</f>
        <v>0</v>
      </c>
      <c r="T594">
        <f>1/((DM594+1)/(Q594/1.6)+1/(R594/1.37)) + DM594/((DM594+1)/(Q594/1.6) + DM594/(R594/1.37))</f>
        <v>0</v>
      </c>
      <c r="U594">
        <f>(DH594*DK594)</f>
        <v>0</v>
      </c>
      <c r="V594">
        <f>(EA594+(U594+2*0.95*5.67E-8*(((EA594+$B$7)+273)^4-(EA594+273)^4)-44100*J594)/(1.84*29.3*R594+8*0.95*5.67E-8*(EA594+273)^3))</f>
        <v>0</v>
      </c>
      <c r="W594">
        <f>($C$7*EB594+$D$7*EC594+$E$7*V594)</f>
        <v>0</v>
      </c>
      <c r="X594">
        <f>0.61365*exp(17.502*W594/(240.97+W594))</f>
        <v>0</v>
      </c>
      <c r="Y594">
        <f>(Z594/AA594*100)</f>
        <v>0</v>
      </c>
      <c r="Z594">
        <f>DT594*(DY594+DZ594)/1000</f>
        <v>0</v>
      </c>
      <c r="AA594">
        <f>0.61365*exp(17.502*EA594/(240.97+EA594))</f>
        <v>0</v>
      </c>
      <c r="AB594">
        <f>(X594-DT594*(DY594+DZ594)/1000)</f>
        <v>0</v>
      </c>
      <c r="AC594">
        <f>(-J594*44100)</f>
        <v>0</v>
      </c>
      <c r="AD594">
        <f>2*29.3*R594*0.92*(EA594-W594)</f>
        <v>0</v>
      </c>
      <c r="AE594">
        <f>2*0.95*5.67E-8*(((EA594+$B$7)+273)^4-(W594+273)^4)</f>
        <v>0</v>
      </c>
      <c r="AF594">
        <f>U594+AE594+AC594+AD594</f>
        <v>0</v>
      </c>
      <c r="AG594">
        <f>DX594*AU594*(DS594-DR594*(1000-AU594*DU594)/(1000-AU594*DT594))/(100*DL594)</f>
        <v>0</v>
      </c>
      <c r="AH594">
        <f>1000*DX594*AU594*(DT594-DU594)/(100*DL594*(1000-AU594*DT594))</f>
        <v>0</v>
      </c>
      <c r="AI594">
        <f>(AJ594 - AK594 - DY594*1E3/(8.314*(EA594+273.15)) * AM594/DX594 * AL594) * DX594/(100*DL594) * (1000 - DU594)/1000</f>
        <v>0</v>
      </c>
      <c r="AJ594">
        <v>430.505132041123</v>
      </c>
      <c r="AK594">
        <v>420.946551515151</v>
      </c>
      <c r="AL594">
        <v>-0.00198562328298887</v>
      </c>
      <c r="AM594">
        <v>65.3796916363012</v>
      </c>
      <c r="AN594">
        <f>(AP594 - AO594 + DY594*1E3/(8.314*(EA594+273.15)) * AR594/DX594 * AQ594) * DX594/(100*DL594) * 1000/(1000 - AP594)</f>
        <v>0</v>
      </c>
      <c r="AO594">
        <v>25.1310983371009</v>
      </c>
      <c r="AP594">
        <v>35.0095278787879</v>
      </c>
      <c r="AQ594">
        <v>0.00625665221488496</v>
      </c>
      <c r="AR594">
        <v>110.48631255239</v>
      </c>
      <c r="AS594">
        <v>13</v>
      </c>
      <c r="AT594">
        <v>3</v>
      </c>
      <c r="AU594">
        <f>IF(AS594*$H$13&gt;=AW594,1.0,(AW594/(AW594-AS594*$H$13)))</f>
        <v>0</v>
      </c>
      <c r="AV594">
        <f>(AU594-1)*100</f>
        <v>0</v>
      </c>
      <c r="AW594">
        <f>MAX(0,($B$13+$C$13*EF594)/(1+$D$13*EF594)*DY594/(EA594+273)*$E$13)</f>
        <v>0</v>
      </c>
      <c r="AX594" t="s">
        <v>437</v>
      </c>
      <c r="AY594" t="s">
        <v>437</v>
      </c>
      <c r="AZ594">
        <v>0</v>
      </c>
      <c r="BA594">
        <v>0</v>
      </c>
      <c r="BB594">
        <f>1-AZ594/BA594</f>
        <v>0</v>
      </c>
      <c r="BC594">
        <v>0</v>
      </c>
      <c r="BD594" t="s">
        <v>437</v>
      </c>
      <c r="BE594" t="s">
        <v>437</v>
      </c>
      <c r="BF594">
        <v>0</v>
      </c>
      <c r="BG594">
        <v>0</v>
      </c>
      <c r="BH594">
        <f>1-BF594/BG594</f>
        <v>0</v>
      </c>
      <c r="BI594">
        <v>0.5</v>
      </c>
      <c r="BJ594">
        <f>DI594</f>
        <v>0</v>
      </c>
      <c r="BK594">
        <f>L594</f>
        <v>0</v>
      </c>
      <c r="BL594">
        <f>BH594*BI594*BJ594</f>
        <v>0</v>
      </c>
      <c r="BM594">
        <f>(BK594-BC594)/BJ594</f>
        <v>0</v>
      </c>
      <c r="BN594">
        <f>(BA594-BG594)/BG594</f>
        <v>0</v>
      </c>
      <c r="BO594">
        <f>AZ594/(BB594+AZ594/BG594)</f>
        <v>0</v>
      </c>
      <c r="BP594" t="s">
        <v>437</v>
      </c>
      <c r="BQ594">
        <v>0</v>
      </c>
      <c r="BR594">
        <f>IF(BQ594&lt;&gt;0, BQ594, BO594)</f>
        <v>0</v>
      </c>
      <c r="BS594">
        <f>1-BR594/BG594</f>
        <v>0</v>
      </c>
      <c r="BT594">
        <f>(BG594-BF594)/(BG594-BR594)</f>
        <v>0</v>
      </c>
      <c r="BU594">
        <f>(BA594-BG594)/(BA594-BR594)</f>
        <v>0</v>
      </c>
      <c r="BV594">
        <f>(BG594-BF594)/(BG594-AZ594)</f>
        <v>0</v>
      </c>
      <c r="BW594">
        <f>(BA594-BG594)/(BA594-AZ594)</f>
        <v>0</v>
      </c>
      <c r="BX594">
        <f>(BT594*BR594/BF594)</f>
        <v>0</v>
      </c>
      <c r="BY594">
        <f>(1-BX594)</f>
        <v>0</v>
      </c>
      <c r="DH594">
        <f>$B$11*EG594+$C$11*EH594+$F$11*ES594*(1-EV594)</f>
        <v>0</v>
      </c>
      <c r="DI594">
        <f>DH594*DJ594</f>
        <v>0</v>
      </c>
      <c r="DJ594">
        <f>($B$11*$D$9+$C$11*$D$9+$F$11*((FF594+EX594)/MAX(FF594+EX594+FG594, 0.1)*$I$9+FG594/MAX(FF594+EX594+FG594, 0.1)*$J$9))/($B$11+$C$11+$F$11)</f>
        <v>0</v>
      </c>
      <c r="DK594">
        <f>($B$11*$K$9+$C$11*$K$9+$F$11*((FF594+EX594)/MAX(FF594+EX594+FG594, 0.1)*$P$9+FG594/MAX(FF594+EX594+FG594, 0.1)*$Q$9))/($B$11+$C$11+$F$11)</f>
        <v>0</v>
      </c>
      <c r="DL594">
        <v>6</v>
      </c>
      <c r="DM594">
        <v>0.5</v>
      </c>
      <c r="DN594" t="s">
        <v>438</v>
      </c>
      <c r="DO594">
        <v>2</v>
      </c>
      <c r="DP594" t="b">
        <v>1</v>
      </c>
      <c r="DQ594">
        <v>1761417173.36667</v>
      </c>
      <c r="DR594">
        <v>406.235666666667</v>
      </c>
      <c r="DS594">
        <v>419.839</v>
      </c>
      <c r="DT594">
        <v>34.9577533333333</v>
      </c>
      <c r="DU594">
        <v>25.0983533333333</v>
      </c>
      <c r="DV594">
        <v>405.138133333333</v>
      </c>
      <c r="DW594">
        <v>34.64258</v>
      </c>
      <c r="DX594">
        <v>500.018266666667</v>
      </c>
      <c r="DY594">
        <v>90.3051533333333</v>
      </c>
      <c r="DZ594">
        <v>0.0454554066666667</v>
      </c>
      <c r="EA594">
        <v>43.6223466666667</v>
      </c>
      <c r="EB594">
        <v>42.7657666666667</v>
      </c>
      <c r="EC594">
        <v>999.9</v>
      </c>
      <c r="ED594">
        <v>0</v>
      </c>
      <c r="EE594">
        <v>0</v>
      </c>
      <c r="EF594">
        <v>9997.72</v>
      </c>
      <c r="EG594">
        <v>0</v>
      </c>
      <c r="EH594">
        <v>1187.60466666667</v>
      </c>
      <c r="EI594">
        <v>-13.6033733333333</v>
      </c>
      <c r="EJ594">
        <v>420.9512</v>
      </c>
      <c r="EK594">
        <v>430.647533333333</v>
      </c>
      <c r="EL594">
        <v>9.85943333333333</v>
      </c>
      <c r="EM594">
        <v>419.839</v>
      </c>
      <c r="EN594">
        <v>25.0983533333333</v>
      </c>
      <c r="EO594">
        <v>3.15686666666667</v>
      </c>
      <c r="EP594">
        <v>2.26650933333333</v>
      </c>
      <c r="EQ594">
        <v>24.87928</v>
      </c>
      <c r="ER594">
        <v>19.4403266666667</v>
      </c>
      <c r="ES594">
        <v>1199.992</v>
      </c>
      <c r="ET594">
        <v>0.967002333333333</v>
      </c>
      <c r="EU594">
        <v>0.0329977066666667</v>
      </c>
      <c r="EV594">
        <v>0</v>
      </c>
      <c r="EW594">
        <v>1336.86933333333</v>
      </c>
      <c r="EX594">
        <v>5.00059</v>
      </c>
      <c r="EY594">
        <v>17390.62</v>
      </c>
      <c r="EZ594">
        <v>10358.6466666667</v>
      </c>
      <c r="FA594">
        <v>63.1164</v>
      </c>
      <c r="FB594">
        <v>65.0539333333333</v>
      </c>
      <c r="FC594">
        <v>63.3831333333333</v>
      </c>
      <c r="FD594">
        <v>64.7582</v>
      </c>
      <c r="FE594">
        <v>63.8288666666667</v>
      </c>
      <c r="FF594">
        <v>1155.562</v>
      </c>
      <c r="FG594">
        <v>39.43</v>
      </c>
      <c r="FH594">
        <v>0</v>
      </c>
      <c r="FI594">
        <v>1761417142.3</v>
      </c>
      <c r="FJ594">
        <v>0</v>
      </c>
      <c r="FK594">
        <v>1336.5432</v>
      </c>
      <c r="FL594">
        <v>-12.6761538630777</v>
      </c>
      <c r="FM594">
        <v>-134.223077117011</v>
      </c>
      <c r="FN594">
        <v>17386.708</v>
      </c>
      <c r="FO594">
        <v>15</v>
      </c>
      <c r="FP594">
        <v>0</v>
      </c>
      <c r="FQ594" t="s">
        <v>439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A594">
        <v>0</v>
      </c>
      <c r="GB594">
        <v>0</v>
      </c>
      <c r="GC594">
        <v>-13.633735</v>
      </c>
      <c r="GD594">
        <v>2.12528571428571</v>
      </c>
      <c r="GE594">
        <v>0.386090607597491</v>
      </c>
      <c r="GF594">
        <v>0</v>
      </c>
      <c r="GG594">
        <v>1337.37176470588</v>
      </c>
      <c r="GH594">
        <v>-12.9576776180663</v>
      </c>
      <c r="GI594">
        <v>1.28520190812052</v>
      </c>
      <c r="GJ594">
        <v>-1</v>
      </c>
      <c r="GK594">
        <v>9.85878</v>
      </c>
      <c r="GL594">
        <v>0.0675311278195442</v>
      </c>
      <c r="GM594">
        <v>0.00782271883682389</v>
      </c>
      <c r="GN594">
        <v>1</v>
      </c>
      <c r="GO594">
        <v>1</v>
      </c>
      <c r="GP594">
        <v>2</v>
      </c>
      <c r="GQ594" t="s">
        <v>446</v>
      </c>
      <c r="GR594">
        <v>3.12636</v>
      </c>
      <c r="GS594">
        <v>2.72327</v>
      </c>
      <c r="GT594">
        <v>0.0817634</v>
      </c>
      <c r="GU594">
        <v>0.0837524</v>
      </c>
      <c r="GV594">
        <v>0.127274</v>
      </c>
      <c r="GW594">
        <v>0.100879</v>
      </c>
      <c r="GX594">
        <v>32774.1</v>
      </c>
      <c r="GY594">
        <v>34521.1</v>
      </c>
      <c r="GZ594">
        <v>32432.4</v>
      </c>
      <c r="HA594">
        <v>34253.2</v>
      </c>
      <c r="HB594">
        <v>40494.8</v>
      </c>
      <c r="HC594">
        <v>44442.8</v>
      </c>
      <c r="HD594">
        <v>51013.2</v>
      </c>
      <c r="HE594">
        <v>54974.2</v>
      </c>
      <c r="HF594">
        <v>1.65422</v>
      </c>
      <c r="HG594">
        <v>1.51325</v>
      </c>
      <c r="HH594">
        <v>-0.100806</v>
      </c>
      <c r="HI594">
        <v>0</v>
      </c>
      <c r="HJ594">
        <v>44.4079</v>
      </c>
      <c r="HK594">
        <v>999.9</v>
      </c>
      <c r="HL594">
        <v>55.701</v>
      </c>
      <c r="HM594">
        <v>29.97</v>
      </c>
      <c r="HN594">
        <v>26.2341</v>
      </c>
      <c r="HO594">
        <v>60.7054</v>
      </c>
      <c r="HP594">
        <v>41.2821</v>
      </c>
      <c r="HQ594">
        <v>1</v>
      </c>
      <c r="HR594">
        <v>2.63165</v>
      </c>
      <c r="HS594">
        <v>9.28105</v>
      </c>
      <c r="HT594">
        <v>19.9014</v>
      </c>
      <c r="HU594">
        <v>5.18614</v>
      </c>
      <c r="HV594">
        <v>12.0161</v>
      </c>
      <c r="HW594">
        <v>4.9679</v>
      </c>
      <c r="HX594">
        <v>3.29588</v>
      </c>
      <c r="HY594">
        <v>9999</v>
      </c>
      <c r="HZ594">
        <v>9999</v>
      </c>
      <c r="IA594">
        <v>999.9</v>
      </c>
      <c r="IB594">
        <v>9999</v>
      </c>
      <c r="IC594">
        <v>1.86323</v>
      </c>
      <c r="ID594">
        <v>1.86813</v>
      </c>
      <c r="IE594">
        <v>1.86783</v>
      </c>
      <c r="IF594">
        <v>1.86905</v>
      </c>
      <c r="IG594">
        <v>1.86981</v>
      </c>
      <c r="IH594">
        <v>1.86588</v>
      </c>
      <c r="II594">
        <v>1.86694</v>
      </c>
      <c r="IJ594">
        <v>1.86842</v>
      </c>
      <c r="IK594">
        <v>5</v>
      </c>
      <c r="IL594">
        <v>0</v>
      </c>
      <c r="IM594">
        <v>0</v>
      </c>
      <c r="IN594">
        <v>0</v>
      </c>
      <c r="IO594" t="s">
        <v>441</v>
      </c>
      <c r="IP594" t="s">
        <v>442</v>
      </c>
      <c r="IQ594" t="s">
        <v>443</v>
      </c>
      <c r="IR594" t="s">
        <v>443</v>
      </c>
      <c r="IS594" t="s">
        <v>443</v>
      </c>
      <c r="IT594" t="s">
        <v>443</v>
      </c>
      <c r="IU594">
        <v>0</v>
      </c>
      <c r="IV594">
        <v>100</v>
      </c>
      <c r="IW594">
        <v>100</v>
      </c>
      <c r="IX594">
        <v>1.097</v>
      </c>
      <c r="IY594">
        <v>0.3152</v>
      </c>
      <c r="IZ594">
        <v>1.09748391826392</v>
      </c>
      <c r="JA594">
        <v>0</v>
      </c>
      <c r="JB594">
        <v>0</v>
      </c>
      <c r="JC594">
        <v>0</v>
      </c>
      <c r="JD594">
        <v>0.315191680746845</v>
      </c>
      <c r="JE594">
        <v>0</v>
      </c>
      <c r="JF594">
        <v>0</v>
      </c>
      <c r="JG594">
        <v>0</v>
      </c>
      <c r="JH594">
        <v>5</v>
      </c>
      <c r="JI594">
        <v>2273</v>
      </c>
      <c r="JJ594">
        <v>0</v>
      </c>
      <c r="JK594">
        <v>25</v>
      </c>
      <c r="JL594">
        <v>29356953</v>
      </c>
      <c r="JM594">
        <v>29356953</v>
      </c>
      <c r="JN594">
        <v>0.98877</v>
      </c>
      <c r="JO594">
        <v>2.61841</v>
      </c>
      <c r="JP594">
        <v>1.54785</v>
      </c>
      <c r="JQ594">
        <v>2.31689</v>
      </c>
      <c r="JR594">
        <v>1.64551</v>
      </c>
      <c r="JS594">
        <v>2.3999</v>
      </c>
      <c r="JT594">
        <v>34.236</v>
      </c>
      <c r="JU594">
        <v>24.105</v>
      </c>
      <c r="JV594">
        <v>18</v>
      </c>
      <c r="JW594">
        <v>479.09</v>
      </c>
      <c r="JX594">
        <v>378.043</v>
      </c>
      <c r="JY594">
        <v>35.3399</v>
      </c>
      <c r="JZ594">
        <v>55.5981</v>
      </c>
      <c r="KA594">
        <v>30.0043</v>
      </c>
      <c r="KB594">
        <v>54.4123</v>
      </c>
      <c r="KC594">
        <v>54.18</v>
      </c>
      <c r="KD594">
        <v>19.8159</v>
      </c>
      <c r="KE594">
        <v>0</v>
      </c>
      <c r="KF594">
        <v>100</v>
      </c>
      <c r="KG594">
        <v>25.4046</v>
      </c>
      <c r="KH594">
        <v>399.484</v>
      </c>
      <c r="KI594">
        <v>34.6858</v>
      </c>
      <c r="KJ594">
        <v>92.4339</v>
      </c>
      <c r="KK594">
        <v>88.9269</v>
      </c>
    </row>
    <row r="595" spans="1:297">
      <c r="A595">
        <v>579</v>
      </c>
      <c r="B595">
        <v>1761417187.1</v>
      </c>
      <c r="C595">
        <v>9006.09999990463</v>
      </c>
      <c r="D595" t="s">
        <v>1606</v>
      </c>
      <c r="E595" t="s">
        <v>1607</v>
      </c>
      <c r="F595">
        <v>5</v>
      </c>
      <c r="G595" t="s">
        <v>1603</v>
      </c>
      <c r="H595" t="s">
        <v>436</v>
      </c>
      <c r="I595">
        <v>1761417178.45714</v>
      </c>
      <c r="J595">
        <f>(K595)/1000</f>
        <v>0</v>
      </c>
      <c r="K595">
        <f>IF(DP595, AN595, AH595)</f>
        <v>0</v>
      </c>
      <c r="L595">
        <f>IF(DP595, AI595, AG595)</f>
        <v>0</v>
      </c>
      <c r="M595">
        <f>DR595 - IF(AU595&gt;1, L595*DL595*100.0/(AW595), 0)</f>
        <v>0</v>
      </c>
      <c r="N595">
        <f>((T595-J595/2)*M595-L595)/(T595+J595/2)</f>
        <v>0</v>
      </c>
      <c r="O595">
        <f>N595*(DY595+DZ595)/1000.0</f>
        <v>0</v>
      </c>
      <c r="P595">
        <f>(DR595 - IF(AU595&gt;1, L595*DL595*100.0/(AW595), 0))*(DY595+DZ595)/1000.0</f>
        <v>0</v>
      </c>
      <c r="Q595">
        <f>2.0/((1/S595-1/R595)+SIGN(S595)*SQRT((1/S595-1/R595)*(1/S595-1/R595) + 4*DM595/((DM595+1)*(DM595+1))*(2*1/S595*1/R595-1/R595*1/R595)))</f>
        <v>0</v>
      </c>
      <c r="R595">
        <f>IF(LEFT(DN595,1)&lt;&gt;"0",IF(LEFT(DN595,1)="1",3.0,DO595),$D$5+$E$5*(EF595*DY595/($K$5*1000))+$F$5*(EF595*DY595/($K$5*1000))*MAX(MIN(DL595,$J$5),$I$5)*MAX(MIN(DL595,$J$5),$I$5)+$G$5*MAX(MIN(DL595,$J$5),$I$5)*(EF595*DY595/($K$5*1000))+$H$5*(EF595*DY595/($K$5*1000))*(EF595*DY595/($K$5*1000)))</f>
        <v>0</v>
      </c>
      <c r="S595">
        <f>J595*(1000-(1000*0.61365*exp(17.502*W595/(240.97+W595))/(DY595+DZ595)+DT595)/2)/(1000*0.61365*exp(17.502*W595/(240.97+W595))/(DY595+DZ595)-DT595)</f>
        <v>0</v>
      </c>
      <c r="T595">
        <f>1/((DM595+1)/(Q595/1.6)+1/(R595/1.37)) + DM595/((DM595+1)/(Q595/1.6) + DM595/(R595/1.37))</f>
        <v>0</v>
      </c>
      <c r="U595">
        <f>(DH595*DK595)</f>
        <v>0</v>
      </c>
      <c r="V595">
        <f>(EA595+(U595+2*0.95*5.67E-8*(((EA595+$B$7)+273)^4-(EA595+273)^4)-44100*J595)/(1.84*29.3*R595+8*0.95*5.67E-8*(EA595+273)^3))</f>
        <v>0</v>
      </c>
      <c r="W595">
        <f>($C$7*EB595+$D$7*EC595+$E$7*V595)</f>
        <v>0</v>
      </c>
      <c r="X595">
        <f>0.61365*exp(17.502*W595/(240.97+W595))</f>
        <v>0</v>
      </c>
      <c r="Y595">
        <f>(Z595/AA595*100)</f>
        <v>0</v>
      </c>
      <c r="Z595">
        <f>DT595*(DY595+DZ595)/1000</f>
        <v>0</v>
      </c>
      <c r="AA595">
        <f>0.61365*exp(17.502*EA595/(240.97+EA595))</f>
        <v>0</v>
      </c>
      <c r="AB595">
        <f>(X595-DT595*(DY595+DZ595)/1000)</f>
        <v>0</v>
      </c>
      <c r="AC595">
        <f>(-J595*44100)</f>
        <v>0</v>
      </c>
      <c r="AD595">
        <f>2*29.3*R595*0.92*(EA595-W595)</f>
        <v>0</v>
      </c>
      <c r="AE595">
        <f>2*0.95*5.67E-8*(((EA595+$B$7)+273)^4-(W595+273)^4)</f>
        <v>0</v>
      </c>
      <c r="AF595">
        <f>U595+AE595+AC595+AD595</f>
        <v>0</v>
      </c>
      <c r="AG595">
        <f>DX595*AU595*(DS595-DR595*(1000-AU595*DU595)/(1000-AU595*DT595))/(100*DL595)</f>
        <v>0</v>
      </c>
      <c r="AH595">
        <f>1000*DX595*AU595*(DT595-DU595)/(100*DL595*(1000-AU595*DT595))</f>
        <v>0</v>
      </c>
      <c r="AI595">
        <f>(AJ595 - AK595 - DY595*1E3/(8.314*(EA595+273.15)) * AM595/DX595 * AL595) * DX595/(100*DL595) * (1000 - DU595)/1000</f>
        <v>0</v>
      </c>
      <c r="AJ595">
        <v>424.017202409213</v>
      </c>
      <c r="AK595">
        <v>417.707084848485</v>
      </c>
      <c r="AL595">
        <v>-0.783277812334166</v>
      </c>
      <c r="AM595">
        <v>65.3796916363012</v>
      </c>
      <c r="AN595">
        <f>(AP595 - AO595 + DY595*1E3/(8.314*(EA595+273.15)) * AR595/DX595 * AQ595) * DX595/(100*DL595) * 1000/(1000 - AP595)</f>
        <v>0</v>
      </c>
      <c r="AO595">
        <v>25.1503481024147</v>
      </c>
      <c r="AP595">
        <v>35.0384957575758</v>
      </c>
      <c r="AQ595">
        <v>0.00533358307296052</v>
      </c>
      <c r="AR595">
        <v>110.48631255239</v>
      </c>
      <c r="AS595">
        <v>13</v>
      </c>
      <c r="AT595">
        <v>3</v>
      </c>
      <c r="AU595">
        <f>IF(AS595*$H$13&gt;=AW595,1.0,(AW595/(AW595-AS595*$H$13)))</f>
        <v>0</v>
      </c>
      <c r="AV595">
        <f>(AU595-1)*100</f>
        <v>0</v>
      </c>
      <c r="AW595">
        <f>MAX(0,($B$13+$C$13*EF595)/(1+$D$13*EF595)*DY595/(EA595+273)*$E$13)</f>
        <v>0</v>
      </c>
      <c r="AX595" t="s">
        <v>437</v>
      </c>
      <c r="AY595" t="s">
        <v>437</v>
      </c>
      <c r="AZ595">
        <v>0</v>
      </c>
      <c r="BA595">
        <v>0</v>
      </c>
      <c r="BB595">
        <f>1-AZ595/BA595</f>
        <v>0</v>
      </c>
      <c r="BC595">
        <v>0</v>
      </c>
      <c r="BD595" t="s">
        <v>437</v>
      </c>
      <c r="BE595" t="s">
        <v>437</v>
      </c>
      <c r="BF595">
        <v>0</v>
      </c>
      <c r="BG595">
        <v>0</v>
      </c>
      <c r="BH595">
        <f>1-BF595/BG595</f>
        <v>0</v>
      </c>
      <c r="BI595">
        <v>0.5</v>
      </c>
      <c r="BJ595">
        <f>DI595</f>
        <v>0</v>
      </c>
      <c r="BK595">
        <f>L595</f>
        <v>0</v>
      </c>
      <c r="BL595">
        <f>BH595*BI595*BJ595</f>
        <v>0</v>
      </c>
      <c r="BM595">
        <f>(BK595-BC595)/BJ595</f>
        <v>0</v>
      </c>
      <c r="BN595">
        <f>(BA595-BG595)/BG595</f>
        <v>0</v>
      </c>
      <c r="BO595">
        <f>AZ595/(BB595+AZ595/BG595)</f>
        <v>0</v>
      </c>
      <c r="BP595" t="s">
        <v>437</v>
      </c>
      <c r="BQ595">
        <v>0</v>
      </c>
      <c r="BR595">
        <f>IF(BQ595&lt;&gt;0, BQ595, BO595)</f>
        <v>0</v>
      </c>
      <c r="BS595">
        <f>1-BR595/BG595</f>
        <v>0</v>
      </c>
      <c r="BT595">
        <f>(BG595-BF595)/(BG595-BR595)</f>
        <v>0</v>
      </c>
      <c r="BU595">
        <f>(BA595-BG595)/(BA595-BR595)</f>
        <v>0</v>
      </c>
      <c r="BV595">
        <f>(BG595-BF595)/(BG595-AZ595)</f>
        <v>0</v>
      </c>
      <c r="BW595">
        <f>(BA595-BG595)/(BA595-AZ595)</f>
        <v>0</v>
      </c>
      <c r="BX595">
        <f>(BT595*BR595/BF595)</f>
        <v>0</v>
      </c>
      <c r="BY595">
        <f>(1-BX595)</f>
        <v>0</v>
      </c>
      <c r="DH595">
        <f>$B$11*EG595+$C$11*EH595+$F$11*ES595*(1-EV595)</f>
        <v>0</v>
      </c>
      <c r="DI595">
        <f>DH595*DJ595</f>
        <v>0</v>
      </c>
      <c r="DJ595">
        <f>($B$11*$D$9+$C$11*$D$9+$F$11*((FF595+EX595)/MAX(FF595+EX595+FG595, 0.1)*$I$9+FG595/MAX(FF595+EX595+FG595, 0.1)*$J$9))/($B$11+$C$11+$F$11)</f>
        <v>0</v>
      </c>
      <c r="DK595">
        <f>($B$11*$K$9+$C$11*$K$9+$F$11*((FF595+EX595)/MAX(FF595+EX595+FG595, 0.1)*$P$9+FG595/MAX(FF595+EX595+FG595, 0.1)*$Q$9))/($B$11+$C$11+$F$11)</f>
        <v>0</v>
      </c>
      <c r="DL595">
        <v>6</v>
      </c>
      <c r="DM595">
        <v>0.5</v>
      </c>
      <c r="DN595" t="s">
        <v>438</v>
      </c>
      <c r="DO595">
        <v>2</v>
      </c>
      <c r="DP595" t="b">
        <v>1</v>
      </c>
      <c r="DQ595">
        <v>1761417178.45714</v>
      </c>
      <c r="DR595">
        <v>405.718214285714</v>
      </c>
      <c r="DS595">
        <v>417.203714285714</v>
      </c>
      <c r="DT595">
        <v>34.9905571428571</v>
      </c>
      <c r="DU595">
        <v>25.1218714285714</v>
      </c>
      <c r="DV595">
        <v>404.620785714286</v>
      </c>
      <c r="DW595">
        <v>34.6753928571429</v>
      </c>
      <c r="DX595">
        <v>500.013071428571</v>
      </c>
      <c r="DY595">
        <v>90.3050357142857</v>
      </c>
      <c r="DZ595">
        <v>0.0452841642857143</v>
      </c>
      <c r="EA595">
        <v>43.6402357142857</v>
      </c>
      <c r="EB595">
        <v>42.7860071428571</v>
      </c>
      <c r="EC595">
        <v>999.9</v>
      </c>
      <c r="ED595">
        <v>0</v>
      </c>
      <c r="EE595">
        <v>0</v>
      </c>
      <c r="EF595">
        <v>9998.94071428571</v>
      </c>
      <c r="EG595">
        <v>0</v>
      </c>
      <c r="EH595">
        <v>1187.62714285714</v>
      </c>
      <c r="EI595">
        <v>-11.4853842857143</v>
      </c>
      <c r="EJ595">
        <v>420.429357142857</v>
      </c>
      <c r="EK595">
        <v>427.954571428571</v>
      </c>
      <c r="EL595">
        <v>9.86872142857143</v>
      </c>
      <c r="EM595">
        <v>417.203714285714</v>
      </c>
      <c r="EN595">
        <v>25.1218714285714</v>
      </c>
      <c r="EO595">
        <v>3.159825</v>
      </c>
      <c r="EP595">
        <v>2.26862928571429</v>
      </c>
      <c r="EQ595">
        <v>24.8949714285714</v>
      </c>
      <c r="ER595">
        <v>19.4553642857143</v>
      </c>
      <c r="ES595">
        <v>1199.97357142857</v>
      </c>
      <c r="ET595">
        <v>0.967002142857143</v>
      </c>
      <c r="EU595">
        <v>0.0329978928571429</v>
      </c>
      <c r="EV595">
        <v>0</v>
      </c>
      <c r="EW595">
        <v>1335.77357142857</v>
      </c>
      <c r="EX595">
        <v>5.00059</v>
      </c>
      <c r="EY595">
        <v>17378.8571428571</v>
      </c>
      <c r="EZ595">
        <v>10358.4928571429</v>
      </c>
      <c r="FA595">
        <v>63.156</v>
      </c>
      <c r="FB595">
        <v>65.0890714285714</v>
      </c>
      <c r="FC595">
        <v>63.4104285714286</v>
      </c>
      <c r="FD595">
        <v>64.781</v>
      </c>
      <c r="FE595">
        <v>63.8525</v>
      </c>
      <c r="FF595">
        <v>1155.54357142857</v>
      </c>
      <c r="FG595">
        <v>39.43</v>
      </c>
      <c r="FH595">
        <v>0</v>
      </c>
      <c r="FI595">
        <v>1761417147.1</v>
      </c>
      <c r="FJ595">
        <v>0</v>
      </c>
      <c r="FK595">
        <v>1335.4784</v>
      </c>
      <c r="FL595">
        <v>-12.9323077018194</v>
      </c>
      <c r="FM595">
        <v>-145.123077086728</v>
      </c>
      <c r="FN595">
        <v>17375.672</v>
      </c>
      <c r="FO595">
        <v>15</v>
      </c>
      <c r="FP595">
        <v>0</v>
      </c>
      <c r="FQ595" t="s">
        <v>439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>
        <v>-12.524372</v>
      </c>
      <c r="GD595">
        <v>18.3564893233082</v>
      </c>
      <c r="GE595">
        <v>2.38408582785646</v>
      </c>
      <c r="GF595">
        <v>0</v>
      </c>
      <c r="GG595">
        <v>1336.46294117647</v>
      </c>
      <c r="GH595">
        <v>-12.8213903722295</v>
      </c>
      <c r="GI595">
        <v>1.27214855174866</v>
      </c>
      <c r="GJ595">
        <v>-1</v>
      </c>
      <c r="GK595">
        <v>9.8641555</v>
      </c>
      <c r="GL595">
        <v>0.114450676691713</v>
      </c>
      <c r="GM595">
        <v>0.0113724542096241</v>
      </c>
      <c r="GN595">
        <v>0</v>
      </c>
      <c r="GO595">
        <v>0</v>
      </c>
      <c r="GP595">
        <v>2</v>
      </c>
      <c r="GQ595" t="s">
        <v>473</v>
      </c>
      <c r="GR595">
        <v>3.12633</v>
      </c>
      <c r="GS595">
        <v>2.72323</v>
      </c>
      <c r="GT595">
        <v>0.0810445</v>
      </c>
      <c r="GU595">
        <v>0.0818049</v>
      </c>
      <c r="GV595">
        <v>0.127335</v>
      </c>
      <c r="GW595">
        <v>0.10092</v>
      </c>
      <c r="GX595">
        <v>32796.3</v>
      </c>
      <c r="GY595">
        <v>34590.7</v>
      </c>
      <c r="GZ595">
        <v>32429.3</v>
      </c>
      <c r="HA595">
        <v>34249.7</v>
      </c>
      <c r="HB595">
        <v>40489</v>
      </c>
      <c r="HC595">
        <v>44436.5</v>
      </c>
      <c r="HD595">
        <v>51009</v>
      </c>
      <c r="HE595">
        <v>54969</v>
      </c>
      <c r="HF595">
        <v>1.6539</v>
      </c>
      <c r="HG595">
        <v>1.51308</v>
      </c>
      <c r="HH595">
        <v>-0.100713</v>
      </c>
      <c r="HI595">
        <v>0</v>
      </c>
      <c r="HJ595">
        <v>44.4269</v>
      </c>
      <c r="HK595">
        <v>999.9</v>
      </c>
      <c r="HL595">
        <v>55.726</v>
      </c>
      <c r="HM595">
        <v>29.97</v>
      </c>
      <c r="HN595">
        <v>26.2442</v>
      </c>
      <c r="HO595">
        <v>60.8954</v>
      </c>
      <c r="HP595">
        <v>41.1138</v>
      </c>
      <c r="HQ595">
        <v>1</v>
      </c>
      <c r="HR595">
        <v>2.63614</v>
      </c>
      <c r="HS595">
        <v>9.28105</v>
      </c>
      <c r="HT595">
        <v>19.9011</v>
      </c>
      <c r="HU595">
        <v>5.18569</v>
      </c>
      <c r="HV595">
        <v>12.0161</v>
      </c>
      <c r="HW595">
        <v>4.96825</v>
      </c>
      <c r="HX595">
        <v>3.29595</v>
      </c>
      <c r="HY595">
        <v>9999</v>
      </c>
      <c r="HZ595">
        <v>9999</v>
      </c>
      <c r="IA595">
        <v>999.9</v>
      </c>
      <c r="IB595">
        <v>9999</v>
      </c>
      <c r="IC595">
        <v>1.86325</v>
      </c>
      <c r="ID595">
        <v>1.86813</v>
      </c>
      <c r="IE595">
        <v>1.86783</v>
      </c>
      <c r="IF595">
        <v>1.86905</v>
      </c>
      <c r="IG595">
        <v>1.86981</v>
      </c>
      <c r="IH595">
        <v>1.86594</v>
      </c>
      <c r="II595">
        <v>1.86695</v>
      </c>
      <c r="IJ595">
        <v>1.86843</v>
      </c>
      <c r="IK595">
        <v>5</v>
      </c>
      <c r="IL595">
        <v>0</v>
      </c>
      <c r="IM595">
        <v>0</v>
      </c>
      <c r="IN595">
        <v>0</v>
      </c>
      <c r="IO595" t="s">
        <v>441</v>
      </c>
      <c r="IP595" t="s">
        <v>442</v>
      </c>
      <c r="IQ595" t="s">
        <v>443</v>
      </c>
      <c r="IR595" t="s">
        <v>443</v>
      </c>
      <c r="IS595" t="s">
        <v>443</v>
      </c>
      <c r="IT595" t="s">
        <v>443</v>
      </c>
      <c r="IU595">
        <v>0</v>
      </c>
      <c r="IV595">
        <v>100</v>
      </c>
      <c r="IW595">
        <v>100</v>
      </c>
      <c r="IX595">
        <v>1.098</v>
      </c>
      <c r="IY595">
        <v>0.3152</v>
      </c>
      <c r="IZ595">
        <v>1.09748391826392</v>
      </c>
      <c r="JA595">
        <v>0</v>
      </c>
      <c r="JB595">
        <v>0</v>
      </c>
      <c r="JC595">
        <v>0</v>
      </c>
      <c r="JD595">
        <v>0.315191680746845</v>
      </c>
      <c r="JE595">
        <v>0</v>
      </c>
      <c r="JF595">
        <v>0</v>
      </c>
      <c r="JG595">
        <v>0</v>
      </c>
      <c r="JH595">
        <v>5</v>
      </c>
      <c r="JI595">
        <v>2273</v>
      </c>
      <c r="JJ595">
        <v>0</v>
      </c>
      <c r="JK595">
        <v>25</v>
      </c>
      <c r="JL595">
        <v>29356953.1</v>
      </c>
      <c r="JM595">
        <v>29356953.1</v>
      </c>
      <c r="JN595">
        <v>0.964355</v>
      </c>
      <c r="JO595">
        <v>2.62451</v>
      </c>
      <c r="JP595">
        <v>1.54785</v>
      </c>
      <c r="JQ595">
        <v>2.31567</v>
      </c>
      <c r="JR595">
        <v>1.64551</v>
      </c>
      <c r="JS595">
        <v>2.34009</v>
      </c>
      <c r="JT595">
        <v>34.236</v>
      </c>
      <c r="JU595">
        <v>24.0963</v>
      </c>
      <c r="JV595">
        <v>18</v>
      </c>
      <c r="JW595">
        <v>479.083</v>
      </c>
      <c r="JX595">
        <v>378.111</v>
      </c>
      <c r="JY595">
        <v>35.3618</v>
      </c>
      <c r="JZ595">
        <v>55.6421</v>
      </c>
      <c r="KA595">
        <v>30.0043</v>
      </c>
      <c r="KB595">
        <v>54.4539</v>
      </c>
      <c r="KC595">
        <v>54.2214</v>
      </c>
      <c r="KD595">
        <v>19.2083</v>
      </c>
      <c r="KE595">
        <v>0</v>
      </c>
      <c r="KF595">
        <v>100</v>
      </c>
      <c r="KG595">
        <v>25.4178</v>
      </c>
      <c r="KH595">
        <v>379.218</v>
      </c>
      <c r="KI595">
        <v>34.6858</v>
      </c>
      <c r="KJ595">
        <v>92.4257</v>
      </c>
      <c r="KK595">
        <v>88.9182</v>
      </c>
    </row>
    <row r="596" spans="1:297">
      <c r="A596">
        <v>580</v>
      </c>
      <c r="B596">
        <v>1761417191.1</v>
      </c>
      <c r="C596">
        <v>9010.09999990463</v>
      </c>
      <c r="D596" t="s">
        <v>1608</v>
      </c>
      <c r="E596" t="s">
        <v>1609</v>
      </c>
      <c r="F596">
        <v>5</v>
      </c>
      <c r="G596" t="s">
        <v>1603</v>
      </c>
      <c r="H596" t="s">
        <v>436</v>
      </c>
      <c r="I596">
        <v>1761417183.35</v>
      </c>
      <c r="J596">
        <f>(K596)/1000</f>
        <v>0</v>
      </c>
      <c r="K596">
        <f>IF(DP596, AN596, AH596)</f>
        <v>0</v>
      </c>
      <c r="L596">
        <f>IF(DP596, AI596, AG596)</f>
        <v>0</v>
      </c>
      <c r="M596">
        <f>DR596 - IF(AU596&gt;1, L596*DL596*100.0/(AW596), 0)</f>
        <v>0</v>
      </c>
      <c r="N596">
        <f>((T596-J596/2)*M596-L596)/(T596+J596/2)</f>
        <v>0</v>
      </c>
      <c r="O596">
        <f>N596*(DY596+DZ596)/1000.0</f>
        <v>0</v>
      </c>
      <c r="P596">
        <f>(DR596 - IF(AU596&gt;1, L596*DL596*100.0/(AW596), 0))*(DY596+DZ596)/1000.0</f>
        <v>0</v>
      </c>
      <c r="Q596">
        <f>2.0/((1/S596-1/R596)+SIGN(S596)*SQRT((1/S596-1/R596)*(1/S596-1/R596) + 4*DM596/((DM596+1)*(DM596+1))*(2*1/S596*1/R596-1/R596*1/R596)))</f>
        <v>0</v>
      </c>
      <c r="R596">
        <f>IF(LEFT(DN596,1)&lt;&gt;"0",IF(LEFT(DN596,1)="1",3.0,DO596),$D$5+$E$5*(EF596*DY596/($K$5*1000))+$F$5*(EF596*DY596/($K$5*1000))*MAX(MIN(DL596,$J$5),$I$5)*MAX(MIN(DL596,$J$5),$I$5)+$G$5*MAX(MIN(DL596,$J$5),$I$5)*(EF596*DY596/($K$5*1000))+$H$5*(EF596*DY596/($K$5*1000))*(EF596*DY596/($K$5*1000)))</f>
        <v>0</v>
      </c>
      <c r="S596">
        <f>J596*(1000-(1000*0.61365*exp(17.502*W596/(240.97+W596))/(DY596+DZ596)+DT596)/2)/(1000*0.61365*exp(17.502*W596/(240.97+W596))/(DY596+DZ596)-DT596)</f>
        <v>0</v>
      </c>
      <c r="T596">
        <f>1/((DM596+1)/(Q596/1.6)+1/(R596/1.37)) + DM596/((DM596+1)/(Q596/1.6) + DM596/(R596/1.37))</f>
        <v>0</v>
      </c>
      <c r="U596">
        <f>(DH596*DK596)</f>
        <v>0</v>
      </c>
      <c r="V596">
        <f>(EA596+(U596+2*0.95*5.67E-8*(((EA596+$B$7)+273)^4-(EA596+273)^4)-44100*J596)/(1.84*29.3*R596+8*0.95*5.67E-8*(EA596+273)^3))</f>
        <v>0</v>
      </c>
      <c r="W596">
        <f>($C$7*EB596+$D$7*EC596+$E$7*V596)</f>
        <v>0</v>
      </c>
      <c r="X596">
        <f>0.61365*exp(17.502*W596/(240.97+W596))</f>
        <v>0</v>
      </c>
      <c r="Y596">
        <f>(Z596/AA596*100)</f>
        <v>0</v>
      </c>
      <c r="Z596">
        <f>DT596*(DY596+DZ596)/1000</f>
        <v>0</v>
      </c>
      <c r="AA596">
        <f>0.61365*exp(17.502*EA596/(240.97+EA596))</f>
        <v>0</v>
      </c>
      <c r="AB596">
        <f>(X596-DT596*(DY596+DZ596)/1000)</f>
        <v>0</v>
      </c>
      <c r="AC596">
        <f>(-J596*44100)</f>
        <v>0</v>
      </c>
      <c r="AD596">
        <f>2*29.3*R596*0.92*(EA596-W596)</f>
        <v>0</v>
      </c>
      <c r="AE596">
        <f>2*0.95*5.67E-8*(((EA596+$B$7)+273)^4-(W596+273)^4)</f>
        <v>0</v>
      </c>
      <c r="AF596">
        <f>U596+AE596+AC596+AD596</f>
        <v>0</v>
      </c>
      <c r="AG596">
        <f>DX596*AU596*(DS596-DR596*(1000-AU596*DU596)/(1000-AU596*DT596))/(100*DL596)</f>
        <v>0</v>
      </c>
      <c r="AH596">
        <f>1000*DX596*AU596*(DT596-DU596)/(100*DL596*(1000-AU596*DT596))</f>
        <v>0</v>
      </c>
      <c r="AI596">
        <f>(AJ596 - AK596 - DY596*1E3/(8.314*(EA596+273.15)) * AM596/DX596 * AL596) * DX596/(100*DL596) * (1000 - DU596)/1000</f>
        <v>0</v>
      </c>
      <c r="AJ596">
        <v>413.146608599867</v>
      </c>
      <c r="AK596">
        <v>410.726036363636</v>
      </c>
      <c r="AL596">
        <v>-1.74773551975492</v>
      </c>
      <c r="AM596">
        <v>65.3796916363012</v>
      </c>
      <c r="AN596">
        <f>(AP596 - AO596 + DY596*1E3/(8.314*(EA596+273.15)) * AR596/DX596 * AQ596) * DX596/(100*DL596) * 1000/(1000 - AP596)</f>
        <v>0</v>
      </c>
      <c r="AO596">
        <v>25.160569951384</v>
      </c>
      <c r="AP596">
        <v>35.0693454545454</v>
      </c>
      <c r="AQ596">
        <v>0.00785488921188313</v>
      </c>
      <c r="AR596">
        <v>110.48631255239</v>
      </c>
      <c r="AS596">
        <v>13</v>
      </c>
      <c r="AT596">
        <v>3</v>
      </c>
      <c r="AU596">
        <f>IF(AS596*$H$13&gt;=AW596,1.0,(AW596/(AW596-AS596*$H$13)))</f>
        <v>0</v>
      </c>
      <c r="AV596">
        <f>(AU596-1)*100</f>
        <v>0</v>
      </c>
      <c r="AW596">
        <f>MAX(0,($B$13+$C$13*EF596)/(1+$D$13*EF596)*DY596/(EA596+273)*$E$13)</f>
        <v>0</v>
      </c>
      <c r="AX596" t="s">
        <v>437</v>
      </c>
      <c r="AY596" t="s">
        <v>437</v>
      </c>
      <c r="AZ596">
        <v>0</v>
      </c>
      <c r="BA596">
        <v>0</v>
      </c>
      <c r="BB596">
        <f>1-AZ596/BA596</f>
        <v>0</v>
      </c>
      <c r="BC596">
        <v>0</v>
      </c>
      <c r="BD596" t="s">
        <v>437</v>
      </c>
      <c r="BE596" t="s">
        <v>437</v>
      </c>
      <c r="BF596">
        <v>0</v>
      </c>
      <c r="BG596">
        <v>0</v>
      </c>
      <c r="BH596">
        <f>1-BF596/BG596</f>
        <v>0</v>
      </c>
      <c r="BI596">
        <v>0.5</v>
      </c>
      <c r="BJ596">
        <f>DI596</f>
        <v>0</v>
      </c>
      <c r="BK596">
        <f>L596</f>
        <v>0</v>
      </c>
      <c r="BL596">
        <f>BH596*BI596*BJ596</f>
        <v>0</v>
      </c>
      <c r="BM596">
        <f>(BK596-BC596)/BJ596</f>
        <v>0</v>
      </c>
      <c r="BN596">
        <f>(BA596-BG596)/BG596</f>
        <v>0</v>
      </c>
      <c r="BO596">
        <f>AZ596/(BB596+AZ596/BG596)</f>
        <v>0</v>
      </c>
      <c r="BP596" t="s">
        <v>437</v>
      </c>
      <c r="BQ596">
        <v>0</v>
      </c>
      <c r="BR596">
        <f>IF(BQ596&lt;&gt;0, BQ596, BO596)</f>
        <v>0</v>
      </c>
      <c r="BS596">
        <f>1-BR596/BG596</f>
        <v>0</v>
      </c>
      <c r="BT596">
        <f>(BG596-BF596)/(BG596-BR596)</f>
        <v>0</v>
      </c>
      <c r="BU596">
        <f>(BA596-BG596)/(BA596-BR596)</f>
        <v>0</v>
      </c>
      <c r="BV596">
        <f>(BG596-BF596)/(BG596-AZ596)</f>
        <v>0</v>
      </c>
      <c r="BW596">
        <f>(BA596-BG596)/(BA596-AZ596)</f>
        <v>0</v>
      </c>
      <c r="BX596">
        <f>(BT596*BR596/BF596)</f>
        <v>0</v>
      </c>
      <c r="BY596">
        <f>(1-BX596)</f>
        <v>0</v>
      </c>
      <c r="DH596">
        <f>$B$11*EG596+$C$11*EH596+$F$11*ES596*(1-EV596)</f>
        <v>0</v>
      </c>
      <c r="DI596">
        <f>DH596*DJ596</f>
        <v>0</v>
      </c>
      <c r="DJ596">
        <f>($B$11*$D$9+$C$11*$D$9+$F$11*((FF596+EX596)/MAX(FF596+EX596+FG596, 0.1)*$I$9+FG596/MAX(FF596+EX596+FG596, 0.1)*$J$9))/($B$11+$C$11+$F$11)</f>
        <v>0</v>
      </c>
      <c r="DK596">
        <f>($B$11*$K$9+$C$11*$K$9+$F$11*((FF596+EX596)/MAX(FF596+EX596+FG596, 0.1)*$P$9+FG596/MAX(FF596+EX596+FG596, 0.1)*$Q$9))/($B$11+$C$11+$F$11)</f>
        <v>0</v>
      </c>
      <c r="DL596">
        <v>6</v>
      </c>
      <c r="DM596">
        <v>0.5</v>
      </c>
      <c r="DN596" t="s">
        <v>438</v>
      </c>
      <c r="DO596">
        <v>2</v>
      </c>
      <c r="DP596" t="b">
        <v>1</v>
      </c>
      <c r="DQ596">
        <v>1761417183.35</v>
      </c>
      <c r="DR596">
        <v>403.627083333333</v>
      </c>
      <c r="DS596">
        <v>411.499166666667</v>
      </c>
      <c r="DT596">
        <v>35.0236</v>
      </c>
      <c r="DU596">
        <v>25.1414916666667</v>
      </c>
      <c r="DV596">
        <v>402.529666666667</v>
      </c>
      <c r="DW596">
        <v>34.70845</v>
      </c>
      <c r="DX596">
        <v>500.0185</v>
      </c>
      <c r="DY596">
        <v>90.3045416666667</v>
      </c>
      <c r="DZ596">
        <v>0.0452322083333333</v>
      </c>
      <c r="EA596">
        <v>43.6566583333333</v>
      </c>
      <c r="EB596">
        <v>42.8039583333333</v>
      </c>
      <c r="EC596">
        <v>999.9</v>
      </c>
      <c r="ED596">
        <v>0</v>
      </c>
      <c r="EE596">
        <v>0</v>
      </c>
      <c r="EF596">
        <v>10004.3791666667</v>
      </c>
      <c r="EG596">
        <v>0</v>
      </c>
      <c r="EH596">
        <v>1187.735</v>
      </c>
      <c r="EI596">
        <v>-7.87204775</v>
      </c>
      <c r="EJ596">
        <v>418.27675</v>
      </c>
      <c r="EK596">
        <v>422.1115</v>
      </c>
      <c r="EL596">
        <v>9.88214166666667</v>
      </c>
      <c r="EM596">
        <v>411.499166666667</v>
      </c>
      <c r="EN596">
        <v>25.1414916666667</v>
      </c>
      <c r="EO596">
        <v>3.16279166666667</v>
      </c>
      <c r="EP596">
        <v>2.27039</v>
      </c>
      <c r="EQ596">
        <v>24.9107166666667</v>
      </c>
      <c r="ER596">
        <v>19.4678333333333</v>
      </c>
      <c r="ES596">
        <v>1199.99416666667</v>
      </c>
      <c r="ET596">
        <v>0.967003</v>
      </c>
      <c r="EU596">
        <v>0.0329971083333333</v>
      </c>
      <c r="EV596">
        <v>0</v>
      </c>
      <c r="EW596">
        <v>1334.46666666667</v>
      </c>
      <c r="EX596">
        <v>5.00059</v>
      </c>
      <c r="EY596">
        <v>17365.0666666667</v>
      </c>
      <c r="EZ596">
        <v>10358.675</v>
      </c>
      <c r="FA596">
        <v>63.1766666666667</v>
      </c>
      <c r="FB596">
        <v>65.1196666666667</v>
      </c>
      <c r="FC596">
        <v>63.4318333333333</v>
      </c>
      <c r="FD596">
        <v>64.8016666666667</v>
      </c>
      <c r="FE596">
        <v>63.8905</v>
      </c>
      <c r="FF596">
        <v>1155.56416666667</v>
      </c>
      <c r="FG596">
        <v>39.43</v>
      </c>
      <c r="FH596">
        <v>0</v>
      </c>
      <c r="FI596">
        <v>1761417151.3</v>
      </c>
      <c r="FJ596">
        <v>0</v>
      </c>
      <c r="FK596">
        <v>1334.31192307692</v>
      </c>
      <c r="FL596">
        <v>-19.8560683829802</v>
      </c>
      <c r="FM596">
        <v>-204.335042765251</v>
      </c>
      <c r="FN596">
        <v>17363.4307692308</v>
      </c>
      <c r="FO596">
        <v>15</v>
      </c>
      <c r="FP596">
        <v>0</v>
      </c>
      <c r="FQ596" t="s">
        <v>439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0</v>
      </c>
      <c r="GB596">
        <v>0</v>
      </c>
      <c r="GC596">
        <v>-10.25408135</v>
      </c>
      <c r="GD596">
        <v>42.0722655789474</v>
      </c>
      <c r="GE596">
        <v>4.53606473439706</v>
      </c>
      <c r="GF596">
        <v>0</v>
      </c>
      <c r="GG596">
        <v>1335.44617647059</v>
      </c>
      <c r="GH596">
        <v>-14.7066462958073</v>
      </c>
      <c r="GI596">
        <v>1.48299580481315</v>
      </c>
      <c r="GJ596">
        <v>-1</v>
      </c>
      <c r="GK596">
        <v>9.872404</v>
      </c>
      <c r="GL596">
        <v>0.149077894736852</v>
      </c>
      <c r="GM596">
        <v>0.0144793661463476</v>
      </c>
      <c r="GN596">
        <v>0</v>
      </c>
      <c r="GO596">
        <v>0</v>
      </c>
      <c r="GP596">
        <v>2</v>
      </c>
      <c r="GQ596" t="s">
        <v>473</v>
      </c>
      <c r="GR596">
        <v>3.12652</v>
      </c>
      <c r="GS596">
        <v>2.72369</v>
      </c>
      <c r="GT596">
        <v>0.0798989</v>
      </c>
      <c r="GU596">
        <v>0.079802</v>
      </c>
      <c r="GV596">
        <v>0.1274</v>
      </c>
      <c r="GW596">
        <v>0.100939</v>
      </c>
      <c r="GX596">
        <v>32834.8</v>
      </c>
      <c r="GY596">
        <v>34662.3</v>
      </c>
      <c r="GZ596">
        <v>32427.1</v>
      </c>
      <c r="HA596">
        <v>34246.1</v>
      </c>
      <c r="HB596">
        <v>40484</v>
      </c>
      <c r="HC596">
        <v>44431.2</v>
      </c>
      <c r="HD596">
        <v>51006</v>
      </c>
      <c r="HE596">
        <v>54963.8</v>
      </c>
      <c r="HF596">
        <v>1.65357</v>
      </c>
      <c r="HG596">
        <v>1.51225</v>
      </c>
      <c r="HH596">
        <v>-0.100955</v>
      </c>
      <c r="HI596">
        <v>0</v>
      </c>
      <c r="HJ596">
        <v>44.4422</v>
      </c>
      <c r="HK596">
        <v>999.9</v>
      </c>
      <c r="HL596">
        <v>55.775</v>
      </c>
      <c r="HM596">
        <v>29.98</v>
      </c>
      <c r="HN596">
        <v>26.285</v>
      </c>
      <c r="HO596">
        <v>60.5254</v>
      </c>
      <c r="HP596">
        <v>41.1819</v>
      </c>
      <c r="HQ596">
        <v>1</v>
      </c>
      <c r="HR596">
        <v>2.63961</v>
      </c>
      <c r="HS596">
        <v>9.28105</v>
      </c>
      <c r="HT596">
        <v>19.9011</v>
      </c>
      <c r="HU596">
        <v>5.18704</v>
      </c>
      <c r="HV596">
        <v>12.0159</v>
      </c>
      <c r="HW596">
        <v>4.96895</v>
      </c>
      <c r="HX596">
        <v>3.29593</v>
      </c>
      <c r="HY596">
        <v>9999</v>
      </c>
      <c r="HZ596">
        <v>9999</v>
      </c>
      <c r="IA596">
        <v>999.9</v>
      </c>
      <c r="IB596">
        <v>9999</v>
      </c>
      <c r="IC596">
        <v>1.86325</v>
      </c>
      <c r="ID596">
        <v>1.86813</v>
      </c>
      <c r="IE596">
        <v>1.86784</v>
      </c>
      <c r="IF596">
        <v>1.86905</v>
      </c>
      <c r="IG596">
        <v>1.86981</v>
      </c>
      <c r="IH596">
        <v>1.86594</v>
      </c>
      <c r="II596">
        <v>1.86693</v>
      </c>
      <c r="IJ596">
        <v>1.86844</v>
      </c>
      <c r="IK596">
        <v>5</v>
      </c>
      <c r="IL596">
        <v>0</v>
      </c>
      <c r="IM596">
        <v>0</v>
      </c>
      <c r="IN596">
        <v>0</v>
      </c>
      <c r="IO596" t="s">
        <v>441</v>
      </c>
      <c r="IP596" t="s">
        <v>442</v>
      </c>
      <c r="IQ596" t="s">
        <v>443</v>
      </c>
      <c r="IR596" t="s">
        <v>443</v>
      </c>
      <c r="IS596" t="s">
        <v>443</v>
      </c>
      <c r="IT596" t="s">
        <v>443</v>
      </c>
      <c r="IU596">
        <v>0</v>
      </c>
      <c r="IV596">
        <v>100</v>
      </c>
      <c r="IW596">
        <v>100</v>
      </c>
      <c r="IX596">
        <v>1.097</v>
      </c>
      <c r="IY596">
        <v>0.3152</v>
      </c>
      <c r="IZ596">
        <v>1.09748391826392</v>
      </c>
      <c r="JA596">
        <v>0</v>
      </c>
      <c r="JB596">
        <v>0</v>
      </c>
      <c r="JC596">
        <v>0</v>
      </c>
      <c r="JD596">
        <v>0.315191680746845</v>
      </c>
      <c r="JE596">
        <v>0</v>
      </c>
      <c r="JF596">
        <v>0</v>
      </c>
      <c r="JG596">
        <v>0</v>
      </c>
      <c r="JH596">
        <v>5</v>
      </c>
      <c r="JI596">
        <v>2273</v>
      </c>
      <c r="JJ596">
        <v>0</v>
      </c>
      <c r="JK596">
        <v>25</v>
      </c>
      <c r="JL596">
        <v>29356953.2</v>
      </c>
      <c r="JM596">
        <v>29356953.2</v>
      </c>
      <c r="JN596">
        <v>0.938721</v>
      </c>
      <c r="JO596">
        <v>2.62573</v>
      </c>
      <c r="JP596">
        <v>1.54785</v>
      </c>
      <c r="JQ596">
        <v>2.31567</v>
      </c>
      <c r="JR596">
        <v>1.64673</v>
      </c>
      <c r="JS596">
        <v>2.32056</v>
      </c>
      <c r="JT596">
        <v>34.236</v>
      </c>
      <c r="JU596">
        <v>24.0963</v>
      </c>
      <c r="JV596">
        <v>18</v>
      </c>
      <c r="JW596">
        <v>479.03</v>
      </c>
      <c r="JX596">
        <v>377.736</v>
      </c>
      <c r="JY596">
        <v>35.3785</v>
      </c>
      <c r="JZ596">
        <v>55.6723</v>
      </c>
      <c r="KA596">
        <v>30.0043</v>
      </c>
      <c r="KB596">
        <v>54.4876</v>
      </c>
      <c r="KC596">
        <v>54.2525</v>
      </c>
      <c r="KD596">
        <v>18.8174</v>
      </c>
      <c r="KE596">
        <v>0</v>
      </c>
      <c r="KF596">
        <v>100</v>
      </c>
      <c r="KG596">
        <v>25.4357</v>
      </c>
      <c r="KH596">
        <v>365.633</v>
      </c>
      <c r="KI596">
        <v>34.6858</v>
      </c>
      <c r="KJ596">
        <v>92.42</v>
      </c>
      <c r="KK596">
        <v>88.9094</v>
      </c>
    </row>
    <row r="597" spans="1:297">
      <c r="A597">
        <v>581</v>
      </c>
      <c r="B597">
        <v>1761417197.1</v>
      </c>
      <c r="C597">
        <v>9016.09999990463</v>
      </c>
      <c r="D597" t="s">
        <v>1610</v>
      </c>
      <c r="E597" t="s">
        <v>1611</v>
      </c>
      <c r="F597">
        <v>5</v>
      </c>
      <c r="G597" t="s">
        <v>1603</v>
      </c>
      <c r="H597" t="s">
        <v>436</v>
      </c>
      <c r="I597">
        <v>1761417189.68333</v>
      </c>
      <c r="J597">
        <f>(K597)/1000</f>
        <v>0</v>
      </c>
      <c r="K597">
        <f>IF(DP597, AN597, AH597)</f>
        <v>0</v>
      </c>
      <c r="L597">
        <f>IF(DP597, AI597, AG597)</f>
        <v>0</v>
      </c>
      <c r="M597">
        <f>DR597 - IF(AU597&gt;1, L597*DL597*100.0/(AW597), 0)</f>
        <v>0</v>
      </c>
      <c r="N597">
        <f>((T597-J597/2)*M597-L597)/(T597+J597/2)</f>
        <v>0</v>
      </c>
      <c r="O597">
        <f>N597*(DY597+DZ597)/1000.0</f>
        <v>0</v>
      </c>
      <c r="P597">
        <f>(DR597 - IF(AU597&gt;1, L597*DL597*100.0/(AW597), 0))*(DY597+DZ597)/1000.0</f>
        <v>0</v>
      </c>
      <c r="Q597">
        <f>2.0/((1/S597-1/R597)+SIGN(S597)*SQRT((1/S597-1/R597)*(1/S597-1/R597) + 4*DM597/((DM597+1)*(DM597+1))*(2*1/S597*1/R597-1/R597*1/R597)))</f>
        <v>0</v>
      </c>
      <c r="R597">
        <f>IF(LEFT(DN597,1)&lt;&gt;"0",IF(LEFT(DN597,1)="1",3.0,DO597),$D$5+$E$5*(EF597*DY597/($K$5*1000))+$F$5*(EF597*DY597/($K$5*1000))*MAX(MIN(DL597,$J$5),$I$5)*MAX(MIN(DL597,$J$5),$I$5)+$G$5*MAX(MIN(DL597,$J$5),$I$5)*(EF597*DY597/($K$5*1000))+$H$5*(EF597*DY597/($K$5*1000))*(EF597*DY597/($K$5*1000)))</f>
        <v>0</v>
      </c>
      <c r="S597">
        <f>J597*(1000-(1000*0.61365*exp(17.502*W597/(240.97+W597))/(DY597+DZ597)+DT597)/2)/(1000*0.61365*exp(17.502*W597/(240.97+W597))/(DY597+DZ597)-DT597)</f>
        <v>0</v>
      </c>
      <c r="T597">
        <f>1/((DM597+1)/(Q597/1.6)+1/(R597/1.37)) + DM597/((DM597+1)/(Q597/1.6) + DM597/(R597/1.37))</f>
        <v>0</v>
      </c>
      <c r="U597">
        <f>(DH597*DK597)</f>
        <v>0</v>
      </c>
      <c r="V597">
        <f>(EA597+(U597+2*0.95*5.67E-8*(((EA597+$B$7)+273)^4-(EA597+273)^4)-44100*J597)/(1.84*29.3*R597+8*0.95*5.67E-8*(EA597+273)^3))</f>
        <v>0</v>
      </c>
      <c r="W597">
        <f>($C$7*EB597+$D$7*EC597+$E$7*V597)</f>
        <v>0</v>
      </c>
      <c r="X597">
        <f>0.61365*exp(17.502*W597/(240.97+W597))</f>
        <v>0</v>
      </c>
      <c r="Y597">
        <f>(Z597/AA597*100)</f>
        <v>0</v>
      </c>
      <c r="Z597">
        <f>DT597*(DY597+DZ597)/1000</f>
        <v>0</v>
      </c>
      <c r="AA597">
        <f>0.61365*exp(17.502*EA597/(240.97+EA597))</f>
        <v>0</v>
      </c>
      <c r="AB597">
        <f>(X597-DT597*(DY597+DZ597)/1000)</f>
        <v>0</v>
      </c>
      <c r="AC597">
        <f>(-J597*44100)</f>
        <v>0</v>
      </c>
      <c r="AD597">
        <f>2*29.3*R597*0.92*(EA597-W597)</f>
        <v>0</v>
      </c>
      <c r="AE597">
        <f>2*0.95*5.67E-8*(((EA597+$B$7)+273)^4-(W597+273)^4)</f>
        <v>0</v>
      </c>
      <c r="AF597">
        <f>U597+AE597+AC597+AD597</f>
        <v>0</v>
      </c>
      <c r="AG597">
        <f>DX597*AU597*(DS597-DR597*(1000-AU597*DU597)/(1000-AU597*DT597))/(100*DL597)</f>
        <v>0</v>
      </c>
      <c r="AH597">
        <f>1000*DX597*AU597*(DT597-DU597)/(100*DL597*(1000-AU597*DT597))</f>
        <v>0</v>
      </c>
      <c r="AI597">
        <f>(AJ597 - AK597 - DY597*1E3/(8.314*(EA597+273.15)) * AM597/DX597 * AL597) * DX597/(100*DL597) * (1000 - DU597)/1000</f>
        <v>0</v>
      </c>
      <c r="AJ597">
        <v>393.53050594397</v>
      </c>
      <c r="AK597">
        <v>395.571357575758</v>
      </c>
      <c r="AL597">
        <v>-2.72349502208201</v>
      </c>
      <c r="AM597">
        <v>65.3796916363012</v>
      </c>
      <c r="AN597">
        <f>(AP597 - AO597 + DY597*1E3/(8.314*(EA597+273.15)) * AR597/DX597 * AQ597) * DX597/(100*DL597) * 1000/(1000 - AP597)</f>
        <v>0</v>
      </c>
      <c r="AO597">
        <v>25.1704957915338</v>
      </c>
      <c r="AP597">
        <v>35.1013896969697</v>
      </c>
      <c r="AQ597">
        <v>0.00326462101461857</v>
      </c>
      <c r="AR597">
        <v>110.48631255239</v>
      </c>
      <c r="AS597">
        <v>13</v>
      </c>
      <c r="AT597">
        <v>3</v>
      </c>
      <c r="AU597">
        <f>IF(AS597*$H$13&gt;=AW597,1.0,(AW597/(AW597-AS597*$H$13)))</f>
        <v>0</v>
      </c>
      <c r="AV597">
        <f>(AU597-1)*100</f>
        <v>0</v>
      </c>
      <c r="AW597">
        <f>MAX(0,($B$13+$C$13*EF597)/(1+$D$13*EF597)*DY597/(EA597+273)*$E$13)</f>
        <v>0</v>
      </c>
      <c r="AX597" t="s">
        <v>437</v>
      </c>
      <c r="AY597" t="s">
        <v>437</v>
      </c>
      <c r="AZ597">
        <v>0</v>
      </c>
      <c r="BA597">
        <v>0</v>
      </c>
      <c r="BB597">
        <f>1-AZ597/BA597</f>
        <v>0</v>
      </c>
      <c r="BC597">
        <v>0</v>
      </c>
      <c r="BD597" t="s">
        <v>437</v>
      </c>
      <c r="BE597" t="s">
        <v>437</v>
      </c>
      <c r="BF597">
        <v>0</v>
      </c>
      <c r="BG597">
        <v>0</v>
      </c>
      <c r="BH597">
        <f>1-BF597/BG597</f>
        <v>0</v>
      </c>
      <c r="BI597">
        <v>0.5</v>
      </c>
      <c r="BJ597">
        <f>DI597</f>
        <v>0</v>
      </c>
      <c r="BK597">
        <f>L597</f>
        <v>0</v>
      </c>
      <c r="BL597">
        <f>BH597*BI597*BJ597</f>
        <v>0</v>
      </c>
      <c r="BM597">
        <f>(BK597-BC597)/BJ597</f>
        <v>0</v>
      </c>
      <c r="BN597">
        <f>(BA597-BG597)/BG597</f>
        <v>0</v>
      </c>
      <c r="BO597">
        <f>AZ597/(BB597+AZ597/BG597)</f>
        <v>0</v>
      </c>
      <c r="BP597" t="s">
        <v>437</v>
      </c>
      <c r="BQ597">
        <v>0</v>
      </c>
      <c r="BR597">
        <f>IF(BQ597&lt;&gt;0, BQ597, BO597)</f>
        <v>0</v>
      </c>
      <c r="BS597">
        <f>1-BR597/BG597</f>
        <v>0</v>
      </c>
      <c r="BT597">
        <f>(BG597-BF597)/(BG597-BR597)</f>
        <v>0</v>
      </c>
      <c r="BU597">
        <f>(BA597-BG597)/(BA597-BR597)</f>
        <v>0</v>
      </c>
      <c r="BV597">
        <f>(BG597-BF597)/(BG597-AZ597)</f>
        <v>0</v>
      </c>
      <c r="BW597">
        <f>(BA597-BG597)/(BA597-AZ597)</f>
        <v>0</v>
      </c>
      <c r="BX597">
        <f>(BT597*BR597/BF597)</f>
        <v>0</v>
      </c>
      <c r="BY597">
        <f>(1-BX597)</f>
        <v>0</v>
      </c>
      <c r="DH597">
        <f>$B$11*EG597+$C$11*EH597+$F$11*ES597*(1-EV597)</f>
        <v>0</v>
      </c>
      <c r="DI597">
        <f>DH597*DJ597</f>
        <v>0</v>
      </c>
      <c r="DJ597">
        <f>($B$11*$D$9+$C$11*$D$9+$F$11*((FF597+EX597)/MAX(FF597+EX597+FG597, 0.1)*$I$9+FG597/MAX(FF597+EX597+FG597, 0.1)*$J$9))/($B$11+$C$11+$F$11)</f>
        <v>0</v>
      </c>
      <c r="DK597">
        <f>($B$11*$K$9+$C$11*$K$9+$F$11*((FF597+EX597)/MAX(FF597+EX597+FG597, 0.1)*$P$9+FG597/MAX(FF597+EX597+FG597, 0.1)*$Q$9))/($B$11+$C$11+$F$11)</f>
        <v>0</v>
      </c>
      <c r="DL597">
        <v>6</v>
      </c>
      <c r="DM597">
        <v>0.5</v>
      </c>
      <c r="DN597" t="s">
        <v>438</v>
      </c>
      <c r="DO597">
        <v>2</v>
      </c>
      <c r="DP597" t="b">
        <v>1</v>
      </c>
      <c r="DQ597">
        <v>1761417189.68333</v>
      </c>
      <c r="DR597">
        <v>395.61275</v>
      </c>
      <c r="DS597">
        <v>396.1095</v>
      </c>
      <c r="DT597">
        <v>35.0640583333333</v>
      </c>
      <c r="DU597">
        <v>25.1598</v>
      </c>
      <c r="DV597">
        <v>394.51525</v>
      </c>
      <c r="DW597">
        <v>34.748875</v>
      </c>
      <c r="DX597">
        <v>500.019166666667</v>
      </c>
      <c r="DY597">
        <v>90.303925</v>
      </c>
      <c r="DZ597">
        <v>0.0452602166666667</v>
      </c>
      <c r="EA597">
        <v>43.68475</v>
      </c>
      <c r="EB597">
        <v>42.8291666666667</v>
      </c>
      <c r="EC597">
        <v>999.9</v>
      </c>
      <c r="ED597">
        <v>0</v>
      </c>
      <c r="EE597">
        <v>0</v>
      </c>
      <c r="EF597">
        <v>10007.7666666667</v>
      </c>
      <c r="EG597">
        <v>0</v>
      </c>
      <c r="EH597">
        <v>1187.99083333333</v>
      </c>
      <c r="EI597">
        <v>-0.49673025</v>
      </c>
      <c r="EJ597">
        <v>409.9885</v>
      </c>
      <c r="EK597">
        <v>406.3325</v>
      </c>
      <c r="EL597">
        <v>9.90425916666667</v>
      </c>
      <c r="EM597">
        <v>396.1095</v>
      </c>
      <c r="EN597">
        <v>25.1598</v>
      </c>
      <c r="EO597">
        <v>3.16642166666667</v>
      </c>
      <c r="EP597">
        <v>2.2720275</v>
      </c>
      <c r="EQ597">
        <v>24.9299416666667</v>
      </c>
      <c r="ER597">
        <v>19.4794333333333</v>
      </c>
      <c r="ES597">
        <v>1199.96166666667</v>
      </c>
      <c r="ET597">
        <v>0.967002166666667</v>
      </c>
      <c r="EU597">
        <v>0.032997875</v>
      </c>
      <c r="EV597">
        <v>0</v>
      </c>
      <c r="EW597">
        <v>1331.37</v>
      </c>
      <c r="EX597">
        <v>5.00059</v>
      </c>
      <c r="EY597">
        <v>17328.3666666667</v>
      </c>
      <c r="EZ597">
        <v>10358.3833333333</v>
      </c>
      <c r="FA597">
        <v>63.19225</v>
      </c>
      <c r="FB597">
        <v>65.156</v>
      </c>
      <c r="FC597">
        <v>63.46325</v>
      </c>
      <c r="FD597">
        <v>64.833</v>
      </c>
      <c r="FE597">
        <v>63.9163333333333</v>
      </c>
      <c r="FF597">
        <v>1155.53166666667</v>
      </c>
      <c r="FG597">
        <v>39.43</v>
      </c>
      <c r="FH597">
        <v>0</v>
      </c>
      <c r="FI597">
        <v>1761417157.3</v>
      </c>
      <c r="FJ597">
        <v>0</v>
      </c>
      <c r="FK597">
        <v>1331.25538461538</v>
      </c>
      <c r="FL597">
        <v>-40.7794872035604</v>
      </c>
      <c r="FM597">
        <v>-472.475213740499</v>
      </c>
      <c r="FN597">
        <v>17328.7115384615</v>
      </c>
      <c r="FO597">
        <v>15</v>
      </c>
      <c r="FP597">
        <v>0</v>
      </c>
      <c r="FQ597" t="s">
        <v>439</v>
      </c>
      <c r="FR597">
        <v>0</v>
      </c>
      <c r="FS597">
        <v>0</v>
      </c>
      <c r="FT597">
        <v>0</v>
      </c>
      <c r="FU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B597">
        <v>0</v>
      </c>
      <c r="GC597">
        <v>-5.12534015</v>
      </c>
      <c r="GD597">
        <v>70.2480607669173</v>
      </c>
      <c r="GE597">
        <v>6.8356318113947</v>
      </c>
      <c r="GF597">
        <v>0</v>
      </c>
      <c r="GG597">
        <v>1333.23676470588</v>
      </c>
      <c r="GH597">
        <v>-26.1294117735739</v>
      </c>
      <c r="GI597">
        <v>2.70771416576054</v>
      </c>
      <c r="GJ597">
        <v>-1</v>
      </c>
      <c r="GK597">
        <v>9.891082</v>
      </c>
      <c r="GL597">
        <v>0.202178345864659</v>
      </c>
      <c r="GM597">
        <v>0.0198166138883515</v>
      </c>
      <c r="GN597">
        <v>0</v>
      </c>
      <c r="GO597">
        <v>0</v>
      </c>
      <c r="GP597">
        <v>2</v>
      </c>
      <c r="GQ597" t="s">
        <v>473</v>
      </c>
      <c r="GR597">
        <v>3.12633</v>
      </c>
      <c r="GS597">
        <v>2.72284</v>
      </c>
      <c r="GT597">
        <v>0.0774165</v>
      </c>
      <c r="GU597">
        <v>0.0767869</v>
      </c>
      <c r="GV597">
        <v>0.127467</v>
      </c>
      <c r="GW597">
        <v>0.100957</v>
      </c>
      <c r="GX597">
        <v>32919.6</v>
      </c>
      <c r="GY597">
        <v>34771.3</v>
      </c>
      <c r="GZ597">
        <v>32423.7</v>
      </c>
      <c r="HA597">
        <v>34241.9</v>
      </c>
      <c r="HB597">
        <v>40477.8</v>
      </c>
      <c r="HC597">
        <v>44424.8</v>
      </c>
      <c r="HD597">
        <v>51001.7</v>
      </c>
      <c r="HE597">
        <v>54957.2</v>
      </c>
      <c r="HF597">
        <v>1.65292</v>
      </c>
      <c r="HG597">
        <v>1.51187</v>
      </c>
      <c r="HH597">
        <v>-0.101533</v>
      </c>
      <c r="HI597">
        <v>0</v>
      </c>
      <c r="HJ597">
        <v>44.4712</v>
      </c>
      <c r="HK597">
        <v>999.9</v>
      </c>
      <c r="HL597">
        <v>55.775</v>
      </c>
      <c r="HM597">
        <v>29.97</v>
      </c>
      <c r="HN597">
        <v>26.2668</v>
      </c>
      <c r="HO597">
        <v>60.6754</v>
      </c>
      <c r="HP597">
        <v>41.1659</v>
      </c>
      <c r="HQ597">
        <v>1</v>
      </c>
      <c r="HR597">
        <v>2.64492</v>
      </c>
      <c r="HS597">
        <v>9.28105</v>
      </c>
      <c r="HT597">
        <v>19.9004</v>
      </c>
      <c r="HU597">
        <v>5.18629</v>
      </c>
      <c r="HV597">
        <v>12.0159</v>
      </c>
      <c r="HW597">
        <v>4.9683</v>
      </c>
      <c r="HX597">
        <v>3.29583</v>
      </c>
      <c r="HY597">
        <v>9999</v>
      </c>
      <c r="HZ597">
        <v>9999</v>
      </c>
      <c r="IA597">
        <v>999.9</v>
      </c>
      <c r="IB597">
        <v>9999</v>
      </c>
      <c r="IC597">
        <v>1.86325</v>
      </c>
      <c r="ID597">
        <v>1.86812</v>
      </c>
      <c r="IE597">
        <v>1.86783</v>
      </c>
      <c r="IF597">
        <v>1.86905</v>
      </c>
      <c r="IG597">
        <v>1.86981</v>
      </c>
      <c r="IH597">
        <v>1.86589</v>
      </c>
      <c r="II597">
        <v>1.86695</v>
      </c>
      <c r="IJ597">
        <v>1.86842</v>
      </c>
      <c r="IK597">
        <v>5</v>
      </c>
      <c r="IL597">
        <v>0</v>
      </c>
      <c r="IM597">
        <v>0</v>
      </c>
      <c r="IN597">
        <v>0</v>
      </c>
      <c r="IO597" t="s">
        <v>441</v>
      </c>
      <c r="IP597" t="s">
        <v>442</v>
      </c>
      <c r="IQ597" t="s">
        <v>443</v>
      </c>
      <c r="IR597" t="s">
        <v>443</v>
      </c>
      <c r="IS597" t="s">
        <v>443</v>
      </c>
      <c r="IT597" t="s">
        <v>443</v>
      </c>
      <c r="IU597">
        <v>0</v>
      </c>
      <c r="IV597">
        <v>100</v>
      </c>
      <c r="IW597">
        <v>100</v>
      </c>
      <c r="IX597">
        <v>1.097</v>
      </c>
      <c r="IY597">
        <v>0.3152</v>
      </c>
      <c r="IZ597">
        <v>1.09748391826392</v>
      </c>
      <c r="JA597">
        <v>0</v>
      </c>
      <c r="JB597">
        <v>0</v>
      </c>
      <c r="JC597">
        <v>0</v>
      </c>
      <c r="JD597">
        <v>0.315191680746845</v>
      </c>
      <c r="JE597">
        <v>0</v>
      </c>
      <c r="JF597">
        <v>0</v>
      </c>
      <c r="JG597">
        <v>0</v>
      </c>
      <c r="JH597">
        <v>5</v>
      </c>
      <c r="JI597">
        <v>2273</v>
      </c>
      <c r="JJ597">
        <v>0</v>
      </c>
      <c r="JK597">
        <v>25</v>
      </c>
      <c r="JL597">
        <v>29356953.3</v>
      </c>
      <c r="JM597">
        <v>29356953.3</v>
      </c>
      <c r="JN597">
        <v>0.900879</v>
      </c>
      <c r="JO597">
        <v>2.63306</v>
      </c>
      <c r="JP597">
        <v>1.54785</v>
      </c>
      <c r="JQ597">
        <v>2.31689</v>
      </c>
      <c r="JR597">
        <v>1.64673</v>
      </c>
      <c r="JS597">
        <v>2.25952</v>
      </c>
      <c r="JT597">
        <v>34.236</v>
      </c>
      <c r="JU597">
        <v>24.0875</v>
      </c>
      <c r="JV597">
        <v>18</v>
      </c>
      <c r="JW597">
        <v>478.814</v>
      </c>
      <c r="JX597">
        <v>377.7</v>
      </c>
      <c r="JY597">
        <v>35.3989</v>
      </c>
      <c r="JZ597">
        <v>55.7257</v>
      </c>
      <c r="KA597">
        <v>30.0042</v>
      </c>
      <c r="KB597">
        <v>54.5347</v>
      </c>
      <c r="KC597">
        <v>54.2984</v>
      </c>
      <c r="KD597">
        <v>17.9063</v>
      </c>
      <c r="KE597">
        <v>0</v>
      </c>
      <c r="KF597">
        <v>100</v>
      </c>
      <c r="KG597">
        <v>25.4481</v>
      </c>
      <c r="KH597">
        <v>345.231</v>
      </c>
      <c r="KI597">
        <v>34.6858</v>
      </c>
      <c r="KJ597">
        <v>92.4114</v>
      </c>
      <c r="KK597">
        <v>88.8986</v>
      </c>
    </row>
    <row r="598" spans="1:297">
      <c r="A598">
        <v>582</v>
      </c>
      <c r="B598">
        <v>1761417202.1</v>
      </c>
      <c r="C598">
        <v>9021.09999990463</v>
      </c>
      <c r="D598" t="s">
        <v>1612</v>
      </c>
      <c r="E598" t="s">
        <v>1613</v>
      </c>
      <c r="F598">
        <v>5</v>
      </c>
      <c r="G598" t="s">
        <v>1603</v>
      </c>
      <c r="H598" t="s">
        <v>436</v>
      </c>
      <c r="I598">
        <v>1761417194.68333</v>
      </c>
      <c r="J598">
        <f>(K598)/1000</f>
        <v>0</v>
      </c>
      <c r="K598">
        <f>IF(DP598, AN598, AH598)</f>
        <v>0</v>
      </c>
      <c r="L598">
        <f>IF(DP598, AI598, AG598)</f>
        <v>0</v>
      </c>
      <c r="M598">
        <f>DR598 - IF(AU598&gt;1, L598*DL598*100.0/(AW598), 0)</f>
        <v>0</v>
      </c>
      <c r="N598">
        <f>((T598-J598/2)*M598-L598)/(T598+J598/2)</f>
        <v>0</v>
      </c>
      <c r="O598">
        <f>N598*(DY598+DZ598)/1000.0</f>
        <v>0</v>
      </c>
      <c r="P598">
        <f>(DR598 - IF(AU598&gt;1, L598*DL598*100.0/(AW598), 0))*(DY598+DZ598)/1000.0</f>
        <v>0</v>
      </c>
      <c r="Q598">
        <f>2.0/((1/S598-1/R598)+SIGN(S598)*SQRT((1/S598-1/R598)*(1/S598-1/R598) + 4*DM598/((DM598+1)*(DM598+1))*(2*1/S598*1/R598-1/R598*1/R598)))</f>
        <v>0</v>
      </c>
      <c r="R598">
        <f>IF(LEFT(DN598,1)&lt;&gt;"0",IF(LEFT(DN598,1)="1",3.0,DO598),$D$5+$E$5*(EF598*DY598/($K$5*1000))+$F$5*(EF598*DY598/($K$5*1000))*MAX(MIN(DL598,$J$5),$I$5)*MAX(MIN(DL598,$J$5),$I$5)+$G$5*MAX(MIN(DL598,$J$5),$I$5)*(EF598*DY598/($K$5*1000))+$H$5*(EF598*DY598/($K$5*1000))*(EF598*DY598/($K$5*1000)))</f>
        <v>0</v>
      </c>
      <c r="S598">
        <f>J598*(1000-(1000*0.61365*exp(17.502*W598/(240.97+W598))/(DY598+DZ598)+DT598)/2)/(1000*0.61365*exp(17.502*W598/(240.97+W598))/(DY598+DZ598)-DT598)</f>
        <v>0</v>
      </c>
      <c r="T598">
        <f>1/((DM598+1)/(Q598/1.6)+1/(R598/1.37)) + DM598/((DM598+1)/(Q598/1.6) + DM598/(R598/1.37))</f>
        <v>0</v>
      </c>
      <c r="U598">
        <f>(DH598*DK598)</f>
        <v>0</v>
      </c>
      <c r="V598">
        <f>(EA598+(U598+2*0.95*5.67E-8*(((EA598+$B$7)+273)^4-(EA598+273)^4)-44100*J598)/(1.84*29.3*R598+8*0.95*5.67E-8*(EA598+273)^3))</f>
        <v>0</v>
      </c>
      <c r="W598">
        <f>($C$7*EB598+$D$7*EC598+$E$7*V598)</f>
        <v>0</v>
      </c>
      <c r="X598">
        <f>0.61365*exp(17.502*W598/(240.97+W598))</f>
        <v>0</v>
      </c>
      <c r="Y598">
        <f>(Z598/AA598*100)</f>
        <v>0</v>
      </c>
      <c r="Z598">
        <f>DT598*(DY598+DZ598)/1000</f>
        <v>0</v>
      </c>
      <c r="AA598">
        <f>0.61365*exp(17.502*EA598/(240.97+EA598))</f>
        <v>0</v>
      </c>
      <c r="AB598">
        <f>(X598-DT598*(DY598+DZ598)/1000)</f>
        <v>0</v>
      </c>
      <c r="AC598">
        <f>(-J598*44100)</f>
        <v>0</v>
      </c>
      <c r="AD598">
        <f>2*29.3*R598*0.92*(EA598-W598)</f>
        <v>0</v>
      </c>
      <c r="AE598">
        <f>2*0.95*5.67E-8*(((EA598+$B$7)+273)^4-(W598+273)^4)</f>
        <v>0</v>
      </c>
      <c r="AF598">
        <f>U598+AE598+AC598+AD598</f>
        <v>0</v>
      </c>
      <c r="AG598">
        <f>DX598*AU598*(DS598-DR598*(1000-AU598*DU598)/(1000-AU598*DT598))/(100*DL598)</f>
        <v>0</v>
      </c>
      <c r="AH598">
        <f>1000*DX598*AU598*(DT598-DU598)/(100*DL598*(1000-AU598*DT598))</f>
        <v>0</v>
      </c>
      <c r="AI598">
        <f>(AJ598 - AK598 - DY598*1E3/(8.314*(EA598+273.15)) * AM598/DX598 * AL598) * DX598/(100*DL598) * (1000 - DU598)/1000</f>
        <v>0</v>
      </c>
      <c r="AJ598">
        <v>377.486549185851</v>
      </c>
      <c r="AK598">
        <v>381.319448484848</v>
      </c>
      <c r="AL598">
        <v>-2.91473792970409</v>
      </c>
      <c r="AM598">
        <v>65.3796916363012</v>
      </c>
      <c r="AN598">
        <f>(AP598 - AO598 + DY598*1E3/(8.314*(EA598+273.15)) * AR598/DX598 * AQ598) * DX598/(100*DL598) * 1000/(1000 - AP598)</f>
        <v>0</v>
      </c>
      <c r="AO598">
        <v>25.17881404031</v>
      </c>
      <c r="AP598">
        <v>35.1268818181818</v>
      </c>
      <c r="AQ598">
        <v>0.00503021528118631</v>
      </c>
      <c r="AR598">
        <v>110.48631255239</v>
      </c>
      <c r="AS598">
        <v>14</v>
      </c>
      <c r="AT598">
        <v>3</v>
      </c>
      <c r="AU598">
        <f>IF(AS598*$H$13&gt;=AW598,1.0,(AW598/(AW598-AS598*$H$13)))</f>
        <v>0</v>
      </c>
      <c r="AV598">
        <f>(AU598-1)*100</f>
        <v>0</v>
      </c>
      <c r="AW598">
        <f>MAX(0,($B$13+$C$13*EF598)/(1+$D$13*EF598)*DY598/(EA598+273)*$E$13)</f>
        <v>0</v>
      </c>
      <c r="AX598" t="s">
        <v>437</v>
      </c>
      <c r="AY598" t="s">
        <v>437</v>
      </c>
      <c r="AZ598">
        <v>0</v>
      </c>
      <c r="BA598">
        <v>0</v>
      </c>
      <c r="BB598">
        <f>1-AZ598/BA598</f>
        <v>0</v>
      </c>
      <c r="BC598">
        <v>0</v>
      </c>
      <c r="BD598" t="s">
        <v>437</v>
      </c>
      <c r="BE598" t="s">
        <v>437</v>
      </c>
      <c r="BF598">
        <v>0</v>
      </c>
      <c r="BG598">
        <v>0</v>
      </c>
      <c r="BH598">
        <f>1-BF598/BG598</f>
        <v>0</v>
      </c>
      <c r="BI598">
        <v>0.5</v>
      </c>
      <c r="BJ598">
        <f>DI598</f>
        <v>0</v>
      </c>
      <c r="BK598">
        <f>L598</f>
        <v>0</v>
      </c>
      <c r="BL598">
        <f>BH598*BI598*BJ598</f>
        <v>0</v>
      </c>
      <c r="BM598">
        <f>(BK598-BC598)/BJ598</f>
        <v>0</v>
      </c>
      <c r="BN598">
        <f>(BA598-BG598)/BG598</f>
        <v>0</v>
      </c>
      <c r="BO598">
        <f>AZ598/(BB598+AZ598/BG598)</f>
        <v>0</v>
      </c>
      <c r="BP598" t="s">
        <v>437</v>
      </c>
      <c r="BQ598">
        <v>0</v>
      </c>
      <c r="BR598">
        <f>IF(BQ598&lt;&gt;0, BQ598, BO598)</f>
        <v>0</v>
      </c>
      <c r="BS598">
        <f>1-BR598/BG598</f>
        <v>0</v>
      </c>
      <c r="BT598">
        <f>(BG598-BF598)/(BG598-BR598)</f>
        <v>0</v>
      </c>
      <c r="BU598">
        <f>(BA598-BG598)/(BA598-BR598)</f>
        <v>0</v>
      </c>
      <c r="BV598">
        <f>(BG598-BF598)/(BG598-AZ598)</f>
        <v>0</v>
      </c>
      <c r="BW598">
        <f>(BA598-BG598)/(BA598-AZ598)</f>
        <v>0</v>
      </c>
      <c r="BX598">
        <f>(BT598*BR598/BF598)</f>
        <v>0</v>
      </c>
      <c r="BY598">
        <f>(1-BX598)</f>
        <v>0</v>
      </c>
      <c r="DH598">
        <f>$B$11*EG598+$C$11*EH598+$F$11*ES598*(1-EV598)</f>
        <v>0</v>
      </c>
      <c r="DI598">
        <f>DH598*DJ598</f>
        <v>0</v>
      </c>
      <c r="DJ598">
        <f>($B$11*$D$9+$C$11*$D$9+$F$11*((FF598+EX598)/MAX(FF598+EX598+FG598, 0.1)*$I$9+FG598/MAX(FF598+EX598+FG598, 0.1)*$J$9))/($B$11+$C$11+$F$11)</f>
        <v>0</v>
      </c>
      <c r="DK598">
        <f>($B$11*$K$9+$C$11*$K$9+$F$11*((FF598+EX598)/MAX(FF598+EX598+FG598, 0.1)*$P$9+FG598/MAX(FF598+EX598+FG598, 0.1)*$Q$9))/($B$11+$C$11+$F$11)</f>
        <v>0</v>
      </c>
      <c r="DL598">
        <v>6</v>
      </c>
      <c r="DM598">
        <v>0.5</v>
      </c>
      <c r="DN598" t="s">
        <v>438</v>
      </c>
      <c r="DO598">
        <v>2</v>
      </c>
      <c r="DP598" t="b">
        <v>1</v>
      </c>
      <c r="DQ598">
        <v>1761417194.68333</v>
      </c>
      <c r="DR598">
        <v>384.876</v>
      </c>
      <c r="DS598">
        <v>380.784916666667</v>
      </c>
      <c r="DT598">
        <v>35.0938416666667</v>
      </c>
      <c r="DU598">
        <v>25.1699</v>
      </c>
      <c r="DV598">
        <v>383.7785</v>
      </c>
      <c r="DW598">
        <v>34.77865</v>
      </c>
      <c r="DX598">
        <v>500.01175</v>
      </c>
      <c r="DY598">
        <v>90.304775</v>
      </c>
      <c r="DZ598">
        <v>0.0452637833333333</v>
      </c>
      <c r="EA598">
        <v>43.7072666666667</v>
      </c>
      <c r="EB598">
        <v>42.8472083333333</v>
      </c>
      <c r="EC598">
        <v>999.9</v>
      </c>
      <c r="ED598">
        <v>0</v>
      </c>
      <c r="EE598">
        <v>0</v>
      </c>
      <c r="EF598">
        <v>10008.0283333333</v>
      </c>
      <c r="EG598">
        <v>0</v>
      </c>
      <c r="EH598">
        <v>1188.1575</v>
      </c>
      <c r="EI598">
        <v>4.09099725</v>
      </c>
      <c r="EJ598">
        <v>398.873833333333</v>
      </c>
      <c r="EK598">
        <v>390.616583333333</v>
      </c>
      <c r="EL598">
        <v>9.92393333333334</v>
      </c>
      <c r="EM598">
        <v>380.784916666667</v>
      </c>
      <c r="EN598">
        <v>25.1699</v>
      </c>
      <c r="EO598">
        <v>3.16914083333333</v>
      </c>
      <c r="EP598">
        <v>2.27296083333333</v>
      </c>
      <c r="EQ598">
        <v>24.9443416666667</v>
      </c>
      <c r="ER598">
        <v>19.48605</v>
      </c>
      <c r="ES598">
        <v>1199.9525</v>
      </c>
      <c r="ET598">
        <v>0.967002166666666</v>
      </c>
      <c r="EU598">
        <v>0.0329979</v>
      </c>
      <c r="EV598">
        <v>0</v>
      </c>
      <c r="EW598">
        <v>1327.005</v>
      </c>
      <c r="EX598">
        <v>5.00059</v>
      </c>
      <c r="EY598">
        <v>17275.6833333333</v>
      </c>
      <c r="EZ598">
        <v>10358.2916666667</v>
      </c>
      <c r="FA598">
        <v>63.21325</v>
      </c>
      <c r="FB598">
        <v>65.1766666666667</v>
      </c>
      <c r="FC598">
        <v>63.48425</v>
      </c>
      <c r="FD598">
        <v>64.854</v>
      </c>
      <c r="FE598">
        <v>63.937</v>
      </c>
      <c r="FF598">
        <v>1155.5225</v>
      </c>
      <c r="FG598">
        <v>39.43</v>
      </c>
      <c r="FH598">
        <v>0</v>
      </c>
      <c r="FI598">
        <v>1761417162.1</v>
      </c>
      <c r="FJ598">
        <v>0</v>
      </c>
      <c r="FK598">
        <v>1327.12461538462</v>
      </c>
      <c r="FL598">
        <v>-62.3788034025093</v>
      </c>
      <c r="FM598">
        <v>-769.524785893308</v>
      </c>
      <c r="FN598">
        <v>17279.0538461538</v>
      </c>
      <c r="FO598">
        <v>15</v>
      </c>
      <c r="FP598">
        <v>0</v>
      </c>
      <c r="FQ598" t="s">
        <v>439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0.87858785</v>
      </c>
      <c r="GD598">
        <v>57.9597881052632</v>
      </c>
      <c r="GE598">
        <v>5.72213865542907</v>
      </c>
      <c r="GF598">
        <v>0</v>
      </c>
      <c r="GG598">
        <v>1329.38588235294</v>
      </c>
      <c r="GH598">
        <v>-48.9952635704603</v>
      </c>
      <c r="GI598">
        <v>4.95153756134935</v>
      </c>
      <c r="GJ598">
        <v>-1</v>
      </c>
      <c r="GK598">
        <v>9.9115995</v>
      </c>
      <c r="GL598">
        <v>0.232642556390973</v>
      </c>
      <c r="GM598">
        <v>0.0224985529479123</v>
      </c>
      <c r="GN598">
        <v>0</v>
      </c>
      <c r="GO598">
        <v>0</v>
      </c>
      <c r="GP598">
        <v>2</v>
      </c>
      <c r="GQ598" t="s">
        <v>473</v>
      </c>
      <c r="GR598">
        <v>3.1264</v>
      </c>
      <c r="GS598">
        <v>2.72301</v>
      </c>
      <c r="GT598">
        <v>0.0750405</v>
      </c>
      <c r="GU598">
        <v>0.0737582</v>
      </c>
      <c r="GV598">
        <v>0.127517</v>
      </c>
      <c r="GW598">
        <v>0.100965</v>
      </c>
      <c r="GX598">
        <v>33001.2</v>
      </c>
      <c r="GY598">
        <v>34880.9</v>
      </c>
      <c r="GZ598">
        <v>32420.8</v>
      </c>
      <c r="HA598">
        <v>34237.8</v>
      </c>
      <c r="HB598">
        <v>40472.8</v>
      </c>
      <c r="HC598">
        <v>44419.5</v>
      </c>
      <c r="HD598">
        <v>50997.9</v>
      </c>
      <c r="HE598">
        <v>54951.4</v>
      </c>
      <c r="HF598">
        <v>1.6525</v>
      </c>
      <c r="HG598">
        <v>1.51155</v>
      </c>
      <c r="HH598">
        <v>-0.102147</v>
      </c>
      <c r="HI598">
        <v>0</v>
      </c>
      <c r="HJ598">
        <v>44.4951</v>
      </c>
      <c r="HK598">
        <v>999.9</v>
      </c>
      <c r="HL598">
        <v>55.799</v>
      </c>
      <c r="HM598">
        <v>29.97</v>
      </c>
      <c r="HN598">
        <v>26.2793</v>
      </c>
      <c r="HO598">
        <v>60.9254</v>
      </c>
      <c r="HP598">
        <v>41.1098</v>
      </c>
      <c r="HQ598">
        <v>1</v>
      </c>
      <c r="HR598">
        <v>2.64921</v>
      </c>
      <c r="HS598">
        <v>9.28105</v>
      </c>
      <c r="HT598">
        <v>19.9001</v>
      </c>
      <c r="HU598">
        <v>5.18749</v>
      </c>
      <c r="HV598">
        <v>12.0161</v>
      </c>
      <c r="HW598">
        <v>4.96895</v>
      </c>
      <c r="HX598">
        <v>3.2959</v>
      </c>
      <c r="HY598">
        <v>9999</v>
      </c>
      <c r="HZ598">
        <v>9999</v>
      </c>
      <c r="IA598">
        <v>999.9</v>
      </c>
      <c r="IB598">
        <v>9999</v>
      </c>
      <c r="IC598">
        <v>1.86323</v>
      </c>
      <c r="ID598">
        <v>1.86812</v>
      </c>
      <c r="IE598">
        <v>1.86783</v>
      </c>
      <c r="IF598">
        <v>1.86905</v>
      </c>
      <c r="IG598">
        <v>1.86981</v>
      </c>
      <c r="IH598">
        <v>1.86586</v>
      </c>
      <c r="II598">
        <v>1.86693</v>
      </c>
      <c r="IJ598">
        <v>1.8684</v>
      </c>
      <c r="IK598">
        <v>5</v>
      </c>
      <c r="IL598">
        <v>0</v>
      </c>
      <c r="IM598">
        <v>0</v>
      </c>
      <c r="IN598">
        <v>0</v>
      </c>
      <c r="IO598" t="s">
        <v>441</v>
      </c>
      <c r="IP598" t="s">
        <v>442</v>
      </c>
      <c r="IQ598" t="s">
        <v>443</v>
      </c>
      <c r="IR598" t="s">
        <v>443</v>
      </c>
      <c r="IS598" t="s">
        <v>443</v>
      </c>
      <c r="IT598" t="s">
        <v>443</v>
      </c>
      <c r="IU598">
        <v>0</v>
      </c>
      <c r="IV598">
        <v>100</v>
      </c>
      <c r="IW598">
        <v>100</v>
      </c>
      <c r="IX598">
        <v>1.097</v>
      </c>
      <c r="IY598">
        <v>0.3152</v>
      </c>
      <c r="IZ598">
        <v>1.09748391826392</v>
      </c>
      <c r="JA598">
        <v>0</v>
      </c>
      <c r="JB598">
        <v>0</v>
      </c>
      <c r="JC598">
        <v>0</v>
      </c>
      <c r="JD598">
        <v>0.315191680746845</v>
      </c>
      <c r="JE598">
        <v>0</v>
      </c>
      <c r="JF598">
        <v>0</v>
      </c>
      <c r="JG598">
        <v>0</v>
      </c>
      <c r="JH598">
        <v>5</v>
      </c>
      <c r="JI598">
        <v>2273</v>
      </c>
      <c r="JJ598">
        <v>0</v>
      </c>
      <c r="JK598">
        <v>25</v>
      </c>
      <c r="JL598">
        <v>29356953.4</v>
      </c>
      <c r="JM598">
        <v>29356953.4</v>
      </c>
      <c r="JN598">
        <v>0.863037</v>
      </c>
      <c r="JO598">
        <v>2.61841</v>
      </c>
      <c r="JP598">
        <v>1.54785</v>
      </c>
      <c r="JQ598">
        <v>2.31689</v>
      </c>
      <c r="JR598">
        <v>1.64673</v>
      </c>
      <c r="JS598">
        <v>2.37915</v>
      </c>
      <c r="JT598">
        <v>34.2587</v>
      </c>
      <c r="JU598">
        <v>24.105</v>
      </c>
      <c r="JV598">
        <v>18</v>
      </c>
      <c r="JW598">
        <v>478.725</v>
      </c>
      <c r="JX598">
        <v>377.672</v>
      </c>
      <c r="JY598">
        <v>35.4127</v>
      </c>
      <c r="JZ598">
        <v>55.7634</v>
      </c>
      <c r="KA598">
        <v>30.0042</v>
      </c>
      <c r="KB598">
        <v>54.5748</v>
      </c>
      <c r="KC598">
        <v>54.3393</v>
      </c>
      <c r="KD598">
        <v>17.3009</v>
      </c>
      <c r="KE598">
        <v>0</v>
      </c>
      <c r="KF598">
        <v>100</v>
      </c>
      <c r="KG598">
        <v>25.4602</v>
      </c>
      <c r="KH598">
        <v>331.604</v>
      </c>
      <c r="KI598">
        <v>34.6858</v>
      </c>
      <c r="KJ598">
        <v>92.4041</v>
      </c>
      <c r="KK598">
        <v>88.8888</v>
      </c>
    </row>
    <row r="599" spans="1:297">
      <c r="A599">
        <v>583</v>
      </c>
      <c r="B599">
        <v>1761417207.1</v>
      </c>
      <c r="C599">
        <v>9026.09999990463</v>
      </c>
      <c r="D599" t="s">
        <v>1614</v>
      </c>
      <c r="E599" t="s">
        <v>1615</v>
      </c>
      <c r="F599">
        <v>5</v>
      </c>
      <c r="G599" t="s">
        <v>1603</v>
      </c>
      <c r="H599" t="s">
        <v>436</v>
      </c>
      <c r="I599">
        <v>1761417199.02308</v>
      </c>
      <c r="J599">
        <f>(K599)/1000</f>
        <v>0</v>
      </c>
      <c r="K599">
        <f>IF(DP599, AN599, AH599)</f>
        <v>0</v>
      </c>
      <c r="L599">
        <f>IF(DP599, AI599, AG599)</f>
        <v>0</v>
      </c>
      <c r="M599">
        <f>DR599 - IF(AU599&gt;1, L599*DL599*100.0/(AW599), 0)</f>
        <v>0</v>
      </c>
      <c r="N599">
        <f>((T599-J599/2)*M599-L599)/(T599+J599/2)</f>
        <v>0</v>
      </c>
      <c r="O599">
        <f>N599*(DY599+DZ599)/1000.0</f>
        <v>0</v>
      </c>
      <c r="P599">
        <f>(DR599 - IF(AU599&gt;1, L599*DL599*100.0/(AW599), 0))*(DY599+DZ599)/1000.0</f>
        <v>0</v>
      </c>
      <c r="Q599">
        <f>2.0/((1/S599-1/R599)+SIGN(S599)*SQRT((1/S599-1/R599)*(1/S599-1/R599) + 4*DM599/((DM599+1)*(DM599+1))*(2*1/S599*1/R599-1/R599*1/R599)))</f>
        <v>0</v>
      </c>
      <c r="R599">
        <f>IF(LEFT(DN599,1)&lt;&gt;"0",IF(LEFT(DN599,1)="1",3.0,DO599),$D$5+$E$5*(EF599*DY599/($K$5*1000))+$F$5*(EF599*DY599/($K$5*1000))*MAX(MIN(DL599,$J$5),$I$5)*MAX(MIN(DL599,$J$5),$I$5)+$G$5*MAX(MIN(DL599,$J$5),$I$5)*(EF599*DY599/($K$5*1000))+$H$5*(EF599*DY599/($K$5*1000))*(EF599*DY599/($K$5*1000)))</f>
        <v>0</v>
      </c>
      <c r="S599">
        <f>J599*(1000-(1000*0.61365*exp(17.502*W599/(240.97+W599))/(DY599+DZ599)+DT599)/2)/(1000*0.61365*exp(17.502*W599/(240.97+W599))/(DY599+DZ599)-DT599)</f>
        <v>0</v>
      </c>
      <c r="T599">
        <f>1/((DM599+1)/(Q599/1.6)+1/(R599/1.37)) + DM599/((DM599+1)/(Q599/1.6) + DM599/(R599/1.37))</f>
        <v>0</v>
      </c>
      <c r="U599">
        <f>(DH599*DK599)</f>
        <v>0</v>
      </c>
      <c r="V599">
        <f>(EA599+(U599+2*0.95*5.67E-8*(((EA599+$B$7)+273)^4-(EA599+273)^4)-44100*J599)/(1.84*29.3*R599+8*0.95*5.67E-8*(EA599+273)^3))</f>
        <v>0</v>
      </c>
      <c r="W599">
        <f>($C$7*EB599+$D$7*EC599+$E$7*V599)</f>
        <v>0</v>
      </c>
      <c r="X599">
        <f>0.61365*exp(17.502*W599/(240.97+W599))</f>
        <v>0</v>
      </c>
      <c r="Y599">
        <f>(Z599/AA599*100)</f>
        <v>0</v>
      </c>
      <c r="Z599">
        <f>DT599*(DY599+DZ599)/1000</f>
        <v>0</v>
      </c>
      <c r="AA599">
        <f>0.61365*exp(17.502*EA599/(240.97+EA599))</f>
        <v>0</v>
      </c>
      <c r="AB599">
        <f>(X599-DT599*(DY599+DZ599)/1000)</f>
        <v>0</v>
      </c>
      <c r="AC599">
        <f>(-J599*44100)</f>
        <v>0</v>
      </c>
      <c r="AD599">
        <f>2*29.3*R599*0.92*(EA599-W599)</f>
        <v>0</v>
      </c>
      <c r="AE599">
        <f>2*0.95*5.67E-8*(((EA599+$B$7)+273)^4-(W599+273)^4)</f>
        <v>0</v>
      </c>
      <c r="AF599">
        <f>U599+AE599+AC599+AD599</f>
        <v>0</v>
      </c>
      <c r="AG599">
        <f>DX599*AU599*(DS599-DR599*(1000-AU599*DU599)/(1000-AU599*DT599))/(100*DL599)</f>
        <v>0</v>
      </c>
      <c r="AH599">
        <f>1000*DX599*AU599*(DT599-DU599)/(100*DL599*(1000-AU599*DT599))</f>
        <v>0</v>
      </c>
      <c r="AI599">
        <f>(AJ599 - AK599 - DY599*1E3/(8.314*(EA599+273.15)) * AM599/DX599 * AL599) * DX599/(100*DL599) * (1000 - DU599)/1000</f>
        <v>0</v>
      </c>
      <c r="AJ599">
        <v>359.149163539227</v>
      </c>
      <c r="AK599">
        <v>364.82376969697</v>
      </c>
      <c r="AL599">
        <v>-3.30899763610506</v>
      </c>
      <c r="AM599">
        <v>65.3796916363012</v>
      </c>
      <c r="AN599">
        <f>(AP599 - AO599 + DY599*1E3/(8.314*(EA599+273.15)) * AR599/DX599 * AQ599) * DX599/(100*DL599) * 1000/(1000 - AP599)</f>
        <v>0</v>
      </c>
      <c r="AO599">
        <v>25.1820475380461</v>
      </c>
      <c r="AP599">
        <v>35.1461757575757</v>
      </c>
      <c r="AQ599">
        <v>0.00166225482902442</v>
      </c>
      <c r="AR599">
        <v>110.48631255239</v>
      </c>
      <c r="AS599">
        <v>14</v>
      </c>
      <c r="AT599">
        <v>3</v>
      </c>
      <c r="AU599">
        <f>IF(AS599*$H$13&gt;=AW599,1.0,(AW599/(AW599-AS599*$H$13)))</f>
        <v>0</v>
      </c>
      <c r="AV599">
        <f>(AU599-1)*100</f>
        <v>0</v>
      </c>
      <c r="AW599">
        <f>MAX(0,($B$13+$C$13*EF599)/(1+$D$13*EF599)*DY599/(EA599+273)*$E$13)</f>
        <v>0</v>
      </c>
      <c r="AX599" t="s">
        <v>437</v>
      </c>
      <c r="AY599" t="s">
        <v>437</v>
      </c>
      <c r="AZ599">
        <v>0</v>
      </c>
      <c r="BA599">
        <v>0</v>
      </c>
      <c r="BB599">
        <f>1-AZ599/BA599</f>
        <v>0</v>
      </c>
      <c r="BC599">
        <v>0</v>
      </c>
      <c r="BD599" t="s">
        <v>437</v>
      </c>
      <c r="BE599" t="s">
        <v>437</v>
      </c>
      <c r="BF599">
        <v>0</v>
      </c>
      <c r="BG599">
        <v>0</v>
      </c>
      <c r="BH599">
        <f>1-BF599/BG599</f>
        <v>0</v>
      </c>
      <c r="BI599">
        <v>0.5</v>
      </c>
      <c r="BJ599">
        <f>DI599</f>
        <v>0</v>
      </c>
      <c r="BK599">
        <f>L599</f>
        <v>0</v>
      </c>
      <c r="BL599">
        <f>BH599*BI599*BJ599</f>
        <v>0</v>
      </c>
      <c r="BM599">
        <f>(BK599-BC599)/BJ599</f>
        <v>0</v>
      </c>
      <c r="BN599">
        <f>(BA599-BG599)/BG599</f>
        <v>0</v>
      </c>
      <c r="BO599">
        <f>AZ599/(BB599+AZ599/BG599)</f>
        <v>0</v>
      </c>
      <c r="BP599" t="s">
        <v>437</v>
      </c>
      <c r="BQ599">
        <v>0</v>
      </c>
      <c r="BR599">
        <f>IF(BQ599&lt;&gt;0, BQ599, BO599)</f>
        <v>0</v>
      </c>
      <c r="BS599">
        <f>1-BR599/BG599</f>
        <v>0</v>
      </c>
      <c r="BT599">
        <f>(BG599-BF599)/(BG599-BR599)</f>
        <v>0</v>
      </c>
      <c r="BU599">
        <f>(BA599-BG599)/(BA599-BR599)</f>
        <v>0</v>
      </c>
      <c r="BV599">
        <f>(BG599-BF599)/(BG599-AZ599)</f>
        <v>0</v>
      </c>
      <c r="BW599">
        <f>(BA599-BG599)/(BA599-AZ599)</f>
        <v>0</v>
      </c>
      <c r="BX599">
        <f>(BT599*BR599/BF599)</f>
        <v>0</v>
      </c>
      <c r="BY599">
        <f>(1-BX599)</f>
        <v>0</v>
      </c>
      <c r="DH599">
        <f>$B$11*EG599+$C$11*EH599+$F$11*ES599*(1-EV599)</f>
        <v>0</v>
      </c>
      <c r="DI599">
        <f>DH599*DJ599</f>
        <v>0</v>
      </c>
      <c r="DJ599">
        <f>($B$11*$D$9+$C$11*$D$9+$F$11*((FF599+EX599)/MAX(FF599+EX599+FG599, 0.1)*$I$9+FG599/MAX(FF599+EX599+FG599, 0.1)*$J$9))/($B$11+$C$11+$F$11)</f>
        <v>0</v>
      </c>
      <c r="DK599">
        <f>($B$11*$K$9+$C$11*$K$9+$F$11*((FF599+EX599)/MAX(FF599+EX599+FG599, 0.1)*$P$9+FG599/MAX(FF599+EX599+FG599, 0.1)*$Q$9))/($B$11+$C$11+$F$11)</f>
        <v>0</v>
      </c>
      <c r="DL599">
        <v>6</v>
      </c>
      <c r="DM599">
        <v>0.5</v>
      </c>
      <c r="DN599" t="s">
        <v>438</v>
      </c>
      <c r="DO599">
        <v>2</v>
      </c>
      <c r="DP599" t="b">
        <v>1</v>
      </c>
      <c r="DQ599">
        <v>1761417199.02308</v>
      </c>
      <c r="DR599">
        <v>373.164692307692</v>
      </c>
      <c r="DS599">
        <v>366.355769230769</v>
      </c>
      <c r="DT599">
        <v>35.1157769230769</v>
      </c>
      <c r="DU599">
        <v>25.1758</v>
      </c>
      <c r="DV599">
        <v>372.067307692308</v>
      </c>
      <c r="DW599">
        <v>34.8005769230769</v>
      </c>
      <c r="DX599">
        <v>500.008</v>
      </c>
      <c r="DY599">
        <v>90.3052692307692</v>
      </c>
      <c r="DZ599">
        <v>0.0451478153846154</v>
      </c>
      <c r="EA599">
        <v>43.7227153846154</v>
      </c>
      <c r="EB599">
        <v>42.8613846153846</v>
      </c>
      <c r="EC599">
        <v>999.9</v>
      </c>
      <c r="ED599">
        <v>0</v>
      </c>
      <c r="EE599">
        <v>0</v>
      </c>
      <c r="EF599">
        <v>10002.2646153846</v>
      </c>
      <c r="EG599">
        <v>0</v>
      </c>
      <c r="EH599">
        <v>1188.28230769231</v>
      </c>
      <c r="EI599">
        <v>6.80898</v>
      </c>
      <c r="EJ599">
        <v>386.745307692308</v>
      </c>
      <c r="EK599">
        <v>375.817153846154</v>
      </c>
      <c r="EL599">
        <v>9.93996307692308</v>
      </c>
      <c r="EM599">
        <v>366.355769230769</v>
      </c>
      <c r="EN599">
        <v>25.1758</v>
      </c>
      <c r="EO599">
        <v>3.17114</v>
      </c>
      <c r="EP599">
        <v>2.27350615384615</v>
      </c>
      <c r="EQ599">
        <v>24.9549</v>
      </c>
      <c r="ER599">
        <v>19.4899153846154</v>
      </c>
      <c r="ES599">
        <v>1199.95923076923</v>
      </c>
      <c r="ET599">
        <v>0.967002461538461</v>
      </c>
      <c r="EU599">
        <v>0.0329976230769231</v>
      </c>
      <c r="EV599">
        <v>0</v>
      </c>
      <c r="EW599">
        <v>1321.68307692308</v>
      </c>
      <c r="EX599">
        <v>5.00059</v>
      </c>
      <c r="EY599">
        <v>17210.5230769231</v>
      </c>
      <c r="EZ599">
        <v>10358.3538461538</v>
      </c>
      <c r="FA599">
        <v>63.2306153846154</v>
      </c>
      <c r="FB599">
        <v>65.1918461538462</v>
      </c>
      <c r="FC599">
        <v>63.5</v>
      </c>
      <c r="FD599">
        <v>64.8701538461538</v>
      </c>
      <c r="FE599">
        <v>63.9563846153846</v>
      </c>
      <c r="FF599">
        <v>1155.52923076923</v>
      </c>
      <c r="FG599">
        <v>39.43</v>
      </c>
      <c r="FH599">
        <v>0</v>
      </c>
      <c r="FI599">
        <v>1761417167.5</v>
      </c>
      <c r="FJ599">
        <v>0</v>
      </c>
      <c r="FK599">
        <v>1320.2124</v>
      </c>
      <c r="FL599">
        <v>-84.6092306333137</v>
      </c>
      <c r="FM599">
        <v>-1049.12307511389</v>
      </c>
      <c r="FN599">
        <v>17194.112</v>
      </c>
      <c r="FO599">
        <v>15</v>
      </c>
      <c r="FP599">
        <v>0</v>
      </c>
      <c r="FQ599" t="s">
        <v>439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A599">
        <v>0</v>
      </c>
      <c r="GB599">
        <v>0</v>
      </c>
      <c r="GC599">
        <v>4.61205557142857</v>
      </c>
      <c r="GD599">
        <v>40.2892827272727</v>
      </c>
      <c r="GE599">
        <v>4.22241073600825</v>
      </c>
      <c r="GF599">
        <v>0</v>
      </c>
      <c r="GG599">
        <v>1324.69205882353</v>
      </c>
      <c r="GH599">
        <v>-69.418945749894</v>
      </c>
      <c r="GI599">
        <v>6.89426862537955</v>
      </c>
      <c r="GJ599">
        <v>-1</v>
      </c>
      <c r="GK599">
        <v>9.92824476190476</v>
      </c>
      <c r="GL599">
        <v>0.227178701298681</v>
      </c>
      <c r="GM599">
        <v>0.0230331654502285</v>
      </c>
      <c r="GN599">
        <v>0</v>
      </c>
      <c r="GO599">
        <v>0</v>
      </c>
      <c r="GP599">
        <v>2</v>
      </c>
      <c r="GQ599" t="s">
        <v>473</v>
      </c>
      <c r="GR599">
        <v>3.12638</v>
      </c>
      <c r="GS599">
        <v>2.72294</v>
      </c>
      <c r="GT599">
        <v>0.0724041</v>
      </c>
      <c r="GU599">
        <v>0.0711646</v>
      </c>
      <c r="GV599">
        <v>0.127554</v>
      </c>
      <c r="GW599">
        <v>0.100964</v>
      </c>
      <c r="GX599">
        <v>33092.1</v>
      </c>
      <c r="GY599">
        <v>34974.9</v>
      </c>
      <c r="GZ599">
        <v>32418</v>
      </c>
      <c r="HA599">
        <v>34234.4</v>
      </c>
      <c r="HB599">
        <v>40468.1</v>
      </c>
      <c r="HC599">
        <v>44415.2</v>
      </c>
      <c r="HD599">
        <v>50994.1</v>
      </c>
      <c r="HE599">
        <v>54946.4</v>
      </c>
      <c r="HF599">
        <v>1.65217</v>
      </c>
      <c r="HG599">
        <v>1.51112</v>
      </c>
      <c r="HH599">
        <v>-0.102349</v>
      </c>
      <c r="HI599">
        <v>0</v>
      </c>
      <c r="HJ599">
        <v>44.518</v>
      </c>
      <c r="HK599">
        <v>999.9</v>
      </c>
      <c r="HL599">
        <v>55.799</v>
      </c>
      <c r="HM599">
        <v>29.97</v>
      </c>
      <c r="HN599">
        <v>26.2817</v>
      </c>
      <c r="HO599">
        <v>60.8754</v>
      </c>
      <c r="HP599">
        <v>41.1418</v>
      </c>
      <c r="HQ599">
        <v>1</v>
      </c>
      <c r="HR599">
        <v>2.65304</v>
      </c>
      <c r="HS599">
        <v>9.28105</v>
      </c>
      <c r="HT599">
        <v>19.9001</v>
      </c>
      <c r="HU599">
        <v>5.18749</v>
      </c>
      <c r="HV599">
        <v>12.0165</v>
      </c>
      <c r="HW599">
        <v>4.96905</v>
      </c>
      <c r="HX599">
        <v>3.2959</v>
      </c>
      <c r="HY599">
        <v>9999</v>
      </c>
      <c r="HZ599">
        <v>9999</v>
      </c>
      <c r="IA599">
        <v>999.9</v>
      </c>
      <c r="IB599">
        <v>9999</v>
      </c>
      <c r="IC599">
        <v>1.86324</v>
      </c>
      <c r="ID599">
        <v>1.86811</v>
      </c>
      <c r="IE599">
        <v>1.86784</v>
      </c>
      <c r="IF599">
        <v>1.86904</v>
      </c>
      <c r="IG599">
        <v>1.86981</v>
      </c>
      <c r="IH599">
        <v>1.86587</v>
      </c>
      <c r="II599">
        <v>1.86691</v>
      </c>
      <c r="IJ599">
        <v>1.86843</v>
      </c>
      <c r="IK599">
        <v>5</v>
      </c>
      <c r="IL599">
        <v>0</v>
      </c>
      <c r="IM599">
        <v>0</v>
      </c>
      <c r="IN599">
        <v>0</v>
      </c>
      <c r="IO599" t="s">
        <v>441</v>
      </c>
      <c r="IP599" t="s">
        <v>442</v>
      </c>
      <c r="IQ599" t="s">
        <v>443</v>
      </c>
      <c r="IR599" t="s">
        <v>443</v>
      </c>
      <c r="IS599" t="s">
        <v>443</v>
      </c>
      <c r="IT599" t="s">
        <v>443</v>
      </c>
      <c r="IU599">
        <v>0</v>
      </c>
      <c r="IV599">
        <v>100</v>
      </c>
      <c r="IW599">
        <v>100</v>
      </c>
      <c r="IX599">
        <v>1.097</v>
      </c>
      <c r="IY599">
        <v>0.3152</v>
      </c>
      <c r="IZ599">
        <v>1.09748391826392</v>
      </c>
      <c r="JA599">
        <v>0</v>
      </c>
      <c r="JB599">
        <v>0</v>
      </c>
      <c r="JC599">
        <v>0</v>
      </c>
      <c r="JD599">
        <v>0.315191680746845</v>
      </c>
      <c r="JE599">
        <v>0</v>
      </c>
      <c r="JF599">
        <v>0</v>
      </c>
      <c r="JG599">
        <v>0</v>
      </c>
      <c r="JH599">
        <v>5</v>
      </c>
      <c r="JI599">
        <v>2273</v>
      </c>
      <c r="JJ599">
        <v>0</v>
      </c>
      <c r="JK599">
        <v>25</v>
      </c>
      <c r="JL599">
        <v>29356953.5</v>
      </c>
      <c r="JM599">
        <v>29356953.5</v>
      </c>
      <c r="JN599">
        <v>0.837402</v>
      </c>
      <c r="JO599">
        <v>2.62939</v>
      </c>
      <c r="JP599">
        <v>1.54785</v>
      </c>
      <c r="JQ599">
        <v>2.31567</v>
      </c>
      <c r="JR599">
        <v>1.64673</v>
      </c>
      <c r="JS599">
        <v>2.25952</v>
      </c>
      <c r="JT599">
        <v>34.2587</v>
      </c>
      <c r="JU599">
        <v>24.0963</v>
      </c>
      <c r="JV599">
        <v>18</v>
      </c>
      <c r="JW599">
        <v>478.675</v>
      </c>
      <c r="JX599">
        <v>377.559</v>
      </c>
      <c r="JY599">
        <v>35.4218</v>
      </c>
      <c r="JZ599">
        <v>55.7996</v>
      </c>
      <c r="KA599">
        <v>30.004</v>
      </c>
      <c r="KB599">
        <v>54.609</v>
      </c>
      <c r="KC599">
        <v>54.3742</v>
      </c>
      <c r="KD599">
        <v>16.6378</v>
      </c>
      <c r="KE599">
        <v>0</v>
      </c>
      <c r="KF599">
        <v>100</v>
      </c>
      <c r="KG599">
        <v>25.4692</v>
      </c>
      <c r="KH599">
        <v>311.152</v>
      </c>
      <c r="KI599">
        <v>34.6858</v>
      </c>
      <c r="KJ599">
        <v>92.3968</v>
      </c>
      <c r="KK599">
        <v>88.8805</v>
      </c>
    </row>
    <row r="600" spans="1:297">
      <c r="A600">
        <v>584</v>
      </c>
      <c r="B600">
        <v>1761417212.1</v>
      </c>
      <c r="C600">
        <v>9031.09999990463</v>
      </c>
      <c r="D600" t="s">
        <v>1616</v>
      </c>
      <c r="E600" t="s">
        <v>1617</v>
      </c>
      <c r="F600">
        <v>5</v>
      </c>
      <c r="G600" t="s">
        <v>1603</v>
      </c>
      <c r="H600" t="s">
        <v>436</v>
      </c>
      <c r="I600">
        <v>1761417203.94615</v>
      </c>
      <c r="J600">
        <f>(K600)/1000</f>
        <v>0</v>
      </c>
      <c r="K600">
        <f>IF(DP600, AN600, AH600)</f>
        <v>0</v>
      </c>
      <c r="L600">
        <f>IF(DP600, AI600, AG600)</f>
        <v>0</v>
      </c>
      <c r="M600">
        <f>DR600 - IF(AU600&gt;1, L600*DL600*100.0/(AW600), 0)</f>
        <v>0</v>
      </c>
      <c r="N600">
        <f>((T600-J600/2)*M600-L600)/(T600+J600/2)</f>
        <v>0</v>
      </c>
      <c r="O600">
        <f>N600*(DY600+DZ600)/1000.0</f>
        <v>0</v>
      </c>
      <c r="P600">
        <f>(DR600 - IF(AU600&gt;1, L600*DL600*100.0/(AW600), 0))*(DY600+DZ600)/1000.0</f>
        <v>0</v>
      </c>
      <c r="Q600">
        <f>2.0/((1/S600-1/R600)+SIGN(S600)*SQRT((1/S600-1/R600)*(1/S600-1/R600) + 4*DM600/((DM600+1)*(DM600+1))*(2*1/S600*1/R600-1/R600*1/R600)))</f>
        <v>0</v>
      </c>
      <c r="R600">
        <f>IF(LEFT(DN600,1)&lt;&gt;"0",IF(LEFT(DN600,1)="1",3.0,DO600),$D$5+$E$5*(EF600*DY600/($K$5*1000))+$F$5*(EF600*DY600/($K$5*1000))*MAX(MIN(DL600,$J$5),$I$5)*MAX(MIN(DL600,$J$5),$I$5)+$G$5*MAX(MIN(DL600,$J$5),$I$5)*(EF600*DY600/($K$5*1000))+$H$5*(EF600*DY600/($K$5*1000))*(EF600*DY600/($K$5*1000)))</f>
        <v>0</v>
      </c>
      <c r="S600">
        <f>J600*(1000-(1000*0.61365*exp(17.502*W600/(240.97+W600))/(DY600+DZ600)+DT600)/2)/(1000*0.61365*exp(17.502*W600/(240.97+W600))/(DY600+DZ600)-DT600)</f>
        <v>0</v>
      </c>
      <c r="T600">
        <f>1/((DM600+1)/(Q600/1.6)+1/(R600/1.37)) + DM600/((DM600+1)/(Q600/1.6) + DM600/(R600/1.37))</f>
        <v>0</v>
      </c>
      <c r="U600">
        <f>(DH600*DK600)</f>
        <v>0</v>
      </c>
      <c r="V600">
        <f>(EA600+(U600+2*0.95*5.67E-8*(((EA600+$B$7)+273)^4-(EA600+273)^4)-44100*J600)/(1.84*29.3*R600+8*0.95*5.67E-8*(EA600+273)^3))</f>
        <v>0</v>
      </c>
      <c r="W600">
        <f>($C$7*EB600+$D$7*EC600+$E$7*V600)</f>
        <v>0</v>
      </c>
      <c r="X600">
        <f>0.61365*exp(17.502*W600/(240.97+W600))</f>
        <v>0</v>
      </c>
      <c r="Y600">
        <f>(Z600/AA600*100)</f>
        <v>0</v>
      </c>
      <c r="Z600">
        <f>DT600*(DY600+DZ600)/1000</f>
        <v>0</v>
      </c>
      <c r="AA600">
        <f>0.61365*exp(17.502*EA600/(240.97+EA600))</f>
        <v>0</v>
      </c>
      <c r="AB600">
        <f>(X600-DT600*(DY600+DZ600)/1000)</f>
        <v>0</v>
      </c>
      <c r="AC600">
        <f>(-J600*44100)</f>
        <v>0</v>
      </c>
      <c r="AD600">
        <f>2*29.3*R600*0.92*(EA600-W600)</f>
        <v>0</v>
      </c>
      <c r="AE600">
        <f>2*0.95*5.67E-8*(((EA600+$B$7)+273)^4-(W600+273)^4)</f>
        <v>0</v>
      </c>
      <c r="AF600">
        <f>U600+AE600+AC600+AD600</f>
        <v>0</v>
      </c>
      <c r="AG600">
        <f>DX600*AU600*(DS600-DR600*(1000-AU600*DU600)/(1000-AU600*DT600))/(100*DL600)</f>
        <v>0</v>
      </c>
      <c r="AH600">
        <f>1000*DX600*AU600*(DT600-DU600)/(100*DL600*(1000-AU600*DT600))</f>
        <v>0</v>
      </c>
      <c r="AI600">
        <f>(AJ600 - AK600 - DY600*1E3/(8.314*(EA600+273.15)) * AM600/DX600 * AL600) * DX600/(100*DL600) * (1000 - DU600)/1000</f>
        <v>0</v>
      </c>
      <c r="AJ600">
        <v>343.785179673215</v>
      </c>
      <c r="AK600">
        <v>349.437763636364</v>
      </c>
      <c r="AL600">
        <v>-3.07616874243021</v>
      </c>
      <c r="AM600">
        <v>65.3796916363012</v>
      </c>
      <c r="AN600">
        <f>(AP600 - AO600 + DY600*1E3/(8.314*(EA600+273.15)) * AR600/DX600 * AQ600) * DX600/(100*DL600) * 1000/(1000 - AP600)</f>
        <v>0</v>
      </c>
      <c r="AO600">
        <v>25.183399230209</v>
      </c>
      <c r="AP600">
        <v>35.1685757575758</v>
      </c>
      <c r="AQ600">
        <v>0.00514791018375712</v>
      </c>
      <c r="AR600">
        <v>110.48631255239</v>
      </c>
      <c r="AS600">
        <v>14</v>
      </c>
      <c r="AT600">
        <v>3</v>
      </c>
      <c r="AU600">
        <f>IF(AS600*$H$13&gt;=AW600,1.0,(AW600/(AW600-AS600*$H$13)))</f>
        <v>0</v>
      </c>
      <c r="AV600">
        <f>(AU600-1)*100</f>
        <v>0</v>
      </c>
      <c r="AW600">
        <f>MAX(0,($B$13+$C$13*EF600)/(1+$D$13*EF600)*DY600/(EA600+273)*$E$13)</f>
        <v>0</v>
      </c>
      <c r="AX600" t="s">
        <v>437</v>
      </c>
      <c r="AY600" t="s">
        <v>437</v>
      </c>
      <c r="AZ600">
        <v>0</v>
      </c>
      <c r="BA600">
        <v>0</v>
      </c>
      <c r="BB600">
        <f>1-AZ600/BA600</f>
        <v>0</v>
      </c>
      <c r="BC600">
        <v>0</v>
      </c>
      <c r="BD600" t="s">
        <v>437</v>
      </c>
      <c r="BE600" t="s">
        <v>437</v>
      </c>
      <c r="BF600">
        <v>0</v>
      </c>
      <c r="BG600">
        <v>0</v>
      </c>
      <c r="BH600">
        <f>1-BF600/BG600</f>
        <v>0</v>
      </c>
      <c r="BI600">
        <v>0.5</v>
      </c>
      <c r="BJ600">
        <f>DI600</f>
        <v>0</v>
      </c>
      <c r="BK600">
        <f>L600</f>
        <v>0</v>
      </c>
      <c r="BL600">
        <f>BH600*BI600*BJ600</f>
        <v>0</v>
      </c>
      <c r="BM600">
        <f>(BK600-BC600)/BJ600</f>
        <v>0</v>
      </c>
      <c r="BN600">
        <f>(BA600-BG600)/BG600</f>
        <v>0</v>
      </c>
      <c r="BO600">
        <f>AZ600/(BB600+AZ600/BG600)</f>
        <v>0</v>
      </c>
      <c r="BP600" t="s">
        <v>437</v>
      </c>
      <c r="BQ600">
        <v>0</v>
      </c>
      <c r="BR600">
        <f>IF(BQ600&lt;&gt;0, BQ600, BO600)</f>
        <v>0</v>
      </c>
      <c r="BS600">
        <f>1-BR600/BG600</f>
        <v>0</v>
      </c>
      <c r="BT600">
        <f>(BG600-BF600)/(BG600-BR600)</f>
        <v>0</v>
      </c>
      <c r="BU600">
        <f>(BA600-BG600)/(BA600-BR600)</f>
        <v>0</v>
      </c>
      <c r="BV600">
        <f>(BG600-BF600)/(BG600-AZ600)</f>
        <v>0</v>
      </c>
      <c r="BW600">
        <f>(BA600-BG600)/(BA600-AZ600)</f>
        <v>0</v>
      </c>
      <c r="BX600">
        <f>(BT600*BR600/BF600)</f>
        <v>0</v>
      </c>
      <c r="BY600">
        <f>(1-BX600)</f>
        <v>0</v>
      </c>
      <c r="DH600">
        <f>$B$11*EG600+$C$11*EH600+$F$11*ES600*(1-EV600)</f>
        <v>0</v>
      </c>
      <c r="DI600">
        <f>DH600*DJ600</f>
        <v>0</v>
      </c>
      <c r="DJ600">
        <f>($B$11*$D$9+$C$11*$D$9+$F$11*((FF600+EX600)/MAX(FF600+EX600+FG600, 0.1)*$I$9+FG600/MAX(FF600+EX600+FG600, 0.1)*$J$9))/($B$11+$C$11+$F$11)</f>
        <v>0</v>
      </c>
      <c r="DK600">
        <f>($B$11*$K$9+$C$11*$K$9+$F$11*((FF600+EX600)/MAX(FF600+EX600+FG600, 0.1)*$P$9+FG600/MAX(FF600+EX600+FG600, 0.1)*$Q$9))/($B$11+$C$11+$F$11)</f>
        <v>0</v>
      </c>
      <c r="DL600">
        <v>6</v>
      </c>
      <c r="DM600">
        <v>0.5</v>
      </c>
      <c r="DN600" t="s">
        <v>438</v>
      </c>
      <c r="DO600">
        <v>2</v>
      </c>
      <c r="DP600" t="b">
        <v>1</v>
      </c>
      <c r="DQ600">
        <v>1761417203.94615</v>
      </c>
      <c r="DR600">
        <v>358.778153846154</v>
      </c>
      <c r="DS600">
        <v>350.491153846154</v>
      </c>
      <c r="DT600">
        <v>35.1373384615385</v>
      </c>
      <c r="DU600">
        <v>25.1802538461538</v>
      </c>
      <c r="DV600">
        <v>357.680769230769</v>
      </c>
      <c r="DW600">
        <v>34.8221384615385</v>
      </c>
      <c r="DX600">
        <v>499.999538461539</v>
      </c>
      <c r="DY600">
        <v>90.3064692307692</v>
      </c>
      <c r="DZ600">
        <v>0.0450706384615385</v>
      </c>
      <c r="EA600">
        <v>43.7363076923077</v>
      </c>
      <c r="EB600">
        <v>42.8766384615385</v>
      </c>
      <c r="EC600">
        <v>999.9</v>
      </c>
      <c r="ED600">
        <v>0</v>
      </c>
      <c r="EE600">
        <v>0</v>
      </c>
      <c r="EF600">
        <v>9999.27615384615</v>
      </c>
      <c r="EG600">
        <v>0</v>
      </c>
      <c r="EH600">
        <v>1188.43384615385</v>
      </c>
      <c r="EI600">
        <v>8.28700076923077</v>
      </c>
      <c r="EJ600">
        <v>371.843461538462</v>
      </c>
      <c r="EK600">
        <v>359.544615384615</v>
      </c>
      <c r="EL600">
        <v>9.95706846153846</v>
      </c>
      <c r="EM600">
        <v>350.491153846154</v>
      </c>
      <c r="EN600">
        <v>25.1802538461538</v>
      </c>
      <c r="EO600">
        <v>3.17312846153846</v>
      </c>
      <c r="EP600">
        <v>2.27393846153846</v>
      </c>
      <c r="EQ600">
        <v>24.9654230769231</v>
      </c>
      <c r="ER600">
        <v>19.4929769230769</v>
      </c>
      <c r="ES600">
        <v>1199.98307692308</v>
      </c>
      <c r="ET600">
        <v>0.967003153846154</v>
      </c>
      <c r="EU600">
        <v>0.0329969384615385</v>
      </c>
      <c r="EV600">
        <v>0</v>
      </c>
      <c r="EW600">
        <v>1314.38846153846</v>
      </c>
      <c r="EX600">
        <v>5.00059</v>
      </c>
      <c r="EY600">
        <v>17122.2076923077</v>
      </c>
      <c r="EZ600">
        <v>10358.5692307692</v>
      </c>
      <c r="FA600">
        <v>63.25</v>
      </c>
      <c r="FB600">
        <v>65.1966923076923</v>
      </c>
      <c r="FC600">
        <v>63.5047692307692</v>
      </c>
      <c r="FD600">
        <v>64.8797692307692</v>
      </c>
      <c r="FE600">
        <v>63.9757692307692</v>
      </c>
      <c r="FF600">
        <v>1155.55307692308</v>
      </c>
      <c r="FG600">
        <v>39.43</v>
      </c>
      <c r="FH600">
        <v>0</v>
      </c>
      <c r="FI600">
        <v>1761417172.3</v>
      </c>
      <c r="FJ600">
        <v>0</v>
      </c>
      <c r="FK600">
        <v>1312.9176</v>
      </c>
      <c r="FL600">
        <v>-98.6607693737011</v>
      </c>
      <c r="FM600">
        <v>-1197.03846321489</v>
      </c>
      <c r="FN600">
        <v>17104.244</v>
      </c>
      <c r="FO600">
        <v>15</v>
      </c>
      <c r="FP600">
        <v>0</v>
      </c>
      <c r="FQ600" t="s">
        <v>439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A600">
        <v>0</v>
      </c>
      <c r="GB600">
        <v>0</v>
      </c>
      <c r="GC600">
        <v>7.46117</v>
      </c>
      <c r="GD600">
        <v>19.4183657142857</v>
      </c>
      <c r="GE600">
        <v>2.07610500139323</v>
      </c>
      <c r="GF600">
        <v>0</v>
      </c>
      <c r="GG600">
        <v>1318.51529411765</v>
      </c>
      <c r="GH600">
        <v>-87.1532467823639</v>
      </c>
      <c r="GI600">
        <v>8.59035547963155</v>
      </c>
      <c r="GJ600">
        <v>-1</v>
      </c>
      <c r="GK600">
        <v>9.9488815</v>
      </c>
      <c r="GL600">
        <v>0.208361052631576</v>
      </c>
      <c r="GM600">
        <v>0.0200636370768114</v>
      </c>
      <c r="GN600">
        <v>0</v>
      </c>
      <c r="GO600">
        <v>0</v>
      </c>
      <c r="GP600">
        <v>2</v>
      </c>
      <c r="GQ600" t="s">
        <v>473</v>
      </c>
      <c r="GR600">
        <v>3.12635</v>
      </c>
      <c r="GS600">
        <v>2.72301</v>
      </c>
      <c r="GT600">
        <v>0.0698458</v>
      </c>
      <c r="GU600">
        <v>0.0682239</v>
      </c>
      <c r="GV600">
        <v>0.127612</v>
      </c>
      <c r="GW600">
        <v>0.100966</v>
      </c>
      <c r="GX600">
        <v>33180.7</v>
      </c>
      <c r="GY600">
        <v>35082.2</v>
      </c>
      <c r="GZ600">
        <v>32415.7</v>
      </c>
      <c r="HA600">
        <v>34231.5</v>
      </c>
      <c r="HB600">
        <v>40463.5</v>
      </c>
      <c r="HC600">
        <v>44411.3</v>
      </c>
      <c r="HD600">
        <v>50991.4</v>
      </c>
      <c r="HE600">
        <v>54942.1</v>
      </c>
      <c r="HF600">
        <v>1.6518</v>
      </c>
      <c r="HG600">
        <v>1.51073</v>
      </c>
      <c r="HH600">
        <v>-0.103097</v>
      </c>
      <c r="HI600">
        <v>0</v>
      </c>
      <c r="HJ600">
        <v>44.5376</v>
      </c>
      <c r="HK600">
        <v>999.9</v>
      </c>
      <c r="HL600">
        <v>55.823</v>
      </c>
      <c r="HM600">
        <v>29.98</v>
      </c>
      <c r="HN600">
        <v>26.3039</v>
      </c>
      <c r="HO600">
        <v>60.8254</v>
      </c>
      <c r="HP600">
        <v>41.1058</v>
      </c>
      <c r="HQ600">
        <v>1</v>
      </c>
      <c r="HR600">
        <v>2.65687</v>
      </c>
      <c r="HS600">
        <v>9.28105</v>
      </c>
      <c r="HT600">
        <v>19.8998</v>
      </c>
      <c r="HU600">
        <v>5.18659</v>
      </c>
      <c r="HV600">
        <v>12.0165</v>
      </c>
      <c r="HW600">
        <v>4.9685</v>
      </c>
      <c r="HX600">
        <v>3.29583</v>
      </c>
      <c r="HY600">
        <v>9999</v>
      </c>
      <c r="HZ600">
        <v>9999</v>
      </c>
      <c r="IA600">
        <v>999.9</v>
      </c>
      <c r="IB600">
        <v>9999</v>
      </c>
      <c r="IC600">
        <v>1.86324</v>
      </c>
      <c r="ID600">
        <v>1.86813</v>
      </c>
      <c r="IE600">
        <v>1.86783</v>
      </c>
      <c r="IF600">
        <v>1.86905</v>
      </c>
      <c r="IG600">
        <v>1.86981</v>
      </c>
      <c r="IH600">
        <v>1.86589</v>
      </c>
      <c r="II600">
        <v>1.86693</v>
      </c>
      <c r="IJ600">
        <v>1.8684</v>
      </c>
      <c r="IK600">
        <v>5</v>
      </c>
      <c r="IL600">
        <v>0</v>
      </c>
      <c r="IM600">
        <v>0</v>
      </c>
      <c r="IN600">
        <v>0</v>
      </c>
      <c r="IO600" t="s">
        <v>441</v>
      </c>
      <c r="IP600" t="s">
        <v>442</v>
      </c>
      <c r="IQ600" t="s">
        <v>443</v>
      </c>
      <c r="IR600" t="s">
        <v>443</v>
      </c>
      <c r="IS600" t="s">
        <v>443</v>
      </c>
      <c r="IT600" t="s">
        <v>443</v>
      </c>
      <c r="IU600">
        <v>0</v>
      </c>
      <c r="IV600">
        <v>100</v>
      </c>
      <c r="IW600">
        <v>100</v>
      </c>
      <c r="IX600">
        <v>1.098</v>
      </c>
      <c r="IY600">
        <v>0.3152</v>
      </c>
      <c r="IZ600">
        <v>1.09748391826392</v>
      </c>
      <c r="JA600">
        <v>0</v>
      </c>
      <c r="JB600">
        <v>0</v>
      </c>
      <c r="JC600">
        <v>0</v>
      </c>
      <c r="JD600">
        <v>0.315191680746845</v>
      </c>
      <c r="JE600">
        <v>0</v>
      </c>
      <c r="JF600">
        <v>0</v>
      </c>
      <c r="JG600">
        <v>0</v>
      </c>
      <c r="JH600">
        <v>5</v>
      </c>
      <c r="JI600">
        <v>2273</v>
      </c>
      <c r="JJ600">
        <v>0</v>
      </c>
      <c r="JK600">
        <v>25</v>
      </c>
      <c r="JL600">
        <v>29356953.5</v>
      </c>
      <c r="JM600">
        <v>29356953.5</v>
      </c>
      <c r="JN600">
        <v>0.795898</v>
      </c>
      <c r="JO600">
        <v>2.62329</v>
      </c>
      <c r="JP600">
        <v>1.54785</v>
      </c>
      <c r="JQ600">
        <v>2.31567</v>
      </c>
      <c r="JR600">
        <v>1.64673</v>
      </c>
      <c r="JS600">
        <v>2.3877</v>
      </c>
      <c r="JT600">
        <v>34.2587</v>
      </c>
      <c r="JU600">
        <v>24.105</v>
      </c>
      <c r="JV600">
        <v>18</v>
      </c>
      <c r="JW600">
        <v>478.606</v>
      </c>
      <c r="JX600">
        <v>377.468</v>
      </c>
      <c r="JY600">
        <v>35.4272</v>
      </c>
      <c r="JZ600">
        <v>55.8389</v>
      </c>
      <c r="KA600">
        <v>30.0037</v>
      </c>
      <c r="KB600">
        <v>54.6461</v>
      </c>
      <c r="KC600">
        <v>54.4108</v>
      </c>
      <c r="KD600">
        <v>15.9575</v>
      </c>
      <c r="KE600">
        <v>0</v>
      </c>
      <c r="KF600">
        <v>100</v>
      </c>
      <c r="KG600">
        <v>25.4809</v>
      </c>
      <c r="KH600">
        <v>297.521</v>
      </c>
      <c r="KI600">
        <v>34.6858</v>
      </c>
      <c r="KJ600">
        <v>92.3912</v>
      </c>
      <c r="KK600">
        <v>88.8732</v>
      </c>
    </row>
    <row r="601" spans="1:297">
      <c r="A601">
        <v>585</v>
      </c>
      <c r="B601">
        <v>1761417216.1</v>
      </c>
      <c r="C601">
        <v>9035.09999990463</v>
      </c>
      <c r="D601" t="s">
        <v>1618</v>
      </c>
      <c r="E601" t="s">
        <v>1619</v>
      </c>
      <c r="F601">
        <v>5</v>
      </c>
      <c r="G601" t="s">
        <v>1603</v>
      </c>
      <c r="H601" t="s">
        <v>436</v>
      </c>
      <c r="I601">
        <v>1761417208.35</v>
      </c>
      <c r="J601">
        <f>(K601)/1000</f>
        <v>0</v>
      </c>
      <c r="K601">
        <f>IF(DP601, AN601, AH601)</f>
        <v>0</v>
      </c>
      <c r="L601">
        <f>IF(DP601, AI601, AG601)</f>
        <v>0</v>
      </c>
      <c r="M601">
        <f>DR601 - IF(AU601&gt;1, L601*DL601*100.0/(AW601), 0)</f>
        <v>0</v>
      </c>
      <c r="N601">
        <f>((T601-J601/2)*M601-L601)/(T601+J601/2)</f>
        <v>0</v>
      </c>
      <c r="O601">
        <f>N601*(DY601+DZ601)/1000.0</f>
        <v>0</v>
      </c>
      <c r="P601">
        <f>(DR601 - IF(AU601&gt;1, L601*DL601*100.0/(AW601), 0))*(DY601+DZ601)/1000.0</f>
        <v>0</v>
      </c>
      <c r="Q601">
        <f>2.0/((1/S601-1/R601)+SIGN(S601)*SQRT((1/S601-1/R601)*(1/S601-1/R601) + 4*DM601/((DM601+1)*(DM601+1))*(2*1/S601*1/R601-1/R601*1/R601)))</f>
        <v>0</v>
      </c>
      <c r="R601">
        <f>IF(LEFT(DN601,1)&lt;&gt;"0",IF(LEFT(DN601,1)="1",3.0,DO601),$D$5+$E$5*(EF601*DY601/($K$5*1000))+$F$5*(EF601*DY601/($K$5*1000))*MAX(MIN(DL601,$J$5),$I$5)*MAX(MIN(DL601,$J$5),$I$5)+$G$5*MAX(MIN(DL601,$J$5),$I$5)*(EF601*DY601/($K$5*1000))+$H$5*(EF601*DY601/($K$5*1000))*(EF601*DY601/($K$5*1000)))</f>
        <v>0</v>
      </c>
      <c r="S601">
        <f>J601*(1000-(1000*0.61365*exp(17.502*W601/(240.97+W601))/(DY601+DZ601)+DT601)/2)/(1000*0.61365*exp(17.502*W601/(240.97+W601))/(DY601+DZ601)-DT601)</f>
        <v>0</v>
      </c>
      <c r="T601">
        <f>1/((DM601+1)/(Q601/1.6)+1/(R601/1.37)) + DM601/((DM601+1)/(Q601/1.6) + DM601/(R601/1.37))</f>
        <v>0</v>
      </c>
      <c r="U601">
        <f>(DH601*DK601)</f>
        <v>0</v>
      </c>
      <c r="V601">
        <f>(EA601+(U601+2*0.95*5.67E-8*(((EA601+$B$7)+273)^4-(EA601+273)^4)-44100*J601)/(1.84*29.3*R601+8*0.95*5.67E-8*(EA601+273)^3))</f>
        <v>0</v>
      </c>
      <c r="W601">
        <f>($C$7*EB601+$D$7*EC601+$E$7*V601)</f>
        <v>0</v>
      </c>
      <c r="X601">
        <f>0.61365*exp(17.502*W601/(240.97+W601))</f>
        <v>0</v>
      </c>
      <c r="Y601">
        <f>(Z601/AA601*100)</f>
        <v>0</v>
      </c>
      <c r="Z601">
        <f>DT601*(DY601+DZ601)/1000</f>
        <v>0</v>
      </c>
      <c r="AA601">
        <f>0.61365*exp(17.502*EA601/(240.97+EA601))</f>
        <v>0</v>
      </c>
      <c r="AB601">
        <f>(X601-DT601*(DY601+DZ601)/1000)</f>
        <v>0</v>
      </c>
      <c r="AC601">
        <f>(-J601*44100)</f>
        <v>0</v>
      </c>
      <c r="AD601">
        <f>2*29.3*R601*0.92*(EA601-W601)</f>
        <v>0</v>
      </c>
      <c r="AE601">
        <f>2*0.95*5.67E-8*(((EA601+$B$7)+273)^4-(W601+273)^4)</f>
        <v>0</v>
      </c>
      <c r="AF601">
        <f>U601+AE601+AC601+AD601</f>
        <v>0</v>
      </c>
      <c r="AG601">
        <f>DX601*AU601*(DS601-DR601*(1000-AU601*DU601)/(1000-AU601*DT601))/(100*DL601)</f>
        <v>0</v>
      </c>
      <c r="AH601">
        <f>1000*DX601*AU601*(DT601-DU601)/(100*DL601*(1000-AU601*DT601))</f>
        <v>0</v>
      </c>
      <c r="AI601">
        <f>(AJ601 - AK601 - DY601*1E3/(8.314*(EA601+273.15)) * AM601/DX601 * AL601) * DX601/(100*DL601) * (1000 - DU601)/1000</f>
        <v>0</v>
      </c>
      <c r="AJ601">
        <v>329.312951891076</v>
      </c>
      <c r="AK601">
        <v>336.045072727273</v>
      </c>
      <c r="AL601">
        <v>-3.34585408920888</v>
      </c>
      <c r="AM601">
        <v>65.3796916363012</v>
      </c>
      <c r="AN601">
        <f>(AP601 - AO601 + DY601*1E3/(8.314*(EA601+273.15)) * AR601/DX601 * AQ601) * DX601/(100*DL601) * 1000/(1000 - AP601)</f>
        <v>0</v>
      </c>
      <c r="AO601">
        <v>25.1847123742561</v>
      </c>
      <c r="AP601">
        <v>35.184806060606</v>
      </c>
      <c r="AQ601">
        <v>0.00253370633785419</v>
      </c>
      <c r="AR601">
        <v>110.48631255239</v>
      </c>
      <c r="AS601">
        <v>14</v>
      </c>
      <c r="AT601">
        <v>3</v>
      </c>
      <c r="AU601">
        <f>IF(AS601*$H$13&gt;=AW601,1.0,(AW601/(AW601-AS601*$H$13)))</f>
        <v>0</v>
      </c>
      <c r="AV601">
        <f>(AU601-1)*100</f>
        <v>0</v>
      </c>
      <c r="AW601">
        <f>MAX(0,($B$13+$C$13*EF601)/(1+$D$13*EF601)*DY601/(EA601+273)*$E$13)</f>
        <v>0</v>
      </c>
      <c r="AX601" t="s">
        <v>437</v>
      </c>
      <c r="AY601" t="s">
        <v>437</v>
      </c>
      <c r="AZ601">
        <v>0</v>
      </c>
      <c r="BA601">
        <v>0</v>
      </c>
      <c r="BB601">
        <f>1-AZ601/BA601</f>
        <v>0</v>
      </c>
      <c r="BC601">
        <v>0</v>
      </c>
      <c r="BD601" t="s">
        <v>437</v>
      </c>
      <c r="BE601" t="s">
        <v>437</v>
      </c>
      <c r="BF601">
        <v>0</v>
      </c>
      <c r="BG601">
        <v>0</v>
      </c>
      <c r="BH601">
        <f>1-BF601/BG601</f>
        <v>0</v>
      </c>
      <c r="BI601">
        <v>0.5</v>
      </c>
      <c r="BJ601">
        <f>DI601</f>
        <v>0</v>
      </c>
      <c r="BK601">
        <f>L601</f>
        <v>0</v>
      </c>
      <c r="BL601">
        <f>BH601*BI601*BJ601</f>
        <v>0</v>
      </c>
      <c r="BM601">
        <f>(BK601-BC601)/BJ601</f>
        <v>0</v>
      </c>
      <c r="BN601">
        <f>(BA601-BG601)/BG601</f>
        <v>0</v>
      </c>
      <c r="BO601">
        <f>AZ601/(BB601+AZ601/BG601)</f>
        <v>0</v>
      </c>
      <c r="BP601" t="s">
        <v>437</v>
      </c>
      <c r="BQ601">
        <v>0</v>
      </c>
      <c r="BR601">
        <f>IF(BQ601&lt;&gt;0, BQ601, BO601)</f>
        <v>0</v>
      </c>
      <c r="BS601">
        <f>1-BR601/BG601</f>
        <v>0</v>
      </c>
      <c r="BT601">
        <f>(BG601-BF601)/(BG601-BR601)</f>
        <v>0</v>
      </c>
      <c r="BU601">
        <f>(BA601-BG601)/(BA601-BR601)</f>
        <v>0</v>
      </c>
      <c r="BV601">
        <f>(BG601-BF601)/(BG601-AZ601)</f>
        <v>0</v>
      </c>
      <c r="BW601">
        <f>(BA601-BG601)/(BA601-AZ601)</f>
        <v>0</v>
      </c>
      <c r="BX601">
        <f>(BT601*BR601/BF601)</f>
        <v>0</v>
      </c>
      <c r="BY601">
        <f>(1-BX601)</f>
        <v>0</v>
      </c>
      <c r="DH601">
        <f>$B$11*EG601+$C$11*EH601+$F$11*ES601*(1-EV601)</f>
        <v>0</v>
      </c>
      <c r="DI601">
        <f>DH601*DJ601</f>
        <v>0</v>
      </c>
      <c r="DJ601">
        <f>($B$11*$D$9+$C$11*$D$9+$F$11*((FF601+EX601)/MAX(FF601+EX601+FG601, 0.1)*$I$9+FG601/MAX(FF601+EX601+FG601, 0.1)*$J$9))/($B$11+$C$11+$F$11)</f>
        <v>0</v>
      </c>
      <c r="DK601">
        <f>($B$11*$K$9+$C$11*$K$9+$F$11*((FF601+EX601)/MAX(FF601+EX601+FG601, 0.1)*$P$9+FG601/MAX(FF601+EX601+FG601, 0.1)*$Q$9))/($B$11+$C$11+$F$11)</f>
        <v>0</v>
      </c>
      <c r="DL601">
        <v>6</v>
      </c>
      <c r="DM601">
        <v>0.5</v>
      </c>
      <c r="DN601" t="s">
        <v>438</v>
      </c>
      <c r="DO601">
        <v>2</v>
      </c>
      <c r="DP601" t="b">
        <v>1</v>
      </c>
      <c r="DQ601">
        <v>1761417208.35</v>
      </c>
      <c r="DR601">
        <v>345.32575</v>
      </c>
      <c r="DS601">
        <v>335.54275</v>
      </c>
      <c r="DT601">
        <v>35.1563</v>
      </c>
      <c r="DU601">
        <v>25.1828</v>
      </c>
      <c r="DV601">
        <v>344.228333333333</v>
      </c>
      <c r="DW601">
        <v>34.8411083333333</v>
      </c>
      <c r="DX601">
        <v>500.022666666667</v>
      </c>
      <c r="DY601">
        <v>90.3072916666667</v>
      </c>
      <c r="DZ601">
        <v>0.0450030916666667</v>
      </c>
      <c r="EA601">
        <v>43.7465916666667</v>
      </c>
      <c r="EB601">
        <v>42.888375</v>
      </c>
      <c r="EC601">
        <v>999.9</v>
      </c>
      <c r="ED601">
        <v>0</v>
      </c>
      <c r="EE601">
        <v>0</v>
      </c>
      <c r="EF601">
        <v>10003.8</v>
      </c>
      <c r="EG601">
        <v>0</v>
      </c>
      <c r="EH601">
        <v>1188.58083333333</v>
      </c>
      <c r="EI601">
        <v>9.78312916666667</v>
      </c>
      <c r="EJ601">
        <v>357.90825</v>
      </c>
      <c r="EK601">
        <v>344.211</v>
      </c>
      <c r="EL601">
        <v>9.9734875</v>
      </c>
      <c r="EM601">
        <v>335.54275</v>
      </c>
      <c r="EN601">
        <v>25.1828</v>
      </c>
      <c r="EO601">
        <v>3.17486916666667</v>
      </c>
      <c r="EP601">
        <v>2.27419</v>
      </c>
      <c r="EQ601">
        <v>24.9746166666667</v>
      </c>
      <c r="ER601">
        <v>19.49475</v>
      </c>
      <c r="ES601">
        <v>1200.03166666667</v>
      </c>
      <c r="ET601">
        <v>0.967004416666667</v>
      </c>
      <c r="EU601">
        <v>0.032995725</v>
      </c>
      <c r="EV601">
        <v>0</v>
      </c>
      <c r="EW601">
        <v>1307.19583333333</v>
      </c>
      <c r="EX601">
        <v>5.00059</v>
      </c>
      <c r="EY601">
        <v>17034.9416666667</v>
      </c>
      <c r="EZ601">
        <v>10359</v>
      </c>
      <c r="FA601">
        <v>63.25</v>
      </c>
      <c r="FB601">
        <v>65.21325</v>
      </c>
      <c r="FC601">
        <v>63.5103333333333</v>
      </c>
      <c r="FD601">
        <v>64.8853333333333</v>
      </c>
      <c r="FE601">
        <v>63.99475</v>
      </c>
      <c r="FF601">
        <v>1155.60166666667</v>
      </c>
      <c r="FG601">
        <v>39.43</v>
      </c>
      <c r="FH601">
        <v>0</v>
      </c>
      <c r="FI601">
        <v>1761417176.5</v>
      </c>
      <c r="FJ601">
        <v>0</v>
      </c>
      <c r="FK601">
        <v>1306.44192307692</v>
      </c>
      <c r="FL601">
        <v>-102.659487031025</v>
      </c>
      <c r="FM601">
        <v>-1256.44786144741</v>
      </c>
      <c r="FN601">
        <v>17025.1884615385</v>
      </c>
      <c r="FO601">
        <v>15</v>
      </c>
      <c r="FP601">
        <v>0</v>
      </c>
      <c r="FQ601" t="s">
        <v>439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</v>
      </c>
      <c r="GB601">
        <v>0</v>
      </c>
      <c r="GC601">
        <v>8.39530047619048</v>
      </c>
      <c r="GD601">
        <v>19.1002122077922</v>
      </c>
      <c r="GE601">
        <v>2.11465403908845</v>
      </c>
      <c r="GF601">
        <v>0</v>
      </c>
      <c r="GG601">
        <v>1314.06294117647</v>
      </c>
      <c r="GH601">
        <v>-94.6918258561109</v>
      </c>
      <c r="GI601">
        <v>9.31024531470943</v>
      </c>
      <c r="GJ601">
        <v>-1</v>
      </c>
      <c r="GK601">
        <v>9.95810666666667</v>
      </c>
      <c r="GL601">
        <v>0.216713766233756</v>
      </c>
      <c r="GM601">
        <v>0.0219315800428195</v>
      </c>
      <c r="GN601">
        <v>0</v>
      </c>
      <c r="GO601">
        <v>0</v>
      </c>
      <c r="GP601">
        <v>2</v>
      </c>
      <c r="GQ601" t="s">
        <v>473</v>
      </c>
      <c r="GR601">
        <v>3.12637</v>
      </c>
      <c r="GS601">
        <v>2.72324</v>
      </c>
      <c r="GT601">
        <v>0.0675515</v>
      </c>
      <c r="GU601">
        <v>0.0658518</v>
      </c>
      <c r="GV601">
        <v>0.127636</v>
      </c>
      <c r="GW601">
        <v>0.100957</v>
      </c>
      <c r="GX601">
        <v>33260</v>
      </c>
      <c r="GY601">
        <v>35168.7</v>
      </c>
      <c r="GZ601">
        <v>32413.5</v>
      </c>
      <c r="HA601">
        <v>34229</v>
      </c>
      <c r="HB601">
        <v>40460.1</v>
      </c>
      <c r="HC601">
        <v>44408.6</v>
      </c>
      <c r="HD601">
        <v>50988.5</v>
      </c>
      <c r="HE601">
        <v>54938.4</v>
      </c>
      <c r="HF601">
        <v>1.65175</v>
      </c>
      <c r="HG601">
        <v>1.5107</v>
      </c>
      <c r="HH601">
        <v>-0.103354</v>
      </c>
      <c r="HI601">
        <v>0</v>
      </c>
      <c r="HJ601">
        <v>44.5504</v>
      </c>
      <c r="HK601">
        <v>999.9</v>
      </c>
      <c r="HL601">
        <v>55.823</v>
      </c>
      <c r="HM601">
        <v>29.98</v>
      </c>
      <c r="HN601">
        <v>26.3047</v>
      </c>
      <c r="HO601">
        <v>60.8754</v>
      </c>
      <c r="HP601">
        <v>41.0096</v>
      </c>
      <c r="HQ601">
        <v>1</v>
      </c>
      <c r="HR601">
        <v>2.65952</v>
      </c>
      <c r="HS601">
        <v>9.28105</v>
      </c>
      <c r="HT601">
        <v>19.8996</v>
      </c>
      <c r="HU601">
        <v>5.18719</v>
      </c>
      <c r="HV601">
        <v>12.0164</v>
      </c>
      <c r="HW601">
        <v>4.96905</v>
      </c>
      <c r="HX601">
        <v>3.2959</v>
      </c>
      <c r="HY601">
        <v>9999</v>
      </c>
      <c r="HZ601">
        <v>9999</v>
      </c>
      <c r="IA601">
        <v>999.9</v>
      </c>
      <c r="IB601">
        <v>9999</v>
      </c>
      <c r="IC601">
        <v>1.86323</v>
      </c>
      <c r="ID601">
        <v>1.86812</v>
      </c>
      <c r="IE601">
        <v>1.86783</v>
      </c>
      <c r="IF601">
        <v>1.86905</v>
      </c>
      <c r="IG601">
        <v>1.86981</v>
      </c>
      <c r="IH601">
        <v>1.86588</v>
      </c>
      <c r="II601">
        <v>1.86697</v>
      </c>
      <c r="IJ601">
        <v>1.86841</v>
      </c>
      <c r="IK601">
        <v>5</v>
      </c>
      <c r="IL601">
        <v>0</v>
      </c>
      <c r="IM601">
        <v>0</v>
      </c>
      <c r="IN601">
        <v>0</v>
      </c>
      <c r="IO601" t="s">
        <v>441</v>
      </c>
      <c r="IP601" t="s">
        <v>442</v>
      </c>
      <c r="IQ601" t="s">
        <v>443</v>
      </c>
      <c r="IR601" t="s">
        <v>443</v>
      </c>
      <c r="IS601" t="s">
        <v>443</v>
      </c>
      <c r="IT601" t="s">
        <v>443</v>
      </c>
      <c r="IU601">
        <v>0</v>
      </c>
      <c r="IV601">
        <v>100</v>
      </c>
      <c r="IW601">
        <v>100</v>
      </c>
      <c r="IX601">
        <v>1.098</v>
      </c>
      <c r="IY601">
        <v>0.3151</v>
      </c>
      <c r="IZ601">
        <v>1.09748391826392</v>
      </c>
      <c r="JA601">
        <v>0</v>
      </c>
      <c r="JB601">
        <v>0</v>
      </c>
      <c r="JC601">
        <v>0</v>
      </c>
      <c r="JD601">
        <v>0.315191680746845</v>
      </c>
      <c r="JE601">
        <v>0</v>
      </c>
      <c r="JF601">
        <v>0</v>
      </c>
      <c r="JG601">
        <v>0</v>
      </c>
      <c r="JH601">
        <v>5</v>
      </c>
      <c r="JI601">
        <v>2273</v>
      </c>
      <c r="JJ601">
        <v>0</v>
      </c>
      <c r="JK601">
        <v>25</v>
      </c>
      <c r="JL601">
        <v>29356953.6</v>
      </c>
      <c r="JM601">
        <v>29356953.6</v>
      </c>
      <c r="JN601">
        <v>0.775146</v>
      </c>
      <c r="JO601">
        <v>2.62573</v>
      </c>
      <c r="JP601">
        <v>1.54785</v>
      </c>
      <c r="JQ601">
        <v>2.31689</v>
      </c>
      <c r="JR601">
        <v>1.64673</v>
      </c>
      <c r="JS601">
        <v>2.37915</v>
      </c>
      <c r="JT601">
        <v>34.2587</v>
      </c>
      <c r="JU601">
        <v>24.0963</v>
      </c>
      <c r="JV601">
        <v>18</v>
      </c>
      <c r="JW601">
        <v>478.721</v>
      </c>
      <c r="JX601">
        <v>377.56</v>
      </c>
      <c r="JY601">
        <v>35.4279</v>
      </c>
      <c r="JZ601">
        <v>55.8684</v>
      </c>
      <c r="KA601">
        <v>30.0035</v>
      </c>
      <c r="KB601">
        <v>54.6741</v>
      </c>
      <c r="KC601">
        <v>54.4362</v>
      </c>
      <c r="KD601">
        <v>15.5549</v>
      </c>
      <c r="KE601">
        <v>0</v>
      </c>
      <c r="KF601">
        <v>100</v>
      </c>
      <c r="KG601">
        <v>25.4888</v>
      </c>
      <c r="KH601">
        <v>283.804</v>
      </c>
      <c r="KI601">
        <v>34.6858</v>
      </c>
      <c r="KJ601">
        <v>92.3855</v>
      </c>
      <c r="KK601">
        <v>88.8671</v>
      </c>
    </row>
    <row r="602" spans="1:297">
      <c r="A602">
        <v>586</v>
      </c>
      <c r="B602">
        <v>1761417222.1</v>
      </c>
      <c r="C602">
        <v>9041.09999990463</v>
      </c>
      <c r="D602" t="s">
        <v>1620</v>
      </c>
      <c r="E602" t="s">
        <v>1621</v>
      </c>
      <c r="F602">
        <v>5</v>
      </c>
      <c r="G602" t="s">
        <v>1603</v>
      </c>
      <c r="H602" t="s">
        <v>436</v>
      </c>
      <c r="I602">
        <v>1761417214.68333</v>
      </c>
      <c r="J602">
        <f>(K602)/1000</f>
        <v>0</v>
      </c>
      <c r="K602">
        <f>IF(DP602, AN602, AH602)</f>
        <v>0</v>
      </c>
      <c r="L602">
        <f>IF(DP602, AI602, AG602)</f>
        <v>0</v>
      </c>
      <c r="M602">
        <f>DR602 - IF(AU602&gt;1, L602*DL602*100.0/(AW602), 0)</f>
        <v>0</v>
      </c>
      <c r="N602">
        <f>((T602-J602/2)*M602-L602)/(T602+J602/2)</f>
        <v>0</v>
      </c>
      <c r="O602">
        <f>N602*(DY602+DZ602)/1000.0</f>
        <v>0</v>
      </c>
      <c r="P602">
        <f>(DR602 - IF(AU602&gt;1, L602*DL602*100.0/(AW602), 0))*(DY602+DZ602)/1000.0</f>
        <v>0</v>
      </c>
      <c r="Q602">
        <f>2.0/((1/S602-1/R602)+SIGN(S602)*SQRT((1/S602-1/R602)*(1/S602-1/R602) + 4*DM602/((DM602+1)*(DM602+1))*(2*1/S602*1/R602-1/R602*1/R602)))</f>
        <v>0</v>
      </c>
      <c r="R602">
        <f>IF(LEFT(DN602,1)&lt;&gt;"0",IF(LEFT(DN602,1)="1",3.0,DO602),$D$5+$E$5*(EF602*DY602/($K$5*1000))+$F$5*(EF602*DY602/($K$5*1000))*MAX(MIN(DL602,$J$5),$I$5)*MAX(MIN(DL602,$J$5),$I$5)+$G$5*MAX(MIN(DL602,$J$5),$I$5)*(EF602*DY602/($K$5*1000))+$H$5*(EF602*DY602/($K$5*1000))*(EF602*DY602/($K$5*1000)))</f>
        <v>0</v>
      </c>
      <c r="S602">
        <f>J602*(1000-(1000*0.61365*exp(17.502*W602/(240.97+W602))/(DY602+DZ602)+DT602)/2)/(1000*0.61365*exp(17.502*W602/(240.97+W602))/(DY602+DZ602)-DT602)</f>
        <v>0</v>
      </c>
      <c r="T602">
        <f>1/((DM602+1)/(Q602/1.6)+1/(R602/1.37)) + DM602/((DM602+1)/(Q602/1.6) + DM602/(R602/1.37))</f>
        <v>0</v>
      </c>
      <c r="U602">
        <f>(DH602*DK602)</f>
        <v>0</v>
      </c>
      <c r="V602">
        <f>(EA602+(U602+2*0.95*5.67E-8*(((EA602+$B$7)+273)^4-(EA602+273)^4)-44100*J602)/(1.84*29.3*R602+8*0.95*5.67E-8*(EA602+273)^3))</f>
        <v>0</v>
      </c>
      <c r="W602">
        <f>($C$7*EB602+$D$7*EC602+$E$7*V602)</f>
        <v>0</v>
      </c>
      <c r="X602">
        <f>0.61365*exp(17.502*W602/(240.97+W602))</f>
        <v>0</v>
      </c>
      <c r="Y602">
        <f>(Z602/AA602*100)</f>
        <v>0</v>
      </c>
      <c r="Z602">
        <f>DT602*(DY602+DZ602)/1000</f>
        <v>0</v>
      </c>
      <c r="AA602">
        <f>0.61365*exp(17.502*EA602/(240.97+EA602))</f>
        <v>0</v>
      </c>
      <c r="AB602">
        <f>(X602-DT602*(DY602+DZ602)/1000)</f>
        <v>0</v>
      </c>
      <c r="AC602">
        <f>(-J602*44100)</f>
        <v>0</v>
      </c>
      <c r="AD602">
        <f>2*29.3*R602*0.92*(EA602-W602)</f>
        <v>0</v>
      </c>
      <c r="AE602">
        <f>2*0.95*5.67E-8*(((EA602+$B$7)+273)^4-(W602+273)^4)</f>
        <v>0</v>
      </c>
      <c r="AF602">
        <f>U602+AE602+AC602+AD602</f>
        <v>0</v>
      </c>
      <c r="AG602">
        <f>DX602*AU602*(DS602-DR602*(1000-AU602*DU602)/(1000-AU602*DT602))/(100*DL602)</f>
        <v>0</v>
      </c>
      <c r="AH602">
        <f>1000*DX602*AU602*(DT602-DU602)/(100*DL602*(1000-AU602*DT602))</f>
        <v>0</v>
      </c>
      <c r="AI602">
        <f>(AJ602 - AK602 - DY602*1E3/(8.314*(EA602+273.15)) * AM602/DX602 * AL602) * DX602/(100*DL602) * (1000 - DU602)/1000</f>
        <v>0</v>
      </c>
      <c r="AJ602">
        <v>309.220834277696</v>
      </c>
      <c r="AK602">
        <v>316.368975757576</v>
      </c>
      <c r="AL602">
        <v>-3.19378815886936</v>
      </c>
      <c r="AM602">
        <v>65.3796916363012</v>
      </c>
      <c r="AN602">
        <f>(AP602 - AO602 + DY602*1E3/(8.314*(EA602+273.15)) * AR602/DX602 * AQ602) * DX602/(100*DL602) * 1000/(1000 - AP602)</f>
        <v>0</v>
      </c>
      <c r="AO602">
        <v>25.1824763586019</v>
      </c>
      <c r="AP602">
        <v>35.2023072727273</v>
      </c>
      <c r="AQ602">
        <v>0.00124351823068022</v>
      </c>
      <c r="AR602">
        <v>110.48631255239</v>
      </c>
      <c r="AS602">
        <v>14</v>
      </c>
      <c r="AT602">
        <v>3</v>
      </c>
      <c r="AU602">
        <f>IF(AS602*$H$13&gt;=AW602,1.0,(AW602/(AW602-AS602*$H$13)))</f>
        <v>0</v>
      </c>
      <c r="AV602">
        <f>(AU602-1)*100</f>
        <v>0</v>
      </c>
      <c r="AW602">
        <f>MAX(0,($B$13+$C$13*EF602)/(1+$D$13*EF602)*DY602/(EA602+273)*$E$13)</f>
        <v>0</v>
      </c>
      <c r="AX602" t="s">
        <v>437</v>
      </c>
      <c r="AY602" t="s">
        <v>437</v>
      </c>
      <c r="AZ602">
        <v>0</v>
      </c>
      <c r="BA602">
        <v>0</v>
      </c>
      <c r="BB602">
        <f>1-AZ602/BA602</f>
        <v>0</v>
      </c>
      <c r="BC602">
        <v>0</v>
      </c>
      <c r="BD602" t="s">
        <v>437</v>
      </c>
      <c r="BE602" t="s">
        <v>437</v>
      </c>
      <c r="BF602">
        <v>0</v>
      </c>
      <c r="BG602">
        <v>0</v>
      </c>
      <c r="BH602">
        <f>1-BF602/BG602</f>
        <v>0</v>
      </c>
      <c r="BI602">
        <v>0.5</v>
      </c>
      <c r="BJ602">
        <f>DI602</f>
        <v>0</v>
      </c>
      <c r="BK602">
        <f>L602</f>
        <v>0</v>
      </c>
      <c r="BL602">
        <f>BH602*BI602*BJ602</f>
        <v>0</v>
      </c>
      <c r="BM602">
        <f>(BK602-BC602)/BJ602</f>
        <v>0</v>
      </c>
      <c r="BN602">
        <f>(BA602-BG602)/BG602</f>
        <v>0</v>
      </c>
      <c r="BO602">
        <f>AZ602/(BB602+AZ602/BG602)</f>
        <v>0</v>
      </c>
      <c r="BP602" t="s">
        <v>437</v>
      </c>
      <c r="BQ602">
        <v>0</v>
      </c>
      <c r="BR602">
        <f>IF(BQ602&lt;&gt;0, BQ602, BO602)</f>
        <v>0</v>
      </c>
      <c r="BS602">
        <f>1-BR602/BG602</f>
        <v>0</v>
      </c>
      <c r="BT602">
        <f>(BG602-BF602)/(BG602-BR602)</f>
        <v>0</v>
      </c>
      <c r="BU602">
        <f>(BA602-BG602)/(BA602-BR602)</f>
        <v>0</v>
      </c>
      <c r="BV602">
        <f>(BG602-BF602)/(BG602-AZ602)</f>
        <v>0</v>
      </c>
      <c r="BW602">
        <f>(BA602-BG602)/(BA602-AZ602)</f>
        <v>0</v>
      </c>
      <c r="BX602">
        <f>(BT602*BR602/BF602)</f>
        <v>0</v>
      </c>
      <c r="BY602">
        <f>(1-BX602)</f>
        <v>0</v>
      </c>
      <c r="DH602">
        <f>$B$11*EG602+$C$11*EH602+$F$11*ES602*(1-EV602)</f>
        <v>0</v>
      </c>
      <c r="DI602">
        <f>DH602*DJ602</f>
        <v>0</v>
      </c>
      <c r="DJ602">
        <f>($B$11*$D$9+$C$11*$D$9+$F$11*((FF602+EX602)/MAX(FF602+EX602+FG602, 0.1)*$I$9+FG602/MAX(FF602+EX602+FG602, 0.1)*$J$9))/($B$11+$C$11+$F$11)</f>
        <v>0</v>
      </c>
      <c r="DK602">
        <f>($B$11*$K$9+$C$11*$K$9+$F$11*((FF602+EX602)/MAX(FF602+EX602+FG602, 0.1)*$P$9+FG602/MAX(FF602+EX602+FG602, 0.1)*$Q$9))/($B$11+$C$11+$F$11)</f>
        <v>0</v>
      </c>
      <c r="DL602">
        <v>6</v>
      </c>
      <c r="DM602">
        <v>0.5</v>
      </c>
      <c r="DN602" t="s">
        <v>438</v>
      </c>
      <c r="DO602">
        <v>2</v>
      </c>
      <c r="DP602" t="b">
        <v>1</v>
      </c>
      <c r="DQ602">
        <v>1761417214.68333</v>
      </c>
      <c r="DR602">
        <v>325.462166666667</v>
      </c>
      <c r="DS602">
        <v>314.975583333333</v>
      </c>
      <c r="DT602">
        <v>35.1800833333333</v>
      </c>
      <c r="DU602">
        <v>25.183325</v>
      </c>
      <c r="DV602">
        <v>324.364666666667</v>
      </c>
      <c r="DW602">
        <v>34.8648916666667</v>
      </c>
      <c r="DX602">
        <v>500.026416666667</v>
      </c>
      <c r="DY602">
        <v>90.308275</v>
      </c>
      <c r="DZ602">
        <v>0.0449991</v>
      </c>
      <c r="EA602">
        <v>43.76005</v>
      </c>
      <c r="EB602">
        <v>42.90075</v>
      </c>
      <c r="EC602">
        <v>999.9</v>
      </c>
      <c r="ED602">
        <v>0</v>
      </c>
      <c r="EE602">
        <v>0</v>
      </c>
      <c r="EF602">
        <v>10006.6641666667</v>
      </c>
      <c r="EG602">
        <v>0</v>
      </c>
      <c r="EH602">
        <v>1188.82333333333</v>
      </c>
      <c r="EI602">
        <v>10.486765</v>
      </c>
      <c r="EJ602">
        <v>337.329166666667</v>
      </c>
      <c r="EK602">
        <v>323.112583333333</v>
      </c>
      <c r="EL602">
        <v>9.99674583333333</v>
      </c>
      <c r="EM602">
        <v>314.975583333333</v>
      </c>
      <c r="EN602">
        <v>25.183325</v>
      </c>
      <c r="EO602">
        <v>3.17705083333333</v>
      </c>
      <c r="EP602">
        <v>2.2742625</v>
      </c>
      <c r="EQ602">
        <v>24.98615</v>
      </c>
      <c r="ER602">
        <v>19.4952666666667</v>
      </c>
      <c r="ES602">
        <v>1200.0125</v>
      </c>
      <c r="ET602">
        <v>0.967003666666666</v>
      </c>
      <c r="EU602">
        <v>0.0329964166666667</v>
      </c>
      <c r="EV602">
        <v>0</v>
      </c>
      <c r="EW602">
        <v>1296.2325</v>
      </c>
      <c r="EX602">
        <v>5.00059</v>
      </c>
      <c r="EY602">
        <v>16899.65</v>
      </c>
      <c r="EZ602">
        <v>10358.8416666667</v>
      </c>
      <c r="FA602">
        <v>63.25</v>
      </c>
      <c r="FB602">
        <v>65.23425</v>
      </c>
      <c r="FC602">
        <v>63.5361666666667</v>
      </c>
      <c r="FD602">
        <v>64.8905</v>
      </c>
      <c r="FE602">
        <v>64</v>
      </c>
      <c r="FF602">
        <v>1155.5825</v>
      </c>
      <c r="FG602">
        <v>39.43</v>
      </c>
      <c r="FH602">
        <v>0</v>
      </c>
      <c r="FI602">
        <v>1761417182.5</v>
      </c>
      <c r="FJ602">
        <v>0</v>
      </c>
      <c r="FK602">
        <v>1295.96961538462</v>
      </c>
      <c r="FL602">
        <v>-105.527179342176</v>
      </c>
      <c r="FM602">
        <v>-1310.4478613985</v>
      </c>
      <c r="FN602">
        <v>16896.1384615385</v>
      </c>
      <c r="FO602">
        <v>15</v>
      </c>
      <c r="FP602">
        <v>0</v>
      </c>
      <c r="FQ602" t="s">
        <v>439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0</v>
      </c>
      <c r="GC602">
        <v>10.0093352380952</v>
      </c>
      <c r="GD602">
        <v>9.52138441558441</v>
      </c>
      <c r="GE602">
        <v>1.23878160638596</v>
      </c>
      <c r="GF602">
        <v>0</v>
      </c>
      <c r="GG602">
        <v>1304.3</v>
      </c>
      <c r="GH602">
        <v>-103.167608898367</v>
      </c>
      <c r="GI602">
        <v>10.1243082552369</v>
      </c>
      <c r="GJ602">
        <v>-1</v>
      </c>
      <c r="GK602">
        <v>9.97973571428571</v>
      </c>
      <c r="GL602">
        <v>0.223435324675337</v>
      </c>
      <c r="GM602">
        <v>0.0225914080952889</v>
      </c>
      <c r="GN602">
        <v>0</v>
      </c>
      <c r="GO602">
        <v>0</v>
      </c>
      <c r="GP602">
        <v>2</v>
      </c>
      <c r="GQ602" t="s">
        <v>473</v>
      </c>
      <c r="GR602">
        <v>3.12632</v>
      </c>
      <c r="GS602">
        <v>2.72306</v>
      </c>
      <c r="GT602">
        <v>0.0642594</v>
      </c>
      <c r="GU602">
        <v>0.0626568</v>
      </c>
      <c r="GV602">
        <v>0.127677</v>
      </c>
      <c r="GW602">
        <v>0.100943</v>
      </c>
      <c r="GX602">
        <v>33374.4</v>
      </c>
      <c r="GY602">
        <v>35285.3</v>
      </c>
      <c r="GZ602">
        <v>32411</v>
      </c>
      <c r="HA602">
        <v>34225.8</v>
      </c>
      <c r="HB602">
        <v>40455.8</v>
      </c>
      <c r="HC602">
        <v>44405.3</v>
      </c>
      <c r="HD602">
        <v>50985.2</v>
      </c>
      <c r="HE602">
        <v>54933.9</v>
      </c>
      <c r="HF602">
        <v>1.651</v>
      </c>
      <c r="HG602">
        <v>1.51047</v>
      </c>
      <c r="HH602">
        <v>-0.10401</v>
      </c>
      <c r="HI602">
        <v>0</v>
      </c>
      <c r="HJ602">
        <v>44.5683</v>
      </c>
      <c r="HK602">
        <v>999.9</v>
      </c>
      <c r="HL602">
        <v>55.848</v>
      </c>
      <c r="HM602">
        <v>29.98</v>
      </c>
      <c r="HN602">
        <v>26.3167</v>
      </c>
      <c r="HO602">
        <v>60.5754</v>
      </c>
      <c r="HP602">
        <v>41.0377</v>
      </c>
      <c r="HQ602">
        <v>1</v>
      </c>
      <c r="HR602">
        <v>2.66376</v>
      </c>
      <c r="HS602">
        <v>9.28105</v>
      </c>
      <c r="HT602">
        <v>19.8988</v>
      </c>
      <c r="HU602">
        <v>5.18764</v>
      </c>
      <c r="HV602">
        <v>12.0164</v>
      </c>
      <c r="HW602">
        <v>4.96875</v>
      </c>
      <c r="HX602">
        <v>3.29593</v>
      </c>
      <c r="HY602">
        <v>9999</v>
      </c>
      <c r="HZ602">
        <v>9999</v>
      </c>
      <c r="IA602">
        <v>999.9</v>
      </c>
      <c r="IB602">
        <v>9999</v>
      </c>
      <c r="IC602">
        <v>1.86324</v>
      </c>
      <c r="ID602">
        <v>1.86812</v>
      </c>
      <c r="IE602">
        <v>1.86783</v>
      </c>
      <c r="IF602">
        <v>1.86904</v>
      </c>
      <c r="IG602">
        <v>1.86981</v>
      </c>
      <c r="IH602">
        <v>1.86589</v>
      </c>
      <c r="II602">
        <v>1.86697</v>
      </c>
      <c r="IJ602">
        <v>1.86841</v>
      </c>
      <c r="IK602">
        <v>5</v>
      </c>
      <c r="IL602">
        <v>0</v>
      </c>
      <c r="IM602">
        <v>0</v>
      </c>
      <c r="IN602">
        <v>0</v>
      </c>
      <c r="IO602" t="s">
        <v>441</v>
      </c>
      <c r="IP602" t="s">
        <v>442</v>
      </c>
      <c r="IQ602" t="s">
        <v>443</v>
      </c>
      <c r="IR602" t="s">
        <v>443</v>
      </c>
      <c r="IS602" t="s">
        <v>443</v>
      </c>
      <c r="IT602" t="s">
        <v>443</v>
      </c>
      <c r="IU602">
        <v>0</v>
      </c>
      <c r="IV602">
        <v>100</v>
      </c>
      <c r="IW602">
        <v>100</v>
      </c>
      <c r="IX602">
        <v>1.097</v>
      </c>
      <c r="IY602">
        <v>0.3152</v>
      </c>
      <c r="IZ602">
        <v>1.09748391826392</v>
      </c>
      <c r="JA602">
        <v>0</v>
      </c>
      <c r="JB602">
        <v>0</v>
      </c>
      <c r="JC602">
        <v>0</v>
      </c>
      <c r="JD602">
        <v>0.315191680746845</v>
      </c>
      <c r="JE602">
        <v>0</v>
      </c>
      <c r="JF602">
        <v>0</v>
      </c>
      <c r="JG602">
        <v>0</v>
      </c>
      <c r="JH602">
        <v>5</v>
      </c>
      <c r="JI602">
        <v>2273</v>
      </c>
      <c r="JJ602">
        <v>0</v>
      </c>
      <c r="JK602">
        <v>25</v>
      </c>
      <c r="JL602">
        <v>29356953.7</v>
      </c>
      <c r="JM602">
        <v>29356953.7</v>
      </c>
      <c r="JN602">
        <v>0.72998</v>
      </c>
      <c r="JO602">
        <v>2.64526</v>
      </c>
      <c r="JP602">
        <v>1.54785</v>
      </c>
      <c r="JQ602">
        <v>2.31689</v>
      </c>
      <c r="JR602">
        <v>1.64673</v>
      </c>
      <c r="JS602">
        <v>2.38037</v>
      </c>
      <c r="JT602">
        <v>34.2587</v>
      </c>
      <c r="JU602">
        <v>24.0963</v>
      </c>
      <c r="JV602">
        <v>18</v>
      </c>
      <c r="JW602">
        <v>478.414</v>
      </c>
      <c r="JX602">
        <v>377.581</v>
      </c>
      <c r="JY602">
        <v>35.4231</v>
      </c>
      <c r="JZ602">
        <v>55.9147</v>
      </c>
      <c r="KA602">
        <v>30.0034</v>
      </c>
      <c r="KB602">
        <v>54.7177</v>
      </c>
      <c r="KC602">
        <v>54.4743</v>
      </c>
      <c r="KD602">
        <v>14.6471</v>
      </c>
      <c r="KE602">
        <v>0</v>
      </c>
      <c r="KF602">
        <v>100</v>
      </c>
      <c r="KG602">
        <v>25.4965</v>
      </c>
      <c r="KH602">
        <v>263.417</v>
      </c>
      <c r="KI602">
        <v>34.6858</v>
      </c>
      <c r="KJ602">
        <v>92.3792</v>
      </c>
      <c r="KK602">
        <v>88.8594</v>
      </c>
    </row>
    <row r="603" spans="1:297">
      <c r="A603">
        <v>587</v>
      </c>
      <c r="B603">
        <v>1761417226.1</v>
      </c>
      <c r="C603">
        <v>9045.09999990463</v>
      </c>
      <c r="D603" t="s">
        <v>1622</v>
      </c>
      <c r="E603" t="s">
        <v>1623</v>
      </c>
      <c r="F603">
        <v>5</v>
      </c>
      <c r="G603" t="s">
        <v>1603</v>
      </c>
      <c r="H603" t="s">
        <v>436</v>
      </c>
      <c r="I603">
        <v>1761417217.79231</v>
      </c>
      <c r="J603">
        <f>(K603)/1000</f>
        <v>0</v>
      </c>
      <c r="K603">
        <f>IF(DP603, AN603, AH603)</f>
        <v>0</v>
      </c>
      <c r="L603">
        <f>IF(DP603, AI603, AG603)</f>
        <v>0</v>
      </c>
      <c r="M603">
        <f>DR603 - IF(AU603&gt;1, L603*DL603*100.0/(AW603), 0)</f>
        <v>0</v>
      </c>
      <c r="N603">
        <f>((T603-J603/2)*M603-L603)/(T603+J603/2)</f>
        <v>0</v>
      </c>
      <c r="O603">
        <f>N603*(DY603+DZ603)/1000.0</f>
        <v>0</v>
      </c>
      <c r="P603">
        <f>(DR603 - IF(AU603&gt;1, L603*DL603*100.0/(AW603), 0))*(DY603+DZ603)/1000.0</f>
        <v>0</v>
      </c>
      <c r="Q603">
        <f>2.0/((1/S603-1/R603)+SIGN(S603)*SQRT((1/S603-1/R603)*(1/S603-1/R603) + 4*DM603/((DM603+1)*(DM603+1))*(2*1/S603*1/R603-1/R603*1/R603)))</f>
        <v>0</v>
      </c>
      <c r="R603">
        <f>IF(LEFT(DN603,1)&lt;&gt;"0",IF(LEFT(DN603,1)="1",3.0,DO603),$D$5+$E$5*(EF603*DY603/($K$5*1000))+$F$5*(EF603*DY603/($K$5*1000))*MAX(MIN(DL603,$J$5),$I$5)*MAX(MIN(DL603,$J$5),$I$5)+$G$5*MAX(MIN(DL603,$J$5),$I$5)*(EF603*DY603/($K$5*1000))+$H$5*(EF603*DY603/($K$5*1000))*(EF603*DY603/($K$5*1000)))</f>
        <v>0</v>
      </c>
      <c r="S603">
        <f>J603*(1000-(1000*0.61365*exp(17.502*W603/(240.97+W603))/(DY603+DZ603)+DT603)/2)/(1000*0.61365*exp(17.502*W603/(240.97+W603))/(DY603+DZ603)-DT603)</f>
        <v>0</v>
      </c>
      <c r="T603">
        <f>1/((DM603+1)/(Q603/1.6)+1/(R603/1.37)) + DM603/((DM603+1)/(Q603/1.6) + DM603/(R603/1.37))</f>
        <v>0</v>
      </c>
      <c r="U603">
        <f>(DH603*DK603)</f>
        <v>0</v>
      </c>
      <c r="V603">
        <f>(EA603+(U603+2*0.95*5.67E-8*(((EA603+$B$7)+273)^4-(EA603+273)^4)-44100*J603)/(1.84*29.3*R603+8*0.95*5.67E-8*(EA603+273)^3))</f>
        <v>0</v>
      </c>
      <c r="W603">
        <f>($C$7*EB603+$D$7*EC603+$E$7*V603)</f>
        <v>0</v>
      </c>
      <c r="X603">
        <f>0.61365*exp(17.502*W603/(240.97+W603))</f>
        <v>0</v>
      </c>
      <c r="Y603">
        <f>(Z603/AA603*100)</f>
        <v>0</v>
      </c>
      <c r="Z603">
        <f>DT603*(DY603+DZ603)/1000</f>
        <v>0</v>
      </c>
      <c r="AA603">
        <f>0.61365*exp(17.502*EA603/(240.97+EA603))</f>
        <v>0</v>
      </c>
      <c r="AB603">
        <f>(X603-DT603*(DY603+DZ603)/1000)</f>
        <v>0</v>
      </c>
      <c r="AC603">
        <f>(-J603*44100)</f>
        <v>0</v>
      </c>
      <c r="AD603">
        <f>2*29.3*R603*0.92*(EA603-W603)</f>
        <v>0</v>
      </c>
      <c r="AE603">
        <f>2*0.95*5.67E-8*(((EA603+$B$7)+273)^4-(W603+273)^4)</f>
        <v>0</v>
      </c>
      <c r="AF603">
        <f>U603+AE603+AC603+AD603</f>
        <v>0</v>
      </c>
      <c r="AG603">
        <f>DX603*AU603*(DS603-DR603*(1000-AU603*DU603)/(1000-AU603*DT603))/(100*DL603)</f>
        <v>0</v>
      </c>
      <c r="AH603">
        <f>1000*DX603*AU603*(DT603-DU603)/(100*DL603*(1000-AU603*DT603))</f>
        <v>0</v>
      </c>
      <c r="AI603">
        <f>(AJ603 - AK603 - DY603*1E3/(8.314*(EA603+273.15)) * AM603/DX603 * AL603) * DX603/(100*DL603) * (1000 - DU603)/1000</f>
        <v>0</v>
      </c>
      <c r="AJ603">
        <v>296.935819321265</v>
      </c>
      <c r="AK603">
        <v>304.031175757576</v>
      </c>
      <c r="AL603">
        <v>-3.07899469149411</v>
      </c>
      <c r="AM603">
        <v>65.3796916363012</v>
      </c>
      <c r="AN603">
        <f>(AP603 - AO603 + DY603*1E3/(8.314*(EA603+273.15)) * AR603/DX603 * AQ603) * DX603/(100*DL603) * 1000/(1000 - AP603)</f>
        <v>0</v>
      </c>
      <c r="AO603">
        <v>25.180308247616</v>
      </c>
      <c r="AP603">
        <v>35.2242266666667</v>
      </c>
      <c r="AQ603">
        <v>0.00577801319276447</v>
      </c>
      <c r="AR603">
        <v>110.48631255239</v>
      </c>
      <c r="AS603">
        <v>14</v>
      </c>
      <c r="AT603">
        <v>3</v>
      </c>
      <c r="AU603">
        <f>IF(AS603*$H$13&gt;=AW603,1.0,(AW603/(AW603-AS603*$H$13)))</f>
        <v>0</v>
      </c>
      <c r="AV603">
        <f>(AU603-1)*100</f>
        <v>0</v>
      </c>
      <c r="AW603">
        <f>MAX(0,($B$13+$C$13*EF603)/(1+$D$13*EF603)*DY603/(EA603+273)*$E$13)</f>
        <v>0</v>
      </c>
      <c r="AX603" t="s">
        <v>437</v>
      </c>
      <c r="AY603" t="s">
        <v>437</v>
      </c>
      <c r="AZ603">
        <v>0</v>
      </c>
      <c r="BA603">
        <v>0</v>
      </c>
      <c r="BB603">
        <f>1-AZ603/BA603</f>
        <v>0</v>
      </c>
      <c r="BC603">
        <v>0</v>
      </c>
      <c r="BD603" t="s">
        <v>437</v>
      </c>
      <c r="BE603" t="s">
        <v>437</v>
      </c>
      <c r="BF603">
        <v>0</v>
      </c>
      <c r="BG603">
        <v>0</v>
      </c>
      <c r="BH603">
        <f>1-BF603/BG603</f>
        <v>0</v>
      </c>
      <c r="BI603">
        <v>0.5</v>
      </c>
      <c r="BJ603">
        <f>DI603</f>
        <v>0</v>
      </c>
      <c r="BK603">
        <f>L603</f>
        <v>0</v>
      </c>
      <c r="BL603">
        <f>BH603*BI603*BJ603</f>
        <v>0</v>
      </c>
      <c r="BM603">
        <f>(BK603-BC603)/BJ603</f>
        <v>0</v>
      </c>
      <c r="BN603">
        <f>(BA603-BG603)/BG603</f>
        <v>0</v>
      </c>
      <c r="BO603">
        <f>AZ603/(BB603+AZ603/BG603)</f>
        <v>0</v>
      </c>
      <c r="BP603" t="s">
        <v>437</v>
      </c>
      <c r="BQ603">
        <v>0</v>
      </c>
      <c r="BR603">
        <f>IF(BQ603&lt;&gt;0, BQ603, BO603)</f>
        <v>0</v>
      </c>
      <c r="BS603">
        <f>1-BR603/BG603</f>
        <v>0</v>
      </c>
      <c r="BT603">
        <f>(BG603-BF603)/(BG603-BR603)</f>
        <v>0</v>
      </c>
      <c r="BU603">
        <f>(BA603-BG603)/(BA603-BR603)</f>
        <v>0</v>
      </c>
      <c r="BV603">
        <f>(BG603-BF603)/(BG603-AZ603)</f>
        <v>0</v>
      </c>
      <c r="BW603">
        <f>(BA603-BG603)/(BA603-AZ603)</f>
        <v>0</v>
      </c>
      <c r="BX603">
        <f>(BT603*BR603/BF603)</f>
        <v>0</v>
      </c>
      <c r="BY603">
        <f>(1-BX603)</f>
        <v>0</v>
      </c>
      <c r="DH603">
        <f>$B$11*EG603+$C$11*EH603+$F$11*ES603*(1-EV603)</f>
        <v>0</v>
      </c>
      <c r="DI603">
        <f>DH603*DJ603</f>
        <v>0</v>
      </c>
      <c r="DJ603">
        <f>($B$11*$D$9+$C$11*$D$9+$F$11*((FF603+EX603)/MAX(FF603+EX603+FG603, 0.1)*$I$9+FG603/MAX(FF603+EX603+FG603, 0.1)*$J$9))/($B$11+$C$11+$F$11)</f>
        <v>0</v>
      </c>
      <c r="DK603">
        <f>($B$11*$K$9+$C$11*$K$9+$F$11*((FF603+EX603)/MAX(FF603+EX603+FG603, 0.1)*$P$9+FG603/MAX(FF603+EX603+FG603, 0.1)*$Q$9))/($B$11+$C$11+$F$11)</f>
        <v>0</v>
      </c>
      <c r="DL603">
        <v>6</v>
      </c>
      <c r="DM603">
        <v>0.5</v>
      </c>
      <c r="DN603" t="s">
        <v>438</v>
      </c>
      <c r="DO603">
        <v>2</v>
      </c>
      <c r="DP603" t="b">
        <v>1</v>
      </c>
      <c r="DQ603">
        <v>1761417217.79231</v>
      </c>
      <c r="DR603">
        <v>315.794461538462</v>
      </c>
      <c r="DS603">
        <v>304.846076923077</v>
      </c>
      <c r="DT603">
        <v>35.1927615384615</v>
      </c>
      <c r="DU603">
        <v>25.1826615384615</v>
      </c>
      <c r="DV603">
        <v>314.697076923077</v>
      </c>
      <c r="DW603">
        <v>34.8775692307692</v>
      </c>
      <c r="DX603">
        <v>500.040307692308</v>
      </c>
      <c r="DY603">
        <v>90.3085692307692</v>
      </c>
      <c r="DZ603">
        <v>0.0450840461538462</v>
      </c>
      <c r="EA603">
        <v>43.7672615384615</v>
      </c>
      <c r="EB603">
        <v>42.9054076923077</v>
      </c>
      <c r="EC603">
        <v>999.9</v>
      </c>
      <c r="ED603">
        <v>0</v>
      </c>
      <c r="EE603">
        <v>0</v>
      </c>
      <c r="EF603">
        <v>10004.1815384615</v>
      </c>
      <c r="EG603">
        <v>0</v>
      </c>
      <c r="EH603">
        <v>1188.94076923077</v>
      </c>
      <c r="EI603">
        <v>10.9486630769231</v>
      </c>
      <c r="EJ603">
        <v>327.313307692308</v>
      </c>
      <c r="EK603">
        <v>312.721153846154</v>
      </c>
      <c r="EL603">
        <v>10.0100923076923</v>
      </c>
      <c r="EM603">
        <v>304.846076923077</v>
      </c>
      <c r="EN603">
        <v>25.1826615384615</v>
      </c>
      <c r="EO603">
        <v>3.17820692307692</v>
      </c>
      <c r="EP603">
        <v>2.27421</v>
      </c>
      <c r="EQ603">
        <v>24.9922461538461</v>
      </c>
      <c r="ER603">
        <v>19.4948923076923</v>
      </c>
      <c r="ES603">
        <v>1200.01923076923</v>
      </c>
      <c r="ET603">
        <v>0.967003846153846</v>
      </c>
      <c r="EU603">
        <v>0.0329962769230769</v>
      </c>
      <c r="EV603">
        <v>0</v>
      </c>
      <c r="EW603">
        <v>1290.80230769231</v>
      </c>
      <c r="EX603">
        <v>5.00059</v>
      </c>
      <c r="EY603">
        <v>16831.5153846154</v>
      </c>
      <c r="EZ603">
        <v>10358.9076923077</v>
      </c>
      <c r="FA603">
        <v>63.25</v>
      </c>
      <c r="FB603">
        <v>65.2451538461538</v>
      </c>
      <c r="FC603">
        <v>63.5429230769231</v>
      </c>
      <c r="FD603">
        <v>64.8845384615385</v>
      </c>
      <c r="FE603">
        <v>64.0095384615385</v>
      </c>
      <c r="FF603">
        <v>1155.58923076923</v>
      </c>
      <c r="FG603">
        <v>39.43</v>
      </c>
      <c r="FH603">
        <v>0</v>
      </c>
      <c r="FI603">
        <v>1761417186.7</v>
      </c>
      <c r="FJ603">
        <v>0</v>
      </c>
      <c r="FK603">
        <v>1288.1044</v>
      </c>
      <c r="FL603">
        <v>-106.233076929738</v>
      </c>
      <c r="FM603">
        <v>-1327.76153828241</v>
      </c>
      <c r="FN603">
        <v>16798.168</v>
      </c>
      <c r="FO603">
        <v>15</v>
      </c>
      <c r="FP603">
        <v>0</v>
      </c>
      <c r="FQ603" t="s">
        <v>439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10.3887114285714</v>
      </c>
      <c r="GD603">
        <v>7.20526519480521</v>
      </c>
      <c r="GE603">
        <v>1.08326543366973</v>
      </c>
      <c r="GF603">
        <v>0</v>
      </c>
      <c r="GG603">
        <v>1297.02911764706</v>
      </c>
      <c r="GH603">
        <v>-105.109702062235</v>
      </c>
      <c r="GI603">
        <v>10.3137522035179</v>
      </c>
      <c r="GJ603">
        <v>-1</v>
      </c>
      <c r="GK603">
        <v>9.99494428571429</v>
      </c>
      <c r="GL603">
        <v>0.232974545454565</v>
      </c>
      <c r="GM603">
        <v>0.0235925970171495</v>
      </c>
      <c r="GN603">
        <v>0</v>
      </c>
      <c r="GO603">
        <v>0</v>
      </c>
      <c r="GP603">
        <v>2</v>
      </c>
      <c r="GQ603" t="s">
        <v>473</v>
      </c>
      <c r="GR603">
        <v>3.12638</v>
      </c>
      <c r="GS603">
        <v>2.72354</v>
      </c>
      <c r="GT603">
        <v>0.0620966</v>
      </c>
      <c r="GU603">
        <v>0.0601149</v>
      </c>
      <c r="GV603">
        <v>0.127726</v>
      </c>
      <c r="GW603">
        <v>0.100931</v>
      </c>
      <c r="GX603">
        <v>33449.8</v>
      </c>
      <c r="GY603">
        <v>35379</v>
      </c>
      <c r="GZ603">
        <v>32409.6</v>
      </c>
      <c r="HA603">
        <v>34224.3</v>
      </c>
      <c r="HB603">
        <v>40452.2</v>
      </c>
      <c r="HC603">
        <v>44404</v>
      </c>
      <c r="HD603">
        <v>50983.4</v>
      </c>
      <c r="HE603">
        <v>54931.9</v>
      </c>
      <c r="HF603">
        <v>1.6508</v>
      </c>
      <c r="HG603">
        <v>1.51025</v>
      </c>
      <c r="HH603">
        <v>-0.104353</v>
      </c>
      <c r="HI603">
        <v>0</v>
      </c>
      <c r="HJ603">
        <v>44.5752</v>
      </c>
      <c r="HK603">
        <v>999.9</v>
      </c>
      <c r="HL603">
        <v>55.848</v>
      </c>
      <c r="HM603">
        <v>29.98</v>
      </c>
      <c r="HN603">
        <v>26.3176</v>
      </c>
      <c r="HO603">
        <v>60.8354</v>
      </c>
      <c r="HP603">
        <v>40.9415</v>
      </c>
      <c r="HQ603">
        <v>1</v>
      </c>
      <c r="HR603">
        <v>2.666</v>
      </c>
      <c r="HS603">
        <v>9.28105</v>
      </c>
      <c r="HT603">
        <v>19.8985</v>
      </c>
      <c r="HU603">
        <v>5.18809</v>
      </c>
      <c r="HV603">
        <v>12.0171</v>
      </c>
      <c r="HW603">
        <v>4.96925</v>
      </c>
      <c r="HX603">
        <v>3.29598</v>
      </c>
      <c r="HY603">
        <v>9999</v>
      </c>
      <c r="HZ603">
        <v>9999</v>
      </c>
      <c r="IA603">
        <v>999.9</v>
      </c>
      <c r="IB603">
        <v>9999</v>
      </c>
      <c r="IC603">
        <v>1.86324</v>
      </c>
      <c r="ID603">
        <v>1.8681</v>
      </c>
      <c r="IE603">
        <v>1.86783</v>
      </c>
      <c r="IF603">
        <v>1.86905</v>
      </c>
      <c r="IG603">
        <v>1.86981</v>
      </c>
      <c r="IH603">
        <v>1.86586</v>
      </c>
      <c r="II603">
        <v>1.86694</v>
      </c>
      <c r="IJ603">
        <v>1.86841</v>
      </c>
      <c r="IK603">
        <v>5</v>
      </c>
      <c r="IL603">
        <v>0</v>
      </c>
      <c r="IM603">
        <v>0</v>
      </c>
      <c r="IN603">
        <v>0</v>
      </c>
      <c r="IO603" t="s">
        <v>441</v>
      </c>
      <c r="IP603" t="s">
        <v>442</v>
      </c>
      <c r="IQ603" t="s">
        <v>443</v>
      </c>
      <c r="IR603" t="s">
        <v>443</v>
      </c>
      <c r="IS603" t="s">
        <v>443</v>
      </c>
      <c r="IT603" t="s">
        <v>443</v>
      </c>
      <c r="IU603">
        <v>0</v>
      </c>
      <c r="IV603">
        <v>100</v>
      </c>
      <c r="IW603">
        <v>100</v>
      </c>
      <c r="IX603">
        <v>1.097</v>
      </c>
      <c r="IY603">
        <v>0.3152</v>
      </c>
      <c r="IZ603">
        <v>1.09748391826392</v>
      </c>
      <c r="JA603">
        <v>0</v>
      </c>
      <c r="JB603">
        <v>0</v>
      </c>
      <c r="JC603">
        <v>0</v>
      </c>
      <c r="JD603">
        <v>0.315191680746845</v>
      </c>
      <c r="JE603">
        <v>0</v>
      </c>
      <c r="JF603">
        <v>0</v>
      </c>
      <c r="JG603">
        <v>0</v>
      </c>
      <c r="JH603">
        <v>5</v>
      </c>
      <c r="JI603">
        <v>2273</v>
      </c>
      <c r="JJ603">
        <v>0</v>
      </c>
      <c r="JK603">
        <v>25</v>
      </c>
      <c r="JL603">
        <v>29356953.8</v>
      </c>
      <c r="JM603">
        <v>29356953.8</v>
      </c>
      <c r="JN603">
        <v>0.709229</v>
      </c>
      <c r="JO603">
        <v>2.62573</v>
      </c>
      <c r="JP603">
        <v>1.54785</v>
      </c>
      <c r="JQ603">
        <v>2.31567</v>
      </c>
      <c r="JR603">
        <v>1.64673</v>
      </c>
      <c r="JS603">
        <v>2.37183</v>
      </c>
      <c r="JT603">
        <v>34.2587</v>
      </c>
      <c r="JU603">
        <v>24.0963</v>
      </c>
      <c r="JV603">
        <v>18</v>
      </c>
      <c r="JW603">
        <v>478.421</v>
      </c>
      <c r="JX603">
        <v>377.55</v>
      </c>
      <c r="JY603">
        <v>35.4164</v>
      </c>
      <c r="JZ603">
        <v>55.9397</v>
      </c>
      <c r="KA603">
        <v>30.0031</v>
      </c>
      <c r="KB603">
        <v>54.7457</v>
      </c>
      <c r="KC603">
        <v>54.4997</v>
      </c>
      <c r="KD603">
        <v>14.2191</v>
      </c>
      <c r="KE603">
        <v>0</v>
      </c>
      <c r="KF603">
        <v>100</v>
      </c>
      <c r="KG603">
        <v>25.5094</v>
      </c>
      <c r="KH603">
        <v>249.908</v>
      </c>
      <c r="KI603">
        <v>34.6858</v>
      </c>
      <c r="KJ603">
        <v>92.3756</v>
      </c>
      <c r="KK603">
        <v>88.8558</v>
      </c>
    </row>
    <row r="604" spans="1:297">
      <c r="A604">
        <v>588</v>
      </c>
      <c r="B604">
        <v>1761417232.1</v>
      </c>
      <c r="C604">
        <v>9051.09999990463</v>
      </c>
      <c r="D604" t="s">
        <v>1624</v>
      </c>
      <c r="E604" t="s">
        <v>1625</v>
      </c>
      <c r="F604">
        <v>5</v>
      </c>
      <c r="G604" t="s">
        <v>1603</v>
      </c>
      <c r="H604" t="s">
        <v>436</v>
      </c>
      <c r="I604">
        <v>1761417224.1</v>
      </c>
      <c r="J604">
        <f>(K604)/1000</f>
        <v>0</v>
      </c>
      <c r="K604">
        <f>IF(DP604, AN604, AH604)</f>
        <v>0</v>
      </c>
      <c r="L604">
        <f>IF(DP604, AI604, AG604)</f>
        <v>0</v>
      </c>
      <c r="M604">
        <f>DR604 - IF(AU604&gt;1, L604*DL604*100.0/(AW604), 0)</f>
        <v>0</v>
      </c>
      <c r="N604">
        <f>((T604-J604/2)*M604-L604)/(T604+J604/2)</f>
        <v>0</v>
      </c>
      <c r="O604">
        <f>N604*(DY604+DZ604)/1000.0</f>
        <v>0</v>
      </c>
      <c r="P604">
        <f>(DR604 - IF(AU604&gt;1, L604*DL604*100.0/(AW604), 0))*(DY604+DZ604)/1000.0</f>
        <v>0</v>
      </c>
      <c r="Q604">
        <f>2.0/((1/S604-1/R604)+SIGN(S604)*SQRT((1/S604-1/R604)*(1/S604-1/R604) + 4*DM604/((DM604+1)*(DM604+1))*(2*1/S604*1/R604-1/R604*1/R604)))</f>
        <v>0</v>
      </c>
      <c r="R604">
        <f>IF(LEFT(DN604,1)&lt;&gt;"0",IF(LEFT(DN604,1)="1",3.0,DO604),$D$5+$E$5*(EF604*DY604/($K$5*1000))+$F$5*(EF604*DY604/($K$5*1000))*MAX(MIN(DL604,$J$5),$I$5)*MAX(MIN(DL604,$J$5),$I$5)+$G$5*MAX(MIN(DL604,$J$5),$I$5)*(EF604*DY604/($K$5*1000))+$H$5*(EF604*DY604/($K$5*1000))*(EF604*DY604/($K$5*1000)))</f>
        <v>0</v>
      </c>
      <c r="S604">
        <f>J604*(1000-(1000*0.61365*exp(17.502*W604/(240.97+W604))/(DY604+DZ604)+DT604)/2)/(1000*0.61365*exp(17.502*W604/(240.97+W604))/(DY604+DZ604)-DT604)</f>
        <v>0</v>
      </c>
      <c r="T604">
        <f>1/((DM604+1)/(Q604/1.6)+1/(R604/1.37)) + DM604/((DM604+1)/(Q604/1.6) + DM604/(R604/1.37))</f>
        <v>0</v>
      </c>
      <c r="U604">
        <f>(DH604*DK604)</f>
        <v>0</v>
      </c>
      <c r="V604">
        <f>(EA604+(U604+2*0.95*5.67E-8*(((EA604+$B$7)+273)^4-(EA604+273)^4)-44100*J604)/(1.84*29.3*R604+8*0.95*5.67E-8*(EA604+273)^3))</f>
        <v>0</v>
      </c>
      <c r="W604">
        <f>($C$7*EB604+$D$7*EC604+$E$7*V604)</f>
        <v>0</v>
      </c>
      <c r="X604">
        <f>0.61365*exp(17.502*W604/(240.97+W604))</f>
        <v>0</v>
      </c>
      <c r="Y604">
        <f>(Z604/AA604*100)</f>
        <v>0</v>
      </c>
      <c r="Z604">
        <f>DT604*(DY604+DZ604)/1000</f>
        <v>0</v>
      </c>
      <c r="AA604">
        <f>0.61365*exp(17.502*EA604/(240.97+EA604))</f>
        <v>0</v>
      </c>
      <c r="AB604">
        <f>(X604-DT604*(DY604+DZ604)/1000)</f>
        <v>0</v>
      </c>
      <c r="AC604">
        <f>(-J604*44100)</f>
        <v>0</v>
      </c>
      <c r="AD604">
        <f>2*29.3*R604*0.92*(EA604-W604)</f>
        <v>0</v>
      </c>
      <c r="AE604">
        <f>2*0.95*5.67E-8*(((EA604+$B$7)+273)^4-(W604+273)^4)</f>
        <v>0</v>
      </c>
      <c r="AF604">
        <f>U604+AE604+AC604+AD604</f>
        <v>0</v>
      </c>
      <c r="AG604">
        <f>DX604*AU604*(DS604-DR604*(1000-AU604*DU604)/(1000-AU604*DT604))/(100*DL604)</f>
        <v>0</v>
      </c>
      <c r="AH604">
        <f>1000*DX604*AU604*(DT604-DU604)/(100*DL604*(1000-AU604*DT604))</f>
        <v>0</v>
      </c>
      <c r="AI604">
        <f>(AJ604 - AK604 - DY604*1E3/(8.314*(EA604+273.15)) * AM604/DX604 * AL604) * DX604/(100*DL604) * (1000 - DU604)/1000</f>
        <v>0</v>
      </c>
      <c r="AJ604">
        <v>275.702640705993</v>
      </c>
      <c r="AK604">
        <v>284.186236363636</v>
      </c>
      <c r="AL604">
        <v>-3.3328461190331</v>
      </c>
      <c r="AM604">
        <v>65.3796916363012</v>
      </c>
      <c r="AN604">
        <f>(AP604 - AO604 + DY604*1E3/(8.314*(EA604+273.15)) * AR604/DX604 * AQ604) * DX604/(100*DL604) * 1000/(1000 - AP604)</f>
        <v>0</v>
      </c>
      <c r="AO604">
        <v>25.1761685336309</v>
      </c>
      <c r="AP604">
        <v>35.2423612121212</v>
      </c>
      <c r="AQ604">
        <v>0.00103366319107114</v>
      </c>
      <c r="AR604">
        <v>110.48631255239</v>
      </c>
      <c r="AS604">
        <v>14</v>
      </c>
      <c r="AT604">
        <v>3</v>
      </c>
      <c r="AU604">
        <f>IF(AS604*$H$13&gt;=AW604,1.0,(AW604/(AW604-AS604*$H$13)))</f>
        <v>0</v>
      </c>
      <c r="AV604">
        <f>(AU604-1)*100</f>
        <v>0</v>
      </c>
      <c r="AW604">
        <f>MAX(0,($B$13+$C$13*EF604)/(1+$D$13*EF604)*DY604/(EA604+273)*$E$13)</f>
        <v>0</v>
      </c>
      <c r="AX604" t="s">
        <v>437</v>
      </c>
      <c r="AY604" t="s">
        <v>437</v>
      </c>
      <c r="AZ604">
        <v>0</v>
      </c>
      <c r="BA604">
        <v>0</v>
      </c>
      <c r="BB604">
        <f>1-AZ604/BA604</f>
        <v>0</v>
      </c>
      <c r="BC604">
        <v>0</v>
      </c>
      <c r="BD604" t="s">
        <v>437</v>
      </c>
      <c r="BE604" t="s">
        <v>437</v>
      </c>
      <c r="BF604">
        <v>0</v>
      </c>
      <c r="BG604">
        <v>0</v>
      </c>
      <c r="BH604">
        <f>1-BF604/BG604</f>
        <v>0</v>
      </c>
      <c r="BI604">
        <v>0.5</v>
      </c>
      <c r="BJ604">
        <f>DI604</f>
        <v>0</v>
      </c>
      <c r="BK604">
        <f>L604</f>
        <v>0</v>
      </c>
      <c r="BL604">
        <f>BH604*BI604*BJ604</f>
        <v>0</v>
      </c>
      <c r="BM604">
        <f>(BK604-BC604)/BJ604</f>
        <v>0</v>
      </c>
      <c r="BN604">
        <f>(BA604-BG604)/BG604</f>
        <v>0</v>
      </c>
      <c r="BO604">
        <f>AZ604/(BB604+AZ604/BG604)</f>
        <v>0</v>
      </c>
      <c r="BP604" t="s">
        <v>437</v>
      </c>
      <c r="BQ604">
        <v>0</v>
      </c>
      <c r="BR604">
        <f>IF(BQ604&lt;&gt;0, BQ604, BO604)</f>
        <v>0</v>
      </c>
      <c r="BS604">
        <f>1-BR604/BG604</f>
        <v>0</v>
      </c>
      <c r="BT604">
        <f>(BG604-BF604)/(BG604-BR604)</f>
        <v>0</v>
      </c>
      <c r="BU604">
        <f>(BA604-BG604)/(BA604-BR604)</f>
        <v>0</v>
      </c>
      <c r="BV604">
        <f>(BG604-BF604)/(BG604-AZ604)</f>
        <v>0</v>
      </c>
      <c r="BW604">
        <f>(BA604-BG604)/(BA604-AZ604)</f>
        <v>0</v>
      </c>
      <c r="BX604">
        <f>(BT604*BR604/BF604)</f>
        <v>0</v>
      </c>
      <c r="BY604">
        <f>(1-BX604)</f>
        <v>0</v>
      </c>
      <c r="DH604">
        <f>$B$11*EG604+$C$11*EH604+$F$11*ES604*(1-EV604)</f>
        <v>0</v>
      </c>
      <c r="DI604">
        <f>DH604*DJ604</f>
        <v>0</v>
      </c>
      <c r="DJ604">
        <f>($B$11*$D$9+$C$11*$D$9+$F$11*((FF604+EX604)/MAX(FF604+EX604+FG604, 0.1)*$I$9+FG604/MAX(FF604+EX604+FG604, 0.1)*$J$9))/($B$11+$C$11+$F$11)</f>
        <v>0</v>
      </c>
      <c r="DK604">
        <f>($B$11*$K$9+$C$11*$K$9+$F$11*((FF604+EX604)/MAX(FF604+EX604+FG604, 0.1)*$P$9+FG604/MAX(FF604+EX604+FG604, 0.1)*$Q$9))/($B$11+$C$11+$F$11)</f>
        <v>0</v>
      </c>
      <c r="DL604">
        <v>6</v>
      </c>
      <c r="DM604">
        <v>0.5</v>
      </c>
      <c r="DN604" t="s">
        <v>438</v>
      </c>
      <c r="DO604">
        <v>2</v>
      </c>
      <c r="DP604" t="b">
        <v>1</v>
      </c>
      <c r="DQ604">
        <v>1761417224.1</v>
      </c>
      <c r="DR604">
        <v>296.046538461538</v>
      </c>
      <c r="DS604">
        <v>284.326923076923</v>
      </c>
      <c r="DT604">
        <v>35.2165846153846</v>
      </c>
      <c r="DU604">
        <v>25.18</v>
      </c>
      <c r="DV604">
        <v>294.949076923077</v>
      </c>
      <c r="DW604">
        <v>34.9013846153846</v>
      </c>
      <c r="DX604">
        <v>500.021692307692</v>
      </c>
      <c r="DY604">
        <v>90.3070769230769</v>
      </c>
      <c r="DZ604">
        <v>0.0452813615384615</v>
      </c>
      <c r="EA604">
        <v>43.7795153846154</v>
      </c>
      <c r="EB604">
        <v>42.9140692307692</v>
      </c>
      <c r="EC604">
        <v>999.9</v>
      </c>
      <c r="ED604">
        <v>0</v>
      </c>
      <c r="EE604">
        <v>0</v>
      </c>
      <c r="EF604">
        <v>10004.2238461538</v>
      </c>
      <c r="EG604">
        <v>0</v>
      </c>
      <c r="EH604">
        <v>1189.17384615385</v>
      </c>
      <c r="EI604">
        <v>11.7198307692308</v>
      </c>
      <c r="EJ604">
        <v>306.852615384615</v>
      </c>
      <c r="EK604">
        <v>291.671076923077</v>
      </c>
      <c r="EL604">
        <v>10.0365769230769</v>
      </c>
      <c r="EM604">
        <v>284.326923076923</v>
      </c>
      <c r="EN604">
        <v>25.18</v>
      </c>
      <c r="EO604">
        <v>3.18030538461538</v>
      </c>
      <c r="EP604">
        <v>2.27393153846154</v>
      </c>
      <c r="EQ604">
        <v>25.0033153846154</v>
      </c>
      <c r="ER604">
        <v>19.4929230769231</v>
      </c>
      <c r="ES604">
        <v>1199.99692307692</v>
      </c>
      <c r="ET604">
        <v>0.967003230769231</v>
      </c>
      <c r="EU604">
        <v>0.0329969230769231</v>
      </c>
      <c r="EV604">
        <v>0</v>
      </c>
      <c r="EW604">
        <v>1279.68615384615</v>
      </c>
      <c r="EX604">
        <v>5.00059</v>
      </c>
      <c r="EY604">
        <v>16692.6923076923</v>
      </c>
      <c r="EZ604">
        <v>10358.7076923077</v>
      </c>
      <c r="FA604">
        <v>63.25</v>
      </c>
      <c r="FB604">
        <v>65.25</v>
      </c>
      <c r="FC604">
        <v>63.562</v>
      </c>
      <c r="FD604">
        <v>64.8797692307692</v>
      </c>
      <c r="FE604">
        <v>64.0333846153846</v>
      </c>
      <c r="FF604">
        <v>1155.56692307692</v>
      </c>
      <c r="FG604">
        <v>39.43</v>
      </c>
      <c r="FH604">
        <v>0</v>
      </c>
      <c r="FI604">
        <v>1761417192.1</v>
      </c>
      <c r="FJ604">
        <v>0</v>
      </c>
      <c r="FK604">
        <v>1279.09884615385</v>
      </c>
      <c r="FL604">
        <v>-105.319316239061</v>
      </c>
      <c r="FM604">
        <v>-1304.64957254351</v>
      </c>
      <c r="FN604">
        <v>16686.0692307692</v>
      </c>
      <c r="FO604">
        <v>15</v>
      </c>
      <c r="FP604">
        <v>0</v>
      </c>
      <c r="FQ604" t="s">
        <v>439</v>
      </c>
      <c r="FR604">
        <v>0</v>
      </c>
      <c r="FS604">
        <v>0</v>
      </c>
      <c r="FT604">
        <v>0</v>
      </c>
      <c r="FU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A604">
        <v>0</v>
      </c>
      <c r="GB604">
        <v>0</v>
      </c>
      <c r="GC604">
        <v>11.4518152380952</v>
      </c>
      <c r="GD604">
        <v>6.87279740259743</v>
      </c>
      <c r="GE604">
        <v>1.0346172521074</v>
      </c>
      <c r="GF604">
        <v>0</v>
      </c>
      <c r="GG604">
        <v>1286.52617647059</v>
      </c>
      <c r="GH604">
        <v>-105.402139039978</v>
      </c>
      <c r="GI604">
        <v>10.342786066429</v>
      </c>
      <c r="GJ604">
        <v>-1</v>
      </c>
      <c r="GK604">
        <v>10.0203314285714</v>
      </c>
      <c r="GL604">
        <v>0.2535225974026</v>
      </c>
      <c r="GM604">
        <v>0.0257326445045448</v>
      </c>
      <c r="GN604">
        <v>0</v>
      </c>
      <c r="GO604">
        <v>0</v>
      </c>
      <c r="GP604">
        <v>2</v>
      </c>
      <c r="GQ604" t="s">
        <v>473</v>
      </c>
      <c r="GR604">
        <v>3.12621</v>
      </c>
      <c r="GS604">
        <v>2.72348</v>
      </c>
      <c r="GT604">
        <v>0.058602</v>
      </c>
      <c r="GU604">
        <v>0.0565889</v>
      </c>
      <c r="GV604">
        <v>0.127756</v>
      </c>
      <c r="GW604">
        <v>0.100902</v>
      </c>
      <c r="GX604">
        <v>33571.8</v>
      </c>
      <c r="GY604">
        <v>35508.5</v>
      </c>
      <c r="GZ604">
        <v>32407.5</v>
      </c>
      <c r="HA604">
        <v>34221.6</v>
      </c>
      <c r="HB604">
        <v>40448.7</v>
      </c>
      <c r="HC604">
        <v>44401.6</v>
      </c>
      <c r="HD604">
        <v>50980.6</v>
      </c>
      <c r="HE604">
        <v>54927.7</v>
      </c>
      <c r="HF604">
        <v>1.6502</v>
      </c>
      <c r="HG604">
        <v>1.51025</v>
      </c>
      <c r="HH604">
        <v>-0.104532</v>
      </c>
      <c r="HI604">
        <v>0</v>
      </c>
      <c r="HJ604">
        <v>44.5847</v>
      </c>
      <c r="HK604">
        <v>999.9</v>
      </c>
      <c r="HL604">
        <v>55.848</v>
      </c>
      <c r="HM604">
        <v>29.98</v>
      </c>
      <c r="HN604">
        <v>26.3193</v>
      </c>
      <c r="HO604">
        <v>60.6554</v>
      </c>
      <c r="HP604">
        <v>41.0857</v>
      </c>
      <c r="HQ604">
        <v>1</v>
      </c>
      <c r="HR604">
        <v>2.66953</v>
      </c>
      <c r="HS604">
        <v>9.28105</v>
      </c>
      <c r="HT604">
        <v>19.8978</v>
      </c>
      <c r="HU604">
        <v>5.18659</v>
      </c>
      <c r="HV604">
        <v>12.0174</v>
      </c>
      <c r="HW604">
        <v>4.9687</v>
      </c>
      <c r="HX604">
        <v>3.29583</v>
      </c>
      <c r="HY604">
        <v>9999</v>
      </c>
      <c r="HZ604">
        <v>9999</v>
      </c>
      <c r="IA604">
        <v>999.9</v>
      </c>
      <c r="IB604">
        <v>9999</v>
      </c>
      <c r="IC604">
        <v>1.86325</v>
      </c>
      <c r="ID604">
        <v>1.86811</v>
      </c>
      <c r="IE604">
        <v>1.86783</v>
      </c>
      <c r="IF604">
        <v>1.86905</v>
      </c>
      <c r="IG604">
        <v>1.86981</v>
      </c>
      <c r="IH604">
        <v>1.86587</v>
      </c>
      <c r="II604">
        <v>1.86693</v>
      </c>
      <c r="IJ604">
        <v>1.86842</v>
      </c>
      <c r="IK604">
        <v>5</v>
      </c>
      <c r="IL604">
        <v>0</v>
      </c>
      <c r="IM604">
        <v>0</v>
      </c>
      <c r="IN604">
        <v>0</v>
      </c>
      <c r="IO604" t="s">
        <v>441</v>
      </c>
      <c r="IP604" t="s">
        <v>442</v>
      </c>
      <c r="IQ604" t="s">
        <v>443</v>
      </c>
      <c r="IR604" t="s">
        <v>443</v>
      </c>
      <c r="IS604" t="s">
        <v>443</v>
      </c>
      <c r="IT604" t="s">
        <v>443</v>
      </c>
      <c r="IU604">
        <v>0</v>
      </c>
      <c r="IV604">
        <v>100</v>
      </c>
      <c r="IW604">
        <v>100</v>
      </c>
      <c r="IX604">
        <v>1.098</v>
      </c>
      <c r="IY604">
        <v>0.3152</v>
      </c>
      <c r="IZ604">
        <v>1.09748391826392</v>
      </c>
      <c r="JA604">
        <v>0</v>
      </c>
      <c r="JB604">
        <v>0</v>
      </c>
      <c r="JC604">
        <v>0</v>
      </c>
      <c r="JD604">
        <v>0.315191680746845</v>
      </c>
      <c r="JE604">
        <v>0</v>
      </c>
      <c r="JF604">
        <v>0</v>
      </c>
      <c r="JG604">
        <v>0</v>
      </c>
      <c r="JH604">
        <v>5</v>
      </c>
      <c r="JI604">
        <v>2273</v>
      </c>
      <c r="JJ604">
        <v>0</v>
      </c>
      <c r="JK604">
        <v>25</v>
      </c>
      <c r="JL604">
        <v>29356953.9</v>
      </c>
      <c r="JM604">
        <v>29356953.9</v>
      </c>
      <c r="JN604">
        <v>0.668945</v>
      </c>
      <c r="JO604">
        <v>2.63428</v>
      </c>
      <c r="JP604">
        <v>1.54785</v>
      </c>
      <c r="JQ604">
        <v>2.31567</v>
      </c>
      <c r="JR604">
        <v>1.64673</v>
      </c>
      <c r="JS604">
        <v>2.38647</v>
      </c>
      <c r="JT604">
        <v>34.2587</v>
      </c>
      <c r="JU604">
        <v>24.0963</v>
      </c>
      <c r="JV604">
        <v>18</v>
      </c>
      <c r="JW604">
        <v>478.183</v>
      </c>
      <c r="JX604">
        <v>377.701</v>
      </c>
      <c r="JY604">
        <v>35.4008</v>
      </c>
      <c r="JZ604">
        <v>55.9783</v>
      </c>
      <c r="KA604">
        <v>30.0028</v>
      </c>
      <c r="KB604">
        <v>54.7824</v>
      </c>
      <c r="KC604">
        <v>54.5356</v>
      </c>
      <c r="KD604">
        <v>13.2685</v>
      </c>
      <c r="KE604">
        <v>0</v>
      </c>
      <c r="KF604">
        <v>100</v>
      </c>
      <c r="KG604">
        <v>25.5152</v>
      </c>
      <c r="KH604">
        <v>229.308</v>
      </c>
      <c r="KI604">
        <v>34.6858</v>
      </c>
      <c r="KJ604">
        <v>92.3702</v>
      </c>
      <c r="KK604">
        <v>88.849</v>
      </c>
    </row>
    <row r="605" spans="1:297">
      <c r="A605">
        <v>589</v>
      </c>
      <c r="B605">
        <v>1761417236.1</v>
      </c>
      <c r="C605">
        <v>9055.09999990463</v>
      </c>
      <c r="D605" t="s">
        <v>1626</v>
      </c>
      <c r="E605" t="s">
        <v>1627</v>
      </c>
      <c r="F605">
        <v>5</v>
      </c>
      <c r="G605" t="s">
        <v>1603</v>
      </c>
      <c r="H605" t="s">
        <v>436</v>
      </c>
      <c r="I605">
        <v>1761417228.43333</v>
      </c>
      <c r="J605">
        <f>(K605)/1000</f>
        <v>0</v>
      </c>
      <c r="K605">
        <f>IF(DP605, AN605, AH605)</f>
        <v>0</v>
      </c>
      <c r="L605">
        <f>IF(DP605, AI605, AG605)</f>
        <v>0</v>
      </c>
      <c r="M605">
        <f>DR605 - IF(AU605&gt;1, L605*DL605*100.0/(AW605), 0)</f>
        <v>0</v>
      </c>
      <c r="N605">
        <f>((T605-J605/2)*M605-L605)/(T605+J605/2)</f>
        <v>0</v>
      </c>
      <c r="O605">
        <f>N605*(DY605+DZ605)/1000.0</f>
        <v>0</v>
      </c>
      <c r="P605">
        <f>(DR605 - IF(AU605&gt;1, L605*DL605*100.0/(AW605), 0))*(DY605+DZ605)/1000.0</f>
        <v>0</v>
      </c>
      <c r="Q605">
        <f>2.0/((1/S605-1/R605)+SIGN(S605)*SQRT((1/S605-1/R605)*(1/S605-1/R605) + 4*DM605/((DM605+1)*(DM605+1))*(2*1/S605*1/R605-1/R605*1/R605)))</f>
        <v>0</v>
      </c>
      <c r="R605">
        <f>IF(LEFT(DN605,1)&lt;&gt;"0",IF(LEFT(DN605,1)="1",3.0,DO605),$D$5+$E$5*(EF605*DY605/($K$5*1000))+$F$5*(EF605*DY605/($K$5*1000))*MAX(MIN(DL605,$J$5),$I$5)*MAX(MIN(DL605,$J$5),$I$5)+$G$5*MAX(MIN(DL605,$J$5),$I$5)*(EF605*DY605/($K$5*1000))+$H$5*(EF605*DY605/($K$5*1000))*(EF605*DY605/($K$5*1000)))</f>
        <v>0</v>
      </c>
      <c r="S605">
        <f>J605*(1000-(1000*0.61365*exp(17.502*W605/(240.97+W605))/(DY605+DZ605)+DT605)/2)/(1000*0.61365*exp(17.502*W605/(240.97+W605))/(DY605+DZ605)-DT605)</f>
        <v>0</v>
      </c>
      <c r="T605">
        <f>1/((DM605+1)/(Q605/1.6)+1/(R605/1.37)) + DM605/((DM605+1)/(Q605/1.6) + DM605/(R605/1.37))</f>
        <v>0</v>
      </c>
      <c r="U605">
        <f>(DH605*DK605)</f>
        <v>0</v>
      </c>
      <c r="V605">
        <f>(EA605+(U605+2*0.95*5.67E-8*(((EA605+$B$7)+273)^4-(EA605+273)^4)-44100*J605)/(1.84*29.3*R605+8*0.95*5.67E-8*(EA605+273)^3))</f>
        <v>0</v>
      </c>
      <c r="W605">
        <f>($C$7*EB605+$D$7*EC605+$E$7*V605)</f>
        <v>0</v>
      </c>
      <c r="X605">
        <f>0.61365*exp(17.502*W605/(240.97+W605))</f>
        <v>0</v>
      </c>
      <c r="Y605">
        <f>(Z605/AA605*100)</f>
        <v>0</v>
      </c>
      <c r="Z605">
        <f>DT605*(DY605+DZ605)/1000</f>
        <v>0</v>
      </c>
      <c r="AA605">
        <f>0.61365*exp(17.502*EA605/(240.97+EA605))</f>
        <v>0</v>
      </c>
      <c r="AB605">
        <f>(X605-DT605*(DY605+DZ605)/1000)</f>
        <v>0</v>
      </c>
      <c r="AC605">
        <f>(-J605*44100)</f>
        <v>0</v>
      </c>
      <c r="AD605">
        <f>2*29.3*R605*0.92*(EA605-W605)</f>
        <v>0</v>
      </c>
      <c r="AE605">
        <f>2*0.95*5.67E-8*(((EA605+$B$7)+273)^4-(W605+273)^4)</f>
        <v>0</v>
      </c>
      <c r="AF605">
        <f>U605+AE605+AC605+AD605</f>
        <v>0</v>
      </c>
      <c r="AG605">
        <f>DX605*AU605*(DS605-DR605*(1000-AU605*DU605)/(1000-AU605*DT605))/(100*DL605)</f>
        <v>0</v>
      </c>
      <c r="AH605">
        <f>1000*DX605*AU605*(DT605-DU605)/(100*DL605*(1000-AU605*DT605))</f>
        <v>0</v>
      </c>
      <c r="AI605">
        <f>(AJ605 - AK605 - DY605*1E3/(8.314*(EA605+273.15)) * AM605/DX605 * AL605) * DX605/(100*DL605) * (1000 - DU605)/1000</f>
        <v>0</v>
      </c>
      <c r="AJ605">
        <v>262.996609002482</v>
      </c>
      <c r="AK605">
        <v>271.607054545454</v>
      </c>
      <c r="AL605">
        <v>-3.16645465713577</v>
      </c>
      <c r="AM605">
        <v>65.3796916363012</v>
      </c>
      <c r="AN605">
        <f>(AP605 - AO605 + DY605*1E3/(8.314*(EA605+273.15)) * AR605/DX605 * AQ605) * DX605/(100*DL605) * 1000/(1000 - AP605)</f>
        <v>0</v>
      </c>
      <c r="AO605">
        <v>25.1699477548604</v>
      </c>
      <c r="AP605">
        <v>35.2590515151515</v>
      </c>
      <c r="AQ605">
        <v>0.00129007308121806</v>
      </c>
      <c r="AR605">
        <v>110.48631255239</v>
      </c>
      <c r="AS605">
        <v>14</v>
      </c>
      <c r="AT605">
        <v>3</v>
      </c>
      <c r="AU605">
        <f>IF(AS605*$H$13&gt;=AW605,1.0,(AW605/(AW605-AS605*$H$13)))</f>
        <v>0</v>
      </c>
      <c r="AV605">
        <f>(AU605-1)*100</f>
        <v>0</v>
      </c>
      <c r="AW605">
        <f>MAX(0,($B$13+$C$13*EF605)/(1+$D$13*EF605)*DY605/(EA605+273)*$E$13)</f>
        <v>0</v>
      </c>
      <c r="AX605" t="s">
        <v>437</v>
      </c>
      <c r="AY605" t="s">
        <v>437</v>
      </c>
      <c r="AZ605">
        <v>0</v>
      </c>
      <c r="BA605">
        <v>0</v>
      </c>
      <c r="BB605">
        <f>1-AZ605/BA605</f>
        <v>0</v>
      </c>
      <c r="BC605">
        <v>0</v>
      </c>
      <c r="BD605" t="s">
        <v>437</v>
      </c>
      <c r="BE605" t="s">
        <v>437</v>
      </c>
      <c r="BF605">
        <v>0</v>
      </c>
      <c r="BG605">
        <v>0</v>
      </c>
      <c r="BH605">
        <f>1-BF605/BG605</f>
        <v>0</v>
      </c>
      <c r="BI605">
        <v>0.5</v>
      </c>
      <c r="BJ605">
        <f>DI605</f>
        <v>0</v>
      </c>
      <c r="BK605">
        <f>L605</f>
        <v>0</v>
      </c>
      <c r="BL605">
        <f>BH605*BI605*BJ605</f>
        <v>0</v>
      </c>
      <c r="BM605">
        <f>(BK605-BC605)/BJ605</f>
        <v>0</v>
      </c>
      <c r="BN605">
        <f>(BA605-BG605)/BG605</f>
        <v>0</v>
      </c>
      <c r="BO605">
        <f>AZ605/(BB605+AZ605/BG605)</f>
        <v>0</v>
      </c>
      <c r="BP605" t="s">
        <v>437</v>
      </c>
      <c r="BQ605">
        <v>0</v>
      </c>
      <c r="BR605">
        <f>IF(BQ605&lt;&gt;0, BQ605, BO605)</f>
        <v>0</v>
      </c>
      <c r="BS605">
        <f>1-BR605/BG605</f>
        <v>0</v>
      </c>
      <c r="BT605">
        <f>(BG605-BF605)/(BG605-BR605)</f>
        <v>0</v>
      </c>
      <c r="BU605">
        <f>(BA605-BG605)/(BA605-BR605)</f>
        <v>0</v>
      </c>
      <c r="BV605">
        <f>(BG605-BF605)/(BG605-AZ605)</f>
        <v>0</v>
      </c>
      <c r="BW605">
        <f>(BA605-BG605)/(BA605-AZ605)</f>
        <v>0</v>
      </c>
      <c r="BX605">
        <f>(BT605*BR605/BF605)</f>
        <v>0</v>
      </c>
      <c r="BY605">
        <f>(1-BX605)</f>
        <v>0</v>
      </c>
      <c r="DH605">
        <f>$B$11*EG605+$C$11*EH605+$F$11*ES605*(1-EV605)</f>
        <v>0</v>
      </c>
      <c r="DI605">
        <f>DH605*DJ605</f>
        <v>0</v>
      </c>
      <c r="DJ605">
        <f>($B$11*$D$9+$C$11*$D$9+$F$11*((FF605+EX605)/MAX(FF605+EX605+FG605, 0.1)*$I$9+FG605/MAX(FF605+EX605+FG605, 0.1)*$J$9))/($B$11+$C$11+$F$11)</f>
        <v>0</v>
      </c>
      <c r="DK605">
        <f>($B$11*$K$9+$C$11*$K$9+$F$11*((FF605+EX605)/MAX(FF605+EX605+FG605, 0.1)*$P$9+FG605/MAX(FF605+EX605+FG605, 0.1)*$Q$9))/($B$11+$C$11+$F$11)</f>
        <v>0</v>
      </c>
      <c r="DL605">
        <v>6</v>
      </c>
      <c r="DM605">
        <v>0.5</v>
      </c>
      <c r="DN605" t="s">
        <v>438</v>
      </c>
      <c r="DO605">
        <v>2</v>
      </c>
      <c r="DP605" t="b">
        <v>1</v>
      </c>
      <c r="DQ605">
        <v>1761417228.43333</v>
      </c>
      <c r="DR605">
        <v>282.69025</v>
      </c>
      <c r="DS605">
        <v>270.3175</v>
      </c>
      <c r="DT605">
        <v>35.233925</v>
      </c>
      <c r="DU605">
        <v>25.1766583333333</v>
      </c>
      <c r="DV605">
        <v>281.593</v>
      </c>
      <c r="DW605">
        <v>34.9187333333333</v>
      </c>
      <c r="DX605">
        <v>500.021833333333</v>
      </c>
      <c r="DY605">
        <v>90.305775</v>
      </c>
      <c r="DZ605">
        <v>0.0454385166666667</v>
      </c>
      <c r="EA605">
        <v>43.7865416666667</v>
      </c>
      <c r="EB605">
        <v>42.9191666666667</v>
      </c>
      <c r="EC605">
        <v>999.9</v>
      </c>
      <c r="ED605">
        <v>0</v>
      </c>
      <c r="EE605">
        <v>0</v>
      </c>
      <c r="EF605">
        <v>10005.6158333333</v>
      </c>
      <c r="EG605">
        <v>0</v>
      </c>
      <c r="EH605">
        <v>1189.33916666667</v>
      </c>
      <c r="EI605">
        <v>12.3729416666667</v>
      </c>
      <c r="EJ605">
        <v>293.01425</v>
      </c>
      <c r="EK605">
        <v>277.299</v>
      </c>
      <c r="EL605">
        <v>10.0572583333333</v>
      </c>
      <c r="EM605">
        <v>270.3175</v>
      </c>
      <c r="EN605">
        <v>25.1766583333333</v>
      </c>
      <c r="EO605">
        <v>3.181825</v>
      </c>
      <c r="EP605">
        <v>2.2735975</v>
      </c>
      <c r="EQ605">
        <v>25.0113333333333</v>
      </c>
      <c r="ER605">
        <v>19.4905583333333</v>
      </c>
      <c r="ES605">
        <v>1200.01666666667</v>
      </c>
      <c r="ET605">
        <v>0.96700375</v>
      </c>
      <c r="EU605">
        <v>0.03299645</v>
      </c>
      <c r="EV605">
        <v>0</v>
      </c>
      <c r="EW605">
        <v>1272.06166666667</v>
      </c>
      <c r="EX605">
        <v>5.00059</v>
      </c>
      <c r="EY605">
        <v>16597.7</v>
      </c>
      <c r="EZ605">
        <v>10358.875</v>
      </c>
      <c r="FA605">
        <v>63.25</v>
      </c>
      <c r="FB605">
        <v>65.25</v>
      </c>
      <c r="FC605">
        <v>63.562</v>
      </c>
      <c r="FD605">
        <v>64.875</v>
      </c>
      <c r="FE605">
        <v>64.0516666666667</v>
      </c>
      <c r="FF605">
        <v>1155.58666666667</v>
      </c>
      <c r="FG605">
        <v>39.43</v>
      </c>
      <c r="FH605">
        <v>0</v>
      </c>
      <c r="FI605">
        <v>1761417196.3</v>
      </c>
      <c r="FJ605">
        <v>0</v>
      </c>
      <c r="FK605">
        <v>1271.1916</v>
      </c>
      <c r="FL605">
        <v>-105.298461694776</v>
      </c>
      <c r="FM605">
        <v>-1311.16154034428</v>
      </c>
      <c r="FN605">
        <v>16587.732</v>
      </c>
      <c r="FO605">
        <v>15</v>
      </c>
      <c r="FP605">
        <v>0</v>
      </c>
      <c r="FQ605" t="s">
        <v>439</v>
      </c>
      <c r="FR605">
        <v>0</v>
      </c>
      <c r="FS605">
        <v>0</v>
      </c>
      <c r="FT605">
        <v>0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A605">
        <v>0</v>
      </c>
      <c r="GB605">
        <v>0</v>
      </c>
      <c r="GC605">
        <v>11.8878333333333</v>
      </c>
      <c r="GD605">
        <v>6.47479480519482</v>
      </c>
      <c r="GE605">
        <v>0.91486317391407</v>
      </c>
      <c r="GF605">
        <v>0</v>
      </c>
      <c r="GG605">
        <v>1279.12676470588</v>
      </c>
      <c r="GH605">
        <v>-105.719633306589</v>
      </c>
      <c r="GI605">
        <v>10.3745902032713</v>
      </c>
      <c r="GJ605">
        <v>-1</v>
      </c>
      <c r="GK605">
        <v>10.0373804761905</v>
      </c>
      <c r="GL605">
        <v>0.272170909090894</v>
      </c>
      <c r="GM605">
        <v>0.0275626183143885</v>
      </c>
      <c r="GN605">
        <v>0</v>
      </c>
      <c r="GO605">
        <v>0</v>
      </c>
      <c r="GP605">
        <v>2</v>
      </c>
      <c r="GQ605" t="s">
        <v>473</v>
      </c>
      <c r="GR605">
        <v>3.12634</v>
      </c>
      <c r="GS605">
        <v>2.72373</v>
      </c>
      <c r="GT605">
        <v>0.0562867</v>
      </c>
      <c r="GU605">
        <v>0.0538315</v>
      </c>
      <c r="GV605">
        <v>0.127797</v>
      </c>
      <c r="GW605">
        <v>0.100881</v>
      </c>
      <c r="GX605">
        <v>33652.5</v>
      </c>
      <c r="GY605">
        <v>35610.5</v>
      </c>
      <c r="GZ605">
        <v>32406.1</v>
      </c>
      <c r="HA605">
        <v>34220.2</v>
      </c>
      <c r="HB605">
        <v>40445.7</v>
      </c>
      <c r="HC605">
        <v>44400.5</v>
      </c>
      <c r="HD605">
        <v>50979.1</v>
      </c>
      <c r="HE605">
        <v>54925.4</v>
      </c>
      <c r="HF605">
        <v>1.65038</v>
      </c>
      <c r="HG605">
        <v>1.50975</v>
      </c>
      <c r="HH605">
        <v>-0.104755</v>
      </c>
      <c r="HI605">
        <v>0</v>
      </c>
      <c r="HJ605">
        <v>44.5867</v>
      </c>
      <c r="HK605">
        <v>999.9</v>
      </c>
      <c r="HL605">
        <v>55.848</v>
      </c>
      <c r="HM605">
        <v>29.98</v>
      </c>
      <c r="HN605">
        <v>26.3196</v>
      </c>
      <c r="HO605">
        <v>60.6754</v>
      </c>
      <c r="HP605">
        <v>41.242</v>
      </c>
      <c r="HQ605">
        <v>1</v>
      </c>
      <c r="HR605">
        <v>2.67194</v>
      </c>
      <c r="HS605">
        <v>9.28105</v>
      </c>
      <c r="HT605">
        <v>19.8979</v>
      </c>
      <c r="HU605">
        <v>5.18884</v>
      </c>
      <c r="HV605">
        <v>12.0168</v>
      </c>
      <c r="HW605">
        <v>4.96915</v>
      </c>
      <c r="HX605">
        <v>3.29595</v>
      </c>
      <c r="HY605">
        <v>9999</v>
      </c>
      <c r="HZ605">
        <v>9999</v>
      </c>
      <c r="IA605">
        <v>999.9</v>
      </c>
      <c r="IB605">
        <v>9999</v>
      </c>
      <c r="IC605">
        <v>1.86325</v>
      </c>
      <c r="ID605">
        <v>1.86812</v>
      </c>
      <c r="IE605">
        <v>1.86783</v>
      </c>
      <c r="IF605">
        <v>1.86905</v>
      </c>
      <c r="IG605">
        <v>1.86981</v>
      </c>
      <c r="IH605">
        <v>1.8659</v>
      </c>
      <c r="II605">
        <v>1.86695</v>
      </c>
      <c r="IJ605">
        <v>1.8684</v>
      </c>
      <c r="IK605">
        <v>5</v>
      </c>
      <c r="IL605">
        <v>0</v>
      </c>
      <c r="IM605">
        <v>0</v>
      </c>
      <c r="IN605">
        <v>0</v>
      </c>
      <c r="IO605" t="s">
        <v>441</v>
      </c>
      <c r="IP605" t="s">
        <v>442</v>
      </c>
      <c r="IQ605" t="s">
        <v>443</v>
      </c>
      <c r="IR605" t="s">
        <v>443</v>
      </c>
      <c r="IS605" t="s">
        <v>443</v>
      </c>
      <c r="IT605" t="s">
        <v>443</v>
      </c>
      <c r="IU605">
        <v>0</v>
      </c>
      <c r="IV605">
        <v>100</v>
      </c>
      <c r="IW605">
        <v>100</v>
      </c>
      <c r="IX605">
        <v>1.098</v>
      </c>
      <c r="IY605">
        <v>0.3152</v>
      </c>
      <c r="IZ605">
        <v>1.09748391826392</v>
      </c>
      <c r="JA605">
        <v>0</v>
      </c>
      <c r="JB605">
        <v>0</v>
      </c>
      <c r="JC605">
        <v>0</v>
      </c>
      <c r="JD605">
        <v>0.315191680746845</v>
      </c>
      <c r="JE605">
        <v>0</v>
      </c>
      <c r="JF605">
        <v>0</v>
      </c>
      <c r="JG605">
        <v>0</v>
      </c>
      <c r="JH605">
        <v>5</v>
      </c>
      <c r="JI605">
        <v>2273</v>
      </c>
      <c r="JJ605">
        <v>0</v>
      </c>
      <c r="JK605">
        <v>25</v>
      </c>
      <c r="JL605">
        <v>29356953.9</v>
      </c>
      <c r="JM605">
        <v>29356953.9</v>
      </c>
      <c r="JN605">
        <v>0.638428</v>
      </c>
      <c r="JO605">
        <v>2.62695</v>
      </c>
      <c r="JP605">
        <v>1.54785</v>
      </c>
      <c r="JQ605">
        <v>2.31567</v>
      </c>
      <c r="JR605">
        <v>1.64673</v>
      </c>
      <c r="JS605">
        <v>2.37793</v>
      </c>
      <c r="JT605">
        <v>34.2587</v>
      </c>
      <c r="JU605">
        <v>24.0963</v>
      </c>
      <c r="JV605">
        <v>18</v>
      </c>
      <c r="JW605">
        <v>478.444</v>
      </c>
      <c r="JX605">
        <v>377.483</v>
      </c>
      <c r="JY605">
        <v>35.388</v>
      </c>
      <c r="JZ605">
        <v>56.003</v>
      </c>
      <c r="KA605">
        <v>30.0028</v>
      </c>
      <c r="KB605">
        <v>54.8066</v>
      </c>
      <c r="KC605">
        <v>54.5568</v>
      </c>
      <c r="KD605">
        <v>12.8249</v>
      </c>
      <c r="KE605">
        <v>0</v>
      </c>
      <c r="KF605">
        <v>100</v>
      </c>
      <c r="KG605">
        <v>25.5262</v>
      </c>
      <c r="KH605">
        <v>215.631</v>
      </c>
      <c r="KI605">
        <v>34.6858</v>
      </c>
      <c r="KJ605">
        <v>92.367</v>
      </c>
      <c r="KK605">
        <v>88.8454</v>
      </c>
    </row>
    <row r="606" spans="1:297">
      <c r="A606">
        <v>590</v>
      </c>
      <c r="B606">
        <v>1761417242.1</v>
      </c>
      <c r="C606">
        <v>9061.09999990463</v>
      </c>
      <c r="D606" t="s">
        <v>1628</v>
      </c>
      <c r="E606" t="s">
        <v>1629</v>
      </c>
      <c r="F606">
        <v>5</v>
      </c>
      <c r="G606" t="s">
        <v>1603</v>
      </c>
      <c r="H606" t="s">
        <v>436</v>
      </c>
      <c r="I606">
        <v>1761417234.1</v>
      </c>
      <c r="J606">
        <f>(K606)/1000</f>
        <v>0</v>
      </c>
      <c r="K606">
        <f>IF(DP606, AN606, AH606)</f>
        <v>0</v>
      </c>
      <c r="L606">
        <f>IF(DP606, AI606, AG606)</f>
        <v>0</v>
      </c>
      <c r="M606">
        <f>DR606 - IF(AU606&gt;1, L606*DL606*100.0/(AW606), 0)</f>
        <v>0</v>
      </c>
      <c r="N606">
        <f>((T606-J606/2)*M606-L606)/(T606+J606/2)</f>
        <v>0</v>
      </c>
      <c r="O606">
        <f>N606*(DY606+DZ606)/1000.0</f>
        <v>0</v>
      </c>
      <c r="P606">
        <f>(DR606 - IF(AU606&gt;1, L606*DL606*100.0/(AW606), 0))*(DY606+DZ606)/1000.0</f>
        <v>0</v>
      </c>
      <c r="Q606">
        <f>2.0/((1/S606-1/R606)+SIGN(S606)*SQRT((1/S606-1/R606)*(1/S606-1/R606) + 4*DM606/((DM606+1)*(DM606+1))*(2*1/S606*1/R606-1/R606*1/R606)))</f>
        <v>0</v>
      </c>
      <c r="R606">
        <f>IF(LEFT(DN606,1)&lt;&gt;"0",IF(LEFT(DN606,1)="1",3.0,DO606),$D$5+$E$5*(EF606*DY606/($K$5*1000))+$F$5*(EF606*DY606/($K$5*1000))*MAX(MIN(DL606,$J$5),$I$5)*MAX(MIN(DL606,$J$5),$I$5)+$G$5*MAX(MIN(DL606,$J$5),$I$5)*(EF606*DY606/($K$5*1000))+$H$5*(EF606*DY606/($K$5*1000))*(EF606*DY606/($K$5*1000)))</f>
        <v>0</v>
      </c>
      <c r="S606">
        <f>J606*(1000-(1000*0.61365*exp(17.502*W606/(240.97+W606))/(DY606+DZ606)+DT606)/2)/(1000*0.61365*exp(17.502*W606/(240.97+W606))/(DY606+DZ606)-DT606)</f>
        <v>0</v>
      </c>
      <c r="T606">
        <f>1/((DM606+1)/(Q606/1.6)+1/(R606/1.37)) + DM606/((DM606+1)/(Q606/1.6) + DM606/(R606/1.37))</f>
        <v>0</v>
      </c>
      <c r="U606">
        <f>(DH606*DK606)</f>
        <v>0</v>
      </c>
      <c r="V606">
        <f>(EA606+(U606+2*0.95*5.67E-8*(((EA606+$B$7)+273)^4-(EA606+273)^4)-44100*J606)/(1.84*29.3*R606+8*0.95*5.67E-8*(EA606+273)^3))</f>
        <v>0</v>
      </c>
      <c r="W606">
        <f>($C$7*EB606+$D$7*EC606+$E$7*V606)</f>
        <v>0</v>
      </c>
      <c r="X606">
        <f>0.61365*exp(17.502*W606/(240.97+W606))</f>
        <v>0</v>
      </c>
      <c r="Y606">
        <f>(Z606/AA606*100)</f>
        <v>0</v>
      </c>
      <c r="Z606">
        <f>DT606*(DY606+DZ606)/1000</f>
        <v>0</v>
      </c>
      <c r="AA606">
        <f>0.61365*exp(17.502*EA606/(240.97+EA606))</f>
        <v>0</v>
      </c>
      <c r="AB606">
        <f>(X606-DT606*(DY606+DZ606)/1000)</f>
        <v>0</v>
      </c>
      <c r="AC606">
        <f>(-J606*44100)</f>
        <v>0</v>
      </c>
      <c r="AD606">
        <f>2*29.3*R606*0.92*(EA606-W606)</f>
        <v>0</v>
      </c>
      <c r="AE606">
        <f>2*0.95*5.67E-8*(((EA606+$B$7)+273)^4-(W606+273)^4)</f>
        <v>0</v>
      </c>
      <c r="AF606">
        <f>U606+AE606+AC606+AD606</f>
        <v>0</v>
      </c>
      <c r="AG606">
        <f>DX606*AU606*(DS606-DR606*(1000-AU606*DU606)/(1000-AU606*DT606))/(100*DL606)</f>
        <v>0</v>
      </c>
      <c r="AH606">
        <f>1000*DX606*AU606*(DT606-DU606)/(100*DL606*(1000-AU606*DT606))</f>
        <v>0</v>
      </c>
      <c r="AI606">
        <f>(AJ606 - AK606 - DY606*1E3/(8.314*(EA606+273.15)) * AM606/DX606 * AL606) * DX606/(100*DL606) * (1000 - DU606)/1000</f>
        <v>0</v>
      </c>
      <c r="AJ606">
        <v>240.994260788602</v>
      </c>
      <c r="AK606">
        <v>251.118503030303</v>
      </c>
      <c r="AL606">
        <v>-3.44192242169234</v>
      </c>
      <c r="AM606">
        <v>65.3796916363012</v>
      </c>
      <c r="AN606">
        <f>(AP606 - AO606 + DY606*1E3/(8.314*(EA606+273.15)) * AR606/DX606 * AQ606) * DX606/(100*DL606) * 1000/(1000 - AP606)</f>
        <v>0</v>
      </c>
      <c r="AO606">
        <v>25.1656042058488</v>
      </c>
      <c r="AP606">
        <v>35.2888351515152</v>
      </c>
      <c r="AQ606">
        <v>0.00334917859702744</v>
      </c>
      <c r="AR606">
        <v>110.48631255239</v>
      </c>
      <c r="AS606">
        <v>14</v>
      </c>
      <c r="AT606">
        <v>3</v>
      </c>
      <c r="AU606">
        <f>IF(AS606*$H$13&gt;=AW606,1.0,(AW606/(AW606-AS606*$H$13)))</f>
        <v>0</v>
      </c>
      <c r="AV606">
        <f>(AU606-1)*100</f>
        <v>0</v>
      </c>
      <c r="AW606">
        <f>MAX(0,($B$13+$C$13*EF606)/(1+$D$13*EF606)*DY606/(EA606+273)*$E$13)</f>
        <v>0</v>
      </c>
      <c r="AX606" t="s">
        <v>437</v>
      </c>
      <c r="AY606" t="s">
        <v>437</v>
      </c>
      <c r="AZ606">
        <v>0</v>
      </c>
      <c r="BA606">
        <v>0</v>
      </c>
      <c r="BB606">
        <f>1-AZ606/BA606</f>
        <v>0</v>
      </c>
      <c r="BC606">
        <v>0</v>
      </c>
      <c r="BD606" t="s">
        <v>437</v>
      </c>
      <c r="BE606" t="s">
        <v>437</v>
      </c>
      <c r="BF606">
        <v>0</v>
      </c>
      <c r="BG606">
        <v>0</v>
      </c>
      <c r="BH606">
        <f>1-BF606/BG606</f>
        <v>0</v>
      </c>
      <c r="BI606">
        <v>0.5</v>
      </c>
      <c r="BJ606">
        <f>DI606</f>
        <v>0</v>
      </c>
      <c r="BK606">
        <f>L606</f>
        <v>0</v>
      </c>
      <c r="BL606">
        <f>BH606*BI606*BJ606</f>
        <v>0</v>
      </c>
      <c r="BM606">
        <f>(BK606-BC606)/BJ606</f>
        <v>0</v>
      </c>
      <c r="BN606">
        <f>(BA606-BG606)/BG606</f>
        <v>0</v>
      </c>
      <c r="BO606">
        <f>AZ606/(BB606+AZ606/BG606)</f>
        <v>0</v>
      </c>
      <c r="BP606" t="s">
        <v>437</v>
      </c>
      <c r="BQ606">
        <v>0</v>
      </c>
      <c r="BR606">
        <f>IF(BQ606&lt;&gt;0, BQ606, BO606)</f>
        <v>0</v>
      </c>
      <c r="BS606">
        <f>1-BR606/BG606</f>
        <v>0</v>
      </c>
      <c r="BT606">
        <f>(BG606-BF606)/(BG606-BR606)</f>
        <v>0</v>
      </c>
      <c r="BU606">
        <f>(BA606-BG606)/(BA606-BR606)</f>
        <v>0</v>
      </c>
      <c r="BV606">
        <f>(BG606-BF606)/(BG606-AZ606)</f>
        <v>0</v>
      </c>
      <c r="BW606">
        <f>(BA606-BG606)/(BA606-AZ606)</f>
        <v>0</v>
      </c>
      <c r="BX606">
        <f>(BT606*BR606/BF606)</f>
        <v>0</v>
      </c>
      <c r="BY606">
        <f>(1-BX606)</f>
        <v>0</v>
      </c>
      <c r="DH606">
        <f>$B$11*EG606+$C$11*EH606+$F$11*ES606*(1-EV606)</f>
        <v>0</v>
      </c>
      <c r="DI606">
        <f>DH606*DJ606</f>
        <v>0</v>
      </c>
      <c r="DJ606">
        <f>($B$11*$D$9+$C$11*$D$9+$F$11*((FF606+EX606)/MAX(FF606+EX606+FG606, 0.1)*$I$9+FG606/MAX(FF606+EX606+FG606, 0.1)*$J$9))/($B$11+$C$11+$F$11)</f>
        <v>0</v>
      </c>
      <c r="DK606">
        <f>($B$11*$K$9+$C$11*$K$9+$F$11*((FF606+EX606)/MAX(FF606+EX606+FG606, 0.1)*$P$9+FG606/MAX(FF606+EX606+FG606, 0.1)*$Q$9))/($B$11+$C$11+$F$11)</f>
        <v>0</v>
      </c>
      <c r="DL606">
        <v>6</v>
      </c>
      <c r="DM606">
        <v>0.5</v>
      </c>
      <c r="DN606" t="s">
        <v>438</v>
      </c>
      <c r="DO606">
        <v>2</v>
      </c>
      <c r="DP606" t="b">
        <v>1</v>
      </c>
      <c r="DQ606">
        <v>1761417234.1</v>
      </c>
      <c r="DR606">
        <v>264.826384615385</v>
      </c>
      <c r="DS606">
        <v>251.043538461538</v>
      </c>
      <c r="DT606">
        <v>35.2577923076923</v>
      </c>
      <c r="DU606">
        <v>25.1714692307692</v>
      </c>
      <c r="DV606">
        <v>263.728923076923</v>
      </c>
      <c r="DW606">
        <v>34.9426076923077</v>
      </c>
      <c r="DX606">
        <v>500.021153846154</v>
      </c>
      <c r="DY606">
        <v>90.3045846153846</v>
      </c>
      <c r="DZ606">
        <v>0.0455711692307692</v>
      </c>
      <c r="EA606">
        <v>43.7912692307692</v>
      </c>
      <c r="EB606">
        <v>42.9181</v>
      </c>
      <c r="EC606">
        <v>999.9</v>
      </c>
      <c r="ED606">
        <v>0</v>
      </c>
      <c r="EE606">
        <v>0</v>
      </c>
      <c r="EF606">
        <v>10002.7307692308</v>
      </c>
      <c r="EG606">
        <v>0</v>
      </c>
      <c r="EH606">
        <v>1189.57538461538</v>
      </c>
      <c r="EI606">
        <v>13.7827615384615</v>
      </c>
      <c r="EJ606">
        <v>274.504538461538</v>
      </c>
      <c r="EK606">
        <v>257.526</v>
      </c>
      <c r="EL606">
        <v>10.0863153846154</v>
      </c>
      <c r="EM606">
        <v>251.043538461538</v>
      </c>
      <c r="EN606">
        <v>25.1714692307692</v>
      </c>
      <c r="EO606">
        <v>3.18393846153846</v>
      </c>
      <c r="EP606">
        <v>2.27309769230769</v>
      </c>
      <c r="EQ606">
        <v>25.0224692307692</v>
      </c>
      <c r="ER606">
        <v>19.4870153846154</v>
      </c>
      <c r="ES606">
        <v>1200.02923076923</v>
      </c>
      <c r="ET606">
        <v>0.967003846153846</v>
      </c>
      <c r="EU606">
        <v>0.0329963</v>
      </c>
      <c r="EV606">
        <v>0</v>
      </c>
      <c r="EW606">
        <v>1261.97</v>
      </c>
      <c r="EX606">
        <v>5.00059</v>
      </c>
      <c r="EY606">
        <v>16472.5</v>
      </c>
      <c r="EZ606">
        <v>10358.9846153846</v>
      </c>
      <c r="FA606">
        <v>63.25</v>
      </c>
      <c r="FB606">
        <v>65.25</v>
      </c>
      <c r="FC606">
        <v>63.562</v>
      </c>
      <c r="FD606">
        <v>64.875</v>
      </c>
      <c r="FE606">
        <v>64.062</v>
      </c>
      <c r="FF606">
        <v>1155.59923076923</v>
      </c>
      <c r="FG606">
        <v>39.43</v>
      </c>
      <c r="FH606">
        <v>0</v>
      </c>
      <c r="FI606">
        <v>1761417202.3</v>
      </c>
      <c r="FJ606">
        <v>0</v>
      </c>
      <c r="FK606">
        <v>1260.5388</v>
      </c>
      <c r="FL606">
        <v>-108.271538610799</v>
      </c>
      <c r="FM606">
        <v>-1344.33846362226</v>
      </c>
      <c r="FN606">
        <v>16454.92</v>
      </c>
      <c r="FO606">
        <v>15</v>
      </c>
      <c r="FP606">
        <v>0</v>
      </c>
      <c r="FQ606" t="s">
        <v>439</v>
      </c>
      <c r="FR606">
        <v>0</v>
      </c>
      <c r="FS606">
        <v>0</v>
      </c>
      <c r="FT606">
        <v>0</v>
      </c>
      <c r="FU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A606">
        <v>0</v>
      </c>
      <c r="GB606">
        <v>0</v>
      </c>
      <c r="GC606">
        <v>12.8871714285714</v>
      </c>
      <c r="GD606">
        <v>13.9979844155844</v>
      </c>
      <c r="GE606">
        <v>1.51274172256326</v>
      </c>
      <c r="GF606">
        <v>0</v>
      </c>
      <c r="GG606">
        <v>1268.51735294118</v>
      </c>
      <c r="GH606">
        <v>-105.750496561641</v>
      </c>
      <c r="GI606">
        <v>10.37740767494</v>
      </c>
      <c r="GJ606">
        <v>-1</v>
      </c>
      <c r="GK606">
        <v>10.0663476190476</v>
      </c>
      <c r="GL606">
        <v>0.304535064935068</v>
      </c>
      <c r="GM606">
        <v>0.0308110465510204</v>
      </c>
      <c r="GN606">
        <v>0</v>
      </c>
      <c r="GO606">
        <v>0</v>
      </c>
      <c r="GP606">
        <v>2</v>
      </c>
      <c r="GQ606" t="s">
        <v>473</v>
      </c>
      <c r="GR606">
        <v>3.12622</v>
      </c>
      <c r="GS606">
        <v>2.7231</v>
      </c>
      <c r="GT606">
        <v>0.0525424</v>
      </c>
      <c r="GU606">
        <v>0.0500521</v>
      </c>
      <c r="GV606">
        <v>0.127856</v>
      </c>
      <c r="GW606">
        <v>0.100862</v>
      </c>
      <c r="GX606">
        <v>33783.9</v>
      </c>
      <c r="GY606">
        <v>35750.2</v>
      </c>
      <c r="GZ606">
        <v>32404.6</v>
      </c>
      <c r="HA606">
        <v>34218.4</v>
      </c>
      <c r="HB606">
        <v>40441.5</v>
      </c>
      <c r="HC606">
        <v>44399</v>
      </c>
      <c r="HD606">
        <v>50977.2</v>
      </c>
      <c r="HE606">
        <v>54923</v>
      </c>
      <c r="HF606">
        <v>1.6501</v>
      </c>
      <c r="HG606">
        <v>1.50965</v>
      </c>
      <c r="HH606">
        <v>-0.105966</v>
      </c>
      <c r="HI606">
        <v>0</v>
      </c>
      <c r="HJ606">
        <v>44.5912</v>
      </c>
      <c r="HK606">
        <v>999.9</v>
      </c>
      <c r="HL606">
        <v>55.848</v>
      </c>
      <c r="HM606">
        <v>29.98</v>
      </c>
      <c r="HN606">
        <v>26.3177</v>
      </c>
      <c r="HO606">
        <v>60.7954</v>
      </c>
      <c r="HP606">
        <v>41.0697</v>
      </c>
      <c r="HQ606">
        <v>1</v>
      </c>
      <c r="HR606">
        <v>2.67448</v>
      </c>
      <c r="HS606">
        <v>9.28105</v>
      </c>
      <c r="HT606">
        <v>19.8975</v>
      </c>
      <c r="HU606">
        <v>5.18734</v>
      </c>
      <c r="HV606">
        <v>12.0185</v>
      </c>
      <c r="HW606">
        <v>4.9688</v>
      </c>
      <c r="HX606">
        <v>3.29595</v>
      </c>
      <c r="HY606">
        <v>9999</v>
      </c>
      <c r="HZ606">
        <v>9999</v>
      </c>
      <c r="IA606">
        <v>999.9</v>
      </c>
      <c r="IB606">
        <v>9999</v>
      </c>
      <c r="IC606">
        <v>1.86322</v>
      </c>
      <c r="ID606">
        <v>1.8681</v>
      </c>
      <c r="IE606">
        <v>1.86783</v>
      </c>
      <c r="IF606">
        <v>1.86905</v>
      </c>
      <c r="IG606">
        <v>1.86981</v>
      </c>
      <c r="IH606">
        <v>1.86586</v>
      </c>
      <c r="II606">
        <v>1.86693</v>
      </c>
      <c r="IJ606">
        <v>1.86842</v>
      </c>
      <c r="IK606">
        <v>5</v>
      </c>
      <c r="IL606">
        <v>0</v>
      </c>
      <c r="IM606">
        <v>0</v>
      </c>
      <c r="IN606">
        <v>0</v>
      </c>
      <c r="IO606" t="s">
        <v>441</v>
      </c>
      <c r="IP606" t="s">
        <v>442</v>
      </c>
      <c r="IQ606" t="s">
        <v>443</v>
      </c>
      <c r="IR606" t="s">
        <v>443</v>
      </c>
      <c r="IS606" t="s">
        <v>443</v>
      </c>
      <c r="IT606" t="s">
        <v>443</v>
      </c>
      <c r="IU606">
        <v>0</v>
      </c>
      <c r="IV606">
        <v>100</v>
      </c>
      <c r="IW606">
        <v>100</v>
      </c>
      <c r="IX606">
        <v>1.097</v>
      </c>
      <c r="IY606">
        <v>0.3152</v>
      </c>
      <c r="IZ606">
        <v>1.09748391826392</v>
      </c>
      <c r="JA606">
        <v>0</v>
      </c>
      <c r="JB606">
        <v>0</v>
      </c>
      <c r="JC606">
        <v>0</v>
      </c>
      <c r="JD606">
        <v>0.315191680746845</v>
      </c>
      <c r="JE606">
        <v>0</v>
      </c>
      <c r="JF606">
        <v>0</v>
      </c>
      <c r="JG606">
        <v>0</v>
      </c>
      <c r="JH606">
        <v>5</v>
      </c>
      <c r="JI606">
        <v>2273</v>
      </c>
      <c r="JJ606">
        <v>0</v>
      </c>
      <c r="JK606">
        <v>25</v>
      </c>
      <c r="JL606">
        <v>29356954</v>
      </c>
      <c r="JM606">
        <v>29356954</v>
      </c>
      <c r="JN606">
        <v>0.5896</v>
      </c>
      <c r="JO606">
        <v>2.50732</v>
      </c>
      <c r="JP606">
        <v>1.54785</v>
      </c>
      <c r="JQ606">
        <v>2.31567</v>
      </c>
      <c r="JR606">
        <v>1.64673</v>
      </c>
      <c r="JS606">
        <v>2.35962</v>
      </c>
      <c r="JT606">
        <v>34.2587</v>
      </c>
      <c r="JU606">
        <v>24.0963</v>
      </c>
      <c r="JV606">
        <v>18</v>
      </c>
      <c r="JW606">
        <v>478.431</v>
      </c>
      <c r="JX606">
        <v>377.555</v>
      </c>
      <c r="JY606">
        <v>35.365</v>
      </c>
      <c r="JZ606">
        <v>56.0363</v>
      </c>
      <c r="KA606">
        <v>30.0023</v>
      </c>
      <c r="KB606">
        <v>54.8409</v>
      </c>
      <c r="KC606">
        <v>54.5887</v>
      </c>
      <c r="KD606">
        <v>11.8636</v>
      </c>
      <c r="KE606">
        <v>0</v>
      </c>
      <c r="KF606">
        <v>100</v>
      </c>
      <c r="KG606">
        <v>25.537</v>
      </c>
      <c r="KH606">
        <v>195.205</v>
      </c>
      <c r="KI606">
        <v>34.6858</v>
      </c>
      <c r="KJ606">
        <v>92.3632</v>
      </c>
      <c r="KK606">
        <v>88.8411</v>
      </c>
    </row>
    <row r="607" spans="1:297">
      <c r="A607">
        <v>591</v>
      </c>
      <c r="B607">
        <v>1761417247.1</v>
      </c>
      <c r="C607">
        <v>9066.09999990463</v>
      </c>
      <c r="D607" t="s">
        <v>1630</v>
      </c>
      <c r="E607" t="s">
        <v>1631</v>
      </c>
      <c r="F607">
        <v>5</v>
      </c>
      <c r="G607" t="s">
        <v>1603</v>
      </c>
      <c r="H607" t="s">
        <v>436</v>
      </c>
      <c r="I607">
        <v>1761417239.02308</v>
      </c>
      <c r="J607">
        <f>(K607)/1000</f>
        <v>0</v>
      </c>
      <c r="K607">
        <f>IF(DP607, AN607, AH607)</f>
        <v>0</v>
      </c>
      <c r="L607">
        <f>IF(DP607, AI607, AG607)</f>
        <v>0</v>
      </c>
      <c r="M607">
        <f>DR607 - IF(AU607&gt;1, L607*DL607*100.0/(AW607), 0)</f>
        <v>0</v>
      </c>
      <c r="N607">
        <f>((T607-J607/2)*M607-L607)/(T607+J607/2)</f>
        <v>0</v>
      </c>
      <c r="O607">
        <f>N607*(DY607+DZ607)/1000.0</f>
        <v>0</v>
      </c>
      <c r="P607">
        <f>(DR607 - IF(AU607&gt;1, L607*DL607*100.0/(AW607), 0))*(DY607+DZ607)/1000.0</f>
        <v>0</v>
      </c>
      <c r="Q607">
        <f>2.0/((1/S607-1/R607)+SIGN(S607)*SQRT((1/S607-1/R607)*(1/S607-1/R607) + 4*DM607/((DM607+1)*(DM607+1))*(2*1/S607*1/R607-1/R607*1/R607)))</f>
        <v>0</v>
      </c>
      <c r="R607">
        <f>IF(LEFT(DN607,1)&lt;&gt;"0",IF(LEFT(DN607,1)="1",3.0,DO607),$D$5+$E$5*(EF607*DY607/($K$5*1000))+$F$5*(EF607*DY607/($K$5*1000))*MAX(MIN(DL607,$J$5),$I$5)*MAX(MIN(DL607,$J$5),$I$5)+$G$5*MAX(MIN(DL607,$J$5),$I$5)*(EF607*DY607/($K$5*1000))+$H$5*(EF607*DY607/($K$5*1000))*(EF607*DY607/($K$5*1000)))</f>
        <v>0</v>
      </c>
      <c r="S607">
        <f>J607*(1000-(1000*0.61365*exp(17.502*W607/(240.97+W607))/(DY607+DZ607)+DT607)/2)/(1000*0.61365*exp(17.502*W607/(240.97+W607))/(DY607+DZ607)-DT607)</f>
        <v>0</v>
      </c>
      <c r="T607">
        <f>1/((DM607+1)/(Q607/1.6)+1/(R607/1.37)) + DM607/((DM607+1)/(Q607/1.6) + DM607/(R607/1.37))</f>
        <v>0</v>
      </c>
      <c r="U607">
        <f>(DH607*DK607)</f>
        <v>0</v>
      </c>
      <c r="V607">
        <f>(EA607+(U607+2*0.95*5.67E-8*(((EA607+$B$7)+273)^4-(EA607+273)^4)-44100*J607)/(1.84*29.3*R607+8*0.95*5.67E-8*(EA607+273)^3))</f>
        <v>0</v>
      </c>
      <c r="W607">
        <f>($C$7*EB607+$D$7*EC607+$E$7*V607)</f>
        <v>0</v>
      </c>
      <c r="X607">
        <f>0.61365*exp(17.502*W607/(240.97+W607))</f>
        <v>0</v>
      </c>
      <c r="Y607">
        <f>(Z607/AA607*100)</f>
        <v>0</v>
      </c>
      <c r="Z607">
        <f>DT607*(DY607+DZ607)/1000</f>
        <v>0</v>
      </c>
      <c r="AA607">
        <f>0.61365*exp(17.502*EA607/(240.97+EA607))</f>
        <v>0</v>
      </c>
      <c r="AB607">
        <f>(X607-DT607*(DY607+DZ607)/1000)</f>
        <v>0</v>
      </c>
      <c r="AC607">
        <f>(-J607*44100)</f>
        <v>0</v>
      </c>
      <c r="AD607">
        <f>2*29.3*R607*0.92*(EA607-W607)</f>
        <v>0</v>
      </c>
      <c r="AE607">
        <f>2*0.95*5.67E-8*(((EA607+$B$7)+273)^4-(W607+273)^4)</f>
        <v>0</v>
      </c>
      <c r="AF607">
        <f>U607+AE607+AC607+AD607</f>
        <v>0</v>
      </c>
      <c r="AG607">
        <f>DX607*AU607*(DS607-DR607*(1000-AU607*DU607)/(1000-AU607*DT607))/(100*DL607)</f>
        <v>0</v>
      </c>
      <c r="AH607">
        <f>1000*DX607*AU607*(DT607-DU607)/(100*DL607*(1000-AU607*DT607))</f>
        <v>0</v>
      </c>
      <c r="AI607">
        <f>(AJ607 - AK607 - DY607*1E3/(8.314*(EA607+273.15)) * AM607/DX607 * AL607) * DX607/(100*DL607) * (1000 - DU607)/1000</f>
        <v>0</v>
      </c>
      <c r="AJ607">
        <v>224.6893335628</v>
      </c>
      <c r="AK607">
        <v>234.94416969697</v>
      </c>
      <c r="AL607">
        <v>-3.24204108460151</v>
      </c>
      <c r="AM607">
        <v>65.3796916363012</v>
      </c>
      <c r="AN607">
        <f>(AP607 - AO607 + DY607*1E3/(8.314*(EA607+273.15)) * AR607/DX607 * AQ607) * DX607/(100*DL607) * 1000/(1000 - AP607)</f>
        <v>0</v>
      </c>
      <c r="AO607">
        <v>25.1607120173674</v>
      </c>
      <c r="AP607">
        <v>35.3125593939394</v>
      </c>
      <c r="AQ607">
        <v>0.00508284385740146</v>
      </c>
      <c r="AR607">
        <v>110.48631255239</v>
      </c>
      <c r="AS607">
        <v>14</v>
      </c>
      <c r="AT607">
        <v>3</v>
      </c>
      <c r="AU607">
        <f>IF(AS607*$H$13&gt;=AW607,1.0,(AW607/(AW607-AS607*$H$13)))</f>
        <v>0</v>
      </c>
      <c r="AV607">
        <f>(AU607-1)*100</f>
        <v>0</v>
      </c>
      <c r="AW607">
        <f>MAX(0,($B$13+$C$13*EF607)/(1+$D$13*EF607)*DY607/(EA607+273)*$E$13)</f>
        <v>0</v>
      </c>
      <c r="AX607" t="s">
        <v>437</v>
      </c>
      <c r="AY607" t="s">
        <v>437</v>
      </c>
      <c r="AZ607">
        <v>0</v>
      </c>
      <c r="BA607">
        <v>0</v>
      </c>
      <c r="BB607">
        <f>1-AZ607/BA607</f>
        <v>0</v>
      </c>
      <c r="BC607">
        <v>0</v>
      </c>
      <c r="BD607" t="s">
        <v>437</v>
      </c>
      <c r="BE607" t="s">
        <v>437</v>
      </c>
      <c r="BF607">
        <v>0</v>
      </c>
      <c r="BG607">
        <v>0</v>
      </c>
      <c r="BH607">
        <f>1-BF607/BG607</f>
        <v>0</v>
      </c>
      <c r="BI607">
        <v>0.5</v>
      </c>
      <c r="BJ607">
        <f>DI607</f>
        <v>0</v>
      </c>
      <c r="BK607">
        <f>L607</f>
        <v>0</v>
      </c>
      <c r="BL607">
        <f>BH607*BI607*BJ607</f>
        <v>0</v>
      </c>
      <c r="BM607">
        <f>(BK607-BC607)/BJ607</f>
        <v>0</v>
      </c>
      <c r="BN607">
        <f>(BA607-BG607)/BG607</f>
        <v>0</v>
      </c>
      <c r="BO607">
        <f>AZ607/(BB607+AZ607/BG607)</f>
        <v>0</v>
      </c>
      <c r="BP607" t="s">
        <v>437</v>
      </c>
      <c r="BQ607">
        <v>0</v>
      </c>
      <c r="BR607">
        <f>IF(BQ607&lt;&gt;0, BQ607, BO607)</f>
        <v>0</v>
      </c>
      <c r="BS607">
        <f>1-BR607/BG607</f>
        <v>0</v>
      </c>
      <c r="BT607">
        <f>(BG607-BF607)/(BG607-BR607)</f>
        <v>0</v>
      </c>
      <c r="BU607">
        <f>(BA607-BG607)/(BA607-BR607)</f>
        <v>0</v>
      </c>
      <c r="BV607">
        <f>(BG607-BF607)/(BG607-AZ607)</f>
        <v>0</v>
      </c>
      <c r="BW607">
        <f>(BA607-BG607)/(BA607-AZ607)</f>
        <v>0</v>
      </c>
      <c r="BX607">
        <f>(BT607*BR607/BF607)</f>
        <v>0</v>
      </c>
      <c r="BY607">
        <f>(1-BX607)</f>
        <v>0</v>
      </c>
      <c r="DH607">
        <f>$B$11*EG607+$C$11*EH607+$F$11*ES607*(1-EV607)</f>
        <v>0</v>
      </c>
      <c r="DI607">
        <f>DH607*DJ607</f>
        <v>0</v>
      </c>
      <c r="DJ607">
        <f>($B$11*$D$9+$C$11*$D$9+$F$11*((FF607+EX607)/MAX(FF607+EX607+FG607, 0.1)*$I$9+FG607/MAX(FF607+EX607+FG607, 0.1)*$J$9))/($B$11+$C$11+$F$11)</f>
        <v>0</v>
      </c>
      <c r="DK607">
        <f>($B$11*$K$9+$C$11*$K$9+$F$11*((FF607+EX607)/MAX(FF607+EX607+FG607, 0.1)*$P$9+FG607/MAX(FF607+EX607+FG607, 0.1)*$Q$9))/($B$11+$C$11+$F$11)</f>
        <v>0</v>
      </c>
      <c r="DL607">
        <v>6</v>
      </c>
      <c r="DM607">
        <v>0.5</v>
      </c>
      <c r="DN607" t="s">
        <v>438</v>
      </c>
      <c r="DO607">
        <v>2</v>
      </c>
      <c r="DP607" t="b">
        <v>1</v>
      </c>
      <c r="DQ607">
        <v>1761417239.02308</v>
      </c>
      <c r="DR607">
        <v>249.176076923077</v>
      </c>
      <c r="DS607">
        <v>234.658076923077</v>
      </c>
      <c r="DT607">
        <v>35.2790769230769</v>
      </c>
      <c r="DU607">
        <v>25.1664153846154</v>
      </c>
      <c r="DV607">
        <v>248.078692307692</v>
      </c>
      <c r="DW607">
        <v>34.9639</v>
      </c>
      <c r="DX607">
        <v>500.024846153846</v>
      </c>
      <c r="DY607">
        <v>90.3034076923077</v>
      </c>
      <c r="DZ607">
        <v>0.0455515538461538</v>
      </c>
      <c r="EA607">
        <v>43.791</v>
      </c>
      <c r="EB607">
        <v>42.9111</v>
      </c>
      <c r="EC607">
        <v>999.9</v>
      </c>
      <c r="ED607">
        <v>0</v>
      </c>
      <c r="EE607">
        <v>0</v>
      </c>
      <c r="EF607">
        <v>9999.32</v>
      </c>
      <c r="EG607">
        <v>0</v>
      </c>
      <c r="EH607">
        <v>1189.78230769231</v>
      </c>
      <c r="EI607">
        <v>14.5179615384615</v>
      </c>
      <c r="EJ607">
        <v>258.287846153846</v>
      </c>
      <c r="EK607">
        <v>240.716153846154</v>
      </c>
      <c r="EL607">
        <v>10.1126692307692</v>
      </c>
      <c r="EM607">
        <v>234.658076923077</v>
      </c>
      <c r="EN607">
        <v>25.1664153846154</v>
      </c>
      <c r="EO607">
        <v>3.18582076923077</v>
      </c>
      <c r="EP607">
        <v>2.27261076923077</v>
      </c>
      <c r="EQ607">
        <v>25.0323846153846</v>
      </c>
      <c r="ER607">
        <v>19.4835692307692</v>
      </c>
      <c r="ES607">
        <v>1200.03538461538</v>
      </c>
      <c r="ET607">
        <v>0.967003846153846</v>
      </c>
      <c r="EU607">
        <v>0.0329963</v>
      </c>
      <c r="EV607">
        <v>0</v>
      </c>
      <c r="EW607">
        <v>1252.93615384615</v>
      </c>
      <c r="EX607">
        <v>5.00059</v>
      </c>
      <c r="EY607">
        <v>16360.3615384615</v>
      </c>
      <c r="EZ607">
        <v>10359.0307692308</v>
      </c>
      <c r="FA607">
        <v>63.25</v>
      </c>
      <c r="FB607">
        <v>65.25</v>
      </c>
      <c r="FC607">
        <v>63.562</v>
      </c>
      <c r="FD607">
        <v>64.875</v>
      </c>
      <c r="FE607">
        <v>64.062</v>
      </c>
      <c r="FF607">
        <v>1155.60538461538</v>
      </c>
      <c r="FG607">
        <v>39.43</v>
      </c>
      <c r="FH607">
        <v>0</v>
      </c>
      <c r="FI607">
        <v>1761417207.1</v>
      </c>
      <c r="FJ607">
        <v>0</v>
      </c>
      <c r="FK607">
        <v>1251.754</v>
      </c>
      <c r="FL607">
        <v>-111.250000171936</v>
      </c>
      <c r="FM607">
        <v>-1382.1153867456</v>
      </c>
      <c r="FN607">
        <v>16345.672</v>
      </c>
      <c r="FO607">
        <v>15</v>
      </c>
      <c r="FP607">
        <v>0</v>
      </c>
      <c r="FQ607" t="s">
        <v>439</v>
      </c>
      <c r="FR607">
        <v>0</v>
      </c>
      <c r="FS607">
        <v>0</v>
      </c>
      <c r="FT607">
        <v>0</v>
      </c>
      <c r="FU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A607">
        <v>0</v>
      </c>
      <c r="GB607">
        <v>0</v>
      </c>
      <c r="GC607">
        <v>14.0677380952381</v>
      </c>
      <c r="GD607">
        <v>9.86035324675325</v>
      </c>
      <c r="GE607">
        <v>1.15286062944733</v>
      </c>
      <c r="GF607">
        <v>0</v>
      </c>
      <c r="GG607">
        <v>1257.71294117647</v>
      </c>
      <c r="GH607">
        <v>-109.61711229416</v>
      </c>
      <c r="GI607">
        <v>10.7576387441427</v>
      </c>
      <c r="GJ607">
        <v>-1</v>
      </c>
      <c r="GK607">
        <v>10.0973952380952</v>
      </c>
      <c r="GL607">
        <v>0.31987792207795</v>
      </c>
      <c r="GM607">
        <v>0.0323423278042947</v>
      </c>
      <c r="GN607">
        <v>0</v>
      </c>
      <c r="GO607">
        <v>0</v>
      </c>
      <c r="GP607">
        <v>2</v>
      </c>
      <c r="GQ607" t="s">
        <v>473</v>
      </c>
      <c r="GR607">
        <v>3.12628</v>
      </c>
      <c r="GS607">
        <v>2.72341</v>
      </c>
      <c r="GT607">
        <v>0.0494451</v>
      </c>
      <c r="GU607">
        <v>0.0464506</v>
      </c>
      <c r="GV607">
        <v>0.127919</v>
      </c>
      <c r="GW607">
        <v>0.100836</v>
      </c>
      <c r="GX607">
        <v>33892.8</v>
      </c>
      <c r="GY607">
        <v>35884</v>
      </c>
      <c r="GZ607">
        <v>32403.6</v>
      </c>
      <c r="HA607">
        <v>34217.2</v>
      </c>
      <c r="HB607">
        <v>40437.5</v>
      </c>
      <c r="HC607">
        <v>44398.2</v>
      </c>
      <c r="HD607">
        <v>50975.7</v>
      </c>
      <c r="HE607">
        <v>54920.9</v>
      </c>
      <c r="HF607">
        <v>1.6497</v>
      </c>
      <c r="HG607">
        <v>1.5095</v>
      </c>
      <c r="HH607">
        <v>-0.106413</v>
      </c>
      <c r="HI607">
        <v>0</v>
      </c>
      <c r="HJ607">
        <v>44.5867</v>
      </c>
      <c r="HK607">
        <v>999.9</v>
      </c>
      <c r="HL607">
        <v>55.848</v>
      </c>
      <c r="HM607">
        <v>29.98</v>
      </c>
      <c r="HN607">
        <v>26.3182</v>
      </c>
      <c r="HO607">
        <v>60.5954</v>
      </c>
      <c r="HP607">
        <v>41.1458</v>
      </c>
      <c r="HQ607">
        <v>1</v>
      </c>
      <c r="HR607">
        <v>2.67615</v>
      </c>
      <c r="HS607">
        <v>9.28105</v>
      </c>
      <c r="HT607">
        <v>19.8973</v>
      </c>
      <c r="HU607">
        <v>5.18719</v>
      </c>
      <c r="HV607">
        <v>12.0197</v>
      </c>
      <c r="HW607">
        <v>4.9686</v>
      </c>
      <c r="HX607">
        <v>3.29578</v>
      </c>
      <c r="HY607">
        <v>9999</v>
      </c>
      <c r="HZ607">
        <v>9999</v>
      </c>
      <c r="IA607">
        <v>999.9</v>
      </c>
      <c r="IB607">
        <v>9999</v>
      </c>
      <c r="IC607">
        <v>1.86323</v>
      </c>
      <c r="ID607">
        <v>1.8681</v>
      </c>
      <c r="IE607">
        <v>1.86783</v>
      </c>
      <c r="IF607">
        <v>1.86905</v>
      </c>
      <c r="IG607">
        <v>1.86981</v>
      </c>
      <c r="IH607">
        <v>1.86588</v>
      </c>
      <c r="II607">
        <v>1.86692</v>
      </c>
      <c r="IJ607">
        <v>1.86843</v>
      </c>
      <c r="IK607">
        <v>5</v>
      </c>
      <c r="IL607">
        <v>0</v>
      </c>
      <c r="IM607">
        <v>0</v>
      </c>
      <c r="IN607">
        <v>0</v>
      </c>
      <c r="IO607" t="s">
        <v>441</v>
      </c>
      <c r="IP607" t="s">
        <v>442</v>
      </c>
      <c r="IQ607" t="s">
        <v>443</v>
      </c>
      <c r="IR607" t="s">
        <v>443</v>
      </c>
      <c r="IS607" t="s">
        <v>443</v>
      </c>
      <c r="IT607" t="s">
        <v>443</v>
      </c>
      <c r="IU607">
        <v>0</v>
      </c>
      <c r="IV607">
        <v>100</v>
      </c>
      <c r="IW607">
        <v>100</v>
      </c>
      <c r="IX607">
        <v>1.098</v>
      </c>
      <c r="IY607">
        <v>0.3152</v>
      </c>
      <c r="IZ607">
        <v>1.09748391826392</v>
      </c>
      <c r="JA607">
        <v>0</v>
      </c>
      <c r="JB607">
        <v>0</v>
      </c>
      <c r="JC607">
        <v>0</v>
      </c>
      <c r="JD607">
        <v>0.315191680746845</v>
      </c>
      <c r="JE607">
        <v>0</v>
      </c>
      <c r="JF607">
        <v>0</v>
      </c>
      <c r="JG607">
        <v>0</v>
      </c>
      <c r="JH607">
        <v>5</v>
      </c>
      <c r="JI607">
        <v>2273</v>
      </c>
      <c r="JJ607">
        <v>0</v>
      </c>
      <c r="JK607">
        <v>25</v>
      </c>
      <c r="JL607">
        <v>29356954.1</v>
      </c>
      <c r="JM607">
        <v>29356954.1</v>
      </c>
      <c r="JN607">
        <v>0.559082</v>
      </c>
      <c r="JO607">
        <v>2.64648</v>
      </c>
      <c r="JP607">
        <v>1.54785</v>
      </c>
      <c r="JQ607">
        <v>2.31689</v>
      </c>
      <c r="JR607">
        <v>1.64551</v>
      </c>
      <c r="JS607">
        <v>2.27661</v>
      </c>
      <c r="JT607">
        <v>34.2587</v>
      </c>
      <c r="JU607">
        <v>24.0963</v>
      </c>
      <c r="JV607">
        <v>18</v>
      </c>
      <c r="JW607">
        <v>478.286</v>
      </c>
      <c r="JX607">
        <v>377.567</v>
      </c>
      <c r="JY607">
        <v>35.3412</v>
      </c>
      <c r="JZ607">
        <v>56.0621</v>
      </c>
      <c r="KA607">
        <v>30.0019</v>
      </c>
      <c r="KB607">
        <v>54.8679</v>
      </c>
      <c r="KC607">
        <v>54.6136</v>
      </c>
      <c r="KD607">
        <v>11.2093</v>
      </c>
      <c r="KE607">
        <v>0</v>
      </c>
      <c r="KF607">
        <v>100</v>
      </c>
      <c r="KG607">
        <v>25.5478</v>
      </c>
      <c r="KH607">
        <v>181.554</v>
      </c>
      <c r="KI607">
        <v>34.6858</v>
      </c>
      <c r="KJ607">
        <v>92.3605</v>
      </c>
      <c r="KK607">
        <v>88.8379</v>
      </c>
    </row>
    <row r="608" spans="1:297">
      <c r="A608">
        <v>592</v>
      </c>
      <c r="B608">
        <v>1761417252.1</v>
      </c>
      <c r="C608">
        <v>9071.09999990463</v>
      </c>
      <c r="D608" t="s">
        <v>1632</v>
      </c>
      <c r="E608" t="s">
        <v>1633</v>
      </c>
      <c r="F608">
        <v>5</v>
      </c>
      <c r="G608" t="s">
        <v>1603</v>
      </c>
      <c r="H608" t="s">
        <v>436</v>
      </c>
      <c r="I608">
        <v>1761417244.02308</v>
      </c>
      <c r="J608">
        <f>(K608)/1000</f>
        <v>0</v>
      </c>
      <c r="K608">
        <f>IF(DP608, AN608, AH608)</f>
        <v>0</v>
      </c>
      <c r="L608">
        <f>IF(DP608, AI608, AG608)</f>
        <v>0</v>
      </c>
      <c r="M608">
        <f>DR608 - IF(AU608&gt;1, L608*DL608*100.0/(AW608), 0)</f>
        <v>0</v>
      </c>
      <c r="N608">
        <f>((T608-J608/2)*M608-L608)/(T608+J608/2)</f>
        <v>0</v>
      </c>
      <c r="O608">
        <f>N608*(DY608+DZ608)/1000.0</f>
        <v>0</v>
      </c>
      <c r="P608">
        <f>(DR608 - IF(AU608&gt;1, L608*DL608*100.0/(AW608), 0))*(DY608+DZ608)/1000.0</f>
        <v>0</v>
      </c>
      <c r="Q608">
        <f>2.0/((1/S608-1/R608)+SIGN(S608)*SQRT((1/S608-1/R608)*(1/S608-1/R608) + 4*DM608/((DM608+1)*(DM608+1))*(2*1/S608*1/R608-1/R608*1/R608)))</f>
        <v>0</v>
      </c>
      <c r="R608">
        <f>IF(LEFT(DN608,1)&lt;&gt;"0",IF(LEFT(DN608,1)="1",3.0,DO608),$D$5+$E$5*(EF608*DY608/($K$5*1000))+$F$5*(EF608*DY608/($K$5*1000))*MAX(MIN(DL608,$J$5),$I$5)*MAX(MIN(DL608,$J$5),$I$5)+$G$5*MAX(MIN(DL608,$J$5),$I$5)*(EF608*DY608/($K$5*1000))+$H$5*(EF608*DY608/($K$5*1000))*(EF608*DY608/($K$5*1000)))</f>
        <v>0</v>
      </c>
      <c r="S608">
        <f>J608*(1000-(1000*0.61365*exp(17.502*W608/(240.97+W608))/(DY608+DZ608)+DT608)/2)/(1000*0.61365*exp(17.502*W608/(240.97+W608))/(DY608+DZ608)-DT608)</f>
        <v>0</v>
      </c>
      <c r="T608">
        <f>1/((DM608+1)/(Q608/1.6)+1/(R608/1.37)) + DM608/((DM608+1)/(Q608/1.6) + DM608/(R608/1.37))</f>
        <v>0</v>
      </c>
      <c r="U608">
        <f>(DH608*DK608)</f>
        <v>0</v>
      </c>
      <c r="V608">
        <f>(EA608+(U608+2*0.95*5.67E-8*(((EA608+$B$7)+273)^4-(EA608+273)^4)-44100*J608)/(1.84*29.3*R608+8*0.95*5.67E-8*(EA608+273)^3))</f>
        <v>0</v>
      </c>
      <c r="W608">
        <f>($C$7*EB608+$D$7*EC608+$E$7*V608)</f>
        <v>0</v>
      </c>
      <c r="X608">
        <f>0.61365*exp(17.502*W608/(240.97+W608))</f>
        <v>0</v>
      </c>
      <c r="Y608">
        <f>(Z608/AA608*100)</f>
        <v>0</v>
      </c>
      <c r="Z608">
        <f>DT608*(DY608+DZ608)/1000</f>
        <v>0</v>
      </c>
      <c r="AA608">
        <f>0.61365*exp(17.502*EA608/(240.97+EA608))</f>
        <v>0</v>
      </c>
      <c r="AB608">
        <f>(X608-DT608*(DY608+DZ608)/1000)</f>
        <v>0</v>
      </c>
      <c r="AC608">
        <f>(-J608*44100)</f>
        <v>0</v>
      </c>
      <c r="AD608">
        <f>2*29.3*R608*0.92*(EA608-W608)</f>
        <v>0</v>
      </c>
      <c r="AE608">
        <f>2*0.95*5.67E-8*(((EA608+$B$7)+273)^4-(W608+273)^4)</f>
        <v>0</v>
      </c>
      <c r="AF608">
        <f>U608+AE608+AC608+AD608</f>
        <v>0</v>
      </c>
      <c r="AG608">
        <f>DX608*AU608*(DS608-DR608*(1000-AU608*DU608)/(1000-AU608*DT608))/(100*DL608)</f>
        <v>0</v>
      </c>
      <c r="AH608">
        <f>1000*DX608*AU608*(DT608-DU608)/(100*DL608*(1000-AU608*DT608))</f>
        <v>0</v>
      </c>
      <c r="AI608">
        <f>(AJ608 - AK608 - DY608*1E3/(8.314*(EA608+273.15)) * AM608/DX608 * AL608) * DX608/(100*DL608) * (1000 - DU608)/1000</f>
        <v>0</v>
      </c>
      <c r="AJ608">
        <v>206.353927828513</v>
      </c>
      <c r="AK608">
        <v>217.61963030303</v>
      </c>
      <c r="AL608">
        <v>-3.45942892411883</v>
      </c>
      <c r="AM608">
        <v>65.3796916363012</v>
      </c>
      <c r="AN608">
        <f>(AP608 - AO608 + DY608*1E3/(8.314*(EA608+273.15)) * AR608/DX608 * AQ608) * DX608/(100*DL608) * 1000/(1000 - AP608)</f>
        <v>0</v>
      </c>
      <c r="AO608">
        <v>25.1539704137957</v>
      </c>
      <c r="AP608">
        <v>35.3477242424242</v>
      </c>
      <c r="AQ608">
        <v>0.00689484771070723</v>
      </c>
      <c r="AR608">
        <v>110.48631255239</v>
      </c>
      <c r="AS608">
        <v>14</v>
      </c>
      <c r="AT608">
        <v>3</v>
      </c>
      <c r="AU608">
        <f>IF(AS608*$H$13&gt;=AW608,1.0,(AW608/(AW608-AS608*$H$13)))</f>
        <v>0</v>
      </c>
      <c r="AV608">
        <f>(AU608-1)*100</f>
        <v>0</v>
      </c>
      <c r="AW608">
        <f>MAX(0,($B$13+$C$13*EF608)/(1+$D$13*EF608)*DY608/(EA608+273)*$E$13)</f>
        <v>0</v>
      </c>
      <c r="AX608" t="s">
        <v>437</v>
      </c>
      <c r="AY608" t="s">
        <v>437</v>
      </c>
      <c r="AZ608">
        <v>0</v>
      </c>
      <c r="BA608">
        <v>0</v>
      </c>
      <c r="BB608">
        <f>1-AZ608/BA608</f>
        <v>0</v>
      </c>
      <c r="BC608">
        <v>0</v>
      </c>
      <c r="BD608" t="s">
        <v>437</v>
      </c>
      <c r="BE608" t="s">
        <v>437</v>
      </c>
      <c r="BF608">
        <v>0</v>
      </c>
      <c r="BG608">
        <v>0</v>
      </c>
      <c r="BH608">
        <f>1-BF608/BG608</f>
        <v>0</v>
      </c>
      <c r="BI608">
        <v>0.5</v>
      </c>
      <c r="BJ608">
        <f>DI608</f>
        <v>0</v>
      </c>
      <c r="BK608">
        <f>L608</f>
        <v>0</v>
      </c>
      <c r="BL608">
        <f>BH608*BI608*BJ608</f>
        <v>0</v>
      </c>
      <c r="BM608">
        <f>(BK608-BC608)/BJ608</f>
        <v>0</v>
      </c>
      <c r="BN608">
        <f>(BA608-BG608)/BG608</f>
        <v>0</v>
      </c>
      <c r="BO608">
        <f>AZ608/(BB608+AZ608/BG608)</f>
        <v>0</v>
      </c>
      <c r="BP608" t="s">
        <v>437</v>
      </c>
      <c r="BQ608">
        <v>0</v>
      </c>
      <c r="BR608">
        <f>IF(BQ608&lt;&gt;0, BQ608, BO608)</f>
        <v>0</v>
      </c>
      <c r="BS608">
        <f>1-BR608/BG608</f>
        <v>0</v>
      </c>
      <c r="BT608">
        <f>(BG608-BF608)/(BG608-BR608)</f>
        <v>0</v>
      </c>
      <c r="BU608">
        <f>(BA608-BG608)/(BA608-BR608)</f>
        <v>0</v>
      </c>
      <c r="BV608">
        <f>(BG608-BF608)/(BG608-AZ608)</f>
        <v>0</v>
      </c>
      <c r="BW608">
        <f>(BA608-BG608)/(BA608-AZ608)</f>
        <v>0</v>
      </c>
      <c r="BX608">
        <f>(BT608*BR608/BF608)</f>
        <v>0</v>
      </c>
      <c r="BY608">
        <f>(1-BX608)</f>
        <v>0</v>
      </c>
      <c r="DH608">
        <f>$B$11*EG608+$C$11*EH608+$F$11*ES608*(1-EV608)</f>
        <v>0</v>
      </c>
      <c r="DI608">
        <f>DH608*DJ608</f>
        <v>0</v>
      </c>
      <c r="DJ608">
        <f>($B$11*$D$9+$C$11*$D$9+$F$11*((FF608+EX608)/MAX(FF608+EX608+FG608, 0.1)*$I$9+FG608/MAX(FF608+EX608+FG608, 0.1)*$J$9))/($B$11+$C$11+$F$11)</f>
        <v>0</v>
      </c>
      <c r="DK608">
        <f>($B$11*$K$9+$C$11*$K$9+$F$11*((FF608+EX608)/MAX(FF608+EX608+FG608, 0.1)*$P$9+FG608/MAX(FF608+EX608+FG608, 0.1)*$Q$9))/($B$11+$C$11+$F$11)</f>
        <v>0</v>
      </c>
      <c r="DL608">
        <v>6</v>
      </c>
      <c r="DM608">
        <v>0.5</v>
      </c>
      <c r="DN608" t="s">
        <v>438</v>
      </c>
      <c r="DO608">
        <v>2</v>
      </c>
      <c r="DP608" t="b">
        <v>1</v>
      </c>
      <c r="DQ608">
        <v>1761417244.02308</v>
      </c>
      <c r="DR608">
        <v>233.044692307692</v>
      </c>
      <c r="DS608">
        <v>217.503461538462</v>
      </c>
      <c r="DT608">
        <v>35.3055384615385</v>
      </c>
      <c r="DU608">
        <v>25.1613538461539</v>
      </c>
      <c r="DV608">
        <v>231.947153846154</v>
      </c>
      <c r="DW608">
        <v>34.9903615384615</v>
      </c>
      <c r="DX608">
        <v>500.025384615385</v>
      </c>
      <c r="DY608">
        <v>90.3025769230769</v>
      </c>
      <c r="DZ608">
        <v>0.0454405538461538</v>
      </c>
      <c r="EA608">
        <v>43.7916307692308</v>
      </c>
      <c r="EB608">
        <v>42.9029923076923</v>
      </c>
      <c r="EC608">
        <v>999.9</v>
      </c>
      <c r="ED608">
        <v>0</v>
      </c>
      <c r="EE608">
        <v>0</v>
      </c>
      <c r="EF608">
        <v>9996.35076923077</v>
      </c>
      <c r="EG608">
        <v>0</v>
      </c>
      <c r="EH608">
        <v>1189.99230769231</v>
      </c>
      <c r="EI608">
        <v>15.5412307692308</v>
      </c>
      <c r="EJ608">
        <v>241.573153846154</v>
      </c>
      <c r="EK608">
        <v>223.117461538461</v>
      </c>
      <c r="EL608">
        <v>10.1442076923077</v>
      </c>
      <c r="EM608">
        <v>217.503461538462</v>
      </c>
      <c r="EN608">
        <v>25.1613538461539</v>
      </c>
      <c r="EO608">
        <v>3.18818230769231</v>
      </c>
      <c r="EP608">
        <v>2.27213153846154</v>
      </c>
      <c r="EQ608">
        <v>25.0448076923077</v>
      </c>
      <c r="ER608">
        <v>19.4801846153846</v>
      </c>
      <c r="ES608">
        <v>1200.01923076923</v>
      </c>
      <c r="ET608">
        <v>0.967003153846154</v>
      </c>
      <c r="EU608">
        <v>0.0329969461538461</v>
      </c>
      <c r="EV608">
        <v>0</v>
      </c>
      <c r="EW608">
        <v>1243.65307692308</v>
      </c>
      <c r="EX608">
        <v>5.00059</v>
      </c>
      <c r="EY608">
        <v>16244</v>
      </c>
      <c r="EZ608">
        <v>10358.8846153846</v>
      </c>
      <c r="FA608">
        <v>63.25</v>
      </c>
      <c r="FB608">
        <v>65.25</v>
      </c>
      <c r="FC608">
        <v>63.5572307692308</v>
      </c>
      <c r="FD608">
        <v>64.8701538461538</v>
      </c>
      <c r="FE608">
        <v>64.062</v>
      </c>
      <c r="FF608">
        <v>1155.58923076923</v>
      </c>
      <c r="FG608">
        <v>39.43</v>
      </c>
      <c r="FH608">
        <v>0</v>
      </c>
      <c r="FI608">
        <v>1761417212.5</v>
      </c>
      <c r="FJ608">
        <v>0</v>
      </c>
      <c r="FK608">
        <v>1242.21923076923</v>
      </c>
      <c r="FL608">
        <v>-113.622563952465</v>
      </c>
      <c r="FM608">
        <v>-1432.09572470871</v>
      </c>
      <c r="FN608">
        <v>16225.6923076923</v>
      </c>
      <c r="FO608">
        <v>15</v>
      </c>
      <c r="FP608">
        <v>0</v>
      </c>
      <c r="FQ608" t="s">
        <v>439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15.046215</v>
      </c>
      <c r="GD608">
        <v>11.0222571428572</v>
      </c>
      <c r="GE608">
        <v>1.21964255061678</v>
      </c>
      <c r="GF608">
        <v>0</v>
      </c>
      <c r="GG608">
        <v>1248.88470588235</v>
      </c>
      <c r="GH608">
        <v>-111.389763174261</v>
      </c>
      <c r="GI608">
        <v>10.9318238172922</v>
      </c>
      <c r="GJ608">
        <v>-1</v>
      </c>
      <c r="GK608">
        <v>10.129665</v>
      </c>
      <c r="GL608">
        <v>0.371481203007519</v>
      </c>
      <c r="GM608">
        <v>0.035845547491983</v>
      </c>
      <c r="GN608">
        <v>0</v>
      </c>
      <c r="GO608">
        <v>0</v>
      </c>
      <c r="GP608">
        <v>2</v>
      </c>
      <c r="GQ608" t="s">
        <v>473</v>
      </c>
      <c r="GR608">
        <v>3.12627</v>
      </c>
      <c r="GS608">
        <v>2.72307</v>
      </c>
      <c r="GT608">
        <v>0.0461699</v>
      </c>
      <c r="GU608">
        <v>0.0432786</v>
      </c>
      <c r="GV608">
        <v>0.127986</v>
      </c>
      <c r="GW608">
        <v>0.100816</v>
      </c>
      <c r="GX608">
        <v>34008.7</v>
      </c>
      <c r="GY608">
        <v>36002</v>
      </c>
      <c r="GZ608">
        <v>32403.2</v>
      </c>
      <c r="HA608">
        <v>34216.5</v>
      </c>
      <c r="HB608">
        <v>40434.2</v>
      </c>
      <c r="HC608">
        <v>44398.2</v>
      </c>
      <c r="HD608">
        <v>50975.5</v>
      </c>
      <c r="HE608">
        <v>54920.2</v>
      </c>
      <c r="HF608">
        <v>1.64977</v>
      </c>
      <c r="HG608">
        <v>1.50918</v>
      </c>
      <c r="HH608">
        <v>-0.105821</v>
      </c>
      <c r="HI608">
        <v>0</v>
      </c>
      <c r="HJ608">
        <v>44.5831</v>
      </c>
      <c r="HK608">
        <v>999.9</v>
      </c>
      <c r="HL608">
        <v>55.848</v>
      </c>
      <c r="HM608">
        <v>30.001</v>
      </c>
      <c r="HN608">
        <v>26.3523</v>
      </c>
      <c r="HO608">
        <v>60.8154</v>
      </c>
      <c r="HP608">
        <v>41.1579</v>
      </c>
      <c r="HQ608">
        <v>1</v>
      </c>
      <c r="HR608">
        <v>2.67748</v>
      </c>
      <c r="HS608">
        <v>9.28105</v>
      </c>
      <c r="HT608">
        <v>19.8972</v>
      </c>
      <c r="HU608">
        <v>5.18869</v>
      </c>
      <c r="HV608">
        <v>12.018</v>
      </c>
      <c r="HW608">
        <v>4.9691</v>
      </c>
      <c r="HX608">
        <v>3.29598</v>
      </c>
      <c r="HY608">
        <v>9999</v>
      </c>
      <c r="HZ608">
        <v>9999</v>
      </c>
      <c r="IA608">
        <v>999.9</v>
      </c>
      <c r="IB608">
        <v>9999</v>
      </c>
      <c r="IC608">
        <v>1.86324</v>
      </c>
      <c r="ID608">
        <v>1.86811</v>
      </c>
      <c r="IE608">
        <v>1.86783</v>
      </c>
      <c r="IF608">
        <v>1.86905</v>
      </c>
      <c r="IG608">
        <v>1.86981</v>
      </c>
      <c r="IH608">
        <v>1.86586</v>
      </c>
      <c r="II608">
        <v>1.86691</v>
      </c>
      <c r="IJ608">
        <v>1.86842</v>
      </c>
      <c r="IK608">
        <v>5</v>
      </c>
      <c r="IL608">
        <v>0</v>
      </c>
      <c r="IM608">
        <v>0</v>
      </c>
      <c r="IN608">
        <v>0</v>
      </c>
      <c r="IO608" t="s">
        <v>441</v>
      </c>
      <c r="IP608" t="s">
        <v>442</v>
      </c>
      <c r="IQ608" t="s">
        <v>443</v>
      </c>
      <c r="IR608" t="s">
        <v>443</v>
      </c>
      <c r="IS608" t="s">
        <v>443</v>
      </c>
      <c r="IT608" t="s">
        <v>443</v>
      </c>
      <c r="IU608">
        <v>0</v>
      </c>
      <c r="IV608">
        <v>100</v>
      </c>
      <c r="IW608">
        <v>100</v>
      </c>
      <c r="IX608">
        <v>1.097</v>
      </c>
      <c r="IY608">
        <v>0.3152</v>
      </c>
      <c r="IZ608">
        <v>1.09748391826392</v>
      </c>
      <c r="JA608">
        <v>0</v>
      </c>
      <c r="JB608">
        <v>0</v>
      </c>
      <c r="JC608">
        <v>0</v>
      </c>
      <c r="JD608">
        <v>0.315191680746845</v>
      </c>
      <c r="JE608">
        <v>0</v>
      </c>
      <c r="JF608">
        <v>0</v>
      </c>
      <c r="JG608">
        <v>0</v>
      </c>
      <c r="JH608">
        <v>5</v>
      </c>
      <c r="JI608">
        <v>2273</v>
      </c>
      <c r="JJ608">
        <v>0</v>
      </c>
      <c r="JK608">
        <v>25</v>
      </c>
      <c r="JL608">
        <v>29356954.2</v>
      </c>
      <c r="JM608">
        <v>29356954.2</v>
      </c>
      <c r="JN608">
        <v>0.531006</v>
      </c>
      <c r="JO608">
        <v>2.63672</v>
      </c>
      <c r="JP608">
        <v>1.54785</v>
      </c>
      <c r="JQ608">
        <v>2.31567</v>
      </c>
      <c r="JR608">
        <v>1.64673</v>
      </c>
      <c r="JS608">
        <v>2.39746</v>
      </c>
      <c r="JT608">
        <v>34.2814</v>
      </c>
      <c r="JU608">
        <v>24.0963</v>
      </c>
      <c r="JV608">
        <v>18</v>
      </c>
      <c r="JW608">
        <v>478.47</v>
      </c>
      <c r="JX608">
        <v>377.465</v>
      </c>
      <c r="JY608">
        <v>35.3154</v>
      </c>
      <c r="JZ608">
        <v>56.0833</v>
      </c>
      <c r="KA608">
        <v>30.0016</v>
      </c>
      <c r="KB608">
        <v>54.8915</v>
      </c>
      <c r="KC608">
        <v>54.6368</v>
      </c>
      <c r="KD608">
        <v>10.5138</v>
      </c>
      <c r="KE608">
        <v>0</v>
      </c>
      <c r="KF608">
        <v>100</v>
      </c>
      <c r="KG608">
        <v>25.564</v>
      </c>
      <c r="KH608">
        <v>161.107</v>
      </c>
      <c r="KI608">
        <v>34.6858</v>
      </c>
      <c r="KJ608">
        <v>92.3597</v>
      </c>
      <c r="KK608">
        <v>88.8364</v>
      </c>
    </row>
    <row r="609" spans="1:297">
      <c r="A609">
        <v>593</v>
      </c>
      <c r="B609">
        <v>1761417257.1</v>
      </c>
      <c r="C609">
        <v>9076.09999990463</v>
      </c>
      <c r="D609" t="s">
        <v>1634</v>
      </c>
      <c r="E609" t="s">
        <v>1635</v>
      </c>
      <c r="F609">
        <v>5</v>
      </c>
      <c r="G609" t="s">
        <v>1603</v>
      </c>
      <c r="H609" t="s">
        <v>436</v>
      </c>
      <c r="I609">
        <v>1761417248.94615</v>
      </c>
      <c r="J609">
        <f>(K609)/1000</f>
        <v>0</v>
      </c>
      <c r="K609">
        <f>IF(DP609, AN609, AH609)</f>
        <v>0</v>
      </c>
      <c r="L609">
        <f>IF(DP609, AI609, AG609)</f>
        <v>0</v>
      </c>
      <c r="M609">
        <f>DR609 - IF(AU609&gt;1, L609*DL609*100.0/(AW609), 0)</f>
        <v>0</v>
      </c>
      <c r="N609">
        <f>((T609-J609/2)*M609-L609)/(T609+J609/2)</f>
        <v>0</v>
      </c>
      <c r="O609">
        <f>N609*(DY609+DZ609)/1000.0</f>
        <v>0</v>
      </c>
      <c r="P609">
        <f>(DR609 - IF(AU609&gt;1, L609*DL609*100.0/(AW609), 0))*(DY609+DZ609)/1000.0</f>
        <v>0</v>
      </c>
      <c r="Q609">
        <f>2.0/((1/S609-1/R609)+SIGN(S609)*SQRT((1/S609-1/R609)*(1/S609-1/R609) + 4*DM609/((DM609+1)*(DM609+1))*(2*1/S609*1/R609-1/R609*1/R609)))</f>
        <v>0</v>
      </c>
      <c r="R609">
        <f>IF(LEFT(DN609,1)&lt;&gt;"0",IF(LEFT(DN609,1)="1",3.0,DO609),$D$5+$E$5*(EF609*DY609/($K$5*1000))+$F$5*(EF609*DY609/($K$5*1000))*MAX(MIN(DL609,$J$5),$I$5)*MAX(MIN(DL609,$J$5),$I$5)+$G$5*MAX(MIN(DL609,$J$5),$I$5)*(EF609*DY609/($K$5*1000))+$H$5*(EF609*DY609/($K$5*1000))*(EF609*DY609/($K$5*1000)))</f>
        <v>0</v>
      </c>
      <c r="S609">
        <f>J609*(1000-(1000*0.61365*exp(17.502*W609/(240.97+W609))/(DY609+DZ609)+DT609)/2)/(1000*0.61365*exp(17.502*W609/(240.97+W609))/(DY609+DZ609)-DT609)</f>
        <v>0</v>
      </c>
      <c r="T609">
        <f>1/((DM609+1)/(Q609/1.6)+1/(R609/1.37)) + DM609/((DM609+1)/(Q609/1.6) + DM609/(R609/1.37))</f>
        <v>0</v>
      </c>
      <c r="U609">
        <f>(DH609*DK609)</f>
        <v>0</v>
      </c>
      <c r="V609">
        <f>(EA609+(U609+2*0.95*5.67E-8*(((EA609+$B$7)+273)^4-(EA609+273)^4)-44100*J609)/(1.84*29.3*R609+8*0.95*5.67E-8*(EA609+273)^3))</f>
        <v>0</v>
      </c>
      <c r="W609">
        <f>($C$7*EB609+$D$7*EC609+$E$7*V609)</f>
        <v>0</v>
      </c>
      <c r="X609">
        <f>0.61365*exp(17.502*W609/(240.97+W609))</f>
        <v>0</v>
      </c>
      <c r="Y609">
        <f>(Z609/AA609*100)</f>
        <v>0</v>
      </c>
      <c r="Z609">
        <f>DT609*(DY609+DZ609)/1000</f>
        <v>0</v>
      </c>
      <c r="AA609">
        <f>0.61365*exp(17.502*EA609/(240.97+EA609))</f>
        <v>0</v>
      </c>
      <c r="AB609">
        <f>(X609-DT609*(DY609+DZ609)/1000)</f>
        <v>0</v>
      </c>
      <c r="AC609">
        <f>(-J609*44100)</f>
        <v>0</v>
      </c>
      <c r="AD609">
        <f>2*29.3*R609*0.92*(EA609-W609)</f>
        <v>0</v>
      </c>
      <c r="AE609">
        <f>2*0.95*5.67E-8*(((EA609+$B$7)+273)^4-(W609+273)^4)</f>
        <v>0</v>
      </c>
      <c r="AF609">
        <f>U609+AE609+AC609+AD609</f>
        <v>0</v>
      </c>
      <c r="AG609">
        <f>DX609*AU609*(DS609-DR609*(1000-AU609*DU609)/(1000-AU609*DT609))/(100*DL609)</f>
        <v>0</v>
      </c>
      <c r="AH609">
        <f>1000*DX609*AU609*(DT609-DU609)/(100*DL609*(1000-AU609*DT609))</f>
        <v>0</v>
      </c>
      <c r="AI609">
        <f>(AJ609 - AK609 - DY609*1E3/(8.314*(EA609+273.15)) * AM609/DX609 * AL609) * DX609/(100*DL609) * (1000 - DU609)/1000</f>
        <v>0</v>
      </c>
      <c r="AJ609">
        <v>190.763168666236</v>
      </c>
      <c r="AK609">
        <v>201.725418181818</v>
      </c>
      <c r="AL609">
        <v>-3.15826689570913</v>
      </c>
      <c r="AM609">
        <v>65.3796916363012</v>
      </c>
      <c r="AN609">
        <f>(AP609 - AO609 + DY609*1E3/(8.314*(EA609+273.15)) * AR609/DX609 * AQ609) * DX609/(100*DL609) * 1000/(1000 - AP609)</f>
        <v>0</v>
      </c>
      <c r="AO609">
        <v>25.1510602306373</v>
      </c>
      <c r="AP609">
        <v>35.3761133333333</v>
      </c>
      <c r="AQ609">
        <v>0.00619537609350373</v>
      </c>
      <c r="AR609">
        <v>110.48631255239</v>
      </c>
      <c r="AS609">
        <v>14</v>
      </c>
      <c r="AT609">
        <v>3</v>
      </c>
      <c r="AU609">
        <f>IF(AS609*$H$13&gt;=AW609,1.0,(AW609/(AW609-AS609*$H$13)))</f>
        <v>0</v>
      </c>
      <c r="AV609">
        <f>(AU609-1)*100</f>
        <v>0</v>
      </c>
      <c r="AW609">
        <f>MAX(0,($B$13+$C$13*EF609)/(1+$D$13*EF609)*DY609/(EA609+273)*$E$13)</f>
        <v>0</v>
      </c>
      <c r="AX609" t="s">
        <v>437</v>
      </c>
      <c r="AY609" t="s">
        <v>437</v>
      </c>
      <c r="AZ609">
        <v>0</v>
      </c>
      <c r="BA609">
        <v>0</v>
      </c>
      <c r="BB609">
        <f>1-AZ609/BA609</f>
        <v>0</v>
      </c>
      <c r="BC609">
        <v>0</v>
      </c>
      <c r="BD609" t="s">
        <v>437</v>
      </c>
      <c r="BE609" t="s">
        <v>437</v>
      </c>
      <c r="BF609">
        <v>0</v>
      </c>
      <c r="BG609">
        <v>0</v>
      </c>
      <c r="BH609">
        <f>1-BF609/BG609</f>
        <v>0</v>
      </c>
      <c r="BI609">
        <v>0.5</v>
      </c>
      <c r="BJ609">
        <f>DI609</f>
        <v>0</v>
      </c>
      <c r="BK609">
        <f>L609</f>
        <v>0</v>
      </c>
      <c r="BL609">
        <f>BH609*BI609*BJ609</f>
        <v>0</v>
      </c>
      <c r="BM609">
        <f>(BK609-BC609)/BJ609</f>
        <v>0</v>
      </c>
      <c r="BN609">
        <f>(BA609-BG609)/BG609</f>
        <v>0</v>
      </c>
      <c r="BO609">
        <f>AZ609/(BB609+AZ609/BG609)</f>
        <v>0</v>
      </c>
      <c r="BP609" t="s">
        <v>437</v>
      </c>
      <c r="BQ609">
        <v>0</v>
      </c>
      <c r="BR609">
        <f>IF(BQ609&lt;&gt;0, BQ609, BO609)</f>
        <v>0</v>
      </c>
      <c r="BS609">
        <f>1-BR609/BG609</f>
        <v>0</v>
      </c>
      <c r="BT609">
        <f>(BG609-BF609)/(BG609-BR609)</f>
        <v>0</v>
      </c>
      <c r="BU609">
        <f>(BA609-BG609)/(BA609-BR609)</f>
        <v>0</v>
      </c>
      <c r="BV609">
        <f>(BG609-BF609)/(BG609-AZ609)</f>
        <v>0</v>
      </c>
      <c r="BW609">
        <f>(BA609-BG609)/(BA609-AZ609)</f>
        <v>0</v>
      </c>
      <c r="BX609">
        <f>(BT609*BR609/BF609)</f>
        <v>0</v>
      </c>
      <c r="BY609">
        <f>(1-BX609)</f>
        <v>0</v>
      </c>
      <c r="DH609">
        <f>$B$11*EG609+$C$11*EH609+$F$11*ES609*(1-EV609)</f>
        <v>0</v>
      </c>
      <c r="DI609">
        <f>DH609*DJ609</f>
        <v>0</v>
      </c>
      <c r="DJ609">
        <f>($B$11*$D$9+$C$11*$D$9+$F$11*((FF609+EX609)/MAX(FF609+EX609+FG609, 0.1)*$I$9+FG609/MAX(FF609+EX609+FG609, 0.1)*$J$9))/($B$11+$C$11+$F$11)</f>
        <v>0</v>
      </c>
      <c r="DK609">
        <f>($B$11*$K$9+$C$11*$K$9+$F$11*((FF609+EX609)/MAX(FF609+EX609+FG609, 0.1)*$P$9+FG609/MAX(FF609+EX609+FG609, 0.1)*$Q$9))/($B$11+$C$11+$F$11)</f>
        <v>0</v>
      </c>
      <c r="DL609">
        <v>6</v>
      </c>
      <c r="DM609">
        <v>0.5</v>
      </c>
      <c r="DN609" t="s">
        <v>438</v>
      </c>
      <c r="DO609">
        <v>2</v>
      </c>
      <c r="DP609" t="b">
        <v>1</v>
      </c>
      <c r="DQ609">
        <v>1761417248.94615</v>
      </c>
      <c r="DR609">
        <v>217.217461538462</v>
      </c>
      <c r="DS609">
        <v>201.486230769231</v>
      </c>
      <c r="DT609">
        <v>35.3326769230769</v>
      </c>
      <c r="DU609">
        <v>25.1565923076923</v>
      </c>
      <c r="DV609">
        <v>216.12</v>
      </c>
      <c r="DW609">
        <v>35.0174923076923</v>
      </c>
      <c r="DX609">
        <v>500.009461538461</v>
      </c>
      <c r="DY609">
        <v>90.3011615384615</v>
      </c>
      <c r="DZ609">
        <v>0.0453208846153846</v>
      </c>
      <c r="EA609">
        <v>43.7912384615385</v>
      </c>
      <c r="EB609">
        <v>42.8975076923077</v>
      </c>
      <c r="EC609">
        <v>999.9</v>
      </c>
      <c r="ED609">
        <v>0</v>
      </c>
      <c r="EE609">
        <v>0</v>
      </c>
      <c r="EF609">
        <v>10001.6369230769</v>
      </c>
      <c r="EG609">
        <v>0</v>
      </c>
      <c r="EH609">
        <v>1190.19307692308</v>
      </c>
      <c r="EI609">
        <v>15.7312461538462</v>
      </c>
      <c r="EJ609">
        <v>225.173</v>
      </c>
      <c r="EK609">
        <v>206.685769230769</v>
      </c>
      <c r="EL609">
        <v>10.1761230769231</v>
      </c>
      <c r="EM609">
        <v>201.486230769231</v>
      </c>
      <c r="EN609">
        <v>25.1565923076923</v>
      </c>
      <c r="EO609">
        <v>3.19058461538462</v>
      </c>
      <c r="EP609">
        <v>2.27166692307692</v>
      </c>
      <c r="EQ609">
        <v>25.0574384615385</v>
      </c>
      <c r="ER609">
        <v>19.4769</v>
      </c>
      <c r="ES609">
        <v>1200</v>
      </c>
      <c r="ET609">
        <v>0.967002461538461</v>
      </c>
      <c r="EU609">
        <v>0.0329976230769231</v>
      </c>
      <c r="EV609">
        <v>0</v>
      </c>
      <c r="EW609">
        <v>1234.25307692308</v>
      </c>
      <c r="EX609">
        <v>5.00059</v>
      </c>
      <c r="EY609">
        <v>16125.9461538462</v>
      </c>
      <c r="EZ609">
        <v>10358.7230769231</v>
      </c>
      <c r="FA609">
        <v>63.25</v>
      </c>
      <c r="FB609">
        <v>65.2403076923077</v>
      </c>
      <c r="FC609">
        <v>63.5476923076923</v>
      </c>
      <c r="FD609">
        <v>64.8507692307692</v>
      </c>
      <c r="FE609">
        <v>64.062</v>
      </c>
      <c r="FF609">
        <v>1155.57</v>
      </c>
      <c r="FG609">
        <v>39.43</v>
      </c>
      <c r="FH609">
        <v>0</v>
      </c>
      <c r="FI609">
        <v>1761417217.3</v>
      </c>
      <c r="FJ609">
        <v>0</v>
      </c>
      <c r="FK609">
        <v>1232.95730769231</v>
      </c>
      <c r="FL609">
        <v>-115.76512829476</v>
      </c>
      <c r="FM609">
        <v>-1465.67863351589</v>
      </c>
      <c r="FN609">
        <v>16109.8423076923</v>
      </c>
      <c r="FO609">
        <v>15</v>
      </c>
      <c r="FP609">
        <v>0</v>
      </c>
      <c r="FQ609" t="s">
        <v>439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A609">
        <v>0</v>
      </c>
      <c r="GB609">
        <v>0</v>
      </c>
      <c r="GC609">
        <v>15.5967428571429</v>
      </c>
      <c r="GD609">
        <v>4.24377662337666</v>
      </c>
      <c r="GE609">
        <v>0.738663101614718</v>
      </c>
      <c r="GF609">
        <v>0</v>
      </c>
      <c r="GG609">
        <v>1239.84588235294</v>
      </c>
      <c r="GH609">
        <v>-114.658518004789</v>
      </c>
      <c r="GI609">
        <v>11.2515905065611</v>
      </c>
      <c r="GJ609">
        <v>-1</v>
      </c>
      <c r="GK609">
        <v>10.1582904761905</v>
      </c>
      <c r="GL609">
        <v>0.393529870129858</v>
      </c>
      <c r="GM609">
        <v>0.0398356134604859</v>
      </c>
      <c r="GN609">
        <v>0</v>
      </c>
      <c r="GO609">
        <v>0</v>
      </c>
      <c r="GP609">
        <v>2</v>
      </c>
      <c r="GQ609" t="s">
        <v>473</v>
      </c>
      <c r="GR609">
        <v>3.12638</v>
      </c>
      <c r="GS609">
        <v>2.72319</v>
      </c>
      <c r="GT609">
        <v>0.043054</v>
      </c>
      <c r="GU609">
        <v>0.0397908</v>
      </c>
      <c r="GV609">
        <v>0.128068</v>
      </c>
      <c r="GW609">
        <v>0.100798</v>
      </c>
      <c r="GX609">
        <v>34118.7</v>
      </c>
      <c r="GY609">
        <v>36132.3</v>
      </c>
      <c r="GZ609">
        <v>32402.7</v>
      </c>
      <c r="HA609">
        <v>34216.2</v>
      </c>
      <c r="HB609">
        <v>40430.3</v>
      </c>
      <c r="HC609">
        <v>44398.5</v>
      </c>
      <c r="HD609">
        <v>50975.1</v>
      </c>
      <c r="HE609">
        <v>54919.9</v>
      </c>
      <c r="HF609">
        <v>1.64942</v>
      </c>
      <c r="HG609">
        <v>1.50927</v>
      </c>
      <c r="HH609">
        <v>-0.106394</v>
      </c>
      <c r="HI609">
        <v>0</v>
      </c>
      <c r="HJ609">
        <v>44.5756</v>
      </c>
      <c r="HK609">
        <v>999.9</v>
      </c>
      <c r="HL609">
        <v>55.848</v>
      </c>
      <c r="HM609">
        <v>29.98</v>
      </c>
      <c r="HN609">
        <v>26.3218</v>
      </c>
      <c r="HO609">
        <v>60.7354</v>
      </c>
      <c r="HP609">
        <v>40.9736</v>
      </c>
      <c r="HQ609">
        <v>1</v>
      </c>
      <c r="HR609">
        <v>2.67899</v>
      </c>
      <c r="HS609">
        <v>9.28105</v>
      </c>
      <c r="HT609">
        <v>19.897</v>
      </c>
      <c r="HU609">
        <v>5.18809</v>
      </c>
      <c r="HV609">
        <v>12.0174</v>
      </c>
      <c r="HW609">
        <v>4.96875</v>
      </c>
      <c r="HX609">
        <v>3.29588</v>
      </c>
      <c r="HY609">
        <v>9999</v>
      </c>
      <c r="HZ609">
        <v>9999</v>
      </c>
      <c r="IA609">
        <v>999.9</v>
      </c>
      <c r="IB609">
        <v>9999</v>
      </c>
      <c r="IC609">
        <v>1.86324</v>
      </c>
      <c r="ID609">
        <v>1.86812</v>
      </c>
      <c r="IE609">
        <v>1.86783</v>
      </c>
      <c r="IF609">
        <v>1.86905</v>
      </c>
      <c r="IG609">
        <v>1.86981</v>
      </c>
      <c r="IH609">
        <v>1.86587</v>
      </c>
      <c r="II609">
        <v>1.86693</v>
      </c>
      <c r="IJ609">
        <v>1.86842</v>
      </c>
      <c r="IK609">
        <v>5</v>
      </c>
      <c r="IL609">
        <v>0</v>
      </c>
      <c r="IM609">
        <v>0</v>
      </c>
      <c r="IN609">
        <v>0</v>
      </c>
      <c r="IO609" t="s">
        <v>441</v>
      </c>
      <c r="IP609" t="s">
        <v>442</v>
      </c>
      <c r="IQ609" t="s">
        <v>443</v>
      </c>
      <c r="IR609" t="s">
        <v>443</v>
      </c>
      <c r="IS609" t="s">
        <v>443</v>
      </c>
      <c r="IT609" t="s">
        <v>443</v>
      </c>
      <c r="IU609">
        <v>0</v>
      </c>
      <c r="IV609">
        <v>100</v>
      </c>
      <c r="IW609">
        <v>100</v>
      </c>
      <c r="IX609">
        <v>1.098</v>
      </c>
      <c r="IY609">
        <v>0.3152</v>
      </c>
      <c r="IZ609">
        <v>1.09748391826392</v>
      </c>
      <c r="JA609">
        <v>0</v>
      </c>
      <c r="JB609">
        <v>0</v>
      </c>
      <c r="JC609">
        <v>0</v>
      </c>
      <c r="JD609">
        <v>0.315191680746845</v>
      </c>
      <c r="JE609">
        <v>0</v>
      </c>
      <c r="JF609">
        <v>0</v>
      </c>
      <c r="JG609">
        <v>0</v>
      </c>
      <c r="JH609">
        <v>5</v>
      </c>
      <c r="JI609">
        <v>2273</v>
      </c>
      <c r="JJ609">
        <v>0</v>
      </c>
      <c r="JK609">
        <v>25</v>
      </c>
      <c r="JL609">
        <v>29356954.3</v>
      </c>
      <c r="JM609">
        <v>29356954.3</v>
      </c>
      <c r="JN609">
        <v>0.487061</v>
      </c>
      <c r="JO609">
        <v>2.64771</v>
      </c>
      <c r="JP609">
        <v>1.54785</v>
      </c>
      <c r="JQ609">
        <v>2.31567</v>
      </c>
      <c r="JR609">
        <v>1.64673</v>
      </c>
      <c r="JS609">
        <v>2.32544</v>
      </c>
      <c r="JT609">
        <v>34.2814</v>
      </c>
      <c r="JU609">
        <v>24.0875</v>
      </c>
      <c r="JV609">
        <v>18</v>
      </c>
      <c r="JW609">
        <v>478.352</v>
      </c>
      <c r="JX609">
        <v>377.621</v>
      </c>
      <c r="JY609">
        <v>35.2845</v>
      </c>
      <c r="JZ609">
        <v>56.107</v>
      </c>
      <c r="KA609">
        <v>30.0015</v>
      </c>
      <c r="KB609">
        <v>54.9166</v>
      </c>
      <c r="KC609">
        <v>54.6592</v>
      </c>
      <c r="KD609">
        <v>9.79035</v>
      </c>
      <c r="KE609">
        <v>0</v>
      </c>
      <c r="KF609">
        <v>100</v>
      </c>
      <c r="KG609">
        <v>25.5784</v>
      </c>
      <c r="KH609">
        <v>147.494</v>
      </c>
      <c r="KI609">
        <v>34.6858</v>
      </c>
      <c r="KJ609">
        <v>92.3587</v>
      </c>
      <c r="KK609">
        <v>88.8358</v>
      </c>
    </row>
    <row r="610" spans="1:297">
      <c r="A610">
        <v>594</v>
      </c>
      <c r="B610">
        <v>1761417261.1</v>
      </c>
      <c r="C610">
        <v>9080.09999990463</v>
      </c>
      <c r="D610" t="s">
        <v>1636</v>
      </c>
      <c r="E610" t="s">
        <v>1637</v>
      </c>
      <c r="F610">
        <v>5</v>
      </c>
      <c r="G610" t="s">
        <v>1603</v>
      </c>
      <c r="H610" t="s">
        <v>436</v>
      </c>
      <c r="I610">
        <v>1761417253.35</v>
      </c>
      <c r="J610">
        <f>(K610)/1000</f>
        <v>0</v>
      </c>
      <c r="K610">
        <f>IF(DP610, AN610, AH610)</f>
        <v>0</v>
      </c>
      <c r="L610">
        <f>IF(DP610, AI610, AG610)</f>
        <v>0</v>
      </c>
      <c r="M610">
        <f>DR610 - IF(AU610&gt;1, L610*DL610*100.0/(AW610), 0)</f>
        <v>0</v>
      </c>
      <c r="N610">
        <f>((T610-J610/2)*M610-L610)/(T610+J610/2)</f>
        <v>0</v>
      </c>
      <c r="O610">
        <f>N610*(DY610+DZ610)/1000.0</f>
        <v>0</v>
      </c>
      <c r="P610">
        <f>(DR610 - IF(AU610&gt;1, L610*DL610*100.0/(AW610), 0))*(DY610+DZ610)/1000.0</f>
        <v>0</v>
      </c>
      <c r="Q610">
        <f>2.0/((1/S610-1/R610)+SIGN(S610)*SQRT((1/S610-1/R610)*(1/S610-1/R610) + 4*DM610/((DM610+1)*(DM610+1))*(2*1/S610*1/R610-1/R610*1/R610)))</f>
        <v>0</v>
      </c>
      <c r="R610">
        <f>IF(LEFT(DN610,1)&lt;&gt;"0",IF(LEFT(DN610,1)="1",3.0,DO610),$D$5+$E$5*(EF610*DY610/($K$5*1000))+$F$5*(EF610*DY610/($K$5*1000))*MAX(MIN(DL610,$J$5),$I$5)*MAX(MIN(DL610,$J$5),$I$5)+$G$5*MAX(MIN(DL610,$J$5),$I$5)*(EF610*DY610/($K$5*1000))+$H$5*(EF610*DY610/($K$5*1000))*(EF610*DY610/($K$5*1000)))</f>
        <v>0</v>
      </c>
      <c r="S610">
        <f>J610*(1000-(1000*0.61365*exp(17.502*W610/(240.97+W610))/(DY610+DZ610)+DT610)/2)/(1000*0.61365*exp(17.502*W610/(240.97+W610))/(DY610+DZ610)-DT610)</f>
        <v>0</v>
      </c>
      <c r="T610">
        <f>1/((DM610+1)/(Q610/1.6)+1/(R610/1.37)) + DM610/((DM610+1)/(Q610/1.6) + DM610/(R610/1.37))</f>
        <v>0</v>
      </c>
      <c r="U610">
        <f>(DH610*DK610)</f>
        <v>0</v>
      </c>
      <c r="V610">
        <f>(EA610+(U610+2*0.95*5.67E-8*(((EA610+$B$7)+273)^4-(EA610+273)^4)-44100*J610)/(1.84*29.3*R610+8*0.95*5.67E-8*(EA610+273)^3))</f>
        <v>0</v>
      </c>
      <c r="W610">
        <f>($C$7*EB610+$D$7*EC610+$E$7*V610)</f>
        <v>0</v>
      </c>
      <c r="X610">
        <f>0.61365*exp(17.502*W610/(240.97+W610))</f>
        <v>0</v>
      </c>
      <c r="Y610">
        <f>(Z610/AA610*100)</f>
        <v>0</v>
      </c>
      <c r="Z610">
        <f>DT610*(DY610+DZ610)/1000</f>
        <v>0</v>
      </c>
      <c r="AA610">
        <f>0.61365*exp(17.502*EA610/(240.97+EA610))</f>
        <v>0</v>
      </c>
      <c r="AB610">
        <f>(X610-DT610*(DY610+DZ610)/1000)</f>
        <v>0</v>
      </c>
      <c r="AC610">
        <f>(-J610*44100)</f>
        <v>0</v>
      </c>
      <c r="AD610">
        <f>2*29.3*R610*0.92*(EA610-W610)</f>
        <v>0</v>
      </c>
      <c r="AE610">
        <f>2*0.95*5.67E-8*(((EA610+$B$7)+273)^4-(W610+273)^4)</f>
        <v>0</v>
      </c>
      <c r="AF610">
        <f>U610+AE610+AC610+AD610</f>
        <v>0</v>
      </c>
      <c r="AG610">
        <f>DX610*AU610*(DS610-DR610*(1000-AU610*DU610)/(1000-AU610*DT610))/(100*DL610)</f>
        <v>0</v>
      </c>
      <c r="AH610">
        <f>1000*DX610*AU610*(DT610-DU610)/(100*DL610*(1000-AU610*DT610))</f>
        <v>0</v>
      </c>
      <c r="AI610">
        <f>(AJ610 - AK610 - DY610*1E3/(8.314*(EA610+273.15)) * AM610/DX610 * AL610) * DX610/(100*DL610) * (1000 - DU610)/1000</f>
        <v>0</v>
      </c>
      <c r="AJ610">
        <v>176.478381501866</v>
      </c>
      <c r="AK610">
        <v>188.291624242424</v>
      </c>
      <c r="AL610">
        <v>-3.35102068689733</v>
      </c>
      <c r="AM610">
        <v>65.3796916363012</v>
      </c>
      <c r="AN610">
        <f>(AP610 - AO610 + DY610*1E3/(8.314*(EA610+273.15)) * AR610/DX610 * AQ610) * DX610/(100*DL610) * 1000/(1000 - AP610)</f>
        <v>0</v>
      </c>
      <c r="AO610">
        <v>25.145935215393</v>
      </c>
      <c r="AP610">
        <v>35.4180945454545</v>
      </c>
      <c r="AQ610">
        <v>0.0109453249628636</v>
      </c>
      <c r="AR610">
        <v>110.48631255239</v>
      </c>
      <c r="AS610">
        <v>14</v>
      </c>
      <c r="AT610">
        <v>3</v>
      </c>
      <c r="AU610">
        <f>IF(AS610*$H$13&gt;=AW610,1.0,(AW610/(AW610-AS610*$H$13)))</f>
        <v>0</v>
      </c>
      <c r="AV610">
        <f>(AU610-1)*100</f>
        <v>0</v>
      </c>
      <c r="AW610">
        <f>MAX(0,($B$13+$C$13*EF610)/(1+$D$13*EF610)*DY610/(EA610+273)*$E$13)</f>
        <v>0</v>
      </c>
      <c r="AX610" t="s">
        <v>437</v>
      </c>
      <c r="AY610" t="s">
        <v>437</v>
      </c>
      <c r="AZ610">
        <v>0</v>
      </c>
      <c r="BA610">
        <v>0</v>
      </c>
      <c r="BB610">
        <f>1-AZ610/BA610</f>
        <v>0</v>
      </c>
      <c r="BC610">
        <v>0</v>
      </c>
      <c r="BD610" t="s">
        <v>437</v>
      </c>
      <c r="BE610" t="s">
        <v>437</v>
      </c>
      <c r="BF610">
        <v>0</v>
      </c>
      <c r="BG610">
        <v>0</v>
      </c>
      <c r="BH610">
        <f>1-BF610/BG610</f>
        <v>0</v>
      </c>
      <c r="BI610">
        <v>0.5</v>
      </c>
      <c r="BJ610">
        <f>DI610</f>
        <v>0</v>
      </c>
      <c r="BK610">
        <f>L610</f>
        <v>0</v>
      </c>
      <c r="BL610">
        <f>BH610*BI610*BJ610</f>
        <v>0</v>
      </c>
      <c r="BM610">
        <f>(BK610-BC610)/BJ610</f>
        <v>0</v>
      </c>
      <c r="BN610">
        <f>(BA610-BG610)/BG610</f>
        <v>0</v>
      </c>
      <c r="BO610">
        <f>AZ610/(BB610+AZ610/BG610)</f>
        <v>0</v>
      </c>
      <c r="BP610" t="s">
        <v>437</v>
      </c>
      <c r="BQ610">
        <v>0</v>
      </c>
      <c r="BR610">
        <f>IF(BQ610&lt;&gt;0, BQ610, BO610)</f>
        <v>0</v>
      </c>
      <c r="BS610">
        <f>1-BR610/BG610</f>
        <v>0</v>
      </c>
      <c r="BT610">
        <f>(BG610-BF610)/(BG610-BR610)</f>
        <v>0</v>
      </c>
      <c r="BU610">
        <f>(BA610-BG610)/(BA610-BR610)</f>
        <v>0</v>
      </c>
      <c r="BV610">
        <f>(BG610-BF610)/(BG610-AZ610)</f>
        <v>0</v>
      </c>
      <c r="BW610">
        <f>(BA610-BG610)/(BA610-AZ610)</f>
        <v>0</v>
      </c>
      <c r="BX610">
        <f>(BT610*BR610/BF610)</f>
        <v>0</v>
      </c>
      <c r="BY610">
        <f>(1-BX610)</f>
        <v>0</v>
      </c>
      <c r="DH610">
        <f>$B$11*EG610+$C$11*EH610+$F$11*ES610*(1-EV610)</f>
        <v>0</v>
      </c>
      <c r="DI610">
        <f>DH610*DJ610</f>
        <v>0</v>
      </c>
      <c r="DJ610">
        <f>($B$11*$D$9+$C$11*$D$9+$F$11*((FF610+EX610)/MAX(FF610+EX610+FG610, 0.1)*$I$9+FG610/MAX(FF610+EX610+FG610, 0.1)*$J$9))/($B$11+$C$11+$F$11)</f>
        <v>0</v>
      </c>
      <c r="DK610">
        <f>($B$11*$K$9+$C$11*$K$9+$F$11*((FF610+EX610)/MAX(FF610+EX610+FG610, 0.1)*$P$9+FG610/MAX(FF610+EX610+FG610, 0.1)*$Q$9))/($B$11+$C$11+$F$11)</f>
        <v>0</v>
      </c>
      <c r="DL610">
        <v>6</v>
      </c>
      <c r="DM610">
        <v>0.5</v>
      </c>
      <c r="DN610" t="s">
        <v>438</v>
      </c>
      <c r="DO610">
        <v>2</v>
      </c>
      <c r="DP610" t="b">
        <v>1</v>
      </c>
      <c r="DQ610">
        <v>1761417253.35</v>
      </c>
      <c r="DR610">
        <v>203.121166666667</v>
      </c>
      <c r="DS610">
        <v>186.521166666667</v>
      </c>
      <c r="DT610">
        <v>35.3625583333333</v>
      </c>
      <c r="DU610">
        <v>25.1518666666667</v>
      </c>
      <c r="DV610">
        <v>202.02375</v>
      </c>
      <c r="DW610">
        <v>35.0473666666667</v>
      </c>
      <c r="DX610">
        <v>500.022583333333</v>
      </c>
      <c r="DY610">
        <v>90.300525</v>
      </c>
      <c r="DZ610">
        <v>0.045243475</v>
      </c>
      <c r="EA610">
        <v>43.7864583333333</v>
      </c>
      <c r="EB610">
        <v>42.8893583333333</v>
      </c>
      <c r="EC610">
        <v>999.9</v>
      </c>
      <c r="ED610">
        <v>0</v>
      </c>
      <c r="EE610">
        <v>0</v>
      </c>
      <c r="EF610">
        <v>10006.2541666667</v>
      </c>
      <c r="EG610">
        <v>0</v>
      </c>
      <c r="EH610">
        <v>1190.3775</v>
      </c>
      <c r="EI610">
        <v>16.6000583333333</v>
      </c>
      <c r="EJ610">
        <v>210.567083333333</v>
      </c>
      <c r="EK610">
        <v>191.333666666667</v>
      </c>
      <c r="EL610">
        <v>10.2107166666667</v>
      </c>
      <c r="EM610">
        <v>186.521166666667</v>
      </c>
      <c r="EN610">
        <v>25.1518666666667</v>
      </c>
      <c r="EO610">
        <v>3.19325916666667</v>
      </c>
      <c r="EP610">
        <v>2.27122583333333</v>
      </c>
      <c r="EQ610">
        <v>25.0715</v>
      </c>
      <c r="ER610">
        <v>19.4737666666667</v>
      </c>
      <c r="ES610">
        <v>1200.02083333333</v>
      </c>
      <c r="ET610">
        <v>0.967002916666667</v>
      </c>
      <c r="EU610">
        <v>0.0329971833333333</v>
      </c>
      <c r="EV610">
        <v>0</v>
      </c>
      <c r="EW610">
        <v>1225.68</v>
      </c>
      <c r="EX610">
        <v>5.00059</v>
      </c>
      <c r="EY610">
        <v>16018.575</v>
      </c>
      <c r="EZ610">
        <v>10358.9083333333</v>
      </c>
      <c r="FA610">
        <v>63.23425</v>
      </c>
      <c r="FB610">
        <v>65.22375</v>
      </c>
      <c r="FC610">
        <v>63.5361666666667</v>
      </c>
      <c r="FD610">
        <v>64.833</v>
      </c>
      <c r="FE610">
        <v>64.062</v>
      </c>
      <c r="FF610">
        <v>1155.59083333333</v>
      </c>
      <c r="FG610">
        <v>39.43</v>
      </c>
      <c r="FH610">
        <v>0</v>
      </c>
      <c r="FI610">
        <v>1761417221.5</v>
      </c>
      <c r="FJ610">
        <v>0</v>
      </c>
      <c r="FK610">
        <v>1224.2584</v>
      </c>
      <c r="FL610">
        <v>-118.785384443285</v>
      </c>
      <c r="FM610">
        <v>-1483.09999782651</v>
      </c>
      <c r="FN610">
        <v>15999.564</v>
      </c>
      <c r="FO610">
        <v>15</v>
      </c>
      <c r="FP610">
        <v>0</v>
      </c>
      <c r="FQ610" t="s">
        <v>439</v>
      </c>
      <c r="FR610">
        <v>0</v>
      </c>
      <c r="FS610">
        <v>0</v>
      </c>
      <c r="FT610">
        <v>0</v>
      </c>
      <c r="FU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A610">
        <v>0</v>
      </c>
      <c r="GB610">
        <v>0</v>
      </c>
      <c r="GC610">
        <v>16.04214</v>
      </c>
      <c r="GD610">
        <v>8.2933172932331</v>
      </c>
      <c r="GE610">
        <v>1.0738304686495</v>
      </c>
      <c r="GF610">
        <v>0</v>
      </c>
      <c r="GG610">
        <v>1234.10352941176</v>
      </c>
      <c r="GH610">
        <v>-115.729259027566</v>
      </c>
      <c r="GI610">
        <v>11.3564759660197</v>
      </c>
      <c r="GJ610">
        <v>-1</v>
      </c>
      <c r="GK610">
        <v>10.18245</v>
      </c>
      <c r="GL610">
        <v>0.439190977443608</v>
      </c>
      <c r="GM610">
        <v>0.0423690512048595</v>
      </c>
      <c r="GN610">
        <v>0</v>
      </c>
      <c r="GO610">
        <v>0</v>
      </c>
      <c r="GP610">
        <v>2</v>
      </c>
      <c r="GQ610" t="s">
        <v>473</v>
      </c>
      <c r="GR610">
        <v>3.12631</v>
      </c>
      <c r="GS610">
        <v>2.72359</v>
      </c>
      <c r="GT610">
        <v>0.0403382</v>
      </c>
      <c r="GU610">
        <v>0.0369234</v>
      </c>
      <c r="GV610">
        <v>0.128171</v>
      </c>
      <c r="GW610">
        <v>0.100786</v>
      </c>
      <c r="GX610">
        <v>34214.4</v>
      </c>
      <c r="GY610">
        <v>36239.7</v>
      </c>
      <c r="GZ610">
        <v>32402.1</v>
      </c>
      <c r="HA610">
        <v>34216.2</v>
      </c>
      <c r="HB610">
        <v>40425.3</v>
      </c>
      <c r="HC610">
        <v>44398.6</v>
      </c>
      <c r="HD610">
        <v>50974.5</v>
      </c>
      <c r="HE610">
        <v>54919.7</v>
      </c>
      <c r="HF610">
        <v>1.64922</v>
      </c>
      <c r="HG610">
        <v>1.50918</v>
      </c>
      <c r="HH610">
        <v>-0.107065</v>
      </c>
      <c r="HI610">
        <v>0</v>
      </c>
      <c r="HJ610">
        <v>44.5695</v>
      </c>
      <c r="HK610">
        <v>999.9</v>
      </c>
      <c r="HL610">
        <v>55.848</v>
      </c>
      <c r="HM610">
        <v>30.001</v>
      </c>
      <c r="HN610">
        <v>26.3505</v>
      </c>
      <c r="HO610">
        <v>60.8154</v>
      </c>
      <c r="HP610">
        <v>41.0978</v>
      </c>
      <c r="HQ610">
        <v>1</v>
      </c>
      <c r="HR610">
        <v>2.67993</v>
      </c>
      <c r="HS610">
        <v>9.28105</v>
      </c>
      <c r="HT610">
        <v>19.8968</v>
      </c>
      <c r="HU610">
        <v>5.18974</v>
      </c>
      <c r="HV610">
        <v>12.0174</v>
      </c>
      <c r="HW610">
        <v>4.9694</v>
      </c>
      <c r="HX610">
        <v>3.29598</v>
      </c>
      <c r="HY610">
        <v>9999</v>
      </c>
      <c r="HZ610">
        <v>9999</v>
      </c>
      <c r="IA610">
        <v>999.9</v>
      </c>
      <c r="IB610">
        <v>9999</v>
      </c>
      <c r="IC610">
        <v>1.86325</v>
      </c>
      <c r="ID610">
        <v>1.86812</v>
      </c>
      <c r="IE610">
        <v>1.86783</v>
      </c>
      <c r="IF610">
        <v>1.86905</v>
      </c>
      <c r="IG610">
        <v>1.86981</v>
      </c>
      <c r="IH610">
        <v>1.86588</v>
      </c>
      <c r="II610">
        <v>1.86693</v>
      </c>
      <c r="IJ610">
        <v>1.8684</v>
      </c>
      <c r="IK610">
        <v>5</v>
      </c>
      <c r="IL610">
        <v>0</v>
      </c>
      <c r="IM610">
        <v>0</v>
      </c>
      <c r="IN610">
        <v>0</v>
      </c>
      <c r="IO610" t="s">
        <v>441</v>
      </c>
      <c r="IP610" t="s">
        <v>442</v>
      </c>
      <c r="IQ610" t="s">
        <v>443</v>
      </c>
      <c r="IR610" t="s">
        <v>443</v>
      </c>
      <c r="IS610" t="s">
        <v>443</v>
      </c>
      <c r="IT610" t="s">
        <v>443</v>
      </c>
      <c r="IU610">
        <v>0</v>
      </c>
      <c r="IV610">
        <v>100</v>
      </c>
      <c r="IW610">
        <v>100</v>
      </c>
      <c r="IX610">
        <v>1.097</v>
      </c>
      <c r="IY610">
        <v>0.3152</v>
      </c>
      <c r="IZ610">
        <v>1.09748391826392</v>
      </c>
      <c r="JA610">
        <v>0</v>
      </c>
      <c r="JB610">
        <v>0</v>
      </c>
      <c r="JC610">
        <v>0</v>
      </c>
      <c r="JD610">
        <v>0.315191680746845</v>
      </c>
      <c r="JE610">
        <v>0</v>
      </c>
      <c r="JF610">
        <v>0</v>
      </c>
      <c r="JG610">
        <v>0</v>
      </c>
      <c r="JH610">
        <v>5</v>
      </c>
      <c r="JI610">
        <v>2273</v>
      </c>
      <c r="JJ610">
        <v>0</v>
      </c>
      <c r="JK610">
        <v>25</v>
      </c>
      <c r="JL610">
        <v>29356954.4</v>
      </c>
      <c r="JM610">
        <v>29356954.4</v>
      </c>
      <c r="JN610">
        <v>0.467529</v>
      </c>
      <c r="JO610">
        <v>2.65015</v>
      </c>
      <c r="JP610">
        <v>1.54785</v>
      </c>
      <c r="JQ610">
        <v>2.31567</v>
      </c>
      <c r="JR610">
        <v>1.64673</v>
      </c>
      <c r="JS610">
        <v>2.38281</v>
      </c>
      <c r="JT610">
        <v>34.2814</v>
      </c>
      <c r="JU610">
        <v>24.0963</v>
      </c>
      <c r="JV610">
        <v>18</v>
      </c>
      <c r="JW610">
        <v>478.308</v>
      </c>
      <c r="JX610">
        <v>377.626</v>
      </c>
      <c r="JY610">
        <v>35.2582</v>
      </c>
      <c r="JZ610">
        <v>56.1219</v>
      </c>
      <c r="KA610">
        <v>30.0013</v>
      </c>
      <c r="KB610">
        <v>54.9352</v>
      </c>
      <c r="KC610">
        <v>54.6753</v>
      </c>
      <c r="KD610">
        <v>9.3817</v>
      </c>
      <c r="KE610">
        <v>0</v>
      </c>
      <c r="KF610">
        <v>100</v>
      </c>
      <c r="KG610">
        <v>25.6027</v>
      </c>
      <c r="KH610">
        <v>133.691</v>
      </c>
      <c r="KI610">
        <v>34.6858</v>
      </c>
      <c r="KJ610">
        <v>92.3574</v>
      </c>
      <c r="KK610">
        <v>88.8356</v>
      </c>
    </row>
    <row r="611" spans="1:297">
      <c r="A611">
        <v>595</v>
      </c>
      <c r="B611">
        <v>1761417267.1</v>
      </c>
      <c r="C611">
        <v>9086.09999990463</v>
      </c>
      <c r="D611" t="s">
        <v>1638</v>
      </c>
      <c r="E611" t="s">
        <v>1639</v>
      </c>
      <c r="F611">
        <v>5</v>
      </c>
      <c r="G611" t="s">
        <v>1603</v>
      </c>
      <c r="H611" t="s">
        <v>436</v>
      </c>
      <c r="I611">
        <v>1761417259.68333</v>
      </c>
      <c r="J611">
        <f>(K611)/1000</f>
        <v>0</v>
      </c>
      <c r="K611">
        <f>IF(DP611, AN611, AH611)</f>
        <v>0</v>
      </c>
      <c r="L611">
        <f>IF(DP611, AI611, AG611)</f>
        <v>0</v>
      </c>
      <c r="M611">
        <f>DR611 - IF(AU611&gt;1, L611*DL611*100.0/(AW611), 0)</f>
        <v>0</v>
      </c>
      <c r="N611">
        <f>((T611-J611/2)*M611-L611)/(T611+J611/2)</f>
        <v>0</v>
      </c>
      <c r="O611">
        <f>N611*(DY611+DZ611)/1000.0</f>
        <v>0</v>
      </c>
      <c r="P611">
        <f>(DR611 - IF(AU611&gt;1, L611*DL611*100.0/(AW611), 0))*(DY611+DZ611)/1000.0</f>
        <v>0</v>
      </c>
      <c r="Q611">
        <f>2.0/((1/S611-1/R611)+SIGN(S611)*SQRT((1/S611-1/R611)*(1/S611-1/R611) + 4*DM611/((DM611+1)*(DM611+1))*(2*1/S611*1/R611-1/R611*1/R611)))</f>
        <v>0</v>
      </c>
      <c r="R611">
        <f>IF(LEFT(DN611,1)&lt;&gt;"0",IF(LEFT(DN611,1)="1",3.0,DO611),$D$5+$E$5*(EF611*DY611/($K$5*1000))+$F$5*(EF611*DY611/($K$5*1000))*MAX(MIN(DL611,$J$5),$I$5)*MAX(MIN(DL611,$J$5),$I$5)+$G$5*MAX(MIN(DL611,$J$5),$I$5)*(EF611*DY611/($K$5*1000))+$H$5*(EF611*DY611/($K$5*1000))*(EF611*DY611/($K$5*1000)))</f>
        <v>0</v>
      </c>
      <c r="S611">
        <f>J611*(1000-(1000*0.61365*exp(17.502*W611/(240.97+W611))/(DY611+DZ611)+DT611)/2)/(1000*0.61365*exp(17.502*W611/(240.97+W611))/(DY611+DZ611)-DT611)</f>
        <v>0</v>
      </c>
      <c r="T611">
        <f>1/((DM611+1)/(Q611/1.6)+1/(R611/1.37)) + DM611/((DM611+1)/(Q611/1.6) + DM611/(R611/1.37))</f>
        <v>0</v>
      </c>
      <c r="U611">
        <f>(DH611*DK611)</f>
        <v>0</v>
      </c>
      <c r="V611">
        <f>(EA611+(U611+2*0.95*5.67E-8*(((EA611+$B$7)+273)^4-(EA611+273)^4)-44100*J611)/(1.84*29.3*R611+8*0.95*5.67E-8*(EA611+273)^3))</f>
        <v>0</v>
      </c>
      <c r="W611">
        <f>($C$7*EB611+$D$7*EC611+$E$7*V611)</f>
        <v>0</v>
      </c>
      <c r="X611">
        <f>0.61365*exp(17.502*W611/(240.97+W611))</f>
        <v>0</v>
      </c>
      <c r="Y611">
        <f>(Z611/AA611*100)</f>
        <v>0</v>
      </c>
      <c r="Z611">
        <f>DT611*(DY611+DZ611)/1000</f>
        <v>0</v>
      </c>
      <c r="AA611">
        <f>0.61365*exp(17.502*EA611/(240.97+EA611))</f>
        <v>0</v>
      </c>
      <c r="AB611">
        <f>(X611-DT611*(DY611+DZ611)/1000)</f>
        <v>0</v>
      </c>
      <c r="AC611">
        <f>(-J611*44100)</f>
        <v>0</v>
      </c>
      <c r="AD611">
        <f>2*29.3*R611*0.92*(EA611-W611)</f>
        <v>0</v>
      </c>
      <c r="AE611">
        <f>2*0.95*5.67E-8*(((EA611+$B$7)+273)^4-(W611+273)^4)</f>
        <v>0</v>
      </c>
      <c r="AF611">
        <f>U611+AE611+AC611+AD611</f>
        <v>0</v>
      </c>
      <c r="AG611">
        <f>DX611*AU611*(DS611-DR611*(1000-AU611*DU611)/(1000-AU611*DT611))/(100*DL611)</f>
        <v>0</v>
      </c>
      <c r="AH611">
        <f>1000*DX611*AU611*(DT611-DU611)/(100*DL611*(1000-AU611*DT611))</f>
        <v>0</v>
      </c>
      <c r="AI611">
        <f>(AJ611 - AK611 - DY611*1E3/(8.314*(EA611+273.15)) * AM611/DX611 * AL611) * DX611/(100*DL611) * (1000 - DU611)/1000</f>
        <v>0</v>
      </c>
      <c r="AJ611">
        <v>156.424110793796</v>
      </c>
      <c r="AK611">
        <v>168.6348</v>
      </c>
      <c r="AL611">
        <v>-3.20099428726859</v>
      </c>
      <c r="AM611">
        <v>65.3796916363012</v>
      </c>
      <c r="AN611">
        <f>(AP611 - AO611 + DY611*1E3/(8.314*(EA611+273.15)) * AR611/DX611 * AQ611) * DX611/(100*DL611) * 1000/(1000 - AP611)</f>
        <v>0</v>
      </c>
      <c r="AO611">
        <v>25.1418938403276</v>
      </c>
      <c r="AP611">
        <v>35.4785066666666</v>
      </c>
      <c r="AQ611">
        <v>0.0104282358829824</v>
      </c>
      <c r="AR611">
        <v>110.48631255239</v>
      </c>
      <c r="AS611">
        <v>14</v>
      </c>
      <c r="AT611">
        <v>3</v>
      </c>
      <c r="AU611">
        <f>IF(AS611*$H$13&gt;=AW611,1.0,(AW611/(AW611-AS611*$H$13)))</f>
        <v>0</v>
      </c>
      <c r="AV611">
        <f>(AU611-1)*100</f>
        <v>0</v>
      </c>
      <c r="AW611">
        <f>MAX(0,($B$13+$C$13*EF611)/(1+$D$13*EF611)*DY611/(EA611+273)*$E$13)</f>
        <v>0</v>
      </c>
      <c r="AX611" t="s">
        <v>437</v>
      </c>
      <c r="AY611" t="s">
        <v>437</v>
      </c>
      <c r="AZ611">
        <v>0</v>
      </c>
      <c r="BA611">
        <v>0</v>
      </c>
      <c r="BB611">
        <f>1-AZ611/BA611</f>
        <v>0</v>
      </c>
      <c r="BC611">
        <v>0</v>
      </c>
      <c r="BD611" t="s">
        <v>437</v>
      </c>
      <c r="BE611" t="s">
        <v>437</v>
      </c>
      <c r="BF611">
        <v>0</v>
      </c>
      <c r="BG611">
        <v>0</v>
      </c>
      <c r="BH611">
        <f>1-BF611/BG611</f>
        <v>0</v>
      </c>
      <c r="BI611">
        <v>0.5</v>
      </c>
      <c r="BJ611">
        <f>DI611</f>
        <v>0</v>
      </c>
      <c r="BK611">
        <f>L611</f>
        <v>0</v>
      </c>
      <c r="BL611">
        <f>BH611*BI611*BJ611</f>
        <v>0</v>
      </c>
      <c r="BM611">
        <f>(BK611-BC611)/BJ611</f>
        <v>0</v>
      </c>
      <c r="BN611">
        <f>(BA611-BG611)/BG611</f>
        <v>0</v>
      </c>
      <c r="BO611">
        <f>AZ611/(BB611+AZ611/BG611)</f>
        <v>0</v>
      </c>
      <c r="BP611" t="s">
        <v>437</v>
      </c>
      <c r="BQ611">
        <v>0</v>
      </c>
      <c r="BR611">
        <f>IF(BQ611&lt;&gt;0, BQ611, BO611)</f>
        <v>0</v>
      </c>
      <c r="BS611">
        <f>1-BR611/BG611</f>
        <v>0</v>
      </c>
      <c r="BT611">
        <f>(BG611-BF611)/(BG611-BR611)</f>
        <v>0</v>
      </c>
      <c r="BU611">
        <f>(BA611-BG611)/(BA611-BR611)</f>
        <v>0</v>
      </c>
      <c r="BV611">
        <f>(BG611-BF611)/(BG611-AZ611)</f>
        <v>0</v>
      </c>
      <c r="BW611">
        <f>(BA611-BG611)/(BA611-AZ611)</f>
        <v>0</v>
      </c>
      <c r="BX611">
        <f>(BT611*BR611/BF611)</f>
        <v>0</v>
      </c>
      <c r="BY611">
        <f>(1-BX611)</f>
        <v>0</v>
      </c>
      <c r="DH611">
        <f>$B$11*EG611+$C$11*EH611+$F$11*ES611*(1-EV611)</f>
        <v>0</v>
      </c>
      <c r="DI611">
        <f>DH611*DJ611</f>
        <v>0</v>
      </c>
      <c r="DJ611">
        <f>($B$11*$D$9+$C$11*$D$9+$F$11*((FF611+EX611)/MAX(FF611+EX611+FG611, 0.1)*$I$9+FG611/MAX(FF611+EX611+FG611, 0.1)*$J$9))/($B$11+$C$11+$F$11)</f>
        <v>0</v>
      </c>
      <c r="DK611">
        <f>($B$11*$K$9+$C$11*$K$9+$F$11*((FF611+EX611)/MAX(FF611+EX611+FG611, 0.1)*$P$9+FG611/MAX(FF611+EX611+FG611, 0.1)*$Q$9))/($B$11+$C$11+$F$11)</f>
        <v>0</v>
      </c>
      <c r="DL611">
        <v>6</v>
      </c>
      <c r="DM611">
        <v>0.5</v>
      </c>
      <c r="DN611" t="s">
        <v>438</v>
      </c>
      <c r="DO611">
        <v>2</v>
      </c>
      <c r="DP611" t="b">
        <v>1</v>
      </c>
      <c r="DQ611">
        <v>1761417259.68333</v>
      </c>
      <c r="DR611">
        <v>182.922166666667</v>
      </c>
      <c r="DS611">
        <v>165.9865</v>
      </c>
      <c r="DT611">
        <v>35.414575</v>
      </c>
      <c r="DU611">
        <v>25.1465333333333</v>
      </c>
      <c r="DV611">
        <v>181.82475</v>
      </c>
      <c r="DW611">
        <v>35.099375</v>
      </c>
      <c r="DX611">
        <v>500.012916666667</v>
      </c>
      <c r="DY611">
        <v>90.2997833333333</v>
      </c>
      <c r="DZ611">
        <v>0.0455083333333333</v>
      </c>
      <c r="EA611">
        <v>43.779575</v>
      </c>
      <c r="EB611">
        <v>42.8756083333333</v>
      </c>
      <c r="EC611">
        <v>999.9</v>
      </c>
      <c r="ED611">
        <v>0</v>
      </c>
      <c r="EE611">
        <v>0</v>
      </c>
      <c r="EF611">
        <v>10001.8716666667</v>
      </c>
      <c r="EG611">
        <v>0</v>
      </c>
      <c r="EH611">
        <v>1190.65833333333</v>
      </c>
      <c r="EI611">
        <v>16.9355166666667</v>
      </c>
      <c r="EJ611">
        <v>189.6375</v>
      </c>
      <c r="EK611">
        <v>170.268416666667</v>
      </c>
      <c r="EL611">
        <v>10.26805</v>
      </c>
      <c r="EM611">
        <v>165.9865</v>
      </c>
      <c r="EN611">
        <v>25.1465333333333</v>
      </c>
      <c r="EO611">
        <v>3.19792916666667</v>
      </c>
      <c r="EP611">
        <v>2.27072666666667</v>
      </c>
      <c r="EQ611">
        <v>25.096025</v>
      </c>
      <c r="ER611">
        <v>19.4702333333333</v>
      </c>
      <c r="ES611">
        <v>1200.03166666667</v>
      </c>
      <c r="ET611">
        <v>0.967002833333333</v>
      </c>
      <c r="EU611">
        <v>0.0329972166666667</v>
      </c>
      <c r="EV611">
        <v>0</v>
      </c>
      <c r="EW611">
        <v>1213.10833333333</v>
      </c>
      <c r="EX611">
        <v>5.00059</v>
      </c>
      <c r="EY611">
        <v>15861.0833333333</v>
      </c>
      <c r="EZ611">
        <v>10359.0083333333</v>
      </c>
      <c r="FA611">
        <v>63.208</v>
      </c>
      <c r="FB611">
        <v>65.1975</v>
      </c>
      <c r="FC611">
        <v>63.5155</v>
      </c>
      <c r="FD611">
        <v>64.7913333333333</v>
      </c>
      <c r="FE611">
        <v>64.0516666666667</v>
      </c>
      <c r="FF611">
        <v>1155.60166666667</v>
      </c>
      <c r="FG611">
        <v>39.43</v>
      </c>
      <c r="FH611">
        <v>0</v>
      </c>
      <c r="FI611">
        <v>1761417227.5</v>
      </c>
      <c r="FJ611">
        <v>0</v>
      </c>
      <c r="FK611">
        <v>1212.2548</v>
      </c>
      <c r="FL611">
        <v>-120.447692120363</v>
      </c>
      <c r="FM611">
        <v>-1519.55384382613</v>
      </c>
      <c r="FN611">
        <v>15849.296</v>
      </c>
      <c r="FO611">
        <v>15</v>
      </c>
      <c r="FP611">
        <v>0</v>
      </c>
      <c r="FQ611" t="s">
        <v>439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A611">
        <v>0</v>
      </c>
      <c r="GB611">
        <v>0</v>
      </c>
      <c r="GC611">
        <v>16.853355</v>
      </c>
      <c r="GD611">
        <v>4.94478045112781</v>
      </c>
      <c r="GE611">
        <v>0.890750891369187</v>
      </c>
      <c r="GF611">
        <v>0</v>
      </c>
      <c r="GG611">
        <v>1222.4</v>
      </c>
      <c r="GH611">
        <v>-118.690297990205</v>
      </c>
      <c r="GI611">
        <v>11.64694885569</v>
      </c>
      <c r="GJ611">
        <v>-1</v>
      </c>
      <c r="GK611">
        <v>10.232385</v>
      </c>
      <c r="GL611">
        <v>0.531478195488727</v>
      </c>
      <c r="GM611">
        <v>0.0514184234978087</v>
      </c>
      <c r="GN611">
        <v>0</v>
      </c>
      <c r="GO611">
        <v>0</v>
      </c>
      <c r="GP611">
        <v>2</v>
      </c>
      <c r="GQ611" t="s">
        <v>473</v>
      </c>
      <c r="GR611">
        <v>3.12621</v>
      </c>
      <c r="GS611">
        <v>2.72375</v>
      </c>
      <c r="GT611">
        <v>0.0364315</v>
      </c>
      <c r="GU611">
        <v>0.0331664</v>
      </c>
      <c r="GV611">
        <v>0.128319</v>
      </c>
      <c r="GW611">
        <v>0.100767</v>
      </c>
      <c r="GX611">
        <v>34352.7</v>
      </c>
      <c r="GY611">
        <v>36380.7</v>
      </c>
      <c r="GZ611">
        <v>32401.8</v>
      </c>
      <c r="HA611">
        <v>34216.5</v>
      </c>
      <c r="HB611">
        <v>40418.4</v>
      </c>
      <c r="HC611">
        <v>44399.4</v>
      </c>
      <c r="HD611">
        <v>50974.1</v>
      </c>
      <c r="HE611">
        <v>54920.1</v>
      </c>
      <c r="HF611">
        <v>1.64895</v>
      </c>
      <c r="HG611">
        <v>1.50935</v>
      </c>
      <c r="HH611">
        <v>-0.106245</v>
      </c>
      <c r="HI611">
        <v>0</v>
      </c>
      <c r="HJ611">
        <v>44.5526</v>
      </c>
      <c r="HK611">
        <v>999.9</v>
      </c>
      <c r="HL611">
        <v>55.848</v>
      </c>
      <c r="HM611">
        <v>30.001</v>
      </c>
      <c r="HN611">
        <v>26.3497</v>
      </c>
      <c r="HO611">
        <v>60.4254</v>
      </c>
      <c r="HP611">
        <v>40.9696</v>
      </c>
      <c r="HQ611">
        <v>1</v>
      </c>
      <c r="HR611">
        <v>2.68078</v>
      </c>
      <c r="HS611">
        <v>9.28105</v>
      </c>
      <c r="HT611">
        <v>19.8964</v>
      </c>
      <c r="HU611">
        <v>5.18929</v>
      </c>
      <c r="HV611">
        <v>12.0179</v>
      </c>
      <c r="HW611">
        <v>4.9691</v>
      </c>
      <c r="HX611">
        <v>3.2959</v>
      </c>
      <c r="HY611">
        <v>9999</v>
      </c>
      <c r="HZ611">
        <v>9999</v>
      </c>
      <c r="IA611">
        <v>999.9</v>
      </c>
      <c r="IB611">
        <v>9999</v>
      </c>
      <c r="IC611">
        <v>1.86325</v>
      </c>
      <c r="ID611">
        <v>1.86813</v>
      </c>
      <c r="IE611">
        <v>1.86783</v>
      </c>
      <c r="IF611">
        <v>1.86905</v>
      </c>
      <c r="IG611">
        <v>1.86981</v>
      </c>
      <c r="IH611">
        <v>1.86586</v>
      </c>
      <c r="II611">
        <v>1.86694</v>
      </c>
      <c r="IJ611">
        <v>1.86841</v>
      </c>
      <c r="IK611">
        <v>5</v>
      </c>
      <c r="IL611">
        <v>0</v>
      </c>
      <c r="IM611">
        <v>0</v>
      </c>
      <c r="IN611">
        <v>0</v>
      </c>
      <c r="IO611" t="s">
        <v>441</v>
      </c>
      <c r="IP611" t="s">
        <v>442</v>
      </c>
      <c r="IQ611" t="s">
        <v>443</v>
      </c>
      <c r="IR611" t="s">
        <v>443</v>
      </c>
      <c r="IS611" t="s">
        <v>443</v>
      </c>
      <c r="IT611" t="s">
        <v>443</v>
      </c>
      <c r="IU611">
        <v>0</v>
      </c>
      <c r="IV611">
        <v>100</v>
      </c>
      <c r="IW611">
        <v>100</v>
      </c>
      <c r="IX611">
        <v>1.098</v>
      </c>
      <c r="IY611">
        <v>0.3152</v>
      </c>
      <c r="IZ611">
        <v>1.09748391826392</v>
      </c>
      <c r="JA611">
        <v>0</v>
      </c>
      <c r="JB611">
        <v>0</v>
      </c>
      <c r="JC611">
        <v>0</v>
      </c>
      <c r="JD611">
        <v>0.315191680746845</v>
      </c>
      <c r="JE611">
        <v>0</v>
      </c>
      <c r="JF611">
        <v>0</v>
      </c>
      <c r="JG611">
        <v>0</v>
      </c>
      <c r="JH611">
        <v>5</v>
      </c>
      <c r="JI611">
        <v>2273</v>
      </c>
      <c r="JJ611">
        <v>0</v>
      </c>
      <c r="JK611">
        <v>25</v>
      </c>
      <c r="JL611">
        <v>29356954.5</v>
      </c>
      <c r="JM611">
        <v>29356954.5</v>
      </c>
      <c r="JN611">
        <v>0.430908</v>
      </c>
      <c r="JO611">
        <v>2.65503</v>
      </c>
      <c r="JP611">
        <v>1.54785</v>
      </c>
      <c r="JQ611">
        <v>2.31567</v>
      </c>
      <c r="JR611">
        <v>1.64673</v>
      </c>
      <c r="JS611">
        <v>2.33521</v>
      </c>
      <c r="JT611">
        <v>34.2814</v>
      </c>
      <c r="JU611">
        <v>24.0963</v>
      </c>
      <c r="JV611">
        <v>18</v>
      </c>
      <c r="JW611">
        <v>478.248</v>
      </c>
      <c r="JX611">
        <v>377.839</v>
      </c>
      <c r="JY611">
        <v>35.2166</v>
      </c>
      <c r="JZ611">
        <v>56.1452</v>
      </c>
      <c r="KA611">
        <v>30.0008</v>
      </c>
      <c r="KB611">
        <v>54.9609</v>
      </c>
      <c r="KC611">
        <v>54.7002</v>
      </c>
      <c r="KD611">
        <v>8.64919</v>
      </c>
      <c r="KE611">
        <v>0</v>
      </c>
      <c r="KF611">
        <v>100</v>
      </c>
      <c r="KG611">
        <v>25.6265</v>
      </c>
      <c r="KH611">
        <v>119.836</v>
      </c>
      <c r="KI611">
        <v>34.6858</v>
      </c>
      <c r="KJ611">
        <v>92.3567</v>
      </c>
      <c r="KK611">
        <v>88.8363</v>
      </c>
    </row>
    <row r="612" spans="1:297">
      <c r="A612">
        <v>596</v>
      </c>
      <c r="B612">
        <v>1761417272.1</v>
      </c>
      <c r="C612">
        <v>9091.09999990463</v>
      </c>
      <c r="D612" t="s">
        <v>1640</v>
      </c>
      <c r="E612" t="s">
        <v>1641</v>
      </c>
      <c r="F612">
        <v>5</v>
      </c>
      <c r="G612" t="s">
        <v>1603</v>
      </c>
      <c r="H612" t="s">
        <v>436</v>
      </c>
      <c r="I612">
        <v>1761417264.68333</v>
      </c>
      <c r="J612">
        <f>(K612)/1000</f>
        <v>0</v>
      </c>
      <c r="K612">
        <f>IF(DP612, AN612, AH612)</f>
        <v>0</v>
      </c>
      <c r="L612">
        <f>IF(DP612, AI612, AG612)</f>
        <v>0</v>
      </c>
      <c r="M612">
        <f>DR612 - IF(AU612&gt;1, L612*DL612*100.0/(AW612), 0)</f>
        <v>0</v>
      </c>
      <c r="N612">
        <f>((T612-J612/2)*M612-L612)/(T612+J612/2)</f>
        <v>0</v>
      </c>
      <c r="O612">
        <f>N612*(DY612+DZ612)/1000.0</f>
        <v>0</v>
      </c>
      <c r="P612">
        <f>(DR612 - IF(AU612&gt;1, L612*DL612*100.0/(AW612), 0))*(DY612+DZ612)/1000.0</f>
        <v>0</v>
      </c>
      <c r="Q612">
        <f>2.0/((1/S612-1/R612)+SIGN(S612)*SQRT((1/S612-1/R612)*(1/S612-1/R612) + 4*DM612/((DM612+1)*(DM612+1))*(2*1/S612*1/R612-1/R612*1/R612)))</f>
        <v>0</v>
      </c>
      <c r="R612">
        <f>IF(LEFT(DN612,1)&lt;&gt;"0",IF(LEFT(DN612,1)="1",3.0,DO612),$D$5+$E$5*(EF612*DY612/($K$5*1000))+$F$5*(EF612*DY612/($K$5*1000))*MAX(MIN(DL612,$J$5),$I$5)*MAX(MIN(DL612,$J$5),$I$5)+$G$5*MAX(MIN(DL612,$J$5),$I$5)*(EF612*DY612/($K$5*1000))+$H$5*(EF612*DY612/($K$5*1000))*(EF612*DY612/($K$5*1000)))</f>
        <v>0</v>
      </c>
      <c r="S612">
        <f>J612*(1000-(1000*0.61365*exp(17.502*W612/(240.97+W612))/(DY612+DZ612)+DT612)/2)/(1000*0.61365*exp(17.502*W612/(240.97+W612))/(DY612+DZ612)-DT612)</f>
        <v>0</v>
      </c>
      <c r="T612">
        <f>1/((DM612+1)/(Q612/1.6)+1/(R612/1.37)) + DM612/((DM612+1)/(Q612/1.6) + DM612/(R612/1.37))</f>
        <v>0</v>
      </c>
      <c r="U612">
        <f>(DH612*DK612)</f>
        <v>0</v>
      </c>
      <c r="V612">
        <f>(EA612+(U612+2*0.95*5.67E-8*(((EA612+$B$7)+273)^4-(EA612+273)^4)-44100*J612)/(1.84*29.3*R612+8*0.95*5.67E-8*(EA612+273)^3))</f>
        <v>0</v>
      </c>
      <c r="W612">
        <f>($C$7*EB612+$D$7*EC612+$E$7*V612)</f>
        <v>0</v>
      </c>
      <c r="X612">
        <f>0.61365*exp(17.502*W612/(240.97+W612))</f>
        <v>0</v>
      </c>
      <c r="Y612">
        <f>(Z612/AA612*100)</f>
        <v>0</v>
      </c>
      <c r="Z612">
        <f>DT612*(DY612+DZ612)/1000</f>
        <v>0</v>
      </c>
      <c r="AA612">
        <f>0.61365*exp(17.502*EA612/(240.97+EA612))</f>
        <v>0</v>
      </c>
      <c r="AB612">
        <f>(X612-DT612*(DY612+DZ612)/1000)</f>
        <v>0</v>
      </c>
      <c r="AC612">
        <f>(-J612*44100)</f>
        <v>0</v>
      </c>
      <c r="AD612">
        <f>2*29.3*R612*0.92*(EA612-W612)</f>
        <v>0</v>
      </c>
      <c r="AE612">
        <f>2*0.95*5.67E-8*(((EA612+$B$7)+273)^4-(W612+273)^4)</f>
        <v>0</v>
      </c>
      <c r="AF612">
        <f>U612+AE612+AC612+AD612</f>
        <v>0</v>
      </c>
      <c r="AG612">
        <f>DX612*AU612*(DS612-DR612*(1000-AU612*DU612)/(1000-AU612*DT612))/(100*DL612)</f>
        <v>0</v>
      </c>
      <c r="AH612">
        <f>1000*DX612*AU612*(DT612-DU612)/(100*DL612*(1000-AU612*DT612))</f>
        <v>0</v>
      </c>
      <c r="AI612">
        <f>(AJ612 - AK612 - DY612*1E3/(8.314*(EA612+273.15)) * AM612/DX612 * AL612) * DX612/(100*DL612) * (1000 - DU612)/1000</f>
        <v>0</v>
      </c>
      <c r="AJ612">
        <v>142.389510222375</v>
      </c>
      <c r="AK612">
        <v>153.912696969697</v>
      </c>
      <c r="AL612">
        <v>-2.90571025806398</v>
      </c>
      <c r="AM612">
        <v>65.3796916363012</v>
      </c>
      <c r="AN612">
        <f>(AP612 - AO612 + DY612*1E3/(8.314*(EA612+273.15)) * AR612/DX612 * AQ612) * DX612/(100*DL612) * 1000/(1000 - AP612)</f>
        <v>0</v>
      </c>
      <c r="AO612">
        <v>25.1391593443638</v>
      </c>
      <c r="AP612">
        <v>35.5392975757576</v>
      </c>
      <c r="AQ612">
        <v>0.0124087939094785</v>
      </c>
      <c r="AR612">
        <v>110.48631255239</v>
      </c>
      <c r="AS612">
        <v>14</v>
      </c>
      <c r="AT612">
        <v>3</v>
      </c>
      <c r="AU612">
        <f>IF(AS612*$H$13&gt;=AW612,1.0,(AW612/(AW612-AS612*$H$13)))</f>
        <v>0</v>
      </c>
      <c r="AV612">
        <f>(AU612-1)*100</f>
        <v>0</v>
      </c>
      <c r="AW612">
        <f>MAX(0,($B$13+$C$13*EF612)/(1+$D$13*EF612)*DY612/(EA612+273)*$E$13)</f>
        <v>0</v>
      </c>
      <c r="AX612" t="s">
        <v>437</v>
      </c>
      <c r="AY612" t="s">
        <v>437</v>
      </c>
      <c r="AZ612">
        <v>0</v>
      </c>
      <c r="BA612">
        <v>0</v>
      </c>
      <c r="BB612">
        <f>1-AZ612/BA612</f>
        <v>0</v>
      </c>
      <c r="BC612">
        <v>0</v>
      </c>
      <c r="BD612" t="s">
        <v>437</v>
      </c>
      <c r="BE612" t="s">
        <v>437</v>
      </c>
      <c r="BF612">
        <v>0</v>
      </c>
      <c r="BG612">
        <v>0</v>
      </c>
      <c r="BH612">
        <f>1-BF612/BG612</f>
        <v>0</v>
      </c>
      <c r="BI612">
        <v>0.5</v>
      </c>
      <c r="BJ612">
        <f>DI612</f>
        <v>0</v>
      </c>
      <c r="BK612">
        <f>L612</f>
        <v>0</v>
      </c>
      <c r="BL612">
        <f>BH612*BI612*BJ612</f>
        <v>0</v>
      </c>
      <c r="BM612">
        <f>(BK612-BC612)/BJ612</f>
        <v>0</v>
      </c>
      <c r="BN612">
        <f>(BA612-BG612)/BG612</f>
        <v>0</v>
      </c>
      <c r="BO612">
        <f>AZ612/(BB612+AZ612/BG612)</f>
        <v>0</v>
      </c>
      <c r="BP612" t="s">
        <v>437</v>
      </c>
      <c r="BQ612">
        <v>0</v>
      </c>
      <c r="BR612">
        <f>IF(BQ612&lt;&gt;0, BQ612, BO612)</f>
        <v>0</v>
      </c>
      <c r="BS612">
        <f>1-BR612/BG612</f>
        <v>0</v>
      </c>
      <c r="BT612">
        <f>(BG612-BF612)/(BG612-BR612)</f>
        <v>0</v>
      </c>
      <c r="BU612">
        <f>(BA612-BG612)/(BA612-BR612)</f>
        <v>0</v>
      </c>
      <c r="BV612">
        <f>(BG612-BF612)/(BG612-AZ612)</f>
        <v>0</v>
      </c>
      <c r="BW612">
        <f>(BA612-BG612)/(BA612-AZ612)</f>
        <v>0</v>
      </c>
      <c r="BX612">
        <f>(BT612*BR612/BF612)</f>
        <v>0</v>
      </c>
      <c r="BY612">
        <f>(1-BX612)</f>
        <v>0</v>
      </c>
      <c r="DH612">
        <f>$B$11*EG612+$C$11*EH612+$F$11*ES612*(1-EV612)</f>
        <v>0</v>
      </c>
      <c r="DI612">
        <f>DH612*DJ612</f>
        <v>0</v>
      </c>
      <c r="DJ612">
        <f>($B$11*$D$9+$C$11*$D$9+$F$11*((FF612+EX612)/MAX(FF612+EX612+FG612, 0.1)*$I$9+FG612/MAX(FF612+EX612+FG612, 0.1)*$J$9))/($B$11+$C$11+$F$11)</f>
        <v>0</v>
      </c>
      <c r="DK612">
        <f>($B$11*$K$9+$C$11*$K$9+$F$11*((FF612+EX612)/MAX(FF612+EX612+FG612, 0.1)*$P$9+FG612/MAX(FF612+EX612+FG612, 0.1)*$Q$9))/($B$11+$C$11+$F$11)</f>
        <v>0</v>
      </c>
      <c r="DL612">
        <v>6</v>
      </c>
      <c r="DM612">
        <v>0.5</v>
      </c>
      <c r="DN612" t="s">
        <v>438</v>
      </c>
      <c r="DO612">
        <v>2</v>
      </c>
      <c r="DP612" t="b">
        <v>1</v>
      </c>
      <c r="DQ612">
        <v>1761417264.68333</v>
      </c>
      <c r="DR612">
        <v>167.414083333333</v>
      </c>
      <c r="DS612">
        <v>150.42175</v>
      </c>
      <c r="DT612">
        <v>35.4659833333333</v>
      </c>
      <c r="DU612">
        <v>25.1425083333333</v>
      </c>
      <c r="DV612">
        <v>166.316583333333</v>
      </c>
      <c r="DW612">
        <v>35.1507833333333</v>
      </c>
      <c r="DX612">
        <v>500.030083333333</v>
      </c>
      <c r="DY612">
        <v>90.29965</v>
      </c>
      <c r="DZ612">
        <v>0.0455654</v>
      </c>
      <c r="EA612">
        <v>43.7720666666667</v>
      </c>
      <c r="EB612">
        <v>42.8590583333333</v>
      </c>
      <c r="EC612">
        <v>999.9</v>
      </c>
      <c r="ED612">
        <v>0</v>
      </c>
      <c r="EE612">
        <v>0</v>
      </c>
      <c r="EF612">
        <v>9997.96583333333</v>
      </c>
      <c r="EG612">
        <v>0</v>
      </c>
      <c r="EH612">
        <v>1190.89916666667</v>
      </c>
      <c r="EI612">
        <v>16.9922416666667</v>
      </c>
      <c r="EJ612">
        <v>173.569333333333</v>
      </c>
      <c r="EK612">
        <v>154.3015</v>
      </c>
      <c r="EL612">
        <v>10.323475</v>
      </c>
      <c r="EM612">
        <v>150.42175</v>
      </c>
      <c r="EN612">
        <v>25.1425083333333</v>
      </c>
      <c r="EO612">
        <v>3.20256583333333</v>
      </c>
      <c r="EP612">
        <v>2.27035916666667</v>
      </c>
      <c r="EQ612">
        <v>25.1203416666667</v>
      </c>
      <c r="ER612">
        <v>19.467625</v>
      </c>
      <c r="ES612">
        <v>1200.06583333333</v>
      </c>
      <c r="ET612">
        <v>0.9670035</v>
      </c>
      <c r="EU612">
        <v>0.0329965166666667</v>
      </c>
      <c r="EV612">
        <v>0</v>
      </c>
      <c r="EW612">
        <v>1202.99833333333</v>
      </c>
      <c r="EX612">
        <v>5.00059</v>
      </c>
      <c r="EY612">
        <v>15734.0916666667</v>
      </c>
      <c r="EZ612">
        <v>10359.2916666667</v>
      </c>
      <c r="FA612">
        <v>63.187</v>
      </c>
      <c r="FB612">
        <v>65.1818333333333</v>
      </c>
      <c r="FC612">
        <v>63.5051666666667</v>
      </c>
      <c r="FD612">
        <v>64.7706666666667</v>
      </c>
      <c r="FE612">
        <v>64.031</v>
      </c>
      <c r="FF612">
        <v>1155.63583333333</v>
      </c>
      <c r="FG612">
        <v>39.43</v>
      </c>
      <c r="FH612">
        <v>0</v>
      </c>
      <c r="FI612">
        <v>1761417232.3</v>
      </c>
      <c r="FJ612">
        <v>0</v>
      </c>
      <c r="FK612">
        <v>1202.662</v>
      </c>
      <c r="FL612">
        <v>-121.35076940748</v>
      </c>
      <c r="FM612">
        <v>-1528.15384870297</v>
      </c>
      <c r="FN612">
        <v>15728.308</v>
      </c>
      <c r="FO612">
        <v>15</v>
      </c>
      <c r="FP612">
        <v>0</v>
      </c>
      <c r="FQ612" t="s">
        <v>439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16.77366</v>
      </c>
      <c r="GD612">
        <v>-0.222604511278198</v>
      </c>
      <c r="GE612">
        <v>0.96499636600352</v>
      </c>
      <c r="GF612">
        <v>1</v>
      </c>
      <c r="GG612">
        <v>1209.25147058824</v>
      </c>
      <c r="GH612">
        <v>-120.407792257828</v>
      </c>
      <c r="GI612">
        <v>11.8146166033617</v>
      </c>
      <c r="GJ612">
        <v>-1</v>
      </c>
      <c r="GK612">
        <v>10.29054</v>
      </c>
      <c r="GL612">
        <v>0.651193984962426</v>
      </c>
      <c r="GM612">
        <v>0.0627194977658464</v>
      </c>
      <c r="GN612">
        <v>0</v>
      </c>
      <c r="GO612">
        <v>1</v>
      </c>
      <c r="GP612">
        <v>2</v>
      </c>
      <c r="GQ612" t="s">
        <v>446</v>
      </c>
      <c r="GR612">
        <v>3.12616</v>
      </c>
      <c r="GS612">
        <v>2.72329</v>
      </c>
      <c r="GT612">
        <v>0.0334295</v>
      </c>
      <c r="GU612">
        <v>0.0300601</v>
      </c>
      <c r="GV612">
        <v>0.128472</v>
      </c>
      <c r="GW612">
        <v>0.100753</v>
      </c>
      <c r="GX612">
        <v>34459.5</v>
      </c>
      <c r="GY612">
        <v>36496.9</v>
      </c>
      <c r="GZ612">
        <v>32402.1</v>
      </c>
      <c r="HA612">
        <v>34216.4</v>
      </c>
      <c r="HB612">
        <v>40412.4</v>
      </c>
      <c r="HC612">
        <v>44400.1</v>
      </c>
      <c r="HD612">
        <v>50974.9</v>
      </c>
      <c r="HE612">
        <v>54920.6</v>
      </c>
      <c r="HF612">
        <v>1.64907</v>
      </c>
      <c r="HG612">
        <v>1.5092</v>
      </c>
      <c r="HH612">
        <v>-0.107344</v>
      </c>
      <c r="HI612">
        <v>0</v>
      </c>
      <c r="HJ612">
        <v>44.5379</v>
      </c>
      <c r="HK612">
        <v>999.9</v>
      </c>
      <c r="HL612">
        <v>55.848</v>
      </c>
      <c r="HM612">
        <v>29.98</v>
      </c>
      <c r="HN612">
        <v>26.3208</v>
      </c>
      <c r="HO612">
        <v>60.3754</v>
      </c>
      <c r="HP612">
        <v>41.1819</v>
      </c>
      <c r="HQ612">
        <v>1</v>
      </c>
      <c r="HR612">
        <v>2.68111</v>
      </c>
      <c r="HS612">
        <v>9.28105</v>
      </c>
      <c r="HT612">
        <v>19.8959</v>
      </c>
      <c r="HU612">
        <v>5.18824</v>
      </c>
      <c r="HV612">
        <v>12.0177</v>
      </c>
      <c r="HW612">
        <v>4.96855</v>
      </c>
      <c r="HX612">
        <v>3.2959</v>
      </c>
      <c r="HY612">
        <v>9999</v>
      </c>
      <c r="HZ612">
        <v>9999</v>
      </c>
      <c r="IA612">
        <v>999.9</v>
      </c>
      <c r="IB612">
        <v>9999</v>
      </c>
      <c r="IC612">
        <v>1.86323</v>
      </c>
      <c r="ID612">
        <v>1.86811</v>
      </c>
      <c r="IE612">
        <v>1.86783</v>
      </c>
      <c r="IF612">
        <v>1.86905</v>
      </c>
      <c r="IG612">
        <v>1.86981</v>
      </c>
      <c r="IH612">
        <v>1.86589</v>
      </c>
      <c r="II612">
        <v>1.86692</v>
      </c>
      <c r="IJ612">
        <v>1.86841</v>
      </c>
      <c r="IK612">
        <v>5</v>
      </c>
      <c r="IL612">
        <v>0</v>
      </c>
      <c r="IM612">
        <v>0</v>
      </c>
      <c r="IN612">
        <v>0</v>
      </c>
      <c r="IO612" t="s">
        <v>441</v>
      </c>
      <c r="IP612" t="s">
        <v>442</v>
      </c>
      <c r="IQ612" t="s">
        <v>443</v>
      </c>
      <c r="IR612" t="s">
        <v>443</v>
      </c>
      <c r="IS612" t="s">
        <v>443</v>
      </c>
      <c r="IT612" t="s">
        <v>443</v>
      </c>
      <c r="IU612">
        <v>0</v>
      </c>
      <c r="IV612">
        <v>100</v>
      </c>
      <c r="IW612">
        <v>100</v>
      </c>
      <c r="IX612">
        <v>1.097</v>
      </c>
      <c r="IY612">
        <v>0.3152</v>
      </c>
      <c r="IZ612">
        <v>1.09748391826392</v>
      </c>
      <c r="JA612">
        <v>0</v>
      </c>
      <c r="JB612">
        <v>0</v>
      </c>
      <c r="JC612">
        <v>0</v>
      </c>
      <c r="JD612">
        <v>0.315191680746845</v>
      </c>
      <c r="JE612">
        <v>0</v>
      </c>
      <c r="JF612">
        <v>0</v>
      </c>
      <c r="JG612">
        <v>0</v>
      </c>
      <c r="JH612">
        <v>5</v>
      </c>
      <c r="JI612">
        <v>2273</v>
      </c>
      <c r="JJ612">
        <v>0</v>
      </c>
      <c r="JK612">
        <v>25</v>
      </c>
      <c r="JL612">
        <v>29356954.5</v>
      </c>
      <c r="JM612">
        <v>29356954.5</v>
      </c>
      <c r="JN612">
        <v>0.396729</v>
      </c>
      <c r="JO612">
        <v>2.64771</v>
      </c>
      <c r="JP612">
        <v>1.54785</v>
      </c>
      <c r="JQ612">
        <v>2.31567</v>
      </c>
      <c r="JR612">
        <v>1.64673</v>
      </c>
      <c r="JS612">
        <v>2.3877</v>
      </c>
      <c r="JT612">
        <v>34.2814</v>
      </c>
      <c r="JU612">
        <v>24.0963</v>
      </c>
      <c r="JV612">
        <v>18</v>
      </c>
      <c r="JW612">
        <v>478.438</v>
      </c>
      <c r="JX612">
        <v>377.821</v>
      </c>
      <c r="JY612">
        <v>35.1797</v>
      </c>
      <c r="JZ612">
        <v>56.1605</v>
      </c>
      <c r="KA612">
        <v>30.0006</v>
      </c>
      <c r="KB612">
        <v>54.9791</v>
      </c>
      <c r="KC612">
        <v>54.718</v>
      </c>
      <c r="KD612">
        <v>7.83685</v>
      </c>
      <c r="KE612">
        <v>0</v>
      </c>
      <c r="KF612">
        <v>100</v>
      </c>
      <c r="KG612">
        <v>25.6549</v>
      </c>
      <c r="KH612">
        <v>99.3081</v>
      </c>
      <c r="KI612">
        <v>34.6858</v>
      </c>
      <c r="KJ612">
        <v>92.3579</v>
      </c>
      <c r="KK612">
        <v>88.8367</v>
      </c>
    </row>
    <row r="613" spans="1:297">
      <c r="A613">
        <v>597</v>
      </c>
      <c r="B613">
        <v>1761417277.1</v>
      </c>
      <c r="C613">
        <v>9096.09999990463</v>
      </c>
      <c r="D613" t="s">
        <v>1642</v>
      </c>
      <c r="E613" t="s">
        <v>1643</v>
      </c>
      <c r="F613">
        <v>5</v>
      </c>
      <c r="G613" t="s">
        <v>1603</v>
      </c>
      <c r="H613" t="s">
        <v>436</v>
      </c>
      <c r="I613">
        <v>1761417269.02308</v>
      </c>
      <c r="J613">
        <f>(K613)/1000</f>
        <v>0</v>
      </c>
      <c r="K613">
        <f>IF(DP613, AN613, AH613)</f>
        <v>0</v>
      </c>
      <c r="L613">
        <f>IF(DP613, AI613, AG613)</f>
        <v>0</v>
      </c>
      <c r="M613">
        <f>DR613 - IF(AU613&gt;1, L613*DL613*100.0/(AW613), 0)</f>
        <v>0</v>
      </c>
      <c r="N613">
        <f>((T613-J613/2)*M613-L613)/(T613+J613/2)</f>
        <v>0</v>
      </c>
      <c r="O613">
        <f>N613*(DY613+DZ613)/1000.0</f>
        <v>0</v>
      </c>
      <c r="P613">
        <f>(DR613 - IF(AU613&gt;1, L613*DL613*100.0/(AW613), 0))*(DY613+DZ613)/1000.0</f>
        <v>0</v>
      </c>
      <c r="Q613">
        <f>2.0/((1/S613-1/R613)+SIGN(S613)*SQRT((1/S613-1/R613)*(1/S613-1/R613) + 4*DM613/((DM613+1)*(DM613+1))*(2*1/S613*1/R613-1/R613*1/R613)))</f>
        <v>0</v>
      </c>
      <c r="R613">
        <f>IF(LEFT(DN613,1)&lt;&gt;"0",IF(LEFT(DN613,1)="1",3.0,DO613),$D$5+$E$5*(EF613*DY613/($K$5*1000))+$F$5*(EF613*DY613/($K$5*1000))*MAX(MIN(DL613,$J$5),$I$5)*MAX(MIN(DL613,$J$5),$I$5)+$G$5*MAX(MIN(DL613,$J$5),$I$5)*(EF613*DY613/($K$5*1000))+$H$5*(EF613*DY613/($K$5*1000))*(EF613*DY613/($K$5*1000)))</f>
        <v>0</v>
      </c>
      <c r="S613">
        <f>J613*(1000-(1000*0.61365*exp(17.502*W613/(240.97+W613))/(DY613+DZ613)+DT613)/2)/(1000*0.61365*exp(17.502*W613/(240.97+W613))/(DY613+DZ613)-DT613)</f>
        <v>0</v>
      </c>
      <c r="T613">
        <f>1/((DM613+1)/(Q613/1.6)+1/(R613/1.37)) + DM613/((DM613+1)/(Q613/1.6) + DM613/(R613/1.37))</f>
        <v>0</v>
      </c>
      <c r="U613">
        <f>(DH613*DK613)</f>
        <v>0</v>
      </c>
      <c r="V613">
        <f>(EA613+(U613+2*0.95*5.67E-8*(((EA613+$B$7)+273)^4-(EA613+273)^4)-44100*J613)/(1.84*29.3*R613+8*0.95*5.67E-8*(EA613+273)^3))</f>
        <v>0</v>
      </c>
      <c r="W613">
        <f>($C$7*EB613+$D$7*EC613+$E$7*V613)</f>
        <v>0</v>
      </c>
      <c r="X613">
        <f>0.61365*exp(17.502*W613/(240.97+W613))</f>
        <v>0</v>
      </c>
      <c r="Y613">
        <f>(Z613/AA613*100)</f>
        <v>0</v>
      </c>
      <c r="Z613">
        <f>DT613*(DY613+DZ613)/1000</f>
        <v>0</v>
      </c>
      <c r="AA613">
        <f>0.61365*exp(17.502*EA613/(240.97+EA613))</f>
        <v>0</v>
      </c>
      <c r="AB613">
        <f>(X613-DT613*(DY613+DZ613)/1000)</f>
        <v>0</v>
      </c>
      <c r="AC613">
        <f>(-J613*44100)</f>
        <v>0</v>
      </c>
      <c r="AD613">
        <f>2*29.3*R613*0.92*(EA613-W613)</f>
        <v>0</v>
      </c>
      <c r="AE613">
        <f>2*0.95*5.67E-8*(((EA613+$B$7)+273)^4-(W613+273)^4)</f>
        <v>0</v>
      </c>
      <c r="AF613">
        <f>U613+AE613+AC613+AD613</f>
        <v>0</v>
      </c>
      <c r="AG613">
        <f>DX613*AU613*(DS613-DR613*(1000-AU613*DU613)/(1000-AU613*DT613))/(100*DL613)</f>
        <v>0</v>
      </c>
      <c r="AH613">
        <f>1000*DX613*AU613*(DT613-DU613)/(100*DL613*(1000-AU613*DT613))</f>
        <v>0</v>
      </c>
      <c r="AI613">
        <f>(AJ613 - AK613 - DY613*1E3/(8.314*(EA613+273.15)) * AM613/DX613 * AL613) * DX613/(100*DL613) * (1000 - DU613)/1000</f>
        <v>0</v>
      </c>
      <c r="AJ613">
        <v>126.175864839079</v>
      </c>
      <c r="AK613">
        <v>138.718993939394</v>
      </c>
      <c r="AL613">
        <v>-3.09561622067781</v>
      </c>
      <c r="AM613">
        <v>65.3796916363012</v>
      </c>
      <c r="AN613">
        <f>(AP613 - AO613 + DY613*1E3/(8.314*(EA613+273.15)) * AR613/DX613 * AQ613) * DX613/(100*DL613) * 1000/(1000 - AP613)</f>
        <v>0</v>
      </c>
      <c r="AO613">
        <v>25.134607160897</v>
      </c>
      <c r="AP613">
        <v>35.6075545454545</v>
      </c>
      <c r="AQ613">
        <v>0.0140822606356625</v>
      </c>
      <c r="AR613">
        <v>110.48631255239</v>
      </c>
      <c r="AS613">
        <v>14</v>
      </c>
      <c r="AT613">
        <v>3</v>
      </c>
      <c r="AU613">
        <f>IF(AS613*$H$13&gt;=AW613,1.0,(AW613/(AW613-AS613*$H$13)))</f>
        <v>0</v>
      </c>
      <c r="AV613">
        <f>(AU613-1)*100</f>
        <v>0</v>
      </c>
      <c r="AW613">
        <f>MAX(0,($B$13+$C$13*EF613)/(1+$D$13*EF613)*DY613/(EA613+273)*$E$13)</f>
        <v>0</v>
      </c>
      <c r="AX613" t="s">
        <v>437</v>
      </c>
      <c r="AY613" t="s">
        <v>437</v>
      </c>
      <c r="AZ613">
        <v>0</v>
      </c>
      <c r="BA613">
        <v>0</v>
      </c>
      <c r="BB613">
        <f>1-AZ613/BA613</f>
        <v>0</v>
      </c>
      <c r="BC613">
        <v>0</v>
      </c>
      <c r="BD613" t="s">
        <v>437</v>
      </c>
      <c r="BE613" t="s">
        <v>437</v>
      </c>
      <c r="BF613">
        <v>0</v>
      </c>
      <c r="BG613">
        <v>0</v>
      </c>
      <c r="BH613">
        <f>1-BF613/BG613</f>
        <v>0</v>
      </c>
      <c r="BI613">
        <v>0.5</v>
      </c>
      <c r="BJ613">
        <f>DI613</f>
        <v>0</v>
      </c>
      <c r="BK613">
        <f>L613</f>
        <v>0</v>
      </c>
      <c r="BL613">
        <f>BH613*BI613*BJ613</f>
        <v>0</v>
      </c>
      <c r="BM613">
        <f>(BK613-BC613)/BJ613</f>
        <v>0</v>
      </c>
      <c r="BN613">
        <f>(BA613-BG613)/BG613</f>
        <v>0</v>
      </c>
      <c r="BO613">
        <f>AZ613/(BB613+AZ613/BG613)</f>
        <v>0</v>
      </c>
      <c r="BP613" t="s">
        <v>437</v>
      </c>
      <c r="BQ613">
        <v>0</v>
      </c>
      <c r="BR613">
        <f>IF(BQ613&lt;&gt;0, BQ613, BO613)</f>
        <v>0</v>
      </c>
      <c r="BS613">
        <f>1-BR613/BG613</f>
        <v>0</v>
      </c>
      <c r="BT613">
        <f>(BG613-BF613)/(BG613-BR613)</f>
        <v>0</v>
      </c>
      <c r="BU613">
        <f>(BA613-BG613)/(BA613-BR613)</f>
        <v>0</v>
      </c>
      <c r="BV613">
        <f>(BG613-BF613)/(BG613-AZ613)</f>
        <v>0</v>
      </c>
      <c r="BW613">
        <f>(BA613-BG613)/(BA613-AZ613)</f>
        <v>0</v>
      </c>
      <c r="BX613">
        <f>(BT613*BR613/BF613)</f>
        <v>0</v>
      </c>
      <c r="BY613">
        <f>(1-BX613)</f>
        <v>0</v>
      </c>
      <c r="DH613">
        <f>$B$11*EG613+$C$11*EH613+$F$11*ES613*(1-EV613)</f>
        <v>0</v>
      </c>
      <c r="DI613">
        <f>DH613*DJ613</f>
        <v>0</v>
      </c>
      <c r="DJ613">
        <f>($B$11*$D$9+$C$11*$D$9+$F$11*((FF613+EX613)/MAX(FF613+EX613+FG613, 0.1)*$I$9+FG613/MAX(FF613+EX613+FG613, 0.1)*$J$9))/($B$11+$C$11+$F$11)</f>
        <v>0</v>
      </c>
      <c r="DK613">
        <f>($B$11*$K$9+$C$11*$K$9+$F$11*((FF613+EX613)/MAX(FF613+EX613+FG613, 0.1)*$P$9+FG613/MAX(FF613+EX613+FG613, 0.1)*$Q$9))/($B$11+$C$11+$F$11)</f>
        <v>0</v>
      </c>
      <c r="DL613">
        <v>6</v>
      </c>
      <c r="DM613">
        <v>0.5</v>
      </c>
      <c r="DN613" t="s">
        <v>438</v>
      </c>
      <c r="DO613">
        <v>2</v>
      </c>
      <c r="DP613" t="b">
        <v>1</v>
      </c>
      <c r="DQ613">
        <v>1761417269.02308</v>
      </c>
      <c r="DR613">
        <v>154.432538461538</v>
      </c>
      <c r="DS613">
        <v>137.165923076923</v>
      </c>
      <c r="DT613">
        <v>35.5166461538462</v>
      </c>
      <c r="DU613">
        <v>25.1394230769231</v>
      </c>
      <c r="DV613">
        <v>153.334923076923</v>
      </c>
      <c r="DW613">
        <v>35.2014461538462</v>
      </c>
      <c r="DX613">
        <v>500.031384615385</v>
      </c>
      <c r="DY613">
        <v>90.2994692307692</v>
      </c>
      <c r="DZ613">
        <v>0.0453957769230769</v>
      </c>
      <c r="EA613">
        <v>43.7693307692308</v>
      </c>
      <c r="EB613">
        <v>42.8447692307692</v>
      </c>
      <c r="EC613">
        <v>999.9</v>
      </c>
      <c r="ED613">
        <v>0</v>
      </c>
      <c r="EE613">
        <v>0</v>
      </c>
      <c r="EF613">
        <v>9997.63384615385</v>
      </c>
      <c r="EG613">
        <v>0</v>
      </c>
      <c r="EH613">
        <v>1191.11692307692</v>
      </c>
      <c r="EI613">
        <v>17.2664230769231</v>
      </c>
      <c r="EJ613">
        <v>160.118461538462</v>
      </c>
      <c r="EK613">
        <v>140.703307692308</v>
      </c>
      <c r="EL613">
        <v>10.3772230769231</v>
      </c>
      <c r="EM613">
        <v>137.165923076923</v>
      </c>
      <c r="EN613">
        <v>25.1394230769231</v>
      </c>
      <c r="EO613">
        <v>3.20713461538462</v>
      </c>
      <c r="EP613">
        <v>2.27007769230769</v>
      </c>
      <c r="EQ613">
        <v>25.1442692307692</v>
      </c>
      <c r="ER613">
        <v>19.4656307692308</v>
      </c>
      <c r="ES613">
        <v>1200.03153846154</v>
      </c>
      <c r="ET613">
        <v>0.967002230769231</v>
      </c>
      <c r="EU613">
        <v>0.0329976846153846</v>
      </c>
      <c r="EV613">
        <v>0</v>
      </c>
      <c r="EW613">
        <v>1194.36692307692</v>
      </c>
      <c r="EX613">
        <v>5.00059</v>
      </c>
      <c r="EY613">
        <v>15624</v>
      </c>
      <c r="EZ613">
        <v>10359</v>
      </c>
      <c r="FA613">
        <v>63.187</v>
      </c>
      <c r="FB613">
        <v>65.1679230769231</v>
      </c>
      <c r="FC613">
        <v>63.4951538461538</v>
      </c>
      <c r="FD613">
        <v>64.7547692307692</v>
      </c>
      <c r="FE613">
        <v>64.0143076923077</v>
      </c>
      <c r="FF613">
        <v>1155.60153846154</v>
      </c>
      <c r="FG613">
        <v>39.43</v>
      </c>
      <c r="FH613">
        <v>0</v>
      </c>
      <c r="FI613">
        <v>1761417237.1</v>
      </c>
      <c r="FJ613">
        <v>0</v>
      </c>
      <c r="FK613">
        <v>1193.0384</v>
      </c>
      <c r="FL613">
        <v>-119.080000184563</v>
      </c>
      <c r="FM613">
        <v>-1491.79231013574</v>
      </c>
      <c r="FN613">
        <v>15607.432</v>
      </c>
      <c r="FO613">
        <v>15</v>
      </c>
      <c r="FP613">
        <v>0</v>
      </c>
      <c r="FQ613" t="s">
        <v>439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0</v>
      </c>
      <c r="GB613">
        <v>0</v>
      </c>
      <c r="GC613">
        <v>17.3750857142857</v>
      </c>
      <c r="GD613">
        <v>0.860540259740245</v>
      </c>
      <c r="GE613">
        <v>1.00371879683966</v>
      </c>
      <c r="GF613">
        <v>0</v>
      </c>
      <c r="GG613">
        <v>1199.68411764706</v>
      </c>
      <c r="GH613">
        <v>-120.346524064675</v>
      </c>
      <c r="GI613">
        <v>11.8089624781218</v>
      </c>
      <c r="GJ613">
        <v>-1</v>
      </c>
      <c r="GK613">
        <v>10.3428904761905</v>
      </c>
      <c r="GL613">
        <v>0.727005194805194</v>
      </c>
      <c r="GM613">
        <v>0.0735080034823672</v>
      </c>
      <c r="GN613">
        <v>0</v>
      </c>
      <c r="GO613">
        <v>0</v>
      </c>
      <c r="GP613">
        <v>2</v>
      </c>
      <c r="GQ613" t="s">
        <v>473</v>
      </c>
      <c r="GR613">
        <v>3.12627</v>
      </c>
      <c r="GS613">
        <v>2.72263</v>
      </c>
      <c r="GT613">
        <v>0.0301277</v>
      </c>
      <c r="GU613">
        <v>0.0261225</v>
      </c>
      <c r="GV613">
        <v>0.128644</v>
      </c>
      <c r="GW613">
        <v>0.100739</v>
      </c>
      <c r="GX613">
        <v>34576.9</v>
      </c>
      <c r="GY613">
        <v>36644.5</v>
      </c>
      <c r="GZ613">
        <v>32402.4</v>
      </c>
      <c r="HA613">
        <v>34216.7</v>
      </c>
      <c r="HB613">
        <v>40405.3</v>
      </c>
      <c r="HC613">
        <v>44400.3</v>
      </c>
      <c r="HD613">
        <v>50975.5</v>
      </c>
      <c r="HE613">
        <v>54920.5</v>
      </c>
      <c r="HF613">
        <v>1.6492</v>
      </c>
      <c r="HG613">
        <v>1.5092</v>
      </c>
      <c r="HH613">
        <v>-0.107381</v>
      </c>
      <c r="HI613">
        <v>0</v>
      </c>
      <c r="HJ613">
        <v>44.52</v>
      </c>
      <c r="HK613">
        <v>999.9</v>
      </c>
      <c r="HL613">
        <v>55.848</v>
      </c>
      <c r="HM613">
        <v>29.98</v>
      </c>
      <c r="HN613">
        <v>26.3192</v>
      </c>
      <c r="HO613">
        <v>60.8954</v>
      </c>
      <c r="HP613">
        <v>40.9095</v>
      </c>
      <c r="HQ613">
        <v>1</v>
      </c>
      <c r="HR613">
        <v>2.68114</v>
      </c>
      <c r="HS613">
        <v>9.28105</v>
      </c>
      <c r="HT613">
        <v>19.8959</v>
      </c>
      <c r="HU613">
        <v>5.18899</v>
      </c>
      <c r="HV613">
        <v>12.0168</v>
      </c>
      <c r="HW613">
        <v>4.969</v>
      </c>
      <c r="HX613">
        <v>3.29595</v>
      </c>
      <c r="HY613">
        <v>9999</v>
      </c>
      <c r="HZ613">
        <v>9999</v>
      </c>
      <c r="IA613">
        <v>999.9</v>
      </c>
      <c r="IB613">
        <v>9999</v>
      </c>
      <c r="IC613">
        <v>1.86324</v>
      </c>
      <c r="ID613">
        <v>1.86812</v>
      </c>
      <c r="IE613">
        <v>1.86783</v>
      </c>
      <c r="IF613">
        <v>1.86904</v>
      </c>
      <c r="IG613">
        <v>1.86981</v>
      </c>
      <c r="IH613">
        <v>1.8659</v>
      </c>
      <c r="II613">
        <v>1.86697</v>
      </c>
      <c r="IJ613">
        <v>1.86841</v>
      </c>
      <c r="IK613">
        <v>5</v>
      </c>
      <c r="IL613">
        <v>0</v>
      </c>
      <c r="IM613">
        <v>0</v>
      </c>
      <c r="IN613">
        <v>0</v>
      </c>
      <c r="IO613" t="s">
        <v>441</v>
      </c>
      <c r="IP613" t="s">
        <v>442</v>
      </c>
      <c r="IQ613" t="s">
        <v>443</v>
      </c>
      <c r="IR613" t="s">
        <v>443</v>
      </c>
      <c r="IS613" t="s">
        <v>443</v>
      </c>
      <c r="IT613" t="s">
        <v>443</v>
      </c>
      <c r="IU613">
        <v>0</v>
      </c>
      <c r="IV613">
        <v>100</v>
      </c>
      <c r="IW613">
        <v>100</v>
      </c>
      <c r="IX613">
        <v>1.098</v>
      </c>
      <c r="IY613">
        <v>0.3152</v>
      </c>
      <c r="IZ613">
        <v>1.09748391826392</v>
      </c>
      <c r="JA613">
        <v>0</v>
      </c>
      <c r="JB613">
        <v>0</v>
      </c>
      <c r="JC613">
        <v>0</v>
      </c>
      <c r="JD613">
        <v>0.315191680746845</v>
      </c>
      <c r="JE613">
        <v>0</v>
      </c>
      <c r="JF613">
        <v>0</v>
      </c>
      <c r="JG613">
        <v>0</v>
      </c>
      <c r="JH613">
        <v>5</v>
      </c>
      <c r="JI613">
        <v>2273</v>
      </c>
      <c r="JJ613">
        <v>0</v>
      </c>
      <c r="JK613">
        <v>25</v>
      </c>
      <c r="JL613">
        <v>29356954.6</v>
      </c>
      <c r="JM613">
        <v>29356954.6</v>
      </c>
      <c r="JN613">
        <v>0.351562</v>
      </c>
      <c r="JO613">
        <v>2.65991</v>
      </c>
      <c r="JP613">
        <v>1.54785</v>
      </c>
      <c r="JQ613">
        <v>2.31567</v>
      </c>
      <c r="JR613">
        <v>1.64673</v>
      </c>
      <c r="JS613">
        <v>2.35718</v>
      </c>
      <c r="JT613">
        <v>34.2814</v>
      </c>
      <c r="JU613">
        <v>24.0963</v>
      </c>
      <c r="JV613">
        <v>18</v>
      </c>
      <c r="JW613">
        <v>478.628</v>
      </c>
      <c r="JX613">
        <v>377.887</v>
      </c>
      <c r="JY613">
        <v>35.1396</v>
      </c>
      <c r="JZ613">
        <v>56.1739</v>
      </c>
      <c r="KA613">
        <v>30.0003</v>
      </c>
      <c r="KB613">
        <v>54.9972</v>
      </c>
      <c r="KC613">
        <v>54.7335</v>
      </c>
      <c r="KD613">
        <v>7.07725</v>
      </c>
      <c r="KE613">
        <v>0</v>
      </c>
      <c r="KF613">
        <v>100</v>
      </c>
      <c r="KG613">
        <v>25.6872</v>
      </c>
      <c r="KH613">
        <v>85.6728</v>
      </c>
      <c r="KI613">
        <v>34.6858</v>
      </c>
      <c r="KJ613">
        <v>92.3589</v>
      </c>
      <c r="KK613">
        <v>88.8369</v>
      </c>
    </row>
    <row r="614" spans="1:297">
      <c r="A614">
        <v>598</v>
      </c>
      <c r="B614">
        <v>1761417282.1</v>
      </c>
      <c r="C614">
        <v>9101.09999990463</v>
      </c>
      <c r="D614" t="s">
        <v>1644</v>
      </c>
      <c r="E614" t="s">
        <v>1645</v>
      </c>
      <c r="F614">
        <v>5</v>
      </c>
      <c r="G614" t="s">
        <v>1603</v>
      </c>
      <c r="H614" t="s">
        <v>436</v>
      </c>
      <c r="I614">
        <v>1761417273.94615</v>
      </c>
      <c r="J614">
        <f>(K614)/1000</f>
        <v>0</v>
      </c>
      <c r="K614">
        <f>IF(DP614, AN614, AH614)</f>
        <v>0</v>
      </c>
      <c r="L614">
        <f>IF(DP614, AI614, AG614)</f>
        <v>0</v>
      </c>
      <c r="M614">
        <f>DR614 - IF(AU614&gt;1, L614*DL614*100.0/(AW614), 0)</f>
        <v>0</v>
      </c>
      <c r="N614">
        <f>((T614-J614/2)*M614-L614)/(T614+J614/2)</f>
        <v>0</v>
      </c>
      <c r="O614">
        <f>N614*(DY614+DZ614)/1000.0</f>
        <v>0</v>
      </c>
      <c r="P614">
        <f>(DR614 - IF(AU614&gt;1, L614*DL614*100.0/(AW614), 0))*(DY614+DZ614)/1000.0</f>
        <v>0</v>
      </c>
      <c r="Q614">
        <f>2.0/((1/S614-1/R614)+SIGN(S614)*SQRT((1/S614-1/R614)*(1/S614-1/R614) + 4*DM614/((DM614+1)*(DM614+1))*(2*1/S614*1/R614-1/R614*1/R614)))</f>
        <v>0</v>
      </c>
      <c r="R614">
        <f>IF(LEFT(DN614,1)&lt;&gt;"0",IF(LEFT(DN614,1)="1",3.0,DO614),$D$5+$E$5*(EF614*DY614/($K$5*1000))+$F$5*(EF614*DY614/($K$5*1000))*MAX(MIN(DL614,$J$5),$I$5)*MAX(MIN(DL614,$J$5),$I$5)+$G$5*MAX(MIN(DL614,$J$5),$I$5)*(EF614*DY614/($K$5*1000))+$H$5*(EF614*DY614/($K$5*1000))*(EF614*DY614/($K$5*1000)))</f>
        <v>0</v>
      </c>
      <c r="S614">
        <f>J614*(1000-(1000*0.61365*exp(17.502*W614/(240.97+W614))/(DY614+DZ614)+DT614)/2)/(1000*0.61365*exp(17.502*W614/(240.97+W614))/(DY614+DZ614)-DT614)</f>
        <v>0</v>
      </c>
      <c r="T614">
        <f>1/((DM614+1)/(Q614/1.6)+1/(R614/1.37)) + DM614/((DM614+1)/(Q614/1.6) + DM614/(R614/1.37))</f>
        <v>0</v>
      </c>
      <c r="U614">
        <f>(DH614*DK614)</f>
        <v>0</v>
      </c>
      <c r="V614">
        <f>(EA614+(U614+2*0.95*5.67E-8*(((EA614+$B$7)+273)^4-(EA614+273)^4)-44100*J614)/(1.84*29.3*R614+8*0.95*5.67E-8*(EA614+273)^3))</f>
        <v>0</v>
      </c>
      <c r="W614">
        <f>($C$7*EB614+$D$7*EC614+$E$7*V614)</f>
        <v>0</v>
      </c>
      <c r="X614">
        <f>0.61365*exp(17.502*W614/(240.97+W614))</f>
        <v>0</v>
      </c>
      <c r="Y614">
        <f>(Z614/AA614*100)</f>
        <v>0</v>
      </c>
      <c r="Z614">
        <f>DT614*(DY614+DZ614)/1000</f>
        <v>0</v>
      </c>
      <c r="AA614">
        <f>0.61365*exp(17.502*EA614/(240.97+EA614))</f>
        <v>0</v>
      </c>
      <c r="AB614">
        <f>(X614-DT614*(DY614+DZ614)/1000)</f>
        <v>0</v>
      </c>
      <c r="AC614">
        <f>(-J614*44100)</f>
        <v>0</v>
      </c>
      <c r="AD614">
        <f>2*29.3*R614*0.92*(EA614-W614)</f>
        <v>0</v>
      </c>
      <c r="AE614">
        <f>2*0.95*5.67E-8*(((EA614+$B$7)+273)^4-(W614+273)^4)</f>
        <v>0</v>
      </c>
      <c r="AF614">
        <f>U614+AE614+AC614+AD614</f>
        <v>0</v>
      </c>
      <c r="AG614">
        <f>DX614*AU614*(DS614-DR614*(1000-AU614*DU614)/(1000-AU614*DT614))/(100*DL614)</f>
        <v>0</v>
      </c>
      <c r="AH614">
        <f>1000*DX614*AU614*(DT614-DU614)/(100*DL614*(1000-AU614*DT614))</f>
        <v>0</v>
      </c>
      <c r="AI614">
        <f>(AJ614 - AK614 - DY614*1E3/(8.314*(EA614+273.15)) * AM614/DX614 * AL614) * DX614/(100*DL614) * (1000 - DU614)/1000</f>
        <v>0</v>
      </c>
      <c r="AJ614">
        <v>107.673604056961</v>
      </c>
      <c r="AK614">
        <v>122.075781818182</v>
      </c>
      <c r="AL614">
        <v>-3.34762280977672</v>
      </c>
      <c r="AM614">
        <v>65.3796916363012</v>
      </c>
      <c r="AN614">
        <f>(AP614 - AO614 + DY614*1E3/(8.314*(EA614+273.15)) * AR614/DX614 * AQ614) * DX614/(100*DL614) * 1000/(1000 - AP614)</f>
        <v>0</v>
      </c>
      <c r="AO614">
        <v>25.1285480016524</v>
      </c>
      <c r="AP614">
        <v>35.6866709090909</v>
      </c>
      <c r="AQ614">
        <v>0.0169234830321047</v>
      </c>
      <c r="AR614">
        <v>110.48631255239</v>
      </c>
      <c r="AS614">
        <v>14</v>
      </c>
      <c r="AT614">
        <v>3</v>
      </c>
      <c r="AU614">
        <f>IF(AS614*$H$13&gt;=AW614,1.0,(AW614/(AW614-AS614*$H$13)))</f>
        <v>0</v>
      </c>
      <c r="AV614">
        <f>(AU614-1)*100</f>
        <v>0</v>
      </c>
      <c r="AW614">
        <f>MAX(0,($B$13+$C$13*EF614)/(1+$D$13*EF614)*DY614/(EA614+273)*$E$13)</f>
        <v>0</v>
      </c>
      <c r="AX614" t="s">
        <v>437</v>
      </c>
      <c r="AY614" t="s">
        <v>437</v>
      </c>
      <c r="AZ614">
        <v>0</v>
      </c>
      <c r="BA614">
        <v>0</v>
      </c>
      <c r="BB614">
        <f>1-AZ614/BA614</f>
        <v>0</v>
      </c>
      <c r="BC614">
        <v>0</v>
      </c>
      <c r="BD614" t="s">
        <v>437</v>
      </c>
      <c r="BE614" t="s">
        <v>437</v>
      </c>
      <c r="BF614">
        <v>0</v>
      </c>
      <c r="BG614">
        <v>0</v>
      </c>
      <c r="BH614">
        <f>1-BF614/BG614</f>
        <v>0</v>
      </c>
      <c r="BI614">
        <v>0.5</v>
      </c>
      <c r="BJ614">
        <f>DI614</f>
        <v>0</v>
      </c>
      <c r="BK614">
        <f>L614</f>
        <v>0</v>
      </c>
      <c r="BL614">
        <f>BH614*BI614*BJ614</f>
        <v>0</v>
      </c>
      <c r="BM614">
        <f>(BK614-BC614)/BJ614</f>
        <v>0</v>
      </c>
      <c r="BN614">
        <f>(BA614-BG614)/BG614</f>
        <v>0</v>
      </c>
      <c r="BO614">
        <f>AZ614/(BB614+AZ614/BG614)</f>
        <v>0</v>
      </c>
      <c r="BP614" t="s">
        <v>437</v>
      </c>
      <c r="BQ614">
        <v>0</v>
      </c>
      <c r="BR614">
        <f>IF(BQ614&lt;&gt;0, BQ614, BO614)</f>
        <v>0</v>
      </c>
      <c r="BS614">
        <f>1-BR614/BG614</f>
        <v>0</v>
      </c>
      <c r="BT614">
        <f>(BG614-BF614)/(BG614-BR614)</f>
        <v>0</v>
      </c>
      <c r="BU614">
        <f>(BA614-BG614)/(BA614-BR614)</f>
        <v>0</v>
      </c>
      <c r="BV614">
        <f>(BG614-BF614)/(BG614-AZ614)</f>
        <v>0</v>
      </c>
      <c r="BW614">
        <f>(BA614-BG614)/(BA614-AZ614)</f>
        <v>0</v>
      </c>
      <c r="BX614">
        <f>(BT614*BR614/BF614)</f>
        <v>0</v>
      </c>
      <c r="BY614">
        <f>(1-BX614)</f>
        <v>0</v>
      </c>
      <c r="DH614">
        <f>$B$11*EG614+$C$11*EH614+$F$11*ES614*(1-EV614)</f>
        <v>0</v>
      </c>
      <c r="DI614">
        <f>DH614*DJ614</f>
        <v>0</v>
      </c>
      <c r="DJ614">
        <f>($B$11*$D$9+$C$11*$D$9+$F$11*((FF614+EX614)/MAX(FF614+EX614+FG614, 0.1)*$I$9+FG614/MAX(FF614+EX614+FG614, 0.1)*$J$9))/($B$11+$C$11+$F$11)</f>
        <v>0</v>
      </c>
      <c r="DK614">
        <f>($B$11*$K$9+$C$11*$K$9+$F$11*((FF614+EX614)/MAX(FF614+EX614+FG614, 0.1)*$P$9+FG614/MAX(FF614+EX614+FG614, 0.1)*$Q$9))/($B$11+$C$11+$F$11)</f>
        <v>0</v>
      </c>
      <c r="DL614">
        <v>6</v>
      </c>
      <c r="DM614">
        <v>0.5</v>
      </c>
      <c r="DN614" t="s">
        <v>438</v>
      </c>
      <c r="DO614">
        <v>2</v>
      </c>
      <c r="DP614" t="b">
        <v>1</v>
      </c>
      <c r="DQ614">
        <v>1761417273.94615</v>
      </c>
      <c r="DR614">
        <v>139.750846153846</v>
      </c>
      <c r="DS614">
        <v>121.3892</v>
      </c>
      <c r="DT614">
        <v>35.5809692307692</v>
      </c>
      <c r="DU614">
        <v>25.1351615384615</v>
      </c>
      <c r="DV614">
        <v>138.653307692308</v>
      </c>
      <c r="DW614">
        <v>35.2657692307692</v>
      </c>
      <c r="DX614">
        <v>500.017230769231</v>
      </c>
      <c r="DY614">
        <v>90.3001461538462</v>
      </c>
      <c r="DZ614">
        <v>0.0452059461538461</v>
      </c>
      <c r="EA614">
        <v>43.7603769230769</v>
      </c>
      <c r="EB614">
        <v>42.8266384615385</v>
      </c>
      <c r="EC614">
        <v>999.9</v>
      </c>
      <c r="ED614">
        <v>0</v>
      </c>
      <c r="EE614">
        <v>0</v>
      </c>
      <c r="EF614">
        <v>9999.94307692308</v>
      </c>
      <c r="EG614">
        <v>0</v>
      </c>
      <c r="EH614">
        <v>1191.35923076923</v>
      </c>
      <c r="EI614">
        <v>18.3615615384615</v>
      </c>
      <c r="EJ614">
        <v>144.905692307692</v>
      </c>
      <c r="EK614">
        <v>124.519153846154</v>
      </c>
      <c r="EL614">
        <v>10.4458</v>
      </c>
      <c r="EM614">
        <v>121.3892</v>
      </c>
      <c r="EN614">
        <v>25.1351615384615</v>
      </c>
      <c r="EO614">
        <v>3.21296615384615</v>
      </c>
      <c r="EP614">
        <v>2.26971076923077</v>
      </c>
      <c r="EQ614">
        <v>25.1747769230769</v>
      </c>
      <c r="ER614">
        <v>19.4630153846154</v>
      </c>
      <c r="ES614">
        <v>1199.99</v>
      </c>
      <c r="ET614">
        <v>0.967000846153846</v>
      </c>
      <c r="EU614">
        <v>0.0329990230769231</v>
      </c>
      <c r="EV614">
        <v>0</v>
      </c>
      <c r="EW614">
        <v>1184.55769230769</v>
      </c>
      <c r="EX614">
        <v>5.00059</v>
      </c>
      <c r="EY614">
        <v>15499.4692307692</v>
      </c>
      <c r="EZ614">
        <v>10358.6461538462</v>
      </c>
      <c r="FA614">
        <v>63.1726923076923</v>
      </c>
      <c r="FB614">
        <v>65.1488461538462</v>
      </c>
      <c r="FC614">
        <v>63.4806153846154</v>
      </c>
      <c r="FD614">
        <v>64.7306153846154</v>
      </c>
      <c r="FE614">
        <v>64.0047692307692</v>
      </c>
      <c r="FF614">
        <v>1155.56</v>
      </c>
      <c r="FG614">
        <v>39.43</v>
      </c>
      <c r="FH614">
        <v>0</v>
      </c>
      <c r="FI614">
        <v>1761417242.5</v>
      </c>
      <c r="FJ614">
        <v>0</v>
      </c>
      <c r="FK614">
        <v>1182.91884615385</v>
      </c>
      <c r="FL614">
        <v>-119.13538446471</v>
      </c>
      <c r="FM614">
        <v>-1500.19145112106</v>
      </c>
      <c r="FN614">
        <v>15479.5</v>
      </c>
      <c r="FO614">
        <v>15</v>
      </c>
      <c r="FP614">
        <v>0</v>
      </c>
      <c r="FQ614" t="s">
        <v>439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18.08027</v>
      </c>
      <c r="GD614">
        <v>14.5292481203007</v>
      </c>
      <c r="GE614">
        <v>1.78757901086917</v>
      </c>
      <c r="GF614">
        <v>0</v>
      </c>
      <c r="GG614">
        <v>1190.10147058824</v>
      </c>
      <c r="GH614">
        <v>-119.37310924498</v>
      </c>
      <c r="GI614">
        <v>11.7135693390571</v>
      </c>
      <c r="GJ614">
        <v>-1</v>
      </c>
      <c r="GK614">
        <v>10.414185</v>
      </c>
      <c r="GL614">
        <v>0.83391428571428</v>
      </c>
      <c r="GM614">
        <v>0.0803601597497165</v>
      </c>
      <c r="GN614">
        <v>0</v>
      </c>
      <c r="GO614">
        <v>0</v>
      </c>
      <c r="GP614">
        <v>2</v>
      </c>
      <c r="GQ614" t="s">
        <v>473</v>
      </c>
      <c r="GR614">
        <v>3.12624</v>
      </c>
      <c r="GS614">
        <v>2.7233</v>
      </c>
      <c r="GT614">
        <v>0.0265193</v>
      </c>
      <c r="GU614">
        <v>0.0217959</v>
      </c>
      <c r="GV614">
        <v>0.12886</v>
      </c>
      <c r="GW614">
        <v>0.10072</v>
      </c>
      <c r="GX614">
        <v>34705.2</v>
      </c>
      <c r="GY614">
        <v>36807.1</v>
      </c>
      <c r="GZ614">
        <v>32402.7</v>
      </c>
      <c r="HA614">
        <v>34217.3</v>
      </c>
      <c r="HB614">
        <v>40396.3</v>
      </c>
      <c r="HC614">
        <v>44401.6</v>
      </c>
      <c r="HD614">
        <v>50976.1</v>
      </c>
      <c r="HE614">
        <v>54921.6</v>
      </c>
      <c r="HF614">
        <v>1.6491</v>
      </c>
      <c r="HG614">
        <v>1.50915</v>
      </c>
      <c r="HH614">
        <v>-0.107754</v>
      </c>
      <c r="HI614">
        <v>0</v>
      </c>
      <c r="HJ614">
        <v>44.5017</v>
      </c>
      <c r="HK614">
        <v>999.9</v>
      </c>
      <c r="HL614">
        <v>55.848</v>
      </c>
      <c r="HM614">
        <v>30.001</v>
      </c>
      <c r="HN614">
        <v>26.3491</v>
      </c>
      <c r="HO614">
        <v>60.6954</v>
      </c>
      <c r="HP614">
        <v>41.1859</v>
      </c>
      <c r="HQ614">
        <v>1</v>
      </c>
      <c r="HR614">
        <v>2.68122</v>
      </c>
      <c r="HS614">
        <v>9.28105</v>
      </c>
      <c r="HT614">
        <v>19.8957</v>
      </c>
      <c r="HU614">
        <v>5.18749</v>
      </c>
      <c r="HV614">
        <v>12.0171</v>
      </c>
      <c r="HW614">
        <v>4.96935</v>
      </c>
      <c r="HX614">
        <v>3.29593</v>
      </c>
      <c r="HY614">
        <v>9999</v>
      </c>
      <c r="HZ614">
        <v>9999</v>
      </c>
      <c r="IA614">
        <v>999.9</v>
      </c>
      <c r="IB614">
        <v>9999</v>
      </c>
      <c r="IC614">
        <v>1.86324</v>
      </c>
      <c r="ID614">
        <v>1.86812</v>
      </c>
      <c r="IE614">
        <v>1.86783</v>
      </c>
      <c r="IF614">
        <v>1.86905</v>
      </c>
      <c r="IG614">
        <v>1.86981</v>
      </c>
      <c r="IH614">
        <v>1.86586</v>
      </c>
      <c r="II614">
        <v>1.86692</v>
      </c>
      <c r="IJ614">
        <v>1.86842</v>
      </c>
      <c r="IK614">
        <v>5</v>
      </c>
      <c r="IL614">
        <v>0</v>
      </c>
      <c r="IM614">
        <v>0</v>
      </c>
      <c r="IN614">
        <v>0</v>
      </c>
      <c r="IO614" t="s">
        <v>441</v>
      </c>
      <c r="IP614" t="s">
        <v>442</v>
      </c>
      <c r="IQ614" t="s">
        <v>443</v>
      </c>
      <c r="IR614" t="s">
        <v>443</v>
      </c>
      <c r="IS614" t="s">
        <v>443</v>
      </c>
      <c r="IT614" t="s">
        <v>443</v>
      </c>
      <c r="IU614">
        <v>0</v>
      </c>
      <c r="IV614">
        <v>100</v>
      </c>
      <c r="IW614">
        <v>100</v>
      </c>
      <c r="IX614">
        <v>1.097</v>
      </c>
      <c r="IY614">
        <v>0.3152</v>
      </c>
      <c r="IZ614">
        <v>1.09748391826392</v>
      </c>
      <c r="JA614">
        <v>0</v>
      </c>
      <c r="JB614">
        <v>0</v>
      </c>
      <c r="JC614">
        <v>0</v>
      </c>
      <c r="JD614">
        <v>0.315191680746845</v>
      </c>
      <c r="JE614">
        <v>0</v>
      </c>
      <c r="JF614">
        <v>0</v>
      </c>
      <c r="JG614">
        <v>0</v>
      </c>
      <c r="JH614">
        <v>5</v>
      </c>
      <c r="JI614">
        <v>2273</v>
      </c>
      <c r="JJ614">
        <v>0</v>
      </c>
      <c r="JK614">
        <v>25</v>
      </c>
      <c r="JL614">
        <v>29356954.7</v>
      </c>
      <c r="JM614">
        <v>29356954.7</v>
      </c>
      <c r="JN614">
        <v>0.3125</v>
      </c>
      <c r="JO614">
        <v>2.67578</v>
      </c>
      <c r="JP614">
        <v>1.54785</v>
      </c>
      <c r="JQ614">
        <v>2.31567</v>
      </c>
      <c r="JR614">
        <v>1.64551</v>
      </c>
      <c r="JS614">
        <v>2.25586</v>
      </c>
      <c r="JT614">
        <v>34.2814</v>
      </c>
      <c r="JU614">
        <v>24.0963</v>
      </c>
      <c r="JV614">
        <v>18</v>
      </c>
      <c r="JW614">
        <v>478.634</v>
      </c>
      <c r="JX614">
        <v>377.916</v>
      </c>
      <c r="JY614">
        <v>35.0976</v>
      </c>
      <c r="JZ614">
        <v>56.1864</v>
      </c>
      <c r="KA614">
        <v>30.0001</v>
      </c>
      <c r="KB614">
        <v>55.0117</v>
      </c>
      <c r="KC614">
        <v>54.7478</v>
      </c>
      <c r="KD614">
        <v>6.29389</v>
      </c>
      <c r="KE614">
        <v>0</v>
      </c>
      <c r="KF614">
        <v>100</v>
      </c>
      <c r="KG614">
        <v>25.7254</v>
      </c>
      <c r="KH614">
        <v>65.1605</v>
      </c>
      <c r="KI614">
        <v>34.6858</v>
      </c>
      <c r="KJ614">
        <v>92.3599</v>
      </c>
      <c r="KK614">
        <v>88.8386</v>
      </c>
    </row>
    <row r="615" spans="1:297">
      <c r="A615">
        <v>599</v>
      </c>
      <c r="B615">
        <v>1761417287.1</v>
      </c>
      <c r="C615">
        <v>9106.09999990463</v>
      </c>
      <c r="D615" t="s">
        <v>1646</v>
      </c>
      <c r="E615" t="s">
        <v>1647</v>
      </c>
      <c r="F615">
        <v>5</v>
      </c>
      <c r="G615" t="s">
        <v>1603</v>
      </c>
      <c r="H615" t="s">
        <v>436</v>
      </c>
      <c r="I615">
        <v>1761417278.94615</v>
      </c>
      <c r="J615">
        <f>(K615)/1000</f>
        <v>0</v>
      </c>
      <c r="K615">
        <f>IF(DP615, AN615, AH615)</f>
        <v>0</v>
      </c>
      <c r="L615">
        <f>IF(DP615, AI615, AG615)</f>
        <v>0</v>
      </c>
      <c r="M615">
        <f>DR615 - IF(AU615&gt;1, L615*DL615*100.0/(AW615), 0)</f>
        <v>0</v>
      </c>
      <c r="N615">
        <f>((T615-J615/2)*M615-L615)/(T615+J615/2)</f>
        <v>0</v>
      </c>
      <c r="O615">
        <f>N615*(DY615+DZ615)/1000.0</f>
        <v>0</v>
      </c>
      <c r="P615">
        <f>(DR615 - IF(AU615&gt;1, L615*DL615*100.0/(AW615), 0))*(DY615+DZ615)/1000.0</f>
        <v>0</v>
      </c>
      <c r="Q615">
        <f>2.0/((1/S615-1/R615)+SIGN(S615)*SQRT((1/S615-1/R615)*(1/S615-1/R615) + 4*DM615/((DM615+1)*(DM615+1))*(2*1/S615*1/R615-1/R615*1/R615)))</f>
        <v>0</v>
      </c>
      <c r="R615">
        <f>IF(LEFT(DN615,1)&lt;&gt;"0",IF(LEFT(DN615,1)="1",3.0,DO615),$D$5+$E$5*(EF615*DY615/($K$5*1000))+$F$5*(EF615*DY615/($K$5*1000))*MAX(MIN(DL615,$J$5),$I$5)*MAX(MIN(DL615,$J$5),$I$5)+$G$5*MAX(MIN(DL615,$J$5),$I$5)*(EF615*DY615/($K$5*1000))+$H$5*(EF615*DY615/($K$5*1000))*(EF615*DY615/($K$5*1000)))</f>
        <v>0</v>
      </c>
      <c r="S615">
        <f>J615*(1000-(1000*0.61365*exp(17.502*W615/(240.97+W615))/(DY615+DZ615)+DT615)/2)/(1000*0.61365*exp(17.502*W615/(240.97+W615))/(DY615+DZ615)-DT615)</f>
        <v>0</v>
      </c>
      <c r="T615">
        <f>1/((DM615+1)/(Q615/1.6)+1/(R615/1.37)) + DM615/((DM615+1)/(Q615/1.6) + DM615/(R615/1.37))</f>
        <v>0</v>
      </c>
      <c r="U615">
        <f>(DH615*DK615)</f>
        <v>0</v>
      </c>
      <c r="V615">
        <f>(EA615+(U615+2*0.95*5.67E-8*(((EA615+$B$7)+273)^4-(EA615+273)^4)-44100*J615)/(1.84*29.3*R615+8*0.95*5.67E-8*(EA615+273)^3))</f>
        <v>0</v>
      </c>
      <c r="W615">
        <f>($C$7*EB615+$D$7*EC615+$E$7*V615)</f>
        <v>0</v>
      </c>
      <c r="X615">
        <f>0.61365*exp(17.502*W615/(240.97+W615))</f>
        <v>0</v>
      </c>
      <c r="Y615">
        <f>(Z615/AA615*100)</f>
        <v>0</v>
      </c>
      <c r="Z615">
        <f>DT615*(DY615+DZ615)/1000</f>
        <v>0</v>
      </c>
      <c r="AA615">
        <f>0.61365*exp(17.502*EA615/(240.97+EA615))</f>
        <v>0</v>
      </c>
      <c r="AB615">
        <f>(X615-DT615*(DY615+DZ615)/1000)</f>
        <v>0</v>
      </c>
      <c r="AC615">
        <f>(-J615*44100)</f>
        <v>0</v>
      </c>
      <c r="AD615">
        <f>2*29.3*R615*0.92*(EA615-W615)</f>
        <v>0</v>
      </c>
      <c r="AE615">
        <f>2*0.95*5.67E-8*(((EA615+$B$7)+273)^4-(W615+273)^4)</f>
        <v>0</v>
      </c>
      <c r="AF615">
        <f>U615+AE615+AC615+AD615</f>
        <v>0</v>
      </c>
      <c r="AG615">
        <f>DX615*AU615*(DS615-DR615*(1000-AU615*DU615)/(1000-AU615*DT615))/(100*DL615)</f>
        <v>0</v>
      </c>
      <c r="AH615">
        <f>1000*DX615*AU615*(DT615-DU615)/(100*DL615*(1000-AU615*DT615))</f>
        <v>0</v>
      </c>
      <c r="AI615">
        <f>(AJ615 - AK615 - DY615*1E3/(8.314*(EA615+273.15)) * AM615/DX615 * AL615) * DX615/(100*DL615) * (1000 - DU615)/1000</f>
        <v>0</v>
      </c>
      <c r="AJ615">
        <v>88.5403415771946</v>
      </c>
      <c r="AK615">
        <v>104.369406060606</v>
      </c>
      <c r="AL615">
        <v>-3.55588530538388</v>
      </c>
      <c r="AM615">
        <v>65.3796916363012</v>
      </c>
      <c r="AN615">
        <f>(AP615 - AO615 + DY615*1E3/(8.314*(EA615+273.15)) * AR615/DX615 * AQ615) * DX615/(100*DL615) * 1000/(1000 - AP615)</f>
        <v>0</v>
      </c>
      <c r="AO615">
        <v>25.1245584251848</v>
      </c>
      <c r="AP615">
        <v>35.779683030303</v>
      </c>
      <c r="AQ615">
        <v>0.0180889102562607</v>
      </c>
      <c r="AR615">
        <v>110.48631255239</v>
      </c>
      <c r="AS615">
        <v>14</v>
      </c>
      <c r="AT615">
        <v>3</v>
      </c>
      <c r="AU615">
        <f>IF(AS615*$H$13&gt;=AW615,1.0,(AW615/(AW615-AS615*$H$13)))</f>
        <v>0</v>
      </c>
      <c r="AV615">
        <f>(AU615-1)*100</f>
        <v>0</v>
      </c>
      <c r="AW615">
        <f>MAX(0,($B$13+$C$13*EF615)/(1+$D$13*EF615)*DY615/(EA615+273)*$E$13)</f>
        <v>0</v>
      </c>
      <c r="AX615" t="s">
        <v>437</v>
      </c>
      <c r="AY615" t="s">
        <v>437</v>
      </c>
      <c r="AZ615">
        <v>0</v>
      </c>
      <c r="BA615">
        <v>0</v>
      </c>
      <c r="BB615">
        <f>1-AZ615/BA615</f>
        <v>0</v>
      </c>
      <c r="BC615">
        <v>0</v>
      </c>
      <c r="BD615" t="s">
        <v>437</v>
      </c>
      <c r="BE615" t="s">
        <v>437</v>
      </c>
      <c r="BF615">
        <v>0</v>
      </c>
      <c r="BG615">
        <v>0</v>
      </c>
      <c r="BH615">
        <f>1-BF615/BG615</f>
        <v>0</v>
      </c>
      <c r="BI615">
        <v>0.5</v>
      </c>
      <c r="BJ615">
        <f>DI615</f>
        <v>0</v>
      </c>
      <c r="BK615">
        <f>L615</f>
        <v>0</v>
      </c>
      <c r="BL615">
        <f>BH615*BI615*BJ615</f>
        <v>0</v>
      </c>
      <c r="BM615">
        <f>(BK615-BC615)/BJ615</f>
        <v>0</v>
      </c>
      <c r="BN615">
        <f>(BA615-BG615)/BG615</f>
        <v>0</v>
      </c>
      <c r="BO615">
        <f>AZ615/(BB615+AZ615/BG615)</f>
        <v>0</v>
      </c>
      <c r="BP615" t="s">
        <v>437</v>
      </c>
      <c r="BQ615">
        <v>0</v>
      </c>
      <c r="BR615">
        <f>IF(BQ615&lt;&gt;0, BQ615, BO615)</f>
        <v>0</v>
      </c>
      <c r="BS615">
        <f>1-BR615/BG615</f>
        <v>0</v>
      </c>
      <c r="BT615">
        <f>(BG615-BF615)/(BG615-BR615)</f>
        <v>0</v>
      </c>
      <c r="BU615">
        <f>(BA615-BG615)/(BA615-BR615)</f>
        <v>0</v>
      </c>
      <c r="BV615">
        <f>(BG615-BF615)/(BG615-AZ615)</f>
        <v>0</v>
      </c>
      <c r="BW615">
        <f>(BA615-BG615)/(BA615-AZ615)</f>
        <v>0</v>
      </c>
      <c r="BX615">
        <f>(BT615*BR615/BF615)</f>
        <v>0</v>
      </c>
      <c r="BY615">
        <f>(1-BX615)</f>
        <v>0</v>
      </c>
      <c r="DH615">
        <f>$B$11*EG615+$C$11*EH615+$F$11*ES615*(1-EV615)</f>
        <v>0</v>
      </c>
      <c r="DI615">
        <f>DH615*DJ615</f>
        <v>0</v>
      </c>
      <c r="DJ615">
        <f>($B$11*$D$9+$C$11*$D$9+$F$11*((FF615+EX615)/MAX(FF615+EX615+FG615, 0.1)*$I$9+FG615/MAX(FF615+EX615+FG615, 0.1)*$J$9))/($B$11+$C$11+$F$11)</f>
        <v>0</v>
      </c>
      <c r="DK615">
        <f>($B$11*$K$9+$C$11*$K$9+$F$11*((FF615+EX615)/MAX(FF615+EX615+FG615, 0.1)*$P$9+FG615/MAX(FF615+EX615+FG615, 0.1)*$Q$9))/($B$11+$C$11+$F$11)</f>
        <v>0</v>
      </c>
      <c r="DL615">
        <v>6</v>
      </c>
      <c r="DM615">
        <v>0.5</v>
      </c>
      <c r="DN615" t="s">
        <v>438</v>
      </c>
      <c r="DO615">
        <v>2</v>
      </c>
      <c r="DP615" t="b">
        <v>1</v>
      </c>
      <c r="DQ615">
        <v>1761417278.94615</v>
      </c>
      <c r="DR615">
        <v>124.262076923077</v>
      </c>
      <c r="DS615">
        <v>103.976530769231</v>
      </c>
      <c r="DT615">
        <v>35.6569615384615</v>
      </c>
      <c r="DU615">
        <v>25.1305</v>
      </c>
      <c r="DV615">
        <v>123.164415384615</v>
      </c>
      <c r="DW615">
        <v>35.3417615384615</v>
      </c>
      <c r="DX615">
        <v>500.025846153846</v>
      </c>
      <c r="DY615">
        <v>90.3003846153846</v>
      </c>
      <c r="DZ615">
        <v>0.0450973</v>
      </c>
      <c r="EA615">
        <v>43.7503461538462</v>
      </c>
      <c r="EB615">
        <v>42.8011076923077</v>
      </c>
      <c r="EC615">
        <v>999.9</v>
      </c>
      <c r="ED615">
        <v>0</v>
      </c>
      <c r="EE615">
        <v>0</v>
      </c>
      <c r="EF615">
        <v>9999.03384615385</v>
      </c>
      <c r="EG615">
        <v>0</v>
      </c>
      <c r="EH615">
        <v>1191.59923076923</v>
      </c>
      <c r="EI615">
        <v>20.2854461538462</v>
      </c>
      <c r="EJ615">
        <v>128.855307692308</v>
      </c>
      <c r="EK615">
        <v>106.657007692308</v>
      </c>
      <c r="EL615">
        <v>10.5264384615385</v>
      </c>
      <c r="EM615">
        <v>103.976530769231</v>
      </c>
      <c r="EN615">
        <v>25.1305</v>
      </c>
      <c r="EO615">
        <v>3.21983615384615</v>
      </c>
      <c r="EP615">
        <v>2.26929692307692</v>
      </c>
      <c r="EQ615">
        <v>25.2106461538462</v>
      </c>
      <c r="ER615">
        <v>19.4600846153846</v>
      </c>
      <c r="ES615">
        <v>1199.97769230769</v>
      </c>
      <c r="ET615">
        <v>0.967000307692307</v>
      </c>
      <c r="EU615">
        <v>0.0329996384615385</v>
      </c>
      <c r="EV615">
        <v>0</v>
      </c>
      <c r="EW615">
        <v>1174.48615384615</v>
      </c>
      <c r="EX615">
        <v>5.00059</v>
      </c>
      <c r="EY615">
        <v>15371.8384615385</v>
      </c>
      <c r="EZ615">
        <v>10358.5538461538</v>
      </c>
      <c r="FA615">
        <v>63.1536153846154</v>
      </c>
      <c r="FB615">
        <v>65.1345384615385</v>
      </c>
      <c r="FC615">
        <v>63.4612307692308</v>
      </c>
      <c r="FD615">
        <v>64.7064615384615</v>
      </c>
      <c r="FE615">
        <v>63.9903076923077</v>
      </c>
      <c r="FF615">
        <v>1155.54615384615</v>
      </c>
      <c r="FG615">
        <v>39.43</v>
      </c>
      <c r="FH615">
        <v>0</v>
      </c>
      <c r="FI615">
        <v>1761417247.3</v>
      </c>
      <c r="FJ615">
        <v>0</v>
      </c>
      <c r="FK615">
        <v>1173.20038461538</v>
      </c>
      <c r="FL615">
        <v>-123.08068385562</v>
      </c>
      <c r="FM615">
        <v>-1575.66495840649</v>
      </c>
      <c r="FN615">
        <v>15356.0538461538</v>
      </c>
      <c r="FO615">
        <v>15</v>
      </c>
      <c r="FP615">
        <v>0</v>
      </c>
      <c r="FQ615" t="s">
        <v>439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19.2473857142857</v>
      </c>
      <c r="GD615">
        <v>22.9779194805195</v>
      </c>
      <c r="GE615">
        <v>2.42800726273443</v>
      </c>
      <c r="GF615">
        <v>0</v>
      </c>
      <c r="GG615">
        <v>1180.42088235294</v>
      </c>
      <c r="GH615">
        <v>-120.598777747025</v>
      </c>
      <c r="GI615">
        <v>11.835184674532</v>
      </c>
      <c r="GJ615">
        <v>-1</v>
      </c>
      <c r="GK615">
        <v>10.4828619047619</v>
      </c>
      <c r="GL615">
        <v>0.956127272727274</v>
      </c>
      <c r="GM615">
        <v>0.0968294105074951</v>
      </c>
      <c r="GN615">
        <v>0</v>
      </c>
      <c r="GO615">
        <v>0</v>
      </c>
      <c r="GP615">
        <v>2</v>
      </c>
      <c r="GQ615" t="s">
        <v>473</v>
      </c>
      <c r="GR615">
        <v>3.12628</v>
      </c>
      <c r="GS615">
        <v>2.723</v>
      </c>
      <c r="GT615">
        <v>0.0226785</v>
      </c>
      <c r="GU615">
        <v>0.0179248</v>
      </c>
      <c r="GV615">
        <v>0.129076</v>
      </c>
      <c r="GW615">
        <v>0.100701</v>
      </c>
      <c r="GX615">
        <v>34842.1</v>
      </c>
      <c r="GY615">
        <v>36952.9</v>
      </c>
      <c r="GZ615">
        <v>32403.5</v>
      </c>
      <c r="HA615">
        <v>34218.3</v>
      </c>
      <c r="HB615">
        <v>40387.7</v>
      </c>
      <c r="HC615">
        <v>44403.3</v>
      </c>
      <c r="HD615">
        <v>50977.2</v>
      </c>
      <c r="HE615">
        <v>54923.1</v>
      </c>
      <c r="HF615">
        <v>1.64893</v>
      </c>
      <c r="HG615">
        <v>1.50918</v>
      </c>
      <c r="HH615">
        <v>-0.1081</v>
      </c>
      <c r="HI615">
        <v>0</v>
      </c>
      <c r="HJ615">
        <v>44.4817</v>
      </c>
      <c r="HK615">
        <v>999.9</v>
      </c>
      <c r="HL615">
        <v>55.848</v>
      </c>
      <c r="HM615">
        <v>29.98</v>
      </c>
      <c r="HN615">
        <v>26.3208</v>
      </c>
      <c r="HO615">
        <v>60.7654</v>
      </c>
      <c r="HP615">
        <v>40.9375</v>
      </c>
      <c r="HQ615">
        <v>1</v>
      </c>
      <c r="HR615">
        <v>2.68067</v>
      </c>
      <c r="HS615">
        <v>9.28105</v>
      </c>
      <c r="HT615">
        <v>19.8954</v>
      </c>
      <c r="HU615">
        <v>5.18689</v>
      </c>
      <c r="HV615">
        <v>12.0179</v>
      </c>
      <c r="HW615">
        <v>4.9685</v>
      </c>
      <c r="HX615">
        <v>3.29585</v>
      </c>
      <c r="HY615">
        <v>9999</v>
      </c>
      <c r="HZ615">
        <v>9999</v>
      </c>
      <c r="IA615">
        <v>999.9</v>
      </c>
      <c r="IB615">
        <v>9999</v>
      </c>
      <c r="IC615">
        <v>1.86325</v>
      </c>
      <c r="ID615">
        <v>1.86813</v>
      </c>
      <c r="IE615">
        <v>1.86783</v>
      </c>
      <c r="IF615">
        <v>1.86905</v>
      </c>
      <c r="IG615">
        <v>1.86981</v>
      </c>
      <c r="IH615">
        <v>1.86588</v>
      </c>
      <c r="II615">
        <v>1.86694</v>
      </c>
      <c r="IJ615">
        <v>1.86842</v>
      </c>
      <c r="IK615">
        <v>5</v>
      </c>
      <c r="IL615">
        <v>0</v>
      </c>
      <c r="IM615">
        <v>0</v>
      </c>
      <c r="IN615">
        <v>0</v>
      </c>
      <c r="IO615" t="s">
        <v>441</v>
      </c>
      <c r="IP615" t="s">
        <v>442</v>
      </c>
      <c r="IQ615" t="s">
        <v>443</v>
      </c>
      <c r="IR615" t="s">
        <v>443</v>
      </c>
      <c r="IS615" t="s">
        <v>443</v>
      </c>
      <c r="IT615" t="s">
        <v>443</v>
      </c>
      <c r="IU615">
        <v>0</v>
      </c>
      <c r="IV615">
        <v>100</v>
      </c>
      <c r="IW615">
        <v>100</v>
      </c>
      <c r="IX615">
        <v>1.097</v>
      </c>
      <c r="IY615">
        <v>0.3152</v>
      </c>
      <c r="IZ615">
        <v>1.09748391826392</v>
      </c>
      <c r="JA615">
        <v>0</v>
      </c>
      <c r="JB615">
        <v>0</v>
      </c>
      <c r="JC615">
        <v>0</v>
      </c>
      <c r="JD615">
        <v>0.315191680746845</v>
      </c>
      <c r="JE615">
        <v>0</v>
      </c>
      <c r="JF615">
        <v>0</v>
      </c>
      <c r="JG615">
        <v>0</v>
      </c>
      <c r="JH615">
        <v>5</v>
      </c>
      <c r="JI615">
        <v>2273</v>
      </c>
      <c r="JJ615">
        <v>0</v>
      </c>
      <c r="JK615">
        <v>25</v>
      </c>
      <c r="JL615">
        <v>29356954.8</v>
      </c>
      <c r="JM615">
        <v>29356954.8</v>
      </c>
      <c r="JN615">
        <v>0.284424</v>
      </c>
      <c r="JO615">
        <v>2.66968</v>
      </c>
      <c r="JP615">
        <v>1.54785</v>
      </c>
      <c r="JQ615">
        <v>2.31567</v>
      </c>
      <c r="JR615">
        <v>1.64673</v>
      </c>
      <c r="JS615">
        <v>2.38037</v>
      </c>
      <c r="JT615">
        <v>34.2814</v>
      </c>
      <c r="JU615">
        <v>24.0963</v>
      </c>
      <c r="JV615">
        <v>18</v>
      </c>
      <c r="JW615">
        <v>478.59</v>
      </c>
      <c r="JX615">
        <v>377.988</v>
      </c>
      <c r="JY615">
        <v>35.0557</v>
      </c>
      <c r="JZ615">
        <v>56.1954</v>
      </c>
      <c r="KA615">
        <v>30</v>
      </c>
      <c r="KB615">
        <v>55.0269</v>
      </c>
      <c r="KC615">
        <v>54.7615</v>
      </c>
      <c r="KD615">
        <v>5.56658</v>
      </c>
      <c r="KE615">
        <v>0</v>
      </c>
      <c r="KF615">
        <v>100</v>
      </c>
      <c r="KG615">
        <v>25.7675</v>
      </c>
      <c r="KH615">
        <v>44.7703</v>
      </c>
      <c r="KI615">
        <v>34.6858</v>
      </c>
      <c r="KJ615">
        <v>92.3619</v>
      </c>
      <c r="KK615">
        <v>88.8411</v>
      </c>
    </row>
    <row r="616" spans="1:297">
      <c r="A616">
        <v>600</v>
      </c>
      <c r="B616">
        <v>1761417292.1</v>
      </c>
      <c r="C616">
        <v>9111.09999990463</v>
      </c>
      <c r="D616" t="s">
        <v>1648</v>
      </c>
      <c r="E616" t="s">
        <v>1649</v>
      </c>
      <c r="F616">
        <v>5</v>
      </c>
      <c r="G616" t="s">
        <v>1603</v>
      </c>
      <c r="H616" t="s">
        <v>436</v>
      </c>
      <c r="I616">
        <v>1761417283.94615</v>
      </c>
      <c r="J616">
        <f>(K616)/1000</f>
        <v>0</v>
      </c>
      <c r="K616">
        <f>IF(DP616, AN616, AH616)</f>
        <v>0</v>
      </c>
      <c r="L616">
        <f>IF(DP616, AI616, AG616)</f>
        <v>0</v>
      </c>
      <c r="M616">
        <f>DR616 - IF(AU616&gt;1, L616*DL616*100.0/(AW616), 0)</f>
        <v>0</v>
      </c>
      <c r="N616">
        <f>((T616-J616/2)*M616-L616)/(T616+J616/2)</f>
        <v>0</v>
      </c>
      <c r="O616">
        <f>N616*(DY616+DZ616)/1000.0</f>
        <v>0</v>
      </c>
      <c r="P616">
        <f>(DR616 - IF(AU616&gt;1, L616*DL616*100.0/(AW616), 0))*(DY616+DZ616)/1000.0</f>
        <v>0</v>
      </c>
      <c r="Q616">
        <f>2.0/((1/S616-1/R616)+SIGN(S616)*SQRT((1/S616-1/R616)*(1/S616-1/R616) + 4*DM616/((DM616+1)*(DM616+1))*(2*1/S616*1/R616-1/R616*1/R616)))</f>
        <v>0</v>
      </c>
      <c r="R616">
        <f>IF(LEFT(DN616,1)&lt;&gt;"0",IF(LEFT(DN616,1)="1",3.0,DO616),$D$5+$E$5*(EF616*DY616/($K$5*1000))+$F$5*(EF616*DY616/($K$5*1000))*MAX(MIN(DL616,$J$5),$I$5)*MAX(MIN(DL616,$J$5),$I$5)+$G$5*MAX(MIN(DL616,$J$5),$I$5)*(EF616*DY616/($K$5*1000))+$H$5*(EF616*DY616/($K$5*1000))*(EF616*DY616/($K$5*1000)))</f>
        <v>0</v>
      </c>
      <c r="S616">
        <f>J616*(1000-(1000*0.61365*exp(17.502*W616/(240.97+W616))/(DY616+DZ616)+DT616)/2)/(1000*0.61365*exp(17.502*W616/(240.97+W616))/(DY616+DZ616)-DT616)</f>
        <v>0</v>
      </c>
      <c r="T616">
        <f>1/((DM616+1)/(Q616/1.6)+1/(R616/1.37)) + DM616/((DM616+1)/(Q616/1.6) + DM616/(R616/1.37))</f>
        <v>0</v>
      </c>
      <c r="U616">
        <f>(DH616*DK616)</f>
        <v>0</v>
      </c>
      <c r="V616">
        <f>(EA616+(U616+2*0.95*5.67E-8*(((EA616+$B$7)+273)^4-(EA616+273)^4)-44100*J616)/(1.84*29.3*R616+8*0.95*5.67E-8*(EA616+273)^3))</f>
        <v>0</v>
      </c>
      <c r="W616">
        <f>($C$7*EB616+$D$7*EC616+$E$7*V616)</f>
        <v>0</v>
      </c>
      <c r="X616">
        <f>0.61365*exp(17.502*W616/(240.97+W616))</f>
        <v>0</v>
      </c>
      <c r="Y616">
        <f>(Z616/AA616*100)</f>
        <v>0</v>
      </c>
      <c r="Z616">
        <f>DT616*(DY616+DZ616)/1000</f>
        <v>0</v>
      </c>
      <c r="AA616">
        <f>0.61365*exp(17.502*EA616/(240.97+EA616))</f>
        <v>0</v>
      </c>
      <c r="AB616">
        <f>(X616-DT616*(DY616+DZ616)/1000)</f>
        <v>0</v>
      </c>
      <c r="AC616">
        <f>(-J616*44100)</f>
        <v>0</v>
      </c>
      <c r="AD616">
        <f>2*29.3*R616*0.92*(EA616-W616)</f>
        <v>0</v>
      </c>
      <c r="AE616">
        <f>2*0.95*5.67E-8*(((EA616+$B$7)+273)^4-(W616+273)^4)</f>
        <v>0</v>
      </c>
      <c r="AF616">
        <f>U616+AE616+AC616+AD616</f>
        <v>0</v>
      </c>
      <c r="AG616">
        <f>DX616*AU616*(DS616-DR616*(1000-AU616*DU616)/(1000-AU616*DT616))/(100*DL616)</f>
        <v>0</v>
      </c>
      <c r="AH616">
        <f>1000*DX616*AU616*(DT616-DU616)/(100*DL616*(1000-AU616*DT616))</f>
        <v>0</v>
      </c>
      <c r="AI616">
        <f>(AJ616 - AK616 - DY616*1E3/(8.314*(EA616+273.15)) * AM616/DX616 * AL616) * DX616/(100*DL616) * (1000 - DU616)/1000</f>
        <v>0</v>
      </c>
      <c r="AJ616">
        <v>71.9142060237951</v>
      </c>
      <c r="AK616">
        <v>87.69008</v>
      </c>
      <c r="AL616">
        <v>-3.31282875591124</v>
      </c>
      <c r="AM616">
        <v>65.3796916363012</v>
      </c>
      <c r="AN616">
        <f>(AP616 - AO616 + DY616*1E3/(8.314*(EA616+273.15)) * AR616/DX616 * AQ616) * DX616/(100*DL616) * 1000/(1000 - AP616)</f>
        <v>0</v>
      </c>
      <c r="AO616">
        <v>25.1220766913853</v>
      </c>
      <c r="AP616">
        <v>35.8845672727273</v>
      </c>
      <c r="AQ616">
        <v>0.0225981873466387</v>
      </c>
      <c r="AR616">
        <v>110.48631255239</v>
      </c>
      <c r="AS616">
        <v>14</v>
      </c>
      <c r="AT616">
        <v>3</v>
      </c>
      <c r="AU616">
        <f>IF(AS616*$H$13&gt;=AW616,1.0,(AW616/(AW616-AS616*$H$13)))</f>
        <v>0</v>
      </c>
      <c r="AV616">
        <f>(AU616-1)*100</f>
        <v>0</v>
      </c>
      <c r="AW616">
        <f>MAX(0,($B$13+$C$13*EF616)/(1+$D$13*EF616)*DY616/(EA616+273)*$E$13)</f>
        <v>0</v>
      </c>
      <c r="AX616" t="s">
        <v>437</v>
      </c>
      <c r="AY616" t="s">
        <v>437</v>
      </c>
      <c r="AZ616">
        <v>0</v>
      </c>
      <c r="BA616">
        <v>0</v>
      </c>
      <c r="BB616">
        <f>1-AZ616/BA616</f>
        <v>0</v>
      </c>
      <c r="BC616">
        <v>0</v>
      </c>
      <c r="BD616" t="s">
        <v>437</v>
      </c>
      <c r="BE616" t="s">
        <v>437</v>
      </c>
      <c r="BF616">
        <v>0</v>
      </c>
      <c r="BG616">
        <v>0</v>
      </c>
      <c r="BH616">
        <f>1-BF616/BG616</f>
        <v>0</v>
      </c>
      <c r="BI616">
        <v>0.5</v>
      </c>
      <c r="BJ616">
        <f>DI616</f>
        <v>0</v>
      </c>
      <c r="BK616">
        <f>L616</f>
        <v>0</v>
      </c>
      <c r="BL616">
        <f>BH616*BI616*BJ616</f>
        <v>0</v>
      </c>
      <c r="BM616">
        <f>(BK616-BC616)/BJ616</f>
        <v>0</v>
      </c>
      <c r="BN616">
        <f>(BA616-BG616)/BG616</f>
        <v>0</v>
      </c>
      <c r="BO616">
        <f>AZ616/(BB616+AZ616/BG616)</f>
        <v>0</v>
      </c>
      <c r="BP616" t="s">
        <v>437</v>
      </c>
      <c r="BQ616">
        <v>0</v>
      </c>
      <c r="BR616">
        <f>IF(BQ616&lt;&gt;0, BQ616, BO616)</f>
        <v>0</v>
      </c>
      <c r="BS616">
        <f>1-BR616/BG616</f>
        <v>0</v>
      </c>
      <c r="BT616">
        <f>(BG616-BF616)/(BG616-BR616)</f>
        <v>0</v>
      </c>
      <c r="BU616">
        <f>(BA616-BG616)/(BA616-BR616)</f>
        <v>0</v>
      </c>
      <c r="BV616">
        <f>(BG616-BF616)/(BG616-AZ616)</f>
        <v>0</v>
      </c>
      <c r="BW616">
        <f>(BA616-BG616)/(BA616-AZ616)</f>
        <v>0</v>
      </c>
      <c r="BX616">
        <f>(BT616*BR616/BF616)</f>
        <v>0</v>
      </c>
      <c r="BY616">
        <f>(1-BX616)</f>
        <v>0</v>
      </c>
      <c r="DH616">
        <f>$B$11*EG616+$C$11*EH616+$F$11*ES616*(1-EV616)</f>
        <v>0</v>
      </c>
      <c r="DI616">
        <f>DH616*DJ616</f>
        <v>0</v>
      </c>
      <c r="DJ616">
        <f>($B$11*$D$9+$C$11*$D$9+$F$11*((FF616+EX616)/MAX(FF616+EX616+FG616, 0.1)*$I$9+FG616/MAX(FF616+EX616+FG616, 0.1)*$J$9))/($B$11+$C$11+$F$11)</f>
        <v>0</v>
      </c>
      <c r="DK616">
        <f>($B$11*$K$9+$C$11*$K$9+$F$11*((FF616+EX616)/MAX(FF616+EX616+FG616, 0.1)*$P$9+FG616/MAX(FF616+EX616+FG616, 0.1)*$Q$9))/($B$11+$C$11+$F$11)</f>
        <v>0</v>
      </c>
      <c r="DL616">
        <v>6</v>
      </c>
      <c r="DM616">
        <v>0.5</v>
      </c>
      <c r="DN616" t="s">
        <v>438</v>
      </c>
      <c r="DO616">
        <v>2</v>
      </c>
      <c r="DP616" t="b">
        <v>1</v>
      </c>
      <c r="DQ616">
        <v>1761417283.94615</v>
      </c>
      <c r="DR616">
        <v>108.037130769231</v>
      </c>
      <c r="DS616">
        <v>86.5280076923077</v>
      </c>
      <c r="DT616">
        <v>35.7435307692308</v>
      </c>
      <c r="DU616">
        <v>25.1262615384615</v>
      </c>
      <c r="DV616">
        <v>106.939553846154</v>
      </c>
      <c r="DW616">
        <v>35.4283307692308</v>
      </c>
      <c r="DX616">
        <v>500.007923076923</v>
      </c>
      <c r="DY616">
        <v>90.3001153846154</v>
      </c>
      <c r="DZ616">
        <v>0.0451954230769231</v>
      </c>
      <c r="EA616">
        <v>43.7369615384615</v>
      </c>
      <c r="EB616">
        <v>42.7774846153846</v>
      </c>
      <c r="EC616">
        <v>999.9</v>
      </c>
      <c r="ED616">
        <v>0</v>
      </c>
      <c r="EE616">
        <v>0</v>
      </c>
      <c r="EF616">
        <v>9993.99153846154</v>
      </c>
      <c r="EG616">
        <v>0</v>
      </c>
      <c r="EH616">
        <v>1191.81615384615</v>
      </c>
      <c r="EI616">
        <v>21.5091230769231</v>
      </c>
      <c r="EJ616">
        <v>112.040369230769</v>
      </c>
      <c r="EK616">
        <v>88.7582384615385</v>
      </c>
      <c r="EL616">
        <v>10.6172615384615</v>
      </c>
      <c r="EM616">
        <v>86.5280076923077</v>
      </c>
      <c r="EN616">
        <v>25.1262615384615</v>
      </c>
      <c r="EO616">
        <v>3.22764307692308</v>
      </c>
      <c r="EP616">
        <v>2.26890615384615</v>
      </c>
      <c r="EQ616">
        <v>25.2513307692308</v>
      </c>
      <c r="ER616">
        <v>19.4573153846154</v>
      </c>
      <c r="ES616">
        <v>1199.96538461538</v>
      </c>
      <c r="ET616">
        <v>0.966999692307692</v>
      </c>
      <c r="EU616">
        <v>0.0330002846153846</v>
      </c>
      <c r="EV616">
        <v>0</v>
      </c>
      <c r="EW616">
        <v>1163.99153846154</v>
      </c>
      <c r="EX616">
        <v>5.00059</v>
      </c>
      <c r="EY616">
        <v>15238.5615384615</v>
      </c>
      <c r="EZ616">
        <v>10358.4307692308</v>
      </c>
      <c r="FA616">
        <v>63.12</v>
      </c>
      <c r="FB616">
        <v>65.1056153846154</v>
      </c>
      <c r="FC616">
        <v>63.4418461538462</v>
      </c>
      <c r="FD616">
        <v>64.668</v>
      </c>
      <c r="FE616">
        <v>63.9709230769231</v>
      </c>
      <c r="FF616">
        <v>1155.53230769231</v>
      </c>
      <c r="FG616">
        <v>39.43</v>
      </c>
      <c r="FH616">
        <v>0</v>
      </c>
      <c r="FI616">
        <v>1761417252.1</v>
      </c>
      <c r="FJ616">
        <v>0</v>
      </c>
      <c r="FK616">
        <v>1163.09846153846</v>
      </c>
      <c r="FL616">
        <v>-129.520683758474</v>
      </c>
      <c r="FM616">
        <v>-1652.68376069384</v>
      </c>
      <c r="FN616">
        <v>15227.2769230769</v>
      </c>
      <c r="FO616">
        <v>15</v>
      </c>
      <c r="FP616">
        <v>0</v>
      </c>
      <c r="FQ616" t="s">
        <v>439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A616">
        <v>0</v>
      </c>
      <c r="GB616">
        <v>0</v>
      </c>
      <c r="GC616">
        <v>20.82703</v>
      </c>
      <c r="GD616">
        <v>14.9379879699248</v>
      </c>
      <c r="GE616">
        <v>1.64854693809427</v>
      </c>
      <c r="GF616">
        <v>0</v>
      </c>
      <c r="GG616">
        <v>1169.30676470588</v>
      </c>
      <c r="GH616">
        <v>-125.546371285408</v>
      </c>
      <c r="GI616">
        <v>12.3230283521611</v>
      </c>
      <c r="GJ616">
        <v>-1</v>
      </c>
      <c r="GK616">
        <v>10.57577</v>
      </c>
      <c r="GL616">
        <v>1.09867669172934</v>
      </c>
      <c r="GM616">
        <v>0.105790061442463</v>
      </c>
      <c r="GN616">
        <v>0</v>
      </c>
      <c r="GO616">
        <v>0</v>
      </c>
      <c r="GP616">
        <v>2</v>
      </c>
      <c r="GQ616" t="s">
        <v>473</v>
      </c>
      <c r="GR616">
        <v>3.12614</v>
      </c>
      <c r="GS616">
        <v>2.72335</v>
      </c>
      <c r="GT616">
        <v>0.0189924</v>
      </c>
      <c r="GU616">
        <v>0.0138281</v>
      </c>
      <c r="GV616">
        <v>0.129352</v>
      </c>
      <c r="GW616">
        <v>0.100695</v>
      </c>
      <c r="GX616">
        <v>34973.3</v>
      </c>
      <c r="GY616">
        <v>37107</v>
      </c>
      <c r="GZ616">
        <v>32404</v>
      </c>
      <c r="HA616">
        <v>34219.2</v>
      </c>
      <c r="HB616">
        <v>40376.4</v>
      </c>
      <c r="HC616">
        <v>44404.4</v>
      </c>
      <c r="HD616">
        <v>50978.1</v>
      </c>
      <c r="HE616">
        <v>54924.6</v>
      </c>
      <c r="HF616">
        <v>1.64872</v>
      </c>
      <c r="HG616">
        <v>1.5092</v>
      </c>
      <c r="HH616">
        <v>-0.108089</v>
      </c>
      <c r="HI616">
        <v>0</v>
      </c>
      <c r="HJ616">
        <v>44.4585</v>
      </c>
      <c r="HK616">
        <v>999.9</v>
      </c>
      <c r="HL616">
        <v>55.848</v>
      </c>
      <c r="HM616">
        <v>29.98</v>
      </c>
      <c r="HN616">
        <v>26.3193</v>
      </c>
      <c r="HO616">
        <v>60.8654</v>
      </c>
      <c r="HP616">
        <v>41.2019</v>
      </c>
      <c r="HQ616">
        <v>1</v>
      </c>
      <c r="HR616">
        <v>2.68046</v>
      </c>
      <c r="HS616">
        <v>9.28105</v>
      </c>
      <c r="HT616">
        <v>19.8954</v>
      </c>
      <c r="HU616">
        <v>5.18704</v>
      </c>
      <c r="HV616">
        <v>12.0165</v>
      </c>
      <c r="HW616">
        <v>4.96875</v>
      </c>
      <c r="HX616">
        <v>3.2959</v>
      </c>
      <c r="HY616">
        <v>9999</v>
      </c>
      <c r="HZ616">
        <v>9999</v>
      </c>
      <c r="IA616">
        <v>999.9</v>
      </c>
      <c r="IB616">
        <v>9999</v>
      </c>
      <c r="IC616">
        <v>1.86325</v>
      </c>
      <c r="ID616">
        <v>1.86813</v>
      </c>
      <c r="IE616">
        <v>1.86783</v>
      </c>
      <c r="IF616">
        <v>1.86905</v>
      </c>
      <c r="IG616">
        <v>1.86981</v>
      </c>
      <c r="IH616">
        <v>1.8659</v>
      </c>
      <c r="II616">
        <v>1.86696</v>
      </c>
      <c r="IJ616">
        <v>1.86841</v>
      </c>
      <c r="IK616">
        <v>5</v>
      </c>
      <c r="IL616">
        <v>0</v>
      </c>
      <c r="IM616">
        <v>0</v>
      </c>
      <c r="IN616">
        <v>0</v>
      </c>
      <c r="IO616" t="s">
        <v>441</v>
      </c>
      <c r="IP616" t="s">
        <v>442</v>
      </c>
      <c r="IQ616" t="s">
        <v>443</v>
      </c>
      <c r="IR616" t="s">
        <v>443</v>
      </c>
      <c r="IS616" t="s">
        <v>443</v>
      </c>
      <c r="IT616" t="s">
        <v>443</v>
      </c>
      <c r="IU616">
        <v>0</v>
      </c>
      <c r="IV616">
        <v>100</v>
      </c>
      <c r="IW616">
        <v>100</v>
      </c>
      <c r="IX616">
        <v>1.097</v>
      </c>
      <c r="IY616">
        <v>0.3152</v>
      </c>
      <c r="IZ616">
        <v>1.09748391826392</v>
      </c>
      <c r="JA616">
        <v>0</v>
      </c>
      <c r="JB616">
        <v>0</v>
      </c>
      <c r="JC616">
        <v>0</v>
      </c>
      <c r="JD616">
        <v>0.315191680746845</v>
      </c>
      <c r="JE616">
        <v>0</v>
      </c>
      <c r="JF616">
        <v>0</v>
      </c>
      <c r="JG616">
        <v>0</v>
      </c>
      <c r="JH616">
        <v>5</v>
      </c>
      <c r="JI616">
        <v>2273</v>
      </c>
      <c r="JJ616">
        <v>0</v>
      </c>
      <c r="JK616">
        <v>25</v>
      </c>
      <c r="JL616">
        <v>29356954.9</v>
      </c>
      <c r="JM616">
        <v>29356954.9</v>
      </c>
      <c r="JN616">
        <v>0.240479</v>
      </c>
      <c r="JO616">
        <v>2.68799</v>
      </c>
      <c r="JP616">
        <v>1.54785</v>
      </c>
      <c r="JQ616">
        <v>2.31567</v>
      </c>
      <c r="JR616">
        <v>1.64551</v>
      </c>
      <c r="JS616">
        <v>2.2522</v>
      </c>
      <c r="JT616">
        <v>34.2814</v>
      </c>
      <c r="JU616">
        <v>24.0875</v>
      </c>
      <c r="JV616">
        <v>18</v>
      </c>
      <c r="JW616">
        <v>478.514</v>
      </c>
      <c r="JX616">
        <v>378.053</v>
      </c>
      <c r="JY616">
        <v>35.0064</v>
      </c>
      <c r="JZ616">
        <v>56.2037</v>
      </c>
      <c r="KA616">
        <v>29.9999</v>
      </c>
      <c r="KB616">
        <v>55.0398</v>
      </c>
      <c r="KC616">
        <v>54.7733</v>
      </c>
      <c r="KD616">
        <v>4.83431</v>
      </c>
      <c r="KE616">
        <v>0</v>
      </c>
      <c r="KF616">
        <v>100</v>
      </c>
      <c r="KG616">
        <v>25.8176</v>
      </c>
      <c r="KH616">
        <v>31.1075</v>
      </c>
      <c r="KI616">
        <v>34.6858</v>
      </c>
      <c r="KJ616">
        <v>92.3635</v>
      </c>
      <c r="KK616">
        <v>88.8435</v>
      </c>
    </row>
    <row r="617" spans="1:297">
      <c r="A617">
        <v>601</v>
      </c>
      <c r="B617">
        <v>1761417389.1</v>
      </c>
      <c r="C617">
        <v>9208.09999990463</v>
      </c>
      <c r="D617" t="s">
        <v>1650</v>
      </c>
      <c r="E617" t="s">
        <v>1651</v>
      </c>
      <c r="F617">
        <v>5</v>
      </c>
      <c r="G617" t="s">
        <v>1603</v>
      </c>
      <c r="H617" t="s">
        <v>436</v>
      </c>
      <c r="I617">
        <v>1761417380.6</v>
      </c>
      <c r="J617">
        <f>(K617)/1000</f>
        <v>0</v>
      </c>
      <c r="K617">
        <f>IF(DP617, AN617, AH617)</f>
        <v>0</v>
      </c>
      <c r="L617">
        <f>IF(DP617, AI617, AG617)</f>
        <v>0</v>
      </c>
      <c r="M617">
        <f>DR617 - IF(AU617&gt;1, L617*DL617*100.0/(AW617), 0)</f>
        <v>0</v>
      </c>
      <c r="N617">
        <f>((T617-J617/2)*M617-L617)/(T617+J617/2)</f>
        <v>0</v>
      </c>
      <c r="O617">
        <f>N617*(DY617+DZ617)/1000.0</f>
        <v>0</v>
      </c>
      <c r="P617">
        <f>(DR617 - IF(AU617&gt;1, L617*DL617*100.0/(AW617), 0))*(DY617+DZ617)/1000.0</f>
        <v>0</v>
      </c>
      <c r="Q617">
        <f>2.0/((1/S617-1/R617)+SIGN(S617)*SQRT((1/S617-1/R617)*(1/S617-1/R617) + 4*DM617/((DM617+1)*(DM617+1))*(2*1/S617*1/R617-1/R617*1/R617)))</f>
        <v>0</v>
      </c>
      <c r="R617">
        <f>IF(LEFT(DN617,1)&lt;&gt;"0",IF(LEFT(DN617,1)="1",3.0,DO617),$D$5+$E$5*(EF617*DY617/($K$5*1000))+$F$5*(EF617*DY617/($K$5*1000))*MAX(MIN(DL617,$J$5),$I$5)*MAX(MIN(DL617,$J$5),$I$5)+$G$5*MAX(MIN(DL617,$J$5),$I$5)*(EF617*DY617/($K$5*1000))+$H$5*(EF617*DY617/($K$5*1000))*(EF617*DY617/($K$5*1000)))</f>
        <v>0</v>
      </c>
      <c r="S617">
        <f>J617*(1000-(1000*0.61365*exp(17.502*W617/(240.97+W617))/(DY617+DZ617)+DT617)/2)/(1000*0.61365*exp(17.502*W617/(240.97+W617))/(DY617+DZ617)-DT617)</f>
        <v>0</v>
      </c>
      <c r="T617">
        <f>1/((DM617+1)/(Q617/1.6)+1/(R617/1.37)) + DM617/((DM617+1)/(Q617/1.6) + DM617/(R617/1.37))</f>
        <v>0</v>
      </c>
      <c r="U617">
        <f>(DH617*DK617)</f>
        <v>0</v>
      </c>
      <c r="V617">
        <f>(EA617+(U617+2*0.95*5.67E-8*(((EA617+$B$7)+273)^4-(EA617+273)^4)-44100*J617)/(1.84*29.3*R617+8*0.95*5.67E-8*(EA617+273)^3))</f>
        <v>0</v>
      </c>
      <c r="W617">
        <f>($C$7*EB617+$D$7*EC617+$E$7*V617)</f>
        <v>0</v>
      </c>
      <c r="X617">
        <f>0.61365*exp(17.502*W617/(240.97+W617))</f>
        <v>0</v>
      </c>
      <c r="Y617">
        <f>(Z617/AA617*100)</f>
        <v>0</v>
      </c>
      <c r="Z617">
        <f>DT617*(DY617+DZ617)/1000</f>
        <v>0</v>
      </c>
      <c r="AA617">
        <f>0.61365*exp(17.502*EA617/(240.97+EA617))</f>
        <v>0</v>
      </c>
      <c r="AB617">
        <f>(X617-DT617*(DY617+DZ617)/1000)</f>
        <v>0</v>
      </c>
      <c r="AC617">
        <f>(-J617*44100)</f>
        <v>0</v>
      </c>
      <c r="AD617">
        <f>2*29.3*R617*0.92*(EA617-W617)</f>
        <v>0</v>
      </c>
      <c r="AE617">
        <f>2*0.95*5.67E-8*(((EA617+$B$7)+273)^4-(W617+273)^4)</f>
        <v>0</v>
      </c>
      <c r="AF617">
        <f>U617+AE617+AC617+AD617</f>
        <v>0</v>
      </c>
      <c r="AG617">
        <f>DX617*AU617*(DS617-DR617*(1000-AU617*DU617)/(1000-AU617*DT617))/(100*DL617)</f>
        <v>0</v>
      </c>
      <c r="AH617">
        <f>1000*DX617*AU617*(DT617-DU617)/(100*DL617*(1000-AU617*DT617))</f>
        <v>0</v>
      </c>
      <c r="AI617">
        <f>(AJ617 - AK617 - DY617*1E3/(8.314*(EA617+273.15)) * AM617/DX617 * AL617) * DX617/(100*DL617) * (1000 - DU617)/1000</f>
        <v>0</v>
      </c>
      <c r="AJ617">
        <v>430.862405140742</v>
      </c>
      <c r="AK617">
        <v>420.44483030303</v>
      </c>
      <c r="AL617">
        <v>-0.000919791606767237</v>
      </c>
      <c r="AM617">
        <v>65.3796916363012</v>
      </c>
      <c r="AN617">
        <f>(AP617 - AO617 + DY617*1E3/(8.314*(EA617+273.15)) * AR617/DX617 * AQ617) * DX617/(100*DL617) * 1000/(1000 - AP617)</f>
        <v>0</v>
      </c>
      <c r="AO617">
        <v>25.2078776661292</v>
      </c>
      <c r="AP617">
        <v>36.5914872727273</v>
      </c>
      <c r="AQ617">
        <v>-0.0162945894480583</v>
      </c>
      <c r="AR617">
        <v>110.48631255239</v>
      </c>
      <c r="AS617">
        <v>12</v>
      </c>
      <c r="AT617">
        <v>2</v>
      </c>
      <c r="AU617">
        <f>IF(AS617*$H$13&gt;=AW617,1.0,(AW617/(AW617-AS617*$H$13)))</f>
        <v>0</v>
      </c>
      <c r="AV617">
        <f>(AU617-1)*100</f>
        <v>0</v>
      </c>
      <c r="AW617">
        <f>MAX(0,($B$13+$C$13*EF617)/(1+$D$13*EF617)*DY617/(EA617+273)*$E$13)</f>
        <v>0</v>
      </c>
      <c r="AX617" t="s">
        <v>437</v>
      </c>
      <c r="AY617" t="s">
        <v>437</v>
      </c>
      <c r="AZ617">
        <v>0</v>
      </c>
      <c r="BA617">
        <v>0</v>
      </c>
      <c r="BB617">
        <f>1-AZ617/BA617</f>
        <v>0</v>
      </c>
      <c r="BC617">
        <v>0</v>
      </c>
      <c r="BD617" t="s">
        <v>437</v>
      </c>
      <c r="BE617" t="s">
        <v>437</v>
      </c>
      <c r="BF617">
        <v>0</v>
      </c>
      <c r="BG617">
        <v>0</v>
      </c>
      <c r="BH617">
        <f>1-BF617/BG617</f>
        <v>0</v>
      </c>
      <c r="BI617">
        <v>0.5</v>
      </c>
      <c r="BJ617">
        <f>DI617</f>
        <v>0</v>
      </c>
      <c r="BK617">
        <f>L617</f>
        <v>0</v>
      </c>
      <c r="BL617">
        <f>BH617*BI617*BJ617</f>
        <v>0</v>
      </c>
      <c r="BM617">
        <f>(BK617-BC617)/BJ617</f>
        <v>0</v>
      </c>
      <c r="BN617">
        <f>(BA617-BG617)/BG617</f>
        <v>0</v>
      </c>
      <c r="BO617">
        <f>AZ617/(BB617+AZ617/BG617)</f>
        <v>0</v>
      </c>
      <c r="BP617" t="s">
        <v>437</v>
      </c>
      <c r="BQ617">
        <v>0</v>
      </c>
      <c r="BR617">
        <f>IF(BQ617&lt;&gt;0, BQ617, BO617)</f>
        <v>0</v>
      </c>
      <c r="BS617">
        <f>1-BR617/BG617</f>
        <v>0</v>
      </c>
      <c r="BT617">
        <f>(BG617-BF617)/(BG617-BR617)</f>
        <v>0</v>
      </c>
      <c r="BU617">
        <f>(BA617-BG617)/(BA617-BR617)</f>
        <v>0</v>
      </c>
      <c r="BV617">
        <f>(BG617-BF617)/(BG617-AZ617)</f>
        <v>0</v>
      </c>
      <c r="BW617">
        <f>(BA617-BG617)/(BA617-AZ617)</f>
        <v>0</v>
      </c>
      <c r="BX617">
        <f>(BT617*BR617/BF617)</f>
        <v>0</v>
      </c>
      <c r="BY617">
        <f>(1-BX617)</f>
        <v>0</v>
      </c>
      <c r="DH617">
        <f>$B$11*EG617+$C$11*EH617+$F$11*ES617*(1-EV617)</f>
        <v>0</v>
      </c>
      <c r="DI617">
        <f>DH617*DJ617</f>
        <v>0</v>
      </c>
      <c r="DJ617">
        <f>($B$11*$D$9+$C$11*$D$9+$F$11*((FF617+EX617)/MAX(FF617+EX617+FG617, 0.1)*$I$9+FG617/MAX(FF617+EX617+FG617, 0.1)*$J$9))/($B$11+$C$11+$F$11)</f>
        <v>0</v>
      </c>
      <c r="DK617">
        <f>($B$11*$K$9+$C$11*$K$9+$F$11*((FF617+EX617)/MAX(FF617+EX617+FG617, 0.1)*$P$9+FG617/MAX(FF617+EX617+FG617, 0.1)*$Q$9))/($B$11+$C$11+$F$11)</f>
        <v>0</v>
      </c>
      <c r="DL617">
        <v>6</v>
      </c>
      <c r="DM617">
        <v>0.5</v>
      </c>
      <c r="DN617" t="s">
        <v>438</v>
      </c>
      <c r="DO617">
        <v>2</v>
      </c>
      <c r="DP617" t="b">
        <v>1</v>
      </c>
      <c r="DQ617">
        <v>1761417380.6</v>
      </c>
      <c r="DR617">
        <v>405.0825625</v>
      </c>
      <c r="DS617">
        <v>419.9751875</v>
      </c>
      <c r="DT617">
        <v>36.708975</v>
      </c>
      <c r="DU617">
        <v>25.20455</v>
      </c>
      <c r="DV617">
        <v>403.98525</v>
      </c>
      <c r="DW617">
        <v>36.3937875</v>
      </c>
      <c r="DX617">
        <v>500.0024375</v>
      </c>
      <c r="DY617">
        <v>90.30049375</v>
      </c>
      <c r="DZ617">
        <v>0.04547769375</v>
      </c>
      <c r="EA617">
        <v>43.288525</v>
      </c>
      <c r="EB617">
        <v>42.12873125</v>
      </c>
      <c r="EC617">
        <v>999.9</v>
      </c>
      <c r="ED617">
        <v>0</v>
      </c>
      <c r="EE617">
        <v>0</v>
      </c>
      <c r="EF617">
        <v>10000.61625</v>
      </c>
      <c r="EG617">
        <v>0</v>
      </c>
      <c r="EH617">
        <v>1196.396875</v>
      </c>
      <c r="EI617">
        <v>-14.89266875</v>
      </c>
      <c r="EJ617">
        <v>420.5195</v>
      </c>
      <c r="EK617">
        <v>430.834375</v>
      </c>
      <c r="EL617">
        <v>11.504425</v>
      </c>
      <c r="EM617">
        <v>419.9751875</v>
      </c>
      <c r="EN617">
        <v>25.20455</v>
      </c>
      <c r="EO617">
        <v>3.314838125</v>
      </c>
      <c r="EP617">
        <v>2.2759825</v>
      </c>
      <c r="EQ617">
        <v>25.7000625</v>
      </c>
      <c r="ER617">
        <v>19.50741875</v>
      </c>
      <c r="ES617">
        <v>1199.998125</v>
      </c>
      <c r="ET617">
        <v>0.9670090625</v>
      </c>
      <c r="EU617">
        <v>0.03299064375</v>
      </c>
      <c r="EV617">
        <v>0</v>
      </c>
      <c r="EW617">
        <v>1303.5275</v>
      </c>
      <c r="EX617">
        <v>5.00059</v>
      </c>
      <c r="EY617">
        <v>16946.2125</v>
      </c>
      <c r="EZ617">
        <v>10358.74375</v>
      </c>
      <c r="FA617">
        <v>62.546625</v>
      </c>
      <c r="FB617">
        <v>64.43725</v>
      </c>
      <c r="FC617">
        <v>62.9176875</v>
      </c>
      <c r="FD617">
        <v>63.949</v>
      </c>
      <c r="FE617">
        <v>63.4645625</v>
      </c>
      <c r="FF617">
        <v>1155.57625</v>
      </c>
      <c r="FG617">
        <v>39.421875</v>
      </c>
      <c r="FH617">
        <v>0</v>
      </c>
      <c r="FI617">
        <v>1761417349.3</v>
      </c>
      <c r="FJ617">
        <v>0</v>
      </c>
      <c r="FK617">
        <v>1303.77653846154</v>
      </c>
      <c r="FL617">
        <v>15.9852991605796</v>
      </c>
      <c r="FM617">
        <v>154.352136877777</v>
      </c>
      <c r="FN617">
        <v>16948.4461538462</v>
      </c>
      <c r="FO617">
        <v>15</v>
      </c>
      <c r="FP617">
        <v>0</v>
      </c>
      <c r="FQ617" t="s">
        <v>439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A617">
        <v>0</v>
      </c>
      <c r="GB617">
        <v>0</v>
      </c>
      <c r="GC617">
        <v>-14.89368</v>
      </c>
      <c r="GD617">
        <v>-0.0597834586466055</v>
      </c>
      <c r="GE617">
        <v>0.0357946029451368</v>
      </c>
      <c r="GF617">
        <v>1</v>
      </c>
      <c r="GG617">
        <v>1302.99058823529</v>
      </c>
      <c r="GH617">
        <v>11.154163484957</v>
      </c>
      <c r="GI617">
        <v>1.16592538651513</v>
      </c>
      <c r="GJ617">
        <v>-1</v>
      </c>
      <c r="GK617">
        <v>11.54998</v>
      </c>
      <c r="GL617">
        <v>-0.921067669172945</v>
      </c>
      <c r="GM617">
        <v>0.0885827669470761</v>
      </c>
      <c r="GN617">
        <v>0</v>
      </c>
      <c r="GO617">
        <v>1</v>
      </c>
      <c r="GP617">
        <v>2</v>
      </c>
      <c r="GQ617" t="s">
        <v>446</v>
      </c>
      <c r="GR617">
        <v>3.12639</v>
      </c>
      <c r="GS617">
        <v>2.72315</v>
      </c>
      <c r="GT617">
        <v>0.0814988</v>
      </c>
      <c r="GU617">
        <v>0.0841305</v>
      </c>
      <c r="GV617">
        <v>0.131038</v>
      </c>
      <c r="GW617">
        <v>0.100945</v>
      </c>
      <c r="GX617">
        <v>32789</v>
      </c>
      <c r="GY617">
        <v>34520.2</v>
      </c>
      <c r="GZ617">
        <v>32440</v>
      </c>
      <c r="HA617">
        <v>34268.6</v>
      </c>
      <c r="HB617">
        <v>40351.6</v>
      </c>
      <c r="HC617">
        <v>44460.3</v>
      </c>
      <c r="HD617">
        <v>51030.8</v>
      </c>
      <c r="HE617">
        <v>54998.9</v>
      </c>
      <c r="HF617">
        <v>1.65225</v>
      </c>
      <c r="HG617">
        <v>1.51398</v>
      </c>
      <c r="HH617">
        <v>-0.102017</v>
      </c>
      <c r="HI617">
        <v>0</v>
      </c>
      <c r="HJ617">
        <v>43.7186</v>
      </c>
      <c r="HK617">
        <v>999.9</v>
      </c>
      <c r="HL617">
        <v>55.848</v>
      </c>
      <c r="HM617">
        <v>30.031</v>
      </c>
      <c r="HN617">
        <v>26.3976</v>
      </c>
      <c r="HO617">
        <v>60.6754</v>
      </c>
      <c r="HP617">
        <v>40.7612</v>
      </c>
      <c r="HQ617">
        <v>1</v>
      </c>
      <c r="HR617">
        <v>2.6358</v>
      </c>
      <c r="HS617">
        <v>9.28105</v>
      </c>
      <c r="HT617">
        <v>19.8944</v>
      </c>
      <c r="HU617">
        <v>5.18674</v>
      </c>
      <c r="HV617">
        <v>12.0162</v>
      </c>
      <c r="HW617">
        <v>4.96885</v>
      </c>
      <c r="HX617">
        <v>3.29595</v>
      </c>
      <c r="HY617">
        <v>9999</v>
      </c>
      <c r="HZ617">
        <v>9999</v>
      </c>
      <c r="IA617">
        <v>999.9</v>
      </c>
      <c r="IB617">
        <v>9999</v>
      </c>
      <c r="IC617">
        <v>1.86324</v>
      </c>
      <c r="ID617">
        <v>1.86812</v>
      </c>
      <c r="IE617">
        <v>1.86783</v>
      </c>
      <c r="IF617">
        <v>1.86904</v>
      </c>
      <c r="IG617">
        <v>1.86981</v>
      </c>
      <c r="IH617">
        <v>1.86585</v>
      </c>
      <c r="II617">
        <v>1.86695</v>
      </c>
      <c r="IJ617">
        <v>1.86842</v>
      </c>
      <c r="IK617">
        <v>5</v>
      </c>
      <c r="IL617">
        <v>0</v>
      </c>
      <c r="IM617">
        <v>0</v>
      </c>
      <c r="IN617">
        <v>0</v>
      </c>
      <c r="IO617" t="s">
        <v>441</v>
      </c>
      <c r="IP617" t="s">
        <v>442</v>
      </c>
      <c r="IQ617" t="s">
        <v>443</v>
      </c>
      <c r="IR617" t="s">
        <v>443</v>
      </c>
      <c r="IS617" t="s">
        <v>443</v>
      </c>
      <c r="IT617" t="s">
        <v>443</v>
      </c>
      <c r="IU617">
        <v>0</v>
      </c>
      <c r="IV617">
        <v>100</v>
      </c>
      <c r="IW617">
        <v>100</v>
      </c>
      <c r="IX617">
        <v>1.098</v>
      </c>
      <c r="IY617">
        <v>0.3152</v>
      </c>
      <c r="IZ617">
        <v>1.09748391826392</v>
      </c>
      <c r="JA617">
        <v>0</v>
      </c>
      <c r="JB617">
        <v>0</v>
      </c>
      <c r="JC617">
        <v>0</v>
      </c>
      <c r="JD617">
        <v>0.315191680746845</v>
      </c>
      <c r="JE617">
        <v>0</v>
      </c>
      <c r="JF617">
        <v>0</v>
      </c>
      <c r="JG617">
        <v>0</v>
      </c>
      <c r="JH617">
        <v>5</v>
      </c>
      <c r="JI617">
        <v>2273</v>
      </c>
      <c r="JJ617">
        <v>0</v>
      </c>
      <c r="JK617">
        <v>25</v>
      </c>
      <c r="JL617">
        <v>29356956.5</v>
      </c>
      <c r="JM617">
        <v>29356956.5</v>
      </c>
      <c r="JN617">
        <v>1.02295</v>
      </c>
      <c r="JO617">
        <v>2.63062</v>
      </c>
      <c r="JP617">
        <v>1.54785</v>
      </c>
      <c r="JQ617">
        <v>2.31567</v>
      </c>
      <c r="JR617">
        <v>1.64673</v>
      </c>
      <c r="JS617">
        <v>2.37793</v>
      </c>
      <c r="JT617">
        <v>34.3497</v>
      </c>
      <c r="JU617">
        <v>24.0963</v>
      </c>
      <c r="JV617">
        <v>18</v>
      </c>
      <c r="JW617">
        <v>481.05</v>
      </c>
      <c r="JX617">
        <v>380.946</v>
      </c>
      <c r="JY617">
        <v>33.9924</v>
      </c>
      <c r="JZ617">
        <v>56.0154</v>
      </c>
      <c r="KA617">
        <v>29.997</v>
      </c>
      <c r="KB617">
        <v>55.0307</v>
      </c>
      <c r="KC617">
        <v>54.761</v>
      </c>
      <c r="KD617">
        <v>20.4893</v>
      </c>
      <c r="KE617">
        <v>0</v>
      </c>
      <c r="KF617">
        <v>100</v>
      </c>
      <c r="KG617">
        <v>26.3338</v>
      </c>
      <c r="KH617">
        <v>426.792</v>
      </c>
      <c r="KI617">
        <v>34.6858</v>
      </c>
      <c r="KJ617">
        <v>92.4617</v>
      </c>
      <c r="KK617">
        <v>88.9667</v>
      </c>
    </row>
    <row r="618" spans="1:297">
      <c r="A618">
        <v>602</v>
      </c>
      <c r="B618">
        <v>1761417394.1</v>
      </c>
      <c r="C618">
        <v>9213.09999990463</v>
      </c>
      <c r="D618" t="s">
        <v>1652</v>
      </c>
      <c r="E618" t="s">
        <v>1653</v>
      </c>
      <c r="F618">
        <v>5</v>
      </c>
      <c r="G618" t="s">
        <v>1603</v>
      </c>
      <c r="H618" t="s">
        <v>436</v>
      </c>
      <c r="I618">
        <v>1761417385.36667</v>
      </c>
      <c r="J618">
        <f>(K618)/1000</f>
        <v>0</v>
      </c>
      <c r="K618">
        <f>IF(DP618, AN618, AH618)</f>
        <v>0</v>
      </c>
      <c r="L618">
        <f>IF(DP618, AI618, AG618)</f>
        <v>0</v>
      </c>
      <c r="M618">
        <f>DR618 - IF(AU618&gt;1, L618*DL618*100.0/(AW618), 0)</f>
        <v>0</v>
      </c>
      <c r="N618">
        <f>((T618-J618/2)*M618-L618)/(T618+J618/2)</f>
        <v>0</v>
      </c>
      <c r="O618">
        <f>N618*(DY618+DZ618)/1000.0</f>
        <v>0</v>
      </c>
      <c r="P618">
        <f>(DR618 - IF(AU618&gt;1, L618*DL618*100.0/(AW618), 0))*(DY618+DZ618)/1000.0</f>
        <v>0</v>
      </c>
      <c r="Q618">
        <f>2.0/((1/S618-1/R618)+SIGN(S618)*SQRT((1/S618-1/R618)*(1/S618-1/R618) + 4*DM618/((DM618+1)*(DM618+1))*(2*1/S618*1/R618-1/R618*1/R618)))</f>
        <v>0</v>
      </c>
      <c r="R618">
        <f>IF(LEFT(DN618,1)&lt;&gt;"0",IF(LEFT(DN618,1)="1",3.0,DO618),$D$5+$E$5*(EF618*DY618/($K$5*1000))+$F$5*(EF618*DY618/($K$5*1000))*MAX(MIN(DL618,$J$5),$I$5)*MAX(MIN(DL618,$J$5),$I$5)+$G$5*MAX(MIN(DL618,$J$5),$I$5)*(EF618*DY618/($K$5*1000))+$H$5*(EF618*DY618/($K$5*1000))*(EF618*DY618/($K$5*1000)))</f>
        <v>0</v>
      </c>
      <c r="S618">
        <f>J618*(1000-(1000*0.61365*exp(17.502*W618/(240.97+W618))/(DY618+DZ618)+DT618)/2)/(1000*0.61365*exp(17.502*W618/(240.97+W618))/(DY618+DZ618)-DT618)</f>
        <v>0</v>
      </c>
      <c r="T618">
        <f>1/((DM618+1)/(Q618/1.6)+1/(R618/1.37)) + DM618/((DM618+1)/(Q618/1.6) + DM618/(R618/1.37))</f>
        <v>0</v>
      </c>
      <c r="U618">
        <f>(DH618*DK618)</f>
        <v>0</v>
      </c>
      <c r="V618">
        <f>(EA618+(U618+2*0.95*5.67E-8*(((EA618+$B$7)+273)^4-(EA618+273)^4)-44100*J618)/(1.84*29.3*R618+8*0.95*5.67E-8*(EA618+273)^3))</f>
        <v>0</v>
      </c>
      <c r="W618">
        <f>($C$7*EB618+$D$7*EC618+$E$7*V618)</f>
        <v>0</v>
      </c>
      <c r="X618">
        <f>0.61365*exp(17.502*W618/(240.97+W618))</f>
        <v>0</v>
      </c>
      <c r="Y618">
        <f>(Z618/AA618*100)</f>
        <v>0</v>
      </c>
      <c r="Z618">
        <f>DT618*(DY618+DZ618)/1000</f>
        <v>0</v>
      </c>
      <c r="AA618">
        <f>0.61365*exp(17.502*EA618/(240.97+EA618))</f>
        <v>0</v>
      </c>
      <c r="AB618">
        <f>(X618-DT618*(DY618+DZ618)/1000)</f>
        <v>0</v>
      </c>
      <c r="AC618">
        <f>(-J618*44100)</f>
        <v>0</v>
      </c>
      <c r="AD618">
        <f>2*29.3*R618*0.92*(EA618-W618)</f>
        <v>0</v>
      </c>
      <c r="AE618">
        <f>2*0.95*5.67E-8*(((EA618+$B$7)+273)^4-(W618+273)^4)</f>
        <v>0</v>
      </c>
      <c r="AF618">
        <f>U618+AE618+AC618+AD618</f>
        <v>0</v>
      </c>
      <c r="AG618">
        <f>DX618*AU618*(DS618-DR618*(1000-AU618*DU618)/(1000-AU618*DT618))/(100*DL618)</f>
        <v>0</v>
      </c>
      <c r="AH618">
        <f>1000*DX618*AU618*(DT618-DU618)/(100*DL618*(1000-AU618*DT618))</f>
        <v>0</v>
      </c>
      <c r="AI618">
        <f>(AJ618 - AK618 - DY618*1E3/(8.314*(EA618+273.15)) * AM618/DX618 * AL618) * DX618/(100*DL618) * (1000 - DU618)/1000</f>
        <v>0</v>
      </c>
      <c r="AJ618">
        <v>431.194329717794</v>
      </c>
      <c r="AK618">
        <v>420.53223030303</v>
      </c>
      <c r="AL618">
        <v>0.0295406499319904</v>
      </c>
      <c r="AM618">
        <v>65.3796916363012</v>
      </c>
      <c r="AN618">
        <f>(AP618 - AO618 + DY618*1E3/(8.314*(EA618+273.15)) * AR618/DX618 * AQ618) * DX618/(100*DL618) * 1000/(1000 - AP618)</f>
        <v>0</v>
      </c>
      <c r="AO618">
        <v>25.2106941031042</v>
      </c>
      <c r="AP618">
        <v>36.5131921212121</v>
      </c>
      <c r="AQ618">
        <v>-0.0161337275831416</v>
      </c>
      <c r="AR618">
        <v>110.48631255239</v>
      </c>
      <c r="AS618">
        <v>12</v>
      </c>
      <c r="AT618">
        <v>2</v>
      </c>
      <c r="AU618">
        <f>IF(AS618*$H$13&gt;=AW618,1.0,(AW618/(AW618-AS618*$H$13)))</f>
        <v>0</v>
      </c>
      <c r="AV618">
        <f>(AU618-1)*100</f>
        <v>0</v>
      </c>
      <c r="AW618">
        <f>MAX(0,($B$13+$C$13*EF618)/(1+$D$13*EF618)*DY618/(EA618+273)*$E$13)</f>
        <v>0</v>
      </c>
      <c r="AX618" t="s">
        <v>437</v>
      </c>
      <c r="AY618" t="s">
        <v>437</v>
      </c>
      <c r="AZ618">
        <v>0</v>
      </c>
      <c r="BA618">
        <v>0</v>
      </c>
      <c r="BB618">
        <f>1-AZ618/BA618</f>
        <v>0</v>
      </c>
      <c r="BC618">
        <v>0</v>
      </c>
      <c r="BD618" t="s">
        <v>437</v>
      </c>
      <c r="BE618" t="s">
        <v>437</v>
      </c>
      <c r="BF618">
        <v>0</v>
      </c>
      <c r="BG618">
        <v>0</v>
      </c>
      <c r="BH618">
        <f>1-BF618/BG618</f>
        <v>0</v>
      </c>
      <c r="BI618">
        <v>0.5</v>
      </c>
      <c r="BJ618">
        <f>DI618</f>
        <v>0</v>
      </c>
      <c r="BK618">
        <f>L618</f>
        <v>0</v>
      </c>
      <c r="BL618">
        <f>BH618*BI618*BJ618</f>
        <v>0</v>
      </c>
      <c r="BM618">
        <f>(BK618-BC618)/BJ618</f>
        <v>0</v>
      </c>
      <c r="BN618">
        <f>(BA618-BG618)/BG618</f>
        <v>0</v>
      </c>
      <c r="BO618">
        <f>AZ618/(BB618+AZ618/BG618)</f>
        <v>0</v>
      </c>
      <c r="BP618" t="s">
        <v>437</v>
      </c>
      <c r="BQ618">
        <v>0</v>
      </c>
      <c r="BR618">
        <f>IF(BQ618&lt;&gt;0, BQ618, BO618)</f>
        <v>0</v>
      </c>
      <c r="BS618">
        <f>1-BR618/BG618</f>
        <v>0</v>
      </c>
      <c r="BT618">
        <f>(BG618-BF618)/(BG618-BR618)</f>
        <v>0</v>
      </c>
      <c r="BU618">
        <f>(BA618-BG618)/(BA618-BR618)</f>
        <v>0</v>
      </c>
      <c r="BV618">
        <f>(BG618-BF618)/(BG618-AZ618)</f>
        <v>0</v>
      </c>
      <c r="BW618">
        <f>(BA618-BG618)/(BA618-AZ618)</f>
        <v>0</v>
      </c>
      <c r="BX618">
        <f>(BT618*BR618/BF618)</f>
        <v>0</v>
      </c>
      <c r="BY618">
        <f>(1-BX618)</f>
        <v>0</v>
      </c>
      <c r="DH618">
        <f>$B$11*EG618+$C$11*EH618+$F$11*ES618*(1-EV618)</f>
        <v>0</v>
      </c>
      <c r="DI618">
        <f>DH618*DJ618</f>
        <v>0</v>
      </c>
      <c r="DJ618">
        <f>($B$11*$D$9+$C$11*$D$9+$F$11*((FF618+EX618)/MAX(FF618+EX618+FG618, 0.1)*$I$9+FG618/MAX(FF618+EX618+FG618, 0.1)*$J$9))/($B$11+$C$11+$F$11)</f>
        <v>0</v>
      </c>
      <c r="DK618">
        <f>($B$11*$K$9+$C$11*$K$9+$F$11*((FF618+EX618)/MAX(FF618+EX618+FG618, 0.1)*$P$9+FG618/MAX(FF618+EX618+FG618, 0.1)*$Q$9))/($B$11+$C$11+$F$11)</f>
        <v>0</v>
      </c>
      <c r="DL618">
        <v>6</v>
      </c>
      <c r="DM618">
        <v>0.5</v>
      </c>
      <c r="DN618" t="s">
        <v>438</v>
      </c>
      <c r="DO618">
        <v>2</v>
      </c>
      <c r="DP618" t="b">
        <v>1</v>
      </c>
      <c r="DQ618">
        <v>1761417385.36667</v>
      </c>
      <c r="DR618">
        <v>405.086866666667</v>
      </c>
      <c r="DS618">
        <v>420.157666666667</v>
      </c>
      <c r="DT618">
        <v>36.6355466666667</v>
      </c>
      <c r="DU618">
        <v>25.2072666666667</v>
      </c>
      <c r="DV618">
        <v>403.9896</v>
      </c>
      <c r="DW618">
        <v>36.3203666666667</v>
      </c>
      <c r="DX618">
        <v>500.0098</v>
      </c>
      <c r="DY618">
        <v>90.29956</v>
      </c>
      <c r="DZ618">
        <v>0.0453975666666667</v>
      </c>
      <c r="EA618">
        <v>43.26134</v>
      </c>
      <c r="EB618">
        <v>42.1085133333333</v>
      </c>
      <c r="EC618">
        <v>999.9</v>
      </c>
      <c r="ED618">
        <v>0</v>
      </c>
      <c r="EE618">
        <v>0</v>
      </c>
      <c r="EF618">
        <v>10001.7373333333</v>
      </c>
      <c r="EG618">
        <v>0</v>
      </c>
      <c r="EH618">
        <v>1196.61533333333</v>
      </c>
      <c r="EI618">
        <v>-15.07074</v>
      </c>
      <c r="EJ618">
        <v>420.491933333333</v>
      </c>
      <c r="EK618">
        <v>431.022666666667</v>
      </c>
      <c r="EL618">
        <v>11.4283</v>
      </c>
      <c r="EM618">
        <v>420.157666666667</v>
      </c>
      <c r="EN618">
        <v>25.2072666666667</v>
      </c>
      <c r="EO618">
        <v>3.308174</v>
      </c>
      <c r="EP618">
        <v>2.276204</v>
      </c>
      <c r="EQ618">
        <v>25.6661266666667</v>
      </c>
      <c r="ER618">
        <v>19.50898</v>
      </c>
      <c r="ES618">
        <v>1200.016</v>
      </c>
      <c r="ET618">
        <v>0.967008866666667</v>
      </c>
      <c r="EU618">
        <v>0.0329908466666667</v>
      </c>
      <c r="EV618">
        <v>0</v>
      </c>
      <c r="EW618">
        <v>1304.86866666667</v>
      </c>
      <c r="EX618">
        <v>5.00059</v>
      </c>
      <c r="EY618">
        <v>16959.88</v>
      </c>
      <c r="EZ618">
        <v>10358.8933333333</v>
      </c>
      <c r="FA618">
        <v>62.5206666666667</v>
      </c>
      <c r="FB618">
        <v>64.3997333333333</v>
      </c>
      <c r="FC618">
        <v>62.8914666666667</v>
      </c>
      <c r="FD618">
        <v>63.9038666666667</v>
      </c>
      <c r="FE618">
        <v>63.4288666666667</v>
      </c>
      <c r="FF618">
        <v>1155.594</v>
      </c>
      <c r="FG618">
        <v>39.422</v>
      </c>
      <c r="FH618">
        <v>0</v>
      </c>
      <c r="FI618">
        <v>1761417354.1</v>
      </c>
      <c r="FJ618">
        <v>0</v>
      </c>
      <c r="FK618">
        <v>1305.15153846154</v>
      </c>
      <c r="FL618">
        <v>19.5535042682476</v>
      </c>
      <c r="FM618">
        <v>203.644444487355</v>
      </c>
      <c r="FN618">
        <v>16962.8</v>
      </c>
      <c r="FO618">
        <v>15</v>
      </c>
      <c r="FP618">
        <v>0</v>
      </c>
      <c r="FQ618" t="s">
        <v>439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A618">
        <v>0</v>
      </c>
      <c r="GB618">
        <v>0</v>
      </c>
      <c r="GC618">
        <v>-15.0255</v>
      </c>
      <c r="GD618">
        <v>-2.3023127819549</v>
      </c>
      <c r="GE618">
        <v>0.375415572399441</v>
      </c>
      <c r="GF618">
        <v>0</v>
      </c>
      <c r="GG618">
        <v>1304.35088235294</v>
      </c>
      <c r="GH618">
        <v>17.0333078720234</v>
      </c>
      <c r="GI618">
        <v>1.69551027829566</v>
      </c>
      <c r="GJ618">
        <v>-1</v>
      </c>
      <c r="GK618">
        <v>11.456545</v>
      </c>
      <c r="GL618">
        <v>-0.964876691729356</v>
      </c>
      <c r="GM618">
        <v>0.0927476440401588</v>
      </c>
      <c r="GN618">
        <v>0</v>
      </c>
      <c r="GO618">
        <v>0</v>
      </c>
      <c r="GP618">
        <v>2</v>
      </c>
      <c r="GQ618" t="s">
        <v>473</v>
      </c>
      <c r="GR618">
        <v>3.12624</v>
      </c>
      <c r="GS618">
        <v>2.72301</v>
      </c>
      <c r="GT618">
        <v>0.0815553</v>
      </c>
      <c r="GU618">
        <v>0.0846302</v>
      </c>
      <c r="GV618">
        <v>0.130834</v>
      </c>
      <c r="GW618">
        <v>0.100957</v>
      </c>
      <c r="GX618">
        <v>32789.9</v>
      </c>
      <c r="GY618">
        <v>34505.2</v>
      </c>
      <c r="GZ618">
        <v>32442.7</v>
      </c>
      <c r="HA618">
        <v>34272.3</v>
      </c>
      <c r="HB618">
        <v>40363.1</v>
      </c>
      <c r="HC618">
        <v>44464.3</v>
      </c>
      <c r="HD618">
        <v>51034.5</v>
      </c>
      <c r="HE618">
        <v>55004.6</v>
      </c>
      <c r="HF618">
        <v>1.65225</v>
      </c>
      <c r="HG618">
        <v>1.51418</v>
      </c>
      <c r="HH618">
        <v>-0.100248</v>
      </c>
      <c r="HI618">
        <v>0</v>
      </c>
      <c r="HJ618">
        <v>43.6748</v>
      </c>
      <c r="HK618">
        <v>999.9</v>
      </c>
      <c r="HL618">
        <v>55.823</v>
      </c>
      <c r="HM618">
        <v>30.011</v>
      </c>
      <c r="HN618">
        <v>26.3554</v>
      </c>
      <c r="HO618">
        <v>60.7154</v>
      </c>
      <c r="HP618">
        <v>41.0817</v>
      </c>
      <c r="HQ618">
        <v>1</v>
      </c>
      <c r="HR618">
        <v>2.63249</v>
      </c>
      <c r="HS618">
        <v>9.28105</v>
      </c>
      <c r="HT618">
        <v>19.8945</v>
      </c>
      <c r="HU618">
        <v>5.18689</v>
      </c>
      <c r="HV618">
        <v>12.0182</v>
      </c>
      <c r="HW618">
        <v>4.96885</v>
      </c>
      <c r="HX618">
        <v>3.29595</v>
      </c>
      <c r="HY618">
        <v>9999</v>
      </c>
      <c r="HZ618">
        <v>9999</v>
      </c>
      <c r="IA618">
        <v>999.9</v>
      </c>
      <c r="IB618">
        <v>9999</v>
      </c>
      <c r="IC618">
        <v>1.86324</v>
      </c>
      <c r="ID618">
        <v>1.86812</v>
      </c>
      <c r="IE618">
        <v>1.86783</v>
      </c>
      <c r="IF618">
        <v>1.86905</v>
      </c>
      <c r="IG618">
        <v>1.86981</v>
      </c>
      <c r="IH618">
        <v>1.86585</v>
      </c>
      <c r="II618">
        <v>1.86694</v>
      </c>
      <c r="IJ618">
        <v>1.86841</v>
      </c>
      <c r="IK618">
        <v>5</v>
      </c>
      <c r="IL618">
        <v>0</v>
      </c>
      <c r="IM618">
        <v>0</v>
      </c>
      <c r="IN618">
        <v>0</v>
      </c>
      <c r="IO618" t="s">
        <v>441</v>
      </c>
      <c r="IP618" t="s">
        <v>442</v>
      </c>
      <c r="IQ618" t="s">
        <v>443</v>
      </c>
      <c r="IR618" t="s">
        <v>443</v>
      </c>
      <c r="IS618" t="s">
        <v>443</v>
      </c>
      <c r="IT618" t="s">
        <v>443</v>
      </c>
      <c r="IU618">
        <v>0</v>
      </c>
      <c r="IV618">
        <v>100</v>
      </c>
      <c r="IW618">
        <v>100</v>
      </c>
      <c r="IX618">
        <v>1.098</v>
      </c>
      <c r="IY618">
        <v>0.3152</v>
      </c>
      <c r="IZ618">
        <v>1.09748391826392</v>
      </c>
      <c r="JA618">
        <v>0</v>
      </c>
      <c r="JB618">
        <v>0</v>
      </c>
      <c r="JC618">
        <v>0</v>
      </c>
      <c r="JD618">
        <v>0.315191680746845</v>
      </c>
      <c r="JE618">
        <v>0</v>
      </c>
      <c r="JF618">
        <v>0</v>
      </c>
      <c r="JG618">
        <v>0</v>
      </c>
      <c r="JH618">
        <v>5</v>
      </c>
      <c r="JI618">
        <v>2273</v>
      </c>
      <c r="JJ618">
        <v>0</v>
      </c>
      <c r="JK618">
        <v>25</v>
      </c>
      <c r="JL618">
        <v>29356956.6</v>
      </c>
      <c r="JM618">
        <v>29356956.6</v>
      </c>
      <c r="JN618">
        <v>1.04736</v>
      </c>
      <c r="JO618">
        <v>2.64526</v>
      </c>
      <c r="JP618">
        <v>1.54785</v>
      </c>
      <c r="JQ618">
        <v>2.31567</v>
      </c>
      <c r="JR618">
        <v>1.64673</v>
      </c>
      <c r="JS618">
        <v>2.323</v>
      </c>
      <c r="JT618">
        <v>34.3497</v>
      </c>
      <c r="JU618">
        <v>24.0875</v>
      </c>
      <c r="JV618">
        <v>18</v>
      </c>
      <c r="JW618">
        <v>480.98</v>
      </c>
      <c r="JX618">
        <v>381.025</v>
      </c>
      <c r="JY618">
        <v>33.9395</v>
      </c>
      <c r="JZ618">
        <v>55.9906</v>
      </c>
      <c r="KA618">
        <v>29.997</v>
      </c>
      <c r="KB618">
        <v>55.018</v>
      </c>
      <c r="KC618">
        <v>54.7503</v>
      </c>
      <c r="KD618">
        <v>20.971</v>
      </c>
      <c r="KE618">
        <v>0</v>
      </c>
      <c r="KF618">
        <v>100</v>
      </c>
      <c r="KG618">
        <v>26.3124</v>
      </c>
      <c r="KH618">
        <v>440.32</v>
      </c>
      <c r="KI618">
        <v>34.6858</v>
      </c>
      <c r="KJ618">
        <v>92.4689</v>
      </c>
      <c r="KK618">
        <v>88.9761</v>
      </c>
    </row>
    <row r="619" spans="1:297">
      <c r="A619">
        <v>603</v>
      </c>
      <c r="B619">
        <v>1761417399</v>
      </c>
      <c r="C619">
        <v>9218</v>
      </c>
      <c r="D619" t="s">
        <v>1654</v>
      </c>
      <c r="E619" t="s">
        <v>1655</v>
      </c>
      <c r="F619">
        <v>5</v>
      </c>
      <c r="G619" t="s">
        <v>1603</v>
      </c>
      <c r="H619" t="s">
        <v>436</v>
      </c>
      <c r="I619">
        <v>1761417390.45</v>
      </c>
      <c r="J619">
        <f>(K619)/1000</f>
        <v>0</v>
      </c>
      <c r="K619">
        <f>IF(DP619, AN619, AH619)</f>
        <v>0</v>
      </c>
      <c r="L619">
        <f>IF(DP619, AI619, AG619)</f>
        <v>0</v>
      </c>
      <c r="M619">
        <f>DR619 - IF(AU619&gt;1, L619*DL619*100.0/(AW619), 0)</f>
        <v>0</v>
      </c>
      <c r="N619">
        <f>((T619-J619/2)*M619-L619)/(T619+J619/2)</f>
        <v>0</v>
      </c>
      <c r="O619">
        <f>N619*(DY619+DZ619)/1000.0</f>
        <v>0</v>
      </c>
      <c r="P619">
        <f>(DR619 - IF(AU619&gt;1, L619*DL619*100.0/(AW619), 0))*(DY619+DZ619)/1000.0</f>
        <v>0</v>
      </c>
      <c r="Q619">
        <f>2.0/((1/S619-1/R619)+SIGN(S619)*SQRT((1/S619-1/R619)*(1/S619-1/R619) + 4*DM619/((DM619+1)*(DM619+1))*(2*1/S619*1/R619-1/R619*1/R619)))</f>
        <v>0</v>
      </c>
      <c r="R619">
        <f>IF(LEFT(DN619,1)&lt;&gt;"0",IF(LEFT(DN619,1)="1",3.0,DO619),$D$5+$E$5*(EF619*DY619/($K$5*1000))+$F$5*(EF619*DY619/($K$5*1000))*MAX(MIN(DL619,$J$5),$I$5)*MAX(MIN(DL619,$J$5),$I$5)+$G$5*MAX(MIN(DL619,$J$5),$I$5)*(EF619*DY619/($K$5*1000))+$H$5*(EF619*DY619/($K$5*1000))*(EF619*DY619/($K$5*1000)))</f>
        <v>0</v>
      </c>
      <c r="S619">
        <f>J619*(1000-(1000*0.61365*exp(17.502*W619/(240.97+W619))/(DY619+DZ619)+DT619)/2)/(1000*0.61365*exp(17.502*W619/(240.97+W619))/(DY619+DZ619)-DT619)</f>
        <v>0</v>
      </c>
      <c r="T619">
        <f>1/((DM619+1)/(Q619/1.6)+1/(R619/1.37)) + DM619/((DM619+1)/(Q619/1.6) + DM619/(R619/1.37))</f>
        <v>0</v>
      </c>
      <c r="U619">
        <f>(DH619*DK619)</f>
        <v>0</v>
      </c>
      <c r="V619">
        <f>(EA619+(U619+2*0.95*5.67E-8*(((EA619+$B$7)+273)^4-(EA619+273)^4)-44100*J619)/(1.84*29.3*R619+8*0.95*5.67E-8*(EA619+273)^3))</f>
        <v>0</v>
      </c>
      <c r="W619">
        <f>($C$7*EB619+$D$7*EC619+$E$7*V619)</f>
        <v>0</v>
      </c>
      <c r="X619">
        <f>0.61365*exp(17.502*W619/(240.97+W619))</f>
        <v>0</v>
      </c>
      <c r="Y619">
        <f>(Z619/AA619*100)</f>
        <v>0</v>
      </c>
      <c r="Z619">
        <f>DT619*(DY619+DZ619)/1000</f>
        <v>0</v>
      </c>
      <c r="AA619">
        <f>0.61365*exp(17.502*EA619/(240.97+EA619))</f>
        <v>0</v>
      </c>
      <c r="AB619">
        <f>(X619-DT619*(DY619+DZ619)/1000)</f>
        <v>0</v>
      </c>
      <c r="AC619">
        <f>(-J619*44100)</f>
        <v>0</v>
      </c>
      <c r="AD619">
        <f>2*29.3*R619*0.92*(EA619-W619)</f>
        <v>0</v>
      </c>
      <c r="AE619">
        <f>2*0.95*5.67E-8*(((EA619+$B$7)+273)^4-(W619+273)^4)</f>
        <v>0</v>
      </c>
      <c r="AF619">
        <f>U619+AE619+AC619+AD619</f>
        <v>0</v>
      </c>
      <c r="AG619">
        <f>DX619*AU619*(DS619-DR619*(1000-AU619*DU619)/(1000-AU619*DT619))/(100*DL619)</f>
        <v>0</v>
      </c>
      <c r="AH619">
        <f>1000*DX619*AU619*(DT619-DU619)/(100*DL619*(1000-AU619*DT619))</f>
        <v>0</v>
      </c>
      <c r="AI619">
        <f>(AJ619 - AK619 - DY619*1E3/(8.314*(EA619+273.15)) * AM619/DX619 * AL619) * DX619/(100*DL619) * (1000 - DU619)/1000</f>
        <v>0</v>
      </c>
      <c r="AJ619">
        <v>437.384966549779</v>
      </c>
      <c r="AK619">
        <v>423.681246756732</v>
      </c>
      <c r="AL619">
        <v>0.773141285879325</v>
      </c>
      <c r="AM619">
        <v>65.3796916363012</v>
      </c>
      <c r="AN619">
        <f>(AP619 - AO619 + DY619*1E3/(8.314*(EA619+273.15)) * AR619/DX619 * AQ619) * DX619/(100*DL619) * 1000/(1000 - AP619)</f>
        <v>0</v>
      </c>
      <c r="AO619">
        <v>25.2158558075557</v>
      </c>
      <c r="AP619">
        <v>36.4300799775041</v>
      </c>
      <c r="AQ619">
        <v>-0.0168150702411209</v>
      </c>
      <c r="AR619">
        <v>110.48631255239</v>
      </c>
      <c r="AS619">
        <v>12</v>
      </c>
      <c r="AT619">
        <v>2</v>
      </c>
      <c r="AU619">
        <f>IF(AS619*$H$13&gt;=AW619,1.0,(AW619/(AW619-AS619*$H$13)))</f>
        <v>0</v>
      </c>
      <c r="AV619">
        <f>(AU619-1)*100</f>
        <v>0</v>
      </c>
      <c r="AW619">
        <f>MAX(0,($B$13+$C$13*EF619)/(1+$D$13*EF619)*DY619/(EA619+273)*$E$13)</f>
        <v>0</v>
      </c>
      <c r="AX619" t="s">
        <v>437</v>
      </c>
      <c r="AY619" t="s">
        <v>437</v>
      </c>
      <c r="AZ619">
        <v>0</v>
      </c>
      <c r="BA619">
        <v>0</v>
      </c>
      <c r="BB619">
        <f>1-AZ619/BA619</f>
        <v>0</v>
      </c>
      <c r="BC619">
        <v>0</v>
      </c>
      <c r="BD619" t="s">
        <v>437</v>
      </c>
      <c r="BE619" t="s">
        <v>437</v>
      </c>
      <c r="BF619">
        <v>0</v>
      </c>
      <c r="BG619">
        <v>0</v>
      </c>
      <c r="BH619">
        <f>1-BF619/BG619</f>
        <v>0</v>
      </c>
      <c r="BI619">
        <v>0.5</v>
      </c>
      <c r="BJ619">
        <f>DI619</f>
        <v>0</v>
      </c>
      <c r="BK619">
        <f>L619</f>
        <v>0</v>
      </c>
      <c r="BL619">
        <f>BH619*BI619*BJ619</f>
        <v>0</v>
      </c>
      <c r="BM619">
        <f>(BK619-BC619)/BJ619</f>
        <v>0</v>
      </c>
      <c r="BN619">
        <f>(BA619-BG619)/BG619</f>
        <v>0</v>
      </c>
      <c r="BO619">
        <f>AZ619/(BB619+AZ619/BG619)</f>
        <v>0</v>
      </c>
      <c r="BP619" t="s">
        <v>437</v>
      </c>
      <c r="BQ619">
        <v>0</v>
      </c>
      <c r="BR619">
        <f>IF(BQ619&lt;&gt;0, BQ619, BO619)</f>
        <v>0</v>
      </c>
      <c r="BS619">
        <f>1-BR619/BG619</f>
        <v>0</v>
      </c>
      <c r="BT619">
        <f>(BG619-BF619)/(BG619-BR619)</f>
        <v>0</v>
      </c>
      <c r="BU619">
        <f>(BA619-BG619)/(BA619-BR619)</f>
        <v>0</v>
      </c>
      <c r="BV619">
        <f>(BG619-BF619)/(BG619-AZ619)</f>
        <v>0</v>
      </c>
      <c r="BW619">
        <f>(BA619-BG619)/(BA619-AZ619)</f>
        <v>0</v>
      </c>
      <c r="BX619">
        <f>(BT619*BR619/BF619)</f>
        <v>0</v>
      </c>
      <c r="BY619">
        <f>(1-BX619)</f>
        <v>0</v>
      </c>
      <c r="DH619">
        <f>$B$11*EG619+$C$11*EH619+$F$11*ES619*(1-EV619)</f>
        <v>0</v>
      </c>
      <c r="DI619">
        <f>DH619*DJ619</f>
        <v>0</v>
      </c>
      <c r="DJ619">
        <f>($B$11*$D$9+$C$11*$D$9+$F$11*((FF619+EX619)/MAX(FF619+EX619+FG619, 0.1)*$I$9+FG619/MAX(FF619+EX619+FG619, 0.1)*$J$9))/($B$11+$C$11+$F$11)</f>
        <v>0</v>
      </c>
      <c r="DK619">
        <f>($B$11*$K$9+$C$11*$K$9+$F$11*((FF619+EX619)/MAX(FF619+EX619+FG619, 0.1)*$P$9+FG619/MAX(FF619+EX619+FG619, 0.1)*$Q$9))/($B$11+$C$11+$F$11)</f>
        <v>0</v>
      </c>
      <c r="DL619">
        <v>6</v>
      </c>
      <c r="DM619">
        <v>0.5</v>
      </c>
      <c r="DN619" t="s">
        <v>438</v>
      </c>
      <c r="DO619">
        <v>2</v>
      </c>
      <c r="DP619" t="b">
        <v>1</v>
      </c>
      <c r="DQ619">
        <v>1761417390.45</v>
      </c>
      <c r="DR619">
        <v>405.622142857143</v>
      </c>
      <c r="DS619">
        <v>422.757357142857</v>
      </c>
      <c r="DT619">
        <v>36.5542928571428</v>
      </c>
      <c r="DU619">
        <v>25.2104571428571</v>
      </c>
      <c r="DV619">
        <v>404.524571428571</v>
      </c>
      <c r="DW619">
        <v>36.2391071428571</v>
      </c>
      <c r="DX619">
        <v>500.005285714286</v>
      </c>
      <c r="DY619">
        <v>90.2986</v>
      </c>
      <c r="DZ619">
        <v>0.0453078071428571</v>
      </c>
      <c r="EA619">
        <v>43.2313</v>
      </c>
      <c r="EB619">
        <v>42.0885071428571</v>
      </c>
      <c r="EC619">
        <v>999.9</v>
      </c>
      <c r="ED619">
        <v>0</v>
      </c>
      <c r="EE619">
        <v>0</v>
      </c>
      <c r="EF619">
        <v>10001.4185714286</v>
      </c>
      <c r="EG619">
        <v>0</v>
      </c>
      <c r="EH619">
        <v>1196.84142857143</v>
      </c>
      <c r="EI619">
        <v>-17.1352642857143</v>
      </c>
      <c r="EJ619">
        <v>421.011785714286</v>
      </c>
      <c r="EK619">
        <v>433.690928571429</v>
      </c>
      <c r="EL619">
        <v>11.34385</v>
      </c>
      <c r="EM619">
        <v>422.757357142857</v>
      </c>
      <c r="EN619">
        <v>25.2104571428571</v>
      </c>
      <c r="EO619">
        <v>3.30080142857143</v>
      </c>
      <c r="EP619">
        <v>2.27646857142857</v>
      </c>
      <c r="EQ619">
        <v>25.6285285714286</v>
      </c>
      <c r="ER619">
        <v>19.5108428571429</v>
      </c>
      <c r="ES619">
        <v>1200.01285714286</v>
      </c>
      <c r="ET619">
        <v>0.967008071428571</v>
      </c>
      <c r="EU619">
        <v>0.0329916857142857</v>
      </c>
      <c r="EV619">
        <v>0</v>
      </c>
      <c r="EW619">
        <v>1306.60928571429</v>
      </c>
      <c r="EX619">
        <v>5.00059</v>
      </c>
      <c r="EY619">
        <v>16978.2357142857</v>
      </c>
      <c r="EZ619">
        <v>10358.85</v>
      </c>
      <c r="FA619">
        <v>62.482</v>
      </c>
      <c r="FB619">
        <v>64.3613571428571</v>
      </c>
      <c r="FC619">
        <v>62.8525</v>
      </c>
      <c r="FD619">
        <v>63.8612857142857</v>
      </c>
      <c r="FE619">
        <v>63.4015714285714</v>
      </c>
      <c r="FF619">
        <v>1155.58857142857</v>
      </c>
      <c r="FG619">
        <v>39.4221428571429</v>
      </c>
      <c r="FH619">
        <v>0</v>
      </c>
      <c r="FI619">
        <v>1761417359.5</v>
      </c>
      <c r="FJ619">
        <v>0</v>
      </c>
      <c r="FK619">
        <v>1307.1788</v>
      </c>
      <c r="FL619">
        <v>22.6876922716562</v>
      </c>
      <c r="FM619">
        <v>252.276922766042</v>
      </c>
      <c r="FN619">
        <v>16984.18</v>
      </c>
      <c r="FO619">
        <v>15</v>
      </c>
      <c r="FP619">
        <v>0</v>
      </c>
      <c r="FQ619" t="s">
        <v>439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A619">
        <v>0</v>
      </c>
      <c r="GB619">
        <v>0</v>
      </c>
      <c r="GC619">
        <v>-16.118775</v>
      </c>
      <c r="GD619">
        <v>-17.812569924812</v>
      </c>
      <c r="GE619">
        <v>2.31613929220049</v>
      </c>
      <c r="GF619">
        <v>0</v>
      </c>
      <c r="GG619">
        <v>1305.61441176471</v>
      </c>
      <c r="GH619">
        <v>19.7819709806218</v>
      </c>
      <c r="GI619">
        <v>1.95542862937197</v>
      </c>
      <c r="GJ619">
        <v>-1</v>
      </c>
      <c r="GK619">
        <v>11.39096</v>
      </c>
      <c r="GL619">
        <v>-0.99086616541353</v>
      </c>
      <c r="GM619">
        <v>0.0952528393277596</v>
      </c>
      <c r="GN619">
        <v>0</v>
      </c>
      <c r="GO619">
        <v>0</v>
      </c>
      <c r="GP619">
        <v>2</v>
      </c>
      <c r="GQ619" t="s">
        <v>473</v>
      </c>
      <c r="GR619">
        <v>3.12628</v>
      </c>
      <c r="GS619">
        <v>2.72299</v>
      </c>
      <c r="GT619">
        <v>0.0822565</v>
      </c>
      <c r="GU619">
        <v>0.0865398</v>
      </c>
      <c r="GV619">
        <v>0.130631</v>
      </c>
      <c r="GW619">
        <v>0.100979</v>
      </c>
      <c r="GX619">
        <v>32768</v>
      </c>
      <c r="GY619">
        <v>34436.9</v>
      </c>
      <c r="GZ619">
        <v>32445.6</v>
      </c>
      <c r="HA619">
        <v>34275.8</v>
      </c>
      <c r="HB619">
        <v>40374.7</v>
      </c>
      <c r="HC619">
        <v>44467.8</v>
      </c>
      <c r="HD619">
        <v>51038.5</v>
      </c>
      <c r="HE619">
        <v>55009.9</v>
      </c>
      <c r="HF619">
        <v>1.65237</v>
      </c>
      <c r="HG619">
        <v>1.51437</v>
      </c>
      <c r="HH619">
        <v>-0.0991859</v>
      </c>
      <c r="HI619">
        <v>0</v>
      </c>
      <c r="HJ619">
        <v>43.6319</v>
      </c>
      <c r="HK619">
        <v>999.9</v>
      </c>
      <c r="HL619">
        <v>55.823</v>
      </c>
      <c r="HM619">
        <v>30.011</v>
      </c>
      <c r="HN619">
        <v>26.3532</v>
      </c>
      <c r="HO619">
        <v>60.6954</v>
      </c>
      <c r="HP619">
        <v>40.8013</v>
      </c>
      <c r="HQ619">
        <v>1</v>
      </c>
      <c r="HR619">
        <v>2.62916</v>
      </c>
      <c r="HS619">
        <v>9.28105</v>
      </c>
      <c r="HT619">
        <v>19.8942</v>
      </c>
      <c r="HU619">
        <v>5.18614</v>
      </c>
      <c r="HV619">
        <v>12.0174</v>
      </c>
      <c r="HW619">
        <v>4.96865</v>
      </c>
      <c r="HX619">
        <v>3.2959</v>
      </c>
      <c r="HY619">
        <v>9999</v>
      </c>
      <c r="HZ619">
        <v>9999</v>
      </c>
      <c r="IA619">
        <v>999.9</v>
      </c>
      <c r="IB619">
        <v>9999</v>
      </c>
      <c r="IC619">
        <v>1.86325</v>
      </c>
      <c r="ID619">
        <v>1.86812</v>
      </c>
      <c r="IE619">
        <v>1.86783</v>
      </c>
      <c r="IF619">
        <v>1.86905</v>
      </c>
      <c r="IG619">
        <v>1.86981</v>
      </c>
      <c r="IH619">
        <v>1.86586</v>
      </c>
      <c r="II619">
        <v>1.86694</v>
      </c>
      <c r="IJ619">
        <v>1.86842</v>
      </c>
      <c r="IK619">
        <v>5</v>
      </c>
      <c r="IL619">
        <v>0</v>
      </c>
      <c r="IM619">
        <v>0</v>
      </c>
      <c r="IN619">
        <v>0</v>
      </c>
      <c r="IO619" t="s">
        <v>441</v>
      </c>
      <c r="IP619" t="s">
        <v>442</v>
      </c>
      <c r="IQ619" t="s">
        <v>443</v>
      </c>
      <c r="IR619" t="s">
        <v>443</v>
      </c>
      <c r="IS619" t="s">
        <v>443</v>
      </c>
      <c r="IT619" t="s">
        <v>443</v>
      </c>
      <c r="IU619">
        <v>0</v>
      </c>
      <c r="IV619">
        <v>100</v>
      </c>
      <c r="IW619">
        <v>100</v>
      </c>
      <c r="IX619">
        <v>1.097</v>
      </c>
      <c r="IY619">
        <v>0.3152</v>
      </c>
      <c r="IZ619">
        <v>1.09748391826392</v>
      </c>
      <c r="JA619">
        <v>0</v>
      </c>
      <c r="JB619">
        <v>0</v>
      </c>
      <c r="JC619">
        <v>0</v>
      </c>
      <c r="JD619">
        <v>0.315191680746845</v>
      </c>
      <c r="JE619">
        <v>0</v>
      </c>
      <c r="JF619">
        <v>0</v>
      </c>
      <c r="JG619">
        <v>0</v>
      </c>
      <c r="JH619">
        <v>5</v>
      </c>
      <c r="JI619">
        <v>2273</v>
      </c>
      <c r="JJ619">
        <v>0</v>
      </c>
      <c r="JK619">
        <v>25</v>
      </c>
      <c r="JL619">
        <v>29356956.6</v>
      </c>
      <c r="JM619">
        <v>29356956.6</v>
      </c>
      <c r="JN619">
        <v>1.07788</v>
      </c>
      <c r="JO619">
        <v>2.65503</v>
      </c>
      <c r="JP619">
        <v>1.54785</v>
      </c>
      <c r="JQ619">
        <v>2.31567</v>
      </c>
      <c r="JR619">
        <v>1.64673</v>
      </c>
      <c r="JS619">
        <v>2.36816</v>
      </c>
      <c r="JT619">
        <v>34.3497</v>
      </c>
      <c r="JU619">
        <v>24.0963</v>
      </c>
      <c r="JV619">
        <v>18</v>
      </c>
      <c r="JW619">
        <v>481.008</v>
      </c>
      <c r="JX619">
        <v>381.102</v>
      </c>
      <c r="JY619">
        <v>33.8862</v>
      </c>
      <c r="JZ619">
        <v>55.9678</v>
      </c>
      <c r="KA619">
        <v>29.9969</v>
      </c>
      <c r="KB619">
        <v>55.0062</v>
      </c>
      <c r="KC619">
        <v>54.739</v>
      </c>
      <c r="KD619">
        <v>21.6009</v>
      </c>
      <c r="KE619">
        <v>0</v>
      </c>
      <c r="KF619">
        <v>100</v>
      </c>
      <c r="KG619">
        <v>26.2891</v>
      </c>
      <c r="KH619">
        <v>460.686</v>
      </c>
      <c r="KI619">
        <v>34.6858</v>
      </c>
      <c r="KJ619">
        <v>92.4766</v>
      </c>
      <c r="KK619">
        <v>88.9849</v>
      </c>
    </row>
    <row r="620" spans="1:297">
      <c r="A620">
        <v>604</v>
      </c>
      <c r="B620">
        <v>1761417404</v>
      </c>
      <c r="C620">
        <v>9223</v>
      </c>
      <c r="D620" t="s">
        <v>1656</v>
      </c>
      <c r="E620" t="s">
        <v>1657</v>
      </c>
      <c r="F620">
        <v>5</v>
      </c>
      <c r="G620" t="s">
        <v>1603</v>
      </c>
      <c r="H620" t="s">
        <v>436</v>
      </c>
      <c r="I620">
        <v>1761417395.90769</v>
      </c>
      <c r="J620">
        <f>(K620)/1000</f>
        <v>0</v>
      </c>
      <c r="K620">
        <f>IF(DP620, AN620, AH620)</f>
        <v>0</v>
      </c>
      <c r="L620">
        <f>IF(DP620, AI620, AG620)</f>
        <v>0</v>
      </c>
      <c r="M620">
        <f>DR620 - IF(AU620&gt;1, L620*DL620*100.0/(AW620), 0)</f>
        <v>0</v>
      </c>
      <c r="N620">
        <f>((T620-J620/2)*M620-L620)/(T620+J620/2)</f>
        <v>0</v>
      </c>
      <c r="O620">
        <f>N620*(DY620+DZ620)/1000.0</f>
        <v>0</v>
      </c>
      <c r="P620">
        <f>(DR620 - IF(AU620&gt;1, L620*DL620*100.0/(AW620), 0))*(DY620+DZ620)/1000.0</f>
        <v>0</v>
      </c>
      <c r="Q620">
        <f>2.0/((1/S620-1/R620)+SIGN(S620)*SQRT((1/S620-1/R620)*(1/S620-1/R620) + 4*DM620/((DM620+1)*(DM620+1))*(2*1/S620*1/R620-1/R620*1/R620)))</f>
        <v>0</v>
      </c>
      <c r="R620">
        <f>IF(LEFT(DN620,1)&lt;&gt;"0",IF(LEFT(DN620,1)="1",3.0,DO620),$D$5+$E$5*(EF620*DY620/($K$5*1000))+$F$5*(EF620*DY620/($K$5*1000))*MAX(MIN(DL620,$J$5),$I$5)*MAX(MIN(DL620,$J$5),$I$5)+$G$5*MAX(MIN(DL620,$J$5),$I$5)*(EF620*DY620/($K$5*1000))+$H$5*(EF620*DY620/($K$5*1000))*(EF620*DY620/($K$5*1000)))</f>
        <v>0</v>
      </c>
      <c r="S620">
        <f>J620*(1000-(1000*0.61365*exp(17.502*W620/(240.97+W620))/(DY620+DZ620)+DT620)/2)/(1000*0.61365*exp(17.502*W620/(240.97+W620))/(DY620+DZ620)-DT620)</f>
        <v>0</v>
      </c>
      <c r="T620">
        <f>1/((DM620+1)/(Q620/1.6)+1/(R620/1.37)) + DM620/((DM620+1)/(Q620/1.6) + DM620/(R620/1.37))</f>
        <v>0</v>
      </c>
      <c r="U620">
        <f>(DH620*DK620)</f>
        <v>0</v>
      </c>
      <c r="V620">
        <f>(EA620+(U620+2*0.95*5.67E-8*(((EA620+$B$7)+273)^4-(EA620+273)^4)-44100*J620)/(1.84*29.3*R620+8*0.95*5.67E-8*(EA620+273)^3))</f>
        <v>0</v>
      </c>
      <c r="W620">
        <f>($C$7*EB620+$D$7*EC620+$E$7*V620)</f>
        <v>0</v>
      </c>
      <c r="X620">
        <f>0.61365*exp(17.502*W620/(240.97+W620))</f>
        <v>0</v>
      </c>
      <c r="Y620">
        <f>(Z620/AA620*100)</f>
        <v>0</v>
      </c>
      <c r="Z620">
        <f>DT620*(DY620+DZ620)/1000</f>
        <v>0</v>
      </c>
      <c r="AA620">
        <f>0.61365*exp(17.502*EA620/(240.97+EA620))</f>
        <v>0</v>
      </c>
      <c r="AB620">
        <f>(X620-DT620*(DY620+DZ620)/1000)</f>
        <v>0</v>
      </c>
      <c r="AC620">
        <f>(-J620*44100)</f>
        <v>0</v>
      </c>
      <c r="AD620">
        <f>2*29.3*R620*0.92*(EA620-W620)</f>
        <v>0</v>
      </c>
      <c r="AE620">
        <f>2*0.95*5.67E-8*(((EA620+$B$7)+273)^4-(W620+273)^4)</f>
        <v>0</v>
      </c>
      <c r="AF620">
        <f>U620+AE620+AC620+AD620</f>
        <v>0</v>
      </c>
      <c r="AG620">
        <f>DX620*AU620*(DS620-DR620*(1000-AU620*DU620)/(1000-AU620*DT620))/(100*DL620)</f>
        <v>0</v>
      </c>
      <c r="AH620">
        <f>1000*DX620*AU620*(DT620-DU620)/(100*DL620*(1000-AU620*DT620))</f>
        <v>0</v>
      </c>
      <c r="AI620">
        <f>(AJ620 - AK620 - DY620*1E3/(8.314*(EA620+273.15)) * AM620/DX620 * AL620) * DX620/(100*DL620) * (1000 - DU620)/1000</f>
        <v>0</v>
      </c>
      <c r="AJ620">
        <v>451.853632930976</v>
      </c>
      <c r="AK620">
        <v>432.832659340108</v>
      </c>
      <c r="AL620">
        <v>1.93982060952825</v>
      </c>
      <c r="AM620">
        <v>65.3796916363012</v>
      </c>
      <c r="AN620">
        <f>(AP620 - AO620 + DY620*1E3/(8.314*(EA620+273.15)) * AR620/DX620 * AQ620) * DX620/(100*DL620) * 1000/(1000 - AP620)</f>
        <v>0</v>
      </c>
      <c r="AO620">
        <v>25.2204350126287</v>
      </c>
      <c r="AP620">
        <v>36.3379972343107</v>
      </c>
      <c r="AQ620">
        <v>-0.0185860227500554</v>
      </c>
      <c r="AR620">
        <v>110.48631255239</v>
      </c>
      <c r="AS620">
        <v>11</v>
      </c>
      <c r="AT620">
        <v>2</v>
      </c>
      <c r="AU620">
        <f>IF(AS620*$H$13&gt;=AW620,1.0,(AW620/(AW620-AS620*$H$13)))</f>
        <v>0</v>
      </c>
      <c r="AV620">
        <f>(AU620-1)*100</f>
        <v>0</v>
      </c>
      <c r="AW620">
        <f>MAX(0,($B$13+$C$13*EF620)/(1+$D$13*EF620)*DY620/(EA620+273)*$E$13)</f>
        <v>0</v>
      </c>
      <c r="AX620" t="s">
        <v>437</v>
      </c>
      <c r="AY620" t="s">
        <v>437</v>
      </c>
      <c r="AZ620">
        <v>0</v>
      </c>
      <c r="BA620">
        <v>0</v>
      </c>
      <c r="BB620">
        <f>1-AZ620/BA620</f>
        <v>0</v>
      </c>
      <c r="BC620">
        <v>0</v>
      </c>
      <c r="BD620" t="s">
        <v>437</v>
      </c>
      <c r="BE620" t="s">
        <v>437</v>
      </c>
      <c r="BF620">
        <v>0</v>
      </c>
      <c r="BG620">
        <v>0</v>
      </c>
      <c r="BH620">
        <f>1-BF620/BG620</f>
        <v>0</v>
      </c>
      <c r="BI620">
        <v>0.5</v>
      </c>
      <c r="BJ620">
        <f>DI620</f>
        <v>0</v>
      </c>
      <c r="BK620">
        <f>L620</f>
        <v>0</v>
      </c>
      <c r="BL620">
        <f>BH620*BI620*BJ620</f>
        <v>0</v>
      </c>
      <c r="BM620">
        <f>(BK620-BC620)/BJ620</f>
        <v>0</v>
      </c>
      <c r="BN620">
        <f>(BA620-BG620)/BG620</f>
        <v>0</v>
      </c>
      <c r="BO620">
        <f>AZ620/(BB620+AZ620/BG620)</f>
        <v>0</v>
      </c>
      <c r="BP620" t="s">
        <v>437</v>
      </c>
      <c r="BQ620">
        <v>0</v>
      </c>
      <c r="BR620">
        <f>IF(BQ620&lt;&gt;0, BQ620, BO620)</f>
        <v>0</v>
      </c>
      <c r="BS620">
        <f>1-BR620/BG620</f>
        <v>0</v>
      </c>
      <c r="BT620">
        <f>(BG620-BF620)/(BG620-BR620)</f>
        <v>0</v>
      </c>
      <c r="BU620">
        <f>(BA620-BG620)/(BA620-BR620)</f>
        <v>0</v>
      </c>
      <c r="BV620">
        <f>(BG620-BF620)/(BG620-AZ620)</f>
        <v>0</v>
      </c>
      <c r="BW620">
        <f>(BA620-BG620)/(BA620-AZ620)</f>
        <v>0</v>
      </c>
      <c r="BX620">
        <f>(BT620*BR620/BF620)</f>
        <v>0</v>
      </c>
      <c r="BY620">
        <f>(1-BX620)</f>
        <v>0</v>
      </c>
      <c r="DH620">
        <f>$B$11*EG620+$C$11*EH620+$F$11*ES620*(1-EV620)</f>
        <v>0</v>
      </c>
      <c r="DI620">
        <f>DH620*DJ620</f>
        <v>0</v>
      </c>
      <c r="DJ620">
        <f>($B$11*$D$9+$C$11*$D$9+$F$11*((FF620+EX620)/MAX(FF620+EX620+FG620, 0.1)*$I$9+FG620/MAX(FF620+EX620+FG620, 0.1)*$J$9))/($B$11+$C$11+$F$11)</f>
        <v>0</v>
      </c>
      <c r="DK620">
        <f>($B$11*$K$9+$C$11*$K$9+$F$11*((FF620+EX620)/MAX(FF620+EX620+FG620, 0.1)*$P$9+FG620/MAX(FF620+EX620+FG620, 0.1)*$Q$9))/($B$11+$C$11+$F$11)</f>
        <v>0</v>
      </c>
      <c r="DL620">
        <v>6</v>
      </c>
      <c r="DM620">
        <v>0.5</v>
      </c>
      <c r="DN620" t="s">
        <v>438</v>
      </c>
      <c r="DO620">
        <v>2</v>
      </c>
      <c r="DP620" t="b">
        <v>1</v>
      </c>
      <c r="DQ620">
        <v>1761417395.90769</v>
      </c>
      <c r="DR620">
        <v>408.443769230769</v>
      </c>
      <c r="DS620">
        <v>430.117846153846</v>
      </c>
      <c r="DT620">
        <v>36.4632461538462</v>
      </c>
      <c r="DU620">
        <v>25.2145384615385</v>
      </c>
      <c r="DV620">
        <v>407.346153846154</v>
      </c>
      <c r="DW620">
        <v>36.1480615384615</v>
      </c>
      <c r="DX620">
        <v>500.008461538462</v>
      </c>
      <c r="DY620">
        <v>90.2977923076923</v>
      </c>
      <c r="DZ620">
        <v>0.0451282</v>
      </c>
      <c r="EA620">
        <v>43.2033</v>
      </c>
      <c r="EB620">
        <v>42.0665538461538</v>
      </c>
      <c r="EC620">
        <v>999.9</v>
      </c>
      <c r="ED620">
        <v>0</v>
      </c>
      <c r="EE620">
        <v>0</v>
      </c>
      <c r="EF620">
        <v>10004.0846153846</v>
      </c>
      <c r="EG620">
        <v>0</v>
      </c>
      <c r="EH620">
        <v>1197.08307692308</v>
      </c>
      <c r="EI620">
        <v>-21.6742615384615</v>
      </c>
      <c r="EJ620">
        <v>423.900153846154</v>
      </c>
      <c r="EK620">
        <v>441.243846153846</v>
      </c>
      <c r="EL620">
        <v>11.2487153846154</v>
      </c>
      <c r="EM620">
        <v>430.117846153846</v>
      </c>
      <c r="EN620">
        <v>25.2145384615385</v>
      </c>
      <c r="EO620">
        <v>3.29255153846154</v>
      </c>
      <c r="EP620">
        <v>2.27681846153846</v>
      </c>
      <c r="EQ620">
        <v>25.5863538461538</v>
      </c>
      <c r="ER620">
        <v>19.5133076923077</v>
      </c>
      <c r="ES620">
        <v>1200.02692307692</v>
      </c>
      <c r="ET620">
        <v>0.967009538461538</v>
      </c>
      <c r="EU620">
        <v>0.0329901923076923</v>
      </c>
      <c r="EV620">
        <v>0</v>
      </c>
      <c r="EW620">
        <v>1308.96307692308</v>
      </c>
      <c r="EX620">
        <v>5.00059</v>
      </c>
      <c r="EY620">
        <v>17004.1153846154</v>
      </c>
      <c r="EZ620">
        <v>10358.9692307692</v>
      </c>
      <c r="FA620">
        <v>62.4612307692308</v>
      </c>
      <c r="FB620">
        <v>64.3123076923077</v>
      </c>
      <c r="FC620">
        <v>62.8218461538462</v>
      </c>
      <c r="FD620">
        <v>63.8122307692308</v>
      </c>
      <c r="FE620">
        <v>63.3603846153846</v>
      </c>
      <c r="FF620">
        <v>1155.60153846154</v>
      </c>
      <c r="FG620">
        <v>39.42</v>
      </c>
      <c r="FH620">
        <v>0</v>
      </c>
      <c r="FI620">
        <v>1761417364.3</v>
      </c>
      <c r="FJ620">
        <v>0</v>
      </c>
      <c r="FK620">
        <v>1309.3972</v>
      </c>
      <c r="FL620">
        <v>31.5284615807306</v>
      </c>
      <c r="FM620">
        <v>343.200000482359</v>
      </c>
      <c r="FN620">
        <v>17008.8</v>
      </c>
      <c r="FO620">
        <v>15</v>
      </c>
      <c r="FP620">
        <v>0</v>
      </c>
      <c r="FQ620" t="s">
        <v>439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A620">
        <v>0</v>
      </c>
      <c r="GB620">
        <v>0</v>
      </c>
      <c r="GC620">
        <v>-19.7566047619048</v>
      </c>
      <c r="GD620">
        <v>-52.0700773064013</v>
      </c>
      <c r="GE620">
        <v>5.66650871125592</v>
      </c>
      <c r="GF620">
        <v>0</v>
      </c>
      <c r="GG620">
        <v>1307.72764705882</v>
      </c>
      <c r="GH620">
        <v>25.368067232004</v>
      </c>
      <c r="GI620">
        <v>2.52640067012752</v>
      </c>
      <c r="GJ620">
        <v>-1</v>
      </c>
      <c r="GK620">
        <v>11.2972476190476</v>
      </c>
      <c r="GL620">
        <v>-1.0473542637883</v>
      </c>
      <c r="GM620">
        <v>0.10515197445805</v>
      </c>
      <c r="GN620">
        <v>0</v>
      </c>
      <c r="GO620">
        <v>0</v>
      </c>
      <c r="GP620">
        <v>2</v>
      </c>
      <c r="GQ620" t="s">
        <v>473</v>
      </c>
      <c r="GR620">
        <v>3.12631</v>
      </c>
      <c r="GS620">
        <v>2.72303</v>
      </c>
      <c r="GT620">
        <v>0.0837773</v>
      </c>
      <c r="GU620">
        <v>0.0890464</v>
      </c>
      <c r="GV620">
        <v>0.130416</v>
      </c>
      <c r="GW620">
        <v>0.100994</v>
      </c>
      <c r="GX620">
        <v>32716.5</v>
      </c>
      <c r="GY620">
        <v>34345.9</v>
      </c>
      <c r="GZ620">
        <v>32448.3</v>
      </c>
      <c r="HA620">
        <v>34279.3</v>
      </c>
      <c r="HB620">
        <v>40387</v>
      </c>
      <c r="HC620">
        <v>44471.4</v>
      </c>
      <c r="HD620">
        <v>51042.6</v>
      </c>
      <c r="HE620">
        <v>55014.9</v>
      </c>
      <c r="HF620">
        <v>1.6529</v>
      </c>
      <c r="HG620">
        <v>1.51458</v>
      </c>
      <c r="HH620">
        <v>-0.0972115</v>
      </c>
      <c r="HI620">
        <v>0</v>
      </c>
      <c r="HJ620">
        <v>43.5874</v>
      </c>
      <c r="HK620">
        <v>999.9</v>
      </c>
      <c r="HL620">
        <v>55.848</v>
      </c>
      <c r="HM620">
        <v>30.031</v>
      </c>
      <c r="HN620">
        <v>26.3972</v>
      </c>
      <c r="HO620">
        <v>60.7654</v>
      </c>
      <c r="HP620">
        <v>41.0457</v>
      </c>
      <c r="HQ620">
        <v>1</v>
      </c>
      <c r="HR620">
        <v>2.62566</v>
      </c>
      <c r="HS620">
        <v>9.28105</v>
      </c>
      <c r="HT620">
        <v>19.8946</v>
      </c>
      <c r="HU620">
        <v>5.18704</v>
      </c>
      <c r="HV620">
        <v>12.018</v>
      </c>
      <c r="HW620">
        <v>4.96895</v>
      </c>
      <c r="HX620">
        <v>3.29593</v>
      </c>
      <c r="HY620">
        <v>9999</v>
      </c>
      <c r="HZ620">
        <v>9999</v>
      </c>
      <c r="IA620">
        <v>999.9</v>
      </c>
      <c r="IB620">
        <v>9999</v>
      </c>
      <c r="IC620">
        <v>1.86325</v>
      </c>
      <c r="ID620">
        <v>1.86813</v>
      </c>
      <c r="IE620">
        <v>1.86783</v>
      </c>
      <c r="IF620">
        <v>1.86905</v>
      </c>
      <c r="IG620">
        <v>1.86981</v>
      </c>
      <c r="IH620">
        <v>1.8659</v>
      </c>
      <c r="II620">
        <v>1.86694</v>
      </c>
      <c r="IJ620">
        <v>1.86839</v>
      </c>
      <c r="IK620">
        <v>5</v>
      </c>
      <c r="IL620">
        <v>0</v>
      </c>
      <c r="IM620">
        <v>0</v>
      </c>
      <c r="IN620">
        <v>0</v>
      </c>
      <c r="IO620" t="s">
        <v>441</v>
      </c>
      <c r="IP620" t="s">
        <v>442</v>
      </c>
      <c r="IQ620" t="s">
        <v>443</v>
      </c>
      <c r="IR620" t="s">
        <v>443</v>
      </c>
      <c r="IS620" t="s">
        <v>443</v>
      </c>
      <c r="IT620" t="s">
        <v>443</v>
      </c>
      <c r="IU620">
        <v>0</v>
      </c>
      <c r="IV620">
        <v>100</v>
      </c>
      <c r="IW620">
        <v>100</v>
      </c>
      <c r="IX620">
        <v>1.098</v>
      </c>
      <c r="IY620">
        <v>0.3151</v>
      </c>
      <c r="IZ620">
        <v>1.09748391826392</v>
      </c>
      <c r="JA620">
        <v>0</v>
      </c>
      <c r="JB620">
        <v>0</v>
      </c>
      <c r="JC620">
        <v>0</v>
      </c>
      <c r="JD620">
        <v>0.315191680746845</v>
      </c>
      <c r="JE620">
        <v>0</v>
      </c>
      <c r="JF620">
        <v>0</v>
      </c>
      <c r="JG620">
        <v>0</v>
      </c>
      <c r="JH620">
        <v>5</v>
      </c>
      <c r="JI620">
        <v>2273</v>
      </c>
      <c r="JJ620">
        <v>0</v>
      </c>
      <c r="JK620">
        <v>25</v>
      </c>
      <c r="JL620">
        <v>29356956.7</v>
      </c>
      <c r="JM620">
        <v>29356956.7</v>
      </c>
      <c r="JN620">
        <v>1.10718</v>
      </c>
      <c r="JO620">
        <v>2.64038</v>
      </c>
      <c r="JP620">
        <v>1.54785</v>
      </c>
      <c r="JQ620">
        <v>2.31567</v>
      </c>
      <c r="JR620">
        <v>1.64673</v>
      </c>
      <c r="JS620">
        <v>2.34131</v>
      </c>
      <c r="JT620">
        <v>34.3497</v>
      </c>
      <c r="JU620">
        <v>24.0875</v>
      </c>
      <c r="JV620">
        <v>18</v>
      </c>
      <c r="JW620">
        <v>481.324</v>
      </c>
      <c r="JX620">
        <v>381.174</v>
      </c>
      <c r="JY620">
        <v>33.8321</v>
      </c>
      <c r="JZ620">
        <v>55.9422</v>
      </c>
      <c r="KA620">
        <v>29.9968</v>
      </c>
      <c r="KB620">
        <v>54.9935</v>
      </c>
      <c r="KC620">
        <v>54.7271</v>
      </c>
      <c r="KD620">
        <v>22.1825</v>
      </c>
      <c r="KE620">
        <v>0</v>
      </c>
      <c r="KF620">
        <v>100</v>
      </c>
      <c r="KG620">
        <v>26.2578</v>
      </c>
      <c r="KH620">
        <v>474.337</v>
      </c>
      <c r="KI620">
        <v>34.6858</v>
      </c>
      <c r="KJ620">
        <v>92.4841</v>
      </c>
      <c r="KK620">
        <v>88.9934</v>
      </c>
    </row>
    <row r="621" spans="1:297">
      <c r="A621">
        <v>605</v>
      </c>
      <c r="B621">
        <v>1761417409</v>
      </c>
      <c r="C621">
        <v>9228</v>
      </c>
      <c r="D621" t="s">
        <v>1658</v>
      </c>
      <c r="E621" t="s">
        <v>1659</v>
      </c>
      <c r="F621">
        <v>5</v>
      </c>
      <c r="G621" t="s">
        <v>1603</v>
      </c>
      <c r="H621" t="s">
        <v>436</v>
      </c>
      <c r="I621">
        <v>1761417400.87692</v>
      </c>
      <c r="J621">
        <f>(K621)/1000</f>
        <v>0</v>
      </c>
      <c r="K621">
        <f>IF(DP621, AN621, AH621)</f>
        <v>0</v>
      </c>
      <c r="L621">
        <f>IF(DP621, AI621, AG621)</f>
        <v>0</v>
      </c>
      <c r="M621">
        <f>DR621 - IF(AU621&gt;1, L621*DL621*100.0/(AW621), 0)</f>
        <v>0</v>
      </c>
      <c r="N621">
        <f>((T621-J621/2)*M621-L621)/(T621+J621/2)</f>
        <v>0</v>
      </c>
      <c r="O621">
        <f>N621*(DY621+DZ621)/1000.0</f>
        <v>0</v>
      </c>
      <c r="P621">
        <f>(DR621 - IF(AU621&gt;1, L621*DL621*100.0/(AW621), 0))*(DY621+DZ621)/1000.0</f>
        <v>0</v>
      </c>
      <c r="Q621">
        <f>2.0/((1/S621-1/R621)+SIGN(S621)*SQRT((1/S621-1/R621)*(1/S621-1/R621) + 4*DM621/((DM621+1)*(DM621+1))*(2*1/S621*1/R621-1/R621*1/R621)))</f>
        <v>0</v>
      </c>
      <c r="R621">
        <f>IF(LEFT(DN621,1)&lt;&gt;"0",IF(LEFT(DN621,1)="1",3.0,DO621),$D$5+$E$5*(EF621*DY621/($K$5*1000))+$F$5*(EF621*DY621/($K$5*1000))*MAX(MIN(DL621,$J$5),$I$5)*MAX(MIN(DL621,$J$5),$I$5)+$G$5*MAX(MIN(DL621,$J$5),$I$5)*(EF621*DY621/($K$5*1000))+$H$5*(EF621*DY621/($K$5*1000))*(EF621*DY621/($K$5*1000)))</f>
        <v>0</v>
      </c>
      <c r="S621">
        <f>J621*(1000-(1000*0.61365*exp(17.502*W621/(240.97+W621))/(DY621+DZ621)+DT621)/2)/(1000*0.61365*exp(17.502*W621/(240.97+W621))/(DY621+DZ621)-DT621)</f>
        <v>0</v>
      </c>
      <c r="T621">
        <f>1/((DM621+1)/(Q621/1.6)+1/(R621/1.37)) + DM621/((DM621+1)/(Q621/1.6) + DM621/(R621/1.37))</f>
        <v>0</v>
      </c>
      <c r="U621">
        <f>(DH621*DK621)</f>
        <v>0</v>
      </c>
      <c r="V621">
        <f>(EA621+(U621+2*0.95*5.67E-8*(((EA621+$B$7)+273)^4-(EA621+273)^4)-44100*J621)/(1.84*29.3*R621+8*0.95*5.67E-8*(EA621+273)^3))</f>
        <v>0</v>
      </c>
      <c r="W621">
        <f>($C$7*EB621+$D$7*EC621+$E$7*V621)</f>
        <v>0</v>
      </c>
      <c r="X621">
        <f>0.61365*exp(17.502*W621/(240.97+W621))</f>
        <v>0</v>
      </c>
      <c r="Y621">
        <f>(Z621/AA621*100)</f>
        <v>0</v>
      </c>
      <c r="Z621">
        <f>DT621*(DY621+DZ621)/1000</f>
        <v>0</v>
      </c>
      <c r="AA621">
        <f>0.61365*exp(17.502*EA621/(240.97+EA621))</f>
        <v>0</v>
      </c>
      <c r="AB621">
        <f>(X621-DT621*(DY621+DZ621)/1000)</f>
        <v>0</v>
      </c>
      <c r="AC621">
        <f>(-J621*44100)</f>
        <v>0</v>
      </c>
      <c r="AD621">
        <f>2*29.3*R621*0.92*(EA621-W621)</f>
        <v>0</v>
      </c>
      <c r="AE621">
        <f>2*0.95*5.67E-8*(((EA621+$B$7)+273)^4-(W621+273)^4)</f>
        <v>0</v>
      </c>
      <c r="AF621">
        <f>U621+AE621+AC621+AD621</f>
        <v>0</v>
      </c>
      <c r="AG621">
        <f>DX621*AU621*(DS621-DR621*(1000-AU621*DU621)/(1000-AU621*DT621))/(100*DL621)</f>
        <v>0</v>
      </c>
      <c r="AH621">
        <f>1000*DX621*AU621*(DT621-DU621)/(100*DL621*(1000-AU621*DT621))</f>
        <v>0</v>
      </c>
      <c r="AI621">
        <f>(AJ621 - AK621 - DY621*1E3/(8.314*(EA621+273.15)) * AM621/DX621 * AL621) * DX621/(100*DL621) * (1000 - DU621)/1000</f>
        <v>0</v>
      </c>
      <c r="AJ621">
        <v>468.78592808327</v>
      </c>
      <c r="AK621">
        <v>446.172163636364</v>
      </c>
      <c r="AL621">
        <v>2.74714562502886</v>
      </c>
      <c r="AM621">
        <v>65.3796916363012</v>
      </c>
      <c r="AN621">
        <f>(AP621 - AO621 + DY621*1E3/(8.314*(EA621+273.15)) * AR621/DX621 * AQ621) * DX621/(100*DL621) * 1000/(1000 - AP621)</f>
        <v>0</v>
      </c>
      <c r="AO621">
        <v>25.2271133429189</v>
      </c>
      <c r="AP621">
        <v>36.2634527272727</v>
      </c>
      <c r="AQ621">
        <v>-0.0150160697333033</v>
      </c>
      <c r="AR621">
        <v>110.48631255239</v>
      </c>
      <c r="AS621">
        <v>11</v>
      </c>
      <c r="AT621">
        <v>2</v>
      </c>
      <c r="AU621">
        <f>IF(AS621*$H$13&gt;=AW621,1.0,(AW621/(AW621-AS621*$H$13)))</f>
        <v>0</v>
      </c>
      <c r="AV621">
        <f>(AU621-1)*100</f>
        <v>0</v>
      </c>
      <c r="AW621">
        <f>MAX(0,($B$13+$C$13*EF621)/(1+$D$13*EF621)*DY621/(EA621+273)*$E$13)</f>
        <v>0</v>
      </c>
      <c r="AX621" t="s">
        <v>437</v>
      </c>
      <c r="AY621" t="s">
        <v>437</v>
      </c>
      <c r="AZ621">
        <v>0</v>
      </c>
      <c r="BA621">
        <v>0</v>
      </c>
      <c r="BB621">
        <f>1-AZ621/BA621</f>
        <v>0</v>
      </c>
      <c r="BC621">
        <v>0</v>
      </c>
      <c r="BD621" t="s">
        <v>437</v>
      </c>
      <c r="BE621" t="s">
        <v>437</v>
      </c>
      <c r="BF621">
        <v>0</v>
      </c>
      <c r="BG621">
        <v>0</v>
      </c>
      <c r="BH621">
        <f>1-BF621/BG621</f>
        <v>0</v>
      </c>
      <c r="BI621">
        <v>0.5</v>
      </c>
      <c r="BJ621">
        <f>DI621</f>
        <v>0</v>
      </c>
      <c r="BK621">
        <f>L621</f>
        <v>0</v>
      </c>
      <c r="BL621">
        <f>BH621*BI621*BJ621</f>
        <v>0</v>
      </c>
      <c r="BM621">
        <f>(BK621-BC621)/BJ621</f>
        <v>0</v>
      </c>
      <c r="BN621">
        <f>(BA621-BG621)/BG621</f>
        <v>0</v>
      </c>
      <c r="BO621">
        <f>AZ621/(BB621+AZ621/BG621)</f>
        <v>0</v>
      </c>
      <c r="BP621" t="s">
        <v>437</v>
      </c>
      <c r="BQ621">
        <v>0</v>
      </c>
      <c r="BR621">
        <f>IF(BQ621&lt;&gt;0, BQ621, BO621)</f>
        <v>0</v>
      </c>
      <c r="BS621">
        <f>1-BR621/BG621</f>
        <v>0</v>
      </c>
      <c r="BT621">
        <f>(BG621-BF621)/(BG621-BR621)</f>
        <v>0</v>
      </c>
      <c r="BU621">
        <f>(BA621-BG621)/(BA621-BR621)</f>
        <v>0</v>
      </c>
      <c r="BV621">
        <f>(BG621-BF621)/(BG621-AZ621)</f>
        <v>0</v>
      </c>
      <c r="BW621">
        <f>(BA621-BG621)/(BA621-AZ621)</f>
        <v>0</v>
      </c>
      <c r="BX621">
        <f>(BT621*BR621/BF621)</f>
        <v>0</v>
      </c>
      <c r="BY621">
        <f>(1-BX621)</f>
        <v>0</v>
      </c>
      <c r="DH621">
        <f>$B$11*EG621+$C$11*EH621+$F$11*ES621*(1-EV621)</f>
        <v>0</v>
      </c>
      <c r="DI621">
        <f>DH621*DJ621</f>
        <v>0</v>
      </c>
      <c r="DJ621">
        <f>($B$11*$D$9+$C$11*$D$9+$F$11*((FF621+EX621)/MAX(FF621+EX621+FG621, 0.1)*$I$9+FG621/MAX(FF621+EX621+FG621, 0.1)*$J$9))/($B$11+$C$11+$F$11)</f>
        <v>0</v>
      </c>
      <c r="DK621">
        <f>($B$11*$K$9+$C$11*$K$9+$F$11*((FF621+EX621)/MAX(FF621+EX621+FG621, 0.1)*$P$9+FG621/MAX(FF621+EX621+FG621, 0.1)*$Q$9))/($B$11+$C$11+$F$11)</f>
        <v>0</v>
      </c>
      <c r="DL621">
        <v>6</v>
      </c>
      <c r="DM621">
        <v>0.5</v>
      </c>
      <c r="DN621" t="s">
        <v>438</v>
      </c>
      <c r="DO621">
        <v>2</v>
      </c>
      <c r="DP621" t="b">
        <v>1</v>
      </c>
      <c r="DQ621">
        <v>1761417400.87692</v>
      </c>
      <c r="DR621">
        <v>414.859153846154</v>
      </c>
      <c r="DS621">
        <v>442.197923076923</v>
      </c>
      <c r="DT621">
        <v>36.3797846153846</v>
      </c>
      <c r="DU621">
        <v>25.2198</v>
      </c>
      <c r="DV621">
        <v>413.761538461539</v>
      </c>
      <c r="DW621">
        <v>36.0646</v>
      </c>
      <c r="DX621">
        <v>500.016461538461</v>
      </c>
      <c r="DY621">
        <v>90.2979461538462</v>
      </c>
      <c r="DZ621">
        <v>0.0450495384615385</v>
      </c>
      <c r="EA621">
        <v>43.1766692307692</v>
      </c>
      <c r="EB621">
        <v>42.0472307692308</v>
      </c>
      <c r="EC621">
        <v>999.9</v>
      </c>
      <c r="ED621">
        <v>0</v>
      </c>
      <c r="EE621">
        <v>0</v>
      </c>
      <c r="EF621">
        <v>10002.5023076923</v>
      </c>
      <c r="EG621">
        <v>0</v>
      </c>
      <c r="EH621">
        <v>1197.30846153846</v>
      </c>
      <c r="EI621">
        <v>-27.3389230769231</v>
      </c>
      <c r="EJ621">
        <v>430.520692307692</v>
      </c>
      <c r="EK621">
        <v>453.638846153846</v>
      </c>
      <c r="EL621">
        <v>11.1599846153846</v>
      </c>
      <c r="EM621">
        <v>442.197923076923</v>
      </c>
      <c r="EN621">
        <v>25.2198</v>
      </c>
      <c r="EO621">
        <v>3.28502076923077</v>
      </c>
      <c r="EP621">
        <v>2.27729769230769</v>
      </c>
      <c r="EQ621">
        <v>25.5477769230769</v>
      </c>
      <c r="ER621">
        <v>19.5167</v>
      </c>
      <c r="ES621">
        <v>1200.00153846154</v>
      </c>
      <c r="ET621">
        <v>0.967008307692308</v>
      </c>
      <c r="EU621">
        <v>0.0329915153846154</v>
      </c>
      <c r="EV621">
        <v>0</v>
      </c>
      <c r="EW621">
        <v>1312.13384615385</v>
      </c>
      <c r="EX621">
        <v>5.00059</v>
      </c>
      <c r="EY621">
        <v>17039.9</v>
      </c>
      <c r="EZ621">
        <v>10358.7384615385</v>
      </c>
      <c r="FA621">
        <v>62.4227692307692</v>
      </c>
      <c r="FB621">
        <v>64.269</v>
      </c>
      <c r="FC621">
        <v>62.7833846153846</v>
      </c>
      <c r="FD621">
        <v>63.7737692307692</v>
      </c>
      <c r="FE621">
        <v>63.3266923076923</v>
      </c>
      <c r="FF621">
        <v>1155.57307692308</v>
      </c>
      <c r="FG621">
        <v>39.4230769230769</v>
      </c>
      <c r="FH621">
        <v>0</v>
      </c>
      <c r="FI621">
        <v>1761417369.1</v>
      </c>
      <c r="FJ621">
        <v>0</v>
      </c>
      <c r="FK621">
        <v>1312.524</v>
      </c>
      <c r="FL621">
        <v>46.1592308315228</v>
      </c>
      <c r="FM621">
        <v>551.207692982628</v>
      </c>
      <c r="FN621">
        <v>17045.304</v>
      </c>
      <c r="FO621">
        <v>15</v>
      </c>
      <c r="FP621">
        <v>0</v>
      </c>
      <c r="FQ621" t="s">
        <v>439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A621">
        <v>0</v>
      </c>
      <c r="GB621">
        <v>0</v>
      </c>
      <c r="GC621">
        <v>-24.1469714285714</v>
      </c>
      <c r="GD621">
        <v>-70.6391338925375</v>
      </c>
      <c r="GE621">
        <v>7.17609667199727</v>
      </c>
      <c r="GF621">
        <v>0</v>
      </c>
      <c r="GG621">
        <v>1310.63</v>
      </c>
      <c r="GH621">
        <v>36.8070282688404</v>
      </c>
      <c r="GI621">
        <v>3.69275841423214</v>
      </c>
      <c r="GJ621">
        <v>-1</v>
      </c>
      <c r="GK621">
        <v>11.2104952380952</v>
      </c>
      <c r="GL621">
        <v>-1.07614669189214</v>
      </c>
      <c r="GM621">
        <v>0.107856105534799</v>
      </c>
      <c r="GN621">
        <v>0</v>
      </c>
      <c r="GO621">
        <v>0</v>
      </c>
      <c r="GP621">
        <v>2</v>
      </c>
      <c r="GQ621" t="s">
        <v>473</v>
      </c>
      <c r="GR621">
        <v>3.12634</v>
      </c>
      <c r="GS621">
        <v>2.72279</v>
      </c>
      <c r="GT621">
        <v>0.0858165</v>
      </c>
      <c r="GU621">
        <v>0.091366</v>
      </c>
      <c r="GV621">
        <v>0.130211</v>
      </c>
      <c r="GW621">
        <v>0.101012</v>
      </c>
      <c r="GX621">
        <v>32646.4</v>
      </c>
      <c r="GY621">
        <v>34261.9</v>
      </c>
      <c r="GZ621">
        <v>32450.9</v>
      </c>
      <c r="HA621">
        <v>34282.7</v>
      </c>
      <c r="HB621">
        <v>40398.6</v>
      </c>
      <c r="HC621">
        <v>44474.9</v>
      </c>
      <c r="HD621">
        <v>51046.2</v>
      </c>
      <c r="HE621">
        <v>55020</v>
      </c>
      <c r="HF621">
        <v>1.65292</v>
      </c>
      <c r="HG621">
        <v>1.51497</v>
      </c>
      <c r="HH621">
        <v>-0.0967719</v>
      </c>
      <c r="HI621">
        <v>0</v>
      </c>
      <c r="HJ621">
        <v>43.5465</v>
      </c>
      <c r="HK621">
        <v>999.9</v>
      </c>
      <c r="HL621">
        <v>55.848</v>
      </c>
      <c r="HM621">
        <v>30.031</v>
      </c>
      <c r="HN621">
        <v>26.3969</v>
      </c>
      <c r="HO621">
        <v>60.9554</v>
      </c>
      <c r="HP621">
        <v>40.8133</v>
      </c>
      <c r="HQ621">
        <v>1</v>
      </c>
      <c r="HR621">
        <v>2.62227</v>
      </c>
      <c r="HS621">
        <v>9.28105</v>
      </c>
      <c r="HT621">
        <v>19.8946</v>
      </c>
      <c r="HU621">
        <v>5.18704</v>
      </c>
      <c r="HV621">
        <v>12.0165</v>
      </c>
      <c r="HW621">
        <v>4.9687</v>
      </c>
      <c r="HX621">
        <v>3.296</v>
      </c>
      <c r="HY621">
        <v>9999</v>
      </c>
      <c r="HZ621">
        <v>9999</v>
      </c>
      <c r="IA621">
        <v>999.9</v>
      </c>
      <c r="IB621">
        <v>9999</v>
      </c>
      <c r="IC621">
        <v>1.86325</v>
      </c>
      <c r="ID621">
        <v>1.86812</v>
      </c>
      <c r="IE621">
        <v>1.86783</v>
      </c>
      <c r="IF621">
        <v>1.86905</v>
      </c>
      <c r="IG621">
        <v>1.86981</v>
      </c>
      <c r="IH621">
        <v>1.86586</v>
      </c>
      <c r="II621">
        <v>1.86694</v>
      </c>
      <c r="IJ621">
        <v>1.86837</v>
      </c>
      <c r="IK621">
        <v>5</v>
      </c>
      <c r="IL621">
        <v>0</v>
      </c>
      <c r="IM621">
        <v>0</v>
      </c>
      <c r="IN621">
        <v>0</v>
      </c>
      <c r="IO621" t="s">
        <v>441</v>
      </c>
      <c r="IP621" t="s">
        <v>442</v>
      </c>
      <c r="IQ621" t="s">
        <v>443</v>
      </c>
      <c r="IR621" t="s">
        <v>443</v>
      </c>
      <c r="IS621" t="s">
        <v>443</v>
      </c>
      <c r="IT621" t="s">
        <v>443</v>
      </c>
      <c r="IU621">
        <v>0</v>
      </c>
      <c r="IV621">
        <v>100</v>
      </c>
      <c r="IW621">
        <v>100</v>
      </c>
      <c r="IX621">
        <v>1.097</v>
      </c>
      <c r="IY621">
        <v>0.3152</v>
      </c>
      <c r="IZ621">
        <v>1.09748391826392</v>
      </c>
      <c r="JA621">
        <v>0</v>
      </c>
      <c r="JB621">
        <v>0</v>
      </c>
      <c r="JC621">
        <v>0</v>
      </c>
      <c r="JD621">
        <v>0.315191680746845</v>
      </c>
      <c r="JE621">
        <v>0</v>
      </c>
      <c r="JF621">
        <v>0</v>
      </c>
      <c r="JG621">
        <v>0</v>
      </c>
      <c r="JH621">
        <v>5</v>
      </c>
      <c r="JI621">
        <v>2273</v>
      </c>
      <c r="JJ621">
        <v>0</v>
      </c>
      <c r="JK621">
        <v>25</v>
      </c>
      <c r="JL621">
        <v>29356956.8</v>
      </c>
      <c r="JM621">
        <v>29356956.8</v>
      </c>
      <c r="JN621">
        <v>1.13647</v>
      </c>
      <c r="JO621">
        <v>2.62817</v>
      </c>
      <c r="JP621">
        <v>1.54785</v>
      </c>
      <c r="JQ621">
        <v>2.31567</v>
      </c>
      <c r="JR621">
        <v>1.64673</v>
      </c>
      <c r="JS621">
        <v>2.37549</v>
      </c>
      <c r="JT621">
        <v>34.3497</v>
      </c>
      <c r="JU621">
        <v>24.0963</v>
      </c>
      <c r="JV621">
        <v>18</v>
      </c>
      <c r="JW621">
        <v>481.267</v>
      </c>
      <c r="JX621">
        <v>381.363</v>
      </c>
      <c r="JY621">
        <v>33.7819</v>
      </c>
      <c r="JZ621">
        <v>55.9168</v>
      </c>
      <c r="KA621">
        <v>29.9967</v>
      </c>
      <c r="KB621">
        <v>54.9798</v>
      </c>
      <c r="KC621">
        <v>54.7132</v>
      </c>
      <c r="KD621">
        <v>22.7596</v>
      </c>
      <c r="KE621">
        <v>0</v>
      </c>
      <c r="KF621">
        <v>100</v>
      </c>
      <c r="KG621">
        <v>26.2267</v>
      </c>
      <c r="KH621">
        <v>494.724</v>
      </c>
      <c r="KI621">
        <v>34.6858</v>
      </c>
      <c r="KJ621">
        <v>92.4909</v>
      </c>
      <c r="KK621">
        <v>89.0018</v>
      </c>
    </row>
    <row r="622" spans="1:297">
      <c r="A622">
        <v>606</v>
      </c>
      <c r="B622">
        <v>1761417414</v>
      </c>
      <c r="C622">
        <v>9233</v>
      </c>
      <c r="D622" t="s">
        <v>1660</v>
      </c>
      <c r="E622" t="s">
        <v>1661</v>
      </c>
      <c r="F622">
        <v>5</v>
      </c>
      <c r="G622" t="s">
        <v>1603</v>
      </c>
      <c r="H622" t="s">
        <v>436</v>
      </c>
      <c r="I622">
        <v>1761417406.5</v>
      </c>
      <c r="J622">
        <f>(K622)/1000</f>
        <v>0</v>
      </c>
      <c r="K622">
        <f>IF(DP622, AN622, AH622)</f>
        <v>0</v>
      </c>
      <c r="L622">
        <f>IF(DP622, AI622, AG622)</f>
        <v>0</v>
      </c>
      <c r="M622">
        <f>DR622 - IF(AU622&gt;1, L622*DL622*100.0/(AW622), 0)</f>
        <v>0</v>
      </c>
      <c r="N622">
        <f>((T622-J622/2)*M622-L622)/(T622+J622/2)</f>
        <v>0</v>
      </c>
      <c r="O622">
        <f>N622*(DY622+DZ622)/1000.0</f>
        <v>0</v>
      </c>
      <c r="P622">
        <f>(DR622 - IF(AU622&gt;1, L622*DL622*100.0/(AW622), 0))*(DY622+DZ622)/1000.0</f>
        <v>0</v>
      </c>
      <c r="Q622">
        <f>2.0/((1/S622-1/R622)+SIGN(S622)*SQRT((1/S622-1/R622)*(1/S622-1/R622) + 4*DM622/((DM622+1)*(DM622+1))*(2*1/S622*1/R622-1/R622*1/R622)))</f>
        <v>0</v>
      </c>
      <c r="R622">
        <f>IF(LEFT(DN622,1)&lt;&gt;"0",IF(LEFT(DN622,1)="1",3.0,DO622),$D$5+$E$5*(EF622*DY622/($K$5*1000))+$F$5*(EF622*DY622/($K$5*1000))*MAX(MIN(DL622,$J$5),$I$5)*MAX(MIN(DL622,$J$5),$I$5)+$G$5*MAX(MIN(DL622,$J$5),$I$5)*(EF622*DY622/($K$5*1000))+$H$5*(EF622*DY622/($K$5*1000))*(EF622*DY622/($K$5*1000)))</f>
        <v>0</v>
      </c>
      <c r="S622">
        <f>J622*(1000-(1000*0.61365*exp(17.502*W622/(240.97+W622))/(DY622+DZ622)+DT622)/2)/(1000*0.61365*exp(17.502*W622/(240.97+W622))/(DY622+DZ622)-DT622)</f>
        <v>0</v>
      </c>
      <c r="T622">
        <f>1/((DM622+1)/(Q622/1.6)+1/(R622/1.37)) + DM622/((DM622+1)/(Q622/1.6) + DM622/(R622/1.37))</f>
        <v>0</v>
      </c>
      <c r="U622">
        <f>(DH622*DK622)</f>
        <v>0</v>
      </c>
      <c r="V622">
        <f>(EA622+(U622+2*0.95*5.67E-8*(((EA622+$B$7)+273)^4-(EA622+273)^4)-44100*J622)/(1.84*29.3*R622+8*0.95*5.67E-8*(EA622+273)^3))</f>
        <v>0</v>
      </c>
      <c r="W622">
        <f>($C$7*EB622+$D$7*EC622+$E$7*V622)</f>
        <v>0</v>
      </c>
      <c r="X622">
        <f>0.61365*exp(17.502*W622/(240.97+W622))</f>
        <v>0</v>
      </c>
      <c r="Y622">
        <f>(Z622/AA622*100)</f>
        <v>0</v>
      </c>
      <c r="Z622">
        <f>DT622*(DY622+DZ622)/1000</f>
        <v>0</v>
      </c>
      <c r="AA622">
        <f>0.61365*exp(17.502*EA622/(240.97+EA622))</f>
        <v>0</v>
      </c>
      <c r="AB622">
        <f>(X622-DT622*(DY622+DZ622)/1000)</f>
        <v>0</v>
      </c>
      <c r="AC622">
        <f>(-J622*44100)</f>
        <v>0</v>
      </c>
      <c r="AD622">
        <f>2*29.3*R622*0.92*(EA622-W622)</f>
        <v>0</v>
      </c>
      <c r="AE622">
        <f>2*0.95*5.67E-8*(((EA622+$B$7)+273)^4-(W622+273)^4)</f>
        <v>0</v>
      </c>
      <c r="AF622">
        <f>U622+AE622+AC622+AD622</f>
        <v>0</v>
      </c>
      <c r="AG622">
        <f>DX622*AU622*(DS622-DR622*(1000-AU622*DU622)/(1000-AU622*DT622))/(100*DL622)</f>
        <v>0</v>
      </c>
      <c r="AH622">
        <f>1000*DX622*AU622*(DT622-DU622)/(100*DL622*(1000-AU622*DT622))</f>
        <v>0</v>
      </c>
      <c r="AI622">
        <f>(AJ622 - AK622 - DY622*1E3/(8.314*(EA622+273.15)) * AM622/DX622 * AL622) * DX622/(100*DL622) * (1000 - DU622)/1000</f>
        <v>0</v>
      </c>
      <c r="AJ622">
        <v>484.848330001964</v>
      </c>
      <c r="AK622">
        <v>460.598036363636</v>
      </c>
      <c r="AL622">
        <v>2.9471084272382</v>
      </c>
      <c r="AM622">
        <v>65.3796916363012</v>
      </c>
      <c r="AN622">
        <f>(AP622 - AO622 + DY622*1E3/(8.314*(EA622+273.15)) * AR622/DX622 * AQ622) * DX622/(100*DL622) * 1000/(1000 - AP622)</f>
        <v>0</v>
      </c>
      <c r="AO622">
        <v>25.233010328168</v>
      </c>
      <c r="AP622">
        <v>36.1692266666667</v>
      </c>
      <c r="AQ622">
        <v>-0.0184750326080716</v>
      </c>
      <c r="AR622">
        <v>110.48631255239</v>
      </c>
      <c r="AS622">
        <v>11</v>
      </c>
      <c r="AT622">
        <v>2</v>
      </c>
      <c r="AU622">
        <f>IF(AS622*$H$13&gt;=AW622,1.0,(AW622/(AW622-AS622*$H$13)))</f>
        <v>0</v>
      </c>
      <c r="AV622">
        <f>(AU622-1)*100</f>
        <v>0</v>
      </c>
      <c r="AW622">
        <f>MAX(0,($B$13+$C$13*EF622)/(1+$D$13*EF622)*DY622/(EA622+273)*$E$13)</f>
        <v>0</v>
      </c>
      <c r="AX622" t="s">
        <v>437</v>
      </c>
      <c r="AY622" t="s">
        <v>437</v>
      </c>
      <c r="AZ622">
        <v>0</v>
      </c>
      <c r="BA622">
        <v>0</v>
      </c>
      <c r="BB622">
        <f>1-AZ622/BA622</f>
        <v>0</v>
      </c>
      <c r="BC622">
        <v>0</v>
      </c>
      <c r="BD622" t="s">
        <v>437</v>
      </c>
      <c r="BE622" t="s">
        <v>437</v>
      </c>
      <c r="BF622">
        <v>0</v>
      </c>
      <c r="BG622">
        <v>0</v>
      </c>
      <c r="BH622">
        <f>1-BF622/BG622</f>
        <v>0</v>
      </c>
      <c r="BI622">
        <v>0.5</v>
      </c>
      <c r="BJ622">
        <f>DI622</f>
        <v>0</v>
      </c>
      <c r="BK622">
        <f>L622</f>
        <v>0</v>
      </c>
      <c r="BL622">
        <f>BH622*BI622*BJ622</f>
        <v>0</v>
      </c>
      <c r="BM622">
        <f>(BK622-BC622)/BJ622</f>
        <v>0</v>
      </c>
      <c r="BN622">
        <f>(BA622-BG622)/BG622</f>
        <v>0</v>
      </c>
      <c r="BO622">
        <f>AZ622/(BB622+AZ622/BG622)</f>
        <v>0</v>
      </c>
      <c r="BP622" t="s">
        <v>437</v>
      </c>
      <c r="BQ622">
        <v>0</v>
      </c>
      <c r="BR622">
        <f>IF(BQ622&lt;&gt;0, BQ622, BO622)</f>
        <v>0</v>
      </c>
      <c r="BS622">
        <f>1-BR622/BG622</f>
        <v>0</v>
      </c>
      <c r="BT622">
        <f>(BG622-BF622)/(BG622-BR622)</f>
        <v>0</v>
      </c>
      <c r="BU622">
        <f>(BA622-BG622)/(BA622-BR622)</f>
        <v>0</v>
      </c>
      <c r="BV622">
        <f>(BG622-BF622)/(BG622-AZ622)</f>
        <v>0</v>
      </c>
      <c r="BW622">
        <f>(BA622-BG622)/(BA622-AZ622)</f>
        <v>0</v>
      </c>
      <c r="BX622">
        <f>(BT622*BR622/BF622)</f>
        <v>0</v>
      </c>
      <c r="BY622">
        <f>(1-BX622)</f>
        <v>0</v>
      </c>
      <c r="DH622">
        <f>$B$11*EG622+$C$11*EH622+$F$11*ES622*(1-EV622)</f>
        <v>0</v>
      </c>
      <c r="DI622">
        <f>DH622*DJ622</f>
        <v>0</v>
      </c>
      <c r="DJ622">
        <f>($B$11*$D$9+$C$11*$D$9+$F$11*((FF622+EX622)/MAX(FF622+EX622+FG622, 0.1)*$I$9+FG622/MAX(FF622+EX622+FG622, 0.1)*$J$9))/($B$11+$C$11+$F$11)</f>
        <v>0</v>
      </c>
      <c r="DK622">
        <f>($B$11*$K$9+$C$11*$K$9+$F$11*((FF622+EX622)/MAX(FF622+EX622+FG622, 0.1)*$P$9+FG622/MAX(FF622+EX622+FG622, 0.1)*$Q$9))/($B$11+$C$11+$F$11)</f>
        <v>0</v>
      </c>
      <c r="DL622">
        <v>6</v>
      </c>
      <c r="DM622">
        <v>0.5</v>
      </c>
      <c r="DN622" t="s">
        <v>438</v>
      </c>
      <c r="DO622">
        <v>2</v>
      </c>
      <c r="DP622" t="b">
        <v>1</v>
      </c>
      <c r="DQ622">
        <v>1761417406.5</v>
      </c>
      <c r="DR622">
        <v>426.548333333333</v>
      </c>
      <c r="DS622">
        <v>459.389166666667</v>
      </c>
      <c r="DT622">
        <v>36.2828666666667</v>
      </c>
      <c r="DU622">
        <v>25.2260666666667</v>
      </c>
      <c r="DV622">
        <v>425.450833333333</v>
      </c>
      <c r="DW622">
        <v>35.9676833333333</v>
      </c>
      <c r="DX622">
        <v>500.025833333333</v>
      </c>
      <c r="DY622">
        <v>90.2986916666667</v>
      </c>
      <c r="DZ622">
        <v>0.0449603416666667</v>
      </c>
      <c r="EA622">
        <v>43.14365</v>
      </c>
      <c r="EB622">
        <v>42.0201333333333</v>
      </c>
      <c r="EC622">
        <v>999.9</v>
      </c>
      <c r="ED622">
        <v>0</v>
      </c>
      <c r="EE622">
        <v>0</v>
      </c>
      <c r="EF622">
        <v>10005.7358333333</v>
      </c>
      <c r="EG622">
        <v>0</v>
      </c>
      <c r="EH622">
        <v>1197.5575</v>
      </c>
      <c r="EI622">
        <v>-32.840975</v>
      </c>
      <c r="EJ622">
        <v>442.606583333333</v>
      </c>
      <c r="EK622">
        <v>471.277916666667</v>
      </c>
      <c r="EL622">
        <v>11.0568083333333</v>
      </c>
      <c r="EM622">
        <v>459.389166666667</v>
      </c>
      <c r="EN622">
        <v>25.2260666666667</v>
      </c>
      <c r="EO622">
        <v>3.27629666666667</v>
      </c>
      <c r="EP622">
        <v>2.27788166666667</v>
      </c>
      <c r="EQ622">
        <v>25.5030083333333</v>
      </c>
      <c r="ER622">
        <v>19.5208333333333</v>
      </c>
      <c r="ES622">
        <v>1200.01666666667</v>
      </c>
      <c r="ET622">
        <v>0.967008</v>
      </c>
      <c r="EU622">
        <v>0.0329918333333333</v>
      </c>
      <c r="EV622">
        <v>0</v>
      </c>
      <c r="EW622">
        <v>1317.23916666667</v>
      </c>
      <c r="EX622">
        <v>5.00059</v>
      </c>
      <c r="EY622">
        <v>17099.7916666667</v>
      </c>
      <c r="EZ622">
        <v>10358.8833333333</v>
      </c>
      <c r="FA622">
        <v>62.3851666666667</v>
      </c>
      <c r="FB622">
        <v>64.22375</v>
      </c>
      <c r="FC622">
        <v>62.7498333333333</v>
      </c>
      <c r="FD622">
        <v>63.7289166666667</v>
      </c>
      <c r="FE622">
        <v>63.281</v>
      </c>
      <c r="FF622">
        <v>1155.58666666667</v>
      </c>
      <c r="FG622">
        <v>39.4266666666667</v>
      </c>
      <c r="FH622">
        <v>0</v>
      </c>
      <c r="FI622">
        <v>1761417374.5</v>
      </c>
      <c r="FJ622">
        <v>0</v>
      </c>
      <c r="FK622">
        <v>1317.38192307692</v>
      </c>
      <c r="FL622">
        <v>65.9483759628805</v>
      </c>
      <c r="FM622">
        <v>802.533332111411</v>
      </c>
      <c r="FN622">
        <v>17102.9269230769</v>
      </c>
      <c r="FO622">
        <v>15</v>
      </c>
      <c r="FP622">
        <v>0</v>
      </c>
      <c r="FQ622" t="s">
        <v>439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0</v>
      </c>
      <c r="GB622">
        <v>0</v>
      </c>
      <c r="GC622">
        <v>-29.0318952380952</v>
      </c>
      <c r="GD622">
        <v>-60.7694657836001</v>
      </c>
      <c r="GE622">
        <v>6.30690115836659</v>
      </c>
      <c r="GF622">
        <v>0</v>
      </c>
      <c r="GG622">
        <v>1314.29764705882</v>
      </c>
      <c r="GH622">
        <v>52.6255156454971</v>
      </c>
      <c r="GI622">
        <v>5.26531327419673</v>
      </c>
      <c r="GJ622">
        <v>-1</v>
      </c>
      <c r="GK622">
        <v>11.1204904761905</v>
      </c>
      <c r="GL622">
        <v>-1.09338432733752</v>
      </c>
      <c r="GM622">
        <v>0.109795424073102</v>
      </c>
      <c r="GN622">
        <v>0</v>
      </c>
      <c r="GO622">
        <v>0</v>
      </c>
      <c r="GP622">
        <v>2</v>
      </c>
      <c r="GQ622" t="s">
        <v>473</v>
      </c>
      <c r="GR622">
        <v>3.12638</v>
      </c>
      <c r="GS622">
        <v>2.72296</v>
      </c>
      <c r="GT622">
        <v>0.0880159</v>
      </c>
      <c r="GU622">
        <v>0.0938937</v>
      </c>
      <c r="GV622">
        <v>0.129987</v>
      </c>
      <c r="GW622">
        <v>0.101034</v>
      </c>
      <c r="GX622">
        <v>32570.6</v>
      </c>
      <c r="GY622">
        <v>34170.2</v>
      </c>
      <c r="GZ622">
        <v>32453.5</v>
      </c>
      <c r="HA622">
        <v>34286.2</v>
      </c>
      <c r="HB622">
        <v>40410.9</v>
      </c>
      <c r="HC622">
        <v>44478.5</v>
      </c>
      <c r="HD622">
        <v>51049.6</v>
      </c>
      <c r="HE622">
        <v>55025.5</v>
      </c>
      <c r="HF622">
        <v>1.65338</v>
      </c>
      <c r="HG622">
        <v>1.51542</v>
      </c>
      <c r="HH622">
        <v>-0.0953972</v>
      </c>
      <c r="HI622">
        <v>0</v>
      </c>
      <c r="HJ622">
        <v>43.5053</v>
      </c>
      <c r="HK622">
        <v>999.9</v>
      </c>
      <c r="HL622">
        <v>55.848</v>
      </c>
      <c r="HM622">
        <v>30.031</v>
      </c>
      <c r="HN622">
        <v>26.3964</v>
      </c>
      <c r="HO622">
        <v>60.8454</v>
      </c>
      <c r="HP622">
        <v>41.0096</v>
      </c>
      <c r="HQ622">
        <v>1</v>
      </c>
      <c r="HR622">
        <v>2.61867</v>
      </c>
      <c r="HS622">
        <v>9.28105</v>
      </c>
      <c r="HT622">
        <v>19.8946</v>
      </c>
      <c r="HU622">
        <v>5.18749</v>
      </c>
      <c r="HV622">
        <v>12.0171</v>
      </c>
      <c r="HW622">
        <v>4.96935</v>
      </c>
      <c r="HX622">
        <v>3.29595</v>
      </c>
      <c r="HY622">
        <v>9999</v>
      </c>
      <c r="HZ622">
        <v>9999</v>
      </c>
      <c r="IA622">
        <v>999.9</v>
      </c>
      <c r="IB622">
        <v>9999</v>
      </c>
      <c r="IC622">
        <v>1.86325</v>
      </c>
      <c r="ID622">
        <v>1.86812</v>
      </c>
      <c r="IE622">
        <v>1.86784</v>
      </c>
      <c r="IF622">
        <v>1.86905</v>
      </c>
      <c r="IG622">
        <v>1.86981</v>
      </c>
      <c r="IH622">
        <v>1.86588</v>
      </c>
      <c r="II622">
        <v>1.86695</v>
      </c>
      <c r="IJ622">
        <v>1.86841</v>
      </c>
      <c r="IK622">
        <v>5</v>
      </c>
      <c r="IL622">
        <v>0</v>
      </c>
      <c r="IM622">
        <v>0</v>
      </c>
      <c r="IN622">
        <v>0</v>
      </c>
      <c r="IO622" t="s">
        <v>441</v>
      </c>
      <c r="IP622" t="s">
        <v>442</v>
      </c>
      <c r="IQ622" t="s">
        <v>443</v>
      </c>
      <c r="IR622" t="s">
        <v>443</v>
      </c>
      <c r="IS622" t="s">
        <v>443</v>
      </c>
      <c r="IT622" t="s">
        <v>443</v>
      </c>
      <c r="IU622">
        <v>0</v>
      </c>
      <c r="IV622">
        <v>100</v>
      </c>
      <c r="IW622">
        <v>100</v>
      </c>
      <c r="IX622">
        <v>1.098</v>
      </c>
      <c r="IY622">
        <v>0.3152</v>
      </c>
      <c r="IZ622">
        <v>1.09748391826392</v>
      </c>
      <c r="JA622">
        <v>0</v>
      </c>
      <c r="JB622">
        <v>0</v>
      </c>
      <c r="JC622">
        <v>0</v>
      </c>
      <c r="JD622">
        <v>0.315191680746845</v>
      </c>
      <c r="JE622">
        <v>0</v>
      </c>
      <c r="JF622">
        <v>0</v>
      </c>
      <c r="JG622">
        <v>0</v>
      </c>
      <c r="JH622">
        <v>5</v>
      </c>
      <c r="JI622">
        <v>2273</v>
      </c>
      <c r="JJ622">
        <v>0</v>
      </c>
      <c r="JK622">
        <v>25</v>
      </c>
      <c r="JL622">
        <v>29356956.9</v>
      </c>
      <c r="JM622">
        <v>29356956.9</v>
      </c>
      <c r="JN622">
        <v>1.16455</v>
      </c>
      <c r="JO622">
        <v>2.63672</v>
      </c>
      <c r="JP622">
        <v>1.54785</v>
      </c>
      <c r="JQ622">
        <v>2.31567</v>
      </c>
      <c r="JR622">
        <v>1.64551</v>
      </c>
      <c r="JS622">
        <v>2.35962</v>
      </c>
      <c r="JT622">
        <v>34.3497</v>
      </c>
      <c r="JU622">
        <v>24.0963</v>
      </c>
      <c r="JV622">
        <v>18</v>
      </c>
      <c r="JW622">
        <v>481.518</v>
      </c>
      <c r="JX622">
        <v>381.58</v>
      </c>
      <c r="JY622">
        <v>33.7308</v>
      </c>
      <c r="JZ622">
        <v>55.8902</v>
      </c>
      <c r="KA622">
        <v>29.9967</v>
      </c>
      <c r="KB622">
        <v>54.9653</v>
      </c>
      <c r="KC622">
        <v>54.6989</v>
      </c>
      <c r="KD622">
        <v>23.3174</v>
      </c>
      <c r="KE622">
        <v>0</v>
      </c>
      <c r="KF622">
        <v>100</v>
      </c>
      <c r="KG622">
        <v>26.1892</v>
      </c>
      <c r="KH622">
        <v>508.34</v>
      </c>
      <c r="KI622">
        <v>34.6858</v>
      </c>
      <c r="KJ622">
        <v>92.4976</v>
      </c>
      <c r="KK622">
        <v>89.0108</v>
      </c>
    </row>
    <row r="623" spans="1:297">
      <c r="A623">
        <v>607</v>
      </c>
      <c r="B623">
        <v>1761417419</v>
      </c>
      <c r="C623">
        <v>9238</v>
      </c>
      <c r="D623" t="s">
        <v>1662</v>
      </c>
      <c r="E623" t="s">
        <v>1663</v>
      </c>
      <c r="F623">
        <v>5</v>
      </c>
      <c r="G623" t="s">
        <v>1603</v>
      </c>
      <c r="H623" t="s">
        <v>436</v>
      </c>
      <c r="I623">
        <v>1761417411.5</v>
      </c>
      <c r="J623">
        <f>(K623)/1000</f>
        <v>0</v>
      </c>
      <c r="K623">
        <f>IF(DP623, AN623, AH623)</f>
        <v>0</v>
      </c>
      <c r="L623">
        <f>IF(DP623, AI623, AG623)</f>
        <v>0</v>
      </c>
      <c r="M623">
        <f>DR623 - IF(AU623&gt;1, L623*DL623*100.0/(AW623), 0)</f>
        <v>0</v>
      </c>
      <c r="N623">
        <f>((T623-J623/2)*M623-L623)/(T623+J623/2)</f>
        <v>0</v>
      </c>
      <c r="O623">
        <f>N623*(DY623+DZ623)/1000.0</f>
        <v>0</v>
      </c>
      <c r="P623">
        <f>(DR623 - IF(AU623&gt;1, L623*DL623*100.0/(AW623), 0))*(DY623+DZ623)/1000.0</f>
        <v>0</v>
      </c>
      <c r="Q623">
        <f>2.0/((1/S623-1/R623)+SIGN(S623)*SQRT((1/S623-1/R623)*(1/S623-1/R623) + 4*DM623/((DM623+1)*(DM623+1))*(2*1/S623*1/R623-1/R623*1/R623)))</f>
        <v>0</v>
      </c>
      <c r="R623">
        <f>IF(LEFT(DN623,1)&lt;&gt;"0",IF(LEFT(DN623,1)="1",3.0,DO623),$D$5+$E$5*(EF623*DY623/($K$5*1000))+$F$5*(EF623*DY623/($K$5*1000))*MAX(MIN(DL623,$J$5),$I$5)*MAX(MIN(DL623,$J$5),$I$5)+$G$5*MAX(MIN(DL623,$J$5),$I$5)*(EF623*DY623/($K$5*1000))+$H$5*(EF623*DY623/($K$5*1000))*(EF623*DY623/($K$5*1000)))</f>
        <v>0</v>
      </c>
      <c r="S623">
        <f>J623*(1000-(1000*0.61365*exp(17.502*W623/(240.97+W623))/(DY623+DZ623)+DT623)/2)/(1000*0.61365*exp(17.502*W623/(240.97+W623))/(DY623+DZ623)-DT623)</f>
        <v>0</v>
      </c>
      <c r="T623">
        <f>1/((DM623+1)/(Q623/1.6)+1/(R623/1.37)) + DM623/((DM623+1)/(Q623/1.6) + DM623/(R623/1.37))</f>
        <v>0</v>
      </c>
      <c r="U623">
        <f>(DH623*DK623)</f>
        <v>0</v>
      </c>
      <c r="V623">
        <f>(EA623+(U623+2*0.95*5.67E-8*(((EA623+$B$7)+273)^4-(EA623+273)^4)-44100*J623)/(1.84*29.3*R623+8*0.95*5.67E-8*(EA623+273)^3))</f>
        <v>0</v>
      </c>
      <c r="W623">
        <f>($C$7*EB623+$D$7*EC623+$E$7*V623)</f>
        <v>0</v>
      </c>
      <c r="X623">
        <f>0.61365*exp(17.502*W623/(240.97+W623))</f>
        <v>0</v>
      </c>
      <c r="Y623">
        <f>(Z623/AA623*100)</f>
        <v>0</v>
      </c>
      <c r="Z623">
        <f>DT623*(DY623+DZ623)/1000</f>
        <v>0</v>
      </c>
      <c r="AA623">
        <f>0.61365*exp(17.502*EA623/(240.97+EA623))</f>
        <v>0</v>
      </c>
      <c r="AB623">
        <f>(X623-DT623*(DY623+DZ623)/1000)</f>
        <v>0</v>
      </c>
      <c r="AC623">
        <f>(-J623*44100)</f>
        <v>0</v>
      </c>
      <c r="AD623">
        <f>2*29.3*R623*0.92*(EA623-W623)</f>
        <v>0</v>
      </c>
      <c r="AE623">
        <f>2*0.95*5.67E-8*(((EA623+$B$7)+273)^4-(W623+273)^4)</f>
        <v>0</v>
      </c>
      <c r="AF623">
        <f>U623+AE623+AC623+AD623</f>
        <v>0</v>
      </c>
      <c r="AG623">
        <f>DX623*AU623*(DS623-DR623*(1000-AU623*DU623)/(1000-AU623*DT623))/(100*DL623)</f>
        <v>0</v>
      </c>
      <c r="AH623">
        <f>1000*DX623*AU623*(DT623-DU623)/(100*DL623*(1000-AU623*DT623))</f>
        <v>0</v>
      </c>
      <c r="AI623">
        <f>(AJ623 - AK623 - DY623*1E3/(8.314*(EA623+273.15)) * AM623/DX623 * AL623) * DX623/(100*DL623) * (1000 - DU623)/1000</f>
        <v>0</v>
      </c>
      <c r="AJ623">
        <v>502.271277147507</v>
      </c>
      <c r="AK623">
        <v>476.51483030303</v>
      </c>
      <c r="AL623">
        <v>3.20480661852054</v>
      </c>
      <c r="AM623">
        <v>65.3796916363012</v>
      </c>
      <c r="AN623">
        <f>(AP623 - AO623 + DY623*1E3/(8.314*(EA623+273.15)) * AR623/DX623 * AQ623) * DX623/(100*DL623) * 1000/(1000 - AP623)</f>
        <v>0</v>
      </c>
      <c r="AO623">
        <v>25.2359227227922</v>
      </c>
      <c r="AP623">
        <v>36.0783048484849</v>
      </c>
      <c r="AQ623">
        <v>-0.0185954335267562</v>
      </c>
      <c r="AR623">
        <v>110.48631255239</v>
      </c>
      <c r="AS623">
        <v>11</v>
      </c>
      <c r="AT623">
        <v>2</v>
      </c>
      <c r="AU623">
        <f>IF(AS623*$H$13&gt;=AW623,1.0,(AW623/(AW623-AS623*$H$13)))</f>
        <v>0</v>
      </c>
      <c r="AV623">
        <f>(AU623-1)*100</f>
        <v>0</v>
      </c>
      <c r="AW623">
        <f>MAX(0,($B$13+$C$13*EF623)/(1+$D$13*EF623)*DY623/(EA623+273)*$E$13)</f>
        <v>0</v>
      </c>
      <c r="AX623" t="s">
        <v>437</v>
      </c>
      <c r="AY623" t="s">
        <v>437</v>
      </c>
      <c r="AZ623">
        <v>0</v>
      </c>
      <c r="BA623">
        <v>0</v>
      </c>
      <c r="BB623">
        <f>1-AZ623/BA623</f>
        <v>0</v>
      </c>
      <c r="BC623">
        <v>0</v>
      </c>
      <c r="BD623" t="s">
        <v>437</v>
      </c>
      <c r="BE623" t="s">
        <v>437</v>
      </c>
      <c r="BF623">
        <v>0</v>
      </c>
      <c r="BG623">
        <v>0</v>
      </c>
      <c r="BH623">
        <f>1-BF623/BG623</f>
        <v>0</v>
      </c>
      <c r="BI623">
        <v>0.5</v>
      </c>
      <c r="BJ623">
        <f>DI623</f>
        <v>0</v>
      </c>
      <c r="BK623">
        <f>L623</f>
        <v>0</v>
      </c>
      <c r="BL623">
        <f>BH623*BI623*BJ623</f>
        <v>0</v>
      </c>
      <c r="BM623">
        <f>(BK623-BC623)/BJ623</f>
        <v>0</v>
      </c>
      <c r="BN623">
        <f>(BA623-BG623)/BG623</f>
        <v>0</v>
      </c>
      <c r="BO623">
        <f>AZ623/(BB623+AZ623/BG623)</f>
        <v>0</v>
      </c>
      <c r="BP623" t="s">
        <v>437</v>
      </c>
      <c r="BQ623">
        <v>0</v>
      </c>
      <c r="BR623">
        <f>IF(BQ623&lt;&gt;0, BQ623, BO623)</f>
        <v>0</v>
      </c>
      <c r="BS623">
        <f>1-BR623/BG623</f>
        <v>0</v>
      </c>
      <c r="BT623">
        <f>(BG623-BF623)/(BG623-BR623)</f>
        <v>0</v>
      </c>
      <c r="BU623">
        <f>(BA623-BG623)/(BA623-BR623)</f>
        <v>0</v>
      </c>
      <c r="BV623">
        <f>(BG623-BF623)/(BG623-AZ623)</f>
        <v>0</v>
      </c>
      <c r="BW623">
        <f>(BA623-BG623)/(BA623-AZ623)</f>
        <v>0</v>
      </c>
      <c r="BX623">
        <f>(BT623*BR623/BF623)</f>
        <v>0</v>
      </c>
      <c r="BY623">
        <f>(1-BX623)</f>
        <v>0</v>
      </c>
      <c r="DH623">
        <f>$B$11*EG623+$C$11*EH623+$F$11*ES623*(1-EV623)</f>
        <v>0</v>
      </c>
      <c r="DI623">
        <f>DH623*DJ623</f>
        <v>0</v>
      </c>
      <c r="DJ623">
        <f>($B$11*$D$9+$C$11*$D$9+$F$11*((FF623+EX623)/MAX(FF623+EX623+FG623, 0.1)*$I$9+FG623/MAX(FF623+EX623+FG623, 0.1)*$J$9))/($B$11+$C$11+$F$11)</f>
        <v>0</v>
      </c>
      <c r="DK623">
        <f>($B$11*$K$9+$C$11*$K$9+$F$11*((FF623+EX623)/MAX(FF623+EX623+FG623, 0.1)*$P$9+FG623/MAX(FF623+EX623+FG623, 0.1)*$Q$9))/($B$11+$C$11+$F$11)</f>
        <v>0</v>
      </c>
      <c r="DL623">
        <v>6</v>
      </c>
      <c r="DM623">
        <v>0.5</v>
      </c>
      <c r="DN623" t="s">
        <v>438</v>
      </c>
      <c r="DO623">
        <v>2</v>
      </c>
      <c r="DP623" t="b">
        <v>1</v>
      </c>
      <c r="DQ623">
        <v>1761417411.5</v>
      </c>
      <c r="DR623">
        <v>440.066833333333</v>
      </c>
      <c r="DS623">
        <v>475.6955</v>
      </c>
      <c r="DT623">
        <v>36.19635</v>
      </c>
      <c r="DU623">
        <v>25.2313333333333</v>
      </c>
      <c r="DV623">
        <v>438.9695</v>
      </c>
      <c r="DW623">
        <v>35.8811666666667</v>
      </c>
      <c r="DX623">
        <v>500.012166666667</v>
      </c>
      <c r="DY623">
        <v>90.2982666666667</v>
      </c>
      <c r="DZ623">
        <v>0.0449244416666667</v>
      </c>
      <c r="EA623">
        <v>43.1091916666667</v>
      </c>
      <c r="EB623">
        <v>41.9936166666667</v>
      </c>
      <c r="EC623">
        <v>999.9</v>
      </c>
      <c r="ED623">
        <v>0</v>
      </c>
      <c r="EE623">
        <v>0</v>
      </c>
      <c r="EF623">
        <v>10003.9091666667</v>
      </c>
      <c r="EG623">
        <v>0</v>
      </c>
      <c r="EH623">
        <v>1197.78833333333</v>
      </c>
      <c r="EI623">
        <v>-35.6286666666667</v>
      </c>
      <c r="EJ623">
        <v>456.592916666667</v>
      </c>
      <c r="EK623">
        <v>488.00875</v>
      </c>
      <c r="EL623">
        <v>10.9650333333333</v>
      </c>
      <c r="EM623">
        <v>475.6955</v>
      </c>
      <c r="EN623">
        <v>25.2313333333333</v>
      </c>
      <c r="EO623">
        <v>3.26846916666667</v>
      </c>
      <c r="EP623">
        <v>2.27834583333333</v>
      </c>
      <c r="EQ623">
        <v>25.4627333333333</v>
      </c>
      <c r="ER623">
        <v>19.5241083333333</v>
      </c>
      <c r="ES623">
        <v>1199.99333333333</v>
      </c>
      <c r="ET623">
        <v>0.967006666666666</v>
      </c>
      <c r="EU623">
        <v>0.0329932583333333</v>
      </c>
      <c r="EV623">
        <v>0</v>
      </c>
      <c r="EW623">
        <v>1323.2675</v>
      </c>
      <c r="EX623">
        <v>5.00059</v>
      </c>
      <c r="EY623">
        <v>17172.6916666667</v>
      </c>
      <c r="EZ623">
        <v>10358.675</v>
      </c>
      <c r="FA623">
        <v>62.3435</v>
      </c>
      <c r="FB623">
        <v>64.18725</v>
      </c>
      <c r="FC623">
        <v>62.7185</v>
      </c>
      <c r="FD623">
        <v>63.68725</v>
      </c>
      <c r="FE623">
        <v>63.2498333333333</v>
      </c>
      <c r="FF623">
        <v>1155.56333333333</v>
      </c>
      <c r="FG623">
        <v>39.43</v>
      </c>
      <c r="FH623">
        <v>0</v>
      </c>
      <c r="FI623">
        <v>1761417379.3</v>
      </c>
      <c r="FJ623">
        <v>0</v>
      </c>
      <c r="FK623">
        <v>1323.19423076923</v>
      </c>
      <c r="FL623">
        <v>81.1059829492953</v>
      </c>
      <c r="FM623">
        <v>975.011966392829</v>
      </c>
      <c r="FN623">
        <v>17173.35</v>
      </c>
      <c r="FO623">
        <v>15</v>
      </c>
      <c r="FP623">
        <v>0</v>
      </c>
      <c r="FQ623" t="s">
        <v>439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A623">
        <v>0</v>
      </c>
      <c r="GB623">
        <v>0</v>
      </c>
      <c r="GC623">
        <v>-33.74732</v>
      </c>
      <c r="GD623">
        <v>-35.3321413533834</v>
      </c>
      <c r="GE623">
        <v>3.58536319953781</v>
      </c>
      <c r="GF623">
        <v>0</v>
      </c>
      <c r="GG623">
        <v>1319.14529411765</v>
      </c>
      <c r="GH623">
        <v>69.3347593766033</v>
      </c>
      <c r="GI623">
        <v>6.86530288749334</v>
      </c>
      <c r="GJ623">
        <v>-1</v>
      </c>
      <c r="GK623">
        <v>11.01948</v>
      </c>
      <c r="GL623">
        <v>-1.10510977443609</v>
      </c>
      <c r="GM623">
        <v>0.106237044386598</v>
      </c>
      <c r="GN623">
        <v>0</v>
      </c>
      <c r="GO623">
        <v>0</v>
      </c>
      <c r="GP623">
        <v>2</v>
      </c>
      <c r="GQ623" t="s">
        <v>473</v>
      </c>
      <c r="GR623">
        <v>3.12628</v>
      </c>
      <c r="GS623">
        <v>2.72319</v>
      </c>
      <c r="GT623">
        <v>0.090335</v>
      </c>
      <c r="GU623">
        <v>0.0960574</v>
      </c>
      <c r="GV623">
        <v>0.129759</v>
      </c>
      <c r="GW623">
        <v>0.101045</v>
      </c>
      <c r="GX623">
        <v>32490.5</v>
      </c>
      <c r="GY623">
        <v>34092</v>
      </c>
      <c r="GZ623">
        <v>32456.1</v>
      </c>
      <c r="HA623">
        <v>34289.5</v>
      </c>
      <c r="HB623">
        <v>40423.7</v>
      </c>
      <c r="HC623">
        <v>44482.2</v>
      </c>
      <c r="HD623">
        <v>51053.5</v>
      </c>
      <c r="HE623">
        <v>55030.5</v>
      </c>
      <c r="HF623">
        <v>1.65348</v>
      </c>
      <c r="HG623">
        <v>1.51577</v>
      </c>
      <c r="HH623">
        <v>-0.0944547</v>
      </c>
      <c r="HI623">
        <v>0</v>
      </c>
      <c r="HJ623">
        <v>43.4615</v>
      </c>
      <c r="HK623">
        <v>999.9</v>
      </c>
      <c r="HL623">
        <v>55.848</v>
      </c>
      <c r="HM623">
        <v>30.031</v>
      </c>
      <c r="HN623">
        <v>26.3969</v>
      </c>
      <c r="HO623">
        <v>60.9154</v>
      </c>
      <c r="HP623">
        <v>40.7933</v>
      </c>
      <c r="HQ623">
        <v>1</v>
      </c>
      <c r="HR623">
        <v>2.61484</v>
      </c>
      <c r="HS623">
        <v>9.28105</v>
      </c>
      <c r="HT623">
        <v>19.8947</v>
      </c>
      <c r="HU623">
        <v>5.18749</v>
      </c>
      <c r="HV623">
        <v>12.0174</v>
      </c>
      <c r="HW623">
        <v>4.969</v>
      </c>
      <c r="HX623">
        <v>3.29588</v>
      </c>
      <c r="HY623">
        <v>9999</v>
      </c>
      <c r="HZ623">
        <v>9999</v>
      </c>
      <c r="IA623">
        <v>999.9</v>
      </c>
      <c r="IB623">
        <v>9999</v>
      </c>
      <c r="IC623">
        <v>1.86325</v>
      </c>
      <c r="ID623">
        <v>1.86812</v>
      </c>
      <c r="IE623">
        <v>1.86783</v>
      </c>
      <c r="IF623">
        <v>1.86905</v>
      </c>
      <c r="IG623">
        <v>1.86981</v>
      </c>
      <c r="IH623">
        <v>1.86586</v>
      </c>
      <c r="II623">
        <v>1.86693</v>
      </c>
      <c r="IJ623">
        <v>1.86841</v>
      </c>
      <c r="IK623">
        <v>5</v>
      </c>
      <c r="IL623">
        <v>0</v>
      </c>
      <c r="IM623">
        <v>0</v>
      </c>
      <c r="IN623">
        <v>0</v>
      </c>
      <c r="IO623" t="s">
        <v>441</v>
      </c>
      <c r="IP623" t="s">
        <v>442</v>
      </c>
      <c r="IQ623" t="s">
        <v>443</v>
      </c>
      <c r="IR623" t="s">
        <v>443</v>
      </c>
      <c r="IS623" t="s">
        <v>443</v>
      </c>
      <c r="IT623" t="s">
        <v>443</v>
      </c>
      <c r="IU623">
        <v>0</v>
      </c>
      <c r="IV623">
        <v>100</v>
      </c>
      <c r="IW623">
        <v>100</v>
      </c>
      <c r="IX623">
        <v>1.098</v>
      </c>
      <c r="IY623">
        <v>0.3152</v>
      </c>
      <c r="IZ623">
        <v>1.09748391826392</v>
      </c>
      <c r="JA623">
        <v>0</v>
      </c>
      <c r="JB623">
        <v>0</v>
      </c>
      <c r="JC623">
        <v>0</v>
      </c>
      <c r="JD623">
        <v>0.315191680746845</v>
      </c>
      <c r="JE623">
        <v>0</v>
      </c>
      <c r="JF623">
        <v>0</v>
      </c>
      <c r="JG623">
        <v>0</v>
      </c>
      <c r="JH623">
        <v>5</v>
      </c>
      <c r="JI623">
        <v>2273</v>
      </c>
      <c r="JJ623">
        <v>0</v>
      </c>
      <c r="JK623">
        <v>25</v>
      </c>
      <c r="JL623">
        <v>29356957</v>
      </c>
      <c r="JM623">
        <v>29356957</v>
      </c>
      <c r="JN623">
        <v>1.19629</v>
      </c>
      <c r="JO623">
        <v>2.63062</v>
      </c>
      <c r="JP623">
        <v>1.54785</v>
      </c>
      <c r="JQ623">
        <v>2.31567</v>
      </c>
      <c r="JR623">
        <v>1.64673</v>
      </c>
      <c r="JS623">
        <v>2.37061</v>
      </c>
      <c r="JT623">
        <v>34.3497</v>
      </c>
      <c r="JU623">
        <v>24.0963</v>
      </c>
      <c r="JV623">
        <v>18</v>
      </c>
      <c r="JW623">
        <v>481.498</v>
      </c>
      <c r="JX623">
        <v>381.735</v>
      </c>
      <c r="JY623">
        <v>33.6797</v>
      </c>
      <c r="JZ623">
        <v>55.8607</v>
      </c>
      <c r="KA623">
        <v>29.9966</v>
      </c>
      <c r="KB623">
        <v>54.9483</v>
      </c>
      <c r="KC623">
        <v>54.6843</v>
      </c>
      <c r="KD623">
        <v>23.9723</v>
      </c>
      <c r="KE623">
        <v>0</v>
      </c>
      <c r="KF623">
        <v>100</v>
      </c>
      <c r="KG623">
        <v>34.789</v>
      </c>
      <c r="KH623">
        <v>521.938</v>
      </c>
      <c r="KI623">
        <v>34.6858</v>
      </c>
      <c r="KJ623">
        <v>92.5047</v>
      </c>
      <c r="KK623">
        <v>89.0191</v>
      </c>
    </row>
    <row r="624" spans="1:297">
      <c r="A624">
        <v>608</v>
      </c>
      <c r="B624">
        <v>1761417423</v>
      </c>
      <c r="C624">
        <v>9242</v>
      </c>
      <c r="D624" t="s">
        <v>1664</v>
      </c>
      <c r="E624" t="s">
        <v>1665</v>
      </c>
      <c r="F624">
        <v>5</v>
      </c>
      <c r="G624" t="s">
        <v>1603</v>
      </c>
      <c r="H624" t="s">
        <v>436</v>
      </c>
      <c r="I624">
        <v>1761417414.61538</v>
      </c>
      <c r="J624">
        <f>(K624)/1000</f>
        <v>0</v>
      </c>
      <c r="K624">
        <f>IF(DP624, AN624, AH624)</f>
        <v>0</v>
      </c>
      <c r="L624">
        <f>IF(DP624, AI624, AG624)</f>
        <v>0</v>
      </c>
      <c r="M624">
        <f>DR624 - IF(AU624&gt;1, L624*DL624*100.0/(AW624), 0)</f>
        <v>0</v>
      </c>
      <c r="N624">
        <f>((T624-J624/2)*M624-L624)/(T624+J624/2)</f>
        <v>0</v>
      </c>
      <c r="O624">
        <f>N624*(DY624+DZ624)/1000.0</f>
        <v>0</v>
      </c>
      <c r="P624">
        <f>(DR624 - IF(AU624&gt;1, L624*DL624*100.0/(AW624), 0))*(DY624+DZ624)/1000.0</f>
        <v>0</v>
      </c>
      <c r="Q624">
        <f>2.0/((1/S624-1/R624)+SIGN(S624)*SQRT((1/S624-1/R624)*(1/S624-1/R624) + 4*DM624/((DM624+1)*(DM624+1))*(2*1/S624*1/R624-1/R624*1/R624)))</f>
        <v>0</v>
      </c>
      <c r="R624">
        <f>IF(LEFT(DN624,1)&lt;&gt;"0",IF(LEFT(DN624,1)="1",3.0,DO624),$D$5+$E$5*(EF624*DY624/($K$5*1000))+$F$5*(EF624*DY624/($K$5*1000))*MAX(MIN(DL624,$J$5),$I$5)*MAX(MIN(DL624,$J$5),$I$5)+$G$5*MAX(MIN(DL624,$J$5),$I$5)*(EF624*DY624/($K$5*1000))+$H$5*(EF624*DY624/($K$5*1000))*(EF624*DY624/($K$5*1000)))</f>
        <v>0</v>
      </c>
      <c r="S624">
        <f>J624*(1000-(1000*0.61365*exp(17.502*W624/(240.97+W624))/(DY624+DZ624)+DT624)/2)/(1000*0.61365*exp(17.502*W624/(240.97+W624))/(DY624+DZ624)-DT624)</f>
        <v>0</v>
      </c>
      <c r="T624">
        <f>1/((DM624+1)/(Q624/1.6)+1/(R624/1.37)) + DM624/((DM624+1)/(Q624/1.6) + DM624/(R624/1.37))</f>
        <v>0</v>
      </c>
      <c r="U624">
        <f>(DH624*DK624)</f>
        <v>0</v>
      </c>
      <c r="V624">
        <f>(EA624+(U624+2*0.95*5.67E-8*(((EA624+$B$7)+273)^4-(EA624+273)^4)-44100*J624)/(1.84*29.3*R624+8*0.95*5.67E-8*(EA624+273)^3))</f>
        <v>0</v>
      </c>
      <c r="W624">
        <f>($C$7*EB624+$D$7*EC624+$E$7*V624)</f>
        <v>0</v>
      </c>
      <c r="X624">
        <f>0.61365*exp(17.502*W624/(240.97+W624))</f>
        <v>0</v>
      </c>
      <c r="Y624">
        <f>(Z624/AA624*100)</f>
        <v>0</v>
      </c>
      <c r="Z624">
        <f>DT624*(DY624+DZ624)/1000</f>
        <v>0</v>
      </c>
      <c r="AA624">
        <f>0.61365*exp(17.502*EA624/(240.97+EA624))</f>
        <v>0</v>
      </c>
      <c r="AB624">
        <f>(X624-DT624*(DY624+DZ624)/1000)</f>
        <v>0</v>
      </c>
      <c r="AC624">
        <f>(-J624*44100)</f>
        <v>0</v>
      </c>
      <c r="AD624">
        <f>2*29.3*R624*0.92*(EA624-W624)</f>
        <v>0</v>
      </c>
      <c r="AE624">
        <f>2*0.95*5.67E-8*(((EA624+$B$7)+273)^4-(W624+273)^4)</f>
        <v>0</v>
      </c>
      <c r="AF624">
        <f>U624+AE624+AC624+AD624</f>
        <v>0</v>
      </c>
      <c r="AG624">
        <f>DX624*AU624*(DS624-DR624*(1000-AU624*DU624)/(1000-AU624*DT624))/(100*DL624)</f>
        <v>0</v>
      </c>
      <c r="AH624">
        <f>1000*DX624*AU624*(DT624-DU624)/(100*DL624*(1000-AU624*DT624))</f>
        <v>0</v>
      </c>
      <c r="AI624">
        <f>(AJ624 - AK624 - DY624*1E3/(8.314*(EA624+273.15)) * AM624/DX624 * AL624) * DX624/(100*DL624) * (1000 - DU624)/1000</f>
        <v>0</v>
      </c>
      <c r="AJ624">
        <v>514.320388602898</v>
      </c>
      <c r="AK624">
        <v>488.625636363636</v>
      </c>
      <c r="AL624">
        <v>3.04415147073265</v>
      </c>
      <c r="AM624">
        <v>65.3796916363012</v>
      </c>
      <c r="AN624">
        <f>(AP624 - AO624 + DY624*1E3/(8.314*(EA624+273.15)) * AR624/DX624 * AQ624) * DX624/(100*DL624) * 1000/(1000 - AP624)</f>
        <v>0</v>
      </c>
      <c r="AO624">
        <v>25.2406132696247</v>
      </c>
      <c r="AP624">
        <v>36.0054636363636</v>
      </c>
      <c r="AQ624">
        <v>-0.0180141655545619</v>
      </c>
      <c r="AR624">
        <v>110.48631255239</v>
      </c>
      <c r="AS624">
        <v>11</v>
      </c>
      <c r="AT624">
        <v>2</v>
      </c>
      <c r="AU624">
        <f>IF(AS624*$H$13&gt;=AW624,1.0,(AW624/(AW624-AS624*$H$13)))</f>
        <v>0</v>
      </c>
      <c r="AV624">
        <f>(AU624-1)*100</f>
        <v>0</v>
      </c>
      <c r="AW624">
        <f>MAX(0,($B$13+$C$13*EF624)/(1+$D$13*EF624)*DY624/(EA624+273)*$E$13)</f>
        <v>0</v>
      </c>
      <c r="AX624" t="s">
        <v>437</v>
      </c>
      <c r="AY624" t="s">
        <v>437</v>
      </c>
      <c r="AZ624">
        <v>0</v>
      </c>
      <c r="BA624">
        <v>0</v>
      </c>
      <c r="BB624">
        <f>1-AZ624/BA624</f>
        <v>0</v>
      </c>
      <c r="BC624">
        <v>0</v>
      </c>
      <c r="BD624" t="s">
        <v>437</v>
      </c>
      <c r="BE624" t="s">
        <v>437</v>
      </c>
      <c r="BF624">
        <v>0</v>
      </c>
      <c r="BG624">
        <v>0</v>
      </c>
      <c r="BH624">
        <f>1-BF624/BG624</f>
        <v>0</v>
      </c>
      <c r="BI624">
        <v>0.5</v>
      </c>
      <c r="BJ624">
        <f>DI624</f>
        <v>0</v>
      </c>
      <c r="BK624">
        <f>L624</f>
        <v>0</v>
      </c>
      <c r="BL624">
        <f>BH624*BI624*BJ624</f>
        <v>0</v>
      </c>
      <c r="BM624">
        <f>(BK624-BC624)/BJ624</f>
        <v>0</v>
      </c>
      <c r="BN624">
        <f>(BA624-BG624)/BG624</f>
        <v>0</v>
      </c>
      <c r="BO624">
        <f>AZ624/(BB624+AZ624/BG624)</f>
        <v>0</v>
      </c>
      <c r="BP624" t="s">
        <v>437</v>
      </c>
      <c r="BQ624">
        <v>0</v>
      </c>
      <c r="BR624">
        <f>IF(BQ624&lt;&gt;0, BQ624, BO624)</f>
        <v>0</v>
      </c>
      <c r="BS624">
        <f>1-BR624/BG624</f>
        <v>0</v>
      </c>
      <c r="BT624">
        <f>(BG624-BF624)/(BG624-BR624)</f>
        <v>0</v>
      </c>
      <c r="BU624">
        <f>(BA624-BG624)/(BA624-BR624)</f>
        <v>0</v>
      </c>
      <c r="BV624">
        <f>(BG624-BF624)/(BG624-AZ624)</f>
        <v>0</v>
      </c>
      <c r="BW624">
        <f>(BA624-BG624)/(BA624-AZ624)</f>
        <v>0</v>
      </c>
      <c r="BX624">
        <f>(BT624*BR624/BF624)</f>
        <v>0</v>
      </c>
      <c r="BY624">
        <f>(1-BX624)</f>
        <v>0</v>
      </c>
      <c r="DH624">
        <f>$B$11*EG624+$C$11*EH624+$F$11*ES624*(1-EV624)</f>
        <v>0</v>
      </c>
      <c r="DI624">
        <f>DH624*DJ624</f>
        <v>0</v>
      </c>
      <c r="DJ624">
        <f>($B$11*$D$9+$C$11*$D$9+$F$11*((FF624+EX624)/MAX(FF624+EX624+FG624, 0.1)*$I$9+FG624/MAX(FF624+EX624+FG624, 0.1)*$J$9))/($B$11+$C$11+$F$11)</f>
        <v>0</v>
      </c>
      <c r="DK624">
        <f>($B$11*$K$9+$C$11*$K$9+$F$11*((FF624+EX624)/MAX(FF624+EX624+FG624, 0.1)*$P$9+FG624/MAX(FF624+EX624+FG624, 0.1)*$Q$9))/($B$11+$C$11+$F$11)</f>
        <v>0</v>
      </c>
      <c r="DL624">
        <v>6</v>
      </c>
      <c r="DM624">
        <v>0.5</v>
      </c>
      <c r="DN624" t="s">
        <v>438</v>
      </c>
      <c r="DO624">
        <v>2</v>
      </c>
      <c r="DP624" t="b">
        <v>1</v>
      </c>
      <c r="DQ624">
        <v>1761417414.61538</v>
      </c>
      <c r="DR624">
        <v>449.117923076923</v>
      </c>
      <c r="DS624">
        <v>485.508153846154</v>
      </c>
      <c r="DT624">
        <v>36.1402076923077</v>
      </c>
      <c r="DU624">
        <v>25.2343307692308</v>
      </c>
      <c r="DV624">
        <v>448.020538461539</v>
      </c>
      <c r="DW624">
        <v>35.8250153846154</v>
      </c>
      <c r="DX624">
        <v>499.985307692308</v>
      </c>
      <c r="DY624">
        <v>90.2984307692308</v>
      </c>
      <c r="DZ624">
        <v>0.0449924769230769</v>
      </c>
      <c r="EA624">
        <v>43.0897846153846</v>
      </c>
      <c r="EB624">
        <v>41.9790692307692</v>
      </c>
      <c r="EC624">
        <v>999.9</v>
      </c>
      <c r="ED624">
        <v>0</v>
      </c>
      <c r="EE624">
        <v>0</v>
      </c>
      <c r="EF624">
        <v>10004.48</v>
      </c>
      <c r="EG624">
        <v>0</v>
      </c>
      <c r="EH624">
        <v>1197.92769230769</v>
      </c>
      <c r="EI624">
        <v>-36.3902846153846</v>
      </c>
      <c r="EJ624">
        <v>465.956461538461</v>
      </c>
      <c r="EK624">
        <v>498.077</v>
      </c>
      <c r="EL624">
        <v>10.9058923076923</v>
      </c>
      <c r="EM624">
        <v>485.508153846154</v>
      </c>
      <c r="EN624">
        <v>25.2343307692308</v>
      </c>
      <c r="EO624">
        <v>3.26340538461538</v>
      </c>
      <c r="EP624">
        <v>2.27862076923077</v>
      </c>
      <c r="EQ624">
        <v>25.4366307692308</v>
      </c>
      <c r="ER624">
        <v>19.5260461538462</v>
      </c>
      <c r="ES624">
        <v>1199.97923076923</v>
      </c>
      <c r="ET624">
        <v>0.967005846153846</v>
      </c>
      <c r="EU624">
        <v>0.0329941307692308</v>
      </c>
      <c r="EV624">
        <v>0</v>
      </c>
      <c r="EW624">
        <v>1327.60230769231</v>
      </c>
      <c r="EX624">
        <v>5.00059</v>
      </c>
      <c r="EY624">
        <v>17224.9153846154</v>
      </c>
      <c r="EZ624">
        <v>10358.5538461538</v>
      </c>
      <c r="FA624">
        <v>62.3266153846154</v>
      </c>
      <c r="FB624">
        <v>64.1632307692308</v>
      </c>
      <c r="FC624">
        <v>62.6920769230769</v>
      </c>
      <c r="FD624">
        <v>63.6632307692308</v>
      </c>
      <c r="FE624">
        <v>63.2257692307692</v>
      </c>
      <c r="FF624">
        <v>1155.54923076923</v>
      </c>
      <c r="FG624">
        <v>39.43</v>
      </c>
      <c r="FH624">
        <v>0</v>
      </c>
      <c r="FI624">
        <v>1761417383.5</v>
      </c>
      <c r="FJ624">
        <v>0</v>
      </c>
      <c r="FK624">
        <v>1329.456</v>
      </c>
      <c r="FL624">
        <v>87.6615383234899</v>
      </c>
      <c r="FM624">
        <v>1055.25384456721</v>
      </c>
      <c r="FN624">
        <v>17248.492</v>
      </c>
      <c r="FO624">
        <v>15</v>
      </c>
      <c r="FP624">
        <v>0</v>
      </c>
      <c r="FQ624" t="s">
        <v>439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A624">
        <v>0</v>
      </c>
      <c r="GB624">
        <v>0</v>
      </c>
      <c r="GC624">
        <v>-34.9299571428571</v>
      </c>
      <c r="GD624">
        <v>-24.1511220779221</v>
      </c>
      <c r="GE624">
        <v>2.67377016403206</v>
      </c>
      <c r="GF624">
        <v>0</v>
      </c>
      <c r="GG624">
        <v>1322.72705882353</v>
      </c>
      <c r="GH624">
        <v>77.897020652297</v>
      </c>
      <c r="GI624">
        <v>7.67525724014658</v>
      </c>
      <c r="GJ624">
        <v>-1</v>
      </c>
      <c r="GK624">
        <v>10.9728238095238</v>
      </c>
      <c r="GL624">
        <v>-1.11874285714284</v>
      </c>
      <c r="GM624">
        <v>0.112939427105911</v>
      </c>
      <c r="GN624">
        <v>0</v>
      </c>
      <c r="GO624">
        <v>0</v>
      </c>
      <c r="GP624">
        <v>2</v>
      </c>
      <c r="GQ624" t="s">
        <v>473</v>
      </c>
      <c r="GR624">
        <v>3.12638</v>
      </c>
      <c r="GS624">
        <v>2.72336</v>
      </c>
      <c r="GT624">
        <v>0.0920901</v>
      </c>
      <c r="GU624">
        <v>0.0979869</v>
      </c>
      <c r="GV624">
        <v>0.129589</v>
      </c>
      <c r="GW624">
        <v>0.101063</v>
      </c>
      <c r="GX624">
        <v>32430.6</v>
      </c>
      <c r="GY624">
        <v>34022.1</v>
      </c>
      <c r="GZ624">
        <v>32458.8</v>
      </c>
      <c r="HA624">
        <v>34292.4</v>
      </c>
      <c r="HB624">
        <v>40433.8</v>
      </c>
      <c r="HC624">
        <v>44485.1</v>
      </c>
      <c r="HD624">
        <v>51057.1</v>
      </c>
      <c r="HE624">
        <v>55034.9</v>
      </c>
      <c r="HF624">
        <v>1.65377</v>
      </c>
      <c r="HG624">
        <v>1.51585</v>
      </c>
      <c r="HH624">
        <v>-0.0929981</v>
      </c>
      <c r="HI624">
        <v>0</v>
      </c>
      <c r="HJ624">
        <v>43.4304</v>
      </c>
      <c r="HK624">
        <v>999.9</v>
      </c>
      <c r="HL624">
        <v>55.848</v>
      </c>
      <c r="HM624">
        <v>30.031</v>
      </c>
      <c r="HN624">
        <v>26.3976</v>
      </c>
      <c r="HO624">
        <v>61.0854</v>
      </c>
      <c r="HP624">
        <v>40.9696</v>
      </c>
      <c r="HQ624">
        <v>1</v>
      </c>
      <c r="HR624">
        <v>2.6119</v>
      </c>
      <c r="HS624">
        <v>9.28105</v>
      </c>
      <c r="HT624">
        <v>19.8945</v>
      </c>
      <c r="HU624">
        <v>5.18824</v>
      </c>
      <c r="HV624">
        <v>12.017</v>
      </c>
      <c r="HW624">
        <v>4.9692</v>
      </c>
      <c r="HX624">
        <v>3.296</v>
      </c>
      <c r="HY624">
        <v>9999</v>
      </c>
      <c r="HZ624">
        <v>9999</v>
      </c>
      <c r="IA624">
        <v>999.9</v>
      </c>
      <c r="IB624">
        <v>9999</v>
      </c>
      <c r="IC624">
        <v>1.86324</v>
      </c>
      <c r="ID624">
        <v>1.86812</v>
      </c>
      <c r="IE624">
        <v>1.86783</v>
      </c>
      <c r="IF624">
        <v>1.86905</v>
      </c>
      <c r="IG624">
        <v>1.86981</v>
      </c>
      <c r="IH624">
        <v>1.86586</v>
      </c>
      <c r="II624">
        <v>1.86695</v>
      </c>
      <c r="IJ624">
        <v>1.8684</v>
      </c>
      <c r="IK624">
        <v>5</v>
      </c>
      <c r="IL624">
        <v>0</v>
      </c>
      <c r="IM624">
        <v>0</v>
      </c>
      <c r="IN624">
        <v>0</v>
      </c>
      <c r="IO624" t="s">
        <v>441</v>
      </c>
      <c r="IP624" t="s">
        <v>442</v>
      </c>
      <c r="IQ624" t="s">
        <v>443</v>
      </c>
      <c r="IR624" t="s">
        <v>443</v>
      </c>
      <c r="IS624" t="s">
        <v>443</v>
      </c>
      <c r="IT624" t="s">
        <v>443</v>
      </c>
      <c r="IU624">
        <v>0</v>
      </c>
      <c r="IV624">
        <v>100</v>
      </c>
      <c r="IW624">
        <v>100</v>
      </c>
      <c r="IX624">
        <v>1.098</v>
      </c>
      <c r="IY624">
        <v>0.3152</v>
      </c>
      <c r="IZ624">
        <v>1.09748391826392</v>
      </c>
      <c r="JA624">
        <v>0</v>
      </c>
      <c r="JB624">
        <v>0</v>
      </c>
      <c r="JC624">
        <v>0</v>
      </c>
      <c r="JD624">
        <v>0.315191680746845</v>
      </c>
      <c r="JE624">
        <v>0</v>
      </c>
      <c r="JF624">
        <v>0</v>
      </c>
      <c r="JG624">
        <v>0</v>
      </c>
      <c r="JH624">
        <v>5</v>
      </c>
      <c r="JI624">
        <v>2273</v>
      </c>
      <c r="JJ624">
        <v>0</v>
      </c>
      <c r="JK624">
        <v>25</v>
      </c>
      <c r="JL624">
        <v>29356957.1</v>
      </c>
      <c r="JM624">
        <v>29356957.1</v>
      </c>
      <c r="JN624">
        <v>1.22314</v>
      </c>
      <c r="JO624">
        <v>2.64038</v>
      </c>
      <c r="JP624">
        <v>1.54785</v>
      </c>
      <c r="JQ624">
        <v>2.31567</v>
      </c>
      <c r="JR624">
        <v>1.64551</v>
      </c>
      <c r="JS624">
        <v>2.27417</v>
      </c>
      <c r="JT624">
        <v>34.3497</v>
      </c>
      <c r="JU624">
        <v>24.0875</v>
      </c>
      <c r="JV624">
        <v>18</v>
      </c>
      <c r="JW624">
        <v>481.65</v>
      </c>
      <c r="JX624">
        <v>381.736</v>
      </c>
      <c r="JY624">
        <v>33.6409</v>
      </c>
      <c r="JZ624">
        <v>55.8385</v>
      </c>
      <c r="KA624">
        <v>29.9966</v>
      </c>
      <c r="KB624">
        <v>54.936</v>
      </c>
      <c r="KC624">
        <v>54.6735</v>
      </c>
      <c r="KD624">
        <v>24.5117</v>
      </c>
      <c r="KE624">
        <v>0</v>
      </c>
      <c r="KF624">
        <v>100</v>
      </c>
      <c r="KG624">
        <v>34.8187</v>
      </c>
      <c r="KH624">
        <v>535.67</v>
      </c>
      <c r="KI624">
        <v>34.6858</v>
      </c>
      <c r="KJ624">
        <v>92.5118</v>
      </c>
      <c r="KK624">
        <v>89.0264</v>
      </c>
    </row>
    <row r="625" spans="1:297">
      <c r="A625">
        <v>609</v>
      </c>
      <c r="B625">
        <v>1761417428</v>
      </c>
      <c r="C625">
        <v>9247</v>
      </c>
      <c r="D625" t="s">
        <v>1666</v>
      </c>
      <c r="E625" t="s">
        <v>1667</v>
      </c>
      <c r="F625">
        <v>5</v>
      </c>
      <c r="G625" t="s">
        <v>1603</v>
      </c>
      <c r="H625" t="s">
        <v>436</v>
      </c>
      <c r="I625">
        <v>1761417419.69231</v>
      </c>
      <c r="J625">
        <f>(K625)/1000</f>
        <v>0</v>
      </c>
      <c r="K625">
        <f>IF(DP625, AN625, AH625)</f>
        <v>0</v>
      </c>
      <c r="L625">
        <f>IF(DP625, AI625, AG625)</f>
        <v>0</v>
      </c>
      <c r="M625">
        <f>DR625 - IF(AU625&gt;1, L625*DL625*100.0/(AW625), 0)</f>
        <v>0</v>
      </c>
      <c r="N625">
        <f>((T625-J625/2)*M625-L625)/(T625+J625/2)</f>
        <v>0</v>
      </c>
      <c r="O625">
        <f>N625*(DY625+DZ625)/1000.0</f>
        <v>0</v>
      </c>
      <c r="P625">
        <f>(DR625 - IF(AU625&gt;1, L625*DL625*100.0/(AW625), 0))*(DY625+DZ625)/1000.0</f>
        <v>0</v>
      </c>
      <c r="Q625">
        <f>2.0/((1/S625-1/R625)+SIGN(S625)*SQRT((1/S625-1/R625)*(1/S625-1/R625) + 4*DM625/((DM625+1)*(DM625+1))*(2*1/S625*1/R625-1/R625*1/R625)))</f>
        <v>0</v>
      </c>
      <c r="R625">
        <f>IF(LEFT(DN625,1)&lt;&gt;"0",IF(LEFT(DN625,1)="1",3.0,DO625),$D$5+$E$5*(EF625*DY625/($K$5*1000))+$F$5*(EF625*DY625/($K$5*1000))*MAX(MIN(DL625,$J$5),$I$5)*MAX(MIN(DL625,$J$5),$I$5)+$G$5*MAX(MIN(DL625,$J$5),$I$5)*(EF625*DY625/($K$5*1000))+$H$5*(EF625*DY625/($K$5*1000))*(EF625*DY625/($K$5*1000)))</f>
        <v>0</v>
      </c>
      <c r="S625">
        <f>J625*(1000-(1000*0.61365*exp(17.502*W625/(240.97+W625))/(DY625+DZ625)+DT625)/2)/(1000*0.61365*exp(17.502*W625/(240.97+W625))/(DY625+DZ625)-DT625)</f>
        <v>0</v>
      </c>
      <c r="T625">
        <f>1/((DM625+1)/(Q625/1.6)+1/(R625/1.37)) + DM625/((DM625+1)/(Q625/1.6) + DM625/(R625/1.37))</f>
        <v>0</v>
      </c>
      <c r="U625">
        <f>(DH625*DK625)</f>
        <v>0</v>
      </c>
      <c r="V625">
        <f>(EA625+(U625+2*0.95*5.67E-8*(((EA625+$B$7)+273)^4-(EA625+273)^4)-44100*J625)/(1.84*29.3*R625+8*0.95*5.67E-8*(EA625+273)^3))</f>
        <v>0</v>
      </c>
      <c r="W625">
        <f>($C$7*EB625+$D$7*EC625+$E$7*V625)</f>
        <v>0</v>
      </c>
      <c r="X625">
        <f>0.61365*exp(17.502*W625/(240.97+W625))</f>
        <v>0</v>
      </c>
      <c r="Y625">
        <f>(Z625/AA625*100)</f>
        <v>0</v>
      </c>
      <c r="Z625">
        <f>DT625*(DY625+DZ625)/1000</f>
        <v>0</v>
      </c>
      <c r="AA625">
        <f>0.61365*exp(17.502*EA625/(240.97+EA625))</f>
        <v>0</v>
      </c>
      <c r="AB625">
        <f>(X625-DT625*(DY625+DZ625)/1000)</f>
        <v>0</v>
      </c>
      <c r="AC625">
        <f>(-J625*44100)</f>
        <v>0</v>
      </c>
      <c r="AD625">
        <f>2*29.3*R625*0.92*(EA625-W625)</f>
        <v>0</v>
      </c>
      <c r="AE625">
        <f>2*0.95*5.67E-8*(((EA625+$B$7)+273)^4-(W625+273)^4)</f>
        <v>0</v>
      </c>
      <c r="AF625">
        <f>U625+AE625+AC625+AD625</f>
        <v>0</v>
      </c>
      <c r="AG625">
        <f>DX625*AU625*(DS625-DR625*(1000-AU625*DU625)/(1000-AU625*DT625))/(100*DL625)</f>
        <v>0</v>
      </c>
      <c r="AH625">
        <f>1000*DX625*AU625*(DT625-DU625)/(100*DL625*(1000-AU625*DT625))</f>
        <v>0</v>
      </c>
      <c r="AI625">
        <f>(AJ625 - AK625 - DY625*1E3/(8.314*(EA625+273.15)) * AM625/DX625 * AL625) * DX625/(100*DL625) * (1000 - DU625)/1000</f>
        <v>0</v>
      </c>
      <c r="AJ625">
        <v>532.693873338602</v>
      </c>
      <c r="AK625">
        <v>505.284642424243</v>
      </c>
      <c r="AL625">
        <v>3.40231703693392</v>
      </c>
      <c r="AM625">
        <v>65.3796916363012</v>
      </c>
      <c r="AN625">
        <f>(AP625 - AO625 + DY625*1E3/(8.314*(EA625+273.15)) * AR625/DX625 * AQ625) * DX625/(100*DL625) * 1000/(1000 - AP625)</f>
        <v>0</v>
      </c>
      <c r="AO625">
        <v>25.2456911166016</v>
      </c>
      <c r="AP625">
        <v>35.9261787878788</v>
      </c>
      <c r="AQ625">
        <v>-0.0158315732909194</v>
      </c>
      <c r="AR625">
        <v>110.48631255239</v>
      </c>
      <c r="AS625">
        <v>11</v>
      </c>
      <c r="AT625">
        <v>2</v>
      </c>
      <c r="AU625">
        <f>IF(AS625*$H$13&gt;=AW625,1.0,(AW625/(AW625-AS625*$H$13)))</f>
        <v>0</v>
      </c>
      <c r="AV625">
        <f>(AU625-1)*100</f>
        <v>0</v>
      </c>
      <c r="AW625">
        <f>MAX(0,($B$13+$C$13*EF625)/(1+$D$13*EF625)*DY625/(EA625+273)*$E$13)</f>
        <v>0</v>
      </c>
      <c r="AX625" t="s">
        <v>437</v>
      </c>
      <c r="AY625" t="s">
        <v>437</v>
      </c>
      <c r="AZ625">
        <v>0</v>
      </c>
      <c r="BA625">
        <v>0</v>
      </c>
      <c r="BB625">
        <f>1-AZ625/BA625</f>
        <v>0</v>
      </c>
      <c r="BC625">
        <v>0</v>
      </c>
      <c r="BD625" t="s">
        <v>437</v>
      </c>
      <c r="BE625" t="s">
        <v>437</v>
      </c>
      <c r="BF625">
        <v>0</v>
      </c>
      <c r="BG625">
        <v>0</v>
      </c>
      <c r="BH625">
        <f>1-BF625/BG625</f>
        <v>0</v>
      </c>
      <c r="BI625">
        <v>0.5</v>
      </c>
      <c r="BJ625">
        <f>DI625</f>
        <v>0</v>
      </c>
      <c r="BK625">
        <f>L625</f>
        <v>0</v>
      </c>
      <c r="BL625">
        <f>BH625*BI625*BJ625</f>
        <v>0</v>
      </c>
      <c r="BM625">
        <f>(BK625-BC625)/BJ625</f>
        <v>0</v>
      </c>
      <c r="BN625">
        <f>(BA625-BG625)/BG625</f>
        <v>0</v>
      </c>
      <c r="BO625">
        <f>AZ625/(BB625+AZ625/BG625)</f>
        <v>0</v>
      </c>
      <c r="BP625" t="s">
        <v>437</v>
      </c>
      <c r="BQ625">
        <v>0</v>
      </c>
      <c r="BR625">
        <f>IF(BQ625&lt;&gt;0, BQ625, BO625)</f>
        <v>0</v>
      </c>
      <c r="BS625">
        <f>1-BR625/BG625</f>
        <v>0</v>
      </c>
      <c r="BT625">
        <f>(BG625-BF625)/(BG625-BR625)</f>
        <v>0</v>
      </c>
      <c r="BU625">
        <f>(BA625-BG625)/(BA625-BR625)</f>
        <v>0</v>
      </c>
      <c r="BV625">
        <f>(BG625-BF625)/(BG625-AZ625)</f>
        <v>0</v>
      </c>
      <c r="BW625">
        <f>(BA625-BG625)/(BA625-AZ625)</f>
        <v>0</v>
      </c>
      <c r="BX625">
        <f>(BT625*BR625/BF625)</f>
        <v>0</v>
      </c>
      <c r="BY625">
        <f>(1-BX625)</f>
        <v>0</v>
      </c>
      <c r="DH625">
        <f>$B$11*EG625+$C$11*EH625+$F$11*ES625*(1-EV625)</f>
        <v>0</v>
      </c>
      <c r="DI625">
        <f>DH625*DJ625</f>
        <v>0</v>
      </c>
      <c r="DJ625">
        <f>($B$11*$D$9+$C$11*$D$9+$F$11*((FF625+EX625)/MAX(FF625+EX625+FG625, 0.1)*$I$9+FG625/MAX(FF625+EX625+FG625, 0.1)*$J$9))/($B$11+$C$11+$F$11)</f>
        <v>0</v>
      </c>
      <c r="DK625">
        <f>($B$11*$K$9+$C$11*$K$9+$F$11*((FF625+EX625)/MAX(FF625+EX625+FG625, 0.1)*$P$9+FG625/MAX(FF625+EX625+FG625, 0.1)*$Q$9))/($B$11+$C$11+$F$11)</f>
        <v>0</v>
      </c>
      <c r="DL625">
        <v>6</v>
      </c>
      <c r="DM625">
        <v>0.5</v>
      </c>
      <c r="DN625" t="s">
        <v>438</v>
      </c>
      <c r="DO625">
        <v>2</v>
      </c>
      <c r="DP625" t="b">
        <v>1</v>
      </c>
      <c r="DQ625">
        <v>1761417419.69231</v>
      </c>
      <c r="DR625">
        <v>464.333307692308</v>
      </c>
      <c r="DS625">
        <v>502.599692307692</v>
      </c>
      <c r="DT625">
        <v>36.0503076923077</v>
      </c>
      <c r="DU625">
        <v>25.2394153846154</v>
      </c>
      <c r="DV625">
        <v>463.236076923077</v>
      </c>
      <c r="DW625">
        <v>35.7351153846154</v>
      </c>
      <c r="DX625">
        <v>499.977538461538</v>
      </c>
      <c r="DY625">
        <v>90.2978538461539</v>
      </c>
      <c r="DZ625">
        <v>0.0449697076923077</v>
      </c>
      <c r="EA625">
        <v>43.0575538461538</v>
      </c>
      <c r="EB625">
        <v>41.9503923076923</v>
      </c>
      <c r="EC625">
        <v>999.9</v>
      </c>
      <c r="ED625">
        <v>0</v>
      </c>
      <c r="EE625">
        <v>0</v>
      </c>
      <c r="EF625">
        <v>10007.6507692308</v>
      </c>
      <c r="EG625">
        <v>0</v>
      </c>
      <c r="EH625">
        <v>1198.14461538462</v>
      </c>
      <c r="EI625">
        <v>-38.2663538461538</v>
      </c>
      <c r="EJ625">
        <v>481.697538461538</v>
      </c>
      <c r="EK625">
        <v>515.613615384615</v>
      </c>
      <c r="EL625">
        <v>10.8108923076923</v>
      </c>
      <c r="EM625">
        <v>502.599692307692</v>
      </c>
      <c r="EN625">
        <v>25.2394153846154</v>
      </c>
      <c r="EO625">
        <v>3.25526769230769</v>
      </c>
      <c r="EP625">
        <v>2.27906538461538</v>
      </c>
      <c r="EQ625">
        <v>25.3946230769231</v>
      </c>
      <c r="ER625">
        <v>19.5291923076923</v>
      </c>
      <c r="ES625">
        <v>1199.95692307692</v>
      </c>
      <c r="ET625">
        <v>0.967004615384615</v>
      </c>
      <c r="EU625">
        <v>0.0329954230769231</v>
      </c>
      <c r="EV625">
        <v>0</v>
      </c>
      <c r="EW625">
        <v>1334.81538461538</v>
      </c>
      <c r="EX625">
        <v>5.00059</v>
      </c>
      <c r="EY625">
        <v>17311.3769230769</v>
      </c>
      <c r="EZ625">
        <v>10358.3538461538</v>
      </c>
      <c r="FA625">
        <v>62.2881538461538</v>
      </c>
      <c r="FB625">
        <v>64.1199230769231</v>
      </c>
      <c r="FC625">
        <v>62.6584615384615</v>
      </c>
      <c r="FD625">
        <v>63.6296153846154</v>
      </c>
      <c r="FE625">
        <v>63.2016153846154</v>
      </c>
      <c r="FF625">
        <v>1155.52692307692</v>
      </c>
      <c r="FG625">
        <v>39.43</v>
      </c>
      <c r="FH625">
        <v>0</v>
      </c>
      <c r="FI625">
        <v>1761417388.3</v>
      </c>
      <c r="FJ625">
        <v>0</v>
      </c>
      <c r="FK625">
        <v>1336.4664</v>
      </c>
      <c r="FL625">
        <v>88.4992309119799</v>
      </c>
      <c r="FM625">
        <v>1052.28461707822</v>
      </c>
      <c r="FN625">
        <v>17332.304</v>
      </c>
      <c r="FO625">
        <v>15</v>
      </c>
      <c r="FP625">
        <v>0</v>
      </c>
      <c r="FQ625" t="s">
        <v>439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A625">
        <v>0</v>
      </c>
      <c r="GB625">
        <v>0</v>
      </c>
      <c r="GC625">
        <v>-37.3715095238095</v>
      </c>
      <c r="GD625">
        <v>-18.7458</v>
      </c>
      <c r="GE625">
        <v>2.0518545165416</v>
      </c>
      <c r="GF625">
        <v>0</v>
      </c>
      <c r="GG625">
        <v>1330.83205882353</v>
      </c>
      <c r="GH625">
        <v>86.8459893397785</v>
      </c>
      <c r="GI625">
        <v>8.52471692799368</v>
      </c>
      <c r="GJ625">
        <v>-1</v>
      </c>
      <c r="GK625">
        <v>10.861680952381</v>
      </c>
      <c r="GL625">
        <v>-1.12849090909091</v>
      </c>
      <c r="GM625">
        <v>0.1139176754505</v>
      </c>
      <c r="GN625">
        <v>0</v>
      </c>
      <c r="GO625">
        <v>0</v>
      </c>
      <c r="GP625">
        <v>2</v>
      </c>
      <c r="GQ625" t="s">
        <v>473</v>
      </c>
      <c r="GR625">
        <v>3.12653</v>
      </c>
      <c r="GS625">
        <v>2.72265</v>
      </c>
      <c r="GT625">
        <v>0.0945242</v>
      </c>
      <c r="GU625">
        <v>0.100559</v>
      </c>
      <c r="GV625">
        <v>0.129386</v>
      </c>
      <c r="GW625">
        <v>0.101079</v>
      </c>
      <c r="GX625">
        <v>32346.2</v>
      </c>
      <c r="GY625">
        <v>33928.9</v>
      </c>
      <c r="GZ625">
        <v>32461.2</v>
      </c>
      <c r="HA625">
        <v>34296.2</v>
      </c>
      <c r="HB625">
        <v>40445.2</v>
      </c>
      <c r="HC625">
        <v>44489.4</v>
      </c>
      <c r="HD625">
        <v>51060.6</v>
      </c>
      <c r="HE625">
        <v>55040.8</v>
      </c>
      <c r="HF625">
        <v>1.65422</v>
      </c>
      <c r="HG625">
        <v>1.51605</v>
      </c>
      <c r="HH625">
        <v>-0.0953302</v>
      </c>
      <c r="HI625">
        <v>0</v>
      </c>
      <c r="HJ625">
        <v>43.3917</v>
      </c>
      <c r="HK625">
        <v>999.9</v>
      </c>
      <c r="HL625">
        <v>55.848</v>
      </c>
      <c r="HM625">
        <v>30.031</v>
      </c>
      <c r="HN625">
        <v>26.399</v>
      </c>
      <c r="HO625">
        <v>60.7354</v>
      </c>
      <c r="HP625">
        <v>40.9896</v>
      </c>
      <c r="HQ625">
        <v>1</v>
      </c>
      <c r="HR625">
        <v>2.60281</v>
      </c>
      <c r="HS625">
        <v>6.93232</v>
      </c>
      <c r="HT625">
        <v>19.992</v>
      </c>
      <c r="HU625">
        <v>5.18659</v>
      </c>
      <c r="HV625">
        <v>12.0159</v>
      </c>
      <c r="HW625">
        <v>4.96745</v>
      </c>
      <c r="HX625">
        <v>3.296</v>
      </c>
      <c r="HY625">
        <v>9999</v>
      </c>
      <c r="HZ625">
        <v>9999</v>
      </c>
      <c r="IA625">
        <v>999.9</v>
      </c>
      <c r="IB625">
        <v>9999</v>
      </c>
      <c r="IC625">
        <v>1.86325</v>
      </c>
      <c r="ID625">
        <v>1.86813</v>
      </c>
      <c r="IE625">
        <v>1.86784</v>
      </c>
      <c r="IF625">
        <v>1.86905</v>
      </c>
      <c r="IG625">
        <v>1.86981</v>
      </c>
      <c r="IH625">
        <v>1.86588</v>
      </c>
      <c r="II625">
        <v>1.86695</v>
      </c>
      <c r="IJ625">
        <v>1.86844</v>
      </c>
      <c r="IK625">
        <v>5</v>
      </c>
      <c r="IL625">
        <v>0</v>
      </c>
      <c r="IM625">
        <v>0</v>
      </c>
      <c r="IN625">
        <v>0</v>
      </c>
      <c r="IO625" t="s">
        <v>441</v>
      </c>
      <c r="IP625" t="s">
        <v>442</v>
      </c>
      <c r="IQ625" t="s">
        <v>443</v>
      </c>
      <c r="IR625" t="s">
        <v>443</v>
      </c>
      <c r="IS625" t="s">
        <v>443</v>
      </c>
      <c r="IT625" t="s">
        <v>443</v>
      </c>
      <c r="IU625">
        <v>0</v>
      </c>
      <c r="IV625">
        <v>100</v>
      </c>
      <c r="IW625">
        <v>100</v>
      </c>
      <c r="IX625">
        <v>1.098</v>
      </c>
      <c r="IY625">
        <v>0.3152</v>
      </c>
      <c r="IZ625">
        <v>1.09748391826392</v>
      </c>
      <c r="JA625">
        <v>0</v>
      </c>
      <c r="JB625">
        <v>0</v>
      </c>
      <c r="JC625">
        <v>0</v>
      </c>
      <c r="JD625">
        <v>0.315191680746845</v>
      </c>
      <c r="JE625">
        <v>0</v>
      </c>
      <c r="JF625">
        <v>0</v>
      </c>
      <c r="JG625">
        <v>0</v>
      </c>
      <c r="JH625">
        <v>5</v>
      </c>
      <c r="JI625">
        <v>2273</v>
      </c>
      <c r="JJ625">
        <v>0</v>
      </c>
      <c r="JK625">
        <v>25</v>
      </c>
      <c r="JL625">
        <v>29356957.1</v>
      </c>
      <c r="JM625">
        <v>29356957.1</v>
      </c>
      <c r="JN625">
        <v>1.25244</v>
      </c>
      <c r="JO625">
        <v>2.62817</v>
      </c>
      <c r="JP625">
        <v>1.54785</v>
      </c>
      <c r="JQ625">
        <v>2.31567</v>
      </c>
      <c r="JR625">
        <v>1.64551</v>
      </c>
      <c r="JS625">
        <v>2.37427</v>
      </c>
      <c r="JT625">
        <v>34.3497</v>
      </c>
      <c r="JU625">
        <v>24.1575</v>
      </c>
      <c r="JV625">
        <v>18</v>
      </c>
      <c r="JW625">
        <v>481.881</v>
      </c>
      <c r="JX625">
        <v>381.793</v>
      </c>
      <c r="JY625">
        <v>33.6785</v>
      </c>
      <c r="JZ625">
        <v>55.8102</v>
      </c>
      <c r="KA625">
        <v>29.9923</v>
      </c>
      <c r="KB625">
        <v>54.9179</v>
      </c>
      <c r="KC625">
        <v>54.6578</v>
      </c>
      <c r="KD625">
        <v>25.0899</v>
      </c>
      <c r="KE625">
        <v>0</v>
      </c>
      <c r="KF625">
        <v>100</v>
      </c>
      <c r="KG625">
        <v>34.8656</v>
      </c>
      <c r="KH625">
        <v>556.12</v>
      </c>
      <c r="KI625">
        <v>34.6858</v>
      </c>
      <c r="KJ625">
        <v>92.5183</v>
      </c>
      <c r="KK625">
        <v>89.0361</v>
      </c>
    </row>
    <row r="626" spans="1:297">
      <c r="A626">
        <v>610</v>
      </c>
      <c r="B626">
        <v>1761417434</v>
      </c>
      <c r="C626">
        <v>9253</v>
      </c>
      <c r="D626" t="s">
        <v>1668</v>
      </c>
      <c r="E626" t="s">
        <v>1669</v>
      </c>
      <c r="F626">
        <v>5</v>
      </c>
      <c r="G626" t="s">
        <v>1603</v>
      </c>
      <c r="H626" t="s">
        <v>436</v>
      </c>
      <c r="I626">
        <v>1761417426.66667</v>
      </c>
      <c r="J626">
        <f>(K626)/1000</f>
        <v>0</v>
      </c>
      <c r="K626">
        <f>IF(DP626, AN626, AH626)</f>
        <v>0</v>
      </c>
      <c r="L626">
        <f>IF(DP626, AI626, AG626)</f>
        <v>0</v>
      </c>
      <c r="M626">
        <f>DR626 - IF(AU626&gt;1, L626*DL626*100.0/(AW626), 0)</f>
        <v>0</v>
      </c>
      <c r="N626">
        <f>((T626-J626/2)*M626-L626)/(T626+J626/2)</f>
        <v>0</v>
      </c>
      <c r="O626">
        <f>N626*(DY626+DZ626)/1000.0</f>
        <v>0</v>
      </c>
      <c r="P626">
        <f>(DR626 - IF(AU626&gt;1, L626*DL626*100.0/(AW626), 0))*(DY626+DZ626)/1000.0</f>
        <v>0</v>
      </c>
      <c r="Q626">
        <f>2.0/((1/S626-1/R626)+SIGN(S626)*SQRT((1/S626-1/R626)*(1/S626-1/R626) + 4*DM626/((DM626+1)*(DM626+1))*(2*1/S626*1/R626-1/R626*1/R626)))</f>
        <v>0</v>
      </c>
      <c r="R626">
        <f>IF(LEFT(DN626,1)&lt;&gt;"0",IF(LEFT(DN626,1)="1",3.0,DO626),$D$5+$E$5*(EF626*DY626/($K$5*1000))+$F$5*(EF626*DY626/($K$5*1000))*MAX(MIN(DL626,$J$5),$I$5)*MAX(MIN(DL626,$J$5),$I$5)+$G$5*MAX(MIN(DL626,$J$5),$I$5)*(EF626*DY626/($K$5*1000))+$H$5*(EF626*DY626/($K$5*1000))*(EF626*DY626/($K$5*1000)))</f>
        <v>0</v>
      </c>
      <c r="S626">
        <f>J626*(1000-(1000*0.61365*exp(17.502*W626/(240.97+W626))/(DY626+DZ626)+DT626)/2)/(1000*0.61365*exp(17.502*W626/(240.97+W626))/(DY626+DZ626)-DT626)</f>
        <v>0</v>
      </c>
      <c r="T626">
        <f>1/((DM626+1)/(Q626/1.6)+1/(R626/1.37)) + DM626/((DM626+1)/(Q626/1.6) + DM626/(R626/1.37))</f>
        <v>0</v>
      </c>
      <c r="U626">
        <f>(DH626*DK626)</f>
        <v>0</v>
      </c>
      <c r="V626">
        <f>(EA626+(U626+2*0.95*5.67E-8*(((EA626+$B$7)+273)^4-(EA626+273)^4)-44100*J626)/(1.84*29.3*R626+8*0.95*5.67E-8*(EA626+273)^3))</f>
        <v>0</v>
      </c>
      <c r="W626">
        <f>($C$7*EB626+$D$7*EC626+$E$7*V626)</f>
        <v>0</v>
      </c>
      <c r="X626">
        <f>0.61365*exp(17.502*W626/(240.97+W626))</f>
        <v>0</v>
      </c>
      <c r="Y626">
        <f>(Z626/AA626*100)</f>
        <v>0</v>
      </c>
      <c r="Z626">
        <f>DT626*(DY626+DZ626)/1000</f>
        <v>0</v>
      </c>
      <c r="AA626">
        <f>0.61365*exp(17.502*EA626/(240.97+EA626))</f>
        <v>0</v>
      </c>
      <c r="AB626">
        <f>(X626-DT626*(DY626+DZ626)/1000)</f>
        <v>0</v>
      </c>
      <c r="AC626">
        <f>(-J626*44100)</f>
        <v>0</v>
      </c>
      <c r="AD626">
        <f>2*29.3*R626*0.92*(EA626-W626)</f>
        <v>0</v>
      </c>
      <c r="AE626">
        <f>2*0.95*5.67E-8*(((EA626+$B$7)+273)^4-(W626+273)^4)</f>
        <v>0</v>
      </c>
      <c r="AF626">
        <f>U626+AE626+AC626+AD626</f>
        <v>0</v>
      </c>
      <c r="AG626">
        <f>DX626*AU626*(DS626-DR626*(1000-AU626*DU626)/(1000-AU626*DT626))/(100*DL626)</f>
        <v>0</v>
      </c>
      <c r="AH626">
        <f>1000*DX626*AU626*(DT626-DU626)/(100*DL626*(1000-AU626*DT626))</f>
        <v>0</v>
      </c>
      <c r="AI626">
        <f>(AJ626 - AK626 - DY626*1E3/(8.314*(EA626+273.15)) * AM626/DX626 * AL626) * DX626/(100*DL626) * (1000 - DU626)/1000</f>
        <v>0</v>
      </c>
      <c r="AJ626">
        <v>553.583561166868</v>
      </c>
      <c r="AK626">
        <v>525.573933333333</v>
      </c>
      <c r="AL626">
        <v>3.33720257160596</v>
      </c>
      <c r="AM626">
        <v>65.3796916363012</v>
      </c>
      <c r="AN626">
        <f>(AP626 - AO626 + DY626*1E3/(8.314*(EA626+273.15)) * AR626/DX626 * AQ626) * DX626/(100*DL626) * 1000/(1000 - AP626)</f>
        <v>0</v>
      </c>
      <c r="AO626">
        <v>25.2529522601335</v>
      </c>
      <c r="AP626">
        <v>35.8403375757576</v>
      </c>
      <c r="AQ626">
        <v>-0.0123352912370198</v>
      </c>
      <c r="AR626">
        <v>110.48631255239</v>
      </c>
      <c r="AS626">
        <v>10</v>
      </c>
      <c r="AT626">
        <v>2</v>
      </c>
      <c r="AU626">
        <f>IF(AS626*$H$13&gt;=AW626,1.0,(AW626/(AW626-AS626*$H$13)))</f>
        <v>0</v>
      </c>
      <c r="AV626">
        <f>(AU626-1)*100</f>
        <v>0</v>
      </c>
      <c r="AW626">
        <f>MAX(0,($B$13+$C$13*EF626)/(1+$D$13*EF626)*DY626/(EA626+273)*$E$13)</f>
        <v>0</v>
      </c>
      <c r="AX626" t="s">
        <v>437</v>
      </c>
      <c r="AY626" t="s">
        <v>437</v>
      </c>
      <c r="AZ626">
        <v>0</v>
      </c>
      <c r="BA626">
        <v>0</v>
      </c>
      <c r="BB626">
        <f>1-AZ626/BA626</f>
        <v>0</v>
      </c>
      <c r="BC626">
        <v>0</v>
      </c>
      <c r="BD626" t="s">
        <v>437</v>
      </c>
      <c r="BE626" t="s">
        <v>437</v>
      </c>
      <c r="BF626">
        <v>0</v>
      </c>
      <c r="BG626">
        <v>0</v>
      </c>
      <c r="BH626">
        <f>1-BF626/BG626</f>
        <v>0</v>
      </c>
      <c r="BI626">
        <v>0.5</v>
      </c>
      <c r="BJ626">
        <f>DI626</f>
        <v>0</v>
      </c>
      <c r="BK626">
        <f>L626</f>
        <v>0</v>
      </c>
      <c r="BL626">
        <f>BH626*BI626*BJ626</f>
        <v>0</v>
      </c>
      <c r="BM626">
        <f>(BK626-BC626)/BJ626</f>
        <v>0</v>
      </c>
      <c r="BN626">
        <f>(BA626-BG626)/BG626</f>
        <v>0</v>
      </c>
      <c r="BO626">
        <f>AZ626/(BB626+AZ626/BG626)</f>
        <v>0</v>
      </c>
      <c r="BP626" t="s">
        <v>437</v>
      </c>
      <c r="BQ626">
        <v>0</v>
      </c>
      <c r="BR626">
        <f>IF(BQ626&lt;&gt;0, BQ626, BO626)</f>
        <v>0</v>
      </c>
      <c r="BS626">
        <f>1-BR626/BG626</f>
        <v>0</v>
      </c>
      <c r="BT626">
        <f>(BG626-BF626)/(BG626-BR626)</f>
        <v>0</v>
      </c>
      <c r="BU626">
        <f>(BA626-BG626)/(BA626-BR626)</f>
        <v>0</v>
      </c>
      <c r="BV626">
        <f>(BG626-BF626)/(BG626-AZ626)</f>
        <v>0</v>
      </c>
      <c r="BW626">
        <f>(BA626-BG626)/(BA626-AZ626)</f>
        <v>0</v>
      </c>
      <c r="BX626">
        <f>(BT626*BR626/BF626)</f>
        <v>0</v>
      </c>
      <c r="BY626">
        <f>(1-BX626)</f>
        <v>0</v>
      </c>
      <c r="DH626">
        <f>$B$11*EG626+$C$11*EH626+$F$11*ES626*(1-EV626)</f>
        <v>0</v>
      </c>
      <c r="DI626">
        <f>DH626*DJ626</f>
        <v>0</v>
      </c>
      <c r="DJ626">
        <f>($B$11*$D$9+$C$11*$D$9+$F$11*((FF626+EX626)/MAX(FF626+EX626+FG626, 0.1)*$I$9+FG626/MAX(FF626+EX626+FG626, 0.1)*$J$9))/($B$11+$C$11+$F$11)</f>
        <v>0</v>
      </c>
      <c r="DK626">
        <f>($B$11*$K$9+$C$11*$K$9+$F$11*((FF626+EX626)/MAX(FF626+EX626+FG626, 0.1)*$P$9+FG626/MAX(FF626+EX626+FG626, 0.1)*$Q$9))/($B$11+$C$11+$F$11)</f>
        <v>0</v>
      </c>
      <c r="DL626">
        <v>6</v>
      </c>
      <c r="DM626">
        <v>0.5</v>
      </c>
      <c r="DN626" t="s">
        <v>438</v>
      </c>
      <c r="DO626">
        <v>2</v>
      </c>
      <c r="DP626" t="b">
        <v>1</v>
      </c>
      <c r="DQ626">
        <v>1761417426.66667</v>
      </c>
      <c r="DR626">
        <v>486.189666666667</v>
      </c>
      <c r="DS626">
        <v>525.912166666667</v>
      </c>
      <c r="DT626">
        <v>35.933175</v>
      </c>
      <c r="DU626">
        <v>25.2466</v>
      </c>
      <c r="DV626">
        <v>485.092416666667</v>
      </c>
      <c r="DW626">
        <v>35.6179833333333</v>
      </c>
      <c r="DX626">
        <v>500.172</v>
      </c>
      <c r="DY626">
        <v>90.2970583333333</v>
      </c>
      <c r="DZ626">
        <v>0.044679125</v>
      </c>
      <c r="EA626">
        <v>43.0175666666667</v>
      </c>
      <c r="EB626">
        <v>41.8909666666667</v>
      </c>
      <c r="EC626">
        <v>999.9</v>
      </c>
      <c r="ED626">
        <v>0</v>
      </c>
      <c r="EE626">
        <v>0</v>
      </c>
      <c r="EF626">
        <v>10005.5783333333</v>
      </c>
      <c r="EG626">
        <v>0</v>
      </c>
      <c r="EH626">
        <v>1198.4175</v>
      </c>
      <c r="EI626">
        <v>-39.7224833333333</v>
      </c>
      <c r="EJ626">
        <v>504.310416666667</v>
      </c>
      <c r="EK626">
        <v>539.533666666667</v>
      </c>
      <c r="EL626">
        <v>10.6865833333333</v>
      </c>
      <c r="EM626">
        <v>525.912166666667</v>
      </c>
      <c r="EN626">
        <v>25.2466</v>
      </c>
      <c r="EO626">
        <v>3.2446625</v>
      </c>
      <c r="EP626">
        <v>2.27969333333333</v>
      </c>
      <c r="EQ626">
        <v>25.3397416666667</v>
      </c>
      <c r="ER626">
        <v>19.5336166666667</v>
      </c>
      <c r="ES626">
        <v>1199.9675</v>
      </c>
      <c r="ET626">
        <v>0.967004</v>
      </c>
      <c r="EU626">
        <v>0.0329961</v>
      </c>
      <c r="EV626">
        <v>0</v>
      </c>
      <c r="EW626">
        <v>1344.83083333333</v>
      </c>
      <c r="EX626">
        <v>5.00059</v>
      </c>
      <c r="EY626">
        <v>17432.1083333333</v>
      </c>
      <c r="EZ626">
        <v>10358.4416666667</v>
      </c>
      <c r="FA626">
        <v>62.2445833333333</v>
      </c>
      <c r="FB626">
        <v>64.06225</v>
      </c>
      <c r="FC626">
        <v>62.60925</v>
      </c>
      <c r="FD626">
        <v>63.5830833333333</v>
      </c>
      <c r="FE626">
        <v>63.156</v>
      </c>
      <c r="FF626">
        <v>1155.5375</v>
      </c>
      <c r="FG626">
        <v>39.43</v>
      </c>
      <c r="FH626">
        <v>0</v>
      </c>
      <c r="FI626">
        <v>1761417394.3</v>
      </c>
      <c r="FJ626">
        <v>0</v>
      </c>
      <c r="FK626">
        <v>1345.0236</v>
      </c>
      <c r="FL626">
        <v>83.0776924338621</v>
      </c>
      <c r="FM626">
        <v>1002.29230925337</v>
      </c>
      <c r="FN626">
        <v>17434.924</v>
      </c>
      <c r="FO626">
        <v>15</v>
      </c>
      <c r="FP626">
        <v>0</v>
      </c>
      <c r="FQ626" t="s">
        <v>439</v>
      </c>
      <c r="FR626">
        <v>0</v>
      </c>
      <c r="FS626">
        <v>0</v>
      </c>
      <c r="FT626">
        <v>0</v>
      </c>
      <c r="FU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A626">
        <v>0</v>
      </c>
      <c r="GB626">
        <v>0</v>
      </c>
      <c r="GC626">
        <v>-38.88419</v>
      </c>
      <c r="GD626">
        <v>-14.0517383458646</v>
      </c>
      <c r="GE626">
        <v>1.59223598373482</v>
      </c>
      <c r="GF626">
        <v>0</v>
      </c>
      <c r="GG626">
        <v>1338.54823529412</v>
      </c>
      <c r="GH626">
        <v>86.664935063853</v>
      </c>
      <c r="GI626">
        <v>8.50662353373162</v>
      </c>
      <c r="GJ626">
        <v>-1</v>
      </c>
      <c r="GK626">
        <v>10.76077</v>
      </c>
      <c r="GL626">
        <v>-1.07648120300752</v>
      </c>
      <c r="GM626">
        <v>0.103522872351959</v>
      </c>
      <c r="GN626">
        <v>0</v>
      </c>
      <c r="GO626">
        <v>0</v>
      </c>
      <c r="GP626">
        <v>2</v>
      </c>
      <c r="GQ626" t="s">
        <v>473</v>
      </c>
      <c r="GR626">
        <v>3.1257</v>
      </c>
      <c r="GS626">
        <v>2.72163</v>
      </c>
      <c r="GT626">
        <v>0.0973302</v>
      </c>
      <c r="GU626">
        <v>0.10319</v>
      </c>
      <c r="GV626">
        <v>0.129196</v>
      </c>
      <c r="GW626">
        <v>0.101102</v>
      </c>
      <c r="GX626">
        <v>32250.9</v>
      </c>
      <c r="GY626">
        <v>33835.1</v>
      </c>
      <c r="GZ626">
        <v>32466.1</v>
      </c>
      <c r="HA626">
        <v>34301.8</v>
      </c>
      <c r="HB626">
        <v>40459.1</v>
      </c>
      <c r="HC626">
        <v>44495.3</v>
      </c>
      <c r="HD626">
        <v>51067.8</v>
      </c>
      <c r="HE626">
        <v>55049.2</v>
      </c>
      <c r="HF626">
        <v>1.65415</v>
      </c>
      <c r="HG626">
        <v>1.5138</v>
      </c>
      <c r="HH626">
        <v>-0.0958331</v>
      </c>
      <c r="HI626">
        <v>0</v>
      </c>
      <c r="HJ626">
        <v>43.3443</v>
      </c>
      <c r="HK626">
        <v>999.9</v>
      </c>
      <c r="HL626">
        <v>55.848</v>
      </c>
      <c r="HM626">
        <v>30.031</v>
      </c>
      <c r="HN626">
        <v>26.3964</v>
      </c>
      <c r="HO626">
        <v>60.9454</v>
      </c>
      <c r="HP626">
        <v>40.9816</v>
      </c>
      <c r="HQ626">
        <v>1</v>
      </c>
      <c r="HR626">
        <v>2.57092</v>
      </c>
      <c r="HS626">
        <v>4.75497</v>
      </c>
      <c r="HT626">
        <v>20.0617</v>
      </c>
      <c r="HU626">
        <v>5.18509</v>
      </c>
      <c r="HV626">
        <v>12.0159</v>
      </c>
      <c r="HW626">
        <v>4.9672</v>
      </c>
      <c r="HX626">
        <v>3.29585</v>
      </c>
      <c r="HY626">
        <v>9999</v>
      </c>
      <c r="HZ626">
        <v>9999</v>
      </c>
      <c r="IA626">
        <v>999.9</v>
      </c>
      <c r="IB626">
        <v>9999</v>
      </c>
      <c r="IC626">
        <v>1.86325</v>
      </c>
      <c r="ID626">
        <v>1.86813</v>
      </c>
      <c r="IE626">
        <v>1.86786</v>
      </c>
      <c r="IF626">
        <v>1.86905</v>
      </c>
      <c r="IG626">
        <v>1.86981</v>
      </c>
      <c r="IH626">
        <v>1.86591</v>
      </c>
      <c r="II626">
        <v>1.86698</v>
      </c>
      <c r="IJ626">
        <v>1.86843</v>
      </c>
      <c r="IK626">
        <v>5</v>
      </c>
      <c r="IL626">
        <v>0</v>
      </c>
      <c r="IM626">
        <v>0</v>
      </c>
      <c r="IN626">
        <v>0</v>
      </c>
      <c r="IO626" t="s">
        <v>441</v>
      </c>
      <c r="IP626" t="s">
        <v>442</v>
      </c>
      <c r="IQ626" t="s">
        <v>443</v>
      </c>
      <c r="IR626" t="s">
        <v>443</v>
      </c>
      <c r="IS626" t="s">
        <v>443</v>
      </c>
      <c r="IT626" t="s">
        <v>443</v>
      </c>
      <c r="IU626">
        <v>0</v>
      </c>
      <c r="IV626">
        <v>100</v>
      </c>
      <c r="IW626">
        <v>100</v>
      </c>
      <c r="IX626">
        <v>1.098</v>
      </c>
      <c r="IY626">
        <v>0.3152</v>
      </c>
      <c r="IZ626">
        <v>1.09748391826392</v>
      </c>
      <c r="JA626">
        <v>0</v>
      </c>
      <c r="JB626">
        <v>0</v>
      </c>
      <c r="JC626">
        <v>0</v>
      </c>
      <c r="JD626">
        <v>0.315191680746845</v>
      </c>
      <c r="JE626">
        <v>0</v>
      </c>
      <c r="JF626">
        <v>0</v>
      </c>
      <c r="JG626">
        <v>0</v>
      </c>
      <c r="JH626">
        <v>5</v>
      </c>
      <c r="JI626">
        <v>2273</v>
      </c>
      <c r="JJ626">
        <v>0</v>
      </c>
      <c r="JK626">
        <v>25</v>
      </c>
      <c r="JL626">
        <v>29356957.2</v>
      </c>
      <c r="JM626">
        <v>29356957.2</v>
      </c>
      <c r="JN626">
        <v>1.28662</v>
      </c>
      <c r="JO626">
        <v>2.62817</v>
      </c>
      <c r="JP626">
        <v>1.54785</v>
      </c>
      <c r="JQ626">
        <v>2.31567</v>
      </c>
      <c r="JR626">
        <v>1.64551</v>
      </c>
      <c r="JS626">
        <v>2.37061</v>
      </c>
      <c r="JT626">
        <v>34.3497</v>
      </c>
      <c r="JU626">
        <v>24.1663</v>
      </c>
      <c r="JV626">
        <v>18</v>
      </c>
      <c r="JW626">
        <v>481.72</v>
      </c>
      <c r="JX626">
        <v>380.36</v>
      </c>
      <c r="JY626">
        <v>34.3447</v>
      </c>
      <c r="JZ626">
        <v>55.7738</v>
      </c>
      <c r="KA626">
        <v>29.9807</v>
      </c>
      <c r="KB626">
        <v>54.8976</v>
      </c>
      <c r="KC626">
        <v>54.6375</v>
      </c>
      <c r="KD626">
        <v>25.9168</v>
      </c>
      <c r="KE626">
        <v>0</v>
      </c>
      <c r="KF626">
        <v>100</v>
      </c>
      <c r="KG626">
        <v>34.9659</v>
      </c>
      <c r="KH626">
        <v>576.468</v>
      </c>
      <c r="KI626">
        <v>34.6858</v>
      </c>
      <c r="KJ626">
        <v>92.5317</v>
      </c>
      <c r="KK626">
        <v>89.05</v>
      </c>
    </row>
    <row r="627" spans="1:297">
      <c r="A627">
        <v>611</v>
      </c>
      <c r="B627">
        <v>1761417438</v>
      </c>
      <c r="C627">
        <v>9257</v>
      </c>
      <c r="D627" t="s">
        <v>1670</v>
      </c>
      <c r="E627" t="s">
        <v>1671</v>
      </c>
      <c r="F627">
        <v>5</v>
      </c>
      <c r="G627" t="s">
        <v>1603</v>
      </c>
      <c r="H627" t="s">
        <v>436</v>
      </c>
      <c r="I627">
        <v>1761417429.76923</v>
      </c>
      <c r="J627">
        <f>(K627)/1000</f>
        <v>0</v>
      </c>
      <c r="K627">
        <f>IF(DP627, AN627, AH627)</f>
        <v>0</v>
      </c>
      <c r="L627">
        <f>IF(DP627, AI627, AG627)</f>
        <v>0</v>
      </c>
      <c r="M627">
        <f>DR627 - IF(AU627&gt;1, L627*DL627*100.0/(AW627), 0)</f>
        <v>0</v>
      </c>
      <c r="N627">
        <f>((T627-J627/2)*M627-L627)/(T627+J627/2)</f>
        <v>0</v>
      </c>
      <c r="O627">
        <f>N627*(DY627+DZ627)/1000.0</f>
        <v>0</v>
      </c>
      <c r="P627">
        <f>(DR627 - IF(AU627&gt;1, L627*DL627*100.0/(AW627), 0))*(DY627+DZ627)/1000.0</f>
        <v>0</v>
      </c>
      <c r="Q627">
        <f>2.0/((1/S627-1/R627)+SIGN(S627)*SQRT((1/S627-1/R627)*(1/S627-1/R627) + 4*DM627/((DM627+1)*(DM627+1))*(2*1/S627*1/R627-1/R627*1/R627)))</f>
        <v>0</v>
      </c>
      <c r="R627">
        <f>IF(LEFT(DN627,1)&lt;&gt;"0",IF(LEFT(DN627,1)="1",3.0,DO627),$D$5+$E$5*(EF627*DY627/($K$5*1000))+$F$5*(EF627*DY627/($K$5*1000))*MAX(MIN(DL627,$J$5),$I$5)*MAX(MIN(DL627,$J$5),$I$5)+$G$5*MAX(MIN(DL627,$J$5),$I$5)*(EF627*DY627/($K$5*1000))+$H$5*(EF627*DY627/($K$5*1000))*(EF627*DY627/($K$5*1000)))</f>
        <v>0</v>
      </c>
      <c r="S627">
        <f>J627*(1000-(1000*0.61365*exp(17.502*W627/(240.97+W627))/(DY627+DZ627)+DT627)/2)/(1000*0.61365*exp(17.502*W627/(240.97+W627))/(DY627+DZ627)-DT627)</f>
        <v>0</v>
      </c>
      <c r="T627">
        <f>1/((DM627+1)/(Q627/1.6)+1/(R627/1.37)) + DM627/((DM627+1)/(Q627/1.6) + DM627/(R627/1.37))</f>
        <v>0</v>
      </c>
      <c r="U627">
        <f>(DH627*DK627)</f>
        <v>0</v>
      </c>
      <c r="V627">
        <f>(EA627+(U627+2*0.95*5.67E-8*(((EA627+$B$7)+273)^4-(EA627+273)^4)-44100*J627)/(1.84*29.3*R627+8*0.95*5.67E-8*(EA627+273)^3))</f>
        <v>0</v>
      </c>
      <c r="W627">
        <f>($C$7*EB627+$D$7*EC627+$E$7*V627)</f>
        <v>0</v>
      </c>
      <c r="X627">
        <f>0.61365*exp(17.502*W627/(240.97+W627))</f>
        <v>0</v>
      </c>
      <c r="Y627">
        <f>(Z627/AA627*100)</f>
        <v>0</v>
      </c>
      <c r="Z627">
        <f>DT627*(DY627+DZ627)/1000</f>
        <v>0</v>
      </c>
      <c r="AA627">
        <f>0.61365*exp(17.502*EA627/(240.97+EA627))</f>
        <v>0</v>
      </c>
      <c r="AB627">
        <f>(X627-DT627*(DY627+DZ627)/1000)</f>
        <v>0</v>
      </c>
      <c r="AC627">
        <f>(-J627*44100)</f>
        <v>0</v>
      </c>
      <c r="AD627">
        <f>2*29.3*R627*0.92*(EA627-W627)</f>
        <v>0</v>
      </c>
      <c r="AE627">
        <f>2*0.95*5.67E-8*(((EA627+$B$7)+273)^4-(W627+273)^4)</f>
        <v>0</v>
      </c>
      <c r="AF627">
        <f>U627+AE627+AC627+AD627</f>
        <v>0</v>
      </c>
      <c r="AG627">
        <f>DX627*AU627*(DS627-DR627*(1000-AU627*DU627)/(1000-AU627*DT627))/(100*DL627)</f>
        <v>0</v>
      </c>
      <c r="AH627">
        <f>1000*DX627*AU627*(DT627-DU627)/(100*DL627*(1000-AU627*DT627))</f>
        <v>0</v>
      </c>
      <c r="AI627">
        <f>(AJ627 - AK627 - DY627*1E3/(8.314*(EA627+273.15)) * AM627/DX627 * AL627) * DX627/(100*DL627) * (1000 - DU627)/1000</f>
        <v>0</v>
      </c>
      <c r="AJ627">
        <v>566.35763809562</v>
      </c>
      <c r="AK627">
        <v>538.380545454545</v>
      </c>
      <c r="AL627">
        <v>3.19190205181719</v>
      </c>
      <c r="AM627">
        <v>65.3796916363012</v>
      </c>
      <c r="AN627">
        <f>(AP627 - AO627 + DY627*1E3/(8.314*(EA627+273.15)) * AR627/DX627 * AQ627) * DX627/(100*DL627) * 1000/(1000 - AP627)</f>
        <v>0</v>
      </c>
      <c r="AO627">
        <v>25.2571979577126</v>
      </c>
      <c r="AP627">
        <v>35.8098145454545</v>
      </c>
      <c r="AQ627">
        <v>-0.00700090521268436</v>
      </c>
      <c r="AR627">
        <v>110.48631255239</v>
      </c>
      <c r="AS627">
        <v>10</v>
      </c>
      <c r="AT627">
        <v>2</v>
      </c>
      <c r="AU627">
        <f>IF(AS627*$H$13&gt;=AW627,1.0,(AW627/(AW627-AS627*$H$13)))</f>
        <v>0</v>
      </c>
      <c r="AV627">
        <f>(AU627-1)*100</f>
        <v>0</v>
      </c>
      <c r="AW627">
        <f>MAX(0,($B$13+$C$13*EF627)/(1+$D$13*EF627)*DY627/(EA627+273)*$E$13)</f>
        <v>0</v>
      </c>
      <c r="AX627" t="s">
        <v>437</v>
      </c>
      <c r="AY627" t="s">
        <v>437</v>
      </c>
      <c r="AZ627">
        <v>0</v>
      </c>
      <c r="BA627">
        <v>0</v>
      </c>
      <c r="BB627">
        <f>1-AZ627/BA627</f>
        <v>0</v>
      </c>
      <c r="BC627">
        <v>0</v>
      </c>
      <c r="BD627" t="s">
        <v>437</v>
      </c>
      <c r="BE627" t="s">
        <v>437</v>
      </c>
      <c r="BF627">
        <v>0</v>
      </c>
      <c r="BG627">
        <v>0</v>
      </c>
      <c r="BH627">
        <f>1-BF627/BG627</f>
        <v>0</v>
      </c>
      <c r="BI627">
        <v>0.5</v>
      </c>
      <c r="BJ627">
        <f>DI627</f>
        <v>0</v>
      </c>
      <c r="BK627">
        <f>L627</f>
        <v>0</v>
      </c>
      <c r="BL627">
        <f>BH627*BI627*BJ627</f>
        <v>0</v>
      </c>
      <c r="BM627">
        <f>(BK627-BC627)/BJ627</f>
        <v>0</v>
      </c>
      <c r="BN627">
        <f>(BA627-BG627)/BG627</f>
        <v>0</v>
      </c>
      <c r="BO627">
        <f>AZ627/(BB627+AZ627/BG627)</f>
        <v>0</v>
      </c>
      <c r="BP627" t="s">
        <v>437</v>
      </c>
      <c r="BQ627">
        <v>0</v>
      </c>
      <c r="BR627">
        <f>IF(BQ627&lt;&gt;0, BQ627, BO627)</f>
        <v>0</v>
      </c>
      <c r="BS627">
        <f>1-BR627/BG627</f>
        <v>0</v>
      </c>
      <c r="BT627">
        <f>(BG627-BF627)/(BG627-BR627)</f>
        <v>0</v>
      </c>
      <c r="BU627">
        <f>(BA627-BG627)/(BA627-BR627)</f>
        <v>0</v>
      </c>
      <c r="BV627">
        <f>(BG627-BF627)/(BG627-AZ627)</f>
        <v>0</v>
      </c>
      <c r="BW627">
        <f>(BA627-BG627)/(BA627-AZ627)</f>
        <v>0</v>
      </c>
      <c r="BX627">
        <f>(BT627*BR627/BF627)</f>
        <v>0</v>
      </c>
      <c r="BY627">
        <f>(1-BX627)</f>
        <v>0</v>
      </c>
      <c r="DH627">
        <f>$B$11*EG627+$C$11*EH627+$F$11*ES627*(1-EV627)</f>
        <v>0</v>
      </c>
      <c r="DI627">
        <f>DH627*DJ627</f>
        <v>0</v>
      </c>
      <c r="DJ627">
        <f>($B$11*$D$9+$C$11*$D$9+$F$11*((FF627+EX627)/MAX(FF627+EX627+FG627, 0.1)*$I$9+FG627/MAX(FF627+EX627+FG627, 0.1)*$J$9))/($B$11+$C$11+$F$11)</f>
        <v>0</v>
      </c>
      <c r="DK627">
        <f>($B$11*$K$9+$C$11*$K$9+$F$11*((FF627+EX627)/MAX(FF627+EX627+FG627, 0.1)*$P$9+FG627/MAX(FF627+EX627+FG627, 0.1)*$Q$9))/($B$11+$C$11+$F$11)</f>
        <v>0</v>
      </c>
      <c r="DL627">
        <v>6</v>
      </c>
      <c r="DM627">
        <v>0.5</v>
      </c>
      <c r="DN627" t="s">
        <v>438</v>
      </c>
      <c r="DO627">
        <v>2</v>
      </c>
      <c r="DP627" t="b">
        <v>1</v>
      </c>
      <c r="DQ627">
        <v>1761417429.76923</v>
      </c>
      <c r="DR627">
        <v>496.086846153846</v>
      </c>
      <c r="DS627">
        <v>536.329769230769</v>
      </c>
      <c r="DT627">
        <v>35.8909923076923</v>
      </c>
      <c r="DU627">
        <v>25.2501</v>
      </c>
      <c r="DV627">
        <v>494.989461538462</v>
      </c>
      <c r="DW627">
        <v>35.5758</v>
      </c>
      <c r="DX627">
        <v>500.062</v>
      </c>
      <c r="DY627">
        <v>90.2961769230769</v>
      </c>
      <c r="DZ627">
        <v>0.0444499230769231</v>
      </c>
      <c r="EA627">
        <v>43.0060769230769</v>
      </c>
      <c r="EB627">
        <v>41.8617692307692</v>
      </c>
      <c r="EC627">
        <v>999.9</v>
      </c>
      <c r="ED627">
        <v>0</v>
      </c>
      <c r="EE627">
        <v>0</v>
      </c>
      <c r="EF627">
        <v>10004.6661538462</v>
      </c>
      <c r="EG627">
        <v>0</v>
      </c>
      <c r="EH627">
        <v>1198.53076923077</v>
      </c>
      <c r="EI627">
        <v>-40.2429538461538</v>
      </c>
      <c r="EJ627">
        <v>514.553846153846</v>
      </c>
      <c r="EK627">
        <v>550.223</v>
      </c>
      <c r="EL627">
        <v>10.6409</v>
      </c>
      <c r="EM627">
        <v>536.329769230769</v>
      </c>
      <c r="EN627">
        <v>25.2501</v>
      </c>
      <c r="EO627">
        <v>3.24082153846154</v>
      </c>
      <c r="EP627">
        <v>2.27998692307692</v>
      </c>
      <c r="EQ627">
        <v>25.3198230769231</v>
      </c>
      <c r="ER627">
        <v>19.5356846153846</v>
      </c>
      <c r="ES627">
        <v>1199.98307692308</v>
      </c>
      <c r="ET627">
        <v>0.967004</v>
      </c>
      <c r="EU627">
        <v>0.0329961</v>
      </c>
      <c r="EV627">
        <v>0</v>
      </c>
      <c r="EW627">
        <v>1349.02846153846</v>
      </c>
      <c r="EX627">
        <v>5.00059</v>
      </c>
      <c r="EY627">
        <v>17482.6769230769</v>
      </c>
      <c r="EZ627">
        <v>10358.5846153846</v>
      </c>
      <c r="FA627">
        <v>62.2209230769231</v>
      </c>
      <c r="FB627">
        <v>64.0382307692308</v>
      </c>
      <c r="FC627">
        <v>62.5959230769231</v>
      </c>
      <c r="FD627">
        <v>63.5574615384615</v>
      </c>
      <c r="FE627">
        <v>63.1343846153846</v>
      </c>
      <c r="FF627">
        <v>1155.55307692308</v>
      </c>
      <c r="FG627">
        <v>39.43</v>
      </c>
      <c r="FH627">
        <v>0</v>
      </c>
      <c r="FI627">
        <v>1761417398.5</v>
      </c>
      <c r="FJ627">
        <v>0</v>
      </c>
      <c r="FK627">
        <v>1350.27807692308</v>
      </c>
      <c r="FL627">
        <v>78.9562392089305</v>
      </c>
      <c r="FM627">
        <v>955.54529781686</v>
      </c>
      <c r="FN627">
        <v>17497.9807692308</v>
      </c>
      <c r="FO627">
        <v>15</v>
      </c>
      <c r="FP627">
        <v>0</v>
      </c>
      <c r="FQ627" t="s">
        <v>439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A627">
        <v>0</v>
      </c>
      <c r="GB627">
        <v>0</v>
      </c>
      <c r="GC627">
        <v>-39.395125</v>
      </c>
      <c r="GD627">
        <v>-11.3861278195489</v>
      </c>
      <c r="GE627">
        <v>1.47129577273742</v>
      </c>
      <c r="GF627">
        <v>0</v>
      </c>
      <c r="GG627">
        <v>1343.61882352941</v>
      </c>
      <c r="GH627">
        <v>83.9132162338368</v>
      </c>
      <c r="GI627">
        <v>8.2388722688834</v>
      </c>
      <c r="GJ627">
        <v>-1</v>
      </c>
      <c r="GK627">
        <v>10.693825</v>
      </c>
      <c r="GL627">
        <v>-0.978320300751885</v>
      </c>
      <c r="GM627">
        <v>0.0943965564785071</v>
      </c>
      <c r="GN627">
        <v>0</v>
      </c>
      <c r="GO627">
        <v>0</v>
      </c>
      <c r="GP627">
        <v>2</v>
      </c>
      <c r="GQ627" t="s">
        <v>473</v>
      </c>
      <c r="GR627">
        <v>3.12626</v>
      </c>
      <c r="GS627">
        <v>2.72221</v>
      </c>
      <c r="GT627">
        <v>0.0990861</v>
      </c>
      <c r="GU627">
        <v>0.105106</v>
      </c>
      <c r="GV627">
        <v>0.129113</v>
      </c>
      <c r="GW627">
        <v>0.101113</v>
      </c>
      <c r="GX627">
        <v>32192.8</v>
      </c>
      <c r="GY627">
        <v>33768.1</v>
      </c>
      <c r="GZ627">
        <v>32470.8</v>
      </c>
      <c r="HA627">
        <v>34307.2</v>
      </c>
      <c r="HB627">
        <v>40468.1</v>
      </c>
      <c r="HC627">
        <v>44501.4</v>
      </c>
      <c r="HD627">
        <v>51074.7</v>
      </c>
      <c r="HE627">
        <v>55057.1</v>
      </c>
      <c r="HF627">
        <v>1.65495</v>
      </c>
      <c r="HG627">
        <v>1.51717</v>
      </c>
      <c r="HH627">
        <v>-0.094682</v>
      </c>
      <c r="HI627">
        <v>0</v>
      </c>
      <c r="HJ627">
        <v>43.3144</v>
      </c>
      <c r="HK627">
        <v>999.9</v>
      </c>
      <c r="HL627">
        <v>55.872</v>
      </c>
      <c r="HM627">
        <v>30.031</v>
      </c>
      <c r="HN627">
        <v>26.4102</v>
      </c>
      <c r="HO627">
        <v>60.7854</v>
      </c>
      <c r="HP627">
        <v>41.0337</v>
      </c>
      <c r="HQ627">
        <v>1</v>
      </c>
      <c r="HR627">
        <v>2.55798</v>
      </c>
      <c r="HS627">
        <v>4.79497</v>
      </c>
      <c r="HT627">
        <v>20.0612</v>
      </c>
      <c r="HU627">
        <v>5.18659</v>
      </c>
      <c r="HV627">
        <v>12.0159</v>
      </c>
      <c r="HW627">
        <v>4.96785</v>
      </c>
      <c r="HX627">
        <v>3.296</v>
      </c>
      <c r="HY627">
        <v>9999</v>
      </c>
      <c r="HZ627">
        <v>9999</v>
      </c>
      <c r="IA627">
        <v>999.9</v>
      </c>
      <c r="IB627">
        <v>9999</v>
      </c>
      <c r="IC627">
        <v>1.86325</v>
      </c>
      <c r="ID627">
        <v>1.86812</v>
      </c>
      <c r="IE627">
        <v>1.86784</v>
      </c>
      <c r="IF627">
        <v>1.86905</v>
      </c>
      <c r="IG627">
        <v>1.86983</v>
      </c>
      <c r="IH627">
        <v>1.86589</v>
      </c>
      <c r="II627">
        <v>1.86697</v>
      </c>
      <c r="IJ627">
        <v>1.8684</v>
      </c>
      <c r="IK627">
        <v>5</v>
      </c>
      <c r="IL627">
        <v>0</v>
      </c>
      <c r="IM627">
        <v>0</v>
      </c>
      <c r="IN627">
        <v>0</v>
      </c>
      <c r="IO627" t="s">
        <v>441</v>
      </c>
      <c r="IP627" t="s">
        <v>442</v>
      </c>
      <c r="IQ627" t="s">
        <v>443</v>
      </c>
      <c r="IR627" t="s">
        <v>443</v>
      </c>
      <c r="IS627" t="s">
        <v>443</v>
      </c>
      <c r="IT627" t="s">
        <v>443</v>
      </c>
      <c r="IU627">
        <v>0</v>
      </c>
      <c r="IV627">
        <v>100</v>
      </c>
      <c r="IW627">
        <v>100</v>
      </c>
      <c r="IX627">
        <v>1.097</v>
      </c>
      <c r="IY627">
        <v>0.3152</v>
      </c>
      <c r="IZ627">
        <v>1.09748391826392</v>
      </c>
      <c r="JA627">
        <v>0</v>
      </c>
      <c r="JB627">
        <v>0</v>
      </c>
      <c r="JC627">
        <v>0</v>
      </c>
      <c r="JD627">
        <v>0.315191680746845</v>
      </c>
      <c r="JE627">
        <v>0</v>
      </c>
      <c r="JF627">
        <v>0</v>
      </c>
      <c r="JG627">
        <v>0</v>
      </c>
      <c r="JH627">
        <v>5</v>
      </c>
      <c r="JI627">
        <v>2273</v>
      </c>
      <c r="JJ627">
        <v>0</v>
      </c>
      <c r="JK627">
        <v>25</v>
      </c>
      <c r="JL627">
        <v>29356957.3</v>
      </c>
      <c r="JM627">
        <v>29356957.3</v>
      </c>
      <c r="JN627">
        <v>1.31348</v>
      </c>
      <c r="JO627">
        <v>2.62329</v>
      </c>
      <c r="JP627">
        <v>1.54785</v>
      </c>
      <c r="JQ627">
        <v>2.31567</v>
      </c>
      <c r="JR627">
        <v>1.64673</v>
      </c>
      <c r="JS627">
        <v>2.37793</v>
      </c>
      <c r="JT627">
        <v>34.3497</v>
      </c>
      <c r="JU627">
        <v>24.1663</v>
      </c>
      <c r="JV627">
        <v>18</v>
      </c>
      <c r="JW627">
        <v>482.235</v>
      </c>
      <c r="JX627">
        <v>382.345</v>
      </c>
      <c r="JY627">
        <v>34.7603</v>
      </c>
      <c r="JZ627">
        <v>55.7498</v>
      </c>
      <c r="KA627">
        <v>29.983</v>
      </c>
      <c r="KB627">
        <v>54.8854</v>
      </c>
      <c r="KC627">
        <v>54.6237</v>
      </c>
      <c r="KD627">
        <v>26.3184</v>
      </c>
      <c r="KE627">
        <v>0</v>
      </c>
      <c r="KF627">
        <v>100</v>
      </c>
      <c r="KG627">
        <v>35.094</v>
      </c>
      <c r="KH627">
        <v>590.037</v>
      </c>
      <c r="KI627">
        <v>34.6858</v>
      </c>
      <c r="KJ627">
        <v>92.5445</v>
      </c>
      <c r="KK627">
        <v>89.0632</v>
      </c>
    </row>
    <row r="628" spans="1:297">
      <c r="A628">
        <v>612</v>
      </c>
      <c r="B628">
        <v>1761417444</v>
      </c>
      <c r="C628">
        <v>9263</v>
      </c>
      <c r="D628" t="s">
        <v>1672</v>
      </c>
      <c r="E628" t="s">
        <v>1673</v>
      </c>
      <c r="F628">
        <v>5</v>
      </c>
      <c r="G628" t="s">
        <v>1603</v>
      </c>
      <c r="H628" t="s">
        <v>436</v>
      </c>
      <c r="I628">
        <v>1761417436</v>
      </c>
      <c r="J628">
        <f>(K628)/1000</f>
        <v>0</v>
      </c>
      <c r="K628">
        <f>IF(DP628, AN628, AH628)</f>
        <v>0</v>
      </c>
      <c r="L628">
        <f>IF(DP628, AI628, AG628)</f>
        <v>0</v>
      </c>
      <c r="M628">
        <f>DR628 - IF(AU628&gt;1, L628*DL628*100.0/(AW628), 0)</f>
        <v>0</v>
      </c>
      <c r="N628">
        <f>((T628-J628/2)*M628-L628)/(T628+J628/2)</f>
        <v>0</v>
      </c>
      <c r="O628">
        <f>N628*(DY628+DZ628)/1000.0</f>
        <v>0</v>
      </c>
      <c r="P628">
        <f>(DR628 - IF(AU628&gt;1, L628*DL628*100.0/(AW628), 0))*(DY628+DZ628)/1000.0</f>
        <v>0</v>
      </c>
      <c r="Q628">
        <f>2.0/((1/S628-1/R628)+SIGN(S628)*SQRT((1/S628-1/R628)*(1/S628-1/R628) + 4*DM628/((DM628+1)*(DM628+1))*(2*1/S628*1/R628-1/R628*1/R628)))</f>
        <v>0</v>
      </c>
      <c r="R628">
        <f>IF(LEFT(DN628,1)&lt;&gt;"0",IF(LEFT(DN628,1)="1",3.0,DO628),$D$5+$E$5*(EF628*DY628/($K$5*1000))+$F$5*(EF628*DY628/($K$5*1000))*MAX(MIN(DL628,$J$5),$I$5)*MAX(MIN(DL628,$J$5),$I$5)+$G$5*MAX(MIN(DL628,$J$5),$I$5)*(EF628*DY628/($K$5*1000))+$H$5*(EF628*DY628/($K$5*1000))*(EF628*DY628/($K$5*1000)))</f>
        <v>0</v>
      </c>
      <c r="S628">
        <f>J628*(1000-(1000*0.61365*exp(17.502*W628/(240.97+W628))/(DY628+DZ628)+DT628)/2)/(1000*0.61365*exp(17.502*W628/(240.97+W628))/(DY628+DZ628)-DT628)</f>
        <v>0</v>
      </c>
      <c r="T628">
        <f>1/((DM628+1)/(Q628/1.6)+1/(R628/1.37)) + DM628/((DM628+1)/(Q628/1.6) + DM628/(R628/1.37))</f>
        <v>0</v>
      </c>
      <c r="U628">
        <f>(DH628*DK628)</f>
        <v>0</v>
      </c>
      <c r="V628">
        <f>(EA628+(U628+2*0.95*5.67E-8*(((EA628+$B$7)+273)^4-(EA628+273)^4)-44100*J628)/(1.84*29.3*R628+8*0.95*5.67E-8*(EA628+273)^3))</f>
        <v>0</v>
      </c>
      <c r="W628">
        <f>($C$7*EB628+$D$7*EC628+$E$7*V628)</f>
        <v>0</v>
      </c>
      <c r="X628">
        <f>0.61365*exp(17.502*W628/(240.97+W628))</f>
        <v>0</v>
      </c>
      <c r="Y628">
        <f>(Z628/AA628*100)</f>
        <v>0</v>
      </c>
      <c r="Z628">
        <f>DT628*(DY628+DZ628)/1000</f>
        <v>0</v>
      </c>
      <c r="AA628">
        <f>0.61365*exp(17.502*EA628/(240.97+EA628))</f>
        <v>0</v>
      </c>
      <c r="AB628">
        <f>(X628-DT628*(DY628+DZ628)/1000)</f>
        <v>0</v>
      </c>
      <c r="AC628">
        <f>(-J628*44100)</f>
        <v>0</v>
      </c>
      <c r="AD628">
        <f>2*29.3*R628*0.92*(EA628-W628)</f>
        <v>0</v>
      </c>
      <c r="AE628">
        <f>2*0.95*5.67E-8*(((EA628+$B$7)+273)^4-(W628+273)^4)</f>
        <v>0</v>
      </c>
      <c r="AF628">
        <f>U628+AE628+AC628+AD628</f>
        <v>0</v>
      </c>
      <c r="AG628">
        <f>DX628*AU628*(DS628-DR628*(1000-AU628*DU628)/(1000-AU628*DT628))/(100*DL628)</f>
        <v>0</v>
      </c>
      <c r="AH628">
        <f>1000*DX628*AU628*(DT628-DU628)/(100*DL628*(1000-AU628*DT628))</f>
        <v>0</v>
      </c>
      <c r="AI628">
        <f>(AJ628 - AK628 - DY628*1E3/(8.314*(EA628+273.15)) * AM628/DX628 * AL628) * DX628/(100*DL628) * (1000 - DU628)/1000</f>
        <v>0</v>
      </c>
      <c r="AJ628">
        <v>587.961414597542</v>
      </c>
      <c r="AK628">
        <v>558.809036363636</v>
      </c>
      <c r="AL628">
        <v>3.45865916397343</v>
      </c>
      <c r="AM628">
        <v>65.3796916363012</v>
      </c>
      <c r="AN628">
        <f>(AP628 - AO628 + DY628*1E3/(8.314*(EA628+273.15)) * AR628/DX628 * AQ628) * DX628/(100*DL628) * 1000/(1000 - AP628)</f>
        <v>0</v>
      </c>
      <c r="AO628">
        <v>25.263583547721</v>
      </c>
      <c r="AP628">
        <v>35.7470896969697</v>
      </c>
      <c r="AQ628">
        <v>-0.0108922876850726</v>
      </c>
      <c r="AR628">
        <v>110.48631255239</v>
      </c>
      <c r="AS628">
        <v>10</v>
      </c>
      <c r="AT628">
        <v>2</v>
      </c>
      <c r="AU628">
        <f>IF(AS628*$H$13&gt;=AW628,1.0,(AW628/(AW628-AS628*$H$13)))</f>
        <v>0</v>
      </c>
      <c r="AV628">
        <f>(AU628-1)*100</f>
        <v>0</v>
      </c>
      <c r="AW628">
        <f>MAX(0,($B$13+$C$13*EF628)/(1+$D$13*EF628)*DY628/(EA628+273)*$E$13)</f>
        <v>0</v>
      </c>
      <c r="AX628" t="s">
        <v>437</v>
      </c>
      <c r="AY628" t="s">
        <v>437</v>
      </c>
      <c r="AZ628">
        <v>0</v>
      </c>
      <c r="BA628">
        <v>0</v>
      </c>
      <c r="BB628">
        <f>1-AZ628/BA628</f>
        <v>0</v>
      </c>
      <c r="BC628">
        <v>0</v>
      </c>
      <c r="BD628" t="s">
        <v>437</v>
      </c>
      <c r="BE628" t="s">
        <v>437</v>
      </c>
      <c r="BF628">
        <v>0</v>
      </c>
      <c r="BG628">
        <v>0</v>
      </c>
      <c r="BH628">
        <f>1-BF628/BG628</f>
        <v>0</v>
      </c>
      <c r="BI628">
        <v>0.5</v>
      </c>
      <c r="BJ628">
        <f>DI628</f>
        <v>0</v>
      </c>
      <c r="BK628">
        <f>L628</f>
        <v>0</v>
      </c>
      <c r="BL628">
        <f>BH628*BI628*BJ628</f>
        <v>0</v>
      </c>
      <c r="BM628">
        <f>(BK628-BC628)/BJ628</f>
        <v>0</v>
      </c>
      <c r="BN628">
        <f>(BA628-BG628)/BG628</f>
        <v>0</v>
      </c>
      <c r="BO628">
        <f>AZ628/(BB628+AZ628/BG628)</f>
        <v>0</v>
      </c>
      <c r="BP628" t="s">
        <v>437</v>
      </c>
      <c r="BQ628">
        <v>0</v>
      </c>
      <c r="BR628">
        <f>IF(BQ628&lt;&gt;0, BQ628, BO628)</f>
        <v>0</v>
      </c>
      <c r="BS628">
        <f>1-BR628/BG628</f>
        <v>0</v>
      </c>
      <c r="BT628">
        <f>(BG628-BF628)/(BG628-BR628)</f>
        <v>0</v>
      </c>
      <c r="BU628">
        <f>(BA628-BG628)/(BA628-BR628)</f>
        <v>0</v>
      </c>
      <c r="BV628">
        <f>(BG628-BF628)/(BG628-AZ628)</f>
        <v>0</v>
      </c>
      <c r="BW628">
        <f>(BA628-BG628)/(BA628-AZ628)</f>
        <v>0</v>
      </c>
      <c r="BX628">
        <f>(BT628*BR628/BF628)</f>
        <v>0</v>
      </c>
      <c r="BY628">
        <f>(1-BX628)</f>
        <v>0</v>
      </c>
      <c r="DH628">
        <f>$B$11*EG628+$C$11*EH628+$F$11*ES628*(1-EV628)</f>
        <v>0</v>
      </c>
      <c r="DI628">
        <f>DH628*DJ628</f>
        <v>0</v>
      </c>
      <c r="DJ628">
        <f>($B$11*$D$9+$C$11*$D$9+$F$11*((FF628+EX628)/MAX(FF628+EX628+FG628, 0.1)*$I$9+FG628/MAX(FF628+EX628+FG628, 0.1)*$J$9))/($B$11+$C$11+$F$11)</f>
        <v>0</v>
      </c>
      <c r="DK628">
        <f>($B$11*$K$9+$C$11*$K$9+$F$11*((FF628+EX628)/MAX(FF628+EX628+FG628, 0.1)*$P$9+FG628/MAX(FF628+EX628+FG628, 0.1)*$Q$9))/($B$11+$C$11+$F$11)</f>
        <v>0</v>
      </c>
      <c r="DL628">
        <v>6</v>
      </c>
      <c r="DM628">
        <v>0.5</v>
      </c>
      <c r="DN628" t="s">
        <v>438</v>
      </c>
      <c r="DO628">
        <v>2</v>
      </c>
      <c r="DP628" t="b">
        <v>1</v>
      </c>
      <c r="DQ628">
        <v>1761417436</v>
      </c>
      <c r="DR628">
        <v>516.183076923077</v>
      </c>
      <c r="DS628">
        <v>557.180769230769</v>
      </c>
      <c r="DT628">
        <v>35.8168692307692</v>
      </c>
      <c r="DU628">
        <v>25.2568</v>
      </c>
      <c r="DV628">
        <v>515.085538461538</v>
      </c>
      <c r="DW628">
        <v>35.5016769230769</v>
      </c>
      <c r="DX628">
        <v>500.063538461538</v>
      </c>
      <c r="DY628">
        <v>90.2950538461538</v>
      </c>
      <c r="DZ628">
        <v>0.0441243692307692</v>
      </c>
      <c r="EA628">
        <v>42.9962461538461</v>
      </c>
      <c r="EB628">
        <v>41.8223076923077</v>
      </c>
      <c r="EC628">
        <v>999.9</v>
      </c>
      <c r="ED628">
        <v>0</v>
      </c>
      <c r="EE628">
        <v>0</v>
      </c>
      <c r="EF628">
        <v>9998.51846153846</v>
      </c>
      <c r="EG628">
        <v>0</v>
      </c>
      <c r="EH628">
        <v>1198.77230769231</v>
      </c>
      <c r="EI628">
        <v>-40.9977076923077</v>
      </c>
      <c r="EJ628">
        <v>535.357153846154</v>
      </c>
      <c r="EK628">
        <v>571.618</v>
      </c>
      <c r="EL628">
        <v>10.5600769230769</v>
      </c>
      <c r="EM628">
        <v>557.180769230769</v>
      </c>
      <c r="EN628">
        <v>25.2568</v>
      </c>
      <c r="EO628">
        <v>3.23408615384615</v>
      </c>
      <c r="EP628">
        <v>2.28056307692308</v>
      </c>
      <c r="EQ628">
        <v>25.2848692307692</v>
      </c>
      <c r="ER628">
        <v>19.5397538461538</v>
      </c>
      <c r="ES628">
        <v>1200.01692307692</v>
      </c>
      <c r="ET628">
        <v>0.967004</v>
      </c>
      <c r="EU628">
        <v>0.0329961</v>
      </c>
      <c r="EV628">
        <v>0</v>
      </c>
      <c r="EW628">
        <v>1356.91</v>
      </c>
      <c r="EX628">
        <v>5.00059</v>
      </c>
      <c r="EY628">
        <v>17577.7538461538</v>
      </c>
      <c r="EZ628">
        <v>10358.8692307692</v>
      </c>
      <c r="FA628">
        <v>62.1919230769231</v>
      </c>
      <c r="FB628">
        <v>63.9853076923077</v>
      </c>
      <c r="FC628">
        <v>62.5478461538462</v>
      </c>
      <c r="FD628">
        <v>63.4996923076923</v>
      </c>
      <c r="FE628">
        <v>63.0910769230769</v>
      </c>
      <c r="FF628">
        <v>1155.58692307692</v>
      </c>
      <c r="FG628">
        <v>39.43</v>
      </c>
      <c r="FH628">
        <v>0</v>
      </c>
      <c r="FI628">
        <v>1761417404.5</v>
      </c>
      <c r="FJ628">
        <v>0</v>
      </c>
      <c r="FK628">
        <v>1357.75653846154</v>
      </c>
      <c r="FL628">
        <v>71.357606738771</v>
      </c>
      <c r="FM628">
        <v>849.035896284891</v>
      </c>
      <c r="FN628">
        <v>17588.0346153846</v>
      </c>
      <c r="FO628">
        <v>15</v>
      </c>
      <c r="FP628">
        <v>0</v>
      </c>
      <c r="FQ628" t="s">
        <v>439</v>
      </c>
      <c r="FR628">
        <v>0</v>
      </c>
      <c r="FS628">
        <v>0</v>
      </c>
      <c r="FT628">
        <v>0</v>
      </c>
      <c r="FU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-40.77305</v>
      </c>
      <c r="GD628">
        <v>-5.78640000000006</v>
      </c>
      <c r="GE628">
        <v>0.864968433817096</v>
      </c>
      <c r="GF628">
        <v>0</v>
      </c>
      <c r="GG628">
        <v>1351.68735294118</v>
      </c>
      <c r="GH628">
        <v>77.2569901028191</v>
      </c>
      <c r="GI628">
        <v>7.58850923468139</v>
      </c>
      <c r="GJ628">
        <v>-1</v>
      </c>
      <c r="GK628">
        <v>10.60721</v>
      </c>
      <c r="GL628">
        <v>-0.775299248120302</v>
      </c>
      <c r="GM628">
        <v>0.0751658359894973</v>
      </c>
      <c r="GN628">
        <v>0</v>
      </c>
      <c r="GO628">
        <v>0</v>
      </c>
      <c r="GP628">
        <v>2</v>
      </c>
      <c r="GQ628" t="s">
        <v>473</v>
      </c>
      <c r="GR628">
        <v>3.12628</v>
      </c>
      <c r="GS628">
        <v>2.72227</v>
      </c>
      <c r="GT628">
        <v>0.101872</v>
      </c>
      <c r="GU628">
        <v>0.107783</v>
      </c>
      <c r="GV628">
        <v>0.128949</v>
      </c>
      <c r="GW628">
        <v>0.10114</v>
      </c>
      <c r="GX628">
        <v>32098.8</v>
      </c>
      <c r="GY628">
        <v>33673.5</v>
      </c>
      <c r="GZ628">
        <v>32476.3</v>
      </c>
      <c r="HA628">
        <v>34313.7</v>
      </c>
      <c r="HB628">
        <v>40481.3</v>
      </c>
      <c r="HC628">
        <v>44508.4</v>
      </c>
      <c r="HD628">
        <v>51082.5</v>
      </c>
      <c r="HE628">
        <v>55067.1</v>
      </c>
      <c r="HF628">
        <v>1.65505</v>
      </c>
      <c r="HG628">
        <v>1.51772</v>
      </c>
      <c r="HH628">
        <v>-0.0902824</v>
      </c>
      <c r="HI628">
        <v>0</v>
      </c>
      <c r="HJ628">
        <v>43.2697</v>
      </c>
      <c r="HK628">
        <v>999.9</v>
      </c>
      <c r="HL628">
        <v>55.848</v>
      </c>
      <c r="HM628">
        <v>30.031</v>
      </c>
      <c r="HN628">
        <v>26.398</v>
      </c>
      <c r="HO628">
        <v>60.7554</v>
      </c>
      <c r="HP628">
        <v>40.7853</v>
      </c>
      <c r="HQ628">
        <v>1</v>
      </c>
      <c r="HR628">
        <v>2.55203</v>
      </c>
      <c r="HS628">
        <v>5.26051</v>
      </c>
      <c r="HT628">
        <v>20.048</v>
      </c>
      <c r="HU628">
        <v>5.18509</v>
      </c>
      <c r="HV628">
        <v>12.0159</v>
      </c>
      <c r="HW628">
        <v>4.9681</v>
      </c>
      <c r="HX628">
        <v>3.2959</v>
      </c>
      <c r="HY628">
        <v>9999</v>
      </c>
      <c r="HZ628">
        <v>9999</v>
      </c>
      <c r="IA628">
        <v>999.9</v>
      </c>
      <c r="IB628">
        <v>9999</v>
      </c>
      <c r="IC628">
        <v>1.86325</v>
      </c>
      <c r="ID628">
        <v>1.86813</v>
      </c>
      <c r="IE628">
        <v>1.86784</v>
      </c>
      <c r="IF628">
        <v>1.86905</v>
      </c>
      <c r="IG628">
        <v>1.86982</v>
      </c>
      <c r="IH628">
        <v>1.86589</v>
      </c>
      <c r="II628">
        <v>1.86696</v>
      </c>
      <c r="IJ628">
        <v>1.86841</v>
      </c>
      <c r="IK628">
        <v>5</v>
      </c>
      <c r="IL628">
        <v>0</v>
      </c>
      <c r="IM628">
        <v>0</v>
      </c>
      <c r="IN628">
        <v>0</v>
      </c>
      <c r="IO628" t="s">
        <v>441</v>
      </c>
      <c r="IP628" t="s">
        <v>442</v>
      </c>
      <c r="IQ628" t="s">
        <v>443</v>
      </c>
      <c r="IR628" t="s">
        <v>443</v>
      </c>
      <c r="IS628" t="s">
        <v>443</v>
      </c>
      <c r="IT628" t="s">
        <v>443</v>
      </c>
      <c r="IU628">
        <v>0</v>
      </c>
      <c r="IV628">
        <v>100</v>
      </c>
      <c r="IW628">
        <v>100</v>
      </c>
      <c r="IX628">
        <v>1.098</v>
      </c>
      <c r="IY628">
        <v>0.3152</v>
      </c>
      <c r="IZ628">
        <v>1.09748391826392</v>
      </c>
      <c r="JA628">
        <v>0</v>
      </c>
      <c r="JB628">
        <v>0</v>
      </c>
      <c r="JC628">
        <v>0</v>
      </c>
      <c r="JD628">
        <v>0.315191680746845</v>
      </c>
      <c r="JE628">
        <v>0</v>
      </c>
      <c r="JF628">
        <v>0</v>
      </c>
      <c r="JG628">
        <v>0</v>
      </c>
      <c r="JH628">
        <v>5</v>
      </c>
      <c r="JI628">
        <v>2273</v>
      </c>
      <c r="JJ628">
        <v>0</v>
      </c>
      <c r="JK628">
        <v>25</v>
      </c>
      <c r="JL628">
        <v>29356957.4</v>
      </c>
      <c r="JM628">
        <v>29356957.4</v>
      </c>
      <c r="JN628">
        <v>1.34888</v>
      </c>
      <c r="JO628">
        <v>2.63062</v>
      </c>
      <c r="JP628">
        <v>1.54785</v>
      </c>
      <c r="JQ628">
        <v>2.31567</v>
      </c>
      <c r="JR628">
        <v>1.64673</v>
      </c>
      <c r="JS628">
        <v>2.38281</v>
      </c>
      <c r="JT628">
        <v>34.3725</v>
      </c>
      <c r="JU628">
        <v>24.1575</v>
      </c>
      <c r="JV628">
        <v>18</v>
      </c>
      <c r="JW628">
        <v>482.167</v>
      </c>
      <c r="JX628">
        <v>382.593</v>
      </c>
      <c r="JY628">
        <v>35.1762</v>
      </c>
      <c r="JZ628">
        <v>55.7135</v>
      </c>
      <c r="KA628">
        <v>29.9924</v>
      </c>
      <c r="KB628">
        <v>54.8598</v>
      </c>
      <c r="KC628">
        <v>54.602</v>
      </c>
      <c r="KD628">
        <v>27.1573</v>
      </c>
      <c r="KE628">
        <v>0</v>
      </c>
      <c r="KF628">
        <v>100</v>
      </c>
      <c r="KG628">
        <v>35.2273</v>
      </c>
      <c r="KH628">
        <v>610.363</v>
      </c>
      <c r="KI628">
        <v>34.6858</v>
      </c>
      <c r="KJ628">
        <v>92.5593</v>
      </c>
      <c r="KK628">
        <v>89.0797</v>
      </c>
    </row>
    <row r="629" spans="1:297">
      <c r="A629">
        <v>613</v>
      </c>
      <c r="B629">
        <v>1761417449</v>
      </c>
      <c r="C629">
        <v>9268</v>
      </c>
      <c r="D629" t="s">
        <v>1674</v>
      </c>
      <c r="E629" t="s">
        <v>1675</v>
      </c>
      <c r="F629">
        <v>5</v>
      </c>
      <c r="G629" t="s">
        <v>1603</v>
      </c>
      <c r="H629" t="s">
        <v>436</v>
      </c>
      <c r="I629">
        <v>1761417440.92308</v>
      </c>
      <c r="J629">
        <f>(K629)/1000</f>
        <v>0</v>
      </c>
      <c r="K629">
        <f>IF(DP629, AN629, AH629)</f>
        <v>0</v>
      </c>
      <c r="L629">
        <f>IF(DP629, AI629, AG629)</f>
        <v>0</v>
      </c>
      <c r="M629">
        <f>DR629 - IF(AU629&gt;1, L629*DL629*100.0/(AW629), 0)</f>
        <v>0</v>
      </c>
      <c r="N629">
        <f>((T629-J629/2)*M629-L629)/(T629+J629/2)</f>
        <v>0</v>
      </c>
      <c r="O629">
        <f>N629*(DY629+DZ629)/1000.0</f>
        <v>0</v>
      </c>
      <c r="P629">
        <f>(DR629 - IF(AU629&gt;1, L629*DL629*100.0/(AW629), 0))*(DY629+DZ629)/1000.0</f>
        <v>0</v>
      </c>
      <c r="Q629">
        <f>2.0/((1/S629-1/R629)+SIGN(S629)*SQRT((1/S629-1/R629)*(1/S629-1/R629) + 4*DM629/((DM629+1)*(DM629+1))*(2*1/S629*1/R629-1/R629*1/R629)))</f>
        <v>0</v>
      </c>
      <c r="R629">
        <f>IF(LEFT(DN629,1)&lt;&gt;"0",IF(LEFT(DN629,1)="1",3.0,DO629),$D$5+$E$5*(EF629*DY629/($K$5*1000))+$F$5*(EF629*DY629/($K$5*1000))*MAX(MIN(DL629,$J$5),$I$5)*MAX(MIN(DL629,$J$5),$I$5)+$G$5*MAX(MIN(DL629,$J$5),$I$5)*(EF629*DY629/($K$5*1000))+$H$5*(EF629*DY629/($K$5*1000))*(EF629*DY629/($K$5*1000)))</f>
        <v>0</v>
      </c>
      <c r="S629">
        <f>J629*(1000-(1000*0.61365*exp(17.502*W629/(240.97+W629))/(DY629+DZ629)+DT629)/2)/(1000*0.61365*exp(17.502*W629/(240.97+W629))/(DY629+DZ629)-DT629)</f>
        <v>0</v>
      </c>
      <c r="T629">
        <f>1/((DM629+1)/(Q629/1.6)+1/(R629/1.37)) + DM629/((DM629+1)/(Q629/1.6) + DM629/(R629/1.37))</f>
        <v>0</v>
      </c>
      <c r="U629">
        <f>(DH629*DK629)</f>
        <v>0</v>
      </c>
      <c r="V629">
        <f>(EA629+(U629+2*0.95*5.67E-8*(((EA629+$B$7)+273)^4-(EA629+273)^4)-44100*J629)/(1.84*29.3*R629+8*0.95*5.67E-8*(EA629+273)^3))</f>
        <v>0</v>
      </c>
      <c r="W629">
        <f>($C$7*EB629+$D$7*EC629+$E$7*V629)</f>
        <v>0</v>
      </c>
      <c r="X629">
        <f>0.61365*exp(17.502*W629/(240.97+W629))</f>
        <v>0</v>
      </c>
      <c r="Y629">
        <f>(Z629/AA629*100)</f>
        <v>0</v>
      </c>
      <c r="Z629">
        <f>DT629*(DY629+DZ629)/1000</f>
        <v>0</v>
      </c>
      <c r="AA629">
        <f>0.61365*exp(17.502*EA629/(240.97+EA629))</f>
        <v>0</v>
      </c>
      <c r="AB629">
        <f>(X629-DT629*(DY629+DZ629)/1000)</f>
        <v>0</v>
      </c>
      <c r="AC629">
        <f>(-J629*44100)</f>
        <v>0</v>
      </c>
      <c r="AD629">
        <f>2*29.3*R629*0.92*(EA629-W629)</f>
        <v>0</v>
      </c>
      <c r="AE629">
        <f>2*0.95*5.67E-8*(((EA629+$B$7)+273)^4-(W629+273)^4)</f>
        <v>0</v>
      </c>
      <c r="AF629">
        <f>U629+AE629+AC629+AD629</f>
        <v>0</v>
      </c>
      <c r="AG629">
        <f>DX629*AU629*(DS629-DR629*(1000-AU629*DU629)/(1000-AU629*DT629))/(100*DL629)</f>
        <v>0</v>
      </c>
      <c r="AH629">
        <f>1000*DX629*AU629*(DT629-DU629)/(100*DL629*(1000-AU629*DT629))</f>
        <v>0</v>
      </c>
      <c r="AI629">
        <f>(AJ629 - AK629 - DY629*1E3/(8.314*(EA629+273.15)) * AM629/DX629 * AL629) * DX629/(100*DL629) * (1000 - DU629)/1000</f>
        <v>0</v>
      </c>
      <c r="AJ629">
        <v>604.502526023078</v>
      </c>
      <c r="AK629">
        <v>575.190981818182</v>
      </c>
      <c r="AL629">
        <v>3.2768067666117</v>
      </c>
      <c r="AM629">
        <v>65.3796916363012</v>
      </c>
      <c r="AN629">
        <f>(AP629 - AO629 + DY629*1E3/(8.314*(EA629+273.15)) * AR629/DX629 * AQ629) * DX629/(100*DL629) * 1000/(1000 - AP629)</f>
        <v>0</v>
      </c>
      <c r="AO629">
        <v>25.2675827837593</v>
      </c>
      <c r="AP629">
        <v>35.6792127272727</v>
      </c>
      <c r="AQ629">
        <v>-0.0133085026687031</v>
      </c>
      <c r="AR629">
        <v>110.48631255239</v>
      </c>
      <c r="AS629">
        <v>10</v>
      </c>
      <c r="AT629">
        <v>2</v>
      </c>
      <c r="AU629">
        <f>IF(AS629*$H$13&gt;=AW629,1.0,(AW629/(AW629-AS629*$H$13)))</f>
        <v>0</v>
      </c>
      <c r="AV629">
        <f>(AU629-1)*100</f>
        <v>0</v>
      </c>
      <c r="AW629">
        <f>MAX(0,($B$13+$C$13*EF629)/(1+$D$13*EF629)*DY629/(EA629+273)*$E$13)</f>
        <v>0</v>
      </c>
      <c r="AX629" t="s">
        <v>437</v>
      </c>
      <c r="AY629" t="s">
        <v>437</v>
      </c>
      <c r="AZ629">
        <v>0</v>
      </c>
      <c r="BA629">
        <v>0</v>
      </c>
      <c r="BB629">
        <f>1-AZ629/BA629</f>
        <v>0</v>
      </c>
      <c r="BC629">
        <v>0</v>
      </c>
      <c r="BD629" t="s">
        <v>437</v>
      </c>
      <c r="BE629" t="s">
        <v>437</v>
      </c>
      <c r="BF629">
        <v>0</v>
      </c>
      <c r="BG629">
        <v>0</v>
      </c>
      <c r="BH629">
        <f>1-BF629/BG629</f>
        <v>0</v>
      </c>
      <c r="BI629">
        <v>0.5</v>
      </c>
      <c r="BJ629">
        <f>DI629</f>
        <v>0</v>
      </c>
      <c r="BK629">
        <f>L629</f>
        <v>0</v>
      </c>
      <c r="BL629">
        <f>BH629*BI629*BJ629</f>
        <v>0</v>
      </c>
      <c r="BM629">
        <f>(BK629-BC629)/BJ629</f>
        <v>0</v>
      </c>
      <c r="BN629">
        <f>(BA629-BG629)/BG629</f>
        <v>0</v>
      </c>
      <c r="BO629">
        <f>AZ629/(BB629+AZ629/BG629)</f>
        <v>0</v>
      </c>
      <c r="BP629" t="s">
        <v>437</v>
      </c>
      <c r="BQ629">
        <v>0</v>
      </c>
      <c r="BR629">
        <f>IF(BQ629&lt;&gt;0, BQ629, BO629)</f>
        <v>0</v>
      </c>
      <c r="BS629">
        <f>1-BR629/BG629</f>
        <v>0</v>
      </c>
      <c r="BT629">
        <f>(BG629-BF629)/(BG629-BR629)</f>
        <v>0</v>
      </c>
      <c r="BU629">
        <f>(BA629-BG629)/(BA629-BR629)</f>
        <v>0</v>
      </c>
      <c r="BV629">
        <f>(BG629-BF629)/(BG629-AZ629)</f>
        <v>0</v>
      </c>
      <c r="BW629">
        <f>(BA629-BG629)/(BA629-AZ629)</f>
        <v>0</v>
      </c>
      <c r="BX629">
        <f>(BT629*BR629/BF629)</f>
        <v>0</v>
      </c>
      <c r="BY629">
        <f>(1-BX629)</f>
        <v>0</v>
      </c>
      <c r="DH629">
        <f>$B$11*EG629+$C$11*EH629+$F$11*ES629*(1-EV629)</f>
        <v>0</v>
      </c>
      <c r="DI629">
        <f>DH629*DJ629</f>
        <v>0</v>
      </c>
      <c r="DJ629">
        <f>($B$11*$D$9+$C$11*$D$9+$F$11*((FF629+EX629)/MAX(FF629+EX629+FG629, 0.1)*$I$9+FG629/MAX(FF629+EX629+FG629, 0.1)*$J$9))/($B$11+$C$11+$F$11)</f>
        <v>0</v>
      </c>
      <c r="DK629">
        <f>($B$11*$K$9+$C$11*$K$9+$F$11*((FF629+EX629)/MAX(FF629+EX629+FG629, 0.1)*$P$9+FG629/MAX(FF629+EX629+FG629, 0.1)*$Q$9))/($B$11+$C$11+$F$11)</f>
        <v>0</v>
      </c>
      <c r="DL629">
        <v>6</v>
      </c>
      <c r="DM629">
        <v>0.5</v>
      </c>
      <c r="DN629" t="s">
        <v>438</v>
      </c>
      <c r="DO629">
        <v>2</v>
      </c>
      <c r="DP629" t="b">
        <v>1</v>
      </c>
      <c r="DQ629">
        <v>1761417440.92308</v>
      </c>
      <c r="DR629">
        <v>531.949769230769</v>
      </c>
      <c r="DS629">
        <v>573.526615384615</v>
      </c>
      <c r="DT629">
        <v>35.7636076923077</v>
      </c>
      <c r="DU629">
        <v>25.2618307692308</v>
      </c>
      <c r="DV629">
        <v>530.852230769231</v>
      </c>
      <c r="DW629">
        <v>35.4484076923077</v>
      </c>
      <c r="DX629">
        <v>499.898153846154</v>
      </c>
      <c r="DY629">
        <v>90.2944615384615</v>
      </c>
      <c r="DZ629">
        <v>0.0441124307692308</v>
      </c>
      <c r="EA629">
        <v>43.0021615384615</v>
      </c>
      <c r="EB629">
        <v>41.8262846153846</v>
      </c>
      <c r="EC629">
        <v>999.9</v>
      </c>
      <c r="ED629">
        <v>0</v>
      </c>
      <c r="EE629">
        <v>0</v>
      </c>
      <c r="EF629">
        <v>9996.44461538461</v>
      </c>
      <c r="EG629">
        <v>0</v>
      </c>
      <c r="EH629">
        <v>1198.96846153846</v>
      </c>
      <c r="EI629">
        <v>-41.5767923076923</v>
      </c>
      <c r="EJ629">
        <v>551.678923076923</v>
      </c>
      <c r="EK629">
        <v>588.390384615385</v>
      </c>
      <c r="EL629">
        <v>10.5017769230769</v>
      </c>
      <c r="EM629">
        <v>573.526615384615</v>
      </c>
      <c r="EN629">
        <v>25.2618307692308</v>
      </c>
      <c r="EO629">
        <v>3.22925538461538</v>
      </c>
      <c r="EP629">
        <v>2.28100307692308</v>
      </c>
      <c r="EQ629">
        <v>25.2597384615385</v>
      </c>
      <c r="ER629">
        <v>19.5428692307692</v>
      </c>
      <c r="ES629">
        <v>1199.99769230769</v>
      </c>
      <c r="ET629">
        <v>0.967002692307692</v>
      </c>
      <c r="EU629">
        <v>0.0329973923076923</v>
      </c>
      <c r="EV629">
        <v>0</v>
      </c>
      <c r="EW629">
        <v>1362.50923076923</v>
      </c>
      <c r="EX629">
        <v>5.00059</v>
      </c>
      <c r="EY629">
        <v>17643.7538461538</v>
      </c>
      <c r="EZ629">
        <v>10358.7</v>
      </c>
      <c r="FA629">
        <v>62.1583076923077</v>
      </c>
      <c r="FB629">
        <v>63.9420769230769</v>
      </c>
      <c r="FC629">
        <v>62.5045384615385</v>
      </c>
      <c r="FD629">
        <v>63.4612307692308</v>
      </c>
      <c r="FE629">
        <v>63.0526153846154</v>
      </c>
      <c r="FF629">
        <v>1155.56769230769</v>
      </c>
      <c r="FG629">
        <v>39.43</v>
      </c>
      <c r="FH629">
        <v>0</v>
      </c>
      <c r="FI629">
        <v>1761417409.3</v>
      </c>
      <c r="FJ629">
        <v>0</v>
      </c>
      <c r="FK629">
        <v>1363.16269230769</v>
      </c>
      <c r="FL629">
        <v>63.6188034654604</v>
      </c>
      <c r="FM629">
        <v>751.29230829189</v>
      </c>
      <c r="FN629">
        <v>17652.0269230769</v>
      </c>
      <c r="FO629">
        <v>15</v>
      </c>
      <c r="FP629">
        <v>0</v>
      </c>
      <c r="FQ629" t="s">
        <v>439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-41.29176</v>
      </c>
      <c r="GD629">
        <v>-8.44060150375936</v>
      </c>
      <c r="GE629">
        <v>0.988661902977959</v>
      </c>
      <c r="GF629">
        <v>0</v>
      </c>
      <c r="GG629">
        <v>1358.99147058824</v>
      </c>
      <c r="GH629">
        <v>69.4715049969664</v>
      </c>
      <c r="GI629">
        <v>6.82860339366393</v>
      </c>
      <c r="GJ629">
        <v>-1</v>
      </c>
      <c r="GK629">
        <v>10.529375</v>
      </c>
      <c r="GL629">
        <v>-0.698061654135349</v>
      </c>
      <c r="GM629">
        <v>0.0672629680805122</v>
      </c>
      <c r="GN629">
        <v>0</v>
      </c>
      <c r="GO629">
        <v>0</v>
      </c>
      <c r="GP629">
        <v>2</v>
      </c>
      <c r="GQ629" t="s">
        <v>473</v>
      </c>
      <c r="GR629">
        <v>3.12626</v>
      </c>
      <c r="GS629">
        <v>2.72239</v>
      </c>
      <c r="GT629">
        <v>0.104102</v>
      </c>
      <c r="GU629">
        <v>0.11021</v>
      </c>
      <c r="GV629">
        <v>0.128797</v>
      </c>
      <c r="GW629">
        <v>0.101155</v>
      </c>
      <c r="GX629">
        <v>32021.2</v>
      </c>
      <c r="GY629">
        <v>33585</v>
      </c>
      <c r="GZ629">
        <v>32478.4</v>
      </c>
      <c r="HA629">
        <v>34317</v>
      </c>
      <c r="HB629">
        <v>40489.9</v>
      </c>
      <c r="HC629">
        <v>44511.9</v>
      </c>
      <c r="HD629">
        <v>51085.1</v>
      </c>
      <c r="HE629">
        <v>55071.9</v>
      </c>
      <c r="HF629">
        <v>1.65555</v>
      </c>
      <c r="HG629">
        <v>1.5178</v>
      </c>
      <c r="HH629">
        <v>-0.0860542</v>
      </c>
      <c r="HI629">
        <v>0</v>
      </c>
      <c r="HJ629">
        <v>43.2358</v>
      </c>
      <c r="HK629">
        <v>999.9</v>
      </c>
      <c r="HL629">
        <v>55.872</v>
      </c>
      <c r="HM629">
        <v>30.041</v>
      </c>
      <c r="HN629">
        <v>26.4246</v>
      </c>
      <c r="HO629">
        <v>60.8854</v>
      </c>
      <c r="HP629">
        <v>40.8934</v>
      </c>
      <c r="HQ629">
        <v>1</v>
      </c>
      <c r="HR629">
        <v>2.55142</v>
      </c>
      <c r="HS629">
        <v>5.67907</v>
      </c>
      <c r="HT629">
        <v>20.0352</v>
      </c>
      <c r="HU629">
        <v>5.18614</v>
      </c>
      <c r="HV629">
        <v>12.0159</v>
      </c>
      <c r="HW629">
        <v>4.96895</v>
      </c>
      <c r="HX629">
        <v>3.296</v>
      </c>
      <c r="HY629">
        <v>9999</v>
      </c>
      <c r="HZ629">
        <v>9999</v>
      </c>
      <c r="IA629">
        <v>999.9</v>
      </c>
      <c r="IB629">
        <v>9999</v>
      </c>
      <c r="IC629">
        <v>1.86325</v>
      </c>
      <c r="ID629">
        <v>1.86813</v>
      </c>
      <c r="IE629">
        <v>1.86783</v>
      </c>
      <c r="IF629">
        <v>1.86905</v>
      </c>
      <c r="IG629">
        <v>1.86981</v>
      </c>
      <c r="IH629">
        <v>1.86588</v>
      </c>
      <c r="II629">
        <v>1.86695</v>
      </c>
      <c r="IJ629">
        <v>1.86841</v>
      </c>
      <c r="IK629">
        <v>5</v>
      </c>
      <c r="IL629">
        <v>0</v>
      </c>
      <c r="IM629">
        <v>0</v>
      </c>
      <c r="IN629">
        <v>0</v>
      </c>
      <c r="IO629" t="s">
        <v>441</v>
      </c>
      <c r="IP629" t="s">
        <v>442</v>
      </c>
      <c r="IQ629" t="s">
        <v>443</v>
      </c>
      <c r="IR629" t="s">
        <v>443</v>
      </c>
      <c r="IS629" t="s">
        <v>443</v>
      </c>
      <c r="IT629" t="s">
        <v>443</v>
      </c>
      <c r="IU629">
        <v>0</v>
      </c>
      <c r="IV629">
        <v>100</v>
      </c>
      <c r="IW629">
        <v>100</v>
      </c>
      <c r="IX629">
        <v>1.098</v>
      </c>
      <c r="IY629">
        <v>0.3152</v>
      </c>
      <c r="IZ629">
        <v>1.09748391826392</v>
      </c>
      <c r="JA629">
        <v>0</v>
      </c>
      <c r="JB629">
        <v>0</v>
      </c>
      <c r="JC629">
        <v>0</v>
      </c>
      <c r="JD629">
        <v>0.315191680746845</v>
      </c>
      <c r="JE629">
        <v>0</v>
      </c>
      <c r="JF629">
        <v>0</v>
      </c>
      <c r="JG629">
        <v>0</v>
      </c>
      <c r="JH629">
        <v>5</v>
      </c>
      <c r="JI629">
        <v>2273</v>
      </c>
      <c r="JJ629">
        <v>0</v>
      </c>
      <c r="JK629">
        <v>25</v>
      </c>
      <c r="JL629">
        <v>29356957.5</v>
      </c>
      <c r="JM629">
        <v>29356957.5</v>
      </c>
      <c r="JN629">
        <v>1.38306</v>
      </c>
      <c r="JO629">
        <v>2.63428</v>
      </c>
      <c r="JP629">
        <v>1.54785</v>
      </c>
      <c r="JQ629">
        <v>2.31567</v>
      </c>
      <c r="JR629">
        <v>1.64673</v>
      </c>
      <c r="JS629">
        <v>2.2583</v>
      </c>
      <c r="JT629">
        <v>34.3497</v>
      </c>
      <c r="JU629">
        <v>24.1488</v>
      </c>
      <c r="JV629">
        <v>18</v>
      </c>
      <c r="JW629">
        <v>482.435</v>
      </c>
      <c r="JX629">
        <v>382.564</v>
      </c>
      <c r="JY629">
        <v>35.3654</v>
      </c>
      <c r="JZ629">
        <v>55.6806</v>
      </c>
      <c r="KA629">
        <v>29.997</v>
      </c>
      <c r="KB629">
        <v>54.8418</v>
      </c>
      <c r="KC629">
        <v>54.5843</v>
      </c>
      <c r="KD629">
        <v>27.6977</v>
      </c>
      <c r="KE629">
        <v>0</v>
      </c>
      <c r="KF629">
        <v>100</v>
      </c>
      <c r="KG629">
        <v>35.3436</v>
      </c>
      <c r="KH629">
        <v>623.913</v>
      </c>
      <c r="KI629">
        <v>34.6858</v>
      </c>
      <c r="KJ629">
        <v>92.5646</v>
      </c>
      <c r="KK629">
        <v>89.0878</v>
      </c>
    </row>
    <row r="630" spans="1:297">
      <c r="A630">
        <v>614</v>
      </c>
      <c r="B630">
        <v>1761417454</v>
      </c>
      <c r="C630">
        <v>9273</v>
      </c>
      <c r="D630" t="s">
        <v>1676</v>
      </c>
      <c r="E630" t="s">
        <v>1677</v>
      </c>
      <c r="F630">
        <v>5</v>
      </c>
      <c r="G630" t="s">
        <v>1603</v>
      </c>
      <c r="H630" t="s">
        <v>436</v>
      </c>
      <c r="I630">
        <v>1761417445.92308</v>
      </c>
      <c r="J630">
        <f>(K630)/1000</f>
        <v>0</v>
      </c>
      <c r="K630">
        <f>IF(DP630, AN630, AH630)</f>
        <v>0</v>
      </c>
      <c r="L630">
        <f>IF(DP630, AI630, AG630)</f>
        <v>0</v>
      </c>
      <c r="M630">
        <f>DR630 - IF(AU630&gt;1, L630*DL630*100.0/(AW630), 0)</f>
        <v>0</v>
      </c>
      <c r="N630">
        <f>((T630-J630/2)*M630-L630)/(T630+J630/2)</f>
        <v>0</v>
      </c>
      <c r="O630">
        <f>N630*(DY630+DZ630)/1000.0</f>
        <v>0</v>
      </c>
      <c r="P630">
        <f>(DR630 - IF(AU630&gt;1, L630*DL630*100.0/(AW630), 0))*(DY630+DZ630)/1000.0</f>
        <v>0</v>
      </c>
      <c r="Q630">
        <f>2.0/((1/S630-1/R630)+SIGN(S630)*SQRT((1/S630-1/R630)*(1/S630-1/R630) + 4*DM630/((DM630+1)*(DM630+1))*(2*1/S630*1/R630-1/R630*1/R630)))</f>
        <v>0</v>
      </c>
      <c r="R630">
        <f>IF(LEFT(DN630,1)&lt;&gt;"0",IF(LEFT(DN630,1)="1",3.0,DO630),$D$5+$E$5*(EF630*DY630/($K$5*1000))+$F$5*(EF630*DY630/($K$5*1000))*MAX(MIN(DL630,$J$5),$I$5)*MAX(MIN(DL630,$J$5),$I$5)+$G$5*MAX(MIN(DL630,$J$5),$I$5)*(EF630*DY630/($K$5*1000))+$H$5*(EF630*DY630/($K$5*1000))*(EF630*DY630/($K$5*1000)))</f>
        <v>0</v>
      </c>
      <c r="S630">
        <f>J630*(1000-(1000*0.61365*exp(17.502*W630/(240.97+W630))/(DY630+DZ630)+DT630)/2)/(1000*0.61365*exp(17.502*W630/(240.97+W630))/(DY630+DZ630)-DT630)</f>
        <v>0</v>
      </c>
      <c r="T630">
        <f>1/((DM630+1)/(Q630/1.6)+1/(R630/1.37)) + DM630/((DM630+1)/(Q630/1.6) + DM630/(R630/1.37))</f>
        <v>0</v>
      </c>
      <c r="U630">
        <f>(DH630*DK630)</f>
        <v>0</v>
      </c>
      <c r="V630">
        <f>(EA630+(U630+2*0.95*5.67E-8*(((EA630+$B$7)+273)^4-(EA630+273)^4)-44100*J630)/(1.84*29.3*R630+8*0.95*5.67E-8*(EA630+273)^3))</f>
        <v>0</v>
      </c>
      <c r="W630">
        <f>($C$7*EB630+$D$7*EC630+$E$7*V630)</f>
        <v>0</v>
      </c>
      <c r="X630">
        <f>0.61365*exp(17.502*W630/(240.97+W630))</f>
        <v>0</v>
      </c>
      <c r="Y630">
        <f>(Z630/AA630*100)</f>
        <v>0</v>
      </c>
      <c r="Z630">
        <f>DT630*(DY630+DZ630)/1000</f>
        <v>0</v>
      </c>
      <c r="AA630">
        <f>0.61365*exp(17.502*EA630/(240.97+EA630))</f>
        <v>0</v>
      </c>
      <c r="AB630">
        <f>(X630-DT630*(DY630+DZ630)/1000)</f>
        <v>0</v>
      </c>
      <c r="AC630">
        <f>(-J630*44100)</f>
        <v>0</v>
      </c>
      <c r="AD630">
        <f>2*29.3*R630*0.92*(EA630-W630)</f>
        <v>0</v>
      </c>
      <c r="AE630">
        <f>2*0.95*5.67E-8*(((EA630+$B$7)+273)^4-(W630+273)^4)</f>
        <v>0</v>
      </c>
      <c r="AF630">
        <f>U630+AE630+AC630+AD630</f>
        <v>0</v>
      </c>
      <c r="AG630">
        <f>DX630*AU630*(DS630-DR630*(1000-AU630*DU630)/(1000-AU630*DT630))/(100*DL630)</f>
        <v>0</v>
      </c>
      <c r="AH630">
        <f>1000*DX630*AU630*(DT630-DU630)/(100*DL630*(1000-AU630*DT630))</f>
        <v>0</v>
      </c>
      <c r="AI630">
        <f>(AJ630 - AK630 - DY630*1E3/(8.314*(EA630+273.15)) * AM630/DX630 * AL630) * DX630/(100*DL630) * (1000 - DU630)/1000</f>
        <v>0</v>
      </c>
      <c r="AJ630">
        <v>622.721648783034</v>
      </c>
      <c r="AK630">
        <v>592.652896969697</v>
      </c>
      <c r="AL630">
        <v>3.47984398209648</v>
      </c>
      <c r="AM630">
        <v>65.3796916363012</v>
      </c>
      <c r="AN630">
        <f>(AP630 - AO630 + DY630*1E3/(8.314*(EA630+273.15)) * AR630/DX630 * AQ630) * DX630/(100*DL630) * 1000/(1000 - AP630)</f>
        <v>0</v>
      </c>
      <c r="AO630">
        <v>25.2750780130718</v>
      </c>
      <c r="AP630">
        <v>35.613996969697</v>
      </c>
      <c r="AQ630">
        <v>-0.0136688454139883</v>
      </c>
      <c r="AR630">
        <v>110.48631255239</v>
      </c>
      <c r="AS630">
        <v>10</v>
      </c>
      <c r="AT630">
        <v>2</v>
      </c>
      <c r="AU630">
        <f>IF(AS630*$H$13&gt;=AW630,1.0,(AW630/(AW630-AS630*$H$13)))</f>
        <v>0</v>
      </c>
      <c r="AV630">
        <f>(AU630-1)*100</f>
        <v>0</v>
      </c>
      <c r="AW630">
        <f>MAX(0,($B$13+$C$13*EF630)/(1+$D$13*EF630)*DY630/(EA630+273)*$E$13)</f>
        <v>0</v>
      </c>
      <c r="AX630" t="s">
        <v>437</v>
      </c>
      <c r="AY630" t="s">
        <v>437</v>
      </c>
      <c r="AZ630">
        <v>0</v>
      </c>
      <c r="BA630">
        <v>0</v>
      </c>
      <c r="BB630">
        <f>1-AZ630/BA630</f>
        <v>0</v>
      </c>
      <c r="BC630">
        <v>0</v>
      </c>
      <c r="BD630" t="s">
        <v>437</v>
      </c>
      <c r="BE630" t="s">
        <v>437</v>
      </c>
      <c r="BF630">
        <v>0</v>
      </c>
      <c r="BG630">
        <v>0</v>
      </c>
      <c r="BH630">
        <f>1-BF630/BG630</f>
        <v>0</v>
      </c>
      <c r="BI630">
        <v>0.5</v>
      </c>
      <c r="BJ630">
        <f>DI630</f>
        <v>0</v>
      </c>
      <c r="BK630">
        <f>L630</f>
        <v>0</v>
      </c>
      <c r="BL630">
        <f>BH630*BI630*BJ630</f>
        <v>0</v>
      </c>
      <c r="BM630">
        <f>(BK630-BC630)/BJ630</f>
        <v>0</v>
      </c>
      <c r="BN630">
        <f>(BA630-BG630)/BG630</f>
        <v>0</v>
      </c>
      <c r="BO630">
        <f>AZ630/(BB630+AZ630/BG630)</f>
        <v>0</v>
      </c>
      <c r="BP630" t="s">
        <v>437</v>
      </c>
      <c r="BQ630">
        <v>0</v>
      </c>
      <c r="BR630">
        <f>IF(BQ630&lt;&gt;0, BQ630, BO630)</f>
        <v>0</v>
      </c>
      <c r="BS630">
        <f>1-BR630/BG630</f>
        <v>0</v>
      </c>
      <c r="BT630">
        <f>(BG630-BF630)/(BG630-BR630)</f>
        <v>0</v>
      </c>
      <c r="BU630">
        <f>(BA630-BG630)/(BA630-BR630)</f>
        <v>0</v>
      </c>
      <c r="BV630">
        <f>(BG630-BF630)/(BG630-AZ630)</f>
        <v>0</v>
      </c>
      <c r="BW630">
        <f>(BA630-BG630)/(BA630-AZ630)</f>
        <v>0</v>
      </c>
      <c r="BX630">
        <f>(BT630*BR630/BF630)</f>
        <v>0</v>
      </c>
      <c r="BY630">
        <f>(1-BX630)</f>
        <v>0</v>
      </c>
      <c r="DH630">
        <f>$B$11*EG630+$C$11*EH630+$F$11*ES630*(1-EV630)</f>
        <v>0</v>
      </c>
      <c r="DI630">
        <f>DH630*DJ630</f>
        <v>0</v>
      </c>
      <c r="DJ630">
        <f>($B$11*$D$9+$C$11*$D$9+$F$11*((FF630+EX630)/MAX(FF630+EX630+FG630, 0.1)*$I$9+FG630/MAX(FF630+EX630+FG630, 0.1)*$J$9))/($B$11+$C$11+$F$11)</f>
        <v>0</v>
      </c>
      <c r="DK630">
        <f>($B$11*$K$9+$C$11*$K$9+$F$11*((FF630+EX630)/MAX(FF630+EX630+FG630, 0.1)*$P$9+FG630/MAX(FF630+EX630+FG630, 0.1)*$Q$9))/($B$11+$C$11+$F$11)</f>
        <v>0</v>
      </c>
      <c r="DL630">
        <v>6</v>
      </c>
      <c r="DM630">
        <v>0.5</v>
      </c>
      <c r="DN630" t="s">
        <v>438</v>
      </c>
      <c r="DO630">
        <v>2</v>
      </c>
      <c r="DP630" t="b">
        <v>1</v>
      </c>
      <c r="DQ630">
        <v>1761417445.92308</v>
      </c>
      <c r="DR630">
        <v>548.190769230769</v>
      </c>
      <c r="DS630">
        <v>590.618846153846</v>
      </c>
      <c r="DT630">
        <v>35.7056615384615</v>
      </c>
      <c r="DU630">
        <v>25.2672769230769</v>
      </c>
      <c r="DV630">
        <v>547.093153846154</v>
      </c>
      <c r="DW630">
        <v>35.3904615384615</v>
      </c>
      <c r="DX630">
        <v>500.010307692308</v>
      </c>
      <c r="DY630">
        <v>90.2945846153846</v>
      </c>
      <c r="DZ630">
        <v>0.0441910461538462</v>
      </c>
      <c r="EA630">
        <v>43.0130384615385</v>
      </c>
      <c r="EB630">
        <v>41.8454</v>
      </c>
      <c r="EC630">
        <v>999.9</v>
      </c>
      <c r="ED630">
        <v>0</v>
      </c>
      <c r="EE630">
        <v>0</v>
      </c>
      <c r="EF630">
        <v>10001.3</v>
      </c>
      <c r="EG630">
        <v>0</v>
      </c>
      <c r="EH630">
        <v>1199.17923076923</v>
      </c>
      <c r="EI630">
        <v>-42.4280076923077</v>
      </c>
      <c r="EJ630">
        <v>568.488</v>
      </c>
      <c r="EK630">
        <v>605.929</v>
      </c>
      <c r="EL630">
        <v>10.4383692307692</v>
      </c>
      <c r="EM630">
        <v>590.618846153846</v>
      </c>
      <c r="EN630">
        <v>25.2672769230769</v>
      </c>
      <c r="EO630">
        <v>3.22402769230769</v>
      </c>
      <c r="EP630">
        <v>2.28149923076923</v>
      </c>
      <c r="EQ630">
        <v>25.2325153846154</v>
      </c>
      <c r="ER630">
        <v>19.5463769230769</v>
      </c>
      <c r="ES630">
        <v>1199.95538461538</v>
      </c>
      <c r="ET630">
        <v>0.967000692307692</v>
      </c>
      <c r="EU630">
        <v>0.0329993615384615</v>
      </c>
      <c r="EV630">
        <v>0</v>
      </c>
      <c r="EW630">
        <v>1367.67307692308</v>
      </c>
      <c r="EX630">
        <v>5.00059</v>
      </c>
      <c r="EY630">
        <v>17703.8615384615</v>
      </c>
      <c r="EZ630">
        <v>10358.3307692308</v>
      </c>
      <c r="FA630">
        <v>62.1198461538462</v>
      </c>
      <c r="FB630">
        <v>63.9036153846154</v>
      </c>
      <c r="FC630">
        <v>62.4660769230769</v>
      </c>
      <c r="FD630">
        <v>63.4227692307692</v>
      </c>
      <c r="FE630">
        <v>63.019</v>
      </c>
      <c r="FF630">
        <v>1155.52461538462</v>
      </c>
      <c r="FG630">
        <v>39.43</v>
      </c>
      <c r="FH630">
        <v>0</v>
      </c>
      <c r="FI630">
        <v>1761417414.1</v>
      </c>
      <c r="FJ630">
        <v>0</v>
      </c>
      <c r="FK630">
        <v>1368.06346153846</v>
      </c>
      <c r="FL630">
        <v>57.9094017185083</v>
      </c>
      <c r="FM630">
        <v>666.95384627114</v>
      </c>
      <c r="FN630">
        <v>17708.9</v>
      </c>
      <c r="FO630">
        <v>15</v>
      </c>
      <c r="FP630">
        <v>0</v>
      </c>
      <c r="FQ630" t="s">
        <v>439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B630">
        <v>0</v>
      </c>
      <c r="GC630">
        <v>-41.9017809523809</v>
      </c>
      <c r="GD630">
        <v>-9.46983896103892</v>
      </c>
      <c r="GE630">
        <v>1.14211047402398</v>
      </c>
      <c r="GF630">
        <v>0</v>
      </c>
      <c r="GG630">
        <v>1364.90323529412</v>
      </c>
      <c r="GH630">
        <v>61.7948051946933</v>
      </c>
      <c r="GI630">
        <v>6.07565911243536</v>
      </c>
      <c r="GJ630">
        <v>-1</v>
      </c>
      <c r="GK630">
        <v>10.473519047619</v>
      </c>
      <c r="GL630">
        <v>-0.756233766233769</v>
      </c>
      <c r="GM630">
        <v>0.0765857168024209</v>
      </c>
      <c r="GN630">
        <v>0</v>
      </c>
      <c r="GO630">
        <v>0</v>
      </c>
      <c r="GP630">
        <v>2</v>
      </c>
      <c r="GQ630" t="s">
        <v>473</v>
      </c>
      <c r="GR630">
        <v>3.12652</v>
      </c>
      <c r="GS630">
        <v>2.72223</v>
      </c>
      <c r="GT630">
        <v>0.10637</v>
      </c>
      <c r="GU630">
        <v>0.112209</v>
      </c>
      <c r="GV630">
        <v>0.128631</v>
      </c>
      <c r="GW630">
        <v>0.101184</v>
      </c>
      <c r="GX630">
        <v>31941.7</v>
      </c>
      <c r="GY630">
        <v>33512.2</v>
      </c>
      <c r="GZ630">
        <v>32480</v>
      </c>
      <c r="HA630">
        <v>34319.7</v>
      </c>
      <c r="HB630">
        <v>40498.5</v>
      </c>
      <c r="HC630">
        <v>44514.1</v>
      </c>
      <c r="HD630">
        <v>51087.1</v>
      </c>
      <c r="HE630">
        <v>55076.2</v>
      </c>
      <c r="HF630">
        <v>1.65605</v>
      </c>
      <c r="HG630">
        <v>1.51822</v>
      </c>
      <c r="HH630">
        <v>-0.0827461</v>
      </c>
      <c r="HI630">
        <v>0</v>
      </c>
      <c r="HJ630">
        <v>43.2051</v>
      </c>
      <c r="HK630">
        <v>999.9</v>
      </c>
      <c r="HL630">
        <v>55.872</v>
      </c>
      <c r="HM630">
        <v>30.041</v>
      </c>
      <c r="HN630">
        <v>26.4249</v>
      </c>
      <c r="HO630">
        <v>60.8054</v>
      </c>
      <c r="HP630">
        <v>40.9054</v>
      </c>
      <c r="HQ630">
        <v>1</v>
      </c>
      <c r="HR630">
        <v>2.55161</v>
      </c>
      <c r="HS630">
        <v>5.97935</v>
      </c>
      <c r="HT630">
        <v>20.0251</v>
      </c>
      <c r="HU630">
        <v>5.18554</v>
      </c>
      <c r="HV630">
        <v>12.0159</v>
      </c>
      <c r="HW630">
        <v>4.96865</v>
      </c>
      <c r="HX630">
        <v>3.29583</v>
      </c>
      <c r="HY630">
        <v>9999</v>
      </c>
      <c r="HZ630">
        <v>9999</v>
      </c>
      <c r="IA630">
        <v>999.9</v>
      </c>
      <c r="IB630">
        <v>9999</v>
      </c>
      <c r="IC630">
        <v>1.86325</v>
      </c>
      <c r="ID630">
        <v>1.86812</v>
      </c>
      <c r="IE630">
        <v>1.86784</v>
      </c>
      <c r="IF630">
        <v>1.86905</v>
      </c>
      <c r="IG630">
        <v>1.86982</v>
      </c>
      <c r="IH630">
        <v>1.86588</v>
      </c>
      <c r="II630">
        <v>1.86692</v>
      </c>
      <c r="IJ630">
        <v>1.86841</v>
      </c>
      <c r="IK630">
        <v>5</v>
      </c>
      <c r="IL630">
        <v>0</v>
      </c>
      <c r="IM630">
        <v>0</v>
      </c>
      <c r="IN630">
        <v>0</v>
      </c>
      <c r="IO630" t="s">
        <v>441</v>
      </c>
      <c r="IP630" t="s">
        <v>442</v>
      </c>
      <c r="IQ630" t="s">
        <v>443</v>
      </c>
      <c r="IR630" t="s">
        <v>443</v>
      </c>
      <c r="IS630" t="s">
        <v>443</v>
      </c>
      <c r="IT630" t="s">
        <v>443</v>
      </c>
      <c r="IU630">
        <v>0</v>
      </c>
      <c r="IV630">
        <v>100</v>
      </c>
      <c r="IW630">
        <v>100</v>
      </c>
      <c r="IX630">
        <v>1.097</v>
      </c>
      <c r="IY630">
        <v>0.3152</v>
      </c>
      <c r="IZ630">
        <v>1.09748391826392</v>
      </c>
      <c r="JA630">
        <v>0</v>
      </c>
      <c r="JB630">
        <v>0</v>
      </c>
      <c r="JC630">
        <v>0</v>
      </c>
      <c r="JD630">
        <v>0.315191680746845</v>
      </c>
      <c r="JE630">
        <v>0</v>
      </c>
      <c r="JF630">
        <v>0</v>
      </c>
      <c r="JG630">
        <v>0</v>
      </c>
      <c r="JH630">
        <v>5</v>
      </c>
      <c r="JI630">
        <v>2273</v>
      </c>
      <c r="JJ630">
        <v>0</v>
      </c>
      <c r="JK630">
        <v>25</v>
      </c>
      <c r="JL630">
        <v>29356957.6</v>
      </c>
      <c r="JM630">
        <v>29356957.6</v>
      </c>
      <c r="JN630">
        <v>1.40869</v>
      </c>
      <c r="JO630">
        <v>2.62085</v>
      </c>
      <c r="JP630">
        <v>1.54785</v>
      </c>
      <c r="JQ630">
        <v>2.31567</v>
      </c>
      <c r="JR630">
        <v>1.64673</v>
      </c>
      <c r="JS630">
        <v>2.38037</v>
      </c>
      <c r="JT630">
        <v>34.3725</v>
      </c>
      <c r="JU630">
        <v>24.1488</v>
      </c>
      <c r="JV630">
        <v>18</v>
      </c>
      <c r="JW630">
        <v>482.698</v>
      </c>
      <c r="JX630">
        <v>382.757</v>
      </c>
      <c r="JY630">
        <v>35.4705</v>
      </c>
      <c r="JZ630">
        <v>55.6528</v>
      </c>
      <c r="KA630">
        <v>29.9991</v>
      </c>
      <c r="KB630">
        <v>54.8227</v>
      </c>
      <c r="KC630">
        <v>54.5676</v>
      </c>
      <c r="KD630">
        <v>28.3579</v>
      </c>
      <c r="KE630">
        <v>0</v>
      </c>
      <c r="KF630">
        <v>100</v>
      </c>
      <c r="KG630">
        <v>35.439</v>
      </c>
      <c r="KH630">
        <v>644.436</v>
      </c>
      <c r="KI630">
        <v>34.6858</v>
      </c>
      <c r="KJ630">
        <v>92.5684</v>
      </c>
      <c r="KK630">
        <v>89.0947</v>
      </c>
    </row>
    <row r="631" spans="1:297">
      <c r="A631">
        <v>615</v>
      </c>
      <c r="B631">
        <v>1761417459</v>
      </c>
      <c r="C631">
        <v>9278</v>
      </c>
      <c r="D631" t="s">
        <v>1678</v>
      </c>
      <c r="E631" t="s">
        <v>1679</v>
      </c>
      <c r="F631">
        <v>5</v>
      </c>
      <c r="G631" t="s">
        <v>1603</v>
      </c>
      <c r="H631" t="s">
        <v>436</v>
      </c>
      <c r="I631">
        <v>1761417450.84615</v>
      </c>
      <c r="J631">
        <f>(K631)/1000</f>
        <v>0</v>
      </c>
      <c r="K631">
        <f>IF(DP631, AN631, AH631)</f>
        <v>0</v>
      </c>
      <c r="L631">
        <f>IF(DP631, AI631, AG631)</f>
        <v>0</v>
      </c>
      <c r="M631">
        <f>DR631 - IF(AU631&gt;1, L631*DL631*100.0/(AW631), 0)</f>
        <v>0</v>
      </c>
      <c r="N631">
        <f>((T631-J631/2)*M631-L631)/(T631+J631/2)</f>
        <v>0</v>
      </c>
      <c r="O631">
        <f>N631*(DY631+DZ631)/1000.0</f>
        <v>0</v>
      </c>
      <c r="P631">
        <f>(DR631 - IF(AU631&gt;1, L631*DL631*100.0/(AW631), 0))*(DY631+DZ631)/1000.0</f>
        <v>0</v>
      </c>
      <c r="Q631">
        <f>2.0/((1/S631-1/R631)+SIGN(S631)*SQRT((1/S631-1/R631)*(1/S631-1/R631) + 4*DM631/((DM631+1)*(DM631+1))*(2*1/S631*1/R631-1/R631*1/R631)))</f>
        <v>0</v>
      </c>
      <c r="R631">
        <f>IF(LEFT(DN631,1)&lt;&gt;"0",IF(LEFT(DN631,1)="1",3.0,DO631),$D$5+$E$5*(EF631*DY631/($K$5*1000))+$F$5*(EF631*DY631/($K$5*1000))*MAX(MIN(DL631,$J$5),$I$5)*MAX(MIN(DL631,$J$5),$I$5)+$G$5*MAX(MIN(DL631,$J$5),$I$5)*(EF631*DY631/($K$5*1000))+$H$5*(EF631*DY631/($K$5*1000))*(EF631*DY631/($K$5*1000)))</f>
        <v>0</v>
      </c>
      <c r="S631">
        <f>J631*(1000-(1000*0.61365*exp(17.502*W631/(240.97+W631))/(DY631+DZ631)+DT631)/2)/(1000*0.61365*exp(17.502*W631/(240.97+W631))/(DY631+DZ631)-DT631)</f>
        <v>0</v>
      </c>
      <c r="T631">
        <f>1/((DM631+1)/(Q631/1.6)+1/(R631/1.37)) + DM631/((DM631+1)/(Q631/1.6) + DM631/(R631/1.37))</f>
        <v>0</v>
      </c>
      <c r="U631">
        <f>(DH631*DK631)</f>
        <v>0</v>
      </c>
      <c r="V631">
        <f>(EA631+(U631+2*0.95*5.67E-8*(((EA631+$B$7)+273)^4-(EA631+273)^4)-44100*J631)/(1.84*29.3*R631+8*0.95*5.67E-8*(EA631+273)^3))</f>
        <v>0</v>
      </c>
      <c r="W631">
        <f>($C$7*EB631+$D$7*EC631+$E$7*V631)</f>
        <v>0</v>
      </c>
      <c r="X631">
        <f>0.61365*exp(17.502*W631/(240.97+W631))</f>
        <v>0</v>
      </c>
      <c r="Y631">
        <f>(Z631/AA631*100)</f>
        <v>0</v>
      </c>
      <c r="Z631">
        <f>DT631*(DY631+DZ631)/1000</f>
        <v>0</v>
      </c>
      <c r="AA631">
        <f>0.61365*exp(17.502*EA631/(240.97+EA631))</f>
        <v>0</v>
      </c>
      <c r="AB631">
        <f>(X631-DT631*(DY631+DZ631)/1000)</f>
        <v>0</v>
      </c>
      <c r="AC631">
        <f>(-J631*44100)</f>
        <v>0</v>
      </c>
      <c r="AD631">
        <f>2*29.3*R631*0.92*(EA631-W631)</f>
        <v>0</v>
      </c>
      <c r="AE631">
        <f>2*0.95*5.67E-8*(((EA631+$B$7)+273)^4-(W631+273)^4)</f>
        <v>0</v>
      </c>
      <c r="AF631">
        <f>U631+AE631+AC631+AD631</f>
        <v>0</v>
      </c>
      <c r="AG631">
        <f>DX631*AU631*(DS631-DR631*(1000-AU631*DU631)/(1000-AU631*DT631))/(100*DL631)</f>
        <v>0</v>
      </c>
      <c r="AH631">
        <f>1000*DX631*AU631*(DT631-DU631)/(100*DL631*(1000-AU631*DT631))</f>
        <v>0</v>
      </c>
      <c r="AI631">
        <f>(AJ631 - AK631 - DY631*1E3/(8.314*(EA631+273.15)) * AM631/DX631 * AL631) * DX631/(100*DL631) * (1000 - DU631)/1000</f>
        <v>0</v>
      </c>
      <c r="AJ631">
        <v>638.664928625576</v>
      </c>
      <c r="AK631">
        <v>608.891939393939</v>
      </c>
      <c r="AL631">
        <v>3.25082861437077</v>
      </c>
      <c r="AM631">
        <v>65.3796916363012</v>
      </c>
      <c r="AN631">
        <f>(AP631 - AO631 + DY631*1E3/(8.314*(EA631+273.15)) * AR631/DX631 * AQ631) * DX631/(100*DL631) * 1000/(1000 - AP631)</f>
        <v>0</v>
      </c>
      <c r="AO631">
        <v>25.281433123328</v>
      </c>
      <c r="AP631">
        <v>35.5437418181818</v>
      </c>
      <c r="AQ631">
        <v>-0.0143487820520129</v>
      </c>
      <c r="AR631">
        <v>110.48631255239</v>
      </c>
      <c r="AS631">
        <v>10</v>
      </c>
      <c r="AT631">
        <v>2</v>
      </c>
      <c r="AU631">
        <f>IF(AS631*$H$13&gt;=AW631,1.0,(AW631/(AW631-AS631*$H$13)))</f>
        <v>0</v>
      </c>
      <c r="AV631">
        <f>(AU631-1)*100</f>
        <v>0</v>
      </c>
      <c r="AW631">
        <f>MAX(0,($B$13+$C$13*EF631)/(1+$D$13*EF631)*DY631/(EA631+273)*$E$13)</f>
        <v>0</v>
      </c>
      <c r="AX631" t="s">
        <v>437</v>
      </c>
      <c r="AY631" t="s">
        <v>437</v>
      </c>
      <c r="AZ631">
        <v>0</v>
      </c>
      <c r="BA631">
        <v>0</v>
      </c>
      <c r="BB631">
        <f>1-AZ631/BA631</f>
        <v>0</v>
      </c>
      <c r="BC631">
        <v>0</v>
      </c>
      <c r="BD631" t="s">
        <v>437</v>
      </c>
      <c r="BE631" t="s">
        <v>437</v>
      </c>
      <c r="BF631">
        <v>0</v>
      </c>
      <c r="BG631">
        <v>0</v>
      </c>
      <c r="BH631">
        <f>1-BF631/BG631</f>
        <v>0</v>
      </c>
      <c r="BI631">
        <v>0.5</v>
      </c>
      <c r="BJ631">
        <f>DI631</f>
        <v>0</v>
      </c>
      <c r="BK631">
        <f>L631</f>
        <v>0</v>
      </c>
      <c r="BL631">
        <f>BH631*BI631*BJ631</f>
        <v>0</v>
      </c>
      <c r="BM631">
        <f>(BK631-BC631)/BJ631</f>
        <v>0</v>
      </c>
      <c r="BN631">
        <f>(BA631-BG631)/BG631</f>
        <v>0</v>
      </c>
      <c r="BO631">
        <f>AZ631/(BB631+AZ631/BG631)</f>
        <v>0</v>
      </c>
      <c r="BP631" t="s">
        <v>437</v>
      </c>
      <c r="BQ631">
        <v>0</v>
      </c>
      <c r="BR631">
        <f>IF(BQ631&lt;&gt;0, BQ631, BO631)</f>
        <v>0</v>
      </c>
      <c r="BS631">
        <f>1-BR631/BG631</f>
        <v>0</v>
      </c>
      <c r="BT631">
        <f>(BG631-BF631)/(BG631-BR631)</f>
        <v>0</v>
      </c>
      <c r="BU631">
        <f>(BA631-BG631)/(BA631-BR631)</f>
        <v>0</v>
      </c>
      <c r="BV631">
        <f>(BG631-BF631)/(BG631-AZ631)</f>
        <v>0</v>
      </c>
      <c r="BW631">
        <f>(BA631-BG631)/(BA631-AZ631)</f>
        <v>0</v>
      </c>
      <c r="BX631">
        <f>(BT631*BR631/BF631)</f>
        <v>0</v>
      </c>
      <c r="BY631">
        <f>(1-BX631)</f>
        <v>0</v>
      </c>
      <c r="DH631">
        <f>$B$11*EG631+$C$11*EH631+$F$11*ES631*(1-EV631)</f>
        <v>0</v>
      </c>
      <c r="DI631">
        <f>DH631*DJ631</f>
        <v>0</v>
      </c>
      <c r="DJ631">
        <f>($B$11*$D$9+$C$11*$D$9+$F$11*((FF631+EX631)/MAX(FF631+EX631+FG631, 0.1)*$I$9+FG631/MAX(FF631+EX631+FG631, 0.1)*$J$9))/($B$11+$C$11+$F$11)</f>
        <v>0</v>
      </c>
      <c r="DK631">
        <f>($B$11*$K$9+$C$11*$K$9+$F$11*((FF631+EX631)/MAX(FF631+EX631+FG631, 0.1)*$P$9+FG631/MAX(FF631+EX631+FG631, 0.1)*$Q$9))/($B$11+$C$11+$F$11)</f>
        <v>0</v>
      </c>
      <c r="DL631">
        <v>6</v>
      </c>
      <c r="DM631">
        <v>0.5</v>
      </c>
      <c r="DN631" t="s">
        <v>438</v>
      </c>
      <c r="DO631">
        <v>2</v>
      </c>
      <c r="DP631" t="b">
        <v>1</v>
      </c>
      <c r="DQ631">
        <v>1761417450.84615</v>
      </c>
      <c r="DR631">
        <v>564.213538461538</v>
      </c>
      <c r="DS631">
        <v>606.909076923077</v>
      </c>
      <c r="DT631">
        <v>35.6414384615385</v>
      </c>
      <c r="DU631">
        <v>25.2733461538462</v>
      </c>
      <c r="DV631">
        <v>563.116</v>
      </c>
      <c r="DW631">
        <v>35.3262384615385</v>
      </c>
      <c r="DX631">
        <v>500.023384615385</v>
      </c>
      <c r="DY631">
        <v>90.2943538461539</v>
      </c>
      <c r="DZ631">
        <v>0.0442645307692308</v>
      </c>
      <c r="EA631">
        <v>43.0255307692308</v>
      </c>
      <c r="EB631">
        <v>41.8714076923077</v>
      </c>
      <c r="EC631">
        <v>999.9</v>
      </c>
      <c r="ED631">
        <v>0</v>
      </c>
      <c r="EE631">
        <v>0</v>
      </c>
      <c r="EF631">
        <v>10013.4615384615</v>
      </c>
      <c r="EG631">
        <v>0</v>
      </c>
      <c r="EH631">
        <v>1199.37461538462</v>
      </c>
      <c r="EI631">
        <v>-42.6954615384615</v>
      </c>
      <c r="EJ631">
        <v>585.065</v>
      </c>
      <c r="EK631">
        <v>622.645384615385</v>
      </c>
      <c r="EL631">
        <v>10.3680769230769</v>
      </c>
      <c r="EM631">
        <v>606.909076923077</v>
      </c>
      <c r="EN631">
        <v>25.2733461538462</v>
      </c>
      <c r="EO631">
        <v>3.21822076923077</v>
      </c>
      <c r="EP631">
        <v>2.28204076923077</v>
      </c>
      <c r="EQ631">
        <v>25.2022230769231</v>
      </c>
      <c r="ER631">
        <v>19.5502</v>
      </c>
      <c r="ES631">
        <v>1199.93692307692</v>
      </c>
      <c r="ET631">
        <v>0.966999384615385</v>
      </c>
      <c r="EU631">
        <v>0.0330006692307692</v>
      </c>
      <c r="EV631">
        <v>0</v>
      </c>
      <c r="EW631">
        <v>1372.19307692308</v>
      </c>
      <c r="EX631">
        <v>5.00059</v>
      </c>
      <c r="EY631">
        <v>17756.6230769231</v>
      </c>
      <c r="EZ631">
        <v>10358.1769230769</v>
      </c>
      <c r="FA631">
        <v>62.0718461538462</v>
      </c>
      <c r="FB631">
        <v>63.8651538461539</v>
      </c>
      <c r="FC631">
        <v>62.4276153846154</v>
      </c>
      <c r="FD631">
        <v>63.3794615384615</v>
      </c>
      <c r="FE631">
        <v>62.9805384615385</v>
      </c>
      <c r="FF631">
        <v>1155.50384615385</v>
      </c>
      <c r="FG631">
        <v>39.43</v>
      </c>
      <c r="FH631">
        <v>0</v>
      </c>
      <c r="FI631">
        <v>1761417419.5</v>
      </c>
      <c r="FJ631">
        <v>0</v>
      </c>
      <c r="FK631">
        <v>1373.232</v>
      </c>
      <c r="FL631">
        <v>50.9469230112439</v>
      </c>
      <c r="FM631">
        <v>593.553845365924</v>
      </c>
      <c r="FN631">
        <v>17769.008</v>
      </c>
      <c r="FO631">
        <v>15</v>
      </c>
      <c r="FP631">
        <v>0</v>
      </c>
      <c r="FQ631" t="s">
        <v>439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A631">
        <v>0</v>
      </c>
      <c r="GB631">
        <v>0</v>
      </c>
      <c r="GC631">
        <v>-42.588</v>
      </c>
      <c r="GD631">
        <v>-4.1654616541353</v>
      </c>
      <c r="GE631">
        <v>0.716625212366967</v>
      </c>
      <c r="GF631">
        <v>0</v>
      </c>
      <c r="GG631">
        <v>1369.62352941176</v>
      </c>
      <c r="GH631">
        <v>55.9181054311679</v>
      </c>
      <c r="GI631">
        <v>5.49741751261065</v>
      </c>
      <c r="GJ631">
        <v>-1</v>
      </c>
      <c r="GK631">
        <v>10.40104</v>
      </c>
      <c r="GL631">
        <v>-0.854598496240595</v>
      </c>
      <c r="GM631">
        <v>0.0821887972901417</v>
      </c>
      <c r="GN631">
        <v>0</v>
      </c>
      <c r="GO631">
        <v>0</v>
      </c>
      <c r="GP631">
        <v>2</v>
      </c>
      <c r="GQ631" t="s">
        <v>473</v>
      </c>
      <c r="GR631">
        <v>3.1264</v>
      </c>
      <c r="GS631">
        <v>2.72248</v>
      </c>
      <c r="GT631">
        <v>0.108519</v>
      </c>
      <c r="GU631">
        <v>0.11459</v>
      </c>
      <c r="GV631">
        <v>0.128455</v>
      </c>
      <c r="GW631">
        <v>0.101196</v>
      </c>
      <c r="GX631">
        <v>31866</v>
      </c>
      <c r="GY631">
        <v>33424.6</v>
      </c>
      <c r="GZ631">
        <v>32481.1</v>
      </c>
      <c r="HA631">
        <v>34322.1</v>
      </c>
      <c r="HB631">
        <v>40507.1</v>
      </c>
      <c r="HC631">
        <v>44516.3</v>
      </c>
      <c r="HD631">
        <v>51088.5</v>
      </c>
      <c r="HE631">
        <v>55079.4</v>
      </c>
      <c r="HF631">
        <v>1.6562</v>
      </c>
      <c r="HG631">
        <v>1.5185</v>
      </c>
      <c r="HH631">
        <v>-0.0791624</v>
      </c>
      <c r="HI631">
        <v>0</v>
      </c>
      <c r="HJ631">
        <v>43.174</v>
      </c>
      <c r="HK631">
        <v>999.9</v>
      </c>
      <c r="HL631">
        <v>55.872</v>
      </c>
      <c r="HM631">
        <v>30.041</v>
      </c>
      <c r="HN631">
        <v>26.4261</v>
      </c>
      <c r="HO631">
        <v>60.6654</v>
      </c>
      <c r="HP631">
        <v>40.8934</v>
      </c>
      <c r="HQ631">
        <v>1</v>
      </c>
      <c r="HR631">
        <v>2.55075</v>
      </c>
      <c r="HS631">
        <v>6.12776</v>
      </c>
      <c r="HT631">
        <v>20.0196</v>
      </c>
      <c r="HU631">
        <v>5.18629</v>
      </c>
      <c r="HV631">
        <v>12.0159</v>
      </c>
      <c r="HW631">
        <v>4.9691</v>
      </c>
      <c r="HX631">
        <v>3.296</v>
      </c>
      <c r="HY631">
        <v>9999</v>
      </c>
      <c r="HZ631">
        <v>9999</v>
      </c>
      <c r="IA631">
        <v>999.9</v>
      </c>
      <c r="IB631">
        <v>9999</v>
      </c>
      <c r="IC631">
        <v>1.86325</v>
      </c>
      <c r="ID631">
        <v>1.86813</v>
      </c>
      <c r="IE631">
        <v>1.86783</v>
      </c>
      <c r="IF631">
        <v>1.86905</v>
      </c>
      <c r="IG631">
        <v>1.86981</v>
      </c>
      <c r="IH631">
        <v>1.86591</v>
      </c>
      <c r="II631">
        <v>1.86694</v>
      </c>
      <c r="IJ631">
        <v>1.86842</v>
      </c>
      <c r="IK631">
        <v>5</v>
      </c>
      <c r="IL631">
        <v>0</v>
      </c>
      <c r="IM631">
        <v>0</v>
      </c>
      <c r="IN631">
        <v>0</v>
      </c>
      <c r="IO631" t="s">
        <v>441</v>
      </c>
      <c r="IP631" t="s">
        <v>442</v>
      </c>
      <c r="IQ631" t="s">
        <v>443</v>
      </c>
      <c r="IR631" t="s">
        <v>443</v>
      </c>
      <c r="IS631" t="s">
        <v>443</v>
      </c>
      <c r="IT631" t="s">
        <v>443</v>
      </c>
      <c r="IU631">
        <v>0</v>
      </c>
      <c r="IV631">
        <v>100</v>
      </c>
      <c r="IW631">
        <v>100</v>
      </c>
      <c r="IX631">
        <v>1.098</v>
      </c>
      <c r="IY631">
        <v>0.3152</v>
      </c>
      <c r="IZ631">
        <v>1.09748391826392</v>
      </c>
      <c r="JA631">
        <v>0</v>
      </c>
      <c r="JB631">
        <v>0</v>
      </c>
      <c r="JC631">
        <v>0</v>
      </c>
      <c r="JD631">
        <v>0.315191680746845</v>
      </c>
      <c r="JE631">
        <v>0</v>
      </c>
      <c r="JF631">
        <v>0</v>
      </c>
      <c r="JG631">
        <v>0</v>
      </c>
      <c r="JH631">
        <v>5</v>
      </c>
      <c r="JI631">
        <v>2273</v>
      </c>
      <c r="JJ631">
        <v>0</v>
      </c>
      <c r="JK631">
        <v>25</v>
      </c>
      <c r="JL631">
        <v>29356957.6</v>
      </c>
      <c r="JM631">
        <v>29356957.6</v>
      </c>
      <c r="JN631">
        <v>1.44409</v>
      </c>
      <c r="JO631">
        <v>2.63428</v>
      </c>
      <c r="JP631">
        <v>1.54785</v>
      </c>
      <c r="JQ631">
        <v>2.31567</v>
      </c>
      <c r="JR631">
        <v>1.64673</v>
      </c>
      <c r="JS631">
        <v>2.28394</v>
      </c>
      <c r="JT631">
        <v>34.3725</v>
      </c>
      <c r="JU631">
        <v>24.14</v>
      </c>
      <c r="JV631">
        <v>18</v>
      </c>
      <c r="JW631">
        <v>482.68</v>
      </c>
      <c r="JX631">
        <v>382.832</v>
      </c>
      <c r="JY631">
        <v>35.5371</v>
      </c>
      <c r="JZ631">
        <v>55.613</v>
      </c>
      <c r="KA631">
        <v>29.9991</v>
      </c>
      <c r="KB631">
        <v>54.7994</v>
      </c>
      <c r="KC631">
        <v>54.5454</v>
      </c>
      <c r="KD631">
        <v>28.9198</v>
      </c>
      <c r="KE631">
        <v>0</v>
      </c>
      <c r="KF631">
        <v>100</v>
      </c>
      <c r="KG631">
        <v>35.5182</v>
      </c>
      <c r="KH631">
        <v>658.069</v>
      </c>
      <c r="KI631">
        <v>34.6858</v>
      </c>
      <c r="KJ631">
        <v>92.5712</v>
      </c>
      <c r="KK631">
        <v>89.1003</v>
      </c>
    </row>
    <row r="632" spans="1:297">
      <c r="A632">
        <v>616</v>
      </c>
      <c r="B632">
        <v>1761417464</v>
      </c>
      <c r="C632">
        <v>9283</v>
      </c>
      <c r="D632" t="s">
        <v>1680</v>
      </c>
      <c r="E632" t="s">
        <v>1681</v>
      </c>
      <c r="F632">
        <v>5</v>
      </c>
      <c r="G632" t="s">
        <v>1603</v>
      </c>
      <c r="H632" t="s">
        <v>436</v>
      </c>
      <c r="I632">
        <v>1761417455.84615</v>
      </c>
      <c r="J632">
        <f>(K632)/1000</f>
        <v>0</v>
      </c>
      <c r="K632">
        <f>IF(DP632, AN632, AH632)</f>
        <v>0</v>
      </c>
      <c r="L632">
        <f>IF(DP632, AI632, AG632)</f>
        <v>0</v>
      </c>
      <c r="M632">
        <f>DR632 - IF(AU632&gt;1, L632*DL632*100.0/(AW632), 0)</f>
        <v>0</v>
      </c>
      <c r="N632">
        <f>((T632-J632/2)*M632-L632)/(T632+J632/2)</f>
        <v>0</v>
      </c>
      <c r="O632">
        <f>N632*(DY632+DZ632)/1000.0</f>
        <v>0</v>
      </c>
      <c r="P632">
        <f>(DR632 - IF(AU632&gt;1, L632*DL632*100.0/(AW632), 0))*(DY632+DZ632)/1000.0</f>
        <v>0</v>
      </c>
      <c r="Q632">
        <f>2.0/((1/S632-1/R632)+SIGN(S632)*SQRT((1/S632-1/R632)*(1/S632-1/R632) + 4*DM632/((DM632+1)*(DM632+1))*(2*1/S632*1/R632-1/R632*1/R632)))</f>
        <v>0</v>
      </c>
      <c r="R632">
        <f>IF(LEFT(DN632,1)&lt;&gt;"0",IF(LEFT(DN632,1)="1",3.0,DO632),$D$5+$E$5*(EF632*DY632/($K$5*1000))+$F$5*(EF632*DY632/($K$5*1000))*MAX(MIN(DL632,$J$5),$I$5)*MAX(MIN(DL632,$J$5),$I$5)+$G$5*MAX(MIN(DL632,$J$5),$I$5)*(EF632*DY632/($K$5*1000))+$H$5*(EF632*DY632/($K$5*1000))*(EF632*DY632/($K$5*1000)))</f>
        <v>0</v>
      </c>
      <c r="S632">
        <f>J632*(1000-(1000*0.61365*exp(17.502*W632/(240.97+W632))/(DY632+DZ632)+DT632)/2)/(1000*0.61365*exp(17.502*W632/(240.97+W632))/(DY632+DZ632)-DT632)</f>
        <v>0</v>
      </c>
      <c r="T632">
        <f>1/((DM632+1)/(Q632/1.6)+1/(R632/1.37)) + DM632/((DM632+1)/(Q632/1.6) + DM632/(R632/1.37))</f>
        <v>0</v>
      </c>
      <c r="U632">
        <f>(DH632*DK632)</f>
        <v>0</v>
      </c>
      <c r="V632">
        <f>(EA632+(U632+2*0.95*5.67E-8*(((EA632+$B$7)+273)^4-(EA632+273)^4)-44100*J632)/(1.84*29.3*R632+8*0.95*5.67E-8*(EA632+273)^3))</f>
        <v>0</v>
      </c>
      <c r="W632">
        <f>($C$7*EB632+$D$7*EC632+$E$7*V632)</f>
        <v>0</v>
      </c>
      <c r="X632">
        <f>0.61365*exp(17.502*W632/(240.97+W632))</f>
        <v>0</v>
      </c>
      <c r="Y632">
        <f>(Z632/AA632*100)</f>
        <v>0</v>
      </c>
      <c r="Z632">
        <f>DT632*(DY632+DZ632)/1000</f>
        <v>0</v>
      </c>
      <c r="AA632">
        <f>0.61365*exp(17.502*EA632/(240.97+EA632))</f>
        <v>0</v>
      </c>
      <c r="AB632">
        <f>(X632-DT632*(DY632+DZ632)/1000)</f>
        <v>0</v>
      </c>
      <c r="AC632">
        <f>(-J632*44100)</f>
        <v>0</v>
      </c>
      <c r="AD632">
        <f>2*29.3*R632*0.92*(EA632-W632)</f>
        <v>0</v>
      </c>
      <c r="AE632">
        <f>2*0.95*5.67E-8*(((EA632+$B$7)+273)^4-(W632+273)^4)</f>
        <v>0</v>
      </c>
      <c r="AF632">
        <f>U632+AE632+AC632+AD632</f>
        <v>0</v>
      </c>
      <c r="AG632">
        <f>DX632*AU632*(DS632-DR632*(1000-AU632*DU632)/(1000-AU632*DT632))/(100*DL632)</f>
        <v>0</v>
      </c>
      <c r="AH632">
        <f>1000*DX632*AU632*(DT632-DU632)/(100*DL632*(1000-AU632*DT632))</f>
        <v>0</v>
      </c>
      <c r="AI632">
        <f>(AJ632 - AK632 - DY632*1E3/(8.314*(EA632+273.15)) * AM632/DX632 * AL632) * DX632/(100*DL632) * (1000 - DU632)/1000</f>
        <v>0</v>
      </c>
      <c r="AJ632">
        <v>657.398565651422</v>
      </c>
      <c r="AK632">
        <v>626.418606060606</v>
      </c>
      <c r="AL632">
        <v>3.51431864080125</v>
      </c>
      <c r="AM632">
        <v>65.3796916363012</v>
      </c>
      <c r="AN632">
        <f>(AP632 - AO632 + DY632*1E3/(8.314*(EA632+273.15)) * AR632/DX632 * AQ632) * DX632/(100*DL632) * 1000/(1000 - AP632)</f>
        <v>0</v>
      </c>
      <c r="AO632">
        <v>25.2853222392827</v>
      </c>
      <c r="AP632">
        <v>35.4837557575758</v>
      </c>
      <c r="AQ632">
        <v>-0.011336091594107</v>
      </c>
      <c r="AR632">
        <v>110.48631255239</v>
      </c>
      <c r="AS632">
        <v>10</v>
      </c>
      <c r="AT632">
        <v>2</v>
      </c>
      <c r="AU632">
        <f>IF(AS632*$H$13&gt;=AW632,1.0,(AW632/(AW632-AS632*$H$13)))</f>
        <v>0</v>
      </c>
      <c r="AV632">
        <f>(AU632-1)*100</f>
        <v>0</v>
      </c>
      <c r="AW632">
        <f>MAX(0,($B$13+$C$13*EF632)/(1+$D$13*EF632)*DY632/(EA632+273)*$E$13)</f>
        <v>0</v>
      </c>
      <c r="AX632" t="s">
        <v>437</v>
      </c>
      <c r="AY632" t="s">
        <v>437</v>
      </c>
      <c r="AZ632">
        <v>0</v>
      </c>
      <c r="BA632">
        <v>0</v>
      </c>
      <c r="BB632">
        <f>1-AZ632/BA632</f>
        <v>0</v>
      </c>
      <c r="BC632">
        <v>0</v>
      </c>
      <c r="BD632" t="s">
        <v>437</v>
      </c>
      <c r="BE632" t="s">
        <v>437</v>
      </c>
      <c r="BF632">
        <v>0</v>
      </c>
      <c r="BG632">
        <v>0</v>
      </c>
      <c r="BH632">
        <f>1-BF632/BG632</f>
        <v>0</v>
      </c>
      <c r="BI632">
        <v>0.5</v>
      </c>
      <c r="BJ632">
        <f>DI632</f>
        <v>0</v>
      </c>
      <c r="BK632">
        <f>L632</f>
        <v>0</v>
      </c>
      <c r="BL632">
        <f>BH632*BI632*BJ632</f>
        <v>0</v>
      </c>
      <c r="BM632">
        <f>(BK632-BC632)/BJ632</f>
        <v>0</v>
      </c>
      <c r="BN632">
        <f>(BA632-BG632)/BG632</f>
        <v>0</v>
      </c>
      <c r="BO632">
        <f>AZ632/(BB632+AZ632/BG632)</f>
        <v>0</v>
      </c>
      <c r="BP632" t="s">
        <v>437</v>
      </c>
      <c r="BQ632">
        <v>0</v>
      </c>
      <c r="BR632">
        <f>IF(BQ632&lt;&gt;0, BQ632, BO632)</f>
        <v>0</v>
      </c>
      <c r="BS632">
        <f>1-BR632/BG632</f>
        <v>0</v>
      </c>
      <c r="BT632">
        <f>(BG632-BF632)/(BG632-BR632)</f>
        <v>0</v>
      </c>
      <c r="BU632">
        <f>(BA632-BG632)/(BA632-BR632)</f>
        <v>0</v>
      </c>
      <c r="BV632">
        <f>(BG632-BF632)/(BG632-AZ632)</f>
        <v>0</v>
      </c>
      <c r="BW632">
        <f>(BA632-BG632)/(BA632-AZ632)</f>
        <v>0</v>
      </c>
      <c r="BX632">
        <f>(BT632*BR632/BF632)</f>
        <v>0</v>
      </c>
      <c r="BY632">
        <f>(1-BX632)</f>
        <v>0</v>
      </c>
      <c r="DH632">
        <f>$B$11*EG632+$C$11*EH632+$F$11*ES632*(1-EV632)</f>
        <v>0</v>
      </c>
      <c r="DI632">
        <f>DH632*DJ632</f>
        <v>0</v>
      </c>
      <c r="DJ632">
        <f>($B$11*$D$9+$C$11*$D$9+$F$11*((FF632+EX632)/MAX(FF632+EX632+FG632, 0.1)*$I$9+FG632/MAX(FF632+EX632+FG632, 0.1)*$J$9))/($B$11+$C$11+$F$11)</f>
        <v>0</v>
      </c>
      <c r="DK632">
        <f>($B$11*$K$9+$C$11*$K$9+$F$11*((FF632+EX632)/MAX(FF632+EX632+FG632, 0.1)*$P$9+FG632/MAX(FF632+EX632+FG632, 0.1)*$Q$9))/($B$11+$C$11+$F$11)</f>
        <v>0</v>
      </c>
      <c r="DL632">
        <v>6</v>
      </c>
      <c r="DM632">
        <v>0.5</v>
      </c>
      <c r="DN632" t="s">
        <v>438</v>
      </c>
      <c r="DO632">
        <v>2</v>
      </c>
      <c r="DP632" t="b">
        <v>1</v>
      </c>
      <c r="DQ632">
        <v>1761417455.84615</v>
      </c>
      <c r="DR632">
        <v>580.560846153846</v>
      </c>
      <c r="DS632">
        <v>624.030615384615</v>
      </c>
      <c r="DT632">
        <v>35.5756846153846</v>
      </c>
      <c r="DU632">
        <v>25.2789230769231</v>
      </c>
      <c r="DV632">
        <v>579.463230769231</v>
      </c>
      <c r="DW632">
        <v>35.2604846153846</v>
      </c>
      <c r="DX632">
        <v>500.036461538462</v>
      </c>
      <c r="DY632">
        <v>90.2938692307692</v>
      </c>
      <c r="DZ632">
        <v>0.0441872461538462</v>
      </c>
      <c r="EA632">
        <v>43.0367769230769</v>
      </c>
      <c r="EB632">
        <v>41.8966</v>
      </c>
      <c r="EC632">
        <v>999.9</v>
      </c>
      <c r="ED632">
        <v>0</v>
      </c>
      <c r="EE632">
        <v>0</v>
      </c>
      <c r="EF632">
        <v>10015.0461538462</v>
      </c>
      <c r="EG632">
        <v>0</v>
      </c>
      <c r="EH632">
        <v>1199.58307692308</v>
      </c>
      <c r="EI632">
        <v>-43.4697153846154</v>
      </c>
      <c r="EJ632">
        <v>601.975384615385</v>
      </c>
      <c r="EK632">
        <v>640.214461538462</v>
      </c>
      <c r="EL632">
        <v>10.2967307692308</v>
      </c>
      <c r="EM632">
        <v>624.030615384615</v>
      </c>
      <c r="EN632">
        <v>25.2789230769231</v>
      </c>
      <c r="EO632">
        <v>3.21226538461538</v>
      </c>
      <c r="EP632">
        <v>2.28253230769231</v>
      </c>
      <c r="EQ632">
        <v>25.1711153846154</v>
      </c>
      <c r="ER632">
        <v>19.5536692307692</v>
      </c>
      <c r="ES632">
        <v>1199.91692307692</v>
      </c>
      <c r="ET632">
        <v>0.966998076923077</v>
      </c>
      <c r="EU632">
        <v>0.033002</v>
      </c>
      <c r="EV632">
        <v>0</v>
      </c>
      <c r="EW632">
        <v>1376.25153846154</v>
      </c>
      <c r="EX632">
        <v>5.00059</v>
      </c>
      <c r="EY632">
        <v>17803.5538461538</v>
      </c>
      <c r="EZ632">
        <v>10358</v>
      </c>
      <c r="FA632">
        <v>62.0333846153846</v>
      </c>
      <c r="FB632">
        <v>63.8266923076923</v>
      </c>
      <c r="FC632">
        <v>62.3988461538462</v>
      </c>
      <c r="FD632">
        <v>63.3362307692308</v>
      </c>
      <c r="FE632">
        <v>62.9468461538462</v>
      </c>
      <c r="FF632">
        <v>1155.48076923077</v>
      </c>
      <c r="FG632">
        <v>39.4330769230769</v>
      </c>
      <c r="FH632">
        <v>0</v>
      </c>
      <c r="FI632">
        <v>1761417424.3</v>
      </c>
      <c r="FJ632">
        <v>0</v>
      </c>
      <c r="FK632">
        <v>1377.056</v>
      </c>
      <c r="FL632">
        <v>44.0946154578991</v>
      </c>
      <c r="FM632">
        <v>526.115385569436</v>
      </c>
      <c r="FN632">
        <v>17813.6</v>
      </c>
      <c r="FO632">
        <v>15</v>
      </c>
      <c r="FP632">
        <v>0</v>
      </c>
      <c r="FQ632" t="s">
        <v>439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0</v>
      </c>
      <c r="GB632">
        <v>0</v>
      </c>
      <c r="GC632">
        <v>-43.132180952381</v>
      </c>
      <c r="GD632">
        <v>-7.78152467532467</v>
      </c>
      <c r="GE632">
        <v>1.03054852228318</v>
      </c>
      <c r="GF632">
        <v>0</v>
      </c>
      <c r="GG632">
        <v>1373.79029411765</v>
      </c>
      <c r="GH632">
        <v>49.4910619064763</v>
      </c>
      <c r="GI632">
        <v>4.87660048255299</v>
      </c>
      <c r="GJ632">
        <v>-1</v>
      </c>
      <c r="GK632">
        <v>10.337280952381</v>
      </c>
      <c r="GL632">
        <v>-0.864358441558436</v>
      </c>
      <c r="GM632">
        <v>0.0872641944739547</v>
      </c>
      <c r="GN632">
        <v>0</v>
      </c>
      <c r="GO632">
        <v>0</v>
      </c>
      <c r="GP632">
        <v>2</v>
      </c>
      <c r="GQ632" t="s">
        <v>473</v>
      </c>
      <c r="GR632">
        <v>3.12639</v>
      </c>
      <c r="GS632">
        <v>2.72181</v>
      </c>
      <c r="GT632">
        <v>0.110757</v>
      </c>
      <c r="GU632">
        <v>0.116623</v>
      </c>
      <c r="GV632">
        <v>0.128303</v>
      </c>
      <c r="GW632">
        <v>0.101215</v>
      </c>
      <c r="GX632">
        <v>31787.7</v>
      </c>
      <c r="GY632">
        <v>33350.3</v>
      </c>
      <c r="GZ632">
        <v>32482.9</v>
      </c>
      <c r="HA632">
        <v>34324.7</v>
      </c>
      <c r="HB632">
        <v>40515</v>
      </c>
      <c r="HC632">
        <v>44519.1</v>
      </c>
      <c r="HD632">
        <v>51090.3</v>
      </c>
      <c r="HE632">
        <v>55083.7</v>
      </c>
      <c r="HF632">
        <v>1.65663</v>
      </c>
      <c r="HG632">
        <v>1.51863</v>
      </c>
      <c r="HH632">
        <v>-0.07651</v>
      </c>
      <c r="HI632">
        <v>0</v>
      </c>
      <c r="HJ632">
        <v>43.1498</v>
      </c>
      <c r="HK632">
        <v>999.9</v>
      </c>
      <c r="HL632">
        <v>55.872</v>
      </c>
      <c r="HM632">
        <v>30.041</v>
      </c>
      <c r="HN632">
        <v>26.4264</v>
      </c>
      <c r="HO632">
        <v>60.8254</v>
      </c>
      <c r="HP632">
        <v>40.8974</v>
      </c>
      <c r="HQ632">
        <v>1</v>
      </c>
      <c r="HR632">
        <v>2.5486</v>
      </c>
      <c r="HS632">
        <v>6.18669</v>
      </c>
      <c r="HT632">
        <v>20.0169</v>
      </c>
      <c r="HU632">
        <v>5.18554</v>
      </c>
      <c r="HV632">
        <v>12.0159</v>
      </c>
      <c r="HW632">
        <v>4.9691</v>
      </c>
      <c r="HX632">
        <v>3.29598</v>
      </c>
      <c r="HY632">
        <v>9999</v>
      </c>
      <c r="HZ632">
        <v>9999</v>
      </c>
      <c r="IA632">
        <v>999.9</v>
      </c>
      <c r="IB632">
        <v>9999</v>
      </c>
      <c r="IC632">
        <v>1.86325</v>
      </c>
      <c r="ID632">
        <v>1.86812</v>
      </c>
      <c r="IE632">
        <v>1.86783</v>
      </c>
      <c r="IF632">
        <v>1.86905</v>
      </c>
      <c r="IG632">
        <v>1.86981</v>
      </c>
      <c r="IH632">
        <v>1.86594</v>
      </c>
      <c r="II632">
        <v>1.86695</v>
      </c>
      <c r="IJ632">
        <v>1.86844</v>
      </c>
      <c r="IK632">
        <v>5</v>
      </c>
      <c r="IL632">
        <v>0</v>
      </c>
      <c r="IM632">
        <v>0</v>
      </c>
      <c r="IN632">
        <v>0</v>
      </c>
      <c r="IO632" t="s">
        <v>441</v>
      </c>
      <c r="IP632" t="s">
        <v>442</v>
      </c>
      <c r="IQ632" t="s">
        <v>443</v>
      </c>
      <c r="IR632" t="s">
        <v>443</v>
      </c>
      <c r="IS632" t="s">
        <v>443</v>
      </c>
      <c r="IT632" t="s">
        <v>443</v>
      </c>
      <c r="IU632">
        <v>0</v>
      </c>
      <c r="IV632">
        <v>100</v>
      </c>
      <c r="IW632">
        <v>100</v>
      </c>
      <c r="IX632">
        <v>1.098</v>
      </c>
      <c r="IY632">
        <v>0.3152</v>
      </c>
      <c r="IZ632">
        <v>1.09748391826392</v>
      </c>
      <c r="JA632">
        <v>0</v>
      </c>
      <c r="JB632">
        <v>0</v>
      </c>
      <c r="JC632">
        <v>0</v>
      </c>
      <c r="JD632">
        <v>0.315191680746845</v>
      </c>
      <c r="JE632">
        <v>0</v>
      </c>
      <c r="JF632">
        <v>0</v>
      </c>
      <c r="JG632">
        <v>0</v>
      </c>
      <c r="JH632">
        <v>5</v>
      </c>
      <c r="JI632">
        <v>2273</v>
      </c>
      <c r="JJ632">
        <v>0</v>
      </c>
      <c r="JK632">
        <v>25</v>
      </c>
      <c r="JL632">
        <v>29356957.7</v>
      </c>
      <c r="JM632">
        <v>29356957.7</v>
      </c>
      <c r="JN632">
        <v>1.46851</v>
      </c>
      <c r="JO632">
        <v>2.62085</v>
      </c>
      <c r="JP632">
        <v>1.54785</v>
      </c>
      <c r="JQ632">
        <v>2.31567</v>
      </c>
      <c r="JR632">
        <v>1.64673</v>
      </c>
      <c r="JS632">
        <v>2.37793</v>
      </c>
      <c r="JT632">
        <v>34.3497</v>
      </c>
      <c r="JU632">
        <v>24.1488</v>
      </c>
      <c r="JV632">
        <v>18</v>
      </c>
      <c r="JW632">
        <v>482.883</v>
      </c>
      <c r="JX632">
        <v>382.824</v>
      </c>
      <c r="JY632">
        <v>35.582</v>
      </c>
      <c r="JZ632">
        <v>55.5853</v>
      </c>
      <c r="KA632">
        <v>29.9984</v>
      </c>
      <c r="KB632">
        <v>54.7795</v>
      </c>
      <c r="KC632">
        <v>54.5252</v>
      </c>
      <c r="KD632">
        <v>29.5507</v>
      </c>
      <c r="KE632">
        <v>0</v>
      </c>
      <c r="KF632">
        <v>100</v>
      </c>
      <c r="KG632">
        <v>35.5797</v>
      </c>
      <c r="KH632">
        <v>678.507</v>
      </c>
      <c r="KI632">
        <v>34.6858</v>
      </c>
      <c r="KJ632">
        <v>92.5753</v>
      </c>
      <c r="KK632">
        <v>89.1073</v>
      </c>
    </row>
    <row r="633" spans="1:297">
      <c r="A633">
        <v>617</v>
      </c>
      <c r="B633">
        <v>1761417469</v>
      </c>
      <c r="C633">
        <v>9288</v>
      </c>
      <c r="D633" t="s">
        <v>1682</v>
      </c>
      <c r="E633" t="s">
        <v>1683</v>
      </c>
      <c r="F633">
        <v>5</v>
      </c>
      <c r="G633" t="s">
        <v>1603</v>
      </c>
      <c r="H633" t="s">
        <v>436</v>
      </c>
      <c r="I633">
        <v>1761417460.84615</v>
      </c>
      <c r="J633">
        <f>(K633)/1000</f>
        <v>0</v>
      </c>
      <c r="K633">
        <f>IF(DP633, AN633, AH633)</f>
        <v>0</v>
      </c>
      <c r="L633">
        <f>IF(DP633, AI633, AG633)</f>
        <v>0</v>
      </c>
      <c r="M633">
        <f>DR633 - IF(AU633&gt;1, L633*DL633*100.0/(AW633), 0)</f>
        <v>0</v>
      </c>
      <c r="N633">
        <f>((T633-J633/2)*M633-L633)/(T633+J633/2)</f>
        <v>0</v>
      </c>
      <c r="O633">
        <f>N633*(DY633+DZ633)/1000.0</f>
        <v>0</v>
      </c>
      <c r="P633">
        <f>(DR633 - IF(AU633&gt;1, L633*DL633*100.0/(AW633), 0))*(DY633+DZ633)/1000.0</f>
        <v>0</v>
      </c>
      <c r="Q633">
        <f>2.0/((1/S633-1/R633)+SIGN(S633)*SQRT((1/S633-1/R633)*(1/S633-1/R633) + 4*DM633/((DM633+1)*(DM633+1))*(2*1/S633*1/R633-1/R633*1/R633)))</f>
        <v>0</v>
      </c>
      <c r="R633">
        <f>IF(LEFT(DN633,1)&lt;&gt;"0",IF(LEFT(DN633,1)="1",3.0,DO633),$D$5+$E$5*(EF633*DY633/($K$5*1000))+$F$5*(EF633*DY633/($K$5*1000))*MAX(MIN(DL633,$J$5),$I$5)*MAX(MIN(DL633,$J$5),$I$5)+$G$5*MAX(MIN(DL633,$J$5),$I$5)*(EF633*DY633/($K$5*1000))+$H$5*(EF633*DY633/($K$5*1000))*(EF633*DY633/($K$5*1000)))</f>
        <v>0</v>
      </c>
      <c r="S633">
        <f>J633*(1000-(1000*0.61365*exp(17.502*W633/(240.97+W633))/(DY633+DZ633)+DT633)/2)/(1000*0.61365*exp(17.502*W633/(240.97+W633))/(DY633+DZ633)-DT633)</f>
        <v>0</v>
      </c>
      <c r="T633">
        <f>1/((DM633+1)/(Q633/1.6)+1/(R633/1.37)) + DM633/((DM633+1)/(Q633/1.6) + DM633/(R633/1.37))</f>
        <v>0</v>
      </c>
      <c r="U633">
        <f>(DH633*DK633)</f>
        <v>0</v>
      </c>
      <c r="V633">
        <f>(EA633+(U633+2*0.95*5.67E-8*(((EA633+$B$7)+273)^4-(EA633+273)^4)-44100*J633)/(1.84*29.3*R633+8*0.95*5.67E-8*(EA633+273)^3))</f>
        <v>0</v>
      </c>
      <c r="W633">
        <f>($C$7*EB633+$D$7*EC633+$E$7*V633)</f>
        <v>0</v>
      </c>
      <c r="X633">
        <f>0.61365*exp(17.502*W633/(240.97+W633))</f>
        <v>0</v>
      </c>
      <c r="Y633">
        <f>(Z633/AA633*100)</f>
        <v>0</v>
      </c>
      <c r="Z633">
        <f>DT633*(DY633+DZ633)/1000</f>
        <v>0</v>
      </c>
      <c r="AA633">
        <f>0.61365*exp(17.502*EA633/(240.97+EA633))</f>
        <v>0</v>
      </c>
      <c r="AB633">
        <f>(X633-DT633*(DY633+DZ633)/1000)</f>
        <v>0</v>
      </c>
      <c r="AC633">
        <f>(-J633*44100)</f>
        <v>0</v>
      </c>
      <c r="AD633">
        <f>2*29.3*R633*0.92*(EA633-W633)</f>
        <v>0</v>
      </c>
      <c r="AE633">
        <f>2*0.95*5.67E-8*(((EA633+$B$7)+273)^4-(W633+273)^4)</f>
        <v>0</v>
      </c>
      <c r="AF633">
        <f>U633+AE633+AC633+AD633</f>
        <v>0</v>
      </c>
      <c r="AG633">
        <f>DX633*AU633*(DS633-DR633*(1000-AU633*DU633)/(1000-AU633*DT633))/(100*DL633)</f>
        <v>0</v>
      </c>
      <c r="AH633">
        <f>1000*DX633*AU633*(DT633-DU633)/(100*DL633*(1000-AU633*DT633))</f>
        <v>0</v>
      </c>
      <c r="AI633">
        <f>(AJ633 - AK633 - DY633*1E3/(8.314*(EA633+273.15)) * AM633/DX633 * AL633) * DX633/(100*DL633) * (1000 - DU633)/1000</f>
        <v>0</v>
      </c>
      <c r="AJ633">
        <v>673.353206066549</v>
      </c>
      <c r="AK633">
        <v>642.7032</v>
      </c>
      <c r="AL633">
        <v>3.23312226837138</v>
      </c>
      <c r="AM633">
        <v>65.3796916363012</v>
      </c>
      <c r="AN633">
        <f>(AP633 - AO633 + DY633*1E3/(8.314*(EA633+273.15)) * AR633/DX633 * AQ633) * DX633/(100*DL633) * 1000/(1000 - AP633)</f>
        <v>0</v>
      </c>
      <c r="AO633">
        <v>25.2901065278611</v>
      </c>
      <c r="AP633">
        <v>35.4170284848485</v>
      </c>
      <c r="AQ633">
        <v>-0.0129656343561742</v>
      </c>
      <c r="AR633">
        <v>110.48631255239</v>
      </c>
      <c r="AS633">
        <v>10</v>
      </c>
      <c r="AT633">
        <v>2</v>
      </c>
      <c r="AU633">
        <f>IF(AS633*$H$13&gt;=AW633,1.0,(AW633/(AW633-AS633*$H$13)))</f>
        <v>0</v>
      </c>
      <c r="AV633">
        <f>(AU633-1)*100</f>
        <v>0</v>
      </c>
      <c r="AW633">
        <f>MAX(0,($B$13+$C$13*EF633)/(1+$D$13*EF633)*DY633/(EA633+273)*$E$13)</f>
        <v>0</v>
      </c>
      <c r="AX633" t="s">
        <v>437</v>
      </c>
      <c r="AY633" t="s">
        <v>437</v>
      </c>
      <c r="AZ633">
        <v>0</v>
      </c>
      <c r="BA633">
        <v>0</v>
      </c>
      <c r="BB633">
        <f>1-AZ633/BA633</f>
        <v>0</v>
      </c>
      <c r="BC633">
        <v>0</v>
      </c>
      <c r="BD633" t="s">
        <v>437</v>
      </c>
      <c r="BE633" t="s">
        <v>437</v>
      </c>
      <c r="BF633">
        <v>0</v>
      </c>
      <c r="BG633">
        <v>0</v>
      </c>
      <c r="BH633">
        <f>1-BF633/BG633</f>
        <v>0</v>
      </c>
      <c r="BI633">
        <v>0.5</v>
      </c>
      <c r="BJ633">
        <f>DI633</f>
        <v>0</v>
      </c>
      <c r="BK633">
        <f>L633</f>
        <v>0</v>
      </c>
      <c r="BL633">
        <f>BH633*BI633*BJ633</f>
        <v>0</v>
      </c>
      <c r="BM633">
        <f>(BK633-BC633)/BJ633</f>
        <v>0</v>
      </c>
      <c r="BN633">
        <f>(BA633-BG633)/BG633</f>
        <v>0</v>
      </c>
      <c r="BO633">
        <f>AZ633/(BB633+AZ633/BG633)</f>
        <v>0</v>
      </c>
      <c r="BP633" t="s">
        <v>437</v>
      </c>
      <c r="BQ633">
        <v>0</v>
      </c>
      <c r="BR633">
        <f>IF(BQ633&lt;&gt;0, BQ633, BO633)</f>
        <v>0</v>
      </c>
      <c r="BS633">
        <f>1-BR633/BG633</f>
        <v>0</v>
      </c>
      <c r="BT633">
        <f>(BG633-BF633)/(BG633-BR633)</f>
        <v>0</v>
      </c>
      <c r="BU633">
        <f>(BA633-BG633)/(BA633-BR633)</f>
        <v>0</v>
      </c>
      <c r="BV633">
        <f>(BG633-BF633)/(BG633-AZ633)</f>
        <v>0</v>
      </c>
      <c r="BW633">
        <f>(BA633-BG633)/(BA633-AZ633)</f>
        <v>0</v>
      </c>
      <c r="BX633">
        <f>(BT633*BR633/BF633)</f>
        <v>0</v>
      </c>
      <c r="BY633">
        <f>(1-BX633)</f>
        <v>0</v>
      </c>
      <c r="DH633">
        <f>$B$11*EG633+$C$11*EH633+$F$11*ES633*(1-EV633)</f>
        <v>0</v>
      </c>
      <c r="DI633">
        <f>DH633*DJ633</f>
        <v>0</v>
      </c>
      <c r="DJ633">
        <f>($B$11*$D$9+$C$11*$D$9+$F$11*((FF633+EX633)/MAX(FF633+EX633+FG633, 0.1)*$I$9+FG633/MAX(FF633+EX633+FG633, 0.1)*$J$9))/($B$11+$C$11+$F$11)</f>
        <v>0</v>
      </c>
      <c r="DK633">
        <f>($B$11*$K$9+$C$11*$K$9+$F$11*((FF633+EX633)/MAX(FF633+EX633+FG633, 0.1)*$P$9+FG633/MAX(FF633+EX633+FG633, 0.1)*$Q$9))/($B$11+$C$11+$F$11)</f>
        <v>0</v>
      </c>
      <c r="DL633">
        <v>6</v>
      </c>
      <c r="DM633">
        <v>0.5</v>
      </c>
      <c r="DN633" t="s">
        <v>438</v>
      </c>
      <c r="DO633">
        <v>2</v>
      </c>
      <c r="DP633" t="b">
        <v>1</v>
      </c>
      <c r="DQ633">
        <v>1761417460.84615</v>
      </c>
      <c r="DR633">
        <v>596.861461538462</v>
      </c>
      <c r="DS633">
        <v>640.506</v>
      </c>
      <c r="DT633">
        <v>35.5095846153846</v>
      </c>
      <c r="DU633">
        <v>25.2844538461538</v>
      </c>
      <c r="DV633">
        <v>595.764076923077</v>
      </c>
      <c r="DW633">
        <v>35.1943846153846</v>
      </c>
      <c r="DX633">
        <v>500.020692307692</v>
      </c>
      <c r="DY633">
        <v>90.2926230769231</v>
      </c>
      <c r="DZ633">
        <v>0.0440689461538462</v>
      </c>
      <c r="EA633">
        <v>43.0424076923077</v>
      </c>
      <c r="EB633">
        <v>41.9170384615385</v>
      </c>
      <c r="EC633">
        <v>999.9</v>
      </c>
      <c r="ED633">
        <v>0</v>
      </c>
      <c r="EE633">
        <v>0</v>
      </c>
      <c r="EF633">
        <v>10014.1907692308</v>
      </c>
      <c r="EG633">
        <v>0</v>
      </c>
      <c r="EH633">
        <v>1199.78769230769</v>
      </c>
      <c r="EI633">
        <v>-43.6443</v>
      </c>
      <c r="EJ633">
        <v>618.835153846154</v>
      </c>
      <c r="EK633">
        <v>657.120692307692</v>
      </c>
      <c r="EL633">
        <v>10.2251307692308</v>
      </c>
      <c r="EM633">
        <v>640.506</v>
      </c>
      <c r="EN633">
        <v>25.2844538461538</v>
      </c>
      <c r="EO633">
        <v>3.20625384615385</v>
      </c>
      <c r="EP633">
        <v>2.28299923076923</v>
      </c>
      <c r="EQ633">
        <v>25.1396615384615</v>
      </c>
      <c r="ER633">
        <v>19.5569615384615</v>
      </c>
      <c r="ES633">
        <v>1199.96384615385</v>
      </c>
      <c r="ET633">
        <v>0.966998615384615</v>
      </c>
      <c r="EU633">
        <v>0.0330014</v>
      </c>
      <c r="EV633">
        <v>0</v>
      </c>
      <c r="EW633">
        <v>1379.98076923077</v>
      </c>
      <c r="EX633">
        <v>5.00059</v>
      </c>
      <c r="EY633">
        <v>17846.8923076923</v>
      </c>
      <c r="EZ633">
        <v>10358.4</v>
      </c>
      <c r="FA633">
        <v>62.0046153846154</v>
      </c>
      <c r="FB633">
        <v>63.7882307692308</v>
      </c>
      <c r="FC633">
        <v>62.3603846153846</v>
      </c>
      <c r="FD633">
        <v>63.293</v>
      </c>
      <c r="FE633">
        <v>62.9132307692308</v>
      </c>
      <c r="FF633">
        <v>1155.52461538462</v>
      </c>
      <c r="FG633">
        <v>39.4361538461539</v>
      </c>
      <c r="FH633">
        <v>0</v>
      </c>
      <c r="FI633">
        <v>1761417429.1</v>
      </c>
      <c r="FJ633">
        <v>0</v>
      </c>
      <c r="FK633">
        <v>1380.528</v>
      </c>
      <c r="FL633">
        <v>41.6576923748099</v>
      </c>
      <c r="FM633">
        <v>470.384616300946</v>
      </c>
      <c r="FN633">
        <v>17853.984</v>
      </c>
      <c r="FO633">
        <v>15</v>
      </c>
      <c r="FP633">
        <v>0</v>
      </c>
      <c r="FQ633" t="s">
        <v>439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-43.59871</v>
      </c>
      <c r="GD633">
        <v>-4.04632781954881</v>
      </c>
      <c r="GE633">
        <v>0.827482570753003</v>
      </c>
      <c r="GF633">
        <v>0</v>
      </c>
      <c r="GG633">
        <v>1378.05676470588</v>
      </c>
      <c r="GH633">
        <v>44.2397249818412</v>
      </c>
      <c r="GI633">
        <v>4.3536656094324</v>
      </c>
      <c r="GJ633">
        <v>-1</v>
      </c>
      <c r="GK633">
        <v>10.25893</v>
      </c>
      <c r="GL633">
        <v>-0.854796992481185</v>
      </c>
      <c r="GM633">
        <v>0.0821872441440885</v>
      </c>
      <c r="GN633">
        <v>0</v>
      </c>
      <c r="GO633">
        <v>0</v>
      </c>
      <c r="GP633">
        <v>2</v>
      </c>
      <c r="GQ633" t="s">
        <v>473</v>
      </c>
      <c r="GR633">
        <v>3.12635</v>
      </c>
      <c r="GS633">
        <v>2.72207</v>
      </c>
      <c r="GT633">
        <v>0.112838</v>
      </c>
      <c r="GU633">
        <v>0.118899</v>
      </c>
      <c r="GV633">
        <v>0.12815</v>
      </c>
      <c r="GW633">
        <v>0.101231</v>
      </c>
      <c r="GX633">
        <v>31715.3</v>
      </c>
      <c r="GY633">
        <v>33267.1</v>
      </c>
      <c r="GZ633">
        <v>32484.9</v>
      </c>
      <c r="HA633">
        <v>34327.6</v>
      </c>
      <c r="HB633">
        <v>40523.7</v>
      </c>
      <c r="HC633">
        <v>44521.9</v>
      </c>
      <c r="HD633">
        <v>51093.1</v>
      </c>
      <c r="HE633">
        <v>55087.9</v>
      </c>
      <c r="HF633">
        <v>1.65688</v>
      </c>
      <c r="HG633">
        <v>1.5191</v>
      </c>
      <c r="HH633">
        <v>-0.0740029</v>
      </c>
      <c r="HI633">
        <v>0</v>
      </c>
      <c r="HJ633">
        <v>43.1214</v>
      </c>
      <c r="HK633">
        <v>999.9</v>
      </c>
      <c r="HL633">
        <v>55.872</v>
      </c>
      <c r="HM633">
        <v>30.041</v>
      </c>
      <c r="HN633">
        <v>26.427</v>
      </c>
      <c r="HO633">
        <v>60.8654</v>
      </c>
      <c r="HP633">
        <v>41.0296</v>
      </c>
      <c r="HQ633">
        <v>1</v>
      </c>
      <c r="HR633">
        <v>2.54502</v>
      </c>
      <c r="HS633">
        <v>6.19111</v>
      </c>
      <c r="HT633">
        <v>20.0163</v>
      </c>
      <c r="HU633">
        <v>5.18449</v>
      </c>
      <c r="HV633">
        <v>12.0159</v>
      </c>
      <c r="HW633">
        <v>4.9686</v>
      </c>
      <c r="HX633">
        <v>3.2959</v>
      </c>
      <c r="HY633">
        <v>9999</v>
      </c>
      <c r="HZ633">
        <v>9999</v>
      </c>
      <c r="IA633">
        <v>999.9</v>
      </c>
      <c r="IB633">
        <v>9999</v>
      </c>
      <c r="IC633">
        <v>1.86325</v>
      </c>
      <c r="ID633">
        <v>1.86813</v>
      </c>
      <c r="IE633">
        <v>1.86784</v>
      </c>
      <c r="IF633">
        <v>1.86905</v>
      </c>
      <c r="IG633">
        <v>1.86982</v>
      </c>
      <c r="IH633">
        <v>1.8659</v>
      </c>
      <c r="II633">
        <v>1.86696</v>
      </c>
      <c r="IJ633">
        <v>1.86844</v>
      </c>
      <c r="IK633">
        <v>5</v>
      </c>
      <c r="IL633">
        <v>0</v>
      </c>
      <c r="IM633">
        <v>0</v>
      </c>
      <c r="IN633">
        <v>0</v>
      </c>
      <c r="IO633" t="s">
        <v>441</v>
      </c>
      <c r="IP633" t="s">
        <v>442</v>
      </c>
      <c r="IQ633" t="s">
        <v>443</v>
      </c>
      <c r="IR633" t="s">
        <v>443</v>
      </c>
      <c r="IS633" t="s">
        <v>443</v>
      </c>
      <c r="IT633" t="s">
        <v>443</v>
      </c>
      <c r="IU633">
        <v>0</v>
      </c>
      <c r="IV633">
        <v>100</v>
      </c>
      <c r="IW633">
        <v>100</v>
      </c>
      <c r="IX633">
        <v>1.098</v>
      </c>
      <c r="IY633">
        <v>0.3152</v>
      </c>
      <c r="IZ633">
        <v>1.09748391826392</v>
      </c>
      <c r="JA633">
        <v>0</v>
      </c>
      <c r="JB633">
        <v>0</v>
      </c>
      <c r="JC633">
        <v>0</v>
      </c>
      <c r="JD633">
        <v>0.315191680746845</v>
      </c>
      <c r="JE633">
        <v>0</v>
      </c>
      <c r="JF633">
        <v>0</v>
      </c>
      <c r="JG633">
        <v>0</v>
      </c>
      <c r="JH633">
        <v>5</v>
      </c>
      <c r="JI633">
        <v>2273</v>
      </c>
      <c r="JJ633">
        <v>0</v>
      </c>
      <c r="JK633">
        <v>25</v>
      </c>
      <c r="JL633">
        <v>29356957.8</v>
      </c>
      <c r="JM633">
        <v>29356957.8</v>
      </c>
      <c r="JN633">
        <v>1.50513</v>
      </c>
      <c r="JO633">
        <v>2.63184</v>
      </c>
      <c r="JP633">
        <v>1.54785</v>
      </c>
      <c r="JQ633">
        <v>2.31567</v>
      </c>
      <c r="JR633">
        <v>1.64673</v>
      </c>
      <c r="JS633">
        <v>2.33643</v>
      </c>
      <c r="JT633">
        <v>34.3725</v>
      </c>
      <c r="JU633">
        <v>24.14</v>
      </c>
      <c r="JV633">
        <v>18</v>
      </c>
      <c r="JW633">
        <v>482.938</v>
      </c>
      <c r="JX633">
        <v>383.03</v>
      </c>
      <c r="JY633">
        <v>35.6222</v>
      </c>
      <c r="JZ633">
        <v>55.5457</v>
      </c>
      <c r="KA633">
        <v>29.9973</v>
      </c>
      <c r="KB633">
        <v>54.7563</v>
      </c>
      <c r="KC633">
        <v>54.5047</v>
      </c>
      <c r="KD633">
        <v>30.1327</v>
      </c>
      <c r="KE633">
        <v>0</v>
      </c>
      <c r="KF633">
        <v>100</v>
      </c>
      <c r="KG633">
        <v>35.628</v>
      </c>
      <c r="KH633">
        <v>692.143</v>
      </c>
      <c r="KI633">
        <v>34.6858</v>
      </c>
      <c r="KJ633">
        <v>92.5805</v>
      </c>
      <c r="KK633">
        <v>89.1142</v>
      </c>
    </row>
    <row r="634" spans="1:297">
      <c r="A634">
        <v>618</v>
      </c>
      <c r="B634">
        <v>1761417473</v>
      </c>
      <c r="C634">
        <v>9292</v>
      </c>
      <c r="D634" t="s">
        <v>1684</v>
      </c>
      <c r="E634" t="s">
        <v>1685</v>
      </c>
      <c r="F634">
        <v>5</v>
      </c>
      <c r="G634" t="s">
        <v>1603</v>
      </c>
      <c r="H634" t="s">
        <v>436</v>
      </c>
      <c r="I634">
        <v>1761417465.25</v>
      </c>
      <c r="J634">
        <f>(K634)/1000</f>
        <v>0</v>
      </c>
      <c r="K634">
        <f>IF(DP634, AN634, AH634)</f>
        <v>0</v>
      </c>
      <c r="L634">
        <f>IF(DP634, AI634, AG634)</f>
        <v>0</v>
      </c>
      <c r="M634">
        <f>DR634 - IF(AU634&gt;1, L634*DL634*100.0/(AW634), 0)</f>
        <v>0</v>
      </c>
      <c r="N634">
        <f>((T634-J634/2)*M634-L634)/(T634+J634/2)</f>
        <v>0</v>
      </c>
      <c r="O634">
        <f>N634*(DY634+DZ634)/1000.0</f>
        <v>0</v>
      </c>
      <c r="P634">
        <f>(DR634 - IF(AU634&gt;1, L634*DL634*100.0/(AW634), 0))*(DY634+DZ634)/1000.0</f>
        <v>0</v>
      </c>
      <c r="Q634">
        <f>2.0/((1/S634-1/R634)+SIGN(S634)*SQRT((1/S634-1/R634)*(1/S634-1/R634) + 4*DM634/((DM634+1)*(DM634+1))*(2*1/S634*1/R634-1/R634*1/R634)))</f>
        <v>0</v>
      </c>
      <c r="R634">
        <f>IF(LEFT(DN634,1)&lt;&gt;"0",IF(LEFT(DN634,1)="1",3.0,DO634),$D$5+$E$5*(EF634*DY634/($K$5*1000))+$F$5*(EF634*DY634/($K$5*1000))*MAX(MIN(DL634,$J$5),$I$5)*MAX(MIN(DL634,$J$5),$I$5)+$G$5*MAX(MIN(DL634,$J$5),$I$5)*(EF634*DY634/($K$5*1000))+$H$5*(EF634*DY634/($K$5*1000))*(EF634*DY634/($K$5*1000)))</f>
        <v>0</v>
      </c>
      <c r="S634">
        <f>J634*(1000-(1000*0.61365*exp(17.502*W634/(240.97+W634))/(DY634+DZ634)+DT634)/2)/(1000*0.61365*exp(17.502*W634/(240.97+W634))/(DY634+DZ634)-DT634)</f>
        <v>0</v>
      </c>
      <c r="T634">
        <f>1/((DM634+1)/(Q634/1.6)+1/(R634/1.37)) + DM634/((DM634+1)/(Q634/1.6) + DM634/(R634/1.37))</f>
        <v>0</v>
      </c>
      <c r="U634">
        <f>(DH634*DK634)</f>
        <v>0</v>
      </c>
      <c r="V634">
        <f>(EA634+(U634+2*0.95*5.67E-8*(((EA634+$B$7)+273)^4-(EA634+273)^4)-44100*J634)/(1.84*29.3*R634+8*0.95*5.67E-8*(EA634+273)^3))</f>
        <v>0</v>
      </c>
      <c r="W634">
        <f>($C$7*EB634+$D$7*EC634+$E$7*V634)</f>
        <v>0</v>
      </c>
      <c r="X634">
        <f>0.61365*exp(17.502*W634/(240.97+W634))</f>
        <v>0</v>
      </c>
      <c r="Y634">
        <f>(Z634/AA634*100)</f>
        <v>0</v>
      </c>
      <c r="Z634">
        <f>DT634*(DY634+DZ634)/1000</f>
        <v>0</v>
      </c>
      <c r="AA634">
        <f>0.61365*exp(17.502*EA634/(240.97+EA634))</f>
        <v>0</v>
      </c>
      <c r="AB634">
        <f>(X634-DT634*(DY634+DZ634)/1000)</f>
        <v>0</v>
      </c>
      <c r="AC634">
        <f>(-J634*44100)</f>
        <v>0</v>
      </c>
      <c r="AD634">
        <f>2*29.3*R634*0.92*(EA634-W634)</f>
        <v>0</v>
      </c>
      <c r="AE634">
        <f>2*0.95*5.67E-8*(((EA634+$B$7)+273)^4-(W634+273)^4)</f>
        <v>0</v>
      </c>
      <c r="AF634">
        <f>U634+AE634+AC634+AD634</f>
        <v>0</v>
      </c>
      <c r="AG634">
        <f>DX634*AU634*(DS634-DR634*(1000-AU634*DU634)/(1000-AU634*DT634))/(100*DL634)</f>
        <v>0</v>
      </c>
      <c r="AH634">
        <f>1000*DX634*AU634*(DT634-DU634)/(100*DL634*(1000-AU634*DT634))</f>
        <v>0</v>
      </c>
      <c r="AI634">
        <f>(AJ634 - AK634 - DY634*1E3/(8.314*(EA634+273.15)) * AM634/DX634 * AL634) * DX634/(100*DL634) * (1000 - DU634)/1000</f>
        <v>0</v>
      </c>
      <c r="AJ634">
        <v>688.402752625745</v>
      </c>
      <c r="AK634">
        <v>656.895406060606</v>
      </c>
      <c r="AL634">
        <v>3.53520148597419</v>
      </c>
      <c r="AM634">
        <v>65.3796916363012</v>
      </c>
      <c r="AN634">
        <f>(AP634 - AO634 + DY634*1E3/(8.314*(EA634+273.15)) * AR634/DX634 * AQ634) * DX634/(100*DL634) * 1000/(1000 - AP634)</f>
        <v>0</v>
      </c>
      <c r="AO634">
        <v>25.2956067390768</v>
      </c>
      <c r="AP634">
        <v>35.3756703030303</v>
      </c>
      <c r="AQ634">
        <v>-0.0102851774845369</v>
      </c>
      <c r="AR634">
        <v>110.48631255239</v>
      </c>
      <c r="AS634">
        <v>10</v>
      </c>
      <c r="AT634">
        <v>2</v>
      </c>
      <c r="AU634">
        <f>IF(AS634*$H$13&gt;=AW634,1.0,(AW634/(AW634-AS634*$H$13)))</f>
        <v>0</v>
      </c>
      <c r="AV634">
        <f>(AU634-1)*100</f>
        <v>0</v>
      </c>
      <c r="AW634">
        <f>MAX(0,($B$13+$C$13*EF634)/(1+$D$13*EF634)*DY634/(EA634+273)*$E$13)</f>
        <v>0</v>
      </c>
      <c r="AX634" t="s">
        <v>437</v>
      </c>
      <c r="AY634" t="s">
        <v>437</v>
      </c>
      <c r="AZ634">
        <v>0</v>
      </c>
      <c r="BA634">
        <v>0</v>
      </c>
      <c r="BB634">
        <f>1-AZ634/BA634</f>
        <v>0</v>
      </c>
      <c r="BC634">
        <v>0</v>
      </c>
      <c r="BD634" t="s">
        <v>437</v>
      </c>
      <c r="BE634" t="s">
        <v>437</v>
      </c>
      <c r="BF634">
        <v>0</v>
      </c>
      <c r="BG634">
        <v>0</v>
      </c>
      <c r="BH634">
        <f>1-BF634/BG634</f>
        <v>0</v>
      </c>
      <c r="BI634">
        <v>0.5</v>
      </c>
      <c r="BJ634">
        <f>DI634</f>
        <v>0</v>
      </c>
      <c r="BK634">
        <f>L634</f>
        <v>0</v>
      </c>
      <c r="BL634">
        <f>BH634*BI634*BJ634</f>
        <v>0</v>
      </c>
      <c r="BM634">
        <f>(BK634-BC634)/BJ634</f>
        <v>0</v>
      </c>
      <c r="BN634">
        <f>(BA634-BG634)/BG634</f>
        <v>0</v>
      </c>
      <c r="BO634">
        <f>AZ634/(BB634+AZ634/BG634)</f>
        <v>0</v>
      </c>
      <c r="BP634" t="s">
        <v>437</v>
      </c>
      <c r="BQ634">
        <v>0</v>
      </c>
      <c r="BR634">
        <f>IF(BQ634&lt;&gt;0, BQ634, BO634)</f>
        <v>0</v>
      </c>
      <c r="BS634">
        <f>1-BR634/BG634</f>
        <v>0</v>
      </c>
      <c r="BT634">
        <f>(BG634-BF634)/(BG634-BR634)</f>
        <v>0</v>
      </c>
      <c r="BU634">
        <f>(BA634-BG634)/(BA634-BR634)</f>
        <v>0</v>
      </c>
      <c r="BV634">
        <f>(BG634-BF634)/(BG634-AZ634)</f>
        <v>0</v>
      </c>
      <c r="BW634">
        <f>(BA634-BG634)/(BA634-AZ634)</f>
        <v>0</v>
      </c>
      <c r="BX634">
        <f>(BT634*BR634/BF634)</f>
        <v>0</v>
      </c>
      <c r="BY634">
        <f>(1-BX634)</f>
        <v>0</v>
      </c>
      <c r="DH634">
        <f>$B$11*EG634+$C$11*EH634+$F$11*ES634*(1-EV634)</f>
        <v>0</v>
      </c>
      <c r="DI634">
        <f>DH634*DJ634</f>
        <v>0</v>
      </c>
      <c r="DJ634">
        <f>($B$11*$D$9+$C$11*$D$9+$F$11*((FF634+EX634)/MAX(FF634+EX634+FG634, 0.1)*$I$9+FG634/MAX(FF634+EX634+FG634, 0.1)*$J$9))/($B$11+$C$11+$F$11)</f>
        <v>0</v>
      </c>
      <c r="DK634">
        <f>($B$11*$K$9+$C$11*$K$9+$F$11*((FF634+EX634)/MAX(FF634+EX634+FG634, 0.1)*$P$9+FG634/MAX(FF634+EX634+FG634, 0.1)*$Q$9))/($B$11+$C$11+$F$11)</f>
        <v>0</v>
      </c>
      <c r="DL634">
        <v>6</v>
      </c>
      <c r="DM634">
        <v>0.5</v>
      </c>
      <c r="DN634" t="s">
        <v>438</v>
      </c>
      <c r="DO634">
        <v>2</v>
      </c>
      <c r="DP634" t="b">
        <v>1</v>
      </c>
      <c r="DQ634">
        <v>1761417465.25</v>
      </c>
      <c r="DR634">
        <v>611.283</v>
      </c>
      <c r="DS634">
        <v>655.869</v>
      </c>
      <c r="DT634">
        <v>35.454225</v>
      </c>
      <c r="DU634">
        <v>25.2888166666667</v>
      </c>
      <c r="DV634">
        <v>610.185833333333</v>
      </c>
      <c r="DW634">
        <v>35.1390333333333</v>
      </c>
      <c r="DX634">
        <v>500.012833333333</v>
      </c>
      <c r="DY634">
        <v>90.2908333333333</v>
      </c>
      <c r="DZ634">
        <v>0.0440065333333333</v>
      </c>
      <c r="EA634">
        <v>43.0452833333333</v>
      </c>
      <c r="EB634">
        <v>41.931575</v>
      </c>
      <c r="EC634">
        <v>999.9</v>
      </c>
      <c r="ED634">
        <v>0</v>
      </c>
      <c r="EE634">
        <v>0</v>
      </c>
      <c r="EF634">
        <v>10009.015</v>
      </c>
      <c r="EG634">
        <v>0</v>
      </c>
      <c r="EH634">
        <v>1199.96583333333</v>
      </c>
      <c r="EI634">
        <v>-44.5857416666667</v>
      </c>
      <c r="EJ634">
        <v>633.751583333333</v>
      </c>
      <c r="EK634">
        <v>672.88525</v>
      </c>
      <c r="EL634">
        <v>10.1654083333333</v>
      </c>
      <c r="EM634">
        <v>655.869</v>
      </c>
      <c r="EN634">
        <v>25.2888166666667</v>
      </c>
      <c r="EO634">
        <v>3.20119166666667</v>
      </c>
      <c r="EP634">
        <v>2.28334916666667</v>
      </c>
      <c r="EQ634">
        <v>25.1131416666667</v>
      </c>
      <c r="ER634">
        <v>19.5594083333333</v>
      </c>
      <c r="ES634">
        <v>1199.995</v>
      </c>
      <c r="ET634">
        <v>0.966998916666667</v>
      </c>
      <c r="EU634">
        <v>0.0330011083333333</v>
      </c>
      <c r="EV634">
        <v>0</v>
      </c>
      <c r="EW634">
        <v>1382.97083333333</v>
      </c>
      <c r="EX634">
        <v>5.00059</v>
      </c>
      <c r="EY634">
        <v>17880.675</v>
      </c>
      <c r="EZ634">
        <v>10358.6666666667</v>
      </c>
      <c r="FA634">
        <v>61.97375</v>
      </c>
      <c r="FB634">
        <v>63.74975</v>
      </c>
      <c r="FC634">
        <v>62.3330833333333</v>
      </c>
      <c r="FD634">
        <v>63.2654166666667</v>
      </c>
      <c r="FE634">
        <v>62.88525</v>
      </c>
      <c r="FF634">
        <v>1155.555</v>
      </c>
      <c r="FG634">
        <v>39.4391666666667</v>
      </c>
      <c r="FH634">
        <v>0</v>
      </c>
      <c r="FI634">
        <v>1761417433.3</v>
      </c>
      <c r="FJ634">
        <v>0</v>
      </c>
      <c r="FK634">
        <v>1383.04961538462</v>
      </c>
      <c r="FL634">
        <v>38.6266666828901</v>
      </c>
      <c r="FM634">
        <v>427.487179892645</v>
      </c>
      <c r="FN634">
        <v>17882.9692307692</v>
      </c>
      <c r="FO634">
        <v>15</v>
      </c>
      <c r="FP634">
        <v>0</v>
      </c>
      <c r="FQ634" t="s">
        <v>439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A634">
        <v>0</v>
      </c>
      <c r="GB634">
        <v>0</v>
      </c>
      <c r="GC634">
        <v>-43.9554761904762</v>
      </c>
      <c r="GD634">
        <v>-9.17106233766233</v>
      </c>
      <c r="GE634">
        <v>1.21563714076386</v>
      </c>
      <c r="GF634">
        <v>0</v>
      </c>
      <c r="GG634">
        <v>1380.20235294118</v>
      </c>
      <c r="GH634">
        <v>41.3038960998787</v>
      </c>
      <c r="GI634">
        <v>4.06524513320901</v>
      </c>
      <c r="GJ634">
        <v>-1</v>
      </c>
      <c r="GK634">
        <v>10.2240095238095</v>
      </c>
      <c r="GL634">
        <v>-0.831903896103887</v>
      </c>
      <c r="GM634">
        <v>0.0839983327768894</v>
      </c>
      <c r="GN634">
        <v>0</v>
      </c>
      <c r="GO634">
        <v>0</v>
      </c>
      <c r="GP634">
        <v>2</v>
      </c>
      <c r="GQ634" t="s">
        <v>473</v>
      </c>
      <c r="GR634">
        <v>3.1265</v>
      </c>
      <c r="GS634">
        <v>2.72221</v>
      </c>
      <c r="GT634">
        <v>0.114629</v>
      </c>
      <c r="GU634">
        <v>0.120532</v>
      </c>
      <c r="GV634">
        <v>0.128048</v>
      </c>
      <c r="GW634">
        <v>0.101245</v>
      </c>
      <c r="GX634">
        <v>31653.1</v>
      </c>
      <c r="GY634">
        <v>33207.8</v>
      </c>
      <c r="GZ634">
        <v>32486.8</v>
      </c>
      <c r="HA634">
        <v>34330.1</v>
      </c>
      <c r="HB634">
        <v>40530.2</v>
      </c>
      <c r="HC634">
        <v>44524.4</v>
      </c>
      <c r="HD634">
        <v>51095.8</v>
      </c>
      <c r="HE634">
        <v>55091.6</v>
      </c>
      <c r="HF634">
        <v>1.65718</v>
      </c>
      <c r="HG634">
        <v>1.51927</v>
      </c>
      <c r="HH634">
        <v>-0.0726655</v>
      </c>
      <c r="HI634">
        <v>0</v>
      </c>
      <c r="HJ634">
        <v>43.1025</v>
      </c>
      <c r="HK634">
        <v>999.9</v>
      </c>
      <c r="HL634">
        <v>55.872</v>
      </c>
      <c r="HM634">
        <v>30.051</v>
      </c>
      <c r="HN634">
        <v>26.4406</v>
      </c>
      <c r="HO634">
        <v>60.7054</v>
      </c>
      <c r="HP634">
        <v>40.7292</v>
      </c>
      <c r="HQ634">
        <v>1</v>
      </c>
      <c r="HR634">
        <v>2.54216</v>
      </c>
      <c r="HS634">
        <v>6.17905</v>
      </c>
      <c r="HT634">
        <v>20.0168</v>
      </c>
      <c r="HU634">
        <v>5.18569</v>
      </c>
      <c r="HV634">
        <v>12.0159</v>
      </c>
      <c r="HW634">
        <v>4.96905</v>
      </c>
      <c r="HX634">
        <v>3.29598</v>
      </c>
      <c r="HY634">
        <v>9999</v>
      </c>
      <c r="HZ634">
        <v>9999</v>
      </c>
      <c r="IA634">
        <v>999.9</v>
      </c>
      <c r="IB634">
        <v>9999</v>
      </c>
      <c r="IC634">
        <v>1.86325</v>
      </c>
      <c r="ID634">
        <v>1.86813</v>
      </c>
      <c r="IE634">
        <v>1.86785</v>
      </c>
      <c r="IF634">
        <v>1.86905</v>
      </c>
      <c r="IG634">
        <v>1.86981</v>
      </c>
      <c r="IH634">
        <v>1.8659</v>
      </c>
      <c r="II634">
        <v>1.86697</v>
      </c>
      <c r="IJ634">
        <v>1.86843</v>
      </c>
      <c r="IK634">
        <v>5</v>
      </c>
      <c r="IL634">
        <v>0</v>
      </c>
      <c r="IM634">
        <v>0</v>
      </c>
      <c r="IN634">
        <v>0</v>
      </c>
      <c r="IO634" t="s">
        <v>441</v>
      </c>
      <c r="IP634" t="s">
        <v>442</v>
      </c>
      <c r="IQ634" t="s">
        <v>443</v>
      </c>
      <c r="IR634" t="s">
        <v>443</v>
      </c>
      <c r="IS634" t="s">
        <v>443</v>
      </c>
      <c r="IT634" t="s">
        <v>443</v>
      </c>
      <c r="IU634">
        <v>0</v>
      </c>
      <c r="IV634">
        <v>100</v>
      </c>
      <c r="IW634">
        <v>100</v>
      </c>
      <c r="IX634">
        <v>1.097</v>
      </c>
      <c r="IY634">
        <v>0.3152</v>
      </c>
      <c r="IZ634">
        <v>1.09748391826392</v>
      </c>
      <c r="JA634">
        <v>0</v>
      </c>
      <c r="JB634">
        <v>0</v>
      </c>
      <c r="JC634">
        <v>0</v>
      </c>
      <c r="JD634">
        <v>0.315191680746845</v>
      </c>
      <c r="JE634">
        <v>0</v>
      </c>
      <c r="JF634">
        <v>0</v>
      </c>
      <c r="JG634">
        <v>0</v>
      </c>
      <c r="JH634">
        <v>5</v>
      </c>
      <c r="JI634">
        <v>2273</v>
      </c>
      <c r="JJ634">
        <v>0</v>
      </c>
      <c r="JK634">
        <v>25</v>
      </c>
      <c r="JL634">
        <v>29356957.9</v>
      </c>
      <c r="JM634">
        <v>29356957.9</v>
      </c>
      <c r="JN634">
        <v>1.51978</v>
      </c>
      <c r="JO634">
        <v>2.62573</v>
      </c>
      <c r="JP634">
        <v>1.54785</v>
      </c>
      <c r="JQ634">
        <v>2.31567</v>
      </c>
      <c r="JR634">
        <v>1.64673</v>
      </c>
      <c r="JS634">
        <v>2.38037</v>
      </c>
      <c r="JT634">
        <v>34.3725</v>
      </c>
      <c r="JU634">
        <v>24.1488</v>
      </c>
      <c r="JV634">
        <v>18</v>
      </c>
      <c r="JW634">
        <v>483.052</v>
      </c>
      <c r="JX634">
        <v>383.064</v>
      </c>
      <c r="JY634">
        <v>35.6486</v>
      </c>
      <c r="JZ634">
        <v>55.5166</v>
      </c>
      <c r="KA634">
        <v>29.997</v>
      </c>
      <c r="KB634">
        <v>54.7371</v>
      </c>
      <c r="KC634">
        <v>54.487</v>
      </c>
      <c r="KD634">
        <v>30.4476</v>
      </c>
      <c r="KE634">
        <v>0</v>
      </c>
      <c r="KF634">
        <v>100</v>
      </c>
      <c r="KG634">
        <v>35.6695</v>
      </c>
      <c r="KH634">
        <v>705.77</v>
      </c>
      <c r="KI634">
        <v>34.6858</v>
      </c>
      <c r="KJ634">
        <v>92.5856</v>
      </c>
      <c r="KK634">
        <v>89.1204</v>
      </c>
    </row>
    <row r="635" spans="1:297">
      <c r="A635">
        <v>619</v>
      </c>
      <c r="B635">
        <v>1761417479</v>
      </c>
      <c r="C635">
        <v>9298</v>
      </c>
      <c r="D635" t="s">
        <v>1686</v>
      </c>
      <c r="E635" t="s">
        <v>1687</v>
      </c>
      <c r="F635">
        <v>5</v>
      </c>
      <c r="G635" t="s">
        <v>1603</v>
      </c>
      <c r="H635" t="s">
        <v>436</v>
      </c>
      <c r="I635">
        <v>1761417471.58333</v>
      </c>
      <c r="J635">
        <f>(K635)/1000</f>
        <v>0</v>
      </c>
      <c r="K635">
        <f>IF(DP635, AN635, AH635)</f>
        <v>0</v>
      </c>
      <c r="L635">
        <f>IF(DP635, AI635, AG635)</f>
        <v>0</v>
      </c>
      <c r="M635">
        <f>DR635 - IF(AU635&gt;1, L635*DL635*100.0/(AW635), 0)</f>
        <v>0</v>
      </c>
      <c r="N635">
        <f>((T635-J635/2)*M635-L635)/(T635+J635/2)</f>
        <v>0</v>
      </c>
      <c r="O635">
        <f>N635*(DY635+DZ635)/1000.0</f>
        <v>0</v>
      </c>
      <c r="P635">
        <f>(DR635 - IF(AU635&gt;1, L635*DL635*100.0/(AW635), 0))*(DY635+DZ635)/1000.0</f>
        <v>0</v>
      </c>
      <c r="Q635">
        <f>2.0/((1/S635-1/R635)+SIGN(S635)*SQRT((1/S635-1/R635)*(1/S635-1/R635) + 4*DM635/((DM635+1)*(DM635+1))*(2*1/S635*1/R635-1/R635*1/R635)))</f>
        <v>0</v>
      </c>
      <c r="R635">
        <f>IF(LEFT(DN635,1)&lt;&gt;"0",IF(LEFT(DN635,1)="1",3.0,DO635),$D$5+$E$5*(EF635*DY635/($K$5*1000))+$F$5*(EF635*DY635/($K$5*1000))*MAX(MIN(DL635,$J$5),$I$5)*MAX(MIN(DL635,$J$5),$I$5)+$G$5*MAX(MIN(DL635,$J$5),$I$5)*(EF635*DY635/($K$5*1000))+$H$5*(EF635*DY635/($K$5*1000))*(EF635*DY635/($K$5*1000)))</f>
        <v>0</v>
      </c>
      <c r="S635">
        <f>J635*(1000-(1000*0.61365*exp(17.502*W635/(240.97+W635))/(DY635+DZ635)+DT635)/2)/(1000*0.61365*exp(17.502*W635/(240.97+W635))/(DY635+DZ635)-DT635)</f>
        <v>0</v>
      </c>
      <c r="T635">
        <f>1/((DM635+1)/(Q635/1.6)+1/(R635/1.37)) + DM635/((DM635+1)/(Q635/1.6) + DM635/(R635/1.37))</f>
        <v>0</v>
      </c>
      <c r="U635">
        <f>(DH635*DK635)</f>
        <v>0</v>
      </c>
      <c r="V635">
        <f>(EA635+(U635+2*0.95*5.67E-8*(((EA635+$B$7)+273)^4-(EA635+273)^4)-44100*J635)/(1.84*29.3*R635+8*0.95*5.67E-8*(EA635+273)^3))</f>
        <v>0</v>
      </c>
      <c r="W635">
        <f>($C$7*EB635+$D$7*EC635+$E$7*V635)</f>
        <v>0</v>
      </c>
      <c r="X635">
        <f>0.61365*exp(17.502*W635/(240.97+W635))</f>
        <v>0</v>
      </c>
      <c r="Y635">
        <f>(Z635/AA635*100)</f>
        <v>0</v>
      </c>
      <c r="Z635">
        <f>DT635*(DY635+DZ635)/1000</f>
        <v>0</v>
      </c>
      <c r="AA635">
        <f>0.61365*exp(17.502*EA635/(240.97+EA635))</f>
        <v>0</v>
      </c>
      <c r="AB635">
        <f>(X635-DT635*(DY635+DZ635)/1000)</f>
        <v>0</v>
      </c>
      <c r="AC635">
        <f>(-J635*44100)</f>
        <v>0</v>
      </c>
      <c r="AD635">
        <f>2*29.3*R635*0.92*(EA635-W635)</f>
        <v>0</v>
      </c>
      <c r="AE635">
        <f>2*0.95*5.67E-8*(((EA635+$B$7)+273)^4-(W635+273)^4)</f>
        <v>0</v>
      </c>
      <c r="AF635">
        <f>U635+AE635+AC635+AD635</f>
        <v>0</v>
      </c>
      <c r="AG635">
        <f>DX635*AU635*(DS635-DR635*(1000-AU635*DU635)/(1000-AU635*DT635))/(100*DL635)</f>
        <v>0</v>
      </c>
      <c r="AH635">
        <f>1000*DX635*AU635*(DT635-DU635)/(100*DL635*(1000-AU635*DT635))</f>
        <v>0</v>
      </c>
      <c r="AI635">
        <f>(AJ635 - AK635 - DY635*1E3/(8.314*(EA635+273.15)) * AM635/DX635 * AL635) * DX635/(100*DL635) * (1000 - DU635)/1000</f>
        <v>0</v>
      </c>
      <c r="AJ635">
        <v>707.813683835575</v>
      </c>
      <c r="AK635">
        <v>676.80463030303</v>
      </c>
      <c r="AL635">
        <v>3.22775156521012</v>
      </c>
      <c r="AM635">
        <v>65.3796916363012</v>
      </c>
      <c r="AN635">
        <f>(AP635 - AO635 + DY635*1E3/(8.314*(EA635+273.15)) * AR635/DX635 * AQ635) * DX635/(100*DL635) * 1000/(1000 - AP635)</f>
        <v>0</v>
      </c>
      <c r="AO635">
        <v>25.3011397745284</v>
      </c>
      <c r="AP635">
        <v>35.3161284848485</v>
      </c>
      <c r="AQ635">
        <v>-0.00932839187679676</v>
      </c>
      <c r="AR635">
        <v>110.48631255239</v>
      </c>
      <c r="AS635">
        <v>10</v>
      </c>
      <c r="AT635">
        <v>2</v>
      </c>
      <c r="AU635">
        <f>IF(AS635*$H$13&gt;=AW635,1.0,(AW635/(AW635-AS635*$H$13)))</f>
        <v>0</v>
      </c>
      <c r="AV635">
        <f>(AU635-1)*100</f>
        <v>0</v>
      </c>
      <c r="AW635">
        <f>MAX(0,($B$13+$C$13*EF635)/(1+$D$13*EF635)*DY635/(EA635+273)*$E$13)</f>
        <v>0</v>
      </c>
      <c r="AX635" t="s">
        <v>437</v>
      </c>
      <c r="AY635" t="s">
        <v>437</v>
      </c>
      <c r="AZ635">
        <v>0</v>
      </c>
      <c r="BA635">
        <v>0</v>
      </c>
      <c r="BB635">
        <f>1-AZ635/BA635</f>
        <v>0</v>
      </c>
      <c r="BC635">
        <v>0</v>
      </c>
      <c r="BD635" t="s">
        <v>437</v>
      </c>
      <c r="BE635" t="s">
        <v>437</v>
      </c>
      <c r="BF635">
        <v>0</v>
      </c>
      <c r="BG635">
        <v>0</v>
      </c>
      <c r="BH635">
        <f>1-BF635/BG635</f>
        <v>0</v>
      </c>
      <c r="BI635">
        <v>0.5</v>
      </c>
      <c r="BJ635">
        <f>DI635</f>
        <v>0</v>
      </c>
      <c r="BK635">
        <f>L635</f>
        <v>0</v>
      </c>
      <c r="BL635">
        <f>BH635*BI635*BJ635</f>
        <v>0</v>
      </c>
      <c r="BM635">
        <f>(BK635-BC635)/BJ635</f>
        <v>0</v>
      </c>
      <c r="BN635">
        <f>(BA635-BG635)/BG635</f>
        <v>0</v>
      </c>
      <c r="BO635">
        <f>AZ635/(BB635+AZ635/BG635)</f>
        <v>0</v>
      </c>
      <c r="BP635" t="s">
        <v>437</v>
      </c>
      <c r="BQ635">
        <v>0</v>
      </c>
      <c r="BR635">
        <f>IF(BQ635&lt;&gt;0, BQ635, BO635)</f>
        <v>0</v>
      </c>
      <c r="BS635">
        <f>1-BR635/BG635</f>
        <v>0</v>
      </c>
      <c r="BT635">
        <f>(BG635-BF635)/(BG635-BR635)</f>
        <v>0</v>
      </c>
      <c r="BU635">
        <f>(BA635-BG635)/(BA635-BR635)</f>
        <v>0</v>
      </c>
      <c r="BV635">
        <f>(BG635-BF635)/(BG635-AZ635)</f>
        <v>0</v>
      </c>
      <c r="BW635">
        <f>(BA635-BG635)/(BA635-AZ635)</f>
        <v>0</v>
      </c>
      <c r="BX635">
        <f>(BT635*BR635/BF635)</f>
        <v>0</v>
      </c>
      <c r="BY635">
        <f>(1-BX635)</f>
        <v>0</v>
      </c>
      <c r="DH635">
        <f>$B$11*EG635+$C$11*EH635+$F$11*ES635*(1-EV635)</f>
        <v>0</v>
      </c>
      <c r="DI635">
        <f>DH635*DJ635</f>
        <v>0</v>
      </c>
      <c r="DJ635">
        <f>($B$11*$D$9+$C$11*$D$9+$F$11*((FF635+EX635)/MAX(FF635+EX635+FG635, 0.1)*$I$9+FG635/MAX(FF635+EX635+FG635, 0.1)*$J$9))/($B$11+$C$11+$F$11)</f>
        <v>0</v>
      </c>
      <c r="DK635">
        <f>($B$11*$K$9+$C$11*$K$9+$F$11*((FF635+EX635)/MAX(FF635+EX635+FG635, 0.1)*$P$9+FG635/MAX(FF635+EX635+FG635, 0.1)*$Q$9))/($B$11+$C$11+$F$11)</f>
        <v>0</v>
      </c>
      <c r="DL635">
        <v>6</v>
      </c>
      <c r="DM635">
        <v>0.5</v>
      </c>
      <c r="DN635" t="s">
        <v>438</v>
      </c>
      <c r="DO635">
        <v>2</v>
      </c>
      <c r="DP635" t="b">
        <v>1</v>
      </c>
      <c r="DQ635">
        <v>1761417471.58333</v>
      </c>
      <c r="DR635">
        <v>632.112416666667</v>
      </c>
      <c r="DS635">
        <v>676.57975</v>
      </c>
      <c r="DT635">
        <v>35.3814083333333</v>
      </c>
      <c r="DU635">
        <v>25.2955166666667</v>
      </c>
      <c r="DV635">
        <v>631.015083333333</v>
      </c>
      <c r="DW635">
        <v>35.0662166666667</v>
      </c>
      <c r="DX635">
        <v>500.006166666667</v>
      </c>
      <c r="DY635">
        <v>90.2888</v>
      </c>
      <c r="DZ635">
        <v>0.044014675</v>
      </c>
      <c r="EA635">
        <v>43.04365</v>
      </c>
      <c r="EB635">
        <v>41.939825</v>
      </c>
      <c r="EC635">
        <v>999.9</v>
      </c>
      <c r="ED635">
        <v>0</v>
      </c>
      <c r="EE635">
        <v>0</v>
      </c>
      <c r="EF635">
        <v>10011.64</v>
      </c>
      <c r="EG635">
        <v>0</v>
      </c>
      <c r="EH635">
        <v>1200.17916666667</v>
      </c>
      <c r="EI635">
        <v>-44.4671333333333</v>
      </c>
      <c r="EJ635">
        <v>655.297166666667</v>
      </c>
      <c r="EK635">
        <v>694.13825</v>
      </c>
      <c r="EL635">
        <v>10.0858916666667</v>
      </c>
      <c r="EM635">
        <v>676.57975</v>
      </c>
      <c r="EN635">
        <v>25.2955166666667</v>
      </c>
      <c r="EO635">
        <v>3.19454416666667</v>
      </c>
      <c r="EP635">
        <v>2.2839025</v>
      </c>
      <c r="EQ635">
        <v>25.0782583333333</v>
      </c>
      <c r="ER635">
        <v>19.5632916666667</v>
      </c>
      <c r="ES635">
        <v>1199.96916666667</v>
      </c>
      <c r="ET635">
        <v>0.966997333333333</v>
      </c>
      <c r="EU635">
        <v>0.0330025333333333</v>
      </c>
      <c r="EV635">
        <v>0</v>
      </c>
      <c r="EW635">
        <v>1386.93166666667</v>
      </c>
      <c r="EX635">
        <v>5.00059</v>
      </c>
      <c r="EY635">
        <v>17924.025</v>
      </c>
      <c r="EZ635">
        <v>10358.4333333333</v>
      </c>
      <c r="FA635">
        <v>61.9268333333333</v>
      </c>
      <c r="FB635">
        <v>63.6925</v>
      </c>
      <c r="FC635">
        <v>62.281</v>
      </c>
      <c r="FD635">
        <v>63.2185</v>
      </c>
      <c r="FE635">
        <v>62.8435</v>
      </c>
      <c r="FF635">
        <v>1155.52916666667</v>
      </c>
      <c r="FG635">
        <v>39.44</v>
      </c>
      <c r="FH635">
        <v>0</v>
      </c>
      <c r="FI635">
        <v>1761417439.3</v>
      </c>
      <c r="FJ635">
        <v>0</v>
      </c>
      <c r="FK635">
        <v>1386.76461538462</v>
      </c>
      <c r="FL635">
        <v>34.2864957312534</v>
      </c>
      <c r="FM635">
        <v>391.080342214257</v>
      </c>
      <c r="FN635">
        <v>17923.9884615385</v>
      </c>
      <c r="FO635">
        <v>15</v>
      </c>
      <c r="FP635">
        <v>0</v>
      </c>
      <c r="FQ635" t="s">
        <v>439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A635">
        <v>0</v>
      </c>
      <c r="GB635">
        <v>0</v>
      </c>
      <c r="GC635">
        <v>-44.5424142857143</v>
      </c>
      <c r="GD635">
        <v>-2.65195324675328</v>
      </c>
      <c r="GE635">
        <v>0.959926199685964</v>
      </c>
      <c r="GF635">
        <v>0</v>
      </c>
      <c r="GG635">
        <v>1384.13970588235</v>
      </c>
      <c r="GH635">
        <v>37.2744079361609</v>
      </c>
      <c r="GI635">
        <v>3.67124877399417</v>
      </c>
      <c r="GJ635">
        <v>-1</v>
      </c>
      <c r="GK635">
        <v>10.1443714285714</v>
      </c>
      <c r="GL635">
        <v>-0.765646753246742</v>
      </c>
      <c r="GM635">
        <v>0.0773476575990147</v>
      </c>
      <c r="GN635">
        <v>0</v>
      </c>
      <c r="GO635">
        <v>0</v>
      </c>
      <c r="GP635">
        <v>2</v>
      </c>
      <c r="GQ635" t="s">
        <v>473</v>
      </c>
      <c r="GR635">
        <v>3.1264</v>
      </c>
      <c r="GS635">
        <v>2.72187</v>
      </c>
      <c r="GT635">
        <v>0.117045</v>
      </c>
      <c r="GU635">
        <v>0.122652</v>
      </c>
      <c r="GV635">
        <v>0.127897</v>
      </c>
      <c r="GW635">
        <v>0.101265</v>
      </c>
      <c r="GX635">
        <v>31570.5</v>
      </c>
      <c r="GY635">
        <v>33131.6</v>
      </c>
      <c r="GZ635">
        <v>32490.7</v>
      </c>
      <c r="HA635">
        <v>34334.2</v>
      </c>
      <c r="HB635">
        <v>40540.8</v>
      </c>
      <c r="HC635">
        <v>44528.9</v>
      </c>
      <c r="HD635">
        <v>51101.1</v>
      </c>
      <c r="HE635">
        <v>55098.1</v>
      </c>
      <c r="HF635">
        <v>1.65735</v>
      </c>
      <c r="HG635">
        <v>1.51988</v>
      </c>
      <c r="HH635">
        <v>-0.0703521</v>
      </c>
      <c r="HI635">
        <v>0</v>
      </c>
      <c r="HJ635">
        <v>43.072</v>
      </c>
      <c r="HK635">
        <v>999.9</v>
      </c>
      <c r="HL635">
        <v>55.872</v>
      </c>
      <c r="HM635">
        <v>30.041</v>
      </c>
      <c r="HN635">
        <v>26.4266</v>
      </c>
      <c r="HO635">
        <v>60.1354</v>
      </c>
      <c r="HP635">
        <v>41.0096</v>
      </c>
      <c r="HQ635">
        <v>1</v>
      </c>
      <c r="HR635">
        <v>2.53672</v>
      </c>
      <c r="HS635">
        <v>6.10556</v>
      </c>
      <c r="HT635">
        <v>20.0188</v>
      </c>
      <c r="HU635">
        <v>5.18434</v>
      </c>
      <c r="HV635">
        <v>12.0159</v>
      </c>
      <c r="HW635">
        <v>4.9686</v>
      </c>
      <c r="HX635">
        <v>3.29585</v>
      </c>
      <c r="HY635">
        <v>9999</v>
      </c>
      <c r="HZ635">
        <v>9999</v>
      </c>
      <c r="IA635">
        <v>999.9</v>
      </c>
      <c r="IB635">
        <v>9999</v>
      </c>
      <c r="IC635">
        <v>1.86325</v>
      </c>
      <c r="ID635">
        <v>1.86813</v>
      </c>
      <c r="IE635">
        <v>1.86783</v>
      </c>
      <c r="IF635">
        <v>1.86905</v>
      </c>
      <c r="IG635">
        <v>1.86981</v>
      </c>
      <c r="IH635">
        <v>1.86588</v>
      </c>
      <c r="II635">
        <v>1.86695</v>
      </c>
      <c r="IJ635">
        <v>1.86842</v>
      </c>
      <c r="IK635">
        <v>5</v>
      </c>
      <c r="IL635">
        <v>0</v>
      </c>
      <c r="IM635">
        <v>0</v>
      </c>
      <c r="IN635">
        <v>0</v>
      </c>
      <c r="IO635" t="s">
        <v>441</v>
      </c>
      <c r="IP635" t="s">
        <v>442</v>
      </c>
      <c r="IQ635" t="s">
        <v>443</v>
      </c>
      <c r="IR635" t="s">
        <v>443</v>
      </c>
      <c r="IS635" t="s">
        <v>443</v>
      </c>
      <c r="IT635" t="s">
        <v>443</v>
      </c>
      <c r="IU635">
        <v>0</v>
      </c>
      <c r="IV635">
        <v>100</v>
      </c>
      <c r="IW635">
        <v>100</v>
      </c>
      <c r="IX635">
        <v>1.097</v>
      </c>
      <c r="IY635">
        <v>0.3152</v>
      </c>
      <c r="IZ635">
        <v>1.09748391826392</v>
      </c>
      <c r="JA635">
        <v>0</v>
      </c>
      <c r="JB635">
        <v>0</v>
      </c>
      <c r="JC635">
        <v>0</v>
      </c>
      <c r="JD635">
        <v>0.315191680746845</v>
      </c>
      <c r="JE635">
        <v>0</v>
      </c>
      <c r="JF635">
        <v>0</v>
      </c>
      <c r="JG635">
        <v>0</v>
      </c>
      <c r="JH635">
        <v>5</v>
      </c>
      <c r="JI635">
        <v>2273</v>
      </c>
      <c r="JJ635">
        <v>0</v>
      </c>
      <c r="JK635">
        <v>25</v>
      </c>
      <c r="JL635">
        <v>29356958</v>
      </c>
      <c r="JM635">
        <v>29356958</v>
      </c>
      <c r="JN635">
        <v>1.56128</v>
      </c>
      <c r="JO635">
        <v>2.65625</v>
      </c>
      <c r="JP635">
        <v>1.54785</v>
      </c>
      <c r="JQ635">
        <v>2.31567</v>
      </c>
      <c r="JR635">
        <v>1.64551</v>
      </c>
      <c r="JS635">
        <v>2.34741</v>
      </c>
      <c r="JT635">
        <v>34.3497</v>
      </c>
      <c r="JU635">
        <v>24.1488</v>
      </c>
      <c r="JV635">
        <v>18</v>
      </c>
      <c r="JW635">
        <v>483.033</v>
      </c>
      <c r="JX635">
        <v>383.321</v>
      </c>
      <c r="JY635">
        <v>35.6886</v>
      </c>
      <c r="JZ635">
        <v>55.4739</v>
      </c>
      <c r="KA635">
        <v>29.9961</v>
      </c>
      <c r="KB635">
        <v>54.7106</v>
      </c>
      <c r="KC635">
        <v>54.46</v>
      </c>
      <c r="KD635">
        <v>31.2871</v>
      </c>
      <c r="KE635">
        <v>0</v>
      </c>
      <c r="KF635">
        <v>100</v>
      </c>
      <c r="KG635">
        <v>35.7112</v>
      </c>
      <c r="KH635">
        <v>726.171</v>
      </c>
      <c r="KI635">
        <v>34.6858</v>
      </c>
      <c r="KJ635">
        <v>92.5958</v>
      </c>
      <c r="KK635">
        <v>89.131</v>
      </c>
    </row>
    <row r="636" spans="1:297">
      <c r="A636">
        <v>620</v>
      </c>
      <c r="B636">
        <v>1761417483</v>
      </c>
      <c r="C636">
        <v>9302</v>
      </c>
      <c r="D636" t="s">
        <v>1688</v>
      </c>
      <c r="E636" t="s">
        <v>1689</v>
      </c>
      <c r="F636">
        <v>5</v>
      </c>
      <c r="G636" t="s">
        <v>1603</v>
      </c>
      <c r="H636" t="s">
        <v>436</v>
      </c>
      <c r="I636">
        <v>1761417474.69231</v>
      </c>
      <c r="J636">
        <f>(K636)/1000</f>
        <v>0</v>
      </c>
      <c r="K636">
        <f>IF(DP636, AN636, AH636)</f>
        <v>0</v>
      </c>
      <c r="L636">
        <f>IF(DP636, AI636, AG636)</f>
        <v>0</v>
      </c>
      <c r="M636">
        <f>DR636 - IF(AU636&gt;1, L636*DL636*100.0/(AW636), 0)</f>
        <v>0</v>
      </c>
      <c r="N636">
        <f>((T636-J636/2)*M636-L636)/(T636+J636/2)</f>
        <v>0</v>
      </c>
      <c r="O636">
        <f>N636*(DY636+DZ636)/1000.0</f>
        <v>0</v>
      </c>
      <c r="P636">
        <f>(DR636 - IF(AU636&gt;1, L636*DL636*100.0/(AW636), 0))*(DY636+DZ636)/1000.0</f>
        <v>0</v>
      </c>
      <c r="Q636">
        <f>2.0/((1/S636-1/R636)+SIGN(S636)*SQRT((1/S636-1/R636)*(1/S636-1/R636) + 4*DM636/((DM636+1)*(DM636+1))*(2*1/S636*1/R636-1/R636*1/R636)))</f>
        <v>0</v>
      </c>
      <c r="R636">
        <f>IF(LEFT(DN636,1)&lt;&gt;"0",IF(LEFT(DN636,1)="1",3.0,DO636),$D$5+$E$5*(EF636*DY636/($K$5*1000))+$F$5*(EF636*DY636/($K$5*1000))*MAX(MIN(DL636,$J$5),$I$5)*MAX(MIN(DL636,$J$5),$I$5)+$G$5*MAX(MIN(DL636,$J$5),$I$5)*(EF636*DY636/($K$5*1000))+$H$5*(EF636*DY636/($K$5*1000))*(EF636*DY636/($K$5*1000)))</f>
        <v>0</v>
      </c>
      <c r="S636">
        <f>J636*(1000-(1000*0.61365*exp(17.502*W636/(240.97+W636))/(DY636+DZ636)+DT636)/2)/(1000*0.61365*exp(17.502*W636/(240.97+W636))/(DY636+DZ636)-DT636)</f>
        <v>0</v>
      </c>
      <c r="T636">
        <f>1/((DM636+1)/(Q636/1.6)+1/(R636/1.37)) + DM636/((DM636+1)/(Q636/1.6) + DM636/(R636/1.37))</f>
        <v>0</v>
      </c>
      <c r="U636">
        <f>(DH636*DK636)</f>
        <v>0</v>
      </c>
      <c r="V636">
        <f>(EA636+(U636+2*0.95*5.67E-8*(((EA636+$B$7)+273)^4-(EA636+273)^4)-44100*J636)/(1.84*29.3*R636+8*0.95*5.67E-8*(EA636+273)^3))</f>
        <v>0</v>
      </c>
      <c r="W636">
        <f>($C$7*EB636+$D$7*EC636+$E$7*V636)</f>
        <v>0</v>
      </c>
      <c r="X636">
        <f>0.61365*exp(17.502*W636/(240.97+W636))</f>
        <v>0</v>
      </c>
      <c r="Y636">
        <f>(Z636/AA636*100)</f>
        <v>0</v>
      </c>
      <c r="Z636">
        <f>DT636*(DY636+DZ636)/1000</f>
        <v>0</v>
      </c>
      <c r="AA636">
        <f>0.61365*exp(17.502*EA636/(240.97+EA636))</f>
        <v>0</v>
      </c>
      <c r="AB636">
        <f>(X636-DT636*(DY636+DZ636)/1000)</f>
        <v>0</v>
      </c>
      <c r="AC636">
        <f>(-J636*44100)</f>
        <v>0</v>
      </c>
      <c r="AD636">
        <f>2*29.3*R636*0.92*(EA636-W636)</f>
        <v>0</v>
      </c>
      <c r="AE636">
        <f>2*0.95*5.67E-8*(((EA636+$B$7)+273)^4-(W636+273)^4)</f>
        <v>0</v>
      </c>
      <c r="AF636">
        <f>U636+AE636+AC636+AD636</f>
        <v>0</v>
      </c>
      <c r="AG636">
        <f>DX636*AU636*(DS636-DR636*(1000-AU636*DU636)/(1000-AU636*DT636))/(100*DL636)</f>
        <v>0</v>
      </c>
      <c r="AH636">
        <f>1000*DX636*AU636*(DT636-DU636)/(100*DL636*(1000-AU636*DT636))</f>
        <v>0</v>
      </c>
      <c r="AI636">
        <f>(AJ636 - AK636 - DY636*1E3/(8.314*(EA636+273.15)) * AM636/DX636 * AL636) * DX636/(100*DL636) * (1000 - DU636)/1000</f>
        <v>0</v>
      </c>
      <c r="AJ636">
        <v>719.829702513911</v>
      </c>
      <c r="AK636">
        <v>689.048272727273</v>
      </c>
      <c r="AL636">
        <v>3.06111951508466</v>
      </c>
      <c r="AM636">
        <v>65.3796916363012</v>
      </c>
      <c r="AN636">
        <f>(AP636 - AO636 + DY636*1E3/(8.314*(EA636+273.15)) * AR636/DX636 * AQ636) * DX636/(100*DL636) * 1000/(1000 - AP636)</f>
        <v>0</v>
      </c>
      <c r="AO636">
        <v>25.3050703830592</v>
      </c>
      <c r="AP636">
        <v>35.2689224242424</v>
      </c>
      <c r="AQ636">
        <v>-0.0119557392193307</v>
      </c>
      <c r="AR636">
        <v>110.48631255239</v>
      </c>
      <c r="AS636">
        <v>10</v>
      </c>
      <c r="AT636">
        <v>2</v>
      </c>
      <c r="AU636">
        <f>IF(AS636*$H$13&gt;=AW636,1.0,(AW636/(AW636-AS636*$H$13)))</f>
        <v>0</v>
      </c>
      <c r="AV636">
        <f>(AU636-1)*100</f>
        <v>0</v>
      </c>
      <c r="AW636">
        <f>MAX(0,($B$13+$C$13*EF636)/(1+$D$13*EF636)*DY636/(EA636+273)*$E$13)</f>
        <v>0</v>
      </c>
      <c r="AX636" t="s">
        <v>437</v>
      </c>
      <c r="AY636" t="s">
        <v>437</v>
      </c>
      <c r="AZ636">
        <v>0</v>
      </c>
      <c r="BA636">
        <v>0</v>
      </c>
      <c r="BB636">
        <f>1-AZ636/BA636</f>
        <v>0</v>
      </c>
      <c r="BC636">
        <v>0</v>
      </c>
      <c r="BD636" t="s">
        <v>437</v>
      </c>
      <c r="BE636" t="s">
        <v>437</v>
      </c>
      <c r="BF636">
        <v>0</v>
      </c>
      <c r="BG636">
        <v>0</v>
      </c>
      <c r="BH636">
        <f>1-BF636/BG636</f>
        <v>0</v>
      </c>
      <c r="BI636">
        <v>0.5</v>
      </c>
      <c r="BJ636">
        <f>DI636</f>
        <v>0</v>
      </c>
      <c r="BK636">
        <f>L636</f>
        <v>0</v>
      </c>
      <c r="BL636">
        <f>BH636*BI636*BJ636</f>
        <v>0</v>
      </c>
      <c r="BM636">
        <f>(BK636-BC636)/BJ636</f>
        <v>0</v>
      </c>
      <c r="BN636">
        <f>(BA636-BG636)/BG636</f>
        <v>0</v>
      </c>
      <c r="BO636">
        <f>AZ636/(BB636+AZ636/BG636)</f>
        <v>0</v>
      </c>
      <c r="BP636" t="s">
        <v>437</v>
      </c>
      <c r="BQ636">
        <v>0</v>
      </c>
      <c r="BR636">
        <f>IF(BQ636&lt;&gt;0, BQ636, BO636)</f>
        <v>0</v>
      </c>
      <c r="BS636">
        <f>1-BR636/BG636</f>
        <v>0</v>
      </c>
      <c r="BT636">
        <f>(BG636-BF636)/(BG636-BR636)</f>
        <v>0</v>
      </c>
      <c r="BU636">
        <f>(BA636-BG636)/(BA636-BR636)</f>
        <v>0</v>
      </c>
      <c r="BV636">
        <f>(BG636-BF636)/(BG636-AZ636)</f>
        <v>0</v>
      </c>
      <c r="BW636">
        <f>(BA636-BG636)/(BA636-AZ636)</f>
        <v>0</v>
      </c>
      <c r="BX636">
        <f>(BT636*BR636/BF636)</f>
        <v>0</v>
      </c>
      <c r="BY636">
        <f>(1-BX636)</f>
        <v>0</v>
      </c>
      <c r="DH636">
        <f>$B$11*EG636+$C$11*EH636+$F$11*ES636*(1-EV636)</f>
        <v>0</v>
      </c>
      <c r="DI636">
        <f>DH636*DJ636</f>
        <v>0</v>
      </c>
      <c r="DJ636">
        <f>($B$11*$D$9+$C$11*$D$9+$F$11*((FF636+EX636)/MAX(FF636+EX636+FG636, 0.1)*$I$9+FG636/MAX(FF636+EX636+FG636, 0.1)*$J$9))/($B$11+$C$11+$F$11)</f>
        <v>0</v>
      </c>
      <c r="DK636">
        <f>($B$11*$K$9+$C$11*$K$9+$F$11*((FF636+EX636)/MAX(FF636+EX636+FG636, 0.1)*$P$9+FG636/MAX(FF636+EX636+FG636, 0.1)*$Q$9))/($B$11+$C$11+$F$11)</f>
        <v>0</v>
      </c>
      <c r="DL636">
        <v>6</v>
      </c>
      <c r="DM636">
        <v>0.5</v>
      </c>
      <c r="DN636" t="s">
        <v>438</v>
      </c>
      <c r="DO636">
        <v>2</v>
      </c>
      <c r="DP636" t="b">
        <v>1</v>
      </c>
      <c r="DQ636">
        <v>1761417474.69231</v>
      </c>
      <c r="DR636">
        <v>642.026461538461</v>
      </c>
      <c r="DS636">
        <v>686.694153846154</v>
      </c>
      <c r="DT636">
        <v>35.3479769230769</v>
      </c>
      <c r="DU636">
        <v>25.2986461538462</v>
      </c>
      <c r="DV636">
        <v>640.929</v>
      </c>
      <c r="DW636">
        <v>35.0328</v>
      </c>
      <c r="DX636">
        <v>500.018</v>
      </c>
      <c r="DY636">
        <v>90.2879923076923</v>
      </c>
      <c r="DZ636">
        <v>0.0439874384615385</v>
      </c>
      <c r="EA636">
        <v>43.0430692307692</v>
      </c>
      <c r="EB636">
        <v>41.9433461538462</v>
      </c>
      <c r="EC636">
        <v>999.9</v>
      </c>
      <c r="ED636">
        <v>0</v>
      </c>
      <c r="EE636">
        <v>0</v>
      </c>
      <c r="EF636">
        <v>10008.5823076923</v>
      </c>
      <c r="EG636">
        <v>0</v>
      </c>
      <c r="EH636">
        <v>1200.27230769231</v>
      </c>
      <c r="EI636">
        <v>-44.6676615384615</v>
      </c>
      <c r="EJ636">
        <v>665.551538461538</v>
      </c>
      <c r="EK636">
        <v>704.517615384616</v>
      </c>
      <c r="EL636">
        <v>10.0493384615385</v>
      </c>
      <c r="EM636">
        <v>686.694153846154</v>
      </c>
      <c r="EN636">
        <v>25.2986461538462</v>
      </c>
      <c r="EO636">
        <v>3.19149769230769</v>
      </c>
      <c r="EP636">
        <v>2.28416461538462</v>
      </c>
      <c r="EQ636">
        <v>25.0622461538461</v>
      </c>
      <c r="ER636">
        <v>19.5651384615385</v>
      </c>
      <c r="ES636">
        <v>1199.95538461538</v>
      </c>
      <c r="ET636">
        <v>0.966996461538462</v>
      </c>
      <c r="EU636">
        <v>0.0330033615384615</v>
      </c>
      <c r="EV636">
        <v>0</v>
      </c>
      <c r="EW636">
        <v>1388.68307692308</v>
      </c>
      <c r="EX636">
        <v>5.00059</v>
      </c>
      <c r="EY636">
        <v>17943.7692307692</v>
      </c>
      <c r="EZ636">
        <v>10358.3076923077</v>
      </c>
      <c r="FA636">
        <v>61.9036153846154</v>
      </c>
      <c r="FB636">
        <v>63.6680769230769</v>
      </c>
      <c r="FC636">
        <v>62.2642307692308</v>
      </c>
      <c r="FD636">
        <v>63.1920769230769</v>
      </c>
      <c r="FE636">
        <v>62.8170769230769</v>
      </c>
      <c r="FF636">
        <v>1155.51538461538</v>
      </c>
      <c r="FG636">
        <v>39.44</v>
      </c>
      <c r="FH636">
        <v>0</v>
      </c>
      <c r="FI636">
        <v>1761417443.5</v>
      </c>
      <c r="FJ636">
        <v>0</v>
      </c>
      <c r="FK636">
        <v>1389.2664</v>
      </c>
      <c r="FL636">
        <v>32.9923076195215</v>
      </c>
      <c r="FM636">
        <v>376.146153328414</v>
      </c>
      <c r="FN636">
        <v>17952.672</v>
      </c>
      <c r="FO636">
        <v>15</v>
      </c>
      <c r="FP636">
        <v>0</v>
      </c>
      <c r="FQ636" t="s">
        <v>439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-44.4696857142857</v>
      </c>
      <c r="GD636">
        <v>0.371033766233724</v>
      </c>
      <c r="GE636">
        <v>0.950930711153534</v>
      </c>
      <c r="GF636">
        <v>1</v>
      </c>
      <c r="GG636">
        <v>1386.31823529412</v>
      </c>
      <c r="GH636">
        <v>35.534300997507</v>
      </c>
      <c r="GI636">
        <v>3.49869426953764</v>
      </c>
      <c r="GJ636">
        <v>-1</v>
      </c>
      <c r="GK636">
        <v>10.0949176190476</v>
      </c>
      <c r="GL636">
        <v>-0.726703636363618</v>
      </c>
      <c r="GM636">
        <v>0.0734429931115843</v>
      </c>
      <c r="GN636">
        <v>0</v>
      </c>
      <c r="GO636">
        <v>1</v>
      </c>
      <c r="GP636">
        <v>2</v>
      </c>
      <c r="GQ636" t="s">
        <v>446</v>
      </c>
      <c r="GR636">
        <v>3.1264</v>
      </c>
      <c r="GS636">
        <v>2.7219</v>
      </c>
      <c r="GT636">
        <v>0.118589</v>
      </c>
      <c r="GU636">
        <v>0.124478</v>
      </c>
      <c r="GV636">
        <v>0.12779</v>
      </c>
      <c r="GW636">
        <v>0.101285</v>
      </c>
      <c r="GX636">
        <v>31517.1</v>
      </c>
      <c r="GY636">
        <v>33065.2</v>
      </c>
      <c r="GZ636">
        <v>32492.6</v>
      </c>
      <c r="HA636">
        <v>34337</v>
      </c>
      <c r="HB636">
        <v>40547.5</v>
      </c>
      <c r="HC636">
        <v>44531.8</v>
      </c>
      <c r="HD636">
        <v>51103.8</v>
      </c>
      <c r="HE636">
        <v>55102.7</v>
      </c>
      <c r="HF636">
        <v>1.65785</v>
      </c>
      <c r="HG636">
        <v>1.52055</v>
      </c>
      <c r="HH636">
        <v>-0.069201</v>
      </c>
      <c r="HI636">
        <v>0</v>
      </c>
      <c r="HJ636">
        <v>43.0547</v>
      </c>
      <c r="HK636">
        <v>999.9</v>
      </c>
      <c r="HL636">
        <v>55.872</v>
      </c>
      <c r="HM636">
        <v>30.051</v>
      </c>
      <c r="HN636">
        <v>26.4442</v>
      </c>
      <c r="HO636">
        <v>60.4854</v>
      </c>
      <c r="HP636">
        <v>41.0377</v>
      </c>
      <c r="HQ636">
        <v>1</v>
      </c>
      <c r="HR636">
        <v>2.53291</v>
      </c>
      <c r="HS636">
        <v>6.07379</v>
      </c>
      <c r="HT636">
        <v>20.02</v>
      </c>
      <c r="HU636">
        <v>5.18629</v>
      </c>
      <c r="HV636">
        <v>12.0159</v>
      </c>
      <c r="HW636">
        <v>4.9689</v>
      </c>
      <c r="HX636">
        <v>3.29595</v>
      </c>
      <c r="HY636">
        <v>9999</v>
      </c>
      <c r="HZ636">
        <v>9999</v>
      </c>
      <c r="IA636">
        <v>999.9</v>
      </c>
      <c r="IB636">
        <v>9999</v>
      </c>
      <c r="IC636">
        <v>1.86325</v>
      </c>
      <c r="ID636">
        <v>1.86812</v>
      </c>
      <c r="IE636">
        <v>1.86784</v>
      </c>
      <c r="IF636">
        <v>1.86905</v>
      </c>
      <c r="IG636">
        <v>1.86981</v>
      </c>
      <c r="IH636">
        <v>1.86591</v>
      </c>
      <c r="II636">
        <v>1.86696</v>
      </c>
      <c r="IJ636">
        <v>1.86843</v>
      </c>
      <c r="IK636">
        <v>5</v>
      </c>
      <c r="IL636">
        <v>0</v>
      </c>
      <c r="IM636">
        <v>0</v>
      </c>
      <c r="IN636">
        <v>0</v>
      </c>
      <c r="IO636" t="s">
        <v>441</v>
      </c>
      <c r="IP636" t="s">
        <v>442</v>
      </c>
      <c r="IQ636" t="s">
        <v>443</v>
      </c>
      <c r="IR636" t="s">
        <v>443</v>
      </c>
      <c r="IS636" t="s">
        <v>443</v>
      </c>
      <c r="IT636" t="s">
        <v>443</v>
      </c>
      <c r="IU636">
        <v>0</v>
      </c>
      <c r="IV636">
        <v>100</v>
      </c>
      <c r="IW636">
        <v>100</v>
      </c>
      <c r="IX636">
        <v>1.098</v>
      </c>
      <c r="IY636">
        <v>0.3152</v>
      </c>
      <c r="IZ636">
        <v>1.09748391826392</v>
      </c>
      <c r="JA636">
        <v>0</v>
      </c>
      <c r="JB636">
        <v>0</v>
      </c>
      <c r="JC636">
        <v>0</v>
      </c>
      <c r="JD636">
        <v>0.315191680746845</v>
      </c>
      <c r="JE636">
        <v>0</v>
      </c>
      <c r="JF636">
        <v>0</v>
      </c>
      <c r="JG636">
        <v>0</v>
      </c>
      <c r="JH636">
        <v>5</v>
      </c>
      <c r="JI636">
        <v>2273</v>
      </c>
      <c r="JJ636">
        <v>0</v>
      </c>
      <c r="JK636">
        <v>25</v>
      </c>
      <c r="JL636">
        <v>29356958.1</v>
      </c>
      <c r="JM636">
        <v>29356958.1</v>
      </c>
      <c r="JN636">
        <v>1.58203</v>
      </c>
      <c r="JO636">
        <v>2.62085</v>
      </c>
      <c r="JP636">
        <v>1.54785</v>
      </c>
      <c r="JQ636">
        <v>2.31567</v>
      </c>
      <c r="JR636">
        <v>1.64551</v>
      </c>
      <c r="JS636">
        <v>2.39502</v>
      </c>
      <c r="JT636">
        <v>34.3725</v>
      </c>
      <c r="JU636">
        <v>24.1488</v>
      </c>
      <c r="JV636">
        <v>18</v>
      </c>
      <c r="JW636">
        <v>483.301</v>
      </c>
      <c r="JX636">
        <v>383.667</v>
      </c>
      <c r="JY636">
        <v>35.7177</v>
      </c>
      <c r="JZ636">
        <v>55.4495</v>
      </c>
      <c r="KA636">
        <v>29.9958</v>
      </c>
      <c r="KB636">
        <v>54.6923</v>
      </c>
      <c r="KC636">
        <v>54.4432</v>
      </c>
      <c r="KD636">
        <v>31.6855</v>
      </c>
      <c r="KE636">
        <v>0</v>
      </c>
      <c r="KF636">
        <v>100</v>
      </c>
      <c r="KG636">
        <v>35.7475</v>
      </c>
      <c r="KH636">
        <v>739.703</v>
      </c>
      <c r="KI636">
        <v>34.6858</v>
      </c>
      <c r="KJ636">
        <v>92.601</v>
      </c>
      <c r="KK636">
        <v>89.1384</v>
      </c>
    </row>
    <row r="637" spans="1:297">
      <c r="A637">
        <v>621</v>
      </c>
      <c r="B637">
        <v>1761417489</v>
      </c>
      <c r="C637">
        <v>9308</v>
      </c>
      <c r="D637" t="s">
        <v>1690</v>
      </c>
      <c r="E637" t="s">
        <v>1691</v>
      </c>
      <c r="F637">
        <v>5</v>
      </c>
      <c r="G637" t="s">
        <v>1603</v>
      </c>
      <c r="H637" t="s">
        <v>436</v>
      </c>
      <c r="I637">
        <v>1761417481</v>
      </c>
      <c r="J637">
        <f>(K637)/1000</f>
        <v>0</v>
      </c>
      <c r="K637">
        <f>IF(DP637, AN637, AH637)</f>
        <v>0</v>
      </c>
      <c r="L637">
        <f>IF(DP637, AI637, AG637)</f>
        <v>0</v>
      </c>
      <c r="M637">
        <f>DR637 - IF(AU637&gt;1, L637*DL637*100.0/(AW637), 0)</f>
        <v>0</v>
      </c>
      <c r="N637">
        <f>((T637-J637/2)*M637-L637)/(T637+J637/2)</f>
        <v>0</v>
      </c>
      <c r="O637">
        <f>N637*(DY637+DZ637)/1000.0</f>
        <v>0</v>
      </c>
      <c r="P637">
        <f>(DR637 - IF(AU637&gt;1, L637*DL637*100.0/(AW637), 0))*(DY637+DZ637)/1000.0</f>
        <v>0</v>
      </c>
      <c r="Q637">
        <f>2.0/((1/S637-1/R637)+SIGN(S637)*SQRT((1/S637-1/R637)*(1/S637-1/R637) + 4*DM637/((DM637+1)*(DM637+1))*(2*1/S637*1/R637-1/R637*1/R637)))</f>
        <v>0</v>
      </c>
      <c r="R637">
        <f>IF(LEFT(DN637,1)&lt;&gt;"0",IF(LEFT(DN637,1)="1",3.0,DO637),$D$5+$E$5*(EF637*DY637/($K$5*1000))+$F$5*(EF637*DY637/($K$5*1000))*MAX(MIN(DL637,$J$5),$I$5)*MAX(MIN(DL637,$J$5),$I$5)+$G$5*MAX(MIN(DL637,$J$5),$I$5)*(EF637*DY637/($K$5*1000))+$H$5*(EF637*DY637/($K$5*1000))*(EF637*DY637/($K$5*1000)))</f>
        <v>0</v>
      </c>
      <c r="S637">
        <f>J637*(1000-(1000*0.61365*exp(17.502*W637/(240.97+W637))/(DY637+DZ637)+DT637)/2)/(1000*0.61365*exp(17.502*W637/(240.97+W637))/(DY637+DZ637)-DT637)</f>
        <v>0</v>
      </c>
      <c r="T637">
        <f>1/((DM637+1)/(Q637/1.6)+1/(R637/1.37)) + DM637/((DM637+1)/(Q637/1.6) + DM637/(R637/1.37))</f>
        <v>0</v>
      </c>
      <c r="U637">
        <f>(DH637*DK637)</f>
        <v>0</v>
      </c>
      <c r="V637">
        <f>(EA637+(U637+2*0.95*5.67E-8*(((EA637+$B$7)+273)^4-(EA637+273)^4)-44100*J637)/(1.84*29.3*R637+8*0.95*5.67E-8*(EA637+273)^3))</f>
        <v>0</v>
      </c>
      <c r="W637">
        <f>($C$7*EB637+$D$7*EC637+$E$7*V637)</f>
        <v>0</v>
      </c>
      <c r="X637">
        <f>0.61365*exp(17.502*W637/(240.97+W637))</f>
        <v>0</v>
      </c>
      <c r="Y637">
        <f>(Z637/AA637*100)</f>
        <v>0</v>
      </c>
      <c r="Z637">
        <f>DT637*(DY637+DZ637)/1000</f>
        <v>0</v>
      </c>
      <c r="AA637">
        <f>0.61365*exp(17.502*EA637/(240.97+EA637))</f>
        <v>0</v>
      </c>
      <c r="AB637">
        <f>(X637-DT637*(DY637+DZ637)/1000)</f>
        <v>0</v>
      </c>
      <c r="AC637">
        <f>(-J637*44100)</f>
        <v>0</v>
      </c>
      <c r="AD637">
        <f>2*29.3*R637*0.92*(EA637-W637)</f>
        <v>0</v>
      </c>
      <c r="AE637">
        <f>2*0.95*5.67E-8*(((EA637+$B$7)+273)^4-(W637+273)^4)</f>
        <v>0</v>
      </c>
      <c r="AF637">
        <f>U637+AE637+AC637+AD637</f>
        <v>0</v>
      </c>
      <c r="AG637">
        <f>DX637*AU637*(DS637-DR637*(1000-AU637*DU637)/(1000-AU637*DT637))/(100*DL637)</f>
        <v>0</v>
      </c>
      <c r="AH637">
        <f>1000*DX637*AU637*(DT637-DU637)/(100*DL637*(1000-AU637*DT637))</f>
        <v>0</v>
      </c>
      <c r="AI637">
        <f>(AJ637 - AK637 - DY637*1E3/(8.314*(EA637+273.15)) * AM637/DX637 * AL637) * DX637/(100*DL637) * (1000 - DU637)/1000</f>
        <v>0</v>
      </c>
      <c r="AJ637">
        <v>742.697921883238</v>
      </c>
      <c r="AK637">
        <v>709.931521212121</v>
      </c>
      <c r="AL637">
        <v>3.52620716433955</v>
      </c>
      <c r="AM637">
        <v>65.3796916363012</v>
      </c>
      <c r="AN637">
        <f>(AP637 - AO637 + DY637*1E3/(8.314*(EA637+273.15)) * AR637/DX637 * AQ637) * DX637/(100*DL637) * 1000/(1000 - AP637)</f>
        <v>0</v>
      </c>
      <c r="AO637">
        <v>25.3095952224125</v>
      </c>
      <c r="AP637">
        <v>35.2118151515152</v>
      </c>
      <c r="AQ637">
        <v>-0.00958090818082417</v>
      </c>
      <c r="AR637">
        <v>110.48631255239</v>
      </c>
      <c r="AS637">
        <v>9</v>
      </c>
      <c r="AT637">
        <v>2</v>
      </c>
      <c r="AU637">
        <f>IF(AS637*$H$13&gt;=AW637,1.0,(AW637/(AW637-AS637*$H$13)))</f>
        <v>0</v>
      </c>
      <c r="AV637">
        <f>(AU637-1)*100</f>
        <v>0</v>
      </c>
      <c r="AW637">
        <f>MAX(0,($B$13+$C$13*EF637)/(1+$D$13*EF637)*DY637/(EA637+273)*$E$13)</f>
        <v>0</v>
      </c>
      <c r="AX637" t="s">
        <v>437</v>
      </c>
      <c r="AY637" t="s">
        <v>437</v>
      </c>
      <c r="AZ637">
        <v>0</v>
      </c>
      <c r="BA637">
        <v>0</v>
      </c>
      <c r="BB637">
        <f>1-AZ637/BA637</f>
        <v>0</v>
      </c>
      <c r="BC637">
        <v>0</v>
      </c>
      <c r="BD637" t="s">
        <v>437</v>
      </c>
      <c r="BE637" t="s">
        <v>437</v>
      </c>
      <c r="BF637">
        <v>0</v>
      </c>
      <c r="BG637">
        <v>0</v>
      </c>
      <c r="BH637">
        <f>1-BF637/BG637</f>
        <v>0</v>
      </c>
      <c r="BI637">
        <v>0.5</v>
      </c>
      <c r="BJ637">
        <f>DI637</f>
        <v>0</v>
      </c>
      <c r="BK637">
        <f>L637</f>
        <v>0</v>
      </c>
      <c r="BL637">
        <f>BH637*BI637*BJ637</f>
        <v>0</v>
      </c>
      <c r="BM637">
        <f>(BK637-BC637)/BJ637</f>
        <v>0</v>
      </c>
      <c r="BN637">
        <f>(BA637-BG637)/BG637</f>
        <v>0</v>
      </c>
      <c r="BO637">
        <f>AZ637/(BB637+AZ637/BG637)</f>
        <v>0</v>
      </c>
      <c r="BP637" t="s">
        <v>437</v>
      </c>
      <c r="BQ637">
        <v>0</v>
      </c>
      <c r="BR637">
        <f>IF(BQ637&lt;&gt;0, BQ637, BO637)</f>
        <v>0</v>
      </c>
      <c r="BS637">
        <f>1-BR637/BG637</f>
        <v>0</v>
      </c>
      <c r="BT637">
        <f>(BG637-BF637)/(BG637-BR637)</f>
        <v>0</v>
      </c>
      <c r="BU637">
        <f>(BA637-BG637)/(BA637-BR637)</f>
        <v>0</v>
      </c>
      <c r="BV637">
        <f>(BG637-BF637)/(BG637-AZ637)</f>
        <v>0</v>
      </c>
      <c r="BW637">
        <f>(BA637-BG637)/(BA637-AZ637)</f>
        <v>0</v>
      </c>
      <c r="BX637">
        <f>(BT637*BR637/BF637)</f>
        <v>0</v>
      </c>
      <c r="BY637">
        <f>(1-BX637)</f>
        <v>0</v>
      </c>
      <c r="DH637">
        <f>$B$11*EG637+$C$11*EH637+$F$11*ES637*(1-EV637)</f>
        <v>0</v>
      </c>
      <c r="DI637">
        <f>DH637*DJ637</f>
        <v>0</v>
      </c>
      <c r="DJ637">
        <f>($B$11*$D$9+$C$11*$D$9+$F$11*((FF637+EX637)/MAX(FF637+EX637+FG637, 0.1)*$I$9+FG637/MAX(FF637+EX637+FG637, 0.1)*$J$9))/($B$11+$C$11+$F$11)</f>
        <v>0</v>
      </c>
      <c r="DK637">
        <f>($B$11*$K$9+$C$11*$K$9+$F$11*((FF637+EX637)/MAX(FF637+EX637+FG637, 0.1)*$P$9+FG637/MAX(FF637+EX637+FG637, 0.1)*$Q$9))/($B$11+$C$11+$F$11)</f>
        <v>0</v>
      </c>
      <c r="DL637">
        <v>6</v>
      </c>
      <c r="DM637">
        <v>0.5</v>
      </c>
      <c r="DN637" t="s">
        <v>438</v>
      </c>
      <c r="DO637">
        <v>2</v>
      </c>
      <c r="DP637" t="b">
        <v>1</v>
      </c>
      <c r="DQ637">
        <v>1761417481</v>
      </c>
      <c r="DR637">
        <v>662.266384615385</v>
      </c>
      <c r="DS637">
        <v>707.543538461539</v>
      </c>
      <c r="DT637">
        <v>35.2826615384615</v>
      </c>
      <c r="DU637">
        <v>25.3047923076923</v>
      </c>
      <c r="DV637">
        <v>661.168846153846</v>
      </c>
      <c r="DW637">
        <v>34.9674769230769</v>
      </c>
      <c r="DX637">
        <v>500.015230769231</v>
      </c>
      <c r="DY637">
        <v>90.2867230769231</v>
      </c>
      <c r="DZ637">
        <v>0.0439350538461539</v>
      </c>
      <c r="EA637">
        <v>43.0429307692308</v>
      </c>
      <c r="EB637">
        <v>41.9500923076923</v>
      </c>
      <c r="EC637">
        <v>999.9</v>
      </c>
      <c r="ED637">
        <v>0</v>
      </c>
      <c r="EE637">
        <v>0</v>
      </c>
      <c r="EF637">
        <v>10006.2607692308</v>
      </c>
      <c r="EG637">
        <v>0</v>
      </c>
      <c r="EH637">
        <v>1200.45461538462</v>
      </c>
      <c r="EI637">
        <v>-45.2772230769231</v>
      </c>
      <c r="EJ637">
        <v>686.486769230769</v>
      </c>
      <c r="EK637">
        <v>725.912846153846</v>
      </c>
      <c r="EL637">
        <v>9.97788923076923</v>
      </c>
      <c r="EM637">
        <v>707.543538461539</v>
      </c>
      <c r="EN637">
        <v>25.3047923076923</v>
      </c>
      <c r="EO637">
        <v>3.18555615384615</v>
      </c>
      <c r="EP637">
        <v>2.28468615384615</v>
      </c>
      <c r="EQ637">
        <v>25.0309692307692</v>
      </c>
      <c r="ER637">
        <v>19.5688153846154</v>
      </c>
      <c r="ES637">
        <v>1199.94</v>
      </c>
      <c r="ET637">
        <v>0.966995</v>
      </c>
      <c r="EU637">
        <v>0.0330047</v>
      </c>
      <c r="EV637">
        <v>0</v>
      </c>
      <c r="EW637">
        <v>1391.93923076923</v>
      </c>
      <c r="EX637">
        <v>5.00059</v>
      </c>
      <c r="EY637">
        <v>17980.7923076923</v>
      </c>
      <c r="EZ637">
        <v>10358.1615384615</v>
      </c>
      <c r="FA637">
        <v>61.8555384615385</v>
      </c>
      <c r="FB637">
        <v>63.6103076923077</v>
      </c>
      <c r="FC637">
        <v>62.2209230769231</v>
      </c>
      <c r="FD637">
        <v>63.1488461538462</v>
      </c>
      <c r="FE637">
        <v>62.769</v>
      </c>
      <c r="FF637">
        <v>1155.5</v>
      </c>
      <c r="FG637">
        <v>39.44</v>
      </c>
      <c r="FH637">
        <v>0</v>
      </c>
      <c r="FI637">
        <v>1761417449.5</v>
      </c>
      <c r="FJ637">
        <v>0</v>
      </c>
      <c r="FK637">
        <v>1392.4432</v>
      </c>
      <c r="FL637">
        <v>30.5299999506287</v>
      </c>
      <c r="FM637">
        <v>326.276922755053</v>
      </c>
      <c r="FN637">
        <v>17987.492</v>
      </c>
      <c r="FO637">
        <v>15</v>
      </c>
      <c r="FP637">
        <v>0</v>
      </c>
      <c r="FQ637" t="s">
        <v>439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B637">
        <v>0</v>
      </c>
      <c r="GC637">
        <v>-45.243719047619</v>
      </c>
      <c r="GD637">
        <v>-4.14564935064932</v>
      </c>
      <c r="GE637">
        <v>1.24335793705481</v>
      </c>
      <c r="GF637">
        <v>0</v>
      </c>
      <c r="GG637">
        <v>1389.72264705882</v>
      </c>
      <c r="GH637">
        <v>32.0844919830848</v>
      </c>
      <c r="GI637">
        <v>3.15579794032167</v>
      </c>
      <c r="GJ637">
        <v>-1</v>
      </c>
      <c r="GK637">
        <v>10.0232</v>
      </c>
      <c r="GL637">
        <v>-0.684744935064939</v>
      </c>
      <c r="GM637">
        <v>0.0691351038254255</v>
      </c>
      <c r="GN637">
        <v>0</v>
      </c>
      <c r="GO637">
        <v>0</v>
      </c>
      <c r="GP637">
        <v>2</v>
      </c>
      <c r="GQ637" t="s">
        <v>473</v>
      </c>
      <c r="GR637">
        <v>3.12637</v>
      </c>
      <c r="GS637">
        <v>2.72204</v>
      </c>
      <c r="GT637">
        <v>0.121114</v>
      </c>
      <c r="GU637">
        <v>0.126896</v>
      </c>
      <c r="GV637">
        <v>0.127642</v>
      </c>
      <c r="GW637">
        <v>0.101294</v>
      </c>
      <c r="GX637">
        <v>31430.3</v>
      </c>
      <c r="GY637">
        <v>32978.2</v>
      </c>
      <c r="GZ637">
        <v>32496.3</v>
      </c>
      <c r="HA637">
        <v>34341.6</v>
      </c>
      <c r="HB637">
        <v>40558</v>
      </c>
      <c r="HC637">
        <v>44536.8</v>
      </c>
      <c r="HD637">
        <v>51109.2</v>
      </c>
      <c r="HE637">
        <v>55109.1</v>
      </c>
      <c r="HF637">
        <v>1.65823</v>
      </c>
      <c r="HG637">
        <v>1.52132</v>
      </c>
      <c r="HH637">
        <v>-0.0662543</v>
      </c>
      <c r="HI637">
        <v>0</v>
      </c>
      <c r="HJ637">
        <v>43.0316</v>
      </c>
      <c r="HK637">
        <v>999.9</v>
      </c>
      <c r="HL637">
        <v>55.872</v>
      </c>
      <c r="HM637">
        <v>30.051</v>
      </c>
      <c r="HN637">
        <v>26.4459</v>
      </c>
      <c r="HO637">
        <v>60.5454</v>
      </c>
      <c r="HP637">
        <v>41.0657</v>
      </c>
      <c r="HQ637">
        <v>1</v>
      </c>
      <c r="HR637">
        <v>2.52731</v>
      </c>
      <c r="HS637">
        <v>6.00845</v>
      </c>
      <c r="HT637">
        <v>20.0219</v>
      </c>
      <c r="HU637">
        <v>5.18494</v>
      </c>
      <c r="HV637">
        <v>12.0159</v>
      </c>
      <c r="HW637">
        <v>4.9684</v>
      </c>
      <c r="HX637">
        <v>3.2959</v>
      </c>
      <c r="HY637">
        <v>9999</v>
      </c>
      <c r="HZ637">
        <v>9999</v>
      </c>
      <c r="IA637">
        <v>999.9</v>
      </c>
      <c r="IB637">
        <v>9999</v>
      </c>
      <c r="IC637">
        <v>1.86325</v>
      </c>
      <c r="ID637">
        <v>1.86811</v>
      </c>
      <c r="IE637">
        <v>1.86784</v>
      </c>
      <c r="IF637">
        <v>1.86905</v>
      </c>
      <c r="IG637">
        <v>1.86981</v>
      </c>
      <c r="IH637">
        <v>1.8659</v>
      </c>
      <c r="II637">
        <v>1.86697</v>
      </c>
      <c r="IJ637">
        <v>1.86843</v>
      </c>
      <c r="IK637">
        <v>5</v>
      </c>
      <c r="IL637">
        <v>0</v>
      </c>
      <c r="IM637">
        <v>0</v>
      </c>
      <c r="IN637">
        <v>0</v>
      </c>
      <c r="IO637" t="s">
        <v>441</v>
      </c>
      <c r="IP637" t="s">
        <v>442</v>
      </c>
      <c r="IQ637" t="s">
        <v>443</v>
      </c>
      <c r="IR637" t="s">
        <v>443</v>
      </c>
      <c r="IS637" t="s">
        <v>443</v>
      </c>
      <c r="IT637" t="s">
        <v>443</v>
      </c>
      <c r="IU637">
        <v>0</v>
      </c>
      <c r="IV637">
        <v>100</v>
      </c>
      <c r="IW637">
        <v>100</v>
      </c>
      <c r="IX637">
        <v>1.097</v>
      </c>
      <c r="IY637">
        <v>0.3151</v>
      </c>
      <c r="IZ637">
        <v>1.09748391826392</v>
      </c>
      <c r="JA637">
        <v>0</v>
      </c>
      <c r="JB637">
        <v>0</v>
      </c>
      <c r="JC637">
        <v>0</v>
      </c>
      <c r="JD637">
        <v>0.315191680746845</v>
      </c>
      <c r="JE637">
        <v>0</v>
      </c>
      <c r="JF637">
        <v>0</v>
      </c>
      <c r="JG637">
        <v>0</v>
      </c>
      <c r="JH637">
        <v>5</v>
      </c>
      <c r="JI637">
        <v>2273</v>
      </c>
      <c r="JJ637">
        <v>0</v>
      </c>
      <c r="JK637">
        <v>25</v>
      </c>
      <c r="JL637">
        <v>29356958.1</v>
      </c>
      <c r="JM637">
        <v>29356958.1</v>
      </c>
      <c r="JN637">
        <v>1.61499</v>
      </c>
      <c r="JO637">
        <v>2.62329</v>
      </c>
      <c r="JP637">
        <v>1.54785</v>
      </c>
      <c r="JQ637">
        <v>2.31567</v>
      </c>
      <c r="JR637">
        <v>1.64673</v>
      </c>
      <c r="JS637">
        <v>2.37427</v>
      </c>
      <c r="JT637">
        <v>34.3497</v>
      </c>
      <c r="JU637">
        <v>24.1488</v>
      </c>
      <c r="JV637">
        <v>18</v>
      </c>
      <c r="JW637">
        <v>483.405</v>
      </c>
      <c r="JX637">
        <v>384.031</v>
      </c>
      <c r="JY637">
        <v>35.7594</v>
      </c>
      <c r="JZ637">
        <v>55.4041</v>
      </c>
      <c r="KA637">
        <v>29.9957</v>
      </c>
      <c r="KB637">
        <v>54.6613</v>
      </c>
      <c r="KC637">
        <v>54.4159</v>
      </c>
      <c r="KD637">
        <v>32.4763</v>
      </c>
      <c r="KE637">
        <v>0</v>
      </c>
      <c r="KF637">
        <v>100</v>
      </c>
      <c r="KG637">
        <v>35.7809</v>
      </c>
      <c r="KH637">
        <v>760.143</v>
      </c>
      <c r="KI637">
        <v>34.6858</v>
      </c>
      <c r="KJ637">
        <v>92.6109</v>
      </c>
      <c r="KK637">
        <v>89.1494</v>
      </c>
    </row>
    <row r="638" spans="1:297">
      <c r="A638">
        <v>622</v>
      </c>
      <c r="B638">
        <v>1761417493</v>
      </c>
      <c r="C638">
        <v>9312</v>
      </c>
      <c r="D638" t="s">
        <v>1692</v>
      </c>
      <c r="E638" t="s">
        <v>1693</v>
      </c>
      <c r="F638">
        <v>5</v>
      </c>
      <c r="G638" t="s">
        <v>1603</v>
      </c>
      <c r="H638" t="s">
        <v>436</v>
      </c>
      <c r="I638">
        <v>1761417485.33333</v>
      </c>
      <c r="J638">
        <f>(K638)/1000</f>
        <v>0</v>
      </c>
      <c r="K638">
        <f>IF(DP638, AN638, AH638)</f>
        <v>0</v>
      </c>
      <c r="L638">
        <f>IF(DP638, AI638, AG638)</f>
        <v>0</v>
      </c>
      <c r="M638">
        <f>DR638 - IF(AU638&gt;1, L638*DL638*100.0/(AW638), 0)</f>
        <v>0</v>
      </c>
      <c r="N638">
        <f>((T638-J638/2)*M638-L638)/(T638+J638/2)</f>
        <v>0</v>
      </c>
      <c r="O638">
        <f>N638*(DY638+DZ638)/1000.0</f>
        <v>0</v>
      </c>
      <c r="P638">
        <f>(DR638 - IF(AU638&gt;1, L638*DL638*100.0/(AW638), 0))*(DY638+DZ638)/1000.0</f>
        <v>0</v>
      </c>
      <c r="Q638">
        <f>2.0/((1/S638-1/R638)+SIGN(S638)*SQRT((1/S638-1/R638)*(1/S638-1/R638) + 4*DM638/((DM638+1)*(DM638+1))*(2*1/S638*1/R638-1/R638*1/R638)))</f>
        <v>0</v>
      </c>
      <c r="R638">
        <f>IF(LEFT(DN638,1)&lt;&gt;"0",IF(LEFT(DN638,1)="1",3.0,DO638),$D$5+$E$5*(EF638*DY638/($K$5*1000))+$F$5*(EF638*DY638/($K$5*1000))*MAX(MIN(DL638,$J$5),$I$5)*MAX(MIN(DL638,$J$5),$I$5)+$G$5*MAX(MIN(DL638,$J$5),$I$5)*(EF638*DY638/($K$5*1000))+$H$5*(EF638*DY638/($K$5*1000))*(EF638*DY638/($K$5*1000)))</f>
        <v>0</v>
      </c>
      <c r="S638">
        <f>J638*(1000-(1000*0.61365*exp(17.502*W638/(240.97+W638))/(DY638+DZ638)+DT638)/2)/(1000*0.61365*exp(17.502*W638/(240.97+W638))/(DY638+DZ638)-DT638)</f>
        <v>0</v>
      </c>
      <c r="T638">
        <f>1/((DM638+1)/(Q638/1.6)+1/(R638/1.37)) + DM638/((DM638+1)/(Q638/1.6) + DM638/(R638/1.37))</f>
        <v>0</v>
      </c>
      <c r="U638">
        <f>(DH638*DK638)</f>
        <v>0</v>
      </c>
      <c r="V638">
        <f>(EA638+(U638+2*0.95*5.67E-8*(((EA638+$B$7)+273)^4-(EA638+273)^4)-44100*J638)/(1.84*29.3*R638+8*0.95*5.67E-8*(EA638+273)^3))</f>
        <v>0</v>
      </c>
      <c r="W638">
        <f>($C$7*EB638+$D$7*EC638+$E$7*V638)</f>
        <v>0</v>
      </c>
      <c r="X638">
        <f>0.61365*exp(17.502*W638/(240.97+W638))</f>
        <v>0</v>
      </c>
      <c r="Y638">
        <f>(Z638/AA638*100)</f>
        <v>0</v>
      </c>
      <c r="Z638">
        <f>DT638*(DY638+DZ638)/1000</f>
        <v>0</v>
      </c>
      <c r="AA638">
        <f>0.61365*exp(17.502*EA638/(240.97+EA638))</f>
        <v>0</v>
      </c>
      <c r="AB638">
        <f>(X638-DT638*(DY638+DZ638)/1000)</f>
        <v>0</v>
      </c>
      <c r="AC638">
        <f>(-J638*44100)</f>
        <v>0</v>
      </c>
      <c r="AD638">
        <f>2*29.3*R638*0.92*(EA638-W638)</f>
        <v>0</v>
      </c>
      <c r="AE638">
        <f>2*0.95*5.67E-8*(((EA638+$B$7)+273)^4-(W638+273)^4)</f>
        <v>0</v>
      </c>
      <c r="AF638">
        <f>U638+AE638+AC638+AD638</f>
        <v>0</v>
      </c>
      <c r="AG638">
        <f>DX638*AU638*(DS638-DR638*(1000-AU638*DU638)/(1000-AU638*DT638))/(100*DL638)</f>
        <v>0</v>
      </c>
      <c r="AH638">
        <f>1000*DX638*AU638*(DT638-DU638)/(100*DL638*(1000-AU638*DT638))</f>
        <v>0</v>
      </c>
      <c r="AI638">
        <f>(AJ638 - AK638 - DY638*1E3/(8.314*(EA638+273.15)) * AM638/DX638 * AL638) * DX638/(100*DL638) * (1000 - DU638)/1000</f>
        <v>0</v>
      </c>
      <c r="AJ638">
        <v>755.627942769367</v>
      </c>
      <c r="AK638">
        <v>723.145872727272</v>
      </c>
      <c r="AL638">
        <v>3.32199569098408</v>
      </c>
      <c r="AM638">
        <v>65.3796916363012</v>
      </c>
      <c r="AN638">
        <f>(AP638 - AO638 + DY638*1E3/(8.314*(EA638+273.15)) * AR638/DX638 * AQ638) * DX638/(100*DL638) * 1000/(1000 - AP638)</f>
        <v>0</v>
      </c>
      <c r="AO638">
        <v>25.3118711304797</v>
      </c>
      <c r="AP638">
        <v>35.1732557575757</v>
      </c>
      <c r="AQ638">
        <v>-0.00918047428400321</v>
      </c>
      <c r="AR638">
        <v>110.48631255239</v>
      </c>
      <c r="AS638">
        <v>10</v>
      </c>
      <c r="AT638">
        <v>2</v>
      </c>
      <c r="AU638">
        <f>IF(AS638*$H$13&gt;=AW638,1.0,(AW638/(AW638-AS638*$H$13)))</f>
        <v>0</v>
      </c>
      <c r="AV638">
        <f>(AU638-1)*100</f>
        <v>0</v>
      </c>
      <c r="AW638">
        <f>MAX(0,($B$13+$C$13*EF638)/(1+$D$13*EF638)*DY638/(EA638+273)*$E$13)</f>
        <v>0</v>
      </c>
      <c r="AX638" t="s">
        <v>437</v>
      </c>
      <c r="AY638" t="s">
        <v>437</v>
      </c>
      <c r="AZ638">
        <v>0</v>
      </c>
      <c r="BA638">
        <v>0</v>
      </c>
      <c r="BB638">
        <f>1-AZ638/BA638</f>
        <v>0</v>
      </c>
      <c r="BC638">
        <v>0</v>
      </c>
      <c r="BD638" t="s">
        <v>437</v>
      </c>
      <c r="BE638" t="s">
        <v>437</v>
      </c>
      <c r="BF638">
        <v>0</v>
      </c>
      <c r="BG638">
        <v>0</v>
      </c>
      <c r="BH638">
        <f>1-BF638/BG638</f>
        <v>0</v>
      </c>
      <c r="BI638">
        <v>0.5</v>
      </c>
      <c r="BJ638">
        <f>DI638</f>
        <v>0</v>
      </c>
      <c r="BK638">
        <f>L638</f>
        <v>0</v>
      </c>
      <c r="BL638">
        <f>BH638*BI638*BJ638</f>
        <v>0</v>
      </c>
      <c r="BM638">
        <f>(BK638-BC638)/BJ638</f>
        <v>0</v>
      </c>
      <c r="BN638">
        <f>(BA638-BG638)/BG638</f>
        <v>0</v>
      </c>
      <c r="BO638">
        <f>AZ638/(BB638+AZ638/BG638)</f>
        <v>0</v>
      </c>
      <c r="BP638" t="s">
        <v>437</v>
      </c>
      <c r="BQ638">
        <v>0</v>
      </c>
      <c r="BR638">
        <f>IF(BQ638&lt;&gt;0, BQ638, BO638)</f>
        <v>0</v>
      </c>
      <c r="BS638">
        <f>1-BR638/BG638</f>
        <v>0</v>
      </c>
      <c r="BT638">
        <f>(BG638-BF638)/(BG638-BR638)</f>
        <v>0</v>
      </c>
      <c r="BU638">
        <f>(BA638-BG638)/(BA638-BR638)</f>
        <v>0</v>
      </c>
      <c r="BV638">
        <f>(BG638-BF638)/(BG638-AZ638)</f>
        <v>0</v>
      </c>
      <c r="BW638">
        <f>(BA638-BG638)/(BA638-AZ638)</f>
        <v>0</v>
      </c>
      <c r="BX638">
        <f>(BT638*BR638/BF638)</f>
        <v>0</v>
      </c>
      <c r="BY638">
        <f>(1-BX638)</f>
        <v>0</v>
      </c>
      <c r="DH638">
        <f>$B$11*EG638+$C$11*EH638+$F$11*ES638*(1-EV638)</f>
        <v>0</v>
      </c>
      <c r="DI638">
        <f>DH638*DJ638</f>
        <v>0</v>
      </c>
      <c r="DJ638">
        <f>($B$11*$D$9+$C$11*$D$9+$F$11*((FF638+EX638)/MAX(FF638+EX638+FG638, 0.1)*$I$9+FG638/MAX(FF638+EX638+FG638, 0.1)*$J$9))/($B$11+$C$11+$F$11)</f>
        <v>0</v>
      </c>
      <c r="DK638">
        <f>($B$11*$K$9+$C$11*$K$9+$F$11*((FF638+EX638)/MAX(FF638+EX638+FG638, 0.1)*$P$9+FG638/MAX(FF638+EX638+FG638, 0.1)*$Q$9))/($B$11+$C$11+$F$11)</f>
        <v>0</v>
      </c>
      <c r="DL638">
        <v>6</v>
      </c>
      <c r="DM638">
        <v>0.5</v>
      </c>
      <c r="DN638" t="s">
        <v>438</v>
      </c>
      <c r="DO638">
        <v>2</v>
      </c>
      <c r="DP638" t="b">
        <v>1</v>
      </c>
      <c r="DQ638">
        <v>1761417485.33333</v>
      </c>
      <c r="DR638">
        <v>676.034166666667</v>
      </c>
      <c r="DS638">
        <v>721.855833333333</v>
      </c>
      <c r="DT638">
        <v>35.2386083333333</v>
      </c>
      <c r="DU638">
        <v>25.3082083333333</v>
      </c>
      <c r="DV638">
        <v>674.93675</v>
      </c>
      <c r="DW638">
        <v>34.923425</v>
      </c>
      <c r="DX638">
        <v>499.995666666667</v>
      </c>
      <c r="DY638">
        <v>90.2854083333333</v>
      </c>
      <c r="DZ638">
        <v>0.0440099916666667</v>
      </c>
      <c r="EA638">
        <v>43.0440666666667</v>
      </c>
      <c r="EB638">
        <v>41.9572916666667</v>
      </c>
      <c r="EC638">
        <v>999.9</v>
      </c>
      <c r="ED638">
        <v>0</v>
      </c>
      <c r="EE638">
        <v>0</v>
      </c>
      <c r="EF638">
        <v>9999.0075</v>
      </c>
      <c r="EG638">
        <v>0</v>
      </c>
      <c r="EH638">
        <v>1200.595</v>
      </c>
      <c r="EI638">
        <v>-45.8217166666667</v>
      </c>
      <c r="EJ638">
        <v>700.72625</v>
      </c>
      <c r="EK638">
        <v>740.599333333333</v>
      </c>
      <c r="EL638">
        <v>9.9304175</v>
      </c>
      <c r="EM638">
        <v>721.855833333333</v>
      </c>
      <c r="EN638">
        <v>25.3082083333333</v>
      </c>
      <c r="EO638">
        <v>3.18153333333333</v>
      </c>
      <c r="EP638">
        <v>2.28496083333333</v>
      </c>
      <c r="EQ638">
        <v>25.0097666666667</v>
      </c>
      <c r="ER638">
        <v>19.5707583333333</v>
      </c>
      <c r="ES638">
        <v>1199.9875</v>
      </c>
      <c r="ET638">
        <v>0.96699575</v>
      </c>
      <c r="EU638">
        <v>0.0330039833333333</v>
      </c>
      <c r="EV638">
        <v>0</v>
      </c>
      <c r="EW638">
        <v>1393.99833333333</v>
      </c>
      <c r="EX638">
        <v>5.00059</v>
      </c>
      <c r="EY638">
        <v>18005.3916666667</v>
      </c>
      <c r="EZ638">
        <v>10358.575</v>
      </c>
      <c r="FA638">
        <v>61.833</v>
      </c>
      <c r="FB638">
        <v>63.5726666666667</v>
      </c>
      <c r="FC638">
        <v>62.1975833333333</v>
      </c>
      <c r="FD638">
        <v>63.1144166666667</v>
      </c>
      <c r="FE638">
        <v>62.7394166666667</v>
      </c>
      <c r="FF638">
        <v>1155.5475</v>
      </c>
      <c r="FG638">
        <v>39.44</v>
      </c>
      <c r="FH638">
        <v>0</v>
      </c>
      <c r="FI638">
        <v>1761417453.7</v>
      </c>
      <c r="FJ638">
        <v>0</v>
      </c>
      <c r="FK638">
        <v>1394.35461538462</v>
      </c>
      <c r="FL638">
        <v>28.877948738628</v>
      </c>
      <c r="FM638">
        <v>304.923077151091</v>
      </c>
      <c r="FN638">
        <v>18008.7692307692</v>
      </c>
      <c r="FO638">
        <v>15</v>
      </c>
      <c r="FP638">
        <v>0</v>
      </c>
      <c r="FQ638" t="s">
        <v>439</v>
      </c>
      <c r="FR638">
        <v>0</v>
      </c>
      <c r="FS638">
        <v>0</v>
      </c>
      <c r="FT638">
        <v>0</v>
      </c>
      <c r="FU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A638">
        <v>0</v>
      </c>
      <c r="GB638">
        <v>0</v>
      </c>
      <c r="GC638">
        <v>-45.418980952381</v>
      </c>
      <c r="GD638">
        <v>-6.18656883116884</v>
      </c>
      <c r="GE638">
        <v>1.21759967016259</v>
      </c>
      <c r="GF638">
        <v>0</v>
      </c>
      <c r="GG638">
        <v>1391.92764705882</v>
      </c>
      <c r="GH638">
        <v>30.5057295651226</v>
      </c>
      <c r="GI638">
        <v>3.00094402678608</v>
      </c>
      <c r="GJ638">
        <v>-1</v>
      </c>
      <c r="GK638">
        <v>9.9782519047619</v>
      </c>
      <c r="GL638">
        <v>-0.667335584415604</v>
      </c>
      <c r="GM638">
        <v>0.0673836918675818</v>
      </c>
      <c r="GN638">
        <v>0</v>
      </c>
      <c r="GO638">
        <v>0</v>
      </c>
      <c r="GP638">
        <v>2</v>
      </c>
      <c r="GQ638" t="s">
        <v>473</v>
      </c>
      <c r="GR638">
        <v>3.12654</v>
      </c>
      <c r="GS638">
        <v>2.72237</v>
      </c>
      <c r="GT638">
        <v>0.122697</v>
      </c>
      <c r="GU638">
        <v>0.128568</v>
      </c>
      <c r="GV638">
        <v>0.127562</v>
      </c>
      <c r="GW638">
        <v>0.10131</v>
      </c>
      <c r="GX638">
        <v>31375.9</v>
      </c>
      <c r="GY638">
        <v>32918</v>
      </c>
      <c r="GZ638">
        <v>32498.6</v>
      </c>
      <c r="HA638">
        <v>34344.8</v>
      </c>
      <c r="HB638">
        <v>40563.8</v>
      </c>
      <c r="HC638">
        <v>44540.4</v>
      </c>
      <c r="HD638">
        <v>51112.2</v>
      </c>
      <c r="HE638">
        <v>55114.4</v>
      </c>
      <c r="HF638">
        <v>1.65828</v>
      </c>
      <c r="HG638">
        <v>1.52132</v>
      </c>
      <c r="HH638">
        <v>-0.0664666</v>
      </c>
      <c r="HI638">
        <v>0</v>
      </c>
      <c r="HJ638">
        <v>43.0141</v>
      </c>
      <c r="HK638">
        <v>999.9</v>
      </c>
      <c r="HL638">
        <v>55.872</v>
      </c>
      <c r="HM638">
        <v>30.051</v>
      </c>
      <c r="HN638">
        <v>26.4462</v>
      </c>
      <c r="HO638">
        <v>60.6854</v>
      </c>
      <c r="HP638">
        <v>40.9936</v>
      </c>
      <c r="HQ638">
        <v>1</v>
      </c>
      <c r="HR638">
        <v>2.52365</v>
      </c>
      <c r="HS638">
        <v>6.01137</v>
      </c>
      <c r="HT638">
        <v>20.0222</v>
      </c>
      <c r="HU638">
        <v>5.18599</v>
      </c>
      <c r="HV638">
        <v>12.0159</v>
      </c>
      <c r="HW638">
        <v>4.969</v>
      </c>
      <c r="HX638">
        <v>3.29598</v>
      </c>
      <c r="HY638">
        <v>9999</v>
      </c>
      <c r="HZ638">
        <v>9999</v>
      </c>
      <c r="IA638">
        <v>999.9</v>
      </c>
      <c r="IB638">
        <v>9999</v>
      </c>
      <c r="IC638">
        <v>1.86325</v>
      </c>
      <c r="ID638">
        <v>1.86812</v>
      </c>
      <c r="IE638">
        <v>1.86783</v>
      </c>
      <c r="IF638">
        <v>1.86905</v>
      </c>
      <c r="IG638">
        <v>1.86981</v>
      </c>
      <c r="IH638">
        <v>1.86589</v>
      </c>
      <c r="II638">
        <v>1.86696</v>
      </c>
      <c r="IJ638">
        <v>1.86841</v>
      </c>
      <c r="IK638">
        <v>5</v>
      </c>
      <c r="IL638">
        <v>0</v>
      </c>
      <c r="IM638">
        <v>0</v>
      </c>
      <c r="IN638">
        <v>0</v>
      </c>
      <c r="IO638" t="s">
        <v>441</v>
      </c>
      <c r="IP638" t="s">
        <v>442</v>
      </c>
      <c r="IQ638" t="s">
        <v>443</v>
      </c>
      <c r="IR638" t="s">
        <v>443</v>
      </c>
      <c r="IS638" t="s">
        <v>443</v>
      </c>
      <c r="IT638" t="s">
        <v>443</v>
      </c>
      <c r="IU638">
        <v>0</v>
      </c>
      <c r="IV638">
        <v>100</v>
      </c>
      <c r="IW638">
        <v>100</v>
      </c>
      <c r="IX638">
        <v>1.098</v>
      </c>
      <c r="IY638">
        <v>0.3152</v>
      </c>
      <c r="IZ638">
        <v>1.09748391826392</v>
      </c>
      <c r="JA638">
        <v>0</v>
      </c>
      <c r="JB638">
        <v>0</v>
      </c>
      <c r="JC638">
        <v>0</v>
      </c>
      <c r="JD638">
        <v>0.315191680746845</v>
      </c>
      <c r="JE638">
        <v>0</v>
      </c>
      <c r="JF638">
        <v>0</v>
      </c>
      <c r="JG638">
        <v>0</v>
      </c>
      <c r="JH638">
        <v>5</v>
      </c>
      <c r="JI638">
        <v>2273</v>
      </c>
      <c r="JJ638">
        <v>0</v>
      </c>
      <c r="JK638">
        <v>25</v>
      </c>
      <c r="JL638">
        <v>29356958.2</v>
      </c>
      <c r="JM638">
        <v>29356958.2</v>
      </c>
      <c r="JN638">
        <v>1.64062</v>
      </c>
      <c r="JO638">
        <v>2.61719</v>
      </c>
      <c r="JP638">
        <v>1.54785</v>
      </c>
      <c r="JQ638">
        <v>2.31567</v>
      </c>
      <c r="JR638">
        <v>1.64673</v>
      </c>
      <c r="JS638">
        <v>2.37305</v>
      </c>
      <c r="JT638">
        <v>34.3725</v>
      </c>
      <c r="JU638">
        <v>24.1488</v>
      </c>
      <c r="JV638">
        <v>18</v>
      </c>
      <c r="JW638">
        <v>483.335</v>
      </c>
      <c r="JX638">
        <v>383.95</v>
      </c>
      <c r="JY638">
        <v>35.7862</v>
      </c>
      <c r="JZ638">
        <v>55.3751</v>
      </c>
      <c r="KA638">
        <v>29.9957</v>
      </c>
      <c r="KB638">
        <v>54.6422</v>
      </c>
      <c r="KC638">
        <v>54.3971</v>
      </c>
      <c r="KD638">
        <v>32.8495</v>
      </c>
      <c r="KE638">
        <v>0</v>
      </c>
      <c r="KF638">
        <v>100</v>
      </c>
      <c r="KG638">
        <v>35.8025</v>
      </c>
      <c r="KH638">
        <v>773.755</v>
      </c>
      <c r="KI638">
        <v>34.6858</v>
      </c>
      <c r="KJ638">
        <v>92.6169</v>
      </c>
      <c r="KK638">
        <v>89.1578</v>
      </c>
    </row>
    <row r="639" spans="1:297">
      <c r="A639">
        <v>623</v>
      </c>
      <c r="B639">
        <v>1761417499</v>
      </c>
      <c r="C639">
        <v>9318</v>
      </c>
      <c r="D639" t="s">
        <v>1694</v>
      </c>
      <c r="E639" t="s">
        <v>1695</v>
      </c>
      <c r="F639">
        <v>5</v>
      </c>
      <c r="G639" t="s">
        <v>1603</v>
      </c>
      <c r="H639" t="s">
        <v>436</v>
      </c>
      <c r="I639">
        <v>1761417491</v>
      </c>
      <c r="J639">
        <f>(K639)/1000</f>
        <v>0</v>
      </c>
      <c r="K639">
        <f>IF(DP639, AN639, AH639)</f>
        <v>0</v>
      </c>
      <c r="L639">
        <f>IF(DP639, AI639, AG639)</f>
        <v>0</v>
      </c>
      <c r="M639">
        <f>DR639 - IF(AU639&gt;1, L639*DL639*100.0/(AW639), 0)</f>
        <v>0</v>
      </c>
      <c r="N639">
        <f>((T639-J639/2)*M639-L639)/(T639+J639/2)</f>
        <v>0</v>
      </c>
      <c r="O639">
        <f>N639*(DY639+DZ639)/1000.0</f>
        <v>0</v>
      </c>
      <c r="P639">
        <f>(DR639 - IF(AU639&gt;1, L639*DL639*100.0/(AW639), 0))*(DY639+DZ639)/1000.0</f>
        <v>0</v>
      </c>
      <c r="Q639">
        <f>2.0/((1/S639-1/R639)+SIGN(S639)*SQRT((1/S639-1/R639)*(1/S639-1/R639) + 4*DM639/((DM639+1)*(DM639+1))*(2*1/S639*1/R639-1/R639*1/R639)))</f>
        <v>0</v>
      </c>
      <c r="R639">
        <f>IF(LEFT(DN639,1)&lt;&gt;"0",IF(LEFT(DN639,1)="1",3.0,DO639),$D$5+$E$5*(EF639*DY639/($K$5*1000))+$F$5*(EF639*DY639/($K$5*1000))*MAX(MIN(DL639,$J$5),$I$5)*MAX(MIN(DL639,$J$5),$I$5)+$G$5*MAX(MIN(DL639,$J$5),$I$5)*(EF639*DY639/($K$5*1000))+$H$5*(EF639*DY639/($K$5*1000))*(EF639*DY639/($K$5*1000)))</f>
        <v>0</v>
      </c>
      <c r="S639">
        <f>J639*(1000-(1000*0.61365*exp(17.502*W639/(240.97+W639))/(DY639+DZ639)+DT639)/2)/(1000*0.61365*exp(17.502*W639/(240.97+W639))/(DY639+DZ639)-DT639)</f>
        <v>0</v>
      </c>
      <c r="T639">
        <f>1/((DM639+1)/(Q639/1.6)+1/(R639/1.37)) + DM639/((DM639+1)/(Q639/1.6) + DM639/(R639/1.37))</f>
        <v>0</v>
      </c>
      <c r="U639">
        <f>(DH639*DK639)</f>
        <v>0</v>
      </c>
      <c r="V639">
        <f>(EA639+(U639+2*0.95*5.67E-8*(((EA639+$B$7)+273)^4-(EA639+273)^4)-44100*J639)/(1.84*29.3*R639+8*0.95*5.67E-8*(EA639+273)^3))</f>
        <v>0</v>
      </c>
      <c r="W639">
        <f>($C$7*EB639+$D$7*EC639+$E$7*V639)</f>
        <v>0</v>
      </c>
      <c r="X639">
        <f>0.61365*exp(17.502*W639/(240.97+W639))</f>
        <v>0</v>
      </c>
      <c r="Y639">
        <f>(Z639/AA639*100)</f>
        <v>0</v>
      </c>
      <c r="Z639">
        <f>DT639*(DY639+DZ639)/1000</f>
        <v>0</v>
      </c>
      <c r="AA639">
        <f>0.61365*exp(17.502*EA639/(240.97+EA639))</f>
        <v>0</v>
      </c>
      <c r="AB639">
        <f>(X639-DT639*(DY639+DZ639)/1000)</f>
        <v>0</v>
      </c>
      <c r="AC639">
        <f>(-J639*44100)</f>
        <v>0</v>
      </c>
      <c r="AD639">
        <f>2*29.3*R639*0.92*(EA639-W639)</f>
        <v>0</v>
      </c>
      <c r="AE639">
        <f>2*0.95*5.67E-8*(((EA639+$B$7)+273)^4-(W639+273)^4)</f>
        <v>0</v>
      </c>
      <c r="AF639">
        <f>U639+AE639+AC639+AD639</f>
        <v>0</v>
      </c>
      <c r="AG639">
        <f>DX639*AU639*(DS639-DR639*(1000-AU639*DU639)/(1000-AU639*DT639))/(100*DL639)</f>
        <v>0</v>
      </c>
      <c r="AH639">
        <f>1000*DX639*AU639*(DT639-DU639)/(100*DL639*(1000-AU639*DT639))</f>
        <v>0</v>
      </c>
      <c r="AI639">
        <f>(AJ639 - AK639 - DY639*1E3/(8.314*(EA639+273.15)) * AM639/DX639 * AL639) * DX639/(100*DL639) * (1000 - DU639)/1000</f>
        <v>0</v>
      </c>
      <c r="AJ639">
        <v>777.260570035621</v>
      </c>
      <c r="AK639">
        <v>744.059175757576</v>
      </c>
      <c r="AL639">
        <v>3.52649900467786</v>
      </c>
      <c r="AM639">
        <v>65.3796916363012</v>
      </c>
      <c r="AN639">
        <f>(AP639 - AO639 + DY639*1E3/(8.314*(EA639+273.15)) * AR639/DX639 * AQ639) * DX639/(100*DL639) * 1000/(1000 - AP639)</f>
        <v>0</v>
      </c>
      <c r="AO639">
        <v>25.3206507246893</v>
      </c>
      <c r="AP639">
        <v>35.1244406060606</v>
      </c>
      <c r="AQ639">
        <v>-0.00917885134273122</v>
      </c>
      <c r="AR639">
        <v>110.48631255239</v>
      </c>
      <c r="AS639">
        <v>9</v>
      </c>
      <c r="AT639">
        <v>2</v>
      </c>
      <c r="AU639">
        <f>IF(AS639*$H$13&gt;=AW639,1.0,(AW639/(AW639-AS639*$H$13)))</f>
        <v>0</v>
      </c>
      <c r="AV639">
        <f>(AU639-1)*100</f>
        <v>0</v>
      </c>
      <c r="AW639">
        <f>MAX(0,($B$13+$C$13*EF639)/(1+$D$13*EF639)*DY639/(EA639+273)*$E$13)</f>
        <v>0</v>
      </c>
      <c r="AX639" t="s">
        <v>437</v>
      </c>
      <c r="AY639" t="s">
        <v>437</v>
      </c>
      <c r="AZ639">
        <v>0</v>
      </c>
      <c r="BA639">
        <v>0</v>
      </c>
      <c r="BB639">
        <f>1-AZ639/BA639</f>
        <v>0</v>
      </c>
      <c r="BC639">
        <v>0</v>
      </c>
      <c r="BD639" t="s">
        <v>437</v>
      </c>
      <c r="BE639" t="s">
        <v>437</v>
      </c>
      <c r="BF639">
        <v>0</v>
      </c>
      <c r="BG639">
        <v>0</v>
      </c>
      <c r="BH639">
        <f>1-BF639/BG639</f>
        <v>0</v>
      </c>
      <c r="BI639">
        <v>0.5</v>
      </c>
      <c r="BJ639">
        <f>DI639</f>
        <v>0</v>
      </c>
      <c r="BK639">
        <f>L639</f>
        <v>0</v>
      </c>
      <c r="BL639">
        <f>BH639*BI639*BJ639</f>
        <v>0</v>
      </c>
      <c r="BM639">
        <f>(BK639-BC639)/BJ639</f>
        <v>0</v>
      </c>
      <c r="BN639">
        <f>(BA639-BG639)/BG639</f>
        <v>0</v>
      </c>
      <c r="BO639">
        <f>AZ639/(BB639+AZ639/BG639)</f>
        <v>0</v>
      </c>
      <c r="BP639" t="s">
        <v>437</v>
      </c>
      <c r="BQ639">
        <v>0</v>
      </c>
      <c r="BR639">
        <f>IF(BQ639&lt;&gt;0, BQ639, BO639)</f>
        <v>0</v>
      </c>
      <c r="BS639">
        <f>1-BR639/BG639</f>
        <v>0</v>
      </c>
      <c r="BT639">
        <f>(BG639-BF639)/(BG639-BR639)</f>
        <v>0</v>
      </c>
      <c r="BU639">
        <f>(BA639-BG639)/(BA639-BR639)</f>
        <v>0</v>
      </c>
      <c r="BV639">
        <f>(BG639-BF639)/(BG639-AZ639)</f>
        <v>0</v>
      </c>
      <c r="BW639">
        <f>(BA639-BG639)/(BA639-AZ639)</f>
        <v>0</v>
      </c>
      <c r="BX639">
        <f>(BT639*BR639/BF639)</f>
        <v>0</v>
      </c>
      <c r="BY639">
        <f>(1-BX639)</f>
        <v>0</v>
      </c>
      <c r="DH639">
        <f>$B$11*EG639+$C$11*EH639+$F$11*ES639*(1-EV639)</f>
        <v>0</v>
      </c>
      <c r="DI639">
        <f>DH639*DJ639</f>
        <v>0</v>
      </c>
      <c r="DJ639">
        <f>($B$11*$D$9+$C$11*$D$9+$F$11*((FF639+EX639)/MAX(FF639+EX639+FG639, 0.1)*$I$9+FG639/MAX(FF639+EX639+FG639, 0.1)*$J$9))/($B$11+$C$11+$F$11)</f>
        <v>0</v>
      </c>
      <c r="DK639">
        <f>($B$11*$K$9+$C$11*$K$9+$F$11*((FF639+EX639)/MAX(FF639+EX639+FG639, 0.1)*$P$9+FG639/MAX(FF639+EX639+FG639, 0.1)*$Q$9))/($B$11+$C$11+$F$11)</f>
        <v>0</v>
      </c>
      <c r="DL639">
        <v>6</v>
      </c>
      <c r="DM639">
        <v>0.5</v>
      </c>
      <c r="DN639" t="s">
        <v>438</v>
      </c>
      <c r="DO639">
        <v>2</v>
      </c>
      <c r="DP639" t="b">
        <v>1</v>
      </c>
      <c r="DQ639">
        <v>1761417491</v>
      </c>
      <c r="DR639">
        <v>694.585230769231</v>
      </c>
      <c r="DS639">
        <v>741.563</v>
      </c>
      <c r="DT639">
        <v>35.1859615384615</v>
      </c>
      <c r="DU639">
        <v>25.3137692307692</v>
      </c>
      <c r="DV639">
        <v>693.488</v>
      </c>
      <c r="DW639">
        <v>34.8707615384615</v>
      </c>
      <c r="DX639">
        <v>499.977615384615</v>
      </c>
      <c r="DY639">
        <v>90.2835230769231</v>
      </c>
      <c r="DZ639">
        <v>0.0440980538461539</v>
      </c>
      <c r="EA639">
        <v>43.0452</v>
      </c>
      <c r="EB639">
        <v>41.9607692307692</v>
      </c>
      <c r="EC639">
        <v>999.9</v>
      </c>
      <c r="ED639">
        <v>0</v>
      </c>
      <c r="EE639">
        <v>0</v>
      </c>
      <c r="EF639">
        <v>9998.74307692308</v>
      </c>
      <c r="EG639">
        <v>0</v>
      </c>
      <c r="EH639">
        <v>1200.81076923077</v>
      </c>
      <c r="EI639">
        <v>-46.9777076923077</v>
      </c>
      <c r="EJ639">
        <v>719.915615384615</v>
      </c>
      <c r="EK639">
        <v>760.822461538461</v>
      </c>
      <c r="EL639">
        <v>9.87219307692308</v>
      </c>
      <c r="EM639">
        <v>741.563</v>
      </c>
      <c r="EN639">
        <v>25.3137692307692</v>
      </c>
      <c r="EO639">
        <v>3.17671384615385</v>
      </c>
      <c r="EP639">
        <v>2.28541538461538</v>
      </c>
      <c r="EQ639">
        <v>24.9843307692308</v>
      </c>
      <c r="ER639">
        <v>19.5739615384615</v>
      </c>
      <c r="ES639">
        <v>1200.01153846154</v>
      </c>
      <c r="ET639">
        <v>0.966995692307693</v>
      </c>
      <c r="EU639">
        <v>0.0330040384615385</v>
      </c>
      <c r="EV639">
        <v>0</v>
      </c>
      <c r="EW639">
        <v>1396.71153846154</v>
      </c>
      <c r="EX639">
        <v>5.00059</v>
      </c>
      <c r="EY639">
        <v>18034.5384615385</v>
      </c>
      <c r="EZ639">
        <v>10358.7923076923</v>
      </c>
      <c r="FA639">
        <v>61.7929230769231</v>
      </c>
      <c r="FB639">
        <v>63.5286153846154</v>
      </c>
      <c r="FC639">
        <v>62.1583846153846</v>
      </c>
      <c r="FD639">
        <v>63.0623846153846</v>
      </c>
      <c r="FE639">
        <v>62.7064615384615</v>
      </c>
      <c r="FF639">
        <v>1155.57153846154</v>
      </c>
      <c r="FG639">
        <v>39.44</v>
      </c>
      <c r="FH639">
        <v>0</v>
      </c>
      <c r="FI639">
        <v>1761417459.1</v>
      </c>
      <c r="FJ639">
        <v>0</v>
      </c>
      <c r="FK639">
        <v>1397.0068</v>
      </c>
      <c r="FL639">
        <v>27.2784615756894</v>
      </c>
      <c r="FM639">
        <v>303.015385025587</v>
      </c>
      <c r="FN639">
        <v>18037.42</v>
      </c>
      <c r="FO639">
        <v>15</v>
      </c>
      <c r="FP639">
        <v>0</v>
      </c>
      <c r="FQ639" t="s">
        <v>439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A639">
        <v>0</v>
      </c>
      <c r="GB639">
        <v>0</v>
      </c>
      <c r="GC639">
        <v>-46.0961952380952</v>
      </c>
      <c r="GD639">
        <v>-11.9943662337663</v>
      </c>
      <c r="GE639">
        <v>1.4476160848184</v>
      </c>
      <c r="GF639">
        <v>0</v>
      </c>
      <c r="GG639">
        <v>1394.88705882353</v>
      </c>
      <c r="GH639">
        <v>28.637738731744</v>
      </c>
      <c r="GI639">
        <v>2.81792114594699</v>
      </c>
      <c r="GJ639">
        <v>-1</v>
      </c>
      <c r="GK639">
        <v>9.91423619047619</v>
      </c>
      <c r="GL639">
        <v>-0.627676363636335</v>
      </c>
      <c r="GM639">
        <v>0.0634362827287343</v>
      </c>
      <c r="GN639">
        <v>0</v>
      </c>
      <c r="GO639">
        <v>0</v>
      </c>
      <c r="GP639">
        <v>2</v>
      </c>
      <c r="GQ639" t="s">
        <v>473</v>
      </c>
      <c r="GR639">
        <v>3.1264</v>
      </c>
      <c r="GS639">
        <v>2.7221</v>
      </c>
      <c r="GT639">
        <v>0.125169</v>
      </c>
      <c r="GU639">
        <v>0.130905</v>
      </c>
      <c r="GV639">
        <v>0.12744</v>
      </c>
      <c r="GW639">
        <v>0.101335</v>
      </c>
      <c r="GX639">
        <v>31291</v>
      </c>
      <c r="GY639">
        <v>32833.8</v>
      </c>
      <c r="GZ639">
        <v>32502.3</v>
      </c>
      <c r="HA639">
        <v>34349.2</v>
      </c>
      <c r="HB639">
        <v>40572.9</v>
      </c>
      <c r="HC639">
        <v>44545</v>
      </c>
      <c r="HD639">
        <v>51117.2</v>
      </c>
      <c r="HE639">
        <v>55121.2</v>
      </c>
      <c r="HF639">
        <v>1.65877</v>
      </c>
      <c r="HG639">
        <v>1.522</v>
      </c>
      <c r="HH639">
        <v>-0.0647455</v>
      </c>
      <c r="HI639">
        <v>0</v>
      </c>
      <c r="HJ639">
        <v>42.9912</v>
      </c>
      <c r="HK639">
        <v>999.9</v>
      </c>
      <c r="HL639">
        <v>55.872</v>
      </c>
      <c r="HM639">
        <v>30.071</v>
      </c>
      <c r="HN639">
        <v>26.4743</v>
      </c>
      <c r="HO639">
        <v>60.4454</v>
      </c>
      <c r="HP639">
        <v>41.0817</v>
      </c>
      <c r="HQ639">
        <v>1</v>
      </c>
      <c r="HR639">
        <v>2.51831</v>
      </c>
      <c r="HS639">
        <v>5.96779</v>
      </c>
      <c r="HT639">
        <v>20.0233</v>
      </c>
      <c r="HU639">
        <v>5.18464</v>
      </c>
      <c r="HV639">
        <v>12.0159</v>
      </c>
      <c r="HW639">
        <v>4.9684</v>
      </c>
      <c r="HX639">
        <v>3.29593</v>
      </c>
      <c r="HY639">
        <v>9999</v>
      </c>
      <c r="HZ639">
        <v>9999</v>
      </c>
      <c r="IA639">
        <v>999.9</v>
      </c>
      <c r="IB639">
        <v>9999</v>
      </c>
      <c r="IC639">
        <v>1.86325</v>
      </c>
      <c r="ID639">
        <v>1.86812</v>
      </c>
      <c r="IE639">
        <v>1.86784</v>
      </c>
      <c r="IF639">
        <v>1.86905</v>
      </c>
      <c r="IG639">
        <v>1.86981</v>
      </c>
      <c r="IH639">
        <v>1.86586</v>
      </c>
      <c r="II639">
        <v>1.86694</v>
      </c>
      <c r="IJ639">
        <v>1.86841</v>
      </c>
      <c r="IK639">
        <v>5</v>
      </c>
      <c r="IL639">
        <v>0</v>
      </c>
      <c r="IM639">
        <v>0</v>
      </c>
      <c r="IN639">
        <v>0</v>
      </c>
      <c r="IO639" t="s">
        <v>441</v>
      </c>
      <c r="IP639" t="s">
        <v>442</v>
      </c>
      <c r="IQ639" t="s">
        <v>443</v>
      </c>
      <c r="IR639" t="s">
        <v>443</v>
      </c>
      <c r="IS639" t="s">
        <v>443</v>
      </c>
      <c r="IT639" t="s">
        <v>443</v>
      </c>
      <c r="IU639">
        <v>0</v>
      </c>
      <c r="IV639">
        <v>100</v>
      </c>
      <c r="IW639">
        <v>100</v>
      </c>
      <c r="IX639">
        <v>1.098</v>
      </c>
      <c r="IY639">
        <v>0.3152</v>
      </c>
      <c r="IZ639">
        <v>1.09748391826392</v>
      </c>
      <c r="JA639">
        <v>0</v>
      </c>
      <c r="JB639">
        <v>0</v>
      </c>
      <c r="JC639">
        <v>0</v>
      </c>
      <c r="JD639">
        <v>0.315191680746845</v>
      </c>
      <c r="JE639">
        <v>0</v>
      </c>
      <c r="JF639">
        <v>0</v>
      </c>
      <c r="JG639">
        <v>0</v>
      </c>
      <c r="JH639">
        <v>5</v>
      </c>
      <c r="JI639">
        <v>2273</v>
      </c>
      <c r="JJ639">
        <v>0</v>
      </c>
      <c r="JK639">
        <v>25</v>
      </c>
      <c r="JL639">
        <v>29356958.3</v>
      </c>
      <c r="JM639">
        <v>29356958.3</v>
      </c>
      <c r="JN639">
        <v>1.67358</v>
      </c>
      <c r="JO639">
        <v>2.61963</v>
      </c>
      <c r="JP639">
        <v>1.54785</v>
      </c>
      <c r="JQ639">
        <v>2.31567</v>
      </c>
      <c r="JR639">
        <v>1.64551</v>
      </c>
      <c r="JS639">
        <v>2.38403</v>
      </c>
      <c r="JT639">
        <v>34.3725</v>
      </c>
      <c r="JU639">
        <v>24.1488</v>
      </c>
      <c r="JV639">
        <v>18</v>
      </c>
      <c r="JW639">
        <v>483.541</v>
      </c>
      <c r="JX639">
        <v>384.246</v>
      </c>
      <c r="JY639">
        <v>35.8154</v>
      </c>
      <c r="JZ639">
        <v>55.3234</v>
      </c>
      <c r="KA639">
        <v>29.9958</v>
      </c>
      <c r="KB639">
        <v>54.6131</v>
      </c>
      <c r="KC639">
        <v>54.3684</v>
      </c>
      <c r="KD639">
        <v>33.6577</v>
      </c>
      <c r="KE639">
        <v>0</v>
      </c>
      <c r="KF639">
        <v>100</v>
      </c>
      <c r="KG639">
        <v>35.8321</v>
      </c>
      <c r="KH639">
        <v>794.087</v>
      </c>
      <c r="KI639">
        <v>34.6858</v>
      </c>
      <c r="KJ639">
        <v>92.6265</v>
      </c>
      <c r="KK639">
        <v>89.169</v>
      </c>
    </row>
    <row r="640" spans="1:297">
      <c r="A640">
        <v>624</v>
      </c>
      <c r="B640">
        <v>1761417504</v>
      </c>
      <c r="C640">
        <v>9323</v>
      </c>
      <c r="D640" t="s">
        <v>1696</v>
      </c>
      <c r="E640" t="s">
        <v>1697</v>
      </c>
      <c r="F640">
        <v>5</v>
      </c>
      <c r="G640" t="s">
        <v>1603</v>
      </c>
      <c r="H640" t="s">
        <v>436</v>
      </c>
      <c r="I640">
        <v>1761417495.92308</v>
      </c>
      <c r="J640">
        <f>(K640)/1000</f>
        <v>0</v>
      </c>
      <c r="K640">
        <f>IF(DP640, AN640, AH640)</f>
        <v>0</v>
      </c>
      <c r="L640">
        <f>IF(DP640, AI640, AG640)</f>
        <v>0</v>
      </c>
      <c r="M640">
        <f>DR640 - IF(AU640&gt;1, L640*DL640*100.0/(AW640), 0)</f>
        <v>0</v>
      </c>
      <c r="N640">
        <f>((T640-J640/2)*M640-L640)/(T640+J640/2)</f>
        <v>0</v>
      </c>
      <c r="O640">
        <f>N640*(DY640+DZ640)/1000.0</f>
        <v>0</v>
      </c>
      <c r="P640">
        <f>(DR640 - IF(AU640&gt;1, L640*DL640*100.0/(AW640), 0))*(DY640+DZ640)/1000.0</f>
        <v>0</v>
      </c>
      <c r="Q640">
        <f>2.0/((1/S640-1/R640)+SIGN(S640)*SQRT((1/S640-1/R640)*(1/S640-1/R640) + 4*DM640/((DM640+1)*(DM640+1))*(2*1/S640*1/R640-1/R640*1/R640)))</f>
        <v>0</v>
      </c>
      <c r="R640">
        <f>IF(LEFT(DN640,1)&lt;&gt;"0",IF(LEFT(DN640,1)="1",3.0,DO640),$D$5+$E$5*(EF640*DY640/($K$5*1000))+$F$5*(EF640*DY640/($K$5*1000))*MAX(MIN(DL640,$J$5),$I$5)*MAX(MIN(DL640,$J$5),$I$5)+$G$5*MAX(MIN(DL640,$J$5),$I$5)*(EF640*DY640/($K$5*1000))+$H$5*(EF640*DY640/($K$5*1000))*(EF640*DY640/($K$5*1000)))</f>
        <v>0</v>
      </c>
      <c r="S640">
        <f>J640*(1000-(1000*0.61365*exp(17.502*W640/(240.97+W640))/(DY640+DZ640)+DT640)/2)/(1000*0.61365*exp(17.502*W640/(240.97+W640))/(DY640+DZ640)-DT640)</f>
        <v>0</v>
      </c>
      <c r="T640">
        <f>1/((DM640+1)/(Q640/1.6)+1/(R640/1.37)) + DM640/((DM640+1)/(Q640/1.6) + DM640/(R640/1.37))</f>
        <v>0</v>
      </c>
      <c r="U640">
        <f>(DH640*DK640)</f>
        <v>0</v>
      </c>
      <c r="V640">
        <f>(EA640+(U640+2*0.95*5.67E-8*(((EA640+$B$7)+273)^4-(EA640+273)^4)-44100*J640)/(1.84*29.3*R640+8*0.95*5.67E-8*(EA640+273)^3))</f>
        <v>0</v>
      </c>
      <c r="W640">
        <f>($C$7*EB640+$D$7*EC640+$E$7*V640)</f>
        <v>0</v>
      </c>
      <c r="X640">
        <f>0.61365*exp(17.502*W640/(240.97+W640))</f>
        <v>0</v>
      </c>
      <c r="Y640">
        <f>(Z640/AA640*100)</f>
        <v>0</v>
      </c>
      <c r="Z640">
        <f>DT640*(DY640+DZ640)/1000</f>
        <v>0</v>
      </c>
      <c r="AA640">
        <f>0.61365*exp(17.502*EA640/(240.97+EA640))</f>
        <v>0</v>
      </c>
      <c r="AB640">
        <f>(X640-DT640*(DY640+DZ640)/1000)</f>
        <v>0</v>
      </c>
      <c r="AC640">
        <f>(-J640*44100)</f>
        <v>0</v>
      </c>
      <c r="AD640">
        <f>2*29.3*R640*0.92*(EA640-W640)</f>
        <v>0</v>
      </c>
      <c r="AE640">
        <f>2*0.95*5.67E-8*(((EA640+$B$7)+273)^4-(W640+273)^4)</f>
        <v>0</v>
      </c>
      <c r="AF640">
        <f>U640+AE640+AC640+AD640</f>
        <v>0</v>
      </c>
      <c r="AG640">
        <f>DX640*AU640*(DS640-DR640*(1000-AU640*DU640)/(1000-AU640*DT640))/(100*DL640)</f>
        <v>0</v>
      </c>
      <c r="AH640">
        <f>1000*DX640*AU640*(DT640-DU640)/(100*DL640*(1000-AU640*DT640))</f>
        <v>0</v>
      </c>
      <c r="AI640">
        <f>(AJ640 - AK640 - DY640*1E3/(8.314*(EA640+273.15)) * AM640/DX640 * AL640) * DX640/(100*DL640) * (1000 - DU640)/1000</f>
        <v>0</v>
      </c>
      <c r="AJ640">
        <v>793.700608419511</v>
      </c>
      <c r="AK640">
        <v>760.53293939394</v>
      </c>
      <c r="AL640">
        <v>3.29466422623409</v>
      </c>
      <c r="AM640">
        <v>65.3796916363012</v>
      </c>
      <c r="AN640">
        <f>(AP640 - AO640 + DY640*1E3/(8.314*(EA640+273.15)) * AR640/DX640 * AQ640) * DX640/(100*DL640) * 1000/(1000 - AP640)</f>
        <v>0</v>
      </c>
      <c r="AO640">
        <v>25.324977744755</v>
      </c>
      <c r="AP640">
        <v>35.0870109090909</v>
      </c>
      <c r="AQ640">
        <v>-0.00737199533026848</v>
      </c>
      <c r="AR640">
        <v>110.48631255239</v>
      </c>
      <c r="AS640">
        <v>9</v>
      </c>
      <c r="AT640">
        <v>2</v>
      </c>
      <c r="AU640">
        <f>IF(AS640*$H$13&gt;=AW640,1.0,(AW640/(AW640-AS640*$H$13)))</f>
        <v>0</v>
      </c>
      <c r="AV640">
        <f>(AU640-1)*100</f>
        <v>0</v>
      </c>
      <c r="AW640">
        <f>MAX(0,($B$13+$C$13*EF640)/(1+$D$13*EF640)*DY640/(EA640+273)*$E$13)</f>
        <v>0</v>
      </c>
      <c r="AX640" t="s">
        <v>437</v>
      </c>
      <c r="AY640" t="s">
        <v>437</v>
      </c>
      <c r="AZ640">
        <v>0</v>
      </c>
      <c r="BA640">
        <v>0</v>
      </c>
      <c r="BB640">
        <f>1-AZ640/BA640</f>
        <v>0</v>
      </c>
      <c r="BC640">
        <v>0</v>
      </c>
      <c r="BD640" t="s">
        <v>437</v>
      </c>
      <c r="BE640" t="s">
        <v>437</v>
      </c>
      <c r="BF640">
        <v>0</v>
      </c>
      <c r="BG640">
        <v>0</v>
      </c>
      <c r="BH640">
        <f>1-BF640/BG640</f>
        <v>0</v>
      </c>
      <c r="BI640">
        <v>0.5</v>
      </c>
      <c r="BJ640">
        <f>DI640</f>
        <v>0</v>
      </c>
      <c r="BK640">
        <f>L640</f>
        <v>0</v>
      </c>
      <c r="BL640">
        <f>BH640*BI640*BJ640</f>
        <v>0</v>
      </c>
      <c r="BM640">
        <f>(BK640-BC640)/BJ640</f>
        <v>0</v>
      </c>
      <c r="BN640">
        <f>(BA640-BG640)/BG640</f>
        <v>0</v>
      </c>
      <c r="BO640">
        <f>AZ640/(BB640+AZ640/BG640)</f>
        <v>0</v>
      </c>
      <c r="BP640" t="s">
        <v>437</v>
      </c>
      <c r="BQ640">
        <v>0</v>
      </c>
      <c r="BR640">
        <f>IF(BQ640&lt;&gt;0, BQ640, BO640)</f>
        <v>0</v>
      </c>
      <c r="BS640">
        <f>1-BR640/BG640</f>
        <v>0</v>
      </c>
      <c r="BT640">
        <f>(BG640-BF640)/(BG640-BR640)</f>
        <v>0</v>
      </c>
      <c r="BU640">
        <f>(BA640-BG640)/(BA640-BR640)</f>
        <v>0</v>
      </c>
      <c r="BV640">
        <f>(BG640-BF640)/(BG640-AZ640)</f>
        <v>0</v>
      </c>
      <c r="BW640">
        <f>(BA640-BG640)/(BA640-AZ640)</f>
        <v>0</v>
      </c>
      <c r="BX640">
        <f>(BT640*BR640/BF640)</f>
        <v>0</v>
      </c>
      <c r="BY640">
        <f>(1-BX640)</f>
        <v>0</v>
      </c>
      <c r="DH640">
        <f>$B$11*EG640+$C$11*EH640+$F$11*ES640*(1-EV640)</f>
        <v>0</v>
      </c>
      <c r="DI640">
        <f>DH640*DJ640</f>
        <v>0</v>
      </c>
      <c r="DJ640">
        <f>($B$11*$D$9+$C$11*$D$9+$F$11*((FF640+EX640)/MAX(FF640+EX640+FG640, 0.1)*$I$9+FG640/MAX(FF640+EX640+FG640, 0.1)*$J$9))/($B$11+$C$11+$F$11)</f>
        <v>0</v>
      </c>
      <c r="DK640">
        <f>($B$11*$K$9+$C$11*$K$9+$F$11*((FF640+EX640)/MAX(FF640+EX640+FG640, 0.1)*$P$9+FG640/MAX(FF640+EX640+FG640, 0.1)*$Q$9))/($B$11+$C$11+$F$11)</f>
        <v>0</v>
      </c>
      <c r="DL640">
        <v>6</v>
      </c>
      <c r="DM640">
        <v>0.5</v>
      </c>
      <c r="DN640" t="s">
        <v>438</v>
      </c>
      <c r="DO640">
        <v>2</v>
      </c>
      <c r="DP640" t="b">
        <v>1</v>
      </c>
      <c r="DQ640">
        <v>1761417495.92308</v>
      </c>
      <c r="DR640">
        <v>710.795538461538</v>
      </c>
      <c r="DS640">
        <v>757.945307692308</v>
      </c>
      <c r="DT640">
        <v>35.1434538461538</v>
      </c>
      <c r="DU640">
        <v>25.3183692307692</v>
      </c>
      <c r="DV640">
        <v>709.698307692307</v>
      </c>
      <c r="DW640">
        <v>34.8282538461538</v>
      </c>
      <c r="DX640">
        <v>500.003923076923</v>
      </c>
      <c r="DY640">
        <v>90.2823461538462</v>
      </c>
      <c r="DZ640">
        <v>0.0441189769230769</v>
      </c>
      <c r="EA640">
        <v>43.0434538461538</v>
      </c>
      <c r="EB640">
        <v>41.9611538461538</v>
      </c>
      <c r="EC640">
        <v>999.9</v>
      </c>
      <c r="ED640">
        <v>0</v>
      </c>
      <c r="EE640">
        <v>0</v>
      </c>
      <c r="EF640">
        <v>9995.81230769231</v>
      </c>
      <c r="EG640">
        <v>0</v>
      </c>
      <c r="EH640">
        <v>1201.00615384615</v>
      </c>
      <c r="EI640">
        <v>-47.1496461538462</v>
      </c>
      <c r="EJ640">
        <v>736.684692307692</v>
      </c>
      <c r="EK640">
        <v>777.633923076923</v>
      </c>
      <c r="EL640">
        <v>9.82506461538462</v>
      </c>
      <c r="EM640">
        <v>757.945307692308</v>
      </c>
      <c r="EN640">
        <v>25.3183692307692</v>
      </c>
      <c r="EO640">
        <v>3.17283384615385</v>
      </c>
      <c r="EP640">
        <v>2.28580153846154</v>
      </c>
      <c r="EQ640">
        <v>24.9638461538462</v>
      </c>
      <c r="ER640">
        <v>19.5766846153846</v>
      </c>
      <c r="ES640">
        <v>1200.03153846154</v>
      </c>
      <c r="ET640">
        <v>0.966995692307693</v>
      </c>
      <c r="EU640">
        <v>0.0330040384615385</v>
      </c>
      <c r="EV640">
        <v>0</v>
      </c>
      <c r="EW640">
        <v>1399.00384615385</v>
      </c>
      <c r="EX640">
        <v>5.00059</v>
      </c>
      <c r="EY640">
        <v>18059.5538461538</v>
      </c>
      <c r="EZ640">
        <v>10358.9769230769</v>
      </c>
      <c r="FA640">
        <v>61.7738461538462</v>
      </c>
      <c r="FB640">
        <v>63.4901538461539</v>
      </c>
      <c r="FC640">
        <v>62.1199230769231</v>
      </c>
      <c r="FD640">
        <v>63.0190769230769</v>
      </c>
      <c r="FE640">
        <v>62.668</v>
      </c>
      <c r="FF640">
        <v>1155.59153846154</v>
      </c>
      <c r="FG640">
        <v>39.44</v>
      </c>
      <c r="FH640">
        <v>0</v>
      </c>
      <c r="FI640">
        <v>1761417464.5</v>
      </c>
      <c r="FJ640">
        <v>0</v>
      </c>
      <c r="FK640">
        <v>1399.32038461538</v>
      </c>
      <c r="FL640">
        <v>26.8399999446331</v>
      </c>
      <c r="FM640">
        <v>295.808546564043</v>
      </c>
      <c r="FN640">
        <v>18063.1076923077</v>
      </c>
      <c r="FO640">
        <v>15</v>
      </c>
      <c r="FP640">
        <v>0</v>
      </c>
      <c r="FQ640" t="s">
        <v>439</v>
      </c>
      <c r="FR640">
        <v>0</v>
      </c>
      <c r="FS640">
        <v>0</v>
      </c>
      <c r="FT640">
        <v>0</v>
      </c>
      <c r="FU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A640">
        <v>0</v>
      </c>
      <c r="GB640">
        <v>0</v>
      </c>
      <c r="GC640">
        <v>-47.0518476190476</v>
      </c>
      <c r="GD640">
        <v>-3.49802337662334</v>
      </c>
      <c r="GE640">
        <v>0.675448994668799</v>
      </c>
      <c r="GF640">
        <v>0</v>
      </c>
      <c r="GG640">
        <v>1397.70882352941</v>
      </c>
      <c r="GH640">
        <v>27.3833460621196</v>
      </c>
      <c r="GI640">
        <v>2.69482484938411</v>
      </c>
      <c r="GJ640">
        <v>-1</v>
      </c>
      <c r="GK640">
        <v>9.85352619047619</v>
      </c>
      <c r="GL640">
        <v>-0.5764231168831</v>
      </c>
      <c r="GM640">
        <v>0.0582058057549483</v>
      </c>
      <c r="GN640">
        <v>0</v>
      </c>
      <c r="GO640">
        <v>0</v>
      </c>
      <c r="GP640">
        <v>2</v>
      </c>
      <c r="GQ640" t="s">
        <v>473</v>
      </c>
      <c r="GR640">
        <v>3.12644</v>
      </c>
      <c r="GS640">
        <v>2.72187</v>
      </c>
      <c r="GT640">
        <v>0.127133</v>
      </c>
      <c r="GU640">
        <v>0.133041</v>
      </c>
      <c r="GV640">
        <v>0.127345</v>
      </c>
      <c r="GW640">
        <v>0.101357</v>
      </c>
      <c r="GX640">
        <v>31223.5</v>
      </c>
      <c r="GY640">
        <v>32756.3</v>
      </c>
      <c r="GZ640">
        <v>32505.3</v>
      </c>
      <c r="HA640">
        <v>34352.7</v>
      </c>
      <c r="HB640">
        <v>40579.9</v>
      </c>
      <c r="HC640">
        <v>44548.5</v>
      </c>
      <c r="HD640">
        <v>51121</v>
      </c>
      <c r="HE640">
        <v>55126.6</v>
      </c>
      <c r="HF640">
        <v>1.65908</v>
      </c>
      <c r="HG640">
        <v>1.52248</v>
      </c>
      <c r="HH640">
        <v>-0.0639819</v>
      </c>
      <c r="HI640">
        <v>0</v>
      </c>
      <c r="HJ640">
        <v>42.9714</v>
      </c>
      <c r="HK640">
        <v>999.9</v>
      </c>
      <c r="HL640">
        <v>55.872</v>
      </c>
      <c r="HM640">
        <v>30.071</v>
      </c>
      <c r="HN640">
        <v>26.474</v>
      </c>
      <c r="HO640">
        <v>60.6654</v>
      </c>
      <c r="HP640">
        <v>40.7612</v>
      </c>
      <c r="HQ640">
        <v>1</v>
      </c>
      <c r="HR640">
        <v>2.51372</v>
      </c>
      <c r="HS640">
        <v>5.92594</v>
      </c>
      <c r="HT640">
        <v>20.0245</v>
      </c>
      <c r="HU640">
        <v>5.18599</v>
      </c>
      <c r="HV640">
        <v>12.0159</v>
      </c>
      <c r="HW640">
        <v>4.9689</v>
      </c>
      <c r="HX640">
        <v>3.29595</v>
      </c>
      <c r="HY640">
        <v>9999</v>
      </c>
      <c r="HZ640">
        <v>9999</v>
      </c>
      <c r="IA640">
        <v>999.9</v>
      </c>
      <c r="IB640">
        <v>9999</v>
      </c>
      <c r="IC640">
        <v>1.86325</v>
      </c>
      <c r="ID640">
        <v>1.86813</v>
      </c>
      <c r="IE640">
        <v>1.86783</v>
      </c>
      <c r="IF640">
        <v>1.86905</v>
      </c>
      <c r="IG640">
        <v>1.86981</v>
      </c>
      <c r="IH640">
        <v>1.86588</v>
      </c>
      <c r="II640">
        <v>1.86695</v>
      </c>
      <c r="IJ640">
        <v>1.86841</v>
      </c>
      <c r="IK640">
        <v>5</v>
      </c>
      <c r="IL640">
        <v>0</v>
      </c>
      <c r="IM640">
        <v>0</v>
      </c>
      <c r="IN640">
        <v>0</v>
      </c>
      <c r="IO640" t="s">
        <v>441</v>
      </c>
      <c r="IP640" t="s">
        <v>442</v>
      </c>
      <c r="IQ640" t="s">
        <v>443</v>
      </c>
      <c r="IR640" t="s">
        <v>443</v>
      </c>
      <c r="IS640" t="s">
        <v>443</v>
      </c>
      <c r="IT640" t="s">
        <v>443</v>
      </c>
      <c r="IU640">
        <v>0</v>
      </c>
      <c r="IV640">
        <v>100</v>
      </c>
      <c r="IW640">
        <v>100</v>
      </c>
      <c r="IX640">
        <v>1.097</v>
      </c>
      <c r="IY640">
        <v>0.3152</v>
      </c>
      <c r="IZ640">
        <v>1.09748391826392</v>
      </c>
      <c r="JA640">
        <v>0</v>
      </c>
      <c r="JB640">
        <v>0</v>
      </c>
      <c r="JC640">
        <v>0</v>
      </c>
      <c r="JD640">
        <v>0.315191680746845</v>
      </c>
      <c r="JE640">
        <v>0</v>
      </c>
      <c r="JF640">
        <v>0</v>
      </c>
      <c r="JG640">
        <v>0</v>
      </c>
      <c r="JH640">
        <v>5</v>
      </c>
      <c r="JI640">
        <v>2273</v>
      </c>
      <c r="JJ640">
        <v>0</v>
      </c>
      <c r="JK640">
        <v>25</v>
      </c>
      <c r="JL640">
        <v>29356958.4</v>
      </c>
      <c r="JM640">
        <v>29356958.4</v>
      </c>
      <c r="JN640">
        <v>1.70654</v>
      </c>
      <c r="JO640">
        <v>2.62817</v>
      </c>
      <c r="JP640">
        <v>1.54785</v>
      </c>
      <c r="JQ640">
        <v>2.31567</v>
      </c>
      <c r="JR640">
        <v>1.64673</v>
      </c>
      <c r="JS640">
        <v>2.27173</v>
      </c>
      <c r="JT640">
        <v>34.3725</v>
      </c>
      <c r="JU640">
        <v>24.14</v>
      </c>
      <c r="JV640">
        <v>18</v>
      </c>
      <c r="JW640">
        <v>483.614</v>
      </c>
      <c r="JX640">
        <v>384.435</v>
      </c>
      <c r="JY640">
        <v>35.8421</v>
      </c>
      <c r="JZ640">
        <v>55.2855</v>
      </c>
      <c r="KA640">
        <v>29.9958</v>
      </c>
      <c r="KB640">
        <v>54.5863</v>
      </c>
      <c r="KC640">
        <v>54.3438</v>
      </c>
      <c r="KD640">
        <v>34.1716</v>
      </c>
      <c r="KE640">
        <v>0</v>
      </c>
      <c r="KF640">
        <v>100</v>
      </c>
      <c r="KG640">
        <v>35.8599</v>
      </c>
      <c r="KH640">
        <v>807.736</v>
      </c>
      <c r="KI640">
        <v>34.6858</v>
      </c>
      <c r="KJ640">
        <v>92.634</v>
      </c>
      <c r="KK640">
        <v>89.1779</v>
      </c>
    </row>
    <row r="641" spans="1:297">
      <c r="A641">
        <v>625</v>
      </c>
      <c r="B641">
        <v>1761417509</v>
      </c>
      <c r="C641">
        <v>9328</v>
      </c>
      <c r="D641" t="s">
        <v>1698</v>
      </c>
      <c r="E641" t="s">
        <v>1699</v>
      </c>
      <c r="F641">
        <v>5</v>
      </c>
      <c r="G641" t="s">
        <v>1603</v>
      </c>
      <c r="H641" t="s">
        <v>436</v>
      </c>
      <c r="I641">
        <v>1761417500.92308</v>
      </c>
      <c r="J641">
        <f>(K641)/1000</f>
        <v>0</v>
      </c>
      <c r="K641">
        <f>IF(DP641, AN641, AH641)</f>
        <v>0</v>
      </c>
      <c r="L641">
        <f>IF(DP641, AI641, AG641)</f>
        <v>0</v>
      </c>
      <c r="M641">
        <f>DR641 - IF(AU641&gt;1, L641*DL641*100.0/(AW641), 0)</f>
        <v>0</v>
      </c>
      <c r="N641">
        <f>((T641-J641/2)*M641-L641)/(T641+J641/2)</f>
        <v>0</v>
      </c>
      <c r="O641">
        <f>N641*(DY641+DZ641)/1000.0</f>
        <v>0</v>
      </c>
      <c r="P641">
        <f>(DR641 - IF(AU641&gt;1, L641*DL641*100.0/(AW641), 0))*(DY641+DZ641)/1000.0</f>
        <v>0</v>
      </c>
      <c r="Q641">
        <f>2.0/((1/S641-1/R641)+SIGN(S641)*SQRT((1/S641-1/R641)*(1/S641-1/R641) + 4*DM641/((DM641+1)*(DM641+1))*(2*1/S641*1/R641-1/R641*1/R641)))</f>
        <v>0</v>
      </c>
      <c r="R641">
        <f>IF(LEFT(DN641,1)&lt;&gt;"0",IF(LEFT(DN641,1)="1",3.0,DO641),$D$5+$E$5*(EF641*DY641/($K$5*1000))+$F$5*(EF641*DY641/($K$5*1000))*MAX(MIN(DL641,$J$5),$I$5)*MAX(MIN(DL641,$J$5),$I$5)+$G$5*MAX(MIN(DL641,$J$5),$I$5)*(EF641*DY641/($K$5*1000))+$H$5*(EF641*DY641/($K$5*1000))*(EF641*DY641/($K$5*1000)))</f>
        <v>0</v>
      </c>
      <c r="S641">
        <f>J641*(1000-(1000*0.61365*exp(17.502*W641/(240.97+W641))/(DY641+DZ641)+DT641)/2)/(1000*0.61365*exp(17.502*W641/(240.97+W641))/(DY641+DZ641)-DT641)</f>
        <v>0</v>
      </c>
      <c r="T641">
        <f>1/((DM641+1)/(Q641/1.6)+1/(R641/1.37)) + DM641/((DM641+1)/(Q641/1.6) + DM641/(R641/1.37))</f>
        <v>0</v>
      </c>
      <c r="U641">
        <f>(DH641*DK641)</f>
        <v>0</v>
      </c>
      <c r="V641">
        <f>(EA641+(U641+2*0.95*5.67E-8*(((EA641+$B$7)+273)^4-(EA641+273)^4)-44100*J641)/(1.84*29.3*R641+8*0.95*5.67E-8*(EA641+273)^3))</f>
        <v>0</v>
      </c>
      <c r="W641">
        <f>($C$7*EB641+$D$7*EC641+$E$7*V641)</f>
        <v>0</v>
      </c>
      <c r="X641">
        <f>0.61365*exp(17.502*W641/(240.97+W641))</f>
        <v>0</v>
      </c>
      <c r="Y641">
        <f>(Z641/AA641*100)</f>
        <v>0</v>
      </c>
      <c r="Z641">
        <f>DT641*(DY641+DZ641)/1000</f>
        <v>0</v>
      </c>
      <c r="AA641">
        <f>0.61365*exp(17.502*EA641/(240.97+EA641))</f>
        <v>0</v>
      </c>
      <c r="AB641">
        <f>(X641-DT641*(DY641+DZ641)/1000)</f>
        <v>0</v>
      </c>
      <c r="AC641">
        <f>(-J641*44100)</f>
        <v>0</v>
      </c>
      <c r="AD641">
        <f>2*29.3*R641*0.92*(EA641-W641)</f>
        <v>0</v>
      </c>
      <c r="AE641">
        <f>2*0.95*5.67E-8*(((EA641+$B$7)+273)^4-(W641+273)^4)</f>
        <v>0</v>
      </c>
      <c r="AF641">
        <f>U641+AE641+AC641+AD641</f>
        <v>0</v>
      </c>
      <c r="AG641">
        <f>DX641*AU641*(DS641-DR641*(1000-AU641*DU641)/(1000-AU641*DT641))/(100*DL641)</f>
        <v>0</v>
      </c>
      <c r="AH641">
        <f>1000*DX641*AU641*(DT641-DU641)/(100*DL641*(1000-AU641*DT641))</f>
        <v>0</v>
      </c>
      <c r="AI641">
        <f>(AJ641 - AK641 - DY641*1E3/(8.314*(EA641+273.15)) * AM641/DX641 * AL641) * DX641/(100*DL641) * (1000 - DU641)/1000</f>
        <v>0</v>
      </c>
      <c r="AJ641">
        <v>811.995152944418</v>
      </c>
      <c r="AK641">
        <v>778.131521212121</v>
      </c>
      <c r="AL641">
        <v>3.5101126779416</v>
      </c>
      <c r="AM641">
        <v>65.3796916363012</v>
      </c>
      <c r="AN641">
        <f>(AP641 - AO641 + DY641*1E3/(8.314*(EA641+273.15)) * AR641/DX641 * AQ641) * DX641/(100*DL641) * 1000/(1000 - AP641)</f>
        <v>0</v>
      </c>
      <c r="AO641">
        <v>25.330355189198</v>
      </c>
      <c r="AP641">
        <v>35.049876969697</v>
      </c>
      <c r="AQ641">
        <v>-0.00658072068918617</v>
      </c>
      <c r="AR641">
        <v>110.48631255239</v>
      </c>
      <c r="AS641">
        <v>9</v>
      </c>
      <c r="AT641">
        <v>2</v>
      </c>
      <c r="AU641">
        <f>IF(AS641*$H$13&gt;=AW641,1.0,(AW641/(AW641-AS641*$H$13)))</f>
        <v>0</v>
      </c>
      <c r="AV641">
        <f>(AU641-1)*100</f>
        <v>0</v>
      </c>
      <c r="AW641">
        <f>MAX(0,($B$13+$C$13*EF641)/(1+$D$13*EF641)*DY641/(EA641+273)*$E$13)</f>
        <v>0</v>
      </c>
      <c r="AX641" t="s">
        <v>437</v>
      </c>
      <c r="AY641" t="s">
        <v>437</v>
      </c>
      <c r="AZ641">
        <v>0</v>
      </c>
      <c r="BA641">
        <v>0</v>
      </c>
      <c r="BB641">
        <f>1-AZ641/BA641</f>
        <v>0</v>
      </c>
      <c r="BC641">
        <v>0</v>
      </c>
      <c r="BD641" t="s">
        <v>437</v>
      </c>
      <c r="BE641" t="s">
        <v>437</v>
      </c>
      <c r="BF641">
        <v>0</v>
      </c>
      <c r="BG641">
        <v>0</v>
      </c>
      <c r="BH641">
        <f>1-BF641/BG641</f>
        <v>0</v>
      </c>
      <c r="BI641">
        <v>0.5</v>
      </c>
      <c r="BJ641">
        <f>DI641</f>
        <v>0</v>
      </c>
      <c r="BK641">
        <f>L641</f>
        <v>0</v>
      </c>
      <c r="BL641">
        <f>BH641*BI641*BJ641</f>
        <v>0</v>
      </c>
      <c r="BM641">
        <f>(BK641-BC641)/BJ641</f>
        <v>0</v>
      </c>
      <c r="BN641">
        <f>(BA641-BG641)/BG641</f>
        <v>0</v>
      </c>
      <c r="BO641">
        <f>AZ641/(BB641+AZ641/BG641)</f>
        <v>0</v>
      </c>
      <c r="BP641" t="s">
        <v>437</v>
      </c>
      <c r="BQ641">
        <v>0</v>
      </c>
      <c r="BR641">
        <f>IF(BQ641&lt;&gt;0, BQ641, BO641)</f>
        <v>0</v>
      </c>
      <c r="BS641">
        <f>1-BR641/BG641</f>
        <v>0</v>
      </c>
      <c r="BT641">
        <f>(BG641-BF641)/(BG641-BR641)</f>
        <v>0</v>
      </c>
      <c r="BU641">
        <f>(BA641-BG641)/(BA641-BR641)</f>
        <v>0</v>
      </c>
      <c r="BV641">
        <f>(BG641-BF641)/(BG641-AZ641)</f>
        <v>0</v>
      </c>
      <c r="BW641">
        <f>(BA641-BG641)/(BA641-AZ641)</f>
        <v>0</v>
      </c>
      <c r="BX641">
        <f>(BT641*BR641/BF641)</f>
        <v>0</v>
      </c>
      <c r="BY641">
        <f>(1-BX641)</f>
        <v>0</v>
      </c>
      <c r="DH641">
        <f>$B$11*EG641+$C$11*EH641+$F$11*ES641*(1-EV641)</f>
        <v>0</v>
      </c>
      <c r="DI641">
        <f>DH641*DJ641</f>
        <v>0</v>
      </c>
      <c r="DJ641">
        <f>($B$11*$D$9+$C$11*$D$9+$F$11*((FF641+EX641)/MAX(FF641+EX641+FG641, 0.1)*$I$9+FG641/MAX(FF641+EX641+FG641, 0.1)*$J$9))/($B$11+$C$11+$F$11)</f>
        <v>0</v>
      </c>
      <c r="DK641">
        <f>($B$11*$K$9+$C$11*$K$9+$F$11*((FF641+EX641)/MAX(FF641+EX641+FG641, 0.1)*$P$9+FG641/MAX(FF641+EX641+FG641, 0.1)*$Q$9))/($B$11+$C$11+$F$11)</f>
        <v>0</v>
      </c>
      <c r="DL641">
        <v>6</v>
      </c>
      <c r="DM641">
        <v>0.5</v>
      </c>
      <c r="DN641" t="s">
        <v>438</v>
      </c>
      <c r="DO641">
        <v>2</v>
      </c>
      <c r="DP641" t="b">
        <v>1</v>
      </c>
      <c r="DQ641">
        <v>1761417500.92308</v>
      </c>
      <c r="DR641">
        <v>727.305769230769</v>
      </c>
      <c r="DS641">
        <v>775.050384615384</v>
      </c>
      <c r="DT641">
        <v>35.1035615384615</v>
      </c>
      <c r="DU641">
        <v>25.3240461538462</v>
      </c>
      <c r="DV641">
        <v>726.208615384616</v>
      </c>
      <c r="DW641">
        <v>34.7883615384615</v>
      </c>
      <c r="DX641">
        <v>500.001692307692</v>
      </c>
      <c r="DY641">
        <v>90.2815076923077</v>
      </c>
      <c r="DZ641">
        <v>0.0439788461538461</v>
      </c>
      <c r="EA641">
        <v>43.0369076923077</v>
      </c>
      <c r="EB641">
        <v>41.9574538461538</v>
      </c>
      <c r="EC641">
        <v>999.9</v>
      </c>
      <c r="ED641">
        <v>0</v>
      </c>
      <c r="EE641">
        <v>0</v>
      </c>
      <c r="EF641">
        <v>9997.88</v>
      </c>
      <c r="EG641">
        <v>0</v>
      </c>
      <c r="EH641">
        <v>1201.20538461538</v>
      </c>
      <c r="EI641">
        <v>-47.7443538461538</v>
      </c>
      <c r="EJ641">
        <v>753.765230769231</v>
      </c>
      <c r="EK641">
        <v>795.187846153846</v>
      </c>
      <c r="EL641">
        <v>9.77950076923077</v>
      </c>
      <c r="EM641">
        <v>775.050384615384</v>
      </c>
      <c r="EN641">
        <v>25.3240461538462</v>
      </c>
      <c r="EO641">
        <v>3.16920230769231</v>
      </c>
      <c r="EP641">
        <v>2.28629307692308</v>
      </c>
      <c r="EQ641">
        <v>24.9446461538462</v>
      </c>
      <c r="ER641">
        <v>19.5801461538462</v>
      </c>
      <c r="ES641">
        <v>1200.02769230769</v>
      </c>
      <c r="ET641">
        <v>0.966995</v>
      </c>
      <c r="EU641">
        <v>0.0330047</v>
      </c>
      <c r="EV641">
        <v>0</v>
      </c>
      <c r="EW641">
        <v>1401.28153846154</v>
      </c>
      <c r="EX641">
        <v>5.00059</v>
      </c>
      <c r="EY641">
        <v>18083.5846153846</v>
      </c>
      <c r="EZ641">
        <v>10358.9461538462</v>
      </c>
      <c r="FA641">
        <v>61.7353846153846</v>
      </c>
      <c r="FB641">
        <v>63.4516923076923</v>
      </c>
      <c r="FC641">
        <v>62.0814615384615</v>
      </c>
      <c r="FD641">
        <v>62.9757692307692</v>
      </c>
      <c r="FE641">
        <v>62.6295384615385</v>
      </c>
      <c r="FF641">
        <v>1155.58769230769</v>
      </c>
      <c r="FG641">
        <v>39.44</v>
      </c>
      <c r="FH641">
        <v>0</v>
      </c>
      <c r="FI641">
        <v>1761417469.3</v>
      </c>
      <c r="FJ641">
        <v>0</v>
      </c>
      <c r="FK641">
        <v>1401.43115384615</v>
      </c>
      <c r="FL641">
        <v>26.2608547025155</v>
      </c>
      <c r="FM641">
        <v>290.109401863135</v>
      </c>
      <c r="FN641">
        <v>18086.2807692308</v>
      </c>
      <c r="FO641">
        <v>15</v>
      </c>
      <c r="FP641">
        <v>0</v>
      </c>
      <c r="FQ641" t="s">
        <v>439</v>
      </c>
      <c r="FR641">
        <v>0</v>
      </c>
      <c r="FS641">
        <v>0</v>
      </c>
      <c r="FT641">
        <v>0</v>
      </c>
      <c r="FU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A641">
        <v>0</v>
      </c>
      <c r="GB641">
        <v>0</v>
      </c>
      <c r="GC641">
        <v>-47.443145</v>
      </c>
      <c r="GD641">
        <v>-6.51057293233075</v>
      </c>
      <c r="GE641">
        <v>0.893413617802526</v>
      </c>
      <c r="GF641">
        <v>0</v>
      </c>
      <c r="GG641">
        <v>1399.83794117647</v>
      </c>
      <c r="GH641">
        <v>26.64308633081</v>
      </c>
      <c r="GI641">
        <v>2.62373530252506</v>
      </c>
      <c r="GJ641">
        <v>-1</v>
      </c>
      <c r="GK641">
        <v>9.801577</v>
      </c>
      <c r="GL641">
        <v>-0.546385263157896</v>
      </c>
      <c r="GM641">
        <v>0.0525358147457522</v>
      </c>
      <c r="GN641">
        <v>0</v>
      </c>
      <c r="GO641">
        <v>0</v>
      </c>
      <c r="GP641">
        <v>2</v>
      </c>
      <c r="GQ641" t="s">
        <v>473</v>
      </c>
      <c r="GR641">
        <v>3.12653</v>
      </c>
      <c r="GS641">
        <v>2.72157</v>
      </c>
      <c r="GT641">
        <v>0.129126</v>
      </c>
      <c r="GU641">
        <v>0.134783</v>
      </c>
      <c r="GV641">
        <v>0.127268</v>
      </c>
      <c r="GW641">
        <v>0.101375</v>
      </c>
      <c r="GX641">
        <v>31155.1</v>
      </c>
      <c r="GY641">
        <v>32694.3</v>
      </c>
      <c r="GZ641">
        <v>32508.3</v>
      </c>
      <c r="HA641">
        <v>34356.8</v>
      </c>
      <c r="HB641">
        <v>40586.3</v>
      </c>
      <c r="HC641">
        <v>44552.7</v>
      </c>
      <c r="HD641">
        <v>51125</v>
      </c>
      <c r="HE641">
        <v>55132.7</v>
      </c>
      <c r="HF641">
        <v>1.65955</v>
      </c>
      <c r="HG641">
        <v>1.52268</v>
      </c>
      <c r="HH641">
        <v>-0.0624508</v>
      </c>
      <c r="HI641">
        <v>0</v>
      </c>
      <c r="HJ641">
        <v>42.9534</v>
      </c>
      <c r="HK641">
        <v>999.9</v>
      </c>
      <c r="HL641">
        <v>55.872</v>
      </c>
      <c r="HM641">
        <v>30.051</v>
      </c>
      <c r="HN641">
        <v>26.4437</v>
      </c>
      <c r="HO641">
        <v>60.9154</v>
      </c>
      <c r="HP641">
        <v>40.7612</v>
      </c>
      <c r="HQ641">
        <v>1</v>
      </c>
      <c r="HR641">
        <v>2.50925</v>
      </c>
      <c r="HS641">
        <v>5.87215</v>
      </c>
      <c r="HT641">
        <v>20.026</v>
      </c>
      <c r="HU641">
        <v>5.18629</v>
      </c>
      <c r="HV641">
        <v>12.0159</v>
      </c>
      <c r="HW641">
        <v>4.96895</v>
      </c>
      <c r="HX641">
        <v>3.2959</v>
      </c>
      <c r="HY641">
        <v>9999</v>
      </c>
      <c r="HZ641">
        <v>9999</v>
      </c>
      <c r="IA641">
        <v>999.9</v>
      </c>
      <c r="IB641">
        <v>9999</v>
      </c>
      <c r="IC641">
        <v>1.86325</v>
      </c>
      <c r="ID641">
        <v>1.86813</v>
      </c>
      <c r="IE641">
        <v>1.86784</v>
      </c>
      <c r="IF641">
        <v>1.86905</v>
      </c>
      <c r="IG641">
        <v>1.86981</v>
      </c>
      <c r="IH641">
        <v>1.86591</v>
      </c>
      <c r="II641">
        <v>1.86697</v>
      </c>
      <c r="IJ641">
        <v>1.86842</v>
      </c>
      <c r="IK641">
        <v>5</v>
      </c>
      <c r="IL641">
        <v>0</v>
      </c>
      <c r="IM641">
        <v>0</v>
      </c>
      <c r="IN641">
        <v>0</v>
      </c>
      <c r="IO641" t="s">
        <v>441</v>
      </c>
      <c r="IP641" t="s">
        <v>442</v>
      </c>
      <c r="IQ641" t="s">
        <v>443</v>
      </c>
      <c r="IR641" t="s">
        <v>443</v>
      </c>
      <c r="IS641" t="s">
        <v>443</v>
      </c>
      <c r="IT641" t="s">
        <v>443</v>
      </c>
      <c r="IU641">
        <v>0</v>
      </c>
      <c r="IV641">
        <v>100</v>
      </c>
      <c r="IW641">
        <v>100</v>
      </c>
      <c r="IX641">
        <v>1.098</v>
      </c>
      <c r="IY641">
        <v>0.3152</v>
      </c>
      <c r="IZ641">
        <v>1.09748391826392</v>
      </c>
      <c r="JA641">
        <v>0</v>
      </c>
      <c r="JB641">
        <v>0</v>
      </c>
      <c r="JC641">
        <v>0</v>
      </c>
      <c r="JD641">
        <v>0.315191680746845</v>
      </c>
      <c r="JE641">
        <v>0</v>
      </c>
      <c r="JF641">
        <v>0</v>
      </c>
      <c r="JG641">
        <v>0</v>
      </c>
      <c r="JH641">
        <v>5</v>
      </c>
      <c r="JI641">
        <v>2273</v>
      </c>
      <c r="JJ641">
        <v>0</v>
      </c>
      <c r="JK641">
        <v>25</v>
      </c>
      <c r="JL641">
        <v>29356958.5</v>
      </c>
      <c r="JM641">
        <v>29356958.5</v>
      </c>
      <c r="JN641">
        <v>1.72852</v>
      </c>
      <c r="JO641">
        <v>2.62329</v>
      </c>
      <c r="JP641">
        <v>1.54785</v>
      </c>
      <c r="JQ641">
        <v>2.31567</v>
      </c>
      <c r="JR641">
        <v>1.64673</v>
      </c>
      <c r="JS641">
        <v>2.39624</v>
      </c>
      <c r="JT641">
        <v>34.3725</v>
      </c>
      <c r="JU641">
        <v>24.1488</v>
      </c>
      <c r="JV641">
        <v>18</v>
      </c>
      <c r="JW641">
        <v>483.824</v>
      </c>
      <c r="JX641">
        <v>384.461</v>
      </c>
      <c r="JY641">
        <v>35.8681</v>
      </c>
      <c r="JZ641">
        <v>55.2507</v>
      </c>
      <c r="KA641">
        <v>29.9957</v>
      </c>
      <c r="KB641">
        <v>54.5612</v>
      </c>
      <c r="KC641">
        <v>54.3208</v>
      </c>
      <c r="KD641">
        <v>34.757</v>
      </c>
      <c r="KE641">
        <v>0</v>
      </c>
      <c r="KF641">
        <v>100</v>
      </c>
      <c r="KG641">
        <v>35.8925</v>
      </c>
      <c r="KH641">
        <v>828.203</v>
      </c>
      <c r="KI641">
        <v>34.6858</v>
      </c>
      <c r="KJ641">
        <v>92.6418</v>
      </c>
      <c r="KK641">
        <v>89.1881</v>
      </c>
    </row>
    <row r="642" spans="1:297">
      <c r="A642">
        <v>626</v>
      </c>
      <c r="B642">
        <v>1761417514</v>
      </c>
      <c r="C642">
        <v>9333</v>
      </c>
      <c r="D642" t="s">
        <v>1700</v>
      </c>
      <c r="E642" t="s">
        <v>1701</v>
      </c>
      <c r="F642">
        <v>5</v>
      </c>
      <c r="G642" t="s">
        <v>1603</v>
      </c>
      <c r="H642" t="s">
        <v>436</v>
      </c>
      <c r="I642">
        <v>1761417505.84615</v>
      </c>
      <c r="J642">
        <f>(K642)/1000</f>
        <v>0</v>
      </c>
      <c r="K642">
        <f>IF(DP642, AN642, AH642)</f>
        <v>0</v>
      </c>
      <c r="L642">
        <f>IF(DP642, AI642, AG642)</f>
        <v>0</v>
      </c>
      <c r="M642">
        <f>DR642 - IF(AU642&gt;1, L642*DL642*100.0/(AW642), 0)</f>
        <v>0</v>
      </c>
      <c r="N642">
        <f>((T642-J642/2)*M642-L642)/(T642+J642/2)</f>
        <v>0</v>
      </c>
      <c r="O642">
        <f>N642*(DY642+DZ642)/1000.0</f>
        <v>0</v>
      </c>
      <c r="P642">
        <f>(DR642 - IF(AU642&gt;1, L642*DL642*100.0/(AW642), 0))*(DY642+DZ642)/1000.0</f>
        <v>0</v>
      </c>
      <c r="Q642">
        <f>2.0/((1/S642-1/R642)+SIGN(S642)*SQRT((1/S642-1/R642)*(1/S642-1/R642) + 4*DM642/((DM642+1)*(DM642+1))*(2*1/S642*1/R642-1/R642*1/R642)))</f>
        <v>0</v>
      </c>
      <c r="R642">
        <f>IF(LEFT(DN642,1)&lt;&gt;"0",IF(LEFT(DN642,1)="1",3.0,DO642),$D$5+$E$5*(EF642*DY642/($K$5*1000))+$F$5*(EF642*DY642/($K$5*1000))*MAX(MIN(DL642,$J$5),$I$5)*MAX(MIN(DL642,$J$5),$I$5)+$G$5*MAX(MIN(DL642,$J$5),$I$5)*(EF642*DY642/($K$5*1000))+$H$5*(EF642*DY642/($K$5*1000))*(EF642*DY642/($K$5*1000)))</f>
        <v>0</v>
      </c>
      <c r="S642">
        <f>J642*(1000-(1000*0.61365*exp(17.502*W642/(240.97+W642))/(DY642+DZ642)+DT642)/2)/(1000*0.61365*exp(17.502*W642/(240.97+W642))/(DY642+DZ642)-DT642)</f>
        <v>0</v>
      </c>
      <c r="T642">
        <f>1/((DM642+1)/(Q642/1.6)+1/(R642/1.37)) + DM642/((DM642+1)/(Q642/1.6) + DM642/(R642/1.37))</f>
        <v>0</v>
      </c>
      <c r="U642">
        <f>(DH642*DK642)</f>
        <v>0</v>
      </c>
      <c r="V642">
        <f>(EA642+(U642+2*0.95*5.67E-8*(((EA642+$B$7)+273)^4-(EA642+273)^4)-44100*J642)/(1.84*29.3*R642+8*0.95*5.67E-8*(EA642+273)^3))</f>
        <v>0</v>
      </c>
      <c r="W642">
        <f>($C$7*EB642+$D$7*EC642+$E$7*V642)</f>
        <v>0</v>
      </c>
      <c r="X642">
        <f>0.61365*exp(17.502*W642/(240.97+W642))</f>
        <v>0</v>
      </c>
      <c r="Y642">
        <f>(Z642/AA642*100)</f>
        <v>0</v>
      </c>
      <c r="Z642">
        <f>DT642*(DY642+DZ642)/1000</f>
        <v>0</v>
      </c>
      <c r="AA642">
        <f>0.61365*exp(17.502*EA642/(240.97+EA642))</f>
        <v>0</v>
      </c>
      <c r="AB642">
        <f>(X642-DT642*(DY642+DZ642)/1000)</f>
        <v>0</v>
      </c>
      <c r="AC642">
        <f>(-J642*44100)</f>
        <v>0</v>
      </c>
      <c r="AD642">
        <f>2*29.3*R642*0.92*(EA642-W642)</f>
        <v>0</v>
      </c>
      <c r="AE642">
        <f>2*0.95*5.67E-8*(((EA642+$B$7)+273)^4-(W642+273)^4)</f>
        <v>0</v>
      </c>
      <c r="AF642">
        <f>U642+AE642+AC642+AD642</f>
        <v>0</v>
      </c>
      <c r="AG642">
        <f>DX642*AU642*(DS642-DR642*(1000-AU642*DU642)/(1000-AU642*DT642))/(100*DL642)</f>
        <v>0</v>
      </c>
      <c r="AH642">
        <f>1000*DX642*AU642*(DT642-DU642)/(100*DL642*(1000-AU642*DT642))</f>
        <v>0</v>
      </c>
      <c r="AI642">
        <f>(AJ642 - AK642 - DY642*1E3/(8.314*(EA642+273.15)) * AM642/DX642 * AL642) * DX642/(100*DL642) * (1000 - DU642)/1000</f>
        <v>0</v>
      </c>
      <c r="AJ642">
        <v>827.168623594889</v>
      </c>
      <c r="AK642">
        <v>793.995557575757</v>
      </c>
      <c r="AL642">
        <v>3.15599686304241</v>
      </c>
      <c r="AM642">
        <v>65.3796916363012</v>
      </c>
      <c r="AN642">
        <f>(AP642 - AO642 + DY642*1E3/(8.314*(EA642+273.15)) * AR642/DX642 * AQ642) * DX642/(100*DL642) * 1000/(1000 - AP642)</f>
        <v>0</v>
      </c>
      <c r="AO642">
        <v>25.3349041616919</v>
      </c>
      <c r="AP642">
        <v>35.0160248484848</v>
      </c>
      <c r="AQ642">
        <v>-0.00737652919923249</v>
      </c>
      <c r="AR642">
        <v>110.48631255239</v>
      </c>
      <c r="AS642">
        <v>9</v>
      </c>
      <c r="AT642">
        <v>2</v>
      </c>
      <c r="AU642">
        <f>IF(AS642*$H$13&gt;=AW642,1.0,(AW642/(AW642-AS642*$H$13)))</f>
        <v>0</v>
      </c>
      <c r="AV642">
        <f>(AU642-1)*100</f>
        <v>0</v>
      </c>
      <c r="AW642">
        <f>MAX(0,($B$13+$C$13*EF642)/(1+$D$13*EF642)*DY642/(EA642+273)*$E$13)</f>
        <v>0</v>
      </c>
      <c r="AX642" t="s">
        <v>437</v>
      </c>
      <c r="AY642" t="s">
        <v>437</v>
      </c>
      <c r="AZ642">
        <v>0</v>
      </c>
      <c r="BA642">
        <v>0</v>
      </c>
      <c r="BB642">
        <f>1-AZ642/BA642</f>
        <v>0</v>
      </c>
      <c r="BC642">
        <v>0</v>
      </c>
      <c r="BD642" t="s">
        <v>437</v>
      </c>
      <c r="BE642" t="s">
        <v>437</v>
      </c>
      <c r="BF642">
        <v>0</v>
      </c>
      <c r="BG642">
        <v>0</v>
      </c>
      <c r="BH642">
        <f>1-BF642/BG642</f>
        <v>0</v>
      </c>
      <c r="BI642">
        <v>0.5</v>
      </c>
      <c r="BJ642">
        <f>DI642</f>
        <v>0</v>
      </c>
      <c r="BK642">
        <f>L642</f>
        <v>0</v>
      </c>
      <c r="BL642">
        <f>BH642*BI642*BJ642</f>
        <v>0</v>
      </c>
      <c r="BM642">
        <f>(BK642-BC642)/BJ642</f>
        <v>0</v>
      </c>
      <c r="BN642">
        <f>(BA642-BG642)/BG642</f>
        <v>0</v>
      </c>
      <c r="BO642">
        <f>AZ642/(BB642+AZ642/BG642)</f>
        <v>0</v>
      </c>
      <c r="BP642" t="s">
        <v>437</v>
      </c>
      <c r="BQ642">
        <v>0</v>
      </c>
      <c r="BR642">
        <f>IF(BQ642&lt;&gt;0, BQ642, BO642)</f>
        <v>0</v>
      </c>
      <c r="BS642">
        <f>1-BR642/BG642</f>
        <v>0</v>
      </c>
      <c r="BT642">
        <f>(BG642-BF642)/(BG642-BR642)</f>
        <v>0</v>
      </c>
      <c r="BU642">
        <f>(BA642-BG642)/(BA642-BR642)</f>
        <v>0</v>
      </c>
      <c r="BV642">
        <f>(BG642-BF642)/(BG642-AZ642)</f>
        <v>0</v>
      </c>
      <c r="BW642">
        <f>(BA642-BG642)/(BA642-AZ642)</f>
        <v>0</v>
      </c>
      <c r="BX642">
        <f>(BT642*BR642/BF642)</f>
        <v>0</v>
      </c>
      <c r="BY642">
        <f>(1-BX642)</f>
        <v>0</v>
      </c>
      <c r="DH642">
        <f>$B$11*EG642+$C$11*EH642+$F$11*ES642*(1-EV642)</f>
        <v>0</v>
      </c>
      <c r="DI642">
        <f>DH642*DJ642</f>
        <v>0</v>
      </c>
      <c r="DJ642">
        <f>($B$11*$D$9+$C$11*$D$9+$F$11*((FF642+EX642)/MAX(FF642+EX642+FG642, 0.1)*$I$9+FG642/MAX(FF642+EX642+FG642, 0.1)*$J$9))/($B$11+$C$11+$F$11)</f>
        <v>0</v>
      </c>
      <c r="DK642">
        <f>($B$11*$K$9+$C$11*$K$9+$F$11*((FF642+EX642)/MAX(FF642+EX642+FG642, 0.1)*$P$9+FG642/MAX(FF642+EX642+FG642, 0.1)*$Q$9))/($B$11+$C$11+$F$11)</f>
        <v>0</v>
      </c>
      <c r="DL642">
        <v>6</v>
      </c>
      <c r="DM642">
        <v>0.5</v>
      </c>
      <c r="DN642" t="s">
        <v>438</v>
      </c>
      <c r="DO642">
        <v>2</v>
      </c>
      <c r="DP642" t="b">
        <v>1</v>
      </c>
      <c r="DQ642">
        <v>1761417505.84615</v>
      </c>
      <c r="DR642">
        <v>743.385153846154</v>
      </c>
      <c r="DS642">
        <v>790.977846153846</v>
      </c>
      <c r="DT642">
        <v>35.0666846153846</v>
      </c>
      <c r="DU642">
        <v>25.3289153846154</v>
      </c>
      <c r="DV642">
        <v>742.287846153846</v>
      </c>
      <c r="DW642">
        <v>34.7514846153846</v>
      </c>
      <c r="DX642">
        <v>500.000615384615</v>
      </c>
      <c r="DY642">
        <v>90.2810692307692</v>
      </c>
      <c r="DZ642">
        <v>0.0438208384615385</v>
      </c>
      <c r="EA642">
        <v>43.0334692307692</v>
      </c>
      <c r="EB642">
        <v>41.9591461538461</v>
      </c>
      <c r="EC642">
        <v>999.9</v>
      </c>
      <c r="ED642">
        <v>0</v>
      </c>
      <c r="EE642">
        <v>0</v>
      </c>
      <c r="EF642">
        <v>10002.3015384615</v>
      </c>
      <c r="EG642">
        <v>0</v>
      </c>
      <c r="EH642">
        <v>1201.37769230769</v>
      </c>
      <c r="EI642">
        <v>-47.5924923076923</v>
      </c>
      <c r="EJ642">
        <v>770.400153846154</v>
      </c>
      <c r="EK642">
        <v>811.533230769231</v>
      </c>
      <c r="EL642">
        <v>9.73775307692308</v>
      </c>
      <c r="EM642">
        <v>790.977846153846</v>
      </c>
      <c r="EN642">
        <v>25.3289153846154</v>
      </c>
      <c r="EO642">
        <v>3.16585615384615</v>
      </c>
      <c r="EP642">
        <v>2.28672153846154</v>
      </c>
      <c r="EQ642">
        <v>24.9269384615385</v>
      </c>
      <c r="ER642">
        <v>19.5831615384615</v>
      </c>
      <c r="ES642">
        <v>1200.04692307692</v>
      </c>
      <c r="ET642">
        <v>0.966995</v>
      </c>
      <c r="EU642">
        <v>0.0330047</v>
      </c>
      <c r="EV642">
        <v>0</v>
      </c>
      <c r="EW642">
        <v>1403.43076923077</v>
      </c>
      <c r="EX642">
        <v>5.00059</v>
      </c>
      <c r="EY642">
        <v>18107.5461538462</v>
      </c>
      <c r="EZ642">
        <v>10359.1153846154</v>
      </c>
      <c r="FA642">
        <v>61.7016923076923</v>
      </c>
      <c r="FB642">
        <v>63.4132307692308</v>
      </c>
      <c r="FC642">
        <v>62.043</v>
      </c>
      <c r="FD642">
        <v>62.9468461538462</v>
      </c>
      <c r="FE642">
        <v>62.5910769230769</v>
      </c>
      <c r="FF642">
        <v>1155.60692307692</v>
      </c>
      <c r="FG642">
        <v>39.44</v>
      </c>
      <c r="FH642">
        <v>0</v>
      </c>
      <c r="FI642">
        <v>1761417474.1</v>
      </c>
      <c r="FJ642">
        <v>0</v>
      </c>
      <c r="FK642">
        <v>1403.52692307692</v>
      </c>
      <c r="FL642">
        <v>25.4017093965632</v>
      </c>
      <c r="FM642">
        <v>280.20854692602</v>
      </c>
      <c r="FN642">
        <v>18109.2115384615</v>
      </c>
      <c r="FO642">
        <v>15</v>
      </c>
      <c r="FP642">
        <v>0</v>
      </c>
      <c r="FQ642" t="s">
        <v>439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A642">
        <v>0</v>
      </c>
      <c r="GB642">
        <v>0</v>
      </c>
      <c r="GC642">
        <v>-47.6554952380952</v>
      </c>
      <c r="GD642">
        <v>-0.0188181818182873</v>
      </c>
      <c r="GE642">
        <v>0.672250597036119</v>
      </c>
      <c r="GF642">
        <v>1</v>
      </c>
      <c r="GG642">
        <v>1402.20529411765</v>
      </c>
      <c r="GH642">
        <v>26.2750190902448</v>
      </c>
      <c r="GI642">
        <v>2.58591232654042</v>
      </c>
      <c r="GJ642">
        <v>-1</v>
      </c>
      <c r="GK642">
        <v>9.76256714285714</v>
      </c>
      <c r="GL642">
        <v>-0.514143896103898</v>
      </c>
      <c r="GM642">
        <v>0.0519629797839501</v>
      </c>
      <c r="GN642">
        <v>0</v>
      </c>
      <c r="GO642">
        <v>1</v>
      </c>
      <c r="GP642">
        <v>2</v>
      </c>
      <c r="GQ642" t="s">
        <v>446</v>
      </c>
      <c r="GR642">
        <v>3.12653</v>
      </c>
      <c r="GS642">
        <v>2.72165</v>
      </c>
      <c r="GT642">
        <v>0.130967</v>
      </c>
      <c r="GU642">
        <v>0.136783</v>
      </c>
      <c r="GV642">
        <v>0.127181</v>
      </c>
      <c r="GW642">
        <v>0.101394</v>
      </c>
      <c r="GX642">
        <v>31091.9</v>
      </c>
      <c r="GY642">
        <v>32622.3</v>
      </c>
      <c r="GZ642">
        <v>32511.2</v>
      </c>
      <c r="HA642">
        <v>34360.7</v>
      </c>
      <c r="HB642">
        <v>40593.1</v>
      </c>
      <c r="HC642">
        <v>44556.7</v>
      </c>
      <c r="HD642">
        <v>51128.9</v>
      </c>
      <c r="HE642">
        <v>55138.6</v>
      </c>
      <c r="HF642">
        <v>1.65998</v>
      </c>
      <c r="HG642">
        <v>1.523</v>
      </c>
      <c r="HH642">
        <v>-0.0610799</v>
      </c>
      <c r="HI642">
        <v>0</v>
      </c>
      <c r="HJ642">
        <v>42.9337</v>
      </c>
      <c r="HK642">
        <v>999.9</v>
      </c>
      <c r="HL642">
        <v>55.872</v>
      </c>
      <c r="HM642">
        <v>30.051</v>
      </c>
      <c r="HN642">
        <v>26.4423</v>
      </c>
      <c r="HO642">
        <v>60.9254</v>
      </c>
      <c r="HP642">
        <v>40.7652</v>
      </c>
      <c r="HQ642">
        <v>1</v>
      </c>
      <c r="HR642">
        <v>2.50423</v>
      </c>
      <c r="HS642">
        <v>5.81429</v>
      </c>
      <c r="HT642">
        <v>20.0277</v>
      </c>
      <c r="HU642">
        <v>5.18554</v>
      </c>
      <c r="HV642">
        <v>12.0159</v>
      </c>
      <c r="HW642">
        <v>4.969</v>
      </c>
      <c r="HX642">
        <v>3.2959</v>
      </c>
      <c r="HY642">
        <v>9999</v>
      </c>
      <c r="HZ642">
        <v>9999</v>
      </c>
      <c r="IA642">
        <v>999.9</v>
      </c>
      <c r="IB642">
        <v>9999</v>
      </c>
      <c r="IC642">
        <v>1.86325</v>
      </c>
      <c r="ID642">
        <v>1.86813</v>
      </c>
      <c r="IE642">
        <v>1.86784</v>
      </c>
      <c r="IF642">
        <v>1.86905</v>
      </c>
      <c r="IG642">
        <v>1.86981</v>
      </c>
      <c r="IH642">
        <v>1.8659</v>
      </c>
      <c r="II642">
        <v>1.86695</v>
      </c>
      <c r="IJ642">
        <v>1.86843</v>
      </c>
      <c r="IK642">
        <v>5</v>
      </c>
      <c r="IL642">
        <v>0</v>
      </c>
      <c r="IM642">
        <v>0</v>
      </c>
      <c r="IN642">
        <v>0</v>
      </c>
      <c r="IO642" t="s">
        <v>441</v>
      </c>
      <c r="IP642" t="s">
        <v>442</v>
      </c>
      <c r="IQ642" t="s">
        <v>443</v>
      </c>
      <c r="IR642" t="s">
        <v>443</v>
      </c>
      <c r="IS642" t="s">
        <v>443</v>
      </c>
      <c r="IT642" t="s">
        <v>443</v>
      </c>
      <c r="IU642">
        <v>0</v>
      </c>
      <c r="IV642">
        <v>100</v>
      </c>
      <c r="IW642">
        <v>100</v>
      </c>
      <c r="IX642">
        <v>1.098</v>
      </c>
      <c r="IY642">
        <v>0.3152</v>
      </c>
      <c r="IZ642">
        <v>1.09748391826392</v>
      </c>
      <c r="JA642">
        <v>0</v>
      </c>
      <c r="JB642">
        <v>0</v>
      </c>
      <c r="JC642">
        <v>0</v>
      </c>
      <c r="JD642">
        <v>0.315191680746845</v>
      </c>
      <c r="JE642">
        <v>0</v>
      </c>
      <c r="JF642">
        <v>0</v>
      </c>
      <c r="JG642">
        <v>0</v>
      </c>
      <c r="JH642">
        <v>5</v>
      </c>
      <c r="JI642">
        <v>2273</v>
      </c>
      <c r="JJ642">
        <v>0</v>
      </c>
      <c r="JK642">
        <v>25</v>
      </c>
      <c r="JL642">
        <v>29356958.6</v>
      </c>
      <c r="JM642">
        <v>29356958.6</v>
      </c>
      <c r="JN642">
        <v>1.76514</v>
      </c>
      <c r="JO642">
        <v>2.62817</v>
      </c>
      <c r="JP642">
        <v>1.54785</v>
      </c>
      <c r="JQ642">
        <v>2.31689</v>
      </c>
      <c r="JR642">
        <v>1.64673</v>
      </c>
      <c r="JS642">
        <v>2.26807</v>
      </c>
      <c r="JT642">
        <v>34.3725</v>
      </c>
      <c r="JU642">
        <v>24.14</v>
      </c>
      <c r="JV642">
        <v>18</v>
      </c>
      <c r="JW642">
        <v>483.982</v>
      </c>
      <c r="JX642">
        <v>384.545</v>
      </c>
      <c r="JY642">
        <v>35.8997</v>
      </c>
      <c r="JZ642">
        <v>55.2124</v>
      </c>
      <c r="KA642">
        <v>29.9956</v>
      </c>
      <c r="KB642">
        <v>54.5335</v>
      </c>
      <c r="KC642">
        <v>54.2938</v>
      </c>
      <c r="KD642">
        <v>35.3427</v>
      </c>
      <c r="KE642">
        <v>0</v>
      </c>
      <c r="KF642">
        <v>100</v>
      </c>
      <c r="KG642">
        <v>35.9213</v>
      </c>
      <c r="KH642">
        <v>841.802</v>
      </c>
      <c r="KI642">
        <v>34.6858</v>
      </c>
      <c r="KJ642">
        <v>92.6494</v>
      </c>
      <c r="KK642">
        <v>89.1978</v>
      </c>
    </row>
    <row r="643" spans="1:297">
      <c r="A643">
        <v>627</v>
      </c>
      <c r="B643">
        <v>1761417518</v>
      </c>
      <c r="C643">
        <v>9337</v>
      </c>
      <c r="D643" t="s">
        <v>1702</v>
      </c>
      <c r="E643" t="s">
        <v>1703</v>
      </c>
      <c r="F643">
        <v>5</v>
      </c>
      <c r="G643" t="s">
        <v>1603</v>
      </c>
      <c r="H643" t="s">
        <v>436</v>
      </c>
      <c r="I643">
        <v>1761417510.25</v>
      </c>
      <c r="J643">
        <f>(K643)/1000</f>
        <v>0</v>
      </c>
      <c r="K643">
        <f>IF(DP643, AN643, AH643)</f>
        <v>0</v>
      </c>
      <c r="L643">
        <f>IF(DP643, AI643, AG643)</f>
        <v>0</v>
      </c>
      <c r="M643">
        <f>DR643 - IF(AU643&gt;1, L643*DL643*100.0/(AW643), 0)</f>
        <v>0</v>
      </c>
      <c r="N643">
        <f>((T643-J643/2)*M643-L643)/(T643+J643/2)</f>
        <v>0</v>
      </c>
      <c r="O643">
        <f>N643*(DY643+DZ643)/1000.0</f>
        <v>0</v>
      </c>
      <c r="P643">
        <f>(DR643 - IF(AU643&gt;1, L643*DL643*100.0/(AW643), 0))*(DY643+DZ643)/1000.0</f>
        <v>0</v>
      </c>
      <c r="Q643">
        <f>2.0/((1/S643-1/R643)+SIGN(S643)*SQRT((1/S643-1/R643)*(1/S643-1/R643) + 4*DM643/((DM643+1)*(DM643+1))*(2*1/S643*1/R643-1/R643*1/R643)))</f>
        <v>0</v>
      </c>
      <c r="R643">
        <f>IF(LEFT(DN643,1)&lt;&gt;"0",IF(LEFT(DN643,1)="1",3.0,DO643),$D$5+$E$5*(EF643*DY643/($K$5*1000))+$F$5*(EF643*DY643/($K$5*1000))*MAX(MIN(DL643,$J$5),$I$5)*MAX(MIN(DL643,$J$5),$I$5)+$G$5*MAX(MIN(DL643,$J$5),$I$5)*(EF643*DY643/($K$5*1000))+$H$5*(EF643*DY643/($K$5*1000))*(EF643*DY643/($K$5*1000)))</f>
        <v>0</v>
      </c>
      <c r="S643">
        <f>J643*(1000-(1000*0.61365*exp(17.502*W643/(240.97+W643))/(DY643+DZ643)+DT643)/2)/(1000*0.61365*exp(17.502*W643/(240.97+W643))/(DY643+DZ643)-DT643)</f>
        <v>0</v>
      </c>
      <c r="T643">
        <f>1/((DM643+1)/(Q643/1.6)+1/(R643/1.37)) + DM643/((DM643+1)/(Q643/1.6) + DM643/(R643/1.37))</f>
        <v>0</v>
      </c>
      <c r="U643">
        <f>(DH643*DK643)</f>
        <v>0</v>
      </c>
      <c r="V643">
        <f>(EA643+(U643+2*0.95*5.67E-8*(((EA643+$B$7)+273)^4-(EA643+273)^4)-44100*J643)/(1.84*29.3*R643+8*0.95*5.67E-8*(EA643+273)^3))</f>
        <v>0</v>
      </c>
      <c r="W643">
        <f>($C$7*EB643+$D$7*EC643+$E$7*V643)</f>
        <v>0</v>
      </c>
      <c r="X643">
        <f>0.61365*exp(17.502*W643/(240.97+W643))</f>
        <v>0</v>
      </c>
      <c r="Y643">
        <f>(Z643/AA643*100)</f>
        <v>0</v>
      </c>
      <c r="Z643">
        <f>DT643*(DY643+DZ643)/1000</f>
        <v>0</v>
      </c>
      <c r="AA643">
        <f>0.61365*exp(17.502*EA643/(240.97+EA643))</f>
        <v>0</v>
      </c>
      <c r="AB643">
        <f>(X643-DT643*(DY643+DZ643)/1000)</f>
        <v>0</v>
      </c>
      <c r="AC643">
        <f>(-J643*44100)</f>
        <v>0</v>
      </c>
      <c r="AD643">
        <f>2*29.3*R643*0.92*(EA643-W643)</f>
        <v>0</v>
      </c>
      <c r="AE643">
        <f>2*0.95*5.67E-8*(((EA643+$B$7)+273)^4-(W643+273)^4)</f>
        <v>0</v>
      </c>
      <c r="AF643">
        <f>U643+AE643+AC643+AD643</f>
        <v>0</v>
      </c>
      <c r="AG643">
        <f>DX643*AU643*(DS643-DR643*(1000-AU643*DU643)/(1000-AU643*DT643))/(100*DL643)</f>
        <v>0</v>
      </c>
      <c r="AH643">
        <f>1000*DX643*AU643*(DT643-DU643)/(100*DL643*(1000-AU643*DT643))</f>
        <v>0</v>
      </c>
      <c r="AI643">
        <f>(AJ643 - AK643 - DY643*1E3/(8.314*(EA643+273.15)) * AM643/DX643 * AL643) * DX643/(100*DL643) * (1000 - DU643)/1000</f>
        <v>0</v>
      </c>
      <c r="AJ643">
        <v>841.943386008207</v>
      </c>
      <c r="AK643">
        <v>807.889581818182</v>
      </c>
      <c r="AL643">
        <v>3.46101551843159</v>
      </c>
      <c r="AM643">
        <v>65.3796916363012</v>
      </c>
      <c r="AN643">
        <f>(AP643 - AO643 + DY643*1E3/(8.314*(EA643+273.15)) * AR643/DX643 * AQ643) * DX643/(100*DL643) * 1000/(1000 - AP643)</f>
        <v>0</v>
      </c>
      <c r="AO643">
        <v>25.3372443811501</v>
      </c>
      <c r="AP643">
        <v>34.9866357575757</v>
      </c>
      <c r="AQ643">
        <v>-0.0070636312430213</v>
      </c>
      <c r="AR643">
        <v>110.48631255239</v>
      </c>
      <c r="AS643">
        <v>9</v>
      </c>
      <c r="AT643">
        <v>2</v>
      </c>
      <c r="AU643">
        <f>IF(AS643*$H$13&gt;=AW643,1.0,(AW643/(AW643-AS643*$H$13)))</f>
        <v>0</v>
      </c>
      <c r="AV643">
        <f>(AU643-1)*100</f>
        <v>0</v>
      </c>
      <c r="AW643">
        <f>MAX(0,($B$13+$C$13*EF643)/(1+$D$13*EF643)*DY643/(EA643+273)*$E$13)</f>
        <v>0</v>
      </c>
      <c r="AX643" t="s">
        <v>437</v>
      </c>
      <c r="AY643" t="s">
        <v>437</v>
      </c>
      <c r="AZ643">
        <v>0</v>
      </c>
      <c r="BA643">
        <v>0</v>
      </c>
      <c r="BB643">
        <f>1-AZ643/BA643</f>
        <v>0</v>
      </c>
      <c r="BC643">
        <v>0</v>
      </c>
      <c r="BD643" t="s">
        <v>437</v>
      </c>
      <c r="BE643" t="s">
        <v>437</v>
      </c>
      <c r="BF643">
        <v>0</v>
      </c>
      <c r="BG643">
        <v>0</v>
      </c>
      <c r="BH643">
        <f>1-BF643/BG643</f>
        <v>0</v>
      </c>
      <c r="BI643">
        <v>0.5</v>
      </c>
      <c r="BJ643">
        <f>DI643</f>
        <v>0</v>
      </c>
      <c r="BK643">
        <f>L643</f>
        <v>0</v>
      </c>
      <c r="BL643">
        <f>BH643*BI643*BJ643</f>
        <v>0</v>
      </c>
      <c r="BM643">
        <f>(BK643-BC643)/BJ643</f>
        <v>0</v>
      </c>
      <c r="BN643">
        <f>(BA643-BG643)/BG643</f>
        <v>0</v>
      </c>
      <c r="BO643">
        <f>AZ643/(BB643+AZ643/BG643)</f>
        <v>0</v>
      </c>
      <c r="BP643" t="s">
        <v>437</v>
      </c>
      <c r="BQ643">
        <v>0</v>
      </c>
      <c r="BR643">
        <f>IF(BQ643&lt;&gt;0, BQ643, BO643)</f>
        <v>0</v>
      </c>
      <c r="BS643">
        <f>1-BR643/BG643</f>
        <v>0</v>
      </c>
      <c r="BT643">
        <f>(BG643-BF643)/(BG643-BR643)</f>
        <v>0</v>
      </c>
      <c r="BU643">
        <f>(BA643-BG643)/(BA643-BR643)</f>
        <v>0</v>
      </c>
      <c r="BV643">
        <f>(BG643-BF643)/(BG643-AZ643)</f>
        <v>0</v>
      </c>
      <c r="BW643">
        <f>(BA643-BG643)/(BA643-AZ643)</f>
        <v>0</v>
      </c>
      <c r="BX643">
        <f>(BT643*BR643/BF643)</f>
        <v>0</v>
      </c>
      <c r="BY643">
        <f>(1-BX643)</f>
        <v>0</v>
      </c>
      <c r="DH643">
        <f>$B$11*EG643+$C$11*EH643+$F$11*ES643*(1-EV643)</f>
        <v>0</v>
      </c>
      <c r="DI643">
        <f>DH643*DJ643</f>
        <v>0</v>
      </c>
      <c r="DJ643">
        <f>($B$11*$D$9+$C$11*$D$9+$F$11*((FF643+EX643)/MAX(FF643+EX643+FG643, 0.1)*$I$9+FG643/MAX(FF643+EX643+FG643, 0.1)*$J$9))/($B$11+$C$11+$F$11)</f>
        <v>0</v>
      </c>
      <c r="DK643">
        <f>($B$11*$K$9+$C$11*$K$9+$F$11*((FF643+EX643)/MAX(FF643+EX643+FG643, 0.1)*$P$9+FG643/MAX(FF643+EX643+FG643, 0.1)*$Q$9))/($B$11+$C$11+$F$11)</f>
        <v>0</v>
      </c>
      <c r="DL643">
        <v>6</v>
      </c>
      <c r="DM643">
        <v>0.5</v>
      </c>
      <c r="DN643" t="s">
        <v>438</v>
      </c>
      <c r="DO643">
        <v>2</v>
      </c>
      <c r="DP643" t="b">
        <v>1</v>
      </c>
      <c r="DQ643">
        <v>1761417510.25</v>
      </c>
      <c r="DR643">
        <v>757.696083333333</v>
      </c>
      <c r="DS643">
        <v>805.967583333333</v>
      </c>
      <c r="DT643">
        <v>35.0346333333333</v>
      </c>
      <c r="DU643">
        <v>25.3328416666667</v>
      </c>
      <c r="DV643">
        <v>756.59875</v>
      </c>
      <c r="DW643">
        <v>34.7194416666667</v>
      </c>
      <c r="DX643">
        <v>499.986333333333</v>
      </c>
      <c r="DY643">
        <v>90.281075</v>
      </c>
      <c r="DZ643">
        <v>0.0437775666666667</v>
      </c>
      <c r="EA643">
        <v>43.0310666666667</v>
      </c>
      <c r="EB643">
        <v>41.9574583333333</v>
      </c>
      <c r="EC643">
        <v>999.9</v>
      </c>
      <c r="ED643">
        <v>0</v>
      </c>
      <c r="EE643">
        <v>0</v>
      </c>
      <c r="EF643">
        <v>9996.8725</v>
      </c>
      <c r="EG643">
        <v>0</v>
      </c>
      <c r="EH643">
        <v>1201.53166666667</v>
      </c>
      <c r="EI643">
        <v>-48.271225</v>
      </c>
      <c r="EJ643">
        <v>785.20525</v>
      </c>
      <c r="EK643">
        <v>826.915666666667</v>
      </c>
      <c r="EL643">
        <v>9.7017875</v>
      </c>
      <c r="EM643">
        <v>805.967583333333</v>
      </c>
      <c r="EN643">
        <v>25.3328416666667</v>
      </c>
      <c r="EO643">
        <v>3.16296333333333</v>
      </c>
      <c r="EP643">
        <v>2.28707583333333</v>
      </c>
      <c r="EQ643">
        <v>24.9116083333333</v>
      </c>
      <c r="ER643">
        <v>19.58565</v>
      </c>
      <c r="ES643">
        <v>1200.06166666667</v>
      </c>
      <c r="ET643">
        <v>0.966995</v>
      </c>
      <c r="EU643">
        <v>0.0330047166666667</v>
      </c>
      <c r="EV643">
        <v>0</v>
      </c>
      <c r="EW643">
        <v>1405.20166666667</v>
      </c>
      <c r="EX643">
        <v>5.00059</v>
      </c>
      <c r="EY643">
        <v>18127.7666666667</v>
      </c>
      <c r="EZ643">
        <v>10359.2333333333</v>
      </c>
      <c r="FA643">
        <v>61.6664166666667</v>
      </c>
      <c r="FB643">
        <v>63.37475</v>
      </c>
      <c r="FC643">
        <v>62.0206666666667</v>
      </c>
      <c r="FD643">
        <v>62.9164166666667</v>
      </c>
      <c r="FE643">
        <v>62.5621666666667</v>
      </c>
      <c r="FF643">
        <v>1155.62166666667</v>
      </c>
      <c r="FG643">
        <v>39.44</v>
      </c>
      <c r="FH643">
        <v>0</v>
      </c>
      <c r="FI643">
        <v>1761417478.3</v>
      </c>
      <c r="FJ643">
        <v>0</v>
      </c>
      <c r="FK643">
        <v>1405.3592</v>
      </c>
      <c r="FL643">
        <v>24.97153849648</v>
      </c>
      <c r="FM643">
        <v>260.346154092336</v>
      </c>
      <c r="FN643">
        <v>18129.128</v>
      </c>
      <c r="FO643">
        <v>15</v>
      </c>
      <c r="FP643">
        <v>0</v>
      </c>
      <c r="FQ643" t="s">
        <v>439</v>
      </c>
      <c r="FR643">
        <v>0</v>
      </c>
      <c r="FS643">
        <v>0</v>
      </c>
      <c r="FT643">
        <v>0</v>
      </c>
      <c r="FU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A643">
        <v>0</v>
      </c>
      <c r="GB643">
        <v>0</v>
      </c>
      <c r="GC643">
        <v>-47.94808</v>
      </c>
      <c r="GD643">
        <v>-5.17859548872183</v>
      </c>
      <c r="GE643">
        <v>1.01117570560215</v>
      </c>
      <c r="GF643">
        <v>0</v>
      </c>
      <c r="GG643">
        <v>1403.48441176471</v>
      </c>
      <c r="GH643">
        <v>25.8235294047036</v>
      </c>
      <c r="GI643">
        <v>2.54226530662586</v>
      </c>
      <c r="GJ643">
        <v>-1</v>
      </c>
      <c r="GK643">
        <v>9.7325045</v>
      </c>
      <c r="GL643">
        <v>-0.49165578947369</v>
      </c>
      <c r="GM643">
        <v>0.0472878410878525</v>
      </c>
      <c r="GN643">
        <v>0</v>
      </c>
      <c r="GO643">
        <v>0</v>
      </c>
      <c r="GP643">
        <v>2</v>
      </c>
      <c r="GQ643" t="s">
        <v>473</v>
      </c>
      <c r="GR643">
        <v>3.12655</v>
      </c>
      <c r="GS643">
        <v>2.72193</v>
      </c>
      <c r="GT643">
        <v>0.132572</v>
      </c>
      <c r="GU643">
        <v>0.138315</v>
      </c>
      <c r="GV643">
        <v>0.127128</v>
      </c>
      <c r="GW643">
        <v>0.101404</v>
      </c>
      <c r="GX643">
        <v>31036.8</v>
      </c>
      <c r="GY643">
        <v>32567.2</v>
      </c>
      <c r="GZ643">
        <v>32513.7</v>
      </c>
      <c r="HA643">
        <v>34363.9</v>
      </c>
      <c r="HB643">
        <v>40598.1</v>
      </c>
      <c r="HC643">
        <v>44560.1</v>
      </c>
      <c r="HD643">
        <v>51132.5</v>
      </c>
      <c r="HE643">
        <v>55143.2</v>
      </c>
      <c r="HF643">
        <v>1.66037</v>
      </c>
      <c r="HG643">
        <v>1.5235</v>
      </c>
      <c r="HH643">
        <v>-0.0605434</v>
      </c>
      <c r="HI643">
        <v>0</v>
      </c>
      <c r="HJ643">
        <v>42.9204</v>
      </c>
      <c r="HK643">
        <v>999.9</v>
      </c>
      <c r="HL643">
        <v>55.872</v>
      </c>
      <c r="HM643">
        <v>30.051</v>
      </c>
      <c r="HN643">
        <v>26.4425</v>
      </c>
      <c r="HO643">
        <v>60.8254</v>
      </c>
      <c r="HP643">
        <v>40.7692</v>
      </c>
      <c r="HQ643">
        <v>1</v>
      </c>
      <c r="HR643">
        <v>2.5005</v>
      </c>
      <c r="HS643">
        <v>5.79226</v>
      </c>
      <c r="HT643">
        <v>20.0284</v>
      </c>
      <c r="HU643">
        <v>5.18674</v>
      </c>
      <c r="HV643">
        <v>12.0159</v>
      </c>
      <c r="HW643">
        <v>4.96915</v>
      </c>
      <c r="HX643">
        <v>3.29593</v>
      </c>
      <c r="HY643">
        <v>9999</v>
      </c>
      <c r="HZ643">
        <v>9999</v>
      </c>
      <c r="IA643">
        <v>999.9</v>
      </c>
      <c r="IB643">
        <v>9999</v>
      </c>
      <c r="IC643">
        <v>1.86325</v>
      </c>
      <c r="ID643">
        <v>1.86812</v>
      </c>
      <c r="IE643">
        <v>1.86783</v>
      </c>
      <c r="IF643">
        <v>1.86905</v>
      </c>
      <c r="IG643">
        <v>1.86981</v>
      </c>
      <c r="IH643">
        <v>1.86587</v>
      </c>
      <c r="II643">
        <v>1.86695</v>
      </c>
      <c r="IJ643">
        <v>1.86842</v>
      </c>
      <c r="IK643">
        <v>5</v>
      </c>
      <c r="IL643">
        <v>0</v>
      </c>
      <c r="IM643">
        <v>0</v>
      </c>
      <c r="IN643">
        <v>0</v>
      </c>
      <c r="IO643" t="s">
        <v>441</v>
      </c>
      <c r="IP643" t="s">
        <v>442</v>
      </c>
      <c r="IQ643" t="s">
        <v>443</v>
      </c>
      <c r="IR643" t="s">
        <v>443</v>
      </c>
      <c r="IS643" t="s">
        <v>443</v>
      </c>
      <c r="IT643" t="s">
        <v>443</v>
      </c>
      <c r="IU643">
        <v>0</v>
      </c>
      <c r="IV643">
        <v>100</v>
      </c>
      <c r="IW643">
        <v>100</v>
      </c>
      <c r="IX643">
        <v>1.098</v>
      </c>
      <c r="IY643">
        <v>0.3152</v>
      </c>
      <c r="IZ643">
        <v>1.09748391826392</v>
      </c>
      <c r="JA643">
        <v>0</v>
      </c>
      <c r="JB643">
        <v>0</v>
      </c>
      <c r="JC643">
        <v>0</v>
      </c>
      <c r="JD643">
        <v>0.315191680746845</v>
      </c>
      <c r="JE643">
        <v>0</v>
      </c>
      <c r="JF643">
        <v>0</v>
      </c>
      <c r="JG643">
        <v>0</v>
      </c>
      <c r="JH643">
        <v>5</v>
      </c>
      <c r="JI643">
        <v>2273</v>
      </c>
      <c r="JJ643">
        <v>0</v>
      </c>
      <c r="JK643">
        <v>25</v>
      </c>
      <c r="JL643">
        <v>29356958.6</v>
      </c>
      <c r="JM643">
        <v>29356958.6</v>
      </c>
      <c r="JN643">
        <v>1.78101</v>
      </c>
      <c r="JO643">
        <v>2.62695</v>
      </c>
      <c r="JP643">
        <v>1.54785</v>
      </c>
      <c r="JQ643">
        <v>2.31567</v>
      </c>
      <c r="JR643">
        <v>1.64673</v>
      </c>
      <c r="JS643">
        <v>2.33765</v>
      </c>
      <c r="JT643">
        <v>34.3725</v>
      </c>
      <c r="JU643">
        <v>24.1488</v>
      </c>
      <c r="JV643">
        <v>18</v>
      </c>
      <c r="JW643">
        <v>484.157</v>
      </c>
      <c r="JX643">
        <v>384.78</v>
      </c>
      <c r="JY643">
        <v>35.9243</v>
      </c>
      <c r="JZ643">
        <v>55.1803</v>
      </c>
      <c r="KA643">
        <v>29.9956</v>
      </c>
      <c r="KB643">
        <v>54.5121</v>
      </c>
      <c r="KC643">
        <v>54.2759</v>
      </c>
      <c r="KD643">
        <v>35.6432</v>
      </c>
      <c r="KE643">
        <v>0</v>
      </c>
      <c r="KF643">
        <v>100</v>
      </c>
      <c r="KG643">
        <v>35.9494</v>
      </c>
      <c r="KH643">
        <v>855.469</v>
      </c>
      <c r="KI643">
        <v>34.6858</v>
      </c>
      <c r="KJ643">
        <v>92.6562</v>
      </c>
      <c r="KK643">
        <v>89.2055</v>
      </c>
    </row>
    <row r="644" spans="1:297">
      <c r="A644">
        <v>628</v>
      </c>
      <c r="B644">
        <v>1761417524</v>
      </c>
      <c r="C644">
        <v>9343</v>
      </c>
      <c r="D644" t="s">
        <v>1704</v>
      </c>
      <c r="E644" t="s">
        <v>1705</v>
      </c>
      <c r="F644">
        <v>5</v>
      </c>
      <c r="G644" t="s">
        <v>1603</v>
      </c>
      <c r="H644" t="s">
        <v>436</v>
      </c>
      <c r="I644">
        <v>1761417516.58333</v>
      </c>
      <c r="J644">
        <f>(K644)/1000</f>
        <v>0</v>
      </c>
      <c r="K644">
        <f>IF(DP644, AN644, AH644)</f>
        <v>0</v>
      </c>
      <c r="L644">
        <f>IF(DP644, AI644, AG644)</f>
        <v>0</v>
      </c>
      <c r="M644">
        <f>DR644 - IF(AU644&gt;1, L644*DL644*100.0/(AW644), 0)</f>
        <v>0</v>
      </c>
      <c r="N644">
        <f>((T644-J644/2)*M644-L644)/(T644+J644/2)</f>
        <v>0</v>
      </c>
      <c r="O644">
        <f>N644*(DY644+DZ644)/1000.0</f>
        <v>0</v>
      </c>
      <c r="P644">
        <f>(DR644 - IF(AU644&gt;1, L644*DL644*100.0/(AW644), 0))*(DY644+DZ644)/1000.0</f>
        <v>0</v>
      </c>
      <c r="Q644">
        <f>2.0/((1/S644-1/R644)+SIGN(S644)*SQRT((1/S644-1/R644)*(1/S644-1/R644) + 4*DM644/((DM644+1)*(DM644+1))*(2*1/S644*1/R644-1/R644*1/R644)))</f>
        <v>0</v>
      </c>
      <c r="R644">
        <f>IF(LEFT(DN644,1)&lt;&gt;"0",IF(LEFT(DN644,1)="1",3.0,DO644),$D$5+$E$5*(EF644*DY644/($K$5*1000))+$F$5*(EF644*DY644/($K$5*1000))*MAX(MIN(DL644,$J$5),$I$5)*MAX(MIN(DL644,$J$5),$I$5)+$G$5*MAX(MIN(DL644,$J$5),$I$5)*(EF644*DY644/($K$5*1000))+$H$5*(EF644*DY644/($K$5*1000))*(EF644*DY644/($K$5*1000)))</f>
        <v>0</v>
      </c>
      <c r="S644">
        <f>J644*(1000-(1000*0.61365*exp(17.502*W644/(240.97+W644))/(DY644+DZ644)+DT644)/2)/(1000*0.61365*exp(17.502*W644/(240.97+W644))/(DY644+DZ644)-DT644)</f>
        <v>0</v>
      </c>
      <c r="T644">
        <f>1/((DM644+1)/(Q644/1.6)+1/(R644/1.37)) + DM644/((DM644+1)/(Q644/1.6) + DM644/(R644/1.37))</f>
        <v>0</v>
      </c>
      <c r="U644">
        <f>(DH644*DK644)</f>
        <v>0</v>
      </c>
      <c r="V644">
        <f>(EA644+(U644+2*0.95*5.67E-8*(((EA644+$B$7)+273)^4-(EA644+273)^4)-44100*J644)/(1.84*29.3*R644+8*0.95*5.67E-8*(EA644+273)^3))</f>
        <v>0</v>
      </c>
      <c r="W644">
        <f>($C$7*EB644+$D$7*EC644+$E$7*V644)</f>
        <v>0</v>
      </c>
      <c r="X644">
        <f>0.61365*exp(17.502*W644/(240.97+W644))</f>
        <v>0</v>
      </c>
      <c r="Y644">
        <f>(Z644/AA644*100)</f>
        <v>0</v>
      </c>
      <c r="Z644">
        <f>DT644*(DY644+DZ644)/1000</f>
        <v>0</v>
      </c>
      <c r="AA644">
        <f>0.61365*exp(17.502*EA644/(240.97+EA644))</f>
        <v>0</v>
      </c>
      <c r="AB644">
        <f>(X644-DT644*(DY644+DZ644)/1000)</f>
        <v>0</v>
      </c>
      <c r="AC644">
        <f>(-J644*44100)</f>
        <v>0</v>
      </c>
      <c r="AD644">
        <f>2*29.3*R644*0.92*(EA644-W644)</f>
        <v>0</v>
      </c>
      <c r="AE644">
        <f>2*0.95*5.67E-8*(((EA644+$B$7)+273)^4-(W644+273)^4)</f>
        <v>0</v>
      </c>
      <c r="AF644">
        <f>U644+AE644+AC644+AD644</f>
        <v>0</v>
      </c>
      <c r="AG644">
        <f>DX644*AU644*(DS644-DR644*(1000-AU644*DU644)/(1000-AU644*DT644))/(100*DL644)</f>
        <v>0</v>
      </c>
      <c r="AH644">
        <f>1000*DX644*AU644*(DT644-DU644)/(100*DL644*(1000-AU644*DT644))</f>
        <v>0</v>
      </c>
      <c r="AI644">
        <f>(AJ644 - AK644 - DY644*1E3/(8.314*(EA644+273.15)) * AM644/DX644 * AL644) * DX644/(100*DL644) * (1000 - DU644)/1000</f>
        <v>0</v>
      </c>
      <c r="AJ644">
        <v>861.867245239717</v>
      </c>
      <c r="AK644">
        <v>828.030236363637</v>
      </c>
      <c r="AL644">
        <v>3.26416086803943</v>
      </c>
      <c r="AM644">
        <v>65.3796916363012</v>
      </c>
      <c r="AN644">
        <f>(AP644 - AO644 + DY644*1E3/(8.314*(EA644+273.15)) * AR644/DX644 * AQ644) * DX644/(100*DL644) * 1000/(1000 - AP644)</f>
        <v>0</v>
      </c>
      <c r="AO644">
        <v>25.3425309835716</v>
      </c>
      <c r="AP644">
        <v>34.9527503030303</v>
      </c>
      <c r="AQ644">
        <v>-0.00579049799896681</v>
      </c>
      <c r="AR644">
        <v>110.48631255239</v>
      </c>
      <c r="AS644">
        <v>9</v>
      </c>
      <c r="AT644">
        <v>2</v>
      </c>
      <c r="AU644">
        <f>IF(AS644*$H$13&gt;=AW644,1.0,(AW644/(AW644-AS644*$H$13)))</f>
        <v>0</v>
      </c>
      <c r="AV644">
        <f>(AU644-1)*100</f>
        <v>0</v>
      </c>
      <c r="AW644">
        <f>MAX(0,($B$13+$C$13*EF644)/(1+$D$13*EF644)*DY644/(EA644+273)*$E$13)</f>
        <v>0</v>
      </c>
      <c r="AX644" t="s">
        <v>437</v>
      </c>
      <c r="AY644" t="s">
        <v>437</v>
      </c>
      <c r="AZ644">
        <v>0</v>
      </c>
      <c r="BA644">
        <v>0</v>
      </c>
      <c r="BB644">
        <f>1-AZ644/BA644</f>
        <v>0</v>
      </c>
      <c r="BC644">
        <v>0</v>
      </c>
      <c r="BD644" t="s">
        <v>437</v>
      </c>
      <c r="BE644" t="s">
        <v>437</v>
      </c>
      <c r="BF644">
        <v>0</v>
      </c>
      <c r="BG644">
        <v>0</v>
      </c>
      <c r="BH644">
        <f>1-BF644/BG644</f>
        <v>0</v>
      </c>
      <c r="BI644">
        <v>0.5</v>
      </c>
      <c r="BJ644">
        <f>DI644</f>
        <v>0</v>
      </c>
      <c r="BK644">
        <f>L644</f>
        <v>0</v>
      </c>
      <c r="BL644">
        <f>BH644*BI644*BJ644</f>
        <v>0</v>
      </c>
      <c r="BM644">
        <f>(BK644-BC644)/BJ644</f>
        <v>0</v>
      </c>
      <c r="BN644">
        <f>(BA644-BG644)/BG644</f>
        <v>0</v>
      </c>
      <c r="BO644">
        <f>AZ644/(BB644+AZ644/BG644)</f>
        <v>0</v>
      </c>
      <c r="BP644" t="s">
        <v>437</v>
      </c>
      <c r="BQ644">
        <v>0</v>
      </c>
      <c r="BR644">
        <f>IF(BQ644&lt;&gt;0, BQ644, BO644)</f>
        <v>0</v>
      </c>
      <c r="BS644">
        <f>1-BR644/BG644</f>
        <v>0</v>
      </c>
      <c r="BT644">
        <f>(BG644-BF644)/(BG644-BR644)</f>
        <v>0</v>
      </c>
      <c r="BU644">
        <f>(BA644-BG644)/(BA644-BR644)</f>
        <v>0</v>
      </c>
      <c r="BV644">
        <f>(BG644-BF644)/(BG644-AZ644)</f>
        <v>0</v>
      </c>
      <c r="BW644">
        <f>(BA644-BG644)/(BA644-AZ644)</f>
        <v>0</v>
      </c>
      <c r="BX644">
        <f>(BT644*BR644/BF644)</f>
        <v>0</v>
      </c>
      <c r="BY644">
        <f>(1-BX644)</f>
        <v>0</v>
      </c>
      <c r="DH644">
        <f>$B$11*EG644+$C$11*EH644+$F$11*ES644*(1-EV644)</f>
        <v>0</v>
      </c>
      <c r="DI644">
        <f>DH644*DJ644</f>
        <v>0</v>
      </c>
      <c r="DJ644">
        <f>($B$11*$D$9+$C$11*$D$9+$F$11*((FF644+EX644)/MAX(FF644+EX644+FG644, 0.1)*$I$9+FG644/MAX(FF644+EX644+FG644, 0.1)*$J$9))/($B$11+$C$11+$F$11)</f>
        <v>0</v>
      </c>
      <c r="DK644">
        <f>($B$11*$K$9+$C$11*$K$9+$F$11*((FF644+EX644)/MAX(FF644+EX644+FG644, 0.1)*$P$9+FG644/MAX(FF644+EX644+FG644, 0.1)*$Q$9))/($B$11+$C$11+$F$11)</f>
        <v>0</v>
      </c>
      <c r="DL644">
        <v>6</v>
      </c>
      <c r="DM644">
        <v>0.5</v>
      </c>
      <c r="DN644" t="s">
        <v>438</v>
      </c>
      <c r="DO644">
        <v>2</v>
      </c>
      <c r="DP644" t="b">
        <v>1</v>
      </c>
      <c r="DQ644">
        <v>1761417516.58333</v>
      </c>
      <c r="DR644">
        <v>778.293</v>
      </c>
      <c r="DS644">
        <v>826.493666666667</v>
      </c>
      <c r="DT644">
        <v>34.9926583333333</v>
      </c>
      <c r="DU644">
        <v>25.3380083333333</v>
      </c>
      <c r="DV644">
        <v>777.195416666667</v>
      </c>
      <c r="DW644">
        <v>34.6774666666667</v>
      </c>
      <c r="DX644">
        <v>499.997416666667</v>
      </c>
      <c r="DY644">
        <v>90.2818333333333</v>
      </c>
      <c r="DZ644">
        <v>0.0436881916666667</v>
      </c>
      <c r="EA644">
        <v>43.031975</v>
      </c>
      <c r="EB644">
        <v>41.9584583333333</v>
      </c>
      <c r="EC644">
        <v>999.9</v>
      </c>
      <c r="ED644">
        <v>0</v>
      </c>
      <c r="EE644">
        <v>0</v>
      </c>
      <c r="EF644">
        <v>9998.79583333333</v>
      </c>
      <c r="EG644">
        <v>0</v>
      </c>
      <c r="EH644">
        <v>1201.75833333333</v>
      </c>
      <c r="EI644">
        <v>-48.2006333333333</v>
      </c>
      <c r="EJ644">
        <v>806.51475</v>
      </c>
      <c r="EK644">
        <v>847.97975</v>
      </c>
      <c r="EL644">
        <v>9.65465333333333</v>
      </c>
      <c r="EM644">
        <v>826.493666666667</v>
      </c>
      <c r="EN644">
        <v>25.3380083333333</v>
      </c>
      <c r="EO644">
        <v>3.15920166666667</v>
      </c>
      <c r="EP644">
        <v>2.28756</v>
      </c>
      <c r="EQ644">
        <v>24.8916666666667</v>
      </c>
      <c r="ER644">
        <v>19.5890666666667</v>
      </c>
      <c r="ES644">
        <v>1200.01333333333</v>
      </c>
      <c r="ET644">
        <v>0.966993</v>
      </c>
      <c r="EU644">
        <v>0.0330068</v>
      </c>
      <c r="EV644">
        <v>0</v>
      </c>
      <c r="EW644">
        <v>1407.72916666667</v>
      </c>
      <c r="EX644">
        <v>5.00059</v>
      </c>
      <c r="EY644">
        <v>18154.4166666667</v>
      </c>
      <c r="EZ644">
        <v>10358.8166666667</v>
      </c>
      <c r="FA644">
        <v>61.6143333333333</v>
      </c>
      <c r="FB644">
        <v>63.3278333333333</v>
      </c>
      <c r="FC644">
        <v>61.97375</v>
      </c>
      <c r="FD644">
        <v>62.8590833333333</v>
      </c>
      <c r="FE644">
        <v>62.5258333333333</v>
      </c>
      <c r="FF644">
        <v>1155.5725</v>
      </c>
      <c r="FG644">
        <v>39.44</v>
      </c>
      <c r="FH644">
        <v>0</v>
      </c>
      <c r="FI644">
        <v>1761417484.3</v>
      </c>
      <c r="FJ644">
        <v>0</v>
      </c>
      <c r="FK644">
        <v>1407.7888</v>
      </c>
      <c r="FL644">
        <v>23.2946154185335</v>
      </c>
      <c r="FM644">
        <v>246.284615770015</v>
      </c>
      <c r="FN644">
        <v>18154.844</v>
      </c>
      <c r="FO644">
        <v>15</v>
      </c>
      <c r="FP644">
        <v>0</v>
      </c>
      <c r="FQ644" t="s">
        <v>439</v>
      </c>
      <c r="FR644">
        <v>0</v>
      </c>
      <c r="FS644">
        <v>0</v>
      </c>
      <c r="FT644">
        <v>0</v>
      </c>
      <c r="FU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A644">
        <v>0</v>
      </c>
      <c r="GB644">
        <v>0</v>
      </c>
      <c r="GC644">
        <v>-48.38395</v>
      </c>
      <c r="GD644">
        <v>-1.51826165413533</v>
      </c>
      <c r="GE644">
        <v>0.97083226640857</v>
      </c>
      <c r="GF644">
        <v>0</v>
      </c>
      <c r="GG644">
        <v>1405.94764705882</v>
      </c>
      <c r="GH644">
        <v>24.4537815100913</v>
      </c>
      <c r="GI644">
        <v>2.40782066317672</v>
      </c>
      <c r="GJ644">
        <v>-1</v>
      </c>
      <c r="GK644">
        <v>9.685098</v>
      </c>
      <c r="GL644">
        <v>-0.452761804511285</v>
      </c>
      <c r="GM644">
        <v>0.0435435160041078</v>
      </c>
      <c r="GN644">
        <v>0</v>
      </c>
      <c r="GO644">
        <v>0</v>
      </c>
      <c r="GP644">
        <v>2</v>
      </c>
      <c r="GQ644" t="s">
        <v>473</v>
      </c>
      <c r="GR644">
        <v>3.12655</v>
      </c>
      <c r="GS644">
        <v>2.72146</v>
      </c>
      <c r="GT644">
        <v>0.134779</v>
      </c>
      <c r="GU644">
        <v>0.140276</v>
      </c>
      <c r="GV644">
        <v>0.12705</v>
      </c>
      <c r="GW644">
        <v>0.101429</v>
      </c>
      <c r="GX644">
        <v>30960.8</v>
      </c>
      <c r="GY644">
        <v>32497.5</v>
      </c>
      <c r="GZ644">
        <v>32517</v>
      </c>
      <c r="HA644">
        <v>34368.7</v>
      </c>
      <c r="HB644">
        <v>40604.7</v>
      </c>
      <c r="HC644">
        <v>44564.8</v>
      </c>
      <c r="HD644">
        <v>51136.7</v>
      </c>
      <c r="HE644">
        <v>55150.3</v>
      </c>
      <c r="HF644">
        <v>1.66068</v>
      </c>
      <c r="HG644">
        <v>1.52412</v>
      </c>
      <c r="HH644">
        <v>-0.0595488</v>
      </c>
      <c r="HI644">
        <v>0</v>
      </c>
      <c r="HJ644">
        <v>42.8989</v>
      </c>
      <c r="HK644">
        <v>999.9</v>
      </c>
      <c r="HL644">
        <v>55.872</v>
      </c>
      <c r="HM644">
        <v>30.051</v>
      </c>
      <c r="HN644">
        <v>26.4429</v>
      </c>
      <c r="HO644">
        <v>60.7654</v>
      </c>
      <c r="HP644">
        <v>40.7612</v>
      </c>
      <c r="HQ644">
        <v>1</v>
      </c>
      <c r="HR644">
        <v>2.49478</v>
      </c>
      <c r="HS644">
        <v>5.72035</v>
      </c>
      <c r="HT644">
        <v>20.0303</v>
      </c>
      <c r="HU644">
        <v>5.18554</v>
      </c>
      <c r="HV644">
        <v>12.0159</v>
      </c>
      <c r="HW644">
        <v>4.9684</v>
      </c>
      <c r="HX644">
        <v>3.29585</v>
      </c>
      <c r="HY644">
        <v>9999</v>
      </c>
      <c r="HZ644">
        <v>9999</v>
      </c>
      <c r="IA644">
        <v>999.9</v>
      </c>
      <c r="IB644">
        <v>9999</v>
      </c>
      <c r="IC644">
        <v>1.86324</v>
      </c>
      <c r="ID644">
        <v>1.86813</v>
      </c>
      <c r="IE644">
        <v>1.86784</v>
      </c>
      <c r="IF644">
        <v>1.86905</v>
      </c>
      <c r="IG644">
        <v>1.86981</v>
      </c>
      <c r="IH644">
        <v>1.86589</v>
      </c>
      <c r="II644">
        <v>1.86693</v>
      </c>
      <c r="IJ644">
        <v>1.86839</v>
      </c>
      <c r="IK644">
        <v>5</v>
      </c>
      <c r="IL644">
        <v>0</v>
      </c>
      <c r="IM644">
        <v>0</v>
      </c>
      <c r="IN644">
        <v>0</v>
      </c>
      <c r="IO644" t="s">
        <v>441</v>
      </c>
      <c r="IP644" t="s">
        <v>442</v>
      </c>
      <c r="IQ644" t="s">
        <v>443</v>
      </c>
      <c r="IR644" t="s">
        <v>443</v>
      </c>
      <c r="IS644" t="s">
        <v>443</v>
      </c>
      <c r="IT644" t="s">
        <v>443</v>
      </c>
      <c r="IU644">
        <v>0</v>
      </c>
      <c r="IV644">
        <v>100</v>
      </c>
      <c r="IW644">
        <v>100</v>
      </c>
      <c r="IX644">
        <v>1.097</v>
      </c>
      <c r="IY644">
        <v>0.3152</v>
      </c>
      <c r="IZ644">
        <v>1.09748391826392</v>
      </c>
      <c r="JA644">
        <v>0</v>
      </c>
      <c r="JB644">
        <v>0</v>
      </c>
      <c r="JC644">
        <v>0</v>
      </c>
      <c r="JD644">
        <v>0.315191680746845</v>
      </c>
      <c r="JE644">
        <v>0</v>
      </c>
      <c r="JF644">
        <v>0</v>
      </c>
      <c r="JG644">
        <v>0</v>
      </c>
      <c r="JH644">
        <v>5</v>
      </c>
      <c r="JI644">
        <v>2273</v>
      </c>
      <c r="JJ644">
        <v>0</v>
      </c>
      <c r="JK644">
        <v>25</v>
      </c>
      <c r="JL644">
        <v>29356958.7</v>
      </c>
      <c r="JM644">
        <v>29356958.7</v>
      </c>
      <c r="JN644">
        <v>1.82251</v>
      </c>
      <c r="JO644">
        <v>2.62451</v>
      </c>
      <c r="JP644">
        <v>1.54785</v>
      </c>
      <c r="JQ644">
        <v>2.31567</v>
      </c>
      <c r="JR644">
        <v>1.64673</v>
      </c>
      <c r="JS644">
        <v>2.28394</v>
      </c>
      <c r="JT644">
        <v>34.3725</v>
      </c>
      <c r="JU644">
        <v>24.1488</v>
      </c>
      <c r="JV644">
        <v>18</v>
      </c>
      <c r="JW644">
        <v>484.197</v>
      </c>
      <c r="JX644">
        <v>385.03</v>
      </c>
      <c r="JY644">
        <v>35.9583</v>
      </c>
      <c r="JZ644">
        <v>55.1306</v>
      </c>
      <c r="KA644">
        <v>29.9956</v>
      </c>
      <c r="KB644">
        <v>54.4796</v>
      </c>
      <c r="KC644">
        <v>54.2439</v>
      </c>
      <c r="KD644">
        <v>36.484</v>
      </c>
      <c r="KE644">
        <v>0</v>
      </c>
      <c r="KF644">
        <v>100</v>
      </c>
      <c r="KG644">
        <v>35.9801</v>
      </c>
      <c r="KH644">
        <v>875.904</v>
      </c>
      <c r="KI644">
        <v>34.6858</v>
      </c>
      <c r="KJ644">
        <v>92.6644</v>
      </c>
      <c r="KK644">
        <v>89.2175</v>
      </c>
    </row>
    <row r="645" spans="1:297">
      <c r="A645">
        <v>629</v>
      </c>
      <c r="B645">
        <v>1761417528</v>
      </c>
      <c r="C645">
        <v>9347</v>
      </c>
      <c r="D645" t="s">
        <v>1706</v>
      </c>
      <c r="E645" t="s">
        <v>1707</v>
      </c>
      <c r="F645">
        <v>5</v>
      </c>
      <c r="G645" t="s">
        <v>1603</v>
      </c>
      <c r="H645" t="s">
        <v>436</v>
      </c>
      <c r="I645">
        <v>1761417519.69231</v>
      </c>
      <c r="J645">
        <f>(K645)/1000</f>
        <v>0</v>
      </c>
      <c r="K645">
        <f>IF(DP645, AN645, AH645)</f>
        <v>0</v>
      </c>
      <c r="L645">
        <f>IF(DP645, AI645, AG645)</f>
        <v>0</v>
      </c>
      <c r="M645">
        <f>DR645 - IF(AU645&gt;1, L645*DL645*100.0/(AW645), 0)</f>
        <v>0</v>
      </c>
      <c r="N645">
        <f>((T645-J645/2)*M645-L645)/(T645+J645/2)</f>
        <v>0</v>
      </c>
      <c r="O645">
        <f>N645*(DY645+DZ645)/1000.0</f>
        <v>0</v>
      </c>
      <c r="P645">
        <f>(DR645 - IF(AU645&gt;1, L645*DL645*100.0/(AW645), 0))*(DY645+DZ645)/1000.0</f>
        <v>0</v>
      </c>
      <c r="Q645">
        <f>2.0/((1/S645-1/R645)+SIGN(S645)*SQRT((1/S645-1/R645)*(1/S645-1/R645) + 4*DM645/((DM645+1)*(DM645+1))*(2*1/S645*1/R645-1/R645*1/R645)))</f>
        <v>0</v>
      </c>
      <c r="R645">
        <f>IF(LEFT(DN645,1)&lt;&gt;"0",IF(LEFT(DN645,1)="1",3.0,DO645),$D$5+$E$5*(EF645*DY645/($K$5*1000))+$F$5*(EF645*DY645/($K$5*1000))*MAX(MIN(DL645,$J$5),$I$5)*MAX(MIN(DL645,$J$5),$I$5)+$G$5*MAX(MIN(DL645,$J$5),$I$5)*(EF645*DY645/($K$5*1000))+$H$5*(EF645*DY645/($K$5*1000))*(EF645*DY645/($K$5*1000)))</f>
        <v>0</v>
      </c>
      <c r="S645">
        <f>J645*(1000-(1000*0.61365*exp(17.502*W645/(240.97+W645))/(DY645+DZ645)+DT645)/2)/(1000*0.61365*exp(17.502*W645/(240.97+W645))/(DY645+DZ645)-DT645)</f>
        <v>0</v>
      </c>
      <c r="T645">
        <f>1/((DM645+1)/(Q645/1.6)+1/(R645/1.37)) + DM645/((DM645+1)/(Q645/1.6) + DM645/(R645/1.37))</f>
        <v>0</v>
      </c>
      <c r="U645">
        <f>(DH645*DK645)</f>
        <v>0</v>
      </c>
      <c r="V645">
        <f>(EA645+(U645+2*0.95*5.67E-8*(((EA645+$B$7)+273)^4-(EA645+273)^4)-44100*J645)/(1.84*29.3*R645+8*0.95*5.67E-8*(EA645+273)^3))</f>
        <v>0</v>
      </c>
      <c r="W645">
        <f>($C$7*EB645+$D$7*EC645+$E$7*V645)</f>
        <v>0</v>
      </c>
      <c r="X645">
        <f>0.61365*exp(17.502*W645/(240.97+W645))</f>
        <v>0</v>
      </c>
      <c r="Y645">
        <f>(Z645/AA645*100)</f>
        <v>0</v>
      </c>
      <c r="Z645">
        <f>DT645*(DY645+DZ645)/1000</f>
        <v>0</v>
      </c>
      <c r="AA645">
        <f>0.61365*exp(17.502*EA645/(240.97+EA645))</f>
        <v>0</v>
      </c>
      <c r="AB645">
        <f>(X645-DT645*(DY645+DZ645)/1000)</f>
        <v>0</v>
      </c>
      <c r="AC645">
        <f>(-J645*44100)</f>
        <v>0</v>
      </c>
      <c r="AD645">
        <f>2*29.3*R645*0.92*(EA645-W645)</f>
        <v>0</v>
      </c>
      <c r="AE645">
        <f>2*0.95*5.67E-8*(((EA645+$B$7)+273)^4-(W645+273)^4)</f>
        <v>0</v>
      </c>
      <c r="AF645">
        <f>U645+AE645+AC645+AD645</f>
        <v>0</v>
      </c>
      <c r="AG645">
        <f>DX645*AU645*(DS645-DR645*(1000-AU645*DU645)/(1000-AU645*DT645))/(100*DL645)</f>
        <v>0</v>
      </c>
      <c r="AH645">
        <f>1000*DX645*AU645*(DT645-DU645)/(100*DL645*(1000-AU645*DT645))</f>
        <v>0</v>
      </c>
      <c r="AI645">
        <f>(AJ645 - AK645 - DY645*1E3/(8.314*(EA645+273.15)) * AM645/DX645 * AL645) * DX645/(100*DL645) * (1000 - DU645)/1000</f>
        <v>0</v>
      </c>
      <c r="AJ645">
        <v>874.097759265574</v>
      </c>
      <c r="AK645">
        <v>840.426406060605</v>
      </c>
      <c r="AL645">
        <v>3.10514360753833</v>
      </c>
      <c r="AM645">
        <v>65.3796916363012</v>
      </c>
      <c r="AN645">
        <f>(AP645 - AO645 + DY645*1E3/(8.314*(EA645+273.15)) * AR645/DX645 * AQ645) * DX645/(100*DL645) * 1000/(1000 - AP645)</f>
        <v>0</v>
      </c>
      <c r="AO645">
        <v>25.3464032507676</v>
      </c>
      <c r="AP645">
        <v>34.9400242424242</v>
      </c>
      <c r="AQ645">
        <v>-0.00169187363575533</v>
      </c>
      <c r="AR645">
        <v>110.48631255239</v>
      </c>
      <c r="AS645">
        <v>9</v>
      </c>
      <c r="AT645">
        <v>2</v>
      </c>
      <c r="AU645">
        <f>IF(AS645*$H$13&gt;=AW645,1.0,(AW645/(AW645-AS645*$H$13)))</f>
        <v>0</v>
      </c>
      <c r="AV645">
        <f>(AU645-1)*100</f>
        <v>0</v>
      </c>
      <c r="AW645">
        <f>MAX(0,($B$13+$C$13*EF645)/(1+$D$13*EF645)*DY645/(EA645+273)*$E$13)</f>
        <v>0</v>
      </c>
      <c r="AX645" t="s">
        <v>437</v>
      </c>
      <c r="AY645" t="s">
        <v>437</v>
      </c>
      <c r="AZ645">
        <v>0</v>
      </c>
      <c r="BA645">
        <v>0</v>
      </c>
      <c r="BB645">
        <f>1-AZ645/BA645</f>
        <v>0</v>
      </c>
      <c r="BC645">
        <v>0</v>
      </c>
      <c r="BD645" t="s">
        <v>437</v>
      </c>
      <c r="BE645" t="s">
        <v>437</v>
      </c>
      <c r="BF645">
        <v>0</v>
      </c>
      <c r="BG645">
        <v>0</v>
      </c>
      <c r="BH645">
        <f>1-BF645/BG645</f>
        <v>0</v>
      </c>
      <c r="BI645">
        <v>0.5</v>
      </c>
      <c r="BJ645">
        <f>DI645</f>
        <v>0</v>
      </c>
      <c r="BK645">
        <f>L645</f>
        <v>0</v>
      </c>
      <c r="BL645">
        <f>BH645*BI645*BJ645</f>
        <v>0</v>
      </c>
      <c r="BM645">
        <f>(BK645-BC645)/BJ645</f>
        <v>0</v>
      </c>
      <c r="BN645">
        <f>(BA645-BG645)/BG645</f>
        <v>0</v>
      </c>
      <c r="BO645">
        <f>AZ645/(BB645+AZ645/BG645)</f>
        <v>0</v>
      </c>
      <c r="BP645" t="s">
        <v>437</v>
      </c>
      <c r="BQ645">
        <v>0</v>
      </c>
      <c r="BR645">
        <f>IF(BQ645&lt;&gt;0, BQ645, BO645)</f>
        <v>0</v>
      </c>
      <c r="BS645">
        <f>1-BR645/BG645</f>
        <v>0</v>
      </c>
      <c r="BT645">
        <f>(BG645-BF645)/(BG645-BR645)</f>
        <v>0</v>
      </c>
      <c r="BU645">
        <f>(BA645-BG645)/(BA645-BR645)</f>
        <v>0</v>
      </c>
      <c r="BV645">
        <f>(BG645-BF645)/(BG645-AZ645)</f>
        <v>0</v>
      </c>
      <c r="BW645">
        <f>(BA645-BG645)/(BA645-AZ645)</f>
        <v>0</v>
      </c>
      <c r="BX645">
        <f>(BT645*BR645/BF645)</f>
        <v>0</v>
      </c>
      <c r="BY645">
        <f>(1-BX645)</f>
        <v>0</v>
      </c>
      <c r="DH645">
        <f>$B$11*EG645+$C$11*EH645+$F$11*ES645*(1-EV645)</f>
        <v>0</v>
      </c>
      <c r="DI645">
        <f>DH645*DJ645</f>
        <v>0</v>
      </c>
      <c r="DJ645">
        <f>($B$11*$D$9+$C$11*$D$9+$F$11*((FF645+EX645)/MAX(FF645+EX645+FG645, 0.1)*$I$9+FG645/MAX(FF645+EX645+FG645, 0.1)*$J$9))/($B$11+$C$11+$F$11)</f>
        <v>0</v>
      </c>
      <c r="DK645">
        <f>($B$11*$K$9+$C$11*$K$9+$F$11*((FF645+EX645)/MAX(FF645+EX645+FG645, 0.1)*$P$9+FG645/MAX(FF645+EX645+FG645, 0.1)*$Q$9))/($B$11+$C$11+$F$11)</f>
        <v>0</v>
      </c>
      <c r="DL645">
        <v>6</v>
      </c>
      <c r="DM645">
        <v>0.5</v>
      </c>
      <c r="DN645" t="s">
        <v>438</v>
      </c>
      <c r="DO645">
        <v>2</v>
      </c>
      <c r="DP645" t="b">
        <v>1</v>
      </c>
      <c r="DQ645">
        <v>1761417519.69231</v>
      </c>
      <c r="DR645">
        <v>788.190615384615</v>
      </c>
      <c r="DS645">
        <v>836.741461538462</v>
      </c>
      <c r="DT645">
        <v>34.9746923076923</v>
      </c>
      <c r="DU645">
        <v>25.3405384615385</v>
      </c>
      <c r="DV645">
        <v>787.092923076923</v>
      </c>
      <c r="DW645">
        <v>34.6595</v>
      </c>
      <c r="DX645">
        <v>500.001307692308</v>
      </c>
      <c r="DY645">
        <v>90.2823461538461</v>
      </c>
      <c r="DZ645">
        <v>0.0437253846153846</v>
      </c>
      <c r="EA645">
        <v>43.0315923076923</v>
      </c>
      <c r="EB645">
        <v>41.9560230769231</v>
      </c>
      <c r="EC645">
        <v>999.9</v>
      </c>
      <c r="ED645">
        <v>0</v>
      </c>
      <c r="EE645">
        <v>0</v>
      </c>
      <c r="EF645">
        <v>10001.3330769231</v>
      </c>
      <c r="EG645">
        <v>0</v>
      </c>
      <c r="EH645">
        <v>1201.86461538462</v>
      </c>
      <c r="EI645">
        <v>-48.5509</v>
      </c>
      <c r="EJ645">
        <v>816.755923076923</v>
      </c>
      <c r="EK645">
        <v>858.496153846154</v>
      </c>
      <c r="EL645">
        <v>9.63416846153846</v>
      </c>
      <c r="EM645">
        <v>836.741461538462</v>
      </c>
      <c r="EN645">
        <v>25.3405384615385</v>
      </c>
      <c r="EO645">
        <v>3.15759769230769</v>
      </c>
      <c r="EP645">
        <v>2.28780076923077</v>
      </c>
      <c r="EQ645">
        <v>24.8831692307692</v>
      </c>
      <c r="ER645">
        <v>19.5907692307692</v>
      </c>
      <c r="ES645">
        <v>1200.00846153846</v>
      </c>
      <c r="ET645">
        <v>0.966992538461539</v>
      </c>
      <c r="EU645">
        <v>0.0330073076923077</v>
      </c>
      <c r="EV645">
        <v>0</v>
      </c>
      <c r="EW645">
        <v>1408.92</v>
      </c>
      <c r="EX645">
        <v>5.00059</v>
      </c>
      <c r="EY645">
        <v>18166.9153846154</v>
      </c>
      <c r="EZ645">
        <v>10358.7692307692</v>
      </c>
      <c r="FA645">
        <v>61.5910769230769</v>
      </c>
      <c r="FB645">
        <v>63.3026153846154</v>
      </c>
      <c r="FC645">
        <v>61.9516923076923</v>
      </c>
      <c r="FD645">
        <v>62.8314615384615</v>
      </c>
      <c r="FE645">
        <v>62.5046153846154</v>
      </c>
      <c r="FF645">
        <v>1155.56538461538</v>
      </c>
      <c r="FG645">
        <v>39.4407692307692</v>
      </c>
      <c r="FH645">
        <v>0</v>
      </c>
      <c r="FI645">
        <v>1761417488.5</v>
      </c>
      <c r="FJ645">
        <v>0</v>
      </c>
      <c r="FK645">
        <v>1409.21576923077</v>
      </c>
      <c r="FL645">
        <v>21.7158973913534</v>
      </c>
      <c r="FM645">
        <v>239.333332984722</v>
      </c>
      <c r="FN645">
        <v>18170.3346153846</v>
      </c>
      <c r="FO645">
        <v>15</v>
      </c>
      <c r="FP645">
        <v>0</v>
      </c>
      <c r="FQ645" t="s">
        <v>439</v>
      </c>
      <c r="FR645">
        <v>0</v>
      </c>
      <c r="FS645">
        <v>0</v>
      </c>
      <c r="FT645">
        <v>0</v>
      </c>
      <c r="FU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A645">
        <v>0</v>
      </c>
      <c r="GB645">
        <v>0</v>
      </c>
      <c r="GC645">
        <v>-48.23337</v>
      </c>
      <c r="GD645">
        <v>-2.04216541353387</v>
      </c>
      <c r="GE645">
        <v>0.969732333739574</v>
      </c>
      <c r="GF645">
        <v>0</v>
      </c>
      <c r="GG645">
        <v>1407.41529411765</v>
      </c>
      <c r="GH645">
        <v>23.2571428606506</v>
      </c>
      <c r="GI645">
        <v>2.29184004586874</v>
      </c>
      <c r="GJ645">
        <v>-1</v>
      </c>
      <c r="GK645">
        <v>9.6565595</v>
      </c>
      <c r="GL645">
        <v>-0.423052781954886</v>
      </c>
      <c r="GM645">
        <v>0.0407764454648759</v>
      </c>
      <c r="GN645">
        <v>0</v>
      </c>
      <c r="GO645">
        <v>0</v>
      </c>
      <c r="GP645">
        <v>2</v>
      </c>
      <c r="GQ645" t="s">
        <v>473</v>
      </c>
      <c r="GR645">
        <v>3.12654</v>
      </c>
      <c r="GS645">
        <v>2.72207</v>
      </c>
      <c r="GT645">
        <v>0.136208</v>
      </c>
      <c r="GU645">
        <v>0.142002</v>
      </c>
      <c r="GV645">
        <v>0.127015</v>
      </c>
      <c r="GW645">
        <v>0.10144</v>
      </c>
      <c r="GX645">
        <v>30912.3</v>
      </c>
      <c r="GY645">
        <v>32435.1</v>
      </c>
      <c r="GZ645">
        <v>32519.9</v>
      </c>
      <c r="HA645">
        <v>34371.9</v>
      </c>
      <c r="HB645">
        <v>40609.3</v>
      </c>
      <c r="HC645">
        <v>44568.6</v>
      </c>
      <c r="HD645">
        <v>51140.7</v>
      </c>
      <c r="HE645">
        <v>55155.4</v>
      </c>
      <c r="HF645">
        <v>1.66098</v>
      </c>
      <c r="HG645">
        <v>1.52452</v>
      </c>
      <c r="HH645">
        <v>-0.0583827</v>
      </c>
      <c r="HI645">
        <v>0</v>
      </c>
      <c r="HJ645">
        <v>42.8858</v>
      </c>
      <c r="HK645">
        <v>999.9</v>
      </c>
      <c r="HL645">
        <v>55.872</v>
      </c>
      <c r="HM645">
        <v>30.051</v>
      </c>
      <c r="HN645">
        <v>26.4435</v>
      </c>
      <c r="HO645">
        <v>60.6654</v>
      </c>
      <c r="HP645">
        <v>40.8133</v>
      </c>
      <c r="HQ645">
        <v>1</v>
      </c>
      <c r="HR645">
        <v>2.4909</v>
      </c>
      <c r="HS645">
        <v>5.68422</v>
      </c>
      <c r="HT645">
        <v>20.0316</v>
      </c>
      <c r="HU645">
        <v>5.18644</v>
      </c>
      <c r="HV645">
        <v>12.0159</v>
      </c>
      <c r="HW645">
        <v>4.96895</v>
      </c>
      <c r="HX645">
        <v>3.29593</v>
      </c>
      <c r="HY645">
        <v>9999</v>
      </c>
      <c r="HZ645">
        <v>9999</v>
      </c>
      <c r="IA645">
        <v>999.9</v>
      </c>
      <c r="IB645">
        <v>9999</v>
      </c>
      <c r="IC645">
        <v>1.86325</v>
      </c>
      <c r="ID645">
        <v>1.86813</v>
      </c>
      <c r="IE645">
        <v>1.86783</v>
      </c>
      <c r="IF645">
        <v>1.86905</v>
      </c>
      <c r="IG645">
        <v>1.86981</v>
      </c>
      <c r="IH645">
        <v>1.86592</v>
      </c>
      <c r="II645">
        <v>1.86697</v>
      </c>
      <c r="IJ645">
        <v>1.8684</v>
      </c>
      <c r="IK645">
        <v>5</v>
      </c>
      <c r="IL645">
        <v>0</v>
      </c>
      <c r="IM645">
        <v>0</v>
      </c>
      <c r="IN645">
        <v>0</v>
      </c>
      <c r="IO645" t="s">
        <v>441</v>
      </c>
      <c r="IP645" t="s">
        <v>442</v>
      </c>
      <c r="IQ645" t="s">
        <v>443</v>
      </c>
      <c r="IR645" t="s">
        <v>443</v>
      </c>
      <c r="IS645" t="s">
        <v>443</v>
      </c>
      <c r="IT645" t="s">
        <v>443</v>
      </c>
      <c r="IU645">
        <v>0</v>
      </c>
      <c r="IV645">
        <v>100</v>
      </c>
      <c r="IW645">
        <v>100</v>
      </c>
      <c r="IX645">
        <v>1.097</v>
      </c>
      <c r="IY645">
        <v>0.3152</v>
      </c>
      <c r="IZ645">
        <v>1.09748391826392</v>
      </c>
      <c r="JA645">
        <v>0</v>
      </c>
      <c r="JB645">
        <v>0</v>
      </c>
      <c r="JC645">
        <v>0</v>
      </c>
      <c r="JD645">
        <v>0.315191680746845</v>
      </c>
      <c r="JE645">
        <v>0</v>
      </c>
      <c r="JF645">
        <v>0</v>
      </c>
      <c r="JG645">
        <v>0</v>
      </c>
      <c r="JH645">
        <v>5</v>
      </c>
      <c r="JI645">
        <v>2273</v>
      </c>
      <c r="JJ645">
        <v>0</v>
      </c>
      <c r="JK645">
        <v>25</v>
      </c>
      <c r="JL645">
        <v>29356958.8</v>
      </c>
      <c r="JM645">
        <v>29356958.8</v>
      </c>
      <c r="JN645">
        <v>1.84082</v>
      </c>
      <c r="JO645">
        <v>2.61597</v>
      </c>
      <c r="JP645">
        <v>1.54785</v>
      </c>
      <c r="JQ645">
        <v>2.31567</v>
      </c>
      <c r="JR645">
        <v>1.64673</v>
      </c>
      <c r="JS645">
        <v>2.35107</v>
      </c>
      <c r="JT645">
        <v>34.3725</v>
      </c>
      <c r="JU645">
        <v>24.1575</v>
      </c>
      <c r="JV645">
        <v>18</v>
      </c>
      <c r="JW645">
        <v>484.302</v>
      </c>
      <c r="JX645">
        <v>385.19</v>
      </c>
      <c r="JY645">
        <v>35.9834</v>
      </c>
      <c r="JZ645">
        <v>55.102</v>
      </c>
      <c r="KA645">
        <v>29.9955</v>
      </c>
      <c r="KB645">
        <v>54.4588</v>
      </c>
      <c r="KC645">
        <v>54.2235</v>
      </c>
      <c r="KD645">
        <v>36.8456</v>
      </c>
      <c r="KE645">
        <v>0</v>
      </c>
      <c r="KF645">
        <v>100</v>
      </c>
      <c r="KG645">
        <v>36.014</v>
      </c>
      <c r="KH645">
        <v>889.536</v>
      </c>
      <c r="KI645">
        <v>34.6858</v>
      </c>
      <c r="KJ645">
        <v>92.6719</v>
      </c>
      <c r="KK645">
        <v>89.2257</v>
      </c>
    </row>
    <row r="646" spans="1:297">
      <c r="A646">
        <v>630</v>
      </c>
      <c r="B646">
        <v>1761417534</v>
      </c>
      <c r="C646">
        <v>9353</v>
      </c>
      <c r="D646" t="s">
        <v>1708</v>
      </c>
      <c r="E646" t="s">
        <v>1709</v>
      </c>
      <c r="F646">
        <v>5</v>
      </c>
      <c r="G646" t="s">
        <v>1603</v>
      </c>
      <c r="H646" t="s">
        <v>436</v>
      </c>
      <c r="I646">
        <v>1761417526</v>
      </c>
      <c r="J646">
        <f>(K646)/1000</f>
        <v>0</v>
      </c>
      <c r="K646">
        <f>IF(DP646, AN646, AH646)</f>
        <v>0</v>
      </c>
      <c r="L646">
        <f>IF(DP646, AI646, AG646)</f>
        <v>0</v>
      </c>
      <c r="M646">
        <f>DR646 - IF(AU646&gt;1, L646*DL646*100.0/(AW646), 0)</f>
        <v>0</v>
      </c>
      <c r="N646">
        <f>((T646-J646/2)*M646-L646)/(T646+J646/2)</f>
        <v>0</v>
      </c>
      <c r="O646">
        <f>N646*(DY646+DZ646)/1000.0</f>
        <v>0</v>
      </c>
      <c r="P646">
        <f>(DR646 - IF(AU646&gt;1, L646*DL646*100.0/(AW646), 0))*(DY646+DZ646)/1000.0</f>
        <v>0</v>
      </c>
      <c r="Q646">
        <f>2.0/((1/S646-1/R646)+SIGN(S646)*SQRT((1/S646-1/R646)*(1/S646-1/R646) + 4*DM646/((DM646+1)*(DM646+1))*(2*1/S646*1/R646-1/R646*1/R646)))</f>
        <v>0</v>
      </c>
      <c r="R646">
        <f>IF(LEFT(DN646,1)&lt;&gt;"0",IF(LEFT(DN646,1)="1",3.0,DO646),$D$5+$E$5*(EF646*DY646/($K$5*1000))+$F$5*(EF646*DY646/($K$5*1000))*MAX(MIN(DL646,$J$5),$I$5)*MAX(MIN(DL646,$J$5),$I$5)+$G$5*MAX(MIN(DL646,$J$5),$I$5)*(EF646*DY646/($K$5*1000))+$H$5*(EF646*DY646/($K$5*1000))*(EF646*DY646/($K$5*1000)))</f>
        <v>0</v>
      </c>
      <c r="S646">
        <f>J646*(1000-(1000*0.61365*exp(17.502*W646/(240.97+W646))/(DY646+DZ646)+DT646)/2)/(1000*0.61365*exp(17.502*W646/(240.97+W646))/(DY646+DZ646)-DT646)</f>
        <v>0</v>
      </c>
      <c r="T646">
        <f>1/((DM646+1)/(Q646/1.6)+1/(R646/1.37)) + DM646/((DM646+1)/(Q646/1.6) + DM646/(R646/1.37))</f>
        <v>0</v>
      </c>
      <c r="U646">
        <f>(DH646*DK646)</f>
        <v>0</v>
      </c>
      <c r="V646">
        <f>(EA646+(U646+2*0.95*5.67E-8*(((EA646+$B$7)+273)^4-(EA646+273)^4)-44100*J646)/(1.84*29.3*R646+8*0.95*5.67E-8*(EA646+273)^3))</f>
        <v>0</v>
      </c>
      <c r="W646">
        <f>($C$7*EB646+$D$7*EC646+$E$7*V646)</f>
        <v>0</v>
      </c>
      <c r="X646">
        <f>0.61365*exp(17.502*W646/(240.97+W646))</f>
        <v>0</v>
      </c>
      <c r="Y646">
        <f>(Z646/AA646*100)</f>
        <v>0</v>
      </c>
      <c r="Z646">
        <f>DT646*(DY646+DZ646)/1000</f>
        <v>0</v>
      </c>
      <c r="AA646">
        <f>0.61365*exp(17.502*EA646/(240.97+EA646))</f>
        <v>0</v>
      </c>
      <c r="AB646">
        <f>(X646-DT646*(DY646+DZ646)/1000)</f>
        <v>0</v>
      </c>
      <c r="AC646">
        <f>(-J646*44100)</f>
        <v>0</v>
      </c>
      <c r="AD646">
        <f>2*29.3*R646*0.92*(EA646-W646)</f>
        <v>0</v>
      </c>
      <c r="AE646">
        <f>2*0.95*5.67E-8*(((EA646+$B$7)+273)^4-(W646+273)^4)</f>
        <v>0</v>
      </c>
      <c r="AF646">
        <f>U646+AE646+AC646+AD646</f>
        <v>0</v>
      </c>
      <c r="AG646">
        <f>DX646*AU646*(DS646-DR646*(1000-AU646*DU646)/(1000-AU646*DT646))/(100*DL646)</f>
        <v>0</v>
      </c>
      <c r="AH646">
        <f>1000*DX646*AU646*(DT646-DU646)/(100*DL646*(1000-AU646*DT646))</f>
        <v>0</v>
      </c>
      <c r="AI646">
        <f>(AJ646 - AK646 - DY646*1E3/(8.314*(EA646+273.15)) * AM646/DX646 * AL646) * DX646/(100*DL646) * (1000 - DU646)/1000</f>
        <v>0</v>
      </c>
      <c r="AJ646">
        <v>897.374015401653</v>
      </c>
      <c r="AK646">
        <v>861.657733333333</v>
      </c>
      <c r="AL646">
        <v>3.56327023751704</v>
      </c>
      <c r="AM646">
        <v>65.3796916363012</v>
      </c>
      <c r="AN646">
        <f>(AP646 - AO646 + DY646*1E3/(8.314*(EA646+273.15)) * AR646/DX646 * AQ646) * DX646/(100*DL646) * 1000/(1000 - AP646)</f>
        <v>0</v>
      </c>
      <c r="AO646">
        <v>25.3454378787161</v>
      </c>
      <c r="AP646">
        <v>34.907596969697</v>
      </c>
      <c r="AQ646">
        <v>-0.00389830739567044</v>
      </c>
      <c r="AR646">
        <v>110.48631255239</v>
      </c>
      <c r="AS646">
        <v>9</v>
      </c>
      <c r="AT646">
        <v>2</v>
      </c>
      <c r="AU646">
        <f>IF(AS646*$H$13&gt;=AW646,1.0,(AW646/(AW646-AS646*$H$13)))</f>
        <v>0</v>
      </c>
      <c r="AV646">
        <f>(AU646-1)*100</f>
        <v>0</v>
      </c>
      <c r="AW646">
        <f>MAX(0,($B$13+$C$13*EF646)/(1+$D$13*EF646)*DY646/(EA646+273)*$E$13)</f>
        <v>0</v>
      </c>
      <c r="AX646" t="s">
        <v>437</v>
      </c>
      <c r="AY646" t="s">
        <v>437</v>
      </c>
      <c r="AZ646">
        <v>0</v>
      </c>
      <c r="BA646">
        <v>0</v>
      </c>
      <c r="BB646">
        <f>1-AZ646/BA646</f>
        <v>0</v>
      </c>
      <c r="BC646">
        <v>0</v>
      </c>
      <c r="BD646" t="s">
        <v>437</v>
      </c>
      <c r="BE646" t="s">
        <v>437</v>
      </c>
      <c r="BF646">
        <v>0</v>
      </c>
      <c r="BG646">
        <v>0</v>
      </c>
      <c r="BH646">
        <f>1-BF646/BG646</f>
        <v>0</v>
      </c>
      <c r="BI646">
        <v>0.5</v>
      </c>
      <c r="BJ646">
        <f>DI646</f>
        <v>0</v>
      </c>
      <c r="BK646">
        <f>L646</f>
        <v>0</v>
      </c>
      <c r="BL646">
        <f>BH646*BI646*BJ646</f>
        <v>0</v>
      </c>
      <c r="BM646">
        <f>(BK646-BC646)/BJ646</f>
        <v>0</v>
      </c>
      <c r="BN646">
        <f>(BA646-BG646)/BG646</f>
        <v>0</v>
      </c>
      <c r="BO646">
        <f>AZ646/(BB646+AZ646/BG646)</f>
        <v>0</v>
      </c>
      <c r="BP646" t="s">
        <v>437</v>
      </c>
      <c r="BQ646">
        <v>0</v>
      </c>
      <c r="BR646">
        <f>IF(BQ646&lt;&gt;0, BQ646, BO646)</f>
        <v>0</v>
      </c>
      <c r="BS646">
        <f>1-BR646/BG646</f>
        <v>0</v>
      </c>
      <c r="BT646">
        <f>(BG646-BF646)/(BG646-BR646)</f>
        <v>0</v>
      </c>
      <c r="BU646">
        <f>(BA646-BG646)/(BA646-BR646)</f>
        <v>0</v>
      </c>
      <c r="BV646">
        <f>(BG646-BF646)/(BG646-AZ646)</f>
        <v>0</v>
      </c>
      <c r="BW646">
        <f>(BA646-BG646)/(BA646-AZ646)</f>
        <v>0</v>
      </c>
      <c r="BX646">
        <f>(BT646*BR646/BF646)</f>
        <v>0</v>
      </c>
      <c r="BY646">
        <f>(1-BX646)</f>
        <v>0</v>
      </c>
      <c r="DH646">
        <f>$B$11*EG646+$C$11*EH646+$F$11*ES646*(1-EV646)</f>
        <v>0</v>
      </c>
      <c r="DI646">
        <f>DH646*DJ646</f>
        <v>0</v>
      </c>
      <c r="DJ646">
        <f>($B$11*$D$9+$C$11*$D$9+$F$11*((FF646+EX646)/MAX(FF646+EX646+FG646, 0.1)*$I$9+FG646/MAX(FF646+EX646+FG646, 0.1)*$J$9))/($B$11+$C$11+$F$11)</f>
        <v>0</v>
      </c>
      <c r="DK646">
        <f>($B$11*$K$9+$C$11*$K$9+$F$11*((FF646+EX646)/MAX(FF646+EX646+FG646, 0.1)*$P$9+FG646/MAX(FF646+EX646+FG646, 0.1)*$Q$9))/($B$11+$C$11+$F$11)</f>
        <v>0</v>
      </c>
      <c r="DL646">
        <v>6</v>
      </c>
      <c r="DM646">
        <v>0.5</v>
      </c>
      <c r="DN646" t="s">
        <v>438</v>
      </c>
      <c r="DO646">
        <v>2</v>
      </c>
      <c r="DP646" t="b">
        <v>1</v>
      </c>
      <c r="DQ646">
        <v>1761417526</v>
      </c>
      <c r="DR646">
        <v>808.604153846154</v>
      </c>
      <c r="DS646">
        <v>857.938538461538</v>
      </c>
      <c r="DT646">
        <v>34.9411846153846</v>
      </c>
      <c r="DU646">
        <v>25.344</v>
      </c>
      <c r="DV646">
        <v>807.506538461538</v>
      </c>
      <c r="DW646">
        <v>34.6259846153846</v>
      </c>
      <c r="DX646">
        <v>500.012</v>
      </c>
      <c r="DY646">
        <v>90.2819538461538</v>
      </c>
      <c r="DZ646">
        <v>0.0436802</v>
      </c>
      <c r="EA646">
        <v>43.0330076923077</v>
      </c>
      <c r="EB646">
        <v>41.9517923076923</v>
      </c>
      <c r="EC646">
        <v>999.9</v>
      </c>
      <c r="ED646">
        <v>0</v>
      </c>
      <c r="EE646">
        <v>0</v>
      </c>
      <c r="EF646">
        <v>10004.3176923077</v>
      </c>
      <c r="EG646">
        <v>0</v>
      </c>
      <c r="EH646">
        <v>1202.08307692308</v>
      </c>
      <c r="EI646">
        <v>-49.3344923076923</v>
      </c>
      <c r="EJ646">
        <v>837.880307692308</v>
      </c>
      <c r="EK646">
        <v>880.247461538462</v>
      </c>
      <c r="EL646">
        <v>9.59719307692308</v>
      </c>
      <c r="EM646">
        <v>857.938538461538</v>
      </c>
      <c r="EN646">
        <v>25.344</v>
      </c>
      <c r="EO646">
        <v>3.15455923076923</v>
      </c>
      <c r="EP646">
        <v>2.28810461538462</v>
      </c>
      <c r="EQ646">
        <v>24.8670307692308</v>
      </c>
      <c r="ER646">
        <v>19.5929076923077</v>
      </c>
      <c r="ES646">
        <v>1199.96615384615</v>
      </c>
      <c r="ET646">
        <v>0.966990692307692</v>
      </c>
      <c r="EU646">
        <v>0.0330092769230769</v>
      </c>
      <c r="EV646">
        <v>0</v>
      </c>
      <c r="EW646">
        <v>1411.20384615385</v>
      </c>
      <c r="EX646">
        <v>5.00059</v>
      </c>
      <c r="EY646">
        <v>18190.4307692308</v>
      </c>
      <c r="EZ646">
        <v>10358.4</v>
      </c>
      <c r="FA646">
        <v>61.5477692307692</v>
      </c>
      <c r="FB646">
        <v>63.2496923076923</v>
      </c>
      <c r="FC646">
        <v>61.9036153846154</v>
      </c>
      <c r="FD646">
        <v>62.7833846153846</v>
      </c>
      <c r="FE646">
        <v>62.4660769230769</v>
      </c>
      <c r="FF646">
        <v>1155.51923076923</v>
      </c>
      <c r="FG646">
        <v>39.4446153846154</v>
      </c>
      <c r="FH646">
        <v>0</v>
      </c>
      <c r="FI646">
        <v>1761417494.5</v>
      </c>
      <c r="FJ646">
        <v>0</v>
      </c>
      <c r="FK646">
        <v>1411.39961538462</v>
      </c>
      <c r="FL646">
        <v>21.2577777255155</v>
      </c>
      <c r="FM646">
        <v>227.176068131688</v>
      </c>
      <c r="FN646">
        <v>18193.6115384615</v>
      </c>
      <c r="FO646">
        <v>15</v>
      </c>
      <c r="FP646">
        <v>0</v>
      </c>
      <c r="FQ646" t="s">
        <v>439</v>
      </c>
      <c r="FR646">
        <v>0</v>
      </c>
      <c r="FS646">
        <v>0</v>
      </c>
      <c r="FT646">
        <v>0</v>
      </c>
      <c r="FU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A646">
        <v>0</v>
      </c>
      <c r="GB646">
        <v>0</v>
      </c>
      <c r="GC646">
        <v>-49.29129</v>
      </c>
      <c r="GD646">
        <v>-5.5545022556391</v>
      </c>
      <c r="GE646">
        <v>1.24902339966071</v>
      </c>
      <c r="GF646">
        <v>0</v>
      </c>
      <c r="GG646">
        <v>1409.64735294118</v>
      </c>
      <c r="GH646">
        <v>21.9564553096168</v>
      </c>
      <c r="GI646">
        <v>2.16767333769685</v>
      </c>
      <c r="GJ646">
        <v>-1</v>
      </c>
      <c r="GK646">
        <v>9.6178595</v>
      </c>
      <c r="GL646">
        <v>-0.349220300751868</v>
      </c>
      <c r="GM646">
        <v>0.033713025743027</v>
      </c>
      <c r="GN646">
        <v>0</v>
      </c>
      <c r="GO646">
        <v>0</v>
      </c>
      <c r="GP646">
        <v>2</v>
      </c>
      <c r="GQ646" t="s">
        <v>473</v>
      </c>
      <c r="GR646">
        <v>3.12645</v>
      </c>
      <c r="GS646">
        <v>2.72128</v>
      </c>
      <c r="GT646">
        <v>0.138528</v>
      </c>
      <c r="GU646">
        <v>0.144143</v>
      </c>
      <c r="GV646">
        <v>0.126954</v>
      </c>
      <c r="GW646">
        <v>0.101452</v>
      </c>
      <c r="GX646">
        <v>30832.4</v>
      </c>
      <c r="GY646">
        <v>32358.3</v>
      </c>
      <c r="GZ646">
        <v>32523.3</v>
      </c>
      <c r="HA646">
        <v>34376.5</v>
      </c>
      <c r="HB646">
        <v>40615.6</v>
      </c>
      <c r="HC646">
        <v>44573.4</v>
      </c>
      <c r="HD646">
        <v>51145.4</v>
      </c>
      <c r="HE646">
        <v>55161.9</v>
      </c>
      <c r="HF646">
        <v>1.66135</v>
      </c>
      <c r="HG646">
        <v>1.52498</v>
      </c>
      <c r="HH646">
        <v>-0.0574626</v>
      </c>
      <c r="HI646">
        <v>0</v>
      </c>
      <c r="HJ646">
        <v>42.8654</v>
      </c>
      <c r="HK646">
        <v>999.9</v>
      </c>
      <c r="HL646">
        <v>55.897</v>
      </c>
      <c r="HM646">
        <v>30.071</v>
      </c>
      <c r="HN646">
        <v>26.4859</v>
      </c>
      <c r="HO646">
        <v>60.8154</v>
      </c>
      <c r="HP646">
        <v>40.8574</v>
      </c>
      <c r="HQ646">
        <v>1</v>
      </c>
      <c r="HR646">
        <v>2.48444</v>
      </c>
      <c r="HS646">
        <v>5.60052</v>
      </c>
      <c r="HT646">
        <v>20.0338</v>
      </c>
      <c r="HU646">
        <v>5.18524</v>
      </c>
      <c r="HV646">
        <v>12.0159</v>
      </c>
      <c r="HW646">
        <v>4.96805</v>
      </c>
      <c r="HX646">
        <v>3.2959</v>
      </c>
      <c r="HY646">
        <v>9999</v>
      </c>
      <c r="HZ646">
        <v>9999</v>
      </c>
      <c r="IA646">
        <v>999.9</v>
      </c>
      <c r="IB646">
        <v>9999</v>
      </c>
      <c r="IC646">
        <v>1.86325</v>
      </c>
      <c r="ID646">
        <v>1.86813</v>
      </c>
      <c r="IE646">
        <v>1.86784</v>
      </c>
      <c r="IF646">
        <v>1.86905</v>
      </c>
      <c r="IG646">
        <v>1.86981</v>
      </c>
      <c r="IH646">
        <v>1.86593</v>
      </c>
      <c r="II646">
        <v>1.86696</v>
      </c>
      <c r="IJ646">
        <v>1.86843</v>
      </c>
      <c r="IK646">
        <v>5</v>
      </c>
      <c r="IL646">
        <v>0</v>
      </c>
      <c r="IM646">
        <v>0</v>
      </c>
      <c r="IN646">
        <v>0</v>
      </c>
      <c r="IO646" t="s">
        <v>441</v>
      </c>
      <c r="IP646" t="s">
        <v>442</v>
      </c>
      <c r="IQ646" t="s">
        <v>443</v>
      </c>
      <c r="IR646" t="s">
        <v>443</v>
      </c>
      <c r="IS646" t="s">
        <v>443</v>
      </c>
      <c r="IT646" t="s">
        <v>443</v>
      </c>
      <c r="IU646">
        <v>0</v>
      </c>
      <c r="IV646">
        <v>100</v>
      </c>
      <c r="IW646">
        <v>100</v>
      </c>
      <c r="IX646">
        <v>1.098</v>
      </c>
      <c r="IY646">
        <v>0.3152</v>
      </c>
      <c r="IZ646">
        <v>1.09748391826392</v>
      </c>
      <c r="JA646">
        <v>0</v>
      </c>
      <c r="JB646">
        <v>0</v>
      </c>
      <c r="JC646">
        <v>0</v>
      </c>
      <c r="JD646">
        <v>0.315191680746845</v>
      </c>
      <c r="JE646">
        <v>0</v>
      </c>
      <c r="JF646">
        <v>0</v>
      </c>
      <c r="JG646">
        <v>0</v>
      </c>
      <c r="JH646">
        <v>5</v>
      </c>
      <c r="JI646">
        <v>2273</v>
      </c>
      <c r="JJ646">
        <v>0</v>
      </c>
      <c r="JK646">
        <v>25</v>
      </c>
      <c r="JL646">
        <v>29356958.9</v>
      </c>
      <c r="JM646">
        <v>29356958.9</v>
      </c>
      <c r="JN646">
        <v>1.87256</v>
      </c>
      <c r="JO646">
        <v>2.62085</v>
      </c>
      <c r="JP646">
        <v>1.54785</v>
      </c>
      <c r="JQ646">
        <v>2.31567</v>
      </c>
      <c r="JR646">
        <v>1.64673</v>
      </c>
      <c r="JS646">
        <v>2.33521</v>
      </c>
      <c r="JT646">
        <v>34.3725</v>
      </c>
      <c r="JU646">
        <v>24.1488</v>
      </c>
      <c r="JV646">
        <v>18</v>
      </c>
      <c r="JW646">
        <v>484.387</v>
      </c>
      <c r="JX646">
        <v>385.324</v>
      </c>
      <c r="JY646">
        <v>36.0235</v>
      </c>
      <c r="JZ646">
        <v>55.0499</v>
      </c>
      <c r="KA646">
        <v>29.9951</v>
      </c>
      <c r="KB646">
        <v>54.4246</v>
      </c>
      <c r="KC646">
        <v>54.1898</v>
      </c>
      <c r="KD646">
        <v>37.6172</v>
      </c>
      <c r="KE646">
        <v>0</v>
      </c>
      <c r="KF646">
        <v>100</v>
      </c>
      <c r="KG646">
        <v>36.0482</v>
      </c>
      <c r="KH646">
        <v>910.003</v>
      </c>
      <c r="KI646">
        <v>34.6858</v>
      </c>
      <c r="KJ646">
        <v>92.681</v>
      </c>
      <c r="KK646">
        <v>89.2368</v>
      </c>
    </row>
    <row r="647" spans="1:297">
      <c r="A647">
        <v>631</v>
      </c>
      <c r="B647">
        <v>1761417539</v>
      </c>
      <c r="C647">
        <v>9358</v>
      </c>
      <c r="D647" t="s">
        <v>1710</v>
      </c>
      <c r="E647" t="s">
        <v>1711</v>
      </c>
      <c r="F647">
        <v>5</v>
      </c>
      <c r="G647" t="s">
        <v>1603</v>
      </c>
      <c r="H647" t="s">
        <v>436</v>
      </c>
      <c r="I647">
        <v>1761417530.92308</v>
      </c>
      <c r="J647">
        <f>(K647)/1000</f>
        <v>0</v>
      </c>
      <c r="K647">
        <f>IF(DP647, AN647, AH647)</f>
        <v>0</v>
      </c>
      <c r="L647">
        <f>IF(DP647, AI647, AG647)</f>
        <v>0</v>
      </c>
      <c r="M647">
        <f>DR647 - IF(AU647&gt;1, L647*DL647*100.0/(AW647), 0)</f>
        <v>0</v>
      </c>
      <c r="N647">
        <f>((T647-J647/2)*M647-L647)/(T647+J647/2)</f>
        <v>0</v>
      </c>
      <c r="O647">
        <f>N647*(DY647+DZ647)/1000.0</f>
        <v>0</v>
      </c>
      <c r="P647">
        <f>(DR647 - IF(AU647&gt;1, L647*DL647*100.0/(AW647), 0))*(DY647+DZ647)/1000.0</f>
        <v>0</v>
      </c>
      <c r="Q647">
        <f>2.0/((1/S647-1/R647)+SIGN(S647)*SQRT((1/S647-1/R647)*(1/S647-1/R647) + 4*DM647/((DM647+1)*(DM647+1))*(2*1/S647*1/R647-1/R647*1/R647)))</f>
        <v>0</v>
      </c>
      <c r="R647">
        <f>IF(LEFT(DN647,1)&lt;&gt;"0",IF(LEFT(DN647,1)="1",3.0,DO647),$D$5+$E$5*(EF647*DY647/($K$5*1000))+$F$5*(EF647*DY647/($K$5*1000))*MAX(MIN(DL647,$J$5),$I$5)*MAX(MIN(DL647,$J$5),$I$5)+$G$5*MAX(MIN(DL647,$J$5),$I$5)*(EF647*DY647/($K$5*1000))+$H$5*(EF647*DY647/($K$5*1000))*(EF647*DY647/($K$5*1000)))</f>
        <v>0</v>
      </c>
      <c r="S647">
        <f>J647*(1000-(1000*0.61365*exp(17.502*W647/(240.97+W647))/(DY647+DZ647)+DT647)/2)/(1000*0.61365*exp(17.502*W647/(240.97+W647))/(DY647+DZ647)-DT647)</f>
        <v>0</v>
      </c>
      <c r="T647">
        <f>1/((DM647+1)/(Q647/1.6)+1/(R647/1.37)) + DM647/((DM647+1)/(Q647/1.6) + DM647/(R647/1.37))</f>
        <v>0</v>
      </c>
      <c r="U647">
        <f>(DH647*DK647)</f>
        <v>0</v>
      </c>
      <c r="V647">
        <f>(EA647+(U647+2*0.95*5.67E-8*(((EA647+$B$7)+273)^4-(EA647+273)^4)-44100*J647)/(1.84*29.3*R647+8*0.95*5.67E-8*(EA647+273)^3))</f>
        <v>0</v>
      </c>
      <c r="W647">
        <f>($C$7*EB647+$D$7*EC647+$E$7*V647)</f>
        <v>0</v>
      </c>
      <c r="X647">
        <f>0.61365*exp(17.502*W647/(240.97+W647))</f>
        <v>0</v>
      </c>
      <c r="Y647">
        <f>(Z647/AA647*100)</f>
        <v>0</v>
      </c>
      <c r="Z647">
        <f>DT647*(DY647+DZ647)/1000</f>
        <v>0</v>
      </c>
      <c r="AA647">
        <f>0.61365*exp(17.502*EA647/(240.97+EA647))</f>
        <v>0</v>
      </c>
      <c r="AB647">
        <f>(X647-DT647*(DY647+DZ647)/1000)</f>
        <v>0</v>
      </c>
      <c r="AC647">
        <f>(-J647*44100)</f>
        <v>0</v>
      </c>
      <c r="AD647">
        <f>2*29.3*R647*0.92*(EA647-W647)</f>
        <v>0</v>
      </c>
      <c r="AE647">
        <f>2*0.95*5.67E-8*(((EA647+$B$7)+273)^4-(W647+273)^4)</f>
        <v>0</v>
      </c>
      <c r="AF647">
        <f>U647+AE647+AC647+AD647</f>
        <v>0</v>
      </c>
      <c r="AG647">
        <f>DX647*AU647*(DS647-DR647*(1000-AU647*DU647)/(1000-AU647*DT647))/(100*DL647)</f>
        <v>0</v>
      </c>
      <c r="AH647">
        <f>1000*DX647*AU647*(DT647-DU647)/(100*DL647*(1000-AU647*DT647))</f>
        <v>0</v>
      </c>
      <c r="AI647">
        <f>(AJ647 - AK647 - DY647*1E3/(8.314*(EA647+273.15)) * AM647/DX647 * AL647) * DX647/(100*DL647) * (1000 - DU647)/1000</f>
        <v>0</v>
      </c>
      <c r="AJ647">
        <v>913.13155661828</v>
      </c>
      <c r="AK647">
        <v>877.967490909091</v>
      </c>
      <c r="AL647">
        <v>3.25717730787044</v>
      </c>
      <c r="AM647">
        <v>65.3796916363012</v>
      </c>
      <c r="AN647">
        <f>(AP647 - AO647 + DY647*1E3/(8.314*(EA647+273.15)) * AR647/DX647 * AQ647) * DX647/(100*DL647) * 1000/(1000 - AP647)</f>
        <v>0</v>
      </c>
      <c r="AO647">
        <v>25.3523113120653</v>
      </c>
      <c r="AP647">
        <v>34.8884896969697</v>
      </c>
      <c r="AQ647">
        <v>-0.00172360397233342</v>
      </c>
      <c r="AR647">
        <v>110.48631255239</v>
      </c>
      <c r="AS647">
        <v>9</v>
      </c>
      <c r="AT647">
        <v>2</v>
      </c>
      <c r="AU647">
        <f>IF(AS647*$H$13&gt;=AW647,1.0,(AW647/(AW647-AS647*$H$13)))</f>
        <v>0</v>
      </c>
      <c r="AV647">
        <f>(AU647-1)*100</f>
        <v>0</v>
      </c>
      <c r="AW647">
        <f>MAX(0,($B$13+$C$13*EF647)/(1+$D$13*EF647)*DY647/(EA647+273)*$E$13)</f>
        <v>0</v>
      </c>
      <c r="AX647" t="s">
        <v>437</v>
      </c>
      <c r="AY647" t="s">
        <v>437</v>
      </c>
      <c r="AZ647">
        <v>0</v>
      </c>
      <c r="BA647">
        <v>0</v>
      </c>
      <c r="BB647">
        <f>1-AZ647/BA647</f>
        <v>0</v>
      </c>
      <c r="BC647">
        <v>0</v>
      </c>
      <c r="BD647" t="s">
        <v>437</v>
      </c>
      <c r="BE647" t="s">
        <v>437</v>
      </c>
      <c r="BF647">
        <v>0</v>
      </c>
      <c r="BG647">
        <v>0</v>
      </c>
      <c r="BH647">
        <f>1-BF647/BG647</f>
        <v>0</v>
      </c>
      <c r="BI647">
        <v>0.5</v>
      </c>
      <c r="BJ647">
        <f>DI647</f>
        <v>0</v>
      </c>
      <c r="BK647">
        <f>L647</f>
        <v>0</v>
      </c>
      <c r="BL647">
        <f>BH647*BI647*BJ647</f>
        <v>0</v>
      </c>
      <c r="BM647">
        <f>(BK647-BC647)/BJ647</f>
        <v>0</v>
      </c>
      <c r="BN647">
        <f>(BA647-BG647)/BG647</f>
        <v>0</v>
      </c>
      <c r="BO647">
        <f>AZ647/(BB647+AZ647/BG647)</f>
        <v>0</v>
      </c>
      <c r="BP647" t="s">
        <v>437</v>
      </c>
      <c r="BQ647">
        <v>0</v>
      </c>
      <c r="BR647">
        <f>IF(BQ647&lt;&gt;0, BQ647, BO647)</f>
        <v>0</v>
      </c>
      <c r="BS647">
        <f>1-BR647/BG647</f>
        <v>0</v>
      </c>
      <c r="BT647">
        <f>(BG647-BF647)/(BG647-BR647)</f>
        <v>0</v>
      </c>
      <c r="BU647">
        <f>(BA647-BG647)/(BA647-BR647)</f>
        <v>0</v>
      </c>
      <c r="BV647">
        <f>(BG647-BF647)/(BG647-AZ647)</f>
        <v>0</v>
      </c>
      <c r="BW647">
        <f>(BA647-BG647)/(BA647-AZ647)</f>
        <v>0</v>
      </c>
      <c r="BX647">
        <f>(BT647*BR647/BF647)</f>
        <v>0</v>
      </c>
      <c r="BY647">
        <f>(1-BX647)</f>
        <v>0</v>
      </c>
      <c r="DH647">
        <f>$B$11*EG647+$C$11*EH647+$F$11*ES647*(1-EV647)</f>
        <v>0</v>
      </c>
      <c r="DI647">
        <f>DH647*DJ647</f>
        <v>0</v>
      </c>
      <c r="DJ647">
        <f>($B$11*$D$9+$C$11*$D$9+$F$11*((FF647+EX647)/MAX(FF647+EX647+FG647, 0.1)*$I$9+FG647/MAX(FF647+EX647+FG647, 0.1)*$J$9))/($B$11+$C$11+$F$11)</f>
        <v>0</v>
      </c>
      <c r="DK647">
        <f>($B$11*$K$9+$C$11*$K$9+$F$11*((FF647+EX647)/MAX(FF647+EX647+FG647, 0.1)*$P$9+FG647/MAX(FF647+EX647+FG647, 0.1)*$Q$9))/($B$11+$C$11+$F$11)</f>
        <v>0</v>
      </c>
      <c r="DL647">
        <v>6</v>
      </c>
      <c r="DM647">
        <v>0.5</v>
      </c>
      <c r="DN647" t="s">
        <v>438</v>
      </c>
      <c r="DO647">
        <v>2</v>
      </c>
      <c r="DP647" t="b">
        <v>1</v>
      </c>
      <c r="DQ647">
        <v>1761417530.92308</v>
      </c>
      <c r="DR647">
        <v>824.411769230769</v>
      </c>
      <c r="DS647">
        <v>874.366615384615</v>
      </c>
      <c r="DT647">
        <v>34.9191</v>
      </c>
      <c r="DU647">
        <v>25.3473692307692</v>
      </c>
      <c r="DV647">
        <v>823.314153846154</v>
      </c>
      <c r="DW647">
        <v>34.6039</v>
      </c>
      <c r="DX647">
        <v>500.006384615385</v>
      </c>
      <c r="DY647">
        <v>90.2816384615385</v>
      </c>
      <c r="DZ647">
        <v>0.0436489538461539</v>
      </c>
      <c r="EA647">
        <v>43.0327</v>
      </c>
      <c r="EB647">
        <v>41.9489</v>
      </c>
      <c r="EC647">
        <v>999.9</v>
      </c>
      <c r="ED647">
        <v>0</v>
      </c>
      <c r="EE647">
        <v>0</v>
      </c>
      <c r="EF647">
        <v>10007.11</v>
      </c>
      <c r="EG647">
        <v>0</v>
      </c>
      <c r="EH647">
        <v>1202.25</v>
      </c>
      <c r="EI647">
        <v>-49.9549153846154</v>
      </c>
      <c r="EJ647">
        <v>854.240692307692</v>
      </c>
      <c r="EK647">
        <v>897.105923076923</v>
      </c>
      <c r="EL647">
        <v>9.57173076923077</v>
      </c>
      <c r="EM647">
        <v>874.366615384615</v>
      </c>
      <c r="EN647">
        <v>25.3473692307692</v>
      </c>
      <c r="EO647">
        <v>3.15255384615385</v>
      </c>
      <c r="EP647">
        <v>2.28840230769231</v>
      </c>
      <c r="EQ647">
        <v>24.8563769230769</v>
      </c>
      <c r="ER647">
        <v>19.595</v>
      </c>
      <c r="ES647">
        <v>1199.96153846154</v>
      </c>
      <c r="ET647">
        <v>0.966990076923077</v>
      </c>
      <c r="EU647">
        <v>0.0330099692307692</v>
      </c>
      <c r="EV647">
        <v>0</v>
      </c>
      <c r="EW647">
        <v>1412.94384615385</v>
      </c>
      <c r="EX647">
        <v>5.00059</v>
      </c>
      <c r="EY647">
        <v>18208.6923076923</v>
      </c>
      <c r="EZ647">
        <v>10358.3461538462</v>
      </c>
      <c r="FA647">
        <v>61.5238461538462</v>
      </c>
      <c r="FB647">
        <v>63.2112307692308</v>
      </c>
      <c r="FC647">
        <v>61.8651538461539</v>
      </c>
      <c r="FD647">
        <v>62.7449230769231</v>
      </c>
      <c r="FE647">
        <v>62.4276153846154</v>
      </c>
      <c r="FF647">
        <v>1155.51230769231</v>
      </c>
      <c r="FG647">
        <v>39.4476923076923</v>
      </c>
      <c r="FH647">
        <v>0</v>
      </c>
      <c r="FI647">
        <v>1761417499.3</v>
      </c>
      <c r="FJ647">
        <v>0</v>
      </c>
      <c r="FK647">
        <v>1413.10230769231</v>
      </c>
      <c r="FL647">
        <v>21.1924786181317</v>
      </c>
      <c r="FM647">
        <v>222.940171217282</v>
      </c>
      <c r="FN647">
        <v>18211.7692307692</v>
      </c>
      <c r="FO647">
        <v>15</v>
      </c>
      <c r="FP647">
        <v>0</v>
      </c>
      <c r="FQ647" t="s">
        <v>439</v>
      </c>
      <c r="FR647">
        <v>0</v>
      </c>
      <c r="FS647">
        <v>0</v>
      </c>
      <c r="FT647">
        <v>0</v>
      </c>
      <c r="FU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A647">
        <v>0</v>
      </c>
      <c r="GB647">
        <v>0</v>
      </c>
      <c r="GC647">
        <v>-49.545365</v>
      </c>
      <c r="GD647">
        <v>-9.68890375939839</v>
      </c>
      <c r="GE647">
        <v>1.33718404727061</v>
      </c>
      <c r="GF647">
        <v>0</v>
      </c>
      <c r="GG647">
        <v>1411.83705882353</v>
      </c>
      <c r="GH647">
        <v>21.3582887662206</v>
      </c>
      <c r="GI647">
        <v>2.10871375544954</v>
      </c>
      <c r="GJ647">
        <v>-1</v>
      </c>
      <c r="GK647">
        <v>9.5842705</v>
      </c>
      <c r="GL647">
        <v>-0.306789022556372</v>
      </c>
      <c r="GM647">
        <v>0.0295225094588859</v>
      </c>
      <c r="GN647">
        <v>0</v>
      </c>
      <c r="GO647">
        <v>0</v>
      </c>
      <c r="GP647">
        <v>2</v>
      </c>
      <c r="GQ647" t="s">
        <v>473</v>
      </c>
      <c r="GR647">
        <v>3.12664</v>
      </c>
      <c r="GS647">
        <v>2.72185</v>
      </c>
      <c r="GT647">
        <v>0.140333</v>
      </c>
      <c r="GU647">
        <v>0.146115</v>
      </c>
      <c r="GV647">
        <v>0.126912</v>
      </c>
      <c r="GW647">
        <v>0.101471</v>
      </c>
      <c r="GX647">
        <v>30770.9</v>
      </c>
      <c r="GY647">
        <v>32287.1</v>
      </c>
      <c r="GZ647">
        <v>32526.6</v>
      </c>
      <c r="HA647">
        <v>34380.3</v>
      </c>
      <c r="HB647">
        <v>40621</v>
      </c>
      <c r="HC647">
        <v>44577.3</v>
      </c>
      <c r="HD647">
        <v>51150.1</v>
      </c>
      <c r="HE647">
        <v>55167.6</v>
      </c>
      <c r="HF647">
        <v>1.66192</v>
      </c>
      <c r="HG647">
        <v>1.52545</v>
      </c>
      <c r="HH647">
        <v>-0.0563934</v>
      </c>
      <c r="HI647">
        <v>0</v>
      </c>
      <c r="HJ647">
        <v>42.849</v>
      </c>
      <c r="HK647">
        <v>999.9</v>
      </c>
      <c r="HL647">
        <v>55.872</v>
      </c>
      <c r="HM647">
        <v>30.071</v>
      </c>
      <c r="HN647">
        <v>26.4764</v>
      </c>
      <c r="HO647">
        <v>60.8554</v>
      </c>
      <c r="HP647">
        <v>40.9495</v>
      </c>
      <c r="HQ647">
        <v>1</v>
      </c>
      <c r="HR647">
        <v>2.47917</v>
      </c>
      <c r="HS647">
        <v>5.53168</v>
      </c>
      <c r="HT647">
        <v>20.0361</v>
      </c>
      <c r="HU647">
        <v>5.18614</v>
      </c>
      <c r="HV647">
        <v>12.0159</v>
      </c>
      <c r="HW647">
        <v>4.969</v>
      </c>
      <c r="HX647">
        <v>3.296</v>
      </c>
      <c r="HY647">
        <v>9999</v>
      </c>
      <c r="HZ647">
        <v>9999</v>
      </c>
      <c r="IA647">
        <v>999.9</v>
      </c>
      <c r="IB647">
        <v>9999</v>
      </c>
      <c r="IC647">
        <v>1.86325</v>
      </c>
      <c r="ID647">
        <v>1.86813</v>
      </c>
      <c r="IE647">
        <v>1.86783</v>
      </c>
      <c r="IF647">
        <v>1.86905</v>
      </c>
      <c r="IG647">
        <v>1.86981</v>
      </c>
      <c r="IH647">
        <v>1.8659</v>
      </c>
      <c r="II647">
        <v>1.86697</v>
      </c>
      <c r="IJ647">
        <v>1.86841</v>
      </c>
      <c r="IK647">
        <v>5</v>
      </c>
      <c r="IL647">
        <v>0</v>
      </c>
      <c r="IM647">
        <v>0</v>
      </c>
      <c r="IN647">
        <v>0</v>
      </c>
      <c r="IO647" t="s">
        <v>441</v>
      </c>
      <c r="IP647" t="s">
        <v>442</v>
      </c>
      <c r="IQ647" t="s">
        <v>443</v>
      </c>
      <c r="IR647" t="s">
        <v>443</v>
      </c>
      <c r="IS647" t="s">
        <v>443</v>
      </c>
      <c r="IT647" t="s">
        <v>443</v>
      </c>
      <c r="IU647">
        <v>0</v>
      </c>
      <c r="IV647">
        <v>100</v>
      </c>
      <c r="IW647">
        <v>100</v>
      </c>
      <c r="IX647">
        <v>1.097</v>
      </c>
      <c r="IY647">
        <v>0.3152</v>
      </c>
      <c r="IZ647">
        <v>1.09748391826392</v>
      </c>
      <c r="JA647">
        <v>0</v>
      </c>
      <c r="JB647">
        <v>0</v>
      </c>
      <c r="JC647">
        <v>0</v>
      </c>
      <c r="JD647">
        <v>0.315191680746845</v>
      </c>
      <c r="JE647">
        <v>0</v>
      </c>
      <c r="JF647">
        <v>0</v>
      </c>
      <c r="JG647">
        <v>0</v>
      </c>
      <c r="JH647">
        <v>5</v>
      </c>
      <c r="JI647">
        <v>2273</v>
      </c>
      <c r="JJ647">
        <v>0</v>
      </c>
      <c r="JK647">
        <v>25</v>
      </c>
      <c r="JL647">
        <v>29356959</v>
      </c>
      <c r="JM647">
        <v>29356959</v>
      </c>
      <c r="JN647">
        <v>1.90308</v>
      </c>
      <c r="JO647">
        <v>2.6123</v>
      </c>
      <c r="JP647">
        <v>1.54785</v>
      </c>
      <c r="JQ647">
        <v>2.31567</v>
      </c>
      <c r="JR647">
        <v>1.64673</v>
      </c>
      <c r="JS647">
        <v>2.37549</v>
      </c>
      <c r="JT647">
        <v>34.3725</v>
      </c>
      <c r="JU647">
        <v>24.1575</v>
      </c>
      <c r="JV647">
        <v>18</v>
      </c>
      <c r="JW647">
        <v>484.656</v>
      </c>
      <c r="JX647">
        <v>385.509</v>
      </c>
      <c r="JY647">
        <v>36.0583</v>
      </c>
      <c r="JZ647">
        <v>55.0133</v>
      </c>
      <c r="KA647">
        <v>29.9951</v>
      </c>
      <c r="KB647">
        <v>54.3968</v>
      </c>
      <c r="KC647">
        <v>54.1641</v>
      </c>
      <c r="KD647">
        <v>38.1107</v>
      </c>
      <c r="KE647">
        <v>0</v>
      </c>
      <c r="KF647">
        <v>100</v>
      </c>
      <c r="KG647">
        <v>36.0855</v>
      </c>
      <c r="KH647">
        <v>923.539</v>
      </c>
      <c r="KI647">
        <v>34.6858</v>
      </c>
      <c r="KJ647">
        <v>92.6899</v>
      </c>
      <c r="KK647">
        <v>89.2462</v>
      </c>
    </row>
    <row r="648" spans="1:297">
      <c r="A648">
        <v>632</v>
      </c>
      <c r="B648">
        <v>1761417544</v>
      </c>
      <c r="C648">
        <v>9363</v>
      </c>
      <c r="D648" t="s">
        <v>1712</v>
      </c>
      <c r="E648" t="s">
        <v>1713</v>
      </c>
      <c r="F648">
        <v>5</v>
      </c>
      <c r="G648" t="s">
        <v>1603</v>
      </c>
      <c r="H648" t="s">
        <v>436</v>
      </c>
      <c r="I648">
        <v>1761417535.92308</v>
      </c>
      <c r="J648">
        <f>(K648)/1000</f>
        <v>0</v>
      </c>
      <c r="K648">
        <f>IF(DP648, AN648, AH648)</f>
        <v>0</v>
      </c>
      <c r="L648">
        <f>IF(DP648, AI648, AG648)</f>
        <v>0</v>
      </c>
      <c r="M648">
        <f>DR648 - IF(AU648&gt;1, L648*DL648*100.0/(AW648), 0)</f>
        <v>0</v>
      </c>
      <c r="N648">
        <f>((T648-J648/2)*M648-L648)/(T648+J648/2)</f>
        <v>0</v>
      </c>
      <c r="O648">
        <f>N648*(DY648+DZ648)/1000.0</f>
        <v>0</v>
      </c>
      <c r="P648">
        <f>(DR648 - IF(AU648&gt;1, L648*DL648*100.0/(AW648), 0))*(DY648+DZ648)/1000.0</f>
        <v>0</v>
      </c>
      <c r="Q648">
        <f>2.0/((1/S648-1/R648)+SIGN(S648)*SQRT((1/S648-1/R648)*(1/S648-1/R648) + 4*DM648/((DM648+1)*(DM648+1))*(2*1/S648*1/R648-1/R648*1/R648)))</f>
        <v>0</v>
      </c>
      <c r="R648">
        <f>IF(LEFT(DN648,1)&lt;&gt;"0",IF(LEFT(DN648,1)="1",3.0,DO648),$D$5+$E$5*(EF648*DY648/($K$5*1000))+$F$5*(EF648*DY648/($K$5*1000))*MAX(MIN(DL648,$J$5),$I$5)*MAX(MIN(DL648,$J$5),$I$5)+$G$5*MAX(MIN(DL648,$J$5),$I$5)*(EF648*DY648/($K$5*1000))+$H$5*(EF648*DY648/($K$5*1000))*(EF648*DY648/($K$5*1000)))</f>
        <v>0</v>
      </c>
      <c r="S648">
        <f>J648*(1000-(1000*0.61365*exp(17.502*W648/(240.97+W648))/(DY648+DZ648)+DT648)/2)/(1000*0.61365*exp(17.502*W648/(240.97+W648))/(DY648+DZ648)-DT648)</f>
        <v>0</v>
      </c>
      <c r="T648">
        <f>1/((DM648+1)/(Q648/1.6)+1/(R648/1.37)) + DM648/((DM648+1)/(Q648/1.6) + DM648/(R648/1.37))</f>
        <v>0</v>
      </c>
      <c r="U648">
        <f>(DH648*DK648)</f>
        <v>0</v>
      </c>
      <c r="V648">
        <f>(EA648+(U648+2*0.95*5.67E-8*(((EA648+$B$7)+273)^4-(EA648+273)^4)-44100*J648)/(1.84*29.3*R648+8*0.95*5.67E-8*(EA648+273)^3))</f>
        <v>0</v>
      </c>
      <c r="W648">
        <f>($C$7*EB648+$D$7*EC648+$E$7*V648)</f>
        <v>0</v>
      </c>
      <c r="X648">
        <f>0.61365*exp(17.502*W648/(240.97+W648))</f>
        <v>0</v>
      </c>
      <c r="Y648">
        <f>(Z648/AA648*100)</f>
        <v>0</v>
      </c>
      <c r="Z648">
        <f>DT648*(DY648+DZ648)/1000</f>
        <v>0</v>
      </c>
      <c r="AA648">
        <f>0.61365*exp(17.502*EA648/(240.97+EA648))</f>
        <v>0</v>
      </c>
      <c r="AB648">
        <f>(X648-DT648*(DY648+DZ648)/1000)</f>
        <v>0</v>
      </c>
      <c r="AC648">
        <f>(-J648*44100)</f>
        <v>0</v>
      </c>
      <c r="AD648">
        <f>2*29.3*R648*0.92*(EA648-W648)</f>
        <v>0</v>
      </c>
      <c r="AE648">
        <f>2*0.95*5.67E-8*(((EA648+$B$7)+273)^4-(W648+273)^4)</f>
        <v>0</v>
      </c>
      <c r="AF648">
        <f>U648+AE648+AC648+AD648</f>
        <v>0</v>
      </c>
      <c r="AG648">
        <f>DX648*AU648*(DS648-DR648*(1000-AU648*DU648)/(1000-AU648*DT648))/(100*DL648)</f>
        <v>0</v>
      </c>
      <c r="AH648">
        <f>1000*DX648*AU648*(DT648-DU648)/(100*DL648*(1000-AU648*DT648))</f>
        <v>0</v>
      </c>
      <c r="AI648">
        <f>(AJ648 - AK648 - DY648*1E3/(8.314*(EA648+273.15)) * AM648/DX648 * AL648) * DX648/(100*DL648) * (1000 - DU648)/1000</f>
        <v>0</v>
      </c>
      <c r="AJ648">
        <v>931.32675429376</v>
      </c>
      <c r="AK648">
        <v>895.416</v>
      </c>
      <c r="AL648">
        <v>3.47633103008055</v>
      </c>
      <c r="AM648">
        <v>65.3796916363012</v>
      </c>
      <c r="AN648">
        <f>(AP648 - AO648 + DY648*1E3/(8.314*(EA648+273.15)) * AR648/DX648 * AQ648) * DX648/(100*DL648) * 1000/(1000 - AP648)</f>
        <v>0</v>
      </c>
      <c r="AO648">
        <v>25.3555478659156</v>
      </c>
      <c r="AP648">
        <v>34.8725842424242</v>
      </c>
      <c r="AQ648">
        <v>-0.000839596166031844</v>
      </c>
      <c r="AR648">
        <v>110.48631255239</v>
      </c>
      <c r="AS648">
        <v>8</v>
      </c>
      <c r="AT648">
        <v>2</v>
      </c>
      <c r="AU648">
        <f>IF(AS648*$H$13&gt;=AW648,1.0,(AW648/(AW648-AS648*$H$13)))</f>
        <v>0</v>
      </c>
      <c r="AV648">
        <f>(AU648-1)*100</f>
        <v>0</v>
      </c>
      <c r="AW648">
        <f>MAX(0,($B$13+$C$13*EF648)/(1+$D$13*EF648)*DY648/(EA648+273)*$E$13)</f>
        <v>0</v>
      </c>
      <c r="AX648" t="s">
        <v>437</v>
      </c>
      <c r="AY648" t="s">
        <v>437</v>
      </c>
      <c r="AZ648">
        <v>0</v>
      </c>
      <c r="BA648">
        <v>0</v>
      </c>
      <c r="BB648">
        <f>1-AZ648/BA648</f>
        <v>0</v>
      </c>
      <c r="BC648">
        <v>0</v>
      </c>
      <c r="BD648" t="s">
        <v>437</v>
      </c>
      <c r="BE648" t="s">
        <v>437</v>
      </c>
      <c r="BF648">
        <v>0</v>
      </c>
      <c r="BG648">
        <v>0</v>
      </c>
      <c r="BH648">
        <f>1-BF648/BG648</f>
        <v>0</v>
      </c>
      <c r="BI648">
        <v>0.5</v>
      </c>
      <c r="BJ648">
        <f>DI648</f>
        <v>0</v>
      </c>
      <c r="BK648">
        <f>L648</f>
        <v>0</v>
      </c>
      <c r="BL648">
        <f>BH648*BI648*BJ648</f>
        <v>0</v>
      </c>
      <c r="BM648">
        <f>(BK648-BC648)/BJ648</f>
        <v>0</v>
      </c>
      <c r="BN648">
        <f>(BA648-BG648)/BG648</f>
        <v>0</v>
      </c>
      <c r="BO648">
        <f>AZ648/(BB648+AZ648/BG648)</f>
        <v>0</v>
      </c>
      <c r="BP648" t="s">
        <v>437</v>
      </c>
      <c r="BQ648">
        <v>0</v>
      </c>
      <c r="BR648">
        <f>IF(BQ648&lt;&gt;0, BQ648, BO648)</f>
        <v>0</v>
      </c>
      <c r="BS648">
        <f>1-BR648/BG648</f>
        <v>0</v>
      </c>
      <c r="BT648">
        <f>(BG648-BF648)/(BG648-BR648)</f>
        <v>0</v>
      </c>
      <c r="BU648">
        <f>(BA648-BG648)/(BA648-BR648)</f>
        <v>0</v>
      </c>
      <c r="BV648">
        <f>(BG648-BF648)/(BG648-AZ648)</f>
        <v>0</v>
      </c>
      <c r="BW648">
        <f>(BA648-BG648)/(BA648-AZ648)</f>
        <v>0</v>
      </c>
      <c r="BX648">
        <f>(BT648*BR648/BF648)</f>
        <v>0</v>
      </c>
      <c r="BY648">
        <f>(1-BX648)</f>
        <v>0</v>
      </c>
      <c r="DH648">
        <f>$B$11*EG648+$C$11*EH648+$F$11*ES648*(1-EV648)</f>
        <v>0</v>
      </c>
      <c r="DI648">
        <f>DH648*DJ648</f>
        <v>0</v>
      </c>
      <c r="DJ648">
        <f>($B$11*$D$9+$C$11*$D$9+$F$11*((FF648+EX648)/MAX(FF648+EX648+FG648, 0.1)*$I$9+FG648/MAX(FF648+EX648+FG648, 0.1)*$J$9))/($B$11+$C$11+$F$11)</f>
        <v>0</v>
      </c>
      <c r="DK648">
        <f>($B$11*$K$9+$C$11*$K$9+$F$11*((FF648+EX648)/MAX(FF648+EX648+FG648, 0.1)*$P$9+FG648/MAX(FF648+EX648+FG648, 0.1)*$Q$9))/($B$11+$C$11+$F$11)</f>
        <v>0</v>
      </c>
      <c r="DL648">
        <v>6</v>
      </c>
      <c r="DM648">
        <v>0.5</v>
      </c>
      <c r="DN648" t="s">
        <v>438</v>
      </c>
      <c r="DO648">
        <v>2</v>
      </c>
      <c r="DP648" t="b">
        <v>1</v>
      </c>
      <c r="DQ648">
        <v>1761417535.92308</v>
      </c>
      <c r="DR648">
        <v>840.825076923077</v>
      </c>
      <c r="DS648">
        <v>891.573538461538</v>
      </c>
      <c r="DT648">
        <v>34.8980307692308</v>
      </c>
      <c r="DU648">
        <v>25.3503</v>
      </c>
      <c r="DV648">
        <v>839.727615384615</v>
      </c>
      <c r="DW648">
        <v>34.5828307692308</v>
      </c>
      <c r="DX648">
        <v>500.005769230769</v>
      </c>
      <c r="DY648">
        <v>90.2812230769231</v>
      </c>
      <c r="DZ648">
        <v>0.0437663615384615</v>
      </c>
      <c r="EA648">
        <v>43.0323538461538</v>
      </c>
      <c r="EB648">
        <v>41.9475692307692</v>
      </c>
      <c r="EC648">
        <v>999.9</v>
      </c>
      <c r="ED648">
        <v>0</v>
      </c>
      <c r="EE648">
        <v>0</v>
      </c>
      <c r="EF648">
        <v>10003.5530769231</v>
      </c>
      <c r="EG648">
        <v>0</v>
      </c>
      <c r="EH648">
        <v>1202.42538461538</v>
      </c>
      <c r="EI648">
        <v>-50.7485076923077</v>
      </c>
      <c r="EJ648">
        <v>871.229076923077</v>
      </c>
      <c r="EK648">
        <v>914.763230769231</v>
      </c>
      <c r="EL648">
        <v>9.54771615384615</v>
      </c>
      <c r="EM648">
        <v>891.573538461538</v>
      </c>
      <c r="EN648">
        <v>25.3503</v>
      </c>
      <c r="EO648">
        <v>3.15063692307692</v>
      </c>
      <c r="EP648">
        <v>2.28865692307692</v>
      </c>
      <c r="EQ648">
        <v>24.8461692307692</v>
      </c>
      <c r="ER648">
        <v>19.5967846153846</v>
      </c>
      <c r="ES648">
        <v>1199.95923076923</v>
      </c>
      <c r="ET648">
        <v>0.966989461538461</v>
      </c>
      <c r="EU648">
        <v>0.0330106076923077</v>
      </c>
      <c r="EV648">
        <v>0</v>
      </c>
      <c r="EW648">
        <v>1414.68384615385</v>
      </c>
      <c r="EX648">
        <v>5.00059</v>
      </c>
      <c r="EY648">
        <v>18226.9769230769</v>
      </c>
      <c r="EZ648">
        <v>10358.3307692308</v>
      </c>
      <c r="FA648">
        <v>61.4853846153846</v>
      </c>
      <c r="FB648">
        <v>63.1727692307692</v>
      </c>
      <c r="FC648">
        <v>61.8314615384615</v>
      </c>
      <c r="FD648">
        <v>62.7064615384615</v>
      </c>
      <c r="FE648">
        <v>62.3988461538462</v>
      </c>
      <c r="FF648">
        <v>1155.50923076923</v>
      </c>
      <c r="FG648">
        <v>39.45</v>
      </c>
      <c r="FH648">
        <v>0</v>
      </c>
      <c r="FI648">
        <v>1761417504.1</v>
      </c>
      <c r="FJ648">
        <v>0</v>
      </c>
      <c r="FK648">
        <v>1414.77538461538</v>
      </c>
      <c r="FL648">
        <v>20.3582905809037</v>
      </c>
      <c r="FM648">
        <v>216.970940417887</v>
      </c>
      <c r="FN648">
        <v>18229.1230769231</v>
      </c>
      <c r="FO648">
        <v>15</v>
      </c>
      <c r="FP648">
        <v>0</v>
      </c>
      <c r="FQ648" t="s">
        <v>439</v>
      </c>
      <c r="FR648">
        <v>0</v>
      </c>
      <c r="FS648">
        <v>0</v>
      </c>
      <c r="FT648">
        <v>0</v>
      </c>
      <c r="FU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A648">
        <v>0</v>
      </c>
      <c r="GB648">
        <v>0</v>
      </c>
      <c r="GC648">
        <v>-50.1976</v>
      </c>
      <c r="GD648">
        <v>-8.3753454545455</v>
      </c>
      <c r="GE648">
        <v>1.27284188334608</v>
      </c>
      <c r="GF648">
        <v>0</v>
      </c>
      <c r="GG648">
        <v>1413.71705882353</v>
      </c>
      <c r="GH648">
        <v>20.814362092834</v>
      </c>
      <c r="GI648">
        <v>2.05766362284392</v>
      </c>
      <c r="GJ648">
        <v>-1</v>
      </c>
      <c r="GK648">
        <v>9.56204333333334</v>
      </c>
      <c r="GL648">
        <v>-0.289179740259736</v>
      </c>
      <c r="GM648">
        <v>0.0292125275366471</v>
      </c>
      <c r="GN648">
        <v>0</v>
      </c>
      <c r="GO648">
        <v>0</v>
      </c>
      <c r="GP648">
        <v>2</v>
      </c>
      <c r="GQ648" t="s">
        <v>473</v>
      </c>
      <c r="GR648">
        <v>3.12659</v>
      </c>
      <c r="GS648">
        <v>2.72182</v>
      </c>
      <c r="GT648">
        <v>0.142181</v>
      </c>
      <c r="GU648">
        <v>0.147739</v>
      </c>
      <c r="GV648">
        <v>0.126874</v>
      </c>
      <c r="GW648">
        <v>0.101488</v>
      </c>
      <c r="GX648">
        <v>30707.5</v>
      </c>
      <c r="GY648">
        <v>32229.4</v>
      </c>
      <c r="GZ648">
        <v>32529.8</v>
      </c>
      <c r="HA648">
        <v>34384.4</v>
      </c>
      <c r="HB648">
        <v>40625.8</v>
      </c>
      <c r="HC648">
        <v>44581.6</v>
      </c>
      <c r="HD648">
        <v>51154.2</v>
      </c>
      <c r="HE648">
        <v>55173.8</v>
      </c>
      <c r="HF648">
        <v>1.66215</v>
      </c>
      <c r="HG648">
        <v>1.52575</v>
      </c>
      <c r="HH648">
        <v>-0.0558197</v>
      </c>
      <c r="HI648">
        <v>0</v>
      </c>
      <c r="HJ648">
        <v>42.8342</v>
      </c>
      <c r="HK648">
        <v>999.9</v>
      </c>
      <c r="HL648">
        <v>55.872</v>
      </c>
      <c r="HM648">
        <v>30.051</v>
      </c>
      <c r="HN648">
        <v>26.4459</v>
      </c>
      <c r="HO648">
        <v>60.8054</v>
      </c>
      <c r="HP648">
        <v>40.7692</v>
      </c>
      <c r="HQ648">
        <v>1</v>
      </c>
      <c r="HR648">
        <v>2.47367</v>
      </c>
      <c r="HS648">
        <v>5.47662</v>
      </c>
      <c r="HT648">
        <v>20.0374</v>
      </c>
      <c r="HU648">
        <v>5.18584</v>
      </c>
      <c r="HV648">
        <v>12.0159</v>
      </c>
      <c r="HW648">
        <v>4.96905</v>
      </c>
      <c r="HX648">
        <v>3.29585</v>
      </c>
      <c r="HY648">
        <v>9999</v>
      </c>
      <c r="HZ648">
        <v>9999</v>
      </c>
      <c r="IA648">
        <v>999.9</v>
      </c>
      <c r="IB648">
        <v>9999</v>
      </c>
      <c r="IC648">
        <v>1.86325</v>
      </c>
      <c r="ID648">
        <v>1.86813</v>
      </c>
      <c r="IE648">
        <v>1.86783</v>
      </c>
      <c r="IF648">
        <v>1.86905</v>
      </c>
      <c r="IG648">
        <v>1.86983</v>
      </c>
      <c r="IH648">
        <v>1.86592</v>
      </c>
      <c r="II648">
        <v>1.86693</v>
      </c>
      <c r="IJ648">
        <v>1.86843</v>
      </c>
      <c r="IK648">
        <v>5</v>
      </c>
      <c r="IL648">
        <v>0</v>
      </c>
      <c r="IM648">
        <v>0</v>
      </c>
      <c r="IN648">
        <v>0</v>
      </c>
      <c r="IO648" t="s">
        <v>441</v>
      </c>
      <c r="IP648" t="s">
        <v>442</v>
      </c>
      <c r="IQ648" t="s">
        <v>443</v>
      </c>
      <c r="IR648" t="s">
        <v>443</v>
      </c>
      <c r="IS648" t="s">
        <v>443</v>
      </c>
      <c r="IT648" t="s">
        <v>443</v>
      </c>
      <c r="IU648">
        <v>0</v>
      </c>
      <c r="IV648">
        <v>100</v>
      </c>
      <c r="IW648">
        <v>100</v>
      </c>
      <c r="IX648">
        <v>1.097</v>
      </c>
      <c r="IY648">
        <v>0.3152</v>
      </c>
      <c r="IZ648">
        <v>1.09748391826392</v>
      </c>
      <c r="JA648">
        <v>0</v>
      </c>
      <c r="JB648">
        <v>0</v>
      </c>
      <c r="JC648">
        <v>0</v>
      </c>
      <c r="JD648">
        <v>0.315191680746845</v>
      </c>
      <c r="JE648">
        <v>0</v>
      </c>
      <c r="JF648">
        <v>0</v>
      </c>
      <c r="JG648">
        <v>0</v>
      </c>
      <c r="JH648">
        <v>5</v>
      </c>
      <c r="JI648">
        <v>2273</v>
      </c>
      <c r="JJ648">
        <v>0</v>
      </c>
      <c r="JK648">
        <v>25</v>
      </c>
      <c r="JL648">
        <v>29356959.1</v>
      </c>
      <c r="JM648">
        <v>29356959.1</v>
      </c>
      <c r="JN648">
        <v>1.92749</v>
      </c>
      <c r="JO648">
        <v>2.61963</v>
      </c>
      <c r="JP648">
        <v>1.54785</v>
      </c>
      <c r="JQ648">
        <v>2.31567</v>
      </c>
      <c r="JR648">
        <v>1.64673</v>
      </c>
      <c r="JS648">
        <v>2.35107</v>
      </c>
      <c r="JT648">
        <v>34.3725</v>
      </c>
      <c r="JU648">
        <v>24.1488</v>
      </c>
      <c r="JV648">
        <v>18</v>
      </c>
      <c r="JW648">
        <v>484.659</v>
      </c>
      <c r="JX648">
        <v>385.579</v>
      </c>
      <c r="JY648">
        <v>36.0961</v>
      </c>
      <c r="JZ648">
        <v>54.9716</v>
      </c>
      <c r="KA648">
        <v>29.995</v>
      </c>
      <c r="KB648">
        <v>54.3679</v>
      </c>
      <c r="KC648">
        <v>54.1373</v>
      </c>
      <c r="KD648">
        <v>38.7305</v>
      </c>
      <c r="KE648">
        <v>0</v>
      </c>
      <c r="KF648">
        <v>100</v>
      </c>
      <c r="KG648">
        <v>36.1211</v>
      </c>
      <c r="KH648">
        <v>944.023</v>
      </c>
      <c r="KI648">
        <v>34.6858</v>
      </c>
      <c r="KJ648">
        <v>92.698</v>
      </c>
      <c r="KK648">
        <v>89.2565</v>
      </c>
    </row>
    <row r="649" spans="1:297">
      <c r="A649">
        <v>633</v>
      </c>
      <c r="B649">
        <v>1761417549</v>
      </c>
      <c r="C649">
        <v>9368</v>
      </c>
      <c r="D649" t="s">
        <v>1714</v>
      </c>
      <c r="E649" t="s">
        <v>1715</v>
      </c>
      <c r="F649">
        <v>5</v>
      </c>
      <c r="G649" t="s">
        <v>1603</v>
      </c>
      <c r="H649" t="s">
        <v>436</v>
      </c>
      <c r="I649">
        <v>1761417540.84615</v>
      </c>
      <c r="J649">
        <f>(K649)/1000</f>
        <v>0</v>
      </c>
      <c r="K649">
        <f>IF(DP649, AN649, AH649)</f>
        <v>0</v>
      </c>
      <c r="L649">
        <f>IF(DP649, AI649, AG649)</f>
        <v>0</v>
      </c>
      <c r="M649">
        <f>DR649 - IF(AU649&gt;1, L649*DL649*100.0/(AW649), 0)</f>
        <v>0</v>
      </c>
      <c r="N649">
        <f>((T649-J649/2)*M649-L649)/(T649+J649/2)</f>
        <v>0</v>
      </c>
      <c r="O649">
        <f>N649*(DY649+DZ649)/1000.0</f>
        <v>0</v>
      </c>
      <c r="P649">
        <f>(DR649 - IF(AU649&gt;1, L649*DL649*100.0/(AW649), 0))*(DY649+DZ649)/1000.0</f>
        <v>0</v>
      </c>
      <c r="Q649">
        <f>2.0/((1/S649-1/R649)+SIGN(S649)*SQRT((1/S649-1/R649)*(1/S649-1/R649) + 4*DM649/((DM649+1)*(DM649+1))*(2*1/S649*1/R649-1/R649*1/R649)))</f>
        <v>0</v>
      </c>
      <c r="R649">
        <f>IF(LEFT(DN649,1)&lt;&gt;"0",IF(LEFT(DN649,1)="1",3.0,DO649),$D$5+$E$5*(EF649*DY649/($K$5*1000))+$F$5*(EF649*DY649/($K$5*1000))*MAX(MIN(DL649,$J$5),$I$5)*MAX(MIN(DL649,$J$5),$I$5)+$G$5*MAX(MIN(DL649,$J$5),$I$5)*(EF649*DY649/($K$5*1000))+$H$5*(EF649*DY649/($K$5*1000))*(EF649*DY649/($K$5*1000)))</f>
        <v>0</v>
      </c>
      <c r="S649">
        <f>J649*(1000-(1000*0.61365*exp(17.502*W649/(240.97+W649))/(DY649+DZ649)+DT649)/2)/(1000*0.61365*exp(17.502*W649/(240.97+W649))/(DY649+DZ649)-DT649)</f>
        <v>0</v>
      </c>
      <c r="T649">
        <f>1/((DM649+1)/(Q649/1.6)+1/(R649/1.37)) + DM649/((DM649+1)/(Q649/1.6) + DM649/(R649/1.37))</f>
        <v>0</v>
      </c>
      <c r="U649">
        <f>(DH649*DK649)</f>
        <v>0</v>
      </c>
      <c r="V649">
        <f>(EA649+(U649+2*0.95*5.67E-8*(((EA649+$B$7)+273)^4-(EA649+273)^4)-44100*J649)/(1.84*29.3*R649+8*0.95*5.67E-8*(EA649+273)^3))</f>
        <v>0</v>
      </c>
      <c r="W649">
        <f>($C$7*EB649+$D$7*EC649+$E$7*V649)</f>
        <v>0</v>
      </c>
      <c r="X649">
        <f>0.61365*exp(17.502*W649/(240.97+W649))</f>
        <v>0</v>
      </c>
      <c r="Y649">
        <f>(Z649/AA649*100)</f>
        <v>0</v>
      </c>
      <c r="Z649">
        <f>DT649*(DY649+DZ649)/1000</f>
        <v>0</v>
      </c>
      <c r="AA649">
        <f>0.61365*exp(17.502*EA649/(240.97+EA649))</f>
        <v>0</v>
      </c>
      <c r="AB649">
        <f>(X649-DT649*(DY649+DZ649)/1000)</f>
        <v>0</v>
      </c>
      <c r="AC649">
        <f>(-J649*44100)</f>
        <v>0</v>
      </c>
      <c r="AD649">
        <f>2*29.3*R649*0.92*(EA649-W649)</f>
        <v>0</v>
      </c>
      <c r="AE649">
        <f>2*0.95*5.67E-8*(((EA649+$B$7)+273)^4-(W649+273)^4)</f>
        <v>0</v>
      </c>
      <c r="AF649">
        <f>U649+AE649+AC649+AD649</f>
        <v>0</v>
      </c>
      <c r="AG649">
        <f>DX649*AU649*(DS649-DR649*(1000-AU649*DU649)/(1000-AU649*DT649))/(100*DL649)</f>
        <v>0</v>
      </c>
      <c r="AH649">
        <f>1000*DX649*AU649*(DT649-DU649)/(100*DL649*(1000-AU649*DT649))</f>
        <v>0</v>
      </c>
      <c r="AI649">
        <f>(AJ649 - AK649 - DY649*1E3/(8.314*(EA649+273.15)) * AM649/DX649 * AL649) * DX649/(100*DL649) * (1000 - DU649)/1000</f>
        <v>0</v>
      </c>
      <c r="AJ649">
        <v>947.127758441741</v>
      </c>
      <c r="AK649">
        <v>911.563587878788</v>
      </c>
      <c r="AL649">
        <v>3.23466373742016</v>
      </c>
      <c r="AM649">
        <v>65.3796916363012</v>
      </c>
      <c r="AN649">
        <f>(AP649 - AO649 + DY649*1E3/(8.314*(EA649+273.15)) * AR649/DX649 * AQ649) * DX649/(100*DL649) * 1000/(1000 - AP649)</f>
        <v>0</v>
      </c>
      <c r="AO649">
        <v>25.3608197343784</v>
      </c>
      <c r="AP649">
        <v>34.8542539393939</v>
      </c>
      <c r="AQ649">
        <v>-0.000713846376181778</v>
      </c>
      <c r="AR649">
        <v>110.48631255239</v>
      </c>
      <c r="AS649">
        <v>8</v>
      </c>
      <c r="AT649">
        <v>2</v>
      </c>
      <c r="AU649">
        <f>IF(AS649*$H$13&gt;=AW649,1.0,(AW649/(AW649-AS649*$H$13)))</f>
        <v>0</v>
      </c>
      <c r="AV649">
        <f>(AU649-1)*100</f>
        <v>0</v>
      </c>
      <c r="AW649">
        <f>MAX(0,($B$13+$C$13*EF649)/(1+$D$13*EF649)*DY649/(EA649+273)*$E$13)</f>
        <v>0</v>
      </c>
      <c r="AX649" t="s">
        <v>437</v>
      </c>
      <c r="AY649" t="s">
        <v>437</v>
      </c>
      <c r="AZ649">
        <v>0</v>
      </c>
      <c r="BA649">
        <v>0</v>
      </c>
      <c r="BB649">
        <f>1-AZ649/BA649</f>
        <v>0</v>
      </c>
      <c r="BC649">
        <v>0</v>
      </c>
      <c r="BD649" t="s">
        <v>437</v>
      </c>
      <c r="BE649" t="s">
        <v>437</v>
      </c>
      <c r="BF649">
        <v>0</v>
      </c>
      <c r="BG649">
        <v>0</v>
      </c>
      <c r="BH649">
        <f>1-BF649/BG649</f>
        <v>0</v>
      </c>
      <c r="BI649">
        <v>0.5</v>
      </c>
      <c r="BJ649">
        <f>DI649</f>
        <v>0</v>
      </c>
      <c r="BK649">
        <f>L649</f>
        <v>0</v>
      </c>
      <c r="BL649">
        <f>BH649*BI649*BJ649</f>
        <v>0</v>
      </c>
      <c r="BM649">
        <f>(BK649-BC649)/BJ649</f>
        <v>0</v>
      </c>
      <c r="BN649">
        <f>(BA649-BG649)/BG649</f>
        <v>0</v>
      </c>
      <c r="BO649">
        <f>AZ649/(BB649+AZ649/BG649)</f>
        <v>0</v>
      </c>
      <c r="BP649" t="s">
        <v>437</v>
      </c>
      <c r="BQ649">
        <v>0</v>
      </c>
      <c r="BR649">
        <f>IF(BQ649&lt;&gt;0, BQ649, BO649)</f>
        <v>0</v>
      </c>
      <c r="BS649">
        <f>1-BR649/BG649</f>
        <v>0</v>
      </c>
      <c r="BT649">
        <f>(BG649-BF649)/(BG649-BR649)</f>
        <v>0</v>
      </c>
      <c r="BU649">
        <f>(BA649-BG649)/(BA649-BR649)</f>
        <v>0</v>
      </c>
      <c r="BV649">
        <f>(BG649-BF649)/(BG649-AZ649)</f>
        <v>0</v>
      </c>
      <c r="BW649">
        <f>(BA649-BG649)/(BA649-AZ649)</f>
        <v>0</v>
      </c>
      <c r="BX649">
        <f>(BT649*BR649/BF649)</f>
        <v>0</v>
      </c>
      <c r="BY649">
        <f>(1-BX649)</f>
        <v>0</v>
      </c>
      <c r="DH649">
        <f>$B$11*EG649+$C$11*EH649+$F$11*ES649*(1-EV649)</f>
        <v>0</v>
      </c>
      <c r="DI649">
        <f>DH649*DJ649</f>
        <v>0</v>
      </c>
      <c r="DJ649">
        <f>($B$11*$D$9+$C$11*$D$9+$F$11*((FF649+EX649)/MAX(FF649+EX649+FG649, 0.1)*$I$9+FG649/MAX(FF649+EX649+FG649, 0.1)*$J$9))/($B$11+$C$11+$F$11)</f>
        <v>0</v>
      </c>
      <c r="DK649">
        <f>($B$11*$K$9+$C$11*$K$9+$F$11*((FF649+EX649)/MAX(FF649+EX649+FG649, 0.1)*$P$9+FG649/MAX(FF649+EX649+FG649, 0.1)*$Q$9))/($B$11+$C$11+$F$11)</f>
        <v>0</v>
      </c>
      <c r="DL649">
        <v>6</v>
      </c>
      <c r="DM649">
        <v>0.5</v>
      </c>
      <c r="DN649" t="s">
        <v>438</v>
      </c>
      <c r="DO649">
        <v>2</v>
      </c>
      <c r="DP649" t="b">
        <v>1</v>
      </c>
      <c r="DQ649">
        <v>1761417540.84615</v>
      </c>
      <c r="DR649">
        <v>856.863461538462</v>
      </c>
      <c r="DS649">
        <v>907.610769230769</v>
      </c>
      <c r="DT649">
        <v>34.8796307692308</v>
      </c>
      <c r="DU649">
        <v>25.3550769230769</v>
      </c>
      <c r="DV649">
        <v>855.765846153846</v>
      </c>
      <c r="DW649">
        <v>34.5644384615385</v>
      </c>
      <c r="DX649">
        <v>500.000076923077</v>
      </c>
      <c r="DY649">
        <v>90.2813923076923</v>
      </c>
      <c r="DZ649">
        <v>0.0438425153846154</v>
      </c>
      <c r="EA649">
        <v>43.0305615384615</v>
      </c>
      <c r="EB649">
        <v>41.9477846153846</v>
      </c>
      <c r="EC649">
        <v>999.9</v>
      </c>
      <c r="ED649">
        <v>0</v>
      </c>
      <c r="EE649">
        <v>0</v>
      </c>
      <c r="EF649">
        <v>10001.2430769231</v>
      </c>
      <c r="EG649">
        <v>0</v>
      </c>
      <c r="EH649">
        <v>1202.59461538462</v>
      </c>
      <c r="EI649">
        <v>-50.7473307692308</v>
      </c>
      <c r="EJ649">
        <v>887.830384615385</v>
      </c>
      <c r="EK649">
        <v>931.222230769231</v>
      </c>
      <c r="EL649">
        <v>9.52453923076923</v>
      </c>
      <c r="EM649">
        <v>907.610769230769</v>
      </c>
      <c r="EN649">
        <v>25.3550769230769</v>
      </c>
      <c r="EO649">
        <v>3.14898230769231</v>
      </c>
      <c r="EP649">
        <v>2.28909307692308</v>
      </c>
      <c r="EQ649">
        <v>24.8373692307692</v>
      </c>
      <c r="ER649">
        <v>19.5998461538462</v>
      </c>
      <c r="ES649">
        <v>1199.95230769231</v>
      </c>
      <c r="ET649">
        <v>0.966990692307692</v>
      </c>
      <c r="EU649">
        <v>0.0330094076923077</v>
      </c>
      <c r="EV649">
        <v>0</v>
      </c>
      <c r="EW649">
        <v>1416.32076923077</v>
      </c>
      <c r="EX649">
        <v>5.00059</v>
      </c>
      <c r="EY649">
        <v>18244.7538461538</v>
      </c>
      <c r="EZ649">
        <v>10358.2769230769</v>
      </c>
      <c r="FA649">
        <v>61.4564615384615</v>
      </c>
      <c r="FB649">
        <v>63.1343076923077</v>
      </c>
      <c r="FC649">
        <v>61.793</v>
      </c>
      <c r="FD649">
        <v>62.668</v>
      </c>
      <c r="FE649">
        <v>62.3603846153846</v>
      </c>
      <c r="FF649">
        <v>1155.50461538462</v>
      </c>
      <c r="FG649">
        <v>39.4476923076923</v>
      </c>
      <c r="FH649">
        <v>0</v>
      </c>
      <c r="FI649">
        <v>1761417509.5</v>
      </c>
      <c r="FJ649">
        <v>0</v>
      </c>
      <c r="FK649">
        <v>1416.7204</v>
      </c>
      <c r="FL649">
        <v>20.0961538091129</v>
      </c>
      <c r="FM649">
        <v>205.484615279166</v>
      </c>
      <c r="FN649">
        <v>18249.416</v>
      </c>
      <c r="FO649">
        <v>15</v>
      </c>
      <c r="FP649">
        <v>0</v>
      </c>
      <c r="FQ649" t="s">
        <v>439</v>
      </c>
      <c r="FR649">
        <v>0</v>
      </c>
      <c r="FS649">
        <v>0</v>
      </c>
      <c r="FT649">
        <v>0</v>
      </c>
      <c r="FU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A649">
        <v>0</v>
      </c>
      <c r="GB649">
        <v>0</v>
      </c>
      <c r="GC649">
        <v>-50.82023</v>
      </c>
      <c r="GD649">
        <v>-1.33005112781939</v>
      </c>
      <c r="GE649">
        <v>0.720962304215692</v>
      </c>
      <c r="GF649">
        <v>0</v>
      </c>
      <c r="GG649">
        <v>1415.37029411765</v>
      </c>
      <c r="GH649">
        <v>20.3338426206038</v>
      </c>
      <c r="GI649">
        <v>2.00679505283501</v>
      </c>
      <c r="GJ649">
        <v>-1</v>
      </c>
      <c r="GK649">
        <v>9.5358835</v>
      </c>
      <c r="GL649">
        <v>-0.279209774436081</v>
      </c>
      <c r="GM649">
        <v>0.0268721147800095</v>
      </c>
      <c r="GN649">
        <v>0</v>
      </c>
      <c r="GO649">
        <v>0</v>
      </c>
      <c r="GP649">
        <v>2</v>
      </c>
      <c r="GQ649" t="s">
        <v>473</v>
      </c>
      <c r="GR649">
        <v>3.12664</v>
      </c>
      <c r="GS649">
        <v>2.7221</v>
      </c>
      <c r="GT649">
        <v>0.143947</v>
      </c>
      <c r="GU649">
        <v>0.149713</v>
      </c>
      <c r="GV649">
        <v>0.126844</v>
      </c>
      <c r="GW649">
        <v>0.101505</v>
      </c>
      <c r="GX649">
        <v>30647.2</v>
      </c>
      <c r="GY649">
        <v>32158.7</v>
      </c>
      <c r="GZ649">
        <v>32533</v>
      </c>
      <c r="HA649">
        <v>34388.9</v>
      </c>
      <c r="HB649">
        <v>40630.4</v>
      </c>
      <c r="HC649">
        <v>44586.5</v>
      </c>
      <c r="HD649">
        <v>51158.6</v>
      </c>
      <c r="HE649">
        <v>55180.6</v>
      </c>
      <c r="HF649">
        <v>1.6627</v>
      </c>
      <c r="HG649">
        <v>1.52625</v>
      </c>
      <c r="HH649">
        <v>-0.0542849</v>
      </c>
      <c r="HI649">
        <v>0</v>
      </c>
      <c r="HJ649">
        <v>42.819</v>
      </c>
      <c r="HK649">
        <v>999.9</v>
      </c>
      <c r="HL649">
        <v>55.872</v>
      </c>
      <c r="HM649">
        <v>30.051</v>
      </c>
      <c r="HN649">
        <v>26.4443</v>
      </c>
      <c r="HO649">
        <v>60.6654</v>
      </c>
      <c r="HP649">
        <v>40.9495</v>
      </c>
      <c r="HQ649">
        <v>1</v>
      </c>
      <c r="HR649">
        <v>2.46847</v>
      </c>
      <c r="HS649">
        <v>5.4198</v>
      </c>
      <c r="HT649">
        <v>20.0393</v>
      </c>
      <c r="HU649">
        <v>5.18569</v>
      </c>
      <c r="HV649">
        <v>12.0159</v>
      </c>
      <c r="HW649">
        <v>4.96925</v>
      </c>
      <c r="HX649">
        <v>3.29598</v>
      </c>
      <c r="HY649">
        <v>9999</v>
      </c>
      <c r="HZ649">
        <v>9999</v>
      </c>
      <c r="IA649">
        <v>999.9</v>
      </c>
      <c r="IB649">
        <v>9999</v>
      </c>
      <c r="IC649">
        <v>1.86325</v>
      </c>
      <c r="ID649">
        <v>1.86813</v>
      </c>
      <c r="IE649">
        <v>1.86783</v>
      </c>
      <c r="IF649">
        <v>1.86905</v>
      </c>
      <c r="IG649">
        <v>1.86983</v>
      </c>
      <c r="IH649">
        <v>1.86589</v>
      </c>
      <c r="II649">
        <v>1.86694</v>
      </c>
      <c r="IJ649">
        <v>1.86841</v>
      </c>
      <c r="IK649">
        <v>5</v>
      </c>
      <c r="IL649">
        <v>0</v>
      </c>
      <c r="IM649">
        <v>0</v>
      </c>
      <c r="IN649">
        <v>0</v>
      </c>
      <c r="IO649" t="s">
        <v>441</v>
      </c>
      <c r="IP649" t="s">
        <v>442</v>
      </c>
      <c r="IQ649" t="s">
        <v>443</v>
      </c>
      <c r="IR649" t="s">
        <v>443</v>
      </c>
      <c r="IS649" t="s">
        <v>443</v>
      </c>
      <c r="IT649" t="s">
        <v>443</v>
      </c>
      <c r="IU649">
        <v>0</v>
      </c>
      <c r="IV649">
        <v>100</v>
      </c>
      <c r="IW649">
        <v>100</v>
      </c>
      <c r="IX649">
        <v>1.097</v>
      </c>
      <c r="IY649">
        <v>0.3152</v>
      </c>
      <c r="IZ649">
        <v>1.09748391826392</v>
      </c>
      <c r="JA649">
        <v>0</v>
      </c>
      <c r="JB649">
        <v>0</v>
      </c>
      <c r="JC649">
        <v>0</v>
      </c>
      <c r="JD649">
        <v>0.315191680746845</v>
      </c>
      <c r="JE649">
        <v>0</v>
      </c>
      <c r="JF649">
        <v>0</v>
      </c>
      <c r="JG649">
        <v>0</v>
      </c>
      <c r="JH649">
        <v>5</v>
      </c>
      <c r="JI649">
        <v>2273</v>
      </c>
      <c r="JJ649">
        <v>0</v>
      </c>
      <c r="JK649">
        <v>25</v>
      </c>
      <c r="JL649">
        <v>29356959.1</v>
      </c>
      <c r="JM649">
        <v>29356959.1</v>
      </c>
      <c r="JN649">
        <v>1.96045</v>
      </c>
      <c r="JO649">
        <v>2.61475</v>
      </c>
      <c r="JP649">
        <v>1.54785</v>
      </c>
      <c r="JQ649">
        <v>2.31567</v>
      </c>
      <c r="JR649">
        <v>1.64673</v>
      </c>
      <c r="JS649">
        <v>2.38037</v>
      </c>
      <c r="JT649">
        <v>34.3725</v>
      </c>
      <c r="JU649">
        <v>24.1575</v>
      </c>
      <c r="JV649">
        <v>18</v>
      </c>
      <c r="JW649">
        <v>484.89</v>
      </c>
      <c r="JX649">
        <v>385.765</v>
      </c>
      <c r="JY649">
        <v>36.1337</v>
      </c>
      <c r="JZ649">
        <v>54.9311</v>
      </c>
      <c r="KA649">
        <v>29.9951</v>
      </c>
      <c r="KB649">
        <v>54.3368</v>
      </c>
      <c r="KC649">
        <v>54.1084</v>
      </c>
      <c r="KD649">
        <v>39.2534</v>
      </c>
      <c r="KE649">
        <v>0</v>
      </c>
      <c r="KF649">
        <v>100</v>
      </c>
      <c r="KG649">
        <v>36.1597</v>
      </c>
      <c r="KH649">
        <v>957.596</v>
      </c>
      <c r="KI649">
        <v>34.6858</v>
      </c>
      <c r="KJ649">
        <v>92.7063</v>
      </c>
      <c r="KK649">
        <v>89.2678</v>
      </c>
    </row>
    <row r="650" spans="1:297">
      <c r="A650">
        <v>634</v>
      </c>
      <c r="B650">
        <v>1761417554</v>
      </c>
      <c r="C650">
        <v>9373</v>
      </c>
      <c r="D650" t="s">
        <v>1716</v>
      </c>
      <c r="E650" t="s">
        <v>1717</v>
      </c>
      <c r="F650">
        <v>5</v>
      </c>
      <c r="G650" t="s">
        <v>1603</v>
      </c>
      <c r="H650" t="s">
        <v>436</v>
      </c>
      <c r="I650">
        <v>1761417545.84615</v>
      </c>
      <c r="J650">
        <f>(K650)/1000</f>
        <v>0</v>
      </c>
      <c r="K650">
        <f>IF(DP650, AN650, AH650)</f>
        <v>0</v>
      </c>
      <c r="L650">
        <f>IF(DP650, AI650, AG650)</f>
        <v>0</v>
      </c>
      <c r="M650">
        <f>DR650 - IF(AU650&gt;1, L650*DL650*100.0/(AW650), 0)</f>
        <v>0</v>
      </c>
      <c r="N650">
        <f>((T650-J650/2)*M650-L650)/(T650+J650/2)</f>
        <v>0</v>
      </c>
      <c r="O650">
        <f>N650*(DY650+DZ650)/1000.0</f>
        <v>0</v>
      </c>
      <c r="P650">
        <f>(DR650 - IF(AU650&gt;1, L650*DL650*100.0/(AW650), 0))*(DY650+DZ650)/1000.0</f>
        <v>0</v>
      </c>
      <c r="Q650">
        <f>2.0/((1/S650-1/R650)+SIGN(S650)*SQRT((1/S650-1/R650)*(1/S650-1/R650) + 4*DM650/((DM650+1)*(DM650+1))*(2*1/S650*1/R650-1/R650*1/R650)))</f>
        <v>0</v>
      </c>
      <c r="R650">
        <f>IF(LEFT(DN650,1)&lt;&gt;"0",IF(LEFT(DN650,1)="1",3.0,DO650),$D$5+$E$5*(EF650*DY650/($K$5*1000))+$F$5*(EF650*DY650/($K$5*1000))*MAX(MIN(DL650,$J$5),$I$5)*MAX(MIN(DL650,$J$5),$I$5)+$G$5*MAX(MIN(DL650,$J$5),$I$5)*(EF650*DY650/($K$5*1000))+$H$5*(EF650*DY650/($K$5*1000))*(EF650*DY650/($K$5*1000)))</f>
        <v>0</v>
      </c>
      <c r="S650">
        <f>J650*(1000-(1000*0.61365*exp(17.502*W650/(240.97+W650))/(DY650+DZ650)+DT650)/2)/(1000*0.61365*exp(17.502*W650/(240.97+W650))/(DY650+DZ650)-DT650)</f>
        <v>0</v>
      </c>
      <c r="T650">
        <f>1/((DM650+1)/(Q650/1.6)+1/(R650/1.37)) + DM650/((DM650+1)/(Q650/1.6) + DM650/(R650/1.37))</f>
        <v>0</v>
      </c>
      <c r="U650">
        <f>(DH650*DK650)</f>
        <v>0</v>
      </c>
      <c r="V650">
        <f>(EA650+(U650+2*0.95*5.67E-8*(((EA650+$B$7)+273)^4-(EA650+273)^4)-44100*J650)/(1.84*29.3*R650+8*0.95*5.67E-8*(EA650+273)^3))</f>
        <v>0</v>
      </c>
      <c r="W650">
        <f>($C$7*EB650+$D$7*EC650+$E$7*V650)</f>
        <v>0</v>
      </c>
      <c r="X650">
        <f>0.61365*exp(17.502*W650/(240.97+W650))</f>
        <v>0</v>
      </c>
      <c r="Y650">
        <f>(Z650/AA650*100)</f>
        <v>0</v>
      </c>
      <c r="Z650">
        <f>DT650*(DY650+DZ650)/1000</f>
        <v>0</v>
      </c>
      <c r="AA650">
        <f>0.61365*exp(17.502*EA650/(240.97+EA650))</f>
        <v>0</v>
      </c>
      <c r="AB650">
        <f>(X650-DT650*(DY650+DZ650)/1000)</f>
        <v>0</v>
      </c>
      <c r="AC650">
        <f>(-J650*44100)</f>
        <v>0</v>
      </c>
      <c r="AD650">
        <f>2*29.3*R650*0.92*(EA650-W650)</f>
        <v>0</v>
      </c>
      <c r="AE650">
        <f>2*0.95*5.67E-8*(((EA650+$B$7)+273)^4-(W650+273)^4)</f>
        <v>0</v>
      </c>
      <c r="AF650">
        <f>U650+AE650+AC650+AD650</f>
        <v>0</v>
      </c>
      <c r="AG650">
        <f>DX650*AU650*(DS650-DR650*(1000-AU650*DU650)/(1000-AU650*DT650))/(100*DL650)</f>
        <v>0</v>
      </c>
      <c r="AH650">
        <f>1000*DX650*AU650*(DT650-DU650)/(100*DL650*(1000-AU650*DT650))</f>
        <v>0</v>
      </c>
      <c r="AI650">
        <f>(AJ650 - AK650 - DY650*1E3/(8.314*(EA650+273.15)) * AM650/DX650 * AL650) * DX650/(100*DL650) * (1000 - DU650)/1000</f>
        <v>0</v>
      </c>
      <c r="AJ650">
        <v>965.926134503014</v>
      </c>
      <c r="AK650">
        <v>929.240042424242</v>
      </c>
      <c r="AL650">
        <v>3.53919163238141</v>
      </c>
      <c r="AM650">
        <v>65.3796916363012</v>
      </c>
      <c r="AN650">
        <f>(AP650 - AO650 + DY650*1E3/(8.314*(EA650+273.15)) * AR650/DX650 * AQ650) * DX650/(100*DL650) * 1000/(1000 - AP650)</f>
        <v>0</v>
      </c>
      <c r="AO650">
        <v>25.3630797009495</v>
      </c>
      <c r="AP650">
        <v>34.8395460606061</v>
      </c>
      <c r="AQ650">
        <v>-0.000546632103252718</v>
      </c>
      <c r="AR650">
        <v>110.48631255239</v>
      </c>
      <c r="AS650">
        <v>8</v>
      </c>
      <c r="AT650">
        <v>2</v>
      </c>
      <c r="AU650">
        <f>IF(AS650*$H$13&gt;=AW650,1.0,(AW650/(AW650-AS650*$H$13)))</f>
        <v>0</v>
      </c>
      <c r="AV650">
        <f>(AU650-1)*100</f>
        <v>0</v>
      </c>
      <c r="AW650">
        <f>MAX(0,($B$13+$C$13*EF650)/(1+$D$13*EF650)*DY650/(EA650+273)*$E$13)</f>
        <v>0</v>
      </c>
      <c r="AX650" t="s">
        <v>437</v>
      </c>
      <c r="AY650" t="s">
        <v>437</v>
      </c>
      <c r="AZ650">
        <v>0</v>
      </c>
      <c r="BA650">
        <v>0</v>
      </c>
      <c r="BB650">
        <f>1-AZ650/BA650</f>
        <v>0</v>
      </c>
      <c r="BC650">
        <v>0</v>
      </c>
      <c r="BD650" t="s">
        <v>437</v>
      </c>
      <c r="BE650" t="s">
        <v>437</v>
      </c>
      <c r="BF650">
        <v>0</v>
      </c>
      <c r="BG650">
        <v>0</v>
      </c>
      <c r="BH650">
        <f>1-BF650/BG650</f>
        <v>0</v>
      </c>
      <c r="BI650">
        <v>0.5</v>
      </c>
      <c r="BJ650">
        <f>DI650</f>
        <v>0</v>
      </c>
      <c r="BK650">
        <f>L650</f>
        <v>0</v>
      </c>
      <c r="BL650">
        <f>BH650*BI650*BJ650</f>
        <v>0</v>
      </c>
      <c r="BM650">
        <f>(BK650-BC650)/BJ650</f>
        <v>0</v>
      </c>
      <c r="BN650">
        <f>(BA650-BG650)/BG650</f>
        <v>0</v>
      </c>
      <c r="BO650">
        <f>AZ650/(BB650+AZ650/BG650)</f>
        <v>0</v>
      </c>
      <c r="BP650" t="s">
        <v>437</v>
      </c>
      <c r="BQ650">
        <v>0</v>
      </c>
      <c r="BR650">
        <f>IF(BQ650&lt;&gt;0, BQ650, BO650)</f>
        <v>0</v>
      </c>
      <c r="BS650">
        <f>1-BR650/BG650</f>
        <v>0</v>
      </c>
      <c r="BT650">
        <f>(BG650-BF650)/(BG650-BR650)</f>
        <v>0</v>
      </c>
      <c r="BU650">
        <f>(BA650-BG650)/(BA650-BR650)</f>
        <v>0</v>
      </c>
      <c r="BV650">
        <f>(BG650-BF650)/(BG650-AZ650)</f>
        <v>0</v>
      </c>
      <c r="BW650">
        <f>(BA650-BG650)/(BA650-AZ650)</f>
        <v>0</v>
      </c>
      <c r="BX650">
        <f>(BT650*BR650/BF650)</f>
        <v>0</v>
      </c>
      <c r="BY650">
        <f>(1-BX650)</f>
        <v>0</v>
      </c>
      <c r="DH650">
        <f>$B$11*EG650+$C$11*EH650+$F$11*ES650*(1-EV650)</f>
        <v>0</v>
      </c>
      <c r="DI650">
        <f>DH650*DJ650</f>
        <v>0</v>
      </c>
      <c r="DJ650">
        <f>($B$11*$D$9+$C$11*$D$9+$F$11*((FF650+EX650)/MAX(FF650+EX650+FG650, 0.1)*$I$9+FG650/MAX(FF650+EX650+FG650, 0.1)*$J$9))/($B$11+$C$11+$F$11)</f>
        <v>0</v>
      </c>
      <c r="DK650">
        <f>($B$11*$K$9+$C$11*$K$9+$F$11*((FF650+EX650)/MAX(FF650+EX650+FG650, 0.1)*$P$9+FG650/MAX(FF650+EX650+FG650, 0.1)*$Q$9))/($B$11+$C$11+$F$11)</f>
        <v>0</v>
      </c>
      <c r="DL650">
        <v>6</v>
      </c>
      <c r="DM650">
        <v>0.5</v>
      </c>
      <c r="DN650" t="s">
        <v>438</v>
      </c>
      <c r="DO650">
        <v>2</v>
      </c>
      <c r="DP650" t="b">
        <v>1</v>
      </c>
      <c r="DQ650">
        <v>1761417545.84615</v>
      </c>
      <c r="DR650">
        <v>873.188384615385</v>
      </c>
      <c r="DS650">
        <v>924.688769230769</v>
      </c>
      <c r="DT650">
        <v>34.8625230769231</v>
      </c>
      <c r="DU650">
        <v>25.3589615384615</v>
      </c>
      <c r="DV650">
        <v>872.090769230769</v>
      </c>
      <c r="DW650">
        <v>34.5473384615385</v>
      </c>
      <c r="DX650">
        <v>500.019076923077</v>
      </c>
      <c r="DY650">
        <v>90.2820307692308</v>
      </c>
      <c r="DZ650">
        <v>0.0439293307692308</v>
      </c>
      <c r="EA650">
        <v>43.0309846153846</v>
      </c>
      <c r="EB650">
        <v>41.9466076923077</v>
      </c>
      <c r="EC650">
        <v>999.9</v>
      </c>
      <c r="ED650">
        <v>0</v>
      </c>
      <c r="EE650">
        <v>0</v>
      </c>
      <c r="EF650">
        <v>10000.0969230769</v>
      </c>
      <c r="EG650">
        <v>0</v>
      </c>
      <c r="EH650">
        <v>1202.75692307692</v>
      </c>
      <c r="EI650">
        <v>-51.5003769230769</v>
      </c>
      <c r="EJ650">
        <v>904.729384615385</v>
      </c>
      <c r="EK650">
        <v>948.748307692308</v>
      </c>
      <c r="EL650">
        <v>9.50354846153846</v>
      </c>
      <c r="EM650">
        <v>924.688769230769</v>
      </c>
      <c r="EN650">
        <v>25.3589615384615</v>
      </c>
      <c r="EO650">
        <v>3.14746</v>
      </c>
      <c r="EP650">
        <v>2.28946</v>
      </c>
      <c r="EQ650">
        <v>24.8292769230769</v>
      </c>
      <c r="ER650">
        <v>19.6024307692308</v>
      </c>
      <c r="ES650">
        <v>1199.99769230769</v>
      </c>
      <c r="ET650">
        <v>0.966991307692308</v>
      </c>
      <c r="EU650">
        <v>0.0330087076923077</v>
      </c>
      <c r="EV650">
        <v>0</v>
      </c>
      <c r="EW650">
        <v>1417.93846153846</v>
      </c>
      <c r="EX650">
        <v>5.00059</v>
      </c>
      <c r="EY650">
        <v>18262.8538461538</v>
      </c>
      <c r="EZ650">
        <v>10358.6769230769</v>
      </c>
      <c r="FA650">
        <v>61.418</v>
      </c>
      <c r="FB650">
        <v>63.0958461538462</v>
      </c>
      <c r="FC650">
        <v>61.7642307692308</v>
      </c>
      <c r="FD650">
        <v>62.6295384615385</v>
      </c>
      <c r="FE650">
        <v>62.3266923076923</v>
      </c>
      <c r="FF650">
        <v>1155.55</v>
      </c>
      <c r="FG650">
        <v>39.4476923076923</v>
      </c>
      <c r="FH650">
        <v>0</v>
      </c>
      <c r="FI650">
        <v>1761417514.3</v>
      </c>
      <c r="FJ650">
        <v>0</v>
      </c>
      <c r="FK650">
        <v>1418.2708</v>
      </c>
      <c r="FL650">
        <v>19.5276923333933</v>
      </c>
      <c r="FM650">
        <v>203.669231001082</v>
      </c>
      <c r="FN650">
        <v>18265.8</v>
      </c>
      <c r="FO650">
        <v>15</v>
      </c>
      <c r="FP650">
        <v>0</v>
      </c>
      <c r="FQ650" t="s">
        <v>439</v>
      </c>
      <c r="FR650">
        <v>0</v>
      </c>
      <c r="FS650">
        <v>0</v>
      </c>
      <c r="FT650">
        <v>0</v>
      </c>
      <c r="FU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A650">
        <v>0</v>
      </c>
      <c r="GB650">
        <v>0</v>
      </c>
      <c r="GC650">
        <v>-51.183180952381</v>
      </c>
      <c r="GD650">
        <v>-7.3460259740259</v>
      </c>
      <c r="GE650">
        <v>1.029921766617</v>
      </c>
      <c r="GF650">
        <v>0</v>
      </c>
      <c r="GG650">
        <v>1416.97941176471</v>
      </c>
      <c r="GH650">
        <v>19.4508785379121</v>
      </c>
      <c r="GI650">
        <v>1.92216015305157</v>
      </c>
      <c r="GJ650">
        <v>-1</v>
      </c>
      <c r="GK650">
        <v>9.51627047619047</v>
      </c>
      <c r="GL650">
        <v>-0.255293766233763</v>
      </c>
      <c r="GM650">
        <v>0.0258444614083469</v>
      </c>
      <c r="GN650">
        <v>0</v>
      </c>
      <c r="GO650">
        <v>0</v>
      </c>
      <c r="GP650">
        <v>2</v>
      </c>
      <c r="GQ650" t="s">
        <v>473</v>
      </c>
      <c r="GR650">
        <v>3.12659</v>
      </c>
      <c r="GS650">
        <v>2.72131</v>
      </c>
      <c r="GT650">
        <v>0.145803</v>
      </c>
      <c r="GU650">
        <v>0.151403</v>
      </c>
      <c r="GV650">
        <v>0.126821</v>
      </c>
      <c r="GW650">
        <v>0.101523</v>
      </c>
      <c r="GX650">
        <v>30583.1</v>
      </c>
      <c r="GY650">
        <v>32098.3</v>
      </c>
      <c r="GZ650">
        <v>32535.6</v>
      </c>
      <c r="HA650">
        <v>34392.8</v>
      </c>
      <c r="HB650">
        <v>40634.1</v>
      </c>
      <c r="HC650">
        <v>44590.4</v>
      </c>
      <c r="HD650">
        <v>51162.1</v>
      </c>
      <c r="HE650">
        <v>55186.3</v>
      </c>
      <c r="HF650">
        <v>1.66325</v>
      </c>
      <c r="HG650">
        <v>1.52667</v>
      </c>
      <c r="HH650">
        <v>-0.0543073</v>
      </c>
      <c r="HI650">
        <v>0</v>
      </c>
      <c r="HJ650">
        <v>42.8037</v>
      </c>
      <c r="HK650">
        <v>999.9</v>
      </c>
      <c r="HL650">
        <v>55.872</v>
      </c>
      <c r="HM650">
        <v>30.071</v>
      </c>
      <c r="HN650">
        <v>26.4719</v>
      </c>
      <c r="HO650">
        <v>60.8554</v>
      </c>
      <c r="HP650">
        <v>40.8934</v>
      </c>
      <c r="HQ650">
        <v>1</v>
      </c>
      <c r="HR650">
        <v>2.46312</v>
      </c>
      <c r="HS650">
        <v>5.37865</v>
      </c>
      <c r="HT650">
        <v>20.0403</v>
      </c>
      <c r="HU650">
        <v>5.18569</v>
      </c>
      <c r="HV650">
        <v>12.0159</v>
      </c>
      <c r="HW650">
        <v>4.96885</v>
      </c>
      <c r="HX650">
        <v>3.29595</v>
      </c>
      <c r="HY650">
        <v>9999</v>
      </c>
      <c r="HZ650">
        <v>9999</v>
      </c>
      <c r="IA650">
        <v>999.9</v>
      </c>
      <c r="IB650">
        <v>9999</v>
      </c>
      <c r="IC650">
        <v>1.86325</v>
      </c>
      <c r="ID650">
        <v>1.86812</v>
      </c>
      <c r="IE650">
        <v>1.86783</v>
      </c>
      <c r="IF650">
        <v>1.86905</v>
      </c>
      <c r="IG650">
        <v>1.86981</v>
      </c>
      <c r="IH650">
        <v>1.86586</v>
      </c>
      <c r="II650">
        <v>1.86692</v>
      </c>
      <c r="IJ650">
        <v>1.8684</v>
      </c>
      <c r="IK650">
        <v>5</v>
      </c>
      <c r="IL650">
        <v>0</v>
      </c>
      <c r="IM650">
        <v>0</v>
      </c>
      <c r="IN650">
        <v>0</v>
      </c>
      <c r="IO650" t="s">
        <v>441</v>
      </c>
      <c r="IP650" t="s">
        <v>442</v>
      </c>
      <c r="IQ650" t="s">
        <v>443</v>
      </c>
      <c r="IR650" t="s">
        <v>443</v>
      </c>
      <c r="IS650" t="s">
        <v>443</v>
      </c>
      <c r="IT650" t="s">
        <v>443</v>
      </c>
      <c r="IU650">
        <v>0</v>
      </c>
      <c r="IV650">
        <v>100</v>
      </c>
      <c r="IW650">
        <v>100</v>
      </c>
      <c r="IX650">
        <v>1.098</v>
      </c>
      <c r="IY650">
        <v>0.3152</v>
      </c>
      <c r="IZ650">
        <v>1.09748391826392</v>
      </c>
      <c r="JA650">
        <v>0</v>
      </c>
      <c r="JB650">
        <v>0</v>
      </c>
      <c r="JC650">
        <v>0</v>
      </c>
      <c r="JD650">
        <v>0.315191680746845</v>
      </c>
      <c r="JE650">
        <v>0</v>
      </c>
      <c r="JF650">
        <v>0</v>
      </c>
      <c r="JG650">
        <v>0</v>
      </c>
      <c r="JH650">
        <v>5</v>
      </c>
      <c r="JI650">
        <v>2273</v>
      </c>
      <c r="JJ650">
        <v>0</v>
      </c>
      <c r="JK650">
        <v>25</v>
      </c>
      <c r="JL650">
        <v>29356959.2</v>
      </c>
      <c r="JM650">
        <v>29356959.2</v>
      </c>
      <c r="JN650">
        <v>1.98608</v>
      </c>
      <c r="JO650">
        <v>2.61475</v>
      </c>
      <c r="JP650">
        <v>1.54785</v>
      </c>
      <c r="JQ650">
        <v>2.31567</v>
      </c>
      <c r="JR650">
        <v>1.64551</v>
      </c>
      <c r="JS650">
        <v>2.36572</v>
      </c>
      <c r="JT650">
        <v>34.3725</v>
      </c>
      <c r="JU650">
        <v>24.1488</v>
      </c>
      <c r="JV650">
        <v>18</v>
      </c>
      <c r="JW650">
        <v>485.137</v>
      </c>
      <c r="JX650">
        <v>385.909</v>
      </c>
      <c r="JY650">
        <v>36.1726</v>
      </c>
      <c r="JZ650">
        <v>54.89</v>
      </c>
      <c r="KA650">
        <v>29.9951</v>
      </c>
      <c r="KB650">
        <v>54.3086</v>
      </c>
      <c r="KC650">
        <v>54.0806</v>
      </c>
      <c r="KD650">
        <v>39.8891</v>
      </c>
      <c r="KE650">
        <v>0</v>
      </c>
      <c r="KF650">
        <v>100</v>
      </c>
      <c r="KG650">
        <v>36.1948</v>
      </c>
      <c r="KH650">
        <v>978.003</v>
      </c>
      <c r="KI650">
        <v>34.6858</v>
      </c>
      <c r="KJ650">
        <v>92.7131</v>
      </c>
      <c r="KK650">
        <v>89.2774</v>
      </c>
    </row>
    <row r="651" spans="1:297">
      <c r="A651">
        <v>635</v>
      </c>
      <c r="B651">
        <v>1761417559</v>
      </c>
      <c r="C651">
        <v>9378</v>
      </c>
      <c r="D651" t="s">
        <v>1718</v>
      </c>
      <c r="E651" t="s">
        <v>1719</v>
      </c>
      <c r="F651">
        <v>5</v>
      </c>
      <c r="G651" t="s">
        <v>1603</v>
      </c>
      <c r="H651" t="s">
        <v>436</v>
      </c>
      <c r="I651">
        <v>1761417550.84615</v>
      </c>
      <c r="J651">
        <f>(K651)/1000</f>
        <v>0</v>
      </c>
      <c r="K651">
        <f>IF(DP651, AN651, AH651)</f>
        <v>0</v>
      </c>
      <c r="L651">
        <f>IF(DP651, AI651, AG651)</f>
        <v>0</v>
      </c>
      <c r="M651">
        <f>DR651 - IF(AU651&gt;1, L651*DL651*100.0/(AW651), 0)</f>
        <v>0</v>
      </c>
      <c r="N651">
        <f>((T651-J651/2)*M651-L651)/(T651+J651/2)</f>
        <v>0</v>
      </c>
      <c r="O651">
        <f>N651*(DY651+DZ651)/1000.0</f>
        <v>0</v>
      </c>
      <c r="P651">
        <f>(DR651 - IF(AU651&gt;1, L651*DL651*100.0/(AW651), 0))*(DY651+DZ651)/1000.0</f>
        <v>0</v>
      </c>
      <c r="Q651">
        <f>2.0/((1/S651-1/R651)+SIGN(S651)*SQRT((1/S651-1/R651)*(1/S651-1/R651) + 4*DM651/((DM651+1)*(DM651+1))*(2*1/S651*1/R651-1/R651*1/R651)))</f>
        <v>0</v>
      </c>
      <c r="R651">
        <f>IF(LEFT(DN651,1)&lt;&gt;"0",IF(LEFT(DN651,1)="1",3.0,DO651),$D$5+$E$5*(EF651*DY651/($K$5*1000))+$F$5*(EF651*DY651/($K$5*1000))*MAX(MIN(DL651,$J$5),$I$5)*MAX(MIN(DL651,$J$5),$I$5)+$G$5*MAX(MIN(DL651,$J$5),$I$5)*(EF651*DY651/($K$5*1000))+$H$5*(EF651*DY651/($K$5*1000))*(EF651*DY651/($K$5*1000)))</f>
        <v>0</v>
      </c>
      <c r="S651">
        <f>J651*(1000-(1000*0.61365*exp(17.502*W651/(240.97+W651))/(DY651+DZ651)+DT651)/2)/(1000*0.61365*exp(17.502*W651/(240.97+W651))/(DY651+DZ651)-DT651)</f>
        <v>0</v>
      </c>
      <c r="T651">
        <f>1/((DM651+1)/(Q651/1.6)+1/(R651/1.37)) + DM651/((DM651+1)/(Q651/1.6) + DM651/(R651/1.37))</f>
        <v>0</v>
      </c>
      <c r="U651">
        <f>(DH651*DK651)</f>
        <v>0</v>
      </c>
      <c r="V651">
        <f>(EA651+(U651+2*0.95*5.67E-8*(((EA651+$B$7)+273)^4-(EA651+273)^4)-44100*J651)/(1.84*29.3*R651+8*0.95*5.67E-8*(EA651+273)^3))</f>
        <v>0</v>
      </c>
      <c r="W651">
        <f>($C$7*EB651+$D$7*EC651+$E$7*V651)</f>
        <v>0</v>
      </c>
      <c r="X651">
        <f>0.61365*exp(17.502*W651/(240.97+W651))</f>
        <v>0</v>
      </c>
      <c r="Y651">
        <f>(Z651/AA651*100)</f>
        <v>0</v>
      </c>
      <c r="Z651">
        <f>DT651*(DY651+DZ651)/1000</f>
        <v>0</v>
      </c>
      <c r="AA651">
        <f>0.61365*exp(17.502*EA651/(240.97+EA651))</f>
        <v>0</v>
      </c>
      <c r="AB651">
        <f>(X651-DT651*(DY651+DZ651)/1000)</f>
        <v>0</v>
      </c>
      <c r="AC651">
        <f>(-J651*44100)</f>
        <v>0</v>
      </c>
      <c r="AD651">
        <f>2*29.3*R651*0.92*(EA651-W651)</f>
        <v>0</v>
      </c>
      <c r="AE651">
        <f>2*0.95*5.67E-8*(((EA651+$B$7)+273)^4-(W651+273)^4)</f>
        <v>0</v>
      </c>
      <c r="AF651">
        <f>U651+AE651+AC651+AD651</f>
        <v>0</v>
      </c>
      <c r="AG651">
        <f>DX651*AU651*(DS651-DR651*(1000-AU651*DU651)/(1000-AU651*DT651))/(100*DL651)</f>
        <v>0</v>
      </c>
      <c r="AH651">
        <f>1000*DX651*AU651*(DT651-DU651)/(100*DL651*(1000-AU651*DT651))</f>
        <v>0</v>
      </c>
      <c r="AI651">
        <f>(AJ651 - AK651 - DY651*1E3/(8.314*(EA651+273.15)) * AM651/DX651 * AL651) * DX651/(100*DL651) * (1000 - DU651)/1000</f>
        <v>0</v>
      </c>
      <c r="AJ651">
        <v>982.514308520163</v>
      </c>
      <c r="AK651">
        <v>945.894333333333</v>
      </c>
      <c r="AL651">
        <v>3.34226775985766</v>
      </c>
      <c r="AM651">
        <v>65.3796916363012</v>
      </c>
      <c r="AN651">
        <f>(AP651 - AO651 + DY651*1E3/(8.314*(EA651+273.15)) * AR651/DX651 * AQ651) * DX651/(100*DL651) * 1000/(1000 - AP651)</f>
        <v>0</v>
      </c>
      <c r="AO651">
        <v>25.366095699129</v>
      </c>
      <c r="AP651">
        <v>34.8349466666666</v>
      </c>
      <c r="AQ651">
        <v>-0.000170670371940495</v>
      </c>
      <c r="AR651">
        <v>110.48631255239</v>
      </c>
      <c r="AS651">
        <v>8</v>
      </c>
      <c r="AT651">
        <v>2</v>
      </c>
      <c r="AU651">
        <f>IF(AS651*$H$13&gt;=AW651,1.0,(AW651/(AW651-AS651*$H$13)))</f>
        <v>0</v>
      </c>
      <c r="AV651">
        <f>(AU651-1)*100</f>
        <v>0</v>
      </c>
      <c r="AW651">
        <f>MAX(0,($B$13+$C$13*EF651)/(1+$D$13*EF651)*DY651/(EA651+273)*$E$13)</f>
        <v>0</v>
      </c>
      <c r="AX651" t="s">
        <v>437</v>
      </c>
      <c r="AY651" t="s">
        <v>437</v>
      </c>
      <c r="AZ651">
        <v>0</v>
      </c>
      <c r="BA651">
        <v>0</v>
      </c>
      <c r="BB651">
        <f>1-AZ651/BA651</f>
        <v>0</v>
      </c>
      <c r="BC651">
        <v>0</v>
      </c>
      <c r="BD651" t="s">
        <v>437</v>
      </c>
      <c r="BE651" t="s">
        <v>437</v>
      </c>
      <c r="BF651">
        <v>0</v>
      </c>
      <c r="BG651">
        <v>0</v>
      </c>
      <c r="BH651">
        <f>1-BF651/BG651</f>
        <v>0</v>
      </c>
      <c r="BI651">
        <v>0.5</v>
      </c>
      <c r="BJ651">
        <f>DI651</f>
        <v>0</v>
      </c>
      <c r="BK651">
        <f>L651</f>
        <v>0</v>
      </c>
      <c r="BL651">
        <f>BH651*BI651*BJ651</f>
        <v>0</v>
      </c>
      <c r="BM651">
        <f>(BK651-BC651)/BJ651</f>
        <v>0</v>
      </c>
      <c r="BN651">
        <f>(BA651-BG651)/BG651</f>
        <v>0</v>
      </c>
      <c r="BO651">
        <f>AZ651/(BB651+AZ651/BG651)</f>
        <v>0</v>
      </c>
      <c r="BP651" t="s">
        <v>437</v>
      </c>
      <c r="BQ651">
        <v>0</v>
      </c>
      <c r="BR651">
        <f>IF(BQ651&lt;&gt;0, BQ651, BO651)</f>
        <v>0</v>
      </c>
      <c r="BS651">
        <f>1-BR651/BG651</f>
        <v>0</v>
      </c>
      <c r="BT651">
        <f>(BG651-BF651)/(BG651-BR651)</f>
        <v>0</v>
      </c>
      <c r="BU651">
        <f>(BA651-BG651)/(BA651-BR651)</f>
        <v>0</v>
      </c>
      <c r="BV651">
        <f>(BG651-BF651)/(BG651-AZ651)</f>
        <v>0</v>
      </c>
      <c r="BW651">
        <f>(BA651-BG651)/(BA651-AZ651)</f>
        <v>0</v>
      </c>
      <c r="BX651">
        <f>(BT651*BR651/BF651)</f>
        <v>0</v>
      </c>
      <c r="BY651">
        <f>(1-BX651)</f>
        <v>0</v>
      </c>
      <c r="DH651">
        <f>$B$11*EG651+$C$11*EH651+$F$11*ES651*(1-EV651)</f>
        <v>0</v>
      </c>
      <c r="DI651">
        <f>DH651*DJ651</f>
        <v>0</v>
      </c>
      <c r="DJ651">
        <f>($B$11*$D$9+$C$11*$D$9+$F$11*((FF651+EX651)/MAX(FF651+EX651+FG651, 0.1)*$I$9+FG651/MAX(FF651+EX651+FG651, 0.1)*$J$9))/($B$11+$C$11+$F$11)</f>
        <v>0</v>
      </c>
      <c r="DK651">
        <f>($B$11*$K$9+$C$11*$K$9+$F$11*((FF651+EX651)/MAX(FF651+EX651+FG651, 0.1)*$P$9+FG651/MAX(FF651+EX651+FG651, 0.1)*$Q$9))/($B$11+$C$11+$F$11)</f>
        <v>0</v>
      </c>
      <c r="DL651">
        <v>6</v>
      </c>
      <c r="DM651">
        <v>0.5</v>
      </c>
      <c r="DN651" t="s">
        <v>438</v>
      </c>
      <c r="DO651">
        <v>2</v>
      </c>
      <c r="DP651" t="b">
        <v>1</v>
      </c>
      <c r="DQ651">
        <v>1761417550.84615</v>
      </c>
      <c r="DR651">
        <v>889.532461538462</v>
      </c>
      <c r="DS651">
        <v>941.453615384615</v>
      </c>
      <c r="DT651">
        <v>34.8490692307692</v>
      </c>
      <c r="DU651">
        <v>25.3624615384615</v>
      </c>
      <c r="DV651">
        <v>888.435076923077</v>
      </c>
      <c r="DW651">
        <v>34.5338923076923</v>
      </c>
      <c r="DX651">
        <v>500.012230769231</v>
      </c>
      <c r="DY651">
        <v>90.2828153846154</v>
      </c>
      <c r="DZ651">
        <v>0.0438366307692308</v>
      </c>
      <c r="EA651">
        <v>43.0322307692308</v>
      </c>
      <c r="EB651">
        <v>41.9447846153846</v>
      </c>
      <c r="EC651">
        <v>999.9</v>
      </c>
      <c r="ED651">
        <v>0</v>
      </c>
      <c r="EE651">
        <v>0</v>
      </c>
      <c r="EF651">
        <v>9996.63846153846</v>
      </c>
      <c r="EG651">
        <v>0</v>
      </c>
      <c r="EH651">
        <v>1202.90769230769</v>
      </c>
      <c r="EI651">
        <v>-51.9209692307692</v>
      </c>
      <c r="EJ651">
        <v>921.651153846154</v>
      </c>
      <c r="EK651">
        <v>965.952692307692</v>
      </c>
      <c r="EL651">
        <v>9.48661538461539</v>
      </c>
      <c r="EM651">
        <v>941.453615384615</v>
      </c>
      <c r="EN651">
        <v>25.3624615384615</v>
      </c>
      <c r="EO651">
        <v>3.14627307692308</v>
      </c>
      <c r="EP651">
        <v>2.28979538461538</v>
      </c>
      <c r="EQ651">
        <v>24.8229692307692</v>
      </c>
      <c r="ER651">
        <v>19.6047769230769</v>
      </c>
      <c r="ES651">
        <v>1200.01538461538</v>
      </c>
      <c r="ET651">
        <v>0.966993153846154</v>
      </c>
      <c r="EU651">
        <v>0.0330069</v>
      </c>
      <c r="EV651">
        <v>0</v>
      </c>
      <c r="EW651">
        <v>1419.49307692308</v>
      </c>
      <c r="EX651">
        <v>5.00059</v>
      </c>
      <c r="EY651">
        <v>18280.0923076923</v>
      </c>
      <c r="EZ651">
        <v>10358.8384615385</v>
      </c>
      <c r="FA651">
        <v>61.3795384615385</v>
      </c>
      <c r="FB651">
        <v>63.0526153846154</v>
      </c>
      <c r="FC651">
        <v>61.7257692307692</v>
      </c>
      <c r="FD651">
        <v>62.5910769230769</v>
      </c>
      <c r="FE651">
        <v>62.2882307692308</v>
      </c>
      <c r="FF651">
        <v>1155.57</v>
      </c>
      <c r="FG651">
        <v>39.4453846153846</v>
      </c>
      <c r="FH651">
        <v>0</v>
      </c>
      <c r="FI651">
        <v>1761417519.1</v>
      </c>
      <c r="FJ651">
        <v>0</v>
      </c>
      <c r="FK651">
        <v>1419.7872</v>
      </c>
      <c r="FL651">
        <v>18.5984615607735</v>
      </c>
      <c r="FM651">
        <v>199.984615520287</v>
      </c>
      <c r="FN651">
        <v>18282.196</v>
      </c>
      <c r="FO651">
        <v>15</v>
      </c>
      <c r="FP651">
        <v>0</v>
      </c>
      <c r="FQ651" t="s">
        <v>439</v>
      </c>
      <c r="FR651">
        <v>0</v>
      </c>
      <c r="FS651">
        <v>0</v>
      </c>
      <c r="FT651">
        <v>0</v>
      </c>
      <c r="FU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A651">
        <v>0</v>
      </c>
      <c r="GB651">
        <v>0</v>
      </c>
      <c r="GC651">
        <v>-51.801625</v>
      </c>
      <c r="GD651">
        <v>-6.31716541353394</v>
      </c>
      <c r="GE651">
        <v>0.953528632435859</v>
      </c>
      <c r="GF651">
        <v>0</v>
      </c>
      <c r="GG651">
        <v>1418.72294117647</v>
      </c>
      <c r="GH651">
        <v>19.2326967092568</v>
      </c>
      <c r="GI651">
        <v>1.90512394133136</v>
      </c>
      <c r="GJ651">
        <v>-1</v>
      </c>
      <c r="GK651">
        <v>9.49566</v>
      </c>
      <c r="GL651">
        <v>-0.207605413533838</v>
      </c>
      <c r="GM651">
        <v>0.0202341033900689</v>
      </c>
      <c r="GN651">
        <v>0</v>
      </c>
      <c r="GO651">
        <v>0</v>
      </c>
      <c r="GP651">
        <v>2</v>
      </c>
      <c r="GQ651" t="s">
        <v>473</v>
      </c>
      <c r="GR651">
        <v>3.12671</v>
      </c>
      <c r="GS651">
        <v>2.72148</v>
      </c>
      <c r="GT651">
        <v>0.147599</v>
      </c>
      <c r="GU651">
        <v>0.153392</v>
      </c>
      <c r="GV651">
        <v>0.126805</v>
      </c>
      <c r="GW651">
        <v>0.10154</v>
      </c>
      <c r="GX651">
        <v>30521.9</v>
      </c>
      <c r="GY651">
        <v>32026.4</v>
      </c>
      <c r="GZ651">
        <v>32539</v>
      </c>
      <c r="HA651">
        <v>34396.7</v>
      </c>
      <c r="HB651">
        <v>40638.4</v>
      </c>
      <c r="HC651">
        <v>44594.5</v>
      </c>
      <c r="HD651">
        <v>51166.7</v>
      </c>
      <c r="HE651">
        <v>55192.3</v>
      </c>
      <c r="HF651">
        <v>1.66355</v>
      </c>
      <c r="HG651">
        <v>1.52702</v>
      </c>
      <c r="HH651">
        <v>-0.0528842</v>
      </c>
      <c r="HI651">
        <v>0</v>
      </c>
      <c r="HJ651">
        <v>42.7893</v>
      </c>
      <c r="HK651">
        <v>999.9</v>
      </c>
      <c r="HL651">
        <v>55.872</v>
      </c>
      <c r="HM651">
        <v>30.071</v>
      </c>
      <c r="HN651">
        <v>26.4735</v>
      </c>
      <c r="HO651">
        <v>60.9554</v>
      </c>
      <c r="HP651">
        <v>40.8093</v>
      </c>
      <c r="HQ651">
        <v>1</v>
      </c>
      <c r="HR651">
        <v>2.45799</v>
      </c>
      <c r="HS651">
        <v>5.3134</v>
      </c>
      <c r="HT651">
        <v>20.0422</v>
      </c>
      <c r="HU651">
        <v>5.18599</v>
      </c>
      <c r="HV651">
        <v>12.0159</v>
      </c>
      <c r="HW651">
        <v>4.96895</v>
      </c>
      <c r="HX651">
        <v>3.29595</v>
      </c>
      <c r="HY651">
        <v>9999</v>
      </c>
      <c r="HZ651">
        <v>9999</v>
      </c>
      <c r="IA651">
        <v>999.9</v>
      </c>
      <c r="IB651">
        <v>9999</v>
      </c>
      <c r="IC651">
        <v>1.86325</v>
      </c>
      <c r="ID651">
        <v>1.86813</v>
      </c>
      <c r="IE651">
        <v>1.86784</v>
      </c>
      <c r="IF651">
        <v>1.86905</v>
      </c>
      <c r="IG651">
        <v>1.86981</v>
      </c>
      <c r="IH651">
        <v>1.86588</v>
      </c>
      <c r="II651">
        <v>1.86695</v>
      </c>
      <c r="IJ651">
        <v>1.86843</v>
      </c>
      <c r="IK651">
        <v>5</v>
      </c>
      <c r="IL651">
        <v>0</v>
      </c>
      <c r="IM651">
        <v>0</v>
      </c>
      <c r="IN651">
        <v>0</v>
      </c>
      <c r="IO651" t="s">
        <v>441</v>
      </c>
      <c r="IP651" t="s">
        <v>442</v>
      </c>
      <c r="IQ651" t="s">
        <v>443</v>
      </c>
      <c r="IR651" t="s">
        <v>443</v>
      </c>
      <c r="IS651" t="s">
        <v>443</v>
      </c>
      <c r="IT651" t="s">
        <v>443</v>
      </c>
      <c r="IU651">
        <v>0</v>
      </c>
      <c r="IV651">
        <v>100</v>
      </c>
      <c r="IW651">
        <v>100</v>
      </c>
      <c r="IX651">
        <v>1.098</v>
      </c>
      <c r="IY651">
        <v>0.3152</v>
      </c>
      <c r="IZ651">
        <v>1.09748391826392</v>
      </c>
      <c r="JA651">
        <v>0</v>
      </c>
      <c r="JB651">
        <v>0</v>
      </c>
      <c r="JC651">
        <v>0</v>
      </c>
      <c r="JD651">
        <v>0.315191680746845</v>
      </c>
      <c r="JE651">
        <v>0</v>
      </c>
      <c r="JF651">
        <v>0</v>
      </c>
      <c r="JG651">
        <v>0</v>
      </c>
      <c r="JH651">
        <v>5</v>
      </c>
      <c r="JI651">
        <v>2273</v>
      </c>
      <c r="JJ651">
        <v>0</v>
      </c>
      <c r="JK651">
        <v>25</v>
      </c>
      <c r="JL651">
        <v>29356959.3</v>
      </c>
      <c r="JM651">
        <v>29356959.3</v>
      </c>
      <c r="JN651">
        <v>2.01904</v>
      </c>
      <c r="JO651">
        <v>2.61963</v>
      </c>
      <c r="JP651">
        <v>1.54785</v>
      </c>
      <c r="JQ651">
        <v>2.31567</v>
      </c>
      <c r="JR651">
        <v>1.64673</v>
      </c>
      <c r="JS651">
        <v>2.26562</v>
      </c>
      <c r="JT651">
        <v>34.3725</v>
      </c>
      <c r="JU651">
        <v>24.1488</v>
      </c>
      <c r="JV651">
        <v>18</v>
      </c>
      <c r="JW651">
        <v>485.188</v>
      </c>
      <c r="JX651">
        <v>386.006</v>
      </c>
      <c r="JY651">
        <v>36.2093</v>
      </c>
      <c r="JZ651">
        <v>54.8474</v>
      </c>
      <c r="KA651">
        <v>29.9951</v>
      </c>
      <c r="KB651">
        <v>54.2779</v>
      </c>
      <c r="KC651">
        <v>54.0528</v>
      </c>
      <c r="KD651">
        <v>40.4089</v>
      </c>
      <c r="KE651">
        <v>0</v>
      </c>
      <c r="KF651">
        <v>100</v>
      </c>
      <c r="KG651">
        <v>36.2366</v>
      </c>
      <c r="KH651">
        <v>991.52</v>
      </c>
      <c r="KI651">
        <v>34.6858</v>
      </c>
      <c r="KJ651">
        <v>92.7221</v>
      </c>
      <c r="KK651">
        <v>89.2872</v>
      </c>
    </row>
    <row r="652" spans="1:297">
      <c r="A652">
        <v>636</v>
      </c>
      <c r="B652">
        <v>1761417564</v>
      </c>
      <c r="C652">
        <v>9383</v>
      </c>
      <c r="D652" t="s">
        <v>1720</v>
      </c>
      <c r="E652" t="s">
        <v>1721</v>
      </c>
      <c r="F652">
        <v>5</v>
      </c>
      <c r="G652" t="s">
        <v>1603</v>
      </c>
      <c r="H652" t="s">
        <v>436</v>
      </c>
      <c r="I652">
        <v>1761417555.84615</v>
      </c>
      <c r="J652">
        <f>(K652)/1000</f>
        <v>0</v>
      </c>
      <c r="K652">
        <f>IF(DP652, AN652, AH652)</f>
        <v>0</v>
      </c>
      <c r="L652">
        <f>IF(DP652, AI652, AG652)</f>
        <v>0</v>
      </c>
      <c r="M652">
        <f>DR652 - IF(AU652&gt;1, L652*DL652*100.0/(AW652), 0)</f>
        <v>0</v>
      </c>
      <c r="N652">
        <f>((T652-J652/2)*M652-L652)/(T652+J652/2)</f>
        <v>0</v>
      </c>
      <c r="O652">
        <f>N652*(DY652+DZ652)/1000.0</f>
        <v>0</v>
      </c>
      <c r="P652">
        <f>(DR652 - IF(AU652&gt;1, L652*DL652*100.0/(AW652), 0))*(DY652+DZ652)/1000.0</f>
        <v>0</v>
      </c>
      <c r="Q652">
        <f>2.0/((1/S652-1/R652)+SIGN(S652)*SQRT((1/S652-1/R652)*(1/S652-1/R652) + 4*DM652/((DM652+1)*(DM652+1))*(2*1/S652*1/R652-1/R652*1/R652)))</f>
        <v>0</v>
      </c>
      <c r="R652">
        <f>IF(LEFT(DN652,1)&lt;&gt;"0",IF(LEFT(DN652,1)="1",3.0,DO652),$D$5+$E$5*(EF652*DY652/($K$5*1000))+$F$5*(EF652*DY652/($K$5*1000))*MAX(MIN(DL652,$J$5),$I$5)*MAX(MIN(DL652,$J$5),$I$5)+$G$5*MAX(MIN(DL652,$J$5),$I$5)*(EF652*DY652/($K$5*1000))+$H$5*(EF652*DY652/($K$5*1000))*(EF652*DY652/($K$5*1000)))</f>
        <v>0</v>
      </c>
      <c r="S652">
        <f>J652*(1000-(1000*0.61365*exp(17.502*W652/(240.97+W652))/(DY652+DZ652)+DT652)/2)/(1000*0.61365*exp(17.502*W652/(240.97+W652))/(DY652+DZ652)-DT652)</f>
        <v>0</v>
      </c>
      <c r="T652">
        <f>1/((DM652+1)/(Q652/1.6)+1/(R652/1.37)) + DM652/((DM652+1)/(Q652/1.6) + DM652/(R652/1.37))</f>
        <v>0</v>
      </c>
      <c r="U652">
        <f>(DH652*DK652)</f>
        <v>0</v>
      </c>
      <c r="V652">
        <f>(EA652+(U652+2*0.95*5.67E-8*(((EA652+$B$7)+273)^4-(EA652+273)^4)-44100*J652)/(1.84*29.3*R652+8*0.95*5.67E-8*(EA652+273)^3))</f>
        <v>0</v>
      </c>
      <c r="W652">
        <f>($C$7*EB652+$D$7*EC652+$E$7*V652)</f>
        <v>0</v>
      </c>
      <c r="X652">
        <f>0.61365*exp(17.502*W652/(240.97+W652))</f>
        <v>0</v>
      </c>
      <c r="Y652">
        <f>(Z652/AA652*100)</f>
        <v>0</v>
      </c>
      <c r="Z652">
        <f>DT652*(DY652+DZ652)/1000</f>
        <v>0</v>
      </c>
      <c r="AA652">
        <f>0.61365*exp(17.502*EA652/(240.97+EA652))</f>
        <v>0</v>
      </c>
      <c r="AB652">
        <f>(X652-DT652*(DY652+DZ652)/1000)</f>
        <v>0</v>
      </c>
      <c r="AC652">
        <f>(-J652*44100)</f>
        <v>0</v>
      </c>
      <c r="AD652">
        <f>2*29.3*R652*0.92*(EA652-W652)</f>
        <v>0</v>
      </c>
      <c r="AE652">
        <f>2*0.95*5.67E-8*(((EA652+$B$7)+273)^4-(W652+273)^4)</f>
        <v>0</v>
      </c>
      <c r="AF652">
        <f>U652+AE652+AC652+AD652</f>
        <v>0</v>
      </c>
      <c r="AG652">
        <f>DX652*AU652*(DS652-DR652*(1000-AU652*DU652)/(1000-AU652*DT652))/(100*DL652)</f>
        <v>0</v>
      </c>
      <c r="AH652">
        <f>1000*DX652*AU652*(DT652-DU652)/(100*DL652*(1000-AU652*DT652))</f>
        <v>0</v>
      </c>
      <c r="AI652">
        <f>(AJ652 - AK652 - DY652*1E3/(8.314*(EA652+273.15)) * AM652/DX652 * AL652) * DX652/(100*DL652) * (1000 - DU652)/1000</f>
        <v>0</v>
      </c>
      <c r="AJ652">
        <v>1001.59827164264</v>
      </c>
      <c r="AK652">
        <v>964.133981818181</v>
      </c>
      <c r="AL652">
        <v>3.63478314658487</v>
      </c>
      <c r="AM652">
        <v>65.3796916363012</v>
      </c>
      <c r="AN652">
        <f>(AP652 - AO652 + DY652*1E3/(8.314*(EA652+273.15)) * AR652/DX652 * AQ652) * DX652/(100*DL652) * 1000/(1000 - AP652)</f>
        <v>0</v>
      </c>
      <c r="AO652">
        <v>25.3694141127794</v>
      </c>
      <c r="AP652">
        <v>34.8217884848485</v>
      </c>
      <c r="AQ652">
        <v>-0.000249191471290729</v>
      </c>
      <c r="AR652">
        <v>110.48631255239</v>
      </c>
      <c r="AS652">
        <v>8</v>
      </c>
      <c r="AT652">
        <v>2</v>
      </c>
      <c r="AU652">
        <f>IF(AS652*$H$13&gt;=AW652,1.0,(AW652/(AW652-AS652*$H$13)))</f>
        <v>0</v>
      </c>
      <c r="AV652">
        <f>(AU652-1)*100</f>
        <v>0</v>
      </c>
      <c r="AW652">
        <f>MAX(0,($B$13+$C$13*EF652)/(1+$D$13*EF652)*DY652/(EA652+273)*$E$13)</f>
        <v>0</v>
      </c>
      <c r="AX652" t="s">
        <v>437</v>
      </c>
      <c r="AY652" t="s">
        <v>437</v>
      </c>
      <c r="AZ652">
        <v>0</v>
      </c>
      <c r="BA652">
        <v>0</v>
      </c>
      <c r="BB652">
        <f>1-AZ652/BA652</f>
        <v>0</v>
      </c>
      <c r="BC652">
        <v>0</v>
      </c>
      <c r="BD652" t="s">
        <v>437</v>
      </c>
      <c r="BE652" t="s">
        <v>437</v>
      </c>
      <c r="BF652">
        <v>0</v>
      </c>
      <c r="BG652">
        <v>0</v>
      </c>
      <c r="BH652">
        <f>1-BF652/BG652</f>
        <v>0</v>
      </c>
      <c r="BI652">
        <v>0.5</v>
      </c>
      <c r="BJ652">
        <f>DI652</f>
        <v>0</v>
      </c>
      <c r="BK652">
        <f>L652</f>
        <v>0</v>
      </c>
      <c r="BL652">
        <f>BH652*BI652*BJ652</f>
        <v>0</v>
      </c>
      <c r="BM652">
        <f>(BK652-BC652)/BJ652</f>
        <v>0</v>
      </c>
      <c r="BN652">
        <f>(BA652-BG652)/BG652</f>
        <v>0</v>
      </c>
      <c r="BO652">
        <f>AZ652/(BB652+AZ652/BG652)</f>
        <v>0</v>
      </c>
      <c r="BP652" t="s">
        <v>437</v>
      </c>
      <c r="BQ652">
        <v>0</v>
      </c>
      <c r="BR652">
        <f>IF(BQ652&lt;&gt;0, BQ652, BO652)</f>
        <v>0</v>
      </c>
      <c r="BS652">
        <f>1-BR652/BG652</f>
        <v>0</v>
      </c>
      <c r="BT652">
        <f>(BG652-BF652)/(BG652-BR652)</f>
        <v>0</v>
      </c>
      <c r="BU652">
        <f>(BA652-BG652)/(BA652-BR652)</f>
        <v>0</v>
      </c>
      <c r="BV652">
        <f>(BG652-BF652)/(BG652-AZ652)</f>
        <v>0</v>
      </c>
      <c r="BW652">
        <f>(BA652-BG652)/(BA652-AZ652)</f>
        <v>0</v>
      </c>
      <c r="BX652">
        <f>(BT652*BR652/BF652)</f>
        <v>0</v>
      </c>
      <c r="BY652">
        <f>(1-BX652)</f>
        <v>0</v>
      </c>
      <c r="DH652">
        <f>$B$11*EG652+$C$11*EH652+$F$11*ES652*(1-EV652)</f>
        <v>0</v>
      </c>
      <c r="DI652">
        <f>DH652*DJ652</f>
        <v>0</v>
      </c>
      <c r="DJ652">
        <f>($B$11*$D$9+$C$11*$D$9+$F$11*((FF652+EX652)/MAX(FF652+EX652+FG652, 0.1)*$I$9+FG652/MAX(FF652+EX652+FG652, 0.1)*$J$9))/($B$11+$C$11+$F$11)</f>
        <v>0</v>
      </c>
      <c r="DK652">
        <f>($B$11*$K$9+$C$11*$K$9+$F$11*((FF652+EX652)/MAX(FF652+EX652+FG652, 0.1)*$P$9+FG652/MAX(FF652+EX652+FG652, 0.1)*$Q$9))/($B$11+$C$11+$F$11)</f>
        <v>0</v>
      </c>
      <c r="DL652">
        <v>6</v>
      </c>
      <c r="DM652">
        <v>0.5</v>
      </c>
      <c r="DN652" t="s">
        <v>438</v>
      </c>
      <c r="DO652">
        <v>2</v>
      </c>
      <c r="DP652" t="b">
        <v>1</v>
      </c>
      <c r="DQ652">
        <v>1761417555.84615</v>
      </c>
      <c r="DR652">
        <v>906.182</v>
      </c>
      <c r="DS652">
        <v>958.997384615384</v>
      </c>
      <c r="DT652">
        <v>34.8372769230769</v>
      </c>
      <c r="DU652">
        <v>25.3654076923077</v>
      </c>
      <c r="DV652">
        <v>905.084692307692</v>
      </c>
      <c r="DW652">
        <v>34.5221</v>
      </c>
      <c r="DX652">
        <v>500.018230769231</v>
      </c>
      <c r="DY652">
        <v>90.2848230769231</v>
      </c>
      <c r="DZ652">
        <v>0.0437072923076923</v>
      </c>
      <c r="EA652">
        <v>43.0303153846154</v>
      </c>
      <c r="EB652">
        <v>41.9447538461538</v>
      </c>
      <c r="EC652">
        <v>999.9</v>
      </c>
      <c r="ED652">
        <v>0</v>
      </c>
      <c r="EE652">
        <v>0</v>
      </c>
      <c r="EF652">
        <v>9994.38384615385</v>
      </c>
      <c r="EG652">
        <v>0</v>
      </c>
      <c r="EH652">
        <v>1203.07230769231</v>
      </c>
      <c r="EI652">
        <v>-52.8151769230769</v>
      </c>
      <c r="EJ652">
        <v>938.890384615385</v>
      </c>
      <c r="EK652">
        <v>983.956307692308</v>
      </c>
      <c r="EL652">
        <v>9.47188769230769</v>
      </c>
      <c r="EM652">
        <v>958.997384615384</v>
      </c>
      <c r="EN652">
        <v>25.3654076923077</v>
      </c>
      <c r="EO652">
        <v>3.14527846153846</v>
      </c>
      <c r="EP652">
        <v>2.29011153846154</v>
      </c>
      <c r="EQ652">
        <v>24.8176846153846</v>
      </c>
      <c r="ER652">
        <v>19.6070076923077</v>
      </c>
      <c r="ES652">
        <v>1200.03230769231</v>
      </c>
      <c r="ET652">
        <v>0.966995</v>
      </c>
      <c r="EU652">
        <v>0.0330050692307692</v>
      </c>
      <c r="EV652">
        <v>0</v>
      </c>
      <c r="EW652">
        <v>1421.13153846154</v>
      </c>
      <c r="EX652">
        <v>5.00059</v>
      </c>
      <c r="EY652">
        <v>18296.6923076923</v>
      </c>
      <c r="EZ652">
        <v>10358.9846153846</v>
      </c>
      <c r="FA652">
        <v>61.3410769230769</v>
      </c>
      <c r="FB652">
        <v>63.0141538461538</v>
      </c>
      <c r="FC652">
        <v>61.6968461538462</v>
      </c>
      <c r="FD652">
        <v>62.5526153846154</v>
      </c>
      <c r="FE652">
        <v>62.2546153846154</v>
      </c>
      <c r="FF652">
        <v>1155.58923076923</v>
      </c>
      <c r="FG652">
        <v>39.4430769230769</v>
      </c>
      <c r="FH652">
        <v>0</v>
      </c>
      <c r="FI652">
        <v>1761417524.5</v>
      </c>
      <c r="FJ652">
        <v>0</v>
      </c>
      <c r="FK652">
        <v>1421.33884615385</v>
      </c>
      <c r="FL652">
        <v>18.1473503869558</v>
      </c>
      <c r="FM652">
        <v>196.345298711874</v>
      </c>
      <c r="FN652">
        <v>18299.0192307692</v>
      </c>
      <c r="FO652">
        <v>15</v>
      </c>
      <c r="FP652">
        <v>0</v>
      </c>
      <c r="FQ652" t="s">
        <v>439</v>
      </c>
      <c r="FR652">
        <v>0</v>
      </c>
      <c r="FS652">
        <v>0</v>
      </c>
      <c r="FT652">
        <v>0</v>
      </c>
      <c r="FU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A652">
        <v>0</v>
      </c>
      <c r="GB652">
        <v>0</v>
      </c>
      <c r="GC652">
        <v>-52.3293380952381</v>
      </c>
      <c r="GD652">
        <v>-9.73609870129866</v>
      </c>
      <c r="GE652">
        <v>1.19184733940783</v>
      </c>
      <c r="GF652">
        <v>0</v>
      </c>
      <c r="GG652">
        <v>1420.23352941176</v>
      </c>
      <c r="GH652">
        <v>18.7804430818722</v>
      </c>
      <c r="GI652">
        <v>1.86307286074084</v>
      </c>
      <c r="GJ652">
        <v>-1</v>
      </c>
      <c r="GK652">
        <v>9.48068238095238</v>
      </c>
      <c r="GL652">
        <v>-0.178425974025957</v>
      </c>
      <c r="GM652">
        <v>0.0181735878221958</v>
      </c>
      <c r="GN652">
        <v>0</v>
      </c>
      <c r="GO652">
        <v>0</v>
      </c>
      <c r="GP652">
        <v>2</v>
      </c>
      <c r="GQ652" t="s">
        <v>473</v>
      </c>
      <c r="GR652">
        <v>3.12664</v>
      </c>
      <c r="GS652">
        <v>2.72128</v>
      </c>
      <c r="GT652">
        <v>0.149461</v>
      </c>
      <c r="GU652">
        <v>0.155027</v>
      </c>
      <c r="GV652">
        <v>0.126791</v>
      </c>
      <c r="GW652">
        <v>0.101555</v>
      </c>
      <c r="GX652">
        <v>30457.6</v>
      </c>
      <c r="GY652">
        <v>31967.8</v>
      </c>
      <c r="GZ652">
        <v>32541.9</v>
      </c>
      <c r="HA652">
        <v>34400.4</v>
      </c>
      <c r="HB652">
        <v>40641.8</v>
      </c>
      <c r="HC652">
        <v>44598.4</v>
      </c>
      <c r="HD652">
        <v>51170.4</v>
      </c>
      <c r="HE652">
        <v>55197.8</v>
      </c>
      <c r="HF652">
        <v>1.6638</v>
      </c>
      <c r="HG652">
        <v>1.5276</v>
      </c>
      <c r="HH652">
        <v>-0.0522584</v>
      </c>
      <c r="HI652">
        <v>0</v>
      </c>
      <c r="HJ652">
        <v>42.775</v>
      </c>
      <c r="HK652">
        <v>999.9</v>
      </c>
      <c r="HL652">
        <v>55.897</v>
      </c>
      <c r="HM652">
        <v>30.071</v>
      </c>
      <c r="HN652">
        <v>26.4868</v>
      </c>
      <c r="HO652">
        <v>60.9354</v>
      </c>
      <c r="HP652">
        <v>40.7893</v>
      </c>
      <c r="HQ652">
        <v>1</v>
      </c>
      <c r="HR652">
        <v>2.45299</v>
      </c>
      <c r="HS652">
        <v>5.273</v>
      </c>
      <c r="HT652">
        <v>20.0436</v>
      </c>
      <c r="HU652">
        <v>5.18599</v>
      </c>
      <c r="HV652">
        <v>12.0159</v>
      </c>
      <c r="HW652">
        <v>4.96895</v>
      </c>
      <c r="HX652">
        <v>3.29593</v>
      </c>
      <c r="HY652">
        <v>9999</v>
      </c>
      <c r="HZ652">
        <v>9999</v>
      </c>
      <c r="IA652">
        <v>999.9</v>
      </c>
      <c r="IB652">
        <v>9999</v>
      </c>
      <c r="IC652">
        <v>1.86325</v>
      </c>
      <c r="ID652">
        <v>1.86813</v>
      </c>
      <c r="IE652">
        <v>1.86784</v>
      </c>
      <c r="IF652">
        <v>1.86905</v>
      </c>
      <c r="IG652">
        <v>1.86981</v>
      </c>
      <c r="IH652">
        <v>1.86588</v>
      </c>
      <c r="II652">
        <v>1.86694</v>
      </c>
      <c r="IJ652">
        <v>1.86841</v>
      </c>
      <c r="IK652">
        <v>5</v>
      </c>
      <c r="IL652">
        <v>0</v>
      </c>
      <c r="IM652">
        <v>0</v>
      </c>
      <c r="IN652">
        <v>0</v>
      </c>
      <c r="IO652" t="s">
        <v>441</v>
      </c>
      <c r="IP652" t="s">
        <v>442</v>
      </c>
      <c r="IQ652" t="s">
        <v>443</v>
      </c>
      <c r="IR652" t="s">
        <v>443</v>
      </c>
      <c r="IS652" t="s">
        <v>443</v>
      </c>
      <c r="IT652" t="s">
        <v>443</v>
      </c>
      <c r="IU652">
        <v>0</v>
      </c>
      <c r="IV652">
        <v>100</v>
      </c>
      <c r="IW652">
        <v>100</v>
      </c>
      <c r="IX652">
        <v>1.097</v>
      </c>
      <c r="IY652">
        <v>0.3152</v>
      </c>
      <c r="IZ652">
        <v>1.09748391826392</v>
      </c>
      <c r="JA652">
        <v>0</v>
      </c>
      <c r="JB652">
        <v>0</v>
      </c>
      <c r="JC652">
        <v>0</v>
      </c>
      <c r="JD652">
        <v>0.315191680746845</v>
      </c>
      <c r="JE652">
        <v>0</v>
      </c>
      <c r="JF652">
        <v>0</v>
      </c>
      <c r="JG652">
        <v>0</v>
      </c>
      <c r="JH652">
        <v>5</v>
      </c>
      <c r="JI652">
        <v>2273</v>
      </c>
      <c r="JJ652">
        <v>0</v>
      </c>
      <c r="JK652">
        <v>25</v>
      </c>
      <c r="JL652">
        <v>29356959.4</v>
      </c>
      <c r="JM652">
        <v>29356959.4</v>
      </c>
      <c r="JN652">
        <v>2.04102</v>
      </c>
      <c r="JO652">
        <v>2.61841</v>
      </c>
      <c r="JP652">
        <v>1.54785</v>
      </c>
      <c r="JQ652">
        <v>2.31567</v>
      </c>
      <c r="JR652">
        <v>1.64673</v>
      </c>
      <c r="JS652">
        <v>2.38892</v>
      </c>
      <c r="JT652">
        <v>34.3725</v>
      </c>
      <c r="JU652">
        <v>24.1575</v>
      </c>
      <c r="JV652">
        <v>18</v>
      </c>
      <c r="JW652">
        <v>485.217</v>
      </c>
      <c r="JX652">
        <v>386.238</v>
      </c>
      <c r="JY652">
        <v>36.2497</v>
      </c>
      <c r="JZ652">
        <v>54.8102</v>
      </c>
      <c r="KA652">
        <v>29.9952</v>
      </c>
      <c r="KB652">
        <v>54.2504</v>
      </c>
      <c r="KC652">
        <v>54.0239</v>
      </c>
      <c r="KD652">
        <v>40.8579</v>
      </c>
      <c r="KE652">
        <v>0</v>
      </c>
      <c r="KF652">
        <v>100</v>
      </c>
      <c r="KG652">
        <v>36.2751</v>
      </c>
      <c r="KH652">
        <v>1011.84</v>
      </c>
      <c r="KI652">
        <v>34.6858</v>
      </c>
      <c r="KJ652">
        <v>92.7292</v>
      </c>
      <c r="KK652">
        <v>89.2964</v>
      </c>
    </row>
    <row r="653" spans="1:297">
      <c r="A653">
        <v>637</v>
      </c>
      <c r="B653">
        <v>1761417569</v>
      </c>
      <c r="C653">
        <v>9388</v>
      </c>
      <c r="D653" t="s">
        <v>1722</v>
      </c>
      <c r="E653" t="s">
        <v>1723</v>
      </c>
      <c r="F653">
        <v>5</v>
      </c>
      <c r="G653" t="s">
        <v>1603</v>
      </c>
      <c r="H653" t="s">
        <v>436</v>
      </c>
      <c r="I653">
        <v>1761417560.84615</v>
      </c>
      <c r="J653">
        <f>(K653)/1000</f>
        <v>0</v>
      </c>
      <c r="K653">
        <f>IF(DP653, AN653, AH653)</f>
        <v>0</v>
      </c>
      <c r="L653">
        <f>IF(DP653, AI653, AG653)</f>
        <v>0</v>
      </c>
      <c r="M653">
        <f>DR653 - IF(AU653&gt;1, L653*DL653*100.0/(AW653), 0)</f>
        <v>0</v>
      </c>
      <c r="N653">
        <f>((T653-J653/2)*M653-L653)/(T653+J653/2)</f>
        <v>0</v>
      </c>
      <c r="O653">
        <f>N653*(DY653+DZ653)/1000.0</f>
        <v>0</v>
      </c>
      <c r="P653">
        <f>(DR653 - IF(AU653&gt;1, L653*DL653*100.0/(AW653), 0))*(DY653+DZ653)/1000.0</f>
        <v>0</v>
      </c>
      <c r="Q653">
        <f>2.0/((1/S653-1/R653)+SIGN(S653)*SQRT((1/S653-1/R653)*(1/S653-1/R653) + 4*DM653/((DM653+1)*(DM653+1))*(2*1/S653*1/R653-1/R653*1/R653)))</f>
        <v>0</v>
      </c>
      <c r="R653">
        <f>IF(LEFT(DN653,1)&lt;&gt;"0",IF(LEFT(DN653,1)="1",3.0,DO653),$D$5+$E$5*(EF653*DY653/($K$5*1000))+$F$5*(EF653*DY653/($K$5*1000))*MAX(MIN(DL653,$J$5),$I$5)*MAX(MIN(DL653,$J$5),$I$5)+$G$5*MAX(MIN(DL653,$J$5),$I$5)*(EF653*DY653/($K$5*1000))+$H$5*(EF653*DY653/($K$5*1000))*(EF653*DY653/($K$5*1000)))</f>
        <v>0</v>
      </c>
      <c r="S653">
        <f>J653*(1000-(1000*0.61365*exp(17.502*W653/(240.97+W653))/(DY653+DZ653)+DT653)/2)/(1000*0.61365*exp(17.502*W653/(240.97+W653))/(DY653+DZ653)-DT653)</f>
        <v>0</v>
      </c>
      <c r="T653">
        <f>1/((DM653+1)/(Q653/1.6)+1/(R653/1.37)) + DM653/((DM653+1)/(Q653/1.6) + DM653/(R653/1.37))</f>
        <v>0</v>
      </c>
      <c r="U653">
        <f>(DH653*DK653)</f>
        <v>0</v>
      </c>
      <c r="V653">
        <f>(EA653+(U653+2*0.95*5.67E-8*(((EA653+$B$7)+273)^4-(EA653+273)^4)-44100*J653)/(1.84*29.3*R653+8*0.95*5.67E-8*(EA653+273)^3))</f>
        <v>0</v>
      </c>
      <c r="W653">
        <f>($C$7*EB653+$D$7*EC653+$E$7*V653)</f>
        <v>0</v>
      </c>
      <c r="X653">
        <f>0.61365*exp(17.502*W653/(240.97+W653))</f>
        <v>0</v>
      </c>
      <c r="Y653">
        <f>(Z653/AA653*100)</f>
        <v>0</v>
      </c>
      <c r="Z653">
        <f>DT653*(DY653+DZ653)/1000</f>
        <v>0</v>
      </c>
      <c r="AA653">
        <f>0.61365*exp(17.502*EA653/(240.97+EA653))</f>
        <v>0</v>
      </c>
      <c r="AB653">
        <f>(X653-DT653*(DY653+DZ653)/1000)</f>
        <v>0</v>
      </c>
      <c r="AC653">
        <f>(-J653*44100)</f>
        <v>0</v>
      </c>
      <c r="AD653">
        <f>2*29.3*R653*0.92*(EA653-W653)</f>
        <v>0</v>
      </c>
      <c r="AE653">
        <f>2*0.95*5.67E-8*(((EA653+$B$7)+273)^4-(W653+273)^4)</f>
        <v>0</v>
      </c>
      <c r="AF653">
        <f>U653+AE653+AC653+AD653</f>
        <v>0</v>
      </c>
      <c r="AG653">
        <f>DX653*AU653*(DS653-DR653*(1000-AU653*DU653)/(1000-AU653*DT653))/(100*DL653)</f>
        <v>0</v>
      </c>
      <c r="AH653">
        <f>1000*DX653*AU653*(DT653-DU653)/(100*DL653*(1000-AU653*DT653))</f>
        <v>0</v>
      </c>
      <c r="AI653">
        <f>(AJ653 - AK653 - DY653*1E3/(8.314*(EA653+273.15)) * AM653/DX653 * AL653) * DX653/(100*DL653) * (1000 - DU653)/1000</f>
        <v>0</v>
      </c>
      <c r="AJ653">
        <v>1016.67681656995</v>
      </c>
      <c r="AK653">
        <v>980.250357575757</v>
      </c>
      <c r="AL653">
        <v>3.18066341778306</v>
      </c>
      <c r="AM653">
        <v>65.3796916363012</v>
      </c>
      <c r="AN653">
        <f>(AP653 - AO653 + DY653*1E3/(8.314*(EA653+273.15)) * AR653/DX653 * AQ653) * DX653/(100*DL653) * 1000/(1000 - AP653)</f>
        <v>0</v>
      </c>
      <c r="AO653">
        <v>25.3719353120484</v>
      </c>
      <c r="AP653">
        <v>34.8175145454545</v>
      </c>
      <c r="AQ653">
        <v>-7.91202756076477e-05</v>
      </c>
      <c r="AR653">
        <v>110.48631255239</v>
      </c>
      <c r="AS653">
        <v>8</v>
      </c>
      <c r="AT653">
        <v>2</v>
      </c>
      <c r="AU653">
        <f>IF(AS653*$H$13&gt;=AW653,1.0,(AW653/(AW653-AS653*$H$13)))</f>
        <v>0</v>
      </c>
      <c r="AV653">
        <f>(AU653-1)*100</f>
        <v>0</v>
      </c>
      <c r="AW653">
        <f>MAX(0,($B$13+$C$13*EF653)/(1+$D$13*EF653)*DY653/(EA653+273)*$E$13)</f>
        <v>0</v>
      </c>
      <c r="AX653" t="s">
        <v>437</v>
      </c>
      <c r="AY653" t="s">
        <v>437</v>
      </c>
      <c r="AZ653">
        <v>0</v>
      </c>
      <c r="BA653">
        <v>0</v>
      </c>
      <c r="BB653">
        <f>1-AZ653/BA653</f>
        <v>0</v>
      </c>
      <c r="BC653">
        <v>0</v>
      </c>
      <c r="BD653" t="s">
        <v>437</v>
      </c>
      <c r="BE653" t="s">
        <v>437</v>
      </c>
      <c r="BF653">
        <v>0</v>
      </c>
      <c r="BG653">
        <v>0</v>
      </c>
      <c r="BH653">
        <f>1-BF653/BG653</f>
        <v>0</v>
      </c>
      <c r="BI653">
        <v>0.5</v>
      </c>
      <c r="BJ653">
        <f>DI653</f>
        <v>0</v>
      </c>
      <c r="BK653">
        <f>L653</f>
        <v>0</v>
      </c>
      <c r="BL653">
        <f>BH653*BI653*BJ653</f>
        <v>0</v>
      </c>
      <c r="BM653">
        <f>(BK653-BC653)/BJ653</f>
        <v>0</v>
      </c>
      <c r="BN653">
        <f>(BA653-BG653)/BG653</f>
        <v>0</v>
      </c>
      <c r="BO653">
        <f>AZ653/(BB653+AZ653/BG653)</f>
        <v>0</v>
      </c>
      <c r="BP653" t="s">
        <v>437</v>
      </c>
      <c r="BQ653">
        <v>0</v>
      </c>
      <c r="BR653">
        <f>IF(BQ653&lt;&gt;0, BQ653, BO653)</f>
        <v>0</v>
      </c>
      <c r="BS653">
        <f>1-BR653/BG653</f>
        <v>0</v>
      </c>
      <c r="BT653">
        <f>(BG653-BF653)/(BG653-BR653)</f>
        <v>0</v>
      </c>
      <c r="BU653">
        <f>(BA653-BG653)/(BA653-BR653)</f>
        <v>0</v>
      </c>
      <c r="BV653">
        <f>(BG653-BF653)/(BG653-AZ653)</f>
        <v>0</v>
      </c>
      <c r="BW653">
        <f>(BA653-BG653)/(BA653-AZ653)</f>
        <v>0</v>
      </c>
      <c r="BX653">
        <f>(BT653*BR653/BF653)</f>
        <v>0</v>
      </c>
      <c r="BY653">
        <f>(1-BX653)</f>
        <v>0</v>
      </c>
      <c r="DH653">
        <f>$B$11*EG653+$C$11*EH653+$F$11*ES653*(1-EV653)</f>
        <v>0</v>
      </c>
      <c r="DI653">
        <f>DH653*DJ653</f>
        <v>0</v>
      </c>
      <c r="DJ653">
        <f>($B$11*$D$9+$C$11*$D$9+$F$11*((FF653+EX653)/MAX(FF653+EX653+FG653, 0.1)*$I$9+FG653/MAX(FF653+EX653+FG653, 0.1)*$J$9))/($B$11+$C$11+$F$11)</f>
        <v>0</v>
      </c>
      <c r="DK653">
        <f>($B$11*$K$9+$C$11*$K$9+$F$11*((FF653+EX653)/MAX(FF653+EX653+FG653, 0.1)*$P$9+FG653/MAX(FF653+EX653+FG653, 0.1)*$Q$9))/($B$11+$C$11+$F$11)</f>
        <v>0</v>
      </c>
      <c r="DL653">
        <v>6</v>
      </c>
      <c r="DM653">
        <v>0.5</v>
      </c>
      <c r="DN653" t="s">
        <v>438</v>
      </c>
      <c r="DO653">
        <v>2</v>
      </c>
      <c r="DP653" t="b">
        <v>1</v>
      </c>
      <c r="DQ653">
        <v>1761417560.84615</v>
      </c>
      <c r="DR653">
        <v>922.832769230769</v>
      </c>
      <c r="DS653">
        <v>975.383230769231</v>
      </c>
      <c r="DT653">
        <v>34.8281769230769</v>
      </c>
      <c r="DU653">
        <v>25.3684</v>
      </c>
      <c r="DV653">
        <v>921.735307692308</v>
      </c>
      <c r="DW653">
        <v>34.5129923076923</v>
      </c>
      <c r="DX653">
        <v>500.010846153846</v>
      </c>
      <c r="DY653">
        <v>90.2868615384615</v>
      </c>
      <c r="DZ653">
        <v>0.0434877538461538</v>
      </c>
      <c r="EA653">
        <v>43.0289846153846</v>
      </c>
      <c r="EB653">
        <v>41.9426153846154</v>
      </c>
      <c r="EC653">
        <v>999.9</v>
      </c>
      <c r="ED653">
        <v>0</v>
      </c>
      <c r="EE653">
        <v>0</v>
      </c>
      <c r="EF653">
        <v>9995.68384615384</v>
      </c>
      <c r="EG653">
        <v>0</v>
      </c>
      <c r="EH653">
        <v>1203.22692307692</v>
      </c>
      <c r="EI653">
        <v>-52.5502846153846</v>
      </c>
      <c r="EJ653">
        <v>956.133076923077</v>
      </c>
      <c r="EK653">
        <v>1000.77223076923</v>
      </c>
      <c r="EL653">
        <v>9.45978153846154</v>
      </c>
      <c r="EM653">
        <v>975.383230769231</v>
      </c>
      <c r="EN653">
        <v>25.3684</v>
      </c>
      <c r="EO653">
        <v>3.14452769230769</v>
      </c>
      <c r="EP653">
        <v>2.29043384615385</v>
      </c>
      <c r="EQ653">
        <v>24.8136846153846</v>
      </c>
      <c r="ER653">
        <v>19.6092769230769</v>
      </c>
      <c r="ES653">
        <v>1200.03076923077</v>
      </c>
      <c r="ET653">
        <v>0.966992538461538</v>
      </c>
      <c r="EU653">
        <v>0.0330076</v>
      </c>
      <c r="EV653">
        <v>0</v>
      </c>
      <c r="EW653">
        <v>1422.61153846154</v>
      </c>
      <c r="EX653">
        <v>5.00059</v>
      </c>
      <c r="EY653">
        <v>18313.1538461538</v>
      </c>
      <c r="EZ653">
        <v>10358.9538461538</v>
      </c>
      <c r="FA653">
        <v>61.3073846153846</v>
      </c>
      <c r="FB653">
        <v>62.9756923076923</v>
      </c>
      <c r="FC653">
        <v>61.6583846153846</v>
      </c>
      <c r="FD653">
        <v>62.5141538461538</v>
      </c>
      <c r="FE653">
        <v>62.2209230769231</v>
      </c>
      <c r="FF653">
        <v>1155.58538461538</v>
      </c>
      <c r="FG653">
        <v>39.4453846153846</v>
      </c>
      <c r="FH653">
        <v>0</v>
      </c>
      <c r="FI653">
        <v>1761417529.3</v>
      </c>
      <c r="FJ653">
        <v>0</v>
      </c>
      <c r="FK653">
        <v>1422.83615384615</v>
      </c>
      <c r="FL653">
        <v>18.3364102585249</v>
      </c>
      <c r="FM653">
        <v>193.911111190945</v>
      </c>
      <c r="FN653">
        <v>18314.7346153846</v>
      </c>
      <c r="FO653">
        <v>15</v>
      </c>
      <c r="FP653">
        <v>0</v>
      </c>
      <c r="FQ653" t="s">
        <v>439</v>
      </c>
      <c r="FR653">
        <v>0</v>
      </c>
      <c r="FS653">
        <v>0</v>
      </c>
      <c r="FT653">
        <v>0</v>
      </c>
      <c r="FU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A653">
        <v>0</v>
      </c>
      <c r="GB653">
        <v>0</v>
      </c>
      <c r="GC653">
        <v>-52.642255</v>
      </c>
      <c r="GD653">
        <v>1.24010075187961</v>
      </c>
      <c r="GE653">
        <v>0.885685527416474</v>
      </c>
      <c r="GF653">
        <v>0</v>
      </c>
      <c r="GG653">
        <v>1421.73382352941</v>
      </c>
      <c r="GH653">
        <v>17.9561497358694</v>
      </c>
      <c r="GI653">
        <v>1.7797488499387</v>
      </c>
      <c r="GJ653">
        <v>-1</v>
      </c>
      <c r="GK653">
        <v>9.465547</v>
      </c>
      <c r="GL653">
        <v>-0.150155187969917</v>
      </c>
      <c r="GM653">
        <v>0.0145937846701944</v>
      </c>
      <c r="GN653">
        <v>0</v>
      </c>
      <c r="GO653">
        <v>0</v>
      </c>
      <c r="GP653">
        <v>2</v>
      </c>
      <c r="GQ653" t="s">
        <v>473</v>
      </c>
      <c r="GR653">
        <v>3.12674</v>
      </c>
      <c r="GS653">
        <v>2.72133</v>
      </c>
      <c r="GT653">
        <v>0.151124</v>
      </c>
      <c r="GU653">
        <v>0.156723</v>
      </c>
      <c r="GV653">
        <v>0.12679</v>
      </c>
      <c r="GW653">
        <v>0.101571</v>
      </c>
      <c r="GX653">
        <v>30400.7</v>
      </c>
      <c r="GY653">
        <v>31907.1</v>
      </c>
      <c r="GZ653">
        <v>32544.8</v>
      </c>
      <c r="HA653">
        <v>34404.4</v>
      </c>
      <c r="HB653">
        <v>40645.1</v>
      </c>
      <c r="HC653">
        <v>44602.2</v>
      </c>
      <c r="HD653">
        <v>51174.7</v>
      </c>
      <c r="HE653">
        <v>55203.3</v>
      </c>
      <c r="HF653">
        <v>1.66432</v>
      </c>
      <c r="HG653">
        <v>1.52778</v>
      </c>
      <c r="HH653">
        <v>-0.0514016</v>
      </c>
      <c r="HI653">
        <v>0</v>
      </c>
      <c r="HJ653">
        <v>42.762</v>
      </c>
      <c r="HK653">
        <v>999.9</v>
      </c>
      <c r="HL653">
        <v>55.897</v>
      </c>
      <c r="HM653">
        <v>30.071</v>
      </c>
      <c r="HN653">
        <v>26.483</v>
      </c>
      <c r="HO653">
        <v>60.7054</v>
      </c>
      <c r="HP653">
        <v>40.7692</v>
      </c>
      <c r="HQ653">
        <v>1</v>
      </c>
      <c r="HR653">
        <v>2.44793</v>
      </c>
      <c r="HS653">
        <v>5.22487</v>
      </c>
      <c r="HT653">
        <v>20.0449</v>
      </c>
      <c r="HU653">
        <v>5.18629</v>
      </c>
      <c r="HV653">
        <v>12.0159</v>
      </c>
      <c r="HW653">
        <v>4.9691</v>
      </c>
      <c r="HX653">
        <v>3.29595</v>
      </c>
      <c r="HY653">
        <v>9999</v>
      </c>
      <c r="HZ653">
        <v>9999</v>
      </c>
      <c r="IA653">
        <v>999.9</v>
      </c>
      <c r="IB653">
        <v>9999</v>
      </c>
      <c r="IC653">
        <v>1.86325</v>
      </c>
      <c r="ID653">
        <v>1.86813</v>
      </c>
      <c r="IE653">
        <v>1.86786</v>
      </c>
      <c r="IF653">
        <v>1.86905</v>
      </c>
      <c r="IG653">
        <v>1.86981</v>
      </c>
      <c r="IH653">
        <v>1.8659</v>
      </c>
      <c r="II653">
        <v>1.86695</v>
      </c>
      <c r="IJ653">
        <v>1.86842</v>
      </c>
      <c r="IK653">
        <v>5</v>
      </c>
      <c r="IL653">
        <v>0</v>
      </c>
      <c r="IM653">
        <v>0</v>
      </c>
      <c r="IN653">
        <v>0</v>
      </c>
      <c r="IO653" t="s">
        <v>441</v>
      </c>
      <c r="IP653" t="s">
        <v>442</v>
      </c>
      <c r="IQ653" t="s">
        <v>443</v>
      </c>
      <c r="IR653" t="s">
        <v>443</v>
      </c>
      <c r="IS653" t="s">
        <v>443</v>
      </c>
      <c r="IT653" t="s">
        <v>443</v>
      </c>
      <c r="IU653">
        <v>0</v>
      </c>
      <c r="IV653">
        <v>100</v>
      </c>
      <c r="IW653">
        <v>100</v>
      </c>
      <c r="IX653">
        <v>1.097</v>
      </c>
      <c r="IY653">
        <v>0.3152</v>
      </c>
      <c r="IZ653">
        <v>1.09748391826392</v>
      </c>
      <c r="JA653">
        <v>0</v>
      </c>
      <c r="JB653">
        <v>0</v>
      </c>
      <c r="JC653">
        <v>0</v>
      </c>
      <c r="JD653">
        <v>0.315191680746845</v>
      </c>
      <c r="JE653">
        <v>0</v>
      </c>
      <c r="JF653">
        <v>0</v>
      </c>
      <c r="JG653">
        <v>0</v>
      </c>
      <c r="JH653">
        <v>5</v>
      </c>
      <c r="JI653">
        <v>2273</v>
      </c>
      <c r="JJ653">
        <v>0</v>
      </c>
      <c r="JK653">
        <v>25</v>
      </c>
      <c r="JL653">
        <v>29356959.5</v>
      </c>
      <c r="JM653">
        <v>29356959.5</v>
      </c>
      <c r="JN653">
        <v>2.06543</v>
      </c>
      <c r="JO653">
        <v>2.62573</v>
      </c>
      <c r="JP653">
        <v>1.54785</v>
      </c>
      <c r="JQ653">
        <v>2.31567</v>
      </c>
      <c r="JR653">
        <v>1.64673</v>
      </c>
      <c r="JS653">
        <v>2.2522</v>
      </c>
      <c r="JT653">
        <v>34.3725</v>
      </c>
      <c r="JU653">
        <v>24.1488</v>
      </c>
      <c r="JV653">
        <v>18</v>
      </c>
      <c r="JW653">
        <v>485.432</v>
      </c>
      <c r="JX653">
        <v>386.23</v>
      </c>
      <c r="JY653">
        <v>36.2887</v>
      </c>
      <c r="JZ653">
        <v>54.768</v>
      </c>
      <c r="KA653">
        <v>29.9952</v>
      </c>
      <c r="KB653">
        <v>54.2198</v>
      </c>
      <c r="KC653">
        <v>53.9966</v>
      </c>
      <c r="KD653">
        <v>41.4629</v>
      </c>
      <c r="KE653">
        <v>0</v>
      </c>
      <c r="KF653">
        <v>100</v>
      </c>
      <c r="KG653">
        <v>36.3154</v>
      </c>
      <c r="KH653">
        <v>1025.36</v>
      </c>
      <c r="KI653">
        <v>34.6858</v>
      </c>
      <c r="KJ653">
        <v>92.7372</v>
      </c>
      <c r="KK653">
        <v>89.3058</v>
      </c>
    </row>
    <row r="654" spans="1:297">
      <c r="A654">
        <v>638</v>
      </c>
      <c r="B654">
        <v>1761417573</v>
      </c>
      <c r="C654">
        <v>9392</v>
      </c>
      <c r="D654" t="s">
        <v>1724</v>
      </c>
      <c r="E654" t="s">
        <v>1725</v>
      </c>
      <c r="F654">
        <v>5</v>
      </c>
      <c r="G654" t="s">
        <v>1603</v>
      </c>
      <c r="H654" t="s">
        <v>436</v>
      </c>
      <c r="I654">
        <v>1761417565.25</v>
      </c>
      <c r="J654">
        <f>(K654)/1000</f>
        <v>0</v>
      </c>
      <c r="K654">
        <f>IF(DP654, AN654, AH654)</f>
        <v>0</v>
      </c>
      <c r="L654">
        <f>IF(DP654, AI654, AG654)</f>
        <v>0</v>
      </c>
      <c r="M654">
        <f>DR654 - IF(AU654&gt;1, L654*DL654*100.0/(AW654), 0)</f>
        <v>0</v>
      </c>
      <c r="N654">
        <f>((T654-J654/2)*M654-L654)/(T654+J654/2)</f>
        <v>0</v>
      </c>
      <c r="O654">
        <f>N654*(DY654+DZ654)/1000.0</f>
        <v>0</v>
      </c>
      <c r="P654">
        <f>(DR654 - IF(AU654&gt;1, L654*DL654*100.0/(AW654), 0))*(DY654+DZ654)/1000.0</f>
        <v>0</v>
      </c>
      <c r="Q654">
        <f>2.0/((1/S654-1/R654)+SIGN(S654)*SQRT((1/S654-1/R654)*(1/S654-1/R654) + 4*DM654/((DM654+1)*(DM654+1))*(2*1/S654*1/R654-1/R654*1/R654)))</f>
        <v>0</v>
      </c>
      <c r="R654">
        <f>IF(LEFT(DN654,1)&lt;&gt;"0",IF(LEFT(DN654,1)="1",3.0,DO654),$D$5+$E$5*(EF654*DY654/($K$5*1000))+$F$5*(EF654*DY654/($K$5*1000))*MAX(MIN(DL654,$J$5),$I$5)*MAX(MIN(DL654,$J$5),$I$5)+$G$5*MAX(MIN(DL654,$J$5),$I$5)*(EF654*DY654/($K$5*1000))+$H$5*(EF654*DY654/($K$5*1000))*(EF654*DY654/($K$5*1000)))</f>
        <v>0</v>
      </c>
      <c r="S654">
        <f>J654*(1000-(1000*0.61365*exp(17.502*W654/(240.97+W654))/(DY654+DZ654)+DT654)/2)/(1000*0.61365*exp(17.502*W654/(240.97+W654))/(DY654+DZ654)-DT654)</f>
        <v>0</v>
      </c>
      <c r="T654">
        <f>1/((DM654+1)/(Q654/1.6)+1/(R654/1.37)) + DM654/((DM654+1)/(Q654/1.6) + DM654/(R654/1.37))</f>
        <v>0</v>
      </c>
      <c r="U654">
        <f>(DH654*DK654)</f>
        <v>0</v>
      </c>
      <c r="V654">
        <f>(EA654+(U654+2*0.95*5.67E-8*(((EA654+$B$7)+273)^4-(EA654+273)^4)-44100*J654)/(1.84*29.3*R654+8*0.95*5.67E-8*(EA654+273)^3))</f>
        <v>0</v>
      </c>
      <c r="W654">
        <f>($C$7*EB654+$D$7*EC654+$E$7*V654)</f>
        <v>0</v>
      </c>
      <c r="X654">
        <f>0.61365*exp(17.502*W654/(240.97+W654))</f>
        <v>0</v>
      </c>
      <c r="Y654">
        <f>(Z654/AA654*100)</f>
        <v>0</v>
      </c>
      <c r="Z654">
        <f>DT654*(DY654+DZ654)/1000</f>
        <v>0</v>
      </c>
      <c r="AA654">
        <f>0.61365*exp(17.502*EA654/(240.97+EA654))</f>
        <v>0</v>
      </c>
      <c r="AB654">
        <f>(X654-DT654*(DY654+DZ654)/1000)</f>
        <v>0</v>
      </c>
      <c r="AC654">
        <f>(-J654*44100)</f>
        <v>0</v>
      </c>
      <c r="AD654">
        <f>2*29.3*R654*0.92*(EA654-W654)</f>
        <v>0</v>
      </c>
      <c r="AE654">
        <f>2*0.95*5.67E-8*(((EA654+$B$7)+273)^4-(W654+273)^4)</f>
        <v>0</v>
      </c>
      <c r="AF654">
        <f>U654+AE654+AC654+AD654</f>
        <v>0</v>
      </c>
      <c r="AG654">
        <f>DX654*AU654*(DS654-DR654*(1000-AU654*DU654)/(1000-AU654*DT654))/(100*DL654)</f>
        <v>0</v>
      </c>
      <c r="AH654">
        <f>1000*DX654*AU654*(DT654-DU654)/(100*DL654*(1000-AU654*DT654))</f>
        <v>0</v>
      </c>
      <c r="AI654">
        <f>(AJ654 - AK654 - DY654*1E3/(8.314*(EA654+273.15)) * AM654/DX654 * AL654) * DX654/(100*DL654) * (1000 - DU654)/1000</f>
        <v>0</v>
      </c>
      <c r="AJ654">
        <v>1030.50678786477</v>
      </c>
      <c r="AK654">
        <v>993.761678787879</v>
      </c>
      <c r="AL654">
        <v>3.37078163225069</v>
      </c>
      <c r="AM654">
        <v>65.3796916363012</v>
      </c>
      <c r="AN654">
        <f>(AP654 - AO654 + DY654*1E3/(8.314*(EA654+273.15)) * AR654/DX654 * AQ654) * DX654/(100*DL654) * 1000/(1000 - AP654)</f>
        <v>0</v>
      </c>
      <c r="AO654">
        <v>25.3729094250319</v>
      </c>
      <c r="AP654">
        <v>34.8044139393939</v>
      </c>
      <c r="AQ654">
        <v>-0.000307772680276339</v>
      </c>
      <c r="AR654">
        <v>110.48631255239</v>
      </c>
      <c r="AS654">
        <v>8</v>
      </c>
      <c r="AT654">
        <v>2</v>
      </c>
      <c r="AU654">
        <f>IF(AS654*$H$13&gt;=AW654,1.0,(AW654/(AW654-AS654*$H$13)))</f>
        <v>0</v>
      </c>
      <c r="AV654">
        <f>(AU654-1)*100</f>
        <v>0</v>
      </c>
      <c r="AW654">
        <f>MAX(0,($B$13+$C$13*EF654)/(1+$D$13*EF654)*DY654/(EA654+273)*$E$13)</f>
        <v>0</v>
      </c>
      <c r="AX654" t="s">
        <v>437</v>
      </c>
      <c r="AY654" t="s">
        <v>437</v>
      </c>
      <c r="AZ654">
        <v>0</v>
      </c>
      <c r="BA654">
        <v>0</v>
      </c>
      <c r="BB654">
        <f>1-AZ654/BA654</f>
        <v>0</v>
      </c>
      <c r="BC654">
        <v>0</v>
      </c>
      <c r="BD654" t="s">
        <v>437</v>
      </c>
      <c r="BE654" t="s">
        <v>437</v>
      </c>
      <c r="BF654">
        <v>0</v>
      </c>
      <c r="BG654">
        <v>0</v>
      </c>
      <c r="BH654">
        <f>1-BF654/BG654</f>
        <v>0</v>
      </c>
      <c r="BI654">
        <v>0.5</v>
      </c>
      <c r="BJ654">
        <f>DI654</f>
        <v>0</v>
      </c>
      <c r="BK654">
        <f>L654</f>
        <v>0</v>
      </c>
      <c r="BL654">
        <f>BH654*BI654*BJ654</f>
        <v>0</v>
      </c>
      <c r="BM654">
        <f>(BK654-BC654)/BJ654</f>
        <v>0</v>
      </c>
      <c r="BN654">
        <f>(BA654-BG654)/BG654</f>
        <v>0</v>
      </c>
      <c r="BO654">
        <f>AZ654/(BB654+AZ654/BG654)</f>
        <v>0</v>
      </c>
      <c r="BP654" t="s">
        <v>437</v>
      </c>
      <c r="BQ654">
        <v>0</v>
      </c>
      <c r="BR654">
        <f>IF(BQ654&lt;&gt;0, BQ654, BO654)</f>
        <v>0</v>
      </c>
      <c r="BS654">
        <f>1-BR654/BG654</f>
        <v>0</v>
      </c>
      <c r="BT654">
        <f>(BG654-BF654)/(BG654-BR654)</f>
        <v>0</v>
      </c>
      <c r="BU654">
        <f>(BA654-BG654)/(BA654-BR654)</f>
        <v>0</v>
      </c>
      <c r="BV654">
        <f>(BG654-BF654)/(BG654-AZ654)</f>
        <v>0</v>
      </c>
      <c r="BW654">
        <f>(BA654-BG654)/(BA654-AZ654)</f>
        <v>0</v>
      </c>
      <c r="BX654">
        <f>(BT654*BR654/BF654)</f>
        <v>0</v>
      </c>
      <c r="BY654">
        <f>(1-BX654)</f>
        <v>0</v>
      </c>
      <c r="DH654">
        <f>$B$11*EG654+$C$11*EH654+$F$11*ES654*(1-EV654)</f>
        <v>0</v>
      </c>
      <c r="DI654">
        <f>DH654*DJ654</f>
        <v>0</v>
      </c>
      <c r="DJ654">
        <f>($B$11*$D$9+$C$11*$D$9+$F$11*((FF654+EX654)/MAX(FF654+EX654+FG654, 0.1)*$I$9+FG654/MAX(FF654+EX654+FG654, 0.1)*$J$9))/($B$11+$C$11+$F$11)</f>
        <v>0</v>
      </c>
      <c r="DK654">
        <f>($B$11*$K$9+$C$11*$K$9+$F$11*((FF654+EX654)/MAX(FF654+EX654+FG654, 0.1)*$P$9+FG654/MAX(FF654+EX654+FG654, 0.1)*$Q$9))/($B$11+$C$11+$F$11)</f>
        <v>0</v>
      </c>
      <c r="DL654">
        <v>6</v>
      </c>
      <c r="DM654">
        <v>0.5</v>
      </c>
      <c r="DN654" t="s">
        <v>438</v>
      </c>
      <c r="DO654">
        <v>2</v>
      </c>
      <c r="DP654" t="b">
        <v>1</v>
      </c>
      <c r="DQ654">
        <v>1761417565.25</v>
      </c>
      <c r="DR654">
        <v>937.356833333333</v>
      </c>
      <c r="DS654">
        <v>990.309</v>
      </c>
      <c r="DT654">
        <v>34.8193083333333</v>
      </c>
      <c r="DU654">
        <v>25.37065</v>
      </c>
      <c r="DV654">
        <v>936.259333333334</v>
      </c>
      <c r="DW654">
        <v>34.5041083333333</v>
      </c>
      <c r="DX654">
        <v>500.00425</v>
      </c>
      <c r="DY654">
        <v>90.2899166666667</v>
      </c>
      <c r="DZ654">
        <v>0.0433663583333333</v>
      </c>
      <c r="EA654">
        <v>43.0297416666667</v>
      </c>
      <c r="EB654">
        <v>41.9431166666667</v>
      </c>
      <c r="EC654">
        <v>999.9</v>
      </c>
      <c r="ED654">
        <v>0</v>
      </c>
      <c r="EE654">
        <v>0</v>
      </c>
      <c r="EF654">
        <v>9995.11666666667</v>
      </c>
      <c r="EG654">
        <v>0</v>
      </c>
      <c r="EH654">
        <v>1203.37416666667</v>
      </c>
      <c r="EI654">
        <v>-52.9520666666667</v>
      </c>
      <c r="EJ654">
        <v>971.17225</v>
      </c>
      <c r="EK654">
        <v>1016.08858333333</v>
      </c>
      <c r="EL654">
        <v>9.44864583333333</v>
      </c>
      <c r="EM654">
        <v>990.309</v>
      </c>
      <c r="EN654">
        <v>25.37065</v>
      </c>
      <c r="EO654">
        <v>3.14383166666667</v>
      </c>
      <c r="EP654">
        <v>2.29071416666667</v>
      </c>
      <c r="EQ654">
        <v>24.809975</v>
      </c>
      <c r="ER654">
        <v>19.6112583333333</v>
      </c>
      <c r="ES654">
        <v>1200.00666666667</v>
      </c>
      <c r="ET654">
        <v>0.966989666666667</v>
      </c>
      <c r="EU654">
        <v>0.0330105083333333</v>
      </c>
      <c r="EV654">
        <v>0</v>
      </c>
      <c r="EW654">
        <v>1423.965</v>
      </c>
      <c r="EX654">
        <v>5.00059</v>
      </c>
      <c r="EY654">
        <v>18326.7416666667</v>
      </c>
      <c r="EZ654">
        <v>10358.7333333333</v>
      </c>
      <c r="FA654">
        <v>61.281</v>
      </c>
      <c r="FB654">
        <v>62.93725</v>
      </c>
      <c r="FC654">
        <v>61.6405</v>
      </c>
      <c r="FD654">
        <v>62.4789166666667</v>
      </c>
      <c r="FE654">
        <v>62.20275</v>
      </c>
      <c r="FF654">
        <v>1155.55916666667</v>
      </c>
      <c r="FG654">
        <v>39.4475</v>
      </c>
      <c r="FH654">
        <v>0</v>
      </c>
      <c r="FI654">
        <v>1761417533.5</v>
      </c>
      <c r="FJ654">
        <v>0</v>
      </c>
      <c r="FK654">
        <v>1424.2176</v>
      </c>
      <c r="FL654">
        <v>18.8530768916086</v>
      </c>
      <c r="FM654">
        <v>187.107691991212</v>
      </c>
      <c r="FN654">
        <v>18328.896</v>
      </c>
      <c r="FO654">
        <v>15</v>
      </c>
      <c r="FP654">
        <v>0</v>
      </c>
      <c r="FQ654" t="s">
        <v>439</v>
      </c>
      <c r="FR654">
        <v>0</v>
      </c>
      <c r="FS654">
        <v>0</v>
      </c>
      <c r="FT654">
        <v>0</v>
      </c>
      <c r="FU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A654">
        <v>0</v>
      </c>
      <c r="GB654">
        <v>0</v>
      </c>
      <c r="GC654">
        <v>-52.7731380952381</v>
      </c>
      <c r="GD654">
        <v>-1.81867792207795</v>
      </c>
      <c r="GE654">
        <v>0.95077420557003</v>
      </c>
      <c r="GF654">
        <v>0</v>
      </c>
      <c r="GG654">
        <v>1422.63794117647</v>
      </c>
      <c r="GH654">
        <v>18.6171123021453</v>
      </c>
      <c r="GI654">
        <v>1.84245006223613</v>
      </c>
      <c r="GJ654">
        <v>-1</v>
      </c>
      <c r="GK654">
        <v>9.45932761904762</v>
      </c>
      <c r="GL654">
        <v>-0.140459220779227</v>
      </c>
      <c r="GM654">
        <v>0.0143001954381457</v>
      </c>
      <c r="GN654">
        <v>0</v>
      </c>
      <c r="GO654">
        <v>0</v>
      </c>
      <c r="GP654">
        <v>2</v>
      </c>
      <c r="GQ654" t="s">
        <v>473</v>
      </c>
      <c r="GR654">
        <v>3.12661</v>
      </c>
      <c r="GS654">
        <v>2.72131</v>
      </c>
      <c r="GT654">
        <v>0.152542</v>
      </c>
      <c r="GU654">
        <v>0.158046</v>
      </c>
      <c r="GV654">
        <v>0.126771</v>
      </c>
      <c r="GW654">
        <v>0.101591</v>
      </c>
      <c r="GX654">
        <v>30352.2</v>
      </c>
      <c r="GY654">
        <v>31859.7</v>
      </c>
      <c r="GZ654">
        <v>32547.4</v>
      </c>
      <c r="HA654">
        <v>34407.4</v>
      </c>
      <c r="HB654">
        <v>40648.5</v>
      </c>
      <c r="HC654">
        <v>44605.2</v>
      </c>
      <c r="HD654">
        <v>51178</v>
      </c>
      <c r="HE654">
        <v>55208.1</v>
      </c>
      <c r="HF654">
        <v>1.66475</v>
      </c>
      <c r="HG654">
        <v>1.52828</v>
      </c>
      <c r="HH654">
        <v>-0.0505671</v>
      </c>
      <c r="HI654">
        <v>0</v>
      </c>
      <c r="HJ654">
        <v>42.7504</v>
      </c>
      <c r="HK654">
        <v>999.9</v>
      </c>
      <c r="HL654">
        <v>55.872</v>
      </c>
      <c r="HM654">
        <v>30.071</v>
      </c>
      <c r="HN654">
        <v>26.4681</v>
      </c>
      <c r="HO654">
        <v>60.7854</v>
      </c>
      <c r="HP654">
        <v>41.0497</v>
      </c>
      <c r="HQ654">
        <v>1</v>
      </c>
      <c r="HR654">
        <v>2.44348</v>
      </c>
      <c r="HS654">
        <v>5.1881</v>
      </c>
      <c r="HT654">
        <v>20.046</v>
      </c>
      <c r="HU654">
        <v>5.18614</v>
      </c>
      <c r="HV654">
        <v>12.0159</v>
      </c>
      <c r="HW654">
        <v>4.9691</v>
      </c>
      <c r="HX654">
        <v>3.29598</v>
      </c>
      <c r="HY654">
        <v>9999</v>
      </c>
      <c r="HZ654">
        <v>9999</v>
      </c>
      <c r="IA654">
        <v>999.9</v>
      </c>
      <c r="IB654">
        <v>9999</v>
      </c>
      <c r="IC654">
        <v>1.86325</v>
      </c>
      <c r="ID654">
        <v>1.86813</v>
      </c>
      <c r="IE654">
        <v>1.86784</v>
      </c>
      <c r="IF654">
        <v>1.86905</v>
      </c>
      <c r="IG654">
        <v>1.86981</v>
      </c>
      <c r="IH654">
        <v>1.86588</v>
      </c>
      <c r="II654">
        <v>1.86697</v>
      </c>
      <c r="IJ654">
        <v>1.86841</v>
      </c>
      <c r="IK654">
        <v>5</v>
      </c>
      <c r="IL654">
        <v>0</v>
      </c>
      <c r="IM654">
        <v>0</v>
      </c>
      <c r="IN654">
        <v>0</v>
      </c>
      <c r="IO654" t="s">
        <v>441</v>
      </c>
      <c r="IP654" t="s">
        <v>442</v>
      </c>
      <c r="IQ654" t="s">
        <v>443</v>
      </c>
      <c r="IR654" t="s">
        <v>443</v>
      </c>
      <c r="IS654" t="s">
        <v>443</v>
      </c>
      <c r="IT654" t="s">
        <v>443</v>
      </c>
      <c r="IU654">
        <v>0</v>
      </c>
      <c r="IV654">
        <v>100</v>
      </c>
      <c r="IW654">
        <v>100</v>
      </c>
      <c r="IX654">
        <v>1.097</v>
      </c>
      <c r="IY654">
        <v>0.3152</v>
      </c>
      <c r="IZ654">
        <v>1.09748391826392</v>
      </c>
      <c r="JA654">
        <v>0</v>
      </c>
      <c r="JB654">
        <v>0</v>
      </c>
      <c r="JC654">
        <v>0</v>
      </c>
      <c r="JD654">
        <v>0.315191680746845</v>
      </c>
      <c r="JE654">
        <v>0</v>
      </c>
      <c r="JF654">
        <v>0</v>
      </c>
      <c r="JG654">
        <v>0</v>
      </c>
      <c r="JH654">
        <v>5</v>
      </c>
      <c r="JI654">
        <v>2273</v>
      </c>
      <c r="JJ654">
        <v>0</v>
      </c>
      <c r="JK654">
        <v>25</v>
      </c>
      <c r="JL654">
        <v>29356959.6</v>
      </c>
      <c r="JM654">
        <v>29356959.6</v>
      </c>
      <c r="JN654">
        <v>2.0874</v>
      </c>
      <c r="JO654">
        <v>2.61841</v>
      </c>
      <c r="JP654">
        <v>1.54785</v>
      </c>
      <c r="JQ654">
        <v>2.31567</v>
      </c>
      <c r="JR654">
        <v>1.64673</v>
      </c>
      <c r="JS654">
        <v>2.323</v>
      </c>
      <c r="JT654">
        <v>34.3725</v>
      </c>
      <c r="JU654">
        <v>24.1575</v>
      </c>
      <c r="JV654">
        <v>18</v>
      </c>
      <c r="JW654">
        <v>485.598</v>
      </c>
      <c r="JX654">
        <v>386.43</v>
      </c>
      <c r="JY654">
        <v>36.3229</v>
      </c>
      <c r="JZ654">
        <v>54.7332</v>
      </c>
      <c r="KA654">
        <v>29.9952</v>
      </c>
      <c r="KB654">
        <v>54.1935</v>
      </c>
      <c r="KC654">
        <v>53.9714</v>
      </c>
      <c r="KD654">
        <v>41.7807</v>
      </c>
      <c r="KE654">
        <v>0</v>
      </c>
      <c r="KF654">
        <v>100</v>
      </c>
      <c r="KG654">
        <v>36.3563</v>
      </c>
      <c r="KH654">
        <v>1038.96</v>
      </c>
      <c r="KI654">
        <v>34.6858</v>
      </c>
      <c r="KJ654">
        <v>92.7437</v>
      </c>
      <c r="KK654">
        <v>89.3137</v>
      </c>
    </row>
    <row r="655" spans="1:297">
      <c r="A655">
        <v>639</v>
      </c>
      <c r="B655">
        <v>1761417579</v>
      </c>
      <c r="C655">
        <v>9398</v>
      </c>
      <c r="D655" t="s">
        <v>1726</v>
      </c>
      <c r="E655" t="s">
        <v>1727</v>
      </c>
      <c r="F655">
        <v>5</v>
      </c>
      <c r="G655" t="s">
        <v>1603</v>
      </c>
      <c r="H655" t="s">
        <v>436</v>
      </c>
      <c r="I655">
        <v>1761417571.58333</v>
      </c>
      <c r="J655">
        <f>(K655)/1000</f>
        <v>0</v>
      </c>
      <c r="K655">
        <f>IF(DP655, AN655, AH655)</f>
        <v>0</v>
      </c>
      <c r="L655">
        <f>IF(DP655, AI655, AG655)</f>
        <v>0</v>
      </c>
      <c r="M655">
        <f>DR655 - IF(AU655&gt;1, L655*DL655*100.0/(AW655), 0)</f>
        <v>0</v>
      </c>
      <c r="N655">
        <f>((T655-J655/2)*M655-L655)/(T655+J655/2)</f>
        <v>0</v>
      </c>
      <c r="O655">
        <f>N655*(DY655+DZ655)/1000.0</f>
        <v>0</v>
      </c>
      <c r="P655">
        <f>(DR655 - IF(AU655&gt;1, L655*DL655*100.0/(AW655), 0))*(DY655+DZ655)/1000.0</f>
        <v>0</v>
      </c>
      <c r="Q655">
        <f>2.0/((1/S655-1/R655)+SIGN(S655)*SQRT((1/S655-1/R655)*(1/S655-1/R655) + 4*DM655/((DM655+1)*(DM655+1))*(2*1/S655*1/R655-1/R655*1/R655)))</f>
        <v>0</v>
      </c>
      <c r="R655">
        <f>IF(LEFT(DN655,1)&lt;&gt;"0",IF(LEFT(DN655,1)="1",3.0,DO655),$D$5+$E$5*(EF655*DY655/($K$5*1000))+$F$5*(EF655*DY655/($K$5*1000))*MAX(MIN(DL655,$J$5),$I$5)*MAX(MIN(DL655,$J$5),$I$5)+$G$5*MAX(MIN(DL655,$J$5),$I$5)*(EF655*DY655/($K$5*1000))+$H$5*(EF655*DY655/($K$5*1000))*(EF655*DY655/($K$5*1000)))</f>
        <v>0</v>
      </c>
      <c r="S655">
        <f>J655*(1000-(1000*0.61365*exp(17.502*W655/(240.97+W655))/(DY655+DZ655)+DT655)/2)/(1000*0.61365*exp(17.502*W655/(240.97+W655))/(DY655+DZ655)-DT655)</f>
        <v>0</v>
      </c>
      <c r="T655">
        <f>1/((DM655+1)/(Q655/1.6)+1/(R655/1.37)) + DM655/((DM655+1)/(Q655/1.6) + DM655/(R655/1.37))</f>
        <v>0</v>
      </c>
      <c r="U655">
        <f>(DH655*DK655)</f>
        <v>0</v>
      </c>
      <c r="V655">
        <f>(EA655+(U655+2*0.95*5.67E-8*(((EA655+$B$7)+273)^4-(EA655+273)^4)-44100*J655)/(1.84*29.3*R655+8*0.95*5.67E-8*(EA655+273)^3))</f>
        <v>0</v>
      </c>
      <c r="W655">
        <f>($C$7*EB655+$D$7*EC655+$E$7*V655)</f>
        <v>0</v>
      </c>
      <c r="X655">
        <f>0.61365*exp(17.502*W655/(240.97+W655))</f>
        <v>0</v>
      </c>
      <c r="Y655">
        <f>(Z655/AA655*100)</f>
        <v>0</v>
      </c>
      <c r="Z655">
        <f>DT655*(DY655+DZ655)/1000</f>
        <v>0</v>
      </c>
      <c r="AA655">
        <f>0.61365*exp(17.502*EA655/(240.97+EA655))</f>
        <v>0</v>
      </c>
      <c r="AB655">
        <f>(X655-DT655*(DY655+DZ655)/1000)</f>
        <v>0</v>
      </c>
      <c r="AC655">
        <f>(-J655*44100)</f>
        <v>0</v>
      </c>
      <c r="AD655">
        <f>2*29.3*R655*0.92*(EA655-W655)</f>
        <v>0</v>
      </c>
      <c r="AE655">
        <f>2*0.95*5.67E-8*(((EA655+$B$7)+273)^4-(W655+273)^4)</f>
        <v>0</v>
      </c>
      <c r="AF655">
        <f>U655+AE655+AC655+AD655</f>
        <v>0</v>
      </c>
      <c r="AG655">
        <f>DX655*AU655*(DS655-DR655*(1000-AU655*DU655)/(1000-AU655*DT655))/(100*DL655)</f>
        <v>0</v>
      </c>
      <c r="AH655">
        <f>1000*DX655*AU655*(DT655-DU655)/(100*DL655*(1000-AU655*DT655))</f>
        <v>0</v>
      </c>
      <c r="AI655">
        <f>(AJ655 - AK655 - DY655*1E3/(8.314*(EA655+273.15)) * AM655/DX655 * AL655) * DX655/(100*DL655) * (1000 - DU655)/1000</f>
        <v>0</v>
      </c>
      <c r="AJ655">
        <v>1050.07962454024</v>
      </c>
      <c r="AK655">
        <v>1013.43220606061</v>
      </c>
      <c r="AL655">
        <v>3.20652394538477</v>
      </c>
      <c r="AM655">
        <v>65.3796916363012</v>
      </c>
      <c r="AN655">
        <f>(AP655 - AO655 + DY655*1E3/(8.314*(EA655+273.15)) * AR655/DX655 * AQ655) * DX655/(100*DL655) * 1000/(1000 - AP655)</f>
        <v>0</v>
      </c>
      <c r="AO655">
        <v>25.3768418846715</v>
      </c>
      <c r="AP655">
        <v>34.7977521212121</v>
      </c>
      <c r="AQ655">
        <v>-5.78536237435961e-05</v>
      </c>
      <c r="AR655">
        <v>110.48631255239</v>
      </c>
      <c r="AS655">
        <v>8</v>
      </c>
      <c r="AT655">
        <v>2</v>
      </c>
      <c r="AU655">
        <f>IF(AS655*$H$13&gt;=AW655,1.0,(AW655/(AW655-AS655*$H$13)))</f>
        <v>0</v>
      </c>
      <c r="AV655">
        <f>(AU655-1)*100</f>
        <v>0</v>
      </c>
      <c r="AW655">
        <f>MAX(0,($B$13+$C$13*EF655)/(1+$D$13*EF655)*DY655/(EA655+273)*$E$13)</f>
        <v>0</v>
      </c>
      <c r="AX655" t="s">
        <v>437</v>
      </c>
      <c r="AY655" t="s">
        <v>437</v>
      </c>
      <c r="AZ655">
        <v>0</v>
      </c>
      <c r="BA655">
        <v>0</v>
      </c>
      <c r="BB655">
        <f>1-AZ655/BA655</f>
        <v>0</v>
      </c>
      <c r="BC655">
        <v>0</v>
      </c>
      <c r="BD655" t="s">
        <v>437</v>
      </c>
      <c r="BE655" t="s">
        <v>437</v>
      </c>
      <c r="BF655">
        <v>0</v>
      </c>
      <c r="BG655">
        <v>0</v>
      </c>
      <c r="BH655">
        <f>1-BF655/BG655</f>
        <v>0</v>
      </c>
      <c r="BI655">
        <v>0.5</v>
      </c>
      <c r="BJ655">
        <f>DI655</f>
        <v>0</v>
      </c>
      <c r="BK655">
        <f>L655</f>
        <v>0</v>
      </c>
      <c r="BL655">
        <f>BH655*BI655*BJ655</f>
        <v>0</v>
      </c>
      <c r="BM655">
        <f>(BK655-BC655)/BJ655</f>
        <v>0</v>
      </c>
      <c r="BN655">
        <f>(BA655-BG655)/BG655</f>
        <v>0</v>
      </c>
      <c r="BO655">
        <f>AZ655/(BB655+AZ655/BG655)</f>
        <v>0</v>
      </c>
      <c r="BP655" t="s">
        <v>437</v>
      </c>
      <c r="BQ655">
        <v>0</v>
      </c>
      <c r="BR655">
        <f>IF(BQ655&lt;&gt;0, BQ655, BO655)</f>
        <v>0</v>
      </c>
      <c r="BS655">
        <f>1-BR655/BG655</f>
        <v>0</v>
      </c>
      <c r="BT655">
        <f>(BG655-BF655)/(BG655-BR655)</f>
        <v>0</v>
      </c>
      <c r="BU655">
        <f>(BA655-BG655)/(BA655-BR655)</f>
        <v>0</v>
      </c>
      <c r="BV655">
        <f>(BG655-BF655)/(BG655-AZ655)</f>
        <v>0</v>
      </c>
      <c r="BW655">
        <f>(BA655-BG655)/(BA655-AZ655)</f>
        <v>0</v>
      </c>
      <c r="BX655">
        <f>(BT655*BR655/BF655)</f>
        <v>0</v>
      </c>
      <c r="BY655">
        <f>(1-BX655)</f>
        <v>0</v>
      </c>
      <c r="DH655">
        <f>$B$11*EG655+$C$11*EH655+$F$11*ES655*(1-EV655)</f>
        <v>0</v>
      </c>
      <c r="DI655">
        <f>DH655*DJ655</f>
        <v>0</v>
      </c>
      <c r="DJ655">
        <f>($B$11*$D$9+$C$11*$D$9+$F$11*((FF655+EX655)/MAX(FF655+EX655+FG655, 0.1)*$I$9+FG655/MAX(FF655+EX655+FG655, 0.1)*$J$9))/($B$11+$C$11+$F$11)</f>
        <v>0</v>
      </c>
      <c r="DK655">
        <f>($B$11*$K$9+$C$11*$K$9+$F$11*((FF655+EX655)/MAX(FF655+EX655+FG655, 0.1)*$P$9+FG655/MAX(FF655+EX655+FG655, 0.1)*$Q$9))/($B$11+$C$11+$F$11)</f>
        <v>0</v>
      </c>
      <c r="DL655">
        <v>6</v>
      </c>
      <c r="DM655">
        <v>0.5</v>
      </c>
      <c r="DN655" t="s">
        <v>438</v>
      </c>
      <c r="DO655">
        <v>2</v>
      </c>
      <c r="DP655" t="b">
        <v>1</v>
      </c>
      <c r="DQ655">
        <v>1761417571.58333</v>
      </c>
      <c r="DR655">
        <v>957.842583333333</v>
      </c>
      <c r="DS655">
        <v>1010.31825</v>
      </c>
      <c r="DT655">
        <v>34.8079916666667</v>
      </c>
      <c r="DU655">
        <v>25.3739916666667</v>
      </c>
      <c r="DV655">
        <v>956.745166666667</v>
      </c>
      <c r="DW655">
        <v>34.4928</v>
      </c>
      <c r="DX655">
        <v>499.986333333333</v>
      </c>
      <c r="DY655">
        <v>90.2943333333333</v>
      </c>
      <c r="DZ655">
        <v>0.0432796416666667</v>
      </c>
      <c r="EA655">
        <v>43.0345416666667</v>
      </c>
      <c r="EB655">
        <v>41.94215</v>
      </c>
      <c r="EC655">
        <v>999.9</v>
      </c>
      <c r="ED655">
        <v>0</v>
      </c>
      <c r="EE655">
        <v>0</v>
      </c>
      <c r="EF655">
        <v>9996.52333333333</v>
      </c>
      <c r="EG655">
        <v>0</v>
      </c>
      <c r="EH655">
        <v>1203.5525</v>
      </c>
      <c r="EI655">
        <v>-52.47495</v>
      </c>
      <c r="EJ655">
        <v>992.38475</v>
      </c>
      <c r="EK655">
        <v>1036.62166666667</v>
      </c>
      <c r="EL655">
        <v>9.4339975</v>
      </c>
      <c r="EM655">
        <v>1010.31825</v>
      </c>
      <c r="EN655">
        <v>25.3739916666667</v>
      </c>
      <c r="EO655">
        <v>3.14296416666667</v>
      </c>
      <c r="EP655">
        <v>2.2911275</v>
      </c>
      <c r="EQ655">
        <v>24.8053416666667</v>
      </c>
      <c r="ER655">
        <v>19.61415</v>
      </c>
      <c r="ES655">
        <v>1200.00916666667</v>
      </c>
      <c r="ET655">
        <v>0.966987</v>
      </c>
      <c r="EU655">
        <v>0.0330132</v>
      </c>
      <c r="EV655">
        <v>0</v>
      </c>
      <c r="EW655">
        <v>1425.8875</v>
      </c>
      <c r="EX655">
        <v>5.00059</v>
      </c>
      <c r="EY655">
        <v>18346.0583333333</v>
      </c>
      <c r="EZ655">
        <v>10358.7583333333</v>
      </c>
      <c r="FA655">
        <v>61.2394166666667</v>
      </c>
      <c r="FB655">
        <v>62.8904166666667</v>
      </c>
      <c r="FC655">
        <v>61.59875</v>
      </c>
      <c r="FD655">
        <v>62.432</v>
      </c>
      <c r="FE655">
        <v>62.1611666666667</v>
      </c>
      <c r="FF655">
        <v>1155.55916666667</v>
      </c>
      <c r="FG655">
        <v>39.45</v>
      </c>
      <c r="FH655">
        <v>0</v>
      </c>
      <c r="FI655">
        <v>1761417539.5</v>
      </c>
      <c r="FJ655">
        <v>0</v>
      </c>
      <c r="FK655">
        <v>1426.0352</v>
      </c>
      <c r="FL655">
        <v>17.1915384294065</v>
      </c>
      <c r="FM655">
        <v>175.507692053592</v>
      </c>
      <c r="FN655">
        <v>18347.204</v>
      </c>
      <c r="FO655">
        <v>15</v>
      </c>
      <c r="FP655">
        <v>0</v>
      </c>
      <c r="FQ655" t="s">
        <v>439</v>
      </c>
      <c r="FR655">
        <v>0</v>
      </c>
      <c r="FS655">
        <v>0</v>
      </c>
      <c r="FT655">
        <v>0</v>
      </c>
      <c r="FU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A655">
        <v>0</v>
      </c>
      <c r="GB655">
        <v>0</v>
      </c>
      <c r="GC655">
        <v>-52.9513571428571</v>
      </c>
      <c r="GD655">
        <v>2.71196103896098</v>
      </c>
      <c r="GE655">
        <v>0.879994287628336</v>
      </c>
      <c r="GF655">
        <v>0</v>
      </c>
      <c r="GG655">
        <v>1424.67794117647</v>
      </c>
      <c r="GH655">
        <v>18.4649350683475</v>
      </c>
      <c r="GI655">
        <v>1.82724282718007</v>
      </c>
      <c r="GJ655">
        <v>-1</v>
      </c>
      <c r="GK655">
        <v>9.44444142857143</v>
      </c>
      <c r="GL655">
        <v>-0.142984675324659</v>
      </c>
      <c r="GM655">
        <v>0.0145488242973573</v>
      </c>
      <c r="GN655">
        <v>0</v>
      </c>
      <c r="GO655">
        <v>0</v>
      </c>
      <c r="GP655">
        <v>2</v>
      </c>
      <c r="GQ655" t="s">
        <v>473</v>
      </c>
      <c r="GR655">
        <v>3.12665</v>
      </c>
      <c r="GS655">
        <v>2.72106</v>
      </c>
      <c r="GT655">
        <v>0.154512</v>
      </c>
      <c r="GU655">
        <v>0.159889</v>
      </c>
      <c r="GV655">
        <v>0.126766</v>
      </c>
      <c r="GW655">
        <v>0.101609</v>
      </c>
      <c r="GX655">
        <v>30284.8</v>
      </c>
      <c r="GY655">
        <v>31794.1</v>
      </c>
      <c r="GZ655">
        <v>32551</v>
      </c>
      <c r="HA655">
        <v>34412.2</v>
      </c>
      <c r="HB655">
        <v>40652.4</v>
      </c>
      <c r="HC655">
        <v>44610.3</v>
      </c>
      <c r="HD655">
        <v>51182.7</v>
      </c>
      <c r="HE655">
        <v>55215.2</v>
      </c>
      <c r="HF655">
        <v>1.66523</v>
      </c>
      <c r="HG655">
        <v>1.52893</v>
      </c>
      <c r="HH655">
        <v>-0.0494421</v>
      </c>
      <c r="HI655">
        <v>0</v>
      </c>
      <c r="HJ655">
        <v>42.7347</v>
      </c>
      <c r="HK655">
        <v>999.9</v>
      </c>
      <c r="HL655">
        <v>55.872</v>
      </c>
      <c r="HM655">
        <v>30.081</v>
      </c>
      <c r="HN655">
        <v>26.4848</v>
      </c>
      <c r="HO655">
        <v>60.7854</v>
      </c>
      <c r="HP655">
        <v>40.7933</v>
      </c>
      <c r="HQ655">
        <v>1</v>
      </c>
      <c r="HR655">
        <v>2.43734</v>
      </c>
      <c r="HS655">
        <v>5.11652</v>
      </c>
      <c r="HT655">
        <v>20.0478</v>
      </c>
      <c r="HU655">
        <v>5.18539</v>
      </c>
      <c r="HV655">
        <v>12.0159</v>
      </c>
      <c r="HW655">
        <v>4.96915</v>
      </c>
      <c r="HX655">
        <v>3.29598</v>
      </c>
      <c r="HY655">
        <v>9999</v>
      </c>
      <c r="HZ655">
        <v>9999</v>
      </c>
      <c r="IA655">
        <v>999.9</v>
      </c>
      <c r="IB655">
        <v>9999</v>
      </c>
      <c r="IC655">
        <v>1.86325</v>
      </c>
      <c r="ID655">
        <v>1.86813</v>
      </c>
      <c r="IE655">
        <v>1.86784</v>
      </c>
      <c r="IF655">
        <v>1.86905</v>
      </c>
      <c r="IG655">
        <v>1.86981</v>
      </c>
      <c r="IH655">
        <v>1.86588</v>
      </c>
      <c r="II655">
        <v>1.86696</v>
      </c>
      <c r="IJ655">
        <v>1.86842</v>
      </c>
      <c r="IK655">
        <v>5</v>
      </c>
      <c r="IL655">
        <v>0</v>
      </c>
      <c r="IM655">
        <v>0</v>
      </c>
      <c r="IN655">
        <v>0</v>
      </c>
      <c r="IO655" t="s">
        <v>441</v>
      </c>
      <c r="IP655" t="s">
        <v>442</v>
      </c>
      <c r="IQ655" t="s">
        <v>443</v>
      </c>
      <c r="IR655" t="s">
        <v>443</v>
      </c>
      <c r="IS655" t="s">
        <v>443</v>
      </c>
      <c r="IT655" t="s">
        <v>443</v>
      </c>
      <c r="IU655">
        <v>0</v>
      </c>
      <c r="IV655">
        <v>100</v>
      </c>
      <c r="IW655">
        <v>100</v>
      </c>
      <c r="IX655">
        <v>1.097</v>
      </c>
      <c r="IY655">
        <v>0.3152</v>
      </c>
      <c r="IZ655">
        <v>1.09748391826392</v>
      </c>
      <c r="JA655">
        <v>0</v>
      </c>
      <c r="JB655">
        <v>0</v>
      </c>
      <c r="JC655">
        <v>0</v>
      </c>
      <c r="JD655">
        <v>0.315191680746845</v>
      </c>
      <c r="JE655">
        <v>0</v>
      </c>
      <c r="JF655">
        <v>0</v>
      </c>
      <c r="JG655">
        <v>0</v>
      </c>
      <c r="JH655">
        <v>5</v>
      </c>
      <c r="JI655">
        <v>2273</v>
      </c>
      <c r="JJ655">
        <v>0</v>
      </c>
      <c r="JK655">
        <v>25</v>
      </c>
      <c r="JL655">
        <v>29356959.6</v>
      </c>
      <c r="JM655">
        <v>29356959.6</v>
      </c>
      <c r="JN655">
        <v>2.12769</v>
      </c>
      <c r="JO655">
        <v>2.62085</v>
      </c>
      <c r="JP655">
        <v>1.54785</v>
      </c>
      <c r="JQ655">
        <v>2.31567</v>
      </c>
      <c r="JR655">
        <v>1.64673</v>
      </c>
      <c r="JS655">
        <v>2.29004</v>
      </c>
      <c r="JT655">
        <v>34.3725</v>
      </c>
      <c r="JU655">
        <v>24.1575</v>
      </c>
      <c r="JV655">
        <v>18</v>
      </c>
      <c r="JW655">
        <v>485.751</v>
      </c>
      <c r="JX655">
        <v>386.684</v>
      </c>
      <c r="JY655">
        <v>36.3717</v>
      </c>
      <c r="JZ655">
        <v>54.6844</v>
      </c>
      <c r="KA655">
        <v>29.9952</v>
      </c>
      <c r="KB655">
        <v>54.1584</v>
      </c>
      <c r="KC655">
        <v>53.9368</v>
      </c>
      <c r="KD655">
        <v>42.6034</v>
      </c>
      <c r="KE655">
        <v>0</v>
      </c>
      <c r="KF655">
        <v>100</v>
      </c>
      <c r="KG655">
        <v>36.3961</v>
      </c>
      <c r="KH655">
        <v>1059.35</v>
      </c>
      <c r="KI655">
        <v>34.6858</v>
      </c>
      <c r="KJ655">
        <v>92.753</v>
      </c>
      <c r="KK655">
        <v>89.3254</v>
      </c>
    </row>
    <row r="656" spans="1:297">
      <c r="A656">
        <v>640</v>
      </c>
      <c r="B656">
        <v>1761417583</v>
      </c>
      <c r="C656">
        <v>9402</v>
      </c>
      <c r="D656" t="s">
        <v>1728</v>
      </c>
      <c r="E656" t="s">
        <v>1729</v>
      </c>
      <c r="F656">
        <v>5</v>
      </c>
      <c r="G656" t="s">
        <v>1603</v>
      </c>
      <c r="H656" t="s">
        <v>436</v>
      </c>
      <c r="I656">
        <v>1761417574.69231</v>
      </c>
      <c r="J656">
        <f>(K656)/1000</f>
        <v>0</v>
      </c>
      <c r="K656">
        <f>IF(DP656, AN656, AH656)</f>
        <v>0</v>
      </c>
      <c r="L656">
        <f>IF(DP656, AI656, AG656)</f>
        <v>0</v>
      </c>
      <c r="M656">
        <f>DR656 - IF(AU656&gt;1, L656*DL656*100.0/(AW656), 0)</f>
        <v>0</v>
      </c>
      <c r="N656">
        <f>((T656-J656/2)*M656-L656)/(T656+J656/2)</f>
        <v>0</v>
      </c>
      <c r="O656">
        <f>N656*(DY656+DZ656)/1000.0</f>
        <v>0</v>
      </c>
      <c r="P656">
        <f>(DR656 - IF(AU656&gt;1, L656*DL656*100.0/(AW656), 0))*(DY656+DZ656)/1000.0</f>
        <v>0</v>
      </c>
      <c r="Q656">
        <f>2.0/((1/S656-1/R656)+SIGN(S656)*SQRT((1/S656-1/R656)*(1/S656-1/R656) + 4*DM656/((DM656+1)*(DM656+1))*(2*1/S656*1/R656-1/R656*1/R656)))</f>
        <v>0</v>
      </c>
      <c r="R656">
        <f>IF(LEFT(DN656,1)&lt;&gt;"0",IF(LEFT(DN656,1)="1",3.0,DO656),$D$5+$E$5*(EF656*DY656/($K$5*1000))+$F$5*(EF656*DY656/($K$5*1000))*MAX(MIN(DL656,$J$5),$I$5)*MAX(MIN(DL656,$J$5),$I$5)+$G$5*MAX(MIN(DL656,$J$5),$I$5)*(EF656*DY656/($K$5*1000))+$H$5*(EF656*DY656/($K$5*1000))*(EF656*DY656/($K$5*1000)))</f>
        <v>0</v>
      </c>
      <c r="S656">
        <f>J656*(1000-(1000*0.61365*exp(17.502*W656/(240.97+W656))/(DY656+DZ656)+DT656)/2)/(1000*0.61365*exp(17.502*W656/(240.97+W656))/(DY656+DZ656)-DT656)</f>
        <v>0</v>
      </c>
      <c r="T656">
        <f>1/((DM656+1)/(Q656/1.6)+1/(R656/1.37)) + DM656/((DM656+1)/(Q656/1.6) + DM656/(R656/1.37))</f>
        <v>0</v>
      </c>
      <c r="U656">
        <f>(DH656*DK656)</f>
        <v>0</v>
      </c>
      <c r="V656">
        <f>(EA656+(U656+2*0.95*5.67E-8*(((EA656+$B$7)+273)^4-(EA656+273)^4)-44100*J656)/(1.84*29.3*R656+8*0.95*5.67E-8*(EA656+273)^3))</f>
        <v>0</v>
      </c>
      <c r="W656">
        <f>($C$7*EB656+$D$7*EC656+$E$7*V656)</f>
        <v>0</v>
      </c>
      <c r="X656">
        <f>0.61365*exp(17.502*W656/(240.97+W656))</f>
        <v>0</v>
      </c>
      <c r="Y656">
        <f>(Z656/AA656*100)</f>
        <v>0</v>
      </c>
      <c r="Z656">
        <f>DT656*(DY656+DZ656)/1000</f>
        <v>0</v>
      </c>
      <c r="AA656">
        <f>0.61365*exp(17.502*EA656/(240.97+EA656))</f>
        <v>0</v>
      </c>
      <c r="AB656">
        <f>(X656-DT656*(DY656+DZ656)/1000)</f>
        <v>0</v>
      </c>
      <c r="AC656">
        <f>(-J656*44100)</f>
        <v>0</v>
      </c>
      <c r="AD656">
        <f>2*29.3*R656*0.92*(EA656-W656)</f>
        <v>0</v>
      </c>
      <c r="AE656">
        <f>2*0.95*5.67E-8*(((EA656+$B$7)+273)^4-(W656+273)^4)</f>
        <v>0</v>
      </c>
      <c r="AF656">
        <f>U656+AE656+AC656+AD656</f>
        <v>0</v>
      </c>
      <c r="AG656">
        <f>DX656*AU656*(DS656-DR656*(1000-AU656*DU656)/(1000-AU656*DT656))/(100*DL656)</f>
        <v>0</v>
      </c>
      <c r="AH656">
        <f>1000*DX656*AU656*(DT656-DU656)/(100*DL656*(1000-AU656*DT656))</f>
        <v>0</v>
      </c>
      <c r="AI656">
        <f>(AJ656 - AK656 - DY656*1E3/(8.314*(EA656+273.15)) * AM656/DX656 * AL656) * DX656/(100*DL656) * (1000 - DU656)/1000</f>
        <v>0</v>
      </c>
      <c r="AJ656">
        <v>1062.8607460117</v>
      </c>
      <c r="AK656">
        <v>1026.06787878788</v>
      </c>
      <c r="AL656">
        <v>3.15616454664768</v>
      </c>
      <c r="AM656">
        <v>65.3796916363012</v>
      </c>
      <c r="AN656">
        <f>(AP656 - AO656 + DY656*1E3/(8.314*(EA656+273.15)) * AR656/DX656 * AQ656) * DX656/(100*DL656) * 1000/(1000 - AP656)</f>
        <v>0</v>
      </c>
      <c r="AO656">
        <v>25.3795202415055</v>
      </c>
      <c r="AP656">
        <v>34.7945927272727</v>
      </c>
      <c r="AQ656">
        <v>-3.68958494161761e-05</v>
      </c>
      <c r="AR656">
        <v>110.48631255239</v>
      </c>
      <c r="AS656">
        <v>7</v>
      </c>
      <c r="AT656">
        <v>1</v>
      </c>
      <c r="AU656">
        <f>IF(AS656*$H$13&gt;=AW656,1.0,(AW656/(AW656-AS656*$H$13)))</f>
        <v>0</v>
      </c>
      <c r="AV656">
        <f>(AU656-1)*100</f>
        <v>0</v>
      </c>
      <c r="AW656">
        <f>MAX(0,($B$13+$C$13*EF656)/(1+$D$13*EF656)*DY656/(EA656+273)*$E$13)</f>
        <v>0</v>
      </c>
      <c r="AX656" t="s">
        <v>437</v>
      </c>
      <c r="AY656" t="s">
        <v>437</v>
      </c>
      <c r="AZ656">
        <v>0</v>
      </c>
      <c r="BA656">
        <v>0</v>
      </c>
      <c r="BB656">
        <f>1-AZ656/BA656</f>
        <v>0</v>
      </c>
      <c r="BC656">
        <v>0</v>
      </c>
      <c r="BD656" t="s">
        <v>437</v>
      </c>
      <c r="BE656" t="s">
        <v>437</v>
      </c>
      <c r="BF656">
        <v>0</v>
      </c>
      <c r="BG656">
        <v>0</v>
      </c>
      <c r="BH656">
        <f>1-BF656/BG656</f>
        <v>0</v>
      </c>
      <c r="BI656">
        <v>0.5</v>
      </c>
      <c r="BJ656">
        <f>DI656</f>
        <v>0</v>
      </c>
      <c r="BK656">
        <f>L656</f>
        <v>0</v>
      </c>
      <c r="BL656">
        <f>BH656*BI656*BJ656</f>
        <v>0</v>
      </c>
      <c r="BM656">
        <f>(BK656-BC656)/BJ656</f>
        <v>0</v>
      </c>
      <c r="BN656">
        <f>(BA656-BG656)/BG656</f>
        <v>0</v>
      </c>
      <c r="BO656">
        <f>AZ656/(BB656+AZ656/BG656)</f>
        <v>0</v>
      </c>
      <c r="BP656" t="s">
        <v>437</v>
      </c>
      <c r="BQ656">
        <v>0</v>
      </c>
      <c r="BR656">
        <f>IF(BQ656&lt;&gt;0, BQ656, BO656)</f>
        <v>0</v>
      </c>
      <c r="BS656">
        <f>1-BR656/BG656</f>
        <v>0</v>
      </c>
      <c r="BT656">
        <f>(BG656-BF656)/(BG656-BR656)</f>
        <v>0</v>
      </c>
      <c r="BU656">
        <f>(BA656-BG656)/(BA656-BR656)</f>
        <v>0</v>
      </c>
      <c r="BV656">
        <f>(BG656-BF656)/(BG656-AZ656)</f>
        <v>0</v>
      </c>
      <c r="BW656">
        <f>(BA656-BG656)/(BA656-AZ656)</f>
        <v>0</v>
      </c>
      <c r="BX656">
        <f>(BT656*BR656/BF656)</f>
        <v>0</v>
      </c>
      <c r="BY656">
        <f>(1-BX656)</f>
        <v>0</v>
      </c>
      <c r="DH656">
        <f>$B$11*EG656+$C$11*EH656+$F$11*ES656*(1-EV656)</f>
        <v>0</v>
      </c>
      <c r="DI656">
        <f>DH656*DJ656</f>
        <v>0</v>
      </c>
      <c r="DJ656">
        <f>($B$11*$D$9+$C$11*$D$9+$F$11*((FF656+EX656)/MAX(FF656+EX656+FG656, 0.1)*$I$9+FG656/MAX(FF656+EX656+FG656, 0.1)*$J$9))/($B$11+$C$11+$F$11)</f>
        <v>0</v>
      </c>
      <c r="DK656">
        <f>($B$11*$K$9+$C$11*$K$9+$F$11*((FF656+EX656)/MAX(FF656+EX656+FG656, 0.1)*$P$9+FG656/MAX(FF656+EX656+FG656, 0.1)*$Q$9))/($B$11+$C$11+$F$11)</f>
        <v>0</v>
      </c>
      <c r="DL656">
        <v>6</v>
      </c>
      <c r="DM656">
        <v>0.5</v>
      </c>
      <c r="DN656" t="s">
        <v>438</v>
      </c>
      <c r="DO656">
        <v>2</v>
      </c>
      <c r="DP656" t="b">
        <v>1</v>
      </c>
      <c r="DQ656">
        <v>1761417574.69231</v>
      </c>
      <c r="DR656">
        <v>967.607076923077</v>
      </c>
      <c r="DS656">
        <v>1020.47730769231</v>
      </c>
      <c r="DT656">
        <v>34.8031769230769</v>
      </c>
      <c r="DU656">
        <v>25.3756230769231</v>
      </c>
      <c r="DV656">
        <v>966.509692307692</v>
      </c>
      <c r="DW656">
        <v>34.4879846153846</v>
      </c>
      <c r="DX656">
        <v>499.985307692308</v>
      </c>
      <c r="DY656">
        <v>90.2965076923077</v>
      </c>
      <c r="DZ656">
        <v>0.0433028846153846</v>
      </c>
      <c r="EA656">
        <v>43.0361230769231</v>
      </c>
      <c r="EB656">
        <v>41.9434230769231</v>
      </c>
      <c r="EC656">
        <v>999.9</v>
      </c>
      <c r="ED656">
        <v>0</v>
      </c>
      <c r="EE656">
        <v>0</v>
      </c>
      <c r="EF656">
        <v>9996.39846153846</v>
      </c>
      <c r="EG656">
        <v>0</v>
      </c>
      <c r="EH656">
        <v>1203.64</v>
      </c>
      <c r="EI656">
        <v>-52.8688</v>
      </c>
      <c r="EJ656">
        <v>1002.49623076923</v>
      </c>
      <c r="EK656">
        <v>1047.04615384615</v>
      </c>
      <c r="EL656">
        <v>9.42756</v>
      </c>
      <c r="EM656">
        <v>1020.47730769231</v>
      </c>
      <c r="EN656">
        <v>25.3756230769231</v>
      </c>
      <c r="EO656">
        <v>3.14260461538462</v>
      </c>
      <c r="EP656">
        <v>2.29132923076923</v>
      </c>
      <c r="EQ656">
        <v>24.8034230769231</v>
      </c>
      <c r="ER656">
        <v>19.6155615384615</v>
      </c>
      <c r="ES656">
        <v>1200.01307692308</v>
      </c>
      <c r="ET656">
        <v>0.966992538461538</v>
      </c>
      <c r="EU656">
        <v>0.0330077076923077</v>
      </c>
      <c r="EV656">
        <v>0</v>
      </c>
      <c r="EW656">
        <v>1426.78923076923</v>
      </c>
      <c r="EX656">
        <v>5.00059</v>
      </c>
      <c r="EY656">
        <v>18354.7923076923</v>
      </c>
      <c r="EZ656">
        <v>10358.8076923077</v>
      </c>
      <c r="FA656">
        <v>61.2209230769231</v>
      </c>
      <c r="FB656">
        <v>62.8651538461539</v>
      </c>
      <c r="FC656">
        <v>61.5719230769231</v>
      </c>
      <c r="FD656">
        <v>62.4083846153846</v>
      </c>
      <c r="FE656">
        <v>62.144</v>
      </c>
      <c r="FF656">
        <v>1155.57</v>
      </c>
      <c r="FG656">
        <v>39.4430769230769</v>
      </c>
      <c r="FH656">
        <v>0</v>
      </c>
      <c r="FI656">
        <v>1761417543.7</v>
      </c>
      <c r="FJ656">
        <v>0</v>
      </c>
      <c r="FK656">
        <v>1427.13384615385</v>
      </c>
      <c r="FL656">
        <v>15.7046153825132</v>
      </c>
      <c r="FM656">
        <v>163.96239328631</v>
      </c>
      <c r="FN656">
        <v>18357.9884615385</v>
      </c>
      <c r="FO656">
        <v>15</v>
      </c>
      <c r="FP656">
        <v>0</v>
      </c>
      <c r="FQ656" t="s">
        <v>439</v>
      </c>
      <c r="FR656">
        <v>0</v>
      </c>
      <c r="FS656">
        <v>0</v>
      </c>
      <c r="FT656">
        <v>0</v>
      </c>
      <c r="FU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A656">
        <v>0</v>
      </c>
      <c r="GB656">
        <v>0</v>
      </c>
      <c r="GC656">
        <v>-52.7349047619048</v>
      </c>
      <c r="GD656">
        <v>0.287844155844063</v>
      </c>
      <c r="GE656">
        <v>0.75808400305745</v>
      </c>
      <c r="GF656">
        <v>1</v>
      </c>
      <c r="GG656">
        <v>1425.71647058824</v>
      </c>
      <c r="GH656">
        <v>17.5642475138422</v>
      </c>
      <c r="GI656">
        <v>1.74275623882359</v>
      </c>
      <c r="GJ656">
        <v>-1</v>
      </c>
      <c r="GK656">
        <v>9.43538142857143</v>
      </c>
      <c r="GL656">
        <v>-0.135049870129875</v>
      </c>
      <c r="GM656">
        <v>0.0137709546944748</v>
      </c>
      <c r="GN656">
        <v>0</v>
      </c>
      <c r="GO656">
        <v>1</v>
      </c>
      <c r="GP656">
        <v>2</v>
      </c>
      <c r="GQ656" t="s">
        <v>446</v>
      </c>
      <c r="GR656">
        <v>3.1267</v>
      </c>
      <c r="GS656">
        <v>2.72141</v>
      </c>
      <c r="GT656">
        <v>0.15582</v>
      </c>
      <c r="GU656">
        <v>0.161491</v>
      </c>
      <c r="GV656">
        <v>0.126767</v>
      </c>
      <c r="GW656">
        <v>0.101625</v>
      </c>
      <c r="GX656">
        <v>30239.8</v>
      </c>
      <c r="GY656">
        <v>31736</v>
      </c>
      <c r="GZ656">
        <v>32553.1</v>
      </c>
      <c r="HA656">
        <v>34415.2</v>
      </c>
      <c r="HB656">
        <v>40654.4</v>
      </c>
      <c r="HC656">
        <v>44613.4</v>
      </c>
      <c r="HD656">
        <v>51185.5</v>
      </c>
      <c r="HE656">
        <v>55219.8</v>
      </c>
      <c r="HF656">
        <v>1.66565</v>
      </c>
      <c r="HG656">
        <v>1.5292</v>
      </c>
      <c r="HH656">
        <v>-0.0489876</v>
      </c>
      <c r="HI656">
        <v>0</v>
      </c>
      <c r="HJ656">
        <v>42.725</v>
      </c>
      <c r="HK656">
        <v>999.9</v>
      </c>
      <c r="HL656">
        <v>55.872</v>
      </c>
      <c r="HM656">
        <v>30.081</v>
      </c>
      <c r="HN656">
        <v>26.4851</v>
      </c>
      <c r="HO656">
        <v>60.8354</v>
      </c>
      <c r="HP656">
        <v>40.9936</v>
      </c>
      <c r="HQ656">
        <v>1</v>
      </c>
      <c r="HR656">
        <v>2.43303</v>
      </c>
      <c r="HS656">
        <v>5.08723</v>
      </c>
      <c r="HT656">
        <v>20.0486</v>
      </c>
      <c r="HU656">
        <v>5.18614</v>
      </c>
      <c r="HV656">
        <v>12.0159</v>
      </c>
      <c r="HW656">
        <v>4.9693</v>
      </c>
      <c r="HX656">
        <v>3.29595</v>
      </c>
      <c r="HY656">
        <v>9999</v>
      </c>
      <c r="HZ656">
        <v>9999</v>
      </c>
      <c r="IA656">
        <v>999.9</v>
      </c>
      <c r="IB656">
        <v>9999</v>
      </c>
      <c r="IC656">
        <v>1.86325</v>
      </c>
      <c r="ID656">
        <v>1.86812</v>
      </c>
      <c r="IE656">
        <v>1.86784</v>
      </c>
      <c r="IF656">
        <v>1.86905</v>
      </c>
      <c r="IG656">
        <v>1.86982</v>
      </c>
      <c r="IH656">
        <v>1.86586</v>
      </c>
      <c r="II656">
        <v>1.86696</v>
      </c>
      <c r="IJ656">
        <v>1.86842</v>
      </c>
      <c r="IK656">
        <v>5</v>
      </c>
      <c r="IL656">
        <v>0</v>
      </c>
      <c r="IM656">
        <v>0</v>
      </c>
      <c r="IN656">
        <v>0</v>
      </c>
      <c r="IO656" t="s">
        <v>441</v>
      </c>
      <c r="IP656" t="s">
        <v>442</v>
      </c>
      <c r="IQ656" t="s">
        <v>443</v>
      </c>
      <c r="IR656" t="s">
        <v>443</v>
      </c>
      <c r="IS656" t="s">
        <v>443</v>
      </c>
      <c r="IT656" t="s">
        <v>443</v>
      </c>
      <c r="IU656">
        <v>0</v>
      </c>
      <c r="IV656">
        <v>100</v>
      </c>
      <c r="IW656">
        <v>100</v>
      </c>
      <c r="IX656">
        <v>1.097</v>
      </c>
      <c r="IY656">
        <v>0.3152</v>
      </c>
      <c r="IZ656">
        <v>1.09748391826392</v>
      </c>
      <c r="JA656">
        <v>0</v>
      </c>
      <c r="JB656">
        <v>0</v>
      </c>
      <c r="JC656">
        <v>0</v>
      </c>
      <c r="JD656">
        <v>0.315191680746845</v>
      </c>
      <c r="JE656">
        <v>0</v>
      </c>
      <c r="JF656">
        <v>0</v>
      </c>
      <c r="JG656">
        <v>0</v>
      </c>
      <c r="JH656">
        <v>5</v>
      </c>
      <c r="JI656">
        <v>2273</v>
      </c>
      <c r="JJ656">
        <v>0</v>
      </c>
      <c r="JK656">
        <v>25</v>
      </c>
      <c r="JL656">
        <v>29356959.7</v>
      </c>
      <c r="JM656">
        <v>29356959.7</v>
      </c>
      <c r="JN656">
        <v>2.14478</v>
      </c>
      <c r="JO656">
        <v>2.61719</v>
      </c>
      <c r="JP656">
        <v>1.54785</v>
      </c>
      <c r="JQ656">
        <v>2.31567</v>
      </c>
      <c r="JR656">
        <v>1.64673</v>
      </c>
      <c r="JS656">
        <v>2.35596</v>
      </c>
      <c r="JT656">
        <v>34.3725</v>
      </c>
      <c r="JU656">
        <v>24.1575</v>
      </c>
      <c r="JV656">
        <v>18</v>
      </c>
      <c r="JW656">
        <v>485.909</v>
      </c>
      <c r="JX656">
        <v>386.749</v>
      </c>
      <c r="JY656">
        <v>36.4057</v>
      </c>
      <c r="JZ656">
        <v>54.6509</v>
      </c>
      <c r="KA656">
        <v>29.9953</v>
      </c>
      <c r="KB656">
        <v>54.1311</v>
      </c>
      <c r="KC656">
        <v>53.9123</v>
      </c>
      <c r="KD656">
        <v>42.9375</v>
      </c>
      <c r="KE656">
        <v>0</v>
      </c>
      <c r="KF656">
        <v>100</v>
      </c>
      <c r="KG656">
        <v>36.4342</v>
      </c>
      <c r="KH656">
        <v>1072.97</v>
      </c>
      <c r="KI656">
        <v>34.6858</v>
      </c>
      <c r="KJ656">
        <v>92.7584</v>
      </c>
      <c r="KK656">
        <v>89.3331</v>
      </c>
    </row>
    <row r="657" spans="1:297">
      <c r="A657">
        <v>641</v>
      </c>
      <c r="B657">
        <v>1761417589</v>
      </c>
      <c r="C657">
        <v>9408</v>
      </c>
      <c r="D657" t="s">
        <v>1730</v>
      </c>
      <c r="E657" t="s">
        <v>1731</v>
      </c>
      <c r="F657">
        <v>5</v>
      </c>
      <c r="G657" t="s">
        <v>1603</v>
      </c>
      <c r="H657" t="s">
        <v>436</v>
      </c>
      <c r="I657">
        <v>1761417581</v>
      </c>
      <c r="J657">
        <f>(K657)/1000</f>
        <v>0</v>
      </c>
      <c r="K657">
        <f>IF(DP657, AN657, AH657)</f>
        <v>0</v>
      </c>
      <c r="L657">
        <f>IF(DP657, AI657, AG657)</f>
        <v>0</v>
      </c>
      <c r="M657">
        <f>DR657 - IF(AU657&gt;1, L657*DL657*100.0/(AW657), 0)</f>
        <v>0</v>
      </c>
      <c r="N657">
        <f>((T657-J657/2)*M657-L657)/(T657+J657/2)</f>
        <v>0</v>
      </c>
      <c r="O657">
        <f>N657*(DY657+DZ657)/1000.0</f>
        <v>0</v>
      </c>
      <c r="P657">
        <f>(DR657 - IF(AU657&gt;1, L657*DL657*100.0/(AW657), 0))*(DY657+DZ657)/1000.0</f>
        <v>0</v>
      </c>
      <c r="Q657">
        <f>2.0/((1/S657-1/R657)+SIGN(S657)*SQRT((1/S657-1/R657)*(1/S657-1/R657) + 4*DM657/((DM657+1)*(DM657+1))*(2*1/S657*1/R657-1/R657*1/R657)))</f>
        <v>0</v>
      </c>
      <c r="R657">
        <f>IF(LEFT(DN657,1)&lt;&gt;"0",IF(LEFT(DN657,1)="1",3.0,DO657),$D$5+$E$5*(EF657*DY657/($K$5*1000))+$F$5*(EF657*DY657/($K$5*1000))*MAX(MIN(DL657,$J$5),$I$5)*MAX(MIN(DL657,$J$5),$I$5)+$G$5*MAX(MIN(DL657,$J$5),$I$5)*(EF657*DY657/($K$5*1000))+$H$5*(EF657*DY657/($K$5*1000))*(EF657*DY657/($K$5*1000)))</f>
        <v>0</v>
      </c>
      <c r="S657">
        <f>J657*(1000-(1000*0.61365*exp(17.502*W657/(240.97+W657))/(DY657+DZ657)+DT657)/2)/(1000*0.61365*exp(17.502*W657/(240.97+W657))/(DY657+DZ657)-DT657)</f>
        <v>0</v>
      </c>
      <c r="T657">
        <f>1/((DM657+1)/(Q657/1.6)+1/(R657/1.37)) + DM657/((DM657+1)/(Q657/1.6) + DM657/(R657/1.37))</f>
        <v>0</v>
      </c>
      <c r="U657">
        <f>(DH657*DK657)</f>
        <v>0</v>
      </c>
      <c r="V657">
        <f>(EA657+(U657+2*0.95*5.67E-8*(((EA657+$B$7)+273)^4-(EA657+273)^4)-44100*J657)/(1.84*29.3*R657+8*0.95*5.67E-8*(EA657+273)^3))</f>
        <v>0</v>
      </c>
      <c r="W657">
        <f>($C$7*EB657+$D$7*EC657+$E$7*V657)</f>
        <v>0</v>
      </c>
      <c r="X657">
        <f>0.61365*exp(17.502*W657/(240.97+W657))</f>
        <v>0</v>
      </c>
      <c r="Y657">
        <f>(Z657/AA657*100)</f>
        <v>0</v>
      </c>
      <c r="Z657">
        <f>DT657*(DY657+DZ657)/1000</f>
        <v>0</v>
      </c>
      <c r="AA657">
        <f>0.61365*exp(17.502*EA657/(240.97+EA657))</f>
        <v>0</v>
      </c>
      <c r="AB657">
        <f>(X657-DT657*(DY657+DZ657)/1000)</f>
        <v>0</v>
      </c>
      <c r="AC657">
        <f>(-J657*44100)</f>
        <v>0</v>
      </c>
      <c r="AD657">
        <f>2*29.3*R657*0.92*(EA657-W657)</f>
        <v>0</v>
      </c>
      <c r="AE657">
        <f>2*0.95*5.67E-8*(((EA657+$B$7)+273)^4-(W657+273)^4)</f>
        <v>0</v>
      </c>
      <c r="AF657">
        <f>U657+AE657+AC657+AD657</f>
        <v>0</v>
      </c>
      <c r="AG657">
        <f>DX657*AU657*(DS657-DR657*(1000-AU657*DU657)/(1000-AU657*DT657))/(100*DL657)</f>
        <v>0</v>
      </c>
      <c r="AH657">
        <f>1000*DX657*AU657*(DT657-DU657)/(100*DL657*(1000-AU657*DT657))</f>
        <v>0</v>
      </c>
      <c r="AI657">
        <f>(AJ657 - AK657 - DY657*1E3/(8.314*(EA657+273.15)) * AM657/DX657 * AL657) * DX657/(100*DL657) * (1000 - DU657)/1000</f>
        <v>0</v>
      </c>
      <c r="AJ657">
        <v>1086.12263961746</v>
      </c>
      <c r="AK657">
        <v>1047.67066666667</v>
      </c>
      <c r="AL657">
        <v>3.64146179675237</v>
      </c>
      <c r="AM657">
        <v>65.3796916363012</v>
      </c>
      <c r="AN657">
        <f>(AP657 - AO657 + DY657*1E3/(8.314*(EA657+273.15)) * AR657/DX657 * AQ657) * DX657/(100*DL657) * 1000/(1000 - AP657)</f>
        <v>0</v>
      </c>
      <c r="AO657">
        <v>25.3852130825354</v>
      </c>
      <c r="AP657">
        <v>34.7895096969697</v>
      </c>
      <c r="AQ657">
        <v>-4.5057482332742e-05</v>
      </c>
      <c r="AR657">
        <v>110.48631255239</v>
      </c>
      <c r="AS657">
        <v>7</v>
      </c>
      <c r="AT657">
        <v>1</v>
      </c>
      <c r="AU657">
        <f>IF(AS657*$H$13&gt;=AW657,1.0,(AW657/(AW657-AS657*$H$13)))</f>
        <v>0</v>
      </c>
      <c r="AV657">
        <f>(AU657-1)*100</f>
        <v>0</v>
      </c>
      <c r="AW657">
        <f>MAX(0,($B$13+$C$13*EF657)/(1+$D$13*EF657)*DY657/(EA657+273)*$E$13)</f>
        <v>0</v>
      </c>
      <c r="AX657" t="s">
        <v>437</v>
      </c>
      <c r="AY657" t="s">
        <v>437</v>
      </c>
      <c r="AZ657">
        <v>0</v>
      </c>
      <c r="BA657">
        <v>0</v>
      </c>
      <c r="BB657">
        <f>1-AZ657/BA657</f>
        <v>0</v>
      </c>
      <c r="BC657">
        <v>0</v>
      </c>
      <c r="BD657" t="s">
        <v>437</v>
      </c>
      <c r="BE657" t="s">
        <v>437</v>
      </c>
      <c r="BF657">
        <v>0</v>
      </c>
      <c r="BG657">
        <v>0</v>
      </c>
      <c r="BH657">
        <f>1-BF657/BG657</f>
        <v>0</v>
      </c>
      <c r="BI657">
        <v>0.5</v>
      </c>
      <c r="BJ657">
        <f>DI657</f>
        <v>0</v>
      </c>
      <c r="BK657">
        <f>L657</f>
        <v>0</v>
      </c>
      <c r="BL657">
        <f>BH657*BI657*BJ657</f>
        <v>0</v>
      </c>
      <c r="BM657">
        <f>(BK657-BC657)/BJ657</f>
        <v>0</v>
      </c>
      <c r="BN657">
        <f>(BA657-BG657)/BG657</f>
        <v>0</v>
      </c>
      <c r="BO657">
        <f>AZ657/(BB657+AZ657/BG657)</f>
        <v>0</v>
      </c>
      <c r="BP657" t="s">
        <v>437</v>
      </c>
      <c r="BQ657">
        <v>0</v>
      </c>
      <c r="BR657">
        <f>IF(BQ657&lt;&gt;0, BQ657, BO657)</f>
        <v>0</v>
      </c>
      <c r="BS657">
        <f>1-BR657/BG657</f>
        <v>0</v>
      </c>
      <c r="BT657">
        <f>(BG657-BF657)/(BG657-BR657)</f>
        <v>0</v>
      </c>
      <c r="BU657">
        <f>(BA657-BG657)/(BA657-BR657)</f>
        <v>0</v>
      </c>
      <c r="BV657">
        <f>(BG657-BF657)/(BG657-AZ657)</f>
        <v>0</v>
      </c>
      <c r="BW657">
        <f>(BA657-BG657)/(BA657-AZ657)</f>
        <v>0</v>
      </c>
      <c r="BX657">
        <f>(BT657*BR657/BF657)</f>
        <v>0</v>
      </c>
      <c r="BY657">
        <f>(1-BX657)</f>
        <v>0</v>
      </c>
      <c r="DH657">
        <f>$B$11*EG657+$C$11*EH657+$F$11*ES657*(1-EV657)</f>
        <v>0</v>
      </c>
      <c r="DI657">
        <f>DH657*DJ657</f>
        <v>0</v>
      </c>
      <c r="DJ657">
        <f>($B$11*$D$9+$C$11*$D$9+$F$11*((FF657+EX657)/MAX(FF657+EX657+FG657, 0.1)*$I$9+FG657/MAX(FF657+EX657+FG657, 0.1)*$J$9))/($B$11+$C$11+$F$11)</f>
        <v>0</v>
      </c>
      <c r="DK657">
        <f>($B$11*$K$9+$C$11*$K$9+$F$11*((FF657+EX657)/MAX(FF657+EX657+FG657, 0.1)*$P$9+FG657/MAX(FF657+EX657+FG657, 0.1)*$Q$9))/($B$11+$C$11+$F$11)</f>
        <v>0</v>
      </c>
      <c r="DL657">
        <v>6</v>
      </c>
      <c r="DM657">
        <v>0.5</v>
      </c>
      <c r="DN657" t="s">
        <v>438</v>
      </c>
      <c r="DO657">
        <v>2</v>
      </c>
      <c r="DP657" t="b">
        <v>1</v>
      </c>
      <c r="DQ657">
        <v>1761417581</v>
      </c>
      <c r="DR657">
        <v>987.918692307692</v>
      </c>
      <c r="DS657">
        <v>1041.70846153846</v>
      </c>
      <c r="DT657">
        <v>34.7950461538462</v>
      </c>
      <c r="DU657">
        <v>25.3800846153846</v>
      </c>
      <c r="DV657">
        <v>986.821384615384</v>
      </c>
      <c r="DW657">
        <v>34.4798538461539</v>
      </c>
      <c r="DX657">
        <v>499.995153846154</v>
      </c>
      <c r="DY657">
        <v>90.2985307692308</v>
      </c>
      <c r="DZ657">
        <v>0.0432392461538462</v>
      </c>
      <c r="EA657">
        <v>43.0362538461538</v>
      </c>
      <c r="EB657">
        <v>41.9463615384615</v>
      </c>
      <c r="EC657">
        <v>999.9</v>
      </c>
      <c r="ED657">
        <v>0</v>
      </c>
      <c r="EE657">
        <v>0</v>
      </c>
      <c r="EF657">
        <v>10000.4307692308</v>
      </c>
      <c r="EG657">
        <v>0</v>
      </c>
      <c r="EH657">
        <v>1203.81307692308</v>
      </c>
      <c r="EI657">
        <v>-53.7883461538462</v>
      </c>
      <c r="EJ657">
        <v>1023.53153846154</v>
      </c>
      <c r="EK657">
        <v>1068.83384615385</v>
      </c>
      <c r="EL657">
        <v>9.41496692307692</v>
      </c>
      <c r="EM657">
        <v>1041.70846153846</v>
      </c>
      <c r="EN657">
        <v>25.3800846153846</v>
      </c>
      <c r="EO657">
        <v>3.14194076923077</v>
      </c>
      <c r="EP657">
        <v>2.29178307692308</v>
      </c>
      <c r="EQ657">
        <v>24.7998846153846</v>
      </c>
      <c r="ER657">
        <v>19.6187384615385</v>
      </c>
      <c r="ES657">
        <v>1200.02615384615</v>
      </c>
      <c r="ET657">
        <v>0.967001769230769</v>
      </c>
      <c r="EU657">
        <v>0.0329985538461538</v>
      </c>
      <c r="EV657">
        <v>0</v>
      </c>
      <c r="EW657">
        <v>1428.44307692308</v>
      </c>
      <c r="EX657">
        <v>5.00059</v>
      </c>
      <c r="EY657">
        <v>18371.5692307692</v>
      </c>
      <c r="EZ657">
        <v>10358.9461538462</v>
      </c>
      <c r="FA657">
        <v>61.1823846153846</v>
      </c>
      <c r="FB657">
        <v>62.8218461538462</v>
      </c>
      <c r="FC657">
        <v>61.5238461538462</v>
      </c>
      <c r="FD657">
        <v>62.3603076923077</v>
      </c>
      <c r="FE657">
        <v>62.0959230769231</v>
      </c>
      <c r="FF657">
        <v>1155.59461538462</v>
      </c>
      <c r="FG657">
        <v>39.4315384615385</v>
      </c>
      <c r="FH657">
        <v>0</v>
      </c>
      <c r="FI657">
        <v>1761417549.1</v>
      </c>
      <c r="FJ657">
        <v>0</v>
      </c>
      <c r="FK657">
        <v>1428.578</v>
      </c>
      <c r="FL657">
        <v>14.8892307904718</v>
      </c>
      <c r="FM657">
        <v>147.507692530559</v>
      </c>
      <c r="FN657">
        <v>18373.028</v>
      </c>
      <c r="FO657">
        <v>15</v>
      </c>
      <c r="FP657">
        <v>0</v>
      </c>
      <c r="FQ657" t="s">
        <v>439</v>
      </c>
      <c r="FR657">
        <v>0</v>
      </c>
      <c r="FS657">
        <v>0</v>
      </c>
      <c r="FT657">
        <v>0</v>
      </c>
      <c r="FU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A657">
        <v>0</v>
      </c>
      <c r="GB657">
        <v>0</v>
      </c>
      <c r="GC657">
        <v>-53.517219047619</v>
      </c>
      <c r="GD657">
        <v>-8.64629610389596</v>
      </c>
      <c r="GE657">
        <v>1.32342693561938</v>
      </c>
      <c r="GF657">
        <v>0</v>
      </c>
      <c r="GG657">
        <v>1427.41147058824</v>
      </c>
      <c r="GH657">
        <v>15.5613445361464</v>
      </c>
      <c r="GI657">
        <v>1.54593990514231</v>
      </c>
      <c r="GJ657">
        <v>-1</v>
      </c>
      <c r="GK657">
        <v>9.42323238095238</v>
      </c>
      <c r="GL657">
        <v>-0.121477402597393</v>
      </c>
      <c r="GM657">
        <v>0.0124841796666866</v>
      </c>
      <c r="GN657">
        <v>0</v>
      </c>
      <c r="GO657">
        <v>0</v>
      </c>
      <c r="GP657">
        <v>2</v>
      </c>
      <c r="GQ657" t="s">
        <v>473</v>
      </c>
      <c r="GR657">
        <v>3.12671</v>
      </c>
      <c r="GS657">
        <v>2.72096</v>
      </c>
      <c r="GT657">
        <v>0.157964</v>
      </c>
      <c r="GU657">
        <v>0.163416</v>
      </c>
      <c r="GV657">
        <v>0.126769</v>
      </c>
      <c r="GW657">
        <v>0.101648</v>
      </c>
      <c r="GX657">
        <v>30166.3</v>
      </c>
      <c r="GY657">
        <v>31667.1</v>
      </c>
      <c r="GZ657">
        <v>32556.9</v>
      </c>
      <c r="HA657">
        <v>34419.7</v>
      </c>
      <c r="HB657">
        <v>40658.4</v>
      </c>
      <c r="HC657">
        <v>44617.6</v>
      </c>
      <c r="HD657">
        <v>51190.8</v>
      </c>
      <c r="HE657">
        <v>55226.3</v>
      </c>
      <c r="HF657">
        <v>1.66605</v>
      </c>
      <c r="HG657">
        <v>1.52968</v>
      </c>
      <c r="HH657">
        <v>-0.047788</v>
      </c>
      <c r="HI657">
        <v>0</v>
      </c>
      <c r="HJ657">
        <v>42.7095</v>
      </c>
      <c r="HK657">
        <v>999.9</v>
      </c>
      <c r="HL657">
        <v>55.872</v>
      </c>
      <c r="HM657">
        <v>30.081</v>
      </c>
      <c r="HN657">
        <v>26.4846</v>
      </c>
      <c r="HO657">
        <v>61.0154</v>
      </c>
      <c r="HP657">
        <v>40.7612</v>
      </c>
      <c r="HQ657">
        <v>1</v>
      </c>
      <c r="HR657">
        <v>2.42726</v>
      </c>
      <c r="HS657">
        <v>5.03635</v>
      </c>
      <c r="HT657">
        <v>20.0497</v>
      </c>
      <c r="HU657">
        <v>5.18494</v>
      </c>
      <c r="HV657">
        <v>12.0159</v>
      </c>
      <c r="HW657">
        <v>4.9687</v>
      </c>
      <c r="HX657">
        <v>3.29585</v>
      </c>
      <c r="HY657">
        <v>9999</v>
      </c>
      <c r="HZ657">
        <v>9999</v>
      </c>
      <c r="IA657">
        <v>999.9</v>
      </c>
      <c r="IB657">
        <v>9999</v>
      </c>
      <c r="IC657">
        <v>1.86325</v>
      </c>
      <c r="ID657">
        <v>1.86813</v>
      </c>
      <c r="IE657">
        <v>1.86784</v>
      </c>
      <c r="IF657">
        <v>1.86905</v>
      </c>
      <c r="IG657">
        <v>1.86981</v>
      </c>
      <c r="IH657">
        <v>1.86588</v>
      </c>
      <c r="II657">
        <v>1.86694</v>
      </c>
      <c r="IJ657">
        <v>1.86839</v>
      </c>
      <c r="IK657">
        <v>5</v>
      </c>
      <c r="IL657">
        <v>0</v>
      </c>
      <c r="IM657">
        <v>0</v>
      </c>
      <c r="IN657">
        <v>0</v>
      </c>
      <c r="IO657" t="s">
        <v>441</v>
      </c>
      <c r="IP657" t="s">
        <v>442</v>
      </c>
      <c r="IQ657" t="s">
        <v>443</v>
      </c>
      <c r="IR657" t="s">
        <v>443</v>
      </c>
      <c r="IS657" t="s">
        <v>443</v>
      </c>
      <c r="IT657" t="s">
        <v>443</v>
      </c>
      <c r="IU657">
        <v>0</v>
      </c>
      <c r="IV657">
        <v>100</v>
      </c>
      <c r="IW657">
        <v>100</v>
      </c>
      <c r="IX657">
        <v>1.1</v>
      </c>
      <c r="IY657">
        <v>0.3152</v>
      </c>
      <c r="IZ657">
        <v>1.09748391826392</v>
      </c>
      <c r="JA657">
        <v>0</v>
      </c>
      <c r="JB657">
        <v>0</v>
      </c>
      <c r="JC657">
        <v>0</v>
      </c>
      <c r="JD657">
        <v>0.315191680746845</v>
      </c>
      <c r="JE657">
        <v>0</v>
      </c>
      <c r="JF657">
        <v>0</v>
      </c>
      <c r="JG657">
        <v>0</v>
      </c>
      <c r="JH657">
        <v>5</v>
      </c>
      <c r="JI657">
        <v>2273</v>
      </c>
      <c r="JJ657">
        <v>0</v>
      </c>
      <c r="JK657">
        <v>25</v>
      </c>
      <c r="JL657">
        <v>29356959.8</v>
      </c>
      <c r="JM657">
        <v>29356959.8</v>
      </c>
      <c r="JN657">
        <v>2.18262</v>
      </c>
      <c r="JO657">
        <v>2.62329</v>
      </c>
      <c r="JP657">
        <v>1.54785</v>
      </c>
      <c r="JQ657">
        <v>2.31567</v>
      </c>
      <c r="JR657">
        <v>1.64673</v>
      </c>
      <c r="JS657">
        <v>2.31079</v>
      </c>
      <c r="JT657">
        <v>34.3497</v>
      </c>
      <c r="JU657">
        <v>24.1488</v>
      </c>
      <c r="JV657">
        <v>18</v>
      </c>
      <c r="JW657">
        <v>486.004</v>
      </c>
      <c r="JX657">
        <v>386.895</v>
      </c>
      <c r="JY657">
        <v>36.45</v>
      </c>
      <c r="JZ657">
        <v>54.6005</v>
      </c>
      <c r="KA657">
        <v>29.9953</v>
      </c>
      <c r="KB657">
        <v>54.0954</v>
      </c>
      <c r="KC657">
        <v>53.8778</v>
      </c>
      <c r="KD657">
        <v>43.6943</v>
      </c>
      <c r="KE657">
        <v>0</v>
      </c>
      <c r="KF657">
        <v>100</v>
      </c>
      <c r="KG657">
        <v>36.472</v>
      </c>
      <c r="KH657">
        <v>1093.4</v>
      </c>
      <c r="KI657">
        <v>34.6858</v>
      </c>
      <c r="KJ657">
        <v>92.7685</v>
      </c>
      <c r="KK657">
        <v>89.344</v>
      </c>
    </row>
    <row r="658" spans="1:297">
      <c r="A658">
        <v>642</v>
      </c>
      <c r="B658">
        <v>1761417593</v>
      </c>
      <c r="C658">
        <v>9412</v>
      </c>
      <c r="D658" t="s">
        <v>1732</v>
      </c>
      <c r="E658" t="s">
        <v>1733</v>
      </c>
      <c r="F658">
        <v>5</v>
      </c>
      <c r="G658" t="s">
        <v>1603</v>
      </c>
      <c r="H658" t="s">
        <v>436</v>
      </c>
      <c r="I658">
        <v>1761417585.33333</v>
      </c>
      <c r="J658">
        <f>(K658)/1000</f>
        <v>0</v>
      </c>
      <c r="K658">
        <f>IF(DP658, AN658, AH658)</f>
        <v>0</v>
      </c>
      <c r="L658">
        <f>IF(DP658, AI658, AG658)</f>
        <v>0</v>
      </c>
      <c r="M658">
        <f>DR658 - IF(AU658&gt;1, L658*DL658*100.0/(AW658), 0)</f>
        <v>0</v>
      </c>
      <c r="N658">
        <f>((T658-J658/2)*M658-L658)/(T658+J658/2)</f>
        <v>0</v>
      </c>
      <c r="O658">
        <f>N658*(DY658+DZ658)/1000.0</f>
        <v>0</v>
      </c>
      <c r="P658">
        <f>(DR658 - IF(AU658&gt;1, L658*DL658*100.0/(AW658), 0))*(DY658+DZ658)/1000.0</f>
        <v>0</v>
      </c>
      <c r="Q658">
        <f>2.0/((1/S658-1/R658)+SIGN(S658)*SQRT((1/S658-1/R658)*(1/S658-1/R658) + 4*DM658/((DM658+1)*(DM658+1))*(2*1/S658*1/R658-1/R658*1/R658)))</f>
        <v>0</v>
      </c>
      <c r="R658">
        <f>IF(LEFT(DN658,1)&lt;&gt;"0",IF(LEFT(DN658,1)="1",3.0,DO658),$D$5+$E$5*(EF658*DY658/($K$5*1000))+$F$5*(EF658*DY658/($K$5*1000))*MAX(MIN(DL658,$J$5),$I$5)*MAX(MIN(DL658,$J$5),$I$5)+$G$5*MAX(MIN(DL658,$J$5),$I$5)*(EF658*DY658/($K$5*1000))+$H$5*(EF658*DY658/($K$5*1000))*(EF658*DY658/($K$5*1000)))</f>
        <v>0</v>
      </c>
      <c r="S658">
        <f>J658*(1000-(1000*0.61365*exp(17.502*W658/(240.97+W658))/(DY658+DZ658)+DT658)/2)/(1000*0.61365*exp(17.502*W658/(240.97+W658))/(DY658+DZ658)-DT658)</f>
        <v>0</v>
      </c>
      <c r="T658">
        <f>1/((DM658+1)/(Q658/1.6)+1/(R658/1.37)) + DM658/((DM658+1)/(Q658/1.6) + DM658/(R658/1.37))</f>
        <v>0</v>
      </c>
      <c r="U658">
        <f>(DH658*DK658)</f>
        <v>0</v>
      </c>
      <c r="V658">
        <f>(EA658+(U658+2*0.95*5.67E-8*(((EA658+$B$7)+273)^4-(EA658+273)^4)-44100*J658)/(1.84*29.3*R658+8*0.95*5.67E-8*(EA658+273)^3))</f>
        <v>0</v>
      </c>
      <c r="W658">
        <f>($C$7*EB658+$D$7*EC658+$E$7*V658)</f>
        <v>0</v>
      </c>
      <c r="X658">
        <f>0.61365*exp(17.502*W658/(240.97+W658))</f>
        <v>0</v>
      </c>
      <c r="Y658">
        <f>(Z658/AA658*100)</f>
        <v>0</v>
      </c>
      <c r="Z658">
        <f>DT658*(DY658+DZ658)/1000</f>
        <v>0</v>
      </c>
      <c r="AA658">
        <f>0.61365*exp(17.502*EA658/(240.97+EA658))</f>
        <v>0</v>
      </c>
      <c r="AB658">
        <f>(X658-DT658*(DY658+DZ658)/1000)</f>
        <v>0</v>
      </c>
      <c r="AC658">
        <f>(-J658*44100)</f>
        <v>0</v>
      </c>
      <c r="AD658">
        <f>2*29.3*R658*0.92*(EA658-W658)</f>
        <v>0</v>
      </c>
      <c r="AE658">
        <f>2*0.95*5.67E-8*(((EA658+$B$7)+273)^4-(W658+273)^4)</f>
        <v>0</v>
      </c>
      <c r="AF658">
        <f>U658+AE658+AC658+AD658</f>
        <v>0</v>
      </c>
      <c r="AG658">
        <f>DX658*AU658*(DS658-DR658*(1000-AU658*DU658)/(1000-AU658*DT658))/(100*DL658)</f>
        <v>0</v>
      </c>
      <c r="AH658">
        <f>1000*DX658*AU658*(DT658-DU658)/(100*DL658*(1000-AU658*DT658))</f>
        <v>0</v>
      </c>
      <c r="AI658">
        <f>(AJ658 - AK658 - DY658*1E3/(8.314*(EA658+273.15)) * AM658/DX658 * AL658) * DX658/(100*DL658) * (1000 - DU658)/1000</f>
        <v>0</v>
      </c>
      <c r="AJ658">
        <v>1098.50498320958</v>
      </c>
      <c r="AK658">
        <v>1060.85509090909</v>
      </c>
      <c r="AL658">
        <v>3.32038803210941</v>
      </c>
      <c r="AM658">
        <v>65.3796916363012</v>
      </c>
      <c r="AN658">
        <f>(AP658 - AO658 + DY658*1E3/(8.314*(EA658+273.15)) * AR658/DX658 * AQ658) * DX658/(100*DL658) * 1000/(1000 - AP658)</f>
        <v>0</v>
      </c>
      <c r="AO658">
        <v>25.3896005334111</v>
      </c>
      <c r="AP658">
        <v>34.7877981818182</v>
      </c>
      <c r="AQ658">
        <v>-3.58572328541089e-05</v>
      </c>
      <c r="AR658">
        <v>110.48631255239</v>
      </c>
      <c r="AS658">
        <v>7</v>
      </c>
      <c r="AT658">
        <v>1</v>
      </c>
      <c r="AU658">
        <f>IF(AS658*$H$13&gt;=AW658,1.0,(AW658/(AW658-AS658*$H$13)))</f>
        <v>0</v>
      </c>
      <c r="AV658">
        <f>(AU658-1)*100</f>
        <v>0</v>
      </c>
      <c r="AW658">
        <f>MAX(0,($B$13+$C$13*EF658)/(1+$D$13*EF658)*DY658/(EA658+273)*$E$13)</f>
        <v>0</v>
      </c>
      <c r="AX658" t="s">
        <v>437</v>
      </c>
      <c r="AY658" t="s">
        <v>437</v>
      </c>
      <c r="AZ658">
        <v>0</v>
      </c>
      <c r="BA658">
        <v>0</v>
      </c>
      <c r="BB658">
        <f>1-AZ658/BA658</f>
        <v>0</v>
      </c>
      <c r="BC658">
        <v>0</v>
      </c>
      <c r="BD658" t="s">
        <v>437</v>
      </c>
      <c r="BE658" t="s">
        <v>437</v>
      </c>
      <c r="BF658">
        <v>0</v>
      </c>
      <c r="BG658">
        <v>0</v>
      </c>
      <c r="BH658">
        <f>1-BF658/BG658</f>
        <v>0</v>
      </c>
      <c r="BI658">
        <v>0.5</v>
      </c>
      <c r="BJ658">
        <f>DI658</f>
        <v>0</v>
      </c>
      <c r="BK658">
        <f>L658</f>
        <v>0</v>
      </c>
      <c r="BL658">
        <f>BH658*BI658*BJ658</f>
        <v>0</v>
      </c>
      <c r="BM658">
        <f>(BK658-BC658)/BJ658</f>
        <v>0</v>
      </c>
      <c r="BN658">
        <f>(BA658-BG658)/BG658</f>
        <v>0</v>
      </c>
      <c r="BO658">
        <f>AZ658/(BB658+AZ658/BG658)</f>
        <v>0</v>
      </c>
      <c r="BP658" t="s">
        <v>437</v>
      </c>
      <c r="BQ658">
        <v>0</v>
      </c>
      <c r="BR658">
        <f>IF(BQ658&lt;&gt;0, BQ658, BO658)</f>
        <v>0</v>
      </c>
      <c r="BS658">
        <f>1-BR658/BG658</f>
        <v>0</v>
      </c>
      <c r="BT658">
        <f>(BG658-BF658)/(BG658-BR658)</f>
        <v>0</v>
      </c>
      <c r="BU658">
        <f>(BA658-BG658)/(BA658-BR658)</f>
        <v>0</v>
      </c>
      <c r="BV658">
        <f>(BG658-BF658)/(BG658-AZ658)</f>
        <v>0</v>
      </c>
      <c r="BW658">
        <f>(BA658-BG658)/(BA658-AZ658)</f>
        <v>0</v>
      </c>
      <c r="BX658">
        <f>(BT658*BR658/BF658)</f>
        <v>0</v>
      </c>
      <c r="BY658">
        <f>(1-BX658)</f>
        <v>0</v>
      </c>
      <c r="DH658">
        <f>$B$11*EG658+$C$11*EH658+$F$11*ES658*(1-EV658)</f>
        <v>0</v>
      </c>
      <c r="DI658">
        <f>DH658*DJ658</f>
        <v>0</v>
      </c>
      <c r="DJ658">
        <f>($B$11*$D$9+$C$11*$D$9+$F$11*((FF658+EX658)/MAX(FF658+EX658+FG658, 0.1)*$I$9+FG658/MAX(FF658+EX658+FG658, 0.1)*$J$9))/($B$11+$C$11+$F$11)</f>
        <v>0</v>
      </c>
      <c r="DK658">
        <f>($B$11*$K$9+$C$11*$K$9+$F$11*((FF658+EX658)/MAX(FF658+EX658+FG658, 0.1)*$P$9+FG658/MAX(FF658+EX658+FG658, 0.1)*$Q$9))/($B$11+$C$11+$F$11)</f>
        <v>0</v>
      </c>
      <c r="DL658">
        <v>6</v>
      </c>
      <c r="DM658">
        <v>0.5</v>
      </c>
      <c r="DN658" t="s">
        <v>438</v>
      </c>
      <c r="DO658">
        <v>2</v>
      </c>
      <c r="DP658" t="b">
        <v>1</v>
      </c>
      <c r="DQ658">
        <v>1761417585.33333</v>
      </c>
      <c r="DR658">
        <v>1001.95808333333</v>
      </c>
      <c r="DS658">
        <v>1056.22416666667</v>
      </c>
      <c r="DT658">
        <v>34.7916666666667</v>
      </c>
      <c r="DU658">
        <v>25.3836833333333</v>
      </c>
      <c r="DV658">
        <v>1000.86091666667</v>
      </c>
      <c r="DW658">
        <v>34.4764666666667</v>
      </c>
      <c r="DX658">
        <v>500.004</v>
      </c>
      <c r="DY658">
        <v>90.2990166666667</v>
      </c>
      <c r="DZ658">
        <v>0.043140675</v>
      </c>
      <c r="EA658">
        <v>43.034125</v>
      </c>
      <c r="EB658">
        <v>41.945775</v>
      </c>
      <c r="EC658">
        <v>999.9</v>
      </c>
      <c r="ED658">
        <v>0</v>
      </c>
      <c r="EE658">
        <v>0</v>
      </c>
      <c r="EF658">
        <v>10006.2458333333</v>
      </c>
      <c r="EG658">
        <v>0</v>
      </c>
      <c r="EH658">
        <v>1203.93833333333</v>
      </c>
      <c r="EI658">
        <v>-54.2646666666667</v>
      </c>
      <c r="EJ658">
        <v>1038.07416666667</v>
      </c>
      <c r="EK658">
        <v>1083.73166666667</v>
      </c>
      <c r="EL658">
        <v>9.40797916666667</v>
      </c>
      <c r="EM658">
        <v>1056.22416666667</v>
      </c>
      <c r="EN658">
        <v>25.3836833333333</v>
      </c>
      <c r="EO658">
        <v>3.1416525</v>
      </c>
      <c r="EP658">
        <v>2.29212</v>
      </c>
      <c r="EQ658">
        <v>24.79835</v>
      </c>
      <c r="ER658">
        <v>19.6211166666667</v>
      </c>
      <c r="ES658">
        <v>1200.00666666667</v>
      </c>
      <c r="ET658">
        <v>0.967008166666667</v>
      </c>
      <c r="EU658">
        <v>0.0329921166666667</v>
      </c>
      <c r="EV658">
        <v>0</v>
      </c>
      <c r="EW658">
        <v>1429.48166666667</v>
      </c>
      <c r="EX658">
        <v>5.00059</v>
      </c>
      <c r="EY658">
        <v>18382.175</v>
      </c>
      <c r="EZ658">
        <v>10358.8083333333</v>
      </c>
      <c r="FA658">
        <v>61.156</v>
      </c>
      <c r="FB658">
        <v>62.7861666666667</v>
      </c>
      <c r="FC658">
        <v>61.4894166666667</v>
      </c>
      <c r="FD658">
        <v>62.3278333333333</v>
      </c>
      <c r="FE658">
        <v>62.0674166666667</v>
      </c>
      <c r="FF658">
        <v>1155.58333333333</v>
      </c>
      <c r="FG658">
        <v>39.4225</v>
      </c>
      <c r="FH658">
        <v>0</v>
      </c>
      <c r="FI658">
        <v>1761417553.3</v>
      </c>
      <c r="FJ658">
        <v>0</v>
      </c>
      <c r="FK658">
        <v>1429.58230769231</v>
      </c>
      <c r="FL658">
        <v>15.7791453070054</v>
      </c>
      <c r="FM658">
        <v>150.276923175551</v>
      </c>
      <c r="FN658">
        <v>18382.7923076923</v>
      </c>
      <c r="FO658">
        <v>15</v>
      </c>
      <c r="FP658">
        <v>0</v>
      </c>
      <c r="FQ658" t="s">
        <v>439</v>
      </c>
      <c r="FR658">
        <v>0</v>
      </c>
      <c r="FS658">
        <v>0</v>
      </c>
      <c r="FT658">
        <v>0</v>
      </c>
      <c r="FU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A658">
        <v>0</v>
      </c>
      <c r="GB658">
        <v>0</v>
      </c>
      <c r="GC658">
        <v>-53.7628380952381</v>
      </c>
      <c r="GD658">
        <v>-6.85035584415585</v>
      </c>
      <c r="GE658">
        <v>1.21020484313949</v>
      </c>
      <c r="GF658">
        <v>0</v>
      </c>
      <c r="GG658">
        <v>1428.50705882353</v>
      </c>
      <c r="GH658">
        <v>14.731245220255</v>
      </c>
      <c r="GI658">
        <v>1.46367291711792</v>
      </c>
      <c r="GJ658">
        <v>-1</v>
      </c>
      <c r="GK658">
        <v>9.41524523809524</v>
      </c>
      <c r="GL658">
        <v>-0.100370649350647</v>
      </c>
      <c r="GM658">
        <v>0.0102038436357732</v>
      </c>
      <c r="GN658">
        <v>0</v>
      </c>
      <c r="GO658">
        <v>0</v>
      </c>
      <c r="GP658">
        <v>2</v>
      </c>
      <c r="GQ658" t="s">
        <v>473</v>
      </c>
      <c r="GR658">
        <v>3.12671</v>
      </c>
      <c r="GS658">
        <v>2.72136</v>
      </c>
      <c r="GT658">
        <v>0.159274</v>
      </c>
      <c r="GU658">
        <v>0.164837</v>
      </c>
      <c r="GV658">
        <v>0.126765</v>
      </c>
      <c r="GW658">
        <v>0.101667</v>
      </c>
      <c r="GX658">
        <v>30121.2</v>
      </c>
      <c r="GY658">
        <v>31616</v>
      </c>
      <c r="GZ658">
        <v>32559.1</v>
      </c>
      <c r="HA658">
        <v>34422.9</v>
      </c>
      <c r="HB658">
        <v>40660.5</v>
      </c>
      <c r="HC658">
        <v>44620.6</v>
      </c>
      <c r="HD658">
        <v>51193.4</v>
      </c>
      <c r="HE658">
        <v>55231</v>
      </c>
      <c r="HF658">
        <v>1.66625</v>
      </c>
      <c r="HG658">
        <v>1.53027</v>
      </c>
      <c r="HH658">
        <v>-0.0475943</v>
      </c>
      <c r="HI658">
        <v>0</v>
      </c>
      <c r="HJ658">
        <v>42.7006</v>
      </c>
      <c r="HK658">
        <v>999.9</v>
      </c>
      <c r="HL658">
        <v>55.872</v>
      </c>
      <c r="HM658">
        <v>30.081</v>
      </c>
      <c r="HN658">
        <v>26.4851</v>
      </c>
      <c r="HO658">
        <v>60.9454</v>
      </c>
      <c r="HP658">
        <v>41.0016</v>
      </c>
      <c r="HQ658">
        <v>1</v>
      </c>
      <c r="HR658">
        <v>2.42325</v>
      </c>
      <c r="HS658">
        <v>5.01968</v>
      </c>
      <c r="HT658">
        <v>20.0504</v>
      </c>
      <c r="HU658">
        <v>5.18599</v>
      </c>
      <c r="HV658">
        <v>12.0159</v>
      </c>
      <c r="HW658">
        <v>4.96925</v>
      </c>
      <c r="HX658">
        <v>3.296</v>
      </c>
      <c r="HY658">
        <v>9999</v>
      </c>
      <c r="HZ658">
        <v>9999</v>
      </c>
      <c r="IA658">
        <v>999.9</v>
      </c>
      <c r="IB658">
        <v>9999</v>
      </c>
      <c r="IC658">
        <v>1.86325</v>
      </c>
      <c r="ID658">
        <v>1.86813</v>
      </c>
      <c r="IE658">
        <v>1.86784</v>
      </c>
      <c r="IF658">
        <v>1.86905</v>
      </c>
      <c r="IG658">
        <v>1.86981</v>
      </c>
      <c r="IH658">
        <v>1.86587</v>
      </c>
      <c r="II658">
        <v>1.86694</v>
      </c>
      <c r="IJ658">
        <v>1.86841</v>
      </c>
      <c r="IK658">
        <v>5</v>
      </c>
      <c r="IL658">
        <v>0</v>
      </c>
      <c r="IM658">
        <v>0</v>
      </c>
      <c r="IN658">
        <v>0</v>
      </c>
      <c r="IO658" t="s">
        <v>441</v>
      </c>
      <c r="IP658" t="s">
        <v>442</v>
      </c>
      <c r="IQ658" t="s">
        <v>443</v>
      </c>
      <c r="IR658" t="s">
        <v>443</v>
      </c>
      <c r="IS658" t="s">
        <v>443</v>
      </c>
      <c r="IT658" t="s">
        <v>443</v>
      </c>
      <c r="IU658">
        <v>0</v>
      </c>
      <c r="IV658">
        <v>100</v>
      </c>
      <c r="IW658">
        <v>100</v>
      </c>
      <c r="IX658">
        <v>1.1</v>
      </c>
      <c r="IY658">
        <v>0.3152</v>
      </c>
      <c r="IZ658">
        <v>1.09748391826392</v>
      </c>
      <c r="JA658">
        <v>0</v>
      </c>
      <c r="JB658">
        <v>0</v>
      </c>
      <c r="JC658">
        <v>0</v>
      </c>
      <c r="JD658">
        <v>0.315191680746845</v>
      </c>
      <c r="JE658">
        <v>0</v>
      </c>
      <c r="JF658">
        <v>0</v>
      </c>
      <c r="JG658">
        <v>0</v>
      </c>
      <c r="JH658">
        <v>5</v>
      </c>
      <c r="JI658">
        <v>2273</v>
      </c>
      <c r="JJ658">
        <v>0</v>
      </c>
      <c r="JK658">
        <v>25</v>
      </c>
      <c r="JL658">
        <v>29356959.9</v>
      </c>
      <c r="JM658">
        <v>29356959.9</v>
      </c>
      <c r="JN658">
        <v>2.19849</v>
      </c>
      <c r="JO658">
        <v>2.6123</v>
      </c>
      <c r="JP658">
        <v>1.54785</v>
      </c>
      <c r="JQ658">
        <v>2.31567</v>
      </c>
      <c r="JR658">
        <v>1.64551</v>
      </c>
      <c r="JS658">
        <v>2.37793</v>
      </c>
      <c r="JT658">
        <v>34.3725</v>
      </c>
      <c r="JU658">
        <v>24.1575</v>
      </c>
      <c r="JV658">
        <v>18</v>
      </c>
      <c r="JW658">
        <v>485.998</v>
      </c>
      <c r="JX658">
        <v>387.164</v>
      </c>
      <c r="JY658">
        <v>36.4812</v>
      </c>
      <c r="JZ658">
        <v>54.5674</v>
      </c>
      <c r="KA658">
        <v>29.9953</v>
      </c>
      <c r="KB658">
        <v>54.0682</v>
      </c>
      <c r="KC658">
        <v>53.8541</v>
      </c>
      <c r="KD658">
        <v>43.9992</v>
      </c>
      <c r="KE658">
        <v>0</v>
      </c>
      <c r="KF658">
        <v>100</v>
      </c>
      <c r="KG658">
        <v>36.5092</v>
      </c>
      <c r="KH658">
        <v>1106.96</v>
      </c>
      <c r="KI658">
        <v>34.6858</v>
      </c>
      <c r="KJ658">
        <v>92.7739</v>
      </c>
      <c r="KK658">
        <v>89.3519</v>
      </c>
    </row>
    <row r="659" spans="1:297">
      <c r="A659">
        <v>643</v>
      </c>
      <c r="B659">
        <v>1761417599</v>
      </c>
      <c r="C659">
        <v>9418</v>
      </c>
      <c r="D659" t="s">
        <v>1734</v>
      </c>
      <c r="E659" t="s">
        <v>1735</v>
      </c>
      <c r="F659">
        <v>5</v>
      </c>
      <c r="G659" t="s">
        <v>1603</v>
      </c>
      <c r="H659" t="s">
        <v>436</v>
      </c>
      <c r="I659">
        <v>1761417591</v>
      </c>
      <c r="J659">
        <f>(K659)/1000</f>
        <v>0</v>
      </c>
      <c r="K659">
        <f>IF(DP659, AN659, AH659)</f>
        <v>0</v>
      </c>
      <c r="L659">
        <f>IF(DP659, AI659, AG659)</f>
        <v>0</v>
      </c>
      <c r="M659">
        <f>DR659 - IF(AU659&gt;1, L659*DL659*100.0/(AW659), 0)</f>
        <v>0</v>
      </c>
      <c r="N659">
        <f>((T659-J659/2)*M659-L659)/(T659+J659/2)</f>
        <v>0</v>
      </c>
      <c r="O659">
        <f>N659*(DY659+DZ659)/1000.0</f>
        <v>0</v>
      </c>
      <c r="P659">
        <f>(DR659 - IF(AU659&gt;1, L659*DL659*100.0/(AW659), 0))*(DY659+DZ659)/1000.0</f>
        <v>0</v>
      </c>
      <c r="Q659">
        <f>2.0/((1/S659-1/R659)+SIGN(S659)*SQRT((1/S659-1/R659)*(1/S659-1/R659) + 4*DM659/((DM659+1)*(DM659+1))*(2*1/S659*1/R659-1/R659*1/R659)))</f>
        <v>0</v>
      </c>
      <c r="R659">
        <f>IF(LEFT(DN659,1)&lt;&gt;"0",IF(LEFT(DN659,1)="1",3.0,DO659),$D$5+$E$5*(EF659*DY659/($K$5*1000))+$F$5*(EF659*DY659/($K$5*1000))*MAX(MIN(DL659,$J$5),$I$5)*MAX(MIN(DL659,$J$5),$I$5)+$G$5*MAX(MIN(DL659,$J$5),$I$5)*(EF659*DY659/($K$5*1000))+$H$5*(EF659*DY659/($K$5*1000))*(EF659*DY659/($K$5*1000)))</f>
        <v>0</v>
      </c>
      <c r="S659">
        <f>J659*(1000-(1000*0.61365*exp(17.502*W659/(240.97+W659))/(DY659+DZ659)+DT659)/2)/(1000*0.61365*exp(17.502*W659/(240.97+W659))/(DY659+DZ659)-DT659)</f>
        <v>0</v>
      </c>
      <c r="T659">
        <f>1/((DM659+1)/(Q659/1.6)+1/(R659/1.37)) + DM659/((DM659+1)/(Q659/1.6) + DM659/(R659/1.37))</f>
        <v>0</v>
      </c>
      <c r="U659">
        <f>(DH659*DK659)</f>
        <v>0</v>
      </c>
      <c r="V659">
        <f>(EA659+(U659+2*0.95*5.67E-8*(((EA659+$B$7)+273)^4-(EA659+273)^4)-44100*J659)/(1.84*29.3*R659+8*0.95*5.67E-8*(EA659+273)^3))</f>
        <v>0</v>
      </c>
      <c r="W659">
        <f>($C$7*EB659+$D$7*EC659+$E$7*V659)</f>
        <v>0</v>
      </c>
      <c r="X659">
        <f>0.61365*exp(17.502*W659/(240.97+W659))</f>
        <v>0</v>
      </c>
      <c r="Y659">
        <f>(Z659/AA659*100)</f>
        <v>0</v>
      </c>
      <c r="Z659">
        <f>DT659*(DY659+DZ659)/1000</f>
        <v>0</v>
      </c>
      <c r="AA659">
        <f>0.61365*exp(17.502*EA659/(240.97+EA659))</f>
        <v>0</v>
      </c>
      <c r="AB659">
        <f>(X659-DT659*(DY659+DZ659)/1000)</f>
        <v>0</v>
      </c>
      <c r="AC659">
        <f>(-J659*44100)</f>
        <v>0</v>
      </c>
      <c r="AD659">
        <f>2*29.3*R659*0.92*(EA659-W659)</f>
        <v>0</v>
      </c>
      <c r="AE659">
        <f>2*0.95*5.67E-8*(((EA659+$B$7)+273)^4-(W659+273)^4)</f>
        <v>0</v>
      </c>
      <c r="AF659">
        <f>U659+AE659+AC659+AD659</f>
        <v>0</v>
      </c>
      <c r="AG659">
        <f>DX659*AU659*(DS659-DR659*(1000-AU659*DU659)/(1000-AU659*DT659))/(100*DL659)</f>
        <v>0</v>
      </c>
      <c r="AH659">
        <f>1000*DX659*AU659*(DT659-DU659)/(100*DL659*(1000-AU659*DT659))</f>
        <v>0</v>
      </c>
      <c r="AI659">
        <f>(AJ659 - AK659 - DY659*1E3/(8.314*(EA659+273.15)) * AM659/DX659 * AL659) * DX659/(100*DL659) * (1000 - DU659)/1000</f>
        <v>0</v>
      </c>
      <c r="AJ659">
        <v>1120.09555860751</v>
      </c>
      <c r="AK659">
        <v>1081.75272727273</v>
      </c>
      <c r="AL659">
        <v>3.51292841135843</v>
      </c>
      <c r="AM659">
        <v>65.3796916363012</v>
      </c>
      <c r="AN659">
        <f>(AP659 - AO659 + DY659*1E3/(8.314*(EA659+273.15)) * AR659/DX659 * AQ659) * DX659/(100*DL659) * 1000/(1000 - AP659)</f>
        <v>0</v>
      </c>
      <c r="AO659">
        <v>25.3963758515554</v>
      </c>
      <c r="AP659">
        <v>34.7853587878788</v>
      </c>
      <c r="AQ659">
        <v>1.33468847362771e-06</v>
      </c>
      <c r="AR659">
        <v>110.48631255239</v>
      </c>
      <c r="AS659">
        <v>7</v>
      </c>
      <c r="AT659">
        <v>1</v>
      </c>
      <c r="AU659">
        <f>IF(AS659*$H$13&gt;=AW659,1.0,(AW659/(AW659-AS659*$H$13)))</f>
        <v>0</v>
      </c>
      <c r="AV659">
        <f>(AU659-1)*100</f>
        <v>0</v>
      </c>
      <c r="AW659">
        <f>MAX(0,($B$13+$C$13*EF659)/(1+$D$13*EF659)*DY659/(EA659+273)*$E$13)</f>
        <v>0</v>
      </c>
      <c r="AX659" t="s">
        <v>437</v>
      </c>
      <c r="AY659" t="s">
        <v>437</v>
      </c>
      <c r="AZ659">
        <v>0</v>
      </c>
      <c r="BA659">
        <v>0</v>
      </c>
      <c r="BB659">
        <f>1-AZ659/BA659</f>
        <v>0</v>
      </c>
      <c r="BC659">
        <v>0</v>
      </c>
      <c r="BD659" t="s">
        <v>437</v>
      </c>
      <c r="BE659" t="s">
        <v>437</v>
      </c>
      <c r="BF659">
        <v>0</v>
      </c>
      <c r="BG659">
        <v>0</v>
      </c>
      <c r="BH659">
        <f>1-BF659/BG659</f>
        <v>0</v>
      </c>
      <c r="BI659">
        <v>0.5</v>
      </c>
      <c r="BJ659">
        <f>DI659</f>
        <v>0</v>
      </c>
      <c r="BK659">
        <f>L659</f>
        <v>0</v>
      </c>
      <c r="BL659">
        <f>BH659*BI659*BJ659</f>
        <v>0</v>
      </c>
      <c r="BM659">
        <f>(BK659-BC659)/BJ659</f>
        <v>0</v>
      </c>
      <c r="BN659">
        <f>(BA659-BG659)/BG659</f>
        <v>0</v>
      </c>
      <c r="BO659">
        <f>AZ659/(BB659+AZ659/BG659)</f>
        <v>0</v>
      </c>
      <c r="BP659" t="s">
        <v>437</v>
      </c>
      <c r="BQ659">
        <v>0</v>
      </c>
      <c r="BR659">
        <f>IF(BQ659&lt;&gt;0, BQ659, BO659)</f>
        <v>0</v>
      </c>
      <c r="BS659">
        <f>1-BR659/BG659</f>
        <v>0</v>
      </c>
      <c r="BT659">
        <f>(BG659-BF659)/(BG659-BR659)</f>
        <v>0</v>
      </c>
      <c r="BU659">
        <f>(BA659-BG659)/(BA659-BR659)</f>
        <v>0</v>
      </c>
      <c r="BV659">
        <f>(BG659-BF659)/(BG659-AZ659)</f>
        <v>0</v>
      </c>
      <c r="BW659">
        <f>(BA659-BG659)/(BA659-AZ659)</f>
        <v>0</v>
      </c>
      <c r="BX659">
        <f>(BT659*BR659/BF659)</f>
        <v>0</v>
      </c>
      <c r="BY659">
        <f>(1-BX659)</f>
        <v>0</v>
      </c>
      <c r="DH659">
        <f>$B$11*EG659+$C$11*EH659+$F$11*ES659*(1-EV659)</f>
        <v>0</v>
      </c>
      <c r="DI659">
        <f>DH659*DJ659</f>
        <v>0</v>
      </c>
      <c r="DJ659">
        <f>($B$11*$D$9+$C$11*$D$9+$F$11*((FF659+EX659)/MAX(FF659+EX659+FG659, 0.1)*$I$9+FG659/MAX(FF659+EX659+FG659, 0.1)*$J$9))/($B$11+$C$11+$F$11)</f>
        <v>0</v>
      </c>
      <c r="DK659">
        <f>($B$11*$K$9+$C$11*$K$9+$F$11*((FF659+EX659)/MAX(FF659+EX659+FG659, 0.1)*$P$9+FG659/MAX(FF659+EX659+FG659, 0.1)*$Q$9))/($B$11+$C$11+$F$11)</f>
        <v>0</v>
      </c>
      <c r="DL659">
        <v>6</v>
      </c>
      <c r="DM659">
        <v>0.5</v>
      </c>
      <c r="DN659" t="s">
        <v>438</v>
      </c>
      <c r="DO659">
        <v>2</v>
      </c>
      <c r="DP659" t="b">
        <v>1</v>
      </c>
      <c r="DQ659">
        <v>1761417591</v>
      </c>
      <c r="DR659">
        <v>1020.77561538462</v>
      </c>
      <c r="DS659">
        <v>1075.76076923077</v>
      </c>
      <c r="DT659">
        <v>34.7881153846154</v>
      </c>
      <c r="DU659">
        <v>25.3894692307692</v>
      </c>
      <c r="DV659">
        <v>1019.679</v>
      </c>
      <c r="DW659">
        <v>34.4729153846154</v>
      </c>
      <c r="DX659">
        <v>500.011769230769</v>
      </c>
      <c r="DY659">
        <v>90.2983384615385</v>
      </c>
      <c r="DZ659">
        <v>0.0431541615384615</v>
      </c>
      <c r="EA659">
        <v>43.0354769230769</v>
      </c>
      <c r="EB659">
        <v>41.9449230769231</v>
      </c>
      <c r="EC659">
        <v>999.9</v>
      </c>
      <c r="ED659">
        <v>0</v>
      </c>
      <c r="EE659">
        <v>0</v>
      </c>
      <c r="EF659">
        <v>10005.4338461538</v>
      </c>
      <c r="EG659">
        <v>0</v>
      </c>
      <c r="EH659">
        <v>1204.09692307692</v>
      </c>
      <c r="EI659">
        <v>-54.9850230769231</v>
      </c>
      <c r="EJ659">
        <v>1057.56538461538</v>
      </c>
      <c r="EK659">
        <v>1103.78538461538</v>
      </c>
      <c r="EL659">
        <v>9.39863307692308</v>
      </c>
      <c r="EM659">
        <v>1075.76076923077</v>
      </c>
      <c r="EN659">
        <v>25.3894692307692</v>
      </c>
      <c r="EO659">
        <v>3.14130692307692</v>
      </c>
      <c r="EP659">
        <v>2.29262538461538</v>
      </c>
      <c r="EQ659">
        <v>24.7965307692308</v>
      </c>
      <c r="ER659">
        <v>19.6246769230769</v>
      </c>
      <c r="ES659">
        <v>1200.03076923077</v>
      </c>
      <c r="ET659">
        <v>0.96701023076923</v>
      </c>
      <c r="EU659">
        <v>0.0329900769230769</v>
      </c>
      <c r="EV659">
        <v>0</v>
      </c>
      <c r="EW659">
        <v>1430.96538461538</v>
      </c>
      <c r="EX659">
        <v>5.00059</v>
      </c>
      <c r="EY659">
        <v>18397.2615384615</v>
      </c>
      <c r="EZ659">
        <v>10359.0153846154</v>
      </c>
      <c r="FA659">
        <v>61.1103076923077</v>
      </c>
      <c r="FB659">
        <v>62.7449230769231</v>
      </c>
      <c r="FC659">
        <v>61.4612307692308</v>
      </c>
      <c r="FD659">
        <v>62.2833846153846</v>
      </c>
      <c r="FE659">
        <v>62.0286153846154</v>
      </c>
      <c r="FF659">
        <v>1155.60846153846</v>
      </c>
      <c r="FG659">
        <v>39.4215384615385</v>
      </c>
      <c r="FH659">
        <v>0</v>
      </c>
      <c r="FI659">
        <v>1761417559.3</v>
      </c>
      <c r="FJ659">
        <v>0</v>
      </c>
      <c r="FK659">
        <v>1431.15807692308</v>
      </c>
      <c r="FL659">
        <v>16.4899145450747</v>
      </c>
      <c r="FM659">
        <v>159.832478672468</v>
      </c>
      <c r="FN659">
        <v>18398.3192307692</v>
      </c>
      <c r="FO659">
        <v>15</v>
      </c>
      <c r="FP659">
        <v>0</v>
      </c>
      <c r="FQ659" t="s">
        <v>439</v>
      </c>
      <c r="FR659">
        <v>0</v>
      </c>
      <c r="FS659">
        <v>0</v>
      </c>
      <c r="FT659">
        <v>0</v>
      </c>
      <c r="FU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A659">
        <v>0</v>
      </c>
      <c r="GB659">
        <v>0</v>
      </c>
      <c r="GC659">
        <v>-54.440080952381</v>
      </c>
      <c r="GD659">
        <v>-7.74962337662335</v>
      </c>
      <c r="GE659">
        <v>1.27031489032821</v>
      </c>
      <c r="GF659">
        <v>0</v>
      </c>
      <c r="GG659">
        <v>1430.06147058824</v>
      </c>
      <c r="GH659">
        <v>15.9433155085268</v>
      </c>
      <c r="GI659">
        <v>1.5791716599179</v>
      </c>
      <c r="GJ659">
        <v>-1</v>
      </c>
      <c r="GK659">
        <v>9.40521761904762</v>
      </c>
      <c r="GL659">
        <v>-0.0979503896103905</v>
      </c>
      <c r="GM659">
        <v>0.00991936917385649</v>
      </c>
      <c r="GN659">
        <v>1</v>
      </c>
      <c r="GO659">
        <v>1</v>
      </c>
      <c r="GP659">
        <v>2</v>
      </c>
      <c r="GQ659" t="s">
        <v>446</v>
      </c>
      <c r="GR659">
        <v>3.12676</v>
      </c>
      <c r="GS659">
        <v>2.72087</v>
      </c>
      <c r="GT659">
        <v>0.161312</v>
      </c>
      <c r="GU659">
        <v>0.16669</v>
      </c>
      <c r="GV659">
        <v>0.12677</v>
      </c>
      <c r="GW659">
        <v>0.101694</v>
      </c>
      <c r="GX659">
        <v>30051.4</v>
      </c>
      <c r="GY659">
        <v>31549.6</v>
      </c>
      <c r="GZ659">
        <v>32562.8</v>
      </c>
      <c r="HA659">
        <v>34427.4</v>
      </c>
      <c r="HB659">
        <v>40664.1</v>
      </c>
      <c r="HC659">
        <v>44625.1</v>
      </c>
      <c r="HD659">
        <v>51198.3</v>
      </c>
      <c r="HE659">
        <v>55237.9</v>
      </c>
      <c r="HF659">
        <v>1.667</v>
      </c>
      <c r="HG659">
        <v>1.53045</v>
      </c>
      <c r="HH659">
        <v>-0.0464618</v>
      </c>
      <c r="HI659">
        <v>0</v>
      </c>
      <c r="HJ659">
        <v>42.6874</v>
      </c>
      <c r="HK659">
        <v>999.9</v>
      </c>
      <c r="HL659">
        <v>55.872</v>
      </c>
      <c r="HM659">
        <v>30.081</v>
      </c>
      <c r="HN659">
        <v>26.4842</v>
      </c>
      <c r="HO659">
        <v>60.6455</v>
      </c>
      <c r="HP659">
        <v>40.7732</v>
      </c>
      <c r="HQ659">
        <v>1</v>
      </c>
      <c r="HR659">
        <v>2.41725</v>
      </c>
      <c r="HS659">
        <v>4.94846</v>
      </c>
      <c r="HT659">
        <v>20.0521</v>
      </c>
      <c r="HU659">
        <v>5.18479</v>
      </c>
      <c r="HV659">
        <v>12.0159</v>
      </c>
      <c r="HW659">
        <v>4.9686</v>
      </c>
      <c r="HX659">
        <v>3.2959</v>
      </c>
      <c r="HY659">
        <v>9999</v>
      </c>
      <c r="HZ659">
        <v>9999</v>
      </c>
      <c r="IA659">
        <v>999.9</v>
      </c>
      <c r="IB659">
        <v>9999</v>
      </c>
      <c r="IC659">
        <v>1.86325</v>
      </c>
      <c r="ID659">
        <v>1.86812</v>
      </c>
      <c r="IE659">
        <v>1.86784</v>
      </c>
      <c r="IF659">
        <v>1.86905</v>
      </c>
      <c r="IG659">
        <v>1.86981</v>
      </c>
      <c r="IH659">
        <v>1.8659</v>
      </c>
      <c r="II659">
        <v>1.86695</v>
      </c>
      <c r="IJ659">
        <v>1.86843</v>
      </c>
      <c r="IK659">
        <v>5</v>
      </c>
      <c r="IL659">
        <v>0</v>
      </c>
      <c r="IM659">
        <v>0</v>
      </c>
      <c r="IN659">
        <v>0</v>
      </c>
      <c r="IO659" t="s">
        <v>441</v>
      </c>
      <c r="IP659" t="s">
        <v>442</v>
      </c>
      <c r="IQ659" t="s">
        <v>443</v>
      </c>
      <c r="IR659" t="s">
        <v>443</v>
      </c>
      <c r="IS659" t="s">
        <v>443</v>
      </c>
      <c r="IT659" t="s">
        <v>443</v>
      </c>
      <c r="IU659">
        <v>0</v>
      </c>
      <c r="IV659">
        <v>100</v>
      </c>
      <c r="IW659">
        <v>100</v>
      </c>
      <c r="IX659">
        <v>1.1</v>
      </c>
      <c r="IY659">
        <v>0.3152</v>
      </c>
      <c r="IZ659">
        <v>1.09748391826392</v>
      </c>
      <c r="JA659">
        <v>0</v>
      </c>
      <c r="JB659">
        <v>0</v>
      </c>
      <c r="JC659">
        <v>0</v>
      </c>
      <c r="JD659">
        <v>0.315191680746845</v>
      </c>
      <c r="JE659">
        <v>0</v>
      </c>
      <c r="JF659">
        <v>0</v>
      </c>
      <c r="JG659">
        <v>0</v>
      </c>
      <c r="JH659">
        <v>5</v>
      </c>
      <c r="JI659">
        <v>2273</v>
      </c>
      <c r="JJ659">
        <v>0</v>
      </c>
      <c r="JK659">
        <v>25</v>
      </c>
      <c r="JL659">
        <v>29356960</v>
      </c>
      <c r="JM659">
        <v>29356960</v>
      </c>
      <c r="JN659">
        <v>2.23145</v>
      </c>
      <c r="JO659">
        <v>2.61963</v>
      </c>
      <c r="JP659">
        <v>1.54785</v>
      </c>
      <c r="JQ659">
        <v>2.31567</v>
      </c>
      <c r="JR659">
        <v>1.64673</v>
      </c>
      <c r="JS659">
        <v>2.28394</v>
      </c>
      <c r="JT659">
        <v>34.3725</v>
      </c>
      <c r="JU659">
        <v>24.1488</v>
      </c>
      <c r="JV659">
        <v>18</v>
      </c>
      <c r="JW659">
        <v>486.35</v>
      </c>
      <c r="JX659">
        <v>387.107</v>
      </c>
      <c r="JY659">
        <v>36.5258</v>
      </c>
      <c r="JZ659">
        <v>54.5171</v>
      </c>
      <c r="KA659">
        <v>29.9953</v>
      </c>
      <c r="KB659">
        <v>54.0326</v>
      </c>
      <c r="KC659">
        <v>53.8159</v>
      </c>
      <c r="KD659">
        <v>44.7954</v>
      </c>
      <c r="KE659">
        <v>0</v>
      </c>
      <c r="KF659">
        <v>100</v>
      </c>
      <c r="KG659">
        <v>36.5501</v>
      </c>
      <c r="KH659">
        <v>1127.39</v>
      </c>
      <c r="KI659">
        <v>34.6858</v>
      </c>
      <c r="KJ659">
        <v>92.7833</v>
      </c>
      <c r="KK659">
        <v>89.3632</v>
      </c>
    </row>
    <row r="660" spans="1:297">
      <c r="A660">
        <v>644</v>
      </c>
      <c r="B660">
        <v>1761417604</v>
      </c>
      <c r="C660">
        <v>9423</v>
      </c>
      <c r="D660" t="s">
        <v>1736</v>
      </c>
      <c r="E660" t="s">
        <v>1737</v>
      </c>
      <c r="F660">
        <v>5</v>
      </c>
      <c r="G660" t="s">
        <v>1603</v>
      </c>
      <c r="H660" t="s">
        <v>436</v>
      </c>
      <c r="I660">
        <v>1761417595.92308</v>
      </c>
      <c r="J660">
        <f>(K660)/1000</f>
        <v>0</v>
      </c>
      <c r="K660">
        <f>IF(DP660, AN660, AH660)</f>
        <v>0</v>
      </c>
      <c r="L660">
        <f>IF(DP660, AI660, AG660)</f>
        <v>0</v>
      </c>
      <c r="M660">
        <f>DR660 - IF(AU660&gt;1, L660*DL660*100.0/(AW660), 0)</f>
        <v>0</v>
      </c>
      <c r="N660">
        <f>((T660-J660/2)*M660-L660)/(T660+J660/2)</f>
        <v>0</v>
      </c>
      <c r="O660">
        <f>N660*(DY660+DZ660)/1000.0</f>
        <v>0</v>
      </c>
      <c r="P660">
        <f>(DR660 - IF(AU660&gt;1, L660*DL660*100.0/(AW660), 0))*(DY660+DZ660)/1000.0</f>
        <v>0</v>
      </c>
      <c r="Q660">
        <f>2.0/((1/S660-1/R660)+SIGN(S660)*SQRT((1/S660-1/R660)*(1/S660-1/R660) + 4*DM660/((DM660+1)*(DM660+1))*(2*1/S660*1/R660-1/R660*1/R660)))</f>
        <v>0</v>
      </c>
      <c r="R660">
        <f>IF(LEFT(DN660,1)&lt;&gt;"0",IF(LEFT(DN660,1)="1",3.0,DO660),$D$5+$E$5*(EF660*DY660/($K$5*1000))+$F$5*(EF660*DY660/($K$5*1000))*MAX(MIN(DL660,$J$5),$I$5)*MAX(MIN(DL660,$J$5),$I$5)+$G$5*MAX(MIN(DL660,$J$5),$I$5)*(EF660*DY660/($K$5*1000))+$H$5*(EF660*DY660/($K$5*1000))*(EF660*DY660/($K$5*1000)))</f>
        <v>0</v>
      </c>
      <c r="S660">
        <f>J660*(1000-(1000*0.61365*exp(17.502*W660/(240.97+W660))/(DY660+DZ660)+DT660)/2)/(1000*0.61365*exp(17.502*W660/(240.97+W660))/(DY660+DZ660)-DT660)</f>
        <v>0</v>
      </c>
      <c r="T660">
        <f>1/((DM660+1)/(Q660/1.6)+1/(R660/1.37)) + DM660/((DM660+1)/(Q660/1.6) + DM660/(R660/1.37))</f>
        <v>0</v>
      </c>
      <c r="U660">
        <f>(DH660*DK660)</f>
        <v>0</v>
      </c>
      <c r="V660">
        <f>(EA660+(U660+2*0.95*5.67E-8*(((EA660+$B$7)+273)^4-(EA660+273)^4)-44100*J660)/(1.84*29.3*R660+8*0.95*5.67E-8*(EA660+273)^3))</f>
        <v>0</v>
      </c>
      <c r="W660">
        <f>($C$7*EB660+$D$7*EC660+$E$7*V660)</f>
        <v>0</v>
      </c>
      <c r="X660">
        <f>0.61365*exp(17.502*W660/(240.97+W660))</f>
        <v>0</v>
      </c>
      <c r="Y660">
        <f>(Z660/AA660*100)</f>
        <v>0</v>
      </c>
      <c r="Z660">
        <f>DT660*(DY660+DZ660)/1000</f>
        <v>0</v>
      </c>
      <c r="AA660">
        <f>0.61365*exp(17.502*EA660/(240.97+EA660))</f>
        <v>0</v>
      </c>
      <c r="AB660">
        <f>(X660-DT660*(DY660+DZ660)/1000)</f>
        <v>0</v>
      </c>
      <c r="AC660">
        <f>(-J660*44100)</f>
        <v>0</v>
      </c>
      <c r="AD660">
        <f>2*29.3*R660*0.92*(EA660-W660)</f>
        <v>0</v>
      </c>
      <c r="AE660">
        <f>2*0.95*5.67E-8*(((EA660+$B$7)+273)^4-(W660+273)^4)</f>
        <v>0</v>
      </c>
      <c r="AF660">
        <f>U660+AE660+AC660+AD660</f>
        <v>0</v>
      </c>
      <c r="AG660">
        <f>DX660*AU660*(DS660-DR660*(1000-AU660*DU660)/(1000-AU660*DT660))/(100*DL660)</f>
        <v>0</v>
      </c>
      <c r="AH660">
        <f>1000*DX660*AU660*(DT660-DU660)/(100*DL660*(1000-AU660*DT660))</f>
        <v>0</v>
      </c>
      <c r="AI660">
        <f>(AJ660 - AK660 - DY660*1E3/(8.314*(EA660+273.15)) * AM660/DX660 * AL660) * DX660/(100*DL660) * (1000 - DU660)/1000</f>
        <v>0</v>
      </c>
      <c r="AJ660">
        <v>1136.11962053041</v>
      </c>
      <c r="AK660">
        <v>1097.97563636364</v>
      </c>
      <c r="AL660">
        <v>3.27245748642914</v>
      </c>
      <c r="AM660">
        <v>65.3796916363012</v>
      </c>
      <c r="AN660">
        <f>(AP660 - AO660 + DY660*1E3/(8.314*(EA660+273.15)) * AR660/DX660 * AQ660) * DX660/(100*DL660) * 1000/(1000 - AP660)</f>
        <v>0</v>
      </c>
      <c r="AO660">
        <v>25.4005666038221</v>
      </c>
      <c r="AP660">
        <v>34.7900193939394</v>
      </c>
      <c r="AQ660">
        <v>8.01165160562798e-05</v>
      </c>
      <c r="AR660">
        <v>110.48631255239</v>
      </c>
      <c r="AS660">
        <v>7</v>
      </c>
      <c r="AT660">
        <v>1</v>
      </c>
      <c r="AU660">
        <f>IF(AS660*$H$13&gt;=AW660,1.0,(AW660/(AW660-AS660*$H$13)))</f>
        <v>0</v>
      </c>
      <c r="AV660">
        <f>(AU660-1)*100</f>
        <v>0</v>
      </c>
      <c r="AW660">
        <f>MAX(0,($B$13+$C$13*EF660)/(1+$D$13*EF660)*DY660/(EA660+273)*$E$13)</f>
        <v>0</v>
      </c>
      <c r="AX660" t="s">
        <v>437</v>
      </c>
      <c r="AY660" t="s">
        <v>437</v>
      </c>
      <c r="AZ660">
        <v>0</v>
      </c>
      <c r="BA660">
        <v>0</v>
      </c>
      <c r="BB660">
        <f>1-AZ660/BA660</f>
        <v>0</v>
      </c>
      <c r="BC660">
        <v>0</v>
      </c>
      <c r="BD660" t="s">
        <v>437</v>
      </c>
      <c r="BE660" t="s">
        <v>437</v>
      </c>
      <c r="BF660">
        <v>0</v>
      </c>
      <c r="BG660">
        <v>0</v>
      </c>
      <c r="BH660">
        <f>1-BF660/BG660</f>
        <v>0</v>
      </c>
      <c r="BI660">
        <v>0.5</v>
      </c>
      <c r="BJ660">
        <f>DI660</f>
        <v>0</v>
      </c>
      <c r="BK660">
        <f>L660</f>
        <v>0</v>
      </c>
      <c r="BL660">
        <f>BH660*BI660*BJ660</f>
        <v>0</v>
      </c>
      <c r="BM660">
        <f>(BK660-BC660)/BJ660</f>
        <v>0</v>
      </c>
      <c r="BN660">
        <f>(BA660-BG660)/BG660</f>
        <v>0</v>
      </c>
      <c r="BO660">
        <f>AZ660/(BB660+AZ660/BG660)</f>
        <v>0</v>
      </c>
      <c r="BP660" t="s">
        <v>437</v>
      </c>
      <c r="BQ660">
        <v>0</v>
      </c>
      <c r="BR660">
        <f>IF(BQ660&lt;&gt;0, BQ660, BO660)</f>
        <v>0</v>
      </c>
      <c r="BS660">
        <f>1-BR660/BG660</f>
        <v>0</v>
      </c>
      <c r="BT660">
        <f>(BG660-BF660)/(BG660-BR660)</f>
        <v>0</v>
      </c>
      <c r="BU660">
        <f>(BA660-BG660)/(BA660-BR660)</f>
        <v>0</v>
      </c>
      <c r="BV660">
        <f>(BG660-BF660)/(BG660-AZ660)</f>
        <v>0</v>
      </c>
      <c r="BW660">
        <f>(BA660-BG660)/(BA660-AZ660)</f>
        <v>0</v>
      </c>
      <c r="BX660">
        <f>(BT660*BR660/BF660)</f>
        <v>0</v>
      </c>
      <c r="BY660">
        <f>(1-BX660)</f>
        <v>0</v>
      </c>
      <c r="DH660">
        <f>$B$11*EG660+$C$11*EH660+$F$11*ES660*(1-EV660)</f>
        <v>0</v>
      </c>
      <c r="DI660">
        <f>DH660*DJ660</f>
        <v>0</v>
      </c>
      <c r="DJ660">
        <f>($B$11*$D$9+$C$11*$D$9+$F$11*((FF660+EX660)/MAX(FF660+EX660+FG660, 0.1)*$I$9+FG660/MAX(FF660+EX660+FG660, 0.1)*$J$9))/($B$11+$C$11+$F$11)</f>
        <v>0</v>
      </c>
      <c r="DK660">
        <f>($B$11*$K$9+$C$11*$K$9+$F$11*((FF660+EX660)/MAX(FF660+EX660+FG660, 0.1)*$P$9+FG660/MAX(FF660+EX660+FG660, 0.1)*$Q$9))/($B$11+$C$11+$F$11)</f>
        <v>0</v>
      </c>
      <c r="DL660">
        <v>6</v>
      </c>
      <c r="DM660">
        <v>0.5</v>
      </c>
      <c r="DN660" t="s">
        <v>438</v>
      </c>
      <c r="DO660">
        <v>2</v>
      </c>
      <c r="DP660" t="b">
        <v>1</v>
      </c>
      <c r="DQ660">
        <v>1761417595.92308</v>
      </c>
      <c r="DR660">
        <v>1036.94846153846</v>
      </c>
      <c r="DS660">
        <v>1091.96461538462</v>
      </c>
      <c r="DT660">
        <v>34.7872230769231</v>
      </c>
      <c r="DU660">
        <v>25.3945230769231</v>
      </c>
      <c r="DV660">
        <v>1035.85230769231</v>
      </c>
      <c r="DW660">
        <v>34.4720230769231</v>
      </c>
      <c r="DX660">
        <v>500.014230769231</v>
      </c>
      <c r="DY660">
        <v>90.2974461538462</v>
      </c>
      <c r="DZ660">
        <v>0.0431116307692308</v>
      </c>
      <c r="EA660">
        <v>43.0378538461538</v>
      </c>
      <c r="EB660">
        <v>41.9430846153846</v>
      </c>
      <c r="EC660">
        <v>999.9</v>
      </c>
      <c r="ED660">
        <v>0</v>
      </c>
      <c r="EE660">
        <v>0</v>
      </c>
      <c r="EF660">
        <v>10001.3492307692</v>
      </c>
      <c r="EG660">
        <v>0</v>
      </c>
      <c r="EH660">
        <v>1204.24153846154</v>
      </c>
      <c r="EI660">
        <v>-55.0157461538462</v>
      </c>
      <c r="EJ660">
        <v>1074.32076923077</v>
      </c>
      <c r="EK660">
        <v>1120.41769230769</v>
      </c>
      <c r="EL660">
        <v>9.39269153846154</v>
      </c>
      <c r="EM660">
        <v>1091.96461538462</v>
      </c>
      <c r="EN660">
        <v>25.3945230769231</v>
      </c>
      <c r="EO660">
        <v>3.14119538461538</v>
      </c>
      <c r="EP660">
        <v>2.29306</v>
      </c>
      <c r="EQ660">
        <v>24.7959384615385</v>
      </c>
      <c r="ER660">
        <v>19.6277307692308</v>
      </c>
      <c r="ES660">
        <v>1200.02615384615</v>
      </c>
      <c r="ET660">
        <v>0.967009538461538</v>
      </c>
      <c r="EU660">
        <v>0.0329907307692308</v>
      </c>
      <c r="EV660">
        <v>0</v>
      </c>
      <c r="EW660">
        <v>1432.27692307692</v>
      </c>
      <c r="EX660">
        <v>5.00059</v>
      </c>
      <c r="EY660">
        <v>18410.4</v>
      </c>
      <c r="EZ660">
        <v>10358.9692307692</v>
      </c>
      <c r="FA660">
        <v>61.0718461538462</v>
      </c>
      <c r="FB660">
        <v>62.7112307692308</v>
      </c>
      <c r="FC660">
        <v>61.4227692307692</v>
      </c>
      <c r="FD660">
        <v>62.2449230769231</v>
      </c>
      <c r="FE660">
        <v>61.9901538461539</v>
      </c>
      <c r="FF660">
        <v>1155.60076923077</v>
      </c>
      <c r="FG660">
        <v>39.4246153846154</v>
      </c>
      <c r="FH660">
        <v>0</v>
      </c>
      <c r="FI660">
        <v>1761417564.1</v>
      </c>
      <c r="FJ660">
        <v>0</v>
      </c>
      <c r="FK660">
        <v>1432.42192307692</v>
      </c>
      <c r="FL660">
        <v>15.5996581276096</v>
      </c>
      <c r="FM660">
        <v>160.355555606182</v>
      </c>
      <c r="FN660">
        <v>18411.1153846154</v>
      </c>
      <c r="FO660">
        <v>15</v>
      </c>
      <c r="FP660">
        <v>0</v>
      </c>
      <c r="FQ660" t="s">
        <v>439</v>
      </c>
      <c r="FR660">
        <v>0</v>
      </c>
      <c r="FS660">
        <v>0</v>
      </c>
      <c r="FT660">
        <v>0</v>
      </c>
      <c r="FU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A660">
        <v>0</v>
      </c>
      <c r="GB660">
        <v>0</v>
      </c>
      <c r="GC660">
        <v>-55.0989476190476</v>
      </c>
      <c r="GD660">
        <v>-0.560890909090907</v>
      </c>
      <c r="GE660">
        <v>0.839231724977445</v>
      </c>
      <c r="GF660">
        <v>0</v>
      </c>
      <c r="GG660">
        <v>1431.62470588235</v>
      </c>
      <c r="GH660">
        <v>16.13567609163</v>
      </c>
      <c r="GI660">
        <v>1.59589590419431</v>
      </c>
      <c r="GJ660">
        <v>-1</v>
      </c>
      <c r="GK660">
        <v>9.39659904761905</v>
      </c>
      <c r="GL660">
        <v>-0.0794906493506552</v>
      </c>
      <c r="GM660">
        <v>0.00830823338322381</v>
      </c>
      <c r="GN660">
        <v>1</v>
      </c>
      <c r="GO660">
        <v>1</v>
      </c>
      <c r="GP660">
        <v>2</v>
      </c>
      <c r="GQ660" t="s">
        <v>446</v>
      </c>
      <c r="GR660">
        <v>3.12665</v>
      </c>
      <c r="GS660">
        <v>2.72119</v>
      </c>
      <c r="GT660">
        <v>0.162947</v>
      </c>
      <c r="GU660">
        <v>0.168571</v>
      </c>
      <c r="GV660">
        <v>0.126783</v>
      </c>
      <c r="GW660">
        <v>0.101709</v>
      </c>
      <c r="GX660">
        <v>29994.9</v>
      </c>
      <c r="GY660">
        <v>31481.5</v>
      </c>
      <c r="GZ660">
        <v>32565.3</v>
      </c>
      <c r="HA660">
        <v>34431.1</v>
      </c>
      <c r="HB660">
        <v>40666.1</v>
      </c>
      <c r="HC660">
        <v>44628.8</v>
      </c>
      <c r="HD660">
        <v>51201.8</v>
      </c>
      <c r="HE660">
        <v>55243.2</v>
      </c>
      <c r="HF660">
        <v>1.66728</v>
      </c>
      <c r="HG660">
        <v>1.53125</v>
      </c>
      <c r="HH660">
        <v>-0.046052</v>
      </c>
      <c r="HI660">
        <v>0</v>
      </c>
      <c r="HJ660">
        <v>42.6763</v>
      </c>
      <c r="HK660">
        <v>999.9</v>
      </c>
      <c r="HL660">
        <v>55.872</v>
      </c>
      <c r="HM660">
        <v>30.081</v>
      </c>
      <c r="HN660">
        <v>26.4861</v>
      </c>
      <c r="HO660">
        <v>60.8655</v>
      </c>
      <c r="HP660">
        <v>41.0337</v>
      </c>
      <c r="HQ660">
        <v>1</v>
      </c>
      <c r="HR660">
        <v>2.41213</v>
      </c>
      <c r="HS660">
        <v>4.90008</v>
      </c>
      <c r="HT660">
        <v>20.0535</v>
      </c>
      <c r="HU660">
        <v>5.18584</v>
      </c>
      <c r="HV660">
        <v>12.0159</v>
      </c>
      <c r="HW660">
        <v>4.96925</v>
      </c>
      <c r="HX660">
        <v>3.29595</v>
      </c>
      <c r="HY660">
        <v>9999</v>
      </c>
      <c r="HZ660">
        <v>9999</v>
      </c>
      <c r="IA660">
        <v>999.9</v>
      </c>
      <c r="IB660">
        <v>9999</v>
      </c>
      <c r="IC660">
        <v>1.86325</v>
      </c>
      <c r="ID660">
        <v>1.86811</v>
      </c>
      <c r="IE660">
        <v>1.86783</v>
      </c>
      <c r="IF660">
        <v>1.86905</v>
      </c>
      <c r="IG660">
        <v>1.86981</v>
      </c>
      <c r="IH660">
        <v>1.86587</v>
      </c>
      <c r="II660">
        <v>1.86693</v>
      </c>
      <c r="IJ660">
        <v>1.86843</v>
      </c>
      <c r="IK660">
        <v>5</v>
      </c>
      <c r="IL660">
        <v>0</v>
      </c>
      <c r="IM660">
        <v>0</v>
      </c>
      <c r="IN660">
        <v>0</v>
      </c>
      <c r="IO660" t="s">
        <v>441</v>
      </c>
      <c r="IP660" t="s">
        <v>442</v>
      </c>
      <c r="IQ660" t="s">
        <v>443</v>
      </c>
      <c r="IR660" t="s">
        <v>443</v>
      </c>
      <c r="IS660" t="s">
        <v>443</v>
      </c>
      <c r="IT660" t="s">
        <v>443</v>
      </c>
      <c r="IU660">
        <v>0</v>
      </c>
      <c r="IV660">
        <v>100</v>
      </c>
      <c r="IW660">
        <v>100</v>
      </c>
      <c r="IX660">
        <v>1.1</v>
      </c>
      <c r="IY660">
        <v>0.3152</v>
      </c>
      <c r="IZ660">
        <v>1.09748391826392</v>
      </c>
      <c r="JA660">
        <v>0</v>
      </c>
      <c r="JB660">
        <v>0</v>
      </c>
      <c r="JC660">
        <v>0</v>
      </c>
      <c r="JD660">
        <v>0.315191680746845</v>
      </c>
      <c r="JE660">
        <v>0</v>
      </c>
      <c r="JF660">
        <v>0</v>
      </c>
      <c r="JG660">
        <v>0</v>
      </c>
      <c r="JH660">
        <v>5</v>
      </c>
      <c r="JI660">
        <v>2273</v>
      </c>
      <c r="JJ660">
        <v>0</v>
      </c>
      <c r="JK660">
        <v>25</v>
      </c>
      <c r="JL660">
        <v>29356960.1</v>
      </c>
      <c r="JM660">
        <v>29356960.1</v>
      </c>
      <c r="JN660">
        <v>2.26196</v>
      </c>
      <c r="JO660">
        <v>2.6062</v>
      </c>
      <c r="JP660">
        <v>1.54785</v>
      </c>
      <c r="JQ660">
        <v>2.31567</v>
      </c>
      <c r="JR660">
        <v>1.64551</v>
      </c>
      <c r="JS660">
        <v>2.38159</v>
      </c>
      <c r="JT660">
        <v>34.3725</v>
      </c>
      <c r="JU660">
        <v>24.1663</v>
      </c>
      <c r="JV660">
        <v>18</v>
      </c>
      <c r="JW660">
        <v>486.359</v>
      </c>
      <c r="JX660">
        <v>387.484</v>
      </c>
      <c r="JY660">
        <v>36.565</v>
      </c>
      <c r="JZ660">
        <v>54.4742</v>
      </c>
      <c r="KA660">
        <v>29.9953</v>
      </c>
      <c r="KB660">
        <v>53.9984</v>
      </c>
      <c r="KC660">
        <v>53.7884</v>
      </c>
      <c r="KD660">
        <v>45.2875</v>
      </c>
      <c r="KE660">
        <v>0</v>
      </c>
      <c r="KF660">
        <v>100</v>
      </c>
      <c r="KG660">
        <v>36.5886</v>
      </c>
      <c r="KH660">
        <v>1141.03</v>
      </c>
      <c r="KI660">
        <v>34.6858</v>
      </c>
      <c r="KJ660">
        <v>92.79</v>
      </c>
      <c r="KK660">
        <v>89.3722</v>
      </c>
    </row>
    <row r="661" spans="1:297">
      <c r="A661">
        <v>645</v>
      </c>
      <c r="B661">
        <v>1761417609</v>
      </c>
      <c r="C661">
        <v>9428</v>
      </c>
      <c r="D661" t="s">
        <v>1738</v>
      </c>
      <c r="E661" t="s">
        <v>1739</v>
      </c>
      <c r="F661">
        <v>5</v>
      </c>
      <c r="G661" t="s">
        <v>1603</v>
      </c>
      <c r="H661" t="s">
        <v>436</v>
      </c>
      <c r="I661">
        <v>1761417600.92308</v>
      </c>
      <c r="J661">
        <f>(K661)/1000</f>
        <v>0</v>
      </c>
      <c r="K661">
        <f>IF(DP661, AN661, AH661)</f>
        <v>0</v>
      </c>
      <c r="L661">
        <f>IF(DP661, AI661, AG661)</f>
        <v>0</v>
      </c>
      <c r="M661">
        <f>DR661 - IF(AU661&gt;1, L661*DL661*100.0/(AW661), 0)</f>
        <v>0</v>
      </c>
      <c r="N661">
        <f>((T661-J661/2)*M661-L661)/(T661+J661/2)</f>
        <v>0</v>
      </c>
      <c r="O661">
        <f>N661*(DY661+DZ661)/1000.0</f>
        <v>0</v>
      </c>
      <c r="P661">
        <f>(DR661 - IF(AU661&gt;1, L661*DL661*100.0/(AW661), 0))*(DY661+DZ661)/1000.0</f>
        <v>0</v>
      </c>
      <c r="Q661">
        <f>2.0/((1/S661-1/R661)+SIGN(S661)*SQRT((1/S661-1/R661)*(1/S661-1/R661) + 4*DM661/((DM661+1)*(DM661+1))*(2*1/S661*1/R661-1/R661*1/R661)))</f>
        <v>0</v>
      </c>
      <c r="R661">
        <f>IF(LEFT(DN661,1)&lt;&gt;"0",IF(LEFT(DN661,1)="1",3.0,DO661),$D$5+$E$5*(EF661*DY661/($K$5*1000))+$F$5*(EF661*DY661/($K$5*1000))*MAX(MIN(DL661,$J$5),$I$5)*MAX(MIN(DL661,$J$5),$I$5)+$G$5*MAX(MIN(DL661,$J$5),$I$5)*(EF661*DY661/($K$5*1000))+$H$5*(EF661*DY661/($K$5*1000))*(EF661*DY661/($K$5*1000)))</f>
        <v>0</v>
      </c>
      <c r="S661">
        <f>J661*(1000-(1000*0.61365*exp(17.502*W661/(240.97+W661))/(DY661+DZ661)+DT661)/2)/(1000*0.61365*exp(17.502*W661/(240.97+W661))/(DY661+DZ661)-DT661)</f>
        <v>0</v>
      </c>
      <c r="T661">
        <f>1/((DM661+1)/(Q661/1.6)+1/(R661/1.37)) + DM661/((DM661+1)/(Q661/1.6) + DM661/(R661/1.37))</f>
        <v>0</v>
      </c>
      <c r="U661">
        <f>(DH661*DK661)</f>
        <v>0</v>
      </c>
      <c r="V661">
        <f>(EA661+(U661+2*0.95*5.67E-8*(((EA661+$B$7)+273)^4-(EA661+273)^4)-44100*J661)/(1.84*29.3*R661+8*0.95*5.67E-8*(EA661+273)^3))</f>
        <v>0</v>
      </c>
      <c r="W661">
        <f>($C$7*EB661+$D$7*EC661+$E$7*V661)</f>
        <v>0</v>
      </c>
      <c r="X661">
        <f>0.61365*exp(17.502*W661/(240.97+W661))</f>
        <v>0</v>
      </c>
      <c r="Y661">
        <f>(Z661/AA661*100)</f>
        <v>0</v>
      </c>
      <c r="Z661">
        <f>DT661*(DY661+DZ661)/1000</f>
        <v>0</v>
      </c>
      <c r="AA661">
        <f>0.61365*exp(17.502*EA661/(240.97+EA661))</f>
        <v>0</v>
      </c>
      <c r="AB661">
        <f>(X661-DT661*(DY661+DZ661)/1000)</f>
        <v>0</v>
      </c>
      <c r="AC661">
        <f>(-J661*44100)</f>
        <v>0</v>
      </c>
      <c r="AD661">
        <f>2*29.3*R661*0.92*(EA661-W661)</f>
        <v>0</v>
      </c>
      <c r="AE661">
        <f>2*0.95*5.67E-8*(((EA661+$B$7)+273)^4-(W661+273)^4)</f>
        <v>0</v>
      </c>
      <c r="AF661">
        <f>U661+AE661+AC661+AD661</f>
        <v>0</v>
      </c>
      <c r="AG661">
        <f>DX661*AU661*(DS661-DR661*(1000-AU661*DU661)/(1000-AU661*DT661))/(100*DL661)</f>
        <v>0</v>
      </c>
      <c r="AH661">
        <f>1000*DX661*AU661*(DT661-DU661)/(100*DL661*(1000-AU661*DT661))</f>
        <v>0</v>
      </c>
      <c r="AI661">
        <f>(AJ661 - AK661 - DY661*1E3/(8.314*(EA661+273.15)) * AM661/DX661 * AL661) * DX661/(100*DL661) * (1000 - DU661)/1000</f>
        <v>0</v>
      </c>
      <c r="AJ661">
        <v>1155.49501419517</v>
      </c>
      <c r="AK661">
        <v>1116.12939393939</v>
      </c>
      <c r="AL661">
        <v>3.60502345424115</v>
      </c>
      <c r="AM661">
        <v>65.3796916363012</v>
      </c>
      <c r="AN661">
        <f>(AP661 - AO661 + DY661*1E3/(8.314*(EA661+273.15)) * AR661/DX661 * AQ661) * DX661/(100*DL661) * 1000/(1000 - AP661)</f>
        <v>0</v>
      </c>
      <c r="AO661">
        <v>25.4045172995937</v>
      </c>
      <c r="AP661">
        <v>34.7856454545455</v>
      </c>
      <c r="AQ661">
        <v>-1.93934341296174e-05</v>
      </c>
      <c r="AR661">
        <v>110.48631255239</v>
      </c>
      <c r="AS661">
        <v>7</v>
      </c>
      <c r="AT661">
        <v>1</v>
      </c>
      <c r="AU661">
        <f>IF(AS661*$H$13&gt;=AW661,1.0,(AW661/(AW661-AS661*$H$13)))</f>
        <v>0</v>
      </c>
      <c r="AV661">
        <f>(AU661-1)*100</f>
        <v>0</v>
      </c>
      <c r="AW661">
        <f>MAX(0,($B$13+$C$13*EF661)/(1+$D$13*EF661)*DY661/(EA661+273)*$E$13)</f>
        <v>0</v>
      </c>
      <c r="AX661" t="s">
        <v>437</v>
      </c>
      <c r="AY661" t="s">
        <v>437</v>
      </c>
      <c r="AZ661">
        <v>0</v>
      </c>
      <c r="BA661">
        <v>0</v>
      </c>
      <c r="BB661">
        <f>1-AZ661/BA661</f>
        <v>0</v>
      </c>
      <c r="BC661">
        <v>0</v>
      </c>
      <c r="BD661" t="s">
        <v>437</v>
      </c>
      <c r="BE661" t="s">
        <v>437</v>
      </c>
      <c r="BF661">
        <v>0</v>
      </c>
      <c r="BG661">
        <v>0</v>
      </c>
      <c r="BH661">
        <f>1-BF661/BG661</f>
        <v>0</v>
      </c>
      <c r="BI661">
        <v>0.5</v>
      </c>
      <c r="BJ661">
        <f>DI661</f>
        <v>0</v>
      </c>
      <c r="BK661">
        <f>L661</f>
        <v>0</v>
      </c>
      <c r="BL661">
        <f>BH661*BI661*BJ661</f>
        <v>0</v>
      </c>
      <c r="BM661">
        <f>(BK661-BC661)/BJ661</f>
        <v>0</v>
      </c>
      <c r="BN661">
        <f>(BA661-BG661)/BG661</f>
        <v>0</v>
      </c>
      <c r="BO661">
        <f>AZ661/(BB661+AZ661/BG661)</f>
        <v>0</v>
      </c>
      <c r="BP661" t="s">
        <v>437</v>
      </c>
      <c r="BQ661">
        <v>0</v>
      </c>
      <c r="BR661">
        <f>IF(BQ661&lt;&gt;0, BQ661, BO661)</f>
        <v>0</v>
      </c>
      <c r="BS661">
        <f>1-BR661/BG661</f>
        <v>0</v>
      </c>
      <c r="BT661">
        <f>(BG661-BF661)/(BG661-BR661)</f>
        <v>0</v>
      </c>
      <c r="BU661">
        <f>(BA661-BG661)/(BA661-BR661)</f>
        <v>0</v>
      </c>
      <c r="BV661">
        <f>(BG661-BF661)/(BG661-AZ661)</f>
        <v>0</v>
      </c>
      <c r="BW661">
        <f>(BA661-BG661)/(BA661-AZ661)</f>
        <v>0</v>
      </c>
      <c r="BX661">
        <f>(BT661*BR661/BF661)</f>
        <v>0</v>
      </c>
      <c r="BY661">
        <f>(1-BX661)</f>
        <v>0</v>
      </c>
      <c r="DH661">
        <f>$B$11*EG661+$C$11*EH661+$F$11*ES661*(1-EV661)</f>
        <v>0</v>
      </c>
      <c r="DI661">
        <f>DH661*DJ661</f>
        <v>0</v>
      </c>
      <c r="DJ661">
        <f>($B$11*$D$9+$C$11*$D$9+$F$11*((FF661+EX661)/MAX(FF661+EX661+FG661, 0.1)*$I$9+FG661/MAX(FF661+EX661+FG661, 0.1)*$J$9))/($B$11+$C$11+$F$11)</f>
        <v>0</v>
      </c>
      <c r="DK661">
        <f>($B$11*$K$9+$C$11*$K$9+$F$11*((FF661+EX661)/MAX(FF661+EX661+FG661, 0.1)*$P$9+FG661/MAX(FF661+EX661+FG661, 0.1)*$Q$9))/($B$11+$C$11+$F$11)</f>
        <v>0</v>
      </c>
      <c r="DL661">
        <v>6</v>
      </c>
      <c r="DM661">
        <v>0.5</v>
      </c>
      <c r="DN661" t="s">
        <v>438</v>
      </c>
      <c r="DO661">
        <v>2</v>
      </c>
      <c r="DP661" t="b">
        <v>1</v>
      </c>
      <c r="DQ661">
        <v>1761417600.92308</v>
      </c>
      <c r="DR661">
        <v>1053.47769230769</v>
      </c>
      <c r="DS661">
        <v>1109.25076923077</v>
      </c>
      <c r="DT661">
        <v>34.7862307692308</v>
      </c>
      <c r="DU661">
        <v>25.3992384615385</v>
      </c>
      <c r="DV661">
        <v>1052.38076923077</v>
      </c>
      <c r="DW661">
        <v>34.4710307692308</v>
      </c>
      <c r="DX661">
        <v>500.007230769231</v>
      </c>
      <c r="DY661">
        <v>90.2957307692308</v>
      </c>
      <c r="DZ661">
        <v>0.0432118846153846</v>
      </c>
      <c r="EA661">
        <v>43.0417538461538</v>
      </c>
      <c r="EB661">
        <v>41.9466384615385</v>
      </c>
      <c r="EC661">
        <v>999.9</v>
      </c>
      <c r="ED661">
        <v>0</v>
      </c>
      <c r="EE661">
        <v>0</v>
      </c>
      <c r="EF661">
        <v>9995.77153846154</v>
      </c>
      <c r="EG661">
        <v>0</v>
      </c>
      <c r="EH661">
        <v>1204.39538461538</v>
      </c>
      <c r="EI661">
        <v>-55.7718</v>
      </c>
      <c r="EJ661">
        <v>1091.44461538462</v>
      </c>
      <c r="EK661">
        <v>1138.15923076923</v>
      </c>
      <c r="EL661">
        <v>9.38700153846154</v>
      </c>
      <c r="EM661">
        <v>1109.25076923077</v>
      </c>
      <c r="EN661">
        <v>25.3992384615385</v>
      </c>
      <c r="EO661">
        <v>3.14104692307692</v>
      </c>
      <c r="EP661">
        <v>2.29344153846154</v>
      </c>
      <c r="EQ661">
        <v>24.7951461538462</v>
      </c>
      <c r="ER661">
        <v>19.6304153846154</v>
      </c>
      <c r="ES661">
        <v>1200.02076923077</v>
      </c>
      <c r="ET661">
        <v>0.967008923076923</v>
      </c>
      <c r="EU661">
        <v>0.0329913461538462</v>
      </c>
      <c r="EV661">
        <v>0</v>
      </c>
      <c r="EW661">
        <v>1433.57615384615</v>
      </c>
      <c r="EX661">
        <v>5.00059</v>
      </c>
      <c r="EY661">
        <v>18423.5</v>
      </c>
      <c r="EZ661">
        <v>10358.9153846154</v>
      </c>
      <c r="FA661">
        <v>61.0333846153846</v>
      </c>
      <c r="FB661">
        <v>62.6727692307692</v>
      </c>
      <c r="FC661">
        <v>61.3891538461538</v>
      </c>
      <c r="FD661">
        <v>62.2016923076923</v>
      </c>
      <c r="FE661">
        <v>61.9612307692308</v>
      </c>
      <c r="FF661">
        <v>1155.59307692308</v>
      </c>
      <c r="FG661">
        <v>39.4276923076923</v>
      </c>
      <c r="FH661">
        <v>0</v>
      </c>
      <c r="FI661">
        <v>1761417569.5</v>
      </c>
      <c r="FJ661">
        <v>0</v>
      </c>
      <c r="FK661">
        <v>1433.8352</v>
      </c>
      <c r="FL661">
        <v>14.0661538272995</v>
      </c>
      <c r="FM661">
        <v>147.946153662241</v>
      </c>
      <c r="FN661">
        <v>18425.58</v>
      </c>
      <c r="FO661">
        <v>15</v>
      </c>
      <c r="FP661">
        <v>0</v>
      </c>
      <c r="FQ661" t="s">
        <v>439</v>
      </c>
      <c r="FR661">
        <v>0</v>
      </c>
      <c r="FS661">
        <v>0</v>
      </c>
      <c r="FT661">
        <v>0</v>
      </c>
      <c r="FU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A661">
        <v>0</v>
      </c>
      <c r="GB661">
        <v>0</v>
      </c>
      <c r="GC661">
        <v>-55.44027</v>
      </c>
      <c r="GD661">
        <v>-8.42889022556396</v>
      </c>
      <c r="GE661">
        <v>1.14269213137223</v>
      </c>
      <c r="GF661">
        <v>0</v>
      </c>
      <c r="GG661">
        <v>1432.865</v>
      </c>
      <c r="GH661">
        <v>15.2459893054156</v>
      </c>
      <c r="GI661">
        <v>1.51235159699759</v>
      </c>
      <c r="GJ661">
        <v>-1</v>
      </c>
      <c r="GK661">
        <v>9.3897155</v>
      </c>
      <c r="GL661">
        <v>-0.0626765413533842</v>
      </c>
      <c r="GM661">
        <v>0.00637460232092941</v>
      </c>
      <c r="GN661">
        <v>1</v>
      </c>
      <c r="GO661">
        <v>1</v>
      </c>
      <c r="GP661">
        <v>2</v>
      </c>
      <c r="GQ661" t="s">
        <v>446</v>
      </c>
      <c r="GR661">
        <v>3.12673</v>
      </c>
      <c r="GS661">
        <v>2.72115</v>
      </c>
      <c r="GT661">
        <v>0.164646</v>
      </c>
      <c r="GU661">
        <v>0.17006</v>
      </c>
      <c r="GV661">
        <v>0.126795</v>
      </c>
      <c r="GW661">
        <v>0.101721</v>
      </c>
      <c r="GX661">
        <v>29936.1</v>
      </c>
      <c r="GY661">
        <v>31428.5</v>
      </c>
      <c r="GZ661">
        <v>32567.8</v>
      </c>
      <c r="HA661">
        <v>34435.1</v>
      </c>
      <c r="HB661">
        <v>40668.4</v>
      </c>
      <c r="HC661">
        <v>44633</v>
      </c>
      <c r="HD661">
        <v>51205.3</v>
      </c>
      <c r="HE661">
        <v>55249</v>
      </c>
      <c r="HF661">
        <v>1.66763</v>
      </c>
      <c r="HG661">
        <v>1.53175</v>
      </c>
      <c r="HH661">
        <v>-0.0444502</v>
      </c>
      <c r="HI661">
        <v>0</v>
      </c>
      <c r="HJ661">
        <v>42.6679</v>
      </c>
      <c r="HK661">
        <v>999.9</v>
      </c>
      <c r="HL661">
        <v>55.897</v>
      </c>
      <c r="HM661">
        <v>30.081</v>
      </c>
      <c r="HN661">
        <v>26.4955</v>
      </c>
      <c r="HO661">
        <v>60.8455</v>
      </c>
      <c r="HP661">
        <v>40.8173</v>
      </c>
      <c r="HQ661">
        <v>1</v>
      </c>
      <c r="HR661">
        <v>2.40729</v>
      </c>
      <c r="HS661">
        <v>4.85868</v>
      </c>
      <c r="HT661">
        <v>20.0546</v>
      </c>
      <c r="HU661">
        <v>5.18539</v>
      </c>
      <c r="HV661">
        <v>12.0159</v>
      </c>
      <c r="HW661">
        <v>4.96875</v>
      </c>
      <c r="HX661">
        <v>3.29585</v>
      </c>
      <c r="HY661">
        <v>9999</v>
      </c>
      <c r="HZ661">
        <v>9999</v>
      </c>
      <c r="IA661">
        <v>999.9</v>
      </c>
      <c r="IB661">
        <v>9999</v>
      </c>
      <c r="IC661">
        <v>1.86324</v>
      </c>
      <c r="ID661">
        <v>1.86811</v>
      </c>
      <c r="IE661">
        <v>1.86784</v>
      </c>
      <c r="IF661">
        <v>1.86905</v>
      </c>
      <c r="IG661">
        <v>1.86981</v>
      </c>
      <c r="IH661">
        <v>1.86589</v>
      </c>
      <c r="II661">
        <v>1.86695</v>
      </c>
      <c r="IJ661">
        <v>1.86841</v>
      </c>
      <c r="IK661">
        <v>5</v>
      </c>
      <c r="IL661">
        <v>0</v>
      </c>
      <c r="IM661">
        <v>0</v>
      </c>
      <c r="IN661">
        <v>0</v>
      </c>
      <c r="IO661" t="s">
        <v>441</v>
      </c>
      <c r="IP661" t="s">
        <v>442</v>
      </c>
      <c r="IQ661" t="s">
        <v>443</v>
      </c>
      <c r="IR661" t="s">
        <v>443</v>
      </c>
      <c r="IS661" t="s">
        <v>443</v>
      </c>
      <c r="IT661" t="s">
        <v>443</v>
      </c>
      <c r="IU661">
        <v>0</v>
      </c>
      <c r="IV661">
        <v>100</v>
      </c>
      <c r="IW661">
        <v>100</v>
      </c>
      <c r="IX661">
        <v>1.1</v>
      </c>
      <c r="IY661">
        <v>0.3152</v>
      </c>
      <c r="IZ661">
        <v>1.09748391826392</v>
      </c>
      <c r="JA661">
        <v>0</v>
      </c>
      <c r="JB661">
        <v>0</v>
      </c>
      <c r="JC661">
        <v>0</v>
      </c>
      <c r="JD661">
        <v>0.315191680746845</v>
      </c>
      <c r="JE661">
        <v>0</v>
      </c>
      <c r="JF661">
        <v>0</v>
      </c>
      <c r="JG661">
        <v>0</v>
      </c>
      <c r="JH661">
        <v>5</v>
      </c>
      <c r="JI661">
        <v>2273</v>
      </c>
      <c r="JJ661">
        <v>0</v>
      </c>
      <c r="JK661">
        <v>25</v>
      </c>
      <c r="JL661">
        <v>29356960.1</v>
      </c>
      <c r="JM661">
        <v>29356960.1</v>
      </c>
      <c r="JN661">
        <v>2.28149</v>
      </c>
      <c r="JO661">
        <v>2.6123</v>
      </c>
      <c r="JP661">
        <v>1.54785</v>
      </c>
      <c r="JQ661">
        <v>2.31567</v>
      </c>
      <c r="JR661">
        <v>1.64673</v>
      </c>
      <c r="JS661">
        <v>2.36328</v>
      </c>
      <c r="JT661">
        <v>34.3725</v>
      </c>
      <c r="JU661">
        <v>24.1575</v>
      </c>
      <c r="JV661">
        <v>18</v>
      </c>
      <c r="JW661">
        <v>486.465</v>
      </c>
      <c r="JX661">
        <v>387.652</v>
      </c>
      <c r="JY661">
        <v>36.6021</v>
      </c>
      <c r="JZ661">
        <v>54.4366</v>
      </c>
      <c r="KA661">
        <v>29.9953</v>
      </c>
      <c r="KB661">
        <v>53.9713</v>
      </c>
      <c r="KC661">
        <v>53.7554</v>
      </c>
      <c r="KD661">
        <v>45.8145</v>
      </c>
      <c r="KE661">
        <v>0</v>
      </c>
      <c r="KF661">
        <v>100</v>
      </c>
      <c r="KG661">
        <v>36.6277</v>
      </c>
      <c r="KH661">
        <v>1161.49</v>
      </c>
      <c r="KI661">
        <v>34.6858</v>
      </c>
      <c r="KJ661">
        <v>92.7967</v>
      </c>
      <c r="KK661">
        <v>89.382</v>
      </c>
    </row>
    <row r="662" spans="1:297">
      <c r="A662">
        <v>646</v>
      </c>
      <c r="B662">
        <v>1761417614</v>
      </c>
      <c r="C662">
        <v>9433</v>
      </c>
      <c r="D662" t="s">
        <v>1740</v>
      </c>
      <c r="E662" t="s">
        <v>1741</v>
      </c>
      <c r="F662">
        <v>5</v>
      </c>
      <c r="G662" t="s">
        <v>1603</v>
      </c>
      <c r="H662" t="s">
        <v>436</v>
      </c>
      <c r="I662">
        <v>1761417605.84615</v>
      </c>
      <c r="J662">
        <f>(K662)/1000</f>
        <v>0</v>
      </c>
      <c r="K662">
        <f>IF(DP662, AN662, AH662)</f>
        <v>0</v>
      </c>
      <c r="L662">
        <f>IF(DP662, AI662, AG662)</f>
        <v>0</v>
      </c>
      <c r="M662">
        <f>DR662 - IF(AU662&gt;1, L662*DL662*100.0/(AW662), 0)</f>
        <v>0</v>
      </c>
      <c r="N662">
        <f>((T662-J662/2)*M662-L662)/(T662+J662/2)</f>
        <v>0</v>
      </c>
      <c r="O662">
        <f>N662*(DY662+DZ662)/1000.0</f>
        <v>0</v>
      </c>
      <c r="P662">
        <f>(DR662 - IF(AU662&gt;1, L662*DL662*100.0/(AW662), 0))*(DY662+DZ662)/1000.0</f>
        <v>0</v>
      </c>
      <c r="Q662">
        <f>2.0/((1/S662-1/R662)+SIGN(S662)*SQRT((1/S662-1/R662)*(1/S662-1/R662) + 4*DM662/((DM662+1)*(DM662+1))*(2*1/S662*1/R662-1/R662*1/R662)))</f>
        <v>0</v>
      </c>
      <c r="R662">
        <f>IF(LEFT(DN662,1)&lt;&gt;"0",IF(LEFT(DN662,1)="1",3.0,DO662),$D$5+$E$5*(EF662*DY662/($K$5*1000))+$F$5*(EF662*DY662/($K$5*1000))*MAX(MIN(DL662,$J$5),$I$5)*MAX(MIN(DL662,$J$5),$I$5)+$G$5*MAX(MIN(DL662,$J$5),$I$5)*(EF662*DY662/($K$5*1000))+$H$5*(EF662*DY662/($K$5*1000))*(EF662*DY662/($K$5*1000)))</f>
        <v>0</v>
      </c>
      <c r="S662">
        <f>J662*(1000-(1000*0.61365*exp(17.502*W662/(240.97+W662))/(DY662+DZ662)+DT662)/2)/(1000*0.61365*exp(17.502*W662/(240.97+W662))/(DY662+DZ662)-DT662)</f>
        <v>0</v>
      </c>
      <c r="T662">
        <f>1/((DM662+1)/(Q662/1.6)+1/(R662/1.37)) + DM662/((DM662+1)/(Q662/1.6) + DM662/(R662/1.37))</f>
        <v>0</v>
      </c>
      <c r="U662">
        <f>(DH662*DK662)</f>
        <v>0</v>
      </c>
      <c r="V662">
        <f>(EA662+(U662+2*0.95*5.67E-8*(((EA662+$B$7)+273)^4-(EA662+273)^4)-44100*J662)/(1.84*29.3*R662+8*0.95*5.67E-8*(EA662+273)^3))</f>
        <v>0</v>
      </c>
      <c r="W662">
        <f>($C$7*EB662+$D$7*EC662+$E$7*V662)</f>
        <v>0</v>
      </c>
      <c r="X662">
        <f>0.61365*exp(17.502*W662/(240.97+W662))</f>
        <v>0</v>
      </c>
      <c r="Y662">
        <f>(Z662/AA662*100)</f>
        <v>0</v>
      </c>
      <c r="Z662">
        <f>DT662*(DY662+DZ662)/1000</f>
        <v>0</v>
      </c>
      <c r="AA662">
        <f>0.61365*exp(17.502*EA662/(240.97+EA662))</f>
        <v>0</v>
      </c>
      <c r="AB662">
        <f>(X662-DT662*(DY662+DZ662)/1000)</f>
        <v>0</v>
      </c>
      <c r="AC662">
        <f>(-J662*44100)</f>
        <v>0</v>
      </c>
      <c r="AD662">
        <f>2*29.3*R662*0.92*(EA662-W662)</f>
        <v>0</v>
      </c>
      <c r="AE662">
        <f>2*0.95*5.67E-8*(((EA662+$B$7)+273)^4-(W662+273)^4)</f>
        <v>0</v>
      </c>
      <c r="AF662">
        <f>U662+AE662+AC662+AD662</f>
        <v>0</v>
      </c>
      <c r="AG662">
        <f>DX662*AU662*(DS662-DR662*(1000-AU662*DU662)/(1000-AU662*DT662))/(100*DL662)</f>
        <v>0</v>
      </c>
      <c r="AH662">
        <f>1000*DX662*AU662*(DT662-DU662)/(100*DL662*(1000-AU662*DT662))</f>
        <v>0</v>
      </c>
      <c r="AI662">
        <f>(AJ662 - AK662 - DY662*1E3/(8.314*(EA662+273.15)) * AM662/DX662 * AL662) * DX662/(100*DL662) * (1000 - DU662)/1000</f>
        <v>0</v>
      </c>
      <c r="AJ662">
        <v>1170.44552222165</v>
      </c>
      <c r="AK662">
        <v>1132.25703030303</v>
      </c>
      <c r="AL662">
        <v>3.20652251069439</v>
      </c>
      <c r="AM662">
        <v>65.3796916363012</v>
      </c>
      <c r="AN662">
        <f>(AP662 - AO662 + DY662*1E3/(8.314*(EA662+273.15)) * AR662/DX662 * AQ662) * DX662/(100*DL662) * 1000/(1000 - AP662)</f>
        <v>0</v>
      </c>
      <c r="AO662">
        <v>25.4091623419533</v>
      </c>
      <c r="AP662">
        <v>34.7923587878788</v>
      </c>
      <c r="AQ662">
        <v>3.25866136316501e-05</v>
      </c>
      <c r="AR662">
        <v>110.48631255239</v>
      </c>
      <c r="AS662">
        <v>7</v>
      </c>
      <c r="AT662">
        <v>1</v>
      </c>
      <c r="AU662">
        <f>IF(AS662*$H$13&gt;=AW662,1.0,(AW662/(AW662-AS662*$H$13)))</f>
        <v>0</v>
      </c>
      <c r="AV662">
        <f>(AU662-1)*100</f>
        <v>0</v>
      </c>
      <c r="AW662">
        <f>MAX(0,($B$13+$C$13*EF662)/(1+$D$13*EF662)*DY662/(EA662+273)*$E$13)</f>
        <v>0</v>
      </c>
      <c r="AX662" t="s">
        <v>437</v>
      </c>
      <c r="AY662" t="s">
        <v>437</v>
      </c>
      <c r="AZ662">
        <v>0</v>
      </c>
      <c r="BA662">
        <v>0</v>
      </c>
      <c r="BB662">
        <f>1-AZ662/BA662</f>
        <v>0</v>
      </c>
      <c r="BC662">
        <v>0</v>
      </c>
      <c r="BD662" t="s">
        <v>437</v>
      </c>
      <c r="BE662" t="s">
        <v>437</v>
      </c>
      <c r="BF662">
        <v>0</v>
      </c>
      <c r="BG662">
        <v>0</v>
      </c>
      <c r="BH662">
        <f>1-BF662/BG662</f>
        <v>0</v>
      </c>
      <c r="BI662">
        <v>0.5</v>
      </c>
      <c r="BJ662">
        <f>DI662</f>
        <v>0</v>
      </c>
      <c r="BK662">
        <f>L662</f>
        <v>0</v>
      </c>
      <c r="BL662">
        <f>BH662*BI662*BJ662</f>
        <v>0</v>
      </c>
      <c r="BM662">
        <f>(BK662-BC662)/BJ662</f>
        <v>0</v>
      </c>
      <c r="BN662">
        <f>(BA662-BG662)/BG662</f>
        <v>0</v>
      </c>
      <c r="BO662">
        <f>AZ662/(BB662+AZ662/BG662)</f>
        <v>0</v>
      </c>
      <c r="BP662" t="s">
        <v>437</v>
      </c>
      <c r="BQ662">
        <v>0</v>
      </c>
      <c r="BR662">
        <f>IF(BQ662&lt;&gt;0, BQ662, BO662)</f>
        <v>0</v>
      </c>
      <c r="BS662">
        <f>1-BR662/BG662</f>
        <v>0</v>
      </c>
      <c r="BT662">
        <f>(BG662-BF662)/(BG662-BR662)</f>
        <v>0</v>
      </c>
      <c r="BU662">
        <f>(BA662-BG662)/(BA662-BR662)</f>
        <v>0</v>
      </c>
      <c r="BV662">
        <f>(BG662-BF662)/(BG662-AZ662)</f>
        <v>0</v>
      </c>
      <c r="BW662">
        <f>(BA662-BG662)/(BA662-AZ662)</f>
        <v>0</v>
      </c>
      <c r="BX662">
        <f>(BT662*BR662/BF662)</f>
        <v>0</v>
      </c>
      <c r="BY662">
        <f>(1-BX662)</f>
        <v>0</v>
      </c>
      <c r="DH662">
        <f>$B$11*EG662+$C$11*EH662+$F$11*ES662*(1-EV662)</f>
        <v>0</v>
      </c>
      <c r="DI662">
        <f>DH662*DJ662</f>
        <v>0</v>
      </c>
      <c r="DJ662">
        <f>($B$11*$D$9+$C$11*$D$9+$F$11*((FF662+EX662)/MAX(FF662+EX662+FG662, 0.1)*$I$9+FG662/MAX(FF662+EX662+FG662, 0.1)*$J$9))/($B$11+$C$11+$F$11)</f>
        <v>0</v>
      </c>
      <c r="DK662">
        <f>($B$11*$K$9+$C$11*$K$9+$F$11*((FF662+EX662)/MAX(FF662+EX662+FG662, 0.1)*$P$9+FG662/MAX(FF662+EX662+FG662, 0.1)*$Q$9))/($B$11+$C$11+$F$11)</f>
        <v>0</v>
      </c>
      <c r="DL662">
        <v>6</v>
      </c>
      <c r="DM662">
        <v>0.5</v>
      </c>
      <c r="DN662" t="s">
        <v>438</v>
      </c>
      <c r="DO662">
        <v>2</v>
      </c>
      <c r="DP662" t="b">
        <v>1</v>
      </c>
      <c r="DQ662">
        <v>1761417605.84615</v>
      </c>
      <c r="DR662">
        <v>1069.66615384615</v>
      </c>
      <c r="DS662">
        <v>1125.25230769231</v>
      </c>
      <c r="DT662">
        <v>34.7880076923077</v>
      </c>
      <c r="DU662">
        <v>25.4035769230769</v>
      </c>
      <c r="DV662">
        <v>1068.56846153846</v>
      </c>
      <c r="DW662">
        <v>34.4728153846154</v>
      </c>
      <c r="DX662">
        <v>500.012692307692</v>
      </c>
      <c r="DY662">
        <v>90.2935307692308</v>
      </c>
      <c r="DZ662">
        <v>0.0431081769230769</v>
      </c>
      <c r="EA662">
        <v>43.0417615384616</v>
      </c>
      <c r="EB662">
        <v>41.9486615384615</v>
      </c>
      <c r="EC662">
        <v>999.9</v>
      </c>
      <c r="ED662">
        <v>0</v>
      </c>
      <c r="EE662">
        <v>0</v>
      </c>
      <c r="EF662">
        <v>9999.08769230769</v>
      </c>
      <c r="EG662">
        <v>0</v>
      </c>
      <c r="EH662">
        <v>1204.54153846154</v>
      </c>
      <c r="EI662">
        <v>-55.5857769230769</v>
      </c>
      <c r="EJ662">
        <v>1108.21923076923</v>
      </c>
      <c r="EK662">
        <v>1154.58307692308</v>
      </c>
      <c r="EL662">
        <v>9.38443615384615</v>
      </c>
      <c r="EM662">
        <v>1125.25230769231</v>
      </c>
      <c r="EN662">
        <v>25.4035769230769</v>
      </c>
      <c r="EO662">
        <v>3.14113153846154</v>
      </c>
      <c r="EP662">
        <v>2.29377769230769</v>
      </c>
      <c r="EQ662">
        <v>24.7955769230769</v>
      </c>
      <c r="ER662">
        <v>19.6327923076923</v>
      </c>
      <c r="ES662">
        <v>1199.99</v>
      </c>
      <c r="ET662">
        <v>0.967007538461538</v>
      </c>
      <c r="EU662">
        <v>0.0329926384615385</v>
      </c>
      <c r="EV662">
        <v>0</v>
      </c>
      <c r="EW662">
        <v>1434.82615384615</v>
      </c>
      <c r="EX662">
        <v>5.00059</v>
      </c>
      <c r="EY662">
        <v>18435.7461538462</v>
      </c>
      <c r="EZ662">
        <v>10358.6538461538</v>
      </c>
      <c r="FA662">
        <v>61.0046153846154</v>
      </c>
      <c r="FB662">
        <v>62.6343076923077</v>
      </c>
      <c r="FC662">
        <v>61.3506923076923</v>
      </c>
      <c r="FD662">
        <v>62.1632307692308</v>
      </c>
      <c r="FE662">
        <v>61.9227692307692</v>
      </c>
      <c r="FF662">
        <v>1155.56</v>
      </c>
      <c r="FG662">
        <v>39.43</v>
      </c>
      <c r="FH662">
        <v>0</v>
      </c>
      <c r="FI662">
        <v>1761417574.3</v>
      </c>
      <c r="FJ662">
        <v>0</v>
      </c>
      <c r="FK662">
        <v>1435.0732</v>
      </c>
      <c r="FL662">
        <v>15.6769231015542</v>
      </c>
      <c r="FM662">
        <v>153.130769596744</v>
      </c>
      <c r="FN662">
        <v>18438.156</v>
      </c>
      <c r="FO662">
        <v>15</v>
      </c>
      <c r="FP662">
        <v>0</v>
      </c>
      <c r="FQ662" t="s">
        <v>439</v>
      </c>
      <c r="FR662">
        <v>0</v>
      </c>
      <c r="FS662">
        <v>0</v>
      </c>
      <c r="FT662">
        <v>0</v>
      </c>
      <c r="FU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A662">
        <v>0</v>
      </c>
      <c r="GB662">
        <v>0</v>
      </c>
      <c r="GC662">
        <v>-55.6167809523809</v>
      </c>
      <c r="GD662">
        <v>-0.560742857142901</v>
      </c>
      <c r="GE662">
        <v>0.975705199729942</v>
      </c>
      <c r="GF662">
        <v>0</v>
      </c>
      <c r="GG662">
        <v>1434.10676470588</v>
      </c>
      <c r="GH662">
        <v>14.8096256771425</v>
      </c>
      <c r="GI662">
        <v>1.47501290241262</v>
      </c>
      <c r="GJ662">
        <v>-1</v>
      </c>
      <c r="GK662">
        <v>9.38626523809524</v>
      </c>
      <c r="GL662">
        <v>-0.0339857142857201</v>
      </c>
      <c r="GM662">
        <v>0.00398506452005798</v>
      </c>
      <c r="GN662">
        <v>1</v>
      </c>
      <c r="GO662">
        <v>1</v>
      </c>
      <c r="GP662">
        <v>2</v>
      </c>
      <c r="GQ662" t="s">
        <v>446</v>
      </c>
      <c r="GR662">
        <v>3.12674</v>
      </c>
      <c r="GS662">
        <v>2.72094</v>
      </c>
      <c r="GT662">
        <v>0.166196</v>
      </c>
      <c r="GU662">
        <v>0.1717</v>
      </c>
      <c r="GV662">
        <v>0.126809</v>
      </c>
      <c r="GW662">
        <v>0.101745</v>
      </c>
      <c r="GX662">
        <v>29883.3</v>
      </c>
      <c r="GY662">
        <v>31369.5</v>
      </c>
      <c r="GZ662">
        <v>32571</v>
      </c>
      <c r="HA662">
        <v>34438.8</v>
      </c>
      <c r="HB662">
        <v>40670.7</v>
      </c>
      <c r="HC662">
        <v>44636.6</v>
      </c>
      <c r="HD662">
        <v>51209.2</v>
      </c>
      <c r="HE662">
        <v>55254.6</v>
      </c>
      <c r="HF662">
        <v>1.66798</v>
      </c>
      <c r="HG662">
        <v>1.532</v>
      </c>
      <c r="HH662">
        <v>-0.0445694</v>
      </c>
      <c r="HI662">
        <v>0</v>
      </c>
      <c r="HJ662">
        <v>42.6587</v>
      </c>
      <c r="HK662">
        <v>999.9</v>
      </c>
      <c r="HL662">
        <v>55.897</v>
      </c>
      <c r="HM662">
        <v>30.101</v>
      </c>
      <c r="HN662">
        <v>26.529</v>
      </c>
      <c r="HO662">
        <v>60.8555</v>
      </c>
      <c r="HP662">
        <v>41.0377</v>
      </c>
      <c r="HQ662">
        <v>1</v>
      </c>
      <c r="HR662">
        <v>2.4021</v>
      </c>
      <c r="HS662">
        <v>4.84697</v>
      </c>
      <c r="HT662">
        <v>20.0548</v>
      </c>
      <c r="HU662">
        <v>5.18614</v>
      </c>
      <c r="HV662">
        <v>12.0159</v>
      </c>
      <c r="HW662">
        <v>4.96915</v>
      </c>
      <c r="HX662">
        <v>3.29595</v>
      </c>
      <c r="HY662">
        <v>9999</v>
      </c>
      <c r="HZ662">
        <v>9999</v>
      </c>
      <c r="IA662">
        <v>999.9</v>
      </c>
      <c r="IB662">
        <v>9999</v>
      </c>
      <c r="IC662">
        <v>1.86325</v>
      </c>
      <c r="ID662">
        <v>1.86813</v>
      </c>
      <c r="IE662">
        <v>1.86784</v>
      </c>
      <c r="IF662">
        <v>1.86905</v>
      </c>
      <c r="IG662">
        <v>1.86981</v>
      </c>
      <c r="IH662">
        <v>1.86588</v>
      </c>
      <c r="II662">
        <v>1.86694</v>
      </c>
      <c r="IJ662">
        <v>1.86843</v>
      </c>
      <c r="IK662">
        <v>5</v>
      </c>
      <c r="IL662">
        <v>0</v>
      </c>
      <c r="IM662">
        <v>0</v>
      </c>
      <c r="IN662">
        <v>0</v>
      </c>
      <c r="IO662" t="s">
        <v>441</v>
      </c>
      <c r="IP662" t="s">
        <v>442</v>
      </c>
      <c r="IQ662" t="s">
        <v>443</v>
      </c>
      <c r="IR662" t="s">
        <v>443</v>
      </c>
      <c r="IS662" t="s">
        <v>443</v>
      </c>
      <c r="IT662" t="s">
        <v>443</v>
      </c>
      <c r="IU662">
        <v>0</v>
      </c>
      <c r="IV662">
        <v>100</v>
      </c>
      <c r="IW662">
        <v>100</v>
      </c>
      <c r="IX662">
        <v>1.1</v>
      </c>
      <c r="IY662">
        <v>0.3152</v>
      </c>
      <c r="IZ662">
        <v>1.09748391826392</v>
      </c>
      <c r="JA662">
        <v>0</v>
      </c>
      <c r="JB662">
        <v>0</v>
      </c>
      <c r="JC662">
        <v>0</v>
      </c>
      <c r="JD662">
        <v>0.315191680746845</v>
      </c>
      <c r="JE662">
        <v>0</v>
      </c>
      <c r="JF662">
        <v>0</v>
      </c>
      <c r="JG662">
        <v>0</v>
      </c>
      <c r="JH662">
        <v>5</v>
      </c>
      <c r="JI662">
        <v>2273</v>
      </c>
      <c r="JJ662">
        <v>0</v>
      </c>
      <c r="JK662">
        <v>25</v>
      </c>
      <c r="JL662">
        <v>29356960.2</v>
      </c>
      <c r="JM662">
        <v>29356960.2</v>
      </c>
      <c r="JN662">
        <v>2.31567</v>
      </c>
      <c r="JO662">
        <v>2.61108</v>
      </c>
      <c r="JP662">
        <v>1.54785</v>
      </c>
      <c r="JQ662">
        <v>2.31567</v>
      </c>
      <c r="JR662">
        <v>1.64673</v>
      </c>
      <c r="JS662">
        <v>2.35718</v>
      </c>
      <c r="JT662">
        <v>34.3725</v>
      </c>
      <c r="JU662">
        <v>24.1663</v>
      </c>
      <c r="JV662">
        <v>18</v>
      </c>
      <c r="JW662">
        <v>486.52</v>
      </c>
      <c r="JX662">
        <v>387.681</v>
      </c>
      <c r="JY662">
        <v>36.6435</v>
      </c>
      <c r="JZ662">
        <v>54.392</v>
      </c>
      <c r="KA662">
        <v>29.9954</v>
      </c>
      <c r="KB662">
        <v>53.9351</v>
      </c>
      <c r="KC662">
        <v>53.7266</v>
      </c>
      <c r="KD662">
        <v>46.3554</v>
      </c>
      <c r="KE662">
        <v>0</v>
      </c>
      <c r="KF662">
        <v>100</v>
      </c>
      <c r="KG662">
        <v>36.6581</v>
      </c>
      <c r="KH662">
        <v>1175.15</v>
      </c>
      <c r="KI662">
        <v>34.6858</v>
      </c>
      <c r="KJ662">
        <v>92.8046</v>
      </c>
      <c r="KK662">
        <v>89.3912</v>
      </c>
    </row>
    <row r="663" spans="1:297">
      <c r="A663">
        <v>647</v>
      </c>
      <c r="B663">
        <v>1761417618</v>
      </c>
      <c r="C663">
        <v>9437</v>
      </c>
      <c r="D663" t="s">
        <v>1742</v>
      </c>
      <c r="E663" t="s">
        <v>1743</v>
      </c>
      <c r="F663">
        <v>5</v>
      </c>
      <c r="G663" t="s">
        <v>1603</v>
      </c>
      <c r="H663" t="s">
        <v>436</v>
      </c>
      <c r="I663">
        <v>1761417610.25</v>
      </c>
      <c r="J663">
        <f>(K663)/1000</f>
        <v>0</v>
      </c>
      <c r="K663">
        <f>IF(DP663, AN663, AH663)</f>
        <v>0</v>
      </c>
      <c r="L663">
        <f>IF(DP663, AI663, AG663)</f>
        <v>0</v>
      </c>
      <c r="M663">
        <f>DR663 - IF(AU663&gt;1, L663*DL663*100.0/(AW663), 0)</f>
        <v>0</v>
      </c>
      <c r="N663">
        <f>((T663-J663/2)*M663-L663)/(T663+J663/2)</f>
        <v>0</v>
      </c>
      <c r="O663">
        <f>N663*(DY663+DZ663)/1000.0</f>
        <v>0</v>
      </c>
      <c r="P663">
        <f>(DR663 - IF(AU663&gt;1, L663*DL663*100.0/(AW663), 0))*(DY663+DZ663)/1000.0</f>
        <v>0</v>
      </c>
      <c r="Q663">
        <f>2.0/((1/S663-1/R663)+SIGN(S663)*SQRT((1/S663-1/R663)*(1/S663-1/R663) + 4*DM663/((DM663+1)*(DM663+1))*(2*1/S663*1/R663-1/R663*1/R663)))</f>
        <v>0</v>
      </c>
      <c r="R663">
        <f>IF(LEFT(DN663,1)&lt;&gt;"0",IF(LEFT(DN663,1)="1",3.0,DO663),$D$5+$E$5*(EF663*DY663/($K$5*1000))+$F$5*(EF663*DY663/($K$5*1000))*MAX(MIN(DL663,$J$5),$I$5)*MAX(MIN(DL663,$J$5),$I$5)+$G$5*MAX(MIN(DL663,$J$5),$I$5)*(EF663*DY663/($K$5*1000))+$H$5*(EF663*DY663/($K$5*1000))*(EF663*DY663/($K$5*1000)))</f>
        <v>0</v>
      </c>
      <c r="S663">
        <f>J663*(1000-(1000*0.61365*exp(17.502*W663/(240.97+W663))/(DY663+DZ663)+DT663)/2)/(1000*0.61365*exp(17.502*W663/(240.97+W663))/(DY663+DZ663)-DT663)</f>
        <v>0</v>
      </c>
      <c r="T663">
        <f>1/((DM663+1)/(Q663/1.6)+1/(R663/1.37)) + DM663/((DM663+1)/(Q663/1.6) + DM663/(R663/1.37))</f>
        <v>0</v>
      </c>
      <c r="U663">
        <f>(DH663*DK663)</f>
        <v>0</v>
      </c>
      <c r="V663">
        <f>(EA663+(U663+2*0.95*5.67E-8*(((EA663+$B$7)+273)^4-(EA663+273)^4)-44100*J663)/(1.84*29.3*R663+8*0.95*5.67E-8*(EA663+273)^3))</f>
        <v>0</v>
      </c>
      <c r="W663">
        <f>($C$7*EB663+$D$7*EC663+$E$7*V663)</f>
        <v>0</v>
      </c>
      <c r="X663">
        <f>0.61365*exp(17.502*W663/(240.97+W663))</f>
        <v>0</v>
      </c>
      <c r="Y663">
        <f>(Z663/AA663*100)</f>
        <v>0</v>
      </c>
      <c r="Z663">
        <f>DT663*(DY663+DZ663)/1000</f>
        <v>0</v>
      </c>
      <c r="AA663">
        <f>0.61365*exp(17.502*EA663/(240.97+EA663))</f>
        <v>0</v>
      </c>
      <c r="AB663">
        <f>(X663-DT663*(DY663+DZ663)/1000)</f>
        <v>0</v>
      </c>
      <c r="AC663">
        <f>(-J663*44100)</f>
        <v>0</v>
      </c>
      <c r="AD663">
        <f>2*29.3*R663*0.92*(EA663-W663)</f>
        <v>0</v>
      </c>
      <c r="AE663">
        <f>2*0.95*5.67E-8*(((EA663+$B$7)+273)^4-(W663+273)^4)</f>
        <v>0</v>
      </c>
      <c r="AF663">
        <f>U663+AE663+AC663+AD663</f>
        <v>0</v>
      </c>
      <c r="AG663">
        <f>DX663*AU663*(DS663-DR663*(1000-AU663*DU663)/(1000-AU663*DT663))/(100*DL663)</f>
        <v>0</v>
      </c>
      <c r="AH663">
        <f>1000*DX663*AU663*(DT663-DU663)/(100*DL663*(1000-AU663*DT663))</f>
        <v>0</v>
      </c>
      <c r="AI663">
        <f>(AJ663 - AK663 - DY663*1E3/(8.314*(EA663+273.15)) * AM663/DX663 * AL663) * DX663/(100*DL663) * (1000 - DU663)/1000</f>
        <v>0</v>
      </c>
      <c r="AJ663">
        <v>1185.11763976994</v>
      </c>
      <c r="AK663">
        <v>1146.15181818182</v>
      </c>
      <c r="AL663">
        <v>3.4671530446868</v>
      </c>
      <c r="AM663">
        <v>65.3796916363012</v>
      </c>
      <c r="AN663">
        <f>(AP663 - AO663 + DY663*1E3/(8.314*(EA663+273.15)) * AR663/DX663 * AQ663) * DX663/(100*DL663) * 1000/(1000 - AP663)</f>
        <v>0</v>
      </c>
      <c r="AO663">
        <v>25.4153391903923</v>
      </c>
      <c r="AP663">
        <v>34.7939666666667</v>
      </c>
      <c r="AQ663">
        <v>8.13370234809639e-06</v>
      </c>
      <c r="AR663">
        <v>110.48631255239</v>
      </c>
      <c r="AS663">
        <v>7</v>
      </c>
      <c r="AT663">
        <v>1</v>
      </c>
      <c r="AU663">
        <f>IF(AS663*$H$13&gt;=AW663,1.0,(AW663/(AW663-AS663*$H$13)))</f>
        <v>0</v>
      </c>
      <c r="AV663">
        <f>(AU663-1)*100</f>
        <v>0</v>
      </c>
      <c r="AW663">
        <f>MAX(0,($B$13+$C$13*EF663)/(1+$D$13*EF663)*DY663/(EA663+273)*$E$13)</f>
        <v>0</v>
      </c>
      <c r="AX663" t="s">
        <v>437</v>
      </c>
      <c r="AY663" t="s">
        <v>437</v>
      </c>
      <c r="AZ663">
        <v>0</v>
      </c>
      <c r="BA663">
        <v>0</v>
      </c>
      <c r="BB663">
        <f>1-AZ663/BA663</f>
        <v>0</v>
      </c>
      <c r="BC663">
        <v>0</v>
      </c>
      <c r="BD663" t="s">
        <v>437</v>
      </c>
      <c r="BE663" t="s">
        <v>437</v>
      </c>
      <c r="BF663">
        <v>0</v>
      </c>
      <c r="BG663">
        <v>0</v>
      </c>
      <c r="BH663">
        <f>1-BF663/BG663</f>
        <v>0</v>
      </c>
      <c r="BI663">
        <v>0.5</v>
      </c>
      <c r="BJ663">
        <f>DI663</f>
        <v>0</v>
      </c>
      <c r="BK663">
        <f>L663</f>
        <v>0</v>
      </c>
      <c r="BL663">
        <f>BH663*BI663*BJ663</f>
        <v>0</v>
      </c>
      <c r="BM663">
        <f>(BK663-BC663)/BJ663</f>
        <v>0</v>
      </c>
      <c r="BN663">
        <f>(BA663-BG663)/BG663</f>
        <v>0</v>
      </c>
      <c r="BO663">
        <f>AZ663/(BB663+AZ663/BG663)</f>
        <v>0</v>
      </c>
      <c r="BP663" t="s">
        <v>437</v>
      </c>
      <c r="BQ663">
        <v>0</v>
      </c>
      <c r="BR663">
        <f>IF(BQ663&lt;&gt;0, BQ663, BO663)</f>
        <v>0</v>
      </c>
      <c r="BS663">
        <f>1-BR663/BG663</f>
        <v>0</v>
      </c>
      <c r="BT663">
        <f>(BG663-BF663)/(BG663-BR663)</f>
        <v>0</v>
      </c>
      <c r="BU663">
        <f>(BA663-BG663)/(BA663-BR663)</f>
        <v>0</v>
      </c>
      <c r="BV663">
        <f>(BG663-BF663)/(BG663-AZ663)</f>
        <v>0</v>
      </c>
      <c r="BW663">
        <f>(BA663-BG663)/(BA663-AZ663)</f>
        <v>0</v>
      </c>
      <c r="BX663">
        <f>(BT663*BR663/BF663)</f>
        <v>0</v>
      </c>
      <c r="BY663">
        <f>(1-BX663)</f>
        <v>0</v>
      </c>
      <c r="DH663">
        <f>$B$11*EG663+$C$11*EH663+$F$11*ES663*(1-EV663)</f>
        <v>0</v>
      </c>
      <c r="DI663">
        <f>DH663*DJ663</f>
        <v>0</v>
      </c>
      <c r="DJ663">
        <f>($B$11*$D$9+$C$11*$D$9+$F$11*((FF663+EX663)/MAX(FF663+EX663+FG663, 0.1)*$I$9+FG663/MAX(FF663+EX663+FG663, 0.1)*$J$9))/($B$11+$C$11+$F$11)</f>
        <v>0</v>
      </c>
      <c r="DK663">
        <f>($B$11*$K$9+$C$11*$K$9+$F$11*((FF663+EX663)/MAX(FF663+EX663+FG663, 0.1)*$P$9+FG663/MAX(FF663+EX663+FG663, 0.1)*$Q$9))/($B$11+$C$11+$F$11)</f>
        <v>0</v>
      </c>
      <c r="DL663">
        <v>6</v>
      </c>
      <c r="DM663">
        <v>0.5</v>
      </c>
      <c r="DN663" t="s">
        <v>438</v>
      </c>
      <c r="DO663">
        <v>2</v>
      </c>
      <c r="DP663" t="b">
        <v>1</v>
      </c>
      <c r="DQ663">
        <v>1761417610.25</v>
      </c>
      <c r="DR663">
        <v>1084.17166666667</v>
      </c>
      <c r="DS663">
        <v>1140.51583333333</v>
      </c>
      <c r="DT663">
        <v>34.7898</v>
      </c>
      <c r="DU663">
        <v>25.407975</v>
      </c>
      <c r="DV663">
        <v>1083.07333333333</v>
      </c>
      <c r="DW663">
        <v>34.4746083333333</v>
      </c>
      <c r="DX663">
        <v>500.003666666667</v>
      </c>
      <c r="DY663">
        <v>90.2913666666667</v>
      </c>
      <c r="DZ663">
        <v>0.0431170666666667</v>
      </c>
      <c r="EA663">
        <v>43.043175</v>
      </c>
      <c r="EB663">
        <v>41.952225</v>
      </c>
      <c r="EC663">
        <v>999.9</v>
      </c>
      <c r="ED663">
        <v>0</v>
      </c>
      <c r="EE663">
        <v>0</v>
      </c>
      <c r="EF663">
        <v>9999.42666666667</v>
      </c>
      <c r="EG663">
        <v>0</v>
      </c>
      <c r="EH663">
        <v>1204.66833333333</v>
      </c>
      <c r="EI663">
        <v>-56.3436416666667</v>
      </c>
      <c r="EJ663">
        <v>1123.24916666667</v>
      </c>
      <c r="EK663">
        <v>1170.25</v>
      </c>
      <c r="EL663">
        <v>9.38182666666667</v>
      </c>
      <c r="EM663">
        <v>1140.51583333333</v>
      </c>
      <c r="EN663">
        <v>25.407975</v>
      </c>
      <c r="EO663">
        <v>3.14121916666667</v>
      </c>
      <c r="EP663">
        <v>2.29412083333333</v>
      </c>
      <c r="EQ663">
        <v>24.7960416666667</v>
      </c>
      <c r="ER663">
        <v>19.6351916666667</v>
      </c>
      <c r="ES663">
        <v>1199.99416666667</v>
      </c>
      <c r="ET663">
        <v>0.96700725</v>
      </c>
      <c r="EU663">
        <v>0.0329929083333333</v>
      </c>
      <c r="EV663">
        <v>0</v>
      </c>
      <c r="EW663">
        <v>1436.05416666667</v>
      </c>
      <c r="EX663">
        <v>5.00059</v>
      </c>
      <c r="EY663">
        <v>18446.9166666667</v>
      </c>
      <c r="EZ663">
        <v>10358.6916666667</v>
      </c>
      <c r="FA663">
        <v>60.97375</v>
      </c>
      <c r="FB663">
        <v>62.5986666666667</v>
      </c>
      <c r="FC663">
        <v>61.3174166666667</v>
      </c>
      <c r="FD663">
        <v>62.13525</v>
      </c>
      <c r="FE663">
        <v>61.9008333333333</v>
      </c>
      <c r="FF663">
        <v>1155.56416666667</v>
      </c>
      <c r="FG663">
        <v>39.43</v>
      </c>
      <c r="FH663">
        <v>0</v>
      </c>
      <c r="FI663">
        <v>1761417578.5</v>
      </c>
      <c r="FJ663">
        <v>0</v>
      </c>
      <c r="FK663">
        <v>1436.05615384615</v>
      </c>
      <c r="FL663">
        <v>15.879658082872</v>
      </c>
      <c r="FM663">
        <v>155.791452813307</v>
      </c>
      <c r="FN663">
        <v>18447.8269230769</v>
      </c>
      <c r="FO663">
        <v>15</v>
      </c>
      <c r="FP663">
        <v>0</v>
      </c>
      <c r="FQ663" t="s">
        <v>439</v>
      </c>
      <c r="FR663">
        <v>0</v>
      </c>
      <c r="FS663">
        <v>0</v>
      </c>
      <c r="FT663">
        <v>0</v>
      </c>
      <c r="FU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A663">
        <v>0</v>
      </c>
      <c r="GB663">
        <v>0</v>
      </c>
      <c r="GC663">
        <v>-55.897535</v>
      </c>
      <c r="GD663">
        <v>-6.06228721804501</v>
      </c>
      <c r="GE663">
        <v>1.23474390594771</v>
      </c>
      <c r="GF663">
        <v>0</v>
      </c>
      <c r="GG663">
        <v>1434.88529411765</v>
      </c>
      <c r="GH663">
        <v>15.5150496621879</v>
      </c>
      <c r="GI663">
        <v>1.54483053571679</v>
      </c>
      <c r="GJ663">
        <v>-1</v>
      </c>
      <c r="GK663">
        <v>9.384052</v>
      </c>
      <c r="GL663">
        <v>-0.0268231578947561</v>
      </c>
      <c r="GM663">
        <v>0.00318366863853637</v>
      </c>
      <c r="GN663">
        <v>1</v>
      </c>
      <c r="GO663">
        <v>1</v>
      </c>
      <c r="GP663">
        <v>2</v>
      </c>
      <c r="GQ663" t="s">
        <v>446</v>
      </c>
      <c r="GR663">
        <v>3.12683</v>
      </c>
      <c r="GS663">
        <v>2.72098</v>
      </c>
      <c r="GT663">
        <v>0.167547</v>
      </c>
      <c r="GU663">
        <v>0.173</v>
      </c>
      <c r="GV663">
        <v>0.126814</v>
      </c>
      <c r="GW663">
        <v>0.101759</v>
      </c>
      <c r="GX663">
        <v>29836.6</v>
      </c>
      <c r="GY663">
        <v>31322.9</v>
      </c>
      <c r="GZ663">
        <v>32573</v>
      </c>
      <c r="HA663">
        <v>34441.9</v>
      </c>
      <c r="HB663">
        <v>40672.6</v>
      </c>
      <c r="HC663">
        <v>44639.7</v>
      </c>
      <c r="HD663">
        <v>51212</v>
      </c>
      <c r="HE663">
        <v>55259.2</v>
      </c>
      <c r="HF663">
        <v>1.66847</v>
      </c>
      <c r="HG663">
        <v>1.53215</v>
      </c>
      <c r="HH663">
        <v>-0.043124</v>
      </c>
      <c r="HI663">
        <v>0</v>
      </c>
      <c r="HJ663">
        <v>42.6511</v>
      </c>
      <c r="HK663">
        <v>999.9</v>
      </c>
      <c r="HL663">
        <v>55.897</v>
      </c>
      <c r="HM663">
        <v>30.101</v>
      </c>
      <c r="HN663">
        <v>26.5267</v>
      </c>
      <c r="HO663">
        <v>60.5455</v>
      </c>
      <c r="HP663">
        <v>40.7452</v>
      </c>
      <c r="HQ663">
        <v>1</v>
      </c>
      <c r="HR663">
        <v>2.39804</v>
      </c>
      <c r="HS663">
        <v>4.83356</v>
      </c>
      <c r="HT663">
        <v>20.0552</v>
      </c>
      <c r="HU663">
        <v>5.18674</v>
      </c>
      <c r="HV663">
        <v>12.0159</v>
      </c>
      <c r="HW663">
        <v>4.96925</v>
      </c>
      <c r="HX663">
        <v>3.29598</v>
      </c>
      <c r="HY663">
        <v>9999</v>
      </c>
      <c r="HZ663">
        <v>9999</v>
      </c>
      <c r="IA663">
        <v>999.9</v>
      </c>
      <c r="IB663">
        <v>9999</v>
      </c>
      <c r="IC663">
        <v>1.86325</v>
      </c>
      <c r="ID663">
        <v>1.86813</v>
      </c>
      <c r="IE663">
        <v>1.86784</v>
      </c>
      <c r="IF663">
        <v>1.86905</v>
      </c>
      <c r="IG663">
        <v>1.86981</v>
      </c>
      <c r="IH663">
        <v>1.86591</v>
      </c>
      <c r="II663">
        <v>1.86694</v>
      </c>
      <c r="IJ663">
        <v>1.8684</v>
      </c>
      <c r="IK663">
        <v>5</v>
      </c>
      <c r="IL663">
        <v>0</v>
      </c>
      <c r="IM663">
        <v>0</v>
      </c>
      <c r="IN663">
        <v>0</v>
      </c>
      <c r="IO663" t="s">
        <v>441</v>
      </c>
      <c r="IP663" t="s">
        <v>442</v>
      </c>
      <c r="IQ663" t="s">
        <v>443</v>
      </c>
      <c r="IR663" t="s">
        <v>443</v>
      </c>
      <c r="IS663" t="s">
        <v>443</v>
      </c>
      <c r="IT663" t="s">
        <v>443</v>
      </c>
      <c r="IU663">
        <v>0</v>
      </c>
      <c r="IV663">
        <v>100</v>
      </c>
      <c r="IW663">
        <v>100</v>
      </c>
      <c r="IX663">
        <v>1.1</v>
      </c>
      <c r="IY663">
        <v>0.3152</v>
      </c>
      <c r="IZ663">
        <v>1.09748391826392</v>
      </c>
      <c r="JA663">
        <v>0</v>
      </c>
      <c r="JB663">
        <v>0</v>
      </c>
      <c r="JC663">
        <v>0</v>
      </c>
      <c r="JD663">
        <v>0.315191680746845</v>
      </c>
      <c r="JE663">
        <v>0</v>
      </c>
      <c r="JF663">
        <v>0</v>
      </c>
      <c r="JG663">
        <v>0</v>
      </c>
      <c r="JH663">
        <v>5</v>
      </c>
      <c r="JI663">
        <v>2273</v>
      </c>
      <c r="JJ663">
        <v>0</v>
      </c>
      <c r="JK663">
        <v>25</v>
      </c>
      <c r="JL663">
        <v>29356960.3</v>
      </c>
      <c r="JM663">
        <v>29356960.3</v>
      </c>
      <c r="JN663">
        <v>2.33276</v>
      </c>
      <c r="JO663">
        <v>2.61475</v>
      </c>
      <c r="JP663">
        <v>1.54785</v>
      </c>
      <c r="JQ663">
        <v>2.31567</v>
      </c>
      <c r="JR663">
        <v>1.64551</v>
      </c>
      <c r="JS663">
        <v>2.28271</v>
      </c>
      <c r="JT663">
        <v>34.3725</v>
      </c>
      <c r="JU663">
        <v>24.1575</v>
      </c>
      <c r="JV663">
        <v>18</v>
      </c>
      <c r="JW663">
        <v>486.743</v>
      </c>
      <c r="JX663">
        <v>387.655</v>
      </c>
      <c r="JY663">
        <v>36.6713</v>
      </c>
      <c r="JZ663">
        <v>54.3571</v>
      </c>
      <c r="KA663">
        <v>29.9955</v>
      </c>
      <c r="KB663">
        <v>53.9098</v>
      </c>
      <c r="KC663">
        <v>53.6992</v>
      </c>
      <c r="KD663">
        <v>46.6804</v>
      </c>
      <c r="KE663">
        <v>0</v>
      </c>
      <c r="KF663">
        <v>100</v>
      </c>
      <c r="KG663">
        <v>36.693</v>
      </c>
      <c r="KH663">
        <v>1188.8</v>
      </c>
      <c r="KI663">
        <v>34.6858</v>
      </c>
      <c r="KJ663">
        <v>92.8098</v>
      </c>
      <c r="KK663">
        <v>89.3989</v>
      </c>
    </row>
    <row r="664" spans="1:297">
      <c r="A664">
        <v>648</v>
      </c>
      <c r="B664">
        <v>1761417624</v>
      </c>
      <c r="C664">
        <v>9443</v>
      </c>
      <c r="D664" t="s">
        <v>1744</v>
      </c>
      <c r="E664" t="s">
        <v>1745</v>
      </c>
      <c r="F664">
        <v>5</v>
      </c>
      <c r="G664" t="s">
        <v>1603</v>
      </c>
      <c r="H664" t="s">
        <v>436</v>
      </c>
      <c r="I664">
        <v>1761417616.58333</v>
      </c>
      <c r="J664">
        <f>(K664)/1000</f>
        <v>0</v>
      </c>
      <c r="K664">
        <f>IF(DP664, AN664, AH664)</f>
        <v>0</v>
      </c>
      <c r="L664">
        <f>IF(DP664, AI664, AG664)</f>
        <v>0</v>
      </c>
      <c r="M664">
        <f>DR664 - IF(AU664&gt;1, L664*DL664*100.0/(AW664), 0)</f>
        <v>0</v>
      </c>
      <c r="N664">
        <f>((T664-J664/2)*M664-L664)/(T664+J664/2)</f>
        <v>0</v>
      </c>
      <c r="O664">
        <f>N664*(DY664+DZ664)/1000.0</f>
        <v>0</v>
      </c>
      <c r="P664">
        <f>(DR664 - IF(AU664&gt;1, L664*DL664*100.0/(AW664), 0))*(DY664+DZ664)/1000.0</f>
        <v>0</v>
      </c>
      <c r="Q664">
        <f>2.0/((1/S664-1/R664)+SIGN(S664)*SQRT((1/S664-1/R664)*(1/S664-1/R664) + 4*DM664/((DM664+1)*(DM664+1))*(2*1/S664*1/R664-1/R664*1/R664)))</f>
        <v>0</v>
      </c>
      <c r="R664">
        <f>IF(LEFT(DN664,1)&lt;&gt;"0",IF(LEFT(DN664,1)="1",3.0,DO664),$D$5+$E$5*(EF664*DY664/($K$5*1000))+$F$5*(EF664*DY664/($K$5*1000))*MAX(MIN(DL664,$J$5),$I$5)*MAX(MIN(DL664,$J$5),$I$5)+$G$5*MAX(MIN(DL664,$J$5),$I$5)*(EF664*DY664/($K$5*1000))+$H$5*(EF664*DY664/($K$5*1000))*(EF664*DY664/($K$5*1000)))</f>
        <v>0</v>
      </c>
      <c r="S664">
        <f>J664*(1000-(1000*0.61365*exp(17.502*W664/(240.97+W664))/(DY664+DZ664)+DT664)/2)/(1000*0.61365*exp(17.502*W664/(240.97+W664))/(DY664+DZ664)-DT664)</f>
        <v>0</v>
      </c>
      <c r="T664">
        <f>1/((DM664+1)/(Q664/1.6)+1/(R664/1.37)) + DM664/((DM664+1)/(Q664/1.6) + DM664/(R664/1.37))</f>
        <v>0</v>
      </c>
      <c r="U664">
        <f>(DH664*DK664)</f>
        <v>0</v>
      </c>
      <c r="V664">
        <f>(EA664+(U664+2*0.95*5.67E-8*(((EA664+$B$7)+273)^4-(EA664+273)^4)-44100*J664)/(1.84*29.3*R664+8*0.95*5.67E-8*(EA664+273)^3))</f>
        <v>0</v>
      </c>
      <c r="W664">
        <f>($C$7*EB664+$D$7*EC664+$E$7*V664)</f>
        <v>0</v>
      </c>
      <c r="X664">
        <f>0.61365*exp(17.502*W664/(240.97+W664))</f>
        <v>0</v>
      </c>
      <c r="Y664">
        <f>(Z664/AA664*100)</f>
        <v>0</v>
      </c>
      <c r="Z664">
        <f>DT664*(DY664+DZ664)/1000</f>
        <v>0</v>
      </c>
      <c r="AA664">
        <f>0.61365*exp(17.502*EA664/(240.97+EA664))</f>
        <v>0</v>
      </c>
      <c r="AB664">
        <f>(X664-DT664*(DY664+DZ664)/1000)</f>
        <v>0</v>
      </c>
      <c r="AC664">
        <f>(-J664*44100)</f>
        <v>0</v>
      </c>
      <c r="AD664">
        <f>2*29.3*R664*0.92*(EA664-W664)</f>
        <v>0</v>
      </c>
      <c r="AE664">
        <f>2*0.95*5.67E-8*(((EA664+$B$7)+273)^4-(W664+273)^4)</f>
        <v>0</v>
      </c>
      <c r="AF664">
        <f>U664+AE664+AC664+AD664</f>
        <v>0</v>
      </c>
      <c r="AG664">
        <f>DX664*AU664*(DS664-DR664*(1000-AU664*DU664)/(1000-AU664*DT664))/(100*DL664)</f>
        <v>0</v>
      </c>
      <c r="AH664">
        <f>1000*DX664*AU664*(DT664-DU664)/(100*DL664*(1000-AU664*DT664))</f>
        <v>0</v>
      </c>
      <c r="AI664">
        <f>(AJ664 - AK664 - DY664*1E3/(8.314*(EA664+273.15)) * AM664/DX664 * AL664) * DX664/(100*DL664) * (1000 - DU664)/1000</f>
        <v>0</v>
      </c>
      <c r="AJ664">
        <v>1205.54918283297</v>
      </c>
      <c r="AK664">
        <v>1166.56521212121</v>
      </c>
      <c r="AL664">
        <v>3.33759697288454</v>
      </c>
      <c r="AM664">
        <v>65.3796916363012</v>
      </c>
      <c r="AN664">
        <f>(AP664 - AO664 + DY664*1E3/(8.314*(EA664+273.15)) * AR664/DX664 * AQ664) * DX664/(100*DL664) * 1000/(1000 - AP664)</f>
        <v>0</v>
      </c>
      <c r="AO664">
        <v>25.4207635159966</v>
      </c>
      <c r="AP664">
        <v>34.7953672727273</v>
      </c>
      <c r="AQ664">
        <v>2.13512126444387e-05</v>
      </c>
      <c r="AR664">
        <v>110.48631255239</v>
      </c>
      <c r="AS664">
        <v>7</v>
      </c>
      <c r="AT664">
        <v>1</v>
      </c>
      <c r="AU664">
        <f>IF(AS664*$H$13&gt;=AW664,1.0,(AW664/(AW664-AS664*$H$13)))</f>
        <v>0</v>
      </c>
      <c r="AV664">
        <f>(AU664-1)*100</f>
        <v>0</v>
      </c>
      <c r="AW664">
        <f>MAX(0,($B$13+$C$13*EF664)/(1+$D$13*EF664)*DY664/(EA664+273)*$E$13)</f>
        <v>0</v>
      </c>
      <c r="AX664" t="s">
        <v>437</v>
      </c>
      <c r="AY664" t="s">
        <v>437</v>
      </c>
      <c r="AZ664">
        <v>0</v>
      </c>
      <c r="BA664">
        <v>0</v>
      </c>
      <c r="BB664">
        <f>1-AZ664/BA664</f>
        <v>0</v>
      </c>
      <c r="BC664">
        <v>0</v>
      </c>
      <c r="BD664" t="s">
        <v>437</v>
      </c>
      <c r="BE664" t="s">
        <v>437</v>
      </c>
      <c r="BF664">
        <v>0</v>
      </c>
      <c r="BG664">
        <v>0</v>
      </c>
      <c r="BH664">
        <f>1-BF664/BG664</f>
        <v>0</v>
      </c>
      <c r="BI664">
        <v>0.5</v>
      </c>
      <c r="BJ664">
        <f>DI664</f>
        <v>0</v>
      </c>
      <c r="BK664">
        <f>L664</f>
        <v>0</v>
      </c>
      <c r="BL664">
        <f>BH664*BI664*BJ664</f>
        <v>0</v>
      </c>
      <c r="BM664">
        <f>(BK664-BC664)/BJ664</f>
        <v>0</v>
      </c>
      <c r="BN664">
        <f>(BA664-BG664)/BG664</f>
        <v>0</v>
      </c>
      <c r="BO664">
        <f>AZ664/(BB664+AZ664/BG664)</f>
        <v>0</v>
      </c>
      <c r="BP664" t="s">
        <v>437</v>
      </c>
      <c r="BQ664">
        <v>0</v>
      </c>
      <c r="BR664">
        <f>IF(BQ664&lt;&gt;0, BQ664, BO664)</f>
        <v>0</v>
      </c>
      <c r="BS664">
        <f>1-BR664/BG664</f>
        <v>0</v>
      </c>
      <c r="BT664">
        <f>(BG664-BF664)/(BG664-BR664)</f>
        <v>0</v>
      </c>
      <c r="BU664">
        <f>(BA664-BG664)/(BA664-BR664)</f>
        <v>0</v>
      </c>
      <c r="BV664">
        <f>(BG664-BF664)/(BG664-AZ664)</f>
        <v>0</v>
      </c>
      <c r="BW664">
        <f>(BA664-BG664)/(BA664-AZ664)</f>
        <v>0</v>
      </c>
      <c r="BX664">
        <f>(BT664*BR664/BF664)</f>
        <v>0</v>
      </c>
      <c r="BY664">
        <f>(1-BX664)</f>
        <v>0</v>
      </c>
      <c r="DH664">
        <f>$B$11*EG664+$C$11*EH664+$F$11*ES664*(1-EV664)</f>
        <v>0</v>
      </c>
      <c r="DI664">
        <f>DH664*DJ664</f>
        <v>0</v>
      </c>
      <c r="DJ664">
        <f>($B$11*$D$9+$C$11*$D$9+$F$11*((FF664+EX664)/MAX(FF664+EX664+FG664, 0.1)*$I$9+FG664/MAX(FF664+EX664+FG664, 0.1)*$J$9))/($B$11+$C$11+$F$11)</f>
        <v>0</v>
      </c>
      <c r="DK664">
        <f>($B$11*$K$9+$C$11*$K$9+$F$11*((FF664+EX664)/MAX(FF664+EX664+FG664, 0.1)*$P$9+FG664/MAX(FF664+EX664+FG664, 0.1)*$Q$9))/($B$11+$C$11+$F$11)</f>
        <v>0</v>
      </c>
      <c r="DL664">
        <v>6</v>
      </c>
      <c r="DM664">
        <v>0.5</v>
      </c>
      <c r="DN664" t="s">
        <v>438</v>
      </c>
      <c r="DO664">
        <v>2</v>
      </c>
      <c r="DP664" t="b">
        <v>1</v>
      </c>
      <c r="DQ664">
        <v>1761417616.58333</v>
      </c>
      <c r="DR664">
        <v>1104.96583333333</v>
      </c>
      <c r="DS664">
        <v>1161.175</v>
      </c>
      <c r="DT664">
        <v>34.7932416666667</v>
      </c>
      <c r="DU664">
        <v>25.41455</v>
      </c>
      <c r="DV664">
        <v>1103.86666666667</v>
      </c>
      <c r="DW664">
        <v>34.47805</v>
      </c>
      <c r="DX664">
        <v>500.0005</v>
      </c>
      <c r="DY664">
        <v>90.288975</v>
      </c>
      <c r="DZ664">
        <v>0.0428467583333333</v>
      </c>
      <c r="EA664">
        <v>43.0462</v>
      </c>
      <c r="EB664">
        <v>41.9555166666667</v>
      </c>
      <c r="EC664">
        <v>999.9</v>
      </c>
      <c r="ED664">
        <v>0</v>
      </c>
      <c r="EE664">
        <v>0</v>
      </c>
      <c r="EF664">
        <v>10004.2675</v>
      </c>
      <c r="EG664">
        <v>0</v>
      </c>
      <c r="EH664">
        <v>1204.84916666667</v>
      </c>
      <c r="EI664">
        <v>-56.209325</v>
      </c>
      <c r="EJ664">
        <v>1144.79666666667</v>
      </c>
      <c r="EK664">
        <v>1191.455</v>
      </c>
      <c r="EL664">
        <v>9.37866916666667</v>
      </c>
      <c r="EM664">
        <v>1161.175</v>
      </c>
      <c r="EN664">
        <v>25.41455</v>
      </c>
      <c r="EO664">
        <v>3.141445</v>
      </c>
      <c r="EP664">
        <v>2.29465416666667</v>
      </c>
      <c r="EQ664">
        <v>24.79725</v>
      </c>
      <c r="ER664">
        <v>19.6389333333333</v>
      </c>
      <c r="ES664">
        <v>1199.99083333333</v>
      </c>
      <c r="ET664">
        <v>0.9670065</v>
      </c>
      <c r="EU664">
        <v>0.0329936166666667</v>
      </c>
      <c r="EV664">
        <v>0</v>
      </c>
      <c r="EW664">
        <v>1437.59333333333</v>
      </c>
      <c r="EX664">
        <v>5.00059</v>
      </c>
      <c r="EY664">
        <v>18462.5166666667</v>
      </c>
      <c r="EZ664">
        <v>10358.6666666667</v>
      </c>
      <c r="FA664">
        <v>60.9371666666667</v>
      </c>
      <c r="FB664">
        <v>62.5465833333333</v>
      </c>
      <c r="FC664">
        <v>61.2758333333333</v>
      </c>
      <c r="FD664">
        <v>62.0831666666667</v>
      </c>
      <c r="FE664">
        <v>61.854</v>
      </c>
      <c r="FF664">
        <v>1155.56083333333</v>
      </c>
      <c r="FG664">
        <v>39.43</v>
      </c>
      <c r="FH664">
        <v>0</v>
      </c>
      <c r="FI664">
        <v>1761417584.5</v>
      </c>
      <c r="FJ664">
        <v>0</v>
      </c>
      <c r="FK664">
        <v>1437.55846153846</v>
      </c>
      <c r="FL664">
        <v>13.6266666414395</v>
      </c>
      <c r="FM664">
        <v>146.437606772333</v>
      </c>
      <c r="FN664">
        <v>18462.9423076923</v>
      </c>
      <c r="FO664">
        <v>15</v>
      </c>
      <c r="FP664">
        <v>0</v>
      </c>
      <c r="FQ664" t="s">
        <v>439</v>
      </c>
      <c r="FR664">
        <v>0</v>
      </c>
      <c r="FS664">
        <v>0</v>
      </c>
      <c r="FT664">
        <v>0</v>
      </c>
      <c r="FU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A664">
        <v>0</v>
      </c>
      <c r="GB664">
        <v>0</v>
      </c>
      <c r="GC664">
        <v>-56.480205</v>
      </c>
      <c r="GD664">
        <v>-0.595619548872104</v>
      </c>
      <c r="GE664">
        <v>1.01036517629766</v>
      </c>
      <c r="GF664">
        <v>0</v>
      </c>
      <c r="GG664">
        <v>1436.5</v>
      </c>
      <c r="GH664">
        <v>15.112299463879</v>
      </c>
      <c r="GI664">
        <v>1.51182398602015</v>
      </c>
      <c r="GJ664">
        <v>-1</v>
      </c>
      <c r="GK664">
        <v>9.380601</v>
      </c>
      <c r="GL664">
        <v>-0.0317603007518863</v>
      </c>
      <c r="GM664">
        <v>0.0035381137630098</v>
      </c>
      <c r="GN664">
        <v>1</v>
      </c>
      <c r="GO664">
        <v>1</v>
      </c>
      <c r="GP664">
        <v>2</v>
      </c>
      <c r="GQ664" t="s">
        <v>446</v>
      </c>
      <c r="GR664">
        <v>3.12683</v>
      </c>
      <c r="GS664">
        <v>2.72047</v>
      </c>
      <c r="GT664">
        <v>0.169446</v>
      </c>
      <c r="GU664">
        <v>0.174707</v>
      </c>
      <c r="GV664">
        <v>0.126824</v>
      </c>
      <c r="GW664">
        <v>0.101784</v>
      </c>
      <c r="GX664">
        <v>29771.5</v>
      </c>
      <c r="GY664">
        <v>31262</v>
      </c>
      <c r="GZ664">
        <v>32576.6</v>
      </c>
      <c r="HA664">
        <v>34446.3</v>
      </c>
      <c r="HB664">
        <v>40675.9</v>
      </c>
      <c r="HC664">
        <v>44643.8</v>
      </c>
      <c r="HD664">
        <v>51216.9</v>
      </c>
      <c r="HE664">
        <v>55265.6</v>
      </c>
      <c r="HF664">
        <v>1.66908</v>
      </c>
      <c r="HG664">
        <v>1.53275</v>
      </c>
      <c r="HH664">
        <v>-0.0429973</v>
      </c>
      <c r="HI664">
        <v>0</v>
      </c>
      <c r="HJ664">
        <v>42.6423</v>
      </c>
      <c r="HK664">
        <v>999.9</v>
      </c>
      <c r="HL664">
        <v>55.897</v>
      </c>
      <c r="HM664">
        <v>30.101</v>
      </c>
      <c r="HN664">
        <v>26.5293</v>
      </c>
      <c r="HO664">
        <v>60.4855</v>
      </c>
      <c r="HP664">
        <v>40.9615</v>
      </c>
      <c r="HQ664">
        <v>1</v>
      </c>
      <c r="HR664">
        <v>2.39256</v>
      </c>
      <c r="HS664">
        <v>4.80348</v>
      </c>
      <c r="HT664">
        <v>20.0558</v>
      </c>
      <c r="HU664">
        <v>5.18599</v>
      </c>
      <c r="HV664">
        <v>12.0159</v>
      </c>
      <c r="HW664">
        <v>4.96885</v>
      </c>
      <c r="HX664">
        <v>3.29595</v>
      </c>
      <c r="HY664">
        <v>9999</v>
      </c>
      <c r="HZ664">
        <v>9999</v>
      </c>
      <c r="IA664">
        <v>999.9</v>
      </c>
      <c r="IB664">
        <v>9999</v>
      </c>
      <c r="IC664">
        <v>1.86325</v>
      </c>
      <c r="ID664">
        <v>1.86813</v>
      </c>
      <c r="IE664">
        <v>1.86784</v>
      </c>
      <c r="IF664">
        <v>1.86905</v>
      </c>
      <c r="IG664">
        <v>1.86981</v>
      </c>
      <c r="IH664">
        <v>1.86591</v>
      </c>
      <c r="II664">
        <v>1.86695</v>
      </c>
      <c r="IJ664">
        <v>1.86841</v>
      </c>
      <c r="IK664">
        <v>5</v>
      </c>
      <c r="IL664">
        <v>0</v>
      </c>
      <c r="IM664">
        <v>0</v>
      </c>
      <c r="IN664">
        <v>0</v>
      </c>
      <c r="IO664" t="s">
        <v>441</v>
      </c>
      <c r="IP664" t="s">
        <v>442</v>
      </c>
      <c r="IQ664" t="s">
        <v>443</v>
      </c>
      <c r="IR664" t="s">
        <v>443</v>
      </c>
      <c r="IS664" t="s">
        <v>443</v>
      </c>
      <c r="IT664" t="s">
        <v>443</v>
      </c>
      <c r="IU664">
        <v>0</v>
      </c>
      <c r="IV664">
        <v>100</v>
      </c>
      <c r="IW664">
        <v>100</v>
      </c>
      <c r="IX664">
        <v>1.1</v>
      </c>
      <c r="IY664">
        <v>0.3152</v>
      </c>
      <c r="IZ664">
        <v>1.09748391826392</v>
      </c>
      <c r="JA664">
        <v>0</v>
      </c>
      <c r="JB664">
        <v>0</v>
      </c>
      <c r="JC664">
        <v>0</v>
      </c>
      <c r="JD664">
        <v>0.315191680746845</v>
      </c>
      <c r="JE664">
        <v>0</v>
      </c>
      <c r="JF664">
        <v>0</v>
      </c>
      <c r="JG664">
        <v>0</v>
      </c>
      <c r="JH664">
        <v>5</v>
      </c>
      <c r="JI664">
        <v>2273</v>
      </c>
      <c r="JJ664">
        <v>0</v>
      </c>
      <c r="JK664">
        <v>25</v>
      </c>
      <c r="JL664">
        <v>29356960.4</v>
      </c>
      <c r="JM664">
        <v>29356960.4</v>
      </c>
      <c r="JN664">
        <v>2.37061</v>
      </c>
      <c r="JO664">
        <v>2.6123</v>
      </c>
      <c r="JP664">
        <v>1.54785</v>
      </c>
      <c r="JQ664">
        <v>2.31567</v>
      </c>
      <c r="JR664">
        <v>1.64673</v>
      </c>
      <c r="JS664">
        <v>2.24854</v>
      </c>
      <c r="JT664">
        <v>34.3725</v>
      </c>
      <c r="JU664">
        <v>24.1575</v>
      </c>
      <c r="JV664">
        <v>18</v>
      </c>
      <c r="JW664">
        <v>486.977</v>
      </c>
      <c r="JX664">
        <v>387.879</v>
      </c>
      <c r="JY664">
        <v>36.7069</v>
      </c>
      <c r="JZ664">
        <v>54.3072</v>
      </c>
      <c r="KA664">
        <v>29.9955</v>
      </c>
      <c r="KB664">
        <v>53.8727</v>
      </c>
      <c r="KC664">
        <v>53.6651</v>
      </c>
      <c r="KD664">
        <v>47.4406</v>
      </c>
      <c r="KE664">
        <v>0</v>
      </c>
      <c r="KF664">
        <v>100</v>
      </c>
      <c r="KG664">
        <v>36.7204</v>
      </c>
      <c r="KH664">
        <v>1209.24</v>
      </c>
      <c r="KI664">
        <v>34.6858</v>
      </c>
      <c r="KJ664">
        <v>92.8192</v>
      </c>
      <c r="KK664">
        <v>89.4097</v>
      </c>
    </row>
    <row r="665" spans="1:297">
      <c r="A665">
        <v>649</v>
      </c>
      <c r="B665">
        <v>1761417629</v>
      </c>
      <c r="C665">
        <v>9448</v>
      </c>
      <c r="D665" t="s">
        <v>1746</v>
      </c>
      <c r="E665" t="s">
        <v>1747</v>
      </c>
      <c r="F665">
        <v>5</v>
      </c>
      <c r="G665" t="s">
        <v>1603</v>
      </c>
      <c r="H665" t="s">
        <v>436</v>
      </c>
      <c r="I665">
        <v>1761417621.58333</v>
      </c>
      <c r="J665">
        <f>(K665)/1000</f>
        <v>0</v>
      </c>
      <c r="K665">
        <f>IF(DP665, AN665, AH665)</f>
        <v>0</v>
      </c>
      <c r="L665">
        <f>IF(DP665, AI665, AG665)</f>
        <v>0</v>
      </c>
      <c r="M665">
        <f>DR665 - IF(AU665&gt;1, L665*DL665*100.0/(AW665), 0)</f>
        <v>0</v>
      </c>
      <c r="N665">
        <f>((T665-J665/2)*M665-L665)/(T665+J665/2)</f>
        <v>0</v>
      </c>
      <c r="O665">
        <f>N665*(DY665+DZ665)/1000.0</f>
        <v>0</v>
      </c>
      <c r="P665">
        <f>(DR665 - IF(AU665&gt;1, L665*DL665*100.0/(AW665), 0))*(DY665+DZ665)/1000.0</f>
        <v>0</v>
      </c>
      <c r="Q665">
        <f>2.0/((1/S665-1/R665)+SIGN(S665)*SQRT((1/S665-1/R665)*(1/S665-1/R665) + 4*DM665/((DM665+1)*(DM665+1))*(2*1/S665*1/R665-1/R665*1/R665)))</f>
        <v>0</v>
      </c>
      <c r="R665">
        <f>IF(LEFT(DN665,1)&lt;&gt;"0",IF(LEFT(DN665,1)="1",3.0,DO665),$D$5+$E$5*(EF665*DY665/($K$5*1000))+$F$5*(EF665*DY665/($K$5*1000))*MAX(MIN(DL665,$J$5),$I$5)*MAX(MIN(DL665,$J$5),$I$5)+$G$5*MAX(MIN(DL665,$J$5),$I$5)*(EF665*DY665/($K$5*1000))+$H$5*(EF665*DY665/($K$5*1000))*(EF665*DY665/($K$5*1000)))</f>
        <v>0</v>
      </c>
      <c r="S665">
        <f>J665*(1000-(1000*0.61365*exp(17.502*W665/(240.97+W665))/(DY665+DZ665)+DT665)/2)/(1000*0.61365*exp(17.502*W665/(240.97+W665))/(DY665+DZ665)-DT665)</f>
        <v>0</v>
      </c>
      <c r="T665">
        <f>1/((DM665+1)/(Q665/1.6)+1/(R665/1.37)) + DM665/((DM665+1)/(Q665/1.6) + DM665/(R665/1.37))</f>
        <v>0</v>
      </c>
      <c r="U665">
        <f>(DH665*DK665)</f>
        <v>0</v>
      </c>
      <c r="V665">
        <f>(EA665+(U665+2*0.95*5.67E-8*(((EA665+$B$7)+273)^4-(EA665+273)^4)-44100*J665)/(1.84*29.3*R665+8*0.95*5.67E-8*(EA665+273)^3))</f>
        <v>0</v>
      </c>
      <c r="W665">
        <f>($C$7*EB665+$D$7*EC665+$E$7*V665)</f>
        <v>0</v>
      </c>
      <c r="X665">
        <f>0.61365*exp(17.502*W665/(240.97+W665))</f>
        <v>0</v>
      </c>
      <c r="Y665">
        <f>(Z665/AA665*100)</f>
        <v>0</v>
      </c>
      <c r="Z665">
        <f>DT665*(DY665+DZ665)/1000</f>
        <v>0</v>
      </c>
      <c r="AA665">
        <f>0.61365*exp(17.502*EA665/(240.97+EA665))</f>
        <v>0</v>
      </c>
      <c r="AB665">
        <f>(X665-DT665*(DY665+DZ665)/1000)</f>
        <v>0</v>
      </c>
      <c r="AC665">
        <f>(-J665*44100)</f>
        <v>0</v>
      </c>
      <c r="AD665">
        <f>2*29.3*R665*0.92*(EA665-W665)</f>
        <v>0</v>
      </c>
      <c r="AE665">
        <f>2*0.95*5.67E-8*(((EA665+$B$7)+273)^4-(W665+273)^4)</f>
        <v>0</v>
      </c>
      <c r="AF665">
        <f>U665+AE665+AC665+AD665</f>
        <v>0</v>
      </c>
      <c r="AG665">
        <f>DX665*AU665*(DS665-DR665*(1000-AU665*DU665)/(1000-AU665*DT665))/(100*DL665)</f>
        <v>0</v>
      </c>
      <c r="AH665">
        <f>1000*DX665*AU665*(DT665-DU665)/(100*DL665*(1000-AU665*DT665))</f>
        <v>0</v>
      </c>
      <c r="AI665">
        <f>(AJ665 - AK665 - DY665*1E3/(8.314*(EA665+273.15)) * AM665/DX665 * AL665) * DX665/(100*DL665) * (1000 - DU665)/1000</f>
        <v>0</v>
      </c>
      <c r="AJ665">
        <v>1221.34338005245</v>
      </c>
      <c r="AK665">
        <v>1182.54242424242</v>
      </c>
      <c r="AL665">
        <v>3.1809649735121</v>
      </c>
      <c r="AM665">
        <v>65.3796916363012</v>
      </c>
      <c r="AN665">
        <f>(AP665 - AO665 + DY665*1E3/(8.314*(EA665+273.15)) * AR665/DX665 * AQ665) * DX665/(100*DL665) * 1000/(1000 - AP665)</f>
        <v>0</v>
      </c>
      <c r="AO665">
        <v>25.4258074039532</v>
      </c>
      <c r="AP665">
        <v>34.7999121212121</v>
      </c>
      <c r="AQ665">
        <v>6.45773677758251e-05</v>
      </c>
      <c r="AR665">
        <v>110.48631255239</v>
      </c>
      <c r="AS665">
        <v>6</v>
      </c>
      <c r="AT665">
        <v>1</v>
      </c>
      <c r="AU665">
        <f>IF(AS665*$H$13&gt;=AW665,1.0,(AW665/(AW665-AS665*$H$13)))</f>
        <v>0</v>
      </c>
      <c r="AV665">
        <f>(AU665-1)*100</f>
        <v>0</v>
      </c>
      <c r="AW665">
        <f>MAX(0,($B$13+$C$13*EF665)/(1+$D$13*EF665)*DY665/(EA665+273)*$E$13)</f>
        <v>0</v>
      </c>
      <c r="AX665" t="s">
        <v>437</v>
      </c>
      <c r="AY665" t="s">
        <v>437</v>
      </c>
      <c r="AZ665">
        <v>0</v>
      </c>
      <c r="BA665">
        <v>0</v>
      </c>
      <c r="BB665">
        <f>1-AZ665/BA665</f>
        <v>0</v>
      </c>
      <c r="BC665">
        <v>0</v>
      </c>
      <c r="BD665" t="s">
        <v>437</v>
      </c>
      <c r="BE665" t="s">
        <v>437</v>
      </c>
      <c r="BF665">
        <v>0</v>
      </c>
      <c r="BG665">
        <v>0</v>
      </c>
      <c r="BH665">
        <f>1-BF665/BG665</f>
        <v>0</v>
      </c>
      <c r="BI665">
        <v>0.5</v>
      </c>
      <c r="BJ665">
        <f>DI665</f>
        <v>0</v>
      </c>
      <c r="BK665">
        <f>L665</f>
        <v>0</v>
      </c>
      <c r="BL665">
        <f>BH665*BI665*BJ665</f>
        <v>0</v>
      </c>
      <c r="BM665">
        <f>(BK665-BC665)/BJ665</f>
        <v>0</v>
      </c>
      <c r="BN665">
        <f>(BA665-BG665)/BG665</f>
        <v>0</v>
      </c>
      <c r="BO665">
        <f>AZ665/(BB665+AZ665/BG665)</f>
        <v>0</v>
      </c>
      <c r="BP665" t="s">
        <v>437</v>
      </c>
      <c r="BQ665">
        <v>0</v>
      </c>
      <c r="BR665">
        <f>IF(BQ665&lt;&gt;0, BQ665, BO665)</f>
        <v>0</v>
      </c>
      <c r="BS665">
        <f>1-BR665/BG665</f>
        <v>0</v>
      </c>
      <c r="BT665">
        <f>(BG665-BF665)/(BG665-BR665)</f>
        <v>0</v>
      </c>
      <c r="BU665">
        <f>(BA665-BG665)/(BA665-BR665)</f>
        <v>0</v>
      </c>
      <c r="BV665">
        <f>(BG665-BF665)/(BG665-AZ665)</f>
        <v>0</v>
      </c>
      <c r="BW665">
        <f>(BA665-BG665)/(BA665-AZ665)</f>
        <v>0</v>
      </c>
      <c r="BX665">
        <f>(BT665*BR665/BF665)</f>
        <v>0</v>
      </c>
      <c r="BY665">
        <f>(1-BX665)</f>
        <v>0</v>
      </c>
      <c r="DH665">
        <f>$B$11*EG665+$C$11*EH665+$F$11*ES665*(1-EV665)</f>
        <v>0</v>
      </c>
      <c r="DI665">
        <f>DH665*DJ665</f>
        <v>0</v>
      </c>
      <c r="DJ665">
        <f>($B$11*$D$9+$C$11*$D$9+$F$11*((FF665+EX665)/MAX(FF665+EX665+FG665, 0.1)*$I$9+FG665/MAX(FF665+EX665+FG665, 0.1)*$J$9))/($B$11+$C$11+$F$11)</f>
        <v>0</v>
      </c>
      <c r="DK665">
        <f>($B$11*$K$9+$C$11*$K$9+$F$11*((FF665+EX665)/MAX(FF665+EX665+FG665, 0.1)*$P$9+FG665/MAX(FF665+EX665+FG665, 0.1)*$Q$9))/($B$11+$C$11+$F$11)</f>
        <v>0</v>
      </c>
      <c r="DL665">
        <v>6</v>
      </c>
      <c r="DM665">
        <v>0.5</v>
      </c>
      <c r="DN665" t="s">
        <v>438</v>
      </c>
      <c r="DO665">
        <v>2</v>
      </c>
      <c r="DP665" t="b">
        <v>1</v>
      </c>
      <c r="DQ665">
        <v>1761417621.58333</v>
      </c>
      <c r="DR665">
        <v>1121.135</v>
      </c>
      <c r="DS665">
        <v>1177.90916666667</v>
      </c>
      <c r="DT665">
        <v>34.79525</v>
      </c>
      <c r="DU665">
        <v>25.420275</v>
      </c>
      <c r="DV665">
        <v>1120.03666666667</v>
      </c>
      <c r="DW665">
        <v>34.4800583333333</v>
      </c>
      <c r="DX665">
        <v>500.008166666667</v>
      </c>
      <c r="DY665">
        <v>90.2876916666667</v>
      </c>
      <c r="DZ665">
        <v>0.0427877</v>
      </c>
      <c r="EA665">
        <v>43.0522833333333</v>
      </c>
      <c r="EB665">
        <v>41.9590416666667</v>
      </c>
      <c r="EC665">
        <v>999.9</v>
      </c>
      <c r="ED665">
        <v>0</v>
      </c>
      <c r="EE665">
        <v>0</v>
      </c>
      <c r="EF665">
        <v>9995.78</v>
      </c>
      <c r="EG665">
        <v>0</v>
      </c>
      <c r="EH665">
        <v>1204.99666666667</v>
      </c>
      <c r="EI665">
        <v>-56.7720916666667</v>
      </c>
      <c r="EJ665">
        <v>1161.5525</v>
      </c>
      <c r="EK665">
        <v>1208.63166666667</v>
      </c>
      <c r="EL665">
        <v>9.374965</v>
      </c>
      <c r="EM665">
        <v>1177.90916666667</v>
      </c>
      <c r="EN665">
        <v>25.420275</v>
      </c>
      <c r="EO665">
        <v>3.14158166666667</v>
      </c>
      <c r="EP665">
        <v>2.29513833333333</v>
      </c>
      <c r="EQ665">
        <v>24.7979833333333</v>
      </c>
      <c r="ER665">
        <v>19.6423166666667</v>
      </c>
      <c r="ES665">
        <v>1199.98333333333</v>
      </c>
      <c r="ET665">
        <v>0.967005666666667</v>
      </c>
      <c r="EU665">
        <v>0.0329943666666667</v>
      </c>
      <c r="EV665">
        <v>0</v>
      </c>
      <c r="EW665">
        <v>1438.81416666667</v>
      </c>
      <c r="EX665">
        <v>5.00059</v>
      </c>
      <c r="EY665">
        <v>18474.0166666667</v>
      </c>
      <c r="EZ665">
        <v>10358.5916666667</v>
      </c>
      <c r="FA665">
        <v>60.906</v>
      </c>
      <c r="FB665">
        <v>62.5206666666667</v>
      </c>
      <c r="FC665">
        <v>61.2446666666667</v>
      </c>
      <c r="FD665">
        <v>62.0415</v>
      </c>
      <c r="FE665">
        <v>61.833</v>
      </c>
      <c r="FF665">
        <v>1155.55333333333</v>
      </c>
      <c r="FG665">
        <v>39.43</v>
      </c>
      <c r="FH665">
        <v>0</v>
      </c>
      <c r="FI665">
        <v>1761417589.3</v>
      </c>
      <c r="FJ665">
        <v>0</v>
      </c>
      <c r="FK665">
        <v>1438.71615384615</v>
      </c>
      <c r="FL665">
        <v>13.5261538471672</v>
      </c>
      <c r="FM665">
        <v>137.254701112815</v>
      </c>
      <c r="FN665">
        <v>18474.2038461538</v>
      </c>
      <c r="FO665">
        <v>15</v>
      </c>
      <c r="FP665">
        <v>0</v>
      </c>
      <c r="FQ665" t="s">
        <v>439</v>
      </c>
      <c r="FR665">
        <v>0</v>
      </c>
      <c r="FS665">
        <v>0</v>
      </c>
      <c r="FT665">
        <v>0</v>
      </c>
      <c r="FU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A665">
        <v>0</v>
      </c>
      <c r="GB665">
        <v>0</v>
      </c>
      <c r="GC665">
        <v>-56.33422</v>
      </c>
      <c r="GD665">
        <v>-3.51747969924815</v>
      </c>
      <c r="GE665">
        <v>1.09482539228865</v>
      </c>
      <c r="GF665">
        <v>0</v>
      </c>
      <c r="GG665">
        <v>1437.84176470588</v>
      </c>
      <c r="GH665">
        <v>14.2521008417926</v>
      </c>
      <c r="GI665">
        <v>1.43124682499155</v>
      </c>
      <c r="GJ665">
        <v>-1</v>
      </c>
      <c r="GK665">
        <v>9.3773245</v>
      </c>
      <c r="GL665">
        <v>-0.0451592481202922</v>
      </c>
      <c r="GM665">
        <v>0.00455954764751915</v>
      </c>
      <c r="GN665">
        <v>1</v>
      </c>
      <c r="GO665">
        <v>1</v>
      </c>
      <c r="GP665">
        <v>2</v>
      </c>
      <c r="GQ665" t="s">
        <v>446</v>
      </c>
      <c r="GR665">
        <v>3.12669</v>
      </c>
      <c r="GS665">
        <v>2.72065</v>
      </c>
      <c r="GT665">
        <v>0.170978</v>
      </c>
      <c r="GU665">
        <v>0.176507</v>
      </c>
      <c r="GV665">
        <v>0.12685</v>
      </c>
      <c r="GW665">
        <v>0.101802</v>
      </c>
      <c r="GX665">
        <v>29719</v>
      </c>
      <c r="GY665">
        <v>31196.8</v>
      </c>
      <c r="GZ665">
        <v>32579.5</v>
      </c>
      <c r="HA665">
        <v>34450.1</v>
      </c>
      <c r="HB665">
        <v>40677.8</v>
      </c>
      <c r="HC665">
        <v>44647.8</v>
      </c>
      <c r="HD665">
        <v>51220.9</v>
      </c>
      <c r="HE665">
        <v>55271.5</v>
      </c>
      <c r="HF665">
        <v>1.6695</v>
      </c>
      <c r="HG665">
        <v>1.53325</v>
      </c>
      <c r="HH665">
        <v>-0.0420883</v>
      </c>
      <c r="HI665">
        <v>0</v>
      </c>
      <c r="HJ665">
        <v>42.6335</v>
      </c>
      <c r="HK665">
        <v>999.9</v>
      </c>
      <c r="HL665">
        <v>55.897</v>
      </c>
      <c r="HM665">
        <v>30.081</v>
      </c>
      <c r="HN665">
        <v>26.4985</v>
      </c>
      <c r="HO665">
        <v>60.6755</v>
      </c>
      <c r="HP665">
        <v>40.8333</v>
      </c>
      <c r="HQ665">
        <v>1</v>
      </c>
      <c r="HR665">
        <v>2.38779</v>
      </c>
      <c r="HS665">
        <v>4.78604</v>
      </c>
      <c r="HT665">
        <v>20.0567</v>
      </c>
      <c r="HU665">
        <v>5.18584</v>
      </c>
      <c r="HV665">
        <v>12.0159</v>
      </c>
      <c r="HW665">
        <v>4.96875</v>
      </c>
      <c r="HX665">
        <v>3.29595</v>
      </c>
      <c r="HY665">
        <v>9999</v>
      </c>
      <c r="HZ665">
        <v>9999</v>
      </c>
      <c r="IA665">
        <v>999.9</v>
      </c>
      <c r="IB665">
        <v>9999</v>
      </c>
      <c r="IC665">
        <v>1.86325</v>
      </c>
      <c r="ID665">
        <v>1.86813</v>
      </c>
      <c r="IE665">
        <v>1.86783</v>
      </c>
      <c r="IF665">
        <v>1.86904</v>
      </c>
      <c r="IG665">
        <v>1.86981</v>
      </c>
      <c r="IH665">
        <v>1.8659</v>
      </c>
      <c r="II665">
        <v>1.86693</v>
      </c>
      <c r="IJ665">
        <v>1.86842</v>
      </c>
      <c r="IK665">
        <v>5</v>
      </c>
      <c r="IL665">
        <v>0</v>
      </c>
      <c r="IM665">
        <v>0</v>
      </c>
      <c r="IN665">
        <v>0</v>
      </c>
      <c r="IO665" t="s">
        <v>441</v>
      </c>
      <c r="IP665" t="s">
        <v>442</v>
      </c>
      <c r="IQ665" t="s">
        <v>443</v>
      </c>
      <c r="IR665" t="s">
        <v>443</v>
      </c>
      <c r="IS665" t="s">
        <v>443</v>
      </c>
      <c r="IT665" t="s">
        <v>443</v>
      </c>
      <c r="IU665">
        <v>0</v>
      </c>
      <c r="IV665">
        <v>100</v>
      </c>
      <c r="IW665">
        <v>100</v>
      </c>
      <c r="IX665">
        <v>1.1</v>
      </c>
      <c r="IY665">
        <v>0.3152</v>
      </c>
      <c r="IZ665">
        <v>1.09748391826392</v>
      </c>
      <c r="JA665">
        <v>0</v>
      </c>
      <c r="JB665">
        <v>0</v>
      </c>
      <c r="JC665">
        <v>0</v>
      </c>
      <c r="JD665">
        <v>0.315191680746845</v>
      </c>
      <c r="JE665">
        <v>0</v>
      </c>
      <c r="JF665">
        <v>0</v>
      </c>
      <c r="JG665">
        <v>0</v>
      </c>
      <c r="JH665">
        <v>5</v>
      </c>
      <c r="JI665">
        <v>2273</v>
      </c>
      <c r="JJ665">
        <v>0</v>
      </c>
      <c r="JK665">
        <v>25</v>
      </c>
      <c r="JL665">
        <v>29356960.5</v>
      </c>
      <c r="JM665">
        <v>29356960.5</v>
      </c>
      <c r="JN665">
        <v>2.39502</v>
      </c>
      <c r="JO665">
        <v>2.61108</v>
      </c>
      <c r="JP665">
        <v>1.54785</v>
      </c>
      <c r="JQ665">
        <v>2.31567</v>
      </c>
      <c r="JR665">
        <v>1.64673</v>
      </c>
      <c r="JS665">
        <v>2.38281</v>
      </c>
      <c r="JT665">
        <v>34.3725</v>
      </c>
      <c r="JU665">
        <v>24.1663</v>
      </c>
      <c r="JV665">
        <v>18</v>
      </c>
      <c r="JW665">
        <v>487.094</v>
      </c>
      <c r="JX665">
        <v>388.04</v>
      </c>
      <c r="JY665">
        <v>36.7357</v>
      </c>
      <c r="JZ665">
        <v>54.2657</v>
      </c>
      <c r="KA665">
        <v>29.9955</v>
      </c>
      <c r="KB665">
        <v>53.8381</v>
      </c>
      <c r="KC665">
        <v>53.6309</v>
      </c>
      <c r="KD665">
        <v>47.942</v>
      </c>
      <c r="KE665">
        <v>0</v>
      </c>
      <c r="KF665">
        <v>100</v>
      </c>
      <c r="KG665">
        <v>36.7499</v>
      </c>
      <c r="KH665">
        <v>1222.74</v>
      </c>
      <c r="KI665">
        <v>34.6858</v>
      </c>
      <c r="KJ665">
        <v>92.8269</v>
      </c>
      <c r="KK665">
        <v>89.4193</v>
      </c>
    </row>
    <row r="666" spans="1:297">
      <c r="A666">
        <v>650</v>
      </c>
      <c r="B666">
        <v>1761417634</v>
      </c>
      <c r="C666">
        <v>9453</v>
      </c>
      <c r="D666" t="s">
        <v>1748</v>
      </c>
      <c r="E666" t="s">
        <v>1749</v>
      </c>
      <c r="F666">
        <v>5</v>
      </c>
      <c r="G666" t="s">
        <v>1603</v>
      </c>
      <c r="H666" t="s">
        <v>436</v>
      </c>
      <c r="I666">
        <v>1761417625.92308</v>
      </c>
      <c r="J666">
        <f>(K666)/1000</f>
        <v>0</v>
      </c>
      <c r="K666">
        <f>IF(DP666, AN666, AH666)</f>
        <v>0</v>
      </c>
      <c r="L666">
        <f>IF(DP666, AI666, AG666)</f>
        <v>0</v>
      </c>
      <c r="M666">
        <f>DR666 - IF(AU666&gt;1, L666*DL666*100.0/(AW666), 0)</f>
        <v>0</v>
      </c>
      <c r="N666">
        <f>((T666-J666/2)*M666-L666)/(T666+J666/2)</f>
        <v>0</v>
      </c>
      <c r="O666">
        <f>N666*(DY666+DZ666)/1000.0</f>
        <v>0</v>
      </c>
      <c r="P666">
        <f>(DR666 - IF(AU666&gt;1, L666*DL666*100.0/(AW666), 0))*(DY666+DZ666)/1000.0</f>
        <v>0</v>
      </c>
      <c r="Q666">
        <f>2.0/((1/S666-1/R666)+SIGN(S666)*SQRT((1/S666-1/R666)*(1/S666-1/R666) + 4*DM666/((DM666+1)*(DM666+1))*(2*1/S666*1/R666-1/R666*1/R666)))</f>
        <v>0</v>
      </c>
      <c r="R666">
        <f>IF(LEFT(DN666,1)&lt;&gt;"0",IF(LEFT(DN666,1)="1",3.0,DO666),$D$5+$E$5*(EF666*DY666/($K$5*1000))+$F$5*(EF666*DY666/($K$5*1000))*MAX(MIN(DL666,$J$5),$I$5)*MAX(MIN(DL666,$J$5),$I$5)+$G$5*MAX(MIN(DL666,$J$5),$I$5)*(EF666*DY666/($K$5*1000))+$H$5*(EF666*DY666/($K$5*1000))*(EF666*DY666/($K$5*1000)))</f>
        <v>0</v>
      </c>
      <c r="S666">
        <f>J666*(1000-(1000*0.61365*exp(17.502*W666/(240.97+W666))/(DY666+DZ666)+DT666)/2)/(1000*0.61365*exp(17.502*W666/(240.97+W666))/(DY666+DZ666)-DT666)</f>
        <v>0</v>
      </c>
      <c r="T666">
        <f>1/((DM666+1)/(Q666/1.6)+1/(R666/1.37)) + DM666/((DM666+1)/(Q666/1.6) + DM666/(R666/1.37))</f>
        <v>0</v>
      </c>
      <c r="U666">
        <f>(DH666*DK666)</f>
        <v>0</v>
      </c>
      <c r="V666">
        <f>(EA666+(U666+2*0.95*5.67E-8*(((EA666+$B$7)+273)^4-(EA666+273)^4)-44100*J666)/(1.84*29.3*R666+8*0.95*5.67E-8*(EA666+273)^3))</f>
        <v>0</v>
      </c>
      <c r="W666">
        <f>($C$7*EB666+$D$7*EC666+$E$7*V666)</f>
        <v>0</v>
      </c>
      <c r="X666">
        <f>0.61365*exp(17.502*W666/(240.97+W666))</f>
        <v>0</v>
      </c>
      <c r="Y666">
        <f>(Z666/AA666*100)</f>
        <v>0</v>
      </c>
      <c r="Z666">
        <f>DT666*(DY666+DZ666)/1000</f>
        <v>0</v>
      </c>
      <c r="AA666">
        <f>0.61365*exp(17.502*EA666/(240.97+EA666))</f>
        <v>0</v>
      </c>
      <c r="AB666">
        <f>(X666-DT666*(DY666+DZ666)/1000)</f>
        <v>0</v>
      </c>
      <c r="AC666">
        <f>(-J666*44100)</f>
        <v>0</v>
      </c>
      <c r="AD666">
        <f>2*29.3*R666*0.92*(EA666-W666)</f>
        <v>0</v>
      </c>
      <c r="AE666">
        <f>2*0.95*5.67E-8*(((EA666+$B$7)+273)^4-(W666+273)^4)</f>
        <v>0</v>
      </c>
      <c r="AF666">
        <f>U666+AE666+AC666+AD666</f>
        <v>0</v>
      </c>
      <c r="AG666">
        <f>DX666*AU666*(DS666-DR666*(1000-AU666*DU666)/(1000-AU666*DT666))/(100*DL666)</f>
        <v>0</v>
      </c>
      <c r="AH666">
        <f>1000*DX666*AU666*(DT666-DU666)/(100*DL666*(1000-AU666*DT666))</f>
        <v>0</v>
      </c>
      <c r="AI666">
        <f>(AJ666 - AK666 - DY666*1E3/(8.314*(EA666+273.15)) * AM666/DX666 * AL666) * DX666/(100*DL666) * (1000 - DU666)/1000</f>
        <v>0</v>
      </c>
      <c r="AJ666">
        <v>1240.99604069446</v>
      </c>
      <c r="AK666">
        <v>1200.71672727273</v>
      </c>
      <c r="AL666">
        <v>3.64914791708495</v>
      </c>
      <c r="AM666">
        <v>65.3796916363012</v>
      </c>
      <c r="AN666">
        <f>(AP666 - AO666 + DY666*1E3/(8.314*(EA666+273.15)) * AR666/DX666 * AQ666) * DX666/(100*DL666) * 1000/(1000 - AP666)</f>
        <v>0</v>
      </c>
      <c r="AO666">
        <v>25.4321002354921</v>
      </c>
      <c r="AP666">
        <v>34.8031703030303</v>
      </c>
      <c r="AQ666">
        <v>7.58450664632708e-06</v>
      </c>
      <c r="AR666">
        <v>110.48631255239</v>
      </c>
      <c r="AS666">
        <v>6</v>
      </c>
      <c r="AT666">
        <v>1</v>
      </c>
      <c r="AU666">
        <f>IF(AS666*$H$13&gt;=AW666,1.0,(AW666/(AW666-AS666*$H$13)))</f>
        <v>0</v>
      </c>
      <c r="AV666">
        <f>(AU666-1)*100</f>
        <v>0</v>
      </c>
      <c r="AW666">
        <f>MAX(0,($B$13+$C$13*EF666)/(1+$D$13*EF666)*DY666/(EA666+273)*$E$13)</f>
        <v>0</v>
      </c>
      <c r="AX666" t="s">
        <v>437</v>
      </c>
      <c r="AY666" t="s">
        <v>437</v>
      </c>
      <c r="AZ666">
        <v>0</v>
      </c>
      <c r="BA666">
        <v>0</v>
      </c>
      <c r="BB666">
        <f>1-AZ666/BA666</f>
        <v>0</v>
      </c>
      <c r="BC666">
        <v>0</v>
      </c>
      <c r="BD666" t="s">
        <v>437</v>
      </c>
      <c r="BE666" t="s">
        <v>437</v>
      </c>
      <c r="BF666">
        <v>0</v>
      </c>
      <c r="BG666">
        <v>0</v>
      </c>
      <c r="BH666">
        <f>1-BF666/BG666</f>
        <v>0</v>
      </c>
      <c r="BI666">
        <v>0.5</v>
      </c>
      <c r="BJ666">
        <f>DI666</f>
        <v>0</v>
      </c>
      <c r="BK666">
        <f>L666</f>
        <v>0</v>
      </c>
      <c r="BL666">
        <f>BH666*BI666*BJ666</f>
        <v>0</v>
      </c>
      <c r="BM666">
        <f>(BK666-BC666)/BJ666</f>
        <v>0</v>
      </c>
      <c r="BN666">
        <f>(BA666-BG666)/BG666</f>
        <v>0</v>
      </c>
      <c r="BO666">
        <f>AZ666/(BB666+AZ666/BG666)</f>
        <v>0</v>
      </c>
      <c r="BP666" t="s">
        <v>437</v>
      </c>
      <c r="BQ666">
        <v>0</v>
      </c>
      <c r="BR666">
        <f>IF(BQ666&lt;&gt;0, BQ666, BO666)</f>
        <v>0</v>
      </c>
      <c r="BS666">
        <f>1-BR666/BG666</f>
        <v>0</v>
      </c>
      <c r="BT666">
        <f>(BG666-BF666)/(BG666-BR666)</f>
        <v>0</v>
      </c>
      <c r="BU666">
        <f>(BA666-BG666)/(BA666-BR666)</f>
        <v>0</v>
      </c>
      <c r="BV666">
        <f>(BG666-BF666)/(BG666-AZ666)</f>
        <v>0</v>
      </c>
      <c r="BW666">
        <f>(BA666-BG666)/(BA666-AZ666)</f>
        <v>0</v>
      </c>
      <c r="BX666">
        <f>(BT666*BR666/BF666)</f>
        <v>0</v>
      </c>
      <c r="BY666">
        <f>(1-BX666)</f>
        <v>0</v>
      </c>
      <c r="DH666">
        <f>$B$11*EG666+$C$11*EH666+$F$11*ES666*(1-EV666)</f>
        <v>0</v>
      </c>
      <c r="DI666">
        <f>DH666*DJ666</f>
        <v>0</v>
      </c>
      <c r="DJ666">
        <f>($B$11*$D$9+$C$11*$D$9+$F$11*((FF666+EX666)/MAX(FF666+EX666+FG666, 0.1)*$I$9+FG666/MAX(FF666+EX666+FG666, 0.1)*$J$9))/($B$11+$C$11+$F$11)</f>
        <v>0</v>
      </c>
      <c r="DK666">
        <f>($B$11*$K$9+$C$11*$K$9+$F$11*((FF666+EX666)/MAX(FF666+EX666+FG666, 0.1)*$P$9+FG666/MAX(FF666+EX666+FG666, 0.1)*$Q$9))/($B$11+$C$11+$F$11)</f>
        <v>0</v>
      </c>
      <c r="DL666">
        <v>6</v>
      </c>
      <c r="DM666">
        <v>0.5</v>
      </c>
      <c r="DN666" t="s">
        <v>438</v>
      </c>
      <c r="DO666">
        <v>2</v>
      </c>
      <c r="DP666" t="b">
        <v>1</v>
      </c>
      <c r="DQ666">
        <v>1761417625.92308</v>
      </c>
      <c r="DR666">
        <v>1135.34384615385</v>
      </c>
      <c r="DS666">
        <v>1192.49769230769</v>
      </c>
      <c r="DT666">
        <v>34.7979153846154</v>
      </c>
      <c r="DU666">
        <v>25.4248461538462</v>
      </c>
      <c r="DV666">
        <v>1134.24538461538</v>
      </c>
      <c r="DW666">
        <v>34.4827230769231</v>
      </c>
      <c r="DX666">
        <v>499.983461538462</v>
      </c>
      <c r="DY666">
        <v>90.2869615384616</v>
      </c>
      <c r="DZ666">
        <v>0.0427615230769231</v>
      </c>
      <c r="EA666">
        <v>43.0533923076923</v>
      </c>
      <c r="EB666">
        <v>41.9585923076923</v>
      </c>
      <c r="EC666">
        <v>999.9</v>
      </c>
      <c r="ED666">
        <v>0</v>
      </c>
      <c r="EE666">
        <v>0</v>
      </c>
      <c r="EF666">
        <v>9995.67230769231</v>
      </c>
      <c r="EG666">
        <v>0</v>
      </c>
      <c r="EH666">
        <v>1205.12461538462</v>
      </c>
      <c r="EI666">
        <v>-57.1524923076923</v>
      </c>
      <c r="EJ666">
        <v>1176.27615384615</v>
      </c>
      <c r="EK666">
        <v>1223.60538461538</v>
      </c>
      <c r="EL666">
        <v>9.37305846153846</v>
      </c>
      <c r="EM666">
        <v>1192.49769230769</v>
      </c>
      <c r="EN666">
        <v>25.4248461538462</v>
      </c>
      <c r="EO666">
        <v>3.14179615384615</v>
      </c>
      <c r="EP666">
        <v>2.29553153846154</v>
      </c>
      <c r="EQ666">
        <v>24.7991307692308</v>
      </c>
      <c r="ER666">
        <v>19.6450923076923</v>
      </c>
      <c r="ES666">
        <v>1200.01076923077</v>
      </c>
      <c r="ET666">
        <v>0.967006</v>
      </c>
      <c r="EU666">
        <v>0.032994</v>
      </c>
      <c r="EV666">
        <v>0</v>
      </c>
      <c r="EW666">
        <v>1439.74230769231</v>
      </c>
      <c r="EX666">
        <v>5.00059</v>
      </c>
      <c r="EY666">
        <v>18484.4615384615</v>
      </c>
      <c r="EZ666">
        <v>10358.8384615385</v>
      </c>
      <c r="FA666">
        <v>60.8747692307692</v>
      </c>
      <c r="FB666">
        <v>62.4853846153846</v>
      </c>
      <c r="FC666">
        <v>61.2209230769231</v>
      </c>
      <c r="FD666">
        <v>62.0046153846154</v>
      </c>
      <c r="FE666">
        <v>61.7977692307692</v>
      </c>
      <c r="FF666">
        <v>1155.58076923077</v>
      </c>
      <c r="FG666">
        <v>39.43</v>
      </c>
      <c r="FH666">
        <v>0</v>
      </c>
      <c r="FI666">
        <v>1761417594.1</v>
      </c>
      <c r="FJ666">
        <v>0</v>
      </c>
      <c r="FK666">
        <v>1439.78115384615</v>
      </c>
      <c r="FL666">
        <v>13.8800000016396</v>
      </c>
      <c r="FM666">
        <v>137.743589912637</v>
      </c>
      <c r="FN666">
        <v>18485.2076923077</v>
      </c>
      <c r="FO666">
        <v>15</v>
      </c>
      <c r="FP666">
        <v>0</v>
      </c>
      <c r="FQ666" t="s">
        <v>439</v>
      </c>
      <c r="FR666">
        <v>0</v>
      </c>
      <c r="FS666">
        <v>0</v>
      </c>
      <c r="FT666">
        <v>0</v>
      </c>
      <c r="FU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A666">
        <v>0</v>
      </c>
      <c r="GB666">
        <v>0</v>
      </c>
      <c r="GC666">
        <v>-57.1954904761905</v>
      </c>
      <c r="GD666">
        <v>-5.18075064935065</v>
      </c>
      <c r="GE666">
        <v>1.17754026638452</v>
      </c>
      <c r="GF666">
        <v>0</v>
      </c>
      <c r="GG666">
        <v>1439.10764705882</v>
      </c>
      <c r="GH666">
        <v>13.6889228357361</v>
      </c>
      <c r="GI666">
        <v>1.3727367658709</v>
      </c>
      <c r="GJ666">
        <v>-1</v>
      </c>
      <c r="GK666">
        <v>9.37483714285714</v>
      </c>
      <c r="GL666">
        <v>-0.0300974025974032</v>
      </c>
      <c r="GM666">
        <v>0.00351554255496669</v>
      </c>
      <c r="GN666">
        <v>1</v>
      </c>
      <c r="GO666">
        <v>1</v>
      </c>
      <c r="GP666">
        <v>2</v>
      </c>
      <c r="GQ666" t="s">
        <v>446</v>
      </c>
      <c r="GR666">
        <v>3.12685</v>
      </c>
      <c r="GS666">
        <v>2.72108</v>
      </c>
      <c r="GT666">
        <v>0.172664</v>
      </c>
      <c r="GU666">
        <v>0.178217</v>
      </c>
      <c r="GV666">
        <v>0.126862</v>
      </c>
      <c r="GW666">
        <v>0.101828</v>
      </c>
      <c r="GX666">
        <v>29660.8</v>
      </c>
      <c r="GY666">
        <v>31135</v>
      </c>
      <c r="GZ666">
        <v>32582.2</v>
      </c>
      <c r="HA666">
        <v>34453.7</v>
      </c>
      <c r="HB666">
        <v>40680.3</v>
      </c>
      <c r="HC666">
        <v>44651</v>
      </c>
      <c r="HD666">
        <v>51224.8</v>
      </c>
      <c r="HE666">
        <v>55276.8</v>
      </c>
      <c r="HF666">
        <v>1.66975</v>
      </c>
      <c r="HG666">
        <v>1.53357</v>
      </c>
      <c r="HH666">
        <v>-0.0417754</v>
      </c>
      <c r="HI666">
        <v>0</v>
      </c>
      <c r="HJ666">
        <v>42.6266</v>
      </c>
      <c r="HK666">
        <v>999.9</v>
      </c>
      <c r="HL666">
        <v>55.897</v>
      </c>
      <c r="HM666">
        <v>30.081</v>
      </c>
      <c r="HN666">
        <v>26.4979</v>
      </c>
      <c r="HO666">
        <v>60.6255</v>
      </c>
      <c r="HP666">
        <v>40.9736</v>
      </c>
      <c r="HQ666">
        <v>1</v>
      </c>
      <c r="HR666">
        <v>2.38305</v>
      </c>
      <c r="HS666">
        <v>4.75704</v>
      </c>
      <c r="HT666">
        <v>20.0573</v>
      </c>
      <c r="HU666">
        <v>5.18659</v>
      </c>
      <c r="HV666">
        <v>12.0159</v>
      </c>
      <c r="HW666">
        <v>4.96905</v>
      </c>
      <c r="HX666">
        <v>3.29593</v>
      </c>
      <c r="HY666">
        <v>9999</v>
      </c>
      <c r="HZ666">
        <v>9999</v>
      </c>
      <c r="IA666">
        <v>999.9</v>
      </c>
      <c r="IB666">
        <v>9999</v>
      </c>
      <c r="IC666">
        <v>1.86325</v>
      </c>
      <c r="ID666">
        <v>1.86812</v>
      </c>
      <c r="IE666">
        <v>1.86783</v>
      </c>
      <c r="IF666">
        <v>1.86905</v>
      </c>
      <c r="IG666">
        <v>1.86981</v>
      </c>
      <c r="IH666">
        <v>1.86588</v>
      </c>
      <c r="II666">
        <v>1.86697</v>
      </c>
      <c r="IJ666">
        <v>1.8684</v>
      </c>
      <c r="IK666">
        <v>5</v>
      </c>
      <c r="IL666">
        <v>0</v>
      </c>
      <c r="IM666">
        <v>0</v>
      </c>
      <c r="IN666">
        <v>0</v>
      </c>
      <c r="IO666" t="s">
        <v>441</v>
      </c>
      <c r="IP666" t="s">
        <v>442</v>
      </c>
      <c r="IQ666" t="s">
        <v>443</v>
      </c>
      <c r="IR666" t="s">
        <v>443</v>
      </c>
      <c r="IS666" t="s">
        <v>443</v>
      </c>
      <c r="IT666" t="s">
        <v>443</v>
      </c>
      <c r="IU666">
        <v>0</v>
      </c>
      <c r="IV666">
        <v>100</v>
      </c>
      <c r="IW666">
        <v>100</v>
      </c>
      <c r="IX666">
        <v>1.09</v>
      </c>
      <c r="IY666">
        <v>0.3152</v>
      </c>
      <c r="IZ666">
        <v>1.09748391826392</v>
      </c>
      <c r="JA666">
        <v>0</v>
      </c>
      <c r="JB666">
        <v>0</v>
      </c>
      <c r="JC666">
        <v>0</v>
      </c>
      <c r="JD666">
        <v>0.315191680746845</v>
      </c>
      <c r="JE666">
        <v>0</v>
      </c>
      <c r="JF666">
        <v>0</v>
      </c>
      <c r="JG666">
        <v>0</v>
      </c>
      <c r="JH666">
        <v>5</v>
      </c>
      <c r="JI666">
        <v>2273</v>
      </c>
      <c r="JJ666">
        <v>0</v>
      </c>
      <c r="JK666">
        <v>25</v>
      </c>
      <c r="JL666">
        <v>29356960.6</v>
      </c>
      <c r="JM666">
        <v>29356960.6</v>
      </c>
      <c r="JN666">
        <v>2.41943</v>
      </c>
      <c r="JO666">
        <v>2.61719</v>
      </c>
      <c r="JP666">
        <v>1.54785</v>
      </c>
      <c r="JQ666">
        <v>2.31567</v>
      </c>
      <c r="JR666">
        <v>1.64551</v>
      </c>
      <c r="JS666">
        <v>2.24487</v>
      </c>
      <c r="JT666">
        <v>34.3725</v>
      </c>
      <c r="JU666">
        <v>24.1575</v>
      </c>
      <c r="JV666">
        <v>18</v>
      </c>
      <c r="JW666">
        <v>487.083</v>
      </c>
      <c r="JX666">
        <v>388.109</v>
      </c>
      <c r="JY666">
        <v>36.7631</v>
      </c>
      <c r="JZ666">
        <v>54.2249</v>
      </c>
      <c r="KA666">
        <v>29.9956</v>
      </c>
      <c r="KB666">
        <v>53.8035</v>
      </c>
      <c r="KC666">
        <v>53.6006</v>
      </c>
      <c r="KD666">
        <v>48.5247</v>
      </c>
      <c r="KE666">
        <v>0</v>
      </c>
      <c r="KF666">
        <v>100</v>
      </c>
      <c r="KG666">
        <v>36.7781</v>
      </c>
      <c r="KH666">
        <v>1243.04</v>
      </c>
      <c r="KI666">
        <v>34.6858</v>
      </c>
      <c r="KJ666">
        <v>92.8342</v>
      </c>
      <c r="KK666">
        <v>89.4282</v>
      </c>
    </row>
    <row r="667" spans="1:297">
      <c r="A667">
        <v>651</v>
      </c>
      <c r="B667">
        <v>1761417639</v>
      </c>
      <c r="C667">
        <v>9458</v>
      </c>
      <c r="D667" t="s">
        <v>1750</v>
      </c>
      <c r="E667" t="s">
        <v>1751</v>
      </c>
      <c r="F667">
        <v>5</v>
      </c>
      <c r="G667" t="s">
        <v>1603</v>
      </c>
      <c r="H667" t="s">
        <v>436</v>
      </c>
      <c r="I667">
        <v>1761417630.84615</v>
      </c>
      <c r="J667">
        <f>(K667)/1000</f>
        <v>0</v>
      </c>
      <c r="K667">
        <f>IF(DP667, AN667, AH667)</f>
        <v>0</v>
      </c>
      <c r="L667">
        <f>IF(DP667, AI667, AG667)</f>
        <v>0</v>
      </c>
      <c r="M667">
        <f>DR667 - IF(AU667&gt;1, L667*DL667*100.0/(AW667), 0)</f>
        <v>0</v>
      </c>
      <c r="N667">
        <f>((T667-J667/2)*M667-L667)/(T667+J667/2)</f>
        <v>0</v>
      </c>
      <c r="O667">
        <f>N667*(DY667+DZ667)/1000.0</f>
        <v>0</v>
      </c>
      <c r="P667">
        <f>(DR667 - IF(AU667&gt;1, L667*DL667*100.0/(AW667), 0))*(DY667+DZ667)/1000.0</f>
        <v>0</v>
      </c>
      <c r="Q667">
        <f>2.0/((1/S667-1/R667)+SIGN(S667)*SQRT((1/S667-1/R667)*(1/S667-1/R667) + 4*DM667/((DM667+1)*(DM667+1))*(2*1/S667*1/R667-1/R667*1/R667)))</f>
        <v>0</v>
      </c>
      <c r="R667">
        <f>IF(LEFT(DN667,1)&lt;&gt;"0",IF(LEFT(DN667,1)="1",3.0,DO667),$D$5+$E$5*(EF667*DY667/($K$5*1000))+$F$5*(EF667*DY667/($K$5*1000))*MAX(MIN(DL667,$J$5),$I$5)*MAX(MIN(DL667,$J$5),$I$5)+$G$5*MAX(MIN(DL667,$J$5),$I$5)*(EF667*DY667/($K$5*1000))+$H$5*(EF667*DY667/($K$5*1000))*(EF667*DY667/($K$5*1000)))</f>
        <v>0</v>
      </c>
      <c r="S667">
        <f>J667*(1000-(1000*0.61365*exp(17.502*W667/(240.97+W667))/(DY667+DZ667)+DT667)/2)/(1000*0.61365*exp(17.502*W667/(240.97+W667))/(DY667+DZ667)-DT667)</f>
        <v>0</v>
      </c>
      <c r="T667">
        <f>1/((DM667+1)/(Q667/1.6)+1/(R667/1.37)) + DM667/((DM667+1)/(Q667/1.6) + DM667/(R667/1.37))</f>
        <v>0</v>
      </c>
      <c r="U667">
        <f>(DH667*DK667)</f>
        <v>0</v>
      </c>
      <c r="V667">
        <f>(EA667+(U667+2*0.95*5.67E-8*(((EA667+$B$7)+273)^4-(EA667+273)^4)-44100*J667)/(1.84*29.3*R667+8*0.95*5.67E-8*(EA667+273)^3))</f>
        <v>0</v>
      </c>
      <c r="W667">
        <f>($C$7*EB667+$D$7*EC667+$E$7*V667)</f>
        <v>0</v>
      </c>
      <c r="X667">
        <f>0.61365*exp(17.502*W667/(240.97+W667))</f>
        <v>0</v>
      </c>
      <c r="Y667">
        <f>(Z667/AA667*100)</f>
        <v>0</v>
      </c>
      <c r="Z667">
        <f>DT667*(DY667+DZ667)/1000</f>
        <v>0</v>
      </c>
      <c r="AA667">
        <f>0.61365*exp(17.502*EA667/(240.97+EA667))</f>
        <v>0</v>
      </c>
      <c r="AB667">
        <f>(X667-DT667*(DY667+DZ667)/1000)</f>
        <v>0</v>
      </c>
      <c r="AC667">
        <f>(-J667*44100)</f>
        <v>0</v>
      </c>
      <c r="AD667">
        <f>2*29.3*R667*0.92*(EA667-W667)</f>
        <v>0</v>
      </c>
      <c r="AE667">
        <f>2*0.95*5.67E-8*(((EA667+$B$7)+273)^4-(W667+273)^4)</f>
        <v>0</v>
      </c>
      <c r="AF667">
        <f>U667+AE667+AC667+AD667</f>
        <v>0</v>
      </c>
      <c r="AG667">
        <f>DX667*AU667*(DS667-DR667*(1000-AU667*DU667)/(1000-AU667*DT667))/(100*DL667)</f>
        <v>0</v>
      </c>
      <c r="AH667">
        <f>1000*DX667*AU667*(DT667-DU667)/(100*DL667*(1000-AU667*DT667))</f>
        <v>0</v>
      </c>
      <c r="AI667">
        <f>(AJ667 - AK667 - DY667*1E3/(8.314*(EA667+273.15)) * AM667/DX667 * AL667) * DX667/(100*DL667) * (1000 - DU667)/1000</f>
        <v>0</v>
      </c>
      <c r="AJ667">
        <v>1259.81412752634</v>
      </c>
      <c r="AK667">
        <v>1218.97896969697</v>
      </c>
      <c r="AL667">
        <v>3.68808663309271</v>
      </c>
      <c r="AM667">
        <v>65.3796916363012</v>
      </c>
      <c r="AN667">
        <f>(AP667 - AO667 + DY667*1E3/(8.314*(EA667+273.15)) * AR667/DX667 * AQ667) * DX667/(100*DL667) * 1000/(1000 - AP667)</f>
        <v>0</v>
      </c>
      <c r="AO667">
        <v>25.4342175275964</v>
      </c>
      <c r="AP667">
        <v>34.8037393939394</v>
      </c>
      <c r="AQ667">
        <v>2.12581349536997e-05</v>
      </c>
      <c r="AR667">
        <v>110.48631255239</v>
      </c>
      <c r="AS667">
        <v>6</v>
      </c>
      <c r="AT667">
        <v>1</v>
      </c>
      <c r="AU667">
        <f>IF(AS667*$H$13&gt;=AW667,1.0,(AW667/(AW667-AS667*$H$13)))</f>
        <v>0</v>
      </c>
      <c r="AV667">
        <f>(AU667-1)*100</f>
        <v>0</v>
      </c>
      <c r="AW667">
        <f>MAX(0,($B$13+$C$13*EF667)/(1+$D$13*EF667)*DY667/(EA667+273)*$E$13)</f>
        <v>0</v>
      </c>
      <c r="AX667" t="s">
        <v>437</v>
      </c>
      <c r="AY667" t="s">
        <v>437</v>
      </c>
      <c r="AZ667">
        <v>0</v>
      </c>
      <c r="BA667">
        <v>0</v>
      </c>
      <c r="BB667">
        <f>1-AZ667/BA667</f>
        <v>0</v>
      </c>
      <c r="BC667">
        <v>0</v>
      </c>
      <c r="BD667" t="s">
        <v>437</v>
      </c>
      <c r="BE667" t="s">
        <v>437</v>
      </c>
      <c r="BF667">
        <v>0</v>
      </c>
      <c r="BG667">
        <v>0</v>
      </c>
      <c r="BH667">
        <f>1-BF667/BG667</f>
        <v>0</v>
      </c>
      <c r="BI667">
        <v>0.5</v>
      </c>
      <c r="BJ667">
        <f>DI667</f>
        <v>0</v>
      </c>
      <c r="BK667">
        <f>L667</f>
        <v>0</v>
      </c>
      <c r="BL667">
        <f>BH667*BI667*BJ667</f>
        <v>0</v>
      </c>
      <c r="BM667">
        <f>(BK667-BC667)/BJ667</f>
        <v>0</v>
      </c>
      <c r="BN667">
        <f>(BA667-BG667)/BG667</f>
        <v>0</v>
      </c>
      <c r="BO667">
        <f>AZ667/(BB667+AZ667/BG667)</f>
        <v>0</v>
      </c>
      <c r="BP667" t="s">
        <v>437</v>
      </c>
      <c r="BQ667">
        <v>0</v>
      </c>
      <c r="BR667">
        <f>IF(BQ667&lt;&gt;0, BQ667, BO667)</f>
        <v>0</v>
      </c>
      <c r="BS667">
        <f>1-BR667/BG667</f>
        <v>0</v>
      </c>
      <c r="BT667">
        <f>(BG667-BF667)/(BG667-BR667)</f>
        <v>0</v>
      </c>
      <c r="BU667">
        <f>(BA667-BG667)/(BA667-BR667)</f>
        <v>0</v>
      </c>
      <c r="BV667">
        <f>(BG667-BF667)/(BG667-AZ667)</f>
        <v>0</v>
      </c>
      <c r="BW667">
        <f>(BA667-BG667)/(BA667-AZ667)</f>
        <v>0</v>
      </c>
      <c r="BX667">
        <f>(BT667*BR667/BF667)</f>
        <v>0</v>
      </c>
      <c r="BY667">
        <f>(1-BX667)</f>
        <v>0</v>
      </c>
      <c r="DH667">
        <f>$B$11*EG667+$C$11*EH667+$F$11*ES667*(1-EV667)</f>
        <v>0</v>
      </c>
      <c r="DI667">
        <f>DH667*DJ667</f>
        <v>0</v>
      </c>
      <c r="DJ667">
        <f>($B$11*$D$9+$C$11*$D$9+$F$11*((FF667+EX667)/MAX(FF667+EX667+FG667, 0.1)*$I$9+FG667/MAX(FF667+EX667+FG667, 0.1)*$J$9))/($B$11+$C$11+$F$11)</f>
        <v>0</v>
      </c>
      <c r="DK667">
        <f>($B$11*$K$9+$C$11*$K$9+$F$11*((FF667+EX667)/MAX(FF667+EX667+FG667, 0.1)*$P$9+FG667/MAX(FF667+EX667+FG667, 0.1)*$Q$9))/($B$11+$C$11+$F$11)</f>
        <v>0</v>
      </c>
      <c r="DL667">
        <v>6</v>
      </c>
      <c r="DM667">
        <v>0.5</v>
      </c>
      <c r="DN667" t="s">
        <v>438</v>
      </c>
      <c r="DO667">
        <v>2</v>
      </c>
      <c r="DP667" t="b">
        <v>1</v>
      </c>
      <c r="DQ667">
        <v>1761417630.84615</v>
      </c>
      <c r="DR667">
        <v>1151.72923076923</v>
      </c>
      <c r="DS667">
        <v>1209.83615384615</v>
      </c>
      <c r="DT667">
        <v>34.8004461538462</v>
      </c>
      <c r="DU667">
        <v>25.4295384615385</v>
      </c>
      <c r="DV667">
        <v>1150.63153846154</v>
      </c>
      <c r="DW667">
        <v>34.4852615384615</v>
      </c>
      <c r="DX667">
        <v>499.999923076923</v>
      </c>
      <c r="DY667">
        <v>90.2860769230769</v>
      </c>
      <c r="DZ667">
        <v>0.0428033230769231</v>
      </c>
      <c r="EA667">
        <v>43.0552461538462</v>
      </c>
      <c r="EB667">
        <v>41.9590692307692</v>
      </c>
      <c r="EC667">
        <v>999.9</v>
      </c>
      <c r="ED667">
        <v>0</v>
      </c>
      <c r="EE667">
        <v>0</v>
      </c>
      <c r="EF667">
        <v>9999.62</v>
      </c>
      <c r="EG667">
        <v>0</v>
      </c>
      <c r="EH667">
        <v>1205.27</v>
      </c>
      <c r="EI667">
        <v>-58.1063307692308</v>
      </c>
      <c r="EJ667">
        <v>1193.25461538462</v>
      </c>
      <c r="EK667">
        <v>1241.40230769231</v>
      </c>
      <c r="EL667">
        <v>9.37090307692308</v>
      </c>
      <c r="EM667">
        <v>1209.83615384615</v>
      </c>
      <c r="EN667">
        <v>25.4295384615385</v>
      </c>
      <c r="EO667">
        <v>3.14199461538462</v>
      </c>
      <c r="EP667">
        <v>2.29593230769231</v>
      </c>
      <c r="EQ667">
        <v>24.8001846153846</v>
      </c>
      <c r="ER667">
        <v>19.6479076923077</v>
      </c>
      <c r="ES667">
        <v>1200.00692307692</v>
      </c>
      <c r="ET667">
        <v>0.967005307692308</v>
      </c>
      <c r="EU667">
        <v>0.0329946384615385</v>
      </c>
      <c r="EV667">
        <v>0</v>
      </c>
      <c r="EW667">
        <v>1440.81307692308</v>
      </c>
      <c r="EX667">
        <v>5.00059</v>
      </c>
      <c r="EY667">
        <v>18495.3461538462</v>
      </c>
      <c r="EZ667">
        <v>10358.8</v>
      </c>
      <c r="FA667">
        <v>60.8363076923077</v>
      </c>
      <c r="FB667">
        <v>62.4564615384615</v>
      </c>
      <c r="FC667">
        <v>61.192</v>
      </c>
      <c r="FD667">
        <v>61.9709230769231</v>
      </c>
      <c r="FE667">
        <v>61.7738461538462</v>
      </c>
      <c r="FF667">
        <v>1155.57692307692</v>
      </c>
      <c r="FG667">
        <v>39.43</v>
      </c>
      <c r="FH667">
        <v>0</v>
      </c>
      <c r="FI667">
        <v>1761417599.5</v>
      </c>
      <c r="FJ667">
        <v>0</v>
      </c>
      <c r="FK667">
        <v>1441.0532</v>
      </c>
      <c r="FL667">
        <v>12.4853846019761</v>
      </c>
      <c r="FM667">
        <v>133.96153824945</v>
      </c>
      <c r="FN667">
        <v>18497.788</v>
      </c>
      <c r="FO667">
        <v>15</v>
      </c>
      <c r="FP667">
        <v>0</v>
      </c>
      <c r="FQ667" t="s">
        <v>439</v>
      </c>
      <c r="FR667">
        <v>0</v>
      </c>
      <c r="FS667">
        <v>0</v>
      </c>
      <c r="FT667">
        <v>0</v>
      </c>
      <c r="FU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A667">
        <v>0</v>
      </c>
      <c r="GB667">
        <v>0</v>
      </c>
      <c r="GC667">
        <v>-57.6884952380952</v>
      </c>
      <c r="GD667">
        <v>-11.68852987013</v>
      </c>
      <c r="GE667">
        <v>1.51691134074857</v>
      </c>
      <c r="GF667">
        <v>0</v>
      </c>
      <c r="GG667">
        <v>1439.90058823529</v>
      </c>
      <c r="GH667">
        <v>13.7912910669931</v>
      </c>
      <c r="GI667">
        <v>1.37751895722296</v>
      </c>
      <c r="GJ667">
        <v>-1</v>
      </c>
      <c r="GK667">
        <v>9.37255285714286</v>
      </c>
      <c r="GL667">
        <v>-0.026391428571438</v>
      </c>
      <c r="GM667">
        <v>0.00311788106138222</v>
      </c>
      <c r="GN667">
        <v>1</v>
      </c>
      <c r="GO667">
        <v>1</v>
      </c>
      <c r="GP667">
        <v>2</v>
      </c>
      <c r="GQ667" t="s">
        <v>446</v>
      </c>
      <c r="GR667">
        <v>3.12676</v>
      </c>
      <c r="GS667">
        <v>2.7206</v>
      </c>
      <c r="GT667">
        <v>0.17435</v>
      </c>
      <c r="GU667">
        <v>0.179706</v>
      </c>
      <c r="GV667">
        <v>0.126876</v>
      </c>
      <c r="GW667">
        <v>0.101839</v>
      </c>
      <c r="GX667">
        <v>29602.8</v>
      </c>
      <c r="GY667">
        <v>31081.6</v>
      </c>
      <c r="GZ667">
        <v>32585.2</v>
      </c>
      <c r="HA667">
        <v>34457.4</v>
      </c>
      <c r="HB667">
        <v>40682.7</v>
      </c>
      <c r="HC667">
        <v>44655.1</v>
      </c>
      <c r="HD667">
        <v>51228.6</v>
      </c>
      <c r="HE667">
        <v>55282.4</v>
      </c>
      <c r="HF667">
        <v>1.67025</v>
      </c>
      <c r="HG667">
        <v>1.53412</v>
      </c>
      <c r="HH667">
        <v>-0.0408962</v>
      </c>
      <c r="HI667">
        <v>0</v>
      </c>
      <c r="HJ667">
        <v>42.6178</v>
      </c>
      <c r="HK667">
        <v>999.9</v>
      </c>
      <c r="HL667">
        <v>55.897</v>
      </c>
      <c r="HM667">
        <v>30.101</v>
      </c>
      <c r="HN667">
        <v>26.5329</v>
      </c>
      <c r="HO667">
        <v>60.5155</v>
      </c>
      <c r="HP667">
        <v>40.9615</v>
      </c>
      <c r="HQ667">
        <v>1</v>
      </c>
      <c r="HR667">
        <v>2.37831</v>
      </c>
      <c r="HS667">
        <v>4.73262</v>
      </c>
      <c r="HT667">
        <v>20.0581</v>
      </c>
      <c r="HU667">
        <v>5.18614</v>
      </c>
      <c r="HV667">
        <v>12.0159</v>
      </c>
      <c r="HW667">
        <v>4.96905</v>
      </c>
      <c r="HX667">
        <v>3.29598</v>
      </c>
      <c r="HY667">
        <v>9999</v>
      </c>
      <c r="HZ667">
        <v>9999</v>
      </c>
      <c r="IA667">
        <v>999.9</v>
      </c>
      <c r="IB667">
        <v>9999</v>
      </c>
      <c r="IC667">
        <v>1.86325</v>
      </c>
      <c r="ID667">
        <v>1.86812</v>
      </c>
      <c r="IE667">
        <v>1.86784</v>
      </c>
      <c r="IF667">
        <v>1.86905</v>
      </c>
      <c r="IG667">
        <v>1.86981</v>
      </c>
      <c r="IH667">
        <v>1.8659</v>
      </c>
      <c r="II667">
        <v>1.86697</v>
      </c>
      <c r="IJ667">
        <v>1.86842</v>
      </c>
      <c r="IK667">
        <v>5</v>
      </c>
      <c r="IL667">
        <v>0</v>
      </c>
      <c r="IM667">
        <v>0</v>
      </c>
      <c r="IN667">
        <v>0</v>
      </c>
      <c r="IO667" t="s">
        <v>441</v>
      </c>
      <c r="IP667" t="s">
        <v>442</v>
      </c>
      <c r="IQ667" t="s">
        <v>443</v>
      </c>
      <c r="IR667" t="s">
        <v>443</v>
      </c>
      <c r="IS667" t="s">
        <v>443</v>
      </c>
      <c r="IT667" t="s">
        <v>443</v>
      </c>
      <c r="IU667">
        <v>0</v>
      </c>
      <c r="IV667">
        <v>100</v>
      </c>
      <c r="IW667">
        <v>100</v>
      </c>
      <c r="IX667">
        <v>1.1</v>
      </c>
      <c r="IY667">
        <v>0.3152</v>
      </c>
      <c r="IZ667">
        <v>1.09748391826392</v>
      </c>
      <c r="JA667">
        <v>0</v>
      </c>
      <c r="JB667">
        <v>0</v>
      </c>
      <c r="JC667">
        <v>0</v>
      </c>
      <c r="JD667">
        <v>0.315191680746845</v>
      </c>
      <c r="JE667">
        <v>0</v>
      </c>
      <c r="JF667">
        <v>0</v>
      </c>
      <c r="JG667">
        <v>0</v>
      </c>
      <c r="JH667">
        <v>5</v>
      </c>
      <c r="JI667">
        <v>2273</v>
      </c>
      <c r="JJ667">
        <v>0</v>
      </c>
      <c r="JK667">
        <v>25</v>
      </c>
      <c r="JL667">
        <v>29356960.6</v>
      </c>
      <c r="JM667">
        <v>29356960.6</v>
      </c>
      <c r="JN667">
        <v>2.44873</v>
      </c>
      <c r="JO667">
        <v>2.60376</v>
      </c>
      <c r="JP667">
        <v>1.54785</v>
      </c>
      <c r="JQ667">
        <v>2.31567</v>
      </c>
      <c r="JR667">
        <v>1.64673</v>
      </c>
      <c r="JS667">
        <v>2.38647</v>
      </c>
      <c r="JT667">
        <v>34.3725</v>
      </c>
      <c r="JU667">
        <v>24.1663</v>
      </c>
      <c r="JV667">
        <v>18</v>
      </c>
      <c r="JW667">
        <v>487.278</v>
      </c>
      <c r="JX667">
        <v>388.316</v>
      </c>
      <c r="JY667">
        <v>36.7913</v>
      </c>
      <c r="JZ667">
        <v>54.1824</v>
      </c>
      <c r="KA667">
        <v>29.9956</v>
      </c>
      <c r="KB667">
        <v>53.7731</v>
      </c>
      <c r="KC667">
        <v>53.5696</v>
      </c>
      <c r="KD667">
        <v>49.0081</v>
      </c>
      <c r="KE667">
        <v>0</v>
      </c>
      <c r="KF667">
        <v>100</v>
      </c>
      <c r="KG667">
        <v>36.8065</v>
      </c>
      <c r="KH667">
        <v>1256.67</v>
      </c>
      <c r="KI667">
        <v>34.6858</v>
      </c>
      <c r="KJ667">
        <v>92.8417</v>
      </c>
      <c r="KK667">
        <v>89.4375</v>
      </c>
    </row>
    <row r="668" spans="1:297">
      <c r="A668">
        <v>652</v>
      </c>
      <c r="B668">
        <v>1761417644</v>
      </c>
      <c r="C668">
        <v>9463</v>
      </c>
      <c r="D668" t="s">
        <v>1752</v>
      </c>
      <c r="E668" t="s">
        <v>1753</v>
      </c>
      <c r="F668">
        <v>5</v>
      </c>
      <c r="G668" t="s">
        <v>1603</v>
      </c>
      <c r="H668" t="s">
        <v>436</v>
      </c>
      <c r="I668">
        <v>1761417635.84615</v>
      </c>
      <c r="J668">
        <f>(K668)/1000</f>
        <v>0</v>
      </c>
      <c r="K668">
        <f>IF(DP668, AN668, AH668)</f>
        <v>0</v>
      </c>
      <c r="L668">
        <f>IF(DP668, AI668, AG668)</f>
        <v>0</v>
      </c>
      <c r="M668">
        <f>DR668 - IF(AU668&gt;1, L668*DL668*100.0/(AW668), 0)</f>
        <v>0</v>
      </c>
      <c r="N668">
        <f>((T668-J668/2)*M668-L668)/(T668+J668/2)</f>
        <v>0</v>
      </c>
      <c r="O668">
        <f>N668*(DY668+DZ668)/1000.0</f>
        <v>0</v>
      </c>
      <c r="P668">
        <f>(DR668 - IF(AU668&gt;1, L668*DL668*100.0/(AW668), 0))*(DY668+DZ668)/1000.0</f>
        <v>0</v>
      </c>
      <c r="Q668">
        <f>2.0/((1/S668-1/R668)+SIGN(S668)*SQRT((1/S668-1/R668)*(1/S668-1/R668) + 4*DM668/((DM668+1)*(DM668+1))*(2*1/S668*1/R668-1/R668*1/R668)))</f>
        <v>0</v>
      </c>
      <c r="R668">
        <f>IF(LEFT(DN668,1)&lt;&gt;"0",IF(LEFT(DN668,1)="1",3.0,DO668),$D$5+$E$5*(EF668*DY668/($K$5*1000))+$F$5*(EF668*DY668/($K$5*1000))*MAX(MIN(DL668,$J$5),$I$5)*MAX(MIN(DL668,$J$5),$I$5)+$G$5*MAX(MIN(DL668,$J$5),$I$5)*(EF668*DY668/($K$5*1000))+$H$5*(EF668*DY668/($K$5*1000))*(EF668*DY668/($K$5*1000)))</f>
        <v>0</v>
      </c>
      <c r="S668">
        <f>J668*(1000-(1000*0.61365*exp(17.502*W668/(240.97+W668))/(DY668+DZ668)+DT668)/2)/(1000*0.61365*exp(17.502*W668/(240.97+W668))/(DY668+DZ668)-DT668)</f>
        <v>0</v>
      </c>
      <c r="T668">
        <f>1/((DM668+1)/(Q668/1.6)+1/(R668/1.37)) + DM668/((DM668+1)/(Q668/1.6) + DM668/(R668/1.37))</f>
        <v>0</v>
      </c>
      <c r="U668">
        <f>(DH668*DK668)</f>
        <v>0</v>
      </c>
      <c r="V668">
        <f>(EA668+(U668+2*0.95*5.67E-8*(((EA668+$B$7)+273)^4-(EA668+273)^4)-44100*J668)/(1.84*29.3*R668+8*0.95*5.67E-8*(EA668+273)^3))</f>
        <v>0</v>
      </c>
      <c r="W668">
        <f>($C$7*EB668+$D$7*EC668+$E$7*V668)</f>
        <v>0</v>
      </c>
      <c r="X668">
        <f>0.61365*exp(17.502*W668/(240.97+W668))</f>
        <v>0</v>
      </c>
      <c r="Y668">
        <f>(Z668/AA668*100)</f>
        <v>0</v>
      </c>
      <c r="Z668">
        <f>DT668*(DY668+DZ668)/1000</f>
        <v>0</v>
      </c>
      <c r="AA668">
        <f>0.61365*exp(17.502*EA668/(240.97+EA668))</f>
        <v>0</v>
      </c>
      <c r="AB668">
        <f>(X668-DT668*(DY668+DZ668)/1000)</f>
        <v>0</v>
      </c>
      <c r="AC668">
        <f>(-J668*44100)</f>
        <v>0</v>
      </c>
      <c r="AD668">
        <f>2*29.3*R668*0.92*(EA668-W668)</f>
        <v>0</v>
      </c>
      <c r="AE668">
        <f>2*0.95*5.67E-8*(((EA668+$B$7)+273)^4-(W668+273)^4)</f>
        <v>0</v>
      </c>
      <c r="AF668">
        <f>U668+AE668+AC668+AD668</f>
        <v>0</v>
      </c>
      <c r="AG668">
        <f>DX668*AU668*(DS668-DR668*(1000-AU668*DU668)/(1000-AU668*DT668))/(100*DL668)</f>
        <v>0</v>
      </c>
      <c r="AH668">
        <f>1000*DX668*AU668*(DT668-DU668)/(100*DL668*(1000-AU668*DT668))</f>
        <v>0</v>
      </c>
      <c r="AI668">
        <f>(AJ668 - AK668 - DY668*1E3/(8.314*(EA668+273.15)) * AM668/DX668 * AL668) * DX668/(100*DL668) * (1000 - DU668)/1000</f>
        <v>0</v>
      </c>
      <c r="AJ668">
        <v>1275.7375546795</v>
      </c>
      <c r="AK668">
        <v>1235.8783030303</v>
      </c>
      <c r="AL668">
        <v>3.33372392924376</v>
      </c>
      <c r="AM668">
        <v>65.3796916363012</v>
      </c>
      <c r="AN668">
        <f>(AP668 - AO668 + DY668*1E3/(8.314*(EA668+273.15)) * AR668/DX668 * AQ668) * DX668/(100*DL668) * 1000/(1000 - AP668)</f>
        <v>0</v>
      </c>
      <c r="AO668">
        <v>25.4399491525391</v>
      </c>
      <c r="AP668">
        <v>34.8099024242424</v>
      </c>
      <c r="AQ668">
        <v>3.27363143573729e-05</v>
      </c>
      <c r="AR668">
        <v>110.48631255239</v>
      </c>
      <c r="AS668">
        <v>6</v>
      </c>
      <c r="AT668">
        <v>1</v>
      </c>
      <c r="AU668">
        <f>IF(AS668*$H$13&gt;=AW668,1.0,(AW668/(AW668-AS668*$H$13)))</f>
        <v>0</v>
      </c>
      <c r="AV668">
        <f>(AU668-1)*100</f>
        <v>0</v>
      </c>
      <c r="AW668">
        <f>MAX(0,($B$13+$C$13*EF668)/(1+$D$13*EF668)*DY668/(EA668+273)*$E$13)</f>
        <v>0</v>
      </c>
      <c r="AX668" t="s">
        <v>437</v>
      </c>
      <c r="AY668" t="s">
        <v>437</v>
      </c>
      <c r="AZ668">
        <v>0</v>
      </c>
      <c r="BA668">
        <v>0</v>
      </c>
      <c r="BB668">
        <f>1-AZ668/BA668</f>
        <v>0</v>
      </c>
      <c r="BC668">
        <v>0</v>
      </c>
      <c r="BD668" t="s">
        <v>437</v>
      </c>
      <c r="BE668" t="s">
        <v>437</v>
      </c>
      <c r="BF668">
        <v>0</v>
      </c>
      <c r="BG668">
        <v>0</v>
      </c>
      <c r="BH668">
        <f>1-BF668/BG668</f>
        <v>0</v>
      </c>
      <c r="BI668">
        <v>0.5</v>
      </c>
      <c r="BJ668">
        <f>DI668</f>
        <v>0</v>
      </c>
      <c r="BK668">
        <f>L668</f>
        <v>0</v>
      </c>
      <c r="BL668">
        <f>BH668*BI668*BJ668</f>
        <v>0</v>
      </c>
      <c r="BM668">
        <f>(BK668-BC668)/BJ668</f>
        <v>0</v>
      </c>
      <c r="BN668">
        <f>(BA668-BG668)/BG668</f>
        <v>0</v>
      </c>
      <c r="BO668">
        <f>AZ668/(BB668+AZ668/BG668)</f>
        <v>0</v>
      </c>
      <c r="BP668" t="s">
        <v>437</v>
      </c>
      <c r="BQ668">
        <v>0</v>
      </c>
      <c r="BR668">
        <f>IF(BQ668&lt;&gt;0, BQ668, BO668)</f>
        <v>0</v>
      </c>
      <c r="BS668">
        <f>1-BR668/BG668</f>
        <v>0</v>
      </c>
      <c r="BT668">
        <f>(BG668-BF668)/(BG668-BR668)</f>
        <v>0</v>
      </c>
      <c r="BU668">
        <f>(BA668-BG668)/(BA668-BR668)</f>
        <v>0</v>
      </c>
      <c r="BV668">
        <f>(BG668-BF668)/(BG668-AZ668)</f>
        <v>0</v>
      </c>
      <c r="BW668">
        <f>(BA668-BG668)/(BA668-AZ668)</f>
        <v>0</v>
      </c>
      <c r="BX668">
        <f>(BT668*BR668/BF668)</f>
        <v>0</v>
      </c>
      <c r="BY668">
        <f>(1-BX668)</f>
        <v>0</v>
      </c>
      <c r="DH668">
        <f>$B$11*EG668+$C$11*EH668+$F$11*ES668*(1-EV668)</f>
        <v>0</v>
      </c>
      <c r="DI668">
        <f>DH668*DJ668</f>
        <v>0</v>
      </c>
      <c r="DJ668">
        <f>($B$11*$D$9+$C$11*$D$9+$F$11*((FF668+EX668)/MAX(FF668+EX668+FG668, 0.1)*$I$9+FG668/MAX(FF668+EX668+FG668, 0.1)*$J$9))/($B$11+$C$11+$F$11)</f>
        <v>0</v>
      </c>
      <c r="DK668">
        <f>($B$11*$K$9+$C$11*$K$9+$F$11*((FF668+EX668)/MAX(FF668+EX668+FG668, 0.1)*$P$9+FG668/MAX(FF668+EX668+FG668, 0.1)*$Q$9))/($B$11+$C$11+$F$11)</f>
        <v>0</v>
      </c>
      <c r="DL668">
        <v>6</v>
      </c>
      <c r="DM668">
        <v>0.5</v>
      </c>
      <c r="DN668" t="s">
        <v>438</v>
      </c>
      <c r="DO668">
        <v>2</v>
      </c>
      <c r="DP668" t="b">
        <v>1</v>
      </c>
      <c r="DQ668">
        <v>1761417635.84615</v>
      </c>
      <c r="DR668">
        <v>1168.70615384615</v>
      </c>
      <c r="DS668">
        <v>1227.34923076923</v>
      </c>
      <c r="DT668">
        <v>34.8042769230769</v>
      </c>
      <c r="DU668">
        <v>25.4341923076923</v>
      </c>
      <c r="DV668">
        <v>1167.60846153846</v>
      </c>
      <c r="DW668">
        <v>34.4890846153846</v>
      </c>
      <c r="DX668">
        <v>499.988769230769</v>
      </c>
      <c r="DY668">
        <v>90.2849846153846</v>
      </c>
      <c r="DZ668">
        <v>0.0427517307692308</v>
      </c>
      <c r="EA668">
        <v>43.0569</v>
      </c>
      <c r="EB668">
        <v>41.9609615384615</v>
      </c>
      <c r="EC668">
        <v>999.9</v>
      </c>
      <c r="ED668">
        <v>0</v>
      </c>
      <c r="EE668">
        <v>0</v>
      </c>
      <c r="EF668">
        <v>10006.5853846154</v>
      </c>
      <c r="EG668">
        <v>0</v>
      </c>
      <c r="EH668">
        <v>1205.40846153846</v>
      </c>
      <c r="EI668">
        <v>-58.6433692307692</v>
      </c>
      <c r="EJ668">
        <v>1210.84846153846</v>
      </c>
      <c r="EK668">
        <v>1259.37923076923</v>
      </c>
      <c r="EL668">
        <v>9.37007538461538</v>
      </c>
      <c r="EM668">
        <v>1227.34923076923</v>
      </c>
      <c r="EN668">
        <v>25.4341923076923</v>
      </c>
      <c r="EO668">
        <v>3.14230230769231</v>
      </c>
      <c r="EP668">
        <v>2.29632538461538</v>
      </c>
      <c r="EQ668">
        <v>24.8018230769231</v>
      </c>
      <c r="ER668">
        <v>19.6506615384615</v>
      </c>
      <c r="ES668">
        <v>1200.09076923077</v>
      </c>
      <c r="ET668">
        <v>0.967007230769231</v>
      </c>
      <c r="EU668">
        <v>0.0329927307692308</v>
      </c>
      <c r="EV668">
        <v>0</v>
      </c>
      <c r="EW668">
        <v>1441.91153846154</v>
      </c>
      <c r="EX668">
        <v>5.00059</v>
      </c>
      <c r="EY668">
        <v>18508.4153846154</v>
      </c>
      <c r="EZ668">
        <v>10359.5307692308</v>
      </c>
      <c r="FA668">
        <v>60.7978461538462</v>
      </c>
      <c r="FB668">
        <v>62.418</v>
      </c>
      <c r="FC668">
        <v>61.1583846153846</v>
      </c>
      <c r="FD668">
        <v>61.9372307692308</v>
      </c>
      <c r="FE668">
        <v>61.7353846153846</v>
      </c>
      <c r="FF668">
        <v>1155.66076923077</v>
      </c>
      <c r="FG668">
        <v>39.43</v>
      </c>
      <c r="FH668">
        <v>0</v>
      </c>
      <c r="FI668">
        <v>1761417604.3</v>
      </c>
      <c r="FJ668">
        <v>0</v>
      </c>
      <c r="FK668">
        <v>1442.0956</v>
      </c>
      <c r="FL668">
        <v>13.5476923202458</v>
      </c>
      <c r="FM668">
        <v>145.323077004771</v>
      </c>
      <c r="FN668">
        <v>18509.528</v>
      </c>
      <c r="FO668">
        <v>15</v>
      </c>
      <c r="FP668">
        <v>0</v>
      </c>
      <c r="FQ668" t="s">
        <v>439</v>
      </c>
      <c r="FR668">
        <v>0</v>
      </c>
      <c r="FS668">
        <v>0</v>
      </c>
      <c r="FT668">
        <v>0</v>
      </c>
      <c r="FU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A668">
        <v>0</v>
      </c>
      <c r="GB668">
        <v>0</v>
      </c>
      <c r="GC668">
        <v>-58.076655</v>
      </c>
      <c r="GD668">
        <v>-8.31424511278204</v>
      </c>
      <c r="GE668">
        <v>1.41699804462639</v>
      </c>
      <c r="GF668">
        <v>0</v>
      </c>
      <c r="GG668">
        <v>1441.095</v>
      </c>
      <c r="GH668">
        <v>13.177540110549</v>
      </c>
      <c r="GI668">
        <v>1.31444072204292</v>
      </c>
      <c r="GJ668">
        <v>-1</v>
      </c>
      <c r="GK668">
        <v>9.3706855</v>
      </c>
      <c r="GL668">
        <v>-0.0140603007518987</v>
      </c>
      <c r="GM668">
        <v>0.00206881240087167</v>
      </c>
      <c r="GN668">
        <v>1</v>
      </c>
      <c r="GO668">
        <v>1</v>
      </c>
      <c r="GP668">
        <v>2</v>
      </c>
      <c r="GQ668" t="s">
        <v>446</v>
      </c>
      <c r="GR668">
        <v>3.12693</v>
      </c>
      <c r="GS668">
        <v>2.72025</v>
      </c>
      <c r="GT668">
        <v>0.175878</v>
      </c>
      <c r="GU668">
        <v>0.18113</v>
      </c>
      <c r="GV668">
        <v>0.126891</v>
      </c>
      <c r="GW668">
        <v>0.101858</v>
      </c>
      <c r="GX668">
        <v>29550.3</v>
      </c>
      <c r="GY668">
        <v>31030.5</v>
      </c>
      <c r="GZ668">
        <v>32588</v>
      </c>
      <c r="HA668">
        <v>34460.8</v>
      </c>
      <c r="HB668">
        <v>40684.9</v>
      </c>
      <c r="HC668">
        <v>44658.4</v>
      </c>
      <c r="HD668">
        <v>51232.5</v>
      </c>
      <c r="HE668">
        <v>55287.5</v>
      </c>
      <c r="HF668">
        <v>1.67057</v>
      </c>
      <c r="HG668">
        <v>1.53448</v>
      </c>
      <c r="HH668">
        <v>-0.0406653</v>
      </c>
      <c r="HI668">
        <v>0</v>
      </c>
      <c r="HJ668">
        <v>42.6103</v>
      </c>
      <c r="HK668">
        <v>999.9</v>
      </c>
      <c r="HL668">
        <v>55.897</v>
      </c>
      <c r="HM668">
        <v>30.101</v>
      </c>
      <c r="HN668">
        <v>26.531</v>
      </c>
      <c r="HO668">
        <v>60.3455</v>
      </c>
      <c r="HP668">
        <v>40.7853</v>
      </c>
      <c r="HQ668">
        <v>1</v>
      </c>
      <c r="HR668">
        <v>2.37356</v>
      </c>
      <c r="HS668">
        <v>4.71107</v>
      </c>
      <c r="HT668">
        <v>20.0585</v>
      </c>
      <c r="HU668">
        <v>5.18539</v>
      </c>
      <c r="HV668">
        <v>12.0159</v>
      </c>
      <c r="HW668">
        <v>4.9685</v>
      </c>
      <c r="HX668">
        <v>3.29588</v>
      </c>
      <c r="HY668">
        <v>9999</v>
      </c>
      <c r="HZ668">
        <v>9999</v>
      </c>
      <c r="IA668">
        <v>999.9</v>
      </c>
      <c r="IB668">
        <v>9999</v>
      </c>
      <c r="IC668">
        <v>1.86325</v>
      </c>
      <c r="ID668">
        <v>1.86812</v>
      </c>
      <c r="IE668">
        <v>1.86783</v>
      </c>
      <c r="IF668">
        <v>1.86905</v>
      </c>
      <c r="IG668">
        <v>1.86981</v>
      </c>
      <c r="IH668">
        <v>1.86586</v>
      </c>
      <c r="II668">
        <v>1.86697</v>
      </c>
      <c r="IJ668">
        <v>1.8684</v>
      </c>
      <c r="IK668">
        <v>5</v>
      </c>
      <c r="IL668">
        <v>0</v>
      </c>
      <c r="IM668">
        <v>0</v>
      </c>
      <c r="IN668">
        <v>0</v>
      </c>
      <c r="IO668" t="s">
        <v>441</v>
      </c>
      <c r="IP668" t="s">
        <v>442</v>
      </c>
      <c r="IQ668" t="s">
        <v>443</v>
      </c>
      <c r="IR668" t="s">
        <v>443</v>
      </c>
      <c r="IS668" t="s">
        <v>443</v>
      </c>
      <c r="IT668" t="s">
        <v>443</v>
      </c>
      <c r="IU668">
        <v>0</v>
      </c>
      <c r="IV668">
        <v>100</v>
      </c>
      <c r="IW668">
        <v>100</v>
      </c>
      <c r="IX668">
        <v>1.1</v>
      </c>
      <c r="IY668">
        <v>0.3152</v>
      </c>
      <c r="IZ668">
        <v>1.09748391826392</v>
      </c>
      <c r="JA668">
        <v>0</v>
      </c>
      <c r="JB668">
        <v>0</v>
      </c>
      <c r="JC668">
        <v>0</v>
      </c>
      <c r="JD668">
        <v>0.315191680746845</v>
      </c>
      <c r="JE668">
        <v>0</v>
      </c>
      <c r="JF668">
        <v>0</v>
      </c>
      <c r="JG668">
        <v>0</v>
      </c>
      <c r="JH668">
        <v>5</v>
      </c>
      <c r="JI668">
        <v>2273</v>
      </c>
      <c r="JJ668">
        <v>0</v>
      </c>
      <c r="JK668">
        <v>25</v>
      </c>
      <c r="JL668">
        <v>29356960.7</v>
      </c>
      <c r="JM668">
        <v>29356960.7</v>
      </c>
      <c r="JN668">
        <v>2.4707</v>
      </c>
      <c r="JO668">
        <v>2.61841</v>
      </c>
      <c r="JP668">
        <v>1.54785</v>
      </c>
      <c r="JQ668">
        <v>2.31567</v>
      </c>
      <c r="JR668">
        <v>1.64551</v>
      </c>
      <c r="JS668">
        <v>2.25952</v>
      </c>
      <c r="JT668">
        <v>34.3725</v>
      </c>
      <c r="JU668">
        <v>24.1575</v>
      </c>
      <c r="JV668">
        <v>18</v>
      </c>
      <c r="JW668">
        <v>487.338</v>
      </c>
      <c r="JX668">
        <v>388.385</v>
      </c>
      <c r="JY668">
        <v>36.8184</v>
      </c>
      <c r="JZ668">
        <v>54.1418</v>
      </c>
      <c r="KA668">
        <v>29.9956</v>
      </c>
      <c r="KB668">
        <v>53.7414</v>
      </c>
      <c r="KC668">
        <v>53.5355</v>
      </c>
      <c r="KD668">
        <v>49.5633</v>
      </c>
      <c r="KE668">
        <v>0</v>
      </c>
      <c r="KF668">
        <v>100</v>
      </c>
      <c r="KG668">
        <v>36.8318</v>
      </c>
      <c r="KH668">
        <v>1277</v>
      </c>
      <c r="KI668">
        <v>34.6858</v>
      </c>
      <c r="KJ668">
        <v>92.8491</v>
      </c>
      <c r="KK668">
        <v>89.446</v>
      </c>
    </row>
    <row r="669" spans="1:297">
      <c r="A669">
        <v>653</v>
      </c>
      <c r="B669">
        <v>1761417649</v>
      </c>
      <c r="C669">
        <v>9468</v>
      </c>
      <c r="D669" t="s">
        <v>1754</v>
      </c>
      <c r="E669" t="s">
        <v>1755</v>
      </c>
      <c r="F669">
        <v>5</v>
      </c>
      <c r="G669" t="s">
        <v>1603</v>
      </c>
      <c r="H669" t="s">
        <v>436</v>
      </c>
      <c r="I669">
        <v>1761417640.84615</v>
      </c>
      <c r="J669">
        <f>(K669)/1000</f>
        <v>0</v>
      </c>
      <c r="K669">
        <f>IF(DP669, AN669, AH669)</f>
        <v>0</v>
      </c>
      <c r="L669">
        <f>IF(DP669, AI669, AG669)</f>
        <v>0</v>
      </c>
      <c r="M669">
        <f>DR669 - IF(AU669&gt;1, L669*DL669*100.0/(AW669), 0)</f>
        <v>0</v>
      </c>
      <c r="N669">
        <f>((T669-J669/2)*M669-L669)/(T669+J669/2)</f>
        <v>0</v>
      </c>
      <c r="O669">
        <f>N669*(DY669+DZ669)/1000.0</f>
        <v>0</v>
      </c>
      <c r="P669">
        <f>(DR669 - IF(AU669&gt;1, L669*DL669*100.0/(AW669), 0))*(DY669+DZ669)/1000.0</f>
        <v>0</v>
      </c>
      <c r="Q669">
        <f>2.0/((1/S669-1/R669)+SIGN(S669)*SQRT((1/S669-1/R669)*(1/S669-1/R669) + 4*DM669/((DM669+1)*(DM669+1))*(2*1/S669*1/R669-1/R669*1/R669)))</f>
        <v>0</v>
      </c>
      <c r="R669">
        <f>IF(LEFT(DN669,1)&lt;&gt;"0",IF(LEFT(DN669,1)="1",3.0,DO669),$D$5+$E$5*(EF669*DY669/($K$5*1000))+$F$5*(EF669*DY669/($K$5*1000))*MAX(MIN(DL669,$J$5),$I$5)*MAX(MIN(DL669,$J$5),$I$5)+$G$5*MAX(MIN(DL669,$J$5),$I$5)*(EF669*DY669/($K$5*1000))+$H$5*(EF669*DY669/($K$5*1000))*(EF669*DY669/($K$5*1000)))</f>
        <v>0</v>
      </c>
      <c r="S669">
        <f>J669*(1000-(1000*0.61365*exp(17.502*W669/(240.97+W669))/(DY669+DZ669)+DT669)/2)/(1000*0.61365*exp(17.502*W669/(240.97+W669))/(DY669+DZ669)-DT669)</f>
        <v>0</v>
      </c>
      <c r="T669">
        <f>1/((DM669+1)/(Q669/1.6)+1/(R669/1.37)) + DM669/((DM669+1)/(Q669/1.6) + DM669/(R669/1.37))</f>
        <v>0</v>
      </c>
      <c r="U669">
        <f>(DH669*DK669)</f>
        <v>0</v>
      </c>
      <c r="V669">
        <f>(EA669+(U669+2*0.95*5.67E-8*(((EA669+$B$7)+273)^4-(EA669+273)^4)-44100*J669)/(1.84*29.3*R669+8*0.95*5.67E-8*(EA669+273)^3))</f>
        <v>0</v>
      </c>
      <c r="W669">
        <f>($C$7*EB669+$D$7*EC669+$E$7*V669)</f>
        <v>0</v>
      </c>
      <c r="X669">
        <f>0.61365*exp(17.502*W669/(240.97+W669))</f>
        <v>0</v>
      </c>
      <c r="Y669">
        <f>(Z669/AA669*100)</f>
        <v>0</v>
      </c>
      <c r="Z669">
        <f>DT669*(DY669+DZ669)/1000</f>
        <v>0</v>
      </c>
      <c r="AA669">
        <f>0.61365*exp(17.502*EA669/(240.97+EA669))</f>
        <v>0</v>
      </c>
      <c r="AB669">
        <f>(X669-DT669*(DY669+DZ669)/1000)</f>
        <v>0</v>
      </c>
      <c r="AC669">
        <f>(-J669*44100)</f>
        <v>0</v>
      </c>
      <c r="AD669">
        <f>2*29.3*R669*0.92*(EA669-W669)</f>
        <v>0</v>
      </c>
      <c r="AE669">
        <f>2*0.95*5.67E-8*(((EA669+$B$7)+273)^4-(W669+273)^4)</f>
        <v>0</v>
      </c>
      <c r="AF669">
        <f>U669+AE669+AC669+AD669</f>
        <v>0</v>
      </c>
      <c r="AG669">
        <f>DX669*AU669*(DS669-DR669*(1000-AU669*DU669)/(1000-AU669*DT669))/(100*DL669)</f>
        <v>0</v>
      </c>
      <c r="AH669">
        <f>1000*DX669*AU669*(DT669-DU669)/(100*DL669*(1000-AU669*DT669))</f>
        <v>0</v>
      </c>
      <c r="AI669">
        <f>(AJ669 - AK669 - DY669*1E3/(8.314*(EA669+273.15)) * AM669/DX669 * AL669) * DX669/(100*DL669) * (1000 - DU669)/1000</f>
        <v>0</v>
      </c>
      <c r="AJ669">
        <v>1291.92611310789</v>
      </c>
      <c r="AK669">
        <v>1252.21684848485</v>
      </c>
      <c r="AL669">
        <v>3.26046136727319</v>
      </c>
      <c r="AM669">
        <v>65.3796916363012</v>
      </c>
      <c r="AN669">
        <f>(AP669 - AO669 + DY669*1E3/(8.314*(EA669+273.15)) * AR669/DX669 * AQ669) * DX669/(100*DL669) * 1000/(1000 - AP669)</f>
        <v>0</v>
      </c>
      <c r="AO669">
        <v>25.4429748307861</v>
      </c>
      <c r="AP669">
        <v>34.8136521212121</v>
      </c>
      <c r="AQ669">
        <v>3.45727483944781e-05</v>
      </c>
      <c r="AR669">
        <v>110.48631255239</v>
      </c>
      <c r="AS669">
        <v>6</v>
      </c>
      <c r="AT669">
        <v>1</v>
      </c>
      <c r="AU669">
        <f>IF(AS669*$H$13&gt;=AW669,1.0,(AW669/(AW669-AS669*$H$13)))</f>
        <v>0</v>
      </c>
      <c r="AV669">
        <f>(AU669-1)*100</f>
        <v>0</v>
      </c>
      <c r="AW669">
        <f>MAX(0,($B$13+$C$13*EF669)/(1+$D$13*EF669)*DY669/(EA669+273)*$E$13)</f>
        <v>0</v>
      </c>
      <c r="AX669" t="s">
        <v>437</v>
      </c>
      <c r="AY669" t="s">
        <v>437</v>
      </c>
      <c r="AZ669">
        <v>0</v>
      </c>
      <c r="BA669">
        <v>0</v>
      </c>
      <c r="BB669">
        <f>1-AZ669/BA669</f>
        <v>0</v>
      </c>
      <c r="BC669">
        <v>0</v>
      </c>
      <c r="BD669" t="s">
        <v>437</v>
      </c>
      <c r="BE669" t="s">
        <v>437</v>
      </c>
      <c r="BF669">
        <v>0</v>
      </c>
      <c r="BG669">
        <v>0</v>
      </c>
      <c r="BH669">
        <f>1-BF669/BG669</f>
        <v>0</v>
      </c>
      <c r="BI669">
        <v>0.5</v>
      </c>
      <c r="BJ669">
        <f>DI669</f>
        <v>0</v>
      </c>
      <c r="BK669">
        <f>L669</f>
        <v>0</v>
      </c>
      <c r="BL669">
        <f>BH669*BI669*BJ669</f>
        <v>0</v>
      </c>
      <c r="BM669">
        <f>(BK669-BC669)/BJ669</f>
        <v>0</v>
      </c>
      <c r="BN669">
        <f>(BA669-BG669)/BG669</f>
        <v>0</v>
      </c>
      <c r="BO669">
        <f>AZ669/(BB669+AZ669/BG669)</f>
        <v>0</v>
      </c>
      <c r="BP669" t="s">
        <v>437</v>
      </c>
      <c r="BQ669">
        <v>0</v>
      </c>
      <c r="BR669">
        <f>IF(BQ669&lt;&gt;0, BQ669, BO669)</f>
        <v>0</v>
      </c>
      <c r="BS669">
        <f>1-BR669/BG669</f>
        <v>0</v>
      </c>
      <c r="BT669">
        <f>(BG669-BF669)/(BG669-BR669)</f>
        <v>0</v>
      </c>
      <c r="BU669">
        <f>(BA669-BG669)/(BA669-BR669)</f>
        <v>0</v>
      </c>
      <c r="BV669">
        <f>(BG669-BF669)/(BG669-AZ669)</f>
        <v>0</v>
      </c>
      <c r="BW669">
        <f>(BA669-BG669)/(BA669-AZ669)</f>
        <v>0</v>
      </c>
      <c r="BX669">
        <f>(BT669*BR669/BF669)</f>
        <v>0</v>
      </c>
      <c r="BY669">
        <f>(1-BX669)</f>
        <v>0</v>
      </c>
      <c r="DH669">
        <f>$B$11*EG669+$C$11*EH669+$F$11*ES669*(1-EV669)</f>
        <v>0</v>
      </c>
      <c r="DI669">
        <f>DH669*DJ669</f>
        <v>0</v>
      </c>
      <c r="DJ669">
        <f>($B$11*$D$9+$C$11*$D$9+$F$11*((FF669+EX669)/MAX(FF669+EX669+FG669, 0.1)*$I$9+FG669/MAX(FF669+EX669+FG669, 0.1)*$J$9))/($B$11+$C$11+$F$11)</f>
        <v>0</v>
      </c>
      <c r="DK669">
        <f>($B$11*$K$9+$C$11*$K$9+$F$11*((FF669+EX669)/MAX(FF669+EX669+FG669, 0.1)*$P$9+FG669/MAX(FF669+EX669+FG669, 0.1)*$Q$9))/($B$11+$C$11+$F$11)</f>
        <v>0</v>
      </c>
      <c r="DL669">
        <v>6</v>
      </c>
      <c r="DM669">
        <v>0.5</v>
      </c>
      <c r="DN669" t="s">
        <v>438</v>
      </c>
      <c r="DO669">
        <v>2</v>
      </c>
      <c r="DP669" t="b">
        <v>1</v>
      </c>
      <c r="DQ669">
        <v>1761417640.84615</v>
      </c>
      <c r="DR669">
        <v>1185.51076923077</v>
      </c>
      <c r="DS669">
        <v>1244.03846153846</v>
      </c>
      <c r="DT669">
        <v>34.8073769230769</v>
      </c>
      <c r="DU669">
        <v>25.4380461538462</v>
      </c>
      <c r="DV669">
        <v>1184.41307692308</v>
      </c>
      <c r="DW669">
        <v>34.4921846153846</v>
      </c>
      <c r="DX669">
        <v>500.022153846154</v>
      </c>
      <c r="DY669">
        <v>90.2833307692308</v>
      </c>
      <c r="DZ669">
        <v>0.0424596076923077</v>
      </c>
      <c r="EA669">
        <v>43.0611</v>
      </c>
      <c r="EB669">
        <v>41.9630923076923</v>
      </c>
      <c r="EC669">
        <v>999.9</v>
      </c>
      <c r="ED669">
        <v>0</v>
      </c>
      <c r="EE669">
        <v>0</v>
      </c>
      <c r="EF669">
        <v>10017.4923076923</v>
      </c>
      <c r="EG669">
        <v>0</v>
      </c>
      <c r="EH669">
        <v>1205.55076923077</v>
      </c>
      <c r="EI669">
        <v>-58.5281307692308</v>
      </c>
      <c r="EJ669">
        <v>1228.26307692308</v>
      </c>
      <c r="EK669">
        <v>1276.51</v>
      </c>
      <c r="EL669">
        <v>9.36932307692308</v>
      </c>
      <c r="EM669">
        <v>1244.03846153846</v>
      </c>
      <c r="EN669">
        <v>25.4380461538462</v>
      </c>
      <c r="EO669">
        <v>3.14252461538462</v>
      </c>
      <c r="EP669">
        <v>2.29663</v>
      </c>
      <c r="EQ669">
        <v>24.8030076923077</v>
      </c>
      <c r="ER669">
        <v>19.6527923076923</v>
      </c>
      <c r="ES669">
        <v>1200.03538461538</v>
      </c>
      <c r="ET669">
        <v>0.967005307692308</v>
      </c>
      <c r="EU669">
        <v>0.0329946384615385</v>
      </c>
      <c r="EV669">
        <v>0</v>
      </c>
      <c r="EW669">
        <v>1443.06</v>
      </c>
      <c r="EX669">
        <v>5.00059</v>
      </c>
      <c r="EY669">
        <v>18519.2461538462</v>
      </c>
      <c r="EZ669">
        <v>10359.0384615385</v>
      </c>
      <c r="FA669">
        <v>60.7690769230769</v>
      </c>
      <c r="FB669">
        <v>62.3892307692308</v>
      </c>
      <c r="FC669">
        <v>61.1247692307692</v>
      </c>
      <c r="FD669">
        <v>61.9036153846154</v>
      </c>
      <c r="FE669">
        <v>61.7112307692308</v>
      </c>
      <c r="FF669">
        <v>1155.60538461538</v>
      </c>
      <c r="FG669">
        <v>39.43</v>
      </c>
      <c r="FH669">
        <v>0</v>
      </c>
      <c r="FI669">
        <v>1761417609.1</v>
      </c>
      <c r="FJ669">
        <v>0</v>
      </c>
      <c r="FK669">
        <v>1443.196</v>
      </c>
      <c r="FL669">
        <v>14.3107692449863</v>
      </c>
      <c r="FM669">
        <v>140.376923195441</v>
      </c>
      <c r="FN669">
        <v>18520.48</v>
      </c>
      <c r="FO669">
        <v>15</v>
      </c>
      <c r="FP669">
        <v>0</v>
      </c>
      <c r="FQ669" t="s">
        <v>439</v>
      </c>
      <c r="FR669">
        <v>0</v>
      </c>
      <c r="FS669">
        <v>0</v>
      </c>
      <c r="FT669">
        <v>0</v>
      </c>
      <c r="FU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A669">
        <v>0</v>
      </c>
      <c r="GB669">
        <v>0</v>
      </c>
      <c r="GC669">
        <v>-58.4412142857143</v>
      </c>
      <c r="GD669">
        <v>2.9872909090909</v>
      </c>
      <c r="GE669">
        <v>0.869497229813334</v>
      </c>
      <c r="GF669">
        <v>0</v>
      </c>
      <c r="GG669">
        <v>1442.17147058824</v>
      </c>
      <c r="GH669">
        <v>13.1763177974478</v>
      </c>
      <c r="GI669">
        <v>1.31185798270318</v>
      </c>
      <c r="GJ669">
        <v>-1</v>
      </c>
      <c r="GK669">
        <v>9.37027761904762</v>
      </c>
      <c r="GL669">
        <v>-0.0125680519480453</v>
      </c>
      <c r="GM669">
        <v>0.00198139418150312</v>
      </c>
      <c r="GN669">
        <v>1</v>
      </c>
      <c r="GO669">
        <v>1</v>
      </c>
      <c r="GP669">
        <v>2</v>
      </c>
      <c r="GQ669" t="s">
        <v>446</v>
      </c>
      <c r="GR669">
        <v>3.12681</v>
      </c>
      <c r="GS669">
        <v>2.72011</v>
      </c>
      <c r="GT669">
        <v>0.177379</v>
      </c>
      <c r="GU669">
        <v>0.182768</v>
      </c>
      <c r="GV669">
        <v>0.126907</v>
      </c>
      <c r="GW669">
        <v>0.101875</v>
      </c>
      <c r="GX669">
        <v>29498.7</v>
      </c>
      <c r="GY669">
        <v>30971.5</v>
      </c>
      <c r="GZ669">
        <v>32590.7</v>
      </c>
      <c r="HA669">
        <v>34464.7</v>
      </c>
      <c r="HB669">
        <v>40687</v>
      </c>
      <c r="HC669">
        <v>44662.2</v>
      </c>
      <c r="HD669">
        <v>51236.2</v>
      </c>
      <c r="HE669">
        <v>55293</v>
      </c>
      <c r="HF669">
        <v>1.67108</v>
      </c>
      <c r="HG669">
        <v>1.53485</v>
      </c>
      <c r="HH669">
        <v>-0.0401065</v>
      </c>
      <c r="HI669">
        <v>0</v>
      </c>
      <c r="HJ669">
        <v>42.6027</v>
      </c>
      <c r="HK669">
        <v>999.9</v>
      </c>
      <c r="HL669">
        <v>55.897</v>
      </c>
      <c r="HM669">
        <v>30.101</v>
      </c>
      <c r="HN669">
        <v>26.5337</v>
      </c>
      <c r="HO669">
        <v>60.4755</v>
      </c>
      <c r="HP669">
        <v>41.0256</v>
      </c>
      <c r="HQ669">
        <v>1</v>
      </c>
      <c r="HR669">
        <v>2.3689</v>
      </c>
      <c r="HS669">
        <v>4.68739</v>
      </c>
      <c r="HT669">
        <v>20.0592</v>
      </c>
      <c r="HU669">
        <v>5.18599</v>
      </c>
      <c r="HV669">
        <v>12.0159</v>
      </c>
      <c r="HW669">
        <v>4.9689</v>
      </c>
      <c r="HX669">
        <v>3.29588</v>
      </c>
      <c r="HY669">
        <v>9999</v>
      </c>
      <c r="HZ669">
        <v>9999</v>
      </c>
      <c r="IA669">
        <v>999.9</v>
      </c>
      <c r="IB669">
        <v>9999</v>
      </c>
      <c r="IC669">
        <v>1.86325</v>
      </c>
      <c r="ID669">
        <v>1.86812</v>
      </c>
      <c r="IE669">
        <v>1.86784</v>
      </c>
      <c r="IF669">
        <v>1.86905</v>
      </c>
      <c r="IG669">
        <v>1.86981</v>
      </c>
      <c r="IH669">
        <v>1.86586</v>
      </c>
      <c r="II669">
        <v>1.86694</v>
      </c>
      <c r="IJ669">
        <v>1.86838</v>
      </c>
      <c r="IK669">
        <v>5</v>
      </c>
      <c r="IL669">
        <v>0</v>
      </c>
      <c r="IM669">
        <v>0</v>
      </c>
      <c r="IN669">
        <v>0</v>
      </c>
      <c r="IO669" t="s">
        <v>441</v>
      </c>
      <c r="IP669" t="s">
        <v>442</v>
      </c>
      <c r="IQ669" t="s">
        <v>443</v>
      </c>
      <c r="IR669" t="s">
        <v>443</v>
      </c>
      <c r="IS669" t="s">
        <v>443</v>
      </c>
      <c r="IT669" t="s">
        <v>443</v>
      </c>
      <c r="IU669">
        <v>0</v>
      </c>
      <c r="IV669">
        <v>100</v>
      </c>
      <c r="IW669">
        <v>100</v>
      </c>
      <c r="IX669">
        <v>1.1</v>
      </c>
      <c r="IY669">
        <v>0.3152</v>
      </c>
      <c r="IZ669">
        <v>1.09748391826392</v>
      </c>
      <c r="JA669">
        <v>0</v>
      </c>
      <c r="JB669">
        <v>0</v>
      </c>
      <c r="JC669">
        <v>0</v>
      </c>
      <c r="JD669">
        <v>0.315191680746845</v>
      </c>
      <c r="JE669">
        <v>0</v>
      </c>
      <c r="JF669">
        <v>0</v>
      </c>
      <c r="JG669">
        <v>0</v>
      </c>
      <c r="JH669">
        <v>5</v>
      </c>
      <c r="JI669">
        <v>2273</v>
      </c>
      <c r="JJ669">
        <v>0</v>
      </c>
      <c r="JK669">
        <v>25</v>
      </c>
      <c r="JL669">
        <v>29356960.8</v>
      </c>
      <c r="JM669">
        <v>29356960.8</v>
      </c>
      <c r="JN669">
        <v>2.50122</v>
      </c>
      <c r="JO669">
        <v>2.60254</v>
      </c>
      <c r="JP669">
        <v>1.54785</v>
      </c>
      <c r="JQ669">
        <v>2.31567</v>
      </c>
      <c r="JR669">
        <v>1.64551</v>
      </c>
      <c r="JS669">
        <v>2.39258</v>
      </c>
      <c r="JT669">
        <v>34.3725</v>
      </c>
      <c r="JU669">
        <v>24.1663</v>
      </c>
      <c r="JV669">
        <v>18</v>
      </c>
      <c r="JW669">
        <v>487.512</v>
      </c>
      <c r="JX669">
        <v>388.492</v>
      </c>
      <c r="JY669">
        <v>36.8438</v>
      </c>
      <c r="JZ669">
        <v>54.0994</v>
      </c>
      <c r="KA669">
        <v>29.9956</v>
      </c>
      <c r="KB669">
        <v>53.707</v>
      </c>
      <c r="KC669">
        <v>53.507</v>
      </c>
      <c r="KD669">
        <v>50.0637</v>
      </c>
      <c r="KE669">
        <v>0</v>
      </c>
      <c r="KF669">
        <v>100</v>
      </c>
      <c r="KG669">
        <v>36.858</v>
      </c>
      <c r="KH669">
        <v>1290.57</v>
      </c>
      <c r="KI669">
        <v>34.6858</v>
      </c>
      <c r="KJ669">
        <v>92.8562</v>
      </c>
      <c r="KK669">
        <v>89.4553</v>
      </c>
    </row>
    <row r="670" spans="1:297">
      <c r="A670">
        <v>654</v>
      </c>
      <c r="B670">
        <v>1761417654</v>
      </c>
      <c r="C670">
        <v>9473</v>
      </c>
      <c r="D670" t="s">
        <v>1756</v>
      </c>
      <c r="E670" t="s">
        <v>1757</v>
      </c>
      <c r="F670">
        <v>5</v>
      </c>
      <c r="G670" t="s">
        <v>1603</v>
      </c>
      <c r="H670" t="s">
        <v>436</v>
      </c>
      <c r="I670">
        <v>1761417645.84615</v>
      </c>
      <c r="J670">
        <f>(K670)/1000</f>
        <v>0</v>
      </c>
      <c r="K670">
        <f>IF(DP670, AN670, AH670)</f>
        <v>0</v>
      </c>
      <c r="L670">
        <f>IF(DP670, AI670, AG670)</f>
        <v>0</v>
      </c>
      <c r="M670">
        <f>DR670 - IF(AU670&gt;1, L670*DL670*100.0/(AW670), 0)</f>
        <v>0</v>
      </c>
      <c r="N670">
        <f>((T670-J670/2)*M670-L670)/(T670+J670/2)</f>
        <v>0</v>
      </c>
      <c r="O670">
        <f>N670*(DY670+DZ670)/1000.0</f>
        <v>0</v>
      </c>
      <c r="P670">
        <f>(DR670 - IF(AU670&gt;1, L670*DL670*100.0/(AW670), 0))*(DY670+DZ670)/1000.0</f>
        <v>0</v>
      </c>
      <c r="Q670">
        <f>2.0/((1/S670-1/R670)+SIGN(S670)*SQRT((1/S670-1/R670)*(1/S670-1/R670) + 4*DM670/((DM670+1)*(DM670+1))*(2*1/S670*1/R670-1/R670*1/R670)))</f>
        <v>0</v>
      </c>
      <c r="R670">
        <f>IF(LEFT(DN670,1)&lt;&gt;"0",IF(LEFT(DN670,1)="1",3.0,DO670),$D$5+$E$5*(EF670*DY670/($K$5*1000))+$F$5*(EF670*DY670/($K$5*1000))*MAX(MIN(DL670,$J$5),$I$5)*MAX(MIN(DL670,$J$5),$I$5)+$G$5*MAX(MIN(DL670,$J$5),$I$5)*(EF670*DY670/($K$5*1000))+$H$5*(EF670*DY670/($K$5*1000))*(EF670*DY670/($K$5*1000)))</f>
        <v>0</v>
      </c>
      <c r="S670">
        <f>J670*(1000-(1000*0.61365*exp(17.502*W670/(240.97+W670))/(DY670+DZ670)+DT670)/2)/(1000*0.61365*exp(17.502*W670/(240.97+W670))/(DY670+DZ670)-DT670)</f>
        <v>0</v>
      </c>
      <c r="T670">
        <f>1/((DM670+1)/(Q670/1.6)+1/(R670/1.37)) + DM670/((DM670+1)/(Q670/1.6) + DM670/(R670/1.37))</f>
        <v>0</v>
      </c>
      <c r="U670">
        <f>(DH670*DK670)</f>
        <v>0</v>
      </c>
      <c r="V670">
        <f>(EA670+(U670+2*0.95*5.67E-8*(((EA670+$B$7)+273)^4-(EA670+273)^4)-44100*J670)/(1.84*29.3*R670+8*0.95*5.67E-8*(EA670+273)^3))</f>
        <v>0</v>
      </c>
      <c r="W670">
        <f>($C$7*EB670+$D$7*EC670+$E$7*V670)</f>
        <v>0</v>
      </c>
      <c r="X670">
        <f>0.61365*exp(17.502*W670/(240.97+W670))</f>
        <v>0</v>
      </c>
      <c r="Y670">
        <f>(Z670/AA670*100)</f>
        <v>0</v>
      </c>
      <c r="Z670">
        <f>DT670*(DY670+DZ670)/1000</f>
        <v>0</v>
      </c>
      <c r="AA670">
        <f>0.61365*exp(17.502*EA670/(240.97+EA670))</f>
        <v>0</v>
      </c>
      <c r="AB670">
        <f>(X670-DT670*(DY670+DZ670)/1000)</f>
        <v>0</v>
      </c>
      <c r="AC670">
        <f>(-J670*44100)</f>
        <v>0</v>
      </c>
      <c r="AD670">
        <f>2*29.3*R670*0.92*(EA670-W670)</f>
        <v>0</v>
      </c>
      <c r="AE670">
        <f>2*0.95*5.67E-8*(((EA670+$B$7)+273)^4-(W670+273)^4)</f>
        <v>0</v>
      </c>
      <c r="AF670">
        <f>U670+AE670+AC670+AD670</f>
        <v>0</v>
      </c>
      <c r="AG670">
        <f>DX670*AU670*(DS670-DR670*(1000-AU670*DU670)/(1000-AU670*DT670))/(100*DL670)</f>
        <v>0</v>
      </c>
      <c r="AH670">
        <f>1000*DX670*AU670*(DT670-DU670)/(100*DL670*(1000-AU670*DT670))</f>
        <v>0</v>
      </c>
      <c r="AI670">
        <f>(AJ670 - AK670 - DY670*1E3/(8.314*(EA670+273.15)) * AM670/DX670 * AL670) * DX670/(100*DL670) * (1000 - DU670)/1000</f>
        <v>0</v>
      </c>
      <c r="AJ670">
        <v>1310.40430845975</v>
      </c>
      <c r="AK670">
        <v>1269.76278787879</v>
      </c>
      <c r="AL670">
        <v>3.52377919807021</v>
      </c>
      <c r="AM670">
        <v>65.3796916363012</v>
      </c>
      <c r="AN670">
        <f>(AP670 - AO670 + DY670*1E3/(8.314*(EA670+273.15)) * AR670/DX670 * AQ670) * DX670/(100*DL670) * 1000/(1000 - AP670)</f>
        <v>0</v>
      </c>
      <c r="AO670">
        <v>25.4482806336182</v>
      </c>
      <c r="AP670">
        <v>34.8089345454546</v>
      </c>
      <c r="AQ670">
        <v>-3.98727019869354e-05</v>
      </c>
      <c r="AR670">
        <v>110.48631255239</v>
      </c>
      <c r="AS670">
        <v>6</v>
      </c>
      <c r="AT670">
        <v>1</v>
      </c>
      <c r="AU670">
        <f>IF(AS670*$H$13&gt;=AW670,1.0,(AW670/(AW670-AS670*$H$13)))</f>
        <v>0</v>
      </c>
      <c r="AV670">
        <f>(AU670-1)*100</f>
        <v>0</v>
      </c>
      <c r="AW670">
        <f>MAX(0,($B$13+$C$13*EF670)/(1+$D$13*EF670)*DY670/(EA670+273)*$E$13)</f>
        <v>0</v>
      </c>
      <c r="AX670" t="s">
        <v>437</v>
      </c>
      <c r="AY670" t="s">
        <v>437</v>
      </c>
      <c r="AZ670">
        <v>0</v>
      </c>
      <c r="BA670">
        <v>0</v>
      </c>
      <c r="BB670">
        <f>1-AZ670/BA670</f>
        <v>0</v>
      </c>
      <c r="BC670">
        <v>0</v>
      </c>
      <c r="BD670" t="s">
        <v>437</v>
      </c>
      <c r="BE670" t="s">
        <v>437</v>
      </c>
      <c r="BF670">
        <v>0</v>
      </c>
      <c r="BG670">
        <v>0</v>
      </c>
      <c r="BH670">
        <f>1-BF670/BG670</f>
        <v>0</v>
      </c>
      <c r="BI670">
        <v>0.5</v>
      </c>
      <c r="BJ670">
        <f>DI670</f>
        <v>0</v>
      </c>
      <c r="BK670">
        <f>L670</f>
        <v>0</v>
      </c>
      <c r="BL670">
        <f>BH670*BI670*BJ670</f>
        <v>0</v>
      </c>
      <c r="BM670">
        <f>(BK670-BC670)/BJ670</f>
        <v>0</v>
      </c>
      <c r="BN670">
        <f>(BA670-BG670)/BG670</f>
        <v>0</v>
      </c>
      <c r="BO670">
        <f>AZ670/(BB670+AZ670/BG670)</f>
        <v>0</v>
      </c>
      <c r="BP670" t="s">
        <v>437</v>
      </c>
      <c r="BQ670">
        <v>0</v>
      </c>
      <c r="BR670">
        <f>IF(BQ670&lt;&gt;0, BQ670, BO670)</f>
        <v>0</v>
      </c>
      <c r="BS670">
        <f>1-BR670/BG670</f>
        <v>0</v>
      </c>
      <c r="BT670">
        <f>(BG670-BF670)/(BG670-BR670)</f>
        <v>0</v>
      </c>
      <c r="BU670">
        <f>(BA670-BG670)/(BA670-BR670)</f>
        <v>0</v>
      </c>
      <c r="BV670">
        <f>(BG670-BF670)/(BG670-AZ670)</f>
        <v>0</v>
      </c>
      <c r="BW670">
        <f>(BA670-BG670)/(BA670-AZ670)</f>
        <v>0</v>
      </c>
      <c r="BX670">
        <f>(BT670*BR670/BF670)</f>
        <v>0</v>
      </c>
      <c r="BY670">
        <f>(1-BX670)</f>
        <v>0</v>
      </c>
      <c r="DH670">
        <f>$B$11*EG670+$C$11*EH670+$F$11*ES670*(1-EV670)</f>
        <v>0</v>
      </c>
      <c r="DI670">
        <f>DH670*DJ670</f>
        <v>0</v>
      </c>
      <c r="DJ670">
        <f>($B$11*$D$9+$C$11*$D$9+$F$11*((FF670+EX670)/MAX(FF670+EX670+FG670, 0.1)*$I$9+FG670/MAX(FF670+EX670+FG670, 0.1)*$J$9))/($B$11+$C$11+$F$11)</f>
        <v>0</v>
      </c>
      <c r="DK670">
        <f>($B$11*$K$9+$C$11*$K$9+$F$11*((FF670+EX670)/MAX(FF670+EX670+FG670, 0.1)*$P$9+FG670/MAX(FF670+EX670+FG670, 0.1)*$Q$9))/($B$11+$C$11+$F$11)</f>
        <v>0</v>
      </c>
      <c r="DL670">
        <v>6</v>
      </c>
      <c r="DM670">
        <v>0.5</v>
      </c>
      <c r="DN670" t="s">
        <v>438</v>
      </c>
      <c r="DO670">
        <v>2</v>
      </c>
      <c r="DP670" t="b">
        <v>1</v>
      </c>
      <c r="DQ670">
        <v>1761417645.84615</v>
      </c>
      <c r="DR670">
        <v>1202.02076923077</v>
      </c>
      <c r="DS670">
        <v>1260.48307692308</v>
      </c>
      <c r="DT670">
        <v>34.8099307692308</v>
      </c>
      <c r="DU670">
        <v>25.4423538461538</v>
      </c>
      <c r="DV670">
        <v>1200.92230769231</v>
      </c>
      <c r="DW670">
        <v>34.4947307692308</v>
      </c>
      <c r="DX670">
        <v>500.026769230769</v>
      </c>
      <c r="DY670">
        <v>90.2817153846154</v>
      </c>
      <c r="DZ670">
        <v>0.0421748769230769</v>
      </c>
      <c r="EA670">
        <v>43.0676076923077</v>
      </c>
      <c r="EB670">
        <v>41.9639384615385</v>
      </c>
      <c r="EC670">
        <v>999.9</v>
      </c>
      <c r="ED670">
        <v>0</v>
      </c>
      <c r="EE670">
        <v>0</v>
      </c>
      <c r="EF670">
        <v>10014.8923076923</v>
      </c>
      <c r="EG670">
        <v>0</v>
      </c>
      <c r="EH670">
        <v>1205.68846153846</v>
      </c>
      <c r="EI670">
        <v>-58.4636846153846</v>
      </c>
      <c r="EJ670">
        <v>1245.37153846154</v>
      </c>
      <c r="EK670">
        <v>1293.39076923077</v>
      </c>
      <c r="EL670">
        <v>9.36757769230769</v>
      </c>
      <c r="EM670">
        <v>1260.48307692308</v>
      </c>
      <c r="EN670">
        <v>25.4423538461538</v>
      </c>
      <c r="EO670">
        <v>3.14269923076923</v>
      </c>
      <c r="EP670">
        <v>2.29697769230769</v>
      </c>
      <c r="EQ670">
        <v>24.8039307692308</v>
      </c>
      <c r="ER670">
        <v>19.6552230769231</v>
      </c>
      <c r="ES670">
        <v>1200.02461538462</v>
      </c>
      <c r="ET670">
        <v>0.967004615384616</v>
      </c>
      <c r="EU670">
        <v>0.0329953076923077</v>
      </c>
      <c r="EV670">
        <v>0</v>
      </c>
      <c r="EW670">
        <v>1444.21538461538</v>
      </c>
      <c r="EX670">
        <v>5.00059</v>
      </c>
      <c r="EY670">
        <v>18530.6692307692</v>
      </c>
      <c r="EZ670">
        <v>10358.9461538462</v>
      </c>
      <c r="FA670">
        <v>60.7306153846154</v>
      </c>
      <c r="FB670">
        <v>62.3507692307692</v>
      </c>
      <c r="FC670">
        <v>61.0910769230769</v>
      </c>
      <c r="FD670">
        <v>61.8651538461539</v>
      </c>
      <c r="FE670">
        <v>61.6727692307692</v>
      </c>
      <c r="FF670">
        <v>1155.59461538462</v>
      </c>
      <c r="FG670">
        <v>39.43</v>
      </c>
      <c r="FH670">
        <v>0</v>
      </c>
      <c r="FI670">
        <v>1761417614.5</v>
      </c>
      <c r="FJ670">
        <v>0</v>
      </c>
      <c r="FK670">
        <v>1444.40846153846</v>
      </c>
      <c r="FL670">
        <v>14.4464957015956</v>
      </c>
      <c r="FM670">
        <v>123.914529705571</v>
      </c>
      <c r="FN670">
        <v>18532.3423076923</v>
      </c>
      <c r="FO670">
        <v>15</v>
      </c>
      <c r="FP670">
        <v>0</v>
      </c>
      <c r="FQ670" t="s">
        <v>439</v>
      </c>
      <c r="FR670">
        <v>0</v>
      </c>
      <c r="FS670">
        <v>0</v>
      </c>
      <c r="FT670">
        <v>0</v>
      </c>
      <c r="FU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A670">
        <v>0</v>
      </c>
      <c r="GB670">
        <v>0</v>
      </c>
      <c r="GC670">
        <v>-58.73035</v>
      </c>
      <c r="GD670">
        <v>1.29561203007528</v>
      </c>
      <c r="GE670">
        <v>0.904030436711066</v>
      </c>
      <c r="GF670">
        <v>0</v>
      </c>
      <c r="GG670">
        <v>1443.43529411765</v>
      </c>
      <c r="GH670">
        <v>14.0024446183518</v>
      </c>
      <c r="GI670">
        <v>1.39099675496329</v>
      </c>
      <c r="GJ670">
        <v>-1</v>
      </c>
      <c r="GK670">
        <v>9.368374</v>
      </c>
      <c r="GL670">
        <v>-0.0124890225563783</v>
      </c>
      <c r="GM670">
        <v>0.00221749498308317</v>
      </c>
      <c r="GN670">
        <v>1</v>
      </c>
      <c r="GO670">
        <v>1</v>
      </c>
      <c r="GP670">
        <v>2</v>
      </c>
      <c r="GQ670" t="s">
        <v>446</v>
      </c>
      <c r="GR670">
        <v>3.12676</v>
      </c>
      <c r="GS670">
        <v>2.7192</v>
      </c>
      <c r="GT670">
        <v>0.178962</v>
      </c>
      <c r="GU670">
        <v>0.184241</v>
      </c>
      <c r="GV670">
        <v>0.126903</v>
      </c>
      <c r="GW670">
        <v>0.101897</v>
      </c>
      <c r="GX670">
        <v>29443.9</v>
      </c>
      <c r="GY670">
        <v>30918.6</v>
      </c>
      <c r="GZ670">
        <v>32593.1</v>
      </c>
      <c r="HA670">
        <v>34468.2</v>
      </c>
      <c r="HB670">
        <v>40689.6</v>
      </c>
      <c r="HC670">
        <v>44665.7</v>
      </c>
      <c r="HD670">
        <v>51239.3</v>
      </c>
      <c r="HE670">
        <v>55298.5</v>
      </c>
      <c r="HF670">
        <v>1.67148</v>
      </c>
      <c r="HG670">
        <v>1.53535</v>
      </c>
      <c r="HH670">
        <v>-0.0392795</v>
      </c>
      <c r="HI670">
        <v>0</v>
      </c>
      <c r="HJ670">
        <v>42.5958</v>
      </c>
      <c r="HK670">
        <v>999.9</v>
      </c>
      <c r="HL670">
        <v>55.897</v>
      </c>
      <c r="HM670">
        <v>30.081</v>
      </c>
      <c r="HN670">
        <v>26.5022</v>
      </c>
      <c r="HO670">
        <v>60.4855</v>
      </c>
      <c r="HP670">
        <v>40.9455</v>
      </c>
      <c r="HQ670">
        <v>1</v>
      </c>
      <c r="HR670">
        <v>2.36389</v>
      </c>
      <c r="HS670">
        <v>4.6564</v>
      </c>
      <c r="HT670">
        <v>20.0595</v>
      </c>
      <c r="HU670">
        <v>5.18434</v>
      </c>
      <c r="HV670">
        <v>12.0159</v>
      </c>
      <c r="HW670">
        <v>4.9677</v>
      </c>
      <c r="HX670">
        <v>3.2955</v>
      </c>
      <c r="HY670">
        <v>9999</v>
      </c>
      <c r="HZ670">
        <v>9999</v>
      </c>
      <c r="IA670">
        <v>999.9</v>
      </c>
      <c r="IB670">
        <v>9999</v>
      </c>
      <c r="IC670">
        <v>1.86325</v>
      </c>
      <c r="ID670">
        <v>1.86812</v>
      </c>
      <c r="IE670">
        <v>1.86787</v>
      </c>
      <c r="IF670">
        <v>1.86905</v>
      </c>
      <c r="IG670">
        <v>1.86981</v>
      </c>
      <c r="IH670">
        <v>1.86588</v>
      </c>
      <c r="II670">
        <v>1.86695</v>
      </c>
      <c r="IJ670">
        <v>1.86841</v>
      </c>
      <c r="IK670">
        <v>5</v>
      </c>
      <c r="IL670">
        <v>0</v>
      </c>
      <c r="IM670">
        <v>0</v>
      </c>
      <c r="IN670">
        <v>0</v>
      </c>
      <c r="IO670" t="s">
        <v>441</v>
      </c>
      <c r="IP670" t="s">
        <v>442</v>
      </c>
      <c r="IQ670" t="s">
        <v>443</v>
      </c>
      <c r="IR670" t="s">
        <v>443</v>
      </c>
      <c r="IS670" t="s">
        <v>443</v>
      </c>
      <c r="IT670" t="s">
        <v>443</v>
      </c>
      <c r="IU670">
        <v>0</v>
      </c>
      <c r="IV670">
        <v>100</v>
      </c>
      <c r="IW670">
        <v>100</v>
      </c>
      <c r="IX670">
        <v>1.1</v>
      </c>
      <c r="IY670">
        <v>0.3152</v>
      </c>
      <c r="IZ670">
        <v>1.09748391826392</v>
      </c>
      <c r="JA670">
        <v>0</v>
      </c>
      <c r="JB670">
        <v>0</v>
      </c>
      <c r="JC670">
        <v>0</v>
      </c>
      <c r="JD670">
        <v>0.315191680746845</v>
      </c>
      <c r="JE670">
        <v>0</v>
      </c>
      <c r="JF670">
        <v>0</v>
      </c>
      <c r="JG670">
        <v>0</v>
      </c>
      <c r="JH670">
        <v>5</v>
      </c>
      <c r="JI670">
        <v>2273</v>
      </c>
      <c r="JJ670">
        <v>0</v>
      </c>
      <c r="JK670">
        <v>25</v>
      </c>
      <c r="JL670">
        <v>29356960.9</v>
      </c>
      <c r="JM670">
        <v>29356960.9</v>
      </c>
      <c r="JN670">
        <v>2.52319</v>
      </c>
      <c r="JO670">
        <v>2.60376</v>
      </c>
      <c r="JP670">
        <v>1.54785</v>
      </c>
      <c r="JQ670">
        <v>2.31567</v>
      </c>
      <c r="JR670">
        <v>1.64551</v>
      </c>
      <c r="JS670">
        <v>2.37793</v>
      </c>
      <c r="JT670">
        <v>34.3725</v>
      </c>
      <c r="JU670">
        <v>24.1663</v>
      </c>
      <c r="JV670">
        <v>18</v>
      </c>
      <c r="JW670">
        <v>487.603</v>
      </c>
      <c r="JX670">
        <v>388.655</v>
      </c>
      <c r="JY670">
        <v>36.8713</v>
      </c>
      <c r="JZ670">
        <v>54.0572</v>
      </c>
      <c r="KA670">
        <v>29.9956</v>
      </c>
      <c r="KB670">
        <v>53.6712</v>
      </c>
      <c r="KC670">
        <v>53.4731</v>
      </c>
      <c r="KD670">
        <v>50.6128</v>
      </c>
      <c r="KE670">
        <v>0</v>
      </c>
      <c r="KF670">
        <v>100</v>
      </c>
      <c r="KG670">
        <v>36.883</v>
      </c>
      <c r="KH670">
        <v>1310.94</v>
      </c>
      <c r="KI670">
        <v>34.6858</v>
      </c>
      <c r="KJ670">
        <v>92.8624</v>
      </c>
      <c r="KK670">
        <v>89.4644</v>
      </c>
    </row>
    <row r="671" spans="1:297">
      <c r="A671">
        <v>655</v>
      </c>
      <c r="B671">
        <v>1761417659</v>
      </c>
      <c r="C671">
        <v>9478</v>
      </c>
      <c r="D671" t="s">
        <v>1758</v>
      </c>
      <c r="E671" t="s">
        <v>1759</v>
      </c>
      <c r="F671">
        <v>5</v>
      </c>
      <c r="G671" t="s">
        <v>1603</v>
      </c>
      <c r="H671" t="s">
        <v>436</v>
      </c>
      <c r="I671">
        <v>1761417650.84615</v>
      </c>
      <c r="J671">
        <f>(K671)/1000</f>
        <v>0</v>
      </c>
      <c r="K671">
        <f>IF(DP671, AN671, AH671)</f>
        <v>0</v>
      </c>
      <c r="L671">
        <f>IF(DP671, AI671, AG671)</f>
        <v>0</v>
      </c>
      <c r="M671">
        <f>DR671 - IF(AU671&gt;1, L671*DL671*100.0/(AW671), 0)</f>
        <v>0</v>
      </c>
      <c r="N671">
        <f>((T671-J671/2)*M671-L671)/(T671+J671/2)</f>
        <v>0</v>
      </c>
      <c r="O671">
        <f>N671*(DY671+DZ671)/1000.0</f>
        <v>0</v>
      </c>
      <c r="P671">
        <f>(DR671 - IF(AU671&gt;1, L671*DL671*100.0/(AW671), 0))*(DY671+DZ671)/1000.0</f>
        <v>0</v>
      </c>
      <c r="Q671">
        <f>2.0/((1/S671-1/R671)+SIGN(S671)*SQRT((1/S671-1/R671)*(1/S671-1/R671) + 4*DM671/((DM671+1)*(DM671+1))*(2*1/S671*1/R671-1/R671*1/R671)))</f>
        <v>0</v>
      </c>
      <c r="R671">
        <f>IF(LEFT(DN671,1)&lt;&gt;"0",IF(LEFT(DN671,1)="1",3.0,DO671),$D$5+$E$5*(EF671*DY671/($K$5*1000))+$F$5*(EF671*DY671/($K$5*1000))*MAX(MIN(DL671,$J$5),$I$5)*MAX(MIN(DL671,$J$5),$I$5)+$G$5*MAX(MIN(DL671,$J$5),$I$5)*(EF671*DY671/($K$5*1000))+$H$5*(EF671*DY671/($K$5*1000))*(EF671*DY671/($K$5*1000)))</f>
        <v>0</v>
      </c>
      <c r="S671">
        <f>J671*(1000-(1000*0.61365*exp(17.502*W671/(240.97+W671))/(DY671+DZ671)+DT671)/2)/(1000*0.61365*exp(17.502*W671/(240.97+W671))/(DY671+DZ671)-DT671)</f>
        <v>0</v>
      </c>
      <c r="T671">
        <f>1/((DM671+1)/(Q671/1.6)+1/(R671/1.37)) + DM671/((DM671+1)/(Q671/1.6) + DM671/(R671/1.37))</f>
        <v>0</v>
      </c>
      <c r="U671">
        <f>(DH671*DK671)</f>
        <v>0</v>
      </c>
      <c r="V671">
        <f>(EA671+(U671+2*0.95*5.67E-8*(((EA671+$B$7)+273)^4-(EA671+273)^4)-44100*J671)/(1.84*29.3*R671+8*0.95*5.67E-8*(EA671+273)^3))</f>
        <v>0</v>
      </c>
      <c r="W671">
        <f>($C$7*EB671+$D$7*EC671+$E$7*V671)</f>
        <v>0</v>
      </c>
      <c r="X671">
        <f>0.61365*exp(17.502*W671/(240.97+W671))</f>
        <v>0</v>
      </c>
      <c r="Y671">
        <f>(Z671/AA671*100)</f>
        <v>0</v>
      </c>
      <c r="Z671">
        <f>DT671*(DY671+DZ671)/1000</f>
        <v>0</v>
      </c>
      <c r="AA671">
        <f>0.61365*exp(17.502*EA671/(240.97+EA671))</f>
        <v>0</v>
      </c>
      <c r="AB671">
        <f>(X671-DT671*(DY671+DZ671)/1000)</f>
        <v>0</v>
      </c>
      <c r="AC671">
        <f>(-J671*44100)</f>
        <v>0</v>
      </c>
      <c r="AD671">
        <f>2*29.3*R671*0.92*(EA671-W671)</f>
        <v>0</v>
      </c>
      <c r="AE671">
        <f>2*0.95*5.67E-8*(((EA671+$B$7)+273)^4-(W671+273)^4)</f>
        <v>0</v>
      </c>
      <c r="AF671">
        <f>U671+AE671+AC671+AD671</f>
        <v>0</v>
      </c>
      <c r="AG671">
        <f>DX671*AU671*(DS671-DR671*(1000-AU671*DU671)/(1000-AU671*DT671))/(100*DL671)</f>
        <v>0</v>
      </c>
      <c r="AH671">
        <f>1000*DX671*AU671*(DT671-DU671)/(100*DL671*(1000-AU671*DT671))</f>
        <v>0</v>
      </c>
      <c r="AI671">
        <f>(AJ671 - AK671 - DY671*1E3/(8.314*(EA671+273.15)) * AM671/DX671 * AL671) * DX671/(100*DL671) * (1000 - DU671)/1000</f>
        <v>0</v>
      </c>
      <c r="AJ671">
        <v>1326.70667681857</v>
      </c>
      <c r="AK671">
        <v>1286.35333333333</v>
      </c>
      <c r="AL671">
        <v>3.2978019130841</v>
      </c>
      <c r="AM671">
        <v>65.3796916363012</v>
      </c>
      <c r="AN671">
        <f>(AP671 - AO671 + DY671*1E3/(8.314*(EA671+273.15)) * AR671/DX671 * AQ671) * DX671/(100*DL671) * 1000/(1000 - AP671)</f>
        <v>0</v>
      </c>
      <c r="AO671">
        <v>25.4512490082526</v>
      </c>
      <c r="AP671">
        <v>34.8073315151515</v>
      </c>
      <c r="AQ671">
        <v>-7.34838274422906e-06</v>
      </c>
      <c r="AR671">
        <v>110.48631255239</v>
      </c>
      <c r="AS671">
        <v>6</v>
      </c>
      <c r="AT671">
        <v>1</v>
      </c>
      <c r="AU671">
        <f>IF(AS671*$H$13&gt;=AW671,1.0,(AW671/(AW671-AS671*$H$13)))</f>
        <v>0</v>
      </c>
      <c r="AV671">
        <f>(AU671-1)*100</f>
        <v>0</v>
      </c>
      <c r="AW671">
        <f>MAX(0,($B$13+$C$13*EF671)/(1+$D$13*EF671)*DY671/(EA671+273)*$E$13)</f>
        <v>0</v>
      </c>
      <c r="AX671" t="s">
        <v>437</v>
      </c>
      <c r="AY671" t="s">
        <v>437</v>
      </c>
      <c r="AZ671">
        <v>0</v>
      </c>
      <c r="BA671">
        <v>0</v>
      </c>
      <c r="BB671">
        <f>1-AZ671/BA671</f>
        <v>0</v>
      </c>
      <c r="BC671">
        <v>0</v>
      </c>
      <c r="BD671" t="s">
        <v>437</v>
      </c>
      <c r="BE671" t="s">
        <v>437</v>
      </c>
      <c r="BF671">
        <v>0</v>
      </c>
      <c r="BG671">
        <v>0</v>
      </c>
      <c r="BH671">
        <f>1-BF671/BG671</f>
        <v>0</v>
      </c>
      <c r="BI671">
        <v>0.5</v>
      </c>
      <c r="BJ671">
        <f>DI671</f>
        <v>0</v>
      </c>
      <c r="BK671">
        <f>L671</f>
        <v>0</v>
      </c>
      <c r="BL671">
        <f>BH671*BI671*BJ671</f>
        <v>0</v>
      </c>
      <c r="BM671">
        <f>(BK671-BC671)/BJ671</f>
        <v>0</v>
      </c>
      <c r="BN671">
        <f>(BA671-BG671)/BG671</f>
        <v>0</v>
      </c>
      <c r="BO671">
        <f>AZ671/(BB671+AZ671/BG671)</f>
        <v>0</v>
      </c>
      <c r="BP671" t="s">
        <v>437</v>
      </c>
      <c r="BQ671">
        <v>0</v>
      </c>
      <c r="BR671">
        <f>IF(BQ671&lt;&gt;0, BQ671, BO671)</f>
        <v>0</v>
      </c>
      <c r="BS671">
        <f>1-BR671/BG671</f>
        <v>0</v>
      </c>
      <c r="BT671">
        <f>(BG671-BF671)/(BG671-BR671)</f>
        <v>0</v>
      </c>
      <c r="BU671">
        <f>(BA671-BG671)/(BA671-BR671)</f>
        <v>0</v>
      </c>
      <c r="BV671">
        <f>(BG671-BF671)/(BG671-AZ671)</f>
        <v>0</v>
      </c>
      <c r="BW671">
        <f>(BA671-BG671)/(BA671-AZ671)</f>
        <v>0</v>
      </c>
      <c r="BX671">
        <f>(BT671*BR671/BF671)</f>
        <v>0</v>
      </c>
      <c r="BY671">
        <f>(1-BX671)</f>
        <v>0</v>
      </c>
      <c r="DH671">
        <f>$B$11*EG671+$C$11*EH671+$F$11*ES671*(1-EV671)</f>
        <v>0</v>
      </c>
      <c r="DI671">
        <f>DH671*DJ671</f>
        <v>0</v>
      </c>
      <c r="DJ671">
        <f>($B$11*$D$9+$C$11*$D$9+$F$11*((FF671+EX671)/MAX(FF671+EX671+FG671, 0.1)*$I$9+FG671/MAX(FF671+EX671+FG671, 0.1)*$J$9))/($B$11+$C$11+$F$11)</f>
        <v>0</v>
      </c>
      <c r="DK671">
        <f>($B$11*$K$9+$C$11*$K$9+$F$11*((FF671+EX671)/MAX(FF671+EX671+FG671, 0.1)*$P$9+FG671/MAX(FF671+EX671+FG671, 0.1)*$Q$9))/($B$11+$C$11+$F$11)</f>
        <v>0</v>
      </c>
      <c r="DL671">
        <v>6</v>
      </c>
      <c r="DM671">
        <v>0.5</v>
      </c>
      <c r="DN671" t="s">
        <v>438</v>
      </c>
      <c r="DO671">
        <v>2</v>
      </c>
      <c r="DP671" t="b">
        <v>1</v>
      </c>
      <c r="DQ671">
        <v>1761417650.84615</v>
      </c>
      <c r="DR671">
        <v>1218.27846153846</v>
      </c>
      <c r="DS671">
        <v>1276.98230769231</v>
      </c>
      <c r="DT671">
        <v>34.8100923076923</v>
      </c>
      <c r="DU671">
        <v>25.4465</v>
      </c>
      <c r="DV671">
        <v>1217.17923076923</v>
      </c>
      <c r="DW671">
        <v>34.4949</v>
      </c>
      <c r="DX671">
        <v>500.019153846154</v>
      </c>
      <c r="DY671">
        <v>90.2812153846154</v>
      </c>
      <c r="DZ671">
        <v>0.0417968461538462</v>
      </c>
      <c r="EA671">
        <v>43.0702461538461</v>
      </c>
      <c r="EB671">
        <v>41.9659307692308</v>
      </c>
      <c r="EC671">
        <v>999.9</v>
      </c>
      <c r="ED671">
        <v>0</v>
      </c>
      <c r="EE671">
        <v>0</v>
      </c>
      <c r="EF671">
        <v>10014.5153846154</v>
      </c>
      <c r="EG671">
        <v>0</v>
      </c>
      <c r="EH671">
        <v>1205.81153846154</v>
      </c>
      <c r="EI671">
        <v>-58.7044846153846</v>
      </c>
      <c r="EJ671">
        <v>1262.21615384615</v>
      </c>
      <c r="EK671">
        <v>1310.32692307692</v>
      </c>
      <c r="EL671">
        <v>9.36358461538462</v>
      </c>
      <c r="EM671">
        <v>1276.98230769231</v>
      </c>
      <c r="EN671">
        <v>25.4465</v>
      </c>
      <c r="EO671">
        <v>3.14269769230769</v>
      </c>
      <c r="EP671">
        <v>2.29734153846154</v>
      </c>
      <c r="EQ671">
        <v>24.8039230769231</v>
      </c>
      <c r="ER671">
        <v>19.6577692307692</v>
      </c>
      <c r="ES671">
        <v>1200.02</v>
      </c>
      <c r="ET671">
        <v>0.967004076923077</v>
      </c>
      <c r="EU671">
        <v>0.0329959230769231</v>
      </c>
      <c r="EV671">
        <v>0</v>
      </c>
      <c r="EW671">
        <v>1445.40923076923</v>
      </c>
      <c r="EX671">
        <v>5.00059</v>
      </c>
      <c r="EY671">
        <v>18541.2461538462</v>
      </c>
      <c r="EZ671">
        <v>10358.9</v>
      </c>
      <c r="FA671">
        <v>60.7112307692308</v>
      </c>
      <c r="FB671">
        <v>62.3218461538462</v>
      </c>
      <c r="FC671">
        <v>61.0526153846154</v>
      </c>
      <c r="FD671">
        <v>61.8362307692308</v>
      </c>
      <c r="FE671">
        <v>61.6488461538462</v>
      </c>
      <c r="FF671">
        <v>1155.59</v>
      </c>
      <c r="FG671">
        <v>39.43</v>
      </c>
      <c r="FH671">
        <v>0</v>
      </c>
      <c r="FI671">
        <v>1761417619.3</v>
      </c>
      <c r="FJ671">
        <v>0</v>
      </c>
      <c r="FK671">
        <v>1445.51</v>
      </c>
      <c r="FL671">
        <v>13.3251282125758</v>
      </c>
      <c r="FM671">
        <v>127.27521380839</v>
      </c>
      <c r="FN671">
        <v>18542.4</v>
      </c>
      <c r="FO671">
        <v>15</v>
      </c>
      <c r="FP671">
        <v>0</v>
      </c>
      <c r="FQ671" t="s">
        <v>439</v>
      </c>
      <c r="FR671">
        <v>0</v>
      </c>
      <c r="FS671">
        <v>0</v>
      </c>
      <c r="FT671">
        <v>0</v>
      </c>
      <c r="FU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A671">
        <v>0</v>
      </c>
      <c r="GB671">
        <v>0</v>
      </c>
      <c r="GC671">
        <v>-58.5439904761905</v>
      </c>
      <c r="GD671">
        <v>-2.83012207792215</v>
      </c>
      <c r="GE671">
        <v>0.730750464154268</v>
      </c>
      <c r="GF671">
        <v>0</v>
      </c>
      <c r="GG671">
        <v>1444.51441176471</v>
      </c>
      <c r="GH671">
        <v>14.1364400303426</v>
      </c>
      <c r="GI671">
        <v>1.40902175321677</v>
      </c>
      <c r="GJ671">
        <v>-1</v>
      </c>
      <c r="GK671">
        <v>9.36565666666667</v>
      </c>
      <c r="GL671">
        <v>-0.043755584415575</v>
      </c>
      <c r="GM671">
        <v>0.00515976128400667</v>
      </c>
      <c r="GN671">
        <v>1</v>
      </c>
      <c r="GO671">
        <v>1</v>
      </c>
      <c r="GP671">
        <v>2</v>
      </c>
      <c r="GQ671" t="s">
        <v>446</v>
      </c>
      <c r="GR671">
        <v>3.1269</v>
      </c>
      <c r="GS671">
        <v>2.71997</v>
      </c>
      <c r="GT671">
        <v>0.180458</v>
      </c>
      <c r="GU671">
        <v>0.185794</v>
      </c>
      <c r="GV671">
        <v>0.126915</v>
      </c>
      <c r="GW671">
        <v>0.101904</v>
      </c>
      <c r="GX671">
        <v>29392.4</v>
      </c>
      <c r="GY671">
        <v>30862.6</v>
      </c>
      <c r="GZ671">
        <v>32595.7</v>
      </c>
      <c r="HA671">
        <v>34471.8</v>
      </c>
      <c r="HB671">
        <v>40691.7</v>
      </c>
      <c r="HC671">
        <v>44669.7</v>
      </c>
      <c r="HD671">
        <v>51242.8</v>
      </c>
      <c r="HE671">
        <v>55303.7</v>
      </c>
      <c r="HF671">
        <v>1.67215</v>
      </c>
      <c r="HG671">
        <v>1.53567</v>
      </c>
      <c r="HH671">
        <v>-0.0385419</v>
      </c>
      <c r="HI671">
        <v>0</v>
      </c>
      <c r="HJ671">
        <v>42.5894</v>
      </c>
      <c r="HK671">
        <v>999.9</v>
      </c>
      <c r="HL671">
        <v>55.897</v>
      </c>
      <c r="HM671">
        <v>30.081</v>
      </c>
      <c r="HN671">
        <v>26.5006</v>
      </c>
      <c r="HO671">
        <v>60.3455</v>
      </c>
      <c r="HP671">
        <v>41.0256</v>
      </c>
      <c r="HQ671">
        <v>1</v>
      </c>
      <c r="HR671">
        <v>2.3597</v>
      </c>
      <c r="HS671">
        <v>4.64496</v>
      </c>
      <c r="HT671">
        <v>20.0603</v>
      </c>
      <c r="HU671">
        <v>5.18569</v>
      </c>
      <c r="HV671">
        <v>12.0159</v>
      </c>
      <c r="HW671">
        <v>4.96855</v>
      </c>
      <c r="HX671">
        <v>3.29585</v>
      </c>
      <c r="HY671">
        <v>9999</v>
      </c>
      <c r="HZ671">
        <v>9999</v>
      </c>
      <c r="IA671">
        <v>999.9</v>
      </c>
      <c r="IB671">
        <v>9999</v>
      </c>
      <c r="IC671">
        <v>1.86325</v>
      </c>
      <c r="ID671">
        <v>1.86813</v>
      </c>
      <c r="IE671">
        <v>1.86784</v>
      </c>
      <c r="IF671">
        <v>1.86905</v>
      </c>
      <c r="IG671">
        <v>1.86981</v>
      </c>
      <c r="IH671">
        <v>1.86587</v>
      </c>
      <c r="II671">
        <v>1.86691</v>
      </c>
      <c r="IJ671">
        <v>1.8684</v>
      </c>
      <c r="IK671">
        <v>5</v>
      </c>
      <c r="IL671">
        <v>0</v>
      </c>
      <c r="IM671">
        <v>0</v>
      </c>
      <c r="IN671">
        <v>0</v>
      </c>
      <c r="IO671" t="s">
        <v>441</v>
      </c>
      <c r="IP671" t="s">
        <v>442</v>
      </c>
      <c r="IQ671" t="s">
        <v>443</v>
      </c>
      <c r="IR671" t="s">
        <v>443</v>
      </c>
      <c r="IS671" t="s">
        <v>443</v>
      </c>
      <c r="IT671" t="s">
        <v>443</v>
      </c>
      <c r="IU671">
        <v>0</v>
      </c>
      <c r="IV671">
        <v>100</v>
      </c>
      <c r="IW671">
        <v>100</v>
      </c>
      <c r="IX671">
        <v>1.1</v>
      </c>
      <c r="IY671">
        <v>0.3152</v>
      </c>
      <c r="IZ671">
        <v>1.09748391826392</v>
      </c>
      <c r="JA671">
        <v>0</v>
      </c>
      <c r="JB671">
        <v>0</v>
      </c>
      <c r="JC671">
        <v>0</v>
      </c>
      <c r="JD671">
        <v>0.315191680746845</v>
      </c>
      <c r="JE671">
        <v>0</v>
      </c>
      <c r="JF671">
        <v>0</v>
      </c>
      <c r="JG671">
        <v>0</v>
      </c>
      <c r="JH671">
        <v>5</v>
      </c>
      <c r="JI671">
        <v>2273</v>
      </c>
      <c r="JJ671">
        <v>0</v>
      </c>
      <c r="JK671">
        <v>25</v>
      </c>
      <c r="JL671">
        <v>29356961</v>
      </c>
      <c r="JM671">
        <v>29356961</v>
      </c>
      <c r="JN671">
        <v>2.55493</v>
      </c>
      <c r="JO671">
        <v>2.60986</v>
      </c>
      <c r="JP671">
        <v>1.54785</v>
      </c>
      <c r="JQ671">
        <v>2.31567</v>
      </c>
      <c r="JR671">
        <v>1.64673</v>
      </c>
      <c r="JS671">
        <v>2.31079</v>
      </c>
      <c r="JT671">
        <v>34.3725</v>
      </c>
      <c r="JU671">
        <v>24.1663</v>
      </c>
      <c r="JV671">
        <v>18</v>
      </c>
      <c r="JW671">
        <v>487.913</v>
      </c>
      <c r="JX671">
        <v>388.714</v>
      </c>
      <c r="JY671">
        <v>36.8937</v>
      </c>
      <c r="JZ671">
        <v>54.0167</v>
      </c>
      <c r="KA671">
        <v>29.9957</v>
      </c>
      <c r="KB671">
        <v>53.6382</v>
      </c>
      <c r="KC671">
        <v>53.4406</v>
      </c>
      <c r="KD671">
        <v>51.1342</v>
      </c>
      <c r="KE671">
        <v>0</v>
      </c>
      <c r="KF671">
        <v>100</v>
      </c>
      <c r="KG671">
        <v>36.9057</v>
      </c>
      <c r="KH671">
        <v>1324.54</v>
      </c>
      <c r="KI671">
        <v>34.6858</v>
      </c>
      <c r="KJ671">
        <v>92.8691</v>
      </c>
      <c r="KK671">
        <v>89.4731</v>
      </c>
    </row>
    <row r="672" spans="1:297">
      <c r="A672">
        <v>656</v>
      </c>
      <c r="B672">
        <v>1761417664</v>
      </c>
      <c r="C672">
        <v>9483</v>
      </c>
      <c r="D672" t="s">
        <v>1760</v>
      </c>
      <c r="E672" t="s">
        <v>1761</v>
      </c>
      <c r="F672">
        <v>5</v>
      </c>
      <c r="G672" t="s">
        <v>1603</v>
      </c>
      <c r="H672" t="s">
        <v>436</v>
      </c>
      <c r="I672">
        <v>1761417655.84615</v>
      </c>
      <c r="J672">
        <f>(K672)/1000</f>
        <v>0</v>
      </c>
      <c r="K672">
        <f>IF(DP672, AN672, AH672)</f>
        <v>0</v>
      </c>
      <c r="L672">
        <f>IF(DP672, AI672, AG672)</f>
        <v>0</v>
      </c>
      <c r="M672">
        <f>DR672 - IF(AU672&gt;1, L672*DL672*100.0/(AW672), 0)</f>
        <v>0</v>
      </c>
      <c r="N672">
        <f>((T672-J672/2)*M672-L672)/(T672+J672/2)</f>
        <v>0</v>
      </c>
      <c r="O672">
        <f>N672*(DY672+DZ672)/1000.0</f>
        <v>0</v>
      </c>
      <c r="P672">
        <f>(DR672 - IF(AU672&gt;1, L672*DL672*100.0/(AW672), 0))*(DY672+DZ672)/1000.0</f>
        <v>0</v>
      </c>
      <c r="Q672">
        <f>2.0/((1/S672-1/R672)+SIGN(S672)*SQRT((1/S672-1/R672)*(1/S672-1/R672) + 4*DM672/((DM672+1)*(DM672+1))*(2*1/S672*1/R672-1/R672*1/R672)))</f>
        <v>0</v>
      </c>
      <c r="R672">
        <f>IF(LEFT(DN672,1)&lt;&gt;"0",IF(LEFT(DN672,1)="1",3.0,DO672),$D$5+$E$5*(EF672*DY672/($K$5*1000))+$F$5*(EF672*DY672/($K$5*1000))*MAX(MIN(DL672,$J$5),$I$5)*MAX(MIN(DL672,$J$5),$I$5)+$G$5*MAX(MIN(DL672,$J$5),$I$5)*(EF672*DY672/($K$5*1000))+$H$5*(EF672*DY672/($K$5*1000))*(EF672*DY672/($K$5*1000)))</f>
        <v>0</v>
      </c>
      <c r="S672">
        <f>J672*(1000-(1000*0.61365*exp(17.502*W672/(240.97+W672))/(DY672+DZ672)+DT672)/2)/(1000*0.61365*exp(17.502*W672/(240.97+W672))/(DY672+DZ672)-DT672)</f>
        <v>0</v>
      </c>
      <c r="T672">
        <f>1/((DM672+1)/(Q672/1.6)+1/(R672/1.37)) + DM672/((DM672+1)/(Q672/1.6) + DM672/(R672/1.37))</f>
        <v>0</v>
      </c>
      <c r="U672">
        <f>(DH672*DK672)</f>
        <v>0</v>
      </c>
      <c r="V672">
        <f>(EA672+(U672+2*0.95*5.67E-8*(((EA672+$B$7)+273)^4-(EA672+273)^4)-44100*J672)/(1.84*29.3*R672+8*0.95*5.67E-8*(EA672+273)^3))</f>
        <v>0</v>
      </c>
      <c r="W672">
        <f>($C$7*EB672+$D$7*EC672+$E$7*V672)</f>
        <v>0</v>
      </c>
      <c r="X672">
        <f>0.61365*exp(17.502*W672/(240.97+W672))</f>
        <v>0</v>
      </c>
      <c r="Y672">
        <f>(Z672/AA672*100)</f>
        <v>0</v>
      </c>
      <c r="Z672">
        <f>DT672*(DY672+DZ672)/1000</f>
        <v>0</v>
      </c>
      <c r="AA672">
        <f>0.61365*exp(17.502*EA672/(240.97+EA672))</f>
        <v>0</v>
      </c>
      <c r="AB672">
        <f>(X672-DT672*(DY672+DZ672)/1000)</f>
        <v>0</v>
      </c>
      <c r="AC672">
        <f>(-J672*44100)</f>
        <v>0</v>
      </c>
      <c r="AD672">
        <f>2*29.3*R672*0.92*(EA672-W672)</f>
        <v>0</v>
      </c>
      <c r="AE672">
        <f>2*0.95*5.67E-8*(((EA672+$B$7)+273)^4-(W672+273)^4)</f>
        <v>0</v>
      </c>
      <c r="AF672">
        <f>U672+AE672+AC672+AD672</f>
        <v>0</v>
      </c>
      <c r="AG672">
        <f>DX672*AU672*(DS672-DR672*(1000-AU672*DU672)/(1000-AU672*DT672))/(100*DL672)</f>
        <v>0</v>
      </c>
      <c r="AH672">
        <f>1000*DX672*AU672*(DT672-DU672)/(100*DL672*(1000-AU672*DT672))</f>
        <v>0</v>
      </c>
      <c r="AI672">
        <f>(AJ672 - AK672 - DY672*1E3/(8.314*(EA672+273.15)) * AM672/DX672 * AL672) * DX672/(100*DL672) * (1000 - DU672)/1000</f>
        <v>0</v>
      </c>
      <c r="AJ672">
        <v>1344.9124221807</v>
      </c>
      <c r="AK672">
        <v>1303.97145454545</v>
      </c>
      <c r="AL672">
        <v>3.55649538646578</v>
      </c>
      <c r="AM672">
        <v>65.3796916363012</v>
      </c>
      <c r="AN672">
        <f>(AP672 - AO672 + DY672*1E3/(8.314*(EA672+273.15)) * AR672/DX672 * AQ672) * DX672/(100*DL672) * 1000/(1000 - AP672)</f>
        <v>0</v>
      </c>
      <c r="AO672">
        <v>25.4531993882902</v>
      </c>
      <c r="AP672">
        <v>34.8131290909091</v>
      </c>
      <c r="AQ672">
        <v>4.40254269747462e-05</v>
      </c>
      <c r="AR672">
        <v>110.48631255239</v>
      </c>
      <c r="AS672">
        <v>6</v>
      </c>
      <c r="AT672">
        <v>1</v>
      </c>
      <c r="AU672">
        <f>IF(AS672*$H$13&gt;=AW672,1.0,(AW672/(AW672-AS672*$H$13)))</f>
        <v>0</v>
      </c>
      <c r="AV672">
        <f>(AU672-1)*100</f>
        <v>0</v>
      </c>
      <c r="AW672">
        <f>MAX(0,($B$13+$C$13*EF672)/(1+$D$13*EF672)*DY672/(EA672+273)*$E$13)</f>
        <v>0</v>
      </c>
      <c r="AX672" t="s">
        <v>437</v>
      </c>
      <c r="AY672" t="s">
        <v>437</v>
      </c>
      <c r="AZ672">
        <v>0</v>
      </c>
      <c r="BA672">
        <v>0</v>
      </c>
      <c r="BB672">
        <f>1-AZ672/BA672</f>
        <v>0</v>
      </c>
      <c r="BC672">
        <v>0</v>
      </c>
      <c r="BD672" t="s">
        <v>437</v>
      </c>
      <c r="BE672" t="s">
        <v>437</v>
      </c>
      <c r="BF672">
        <v>0</v>
      </c>
      <c r="BG672">
        <v>0</v>
      </c>
      <c r="BH672">
        <f>1-BF672/BG672</f>
        <v>0</v>
      </c>
      <c r="BI672">
        <v>0.5</v>
      </c>
      <c r="BJ672">
        <f>DI672</f>
        <v>0</v>
      </c>
      <c r="BK672">
        <f>L672</f>
        <v>0</v>
      </c>
      <c r="BL672">
        <f>BH672*BI672*BJ672</f>
        <v>0</v>
      </c>
      <c r="BM672">
        <f>(BK672-BC672)/BJ672</f>
        <v>0</v>
      </c>
      <c r="BN672">
        <f>(BA672-BG672)/BG672</f>
        <v>0</v>
      </c>
      <c r="BO672">
        <f>AZ672/(BB672+AZ672/BG672)</f>
        <v>0</v>
      </c>
      <c r="BP672" t="s">
        <v>437</v>
      </c>
      <c r="BQ672">
        <v>0</v>
      </c>
      <c r="BR672">
        <f>IF(BQ672&lt;&gt;0, BQ672, BO672)</f>
        <v>0</v>
      </c>
      <c r="BS672">
        <f>1-BR672/BG672</f>
        <v>0</v>
      </c>
      <c r="BT672">
        <f>(BG672-BF672)/(BG672-BR672)</f>
        <v>0</v>
      </c>
      <c r="BU672">
        <f>(BA672-BG672)/(BA672-BR672)</f>
        <v>0</v>
      </c>
      <c r="BV672">
        <f>(BG672-BF672)/(BG672-AZ672)</f>
        <v>0</v>
      </c>
      <c r="BW672">
        <f>(BA672-BG672)/(BA672-AZ672)</f>
        <v>0</v>
      </c>
      <c r="BX672">
        <f>(BT672*BR672/BF672)</f>
        <v>0</v>
      </c>
      <c r="BY672">
        <f>(1-BX672)</f>
        <v>0</v>
      </c>
      <c r="DH672">
        <f>$B$11*EG672+$C$11*EH672+$F$11*ES672*(1-EV672)</f>
        <v>0</v>
      </c>
      <c r="DI672">
        <f>DH672*DJ672</f>
        <v>0</v>
      </c>
      <c r="DJ672">
        <f>($B$11*$D$9+$C$11*$D$9+$F$11*((FF672+EX672)/MAX(FF672+EX672+FG672, 0.1)*$I$9+FG672/MAX(FF672+EX672+FG672, 0.1)*$J$9))/($B$11+$C$11+$F$11)</f>
        <v>0</v>
      </c>
      <c r="DK672">
        <f>($B$11*$K$9+$C$11*$K$9+$F$11*((FF672+EX672)/MAX(FF672+EX672+FG672, 0.1)*$P$9+FG672/MAX(FF672+EX672+FG672, 0.1)*$Q$9))/($B$11+$C$11+$F$11)</f>
        <v>0</v>
      </c>
      <c r="DL672">
        <v>6</v>
      </c>
      <c r="DM672">
        <v>0.5</v>
      </c>
      <c r="DN672" t="s">
        <v>438</v>
      </c>
      <c r="DO672">
        <v>2</v>
      </c>
      <c r="DP672" t="b">
        <v>1</v>
      </c>
      <c r="DQ672">
        <v>1761417655.84615</v>
      </c>
      <c r="DR672">
        <v>1234.71692307692</v>
      </c>
      <c r="DS672">
        <v>1294.24384615385</v>
      </c>
      <c r="DT672">
        <v>34.8101076923077</v>
      </c>
      <c r="DU672">
        <v>25.4499692307692</v>
      </c>
      <c r="DV672">
        <v>1233.61692307692</v>
      </c>
      <c r="DW672">
        <v>34.4949153846154</v>
      </c>
      <c r="DX672">
        <v>500.020692307692</v>
      </c>
      <c r="DY672">
        <v>90.2805076923077</v>
      </c>
      <c r="DZ672">
        <v>0.0418327538461538</v>
      </c>
      <c r="EA672">
        <v>43.0747769230769</v>
      </c>
      <c r="EB672">
        <v>41.9708230769231</v>
      </c>
      <c r="EC672">
        <v>999.9</v>
      </c>
      <c r="ED672">
        <v>0</v>
      </c>
      <c r="EE672">
        <v>0</v>
      </c>
      <c r="EF672">
        <v>10006.6407692308</v>
      </c>
      <c r="EG672">
        <v>0</v>
      </c>
      <c r="EH672">
        <v>1205.92846153846</v>
      </c>
      <c r="EI672">
        <v>-59.5277230769231</v>
      </c>
      <c r="EJ672">
        <v>1279.24692307692</v>
      </c>
      <c r="EK672">
        <v>1328.04230769231</v>
      </c>
      <c r="EL672">
        <v>9.36013076923077</v>
      </c>
      <c r="EM672">
        <v>1294.24384615385</v>
      </c>
      <c r="EN672">
        <v>25.4499692307692</v>
      </c>
      <c r="EO672">
        <v>3.14267538461538</v>
      </c>
      <c r="EP672">
        <v>2.29763692307692</v>
      </c>
      <c r="EQ672">
        <v>24.8038076923077</v>
      </c>
      <c r="ER672">
        <v>19.6598384615385</v>
      </c>
      <c r="ES672">
        <v>1200.01692307692</v>
      </c>
      <c r="ET672">
        <v>0.967003384615385</v>
      </c>
      <c r="EU672">
        <v>0.0329965923076923</v>
      </c>
      <c r="EV672">
        <v>0</v>
      </c>
      <c r="EW672">
        <v>1446.54846153846</v>
      </c>
      <c r="EX672">
        <v>5.00059</v>
      </c>
      <c r="EY672">
        <v>18551.2461538462</v>
      </c>
      <c r="EZ672">
        <v>10358.8769230769</v>
      </c>
      <c r="FA672">
        <v>60.6775384615385</v>
      </c>
      <c r="FB672">
        <v>62.2833846153846</v>
      </c>
      <c r="FC672">
        <v>61.019</v>
      </c>
      <c r="FD672">
        <v>61.7977692307692</v>
      </c>
      <c r="FE672">
        <v>61.6103846153846</v>
      </c>
      <c r="FF672">
        <v>1155.58692307692</v>
      </c>
      <c r="FG672">
        <v>39.43</v>
      </c>
      <c r="FH672">
        <v>0</v>
      </c>
      <c r="FI672">
        <v>1761417624.1</v>
      </c>
      <c r="FJ672">
        <v>0</v>
      </c>
      <c r="FK672">
        <v>1446.56346153846</v>
      </c>
      <c r="FL672">
        <v>12.5500854534394</v>
      </c>
      <c r="FM672">
        <v>113.446153869997</v>
      </c>
      <c r="FN672">
        <v>18552.0961538462</v>
      </c>
      <c r="FO672">
        <v>15</v>
      </c>
      <c r="FP672">
        <v>0</v>
      </c>
      <c r="FQ672" t="s">
        <v>439</v>
      </c>
      <c r="FR672">
        <v>0</v>
      </c>
      <c r="FS672">
        <v>0</v>
      </c>
      <c r="FT672">
        <v>0</v>
      </c>
      <c r="FU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A672">
        <v>0</v>
      </c>
      <c r="GB672">
        <v>0</v>
      </c>
      <c r="GC672">
        <v>-59.0897095238095</v>
      </c>
      <c r="GD672">
        <v>-7.7564337662339</v>
      </c>
      <c r="GE672">
        <v>0.967763155748133</v>
      </c>
      <c r="GF672">
        <v>0</v>
      </c>
      <c r="GG672">
        <v>1445.87294117647</v>
      </c>
      <c r="GH672">
        <v>13.1449961727742</v>
      </c>
      <c r="GI672">
        <v>1.3172576893187</v>
      </c>
      <c r="GJ672">
        <v>-1</v>
      </c>
      <c r="GK672">
        <v>9.36250857142857</v>
      </c>
      <c r="GL672">
        <v>-0.0469581818181668</v>
      </c>
      <c r="GM672">
        <v>0.0053621435707623</v>
      </c>
      <c r="GN672">
        <v>1</v>
      </c>
      <c r="GO672">
        <v>1</v>
      </c>
      <c r="GP672">
        <v>2</v>
      </c>
      <c r="GQ672" t="s">
        <v>446</v>
      </c>
      <c r="GR672">
        <v>3.12684</v>
      </c>
      <c r="GS672">
        <v>2.71985</v>
      </c>
      <c r="GT672">
        <v>0.182031</v>
      </c>
      <c r="GU672">
        <v>0.187325</v>
      </c>
      <c r="GV672">
        <v>0.12693</v>
      </c>
      <c r="GW672">
        <v>0.101923</v>
      </c>
      <c r="GX672">
        <v>29338.2</v>
      </c>
      <c r="GY672">
        <v>30807.4</v>
      </c>
      <c r="GZ672">
        <v>32598.5</v>
      </c>
      <c r="HA672">
        <v>34475.3</v>
      </c>
      <c r="HB672">
        <v>40694.1</v>
      </c>
      <c r="HC672">
        <v>44673.1</v>
      </c>
      <c r="HD672">
        <v>51246.9</v>
      </c>
      <c r="HE672">
        <v>55308.9</v>
      </c>
      <c r="HF672">
        <v>1.6726</v>
      </c>
      <c r="HG672">
        <v>1.53622</v>
      </c>
      <c r="HH672">
        <v>-0.0377521</v>
      </c>
      <c r="HI672">
        <v>0</v>
      </c>
      <c r="HJ672">
        <v>42.5839</v>
      </c>
      <c r="HK672">
        <v>999.9</v>
      </c>
      <c r="HL672">
        <v>55.897</v>
      </c>
      <c r="HM672">
        <v>30.101</v>
      </c>
      <c r="HN672">
        <v>26.5315</v>
      </c>
      <c r="HO672">
        <v>60.3555</v>
      </c>
      <c r="HP672">
        <v>40.7933</v>
      </c>
      <c r="HQ672">
        <v>1</v>
      </c>
      <c r="HR672">
        <v>2.35509</v>
      </c>
      <c r="HS672">
        <v>4.63846</v>
      </c>
      <c r="HT672">
        <v>20.0603</v>
      </c>
      <c r="HU672">
        <v>5.18375</v>
      </c>
      <c r="HV672">
        <v>12.0159</v>
      </c>
      <c r="HW672">
        <v>4.9686</v>
      </c>
      <c r="HX672">
        <v>3.2959</v>
      </c>
      <c r="HY672">
        <v>9999</v>
      </c>
      <c r="HZ672">
        <v>9999</v>
      </c>
      <c r="IA672">
        <v>999.9</v>
      </c>
      <c r="IB672">
        <v>9999</v>
      </c>
      <c r="IC672">
        <v>1.86325</v>
      </c>
      <c r="ID672">
        <v>1.86813</v>
      </c>
      <c r="IE672">
        <v>1.86783</v>
      </c>
      <c r="IF672">
        <v>1.86904</v>
      </c>
      <c r="IG672">
        <v>1.86981</v>
      </c>
      <c r="IH672">
        <v>1.86586</v>
      </c>
      <c r="II672">
        <v>1.86694</v>
      </c>
      <c r="IJ672">
        <v>1.86843</v>
      </c>
      <c r="IK672">
        <v>5</v>
      </c>
      <c r="IL672">
        <v>0</v>
      </c>
      <c r="IM672">
        <v>0</v>
      </c>
      <c r="IN672">
        <v>0</v>
      </c>
      <c r="IO672" t="s">
        <v>441</v>
      </c>
      <c r="IP672" t="s">
        <v>442</v>
      </c>
      <c r="IQ672" t="s">
        <v>443</v>
      </c>
      <c r="IR672" t="s">
        <v>443</v>
      </c>
      <c r="IS672" t="s">
        <v>443</v>
      </c>
      <c r="IT672" t="s">
        <v>443</v>
      </c>
      <c r="IU672">
        <v>0</v>
      </c>
      <c r="IV672">
        <v>100</v>
      </c>
      <c r="IW672">
        <v>100</v>
      </c>
      <c r="IX672">
        <v>1.1</v>
      </c>
      <c r="IY672">
        <v>0.3152</v>
      </c>
      <c r="IZ672">
        <v>1.09748391826392</v>
      </c>
      <c r="JA672">
        <v>0</v>
      </c>
      <c r="JB672">
        <v>0</v>
      </c>
      <c r="JC672">
        <v>0</v>
      </c>
      <c r="JD672">
        <v>0.315191680746845</v>
      </c>
      <c r="JE672">
        <v>0</v>
      </c>
      <c r="JF672">
        <v>0</v>
      </c>
      <c r="JG672">
        <v>0</v>
      </c>
      <c r="JH672">
        <v>5</v>
      </c>
      <c r="JI672">
        <v>2273</v>
      </c>
      <c r="JJ672">
        <v>0</v>
      </c>
      <c r="JK672">
        <v>25</v>
      </c>
      <c r="JL672">
        <v>29356961.1</v>
      </c>
      <c r="JM672">
        <v>29356961.1</v>
      </c>
      <c r="JN672">
        <v>2.5769</v>
      </c>
      <c r="JO672">
        <v>2.60498</v>
      </c>
      <c r="JP672">
        <v>1.54785</v>
      </c>
      <c r="JQ672">
        <v>2.31567</v>
      </c>
      <c r="JR672">
        <v>1.64673</v>
      </c>
      <c r="JS672">
        <v>2.38281</v>
      </c>
      <c r="JT672">
        <v>34.3725</v>
      </c>
      <c r="JU672">
        <v>24.1663</v>
      </c>
      <c r="JV672">
        <v>18</v>
      </c>
      <c r="JW672">
        <v>488.05</v>
      </c>
      <c r="JX672">
        <v>388.907</v>
      </c>
      <c r="JY672">
        <v>36.9151</v>
      </c>
      <c r="JZ672">
        <v>53.9753</v>
      </c>
      <c r="KA672">
        <v>29.9957</v>
      </c>
      <c r="KB672">
        <v>53.6039</v>
      </c>
      <c r="KC672">
        <v>53.4067</v>
      </c>
      <c r="KD672">
        <v>51.6962</v>
      </c>
      <c r="KE672">
        <v>0</v>
      </c>
      <c r="KF672">
        <v>100</v>
      </c>
      <c r="KG672">
        <v>36.9231</v>
      </c>
      <c r="KH672">
        <v>1344.87</v>
      </c>
      <c r="KI672">
        <v>34.6858</v>
      </c>
      <c r="KJ672">
        <v>92.8767</v>
      </c>
      <c r="KK672">
        <v>89.4818</v>
      </c>
    </row>
    <row r="673" spans="1:297">
      <c r="A673">
        <v>657</v>
      </c>
      <c r="B673">
        <v>1761417669</v>
      </c>
      <c r="C673">
        <v>9488</v>
      </c>
      <c r="D673" t="s">
        <v>1762</v>
      </c>
      <c r="E673" t="s">
        <v>1763</v>
      </c>
      <c r="F673">
        <v>5</v>
      </c>
      <c r="G673" t="s">
        <v>1603</v>
      </c>
      <c r="H673" t="s">
        <v>436</v>
      </c>
      <c r="I673">
        <v>1761417660.84615</v>
      </c>
      <c r="J673">
        <f>(K673)/1000</f>
        <v>0</v>
      </c>
      <c r="K673">
        <f>IF(DP673, AN673, AH673)</f>
        <v>0</v>
      </c>
      <c r="L673">
        <f>IF(DP673, AI673, AG673)</f>
        <v>0</v>
      </c>
      <c r="M673">
        <f>DR673 - IF(AU673&gt;1, L673*DL673*100.0/(AW673), 0)</f>
        <v>0</v>
      </c>
      <c r="N673">
        <f>((T673-J673/2)*M673-L673)/(T673+J673/2)</f>
        <v>0</v>
      </c>
      <c r="O673">
        <f>N673*(DY673+DZ673)/1000.0</f>
        <v>0</v>
      </c>
      <c r="P673">
        <f>(DR673 - IF(AU673&gt;1, L673*DL673*100.0/(AW673), 0))*(DY673+DZ673)/1000.0</f>
        <v>0</v>
      </c>
      <c r="Q673">
        <f>2.0/((1/S673-1/R673)+SIGN(S673)*SQRT((1/S673-1/R673)*(1/S673-1/R673) + 4*DM673/((DM673+1)*(DM673+1))*(2*1/S673*1/R673-1/R673*1/R673)))</f>
        <v>0</v>
      </c>
      <c r="R673">
        <f>IF(LEFT(DN673,1)&lt;&gt;"0",IF(LEFT(DN673,1)="1",3.0,DO673),$D$5+$E$5*(EF673*DY673/($K$5*1000))+$F$5*(EF673*DY673/($K$5*1000))*MAX(MIN(DL673,$J$5),$I$5)*MAX(MIN(DL673,$J$5),$I$5)+$G$5*MAX(MIN(DL673,$J$5),$I$5)*(EF673*DY673/($K$5*1000))+$H$5*(EF673*DY673/($K$5*1000))*(EF673*DY673/($K$5*1000)))</f>
        <v>0</v>
      </c>
      <c r="S673">
        <f>J673*(1000-(1000*0.61365*exp(17.502*W673/(240.97+W673))/(DY673+DZ673)+DT673)/2)/(1000*0.61365*exp(17.502*W673/(240.97+W673))/(DY673+DZ673)-DT673)</f>
        <v>0</v>
      </c>
      <c r="T673">
        <f>1/((DM673+1)/(Q673/1.6)+1/(R673/1.37)) + DM673/((DM673+1)/(Q673/1.6) + DM673/(R673/1.37))</f>
        <v>0</v>
      </c>
      <c r="U673">
        <f>(DH673*DK673)</f>
        <v>0</v>
      </c>
      <c r="V673">
        <f>(EA673+(U673+2*0.95*5.67E-8*(((EA673+$B$7)+273)^4-(EA673+273)^4)-44100*J673)/(1.84*29.3*R673+8*0.95*5.67E-8*(EA673+273)^3))</f>
        <v>0</v>
      </c>
      <c r="W673">
        <f>($C$7*EB673+$D$7*EC673+$E$7*V673)</f>
        <v>0</v>
      </c>
      <c r="X673">
        <f>0.61365*exp(17.502*W673/(240.97+W673))</f>
        <v>0</v>
      </c>
      <c r="Y673">
        <f>(Z673/AA673*100)</f>
        <v>0</v>
      </c>
      <c r="Z673">
        <f>DT673*(DY673+DZ673)/1000</f>
        <v>0</v>
      </c>
      <c r="AA673">
        <f>0.61365*exp(17.502*EA673/(240.97+EA673))</f>
        <v>0</v>
      </c>
      <c r="AB673">
        <f>(X673-DT673*(DY673+DZ673)/1000)</f>
        <v>0</v>
      </c>
      <c r="AC673">
        <f>(-J673*44100)</f>
        <v>0</v>
      </c>
      <c r="AD673">
        <f>2*29.3*R673*0.92*(EA673-W673)</f>
        <v>0</v>
      </c>
      <c r="AE673">
        <f>2*0.95*5.67E-8*(((EA673+$B$7)+273)^4-(W673+273)^4)</f>
        <v>0</v>
      </c>
      <c r="AF673">
        <f>U673+AE673+AC673+AD673</f>
        <v>0</v>
      </c>
      <c r="AG673">
        <f>DX673*AU673*(DS673-DR673*(1000-AU673*DU673)/(1000-AU673*DT673))/(100*DL673)</f>
        <v>0</v>
      </c>
      <c r="AH673">
        <f>1000*DX673*AU673*(DT673-DU673)/(100*DL673*(1000-AU673*DT673))</f>
        <v>0</v>
      </c>
      <c r="AI673">
        <f>(AJ673 - AK673 - DY673*1E3/(8.314*(EA673+273.15)) * AM673/DX673 * AL673) * DX673/(100*DL673) * (1000 - DU673)/1000</f>
        <v>0</v>
      </c>
      <c r="AJ673">
        <v>1362.24169154025</v>
      </c>
      <c r="AK673">
        <v>1321.10587878788</v>
      </c>
      <c r="AL673">
        <v>3.42166522989221</v>
      </c>
      <c r="AM673">
        <v>65.3796916363012</v>
      </c>
      <c r="AN673">
        <f>(AP673 - AO673 + DY673*1E3/(8.314*(EA673+273.15)) * AR673/DX673 * AQ673) * DX673/(100*DL673) * 1000/(1000 - AP673)</f>
        <v>0</v>
      </c>
      <c r="AO673">
        <v>25.4597204933618</v>
      </c>
      <c r="AP673">
        <v>34.8140533333333</v>
      </c>
      <c r="AQ673">
        <v>9.49701453727138e-06</v>
      </c>
      <c r="AR673">
        <v>110.48631255239</v>
      </c>
      <c r="AS673">
        <v>6</v>
      </c>
      <c r="AT673">
        <v>1</v>
      </c>
      <c r="AU673">
        <f>IF(AS673*$H$13&gt;=AW673,1.0,(AW673/(AW673-AS673*$H$13)))</f>
        <v>0</v>
      </c>
      <c r="AV673">
        <f>(AU673-1)*100</f>
        <v>0</v>
      </c>
      <c r="AW673">
        <f>MAX(0,($B$13+$C$13*EF673)/(1+$D$13*EF673)*DY673/(EA673+273)*$E$13)</f>
        <v>0</v>
      </c>
      <c r="AX673" t="s">
        <v>437</v>
      </c>
      <c r="AY673" t="s">
        <v>437</v>
      </c>
      <c r="AZ673">
        <v>0</v>
      </c>
      <c r="BA673">
        <v>0</v>
      </c>
      <c r="BB673">
        <f>1-AZ673/BA673</f>
        <v>0</v>
      </c>
      <c r="BC673">
        <v>0</v>
      </c>
      <c r="BD673" t="s">
        <v>437</v>
      </c>
      <c r="BE673" t="s">
        <v>437</v>
      </c>
      <c r="BF673">
        <v>0</v>
      </c>
      <c r="BG673">
        <v>0</v>
      </c>
      <c r="BH673">
        <f>1-BF673/BG673</f>
        <v>0</v>
      </c>
      <c r="BI673">
        <v>0.5</v>
      </c>
      <c r="BJ673">
        <f>DI673</f>
        <v>0</v>
      </c>
      <c r="BK673">
        <f>L673</f>
        <v>0</v>
      </c>
      <c r="BL673">
        <f>BH673*BI673*BJ673</f>
        <v>0</v>
      </c>
      <c r="BM673">
        <f>(BK673-BC673)/BJ673</f>
        <v>0</v>
      </c>
      <c r="BN673">
        <f>(BA673-BG673)/BG673</f>
        <v>0</v>
      </c>
      <c r="BO673">
        <f>AZ673/(BB673+AZ673/BG673)</f>
        <v>0</v>
      </c>
      <c r="BP673" t="s">
        <v>437</v>
      </c>
      <c r="BQ673">
        <v>0</v>
      </c>
      <c r="BR673">
        <f>IF(BQ673&lt;&gt;0, BQ673, BO673)</f>
        <v>0</v>
      </c>
      <c r="BS673">
        <f>1-BR673/BG673</f>
        <v>0</v>
      </c>
      <c r="BT673">
        <f>(BG673-BF673)/(BG673-BR673)</f>
        <v>0</v>
      </c>
      <c r="BU673">
        <f>(BA673-BG673)/(BA673-BR673)</f>
        <v>0</v>
      </c>
      <c r="BV673">
        <f>(BG673-BF673)/(BG673-AZ673)</f>
        <v>0</v>
      </c>
      <c r="BW673">
        <f>(BA673-BG673)/(BA673-AZ673)</f>
        <v>0</v>
      </c>
      <c r="BX673">
        <f>(BT673*BR673/BF673)</f>
        <v>0</v>
      </c>
      <c r="BY673">
        <f>(1-BX673)</f>
        <v>0</v>
      </c>
      <c r="DH673">
        <f>$B$11*EG673+$C$11*EH673+$F$11*ES673*(1-EV673)</f>
        <v>0</v>
      </c>
      <c r="DI673">
        <f>DH673*DJ673</f>
        <v>0</v>
      </c>
      <c r="DJ673">
        <f>($B$11*$D$9+$C$11*$D$9+$F$11*((FF673+EX673)/MAX(FF673+EX673+FG673, 0.1)*$I$9+FG673/MAX(FF673+EX673+FG673, 0.1)*$J$9))/($B$11+$C$11+$F$11)</f>
        <v>0</v>
      </c>
      <c r="DK673">
        <f>($B$11*$K$9+$C$11*$K$9+$F$11*((FF673+EX673)/MAX(FF673+EX673+FG673, 0.1)*$P$9+FG673/MAX(FF673+EX673+FG673, 0.1)*$Q$9))/($B$11+$C$11+$F$11)</f>
        <v>0</v>
      </c>
      <c r="DL673">
        <v>6</v>
      </c>
      <c r="DM673">
        <v>0.5</v>
      </c>
      <c r="DN673" t="s">
        <v>438</v>
      </c>
      <c r="DO673">
        <v>2</v>
      </c>
      <c r="DP673" t="b">
        <v>1</v>
      </c>
      <c r="DQ673">
        <v>1761417660.84615</v>
      </c>
      <c r="DR673">
        <v>1251.32</v>
      </c>
      <c r="DS673">
        <v>1311.11846153846</v>
      </c>
      <c r="DT673">
        <v>34.8106692307692</v>
      </c>
      <c r="DU673">
        <v>25.4538307692308</v>
      </c>
      <c r="DV673">
        <v>1250.22</v>
      </c>
      <c r="DW673">
        <v>34.4954769230769</v>
      </c>
      <c r="DX673">
        <v>500.006923076923</v>
      </c>
      <c r="DY673">
        <v>90.2799307692308</v>
      </c>
      <c r="DZ673">
        <v>0.0418441923076923</v>
      </c>
      <c r="EA673">
        <v>43.0756461538462</v>
      </c>
      <c r="EB673">
        <v>41.9758153846154</v>
      </c>
      <c r="EC673">
        <v>999.9</v>
      </c>
      <c r="ED673">
        <v>0</v>
      </c>
      <c r="EE673">
        <v>0</v>
      </c>
      <c r="EF673">
        <v>10004.4730769231</v>
      </c>
      <c r="EG673">
        <v>0</v>
      </c>
      <c r="EH673">
        <v>1206.04076923077</v>
      </c>
      <c r="EI673">
        <v>-59.8004153846154</v>
      </c>
      <c r="EJ673">
        <v>1296.44923076923</v>
      </c>
      <c r="EK673">
        <v>1345.36384615385</v>
      </c>
      <c r="EL673">
        <v>9.35682538461538</v>
      </c>
      <c r="EM673">
        <v>1311.11846153846</v>
      </c>
      <c r="EN673">
        <v>25.4538307692308</v>
      </c>
      <c r="EO673">
        <v>3.14270692307692</v>
      </c>
      <c r="EP673">
        <v>2.29797153846154</v>
      </c>
      <c r="EQ673">
        <v>24.8039692307692</v>
      </c>
      <c r="ER673">
        <v>19.6621923076923</v>
      </c>
      <c r="ES673">
        <v>1200.01076923077</v>
      </c>
      <c r="ET673">
        <v>0.967002692307693</v>
      </c>
      <c r="EU673">
        <v>0.0329972461538462</v>
      </c>
      <c r="EV673">
        <v>0</v>
      </c>
      <c r="EW673">
        <v>1447.43538461538</v>
      </c>
      <c r="EX673">
        <v>5.00059</v>
      </c>
      <c r="EY673">
        <v>18561.1153846154</v>
      </c>
      <c r="EZ673">
        <v>10358.8076923077</v>
      </c>
      <c r="FA673">
        <v>60.6536153846154</v>
      </c>
      <c r="FB673">
        <v>62.2594615384615</v>
      </c>
      <c r="FC673">
        <v>60.9853846153846</v>
      </c>
      <c r="FD673">
        <v>61.7641538461538</v>
      </c>
      <c r="FE673">
        <v>61.5862307692308</v>
      </c>
      <c r="FF673">
        <v>1155.58076923077</v>
      </c>
      <c r="FG673">
        <v>39.43</v>
      </c>
      <c r="FH673">
        <v>0</v>
      </c>
      <c r="FI673">
        <v>1761417629.5</v>
      </c>
      <c r="FJ673">
        <v>0</v>
      </c>
      <c r="FK673">
        <v>1447.696</v>
      </c>
      <c r="FL673">
        <v>12.2061538167233</v>
      </c>
      <c r="FM673">
        <v>114.084615237</v>
      </c>
      <c r="FN673">
        <v>18563.476</v>
      </c>
      <c r="FO673">
        <v>15</v>
      </c>
      <c r="FP673">
        <v>0</v>
      </c>
      <c r="FQ673" t="s">
        <v>439</v>
      </c>
      <c r="FR673">
        <v>0</v>
      </c>
      <c r="FS673">
        <v>0</v>
      </c>
      <c r="FT673">
        <v>0</v>
      </c>
      <c r="FU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A673">
        <v>0</v>
      </c>
      <c r="GB673">
        <v>0</v>
      </c>
      <c r="GC673">
        <v>-59.5544904761905</v>
      </c>
      <c r="GD673">
        <v>-4.39798441558441</v>
      </c>
      <c r="GE673">
        <v>0.679847554974302</v>
      </c>
      <c r="GF673">
        <v>0</v>
      </c>
      <c r="GG673">
        <v>1446.64176470588</v>
      </c>
      <c r="GH673">
        <v>12.2508785354853</v>
      </c>
      <c r="GI673">
        <v>1.23392122588743</v>
      </c>
      <c r="GJ673">
        <v>-1</v>
      </c>
      <c r="GK673">
        <v>9.35977095238095</v>
      </c>
      <c r="GL673">
        <v>-0.0382698701298929</v>
      </c>
      <c r="GM673">
        <v>0.00460469522776377</v>
      </c>
      <c r="GN673">
        <v>1</v>
      </c>
      <c r="GO673">
        <v>1</v>
      </c>
      <c r="GP673">
        <v>2</v>
      </c>
      <c r="GQ673" t="s">
        <v>446</v>
      </c>
      <c r="GR673">
        <v>3.1269</v>
      </c>
      <c r="GS673">
        <v>2.71995</v>
      </c>
      <c r="GT673">
        <v>0.183567</v>
      </c>
      <c r="GU673">
        <v>0.188906</v>
      </c>
      <c r="GV673">
        <v>0.126947</v>
      </c>
      <c r="GW673">
        <v>0.101949</v>
      </c>
      <c r="GX673">
        <v>29285.3</v>
      </c>
      <c r="GY673">
        <v>30750.2</v>
      </c>
      <c r="GZ673">
        <v>32601.3</v>
      </c>
      <c r="HA673">
        <v>34478.7</v>
      </c>
      <c r="HB673">
        <v>40695.8</v>
      </c>
      <c r="HC673">
        <v>44676.4</v>
      </c>
      <c r="HD673">
        <v>51250</v>
      </c>
      <c r="HE673">
        <v>55314.4</v>
      </c>
      <c r="HF673">
        <v>1.67297</v>
      </c>
      <c r="HG673">
        <v>1.53685</v>
      </c>
      <c r="HH673">
        <v>-0.0375398</v>
      </c>
      <c r="HI673">
        <v>0</v>
      </c>
      <c r="HJ673">
        <v>42.5786</v>
      </c>
      <c r="HK673">
        <v>999.9</v>
      </c>
      <c r="HL673">
        <v>55.897</v>
      </c>
      <c r="HM673">
        <v>30.101</v>
      </c>
      <c r="HN673">
        <v>26.5333</v>
      </c>
      <c r="HO673">
        <v>60.4555</v>
      </c>
      <c r="HP673">
        <v>40.9976</v>
      </c>
      <c r="HQ673">
        <v>1</v>
      </c>
      <c r="HR673">
        <v>2.35072</v>
      </c>
      <c r="HS673">
        <v>4.64924</v>
      </c>
      <c r="HT673">
        <v>20.0601</v>
      </c>
      <c r="HU673">
        <v>5.1833</v>
      </c>
      <c r="HV673">
        <v>12.0159</v>
      </c>
      <c r="HW673">
        <v>4.96845</v>
      </c>
      <c r="HX673">
        <v>3.29593</v>
      </c>
      <c r="HY673">
        <v>9999</v>
      </c>
      <c r="HZ673">
        <v>9999</v>
      </c>
      <c r="IA673">
        <v>999.9</v>
      </c>
      <c r="IB673">
        <v>9999</v>
      </c>
      <c r="IC673">
        <v>1.86325</v>
      </c>
      <c r="ID673">
        <v>1.86813</v>
      </c>
      <c r="IE673">
        <v>1.86784</v>
      </c>
      <c r="IF673">
        <v>1.86905</v>
      </c>
      <c r="IG673">
        <v>1.86981</v>
      </c>
      <c r="IH673">
        <v>1.86588</v>
      </c>
      <c r="II673">
        <v>1.86693</v>
      </c>
      <c r="IJ673">
        <v>1.8684</v>
      </c>
      <c r="IK673">
        <v>5</v>
      </c>
      <c r="IL673">
        <v>0</v>
      </c>
      <c r="IM673">
        <v>0</v>
      </c>
      <c r="IN673">
        <v>0</v>
      </c>
      <c r="IO673" t="s">
        <v>441</v>
      </c>
      <c r="IP673" t="s">
        <v>442</v>
      </c>
      <c r="IQ673" t="s">
        <v>443</v>
      </c>
      <c r="IR673" t="s">
        <v>443</v>
      </c>
      <c r="IS673" t="s">
        <v>443</v>
      </c>
      <c r="IT673" t="s">
        <v>443</v>
      </c>
      <c r="IU673">
        <v>0</v>
      </c>
      <c r="IV673">
        <v>100</v>
      </c>
      <c r="IW673">
        <v>100</v>
      </c>
      <c r="IX673">
        <v>1.1</v>
      </c>
      <c r="IY673">
        <v>0.3152</v>
      </c>
      <c r="IZ673">
        <v>1.09748391826392</v>
      </c>
      <c r="JA673">
        <v>0</v>
      </c>
      <c r="JB673">
        <v>0</v>
      </c>
      <c r="JC673">
        <v>0</v>
      </c>
      <c r="JD673">
        <v>0.315191680746845</v>
      </c>
      <c r="JE673">
        <v>0</v>
      </c>
      <c r="JF673">
        <v>0</v>
      </c>
      <c r="JG673">
        <v>0</v>
      </c>
      <c r="JH673">
        <v>5</v>
      </c>
      <c r="JI673">
        <v>2273</v>
      </c>
      <c r="JJ673">
        <v>0</v>
      </c>
      <c r="JK673">
        <v>25</v>
      </c>
      <c r="JL673">
        <v>29356961.1</v>
      </c>
      <c r="JM673">
        <v>29356961.1</v>
      </c>
      <c r="JN673">
        <v>2.60742</v>
      </c>
      <c r="JO673">
        <v>2.61475</v>
      </c>
      <c r="JP673">
        <v>1.54785</v>
      </c>
      <c r="JQ673">
        <v>2.31567</v>
      </c>
      <c r="JR673">
        <v>1.64673</v>
      </c>
      <c r="JS673">
        <v>2.23755</v>
      </c>
      <c r="JT673">
        <v>34.3725</v>
      </c>
      <c r="JU673">
        <v>24.1575</v>
      </c>
      <c r="JV673">
        <v>18</v>
      </c>
      <c r="JW673">
        <v>488.137</v>
      </c>
      <c r="JX673">
        <v>389.18</v>
      </c>
      <c r="JY673">
        <v>36.933</v>
      </c>
      <c r="JZ673">
        <v>53.9339</v>
      </c>
      <c r="KA673">
        <v>29.9958</v>
      </c>
      <c r="KB673">
        <v>53.5709</v>
      </c>
      <c r="KC673">
        <v>53.3804</v>
      </c>
      <c r="KD673">
        <v>52.1896</v>
      </c>
      <c r="KE673">
        <v>0</v>
      </c>
      <c r="KF673">
        <v>100</v>
      </c>
      <c r="KG673">
        <v>36.9366</v>
      </c>
      <c r="KH673">
        <v>1358.44</v>
      </c>
      <c r="KI673">
        <v>34.6858</v>
      </c>
      <c r="KJ673">
        <v>92.8833</v>
      </c>
      <c r="KK673">
        <v>89.4906</v>
      </c>
    </row>
    <row r="674" spans="1:297">
      <c r="A674">
        <v>658</v>
      </c>
      <c r="B674">
        <v>1761417674</v>
      </c>
      <c r="C674">
        <v>9493</v>
      </c>
      <c r="D674" t="s">
        <v>1764</v>
      </c>
      <c r="E674" t="s">
        <v>1765</v>
      </c>
      <c r="F674">
        <v>5</v>
      </c>
      <c r="G674" t="s">
        <v>1603</v>
      </c>
      <c r="H674" t="s">
        <v>436</v>
      </c>
      <c r="I674">
        <v>1761417665.84615</v>
      </c>
      <c r="J674">
        <f>(K674)/1000</f>
        <v>0</v>
      </c>
      <c r="K674">
        <f>IF(DP674, AN674, AH674)</f>
        <v>0</v>
      </c>
      <c r="L674">
        <f>IF(DP674, AI674, AG674)</f>
        <v>0</v>
      </c>
      <c r="M674">
        <f>DR674 - IF(AU674&gt;1, L674*DL674*100.0/(AW674), 0)</f>
        <v>0</v>
      </c>
      <c r="N674">
        <f>((T674-J674/2)*M674-L674)/(T674+J674/2)</f>
        <v>0</v>
      </c>
      <c r="O674">
        <f>N674*(DY674+DZ674)/1000.0</f>
        <v>0</v>
      </c>
      <c r="P674">
        <f>(DR674 - IF(AU674&gt;1, L674*DL674*100.0/(AW674), 0))*(DY674+DZ674)/1000.0</f>
        <v>0</v>
      </c>
      <c r="Q674">
        <f>2.0/((1/S674-1/R674)+SIGN(S674)*SQRT((1/S674-1/R674)*(1/S674-1/R674) + 4*DM674/((DM674+1)*(DM674+1))*(2*1/S674*1/R674-1/R674*1/R674)))</f>
        <v>0</v>
      </c>
      <c r="R674">
        <f>IF(LEFT(DN674,1)&lt;&gt;"0",IF(LEFT(DN674,1)="1",3.0,DO674),$D$5+$E$5*(EF674*DY674/($K$5*1000))+$F$5*(EF674*DY674/($K$5*1000))*MAX(MIN(DL674,$J$5),$I$5)*MAX(MIN(DL674,$J$5),$I$5)+$G$5*MAX(MIN(DL674,$J$5),$I$5)*(EF674*DY674/($K$5*1000))+$H$5*(EF674*DY674/($K$5*1000))*(EF674*DY674/($K$5*1000)))</f>
        <v>0</v>
      </c>
      <c r="S674">
        <f>J674*(1000-(1000*0.61365*exp(17.502*W674/(240.97+W674))/(DY674+DZ674)+DT674)/2)/(1000*0.61365*exp(17.502*W674/(240.97+W674))/(DY674+DZ674)-DT674)</f>
        <v>0</v>
      </c>
      <c r="T674">
        <f>1/((DM674+1)/(Q674/1.6)+1/(R674/1.37)) + DM674/((DM674+1)/(Q674/1.6) + DM674/(R674/1.37))</f>
        <v>0</v>
      </c>
      <c r="U674">
        <f>(DH674*DK674)</f>
        <v>0</v>
      </c>
      <c r="V674">
        <f>(EA674+(U674+2*0.95*5.67E-8*(((EA674+$B$7)+273)^4-(EA674+273)^4)-44100*J674)/(1.84*29.3*R674+8*0.95*5.67E-8*(EA674+273)^3))</f>
        <v>0</v>
      </c>
      <c r="W674">
        <f>($C$7*EB674+$D$7*EC674+$E$7*V674)</f>
        <v>0</v>
      </c>
      <c r="X674">
        <f>0.61365*exp(17.502*W674/(240.97+W674))</f>
        <v>0</v>
      </c>
      <c r="Y674">
        <f>(Z674/AA674*100)</f>
        <v>0</v>
      </c>
      <c r="Z674">
        <f>DT674*(DY674+DZ674)/1000</f>
        <v>0</v>
      </c>
      <c r="AA674">
        <f>0.61365*exp(17.502*EA674/(240.97+EA674))</f>
        <v>0</v>
      </c>
      <c r="AB674">
        <f>(X674-DT674*(DY674+DZ674)/1000)</f>
        <v>0</v>
      </c>
      <c r="AC674">
        <f>(-J674*44100)</f>
        <v>0</v>
      </c>
      <c r="AD674">
        <f>2*29.3*R674*0.92*(EA674-W674)</f>
        <v>0</v>
      </c>
      <c r="AE674">
        <f>2*0.95*5.67E-8*(((EA674+$B$7)+273)^4-(W674+273)^4)</f>
        <v>0</v>
      </c>
      <c r="AF674">
        <f>U674+AE674+AC674+AD674</f>
        <v>0</v>
      </c>
      <c r="AG674">
        <f>DX674*AU674*(DS674-DR674*(1000-AU674*DU674)/(1000-AU674*DT674))/(100*DL674)</f>
        <v>0</v>
      </c>
      <c r="AH674">
        <f>1000*DX674*AU674*(DT674-DU674)/(100*DL674*(1000-AU674*DT674))</f>
        <v>0</v>
      </c>
      <c r="AI674">
        <f>(AJ674 - AK674 - DY674*1E3/(8.314*(EA674+273.15)) * AM674/DX674 * AL674) * DX674/(100*DL674) * (1000 - DU674)/1000</f>
        <v>0</v>
      </c>
      <c r="AJ674">
        <v>1380.17094666351</v>
      </c>
      <c r="AK674">
        <v>1338.86539393939</v>
      </c>
      <c r="AL674">
        <v>3.53311986361232</v>
      </c>
      <c r="AM674">
        <v>65.3796916363012</v>
      </c>
      <c r="AN674">
        <f>(AP674 - AO674 + DY674*1E3/(8.314*(EA674+273.15)) * AR674/DX674 * AQ674) * DX674/(100*DL674) * 1000/(1000 - AP674)</f>
        <v>0</v>
      </c>
      <c r="AO674">
        <v>25.4643043363569</v>
      </c>
      <c r="AP674">
        <v>34.8147757575758</v>
      </c>
      <c r="AQ674">
        <v>-3.75502779330544e-06</v>
      </c>
      <c r="AR674">
        <v>110.48631255239</v>
      </c>
      <c r="AS674">
        <v>6</v>
      </c>
      <c r="AT674">
        <v>1</v>
      </c>
      <c r="AU674">
        <f>IF(AS674*$H$13&gt;=AW674,1.0,(AW674/(AW674-AS674*$H$13)))</f>
        <v>0</v>
      </c>
      <c r="AV674">
        <f>(AU674-1)*100</f>
        <v>0</v>
      </c>
      <c r="AW674">
        <f>MAX(0,($B$13+$C$13*EF674)/(1+$D$13*EF674)*DY674/(EA674+273)*$E$13)</f>
        <v>0</v>
      </c>
      <c r="AX674" t="s">
        <v>437</v>
      </c>
      <c r="AY674" t="s">
        <v>437</v>
      </c>
      <c r="AZ674">
        <v>0</v>
      </c>
      <c r="BA674">
        <v>0</v>
      </c>
      <c r="BB674">
        <f>1-AZ674/BA674</f>
        <v>0</v>
      </c>
      <c r="BC674">
        <v>0</v>
      </c>
      <c r="BD674" t="s">
        <v>437</v>
      </c>
      <c r="BE674" t="s">
        <v>437</v>
      </c>
      <c r="BF674">
        <v>0</v>
      </c>
      <c r="BG674">
        <v>0</v>
      </c>
      <c r="BH674">
        <f>1-BF674/BG674</f>
        <v>0</v>
      </c>
      <c r="BI674">
        <v>0.5</v>
      </c>
      <c r="BJ674">
        <f>DI674</f>
        <v>0</v>
      </c>
      <c r="BK674">
        <f>L674</f>
        <v>0</v>
      </c>
      <c r="BL674">
        <f>BH674*BI674*BJ674</f>
        <v>0</v>
      </c>
      <c r="BM674">
        <f>(BK674-BC674)/BJ674</f>
        <v>0</v>
      </c>
      <c r="BN674">
        <f>(BA674-BG674)/BG674</f>
        <v>0</v>
      </c>
      <c r="BO674">
        <f>AZ674/(BB674+AZ674/BG674)</f>
        <v>0</v>
      </c>
      <c r="BP674" t="s">
        <v>437</v>
      </c>
      <c r="BQ674">
        <v>0</v>
      </c>
      <c r="BR674">
        <f>IF(BQ674&lt;&gt;0, BQ674, BO674)</f>
        <v>0</v>
      </c>
      <c r="BS674">
        <f>1-BR674/BG674</f>
        <v>0</v>
      </c>
      <c r="BT674">
        <f>(BG674-BF674)/(BG674-BR674)</f>
        <v>0</v>
      </c>
      <c r="BU674">
        <f>(BA674-BG674)/(BA674-BR674)</f>
        <v>0</v>
      </c>
      <c r="BV674">
        <f>(BG674-BF674)/(BG674-AZ674)</f>
        <v>0</v>
      </c>
      <c r="BW674">
        <f>(BA674-BG674)/(BA674-AZ674)</f>
        <v>0</v>
      </c>
      <c r="BX674">
        <f>(BT674*BR674/BF674)</f>
        <v>0</v>
      </c>
      <c r="BY674">
        <f>(1-BX674)</f>
        <v>0</v>
      </c>
      <c r="DH674">
        <f>$B$11*EG674+$C$11*EH674+$F$11*ES674*(1-EV674)</f>
        <v>0</v>
      </c>
      <c r="DI674">
        <f>DH674*DJ674</f>
        <v>0</v>
      </c>
      <c r="DJ674">
        <f>($B$11*$D$9+$C$11*$D$9+$F$11*((FF674+EX674)/MAX(FF674+EX674+FG674, 0.1)*$I$9+FG674/MAX(FF674+EX674+FG674, 0.1)*$J$9))/($B$11+$C$11+$F$11)</f>
        <v>0</v>
      </c>
      <c r="DK674">
        <f>($B$11*$K$9+$C$11*$K$9+$F$11*((FF674+EX674)/MAX(FF674+EX674+FG674, 0.1)*$P$9+FG674/MAX(FF674+EX674+FG674, 0.1)*$Q$9))/($B$11+$C$11+$F$11)</f>
        <v>0</v>
      </c>
      <c r="DL674">
        <v>6</v>
      </c>
      <c r="DM674">
        <v>0.5</v>
      </c>
      <c r="DN674" t="s">
        <v>438</v>
      </c>
      <c r="DO674">
        <v>2</v>
      </c>
      <c r="DP674" t="b">
        <v>1</v>
      </c>
      <c r="DQ674">
        <v>1761417665.84615</v>
      </c>
      <c r="DR674">
        <v>1268.03461538462</v>
      </c>
      <c r="DS674">
        <v>1328.37923076923</v>
      </c>
      <c r="DT674">
        <v>34.8127</v>
      </c>
      <c r="DU674">
        <v>25.4577846153846</v>
      </c>
      <c r="DV674">
        <v>1266.93615384615</v>
      </c>
      <c r="DW674">
        <v>34.4975076923077</v>
      </c>
      <c r="DX674">
        <v>500.017</v>
      </c>
      <c r="DY674">
        <v>90.2788538461539</v>
      </c>
      <c r="DZ674">
        <v>0.0420749615384615</v>
      </c>
      <c r="EA674">
        <v>43.0780615384615</v>
      </c>
      <c r="EB674">
        <v>41.9800230769231</v>
      </c>
      <c r="EC674">
        <v>999.9</v>
      </c>
      <c r="ED674">
        <v>0</v>
      </c>
      <c r="EE674">
        <v>0</v>
      </c>
      <c r="EF674">
        <v>9999.14076923077</v>
      </c>
      <c r="EG674">
        <v>0</v>
      </c>
      <c r="EH674">
        <v>1206.17153846154</v>
      </c>
      <c r="EI674">
        <v>-60.3469846153846</v>
      </c>
      <c r="EJ674">
        <v>1313.76923076923</v>
      </c>
      <c r="EK674">
        <v>1363.08153846154</v>
      </c>
      <c r="EL674">
        <v>9.35490846153846</v>
      </c>
      <c r="EM674">
        <v>1328.37923076923</v>
      </c>
      <c r="EN674">
        <v>25.4577846153846</v>
      </c>
      <c r="EO674">
        <v>3.14285230769231</v>
      </c>
      <c r="EP674">
        <v>2.2983</v>
      </c>
      <c r="EQ674">
        <v>24.8047461538462</v>
      </c>
      <c r="ER674">
        <v>19.6644923076923</v>
      </c>
      <c r="ES674">
        <v>1200.00461538462</v>
      </c>
      <c r="ET674">
        <v>0.967002</v>
      </c>
      <c r="EU674">
        <v>0.0329979</v>
      </c>
      <c r="EV674">
        <v>0</v>
      </c>
      <c r="EW674">
        <v>1448.45692307692</v>
      </c>
      <c r="EX674">
        <v>5.00059</v>
      </c>
      <c r="EY674">
        <v>18571.1923076923</v>
      </c>
      <c r="EZ674">
        <v>10358.7538461538</v>
      </c>
      <c r="FA674">
        <v>60.6151538461539</v>
      </c>
      <c r="FB674">
        <v>62.2257692307692</v>
      </c>
      <c r="FC674">
        <v>60.9612307692308</v>
      </c>
      <c r="FD674">
        <v>61.7256923076923</v>
      </c>
      <c r="FE674">
        <v>61.5477692307692</v>
      </c>
      <c r="FF674">
        <v>1155.57461538462</v>
      </c>
      <c r="FG674">
        <v>39.43</v>
      </c>
      <c r="FH674">
        <v>0</v>
      </c>
      <c r="FI674">
        <v>1761417634.3</v>
      </c>
      <c r="FJ674">
        <v>0</v>
      </c>
      <c r="FK674">
        <v>1448.6344</v>
      </c>
      <c r="FL674">
        <v>11.6546153906506</v>
      </c>
      <c r="FM674">
        <v>130.815384819612</v>
      </c>
      <c r="FN674">
        <v>18573.176</v>
      </c>
      <c r="FO674">
        <v>15</v>
      </c>
      <c r="FP674">
        <v>0</v>
      </c>
      <c r="FQ674" t="s">
        <v>439</v>
      </c>
      <c r="FR674">
        <v>0</v>
      </c>
      <c r="FS674">
        <v>0</v>
      </c>
      <c r="FT674">
        <v>0</v>
      </c>
      <c r="FU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A674">
        <v>0</v>
      </c>
      <c r="GB674">
        <v>0</v>
      </c>
      <c r="GC674">
        <v>-59.9710428571428</v>
      </c>
      <c r="GD674">
        <v>-6.07259220779231</v>
      </c>
      <c r="GE674">
        <v>0.780178450631606</v>
      </c>
      <c r="GF674">
        <v>0</v>
      </c>
      <c r="GG674">
        <v>1447.855</v>
      </c>
      <c r="GH674">
        <v>11.7951107729441</v>
      </c>
      <c r="GI674">
        <v>1.18572700458907</v>
      </c>
      <c r="GJ674">
        <v>-1</v>
      </c>
      <c r="GK674">
        <v>9.35565809523809</v>
      </c>
      <c r="GL674">
        <v>-0.0240420779220669</v>
      </c>
      <c r="GM674">
        <v>0.00290583258956013</v>
      </c>
      <c r="GN674">
        <v>1</v>
      </c>
      <c r="GO674">
        <v>1</v>
      </c>
      <c r="GP674">
        <v>2</v>
      </c>
      <c r="GQ674" t="s">
        <v>446</v>
      </c>
      <c r="GR674">
        <v>3.12686</v>
      </c>
      <c r="GS674">
        <v>2.72016</v>
      </c>
      <c r="GT674">
        <v>0.185102</v>
      </c>
      <c r="GU674">
        <v>0.190344</v>
      </c>
      <c r="GV674">
        <v>0.126955</v>
      </c>
      <c r="GW674">
        <v>0.101966</v>
      </c>
      <c r="GX674">
        <v>29232.3</v>
      </c>
      <c r="GY674">
        <v>30698.8</v>
      </c>
      <c r="GZ674">
        <v>32603.9</v>
      </c>
      <c r="HA674">
        <v>34482.7</v>
      </c>
      <c r="HB674">
        <v>40698.1</v>
      </c>
      <c r="HC674">
        <v>44680.2</v>
      </c>
      <c r="HD674">
        <v>51253.6</v>
      </c>
      <c r="HE674">
        <v>55320.1</v>
      </c>
      <c r="HF674">
        <v>1.67315</v>
      </c>
      <c r="HG674">
        <v>1.53707</v>
      </c>
      <c r="HH674">
        <v>-0.0367537</v>
      </c>
      <c r="HI674">
        <v>0</v>
      </c>
      <c r="HJ674">
        <v>42.5733</v>
      </c>
      <c r="HK674">
        <v>999.9</v>
      </c>
      <c r="HL674">
        <v>55.897</v>
      </c>
      <c r="HM674">
        <v>30.111</v>
      </c>
      <c r="HN674">
        <v>26.545</v>
      </c>
      <c r="HO674">
        <v>60.1655</v>
      </c>
      <c r="HP674">
        <v>40.7893</v>
      </c>
      <c r="HQ674">
        <v>1</v>
      </c>
      <c r="HR674">
        <v>2.34675</v>
      </c>
      <c r="HS674">
        <v>4.65205</v>
      </c>
      <c r="HT674">
        <v>20.0601</v>
      </c>
      <c r="HU674">
        <v>5.18315</v>
      </c>
      <c r="HV674">
        <v>12.0159</v>
      </c>
      <c r="HW674">
        <v>4.9683</v>
      </c>
      <c r="HX674">
        <v>3.2959</v>
      </c>
      <c r="HY674">
        <v>9999</v>
      </c>
      <c r="HZ674">
        <v>9999</v>
      </c>
      <c r="IA674">
        <v>999.9</v>
      </c>
      <c r="IB674">
        <v>9999</v>
      </c>
      <c r="IC674">
        <v>1.86325</v>
      </c>
      <c r="ID674">
        <v>1.86812</v>
      </c>
      <c r="IE674">
        <v>1.86783</v>
      </c>
      <c r="IF674">
        <v>1.86905</v>
      </c>
      <c r="IG674">
        <v>1.86981</v>
      </c>
      <c r="IH674">
        <v>1.86588</v>
      </c>
      <c r="II674">
        <v>1.86693</v>
      </c>
      <c r="IJ674">
        <v>1.86836</v>
      </c>
      <c r="IK674">
        <v>5</v>
      </c>
      <c r="IL674">
        <v>0</v>
      </c>
      <c r="IM674">
        <v>0</v>
      </c>
      <c r="IN674">
        <v>0</v>
      </c>
      <c r="IO674" t="s">
        <v>441</v>
      </c>
      <c r="IP674" t="s">
        <v>442</v>
      </c>
      <c r="IQ674" t="s">
        <v>443</v>
      </c>
      <c r="IR674" t="s">
        <v>443</v>
      </c>
      <c r="IS674" t="s">
        <v>443</v>
      </c>
      <c r="IT674" t="s">
        <v>443</v>
      </c>
      <c r="IU674">
        <v>0</v>
      </c>
      <c r="IV674">
        <v>100</v>
      </c>
      <c r="IW674">
        <v>100</v>
      </c>
      <c r="IX674">
        <v>1.1</v>
      </c>
      <c r="IY674">
        <v>0.3152</v>
      </c>
      <c r="IZ674">
        <v>1.09748391826392</v>
      </c>
      <c r="JA674">
        <v>0</v>
      </c>
      <c r="JB674">
        <v>0</v>
      </c>
      <c r="JC674">
        <v>0</v>
      </c>
      <c r="JD674">
        <v>0.315191680746845</v>
      </c>
      <c r="JE674">
        <v>0</v>
      </c>
      <c r="JF674">
        <v>0</v>
      </c>
      <c r="JG674">
        <v>0</v>
      </c>
      <c r="JH674">
        <v>5</v>
      </c>
      <c r="JI674">
        <v>2273</v>
      </c>
      <c r="JJ674">
        <v>0</v>
      </c>
      <c r="JK674">
        <v>25</v>
      </c>
      <c r="JL674">
        <v>29356961.2</v>
      </c>
      <c r="JM674">
        <v>29356961.2</v>
      </c>
      <c r="JN674">
        <v>2.62939</v>
      </c>
      <c r="JO674">
        <v>2.60254</v>
      </c>
      <c r="JP674">
        <v>1.54785</v>
      </c>
      <c r="JQ674">
        <v>2.31567</v>
      </c>
      <c r="JR674">
        <v>1.64673</v>
      </c>
      <c r="JS674">
        <v>2.40479</v>
      </c>
      <c r="JT674">
        <v>34.3725</v>
      </c>
      <c r="JU674">
        <v>24.1663</v>
      </c>
      <c r="JV674">
        <v>18</v>
      </c>
      <c r="JW674">
        <v>488.116</v>
      </c>
      <c r="JX674">
        <v>389.178</v>
      </c>
      <c r="JY674">
        <v>36.9454</v>
      </c>
      <c r="JZ674">
        <v>53.8949</v>
      </c>
      <c r="KA674">
        <v>29.996</v>
      </c>
      <c r="KB674">
        <v>53.5444</v>
      </c>
      <c r="KC674">
        <v>53.348</v>
      </c>
      <c r="KD674">
        <v>52.7461</v>
      </c>
      <c r="KE674">
        <v>0</v>
      </c>
      <c r="KF674">
        <v>100</v>
      </c>
      <c r="KG674">
        <v>36.9504</v>
      </c>
      <c r="KH674">
        <v>1378.71</v>
      </c>
      <c r="KI674">
        <v>34.6858</v>
      </c>
      <c r="KJ674">
        <v>92.8901</v>
      </c>
      <c r="KK674">
        <v>89.5002</v>
      </c>
    </row>
    <row r="675" spans="1:297">
      <c r="A675">
        <v>659</v>
      </c>
      <c r="B675">
        <v>1761417679</v>
      </c>
      <c r="C675">
        <v>9498</v>
      </c>
      <c r="D675" t="s">
        <v>1766</v>
      </c>
      <c r="E675" t="s">
        <v>1767</v>
      </c>
      <c r="F675">
        <v>5</v>
      </c>
      <c r="G675" t="s">
        <v>1603</v>
      </c>
      <c r="H675" t="s">
        <v>436</v>
      </c>
      <c r="I675">
        <v>1761417670.84615</v>
      </c>
      <c r="J675">
        <f>(K675)/1000</f>
        <v>0</v>
      </c>
      <c r="K675">
        <f>IF(DP675, AN675, AH675)</f>
        <v>0</v>
      </c>
      <c r="L675">
        <f>IF(DP675, AI675, AG675)</f>
        <v>0</v>
      </c>
      <c r="M675">
        <f>DR675 - IF(AU675&gt;1, L675*DL675*100.0/(AW675), 0)</f>
        <v>0</v>
      </c>
      <c r="N675">
        <f>((T675-J675/2)*M675-L675)/(T675+J675/2)</f>
        <v>0</v>
      </c>
      <c r="O675">
        <f>N675*(DY675+DZ675)/1000.0</f>
        <v>0</v>
      </c>
      <c r="P675">
        <f>(DR675 - IF(AU675&gt;1, L675*DL675*100.0/(AW675), 0))*(DY675+DZ675)/1000.0</f>
        <v>0</v>
      </c>
      <c r="Q675">
        <f>2.0/((1/S675-1/R675)+SIGN(S675)*SQRT((1/S675-1/R675)*(1/S675-1/R675) + 4*DM675/((DM675+1)*(DM675+1))*(2*1/S675*1/R675-1/R675*1/R675)))</f>
        <v>0</v>
      </c>
      <c r="R675">
        <f>IF(LEFT(DN675,1)&lt;&gt;"0",IF(LEFT(DN675,1)="1",3.0,DO675),$D$5+$E$5*(EF675*DY675/($K$5*1000))+$F$5*(EF675*DY675/($K$5*1000))*MAX(MIN(DL675,$J$5),$I$5)*MAX(MIN(DL675,$J$5),$I$5)+$G$5*MAX(MIN(DL675,$J$5),$I$5)*(EF675*DY675/($K$5*1000))+$H$5*(EF675*DY675/($K$5*1000))*(EF675*DY675/($K$5*1000)))</f>
        <v>0</v>
      </c>
      <c r="S675">
        <f>J675*(1000-(1000*0.61365*exp(17.502*W675/(240.97+W675))/(DY675+DZ675)+DT675)/2)/(1000*0.61365*exp(17.502*W675/(240.97+W675))/(DY675+DZ675)-DT675)</f>
        <v>0</v>
      </c>
      <c r="T675">
        <f>1/((DM675+1)/(Q675/1.6)+1/(R675/1.37)) + DM675/((DM675+1)/(Q675/1.6) + DM675/(R675/1.37))</f>
        <v>0</v>
      </c>
      <c r="U675">
        <f>(DH675*DK675)</f>
        <v>0</v>
      </c>
      <c r="V675">
        <f>(EA675+(U675+2*0.95*5.67E-8*(((EA675+$B$7)+273)^4-(EA675+273)^4)-44100*J675)/(1.84*29.3*R675+8*0.95*5.67E-8*(EA675+273)^3))</f>
        <v>0</v>
      </c>
      <c r="W675">
        <f>($C$7*EB675+$D$7*EC675+$E$7*V675)</f>
        <v>0</v>
      </c>
      <c r="X675">
        <f>0.61365*exp(17.502*W675/(240.97+W675))</f>
        <v>0</v>
      </c>
      <c r="Y675">
        <f>(Z675/AA675*100)</f>
        <v>0</v>
      </c>
      <c r="Z675">
        <f>DT675*(DY675+DZ675)/1000</f>
        <v>0</v>
      </c>
      <c r="AA675">
        <f>0.61365*exp(17.502*EA675/(240.97+EA675))</f>
        <v>0</v>
      </c>
      <c r="AB675">
        <f>(X675-DT675*(DY675+DZ675)/1000)</f>
        <v>0</v>
      </c>
      <c r="AC675">
        <f>(-J675*44100)</f>
        <v>0</v>
      </c>
      <c r="AD675">
        <f>2*29.3*R675*0.92*(EA675-W675)</f>
        <v>0</v>
      </c>
      <c r="AE675">
        <f>2*0.95*5.67E-8*(((EA675+$B$7)+273)^4-(W675+273)^4)</f>
        <v>0</v>
      </c>
      <c r="AF675">
        <f>U675+AE675+AC675+AD675</f>
        <v>0</v>
      </c>
      <c r="AG675">
        <f>DX675*AU675*(DS675-DR675*(1000-AU675*DU675)/(1000-AU675*DT675))/(100*DL675)</f>
        <v>0</v>
      </c>
      <c r="AH675">
        <f>1000*DX675*AU675*(DT675-DU675)/(100*DL675*(1000-AU675*DT675))</f>
        <v>0</v>
      </c>
      <c r="AI675">
        <f>(AJ675 - AK675 - DY675*1E3/(8.314*(EA675+273.15)) * AM675/DX675 * AL675) * DX675/(100*DL675) * (1000 - DU675)/1000</f>
        <v>0</v>
      </c>
      <c r="AJ675">
        <v>1397.0825362173</v>
      </c>
      <c r="AK675">
        <v>1355.92442424242</v>
      </c>
      <c r="AL675">
        <v>3.42421663217744</v>
      </c>
      <c r="AM675">
        <v>65.3796916363012</v>
      </c>
      <c r="AN675">
        <f>(AP675 - AO675 + DY675*1E3/(8.314*(EA675+273.15)) * AR675/DX675 * AQ675) * DX675/(100*DL675) * 1000/(1000 - AP675)</f>
        <v>0</v>
      </c>
      <c r="AO675">
        <v>25.4689651494874</v>
      </c>
      <c r="AP675">
        <v>34.8164303030303</v>
      </c>
      <c r="AQ675">
        <v>7.8131515286658e-06</v>
      </c>
      <c r="AR675">
        <v>110.48631255239</v>
      </c>
      <c r="AS675">
        <v>5</v>
      </c>
      <c r="AT675">
        <v>1</v>
      </c>
      <c r="AU675">
        <f>IF(AS675*$H$13&gt;=AW675,1.0,(AW675/(AW675-AS675*$H$13)))</f>
        <v>0</v>
      </c>
      <c r="AV675">
        <f>(AU675-1)*100</f>
        <v>0</v>
      </c>
      <c r="AW675">
        <f>MAX(0,($B$13+$C$13*EF675)/(1+$D$13*EF675)*DY675/(EA675+273)*$E$13)</f>
        <v>0</v>
      </c>
      <c r="AX675" t="s">
        <v>437</v>
      </c>
      <c r="AY675" t="s">
        <v>437</v>
      </c>
      <c r="AZ675">
        <v>0</v>
      </c>
      <c r="BA675">
        <v>0</v>
      </c>
      <c r="BB675">
        <f>1-AZ675/BA675</f>
        <v>0</v>
      </c>
      <c r="BC675">
        <v>0</v>
      </c>
      <c r="BD675" t="s">
        <v>437</v>
      </c>
      <c r="BE675" t="s">
        <v>437</v>
      </c>
      <c r="BF675">
        <v>0</v>
      </c>
      <c r="BG675">
        <v>0</v>
      </c>
      <c r="BH675">
        <f>1-BF675/BG675</f>
        <v>0</v>
      </c>
      <c r="BI675">
        <v>0.5</v>
      </c>
      <c r="BJ675">
        <f>DI675</f>
        <v>0</v>
      </c>
      <c r="BK675">
        <f>L675</f>
        <v>0</v>
      </c>
      <c r="BL675">
        <f>BH675*BI675*BJ675</f>
        <v>0</v>
      </c>
      <c r="BM675">
        <f>(BK675-BC675)/BJ675</f>
        <v>0</v>
      </c>
      <c r="BN675">
        <f>(BA675-BG675)/BG675</f>
        <v>0</v>
      </c>
      <c r="BO675">
        <f>AZ675/(BB675+AZ675/BG675)</f>
        <v>0</v>
      </c>
      <c r="BP675" t="s">
        <v>437</v>
      </c>
      <c r="BQ675">
        <v>0</v>
      </c>
      <c r="BR675">
        <f>IF(BQ675&lt;&gt;0, BQ675, BO675)</f>
        <v>0</v>
      </c>
      <c r="BS675">
        <f>1-BR675/BG675</f>
        <v>0</v>
      </c>
      <c r="BT675">
        <f>(BG675-BF675)/(BG675-BR675)</f>
        <v>0</v>
      </c>
      <c r="BU675">
        <f>(BA675-BG675)/(BA675-BR675)</f>
        <v>0</v>
      </c>
      <c r="BV675">
        <f>(BG675-BF675)/(BG675-AZ675)</f>
        <v>0</v>
      </c>
      <c r="BW675">
        <f>(BA675-BG675)/(BA675-AZ675)</f>
        <v>0</v>
      </c>
      <c r="BX675">
        <f>(BT675*BR675/BF675)</f>
        <v>0</v>
      </c>
      <c r="BY675">
        <f>(1-BX675)</f>
        <v>0</v>
      </c>
      <c r="DH675">
        <f>$B$11*EG675+$C$11*EH675+$F$11*ES675*(1-EV675)</f>
        <v>0</v>
      </c>
      <c r="DI675">
        <f>DH675*DJ675</f>
        <v>0</v>
      </c>
      <c r="DJ675">
        <f>($B$11*$D$9+$C$11*$D$9+$F$11*((FF675+EX675)/MAX(FF675+EX675+FG675, 0.1)*$I$9+FG675/MAX(FF675+EX675+FG675, 0.1)*$J$9))/($B$11+$C$11+$F$11)</f>
        <v>0</v>
      </c>
      <c r="DK675">
        <f>($B$11*$K$9+$C$11*$K$9+$F$11*((FF675+EX675)/MAX(FF675+EX675+FG675, 0.1)*$P$9+FG675/MAX(FF675+EX675+FG675, 0.1)*$Q$9))/($B$11+$C$11+$F$11)</f>
        <v>0</v>
      </c>
      <c r="DL675">
        <v>6</v>
      </c>
      <c r="DM675">
        <v>0.5</v>
      </c>
      <c r="DN675" t="s">
        <v>438</v>
      </c>
      <c r="DO675">
        <v>2</v>
      </c>
      <c r="DP675" t="b">
        <v>1</v>
      </c>
      <c r="DQ675">
        <v>1761417670.84615</v>
      </c>
      <c r="DR675">
        <v>1284.84</v>
      </c>
      <c r="DS675">
        <v>1345.35230769231</v>
      </c>
      <c r="DT675">
        <v>34.8146307692308</v>
      </c>
      <c r="DU675">
        <v>25.4630384615385</v>
      </c>
      <c r="DV675">
        <v>1283.74230769231</v>
      </c>
      <c r="DW675">
        <v>34.4994307692308</v>
      </c>
      <c r="DX675">
        <v>500.000461538462</v>
      </c>
      <c r="DY675">
        <v>90.2779307692307</v>
      </c>
      <c r="DZ675">
        <v>0.0421234538461539</v>
      </c>
      <c r="EA675">
        <v>43.081</v>
      </c>
      <c r="EB675">
        <v>41.983</v>
      </c>
      <c r="EC675">
        <v>999.9</v>
      </c>
      <c r="ED675">
        <v>0</v>
      </c>
      <c r="EE675">
        <v>0</v>
      </c>
      <c r="EF675">
        <v>9993.94615384615</v>
      </c>
      <c r="EG675">
        <v>0</v>
      </c>
      <c r="EH675">
        <v>1206.32076923077</v>
      </c>
      <c r="EI675">
        <v>-60.5151769230769</v>
      </c>
      <c r="EJ675">
        <v>1331.18384615385</v>
      </c>
      <c r="EK675">
        <v>1380.50615384615</v>
      </c>
      <c r="EL675">
        <v>9.35159153846154</v>
      </c>
      <c r="EM675">
        <v>1345.35230769231</v>
      </c>
      <c r="EN675">
        <v>25.4630384615385</v>
      </c>
      <c r="EO675">
        <v>3.14299384615385</v>
      </c>
      <c r="EP675">
        <v>2.29875</v>
      </c>
      <c r="EQ675">
        <v>24.8055</v>
      </c>
      <c r="ER675">
        <v>19.6676384615385</v>
      </c>
      <c r="ES675">
        <v>1199.99461538462</v>
      </c>
      <c r="ET675">
        <v>0.967001384615385</v>
      </c>
      <c r="EU675">
        <v>0.0329985769230769</v>
      </c>
      <c r="EV675">
        <v>0</v>
      </c>
      <c r="EW675">
        <v>1449.42</v>
      </c>
      <c r="EX675">
        <v>5.00059</v>
      </c>
      <c r="EY675">
        <v>18581.5384615385</v>
      </c>
      <c r="EZ675">
        <v>10358.6846153846</v>
      </c>
      <c r="FA675">
        <v>60.5862307692308</v>
      </c>
      <c r="FB675">
        <v>62.1968461538462</v>
      </c>
      <c r="FC675">
        <v>60.9227692307692</v>
      </c>
      <c r="FD675">
        <v>61.6872307692308</v>
      </c>
      <c r="FE675">
        <v>61.5238461538462</v>
      </c>
      <c r="FF675">
        <v>1155.56461538462</v>
      </c>
      <c r="FG675">
        <v>39.43</v>
      </c>
      <c r="FH675">
        <v>0</v>
      </c>
      <c r="FI675">
        <v>1761417639.1</v>
      </c>
      <c r="FJ675">
        <v>0</v>
      </c>
      <c r="FK675">
        <v>1449.592</v>
      </c>
      <c r="FL675">
        <v>12.6376923238234</v>
      </c>
      <c r="FM675">
        <v>125.600000181551</v>
      </c>
      <c r="FN675">
        <v>18583.26</v>
      </c>
      <c r="FO675">
        <v>15</v>
      </c>
      <c r="FP675">
        <v>0</v>
      </c>
      <c r="FQ675" t="s">
        <v>439</v>
      </c>
      <c r="FR675">
        <v>0</v>
      </c>
      <c r="FS675">
        <v>0</v>
      </c>
      <c r="FT675">
        <v>0</v>
      </c>
      <c r="FU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A675">
        <v>0</v>
      </c>
      <c r="GB675">
        <v>0</v>
      </c>
      <c r="GC675">
        <v>-60.47823</v>
      </c>
      <c r="GD675">
        <v>-2.16680300751882</v>
      </c>
      <c r="GE675">
        <v>0.433735456355599</v>
      </c>
      <c r="GF675">
        <v>0</v>
      </c>
      <c r="GG675">
        <v>1448.93617647059</v>
      </c>
      <c r="GH675">
        <v>11.9775400990306</v>
      </c>
      <c r="GI675">
        <v>1.19567360957028</v>
      </c>
      <c r="GJ675">
        <v>-1</v>
      </c>
      <c r="GK675">
        <v>9.353255</v>
      </c>
      <c r="GL675">
        <v>-0.0416887218045196</v>
      </c>
      <c r="GM675">
        <v>0.00406374027221227</v>
      </c>
      <c r="GN675">
        <v>1</v>
      </c>
      <c r="GO675">
        <v>1</v>
      </c>
      <c r="GP675">
        <v>2</v>
      </c>
      <c r="GQ675" t="s">
        <v>446</v>
      </c>
      <c r="GR675">
        <v>3.12678</v>
      </c>
      <c r="GS675">
        <v>2.72036</v>
      </c>
      <c r="GT675">
        <v>0.186619</v>
      </c>
      <c r="GU675">
        <v>0.191947</v>
      </c>
      <c r="GV675">
        <v>0.12696</v>
      </c>
      <c r="GW675">
        <v>0.101984</v>
      </c>
      <c r="GX675">
        <v>29180</v>
      </c>
      <c r="GY675">
        <v>30640.9</v>
      </c>
      <c r="GZ675">
        <v>32606.6</v>
      </c>
      <c r="HA675">
        <v>34486.2</v>
      </c>
      <c r="HB675">
        <v>40700.6</v>
      </c>
      <c r="HC675">
        <v>44683.9</v>
      </c>
      <c r="HD675">
        <v>51257.1</v>
      </c>
      <c r="HE675">
        <v>55325.5</v>
      </c>
      <c r="HF675">
        <v>1.67335</v>
      </c>
      <c r="HG675">
        <v>1.53752</v>
      </c>
      <c r="HH675">
        <v>-0.0368208</v>
      </c>
      <c r="HI675">
        <v>0</v>
      </c>
      <c r="HJ675">
        <v>42.5675</v>
      </c>
      <c r="HK675">
        <v>999.9</v>
      </c>
      <c r="HL675">
        <v>55.897</v>
      </c>
      <c r="HM675">
        <v>30.101</v>
      </c>
      <c r="HN675">
        <v>26.5296</v>
      </c>
      <c r="HO675">
        <v>60.4155</v>
      </c>
      <c r="HP675">
        <v>41.0176</v>
      </c>
      <c r="HQ675">
        <v>1</v>
      </c>
      <c r="HR675">
        <v>2.34215</v>
      </c>
      <c r="HS675">
        <v>4.64902</v>
      </c>
      <c r="HT675">
        <v>20.0603</v>
      </c>
      <c r="HU675">
        <v>5.18345</v>
      </c>
      <c r="HV675">
        <v>12.0159</v>
      </c>
      <c r="HW675">
        <v>4.96775</v>
      </c>
      <c r="HX675">
        <v>3.29598</v>
      </c>
      <c r="HY675">
        <v>9999</v>
      </c>
      <c r="HZ675">
        <v>9999</v>
      </c>
      <c r="IA675">
        <v>999.9</v>
      </c>
      <c r="IB675">
        <v>9999</v>
      </c>
      <c r="IC675">
        <v>1.86325</v>
      </c>
      <c r="ID675">
        <v>1.86813</v>
      </c>
      <c r="IE675">
        <v>1.86783</v>
      </c>
      <c r="IF675">
        <v>1.86905</v>
      </c>
      <c r="IG675">
        <v>1.86981</v>
      </c>
      <c r="IH675">
        <v>1.86591</v>
      </c>
      <c r="II675">
        <v>1.86695</v>
      </c>
      <c r="IJ675">
        <v>1.86838</v>
      </c>
      <c r="IK675">
        <v>5</v>
      </c>
      <c r="IL675">
        <v>0</v>
      </c>
      <c r="IM675">
        <v>0</v>
      </c>
      <c r="IN675">
        <v>0</v>
      </c>
      <c r="IO675" t="s">
        <v>441</v>
      </c>
      <c r="IP675" t="s">
        <v>442</v>
      </c>
      <c r="IQ675" t="s">
        <v>443</v>
      </c>
      <c r="IR675" t="s">
        <v>443</v>
      </c>
      <c r="IS675" t="s">
        <v>443</v>
      </c>
      <c r="IT675" t="s">
        <v>443</v>
      </c>
      <c r="IU675">
        <v>0</v>
      </c>
      <c r="IV675">
        <v>100</v>
      </c>
      <c r="IW675">
        <v>100</v>
      </c>
      <c r="IX675">
        <v>1.1</v>
      </c>
      <c r="IY675">
        <v>0.3152</v>
      </c>
      <c r="IZ675">
        <v>1.09748391826392</v>
      </c>
      <c r="JA675">
        <v>0</v>
      </c>
      <c r="JB675">
        <v>0</v>
      </c>
      <c r="JC675">
        <v>0</v>
      </c>
      <c r="JD675">
        <v>0.315191680746845</v>
      </c>
      <c r="JE675">
        <v>0</v>
      </c>
      <c r="JF675">
        <v>0</v>
      </c>
      <c r="JG675">
        <v>0</v>
      </c>
      <c r="JH675">
        <v>5</v>
      </c>
      <c r="JI675">
        <v>2273</v>
      </c>
      <c r="JJ675">
        <v>0</v>
      </c>
      <c r="JK675">
        <v>25</v>
      </c>
      <c r="JL675">
        <v>29356961.3</v>
      </c>
      <c r="JM675">
        <v>29356961.3</v>
      </c>
      <c r="JN675">
        <v>2.65869</v>
      </c>
      <c r="JO675">
        <v>2.61475</v>
      </c>
      <c r="JP675">
        <v>1.54785</v>
      </c>
      <c r="JQ675">
        <v>2.31567</v>
      </c>
      <c r="JR675">
        <v>1.64673</v>
      </c>
      <c r="JS675">
        <v>2.27783</v>
      </c>
      <c r="JT675">
        <v>34.3725</v>
      </c>
      <c r="JU675">
        <v>24.1575</v>
      </c>
      <c r="JV675">
        <v>18</v>
      </c>
      <c r="JW675">
        <v>488.062</v>
      </c>
      <c r="JX675">
        <v>389.303</v>
      </c>
      <c r="JY675">
        <v>36.9568</v>
      </c>
      <c r="JZ675">
        <v>53.853</v>
      </c>
      <c r="KA675">
        <v>29.9959</v>
      </c>
      <c r="KB675">
        <v>53.5089</v>
      </c>
      <c r="KC675">
        <v>53.3129</v>
      </c>
      <c r="KD675">
        <v>53.2104</v>
      </c>
      <c r="KE675">
        <v>0</v>
      </c>
      <c r="KF675">
        <v>100</v>
      </c>
      <c r="KG675">
        <v>36.9597</v>
      </c>
      <c r="KH675">
        <v>1392.32</v>
      </c>
      <c r="KI675">
        <v>34.6858</v>
      </c>
      <c r="KJ675">
        <v>92.897</v>
      </c>
      <c r="KK675">
        <v>89.5092</v>
      </c>
    </row>
    <row r="676" spans="1:297">
      <c r="A676">
        <v>660</v>
      </c>
      <c r="B676">
        <v>1761417684</v>
      </c>
      <c r="C676">
        <v>9503</v>
      </c>
      <c r="D676" t="s">
        <v>1768</v>
      </c>
      <c r="E676" t="s">
        <v>1769</v>
      </c>
      <c r="F676">
        <v>5</v>
      </c>
      <c r="G676" t="s">
        <v>1603</v>
      </c>
      <c r="H676" t="s">
        <v>436</v>
      </c>
      <c r="I676">
        <v>1761417675.84615</v>
      </c>
      <c r="J676">
        <f>(K676)/1000</f>
        <v>0</v>
      </c>
      <c r="K676">
        <f>IF(DP676, AN676, AH676)</f>
        <v>0</v>
      </c>
      <c r="L676">
        <f>IF(DP676, AI676, AG676)</f>
        <v>0</v>
      </c>
      <c r="M676">
        <f>DR676 - IF(AU676&gt;1, L676*DL676*100.0/(AW676), 0)</f>
        <v>0</v>
      </c>
      <c r="N676">
        <f>((T676-J676/2)*M676-L676)/(T676+J676/2)</f>
        <v>0</v>
      </c>
      <c r="O676">
        <f>N676*(DY676+DZ676)/1000.0</f>
        <v>0</v>
      </c>
      <c r="P676">
        <f>(DR676 - IF(AU676&gt;1, L676*DL676*100.0/(AW676), 0))*(DY676+DZ676)/1000.0</f>
        <v>0</v>
      </c>
      <c r="Q676">
        <f>2.0/((1/S676-1/R676)+SIGN(S676)*SQRT((1/S676-1/R676)*(1/S676-1/R676) + 4*DM676/((DM676+1)*(DM676+1))*(2*1/S676*1/R676-1/R676*1/R676)))</f>
        <v>0</v>
      </c>
      <c r="R676">
        <f>IF(LEFT(DN676,1)&lt;&gt;"0",IF(LEFT(DN676,1)="1",3.0,DO676),$D$5+$E$5*(EF676*DY676/($K$5*1000))+$F$5*(EF676*DY676/($K$5*1000))*MAX(MIN(DL676,$J$5),$I$5)*MAX(MIN(DL676,$J$5),$I$5)+$G$5*MAX(MIN(DL676,$J$5),$I$5)*(EF676*DY676/($K$5*1000))+$H$5*(EF676*DY676/($K$5*1000))*(EF676*DY676/($K$5*1000)))</f>
        <v>0</v>
      </c>
      <c r="S676">
        <f>J676*(1000-(1000*0.61365*exp(17.502*W676/(240.97+W676))/(DY676+DZ676)+DT676)/2)/(1000*0.61365*exp(17.502*W676/(240.97+W676))/(DY676+DZ676)-DT676)</f>
        <v>0</v>
      </c>
      <c r="T676">
        <f>1/((DM676+1)/(Q676/1.6)+1/(R676/1.37)) + DM676/((DM676+1)/(Q676/1.6) + DM676/(R676/1.37))</f>
        <v>0</v>
      </c>
      <c r="U676">
        <f>(DH676*DK676)</f>
        <v>0</v>
      </c>
      <c r="V676">
        <f>(EA676+(U676+2*0.95*5.67E-8*(((EA676+$B$7)+273)^4-(EA676+273)^4)-44100*J676)/(1.84*29.3*R676+8*0.95*5.67E-8*(EA676+273)^3))</f>
        <v>0</v>
      </c>
      <c r="W676">
        <f>($C$7*EB676+$D$7*EC676+$E$7*V676)</f>
        <v>0</v>
      </c>
      <c r="X676">
        <f>0.61365*exp(17.502*W676/(240.97+W676))</f>
        <v>0</v>
      </c>
      <c r="Y676">
        <f>(Z676/AA676*100)</f>
        <v>0</v>
      </c>
      <c r="Z676">
        <f>DT676*(DY676+DZ676)/1000</f>
        <v>0</v>
      </c>
      <c r="AA676">
        <f>0.61365*exp(17.502*EA676/(240.97+EA676))</f>
        <v>0</v>
      </c>
      <c r="AB676">
        <f>(X676-DT676*(DY676+DZ676)/1000)</f>
        <v>0</v>
      </c>
      <c r="AC676">
        <f>(-J676*44100)</f>
        <v>0</v>
      </c>
      <c r="AD676">
        <f>2*29.3*R676*0.92*(EA676-W676)</f>
        <v>0</v>
      </c>
      <c r="AE676">
        <f>2*0.95*5.67E-8*(((EA676+$B$7)+273)^4-(W676+273)^4)</f>
        <v>0</v>
      </c>
      <c r="AF676">
        <f>U676+AE676+AC676+AD676</f>
        <v>0</v>
      </c>
      <c r="AG676">
        <f>DX676*AU676*(DS676-DR676*(1000-AU676*DU676)/(1000-AU676*DT676))/(100*DL676)</f>
        <v>0</v>
      </c>
      <c r="AH676">
        <f>1000*DX676*AU676*(DT676-DU676)/(100*DL676*(1000-AU676*DT676))</f>
        <v>0</v>
      </c>
      <c r="AI676">
        <f>(AJ676 - AK676 - DY676*1E3/(8.314*(EA676+273.15)) * AM676/DX676 * AL676) * DX676/(100*DL676) * (1000 - DU676)/1000</f>
        <v>0</v>
      </c>
      <c r="AJ676">
        <v>1415.6567378373</v>
      </c>
      <c r="AK676">
        <v>1373.9176969697</v>
      </c>
      <c r="AL676">
        <v>3.59640194953457</v>
      </c>
      <c r="AM676">
        <v>65.3796916363012</v>
      </c>
      <c r="AN676">
        <f>(AP676 - AO676 + DY676*1E3/(8.314*(EA676+273.15)) * AR676/DX676 * AQ676) * DX676/(100*DL676) * 1000/(1000 - AP676)</f>
        <v>0</v>
      </c>
      <c r="AO676">
        <v>25.4726104233291</v>
      </c>
      <c r="AP676">
        <v>34.8165569696969</v>
      </c>
      <c r="AQ676">
        <v>1.65392217560276e-05</v>
      </c>
      <c r="AR676">
        <v>110.48631255239</v>
      </c>
      <c r="AS676">
        <v>5</v>
      </c>
      <c r="AT676">
        <v>1</v>
      </c>
      <c r="AU676">
        <f>IF(AS676*$H$13&gt;=AW676,1.0,(AW676/(AW676-AS676*$H$13)))</f>
        <v>0</v>
      </c>
      <c r="AV676">
        <f>(AU676-1)*100</f>
        <v>0</v>
      </c>
      <c r="AW676">
        <f>MAX(0,($B$13+$C$13*EF676)/(1+$D$13*EF676)*DY676/(EA676+273)*$E$13)</f>
        <v>0</v>
      </c>
      <c r="AX676" t="s">
        <v>437</v>
      </c>
      <c r="AY676" t="s">
        <v>437</v>
      </c>
      <c r="AZ676">
        <v>0</v>
      </c>
      <c r="BA676">
        <v>0</v>
      </c>
      <c r="BB676">
        <f>1-AZ676/BA676</f>
        <v>0</v>
      </c>
      <c r="BC676">
        <v>0</v>
      </c>
      <c r="BD676" t="s">
        <v>437</v>
      </c>
      <c r="BE676" t="s">
        <v>437</v>
      </c>
      <c r="BF676">
        <v>0</v>
      </c>
      <c r="BG676">
        <v>0</v>
      </c>
      <c r="BH676">
        <f>1-BF676/BG676</f>
        <v>0</v>
      </c>
      <c r="BI676">
        <v>0.5</v>
      </c>
      <c r="BJ676">
        <f>DI676</f>
        <v>0</v>
      </c>
      <c r="BK676">
        <f>L676</f>
        <v>0</v>
      </c>
      <c r="BL676">
        <f>BH676*BI676*BJ676</f>
        <v>0</v>
      </c>
      <c r="BM676">
        <f>(BK676-BC676)/BJ676</f>
        <v>0</v>
      </c>
      <c r="BN676">
        <f>(BA676-BG676)/BG676</f>
        <v>0</v>
      </c>
      <c r="BO676">
        <f>AZ676/(BB676+AZ676/BG676)</f>
        <v>0</v>
      </c>
      <c r="BP676" t="s">
        <v>437</v>
      </c>
      <c r="BQ676">
        <v>0</v>
      </c>
      <c r="BR676">
        <f>IF(BQ676&lt;&gt;0, BQ676, BO676)</f>
        <v>0</v>
      </c>
      <c r="BS676">
        <f>1-BR676/BG676</f>
        <v>0</v>
      </c>
      <c r="BT676">
        <f>(BG676-BF676)/(BG676-BR676)</f>
        <v>0</v>
      </c>
      <c r="BU676">
        <f>(BA676-BG676)/(BA676-BR676)</f>
        <v>0</v>
      </c>
      <c r="BV676">
        <f>(BG676-BF676)/(BG676-AZ676)</f>
        <v>0</v>
      </c>
      <c r="BW676">
        <f>(BA676-BG676)/(BA676-AZ676)</f>
        <v>0</v>
      </c>
      <c r="BX676">
        <f>(BT676*BR676/BF676)</f>
        <v>0</v>
      </c>
      <c r="BY676">
        <f>(1-BX676)</f>
        <v>0</v>
      </c>
      <c r="DH676">
        <f>$B$11*EG676+$C$11*EH676+$F$11*ES676*(1-EV676)</f>
        <v>0</v>
      </c>
      <c r="DI676">
        <f>DH676*DJ676</f>
        <v>0</v>
      </c>
      <c r="DJ676">
        <f>($B$11*$D$9+$C$11*$D$9+$F$11*((FF676+EX676)/MAX(FF676+EX676+FG676, 0.1)*$I$9+FG676/MAX(FF676+EX676+FG676, 0.1)*$J$9))/($B$11+$C$11+$F$11)</f>
        <v>0</v>
      </c>
      <c r="DK676">
        <f>($B$11*$K$9+$C$11*$K$9+$F$11*((FF676+EX676)/MAX(FF676+EX676+FG676, 0.1)*$P$9+FG676/MAX(FF676+EX676+FG676, 0.1)*$Q$9))/($B$11+$C$11+$F$11)</f>
        <v>0</v>
      </c>
      <c r="DL676">
        <v>6</v>
      </c>
      <c r="DM676">
        <v>0.5</v>
      </c>
      <c r="DN676" t="s">
        <v>438</v>
      </c>
      <c r="DO676">
        <v>2</v>
      </c>
      <c r="DP676" t="b">
        <v>1</v>
      </c>
      <c r="DQ676">
        <v>1761417675.84615</v>
      </c>
      <c r="DR676">
        <v>1301.71538461538</v>
      </c>
      <c r="DS676">
        <v>1362.64692307692</v>
      </c>
      <c r="DT676">
        <v>34.8154153846154</v>
      </c>
      <c r="DU676">
        <v>25.4676615384615</v>
      </c>
      <c r="DV676">
        <v>1300.61923076923</v>
      </c>
      <c r="DW676">
        <v>34.5002153846154</v>
      </c>
      <c r="DX676">
        <v>500.011307692308</v>
      </c>
      <c r="DY676">
        <v>90.2773153846154</v>
      </c>
      <c r="DZ676">
        <v>0.0421317307692308</v>
      </c>
      <c r="EA676">
        <v>43.0846153846154</v>
      </c>
      <c r="EB676">
        <v>41.984</v>
      </c>
      <c r="EC676">
        <v>999.9</v>
      </c>
      <c r="ED676">
        <v>0</v>
      </c>
      <c r="EE676">
        <v>0</v>
      </c>
      <c r="EF676">
        <v>9998.32153846154</v>
      </c>
      <c r="EG676">
        <v>0</v>
      </c>
      <c r="EH676">
        <v>1206.46230769231</v>
      </c>
      <c r="EI676">
        <v>-60.9338076923077</v>
      </c>
      <c r="EJ676">
        <v>1348.66923076923</v>
      </c>
      <c r="EK676">
        <v>1398.26</v>
      </c>
      <c r="EL676">
        <v>9.34775846153846</v>
      </c>
      <c r="EM676">
        <v>1362.64692307692</v>
      </c>
      <c r="EN676">
        <v>25.4676615384615</v>
      </c>
      <c r="EO676">
        <v>3.14304230769231</v>
      </c>
      <c r="EP676">
        <v>2.29915153846154</v>
      </c>
      <c r="EQ676">
        <v>24.8057615384615</v>
      </c>
      <c r="ER676">
        <v>19.6704538461538</v>
      </c>
      <c r="ES676">
        <v>1199.98923076923</v>
      </c>
      <c r="ET676">
        <v>0.967000769230769</v>
      </c>
      <c r="EU676">
        <v>0.0329992307692308</v>
      </c>
      <c r="EV676">
        <v>0</v>
      </c>
      <c r="EW676">
        <v>1450.47538461538</v>
      </c>
      <c r="EX676">
        <v>5.00059</v>
      </c>
      <c r="EY676">
        <v>18591.6538461538</v>
      </c>
      <c r="EZ676">
        <v>10358.6307692308</v>
      </c>
      <c r="FA676">
        <v>60.5477692307692</v>
      </c>
      <c r="FB676">
        <v>62.1583846153846</v>
      </c>
      <c r="FC676">
        <v>60.8988461538462</v>
      </c>
      <c r="FD676">
        <v>61.6536153846154</v>
      </c>
      <c r="FE676">
        <v>61.4902307692308</v>
      </c>
      <c r="FF676">
        <v>1155.55692307692</v>
      </c>
      <c r="FG676">
        <v>39.43</v>
      </c>
      <c r="FH676">
        <v>0</v>
      </c>
      <c r="FI676">
        <v>1761417644.5</v>
      </c>
      <c r="FJ676">
        <v>0</v>
      </c>
      <c r="FK676">
        <v>1450.665</v>
      </c>
      <c r="FL676">
        <v>12.6143589391704</v>
      </c>
      <c r="FM676">
        <v>118.635897227155</v>
      </c>
      <c r="FN676">
        <v>18593.55</v>
      </c>
      <c r="FO676">
        <v>15</v>
      </c>
      <c r="FP676">
        <v>0</v>
      </c>
      <c r="FQ676" t="s">
        <v>439</v>
      </c>
      <c r="FR676">
        <v>0</v>
      </c>
      <c r="FS676">
        <v>0</v>
      </c>
      <c r="FT676">
        <v>0</v>
      </c>
      <c r="FU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A676">
        <v>0</v>
      </c>
      <c r="GB676">
        <v>0</v>
      </c>
      <c r="GC676">
        <v>-60.755615</v>
      </c>
      <c r="GD676">
        <v>-5.07078045112788</v>
      </c>
      <c r="GE676">
        <v>0.650865625359797</v>
      </c>
      <c r="GF676">
        <v>0</v>
      </c>
      <c r="GG676">
        <v>1449.81911764706</v>
      </c>
      <c r="GH676">
        <v>12.498548509888</v>
      </c>
      <c r="GI676">
        <v>1.24556948385081</v>
      </c>
      <c r="GJ676">
        <v>-1</v>
      </c>
      <c r="GK676">
        <v>9.3501475</v>
      </c>
      <c r="GL676">
        <v>-0.0480663157894859</v>
      </c>
      <c r="GM676">
        <v>0.00467048378115165</v>
      </c>
      <c r="GN676">
        <v>1</v>
      </c>
      <c r="GO676">
        <v>1</v>
      </c>
      <c r="GP676">
        <v>2</v>
      </c>
      <c r="GQ676" t="s">
        <v>446</v>
      </c>
      <c r="GR676">
        <v>3.12685</v>
      </c>
      <c r="GS676">
        <v>2.72011</v>
      </c>
      <c r="GT676">
        <v>0.188156</v>
      </c>
      <c r="GU676">
        <v>0.193285</v>
      </c>
      <c r="GV676">
        <v>0.126982</v>
      </c>
      <c r="GW676">
        <v>0.102</v>
      </c>
      <c r="GX676">
        <v>29126.9</v>
      </c>
      <c r="GY676">
        <v>30592.7</v>
      </c>
      <c r="GZ676">
        <v>32609.1</v>
      </c>
      <c r="HA676">
        <v>34489.5</v>
      </c>
      <c r="HB676">
        <v>40701.9</v>
      </c>
      <c r="HC676">
        <v>44687</v>
      </c>
      <c r="HD676">
        <v>51260.1</v>
      </c>
      <c r="HE676">
        <v>55330.2</v>
      </c>
      <c r="HF676">
        <v>1.67407</v>
      </c>
      <c r="HG676">
        <v>1.53785</v>
      </c>
      <c r="HH676">
        <v>-0.0362583</v>
      </c>
      <c r="HI676">
        <v>0</v>
      </c>
      <c r="HJ676">
        <v>42.5631</v>
      </c>
      <c r="HK676">
        <v>999.9</v>
      </c>
      <c r="HL676">
        <v>55.897</v>
      </c>
      <c r="HM676">
        <v>30.111</v>
      </c>
      <c r="HN676">
        <v>26.5489</v>
      </c>
      <c r="HO676">
        <v>60.4855</v>
      </c>
      <c r="HP676">
        <v>41.0737</v>
      </c>
      <c r="HQ676">
        <v>1</v>
      </c>
      <c r="HR676">
        <v>2.3381</v>
      </c>
      <c r="HS676">
        <v>4.64274</v>
      </c>
      <c r="HT676">
        <v>20.0606</v>
      </c>
      <c r="HU676">
        <v>5.18464</v>
      </c>
      <c r="HV676">
        <v>12.0159</v>
      </c>
      <c r="HW676">
        <v>4.96805</v>
      </c>
      <c r="HX676">
        <v>3.29588</v>
      </c>
      <c r="HY676">
        <v>9999</v>
      </c>
      <c r="HZ676">
        <v>9999</v>
      </c>
      <c r="IA676">
        <v>999.9</v>
      </c>
      <c r="IB676">
        <v>9999</v>
      </c>
      <c r="IC676">
        <v>1.86325</v>
      </c>
      <c r="ID676">
        <v>1.86813</v>
      </c>
      <c r="IE676">
        <v>1.86783</v>
      </c>
      <c r="IF676">
        <v>1.86905</v>
      </c>
      <c r="IG676">
        <v>1.86981</v>
      </c>
      <c r="IH676">
        <v>1.86591</v>
      </c>
      <c r="II676">
        <v>1.86696</v>
      </c>
      <c r="IJ676">
        <v>1.86838</v>
      </c>
      <c r="IK676">
        <v>5</v>
      </c>
      <c r="IL676">
        <v>0</v>
      </c>
      <c r="IM676">
        <v>0</v>
      </c>
      <c r="IN676">
        <v>0</v>
      </c>
      <c r="IO676" t="s">
        <v>441</v>
      </c>
      <c r="IP676" t="s">
        <v>442</v>
      </c>
      <c r="IQ676" t="s">
        <v>443</v>
      </c>
      <c r="IR676" t="s">
        <v>443</v>
      </c>
      <c r="IS676" t="s">
        <v>443</v>
      </c>
      <c r="IT676" t="s">
        <v>443</v>
      </c>
      <c r="IU676">
        <v>0</v>
      </c>
      <c r="IV676">
        <v>100</v>
      </c>
      <c r="IW676">
        <v>100</v>
      </c>
      <c r="IX676">
        <v>1.1</v>
      </c>
      <c r="IY676">
        <v>0.3152</v>
      </c>
      <c r="IZ676">
        <v>1.09748391826392</v>
      </c>
      <c r="JA676">
        <v>0</v>
      </c>
      <c r="JB676">
        <v>0</v>
      </c>
      <c r="JC676">
        <v>0</v>
      </c>
      <c r="JD676">
        <v>0.315191680746845</v>
      </c>
      <c r="JE676">
        <v>0</v>
      </c>
      <c r="JF676">
        <v>0</v>
      </c>
      <c r="JG676">
        <v>0</v>
      </c>
      <c r="JH676">
        <v>5</v>
      </c>
      <c r="JI676">
        <v>2273</v>
      </c>
      <c r="JJ676">
        <v>0</v>
      </c>
      <c r="JK676">
        <v>25</v>
      </c>
      <c r="JL676">
        <v>29356961.4</v>
      </c>
      <c r="JM676">
        <v>29356961.4</v>
      </c>
      <c r="JN676">
        <v>2.68188</v>
      </c>
      <c r="JO676">
        <v>2.6001</v>
      </c>
      <c r="JP676">
        <v>1.54785</v>
      </c>
      <c r="JQ676">
        <v>2.31567</v>
      </c>
      <c r="JR676">
        <v>1.64551</v>
      </c>
      <c r="JS676">
        <v>2.39136</v>
      </c>
      <c r="JT676">
        <v>34.3725</v>
      </c>
      <c r="JU676">
        <v>24.1663</v>
      </c>
      <c r="JV676">
        <v>18</v>
      </c>
      <c r="JW676">
        <v>488.402</v>
      </c>
      <c r="JX676">
        <v>389.357</v>
      </c>
      <c r="JY676">
        <v>36.9661</v>
      </c>
      <c r="JZ676">
        <v>53.8129</v>
      </c>
      <c r="KA676">
        <v>29.9961</v>
      </c>
      <c r="KB676">
        <v>53.4747</v>
      </c>
      <c r="KC676">
        <v>53.2793</v>
      </c>
      <c r="KD676">
        <v>53.6716</v>
      </c>
      <c r="KE676">
        <v>0</v>
      </c>
      <c r="KF676">
        <v>100</v>
      </c>
      <c r="KG676">
        <v>36.972</v>
      </c>
      <c r="KH676">
        <v>1412.54</v>
      </c>
      <c r="KI676">
        <v>34.6858</v>
      </c>
      <c r="KJ676">
        <v>92.9031</v>
      </c>
      <c r="KK676">
        <v>89.5171</v>
      </c>
    </row>
    <row r="677" spans="1:297">
      <c r="A677">
        <v>661</v>
      </c>
      <c r="B677">
        <v>1761417689</v>
      </c>
      <c r="C677">
        <v>9508</v>
      </c>
      <c r="D677" t="s">
        <v>1770</v>
      </c>
      <c r="E677" t="s">
        <v>1771</v>
      </c>
      <c r="F677">
        <v>5</v>
      </c>
      <c r="G677" t="s">
        <v>1603</v>
      </c>
      <c r="H677" t="s">
        <v>436</v>
      </c>
      <c r="I677">
        <v>1761417680.84615</v>
      </c>
      <c r="J677">
        <f>(K677)/1000</f>
        <v>0</v>
      </c>
      <c r="K677">
        <f>IF(DP677, AN677, AH677)</f>
        <v>0</v>
      </c>
      <c r="L677">
        <f>IF(DP677, AI677, AG677)</f>
        <v>0</v>
      </c>
      <c r="M677">
        <f>DR677 - IF(AU677&gt;1, L677*DL677*100.0/(AW677), 0)</f>
        <v>0</v>
      </c>
      <c r="N677">
        <f>((T677-J677/2)*M677-L677)/(T677+J677/2)</f>
        <v>0</v>
      </c>
      <c r="O677">
        <f>N677*(DY677+DZ677)/1000.0</f>
        <v>0</v>
      </c>
      <c r="P677">
        <f>(DR677 - IF(AU677&gt;1, L677*DL677*100.0/(AW677), 0))*(DY677+DZ677)/1000.0</f>
        <v>0</v>
      </c>
      <c r="Q677">
        <f>2.0/((1/S677-1/R677)+SIGN(S677)*SQRT((1/S677-1/R677)*(1/S677-1/R677) + 4*DM677/((DM677+1)*(DM677+1))*(2*1/S677*1/R677-1/R677*1/R677)))</f>
        <v>0</v>
      </c>
      <c r="R677">
        <f>IF(LEFT(DN677,1)&lt;&gt;"0",IF(LEFT(DN677,1)="1",3.0,DO677),$D$5+$E$5*(EF677*DY677/($K$5*1000))+$F$5*(EF677*DY677/($K$5*1000))*MAX(MIN(DL677,$J$5),$I$5)*MAX(MIN(DL677,$J$5),$I$5)+$G$5*MAX(MIN(DL677,$J$5),$I$5)*(EF677*DY677/($K$5*1000))+$H$5*(EF677*DY677/($K$5*1000))*(EF677*DY677/($K$5*1000)))</f>
        <v>0</v>
      </c>
      <c r="S677">
        <f>J677*(1000-(1000*0.61365*exp(17.502*W677/(240.97+W677))/(DY677+DZ677)+DT677)/2)/(1000*0.61365*exp(17.502*W677/(240.97+W677))/(DY677+DZ677)-DT677)</f>
        <v>0</v>
      </c>
      <c r="T677">
        <f>1/((DM677+1)/(Q677/1.6)+1/(R677/1.37)) + DM677/((DM677+1)/(Q677/1.6) + DM677/(R677/1.37))</f>
        <v>0</v>
      </c>
      <c r="U677">
        <f>(DH677*DK677)</f>
        <v>0</v>
      </c>
      <c r="V677">
        <f>(EA677+(U677+2*0.95*5.67E-8*(((EA677+$B$7)+273)^4-(EA677+273)^4)-44100*J677)/(1.84*29.3*R677+8*0.95*5.67E-8*(EA677+273)^3))</f>
        <v>0</v>
      </c>
      <c r="W677">
        <f>($C$7*EB677+$D$7*EC677+$E$7*V677)</f>
        <v>0</v>
      </c>
      <c r="X677">
        <f>0.61365*exp(17.502*W677/(240.97+W677))</f>
        <v>0</v>
      </c>
      <c r="Y677">
        <f>(Z677/AA677*100)</f>
        <v>0</v>
      </c>
      <c r="Z677">
        <f>DT677*(DY677+DZ677)/1000</f>
        <v>0</v>
      </c>
      <c r="AA677">
        <f>0.61365*exp(17.502*EA677/(240.97+EA677))</f>
        <v>0</v>
      </c>
      <c r="AB677">
        <f>(X677-DT677*(DY677+DZ677)/1000)</f>
        <v>0</v>
      </c>
      <c r="AC677">
        <f>(-J677*44100)</f>
        <v>0</v>
      </c>
      <c r="AD677">
        <f>2*29.3*R677*0.92*(EA677-W677)</f>
        <v>0</v>
      </c>
      <c r="AE677">
        <f>2*0.95*5.67E-8*(((EA677+$B$7)+273)^4-(W677+273)^4)</f>
        <v>0</v>
      </c>
      <c r="AF677">
        <f>U677+AE677+AC677+AD677</f>
        <v>0</v>
      </c>
      <c r="AG677">
        <f>DX677*AU677*(DS677-DR677*(1000-AU677*DU677)/(1000-AU677*DT677))/(100*DL677)</f>
        <v>0</v>
      </c>
      <c r="AH677">
        <f>1000*DX677*AU677*(DT677-DU677)/(100*DL677*(1000-AU677*DT677))</f>
        <v>0</v>
      </c>
      <c r="AI677">
        <f>(AJ677 - AK677 - DY677*1E3/(8.314*(EA677+273.15)) * AM677/DX677 * AL677) * DX677/(100*DL677) * (1000 - DU677)/1000</f>
        <v>0</v>
      </c>
      <c r="AJ677">
        <v>1431.18351623976</v>
      </c>
      <c r="AK677">
        <v>1390.26072727273</v>
      </c>
      <c r="AL677">
        <v>3.24937293821244</v>
      </c>
      <c r="AM677">
        <v>65.3796916363012</v>
      </c>
      <c r="AN677">
        <f>(AP677 - AO677 + DY677*1E3/(8.314*(EA677+273.15)) * AR677/DX677 * AQ677) * DX677/(100*DL677) * 1000/(1000 - AP677)</f>
        <v>0</v>
      </c>
      <c r="AO677">
        <v>25.4756892800316</v>
      </c>
      <c r="AP677">
        <v>34.8231278787879</v>
      </c>
      <c r="AQ677">
        <v>1.94318585876387e-05</v>
      </c>
      <c r="AR677">
        <v>110.48631255239</v>
      </c>
      <c r="AS677">
        <v>5</v>
      </c>
      <c r="AT677">
        <v>1</v>
      </c>
      <c r="AU677">
        <f>IF(AS677*$H$13&gt;=AW677,1.0,(AW677/(AW677-AS677*$H$13)))</f>
        <v>0</v>
      </c>
      <c r="AV677">
        <f>(AU677-1)*100</f>
        <v>0</v>
      </c>
      <c r="AW677">
        <f>MAX(0,($B$13+$C$13*EF677)/(1+$D$13*EF677)*DY677/(EA677+273)*$E$13)</f>
        <v>0</v>
      </c>
      <c r="AX677" t="s">
        <v>437</v>
      </c>
      <c r="AY677" t="s">
        <v>437</v>
      </c>
      <c r="AZ677">
        <v>0</v>
      </c>
      <c r="BA677">
        <v>0</v>
      </c>
      <c r="BB677">
        <f>1-AZ677/BA677</f>
        <v>0</v>
      </c>
      <c r="BC677">
        <v>0</v>
      </c>
      <c r="BD677" t="s">
        <v>437</v>
      </c>
      <c r="BE677" t="s">
        <v>437</v>
      </c>
      <c r="BF677">
        <v>0</v>
      </c>
      <c r="BG677">
        <v>0</v>
      </c>
      <c r="BH677">
        <f>1-BF677/BG677</f>
        <v>0</v>
      </c>
      <c r="BI677">
        <v>0.5</v>
      </c>
      <c r="BJ677">
        <f>DI677</f>
        <v>0</v>
      </c>
      <c r="BK677">
        <f>L677</f>
        <v>0</v>
      </c>
      <c r="BL677">
        <f>BH677*BI677*BJ677</f>
        <v>0</v>
      </c>
      <c r="BM677">
        <f>(BK677-BC677)/BJ677</f>
        <v>0</v>
      </c>
      <c r="BN677">
        <f>(BA677-BG677)/BG677</f>
        <v>0</v>
      </c>
      <c r="BO677">
        <f>AZ677/(BB677+AZ677/BG677)</f>
        <v>0</v>
      </c>
      <c r="BP677" t="s">
        <v>437</v>
      </c>
      <c r="BQ677">
        <v>0</v>
      </c>
      <c r="BR677">
        <f>IF(BQ677&lt;&gt;0, BQ677, BO677)</f>
        <v>0</v>
      </c>
      <c r="BS677">
        <f>1-BR677/BG677</f>
        <v>0</v>
      </c>
      <c r="BT677">
        <f>(BG677-BF677)/(BG677-BR677)</f>
        <v>0</v>
      </c>
      <c r="BU677">
        <f>(BA677-BG677)/(BA677-BR677)</f>
        <v>0</v>
      </c>
      <c r="BV677">
        <f>(BG677-BF677)/(BG677-AZ677)</f>
        <v>0</v>
      </c>
      <c r="BW677">
        <f>(BA677-BG677)/(BA677-AZ677)</f>
        <v>0</v>
      </c>
      <c r="BX677">
        <f>(BT677*BR677/BF677)</f>
        <v>0</v>
      </c>
      <c r="BY677">
        <f>(1-BX677)</f>
        <v>0</v>
      </c>
      <c r="DH677">
        <f>$B$11*EG677+$C$11*EH677+$F$11*ES677*(1-EV677)</f>
        <v>0</v>
      </c>
      <c r="DI677">
        <f>DH677*DJ677</f>
        <v>0</v>
      </c>
      <c r="DJ677">
        <f>($B$11*$D$9+$C$11*$D$9+$F$11*((FF677+EX677)/MAX(FF677+EX677+FG677, 0.1)*$I$9+FG677/MAX(FF677+EX677+FG677, 0.1)*$J$9))/($B$11+$C$11+$F$11)</f>
        <v>0</v>
      </c>
      <c r="DK677">
        <f>($B$11*$K$9+$C$11*$K$9+$F$11*((FF677+EX677)/MAX(FF677+EX677+FG677, 0.1)*$P$9+FG677/MAX(FF677+EX677+FG677, 0.1)*$Q$9))/($B$11+$C$11+$F$11)</f>
        <v>0</v>
      </c>
      <c r="DL677">
        <v>6</v>
      </c>
      <c r="DM677">
        <v>0.5</v>
      </c>
      <c r="DN677" t="s">
        <v>438</v>
      </c>
      <c r="DO677">
        <v>2</v>
      </c>
      <c r="DP677" t="b">
        <v>1</v>
      </c>
      <c r="DQ677">
        <v>1761417680.84615</v>
      </c>
      <c r="DR677">
        <v>1318.41846153846</v>
      </c>
      <c r="DS677">
        <v>1379.24461538462</v>
      </c>
      <c r="DT677">
        <v>34.8176230769231</v>
      </c>
      <c r="DU677">
        <v>25.4714076923077</v>
      </c>
      <c r="DV677">
        <v>1317.32153846154</v>
      </c>
      <c r="DW677">
        <v>34.5024230769231</v>
      </c>
      <c r="DX677">
        <v>500.005923076923</v>
      </c>
      <c r="DY677">
        <v>90.2764692307692</v>
      </c>
      <c r="DZ677">
        <v>0.0421162230769231</v>
      </c>
      <c r="EA677">
        <v>43.0874615384615</v>
      </c>
      <c r="EB677">
        <v>41.9846</v>
      </c>
      <c r="EC677">
        <v>999.9</v>
      </c>
      <c r="ED677">
        <v>0</v>
      </c>
      <c r="EE677">
        <v>0</v>
      </c>
      <c r="EF677">
        <v>10004.1807692308</v>
      </c>
      <c r="EG677">
        <v>0</v>
      </c>
      <c r="EH677">
        <v>1206.59923076923</v>
      </c>
      <c r="EI677">
        <v>-60.8267384615385</v>
      </c>
      <c r="EJ677">
        <v>1365.97846153846</v>
      </c>
      <c r="EK677">
        <v>1415.29615384615</v>
      </c>
      <c r="EL677">
        <v>9.34622615384615</v>
      </c>
      <c r="EM677">
        <v>1379.24461538462</v>
      </c>
      <c r="EN677">
        <v>25.4714076923077</v>
      </c>
      <c r="EO677">
        <v>3.14321307692308</v>
      </c>
      <c r="EP677">
        <v>2.29946846153846</v>
      </c>
      <c r="EQ677">
        <v>24.8066692307692</v>
      </c>
      <c r="ER677">
        <v>19.6726769230769</v>
      </c>
      <c r="ES677">
        <v>1199.97846153846</v>
      </c>
      <c r="ET677">
        <v>0.967000153846154</v>
      </c>
      <c r="EU677">
        <v>0.0329998846153846</v>
      </c>
      <c r="EV677">
        <v>0</v>
      </c>
      <c r="EW677">
        <v>1451.50769230769</v>
      </c>
      <c r="EX677">
        <v>5.00059</v>
      </c>
      <c r="EY677">
        <v>18601.4230769231</v>
      </c>
      <c r="EZ677">
        <v>10358.5461538462</v>
      </c>
      <c r="FA677">
        <v>60.5238461538462</v>
      </c>
      <c r="FB677">
        <v>62.1247692307692</v>
      </c>
      <c r="FC677">
        <v>60.8603846153846</v>
      </c>
      <c r="FD677">
        <v>61.6296923076923</v>
      </c>
      <c r="FE677">
        <v>61.4660769230769</v>
      </c>
      <c r="FF677">
        <v>1155.54384615385</v>
      </c>
      <c r="FG677">
        <v>39.43</v>
      </c>
      <c r="FH677">
        <v>0</v>
      </c>
      <c r="FI677">
        <v>1761417649.3</v>
      </c>
      <c r="FJ677">
        <v>0</v>
      </c>
      <c r="FK677">
        <v>1451.65807692308</v>
      </c>
      <c r="FL677">
        <v>11.7835897333908</v>
      </c>
      <c r="FM677">
        <v>118.960683880724</v>
      </c>
      <c r="FN677">
        <v>18602.8615384615</v>
      </c>
      <c r="FO677">
        <v>15</v>
      </c>
      <c r="FP677">
        <v>0</v>
      </c>
      <c r="FQ677" t="s">
        <v>439</v>
      </c>
      <c r="FR677">
        <v>0</v>
      </c>
      <c r="FS677">
        <v>0</v>
      </c>
      <c r="FT677">
        <v>0</v>
      </c>
      <c r="FU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A677">
        <v>0</v>
      </c>
      <c r="GB677">
        <v>0</v>
      </c>
      <c r="GC677">
        <v>-60.7762857142857</v>
      </c>
      <c r="GD677">
        <v>0.37264675324678</v>
      </c>
      <c r="GE677">
        <v>0.612040703817362</v>
      </c>
      <c r="GF677">
        <v>1</v>
      </c>
      <c r="GG677">
        <v>1450.78529411765</v>
      </c>
      <c r="GH677">
        <v>12.213598159984</v>
      </c>
      <c r="GI677">
        <v>1.21486681742611</v>
      </c>
      <c r="GJ677">
        <v>-1</v>
      </c>
      <c r="GK677">
        <v>9.34810904761905</v>
      </c>
      <c r="GL677">
        <v>-0.0279670129870117</v>
      </c>
      <c r="GM677">
        <v>0.00351781439825775</v>
      </c>
      <c r="GN677">
        <v>1</v>
      </c>
      <c r="GO677">
        <v>2</v>
      </c>
      <c r="GP677">
        <v>2</v>
      </c>
      <c r="GQ677" t="s">
        <v>440</v>
      </c>
      <c r="GR677">
        <v>3.12698</v>
      </c>
      <c r="GS677">
        <v>2.71967</v>
      </c>
      <c r="GT677">
        <v>0.189583</v>
      </c>
      <c r="GU677">
        <v>0.194769</v>
      </c>
      <c r="GV677">
        <v>0.127001</v>
      </c>
      <c r="GW677">
        <v>0.10202</v>
      </c>
      <c r="GX677">
        <v>29077.7</v>
      </c>
      <c r="GY677">
        <v>30539.1</v>
      </c>
      <c r="GZ677">
        <v>32611.7</v>
      </c>
      <c r="HA677">
        <v>34492.9</v>
      </c>
      <c r="HB677">
        <v>40703.8</v>
      </c>
      <c r="HC677">
        <v>44690.7</v>
      </c>
      <c r="HD677">
        <v>51263.6</v>
      </c>
      <c r="HE677">
        <v>55335.8</v>
      </c>
      <c r="HF677">
        <v>1.6746</v>
      </c>
      <c r="HG677">
        <v>1.538</v>
      </c>
      <c r="HH677">
        <v>-0.0357591</v>
      </c>
      <c r="HI677">
        <v>0</v>
      </c>
      <c r="HJ677">
        <v>42.5587</v>
      </c>
      <c r="HK677">
        <v>999.9</v>
      </c>
      <c r="HL677">
        <v>55.897</v>
      </c>
      <c r="HM677">
        <v>30.101</v>
      </c>
      <c r="HN677">
        <v>26.5321</v>
      </c>
      <c r="HO677">
        <v>60.3155</v>
      </c>
      <c r="HP677">
        <v>40.8694</v>
      </c>
      <c r="HQ677">
        <v>1</v>
      </c>
      <c r="HR677">
        <v>2.33388</v>
      </c>
      <c r="HS677">
        <v>4.62761</v>
      </c>
      <c r="HT677">
        <v>20.0609</v>
      </c>
      <c r="HU677">
        <v>5.18494</v>
      </c>
      <c r="HV677">
        <v>12.0159</v>
      </c>
      <c r="HW677">
        <v>4.96735</v>
      </c>
      <c r="HX677">
        <v>3.29585</v>
      </c>
      <c r="HY677">
        <v>9999</v>
      </c>
      <c r="HZ677">
        <v>9999</v>
      </c>
      <c r="IA677">
        <v>999.9</v>
      </c>
      <c r="IB677">
        <v>9999</v>
      </c>
      <c r="IC677">
        <v>1.86325</v>
      </c>
      <c r="ID677">
        <v>1.86813</v>
      </c>
      <c r="IE677">
        <v>1.86783</v>
      </c>
      <c r="IF677">
        <v>1.86905</v>
      </c>
      <c r="IG677">
        <v>1.86981</v>
      </c>
      <c r="IH677">
        <v>1.8659</v>
      </c>
      <c r="II677">
        <v>1.86699</v>
      </c>
      <c r="IJ677">
        <v>1.86837</v>
      </c>
      <c r="IK677">
        <v>5</v>
      </c>
      <c r="IL677">
        <v>0</v>
      </c>
      <c r="IM677">
        <v>0</v>
      </c>
      <c r="IN677">
        <v>0</v>
      </c>
      <c r="IO677" t="s">
        <v>441</v>
      </c>
      <c r="IP677" t="s">
        <v>442</v>
      </c>
      <c r="IQ677" t="s">
        <v>443</v>
      </c>
      <c r="IR677" t="s">
        <v>443</v>
      </c>
      <c r="IS677" t="s">
        <v>443</v>
      </c>
      <c r="IT677" t="s">
        <v>443</v>
      </c>
      <c r="IU677">
        <v>0</v>
      </c>
      <c r="IV677">
        <v>100</v>
      </c>
      <c r="IW677">
        <v>100</v>
      </c>
      <c r="IX677">
        <v>1.09</v>
      </c>
      <c r="IY677">
        <v>0.3151</v>
      </c>
      <c r="IZ677">
        <v>1.09748391826392</v>
      </c>
      <c r="JA677">
        <v>0</v>
      </c>
      <c r="JB677">
        <v>0</v>
      </c>
      <c r="JC677">
        <v>0</v>
      </c>
      <c r="JD677">
        <v>0.315191680746845</v>
      </c>
      <c r="JE677">
        <v>0</v>
      </c>
      <c r="JF677">
        <v>0</v>
      </c>
      <c r="JG677">
        <v>0</v>
      </c>
      <c r="JH677">
        <v>5</v>
      </c>
      <c r="JI677">
        <v>2273</v>
      </c>
      <c r="JJ677">
        <v>0</v>
      </c>
      <c r="JK677">
        <v>25</v>
      </c>
      <c r="JL677">
        <v>29356961.5</v>
      </c>
      <c r="JM677">
        <v>29356961.5</v>
      </c>
      <c r="JN677">
        <v>2.70996</v>
      </c>
      <c r="JO677">
        <v>2.61108</v>
      </c>
      <c r="JP677">
        <v>1.54785</v>
      </c>
      <c r="JQ677">
        <v>2.31567</v>
      </c>
      <c r="JR677">
        <v>1.64673</v>
      </c>
      <c r="JS677">
        <v>2.32056</v>
      </c>
      <c r="JT677">
        <v>34.3725</v>
      </c>
      <c r="JU677">
        <v>24.1575</v>
      </c>
      <c r="JV677">
        <v>18</v>
      </c>
      <c r="JW677">
        <v>488.593</v>
      </c>
      <c r="JX677">
        <v>389.324</v>
      </c>
      <c r="JY677">
        <v>36.9769</v>
      </c>
      <c r="JZ677">
        <v>53.7729</v>
      </c>
      <c r="KA677">
        <v>29.9961</v>
      </c>
      <c r="KB677">
        <v>53.4407</v>
      </c>
      <c r="KC677">
        <v>53.2508</v>
      </c>
      <c r="KD677">
        <v>54.2296</v>
      </c>
      <c r="KE677">
        <v>0</v>
      </c>
      <c r="KF677">
        <v>100</v>
      </c>
      <c r="KG677">
        <v>36.983</v>
      </c>
      <c r="KH677">
        <v>1426.21</v>
      </c>
      <c r="KI677">
        <v>34.6858</v>
      </c>
      <c r="KJ677">
        <v>92.91</v>
      </c>
      <c r="KK677">
        <v>89.526</v>
      </c>
    </row>
    <row r="678" spans="1:297">
      <c r="A678">
        <v>662</v>
      </c>
      <c r="B678">
        <v>1761417694</v>
      </c>
      <c r="C678">
        <v>9513</v>
      </c>
      <c r="D678" t="s">
        <v>1772</v>
      </c>
      <c r="E678" t="s">
        <v>1773</v>
      </c>
      <c r="F678">
        <v>5</v>
      </c>
      <c r="G678" t="s">
        <v>1603</v>
      </c>
      <c r="H678" t="s">
        <v>436</v>
      </c>
      <c r="I678">
        <v>1761417685.84615</v>
      </c>
      <c r="J678">
        <f>(K678)/1000</f>
        <v>0</v>
      </c>
      <c r="K678">
        <f>IF(DP678, AN678, AH678)</f>
        <v>0</v>
      </c>
      <c r="L678">
        <f>IF(DP678, AI678, AG678)</f>
        <v>0</v>
      </c>
      <c r="M678">
        <f>DR678 - IF(AU678&gt;1, L678*DL678*100.0/(AW678), 0)</f>
        <v>0</v>
      </c>
      <c r="N678">
        <f>((T678-J678/2)*M678-L678)/(T678+J678/2)</f>
        <v>0</v>
      </c>
      <c r="O678">
        <f>N678*(DY678+DZ678)/1000.0</f>
        <v>0</v>
      </c>
      <c r="P678">
        <f>(DR678 - IF(AU678&gt;1, L678*DL678*100.0/(AW678), 0))*(DY678+DZ678)/1000.0</f>
        <v>0</v>
      </c>
      <c r="Q678">
        <f>2.0/((1/S678-1/R678)+SIGN(S678)*SQRT((1/S678-1/R678)*(1/S678-1/R678) + 4*DM678/((DM678+1)*(DM678+1))*(2*1/S678*1/R678-1/R678*1/R678)))</f>
        <v>0</v>
      </c>
      <c r="R678">
        <f>IF(LEFT(DN678,1)&lt;&gt;"0",IF(LEFT(DN678,1)="1",3.0,DO678),$D$5+$E$5*(EF678*DY678/($K$5*1000))+$F$5*(EF678*DY678/($K$5*1000))*MAX(MIN(DL678,$J$5),$I$5)*MAX(MIN(DL678,$J$5),$I$5)+$G$5*MAX(MIN(DL678,$J$5),$I$5)*(EF678*DY678/($K$5*1000))+$H$5*(EF678*DY678/($K$5*1000))*(EF678*DY678/($K$5*1000)))</f>
        <v>0</v>
      </c>
      <c r="S678">
        <f>J678*(1000-(1000*0.61365*exp(17.502*W678/(240.97+W678))/(DY678+DZ678)+DT678)/2)/(1000*0.61365*exp(17.502*W678/(240.97+W678))/(DY678+DZ678)-DT678)</f>
        <v>0</v>
      </c>
      <c r="T678">
        <f>1/((DM678+1)/(Q678/1.6)+1/(R678/1.37)) + DM678/((DM678+1)/(Q678/1.6) + DM678/(R678/1.37))</f>
        <v>0</v>
      </c>
      <c r="U678">
        <f>(DH678*DK678)</f>
        <v>0</v>
      </c>
      <c r="V678">
        <f>(EA678+(U678+2*0.95*5.67E-8*(((EA678+$B$7)+273)^4-(EA678+273)^4)-44100*J678)/(1.84*29.3*R678+8*0.95*5.67E-8*(EA678+273)^3))</f>
        <v>0</v>
      </c>
      <c r="W678">
        <f>($C$7*EB678+$D$7*EC678+$E$7*V678)</f>
        <v>0</v>
      </c>
      <c r="X678">
        <f>0.61365*exp(17.502*W678/(240.97+W678))</f>
        <v>0</v>
      </c>
      <c r="Y678">
        <f>(Z678/AA678*100)</f>
        <v>0</v>
      </c>
      <c r="Z678">
        <f>DT678*(DY678+DZ678)/1000</f>
        <v>0</v>
      </c>
      <c r="AA678">
        <f>0.61365*exp(17.502*EA678/(240.97+EA678))</f>
        <v>0</v>
      </c>
      <c r="AB678">
        <f>(X678-DT678*(DY678+DZ678)/1000)</f>
        <v>0</v>
      </c>
      <c r="AC678">
        <f>(-J678*44100)</f>
        <v>0</v>
      </c>
      <c r="AD678">
        <f>2*29.3*R678*0.92*(EA678-W678)</f>
        <v>0</v>
      </c>
      <c r="AE678">
        <f>2*0.95*5.67E-8*(((EA678+$B$7)+273)^4-(W678+273)^4)</f>
        <v>0</v>
      </c>
      <c r="AF678">
        <f>U678+AE678+AC678+AD678</f>
        <v>0</v>
      </c>
      <c r="AG678">
        <f>DX678*AU678*(DS678-DR678*(1000-AU678*DU678)/(1000-AU678*DT678))/(100*DL678)</f>
        <v>0</v>
      </c>
      <c r="AH678">
        <f>1000*DX678*AU678*(DT678-DU678)/(100*DL678*(1000-AU678*DT678))</f>
        <v>0</v>
      </c>
      <c r="AI678">
        <f>(AJ678 - AK678 - DY678*1E3/(8.314*(EA678+273.15)) * AM678/DX678 * AL678) * DX678/(100*DL678) * (1000 - DU678)/1000</f>
        <v>0</v>
      </c>
      <c r="AJ678">
        <v>1448.80163312697</v>
      </c>
      <c r="AK678">
        <v>1407.44909090909</v>
      </c>
      <c r="AL678">
        <v>3.42755796666143</v>
      </c>
      <c r="AM678">
        <v>65.3796916363012</v>
      </c>
      <c r="AN678">
        <f>(AP678 - AO678 + DY678*1E3/(8.314*(EA678+273.15)) * AR678/DX678 * AQ678) * DX678/(100*DL678) * 1000/(1000 - AP678)</f>
        <v>0</v>
      </c>
      <c r="AO678">
        <v>25.4816787440318</v>
      </c>
      <c r="AP678">
        <v>34.8245860606061</v>
      </c>
      <c r="AQ678">
        <v>-2.04175145828415e-06</v>
      </c>
      <c r="AR678">
        <v>110.48631255239</v>
      </c>
      <c r="AS678">
        <v>5</v>
      </c>
      <c r="AT678">
        <v>1</v>
      </c>
      <c r="AU678">
        <f>IF(AS678*$H$13&gt;=AW678,1.0,(AW678/(AW678-AS678*$H$13)))</f>
        <v>0</v>
      </c>
      <c r="AV678">
        <f>(AU678-1)*100</f>
        <v>0</v>
      </c>
      <c r="AW678">
        <f>MAX(0,($B$13+$C$13*EF678)/(1+$D$13*EF678)*DY678/(EA678+273)*$E$13)</f>
        <v>0</v>
      </c>
      <c r="AX678" t="s">
        <v>437</v>
      </c>
      <c r="AY678" t="s">
        <v>437</v>
      </c>
      <c r="AZ678">
        <v>0</v>
      </c>
      <c r="BA678">
        <v>0</v>
      </c>
      <c r="BB678">
        <f>1-AZ678/BA678</f>
        <v>0</v>
      </c>
      <c r="BC678">
        <v>0</v>
      </c>
      <c r="BD678" t="s">
        <v>437</v>
      </c>
      <c r="BE678" t="s">
        <v>437</v>
      </c>
      <c r="BF678">
        <v>0</v>
      </c>
      <c r="BG678">
        <v>0</v>
      </c>
      <c r="BH678">
        <f>1-BF678/BG678</f>
        <v>0</v>
      </c>
      <c r="BI678">
        <v>0.5</v>
      </c>
      <c r="BJ678">
        <f>DI678</f>
        <v>0</v>
      </c>
      <c r="BK678">
        <f>L678</f>
        <v>0</v>
      </c>
      <c r="BL678">
        <f>BH678*BI678*BJ678</f>
        <v>0</v>
      </c>
      <c r="BM678">
        <f>(BK678-BC678)/BJ678</f>
        <v>0</v>
      </c>
      <c r="BN678">
        <f>(BA678-BG678)/BG678</f>
        <v>0</v>
      </c>
      <c r="BO678">
        <f>AZ678/(BB678+AZ678/BG678)</f>
        <v>0</v>
      </c>
      <c r="BP678" t="s">
        <v>437</v>
      </c>
      <c r="BQ678">
        <v>0</v>
      </c>
      <c r="BR678">
        <f>IF(BQ678&lt;&gt;0, BQ678, BO678)</f>
        <v>0</v>
      </c>
      <c r="BS678">
        <f>1-BR678/BG678</f>
        <v>0</v>
      </c>
      <c r="BT678">
        <f>(BG678-BF678)/(BG678-BR678)</f>
        <v>0</v>
      </c>
      <c r="BU678">
        <f>(BA678-BG678)/(BA678-BR678)</f>
        <v>0</v>
      </c>
      <c r="BV678">
        <f>(BG678-BF678)/(BG678-AZ678)</f>
        <v>0</v>
      </c>
      <c r="BW678">
        <f>(BA678-BG678)/(BA678-AZ678)</f>
        <v>0</v>
      </c>
      <c r="BX678">
        <f>(BT678*BR678/BF678)</f>
        <v>0</v>
      </c>
      <c r="BY678">
        <f>(1-BX678)</f>
        <v>0</v>
      </c>
      <c r="DH678">
        <f>$B$11*EG678+$C$11*EH678+$F$11*ES678*(1-EV678)</f>
        <v>0</v>
      </c>
      <c r="DI678">
        <f>DH678*DJ678</f>
        <v>0</v>
      </c>
      <c r="DJ678">
        <f>($B$11*$D$9+$C$11*$D$9+$F$11*((FF678+EX678)/MAX(FF678+EX678+FG678, 0.1)*$I$9+FG678/MAX(FF678+EX678+FG678, 0.1)*$J$9))/($B$11+$C$11+$F$11)</f>
        <v>0</v>
      </c>
      <c r="DK678">
        <f>($B$11*$K$9+$C$11*$K$9+$F$11*((FF678+EX678)/MAX(FF678+EX678+FG678, 0.1)*$P$9+FG678/MAX(FF678+EX678+FG678, 0.1)*$Q$9))/($B$11+$C$11+$F$11)</f>
        <v>0</v>
      </c>
      <c r="DL678">
        <v>6</v>
      </c>
      <c r="DM678">
        <v>0.5</v>
      </c>
      <c r="DN678" t="s">
        <v>438</v>
      </c>
      <c r="DO678">
        <v>2</v>
      </c>
      <c r="DP678" t="b">
        <v>1</v>
      </c>
      <c r="DQ678">
        <v>1761417685.84615</v>
      </c>
      <c r="DR678">
        <v>1334.98538461538</v>
      </c>
      <c r="DS678">
        <v>1396.02692307692</v>
      </c>
      <c r="DT678">
        <v>34.8206</v>
      </c>
      <c r="DU678">
        <v>25.4756615384615</v>
      </c>
      <c r="DV678">
        <v>1333.88846153846</v>
      </c>
      <c r="DW678">
        <v>34.5054076923077</v>
      </c>
      <c r="DX678">
        <v>500.008</v>
      </c>
      <c r="DY678">
        <v>90.2770615384615</v>
      </c>
      <c r="DZ678">
        <v>0.0420287307692308</v>
      </c>
      <c r="EA678">
        <v>43.0886923076923</v>
      </c>
      <c r="EB678">
        <v>41.9866230769231</v>
      </c>
      <c r="EC678">
        <v>999.9</v>
      </c>
      <c r="ED678">
        <v>0</v>
      </c>
      <c r="EE678">
        <v>0</v>
      </c>
      <c r="EF678">
        <v>10006.2476923077</v>
      </c>
      <c r="EG678">
        <v>0</v>
      </c>
      <c r="EH678">
        <v>1206.72153846154</v>
      </c>
      <c r="EI678">
        <v>-61.0409153846154</v>
      </c>
      <c r="EJ678">
        <v>1383.14846153846</v>
      </c>
      <c r="EK678">
        <v>1432.52384615385</v>
      </c>
      <c r="EL678">
        <v>9.34494923076923</v>
      </c>
      <c r="EM678">
        <v>1396.02692307692</v>
      </c>
      <c r="EN678">
        <v>25.4756615384615</v>
      </c>
      <c r="EO678">
        <v>3.14350307692308</v>
      </c>
      <c r="EP678">
        <v>2.29986769230769</v>
      </c>
      <c r="EQ678">
        <v>24.8082153846154</v>
      </c>
      <c r="ER678">
        <v>19.6754769230769</v>
      </c>
      <c r="ES678">
        <v>1199.99538461538</v>
      </c>
      <c r="ET678">
        <v>0.967000153846154</v>
      </c>
      <c r="EU678">
        <v>0.0329998615384615</v>
      </c>
      <c r="EV678">
        <v>0</v>
      </c>
      <c r="EW678">
        <v>1452.57923076923</v>
      </c>
      <c r="EX678">
        <v>5.00059</v>
      </c>
      <c r="EY678">
        <v>18611.3538461538</v>
      </c>
      <c r="EZ678">
        <v>10358.6923076923</v>
      </c>
      <c r="FA678">
        <v>60.4902307692308</v>
      </c>
      <c r="FB678">
        <v>62.0910769230769</v>
      </c>
      <c r="FC678">
        <v>60.8362307692308</v>
      </c>
      <c r="FD678">
        <v>61.6007692307692</v>
      </c>
      <c r="FE678">
        <v>61.4371538461538</v>
      </c>
      <c r="FF678">
        <v>1155.55769230769</v>
      </c>
      <c r="FG678">
        <v>39.4330769230769</v>
      </c>
      <c r="FH678">
        <v>0</v>
      </c>
      <c r="FI678">
        <v>1761417654.1</v>
      </c>
      <c r="FJ678">
        <v>0</v>
      </c>
      <c r="FK678">
        <v>1452.61538461538</v>
      </c>
      <c r="FL678">
        <v>11.3305982689185</v>
      </c>
      <c r="FM678">
        <v>118.48205134</v>
      </c>
      <c r="FN678">
        <v>18612.2846153846</v>
      </c>
      <c r="FO678">
        <v>15</v>
      </c>
      <c r="FP678">
        <v>0</v>
      </c>
      <c r="FQ678" t="s">
        <v>439</v>
      </c>
      <c r="FR678">
        <v>0</v>
      </c>
      <c r="FS678">
        <v>0</v>
      </c>
      <c r="FT678">
        <v>0</v>
      </c>
      <c r="FU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A678">
        <v>0</v>
      </c>
      <c r="GB678">
        <v>0</v>
      </c>
      <c r="GC678">
        <v>-60.9161047619048</v>
      </c>
      <c r="GD678">
        <v>-0.843763636363589</v>
      </c>
      <c r="GE678">
        <v>0.619850821896605</v>
      </c>
      <c r="GF678">
        <v>0</v>
      </c>
      <c r="GG678">
        <v>1452.00029411765</v>
      </c>
      <c r="GH678">
        <v>11.8189457472063</v>
      </c>
      <c r="GI678">
        <v>1.18374402363634</v>
      </c>
      <c r="GJ678">
        <v>-1</v>
      </c>
      <c r="GK678">
        <v>9.34592523809524</v>
      </c>
      <c r="GL678">
        <v>-0.0125999999999848</v>
      </c>
      <c r="GM678">
        <v>0.00246037283091829</v>
      </c>
      <c r="GN678">
        <v>1</v>
      </c>
      <c r="GO678">
        <v>1</v>
      </c>
      <c r="GP678">
        <v>2</v>
      </c>
      <c r="GQ678" t="s">
        <v>446</v>
      </c>
      <c r="GR678">
        <v>3.12688</v>
      </c>
      <c r="GS678">
        <v>2.7199</v>
      </c>
      <c r="GT678">
        <v>0.191049</v>
      </c>
      <c r="GU678">
        <v>0.196212</v>
      </c>
      <c r="GV678">
        <v>0.127006</v>
      </c>
      <c r="GW678">
        <v>0.10204</v>
      </c>
      <c r="GX678">
        <v>29027.3</v>
      </c>
      <c r="GY678">
        <v>30487.2</v>
      </c>
      <c r="GZ678">
        <v>32614.5</v>
      </c>
      <c r="HA678">
        <v>34496.5</v>
      </c>
      <c r="HB678">
        <v>40706</v>
      </c>
      <c r="HC678">
        <v>44693.9</v>
      </c>
      <c r="HD678">
        <v>51267</v>
      </c>
      <c r="HE678">
        <v>55340.9</v>
      </c>
      <c r="HF678">
        <v>1.67498</v>
      </c>
      <c r="HG678">
        <v>1.53873</v>
      </c>
      <c r="HH678">
        <v>-0.0353232</v>
      </c>
      <c r="HI678">
        <v>0</v>
      </c>
      <c r="HJ678">
        <v>42.5554</v>
      </c>
      <c r="HK678">
        <v>999.9</v>
      </c>
      <c r="HL678">
        <v>55.897</v>
      </c>
      <c r="HM678">
        <v>30.111</v>
      </c>
      <c r="HN678">
        <v>26.5483</v>
      </c>
      <c r="HO678">
        <v>60.2955</v>
      </c>
      <c r="HP678">
        <v>40.9856</v>
      </c>
      <c r="HQ678">
        <v>1</v>
      </c>
      <c r="HR678">
        <v>2.32972</v>
      </c>
      <c r="HS678">
        <v>4.62537</v>
      </c>
      <c r="HT678">
        <v>20.0607</v>
      </c>
      <c r="HU678">
        <v>5.18599</v>
      </c>
      <c r="HV678">
        <v>12.0159</v>
      </c>
      <c r="HW678">
        <v>4.9675</v>
      </c>
      <c r="HX678">
        <v>3.29585</v>
      </c>
      <c r="HY678">
        <v>9999</v>
      </c>
      <c r="HZ678">
        <v>9999</v>
      </c>
      <c r="IA678">
        <v>999.9</v>
      </c>
      <c r="IB678">
        <v>9999</v>
      </c>
      <c r="IC678">
        <v>1.86325</v>
      </c>
      <c r="ID678">
        <v>1.86812</v>
      </c>
      <c r="IE678">
        <v>1.86784</v>
      </c>
      <c r="IF678">
        <v>1.86905</v>
      </c>
      <c r="IG678">
        <v>1.86981</v>
      </c>
      <c r="IH678">
        <v>1.86586</v>
      </c>
      <c r="II678">
        <v>1.86695</v>
      </c>
      <c r="IJ678">
        <v>1.86836</v>
      </c>
      <c r="IK678">
        <v>5</v>
      </c>
      <c r="IL678">
        <v>0</v>
      </c>
      <c r="IM678">
        <v>0</v>
      </c>
      <c r="IN678">
        <v>0</v>
      </c>
      <c r="IO678" t="s">
        <v>441</v>
      </c>
      <c r="IP678" t="s">
        <v>442</v>
      </c>
      <c r="IQ678" t="s">
        <v>443</v>
      </c>
      <c r="IR678" t="s">
        <v>443</v>
      </c>
      <c r="IS678" t="s">
        <v>443</v>
      </c>
      <c r="IT678" t="s">
        <v>443</v>
      </c>
      <c r="IU678">
        <v>0</v>
      </c>
      <c r="IV678">
        <v>100</v>
      </c>
      <c r="IW678">
        <v>100</v>
      </c>
      <c r="IX678">
        <v>1.1</v>
      </c>
      <c r="IY678">
        <v>0.3152</v>
      </c>
      <c r="IZ678">
        <v>1.09748391826392</v>
      </c>
      <c r="JA678">
        <v>0</v>
      </c>
      <c r="JB678">
        <v>0</v>
      </c>
      <c r="JC678">
        <v>0</v>
      </c>
      <c r="JD678">
        <v>0.315191680746845</v>
      </c>
      <c r="JE678">
        <v>0</v>
      </c>
      <c r="JF678">
        <v>0</v>
      </c>
      <c r="JG678">
        <v>0</v>
      </c>
      <c r="JH678">
        <v>5</v>
      </c>
      <c r="JI678">
        <v>2273</v>
      </c>
      <c r="JJ678">
        <v>0</v>
      </c>
      <c r="JK678">
        <v>25</v>
      </c>
      <c r="JL678">
        <v>29356961.6</v>
      </c>
      <c r="JM678">
        <v>29356961.6</v>
      </c>
      <c r="JN678">
        <v>2.73193</v>
      </c>
      <c r="JO678">
        <v>2.59888</v>
      </c>
      <c r="JP678">
        <v>1.54785</v>
      </c>
      <c r="JQ678">
        <v>2.31567</v>
      </c>
      <c r="JR678">
        <v>1.64551</v>
      </c>
      <c r="JS678">
        <v>2.37183</v>
      </c>
      <c r="JT678">
        <v>34.3725</v>
      </c>
      <c r="JU678">
        <v>24.1663</v>
      </c>
      <c r="JV678">
        <v>18</v>
      </c>
      <c r="JW678">
        <v>488.676</v>
      </c>
      <c r="JX678">
        <v>389.634</v>
      </c>
      <c r="JY678">
        <v>36.9868</v>
      </c>
      <c r="JZ678">
        <v>53.7317</v>
      </c>
      <c r="KA678">
        <v>29.9961</v>
      </c>
      <c r="KB678">
        <v>53.4066</v>
      </c>
      <c r="KC678">
        <v>53.2188</v>
      </c>
      <c r="KD678">
        <v>54.6734</v>
      </c>
      <c r="KE678">
        <v>0</v>
      </c>
      <c r="KF678">
        <v>100</v>
      </c>
      <c r="KG678">
        <v>36.9912</v>
      </c>
      <c r="KH678">
        <v>1439.79</v>
      </c>
      <c r="KI678">
        <v>34.6858</v>
      </c>
      <c r="KJ678">
        <v>92.9167</v>
      </c>
      <c r="KK678">
        <v>89.5348</v>
      </c>
    </row>
    <row r="679" spans="1:297">
      <c r="A679">
        <v>663</v>
      </c>
      <c r="B679">
        <v>1761417699</v>
      </c>
      <c r="C679">
        <v>9518</v>
      </c>
      <c r="D679" t="s">
        <v>1774</v>
      </c>
      <c r="E679" t="s">
        <v>1775</v>
      </c>
      <c r="F679">
        <v>5</v>
      </c>
      <c r="G679" t="s">
        <v>1603</v>
      </c>
      <c r="H679" t="s">
        <v>436</v>
      </c>
      <c r="I679">
        <v>1761417690.84615</v>
      </c>
      <c r="J679">
        <f>(K679)/1000</f>
        <v>0</v>
      </c>
      <c r="K679">
        <f>IF(DP679, AN679, AH679)</f>
        <v>0</v>
      </c>
      <c r="L679">
        <f>IF(DP679, AI679, AG679)</f>
        <v>0</v>
      </c>
      <c r="M679">
        <f>DR679 - IF(AU679&gt;1, L679*DL679*100.0/(AW679), 0)</f>
        <v>0</v>
      </c>
      <c r="N679">
        <f>((T679-J679/2)*M679-L679)/(T679+J679/2)</f>
        <v>0</v>
      </c>
      <c r="O679">
        <f>N679*(DY679+DZ679)/1000.0</f>
        <v>0</v>
      </c>
      <c r="P679">
        <f>(DR679 - IF(AU679&gt;1, L679*DL679*100.0/(AW679), 0))*(DY679+DZ679)/1000.0</f>
        <v>0</v>
      </c>
      <c r="Q679">
        <f>2.0/((1/S679-1/R679)+SIGN(S679)*SQRT((1/S679-1/R679)*(1/S679-1/R679) + 4*DM679/((DM679+1)*(DM679+1))*(2*1/S679*1/R679-1/R679*1/R679)))</f>
        <v>0</v>
      </c>
      <c r="R679">
        <f>IF(LEFT(DN679,1)&lt;&gt;"0",IF(LEFT(DN679,1)="1",3.0,DO679),$D$5+$E$5*(EF679*DY679/($K$5*1000))+$F$5*(EF679*DY679/($K$5*1000))*MAX(MIN(DL679,$J$5),$I$5)*MAX(MIN(DL679,$J$5),$I$5)+$G$5*MAX(MIN(DL679,$J$5),$I$5)*(EF679*DY679/($K$5*1000))+$H$5*(EF679*DY679/($K$5*1000))*(EF679*DY679/($K$5*1000)))</f>
        <v>0</v>
      </c>
      <c r="S679">
        <f>J679*(1000-(1000*0.61365*exp(17.502*W679/(240.97+W679))/(DY679+DZ679)+DT679)/2)/(1000*0.61365*exp(17.502*W679/(240.97+W679))/(DY679+DZ679)-DT679)</f>
        <v>0</v>
      </c>
      <c r="T679">
        <f>1/((DM679+1)/(Q679/1.6)+1/(R679/1.37)) + DM679/((DM679+1)/(Q679/1.6) + DM679/(R679/1.37))</f>
        <v>0</v>
      </c>
      <c r="U679">
        <f>(DH679*DK679)</f>
        <v>0</v>
      </c>
      <c r="V679">
        <f>(EA679+(U679+2*0.95*5.67E-8*(((EA679+$B$7)+273)^4-(EA679+273)^4)-44100*J679)/(1.84*29.3*R679+8*0.95*5.67E-8*(EA679+273)^3))</f>
        <v>0</v>
      </c>
      <c r="W679">
        <f>($C$7*EB679+$D$7*EC679+$E$7*V679)</f>
        <v>0</v>
      </c>
      <c r="X679">
        <f>0.61365*exp(17.502*W679/(240.97+W679))</f>
        <v>0</v>
      </c>
      <c r="Y679">
        <f>(Z679/AA679*100)</f>
        <v>0</v>
      </c>
      <c r="Z679">
        <f>DT679*(DY679+DZ679)/1000</f>
        <v>0</v>
      </c>
      <c r="AA679">
        <f>0.61365*exp(17.502*EA679/(240.97+EA679))</f>
        <v>0</v>
      </c>
      <c r="AB679">
        <f>(X679-DT679*(DY679+DZ679)/1000)</f>
        <v>0</v>
      </c>
      <c r="AC679">
        <f>(-J679*44100)</f>
        <v>0</v>
      </c>
      <c r="AD679">
        <f>2*29.3*R679*0.92*(EA679-W679)</f>
        <v>0</v>
      </c>
      <c r="AE679">
        <f>2*0.95*5.67E-8*(((EA679+$B$7)+273)^4-(W679+273)^4)</f>
        <v>0</v>
      </c>
      <c r="AF679">
        <f>U679+AE679+AC679+AD679</f>
        <v>0</v>
      </c>
      <c r="AG679">
        <f>DX679*AU679*(DS679-DR679*(1000-AU679*DU679)/(1000-AU679*DT679))/(100*DL679)</f>
        <v>0</v>
      </c>
      <c r="AH679">
        <f>1000*DX679*AU679*(DT679-DU679)/(100*DL679*(1000-AU679*DT679))</f>
        <v>0</v>
      </c>
      <c r="AI679">
        <f>(AJ679 - AK679 - DY679*1E3/(8.314*(EA679+273.15)) * AM679/DX679 * AL679) * DX679/(100*DL679) * (1000 - DU679)/1000</f>
        <v>0</v>
      </c>
      <c r="AJ679">
        <v>1465.37101349161</v>
      </c>
      <c r="AK679">
        <v>1424.08775757576</v>
      </c>
      <c r="AL679">
        <v>3.31532909329556</v>
      </c>
      <c r="AM679">
        <v>65.3796916363012</v>
      </c>
      <c r="AN679">
        <f>(AP679 - AO679 + DY679*1E3/(8.314*(EA679+273.15)) * AR679/DX679 * AQ679) * DX679/(100*DL679) * 1000/(1000 - AP679)</f>
        <v>0</v>
      </c>
      <c r="AO679">
        <v>25.4827295346433</v>
      </c>
      <c r="AP679">
        <v>34.8207903030303</v>
      </c>
      <c r="AQ679">
        <v>-2.08173565043074e-06</v>
      </c>
      <c r="AR679">
        <v>110.48631255239</v>
      </c>
      <c r="AS679">
        <v>5</v>
      </c>
      <c r="AT679">
        <v>1</v>
      </c>
      <c r="AU679">
        <f>IF(AS679*$H$13&gt;=AW679,1.0,(AW679/(AW679-AS679*$H$13)))</f>
        <v>0</v>
      </c>
      <c r="AV679">
        <f>(AU679-1)*100</f>
        <v>0</v>
      </c>
      <c r="AW679">
        <f>MAX(0,($B$13+$C$13*EF679)/(1+$D$13*EF679)*DY679/(EA679+273)*$E$13)</f>
        <v>0</v>
      </c>
      <c r="AX679" t="s">
        <v>437</v>
      </c>
      <c r="AY679" t="s">
        <v>437</v>
      </c>
      <c r="AZ679">
        <v>0</v>
      </c>
      <c r="BA679">
        <v>0</v>
      </c>
      <c r="BB679">
        <f>1-AZ679/BA679</f>
        <v>0</v>
      </c>
      <c r="BC679">
        <v>0</v>
      </c>
      <c r="BD679" t="s">
        <v>437</v>
      </c>
      <c r="BE679" t="s">
        <v>437</v>
      </c>
      <c r="BF679">
        <v>0</v>
      </c>
      <c r="BG679">
        <v>0</v>
      </c>
      <c r="BH679">
        <f>1-BF679/BG679</f>
        <v>0</v>
      </c>
      <c r="BI679">
        <v>0.5</v>
      </c>
      <c r="BJ679">
        <f>DI679</f>
        <v>0</v>
      </c>
      <c r="BK679">
        <f>L679</f>
        <v>0</v>
      </c>
      <c r="BL679">
        <f>BH679*BI679*BJ679</f>
        <v>0</v>
      </c>
      <c r="BM679">
        <f>(BK679-BC679)/BJ679</f>
        <v>0</v>
      </c>
      <c r="BN679">
        <f>(BA679-BG679)/BG679</f>
        <v>0</v>
      </c>
      <c r="BO679">
        <f>AZ679/(BB679+AZ679/BG679)</f>
        <v>0</v>
      </c>
      <c r="BP679" t="s">
        <v>437</v>
      </c>
      <c r="BQ679">
        <v>0</v>
      </c>
      <c r="BR679">
        <f>IF(BQ679&lt;&gt;0, BQ679, BO679)</f>
        <v>0</v>
      </c>
      <c r="BS679">
        <f>1-BR679/BG679</f>
        <v>0</v>
      </c>
      <c r="BT679">
        <f>(BG679-BF679)/(BG679-BR679)</f>
        <v>0</v>
      </c>
      <c r="BU679">
        <f>(BA679-BG679)/(BA679-BR679)</f>
        <v>0</v>
      </c>
      <c r="BV679">
        <f>(BG679-BF679)/(BG679-AZ679)</f>
        <v>0</v>
      </c>
      <c r="BW679">
        <f>(BA679-BG679)/(BA679-AZ679)</f>
        <v>0</v>
      </c>
      <c r="BX679">
        <f>(BT679*BR679/BF679)</f>
        <v>0</v>
      </c>
      <c r="BY679">
        <f>(1-BX679)</f>
        <v>0</v>
      </c>
      <c r="DH679">
        <f>$B$11*EG679+$C$11*EH679+$F$11*ES679*(1-EV679)</f>
        <v>0</v>
      </c>
      <c r="DI679">
        <f>DH679*DJ679</f>
        <v>0</v>
      </c>
      <c r="DJ679">
        <f>($B$11*$D$9+$C$11*$D$9+$F$11*((FF679+EX679)/MAX(FF679+EX679+FG679, 0.1)*$I$9+FG679/MAX(FF679+EX679+FG679, 0.1)*$J$9))/($B$11+$C$11+$F$11)</f>
        <v>0</v>
      </c>
      <c r="DK679">
        <f>($B$11*$K$9+$C$11*$K$9+$F$11*((FF679+EX679)/MAX(FF679+EX679+FG679, 0.1)*$P$9+FG679/MAX(FF679+EX679+FG679, 0.1)*$Q$9))/($B$11+$C$11+$F$11)</f>
        <v>0</v>
      </c>
      <c r="DL679">
        <v>6</v>
      </c>
      <c r="DM679">
        <v>0.5</v>
      </c>
      <c r="DN679" t="s">
        <v>438</v>
      </c>
      <c r="DO679">
        <v>2</v>
      </c>
      <c r="DP679" t="b">
        <v>1</v>
      </c>
      <c r="DQ679">
        <v>1761417690.84615</v>
      </c>
      <c r="DR679">
        <v>1351.34538461538</v>
      </c>
      <c r="DS679">
        <v>1412.1</v>
      </c>
      <c r="DT679">
        <v>34.8223769230769</v>
      </c>
      <c r="DU679">
        <v>25.4790307692308</v>
      </c>
      <c r="DV679">
        <v>1350.24692307692</v>
      </c>
      <c r="DW679">
        <v>34.5071846153846</v>
      </c>
      <c r="DX679">
        <v>500.012</v>
      </c>
      <c r="DY679">
        <v>90.2773153846154</v>
      </c>
      <c r="DZ679">
        <v>0.0418889153846154</v>
      </c>
      <c r="EA679">
        <v>43.0919692307692</v>
      </c>
      <c r="EB679">
        <v>41.9889076923077</v>
      </c>
      <c r="EC679">
        <v>999.9</v>
      </c>
      <c r="ED679">
        <v>0</v>
      </c>
      <c r="EE679">
        <v>0</v>
      </c>
      <c r="EF679">
        <v>10001.5892307692</v>
      </c>
      <c r="EG679">
        <v>0</v>
      </c>
      <c r="EH679">
        <v>1206.83076923077</v>
      </c>
      <c r="EI679">
        <v>-60.7542307692308</v>
      </c>
      <c r="EJ679">
        <v>1400.10153846154</v>
      </c>
      <c r="EK679">
        <v>1449.02153846154</v>
      </c>
      <c r="EL679">
        <v>9.34333846153846</v>
      </c>
      <c r="EM679">
        <v>1412.1</v>
      </c>
      <c r="EN679">
        <v>25.4790307692308</v>
      </c>
      <c r="EO679">
        <v>3.14367153846154</v>
      </c>
      <c r="EP679">
        <v>2.30018</v>
      </c>
      <c r="EQ679">
        <v>24.8091153846154</v>
      </c>
      <c r="ER679">
        <v>19.6776615384615</v>
      </c>
      <c r="ES679">
        <v>1200.00615384615</v>
      </c>
      <c r="ET679">
        <v>0.967000153846154</v>
      </c>
      <c r="EU679">
        <v>0.0329998769230769</v>
      </c>
      <c r="EV679">
        <v>0</v>
      </c>
      <c r="EW679">
        <v>1453.53153846154</v>
      </c>
      <c r="EX679">
        <v>5.00059</v>
      </c>
      <c r="EY679">
        <v>18620.8153846154</v>
      </c>
      <c r="EZ679">
        <v>10358.7923076923</v>
      </c>
      <c r="FA679">
        <v>60.4660769230769</v>
      </c>
      <c r="FB679">
        <v>62.0526153846154</v>
      </c>
      <c r="FC679">
        <v>60.8025384615385</v>
      </c>
      <c r="FD679">
        <v>61.5670769230769</v>
      </c>
      <c r="FE679">
        <v>61.4083846153846</v>
      </c>
      <c r="FF679">
        <v>1155.56692307692</v>
      </c>
      <c r="FG679">
        <v>39.4361538461539</v>
      </c>
      <c r="FH679">
        <v>0</v>
      </c>
      <c r="FI679">
        <v>1761417659.5</v>
      </c>
      <c r="FJ679">
        <v>0</v>
      </c>
      <c r="FK679">
        <v>1453.6844</v>
      </c>
      <c r="FL679">
        <v>11.5869230477989</v>
      </c>
      <c r="FM679">
        <v>109.007692250115</v>
      </c>
      <c r="FN679">
        <v>18622.888</v>
      </c>
      <c r="FO679">
        <v>15</v>
      </c>
      <c r="FP679">
        <v>0</v>
      </c>
      <c r="FQ679" t="s">
        <v>439</v>
      </c>
      <c r="FR679">
        <v>0</v>
      </c>
      <c r="FS679">
        <v>0</v>
      </c>
      <c r="FT679">
        <v>0</v>
      </c>
      <c r="FU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A679">
        <v>0</v>
      </c>
      <c r="GB679">
        <v>0</v>
      </c>
      <c r="GC679">
        <v>-60.97782</v>
      </c>
      <c r="GD679">
        <v>1.43995488721807</v>
      </c>
      <c r="GE679">
        <v>0.601028018980813</v>
      </c>
      <c r="GF679">
        <v>0</v>
      </c>
      <c r="GG679">
        <v>1452.95088235294</v>
      </c>
      <c r="GH679">
        <v>11.4467532400041</v>
      </c>
      <c r="GI679">
        <v>1.14815290959271</v>
      </c>
      <c r="GJ679">
        <v>-1</v>
      </c>
      <c r="GK679">
        <v>9.3433665</v>
      </c>
      <c r="GL679">
        <v>-0.0208199999999913</v>
      </c>
      <c r="GM679">
        <v>0.00325188141696473</v>
      </c>
      <c r="GN679">
        <v>1</v>
      </c>
      <c r="GO679">
        <v>1</v>
      </c>
      <c r="GP679">
        <v>2</v>
      </c>
      <c r="GQ679" t="s">
        <v>446</v>
      </c>
      <c r="GR679">
        <v>3.12695</v>
      </c>
      <c r="GS679">
        <v>2.71939</v>
      </c>
      <c r="GT679">
        <v>0.192456</v>
      </c>
      <c r="GU679">
        <v>0.197462</v>
      </c>
      <c r="GV679">
        <v>0.127015</v>
      </c>
      <c r="GW679">
        <v>0.102058</v>
      </c>
      <c r="GX679">
        <v>28978.8</v>
      </c>
      <c r="GY679">
        <v>30442.5</v>
      </c>
      <c r="GZ679">
        <v>32617</v>
      </c>
      <c r="HA679">
        <v>34499.8</v>
      </c>
      <c r="HB679">
        <v>40708.3</v>
      </c>
      <c r="HC679">
        <v>44697.3</v>
      </c>
      <c r="HD679">
        <v>51270.4</v>
      </c>
      <c r="HE679">
        <v>55346</v>
      </c>
      <c r="HF679">
        <v>1.67523</v>
      </c>
      <c r="HG679">
        <v>1.53905</v>
      </c>
      <c r="HH679">
        <v>-0.0348911</v>
      </c>
      <c r="HI679">
        <v>0</v>
      </c>
      <c r="HJ679">
        <v>42.551</v>
      </c>
      <c r="HK679">
        <v>999.9</v>
      </c>
      <c r="HL679">
        <v>55.897</v>
      </c>
      <c r="HM679">
        <v>30.111</v>
      </c>
      <c r="HN679">
        <v>26.5498</v>
      </c>
      <c r="HO679">
        <v>60.4855</v>
      </c>
      <c r="HP679">
        <v>40.8093</v>
      </c>
      <c r="HQ679">
        <v>1</v>
      </c>
      <c r="HR679">
        <v>2.3257</v>
      </c>
      <c r="HS679">
        <v>4.62848</v>
      </c>
      <c r="HT679">
        <v>20.0605</v>
      </c>
      <c r="HU679">
        <v>5.18584</v>
      </c>
      <c r="HV679">
        <v>12.0159</v>
      </c>
      <c r="HW679">
        <v>4.9677</v>
      </c>
      <c r="HX679">
        <v>3.29583</v>
      </c>
      <c r="HY679">
        <v>9999</v>
      </c>
      <c r="HZ679">
        <v>9999</v>
      </c>
      <c r="IA679">
        <v>999.9</v>
      </c>
      <c r="IB679">
        <v>9999</v>
      </c>
      <c r="IC679">
        <v>1.86325</v>
      </c>
      <c r="ID679">
        <v>1.86812</v>
      </c>
      <c r="IE679">
        <v>1.86783</v>
      </c>
      <c r="IF679">
        <v>1.86905</v>
      </c>
      <c r="IG679">
        <v>1.86981</v>
      </c>
      <c r="IH679">
        <v>1.86588</v>
      </c>
      <c r="II679">
        <v>1.86695</v>
      </c>
      <c r="IJ679">
        <v>1.86839</v>
      </c>
      <c r="IK679">
        <v>5</v>
      </c>
      <c r="IL679">
        <v>0</v>
      </c>
      <c r="IM679">
        <v>0</v>
      </c>
      <c r="IN679">
        <v>0</v>
      </c>
      <c r="IO679" t="s">
        <v>441</v>
      </c>
      <c r="IP679" t="s">
        <v>442</v>
      </c>
      <c r="IQ679" t="s">
        <v>443</v>
      </c>
      <c r="IR679" t="s">
        <v>443</v>
      </c>
      <c r="IS679" t="s">
        <v>443</v>
      </c>
      <c r="IT679" t="s">
        <v>443</v>
      </c>
      <c r="IU679">
        <v>0</v>
      </c>
      <c r="IV679">
        <v>100</v>
      </c>
      <c r="IW679">
        <v>100</v>
      </c>
      <c r="IX679">
        <v>1.1</v>
      </c>
      <c r="IY679">
        <v>0.3152</v>
      </c>
      <c r="IZ679">
        <v>1.09748391826392</v>
      </c>
      <c r="JA679">
        <v>0</v>
      </c>
      <c r="JB679">
        <v>0</v>
      </c>
      <c r="JC679">
        <v>0</v>
      </c>
      <c r="JD679">
        <v>0.315191680746845</v>
      </c>
      <c r="JE679">
        <v>0</v>
      </c>
      <c r="JF679">
        <v>0</v>
      </c>
      <c r="JG679">
        <v>0</v>
      </c>
      <c r="JH679">
        <v>5</v>
      </c>
      <c r="JI679">
        <v>2273</v>
      </c>
      <c r="JJ679">
        <v>0</v>
      </c>
      <c r="JK679">
        <v>25</v>
      </c>
      <c r="JL679">
        <v>29356961.6</v>
      </c>
      <c r="JM679">
        <v>29356961.6</v>
      </c>
      <c r="JN679">
        <v>2.76123</v>
      </c>
      <c r="JO679">
        <v>2.61475</v>
      </c>
      <c r="JP679">
        <v>1.54785</v>
      </c>
      <c r="JQ679">
        <v>2.31567</v>
      </c>
      <c r="JR679">
        <v>1.64673</v>
      </c>
      <c r="JS679">
        <v>2.34619</v>
      </c>
      <c r="JT679">
        <v>34.3725</v>
      </c>
      <c r="JU679">
        <v>24.1575</v>
      </c>
      <c r="JV679">
        <v>18</v>
      </c>
      <c r="JW679">
        <v>488.666</v>
      </c>
      <c r="JX679">
        <v>389.688</v>
      </c>
      <c r="JY679">
        <v>36.9946</v>
      </c>
      <c r="JZ679">
        <v>53.69</v>
      </c>
      <c r="KA679">
        <v>29.9962</v>
      </c>
      <c r="KB679">
        <v>53.3727</v>
      </c>
      <c r="KC679">
        <v>53.1853</v>
      </c>
      <c r="KD679">
        <v>55.2435</v>
      </c>
      <c r="KE679">
        <v>0</v>
      </c>
      <c r="KF679">
        <v>100</v>
      </c>
      <c r="KG679">
        <v>36.9965</v>
      </c>
      <c r="KH679">
        <v>1460.14</v>
      </c>
      <c r="KI679">
        <v>34.6858</v>
      </c>
      <c r="KJ679">
        <v>92.9233</v>
      </c>
      <c r="KK679">
        <v>89.5432</v>
      </c>
    </row>
    <row r="680" spans="1:297">
      <c r="A680">
        <v>664</v>
      </c>
      <c r="B680">
        <v>1761417704</v>
      </c>
      <c r="C680">
        <v>9523</v>
      </c>
      <c r="D680" t="s">
        <v>1776</v>
      </c>
      <c r="E680" t="s">
        <v>1777</v>
      </c>
      <c r="F680">
        <v>5</v>
      </c>
      <c r="G680" t="s">
        <v>1603</v>
      </c>
      <c r="H680" t="s">
        <v>436</v>
      </c>
      <c r="I680">
        <v>1761417695.84615</v>
      </c>
      <c r="J680">
        <f>(K680)/1000</f>
        <v>0</v>
      </c>
      <c r="K680">
        <f>IF(DP680, AN680, AH680)</f>
        <v>0</v>
      </c>
      <c r="L680">
        <f>IF(DP680, AI680, AG680)</f>
        <v>0</v>
      </c>
      <c r="M680">
        <f>DR680 - IF(AU680&gt;1, L680*DL680*100.0/(AW680), 0)</f>
        <v>0</v>
      </c>
      <c r="N680">
        <f>((T680-J680/2)*M680-L680)/(T680+J680/2)</f>
        <v>0</v>
      </c>
      <c r="O680">
        <f>N680*(DY680+DZ680)/1000.0</f>
        <v>0</v>
      </c>
      <c r="P680">
        <f>(DR680 - IF(AU680&gt;1, L680*DL680*100.0/(AW680), 0))*(DY680+DZ680)/1000.0</f>
        <v>0</v>
      </c>
      <c r="Q680">
        <f>2.0/((1/S680-1/R680)+SIGN(S680)*SQRT((1/S680-1/R680)*(1/S680-1/R680) + 4*DM680/((DM680+1)*(DM680+1))*(2*1/S680*1/R680-1/R680*1/R680)))</f>
        <v>0</v>
      </c>
      <c r="R680">
        <f>IF(LEFT(DN680,1)&lt;&gt;"0",IF(LEFT(DN680,1)="1",3.0,DO680),$D$5+$E$5*(EF680*DY680/($K$5*1000))+$F$5*(EF680*DY680/($K$5*1000))*MAX(MIN(DL680,$J$5),$I$5)*MAX(MIN(DL680,$J$5),$I$5)+$G$5*MAX(MIN(DL680,$J$5),$I$5)*(EF680*DY680/($K$5*1000))+$H$5*(EF680*DY680/($K$5*1000))*(EF680*DY680/($K$5*1000)))</f>
        <v>0</v>
      </c>
      <c r="S680">
        <f>J680*(1000-(1000*0.61365*exp(17.502*W680/(240.97+W680))/(DY680+DZ680)+DT680)/2)/(1000*0.61365*exp(17.502*W680/(240.97+W680))/(DY680+DZ680)-DT680)</f>
        <v>0</v>
      </c>
      <c r="T680">
        <f>1/((DM680+1)/(Q680/1.6)+1/(R680/1.37)) + DM680/((DM680+1)/(Q680/1.6) + DM680/(R680/1.37))</f>
        <v>0</v>
      </c>
      <c r="U680">
        <f>(DH680*DK680)</f>
        <v>0</v>
      </c>
      <c r="V680">
        <f>(EA680+(U680+2*0.95*5.67E-8*(((EA680+$B$7)+273)^4-(EA680+273)^4)-44100*J680)/(1.84*29.3*R680+8*0.95*5.67E-8*(EA680+273)^3))</f>
        <v>0</v>
      </c>
      <c r="W680">
        <f>($C$7*EB680+$D$7*EC680+$E$7*V680)</f>
        <v>0</v>
      </c>
      <c r="X680">
        <f>0.61365*exp(17.502*W680/(240.97+W680))</f>
        <v>0</v>
      </c>
      <c r="Y680">
        <f>(Z680/AA680*100)</f>
        <v>0</v>
      </c>
      <c r="Z680">
        <f>DT680*(DY680+DZ680)/1000</f>
        <v>0</v>
      </c>
      <c r="AA680">
        <f>0.61365*exp(17.502*EA680/(240.97+EA680))</f>
        <v>0</v>
      </c>
      <c r="AB680">
        <f>(X680-DT680*(DY680+DZ680)/1000)</f>
        <v>0</v>
      </c>
      <c r="AC680">
        <f>(-J680*44100)</f>
        <v>0</v>
      </c>
      <c r="AD680">
        <f>2*29.3*R680*0.92*(EA680-W680)</f>
        <v>0</v>
      </c>
      <c r="AE680">
        <f>2*0.95*5.67E-8*(((EA680+$B$7)+273)^4-(W680+273)^4)</f>
        <v>0</v>
      </c>
      <c r="AF680">
        <f>U680+AE680+AC680+AD680</f>
        <v>0</v>
      </c>
      <c r="AG680">
        <f>DX680*AU680*(DS680-DR680*(1000-AU680*DU680)/(1000-AU680*DT680))/(100*DL680)</f>
        <v>0</v>
      </c>
      <c r="AH680">
        <f>1000*DX680*AU680*(DT680-DU680)/(100*DL680*(1000-AU680*DT680))</f>
        <v>0</v>
      </c>
      <c r="AI680">
        <f>(AJ680 - AK680 - DY680*1E3/(8.314*(EA680+273.15)) * AM680/DX680 * AL680) * DX680/(100*DL680) * (1000 - DU680)/1000</f>
        <v>0</v>
      </c>
      <c r="AJ680">
        <v>1481.19396149613</v>
      </c>
      <c r="AK680">
        <v>1440.21563636364</v>
      </c>
      <c r="AL680">
        <v>3.22916162365335</v>
      </c>
      <c r="AM680">
        <v>65.3796916363012</v>
      </c>
      <c r="AN680">
        <f>(AP680 - AO680 + DY680*1E3/(8.314*(EA680+273.15)) * AR680/DX680 * AQ680) * DX680/(100*DL680) * 1000/(1000 - AP680)</f>
        <v>0</v>
      </c>
      <c r="AO680">
        <v>25.4894264064132</v>
      </c>
      <c r="AP680">
        <v>34.8217242424242</v>
      </c>
      <c r="AQ680">
        <v>-4.79620578019285e-07</v>
      </c>
      <c r="AR680">
        <v>110.48631255239</v>
      </c>
      <c r="AS680">
        <v>5</v>
      </c>
      <c r="AT680">
        <v>1</v>
      </c>
      <c r="AU680">
        <f>IF(AS680*$H$13&gt;=AW680,1.0,(AW680/(AW680-AS680*$H$13)))</f>
        <v>0</v>
      </c>
      <c r="AV680">
        <f>(AU680-1)*100</f>
        <v>0</v>
      </c>
      <c r="AW680">
        <f>MAX(0,($B$13+$C$13*EF680)/(1+$D$13*EF680)*DY680/(EA680+273)*$E$13)</f>
        <v>0</v>
      </c>
      <c r="AX680" t="s">
        <v>437</v>
      </c>
      <c r="AY680" t="s">
        <v>437</v>
      </c>
      <c r="AZ680">
        <v>0</v>
      </c>
      <c r="BA680">
        <v>0</v>
      </c>
      <c r="BB680">
        <f>1-AZ680/BA680</f>
        <v>0</v>
      </c>
      <c r="BC680">
        <v>0</v>
      </c>
      <c r="BD680" t="s">
        <v>437</v>
      </c>
      <c r="BE680" t="s">
        <v>437</v>
      </c>
      <c r="BF680">
        <v>0</v>
      </c>
      <c r="BG680">
        <v>0</v>
      </c>
      <c r="BH680">
        <f>1-BF680/BG680</f>
        <v>0</v>
      </c>
      <c r="BI680">
        <v>0.5</v>
      </c>
      <c r="BJ680">
        <f>DI680</f>
        <v>0</v>
      </c>
      <c r="BK680">
        <f>L680</f>
        <v>0</v>
      </c>
      <c r="BL680">
        <f>BH680*BI680*BJ680</f>
        <v>0</v>
      </c>
      <c r="BM680">
        <f>(BK680-BC680)/BJ680</f>
        <v>0</v>
      </c>
      <c r="BN680">
        <f>(BA680-BG680)/BG680</f>
        <v>0</v>
      </c>
      <c r="BO680">
        <f>AZ680/(BB680+AZ680/BG680)</f>
        <v>0</v>
      </c>
      <c r="BP680" t="s">
        <v>437</v>
      </c>
      <c r="BQ680">
        <v>0</v>
      </c>
      <c r="BR680">
        <f>IF(BQ680&lt;&gt;0, BQ680, BO680)</f>
        <v>0</v>
      </c>
      <c r="BS680">
        <f>1-BR680/BG680</f>
        <v>0</v>
      </c>
      <c r="BT680">
        <f>(BG680-BF680)/(BG680-BR680)</f>
        <v>0</v>
      </c>
      <c r="BU680">
        <f>(BA680-BG680)/(BA680-BR680)</f>
        <v>0</v>
      </c>
      <c r="BV680">
        <f>(BG680-BF680)/(BG680-AZ680)</f>
        <v>0</v>
      </c>
      <c r="BW680">
        <f>(BA680-BG680)/(BA680-AZ680)</f>
        <v>0</v>
      </c>
      <c r="BX680">
        <f>(BT680*BR680/BF680)</f>
        <v>0</v>
      </c>
      <c r="BY680">
        <f>(1-BX680)</f>
        <v>0</v>
      </c>
      <c r="DH680">
        <f>$B$11*EG680+$C$11*EH680+$F$11*ES680*(1-EV680)</f>
        <v>0</v>
      </c>
      <c r="DI680">
        <f>DH680*DJ680</f>
        <v>0</v>
      </c>
      <c r="DJ680">
        <f>($B$11*$D$9+$C$11*$D$9+$F$11*((FF680+EX680)/MAX(FF680+EX680+FG680, 0.1)*$I$9+FG680/MAX(FF680+EX680+FG680, 0.1)*$J$9))/($B$11+$C$11+$F$11)</f>
        <v>0</v>
      </c>
      <c r="DK680">
        <f>($B$11*$K$9+$C$11*$K$9+$F$11*((FF680+EX680)/MAX(FF680+EX680+FG680, 0.1)*$P$9+FG680/MAX(FF680+EX680+FG680, 0.1)*$Q$9))/($B$11+$C$11+$F$11)</f>
        <v>0</v>
      </c>
      <c r="DL680">
        <v>6</v>
      </c>
      <c r="DM680">
        <v>0.5</v>
      </c>
      <c r="DN680" t="s">
        <v>438</v>
      </c>
      <c r="DO680">
        <v>2</v>
      </c>
      <c r="DP680" t="b">
        <v>1</v>
      </c>
      <c r="DQ680">
        <v>1761417695.84615</v>
      </c>
      <c r="DR680">
        <v>1367.39769230769</v>
      </c>
      <c r="DS680">
        <v>1428.47076923077</v>
      </c>
      <c r="DT680">
        <v>34.8226307692308</v>
      </c>
      <c r="DU680">
        <v>25.4834384615385</v>
      </c>
      <c r="DV680">
        <v>1366.29923076923</v>
      </c>
      <c r="DW680">
        <v>34.5074461538462</v>
      </c>
      <c r="DX680">
        <v>500.003538461538</v>
      </c>
      <c r="DY680">
        <v>90.2771</v>
      </c>
      <c r="DZ680">
        <v>0.0418258461538462</v>
      </c>
      <c r="EA680">
        <v>43.0948</v>
      </c>
      <c r="EB680">
        <v>41.9928769230769</v>
      </c>
      <c r="EC680">
        <v>999.9</v>
      </c>
      <c r="ED680">
        <v>0</v>
      </c>
      <c r="EE680">
        <v>0</v>
      </c>
      <c r="EF680">
        <v>10000.8715384615</v>
      </c>
      <c r="EG680">
        <v>0</v>
      </c>
      <c r="EH680">
        <v>1206.95230769231</v>
      </c>
      <c r="EI680">
        <v>-61.0728153846154</v>
      </c>
      <c r="EJ680">
        <v>1416.73384615385</v>
      </c>
      <c r="EK680">
        <v>1465.82692307692</v>
      </c>
      <c r="EL680">
        <v>9.33918615384615</v>
      </c>
      <c r="EM680">
        <v>1428.47076923077</v>
      </c>
      <c r="EN680">
        <v>25.4834384615385</v>
      </c>
      <c r="EO680">
        <v>3.14368692307692</v>
      </c>
      <c r="EP680">
        <v>2.30057153846154</v>
      </c>
      <c r="EQ680">
        <v>24.8092</v>
      </c>
      <c r="ER680">
        <v>19.6803923076923</v>
      </c>
      <c r="ES680">
        <v>1200.02153846154</v>
      </c>
      <c r="ET680">
        <v>0.967000153846154</v>
      </c>
      <c r="EU680">
        <v>0.0329998692307692</v>
      </c>
      <c r="EV680">
        <v>0</v>
      </c>
      <c r="EW680">
        <v>1454.39615384615</v>
      </c>
      <c r="EX680">
        <v>5.00059</v>
      </c>
      <c r="EY680">
        <v>18630.0538461538</v>
      </c>
      <c r="EZ680">
        <v>10358.9230769231</v>
      </c>
      <c r="FA680">
        <v>60.4371538461538</v>
      </c>
      <c r="FB680">
        <v>62.019</v>
      </c>
      <c r="FC680">
        <v>60.7786153846154</v>
      </c>
      <c r="FD680">
        <v>61.5286153846154</v>
      </c>
      <c r="FE680">
        <v>61.3893076923077</v>
      </c>
      <c r="FF680">
        <v>1155.58153846154</v>
      </c>
      <c r="FG680">
        <v>39.4392307692308</v>
      </c>
      <c r="FH680">
        <v>0</v>
      </c>
      <c r="FI680">
        <v>1761417664.3</v>
      </c>
      <c r="FJ680">
        <v>0</v>
      </c>
      <c r="FK680">
        <v>1454.5108</v>
      </c>
      <c r="FL680">
        <v>10.103846168284</v>
      </c>
      <c r="FM680">
        <v>98.7230770420502</v>
      </c>
      <c r="FN680">
        <v>18631.132</v>
      </c>
      <c r="FO680">
        <v>15</v>
      </c>
      <c r="FP680">
        <v>0</v>
      </c>
      <c r="FQ680" t="s">
        <v>439</v>
      </c>
      <c r="FR680">
        <v>0</v>
      </c>
      <c r="FS680">
        <v>0</v>
      </c>
      <c r="FT680">
        <v>0</v>
      </c>
      <c r="FU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A680">
        <v>0</v>
      </c>
      <c r="GB680">
        <v>0</v>
      </c>
      <c r="GC680">
        <v>-60.8465523809524</v>
      </c>
      <c r="GD680">
        <v>-2.47965974025979</v>
      </c>
      <c r="GE680">
        <v>0.65324911650045</v>
      </c>
      <c r="GF680">
        <v>0</v>
      </c>
      <c r="GG680">
        <v>1453.80088235294</v>
      </c>
      <c r="GH680">
        <v>11.0015278872324</v>
      </c>
      <c r="GI680">
        <v>1.10612032014143</v>
      </c>
      <c r="GJ680">
        <v>-1</v>
      </c>
      <c r="GK680">
        <v>9.34107523809524</v>
      </c>
      <c r="GL680">
        <v>-0.0500470129870139</v>
      </c>
      <c r="GM680">
        <v>0.00530122143970939</v>
      </c>
      <c r="GN680">
        <v>1</v>
      </c>
      <c r="GO680">
        <v>1</v>
      </c>
      <c r="GP680">
        <v>2</v>
      </c>
      <c r="GQ680" t="s">
        <v>446</v>
      </c>
      <c r="GR680">
        <v>3.12691</v>
      </c>
      <c r="GS680">
        <v>2.71995</v>
      </c>
      <c r="GT680">
        <v>0.193844</v>
      </c>
      <c r="GU680">
        <v>0.199042</v>
      </c>
      <c r="GV680">
        <v>0.127023</v>
      </c>
      <c r="GW680">
        <v>0.102076</v>
      </c>
      <c r="GX680">
        <v>28930.7</v>
      </c>
      <c r="GY680">
        <v>30385.2</v>
      </c>
      <c r="GZ680">
        <v>32619.3</v>
      </c>
      <c r="HA680">
        <v>34503.3</v>
      </c>
      <c r="HB680">
        <v>40710.4</v>
      </c>
      <c r="HC680">
        <v>44700.2</v>
      </c>
      <c r="HD680">
        <v>51273.7</v>
      </c>
      <c r="HE680">
        <v>55350.5</v>
      </c>
      <c r="HF680">
        <v>1.67575</v>
      </c>
      <c r="HG680">
        <v>1.53947</v>
      </c>
      <c r="HH680">
        <v>-0.034254</v>
      </c>
      <c r="HI680">
        <v>0</v>
      </c>
      <c r="HJ680">
        <v>42.5466</v>
      </c>
      <c r="HK680">
        <v>999.9</v>
      </c>
      <c r="HL680">
        <v>55.897</v>
      </c>
      <c r="HM680">
        <v>30.111</v>
      </c>
      <c r="HN680">
        <v>26.5482</v>
      </c>
      <c r="HO680">
        <v>60.2855</v>
      </c>
      <c r="HP680">
        <v>41.0777</v>
      </c>
      <c r="HQ680">
        <v>1</v>
      </c>
      <c r="HR680">
        <v>2.32175</v>
      </c>
      <c r="HS680">
        <v>4.6266</v>
      </c>
      <c r="HT680">
        <v>20.0609</v>
      </c>
      <c r="HU680">
        <v>5.18614</v>
      </c>
      <c r="HV680">
        <v>12.0159</v>
      </c>
      <c r="HW680">
        <v>4.9683</v>
      </c>
      <c r="HX680">
        <v>3.29593</v>
      </c>
      <c r="HY680">
        <v>9999</v>
      </c>
      <c r="HZ680">
        <v>9999</v>
      </c>
      <c r="IA680">
        <v>999.9</v>
      </c>
      <c r="IB680">
        <v>9999</v>
      </c>
      <c r="IC680">
        <v>1.86325</v>
      </c>
      <c r="ID680">
        <v>1.86812</v>
      </c>
      <c r="IE680">
        <v>1.86783</v>
      </c>
      <c r="IF680">
        <v>1.86905</v>
      </c>
      <c r="IG680">
        <v>1.86981</v>
      </c>
      <c r="IH680">
        <v>1.86587</v>
      </c>
      <c r="II680">
        <v>1.86697</v>
      </c>
      <c r="IJ680">
        <v>1.86839</v>
      </c>
      <c r="IK680">
        <v>5</v>
      </c>
      <c r="IL680">
        <v>0</v>
      </c>
      <c r="IM680">
        <v>0</v>
      </c>
      <c r="IN680">
        <v>0</v>
      </c>
      <c r="IO680" t="s">
        <v>441</v>
      </c>
      <c r="IP680" t="s">
        <v>442</v>
      </c>
      <c r="IQ680" t="s">
        <v>443</v>
      </c>
      <c r="IR680" t="s">
        <v>443</v>
      </c>
      <c r="IS680" t="s">
        <v>443</v>
      </c>
      <c r="IT680" t="s">
        <v>443</v>
      </c>
      <c r="IU680">
        <v>0</v>
      </c>
      <c r="IV680">
        <v>100</v>
      </c>
      <c r="IW680">
        <v>100</v>
      </c>
      <c r="IX680">
        <v>1.1</v>
      </c>
      <c r="IY680">
        <v>0.3152</v>
      </c>
      <c r="IZ680">
        <v>1.09748391826392</v>
      </c>
      <c r="JA680">
        <v>0</v>
      </c>
      <c r="JB680">
        <v>0</v>
      </c>
      <c r="JC680">
        <v>0</v>
      </c>
      <c r="JD680">
        <v>0.315191680746845</v>
      </c>
      <c r="JE680">
        <v>0</v>
      </c>
      <c r="JF680">
        <v>0</v>
      </c>
      <c r="JG680">
        <v>0</v>
      </c>
      <c r="JH680">
        <v>5</v>
      </c>
      <c r="JI680">
        <v>2273</v>
      </c>
      <c r="JJ680">
        <v>0</v>
      </c>
      <c r="JK680">
        <v>25</v>
      </c>
      <c r="JL680">
        <v>29356961.7</v>
      </c>
      <c r="JM680">
        <v>29356961.7</v>
      </c>
      <c r="JN680">
        <v>2.7832</v>
      </c>
      <c r="JO680">
        <v>2.61108</v>
      </c>
      <c r="JP680">
        <v>1.54785</v>
      </c>
      <c r="JQ680">
        <v>2.31567</v>
      </c>
      <c r="JR680">
        <v>1.64673</v>
      </c>
      <c r="JS680">
        <v>2.29126</v>
      </c>
      <c r="JT680">
        <v>34.3725</v>
      </c>
      <c r="JU680">
        <v>24.1575</v>
      </c>
      <c r="JV680">
        <v>18</v>
      </c>
      <c r="JW680">
        <v>488.859</v>
      </c>
      <c r="JX680">
        <v>389.804</v>
      </c>
      <c r="JY680">
        <v>36.9989</v>
      </c>
      <c r="JZ680">
        <v>53.6496</v>
      </c>
      <c r="KA680">
        <v>29.9963</v>
      </c>
      <c r="KB680">
        <v>53.3387</v>
      </c>
      <c r="KC680">
        <v>53.1518</v>
      </c>
      <c r="KD680">
        <v>55.7025</v>
      </c>
      <c r="KE680">
        <v>0</v>
      </c>
      <c r="KF680">
        <v>100</v>
      </c>
      <c r="KG680">
        <v>37.0011</v>
      </c>
      <c r="KH680">
        <v>1473.7</v>
      </c>
      <c r="KI680">
        <v>34.6858</v>
      </c>
      <c r="KJ680">
        <v>92.9295</v>
      </c>
      <c r="KK680">
        <v>89.5511</v>
      </c>
    </row>
    <row r="681" spans="1:297">
      <c r="A681">
        <v>665</v>
      </c>
      <c r="B681">
        <v>1761417709</v>
      </c>
      <c r="C681">
        <v>9528</v>
      </c>
      <c r="D681" t="s">
        <v>1778</v>
      </c>
      <c r="E681" t="s">
        <v>1779</v>
      </c>
      <c r="F681">
        <v>5</v>
      </c>
      <c r="G681" t="s">
        <v>1603</v>
      </c>
      <c r="H681" t="s">
        <v>436</v>
      </c>
      <c r="I681">
        <v>1761417700.84615</v>
      </c>
      <c r="J681">
        <f>(K681)/1000</f>
        <v>0</v>
      </c>
      <c r="K681">
        <f>IF(DP681, AN681, AH681)</f>
        <v>0</v>
      </c>
      <c r="L681">
        <f>IF(DP681, AI681, AG681)</f>
        <v>0</v>
      </c>
      <c r="M681">
        <f>DR681 - IF(AU681&gt;1, L681*DL681*100.0/(AW681), 0)</f>
        <v>0</v>
      </c>
      <c r="N681">
        <f>((T681-J681/2)*M681-L681)/(T681+J681/2)</f>
        <v>0</v>
      </c>
      <c r="O681">
        <f>N681*(DY681+DZ681)/1000.0</f>
        <v>0</v>
      </c>
      <c r="P681">
        <f>(DR681 - IF(AU681&gt;1, L681*DL681*100.0/(AW681), 0))*(DY681+DZ681)/1000.0</f>
        <v>0</v>
      </c>
      <c r="Q681">
        <f>2.0/((1/S681-1/R681)+SIGN(S681)*SQRT((1/S681-1/R681)*(1/S681-1/R681) + 4*DM681/((DM681+1)*(DM681+1))*(2*1/S681*1/R681-1/R681*1/R681)))</f>
        <v>0</v>
      </c>
      <c r="R681">
        <f>IF(LEFT(DN681,1)&lt;&gt;"0",IF(LEFT(DN681,1)="1",3.0,DO681),$D$5+$E$5*(EF681*DY681/($K$5*1000))+$F$5*(EF681*DY681/($K$5*1000))*MAX(MIN(DL681,$J$5),$I$5)*MAX(MIN(DL681,$J$5),$I$5)+$G$5*MAX(MIN(DL681,$J$5),$I$5)*(EF681*DY681/($K$5*1000))+$H$5*(EF681*DY681/($K$5*1000))*(EF681*DY681/($K$5*1000)))</f>
        <v>0</v>
      </c>
      <c r="S681">
        <f>J681*(1000-(1000*0.61365*exp(17.502*W681/(240.97+W681))/(DY681+DZ681)+DT681)/2)/(1000*0.61365*exp(17.502*W681/(240.97+W681))/(DY681+DZ681)-DT681)</f>
        <v>0</v>
      </c>
      <c r="T681">
        <f>1/((DM681+1)/(Q681/1.6)+1/(R681/1.37)) + DM681/((DM681+1)/(Q681/1.6) + DM681/(R681/1.37))</f>
        <v>0</v>
      </c>
      <c r="U681">
        <f>(DH681*DK681)</f>
        <v>0</v>
      </c>
      <c r="V681">
        <f>(EA681+(U681+2*0.95*5.67E-8*(((EA681+$B$7)+273)^4-(EA681+273)^4)-44100*J681)/(1.84*29.3*R681+8*0.95*5.67E-8*(EA681+273)^3))</f>
        <v>0</v>
      </c>
      <c r="W681">
        <f>($C$7*EB681+$D$7*EC681+$E$7*V681)</f>
        <v>0</v>
      </c>
      <c r="X681">
        <f>0.61365*exp(17.502*W681/(240.97+W681))</f>
        <v>0</v>
      </c>
      <c r="Y681">
        <f>(Z681/AA681*100)</f>
        <v>0</v>
      </c>
      <c r="Z681">
        <f>DT681*(DY681+DZ681)/1000</f>
        <v>0</v>
      </c>
      <c r="AA681">
        <f>0.61365*exp(17.502*EA681/(240.97+EA681))</f>
        <v>0</v>
      </c>
      <c r="AB681">
        <f>(X681-DT681*(DY681+DZ681)/1000)</f>
        <v>0</v>
      </c>
      <c r="AC681">
        <f>(-J681*44100)</f>
        <v>0</v>
      </c>
      <c r="AD681">
        <f>2*29.3*R681*0.92*(EA681-W681)</f>
        <v>0</v>
      </c>
      <c r="AE681">
        <f>2*0.95*5.67E-8*(((EA681+$B$7)+273)^4-(W681+273)^4)</f>
        <v>0</v>
      </c>
      <c r="AF681">
        <f>U681+AE681+AC681+AD681</f>
        <v>0</v>
      </c>
      <c r="AG681">
        <f>DX681*AU681*(DS681-DR681*(1000-AU681*DU681)/(1000-AU681*DT681))/(100*DL681)</f>
        <v>0</v>
      </c>
      <c r="AH681">
        <f>1000*DX681*AU681*(DT681-DU681)/(100*DL681*(1000-AU681*DT681))</f>
        <v>0</v>
      </c>
      <c r="AI681">
        <f>(AJ681 - AK681 - DY681*1E3/(8.314*(EA681+273.15)) * AM681/DX681 * AL681) * DX681/(100*DL681) * (1000 - DU681)/1000</f>
        <v>0</v>
      </c>
      <c r="AJ681">
        <v>1499.98794388251</v>
      </c>
      <c r="AK681">
        <v>1457.83115151515</v>
      </c>
      <c r="AL681">
        <v>3.51338733456216</v>
      </c>
      <c r="AM681">
        <v>65.3796916363012</v>
      </c>
      <c r="AN681">
        <f>(AP681 - AO681 + DY681*1E3/(8.314*(EA681+273.15)) * AR681/DX681 * AQ681) * DX681/(100*DL681) * 1000/(1000 - AP681)</f>
        <v>0</v>
      </c>
      <c r="AO681">
        <v>25.4936484982027</v>
      </c>
      <c r="AP681">
        <v>34.8229848484849</v>
      </c>
      <c r="AQ681">
        <v>-2.69951255117313e-06</v>
      </c>
      <c r="AR681">
        <v>110.48631255239</v>
      </c>
      <c r="AS681">
        <v>5</v>
      </c>
      <c r="AT681">
        <v>1</v>
      </c>
      <c r="AU681">
        <f>IF(AS681*$H$13&gt;=AW681,1.0,(AW681/(AW681-AS681*$H$13)))</f>
        <v>0</v>
      </c>
      <c r="AV681">
        <f>(AU681-1)*100</f>
        <v>0</v>
      </c>
      <c r="AW681">
        <f>MAX(0,($B$13+$C$13*EF681)/(1+$D$13*EF681)*DY681/(EA681+273)*$E$13)</f>
        <v>0</v>
      </c>
      <c r="AX681" t="s">
        <v>437</v>
      </c>
      <c r="AY681" t="s">
        <v>437</v>
      </c>
      <c r="AZ681">
        <v>0</v>
      </c>
      <c r="BA681">
        <v>0</v>
      </c>
      <c r="BB681">
        <f>1-AZ681/BA681</f>
        <v>0</v>
      </c>
      <c r="BC681">
        <v>0</v>
      </c>
      <c r="BD681" t="s">
        <v>437</v>
      </c>
      <c r="BE681" t="s">
        <v>437</v>
      </c>
      <c r="BF681">
        <v>0</v>
      </c>
      <c r="BG681">
        <v>0</v>
      </c>
      <c r="BH681">
        <f>1-BF681/BG681</f>
        <v>0</v>
      </c>
      <c r="BI681">
        <v>0.5</v>
      </c>
      <c r="BJ681">
        <f>DI681</f>
        <v>0</v>
      </c>
      <c r="BK681">
        <f>L681</f>
        <v>0</v>
      </c>
      <c r="BL681">
        <f>BH681*BI681*BJ681</f>
        <v>0</v>
      </c>
      <c r="BM681">
        <f>(BK681-BC681)/BJ681</f>
        <v>0</v>
      </c>
      <c r="BN681">
        <f>(BA681-BG681)/BG681</f>
        <v>0</v>
      </c>
      <c r="BO681">
        <f>AZ681/(BB681+AZ681/BG681)</f>
        <v>0</v>
      </c>
      <c r="BP681" t="s">
        <v>437</v>
      </c>
      <c r="BQ681">
        <v>0</v>
      </c>
      <c r="BR681">
        <f>IF(BQ681&lt;&gt;0, BQ681, BO681)</f>
        <v>0</v>
      </c>
      <c r="BS681">
        <f>1-BR681/BG681</f>
        <v>0</v>
      </c>
      <c r="BT681">
        <f>(BG681-BF681)/(BG681-BR681)</f>
        <v>0</v>
      </c>
      <c r="BU681">
        <f>(BA681-BG681)/(BA681-BR681)</f>
        <v>0</v>
      </c>
      <c r="BV681">
        <f>(BG681-BF681)/(BG681-AZ681)</f>
        <v>0</v>
      </c>
      <c r="BW681">
        <f>(BA681-BG681)/(BA681-AZ681)</f>
        <v>0</v>
      </c>
      <c r="BX681">
        <f>(BT681*BR681/BF681)</f>
        <v>0</v>
      </c>
      <c r="BY681">
        <f>(1-BX681)</f>
        <v>0</v>
      </c>
      <c r="DH681">
        <f>$B$11*EG681+$C$11*EH681+$F$11*ES681*(1-EV681)</f>
        <v>0</v>
      </c>
      <c r="DI681">
        <f>DH681*DJ681</f>
        <v>0</v>
      </c>
      <c r="DJ681">
        <f>($B$11*$D$9+$C$11*$D$9+$F$11*((FF681+EX681)/MAX(FF681+EX681+FG681, 0.1)*$I$9+FG681/MAX(FF681+EX681+FG681, 0.1)*$J$9))/($B$11+$C$11+$F$11)</f>
        <v>0</v>
      </c>
      <c r="DK681">
        <f>($B$11*$K$9+$C$11*$K$9+$F$11*((FF681+EX681)/MAX(FF681+EX681+FG681, 0.1)*$P$9+FG681/MAX(FF681+EX681+FG681, 0.1)*$Q$9))/($B$11+$C$11+$F$11)</f>
        <v>0</v>
      </c>
      <c r="DL681">
        <v>6</v>
      </c>
      <c r="DM681">
        <v>0.5</v>
      </c>
      <c r="DN681" t="s">
        <v>438</v>
      </c>
      <c r="DO681">
        <v>2</v>
      </c>
      <c r="DP681" t="b">
        <v>1</v>
      </c>
      <c r="DQ681">
        <v>1761417700.84615</v>
      </c>
      <c r="DR681">
        <v>1383.59230769231</v>
      </c>
      <c r="DS681">
        <v>1445.03461538462</v>
      </c>
      <c r="DT681">
        <v>34.8220769230769</v>
      </c>
      <c r="DU681">
        <v>25.4876076923077</v>
      </c>
      <c r="DV681">
        <v>1382.49307692308</v>
      </c>
      <c r="DW681">
        <v>34.5068923076923</v>
      </c>
      <c r="DX681">
        <v>500.002230769231</v>
      </c>
      <c r="DY681">
        <v>90.2757076923077</v>
      </c>
      <c r="DZ681">
        <v>0.0418391384615385</v>
      </c>
      <c r="EA681">
        <v>43.0970076923077</v>
      </c>
      <c r="EB681">
        <v>41.9937538461539</v>
      </c>
      <c r="EC681">
        <v>999.9</v>
      </c>
      <c r="ED681">
        <v>0</v>
      </c>
      <c r="EE681">
        <v>0</v>
      </c>
      <c r="EF681">
        <v>10001.07</v>
      </c>
      <c r="EG681">
        <v>0</v>
      </c>
      <c r="EH681">
        <v>1207.05923076923</v>
      </c>
      <c r="EI681">
        <v>-61.4417846153846</v>
      </c>
      <c r="EJ681">
        <v>1433.51</v>
      </c>
      <c r="EK681">
        <v>1482.82846153846</v>
      </c>
      <c r="EL681">
        <v>9.33447538461538</v>
      </c>
      <c r="EM681">
        <v>1445.03461538462</v>
      </c>
      <c r="EN681">
        <v>25.4876076923077</v>
      </c>
      <c r="EO681">
        <v>3.14358846153846</v>
      </c>
      <c r="EP681">
        <v>2.30091230769231</v>
      </c>
      <c r="EQ681">
        <v>24.8086769230769</v>
      </c>
      <c r="ER681">
        <v>19.6827769230769</v>
      </c>
      <c r="ES681">
        <v>1200.03769230769</v>
      </c>
      <c r="ET681">
        <v>0.967000153846154</v>
      </c>
      <c r="EU681">
        <v>0.0329998846153846</v>
      </c>
      <c r="EV681">
        <v>0</v>
      </c>
      <c r="EW681">
        <v>1455.26615384615</v>
      </c>
      <c r="EX681">
        <v>5.00059</v>
      </c>
      <c r="EY681">
        <v>18638.8</v>
      </c>
      <c r="EZ681">
        <v>10359.0538461538</v>
      </c>
      <c r="FA681">
        <v>60.4083846153846</v>
      </c>
      <c r="FB681">
        <v>61.9805384615385</v>
      </c>
      <c r="FC681">
        <v>60.745</v>
      </c>
      <c r="FD681">
        <v>61.4998461538462</v>
      </c>
      <c r="FE681">
        <v>61.3556153846154</v>
      </c>
      <c r="FF681">
        <v>1155.59769230769</v>
      </c>
      <c r="FG681">
        <v>39.44</v>
      </c>
      <c r="FH681">
        <v>0</v>
      </c>
      <c r="FI681">
        <v>1761417669.1</v>
      </c>
      <c r="FJ681">
        <v>0</v>
      </c>
      <c r="FK681">
        <v>1455.3708</v>
      </c>
      <c r="FL681">
        <v>10.4415384858725</v>
      </c>
      <c r="FM681">
        <v>104.669230844627</v>
      </c>
      <c r="FN681">
        <v>18639.268</v>
      </c>
      <c r="FO681">
        <v>15</v>
      </c>
      <c r="FP681">
        <v>0</v>
      </c>
      <c r="FQ681" t="s">
        <v>439</v>
      </c>
      <c r="FR681">
        <v>0</v>
      </c>
      <c r="FS681">
        <v>0</v>
      </c>
      <c r="FT681">
        <v>0</v>
      </c>
      <c r="FU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A681">
        <v>0</v>
      </c>
      <c r="GB681">
        <v>0</v>
      </c>
      <c r="GC681">
        <v>-61.387555</v>
      </c>
      <c r="GD681">
        <v>-4.46384210526304</v>
      </c>
      <c r="GE681">
        <v>0.823088616416848</v>
      </c>
      <c r="GF681">
        <v>0</v>
      </c>
      <c r="GG681">
        <v>1454.78676470588</v>
      </c>
      <c r="GH681">
        <v>10.6461420914717</v>
      </c>
      <c r="GI681">
        <v>1.07856309801578</v>
      </c>
      <c r="GJ681">
        <v>-1</v>
      </c>
      <c r="GK681">
        <v>9.3368165</v>
      </c>
      <c r="GL681">
        <v>-0.0558383458646416</v>
      </c>
      <c r="GM681">
        <v>0.00547054044405118</v>
      </c>
      <c r="GN681">
        <v>1</v>
      </c>
      <c r="GO681">
        <v>1</v>
      </c>
      <c r="GP681">
        <v>2</v>
      </c>
      <c r="GQ681" t="s">
        <v>446</v>
      </c>
      <c r="GR681">
        <v>3.12694</v>
      </c>
      <c r="GS681">
        <v>2.71966</v>
      </c>
      <c r="GT681">
        <v>0.195304</v>
      </c>
      <c r="GU681">
        <v>0.200336</v>
      </c>
      <c r="GV681">
        <v>0.127035</v>
      </c>
      <c r="GW681">
        <v>0.102096</v>
      </c>
      <c r="GX681">
        <v>28880.5</v>
      </c>
      <c r="GY681">
        <v>30338.6</v>
      </c>
      <c r="GZ681">
        <v>32622.1</v>
      </c>
      <c r="HA681">
        <v>34506.5</v>
      </c>
      <c r="HB681">
        <v>40712.5</v>
      </c>
      <c r="HC681">
        <v>44703.5</v>
      </c>
      <c r="HD681">
        <v>51277.2</v>
      </c>
      <c r="HE681">
        <v>55355.6</v>
      </c>
      <c r="HF681">
        <v>1.67585</v>
      </c>
      <c r="HG681">
        <v>1.53982</v>
      </c>
      <c r="HH681">
        <v>-0.0345968</v>
      </c>
      <c r="HI681">
        <v>0</v>
      </c>
      <c r="HJ681">
        <v>42.5423</v>
      </c>
      <c r="HK681">
        <v>999.9</v>
      </c>
      <c r="HL681">
        <v>55.897</v>
      </c>
      <c r="HM681">
        <v>30.111</v>
      </c>
      <c r="HN681">
        <v>26.5474</v>
      </c>
      <c r="HO681">
        <v>60.1455</v>
      </c>
      <c r="HP681">
        <v>40.7853</v>
      </c>
      <c r="HQ681">
        <v>1</v>
      </c>
      <c r="HR681">
        <v>2.31787</v>
      </c>
      <c r="HS681">
        <v>4.62601</v>
      </c>
      <c r="HT681">
        <v>20.0608</v>
      </c>
      <c r="HU681">
        <v>5.18584</v>
      </c>
      <c r="HV681">
        <v>12.0159</v>
      </c>
      <c r="HW681">
        <v>4.96885</v>
      </c>
      <c r="HX681">
        <v>3.29588</v>
      </c>
      <c r="HY681">
        <v>9999</v>
      </c>
      <c r="HZ681">
        <v>9999</v>
      </c>
      <c r="IA681">
        <v>999.9</v>
      </c>
      <c r="IB681">
        <v>9999</v>
      </c>
      <c r="IC681">
        <v>1.86325</v>
      </c>
      <c r="ID681">
        <v>1.86813</v>
      </c>
      <c r="IE681">
        <v>1.86783</v>
      </c>
      <c r="IF681">
        <v>1.86905</v>
      </c>
      <c r="IG681">
        <v>1.86981</v>
      </c>
      <c r="IH681">
        <v>1.86585</v>
      </c>
      <c r="II681">
        <v>1.86693</v>
      </c>
      <c r="IJ681">
        <v>1.86838</v>
      </c>
      <c r="IK681">
        <v>5</v>
      </c>
      <c r="IL681">
        <v>0</v>
      </c>
      <c r="IM681">
        <v>0</v>
      </c>
      <c r="IN681">
        <v>0</v>
      </c>
      <c r="IO681" t="s">
        <v>441</v>
      </c>
      <c r="IP681" t="s">
        <v>442</v>
      </c>
      <c r="IQ681" t="s">
        <v>443</v>
      </c>
      <c r="IR681" t="s">
        <v>443</v>
      </c>
      <c r="IS681" t="s">
        <v>443</v>
      </c>
      <c r="IT681" t="s">
        <v>443</v>
      </c>
      <c r="IU681">
        <v>0</v>
      </c>
      <c r="IV681">
        <v>100</v>
      </c>
      <c r="IW681">
        <v>100</v>
      </c>
      <c r="IX681">
        <v>1.1</v>
      </c>
      <c r="IY681">
        <v>0.3152</v>
      </c>
      <c r="IZ681">
        <v>1.09748391826392</v>
      </c>
      <c r="JA681">
        <v>0</v>
      </c>
      <c r="JB681">
        <v>0</v>
      </c>
      <c r="JC681">
        <v>0</v>
      </c>
      <c r="JD681">
        <v>0.315191680746845</v>
      </c>
      <c r="JE681">
        <v>0</v>
      </c>
      <c r="JF681">
        <v>0</v>
      </c>
      <c r="JG681">
        <v>0</v>
      </c>
      <c r="JH681">
        <v>5</v>
      </c>
      <c r="JI681">
        <v>2273</v>
      </c>
      <c r="JJ681">
        <v>0</v>
      </c>
      <c r="JK681">
        <v>25</v>
      </c>
      <c r="JL681">
        <v>29356961.8</v>
      </c>
      <c r="JM681">
        <v>29356961.8</v>
      </c>
      <c r="JN681">
        <v>2.81128</v>
      </c>
      <c r="JO681">
        <v>2.60376</v>
      </c>
      <c r="JP681">
        <v>1.54785</v>
      </c>
      <c r="JQ681">
        <v>2.31567</v>
      </c>
      <c r="JR681">
        <v>1.64673</v>
      </c>
      <c r="JS681">
        <v>2.35962</v>
      </c>
      <c r="JT681">
        <v>34.3725</v>
      </c>
      <c r="JU681">
        <v>24.1663</v>
      </c>
      <c r="JV681">
        <v>18</v>
      </c>
      <c r="JW681">
        <v>488.739</v>
      </c>
      <c r="JX681">
        <v>389.874</v>
      </c>
      <c r="JY681">
        <v>37.0022</v>
      </c>
      <c r="JZ681">
        <v>53.6116</v>
      </c>
      <c r="KA681">
        <v>29.9963</v>
      </c>
      <c r="KB681">
        <v>53.3049</v>
      </c>
      <c r="KC681">
        <v>53.1183</v>
      </c>
      <c r="KD681">
        <v>56.2454</v>
      </c>
      <c r="KE681">
        <v>0</v>
      </c>
      <c r="KF681">
        <v>100</v>
      </c>
      <c r="KG681">
        <v>37.0027</v>
      </c>
      <c r="KH681">
        <v>1493.98</v>
      </c>
      <c r="KI681">
        <v>34.6858</v>
      </c>
      <c r="KJ681">
        <v>92.9365</v>
      </c>
      <c r="KK681">
        <v>89.5594</v>
      </c>
    </row>
    <row r="682" spans="1:297">
      <c r="A682">
        <v>666</v>
      </c>
      <c r="B682">
        <v>1761417714</v>
      </c>
      <c r="C682">
        <v>9533</v>
      </c>
      <c r="D682" t="s">
        <v>1780</v>
      </c>
      <c r="E682" t="s">
        <v>1781</v>
      </c>
      <c r="F682">
        <v>5</v>
      </c>
      <c r="G682" t="s">
        <v>1603</v>
      </c>
      <c r="H682" t="s">
        <v>436</v>
      </c>
      <c r="I682">
        <v>1761417705.84615</v>
      </c>
      <c r="J682">
        <f>(K682)/1000</f>
        <v>0</v>
      </c>
      <c r="K682">
        <f>IF(DP682, AN682, AH682)</f>
        <v>0</v>
      </c>
      <c r="L682">
        <f>IF(DP682, AI682, AG682)</f>
        <v>0</v>
      </c>
      <c r="M682">
        <f>DR682 - IF(AU682&gt;1, L682*DL682*100.0/(AW682), 0)</f>
        <v>0</v>
      </c>
      <c r="N682">
        <f>((T682-J682/2)*M682-L682)/(T682+J682/2)</f>
        <v>0</v>
      </c>
      <c r="O682">
        <f>N682*(DY682+DZ682)/1000.0</f>
        <v>0</v>
      </c>
      <c r="P682">
        <f>(DR682 - IF(AU682&gt;1, L682*DL682*100.0/(AW682), 0))*(DY682+DZ682)/1000.0</f>
        <v>0</v>
      </c>
      <c r="Q682">
        <f>2.0/((1/S682-1/R682)+SIGN(S682)*SQRT((1/S682-1/R682)*(1/S682-1/R682) + 4*DM682/((DM682+1)*(DM682+1))*(2*1/S682*1/R682-1/R682*1/R682)))</f>
        <v>0</v>
      </c>
      <c r="R682">
        <f>IF(LEFT(DN682,1)&lt;&gt;"0",IF(LEFT(DN682,1)="1",3.0,DO682),$D$5+$E$5*(EF682*DY682/($K$5*1000))+$F$5*(EF682*DY682/($K$5*1000))*MAX(MIN(DL682,$J$5),$I$5)*MAX(MIN(DL682,$J$5),$I$5)+$G$5*MAX(MIN(DL682,$J$5),$I$5)*(EF682*DY682/($K$5*1000))+$H$5*(EF682*DY682/($K$5*1000))*(EF682*DY682/($K$5*1000)))</f>
        <v>0</v>
      </c>
      <c r="S682">
        <f>J682*(1000-(1000*0.61365*exp(17.502*W682/(240.97+W682))/(DY682+DZ682)+DT682)/2)/(1000*0.61365*exp(17.502*W682/(240.97+W682))/(DY682+DZ682)-DT682)</f>
        <v>0</v>
      </c>
      <c r="T682">
        <f>1/((DM682+1)/(Q682/1.6)+1/(R682/1.37)) + DM682/((DM682+1)/(Q682/1.6) + DM682/(R682/1.37))</f>
        <v>0</v>
      </c>
      <c r="U682">
        <f>(DH682*DK682)</f>
        <v>0</v>
      </c>
      <c r="V682">
        <f>(EA682+(U682+2*0.95*5.67E-8*(((EA682+$B$7)+273)^4-(EA682+273)^4)-44100*J682)/(1.84*29.3*R682+8*0.95*5.67E-8*(EA682+273)^3))</f>
        <v>0</v>
      </c>
      <c r="W682">
        <f>($C$7*EB682+$D$7*EC682+$E$7*V682)</f>
        <v>0</v>
      </c>
      <c r="X682">
        <f>0.61365*exp(17.502*W682/(240.97+W682))</f>
        <v>0</v>
      </c>
      <c r="Y682">
        <f>(Z682/AA682*100)</f>
        <v>0</v>
      </c>
      <c r="Z682">
        <f>DT682*(DY682+DZ682)/1000</f>
        <v>0</v>
      </c>
      <c r="AA682">
        <f>0.61365*exp(17.502*EA682/(240.97+EA682))</f>
        <v>0</v>
      </c>
      <c r="AB682">
        <f>(X682-DT682*(DY682+DZ682)/1000)</f>
        <v>0</v>
      </c>
      <c r="AC682">
        <f>(-J682*44100)</f>
        <v>0</v>
      </c>
      <c r="AD682">
        <f>2*29.3*R682*0.92*(EA682-W682)</f>
        <v>0</v>
      </c>
      <c r="AE682">
        <f>2*0.95*5.67E-8*(((EA682+$B$7)+273)^4-(W682+273)^4)</f>
        <v>0</v>
      </c>
      <c r="AF682">
        <f>U682+AE682+AC682+AD682</f>
        <v>0</v>
      </c>
      <c r="AG682">
        <f>DX682*AU682*(DS682-DR682*(1000-AU682*DU682)/(1000-AU682*DT682))/(100*DL682)</f>
        <v>0</v>
      </c>
      <c r="AH682">
        <f>1000*DX682*AU682*(DT682-DU682)/(100*DL682*(1000-AU682*DT682))</f>
        <v>0</v>
      </c>
      <c r="AI682">
        <f>(AJ682 - AK682 - DY682*1E3/(8.314*(EA682+273.15)) * AM682/DX682 * AL682) * DX682/(100*DL682) * (1000 - DU682)/1000</f>
        <v>0</v>
      </c>
      <c r="AJ682">
        <v>1515.68389148188</v>
      </c>
      <c r="AK682">
        <v>1474.14466666667</v>
      </c>
      <c r="AL682">
        <v>3.26670150313746</v>
      </c>
      <c r="AM682">
        <v>65.3796916363012</v>
      </c>
      <c r="AN682">
        <f>(AP682 - AO682 + DY682*1E3/(8.314*(EA682+273.15)) * AR682/DX682 * AQ682) * DX682/(100*DL682) * 1000/(1000 - AP682)</f>
        <v>0</v>
      </c>
      <c r="AO682">
        <v>25.4971671606042</v>
      </c>
      <c r="AP682">
        <v>34.8270733333333</v>
      </c>
      <c r="AQ682">
        <v>1.76845605168284e-05</v>
      </c>
      <c r="AR682">
        <v>110.48631255239</v>
      </c>
      <c r="AS682">
        <v>5</v>
      </c>
      <c r="AT682">
        <v>1</v>
      </c>
      <c r="AU682">
        <f>IF(AS682*$H$13&gt;=AW682,1.0,(AW682/(AW682-AS682*$H$13)))</f>
        <v>0</v>
      </c>
      <c r="AV682">
        <f>(AU682-1)*100</f>
        <v>0</v>
      </c>
      <c r="AW682">
        <f>MAX(0,($B$13+$C$13*EF682)/(1+$D$13*EF682)*DY682/(EA682+273)*$E$13)</f>
        <v>0</v>
      </c>
      <c r="AX682" t="s">
        <v>437</v>
      </c>
      <c r="AY682" t="s">
        <v>437</v>
      </c>
      <c r="AZ682">
        <v>0</v>
      </c>
      <c r="BA682">
        <v>0</v>
      </c>
      <c r="BB682">
        <f>1-AZ682/BA682</f>
        <v>0</v>
      </c>
      <c r="BC682">
        <v>0</v>
      </c>
      <c r="BD682" t="s">
        <v>437</v>
      </c>
      <c r="BE682" t="s">
        <v>437</v>
      </c>
      <c r="BF682">
        <v>0</v>
      </c>
      <c r="BG682">
        <v>0</v>
      </c>
      <c r="BH682">
        <f>1-BF682/BG682</f>
        <v>0</v>
      </c>
      <c r="BI682">
        <v>0.5</v>
      </c>
      <c r="BJ682">
        <f>DI682</f>
        <v>0</v>
      </c>
      <c r="BK682">
        <f>L682</f>
        <v>0</v>
      </c>
      <c r="BL682">
        <f>BH682*BI682*BJ682</f>
        <v>0</v>
      </c>
      <c r="BM682">
        <f>(BK682-BC682)/BJ682</f>
        <v>0</v>
      </c>
      <c r="BN682">
        <f>(BA682-BG682)/BG682</f>
        <v>0</v>
      </c>
      <c r="BO682">
        <f>AZ682/(BB682+AZ682/BG682)</f>
        <v>0</v>
      </c>
      <c r="BP682" t="s">
        <v>437</v>
      </c>
      <c r="BQ682">
        <v>0</v>
      </c>
      <c r="BR682">
        <f>IF(BQ682&lt;&gt;0, BQ682, BO682)</f>
        <v>0</v>
      </c>
      <c r="BS682">
        <f>1-BR682/BG682</f>
        <v>0</v>
      </c>
      <c r="BT682">
        <f>(BG682-BF682)/(BG682-BR682)</f>
        <v>0</v>
      </c>
      <c r="BU682">
        <f>(BA682-BG682)/(BA682-BR682)</f>
        <v>0</v>
      </c>
      <c r="BV682">
        <f>(BG682-BF682)/(BG682-AZ682)</f>
        <v>0</v>
      </c>
      <c r="BW682">
        <f>(BA682-BG682)/(BA682-AZ682)</f>
        <v>0</v>
      </c>
      <c r="BX682">
        <f>(BT682*BR682/BF682)</f>
        <v>0</v>
      </c>
      <c r="BY682">
        <f>(1-BX682)</f>
        <v>0</v>
      </c>
      <c r="DH682">
        <f>$B$11*EG682+$C$11*EH682+$F$11*ES682*(1-EV682)</f>
        <v>0</v>
      </c>
      <c r="DI682">
        <f>DH682*DJ682</f>
        <v>0</v>
      </c>
      <c r="DJ682">
        <f>($B$11*$D$9+$C$11*$D$9+$F$11*((FF682+EX682)/MAX(FF682+EX682+FG682, 0.1)*$I$9+FG682/MAX(FF682+EX682+FG682, 0.1)*$J$9))/($B$11+$C$11+$F$11)</f>
        <v>0</v>
      </c>
      <c r="DK682">
        <f>($B$11*$K$9+$C$11*$K$9+$F$11*((FF682+EX682)/MAX(FF682+EX682+FG682, 0.1)*$P$9+FG682/MAX(FF682+EX682+FG682, 0.1)*$Q$9))/($B$11+$C$11+$F$11)</f>
        <v>0</v>
      </c>
      <c r="DL682">
        <v>6</v>
      </c>
      <c r="DM682">
        <v>0.5</v>
      </c>
      <c r="DN682" t="s">
        <v>438</v>
      </c>
      <c r="DO682">
        <v>2</v>
      </c>
      <c r="DP682" t="b">
        <v>1</v>
      </c>
      <c r="DQ682">
        <v>1761417705.84615</v>
      </c>
      <c r="DR682">
        <v>1399.71</v>
      </c>
      <c r="DS682">
        <v>1461.44153846154</v>
      </c>
      <c r="DT682">
        <v>34.8236461538462</v>
      </c>
      <c r="DU682">
        <v>25.4921153846154</v>
      </c>
      <c r="DV682">
        <v>1398.61076923077</v>
      </c>
      <c r="DW682">
        <v>34.5084692307692</v>
      </c>
      <c r="DX682">
        <v>499.995846153846</v>
      </c>
      <c r="DY682">
        <v>90.2742846153846</v>
      </c>
      <c r="DZ682">
        <v>0.0417339692307692</v>
      </c>
      <c r="EA682">
        <v>43.0960692307692</v>
      </c>
      <c r="EB682">
        <v>41.9952230769231</v>
      </c>
      <c r="EC682">
        <v>999.9</v>
      </c>
      <c r="ED682">
        <v>0</v>
      </c>
      <c r="EE682">
        <v>0</v>
      </c>
      <c r="EF682">
        <v>10003.8046153846</v>
      </c>
      <c r="EG682">
        <v>0</v>
      </c>
      <c r="EH682">
        <v>1207.16230769231</v>
      </c>
      <c r="EI682">
        <v>-61.7309153846154</v>
      </c>
      <c r="EJ682">
        <v>1450.21153846154</v>
      </c>
      <c r="EK682">
        <v>1499.67076923077</v>
      </c>
      <c r="EL682">
        <v>9.33154615384615</v>
      </c>
      <c r="EM682">
        <v>1461.44153846154</v>
      </c>
      <c r="EN682">
        <v>25.4921153846154</v>
      </c>
      <c r="EO682">
        <v>3.14368153846154</v>
      </c>
      <c r="EP682">
        <v>2.30128307692308</v>
      </c>
      <c r="EQ682">
        <v>24.8091692307692</v>
      </c>
      <c r="ER682">
        <v>19.6853615384615</v>
      </c>
      <c r="ES682">
        <v>1200.00769230769</v>
      </c>
      <c r="ET682">
        <v>0.966998923076923</v>
      </c>
      <c r="EU682">
        <v>0.0330011538461538</v>
      </c>
      <c r="EV682">
        <v>0</v>
      </c>
      <c r="EW682">
        <v>1456.13461538462</v>
      </c>
      <c r="EX682">
        <v>5.00059</v>
      </c>
      <c r="EY682">
        <v>18646.5384615385</v>
      </c>
      <c r="EZ682">
        <v>10358.7846153846</v>
      </c>
      <c r="FA682">
        <v>60.3796153846154</v>
      </c>
      <c r="FB682">
        <v>61.9563846153846</v>
      </c>
      <c r="FC682">
        <v>60.7160769230769</v>
      </c>
      <c r="FD682">
        <v>61.4709230769231</v>
      </c>
      <c r="FE682">
        <v>61.3362307692308</v>
      </c>
      <c r="FF682">
        <v>1155.56769230769</v>
      </c>
      <c r="FG682">
        <v>39.44</v>
      </c>
      <c r="FH682">
        <v>0</v>
      </c>
      <c r="FI682">
        <v>1761417674.5</v>
      </c>
      <c r="FJ682">
        <v>0</v>
      </c>
      <c r="FK682">
        <v>1456.25307692308</v>
      </c>
      <c r="FL682">
        <v>10.9702563971357</v>
      </c>
      <c r="FM682">
        <v>100.102563887678</v>
      </c>
      <c r="FN682">
        <v>18647.7</v>
      </c>
      <c r="FO682">
        <v>15</v>
      </c>
      <c r="FP682">
        <v>0</v>
      </c>
      <c r="FQ682" t="s">
        <v>439</v>
      </c>
      <c r="FR682">
        <v>0</v>
      </c>
      <c r="FS682">
        <v>0</v>
      </c>
      <c r="FT682">
        <v>0</v>
      </c>
      <c r="FU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A682">
        <v>0</v>
      </c>
      <c r="GB682">
        <v>0</v>
      </c>
      <c r="GC682">
        <v>-61.5275666666667</v>
      </c>
      <c r="GD682">
        <v>-4.67022077922066</v>
      </c>
      <c r="GE682">
        <v>0.886046054018227</v>
      </c>
      <c r="GF682">
        <v>0</v>
      </c>
      <c r="GG682">
        <v>1455.64411764706</v>
      </c>
      <c r="GH682">
        <v>10.1683728046812</v>
      </c>
      <c r="GI682">
        <v>1.02422170637329</v>
      </c>
      <c r="GJ682">
        <v>-1</v>
      </c>
      <c r="GK682">
        <v>9.33348047619048</v>
      </c>
      <c r="GL682">
        <v>-0.037910649350661</v>
      </c>
      <c r="GM682">
        <v>0.00405940938255156</v>
      </c>
      <c r="GN682">
        <v>1</v>
      </c>
      <c r="GO682">
        <v>1</v>
      </c>
      <c r="GP682">
        <v>2</v>
      </c>
      <c r="GQ682" t="s">
        <v>446</v>
      </c>
      <c r="GR682">
        <v>3.12694</v>
      </c>
      <c r="GS682">
        <v>2.7195</v>
      </c>
      <c r="GT682">
        <v>0.196696</v>
      </c>
      <c r="GU682">
        <v>0.201859</v>
      </c>
      <c r="GV682">
        <v>0.127048</v>
      </c>
      <c r="GW682">
        <v>0.102113</v>
      </c>
      <c r="GX682">
        <v>28832.7</v>
      </c>
      <c r="GY682">
        <v>30283.5</v>
      </c>
      <c r="GZ682">
        <v>32624.9</v>
      </c>
      <c r="HA682">
        <v>34509.9</v>
      </c>
      <c r="HB682">
        <v>40715</v>
      </c>
      <c r="HC682">
        <v>44706.9</v>
      </c>
      <c r="HD682">
        <v>51281.1</v>
      </c>
      <c r="HE682">
        <v>55360.7</v>
      </c>
      <c r="HF682">
        <v>1.6763</v>
      </c>
      <c r="HG682">
        <v>1.54027</v>
      </c>
      <c r="HH682">
        <v>-0.0337549</v>
      </c>
      <c r="HI682">
        <v>0</v>
      </c>
      <c r="HJ682">
        <v>42.5379</v>
      </c>
      <c r="HK682">
        <v>999.9</v>
      </c>
      <c r="HL682">
        <v>55.897</v>
      </c>
      <c r="HM682">
        <v>30.111</v>
      </c>
      <c r="HN682">
        <v>26.5495</v>
      </c>
      <c r="HO682">
        <v>60.2755</v>
      </c>
      <c r="HP682">
        <v>41.0377</v>
      </c>
      <c r="HQ682">
        <v>1</v>
      </c>
      <c r="HR682">
        <v>2.31376</v>
      </c>
      <c r="HS682">
        <v>4.61638</v>
      </c>
      <c r="HT682">
        <v>20.061</v>
      </c>
      <c r="HU682">
        <v>5.18614</v>
      </c>
      <c r="HV682">
        <v>12.0159</v>
      </c>
      <c r="HW682">
        <v>4.9685</v>
      </c>
      <c r="HX682">
        <v>3.2958</v>
      </c>
      <c r="HY682">
        <v>9999</v>
      </c>
      <c r="HZ682">
        <v>9999</v>
      </c>
      <c r="IA682">
        <v>999.9</v>
      </c>
      <c r="IB682">
        <v>9999</v>
      </c>
      <c r="IC682">
        <v>1.86325</v>
      </c>
      <c r="ID682">
        <v>1.86812</v>
      </c>
      <c r="IE682">
        <v>1.86784</v>
      </c>
      <c r="IF682">
        <v>1.86905</v>
      </c>
      <c r="IG682">
        <v>1.86981</v>
      </c>
      <c r="IH682">
        <v>1.86584</v>
      </c>
      <c r="II682">
        <v>1.86695</v>
      </c>
      <c r="IJ682">
        <v>1.8684</v>
      </c>
      <c r="IK682">
        <v>5</v>
      </c>
      <c r="IL682">
        <v>0</v>
      </c>
      <c r="IM682">
        <v>0</v>
      </c>
      <c r="IN682">
        <v>0</v>
      </c>
      <c r="IO682" t="s">
        <v>441</v>
      </c>
      <c r="IP682" t="s">
        <v>442</v>
      </c>
      <c r="IQ682" t="s">
        <v>443</v>
      </c>
      <c r="IR682" t="s">
        <v>443</v>
      </c>
      <c r="IS682" t="s">
        <v>443</v>
      </c>
      <c r="IT682" t="s">
        <v>443</v>
      </c>
      <c r="IU682">
        <v>0</v>
      </c>
      <c r="IV682">
        <v>100</v>
      </c>
      <c r="IW682">
        <v>100</v>
      </c>
      <c r="IX682">
        <v>1.1</v>
      </c>
      <c r="IY682">
        <v>0.3152</v>
      </c>
      <c r="IZ682">
        <v>1.09748391826392</v>
      </c>
      <c r="JA682">
        <v>0</v>
      </c>
      <c r="JB682">
        <v>0</v>
      </c>
      <c r="JC682">
        <v>0</v>
      </c>
      <c r="JD682">
        <v>0.315191680746845</v>
      </c>
      <c r="JE682">
        <v>0</v>
      </c>
      <c r="JF682">
        <v>0</v>
      </c>
      <c r="JG682">
        <v>0</v>
      </c>
      <c r="JH682">
        <v>5</v>
      </c>
      <c r="JI682">
        <v>2273</v>
      </c>
      <c r="JJ682">
        <v>0</v>
      </c>
      <c r="JK682">
        <v>25</v>
      </c>
      <c r="JL682">
        <v>29356961.9</v>
      </c>
      <c r="JM682">
        <v>29356961.9</v>
      </c>
      <c r="JN682">
        <v>2.83447</v>
      </c>
      <c r="JO682">
        <v>2.61475</v>
      </c>
      <c r="JP682">
        <v>1.54785</v>
      </c>
      <c r="JQ682">
        <v>2.31567</v>
      </c>
      <c r="JR682">
        <v>1.64673</v>
      </c>
      <c r="JS682">
        <v>2.28394</v>
      </c>
      <c r="JT682">
        <v>34.3725</v>
      </c>
      <c r="JU682">
        <v>24.1575</v>
      </c>
      <c r="JV682">
        <v>18</v>
      </c>
      <c r="JW682">
        <v>488.877</v>
      </c>
      <c r="JX682">
        <v>390.028</v>
      </c>
      <c r="JY682">
        <v>37.0046</v>
      </c>
      <c r="JZ682">
        <v>53.5724</v>
      </c>
      <c r="KA682">
        <v>29.9962</v>
      </c>
      <c r="KB682">
        <v>53.271</v>
      </c>
      <c r="KC682">
        <v>53.0901</v>
      </c>
      <c r="KD682">
        <v>56.7239</v>
      </c>
      <c r="KE682">
        <v>0</v>
      </c>
      <c r="KF682">
        <v>100</v>
      </c>
      <c r="KG682">
        <v>37.0082</v>
      </c>
      <c r="KH682">
        <v>1507.4</v>
      </c>
      <c r="KI682">
        <v>34.6858</v>
      </c>
      <c r="KJ682">
        <v>92.9439</v>
      </c>
      <c r="KK682">
        <v>89.5679</v>
      </c>
    </row>
    <row r="683" spans="1:297">
      <c r="A683">
        <v>667</v>
      </c>
      <c r="B683">
        <v>1761417719</v>
      </c>
      <c r="C683">
        <v>9538</v>
      </c>
      <c r="D683" t="s">
        <v>1782</v>
      </c>
      <c r="E683" t="s">
        <v>1783</v>
      </c>
      <c r="F683">
        <v>5</v>
      </c>
      <c r="G683" t="s">
        <v>1603</v>
      </c>
      <c r="H683" t="s">
        <v>436</v>
      </c>
      <c r="I683">
        <v>1761417710.84615</v>
      </c>
      <c r="J683">
        <f>(K683)/1000</f>
        <v>0</v>
      </c>
      <c r="K683">
        <f>IF(DP683, AN683, AH683)</f>
        <v>0</v>
      </c>
      <c r="L683">
        <f>IF(DP683, AI683, AG683)</f>
        <v>0</v>
      </c>
      <c r="M683">
        <f>DR683 - IF(AU683&gt;1, L683*DL683*100.0/(AW683), 0)</f>
        <v>0</v>
      </c>
      <c r="N683">
        <f>((T683-J683/2)*M683-L683)/(T683+J683/2)</f>
        <v>0</v>
      </c>
      <c r="O683">
        <f>N683*(DY683+DZ683)/1000.0</f>
        <v>0</v>
      </c>
      <c r="P683">
        <f>(DR683 - IF(AU683&gt;1, L683*DL683*100.0/(AW683), 0))*(DY683+DZ683)/1000.0</f>
        <v>0</v>
      </c>
      <c r="Q683">
        <f>2.0/((1/S683-1/R683)+SIGN(S683)*SQRT((1/S683-1/R683)*(1/S683-1/R683) + 4*DM683/((DM683+1)*(DM683+1))*(2*1/S683*1/R683-1/R683*1/R683)))</f>
        <v>0</v>
      </c>
      <c r="R683">
        <f>IF(LEFT(DN683,1)&lt;&gt;"0",IF(LEFT(DN683,1)="1",3.0,DO683),$D$5+$E$5*(EF683*DY683/($K$5*1000))+$F$5*(EF683*DY683/($K$5*1000))*MAX(MIN(DL683,$J$5),$I$5)*MAX(MIN(DL683,$J$5),$I$5)+$G$5*MAX(MIN(DL683,$J$5),$I$5)*(EF683*DY683/($K$5*1000))+$H$5*(EF683*DY683/($K$5*1000))*(EF683*DY683/($K$5*1000)))</f>
        <v>0</v>
      </c>
      <c r="S683">
        <f>J683*(1000-(1000*0.61365*exp(17.502*W683/(240.97+W683))/(DY683+DZ683)+DT683)/2)/(1000*0.61365*exp(17.502*W683/(240.97+W683))/(DY683+DZ683)-DT683)</f>
        <v>0</v>
      </c>
      <c r="T683">
        <f>1/((DM683+1)/(Q683/1.6)+1/(R683/1.37)) + DM683/((DM683+1)/(Q683/1.6) + DM683/(R683/1.37))</f>
        <v>0</v>
      </c>
      <c r="U683">
        <f>(DH683*DK683)</f>
        <v>0</v>
      </c>
      <c r="V683">
        <f>(EA683+(U683+2*0.95*5.67E-8*(((EA683+$B$7)+273)^4-(EA683+273)^4)-44100*J683)/(1.84*29.3*R683+8*0.95*5.67E-8*(EA683+273)^3))</f>
        <v>0</v>
      </c>
      <c r="W683">
        <f>($C$7*EB683+$D$7*EC683+$E$7*V683)</f>
        <v>0</v>
      </c>
      <c r="X683">
        <f>0.61365*exp(17.502*W683/(240.97+W683))</f>
        <v>0</v>
      </c>
      <c r="Y683">
        <f>(Z683/AA683*100)</f>
        <v>0</v>
      </c>
      <c r="Z683">
        <f>DT683*(DY683+DZ683)/1000</f>
        <v>0</v>
      </c>
      <c r="AA683">
        <f>0.61365*exp(17.502*EA683/(240.97+EA683))</f>
        <v>0</v>
      </c>
      <c r="AB683">
        <f>(X683-DT683*(DY683+DZ683)/1000)</f>
        <v>0</v>
      </c>
      <c r="AC683">
        <f>(-J683*44100)</f>
        <v>0</v>
      </c>
      <c r="AD683">
        <f>2*29.3*R683*0.92*(EA683-W683)</f>
        <v>0</v>
      </c>
      <c r="AE683">
        <f>2*0.95*5.67E-8*(((EA683+$B$7)+273)^4-(W683+273)^4)</f>
        <v>0</v>
      </c>
      <c r="AF683">
        <f>U683+AE683+AC683+AD683</f>
        <v>0</v>
      </c>
      <c r="AG683">
        <f>DX683*AU683*(DS683-DR683*(1000-AU683*DU683)/(1000-AU683*DT683))/(100*DL683)</f>
        <v>0</v>
      </c>
      <c r="AH683">
        <f>1000*DX683*AU683*(DT683-DU683)/(100*DL683*(1000-AU683*DT683))</f>
        <v>0</v>
      </c>
      <c r="AI683">
        <f>(AJ683 - AK683 - DY683*1E3/(8.314*(EA683+273.15)) * AM683/DX683 * AL683) * DX683/(100*DL683) * (1000 - DU683)/1000</f>
        <v>0</v>
      </c>
      <c r="AJ683">
        <v>1534.41227071715</v>
      </c>
      <c r="AK683">
        <v>1492.03909090909</v>
      </c>
      <c r="AL683">
        <v>3.58001176226328</v>
      </c>
      <c r="AM683">
        <v>65.3796916363012</v>
      </c>
      <c r="AN683">
        <f>(AP683 - AO683 + DY683*1E3/(8.314*(EA683+273.15)) * AR683/DX683 * AQ683) * DX683/(100*DL683) * 1000/(1000 - AP683)</f>
        <v>0</v>
      </c>
      <c r="AO683">
        <v>25.5024471273757</v>
      </c>
      <c r="AP683">
        <v>34.8263066666667</v>
      </c>
      <c r="AQ683">
        <v>-3.90949584333592e-07</v>
      </c>
      <c r="AR683">
        <v>110.48631255239</v>
      </c>
      <c r="AS683">
        <v>5</v>
      </c>
      <c r="AT683">
        <v>1</v>
      </c>
      <c r="AU683">
        <f>IF(AS683*$H$13&gt;=AW683,1.0,(AW683/(AW683-AS683*$H$13)))</f>
        <v>0</v>
      </c>
      <c r="AV683">
        <f>(AU683-1)*100</f>
        <v>0</v>
      </c>
      <c r="AW683">
        <f>MAX(0,($B$13+$C$13*EF683)/(1+$D$13*EF683)*DY683/(EA683+273)*$E$13)</f>
        <v>0</v>
      </c>
      <c r="AX683" t="s">
        <v>437</v>
      </c>
      <c r="AY683" t="s">
        <v>437</v>
      </c>
      <c r="AZ683">
        <v>0</v>
      </c>
      <c r="BA683">
        <v>0</v>
      </c>
      <c r="BB683">
        <f>1-AZ683/BA683</f>
        <v>0</v>
      </c>
      <c r="BC683">
        <v>0</v>
      </c>
      <c r="BD683" t="s">
        <v>437</v>
      </c>
      <c r="BE683" t="s">
        <v>437</v>
      </c>
      <c r="BF683">
        <v>0</v>
      </c>
      <c r="BG683">
        <v>0</v>
      </c>
      <c r="BH683">
        <f>1-BF683/BG683</f>
        <v>0</v>
      </c>
      <c r="BI683">
        <v>0.5</v>
      </c>
      <c r="BJ683">
        <f>DI683</f>
        <v>0</v>
      </c>
      <c r="BK683">
        <f>L683</f>
        <v>0</v>
      </c>
      <c r="BL683">
        <f>BH683*BI683*BJ683</f>
        <v>0</v>
      </c>
      <c r="BM683">
        <f>(BK683-BC683)/BJ683</f>
        <v>0</v>
      </c>
      <c r="BN683">
        <f>(BA683-BG683)/BG683</f>
        <v>0</v>
      </c>
      <c r="BO683">
        <f>AZ683/(BB683+AZ683/BG683)</f>
        <v>0</v>
      </c>
      <c r="BP683" t="s">
        <v>437</v>
      </c>
      <c r="BQ683">
        <v>0</v>
      </c>
      <c r="BR683">
        <f>IF(BQ683&lt;&gt;0, BQ683, BO683)</f>
        <v>0</v>
      </c>
      <c r="BS683">
        <f>1-BR683/BG683</f>
        <v>0</v>
      </c>
      <c r="BT683">
        <f>(BG683-BF683)/(BG683-BR683)</f>
        <v>0</v>
      </c>
      <c r="BU683">
        <f>(BA683-BG683)/(BA683-BR683)</f>
        <v>0</v>
      </c>
      <c r="BV683">
        <f>(BG683-BF683)/(BG683-AZ683)</f>
        <v>0</v>
      </c>
      <c r="BW683">
        <f>(BA683-BG683)/(BA683-AZ683)</f>
        <v>0</v>
      </c>
      <c r="BX683">
        <f>(BT683*BR683/BF683)</f>
        <v>0</v>
      </c>
      <c r="BY683">
        <f>(1-BX683)</f>
        <v>0</v>
      </c>
      <c r="DH683">
        <f>$B$11*EG683+$C$11*EH683+$F$11*ES683*(1-EV683)</f>
        <v>0</v>
      </c>
      <c r="DI683">
        <f>DH683*DJ683</f>
        <v>0</v>
      </c>
      <c r="DJ683">
        <f>($B$11*$D$9+$C$11*$D$9+$F$11*((FF683+EX683)/MAX(FF683+EX683+FG683, 0.1)*$I$9+FG683/MAX(FF683+EX683+FG683, 0.1)*$J$9))/($B$11+$C$11+$F$11)</f>
        <v>0</v>
      </c>
      <c r="DK683">
        <f>($B$11*$K$9+$C$11*$K$9+$F$11*((FF683+EX683)/MAX(FF683+EX683+FG683, 0.1)*$P$9+FG683/MAX(FF683+EX683+FG683, 0.1)*$Q$9))/($B$11+$C$11+$F$11)</f>
        <v>0</v>
      </c>
      <c r="DL683">
        <v>6</v>
      </c>
      <c r="DM683">
        <v>0.5</v>
      </c>
      <c r="DN683" t="s">
        <v>438</v>
      </c>
      <c r="DO683">
        <v>2</v>
      </c>
      <c r="DP683" t="b">
        <v>1</v>
      </c>
      <c r="DQ683">
        <v>1761417710.84615</v>
      </c>
      <c r="DR683">
        <v>1416.14384615385</v>
      </c>
      <c r="DS683">
        <v>1478.64307692308</v>
      </c>
      <c r="DT683">
        <v>34.8251461538462</v>
      </c>
      <c r="DU683">
        <v>25.4965923076923</v>
      </c>
      <c r="DV683">
        <v>1415.04461538462</v>
      </c>
      <c r="DW683">
        <v>34.5099615384615</v>
      </c>
      <c r="DX683">
        <v>499.998</v>
      </c>
      <c r="DY683">
        <v>90.2731307692308</v>
      </c>
      <c r="DZ683">
        <v>0.0416957846153846</v>
      </c>
      <c r="EA683">
        <v>43.0962692307692</v>
      </c>
      <c r="EB683">
        <v>41.9961615384615</v>
      </c>
      <c r="EC683">
        <v>999.9</v>
      </c>
      <c r="ED683">
        <v>0</v>
      </c>
      <c r="EE683">
        <v>0</v>
      </c>
      <c r="EF683">
        <v>9999.57538461538</v>
      </c>
      <c r="EG683">
        <v>0</v>
      </c>
      <c r="EH683">
        <v>1207.24307692308</v>
      </c>
      <c r="EI683">
        <v>-62.4990153846154</v>
      </c>
      <c r="EJ683">
        <v>1467.23923076923</v>
      </c>
      <c r="EK683">
        <v>1517.32846153846</v>
      </c>
      <c r="EL683">
        <v>9.32855538461538</v>
      </c>
      <c r="EM683">
        <v>1478.64307692308</v>
      </c>
      <c r="EN683">
        <v>25.4965923076923</v>
      </c>
      <c r="EO683">
        <v>3.14377615384615</v>
      </c>
      <c r="EP683">
        <v>2.30165769230769</v>
      </c>
      <c r="EQ683">
        <v>24.8096692307692</v>
      </c>
      <c r="ER683">
        <v>19.688</v>
      </c>
      <c r="ES683">
        <v>1200.05153846154</v>
      </c>
      <c r="ET683">
        <v>0.966999538461539</v>
      </c>
      <c r="EU683">
        <v>0.0330005076923077</v>
      </c>
      <c r="EV683">
        <v>0</v>
      </c>
      <c r="EW683">
        <v>1457.06</v>
      </c>
      <c r="EX683">
        <v>5.00059</v>
      </c>
      <c r="EY683">
        <v>18655.6</v>
      </c>
      <c r="EZ683">
        <v>10359.1538461538</v>
      </c>
      <c r="FA683">
        <v>60.3459230769231</v>
      </c>
      <c r="FB683">
        <v>61.9226923076923</v>
      </c>
      <c r="FC683">
        <v>60.6823846153846</v>
      </c>
      <c r="FD683">
        <v>61.442</v>
      </c>
      <c r="FE683">
        <v>61.2977692307692</v>
      </c>
      <c r="FF683">
        <v>1155.61153846154</v>
      </c>
      <c r="FG683">
        <v>39.44</v>
      </c>
      <c r="FH683">
        <v>0</v>
      </c>
      <c r="FI683">
        <v>1761417679.3</v>
      </c>
      <c r="FJ683">
        <v>0</v>
      </c>
      <c r="FK683">
        <v>1457.12576923077</v>
      </c>
      <c r="FL683">
        <v>10.3025641100648</v>
      </c>
      <c r="FM683">
        <v>100.902564018438</v>
      </c>
      <c r="FN683">
        <v>18655.5923076923</v>
      </c>
      <c r="FO683">
        <v>15</v>
      </c>
      <c r="FP683">
        <v>0</v>
      </c>
      <c r="FQ683" t="s">
        <v>439</v>
      </c>
      <c r="FR683">
        <v>0</v>
      </c>
      <c r="FS683">
        <v>0</v>
      </c>
      <c r="FT683">
        <v>0</v>
      </c>
      <c r="FU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A683">
        <v>0</v>
      </c>
      <c r="GB683">
        <v>0</v>
      </c>
      <c r="GC683">
        <v>-62.125945</v>
      </c>
      <c r="GD683">
        <v>-7.45170676691738</v>
      </c>
      <c r="GE683">
        <v>1.02918598633823</v>
      </c>
      <c r="GF683">
        <v>0</v>
      </c>
      <c r="GG683">
        <v>1456.47705882353</v>
      </c>
      <c r="GH683">
        <v>10.8895340003647</v>
      </c>
      <c r="GI683">
        <v>1.09031438912271</v>
      </c>
      <c r="GJ683">
        <v>-1</v>
      </c>
      <c r="GK683">
        <v>9.3297125</v>
      </c>
      <c r="GL683">
        <v>-0.0328154887218102</v>
      </c>
      <c r="GM683">
        <v>0.00340753998509172</v>
      </c>
      <c r="GN683">
        <v>1</v>
      </c>
      <c r="GO683">
        <v>1</v>
      </c>
      <c r="GP683">
        <v>2</v>
      </c>
      <c r="GQ683" t="s">
        <v>446</v>
      </c>
      <c r="GR683">
        <v>3.12689</v>
      </c>
      <c r="GS683">
        <v>2.71952</v>
      </c>
      <c r="GT683">
        <v>0.198159</v>
      </c>
      <c r="GU683">
        <v>0.203192</v>
      </c>
      <c r="GV683">
        <v>0.127056</v>
      </c>
      <c r="GW683">
        <v>0.102129</v>
      </c>
      <c r="GX683">
        <v>28782.5</v>
      </c>
      <c r="GY683">
        <v>30236</v>
      </c>
      <c r="GZ683">
        <v>32627.9</v>
      </c>
      <c r="HA683">
        <v>34513.9</v>
      </c>
      <c r="HB683">
        <v>40717.4</v>
      </c>
      <c r="HC683">
        <v>44710.7</v>
      </c>
      <c r="HD683">
        <v>51284.8</v>
      </c>
      <c r="HE683">
        <v>55366.2</v>
      </c>
      <c r="HF683">
        <v>1.67665</v>
      </c>
      <c r="HG683">
        <v>1.54067</v>
      </c>
      <c r="HH683">
        <v>-0.0333637</v>
      </c>
      <c r="HI683">
        <v>0</v>
      </c>
      <c r="HJ683">
        <v>42.5346</v>
      </c>
      <c r="HK683">
        <v>999.9</v>
      </c>
      <c r="HL683">
        <v>55.897</v>
      </c>
      <c r="HM683">
        <v>30.101</v>
      </c>
      <c r="HN683">
        <v>26.536</v>
      </c>
      <c r="HO683">
        <v>60.7955</v>
      </c>
      <c r="HP683">
        <v>40.8614</v>
      </c>
      <c r="HQ683">
        <v>1</v>
      </c>
      <c r="HR683">
        <v>2.30973</v>
      </c>
      <c r="HS683">
        <v>4.6163</v>
      </c>
      <c r="HT683">
        <v>20.0609</v>
      </c>
      <c r="HU683">
        <v>5.18584</v>
      </c>
      <c r="HV683">
        <v>12.0159</v>
      </c>
      <c r="HW683">
        <v>4.96845</v>
      </c>
      <c r="HX683">
        <v>3.29578</v>
      </c>
      <c r="HY683">
        <v>9999</v>
      </c>
      <c r="HZ683">
        <v>9999</v>
      </c>
      <c r="IA683">
        <v>999.9</v>
      </c>
      <c r="IB683">
        <v>9999</v>
      </c>
      <c r="IC683">
        <v>1.86325</v>
      </c>
      <c r="ID683">
        <v>1.86812</v>
      </c>
      <c r="IE683">
        <v>1.86783</v>
      </c>
      <c r="IF683">
        <v>1.86905</v>
      </c>
      <c r="IG683">
        <v>1.86981</v>
      </c>
      <c r="IH683">
        <v>1.86586</v>
      </c>
      <c r="II683">
        <v>1.86697</v>
      </c>
      <c r="IJ683">
        <v>1.86843</v>
      </c>
      <c r="IK683">
        <v>5</v>
      </c>
      <c r="IL683">
        <v>0</v>
      </c>
      <c r="IM683">
        <v>0</v>
      </c>
      <c r="IN683">
        <v>0</v>
      </c>
      <c r="IO683" t="s">
        <v>441</v>
      </c>
      <c r="IP683" t="s">
        <v>442</v>
      </c>
      <c r="IQ683" t="s">
        <v>443</v>
      </c>
      <c r="IR683" t="s">
        <v>443</v>
      </c>
      <c r="IS683" t="s">
        <v>443</v>
      </c>
      <c r="IT683" t="s">
        <v>443</v>
      </c>
      <c r="IU683">
        <v>0</v>
      </c>
      <c r="IV683">
        <v>100</v>
      </c>
      <c r="IW683">
        <v>100</v>
      </c>
      <c r="IX683">
        <v>1.09</v>
      </c>
      <c r="IY683">
        <v>0.3152</v>
      </c>
      <c r="IZ683">
        <v>1.09748391826392</v>
      </c>
      <c r="JA683">
        <v>0</v>
      </c>
      <c r="JB683">
        <v>0</v>
      </c>
      <c r="JC683">
        <v>0</v>
      </c>
      <c r="JD683">
        <v>0.315191680746845</v>
      </c>
      <c r="JE683">
        <v>0</v>
      </c>
      <c r="JF683">
        <v>0</v>
      </c>
      <c r="JG683">
        <v>0</v>
      </c>
      <c r="JH683">
        <v>5</v>
      </c>
      <c r="JI683">
        <v>2273</v>
      </c>
      <c r="JJ683">
        <v>0</v>
      </c>
      <c r="JK683">
        <v>25</v>
      </c>
      <c r="JL683">
        <v>29356962</v>
      </c>
      <c r="JM683">
        <v>29356962</v>
      </c>
      <c r="JN683">
        <v>2.86133</v>
      </c>
      <c r="JO683">
        <v>2.59521</v>
      </c>
      <c r="JP683">
        <v>1.54785</v>
      </c>
      <c r="JQ683">
        <v>2.31567</v>
      </c>
      <c r="JR683">
        <v>1.64673</v>
      </c>
      <c r="JS683">
        <v>2.37793</v>
      </c>
      <c r="JT683">
        <v>34.3725</v>
      </c>
      <c r="JU683">
        <v>24.1663</v>
      </c>
      <c r="JV683">
        <v>18</v>
      </c>
      <c r="JW683">
        <v>488.941</v>
      </c>
      <c r="JX683">
        <v>390.137</v>
      </c>
      <c r="JY683">
        <v>37.0086</v>
      </c>
      <c r="JZ683">
        <v>53.531</v>
      </c>
      <c r="KA683">
        <v>29.9962</v>
      </c>
      <c r="KB683">
        <v>53.2372</v>
      </c>
      <c r="KC683">
        <v>53.0582</v>
      </c>
      <c r="KD683">
        <v>57.2491</v>
      </c>
      <c r="KE683">
        <v>0</v>
      </c>
      <c r="KF683">
        <v>100</v>
      </c>
      <c r="KG683">
        <v>37.0095</v>
      </c>
      <c r="KH683">
        <v>1527.57</v>
      </c>
      <c r="KI683">
        <v>34.6858</v>
      </c>
      <c r="KJ683">
        <v>92.9512</v>
      </c>
      <c r="KK683">
        <v>89.5773</v>
      </c>
    </row>
    <row r="684" spans="1:297">
      <c r="A684">
        <v>668</v>
      </c>
      <c r="B684">
        <v>1761417724</v>
      </c>
      <c r="C684">
        <v>9543</v>
      </c>
      <c r="D684" t="s">
        <v>1784</v>
      </c>
      <c r="E684" t="s">
        <v>1785</v>
      </c>
      <c r="F684">
        <v>5</v>
      </c>
      <c r="G684" t="s">
        <v>1603</v>
      </c>
      <c r="H684" t="s">
        <v>436</v>
      </c>
      <c r="I684">
        <v>1761417715.84615</v>
      </c>
      <c r="J684">
        <f>(K684)/1000</f>
        <v>0</v>
      </c>
      <c r="K684">
        <f>IF(DP684, AN684, AH684)</f>
        <v>0</v>
      </c>
      <c r="L684">
        <f>IF(DP684, AI684, AG684)</f>
        <v>0</v>
      </c>
      <c r="M684">
        <f>DR684 - IF(AU684&gt;1, L684*DL684*100.0/(AW684), 0)</f>
        <v>0</v>
      </c>
      <c r="N684">
        <f>((T684-J684/2)*M684-L684)/(T684+J684/2)</f>
        <v>0</v>
      </c>
      <c r="O684">
        <f>N684*(DY684+DZ684)/1000.0</f>
        <v>0</v>
      </c>
      <c r="P684">
        <f>(DR684 - IF(AU684&gt;1, L684*DL684*100.0/(AW684), 0))*(DY684+DZ684)/1000.0</f>
        <v>0</v>
      </c>
      <c r="Q684">
        <f>2.0/((1/S684-1/R684)+SIGN(S684)*SQRT((1/S684-1/R684)*(1/S684-1/R684) + 4*DM684/((DM684+1)*(DM684+1))*(2*1/S684*1/R684-1/R684*1/R684)))</f>
        <v>0</v>
      </c>
      <c r="R684">
        <f>IF(LEFT(DN684,1)&lt;&gt;"0",IF(LEFT(DN684,1)="1",3.0,DO684),$D$5+$E$5*(EF684*DY684/($K$5*1000))+$F$5*(EF684*DY684/($K$5*1000))*MAX(MIN(DL684,$J$5),$I$5)*MAX(MIN(DL684,$J$5),$I$5)+$G$5*MAX(MIN(DL684,$J$5),$I$5)*(EF684*DY684/($K$5*1000))+$H$5*(EF684*DY684/($K$5*1000))*(EF684*DY684/($K$5*1000)))</f>
        <v>0</v>
      </c>
      <c r="S684">
        <f>J684*(1000-(1000*0.61365*exp(17.502*W684/(240.97+W684))/(DY684+DZ684)+DT684)/2)/(1000*0.61365*exp(17.502*W684/(240.97+W684))/(DY684+DZ684)-DT684)</f>
        <v>0</v>
      </c>
      <c r="T684">
        <f>1/((DM684+1)/(Q684/1.6)+1/(R684/1.37)) + DM684/((DM684+1)/(Q684/1.6) + DM684/(R684/1.37))</f>
        <v>0</v>
      </c>
      <c r="U684">
        <f>(DH684*DK684)</f>
        <v>0</v>
      </c>
      <c r="V684">
        <f>(EA684+(U684+2*0.95*5.67E-8*(((EA684+$B$7)+273)^4-(EA684+273)^4)-44100*J684)/(1.84*29.3*R684+8*0.95*5.67E-8*(EA684+273)^3))</f>
        <v>0</v>
      </c>
      <c r="W684">
        <f>($C$7*EB684+$D$7*EC684+$E$7*V684)</f>
        <v>0</v>
      </c>
      <c r="X684">
        <f>0.61365*exp(17.502*W684/(240.97+W684))</f>
        <v>0</v>
      </c>
      <c r="Y684">
        <f>(Z684/AA684*100)</f>
        <v>0</v>
      </c>
      <c r="Z684">
        <f>DT684*(DY684+DZ684)/1000</f>
        <v>0</v>
      </c>
      <c r="AA684">
        <f>0.61365*exp(17.502*EA684/(240.97+EA684))</f>
        <v>0</v>
      </c>
      <c r="AB684">
        <f>(X684-DT684*(DY684+DZ684)/1000)</f>
        <v>0</v>
      </c>
      <c r="AC684">
        <f>(-J684*44100)</f>
        <v>0</v>
      </c>
      <c r="AD684">
        <f>2*29.3*R684*0.92*(EA684-W684)</f>
        <v>0</v>
      </c>
      <c r="AE684">
        <f>2*0.95*5.67E-8*(((EA684+$B$7)+273)^4-(W684+273)^4)</f>
        <v>0</v>
      </c>
      <c r="AF684">
        <f>U684+AE684+AC684+AD684</f>
        <v>0</v>
      </c>
      <c r="AG684">
        <f>DX684*AU684*(DS684-DR684*(1000-AU684*DU684)/(1000-AU684*DT684))/(100*DL684)</f>
        <v>0</v>
      </c>
      <c r="AH684">
        <f>1000*DX684*AU684*(DT684-DU684)/(100*DL684*(1000-AU684*DT684))</f>
        <v>0</v>
      </c>
      <c r="AI684">
        <f>(AJ684 - AK684 - DY684*1E3/(8.314*(EA684+273.15)) * AM684/DX684 * AL684) * DX684/(100*DL684) * (1000 - DU684)/1000</f>
        <v>0</v>
      </c>
      <c r="AJ684">
        <v>1550.47914235012</v>
      </c>
      <c r="AK684">
        <v>1508.46175757576</v>
      </c>
      <c r="AL684">
        <v>3.27385656241481</v>
      </c>
      <c r="AM684">
        <v>65.3796916363012</v>
      </c>
      <c r="AN684">
        <f>(AP684 - AO684 + DY684*1E3/(8.314*(EA684+273.15)) * AR684/DX684 * AQ684) * DX684/(100*DL684) * 1000/(1000 - AP684)</f>
        <v>0</v>
      </c>
      <c r="AO684">
        <v>25.5054456986392</v>
      </c>
      <c r="AP684">
        <v>34.8304654545454</v>
      </c>
      <c r="AQ684">
        <v>3.19246845087723e-05</v>
      </c>
      <c r="AR684">
        <v>110.48631255239</v>
      </c>
      <c r="AS684">
        <v>5</v>
      </c>
      <c r="AT684">
        <v>1</v>
      </c>
      <c r="AU684">
        <f>IF(AS684*$H$13&gt;=AW684,1.0,(AW684/(AW684-AS684*$H$13)))</f>
        <v>0</v>
      </c>
      <c r="AV684">
        <f>(AU684-1)*100</f>
        <v>0</v>
      </c>
      <c r="AW684">
        <f>MAX(0,($B$13+$C$13*EF684)/(1+$D$13*EF684)*DY684/(EA684+273)*$E$13)</f>
        <v>0</v>
      </c>
      <c r="AX684" t="s">
        <v>437</v>
      </c>
      <c r="AY684" t="s">
        <v>437</v>
      </c>
      <c r="AZ684">
        <v>0</v>
      </c>
      <c r="BA684">
        <v>0</v>
      </c>
      <c r="BB684">
        <f>1-AZ684/BA684</f>
        <v>0</v>
      </c>
      <c r="BC684">
        <v>0</v>
      </c>
      <c r="BD684" t="s">
        <v>437</v>
      </c>
      <c r="BE684" t="s">
        <v>437</v>
      </c>
      <c r="BF684">
        <v>0</v>
      </c>
      <c r="BG684">
        <v>0</v>
      </c>
      <c r="BH684">
        <f>1-BF684/BG684</f>
        <v>0</v>
      </c>
      <c r="BI684">
        <v>0.5</v>
      </c>
      <c r="BJ684">
        <f>DI684</f>
        <v>0</v>
      </c>
      <c r="BK684">
        <f>L684</f>
        <v>0</v>
      </c>
      <c r="BL684">
        <f>BH684*BI684*BJ684</f>
        <v>0</v>
      </c>
      <c r="BM684">
        <f>(BK684-BC684)/BJ684</f>
        <v>0</v>
      </c>
      <c r="BN684">
        <f>(BA684-BG684)/BG684</f>
        <v>0</v>
      </c>
      <c r="BO684">
        <f>AZ684/(BB684+AZ684/BG684)</f>
        <v>0</v>
      </c>
      <c r="BP684" t="s">
        <v>437</v>
      </c>
      <c r="BQ684">
        <v>0</v>
      </c>
      <c r="BR684">
        <f>IF(BQ684&lt;&gt;0, BQ684, BO684)</f>
        <v>0</v>
      </c>
      <c r="BS684">
        <f>1-BR684/BG684</f>
        <v>0</v>
      </c>
      <c r="BT684">
        <f>(BG684-BF684)/(BG684-BR684)</f>
        <v>0</v>
      </c>
      <c r="BU684">
        <f>(BA684-BG684)/(BA684-BR684)</f>
        <v>0</v>
      </c>
      <c r="BV684">
        <f>(BG684-BF684)/(BG684-AZ684)</f>
        <v>0</v>
      </c>
      <c r="BW684">
        <f>(BA684-BG684)/(BA684-AZ684)</f>
        <v>0</v>
      </c>
      <c r="BX684">
        <f>(BT684*BR684/BF684)</f>
        <v>0</v>
      </c>
      <c r="BY684">
        <f>(1-BX684)</f>
        <v>0</v>
      </c>
      <c r="DH684">
        <f>$B$11*EG684+$C$11*EH684+$F$11*ES684*(1-EV684)</f>
        <v>0</v>
      </c>
      <c r="DI684">
        <f>DH684*DJ684</f>
        <v>0</v>
      </c>
      <c r="DJ684">
        <f>($B$11*$D$9+$C$11*$D$9+$F$11*((FF684+EX684)/MAX(FF684+EX684+FG684, 0.1)*$I$9+FG684/MAX(FF684+EX684+FG684, 0.1)*$J$9))/($B$11+$C$11+$F$11)</f>
        <v>0</v>
      </c>
      <c r="DK684">
        <f>($B$11*$K$9+$C$11*$K$9+$F$11*((FF684+EX684)/MAX(FF684+EX684+FG684, 0.1)*$P$9+FG684/MAX(FF684+EX684+FG684, 0.1)*$Q$9))/($B$11+$C$11+$F$11)</f>
        <v>0</v>
      </c>
      <c r="DL684">
        <v>6</v>
      </c>
      <c r="DM684">
        <v>0.5</v>
      </c>
      <c r="DN684" t="s">
        <v>438</v>
      </c>
      <c r="DO684">
        <v>2</v>
      </c>
      <c r="DP684" t="b">
        <v>1</v>
      </c>
      <c r="DQ684">
        <v>1761417715.84615</v>
      </c>
      <c r="DR684">
        <v>1432.58923076923</v>
      </c>
      <c r="DS684">
        <v>1495.08076923077</v>
      </c>
      <c r="DT684">
        <v>34.8266</v>
      </c>
      <c r="DU684">
        <v>25.5005</v>
      </c>
      <c r="DV684">
        <v>1431.49076923077</v>
      </c>
      <c r="DW684">
        <v>34.5114153846154</v>
      </c>
      <c r="DX684">
        <v>499.992846153846</v>
      </c>
      <c r="DY684">
        <v>90.2723769230769</v>
      </c>
      <c r="DZ684">
        <v>0.041778</v>
      </c>
      <c r="EA684">
        <v>43.0967846153846</v>
      </c>
      <c r="EB684">
        <v>41.9997230769231</v>
      </c>
      <c r="EC684">
        <v>999.9</v>
      </c>
      <c r="ED684">
        <v>0</v>
      </c>
      <c r="EE684">
        <v>0</v>
      </c>
      <c r="EF684">
        <v>9995.57923076923</v>
      </c>
      <c r="EG684">
        <v>0</v>
      </c>
      <c r="EH684">
        <v>1207.33230769231</v>
      </c>
      <c r="EI684">
        <v>-62.4915615384615</v>
      </c>
      <c r="EJ684">
        <v>1484.28230769231</v>
      </c>
      <c r="EK684">
        <v>1534.20384615385</v>
      </c>
      <c r="EL684">
        <v>9.32612461538462</v>
      </c>
      <c r="EM684">
        <v>1495.08076923077</v>
      </c>
      <c r="EN684">
        <v>25.5005</v>
      </c>
      <c r="EO684">
        <v>3.14388153846154</v>
      </c>
      <c r="EP684">
        <v>2.30199</v>
      </c>
      <c r="EQ684">
        <v>24.8102384615385</v>
      </c>
      <c r="ER684">
        <v>19.6903384615385</v>
      </c>
      <c r="ES684">
        <v>1200.04384615385</v>
      </c>
      <c r="ET684">
        <v>0.966998923076923</v>
      </c>
      <c r="EU684">
        <v>0.0330011461538462</v>
      </c>
      <c r="EV684">
        <v>0</v>
      </c>
      <c r="EW684">
        <v>1457.91692307692</v>
      </c>
      <c r="EX684">
        <v>5.00059</v>
      </c>
      <c r="EY684">
        <v>18664.3076923077</v>
      </c>
      <c r="EZ684">
        <v>10359.0846153846</v>
      </c>
      <c r="FA684">
        <v>60.3217692307692</v>
      </c>
      <c r="FB684">
        <v>61.9036153846154</v>
      </c>
      <c r="FC684">
        <v>60.6536153846154</v>
      </c>
      <c r="FD684">
        <v>61.4083846153846</v>
      </c>
      <c r="FE684">
        <v>61.2738461538462</v>
      </c>
      <c r="FF684">
        <v>1155.60384615385</v>
      </c>
      <c r="FG684">
        <v>39.44</v>
      </c>
      <c r="FH684">
        <v>0</v>
      </c>
      <c r="FI684">
        <v>1761417684.1</v>
      </c>
      <c r="FJ684">
        <v>0</v>
      </c>
      <c r="FK684">
        <v>1457.94961538462</v>
      </c>
      <c r="FL684">
        <v>10.7114529942196</v>
      </c>
      <c r="FM684">
        <v>110.396581018987</v>
      </c>
      <c r="FN684">
        <v>18664.2115384615</v>
      </c>
      <c r="FO684">
        <v>15</v>
      </c>
      <c r="FP684">
        <v>0</v>
      </c>
      <c r="FQ684" t="s">
        <v>439</v>
      </c>
      <c r="FR684">
        <v>0</v>
      </c>
      <c r="FS684">
        <v>0</v>
      </c>
      <c r="FT684">
        <v>0</v>
      </c>
      <c r="FU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A684">
        <v>0</v>
      </c>
      <c r="GB684">
        <v>0</v>
      </c>
      <c r="GC684">
        <v>-62.4329</v>
      </c>
      <c r="GD684">
        <v>-1.0446766917293</v>
      </c>
      <c r="GE684">
        <v>0.684762886698745</v>
      </c>
      <c r="GF684">
        <v>0</v>
      </c>
      <c r="GG684">
        <v>1457.20529411765</v>
      </c>
      <c r="GH684">
        <v>10.6304048891337</v>
      </c>
      <c r="GI684">
        <v>1.07416790037716</v>
      </c>
      <c r="GJ684">
        <v>-1</v>
      </c>
      <c r="GK684">
        <v>9.327464</v>
      </c>
      <c r="GL684">
        <v>-0.0328953383458774</v>
      </c>
      <c r="GM684">
        <v>0.00352214764028987</v>
      </c>
      <c r="GN684">
        <v>1</v>
      </c>
      <c r="GO684">
        <v>1</v>
      </c>
      <c r="GP684">
        <v>2</v>
      </c>
      <c r="GQ684" t="s">
        <v>446</v>
      </c>
      <c r="GR684">
        <v>3.12711</v>
      </c>
      <c r="GS684">
        <v>2.72044</v>
      </c>
      <c r="GT684">
        <v>0.199528</v>
      </c>
      <c r="GU684">
        <v>0.204625</v>
      </c>
      <c r="GV684">
        <v>0.127075</v>
      </c>
      <c r="GW684">
        <v>0.102146</v>
      </c>
      <c r="GX684">
        <v>28735.6</v>
      </c>
      <c r="GY684">
        <v>30184.2</v>
      </c>
      <c r="GZ684">
        <v>32630.7</v>
      </c>
      <c r="HA684">
        <v>34517.2</v>
      </c>
      <c r="HB684">
        <v>40719.5</v>
      </c>
      <c r="HC684">
        <v>44714.2</v>
      </c>
      <c r="HD684">
        <v>51288.7</v>
      </c>
      <c r="HE684">
        <v>55371.6</v>
      </c>
      <c r="HF684">
        <v>1.67705</v>
      </c>
      <c r="HG684">
        <v>1.5409</v>
      </c>
      <c r="HH684">
        <v>-0.0299104</v>
      </c>
      <c r="HI684">
        <v>0</v>
      </c>
      <c r="HJ684">
        <v>42.5313</v>
      </c>
      <c r="HK684">
        <v>999.9</v>
      </c>
      <c r="HL684">
        <v>55.897</v>
      </c>
      <c r="HM684">
        <v>30.111</v>
      </c>
      <c r="HN684">
        <v>26.5487</v>
      </c>
      <c r="HO684">
        <v>60.5055</v>
      </c>
      <c r="HP684">
        <v>40.9495</v>
      </c>
      <c r="HQ684">
        <v>1</v>
      </c>
      <c r="HR684">
        <v>2.31333</v>
      </c>
      <c r="HS684">
        <v>8.09615</v>
      </c>
      <c r="HT684">
        <v>19.9255</v>
      </c>
      <c r="HU684">
        <v>5.18974</v>
      </c>
      <c r="HV684">
        <v>12.0159</v>
      </c>
      <c r="HW684">
        <v>4.97005</v>
      </c>
      <c r="HX684">
        <v>3.29588</v>
      </c>
      <c r="HY684">
        <v>9999</v>
      </c>
      <c r="HZ684">
        <v>9999</v>
      </c>
      <c r="IA684">
        <v>999.9</v>
      </c>
      <c r="IB684">
        <v>9999</v>
      </c>
      <c r="IC684">
        <v>1.86324</v>
      </c>
      <c r="ID684">
        <v>1.86811</v>
      </c>
      <c r="IE684">
        <v>1.86783</v>
      </c>
      <c r="IF684">
        <v>1.86904</v>
      </c>
      <c r="IG684">
        <v>1.86981</v>
      </c>
      <c r="IH684">
        <v>1.86584</v>
      </c>
      <c r="II684">
        <v>1.86693</v>
      </c>
      <c r="IJ684">
        <v>1.86839</v>
      </c>
      <c r="IK684">
        <v>5</v>
      </c>
      <c r="IL684">
        <v>0</v>
      </c>
      <c r="IM684">
        <v>0</v>
      </c>
      <c r="IN684">
        <v>0</v>
      </c>
      <c r="IO684" t="s">
        <v>441</v>
      </c>
      <c r="IP684" t="s">
        <v>442</v>
      </c>
      <c r="IQ684" t="s">
        <v>443</v>
      </c>
      <c r="IR684" t="s">
        <v>443</v>
      </c>
      <c r="IS684" t="s">
        <v>443</v>
      </c>
      <c r="IT684" t="s">
        <v>443</v>
      </c>
      <c r="IU684">
        <v>0</v>
      </c>
      <c r="IV684">
        <v>100</v>
      </c>
      <c r="IW684">
        <v>100</v>
      </c>
      <c r="IX684">
        <v>1.09</v>
      </c>
      <c r="IY684">
        <v>0.3152</v>
      </c>
      <c r="IZ684">
        <v>1.09748391826392</v>
      </c>
      <c r="JA684">
        <v>0</v>
      </c>
      <c r="JB684">
        <v>0</v>
      </c>
      <c r="JC684">
        <v>0</v>
      </c>
      <c r="JD684">
        <v>0.315191680746845</v>
      </c>
      <c r="JE684">
        <v>0</v>
      </c>
      <c r="JF684">
        <v>0</v>
      </c>
      <c r="JG684">
        <v>0</v>
      </c>
      <c r="JH684">
        <v>5</v>
      </c>
      <c r="JI684">
        <v>2273</v>
      </c>
      <c r="JJ684">
        <v>0</v>
      </c>
      <c r="JK684">
        <v>25</v>
      </c>
      <c r="JL684">
        <v>29356962.1</v>
      </c>
      <c r="JM684">
        <v>29356962.1</v>
      </c>
      <c r="JN684">
        <v>2.88452</v>
      </c>
      <c r="JO684">
        <v>2.60986</v>
      </c>
      <c r="JP684">
        <v>1.54785</v>
      </c>
      <c r="JQ684">
        <v>2.31567</v>
      </c>
      <c r="JR684">
        <v>1.64673</v>
      </c>
      <c r="JS684">
        <v>2.32788</v>
      </c>
      <c r="JT684">
        <v>34.3725</v>
      </c>
      <c r="JU684">
        <v>24.0875</v>
      </c>
      <c r="JV684">
        <v>18</v>
      </c>
      <c r="JW684">
        <v>489.073</v>
      </c>
      <c r="JX684">
        <v>390.129</v>
      </c>
      <c r="JY684">
        <v>36.8894</v>
      </c>
      <c r="JZ684">
        <v>53.4909</v>
      </c>
      <c r="KA684">
        <v>30.0024</v>
      </c>
      <c r="KB684">
        <v>53.2091</v>
      </c>
      <c r="KC684">
        <v>53.0249</v>
      </c>
      <c r="KD684">
        <v>57.7082</v>
      </c>
      <c r="KE684">
        <v>0</v>
      </c>
      <c r="KF684">
        <v>100</v>
      </c>
      <c r="KG684">
        <v>35.8992</v>
      </c>
      <c r="KH684">
        <v>1542.62</v>
      </c>
      <c r="KI684">
        <v>34.6858</v>
      </c>
      <c r="KJ684">
        <v>92.9586</v>
      </c>
      <c r="KK684">
        <v>89.5859</v>
      </c>
    </row>
    <row r="685" spans="1:297">
      <c r="A685">
        <v>669</v>
      </c>
      <c r="B685">
        <v>1761417729</v>
      </c>
      <c r="C685">
        <v>9548</v>
      </c>
      <c r="D685" t="s">
        <v>1786</v>
      </c>
      <c r="E685" t="s">
        <v>1787</v>
      </c>
      <c r="F685">
        <v>5</v>
      </c>
      <c r="G685" t="s">
        <v>1603</v>
      </c>
      <c r="H685" t="s">
        <v>436</v>
      </c>
      <c r="I685">
        <v>1761417720.84615</v>
      </c>
      <c r="J685">
        <f>(K685)/1000</f>
        <v>0</v>
      </c>
      <c r="K685">
        <f>IF(DP685, AN685, AH685)</f>
        <v>0</v>
      </c>
      <c r="L685">
        <f>IF(DP685, AI685, AG685)</f>
        <v>0</v>
      </c>
      <c r="M685">
        <f>DR685 - IF(AU685&gt;1, L685*DL685*100.0/(AW685), 0)</f>
        <v>0</v>
      </c>
      <c r="N685">
        <f>((T685-J685/2)*M685-L685)/(T685+J685/2)</f>
        <v>0</v>
      </c>
      <c r="O685">
        <f>N685*(DY685+DZ685)/1000.0</f>
        <v>0</v>
      </c>
      <c r="P685">
        <f>(DR685 - IF(AU685&gt;1, L685*DL685*100.0/(AW685), 0))*(DY685+DZ685)/1000.0</f>
        <v>0</v>
      </c>
      <c r="Q685">
        <f>2.0/((1/S685-1/R685)+SIGN(S685)*SQRT((1/S685-1/R685)*(1/S685-1/R685) + 4*DM685/((DM685+1)*(DM685+1))*(2*1/S685*1/R685-1/R685*1/R685)))</f>
        <v>0</v>
      </c>
      <c r="R685">
        <f>IF(LEFT(DN685,1)&lt;&gt;"0",IF(LEFT(DN685,1)="1",3.0,DO685),$D$5+$E$5*(EF685*DY685/($K$5*1000))+$F$5*(EF685*DY685/($K$5*1000))*MAX(MIN(DL685,$J$5),$I$5)*MAX(MIN(DL685,$J$5),$I$5)+$G$5*MAX(MIN(DL685,$J$5),$I$5)*(EF685*DY685/($K$5*1000))+$H$5*(EF685*DY685/($K$5*1000))*(EF685*DY685/($K$5*1000)))</f>
        <v>0</v>
      </c>
      <c r="S685">
        <f>J685*(1000-(1000*0.61365*exp(17.502*W685/(240.97+W685))/(DY685+DZ685)+DT685)/2)/(1000*0.61365*exp(17.502*W685/(240.97+W685))/(DY685+DZ685)-DT685)</f>
        <v>0</v>
      </c>
      <c r="T685">
        <f>1/((DM685+1)/(Q685/1.6)+1/(R685/1.37)) + DM685/((DM685+1)/(Q685/1.6) + DM685/(R685/1.37))</f>
        <v>0</v>
      </c>
      <c r="U685">
        <f>(DH685*DK685)</f>
        <v>0</v>
      </c>
      <c r="V685">
        <f>(EA685+(U685+2*0.95*5.67E-8*(((EA685+$B$7)+273)^4-(EA685+273)^4)-44100*J685)/(1.84*29.3*R685+8*0.95*5.67E-8*(EA685+273)^3))</f>
        <v>0</v>
      </c>
      <c r="W685">
        <f>($C$7*EB685+$D$7*EC685+$E$7*V685)</f>
        <v>0</v>
      </c>
      <c r="X685">
        <f>0.61365*exp(17.502*W685/(240.97+W685))</f>
        <v>0</v>
      </c>
      <c r="Y685">
        <f>(Z685/AA685*100)</f>
        <v>0</v>
      </c>
      <c r="Z685">
        <f>DT685*(DY685+DZ685)/1000</f>
        <v>0</v>
      </c>
      <c r="AA685">
        <f>0.61365*exp(17.502*EA685/(240.97+EA685))</f>
        <v>0</v>
      </c>
      <c r="AB685">
        <f>(X685-DT685*(DY685+DZ685)/1000)</f>
        <v>0</v>
      </c>
      <c r="AC685">
        <f>(-J685*44100)</f>
        <v>0</v>
      </c>
      <c r="AD685">
        <f>2*29.3*R685*0.92*(EA685-W685)</f>
        <v>0</v>
      </c>
      <c r="AE685">
        <f>2*0.95*5.67E-8*(((EA685+$B$7)+273)^4-(W685+273)^4)</f>
        <v>0</v>
      </c>
      <c r="AF685">
        <f>U685+AE685+AC685+AD685</f>
        <v>0</v>
      </c>
      <c r="AG685">
        <f>DX685*AU685*(DS685-DR685*(1000-AU685*DU685)/(1000-AU685*DT685))/(100*DL685)</f>
        <v>0</v>
      </c>
      <c r="AH685">
        <f>1000*DX685*AU685*(DT685-DU685)/(100*DL685*(1000-AU685*DT685))</f>
        <v>0</v>
      </c>
      <c r="AI685">
        <f>(AJ685 - AK685 - DY685*1E3/(8.314*(EA685+273.15)) * AM685/DX685 * AL685) * DX685/(100*DL685) * (1000 - DU685)/1000</f>
        <v>0</v>
      </c>
      <c r="AJ685">
        <v>1567.89290581166</v>
      </c>
      <c r="AK685">
        <v>1525.73315151515</v>
      </c>
      <c r="AL685">
        <v>3.42830970991524</v>
      </c>
      <c r="AM685">
        <v>65.3796916363012</v>
      </c>
      <c r="AN685">
        <f>(AP685 - AO685 + DY685*1E3/(8.314*(EA685+273.15)) * AR685/DX685 * AQ685) * DX685/(100*DL685) * 1000/(1000 - AP685)</f>
        <v>0</v>
      </c>
      <c r="AO685">
        <v>25.5097012899319</v>
      </c>
      <c r="AP685">
        <v>34.8084484848485</v>
      </c>
      <c r="AQ685">
        <v>-0.00702974841379012</v>
      </c>
      <c r="AR685">
        <v>110.48631255239</v>
      </c>
      <c r="AS685">
        <v>4</v>
      </c>
      <c r="AT685">
        <v>1</v>
      </c>
      <c r="AU685">
        <f>IF(AS685*$H$13&gt;=AW685,1.0,(AW685/(AW685-AS685*$H$13)))</f>
        <v>0</v>
      </c>
      <c r="AV685">
        <f>(AU685-1)*100</f>
        <v>0</v>
      </c>
      <c r="AW685">
        <f>MAX(0,($B$13+$C$13*EF685)/(1+$D$13*EF685)*DY685/(EA685+273)*$E$13)</f>
        <v>0</v>
      </c>
      <c r="AX685" t="s">
        <v>437</v>
      </c>
      <c r="AY685" t="s">
        <v>437</v>
      </c>
      <c r="AZ685">
        <v>0</v>
      </c>
      <c r="BA685">
        <v>0</v>
      </c>
      <c r="BB685">
        <f>1-AZ685/BA685</f>
        <v>0</v>
      </c>
      <c r="BC685">
        <v>0</v>
      </c>
      <c r="BD685" t="s">
        <v>437</v>
      </c>
      <c r="BE685" t="s">
        <v>437</v>
      </c>
      <c r="BF685">
        <v>0</v>
      </c>
      <c r="BG685">
        <v>0</v>
      </c>
      <c r="BH685">
        <f>1-BF685/BG685</f>
        <v>0</v>
      </c>
      <c r="BI685">
        <v>0.5</v>
      </c>
      <c r="BJ685">
        <f>DI685</f>
        <v>0</v>
      </c>
      <c r="BK685">
        <f>L685</f>
        <v>0</v>
      </c>
      <c r="BL685">
        <f>BH685*BI685*BJ685</f>
        <v>0</v>
      </c>
      <c r="BM685">
        <f>(BK685-BC685)/BJ685</f>
        <v>0</v>
      </c>
      <c r="BN685">
        <f>(BA685-BG685)/BG685</f>
        <v>0</v>
      </c>
      <c r="BO685">
        <f>AZ685/(BB685+AZ685/BG685)</f>
        <v>0</v>
      </c>
      <c r="BP685" t="s">
        <v>437</v>
      </c>
      <c r="BQ685">
        <v>0</v>
      </c>
      <c r="BR685">
        <f>IF(BQ685&lt;&gt;0, BQ685, BO685)</f>
        <v>0</v>
      </c>
      <c r="BS685">
        <f>1-BR685/BG685</f>
        <v>0</v>
      </c>
      <c r="BT685">
        <f>(BG685-BF685)/(BG685-BR685)</f>
        <v>0</v>
      </c>
      <c r="BU685">
        <f>(BA685-BG685)/(BA685-BR685)</f>
        <v>0</v>
      </c>
      <c r="BV685">
        <f>(BG685-BF685)/(BG685-AZ685)</f>
        <v>0</v>
      </c>
      <c r="BW685">
        <f>(BA685-BG685)/(BA685-AZ685)</f>
        <v>0</v>
      </c>
      <c r="BX685">
        <f>(BT685*BR685/BF685)</f>
        <v>0</v>
      </c>
      <c r="BY685">
        <f>(1-BX685)</f>
        <v>0</v>
      </c>
      <c r="DH685">
        <f>$B$11*EG685+$C$11*EH685+$F$11*ES685*(1-EV685)</f>
        <v>0</v>
      </c>
      <c r="DI685">
        <f>DH685*DJ685</f>
        <v>0</v>
      </c>
      <c r="DJ685">
        <f>($B$11*$D$9+$C$11*$D$9+$F$11*((FF685+EX685)/MAX(FF685+EX685+FG685, 0.1)*$I$9+FG685/MAX(FF685+EX685+FG685, 0.1)*$J$9))/($B$11+$C$11+$F$11)</f>
        <v>0</v>
      </c>
      <c r="DK685">
        <f>($B$11*$K$9+$C$11*$K$9+$F$11*((FF685+EX685)/MAX(FF685+EX685+FG685, 0.1)*$P$9+FG685/MAX(FF685+EX685+FG685, 0.1)*$Q$9))/($B$11+$C$11+$F$11)</f>
        <v>0</v>
      </c>
      <c r="DL685">
        <v>6</v>
      </c>
      <c r="DM685">
        <v>0.5</v>
      </c>
      <c r="DN685" t="s">
        <v>438</v>
      </c>
      <c r="DO685">
        <v>2</v>
      </c>
      <c r="DP685" t="b">
        <v>1</v>
      </c>
      <c r="DQ685">
        <v>1761417720.84615</v>
      </c>
      <c r="DR685">
        <v>1449.07</v>
      </c>
      <c r="DS685">
        <v>1511.90076923077</v>
      </c>
      <c r="DT685">
        <v>34.8246923076923</v>
      </c>
      <c r="DU685">
        <v>25.5046846153846</v>
      </c>
      <c r="DV685">
        <v>1447.97230769231</v>
      </c>
      <c r="DW685">
        <v>34.5094923076923</v>
      </c>
      <c r="DX685">
        <v>500.113538461538</v>
      </c>
      <c r="DY685">
        <v>90.2711615384615</v>
      </c>
      <c r="DZ685">
        <v>0.0419843307692308</v>
      </c>
      <c r="EA685">
        <v>43.0951230769231</v>
      </c>
      <c r="EB685">
        <v>42.0314846153846</v>
      </c>
      <c r="EC685">
        <v>999.9</v>
      </c>
      <c r="ED685">
        <v>0</v>
      </c>
      <c r="EE685">
        <v>0</v>
      </c>
      <c r="EF685">
        <v>9998.46923076923</v>
      </c>
      <c r="EG685">
        <v>0</v>
      </c>
      <c r="EH685">
        <v>1207.44076923077</v>
      </c>
      <c r="EI685">
        <v>-62.8314153846154</v>
      </c>
      <c r="EJ685">
        <v>1501.35384615385</v>
      </c>
      <c r="EK685">
        <v>1551.47076923077</v>
      </c>
      <c r="EL685">
        <v>9.32001846153846</v>
      </c>
      <c r="EM685">
        <v>1511.90076923077</v>
      </c>
      <c r="EN685">
        <v>25.5046846153846</v>
      </c>
      <c r="EO685">
        <v>3.14366615384615</v>
      </c>
      <c r="EP685">
        <v>2.30233692307692</v>
      </c>
      <c r="EQ685">
        <v>24.8091</v>
      </c>
      <c r="ER685">
        <v>19.6927692307692</v>
      </c>
      <c r="ES685">
        <v>1200.06076923077</v>
      </c>
      <c r="ET685">
        <v>0.966998923076923</v>
      </c>
      <c r="EU685">
        <v>0.0330011538461538</v>
      </c>
      <c r="EV685">
        <v>0</v>
      </c>
      <c r="EW685">
        <v>1458.89923076923</v>
      </c>
      <c r="EX685">
        <v>5.00059</v>
      </c>
      <c r="EY685">
        <v>18673.8384615385</v>
      </c>
      <c r="EZ685">
        <v>10359.2307692308</v>
      </c>
      <c r="FA685">
        <v>60.2881538461538</v>
      </c>
      <c r="FB685">
        <v>61.87</v>
      </c>
      <c r="FC685">
        <v>60.6296923076923</v>
      </c>
      <c r="FD685">
        <v>61.3747692307692</v>
      </c>
      <c r="FE685">
        <v>61.2353846153846</v>
      </c>
      <c r="FF685">
        <v>1155.62076923077</v>
      </c>
      <c r="FG685">
        <v>39.44</v>
      </c>
      <c r="FH685">
        <v>0</v>
      </c>
      <c r="FI685">
        <v>1761417689.5</v>
      </c>
      <c r="FJ685">
        <v>0</v>
      </c>
      <c r="FK685">
        <v>1459.0564</v>
      </c>
      <c r="FL685">
        <v>12.3046153718816</v>
      </c>
      <c r="FM685">
        <v>111.738461303855</v>
      </c>
      <c r="FN685">
        <v>18674.532</v>
      </c>
      <c r="FO685">
        <v>15</v>
      </c>
      <c r="FP685">
        <v>0</v>
      </c>
      <c r="FQ685" t="s">
        <v>439</v>
      </c>
      <c r="FR685">
        <v>0</v>
      </c>
      <c r="FS685">
        <v>0</v>
      </c>
      <c r="FT685">
        <v>0</v>
      </c>
      <c r="FU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A685">
        <v>0</v>
      </c>
      <c r="GB685">
        <v>0</v>
      </c>
      <c r="GC685">
        <v>-62.5325619047619</v>
      </c>
      <c r="GD685">
        <v>-3.35442857142861</v>
      </c>
      <c r="GE685">
        <v>0.742833741878061</v>
      </c>
      <c r="GF685">
        <v>0</v>
      </c>
      <c r="GG685">
        <v>1458.21264705882</v>
      </c>
      <c r="GH685">
        <v>11.7602750247182</v>
      </c>
      <c r="GI685">
        <v>1.18384793544443</v>
      </c>
      <c r="GJ685">
        <v>-1</v>
      </c>
      <c r="GK685">
        <v>9.32446904761905</v>
      </c>
      <c r="GL685">
        <v>-0.044569090909086</v>
      </c>
      <c r="GM685">
        <v>0.00545233187750838</v>
      </c>
      <c r="GN685">
        <v>1</v>
      </c>
      <c r="GO685">
        <v>1</v>
      </c>
      <c r="GP685">
        <v>2</v>
      </c>
      <c r="GQ685" t="s">
        <v>446</v>
      </c>
      <c r="GR685">
        <v>3.1259</v>
      </c>
      <c r="GS685">
        <v>2.72026</v>
      </c>
      <c r="GT685">
        <v>0.200917</v>
      </c>
      <c r="GU685">
        <v>0.205956</v>
      </c>
      <c r="GV685">
        <v>0.126996</v>
      </c>
      <c r="GW685">
        <v>0.102163</v>
      </c>
      <c r="GX685">
        <v>28686.1</v>
      </c>
      <c r="GY685">
        <v>30135.2</v>
      </c>
      <c r="GZ685">
        <v>32631.5</v>
      </c>
      <c r="HA685">
        <v>34519.3</v>
      </c>
      <c r="HB685">
        <v>40722.9</v>
      </c>
      <c r="HC685">
        <v>44715.7</v>
      </c>
      <c r="HD685">
        <v>51288.8</v>
      </c>
      <c r="HE685">
        <v>55374.3</v>
      </c>
      <c r="HF685">
        <v>1.67628</v>
      </c>
      <c r="HG685">
        <v>1.54247</v>
      </c>
      <c r="HH685">
        <v>-0.0271276</v>
      </c>
      <c r="HI685">
        <v>0</v>
      </c>
      <c r="HJ685">
        <v>42.5269</v>
      </c>
      <c r="HK685">
        <v>999.9</v>
      </c>
      <c r="HL685">
        <v>55.921</v>
      </c>
      <c r="HM685">
        <v>30.111</v>
      </c>
      <c r="HN685">
        <v>26.564</v>
      </c>
      <c r="HO685">
        <v>60.7255</v>
      </c>
      <c r="HP685">
        <v>40.9255</v>
      </c>
      <c r="HQ685">
        <v>1</v>
      </c>
      <c r="HR685">
        <v>2.34024</v>
      </c>
      <c r="HS685">
        <v>9.08066</v>
      </c>
      <c r="HT685">
        <v>19.8898</v>
      </c>
      <c r="HU685">
        <v>5.19048</v>
      </c>
      <c r="HV685">
        <v>12.0159</v>
      </c>
      <c r="HW685">
        <v>4.97065</v>
      </c>
      <c r="HX685">
        <v>3.2959</v>
      </c>
      <c r="HY685">
        <v>9999</v>
      </c>
      <c r="HZ685">
        <v>9999</v>
      </c>
      <c r="IA685">
        <v>999.9</v>
      </c>
      <c r="IB685">
        <v>9999</v>
      </c>
      <c r="IC685">
        <v>1.86324</v>
      </c>
      <c r="ID685">
        <v>1.8681</v>
      </c>
      <c r="IE685">
        <v>1.86783</v>
      </c>
      <c r="IF685">
        <v>1.86904</v>
      </c>
      <c r="IG685">
        <v>1.86981</v>
      </c>
      <c r="IH685">
        <v>1.86584</v>
      </c>
      <c r="II685">
        <v>1.86691</v>
      </c>
      <c r="IJ685">
        <v>1.86838</v>
      </c>
      <c r="IK685">
        <v>5</v>
      </c>
      <c r="IL685">
        <v>0</v>
      </c>
      <c r="IM685">
        <v>0</v>
      </c>
      <c r="IN685">
        <v>0</v>
      </c>
      <c r="IO685" t="s">
        <v>441</v>
      </c>
      <c r="IP685" t="s">
        <v>442</v>
      </c>
      <c r="IQ685" t="s">
        <v>443</v>
      </c>
      <c r="IR685" t="s">
        <v>443</v>
      </c>
      <c r="IS685" t="s">
        <v>443</v>
      </c>
      <c r="IT685" t="s">
        <v>443</v>
      </c>
      <c r="IU685">
        <v>0</v>
      </c>
      <c r="IV685">
        <v>100</v>
      </c>
      <c r="IW685">
        <v>100</v>
      </c>
      <c r="IX685">
        <v>1.1</v>
      </c>
      <c r="IY685">
        <v>0.3152</v>
      </c>
      <c r="IZ685">
        <v>1.09748391826392</v>
      </c>
      <c r="JA685">
        <v>0</v>
      </c>
      <c r="JB685">
        <v>0</v>
      </c>
      <c r="JC685">
        <v>0</v>
      </c>
      <c r="JD685">
        <v>0.315191680746845</v>
      </c>
      <c r="JE685">
        <v>0</v>
      </c>
      <c r="JF685">
        <v>0</v>
      </c>
      <c r="JG685">
        <v>0</v>
      </c>
      <c r="JH685">
        <v>5</v>
      </c>
      <c r="JI685">
        <v>2273</v>
      </c>
      <c r="JJ685">
        <v>0</v>
      </c>
      <c r="JK685">
        <v>25</v>
      </c>
      <c r="JL685">
        <v>29356962.1</v>
      </c>
      <c r="JM685">
        <v>29356962.1</v>
      </c>
      <c r="JN685">
        <v>2.90894</v>
      </c>
      <c r="JO685">
        <v>2.59766</v>
      </c>
      <c r="JP685">
        <v>1.54785</v>
      </c>
      <c r="JQ685">
        <v>2.31689</v>
      </c>
      <c r="JR685">
        <v>1.64673</v>
      </c>
      <c r="JS685">
        <v>2.38037</v>
      </c>
      <c r="JT685">
        <v>34.3725</v>
      </c>
      <c r="JU685">
        <v>24.105</v>
      </c>
      <c r="JV685">
        <v>18</v>
      </c>
      <c r="JW685">
        <v>488.311</v>
      </c>
      <c r="JX685">
        <v>390.962</v>
      </c>
      <c r="JY685">
        <v>36.1256</v>
      </c>
      <c r="JZ685">
        <v>53.4531</v>
      </c>
      <c r="KA685">
        <v>30.0156</v>
      </c>
      <c r="KB685">
        <v>53.1754</v>
      </c>
      <c r="KC685">
        <v>52.9917</v>
      </c>
      <c r="KD685">
        <v>58.2003</v>
      </c>
      <c r="KE685">
        <v>0</v>
      </c>
      <c r="KF685">
        <v>100</v>
      </c>
      <c r="KG685">
        <v>35.8462</v>
      </c>
      <c r="KH685">
        <v>1556.13</v>
      </c>
      <c r="KI685">
        <v>34.6858</v>
      </c>
      <c r="KJ685">
        <v>92.9598</v>
      </c>
      <c r="KK685">
        <v>89.5908</v>
      </c>
    </row>
    <row r="686" spans="1:297">
      <c r="A686">
        <v>670</v>
      </c>
      <c r="B686">
        <v>1761417734</v>
      </c>
      <c r="C686">
        <v>9553</v>
      </c>
      <c r="D686" t="s">
        <v>1788</v>
      </c>
      <c r="E686" t="s">
        <v>1789</v>
      </c>
      <c r="F686">
        <v>5</v>
      </c>
      <c r="G686" t="s">
        <v>1603</v>
      </c>
      <c r="H686" t="s">
        <v>436</v>
      </c>
      <c r="I686">
        <v>1761417725.84615</v>
      </c>
      <c r="J686">
        <f>(K686)/1000</f>
        <v>0</v>
      </c>
      <c r="K686">
        <f>IF(DP686, AN686, AH686)</f>
        <v>0</v>
      </c>
      <c r="L686">
        <f>IF(DP686, AI686, AG686)</f>
        <v>0</v>
      </c>
      <c r="M686">
        <f>DR686 - IF(AU686&gt;1, L686*DL686*100.0/(AW686), 0)</f>
        <v>0</v>
      </c>
      <c r="N686">
        <f>((T686-J686/2)*M686-L686)/(T686+J686/2)</f>
        <v>0</v>
      </c>
      <c r="O686">
        <f>N686*(DY686+DZ686)/1000.0</f>
        <v>0</v>
      </c>
      <c r="P686">
        <f>(DR686 - IF(AU686&gt;1, L686*DL686*100.0/(AW686), 0))*(DY686+DZ686)/1000.0</f>
        <v>0</v>
      </c>
      <c r="Q686">
        <f>2.0/((1/S686-1/R686)+SIGN(S686)*SQRT((1/S686-1/R686)*(1/S686-1/R686) + 4*DM686/((DM686+1)*(DM686+1))*(2*1/S686*1/R686-1/R686*1/R686)))</f>
        <v>0</v>
      </c>
      <c r="R686">
        <f>IF(LEFT(DN686,1)&lt;&gt;"0",IF(LEFT(DN686,1)="1",3.0,DO686),$D$5+$E$5*(EF686*DY686/($K$5*1000))+$F$5*(EF686*DY686/($K$5*1000))*MAX(MIN(DL686,$J$5),$I$5)*MAX(MIN(DL686,$J$5),$I$5)+$G$5*MAX(MIN(DL686,$J$5),$I$5)*(EF686*DY686/($K$5*1000))+$H$5*(EF686*DY686/($K$5*1000))*(EF686*DY686/($K$5*1000)))</f>
        <v>0</v>
      </c>
      <c r="S686">
        <f>J686*(1000-(1000*0.61365*exp(17.502*W686/(240.97+W686))/(DY686+DZ686)+DT686)/2)/(1000*0.61365*exp(17.502*W686/(240.97+W686))/(DY686+DZ686)-DT686)</f>
        <v>0</v>
      </c>
      <c r="T686">
        <f>1/((DM686+1)/(Q686/1.6)+1/(R686/1.37)) + DM686/((DM686+1)/(Q686/1.6) + DM686/(R686/1.37))</f>
        <v>0</v>
      </c>
      <c r="U686">
        <f>(DH686*DK686)</f>
        <v>0</v>
      </c>
      <c r="V686">
        <f>(EA686+(U686+2*0.95*5.67E-8*(((EA686+$B$7)+273)^4-(EA686+273)^4)-44100*J686)/(1.84*29.3*R686+8*0.95*5.67E-8*(EA686+273)^3))</f>
        <v>0</v>
      </c>
      <c r="W686">
        <f>($C$7*EB686+$D$7*EC686+$E$7*V686)</f>
        <v>0</v>
      </c>
      <c r="X686">
        <f>0.61365*exp(17.502*W686/(240.97+W686))</f>
        <v>0</v>
      </c>
      <c r="Y686">
        <f>(Z686/AA686*100)</f>
        <v>0</v>
      </c>
      <c r="Z686">
        <f>DT686*(DY686+DZ686)/1000</f>
        <v>0</v>
      </c>
      <c r="AA686">
        <f>0.61365*exp(17.502*EA686/(240.97+EA686))</f>
        <v>0</v>
      </c>
      <c r="AB686">
        <f>(X686-DT686*(DY686+DZ686)/1000)</f>
        <v>0</v>
      </c>
      <c r="AC686">
        <f>(-J686*44100)</f>
        <v>0</v>
      </c>
      <c r="AD686">
        <f>2*29.3*R686*0.92*(EA686-W686)</f>
        <v>0</v>
      </c>
      <c r="AE686">
        <f>2*0.95*5.67E-8*(((EA686+$B$7)+273)^4-(W686+273)^4)</f>
        <v>0</v>
      </c>
      <c r="AF686">
        <f>U686+AE686+AC686+AD686</f>
        <v>0</v>
      </c>
      <c r="AG686">
        <f>DX686*AU686*(DS686-DR686*(1000-AU686*DU686)/(1000-AU686*DT686))/(100*DL686)</f>
        <v>0</v>
      </c>
      <c r="AH686">
        <f>1000*DX686*AU686*(DT686-DU686)/(100*DL686*(1000-AU686*DT686))</f>
        <v>0</v>
      </c>
      <c r="AI686">
        <f>(AJ686 - AK686 - DY686*1E3/(8.314*(EA686+273.15)) * AM686/DX686 * AL686) * DX686/(100*DL686) * (1000 - DU686)/1000</f>
        <v>0</v>
      </c>
      <c r="AJ686">
        <v>1584.99812968995</v>
      </c>
      <c r="AK686">
        <v>1542.70012121212</v>
      </c>
      <c r="AL686">
        <v>3.43335887245033</v>
      </c>
      <c r="AM686">
        <v>65.3796916363012</v>
      </c>
      <c r="AN686">
        <f>(AP686 - AO686 + DY686*1E3/(8.314*(EA686+273.15)) * AR686/DX686 * AQ686) * DX686/(100*DL686) * 1000/(1000 - AP686)</f>
        <v>0</v>
      </c>
      <c r="AO686">
        <v>25.5160610986683</v>
      </c>
      <c r="AP686">
        <v>34.7791939393939</v>
      </c>
      <c r="AQ686">
        <v>-0.00372303986756054</v>
      </c>
      <c r="AR686">
        <v>110.48631255239</v>
      </c>
      <c r="AS686">
        <v>5</v>
      </c>
      <c r="AT686">
        <v>1</v>
      </c>
      <c r="AU686">
        <f>IF(AS686*$H$13&gt;=AW686,1.0,(AW686/(AW686-AS686*$H$13)))</f>
        <v>0</v>
      </c>
      <c r="AV686">
        <f>(AU686-1)*100</f>
        <v>0</v>
      </c>
      <c r="AW686">
        <f>MAX(0,($B$13+$C$13*EF686)/(1+$D$13*EF686)*DY686/(EA686+273)*$E$13)</f>
        <v>0</v>
      </c>
      <c r="AX686" t="s">
        <v>437</v>
      </c>
      <c r="AY686" t="s">
        <v>437</v>
      </c>
      <c r="AZ686">
        <v>0</v>
      </c>
      <c r="BA686">
        <v>0</v>
      </c>
      <c r="BB686">
        <f>1-AZ686/BA686</f>
        <v>0</v>
      </c>
      <c r="BC686">
        <v>0</v>
      </c>
      <c r="BD686" t="s">
        <v>437</v>
      </c>
      <c r="BE686" t="s">
        <v>437</v>
      </c>
      <c r="BF686">
        <v>0</v>
      </c>
      <c r="BG686">
        <v>0</v>
      </c>
      <c r="BH686">
        <f>1-BF686/BG686</f>
        <v>0</v>
      </c>
      <c r="BI686">
        <v>0.5</v>
      </c>
      <c r="BJ686">
        <f>DI686</f>
        <v>0</v>
      </c>
      <c r="BK686">
        <f>L686</f>
        <v>0</v>
      </c>
      <c r="BL686">
        <f>BH686*BI686*BJ686</f>
        <v>0</v>
      </c>
      <c r="BM686">
        <f>(BK686-BC686)/BJ686</f>
        <v>0</v>
      </c>
      <c r="BN686">
        <f>(BA686-BG686)/BG686</f>
        <v>0</v>
      </c>
      <c r="BO686">
        <f>AZ686/(BB686+AZ686/BG686)</f>
        <v>0</v>
      </c>
      <c r="BP686" t="s">
        <v>437</v>
      </c>
      <c r="BQ686">
        <v>0</v>
      </c>
      <c r="BR686">
        <f>IF(BQ686&lt;&gt;0, BQ686, BO686)</f>
        <v>0</v>
      </c>
      <c r="BS686">
        <f>1-BR686/BG686</f>
        <v>0</v>
      </c>
      <c r="BT686">
        <f>(BG686-BF686)/(BG686-BR686)</f>
        <v>0</v>
      </c>
      <c r="BU686">
        <f>(BA686-BG686)/(BA686-BR686)</f>
        <v>0</v>
      </c>
      <c r="BV686">
        <f>(BG686-BF686)/(BG686-AZ686)</f>
        <v>0</v>
      </c>
      <c r="BW686">
        <f>(BA686-BG686)/(BA686-AZ686)</f>
        <v>0</v>
      </c>
      <c r="BX686">
        <f>(BT686*BR686/BF686)</f>
        <v>0</v>
      </c>
      <c r="BY686">
        <f>(1-BX686)</f>
        <v>0</v>
      </c>
      <c r="DH686">
        <f>$B$11*EG686+$C$11*EH686+$F$11*ES686*(1-EV686)</f>
        <v>0</v>
      </c>
      <c r="DI686">
        <f>DH686*DJ686</f>
        <v>0</v>
      </c>
      <c r="DJ686">
        <f>($B$11*$D$9+$C$11*$D$9+$F$11*((FF686+EX686)/MAX(FF686+EX686+FG686, 0.1)*$I$9+FG686/MAX(FF686+EX686+FG686, 0.1)*$J$9))/($B$11+$C$11+$F$11)</f>
        <v>0</v>
      </c>
      <c r="DK686">
        <f>($B$11*$K$9+$C$11*$K$9+$F$11*((FF686+EX686)/MAX(FF686+EX686+FG686, 0.1)*$P$9+FG686/MAX(FF686+EX686+FG686, 0.1)*$Q$9))/($B$11+$C$11+$F$11)</f>
        <v>0</v>
      </c>
      <c r="DL686">
        <v>6</v>
      </c>
      <c r="DM686">
        <v>0.5</v>
      </c>
      <c r="DN686" t="s">
        <v>438</v>
      </c>
      <c r="DO686">
        <v>2</v>
      </c>
      <c r="DP686" t="b">
        <v>1</v>
      </c>
      <c r="DQ686">
        <v>1761417725.84615</v>
      </c>
      <c r="DR686">
        <v>1465.51153846154</v>
      </c>
      <c r="DS686">
        <v>1528.43538461538</v>
      </c>
      <c r="DT686">
        <v>34.8121769230769</v>
      </c>
      <c r="DU686">
        <v>25.5092384615385</v>
      </c>
      <c r="DV686">
        <v>1464.41538461538</v>
      </c>
      <c r="DW686">
        <v>34.4969769230769</v>
      </c>
      <c r="DX686">
        <v>500.056</v>
      </c>
      <c r="DY686">
        <v>90.2691461538462</v>
      </c>
      <c r="DZ686">
        <v>0.0422325153846154</v>
      </c>
      <c r="EA686">
        <v>43.0829692307692</v>
      </c>
      <c r="EB686">
        <v>42.0520692307692</v>
      </c>
      <c r="EC686">
        <v>999.9</v>
      </c>
      <c r="ED686">
        <v>0</v>
      </c>
      <c r="EE686">
        <v>0</v>
      </c>
      <c r="EF686">
        <v>10001.4492307692</v>
      </c>
      <c r="EG686">
        <v>0</v>
      </c>
      <c r="EH686">
        <v>1207.55846153846</v>
      </c>
      <c r="EI686">
        <v>-62.9240692307692</v>
      </c>
      <c r="EJ686">
        <v>1518.36923076923</v>
      </c>
      <c r="EK686">
        <v>1568.44615384615</v>
      </c>
      <c r="EL686">
        <v>9.30294923076923</v>
      </c>
      <c r="EM686">
        <v>1528.43538461538</v>
      </c>
      <c r="EN686">
        <v>25.5092384615385</v>
      </c>
      <c r="EO686">
        <v>3.14246615384615</v>
      </c>
      <c r="EP686">
        <v>2.30269769230769</v>
      </c>
      <c r="EQ686">
        <v>24.8027076923077</v>
      </c>
      <c r="ER686">
        <v>19.6952846153846</v>
      </c>
      <c r="ES686">
        <v>1200.04615384615</v>
      </c>
      <c r="ET686">
        <v>0.966998307692308</v>
      </c>
      <c r="EU686">
        <v>0.0330018076923077</v>
      </c>
      <c r="EV686">
        <v>0</v>
      </c>
      <c r="EW686">
        <v>1459.85307692308</v>
      </c>
      <c r="EX686">
        <v>5.00059</v>
      </c>
      <c r="EY686">
        <v>18683.5923076923</v>
      </c>
      <c r="EZ686">
        <v>10359.1230769231</v>
      </c>
      <c r="FA686">
        <v>60.2690769230769</v>
      </c>
      <c r="FB686">
        <v>61.8410769230769</v>
      </c>
      <c r="FC686">
        <v>60.6007692307692</v>
      </c>
      <c r="FD686">
        <v>61.3410769230769</v>
      </c>
      <c r="FE686">
        <v>61.2112307692308</v>
      </c>
      <c r="FF686">
        <v>1155.60615384615</v>
      </c>
      <c r="FG686">
        <v>39.44</v>
      </c>
      <c r="FH686">
        <v>0</v>
      </c>
      <c r="FI686">
        <v>1761417694.3</v>
      </c>
      <c r="FJ686">
        <v>0</v>
      </c>
      <c r="FK686">
        <v>1460.0128</v>
      </c>
      <c r="FL686">
        <v>12.8669231010924</v>
      </c>
      <c r="FM686">
        <v>121.161538661289</v>
      </c>
      <c r="FN686">
        <v>18684.284</v>
      </c>
      <c r="FO686">
        <v>15</v>
      </c>
      <c r="FP686">
        <v>0</v>
      </c>
      <c r="FQ686" t="s">
        <v>439</v>
      </c>
      <c r="FR686">
        <v>0</v>
      </c>
      <c r="FS686">
        <v>0</v>
      </c>
      <c r="FT686">
        <v>0</v>
      </c>
      <c r="FU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A686">
        <v>0</v>
      </c>
      <c r="GB686">
        <v>0</v>
      </c>
      <c r="GC686">
        <v>-62.990175</v>
      </c>
      <c r="GD686">
        <v>-0.931953383458653</v>
      </c>
      <c r="GE686">
        <v>0.520959956114671</v>
      </c>
      <c r="GF686">
        <v>0</v>
      </c>
      <c r="GG686">
        <v>1459.14676470588</v>
      </c>
      <c r="GH686">
        <v>11.848586712481</v>
      </c>
      <c r="GI686">
        <v>1.18843624538405</v>
      </c>
      <c r="GJ686">
        <v>-1</v>
      </c>
      <c r="GK686">
        <v>9.311972</v>
      </c>
      <c r="GL686">
        <v>-0.169537443608997</v>
      </c>
      <c r="GM686">
        <v>0.0192705113061383</v>
      </c>
      <c r="GN686">
        <v>0</v>
      </c>
      <c r="GO686">
        <v>0</v>
      </c>
      <c r="GP686">
        <v>2</v>
      </c>
      <c r="GQ686" t="s">
        <v>473</v>
      </c>
      <c r="GR686">
        <v>3.12697</v>
      </c>
      <c r="GS686">
        <v>2.7204</v>
      </c>
      <c r="GT686">
        <v>0.202321</v>
      </c>
      <c r="GU686">
        <v>0.20735</v>
      </c>
      <c r="GV686">
        <v>0.12694</v>
      </c>
      <c r="GW686">
        <v>0.102186</v>
      </c>
      <c r="GX686">
        <v>28635.1</v>
      </c>
      <c r="GY686">
        <v>30082.2</v>
      </c>
      <c r="GZ686">
        <v>32631.1</v>
      </c>
      <c r="HA686">
        <v>34519.6</v>
      </c>
      <c r="HB686">
        <v>40724.5</v>
      </c>
      <c r="HC686">
        <v>44715.5</v>
      </c>
      <c r="HD686">
        <v>51288</v>
      </c>
      <c r="HE686">
        <v>55375.3</v>
      </c>
      <c r="HF686">
        <v>1.67765</v>
      </c>
      <c r="HG686">
        <v>1.54188</v>
      </c>
      <c r="HH686">
        <v>-0.030648</v>
      </c>
      <c r="HI686">
        <v>0</v>
      </c>
      <c r="HJ686">
        <v>42.5236</v>
      </c>
      <c r="HK686">
        <v>999.9</v>
      </c>
      <c r="HL686">
        <v>55.921</v>
      </c>
      <c r="HM686">
        <v>30.111</v>
      </c>
      <c r="HN686">
        <v>26.564</v>
      </c>
      <c r="HO686">
        <v>60.5555</v>
      </c>
      <c r="HP686">
        <v>40.9776</v>
      </c>
      <c r="HQ686">
        <v>1</v>
      </c>
      <c r="HR686">
        <v>2.33772</v>
      </c>
      <c r="HS686">
        <v>7.95246</v>
      </c>
      <c r="HT686">
        <v>19.9443</v>
      </c>
      <c r="HU686">
        <v>5.18974</v>
      </c>
      <c r="HV686">
        <v>12.0159</v>
      </c>
      <c r="HW686">
        <v>4.9696</v>
      </c>
      <c r="HX686">
        <v>3.29575</v>
      </c>
      <c r="HY686">
        <v>9999</v>
      </c>
      <c r="HZ686">
        <v>9999</v>
      </c>
      <c r="IA686">
        <v>999.9</v>
      </c>
      <c r="IB686">
        <v>9999</v>
      </c>
      <c r="IC686">
        <v>1.86325</v>
      </c>
      <c r="ID686">
        <v>1.86811</v>
      </c>
      <c r="IE686">
        <v>1.86783</v>
      </c>
      <c r="IF686">
        <v>1.86905</v>
      </c>
      <c r="IG686">
        <v>1.86981</v>
      </c>
      <c r="IH686">
        <v>1.86584</v>
      </c>
      <c r="II686">
        <v>1.86693</v>
      </c>
      <c r="IJ686">
        <v>1.86841</v>
      </c>
      <c r="IK686">
        <v>5</v>
      </c>
      <c r="IL686">
        <v>0</v>
      </c>
      <c r="IM686">
        <v>0</v>
      </c>
      <c r="IN686">
        <v>0</v>
      </c>
      <c r="IO686" t="s">
        <v>441</v>
      </c>
      <c r="IP686" t="s">
        <v>442</v>
      </c>
      <c r="IQ686" t="s">
        <v>443</v>
      </c>
      <c r="IR686" t="s">
        <v>443</v>
      </c>
      <c r="IS686" t="s">
        <v>443</v>
      </c>
      <c r="IT686" t="s">
        <v>443</v>
      </c>
      <c r="IU686">
        <v>0</v>
      </c>
      <c r="IV686">
        <v>100</v>
      </c>
      <c r="IW686">
        <v>100</v>
      </c>
      <c r="IX686">
        <v>1.1</v>
      </c>
      <c r="IY686">
        <v>0.3152</v>
      </c>
      <c r="IZ686">
        <v>1.09748391826392</v>
      </c>
      <c r="JA686">
        <v>0</v>
      </c>
      <c r="JB686">
        <v>0</v>
      </c>
      <c r="JC686">
        <v>0</v>
      </c>
      <c r="JD686">
        <v>0.315191680746845</v>
      </c>
      <c r="JE686">
        <v>0</v>
      </c>
      <c r="JF686">
        <v>0</v>
      </c>
      <c r="JG686">
        <v>0</v>
      </c>
      <c r="JH686">
        <v>5</v>
      </c>
      <c r="JI686">
        <v>2273</v>
      </c>
      <c r="JJ686">
        <v>0</v>
      </c>
      <c r="JK686">
        <v>25</v>
      </c>
      <c r="JL686">
        <v>29356962.2</v>
      </c>
      <c r="JM686">
        <v>29356962.2</v>
      </c>
      <c r="JN686">
        <v>2.93457</v>
      </c>
      <c r="JO686">
        <v>2.60742</v>
      </c>
      <c r="JP686">
        <v>1.54785</v>
      </c>
      <c r="JQ686">
        <v>2.31567</v>
      </c>
      <c r="JR686">
        <v>1.64673</v>
      </c>
      <c r="JS686">
        <v>2.34497</v>
      </c>
      <c r="JT686">
        <v>34.3725</v>
      </c>
      <c r="JU686">
        <v>24.1225</v>
      </c>
      <c r="JV686">
        <v>18</v>
      </c>
      <c r="JW686">
        <v>489.137</v>
      </c>
      <c r="JX686">
        <v>390.44</v>
      </c>
      <c r="JY686">
        <v>35.7057</v>
      </c>
      <c r="JZ686">
        <v>53.4141</v>
      </c>
      <c r="KA686">
        <v>30.0035</v>
      </c>
      <c r="KB686">
        <v>53.1429</v>
      </c>
      <c r="KC686">
        <v>52.9584</v>
      </c>
      <c r="KD686">
        <v>58.7243</v>
      </c>
      <c r="KE686">
        <v>0</v>
      </c>
      <c r="KF686">
        <v>100</v>
      </c>
      <c r="KG686">
        <v>35.7551</v>
      </c>
      <c r="KH686">
        <v>1576.33</v>
      </c>
      <c r="KI686">
        <v>34.6858</v>
      </c>
      <c r="KJ686">
        <v>92.9584</v>
      </c>
      <c r="KK686">
        <v>89.5921</v>
      </c>
    </row>
    <row r="687" spans="1:297">
      <c r="A687">
        <v>671</v>
      </c>
      <c r="B687">
        <v>1761417739</v>
      </c>
      <c r="C687">
        <v>9558</v>
      </c>
      <c r="D687" t="s">
        <v>1790</v>
      </c>
      <c r="E687" t="s">
        <v>1791</v>
      </c>
      <c r="F687">
        <v>5</v>
      </c>
      <c r="G687" t="s">
        <v>1603</v>
      </c>
      <c r="H687" t="s">
        <v>436</v>
      </c>
      <c r="I687">
        <v>1761417730.84615</v>
      </c>
      <c r="J687">
        <f>(K687)/1000</f>
        <v>0</v>
      </c>
      <c r="K687">
        <f>IF(DP687, AN687, AH687)</f>
        <v>0</v>
      </c>
      <c r="L687">
        <f>IF(DP687, AI687, AG687)</f>
        <v>0</v>
      </c>
      <c r="M687">
        <f>DR687 - IF(AU687&gt;1, L687*DL687*100.0/(AW687), 0)</f>
        <v>0</v>
      </c>
      <c r="N687">
        <f>((T687-J687/2)*M687-L687)/(T687+J687/2)</f>
        <v>0</v>
      </c>
      <c r="O687">
        <f>N687*(DY687+DZ687)/1000.0</f>
        <v>0</v>
      </c>
      <c r="P687">
        <f>(DR687 - IF(AU687&gt;1, L687*DL687*100.0/(AW687), 0))*(DY687+DZ687)/1000.0</f>
        <v>0</v>
      </c>
      <c r="Q687">
        <f>2.0/((1/S687-1/R687)+SIGN(S687)*SQRT((1/S687-1/R687)*(1/S687-1/R687) + 4*DM687/((DM687+1)*(DM687+1))*(2*1/S687*1/R687-1/R687*1/R687)))</f>
        <v>0</v>
      </c>
      <c r="R687">
        <f>IF(LEFT(DN687,1)&lt;&gt;"0",IF(LEFT(DN687,1)="1",3.0,DO687),$D$5+$E$5*(EF687*DY687/($K$5*1000))+$F$5*(EF687*DY687/($K$5*1000))*MAX(MIN(DL687,$J$5),$I$5)*MAX(MIN(DL687,$J$5),$I$5)+$G$5*MAX(MIN(DL687,$J$5),$I$5)*(EF687*DY687/($K$5*1000))+$H$5*(EF687*DY687/($K$5*1000))*(EF687*DY687/($K$5*1000)))</f>
        <v>0</v>
      </c>
      <c r="S687">
        <f>J687*(1000-(1000*0.61365*exp(17.502*W687/(240.97+W687))/(DY687+DZ687)+DT687)/2)/(1000*0.61365*exp(17.502*W687/(240.97+W687))/(DY687+DZ687)-DT687)</f>
        <v>0</v>
      </c>
      <c r="T687">
        <f>1/((DM687+1)/(Q687/1.6)+1/(R687/1.37)) + DM687/((DM687+1)/(Q687/1.6) + DM687/(R687/1.37))</f>
        <v>0</v>
      </c>
      <c r="U687">
        <f>(DH687*DK687)</f>
        <v>0</v>
      </c>
      <c r="V687">
        <f>(EA687+(U687+2*0.95*5.67E-8*(((EA687+$B$7)+273)^4-(EA687+273)^4)-44100*J687)/(1.84*29.3*R687+8*0.95*5.67E-8*(EA687+273)^3))</f>
        <v>0</v>
      </c>
      <c r="W687">
        <f>($C$7*EB687+$D$7*EC687+$E$7*V687)</f>
        <v>0</v>
      </c>
      <c r="X687">
        <f>0.61365*exp(17.502*W687/(240.97+W687))</f>
        <v>0</v>
      </c>
      <c r="Y687">
        <f>(Z687/AA687*100)</f>
        <v>0</v>
      </c>
      <c r="Z687">
        <f>DT687*(DY687+DZ687)/1000</f>
        <v>0</v>
      </c>
      <c r="AA687">
        <f>0.61365*exp(17.502*EA687/(240.97+EA687))</f>
        <v>0</v>
      </c>
      <c r="AB687">
        <f>(X687-DT687*(DY687+DZ687)/1000)</f>
        <v>0</v>
      </c>
      <c r="AC687">
        <f>(-J687*44100)</f>
        <v>0</v>
      </c>
      <c r="AD687">
        <f>2*29.3*R687*0.92*(EA687-W687)</f>
        <v>0</v>
      </c>
      <c r="AE687">
        <f>2*0.95*5.67E-8*(((EA687+$B$7)+273)^4-(W687+273)^4)</f>
        <v>0</v>
      </c>
      <c r="AF687">
        <f>U687+AE687+AC687+AD687</f>
        <v>0</v>
      </c>
      <c r="AG687">
        <f>DX687*AU687*(DS687-DR687*(1000-AU687*DU687)/(1000-AU687*DT687))/(100*DL687)</f>
        <v>0</v>
      </c>
      <c r="AH687">
        <f>1000*DX687*AU687*(DT687-DU687)/(100*DL687*(1000-AU687*DT687))</f>
        <v>0</v>
      </c>
      <c r="AI687">
        <f>(AJ687 - AK687 - DY687*1E3/(8.314*(EA687+273.15)) * AM687/DX687 * AL687) * DX687/(100*DL687) * (1000 - DU687)/1000</f>
        <v>0</v>
      </c>
      <c r="AJ687">
        <v>1602.64788337775</v>
      </c>
      <c r="AK687">
        <v>1559.87527272727</v>
      </c>
      <c r="AL687">
        <v>3.42298723044131</v>
      </c>
      <c r="AM687">
        <v>65.3796916363012</v>
      </c>
      <c r="AN687">
        <f>(AP687 - AO687 + DY687*1E3/(8.314*(EA687+273.15)) * AR687/DX687 * AQ687) * DX687/(100*DL687) * 1000/(1000 - AP687)</f>
        <v>0</v>
      </c>
      <c r="AO687">
        <v>25.5211038443574</v>
      </c>
      <c r="AP687">
        <v>34.7580254545454</v>
      </c>
      <c r="AQ687">
        <v>-0.00163255506137201</v>
      </c>
      <c r="AR687">
        <v>110.48631255239</v>
      </c>
      <c r="AS687">
        <v>4</v>
      </c>
      <c r="AT687">
        <v>1</v>
      </c>
      <c r="AU687">
        <f>IF(AS687*$H$13&gt;=AW687,1.0,(AW687/(AW687-AS687*$H$13)))</f>
        <v>0</v>
      </c>
      <c r="AV687">
        <f>(AU687-1)*100</f>
        <v>0</v>
      </c>
      <c r="AW687">
        <f>MAX(0,($B$13+$C$13*EF687)/(1+$D$13*EF687)*DY687/(EA687+273)*$E$13)</f>
        <v>0</v>
      </c>
      <c r="AX687" t="s">
        <v>437</v>
      </c>
      <c r="AY687" t="s">
        <v>437</v>
      </c>
      <c r="AZ687">
        <v>0</v>
      </c>
      <c r="BA687">
        <v>0</v>
      </c>
      <c r="BB687">
        <f>1-AZ687/BA687</f>
        <v>0</v>
      </c>
      <c r="BC687">
        <v>0</v>
      </c>
      <c r="BD687" t="s">
        <v>437</v>
      </c>
      <c r="BE687" t="s">
        <v>437</v>
      </c>
      <c r="BF687">
        <v>0</v>
      </c>
      <c r="BG687">
        <v>0</v>
      </c>
      <c r="BH687">
        <f>1-BF687/BG687</f>
        <v>0</v>
      </c>
      <c r="BI687">
        <v>0.5</v>
      </c>
      <c r="BJ687">
        <f>DI687</f>
        <v>0</v>
      </c>
      <c r="BK687">
        <f>L687</f>
        <v>0</v>
      </c>
      <c r="BL687">
        <f>BH687*BI687*BJ687</f>
        <v>0</v>
      </c>
      <c r="BM687">
        <f>(BK687-BC687)/BJ687</f>
        <v>0</v>
      </c>
      <c r="BN687">
        <f>(BA687-BG687)/BG687</f>
        <v>0</v>
      </c>
      <c r="BO687">
        <f>AZ687/(BB687+AZ687/BG687)</f>
        <v>0</v>
      </c>
      <c r="BP687" t="s">
        <v>437</v>
      </c>
      <c r="BQ687">
        <v>0</v>
      </c>
      <c r="BR687">
        <f>IF(BQ687&lt;&gt;0, BQ687, BO687)</f>
        <v>0</v>
      </c>
      <c r="BS687">
        <f>1-BR687/BG687</f>
        <v>0</v>
      </c>
      <c r="BT687">
        <f>(BG687-BF687)/(BG687-BR687)</f>
        <v>0</v>
      </c>
      <c r="BU687">
        <f>(BA687-BG687)/(BA687-BR687)</f>
        <v>0</v>
      </c>
      <c r="BV687">
        <f>(BG687-BF687)/(BG687-AZ687)</f>
        <v>0</v>
      </c>
      <c r="BW687">
        <f>(BA687-BG687)/(BA687-AZ687)</f>
        <v>0</v>
      </c>
      <c r="BX687">
        <f>(BT687*BR687/BF687)</f>
        <v>0</v>
      </c>
      <c r="BY687">
        <f>(1-BX687)</f>
        <v>0</v>
      </c>
      <c r="DH687">
        <f>$B$11*EG687+$C$11*EH687+$F$11*ES687*(1-EV687)</f>
        <v>0</v>
      </c>
      <c r="DI687">
        <f>DH687*DJ687</f>
        <v>0</v>
      </c>
      <c r="DJ687">
        <f>($B$11*$D$9+$C$11*$D$9+$F$11*((FF687+EX687)/MAX(FF687+EX687+FG687, 0.1)*$I$9+FG687/MAX(FF687+EX687+FG687, 0.1)*$J$9))/($B$11+$C$11+$F$11)</f>
        <v>0</v>
      </c>
      <c r="DK687">
        <f>($B$11*$K$9+$C$11*$K$9+$F$11*((FF687+EX687)/MAX(FF687+EX687+FG687, 0.1)*$P$9+FG687/MAX(FF687+EX687+FG687, 0.1)*$Q$9))/($B$11+$C$11+$F$11)</f>
        <v>0</v>
      </c>
      <c r="DL687">
        <v>6</v>
      </c>
      <c r="DM687">
        <v>0.5</v>
      </c>
      <c r="DN687" t="s">
        <v>438</v>
      </c>
      <c r="DO687">
        <v>2</v>
      </c>
      <c r="DP687" t="b">
        <v>1</v>
      </c>
      <c r="DQ687">
        <v>1761417730.84615</v>
      </c>
      <c r="DR687">
        <v>1481.96769230769</v>
      </c>
      <c r="DS687">
        <v>1545.41769230769</v>
      </c>
      <c r="DT687">
        <v>34.7928769230769</v>
      </c>
      <c r="DU687">
        <v>25.5143153846154</v>
      </c>
      <c r="DV687">
        <v>1480.87153846154</v>
      </c>
      <c r="DW687">
        <v>34.4776769230769</v>
      </c>
      <c r="DX687">
        <v>500.076230769231</v>
      </c>
      <c r="DY687">
        <v>90.2666769230769</v>
      </c>
      <c r="DZ687">
        <v>0.0423454846153846</v>
      </c>
      <c r="EA687">
        <v>43.0597923076923</v>
      </c>
      <c r="EB687">
        <v>42.0521769230769</v>
      </c>
      <c r="EC687">
        <v>999.9</v>
      </c>
      <c r="ED687">
        <v>0</v>
      </c>
      <c r="EE687">
        <v>0</v>
      </c>
      <c r="EF687">
        <v>10001.9707692308</v>
      </c>
      <c r="EG687">
        <v>0</v>
      </c>
      <c r="EH687">
        <v>1207.67384615385</v>
      </c>
      <c r="EI687">
        <v>-63.4492692307692</v>
      </c>
      <c r="EJ687">
        <v>1535.38846153846</v>
      </c>
      <c r="EK687">
        <v>1585.88</v>
      </c>
      <c r="EL687">
        <v>9.27856538461538</v>
      </c>
      <c r="EM687">
        <v>1545.41769230769</v>
      </c>
      <c r="EN687">
        <v>25.5143153846154</v>
      </c>
      <c r="EO687">
        <v>3.14063692307692</v>
      </c>
      <c r="EP687">
        <v>2.30309230769231</v>
      </c>
      <c r="EQ687">
        <v>24.7929538461538</v>
      </c>
      <c r="ER687">
        <v>19.6980461538462</v>
      </c>
      <c r="ES687">
        <v>1200.01153846154</v>
      </c>
      <c r="ET687">
        <v>0.966997076923077</v>
      </c>
      <c r="EU687">
        <v>0.0330031153846154</v>
      </c>
      <c r="EV687">
        <v>0</v>
      </c>
      <c r="EW687">
        <v>1461</v>
      </c>
      <c r="EX687">
        <v>5.00059</v>
      </c>
      <c r="EY687">
        <v>18693.9230769231</v>
      </c>
      <c r="EZ687">
        <v>10358.8230769231</v>
      </c>
      <c r="FA687">
        <v>60.2353846153846</v>
      </c>
      <c r="FB687">
        <v>61.8121538461538</v>
      </c>
      <c r="FC687">
        <v>60.5766153846154</v>
      </c>
      <c r="FD687">
        <v>61.3121538461538</v>
      </c>
      <c r="FE687">
        <v>61.1823076923077</v>
      </c>
      <c r="FF687">
        <v>1155.57153846154</v>
      </c>
      <c r="FG687">
        <v>39.44</v>
      </c>
      <c r="FH687">
        <v>0</v>
      </c>
      <c r="FI687">
        <v>1761417699.1</v>
      </c>
      <c r="FJ687">
        <v>0</v>
      </c>
      <c r="FK687">
        <v>1461.1144</v>
      </c>
      <c r="FL687">
        <v>13.4223077170719</v>
      </c>
      <c r="FM687">
        <v>142.892307979939</v>
      </c>
      <c r="FN687">
        <v>18694.756</v>
      </c>
      <c r="FO687">
        <v>15</v>
      </c>
      <c r="FP687">
        <v>0</v>
      </c>
      <c r="FQ687" t="s">
        <v>439</v>
      </c>
      <c r="FR687">
        <v>0</v>
      </c>
      <c r="FS687">
        <v>0</v>
      </c>
      <c r="FT687">
        <v>0</v>
      </c>
      <c r="FU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A687">
        <v>0</v>
      </c>
      <c r="GB687">
        <v>0</v>
      </c>
      <c r="GC687">
        <v>-63.1957</v>
      </c>
      <c r="GD687">
        <v>-6.12064962406007</v>
      </c>
      <c r="GE687">
        <v>0.688382228126206</v>
      </c>
      <c r="GF687">
        <v>0</v>
      </c>
      <c r="GG687">
        <v>1460.37735294118</v>
      </c>
      <c r="GH687">
        <v>13.5732620351607</v>
      </c>
      <c r="GI687">
        <v>1.3558182006005</v>
      </c>
      <c r="GJ687">
        <v>-1</v>
      </c>
      <c r="GK687">
        <v>9.288966</v>
      </c>
      <c r="GL687">
        <v>-0.319482406015037</v>
      </c>
      <c r="GM687">
        <v>0.0316721716022125</v>
      </c>
      <c r="GN687">
        <v>0</v>
      </c>
      <c r="GO687">
        <v>0</v>
      </c>
      <c r="GP687">
        <v>2</v>
      </c>
      <c r="GQ687" t="s">
        <v>473</v>
      </c>
      <c r="GR687">
        <v>3.12716</v>
      </c>
      <c r="GS687">
        <v>2.71993</v>
      </c>
      <c r="GT687">
        <v>0.203714</v>
      </c>
      <c r="GU687">
        <v>0.208734</v>
      </c>
      <c r="GV687">
        <v>0.126889</v>
      </c>
      <c r="GW687">
        <v>0.102203</v>
      </c>
      <c r="GX687">
        <v>28586.3</v>
      </c>
      <c r="GY687">
        <v>30031</v>
      </c>
      <c r="GZ687">
        <v>32632.8</v>
      </c>
      <c r="HA687">
        <v>34521.6</v>
      </c>
      <c r="HB687">
        <v>40728.5</v>
      </c>
      <c r="HC687">
        <v>44716.9</v>
      </c>
      <c r="HD687">
        <v>51290.4</v>
      </c>
      <c r="HE687">
        <v>55377.8</v>
      </c>
      <c r="HF687">
        <v>1.67852</v>
      </c>
      <c r="HG687">
        <v>1.54137</v>
      </c>
      <c r="HH687">
        <v>-0.0349283</v>
      </c>
      <c r="HI687">
        <v>0</v>
      </c>
      <c r="HJ687">
        <v>42.5192</v>
      </c>
      <c r="HK687">
        <v>999.9</v>
      </c>
      <c r="HL687">
        <v>55.921</v>
      </c>
      <c r="HM687">
        <v>30.121</v>
      </c>
      <c r="HN687">
        <v>26.5775</v>
      </c>
      <c r="HO687">
        <v>60.5955</v>
      </c>
      <c r="HP687">
        <v>40.9736</v>
      </c>
      <c r="HQ687">
        <v>1</v>
      </c>
      <c r="HR687">
        <v>2.32593</v>
      </c>
      <c r="HS687">
        <v>6.85465</v>
      </c>
      <c r="HT687">
        <v>19.9908</v>
      </c>
      <c r="HU687">
        <v>5.18929</v>
      </c>
      <c r="HV687">
        <v>12.0159</v>
      </c>
      <c r="HW687">
        <v>4.96955</v>
      </c>
      <c r="HX687">
        <v>3.296</v>
      </c>
      <c r="HY687">
        <v>9999</v>
      </c>
      <c r="HZ687">
        <v>9999</v>
      </c>
      <c r="IA687">
        <v>999.9</v>
      </c>
      <c r="IB687">
        <v>9999</v>
      </c>
      <c r="IC687">
        <v>1.86325</v>
      </c>
      <c r="ID687">
        <v>1.86812</v>
      </c>
      <c r="IE687">
        <v>1.86783</v>
      </c>
      <c r="IF687">
        <v>1.86905</v>
      </c>
      <c r="IG687">
        <v>1.86982</v>
      </c>
      <c r="IH687">
        <v>1.86585</v>
      </c>
      <c r="II687">
        <v>1.86695</v>
      </c>
      <c r="IJ687">
        <v>1.86841</v>
      </c>
      <c r="IK687">
        <v>5</v>
      </c>
      <c r="IL687">
        <v>0</v>
      </c>
      <c r="IM687">
        <v>0</v>
      </c>
      <c r="IN687">
        <v>0</v>
      </c>
      <c r="IO687" t="s">
        <v>441</v>
      </c>
      <c r="IP687" t="s">
        <v>442</v>
      </c>
      <c r="IQ687" t="s">
        <v>443</v>
      </c>
      <c r="IR687" t="s">
        <v>443</v>
      </c>
      <c r="IS687" t="s">
        <v>443</v>
      </c>
      <c r="IT687" t="s">
        <v>443</v>
      </c>
      <c r="IU687">
        <v>0</v>
      </c>
      <c r="IV687">
        <v>100</v>
      </c>
      <c r="IW687">
        <v>100</v>
      </c>
      <c r="IX687">
        <v>1.09</v>
      </c>
      <c r="IY687">
        <v>0.3152</v>
      </c>
      <c r="IZ687">
        <v>1.09748391826392</v>
      </c>
      <c r="JA687">
        <v>0</v>
      </c>
      <c r="JB687">
        <v>0</v>
      </c>
      <c r="JC687">
        <v>0</v>
      </c>
      <c r="JD687">
        <v>0.315191680746845</v>
      </c>
      <c r="JE687">
        <v>0</v>
      </c>
      <c r="JF687">
        <v>0</v>
      </c>
      <c r="JG687">
        <v>0</v>
      </c>
      <c r="JH687">
        <v>5</v>
      </c>
      <c r="JI687">
        <v>2273</v>
      </c>
      <c r="JJ687">
        <v>0</v>
      </c>
      <c r="JK687">
        <v>25</v>
      </c>
      <c r="JL687">
        <v>29356962.3</v>
      </c>
      <c r="JM687">
        <v>29356962.3</v>
      </c>
      <c r="JN687">
        <v>2.95776</v>
      </c>
      <c r="JO687">
        <v>2.59644</v>
      </c>
      <c r="JP687">
        <v>1.54785</v>
      </c>
      <c r="JQ687">
        <v>2.31567</v>
      </c>
      <c r="JR687">
        <v>1.64673</v>
      </c>
      <c r="JS687">
        <v>2.3584</v>
      </c>
      <c r="JT687">
        <v>34.3725</v>
      </c>
      <c r="JU687">
        <v>24.1488</v>
      </c>
      <c r="JV687">
        <v>18</v>
      </c>
      <c r="JW687">
        <v>489.589</v>
      </c>
      <c r="JX687">
        <v>389.982</v>
      </c>
      <c r="JY687">
        <v>35.5398</v>
      </c>
      <c r="JZ687">
        <v>53.3742</v>
      </c>
      <c r="KA687">
        <v>29.994</v>
      </c>
      <c r="KB687">
        <v>53.1093</v>
      </c>
      <c r="KC687">
        <v>52.9253</v>
      </c>
      <c r="KD687">
        <v>59.1934</v>
      </c>
      <c r="KE687">
        <v>0</v>
      </c>
      <c r="KF687">
        <v>100</v>
      </c>
      <c r="KG687">
        <v>35.7203</v>
      </c>
      <c r="KH687">
        <v>1589.84</v>
      </c>
      <c r="KI687">
        <v>34.6858</v>
      </c>
      <c r="KJ687">
        <v>92.9629</v>
      </c>
      <c r="KK687">
        <v>89.5966</v>
      </c>
    </row>
    <row r="688" spans="1:297">
      <c r="A688">
        <v>672</v>
      </c>
      <c r="B688">
        <v>1761417744</v>
      </c>
      <c r="C688">
        <v>9563</v>
      </c>
      <c r="D688" t="s">
        <v>1792</v>
      </c>
      <c r="E688" t="s">
        <v>1793</v>
      </c>
      <c r="F688">
        <v>5</v>
      </c>
      <c r="G688" t="s">
        <v>1603</v>
      </c>
      <c r="H688" t="s">
        <v>436</v>
      </c>
      <c r="I688">
        <v>1761417735.84615</v>
      </c>
      <c r="J688">
        <f>(K688)/1000</f>
        <v>0</v>
      </c>
      <c r="K688">
        <f>IF(DP688, AN688, AH688)</f>
        <v>0</v>
      </c>
      <c r="L688">
        <f>IF(DP688, AI688, AG688)</f>
        <v>0</v>
      </c>
      <c r="M688">
        <f>DR688 - IF(AU688&gt;1, L688*DL688*100.0/(AW688), 0)</f>
        <v>0</v>
      </c>
      <c r="N688">
        <f>((T688-J688/2)*M688-L688)/(T688+J688/2)</f>
        <v>0</v>
      </c>
      <c r="O688">
        <f>N688*(DY688+DZ688)/1000.0</f>
        <v>0</v>
      </c>
      <c r="P688">
        <f>(DR688 - IF(AU688&gt;1, L688*DL688*100.0/(AW688), 0))*(DY688+DZ688)/1000.0</f>
        <v>0</v>
      </c>
      <c r="Q688">
        <f>2.0/((1/S688-1/R688)+SIGN(S688)*SQRT((1/S688-1/R688)*(1/S688-1/R688) + 4*DM688/((DM688+1)*(DM688+1))*(2*1/S688*1/R688-1/R688*1/R688)))</f>
        <v>0</v>
      </c>
      <c r="R688">
        <f>IF(LEFT(DN688,1)&lt;&gt;"0",IF(LEFT(DN688,1)="1",3.0,DO688),$D$5+$E$5*(EF688*DY688/($K$5*1000))+$F$5*(EF688*DY688/($K$5*1000))*MAX(MIN(DL688,$J$5),$I$5)*MAX(MIN(DL688,$J$5),$I$5)+$G$5*MAX(MIN(DL688,$J$5),$I$5)*(EF688*DY688/($K$5*1000))+$H$5*(EF688*DY688/($K$5*1000))*(EF688*DY688/($K$5*1000)))</f>
        <v>0</v>
      </c>
      <c r="S688">
        <f>J688*(1000-(1000*0.61365*exp(17.502*W688/(240.97+W688))/(DY688+DZ688)+DT688)/2)/(1000*0.61365*exp(17.502*W688/(240.97+W688))/(DY688+DZ688)-DT688)</f>
        <v>0</v>
      </c>
      <c r="T688">
        <f>1/((DM688+1)/(Q688/1.6)+1/(R688/1.37)) + DM688/((DM688+1)/(Q688/1.6) + DM688/(R688/1.37))</f>
        <v>0</v>
      </c>
      <c r="U688">
        <f>(DH688*DK688)</f>
        <v>0</v>
      </c>
      <c r="V688">
        <f>(EA688+(U688+2*0.95*5.67E-8*(((EA688+$B$7)+273)^4-(EA688+273)^4)-44100*J688)/(1.84*29.3*R688+8*0.95*5.67E-8*(EA688+273)^3))</f>
        <v>0</v>
      </c>
      <c r="W688">
        <f>($C$7*EB688+$D$7*EC688+$E$7*V688)</f>
        <v>0</v>
      </c>
      <c r="X688">
        <f>0.61365*exp(17.502*W688/(240.97+W688))</f>
        <v>0</v>
      </c>
      <c r="Y688">
        <f>(Z688/AA688*100)</f>
        <v>0</v>
      </c>
      <c r="Z688">
        <f>DT688*(DY688+DZ688)/1000</f>
        <v>0</v>
      </c>
      <c r="AA688">
        <f>0.61365*exp(17.502*EA688/(240.97+EA688))</f>
        <v>0</v>
      </c>
      <c r="AB688">
        <f>(X688-DT688*(DY688+DZ688)/1000)</f>
        <v>0</v>
      </c>
      <c r="AC688">
        <f>(-J688*44100)</f>
        <v>0</v>
      </c>
      <c r="AD688">
        <f>2*29.3*R688*0.92*(EA688-W688)</f>
        <v>0</v>
      </c>
      <c r="AE688">
        <f>2*0.95*5.67E-8*(((EA688+$B$7)+273)^4-(W688+273)^4)</f>
        <v>0</v>
      </c>
      <c r="AF688">
        <f>U688+AE688+AC688+AD688</f>
        <v>0</v>
      </c>
      <c r="AG688">
        <f>DX688*AU688*(DS688-DR688*(1000-AU688*DU688)/(1000-AU688*DT688))/(100*DL688)</f>
        <v>0</v>
      </c>
      <c r="AH688">
        <f>1000*DX688*AU688*(DT688-DU688)/(100*DL688*(1000-AU688*DT688))</f>
        <v>0</v>
      </c>
      <c r="AI688">
        <f>(AJ688 - AK688 - DY688*1E3/(8.314*(EA688+273.15)) * AM688/DX688 * AL688) * DX688/(100*DL688) * (1000 - DU688)/1000</f>
        <v>0</v>
      </c>
      <c r="AJ688">
        <v>1619.74059340589</v>
      </c>
      <c r="AK688">
        <v>1577.07824242424</v>
      </c>
      <c r="AL688">
        <v>3.4314219315707</v>
      </c>
      <c r="AM688">
        <v>65.3796916363012</v>
      </c>
      <c r="AN688">
        <f>(AP688 - AO688 + DY688*1E3/(8.314*(EA688+273.15)) * AR688/DX688 * AQ688) * DX688/(100*DL688) * 1000/(1000 - AP688)</f>
        <v>0</v>
      </c>
      <c r="AO688">
        <v>25.526041862162</v>
      </c>
      <c r="AP688">
        <v>34.734423030303</v>
      </c>
      <c r="AQ688">
        <v>-0.00358627567805302</v>
      </c>
      <c r="AR688">
        <v>110.48631255239</v>
      </c>
      <c r="AS688">
        <v>4</v>
      </c>
      <c r="AT688">
        <v>1</v>
      </c>
      <c r="AU688">
        <f>IF(AS688*$H$13&gt;=AW688,1.0,(AW688/(AW688-AS688*$H$13)))</f>
        <v>0</v>
      </c>
      <c r="AV688">
        <f>(AU688-1)*100</f>
        <v>0</v>
      </c>
      <c r="AW688">
        <f>MAX(0,($B$13+$C$13*EF688)/(1+$D$13*EF688)*DY688/(EA688+273)*$E$13)</f>
        <v>0</v>
      </c>
      <c r="AX688" t="s">
        <v>437</v>
      </c>
      <c r="AY688" t="s">
        <v>437</v>
      </c>
      <c r="AZ688">
        <v>0</v>
      </c>
      <c r="BA688">
        <v>0</v>
      </c>
      <c r="BB688">
        <f>1-AZ688/BA688</f>
        <v>0</v>
      </c>
      <c r="BC688">
        <v>0</v>
      </c>
      <c r="BD688" t="s">
        <v>437</v>
      </c>
      <c r="BE688" t="s">
        <v>437</v>
      </c>
      <c r="BF688">
        <v>0</v>
      </c>
      <c r="BG688">
        <v>0</v>
      </c>
      <c r="BH688">
        <f>1-BF688/BG688</f>
        <v>0</v>
      </c>
      <c r="BI688">
        <v>0.5</v>
      </c>
      <c r="BJ688">
        <f>DI688</f>
        <v>0</v>
      </c>
      <c r="BK688">
        <f>L688</f>
        <v>0</v>
      </c>
      <c r="BL688">
        <f>BH688*BI688*BJ688</f>
        <v>0</v>
      </c>
      <c r="BM688">
        <f>(BK688-BC688)/BJ688</f>
        <v>0</v>
      </c>
      <c r="BN688">
        <f>(BA688-BG688)/BG688</f>
        <v>0</v>
      </c>
      <c r="BO688">
        <f>AZ688/(BB688+AZ688/BG688)</f>
        <v>0</v>
      </c>
      <c r="BP688" t="s">
        <v>437</v>
      </c>
      <c r="BQ688">
        <v>0</v>
      </c>
      <c r="BR688">
        <f>IF(BQ688&lt;&gt;0, BQ688, BO688)</f>
        <v>0</v>
      </c>
      <c r="BS688">
        <f>1-BR688/BG688</f>
        <v>0</v>
      </c>
      <c r="BT688">
        <f>(BG688-BF688)/(BG688-BR688)</f>
        <v>0</v>
      </c>
      <c r="BU688">
        <f>(BA688-BG688)/(BA688-BR688)</f>
        <v>0</v>
      </c>
      <c r="BV688">
        <f>(BG688-BF688)/(BG688-AZ688)</f>
        <v>0</v>
      </c>
      <c r="BW688">
        <f>(BA688-BG688)/(BA688-AZ688)</f>
        <v>0</v>
      </c>
      <c r="BX688">
        <f>(BT688*BR688/BF688)</f>
        <v>0</v>
      </c>
      <c r="BY688">
        <f>(1-BX688)</f>
        <v>0</v>
      </c>
      <c r="DH688">
        <f>$B$11*EG688+$C$11*EH688+$F$11*ES688*(1-EV688)</f>
        <v>0</v>
      </c>
      <c r="DI688">
        <f>DH688*DJ688</f>
        <v>0</v>
      </c>
      <c r="DJ688">
        <f>($B$11*$D$9+$C$11*$D$9+$F$11*((FF688+EX688)/MAX(FF688+EX688+FG688, 0.1)*$I$9+FG688/MAX(FF688+EX688+FG688, 0.1)*$J$9))/($B$11+$C$11+$F$11)</f>
        <v>0</v>
      </c>
      <c r="DK688">
        <f>($B$11*$K$9+$C$11*$K$9+$F$11*((FF688+EX688)/MAX(FF688+EX688+FG688, 0.1)*$P$9+FG688/MAX(FF688+EX688+FG688, 0.1)*$Q$9))/($B$11+$C$11+$F$11)</f>
        <v>0</v>
      </c>
      <c r="DL688">
        <v>6</v>
      </c>
      <c r="DM688">
        <v>0.5</v>
      </c>
      <c r="DN688" t="s">
        <v>438</v>
      </c>
      <c r="DO688">
        <v>2</v>
      </c>
      <c r="DP688" t="b">
        <v>1</v>
      </c>
      <c r="DQ688">
        <v>1761417735.84615</v>
      </c>
      <c r="DR688">
        <v>1498.52076923077</v>
      </c>
      <c r="DS688">
        <v>1562.21153846154</v>
      </c>
      <c r="DT688">
        <v>34.7670538461538</v>
      </c>
      <c r="DU688">
        <v>25.5196</v>
      </c>
      <c r="DV688">
        <v>1497.42307692308</v>
      </c>
      <c r="DW688">
        <v>34.4518538461538</v>
      </c>
      <c r="DX688">
        <v>500.245769230769</v>
      </c>
      <c r="DY688">
        <v>90.2635</v>
      </c>
      <c r="DZ688">
        <v>0.042185</v>
      </c>
      <c r="EA688">
        <v>43.0269769230769</v>
      </c>
      <c r="EB688">
        <v>42.0084076923077</v>
      </c>
      <c r="EC688">
        <v>999.9</v>
      </c>
      <c r="ED688">
        <v>0</v>
      </c>
      <c r="EE688">
        <v>0</v>
      </c>
      <c r="EF688">
        <v>10003.7476923077</v>
      </c>
      <c r="EG688">
        <v>0</v>
      </c>
      <c r="EH688">
        <v>1207.77384615385</v>
      </c>
      <c r="EI688">
        <v>-63.6915769230769</v>
      </c>
      <c r="EJ688">
        <v>1552.49538461538</v>
      </c>
      <c r="EK688">
        <v>1603.12230769231</v>
      </c>
      <c r="EL688">
        <v>9.24745230769231</v>
      </c>
      <c r="EM688">
        <v>1562.21153846154</v>
      </c>
      <c r="EN688">
        <v>25.5196</v>
      </c>
      <c r="EO688">
        <v>3.13819384615385</v>
      </c>
      <c r="EP688">
        <v>2.30348846153846</v>
      </c>
      <c r="EQ688">
        <v>24.7799153846154</v>
      </c>
      <c r="ER688">
        <v>19.7008076923077</v>
      </c>
      <c r="ES688">
        <v>1199.97230769231</v>
      </c>
      <c r="ET688">
        <v>0.966995846153846</v>
      </c>
      <c r="EU688">
        <v>0.0330044230769231</v>
      </c>
      <c r="EV688">
        <v>0</v>
      </c>
      <c r="EW688">
        <v>1462.07846153846</v>
      </c>
      <c r="EX688">
        <v>5.00059</v>
      </c>
      <c r="EY688">
        <v>18705.3153846154</v>
      </c>
      <c r="EZ688">
        <v>10358.4769230769</v>
      </c>
      <c r="FA688">
        <v>60.2112307692308</v>
      </c>
      <c r="FB688">
        <v>61.7833846153846</v>
      </c>
      <c r="FC688">
        <v>60.543</v>
      </c>
      <c r="FD688">
        <v>61.2833846153846</v>
      </c>
      <c r="FE688">
        <v>61.1583846153846</v>
      </c>
      <c r="FF688">
        <v>1155.53230769231</v>
      </c>
      <c r="FG688">
        <v>39.44</v>
      </c>
      <c r="FH688">
        <v>0</v>
      </c>
      <c r="FI688">
        <v>1761417704.5</v>
      </c>
      <c r="FJ688">
        <v>0</v>
      </c>
      <c r="FK688">
        <v>1462.31076923077</v>
      </c>
      <c r="FL688">
        <v>15.2054700745358</v>
      </c>
      <c r="FM688">
        <v>151.586324608695</v>
      </c>
      <c r="FN688">
        <v>18707.4269230769</v>
      </c>
      <c r="FO688">
        <v>15</v>
      </c>
      <c r="FP688">
        <v>0</v>
      </c>
      <c r="FQ688" t="s">
        <v>439</v>
      </c>
      <c r="FR688">
        <v>0</v>
      </c>
      <c r="FS688">
        <v>0</v>
      </c>
      <c r="FT688">
        <v>0</v>
      </c>
      <c r="FU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A688">
        <v>0</v>
      </c>
      <c r="GB688">
        <v>0</v>
      </c>
      <c r="GC688">
        <v>-63.5183428571429</v>
      </c>
      <c r="GD688">
        <v>-2.92485974025985</v>
      </c>
      <c r="GE688">
        <v>0.457439098805126</v>
      </c>
      <c r="GF688">
        <v>0</v>
      </c>
      <c r="GG688">
        <v>1461.48558823529</v>
      </c>
      <c r="GH688">
        <v>13.9433155132422</v>
      </c>
      <c r="GI688">
        <v>1.38658317070177</v>
      </c>
      <c r="GJ688">
        <v>-1</v>
      </c>
      <c r="GK688">
        <v>9.26573095238095</v>
      </c>
      <c r="GL688">
        <v>-0.368371168831149</v>
      </c>
      <c r="GM688">
        <v>0.0373423205472676</v>
      </c>
      <c r="GN688">
        <v>0</v>
      </c>
      <c r="GO688">
        <v>0</v>
      </c>
      <c r="GP688">
        <v>2</v>
      </c>
      <c r="GQ688" t="s">
        <v>473</v>
      </c>
      <c r="GR688">
        <v>3.12665</v>
      </c>
      <c r="GS688">
        <v>2.71955</v>
      </c>
      <c r="GT688">
        <v>0.205079</v>
      </c>
      <c r="GU688">
        <v>0.209988</v>
      </c>
      <c r="GV688">
        <v>0.126848</v>
      </c>
      <c r="GW688">
        <v>0.102222</v>
      </c>
      <c r="GX688">
        <v>28540.6</v>
      </c>
      <c r="GY688">
        <v>29986.8</v>
      </c>
      <c r="GZ688">
        <v>32637</v>
      </c>
      <c r="HA688">
        <v>34525.9</v>
      </c>
      <c r="HB688">
        <v>40734.6</v>
      </c>
      <c r="HC688">
        <v>44721.4</v>
      </c>
      <c r="HD688">
        <v>51295.9</v>
      </c>
      <c r="HE688">
        <v>55384.4</v>
      </c>
      <c r="HF688">
        <v>1.6784</v>
      </c>
      <c r="HG688">
        <v>1.53282</v>
      </c>
      <c r="HH688">
        <v>-0.0376776</v>
      </c>
      <c r="HI688">
        <v>0</v>
      </c>
      <c r="HJ688">
        <v>42.5136</v>
      </c>
      <c r="HK688">
        <v>999.9</v>
      </c>
      <c r="HL688">
        <v>55.897</v>
      </c>
      <c r="HM688">
        <v>30.111</v>
      </c>
      <c r="HN688">
        <v>26.5544</v>
      </c>
      <c r="HO688">
        <v>60.9055</v>
      </c>
      <c r="HP688">
        <v>40.7812</v>
      </c>
      <c r="HQ688">
        <v>1</v>
      </c>
      <c r="HR688">
        <v>2.3119</v>
      </c>
      <c r="HS688">
        <v>6.05614</v>
      </c>
      <c r="HT688">
        <v>20.0211</v>
      </c>
      <c r="HU688">
        <v>5.18689</v>
      </c>
      <c r="HV688">
        <v>12.0159</v>
      </c>
      <c r="HW688">
        <v>4.96915</v>
      </c>
      <c r="HX688">
        <v>3.2959</v>
      </c>
      <c r="HY688">
        <v>9999</v>
      </c>
      <c r="HZ688">
        <v>9999</v>
      </c>
      <c r="IA688">
        <v>999.9</v>
      </c>
      <c r="IB688">
        <v>9999</v>
      </c>
      <c r="IC688">
        <v>1.86325</v>
      </c>
      <c r="ID688">
        <v>1.86813</v>
      </c>
      <c r="IE688">
        <v>1.86783</v>
      </c>
      <c r="IF688">
        <v>1.86905</v>
      </c>
      <c r="IG688">
        <v>1.86981</v>
      </c>
      <c r="IH688">
        <v>1.86587</v>
      </c>
      <c r="II688">
        <v>1.86696</v>
      </c>
      <c r="IJ688">
        <v>1.86843</v>
      </c>
      <c r="IK688">
        <v>5</v>
      </c>
      <c r="IL688">
        <v>0</v>
      </c>
      <c r="IM688">
        <v>0</v>
      </c>
      <c r="IN688">
        <v>0</v>
      </c>
      <c r="IO688" t="s">
        <v>441</v>
      </c>
      <c r="IP688" t="s">
        <v>442</v>
      </c>
      <c r="IQ688" t="s">
        <v>443</v>
      </c>
      <c r="IR688" t="s">
        <v>443</v>
      </c>
      <c r="IS688" t="s">
        <v>443</v>
      </c>
      <c r="IT688" t="s">
        <v>443</v>
      </c>
      <c r="IU688">
        <v>0</v>
      </c>
      <c r="IV688">
        <v>100</v>
      </c>
      <c r="IW688">
        <v>100</v>
      </c>
      <c r="IX688">
        <v>1.1</v>
      </c>
      <c r="IY688">
        <v>0.3152</v>
      </c>
      <c r="IZ688">
        <v>1.09748391826392</v>
      </c>
      <c r="JA688">
        <v>0</v>
      </c>
      <c r="JB688">
        <v>0</v>
      </c>
      <c r="JC688">
        <v>0</v>
      </c>
      <c r="JD688">
        <v>0.315191680746845</v>
      </c>
      <c r="JE688">
        <v>0</v>
      </c>
      <c r="JF688">
        <v>0</v>
      </c>
      <c r="JG688">
        <v>0</v>
      </c>
      <c r="JH688">
        <v>5</v>
      </c>
      <c r="JI688">
        <v>2273</v>
      </c>
      <c r="JJ688">
        <v>0</v>
      </c>
      <c r="JK688">
        <v>25</v>
      </c>
      <c r="JL688">
        <v>29356962.4</v>
      </c>
      <c r="JM688">
        <v>29356962.4</v>
      </c>
      <c r="JN688">
        <v>2.98462</v>
      </c>
      <c r="JO688">
        <v>2.60132</v>
      </c>
      <c r="JP688">
        <v>1.54785</v>
      </c>
      <c r="JQ688">
        <v>2.31567</v>
      </c>
      <c r="JR688">
        <v>1.64673</v>
      </c>
      <c r="JS688">
        <v>2.38281</v>
      </c>
      <c r="JT688">
        <v>34.3725</v>
      </c>
      <c r="JU688">
        <v>24.1488</v>
      </c>
      <c r="JV688">
        <v>18</v>
      </c>
      <c r="JW688">
        <v>489.313</v>
      </c>
      <c r="JX688">
        <v>384.629</v>
      </c>
      <c r="JY688">
        <v>35.5283</v>
      </c>
      <c r="JZ688">
        <v>53.3388</v>
      </c>
      <c r="KA688">
        <v>29.9894</v>
      </c>
      <c r="KB688">
        <v>53.0757</v>
      </c>
      <c r="KC688">
        <v>52.8972</v>
      </c>
      <c r="KD688">
        <v>59.7281</v>
      </c>
      <c r="KE688">
        <v>0</v>
      </c>
      <c r="KF688">
        <v>100</v>
      </c>
      <c r="KG688">
        <v>35.711</v>
      </c>
      <c r="KH688">
        <v>1610.12</v>
      </c>
      <c r="KI688">
        <v>34.6858</v>
      </c>
      <c r="KJ688">
        <v>92.9737</v>
      </c>
      <c r="KK688">
        <v>89.6075</v>
      </c>
    </row>
    <row r="689" spans="1:297">
      <c r="A689">
        <v>673</v>
      </c>
      <c r="B689">
        <v>1761418731</v>
      </c>
      <c r="C689">
        <v>10550</v>
      </c>
      <c r="D689" t="s">
        <v>1794</v>
      </c>
      <c r="E689" t="s">
        <v>1795</v>
      </c>
      <c r="F689">
        <v>5</v>
      </c>
      <c r="G689" t="s">
        <v>1796</v>
      </c>
      <c r="H689" t="s">
        <v>436</v>
      </c>
      <c r="I689">
        <v>1761418722.5</v>
      </c>
      <c r="J689">
        <f>(K689)/1000</f>
        <v>0</v>
      </c>
      <c r="K689">
        <f>IF(DP689, AN689, AH689)</f>
        <v>0</v>
      </c>
      <c r="L689">
        <f>IF(DP689, AI689, AG689)</f>
        <v>0</v>
      </c>
      <c r="M689">
        <f>DR689 - IF(AU689&gt;1, L689*DL689*100.0/(AW689), 0)</f>
        <v>0</v>
      </c>
      <c r="N689">
        <f>((T689-J689/2)*M689-L689)/(T689+J689/2)</f>
        <v>0</v>
      </c>
      <c r="O689">
        <f>N689*(DY689+DZ689)/1000.0</f>
        <v>0</v>
      </c>
      <c r="P689">
        <f>(DR689 - IF(AU689&gt;1, L689*DL689*100.0/(AW689), 0))*(DY689+DZ689)/1000.0</f>
        <v>0</v>
      </c>
      <c r="Q689">
        <f>2.0/((1/S689-1/R689)+SIGN(S689)*SQRT((1/S689-1/R689)*(1/S689-1/R689) + 4*DM689/((DM689+1)*(DM689+1))*(2*1/S689*1/R689-1/R689*1/R689)))</f>
        <v>0</v>
      </c>
      <c r="R689">
        <f>IF(LEFT(DN689,1)&lt;&gt;"0",IF(LEFT(DN689,1)="1",3.0,DO689),$D$5+$E$5*(EF689*DY689/($K$5*1000))+$F$5*(EF689*DY689/($K$5*1000))*MAX(MIN(DL689,$J$5),$I$5)*MAX(MIN(DL689,$J$5),$I$5)+$G$5*MAX(MIN(DL689,$J$5),$I$5)*(EF689*DY689/($K$5*1000))+$H$5*(EF689*DY689/($K$5*1000))*(EF689*DY689/($K$5*1000)))</f>
        <v>0</v>
      </c>
      <c r="S689">
        <f>J689*(1000-(1000*0.61365*exp(17.502*W689/(240.97+W689))/(DY689+DZ689)+DT689)/2)/(1000*0.61365*exp(17.502*W689/(240.97+W689))/(DY689+DZ689)-DT689)</f>
        <v>0</v>
      </c>
      <c r="T689">
        <f>1/((DM689+1)/(Q689/1.6)+1/(R689/1.37)) + DM689/((DM689+1)/(Q689/1.6) + DM689/(R689/1.37))</f>
        <v>0</v>
      </c>
      <c r="U689">
        <f>(DH689*DK689)</f>
        <v>0</v>
      </c>
      <c r="V689">
        <f>(EA689+(U689+2*0.95*5.67E-8*(((EA689+$B$7)+273)^4-(EA689+273)^4)-44100*J689)/(1.84*29.3*R689+8*0.95*5.67E-8*(EA689+273)^3))</f>
        <v>0</v>
      </c>
      <c r="W689">
        <f>($C$7*EB689+$D$7*EC689+$E$7*V689)</f>
        <v>0</v>
      </c>
      <c r="X689">
        <f>0.61365*exp(17.502*W689/(240.97+W689))</f>
        <v>0</v>
      </c>
      <c r="Y689">
        <f>(Z689/AA689*100)</f>
        <v>0</v>
      </c>
      <c r="Z689">
        <f>DT689*(DY689+DZ689)/1000</f>
        <v>0</v>
      </c>
      <c r="AA689">
        <f>0.61365*exp(17.502*EA689/(240.97+EA689))</f>
        <v>0</v>
      </c>
      <c r="AB689">
        <f>(X689-DT689*(DY689+DZ689)/1000)</f>
        <v>0</v>
      </c>
      <c r="AC689">
        <f>(-J689*44100)</f>
        <v>0</v>
      </c>
      <c r="AD689">
        <f>2*29.3*R689*0.92*(EA689-W689)</f>
        <v>0</v>
      </c>
      <c r="AE689">
        <f>2*0.95*5.67E-8*(((EA689+$B$7)+273)^4-(W689+273)^4)</f>
        <v>0</v>
      </c>
      <c r="AF689">
        <f>U689+AE689+AC689+AD689</f>
        <v>0</v>
      </c>
      <c r="AG689">
        <f>DX689*AU689*(DS689-DR689*(1000-AU689*DU689)/(1000-AU689*DT689))/(100*DL689)</f>
        <v>0</v>
      </c>
      <c r="AH689">
        <f>1000*DX689*AU689*(DT689-DU689)/(100*DL689*(1000-AU689*DT689))</f>
        <v>0</v>
      </c>
      <c r="AI689">
        <f>(AJ689 - AK689 - DY689*1E3/(8.314*(EA689+273.15)) * AM689/DX689 * AL689) * DX689/(100*DL689) * (1000 - DU689)/1000</f>
        <v>0</v>
      </c>
      <c r="AJ689">
        <v>431.162675164417</v>
      </c>
      <c r="AK689">
        <v>424.405945454545</v>
      </c>
      <c r="AL689">
        <v>-4.93806144246826e-05</v>
      </c>
      <c r="AM689">
        <v>65.3077758132671</v>
      </c>
      <c r="AN689">
        <f>(AP689 - AO689 + DY689*1E3/(8.314*(EA689+273.15)) * AR689/DX689 * AQ689) * DX689/(100*DL689) * 1000/(1000 - AP689)</f>
        <v>0</v>
      </c>
      <c r="AO689">
        <v>25.8578815242228</v>
      </c>
      <c r="AP689">
        <v>32.3187163636364</v>
      </c>
      <c r="AQ689">
        <v>3.12085265260228e-05</v>
      </c>
      <c r="AR689">
        <v>110.477653958473</v>
      </c>
      <c r="AS689">
        <v>11</v>
      </c>
      <c r="AT689">
        <v>2</v>
      </c>
      <c r="AU689">
        <f>IF(AS689*$H$13&gt;=AW689,1.0,(AW689/(AW689-AS689*$H$13)))</f>
        <v>0</v>
      </c>
      <c r="AV689">
        <f>(AU689-1)*100</f>
        <v>0</v>
      </c>
      <c r="AW689">
        <f>MAX(0,($B$13+$C$13*EF689)/(1+$D$13*EF689)*DY689/(EA689+273)*$E$13)</f>
        <v>0</v>
      </c>
      <c r="AX689" t="s">
        <v>437</v>
      </c>
      <c r="AY689" t="s">
        <v>437</v>
      </c>
      <c r="AZ689">
        <v>0</v>
      </c>
      <c r="BA689">
        <v>0</v>
      </c>
      <c r="BB689">
        <f>1-AZ689/BA689</f>
        <v>0</v>
      </c>
      <c r="BC689">
        <v>0</v>
      </c>
      <c r="BD689" t="s">
        <v>437</v>
      </c>
      <c r="BE689" t="s">
        <v>437</v>
      </c>
      <c r="BF689">
        <v>0</v>
      </c>
      <c r="BG689">
        <v>0</v>
      </c>
      <c r="BH689">
        <f>1-BF689/BG689</f>
        <v>0</v>
      </c>
      <c r="BI689">
        <v>0.5</v>
      </c>
      <c r="BJ689">
        <f>DI689</f>
        <v>0</v>
      </c>
      <c r="BK689">
        <f>L689</f>
        <v>0</v>
      </c>
      <c r="BL689">
        <f>BH689*BI689*BJ689</f>
        <v>0</v>
      </c>
      <c r="BM689">
        <f>(BK689-BC689)/BJ689</f>
        <v>0</v>
      </c>
      <c r="BN689">
        <f>(BA689-BG689)/BG689</f>
        <v>0</v>
      </c>
      <c r="BO689">
        <f>AZ689/(BB689+AZ689/BG689)</f>
        <v>0</v>
      </c>
      <c r="BP689" t="s">
        <v>437</v>
      </c>
      <c r="BQ689">
        <v>0</v>
      </c>
      <c r="BR689">
        <f>IF(BQ689&lt;&gt;0, BQ689, BO689)</f>
        <v>0</v>
      </c>
      <c r="BS689">
        <f>1-BR689/BG689</f>
        <v>0</v>
      </c>
      <c r="BT689">
        <f>(BG689-BF689)/(BG689-BR689)</f>
        <v>0</v>
      </c>
      <c r="BU689">
        <f>(BA689-BG689)/(BA689-BR689)</f>
        <v>0</v>
      </c>
      <c r="BV689">
        <f>(BG689-BF689)/(BG689-AZ689)</f>
        <v>0</v>
      </c>
      <c r="BW689">
        <f>(BA689-BG689)/(BA689-AZ689)</f>
        <v>0</v>
      </c>
      <c r="BX689">
        <f>(BT689*BR689/BF689)</f>
        <v>0</v>
      </c>
      <c r="BY689">
        <f>(1-BX689)</f>
        <v>0</v>
      </c>
      <c r="DH689">
        <f>$B$11*EG689+$C$11*EH689+$F$11*ES689*(1-EV689)</f>
        <v>0</v>
      </c>
      <c r="DI689">
        <f>DH689*DJ689</f>
        <v>0</v>
      </c>
      <c r="DJ689">
        <f>($B$11*$D$9+$C$11*$D$9+$F$11*((FF689+EX689)/MAX(FF689+EX689+FG689, 0.1)*$I$9+FG689/MAX(FF689+EX689+FG689, 0.1)*$J$9))/($B$11+$C$11+$F$11)</f>
        <v>0</v>
      </c>
      <c r="DK689">
        <f>($B$11*$K$9+$C$11*$K$9+$F$11*((FF689+EX689)/MAX(FF689+EX689+FG689, 0.1)*$P$9+FG689/MAX(FF689+EX689+FG689, 0.1)*$Q$9))/($B$11+$C$11+$F$11)</f>
        <v>0</v>
      </c>
      <c r="DL689">
        <v>6</v>
      </c>
      <c r="DM689">
        <v>0.5</v>
      </c>
      <c r="DN689" t="s">
        <v>438</v>
      </c>
      <c r="DO689">
        <v>2</v>
      </c>
      <c r="DP689" t="b">
        <v>1</v>
      </c>
      <c r="DQ689">
        <v>1761418722.5</v>
      </c>
      <c r="DR689">
        <v>410.666375</v>
      </c>
      <c r="DS689">
        <v>420.0114375</v>
      </c>
      <c r="DT689">
        <v>32.30874375</v>
      </c>
      <c r="DU689">
        <v>25.8557625</v>
      </c>
      <c r="DV689">
        <v>409.5686875</v>
      </c>
      <c r="DW689">
        <v>31.9935625</v>
      </c>
      <c r="DX689">
        <v>500.002625</v>
      </c>
      <c r="DY689">
        <v>90.2787</v>
      </c>
      <c r="DZ689">
        <v>0.043270725</v>
      </c>
      <c r="EA689">
        <v>42.7030875</v>
      </c>
      <c r="EB689">
        <v>42.2140375</v>
      </c>
      <c r="EC689">
        <v>999.9</v>
      </c>
      <c r="ED689">
        <v>0</v>
      </c>
      <c r="EE689">
        <v>0</v>
      </c>
      <c r="EF689">
        <v>9994.138125</v>
      </c>
      <c r="EG689">
        <v>0</v>
      </c>
      <c r="EH689">
        <v>1205.92125</v>
      </c>
      <c r="EI689">
        <v>-9.34514</v>
      </c>
      <c r="EJ689">
        <v>424.377375</v>
      </c>
      <c r="EK689">
        <v>431.1594375</v>
      </c>
      <c r="EL689">
        <v>6.452991875</v>
      </c>
      <c r="EM689">
        <v>420.0114375</v>
      </c>
      <c r="EN689">
        <v>25.8557625</v>
      </c>
      <c r="EO689">
        <v>2.916791875</v>
      </c>
      <c r="EP689">
        <v>2.334223125</v>
      </c>
      <c r="EQ689">
        <v>23.56038125</v>
      </c>
      <c r="ER689">
        <v>19.91453125</v>
      </c>
      <c r="ES689">
        <v>1199.99</v>
      </c>
      <c r="ET689">
        <v>0.96699925</v>
      </c>
      <c r="EU689">
        <v>0.03300089375</v>
      </c>
      <c r="EV689">
        <v>0</v>
      </c>
      <c r="EW689">
        <v>1189.37375</v>
      </c>
      <c r="EX689">
        <v>5.00059</v>
      </c>
      <c r="EY689">
        <v>15413.3875</v>
      </c>
      <c r="EZ689">
        <v>10358.6375</v>
      </c>
      <c r="FA689">
        <v>61.8356875</v>
      </c>
      <c r="FB689">
        <v>63.6715</v>
      </c>
      <c r="FC689">
        <v>62.074</v>
      </c>
      <c r="FD689">
        <v>63.3004375</v>
      </c>
      <c r="FE689">
        <v>62.5816875</v>
      </c>
      <c r="FF689">
        <v>1155.55</v>
      </c>
      <c r="FG689">
        <v>39.43875</v>
      </c>
      <c r="FH689">
        <v>0</v>
      </c>
      <c r="FI689">
        <v>1761418691.5</v>
      </c>
      <c r="FJ689">
        <v>0</v>
      </c>
      <c r="FK689">
        <v>1189.3064</v>
      </c>
      <c r="FL689">
        <v>-2.99615383920003</v>
      </c>
      <c r="FM689">
        <v>-10.492307675569</v>
      </c>
      <c r="FN689">
        <v>15413.292</v>
      </c>
      <c r="FO689">
        <v>15</v>
      </c>
      <c r="FP689">
        <v>0</v>
      </c>
      <c r="FQ689" t="s">
        <v>439</v>
      </c>
      <c r="FR689">
        <v>0</v>
      </c>
      <c r="FS689">
        <v>0</v>
      </c>
      <c r="FT689">
        <v>0</v>
      </c>
      <c r="FU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A689">
        <v>0</v>
      </c>
      <c r="GB689">
        <v>0</v>
      </c>
      <c r="GC689">
        <v>-9.35096523809524</v>
      </c>
      <c r="GD689">
        <v>0.107397662337669</v>
      </c>
      <c r="GE689">
        <v>0.0389292351421504</v>
      </c>
      <c r="GF689">
        <v>1</v>
      </c>
      <c r="GG689">
        <v>1189.57176470588</v>
      </c>
      <c r="GH689">
        <v>-2.95339954344692</v>
      </c>
      <c r="GI689">
        <v>0.362178624992411</v>
      </c>
      <c r="GJ689">
        <v>-1</v>
      </c>
      <c r="GK689">
        <v>6.44933714285714</v>
      </c>
      <c r="GL689">
        <v>0.0561436363636444</v>
      </c>
      <c r="GM689">
        <v>0.00587168114391291</v>
      </c>
      <c r="GN689">
        <v>1</v>
      </c>
      <c r="GO689">
        <v>2</v>
      </c>
      <c r="GP689">
        <v>2</v>
      </c>
      <c r="GQ689" t="s">
        <v>440</v>
      </c>
      <c r="GR689">
        <v>3.12706</v>
      </c>
      <c r="GS689">
        <v>2.72109</v>
      </c>
      <c r="GT689">
        <v>0.0827234</v>
      </c>
      <c r="GU689">
        <v>0.0844876</v>
      </c>
      <c r="GV689">
        <v>0.120573</v>
      </c>
      <c r="GW689">
        <v>0.103179</v>
      </c>
      <c r="GX689">
        <v>32868</v>
      </c>
      <c r="GY689">
        <v>34663.7</v>
      </c>
      <c r="GZ689">
        <v>32551.3</v>
      </c>
      <c r="HA689">
        <v>34414.1</v>
      </c>
      <c r="HB689">
        <v>40897.9</v>
      </c>
      <c r="HC689">
        <v>44524.2</v>
      </c>
      <c r="HD689">
        <v>51171.7</v>
      </c>
      <c r="HE689">
        <v>55213</v>
      </c>
      <c r="HF689">
        <v>1.66863</v>
      </c>
      <c r="HG689">
        <v>1.52675</v>
      </c>
      <c r="HH689">
        <v>-0.0929236</v>
      </c>
      <c r="HI689">
        <v>0</v>
      </c>
      <c r="HJ689">
        <v>43.6853</v>
      </c>
      <c r="HK689">
        <v>999.9</v>
      </c>
      <c r="HL689">
        <v>56.141</v>
      </c>
      <c r="HM689">
        <v>30.353</v>
      </c>
      <c r="HN689">
        <v>27.0354</v>
      </c>
      <c r="HO689">
        <v>60.5756</v>
      </c>
      <c r="HP689">
        <v>41.3982</v>
      </c>
      <c r="HQ689">
        <v>1</v>
      </c>
      <c r="HR689">
        <v>2.45748</v>
      </c>
      <c r="HS689">
        <v>9.28105</v>
      </c>
      <c r="HT689">
        <v>19.9023</v>
      </c>
      <c r="HU689">
        <v>5.18974</v>
      </c>
      <c r="HV689">
        <v>12.0159</v>
      </c>
      <c r="HW689">
        <v>4.9692</v>
      </c>
      <c r="HX689">
        <v>3.29588</v>
      </c>
      <c r="HY689">
        <v>9999</v>
      </c>
      <c r="HZ689">
        <v>9999</v>
      </c>
      <c r="IA689">
        <v>999.9</v>
      </c>
      <c r="IB689">
        <v>9999</v>
      </c>
      <c r="IC689">
        <v>1.86324</v>
      </c>
      <c r="ID689">
        <v>1.86811</v>
      </c>
      <c r="IE689">
        <v>1.86783</v>
      </c>
      <c r="IF689">
        <v>1.86905</v>
      </c>
      <c r="IG689">
        <v>1.86981</v>
      </c>
      <c r="IH689">
        <v>1.86584</v>
      </c>
      <c r="II689">
        <v>1.86694</v>
      </c>
      <c r="IJ689">
        <v>1.86835</v>
      </c>
      <c r="IK689">
        <v>5</v>
      </c>
      <c r="IL689">
        <v>0</v>
      </c>
      <c r="IM689">
        <v>0</v>
      </c>
      <c r="IN689">
        <v>0</v>
      </c>
      <c r="IO689" t="s">
        <v>441</v>
      </c>
      <c r="IP689" t="s">
        <v>442</v>
      </c>
      <c r="IQ689" t="s">
        <v>443</v>
      </c>
      <c r="IR689" t="s">
        <v>443</v>
      </c>
      <c r="IS689" t="s">
        <v>443</v>
      </c>
      <c r="IT689" t="s">
        <v>443</v>
      </c>
      <c r="IU689">
        <v>0</v>
      </c>
      <c r="IV689">
        <v>100</v>
      </c>
      <c r="IW689">
        <v>100</v>
      </c>
      <c r="IX689">
        <v>1.097</v>
      </c>
      <c r="IY689">
        <v>0.3152</v>
      </c>
      <c r="IZ689">
        <v>1.09748391826392</v>
      </c>
      <c r="JA689">
        <v>0</v>
      </c>
      <c r="JB689">
        <v>0</v>
      </c>
      <c r="JC689">
        <v>0</v>
      </c>
      <c r="JD689">
        <v>0.315191680746845</v>
      </c>
      <c r="JE689">
        <v>0</v>
      </c>
      <c r="JF689">
        <v>0</v>
      </c>
      <c r="JG689">
        <v>0</v>
      </c>
      <c r="JH689">
        <v>5</v>
      </c>
      <c r="JI689">
        <v>2273</v>
      </c>
      <c r="JJ689">
        <v>0</v>
      </c>
      <c r="JK689">
        <v>25</v>
      </c>
      <c r="JL689">
        <v>29356978.9</v>
      </c>
      <c r="JM689">
        <v>29356978.9</v>
      </c>
      <c r="JN689">
        <v>1.01685</v>
      </c>
      <c r="JO689">
        <v>2.61963</v>
      </c>
      <c r="JP689">
        <v>1.54785</v>
      </c>
      <c r="JQ689">
        <v>2.31567</v>
      </c>
      <c r="JR689">
        <v>1.64551</v>
      </c>
      <c r="JS689">
        <v>2.37305</v>
      </c>
      <c r="JT689">
        <v>34.5321</v>
      </c>
      <c r="JU689">
        <v>24.105</v>
      </c>
      <c r="JV689">
        <v>18</v>
      </c>
      <c r="JW689">
        <v>482.157</v>
      </c>
      <c r="JX689">
        <v>380.752</v>
      </c>
      <c r="JY689">
        <v>34.1188</v>
      </c>
      <c r="JZ689">
        <v>53.9935</v>
      </c>
      <c r="KA689">
        <v>30.0038</v>
      </c>
      <c r="KB689">
        <v>53.0791</v>
      </c>
      <c r="KC689">
        <v>52.8795</v>
      </c>
      <c r="KD689">
        <v>20.3879</v>
      </c>
      <c r="KE689">
        <v>0</v>
      </c>
      <c r="KF689">
        <v>100</v>
      </c>
      <c r="KG689">
        <v>29.7472</v>
      </c>
      <c r="KH689">
        <v>420</v>
      </c>
      <c r="KI689">
        <v>34.6858</v>
      </c>
      <c r="KJ689">
        <v>92.7411</v>
      </c>
      <c r="KK689">
        <v>89.3252</v>
      </c>
    </row>
    <row r="690" spans="1:297">
      <c r="A690">
        <v>674</v>
      </c>
      <c r="B690">
        <v>1761418736</v>
      </c>
      <c r="C690">
        <v>10555</v>
      </c>
      <c r="D690" t="s">
        <v>1797</v>
      </c>
      <c r="E690" t="s">
        <v>1798</v>
      </c>
      <c r="F690">
        <v>5</v>
      </c>
      <c r="G690" t="s">
        <v>1796</v>
      </c>
      <c r="H690" t="s">
        <v>436</v>
      </c>
      <c r="I690">
        <v>1761418727.26667</v>
      </c>
      <c r="J690">
        <f>(K690)/1000</f>
        <v>0</v>
      </c>
      <c r="K690">
        <f>IF(DP690, AN690, AH690)</f>
        <v>0</v>
      </c>
      <c r="L690">
        <f>IF(DP690, AI690, AG690)</f>
        <v>0</v>
      </c>
      <c r="M690">
        <f>DR690 - IF(AU690&gt;1, L690*DL690*100.0/(AW690), 0)</f>
        <v>0</v>
      </c>
      <c r="N690">
        <f>((T690-J690/2)*M690-L690)/(T690+J690/2)</f>
        <v>0</v>
      </c>
      <c r="O690">
        <f>N690*(DY690+DZ690)/1000.0</f>
        <v>0</v>
      </c>
      <c r="P690">
        <f>(DR690 - IF(AU690&gt;1, L690*DL690*100.0/(AW690), 0))*(DY690+DZ690)/1000.0</f>
        <v>0</v>
      </c>
      <c r="Q690">
        <f>2.0/((1/S690-1/R690)+SIGN(S690)*SQRT((1/S690-1/R690)*(1/S690-1/R690) + 4*DM690/((DM690+1)*(DM690+1))*(2*1/S690*1/R690-1/R690*1/R690)))</f>
        <v>0</v>
      </c>
      <c r="R690">
        <f>IF(LEFT(DN690,1)&lt;&gt;"0",IF(LEFT(DN690,1)="1",3.0,DO690),$D$5+$E$5*(EF690*DY690/($K$5*1000))+$F$5*(EF690*DY690/($K$5*1000))*MAX(MIN(DL690,$J$5),$I$5)*MAX(MIN(DL690,$J$5),$I$5)+$G$5*MAX(MIN(DL690,$J$5),$I$5)*(EF690*DY690/($K$5*1000))+$H$5*(EF690*DY690/($K$5*1000))*(EF690*DY690/($K$5*1000)))</f>
        <v>0</v>
      </c>
      <c r="S690">
        <f>J690*(1000-(1000*0.61365*exp(17.502*W690/(240.97+W690))/(DY690+DZ690)+DT690)/2)/(1000*0.61365*exp(17.502*W690/(240.97+W690))/(DY690+DZ690)-DT690)</f>
        <v>0</v>
      </c>
      <c r="T690">
        <f>1/((DM690+1)/(Q690/1.6)+1/(R690/1.37)) + DM690/((DM690+1)/(Q690/1.6) + DM690/(R690/1.37))</f>
        <v>0</v>
      </c>
      <c r="U690">
        <f>(DH690*DK690)</f>
        <v>0</v>
      </c>
      <c r="V690">
        <f>(EA690+(U690+2*0.95*5.67E-8*(((EA690+$B$7)+273)^4-(EA690+273)^4)-44100*J690)/(1.84*29.3*R690+8*0.95*5.67E-8*(EA690+273)^3))</f>
        <v>0</v>
      </c>
      <c r="W690">
        <f>($C$7*EB690+$D$7*EC690+$E$7*V690)</f>
        <v>0</v>
      </c>
      <c r="X690">
        <f>0.61365*exp(17.502*W690/(240.97+W690))</f>
        <v>0</v>
      </c>
      <c r="Y690">
        <f>(Z690/AA690*100)</f>
        <v>0</v>
      </c>
      <c r="Z690">
        <f>DT690*(DY690+DZ690)/1000</f>
        <v>0</v>
      </c>
      <c r="AA690">
        <f>0.61365*exp(17.502*EA690/(240.97+EA690))</f>
        <v>0</v>
      </c>
      <c r="AB690">
        <f>(X690-DT690*(DY690+DZ690)/1000)</f>
        <v>0</v>
      </c>
      <c r="AC690">
        <f>(-J690*44100)</f>
        <v>0</v>
      </c>
      <c r="AD690">
        <f>2*29.3*R690*0.92*(EA690-W690)</f>
        <v>0</v>
      </c>
      <c r="AE690">
        <f>2*0.95*5.67E-8*(((EA690+$B$7)+273)^4-(W690+273)^4)</f>
        <v>0</v>
      </c>
      <c r="AF690">
        <f>U690+AE690+AC690+AD690</f>
        <v>0</v>
      </c>
      <c r="AG690">
        <f>DX690*AU690*(DS690-DR690*(1000-AU690*DU690)/(1000-AU690*DT690))/(100*DL690)</f>
        <v>0</v>
      </c>
      <c r="AH690">
        <f>1000*DX690*AU690*(DT690-DU690)/(100*DL690*(1000-AU690*DT690))</f>
        <v>0</v>
      </c>
      <c r="AI690">
        <f>(AJ690 - AK690 - DY690*1E3/(8.314*(EA690+273.15)) * AM690/DX690 * AL690) * DX690/(100*DL690) * (1000 - DU690)/1000</f>
        <v>0</v>
      </c>
      <c r="AJ690">
        <v>430.942565075387</v>
      </c>
      <c r="AK690">
        <v>424.351109090909</v>
      </c>
      <c r="AL690">
        <v>-0.00287960573412796</v>
      </c>
      <c r="AM690">
        <v>65.3077758132671</v>
      </c>
      <c r="AN690">
        <f>(AP690 - AO690 + DY690*1E3/(8.314*(EA690+273.15)) * AR690/DX690 * AQ690) * DX690/(100*DL690) * 1000/(1000 - AP690)</f>
        <v>0</v>
      </c>
      <c r="AO690">
        <v>25.8573752561586</v>
      </c>
      <c r="AP690">
        <v>32.3268606060606</v>
      </c>
      <c r="AQ690">
        <v>3.37905057626875e-05</v>
      </c>
      <c r="AR690">
        <v>110.477653958473</v>
      </c>
      <c r="AS690">
        <v>11</v>
      </c>
      <c r="AT690">
        <v>2</v>
      </c>
      <c r="AU690">
        <f>IF(AS690*$H$13&gt;=AW690,1.0,(AW690/(AW690-AS690*$H$13)))</f>
        <v>0</v>
      </c>
      <c r="AV690">
        <f>(AU690-1)*100</f>
        <v>0</v>
      </c>
      <c r="AW690">
        <f>MAX(0,($B$13+$C$13*EF690)/(1+$D$13*EF690)*DY690/(EA690+273)*$E$13)</f>
        <v>0</v>
      </c>
      <c r="AX690" t="s">
        <v>437</v>
      </c>
      <c r="AY690" t="s">
        <v>437</v>
      </c>
      <c r="AZ690">
        <v>0</v>
      </c>
      <c r="BA690">
        <v>0</v>
      </c>
      <c r="BB690">
        <f>1-AZ690/BA690</f>
        <v>0</v>
      </c>
      <c r="BC690">
        <v>0</v>
      </c>
      <c r="BD690" t="s">
        <v>437</v>
      </c>
      <c r="BE690" t="s">
        <v>437</v>
      </c>
      <c r="BF690">
        <v>0</v>
      </c>
      <c r="BG690">
        <v>0</v>
      </c>
      <c r="BH690">
        <f>1-BF690/BG690</f>
        <v>0</v>
      </c>
      <c r="BI690">
        <v>0.5</v>
      </c>
      <c r="BJ690">
        <f>DI690</f>
        <v>0</v>
      </c>
      <c r="BK690">
        <f>L690</f>
        <v>0</v>
      </c>
      <c r="BL690">
        <f>BH690*BI690*BJ690</f>
        <v>0</v>
      </c>
      <c r="BM690">
        <f>(BK690-BC690)/BJ690</f>
        <v>0</v>
      </c>
      <c r="BN690">
        <f>(BA690-BG690)/BG690</f>
        <v>0</v>
      </c>
      <c r="BO690">
        <f>AZ690/(BB690+AZ690/BG690)</f>
        <v>0</v>
      </c>
      <c r="BP690" t="s">
        <v>437</v>
      </c>
      <c r="BQ690">
        <v>0</v>
      </c>
      <c r="BR690">
        <f>IF(BQ690&lt;&gt;0, BQ690, BO690)</f>
        <v>0</v>
      </c>
      <c r="BS690">
        <f>1-BR690/BG690</f>
        <v>0</v>
      </c>
      <c r="BT690">
        <f>(BG690-BF690)/(BG690-BR690)</f>
        <v>0</v>
      </c>
      <c r="BU690">
        <f>(BA690-BG690)/(BA690-BR690)</f>
        <v>0</v>
      </c>
      <c r="BV690">
        <f>(BG690-BF690)/(BG690-AZ690)</f>
        <v>0</v>
      </c>
      <c r="BW690">
        <f>(BA690-BG690)/(BA690-AZ690)</f>
        <v>0</v>
      </c>
      <c r="BX690">
        <f>(BT690*BR690/BF690)</f>
        <v>0</v>
      </c>
      <c r="BY690">
        <f>(1-BX690)</f>
        <v>0</v>
      </c>
      <c r="DH690">
        <f>$B$11*EG690+$C$11*EH690+$F$11*ES690*(1-EV690)</f>
        <v>0</v>
      </c>
      <c r="DI690">
        <f>DH690*DJ690</f>
        <v>0</v>
      </c>
      <c r="DJ690">
        <f>($B$11*$D$9+$C$11*$D$9+$F$11*((FF690+EX690)/MAX(FF690+EX690+FG690, 0.1)*$I$9+FG690/MAX(FF690+EX690+FG690, 0.1)*$J$9))/($B$11+$C$11+$F$11)</f>
        <v>0</v>
      </c>
      <c r="DK690">
        <f>($B$11*$K$9+$C$11*$K$9+$F$11*((FF690+EX690)/MAX(FF690+EX690+FG690, 0.1)*$P$9+FG690/MAX(FF690+EX690+FG690, 0.1)*$Q$9))/($B$11+$C$11+$F$11)</f>
        <v>0</v>
      </c>
      <c r="DL690">
        <v>6</v>
      </c>
      <c r="DM690">
        <v>0.5</v>
      </c>
      <c r="DN690" t="s">
        <v>438</v>
      </c>
      <c r="DO690">
        <v>2</v>
      </c>
      <c r="DP690" t="b">
        <v>1</v>
      </c>
      <c r="DQ690">
        <v>1761418727.26667</v>
      </c>
      <c r="DR690">
        <v>410.669066666667</v>
      </c>
      <c r="DS690">
        <v>419.9192</v>
      </c>
      <c r="DT690">
        <v>32.3147</v>
      </c>
      <c r="DU690">
        <v>25.8568133333333</v>
      </c>
      <c r="DV690">
        <v>409.571533333333</v>
      </c>
      <c r="DW690">
        <v>31.9995133333333</v>
      </c>
      <c r="DX690">
        <v>500.005933333333</v>
      </c>
      <c r="DY690">
        <v>90.2775933333333</v>
      </c>
      <c r="DZ690">
        <v>0.0432233533333333</v>
      </c>
      <c r="EA690">
        <v>42.7157066666667</v>
      </c>
      <c r="EB690">
        <v>42.21788</v>
      </c>
      <c r="EC690">
        <v>999.9</v>
      </c>
      <c r="ED690">
        <v>0</v>
      </c>
      <c r="EE690">
        <v>0</v>
      </c>
      <c r="EF690">
        <v>9997.374</v>
      </c>
      <c r="EG690">
        <v>0</v>
      </c>
      <c r="EH690">
        <v>1205.81866666667</v>
      </c>
      <c r="EI690">
        <v>-9.25017666666667</v>
      </c>
      <c r="EJ690">
        <v>424.383</v>
      </c>
      <c r="EK690">
        <v>431.065266666667</v>
      </c>
      <c r="EL690">
        <v>6.45789</v>
      </c>
      <c r="EM690">
        <v>419.9192</v>
      </c>
      <c r="EN690">
        <v>25.8568133333333</v>
      </c>
      <c r="EO690">
        <v>2.91729333333333</v>
      </c>
      <c r="EP690">
        <v>2.33429</v>
      </c>
      <c r="EQ690">
        <v>23.56324</v>
      </c>
      <c r="ER690">
        <v>19.9149933333333</v>
      </c>
      <c r="ES690">
        <v>1199.97066666667</v>
      </c>
      <c r="ET690">
        <v>0.9669992</v>
      </c>
      <c r="EU690">
        <v>0.0330009866666667</v>
      </c>
      <c r="EV690">
        <v>0</v>
      </c>
      <c r="EW690">
        <v>1189.08466666667</v>
      </c>
      <c r="EX690">
        <v>5.00059</v>
      </c>
      <c r="EY690">
        <v>15412.4333333333</v>
      </c>
      <c r="EZ690">
        <v>10358.4666666667</v>
      </c>
      <c r="FA690">
        <v>61.8623333333333</v>
      </c>
      <c r="FB690">
        <v>63.7038</v>
      </c>
      <c r="FC690">
        <v>62.104</v>
      </c>
      <c r="FD690">
        <v>63.333</v>
      </c>
      <c r="FE690">
        <v>62.5998</v>
      </c>
      <c r="FF690">
        <v>1155.53333333333</v>
      </c>
      <c r="FG690">
        <v>39.436</v>
      </c>
      <c r="FH690">
        <v>0</v>
      </c>
      <c r="FI690">
        <v>1761418696.3</v>
      </c>
      <c r="FJ690">
        <v>0</v>
      </c>
      <c r="FK690">
        <v>1189.0408</v>
      </c>
      <c r="FL690">
        <v>-4.27846152953361</v>
      </c>
      <c r="FM690">
        <v>-6.27692303308966</v>
      </c>
      <c r="FN690">
        <v>15412.428</v>
      </c>
      <c r="FO690">
        <v>15</v>
      </c>
      <c r="FP690">
        <v>0</v>
      </c>
      <c r="FQ690" t="s">
        <v>439</v>
      </c>
      <c r="FR690">
        <v>0</v>
      </c>
      <c r="FS690">
        <v>0</v>
      </c>
      <c r="FT690">
        <v>0</v>
      </c>
      <c r="FU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A690">
        <v>0</v>
      </c>
      <c r="GB690">
        <v>0</v>
      </c>
      <c r="GC690">
        <v>-9.27530047619048</v>
      </c>
      <c r="GD690">
        <v>1.19490077922078</v>
      </c>
      <c r="GE690">
        <v>0.234817977458857</v>
      </c>
      <c r="GF690">
        <v>0</v>
      </c>
      <c r="GG690">
        <v>1189.23794117647</v>
      </c>
      <c r="GH690">
        <v>-3.52467532143726</v>
      </c>
      <c r="GI690">
        <v>0.411952163212047</v>
      </c>
      <c r="GJ690">
        <v>-1</v>
      </c>
      <c r="GK690">
        <v>6.45591428571429</v>
      </c>
      <c r="GL690">
        <v>0.0603841558441648</v>
      </c>
      <c r="GM690">
        <v>0.00637368890079227</v>
      </c>
      <c r="GN690">
        <v>1</v>
      </c>
      <c r="GO690">
        <v>1</v>
      </c>
      <c r="GP690">
        <v>2</v>
      </c>
      <c r="GQ690" t="s">
        <v>446</v>
      </c>
      <c r="GR690">
        <v>3.12687</v>
      </c>
      <c r="GS690">
        <v>2.72132</v>
      </c>
      <c r="GT690">
        <v>0.082696</v>
      </c>
      <c r="GU690">
        <v>0.0841116</v>
      </c>
      <c r="GV690">
        <v>0.120585</v>
      </c>
      <c r="GW690">
        <v>0.103173</v>
      </c>
      <c r="GX690">
        <v>32866.4</v>
      </c>
      <c r="GY690">
        <v>34674.2</v>
      </c>
      <c r="GZ690">
        <v>32548.9</v>
      </c>
      <c r="HA690">
        <v>34410.6</v>
      </c>
      <c r="HB690">
        <v>40894.9</v>
      </c>
      <c r="HC690">
        <v>44520.4</v>
      </c>
      <c r="HD690">
        <v>51168.2</v>
      </c>
      <c r="HE690">
        <v>55207.9</v>
      </c>
      <c r="HF690">
        <v>1.66785</v>
      </c>
      <c r="HG690">
        <v>1.52678</v>
      </c>
      <c r="HH690">
        <v>-0.091821</v>
      </c>
      <c r="HI690">
        <v>0</v>
      </c>
      <c r="HJ690">
        <v>43.6968</v>
      </c>
      <c r="HK690">
        <v>999.9</v>
      </c>
      <c r="HL690">
        <v>56.141</v>
      </c>
      <c r="HM690">
        <v>30.353</v>
      </c>
      <c r="HN690">
        <v>27.0391</v>
      </c>
      <c r="HO690">
        <v>60.7956</v>
      </c>
      <c r="HP690">
        <v>41.4303</v>
      </c>
      <c r="HQ690">
        <v>1</v>
      </c>
      <c r="HR690">
        <v>2.46143</v>
      </c>
      <c r="HS690">
        <v>9.28105</v>
      </c>
      <c r="HT690">
        <v>19.9023</v>
      </c>
      <c r="HU690">
        <v>5.19019</v>
      </c>
      <c r="HV690">
        <v>12.0159</v>
      </c>
      <c r="HW690">
        <v>4.9691</v>
      </c>
      <c r="HX690">
        <v>3.29568</v>
      </c>
      <c r="HY690">
        <v>9999</v>
      </c>
      <c r="HZ690">
        <v>9999</v>
      </c>
      <c r="IA690">
        <v>999.9</v>
      </c>
      <c r="IB690">
        <v>9999</v>
      </c>
      <c r="IC690">
        <v>1.86325</v>
      </c>
      <c r="ID690">
        <v>1.8681</v>
      </c>
      <c r="IE690">
        <v>1.86783</v>
      </c>
      <c r="IF690">
        <v>1.86904</v>
      </c>
      <c r="IG690">
        <v>1.86981</v>
      </c>
      <c r="IH690">
        <v>1.86586</v>
      </c>
      <c r="II690">
        <v>1.86695</v>
      </c>
      <c r="IJ690">
        <v>1.86835</v>
      </c>
      <c r="IK690">
        <v>5</v>
      </c>
      <c r="IL690">
        <v>0</v>
      </c>
      <c r="IM690">
        <v>0</v>
      </c>
      <c r="IN690">
        <v>0</v>
      </c>
      <c r="IO690" t="s">
        <v>441</v>
      </c>
      <c r="IP690" t="s">
        <v>442</v>
      </c>
      <c r="IQ690" t="s">
        <v>443</v>
      </c>
      <c r="IR690" t="s">
        <v>443</v>
      </c>
      <c r="IS690" t="s">
        <v>443</v>
      </c>
      <c r="IT690" t="s">
        <v>443</v>
      </c>
      <c r="IU690">
        <v>0</v>
      </c>
      <c r="IV690">
        <v>100</v>
      </c>
      <c r="IW690">
        <v>100</v>
      </c>
      <c r="IX690">
        <v>1.097</v>
      </c>
      <c r="IY690">
        <v>0.3152</v>
      </c>
      <c r="IZ690">
        <v>1.09748391826392</v>
      </c>
      <c r="JA690">
        <v>0</v>
      </c>
      <c r="JB690">
        <v>0</v>
      </c>
      <c r="JC690">
        <v>0</v>
      </c>
      <c r="JD690">
        <v>0.315191680746845</v>
      </c>
      <c r="JE690">
        <v>0</v>
      </c>
      <c r="JF690">
        <v>0</v>
      </c>
      <c r="JG690">
        <v>0</v>
      </c>
      <c r="JH690">
        <v>5</v>
      </c>
      <c r="JI690">
        <v>2273</v>
      </c>
      <c r="JJ690">
        <v>0</v>
      </c>
      <c r="JK690">
        <v>25</v>
      </c>
      <c r="JL690">
        <v>29356978.9</v>
      </c>
      <c r="JM690">
        <v>29356978.9</v>
      </c>
      <c r="JN690">
        <v>0.992432</v>
      </c>
      <c r="JO690">
        <v>2.62573</v>
      </c>
      <c r="JP690">
        <v>1.54785</v>
      </c>
      <c r="JQ690">
        <v>2.31445</v>
      </c>
      <c r="JR690">
        <v>1.64673</v>
      </c>
      <c r="JS690">
        <v>2.30835</v>
      </c>
      <c r="JT690">
        <v>34.5549</v>
      </c>
      <c r="JU690">
        <v>24.0963</v>
      </c>
      <c r="JV690">
        <v>18</v>
      </c>
      <c r="JW690">
        <v>481.782</v>
      </c>
      <c r="JX690">
        <v>380.911</v>
      </c>
      <c r="JY690">
        <v>34.1384</v>
      </c>
      <c r="JZ690">
        <v>54.0287</v>
      </c>
      <c r="KA690">
        <v>30.0038</v>
      </c>
      <c r="KB690">
        <v>53.1126</v>
      </c>
      <c r="KC690">
        <v>52.9127</v>
      </c>
      <c r="KD690">
        <v>19.8445</v>
      </c>
      <c r="KE690">
        <v>0</v>
      </c>
      <c r="KF690">
        <v>100</v>
      </c>
      <c r="KG690">
        <v>29.5399</v>
      </c>
      <c r="KH690">
        <v>399.652</v>
      </c>
      <c r="KI690">
        <v>34.6858</v>
      </c>
      <c r="KJ690">
        <v>92.7346</v>
      </c>
      <c r="KK690">
        <v>89.3165</v>
      </c>
    </row>
    <row r="691" spans="1:297">
      <c r="A691">
        <v>675</v>
      </c>
      <c r="B691">
        <v>1761418741</v>
      </c>
      <c r="C691">
        <v>10560</v>
      </c>
      <c r="D691" t="s">
        <v>1799</v>
      </c>
      <c r="E691" t="s">
        <v>1800</v>
      </c>
      <c r="F691">
        <v>5</v>
      </c>
      <c r="G691" t="s">
        <v>1796</v>
      </c>
      <c r="H691" t="s">
        <v>436</v>
      </c>
      <c r="I691">
        <v>1761418732.35714</v>
      </c>
      <c r="J691">
        <f>(K691)/1000</f>
        <v>0</v>
      </c>
      <c r="K691">
        <f>IF(DP691, AN691, AH691)</f>
        <v>0</v>
      </c>
      <c r="L691">
        <f>IF(DP691, AI691, AG691)</f>
        <v>0</v>
      </c>
      <c r="M691">
        <f>DR691 - IF(AU691&gt;1, L691*DL691*100.0/(AW691), 0)</f>
        <v>0</v>
      </c>
      <c r="N691">
        <f>((T691-J691/2)*M691-L691)/(T691+J691/2)</f>
        <v>0</v>
      </c>
      <c r="O691">
        <f>N691*(DY691+DZ691)/1000.0</f>
        <v>0</v>
      </c>
      <c r="P691">
        <f>(DR691 - IF(AU691&gt;1, L691*DL691*100.0/(AW691), 0))*(DY691+DZ691)/1000.0</f>
        <v>0</v>
      </c>
      <c r="Q691">
        <f>2.0/((1/S691-1/R691)+SIGN(S691)*SQRT((1/S691-1/R691)*(1/S691-1/R691) + 4*DM691/((DM691+1)*(DM691+1))*(2*1/S691*1/R691-1/R691*1/R691)))</f>
        <v>0</v>
      </c>
      <c r="R691">
        <f>IF(LEFT(DN691,1)&lt;&gt;"0",IF(LEFT(DN691,1)="1",3.0,DO691),$D$5+$E$5*(EF691*DY691/($K$5*1000))+$F$5*(EF691*DY691/($K$5*1000))*MAX(MIN(DL691,$J$5),$I$5)*MAX(MIN(DL691,$J$5),$I$5)+$G$5*MAX(MIN(DL691,$J$5),$I$5)*(EF691*DY691/($K$5*1000))+$H$5*(EF691*DY691/($K$5*1000))*(EF691*DY691/($K$5*1000)))</f>
        <v>0</v>
      </c>
      <c r="S691">
        <f>J691*(1000-(1000*0.61365*exp(17.502*W691/(240.97+W691))/(DY691+DZ691)+DT691)/2)/(1000*0.61365*exp(17.502*W691/(240.97+W691))/(DY691+DZ691)-DT691)</f>
        <v>0</v>
      </c>
      <c r="T691">
        <f>1/((DM691+1)/(Q691/1.6)+1/(R691/1.37)) + DM691/((DM691+1)/(Q691/1.6) + DM691/(R691/1.37))</f>
        <v>0</v>
      </c>
      <c r="U691">
        <f>(DH691*DK691)</f>
        <v>0</v>
      </c>
      <c r="V691">
        <f>(EA691+(U691+2*0.95*5.67E-8*(((EA691+$B$7)+273)^4-(EA691+273)^4)-44100*J691)/(1.84*29.3*R691+8*0.95*5.67E-8*(EA691+273)^3))</f>
        <v>0</v>
      </c>
      <c r="W691">
        <f>($C$7*EB691+$D$7*EC691+$E$7*V691)</f>
        <v>0</v>
      </c>
      <c r="X691">
        <f>0.61365*exp(17.502*W691/(240.97+W691))</f>
        <v>0</v>
      </c>
      <c r="Y691">
        <f>(Z691/AA691*100)</f>
        <v>0</v>
      </c>
      <c r="Z691">
        <f>DT691*(DY691+DZ691)/1000</f>
        <v>0</v>
      </c>
      <c r="AA691">
        <f>0.61365*exp(17.502*EA691/(240.97+EA691))</f>
        <v>0</v>
      </c>
      <c r="AB691">
        <f>(X691-DT691*(DY691+DZ691)/1000)</f>
        <v>0</v>
      </c>
      <c r="AC691">
        <f>(-J691*44100)</f>
        <v>0</v>
      </c>
      <c r="AD691">
        <f>2*29.3*R691*0.92*(EA691-W691)</f>
        <v>0</v>
      </c>
      <c r="AE691">
        <f>2*0.95*5.67E-8*(((EA691+$B$7)+273)^4-(W691+273)^4)</f>
        <v>0</v>
      </c>
      <c r="AF691">
        <f>U691+AE691+AC691+AD691</f>
        <v>0</v>
      </c>
      <c r="AG691">
        <f>DX691*AU691*(DS691-DR691*(1000-AU691*DU691)/(1000-AU691*DT691))/(100*DL691)</f>
        <v>0</v>
      </c>
      <c r="AH691">
        <f>1000*DX691*AU691*(DT691-DU691)/(100*DL691*(1000-AU691*DT691))</f>
        <v>0</v>
      </c>
      <c r="AI691">
        <f>(AJ691 - AK691 - DY691*1E3/(8.314*(EA691+273.15)) * AM691/DX691 * AL691) * DX691/(100*DL691) * (1000 - DU691)/1000</f>
        <v>0</v>
      </c>
      <c r="AJ691">
        <v>425.248057983625</v>
      </c>
      <c r="AK691">
        <v>421.555866666667</v>
      </c>
      <c r="AL691">
        <v>-0.69742904058269</v>
      </c>
      <c r="AM691">
        <v>65.3077758132671</v>
      </c>
      <c r="AN691">
        <f>(AP691 - AO691 + DY691*1E3/(8.314*(EA691+273.15)) * AR691/DX691 * AQ691) * DX691/(100*DL691) * 1000/(1000 - AP691)</f>
        <v>0</v>
      </c>
      <c r="AO691">
        <v>25.857624327445</v>
      </c>
      <c r="AP691">
        <v>32.329923030303</v>
      </c>
      <c r="AQ691">
        <v>9.06435341708364e-06</v>
      </c>
      <c r="AR691">
        <v>110.477653958473</v>
      </c>
      <c r="AS691">
        <v>11</v>
      </c>
      <c r="AT691">
        <v>2</v>
      </c>
      <c r="AU691">
        <f>IF(AS691*$H$13&gt;=AW691,1.0,(AW691/(AW691-AS691*$H$13)))</f>
        <v>0</v>
      </c>
      <c r="AV691">
        <f>(AU691-1)*100</f>
        <v>0</v>
      </c>
      <c r="AW691">
        <f>MAX(0,($B$13+$C$13*EF691)/(1+$D$13*EF691)*DY691/(EA691+273)*$E$13)</f>
        <v>0</v>
      </c>
      <c r="AX691" t="s">
        <v>437</v>
      </c>
      <c r="AY691" t="s">
        <v>437</v>
      </c>
      <c r="AZ691">
        <v>0</v>
      </c>
      <c r="BA691">
        <v>0</v>
      </c>
      <c r="BB691">
        <f>1-AZ691/BA691</f>
        <v>0</v>
      </c>
      <c r="BC691">
        <v>0</v>
      </c>
      <c r="BD691" t="s">
        <v>437</v>
      </c>
      <c r="BE691" t="s">
        <v>437</v>
      </c>
      <c r="BF691">
        <v>0</v>
      </c>
      <c r="BG691">
        <v>0</v>
      </c>
      <c r="BH691">
        <f>1-BF691/BG691</f>
        <v>0</v>
      </c>
      <c r="BI691">
        <v>0.5</v>
      </c>
      <c r="BJ691">
        <f>DI691</f>
        <v>0</v>
      </c>
      <c r="BK691">
        <f>L691</f>
        <v>0</v>
      </c>
      <c r="BL691">
        <f>BH691*BI691*BJ691</f>
        <v>0</v>
      </c>
      <c r="BM691">
        <f>(BK691-BC691)/BJ691</f>
        <v>0</v>
      </c>
      <c r="BN691">
        <f>(BA691-BG691)/BG691</f>
        <v>0</v>
      </c>
      <c r="BO691">
        <f>AZ691/(BB691+AZ691/BG691)</f>
        <v>0</v>
      </c>
      <c r="BP691" t="s">
        <v>437</v>
      </c>
      <c r="BQ691">
        <v>0</v>
      </c>
      <c r="BR691">
        <f>IF(BQ691&lt;&gt;0, BQ691, BO691)</f>
        <v>0</v>
      </c>
      <c r="BS691">
        <f>1-BR691/BG691</f>
        <v>0</v>
      </c>
      <c r="BT691">
        <f>(BG691-BF691)/(BG691-BR691)</f>
        <v>0</v>
      </c>
      <c r="BU691">
        <f>(BA691-BG691)/(BA691-BR691)</f>
        <v>0</v>
      </c>
      <c r="BV691">
        <f>(BG691-BF691)/(BG691-AZ691)</f>
        <v>0</v>
      </c>
      <c r="BW691">
        <f>(BA691-BG691)/(BA691-AZ691)</f>
        <v>0</v>
      </c>
      <c r="BX691">
        <f>(BT691*BR691/BF691)</f>
        <v>0</v>
      </c>
      <c r="BY691">
        <f>(1-BX691)</f>
        <v>0</v>
      </c>
      <c r="DH691">
        <f>$B$11*EG691+$C$11*EH691+$F$11*ES691*(1-EV691)</f>
        <v>0</v>
      </c>
      <c r="DI691">
        <f>DH691*DJ691</f>
        <v>0</v>
      </c>
      <c r="DJ691">
        <f>($B$11*$D$9+$C$11*$D$9+$F$11*((FF691+EX691)/MAX(FF691+EX691+FG691, 0.1)*$I$9+FG691/MAX(FF691+EX691+FG691, 0.1)*$J$9))/($B$11+$C$11+$F$11)</f>
        <v>0</v>
      </c>
      <c r="DK691">
        <f>($B$11*$K$9+$C$11*$K$9+$F$11*((FF691+EX691)/MAX(FF691+EX691+FG691, 0.1)*$P$9+FG691/MAX(FF691+EX691+FG691, 0.1)*$Q$9))/($B$11+$C$11+$F$11)</f>
        <v>0</v>
      </c>
      <c r="DL691">
        <v>6</v>
      </c>
      <c r="DM691">
        <v>0.5</v>
      </c>
      <c r="DN691" t="s">
        <v>438</v>
      </c>
      <c r="DO691">
        <v>2</v>
      </c>
      <c r="DP691" t="b">
        <v>1</v>
      </c>
      <c r="DQ691">
        <v>1761418732.35714</v>
      </c>
      <c r="DR691">
        <v>410.235928571429</v>
      </c>
      <c r="DS691">
        <v>417.532428571429</v>
      </c>
      <c r="DT691">
        <v>32.3210571428571</v>
      </c>
      <c r="DU691">
        <v>25.8576285714286</v>
      </c>
      <c r="DV691">
        <v>409.138285714286</v>
      </c>
      <c r="DW691">
        <v>32.0058642857143</v>
      </c>
      <c r="DX691">
        <v>500.013928571429</v>
      </c>
      <c r="DY691">
        <v>90.2766142857143</v>
      </c>
      <c r="DZ691">
        <v>0.0432139571428571</v>
      </c>
      <c r="EA691">
        <v>42.7297428571429</v>
      </c>
      <c r="EB691">
        <v>42.2213357142857</v>
      </c>
      <c r="EC691">
        <v>999.9</v>
      </c>
      <c r="ED691">
        <v>0</v>
      </c>
      <c r="EE691">
        <v>0</v>
      </c>
      <c r="EF691">
        <v>10000.1292857143</v>
      </c>
      <c r="EG691">
        <v>0</v>
      </c>
      <c r="EH691">
        <v>1205.71214285714</v>
      </c>
      <c r="EI691">
        <v>-7.29659404285714</v>
      </c>
      <c r="EJ691">
        <v>423.938142857143</v>
      </c>
      <c r="EK691">
        <v>428.615357142857</v>
      </c>
      <c r="EL691">
        <v>6.463415</v>
      </c>
      <c r="EM691">
        <v>417.532428571429</v>
      </c>
      <c r="EN691">
        <v>25.8576285714286</v>
      </c>
      <c r="EO691">
        <v>2.91783428571429</v>
      </c>
      <c r="EP691">
        <v>2.33434071428571</v>
      </c>
      <c r="EQ691">
        <v>23.5663285714286</v>
      </c>
      <c r="ER691">
        <v>19.9153357142857</v>
      </c>
      <c r="ES691">
        <v>1199.99214285714</v>
      </c>
      <c r="ET691">
        <v>0.967000357142857</v>
      </c>
      <c r="EU691">
        <v>0.0329999071428572</v>
      </c>
      <c r="EV691">
        <v>0</v>
      </c>
      <c r="EW691">
        <v>1188.77571428571</v>
      </c>
      <c r="EX691">
        <v>5.00059</v>
      </c>
      <c r="EY691">
        <v>15412.15</v>
      </c>
      <c r="EZ691">
        <v>10358.65</v>
      </c>
      <c r="FA691">
        <v>61.8971428571429</v>
      </c>
      <c r="FB691">
        <v>63.7274285714286</v>
      </c>
      <c r="FC691">
        <v>62.1382857142857</v>
      </c>
      <c r="FD691">
        <v>63.3613571428571</v>
      </c>
      <c r="FE691">
        <v>62.6382142857143</v>
      </c>
      <c r="FF691">
        <v>1155.55785714286</v>
      </c>
      <c r="FG691">
        <v>39.4328571428571</v>
      </c>
      <c r="FH691">
        <v>0</v>
      </c>
      <c r="FI691">
        <v>1761418701.1</v>
      </c>
      <c r="FJ691">
        <v>0</v>
      </c>
      <c r="FK691">
        <v>1188.7528</v>
      </c>
      <c r="FL691">
        <v>-3.29692307379587</v>
      </c>
      <c r="FM691">
        <v>-3.64615385665978</v>
      </c>
      <c r="FN691">
        <v>15412.096</v>
      </c>
      <c r="FO691">
        <v>15</v>
      </c>
      <c r="FP691">
        <v>0</v>
      </c>
      <c r="FQ691" t="s">
        <v>439</v>
      </c>
      <c r="FR691">
        <v>0</v>
      </c>
      <c r="FS691">
        <v>0</v>
      </c>
      <c r="FT691">
        <v>0</v>
      </c>
      <c r="FU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A691">
        <v>0</v>
      </c>
      <c r="GB691">
        <v>0</v>
      </c>
      <c r="GC691">
        <v>-7.80217433</v>
      </c>
      <c r="GD691">
        <v>22.1288984030075</v>
      </c>
      <c r="GE691">
        <v>2.81773475262453</v>
      </c>
      <c r="GF691">
        <v>0</v>
      </c>
      <c r="GG691">
        <v>1188.94205882353</v>
      </c>
      <c r="GH691">
        <v>-3.59984720501233</v>
      </c>
      <c r="GI691">
        <v>0.409416941312767</v>
      </c>
      <c r="GJ691">
        <v>-1</v>
      </c>
      <c r="GK691">
        <v>6.4615195</v>
      </c>
      <c r="GL691">
        <v>0.0730209022556521</v>
      </c>
      <c r="GM691">
        <v>0.00717690495617724</v>
      </c>
      <c r="GN691">
        <v>1</v>
      </c>
      <c r="GO691">
        <v>1</v>
      </c>
      <c r="GP691">
        <v>2</v>
      </c>
      <c r="GQ691" t="s">
        <v>446</v>
      </c>
      <c r="GR691">
        <v>3.12709</v>
      </c>
      <c r="GS691">
        <v>2.72109</v>
      </c>
      <c r="GT691">
        <v>0.082034</v>
      </c>
      <c r="GU691">
        <v>0.0821272</v>
      </c>
      <c r="GV691">
        <v>0.120584</v>
      </c>
      <c r="GW691">
        <v>0.103163</v>
      </c>
      <c r="GX691">
        <v>32887.3</v>
      </c>
      <c r="GY691">
        <v>34746.2</v>
      </c>
      <c r="GZ691">
        <v>32546.3</v>
      </c>
      <c r="HA691">
        <v>34407.6</v>
      </c>
      <c r="HB691">
        <v>40892.3</v>
      </c>
      <c r="HC691">
        <v>44517.1</v>
      </c>
      <c r="HD691">
        <v>51164.8</v>
      </c>
      <c r="HE691">
        <v>55203.3</v>
      </c>
      <c r="HF691">
        <v>1.66788</v>
      </c>
      <c r="HG691">
        <v>1.5262</v>
      </c>
      <c r="HH691">
        <v>-0.0921264</v>
      </c>
      <c r="HI691">
        <v>0</v>
      </c>
      <c r="HJ691">
        <v>43.7083</v>
      </c>
      <c r="HK691">
        <v>999.9</v>
      </c>
      <c r="HL691">
        <v>56.116</v>
      </c>
      <c r="HM691">
        <v>30.353</v>
      </c>
      <c r="HN691">
        <v>27.0242</v>
      </c>
      <c r="HO691">
        <v>60.6256</v>
      </c>
      <c r="HP691">
        <v>41.1979</v>
      </c>
      <c r="HQ691">
        <v>1</v>
      </c>
      <c r="HR691">
        <v>2.46536</v>
      </c>
      <c r="HS691">
        <v>9.28105</v>
      </c>
      <c r="HT691">
        <v>19.902</v>
      </c>
      <c r="HU691">
        <v>5.18944</v>
      </c>
      <c r="HV691">
        <v>12.0159</v>
      </c>
      <c r="HW691">
        <v>4.9692</v>
      </c>
      <c r="HX691">
        <v>3.29575</v>
      </c>
      <c r="HY691">
        <v>9999</v>
      </c>
      <c r="HZ691">
        <v>9999</v>
      </c>
      <c r="IA691">
        <v>999.9</v>
      </c>
      <c r="IB691">
        <v>9999</v>
      </c>
      <c r="IC691">
        <v>1.86324</v>
      </c>
      <c r="ID691">
        <v>1.86812</v>
      </c>
      <c r="IE691">
        <v>1.86783</v>
      </c>
      <c r="IF691">
        <v>1.86905</v>
      </c>
      <c r="IG691">
        <v>1.86981</v>
      </c>
      <c r="IH691">
        <v>1.86584</v>
      </c>
      <c r="II691">
        <v>1.86695</v>
      </c>
      <c r="IJ691">
        <v>1.86839</v>
      </c>
      <c r="IK691">
        <v>5</v>
      </c>
      <c r="IL691">
        <v>0</v>
      </c>
      <c r="IM691">
        <v>0</v>
      </c>
      <c r="IN691">
        <v>0</v>
      </c>
      <c r="IO691" t="s">
        <v>441</v>
      </c>
      <c r="IP691" t="s">
        <v>442</v>
      </c>
      <c r="IQ691" t="s">
        <v>443</v>
      </c>
      <c r="IR691" t="s">
        <v>443</v>
      </c>
      <c r="IS691" t="s">
        <v>443</v>
      </c>
      <c r="IT691" t="s">
        <v>443</v>
      </c>
      <c r="IU691">
        <v>0</v>
      </c>
      <c r="IV691">
        <v>100</v>
      </c>
      <c r="IW691">
        <v>100</v>
      </c>
      <c r="IX691">
        <v>1.097</v>
      </c>
      <c r="IY691">
        <v>0.3152</v>
      </c>
      <c r="IZ691">
        <v>1.09748391826392</v>
      </c>
      <c r="JA691">
        <v>0</v>
      </c>
      <c r="JB691">
        <v>0</v>
      </c>
      <c r="JC691">
        <v>0</v>
      </c>
      <c r="JD691">
        <v>0.315191680746845</v>
      </c>
      <c r="JE691">
        <v>0</v>
      </c>
      <c r="JF691">
        <v>0</v>
      </c>
      <c r="JG691">
        <v>0</v>
      </c>
      <c r="JH691">
        <v>5</v>
      </c>
      <c r="JI691">
        <v>2273</v>
      </c>
      <c r="JJ691">
        <v>0</v>
      </c>
      <c r="JK691">
        <v>25</v>
      </c>
      <c r="JL691">
        <v>29356979</v>
      </c>
      <c r="JM691">
        <v>29356979</v>
      </c>
      <c r="JN691">
        <v>0.965576</v>
      </c>
      <c r="JO691">
        <v>2.61963</v>
      </c>
      <c r="JP691">
        <v>1.54785</v>
      </c>
      <c r="JQ691">
        <v>2.31445</v>
      </c>
      <c r="JR691">
        <v>1.64551</v>
      </c>
      <c r="JS691">
        <v>2.26074</v>
      </c>
      <c r="JT691">
        <v>34.5321</v>
      </c>
      <c r="JU691">
        <v>24.0963</v>
      </c>
      <c r="JV691">
        <v>18</v>
      </c>
      <c r="JW691">
        <v>481.979</v>
      </c>
      <c r="JX691">
        <v>380.674</v>
      </c>
      <c r="JY691">
        <v>34.1578</v>
      </c>
      <c r="JZ691">
        <v>54.0638</v>
      </c>
      <c r="KA691">
        <v>30.0038</v>
      </c>
      <c r="KB691">
        <v>53.1442</v>
      </c>
      <c r="KC691">
        <v>52.9392</v>
      </c>
      <c r="KD691">
        <v>19.3058</v>
      </c>
      <c r="KE691">
        <v>0</v>
      </c>
      <c r="KF691">
        <v>100</v>
      </c>
      <c r="KG691">
        <v>29.3092</v>
      </c>
      <c r="KH691">
        <v>386.116</v>
      </c>
      <c r="KI691">
        <v>34.6858</v>
      </c>
      <c r="KJ691">
        <v>92.7279</v>
      </c>
      <c r="KK691">
        <v>89.3091</v>
      </c>
    </row>
    <row r="692" spans="1:297">
      <c r="A692">
        <v>676</v>
      </c>
      <c r="B692">
        <v>1761418746</v>
      </c>
      <c r="C692">
        <v>10565</v>
      </c>
      <c r="D692" t="s">
        <v>1801</v>
      </c>
      <c r="E692" t="s">
        <v>1802</v>
      </c>
      <c r="F692">
        <v>5</v>
      </c>
      <c r="G692" t="s">
        <v>1796</v>
      </c>
      <c r="H692" t="s">
        <v>436</v>
      </c>
      <c r="I692">
        <v>1761418737.84615</v>
      </c>
      <c r="J692">
        <f>(K692)/1000</f>
        <v>0</v>
      </c>
      <c r="K692">
        <f>IF(DP692, AN692, AH692)</f>
        <v>0</v>
      </c>
      <c r="L692">
        <f>IF(DP692, AI692, AG692)</f>
        <v>0</v>
      </c>
      <c r="M692">
        <f>DR692 - IF(AU692&gt;1, L692*DL692*100.0/(AW692), 0)</f>
        <v>0</v>
      </c>
      <c r="N692">
        <f>((T692-J692/2)*M692-L692)/(T692+J692/2)</f>
        <v>0</v>
      </c>
      <c r="O692">
        <f>N692*(DY692+DZ692)/1000.0</f>
        <v>0</v>
      </c>
      <c r="P692">
        <f>(DR692 - IF(AU692&gt;1, L692*DL692*100.0/(AW692), 0))*(DY692+DZ692)/1000.0</f>
        <v>0</v>
      </c>
      <c r="Q692">
        <f>2.0/((1/S692-1/R692)+SIGN(S692)*SQRT((1/S692-1/R692)*(1/S692-1/R692) + 4*DM692/((DM692+1)*(DM692+1))*(2*1/S692*1/R692-1/R692*1/R692)))</f>
        <v>0</v>
      </c>
      <c r="R692">
        <f>IF(LEFT(DN692,1)&lt;&gt;"0",IF(LEFT(DN692,1)="1",3.0,DO692),$D$5+$E$5*(EF692*DY692/($K$5*1000))+$F$5*(EF692*DY692/($K$5*1000))*MAX(MIN(DL692,$J$5),$I$5)*MAX(MIN(DL692,$J$5),$I$5)+$G$5*MAX(MIN(DL692,$J$5),$I$5)*(EF692*DY692/($K$5*1000))+$H$5*(EF692*DY692/($K$5*1000))*(EF692*DY692/($K$5*1000)))</f>
        <v>0</v>
      </c>
      <c r="S692">
        <f>J692*(1000-(1000*0.61365*exp(17.502*W692/(240.97+W692))/(DY692+DZ692)+DT692)/2)/(1000*0.61365*exp(17.502*W692/(240.97+W692))/(DY692+DZ692)-DT692)</f>
        <v>0</v>
      </c>
      <c r="T692">
        <f>1/((DM692+1)/(Q692/1.6)+1/(R692/1.37)) + DM692/((DM692+1)/(Q692/1.6) + DM692/(R692/1.37))</f>
        <v>0</v>
      </c>
      <c r="U692">
        <f>(DH692*DK692)</f>
        <v>0</v>
      </c>
      <c r="V692">
        <f>(EA692+(U692+2*0.95*5.67E-8*(((EA692+$B$7)+273)^4-(EA692+273)^4)-44100*J692)/(1.84*29.3*R692+8*0.95*5.67E-8*(EA692+273)^3))</f>
        <v>0</v>
      </c>
      <c r="W692">
        <f>($C$7*EB692+$D$7*EC692+$E$7*V692)</f>
        <v>0</v>
      </c>
      <c r="X692">
        <f>0.61365*exp(17.502*W692/(240.97+W692))</f>
        <v>0</v>
      </c>
      <c r="Y692">
        <f>(Z692/AA692*100)</f>
        <v>0</v>
      </c>
      <c r="Z692">
        <f>DT692*(DY692+DZ692)/1000</f>
        <v>0</v>
      </c>
      <c r="AA692">
        <f>0.61365*exp(17.502*EA692/(240.97+EA692))</f>
        <v>0</v>
      </c>
      <c r="AB692">
        <f>(X692-DT692*(DY692+DZ692)/1000)</f>
        <v>0</v>
      </c>
      <c r="AC692">
        <f>(-J692*44100)</f>
        <v>0</v>
      </c>
      <c r="AD692">
        <f>2*29.3*R692*0.92*(EA692-W692)</f>
        <v>0</v>
      </c>
      <c r="AE692">
        <f>2*0.95*5.67E-8*(((EA692+$B$7)+273)^4-(W692+273)^4)</f>
        <v>0</v>
      </c>
      <c r="AF692">
        <f>U692+AE692+AC692+AD692</f>
        <v>0</v>
      </c>
      <c r="AG692">
        <f>DX692*AU692*(DS692-DR692*(1000-AU692*DU692)/(1000-AU692*DT692))/(100*DL692)</f>
        <v>0</v>
      </c>
      <c r="AH692">
        <f>1000*DX692*AU692*(DT692-DU692)/(100*DL692*(1000-AU692*DT692))</f>
        <v>0</v>
      </c>
      <c r="AI692">
        <f>(AJ692 - AK692 - DY692*1E3/(8.314*(EA692+273.15)) * AM692/DX692 * AL692) * DX692/(100*DL692) * (1000 - DU692)/1000</f>
        <v>0</v>
      </c>
      <c r="AJ692">
        <v>411.275928444892</v>
      </c>
      <c r="AK692">
        <v>412.529472727273</v>
      </c>
      <c r="AL692">
        <v>-1.90652384208566</v>
      </c>
      <c r="AM692">
        <v>65.3077758132671</v>
      </c>
      <c r="AN692">
        <f>(AP692 - AO692 + DY692*1E3/(8.314*(EA692+273.15)) * AR692/DX692 * AQ692) * DX692/(100*DL692) * 1000/(1000 - AP692)</f>
        <v>0</v>
      </c>
      <c r="AO692">
        <v>25.8575751771312</v>
      </c>
      <c r="AP692">
        <v>32.3386072727273</v>
      </c>
      <c r="AQ692">
        <v>2.95578276096576e-05</v>
      </c>
      <c r="AR692">
        <v>110.477653958473</v>
      </c>
      <c r="AS692">
        <v>11</v>
      </c>
      <c r="AT692">
        <v>2</v>
      </c>
      <c r="AU692">
        <f>IF(AS692*$H$13&gt;=AW692,1.0,(AW692/(AW692-AS692*$H$13)))</f>
        <v>0</v>
      </c>
      <c r="AV692">
        <f>(AU692-1)*100</f>
        <v>0</v>
      </c>
      <c r="AW692">
        <f>MAX(0,($B$13+$C$13*EF692)/(1+$D$13*EF692)*DY692/(EA692+273)*$E$13)</f>
        <v>0</v>
      </c>
      <c r="AX692" t="s">
        <v>437</v>
      </c>
      <c r="AY692" t="s">
        <v>437</v>
      </c>
      <c r="AZ692">
        <v>0</v>
      </c>
      <c r="BA692">
        <v>0</v>
      </c>
      <c r="BB692">
        <f>1-AZ692/BA692</f>
        <v>0</v>
      </c>
      <c r="BC692">
        <v>0</v>
      </c>
      <c r="BD692" t="s">
        <v>437</v>
      </c>
      <c r="BE692" t="s">
        <v>437</v>
      </c>
      <c r="BF692">
        <v>0</v>
      </c>
      <c r="BG692">
        <v>0</v>
      </c>
      <c r="BH692">
        <f>1-BF692/BG692</f>
        <v>0</v>
      </c>
      <c r="BI692">
        <v>0.5</v>
      </c>
      <c r="BJ692">
        <f>DI692</f>
        <v>0</v>
      </c>
      <c r="BK692">
        <f>L692</f>
        <v>0</v>
      </c>
      <c r="BL692">
        <f>BH692*BI692*BJ692</f>
        <v>0</v>
      </c>
      <c r="BM692">
        <f>(BK692-BC692)/BJ692</f>
        <v>0</v>
      </c>
      <c r="BN692">
        <f>(BA692-BG692)/BG692</f>
        <v>0</v>
      </c>
      <c r="BO692">
        <f>AZ692/(BB692+AZ692/BG692)</f>
        <v>0</v>
      </c>
      <c r="BP692" t="s">
        <v>437</v>
      </c>
      <c r="BQ692">
        <v>0</v>
      </c>
      <c r="BR692">
        <f>IF(BQ692&lt;&gt;0, BQ692, BO692)</f>
        <v>0</v>
      </c>
      <c r="BS692">
        <f>1-BR692/BG692</f>
        <v>0</v>
      </c>
      <c r="BT692">
        <f>(BG692-BF692)/(BG692-BR692)</f>
        <v>0</v>
      </c>
      <c r="BU692">
        <f>(BA692-BG692)/(BA692-BR692)</f>
        <v>0</v>
      </c>
      <c r="BV692">
        <f>(BG692-BF692)/(BG692-AZ692)</f>
        <v>0</v>
      </c>
      <c r="BW692">
        <f>(BA692-BG692)/(BA692-AZ692)</f>
        <v>0</v>
      </c>
      <c r="BX692">
        <f>(BT692*BR692/BF692)</f>
        <v>0</v>
      </c>
      <c r="BY692">
        <f>(1-BX692)</f>
        <v>0</v>
      </c>
      <c r="DH692">
        <f>$B$11*EG692+$C$11*EH692+$F$11*ES692*(1-EV692)</f>
        <v>0</v>
      </c>
      <c r="DI692">
        <f>DH692*DJ692</f>
        <v>0</v>
      </c>
      <c r="DJ692">
        <f>($B$11*$D$9+$C$11*$D$9+$F$11*((FF692+EX692)/MAX(FF692+EX692+FG692, 0.1)*$I$9+FG692/MAX(FF692+EX692+FG692, 0.1)*$J$9))/($B$11+$C$11+$F$11)</f>
        <v>0</v>
      </c>
      <c r="DK692">
        <f>($B$11*$K$9+$C$11*$K$9+$F$11*((FF692+EX692)/MAX(FF692+EX692+FG692, 0.1)*$P$9+FG692/MAX(FF692+EX692+FG692, 0.1)*$Q$9))/($B$11+$C$11+$F$11)</f>
        <v>0</v>
      </c>
      <c r="DL692">
        <v>6</v>
      </c>
      <c r="DM692">
        <v>0.5</v>
      </c>
      <c r="DN692" t="s">
        <v>438</v>
      </c>
      <c r="DO692">
        <v>2</v>
      </c>
      <c r="DP692" t="b">
        <v>1</v>
      </c>
      <c r="DQ692">
        <v>1761418737.84615</v>
      </c>
      <c r="DR692">
        <v>407.566923076923</v>
      </c>
      <c r="DS692">
        <v>410.635230769231</v>
      </c>
      <c r="DT692">
        <v>32.3284076923077</v>
      </c>
      <c r="DU692">
        <v>25.8576076923077</v>
      </c>
      <c r="DV692">
        <v>406.469384615385</v>
      </c>
      <c r="DW692">
        <v>32.0132153846154</v>
      </c>
      <c r="DX692">
        <v>500.007615384615</v>
      </c>
      <c r="DY692">
        <v>90.2755692307692</v>
      </c>
      <c r="DZ692">
        <v>0.0430776769230769</v>
      </c>
      <c r="EA692">
        <v>42.7435153846154</v>
      </c>
      <c r="EB692">
        <v>42.2329</v>
      </c>
      <c r="EC692">
        <v>999.9</v>
      </c>
      <c r="ED692">
        <v>0</v>
      </c>
      <c r="EE692">
        <v>0</v>
      </c>
      <c r="EF692">
        <v>10000.5223076923</v>
      </c>
      <c r="EG692">
        <v>0</v>
      </c>
      <c r="EH692">
        <v>1205.60230769231</v>
      </c>
      <c r="EI692">
        <v>-3.06832896923077</v>
      </c>
      <c r="EJ692">
        <v>421.183230769231</v>
      </c>
      <c r="EK692">
        <v>421.535</v>
      </c>
      <c r="EL692">
        <v>6.47080384615385</v>
      </c>
      <c r="EM692">
        <v>410.635230769231</v>
      </c>
      <c r="EN692">
        <v>25.8576076923077</v>
      </c>
      <c r="EO692">
        <v>2.91846538461538</v>
      </c>
      <c r="EP692">
        <v>2.33431</v>
      </c>
      <c r="EQ692">
        <v>23.5699076923077</v>
      </c>
      <c r="ER692">
        <v>19.9151384615385</v>
      </c>
      <c r="ES692">
        <v>1199.99846153846</v>
      </c>
      <c r="ET692">
        <v>0.967001</v>
      </c>
      <c r="EU692">
        <v>0.0329993</v>
      </c>
      <c r="EV692">
        <v>0</v>
      </c>
      <c r="EW692">
        <v>1188.49692307692</v>
      </c>
      <c r="EX692">
        <v>5.00059</v>
      </c>
      <c r="EY692">
        <v>15411.8307692308</v>
      </c>
      <c r="EZ692">
        <v>10358.7153846154</v>
      </c>
      <c r="FA692">
        <v>61.9227692307692</v>
      </c>
      <c r="FB692">
        <v>63.769</v>
      </c>
      <c r="FC692">
        <v>62.1583846153846</v>
      </c>
      <c r="FD692">
        <v>63.4036153846154</v>
      </c>
      <c r="FE692">
        <v>62.6631538461538</v>
      </c>
      <c r="FF692">
        <v>1155.56769230769</v>
      </c>
      <c r="FG692">
        <v>39.43</v>
      </c>
      <c r="FH692">
        <v>0</v>
      </c>
      <c r="FI692">
        <v>1761418706.5</v>
      </c>
      <c r="FJ692">
        <v>0</v>
      </c>
      <c r="FK692">
        <v>1188.50346153846</v>
      </c>
      <c r="FL692">
        <v>-1.9572649560173</v>
      </c>
      <c r="FM692">
        <v>-2.81367520436558</v>
      </c>
      <c r="FN692">
        <v>15411.7730769231</v>
      </c>
      <c r="FO692">
        <v>15</v>
      </c>
      <c r="FP692">
        <v>0</v>
      </c>
      <c r="FQ692" t="s">
        <v>439</v>
      </c>
      <c r="FR692">
        <v>0</v>
      </c>
      <c r="FS692">
        <v>0</v>
      </c>
      <c r="FT692">
        <v>0</v>
      </c>
      <c r="FU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A692">
        <v>0</v>
      </c>
      <c r="GB692">
        <v>0</v>
      </c>
      <c r="GC692">
        <v>-4.83317793333333</v>
      </c>
      <c r="GD692">
        <v>48.6832072987013</v>
      </c>
      <c r="GE692">
        <v>5.35405575365964</v>
      </c>
      <c r="GF692">
        <v>0</v>
      </c>
      <c r="GG692">
        <v>1188.71</v>
      </c>
      <c r="GH692">
        <v>-3.13613445497327</v>
      </c>
      <c r="GI692">
        <v>0.357968122142986</v>
      </c>
      <c r="GJ692">
        <v>-1</v>
      </c>
      <c r="GK692">
        <v>6.46681714285714</v>
      </c>
      <c r="GL692">
        <v>0.0801888311688389</v>
      </c>
      <c r="GM692">
        <v>0.00818076730762451</v>
      </c>
      <c r="GN692">
        <v>1</v>
      </c>
      <c r="GO692">
        <v>1</v>
      </c>
      <c r="GP692">
        <v>2</v>
      </c>
      <c r="GQ692" t="s">
        <v>446</v>
      </c>
      <c r="GR692">
        <v>3.12695</v>
      </c>
      <c r="GS692">
        <v>2.7205</v>
      </c>
      <c r="GT692">
        <v>0.0805429</v>
      </c>
      <c r="GU692">
        <v>0.0799044</v>
      </c>
      <c r="GV692">
        <v>0.120598</v>
      </c>
      <c r="GW692">
        <v>0.103151</v>
      </c>
      <c r="GX692">
        <v>32937.9</v>
      </c>
      <c r="GY692">
        <v>34826.8</v>
      </c>
      <c r="GZ692">
        <v>32543.7</v>
      </c>
      <c r="HA692">
        <v>34404.3</v>
      </c>
      <c r="HB692">
        <v>40889.2</v>
      </c>
      <c r="HC692">
        <v>44513.5</v>
      </c>
      <c r="HD692">
        <v>51161.6</v>
      </c>
      <c r="HE692">
        <v>55198.4</v>
      </c>
      <c r="HF692">
        <v>1.6673</v>
      </c>
      <c r="HG692">
        <v>1.52615</v>
      </c>
      <c r="HH692">
        <v>-0.0911057</v>
      </c>
      <c r="HI692">
        <v>0</v>
      </c>
      <c r="HJ692">
        <v>43.7222</v>
      </c>
      <c r="HK692">
        <v>999.9</v>
      </c>
      <c r="HL692">
        <v>56.116</v>
      </c>
      <c r="HM692">
        <v>30.353</v>
      </c>
      <c r="HN692">
        <v>27.027</v>
      </c>
      <c r="HO692">
        <v>60.5156</v>
      </c>
      <c r="HP692">
        <v>41.27</v>
      </c>
      <c r="HQ692">
        <v>1</v>
      </c>
      <c r="HR692">
        <v>2.46943</v>
      </c>
      <c r="HS692">
        <v>9.28105</v>
      </c>
      <c r="HT692">
        <v>19.9019</v>
      </c>
      <c r="HU692">
        <v>5.18929</v>
      </c>
      <c r="HV692">
        <v>12.0159</v>
      </c>
      <c r="HW692">
        <v>4.96875</v>
      </c>
      <c r="HX692">
        <v>3.29583</v>
      </c>
      <c r="HY692">
        <v>9999</v>
      </c>
      <c r="HZ692">
        <v>9999</v>
      </c>
      <c r="IA692">
        <v>999.9</v>
      </c>
      <c r="IB692">
        <v>9999</v>
      </c>
      <c r="IC692">
        <v>1.86325</v>
      </c>
      <c r="ID692">
        <v>1.86813</v>
      </c>
      <c r="IE692">
        <v>1.86783</v>
      </c>
      <c r="IF692">
        <v>1.86905</v>
      </c>
      <c r="IG692">
        <v>1.86981</v>
      </c>
      <c r="IH692">
        <v>1.86584</v>
      </c>
      <c r="II692">
        <v>1.86693</v>
      </c>
      <c r="IJ692">
        <v>1.86838</v>
      </c>
      <c r="IK692">
        <v>5</v>
      </c>
      <c r="IL692">
        <v>0</v>
      </c>
      <c r="IM692">
        <v>0</v>
      </c>
      <c r="IN692">
        <v>0</v>
      </c>
      <c r="IO692" t="s">
        <v>441</v>
      </c>
      <c r="IP692" t="s">
        <v>442</v>
      </c>
      <c r="IQ692" t="s">
        <v>443</v>
      </c>
      <c r="IR692" t="s">
        <v>443</v>
      </c>
      <c r="IS692" t="s">
        <v>443</v>
      </c>
      <c r="IT692" t="s">
        <v>443</v>
      </c>
      <c r="IU692">
        <v>0</v>
      </c>
      <c r="IV692">
        <v>100</v>
      </c>
      <c r="IW692">
        <v>100</v>
      </c>
      <c r="IX692">
        <v>1.097</v>
      </c>
      <c r="IY692">
        <v>0.3152</v>
      </c>
      <c r="IZ692">
        <v>1.09748391826392</v>
      </c>
      <c r="JA692">
        <v>0</v>
      </c>
      <c r="JB692">
        <v>0</v>
      </c>
      <c r="JC692">
        <v>0</v>
      </c>
      <c r="JD692">
        <v>0.315191680746845</v>
      </c>
      <c r="JE692">
        <v>0</v>
      </c>
      <c r="JF692">
        <v>0</v>
      </c>
      <c r="JG692">
        <v>0</v>
      </c>
      <c r="JH692">
        <v>5</v>
      </c>
      <c r="JI692">
        <v>2273</v>
      </c>
      <c r="JJ692">
        <v>0</v>
      </c>
      <c r="JK692">
        <v>25</v>
      </c>
      <c r="JL692">
        <v>29356979.1</v>
      </c>
      <c r="JM692">
        <v>29356979.1</v>
      </c>
      <c r="JN692">
        <v>0.936279</v>
      </c>
      <c r="JO692">
        <v>2.62085</v>
      </c>
      <c r="JP692">
        <v>1.54785</v>
      </c>
      <c r="JQ692">
        <v>2.31567</v>
      </c>
      <c r="JR692">
        <v>1.64673</v>
      </c>
      <c r="JS692">
        <v>2.38281</v>
      </c>
      <c r="JT692">
        <v>34.5321</v>
      </c>
      <c r="JU692">
        <v>24.105</v>
      </c>
      <c r="JV692">
        <v>18</v>
      </c>
      <c r="JW692">
        <v>481.723</v>
      </c>
      <c r="JX692">
        <v>380.787</v>
      </c>
      <c r="JY692">
        <v>34.1763</v>
      </c>
      <c r="JZ692">
        <v>54.1012</v>
      </c>
      <c r="KA692">
        <v>30.0039</v>
      </c>
      <c r="KB692">
        <v>53.1732</v>
      </c>
      <c r="KC692">
        <v>52.9724</v>
      </c>
      <c r="KD692">
        <v>18.6433</v>
      </c>
      <c r="KE692">
        <v>0</v>
      </c>
      <c r="KF692">
        <v>100</v>
      </c>
      <c r="KG692">
        <v>29.0676</v>
      </c>
      <c r="KH692">
        <v>365.783</v>
      </c>
      <c r="KI692">
        <v>34.6858</v>
      </c>
      <c r="KJ692">
        <v>92.7215</v>
      </c>
      <c r="KK692">
        <v>89.3009</v>
      </c>
    </row>
    <row r="693" spans="1:297">
      <c r="A693">
        <v>677</v>
      </c>
      <c r="B693">
        <v>1761418751</v>
      </c>
      <c r="C693">
        <v>10570</v>
      </c>
      <c r="D693" t="s">
        <v>1803</v>
      </c>
      <c r="E693" t="s">
        <v>1804</v>
      </c>
      <c r="F693">
        <v>5</v>
      </c>
      <c r="G693" t="s">
        <v>1796</v>
      </c>
      <c r="H693" t="s">
        <v>436</v>
      </c>
      <c r="I693">
        <v>1761418742.84615</v>
      </c>
      <c r="J693">
        <f>(K693)/1000</f>
        <v>0</v>
      </c>
      <c r="K693">
        <f>IF(DP693, AN693, AH693)</f>
        <v>0</v>
      </c>
      <c r="L693">
        <f>IF(DP693, AI693, AG693)</f>
        <v>0</v>
      </c>
      <c r="M693">
        <f>DR693 - IF(AU693&gt;1, L693*DL693*100.0/(AW693), 0)</f>
        <v>0</v>
      </c>
      <c r="N693">
        <f>((T693-J693/2)*M693-L693)/(T693+J693/2)</f>
        <v>0</v>
      </c>
      <c r="O693">
        <f>N693*(DY693+DZ693)/1000.0</f>
        <v>0</v>
      </c>
      <c r="P693">
        <f>(DR693 - IF(AU693&gt;1, L693*DL693*100.0/(AW693), 0))*(DY693+DZ693)/1000.0</f>
        <v>0</v>
      </c>
      <c r="Q693">
        <f>2.0/((1/S693-1/R693)+SIGN(S693)*SQRT((1/S693-1/R693)*(1/S693-1/R693) + 4*DM693/((DM693+1)*(DM693+1))*(2*1/S693*1/R693-1/R693*1/R693)))</f>
        <v>0</v>
      </c>
      <c r="R693">
        <f>IF(LEFT(DN693,1)&lt;&gt;"0",IF(LEFT(DN693,1)="1",3.0,DO693),$D$5+$E$5*(EF693*DY693/($K$5*1000))+$F$5*(EF693*DY693/($K$5*1000))*MAX(MIN(DL693,$J$5),$I$5)*MAX(MIN(DL693,$J$5),$I$5)+$G$5*MAX(MIN(DL693,$J$5),$I$5)*(EF693*DY693/($K$5*1000))+$H$5*(EF693*DY693/($K$5*1000))*(EF693*DY693/($K$5*1000)))</f>
        <v>0</v>
      </c>
      <c r="S693">
        <f>J693*(1000-(1000*0.61365*exp(17.502*W693/(240.97+W693))/(DY693+DZ693)+DT693)/2)/(1000*0.61365*exp(17.502*W693/(240.97+W693))/(DY693+DZ693)-DT693)</f>
        <v>0</v>
      </c>
      <c r="T693">
        <f>1/((DM693+1)/(Q693/1.6)+1/(R693/1.37)) + DM693/((DM693+1)/(Q693/1.6) + DM693/(R693/1.37))</f>
        <v>0</v>
      </c>
      <c r="U693">
        <f>(DH693*DK693)</f>
        <v>0</v>
      </c>
      <c r="V693">
        <f>(EA693+(U693+2*0.95*5.67E-8*(((EA693+$B$7)+273)^4-(EA693+273)^4)-44100*J693)/(1.84*29.3*R693+8*0.95*5.67E-8*(EA693+273)^3))</f>
        <v>0</v>
      </c>
      <c r="W693">
        <f>($C$7*EB693+$D$7*EC693+$E$7*V693)</f>
        <v>0</v>
      </c>
      <c r="X693">
        <f>0.61365*exp(17.502*W693/(240.97+W693))</f>
        <v>0</v>
      </c>
      <c r="Y693">
        <f>(Z693/AA693*100)</f>
        <v>0</v>
      </c>
      <c r="Z693">
        <f>DT693*(DY693+DZ693)/1000</f>
        <v>0</v>
      </c>
      <c r="AA693">
        <f>0.61365*exp(17.502*EA693/(240.97+EA693))</f>
        <v>0</v>
      </c>
      <c r="AB693">
        <f>(X693-DT693*(DY693+DZ693)/1000)</f>
        <v>0</v>
      </c>
      <c r="AC693">
        <f>(-J693*44100)</f>
        <v>0</v>
      </c>
      <c r="AD693">
        <f>2*29.3*R693*0.92*(EA693-W693)</f>
        <v>0</v>
      </c>
      <c r="AE693">
        <f>2*0.95*5.67E-8*(((EA693+$B$7)+273)^4-(W693+273)^4)</f>
        <v>0</v>
      </c>
      <c r="AF693">
        <f>U693+AE693+AC693+AD693</f>
        <v>0</v>
      </c>
      <c r="AG693">
        <f>DX693*AU693*(DS693-DR693*(1000-AU693*DU693)/(1000-AU693*DT693))/(100*DL693)</f>
        <v>0</v>
      </c>
      <c r="AH693">
        <f>1000*DX693*AU693*(DT693-DU693)/(100*DL693*(1000-AU693*DT693))</f>
        <v>0</v>
      </c>
      <c r="AI693">
        <f>(AJ693 - AK693 - DY693*1E3/(8.314*(EA693+273.15)) * AM693/DX693 * AL693) * DX693/(100*DL693) * (1000 - DU693)/1000</f>
        <v>0</v>
      </c>
      <c r="AJ693">
        <v>396.347855835042</v>
      </c>
      <c r="AK693">
        <v>400.630551515151</v>
      </c>
      <c r="AL693">
        <v>-2.46804031434436</v>
      </c>
      <c r="AM693">
        <v>65.3077758132671</v>
      </c>
      <c r="AN693">
        <f>(AP693 - AO693 + DY693*1E3/(8.314*(EA693+273.15)) * AR693/DX693 * AQ693) * DX693/(100*DL693) * 1000/(1000 - AP693)</f>
        <v>0</v>
      </c>
      <c r="AO693">
        <v>25.8577401556371</v>
      </c>
      <c r="AP693">
        <v>32.3487739393939</v>
      </c>
      <c r="AQ693">
        <v>2.70382892486514e-05</v>
      </c>
      <c r="AR693">
        <v>110.477653958473</v>
      </c>
      <c r="AS693">
        <v>11</v>
      </c>
      <c r="AT693">
        <v>2</v>
      </c>
      <c r="AU693">
        <f>IF(AS693*$H$13&gt;=AW693,1.0,(AW693/(AW693-AS693*$H$13)))</f>
        <v>0</v>
      </c>
      <c r="AV693">
        <f>(AU693-1)*100</f>
        <v>0</v>
      </c>
      <c r="AW693">
        <f>MAX(0,($B$13+$C$13*EF693)/(1+$D$13*EF693)*DY693/(EA693+273)*$E$13)</f>
        <v>0</v>
      </c>
      <c r="AX693" t="s">
        <v>437</v>
      </c>
      <c r="AY693" t="s">
        <v>437</v>
      </c>
      <c r="AZ693">
        <v>0</v>
      </c>
      <c r="BA693">
        <v>0</v>
      </c>
      <c r="BB693">
        <f>1-AZ693/BA693</f>
        <v>0</v>
      </c>
      <c r="BC693">
        <v>0</v>
      </c>
      <c r="BD693" t="s">
        <v>437</v>
      </c>
      <c r="BE693" t="s">
        <v>437</v>
      </c>
      <c r="BF693">
        <v>0</v>
      </c>
      <c r="BG693">
        <v>0</v>
      </c>
      <c r="BH693">
        <f>1-BF693/BG693</f>
        <v>0</v>
      </c>
      <c r="BI693">
        <v>0.5</v>
      </c>
      <c r="BJ693">
        <f>DI693</f>
        <v>0</v>
      </c>
      <c r="BK693">
        <f>L693</f>
        <v>0</v>
      </c>
      <c r="BL693">
        <f>BH693*BI693*BJ693</f>
        <v>0</v>
      </c>
      <c r="BM693">
        <f>(BK693-BC693)/BJ693</f>
        <v>0</v>
      </c>
      <c r="BN693">
        <f>(BA693-BG693)/BG693</f>
        <v>0</v>
      </c>
      <c r="BO693">
        <f>AZ693/(BB693+AZ693/BG693)</f>
        <v>0</v>
      </c>
      <c r="BP693" t="s">
        <v>437</v>
      </c>
      <c r="BQ693">
        <v>0</v>
      </c>
      <c r="BR693">
        <f>IF(BQ693&lt;&gt;0, BQ693, BO693)</f>
        <v>0</v>
      </c>
      <c r="BS693">
        <f>1-BR693/BG693</f>
        <v>0</v>
      </c>
      <c r="BT693">
        <f>(BG693-BF693)/(BG693-BR693)</f>
        <v>0</v>
      </c>
      <c r="BU693">
        <f>(BA693-BG693)/(BA693-BR693)</f>
        <v>0</v>
      </c>
      <c r="BV693">
        <f>(BG693-BF693)/(BG693-AZ693)</f>
        <v>0</v>
      </c>
      <c r="BW693">
        <f>(BA693-BG693)/(BA693-AZ693)</f>
        <v>0</v>
      </c>
      <c r="BX693">
        <f>(BT693*BR693/BF693)</f>
        <v>0</v>
      </c>
      <c r="BY693">
        <f>(1-BX693)</f>
        <v>0</v>
      </c>
      <c r="DH693">
        <f>$B$11*EG693+$C$11*EH693+$F$11*ES693*(1-EV693)</f>
        <v>0</v>
      </c>
      <c r="DI693">
        <f>DH693*DJ693</f>
        <v>0</v>
      </c>
      <c r="DJ693">
        <f>($B$11*$D$9+$C$11*$D$9+$F$11*((FF693+EX693)/MAX(FF693+EX693+FG693, 0.1)*$I$9+FG693/MAX(FF693+EX693+FG693, 0.1)*$J$9))/($B$11+$C$11+$F$11)</f>
        <v>0</v>
      </c>
      <c r="DK693">
        <f>($B$11*$K$9+$C$11*$K$9+$F$11*((FF693+EX693)/MAX(FF693+EX693+FG693, 0.1)*$P$9+FG693/MAX(FF693+EX693+FG693, 0.1)*$Q$9))/($B$11+$C$11+$F$11)</f>
        <v>0</v>
      </c>
      <c r="DL693">
        <v>6</v>
      </c>
      <c r="DM693">
        <v>0.5</v>
      </c>
      <c r="DN693" t="s">
        <v>438</v>
      </c>
      <c r="DO693">
        <v>2</v>
      </c>
      <c r="DP693" t="b">
        <v>1</v>
      </c>
      <c r="DQ693">
        <v>1761418742.84615</v>
      </c>
      <c r="DR693">
        <v>401.630538461538</v>
      </c>
      <c r="DS693">
        <v>399.349307692308</v>
      </c>
      <c r="DT693">
        <v>32.3359846153846</v>
      </c>
      <c r="DU693">
        <v>25.8576615384615</v>
      </c>
      <c r="DV693">
        <v>400.533076923077</v>
      </c>
      <c r="DW693">
        <v>32.0207923076923</v>
      </c>
      <c r="DX693">
        <v>500.002923076923</v>
      </c>
      <c r="DY693">
        <v>90.2723076923077</v>
      </c>
      <c r="DZ693">
        <v>0.0430510923076923</v>
      </c>
      <c r="EA693">
        <v>42.7523307692308</v>
      </c>
      <c r="EB693">
        <v>42.2551076923077</v>
      </c>
      <c r="EC693">
        <v>999.9</v>
      </c>
      <c r="ED693">
        <v>0</v>
      </c>
      <c r="EE693">
        <v>0</v>
      </c>
      <c r="EF693">
        <v>9997.44846153846</v>
      </c>
      <c r="EG693">
        <v>0</v>
      </c>
      <c r="EH693">
        <v>1205.49076923077</v>
      </c>
      <c r="EI693">
        <v>2.28125026153846</v>
      </c>
      <c r="EJ693">
        <v>415.051615384616</v>
      </c>
      <c r="EK693">
        <v>409.949538461538</v>
      </c>
      <c r="EL693">
        <v>6.47833</v>
      </c>
      <c r="EM693">
        <v>399.349307692308</v>
      </c>
      <c r="EN693">
        <v>25.8576615384615</v>
      </c>
      <c r="EO693">
        <v>2.91904461538461</v>
      </c>
      <c r="EP693">
        <v>2.33423153846154</v>
      </c>
      <c r="EQ693">
        <v>23.5732</v>
      </c>
      <c r="ER693">
        <v>19.9145923076923</v>
      </c>
      <c r="ES693">
        <v>1199.98538461538</v>
      </c>
      <c r="ET693">
        <v>0.967001</v>
      </c>
      <c r="EU693">
        <v>0.0329993</v>
      </c>
      <c r="EV693">
        <v>0</v>
      </c>
      <c r="EW693">
        <v>1188.33153846154</v>
      </c>
      <c r="EX693">
        <v>5.00059</v>
      </c>
      <c r="EY693">
        <v>15410.7230769231</v>
      </c>
      <c r="EZ693">
        <v>10358.6</v>
      </c>
      <c r="FA693">
        <v>61.9564615384615</v>
      </c>
      <c r="FB693">
        <v>63.7977692307692</v>
      </c>
      <c r="FC693">
        <v>62.192</v>
      </c>
      <c r="FD693">
        <v>63.4323846153846</v>
      </c>
      <c r="FE693">
        <v>62.6967692307692</v>
      </c>
      <c r="FF693">
        <v>1155.55538461538</v>
      </c>
      <c r="FG693">
        <v>39.43</v>
      </c>
      <c r="FH693">
        <v>0</v>
      </c>
      <c r="FI693">
        <v>1761418711.3</v>
      </c>
      <c r="FJ693">
        <v>0</v>
      </c>
      <c r="FK693">
        <v>1188.30384615385</v>
      </c>
      <c r="FL693">
        <v>-2.35145300288766</v>
      </c>
      <c r="FM693">
        <v>-20.1846153681113</v>
      </c>
      <c r="FN693">
        <v>15410.6923076923</v>
      </c>
      <c r="FO693">
        <v>15</v>
      </c>
      <c r="FP693">
        <v>0</v>
      </c>
      <c r="FQ693" t="s">
        <v>439</v>
      </c>
      <c r="FR693">
        <v>0</v>
      </c>
      <c r="FS693">
        <v>0</v>
      </c>
      <c r="FT693">
        <v>0</v>
      </c>
      <c r="FU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A693">
        <v>0</v>
      </c>
      <c r="GB693">
        <v>0</v>
      </c>
      <c r="GC693">
        <v>-0.35684083</v>
      </c>
      <c r="GD693">
        <v>68.1052193954887</v>
      </c>
      <c r="GE693">
        <v>6.6187642520435</v>
      </c>
      <c r="GF693">
        <v>0</v>
      </c>
      <c r="GG693">
        <v>1188.45235294118</v>
      </c>
      <c r="GH693">
        <v>-2.2902979386209</v>
      </c>
      <c r="GI693">
        <v>0.28047290760982</v>
      </c>
      <c r="GJ693">
        <v>-1</v>
      </c>
      <c r="GK693">
        <v>6.475065</v>
      </c>
      <c r="GL693">
        <v>0.0886511278195424</v>
      </c>
      <c r="GM693">
        <v>0.00866991205261046</v>
      </c>
      <c r="GN693">
        <v>1</v>
      </c>
      <c r="GO693">
        <v>1</v>
      </c>
      <c r="GP693">
        <v>2</v>
      </c>
      <c r="GQ693" t="s">
        <v>446</v>
      </c>
      <c r="GR693">
        <v>3.12686</v>
      </c>
      <c r="GS693">
        <v>2.72106</v>
      </c>
      <c r="GT693">
        <v>0.0785606</v>
      </c>
      <c r="GU693">
        <v>0.0770916</v>
      </c>
      <c r="GV693">
        <v>0.120608</v>
      </c>
      <c r="GW693">
        <v>0.103137</v>
      </c>
      <c r="GX693">
        <v>33006.3</v>
      </c>
      <c r="GY693">
        <v>34929.9</v>
      </c>
      <c r="GZ693">
        <v>32541.4</v>
      </c>
      <c r="HA693">
        <v>34401.2</v>
      </c>
      <c r="HB693">
        <v>40886.2</v>
      </c>
      <c r="HC693">
        <v>44510.1</v>
      </c>
      <c r="HD693">
        <v>51158.3</v>
      </c>
      <c r="HE693">
        <v>55193.7</v>
      </c>
      <c r="HF693">
        <v>1.66682</v>
      </c>
      <c r="HG693">
        <v>1.52565</v>
      </c>
      <c r="HH693">
        <v>-0.0905618</v>
      </c>
      <c r="HI693">
        <v>0</v>
      </c>
      <c r="HJ693">
        <v>43.7337</v>
      </c>
      <c r="HK693">
        <v>999.9</v>
      </c>
      <c r="HL693">
        <v>56.141</v>
      </c>
      <c r="HM693">
        <v>30.353</v>
      </c>
      <c r="HN693">
        <v>27.0378</v>
      </c>
      <c r="HO693">
        <v>60.6456</v>
      </c>
      <c r="HP693">
        <v>41.4663</v>
      </c>
      <c r="HQ693">
        <v>1</v>
      </c>
      <c r="HR693">
        <v>2.47341</v>
      </c>
      <c r="HS693">
        <v>9.28105</v>
      </c>
      <c r="HT693">
        <v>19.9021</v>
      </c>
      <c r="HU693">
        <v>5.18989</v>
      </c>
      <c r="HV693">
        <v>12.0159</v>
      </c>
      <c r="HW693">
        <v>4.96915</v>
      </c>
      <c r="HX693">
        <v>3.29578</v>
      </c>
      <c r="HY693">
        <v>9999</v>
      </c>
      <c r="HZ693">
        <v>9999</v>
      </c>
      <c r="IA693">
        <v>999.9</v>
      </c>
      <c r="IB693">
        <v>9999</v>
      </c>
      <c r="IC693">
        <v>1.86325</v>
      </c>
      <c r="ID693">
        <v>1.86812</v>
      </c>
      <c r="IE693">
        <v>1.86783</v>
      </c>
      <c r="IF693">
        <v>1.86905</v>
      </c>
      <c r="IG693">
        <v>1.86981</v>
      </c>
      <c r="IH693">
        <v>1.86584</v>
      </c>
      <c r="II693">
        <v>1.86692</v>
      </c>
      <c r="IJ693">
        <v>1.86835</v>
      </c>
      <c r="IK693">
        <v>5</v>
      </c>
      <c r="IL693">
        <v>0</v>
      </c>
      <c r="IM693">
        <v>0</v>
      </c>
      <c r="IN693">
        <v>0</v>
      </c>
      <c r="IO693" t="s">
        <v>441</v>
      </c>
      <c r="IP693" t="s">
        <v>442</v>
      </c>
      <c r="IQ693" t="s">
        <v>443</v>
      </c>
      <c r="IR693" t="s">
        <v>443</v>
      </c>
      <c r="IS693" t="s">
        <v>443</v>
      </c>
      <c r="IT693" t="s">
        <v>443</v>
      </c>
      <c r="IU693">
        <v>0</v>
      </c>
      <c r="IV693">
        <v>100</v>
      </c>
      <c r="IW693">
        <v>100</v>
      </c>
      <c r="IX693">
        <v>1.097</v>
      </c>
      <c r="IY693">
        <v>0.3152</v>
      </c>
      <c r="IZ693">
        <v>1.09748391826392</v>
      </c>
      <c r="JA693">
        <v>0</v>
      </c>
      <c r="JB693">
        <v>0</v>
      </c>
      <c r="JC693">
        <v>0</v>
      </c>
      <c r="JD693">
        <v>0.315191680746845</v>
      </c>
      <c r="JE693">
        <v>0</v>
      </c>
      <c r="JF693">
        <v>0</v>
      </c>
      <c r="JG693">
        <v>0</v>
      </c>
      <c r="JH693">
        <v>5</v>
      </c>
      <c r="JI693">
        <v>2273</v>
      </c>
      <c r="JJ693">
        <v>0</v>
      </c>
      <c r="JK693">
        <v>25</v>
      </c>
      <c r="JL693">
        <v>29356979.2</v>
      </c>
      <c r="JM693">
        <v>29356979.2</v>
      </c>
      <c r="JN693">
        <v>0.900879</v>
      </c>
      <c r="JO693">
        <v>2.62451</v>
      </c>
      <c r="JP693">
        <v>1.54785</v>
      </c>
      <c r="JQ693">
        <v>2.31445</v>
      </c>
      <c r="JR693">
        <v>1.64673</v>
      </c>
      <c r="JS693">
        <v>2.37915</v>
      </c>
      <c r="JT693">
        <v>34.5549</v>
      </c>
      <c r="JU693">
        <v>24.105</v>
      </c>
      <c r="JV693">
        <v>18</v>
      </c>
      <c r="JW693">
        <v>481.567</v>
      </c>
      <c r="JX693">
        <v>380.624</v>
      </c>
      <c r="JY693">
        <v>34.1963</v>
      </c>
      <c r="JZ693">
        <v>54.1382</v>
      </c>
      <c r="KA693">
        <v>30.0039</v>
      </c>
      <c r="KB693">
        <v>53.2069</v>
      </c>
      <c r="KC693">
        <v>53.0056</v>
      </c>
      <c r="KD693">
        <v>18.0045</v>
      </c>
      <c r="KE693">
        <v>0</v>
      </c>
      <c r="KF693">
        <v>100</v>
      </c>
      <c r="KG693">
        <v>28.7986</v>
      </c>
      <c r="KH693">
        <v>352.127</v>
      </c>
      <c r="KI693">
        <v>34.6858</v>
      </c>
      <c r="KJ693">
        <v>92.7153</v>
      </c>
      <c r="KK693">
        <v>89.293</v>
      </c>
    </row>
    <row r="694" spans="1:297">
      <c r="A694">
        <v>678</v>
      </c>
      <c r="B694">
        <v>1761418756</v>
      </c>
      <c r="C694">
        <v>10575</v>
      </c>
      <c r="D694" t="s">
        <v>1805</v>
      </c>
      <c r="E694" t="s">
        <v>1806</v>
      </c>
      <c r="F694">
        <v>5</v>
      </c>
      <c r="G694" t="s">
        <v>1796</v>
      </c>
      <c r="H694" t="s">
        <v>436</v>
      </c>
      <c r="I694">
        <v>1761418747.84615</v>
      </c>
      <c r="J694">
        <f>(K694)/1000</f>
        <v>0</v>
      </c>
      <c r="K694">
        <f>IF(DP694, AN694, AH694)</f>
        <v>0</v>
      </c>
      <c r="L694">
        <f>IF(DP694, AI694, AG694)</f>
        <v>0</v>
      </c>
      <c r="M694">
        <f>DR694 - IF(AU694&gt;1, L694*DL694*100.0/(AW694), 0)</f>
        <v>0</v>
      </c>
      <c r="N694">
        <f>((T694-J694/2)*M694-L694)/(T694+J694/2)</f>
        <v>0</v>
      </c>
      <c r="O694">
        <f>N694*(DY694+DZ694)/1000.0</f>
        <v>0</v>
      </c>
      <c r="P694">
        <f>(DR694 - IF(AU694&gt;1, L694*DL694*100.0/(AW694), 0))*(DY694+DZ694)/1000.0</f>
        <v>0</v>
      </c>
      <c r="Q694">
        <f>2.0/((1/S694-1/R694)+SIGN(S694)*SQRT((1/S694-1/R694)*(1/S694-1/R694) + 4*DM694/((DM694+1)*(DM694+1))*(2*1/S694*1/R694-1/R694*1/R694)))</f>
        <v>0</v>
      </c>
      <c r="R694">
        <f>IF(LEFT(DN694,1)&lt;&gt;"0",IF(LEFT(DN694,1)="1",3.0,DO694),$D$5+$E$5*(EF694*DY694/($K$5*1000))+$F$5*(EF694*DY694/($K$5*1000))*MAX(MIN(DL694,$J$5),$I$5)*MAX(MIN(DL694,$J$5),$I$5)+$G$5*MAX(MIN(DL694,$J$5),$I$5)*(EF694*DY694/($K$5*1000))+$H$5*(EF694*DY694/($K$5*1000))*(EF694*DY694/($K$5*1000)))</f>
        <v>0</v>
      </c>
      <c r="S694">
        <f>J694*(1000-(1000*0.61365*exp(17.502*W694/(240.97+W694))/(DY694+DZ694)+DT694)/2)/(1000*0.61365*exp(17.502*W694/(240.97+W694))/(DY694+DZ694)-DT694)</f>
        <v>0</v>
      </c>
      <c r="T694">
        <f>1/((DM694+1)/(Q694/1.6)+1/(R694/1.37)) + DM694/((DM694+1)/(Q694/1.6) + DM694/(R694/1.37))</f>
        <v>0</v>
      </c>
      <c r="U694">
        <f>(DH694*DK694)</f>
        <v>0</v>
      </c>
      <c r="V694">
        <f>(EA694+(U694+2*0.95*5.67E-8*(((EA694+$B$7)+273)^4-(EA694+273)^4)-44100*J694)/(1.84*29.3*R694+8*0.95*5.67E-8*(EA694+273)^3))</f>
        <v>0</v>
      </c>
      <c r="W694">
        <f>($C$7*EB694+$D$7*EC694+$E$7*V694)</f>
        <v>0</v>
      </c>
      <c r="X694">
        <f>0.61365*exp(17.502*W694/(240.97+W694))</f>
        <v>0</v>
      </c>
      <c r="Y694">
        <f>(Z694/AA694*100)</f>
        <v>0</v>
      </c>
      <c r="Z694">
        <f>DT694*(DY694+DZ694)/1000</f>
        <v>0</v>
      </c>
      <c r="AA694">
        <f>0.61365*exp(17.502*EA694/(240.97+EA694))</f>
        <v>0</v>
      </c>
      <c r="AB694">
        <f>(X694-DT694*(DY694+DZ694)/1000)</f>
        <v>0</v>
      </c>
      <c r="AC694">
        <f>(-J694*44100)</f>
        <v>0</v>
      </c>
      <c r="AD694">
        <f>2*29.3*R694*0.92*(EA694-W694)</f>
        <v>0</v>
      </c>
      <c r="AE694">
        <f>2*0.95*5.67E-8*(((EA694+$B$7)+273)^4-(W694+273)^4)</f>
        <v>0</v>
      </c>
      <c r="AF694">
        <f>U694+AE694+AC694+AD694</f>
        <v>0</v>
      </c>
      <c r="AG694">
        <f>DX694*AU694*(DS694-DR694*(1000-AU694*DU694)/(1000-AU694*DT694))/(100*DL694)</f>
        <v>0</v>
      </c>
      <c r="AH694">
        <f>1000*DX694*AU694*(DT694-DU694)/(100*DL694*(1000-AU694*DT694))</f>
        <v>0</v>
      </c>
      <c r="AI694">
        <f>(AJ694 - AK694 - DY694*1E3/(8.314*(EA694+273.15)) * AM694/DX694 * AL694) * DX694/(100*DL694) * (1000 - DU694)/1000</f>
        <v>0</v>
      </c>
      <c r="AJ694">
        <v>378.177845409618</v>
      </c>
      <c r="AK694">
        <v>385.290793939394</v>
      </c>
      <c r="AL694">
        <v>-3.14290265099241</v>
      </c>
      <c r="AM694">
        <v>65.3077758132671</v>
      </c>
      <c r="AN694">
        <f>(AP694 - AO694 + DY694*1E3/(8.314*(EA694+273.15)) * AR694/DX694 * AQ694) * DX694/(100*DL694) * 1000/(1000 - AP694)</f>
        <v>0</v>
      </c>
      <c r="AO694">
        <v>25.8561021655045</v>
      </c>
      <c r="AP694">
        <v>32.3523824242424</v>
      </c>
      <c r="AQ694">
        <v>5.30572233897298e-06</v>
      </c>
      <c r="AR694">
        <v>110.477653958473</v>
      </c>
      <c r="AS694">
        <v>11</v>
      </c>
      <c r="AT694">
        <v>2</v>
      </c>
      <c r="AU694">
        <f>IF(AS694*$H$13&gt;=AW694,1.0,(AW694/(AW694-AS694*$H$13)))</f>
        <v>0</v>
      </c>
      <c r="AV694">
        <f>(AU694-1)*100</f>
        <v>0</v>
      </c>
      <c r="AW694">
        <f>MAX(0,($B$13+$C$13*EF694)/(1+$D$13*EF694)*DY694/(EA694+273)*$E$13)</f>
        <v>0</v>
      </c>
      <c r="AX694" t="s">
        <v>437</v>
      </c>
      <c r="AY694" t="s">
        <v>437</v>
      </c>
      <c r="AZ694">
        <v>0</v>
      </c>
      <c r="BA694">
        <v>0</v>
      </c>
      <c r="BB694">
        <f>1-AZ694/BA694</f>
        <v>0</v>
      </c>
      <c r="BC694">
        <v>0</v>
      </c>
      <c r="BD694" t="s">
        <v>437</v>
      </c>
      <c r="BE694" t="s">
        <v>437</v>
      </c>
      <c r="BF694">
        <v>0</v>
      </c>
      <c r="BG694">
        <v>0</v>
      </c>
      <c r="BH694">
        <f>1-BF694/BG694</f>
        <v>0</v>
      </c>
      <c r="BI694">
        <v>0.5</v>
      </c>
      <c r="BJ694">
        <f>DI694</f>
        <v>0</v>
      </c>
      <c r="BK694">
        <f>L694</f>
        <v>0</v>
      </c>
      <c r="BL694">
        <f>BH694*BI694*BJ694</f>
        <v>0</v>
      </c>
      <c r="BM694">
        <f>(BK694-BC694)/BJ694</f>
        <v>0</v>
      </c>
      <c r="BN694">
        <f>(BA694-BG694)/BG694</f>
        <v>0</v>
      </c>
      <c r="BO694">
        <f>AZ694/(BB694+AZ694/BG694)</f>
        <v>0</v>
      </c>
      <c r="BP694" t="s">
        <v>437</v>
      </c>
      <c r="BQ694">
        <v>0</v>
      </c>
      <c r="BR694">
        <f>IF(BQ694&lt;&gt;0, BQ694, BO694)</f>
        <v>0</v>
      </c>
      <c r="BS694">
        <f>1-BR694/BG694</f>
        <v>0</v>
      </c>
      <c r="BT694">
        <f>(BG694-BF694)/(BG694-BR694)</f>
        <v>0</v>
      </c>
      <c r="BU694">
        <f>(BA694-BG694)/(BA694-BR694)</f>
        <v>0</v>
      </c>
      <c r="BV694">
        <f>(BG694-BF694)/(BG694-AZ694)</f>
        <v>0</v>
      </c>
      <c r="BW694">
        <f>(BA694-BG694)/(BA694-AZ694)</f>
        <v>0</v>
      </c>
      <c r="BX694">
        <f>(BT694*BR694/BF694)</f>
        <v>0</v>
      </c>
      <c r="BY694">
        <f>(1-BX694)</f>
        <v>0</v>
      </c>
      <c r="DH694">
        <f>$B$11*EG694+$C$11*EH694+$F$11*ES694*(1-EV694)</f>
        <v>0</v>
      </c>
      <c r="DI694">
        <f>DH694*DJ694</f>
        <v>0</v>
      </c>
      <c r="DJ694">
        <f>($B$11*$D$9+$C$11*$D$9+$F$11*((FF694+EX694)/MAX(FF694+EX694+FG694, 0.1)*$I$9+FG694/MAX(FF694+EX694+FG694, 0.1)*$J$9))/($B$11+$C$11+$F$11)</f>
        <v>0</v>
      </c>
      <c r="DK694">
        <f>($B$11*$K$9+$C$11*$K$9+$F$11*((FF694+EX694)/MAX(FF694+EX694+FG694, 0.1)*$P$9+FG694/MAX(FF694+EX694+FG694, 0.1)*$Q$9))/($B$11+$C$11+$F$11)</f>
        <v>0</v>
      </c>
      <c r="DL694">
        <v>6</v>
      </c>
      <c r="DM694">
        <v>0.5</v>
      </c>
      <c r="DN694" t="s">
        <v>438</v>
      </c>
      <c r="DO694">
        <v>2</v>
      </c>
      <c r="DP694" t="b">
        <v>1</v>
      </c>
      <c r="DQ694">
        <v>1761418747.84615</v>
      </c>
      <c r="DR694">
        <v>391.670076923077</v>
      </c>
      <c r="DS694">
        <v>384.244692307692</v>
      </c>
      <c r="DT694">
        <v>32.3434615384615</v>
      </c>
      <c r="DU694">
        <v>25.8572461538462</v>
      </c>
      <c r="DV694">
        <v>390.572461538462</v>
      </c>
      <c r="DW694">
        <v>32.0282615384615</v>
      </c>
      <c r="DX694">
        <v>500.027615384616</v>
      </c>
      <c r="DY694">
        <v>90.2699076923077</v>
      </c>
      <c r="DZ694">
        <v>0.0429518384615385</v>
      </c>
      <c r="EA694">
        <v>42.7607538461538</v>
      </c>
      <c r="EB694">
        <v>42.2749230769231</v>
      </c>
      <c r="EC694">
        <v>999.9</v>
      </c>
      <c r="ED694">
        <v>0</v>
      </c>
      <c r="EE694">
        <v>0</v>
      </c>
      <c r="EF694">
        <v>9997.59</v>
      </c>
      <c r="EG694">
        <v>0</v>
      </c>
      <c r="EH694">
        <v>1205.37538461538</v>
      </c>
      <c r="EI694">
        <v>7.42533026153846</v>
      </c>
      <c r="EJ694">
        <v>404.761384615385</v>
      </c>
      <c r="EK694">
        <v>394.443923076923</v>
      </c>
      <c r="EL694">
        <v>6.48622846153846</v>
      </c>
      <c r="EM694">
        <v>384.244692307692</v>
      </c>
      <c r="EN694">
        <v>25.8572461538462</v>
      </c>
      <c r="EO694">
        <v>2.91964230769231</v>
      </c>
      <c r="EP694">
        <v>2.33413076923077</v>
      </c>
      <c r="EQ694">
        <v>23.5765846153846</v>
      </c>
      <c r="ER694">
        <v>19.9139</v>
      </c>
      <c r="ES694">
        <v>1199.99461538462</v>
      </c>
      <c r="ET694">
        <v>0.967001615384615</v>
      </c>
      <c r="EU694">
        <v>0.0329986461538462</v>
      </c>
      <c r="EV694">
        <v>0</v>
      </c>
      <c r="EW694">
        <v>1188.02076923077</v>
      </c>
      <c r="EX694">
        <v>5.00059</v>
      </c>
      <c r="EY694">
        <v>15408.5769230769</v>
      </c>
      <c r="EZ694">
        <v>10358.6769230769</v>
      </c>
      <c r="FA694">
        <v>61.9806153846154</v>
      </c>
      <c r="FB694">
        <v>63.8362307692308</v>
      </c>
      <c r="FC694">
        <v>62.2209230769231</v>
      </c>
      <c r="FD694">
        <v>63.4660769230769</v>
      </c>
      <c r="FE694">
        <v>62.7209230769231</v>
      </c>
      <c r="FF694">
        <v>1155.56461538462</v>
      </c>
      <c r="FG694">
        <v>39.43</v>
      </c>
      <c r="FH694">
        <v>0</v>
      </c>
      <c r="FI694">
        <v>1761418716.1</v>
      </c>
      <c r="FJ694">
        <v>0</v>
      </c>
      <c r="FK694">
        <v>1187.97923076923</v>
      </c>
      <c r="FL694">
        <v>-5.24786324765784</v>
      </c>
      <c r="FM694">
        <v>-41.8735042408002</v>
      </c>
      <c r="FN694">
        <v>15408.3153846154</v>
      </c>
      <c r="FO694">
        <v>15</v>
      </c>
      <c r="FP694">
        <v>0</v>
      </c>
      <c r="FQ694" t="s">
        <v>439</v>
      </c>
      <c r="FR694">
        <v>0</v>
      </c>
      <c r="FS694">
        <v>0</v>
      </c>
      <c r="FT694">
        <v>0</v>
      </c>
      <c r="FU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A694">
        <v>0</v>
      </c>
      <c r="GB694">
        <v>0</v>
      </c>
      <c r="GC694">
        <v>4.23789587619048</v>
      </c>
      <c r="GD694">
        <v>62.4416768571429</v>
      </c>
      <c r="GE694">
        <v>6.40458368905205</v>
      </c>
      <c r="GF694">
        <v>0</v>
      </c>
      <c r="GG694">
        <v>1188.16029411765</v>
      </c>
      <c r="GH694">
        <v>-3.58915202762488</v>
      </c>
      <c r="GI694">
        <v>0.39756971489373</v>
      </c>
      <c r="GJ694">
        <v>-1</v>
      </c>
      <c r="GK694">
        <v>6.48192428571429</v>
      </c>
      <c r="GL694">
        <v>0.096650649350643</v>
      </c>
      <c r="GM694">
        <v>0.00988209664057197</v>
      </c>
      <c r="GN694">
        <v>1</v>
      </c>
      <c r="GO694">
        <v>1</v>
      </c>
      <c r="GP694">
        <v>2</v>
      </c>
      <c r="GQ694" t="s">
        <v>446</v>
      </c>
      <c r="GR694">
        <v>3.1269</v>
      </c>
      <c r="GS694">
        <v>2.72099</v>
      </c>
      <c r="GT694">
        <v>0.0760793</v>
      </c>
      <c r="GU694">
        <v>0.0743897</v>
      </c>
      <c r="GV694">
        <v>0.120607</v>
      </c>
      <c r="GW694">
        <v>0.103131</v>
      </c>
      <c r="GX694">
        <v>33092.3</v>
      </c>
      <c r="GY694">
        <v>35027.9</v>
      </c>
      <c r="GZ694">
        <v>32538.8</v>
      </c>
      <c r="HA694">
        <v>34397.3</v>
      </c>
      <c r="HB694">
        <v>40883.6</v>
      </c>
      <c r="HC694">
        <v>44505.7</v>
      </c>
      <c r="HD694">
        <v>51155.1</v>
      </c>
      <c r="HE694">
        <v>55188.2</v>
      </c>
      <c r="HF694">
        <v>1.6665</v>
      </c>
      <c r="HG694">
        <v>1.5253</v>
      </c>
      <c r="HH694">
        <v>-0.0906661</v>
      </c>
      <c r="HI694">
        <v>0</v>
      </c>
      <c r="HJ694">
        <v>43.7476</v>
      </c>
      <c r="HK694">
        <v>999.9</v>
      </c>
      <c r="HL694">
        <v>56.116</v>
      </c>
      <c r="HM694">
        <v>30.353</v>
      </c>
      <c r="HN694">
        <v>27.0313</v>
      </c>
      <c r="HO694">
        <v>60.7156</v>
      </c>
      <c r="HP694">
        <v>41.2861</v>
      </c>
      <c r="HQ694">
        <v>1</v>
      </c>
      <c r="HR694">
        <v>2.47739</v>
      </c>
      <c r="HS694">
        <v>9.28105</v>
      </c>
      <c r="HT694">
        <v>19.9018</v>
      </c>
      <c r="HU694">
        <v>5.18764</v>
      </c>
      <c r="HV694">
        <v>12.0159</v>
      </c>
      <c r="HW694">
        <v>4.96885</v>
      </c>
      <c r="HX694">
        <v>3.2956</v>
      </c>
      <c r="HY694">
        <v>9999</v>
      </c>
      <c r="HZ694">
        <v>9999</v>
      </c>
      <c r="IA694">
        <v>999.9</v>
      </c>
      <c r="IB694">
        <v>9999</v>
      </c>
      <c r="IC694">
        <v>1.86325</v>
      </c>
      <c r="ID694">
        <v>1.86812</v>
      </c>
      <c r="IE694">
        <v>1.86783</v>
      </c>
      <c r="IF694">
        <v>1.86905</v>
      </c>
      <c r="IG694">
        <v>1.86981</v>
      </c>
      <c r="IH694">
        <v>1.86586</v>
      </c>
      <c r="II694">
        <v>1.86692</v>
      </c>
      <c r="IJ694">
        <v>1.86837</v>
      </c>
      <c r="IK694">
        <v>5</v>
      </c>
      <c r="IL694">
        <v>0</v>
      </c>
      <c r="IM694">
        <v>0</v>
      </c>
      <c r="IN694">
        <v>0</v>
      </c>
      <c r="IO694" t="s">
        <v>441</v>
      </c>
      <c r="IP694" t="s">
        <v>442</v>
      </c>
      <c r="IQ694" t="s">
        <v>443</v>
      </c>
      <c r="IR694" t="s">
        <v>443</v>
      </c>
      <c r="IS694" t="s">
        <v>443</v>
      </c>
      <c r="IT694" t="s">
        <v>443</v>
      </c>
      <c r="IU694">
        <v>0</v>
      </c>
      <c r="IV694">
        <v>100</v>
      </c>
      <c r="IW694">
        <v>100</v>
      </c>
      <c r="IX694">
        <v>1.097</v>
      </c>
      <c r="IY694">
        <v>0.3152</v>
      </c>
      <c r="IZ694">
        <v>1.09748391826392</v>
      </c>
      <c r="JA694">
        <v>0</v>
      </c>
      <c r="JB694">
        <v>0</v>
      </c>
      <c r="JC694">
        <v>0</v>
      </c>
      <c r="JD694">
        <v>0.315191680746845</v>
      </c>
      <c r="JE694">
        <v>0</v>
      </c>
      <c r="JF694">
        <v>0</v>
      </c>
      <c r="JG694">
        <v>0</v>
      </c>
      <c r="JH694">
        <v>5</v>
      </c>
      <c r="JI694">
        <v>2273</v>
      </c>
      <c r="JJ694">
        <v>0</v>
      </c>
      <c r="JK694">
        <v>25</v>
      </c>
      <c r="JL694">
        <v>29356979.3</v>
      </c>
      <c r="JM694">
        <v>29356979.3</v>
      </c>
      <c r="JN694">
        <v>0.872803</v>
      </c>
      <c r="JO694">
        <v>2.63184</v>
      </c>
      <c r="JP694">
        <v>1.54785</v>
      </c>
      <c r="JQ694">
        <v>2.31445</v>
      </c>
      <c r="JR694">
        <v>1.64673</v>
      </c>
      <c r="JS694">
        <v>2.29126</v>
      </c>
      <c r="JT694">
        <v>34.5549</v>
      </c>
      <c r="JU694">
        <v>24.0963</v>
      </c>
      <c r="JV694">
        <v>18</v>
      </c>
      <c r="JW694">
        <v>481.519</v>
      </c>
      <c r="JX694">
        <v>380.526</v>
      </c>
      <c r="JY694">
        <v>34.215</v>
      </c>
      <c r="JZ694">
        <v>54.1767</v>
      </c>
      <c r="KA694">
        <v>30.0039</v>
      </c>
      <c r="KB694">
        <v>53.2403</v>
      </c>
      <c r="KC694">
        <v>53.0323</v>
      </c>
      <c r="KD694">
        <v>17.351</v>
      </c>
      <c r="KE694">
        <v>0</v>
      </c>
      <c r="KF694">
        <v>100</v>
      </c>
      <c r="KG694">
        <v>28.5068</v>
      </c>
      <c r="KH694">
        <v>331.73</v>
      </c>
      <c r="KI694">
        <v>34.6858</v>
      </c>
      <c r="KJ694">
        <v>92.7089</v>
      </c>
      <c r="KK694">
        <v>89.2837</v>
      </c>
    </row>
    <row r="695" spans="1:297">
      <c r="A695">
        <v>679</v>
      </c>
      <c r="B695">
        <v>1761418761</v>
      </c>
      <c r="C695">
        <v>10580</v>
      </c>
      <c r="D695" t="s">
        <v>1807</v>
      </c>
      <c r="E695" t="s">
        <v>1808</v>
      </c>
      <c r="F695">
        <v>5</v>
      </c>
      <c r="G695" t="s">
        <v>1796</v>
      </c>
      <c r="H695" t="s">
        <v>436</v>
      </c>
      <c r="I695">
        <v>1761418752.84615</v>
      </c>
      <c r="J695">
        <f>(K695)/1000</f>
        <v>0</v>
      </c>
      <c r="K695">
        <f>IF(DP695, AN695, AH695)</f>
        <v>0</v>
      </c>
      <c r="L695">
        <f>IF(DP695, AI695, AG695)</f>
        <v>0</v>
      </c>
      <c r="M695">
        <f>DR695 - IF(AU695&gt;1, L695*DL695*100.0/(AW695), 0)</f>
        <v>0</v>
      </c>
      <c r="N695">
        <f>((T695-J695/2)*M695-L695)/(T695+J695/2)</f>
        <v>0</v>
      </c>
      <c r="O695">
        <f>N695*(DY695+DZ695)/1000.0</f>
        <v>0</v>
      </c>
      <c r="P695">
        <f>(DR695 - IF(AU695&gt;1, L695*DL695*100.0/(AW695), 0))*(DY695+DZ695)/1000.0</f>
        <v>0</v>
      </c>
      <c r="Q695">
        <f>2.0/((1/S695-1/R695)+SIGN(S695)*SQRT((1/S695-1/R695)*(1/S695-1/R695) + 4*DM695/((DM695+1)*(DM695+1))*(2*1/S695*1/R695-1/R695*1/R695)))</f>
        <v>0</v>
      </c>
      <c r="R695">
        <f>IF(LEFT(DN695,1)&lt;&gt;"0",IF(LEFT(DN695,1)="1",3.0,DO695),$D$5+$E$5*(EF695*DY695/($K$5*1000))+$F$5*(EF695*DY695/($K$5*1000))*MAX(MIN(DL695,$J$5),$I$5)*MAX(MIN(DL695,$J$5),$I$5)+$G$5*MAX(MIN(DL695,$J$5),$I$5)*(EF695*DY695/($K$5*1000))+$H$5*(EF695*DY695/($K$5*1000))*(EF695*DY695/($K$5*1000)))</f>
        <v>0</v>
      </c>
      <c r="S695">
        <f>J695*(1000-(1000*0.61365*exp(17.502*W695/(240.97+W695))/(DY695+DZ695)+DT695)/2)/(1000*0.61365*exp(17.502*W695/(240.97+W695))/(DY695+DZ695)-DT695)</f>
        <v>0</v>
      </c>
      <c r="T695">
        <f>1/((DM695+1)/(Q695/1.6)+1/(R695/1.37)) + DM695/((DM695+1)/(Q695/1.6) + DM695/(R695/1.37))</f>
        <v>0</v>
      </c>
      <c r="U695">
        <f>(DH695*DK695)</f>
        <v>0</v>
      </c>
      <c r="V695">
        <f>(EA695+(U695+2*0.95*5.67E-8*(((EA695+$B$7)+273)^4-(EA695+273)^4)-44100*J695)/(1.84*29.3*R695+8*0.95*5.67E-8*(EA695+273)^3))</f>
        <v>0</v>
      </c>
      <c r="W695">
        <f>($C$7*EB695+$D$7*EC695+$E$7*V695)</f>
        <v>0</v>
      </c>
      <c r="X695">
        <f>0.61365*exp(17.502*W695/(240.97+W695))</f>
        <v>0</v>
      </c>
      <c r="Y695">
        <f>(Z695/AA695*100)</f>
        <v>0</v>
      </c>
      <c r="Z695">
        <f>DT695*(DY695+DZ695)/1000</f>
        <v>0</v>
      </c>
      <c r="AA695">
        <f>0.61365*exp(17.502*EA695/(240.97+EA695))</f>
        <v>0</v>
      </c>
      <c r="AB695">
        <f>(X695-DT695*(DY695+DZ695)/1000)</f>
        <v>0</v>
      </c>
      <c r="AC695">
        <f>(-J695*44100)</f>
        <v>0</v>
      </c>
      <c r="AD695">
        <f>2*29.3*R695*0.92*(EA695-W695)</f>
        <v>0</v>
      </c>
      <c r="AE695">
        <f>2*0.95*5.67E-8*(((EA695+$B$7)+273)^4-(W695+273)^4)</f>
        <v>0</v>
      </c>
      <c r="AF695">
        <f>U695+AE695+AC695+AD695</f>
        <v>0</v>
      </c>
      <c r="AG695">
        <f>DX695*AU695*(DS695-DR695*(1000-AU695*DU695)/(1000-AU695*DT695))/(100*DL695)</f>
        <v>0</v>
      </c>
      <c r="AH695">
        <f>1000*DX695*AU695*(DT695-DU695)/(100*DL695*(1000-AU695*DT695))</f>
        <v>0</v>
      </c>
      <c r="AI695">
        <f>(AJ695 - AK695 - DY695*1E3/(8.314*(EA695+273.15)) * AM695/DX695 * AL695) * DX695/(100*DL695) * (1000 - DU695)/1000</f>
        <v>0</v>
      </c>
      <c r="AJ695">
        <v>361.948095927558</v>
      </c>
      <c r="AK695">
        <v>369.847369696969</v>
      </c>
      <c r="AL695">
        <v>-3.09279971049998</v>
      </c>
      <c r="AM695">
        <v>65.3077758132671</v>
      </c>
      <c r="AN695">
        <f>(AP695 - AO695 + DY695*1E3/(8.314*(EA695+273.15)) * AR695/DX695 * AQ695) * DX695/(100*DL695) * 1000/(1000 - AP695)</f>
        <v>0</v>
      </c>
      <c r="AO695">
        <v>25.8578089099987</v>
      </c>
      <c r="AP695">
        <v>32.3531933333333</v>
      </c>
      <c r="AQ695">
        <v>1.61716388916416e-06</v>
      </c>
      <c r="AR695">
        <v>110.477653958473</v>
      </c>
      <c r="AS695">
        <v>11</v>
      </c>
      <c r="AT695">
        <v>2</v>
      </c>
      <c r="AU695">
        <f>IF(AS695*$H$13&gt;=AW695,1.0,(AW695/(AW695-AS695*$H$13)))</f>
        <v>0</v>
      </c>
      <c r="AV695">
        <f>(AU695-1)*100</f>
        <v>0</v>
      </c>
      <c r="AW695">
        <f>MAX(0,($B$13+$C$13*EF695)/(1+$D$13*EF695)*DY695/(EA695+273)*$E$13)</f>
        <v>0</v>
      </c>
      <c r="AX695" t="s">
        <v>437</v>
      </c>
      <c r="AY695" t="s">
        <v>437</v>
      </c>
      <c r="AZ695">
        <v>0</v>
      </c>
      <c r="BA695">
        <v>0</v>
      </c>
      <c r="BB695">
        <f>1-AZ695/BA695</f>
        <v>0</v>
      </c>
      <c r="BC695">
        <v>0</v>
      </c>
      <c r="BD695" t="s">
        <v>437</v>
      </c>
      <c r="BE695" t="s">
        <v>437</v>
      </c>
      <c r="BF695">
        <v>0</v>
      </c>
      <c r="BG695">
        <v>0</v>
      </c>
      <c r="BH695">
        <f>1-BF695/BG695</f>
        <v>0</v>
      </c>
      <c r="BI695">
        <v>0.5</v>
      </c>
      <c r="BJ695">
        <f>DI695</f>
        <v>0</v>
      </c>
      <c r="BK695">
        <f>L695</f>
        <v>0</v>
      </c>
      <c r="BL695">
        <f>BH695*BI695*BJ695</f>
        <v>0</v>
      </c>
      <c r="BM695">
        <f>(BK695-BC695)/BJ695</f>
        <v>0</v>
      </c>
      <c r="BN695">
        <f>(BA695-BG695)/BG695</f>
        <v>0</v>
      </c>
      <c r="BO695">
        <f>AZ695/(BB695+AZ695/BG695)</f>
        <v>0</v>
      </c>
      <c r="BP695" t="s">
        <v>437</v>
      </c>
      <c r="BQ695">
        <v>0</v>
      </c>
      <c r="BR695">
        <f>IF(BQ695&lt;&gt;0, BQ695, BO695)</f>
        <v>0</v>
      </c>
      <c r="BS695">
        <f>1-BR695/BG695</f>
        <v>0</v>
      </c>
      <c r="BT695">
        <f>(BG695-BF695)/(BG695-BR695)</f>
        <v>0</v>
      </c>
      <c r="BU695">
        <f>(BA695-BG695)/(BA695-BR695)</f>
        <v>0</v>
      </c>
      <c r="BV695">
        <f>(BG695-BF695)/(BG695-AZ695)</f>
        <v>0</v>
      </c>
      <c r="BW695">
        <f>(BA695-BG695)/(BA695-AZ695)</f>
        <v>0</v>
      </c>
      <c r="BX695">
        <f>(BT695*BR695/BF695)</f>
        <v>0</v>
      </c>
      <c r="BY695">
        <f>(1-BX695)</f>
        <v>0</v>
      </c>
      <c r="DH695">
        <f>$B$11*EG695+$C$11*EH695+$F$11*ES695*(1-EV695)</f>
        <v>0</v>
      </c>
      <c r="DI695">
        <f>DH695*DJ695</f>
        <v>0</v>
      </c>
      <c r="DJ695">
        <f>($B$11*$D$9+$C$11*$D$9+$F$11*((FF695+EX695)/MAX(FF695+EX695+FG695, 0.1)*$I$9+FG695/MAX(FF695+EX695+FG695, 0.1)*$J$9))/($B$11+$C$11+$F$11)</f>
        <v>0</v>
      </c>
      <c r="DK695">
        <f>($B$11*$K$9+$C$11*$K$9+$F$11*((FF695+EX695)/MAX(FF695+EX695+FG695, 0.1)*$P$9+FG695/MAX(FF695+EX695+FG695, 0.1)*$Q$9))/($B$11+$C$11+$F$11)</f>
        <v>0</v>
      </c>
      <c r="DL695">
        <v>6</v>
      </c>
      <c r="DM695">
        <v>0.5</v>
      </c>
      <c r="DN695" t="s">
        <v>438</v>
      </c>
      <c r="DO695">
        <v>2</v>
      </c>
      <c r="DP695" t="b">
        <v>1</v>
      </c>
      <c r="DQ695">
        <v>1761418752.84615</v>
      </c>
      <c r="DR695">
        <v>378.772384615385</v>
      </c>
      <c r="DS695">
        <v>368.321076923077</v>
      </c>
      <c r="DT695">
        <v>32.3495230769231</v>
      </c>
      <c r="DU695">
        <v>25.8572384615385</v>
      </c>
      <c r="DV695">
        <v>377.674846153846</v>
      </c>
      <c r="DW695">
        <v>32.0343230769231</v>
      </c>
      <c r="DX695">
        <v>500.016230769231</v>
      </c>
      <c r="DY695">
        <v>90.2680769230769</v>
      </c>
      <c r="DZ695">
        <v>0.0429301923076923</v>
      </c>
      <c r="EA695">
        <v>42.7744461538462</v>
      </c>
      <c r="EB695">
        <v>42.2909923076923</v>
      </c>
      <c r="EC695">
        <v>999.9</v>
      </c>
      <c r="ED695">
        <v>0</v>
      </c>
      <c r="EE695">
        <v>0</v>
      </c>
      <c r="EF695">
        <v>9999.36846153846</v>
      </c>
      <c r="EG695">
        <v>0</v>
      </c>
      <c r="EH695">
        <v>1205.27538461538</v>
      </c>
      <c r="EI695">
        <v>10.4513938461538</v>
      </c>
      <c r="EJ695">
        <v>391.435076923077</v>
      </c>
      <c r="EK695">
        <v>378.097615384615</v>
      </c>
      <c r="EL695">
        <v>6.49229461538462</v>
      </c>
      <c r="EM695">
        <v>368.321076923077</v>
      </c>
      <c r="EN695">
        <v>25.8572384615385</v>
      </c>
      <c r="EO695">
        <v>2.92013</v>
      </c>
      <c r="EP695">
        <v>2.33408307692308</v>
      </c>
      <c r="EQ695">
        <v>23.5793615384615</v>
      </c>
      <c r="ER695">
        <v>19.9135692307692</v>
      </c>
      <c r="ES695">
        <v>1199.97923076923</v>
      </c>
      <c r="ET695">
        <v>0.967001615384615</v>
      </c>
      <c r="EU695">
        <v>0.0329986307692308</v>
      </c>
      <c r="EV695">
        <v>0</v>
      </c>
      <c r="EW695">
        <v>1187.41615384615</v>
      </c>
      <c r="EX695">
        <v>5.00059</v>
      </c>
      <c r="EY695">
        <v>15403.6384615385</v>
      </c>
      <c r="EZ695">
        <v>10358.5461538462</v>
      </c>
      <c r="FA695">
        <v>62.0190769230769</v>
      </c>
      <c r="FB695">
        <v>63.8603846153846</v>
      </c>
      <c r="FC695">
        <v>62.2546153846154</v>
      </c>
      <c r="FD695">
        <v>63.4902307692308</v>
      </c>
      <c r="FE695">
        <v>62.7546153846154</v>
      </c>
      <c r="FF695">
        <v>1155.54923076923</v>
      </c>
      <c r="FG695">
        <v>39.43</v>
      </c>
      <c r="FH695">
        <v>0</v>
      </c>
      <c r="FI695">
        <v>1761418721.5</v>
      </c>
      <c r="FJ695">
        <v>0</v>
      </c>
      <c r="FK695">
        <v>1187.2944</v>
      </c>
      <c r="FL695">
        <v>-9.12307689984329</v>
      </c>
      <c r="FM695">
        <v>-74.6230768411804</v>
      </c>
      <c r="FN695">
        <v>15402.564</v>
      </c>
      <c r="FO695">
        <v>15</v>
      </c>
      <c r="FP695">
        <v>0</v>
      </c>
      <c r="FQ695" t="s">
        <v>439</v>
      </c>
      <c r="FR695">
        <v>0</v>
      </c>
      <c r="FS695">
        <v>0</v>
      </c>
      <c r="FT695">
        <v>0</v>
      </c>
      <c r="FU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A695">
        <v>0</v>
      </c>
      <c r="GB695">
        <v>0</v>
      </c>
      <c r="GC695">
        <v>8.825942</v>
      </c>
      <c r="GD695">
        <v>37.4527272180451</v>
      </c>
      <c r="GE695">
        <v>3.77798117406718</v>
      </c>
      <c r="GF695">
        <v>0</v>
      </c>
      <c r="GG695">
        <v>1187.63882352941</v>
      </c>
      <c r="GH695">
        <v>-7.05454544893883</v>
      </c>
      <c r="GI695">
        <v>0.739871867706041</v>
      </c>
      <c r="GJ695">
        <v>-1</v>
      </c>
      <c r="GK695">
        <v>6.4887855</v>
      </c>
      <c r="GL695">
        <v>0.0753739849624059</v>
      </c>
      <c r="GM695">
        <v>0.00783871575897472</v>
      </c>
      <c r="GN695">
        <v>1</v>
      </c>
      <c r="GO695">
        <v>1</v>
      </c>
      <c r="GP695">
        <v>2</v>
      </c>
      <c r="GQ695" t="s">
        <v>446</v>
      </c>
      <c r="GR695">
        <v>3.12685</v>
      </c>
      <c r="GS695">
        <v>2.72026</v>
      </c>
      <c r="GT695">
        <v>0.0735604</v>
      </c>
      <c r="GU695">
        <v>0.0715711</v>
      </c>
      <c r="GV695">
        <v>0.120606</v>
      </c>
      <c r="GW695">
        <v>0.103123</v>
      </c>
      <c r="GX695">
        <v>33180.1</v>
      </c>
      <c r="GY695">
        <v>35130.5</v>
      </c>
      <c r="GZ695">
        <v>32536.7</v>
      </c>
      <c r="HA695">
        <v>34393.6</v>
      </c>
      <c r="HB695">
        <v>40881.1</v>
      </c>
      <c r="HC695">
        <v>44501.6</v>
      </c>
      <c r="HD695">
        <v>51151.9</v>
      </c>
      <c r="HE695">
        <v>55183</v>
      </c>
      <c r="HF695">
        <v>1.6664</v>
      </c>
      <c r="HG695">
        <v>1.5248</v>
      </c>
      <c r="HH695">
        <v>-0.0924803</v>
      </c>
      <c r="HI695">
        <v>0</v>
      </c>
      <c r="HJ695">
        <v>43.7584</v>
      </c>
      <c r="HK695">
        <v>999.9</v>
      </c>
      <c r="HL695">
        <v>56.141</v>
      </c>
      <c r="HM695">
        <v>30.353</v>
      </c>
      <c r="HN695">
        <v>27.0398</v>
      </c>
      <c r="HO695">
        <v>60.8756</v>
      </c>
      <c r="HP695">
        <v>41.2019</v>
      </c>
      <c r="HQ695">
        <v>1</v>
      </c>
      <c r="HR695">
        <v>2.48151</v>
      </c>
      <c r="HS695">
        <v>9.28105</v>
      </c>
      <c r="HT695">
        <v>19.9014</v>
      </c>
      <c r="HU695">
        <v>5.18644</v>
      </c>
      <c r="HV695">
        <v>12.0159</v>
      </c>
      <c r="HW695">
        <v>4.9677</v>
      </c>
      <c r="HX695">
        <v>3.29535</v>
      </c>
      <c r="HY695">
        <v>9999</v>
      </c>
      <c r="HZ695">
        <v>9999</v>
      </c>
      <c r="IA695">
        <v>999.9</v>
      </c>
      <c r="IB695">
        <v>9999</v>
      </c>
      <c r="IC695">
        <v>1.86325</v>
      </c>
      <c r="ID695">
        <v>1.86812</v>
      </c>
      <c r="IE695">
        <v>1.86783</v>
      </c>
      <c r="IF695">
        <v>1.86905</v>
      </c>
      <c r="IG695">
        <v>1.86982</v>
      </c>
      <c r="IH695">
        <v>1.86586</v>
      </c>
      <c r="II695">
        <v>1.86694</v>
      </c>
      <c r="IJ695">
        <v>1.86838</v>
      </c>
      <c r="IK695">
        <v>5</v>
      </c>
      <c r="IL695">
        <v>0</v>
      </c>
      <c r="IM695">
        <v>0</v>
      </c>
      <c r="IN695">
        <v>0</v>
      </c>
      <c r="IO695" t="s">
        <v>441</v>
      </c>
      <c r="IP695" t="s">
        <v>442</v>
      </c>
      <c r="IQ695" t="s">
        <v>443</v>
      </c>
      <c r="IR695" t="s">
        <v>443</v>
      </c>
      <c r="IS695" t="s">
        <v>443</v>
      </c>
      <c r="IT695" t="s">
        <v>443</v>
      </c>
      <c r="IU695">
        <v>0</v>
      </c>
      <c r="IV695">
        <v>100</v>
      </c>
      <c r="IW695">
        <v>100</v>
      </c>
      <c r="IX695">
        <v>1.098</v>
      </c>
      <c r="IY695">
        <v>0.3152</v>
      </c>
      <c r="IZ695">
        <v>1.09748391826392</v>
      </c>
      <c r="JA695">
        <v>0</v>
      </c>
      <c r="JB695">
        <v>0</v>
      </c>
      <c r="JC695">
        <v>0</v>
      </c>
      <c r="JD695">
        <v>0.315191680746845</v>
      </c>
      <c r="JE695">
        <v>0</v>
      </c>
      <c r="JF695">
        <v>0</v>
      </c>
      <c r="JG695">
        <v>0</v>
      </c>
      <c r="JH695">
        <v>5</v>
      </c>
      <c r="JI695">
        <v>2273</v>
      </c>
      <c r="JJ695">
        <v>0</v>
      </c>
      <c r="JK695">
        <v>25</v>
      </c>
      <c r="JL695">
        <v>29356979.4</v>
      </c>
      <c r="JM695">
        <v>29356979.4</v>
      </c>
      <c r="JN695">
        <v>0.834961</v>
      </c>
      <c r="JO695">
        <v>2.62573</v>
      </c>
      <c r="JP695">
        <v>1.54785</v>
      </c>
      <c r="JQ695">
        <v>2.31567</v>
      </c>
      <c r="JR695">
        <v>1.64673</v>
      </c>
      <c r="JS695">
        <v>2.36938</v>
      </c>
      <c r="JT695">
        <v>34.5321</v>
      </c>
      <c r="JU695">
        <v>24.105</v>
      </c>
      <c r="JV695">
        <v>18</v>
      </c>
      <c r="JW695">
        <v>481.587</v>
      </c>
      <c r="JX695">
        <v>380.354</v>
      </c>
      <c r="JY695">
        <v>34.2352</v>
      </c>
      <c r="JZ695">
        <v>54.21</v>
      </c>
      <c r="KA695">
        <v>30.0039</v>
      </c>
      <c r="KB695">
        <v>53.2656</v>
      </c>
      <c r="KC695">
        <v>53.0636</v>
      </c>
      <c r="KD695">
        <v>16.6906</v>
      </c>
      <c r="KE695">
        <v>0</v>
      </c>
      <c r="KF695">
        <v>100</v>
      </c>
      <c r="KG695">
        <v>28.2065</v>
      </c>
      <c r="KH695">
        <v>318.135</v>
      </c>
      <c r="KI695">
        <v>34.6858</v>
      </c>
      <c r="KJ695">
        <v>92.703</v>
      </c>
      <c r="KK695">
        <v>89.2748</v>
      </c>
    </row>
    <row r="696" spans="1:297">
      <c r="A696">
        <v>680</v>
      </c>
      <c r="B696">
        <v>1761418766</v>
      </c>
      <c r="C696">
        <v>10585</v>
      </c>
      <c r="D696" t="s">
        <v>1809</v>
      </c>
      <c r="E696" t="s">
        <v>1810</v>
      </c>
      <c r="F696">
        <v>5</v>
      </c>
      <c r="G696" t="s">
        <v>1796</v>
      </c>
      <c r="H696" t="s">
        <v>436</v>
      </c>
      <c r="I696">
        <v>1761418757.84615</v>
      </c>
      <c r="J696">
        <f>(K696)/1000</f>
        <v>0</v>
      </c>
      <c r="K696">
        <f>IF(DP696, AN696, AH696)</f>
        <v>0</v>
      </c>
      <c r="L696">
        <f>IF(DP696, AI696, AG696)</f>
        <v>0</v>
      </c>
      <c r="M696">
        <f>DR696 - IF(AU696&gt;1, L696*DL696*100.0/(AW696), 0)</f>
        <v>0</v>
      </c>
      <c r="N696">
        <f>((T696-J696/2)*M696-L696)/(T696+J696/2)</f>
        <v>0</v>
      </c>
      <c r="O696">
        <f>N696*(DY696+DZ696)/1000.0</f>
        <v>0</v>
      </c>
      <c r="P696">
        <f>(DR696 - IF(AU696&gt;1, L696*DL696*100.0/(AW696), 0))*(DY696+DZ696)/1000.0</f>
        <v>0</v>
      </c>
      <c r="Q696">
        <f>2.0/((1/S696-1/R696)+SIGN(S696)*SQRT((1/S696-1/R696)*(1/S696-1/R696) + 4*DM696/((DM696+1)*(DM696+1))*(2*1/S696*1/R696-1/R696*1/R696)))</f>
        <v>0</v>
      </c>
      <c r="R696">
        <f>IF(LEFT(DN696,1)&lt;&gt;"0",IF(LEFT(DN696,1)="1",3.0,DO696),$D$5+$E$5*(EF696*DY696/($K$5*1000))+$F$5*(EF696*DY696/($K$5*1000))*MAX(MIN(DL696,$J$5),$I$5)*MAX(MIN(DL696,$J$5),$I$5)+$G$5*MAX(MIN(DL696,$J$5),$I$5)*(EF696*DY696/($K$5*1000))+$H$5*(EF696*DY696/($K$5*1000))*(EF696*DY696/($K$5*1000)))</f>
        <v>0</v>
      </c>
      <c r="S696">
        <f>J696*(1000-(1000*0.61365*exp(17.502*W696/(240.97+W696))/(DY696+DZ696)+DT696)/2)/(1000*0.61365*exp(17.502*W696/(240.97+W696))/(DY696+DZ696)-DT696)</f>
        <v>0</v>
      </c>
      <c r="T696">
        <f>1/((DM696+1)/(Q696/1.6)+1/(R696/1.37)) + DM696/((DM696+1)/(Q696/1.6) + DM696/(R696/1.37))</f>
        <v>0</v>
      </c>
      <c r="U696">
        <f>(DH696*DK696)</f>
        <v>0</v>
      </c>
      <c r="V696">
        <f>(EA696+(U696+2*0.95*5.67E-8*(((EA696+$B$7)+273)^4-(EA696+273)^4)-44100*J696)/(1.84*29.3*R696+8*0.95*5.67E-8*(EA696+273)^3))</f>
        <v>0</v>
      </c>
      <c r="W696">
        <f>($C$7*EB696+$D$7*EC696+$E$7*V696)</f>
        <v>0</v>
      </c>
      <c r="X696">
        <f>0.61365*exp(17.502*W696/(240.97+W696))</f>
        <v>0</v>
      </c>
      <c r="Y696">
        <f>(Z696/AA696*100)</f>
        <v>0</v>
      </c>
      <c r="Z696">
        <f>DT696*(DY696+DZ696)/1000</f>
        <v>0</v>
      </c>
      <c r="AA696">
        <f>0.61365*exp(17.502*EA696/(240.97+EA696))</f>
        <v>0</v>
      </c>
      <c r="AB696">
        <f>(X696-DT696*(DY696+DZ696)/1000)</f>
        <v>0</v>
      </c>
      <c r="AC696">
        <f>(-J696*44100)</f>
        <v>0</v>
      </c>
      <c r="AD696">
        <f>2*29.3*R696*0.92*(EA696-W696)</f>
        <v>0</v>
      </c>
      <c r="AE696">
        <f>2*0.95*5.67E-8*(((EA696+$B$7)+273)^4-(W696+273)^4)</f>
        <v>0</v>
      </c>
      <c r="AF696">
        <f>U696+AE696+AC696+AD696</f>
        <v>0</v>
      </c>
      <c r="AG696">
        <f>DX696*AU696*(DS696-DR696*(1000-AU696*DU696)/(1000-AU696*DT696))/(100*DL696)</f>
        <v>0</v>
      </c>
      <c r="AH696">
        <f>1000*DX696*AU696*(DT696-DU696)/(100*DL696*(1000-AU696*DT696))</f>
        <v>0</v>
      </c>
      <c r="AI696">
        <f>(AJ696 - AK696 - DY696*1E3/(8.314*(EA696+273.15)) * AM696/DX696 * AL696) * DX696/(100*DL696) * (1000 - DU696)/1000</f>
        <v>0</v>
      </c>
      <c r="AJ696">
        <v>344.711791873599</v>
      </c>
      <c r="AK696">
        <v>353.469878787879</v>
      </c>
      <c r="AL696">
        <v>-3.29024659223773</v>
      </c>
      <c r="AM696">
        <v>65.3077758132671</v>
      </c>
      <c r="AN696">
        <f>(AP696 - AO696 + DY696*1E3/(8.314*(EA696+273.15)) * AR696/DX696 * AQ696) * DX696/(100*DL696) * 1000/(1000 - AP696)</f>
        <v>0</v>
      </c>
      <c r="AO696">
        <v>25.8553196725801</v>
      </c>
      <c r="AP696">
        <v>32.3680157575757</v>
      </c>
      <c r="AQ696">
        <v>4.5386734761172e-05</v>
      </c>
      <c r="AR696">
        <v>110.477653958473</v>
      </c>
      <c r="AS696">
        <v>11</v>
      </c>
      <c r="AT696">
        <v>2</v>
      </c>
      <c r="AU696">
        <f>IF(AS696*$H$13&gt;=AW696,1.0,(AW696/(AW696-AS696*$H$13)))</f>
        <v>0</v>
      </c>
      <c r="AV696">
        <f>(AU696-1)*100</f>
        <v>0</v>
      </c>
      <c r="AW696">
        <f>MAX(0,($B$13+$C$13*EF696)/(1+$D$13*EF696)*DY696/(EA696+273)*$E$13)</f>
        <v>0</v>
      </c>
      <c r="AX696" t="s">
        <v>437</v>
      </c>
      <c r="AY696" t="s">
        <v>437</v>
      </c>
      <c r="AZ696">
        <v>0</v>
      </c>
      <c r="BA696">
        <v>0</v>
      </c>
      <c r="BB696">
        <f>1-AZ696/BA696</f>
        <v>0</v>
      </c>
      <c r="BC696">
        <v>0</v>
      </c>
      <c r="BD696" t="s">
        <v>437</v>
      </c>
      <c r="BE696" t="s">
        <v>437</v>
      </c>
      <c r="BF696">
        <v>0</v>
      </c>
      <c r="BG696">
        <v>0</v>
      </c>
      <c r="BH696">
        <f>1-BF696/BG696</f>
        <v>0</v>
      </c>
      <c r="BI696">
        <v>0.5</v>
      </c>
      <c r="BJ696">
        <f>DI696</f>
        <v>0</v>
      </c>
      <c r="BK696">
        <f>L696</f>
        <v>0</v>
      </c>
      <c r="BL696">
        <f>BH696*BI696*BJ696</f>
        <v>0</v>
      </c>
      <c r="BM696">
        <f>(BK696-BC696)/BJ696</f>
        <v>0</v>
      </c>
      <c r="BN696">
        <f>(BA696-BG696)/BG696</f>
        <v>0</v>
      </c>
      <c r="BO696">
        <f>AZ696/(BB696+AZ696/BG696)</f>
        <v>0</v>
      </c>
      <c r="BP696" t="s">
        <v>437</v>
      </c>
      <c r="BQ696">
        <v>0</v>
      </c>
      <c r="BR696">
        <f>IF(BQ696&lt;&gt;0, BQ696, BO696)</f>
        <v>0</v>
      </c>
      <c r="BS696">
        <f>1-BR696/BG696</f>
        <v>0</v>
      </c>
      <c r="BT696">
        <f>(BG696-BF696)/(BG696-BR696)</f>
        <v>0</v>
      </c>
      <c r="BU696">
        <f>(BA696-BG696)/(BA696-BR696)</f>
        <v>0</v>
      </c>
      <c r="BV696">
        <f>(BG696-BF696)/(BG696-AZ696)</f>
        <v>0</v>
      </c>
      <c r="BW696">
        <f>(BA696-BG696)/(BA696-AZ696)</f>
        <v>0</v>
      </c>
      <c r="BX696">
        <f>(BT696*BR696/BF696)</f>
        <v>0</v>
      </c>
      <c r="BY696">
        <f>(1-BX696)</f>
        <v>0</v>
      </c>
      <c r="DH696">
        <f>$B$11*EG696+$C$11*EH696+$F$11*ES696*(1-EV696)</f>
        <v>0</v>
      </c>
      <c r="DI696">
        <f>DH696*DJ696</f>
        <v>0</v>
      </c>
      <c r="DJ696">
        <f>($B$11*$D$9+$C$11*$D$9+$F$11*((FF696+EX696)/MAX(FF696+EX696+FG696, 0.1)*$I$9+FG696/MAX(FF696+EX696+FG696, 0.1)*$J$9))/($B$11+$C$11+$F$11)</f>
        <v>0</v>
      </c>
      <c r="DK696">
        <f>($B$11*$K$9+$C$11*$K$9+$F$11*((FF696+EX696)/MAX(FF696+EX696+FG696, 0.1)*$P$9+FG696/MAX(FF696+EX696+FG696, 0.1)*$Q$9))/($B$11+$C$11+$F$11)</f>
        <v>0</v>
      </c>
      <c r="DL696">
        <v>6</v>
      </c>
      <c r="DM696">
        <v>0.5</v>
      </c>
      <c r="DN696" t="s">
        <v>438</v>
      </c>
      <c r="DO696">
        <v>2</v>
      </c>
      <c r="DP696" t="b">
        <v>1</v>
      </c>
      <c r="DQ696">
        <v>1761418757.84615</v>
      </c>
      <c r="DR696">
        <v>364.180538461538</v>
      </c>
      <c r="DS696">
        <v>351.613461538462</v>
      </c>
      <c r="DT696">
        <v>32.3557461538462</v>
      </c>
      <c r="DU696">
        <v>25.8566384615385</v>
      </c>
      <c r="DV696">
        <v>363.083153846154</v>
      </c>
      <c r="DW696">
        <v>32.0405538461538</v>
      </c>
      <c r="DX696">
        <v>500.005461538462</v>
      </c>
      <c r="DY696">
        <v>90.2664846153846</v>
      </c>
      <c r="DZ696">
        <v>0.0429685461538462</v>
      </c>
      <c r="EA696">
        <v>42.7870076923077</v>
      </c>
      <c r="EB696">
        <v>42.2966615384615</v>
      </c>
      <c r="EC696">
        <v>999.9</v>
      </c>
      <c r="ED696">
        <v>0</v>
      </c>
      <c r="EE696">
        <v>0</v>
      </c>
      <c r="EF696">
        <v>9997.68538461538</v>
      </c>
      <c r="EG696">
        <v>0</v>
      </c>
      <c r="EH696">
        <v>1205.17</v>
      </c>
      <c r="EI696">
        <v>12.5671623076923</v>
      </c>
      <c r="EJ696">
        <v>376.357923076923</v>
      </c>
      <c r="EK696">
        <v>360.946307692308</v>
      </c>
      <c r="EL696">
        <v>6.49911</v>
      </c>
      <c r="EM696">
        <v>351.613461538462</v>
      </c>
      <c r="EN696">
        <v>25.8566384615385</v>
      </c>
      <c r="EO696">
        <v>2.92063923076923</v>
      </c>
      <c r="EP696">
        <v>2.33398769230769</v>
      </c>
      <c r="EQ696">
        <v>23.5822538461538</v>
      </c>
      <c r="ER696">
        <v>19.9129076923077</v>
      </c>
      <c r="ES696">
        <v>1199.98461538462</v>
      </c>
      <c r="ET696">
        <v>0.967002230769231</v>
      </c>
      <c r="EU696">
        <v>0.0329979923076923</v>
      </c>
      <c r="EV696">
        <v>0</v>
      </c>
      <c r="EW696">
        <v>1186.73076923077</v>
      </c>
      <c r="EX696">
        <v>5.00059</v>
      </c>
      <c r="EY696">
        <v>15397.3615384615</v>
      </c>
      <c r="EZ696">
        <v>10358.5923076923</v>
      </c>
      <c r="FA696">
        <v>62.0381538461538</v>
      </c>
      <c r="FB696">
        <v>63.894</v>
      </c>
      <c r="FC696">
        <v>62.2833846153846</v>
      </c>
      <c r="FD696">
        <v>63.5238461538462</v>
      </c>
      <c r="FE696">
        <v>62.7833846153846</v>
      </c>
      <c r="FF696">
        <v>1155.55461538462</v>
      </c>
      <c r="FG696">
        <v>39.43</v>
      </c>
      <c r="FH696">
        <v>0</v>
      </c>
      <c r="FI696">
        <v>1761418726.3</v>
      </c>
      <c r="FJ696">
        <v>0</v>
      </c>
      <c r="FK696">
        <v>1186.53</v>
      </c>
      <c r="FL696">
        <v>-10.2261538582765</v>
      </c>
      <c r="FM696">
        <v>-84.1923078133503</v>
      </c>
      <c r="FN696">
        <v>15396.564</v>
      </c>
      <c r="FO696">
        <v>15</v>
      </c>
      <c r="FP696">
        <v>0</v>
      </c>
      <c r="FQ696" t="s">
        <v>439</v>
      </c>
      <c r="FR696">
        <v>0</v>
      </c>
      <c r="FS696">
        <v>0</v>
      </c>
      <c r="FT696">
        <v>0</v>
      </c>
      <c r="FU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A696">
        <v>0</v>
      </c>
      <c r="GB696">
        <v>0</v>
      </c>
      <c r="GC696">
        <v>11.1391547619048</v>
      </c>
      <c r="GD696">
        <v>24.5614893506493</v>
      </c>
      <c r="GE696">
        <v>2.69838918396499</v>
      </c>
      <c r="GF696">
        <v>0</v>
      </c>
      <c r="GG696">
        <v>1187.10705882353</v>
      </c>
      <c r="GH696">
        <v>-8.94423224195424</v>
      </c>
      <c r="GI696">
        <v>0.911225836964443</v>
      </c>
      <c r="GJ696">
        <v>-1</v>
      </c>
      <c r="GK696">
        <v>6.49544714285714</v>
      </c>
      <c r="GL696">
        <v>0.0706433766233817</v>
      </c>
      <c r="GM696">
        <v>0.00769157123266824</v>
      </c>
      <c r="GN696">
        <v>1</v>
      </c>
      <c r="GO696">
        <v>1</v>
      </c>
      <c r="GP696">
        <v>2</v>
      </c>
      <c r="GQ696" t="s">
        <v>446</v>
      </c>
      <c r="GR696">
        <v>3.12691</v>
      </c>
      <c r="GS696">
        <v>2.72097</v>
      </c>
      <c r="GT696">
        <v>0.0708658</v>
      </c>
      <c r="GU696">
        <v>0.0687667</v>
      </c>
      <c r="GV696">
        <v>0.120625</v>
      </c>
      <c r="GW696">
        <v>0.103106</v>
      </c>
      <c r="GX696">
        <v>33273.5</v>
      </c>
      <c r="GY696">
        <v>35232.7</v>
      </c>
      <c r="GZ696">
        <v>32533.9</v>
      </c>
      <c r="HA696">
        <v>34390</v>
      </c>
      <c r="HB696">
        <v>40877.5</v>
      </c>
      <c r="HC696">
        <v>44497.8</v>
      </c>
      <c r="HD696">
        <v>51148.5</v>
      </c>
      <c r="HE696">
        <v>55177.6</v>
      </c>
      <c r="HF696">
        <v>1.6659</v>
      </c>
      <c r="HG696">
        <v>1.5242</v>
      </c>
      <c r="HH696">
        <v>-0.0913367</v>
      </c>
      <c r="HI696">
        <v>0</v>
      </c>
      <c r="HJ696">
        <v>43.7734</v>
      </c>
      <c r="HK696">
        <v>999.9</v>
      </c>
      <c r="HL696">
        <v>56.116</v>
      </c>
      <c r="HM696">
        <v>30.353</v>
      </c>
      <c r="HN696">
        <v>27.0272</v>
      </c>
      <c r="HO696">
        <v>60.8856</v>
      </c>
      <c r="HP696">
        <v>41.4663</v>
      </c>
      <c r="HQ696">
        <v>1</v>
      </c>
      <c r="HR696">
        <v>2.48558</v>
      </c>
      <c r="HS696">
        <v>9.28105</v>
      </c>
      <c r="HT696">
        <v>19.9016</v>
      </c>
      <c r="HU696">
        <v>5.18794</v>
      </c>
      <c r="HV696">
        <v>12.0159</v>
      </c>
      <c r="HW696">
        <v>4.96865</v>
      </c>
      <c r="HX696">
        <v>3.29558</v>
      </c>
      <c r="HY696">
        <v>9999</v>
      </c>
      <c r="HZ696">
        <v>9999</v>
      </c>
      <c r="IA696">
        <v>999.9</v>
      </c>
      <c r="IB696">
        <v>9999</v>
      </c>
      <c r="IC696">
        <v>1.86325</v>
      </c>
      <c r="ID696">
        <v>1.86812</v>
      </c>
      <c r="IE696">
        <v>1.86784</v>
      </c>
      <c r="IF696">
        <v>1.86905</v>
      </c>
      <c r="IG696">
        <v>1.86981</v>
      </c>
      <c r="IH696">
        <v>1.86587</v>
      </c>
      <c r="II696">
        <v>1.86695</v>
      </c>
      <c r="IJ696">
        <v>1.86839</v>
      </c>
      <c r="IK696">
        <v>5</v>
      </c>
      <c r="IL696">
        <v>0</v>
      </c>
      <c r="IM696">
        <v>0</v>
      </c>
      <c r="IN696">
        <v>0</v>
      </c>
      <c r="IO696" t="s">
        <v>441</v>
      </c>
      <c r="IP696" t="s">
        <v>442</v>
      </c>
      <c r="IQ696" t="s">
        <v>443</v>
      </c>
      <c r="IR696" t="s">
        <v>443</v>
      </c>
      <c r="IS696" t="s">
        <v>443</v>
      </c>
      <c r="IT696" t="s">
        <v>443</v>
      </c>
      <c r="IU696">
        <v>0</v>
      </c>
      <c r="IV696">
        <v>100</v>
      </c>
      <c r="IW696">
        <v>100</v>
      </c>
      <c r="IX696">
        <v>1.097</v>
      </c>
      <c r="IY696">
        <v>0.3152</v>
      </c>
      <c r="IZ696">
        <v>1.09748391826392</v>
      </c>
      <c r="JA696">
        <v>0</v>
      </c>
      <c r="JB696">
        <v>0</v>
      </c>
      <c r="JC696">
        <v>0</v>
      </c>
      <c r="JD696">
        <v>0.315191680746845</v>
      </c>
      <c r="JE696">
        <v>0</v>
      </c>
      <c r="JF696">
        <v>0</v>
      </c>
      <c r="JG696">
        <v>0</v>
      </c>
      <c r="JH696">
        <v>5</v>
      </c>
      <c r="JI696">
        <v>2273</v>
      </c>
      <c r="JJ696">
        <v>0</v>
      </c>
      <c r="JK696">
        <v>25</v>
      </c>
      <c r="JL696">
        <v>29356979.4</v>
      </c>
      <c r="JM696">
        <v>29356979.4</v>
      </c>
      <c r="JN696">
        <v>0.804443</v>
      </c>
      <c r="JO696">
        <v>2.62573</v>
      </c>
      <c r="JP696">
        <v>1.54785</v>
      </c>
      <c r="JQ696">
        <v>2.31567</v>
      </c>
      <c r="JR696">
        <v>1.64673</v>
      </c>
      <c r="JS696">
        <v>2.39746</v>
      </c>
      <c r="JT696">
        <v>34.5549</v>
      </c>
      <c r="JU696">
        <v>24.0963</v>
      </c>
      <c r="JV696">
        <v>18</v>
      </c>
      <c r="JW696">
        <v>481.413</v>
      </c>
      <c r="JX696">
        <v>380.131</v>
      </c>
      <c r="JY696">
        <v>34.2563</v>
      </c>
      <c r="JZ696">
        <v>54.2455</v>
      </c>
      <c r="KA696">
        <v>30.0039</v>
      </c>
      <c r="KB696">
        <v>53.2994</v>
      </c>
      <c r="KC696">
        <v>53.097</v>
      </c>
      <c r="KD696">
        <v>15.9965</v>
      </c>
      <c r="KE696">
        <v>0</v>
      </c>
      <c r="KF696">
        <v>100</v>
      </c>
      <c r="KG696">
        <v>27.9163</v>
      </c>
      <c r="KH696">
        <v>297.811</v>
      </c>
      <c r="KI696">
        <v>34.6858</v>
      </c>
      <c r="KJ696">
        <v>92.6962</v>
      </c>
      <c r="KK696">
        <v>89.2659</v>
      </c>
    </row>
    <row r="697" spans="1:297">
      <c r="A697">
        <v>681</v>
      </c>
      <c r="B697">
        <v>1761418771</v>
      </c>
      <c r="C697">
        <v>10590</v>
      </c>
      <c r="D697" t="s">
        <v>1811</v>
      </c>
      <c r="E697" t="s">
        <v>1812</v>
      </c>
      <c r="F697">
        <v>5</v>
      </c>
      <c r="G697" t="s">
        <v>1796</v>
      </c>
      <c r="H697" t="s">
        <v>436</v>
      </c>
      <c r="I697">
        <v>1761418762.84615</v>
      </c>
      <c r="J697">
        <f>(K697)/1000</f>
        <v>0</v>
      </c>
      <c r="K697">
        <f>IF(DP697, AN697, AH697)</f>
        <v>0</v>
      </c>
      <c r="L697">
        <f>IF(DP697, AI697, AG697)</f>
        <v>0</v>
      </c>
      <c r="M697">
        <f>DR697 - IF(AU697&gt;1, L697*DL697*100.0/(AW697), 0)</f>
        <v>0</v>
      </c>
      <c r="N697">
        <f>((T697-J697/2)*M697-L697)/(T697+J697/2)</f>
        <v>0</v>
      </c>
      <c r="O697">
        <f>N697*(DY697+DZ697)/1000.0</f>
        <v>0</v>
      </c>
      <c r="P697">
        <f>(DR697 - IF(AU697&gt;1, L697*DL697*100.0/(AW697), 0))*(DY697+DZ697)/1000.0</f>
        <v>0</v>
      </c>
      <c r="Q697">
        <f>2.0/((1/S697-1/R697)+SIGN(S697)*SQRT((1/S697-1/R697)*(1/S697-1/R697) + 4*DM697/((DM697+1)*(DM697+1))*(2*1/S697*1/R697-1/R697*1/R697)))</f>
        <v>0</v>
      </c>
      <c r="R697">
        <f>IF(LEFT(DN697,1)&lt;&gt;"0",IF(LEFT(DN697,1)="1",3.0,DO697),$D$5+$E$5*(EF697*DY697/($K$5*1000))+$F$5*(EF697*DY697/($K$5*1000))*MAX(MIN(DL697,$J$5),$I$5)*MAX(MIN(DL697,$J$5),$I$5)+$G$5*MAX(MIN(DL697,$J$5),$I$5)*(EF697*DY697/($K$5*1000))+$H$5*(EF697*DY697/($K$5*1000))*(EF697*DY697/($K$5*1000)))</f>
        <v>0</v>
      </c>
      <c r="S697">
        <f>J697*(1000-(1000*0.61365*exp(17.502*W697/(240.97+W697))/(DY697+DZ697)+DT697)/2)/(1000*0.61365*exp(17.502*W697/(240.97+W697))/(DY697+DZ697)-DT697)</f>
        <v>0</v>
      </c>
      <c r="T697">
        <f>1/((DM697+1)/(Q697/1.6)+1/(R697/1.37)) + DM697/((DM697+1)/(Q697/1.6) + DM697/(R697/1.37))</f>
        <v>0</v>
      </c>
      <c r="U697">
        <f>(DH697*DK697)</f>
        <v>0</v>
      </c>
      <c r="V697">
        <f>(EA697+(U697+2*0.95*5.67E-8*(((EA697+$B$7)+273)^4-(EA697+273)^4)-44100*J697)/(1.84*29.3*R697+8*0.95*5.67E-8*(EA697+273)^3))</f>
        <v>0</v>
      </c>
      <c r="W697">
        <f>($C$7*EB697+$D$7*EC697+$E$7*V697)</f>
        <v>0</v>
      </c>
      <c r="X697">
        <f>0.61365*exp(17.502*W697/(240.97+W697))</f>
        <v>0</v>
      </c>
      <c r="Y697">
        <f>(Z697/AA697*100)</f>
        <v>0</v>
      </c>
      <c r="Z697">
        <f>DT697*(DY697+DZ697)/1000</f>
        <v>0</v>
      </c>
      <c r="AA697">
        <f>0.61365*exp(17.502*EA697/(240.97+EA697))</f>
        <v>0</v>
      </c>
      <c r="AB697">
        <f>(X697-DT697*(DY697+DZ697)/1000)</f>
        <v>0</v>
      </c>
      <c r="AC697">
        <f>(-J697*44100)</f>
        <v>0</v>
      </c>
      <c r="AD697">
        <f>2*29.3*R697*0.92*(EA697-W697)</f>
        <v>0</v>
      </c>
      <c r="AE697">
        <f>2*0.95*5.67E-8*(((EA697+$B$7)+273)^4-(W697+273)^4)</f>
        <v>0</v>
      </c>
      <c r="AF697">
        <f>U697+AE697+AC697+AD697</f>
        <v>0</v>
      </c>
      <c r="AG697">
        <f>DX697*AU697*(DS697-DR697*(1000-AU697*DU697)/(1000-AU697*DT697))/(100*DL697)</f>
        <v>0</v>
      </c>
      <c r="AH697">
        <f>1000*DX697*AU697*(DT697-DU697)/(100*DL697*(1000-AU697*DT697))</f>
        <v>0</v>
      </c>
      <c r="AI697">
        <f>(AJ697 - AK697 - DY697*1E3/(8.314*(EA697+273.15)) * AM697/DX697 * AL697) * DX697/(100*DL697) * (1000 - DU697)/1000</f>
        <v>0</v>
      </c>
      <c r="AJ697">
        <v>327.712051028077</v>
      </c>
      <c r="AK697">
        <v>337.10186060606</v>
      </c>
      <c r="AL697">
        <v>-3.29135648883577</v>
      </c>
      <c r="AM697">
        <v>65.3077758132671</v>
      </c>
      <c r="AN697">
        <f>(AP697 - AO697 + DY697*1E3/(8.314*(EA697+273.15)) * AR697/DX697 * AQ697) * DX697/(100*DL697) * 1000/(1000 - AP697)</f>
        <v>0</v>
      </c>
      <c r="AO697">
        <v>25.8557185642164</v>
      </c>
      <c r="AP697">
        <v>32.3716545454545</v>
      </c>
      <c r="AQ697">
        <v>1.59568779249778e-05</v>
      </c>
      <c r="AR697">
        <v>110.477653958473</v>
      </c>
      <c r="AS697">
        <v>11</v>
      </c>
      <c r="AT697">
        <v>2</v>
      </c>
      <c r="AU697">
        <f>IF(AS697*$H$13&gt;=AW697,1.0,(AW697/(AW697-AS697*$H$13)))</f>
        <v>0</v>
      </c>
      <c r="AV697">
        <f>(AU697-1)*100</f>
        <v>0</v>
      </c>
      <c r="AW697">
        <f>MAX(0,($B$13+$C$13*EF697)/(1+$D$13*EF697)*DY697/(EA697+273)*$E$13)</f>
        <v>0</v>
      </c>
      <c r="AX697" t="s">
        <v>437</v>
      </c>
      <c r="AY697" t="s">
        <v>437</v>
      </c>
      <c r="AZ697">
        <v>0</v>
      </c>
      <c r="BA697">
        <v>0</v>
      </c>
      <c r="BB697">
        <f>1-AZ697/BA697</f>
        <v>0</v>
      </c>
      <c r="BC697">
        <v>0</v>
      </c>
      <c r="BD697" t="s">
        <v>437</v>
      </c>
      <c r="BE697" t="s">
        <v>437</v>
      </c>
      <c r="BF697">
        <v>0</v>
      </c>
      <c r="BG697">
        <v>0</v>
      </c>
      <c r="BH697">
        <f>1-BF697/BG697</f>
        <v>0</v>
      </c>
      <c r="BI697">
        <v>0.5</v>
      </c>
      <c r="BJ697">
        <f>DI697</f>
        <v>0</v>
      </c>
      <c r="BK697">
        <f>L697</f>
        <v>0</v>
      </c>
      <c r="BL697">
        <f>BH697*BI697*BJ697</f>
        <v>0</v>
      </c>
      <c r="BM697">
        <f>(BK697-BC697)/BJ697</f>
        <v>0</v>
      </c>
      <c r="BN697">
        <f>(BA697-BG697)/BG697</f>
        <v>0</v>
      </c>
      <c r="BO697">
        <f>AZ697/(BB697+AZ697/BG697)</f>
        <v>0</v>
      </c>
      <c r="BP697" t="s">
        <v>437</v>
      </c>
      <c r="BQ697">
        <v>0</v>
      </c>
      <c r="BR697">
        <f>IF(BQ697&lt;&gt;0, BQ697, BO697)</f>
        <v>0</v>
      </c>
      <c r="BS697">
        <f>1-BR697/BG697</f>
        <v>0</v>
      </c>
      <c r="BT697">
        <f>(BG697-BF697)/(BG697-BR697)</f>
        <v>0</v>
      </c>
      <c r="BU697">
        <f>(BA697-BG697)/(BA697-BR697)</f>
        <v>0</v>
      </c>
      <c r="BV697">
        <f>(BG697-BF697)/(BG697-AZ697)</f>
        <v>0</v>
      </c>
      <c r="BW697">
        <f>(BA697-BG697)/(BA697-AZ697)</f>
        <v>0</v>
      </c>
      <c r="BX697">
        <f>(BT697*BR697/BF697)</f>
        <v>0</v>
      </c>
      <c r="BY697">
        <f>(1-BX697)</f>
        <v>0</v>
      </c>
      <c r="DH697">
        <f>$B$11*EG697+$C$11*EH697+$F$11*ES697*(1-EV697)</f>
        <v>0</v>
      </c>
      <c r="DI697">
        <f>DH697*DJ697</f>
        <v>0</v>
      </c>
      <c r="DJ697">
        <f>($B$11*$D$9+$C$11*$D$9+$F$11*((FF697+EX697)/MAX(FF697+EX697+FG697, 0.1)*$I$9+FG697/MAX(FF697+EX697+FG697, 0.1)*$J$9))/($B$11+$C$11+$F$11)</f>
        <v>0</v>
      </c>
      <c r="DK697">
        <f>($B$11*$K$9+$C$11*$K$9+$F$11*((FF697+EX697)/MAX(FF697+EX697+FG697, 0.1)*$P$9+FG697/MAX(FF697+EX697+FG697, 0.1)*$Q$9))/($B$11+$C$11+$F$11)</f>
        <v>0</v>
      </c>
      <c r="DL697">
        <v>6</v>
      </c>
      <c r="DM697">
        <v>0.5</v>
      </c>
      <c r="DN697" t="s">
        <v>438</v>
      </c>
      <c r="DO697">
        <v>2</v>
      </c>
      <c r="DP697" t="b">
        <v>1</v>
      </c>
      <c r="DQ697">
        <v>1761418762.84615</v>
      </c>
      <c r="DR697">
        <v>348.733923076923</v>
      </c>
      <c r="DS697">
        <v>335.141923076923</v>
      </c>
      <c r="DT697">
        <v>32.3614769230769</v>
      </c>
      <c r="DU697">
        <v>25.8563538461538</v>
      </c>
      <c r="DV697">
        <v>347.636538461539</v>
      </c>
      <c r="DW697">
        <v>32.0462923076923</v>
      </c>
      <c r="DX697">
        <v>499.995153846154</v>
      </c>
      <c r="DY697">
        <v>90.2662384615385</v>
      </c>
      <c r="DZ697">
        <v>0.0430033307692308</v>
      </c>
      <c r="EA697">
        <v>42.8050307692308</v>
      </c>
      <c r="EB697">
        <v>42.3077769230769</v>
      </c>
      <c r="EC697">
        <v>999.9</v>
      </c>
      <c r="ED697">
        <v>0</v>
      </c>
      <c r="EE697">
        <v>0</v>
      </c>
      <c r="EF697">
        <v>9996.24461538461</v>
      </c>
      <c r="EG697">
        <v>0</v>
      </c>
      <c r="EH697">
        <v>1205.07076923077</v>
      </c>
      <c r="EI697">
        <v>13.5921769230769</v>
      </c>
      <c r="EJ697">
        <v>360.396923076923</v>
      </c>
      <c r="EK697">
        <v>344.037384615385</v>
      </c>
      <c r="EL697">
        <v>6.50513615384615</v>
      </c>
      <c r="EM697">
        <v>335.141923076923</v>
      </c>
      <c r="EN697">
        <v>25.8563538461538</v>
      </c>
      <c r="EO697">
        <v>2.92114769230769</v>
      </c>
      <c r="EP697">
        <v>2.33395461538462</v>
      </c>
      <c r="EQ697">
        <v>23.5851538461538</v>
      </c>
      <c r="ER697">
        <v>19.9126846153846</v>
      </c>
      <c r="ES697">
        <v>1199.99076923077</v>
      </c>
      <c r="ET697">
        <v>0.967002846153846</v>
      </c>
      <c r="EU697">
        <v>0.0329973384615385</v>
      </c>
      <c r="EV697">
        <v>0</v>
      </c>
      <c r="EW697">
        <v>1185.88384615385</v>
      </c>
      <c r="EX697">
        <v>5.00059</v>
      </c>
      <c r="EY697">
        <v>15390.1692307692</v>
      </c>
      <c r="EZ697">
        <v>10358.6461538462</v>
      </c>
      <c r="FA697">
        <v>62.0766153846154</v>
      </c>
      <c r="FB697">
        <v>63.9227692307692</v>
      </c>
      <c r="FC697">
        <v>62.3024615384615</v>
      </c>
      <c r="FD697">
        <v>63.5623076923077</v>
      </c>
      <c r="FE697">
        <v>62.817</v>
      </c>
      <c r="FF697">
        <v>1155.56076923077</v>
      </c>
      <c r="FG697">
        <v>39.43</v>
      </c>
      <c r="FH697">
        <v>0</v>
      </c>
      <c r="FI697">
        <v>1761418731.1</v>
      </c>
      <c r="FJ697">
        <v>0</v>
      </c>
      <c r="FK697">
        <v>1185.732</v>
      </c>
      <c r="FL697">
        <v>-9.33923078023478</v>
      </c>
      <c r="FM697">
        <v>-88.6692309252901</v>
      </c>
      <c r="FN697">
        <v>15389.108</v>
      </c>
      <c r="FO697">
        <v>15</v>
      </c>
      <c r="FP697">
        <v>0</v>
      </c>
      <c r="FQ697" t="s">
        <v>439</v>
      </c>
      <c r="FR697">
        <v>0</v>
      </c>
      <c r="FS697">
        <v>0</v>
      </c>
      <c r="FT697">
        <v>0</v>
      </c>
      <c r="FU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A697">
        <v>0</v>
      </c>
      <c r="GB697">
        <v>0</v>
      </c>
      <c r="GC697">
        <v>13.17371</v>
      </c>
      <c r="GD697">
        <v>12.1847097744361</v>
      </c>
      <c r="GE697">
        <v>1.21433837331281</v>
      </c>
      <c r="GF697">
        <v>0</v>
      </c>
      <c r="GG697">
        <v>1186.29794117647</v>
      </c>
      <c r="GH697">
        <v>-9.90359052302725</v>
      </c>
      <c r="GI697">
        <v>0.994575816799977</v>
      </c>
      <c r="GJ697">
        <v>-1</v>
      </c>
      <c r="GK697">
        <v>6.5027525</v>
      </c>
      <c r="GL697">
        <v>0.0797760902255694</v>
      </c>
      <c r="GM697">
        <v>0.00827275339593783</v>
      </c>
      <c r="GN697">
        <v>1</v>
      </c>
      <c r="GO697">
        <v>1</v>
      </c>
      <c r="GP697">
        <v>2</v>
      </c>
      <c r="GQ697" t="s">
        <v>446</v>
      </c>
      <c r="GR697">
        <v>3.12689</v>
      </c>
      <c r="GS697">
        <v>2.72127</v>
      </c>
      <c r="GT697">
        <v>0.0680856</v>
      </c>
      <c r="GU697">
        <v>0.0656394</v>
      </c>
      <c r="GV697">
        <v>0.120642</v>
      </c>
      <c r="GW697">
        <v>0.103106</v>
      </c>
      <c r="GX697">
        <v>33370.2</v>
      </c>
      <c r="GY697">
        <v>35347.3</v>
      </c>
      <c r="GZ697">
        <v>32531.5</v>
      </c>
      <c r="HA697">
        <v>34386.8</v>
      </c>
      <c r="HB697">
        <v>40874</v>
      </c>
      <c r="HC697">
        <v>44493.6</v>
      </c>
      <c r="HD697">
        <v>51145.2</v>
      </c>
      <c r="HE697">
        <v>55172.7</v>
      </c>
      <c r="HF697">
        <v>1.6658</v>
      </c>
      <c r="HG697">
        <v>1.52377</v>
      </c>
      <c r="HH697">
        <v>-0.0912622</v>
      </c>
      <c r="HI697">
        <v>0</v>
      </c>
      <c r="HJ697">
        <v>43.7873</v>
      </c>
      <c r="HK697">
        <v>999.9</v>
      </c>
      <c r="HL697">
        <v>56.116</v>
      </c>
      <c r="HM697">
        <v>30.353</v>
      </c>
      <c r="HN697">
        <v>27.0265</v>
      </c>
      <c r="HO697">
        <v>60.7756</v>
      </c>
      <c r="HP697">
        <v>41.3301</v>
      </c>
      <c r="HQ697">
        <v>1</v>
      </c>
      <c r="HR697">
        <v>2.48955</v>
      </c>
      <c r="HS697">
        <v>9.28105</v>
      </c>
      <c r="HT697">
        <v>19.9018</v>
      </c>
      <c r="HU697">
        <v>5.18839</v>
      </c>
      <c r="HV697">
        <v>12.0159</v>
      </c>
      <c r="HW697">
        <v>4.96895</v>
      </c>
      <c r="HX697">
        <v>3.29585</v>
      </c>
      <c r="HY697">
        <v>9999</v>
      </c>
      <c r="HZ697">
        <v>9999</v>
      </c>
      <c r="IA697">
        <v>999.9</v>
      </c>
      <c r="IB697">
        <v>9999</v>
      </c>
      <c r="IC697">
        <v>1.86325</v>
      </c>
      <c r="ID697">
        <v>1.86813</v>
      </c>
      <c r="IE697">
        <v>1.86784</v>
      </c>
      <c r="IF697">
        <v>1.86905</v>
      </c>
      <c r="IG697">
        <v>1.86981</v>
      </c>
      <c r="IH697">
        <v>1.86585</v>
      </c>
      <c r="II697">
        <v>1.86694</v>
      </c>
      <c r="IJ697">
        <v>1.86842</v>
      </c>
      <c r="IK697">
        <v>5</v>
      </c>
      <c r="IL697">
        <v>0</v>
      </c>
      <c r="IM697">
        <v>0</v>
      </c>
      <c r="IN697">
        <v>0</v>
      </c>
      <c r="IO697" t="s">
        <v>441</v>
      </c>
      <c r="IP697" t="s">
        <v>442</v>
      </c>
      <c r="IQ697" t="s">
        <v>443</v>
      </c>
      <c r="IR697" t="s">
        <v>443</v>
      </c>
      <c r="IS697" t="s">
        <v>443</v>
      </c>
      <c r="IT697" t="s">
        <v>443</v>
      </c>
      <c r="IU697">
        <v>0</v>
      </c>
      <c r="IV697">
        <v>100</v>
      </c>
      <c r="IW697">
        <v>100</v>
      </c>
      <c r="IX697">
        <v>1.097</v>
      </c>
      <c r="IY697">
        <v>0.3151</v>
      </c>
      <c r="IZ697">
        <v>1.09748391826392</v>
      </c>
      <c r="JA697">
        <v>0</v>
      </c>
      <c r="JB697">
        <v>0</v>
      </c>
      <c r="JC697">
        <v>0</v>
      </c>
      <c r="JD697">
        <v>0.315191680746845</v>
      </c>
      <c r="JE697">
        <v>0</v>
      </c>
      <c r="JF697">
        <v>0</v>
      </c>
      <c r="JG697">
        <v>0</v>
      </c>
      <c r="JH697">
        <v>5</v>
      </c>
      <c r="JI697">
        <v>2273</v>
      </c>
      <c r="JJ697">
        <v>0</v>
      </c>
      <c r="JK697">
        <v>25</v>
      </c>
      <c r="JL697">
        <v>29356979.5</v>
      </c>
      <c r="JM697">
        <v>29356979.5</v>
      </c>
      <c r="JN697">
        <v>0.766602</v>
      </c>
      <c r="JO697">
        <v>2.63428</v>
      </c>
      <c r="JP697">
        <v>1.54785</v>
      </c>
      <c r="JQ697">
        <v>2.31567</v>
      </c>
      <c r="JR697">
        <v>1.64673</v>
      </c>
      <c r="JS697">
        <v>2.32788</v>
      </c>
      <c r="JT697">
        <v>34.5321</v>
      </c>
      <c r="JU697">
        <v>24.0963</v>
      </c>
      <c r="JV697">
        <v>18</v>
      </c>
      <c r="JW697">
        <v>481.531</v>
      </c>
      <c r="JX697">
        <v>380.015</v>
      </c>
      <c r="JY697">
        <v>34.2775</v>
      </c>
      <c r="JZ697">
        <v>54.2809</v>
      </c>
      <c r="KA697">
        <v>30.0039</v>
      </c>
      <c r="KB697">
        <v>53.3333</v>
      </c>
      <c r="KC697">
        <v>53.1304</v>
      </c>
      <c r="KD697">
        <v>15.32</v>
      </c>
      <c r="KE697">
        <v>0</v>
      </c>
      <c r="KF697">
        <v>100</v>
      </c>
      <c r="KG697">
        <v>27.5998</v>
      </c>
      <c r="KH697">
        <v>284.246</v>
      </c>
      <c r="KI697">
        <v>34.6858</v>
      </c>
      <c r="KJ697">
        <v>92.6898</v>
      </c>
      <c r="KK697">
        <v>89.2577</v>
      </c>
    </row>
    <row r="698" spans="1:297">
      <c r="A698">
        <v>682</v>
      </c>
      <c r="B698">
        <v>1761418776</v>
      </c>
      <c r="C698">
        <v>10595</v>
      </c>
      <c r="D698" t="s">
        <v>1813</v>
      </c>
      <c r="E698" t="s">
        <v>1814</v>
      </c>
      <c r="F698">
        <v>5</v>
      </c>
      <c r="G698" t="s">
        <v>1796</v>
      </c>
      <c r="H698" t="s">
        <v>436</v>
      </c>
      <c r="I698">
        <v>1761418767.84615</v>
      </c>
      <c r="J698">
        <f>(K698)/1000</f>
        <v>0</v>
      </c>
      <c r="K698">
        <f>IF(DP698, AN698, AH698)</f>
        <v>0</v>
      </c>
      <c r="L698">
        <f>IF(DP698, AI698, AG698)</f>
        <v>0</v>
      </c>
      <c r="M698">
        <f>DR698 - IF(AU698&gt;1, L698*DL698*100.0/(AW698), 0)</f>
        <v>0</v>
      </c>
      <c r="N698">
        <f>((T698-J698/2)*M698-L698)/(T698+J698/2)</f>
        <v>0</v>
      </c>
      <c r="O698">
        <f>N698*(DY698+DZ698)/1000.0</f>
        <v>0</v>
      </c>
      <c r="P698">
        <f>(DR698 - IF(AU698&gt;1, L698*DL698*100.0/(AW698), 0))*(DY698+DZ698)/1000.0</f>
        <v>0</v>
      </c>
      <c r="Q698">
        <f>2.0/((1/S698-1/R698)+SIGN(S698)*SQRT((1/S698-1/R698)*(1/S698-1/R698) + 4*DM698/((DM698+1)*(DM698+1))*(2*1/S698*1/R698-1/R698*1/R698)))</f>
        <v>0</v>
      </c>
      <c r="R698">
        <f>IF(LEFT(DN698,1)&lt;&gt;"0",IF(LEFT(DN698,1)="1",3.0,DO698),$D$5+$E$5*(EF698*DY698/($K$5*1000))+$F$5*(EF698*DY698/($K$5*1000))*MAX(MIN(DL698,$J$5),$I$5)*MAX(MIN(DL698,$J$5),$I$5)+$G$5*MAX(MIN(DL698,$J$5),$I$5)*(EF698*DY698/($K$5*1000))+$H$5*(EF698*DY698/($K$5*1000))*(EF698*DY698/($K$5*1000)))</f>
        <v>0</v>
      </c>
      <c r="S698">
        <f>J698*(1000-(1000*0.61365*exp(17.502*W698/(240.97+W698))/(DY698+DZ698)+DT698)/2)/(1000*0.61365*exp(17.502*W698/(240.97+W698))/(DY698+DZ698)-DT698)</f>
        <v>0</v>
      </c>
      <c r="T698">
        <f>1/((DM698+1)/(Q698/1.6)+1/(R698/1.37)) + DM698/((DM698+1)/(Q698/1.6) + DM698/(R698/1.37))</f>
        <v>0</v>
      </c>
      <c r="U698">
        <f>(DH698*DK698)</f>
        <v>0</v>
      </c>
      <c r="V698">
        <f>(EA698+(U698+2*0.95*5.67E-8*(((EA698+$B$7)+273)^4-(EA698+273)^4)-44100*J698)/(1.84*29.3*R698+8*0.95*5.67E-8*(EA698+273)^3))</f>
        <v>0</v>
      </c>
      <c r="W698">
        <f>($C$7*EB698+$D$7*EC698+$E$7*V698)</f>
        <v>0</v>
      </c>
      <c r="X698">
        <f>0.61365*exp(17.502*W698/(240.97+W698))</f>
        <v>0</v>
      </c>
      <c r="Y698">
        <f>(Z698/AA698*100)</f>
        <v>0</v>
      </c>
      <c r="Z698">
        <f>DT698*(DY698+DZ698)/1000</f>
        <v>0</v>
      </c>
      <c r="AA698">
        <f>0.61365*exp(17.502*EA698/(240.97+EA698))</f>
        <v>0</v>
      </c>
      <c r="AB698">
        <f>(X698-DT698*(DY698+DZ698)/1000)</f>
        <v>0</v>
      </c>
      <c r="AC698">
        <f>(-J698*44100)</f>
        <v>0</v>
      </c>
      <c r="AD698">
        <f>2*29.3*R698*0.92*(EA698-W698)</f>
        <v>0</v>
      </c>
      <c r="AE698">
        <f>2*0.95*5.67E-8*(((EA698+$B$7)+273)^4-(W698+273)^4)</f>
        <v>0</v>
      </c>
      <c r="AF698">
        <f>U698+AE698+AC698+AD698</f>
        <v>0</v>
      </c>
      <c r="AG698">
        <f>DX698*AU698*(DS698-DR698*(1000-AU698*DU698)/(1000-AU698*DT698))/(100*DL698)</f>
        <v>0</v>
      </c>
      <c r="AH698">
        <f>1000*DX698*AU698*(DT698-DU698)/(100*DL698*(1000-AU698*DT698))</f>
        <v>0</v>
      </c>
      <c r="AI698">
        <f>(AJ698 - AK698 - DY698*1E3/(8.314*(EA698+273.15)) * AM698/DX698 * AL698) * DX698/(100*DL698) * (1000 - DU698)/1000</f>
        <v>0</v>
      </c>
      <c r="AJ698">
        <v>309.342578244989</v>
      </c>
      <c r="AK698">
        <v>319.706654545454</v>
      </c>
      <c r="AL698">
        <v>-3.49334058313821</v>
      </c>
      <c r="AM698">
        <v>65.3077758132671</v>
      </c>
      <c r="AN698">
        <f>(AP698 - AO698 + DY698*1E3/(8.314*(EA698+273.15)) * AR698/DX698 * AQ698) * DX698/(100*DL698) * 1000/(1000 - AP698)</f>
        <v>0</v>
      </c>
      <c r="AO698">
        <v>25.8544074954745</v>
      </c>
      <c r="AP698">
        <v>32.3826642424242</v>
      </c>
      <c r="AQ698">
        <v>2.53108681073954e-05</v>
      </c>
      <c r="AR698">
        <v>110.477653958473</v>
      </c>
      <c r="AS698">
        <v>11</v>
      </c>
      <c r="AT698">
        <v>2</v>
      </c>
      <c r="AU698">
        <f>IF(AS698*$H$13&gt;=AW698,1.0,(AW698/(AW698-AS698*$H$13)))</f>
        <v>0</v>
      </c>
      <c r="AV698">
        <f>(AU698-1)*100</f>
        <v>0</v>
      </c>
      <c r="AW698">
        <f>MAX(0,($B$13+$C$13*EF698)/(1+$D$13*EF698)*DY698/(EA698+273)*$E$13)</f>
        <v>0</v>
      </c>
      <c r="AX698" t="s">
        <v>437</v>
      </c>
      <c r="AY698" t="s">
        <v>437</v>
      </c>
      <c r="AZ698">
        <v>0</v>
      </c>
      <c r="BA698">
        <v>0</v>
      </c>
      <c r="BB698">
        <f>1-AZ698/BA698</f>
        <v>0</v>
      </c>
      <c r="BC698">
        <v>0</v>
      </c>
      <c r="BD698" t="s">
        <v>437</v>
      </c>
      <c r="BE698" t="s">
        <v>437</v>
      </c>
      <c r="BF698">
        <v>0</v>
      </c>
      <c r="BG698">
        <v>0</v>
      </c>
      <c r="BH698">
        <f>1-BF698/BG698</f>
        <v>0</v>
      </c>
      <c r="BI698">
        <v>0.5</v>
      </c>
      <c r="BJ698">
        <f>DI698</f>
        <v>0</v>
      </c>
      <c r="BK698">
        <f>L698</f>
        <v>0</v>
      </c>
      <c r="BL698">
        <f>BH698*BI698*BJ698</f>
        <v>0</v>
      </c>
      <c r="BM698">
        <f>(BK698-BC698)/BJ698</f>
        <v>0</v>
      </c>
      <c r="BN698">
        <f>(BA698-BG698)/BG698</f>
        <v>0</v>
      </c>
      <c r="BO698">
        <f>AZ698/(BB698+AZ698/BG698)</f>
        <v>0</v>
      </c>
      <c r="BP698" t="s">
        <v>437</v>
      </c>
      <c r="BQ698">
        <v>0</v>
      </c>
      <c r="BR698">
        <f>IF(BQ698&lt;&gt;0, BQ698, BO698)</f>
        <v>0</v>
      </c>
      <c r="BS698">
        <f>1-BR698/BG698</f>
        <v>0</v>
      </c>
      <c r="BT698">
        <f>(BG698-BF698)/(BG698-BR698)</f>
        <v>0</v>
      </c>
      <c r="BU698">
        <f>(BA698-BG698)/(BA698-BR698)</f>
        <v>0</v>
      </c>
      <c r="BV698">
        <f>(BG698-BF698)/(BG698-AZ698)</f>
        <v>0</v>
      </c>
      <c r="BW698">
        <f>(BA698-BG698)/(BA698-AZ698)</f>
        <v>0</v>
      </c>
      <c r="BX698">
        <f>(BT698*BR698/BF698)</f>
        <v>0</v>
      </c>
      <c r="BY698">
        <f>(1-BX698)</f>
        <v>0</v>
      </c>
      <c r="DH698">
        <f>$B$11*EG698+$C$11*EH698+$F$11*ES698*(1-EV698)</f>
        <v>0</v>
      </c>
      <c r="DI698">
        <f>DH698*DJ698</f>
        <v>0</v>
      </c>
      <c r="DJ698">
        <f>($B$11*$D$9+$C$11*$D$9+$F$11*((FF698+EX698)/MAX(FF698+EX698+FG698, 0.1)*$I$9+FG698/MAX(FF698+EX698+FG698, 0.1)*$J$9))/($B$11+$C$11+$F$11)</f>
        <v>0</v>
      </c>
      <c r="DK698">
        <f>($B$11*$K$9+$C$11*$K$9+$F$11*((FF698+EX698)/MAX(FF698+EX698+FG698, 0.1)*$P$9+FG698/MAX(FF698+EX698+FG698, 0.1)*$Q$9))/($B$11+$C$11+$F$11)</f>
        <v>0</v>
      </c>
      <c r="DL698">
        <v>6</v>
      </c>
      <c r="DM698">
        <v>0.5</v>
      </c>
      <c r="DN698" t="s">
        <v>438</v>
      </c>
      <c r="DO698">
        <v>2</v>
      </c>
      <c r="DP698" t="b">
        <v>1</v>
      </c>
      <c r="DQ698">
        <v>1761418767.84615</v>
      </c>
      <c r="DR698">
        <v>332.839615384615</v>
      </c>
      <c r="DS698">
        <v>318.048384615385</v>
      </c>
      <c r="DT698">
        <v>32.3699230769231</v>
      </c>
      <c r="DU698">
        <v>25.8555</v>
      </c>
      <c r="DV698">
        <v>331.742153846154</v>
      </c>
      <c r="DW698">
        <v>32.0547384615385</v>
      </c>
      <c r="DX698">
        <v>499.989461538462</v>
      </c>
      <c r="DY698">
        <v>90.2658615384616</v>
      </c>
      <c r="DZ698">
        <v>0.0431725</v>
      </c>
      <c r="EA698">
        <v>42.8185230769231</v>
      </c>
      <c r="EB698">
        <v>42.3197538461538</v>
      </c>
      <c r="EC698">
        <v>999.9</v>
      </c>
      <c r="ED698">
        <v>0</v>
      </c>
      <c r="EE698">
        <v>0</v>
      </c>
      <c r="EF698">
        <v>9992.02076923077</v>
      </c>
      <c r="EG698">
        <v>0</v>
      </c>
      <c r="EH698">
        <v>1204.97384615385</v>
      </c>
      <c r="EI698">
        <v>14.7912307692308</v>
      </c>
      <c r="EJ698">
        <v>343.973923076923</v>
      </c>
      <c r="EK698">
        <v>326.490076923077</v>
      </c>
      <c r="EL698">
        <v>6.51444307692308</v>
      </c>
      <c r="EM698">
        <v>318.048384615385</v>
      </c>
      <c r="EN698">
        <v>25.8555</v>
      </c>
      <c r="EO698">
        <v>2.92189846153846</v>
      </c>
      <c r="EP698">
        <v>2.33386846153846</v>
      </c>
      <c r="EQ698">
        <v>23.5894230769231</v>
      </c>
      <c r="ER698">
        <v>19.9120923076923</v>
      </c>
      <c r="ES698">
        <v>1199.99692307692</v>
      </c>
      <c r="ET698">
        <v>0.967003461538462</v>
      </c>
      <c r="EU698">
        <v>0.0329967</v>
      </c>
      <c r="EV698">
        <v>0</v>
      </c>
      <c r="EW698">
        <v>1185.13692307692</v>
      </c>
      <c r="EX698">
        <v>5.00059</v>
      </c>
      <c r="EY698">
        <v>15383.0076923077</v>
      </c>
      <c r="EZ698">
        <v>10358.7</v>
      </c>
      <c r="FA698">
        <v>62.1055384615385</v>
      </c>
      <c r="FB698">
        <v>63.9612307692308</v>
      </c>
      <c r="FC698">
        <v>62.3313846153846</v>
      </c>
      <c r="FD698">
        <v>63.6007692307692</v>
      </c>
      <c r="FE698">
        <v>62.8459230769231</v>
      </c>
      <c r="FF698">
        <v>1155.56692307692</v>
      </c>
      <c r="FG698">
        <v>39.43</v>
      </c>
      <c r="FH698">
        <v>0</v>
      </c>
      <c r="FI698">
        <v>1761418736.5</v>
      </c>
      <c r="FJ698">
        <v>0</v>
      </c>
      <c r="FK698">
        <v>1185.00076923077</v>
      </c>
      <c r="FL698">
        <v>-8.12854699347179</v>
      </c>
      <c r="FM698">
        <v>-77.3094015302773</v>
      </c>
      <c r="FN698">
        <v>15382.3653846154</v>
      </c>
      <c r="FO698">
        <v>15</v>
      </c>
      <c r="FP698">
        <v>0</v>
      </c>
      <c r="FQ698" t="s">
        <v>439</v>
      </c>
      <c r="FR698">
        <v>0</v>
      </c>
      <c r="FS698">
        <v>0</v>
      </c>
      <c r="FT698">
        <v>0</v>
      </c>
      <c r="FU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A698">
        <v>0</v>
      </c>
      <c r="GB698">
        <v>0</v>
      </c>
      <c r="GC698">
        <v>14.1374857142857</v>
      </c>
      <c r="GD698">
        <v>13.6073142857143</v>
      </c>
      <c r="GE698">
        <v>1.40767998402157</v>
      </c>
      <c r="GF698">
        <v>0</v>
      </c>
      <c r="GG698">
        <v>1185.52794117647</v>
      </c>
      <c r="GH698">
        <v>-8.99388846118949</v>
      </c>
      <c r="GI698">
        <v>0.906813358485649</v>
      </c>
      <c r="GJ698">
        <v>-1</v>
      </c>
      <c r="GK698">
        <v>6.50935571428571</v>
      </c>
      <c r="GL698">
        <v>0.107341558441562</v>
      </c>
      <c r="GM698">
        <v>0.0110864230873059</v>
      </c>
      <c r="GN698">
        <v>0</v>
      </c>
      <c r="GO698">
        <v>0</v>
      </c>
      <c r="GP698">
        <v>2</v>
      </c>
      <c r="GQ698" t="s">
        <v>473</v>
      </c>
      <c r="GR698">
        <v>3.12682</v>
      </c>
      <c r="GS698">
        <v>2.72146</v>
      </c>
      <c r="GT698">
        <v>0.0651183</v>
      </c>
      <c r="GU698">
        <v>0.0626681</v>
      </c>
      <c r="GV698">
        <v>0.120657</v>
      </c>
      <c r="GW698">
        <v>0.103093</v>
      </c>
      <c r="GX698">
        <v>33473.4</v>
      </c>
      <c r="GY698">
        <v>35455.9</v>
      </c>
      <c r="GZ698">
        <v>32528.9</v>
      </c>
      <c r="HA698">
        <v>34383.4</v>
      </c>
      <c r="HB698">
        <v>40870.5</v>
      </c>
      <c r="HC698">
        <v>44489.9</v>
      </c>
      <c r="HD698">
        <v>51141.7</v>
      </c>
      <c r="HE698">
        <v>55167.7</v>
      </c>
      <c r="HF698">
        <v>1.6652</v>
      </c>
      <c r="HG698">
        <v>1.52365</v>
      </c>
      <c r="HH698">
        <v>-0.0916533</v>
      </c>
      <c r="HI698">
        <v>0</v>
      </c>
      <c r="HJ698">
        <v>43.8008</v>
      </c>
      <c r="HK698">
        <v>999.9</v>
      </c>
      <c r="HL698">
        <v>56.116</v>
      </c>
      <c r="HM698">
        <v>30.353</v>
      </c>
      <c r="HN698">
        <v>27.0282</v>
      </c>
      <c r="HO698">
        <v>60.6656</v>
      </c>
      <c r="HP698">
        <v>41.4223</v>
      </c>
      <c r="HQ698">
        <v>1</v>
      </c>
      <c r="HR698">
        <v>2.49342</v>
      </c>
      <c r="HS698">
        <v>9.28105</v>
      </c>
      <c r="HT698">
        <v>19.9019</v>
      </c>
      <c r="HU698">
        <v>5.18839</v>
      </c>
      <c r="HV698">
        <v>12.0159</v>
      </c>
      <c r="HW698">
        <v>4.96915</v>
      </c>
      <c r="HX698">
        <v>3.2959</v>
      </c>
      <c r="HY698">
        <v>9999</v>
      </c>
      <c r="HZ698">
        <v>9999</v>
      </c>
      <c r="IA698">
        <v>999.9</v>
      </c>
      <c r="IB698">
        <v>9999</v>
      </c>
      <c r="IC698">
        <v>1.86325</v>
      </c>
      <c r="ID698">
        <v>1.86811</v>
      </c>
      <c r="IE698">
        <v>1.86783</v>
      </c>
      <c r="IF698">
        <v>1.86905</v>
      </c>
      <c r="IG698">
        <v>1.86981</v>
      </c>
      <c r="IH698">
        <v>1.86585</v>
      </c>
      <c r="II698">
        <v>1.86696</v>
      </c>
      <c r="IJ698">
        <v>1.86842</v>
      </c>
      <c r="IK698">
        <v>5</v>
      </c>
      <c r="IL698">
        <v>0</v>
      </c>
      <c r="IM698">
        <v>0</v>
      </c>
      <c r="IN698">
        <v>0</v>
      </c>
      <c r="IO698" t="s">
        <v>441</v>
      </c>
      <c r="IP698" t="s">
        <v>442</v>
      </c>
      <c r="IQ698" t="s">
        <v>443</v>
      </c>
      <c r="IR698" t="s">
        <v>443</v>
      </c>
      <c r="IS698" t="s">
        <v>443</v>
      </c>
      <c r="IT698" t="s">
        <v>443</v>
      </c>
      <c r="IU698">
        <v>0</v>
      </c>
      <c r="IV698">
        <v>100</v>
      </c>
      <c r="IW698">
        <v>100</v>
      </c>
      <c r="IX698">
        <v>1.098</v>
      </c>
      <c r="IY698">
        <v>0.3152</v>
      </c>
      <c r="IZ698">
        <v>1.09748391826392</v>
      </c>
      <c r="JA698">
        <v>0</v>
      </c>
      <c r="JB698">
        <v>0</v>
      </c>
      <c r="JC698">
        <v>0</v>
      </c>
      <c r="JD698">
        <v>0.315191680746845</v>
      </c>
      <c r="JE698">
        <v>0</v>
      </c>
      <c r="JF698">
        <v>0</v>
      </c>
      <c r="JG698">
        <v>0</v>
      </c>
      <c r="JH698">
        <v>5</v>
      </c>
      <c r="JI698">
        <v>2273</v>
      </c>
      <c r="JJ698">
        <v>0</v>
      </c>
      <c r="JK698">
        <v>25</v>
      </c>
      <c r="JL698">
        <v>29356979.6</v>
      </c>
      <c r="JM698">
        <v>29356979.6</v>
      </c>
      <c r="JN698">
        <v>0.736084</v>
      </c>
      <c r="JO698">
        <v>2.63672</v>
      </c>
      <c r="JP698">
        <v>1.54785</v>
      </c>
      <c r="JQ698">
        <v>2.31567</v>
      </c>
      <c r="JR698">
        <v>1.64673</v>
      </c>
      <c r="JS698">
        <v>2.26074</v>
      </c>
      <c r="JT698">
        <v>34.5549</v>
      </c>
      <c r="JU698">
        <v>24.0963</v>
      </c>
      <c r="JV698">
        <v>18</v>
      </c>
      <c r="JW698">
        <v>481.277</v>
      </c>
      <c r="JX698">
        <v>380.048</v>
      </c>
      <c r="JY698">
        <v>34.2977</v>
      </c>
      <c r="JZ698">
        <v>54.3151</v>
      </c>
      <c r="KA698">
        <v>30.0039</v>
      </c>
      <c r="KB698">
        <v>53.3659</v>
      </c>
      <c r="KC698">
        <v>53.1558</v>
      </c>
      <c r="KD698">
        <v>14.645</v>
      </c>
      <c r="KE698">
        <v>0</v>
      </c>
      <c r="KF698">
        <v>100</v>
      </c>
      <c r="KG698">
        <v>27.2647</v>
      </c>
      <c r="KH698">
        <v>263.912</v>
      </c>
      <c r="KI698">
        <v>34.6858</v>
      </c>
      <c r="KJ698">
        <v>92.6831</v>
      </c>
      <c r="KK698">
        <v>89.2495</v>
      </c>
    </row>
    <row r="699" spans="1:297">
      <c r="A699">
        <v>683</v>
      </c>
      <c r="B699">
        <v>1761418781</v>
      </c>
      <c r="C699">
        <v>10600</v>
      </c>
      <c r="D699" t="s">
        <v>1815</v>
      </c>
      <c r="E699" t="s">
        <v>1816</v>
      </c>
      <c r="F699">
        <v>5</v>
      </c>
      <c r="G699" t="s">
        <v>1796</v>
      </c>
      <c r="H699" t="s">
        <v>436</v>
      </c>
      <c r="I699">
        <v>1761418772.84615</v>
      </c>
      <c r="J699">
        <f>(K699)/1000</f>
        <v>0</v>
      </c>
      <c r="K699">
        <f>IF(DP699, AN699, AH699)</f>
        <v>0</v>
      </c>
      <c r="L699">
        <f>IF(DP699, AI699, AG699)</f>
        <v>0</v>
      </c>
      <c r="M699">
        <f>DR699 - IF(AU699&gt;1, L699*DL699*100.0/(AW699), 0)</f>
        <v>0</v>
      </c>
      <c r="N699">
        <f>((T699-J699/2)*M699-L699)/(T699+J699/2)</f>
        <v>0</v>
      </c>
      <c r="O699">
        <f>N699*(DY699+DZ699)/1000.0</f>
        <v>0</v>
      </c>
      <c r="P699">
        <f>(DR699 - IF(AU699&gt;1, L699*DL699*100.0/(AW699), 0))*(DY699+DZ699)/1000.0</f>
        <v>0</v>
      </c>
      <c r="Q699">
        <f>2.0/((1/S699-1/R699)+SIGN(S699)*SQRT((1/S699-1/R699)*(1/S699-1/R699) + 4*DM699/((DM699+1)*(DM699+1))*(2*1/S699*1/R699-1/R699*1/R699)))</f>
        <v>0</v>
      </c>
      <c r="R699">
        <f>IF(LEFT(DN699,1)&lt;&gt;"0",IF(LEFT(DN699,1)="1",3.0,DO699),$D$5+$E$5*(EF699*DY699/($K$5*1000))+$F$5*(EF699*DY699/($K$5*1000))*MAX(MIN(DL699,$J$5),$I$5)*MAX(MIN(DL699,$J$5),$I$5)+$G$5*MAX(MIN(DL699,$J$5),$I$5)*(EF699*DY699/($K$5*1000))+$H$5*(EF699*DY699/($K$5*1000))*(EF699*DY699/($K$5*1000)))</f>
        <v>0</v>
      </c>
      <c r="S699">
        <f>J699*(1000-(1000*0.61365*exp(17.502*W699/(240.97+W699))/(DY699+DZ699)+DT699)/2)/(1000*0.61365*exp(17.502*W699/(240.97+W699))/(DY699+DZ699)-DT699)</f>
        <v>0</v>
      </c>
      <c r="T699">
        <f>1/((DM699+1)/(Q699/1.6)+1/(R699/1.37)) + DM699/((DM699+1)/(Q699/1.6) + DM699/(R699/1.37))</f>
        <v>0</v>
      </c>
      <c r="U699">
        <f>(DH699*DK699)</f>
        <v>0</v>
      </c>
      <c r="V699">
        <f>(EA699+(U699+2*0.95*5.67E-8*(((EA699+$B$7)+273)^4-(EA699+273)^4)-44100*J699)/(1.84*29.3*R699+8*0.95*5.67E-8*(EA699+273)^3))</f>
        <v>0</v>
      </c>
      <c r="W699">
        <f>($C$7*EB699+$D$7*EC699+$E$7*V699)</f>
        <v>0</v>
      </c>
      <c r="X699">
        <f>0.61365*exp(17.502*W699/(240.97+W699))</f>
        <v>0</v>
      </c>
      <c r="Y699">
        <f>(Z699/AA699*100)</f>
        <v>0</v>
      </c>
      <c r="Z699">
        <f>DT699*(DY699+DZ699)/1000</f>
        <v>0</v>
      </c>
      <c r="AA699">
        <f>0.61365*exp(17.502*EA699/(240.97+EA699))</f>
        <v>0</v>
      </c>
      <c r="AB699">
        <f>(X699-DT699*(DY699+DZ699)/1000)</f>
        <v>0</v>
      </c>
      <c r="AC699">
        <f>(-J699*44100)</f>
        <v>0</v>
      </c>
      <c r="AD699">
        <f>2*29.3*R699*0.92*(EA699-W699)</f>
        <v>0</v>
      </c>
      <c r="AE699">
        <f>2*0.95*5.67E-8*(((EA699+$B$7)+273)^4-(W699+273)^4)</f>
        <v>0</v>
      </c>
      <c r="AF699">
        <f>U699+AE699+AC699+AD699</f>
        <v>0</v>
      </c>
      <c r="AG699">
        <f>DX699*AU699*(DS699-DR699*(1000-AU699*DU699)/(1000-AU699*DT699))/(100*DL699)</f>
        <v>0</v>
      </c>
      <c r="AH699">
        <f>1000*DX699*AU699*(DT699-DU699)/(100*DL699*(1000-AU699*DT699))</f>
        <v>0</v>
      </c>
      <c r="AI699">
        <f>(AJ699 - AK699 - DY699*1E3/(8.314*(EA699+273.15)) * AM699/DX699 * AL699) * DX699/(100*DL699) * (1000 - DU699)/1000</f>
        <v>0</v>
      </c>
      <c r="AJ699">
        <v>292.810866732245</v>
      </c>
      <c r="AK699">
        <v>303.105981818182</v>
      </c>
      <c r="AL699">
        <v>-3.29705942099545</v>
      </c>
      <c r="AM699">
        <v>65.3077758132671</v>
      </c>
      <c r="AN699">
        <f>(AP699 - AO699 + DY699*1E3/(8.314*(EA699+273.15)) * AR699/DX699 * AQ699) * DX699/(100*DL699) * 1000/(1000 - AP699)</f>
        <v>0</v>
      </c>
      <c r="AO699">
        <v>25.8527588023376</v>
      </c>
      <c r="AP699">
        <v>32.3959315151515</v>
      </c>
      <c r="AQ699">
        <v>4.23048868088477e-05</v>
      </c>
      <c r="AR699">
        <v>110.477653958473</v>
      </c>
      <c r="AS699">
        <v>12</v>
      </c>
      <c r="AT699">
        <v>2</v>
      </c>
      <c r="AU699">
        <f>IF(AS699*$H$13&gt;=AW699,1.0,(AW699/(AW699-AS699*$H$13)))</f>
        <v>0</v>
      </c>
      <c r="AV699">
        <f>(AU699-1)*100</f>
        <v>0</v>
      </c>
      <c r="AW699">
        <f>MAX(0,($B$13+$C$13*EF699)/(1+$D$13*EF699)*DY699/(EA699+273)*$E$13)</f>
        <v>0</v>
      </c>
      <c r="AX699" t="s">
        <v>437</v>
      </c>
      <c r="AY699" t="s">
        <v>437</v>
      </c>
      <c r="AZ699">
        <v>0</v>
      </c>
      <c r="BA699">
        <v>0</v>
      </c>
      <c r="BB699">
        <f>1-AZ699/BA699</f>
        <v>0</v>
      </c>
      <c r="BC699">
        <v>0</v>
      </c>
      <c r="BD699" t="s">
        <v>437</v>
      </c>
      <c r="BE699" t="s">
        <v>437</v>
      </c>
      <c r="BF699">
        <v>0</v>
      </c>
      <c r="BG699">
        <v>0</v>
      </c>
      <c r="BH699">
        <f>1-BF699/BG699</f>
        <v>0</v>
      </c>
      <c r="BI699">
        <v>0.5</v>
      </c>
      <c r="BJ699">
        <f>DI699</f>
        <v>0</v>
      </c>
      <c r="BK699">
        <f>L699</f>
        <v>0</v>
      </c>
      <c r="BL699">
        <f>BH699*BI699*BJ699</f>
        <v>0</v>
      </c>
      <c r="BM699">
        <f>(BK699-BC699)/BJ699</f>
        <v>0</v>
      </c>
      <c r="BN699">
        <f>(BA699-BG699)/BG699</f>
        <v>0</v>
      </c>
      <c r="BO699">
        <f>AZ699/(BB699+AZ699/BG699)</f>
        <v>0</v>
      </c>
      <c r="BP699" t="s">
        <v>437</v>
      </c>
      <c r="BQ699">
        <v>0</v>
      </c>
      <c r="BR699">
        <f>IF(BQ699&lt;&gt;0, BQ699, BO699)</f>
        <v>0</v>
      </c>
      <c r="BS699">
        <f>1-BR699/BG699</f>
        <v>0</v>
      </c>
      <c r="BT699">
        <f>(BG699-BF699)/(BG699-BR699)</f>
        <v>0</v>
      </c>
      <c r="BU699">
        <f>(BA699-BG699)/(BA699-BR699)</f>
        <v>0</v>
      </c>
      <c r="BV699">
        <f>(BG699-BF699)/(BG699-AZ699)</f>
        <v>0</v>
      </c>
      <c r="BW699">
        <f>(BA699-BG699)/(BA699-AZ699)</f>
        <v>0</v>
      </c>
      <c r="BX699">
        <f>(BT699*BR699/BF699)</f>
        <v>0</v>
      </c>
      <c r="BY699">
        <f>(1-BX699)</f>
        <v>0</v>
      </c>
      <c r="DH699">
        <f>$B$11*EG699+$C$11*EH699+$F$11*ES699*(1-EV699)</f>
        <v>0</v>
      </c>
      <c r="DI699">
        <f>DH699*DJ699</f>
        <v>0</v>
      </c>
      <c r="DJ699">
        <f>($B$11*$D$9+$C$11*$D$9+$F$11*((FF699+EX699)/MAX(FF699+EX699+FG699, 0.1)*$I$9+FG699/MAX(FF699+EX699+FG699, 0.1)*$J$9))/($B$11+$C$11+$F$11)</f>
        <v>0</v>
      </c>
      <c r="DK699">
        <f>($B$11*$K$9+$C$11*$K$9+$F$11*((FF699+EX699)/MAX(FF699+EX699+FG699, 0.1)*$P$9+FG699/MAX(FF699+EX699+FG699, 0.1)*$Q$9))/($B$11+$C$11+$F$11)</f>
        <v>0</v>
      </c>
      <c r="DL699">
        <v>6</v>
      </c>
      <c r="DM699">
        <v>0.5</v>
      </c>
      <c r="DN699" t="s">
        <v>438</v>
      </c>
      <c r="DO699">
        <v>2</v>
      </c>
      <c r="DP699" t="b">
        <v>1</v>
      </c>
      <c r="DQ699">
        <v>1761418772.84615</v>
      </c>
      <c r="DR699">
        <v>316.611307692308</v>
      </c>
      <c r="DS699">
        <v>301.256076923077</v>
      </c>
      <c r="DT699">
        <v>32.3792846153846</v>
      </c>
      <c r="DU699">
        <v>25.8543384615385</v>
      </c>
      <c r="DV699">
        <v>315.513769230769</v>
      </c>
      <c r="DW699">
        <v>32.0640923076923</v>
      </c>
      <c r="DX699">
        <v>500.003923076923</v>
      </c>
      <c r="DY699">
        <v>90.2668307692308</v>
      </c>
      <c r="DZ699">
        <v>0.0433187846153846</v>
      </c>
      <c r="EA699">
        <v>42.8333846153846</v>
      </c>
      <c r="EB699">
        <v>42.3324769230769</v>
      </c>
      <c r="EC699">
        <v>999.9</v>
      </c>
      <c r="ED699">
        <v>0</v>
      </c>
      <c r="EE699">
        <v>0</v>
      </c>
      <c r="EF699">
        <v>9993.99307692308</v>
      </c>
      <c r="EG699">
        <v>0</v>
      </c>
      <c r="EH699">
        <v>1204.87538461538</v>
      </c>
      <c r="EI699">
        <v>15.3550538461538</v>
      </c>
      <c r="EJ699">
        <v>327.205769230769</v>
      </c>
      <c r="EK699">
        <v>309.251846153846</v>
      </c>
      <c r="EL699">
        <v>6.52494692307692</v>
      </c>
      <c r="EM699">
        <v>301.256076923077</v>
      </c>
      <c r="EN699">
        <v>25.8543384615385</v>
      </c>
      <c r="EO699">
        <v>2.92277384615385</v>
      </c>
      <c r="EP699">
        <v>2.33378846153846</v>
      </c>
      <c r="EQ699">
        <v>23.5943846153846</v>
      </c>
      <c r="ER699">
        <v>19.9115384615385</v>
      </c>
      <c r="ES699">
        <v>1199.97923076923</v>
      </c>
      <c r="ET699">
        <v>0.967003461538462</v>
      </c>
      <c r="EU699">
        <v>0.0329967</v>
      </c>
      <c r="EV699">
        <v>0</v>
      </c>
      <c r="EW699">
        <v>1184.40307692308</v>
      </c>
      <c r="EX699">
        <v>5.00059</v>
      </c>
      <c r="EY699">
        <v>15375.7076923077</v>
      </c>
      <c r="EZ699">
        <v>10358.5461538462</v>
      </c>
      <c r="FA699">
        <v>62.144</v>
      </c>
      <c r="FB699">
        <v>63.9853846153846</v>
      </c>
      <c r="FC699">
        <v>62.3603076923077</v>
      </c>
      <c r="FD699">
        <v>63.6344615384615</v>
      </c>
      <c r="FE699">
        <v>62.8653076923077</v>
      </c>
      <c r="FF699">
        <v>1155.54923076923</v>
      </c>
      <c r="FG699">
        <v>39.43</v>
      </c>
      <c r="FH699">
        <v>0</v>
      </c>
      <c r="FI699">
        <v>1761418741.3</v>
      </c>
      <c r="FJ699">
        <v>0</v>
      </c>
      <c r="FK699">
        <v>1184.31538461538</v>
      </c>
      <c r="FL699">
        <v>-7.94871793579658</v>
      </c>
      <c r="FM699">
        <v>-82.184615436373</v>
      </c>
      <c r="FN699">
        <v>15375.3346153846</v>
      </c>
      <c r="FO699">
        <v>15</v>
      </c>
      <c r="FP699">
        <v>0</v>
      </c>
      <c r="FQ699" t="s">
        <v>439</v>
      </c>
      <c r="FR699">
        <v>0</v>
      </c>
      <c r="FS699">
        <v>0</v>
      </c>
      <c r="FT699">
        <v>0</v>
      </c>
      <c r="FU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A699">
        <v>0</v>
      </c>
      <c r="GB699">
        <v>0</v>
      </c>
      <c r="GC699">
        <v>15.014905</v>
      </c>
      <c r="GD699">
        <v>7.81562255639094</v>
      </c>
      <c r="GE699">
        <v>0.900264630803077</v>
      </c>
      <c r="GF699">
        <v>0</v>
      </c>
      <c r="GG699">
        <v>1184.75205882353</v>
      </c>
      <c r="GH699">
        <v>-8.40779220542305</v>
      </c>
      <c r="GI699">
        <v>0.85035210496721</v>
      </c>
      <c r="GJ699">
        <v>-1</v>
      </c>
      <c r="GK699">
        <v>6.520424</v>
      </c>
      <c r="GL699">
        <v>0.123824661654128</v>
      </c>
      <c r="GM699">
        <v>0.01205770309802</v>
      </c>
      <c r="GN699">
        <v>0</v>
      </c>
      <c r="GO699">
        <v>0</v>
      </c>
      <c r="GP699">
        <v>2</v>
      </c>
      <c r="GQ699" t="s">
        <v>473</v>
      </c>
      <c r="GR699">
        <v>3.1269</v>
      </c>
      <c r="GS699">
        <v>2.72112</v>
      </c>
      <c r="GT699">
        <v>0.0622347</v>
      </c>
      <c r="GU699">
        <v>0.0596137</v>
      </c>
      <c r="GV699">
        <v>0.120691</v>
      </c>
      <c r="GW699">
        <v>0.103088</v>
      </c>
      <c r="GX699">
        <v>33573.4</v>
      </c>
      <c r="GY699">
        <v>35567.5</v>
      </c>
      <c r="GZ699">
        <v>32526.1</v>
      </c>
      <c r="HA699">
        <v>34380</v>
      </c>
      <c r="HB699">
        <v>40866.1</v>
      </c>
      <c r="HC699">
        <v>44485.7</v>
      </c>
      <c r="HD699">
        <v>51138.2</v>
      </c>
      <c r="HE699">
        <v>55162.6</v>
      </c>
      <c r="HF699">
        <v>1.66455</v>
      </c>
      <c r="HG699">
        <v>1.52312</v>
      </c>
      <c r="HH699">
        <v>-0.0936911</v>
      </c>
      <c r="HI699">
        <v>0</v>
      </c>
      <c r="HJ699">
        <v>43.814</v>
      </c>
      <c r="HK699">
        <v>999.9</v>
      </c>
      <c r="HL699">
        <v>56.116</v>
      </c>
      <c r="HM699">
        <v>30.353</v>
      </c>
      <c r="HN699">
        <v>27.0262</v>
      </c>
      <c r="HO699">
        <v>60.7956</v>
      </c>
      <c r="HP699">
        <v>41.3542</v>
      </c>
      <c r="HQ699">
        <v>1</v>
      </c>
      <c r="HR699">
        <v>2.49778</v>
      </c>
      <c r="HS699">
        <v>9.28105</v>
      </c>
      <c r="HT699">
        <v>19.9018</v>
      </c>
      <c r="HU699">
        <v>5.18779</v>
      </c>
      <c r="HV699">
        <v>12.0159</v>
      </c>
      <c r="HW699">
        <v>4.9688</v>
      </c>
      <c r="HX699">
        <v>3.29578</v>
      </c>
      <c r="HY699">
        <v>9999</v>
      </c>
      <c r="HZ699">
        <v>9999</v>
      </c>
      <c r="IA699">
        <v>999.9</v>
      </c>
      <c r="IB699">
        <v>9999</v>
      </c>
      <c r="IC699">
        <v>1.86325</v>
      </c>
      <c r="ID699">
        <v>1.86812</v>
      </c>
      <c r="IE699">
        <v>1.86783</v>
      </c>
      <c r="IF699">
        <v>1.86905</v>
      </c>
      <c r="IG699">
        <v>1.86982</v>
      </c>
      <c r="IH699">
        <v>1.86586</v>
      </c>
      <c r="II699">
        <v>1.86696</v>
      </c>
      <c r="IJ699">
        <v>1.86841</v>
      </c>
      <c r="IK699">
        <v>5</v>
      </c>
      <c r="IL699">
        <v>0</v>
      </c>
      <c r="IM699">
        <v>0</v>
      </c>
      <c r="IN699">
        <v>0</v>
      </c>
      <c r="IO699" t="s">
        <v>441</v>
      </c>
      <c r="IP699" t="s">
        <v>442</v>
      </c>
      <c r="IQ699" t="s">
        <v>443</v>
      </c>
      <c r="IR699" t="s">
        <v>443</v>
      </c>
      <c r="IS699" t="s">
        <v>443</v>
      </c>
      <c r="IT699" t="s">
        <v>443</v>
      </c>
      <c r="IU699">
        <v>0</v>
      </c>
      <c r="IV699">
        <v>100</v>
      </c>
      <c r="IW699">
        <v>100</v>
      </c>
      <c r="IX699">
        <v>1.098</v>
      </c>
      <c r="IY699">
        <v>0.3152</v>
      </c>
      <c r="IZ699">
        <v>1.09748391826392</v>
      </c>
      <c r="JA699">
        <v>0</v>
      </c>
      <c r="JB699">
        <v>0</v>
      </c>
      <c r="JC699">
        <v>0</v>
      </c>
      <c r="JD699">
        <v>0.315191680746845</v>
      </c>
      <c r="JE699">
        <v>0</v>
      </c>
      <c r="JF699">
        <v>0</v>
      </c>
      <c r="JG699">
        <v>0</v>
      </c>
      <c r="JH699">
        <v>5</v>
      </c>
      <c r="JI699">
        <v>2273</v>
      </c>
      <c r="JJ699">
        <v>0</v>
      </c>
      <c r="JK699">
        <v>25</v>
      </c>
      <c r="JL699">
        <v>29356979.7</v>
      </c>
      <c r="JM699">
        <v>29356979.7</v>
      </c>
      <c r="JN699">
        <v>0.700684</v>
      </c>
      <c r="JO699">
        <v>2.63184</v>
      </c>
      <c r="JP699">
        <v>1.54785</v>
      </c>
      <c r="JQ699">
        <v>2.31445</v>
      </c>
      <c r="JR699">
        <v>1.64673</v>
      </c>
      <c r="JS699">
        <v>2.40356</v>
      </c>
      <c r="JT699">
        <v>34.5549</v>
      </c>
      <c r="JU699">
        <v>24.0963</v>
      </c>
      <c r="JV699">
        <v>18</v>
      </c>
      <c r="JW699">
        <v>480.984</v>
      </c>
      <c r="JX699">
        <v>379.876</v>
      </c>
      <c r="JY699">
        <v>34.3186</v>
      </c>
      <c r="JZ699">
        <v>54.3521</v>
      </c>
      <c r="KA699">
        <v>30.004</v>
      </c>
      <c r="KB699">
        <v>53.398</v>
      </c>
      <c r="KC699">
        <v>53.1906</v>
      </c>
      <c r="KD699">
        <v>13.9901</v>
      </c>
      <c r="KE699">
        <v>0</v>
      </c>
      <c r="KF699">
        <v>100</v>
      </c>
      <c r="KG699">
        <v>26.9252</v>
      </c>
      <c r="KH699">
        <v>250.247</v>
      </c>
      <c r="KI699">
        <v>34.6858</v>
      </c>
      <c r="KJ699">
        <v>92.6761</v>
      </c>
      <c r="KK699">
        <v>89.2409</v>
      </c>
    </row>
    <row r="700" spans="1:297">
      <c r="A700">
        <v>684</v>
      </c>
      <c r="B700">
        <v>1761418786</v>
      </c>
      <c r="C700">
        <v>10605</v>
      </c>
      <c r="D700" t="s">
        <v>1817</v>
      </c>
      <c r="E700" t="s">
        <v>1818</v>
      </c>
      <c r="F700">
        <v>5</v>
      </c>
      <c r="G700" t="s">
        <v>1796</v>
      </c>
      <c r="H700" t="s">
        <v>436</v>
      </c>
      <c r="I700">
        <v>1761418777.84615</v>
      </c>
      <c r="J700">
        <f>(K700)/1000</f>
        <v>0</v>
      </c>
      <c r="K700">
        <f>IF(DP700, AN700, AH700)</f>
        <v>0</v>
      </c>
      <c r="L700">
        <f>IF(DP700, AI700, AG700)</f>
        <v>0</v>
      </c>
      <c r="M700">
        <f>DR700 - IF(AU700&gt;1, L700*DL700*100.0/(AW700), 0)</f>
        <v>0</v>
      </c>
      <c r="N700">
        <f>((T700-J700/2)*M700-L700)/(T700+J700/2)</f>
        <v>0</v>
      </c>
      <c r="O700">
        <f>N700*(DY700+DZ700)/1000.0</f>
        <v>0</v>
      </c>
      <c r="P700">
        <f>(DR700 - IF(AU700&gt;1, L700*DL700*100.0/(AW700), 0))*(DY700+DZ700)/1000.0</f>
        <v>0</v>
      </c>
      <c r="Q700">
        <f>2.0/((1/S700-1/R700)+SIGN(S700)*SQRT((1/S700-1/R700)*(1/S700-1/R700) + 4*DM700/((DM700+1)*(DM700+1))*(2*1/S700*1/R700-1/R700*1/R700)))</f>
        <v>0</v>
      </c>
      <c r="R700">
        <f>IF(LEFT(DN700,1)&lt;&gt;"0",IF(LEFT(DN700,1)="1",3.0,DO700),$D$5+$E$5*(EF700*DY700/($K$5*1000))+$F$5*(EF700*DY700/($K$5*1000))*MAX(MIN(DL700,$J$5),$I$5)*MAX(MIN(DL700,$J$5),$I$5)+$G$5*MAX(MIN(DL700,$J$5),$I$5)*(EF700*DY700/($K$5*1000))+$H$5*(EF700*DY700/($K$5*1000))*(EF700*DY700/($K$5*1000)))</f>
        <v>0</v>
      </c>
      <c r="S700">
        <f>J700*(1000-(1000*0.61365*exp(17.502*W700/(240.97+W700))/(DY700+DZ700)+DT700)/2)/(1000*0.61365*exp(17.502*W700/(240.97+W700))/(DY700+DZ700)-DT700)</f>
        <v>0</v>
      </c>
      <c r="T700">
        <f>1/((DM700+1)/(Q700/1.6)+1/(R700/1.37)) + DM700/((DM700+1)/(Q700/1.6) + DM700/(R700/1.37))</f>
        <v>0</v>
      </c>
      <c r="U700">
        <f>(DH700*DK700)</f>
        <v>0</v>
      </c>
      <c r="V700">
        <f>(EA700+(U700+2*0.95*5.67E-8*(((EA700+$B$7)+273)^4-(EA700+273)^4)-44100*J700)/(1.84*29.3*R700+8*0.95*5.67E-8*(EA700+273)^3))</f>
        <v>0</v>
      </c>
      <c r="W700">
        <f>($C$7*EB700+$D$7*EC700+$E$7*V700)</f>
        <v>0</v>
      </c>
      <c r="X700">
        <f>0.61365*exp(17.502*W700/(240.97+W700))</f>
        <v>0</v>
      </c>
      <c r="Y700">
        <f>(Z700/AA700*100)</f>
        <v>0</v>
      </c>
      <c r="Z700">
        <f>DT700*(DY700+DZ700)/1000</f>
        <v>0</v>
      </c>
      <c r="AA700">
        <f>0.61365*exp(17.502*EA700/(240.97+EA700))</f>
        <v>0</v>
      </c>
      <c r="AB700">
        <f>(X700-DT700*(DY700+DZ700)/1000)</f>
        <v>0</v>
      </c>
      <c r="AC700">
        <f>(-J700*44100)</f>
        <v>0</v>
      </c>
      <c r="AD700">
        <f>2*29.3*R700*0.92*(EA700-W700)</f>
        <v>0</v>
      </c>
      <c r="AE700">
        <f>2*0.95*5.67E-8*(((EA700+$B$7)+273)^4-(W700+273)^4)</f>
        <v>0</v>
      </c>
      <c r="AF700">
        <f>U700+AE700+AC700+AD700</f>
        <v>0</v>
      </c>
      <c r="AG700">
        <f>DX700*AU700*(DS700-DR700*(1000-AU700*DU700)/(1000-AU700*DT700))/(100*DL700)</f>
        <v>0</v>
      </c>
      <c r="AH700">
        <f>1000*DX700*AU700*(DT700-DU700)/(100*DL700*(1000-AU700*DT700))</f>
        <v>0</v>
      </c>
      <c r="AI700">
        <f>(AJ700 - AK700 - DY700*1E3/(8.314*(EA700+273.15)) * AM700/DX700 * AL700) * DX700/(100*DL700) * (1000 - DU700)/1000</f>
        <v>0</v>
      </c>
      <c r="AJ700">
        <v>275.513958865812</v>
      </c>
      <c r="AK700">
        <v>286.276872727273</v>
      </c>
      <c r="AL700">
        <v>-3.36597503722576</v>
      </c>
      <c r="AM700">
        <v>65.3077758132671</v>
      </c>
      <c r="AN700">
        <f>(AP700 - AO700 + DY700*1E3/(8.314*(EA700+273.15)) * AR700/DX700 * AQ700) * DX700/(100*DL700) * 1000/(1000 - AP700)</f>
        <v>0</v>
      </c>
      <c r="AO700">
        <v>25.8530760468631</v>
      </c>
      <c r="AP700">
        <v>32.4135363636364</v>
      </c>
      <c r="AQ700">
        <v>4.78846907112253e-05</v>
      </c>
      <c r="AR700">
        <v>110.477653958473</v>
      </c>
      <c r="AS700">
        <v>11</v>
      </c>
      <c r="AT700">
        <v>2</v>
      </c>
      <c r="AU700">
        <f>IF(AS700*$H$13&gt;=AW700,1.0,(AW700/(AW700-AS700*$H$13)))</f>
        <v>0</v>
      </c>
      <c r="AV700">
        <f>(AU700-1)*100</f>
        <v>0</v>
      </c>
      <c r="AW700">
        <f>MAX(0,($B$13+$C$13*EF700)/(1+$D$13*EF700)*DY700/(EA700+273)*$E$13)</f>
        <v>0</v>
      </c>
      <c r="AX700" t="s">
        <v>437</v>
      </c>
      <c r="AY700" t="s">
        <v>437</v>
      </c>
      <c r="AZ700">
        <v>0</v>
      </c>
      <c r="BA700">
        <v>0</v>
      </c>
      <c r="BB700">
        <f>1-AZ700/BA700</f>
        <v>0</v>
      </c>
      <c r="BC700">
        <v>0</v>
      </c>
      <c r="BD700" t="s">
        <v>437</v>
      </c>
      <c r="BE700" t="s">
        <v>437</v>
      </c>
      <c r="BF700">
        <v>0</v>
      </c>
      <c r="BG700">
        <v>0</v>
      </c>
      <c r="BH700">
        <f>1-BF700/BG700</f>
        <v>0</v>
      </c>
      <c r="BI700">
        <v>0.5</v>
      </c>
      <c r="BJ700">
        <f>DI700</f>
        <v>0</v>
      </c>
      <c r="BK700">
        <f>L700</f>
        <v>0</v>
      </c>
      <c r="BL700">
        <f>BH700*BI700*BJ700</f>
        <v>0</v>
      </c>
      <c r="BM700">
        <f>(BK700-BC700)/BJ700</f>
        <v>0</v>
      </c>
      <c r="BN700">
        <f>(BA700-BG700)/BG700</f>
        <v>0</v>
      </c>
      <c r="BO700">
        <f>AZ700/(BB700+AZ700/BG700)</f>
        <v>0</v>
      </c>
      <c r="BP700" t="s">
        <v>437</v>
      </c>
      <c r="BQ700">
        <v>0</v>
      </c>
      <c r="BR700">
        <f>IF(BQ700&lt;&gt;0, BQ700, BO700)</f>
        <v>0</v>
      </c>
      <c r="BS700">
        <f>1-BR700/BG700</f>
        <v>0</v>
      </c>
      <c r="BT700">
        <f>(BG700-BF700)/(BG700-BR700)</f>
        <v>0</v>
      </c>
      <c r="BU700">
        <f>(BA700-BG700)/(BA700-BR700)</f>
        <v>0</v>
      </c>
      <c r="BV700">
        <f>(BG700-BF700)/(BG700-AZ700)</f>
        <v>0</v>
      </c>
      <c r="BW700">
        <f>(BA700-BG700)/(BA700-AZ700)</f>
        <v>0</v>
      </c>
      <c r="BX700">
        <f>(BT700*BR700/BF700)</f>
        <v>0</v>
      </c>
      <c r="BY700">
        <f>(1-BX700)</f>
        <v>0</v>
      </c>
      <c r="DH700">
        <f>$B$11*EG700+$C$11*EH700+$F$11*ES700*(1-EV700)</f>
        <v>0</v>
      </c>
      <c r="DI700">
        <f>DH700*DJ700</f>
        <v>0</v>
      </c>
      <c r="DJ700">
        <f>($B$11*$D$9+$C$11*$D$9+$F$11*((FF700+EX700)/MAX(FF700+EX700+FG700, 0.1)*$I$9+FG700/MAX(FF700+EX700+FG700, 0.1)*$J$9))/($B$11+$C$11+$F$11)</f>
        <v>0</v>
      </c>
      <c r="DK700">
        <f>($B$11*$K$9+$C$11*$K$9+$F$11*((FF700+EX700)/MAX(FF700+EX700+FG700, 0.1)*$P$9+FG700/MAX(FF700+EX700+FG700, 0.1)*$Q$9))/($B$11+$C$11+$F$11)</f>
        <v>0</v>
      </c>
      <c r="DL700">
        <v>6</v>
      </c>
      <c r="DM700">
        <v>0.5</v>
      </c>
      <c r="DN700" t="s">
        <v>438</v>
      </c>
      <c r="DO700">
        <v>2</v>
      </c>
      <c r="DP700" t="b">
        <v>1</v>
      </c>
      <c r="DQ700">
        <v>1761418777.84615</v>
      </c>
      <c r="DR700">
        <v>300.283</v>
      </c>
      <c r="DS700">
        <v>284.339461538462</v>
      </c>
      <c r="DT700">
        <v>32.3916615384615</v>
      </c>
      <c r="DU700">
        <v>25.8537384615385</v>
      </c>
      <c r="DV700">
        <v>299.185461538462</v>
      </c>
      <c r="DW700">
        <v>32.0764692307692</v>
      </c>
      <c r="DX700">
        <v>500.010769230769</v>
      </c>
      <c r="DY700">
        <v>90.2678230769231</v>
      </c>
      <c r="DZ700">
        <v>0.0434047307692308</v>
      </c>
      <c r="EA700">
        <v>42.8482461538462</v>
      </c>
      <c r="EB700">
        <v>42.3319</v>
      </c>
      <c r="EC700">
        <v>999.9</v>
      </c>
      <c r="ED700">
        <v>0</v>
      </c>
      <c r="EE700">
        <v>0</v>
      </c>
      <c r="EF700">
        <v>9993.55615384615</v>
      </c>
      <c r="EG700">
        <v>0</v>
      </c>
      <c r="EH700">
        <v>1204.77538461538</v>
      </c>
      <c r="EI700">
        <v>15.9434</v>
      </c>
      <c r="EJ700">
        <v>310.334923076923</v>
      </c>
      <c r="EK700">
        <v>291.886076923077</v>
      </c>
      <c r="EL700">
        <v>6.53792384615385</v>
      </c>
      <c r="EM700">
        <v>284.339461538462</v>
      </c>
      <c r="EN700">
        <v>25.8537384615385</v>
      </c>
      <c r="EO700">
        <v>2.92392384615385</v>
      </c>
      <c r="EP700">
        <v>2.33376</v>
      </c>
      <c r="EQ700">
        <v>23.6009076923077</v>
      </c>
      <c r="ER700">
        <v>19.9113384615385</v>
      </c>
      <c r="ES700">
        <v>1200.00923076923</v>
      </c>
      <c r="ET700">
        <v>0.967004692307692</v>
      </c>
      <c r="EU700">
        <v>0.0329954076923077</v>
      </c>
      <c r="EV700">
        <v>0</v>
      </c>
      <c r="EW700">
        <v>1183.67307692308</v>
      </c>
      <c r="EX700">
        <v>5.00059</v>
      </c>
      <c r="EY700">
        <v>15369.2</v>
      </c>
      <c r="EZ700">
        <v>10358.8153846154</v>
      </c>
      <c r="FA700">
        <v>62.1679230769231</v>
      </c>
      <c r="FB700">
        <v>64.0238461538462</v>
      </c>
      <c r="FC700">
        <v>62.3987692307692</v>
      </c>
      <c r="FD700">
        <v>63.6583846153846</v>
      </c>
      <c r="FE700">
        <v>62.8940769230769</v>
      </c>
      <c r="FF700">
        <v>1155.57923076923</v>
      </c>
      <c r="FG700">
        <v>39.43</v>
      </c>
      <c r="FH700">
        <v>0</v>
      </c>
      <c r="FI700">
        <v>1761418746.7</v>
      </c>
      <c r="FJ700">
        <v>0</v>
      </c>
      <c r="FK700">
        <v>1183.4884</v>
      </c>
      <c r="FL700">
        <v>-8.93769230567108</v>
      </c>
      <c r="FM700">
        <v>-91.3307693065535</v>
      </c>
      <c r="FN700">
        <v>15367.376</v>
      </c>
      <c r="FO700">
        <v>15</v>
      </c>
      <c r="FP700">
        <v>0</v>
      </c>
      <c r="FQ700" t="s">
        <v>439</v>
      </c>
      <c r="FR700">
        <v>0</v>
      </c>
      <c r="FS700">
        <v>0</v>
      </c>
      <c r="FT700">
        <v>0</v>
      </c>
      <c r="FU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A700">
        <v>0</v>
      </c>
      <c r="GB700">
        <v>0</v>
      </c>
      <c r="GC700">
        <v>15.528895</v>
      </c>
      <c r="GD700">
        <v>6.23703609022555</v>
      </c>
      <c r="GE700">
        <v>0.766028333989677</v>
      </c>
      <c r="GF700">
        <v>0</v>
      </c>
      <c r="GG700">
        <v>1184.22058823529</v>
      </c>
      <c r="GH700">
        <v>-8.38258211979894</v>
      </c>
      <c r="GI700">
        <v>0.845256456650081</v>
      </c>
      <c r="GJ700">
        <v>-1</v>
      </c>
      <c r="GK700">
        <v>6.5296975</v>
      </c>
      <c r="GL700">
        <v>0.14636887218045</v>
      </c>
      <c r="GM700">
        <v>0.0142466437714291</v>
      </c>
      <c r="GN700">
        <v>0</v>
      </c>
      <c r="GO700">
        <v>0</v>
      </c>
      <c r="GP700">
        <v>2</v>
      </c>
      <c r="GQ700" t="s">
        <v>473</v>
      </c>
      <c r="GR700">
        <v>3.12687</v>
      </c>
      <c r="GS700">
        <v>2.72153</v>
      </c>
      <c r="GT700">
        <v>0.0592553</v>
      </c>
      <c r="GU700">
        <v>0.0566098</v>
      </c>
      <c r="GV700">
        <v>0.120732</v>
      </c>
      <c r="GW700">
        <v>0.103077</v>
      </c>
      <c r="GX700">
        <v>33677.1</v>
      </c>
      <c r="GY700">
        <v>35677.2</v>
      </c>
      <c r="GZ700">
        <v>32523.7</v>
      </c>
      <c r="HA700">
        <v>34376.7</v>
      </c>
      <c r="HB700">
        <v>40861.6</v>
      </c>
      <c r="HC700">
        <v>44482</v>
      </c>
      <c r="HD700">
        <v>51134.9</v>
      </c>
      <c r="HE700">
        <v>55157.6</v>
      </c>
      <c r="HF700">
        <v>1.66443</v>
      </c>
      <c r="HG700">
        <v>1.52277</v>
      </c>
      <c r="HH700">
        <v>-0.0934526</v>
      </c>
      <c r="HI700">
        <v>0</v>
      </c>
      <c r="HJ700">
        <v>43.8279</v>
      </c>
      <c r="HK700">
        <v>999.9</v>
      </c>
      <c r="HL700">
        <v>56.116</v>
      </c>
      <c r="HM700">
        <v>30.353</v>
      </c>
      <c r="HN700">
        <v>27.0274</v>
      </c>
      <c r="HO700">
        <v>60.8656</v>
      </c>
      <c r="HP700">
        <v>41.3662</v>
      </c>
      <c r="HQ700">
        <v>1</v>
      </c>
      <c r="HR700">
        <v>2.50161</v>
      </c>
      <c r="HS700">
        <v>9.28105</v>
      </c>
      <c r="HT700">
        <v>19.9018</v>
      </c>
      <c r="HU700">
        <v>5.18794</v>
      </c>
      <c r="HV700">
        <v>12.0159</v>
      </c>
      <c r="HW700">
        <v>4.96915</v>
      </c>
      <c r="HX700">
        <v>3.29583</v>
      </c>
      <c r="HY700">
        <v>9999</v>
      </c>
      <c r="HZ700">
        <v>9999</v>
      </c>
      <c r="IA700">
        <v>999.9</v>
      </c>
      <c r="IB700">
        <v>9999</v>
      </c>
      <c r="IC700">
        <v>1.86325</v>
      </c>
      <c r="ID700">
        <v>1.86813</v>
      </c>
      <c r="IE700">
        <v>1.86783</v>
      </c>
      <c r="IF700">
        <v>1.86905</v>
      </c>
      <c r="IG700">
        <v>1.86981</v>
      </c>
      <c r="IH700">
        <v>1.86586</v>
      </c>
      <c r="II700">
        <v>1.86696</v>
      </c>
      <c r="IJ700">
        <v>1.8684</v>
      </c>
      <c r="IK700">
        <v>5</v>
      </c>
      <c r="IL700">
        <v>0</v>
      </c>
      <c r="IM700">
        <v>0</v>
      </c>
      <c r="IN700">
        <v>0</v>
      </c>
      <c r="IO700" t="s">
        <v>441</v>
      </c>
      <c r="IP700" t="s">
        <v>442</v>
      </c>
      <c r="IQ700" t="s">
        <v>443</v>
      </c>
      <c r="IR700" t="s">
        <v>443</v>
      </c>
      <c r="IS700" t="s">
        <v>443</v>
      </c>
      <c r="IT700" t="s">
        <v>443</v>
      </c>
      <c r="IU700">
        <v>0</v>
      </c>
      <c r="IV700">
        <v>100</v>
      </c>
      <c r="IW700">
        <v>100</v>
      </c>
      <c r="IX700">
        <v>1.097</v>
      </c>
      <c r="IY700">
        <v>0.3152</v>
      </c>
      <c r="IZ700">
        <v>1.09748391826392</v>
      </c>
      <c r="JA700">
        <v>0</v>
      </c>
      <c r="JB700">
        <v>0</v>
      </c>
      <c r="JC700">
        <v>0</v>
      </c>
      <c r="JD700">
        <v>0.315191680746845</v>
      </c>
      <c r="JE700">
        <v>0</v>
      </c>
      <c r="JF700">
        <v>0</v>
      </c>
      <c r="JG700">
        <v>0</v>
      </c>
      <c r="JH700">
        <v>5</v>
      </c>
      <c r="JI700">
        <v>2273</v>
      </c>
      <c r="JJ700">
        <v>0</v>
      </c>
      <c r="JK700">
        <v>25</v>
      </c>
      <c r="JL700">
        <v>29356979.8</v>
      </c>
      <c r="JM700">
        <v>29356979.8</v>
      </c>
      <c r="JN700">
        <v>0.667725</v>
      </c>
      <c r="JO700">
        <v>2.63306</v>
      </c>
      <c r="JP700">
        <v>1.54785</v>
      </c>
      <c r="JQ700">
        <v>2.31445</v>
      </c>
      <c r="JR700">
        <v>1.64673</v>
      </c>
      <c r="JS700">
        <v>2.37305</v>
      </c>
      <c r="JT700">
        <v>34.5549</v>
      </c>
      <c r="JU700">
        <v>24.0963</v>
      </c>
      <c r="JV700">
        <v>18</v>
      </c>
      <c r="JW700">
        <v>481.063</v>
      </c>
      <c r="JX700">
        <v>379.806</v>
      </c>
      <c r="JY700">
        <v>34.3404</v>
      </c>
      <c r="JZ700">
        <v>54.3877</v>
      </c>
      <c r="KA700">
        <v>30.0038</v>
      </c>
      <c r="KB700">
        <v>53.4284</v>
      </c>
      <c r="KC700">
        <v>53.2242</v>
      </c>
      <c r="KD700">
        <v>13.3471</v>
      </c>
      <c r="KE700">
        <v>0</v>
      </c>
      <c r="KF700">
        <v>100</v>
      </c>
      <c r="KG700">
        <v>26.6011</v>
      </c>
      <c r="KH700">
        <v>229.863</v>
      </c>
      <c r="KI700">
        <v>34.6858</v>
      </c>
      <c r="KJ700">
        <v>92.6697</v>
      </c>
      <c r="KK700">
        <v>89.2327</v>
      </c>
    </row>
    <row r="701" spans="1:297">
      <c r="A701">
        <v>685</v>
      </c>
      <c r="B701">
        <v>1761418791</v>
      </c>
      <c r="C701">
        <v>10610</v>
      </c>
      <c r="D701" t="s">
        <v>1819</v>
      </c>
      <c r="E701" t="s">
        <v>1820</v>
      </c>
      <c r="F701">
        <v>5</v>
      </c>
      <c r="G701" t="s">
        <v>1796</v>
      </c>
      <c r="H701" t="s">
        <v>436</v>
      </c>
      <c r="I701">
        <v>1761418782.84615</v>
      </c>
      <c r="J701">
        <f>(K701)/1000</f>
        <v>0</v>
      </c>
      <c r="K701">
        <f>IF(DP701, AN701, AH701)</f>
        <v>0</v>
      </c>
      <c r="L701">
        <f>IF(DP701, AI701, AG701)</f>
        <v>0</v>
      </c>
      <c r="M701">
        <f>DR701 - IF(AU701&gt;1, L701*DL701*100.0/(AW701), 0)</f>
        <v>0</v>
      </c>
      <c r="N701">
        <f>((T701-J701/2)*M701-L701)/(T701+J701/2)</f>
        <v>0</v>
      </c>
      <c r="O701">
        <f>N701*(DY701+DZ701)/1000.0</f>
        <v>0</v>
      </c>
      <c r="P701">
        <f>(DR701 - IF(AU701&gt;1, L701*DL701*100.0/(AW701), 0))*(DY701+DZ701)/1000.0</f>
        <v>0</v>
      </c>
      <c r="Q701">
        <f>2.0/((1/S701-1/R701)+SIGN(S701)*SQRT((1/S701-1/R701)*(1/S701-1/R701) + 4*DM701/((DM701+1)*(DM701+1))*(2*1/S701*1/R701-1/R701*1/R701)))</f>
        <v>0</v>
      </c>
      <c r="R701">
        <f>IF(LEFT(DN701,1)&lt;&gt;"0",IF(LEFT(DN701,1)="1",3.0,DO701),$D$5+$E$5*(EF701*DY701/($K$5*1000))+$F$5*(EF701*DY701/($K$5*1000))*MAX(MIN(DL701,$J$5),$I$5)*MAX(MIN(DL701,$J$5),$I$5)+$G$5*MAX(MIN(DL701,$J$5),$I$5)*(EF701*DY701/($K$5*1000))+$H$5*(EF701*DY701/($K$5*1000))*(EF701*DY701/($K$5*1000)))</f>
        <v>0</v>
      </c>
      <c r="S701">
        <f>J701*(1000-(1000*0.61365*exp(17.502*W701/(240.97+W701))/(DY701+DZ701)+DT701)/2)/(1000*0.61365*exp(17.502*W701/(240.97+W701))/(DY701+DZ701)-DT701)</f>
        <v>0</v>
      </c>
      <c r="T701">
        <f>1/((DM701+1)/(Q701/1.6)+1/(R701/1.37)) + DM701/((DM701+1)/(Q701/1.6) + DM701/(R701/1.37))</f>
        <v>0</v>
      </c>
      <c r="U701">
        <f>(DH701*DK701)</f>
        <v>0</v>
      </c>
      <c r="V701">
        <f>(EA701+(U701+2*0.95*5.67E-8*(((EA701+$B$7)+273)^4-(EA701+273)^4)-44100*J701)/(1.84*29.3*R701+8*0.95*5.67E-8*(EA701+273)^3))</f>
        <v>0</v>
      </c>
      <c r="W701">
        <f>($C$7*EB701+$D$7*EC701+$E$7*V701)</f>
        <v>0</v>
      </c>
      <c r="X701">
        <f>0.61365*exp(17.502*W701/(240.97+W701))</f>
        <v>0</v>
      </c>
      <c r="Y701">
        <f>(Z701/AA701*100)</f>
        <v>0</v>
      </c>
      <c r="Z701">
        <f>DT701*(DY701+DZ701)/1000</f>
        <v>0</v>
      </c>
      <c r="AA701">
        <f>0.61365*exp(17.502*EA701/(240.97+EA701))</f>
        <v>0</v>
      </c>
      <c r="AB701">
        <f>(X701-DT701*(DY701+DZ701)/1000)</f>
        <v>0</v>
      </c>
      <c r="AC701">
        <f>(-J701*44100)</f>
        <v>0</v>
      </c>
      <c r="AD701">
        <f>2*29.3*R701*0.92*(EA701-W701)</f>
        <v>0</v>
      </c>
      <c r="AE701">
        <f>2*0.95*5.67E-8*(((EA701+$B$7)+273)^4-(W701+273)^4)</f>
        <v>0</v>
      </c>
      <c r="AF701">
        <f>U701+AE701+AC701+AD701</f>
        <v>0</v>
      </c>
      <c r="AG701">
        <f>DX701*AU701*(DS701-DR701*(1000-AU701*DU701)/(1000-AU701*DT701))/(100*DL701)</f>
        <v>0</v>
      </c>
      <c r="AH701">
        <f>1000*DX701*AU701*(DT701-DU701)/(100*DL701*(1000-AU701*DT701))</f>
        <v>0</v>
      </c>
      <c r="AI701">
        <f>(AJ701 - AK701 - DY701*1E3/(8.314*(EA701+273.15)) * AM701/DX701 * AL701) * DX701/(100*DL701) * (1000 - DU701)/1000</f>
        <v>0</v>
      </c>
      <c r="AJ701">
        <v>258.982157050955</v>
      </c>
      <c r="AK701">
        <v>269.8794</v>
      </c>
      <c r="AL701">
        <v>-3.27081669561016</v>
      </c>
      <c r="AM701">
        <v>65.3077758132671</v>
      </c>
      <c r="AN701">
        <f>(AP701 - AO701 + DY701*1E3/(8.314*(EA701+273.15)) * AR701/DX701 * AQ701) * DX701/(100*DL701) * 1000/(1000 - AP701)</f>
        <v>0</v>
      </c>
      <c r="AO701">
        <v>25.8515357379887</v>
      </c>
      <c r="AP701">
        <v>32.43744</v>
      </c>
      <c r="AQ701">
        <v>0.00393996622264428</v>
      </c>
      <c r="AR701">
        <v>110.477653958473</v>
      </c>
      <c r="AS701">
        <v>12</v>
      </c>
      <c r="AT701">
        <v>2</v>
      </c>
      <c r="AU701">
        <f>IF(AS701*$H$13&gt;=AW701,1.0,(AW701/(AW701-AS701*$H$13)))</f>
        <v>0</v>
      </c>
      <c r="AV701">
        <f>(AU701-1)*100</f>
        <v>0</v>
      </c>
      <c r="AW701">
        <f>MAX(0,($B$13+$C$13*EF701)/(1+$D$13*EF701)*DY701/(EA701+273)*$E$13)</f>
        <v>0</v>
      </c>
      <c r="AX701" t="s">
        <v>437</v>
      </c>
      <c r="AY701" t="s">
        <v>437</v>
      </c>
      <c r="AZ701">
        <v>0</v>
      </c>
      <c r="BA701">
        <v>0</v>
      </c>
      <c r="BB701">
        <f>1-AZ701/BA701</f>
        <v>0</v>
      </c>
      <c r="BC701">
        <v>0</v>
      </c>
      <c r="BD701" t="s">
        <v>437</v>
      </c>
      <c r="BE701" t="s">
        <v>437</v>
      </c>
      <c r="BF701">
        <v>0</v>
      </c>
      <c r="BG701">
        <v>0</v>
      </c>
      <c r="BH701">
        <f>1-BF701/BG701</f>
        <v>0</v>
      </c>
      <c r="BI701">
        <v>0.5</v>
      </c>
      <c r="BJ701">
        <f>DI701</f>
        <v>0</v>
      </c>
      <c r="BK701">
        <f>L701</f>
        <v>0</v>
      </c>
      <c r="BL701">
        <f>BH701*BI701*BJ701</f>
        <v>0</v>
      </c>
      <c r="BM701">
        <f>(BK701-BC701)/BJ701</f>
        <v>0</v>
      </c>
      <c r="BN701">
        <f>(BA701-BG701)/BG701</f>
        <v>0</v>
      </c>
      <c r="BO701">
        <f>AZ701/(BB701+AZ701/BG701)</f>
        <v>0</v>
      </c>
      <c r="BP701" t="s">
        <v>437</v>
      </c>
      <c r="BQ701">
        <v>0</v>
      </c>
      <c r="BR701">
        <f>IF(BQ701&lt;&gt;0, BQ701, BO701)</f>
        <v>0</v>
      </c>
      <c r="BS701">
        <f>1-BR701/BG701</f>
        <v>0</v>
      </c>
      <c r="BT701">
        <f>(BG701-BF701)/(BG701-BR701)</f>
        <v>0</v>
      </c>
      <c r="BU701">
        <f>(BA701-BG701)/(BA701-BR701)</f>
        <v>0</v>
      </c>
      <c r="BV701">
        <f>(BG701-BF701)/(BG701-AZ701)</f>
        <v>0</v>
      </c>
      <c r="BW701">
        <f>(BA701-BG701)/(BA701-AZ701)</f>
        <v>0</v>
      </c>
      <c r="BX701">
        <f>(BT701*BR701/BF701)</f>
        <v>0</v>
      </c>
      <c r="BY701">
        <f>(1-BX701)</f>
        <v>0</v>
      </c>
      <c r="DH701">
        <f>$B$11*EG701+$C$11*EH701+$F$11*ES701*(1-EV701)</f>
        <v>0</v>
      </c>
      <c r="DI701">
        <f>DH701*DJ701</f>
        <v>0</v>
      </c>
      <c r="DJ701">
        <f>($B$11*$D$9+$C$11*$D$9+$F$11*((FF701+EX701)/MAX(FF701+EX701+FG701, 0.1)*$I$9+FG701/MAX(FF701+EX701+FG701, 0.1)*$J$9))/($B$11+$C$11+$F$11)</f>
        <v>0</v>
      </c>
      <c r="DK701">
        <f>($B$11*$K$9+$C$11*$K$9+$F$11*((FF701+EX701)/MAX(FF701+EX701+FG701, 0.1)*$P$9+FG701/MAX(FF701+EX701+FG701, 0.1)*$Q$9))/($B$11+$C$11+$F$11)</f>
        <v>0</v>
      </c>
      <c r="DL701">
        <v>6</v>
      </c>
      <c r="DM701">
        <v>0.5</v>
      </c>
      <c r="DN701" t="s">
        <v>438</v>
      </c>
      <c r="DO701">
        <v>2</v>
      </c>
      <c r="DP701" t="b">
        <v>1</v>
      </c>
      <c r="DQ701">
        <v>1761418782.84615</v>
      </c>
      <c r="DR701">
        <v>284.039538461538</v>
      </c>
      <c r="DS701">
        <v>267.936076923077</v>
      </c>
      <c r="DT701">
        <v>32.4079076923077</v>
      </c>
      <c r="DU701">
        <v>25.8526846153846</v>
      </c>
      <c r="DV701">
        <v>282.942153846154</v>
      </c>
      <c r="DW701">
        <v>32.0927153846154</v>
      </c>
      <c r="DX701">
        <v>499.998846153846</v>
      </c>
      <c r="DY701">
        <v>90.2688923076923</v>
      </c>
      <c r="DZ701">
        <v>0.0433674384615385</v>
      </c>
      <c r="EA701">
        <v>42.8616923076923</v>
      </c>
      <c r="EB701">
        <v>42.3400692307692</v>
      </c>
      <c r="EC701">
        <v>999.9</v>
      </c>
      <c r="ED701">
        <v>0</v>
      </c>
      <c r="EE701">
        <v>0</v>
      </c>
      <c r="EF701">
        <v>9993.55384615385</v>
      </c>
      <c r="EG701">
        <v>0</v>
      </c>
      <c r="EH701">
        <v>1204.66307692308</v>
      </c>
      <c r="EI701">
        <v>16.1034692307692</v>
      </c>
      <c r="EJ701">
        <v>293.552692307692</v>
      </c>
      <c r="EK701">
        <v>275.046846153846</v>
      </c>
      <c r="EL701">
        <v>6.55522692307692</v>
      </c>
      <c r="EM701">
        <v>267.936076923077</v>
      </c>
      <c r="EN701">
        <v>25.8526846153846</v>
      </c>
      <c r="EO701">
        <v>2.92542538461538</v>
      </c>
      <c r="EP701">
        <v>2.33369076923077</v>
      </c>
      <c r="EQ701">
        <v>23.6094153846154</v>
      </c>
      <c r="ER701">
        <v>19.9108615384615</v>
      </c>
      <c r="ES701">
        <v>1200.01461538462</v>
      </c>
      <c r="ET701">
        <v>0.967005307692308</v>
      </c>
      <c r="EU701">
        <v>0.0329947692307692</v>
      </c>
      <c r="EV701">
        <v>0</v>
      </c>
      <c r="EW701">
        <v>1182.87</v>
      </c>
      <c r="EX701">
        <v>5.00059</v>
      </c>
      <c r="EY701">
        <v>15361.9384615385</v>
      </c>
      <c r="EZ701">
        <v>10358.8538461538</v>
      </c>
      <c r="FA701">
        <v>62.2063846153846</v>
      </c>
      <c r="FB701">
        <v>64.0429230769231</v>
      </c>
      <c r="FC701">
        <v>62.4275384615385</v>
      </c>
      <c r="FD701">
        <v>63.692</v>
      </c>
      <c r="FE701">
        <v>62.9131538461538</v>
      </c>
      <c r="FF701">
        <v>1155.58461538462</v>
      </c>
      <c r="FG701">
        <v>39.43</v>
      </c>
      <c r="FH701">
        <v>0</v>
      </c>
      <c r="FI701">
        <v>1761418751.5</v>
      </c>
      <c r="FJ701">
        <v>0</v>
      </c>
      <c r="FK701">
        <v>1182.6968</v>
      </c>
      <c r="FL701">
        <v>-9.89692305798748</v>
      </c>
      <c r="FM701">
        <v>-92.0307692172988</v>
      </c>
      <c r="FN701">
        <v>15359.704</v>
      </c>
      <c r="FO701">
        <v>15</v>
      </c>
      <c r="FP701">
        <v>0</v>
      </c>
      <c r="FQ701" t="s">
        <v>439</v>
      </c>
      <c r="FR701">
        <v>0</v>
      </c>
      <c r="FS701">
        <v>0</v>
      </c>
      <c r="FT701">
        <v>0</v>
      </c>
      <c r="FU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A701">
        <v>0</v>
      </c>
      <c r="GB701">
        <v>0</v>
      </c>
      <c r="GC701">
        <v>15.9456857142857</v>
      </c>
      <c r="GD701">
        <v>2.56454025974025</v>
      </c>
      <c r="GE701">
        <v>0.436285356908825</v>
      </c>
      <c r="GF701">
        <v>0</v>
      </c>
      <c r="GG701">
        <v>1183.49323529412</v>
      </c>
      <c r="GH701">
        <v>-9.417112299791</v>
      </c>
      <c r="GI701">
        <v>0.94714344707787</v>
      </c>
      <c r="GJ701">
        <v>-1</v>
      </c>
      <c r="GK701">
        <v>6.54286476190476</v>
      </c>
      <c r="GL701">
        <v>0.193948051948053</v>
      </c>
      <c r="GM701">
        <v>0.0197983552994272</v>
      </c>
      <c r="GN701">
        <v>0</v>
      </c>
      <c r="GO701">
        <v>0</v>
      </c>
      <c r="GP701">
        <v>2</v>
      </c>
      <c r="GQ701" t="s">
        <v>473</v>
      </c>
      <c r="GR701">
        <v>3.12684</v>
      </c>
      <c r="GS701">
        <v>2.72109</v>
      </c>
      <c r="GT701">
        <v>0.0562731</v>
      </c>
      <c r="GU701">
        <v>0.0533536</v>
      </c>
      <c r="GV701">
        <v>0.120781</v>
      </c>
      <c r="GW701">
        <v>0.10307</v>
      </c>
      <c r="GX701">
        <v>33780.8</v>
      </c>
      <c r="GY701">
        <v>35796.4</v>
      </c>
      <c r="GZ701">
        <v>32521.1</v>
      </c>
      <c r="HA701">
        <v>34373.4</v>
      </c>
      <c r="HB701">
        <v>40856.6</v>
      </c>
      <c r="HC701">
        <v>44477.9</v>
      </c>
      <c r="HD701">
        <v>51131.3</v>
      </c>
      <c r="HE701">
        <v>55152.6</v>
      </c>
      <c r="HF701">
        <v>1.66392</v>
      </c>
      <c r="HG701">
        <v>1.52215</v>
      </c>
      <c r="HH701">
        <v>-0.0911243</v>
      </c>
      <c r="HI701">
        <v>0</v>
      </c>
      <c r="HJ701">
        <v>43.8418</v>
      </c>
      <c r="HK701">
        <v>999.9</v>
      </c>
      <c r="HL701">
        <v>56.116</v>
      </c>
      <c r="HM701">
        <v>30.363</v>
      </c>
      <c r="HN701">
        <v>27.0423</v>
      </c>
      <c r="HO701">
        <v>61.0556</v>
      </c>
      <c r="HP701">
        <v>41.2901</v>
      </c>
      <c r="HQ701">
        <v>1</v>
      </c>
      <c r="HR701">
        <v>2.50526</v>
      </c>
      <c r="HS701">
        <v>9.28105</v>
      </c>
      <c r="HT701">
        <v>19.9017</v>
      </c>
      <c r="HU701">
        <v>5.18929</v>
      </c>
      <c r="HV701">
        <v>12.0159</v>
      </c>
      <c r="HW701">
        <v>4.9689</v>
      </c>
      <c r="HX701">
        <v>3.29585</v>
      </c>
      <c r="HY701">
        <v>9999</v>
      </c>
      <c r="HZ701">
        <v>9999</v>
      </c>
      <c r="IA701">
        <v>999.9</v>
      </c>
      <c r="IB701">
        <v>9999</v>
      </c>
      <c r="IC701">
        <v>1.86325</v>
      </c>
      <c r="ID701">
        <v>1.86812</v>
      </c>
      <c r="IE701">
        <v>1.86783</v>
      </c>
      <c r="IF701">
        <v>1.86905</v>
      </c>
      <c r="IG701">
        <v>1.86981</v>
      </c>
      <c r="IH701">
        <v>1.86585</v>
      </c>
      <c r="II701">
        <v>1.86698</v>
      </c>
      <c r="IJ701">
        <v>1.86842</v>
      </c>
      <c r="IK701">
        <v>5</v>
      </c>
      <c r="IL701">
        <v>0</v>
      </c>
      <c r="IM701">
        <v>0</v>
      </c>
      <c r="IN701">
        <v>0</v>
      </c>
      <c r="IO701" t="s">
        <v>441</v>
      </c>
      <c r="IP701" t="s">
        <v>442</v>
      </c>
      <c r="IQ701" t="s">
        <v>443</v>
      </c>
      <c r="IR701" t="s">
        <v>443</v>
      </c>
      <c r="IS701" t="s">
        <v>443</v>
      </c>
      <c r="IT701" t="s">
        <v>443</v>
      </c>
      <c r="IU701">
        <v>0</v>
      </c>
      <c r="IV701">
        <v>100</v>
      </c>
      <c r="IW701">
        <v>100</v>
      </c>
      <c r="IX701">
        <v>1.097</v>
      </c>
      <c r="IY701">
        <v>0.3152</v>
      </c>
      <c r="IZ701">
        <v>1.09748391826392</v>
      </c>
      <c r="JA701">
        <v>0</v>
      </c>
      <c r="JB701">
        <v>0</v>
      </c>
      <c r="JC701">
        <v>0</v>
      </c>
      <c r="JD701">
        <v>0.315191680746845</v>
      </c>
      <c r="JE701">
        <v>0</v>
      </c>
      <c r="JF701">
        <v>0</v>
      </c>
      <c r="JG701">
        <v>0</v>
      </c>
      <c r="JH701">
        <v>5</v>
      </c>
      <c r="JI701">
        <v>2273</v>
      </c>
      <c r="JJ701">
        <v>0</v>
      </c>
      <c r="JK701">
        <v>25</v>
      </c>
      <c r="JL701">
        <v>29356979.9</v>
      </c>
      <c r="JM701">
        <v>29356979.9</v>
      </c>
      <c r="JN701">
        <v>0.633545</v>
      </c>
      <c r="JO701">
        <v>2.64404</v>
      </c>
      <c r="JP701">
        <v>1.54785</v>
      </c>
      <c r="JQ701">
        <v>2.31567</v>
      </c>
      <c r="JR701">
        <v>1.64673</v>
      </c>
      <c r="JS701">
        <v>2.31689</v>
      </c>
      <c r="JT701">
        <v>34.5549</v>
      </c>
      <c r="JU701">
        <v>24.0963</v>
      </c>
      <c r="JV701">
        <v>18</v>
      </c>
      <c r="JW701">
        <v>480.889</v>
      </c>
      <c r="JX701">
        <v>379.568</v>
      </c>
      <c r="JY701">
        <v>34.3612</v>
      </c>
      <c r="JZ701">
        <v>54.4286</v>
      </c>
      <c r="KA701">
        <v>30.0036</v>
      </c>
      <c r="KB701">
        <v>53.4625</v>
      </c>
      <c r="KC701">
        <v>53.2578</v>
      </c>
      <c r="KD701">
        <v>12.6307</v>
      </c>
      <c r="KE701">
        <v>0</v>
      </c>
      <c r="KF701">
        <v>100</v>
      </c>
      <c r="KG701">
        <v>26.262</v>
      </c>
      <c r="KH701">
        <v>216.28</v>
      </c>
      <c r="KI701">
        <v>34.6858</v>
      </c>
      <c r="KJ701">
        <v>92.663</v>
      </c>
      <c r="KK701">
        <v>89.2244</v>
      </c>
    </row>
    <row r="702" spans="1:297">
      <c r="A702">
        <v>686</v>
      </c>
      <c r="B702">
        <v>1761418796</v>
      </c>
      <c r="C702">
        <v>10615</v>
      </c>
      <c r="D702" t="s">
        <v>1821</v>
      </c>
      <c r="E702" t="s">
        <v>1822</v>
      </c>
      <c r="F702">
        <v>5</v>
      </c>
      <c r="G702" t="s">
        <v>1796</v>
      </c>
      <c r="H702" t="s">
        <v>436</v>
      </c>
      <c r="I702">
        <v>1761418787.84615</v>
      </c>
      <c r="J702">
        <f>(K702)/1000</f>
        <v>0</v>
      </c>
      <c r="K702">
        <f>IF(DP702, AN702, AH702)</f>
        <v>0</v>
      </c>
      <c r="L702">
        <f>IF(DP702, AI702, AG702)</f>
        <v>0</v>
      </c>
      <c r="M702">
        <f>DR702 - IF(AU702&gt;1, L702*DL702*100.0/(AW702), 0)</f>
        <v>0</v>
      </c>
      <c r="N702">
        <f>((T702-J702/2)*M702-L702)/(T702+J702/2)</f>
        <v>0</v>
      </c>
      <c r="O702">
        <f>N702*(DY702+DZ702)/1000.0</f>
        <v>0</v>
      </c>
      <c r="P702">
        <f>(DR702 - IF(AU702&gt;1, L702*DL702*100.0/(AW702), 0))*(DY702+DZ702)/1000.0</f>
        <v>0</v>
      </c>
      <c r="Q702">
        <f>2.0/((1/S702-1/R702)+SIGN(S702)*SQRT((1/S702-1/R702)*(1/S702-1/R702) + 4*DM702/((DM702+1)*(DM702+1))*(2*1/S702*1/R702-1/R702*1/R702)))</f>
        <v>0</v>
      </c>
      <c r="R702">
        <f>IF(LEFT(DN702,1)&lt;&gt;"0",IF(LEFT(DN702,1)="1",3.0,DO702),$D$5+$E$5*(EF702*DY702/($K$5*1000))+$F$5*(EF702*DY702/($K$5*1000))*MAX(MIN(DL702,$J$5),$I$5)*MAX(MIN(DL702,$J$5),$I$5)+$G$5*MAX(MIN(DL702,$J$5),$I$5)*(EF702*DY702/($K$5*1000))+$H$5*(EF702*DY702/($K$5*1000))*(EF702*DY702/($K$5*1000)))</f>
        <v>0</v>
      </c>
      <c r="S702">
        <f>J702*(1000-(1000*0.61365*exp(17.502*W702/(240.97+W702))/(DY702+DZ702)+DT702)/2)/(1000*0.61365*exp(17.502*W702/(240.97+W702))/(DY702+DZ702)-DT702)</f>
        <v>0</v>
      </c>
      <c r="T702">
        <f>1/((DM702+1)/(Q702/1.6)+1/(R702/1.37)) + DM702/((DM702+1)/(Q702/1.6) + DM702/(R702/1.37))</f>
        <v>0</v>
      </c>
      <c r="U702">
        <f>(DH702*DK702)</f>
        <v>0</v>
      </c>
      <c r="V702">
        <f>(EA702+(U702+2*0.95*5.67E-8*(((EA702+$B$7)+273)^4-(EA702+273)^4)-44100*J702)/(1.84*29.3*R702+8*0.95*5.67E-8*(EA702+273)^3))</f>
        <v>0</v>
      </c>
      <c r="W702">
        <f>($C$7*EB702+$D$7*EC702+$E$7*V702)</f>
        <v>0</v>
      </c>
      <c r="X702">
        <f>0.61365*exp(17.502*W702/(240.97+W702))</f>
        <v>0</v>
      </c>
      <c r="Y702">
        <f>(Z702/AA702*100)</f>
        <v>0</v>
      </c>
      <c r="Z702">
        <f>DT702*(DY702+DZ702)/1000</f>
        <v>0</v>
      </c>
      <c r="AA702">
        <f>0.61365*exp(17.502*EA702/(240.97+EA702))</f>
        <v>0</v>
      </c>
      <c r="AB702">
        <f>(X702-DT702*(DY702+DZ702)/1000)</f>
        <v>0</v>
      </c>
      <c r="AC702">
        <f>(-J702*44100)</f>
        <v>0</v>
      </c>
      <c r="AD702">
        <f>2*29.3*R702*0.92*(EA702-W702)</f>
        <v>0</v>
      </c>
      <c r="AE702">
        <f>2*0.95*5.67E-8*(((EA702+$B$7)+273)^4-(W702+273)^4)</f>
        <v>0</v>
      </c>
      <c r="AF702">
        <f>U702+AE702+AC702+AD702</f>
        <v>0</v>
      </c>
      <c r="AG702">
        <f>DX702*AU702*(DS702-DR702*(1000-AU702*DU702)/(1000-AU702*DT702))/(100*DL702)</f>
        <v>0</v>
      </c>
      <c r="AH702">
        <f>1000*DX702*AU702*(DT702-DU702)/(100*DL702*(1000-AU702*DT702))</f>
        <v>0</v>
      </c>
      <c r="AI702">
        <f>(AJ702 - AK702 - DY702*1E3/(8.314*(EA702+273.15)) * AM702/DX702 * AL702) * DX702/(100*DL702) * (1000 - DU702)/1000</f>
        <v>0</v>
      </c>
      <c r="AJ702">
        <v>241.644308314264</v>
      </c>
      <c r="AK702">
        <v>253.070812121212</v>
      </c>
      <c r="AL702">
        <v>-3.35500605873013</v>
      </c>
      <c r="AM702">
        <v>65.3077758132671</v>
      </c>
      <c r="AN702">
        <f>(AP702 - AO702 + DY702*1E3/(8.314*(EA702+273.15)) * AR702/DX702 * AQ702) * DX702/(100*DL702) * 1000/(1000 - AP702)</f>
        <v>0</v>
      </c>
      <c r="AO702">
        <v>25.8517517734791</v>
      </c>
      <c r="AP702">
        <v>32.4536775757576</v>
      </c>
      <c r="AQ702">
        <v>0.00156770441570601</v>
      </c>
      <c r="AR702">
        <v>110.477653958473</v>
      </c>
      <c r="AS702">
        <v>12</v>
      </c>
      <c r="AT702">
        <v>2</v>
      </c>
      <c r="AU702">
        <f>IF(AS702*$H$13&gt;=AW702,1.0,(AW702/(AW702-AS702*$H$13)))</f>
        <v>0</v>
      </c>
      <c r="AV702">
        <f>(AU702-1)*100</f>
        <v>0</v>
      </c>
      <c r="AW702">
        <f>MAX(0,($B$13+$C$13*EF702)/(1+$D$13*EF702)*DY702/(EA702+273)*$E$13)</f>
        <v>0</v>
      </c>
      <c r="AX702" t="s">
        <v>437</v>
      </c>
      <c r="AY702" t="s">
        <v>437</v>
      </c>
      <c r="AZ702">
        <v>0</v>
      </c>
      <c r="BA702">
        <v>0</v>
      </c>
      <c r="BB702">
        <f>1-AZ702/BA702</f>
        <v>0</v>
      </c>
      <c r="BC702">
        <v>0</v>
      </c>
      <c r="BD702" t="s">
        <v>437</v>
      </c>
      <c r="BE702" t="s">
        <v>437</v>
      </c>
      <c r="BF702">
        <v>0</v>
      </c>
      <c r="BG702">
        <v>0</v>
      </c>
      <c r="BH702">
        <f>1-BF702/BG702</f>
        <v>0</v>
      </c>
      <c r="BI702">
        <v>0.5</v>
      </c>
      <c r="BJ702">
        <f>DI702</f>
        <v>0</v>
      </c>
      <c r="BK702">
        <f>L702</f>
        <v>0</v>
      </c>
      <c r="BL702">
        <f>BH702*BI702*BJ702</f>
        <v>0</v>
      </c>
      <c r="BM702">
        <f>(BK702-BC702)/BJ702</f>
        <v>0</v>
      </c>
      <c r="BN702">
        <f>(BA702-BG702)/BG702</f>
        <v>0</v>
      </c>
      <c r="BO702">
        <f>AZ702/(BB702+AZ702/BG702)</f>
        <v>0</v>
      </c>
      <c r="BP702" t="s">
        <v>437</v>
      </c>
      <c r="BQ702">
        <v>0</v>
      </c>
      <c r="BR702">
        <f>IF(BQ702&lt;&gt;0, BQ702, BO702)</f>
        <v>0</v>
      </c>
      <c r="BS702">
        <f>1-BR702/BG702</f>
        <v>0</v>
      </c>
      <c r="BT702">
        <f>(BG702-BF702)/(BG702-BR702)</f>
        <v>0</v>
      </c>
      <c r="BU702">
        <f>(BA702-BG702)/(BA702-BR702)</f>
        <v>0</v>
      </c>
      <c r="BV702">
        <f>(BG702-BF702)/(BG702-AZ702)</f>
        <v>0</v>
      </c>
      <c r="BW702">
        <f>(BA702-BG702)/(BA702-AZ702)</f>
        <v>0</v>
      </c>
      <c r="BX702">
        <f>(BT702*BR702/BF702)</f>
        <v>0</v>
      </c>
      <c r="BY702">
        <f>(1-BX702)</f>
        <v>0</v>
      </c>
      <c r="DH702">
        <f>$B$11*EG702+$C$11*EH702+$F$11*ES702*(1-EV702)</f>
        <v>0</v>
      </c>
      <c r="DI702">
        <f>DH702*DJ702</f>
        <v>0</v>
      </c>
      <c r="DJ702">
        <f>($B$11*$D$9+$C$11*$D$9+$F$11*((FF702+EX702)/MAX(FF702+EX702+FG702, 0.1)*$I$9+FG702/MAX(FF702+EX702+FG702, 0.1)*$J$9))/($B$11+$C$11+$F$11)</f>
        <v>0</v>
      </c>
      <c r="DK702">
        <f>($B$11*$K$9+$C$11*$K$9+$F$11*((FF702+EX702)/MAX(FF702+EX702+FG702, 0.1)*$P$9+FG702/MAX(FF702+EX702+FG702, 0.1)*$Q$9))/($B$11+$C$11+$F$11)</f>
        <v>0</v>
      </c>
      <c r="DL702">
        <v>6</v>
      </c>
      <c r="DM702">
        <v>0.5</v>
      </c>
      <c r="DN702" t="s">
        <v>438</v>
      </c>
      <c r="DO702">
        <v>2</v>
      </c>
      <c r="DP702" t="b">
        <v>1</v>
      </c>
      <c r="DQ702">
        <v>1761418787.84615</v>
      </c>
      <c r="DR702">
        <v>267.937</v>
      </c>
      <c r="DS702">
        <v>251.356307692308</v>
      </c>
      <c r="DT702">
        <v>32.4262076923077</v>
      </c>
      <c r="DU702">
        <v>25.8523384615385</v>
      </c>
      <c r="DV702">
        <v>266.839538461538</v>
      </c>
      <c r="DW702">
        <v>32.1110153846154</v>
      </c>
      <c r="DX702">
        <v>500.002923076923</v>
      </c>
      <c r="DY702">
        <v>90.2703076923077</v>
      </c>
      <c r="DZ702">
        <v>0.0433307846153846</v>
      </c>
      <c r="EA702">
        <v>42.8745307692308</v>
      </c>
      <c r="EB702">
        <v>42.3555153846154</v>
      </c>
      <c r="EC702">
        <v>999.9</v>
      </c>
      <c r="ED702">
        <v>0</v>
      </c>
      <c r="EE702">
        <v>0</v>
      </c>
      <c r="EF702">
        <v>9996.53</v>
      </c>
      <c r="EG702">
        <v>0</v>
      </c>
      <c r="EH702">
        <v>1204.54153846154</v>
      </c>
      <c r="EI702">
        <v>16.5806153846154</v>
      </c>
      <c r="EJ702">
        <v>276.916</v>
      </c>
      <c r="EK702">
        <v>258.027</v>
      </c>
      <c r="EL702">
        <v>6.57387384615385</v>
      </c>
      <c r="EM702">
        <v>251.356307692308</v>
      </c>
      <c r="EN702">
        <v>25.8523384615385</v>
      </c>
      <c r="EO702">
        <v>2.92712384615385</v>
      </c>
      <c r="EP702">
        <v>2.33369692307692</v>
      </c>
      <c r="EQ702">
        <v>23.6190538461538</v>
      </c>
      <c r="ER702">
        <v>19.9109</v>
      </c>
      <c r="ES702">
        <v>1200.01923076923</v>
      </c>
      <c r="ET702">
        <v>0.967005923076923</v>
      </c>
      <c r="EU702">
        <v>0.0329941230769231</v>
      </c>
      <c r="EV702">
        <v>0</v>
      </c>
      <c r="EW702">
        <v>1182.01846153846</v>
      </c>
      <c r="EX702">
        <v>5.00059</v>
      </c>
      <c r="EY702">
        <v>15354.0153846154</v>
      </c>
      <c r="EZ702">
        <v>10358.9</v>
      </c>
      <c r="FA702">
        <v>62.2257692307692</v>
      </c>
      <c r="FB702">
        <v>64.0765384615385</v>
      </c>
      <c r="FC702">
        <v>62.4612307692308</v>
      </c>
      <c r="FD702">
        <v>63.7209230769231</v>
      </c>
      <c r="FE702">
        <v>62.9516153846154</v>
      </c>
      <c r="FF702">
        <v>1155.58923076923</v>
      </c>
      <c r="FG702">
        <v>39.43</v>
      </c>
      <c r="FH702">
        <v>0</v>
      </c>
      <c r="FI702">
        <v>1761418756.3</v>
      </c>
      <c r="FJ702">
        <v>0</v>
      </c>
      <c r="FK702">
        <v>1181.8716</v>
      </c>
      <c r="FL702">
        <v>-10.5469230847674</v>
      </c>
      <c r="FM702">
        <v>-105.115384910371</v>
      </c>
      <c r="FN702">
        <v>15352.184</v>
      </c>
      <c r="FO702">
        <v>15</v>
      </c>
      <c r="FP702">
        <v>0</v>
      </c>
      <c r="FQ702" t="s">
        <v>439</v>
      </c>
      <c r="FR702">
        <v>0</v>
      </c>
      <c r="FS702">
        <v>0</v>
      </c>
      <c r="FT702">
        <v>0</v>
      </c>
      <c r="FU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A702">
        <v>0</v>
      </c>
      <c r="GB702">
        <v>0</v>
      </c>
      <c r="GC702">
        <v>16.3180619047619</v>
      </c>
      <c r="GD702">
        <v>5.13611688311689</v>
      </c>
      <c r="GE702">
        <v>0.599637685429167</v>
      </c>
      <c r="GF702">
        <v>0</v>
      </c>
      <c r="GG702">
        <v>1182.54441176471</v>
      </c>
      <c r="GH702">
        <v>-10.3650114586065</v>
      </c>
      <c r="GI702">
        <v>1.03645660837201</v>
      </c>
      <c r="GJ702">
        <v>-1</v>
      </c>
      <c r="GK702">
        <v>6.56331714285714</v>
      </c>
      <c r="GL702">
        <v>0.228640519480514</v>
      </c>
      <c r="GM702">
        <v>0.023162789358891</v>
      </c>
      <c r="GN702">
        <v>0</v>
      </c>
      <c r="GO702">
        <v>0</v>
      </c>
      <c r="GP702">
        <v>2</v>
      </c>
      <c r="GQ702" t="s">
        <v>473</v>
      </c>
      <c r="GR702">
        <v>3.12695</v>
      </c>
      <c r="GS702">
        <v>2.72122</v>
      </c>
      <c r="GT702">
        <v>0.0531935</v>
      </c>
      <c r="GU702">
        <v>0.0502215</v>
      </c>
      <c r="GV702">
        <v>0.120834</v>
      </c>
      <c r="GW702">
        <v>0.103062</v>
      </c>
      <c r="GX702">
        <v>33887.6</v>
      </c>
      <c r="GY702">
        <v>35910.7</v>
      </c>
      <c r="GZ702">
        <v>32518.3</v>
      </c>
      <c r="HA702">
        <v>34370</v>
      </c>
      <c r="HB702">
        <v>40851.2</v>
      </c>
      <c r="HC702">
        <v>44474.2</v>
      </c>
      <c r="HD702">
        <v>51127.5</v>
      </c>
      <c r="HE702">
        <v>55147.8</v>
      </c>
      <c r="HF702">
        <v>1.6639</v>
      </c>
      <c r="HG702">
        <v>1.52198</v>
      </c>
      <c r="HH702">
        <v>-0.0926405</v>
      </c>
      <c r="HI702">
        <v>0</v>
      </c>
      <c r="HJ702">
        <v>43.8557</v>
      </c>
      <c r="HK702">
        <v>999.9</v>
      </c>
      <c r="HL702">
        <v>56.141</v>
      </c>
      <c r="HM702">
        <v>30.353</v>
      </c>
      <c r="HN702">
        <v>27.0382</v>
      </c>
      <c r="HO702">
        <v>60.8256</v>
      </c>
      <c r="HP702">
        <v>41.234</v>
      </c>
      <c r="HQ702">
        <v>1</v>
      </c>
      <c r="HR702">
        <v>2.50918</v>
      </c>
      <c r="HS702">
        <v>9.28105</v>
      </c>
      <c r="HT702">
        <v>19.9016</v>
      </c>
      <c r="HU702">
        <v>5.18824</v>
      </c>
      <c r="HV702">
        <v>12.0159</v>
      </c>
      <c r="HW702">
        <v>4.96895</v>
      </c>
      <c r="HX702">
        <v>3.2958</v>
      </c>
      <c r="HY702">
        <v>9999</v>
      </c>
      <c r="HZ702">
        <v>9999</v>
      </c>
      <c r="IA702">
        <v>999.9</v>
      </c>
      <c r="IB702">
        <v>9999</v>
      </c>
      <c r="IC702">
        <v>1.86325</v>
      </c>
      <c r="ID702">
        <v>1.86811</v>
      </c>
      <c r="IE702">
        <v>1.86783</v>
      </c>
      <c r="IF702">
        <v>1.86905</v>
      </c>
      <c r="IG702">
        <v>1.86981</v>
      </c>
      <c r="IH702">
        <v>1.86584</v>
      </c>
      <c r="II702">
        <v>1.86695</v>
      </c>
      <c r="IJ702">
        <v>1.86843</v>
      </c>
      <c r="IK702">
        <v>5</v>
      </c>
      <c r="IL702">
        <v>0</v>
      </c>
      <c r="IM702">
        <v>0</v>
      </c>
      <c r="IN702">
        <v>0</v>
      </c>
      <c r="IO702" t="s">
        <v>441</v>
      </c>
      <c r="IP702" t="s">
        <v>442</v>
      </c>
      <c r="IQ702" t="s">
        <v>443</v>
      </c>
      <c r="IR702" t="s">
        <v>443</v>
      </c>
      <c r="IS702" t="s">
        <v>443</v>
      </c>
      <c r="IT702" t="s">
        <v>443</v>
      </c>
      <c r="IU702">
        <v>0</v>
      </c>
      <c r="IV702">
        <v>100</v>
      </c>
      <c r="IW702">
        <v>100</v>
      </c>
      <c r="IX702">
        <v>1.097</v>
      </c>
      <c r="IY702">
        <v>0.3152</v>
      </c>
      <c r="IZ702">
        <v>1.09748391826392</v>
      </c>
      <c r="JA702">
        <v>0</v>
      </c>
      <c r="JB702">
        <v>0</v>
      </c>
      <c r="JC702">
        <v>0</v>
      </c>
      <c r="JD702">
        <v>0.315191680746845</v>
      </c>
      <c r="JE702">
        <v>0</v>
      </c>
      <c r="JF702">
        <v>0</v>
      </c>
      <c r="JG702">
        <v>0</v>
      </c>
      <c r="JH702">
        <v>5</v>
      </c>
      <c r="JI702">
        <v>2273</v>
      </c>
      <c r="JJ702">
        <v>0</v>
      </c>
      <c r="JK702">
        <v>25</v>
      </c>
      <c r="JL702">
        <v>29356979.9</v>
      </c>
      <c r="JM702">
        <v>29356979.9</v>
      </c>
      <c r="JN702">
        <v>0.599365</v>
      </c>
      <c r="JO702">
        <v>2.63672</v>
      </c>
      <c r="JP702">
        <v>1.54785</v>
      </c>
      <c r="JQ702">
        <v>2.31567</v>
      </c>
      <c r="JR702">
        <v>1.64673</v>
      </c>
      <c r="JS702">
        <v>2.34375</v>
      </c>
      <c r="JT702">
        <v>34.5549</v>
      </c>
      <c r="JU702">
        <v>24.0963</v>
      </c>
      <c r="JV702">
        <v>18</v>
      </c>
      <c r="JW702">
        <v>481.062</v>
      </c>
      <c r="JX702">
        <v>379.587</v>
      </c>
      <c r="JY702">
        <v>34.3829</v>
      </c>
      <c r="JZ702">
        <v>54.4663</v>
      </c>
      <c r="KA702">
        <v>30.0037</v>
      </c>
      <c r="KB702">
        <v>53.4966</v>
      </c>
      <c r="KC702">
        <v>53.2868</v>
      </c>
      <c r="KD702">
        <v>11.9826</v>
      </c>
      <c r="KE702">
        <v>0</v>
      </c>
      <c r="KF702">
        <v>100</v>
      </c>
      <c r="KG702">
        <v>25.8794</v>
      </c>
      <c r="KH702">
        <v>202.717</v>
      </c>
      <c r="KI702">
        <v>34.6858</v>
      </c>
      <c r="KJ702">
        <v>92.6556</v>
      </c>
      <c r="KK702">
        <v>89.2162</v>
      </c>
    </row>
    <row r="703" spans="1:297">
      <c r="A703">
        <v>687</v>
      </c>
      <c r="B703">
        <v>1761418801</v>
      </c>
      <c r="C703">
        <v>10620</v>
      </c>
      <c r="D703" t="s">
        <v>1823</v>
      </c>
      <c r="E703" t="s">
        <v>1824</v>
      </c>
      <c r="F703">
        <v>5</v>
      </c>
      <c r="G703" t="s">
        <v>1796</v>
      </c>
      <c r="H703" t="s">
        <v>436</v>
      </c>
      <c r="I703">
        <v>1761418792.84615</v>
      </c>
      <c r="J703">
        <f>(K703)/1000</f>
        <v>0</v>
      </c>
      <c r="K703">
        <f>IF(DP703, AN703, AH703)</f>
        <v>0</v>
      </c>
      <c r="L703">
        <f>IF(DP703, AI703, AG703)</f>
        <v>0</v>
      </c>
      <c r="M703">
        <f>DR703 - IF(AU703&gt;1, L703*DL703*100.0/(AW703), 0)</f>
        <v>0</v>
      </c>
      <c r="N703">
        <f>((T703-J703/2)*M703-L703)/(T703+J703/2)</f>
        <v>0</v>
      </c>
      <c r="O703">
        <f>N703*(DY703+DZ703)/1000.0</f>
        <v>0</v>
      </c>
      <c r="P703">
        <f>(DR703 - IF(AU703&gt;1, L703*DL703*100.0/(AW703), 0))*(DY703+DZ703)/1000.0</f>
        <v>0</v>
      </c>
      <c r="Q703">
        <f>2.0/((1/S703-1/R703)+SIGN(S703)*SQRT((1/S703-1/R703)*(1/S703-1/R703) + 4*DM703/((DM703+1)*(DM703+1))*(2*1/S703*1/R703-1/R703*1/R703)))</f>
        <v>0</v>
      </c>
      <c r="R703">
        <f>IF(LEFT(DN703,1)&lt;&gt;"0",IF(LEFT(DN703,1)="1",3.0,DO703),$D$5+$E$5*(EF703*DY703/($K$5*1000))+$F$5*(EF703*DY703/($K$5*1000))*MAX(MIN(DL703,$J$5),$I$5)*MAX(MIN(DL703,$J$5),$I$5)+$G$5*MAX(MIN(DL703,$J$5),$I$5)*(EF703*DY703/($K$5*1000))+$H$5*(EF703*DY703/($K$5*1000))*(EF703*DY703/($K$5*1000)))</f>
        <v>0</v>
      </c>
      <c r="S703">
        <f>J703*(1000-(1000*0.61365*exp(17.502*W703/(240.97+W703))/(DY703+DZ703)+DT703)/2)/(1000*0.61365*exp(17.502*W703/(240.97+W703))/(DY703+DZ703)-DT703)</f>
        <v>0</v>
      </c>
      <c r="T703">
        <f>1/((DM703+1)/(Q703/1.6)+1/(R703/1.37)) + DM703/((DM703+1)/(Q703/1.6) + DM703/(R703/1.37))</f>
        <v>0</v>
      </c>
      <c r="U703">
        <f>(DH703*DK703)</f>
        <v>0</v>
      </c>
      <c r="V703">
        <f>(EA703+(U703+2*0.95*5.67E-8*(((EA703+$B$7)+273)^4-(EA703+273)^4)-44100*J703)/(1.84*29.3*R703+8*0.95*5.67E-8*(EA703+273)^3))</f>
        <v>0</v>
      </c>
      <c r="W703">
        <f>($C$7*EB703+$D$7*EC703+$E$7*V703)</f>
        <v>0</v>
      </c>
      <c r="X703">
        <f>0.61365*exp(17.502*W703/(240.97+W703))</f>
        <v>0</v>
      </c>
      <c r="Y703">
        <f>(Z703/AA703*100)</f>
        <v>0</v>
      </c>
      <c r="Z703">
        <f>DT703*(DY703+DZ703)/1000</f>
        <v>0</v>
      </c>
      <c r="AA703">
        <f>0.61365*exp(17.502*EA703/(240.97+EA703))</f>
        <v>0</v>
      </c>
      <c r="AB703">
        <f>(X703-DT703*(DY703+DZ703)/1000)</f>
        <v>0</v>
      </c>
      <c r="AC703">
        <f>(-J703*44100)</f>
        <v>0</v>
      </c>
      <c r="AD703">
        <f>2*29.3*R703*0.92*(EA703-W703)</f>
        <v>0</v>
      </c>
      <c r="AE703">
        <f>2*0.95*5.67E-8*(((EA703+$B$7)+273)^4-(W703+273)^4)</f>
        <v>0</v>
      </c>
      <c r="AF703">
        <f>U703+AE703+AC703+AD703</f>
        <v>0</v>
      </c>
      <c r="AG703">
        <f>DX703*AU703*(DS703-DR703*(1000-AU703*DU703)/(1000-AU703*DT703))/(100*DL703)</f>
        <v>0</v>
      </c>
      <c r="AH703">
        <f>1000*DX703*AU703*(DT703-DU703)/(100*DL703*(1000-AU703*DT703))</f>
        <v>0</v>
      </c>
      <c r="AI703">
        <f>(AJ703 - AK703 - DY703*1E3/(8.314*(EA703+273.15)) * AM703/DX703 * AL703) * DX703/(100*DL703) * (1000 - DU703)/1000</f>
        <v>0</v>
      </c>
      <c r="AJ703">
        <v>225.244919768314</v>
      </c>
      <c r="AK703">
        <v>236.756939393939</v>
      </c>
      <c r="AL703">
        <v>-3.2630564350661</v>
      </c>
      <c r="AM703">
        <v>65.3077758132671</v>
      </c>
      <c r="AN703">
        <f>(AP703 - AO703 + DY703*1E3/(8.314*(EA703+273.15)) * AR703/DX703 * AQ703) * DX703/(100*DL703) * 1000/(1000 - AP703)</f>
        <v>0</v>
      </c>
      <c r="AO703">
        <v>25.8506816549826</v>
      </c>
      <c r="AP703">
        <v>32.4855145454545</v>
      </c>
      <c r="AQ703">
        <v>0.00614052119027084</v>
      </c>
      <c r="AR703">
        <v>110.477653958473</v>
      </c>
      <c r="AS703">
        <v>12</v>
      </c>
      <c r="AT703">
        <v>2</v>
      </c>
      <c r="AU703">
        <f>IF(AS703*$H$13&gt;=AW703,1.0,(AW703/(AW703-AS703*$H$13)))</f>
        <v>0</v>
      </c>
      <c r="AV703">
        <f>(AU703-1)*100</f>
        <v>0</v>
      </c>
      <c r="AW703">
        <f>MAX(0,($B$13+$C$13*EF703)/(1+$D$13*EF703)*DY703/(EA703+273)*$E$13)</f>
        <v>0</v>
      </c>
      <c r="AX703" t="s">
        <v>437</v>
      </c>
      <c r="AY703" t="s">
        <v>437</v>
      </c>
      <c r="AZ703">
        <v>0</v>
      </c>
      <c r="BA703">
        <v>0</v>
      </c>
      <c r="BB703">
        <f>1-AZ703/BA703</f>
        <v>0</v>
      </c>
      <c r="BC703">
        <v>0</v>
      </c>
      <c r="BD703" t="s">
        <v>437</v>
      </c>
      <c r="BE703" t="s">
        <v>437</v>
      </c>
      <c r="BF703">
        <v>0</v>
      </c>
      <c r="BG703">
        <v>0</v>
      </c>
      <c r="BH703">
        <f>1-BF703/BG703</f>
        <v>0</v>
      </c>
      <c r="BI703">
        <v>0.5</v>
      </c>
      <c r="BJ703">
        <f>DI703</f>
        <v>0</v>
      </c>
      <c r="BK703">
        <f>L703</f>
        <v>0</v>
      </c>
      <c r="BL703">
        <f>BH703*BI703*BJ703</f>
        <v>0</v>
      </c>
      <c r="BM703">
        <f>(BK703-BC703)/BJ703</f>
        <v>0</v>
      </c>
      <c r="BN703">
        <f>(BA703-BG703)/BG703</f>
        <v>0</v>
      </c>
      <c r="BO703">
        <f>AZ703/(BB703+AZ703/BG703)</f>
        <v>0</v>
      </c>
      <c r="BP703" t="s">
        <v>437</v>
      </c>
      <c r="BQ703">
        <v>0</v>
      </c>
      <c r="BR703">
        <f>IF(BQ703&lt;&gt;0, BQ703, BO703)</f>
        <v>0</v>
      </c>
      <c r="BS703">
        <f>1-BR703/BG703</f>
        <v>0</v>
      </c>
      <c r="BT703">
        <f>(BG703-BF703)/(BG703-BR703)</f>
        <v>0</v>
      </c>
      <c r="BU703">
        <f>(BA703-BG703)/(BA703-BR703)</f>
        <v>0</v>
      </c>
      <c r="BV703">
        <f>(BG703-BF703)/(BG703-AZ703)</f>
        <v>0</v>
      </c>
      <c r="BW703">
        <f>(BA703-BG703)/(BA703-AZ703)</f>
        <v>0</v>
      </c>
      <c r="BX703">
        <f>(BT703*BR703/BF703)</f>
        <v>0</v>
      </c>
      <c r="BY703">
        <f>(1-BX703)</f>
        <v>0</v>
      </c>
      <c r="DH703">
        <f>$B$11*EG703+$C$11*EH703+$F$11*ES703*(1-EV703)</f>
        <v>0</v>
      </c>
      <c r="DI703">
        <f>DH703*DJ703</f>
        <v>0</v>
      </c>
      <c r="DJ703">
        <f>($B$11*$D$9+$C$11*$D$9+$F$11*((FF703+EX703)/MAX(FF703+EX703+FG703, 0.1)*$I$9+FG703/MAX(FF703+EX703+FG703, 0.1)*$J$9))/($B$11+$C$11+$F$11)</f>
        <v>0</v>
      </c>
      <c r="DK703">
        <f>($B$11*$K$9+$C$11*$K$9+$F$11*((FF703+EX703)/MAX(FF703+EX703+FG703, 0.1)*$P$9+FG703/MAX(FF703+EX703+FG703, 0.1)*$Q$9))/($B$11+$C$11+$F$11)</f>
        <v>0</v>
      </c>
      <c r="DL703">
        <v>6</v>
      </c>
      <c r="DM703">
        <v>0.5</v>
      </c>
      <c r="DN703" t="s">
        <v>438</v>
      </c>
      <c r="DO703">
        <v>2</v>
      </c>
      <c r="DP703" t="b">
        <v>1</v>
      </c>
      <c r="DQ703">
        <v>1761418792.84615</v>
      </c>
      <c r="DR703">
        <v>251.886076923077</v>
      </c>
      <c r="DS703">
        <v>235.059</v>
      </c>
      <c r="DT703">
        <v>32.4485615384615</v>
      </c>
      <c r="DU703">
        <v>25.8515846153846</v>
      </c>
      <c r="DV703">
        <v>250.788692307692</v>
      </c>
      <c r="DW703">
        <v>32.1333692307692</v>
      </c>
      <c r="DX703">
        <v>500.010923076923</v>
      </c>
      <c r="DY703">
        <v>90.2708461538462</v>
      </c>
      <c r="DZ703">
        <v>0.0432629461538462</v>
      </c>
      <c r="EA703">
        <v>42.8891153846154</v>
      </c>
      <c r="EB703">
        <v>42.3727076923077</v>
      </c>
      <c r="EC703">
        <v>999.9</v>
      </c>
      <c r="ED703">
        <v>0</v>
      </c>
      <c r="EE703">
        <v>0</v>
      </c>
      <c r="EF703">
        <v>9996.68076923077</v>
      </c>
      <c r="EG703">
        <v>0</v>
      </c>
      <c r="EH703">
        <v>1204.42384615385</v>
      </c>
      <c r="EI703">
        <v>16.8270692307692</v>
      </c>
      <c r="EJ703">
        <v>260.333307692308</v>
      </c>
      <c r="EK703">
        <v>241.297</v>
      </c>
      <c r="EL703">
        <v>6.59700153846154</v>
      </c>
      <c r="EM703">
        <v>235.059</v>
      </c>
      <c r="EN703">
        <v>25.8515846153846</v>
      </c>
      <c r="EO703">
        <v>2.92916</v>
      </c>
      <c r="EP703">
        <v>2.33364230769231</v>
      </c>
      <c r="EQ703">
        <v>23.6306</v>
      </c>
      <c r="ER703">
        <v>19.9105230769231</v>
      </c>
      <c r="ES703">
        <v>1199.99923076923</v>
      </c>
      <c r="ET703">
        <v>0.967005923076923</v>
      </c>
      <c r="EU703">
        <v>0.0329941076923077</v>
      </c>
      <c r="EV703">
        <v>0</v>
      </c>
      <c r="EW703">
        <v>1180.95692307692</v>
      </c>
      <c r="EX703">
        <v>5.00059</v>
      </c>
      <c r="EY703">
        <v>15344.0384615385</v>
      </c>
      <c r="EZ703">
        <v>10358.7307692308</v>
      </c>
      <c r="FA703">
        <v>62.2594615384615</v>
      </c>
      <c r="FB703">
        <v>64.0959230769231</v>
      </c>
      <c r="FC703">
        <v>62.4853846153846</v>
      </c>
      <c r="FD703">
        <v>63.7546153846154</v>
      </c>
      <c r="FE703">
        <v>62.9757692307692</v>
      </c>
      <c r="FF703">
        <v>1155.56923076923</v>
      </c>
      <c r="FG703">
        <v>39.43</v>
      </c>
      <c r="FH703">
        <v>0</v>
      </c>
      <c r="FI703">
        <v>1761418761.1</v>
      </c>
      <c r="FJ703">
        <v>0</v>
      </c>
      <c r="FK703">
        <v>1180.8968</v>
      </c>
      <c r="FL703">
        <v>-12.6184615414506</v>
      </c>
      <c r="FM703">
        <v>-124.884615542593</v>
      </c>
      <c r="FN703">
        <v>15342.772</v>
      </c>
      <c r="FO703">
        <v>15</v>
      </c>
      <c r="FP703">
        <v>0</v>
      </c>
      <c r="FQ703" t="s">
        <v>439</v>
      </c>
      <c r="FR703">
        <v>0</v>
      </c>
      <c r="FS703">
        <v>0</v>
      </c>
      <c r="FT703">
        <v>0</v>
      </c>
      <c r="FU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A703">
        <v>0</v>
      </c>
      <c r="GB703">
        <v>0</v>
      </c>
      <c r="GC703">
        <v>16.73075</v>
      </c>
      <c r="GD703">
        <v>3.52735939849624</v>
      </c>
      <c r="GE703">
        <v>0.419247515794668</v>
      </c>
      <c r="GF703">
        <v>0</v>
      </c>
      <c r="GG703">
        <v>1181.54588235294</v>
      </c>
      <c r="GH703">
        <v>-11.8609625631057</v>
      </c>
      <c r="GI703">
        <v>1.19049450340173</v>
      </c>
      <c r="GJ703">
        <v>-1</v>
      </c>
      <c r="GK703">
        <v>6.5865</v>
      </c>
      <c r="GL703">
        <v>0.271705263157877</v>
      </c>
      <c r="GM703">
        <v>0.0262642664089444</v>
      </c>
      <c r="GN703">
        <v>0</v>
      </c>
      <c r="GO703">
        <v>0</v>
      </c>
      <c r="GP703">
        <v>2</v>
      </c>
      <c r="GQ703" t="s">
        <v>473</v>
      </c>
      <c r="GR703">
        <v>3.12677</v>
      </c>
      <c r="GS703">
        <v>2.72083</v>
      </c>
      <c r="GT703">
        <v>0.0501207</v>
      </c>
      <c r="GU703">
        <v>0.0471968</v>
      </c>
      <c r="GV703">
        <v>0.120904</v>
      </c>
      <c r="GW703">
        <v>0.10305</v>
      </c>
      <c r="GX703">
        <v>33994.4</v>
      </c>
      <c r="GY703">
        <v>36020.9</v>
      </c>
      <c r="GZ703">
        <v>32515.8</v>
      </c>
      <c r="HA703">
        <v>34366.5</v>
      </c>
      <c r="HB703">
        <v>40845.5</v>
      </c>
      <c r="HC703">
        <v>44470.2</v>
      </c>
      <c r="HD703">
        <v>51124.3</v>
      </c>
      <c r="HE703">
        <v>55142.6</v>
      </c>
      <c r="HF703">
        <v>1.66332</v>
      </c>
      <c r="HG703">
        <v>1.52167</v>
      </c>
      <c r="HH703">
        <v>-0.0923574</v>
      </c>
      <c r="HI703">
        <v>0</v>
      </c>
      <c r="HJ703">
        <v>43.8693</v>
      </c>
      <c r="HK703">
        <v>999.9</v>
      </c>
      <c r="HL703">
        <v>56.141</v>
      </c>
      <c r="HM703">
        <v>30.353</v>
      </c>
      <c r="HN703">
        <v>27.0376</v>
      </c>
      <c r="HO703">
        <v>61.0156</v>
      </c>
      <c r="HP703">
        <v>41.4704</v>
      </c>
      <c r="HQ703">
        <v>1</v>
      </c>
      <c r="HR703">
        <v>2.51288</v>
      </c>
      <c r="HS703">
        <v>9.28105</v>
      </c>
      <c r="HT703">
        <v>19.9014</v>
      </c>
      <c r="HU703">
        <v>5.18734</v>
      </c>
      <c r="HV703">
        <v>12.0159</v>
      </c>
      <c r="HW703">
        <v>4.9685</v>
      </c>
      <c r="HX703">
        <v>3.29588</v>
      </c>
      <c r="HY703">
        <v>9999</v>
      </c>
      <c r="HZ703">
        <v>9999</v>
      </c>
      <c r="IA703">
        <v>999.9</v>
      </c>
      <c r="IB703">
        <v>9999</v>
      </c>
      <c r="IC703">
        <v>1.86325</v>
      </c>
      <c r="ID703">
        <v>1.86812</v>
      </c>
      <c r="IE703">
        <v>1.86783</v>
      </c>
      <c r="IF703">
        <v>1.86905</v>
      </c>
      <c r="IG703">
        <v>1.86981</v>
      </c>
      <c r="IH703">
        <v>1.86584</v>
      </c>
      <c r="II703">
        <v>1.86695</v>
      </c>
      <c r="IJ703">
        <v>1.86841</v>
      </c>
      <c r="IK703">
        <v>5</v>
      </c>
      <c r="IL703">
        <v>0</v>
      </c>
      <c r="IM703">
        <v>0</v>
      </c>
      <c r="IN703">
        <v>0</v>
      </c>
      <c r="IO703" t="s">
        <v>441</v>
      </c>
      <c r="IP703" t="s">
        <v>442</v>
      </c>
      <c r="IQ703" t="s">
        <v>443</v>
      </c>
      <c r="IR703" t="s">
        <v>443</v>
      </c>
      <c r="IS703" t="s">
        <v>443</v>
      </c>
      <c r="IT703" t="s">
        <v>443</v>
      </c>
      <c r="IU703">
        <v>0</v>
      </c>
      <c r="IV703">
        <v>100</v>
      </c>
      <c r="IW703">
        <v>100</v>
      </c>
      <c r="IX703">
        <v>1.098</v>
      </c>
      <c r="IY703">
        <v>0.3152</v>
      </c>
      <c r="IZ703">
        <v>1.09748391826392</v>
      </c>
      <c r="JA703">
        <v>0</v>
      </c>
      <c r="JB703">
        <v>0</v>
      </c>
      <c r="JC703">
        <v>0</v>
      </c>
      <c r="JD703">
        <v>0.315191680746845</v>
      </c>
      <c r="JE703">
        <v>0</v>
      </c>
      <c r="JF703">
        <v>0</v>
      </c>
      <c r="JG703">
        <v>0</v>
      </c>
      <c r="JH703">
        <v>5</v>
      </c>
      <c r="JI703">
        <v>2273</v>
      </c>
      <c r="JJ703">
        <v>0</v>
      </c>
      <c r="JK703">
        <v>25</v>
      </c>
      <c r="JL703">
        <v>29356980</v>
      </c>
      <c r="JM703">
        <v>29356980</v>
      </c>
      <c r="JN703">
        <v>0.567627</v>
      </c>
      <c r="JO703">
        <v>2.63672</v>
      </c>
      <c r="JP703">
        <v>1.54785</v>
      </c>
      <c r="JQ703">
        <v>2.31445</v>
      </c>
      <c r="JR703">
        <v>1.64673</v>
      </c>
      <c r="JS703">
        <v>2.39258</v>
      </c>
      <c r="JT703">
        <v>34.5549</v>
      </c>
      <c r="JU703">
        <v>24.105</v>
      </c>
      <c r="JV703">
        <v>18</v>
      </c>
      <c r="JW703">
        <v>480.834</v>
      </c>
      <c r="JX703">
        <v>379.538</v>
      </c>
      <c r="JY703">
        <v>34.4046</v>
      </c>
      <c r="JZ703">
        <v>54.5021</v>
      </c>
      <c r="KA703">
        <v>30.0036</v>
      </c>
      <c r="KB703">
        <v>53.5307</v>
      </c>
      <c r="KC703">
        <v>53.3183</v>
      </c>
      <c r="KD703">
        <v>11.2579</v>
      </c>
      <c r="KE703">
        <v>0</v>
      </c>
      <c r="KF703">
        <v>100</v>
      </c>
      <c r="KG703">
        <v>25.4986</v>
      </c>
      <c r="KH703">
        <v>182.266</v>
      </c>
      <c r="KI703">
        <v>34.6858</v>
      </c>
      <c r="KJ703">
        <v>92.6493</v>
      </c>
      <c r="KK703">
        <v>89.2076</v>
      </c>
    </row>
    <row r="704" spans="1:297">
      <c r="A704">
        <v>688</v>
      </c>
      <c r="B704">
        <v>1761418806</v>
      </c>
      <c r="C704">
        <v>10625</v>
      </c>
      <c r="D704" t="s">
        <v>1825</v>
      </c>
      <c r="E704" t="s">
        <v>1826</v>
      </c>
      <c r="F704">
        <v>5</v>
      </c>
      <c r="G704" t="s">
        <v>1796</v>
      </c>
      <c r="H704" t="s">
        <v>436</v>
      </c>
      <c r="I704">
        <v>1761418797.84615</v>
      </c>
      <c r="J704">
        <f>(K704)/1000</f>
        <v>0</v>
      </c>
      <c r="K704">
        <f>IF(DP704, AN704, AH704)</f>
        <v>0</v>
      </c>
      <c r="L704">
        <f>IF(DP704, AI704, AG704)</f>
        <v>0</v>
      </c>
      <c r="M704">
        <f>DR704 - IF(AU704&gt;1, L704*DL704*100.0/(AW704), 0)</f>
        <v>0</v>
      </c>
      <c r="N704">
        <f>((T704-J704/2)*M704-L704)/(T704+J704/2)</f>
        <v>0</v>
      </c>
      <c r="O704">
        <f>N704*(DY704+DZ704)/1000.0</f>
        <v>0</v>
      </c>
      <c r="P704">
        <f>(DR704 - IF(AU704&gt;1, L704*DL704*100.0/(AW704), 0))*(DY704+DZ704)/1000.0</f>
        <v>0</v>
      </c>
      <c r="Q704">
        <f>2.0/((1/S704-1/R704)+SIGN(S704)*SQRT((1/S704-1/R704)*(1/S704-1/R704) + 4*DM704/((DM704+1)*(DM704+1))*(2*1/S704*1/R704-1/R704*1/R704)))</f>
        <v>0</v>
      </c>
      <c r="R704">
        <f>IF(LEFT(DN704,1)&lt;&gt;"0",IF(LEFT(DN704,1)="1",3.0,DO704),$D$5+$E$5*(EF704*DY704/($K$5*1000))+$F$5*(EF704*DY704/($K$5*1000))*MAX(MIN(DL704,$J$5),$I$5)*MAX(MIN(DL704,$J$5),$I$5)+$G$5*MAX(MIN(DL704,$J$5),$I$5)*(EF704*DY704/($K$5*1000))+$H$5*(EF704*DY704/($K$5*1000))*(EF704*DY704/($K$5*1000)))</f>
        <v>0</v>
      </c>
      <c r="S704">
        <f>J704*(1000-(1000*0.61365*exp(17.502*W704/(240.97+W704))/(DY704+DZ704)+DT704)/2)/(1000*0.61365*exp(17.502*W704/(240.97+W704))/(DY704+DZ704)-DT704)</f>
        <v>0</v>
      </c>
      <c r="T704">
        <f>1/((DM704+1)/(Q704/1.6)+1/(R704/1.37)) + DM704/((DM704+1)/(Q704/1.6) + DM704/(R704/1.37))</f>
        <v>0</v>
      </c>
      <c r="U704">
        <f>(DH704*DK704)</f>
        <v>0</v>
      </c>
      <c r="V704">
        <f>(EA704+(U704+2*0.95*5.67E-8*(((EA704+$B$7)+273)^4-(EA704+273)^4)-44100*J704)/(1.84*29.3*R704+8*0.95*5.67E-8*(EA704+273)^3))</f>
        <v>0</v>
      </c>
      <c r="W704">
        <f>($C$7*EB704+$D$7*EC704+$E$7*V704)</f>
        <v>0</v>
      </c>
      <c r="X704">
        <f>0.61365*exp(17.502*W704/(240.97+W704))</f>
        <v>0</v>
      </c>
      <c r="Y704">
        <f>(Z704/AA704*100)</f>
        <v>0</v>
      </c>
      <c r="Z704">
        <f>DT704*(DY704+DZ704)/1000</f>
        <v>0</v>
      </c>
      <c r="AA704">
        <f>0.61365*exp(17.502*EA704/(240.97+EA704))</f>
        <v>0</v>
      </c>
      <c r="AB704">
        <f>(X704-DT704*(DY704+DZ704)/1000)</f>
        <v>0</v>
      </c>
      <c r="AC704">
        <f>(-J704*44100)</f>
        <v>0</v>
      </c>
      <c r="AD704">
        <f>2*29.3*R704*0.92*(EA704-W704)</f>
        <v>0</v>
      </c>
      <c r="AE704">
        <f>2*0.95*5.67E-8*(((EA704+$B$7)+273)^4-(W704+273)^4)</f>
        <v>0</v>
      </c>
      <c r="AF704">
        <f>U704+AE704+AC704+AD704</f>
        <v>0</v>
      </c>
      <c r="AG704">
        <f>DX704*AU704*(DS704-DR704*(1000-AU704*DU704)/(1000-AU704*DT704))/(100*DL704)</f>
        <v>0</v>
      </c>
      <c r="AH704">
        <f>1000*DX704*AU704*(DT704-DU704)/(100*DL704*(1000-AU704*DT704))</f>
        <v>0</v>
      </c>
      <c r="AI704">
        <f>(AJ704 - AK704 - DY704*1E3/(8.314*(EA704+273.15)) * AM704/DX704 * AL704) * DX704/(100*DL704) * (1000 - DU704)/1000</f>
        <v>0</v>
      </c>
      <c r="AJ704">
        <v>209.386660638402</v>
      </c>
      <c r="AK704">
        <v>220.972290909091</v>
      </c>
      <c r="AL704">
        <v>-3.14389866417798</v>
      </c>
      <c r="AM704">
        <v>65.3077758132671</v>
      </c>
      <c r="AN704">
        <f>(AP704 - AO704 + DY704*1E3/(8.314*(EA704+273.15)) * AR704/DX704 * AQ704) * DX704/(100*DL704) * 1000/(1000 - AP704)</f>
        <v>0</v>
      </c>
      <c r="AO704">
        <v>25.8481810334193</v>
      </c>
      <c r="AP704">
        <v>32.5176345454545</v>
      </c>
      <c r="AQ704">
        <v>0.00634472021317953</v>
      </c>
      <c r="AR704">
        <v>110.477653958473</v>
      </c>
      <c r="AS704">
        <v>12</v>
      </c>
      <c r="AT704">
        <v>2</v>
      </c>
      <c r="AU704">
        <f>IF(AS704*$H$13&gt;=AW704,1.0,(AW704/(AW704-AS704*$H$13)))</f>
        <v>0</v>
      </c>
      <c r="AV704">
        <f>(AU704-1)*100</f>
        <v>0</v>
      </c>
      <c r="AW704">
        <f>MAX(0,($B$13+$C$13*EF704)/(1+$D$13*EF704)*DY704/(EA704+273)*$E$13)</f>
        <v>0</v>
      </c>
      <c r="AX704" t="s">
        <v>437</v>
      </c>
      <c r="AY704" t="s">
        <v>437</v>
      </c>
      <c r="AZ704">
        <v>0</v>
      </c>
      <c r="BA704">
        <v>0</v>
      </c>
      <c r="BB704">
        <f>1-AZ704/BA704</f>
        <v>0</v>
      </c>
      <c r="BC704">
        <v>0</v>
      </c>
      <c r="BD704" t="s">
        <v>437</v>
      </c>
      <c r="BE704" t="s">
        <v>437</v>
      </c>
      <c r="BF704">
        <v>0</v>
      </c>
      <c r="BG704">
        <v>0</v>
      </c>
      <c r="BH704">
        <f>1-BF704/BG704</f>
        <v>0</v>
      </c>
      <c r="BI704">
        <v>0.5</v>
      </c>
      <c r="BJ704">
        <f>DI704</f>
        <v>0</v>
      </c>
      <c r="BK704">
        <f>L704</f>
        <v>0</v>
      </c>
      <c r="BL704">
        <f>BH704*BI704*BJ704</f>
        <v>0</v>
      </c>
      <c r="BM704">
        <f>(BK704-BC704)/BJ704</f>
        <v>0</v>
      </c>
      <c r="BN704">
        <f>(BA704-BG704)/BG704</f>
        <v>0</v>
      </c>
      <c r="BO704">
        <f>AZ704/(BB704+AZ704/BG704)</f>
        <v>0</v>
      </c>
      <c r="BP704" t="s">
        <v>437</v>
      </c>
      <c r="BQ704">
        <v>0</v>
      </c>
      <c r="BR704">
        <f>IF(BQ704&lt;&gt;0, BQ704, BO704)</f>
        <v>0</v>
      </c>
      <c r="BS704">
        <f>1-BR704/BG704</f>
        <v>0</v>
      </c>
      <c r="BT704">
        <f>(BG704-BF704)/(BG704-BR704)</f>
        <v>0</v>
      </c>
      <c r="BU704">
        <f>(BA704-BG704)/(BA704-BR704)</f>
        <v>0</v>
      </c>
      <c r="BV704">
        <f>(BG704-BF704)/(BG704-AZ704)</f>
        <v>0</v>
      </c>
      <c r="BW704">
        <f>(BA704-BG704)/(BA704-AZ704)</f>
        <v>0</v>
      </c>
      <c r="BX704">
        <f>(BT704*BR704/BF704)</f>
        <v>0</v>
      </c>
      <c r="BY704">
        <f>(1-BX704)</f>
        <v>0</v>
      </c>
      <c r="DH704">
        <f>$B$11*EG704+$C$11*EH704+$F$11*ES704*(1-EV704)</f>
        <v>0</v>
      </c>
      <c r="DI704">
        <f>DH704*DJ704</f>
        <v>0</v>
      </c>
      <c r="DJ704">
        <f>($B$11*$D$9+$C$11*$D$9+$F$11*((FF704+EX704)/MAX(FF704+EX704+FG704, 0.1)*$I$9+FG704/MAX(FF704+EX704+FG704, 0.1)*$J$9))/($B$11+$C$11+$F$11)</f>
        <v>0</v>
      </c>
      <c r="DK704">
        <f>($B$11*$K$9+$C$11*$K$9+$F$11*((FF704+EX704)/MAX(FF704+EX704+FG704, 0.1)*$P$9+FG704/MAX(FF704+EX704+FG704, 0.1)*$Q$9))/($B$11+$C$11+$F$11)</f>
        <v>0</v>
      </c>
      <c r="DL704">
        <v>6</v>
      </c>
      <c r="DM704">
        <v>0.5</v>
      </c>
      <c r="DN704" t="s">
        <v>438</v>
      </c>
      <c r="DO704">
        <v>2</v>
      </c>
      <c r="DP704" t="b">
        <v>1</v>
      </c>
      <c r="DQ704">
        <v>1761418797.84615</v>
      </c>
      <c r="DR704">
        <v>236.040230769231</v>
      </c>
      <c r="DS704">
        <v>218.908307692308</v>
      </c>
      <c r="DT704">
        <v>32.4742230769231</v>
      </c>
      <c r="DU704">
        <v>25.8504153846154</v>
      </c>
      <c r="DV704">
        <v>234.942846153846</v>
      </c>
      <c r="DW704">
        <v>32.1590230769231</v>
      </c>
      <c r="DX704">
        <v>500.029692307692</v>
      </c>
      <c r="DY704">
        <v>90.2710230769231</v>
      </c>
      <c r="DZ704">
        <v>0.0430899153846154</v>
      </c>
      <c r="EA704">
        <v>42.9002923076923</v>
      </c>
      <c r="EB704">
        <v>42.3876384615385</v>
      </c>
      <c r="EC704">
        <v>999.9</v>
      </c>
      <c r="ED704">
        <v>0</v>
      </c>
      <c r="EE704">
        <v>0</v>
      </c>
      <c r="EF704">
        <v>10010.3830769231</v>
      </c>
      <c r="EG704">
        <v>0</v>
      </c>
      <c r="EH704">
        <v>1204.30076923077</v>
      </c>
      <c r="EI704">
        <v>17.1319538461538</v>
      </c>
      <c r="EJ704">
        <v>243.962384615385</v>
      </c>
      <c r="EK704">
        <v>224.717538461538</v>
      </c>
      <c r="EL704">
        <v>6.62381692307692</v>
      </c>
      <c r="EM704">
        <v>218.908307692308</v>
      </c>
      <c r="EN704">
        <v>25.8504153846154</v>
      </c>
      <c r="EO704">
        <v>2.93148076923077</v>
      </c>
      <c r="EP704">
        <v>2.33354230769231</v>
      </c>
      <c r="EQ704">
        <v>23.6437615384615</v>
      </c>
      <c r="ER704">
        <v>19.9098307692308</v>
      </c>
      <c r="ES704">
        <v>1200.02769230769</v>
      </c>
      <c r="ET704">
        <v>0.967007153846154</v>
      </c>
      <c r="EU704">
        <v>0.0329927846153846</v>
      </c>
      <c r="EV704">
        <v>0</v>
      </c>
      <c r="EW704">
        <v>1179.88230769231</v>
      </c>
      <c r="EX704">
        <v>5.00059</v>
      </c>
      <c r="EY704">
        <v>15332.9384615385</v>
      </c>
      <c r="EZ704">
        <v>10358.9923076923</v>
      </c>
      <c r="FA704">
        <v>62.2833846153846</v>
      </c>
      <c r="FB704">
        <v>64.1343846153846</v>
      </c>
      <c r="FC704">
        <v>62.5238461538462</v>
      </c>
      <c r="FD704">
        <v>63.7833846153846</v>
      </c>
      <c r="FE704">
        <v>63.0094615384615</v>
      </c>
      <c r="FF704">
        <v>1155.59769230769</v>
      </c>
      <c r="FG704">
        <v>39.43</v>
      </c>
      <c r="FH704">
        <v>0</v>
      </c>
      <c r="FI704">
        <v>1761418766.5</v>
      </c>
      <c r="FJ704">
        <v>0</v>
      </c>
      <c r="FK704">
        <v>1179.74692307692</v>
      </c>
      <c r="FL704">
        <v>-15.17606834597</v>
      </c>
      <c r="FM704">
        <v>-159.367521208904</v>
      </c>
      <c r="FN704">
        <v>15330.6807692308</v>
      </c>
      <c r="FO704">
        <v>15</v>
      </c>
      <c r="FP704">
        <v>0</v>
      </c>
      <c r="FQ704" t="s">
        <v>439</v>
      </c>
      <c r="FR704">
        <v>0</v>
      </c>
      <c r="FS704">
        <v>0</v>
      </c>
      <c r="FT704">
        <v>0</v>
      </c>
      <c r="FU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A704">
        <v>0</v>
      </c>
      <c r="GB704">
        <v>0</v>
      </c>
      <c r="GC704">
        <v>16.9026952380952</v>
      </c>
      <c r="GD704">
        <v>3.12160519480519</v>
      </c>
      <c r="GE704">
        <v>0.499596866508331</v>
      </c>
      <c r="GF704">
        <v>0</v>
      </c>
      <c r="GG704">
        <v>1180.51764705882</v>
      </c>
      <c r="GH704">
        <v>-13.2754774577251</v>
      </c>
      <c r="GI704">
        <v>1.32689832675687</v>
      </c>
      <c r="GJ704">
        <v>-1</v>
      </c>
      <c r="GK704">
        <v>6.60985523809524</v>
      </c>
      <c r="GL704">
        <v>0.319889610389621</v>
      </c>
      <c r="GM704">
        <v>0.0325808763100962</v>
      </c>
      <c r="GN704">
        <v>0</v>
      </c>
      <c r="GO704">
        <v>0</v>
      </c>
      <c r="GP704">
        <v>2</v>
      </c>
      <c r="GQ704" t="s">
        <v>473</v>
      </c>
      <c r="GR704">
        <v>3.12685</v>
      </c>
      <c r="GS704">
        <v>2.72108</v>
      </c>
      <c r="GT704">
        <v>0.0470588</v>
      </c>
      <c r="GU704">
        <v>0.043659</v>
      </c>
      <c r="GV704">
        <v>0.120975</v>
      </c>
      <c r="GW704">
        <v>0.10304</v>
      </c>
      <c r="GX704">
        <v>34101.2</v>
      </c>
      <c r="GY704">
        <v>36150.7</v>
      </c>
      <c r="GZ704">
        <v>32513.6</v>
      </c>
      <c r="HA704">
        <v>34363.3</v>
      </c>
      <c r="HB704">
        <v>40840.2</v>
      </c>
      <c r="HC704">
        <v>44466.3</v>
      </c>
      <c r="HD704">
        <v>51121.6</v>
      </c>
      <c r="HE704">
        <v>55137.6</v>
      </c>
      <c r="HF704">
        <v>1.66295</v>
      </c>
      <c r="HG704">
        <v>1.521</v>
      </c>
      <c r="HH704">
        <v>-0.0933111</v>
      </c>
      <c r="HI704">
        <v>0</v>
      </c>
      <c r="HJ704">
        <v>43.8832</v>
      </c>
      <c r="HK704">
        <v>999.9</v>
      </c>
      <c r="HL704">
        <v>56.116</v>
      </c>
      <c r="HM704">
        <v>30.363</v>
      </c>
      <c r="HN704">
        <v>27.0423</v>
      </c>
      <c r="HO704">
        <v>60.7856</v>
      </c>
      <c r="HP704">
        <v>41.27</v>
      </c>
      <c r="HQ704">
        <v>1</v>
      </c>
      <c r="HR704">
        <v>2.51673</v>
      </c>
      <c r="HS704">
        <v>9.28105</v>
      </c>
      <c r="HT704">
        <v>19.9016</v>
      </c>
      <c r="HU704">
        <v>5.18809</v>
      </c>
      <c r="HV704">
        <v>12.0159</v>
      </c>
      <c r="HW704">
        <v>4.9689</v>
      </c>
      <c r="HX704">
        <v>3.2958</v>
      </c>
      <c r="HY704">
        <v>9999</v>
      </c>
      <c r="HZ704">
        <v>9999</v>
      </c>
      <c r="IA704">
        <v>999.9</v>
      </c>
      <c r="IB704">
        <v>9999</v>
      </c>
      <c r="IC704">
        <v>1.86325</v>
      </c>
      <c r="ID704">
        <v>1.8681</v>
      </c>
      <c r="IE704">
        <v>1.86783</v>
      </c>
      <c r="IF704">
        <v>1.86904</v>
      </c>
      <c r="IG704">
        <v>1.86981</v>
      </c>
      <c r="IH704">
        <v>1.86585</v>
      </c>
      <c r="II704">
        <v>1.86694</v>
      </c>
      <c r="IJ704">
        <v>1.8684</v>
      </c>
      <c r="IK704">
        <v>5</v>
      </c>
      <c r="IL704">
        <v>0</v>
      </c>
      <c r="IM704">
        <v>0</v>
      </c>
      <c r="IN704">
        <v>0</v>
      </c>
      <c r="IO704" t="s">
        <v>441</v>
      </c>
      <c r="IP704" t="s">
        <v>442</v>
      </c>
      <c r="IQ704" t="s">
        <v>443</v>
      </c>
      <c r="IR704" t="s">
        <v>443</v>
      </c>
      <c r="IS704" t="s">
        <v>443</v>
      </c>
      <c r="IT704" t="s">
        <v>443</v>
      </c>
      <c r="IU704">
        <v>0</v>
      </c>
      <c r="IV704">
        <v>100</v>
      </c>
      <c r="IW704">
        <v>100</v>
      </c>
      <c r="IX704">
        <v>1.098</v>
      </c>
      <c r="IY704">
        <v>0.3152</v>
      </c>
      <c r="IZ704">
        <v>1.09748391826392</v>
      </c>
      <c r="JA704">
        <v>0</v>
      </c>
      <c r="JB704">
        <v>0</v>
      </c>
      <c r="JC704">
        <v>0</v>
      </c>
      <c r="JD704">
        <v>0.315191680746845</v>
      </c>
      <c r="JE704">
        <v>0</v>
      </c>
      <c r="JF704">
        <v>0</v>
      </c>
      <c r="JG704">
        <v>0</v>
      </c>
      <c r="JH704">
        <v>5</v>
      </c>
      <c r="JI704">
        <v>2273</v>
      </c>
      <c r="JJ704">
        <v>0</v>
      </c>
      <c r="JK704">
        <v>25</v>
      </c>
      <c r="JL704">
        <v>29356980.1</v>
      </c>
      <c r="JM704">
        <v>29356980.1</v>
      </c>
      <c r="JN704">
        <v>0.529785</v>
      </c>
      <c r="JO704">
        <v>2.65381</v>
      </c>
      <c r="JP704">
        <v>1.54785</v>
      </c>
      <c r="JQ704">
        <v>2.31567</v>
      </c>
      <c r="JR704">
        <v>1.64551</v>
      </c>
      <c r="JS704">
        <v>2.28271</v>
      </c>
      <c r="JT704">
        <v>34.5549</v>
      </c>
      <c r="JU704">
        <v>24.0875</v>
      </c>
      <c r="JV704">
        <v>18</v>
      </c>
      <c r="JW704">
        <v>480.725</v>
      </c>
      <c r="JX704">
        <v>379.269</v>
      </c>
      <c r="JY704">
        <v>34.4263</v>
      </c>
      <c r="JZ704">
        <v>54.538</v>
      </c>
      <c r="KA704">
        <v>30.0037</v>
      </c>
      <c r="KB704">
        <v>53.5599</v>
      </c>
      <c r="KC704">
        <v>53.352</v>
      </c>
      <c r="KD704">
        <v>10.5681</v>
      </c>
      <c r="KE704">
        <v>0</v>
      </c>
      <c r="KF704">
        <v>100</v>
      </c>
      <c r="KG704">
        <v>25.1055</v>
      </c>
      <c r="KH704">
        <v>168.745</v>
      </c>
      <c r="KI704">
        <v>34.6858</v>
      </c>
      <c r="KJ704">
        <v>92.6439</v>
      </c>
      <c r="KK704">
        <v>89.1993</v>
      </c>
    </row>
    <row r="705" spans="1:297">
      <c r="A705">
        <v>689</v>
      </c>
      <c r="B705">
        <v>1761418811</v>
      </c>
      <c r="C705">
        <v>10630</v>
      </c>
      <c r="D705" t="s">
        <v>1827</v>
      </c>
      <c r="E705" t="s">
        <v>1828</v>
      </c>
      <c r="F705">
        <v>5</v>
      </c>
      <c r="G705" t="s">
        <v>1796</v>
      </c>
      <c r="H705" t="s">
        <v>436</v>
      </c>
      <c r="I705">
        <v>1761418802.84615</v>
      </c>
      <c r="J705">
        <f>(K705)/1000</f>
        <v>0</v>
      </c>
      <c r="K705">
        <f>IF(DP705, AN705, AH705)</f>
        <v>0</v>
      </c>
      <c r="L705">
        <f>IF(DP705, AI705, AG705)</f>
        <v>0</v>
      </c>
      <c r="M705">
        <f>DR705 - IF(AU705&gt;1, L705*DL705*100.0/(AW705), 0)</f>
        <v>0</v>
      </c>
      <c r="N705">
        <f>((T705-J705/2)*M705-L705)/(T705+J705/2)</f>
        <v>0</v>
      </c>
      <c r="O705">
        <f>N705*(DY705+DZ705)/1000.0</f>
        <v>0</v>
      </c>
      <c r="P705">
        <f>(DR705 - IF(AU705&gt;1, L705*DL705*100.0/(AW705), 0))*(DY705+DZ705)/1000.0</f>
        <v>0</v>
      </c>
      <c r="Q705">
        <f>2.0/((1/S705-1/R705)+SIGN(S705)*SQRT((1/S705-1/R705)*(1/S705-1/R705) + 4*DM705/((DM705+1)*(DM705+1))*(2*1/S705*1/R705-1/R705*1/R705)))</f>
        <v>0</v>
      </c>
      <c r="R705">
        <f>IF(LEFT(DN705,1)&lt;&gt;"0",IF(LEFT(DN705,1)="1",3.0,DO705),$D$5+$E$5*(EF705*DY705/($K$5*1000))+$F$5*(EF705*DY705/($K$5*1000))*MAX(MIN(DL705,$J$5),$I$5)*MAX(MIN(DL705,$J$5),$I$5)+$G$5*MAX(MIN(DL705,$J$5),$I$5)*(EF705*DY705/($K$5*1000))+$H$5*(EF705*DY705/($K$5*1000))*(EF705*DY705/($K$5*1000)))</f>
        <v>0</v>
      </c>
      <c r="S705">
        <f>J705*(1000-(1000*0.61365*exp(17.502*W705/(240.97+W705))/(DY705+DZ705)+DT705)/2)/(1000*0.61365*exp(17.502*W705/(240.97+W705))/(DY705+DZ705)-DT705)</f>
        <v>0</v>
      </c>
      <c r="T705">
        <f>1/((DM705+1)/(Q705/1.6)+1/(R705/1.37)) + DM705/((DM705+1)/(Q705/1.6) + DM705/(R705/1.37))</f>
        <v>0</v>
      </c>
      <c r="U705">
        <f>(DH705*DK705)</f>
        <v>0</v>
      </c>
      <c r="V705">
        <f>(EA705+(U705+2*0.95*5.67E-8*(((EA705+$B$7)+273)^4-(EA705+273)^4)-44100*J705)/(1.84*29.3*R705+8*0.95*5.67E-8*(EA705+273)^3))</f>
        <v>0</v>
      </c>
      <c r="W705">
        <f>($C$7*EB705+$D$7*EC705+$E$7*V705)</f>
        <v>0</v>
      </c>
      <c r="X705">
        <f>0.61365*exp(17.502*W705/(240.97+W705))</f>
        <v>0</v>
      </c>
      <c r="Y705">
        <f>(Z705/AA705*100)</f>
        <v>0</v>
      </c>
      <c r="Z705">
        <f>DT705*(DY705+DZ705)/1000</f>
        <v>0</v>
      </c>
      <c r="AA705">
        <f>0.61365*exp(17.502*EA705/(240.97+EA705))</f>
        <v>0</v>
      </c>
      <c r="AB705">
        <f>(X705-DT705*(DY705+DZ705)/1000)</f>
        <v>0</v>
      </c>
      <c r="AC705">
        <f>(-J705*44100)</f>
        <v>0</v>
      </c>
      <c r="AD705">
        <f>2*29.3*R705*0.92*(EA705-W705)</f>
        <v>0</v>
      </c>
      <c r="AE705">
        <f>2*0.95*5.67E-8*(((EA705+$B$7)+273)^4-(W705+273)^4)</f>
        <v>0</v>
      </c>
      <c r="AF705">
        <f>U705+AE705+AC705+AD705</f>
        <v>0</v>
      </c>
      <c r="AG705">
        <f>DX705*AU705*(DS705-DR705*(1000-AU705*DU705)/(1000-AU705*DT705))/(100*DL705)</f>
        <v>0</v>
      </c>
      <c r="AH705">
        <f>1000*DX705*AU705*(DT705-DU705)/(100*DL705*(1000-AU705*DT705))</f>
        <v>0</v>
      </c>
      <c r="AI705">
        <f>(AJ705 - AK705 - DY705*1E3/(8.314*(EA705+273.15)) * AM705/DX705 * AL705) * DX705/(100*DL705) * (1000 - DU705)/1000</f>
        <v>0</v>
      </c>
      <c r="AJ705">
        <v>191.259201893191</v>
      </c>
      <c r="AK705">
        <v>203.989618181818</v>
      </c>
      <c r="AL705">
        <v>-3.40831392888215</v>
      </c>
      <c r="AM705">
        <v>65.3077758132671</v>
      </c>
      <c r="AN705">
        <f>(AP705 - AO705 + DY705*1E3/(8.314*(EA705+273.15)) * AR705/DX705 * AQ705) * DX705/(100*DL705) * 1000/(1000 - AP705)</f>
        <v>0</v>
      </c>
      <c r="AO705">
        <v>25.8495721057795</v>
      </c>
      <c r="AP705">
        <v>32.5534363636364</v>
      </c>
      <c r="AQ705">
        <v>0.00789605281710549</v>
      </c>
      <c r="AR705">
        <v>110.477653958473</v>
      </c>
      <c r="AS705">
        <v>12</v>
      </c>
      <c r="AT705">
        <v>2</v>
      </c>
      <c r="AU705">
        <f>IF(AS705*$H$13&gt;=AW705,1.0,(AW705/(AW705-AS705*$H$13)))</f>
        <v>0</v>
      </c>
      <c r="AV705">
        <f>(AU705-1)*100</f>
        <v>0</v>
      </c>
      <c r="AW705">
        <f>MAX(0,($B$13+$C$13*EF705)/(1+$D$13*EF705)*DY705/(EA705+273)*$E$13)</f>
        <v>0</v>
      </c>
      <c r="AX705" t="s">
        <v>437</v>
      </c>
      <c r="AY705" t="s">
        <v>437</v>
      </c>
      <c r="AZ705">
        <v>0</v>
      </c>
      <c r="BA705">
        <v>0</v>
      </c>
      <c r="BB705">
        <f>1-AZ705/BA705</f>
        <v>0</v>
      </c>
      <c r="BC705">
        <v>0</v>
      </c>
      <c r="BD705" t="s">
        <v>437</v>
      </c>
      <c r="BE705" t="s">
        <v>437</v>
      </c>
      <c r="BF705">
        <v>0</v>
      </c>
      <c r="BG705">
        <v>0</v>
      </c>
      <c r="BH705">
        <f>1-BF705/BG705</f>
        <v>0</v>
      </c>
      <c r="BI705">
        <v>0.5</v>
      </c>
      <c r="BJ705">
        <f>DI705</f>
        <v>0</v>
      </c>
      <c r="BK705">
        <f>L705</f>
        <v>0</v>
      </c>
      <c r="BL705">
        <f>BH705*BI705*BJ705</f>
        <v>0</v>
      </c>
      <c r="BM705">
        <f>(BK705-BC705)/BJ705</f>
        <v>0</v>
      </c>
      <c r="BN705">
        <f>(BA705-BG705)/BG705</f>
        <v>0</v>
      </c>
      <c r="BO705">
        <f>AZ705/(BB705+AZ705/BG705)</f>
        <v>0</v>
      </c>
      <c r="BP705" t="s">
        <v>437</v>
      </c>
      <c r="BQ705">
        <v>0</v>
      </c>
      <c r="BR705">
        <f>IF(BQ705&lt;&gt;0, BQ705, BO705)</f>
        <v>0</v>
      </c>
      <c r="BS705">
        <f>1-BR705/BG705</f>
        <v>0</v>
      </c>
      <c r="BT705">
        <f>(BG705-BF705)/(BG705-BR705)</f>
        <v>0</v>
      </c>
      <c r="BU705">
        <f>(BA705-BG705)/(BA705-BR705)</f>
        <v>0</v>
      </c>
      <c r="BV705">
        <f>(BG705-BF705)/(BG705-AZ705)</f>
        <v>0</v>
      </c>
      <c r="BW705">
        <f>(BA705-BG705)/(BA705-AZ705)</f>
        <v>0</v>
      </c>
      <c r="BX705">
        <f>(BT705*BR705/BF705)</f>
        <v>0</v>
      </c>
      <c r="BY705">
        <f>(1-BX705)</f>
        <v>0</v>
      </c>
      <c r="DH705">
        <f>$B$11*EG705+$C$11*EH705+$F$11*ES705*(1-EV705)</f>
        <v>0</v>
      </c>
      <c r="DI705">
        <f>DH705*DJ705</f>
        <v>0</v>
      </c>
      <c r="DJ705">
        <f>($B$11*$D$9+$C$11*$D$9+$F$11*((FF705+EX705)/MAX(FF705+EX705+FG705, 0.1)*$I$9+FG705/MAX(FF705+EX705+FG705, 0.1)*$J$9))/($B$11+$C$11+$F$11)</f>
        <v>0</v>
      </c>
      <c r="DK705">
        <f>($B$11*$K$9+$C$11*$K$9+$F$11*((FF705+EX705)/MAX(FF705+EX705+FG705, 0.1)*$P$9+FG705/MAX(FF705+EX705+FG705, 0.1)*$Q$9))/($B$11+$C$11+$F$11)</f>
        <v>0</v>
      </c>
      <c r="DL705">
        <v>6</v>
      </c>
      <c r="DM705">
        <v>0.5</v>
      </c>
      <c r="DN705" t="s">
        <v>438</v>
      </c>
      <c r="DO705">
        <v>2</v>
      </c>
      <c r="DP705" t="b">
        <v>1</v>
      </c>
      <c r="DQ705">
        <v>1761418802.84615</v>
      </c>
      <c r="DR705">
        <v>220.209615384615</v>
      </c>
      <c r="DS705">
        <v>202.500692307692</v>
      </c>
      <c r="DT705">
        <v>32.5047307692308</v>
      </c>
      <c r="DU705">
        <v>25.8496769230769</v>
      </c>
      <c r="DV705">
        <v>219.112153846154</v>
      </c>
      <c r="DW705">
        <v>32.1895307692308</v>
      </c>
      <c r="DX705">
        <v>500.029615384615</v>
      </c>
      <c r="DY705">
        <v>90.2701692307692</v>
      </c>
      <c r="DZ705">
        <v>0.0431205692307692</v>
      </c>
      <c r="EA705">
        <v>42.9132692307692</v>
      </c>
      <c r="EB705">
        <v>42.3924076923077</v>
      </c>
      <c r="EC705">
        <v>999.9</v>
      </c>
      <c r="ED705">
        <v>0</v>
      </c>
      <c r="EE705">
        <v>0</v>
      </c>
      <c r="EF705">
        <v>10008.6946153846</v>
      </c>
      <c r="EG705">
        <v>0</v>
      </c>
      <c r="EH705">
        <v>1204.18615384615</v>
      </c>
      <c r="EI705">
        <v>17.7089153846154</v>
      </c>
      <c r="EJ705">
        <v>227.607538461538</v>
      </c>
      <c r="EK705">
        <v>207.874307692308</v>
      </c>
      <c r="EL705">
        <v>6.65505538461538</v>
      </c>
      <c r="EM705">
        <v>202.500692307692</v>
      </c>
      <c r="EN705">
        <v>25.8496769230769</v>
      </c>
      <c r="EO705">
        <v>2.93420461538462</v>
      </c>
      <c r="EP705">
        <v>2.33345307692308</v>
      </c>
      <c r="EQ705">
        <v>23.6591923076923</v>
      </c>
      <c r="ER705">
        <v>19.9092153846154</v>
      </c>
      <c r="ES705">
        <v>1200.03615384615</v>
      </c>
      <c r="ET705">
        <v>0.967007769230769</v>
      </c>
      <c r="EU705">
        <v>0.0329921076923077</v>
      </c>
      <c r="EV705">
        <v>0</v>
      </c>
      <c r="EW705">
        <v>1178.52461538462</v>
      </c>
      <c r="EX705">
        <v>5.00059</v>
      </c>
      <c r="EY705">
        <v>15319.0461538462</v>
      </c>
      <c r="EZ705">
        <v>10359.0538461538</v>
      </c>
      <c r="FA705">
        <v>62.3218461538462</v>
      </c>
      <c r="FB705">
        <v>64.1631538461538</v>
      </c>
      <c r="FC705">
        <v>62.5526153846154</v>
      </c>
      <c r="FD705">
        <v>63.8121538461538</v>
      </c>
      <c r="FE705">
        <v>63.0333846153846</v>
      </c>
      <c r="FF705">
        <v>1155.60615384615</v>
      </c>
      <c r="FG705">
        <v>39.43</v>
      </c>
      <c r="FH705">
        <v>0</v>
      </c>
      <c r="FI705">
        <v>1761418771.3</v>
      </c>
      <c r="FJ705">
        <v>0</v>
      </c>
      <c r="FK705">
        <v>1178.39423076923</v>
      </c>
      <c r="FL705">
        <v>-17.6372649628409</v>
      </c>
      <c r="FM705">
        <v>-192.194872012194</v>
      </c>
      <c r="FN705">
        <v>15316.7653846154</v>
      </c>
      <c r="FO705">
        <v>15</v>
      </c>
      <c r="FP705">
        <v>0</v>
      </c>
      <c r="FQ705" t="s">
        <v>439</v>
      </c>
      <c r="FR705">
        <v>0</v>
      </c>
      <c r="FS705">
        <v>0</v>
      </c>
      <c r="FT705">
        <v>0</v>
      </c>
      <c r="FU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A705">
        <v>0</v>
      </c>
      <c r="GB705">
        <v>0</v>
      </c>
      <c r="GC705">
        <v>17.54733</v>
      </c>
      <c r="GD705">
        <v>6.4978015037594</v>
      </c>
      <c r="GE705">
        <v>0.836267738287206</v>
      </c>
      <c r="GF705">
        <v>0</v>
      </c>
      <c r="GG705">
        <v>1179.36911764706</v>
      </c>
      <c r="GH705">
        <v>-16.1071046588512</v>
      </c>
      <c r="GI705">
        <v>1.59719490807932</v>
      </c>
      <c r="GJ705">
        <v>-1</v>
      </c>
      <c r="GK705">
        <v>6.64039</v>
      </c>
      <c r="GL705">
        <v>0.380032781954894</v>
      </c>
      <c r="GM705">
        <v>0.0365896467597051</v>
      </c>
      <c r="GN705">
        <v>0</v>
      </c>
      <c r="GO705">
        <v>0</v>
      </c>
      <c r="GP705">
        <v>2</v>
      </c>
      <c r="GQ705" t="s">
        <v>473</v>
      </c>
      <c r="GR705">
        <v>3.12683</v>
      </c>
      <c r="GS705">
        <v>2.72103</v>
      </c>
      <c r="GT705">
        <v>0.0437379</v>
      </c>
      <c r="GU705">
        <v>0.0402774</v>
      </c>
      <c r="GV705">
        <v>0.121069</v>
      </c>
      <c r="GW705">
        <v>0.103035</v>
      </c>
      <c r="GX705">
        <v>34216.7</v>
      </c>
      <c r="GY705">
        <v>36274</v>
      </c>
      <c r="GZ705">
        <v>32511</v>
      </c>
      <c r="HA705">
        <v>34359.6</v>
      </c>
      <c r="HB705">
        <v>40833.1</v>
      </c>
      <c r="HC705">
        <v>44462</v>
      </c>
      <c r="HD705">
        <v>51117.9</v>
      </c>
      <c r="HE705">
        <v>55132.3</v>
      </c>
      <c r="HF705">
        <v>1.66262</v>
      </c>
      <c r="HG705">
        <v>1.5207</v>
      </c>
      <c r="HH705">
        <v>-0.0932962</v>
      </c>
      <c r="HI705">
        <v>0</v>
      </c>
      <c r="HJ705">
        <v>43.8971</v>
      </c>
      <c r="HK705">
        <v>999.9</v>
      </c>
      <c r="HL705">
        <v>56.116</v>
      </c>
      <c r="HM705">
        <v>30.363</v>
      </c>
      <c r="HN705">
        <v>27.0413</v>
      </c>
      <c r="HO705">
        <v>60.7356</v>
      </c>
      <c r="HP705">
        <v>41.1699</v>
      </c>
      <c r="HQ705">
        <v>1</v>
      </c>
      <c r="HR705">
        <v>2.52049</v>
      </c>
      <c r="HS705">
        <v>9.28105</v>
      </c>
      <c r="HT705">
        <v>19.9014</v>
      </c>
      <c r="HU705">
        <v>5.18809</v>
      </c>
      <c r="HV705">
        <v>12.0159</v>
      </c>
      <c r="HW705">
        <v>4.96875</v>
      </c>
      <c r="HX705">
        <v>3.29585</v>
      </c>
      <c r="HY705">
        <v>9999</v>
      </c>
      <c r="HZ705">
        <v>9999</v>
      </c>
      <c r="IA705">
        <v>999.9</v>
      </c>
      <c r="IB705">
        <v>9999</v>
      </c>
      <c r="IC705">
        <v>1.86325</v>
      </c>
      <c r="ID705">
        <v>1.8681</v>
      </c>
      <c r="IE705">
        <v>1.86783</v>
      </c>
      <c r="IF705">
        <v>1.86905</v>
      </c>
      <c r="IG705">
        <v>1.86981</v>
      </c>
      <c r="IH705">
        <v>1.86586</v>
      </c>
      <c r="II705">
        <v>1.86693</v>
      </c>
      <c r="IJ705">
        <v>1.8684</v>
      </c>
      <c r="IK705">
        <v>5</v>
      </c>
      <c r="IL705">
        <v>0</v>
      </c>
      <c r="IM705">
        <v>0</v>
      </c>
      <c r="IN705">
        <v>0</v>
      </c>
      <c r="IO705" t="s">
        <v>441</v>
      </c>
      <c r="IP705" t="s">
        <v>442</v>
      </c>
      <c r="IQ705" t="s">
        <v>443</v>
      </c>
      <c r="IR705" t="s">
        <v>443</v>
      </c>
      <c r="IS705" t="s">
        <v>443</v>
      </c>
      <c r="IT705" t="s">
        <v>443</v>
      </c>
      <c r="IU705">
        <v>0</v>
      </c>
      <c r="IV705">
        <v>100</v>
      </c>
      <c r="IW705">
        <v>100</v>
      </c>
      <c r="IX705">
        <v>1.098</v>
      </c>
      <c r="IY705">
        <v>0.3152</v>
      </c>
      <c r="IZ705">
        <v>1.09748391826392</v>
      </c>
      <c r="JA705">
        <v>0</v>
      </c>
      <c r="JB705">
        <v>0</v>
      </c>
      <c r="JC705">
        <v>0</v>
      </c>
      <c r="JD705">
        <v>0.315191680746845</v>
      </c>
      <c r="JE705">
        <v>0</v>
      </c>
      <c r="JF705">
        <v>0</v>
      </c>
      <c r="JG705">
        <v>0</v>
      </c>
      <c r="JH705">
        <v>5</v>
      </c>
      <c r="JI705">
        <v>2273</v>
      </c>
      <c r="JJ705">
        <v>0</v>
      </c>
      <c r="JK705">
        <v>25</v>
      </c>
      <c r="JL705">
        <v>29356980.2</v>
      </c>
      <c r="JM705">
        <v>29356980.2</v>
      </c>
      <c r="JN705">
        <v>0.496826</v>
      </c>
      <c r="JO705">
        <v>2.65015</v>
      </c>
      <c r="JP705">
        <v>1.54785</v>
      </c>
      <c r="JQ705">
        <v>2.31567</v>
      </c>
      <c r="JR705">
        <v>1.64551</v>
      </c>
      <c r="JS705">
        <v>2.33643</v>
      </c>
      <c r="JT705">
        <v>34.5549</v>
      </c>
      <c r="JU705">
        <v>24.0963</v>
      </c>
      <c r="JV705">
        <v>18</v>
      </c>
      <c r="JW705">
        <v>480.669</v>
      </c>
      <c r="JX705">
        <v>379.23</v>
      </c>
      <c r="JY705">
        <v>34.4486</v>
      </c>
      <c r="JZ705">
        <v>54.5739</v>
      </c>
      <c r="KA705">
        <v>30.0037</v>
      </c>
      <c r="KB705">
        <v>53.5923</v>
      </c>
      <c r="KC705">
        <v>53.3858</v>
      </c>
      <c r="KD705">
        <v>9.83567</v>
      </c>
      <c r="KE705">
        <v>0</v>
      </c>
      <c r="KF705">
        <v>100</v>
      </c>
      <c r="KG705">
        <v>24.7081</v>
      </c>
      <c r="KH705">
        <v>148.276</v>
      </c>
      <c r="KI705">
        <v>34.6858</v>
      </c>
      <c r="KJ705">
        <v>92.6369</v>
      </c>
      <c r="KK705">
        <v>89.1905</v>
      </c>
    </row>
    <row r="706" spans="1:297">
      <c r="A706">
        <v>690</v>
      </c>
      <c r="B706">
        <v>1761418816</v>
      </c>
      <c r="C706">
        <v>10635</v>
      </c>
      <c r="D706" t="s">
        <v>1829</v>
      </c>
      <c r="E706" t="s">
        <v>1830</v>
      </c>
      <c r="F706">
        <v>5</v>
      </c>
      <c r="G706" t="s">
        <v>1796</v>
      </c>
      <c r="H706" t="s">
        <v>436</v>
      </c>
      <c r="I706">
        <v>1761418807.84615</v>
      </c>
      <c r="J706">
        <f>(K706)/1000</f>
        <v>0</v>
      </c>
      <c r="K706">
        <f>IF(DP706, AN706, AH706)</f>
        <v>0</v>
      </c>
      <c r="L706">
        <f>IF(DP706, AI706, AG706)</f>
        <v>0</v>
      </c>
      <c r="M706">
        <f>DR706 - IF(AU706&gt;1, L706*DL706*100.0/(AW706), 0)</f>
        <v>0</v>
      </c>
      <c r="N706">
        <f>((T706-J706/2)*M706-L706)/(T706+J706/2)</f>
        <v>0</v>
      </c>
      <c r="O706">
        <f>N706*(DY706+DZ706)/1000.0</f>
        <v>0</v>
      </c>
      <c r="P706">
        <f>(DR706 - IF(AU706&gt;1, L706*DL706*100.0/(AW706), 0))*(DY706+DZ706)/1000.0</f>
        <v>0</v>
      </c>
      <c r="Q706">
        <f>2.0/((1/S706-1/R706)+SIGN(S706)*SQRT((1/S706-1/R706)*(1/S706-1/R706) + 4*DM706/((DM706+1)*(DM706+1))*(2*1/S706*1/R706-1/R706*1/R706)))</f>
        <v>0</v>
      </c>
      <c r="R706">
        <f>IF(LEFT(DN706,1)&lt;&gt;"0",IF(LEFT(DN706,1)="1",3.0,DO706),$D$5+$E$5*(EF706*DY706/($K$5*1000))+$F$5*(EF706*DY706/($K$5*1000))*MAX(MIN(DL706,$J$5),$I$5)*MAX(MIN(DL706,$J$5),$I$5)+$G$5*MAX(MIN(DL706,$J$5),$I$5)*(EF706*DY706/($K$5*1000))+$H$5*(EF706*DY706/($K$5*1000))*(EF706*DY706/($K$5*1000)))</f>
        <v>0</v>
      </c>
      <c r="S706">
        <f>J706*(1000-(1000*0.61365*exp(17.502*W706/(240.97+W706))/(DY706+DZ706)+DT706)/2)/(1000*0.61365*exp(17.502*W706/(240.97+W706))/(DY706+DZ706)-DT706)</f>
        <v>0</v>
      </c>
      <c r="T706">
        <f>1/((DM706+1)/(Q706/1.6)+1/(R706/1.37)) + DM706/((DM706+1)/(Q706/1.6) + DM706/(R706/1.37))</f>
        <v>0</v>
      </c>
      <c r="U706">
        <f>(DH706*DK706)</f>
        <v>0</v>
      </c>
      <c r="V706">
        <f>(EA706+(U706+2*0.95*5.67E-8*(((EA706+$B$7)+273)^4-(EA706+273)^4)-44100*J706)/(1.84*29.3*R706+8*0.95*5.67E-8*(EA706+273)^3))</f>
        <v>0</v>
      </c>
      <c r="W706">
        <f>($C$7*EB706+$D$7*EC706+$E$7*V706)</f>
        <v>0</v>
      </c>
      <c r="X706">
        <f>0.61365*exp(17.502*W706/(240.97+W706))</f>
        <v>0</v>
      </c>
      <c r="Y706">
        <f>(Z706/AA706*100)</f>
        <v>0</v>
      </c>
      <c r="Z706">
        <f>DT706*(DY706+DZ706)/1000</f>
        <v>0</v>
      </c>
      <c r="AA706">
        <f>0.61365*exp(17.502*EA706/(240.97+EA706))</f>
        <v>0</v>
      </c>
      <c r="AB706">
        <f>(X706-DT706*(DY706+DZ706)/1000)</f>
        <v>0</v>
      </c>
      <c r="AC706">
        <f>(-J706*44100)</f>
        <v>0</v>
      </c>
      <c r="AD706">
        <f>2*29.3*R706*0.92*(EA706-W706)</f>
        <v>0</v>
      </c>
      <c r="AE706">
        <f>2*0.95*5.67E-8*(((EA706+$B$7)+273)^4-(W706+273)^4)</f>
        <v>0</v>
      </c>
      <c r="AF706">
        <f>U706+AE706+AC706+AD706</f>
        <v>0</v>
      </c>
      <c r="AG706">
        <f>DX706*AU706*(DS706-DR706*(1000-AU706*DU706)/(1000-AU706*DT706))/(100*DL706)</f>
        <v>0</v>
      </c>
      <c r="AH706">
        <f>1000*DX706*AU706*(DT706-DU706)/(100*DL706*(1000-AU706*DT706))</f>
        <v>0</v>
      </c>
      <c r="AI706">
        <f>(AJ706 - AK706 - DY706*1E3/(8.314*(EA706+273.15)) * AM706/DX706 * AL706) * DX706/(100*DL706) * (1000 - DU706)/1000</f>
        <v>0</v>
      </c>
      <c r="AJ706">
        <v>174.698374525376</v>
      </c>
      <c r="AK706">
        <v>187.603333333333</v>
      </c>
      <c r="AL706">
        <v>-3.26660928452355</v>
      </c>
      <c r="AM706">
        <v>65.3077758132671</v>
      </c>
      <c r="AN706">
        <f>(AP706 - AO706 + DY706*1E3/(8.314*(EA706+273.15)) * AR706/DX706 * AQ706) * DX706/(100*DL706) * 1000/(1000 - AP706)</f>
        <v>0</v>
      </c>
      <c r="AO706">
        <v>25.8469030994255</v>
      </c>
      <c r="AP706">
        <v>32.5983418181818</v>
      </c>
      <c r="AQ706">
        <v>0.00949398017400477</v>
      </c>
      <c r="AR706">
        <v>110.477653958473</v>
      </c>
      <c r="AS706">
        <v>12</v>
      </c>
      <c r="AT706">
        <v>2</v>
      </c>
      <c r="AU706">
        <f>IF(AS706*$H$13&gt;=AW706,1.0,(AW706/(AW706-AS706*$H$13)))</f>
        <v>0</v>
      </c>
      <c r="AV706">
        <f>(AU706-1)*100</f>
        <v>0</v>
      </c>
      <c r="AW706">
        <f>MAX(0,($B$13+$C$13*EF706)/(1+$D$13*EF706)*DY706/(EA706+273)*$E$13)</f>
        <v>0</v>
      </c>
      <c r="AX706" t="s">
        <v>437</v>
      </c>
      <c r="AY706" t="s">
        <v>437</v>
      </c>
      <c r="AZ706">
        <v>0</v>
      </c>
      <c r="BA706">
        <v>0</v>
      </c>
      <c r="BB706">
        <f>1-AZ706/BA706</f>
        <v>0</v>
      </c>
      <c r="BC706">
        <v>0</v>
      </c>
      <c r="BD706" t="s">
        <v>437</v>
      </c>
      <c r="BE706" t="s">
        <v>437</v>
      </c>
      <c r="BF706">
        <v>0</v>
      </c>
      <c r="BG706">
        <v>0</v>
      </c>
      <c r="BH706">
        <f>1-BF706/BG706</f>
        <v>0</v>
      </c>
      <c r="BI706">
        <v>0.5</v>
      </c>
      <c r="BJ706">
        <f>DI706</f>
        <v>0</v>
      </c>
      <c r="BK706">
        <f>L706</f>
        <v>0</v>
      </c>
      <c r="BL706">
        <f>BH706*BI706*BJ706</f>
        <v>0</v>
      </c>
      <c r="BM706">
        <f>(BK706-BC706)/BJ706</f>
        <v>0</v>
      </c>
      <c r="BN706">
        <f>(BA706-BG706)/BG706</f>
        <v>0</v>
      </c>
      <c r="BO706">
        <f>AZ706/(BB706+AZ706/BG706)</f>
        <v>0</v>
      </c>
      <c r="BP706" t="s">
        <v>437</v>
      </c>
      <c r="BQ706">
        <v>0</v>
      </c>
      <c r="BR706">
        <f>IF(BQ706&lt;&gt;0, BQ706, BO706)</f>
        <v>0</v>
      </c>
      <c r="BS706">
        <f>1-BR706/BG706</f>
        <v>0</v>
      </c>
      <c r="BT706">
        <f>(BG706-BF706)/(BG706-BR706)</f>
        <v>0</v>
      </c>
      <c r="BU706">
        <f>(BA706-BG706)/(BA706-BR706)</f>
        <v>0</v>
      </c>
      <c r="BV706">
        <f>(BG706-BF706)/(BG706-AZ706)</f>
        <v>0</v>
      </c>
      <c r="BW706">
        <f>(BA706-BG706)/(BA706-AZ706)</f>
        <v>0</v>
      </c>
      <c r="BX706">
        <f>(BT706*BR706/BF706)</f>
        <v>0</v>
      </c>
      <c r="BY706">
        <f>(1-BX706)</f>
        <v>0</v>
      </c>
      <c r="DH706">
        <f>$B$11*EG706+$C$11*EH706+$F$11*ES706*(1-EV706)</f>
        <v>0</v>
      </c>
      <c r="DI706">
        <f>DH706*DJ706</f>
        <v>0</v>
      </c>
      <c r="DJ706">
        <f>($B$11*$D$9+$C$11*$D$9+$F$11*((FF706+EX706)/MAX(FF706+EX706+FG706, 0.1)*$I$9+FG706/MAX(FF706+EX706+FG706, 0.1)*$J$9))/($B$11+$C$11+$F$11)</f>
        <v>0</v>
      </c>
      <c r="DK706">
        <f>($B$11*$K$9+$C$11*$K$9+$F$11*((FF706+EX706)/MAX(FF706+EX706+FG706, 0.1)*$P$9+FG706/MAX(FF706+EX706+FG706, 0.1)*$Q$9))/($B$11+$C$11+$F$11)</f>
        <v>0</v>
      </c>
      <c r="DL706">
        <v>6</v>
      </c>
      <c r="DM706">
        <v>0.5</v>
      </c>
      <c r="DN706" t="s">
        <v>438</v>
      </c>
      <c r="DO706">
        <v>2</v>
      </c>
      <c r="DP706" t="b">
        <v>1</v>
      </c>
      <c r="DQ706">
        <v>1761418807.84615</v>
      </c>
      <c r="DR706">
        <v>204.348769230769</v>
      </c>
      <c r="DS706">
        <v>186.092923076923</v>
      </c>
      <c r="DT706">
        <v>32.5401461538462</v>
      </c>
      <c r="DU706">
        <v>25.8485769230769</v>
      </c>
      <c r="DV706">
        <v>203.251076923077</v>
      </c>
      <c r="DW706">
        <v>32.2249461538461</v>
      </c>
      <c r="DX706">
        <v>500.006384615385</v>
      </c>
      <c r="DY706">
        <v>90.2702</v>
      </c>
      <c r="DZ706">
        <v>0.0432129538461538</v>
      </c>
      <c r="EA706">
        <v>42.9241076923077</v>
      </c>
      <c r="EB706">
        <v>42.4040538461538</v>
      </c>
      <c r="EC706">
        <v>999.9</v>
      </c>
      <c r="ED706">
        <v>0</v>
      </c>
      <c r="EE706">
        <v>0</v>
      </c>
      <c r="EF706">
        <v>10006.9653846154</v>
      </c>
      <c r="EG706">
        <v>0</v>
      </c>
      <c r="EH706">
        <v>1204.06615384615</v>
      </c>
      <c r="EI706">
        <v>18.2556615384615</v>
      </c>
      <c r="EJ706">
        <v>211.221307692308</v>
      </c>
      <c r="EK706">
        <v>191.030846153846</v>
      </c>
      <c r="EL706">
        <v>6.69156153846154</v>
      </c>
      <c r="EM706">
        <v>186.092923076923</v>
      </c>
      <c r="EN706">
        <v>25.8485769230769</v>
      </c>
      <c r="EO706">
        <v>2.93740230769231</v>
      </c>
      <c r="EP706">
        <v>2.33335538461538</v>
      </c>
      <c r="EQ706">
        <v>23.6772769230769</v>
      </c>
      <c r="ER706">
        <v>19.9085307692308</v>
      </c>
      <c r="ES706">
        <v>1200.02</v>
      </c>
      <c r="ET706">
        <v>0.967007769230769</v>
      </c>
      <c r="EU706">
        <v>0.0329921230769231</v>
      </c>
      <c r="EV706">
        <v>0</v>
      </c>
      <c r="EW706">
        <v>1176.85692307692</v>
      </c>
      <c r="EX706">
        <v>5.00059</v>
      </c>
      <c r="EY706">
        <v>15301.4615384615</v>
      </c>
      <c r="EZ706">
        <v>10358.9076923077</v>
      </c>
      <c r="FA706">
        <v>62.3507692307692</v>
      </c>
      <c r="FB706">
        <v>64.2016153846154</v>
      </c>
      <c r="FC706">
        <v>62.5910769230769</v>
      </c>
      <c r="FD706">
        <v>63.8410769230769</v>
      </c>
      <c r="FE706">
        <v>63.0621538461538</v>
      </c>
      <c r="FF706">
        <v>1155.59</v>
      </c>
      <c r="FG706">
        <v>39.43</v>
      </c>
      <c r="FH706">
        <v>0</v>
      </c>
      <c r="FI706">
        <v>1761418776.1</v>
      </c>
      <c r="FJ706">
        <v>0</v>
      </c>
      <c r="FK706">
        <v>1176.855</v>
      </c>
      <c r="FL706">
        <v>-21.0205128175253</v>
      </c>
      <c r="FM706">
        <v>-228.803418857172</v>
      </c>
      <c r="FN706">
        <v>15299.9576923077</v>
      </c>
      <c r="FO706">
        <v>15</v>
      </c>
      <c r="FP706">
        <v>0</v>
      </c>
      <c r="FQ706" t="s">
        <v>439</v>
      </c>
      <c r="FR706">
        <v>0</v>
      </c>
      <c r="FS706">
        <v>0</v>
      </c>
      <c r="FT706">
        <v>0</v>
      </c>
      <c r="FU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A706">
        <v>0</v>
      </c>
      <c r="GB706">
        <v>0</v>
      </c>
      <c r="GC706">
        <v>17.9401142857143</v>
      </c>
      <c r="GD706">
        <v>8.02653506493508</v>
      </c>
      <c r="GE706">
        <v>0.959836018874709</v>
      </c>
      <c r="GF706">
        <v>0</v>
      </c>
      <c r="GG706">
        <v>1177.77882352941</v>
      </c>
      <c r="GH706">
        <v>-19.1132161958298</v>
      </c>
      <c r="GI706">
        <v>1.89489991153637</v>
      </c>
      <c r="GJ706">
        <v>-1</v>
      </c>
      <c r="GK706">
        <v>6.67148238095238</v>
      </c>
      <c r="GL706">
        <v>0.427942597402592</v>
      </c>
      <c r="GM706">
        <v>0.043350267193636</v>
      </c>
      <c r="GN706">
        <v>0</v>
      </c>
      <c r="GO706">
        <v>0</v>
      </c>
      <c r="GP706">
        <v>2</v>
      </c>
      <c r="GQ706" t="s">
        <v>473</v>
      </c>
      <c r="GR706">
        <v>3.12682</v>
      </c>
      <c r="GS706">
        <v>2.72164</v>
      </c>
      <c r="GT706">
        <v>0.0404435</v>
      </c>
      <c r="GU706">
        <v>0.0365656</v>
      </c>
      <c r="GV706">
        <v>0.121187</v>
      </c>
      <c r="GW706">
        <v>0.103016</v>
      </c>
      <c r="GX706">
        <v>34331.2</v>
      </c>
      <c r="GY706">
        <v>36410.3</v>
      </c>
      <c r="GZ706">
        <v>32508.4</v>
      </c>
      <c r="HA706">
        <v>34356.6</v>
      </c>
      <c r="HB706">
        <v>40825</v>
      </c>
      <c r="HC706">
        <v>44458.7</v>
      </c>
      <c r="HD706">
        <v>51114.3</v>
      </c>
      <c r="HE706">
        <v>55127.5</v>
      </c>
      <c r="HF706">
        <v>1.6623</v>
      </c>
      <c r="HG706">
        <v>1.52057</v>
      </c>
      <c r="HH706">
        <v>-0.0929125</v>
      </c>
      <c r="HI706">
        <v>0</v>
      </c>
      <c r="HJ706">
        <v>43.9111</v>
      </c>
      <c r="HK706">
        <v>999.9</v>
      </c>
      <c r="HL706">
        <v>56.141</v>
      </c>
      <c r="HM706">
        <v>30.363</v>
      </c>
      <c r="HN706">
        <v>27.0536</v>
      </c>
      <c r="HO706">
        <v>60.6256</v>
      </c>
      <c r="HP706">
        <v>41.3782</v>
      </c>
      <c r="HQ706">
        <v>1</v>
      </c>
      <c r="HR706">
        <v>2.52434</v>
      </c>
      <c r="HS706">
        <v>9.28105</v>
      </c>
      <c r="HT706">
        <v>19.9017</v>
      </c>
      <c r="HU706">
        <v>5.18809</v>
      </c>
      <c r="HV706">
        <v>12.0159</v>
      </c>
      <c r="HW706">
        <v>4.96905</v>
      </c>
      <c r="HX706">
        <v>3.29595</v>
      </c>
      <c r="HY706">
        <v>9999</v>
      </c>
      <c r="HZ706">
        <v>9999</v>
      </c>
      <c r="IA706">
        <v>999.9</v>
      </c>
      <c r="IB706">
        <v>9999</v>
      </c>
      <c r="IC706">
        <v>1.86325</v>
      </c>
      <c r="ID706">
        <v>1.86812</v>
      </c>
      <c r="IE706">
        <v>1.86784</v>
      </c>
      <c r="IF706">
        <v>1.86905</v>
      </c>
      <c r="IG706">
        <v>1.86981</v>
      </c>
      <c r="IH706">
        <v>1.86587</v>
      </c>
      <c r="II706">
        <v>1.86695</v>
      </c>
      <c r="IJ706">
        <v>1.86841</v>
      </c>
      <c r="IK706">
        <v>5</v>
      </c>
      <c r="IL706">
        <v>0</v>
      </c>
      <c r="IM706">
        <v>0</v>
      </c>
      <c r="IN706">
        <v>0</v>
      </c>
      <c r="IO706" t="s">
        <v>441</v>
      </c>
      <c r="IP706" t="s">
        <v>442</v>
      </c>
      <c r="IQ706" t="s">
        <v>443</v>
      </c>
      <c r="IR706" t="s">
        <v>443</v>
      </c>
      <c r="IS706" t="s">
        <v>443</v>
      </c>
      <c r="IT706" t="s">
        <v>443</v>
      </c>
      <c r="IU706">
        <v>0</v>
      </c>
      <c r="IV706">
        <v>100</v>
      </c>
      <c r="IW706">
        <v>100</v>
      </c>
      <c r="IX706">
        <v>1.097</v>
      </c>
      <c r="IY706">
        <v>0.3152</v>
      </c>
      <c r="IZ706">
        <v>1.09748391826392</v>
      </c>
      <c r="JA706">
        <v>0</v>
      </c>
      <c r="JB706">
        <v>0</v>
      </c>
      <c r="JC706">
        <v>0</v>
      </c>
      <c r="JD706">
        <v>0.315191680746845</v>
      </c>
      <c r="JE706">
        <v>0</v>
      </c>
      <c r="JF706">
        <v>0</v>
      </c>
      <c r="JG706">
        <v>0</v>
      </c>
      <c r="JH706">
        <v>5</v>
      </c>
      <c r="JI706">
        <v>2273</v>
      </c>
      <c r="JJ706">
        <v>0</v>
      </c>
      <c r="JK706">
        <v>25</v>
      </c>
      <c r="JL706">
        <v>29356980.3</v>
      </c>
      <c r="JM706">
        <v>29356980.3</v>
      </c>
      <c r="JN706">
        <v>0.457764</v>
      </c>
      <c r="JO706">
        <v>2.64648</v>
      </c>
      <c r="JP706">
        <v>1.54785</v>
      </c>
      <c r="JQ706">
        <v>2.31567</v>
      </c>
      <c r="JR706">
        <v>1.64673</v>
      </c>
      <c r="JS706">
        <v>2.38647</v>
      </c>
      <c r="JT706">
        <v>34.5549</v>
      </c>
      <c r="JU706">
        <v>24.0963</v>
      </c>
      <c r="JV706">
        <v>18</v>
      </c>
      <c r="JW706">
        <v>480.623</v>
      </c>
      <c r="JX706">
        <v>379.298</v>
      </c>
      <c r="JY706">
        <v>34.4696</v>
      </c>
      <c r="JZ706">
        <v>54.6098</v>
      </c>
      <c r="KA706">
        <v>30.0037</v>
      </c>
      <c r="KB706">
        <v>53.6266</v>
      </c>
      <c r="KC706">
        <v>53.4196</v>
      </c>
      <c r="KD706">
        <v>9.13753</v>
      </c>
      <c r="KE706">
        <v>0</v>
      </c>
      <c r="KF706">
        <v>100</v>
      </c>
      <c r="KG706">
        <v>24.2996</v>
      </c>
      <c r="KH706">
        <v>134.735</v>
      </c>
      <c r="KI706">
        <v>34.6858</v>
      </c>
      <c r="KJ706">
        <v>92.63</v>
      </c>
      <c r="KK706">
        <v>89.1826</v>
      </c>
    </row>
    <row r="707" spans="1:297">
      <c r="A707">
        <v>691</v>
      </c>
      <c r="B707">
        <v>1761418821</v>
      </c>
      <c r="C707">
        <v>10640</v>
      </c>
      <c r="D707" t="s">
        <v>1831</v>
      </c>
      <c r="E707" t="s">
        <v>1832</v>
      </c>
      <c r="F707">
        <v>5</v>
      </c>
      <c r="G707" t="s">
        <v>1796</v>
      </c>
      <c r="H707" t="s">
        <v>436</v>
      </c>
      <c r="I707">
        <v>1761418812.84615</v>
      </c>
      <c r="J707">
        <f>(K707)/1000</f>
        <v>0</v>
      </c>
      <c r="K707">
        <f>IF(DP707, AN707, AH707)</f>
        <v>0</v>
      </c>
      <c r="L707">
        <f>IF(DP707, AI707, AG707)</f>
        <v>0</v>
      </c>
      <c r="M707">
        <f>DR707 - IF(AU707&gt;1, L707*DL707*100.0/(AW707), 0)</f>
        <v>0</v>
      </c>
      <c r="N707">
        <f>((T707-J707/2)*M707-L707)/(T707+J707/2)</f>
        <v>0</v>
      </c>
      <c r="O707">
        <f>N707*(DY707+DZ707)/1000.0</f>
        <v>0</v>
      </c>
      <c r="P707">
        <f>(DR707 - IF(AU707&gt;1, L707*DL707*100.0/(AW707), 0))*(DY707+DZ707)/1000.0</f>
        <v>0</v>
      </c>
      <c r="Q707">
        <f>2.0/((1/S707-1/R707)+SIGN(S707)*SQRT((1/S707-1/R707)*(1/S707-1/R707) + 4*DM707/((DM707+1)*(DM707+1))*(2*1/S707*1/R707-1/R707*1/R707)))</f>
        <v>0</v>
      </c>
      <c r="R707">
        <f>IF(LEFT(DN707,1)&lt;&gt;"0",IF(LEFT(DN707,1)="1",3.0,DO707),$D$5+$E$5*(EF707*DY707/($K$5*1000))+$F$5*(EF707*DY707/($K$5*1000))*MAX(MIN(DL707,$J$5),$I$5)*MAX(MIN(DL707,$J$5),$I$5)+$G$5*MAX(MIN(DL707,$J$5),$I$5)*(EF707*DY707/($K$5*1000))+$H$5*(EF707*DY707/($K$5*1000))*(EF707*DY707/($K$5*1000)))</f>
        <v>0</v>
      </c>
      <c r="S707">
        <f>J707*(1000-(1000*0.61365*exp(17.502*W707/(240.97+W707))/(DY707+DZ707)+DT707)/2)/(1000*0.61365*exp(17.502*W707/(240.97+W707))/(DY707+DZ707)-DT707)</f>
        <v>0</v>
      </c>
      <c r="T707">
        <f>1/((DM707+1)/(Q707/1.6)+1/(R707/1.37)) + DM707/((DM707+1)/(Q707/1.6) + DM707/(R707/1.37))</f>
        <v>0</v>
      </c>
      <c r="U707">
        <f>(DH707*DK707)</f>
        <v>0</v>
      </c>
      <c r="V707">
        <f>(EA707+(U707+2*0.95*5.67E-8*(((EA707+$B$7)+273)^4-(EA707+273)^4)-44100*J707)/(1.84*29.3*R707+8*0.95*5.67E-8*(EA707+273)^3))</f>
        <v>0</v>
      </c>
      <c r="W707">
        <f>($C$7*EB707+$D$7*EC707+$E$7*V707)</f>
        <v>0</v>
      </c>
      <c r="X707">
        <f>0.61365*exp(17.502*W707/(240.97+W707))</f>
        <v>0</v>
      </c>
      <c r="Y707">
        <f>(Z707/AA707*100)</f>
        <v>0</v>
      </c>
      <c r="Z707">
        <f>DT707*(DY707+DZ707)/1000</f>
        <v>0</v>
      </c>
      <c r="AA707">
        <f>0.61365*exp(17.502*EA707/(240.97+EA707))</f>
        <v>0</v>
      </c>
      <c r="AB707">
        <f>(X707-DT707*(DY707+DZ707)/1000)</f>
        <v>0</v>
      </c>
      <c r="AC707">
        <f>(-J707*44100)</f>
        <v>0</v>
      </c>
      <c r="AD707">
        <f>2*29.3*R707*0.92*(EA707-W707)</f>
        <v>0</v>
      </c>
      <c r="AE707">
        <f>2*0.95*5.67E-8*(((EA707+$B$7)+273)^4-(W707+273)^4)</f>
        <v>0</v>
      </c>
      <c r="AF707">
        <f>U707+AE707+AC707+AD707</f>
        <v>0</v>
      </c>
      <c r="AG707">
        <f>DX707*AU707*(DS707-DR707*(1000-AU707*DU707)/(1000-AU707*DT707))/(100*DL707)</f>
        <v>0</v>
      </c>
      <c r="AH707">
        <f>1000*DX707*AU707*(DT707-DU707)/(100*DL707*(1000-AU707*DT707))</f>
        <v>0</v>
      </c>
      <c r="AI707">
        <f>(AJ707 - AK707 - DY707*1E3/(8.314*(EA707+273.15)) * AM707/DX707 * AL707) * DX707/(100*DL707) * (1000 - DU707)/1000</f>
        <v>0</v>
      </c>
      <c r="AJ707">
        <v>156.532743448694</v>
      </c>
      <c r="AK707">
        <v>170.302678787879</v>
      </c>
      <c r="AL707">
        <v>-3.47144775435527</v>
      </c>
      <c r="AM707">
        <v>65.3077758132671</v>
      </c>
      <c r="AN707">
        <f>(AP707 - AO707 + DY707*1E3/(8.314*(EA707+273.15)) * AR707/DX707 * AQ707) * DX707/(100*DL707) * 1000/(1000 - AP707)</f>
        <v>0</v>
      </c>
      <c r="AO707">
        <v>25.8444766767631</v>
      </c>
      <c r="AP707">
        <v>32.652026060606</v>
      </c>
      <c r="AQ707">
        <v>0.0113236965488471</v>
      </c>
      <c r="AR707">
        <v>110.477653958473</v>
      </c>
      <c r="AS707">
        <v>12</v>
      </c>
      <c r="AT707">
        <v>2</v>
      </c>
      <c r="AU707">
        <f>IF(AS707*$H$13&gt;=AW707,1.0,(AW707/(AW707-AS707*$H$13)))</f>
        <v>0</v>
      </c>
      <c r="AV707">
        <f>(AU707-1)*100</f>
        <v>0</v>
      </c>
      <c r="AW707">
        <f>MAX(0,($B$13+$C$13*EF707)/(1+$D$13*EF707)*DY707/(EA707+273)*$E$13)</f>
        <v>0</v>
      </c>
      <c r="AX707" t="s">
        <v>437</v>
      </c>
      <c r="AY707" t="s">
        <v>437</v>
      </c>
      <c r="AZ707">
        <v>0</v>
      </c>
      <c r="BA707">
        <v>0</v>
      </c>
      <c r="BB707">
        <f>1-AZ707/BA707</f>
        <v>0</v>
      </c>
      <c r="BC707">
        <v>0</v>
      </c>
      <c r="BD707" t="s">
        <v>437</v>
      </c>
      <c r="BE707" t="s">
        <v>437</v>
      </c>
      <c r="BF707">
        <v>0</v>
      </c>
      <c r="BG707">
        <v>0</v>
      </c>
      <c r="BH707">
        <f>1-BF707/BG707</f>
        <v>0</v>
      </c>
      <c r="BI707">
        <v>0.5</v>
      </c>
      <c r="BJ707">
        <f>DI707</f>
        <v>0</v>
      </c>
      <c r="BK707">
        <f>L707</f>
        <v>0</v>
      </c>
      <c r="BL707">
        <f>BH707*BI707*BJ707</f>
        <v>0</v>
      </c>
      <c r="BM707">
        <f>(BK707-BC707)/BJ707</f>
        <v>0</v>
      </c>
      <c r="BN707">
        <f>(BA707-BG707)/BG707</f>
        <v>0</v>
      </c>
      <c r="BO707">
        <f>AZ707/(BB707+AZ707/BG707)</f>
        <v>0</v>
      </c>
      <c r="BP707" t="s">
        <v>437</v>
      </c>
      <c r="BQ707">
        <v>0</v>
      </c>
      <c r="BR707">
        <f>IF(BQ707&lt;&gt;0, BQ707, BO707)</f>
        <v>0</v>
      </c>
      <c r="BS707">
        <f>1-BR707/BG707</f>
        <v>0</v>
      </c>
      <c r="BT707">
        <f>(BG707-BF707)/(BG707-BR707)</f>
        <v>0</v>
      </c>
      <c r="BU707">
        <f>(BA707-BG707)/(BA707-BR707)</f>
        <v>0</v>
      </c>
      <c r="BV707">
        <f>(BG707-BF707)/(BG707-AZ707)</f>
        <v>0</v>
      </c>
      <c r="BW707">
        <f>(BA707-BG707)/(BA707-AZ707)</f>
        <v>0</v>
      </c>
      <c r="BX707">
        <f>(BT707*BR707/BF707)</f>
        <v>0</v>
      </c>
      <c r="BY707">
        <f>(1-BX707)</f>
        <v>0</v>
      </c>
      <c r="DH707">
        <f>$B$11*EG707+$C$11*EH707+$F$11*ES707*(1-EV707)</f>
        <v>0</v>
      </c>
      <c r="DI707">
        <f>DH707*DJ707</f>
        <v>0</v>
      </c>
      <c r="DJ707">
        <f>($B$11*$D$9+$C$11*$D$9+$F$11*((FF707+EX707)/MAX(FF707+EX707+FG707, 0.1)*$I$9+FG707/MAX(FF707+EX707+FG707, 0.1)*$J$9))/($B$11+$C$11+$F$11)</f>
        <v>0</v>
      </c>
      <c r="DK707">
        <f>($B$11*$K$9+$C$11*$K$9+$F$11*((FF707+EX707)/MAX(FF707+EX707+FG707, 0.1)*$P$9+FG707/MAX(FF707+EX707+FG707, 0.1)*$Q$9))/($B$11+$C$11+$F$11)</f>
        <v>0</v>
      </c>
      <c r="DL707">
        <v>6</v>
      </c>
      <c r="DM707">
        <v>0.5</v>
      </c>
      <c r="DN707" t="s">
        <v>438</v>
      </c>
      <c r="DO707">
        <v>2</v>
      </c>
      <c r="DP707" t="b">
        <v>1</v>
      </c>
      <c r="DQ707">
        <v>1761418812.84615</v>
      </c>
      <c r="DR707">
        <v>188.236384615385</v>
      </c>
      <c r="DS707">
        <v>168.973307692308</v>
      </c>
      <c r="DT707">
        <v>32.5815923076923</v>
      </c>
      <c r="DU707">
        <v>25.8472307692308</v>
      </c>
      <c r="DV707">
        <v>187.138769230769</v>
      </c>
      <c r="DW707">
        <v>32.2663923076923</v>
      </c>
      <c r="DX707">
        <v>500.015384615385</v>
      </c>
      <c r="DY707">
        <v>90.2705</v>
      </c>
      <c r="DZ707">
        <v>0.0433862923076923</v>
      </c>
      <c r="EA707">
        <v>42.9397461538462</v>
      </c>
      <c r="EB707">
        <v>42.4180153846154</v>
      </c>
      <c r="EC707">
        <v>999.9</v>
      </c>
      <c r="ED707">
        <v>0</v>
      </c>
      <c r="EE707">
        <v>0</v>
      </c>
      <c r="EF707">
        <v>10001.2423076923</v>
      </c>
      <c r="EG707">
        <v>0</v>
      </c>
      <c r="EH707">
        <v>1203.95230769231</v>
      </c>
      <c r="EI707">
        <v>19.2629</v>
      </c>
      <c r="EJ707">
        <v>194.575230769231</v>
      </c>
      <c r="EK707">
        <v>173.456692307692</v>
      </c>
      <c r="EL707">
        <v>6.73434923076923</v>
      </c>
      <c r="EM707">
        <v>168.973307692308</v>
      </c>
      <c r="EN707">
        <v>25.8472307692308</v>
      </c>
      <c r="EO707">
        <v>2.94115384615385</v>
      </c>
      <c r="EP707">
        <v>2.33324153846154</v>
      </c>
      <c r="EQ707">
        <v>23.6984615384615</v>
      </c>
      <c r="ER707">
        <v>19.9077461538462</v>
      </c>
      <c r="ES707">
        <v>1200.02538461538</v>
      </c>
      <c r="ET707">
        <v>0.967008384615385</v>
      </c>
      <c r="EU707">
        <v>0.0329914692307692</v>
      </c>
      <c r="EV707">
        <v>0</v>
      </c>
      <c r="EW707">
        <v>1175.09153846154</v>
      </c>
      <c r="EX707">
        <v>5.00059</v>
      </c>
      <c r="EY707">
        <v>15280.9</v>
      </c>
      <c r="EZ707">
        <v>10358.9538461538</v>
      </c>
      <c r="FA707">
        <v>62.3892307692308</v>
      </c>
      <c r="FB707">
        <v>64.2257692307692</v>
      </c>
      <c r="FC707">
        <v>62.6104615384615</v>
      </c>
      <c r="FD707">
        <v>63.8747692307692</v>
      </c>
      <c r="FE707">
        <v>63.0910769230769</v>
      </c>
      <c r="FF707">
        <v>1155.59538461538</v>
      </c>
      <c r="FG707">
        <v>39.4276923076923</v>
      </c>
      <c r="FH707">
        <v>0</v>
      </c>
      <c r="FI707">
        <v>1761418781.5</v>
      </c>
      <c r="FJ707">
        <v>0</v>
      </c>
      <c r="FK707">
        <v>1174.694</v>
      </c>
      <c r="FL707">
        <v>-24.7838461142897</v>
      </c>
      <c r="FM707">
        <v>-285.569230339638</v>
      </c>
      <c r="FN707">
        <v>15275.672</v>
      </c>
      <c r="FO707">
        <v>15</v>
      </c>
      <c r="FP707">
        <v>0</v>
      </c>
      <c r="FQ707" t="s">
        <v>439</v>
      </c>
      <c r="FR707">
        <v>0</v>
      </c>
      <c r="FS707">
        <v>0</v>
      </c>
      <c r="FT707">
        <v>0</v>
      </c>
      <c r="FU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A707">
        <v>0</v>
      </c>
      <c r="GB707">
        <v>0</v>
      </c>
      <c r="GC707">
        <v>18.758475</v>
      </c>
      <c r="GD707">
        <v>11.0277428571428</v>
      </c>
      <c r="GE707">
        <v>1.16843411790096</v>
      </c>
      <c r="GF707">
        <v>0</v>
      </c>
      <c r="GG707">
        <v>1176.12823529412</v>
      </c>
      <c r="GH707">
        <v>-21.7564553077286</v>
      </c>
      <c r="GI707">
        <v>2.15750191955233</v>
      </c>
      <c r="GJ707">
        <v>-1</v>
      </c>
      <c r="GK707">
        <v>6.71541</v>
      </c>
      <c r="GL707">
        <v>0.515359398496233</v>
      </c>
      <c r="GM707">
        <v>0.0498903067739617</v>
      </c>
      <c r="GN707">
        <v>0</v>
      </c>
      <c r="GO707">
        <v>0</v>
      </c>
      <c r="GP707">
        <v>2</v>
      </c>
      <c r="GQ707" t="s">
        <v>473</v>
      </c>
      <c r="GR707">
        <v>3.12666</v>
      </c>
      <c r="GS707">
        <v>2.72149</v>
      </c>
      <c r="GT707">
        <v>0.0369308</v>
      </c>
      <c r="GU707">
        <v>0.0330708</v>
      </c>
      <c r="GV707">
        <v>0.121319</v>
      </c>
      <c r="GW707">
        <v>0.103009</v>
      </c>
      <c r="GX707">
        <v>34453.5</v>
      </c>
      <c r="GY707">
        <v>36537.8</v>
      </c>
      <c r="GZ707">
        <v>32505.8</v>
      </c>
      <c r="HA707">
        <v>34353</v>
      </c>
      <c r="HB707">
        <v>40816.8</v>
      </c>
      <c r="HC707">
        <v>44454.3</v>
      </c>
      <c r="HD707">
        <v>51111.2</v>
      </c>
      <c r="HE707">
        <v>55122.1</v>
      </c>
      <c r="HF707">
        <v>1.66205</v>
      </c>
      <c r="HG707">
        <v>1.52008</v>
      </c>
      <c r="HH707">
        <v>-0.0927225</v>
      </c>
      <c r="HI707">
        <v>0</v>
      </c>
      <c r="HJ707">
        <v>43.9251</v>
      </c>
      <c r="HK707">
        <v>999.9</v>
      </c>
      <c r="HL707">
        <v>56.141</v>
      </c>
      <c r="HM707">
        <v>30.363</v>
      </c>
      <c r="HN707">
        <v>27.0512</v>
      </c>
      <c r="HO707">
        <v>60.7256</v>
      </c>
      <c r="HP707">
        <v>41.4623</v>
      </c>
      <c r="HQ707">
        <v>1</v>
      </c>
      <c r="HR707">
        <v>2.52808</v>
      </c>
      <c r="HS707">
        <v>9.28105</v>
      </c>
      <c r="HT707">
        <v>19.9013</v>
      </c>
      <c r="HU707">
        <v>5.18809</v>
      </c>
      <c r="HV707">
        <v>12.0162</v>
      </c>
      <c r="HW707">
        <v>4.96885</v>
      </c>
      <c r="HX707">
        <v>3.29585</v>
      </c>
      <c r="HY707">
        <v>9999</v>
      </c>
      <c r="HZ707">
        <v>9999</v>
      </c>
      <c r="IA707">
        <v>999.9</v>
      </c>
      <c r="IB707">
        <v>9999</v>
      </c>
      <c r="IC707">
        <v>1.86325</v>
      </c>
      <c r="ID707">
        <v>1.86812</v>
      </c>
      <c r="IE707">
        <v>1.86784</v>
      </c>
      <c r="IF707">
        <v>1.86905</v>
      </c>
      <c r="IG707">
        <v>1.86981</v>
      </c>
      <c r="IH707">
        <v>1.86586</v>
      </c>
      <c r="II707">
        <v>1.86697</v>
      </c>
      <c r="IJ707">
        <v>1.86843</v>
      </c>
      <c r="IK707">
        <v>5</v>
      </c>
      <c r="IL707">
        <v>0</v>
      </c>
      <c r="IM707">
        <v>0</v>
      </c>
      <c r="IN707">
        <v>0</v>
      </c>
      <c r="IO707" t="s">
        <v>441</v>
      </c>
      <c r="IP707" t="s">
        <v>442</v>
      </c>
      <c r="IQ707" t="s">
        <v>443</v>
      </c>
      <c r="IR707" t="s">
        <v>443</v>
      </c>
      <c r="IS707" t="s">
        <v>443</v>
      </c>
      <c r="IT707" t="s">
        <v>443</v>
      </c>
      <c r="IU707">
        <v>0</v>
      </c>
      <c r="IV707">
        <v>100</v>
      </c>
      <c r="IW707">
        <v>100</v>
      </c>
      <c r="IX707">
        <v>1.097</v>
      </c>
      <c r="IY707">
        <v>0.3152</v>
      </c>
      <c r="IZ707">
        <v>1.09748391826392</v>
      </c>
      <c r="JA707">
        <v>0</v>
      </c>
      <c r="JB707">
        <v>0</v>
      </c>
      <c r="JC707">
        <v>0</v>
      </c>
      <c r="JD707">
        <v>0.315191680746845</v>
      </c>
      <c r="JE707">
        <v>0</v>
      </c>
      <c r="JF707">
        <v>0</v>
      </c>
      <c r="JG707">
        <v>0</v>
      </c>
      <c r="JH707">
        <v>5</v>
      </c>
      <c r="JI707">
        <v>2273</v>
      </c>
      <c r="JJ707">
        <v>0</v>
      </c>
      <c r="JK707">
        <v>25</v>
      </c>
      <c r="JL707">
        <v>29356980.4</v>
      </c>
      <c r="JM707">
        <v>29356980.4</v>
      </c>
      <c r="JN707">
        <v>0.424805</v>
      </c>
      <c r="JO707">
        <v>2.64893</v>
      </c>
      <c r="JP707">
        <v>1.54785</v>
      </c>
      <c r="JQ707">
        <v>2.31445</v>
      </c>
      <c r="JR707">
        <v>1.64673</v>
      </c>
      <c r="JS707">
        <v>2.39502</v>
      </c>
      <c r="JT707">
        <v>34.5549</v>
      </c>
      <c r="JU707">
        <v>24.0963</v>
      </c>
      <c r="JV707">
        <v>18</v>
      </c>
      <c r="JW707">
        <v>480.633</v>
      </c>
      <c r="JX707">
        <v>379.111</v>
      </c>
      <c r="JY707">
        <v>34.4925</v>
      </c>
      <c r="JZ707">
        <v>54.6459</v>
      </c>
      <c r="KA707">
        <v>30.0036</v>
      </c>
      <c r="KB707">
        <v>53.6609</v>
      </c>
      <c r="KC707">
        <v>53.4472</v>
      </c>
      <c r="KD707">
        <v>8.39721</v>
      </c>
      <c r="KE707">
        <v>0</v>
      </c>
      <c r="KF707">
        <v>100</v>
      </c>
      <c r="KG707">
        <v>24.2232</v>
      </c>
      <c r="KH707">
        <v>114.418</v>
      </c>
      <c r="KI707">
        <v>34.6858</v>
      </c>
      <c r="KJ707">
        <v>92.6238</v>
      </c>
      <c r="KK707">
        <v>89.1737</v>
      </c>
    </row>
    <row r="708" spans="1:297">
      <c r="A708">
        <v>692</v>
      </c>
      <c r="B708">
        <v>1761418826</v>
      </c>
      <c r="C708">
        <v>10645</v>
      </c>
      <c r="D708" t="s">
        <v>1833</v>
      </c>
      <c r="E708" t="s">
        <v>1834</v>
      </c>
      <c r="F708">
        <v>5</v>
      </c>
      <c r="G708" t="s">
        <v>1796</v>
      </c>
      <c r="H708" t="s">
        <v>436</v>
      </c>
      <c r="I708">
        <v>1761418817.84615</v>
      </c>
      <c r="J708">
        <f>(K708)/1000</f>
        <v>0</v>
      </c>
      <c r="K708">
        <f>IF(DP708, AN708, AH708)</f>
        <v>0</v>
      </c>
      <c r="L708">
        <f>IF(DP708, AI708, AG708)</f>
        <v>0</v>
      </c>
      <c r="M708">
        <f>DR708 - IF(AU708&gt;1, L708*DL708*100.0/(AW708), 0)</f>
        <v>0</v>
      </c>
      <c r="N708">
        <f>((T708-J708/2)*M708-L708)/(T708+J708/2)</f>
        <v>0</v>
      </c>
      <c r="O708">
        <f>N708*(DY708+DZ708)/1000.0</f>
        <v>0</v>
      </c>
      <c r="P708">
        <f>(DR708 - IF(AU708&gt;1, L708*DL708*100.0/(AW708), 0))*(DY708+DZ708)/1000.0</f>
        <v>0</v>
      </c>
      <c r="Q708">
        <f>2.0/((1/S708-1/R708)+SIGN(S708)*SQRT((1/S708-1/R708)*(1/S708-1/R708) + 4*DM708/((DM708+1)*(DM708+1))*(2*1/S708*1/R708-1/R708*1/R708)))</f>
        <v>0</v>
      </c>
      <c r="R708">
        <f>IF(LEFT(DN708,1)&lt;&gt;"0",IF(LEFT(DN708,1)="1",3.0,DO708),$D$5+$E$5*(EF708*DY708/($K$5*1000))+$F$5*(EF708*DY708/($K$5*1000))*MAX(MIN(DL708,$J$5),$I$5)*MAX(MIN(DL708,$J$5),$I$5)+$G$5*MAX(MIN(DL708,$J$5),$I$5)*(EF708*DY708/($K$5*1000))+$H$5*(EF708*DY708/($K$5*1000))*(EF708*DY708/($K$5*1000)))</f>
        <v>0</v>
      </c>
      <c r="S708">
        <f>J708*(1000-(1000*0.61365*exp(17.502*W708/(240.97+W708))/(DY708+DZ708)+DT708)/2)/(1000*0.61365*exp(17.502*W708/(240.97+W708))/(DY708+DZ708)-DT708)</f>
        <v>0</v>
      </c>
      <c r="T708">
        <f>1/((DM708+1)/(Q708/1.6)+1/(R708/1.37)) + DM708/((DM708+1)/(Q708/1.6) + DM708/(R708/1.37))</f>
        <v>0</v>
      </c>
      <c r="U708">
        <f>(DH708*DK708)</f>
        <v>0</v>
      </c>
      <c r="V708">
        <f>(EA708+(U708+2*0.95*5.67E-8*(((EA708+$B$7)+273)^4-(EA708+273)^4)-44100*J708)/(1.84*29.3*R708+8*0.95*5.67E-8*(EA708+273)^3))</f>
        <v>0</v>
      </c>
      <c r="W708">
        <f>($C$7*EB708+$D$7*EC708+$E$7*V708)</f>
        <v>0</v>
      </c>
      <c r="X708">
        <f>0.61365*exp(17.502*W708/(240.97+W708))</f>
        <v>0</v>
      </c>
      <c r="Y708">
        <f>(Z708/AA708*100)</f>
        <v>0</v>
      </c>
      <c r="Z708">
        <f>DT708*(DY708+DZ708)/1000</f>
        <v>0</v>
      </c>
      <c r="AA708">
        <f>0.61365*exp(17.502*EA708/(240.97+EA708))</f>
        <v>0</v>
      </c>
      <c r="AB708">
        <f>(X708-DT708*(DY708+DZ708)/1000)</f>
        <v>0</v>
      </c>
      <c r="AC708">
        <f>(-J708*44100)</f>
        <v>0</v>
      </c>
      <c r="AD708">
        <f>2*29.3*R708*0.92*(EA708-W708)</f>
        <v>0</v>
      </c>
      <c r="AE708">
        <f>2*0.95*5.67E-8*(((EA708+$B$7)+273)^4-(W708+273)^4)</f>
        <v>0</v>
      </c>
      <c r="AF708">
        <f>U708+AE708+AC708+AD708</f>
        <v>0</v>
      </c>
      <c r="AG708">
        <f>DX708*AU708*(DS708-DR708*(1000-AU708*DU708)/(1000-AU708*DT708))/(100*DL708)</f>
        <v>0</v>
      </c>
      <c r="AH708">
        <f>1000*DX708*AU708*(DT708-DU708)/(100*DL708*(1000-AU708*DT708))</f>
        <v>0</v>
      </c>
      <c r="AI708">
        <f>(AJ708 - AK708 - DY708*1E3/(8.314*(EA708+273.15)) * AM708/DX708 * AL708) * DX708/(100*DL708) * (1000 - DU708)/1000</f>
        <v>0</v>
      </c>
      <c r="AJ708">
        <v>140.077433697305</v>
      </c>
      <c r="AK708">
        <v>153.909933333333</v>
      </c>
      <c r="AL708">
        <v>-3.26892961537286</v>
      </c>
      <c r="AM708">
        <v>65.3077758132671</v>
      </c>
      <c r="AN708">
        <f>(AP708 - AO708 + DY708*1E3/(8.314*(EA708+273.15)) * AR708/DX708 * AQ708) * DX708/(100*DL708) * 1000/(1000 - AP708)</f>
        <v>0</v>
      </c>
      <c r="AO708">
        <v>25.8440584862907</v>
      </c>
      <c r="AP708">
        <v>32.7122278787879</v>
      </c>
      <c r="AQ708">
        <v>0.0125807291271534</v>
      </c>
      <c r="AR708">
        <v>110.477653958473</v>
      </c>
      <c r="AS708">
        <v>12</v>
      </c>
      <c r="AT708">
        <v>2</v>
      </c>
      <c r="AU708">
        <f>IF(AS708*$H$13&gt;=AW708,1.0,(AW708/(AW708-AS708*$H$13)))</f>
        <v>0</v>
      </c>
      <c r="AV708">
        <f>(AU708-1)*100</f>
        <v>0</v>
      </c>
      <c r="AW708">
        <f>MAX(0,($B$13+$C$13*EF708)/(1+$D$13*EF708)*DY708/(EA708+273)*$E$13)</f>
        <v>0</v>
      </c>
      <c r="AX708" t="s">
        <v>437</v>
      </c>
      <c r="AY708" t="s">
        <v>437</v>
      </c>
      <c r="AZ708">
        <v>0</v>
      </c>
      <c r="BA708">
        <v>0</v>
      </c>
      <c r="BB708">
        <f>1-AZ708/BA708</f>
        <v>0</v>
      </c>
      <c r="BC708">
        <v>0</v>
      </c>
      <c r="BD708" t="s">
        <v>437</v>
      </c>
      <c r="BE708" t="s">
        <v>437</v>
      </c>
      <c r="BF708">
        <v>0</v>
      </c>
      <c r="BG708">
        <v>0</v>
      </c>
      <c r="BH708">
        <f>1-BF708/BG708</f>
        <v>0</v>
      </c>
      <c r="BI708">
        <v>0.5</v>
      </c>
      <c r="BJ708">
        <f>DI708</f>
        <v>0</v>
      </c>
      <c r="BK708">
        <f>L708</f>
        <v>0</v>
      </c>
      <c r="BL708">
        <f>BH708*BI708*BJ708</f>
        <v>0</v>
      </c>
      <c r="BM708">
        <f>(BK708-BC708)/BJ708</f>
        <v>0</v>
      </c>
      <c r="BN708">
        <f>(BA708-BG708)/BG708</f>
        <v>0</v>
      </c>
      <c r="BO708">
        <f>AZ708/(BB708+AZ708/BG708)</f>
        <v>0</v>
      </c>
      <c r="BP708" t="s">
        <v>437</v>
      </c>
      <c r="BQ708">
        <v>0</v>
      </c>
      <c r="BR708">
        <f>IF(BQ708&lt;&gt;0, BQ708, BO708)</f>
        <v>0</v>
      </c>
      <c r="BS708">
        <f>1-BR708/BG708</f>
        <v>0</v>
      </c>
      <c r="BT708">
        <f>(BG708-BF708)/(BG708-BR708)</f>
        <v>0</v>
      </c>
      <c r="BU708">
        <f>(BA708-BG708)/(BA708-BR708)</f>
        <v>0</v>
      </c>
      <c r="BV708">
        <f>(BG708-BF708)/(BG708-AZ708)</f>
        <v>0</v>
      </c>
      <c r="BW708">
        <f>(BA708-BG708)/(BA708-AZ708)</f>
        <v>0</v>
      </c>
      <c r="BX708">
        <f>(BT708*BR708/BF708)</f>
        <v>0</v>
      </c>
      <c r="BY708">
        <f>(1-BX708)</f>
        <v>0</v>
      </c>
      <c r="DH708">
        <f>$B$11*EG708+$C$11*EH708+$F$11*ES708*(1-EV708)</f>
        <v>0</v>
      </c>
      <c r="DI708">
        <f>DH708*DJ708</f>
        <v>0</v>
      </c>
      <c r="DJ708">
        <f>($B$11*$D$9+$C$11*$D$9+$F$11*((FF708+EX708)/MAX(FF708+EX708+FG708, 0.1)*$I$9+FG708/MAX(FF708+EX708+FG708, 0.1)*$J$9))/($B$11+$C$11+$F$11)</f>
        <v>0</v>
      </c>
      <c r="DK708">
        <f>($B$11*$K$9+$C$11*$K$9+$F$11*((FF708+EX708)/MAX(FF708+EX708+FG708, 0.1)*$P$9+FG708/MAX(FF708+EX708+FG708, 0.1)*$Q$9))/($B$11+$C$11+$F$11)</f>
        <v>0</v>
      </c>
      <c r="DL708">
        <v>6</v>
      </c>
      <c r="DM708">
        <v>0.5</v>
      </c>
      <c r="DN708" t="s">
        <v>438</v>
      </c>
      <c r="DO708">
        <v>2</v>
      </c>
      <c r="DP708" t="b">
        <v>1</v>
      </c>
      <c r="DQ708">
        <v>1761418817.84615</v>
      </c>
      <c r="DR708">
        <v>171.983846153846</v>
      </c>
      <c r="DS708">
        <v>152.334615384615</v>
      </c>
      <c r="DT708">
        <v>32.6310461538461</v>
      </c>
      <c r="DU708">
        <v>25.8457</v>
      </c>
      <c r="DV708">
        <v>170.886307692308</v>
      </c>
      <c r="DW708">
        <v>32.3158538461538</v>
      </c>
      <c r="DX708">
        <v>500.020769230769</v>
      </c>
      <c r="DY708">
        <v>90.2712384615385</v>
      </c>
      <c r="DZ708">
        <v>0.0434798076923077</v>
      </c>
      <c r="EA708">
        <v>42.9559</v>
      </c>
      <c r="EB708">
        <v>42.4355230769231</v>
      </c>
      <c r="EC708">
        <v>999.9</v>
      </c>
      <c r="ED708">
        <v>0</v>
      </c>
      <c r="EE708">
        <v>0</v>
      </c>
      <c r="EF708">
        <v>10000.2346153846</v>
      </c>
      <c r="EG708">
        <v>0</v>
      </c>
      <c r="EH708">
        <v>1203.84538461538</v>
      </c>
      <c r="EI708">
        <v>19.6492692307692</v>
      </c>
      <c r="EJ708">
        <v>177.784461538462</v>
      </c>
      <c r="EK708">
        <v>156.376230769231</v>
      </c>
      <c r="EL708">
        <v>6.78535384615385</v>
      </c>
      <c r="EM708">
        <v>152.334615384615</v>
      </c>
      <c r="EN708">
        <v>25.8457</v>
      </c>
      <c r="EO708">
        <v>2.94564384615385</v>
      </c>
      <c r="EP708">
        <v>2.33312153846154</v>
      </c>
      <c r="EQ708">
        <v>23.7237923076923</v>
      </c>
      <c r="ER708">
        <v>19.9069153846154</v>
      </c>
      <c r="ES708">
        <v>1200.03</v>
      </c>
      <c r="ET708">
        <v>0.967009</v>
      </c>
      <c r="EU708">
        <v>0.0329908153846154</v>
      </c>
      <c r="EV708">
        <v>0</v>
      </c>
      <c r="EW708">
        <v>1172.84461538462</v>
      </c>
      <c r="EX708">
        <v>5.00059</v>
      </c>
      <c r="EY708">
        <v>15255.9615384615</v>
      </c>
      <c r="EZ708">
        <v>10358.9923076923</v>
      </c>
      <c r="FA708">
        <v>62.4131538461538</v>
      </c>
      <c r="FB708">
        <v>64.2642307692308</v>
      </c>
      <c r="FC708">
        <v>62.6440769230769</v>
      </c>
      <c r="FD708">
        <v>63.9083846153846</v>
      </c>
      <c r="FE708">
        <v>63.12</v>
      </c>
      <c r="FF708">
        <v>1155.60076923077</v>
      </c>
      <c r="FG708">
        <v>39.4246153846154</v>
      </c>
      <c r="FH708">
        <v>0</v>
      </c>
      <c r="FI708">
        <v>1761418786.3</v>
      </c>
      <c r="FJ708">
        <v>0</v>
      </c>
      <c r="FK708">
        <v>1172.4536</v>
      </c>
      <c r="FL708">
        <v>-30.7476923600449</v>
      </c>
      <c r="FM708">
        <v>-339.223077382249</v>
      </c>
      <c r="FN708">
        <v>15250.736</v>
      </c>
      <c r="FO708">
        <v>15</v>
      </c>
      <c r="FP708">
        <v>0</v>
      </c>
      <c r="FQ708" t="s">
        <v>439</v>
      </c>
      <c r="FR708">
        <v>0</v>
      </c>
      <c r="FS708">
        <v>0</v>
      </c>
      <c r="FT708">
        <v>0</v>
      </c>
      <c r="FU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A708">
        <v>0</v>
      </c>
      <c r="GB708">
        <v>0</v>
      </c>
      <c r="GC708">
        <v>19.4045571428571</v>
      </c>
      <c r="GD708">
        <v>5.97476883116885</v>
      </c>
      <c r="GE708">
        <v>0.75625171960225</v>
      </c>
      <c r="GF708">
        <v>0</v>
      </c>
      <c r="GG708">
        <v>1174.185</v>
      </c>
      <c r="GH708">
        <v>-26.4682964186779</v>
      </c>
      <c r="GI708">
        <v>2.61585128422402</v>
      </c>
      <c r="GJ708">
        <v>-1</v>
      </c>
      <c r="GK708">
        <v>6.75754428571429</v>
      </c>
      <c r="GL708">
        <v>0.607916883116884</v>
      </c>
      <c r="GM708">
        <v>0.0615918132756704</v>
      </c>
      <c r="GN708">
        <v>0</v>
      </c>
      <c r="GO708">
        <v>0</v>
      </c>
      <c r="GP708">
        <v>2</v>
      </c>
      <c r="GQ708" t="s">
        <v>473</v>
      </c>
      <c r="GR708">
        <v>3.12675</v>
      </c>
      <c r="GS708">
        <v>2.72146</v>
      </c>
      <c r="GT708">
        <v>0.0334918</v>
      </c>
      <c r="GU708">
        <v>0.0292111</v>
      </c>
      <c r="GV708">
        <v>0.121475</v>
      </c>
      <c r="GW708">
        <v>0.102995</v>
      </c>
      <c r="GX708">
        <v>34572.7</v>
      </c>
      <c r="GY708">
        <v>36679.3</v>
      </c>
      <c r="GZ708">
        <v>32503</v>
      </c>
      <c r="HA708">
        <v>34349.7</v>
      </c>
      <c r="HB708">
        <v>40806.6</v>
      </c>
      <c r="HC708">
        <v>44450.5</v>
      </c>
      <c r="HD708">
        <v>51107.2</v>
      </c>
      <c r="HE708">
        <v>55117</v>
      </c>
      <c r="HF708">
        <v>1.6617</v>
      </c>
      <c r="HG708">
        <v>1.51978</v>
      </c>
      <c r="HH708">
        <v>-0.0924841</v>
      </c>
      <c r="HI708">
        <v>0</v>
      </c>
      <c r="HJ708">
        <v>43.9405</v>
      </c>
      <c r="HK708">
        <v>999.9</v>
      </c>
      <c r="HL708">
        <v>56.141</v>
      </c>
      <c r="HM708">
        <v>30.353</v>
      </c>
      <c r="HN708">
        <v>27.0369</v>
      </c>
      <c r="HO708">
        <v>60.8256</v>
      </c>
      <c r="HP708">
        <v>41.1979</v>
      </c>
      <c r="HQ708">
        <v>1</v>
      </c>
      <c r="HR708">
        <v>2.53202</v>
      </c>
      <c r="HS708">
        <v>9.28105</v>
      </c>
      <c r="HT708">
        <v>19.9014</v>
      </c>
      <c r="HU708">
        <v>5.18779</v>
      </c>
      <c r="HV708">
        <v>12.0159</v>
      </c>
      <c r="HW708">
        <v>4.96875</v>
      </c>
      <c r="HX708">
        <v>3.29578</v>
      </c>
      <c r="HY708">
        <v>9999</v>
      </c>
      <c r="HZ708">
        <v>9999</v>
      </c>
      <c r="IA708">
        <v>999.9</v>
      </c>
      <c r="IB708">
        <v>9999</v>
      </c>
      <c r="IC708">
        <v>1.86325</v>
      </c>
      <c r="ID708">
        <v>1.86811</v>
      </c>
      <c r="IE708">
        <v>1.86784</v>
      </c>
      <c r="IF708">
        <v>1.86905</v>
      </c>
      <c r="IG708">
        <v>1.86981</v>
      </c>
      <c r="IH708">
        <v>1.86587</v>
      </c>
      <c r="II708">
        <v>1.86697</v>
      </c>
      <c r="IJ708">
        <v>1.86839</v>
      </c>
      <c r="IK708">
        <v>5</v>
      </c>
      <c r="IL708">
        <v>0</v>
      </c>
      <c r="IM708">
        <v>0</v>
      </c>
      <c r="IN708">
        <v>0</v>
      </c>
      <c r="IO708" t="s">
        <v>441</v>
      </c>
      <c r="IP708" t="s">
        <v>442</v>
      </c>
      <c r="IQ708" t="s">
        <v>443</v>
      </c>
      <c r="IR708" t="s">
        <v>443</v>
      </c>
      <c r="IS708" t="s">
        <v>443</v>
      </c>
      <c r="IT708" t="s">
        <v>443</v>
      </c>
      <c r="IU708">
        <v>0</v>
      </c>
      <c r="IV708">
        <v>100</v>
      </c>
      <c r="IW708">
        <v>100</v>
      </c>
      <c r="IX708">
        <v>1.097</v>
      </c>
      <c r="IY708">
        <v>0.3152</v>
      </c>
      <c r="IZ708">
        <v>1.09748391826392</v>
      </c>
      <c r="JA708">
        <v>0</v>
      </c>
      <c r="JB708">
        <v>0</v>
      </c>
      <c r="JC708">
        <v>0</v>
      </c>
      <c r="JD708">
        <v>0.315191680746845</v>
      </c>
      <c r="JE708">
        <v>0</v>
      </c>
      <c r="JF708">
        <v>0</v>
      </c>
      <c r="JG708">
        <v>0</v>
      </c>
      <c r="JH708">
        <v>5</v>
      </c>
      <c r="JI708">
        <v>2273</v>
      </c>
      <c r="JJ708">
        <v>0</v>
      </c>
      <c r="JK708">
        <v>25</v>
      </c>
      <c r="JL708">
        <v>29356980.4</v>
      </c>
      <c r="JM708">
        <v>29356980.4</v>
      </c>
      <c r="JN708">
        <v>0.385742</v>
      </c>
      <c r="JO708">
        <v>2.66235</v>
      </c>
      <c r="JP708">
        <v>1.54785</v>
      </c>
      <c r="JQ708">
        <v>2.31567</v>
      </c>
      <c r="JR708">
        <v>1.64673</v>
      </c>
      <c r="JS708">
        <v>2.32666</v>
      </c>
      <c r="JT708">
        <v>34.5549</v>
      </c>
      <c r="JU708">
        <v>24.0875</v>
      </c>
      <c r="JV708">
        <v>18</v>
      </c>
      <c r="JW708">
        <v>480.569</v>
      </c>
      <c r="JX708">
        <v>379.07</v>
      </c>
      <c r="JY708">
        <v>34.5134</v>
      </c>
      <c r="JZ708">
        <v>54.6819</v>
      </c>
      <c r="KA708">
        <v>30.0037</v>
      </c>
      <c r="KB708">
        <v>53.6953</v>
      </c>
      <c r="KC708">
        <v>53.4806</v>
      </c>
      <c r="KD708">
        <v>7.69062</v>
      </c>
      <c r="KE708">
        <v>0</v>
      </c>
      <c r="KF708">
        <v>100</v>
      </c>
      <c r="KG708">
        <v>24.2522</v>
      </c>
      <c r="KH708">
        <v>100.82</v>
      </c>
      <c r="KI708">
        <v>34.6858</v>
      </c>
      <c r="KJ708">
        <v>92.6161</v>
      </c>
      <c r="KK708">
        <v>89.1654</v>
      </c>
    </row>
    <row r="709" spans="1:297">
      <c r="A709">
        <v>693</v>
      </c>
      <c r="B709">
        <v>1761418831</v>
      </c>
      <c r="C709">
        <v>10650</v>
      </c>
      <c r="D709" t="s">
        <v>1835</v>
      </c>
      <c r="E709" t="s">
        <v>1836</v>
      </c>
      <c r="F709">
        <v>5</v>
      </c>
      <c r="G709" t="s">
        <v>1796</v>
      </c>
      <c r="H709" t="s">
        <v>436</v>
      </c>
      <c r="I709">
        <v>1761418822.84615</v>
      </c>
      <c r="J709">
        <f>(K709)/1000</f>
        <v>0</v>
      </c>
      <c r="K709">
        <f>IF(DP709, AN709, AH709)</f>
        <v>0</v>
      </c>
      <c r="L709">
        <f>IF(DP709, AI709, AG709)</f>
        <v>0</v>
      </c>
      <c r="M709">
        <f>DR709 - IF(AU709&gt;1, L709*DL709*100.0/(AW709), 0)</f>
        <v>0</v>
      </c>
      <c r="N709">
        <f>((T709-J709/2)*M709-L709)/(T709+J709/2)</f>
        <v>0</v>
      </c>
      <c r="O709">
        <f>N709*(DY709+DZ709)/1000.0</f>
        <v>0</v>
      </c>
      <c r="P709">
        <f>(DR709 - IF(AU709&gt;1, L709*DL709*100.0/(AW709), 0))*(DY709+DZ709)/1000.0</f>
        <v>0</v>
      </c>
      <c r="Q709">
        <f>2.0/((1/S709-1/R709)+SIGN(S709)*SQRT((1/S709-1/R709)*(1/S709-1/R709) + 4*DM709/((DM709+1)*(DM709+1))*(2*1/S709*1/R709-1/R709*1/R709)))</f>
        <v>0</v>
      </c>
      <c r="R709">
        <f>IF(LEFT(DN709,1)&lt;&gt;"0",IF(LEFT(DN709,1)="1",3.0,DO709),$D$5+$E$5*(EF709*DY709/($K$5*1000))+$F$5*(EF709*DY709/($K$5*1000))*MAX(MIN(DL709,$J$5),$I$5)*MAX(MIN(DL709,$J$5),$I$5)+$G$5*MAX(MIN(DL709,$J$5),$I$5)*(EF709*DY709/($K$5*1000))+$H$5*(EF709*DY709/($K$5*1000))*(EF709*DY709/($K$5*1000)))</f>
        <v>0</v>
      </c>
      <c r="S709">
        <f>J709*(1000-(1000*0.61365*exp(17.502*W709/(240.97+W709))/(DY709+DZ709)+DT709)/2)/(1000*0.61365*exp(17.502*W709/(240.97+W709))/(DY709+DZ709)-DT709)</f>
        <v>0</v>
      </c>
      <c r="T709">
        <f>1/((DM709+1)/(Q709/1.6)+1/(R709/1.37)) + DM709/((DM709+1)/(Q709/1.6) + DM709/(R709/1.37))</f>
        <v>0</v>
      </c>
      <c r="U709">
        <f>(DH709*DK709)</f>
        <v>0</v>
      </c>
      <c r="V709">
        <f>(EA709+(U709+2*0.95*5.67E-8*(((EA709+$B$7)+273)^4-(EA709+273)^4)-44100*J709)/(1.84*29.3*R709+8*0.95*5.67E-8*(EA709+273)^3))</f>
        <v>0</v>
      </c>
      <c r="W709">
        <f>($C$7*EB709+$D$7*EC709+$E$7*V709)</f>
        <v>0</v>
      </c>
      <c r="X709">
        <f>0.61365*exp(17.502*W709/(240.97+W709))</f>
        <v>0</v>
      </c>
      <c r="Y709">
        <f>(Z709/AA709*100)</f>
        <v>0</v>
      </c>
      <c r="Z709">
        <f>DT709*(DY709+DZ709)/1000</f>
        <v>0</v>
      </c>
      <c r="AA709">
        <f>0.61365*exp(17.502*EA709/(240.97+EA709))</f>
        <v>0</v>
      </c>
      <c r="AB709">
        <f>(X709-DT709*(DY709+DZ709)/1000)</f>
        <v>0</v>
      </c>
      <c r="AC709">
        <f>(-J709*44100)</f>
        <v>0</v>
      </c>
      <c r="AD709">
        <f>2*29.3*R709*0.92*(EA709-W709)</f>
        <v>0</v>
      </c>
      <c r="AE709">
        <f>2*0.95*5.67E-8*(((EA709+$B$7)+273)^4-(W709+273)^4)</f>
        <v>0</v>
      </c>
      <c r="AF709">
        <f>U709+AE709+AC709+AD709</f>
        <v>0</v>
      </c>
      <c r="AG709">
        <f>DX709*AU709*(DS709-DR709*(1000-AU709*DU709)/(1000-AU709*DT709))/(100*DL709)</f>
        <v>0</v>
      </c>
      <c r="AH709">
        <f>1000*DX709*AU709*(DT709-DU709)/(100*DL709*(1000-AU709*DT709))</f>
        <v>0</v>
      </c>
      <c r="AI709">
        <f>(AJ709 - AK709 - DY709*1E3/(8.314*(EA709+273.15)) * AM709/DX709 * AL709) * DX709/(100*DL709) * (1000 - DU709)/1000</f>
        <v>0</v>
      </c>
      <c r="AJ709">
        <v>121.976576296628</v>
      </c>
      <c r="AK709">
        <v>136.619375757576</v>
      </c>
      <c r="AL709">
        <v>-3.46081521092902</v>
      </c>
      <c r="AM709">
        <v>65.3077758132671</v>
      </c>
      <c r="AN709">
        <f>(AP709 - AO709 + DY709*1E3/(8.314*(EA709+273.15)) * AR709/DX709 * AQ709) * DX709/(100*DL709) * 1000/(1000 - AP709)</f>
        <v>0</v>
      </c>
      <c r="AO709">
        <v>25.8417664531088</v>
      </c>
      <c r="AP709">
        <v>32.7809303030303</v>
      </c>
      <c r="AQ709">
        <v>0.0143005349259362</v>
      </c>
      <c r="AR709">
        <v>110.477653958473</v>
      </c>
      <c r="AS709">
        <v>12</v>
      </c>
      <c r="AT709">
        <v>2</v>
      </c>
      <c r="AU709">
        <f>IF(AS709*$H$13&gt;=AW709,1.0,(AW709/(AW709-AS709*$H$13)))</f>
        <v>0</v>
      </c>
      <c r="AV709">
        <f>(AU709-1)*100</f>
        <v>0</v>
      </c>
      <c r="AW709">
        <f>MAX(0,($B$13+$C$13*EF709)/(1+$D$13*EF709)*DY709/(EA709+273)*$E$13)</f>
        <v>0</v>
      </c>
      <c r="AX709" t="s">
        <v>437</v>
      </c>
      <c r="AY709" t="s">
        <v>437</v>
      </c>
      <c r="AZ709">
        <v>0</v>
      </c>
      <c r="BA709">
        <v>0</v>
      </c>
      <c r="BB709">
        <f>1-AZ709/BA709</f>
        <v>0</v>
      </c>
      <c r="BC709">
        <v>0</v>
      </c>
      <c r="BD709" t="s">
        <v>437</v>
      </c>
      <c r="BE709" t="s">
        <v>437</v>
      </c>
      <c r="BF709">
        <v>0</v>
      </c>
      <c r="BG709">
        <v>0</v>
      </c>
      <c r="BH709">
        <f>1-BF709/BG709</f>
        <v>0</v>
      </c>
      <c r="BI709">
        <v>0.5</v>
      </c>
      <c r="BJ709">
        <f>DI709</f>
        <v>0</v>
      </c>
      <c r="BK709">
        <f>L709</f>
        <v>0</v>
      </c>
      <c r="BL709">
        <f>BH709*BI709*BJ709</f>
        <v>0</v>
      </c>
      <c r="BM709">
        <f>(BK709-BC709)/BJ709</f>
        <v>0</v>
      </c>
      <c r="BN709">
        <f>(BA709-BG709)/BG709</f>
        <v>0</v>
      </c>
      <c r="BO709">
        <f>AZ709/(BB709+AZ709/BG709)</f>
        <v>0</v>
      </c>
      <c r="BP709" t="s">
        <v>437</v>
      </c>
      <c r="BQ709">
        <v>0</v>
      </c>
      <c r="BR709">
        <f>IF(BQ709&lt;&gt;0, BQ709, BO709)</f>
        <v>0</v>
      </c>
      <c r="BS709">
        <f>1-BR709/BG709</f>
        <v>0</v>
      </c>
      <c r="BT709">
        <f>(BG709-BF709)/(BG709-BR709)</f>
        <v>0</v>
      </c>
      <c r="BU709">
        <f>(BA709-BG709)/(BA709-BR709)</f>
        <v>0</v>
      </c>
      <c r="BV709">
        <f>(BG709-BF709)/(BG709-AZ709)</f>
        <v>0</v>
      </c>
      <c r="BW709">
        <f>(BA709-BG709)/(BA709-AZ709)</f>
        <v>0</v>
      </c>
      <c r="BX709">
        <f>(BT709*BR709/BF709)</f>
        <v>0</v>
      </c>
      <c r="BY709">
        <f>(1-BX709)</f>
        <v>0</v>
      </c>
      <c r="DH709">
        <f>$B$11*EG709+$C$11*EH709+$F$11*ES709*(1-EV709)</f>
        <v>0</v>
      </c>
      <c r="DI709">
        <f>DH709*DJ709</f>
        <v>0</v>
      </c>
      <c r="DJ709">
        <f>($B$11*$D$9+$C$11*$D$9+$F$11*((FF709+EX709)/MAX(FF709+EX709+FG709, 0.1)*$I$9+FG709/MAX(FF709+EX709+FG709, 0.1)*$J$9))/($B$11+$C$11+$F$11)</f>
        <v>0</v>
      </c>
      <c r="DK709">
        <f>($B$11*$K$9+$C$11*$K$9+$F$11*((FF709+EX709)/MAX(FF709+EX709+FG709, 0.1)*$P$9+FG709/MAX(FF709+EX709+FG709, 0.1)*$Q$9))/($B$11+$C$11+$F$11)</f>
        <v>0</v>
      </c>
      <c r="DL709">
        <v>6</v>
      </c>
      <c r="DM709">
        <v>0.5</v>
      </c>
      <c r="DN709" t="s">
        <v>438</v>
      </c>
      <c r="DO709">
        <v>2</v>
      </c>
      <c r="DP709" t="b">
        <v>1</v>
      </c>
      <c r="DQ709">
        <v>1761418822.84615</v>
      </c>
      <c r="DR709">
        <v>155.674615384615</v>
      </c>
      <c r="DS709">
        <v>135.233307692308</v>
      </c>
      <c r="DT709">
        <v>32.6884153846154</v>
      </c>
      <c r="DU709">
        <v>25.8436923076923</v>
      </c>
      <c r="DV709">
        <v>154.577153846154</v>
      </c>
      <c r="DW709">
        <v>32.3732307692308</v>
      </c>
      <c r="DX709">
        <v>500.016769230769</v>
      </c>
      <c r="DY709">
        <v>90.2718769230769</v>
      </c>
      <c r="DZ709">
        <v>0.0435491</v>
      </c>
      <c r="EA709">
        <v>42.9691307692308</v>
      </c>
      <c r="EB709">
        <v>42.4552692307692</v>
      </c>
      <c r="EC709">
        <v>999.9</v>
      </c>
      <c r="ED709">
        <v>0</v>
      </c>
      <c r="EE709">
        <v>0</v>
      </c>
      <c r="EF709">
        <v>10003.5038461538</v>
      </c>
      <c r="EG709">
        <v>0</v>
      </c>
      <c r="EH709">
        <v>1203.76076923077</v>
      </c>
      <c r="EI709">
        <v>20.4414076923077</v>
      </c>
      <c r="EJ709">
        <v>160.934538461538</v>
      </c>
      <c r="EK709">
        <v>138.820923076923</v>
      </c>
      <c r="EL709">
        <v>6.84473769230769</v>
      </c>
      <c r="EM709">
        <v>135.233307692308</v>
      </c>
      <c r="EN709">
        <v>25.8436923076923</v>
      </c>
      <c r="EO709">
        <v>2.95084461538462</v>
      </c>
      <c r="EP709">
        <v>2.33295692307692</v>
      </c>
      <c r="EQ709">
        <v>23.7530923076923</v>
      </c>
      <c r="ER709">
        <v>19.9057846153846</v>
      </c>
      <c r="ES709">
        <v>1200.00692307692</v>
      </c>
      <c r="ET709">
        <v>0.967009</v>
      </c>
      <c r="EU709">
        <v>0.0329908</v>
      </c>
      <c r="EV709">
        <v>0</v>
      </c>
      <c r="EW709">
        <v>1170.29923076923</v>
      </c>
      <c r="EX709">
        <v>5.00059</v>
      </c>
      <c r="EY709">
        <v>15225.9538461538</v>
      </c>
      <c r="EZ709">
        <v>10358.8</v>
      </c>
      <c r="FA709">
        <v>62.4467692307692</v>
      </c>
      <c r="FB709">
        <v>64.2881538461538</v>
      </c>
      <c r="FC709">
        <v>62.668</v>
      </c>
      <c r="FD709">
        <v>63.9371538461538</v>
      </c>
      <c r="FE709">
        <v>63.1536153846154</v>
      </c>
      <c r="FF709">
        <v>1155.58076923077</v>
      </c>
      <c r="FG709">
        <v>39.4215384615385</v>
      </c>
      <c r="FH709">
        <v>0</v>
      </c>
      <c r="FI709">
        <v>1761418791.1</v>
      </c>
      <c r="FJ709">
        <v>0</v>
      </c>
      <c r="FK709">
        <v>1169.9008</v>
      </c>
      <c r="FL709">
        <v>-35.329230825256</v>
      </c>
      <c r="FM709">
        <v>-398.576923683897</v>
      </c>
      <c r="FN709">
        <v>15221.24</v>
      </c>
      <c r="FO709">
        <v>15</v>
      </c>
      <c r="FP709">
        <v>0</v>
      </c>
      <c r="FQ709" t="s">
        <v>439</v>
      </c>
      <c r="FR709">
        <v>0</v>
      </c>
      <c r="FS709">
        <v>0</v>
      </c>
      <c r="FT709">
        <v>0</v>
      </c>
      <c r="FU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A709">
        <v>0</v>
      </c>
      <c r="GB709">
        <v>0</v>
      </c>
      <c r="GC709">
        <v>20.05253</v>
      </c>
      <c r="GD709">
        <v>8.44389473684212</v>
      </c>
      <c r="GE709">
        <v>0.937022399465456</v>
      </c>
      <c r="GF709">
        <v>0</v>
      </c>
      <c r="GG709">
        <v>1171.57029411765</v>
      </c>
      <c r="GH709">
        <v>-31.5271199429365</v>
      </c>
      <c r="GI709">
        <v>3.11251599125974</v>
      </c>
      <c r="GJ709">
        <v>-1</v>
      </c>
      <c r="GK709">
        <v>6.817522</v>
      </c>
      <c r="GL709">
        <v>0.714276090225555</v>
      </c>
      <c r="GM709">
        <v>0.068779567939905</v>
      </c>
      <c r="GN709">
        <v>0</v>
      </c>
      <c r="GO709">
        <v>0</v>
      </c>
      <c r="GP709">
        <v>2</v>
      </c>
      <c r="GQ709" t="s">
        <v>473</v>
      </c>
      <c r="GR709">
        <v>3.12681</v>
      </c>
      <c r="GS709">
        <v>2.72164</v>
      </c>
      <c r="GT709">
        <v>0.0298502</v>
      </c>
      <c r="GU709">
        <v>0.0255287</v>
      </c>
      <c r="GV709">
        <v>0.121655</v>
      </c>
      <c r="GW709">
        <v>0.10299</v>
      </c>
      <c r="GX709">
        <v>34699.6</v>
      </c>
      <c r="GY709">
        <v>36813.6</v>
      </c>
      <c r="GZ709">
        <v>32500.5</v>
      </c>
      <c r="HA709">
        <v>34345.9</v>
      </c>
      <c r="HB709">
        <v>40796.2</v>
      </c>
      <c r="HC709">
        <v>44446.1</v>
      </c>
      <c r="HD709">
        <v>51103.9</v>
      </c>
      <c r="HE709">
        <v>55111.8</v>
      </c>
      <c r="HF709">
        <v>1.66153</v>
      </c>
      <c r="HG709">
        <v>1.51905</v>
      </c>
      <c r="HH709">
        <v>-0.0920668</v>
      </c>
      <c r="HI709">
        <v>0</v>
      </c>
      <c r="HJ709">
        <v>43.9558</v>
      </c>
      <c r="HK709">
        <v>999.9</v>
      </c>
      <c r="HL709">
        <v>56.141</v>
      </c>
      <c r="HM709">
        <v>30.383</v>
      </c>
      <c r="HN709">
        <v>27.0841</v>
      </c>
      <c r="HO709">
        <v>60.5956</v>
      </c>
      <c r="HP709">
        <v>41.4103</v>
      </c>
      <c r="HQ709">
        <v>1</v>
      </c>
      <c r="HR709">
        <v>2.53574</v>
      </c>
      <c r="HS709">
        <v>9.28105</v>
      </c>
      <c r="HT709">
        <v>19.9013</v>
      </c>
      <c r="HU709">
        <v>5.18704</v>
      </c>
      <c r="HV709">
        <v>12.0159</v>
      </c>
      <c r="HW709">
        <v>4.96855</v>
      </c>
      <c r="HX709">
        <v>3.29583</v>
      </c>
      <c r="HY709">
        <v>9999</v>
      </c>
      <c r="HZ709">
        <v>9999</v>
      </c>
      <c r="IA709">
        <v>999.9</v>
      </c>
      <c r="IB709">
        <v>9999</v>
      </c>
      <c r="IC709">
        <v>1.86325</v>
      </c>
      <c r="ID709">
        <v>1.86809</v>
      </c>
      <c r="IE709">
        <v>1.86783</v>
      </c>
      <c r="IF709">
        <v>1.86905</v>
      </c>
      <c r="IG709">
        <v>1.86981</v>
      </c>
      <c r="IH709">
        <v>1.86586</v>
      </c>
      <c r="II709">
        <v>1.86694</v>
      </c>
      <c r="IJ709">
        <v>1.8684</v>
      </c>
      <c r="IK709">
        <v>5</v>
      </c>
      <c r="IL709">
        <v>0</v>
      </c>
      <c r="IM709">
        <v>0</v>
      </c>
      <c r="IN709">
        <v>0</v>
      </c>
      <c r="IO709" t="s">
        <v>441</v>
      </c>
      <c r="IP709" t="s">
        <v>442</v>
      </c>
      <c r="IQ709" t="s">
        <v>443</v>
      </c>
      <c r="IR709" t="s">
        <v>443</v>
      </c>
      <c r="IS709" t="s">
        <v>443</v>
      </c>
      <c r="IT709" t="s">
        <v>443</v>
      </c>
      <c r="IU709">
        <v>0</v>
      </c>
      <c r="IV709">
        <v>100</v>
      </c>
      <c r="IW709">
        <v>100</v>
      </c>
      <c r="IX709">
        <v>1.098</v>
      </c>
      <c r="IY709">
        <v>0.3152</v>
      </c>
      <c r="IZ709">
        <v>1.09748391826392</v>
      </c>
      <c r="JA709">
        <v>0</v>
      </c>
      <c r="JB709">
        <v>0</v>
      </c>
      <c r="JC709">
        <v>0</v>
      </c>
      <c r="JD709">
        <v>0.315191680746845</v>
      </c>
      <c r="JE709">
        <v>0</v>
      </c>
      <c r="JF709">
        <v>0</v>
      </c>
      <c r="JG709">
        <v>0</v>
      </c>
      <c r="JH709">
        <v>5</v>
      </c>
      <c r="JI709">
        <v>2273</v>
      </c>
      <c r="JJ709">
        <v>0</v>
      </c>
      <c r="JK709">
        <v>25</v>
      </c>
      <c r="JL709">
        <v>29356980.5</v>
      </c>
      <c r="JM709">
        <v>29356980.5</v>
      </c>
      <c r="JN709">
        <v>0.351562</v>
      </c>
      <c r="JO709">
        <v>2.65991</v>
      </c>
      <c r="JP709">
        <v>1.54785</v>
      </c>
      <c r="JQ709">
        <v>2.31445</v>
      </c>
      <c r="JR709">
        <v>1.64673</v>
      </c>
      <c r="JS709">
        <v>2.23999</v>
      </c>
      <c r="JT709">
        <v>34.5777</v>
      </c>
      <c r="JU709">
        <v>24.0963</v>
      </c>
      <c r="JV709">
        <v>18</v>
      </c>
      <c r="JW709">
        <v>480.625</v>
      </c>
      <c r="JX709">
        <v>378.765</v>
      </c>
      <c r="JY709">
        <v>34.5354</v>
      </c>
      <c r="JZ709">
        <v>54.7166</v>
      </c>
      <c r="KA709">
        <v>30.0037</v>
      </c>
      <c r="KB709">
        <v>53.7283</v>
      </c>
      <c r="KC709">
        <v>53.5131</v>
      </c>
      <c r="KD709">
        <v>7.02838</v>
      </c>
      <c r="KE709">
        <v>0</v>
      </c>
      <c r="KF709">
        <v>100</v>
      </c>
      <c r="KG709">
        <v>24.2855</v>
      </c>
      <c r="KH709">
        <v>80.386</v>
      </c>
      <c r="KI709">
        <v>34.6858</v>
      </c>
      <c r="KJ709">
        <v>92.6098</v>
      </c>
      <c r="KK709">
        <v>89.1563</v>
      </c>
    </row>
    <row r="710" spans="1:297">
      <c r="A710">
        <v>694</v>
      </c>
      <c r="B710">
        <v>1761418836</v>
      </c>
      <c r="C710">
        <v>10655</v>
      </c>
      <c r="D710" t="s">
        <v>1837</v>
      </c>
      <c r="E710" t="s">
        <v>1838</v>
      </c>
      <c r="F710">
        <v>5</v>
      </c>
      <c r="G710" t="s">
        <v>1796</v>
      </c>
      <c r="H710" t="s">
        <v>436</v>
      </c>
      <c r="I710">
        <v>1761418827.84615</v>
      </c>
      <c r="J710">
        <f>(K710)/1000</f>
        <v>0</v>
      </c>
      <c r="K710">
        <f>IF(DP710, AN710, AH710)</f>
        <v>0</v>
      </c>
      <c r="L710">
        <f>IF(DP710, AI710, AG710)</f>
        <v>0</v>
      </c>
      <c r="M710">
        <f>DR710 - IF(AU710&gt;1, L710*DL710*100.0/(AW710), 0)</f>
        <v>0</v>
      </c>
      <c r="N710">
        <f>((T710-J710/2)*M710-L710)/(T710+J710/2)</f>
        <v>0</v>
      </c>
      <c r="O710">
        <f>N710*(DY710+DZ710)/1000.0</f>
        <v>0</v>
      </c>
      <c r="P710">
        <f>(DR710 - IF(AU710&gt;1, L710*DL710*100.0/(AW710), 0))*(DY710+DZ710)/1000.0</f>
        <v>0</v>
      </c>
      <c r="Q710">
        <f>2.0/((1/S710-1/R710)+SIGN(S710)*SQRT((1/S710-1/R710)*(1/S710-1/R710) + 4*DM710/((DM710+1)*(DM710+1))*(2*1/S710*1/R710-1/R710*1/R710)))</f>
        <v>0</v>
      </c>
      <c r="R710">
        <f>IF(LEFT(DN710,1)&lt;&gt;"0",IF(LEFT(DN710,1)="1",3.0,DO710),$D$5+$E$5*(EF710*DY710/($K$5*1000))+$F$5*(EF710*DY710/($K$5*1000))*MAX(MIN(DL710,$J$5),$I$5)*MAX(MIN(DL710,$J$5),$I$5)+$G$5*MAX(MIN(DL710,$J$5),$I$5)*(EF710*DY710/($K$5*1000))+$H$5*(EF710*DY710/($K$5*1000))*(EF710*DY710/($K$5*1000)))</f>
        <v>0</v>
      </c>
      <c r="S710">
        <f>J710*(1000-(1000*0.61365*exp(17.502*W710/(240.97+W710))/(DY710+DZ710)+DT710)/2)/(1000*0.61365*exp(17.502*W710/(240.97+W710))/(DY710+DZ710)-DT710)</f>
        <v>0</v>
      </c>
      <c r="T710">
        <f>1/((DM710+1)/(Q710/1.6)+1/(R710/1.37)) + DM710/((DM710+1)/(Q710/1.6) + DM710/(R710/1.37))</f>
        <v>0</v>
      </c>
      <c r="U710">
        <f>(DH710*DK710)</f>
        <v>0</v>
      </c>
      <c r="V710">
        <f>(EA710+(U710+2*0.95*5.67E-8*(((EA710+$B$7)+273)^4-(EA710+273)^4)-44100*J710)/(1.84*29.3*R710+8*0.95*5.67E-8*(EA710+273)^3))</f>
        <v>0</v>
      </c>
      <c r="W710">
        <f>($C$7*EB710+$D$7*EC710+$E$7*V710)</f>
        <v>0</v>
      </c>
      <c r="X710">
        <f>0.61365*exp(17.502*W710/(240.97+W710))</f>
        <v>0</v>
      </c>
      <c r="Y710">
        <f>(Z710/AA710*100)</f>
        <v>0</v>
      </c>
      <c r="Z710">
        <f>DT710*(DY710+DZ710)/1000</f>
        <v>0</v>
      </c>
      <c r="AA710">
        <f>0.61365*exp(17.502*EA710/(240.97+EA710))</f>
        <v>0</v>
      </c>
      <c r="AB710">
        <f>(X710-DT710*(DY710+DZ710)/1000)</f>
        <v>0</v>
      </c>
      <c r="AC710">
        <f>(-J710*44100)</f>
        <v>0</v>
      </c>
      <c r="AD710">
        <f>2*29.3*R710*0.92*(EA710-W710)</f>
        <v>0</v>
      </c>
      <c r="AE710">
        <f>2*0.95*5.67E-8*(((EA710+$B$7)+273)^4-(W710+273)^4)</f>
        <v>0</v>
      </c>
      <c r="AF710">
        <f>U710+AE710+AC710+AD710</f>
        <v>0</v>
      </c>
      <c r="AG710">
        <f>DX710*AU710*(DS710-DR710*(1000-AU710*DU710)/(1000-AU710*DT710))/(100*DL710)</f>
        <v>0</v>
      </c>
      <c r="AH710">
        <f>1000*DX710*AU710*(DT710-DU710)/(100*DL710*(1000-AU710*DT710))</f>
        <v>0</v>
      </c>
      <c r="AI710">
        <f>(AJ710 - AK710 - DY710*1E3/(8.314*(EA710+273.15)) * AM710/DX710 * AL710) * DX710/(100*DL710) * (1000 - DU710)/1000</f>
        <v>0</v>
      </c>
      <c r="AJ710">
        <v>105.334274451856</v>
      </c>
      <c r="AK710">
        <v>120.069224242424</v>
      </c>
      <c r="AL710">
        <v>-3.30105334573091</v>
      </c>
      <c r="AM710">
        <v>65.3077758132671</v>
      </c>
      <c r="AN710">
        <f>(AP710 - AO710 + DY710*1E3/(8.314*(EA710+273.15)) * AR710/DX710 * AQ710) * DX710/(100*DL710) * 1000/(1000 - AP710)</f>
        <v>0</v>
      </c>
      <c r="AO710">
        <v>25.8422804851525</v>
      </c>
      <c r="AP710">
        <v>32.8591848484848</v>
      </c>
      <c r="AQ710">
        <v>0.0162115564333662</v>
      </c>
      <c r="AR710">
        <v>110.477653958473</v>
      </c>
      <c r="AS710">
        <v>12</v>
      </c>
      <c r="AT710">
        <v>2</v>
      </c>
      <c r="AU710">
        <f>IF(AS710*$H$13&gt;=AW710,1.0,(AW710/(AW710-AS710*$H$13)))</f>
        <v>0</v>
      </c>
      <c r="AV710">
        <f>(AU710-1)*100</f>
        <v>0</v>
      </c>
      <c r="AW710">
        <f>MAX(0,($B$13+$C$13*EF710)/(1+$D$13*EF710)*DY710/(EA710+273)*$E$13)</f>
        <v>0</v>
      </c>
      <c r="AX710" t="s">
        <v>437</v>
      </c>
      <c r="AY710" t="s">
        <v>437</v>
      </c>
      <c r="AZ710">
        <v>0</v>
      </c>
      <c r="BA710">
        <v>0</v>
      </c>
      <c r="BB710">
        <f>1-AZ710/BA710</f>
        <v>0</v>
      </c>
      <c r="BC710">
        <v>0</v>
      </c>
      <c r="BD710" t="s">
        <v>437</v>
      </c>
      <c r="BE710" t="s">
        <v>437</v>
      </c>
      <c r="BF710">
        <v>0</v>
      </c>
      <c r="BG710">
        <v>0</v>
      </c>
      <c r="BH710">
        <f>1-BF710/BG710</f>
        <v>0</v>
      </c>
      <c r="BI710">
        <v>0.5</v>
      </c>
      <c r="BJ710">
        <f>DI710</f>
        <v>0</v>
      </c>
      <c r="BK710">
        <f>L710</f>
        <v>0</v>
      </c>
      <c r="BL710">
        <f>BH710*BI710*BJ710</f>
        <v>0</v>
      </c>
      <c r="BM710">
        <f>(BK710-BC710)/BJ710</f>
        <v>0</v>
      </c>
      <c r="BN710">
        <f>(BA710-BG710)/BG710</f>
        <v>0</v>
      </c>
      <c r="BO710">
        <f>AZ710/(BB710+AZ710/BG710)</f>
        <v>0</v>
      </c>
      <c r="BP710" t="s">
        <v>437</v>
      </c>
      <c r="BQ710">
        <v>0</v>
      </c>
      <c r="BR710">
        <f>IF(BQ710&lt;&gt;0, BQ710, BO710)</f>
        <v>0</v>
      </c>
      <c r="BS710">
        <f>1-BR710/BG710</f>
        <v>0</v>
      </c>
      <c r="BT710">
        <f>(BG710-BF710)/(BG710-BR710)</f>
        <v>0</v>
      </c>
      <c r="BU710">
        <f>(BA710-BG710)/(BA710-BR710)</f>
        <v>0</v>
      </c>
      <c r="BV710">
        <f>(BG710-BF710)/(BG710-AZ710)</f>
        <v>0</v>
      </c>
      <c r="BW710">
        <f>(BA710-BG710)/(BA710-AZ710)</f>
        <v>0</v>
      </c>
      <c r="BX710">
        <f>(BT710*BR710/BF710)</f>
        <v>0</v>
      </c>
      <c r="BY710">
        <f>(1-BX710)</f>
        <v>0</v>
      </c>
      <c r="DH710">
        <f>$B$11*EG710+$C$11*EH710+$F$11*ES710*(1-EV710)</f>
        <v>0</v>
      </c>
      <c r="DI710">
        <f>DH710*DJ710</f>
        <v>0</v>
      </c>
      <c r="DJ710">
        <f>($B$11*$D$9+$C$11*$D$9+$F$11*((FF710+EX710)/MAX(FF710+EX710+FG710, 0.1)*$I$9+FG710/MAX(FF710+EX710+FG710, 0.1)*$J$9))/($B$11+$C$11+$F$11)</f>
        <v>0</v>
      </c>
      <c r="DK710">
        <f>($B$11*$K$9+$C$11*$K$9+$F$11*((FF710+EX710)/MAX(FF710+EX710+FG710, 0.1)*$P$9+FG710/MAX(FF710+EX710+FG710, 0.1)*$Q$9))/($B$11+$C$11+$F$11)</f>
        <v>0</v>
      </c>
      <c r="DL710">
        <v>6</v>
      </c>
      <c r="DM710">
        <v>0.5</v>
      </c>
      <c r="DN710" t="s">
        <v>438</v>
      </c>
      <c r="DO710">
        <v>2</v>
      </c>
      <c r="DP710" t="b">
        <v>1</v>
      </c>
      <c r="DQ710">
        <v>1761418827.84615</v>
      </c>
      <c r="DR710">
        <v>139.341769230769</v>
      </c>
      <c r="DS710">
        <v>118.605169230769</v>
      </c>
      <c r="DT710">
        <v>32.754</v>
      </c>
      <c r="DU710">
        <v>25.8428846153846</v>
      </c>
      <c r="DV710">
        <v>138.244384615385</v>
      </c>
      <c r="DW710">
        <v>32.4388153846154</v>
      </c>
      <c r="DX710">
        <v>500.013615384615</v>
      </c>
      <c r="DY710">
        <v>90.2727923076923</v>
      </c>
      <c r="DZ710">
        <v>0.0436365153846154</v>
      </c>
      <c r="EA710">
        <v>42.9816230769231</v>
      </c>
      <c r="EB710">
        <v>42.4726230769231</v>
      </c>
      <c r="EC710">
        <v>999.9</v>
      </c>
      <c r="ED710">
        <v>0</v>
      </c>
      <c r="EE710">
        <v>0</v>
      </c>
      <c r="EF710">
        <v>9996.43923076923</v>
      </c>
      <c r="EG710">
        <v>0</v>
      </c>
      <c r="EH710">
        <v>1203.68538461538</v>
      </c>
      <c r="EI710">
        <v>20.7367923076923</v>
      </c>
      <c r="EJ710">
        <v>144.059461538462</v>
      </c>
      <c r="EK710">
        <v>121.751523076923</v>
      </c>
      <c r="EL710">
        <v>6.91113153846154</v>
      </c>
      <c r="EM710">
        <v>118.605169230769</v>
      </c>
      <c r="EN710">
        <v>25.8428846153846</v>
      </c>
      <c r="EO710">
        <v>2.95679538461538</v>
      </c>
      <c r="EP710">
        <v>2.33290769230769</v>
      </c>
      <c r="EQ710">
        <v>23.7865692307692</v>
      </c>
      <c r="ER710">
        <v>19.9054538461538</v>
      </c>
      <c r="ES710">
        <v>1199.98769230769</v>
      </c>
      <c r="ET710">
        <v>0.967009</v>
      </c>
      <c r="EU710">
        <v>0.0329908</v>
      </c>
      <c r="EV710">
        <v>0</v>
      </c>
      <c r="EW710">
        <v>1167.20923076923</v>
      </c>
      <c r="EX710">
        <v>5.00059</v>
      </c>
      <c r="EY710">
        <v>15190.2615384615</v>
      </c>
      <c r="EZ710">
        <v>10358.6230769231</v>
      </c>
      <c r="FA710">
        <v>62.4709230769231</v>
      </c>
      <c r="FB710">
        <v>64.3266153846154</v>
      </c>
      <c r="FC710">
        <v>62.7064615384615</v>
      </c>
      <c r="FD710">
        <v>63.9660769230769</v>
      </c>
      <c r="FE710">
        <v>63.1726923076923</v>
      </c>
      <c r="FF710">
        <v>1155.56461538462</v>
      </c>
      <c r="FG710">
        <v>39.42</v>
      </c>
      <c r="FH710">
        <v>0</v>
      </c>
      <c r="FI710">
        <v>1761418796.5</v>
      </c>
      <c r="FJ710">
        <v>0</v>
      </c>
      <c r="FK710">
        <v>1166.655</v>
      </c>
      <c r="FL710">
        <v>-39.9716238826827</v>
      </c>
      <c r="FM710">
        <v>-466.570939527047</v>
      </c>
      <c r="FN710">
        <v>15184.3</v>
      </c>
      <c r="FO710">
        <v>15</v>
      </c>
      <c r="FP710">
        <v>0</v>
      </c>
      <c r="FQ710" t="s">
        <v>439</v>
      </c>
      <c r="FR710">
        <v>0</v>
      </c>
      <c r="FS710">
        <v>0</v>
      </c>
      <c r="FT710">
        <v>0</v>
      </c>
      <c r="FU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A710">
        <v>0</v>
      </c>
      <c r="GB710">
        <v>0</v>
      </c>
      <c r="GC710">
        <v>20.5752238095238</v>
      </c>
      <c r="GD710">
        <v>4.83736363636362</v>
      </c>
      <c r="GE710">
        <v>0.639496577231066</v>
      </c>
      <c r="GF710">
        <v>0</v>
      </c>
      <c r="GG710">
        <v>1168.86529411765</v>
      </c>
      <c r="GH710">
        <v>-36.4592818929253</v>
      </c>
      <c r="GI710">
        <v>3.59144591174976</v>
      </c>
      <c r="GJ710">
        <v>-1</v>
      </c>
      <c r="GK710">
        <v>6.87464285714286</v>
      </c>
      <c r="GL710">
        <v>0.791588571428569</v>
      </c>
      <c r="GM710">
        <v>0.080062681821234</v>
      </c>
      <c r="GN710">
        <v>0</v>
      </c>
      <c r="GO710">
        <v>0</v>
      </c>
      <c r="GP710">
        <v>2</v>
      </c>
      <c r="GQ710" t="s">
        <v>473</v>
      </c>
      <c r="GR710">
        <v>3.12675</v>
      </c>
      <c r="GS710">
        <v>2.72151</v>
      </c>
      <c r="GT710">
        <v>0.0262693</v>
      </c>
      <c r="GU710">
        <v>0.0217062</v>
      </c>
      <c r="GV710">
        <v>0.121857</v>
      </c>
      <c r="GW710">
        <v>0.102982</v>
      </c>
      <c r="GX710">
        <v>34824</v>
      </c>
      <c r="GY710">
        <v>36954</v>
      </c>
      <c r="GZ710">
        <v>32497.9</v>
      </c>
      <c r="HA710">
        <v>34343.1</v>
      </c>
      <c r="HB710">
        <v>40784.4</v>
      </c>
      <c r="HC710">
        <v>44442.5</v>
      </c>
      <c r="HD710">
        <v>51100.3</v>
      </c>
      <c r="HE710">
        <v>55107.2</v>
      </c>
      <c r="HF710">
        <v>1.66115</v>
      </c>
      <c r="HG710">
        <v>1.51863</v>
      </c>
      <c r="HH710">
        <v>-0.0925846</v>
      </c>
      <c r="HI710">
        <v>0</v>
      </c>
      <c r="HJ710">
        <v>43.9705</v>
      </c>
      <c r="HK710">
        <v>999.9</v>
      </c>
      <c r="HL710">
        <v>56.141</v>
      </c>
      <c r="HM710">
        <v>30.363</v>
      </c>
      <c r="HN710">
        <v>27.0506</v>
      </c>
      <c r="HO710">
        <v>60.6956</v>
      </c>
      <c r="HP710">
        <v>41.4463</v>
      </c>
      <c r="HQ710">
        <v>1</v>
      </c>
      <c r="HR710">
        <v>2.53969</v>
      </c>
      <c r="HS710">
        <v>9.28105</v>
      </c>
      <c r="HT710">
        <v>19.9013</v>
      </c>
      <c r="HU710">
        <v>5.18749</v>
      </c>
      <c r="HV710">
        <v>12.0159</v>
      </c>
      <c r="HW710">
        <v>4.969</v>
      </c>
      <c r="HX710">
        <v>3.2959</v>
      </c>
      <c r="HY710">
        <v>9999</v>
      </c>
      <c r="HZ710">
        <v>9999</v>
      </c>
      <c r="IA710">
        <v>999.9</v>
      </c>
      <c r="IB710">
        <v>9999</v>
      </c>
      <c r="IC710">
        <v>1.86325</v>
      </c>
      <c r="ID710">
        <v>1.86812</v>
      </c>
      <c r="IE710">
        <v>1.86783</v>
      </c>
      <c r="IF710">
        <v>1.86905</v>
      </c>
      <c r="IG710">
        <v>1.86981</v>
      </c>
      <c r="IH710">
        <v>1.86588</v>
      </c>
      <c r="II710">
        <v>1.86695</v>
      </c>
      <c r="IJ710">
        <v>1.86841</v>
      </c>
      <c r="IK710">
        <v>5</v>
      </c>
      <c r="IL710">
        <v>0</v>
      </c>
      <c r="IM710">
        <v>0</v>
      </c>
      <c r="IN710">
        <v>0</v>
      </c>
      <c r="IO710" t="s">
        <v>441</v>
      </c>
      <c r="IP710" t="s">
        <v>442</v>
      </c>
      <c r="IQ710" t="s">
        <v>443</v>
      </c>
      <c r="IR710" t="s">
        <v>443</v>
      </c>
      <c r="IS710" t="s">
        <v>443</v>
      </c>
      <c r="IT710" t="s">
        <v>443</v>
      </c>
      <c r="IU710">
        <v>0</v>
      </c>
      <c r="IV710">
        <v>100</v>
      </c>
      <c r="IW710">
        <v>100</v>
      </c>
      <c r="IX710">
        <v>1.097</v>
      </c>
      <c r="IY710">
        <v>0.3152</v>
      </c>
      <c r="IZ710">
        <v>1.09748391826392</v>
      </c>
      <c r="JA710">
        <v>0</v>
      </c>
      <c r="JB710">
        <v>0</v>
      </c>
      <c r="JC710">
        <v>0</v>
      </c>
      <c r="JD710">
        <v>0.315191680746845</v>
      </c>
      <c r="JE710">
        <v>0</v>
      </c>
      <c r="JF710">
        <v>0</v>
      </c>
      <c r="JG710">
        <v>0</v>
      </c>
      <c r="JH710">
        <v>5</v>
      </c>
      <c r="JI710">
        <v>2273</v>
      </c>
      <c r="JJ710">
        <v>0</v>
      </c>
      <c r="JK710">
        <v>25</v>
      </c>
      <c r="JL710">
        <v>29356980.6</v>
      </c>
      <c r="JM710">
        <v>29356980.6</v>
      </c>
      <c r="JN710">
        <v>0.317383</v>
      </c>
      <c r="JO710">
        <v>2.66357</v>
      </c>
      <c r="JP710">
        <v>1.54785</v>
      </c>
      <c r="JQ710">
        <v>2.31567</v>
      </c>
      <c r="JR710">
        <v>1.64673</v>
      </c>
      <c r="JS710">
        <v>2.37427</v>
      </c>
      <c r="JT710">
        <v>34.5549</v>
      </c>
      <c r="JU710">
        <v>24.105</v>
      </c>
      <c r="JV710">
        <v>18</v>
      </c>
      <c r="JW710">
        <v>480.552</v>
      </c>
      <c r="JX710">
        <v>378.656</v>
      </c>
      <c r="JY710">
        <v>34.5576</v>
      </c>
      <c r="JZ710">
        <v>54.7542</v>
      </c>
      <c r="KA710">
        <v>30.0037</v>
      </c>
      <c r="KB710">
        <v>53.7642</v>
      </c>
      <c r="KC710">
        <v>53.5485</v>
      </c>
      <c r="KD710">
        <v>6.31032</v>
      </c>
      <c r="KE710">
        <v>0</v>
      </c>
      <c r="KF710">
        <v>100</v>
      </c>
      <c r="KG710">
        <v>24.3239</v>
      </c>
      <c r="KH710">
        <v>66.8252</v>
      </c>
      <c r="KI710">
        <v>34.6858</v>
      </c>
      <c r="KJ710">
        <v>92.6029</v>
      </c>
      <c r="KK710">
        <v>89.1491</v>
      </c>
    </row>
    <row r="711" spans="1:297">
      <c r="A711">
        <v>695</v>
      </c>
      <c r="B711">
        <v>1761418841</v>
      </c>
      <c r="C711">
        <v>10660</v>
      </c>
      <c r="D711" t="s">
        <v>1839</v>
      </c>
      <c r="E711" t="s">
        <v>1840</v>
      </c>
      <c r="F711">
        <v>5</v>
      </c>
      <c r="G711" t="s">
        <v>1796</v>
      </c>
      <c r="H711" t="s">
        <v>436</v>
      </c>
      <c r="I711">
        <v>1761418832.84615</v>
      </c>
      <c r="J711">
        <f>(K711)/1000</f>
        <v>0</v>
      </c>
      <c r="K711">
        <f>IF(DP711, AN711, AH711)</f>
        <v>0</v>
      </c>
      <c r="L711">
        <f>IF(DP711, AI711, AG711)</f>
        <v>0</v>
      </c>
      <c r="M711">
        <f>DR711 - IF(AU711&gt;1, L711*DL711*100.0/(AW711), 0)</f>
        <v>0</v>
      </c>
      <c r="N711">
        <f>((T711-J711/2)*M711-L711)/(T711+J711/2)</f>
        <v>0</v>
      </c>
      <c r="O711">
        <f>N711*(DY711+DZ711)/1000.0</f>
        <v>0</v>
      </c>
      <c r="P711">
        <f>(DR711 - IF(AU711&gt;1, L711*DL711*100.0/(AW711), 0))*(DY711+DZ711)/1000.0</f>
        <v>0</v>
      </c>
      <c r="Q711">
        <f>2.0/((1/S711-1/R711)+SIGN(S711)*SQRT((1/S711-1/R711)*(1/S711-1/R711) + 4*DM711/((DM711+1)*(DM711+1))*(2*1/S711*1/R711-1/R711*1/R711)))</f>
        <v>0</v>
      </c>
      <c r="R711">
        <f>IF(LEFT(DN711,1)&lt;&gt;"0",IF(LEFT(DN711,1)="1",3.0,DO711),$D$5+$E$5*(EF711*DY711/($K$5*1000))+$F$5*(EF711*DY711/($K$5*1000))*MAX(MIN(DL711,$J$5),$I$5)*MAX(MIN(DL711,$J$5),$I$5)+$G$5*MAX(MIN(DL711,$J$5),$I$5)*(EF711*DY711/($K$5*1000))+$H$5*(EF711*DY711/($K$5*1000))*(EF711*DY711/($K$5*1000)))</f>
        <v>0</v>
      </c>
      <c r="S711">
        <f>J711*(1000-(1000*0.61365*exp(17.502*W711/(240.97+W711))/(DY711+DZ711)+DT711)/2)/(1000*0.61365*exp(17.502*W711/(240.97+W711))/(DY711+DZ711)-DT711)</f>
        <v>0</v>
      </c>
      <c r="T711">
        <f>1/((DM711+1)/(Q711/1.6)+1/(R711/1.37)) + DM711/((DM711+1)/(Q711/1.6) + DM711/(R711/1.37))</f>
        <v>0</v>
      </c>
      <c r="U711">
        <f>(DH711*DK711)</f>
        <v>0</v>
      </c>
      <c r="V711">
        <f>(EA711+(U711+2*0.95*5.67E-8*(((EA711+$B$7)+273)^4-(EA711+273)^4)-44100*J711)/(1.84*29.3*R711+8*0.95*5.67E-8*(EA711+273)^3))</f>
        <v>0</v>
      </c>
      <c r="W711">
        <f>($C$7*EB711+$D$7*EC711+$E$7*V711)</f>
        <v>0</v>
      </c>
      <c r="X711">
        <f>0.61365*exp(17.502*W711/(240.97+W711))</f>
        <v>0</v>
      </c>
      <c r="Y711">
        <f>(Z711/AA711*100)</f>
        <v>0</v>
      </c>
      <c r="Z711">
        <f>DT711*(DY711+DZ711)/1000</f>
        <v>0</v>
      </c>
      <c r="AA711">
        <f>0.61365*exp(17.502*EA711/(240.97+EA711))</f>
        <v>0</v>
      </c>
      <c r="AB711">
        <f>(X711-DT711*(DY711+DZ711)/1000)</f>
        <v>0</v>
      </c>
      <c r="AC711">
        <f>(-J711*44100)</f>
        <v>0</v>
      </c>
      <c r="AD711">
        <f>2*29.3*R711*0.92*(EA711-W711)</f>
        <v>0</v>
      </c>
      <c r="AE711">
        <f>2*0.95*5.67E-8*(((EA711+$B$7)+273)^4-(W711+273)^4)</f>
        <v>0</v>
      </c>
      <c r="AF711">
        <f>U711+AE711+AC711+AD711</f>
        <v>0</v>
      </c>
      <c r="AG711">
        <f>DX711*AU711*(DS711-DR711*(1000-AU711*DU711)/(1000-AU711*DT711))/(100*DL711)</f>
        <v>0</v>
      </c>
      <c r="AH711">
        <f>1000*DX711*AU711*(DT711-DU711)/(100*DL711*(1000-AU711*DT711))</f>
        <v>0</v>
      </c>
      <c r="AI711">
        <f>(AJ711 - AK711 - DY711*1E3/(8.314*(EA711+273.15)) * AM711/DX711 * AL711) * DX711/(100*DL711) * (1000 - DU711)/1000</f>
        <v>0</v>
      </c>
      <c r="AJ711">
        <v>88.4152767434488</v>
      </c>
      <c r="AK711">
        <v>103.443533333333</v>
      </c>
      <c r="AL711">
        <v>-3.30964023159571</v>
      </c>
      <c r="AM711">
        <v>65.3077758132671</v>
      </c>
      <c r="AN711">
        <f>(AP711 - AO711 + DY711*1E3/(8.314*(EA711+273.15)) * AR711/DX711 * AQ711) * DX711/(100*DL711) * 1000/(1000 - AP711)</f>
        <v>0</v>
      </c>
      <c r="AO711">
        <v>25.841245341647</v>
      </c>
      <c r="AP711">
        <v>32.9434793939394</v>
      </c>
      <c r="AQ711">
        <v>0.0177588342534706</v>
      </c>
      <c r="AR711">
        <v>110.477653958473</v>
      </c>
      <c r="AS711">
        <v>12</v>
      </c>
      <c r="AT711">
        <v>2</v>
      </c>
      <c r="AU711">
        <f>IF(AS711*$H$13&gt;=AW711,1.0,(AW711/(AW711-AS711*$H$13)))</f>
        <v>0</v>
      </c>
      <c r="AV711">
        <f>(AU711-1)*100</f>
        <v>0</v>
      </c>
      <c r="AW711">
        <f>MAX(0,($B$13+$C$13*EF711)/(1+$D$13*EF711)*DY711/(EA711+273)*$E$13)</f>
        <v>0</v>
      </c>
      <c r="AX711" t="s">
        <v>437</v>
      </c>
      <c r="AY711" t="s">
        <v>437</v>
      </c>
      <c r="AZ711">
        <v>0</v>
      </c>
      <c r="BA711">
        <v>0</v>
      </c>
      <c r="BB711">
        <f>1-AZ711/BA711</f>
        <v>0</v>
      </c>
      <c r="BC711">
        <v>0</v>
      </c>
      <c r="BD711" t="s">
        <v>437</v>
      </c>
      <c r="BE711" t="s">
        <v>437</v>
      </c>
      <c r="BF711">
        <v>0</v>
      </c>
      <c r="BG711">
        <v>0</v>
      </c>
      <c r="BH711">
        <f>1-BF711/BG711</f>
        <v>0</v>
      </c>
      <c r="BI711">
        <v>0.5</v>
      </c>
      <c r="BJ711">
        <f>DI711</f>
        <v>0</v>
      </c>
      <c r="BK711">
        <f>L711</f>
        <v>0</v>
      </c>
      <c r="BL711">
        <f>BH711*BI711*BJ711</f>
        <v>0</v>
      </c>
      <c r="BM711">
        <f>(BK711-BC711)/BJ711</f>
        <v>0</v>
      </c>
      <c r="BN711">
        <f>(BA711-BG711)/BG711</f>
        <v>0</v>
      </c>
      <c r="BO711">
        <f>AZ711/(BB711+AZ711/BG711)</f>
        <v>0</v>
      </c>
      <c r="BP711" t="s">
        <v>437</v>
      </c>
      <c r="BQ711">
        <v>0</v>
      </c>
      <c r="BR711">
        <f>IF(BQ711&lt;&gt;0, BQ711, BO711)</f>
        <v>0</v>
      </c>
      <c r="BS711">
        <f>1-BR711/BG711</f>
        <v>0</v>
      </c>
      <c r="BT711">
        <f>(BG711-BF711)/(BG711-BR711)</f>
        <v>0</v>
      </c>
      <c r="BU711">
        <f>(BA711-BG711)/(BA711-BR711)</f>
        <v>0</v>
      </c>
      <c r="BV711">
        <f>(BG711-BF711)/(BG711-AZ711)</f>
        <v>0</v>
      </c>
      <c r="BW711">
        <f>(BA711-BG711)/(BA711-AZ711)</f>
        <v>0</v>
      </c>
      <c r="BX711">
        <f>(BT711*BR711/BF711)</f>
        <v>0</v>
      </c>
      <c r="BY711">
        <f>(1-BX711)</f>
        <v>0</v>
      </c>
      <c r="DH711">
        <f>$B$11*EG711+$C$11*EH711+$F$11*ES711*(1-EV711)</f>
        <v>0</v>
      </c>
      <c r="DI711">
        <f>DH711*DJ711</f>
        <v>0</v>
      </c>
      <c r="DJ711">
        <f>($B$11*$D$9+$C$11*$D$9+$F$11*((FF711+EX711)/MAX(FF711+EX711+FG711, 0.1)*$I$9+FG711/MAX(FF711+EX711+FG711, 0.1)*$J$9))/($B$11+$C$11+$F$11)</f>
        <v>0</v>
      </c>
      <c r="DK711">
        <f>($B$11*$K$9+$C$11*$K$9+$F$11*((FF711+EX711)/MAX(FF711+EX711+FG711, 0.1)*$P$9+FG711/MAX(FF711+EX711+FG711, 0.1)*$Q$9))/($B$11+$C$11+$F$11)</f>
        <v>0</v>
      </c>
      <c r="DL711">
        <v>6</v>
      </c>
      <c r="DM711">
        <v>0.5</v>
      </c>
      <c r="DN711" t="s">
        <v>438</v>
      </c>
      <c r="DO711">
        <v>2</v>
      </c>
      <c r="DP711" t="b">
        <v>1</v>
      </c>
      <c r="DQ711">
        <v>1761418832.84615</v>
      </c>
      <c r="DR711">
        <v>123.106461538462</v>
      </c>
      <c r="DS711">
        <v>101.904261538462</v>
      </c>
      <c r="DT711">
        <v>32.8272461538462</v>
      </c>
      <c r="DU711">
        <v>25.8418384615385</v>
      </c>
      <c r="DV711">
        <v>122.009138461538</v>
      </c>
      <c r="DW711">
        <v>32.5120538461538</v>
      </c>
      <c r="DX711">
        <v>500.009923076923</v>
      </c>
      <c r="DY711">
        <v>90.2747384615385</v>
      </c>
      <c r="DZ711">
        <v>0.0435982769230769</v>
      </c>
      <c r="EA711">
        <v>42.9948538461538</v>
      </c>
      <c r="EB711">
        <v>42.4853923076923</v>
      </c>
      <c r="EC711">
        <v>999.9</v>
      </c>
      <c r="ED711">
        <v>0</v>
      </c>
      <c r="EE711">
        <v>0</v>
      </c>
      <c r="EF711">
        <v>9995.90230769231</v>
      </c>
      <c r="EG711">
        <v>0</v>
      </c>
      <c r="EH711">
        <v>1203.59692307692</v>
      </c>
      <c r="EI711">
        <v>21.2023923076923</v>
      </c>
      <c r="EJ711">
        <v>127.283846153846</v>
      </c>
      <c r="EK711">
        <v>104.607423076923</v>
      </c>
      <c r="EL711">
        <v>6.98541538461538</v>
      </c>
      <c r="EM711">
        <v>101.904261538462</v>
      </c>
      <c r="EN711">
        <v>25.8418384615385</v>
      </c>
      <c r="EO711">
        <v>2.96347076923077</v>
      </c>
      <c r="EP711">
        <v>2.33286384615385</v>
      </c>
      <c r="EQ711">
        <v>23.8240461538462</v>
      </c>
      <c r="ER711">
        <v>19.9051538461538</v>
      </c>
      <c r="ES711">
        <v>1200</v>
      </c>
      <c r="ET711">
        <v>0.967002307692308</v>
      </c>
      <c r="EU711">
        <v>0.0329974923076923</v>
      </c>
      <c r="EV711">
        <v>0</v>
      </c>
      <c r="EW711">
        <v>1163.82230769231</v>
      </c>
      <c r="EX711">
        <v>5.00059</v>
      </c>
      <c r="EY711">
        <v>15149.9230769231</v>
      </c>
      <c r="EZ711">
        <v>10358.7230769231</v>
      </c>
      <c r="FA711">
        <v>62.4998461538462</v>
      </c>
      <c r="FB711">
        <v>64.3507692307692</v>
      </c>
      <c r="FC711">
        <v>62.7306153846154</v>
      </c>
      <c r="FD711">
        <v>63.995</v>
      </c>
      <c r="FE711">
        <v>63.2063846153846</v>
      </c>
      <c r="FF711">
        <v>1155.57</v>
      </c>
      <c r="FG711">
        <v>39.4292307692308</v>
      </c>
      <c r="FH711">
        <v>0</v>
      </c>
      <c r="FI711">
        <v>1761418801.3</v>
      </c>
      <c r="FJ711">
        <v>0</v>
      </c>
      <c r="FK711">
        <v>1163.29346153846</v>
      </c>
      <c r="FL711">
        <v>-45.4902564522109</v>
      </c>
      <c r="FM711">
        <v>-525.818803771344</v>
      </c>
      <c r="FN711">
        <v>15144.6846153846</v>
      </c>
      <c r="FO711">
        <v>15</v>
      </c>
      <c r="FP711">
        <v>0</v>
      </c>
      <c r="FQ711" t="s">
        <v>439</v>
      </c>
      <c r="FR711">
        <v>0</v>
      </c>
      <c r="FS711">
        <v>0</v>
      </c>
      <c r="FT711">
        <v>0</v>
      </c>
      <c r="FU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A711">
        <v>0</v>
      </c>
      <c r="GB711">
        <v>0</v>
      </c>
      <c r="GC711">
        <v>20.8194761904762</v>
      </c>
      <c r="GD711">
        <v>5.09322077922078</v>
      </c>
      <c r="GE711">
        <v>0.656640244987975</v>
      </c>
      <c r="GF711">
        <v>0</v>
      </c>
      <c r="GG711">
        <v>1166.15088235294</v>
      </c>
      <c r="GH711">
        <v>-40.6186401903188</v>
      </c>
      <c r="GI711">
        <v>3.99929873826947</v>
      </c>
      <c r="GJ711">
        <v>-1</v>
      </c>
      <c r="GK711">
        <v>6.92971380952381</v>
      </c>
      <c r="GL711">
        <v>0.865205454545463</v>
      </c>
      <c r="GM711">
        <v>0.0874618597406724</v>
      </c>
      <c r="GN711">
        <v>0</v>
      </c>
      <c r="GO711">
        <v>0</v>
      </c>
      <c r="GP711">
        <v>2</v>
      </c>
      <c r="GQ711" t="s">
        <v>473</v>
      </c>
      <c r="GR711">
        <v>3.12681</v>
      </c>
      <c r="GS711">
        <v>2.72141</v>
      </c>
      <c r="GT711">
        <v>0.0226611</v>
      </c>
      <c r="GU711">
        <v>0.0180381</v>
      </c>
      <c r="GV711">
        <v>0.12209</v>
      </c>
      <c r="GW711">
        <v>0.102981</v>
      </c>
      <c r="GX711">
        <v>34949.3</v>
      </c>
      <c r="GY711">
        <v>37088</v>
      </c>
      <c r="GZ711">
        <v>32495.2</v>
      </c>
      <c r="HA711">
        <v>34339.8</v>
      </c>
      <c r="HB711">
        <v>40771.5</v>
      </c>
      <c r="HC711">
        <v>44438.1</v>
      </c>
      <c r="HD711">
        <v>51096.7</v>
      </c>
      <c r="HE711">
        <v>55102.1</v>
      </c>
      <c r="HF711">
        <v>1.6607</v>
      </c>
      <c r="HG711">
        <v>1.51822</v>
      </c>
      <c r="HH711">
        <v>-0.0937916</v>
      </c>
      <c r="HI711">
        <v>0</v>
      </c>
      <c r="HJ711">
        <v>43.9868</v>
      </c>
      <c r="HK711">
        <v>999.9</v>
      </c>
      <c r="HL711">
        <v>56.141</v>
      </c>
      <c r="HM711">
        <v>30.363</v>
      </c>
      <c r="HN711">
        <v>27.0541</v>
      </c>
      <c r="HO711">
        <v>60.7356</v>
      </c>
      <c r="HP711">
        <v>41.1458</v>
      </c>
      <c r="HQ711">
        <v>1</v>
      </c>
      <c r="HR711">
        <v>2.54363</v>
      </c>
      <c r="HS711">
        <v>9.28105</v>
      </c>
      <c r="HT711">
        <v>19.9014</v>
      </c>
      <c r="HU711">
        <v>5.18794</v>
      </c>
      <c r="HV711">
        <v>12.0159</v>
      </c>
      <c r="HW711">
        <v>4.96895</v>
      </c>
      <c r="HX711">
        <v>3.29588</v>
      </c>
      <c r="HY711">
        <v>9999</v>
      </c>
      <c r="HZ711">
        <v>9999</v>
      </c>
      <c r="IA711">
        <v>999.9</v>
      </c>
      <c r="IB711">
        <v>9999</v>
      </c>
      <c r="IC711">
        <v>1.86325</v>
      </c>
      <c r="ID711">
        <v>1.86812</v>
      </c>
      <c r="IE711">
        <v>1.86783</v>
      </c>
      <c r="IF711">
        <v>1.86905</v>
      </c>
      <c r="IG711">
        <v>1.86981</v>
      </c>
      <c r="IH711">
        <v>1.86586</v>
      </c>
      <c r="II711">
        <v>1.86694</v>
      </c>
      <c r="IJ711">
        <v>1.86842</v>
      </c>
      <c r="IK711">
        <v>5</v>
      </c>
      <c r="IL711">
        <v>0</v>
      </c>
      <c r="IM711">
        <v>0</v>
      </c>
      <c r="IN711">
        <v>0</v>
      </c>
      <c r="IO711" t="s">
        <v>441</v>
      </c>
      <c r="IP711" t="s">
        <v>442</v>
      </c>
      <c r="IQ711" t="s">
        <v>443</v>
      </c>
      <c r="IR711" t="s">
        <v>443</v>
      </c>
      <c r="IS711" t="s">
        <v>443</v>
      </c>
      <c r="IT711" t="s">
        <v>443</v>
      </c>
      <c r="IU711">
        <v>0</v>
      </c>
      <c r="IV711">
        <v>100</v>
      </c>
      <c r="IW711">
        <v>100</v>
      </c>
      <c r="IX711">
        <v>1.097</v>
      </c>
      <c r="IY711">
        <v>0.3152</v>
      </c>
      <c r="IZ711">
        <v>1.09748391826392</v>
      </c>
      <c r="JA711">
        <v>0</v>
      </c>
      <c r="JB711">
        <v>0</v>
      </c>
      <c r="JC711">
        <v>0</v>
      </c>
      <c r="JD711">
        <v>0.315191680746845</v>
      </c>
      <c r="JE711">
        <v>0</v>
      </c>
      <c r="JF711">
        <v>0</v>
      </c>
      <c r="JG711">
        <v>0</v>
      </c>
      <c r="JH711">
        <v>5</v>
      </c>
      <c r="JI711">
        <v>2273</v>
      </c>
      <c r="JJ711">
        <v>0</v>
      </c>
      <c r="JK711">
        <v>25</v>
      </c>
      <c r="JL711">
        <v>29356980.7</v>
      </c>
      <c r="JM711">
        <v>29356980.7</v>
      </c>
      <c r="JN711">
        <v>0.281982</v>
      </c>
      <c r="JO711">
        <v>2.67456</v>
      </c>
      <c r="JP711">
        <v>1.54785</v>
      </c>
      <c r="JQ711">
        <v>2.31445</v>
      </c>
      <c r="JR711">
        <v>1.64673</v>
      </c>
      <c r="JS711">
        <v>2.34985</v>
      </c>
      <c r="JT711">
        <v>34.5777</v>
      </c>
      <c r="JU711">
        <v>24.0963</v>
      </c>
      <c r="JV711">
        <v>18</v>
      </c>
      <c r="JW711">
        <v>480.378</v>
      </c>
      <c r="JX711">
        <v>378.556</v>
      </c>
      <c r="JY711">
        <v>34.5801</v>
      </c>
      <c r="JZ711">
        <v>54.7977</v>
      </c>
      <c r="KA711">
        <v>30.0038</v>
      </c>
      <c r="KB711">
        <v>53.7918</v>
      </c>
      <c r="KC711">
        <v>53.5825</v>
      </c>
      <c r="KD711">
        <v>5.61871</v>
      </c>
      <c r="KE711">
        <v>0</v>
      </c>
      <c r="KF711">
        <v>100</v>
      </c>
      <c r="KG711">
        <v>24.3647</v>
      </c>
      <c r="KH711">
        <v>46.5296</v>
      </c>
      <c r="KI711">
        <v>34.6858</v>
      </c>
      <c r="KJ711">
        <v>92.5959</v>
      </c>
      <c r="KK711">
        <v>89.1406</v>
      </c>
    </row>
    <row r="712" spans="1:297">
      <c r="A712">
        <v>696</v>
      </c>
      <c r="B712">
        <v>1761418846</v>
      </c>
      <c r="C712">
        <v>10665</v>
      </c>
      <c r="D712" t="s">
        <v>1841</v>
      </c>
      <c r="E712" t="s">
        <v>1842</v>
      </c>
      <c r="F712">
        <v>5</v>
      </c>
      <c r="G712" t="s">
        <v>1796</v>
      </c>
      <c r="H712" t="s">
        <v>436</v>
      </c>
      <c r="I712">
        <v>1761418837.84615</v>
      </c>
      <c r="J712">
        <f>(K712)/1000</f>
        <v>0</v>
      </c>
      <c r="K712">
        <f>IF(DP712, AN712, AH712)</f>
        <v>0</v>
      </c>
      <c r="L712">
        <f>IF(DP712, AI712, AG712)</f>
        <v>0</v>
      </c>
      <c r="M712">
        <f>DR712 - IF(AU712&gt;1, L712*DL712*100.0/(AW712), 0)</f>
        <v>0</v>
      </c>
      <c r="N712">
        <f>((T712-J712/2)*M712-L712)/(T712+J712/2)</f>
        <v>0</v>
      </c>
      <c r="O712">
        <f>N712*(DY712+DZ712)/1000.0</f>
        <v>0</v>
      </c>
      <c r="P712">
        <f>(DR712 - IF(AU712&gt;1, L712*DL712*100.0/(AW712), 0))*(DY712+DZ712)/1000.0</f>
        <v>0</v>
      </c>
      <c r="Q712">
        <f>2.0/((1/S712-1/R712)+SIGN(S712)*SQRT((1/S712-1/R712)*(1/S712-1/R712) + 4*DM712/((DM712+1)*(DM712+1))*(2*1/S712*1/R712-1/R712*1/R712)))</f>
        <v>0</v>
      </c>
      <c r="R712">
        <f>IF(LEFT(DN712,1)&lt;&gt;"0",IF(LEFT(DN712,1)="1",3.0,DO712),$D$5+$E$5*(EF712*DY712/($K$5*1000))+$F$5*(EF712*DY712/($K$5*1000))*MAX(MIN(DL712,$J$5),$I$5)*MAX(MIN(DL712,$J$5),$I$5)+$G$5*MAX(MIN(DL712,$J$5),$I$5)*(EF712*DY712/($K$5*1000))+$H$5*(EF712*DY712/($K$5*1000))*(EF712*DY712/($K$5*1000)))</f>
        <v>0</v>
      </c>
      <c r="S712">
        <f>J712*(1000-(1000*0.61365*exp(17.502*W712/(240.97+W712))/(DY712+DZ712)+DT712)/2)/(1000*0.61365*exp(17.502*W712/(240.97+W712))/(DY712+DZ712)-DT712)</f>
        <v>0</v>
      </c>
      <c r="T712">
        <f>1/((DM712+1)/(Q712/1.6)+1/(R712/1.37)) + DM712/((DM712+1)/(Q712/1.6) + DM712/(R712/1.37))</f>
        <v>0</v>
      </c>
      <c r="U712">
        <f>(DH712*DK712)</f>
        <v>0</v>
      </c>
      <c r="V712">
        <f>(EA712+(U712+2*0.95*5.67E-8*(((EA712+$B$7)+273)^4-(EA712+273)^4)-44100*J712)/(1.84*29.3*R712+8*0.95*5.67E-8*(EA712+273)^3))</f>
        <v>0</v>
      </c>
      <c r="W712">
        <f>($C$7*EB712+$D$7*EC712+$E$7*V712)</f>
        <v>0</v>
      </c>
      <c r="X712">
        <f>0.61365*exp(17.502*W712/(240.97+W712))</f>
        <v>0</v>
      </c>
      <c r="Y712">
        <f>(Z712/AA712*100)</f>
        <v>0</v>
      </c>
      <c r="Z712">
        <f>DT712*(DY712+DZ712)/1000</f>
        <v>0</v>
      </c>
      <c r="AA712">
        <f>0.61365*exp(17.502*EA712/(240.97+EA712))</f>
        <v>0</v>
      </c>
      <c r="AB712">
        <f>(X712-DT712*(DY712+DZ712)/1000)</f>
        <v>0</v>
      </c>
      <c r="AC712">
        <f>(-J712*44100)</f>
        <v>0</v>
      </c>
      <c r="AD712">
        <f>2*29.3*R712*0.92*(EA712-W712)</f>
        <v>0</v>
      </c>
      <c r="AE712">
        <f>2*0.95*5.67E-8*(((EA712+$B$7)+273)^4-(W712+273)^4)</f>
        <v>0</v>
      </c>
      <c r="AF712">
        <f>U712+AE712+AC712+AD712</f>
        <v>0</v>
      </c>
      <c r="AG712">
        <f>DX712*AU712*(DS712-DR712*(1000-AU712*DU712)/(1000-AU712*DT712))/(100*DL712)</f>
        <v>0</v>
      </c>
      <c r="AH712">
        <f>1000*DX712*AU712*(DT712-DU712)/(100*DL712*(1000-AU712*DT712))</f>
        <v>0</v>
      </c>
      <c r="AI712">
        <f>(AJ712 - AK712 - DY712*1E3/(8.314*(EA712+273.15)) * AM712/DX712 * AL712) * DX712/(100*DL712) * (1000 - DU712)/1000</f>
        <v>0</v>
      </c>
      <c r="AJ712">
        <v>71.8187894076438</v>
      </c>
      <c r="AK712">
        <v>87.14364</v>
      </c>
      <c r="AL712">
        <v>-3.27414477957078</v>
      </c>
      <c r="AM712">
        <v>65.3077758132671</v>
      </c>
      <c r="AN712">
        <f>(AP712 - AO712 + DY712*1E3/(8.314*(EA712+273.15)) * AR712/DX712 * AQ712) * DX712/(100*DL712) * 1000/(1000 - AP712)</f>
        <v>0</v>
      </c>
      <c r="AO712">
        <v>25.8424167898198</v>
      </c>
      <c r="AP712">
        <v>33.0382581818182</v>
      </c>
      <c r="AQ712">
        <v>0.0185442659560499</v>
      </c>
      <c r="AR712">
        <v>110.477653958473</v>
      </c>
      <c r="AS712">
        <v>12</v>
      </c>
      <c r="AT712">
        <v>2</v>
      </c>
      <c r="AU712">
        <f>IF(AS712*$H$13&gt;=AW712,1.0,(AW712/(AW712-AS712*$H$13)))</f>
        <v>0</v>
      </c>
      <c r="AV712">
        <f>(AU712-1)*100</f>
        <v>0</v>
      </c>
      <c r="AW712">
        <f>MAX(0,($B$13+$C$13*EF712)/(1+$D$13*EF712)*DY712/(EA712+273)*$E$13)</f>
        <v>0</v>
      </c>
      <c r="AX712" t="s">
        <v>437</v>
      </c>
      <c r="AY712" t="s">
        <v>437</v>
      </c>
      <c r="AZ712">
        <v>0</v>
      </c>
      <c r="BA712">
        <v>0</v>
      </c>
      <c r="BB712">
        <f>1-AZ712/BA712</f>
        <v>0</v>
      </c>
      <c r="BC712">
        <v>0</v>
      </c>
      <c r="BD712" t="s">
        <v>437</v>
      </c>
      <c r="BE712" t="s">
        <v>437</v>
      </c>
      <c r="BF712">
        <v>0</v>
      </c>
      <c r="BG712">
        <v>0</v>
      </c>
      <c r="BH712">
        <f>1-BF712/BG712</f>
        <v>0</v>
      </c>
      <c r="BI712">
        <v>0.5</v>
      </c>
      <c r="BJ712">
        <f>DI712</f>
        <v>0</v>
      </c>
      <c r="BK712">
        <f>L712</f>
        <v>0</v>
      </c>
      <c r="BL712">
        <f>BH712*BI712*BJ712</f>
        <v>0</v>
      </c>
      <c r="BM712">
        <f>(BK712-BC712)/BJ712</f>
        <v>0</v>
      </c>
      <c r="BN712">
        <f>(BA712-BG712)/BG712</f>
        <v>0</v>
      </c>
      <c r="BO712">
        <f>AZ712/(BB712+AZ712/BG712)</f>
        <v>0</v>
      </c>
      <c r="BP712" t="s">
        <v>437</v>
      </c>
      <c r="BQ712">
        <v>0</v>
      </c>
      <c r="BR712">
        <f>IF(BQ712&lt;&gt;0, BQ712, BO712)</f>
        <v>0</v>
      </c>
      <c r="BS712">
        <f>1-BR712/BG712</f>
        <v>0</v>
      </c>
      <c r="BT712">
        <f>(BG712-BF712)/(BG712-BR712)</f>
        <v>0</v>
      </c>
      <c r="BU712">
        <f>(BA712-BG712)/(BA712-BR712)</f>
        <v>0</v>
      </c>
      <c r="BV712">
        <f>(BG712-BF712)/(BG712-AZ712)</f>
        <v>0</v>
      </c>
      <c r="BW712">
        <f>(BA712-BG712)/(BA712-AZ712)</f>
        <v>0</v>
      </c>
      <c r="BX712">
        <f>(BT712*BR712/BF712)</f>
        <v>0</v>
      </c>
      <c r="BY712">
        <f>(1-BX712)</f>
        <v>0</v>
      </c>
      <c r="DH712">
        <f>$B$11*EG712+$C$11*EH712+$F$11*ES712*(1-EV712)</f>
        <v>0</v>
      </c>
      <c r="DI712">
        <f>DH712*DJ712</f>
        <v>0</v>
      </c>
      <c r="DJ712">
        <f>($B$11*$D$9+$C$11*$D$9+$F$11*((FF712+EX712)/MAX(FF712+EX712+FG712, 0.1)*$I$9+FG712/MAX(FF712+EX712+FG712, 0.1)*$J$9))/($B$11+$C$11+$F$11)</f>
        <v>0</v>
      </c>
      <c r="DK712">
        <f>($B$11*$K$9+$C$11*$K$9+$F$11*((FF712+EX712)/MAX(FF712+EX712+FG712, 0.1)*$P$9+FG712/MAX(FF712+EX712+FG712, 0.1)*$Q$9))/($B$11+$C$11+$F$11)</f>
        <v>0</v>
      </c>
      <c r="DL712">
        <v>6</v>
      </c>
      <c r="DM712">
        <v>0.5</v>
      </c>
      <c r="DN712" t="s">
        <v>438</v>
      </c>
      <c r="DO712">
        <v>2</v>
      </c>
      <c r="DP712" t="b">
        <v>1</v>
      </c>
      <c r="DQ712">
        <v>1761418837.84615</v>
      </c>
      <c r="DR712">
        <v>107.009515384615</v>
      </c>
      <c r="DS712">
        <v>85.5225615384615</v>
      </c>
      <c r="DT712">
        <v>32.9097307692308</v>
      </c>
      <c r="DU712">
        <v>25.8420076923077</v>
      </c>
      <c r="DV712">
        <v>105.912269230769</v>
      </c>
      <c r="DW712">
        <v>32.5945307692308</v>
      </c>
      <c r="DX712">
        <v>500.004384615385</v>
      </c>
      <c r="DY712">
        <v>90.2763923076923</v>
      </c>
      <c r="DZ712">
        <v>0.0435300153846154</v>
      </c>
      <c r="EA712">
        <v>43.0133615384615</v>
      </c>
      <c r="EB712">
        <v>42.4884307692308</v>
      </c>
      <c r="EC712">
        <v>999.9</v>
      </c>
      <c r="ED712">
        <v>0</v>
      </c>
      <c r="EE712">
        <v>0</v>
      </c>
      <c r="EF712">
        <v>9993.12153846154</v>
      </c>
      <c r="EG712">
        <v>0</v>
      </c>
      <c r="EH712">
        <v>1203.48615384615</v>
      </c>
      <c r="EI712">
        <v>21.4871076923077</v>
      </c>
      <c r="EJ712">
        <v>110.649815384615</v>
      </c>
      <c r="EK712">
        <v>87.7911615384615</v>
      </c>
      <c r="EL712">
        <v>7.06772692307692</v>
      </c>
      <c r="EM712">
        <v>85.5225615384615</v>
      </c>
      <c r="EN712">
        <v>25.8420076923077</v>
      </c>
      <c r="EO712">
        <v>2.97097230769231</v>
      </c>
      <c r="EP712">
        <v>2.33292230769231</v>
      </c>
      <c r="EQ712">
        <v>23.8660692307692</v>
      </c>
      <c r="ER712">
        <v>19.9055538461538</v>
      </c>
      <c r="ES712">
        <v>1200.00538461538</v>
      </c>
      <c r="ET712">
        <v>0.966999307692308</v>
      </c>
      <c r="EU712">
        <v>0.0330005</v>
      </c>
      <c r="EV712">
        <v>0</v>
      </c>
      <c r="EW712">
        <v>1159.88307692308</v>
      </c>
      <c r="EX712">
        <v>5.00059</v>
      </c>
      <c r="EY712">
        <v>15103.5461538462</v>
      </c>
      <c r="EZ712">
        <v>10358.7615384615</v>
      </c>
      <c r="FA712">
        <v>62.5286153846154</v>
      </c>
      <c r="FB712">
        <v>64.3892307692308</v>
      </c>
      <c r="FC712">
        <v>62.7690769230769</v>
      </c>
      <c r="FD712">
        <v>64.0286153846154</v>
      </c>
      <c r="FE712">
        <v>63.2257692307692</v>
      </c>
      <c r="FF712">
        <v>1155.57153846154</v>
      </c>
      <c r="FG712">
        <v>39.4338461538462</v>
      </c>
      <c r="FH712">
        <v>0</v>
      </c>
      <c r="FI712">
        <v>1761418806.1</v>
      </c>
      <c r="FJ712">
        <v>0</v>
      </c>
      <c r="FK712">
        <v>1159.46269230769</v>
      </c>
      <c r="FL712">
        <v>-50.2690598432728</v>
      </c>
      <c r="FM712">
        <v>-587.083760582573</v>
      </c>
      <c r="FN712">
        <v>15099.8615384615</v>
      </c>
      <c r="FO712">
        <v>15</v>
      </c>
      <c r="FP712">
        <v>0</v>
      </c>
      <c r="FQ712" t="s">
        <v>439</v>
      </c>
      <c r="FR712">
        <v>0</v>
      </c>
      <c r="FS712">
        <v>0</v>
      </c>
      <c r="FT712">
        <v>0</v>
      </c>
      <c r="FU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A712">
        <v>0</v>
      </c>
      <c r="GB712">
        <v>0</v>
      </c>
      <c r="GC712">
        <v>21.393619047619</v>
      </c>
      <c r="GD712">
        <v>3.25629350649349</v>
      </c>
      <c r="GE712">
        <v>0.447243310385753</v>
      </c>
      <c r="GF712">
        <v>0</v>
      </c>
      <c r="GG712">
        <v>1161.76058823529</v>
      </c>
      <c r="GH712">
        <v>-46.9781512720909</v>
      </c>
      <c r="GI712">
        <v>4.62359291230156</v>
      </c>
      <c r="GJ712">
        <v>-1</v>
      </c>
      <c r="GK712">
        <v>7.02246428571429</v>
      </c>
      <c r="GL712">
        <v>0.98215012987012</v>
      </c>
      <c r="GM712">
        <v>0.0992777973342348</v>
      </c>
      <c r="GN712">
        <v>0</v>
      </c>
      <c r="GO712">
        <v>0</v>
      </c>
      <c r="GP712">
        <v>2</v>
      </c>
      <c r="GQ712" t="s">
        <v>473</v>
      </c>
      <c r="GR712">
        <v>3.12678</v>
      </c>
      <c r="GS712">
        <v>2.72141</v>
      </c>
      <c r="GT712">
        <v>0.0189843</v>
      </c>
      <c r="GU712">
        <v>0.0139511</v>
      </c>
      <c r="GV712">
        <v>0.122327</v>
      </c>
      <c r="GW712">
        <v>0.102969</v>
      </c>
      <c r="GX712">
        <v>35077</v>
      </c>
      <c r="GY712">
        <v>37237.3</v>
      </c>
      <c r="GZ712">
        <v>32492.6</v>
      </c>
      <c r="HA712">
        <v>34336.1</v>
      </c>
      <c r="HB712">
        <v>40758.5</v>
      </c>
      <c r="HC712">
        <v>44433.7</v>
      </c>
      <c r="HD712">
        <v>51093.4</v>
      </c>
      <c r="HE712">
        <v>55096.5</v>
      </c>
      <c r="HF712">
        <v>1.66037</v>
      </c>
      <c r="HG712">
        <v>1.51812</v>
      </c>
      <c r="HH712">
        <v>-0.0957996</v>
      </c>
      <c r="HI712">
        <v>0</v>
      </c>
      <c r="HJ712">
        <v>44.002</v>
      </c>
      <c r="HK712">
        <v>999.9</v>
      </c>
      <c r="HL712">
        <v>56.141</v>
      </c>
      <c r="HM712">
        <v>30.383</v>
      </c>
      <c r="HN712">
        <v>27.0822</v>
      </c>
      <c r="HO712">
        <v>60.8656</v>
      </c>
      <c r="HP712">
        <v>41.1579</v>
      </c>
      <c r="HQ712">
        <v>1</v>
      </c>
      <c r="HR712">
        <v>2.54752</v>
      </c>
      <c r="HS712">
        <v>9.28105</v>
      </c>
      <c r="HT712">
        <v>19.9011</v>
      </c>
      <c r="HU712">
        <v>5.18734</v>
      </c>
      <c r="HV712">
        <v>12.0159</v>
      </c>
      <c r="HW712">
        <v>4.96865</v>
      </c>
      <c r="HX712">
        <v>3.2958</v>
      </c>
      <c r="HY712">
        <v>9999</v>
      </c>
      <c r="HZ712">
        <v>9999</v>
      </c>
      <c r="IA712">
        <v>999.9</v>
      </c>
      <c r="IB712">
        <v>9999</v>
      </c>
      <c r="IC712">
        <v>1.86325</v>
      </c>
      <c r="ID712">
        <v>1.86811</v>
      </c>
      <c r="IE712">
        <v>1.86784</v>
      </c>
      <c r="IF712">
        <v>1.86904</v>
      </c>
      <c r="IG712">
        <v>1.86981</v>
      </c>
      <c r="IH712">
        <v>1.86584</v>
      </c>
      <c r="II712">
        <v>1.86694</v>
      </c>
      <c r="IJ712">
        <v>1.86843</v>
      </c>
      <c r="IK712">
        <v>5</v>
      </c>
      <c r="IL712">
        <v>0</v>
      </c>
      <c r="IM712">
        <v>0</v>
      </c>
      <c r="IN712">
        <v>0</v>
      </c>
      <c r="IO712" t="s">
        <v>441</v>
      </c>
      <c r="IP712" t="s">
        <v>442</v>
      </c>
      <c r="IQ712" t="s">
        <v>443</v>
      </c>
      <c r="IR712" t="s">
        <v>443</v>
      </c>
      <c r="IS712" t="s">
        <v>443</v>
      </c>
      <c r="IT712" t="s">
        <v>443</v>
      </c>
      <c r="IU712">
        <v>0</v>
      </c>
      <c r="IV712">
        <v>100</v>
      </c>
      <c r="IW712">
        <v>100</v>
      </c>
      <c r="IX712">
        <v>1.097</v>
      </c>
      <c r="IY712">
        <v>0.3152</v>
      </c>
      <c r="IZ712">
        <v>1.09748391826392</v>
      </c>
      <c r="JA712">
        <v>0</v>
      </c>
      <c r="JB712">
        <v>0</v>
      </c>
      <c r="JC712">
        <v>0</v>
      </c>
      <c r="JD712">
        <v>0.315191680746845</v>
      </c>
      <c r="JE712">
        <v>0</v>
      </c>
      <c r="JF712">
        <v>0</v>
      </c>
      <c r="JG712">
        <v>0</v>
      </c>
      <c r="JH712">
        <v>5</v>
      </c>
      <c r="JI712">
        <v>2273</v>
      </c>
      <c r="JJ712">
        <v>0</v>
      </c>
      <c r="JK712">
        <v>25</v>
      </c>
      <c r="JL712">
        <v>29356980.8</v>
      </c>
      <c r="JM712">
        <v>29356980.8</v>
      </c>
      <c r="JN712">
        <v>0.245361</v>
      </c>
      <c r="JO712">
        <v>2.69043</v>
      </c>
      <c r="JP712">
        <v>1.54785</v>
      </c>
      <c r="JQ712">
        <v>2.31567</v>
      </c>
      <c r="JR712">
        <v>1.64673</v>
      </c>
      <c r="JS712">
        <v>2.26196</v>
      </c>
      <c r="JT712">
        <v>34.5777</v>
      </c>
      <c r="JU712">
        <v>24.0963</v>
      </c>
      <c r="JV712">
        <v>18</v>
      </c>
      <c r="JW712">
        <v>480.334</v>
      </c>
      <c r="JX712">
        <v>378.64</v>
      </c>
      <c r="JY712">
        <v>34.6025</v>
      </c>
      <c r="JZ712">
        <v>54.834</v>
      </c>
      <c r="KA712">
        <v>30.0037</v>
      </c>
      <c r="KB712">
        <v>53.8263</v>
      </c>
      <c r="KC712">
        <v>53.6166</v>
      </c>
      <c r="KD712">
        <v>4.87251</v>
      </c>
      <c r="KE712">
        <v>0</v>
      </c>
      <c r="KF712">
        <v>100</v>
      </c>
      <c r="KG712">
        <v>24.4123</v>
      </c>
      <c r="KH712">
        <v>32.943</v>
      </c>
      <c r="KI712">
        <v>34.6858</v>
      </c>
      <c r="KJ712">
        <v>92.5894</v>
      </c>
      <c r="KK712">
        <v>89.1314</v>
      </c>
    </row>
    <row r="713" spans="1:297">
      <c r="A713">
        <v>697</v>
      </c>
      <c r="B713">
        <v>1761418943</v>
      </c>
      <c r="C713">
        <v>10762</v>
      </c>
      <c r="D713" t="s">
        <v>1843</v>
      </c>
      <c r="E713" t="s">
        <v>1844</v>
      </c>
      <c r="F713">
        <v>5</v>
      </c>
      <c r="G713" t="s">
        <v>1796</v>
      </c>
      <c r="H713" t="s">
        <v>436</v>
      </c>
      <c r="I713">
        <v>1761418934.5</v>
      </c>
      <c r="J713">
        <f>(K713)/1000</f>
        <v>0</v>
      </c>
      <c r="K713">
        <f>IF(DP713, AN713, AH713)</f>
        <v>0</v>
      </c>
      <c r="L713">
        <f>IF(DP713, AI713, AG713)</f>
        <v>0</v>
      </c>
      <c r="M713">
        <f>DR713 - IF(AU713&gt;1, L713*DL713*100.0/(AW713), 0)</f>
        <v>0</v>
      </c>
      <c r="N713">
        <f>((T713-J713/2)*M713-L713)/(T713+J713/2)</f>
        <v>0</v>
      </c>
      <c r="O713">
        <f>N713*(DY713+DZ713)/1000.0</f>
        <v>0</v>
      </c>
      <c r="P713">
        <f>(DR713 - IF(AU713&gt;1, L713*DL713*100.0/(AW713), 0))*(DY713+DZ713)/1000.0</f>
        <v>0</v>
      </c>
      <c r="Q713">
        <f>2.0/((1/S713-1/R713)+SIGN(S713)*SQRT((1/S713-1/R713)*(1/S713-1/R713) + 4*DM713/((DM713+1)*(DM713+1))*(2*1/S713*1/R713-1/R713*1/R713)))</f>
        <v>0</v>
      </c>
      <c r="R713">
        <f>IF(LEFT(DN713,1)&lt;&gt;"0",IF(LEFT(DN713,1)="1",3.0,DO713),$D$5+$E$5*(EF713*DY713/($K$5*1000))+$F$5*(EF713*DY713/($K$5*1000))*MAX(MIN(DL713,$J$5),$I$5)*MAX(MIN(DL713,$J$5),$I$5)+$G$5*MAX(MIN(DL713,$J$5),$I$5)*(EF713*DY713/($K$5*1000))+$H$5*(EF713*DY713/($K$5*1000))*(EF713*DY713/($K$5*1000)))</f>
        <v>0</v>
      </c>
      <c r="S713">
        <f>J713*(1000-(1000*0.61365*exp(17.502*W713/(240.97+W713))/(DY713+DZ713)+DT713)/2)/(1000*0.61365*exp(17.502*W713/(240.97+W713))/(DY713+DZ713)-DT713)</f>
        <v>0</v>
      </c>
      <c r="T713">
        <f>1/((DM713+1)/(Q713/1.6)+1/(R713/1.37)) + DM713/((DM713+1)/(Q713/1.6) + DM713/(R713/1.37))</f>
        <v>0</v>
      </c>
      <c r="U713">
        <f>(DH713*DK713)</f>
        <v>0</v>
      </c>
      <c r="V713">
        <f>(EA713+(U713+2*0.95*5.67E-8*(((EA713+$B$7)+273)^4-(EA713+273)^4)-44100*J713)/(1.84*29.3*R713+8*0.95*5.67E-8*(EA713+273)^3))</f>
        <v>0</v>
      </c>
      <c r="W713">
        <f>($C$7*EB713+$D$7*EC713+$E$7*V713)</f>
        <v>0</v>
      </c>
      <c r="X713">
        <f>0.61365*exp(17.502*W713/(240.97+W713))</f>
        <v>0</v>
      </c>
      <c r="Y713">
        <f>(Z713/AA713*100)</f>
        <v>0</v>
      </c>
      <c r="Z713">
        <f>DT713*(DY713+DZ713)/1000</f>
        <v>0</v>
      </c>
      <c r="AA713">
        <f>0.61365*exp(17.502*EA713/(240.97+EA713))</f>
        <v>0</v>
      </c>
      <c r="AB713">
        <f>(X713-DT713*(DY713+DZ713)/1000)</f>
        <v>0</v>
      </c>
      <c r="AC713">
        <f>(-J713*44100)</f>
        <v>0</v>
      </c>
      <c r="AD713">
        <f>2*29.3*R713*0.92*(EA713-W713)</f>
        <v>0</v>
      </c>
      <c r="AE713">
        <f>2*0.95*5.67E-8*(((EA713+$B$7)+273)^4-(W713+273)^4)</f>
        <v>0</v>
      </c>
      <c r="AF713">
        <f>U713+AE713+AC713+AD713</f>
        <v>0</v>
      </c>
      <c r="AG713">
        <f>DX713*AU713*(DS713-DR713*(1000-AU713*DU713)/(1000-AU713*DT713))/(100*DL713)</f>
        <v>0</v>
      </c>
      <c r="AH713">
        <f>1000*DX713*AU713*(DT713-DU713)/(100*DL713*(1000-AU713*DT713))</f>
        <v>0</v>
      </c>
      <c r="AI713">
        <f>(AJ713 - AK713 - DY713*1E3/(8.314*(EA713+273.15)) * AM713/DX713 * AL713) * DX713/(100*DL713) * (1000 - DU713)/1000</f>
        <v>0</v>
      </c>
      <c r="AJ713">
        <v>431.209409603483</v>
      </c>
      <c r="AK713">
        <v>424.222115151515</v>
      </c>
      <c r="AL713">
        <v>0.00101657843961048</v>
      </c>
      <c r="AM713">
        <v>65.3077758132671</v>
      </c>
      <c r="AN713">
        <f>(AP713 - AO713 + DY713*1E3/(8.314*(EA713+273.15)) * AR713/DX713 * AQ713) * DX713/(100*DL713) * 1000/(1000 - AP713)</f>
        <v>0</v>
      </c>
      <c r="AO713">
        <v>25.9151634113355</v>
      </c>
      <c r="AP713">
        <v>34.3349903030303</v>
      </c>
      <c r="AQ713">
        <v>-0.0111477167238913</v>
      </c>
      <c r="AR713">
        <v>110.477653958473</v>
      </c>
      <c r="AS713">
        <v>13</v>
      </c>
      <c r="AT713">
        <v>3</v>
      </c>
      <c r="AU713">
        <f>IF(AS713*$H$13&gt;=AW713,1.0,(AW713/(AW713-AS713*$H$13)))</f>
        <v>0</v>
      </c>
      <c r="AV713">
        <f>(AU713-1)*100</f>
        <v>0</v>
      </c>
      <c r="AW713">
        <f>MAX(0,($B$13+$C$13*EF713)/(1+$D$13*EF713)*DY713/(EA713+273)*$E$13)</f>
        <v>0</v>
      </c>
      <c r="AX713" t="s">
        <v>437</v>
      </c>
      <c r="AY713" t="s">
        <v>437</v>
      </c>
      <c r="AZ713">
        <v>0</v>
      </c>
      <c r="BA713">
        <v>0</v>
      </c>
      <c r="BB713">
        <f>1-AZ713/BA713</f>
        <v>0</v>
      </c>
      <c r="BC713">
        <v>0</v>
      </c>
      <c r="BD713" t="s">
        <v>437</v>
      </c>
      <c r="BE713" t="s">
        <v>437</v>
      </c>
      <c r="BF713">
        <v>0</v>
      </c>
      <c r="BG713">
        <v>0</v>
      </c>
      <c r="BH713">
        <f>1-BF713/BG713</f>
        <v>0</v>
      </c>
      <c r="BI713">
        <v>0.5</v>
      </c>
      <c r="BJ713">
        <f>DI713</f>
        <v>0</v>
      </c>
      <c r="BK713">
        <f>L713</f>
        <v>0</v>
      </c>
      <c r="BL713">
        <f>BH713*BI713*BJ713</f>
        <v>0</v>
      </c>
      <c r="BM713">
        <f>(BK713-BC713)/BJ713</f>
        <v>0</v>
      </c>
      <c r="BN713">
        <f>(BA713-BG713)/BG713</f>
        <v>0</v>
      </c>
      <c r="BO713">
        <f>AZ713/(BB713+AZ713/BG713)</f>
        <v>0</v>
      </c>
      <c r="BP713" t="s">
        <v>437</v>
      </c>
      <c r="BQ713">
        <v>0</v>
      </c>
      <c r="BR713">
        <f>IF(BQ713&lt;&gt;0, BQ713, BO713)</f>
        <v>0</v>
      </c>
      <c r="BS713">
        <f>1-BR713/BG713</f>
        <v>0</v>
      </c>
      <c r="BT713">
        <f>(BG713-BF713)/(BG713-BR713)</f>
        <v>0</v>
      </c>
      <c r="BU713">
        <f>(BA713-BG713)/(BA713-BR713)</f>
        <v>0</v>
      </c>
      <c r="BV713">
        <f>(BG713-BF713)/(BG713-AZ713)</f>
        <v>0</v>
      </c>
      <c r="BW713">
        <f>(BA713-BG713)/(BA713-AZ713)</f>
        <v>0</v>
      </c>
      <c r="BX713">
        <f>(BT713*BR713/BF713)</f>
        <v>0</v>
      </c>
      <c r="BY713">
        <f>(1-BX713)</f>
        <v>0</v>
      </c>
      <c r="DH713">
        <f>$B$11*EG713+$C$11*EH713+$F$11*ES713*(1-EV713)</f>
        <v>0</v>
      </c>
      <c r="DI713">
        <f>DH713*DJ713</f>
        <v>0</v>
      </c>
      <c r="DJ713">
        <f>($B$11*$D$9+$C$11*$D$9+$F$11*((FF713+EX713)/MAX(FF713+EX713+FG713, 0.1)*$I$9+FG713/MAX(FF713+EX713+FG713, 0.1)*$J$9))/($B$11+$C$11+$F$11)</f>
        <v>0</v>
      </c>
      <c r="DK713">
        <f>($B$11*$K$9+$C$11*$K$9+$F$11*((FF713+EX713)/MAX(FF713+EX713+FG713, 0.1)*$P$9+FG713/MAX(FF713+EX713+FG713, 0.1)*$Q$9))/($B$11+$C$11+$F$11)</f>
        <v>0</v>
      </c>
      <c r="DL713">
        <v>6</v>
      </c>
      <c r="DM713">
        <v>0.5</v>
      </c>
      <c r="DN713" t="s">
        <v>438</v>
      </c>
      <c r="DO713">
        <v>2</v>
      </c>
      <c r="DP713" t="b">
        <v>1</v>
      </c>
      <c r="DQ713">
        <v>1761418934.5</v>
      </c>
      <c r="DR713">
        <v>409.621125</v>
      </c>
      <c r="DS713">
        <v>420.0130625</v>
      </c>
      <c r="DT713">
        <v>34.41145625</v>
      </c>
      <c r="DU713">
        <v>25.9146625</v>
      </c>
      <c r="DV713">
        <v>408.5236875</v>
      </c>
      <c r="DW713">
        <v>34.09626875</v>
      </c>
      <c r="DX713">
        <v>500.0191875</v>
      </c>
      <c r="DY713">
        <v>90.27975625</v>
      </c>
      <c r="DZ713">
        <v>0.04432294375</v>
      </c>
      <c r="EA713">
        <v>43.34525</v>
      </c>
      <c r="EB713">
        <v>42.61664375</v>
      </c>
      <c r="EC713">
        <v>999.9</v>
      </c>
      <c r="ED713">
        <v>0</v>
      </c>
      <c r="EE713">
        <v>0</v>
      </c>
      <c r="EF713">
        <v>10000.473125</v>
      </c>
      <c r="EG713">
        <v>0</v>
      </c>
      <c r="EH713">
        <v>1201.471875</v>
      </c>
      <c r="EI713">
        <v>-10.39193125</v>
      </c>
      <c r="EJ713">
        <v>424.219125</v>
      </c>
      <c r="EK713">
        <v>431.1871875</v>
      </c>
      <c r="EL713">
        <v>8.496804375</v>
      </c>
      <c r="EM713">
        <v>420.0130625</v>
      </c>
      <c r="EN713">
        <v>25.9146625</v>
      </c>
      <c r="EO713">
        <v>3.106656875</v>
      </c>
      <c r="EP713">
        <v>2.33957</v>
      </c>
      <c r="EQ713">
        <v>24.6108875</v>
      </c>
      <c r="ER713">
        <v>19.95145625</v>
      </c>
      <c r="ES713">
        <v>1200.019375</v>
      </c>
      <c r="ET713">
        <v>0.9669965</v>
      </c>
      <c r="EU713">
        <v>0.0330034</v>
      </c>
      <c r="EV713">
        <v>0</v>
      </c>
      <c r="EW713">
        <v>1173.29375</v>
      </c>
      <c r="EX713">
        <v>5.00059</v>
      </c>
      <c r="EY713">
        <v>15325.4</v>
      </c>
      <c r="EZ713">
        <v>10358.89375</v>
      </c>
      <c r="FA713">
        <v>63.1013125</v>
      </c>
      <c r="FB713">
        <v>64.9724375</v>
      </c>
      <c r="FC713">
        <v>63.3435</v>
      </c>
      <c r="FD713">
        <v>64.62875</v>
      </c>
      <c r="FE713">
        <v>63.796625</v>
      </c>
      <c r="FF713">
        <v>1155.579375</v>
      </c>
      <c r="FG713">
        <v>39.44</v>
      </c>
      <c r="FH713">
        <v>0</v>
      </c>
      <c r="FI713">
        <v>1761418903.3</v>
      </c>
      <c r="FJ713">
        <v>0</v>
      </c>
      <c r="FK713">
        <v>1173.20461538462</v>
      </c>
      <c r="FL713">
        <v>-6.84170940228788</v>
      </c>
      <c r="FM713">
        <v>-44.5367521929827</v>
      </c>
      <c r="FN713">
        <v>15324.1961538462</v>
      </c>
      <c r="FO713">
        <v>15</v>
      </c>
      <c r="FP713">
        <v>0</v>
      </c>
      <c r="FQ713" t="s">
        <v>439</v>
      </c>
      <c r="FR713">
        <v>0</v>
      </c>
      <c r="FS713">
        <v>0</v>
      </c>
      <c r="FT713">
        <v>0</v>
      </c>
      <c r="FU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A713">
        <v>0</v>
      </c>
      <c r="GB713">
        <v>0</v>
      </c>
      <c r="GC713">
        <v>-10.4042904761905</v>
      </c>
      <c r="GD713">
        <v>0.141755844155823</v>
      </c>
      <c r="GE713">
        <v>0.0347416438019123</v>
      </c>
      <c r="GF713">
        <v>1</v>
      </c>
      <c r="GG713">
        <v>1173.80558823529</v>
      </c>
      <c r="GH713">
        <v>-8.86707410161665</v>
      </c>
      <c r="GI713">
        <v>0.903441756241328</v>
      </c>
      <c r="GJ713">
        <v>-1</v>
      </c>
      <c r="GK713">
        <v>8.52477</v>
      </c>
      <c r="GL713">
        <v>-0.494851948051935</v>
      </c>
      <c r="GM713">
        <v>0.0504300787984616</v>
      </c>
      <c r="GN713">
        <v>0</v>
      </c>
      <c r="GO713">
        <v>1</v>
      </c>
      <c r="GP713">
        <v>2</v>
      </c>
      <c r="GQ713" t="s">
        <v>446</v>
      </c>
      <c r="GR713">
        <v>3.12653</v>
      </c>
      <c r="GS713">
        <v>2.72241</v>
      </c>
      <c r="GT713">
        <v>0.0822989</v>
      </c>
      <c r="GU713">
        <v>0.084225</v>
      </c>
      <c r="GV713">
        <v>0.125431</v>
      </c>
      <c r="GW713">
        <v>0.103029</v>
      </c>
      <c r="GX713">
        <v>32764.6</v>
      </c>
      <c r="GY713">
        <v>34520.2</v>
      </c>
      <c r="GZ713">
        <v>32441.8</v>
      </c>
      <c r="HA713">
        <v>34269.8</v>
      </c>
      <c r="HB713">
        <v>40583.3</v>
      </c>
      <c r="HC713">
        <v>44359.6</v>
      </c>
      <c r="HD713">
        <v>51026</v>
      </c>
      <c r="HE713">
        <v>54996.9</v>
      </c>
      <c r="HF713">
        <v>1.65375</v>
      </c>
      <c r="HG713">
        <v>1.5114</v>
      </c>
      <c r="HH713">
        <v>-0.105627</v>
      </c>
      <c r="HI713">
        <v>0</v>
      </c>
      <c r="HJ713">
        <v>44.3284</v>
      </c>
      <c r="HK713">
        <v>999.9</v>
      </c>
      <c r="HL713">
        <v>56.141</v>
      </c>
      <c r="HM713">
        <v>30.383</v>
      </c>
      <c r="HN713">
        <v>27.0838</v>
      </c>
      <c r="HO713">
        <v>60.7657</v>
      </c>
      <c r="HP713">
        <v>41.25</v>
      </c>
      <c r="HQ713">
        <v>1</v>
      </c>
      <c r="HR713">
        <v>2.62374</v>
      </c>
      <c r="HS713">
        <v>9.28105</v>
      </c>
      <c r="HT713">
        <v>19.9006</v>
      </c>
      <c r="HU713">
        <v>5.18659</v>
      </c>
      <c r="HV713">
        <v>12.0161</v>
      </c>
      <c r="HW713">
        <v>4.969</v>
      </c>
      <c r="HX713">
        <v>3.296</v>
      </c>
      <c r="HY713">
        <v>9999</v>
      </c>
      <c r="HZ713">
        <v>9999</v>
      </c>
      <c r="IA713">
        <v>999.9</v>
      </c>
      <c r="IB713">
        <v>9999</v>
      </c>
      <c r="IC713">
        <v>1.86325</v>
      </c>
      <c r="ID713">
        <v>1.86812</v>
      </c>
      <c r="IE713">
        <v>1.86784</v>
      </c>
      <c r="IF713">
        <v>1.86905</v>
      </c>
      <c r="IG713">
        <v>1.86981</v>
      </c>
      <c r="IH713">
        <v>1.86587</v>
      </c>
      <c r="II713">
        <v>1.86692</v>
      </c>
      <c r="IJ713">
        <v>1.8684</v>
      </c>
      <c r="IK713">
        <v>5</v>
      </c>
      <c r="IL713">
        <v>0</v>
      </c>
      <c r="IM713">
        <v>0</v>
      </c>
      <c r="IN713">
        <v>0</v>
      </c>
      <c r="IO713" t="s">
        <v>441</v>
      </c>
      <c r="IP713" t="s">
        <v>442</v>
      </c>
      <c r="IQ713" t="s">
        <v>443</v>
      </c>
      <c r="IR713" t="s">
        <v>443</v>
      </c>
      <c r="IS713" t="s">
        <v>443</v>
      </c>
      <c r="IT713" t="s">
        <v>443</v>
      </c>
      <c r="IU713">
        <v>0</v>
      </c>
      <c r="IV713">
        <v>100</v>
      </c>
      <c r="IW713">
        <v>100</v>
      </c>
      <c r="IX713">
        <v>1.098</v>
      </c>
      <c r="IY713">
        <v>0.3152</v>
      </c>
      <c r="IZ713">
        <v>1.09748391826392</v>
      </c>
      <c r="JA713">
        <v>0</v>
      </c>
      <c r="JB713">
        <v>0</v>
      </c>
      <c r="JC713">
        <v>0</v>
      </c>
      <c r="JD713">
        <v>0.315191680746845</v>
      </c>
      <c r="JE713">
        <v>0</v>
      </c>
      <c r="JF713">
        <v>0</v>
      </c>
      <c r="JG713">
        <v>0</v>
      </c>
      <c r="JH713">
        <v>5</v>
      </c>
      <c r="JI713">
        <v>2273</v>
      </c>
      <c r="JJ713">
        <v>0</v>
      </c>
      <c r="JK713">
        <v>25</v>
      </c>
      <c r="JL713">
        <v>29356982.4</v>
      </c>
      <c r="JM713">
        <v>29356982.4</v>
      </c>
      <c r="JN713">
        <v>1.01807</v>
      </c>
      <c r="JO713">
        <v>2.64404</v>
      </c>
      <c r="JP713">
        <v>1.54785</v>
      </c>
      <c r="JQ713">
        <v>2.31445</v>
      </c>
      <c r="JR713">
        <v>1.64551</v>
      </c>
      <c r="JS713">
        <v>2.32544</v>
      </c>
      <c r="JT713">
        <v>34.5777</v>
      </c>
      <c r="JU713">
        <v>24.0963</v>
      </c>
      <c r="JV713">
        <v>18</v>
      </c>
      <c r="JW713">
        <v>479.219</v>
      </c>
      <c r="JX713">
        <v>377.3</v>
      </c>
      <c r="JY713">
        <v>35.0503</v>
      </c>
      <c r="JZ713">
        <v>55.5629</v>
      </c>
      <c r="KA713">
        <v>30.0039</v>
      </c>
      <c r="KB713">
        <v>54.4986</v>
      </c>
      <c r="KC713">
        <v>54.2724</v>
      </c>
      <c r="KD713">
        <v>20.3916</v>
      </c>
      <c r="KE713">
        <v>0</v>
      </c>
      <c r="KF713">
        <v>100</v>
      </c>
      <c r="KG713">
        <v>25.1621</v>
      </c>
      <c r="KH713">
        <v>426.828</v>
      </c>
      <c r="KI713">
        <v>34.6858</v>
      </c>
      <c r="KJ713">
        <v>92.4584</v>
      </c>
      <c r="KK713">
        <v>88.9659</v>
      </c>
    </row>
    <row r="714" spans="1:297">
      <c r="A714">
        <v>698</v>
      </c>
      <c r="B714">
        <v>1761418948</v>
      </c>
      <c r="C714">
        <v>10767</v>
      </c>
      <c r="D714" t="s">
        <v>1845</v>
      </c>
      <c r="E714" t="s">
        <v>1846</v>
      </c>
      <c r="F714">
        <v>5</v>
      </c>
      <c r="G714" t="s">
        <v>1796</v>
      </c>
      <c r="H714" t="s">
        <v>436</v>
      </c>
      <c r="I714">
        <v>1761418939.26667</v>
      </c>
      <c r="J714">
        <f>(K714)/1000</f>
        <v>0</v>
      </c>
      <c r="K714">
        <f>IF(DP714, AN714, AH714)</f>
        <v>0</v>
      </c>
      <c r="L714">
        <f>IF(DP714, AI714, AG714)</f>
        <v>0</v>
      </c>
      <c r="M714">
        <f>DR714 - IF(AU714&gt;1, L714*DL714*100.0/(AW714), 0)</f>
        <v>0</v>
      </c>
      <c r="N714">
        <f>((T714-J714/2)*M714-L714)/(T714+J714/2)</f>
        <v>0</v>
      </c>
      <c r="O714">
        <f>N714*(DY714+DZ714)/1000.0</f>
        <v>0</v>
      </c>
      <c r="P714">
        <f>(DR714 - IF(AU714&gt;1, L714*DL714*100.0/(AW714), 0))*(DY714+DZ714)/1000.0</f>
        <v>0</v>
      </c>
      <c r="Q714">
        <f>2.0/((1/S714-1/R714)+SIGN(S714)*SQRT((1/S714-1/R714)*(1/S714-1/R714) + 4*DM714/((DM714+1)*(DM714+1))*(2*1/S714*1/R714-1/R714*1/R714)))</f>
        <v>0</v>
      </c>
      <c r="R714">
        <f>IF(LEFT(DN714,1)&lt;&gt;"0",IF(LEFT(DN714,1)="1",3.0,DO714),$D$5+$E$5*(EF714*DY714/($K$5*1000))+$F$5*(EF714*DY714/($K$5*1000))*MAX(MIN(DL714,$J$5),$I$5)*MAX(MIN(DL714,$J$5),$I$5)+$G$5*MAX(MIN(DL714,$J$5),$I$5)*(EF714*DY714/($K$5*1000))+$H$5*(EF714*DY714/($K$5*1000))*(EF714*DY714/($K$5*1000)))</f>
        <v>0</v>
      </c>
      <c r="S714">
        <f>J714*(1000-(1000*0.61365*exp(17.502*W714/(240.97+W714))/(DY714+DZ714)+DT714)/2)/(1000*0.61365*exp(17.502*W714/(240.97+W714))/(DY714+DZ714)-DT714)</f>
        <v>0</v>
      </c>
      <c r="T714">
        <f>1/((DM714+1)/(Q714/1.6)+1/(R714/1.37)) + DM714/((DM714+1)/(Q714/1.6) + DM714/(R714/1.37))</f>
        <v>0</v>
      </c>
      <c r="U714">
        <f>(DH714*DK714)</f>
        <v>0</v>
      </c>
      <c r="V714">
        <f>(EA714+(U714+2*0.95*5.67E-8*(((EA714+$B$7)+273)^4-(EA714+273)^4)-44100*J714)/(1.84*29.3*R714+8*0.95*5.67E-8*(EA714+273)^3))</f>
        <v>0</v>
      </c>
      <c r="W714">
        <f>($C$7*EB714+$D$7*EC714+$E$7*V714)</f>
        <v>0</v>
      </c>
      <c r="X714">
        <f>0.61365*exp(17.502*W714/(240.97+W714))</f>
        <v>0</v>
      </c>
      <c r="Y714">
        <f>(Z714/AA714*100)</f>
        <v>0</v>
      </c>
      <c r="Z714">
        <f>DT714*(DY714+DZ714)/1000</f>
        <v>0</v>
      </c>
      <c r="AA714">
        <f>0.61365*exp(17.502*EA714/(240.97+EA714))</f>
        <v>0</v>
      </c>
      <c r="AB714">
        <f>(X714-DT714*(DY714+DZ714)/1000)</f>
        <v>0</v>
      </c>
      <c r="AC714">
        <f>(-J714*44100)</f>
        <v>0</v>
      </c>
      <c r="AD714">
        <f>2*29.3*R714*0.92*(EA714-W714)</f>
        <v>0</v>
      </c>
      <c r="AE714">
        <f>2*0.95*5.67E-8*(((EA714+$B$7)+273)^4-(W714+273)^4)</f>
        <v>0</v>
      </c>
      <c r="AF714">
        <f>U714+AE714+AC714+AD714</f>
        <v>0</v>
      </c>
      <c r="AG714">
        <f>DX714*AU714*(DS714-DR714*(1000-AU714*DU714)/(1000-AU714*DT714))/(100*DL714)</f>
        <v>0</v>
      </c>
      <c r="AH714">
        <f>1000*DX714*AU714*(DT714-DU714)/(100*DL714*(1000-AU714*DT714))</f>
        <v>0</v>
      </c>
      <c r="AI714">
        <f>(AJ714 - AK714 - DY714*1E3/(8.314*(EA714+273.15)) * AM714/DX714 * AL714) * DX714/(100*DL714) * (1000 - DU714)/1000</f>
        <v>0</v>
      </c>
      <c r="AJ714">
        <v>431.370298643773</v>
      </c>
      <c r="AK714">
        <v>424.305072727273</v>
      </c>
      <c r="AL714">
        <v>0.00193914543372741</v>
      </c>
      <c r="AM714">
        <v>65.3077758132671</v>
      </c>
      <c r="AN714">
        <f>(AP714 - AO714 + DY714*1E3/(8.314*(EA714+273.15)) * AR714/DX714 * AQ714) * DX714/(100*DL714) * 1000/(1000 - AP714)</f>
        <v>0</v>
      </c>
      <c r="AO714">
        <v>25.9164731896959</v>
      </c>
      <c r="AP714">
        <v>34.2718266666667</v>
      </c>
      <c r="AQ714">
        <v>-0.0135201684750795</v>
      </c>
      <c r="AR714">
        <v>110.477653958473</v>
      </c>
      <c r="AS714">
        <v>13</v>
      </c>
      <c r="AT714">
        <v>3</v>
      </c>
      <c r="AU714">
        <f>IF(AS714*$H$13&gt;=AW714,1.0,(AW714/(AW714-AS714*$H$13)))</f>
        <v>0</v>
      </c>
      <c r="AV714">
        <f>(AU714-1)*100</f>
        <v>0</v>
      </c>
      <c r="AW714">
        <f>MAX(0,($B$13+$C$13*EF714)/(1+$D$13*EF714)*DY714/(EA714+273)*$E$13)</f>
        <v>0</v>
      </c>
      <c r="AX714" t="s">
        <v>437</v>
      </c>
      <c r="AY714" t="s">
        <v>437</v>
      </c>
      <c r="AZ714">
        <v>0</v>
      </c>
      <c r="BA714">
        <v>0</v>
      </c>
      <c r="BB714">
        <f>1-AZ714/BA714</f>
        <v>0</v>
      </c>
      <c r="BC714">
        <v>0</v>
      </c>
      <c r="BD714" t="s">
        <v>437</v>
      </c>
      <c r="BE714" t="s">
        <v>437</v>
      </c>
      <c r="BF714">
        <v>0</v>
      </c>
      <c r="BG714">
        <v>0</v>
      </c>
      <c r="BH714">
        <f>1-BF714/BG714</f>
        <v>0</v>
      </c>
      <c r="BI714">
        <v>0.5</v>
      </c>
      <c r="BJ714">
        <f>DI714</f>
        <v>0</v>
      </c>
      <c r="BK714">
        <f>L714</f>
        <v>0</v>
      </c>
      <c r="BL714">
        <f>BH714*BI714*BJ714</f>
        <v>0</v>
      </c>
      <c r="BM714">
        <f>(BK714-BC714)/BJ714</f>
        <v>0</v>
      </c>
      <c r="BN714">
        <f>(BA714-BG714)/BG714</f>
        <v>0</v>
      </c>
      <c r="BO714">
        <f>AZ714/(BB714+AZ714/BG714)</f>
        <v>0</v>
      </c>
      <c r="BP714" t="s">
        <v>437</v>
      </c>
      <c r="BQ714">
        <v>0</v>
      </c>
      <c r="BR714">
        <f>IF(BQ714&lt;&gt;0, BQ714, BO714)</f>
        <v>0</v>
      </c>
      <c r="BS714">
        <f>1-BR714/BG714</f>
        <v>0</v>
      </c>
      <c r="BT714">
        <f>(BG714-BF714)/(BG714-BR714)</f>
        <v>0</v>
      </c>
      <c r="BU714">
        <f>(BA714-BG714)/(BA714-BR714)</f>
        <v>0</v>
      </c>
      <c r="BV714">
        <f>(BG714-BF714)/(BG714-AZ714)</f>
        <v>0</v>
      </c>
      <c r="BW714">
        <f>(BA714-BG714)/(BA714-AZ714)</f>
        <v>0</v>
      </c>
      <c r="BX714">
        <f>(BT714*BR714/BF714)</f>
        <v>0</v>
      </c>
      <c r="BY714">
        <f>(1-BX714)</f>
        <v>0</v>
      </c>
      <c r="DH714">
        <f>$B$11*EG714+$C$11*EH714+$F$11*ES714*(1-EV714)</f>
        <v>0</v>
      </c>
      <c r="DI714">
        <f>DH714*DJ714</f>
        <v>0</v>
      </c>
      <c r="DJ714">
        <f>($B$11*$D$9+$C$11*$D$9+$F$11*((FF714+EX714)/MAX(FF714+EX714+FG714, 0.1)*$I$9+FG714/MAX(FF714+EX714+FG714, 0.1)*$J$9))/($B$11+$C$11+$F$11)</f>
        <v>0</v>
      </c>
      <c r="DK714">
        <f>($B$11*$K$9+$C$11*$K$9+$F$11*((FF714+EX714)/MAX(FF714+EX714+FG714, 0.1)*$P$9+FG714/MAX(FF714+EX714+FG714, 0.1)*$Q$9))/($B$11+$C$11+$F$11)</f>
        <v>0</v>
      </c>
      <c r="DL714">
        <v>6</v>
      </c>
      <c r="DM714">
        <v>0.5</v>
      </c>
      <c r="DN714" t="s">
        <v>438</v>
      </c>
      <c r="DO714">
        <v>2</v>
      </c>
      <c r="DP714" t="b">
        <v>1</v>
      </c>
      <c r="DQ714">
        <v>1761418939.26667</v>
      </c>
      <c r="DR714">
        <v>409.646533333333</v>
      </c>
      <c r="DS714">
        <v>420.099733333333</v>
      </c>
      <c r="DT714">
        <v>34.36252</v>
      </c>
      <c r="DU714">
        <v>25.9150866666667</v>
      </c>
      <c r="DV714">
        <v>408.549</v>
      </c>
      <c r="DW714">
        <v>34.0473266666667</v>
      </c>
      <c r="DX714">
        <v>500.019066666667</v>
      </c>
      <c r="DY714">
        <v>90.27882</v>
      </c>
      <c r="DZ714">
        <v>0.0443740533333333</v>
      </c>
      <c r="EA714">
        <v>43.3609533333333</v>
      </c>
      <c r="EB714">
        <v>42.6368733333333</v>
      </c>
      <c r="EC714">
        <v>999.9</v>
      </c>
      <c r="ED714">
        <v>0</v>
      </c>
      <c r="EE714">
        <v>0</v>
      </c>
      <c r="EF714">
        <v>9998.37466666667</v>
      </c>
      <c r="EG714">
        <v>0</v>
      </c>
      <c r="EH714">
        <v>1201.356</v>
      </c>
      <c r="EI714">
        <v>-10.4533266666667</v>
      </c>
      <c r="EJ714">
        <v>424.223866666667</v>
      </c>
      <c r="EK714">
        <v>431.2764</v>
      </c>
      <c r="EL714">
        <v>8.44744933333333</v>
      </c>
      <c r="EM714">
        <v>420.099733333333</v>
      </c>
      <c r="EN714">
        <v>25.9150866666667</v>
      </c>
      <c r="EO714">
        <v>3.10220666666667</v>
      </c>
      <c r="EP714">
        <v>2.33958266666667</v>
      </c>
      <c r="EQ714">
        <v>24.5869133333333</v>
      </c>
      <c r="ER714">
        <v>19.95154</v>
      </c>
      <c r="ES714">
        <v>1200.028</v>
      </c>
      <c r="ET714">
        <v>0.9669972</v>
      </c>
      <c r="EU714">
        <v>0.0330026466666667</v>
      </c>
      <c r="EV714">
        <v>0</v>
      </c>
      <c r="EW714">
        <v>1172.66666666667</v>
      </c>
      <c r="EX714">
        <v>5.00059</v>
      </c>
      <c r="EY714">
        <v>15321.6266666667</v>
      </c>
      <c r="EZ714">
        <v>10358.96</v>
      </c>
      <c r="FA714">
        <v>63.1372666666667</v>
      </c>
      <c r="FB714">
        <v>65.0081333333333</v>
      </c>
      <c r="FC714">
        <v>63.3706666666667</v>
      </c>
      <c r="FD714">
        <v>64.6539333333333</v>
      </c>
      <c r="FE714">
        <v>63.8330666666667</v>
      </c>
      <c r="FF714">
        <v>1155.588</v>
      </c>
      <c r="FG714">
        <v>39.44</v>
      </c>
      <c r="FH714">
        <v>0</v>
      </c>
      <c r="FI714">
        <v>1761418908.1</v>
      </c>
      <c r="FJ714">
        <v>0</v>
      </c>
      <c r="FK714">
        <v>1172.65846153846</v>
      </c>
      <c r="FL714">
        <v>-5.81606836358664</v>
      </c>
      <c r="FM714">
        <v>-35.408547032999</v>
      </c>
      <c r="FN714">
        <v>15320.7038461538</v>
      </c>
      <c r="FO714">
        <v>15</v>
      </c>
      <c r="FP714">
        <v>0</v>
      </c>
      <c r="FQ714" t="s">
        <v>439</v>
      </c>
      <c r="FR714">
        <v>0</v>
      </c>
      <c r="FS714">
        <v>0</v>
      </c>
      <c r="FT714">
        <v>0</v>
      </c>
      <c r="FU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A714">
        <v>0</v>
      </c>
      <c r="GB714">
        <v>0</v>
      </c>
      <c r="GC714">
        <v>-10.4373047619048</v>
      </c>
      <c r="GD714">
        <v>-0.790761038961057</v>
      </c>
      <c r="GE714">
        <v>0.192113938108143</v>
      </c>
      <c r="GF714">
        <v>0</v>
      </c>
      <c r="GG714">
        <v>1173.00617647059</v>
      </c>
      <c r="GH714">
        <v>-6.83407180408748</v>
      </c>
      <c r="GI714">
        <v>0.715159442139769</v>
      </c>
      <c r="GJ714">
        <v>-1</v>
      </c>
      <c r="GK714">
        <v>8.46960238095238</v>
      </c>
      <c r="GL714">
        <v>-0.621567272727268</v>
      </c>
      <c r="GM714">
        <v>0.0629748716254017</v>
      </c>
      <c r="GN714">
        <v>0</v>
      </c>
      <c r="GO714">
        <v>0</v>
      </c>
      <c r="GP714">
        <v>2</v>
      </c>
      <c r="GQ714" t="s">
        <v>473</v>
      </c>
      <c r="GR714">
        <v>3.12673</v>
      </c>
      <c r="GS714">
        <v>2.72225</v>
      </c>
      <c r="GT714">
        <v>0.0823299</v>
      </c>
      <c r="GU714">
        <v>0.0845473</v>
      </c>
      <c r="GV714">
        <v>0.125255</v>
      </c>
      <c r="GW714">
        <v>0.10303</v>
      </c>
      <c r="GX714">
        <v>32760.6</v>
      </c>
      <c r="GY714">
        <v>34504.1</v>
      </c>
      <c r="GZ714">
        <v>32439.1</v>
      </c>
      <c r="HA714">
        <v>34266</v>
      </c>
      <c r="HB714">
        <v>40588</v>
      </c>
      <c r="HC714">
        <v>44355.4</v>
      </c>
      <c r="HD714">
        <v>51022.1</v>
      </c>
      <c r="HE714">
        <v>54991.5</v>
      </c>
      <c r="HF714">
        <v>1.65377</v>
      </c>
      <c r="HG714">
        <v>1.51103</v>
      </c>
      <c r="HH714">
        <v>-0.10388</v>
      </c>
      <c r="HI714">
        <v>0</v>
      </c>
      <c r="HJ714">
        <v>44.3465</v>
      </c>
      <c r="HK714">
        <v>999.9</v>
      </c>
      <c r="HL714">
        <v>56.141</v>
      </c>
      <c r="HM714">
        <v>30.383</v>
      </c>
      <c r="HN714">
        <v>27.0832</v>
      </c>
      <c r="HO714">
        <v>60.3257</v>
      </c>
      <c r="HP714">
        <v>41.0617</v>
      </c>
      <c r="HQ714">
        <v>1</v>
      </c>
      <c r="HR714">
        <v>2.62776</v>
      </c>
      <c r="HS714">
        <v>9.28105</v>
      </c>
      <c r="HT714">
        <v>19.9005</v>
      </c>
      <c r="HU714">
        <v>5.18614</v>
      </c>
      <c r="HV714">
        <v>12.0159</v>
      </c>
      <c r="HW714">
        <v>4.9686</v>
      </c>
      <c r="HX714">
        <v>3.2959</v>
      </c>
      <c r="HY714">
        <v>9999</v>
      </c>
      <c r="HZ714">
        <v>9999</v>
      </c>
      <c r="IA714">
        <v>999.9</v>
      </c>
      <c r="IB714">
        <v>9999</v>
      </c>
      <c r="IC714">
        <v>1.86325</v>
      </c>
      <c r="ID714">
        <v>1.86812</v>
      </c>
      <c r="IE714">
        <v>1.86783</v>
      </c>
      <c r="IF714">
        <v>1.86905</v>
      </c>
      <c r="IG714">
        <v>1.86981</v>
      </c>
      <c r="IH714">
        <v>1.86588</v>
      </c>
      <c r="II714">
        <v>1.86692</v>
      </c>
      <c r="IJ714">
        <v>1.86842</v>
      </c>
      <c r="IK714">
        <v>5</v>
      </c>
      <c r="IL714">
        <v>0</v>
      </c>
      <c r="IM714">
        <v>0</v>
      </c>
      <c r="IN714">
        <v>0</v>
      </c>
      <c r="IO714" t="s">
        <v>441</v>
      </c>
      <c r="IP714" t="s">
        <v>442</v>
      </c>
      <c r="IQ714" t="s">
        <v>443</v>
      </c>
      <c r="IR714" t="s">
        <v>443</v>
      </c>
      <c r="IS714" t="s">
        <v>443</v>
      </c>
      <c r="IT714" t="s">
        <v>443</v>
      </c>
      <c r="IU714">
        <v>0</v>
      </c>
      <c r="IV714">
        <v>100</v>
      </c>
      <c r="IW714">
        <v>100</v>
      </c>
      <c r="IX714">
        <v>1.098</v>
      </c>
      <c r="IY714">
        <v>0.3152</v>
      </c>
      <c r="IZ714">
        <v>1.09748391826392</v>
      </c>
      <c r="JA714">
        <v>0</v>
      </c>
      <c r="JB714">
        <v>0</v>
      </c>
      <c r="JC714">
        <v>0</v>
      </c>
      <c r="JD714">
        <v>0.315191680746845</v>
      </c>
      <c r="JE714">
        <v>0</v>
      </c>
      <c r="JF714">
        <v>0</v>
      </c>
      <c r="JG714">
        <v>0</v>
      </c>
      <c r="JH714">
        <v>5</v>
      </c>
      <c r="JI714">
        <v>2273</v>
      </c>
      <c r="JJ714">
        <v>0</v>
      </c>
      <c r="JK714">
        <v>25</v>
      </c>
      <c r="JL714">
        <v>29356982.5</v>
      </c>
      <c r="JM714">
        <v>29356982.5</v>
      </c>
      <c r="JN714">
        <v>1.04126</v>
      </c>
      <c r="JO714">
        <v>2.64771</v>
      </c>
      <c r="JP714">
        <v>1.54785</v>
      </c>
      <c r="JQ714">
        <v>2.31567</v>
      </c>
      <c r="JR714">
        <v>1.64673</v>
      </c>
      <c r="JS714">
        <v>2.30103</v>
      </c>
      <c r="JT714">
        <v>34.5777</v>
      </c>
      <c r="JU714">
        <v>24.0963</v>
      </c>
      <c r="JV714">
        <v>18</v>
      </c>
      <c r="JW714">
        <v>479.437</v>
      </c>
      <c r="JX714">
        <v>377.22</v>
      </c>
      <c r="JY714">
        <v>35.0752</v>
      </c>
      <c r="JZ714">
        <v>55.6011</v>
      </c>
      <c r="KA714">
        <v>30.0038</v>
      </c>
      <c r="KB714">
        <v>54.5349</v>
      </c>
      <c r="KC714">
        <v>54.3082</v>
      </c>
      <c r="KD714">
        <v>20.9235</v>
      </c>
      <c r="KE714">
        <v>0</v>
      </c>
      <c r="KF714">
        <v>100</v>
      </c>
      <c r="KG714">
        <v>25.1601</v>
      </c>
      <c r="KH714">
        <v>440.433</v>
      </c>
      <c r="KI714">
        <v>34.6858</v>
      </c>
      <c r="KJ714">
        <v>92.4512</v>
      </c>
      <c r="KK714">
        <v>88.9569</v>
      </c>
    </row>
    <row r="715" spans="1:297">
      <c r="A715">
        <v>699</v>
      </c>
      <c r="B715">
        <v>1761418953</v>
      </c>
      <c r="C715">
        <v>10772</v>
      </c>
      <c r="D715" t="s">
        <v>1847</v>
      </c>
      <c r="E715" t="s">
        <v>1848</v>
      </c>
      <c r="F715">
        <v>5</v>
      </c>
      <c r="G715" t="s">
        <v>1796</v>
      </c>
      <c r="H715" t="s">
        <v>436</v>
      </c>
      <c r="I715">
        <v>1761418944.35714</v>
      </c>
      <c r="J715">
        <f>(K715)/1000</f>
        <v>0</v>
      </c>
      <c r="K715">
        <f>IF(DP715, AN715, AH715)</f>
        <v>0</v>
      </c>
      <c r="L715">
        <f>IF(DP715, AI715, AG715)</f>
        <v>0</v>
      </c>
      <c r="M715">
        <f>DR715 - IF(AU715&gt;1, L715*DL715*100.0/(AW715), 0)</f>
        <v>0</v>
      </c>
      <c r="N715">
        <f>((T715-J715/2)*M715-L715)/(T715+J715/2)</f>
        <v>0</v>
      </c>
      <c r="O715">
        <f>N715*(DY715+DZ715)/1000.0</f>
        <v>0</v>
      </c>
      <c r="P715">
        <f>(DR715 - IF(AU715&gt;1, L715*DL715*100.0/(AW715), 0))*(DY715+DZ715)/1000.0</f>
        <v>0</v>
      </c>
      <c r="Q715">
        <f>2.0/((1/S715-1/R715)+SIGN(S715)*SQRT((1/S715-1/R715)*(1/S715-1/R715) + 4*DM715/((DM715+1)*(DM715+1))*(2*1/S715*1/R715-1/R715*1/R715)))</f>
        <v>0</v>
      </c>
      <c r="R715">
        <f>IF(LEFT(DN715,1)&lt;&gt;"0",IF(LEFT(DN715,1)="1",3.0,DO715),$D$5+$E$5*(EF715*DY715/($K$5*1000))+$F$5*(EF715*DY715/($K$5*1000))*MAX(MIN(DL715,$J$5),$I$5)*MAX(MIN(DL715,$J$5),$I$5)+$G$5*MAX(MIN(DL715,$J$5),$I$5)*(EF715*DY715/($K$5*1000))+$H$5*(EF715*DY715/($K$5*1000))*(EF715*DY715/($K$5*1000)))</f>
        <v>0</v>
      </c>
      <c r="S715">
        <f>J715*(1000-(1000*0.61365*exp(17.502*W715/(240.97+W715))/(DY715+DZ715)+DT715)/2)/(1000*0.61365*exp(17.502*W715/(240.97+W715))/(DY715+DZ715)-DT715)</f>
        <v>0</v>
      </c>
      <c r="T715">
        <f>1/((DM715+1)/(Q715/1.6)+1/(R715/1.37)) + DM715/((DM715+1)/(Q715/1.6) + DM715/(R715/1.37))</f>
        <v>0</v>
      </c>
      <c r="U715">
        <f>(DH715*DK715)</f>
        <v>0</v>
      </c>
      <c r="V715">
        <f>(EA715+(U715+2*0.95*5.67E-8*(((EA715+$B$7)+273)^4-(EA715+273)^4)-44100*J715)/(1.84*29.3*R715+8*0.95*5.67E-8*(EA715+273)^3))</f>
        <v>0</v>
      </c>
      <c r="W715">
        <f>($C$7*EB715+$D$7*EC715+$E$7*V715)</f>
        <v>0</v>
      </c>
      <c r="X715">
        <f>0.61365*exp(17.502*W715/(240.97+W715))</f>
        <v>0</v>
      </c>
      <c r="Y715">
        <f>(Z715/AA715*100)</f>
        <v>0</v>
      </c>
      <c r="Z715">
        <f>DT715*(DY715+DZ715)/1000</f>
        <v>0</v>
      </c>
      <c r="AA715">
        <f>0.61365*exp(17.502*EA715/(240.97+EA715))</f>
        <v>0</v>
      </c>
      <c r="AB715">
        <f>(X715-DT715*(DY715+DZ715)/1000)</f>
        <v>0</v>
      </c>
      <c r="AC715">
        <f>(-J715*44100)</f>
        <v>0</v>
      </c>
      <c r="AD715">
        <f>2*29.3*R715*0.92*(EA715-W715)</f>
        <v>0</v>
      </c>
      <c r="AE715">
        <f>2*0.95*5.67E-8*(((EA715+$B$7)+273)^4-(W715+273)^4)</f>
        <v>0</v>
      </c>
      <c r="AF715">
        <f>U715+AE715+AC715+AD715</f>
        <v>0</v>
      </c>
      <c r="AG715">
        <f>DX715*AU715*(DS715-DR715*(1000-AU715*DU715)/(1000-AU715*DT715))/(100*DL715)</f>
        <v>0</v>
      </c>
      <c r="AH715">
        <f>1000*DX715*AU715*(DT715-DU715)/(100*DL715*(1000-AU715*DT715))</f>
        <v>0</v>
      </c>
      <c r="AI715">
        <f>(AJ715 - AK715 - DY715*1E3/(8.314*(EA715+273.15)) * AM715/DX715 * AL715) * DX715/(100*DL715) * (1000 - DU715)/1000</f>
        <v>0</v>
      </c>
      <c r="AJ715">
        <v>436.677479828853</v>
      </c>
      <c r="AK715">
        <v>426.908587878788</v>
      </c>
      <c r="AL715">
        <v>0.64829638135529</v>
      </c>
      <c r="AM715">
        <v>65.3077758132671</v>
      </c>
      <c r="AN715">
        <f>(AP715 - AO715 + DY715*1E3/(8.314*(EA715+273.15)) * AR715/DX715 * AQ715) * DX715/(100*DL715) * 1000/(1000 - AP715)</f>
        <v>0</v>
      </c>
      <c r="AO715">
        <v>25.9206758419381</v>
      </c>
      <c r="AP715">
        <v>34.2045</v>
      </c>
      <c r="AQ715">
        <v>-0.0135226025885068</v>
      </c>
      <c r="AR715">
        <v>110.477653958473</v>
      </c>
      <c r="AS715">
        <v>13</v>
      </c>
      <c r="AT715">
        <v>3</v>
      </c>
      <c r="AU715">
        <f>IF(AS715*$H$13&gt;=AW715,1.0,(AW715/(AW715-AS715*$H$13)))</f>
        <v>0</v>
      </c>
      <c r="AV715">
        <f>(AU715-1)*100</f>
        <v>0</v>
      </c>
      <c r="AW715">
        <f>MAX(0,($B$13+$C$13*EF715)/(1+$D$13*EF715)*DY715/(EA715+273)*$E$13)</f>
        <v>0</v>
      </c>
      <c r="AX715" t="s">
        <v>437</v>
      </c>
      <c r="AY715" t="s">
        <v>437</v>
      </c>
      <c r="AZ715">
        <v>0</v>
      </c>
      <c r="BA715">
        <v>0</v>
      </c>
      <c r="BB715">
        <f>1-AZ715/BA715</f>
        <v>0</v>
      </c>
      <c r="BC715">
        <v>0</v>
      </c>
      <c r="BD715" t="s">
        <v>437</v>
      </c>
      <c r="BE715" t="s">
        <v>437</v>
      </c>
      <c r="BF715">
        <v>0</v>
      </c>
      <c r="BG715">
        <v>0</v>
      </c>
      <c r="BH715">
        <f>1-BF715/BG715</f>
        <v>0</v>
      </c>
      <c r="BI715">
        <v>0.5</v>
      </c>
      <c r="BJ715">
        <f>DI715</f>
        <v>0</v>
      </c>
      <c r="BK715">
        <f>L715</f>
        <v>0</v>
      </c>
      <c r="BL715">
        <f>BH715*BI715*BJ715</f>
        <v>0</v>
      </c>
      <c r="BM715">
        <f>(BK715-BC715)/BJ715</f>
        <v>0</v>
      </c>
      <c r="BN715">
        <f>(BA715-BG715)/BG715</f>
        <v>0</v>
      </c>
      <c r="BO715">
        <f>AZ715/(BB715+AZ715/BG715)</f>
        <v>0</v>
      </c>
      <c r="BP715" t="s">
        <v>437</v>
      </c>
      <c r="BQ715">
        <v>0</v>
      </c>
      <c r="BR715">
        <f>IF(BQ715&lt;&gt;0, BQ715, BO715)</f>
        <v>0</v>
      </c>
      <c r="BS715">
        <f>1-BR715/BG715</f>
        <v>0</v>
      </c>
      <c r="BT715">
        <f>(BG715-BF715)/(BG715-BR715)</f>
        <v>0</v>
      </c>
      <c r="BU715">
        <f>(BA715-BG715)/(BA715-BR715)</f>
        <v>0</v>
      </c>
      <c r="BV715">
        <f>(BG715-BF715)/(BG715-AZ715)</f>
        <v>0</v>
      </c>
      <c r="BW715">
        <f>(BA715-BG715)/(BA715-AZ715)</f>
        <v>0</v>
      </c>
      <c r="BX715">
        <f>(BT715*BR715/BF715)</f>
        <v>0</v>
      </c>
      <c r="BY715">
        <f>(1-BX715)</f>
        <v>0</v>
      </c>
      <c r="DH715">
        <f>$B$11*EG715+$C$11*EH715+$F$11*ES715*(1-EV715)</f>
        <v>0</v>
      </c>
      <c r="DI715">
        <f>DH715*DJ715</f>
        <v>0</v>
      </c>
      <c r="DJ715">
        <f>($B$11*$D$9+$C$11*$D$9+$F$11*((FF715+EX715)/MAX(FF715+EX715+FG715, 0.1)*$I$9+FG715/MAX(FF715+EX715+FG715, 0.1)*$J$9))/($B$11+$C$11+$F$11)</f>
        <v>0</v>
      </c>
      <c r="DK715">
        <f>($B$11*$K$9+$C$11*$K$9+$F$11*((FF715+EX715)/MAX(FF715+EX715+FG715, 0.1)*$P$9+FG715/MAX(FF715+EX715+FG715, 0.1)*$Q$9))/($B$11+$C$11+$F$11)</f>
        <v>0</v>
      </c>
      <c r="DL715">
        <v>6</v>
      </c>
      <c r="DM715">
        <v>0.5</v>
      </c>
      <c r="DN715" t="s">
        <v>438</v>
      </c>
      <c r="DO715">
        <v>2</v>
      </c>
      <c r="DP715" t="b">
        <v>1</v>
      </c>
      <c r="DQ715">
        <v>1761418944.35714</v>
      </c>
      <c r="DR715">
        <v>410.092071428572</v>
      </c>
      <c r="DS715">
        <v>422.343428571429</v>
      </c>
      <c r="DT715">
        <v>34.3031571428571</v>
      </c>
      <c r="DU715">
        <v>25.9168142857143</v>
      </c>
      <c r="DV715">
        <v>408.994785714286</v>
      </c>
      <c r="DW715">
        <v>33.9879571428571</v>
      </c>
      <c r="DX715">
        <v>500.041928571429</v>
      </c>
      <c r="DY715">
        <v>90.2775357142857</v>
      </c>
      <c r="DZ715">
        <v>0.0443614357142857</v>
      </c>
      <c r="EA715">
        <v>43.3762785714286</v>
      </c>
      <c r="EB715">
        <v>42.6642</v>
      </c>
      <c r="EC715">
        <v>999.9</v>
      </c>
      <c r="ED715">
        <v>0</v>
      </c>
      <c r="EE715">
        <v>0</v>
      </c>
      <c r="EF715">
        <v>9992.23357142857</v>
      </c>
      <c r="EG715">
        <v>0</v>
      </c>
      <c r="EH715">
        <v>1201.24285714286</v>
      </c>
      <c r="EI715">
        <v>-12.2513285714286</v>
      </c>
      <c r="EJ715">
        <v>424.659285714286</v>
      </c>
      <c r="EK715">
        <v>433.5805</v>
      </c>
      <c r="EL715">
        <v>8.38635142857143</v>
      </c>
      <c r="EM715">
        <v>422.343428571429</v>
      </c>
      <c r="EN715">
        <v>25.9168142857143</v>
      </c>
      <c r="EO715">
        <v>3.09680357142857</v>
      </c>
      <c r="EP715">
        <v>2.33970571428571</v>
      </c>
      <c r="EQ715">
        <v>24.5577571428571</v>
      </c>
      <c r="ER715">
        <v>19.9523928571429</v>
      </c>
      <c r="ES715">
        <v>1199.99428571429</v>
      </c>
      <c r="ET715">
        <v>0.966996857142857</v>
      </c>
      <c r="EU715">
        <v>0.0330030285714286</v>
      </c>
      <c r="EV715">
        <v>0</v>
      </c>
      <c r="EW715">
        <v>1172.18642857143</v>
      </c>
      <c r="EX715">
        <v>5.00059</v>
      </c>
      <c r="EY715">
        <v>15317.4285714286</v>
      </c>
      <c r="EZ715">
        <v>10358.6642857143</v>
      </c>
      <c r="FA715">
        <v>63.1648571428571</v>
      </c>
      <c r="FB715">
        <v>65.0354285714286</v>
      </c>
      <c r="FC715">
        <v>63.4015714285714</v>
      </c>
      <c r="FD715">
        <v>64.6917142857143</v>
      </c>
      <c r="FE715">
        <v>63.857</v>
      </c>
      <c r="FF715">
        <v>1155.55428571429</v>
      </c>
      <c r="FG715">
        <v>39.44</v>
      </c>
      <c r="FH715">
        <v>0</v>
      </c>
      <c r="FI715">
        <v>1761418913.5</v>
      </c>
      <c r="FJ715">
        <v>0</v>
      </c>
      <c r="FK715">
        <v>1172.0992</v>
      </c>
      <c r="FL715">
        <v>-6.12999998035168</v>
      </c>
      <c r="FM715">
        <v>-51.8076921977228</v>
      </c>
      <c r="FN715">
        <v>15316.576</v>
      </c>
      <c r="FO715">
        <v>15</v>
      </c>
      <c r="FP715">
        <v>0</v>
      </c>
      <c r="FQ715" t="s">
        <v>439</v>
      </c>
      <c r="FR715">
        <v>0</v>
      </c>
      <c r="FS715">
        <v>0</v>
      </c>
      <c r="FT715">
        <v>0</v>
      </c>
      <c r="FU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A715">
        <v>0</v>
      </c>
      <c r="GB715">
        <v>0</v>
      </c>
      <c r="GC715">
        <v>-11.78126</v>
      </c>
      <c r="GD715">
        <v>-20.2730887218045</v>
      </c>
      <c r="GE715">
        <v>2.63845611151673</v>
      </c>
      <c r="GF715">
        <v>0</v>
      </c>
      <c r="GG715">
        <v>1172.47294117647</v>
      </c>
      <c r="GH715">
        <v>-5.93093964376648</v>
      </c>
      <c r="GI715">
        <v>0.629521430797965</v>
      </c>
      <c r="GJ715">
        <v>-1</v>
      </c>
      <c r="GK715">
        <v>8.407756</v>
      </c>
      <c r="GL715">
        <v>-0.728629172932322</v>
      </c>
      <c r="GM715">
        <v>0.0702242839336934</v>
      </c>
      <c r="GN715">
        <v>0</v>
      </c>
      <c r="GO715">
        <v>0</v>
      </c>
      <c r="GP715">
        <v>2</v>
      </c>
      <c r="GQ715" t="s">
        <v>473</v>
      </c>
      <c r="GR715">
        <v>3.12641</v>
      </c>
      <c r="GS715">
        <v>2.72191</v>
      </c>
      <c r="GT715">
        <v>0.0829429</v>
      </c>
      <c r="GU715">
        <v>0.0864417</v>
      </c>
      <c r="GV715">
        <v>0.12507</v>
      </c>
      <c r="GW715">
        <v>0.103035</v>
      </c>
      <c r="GX715">
        <v>32735.9</v>
      </c>
      <c r="GY715">
        <v>34428.8</v>
      </c>
      <c r="GZ715">
        <v>32436.5</v>
      </c>
      <c r="HA715">
        <v>34262.4</v>
      </c>
      <c r="HB715">
        <v>40593.2</v>
      </c>
      <c r="HC715">
        <v>44351.2</v>
      </c>
      <c r="HD715">
        <v>51018.2</v>
      </c>
      <c r="HE715">
        <v>54986.2</v>
      </c>
      <c r="HF715">
        <v>1.65257</v>
      </c>
      <c r="HG715">
        <v>1.51098</v>
      </c>
      <c r="HH715">
        <v>-0.102628</v>
      </c>
      <c r="HI715">
        <v>0</v>
      </c>
      <c r="HJ715">
        <v>44.3642</v>
      </c>
      <c r="HK715">
        <v>999.9</v>
      </c>
      <c r="HL715">
        <v>56.141</v>
      </c>
      <c r="HM715">
        <v>30.393</v>
      </c>
      <c r="HN715">
        <v>27.0973</v>
      </c>
      <c r="HO715">
        <v>60.7257</v>
      </c>
      <c r="HP715">
        <v>41.3101</v>
      </c>
      <c r="HQ715">
        <v>1</v>
      </c>
      <c r="HR715">
        <v>2.63169</v>
      </c>
      <c r="HS715">
        <v>9.28105</v>
      </c>
      <c r="HT715">
        <v>19.9005</v>
      </c>
      <c r="HU715">
        <v>5.18584</v>
      </c>
      <c r="HV715">
        <v>12.0161</v>
      </c>
      <c r="HW715">
        <v>4.96865</v>
      </c>
      <c r="HX715">
        <v>3.2959</v>
      </c>
      <c r="HY715">
        <v>9999</v>
      </c>
      <c r="HZ715">
        <v>9999</v>
      </c>
      <c r="IA715">
        <v>999.9</v>
      </c>
      <c r="IB715">
        <v>9999</v>
      </c>
      <c r="IC715">
        <v>1.86325</v>
      </c>
      <c r="ID715">
        <v>1.86811</v>
      </c>
      <c r="IE715">
        <v>1.86783</v>
      </c>
      <c r="IF715">
        <v>1.86905</v>
      </c>
      <c r="IG715">
        <v>1.86981</v>
      </c>
      <c r="IH715">
        <v>1.86585</v>
      </c>
      <c r="II715">
        <v>1.86693</v>
      </c>
      <c r="IJ715">
        <v>1.86841</v>
      </c>
      <c r="IK715">
        <v>5</v>
      </c>
      <c r="IL715">
        <v>0</v>
      </c>
      <c r="IM715">
        <v>0</v>
      </c>
      <c r="IN715">
        <v>0</v>
      </c>
      <c r="IO715" t="s">
        <v>441</v>
      </c>
      <c r="IP715" t="s">
        <v>442</v>
      </c>
      <c r="IQ715" t="s">
        <v>443</v>
      </c>
      <c r="IR715" t="s">
        <v>443</v>
      </c>
      <c r="IS715" t="s">
        <v>443</v>
      </c>
      <c r="IT715" t="s">
        <v>443</v>
      </c>
      <c r="IU715">
        <v>0</v>
      </c>
      <c r="IV715">
        <v>100</v>
      </c>
      <c r="IW715">
        <v>100</v>
      </c>
      <c r="IX715">
        <v>1.097</v>
      </c>
      <c r="IY715">
        <v>0.3152</v>
      </c>
      <c r="IZ715">
        <v>1.09748391826392</v>
      </c>
      <c r="JA715">
        <v>0</v>
      </c>
      <c r="JB715">
        <v>0</v>
      </c>
      <c r="JC715">
        <v>0</v>
      </c>
      <c r="JD715">
        <v>0.315191680746845</v>
      </c>
      <c r="JE715">
        <v>0</v>
      </c>
      <c r="JF715">
        <v>0</v>
      </c>
      <c r="JG715">
        <v>0</v>
      </c>
      <c r="JH715">
        <v>5</v>
      </c>
      <c r="JI715">
        <v>2273</v>
      </c>
      <c r="JJ715">
        <v>0</v>
      </c>
      <c r="JK715">
        <v>25</v>
      </c>
      <c r="JL715">
        <v>29356982.6</v>
      </c>
      <c r="JM715">
        <v>29356982.6</v>
      </c>
      <c r="JN715">
        <v>1.06689</v>
      </c>
      <c r="JO715">
        <v>2.63916</v>
      </c>
      <c r="JP715">
        <v>1.54785</v>
      </c>
      <c r="JQ715">
        <v>2.31445</v>
      </c>
      <c r="JR715">
        <v>1.64673</v>
      </c>
      <c r="JS715">
        <v>2.26929</v>
      </c>
      <c r="JT715">
        <v>34.5777</v>
      </c>
      <c r="JU715">
        <v>24.0963</v>
      </c>
      <c r="JV715">
        <v>18</v>
      </c>
      <c r="JW715">
        <v>478.737</v>
      </c>
      <c r="JX715">
        <v>377.337</v>
      </c>
      <c r="JY715">
        <v>35.0986</v>
      </c>
      <c r="JZ715">
        <v>55.6385</v>
      </c>
      <c r="KA715">
        <v>30.0038</v>
      </c>
      <c r="KB715">
        <v>54.5669</v>
      </c>
      <c r="KC715">
        <v>54.3433</v>
      </c>
      <c r="KD715">
        <v>21.4354</v>
      </c>
      <c r="KE715">
        <v>0</v>
      </c>
      <c r="KF715">
        <v>100</v>
      </c>
      <c r="KG715">
        <v>25.1517</v>
      </c>
      <c r="KH715">
        <v>454.004</v>
      </c>
      <c r="KI715">
        <v>34.6858</v>
      </c>
      <c r="KJ715">
        <v>92.444</v>
      </c>
      <c r="KK715">
        <v>88.948</v>
      </c>
    </row>
    <row r="716" spans="1:297">
      <c r="A716">
        <v>700</v>
      </c>
      <c r="B716">
        <v>1761418958</v>
      </c>
      <c r="C716">
        <v>10777</v>
      </c>
      <c r="D716" t="s">
        <v>1849</v>
      </c>
      <c r="E716" t="s">
        <v>1850</v>
      </c>
      <c r="F716">
        <v>5</v>
      </c>
      <c r="G716" t="s">
        <v>1796</v>
      </c>
      <c r="H716" t="s">
        <v>436</v>
      </c>
      <c r="I716">
        <v>1761418949.84615</v>
      </c>
      <c r="J716">
        <f>(K716)/1000</f>
        <v>0</v>
      </c>
      <c r="K716">
        <f>IF(DP716, AN716, AH716)</f>
        <v>0</v>
      </c>
      <c r="L716">
        <f>IF(DP716, AI716, AG716)</f>
        <v>0</v>
      </c>
      <c r="M716">
        <f>DR716 - IF(AU716&gt;1, L716*DL716*100.0/(AW716), 0)</f>
        <v>0</v>
      </c>
      <c r="N716">
        <f>((T716-J716/2)*M716-L716)/(T716+J716/2)</f>
        <v>0</v>
      </c>
      <c r="O716">
        <f>N716*(DY716+DZ716)/1000.0</f>
        <v>0</v>
      </c>
      <c r="P716">
        <f>(DR716 - IF(AU716&gt;1, L716*DL716*100.0/(AW716), 0))*(DY716+DZ716)/1000.0</f>
        <v>0</v>
      </c>
      <c r="Q716">
        <f>2.0/((1/S716-1/R716)+SIGN(S716)*SQRT((1/S716-1/R716)*(1/S716-1/R716) + 4*DM716/((DM716+1)*(DM716+1))*(2*1/S716*1/R716-1/R716*1/R716)))</f>
        <v>0</v>
      </c>
      <c r="R716">
        <f>IF(LEFT(DN716,1)&lt;&gt;"0",IF(LEFT(DN716,1)="1",3.0,DO716),$D$5+$E$5*(EF716*DY716/($K$5*1000))+$F$5*(EF716*DY716/($K$5*1000))*MAX(MIN(DL716,$J$5),$I$5)*MAX(MIN(DL716,$J$5),$I$5)+$G$5*MAX(MIN(DL716,$J$5),$I$5)*(EF716*DY716/($K$5*1000))+$H$5*(EF716*DY716/($K$5*1000))*(EF716*DY716/($K$5*1000)))</f>
        <v>0</v>
      </c>
      <c r="S716">
        <f>J716*(1000-(1000*0.61365*exp(17.502*W716/(240.97+W716))/(DY716+DZ716)+DT716)/2)/(1000*0.61365*exp(17.502*W716/(240.97+W716))/(DY716+DZ716)-DT716)</f>
        <v>0</v>
      </c>
      <c r="T716">
        <f>1/((DM716+1)/(Q716/1.6)+1/(R716/1.37)) + DM716/((DM716+1)/(Q716/1.6) + DM716/(R716/1.37))</f>
        <v>0</v>
      </c>
      <c r="U716">
        <f>(DH716*DK716)</f>
        <v>0</v>
      </c>
      <c r="V716">
        <f>(EA716+(U716+2*0.95*5.67E-8*(((EA716+$B$7)+273)^4-(EA716+273)^4)-44100*J716)/(1.84*29.3*R716+8*0.95*5.67E-8*(EA716+273)^3))</f>
        <v>0</v>
      </c>
      <c r="W716">
        <f>($C$7*EB716+$D$7*EC716+$E$7*V716)</f>
        <v>0</v>
      </c>
      <c r="X716">
        <f>0.61365*exp(17.502*W716/(240.97+W716))</f>
        <v>0</v>
      </c>
      <c r="Y716">
        <f>(Z716/AA716*100)</f>
        <v>0</v>
      </c>
      <c r="Z716">
        <f>DT716*(DY716+DZ716)/1000</f>
        <v>0</v>
      </c>
      <c r="AA716">
        <f>0.61365*exp(17.502*EA716/(240.97+EA716))</f>
        <v>0</v>
      </c>
      <c r="AB716">
        <f>(X716-DT716*(DY716+DZ716)/1000)</f>
        <v>0</v>
      </c>
      <c r="AC716">
        <f>(-J716*44100)</f>
        <v>0</v>
      </c>
      <c r="AD716">
        <f>2*29.3*R716*0.92*(EA716-W716)</f>
        <v>0</v>
      </c>
      <c r="AE716">
        <f>2*0.95*5.67E-8*(((EA716+$B$7)+273)^4-(W716+273)^4)</f>
        <v>0</v>
      </c>
      <c r="AF716">
        <f>U716+AE716+AC716+AD716</f>
        <v>0</v>
      </c>
      <c r="AG716">
        <f>DX716*AU716*(DS716-DR716*(1000-AU716*DU716)/(1000-AU716*DT716))/(100*DL716)</f>
        <v>0</v>
      </c>
      <c r="AH716">
        <f>1000*DX716*AU716*(DT716-DU716)/(100*DL716*(1000-AU716*DT716))</f>
        <v>0</v>
      </c>
      <c r="AI716">
        <f>(AJ716 - AK716 - DY716*1E3/(8.314*(EA716+273.15)) * AM716/DX716 * AL716) * DX716/(100*DL716) * (1000 - DU716)/1000</f>
        <v>0</v>
      </c>
      <c r="AJ716">
        <v>450.275393959868</v>
      </c>
      <c r="AK716">
        <v>435.679315151515</v>
      </c>
      <c r="AL716">
        <v>1.83826438798848</v>
      </c>
      <c r="AM716">
        <v>65.3077758132671</v>
      </c>
      <c r="AN716">
        <f>(AP716 - AO716 + DY716*1E3/(8.314*(EA716+273.15)) * AR716/DX716 * AQ716) * DX716/(100*DL716) * 1000/(1000 - AP716)</f>
        <v>0</v>
      </c>
      <c r="AO716">
        <v>25.9245021648601</v>
      </c>
      <c r="AP716">
        <v>34.1307418181818</v>
      </c>
      <c r="AQ716">
        <v>-0.015298268081626</v>
      </c>
      <c r="AR716">
        <v>110.477653958473</v>
      </c>
      <c r="AS716">
        <v>13</v>
      </c>
      <c r="AT716">
        <v>3</v>
      </c>
      <c r="AU716">
        <f>IF(AS716*$H$13&gt;=AW716,1.0,(AW716/(AW716-AS716*$H$13)))</f>
        <v>0</v>
      </c>
      <c r="AV716">
        <f>(AU716-1)*100</f>
        <v>0</v>
      </c>
      <c r="AW716">
        <f>MAX(0,($B$13+$C$13*EF716)/(1+$D$13*EF716)*DY716/(EA716+273)*$E$13)</f>
        <v>0</v>
      </c>
      <c r="AX716" t="s">
        <v>437</v>
      </c>
      <c r="AY716" t="s">
        <v>437</v>
      </c>
      <c r="AZ716">
        <v>0</v>
      </c>
      <c r="BA716">
        <v>0</v>
      </c>
      <c r="BB716">
        <f>1-AZ716/BA716</f>
        <v>0</v>
      </c>
      <c r="BC716">
        <v>0</v>
      </c>
      <c r="BD716" t="s">
        <v>437</v>
      </c>
      <c r="BE716" t="s">
        <v>437</v>
      </c>
      <c r="BF716">
        <v>0</v>
      </c>
      <c r="BG716">
        <v>0</v>
      </c>
      <c r="BH716">
        <f>1-BF716/BG716</f>
        <v>0</v>
      </c>
      <c r="BI716">
        <v>0.5</v>
      </c>
      <c r="BJ716">
        <f>DI716</f>
        <v>0</v>
      </c>
      <c r="BK716">
        <f>L716</f>
        <v>0</v>
      </c>
      <c r="BL716">
        <f>BH716*BI716*BJ716</f>
        <v>0</v>
      </c>
      <c r="BM716">
        <f>(BK716-BC716)/BJ716</f>
        <v>0</v>
      </c>
      <c r="BN716">
        <f>(BA716-BG716)/BG716</f>
        <v>0</v>
      </c>
      <c r="BO716">
        <f>AZ716/(BB716+AZ716/BG716)</f>
        <v>0</v>
      </c>
      <c r="BP716" t="s">
        <v>437</v>
      </c>
      <c r="BQ716">
        <v>0</v>
      </c>
      <c r="BR716">
        <f>IF(BQ716&lt;&gt;0, BQ716, BO716)</f>
        <v>0</v>
      </c>
      <c r="BS716">
        <f>1-BR716/BG716</f>
        <v>0</v>
      </c>
      <c r="BT716">
        <f>(BG716-BF716)/(BG716-BR716)</f>
        <v>0</v>
      </c>
      <c r="BU716">
        <f>(BA716-BG716)/(BA716-BR716)</f>
        <v>0</v>
      </c>
      <c r="BV716">
        <f>(BG716-BF716)/(BG716-AZ716)</f>
        <v>0</v>
      </c>
      <c r="BW716">
        <f>(BA716-BG716)/(BA716-AZ716)</f>
        <v>0</v>
      </c>
      <c r="BX716">
        <f>(BT716*BR716/BF716)</f>
        <v>0</v>
      </c>
      <c r="BY716">
        <f>(1-BX716)</f>
        <v>0</v>
      </c>
      <c r="DH716">
        <f>$B$11*EG716+$C$11*EH716+$F$11*ES716*(1-EV716)</f>
        <v>0</v>
      </c>
      <c r="DI716">
        <f>DH716*DJ716</f>
        <v>0</v>
      </c>
      <c r="DJ716">
        <f>($B$11*$D$9+$C$11*$D$9+$F$11*((FF716+EX716)/MAX(FF716+EX716+FG716, 0.1)*$I$9+FG716/MAX(FF716+EX716+FG716, 0.1)*$J$9))/($B$11+$C$11+$F$11)</f>
        <v>0</v>
      </c>
      <c r="DK716">
        <f>($B$11*$K$9+$C$11*$K$9+$F$11*((FF716+EX716)/MAX(FF716+EX716+FG716, 0.1)*$P$9+FG716/MAX(FF716+EX716+FG716, 0.1)*$Q$9))/($B$11+$C$11+$F$11)</f>
        <v>0</v>
      </c>
      <c r="DL716">
        <v>6</v>
      </c>
      <c r="DM716">
        <v>0.5</v>
      </c>
      <c r="DN716" t="s">
        <v>438</v>
      </c>
      <c r="DO716">
        <v>2</v>
      </c>
      <c r="DP716" t="b">
        <v>1</v>
      </c>
      <c r="DQ716">
        <v>1761418949.84615</v>
      </c>
      <c r="DR716">
        <v>412.700076923077</v>
      </c>
      <c r="DS716">
        <v>428.927538461538</v>
      </c>
      <c r="DT716">
        <v>34.2324307692308</v>
      </c>
      <c r="DU716">
        <v>25.9198</v>
      </c>
      <c r="DV716">
        <v>411.602692307692</v>
      </c>
      <c r="DW716">
        <v>33.9172307692308</v>
      </c>
      <c r="DX716">
        <v>500.020076923077</v>
      </c>
      <c r="DY716">
        <v>90.2769153846154</v>
      </c>
      <c r="DZ716">
        <v>0.0443108923076923</v>
      </c>
      <c r="EA716">
        <v>43.3964615384615</v>
      </c>
      <c r="EB716">
        <v>42.7044230769231</v>
      </c>
      <c r="EC716">
        <v>999.9</v>
      </c>
      <c r="ED716">
        <v>0</v>
      </c>
      <c r="EE716">
        <v>0</v>
      </c>
      <c r="EF716">
        <v>9988.89076923077</v>
      </c>
      <c r="EG716">
        <v>0</v>
      </c>
      <c r="EH716">
        <v>1201.13538461538</v>
      </c>
      <c r="EI716">
        <v>-16.2275230769231</v>
      </c>
      <c r="EJ716">
        <v>427.328307692308</v>
      </c>
      <c r="EK716">
        <v>440.341230769231</v>
      </c>
      <c r="EL716">
        <v>8.31264076923077</v>
      </c>
      <c r="EM716">
        <v>428.927538461538</v>
      </c>
      <c r="EN716">
        <v>25.9198</v>
      </c>
      <c r="EO716">
        <v>3.09039769230769</v>
      </c>
      <c r="EP716">
        <v>2.33995769230769</v>
      </c>
      <c r="EQ716">
        <v>24.5231461538462</v>
      </c>
      <c r="ER716">
        <v>19.9541538461538</v>
      </c>
      <c r="ES716">
        <v>1199.97923076923</v>
      </c>
      <c r="ET716">
        <v>0.966997076923077</v>
      </c>
      <c r="EU716">
        <v>0.0330027923076923</v>
      </c>
      <c r="EV716">
        <v>0</v>
      </c>
      <c r="EW716">
        <v>1171.61</v>
      </c>
      <c r="EX716">
        <v>5.00059</v>
      </c>
      <c r="EY716">
        <v>15313.1384615385</v>
      </c>
      <c r="EZ716">
        <v>10358.5153846154</v>
      </c>
      <c r="FA716">
        <v>63.2015384615385</v>
      </c>
      <c r="FB716">
        <v>65.0717692307692</v>
      </c>
      <c r="FC716">
        <v>63.4275384615385</v>
      </c>
      <c r="FD716">
        <v>64.7257692307692</v>
      </c>
      <c r="FE716">
        <v>63.8893076923077</v>
      </c>
      <c r="FF716">
        <v>1155.53923076923</v>
      </c>
      <c r="FG716">
        <v>39.44</v>
      </c>
      <c r="FH716">
        <v>0</v>
      </c>
      <c r="FI716">
        <v>1761418918.3</v>
      </c>
      <c r="FJ716">
        <v>0</v>
      </c>
      <c r="FK716">
        <v>1171.6016</v>
      </c>
      <c r="FL716">
        <v>-6.109999998013</v>
      </c>
      <c r="FM716">
        <v>-56.6769231890325</v>
      </c>
      <c r="FN716">
        <v>15312.652</v>
      </c>
      <c r="FO716">
        <v>15</v>
      </c>
      <c r="FP716">
        <v>0</v>
      </c>
      <c r="FQ716" t="s">
        <v>439</v>
      </c>
      <c r="FR716">
        <v>0</v>
      </c>
      <c r="FS716">
        <v>0</v>
      </c>
      <c r="FT716">
        <v>0</v>
      </c>
      <c r="FU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A716">
        <v>0</v>
      </c>
      <c r="GB716">
        <v>0</v>
      </c>
      <c r="GC716">
        <v>-14.587380952381</v>
      </c>
      <c r="GD716">
        <v>-45.8678337662338</v>
      </c>
      <c r="GE716">
        <v>5.07599796827411</v>
      </c>
      <c r="GF716">
        <v>0</v>
      </c>
      <c r="GG716">
        <v>1172.015</v>
      </c>
      <c r="GH716">
        <v>-6.12818945548905</v>
      </c>
      <c r="GI716">
        <v>0.637925175402077</v>
      </c>
      <c r="GJ716">
        <v>-1</v>
      </c>
      <c r="GK716">
        <v>8.34971238095238</v>
      </c>
      <c r="GL716">
        <v>-0.811350389610376</v>
      </c>
      <c r="GM716">
        <v>0.0820477039465608</v>
      </c>
      <c r="GN716">
        <v>0</v>
      </c>
      <c r="GO716">
        <v>0</v>
      </c>
      <c r="GP716">
        <v>2</v>
      </c>
      <c r="GQ716" t="s">
        <v>473</v>
      </c>
      <c r="GR716">
        <v>3.12653</v>
      </c>
      <c r="GS716">
        <v>2.72226</v>
      </c>
      <c r="GT716">
        <v>0.0843342</v>
      </c>
      <c r="GU716">
        <v>0.0884503</v>
      </c>
      <c r="GV716">
        <v>0.124864</v>
      </c>
      <c r="GW716">
        <v>0.103032</v>
      </c>
      <c r="GX716">
        <v>32683.5</v>
      </c>
      <c r="GY716">
        <v>34349.3</v>
      </c>
      <c r="GZ716">
        <v>32434</v>
      </c>
      <c r="HA716">
        <v>34258.8</v>
      </c>
      <c r="HB716">
        <v>40600.2</v>
      </c>
      <c r="HC716">
        <v>44347.4</v>
      </c>
      <c r="HD716">
        <v>51015.6</v>
      </c>
      <c r="HE716">
        <v>54981.1</v>
      </c>
      <c r="HF716">
        <v>1.6525</v>
      </c>
      <c r="HG716">
        <v>1.51042</v>
      </c>
      <c r="HH716">
        <v>-0.102233</v>
      </c>
      <c r="HI716">
        <v>0</v>
      </c>
      <c r="HJ716">
        <v>44.382</v>
      </c>
      <c r="HK716">
        <v>999.9</v>
      </c>
      <c r="HL716">
        <v>56.141</v>
      </c>
      <c r="HM716">
        <v>30.383</v>
      </c>
      <c r="HN716">
        <v>27.0836</v>
      </c>
      <c r="HO716">
        <v>60.6757</v>
      </c>
      <c r="HP716">
        <v>41.23</v>
      </c>
      <c r="HQ716">
        <v>1</v>
      </c>
      <c r="HR716">
        <v>2.63574</v>
      </c>
      <c r="HS716">
        <v>9.28105</v>
      </c>
      <c r="HT716">
        <v>19.9006</v>
      </c>
      <c r="HU716">
        <v>5.18554</v>
      </c>
      <c r="HV716">
        <v>12.0159</v>
      </c>
      <c r="HW716">
        <v>4.9684</v>
      </c>
      <c r="HX716">
        <v>3.29588</v>
      </c>
      <c r="HY716">
        <v>9999</v>
      </c>
      <c r="HZ716">
        <v>9999</v>
      </c>
      <c r="IA716">
        <v>999.9</v>
      </c>
      <c r="IB716">
        <v>9999</v>
      </c>
      <c r="IC716">
        <v>1.86325</v>
      </c>
      <c r="ID716">
        <v>1.86811</v>
      </c>
      <c r="IE716">
        <v>1.86783</v>
      </c>
      <c r="IF716">
        <v>1.86905</v>
      </c>
      <c r="IG716">
        <v>1.86981</v>
      </c>
      <c r="IH716">
        <v>1.86586</v>
      </c>
      <c r="II716">
        <v>1.86692</v>
      </c>
      <c r="IJ716">
        <v>1.8684</v>
      </c>
      <c r="IK716">
        <v>5</v>
      </c>
      <c r="IL716">
        <v>0</v>
      </c>
      <c r="IM716">
        <v>0</v>
      </c>
      <c r="IN716">
        <v>0</v>
      </c>
      <c r="IO716" t="s">
        <v>441</v>
      </c>
      <c r="IP716" t="s">
        <v>442</v>
      </c>
      <c r="IQ716" t="s">
        <v>443</v>
      </c>
      <c r="IR716" t="s">
        <v>443</v>
      </c>
      <c r="IS716" t="s">
        <v>443</v>
      </c>
      <c r="IT716" t="s">
        <v>443</v>
      </c>
      <c r="IU716">
        <v>0</v>
      </c>
      <c r="IV716">
        <v>100</v>
      </c>
      <c r="IW716">
        <v>100</v>
      </c>
      <c r="IX716">
        <v>1.097</v>
      </c>
      <c r="IY716">
        <v>0.3152</v>
      </c>
      <c r="IZ716">
        <v>1.09748391826392</v>
      </c>
      <c r="JA716">
        <v>0</v>
      </c>
      <c r="JB716">
        <v>0</v>
      </c>
      <c r="JC716">
        <v>0</v>
      </c>
      <c r="JD716">
        <v>0.315191680746845</v>
      </c>
      <c r="JE716">
        <v>0</v>
      </c>
      <c r="JF716">
        <v>0</v>
      </c>
      <c r="JG716">
        <v>0</v>
      </c>
      <c r="JH716">
        <v>5</v>
      </c>
      <c r="JI716">
        <v>2273</v>
      </c>
      <c r="JJ716">
        <v>0</v>
      </c>
      <c r="JK716">
        <v>25</v>
      </c>
      <c r="JL716">
        <v>29356982.6</v>
      </c>
      <c r="JM716">
        <v>29356982.6</v>
      </c>
      <c r="JN716">
        <v>1.09253</v>
      </c>
      <c r="JO716">
        <v>2.63916</v>
      </c>
      <c r="JP716">
        <v>1.54785</v>
      </c>
      <c r="JQ716">
        <v>2.31445</v>
      </c>
      <c r="JR716">
        <v>1.64673</v>
      </c>
      <c r="JS716">
        <v>2.37061</v>
      </c>
      <c r="JT716">
        <v>34.5777</v>
      </c>
      <c r="JU716">
        <v>24.0963</v>
      </c>
      <c r="JV716">
        <v>18</v>
      </c>
      <c r="JW716">
        <v>478.858</v>
      </c>
      <c r="JX716">
        <v>377.148</v>
      </c>
      <c r="JY716">
        <v>35.1232</v>
      </c>
      <c r="JZ716">
        <v>55.6761</v>
      </c>
      <c r="KA716">
        <v>30.0039</v>
      </c>
      <c r="KB716">
        <v>54.599</v>
      </c>
      <c r="KC716">
        <v>54.3784</v>
      </c>
      <c r="KD716">
        <v>22.0474</v>
      </c>
      <c r="KE716">
        <v>0</v>
      </c>
      <c r="KF716">
        <v>100</v>
      </c>
      <c r="KG716">
        <v>25.1365</v>
      </c>
      <c r="KH716">
        <v>474.631</v>
      </c>
      <c r="KI716">
        <v>34.6858</v>
      </c>
      <c r="KJ716">
        <v>92.4383</v>
      </c>
      <c r="KK716">
        <v>88.9393</v>
      </c>
    </row>
    <row r="717" spans="1:297">
      <c r="A717">
        <v>701</v>
      </c>
      <c r="B717">
        <v>1761418963</v>
      </c>
      <c r="C717">
        <v>10782</v>
      </c>
      <c r="D717" t="s">
        <v>1851</v>
      </c>
      <c r="E717" t="s">
        <v>1852</v>
      </c>
      <c r="F717">
        <v>5</v>
      </c>
      <c r="G717" t="s">
        <v>1796</v>
      </c>
      <c r="H717" t="s">
        <v>436</v>
      </c>
      <c r="I717">
        <v>1761418954.84615</v>
      </c>
      <c r="J717">
        <f>(K717)/1000</f>
        <v>0</v>
      </c>
      <c r="K717">
        <f>IF(DP717, AN717, AH717)</f>
        <v>0</v>
      </c>
      <c r="L717">
        <f>IF(DP717, AI717, AG717)</f>
        <v>0</v>
      </c>
      <c r="M717">
        <f>DR717 - IF(AU717&gt;1, L717*DL717*100.0/(AW717), 0)</f>
        <v>0</v>
      </c>
      <c r="N717">
        <f>((T717-J717/2)*M717-L717)/(T717+J717/2)</f>
        <v>0</v>
      </c>
      <c r="O717">
        <f>N717*(DY717+DZ717)/1000.0</f>
        <v>0</v>
      </c>
      <c r="P717">
        <f>(DR717 - IF(AU717&gt;1, L717*DL717*100.0/(AW717), 0))*(DY717+DZ717)/1000.0</f>
        <v>0</v>
      </c>
      <c r="Q717">
        <f>2.0/((1/S717-1/R717)+SIGN(S717)*SQRT((1/S717-1/R717)*(1/S717-1/R717) + 4*DM717/((DM717+1)*(DM717+1))*(2*1/S717*1/R717-1/R717*1/R717)))</f>
        <v>0</v>
      </c>
      <c r="R717">
        <f>IF(LEFT(DN717,1)&lt;&gt;"0",IF(LEFT(DN717,1)="1",3.0,DO717),$D$5+$E$5*(EF717*DY717/($K$5*1000))+$F$5*(EF717*DY717/($K$5*1000))*MAX(MIN(DL717,$J$5),$I$5)*MAX(MIN(DL717,$J$5),$I$5)+$G$5*MAX(MIN(DL717,$J$5),$I$5)*(EF717*DY717/($K$5*1000))+$H$5*(EF717*DY717/($K$5*1000))*(EF717*DY717/($K$5*1000)))</f>
        <v>0</v>
      </c>
      <c r="S717">
        <f>J717*(1000-(1000*0.61365*exp(17.502*W717/(240.97+W717))/(DY717+DZ717)+DT717)/2)/(1000*0.61365*exp(17.502*W717/(240.97+W717))/(DY717+DZ717)-DT717)</f>
        <v>0</v>
      </c>
      <c r="T717">
        <f>1/((DM717+1)/(Q717/1.6)+1/(R717/1.37)) + DM717/((DM717+1)/(Q717/1.6) + DM717/(R717/1.37))</f>
        <v>0</v>
      </c>
      <c r="U717">
        <f>(DH717*DK717)</f>
        <v>0</v>
      </c>
      <c r="V717">
        <f>(EA717+(U717+2*0.95*5.67E-8*(((EA717+$B$7)+273)^4-(EA717+273)^4)-44100*J717)/(1.84*29.3*R717+8*0.95*5.67E-8*(EA717+273)^3))</f>
        <v>0</v>
      </c>
      <c r="W717">
        <f>($C$7*EB717+$D$7*EC717+$E$7*V717)</f>
        <v>0</v>
      </c>
      <c r="X717">
        <f>0.61365*exp(17.502*W717/(240.97+W717))</f>
        <v>0</v>
      </c>
      <c r="Y717">
        <f>(Z717/AA717*100)</f>
        <v>0</v>
      </c>
      <c r="Z717">
        <f>DT717*(DY717+DZ717)/1000</f>
        <v>0</v>
      </c>
      <c r="AA717">
        <f>0.61365*exp(17.502*EA717/(240.97+EA717))</f>
        <v>0</v>
      </c>
      <c r="AB717">
        <f>(X717-DT717*(DY717+DZ717)/1000)</f>
        <v>0</v>
      </c>
      <c r="AC717">
        <f>(-J717*44100)</f>
        <v>0</v>
      </c>
      <c r="AD717">
        <f>2*29.3*R717*0.92*(EA717-W717)</f>
        <v>0</v>
      </c>
      <c r="AE717">
        <f>2*0.95*5.67E-8*(((EA717+$B$7)+273)^4-(W717+273)^4)</f>
        <v>0</v>
      </c>
      <c r="AF717">
        <f>U717+AE717+AC717+AD717</f>
        <v>0</v>
      </c>
      <c r="AG717">
        <f>DX717*AU717*(DS717-DR717*(1000-AU717*DU717)/(1000-AU717*DT717))/(100*DL717)</f>
        <v>0</v>
      </c>
      <c r="AH717">
        <f>1000*DX717*AU717*(DT717-DU717)/(100*DL717*(1000-AU717*DT717))</f>
        <v>0</v>
      </c>
      <c r="AI717">
        <f>(AJ717 - AK717 - DY717*1E3/(8.314*(EA717+273.15)) * AM717/DX717 * AL717) * DX717/(100*DL717) * (1000 - DU717)/1000</f>
        <v>0</v>
      </c>
      <c r="AJ717">
        <v>464.140571301851</v>
      </c>
      <c r="AK717">
        <v>446.913357575757</v>
      </c>
      <c r="AL717">
        <v>2.32750681144553</v>
      </c>
      <c r="AM717">
        <v>65.3077758132671</v>
      </c>
      <c r="AN717">
        <f>(AP717 - AO717 + DY717*1E3/(8.314*(EA717+273.15)) * AR717/DX717 * AQ717) * DX717/(100*DL717) * 1000/(1000 - AP717)</f>
        <v>0</v>
      </c>
      <c r="AO717">
        <v>25.9263199839169</v>
      </c>
      <c r="AP717">
        <v>34.0498078787879</v>
      </c>
      <c r="AQ717">
        <v>-0.0162011032547084</v>
      </c>
      <c r="AR717">
        <v>110.477653958473</v>
      </c>
      <c r="AS717">
        <v>14</v>
      </c>
      <c r="AT717">
        <v>3</v>
      </c>
      <c r="AU717">
        <f>IF(AS717*$H$13&gt;=AW717,1.0,(AW717/(AW717-AS717*$H$13)))</f>
        <v>0</v>
      </c>
      <c r="AV717">
        <f>(AU717-1)*100</f>
        <v>0</v>
      </c>
      <c r="AW717">
        <f>MAX(0,($B$13+$C$13*EF717)/(1+$D$13*EF717)*DY717/(EA717+273)*$E$13)</f>
        <v>0</v>
      </c>
      <c r="AX717" t="s">
        <v>437</v>
      </c>
      <c r="AY717" t="s">
        <v>437</v>
      </c>
      <c r="AZ717">
        <v>0</v>
      </c>
      <c r="BA717">
        <v>0</v>
      </c>
      <c r="BB717">
        <f>1-AZ717/BA717</f>
        <v>0</v>
      </c>
      <c r="BC717">
        <v>0</v>
      </c>
      <c r="BD717" t="s">
        <v>437</v>
      </c>
      <c r="BE717" t="s">
        <v>437</v>
      </c>
      <c r="BF717">
        <v>0</v>
      </c>
      <c r="BG717">
        <v>0</v>
      </c>
      <c r="BH717">
        <f>1-BF717/BG717</f>
        <v>0</v>
      </c>
      <c r="BI717">
        <v>0.5</v>
      </c>
      <c r="BJ717">
        <f>DI717</f>
        <v>0</v>
      </c>
      <c r="BK717">
        <f>L717</f>
        <v>0</v>
      </c>
      <c r="BL717">
        <f>BH717*BI717*BJ717</f>
        <v>0</v>
      </c>
      <c r="BM717">
        <f>(BK717-BC717)/BJ717</f>
        <v>0</v>
      </c>
      <c r="BN717">
        <f>(BA717-BG717)/BG717</f>
        <v>0</v>
      </c>
      <c r="BO717">
        <f>AZ717/(BB717+AZ717/BG717)</f>
        <v>0</v>
      </c>
      <c r="BP717" t="s">
        <v>437</v>
      </c>
      <c r="BQ717">
        <v>0</v>
      </c>
      <c r="BR717">
        <f>IF(BQ717&lt;&gt;0, BQ717, BO717)</f>
        <v>0</v>
      </c>
      <c r="BS717">
        <f>1-BR717/BG717</f>
        <v>0</v>
      </c>
      <c r="BT717">
        <f>(BG717-BF717)/(BG717-BR717)</f>
        <v>0</v>
      </c>
      <c r="BU717">
        <f>(BA717-BG717)/(BA717-BR717)</f>
        <v>0</v>
      </c>
      <c r="BV717">
        <f>(BG717-BF717)/(BG717-AZ717)</f>
        <v>0</v>
      </c>
      <c r="BW717">
        <f>(BA717-BG717)/(BA717-AZ717)</f>
        <v>0</v>
      </c>
      <c r="BX717">
        <f>(BT717*BR717/BF717)</f>
        <v>0</v>
      </c>
      <c r="BY717">
        <f>(1-BX717)</f>
        <v>0</v>
      </c>
      <c r="DH717">
        <f>$B$11*EG717+$C$11*EH717+$F$11*ES717*(1-EV717)</f>
        <v>0</v>
      </c>
      <c r="DI717">
        <f>DH717*DJ717</f>
        <v>0</v>
      </c>
      <c r="DJ717">
        <f>($B$11*$D$9+$C$11*$D$9+$F$11*((FF717+EX717)/MAX(FF717+EX717+FG717, 0.1)*$I$9+FG717/MAX(FF717+EX717+FG717, 0.1)*$J$9))/($B$11+$C$11+$F$11)</f>
        <v>0</v>
      </c>
      <c r="DK717">
        <f>($B$11*$K$9+$C$11*$K$9+$F$11*((FF717+EX717)/MAX(FF717+EX717+FG717, 0.1)*$P$9+FG717/MAX(FF717+EX717+FG717, 0.1)*$Q$9))/($B$11+$C$11+$F$11)</f>
        <v>0</v>
      </c>
      <c r="DL717">
        <v>6</v>
      </c>
      <c r="DM717">
        <v>0.5</v>
      </c>
      <c r="DN717" t="s">
        <v>438</v>
      </c>
      <c r="DO717">
        <v>2</v>
      </c>
      <c r="DP717" t="b">
        <v>1</v>
      </c>
      <c r="DQ717">
        <v>1761418954.84615</v>
      </c>
      <c r="DR717">
        <v>418.404615384615</v>
      </c>
      <c r="DS717">
        <v>439.568923076923</v>
      </c>
      <c r="DT717">
        <v>34.1604692307692</v>
      </c>
      <c r="DU717">
        <v>25.9229692307692</v>
      </c>
      <c r="DV717">
        <v>417.307153846154</v>
      </c>
      <c r="DW717">
        <v>33.8452692307692</v>
      </c>
      <c r="DX717">
        <v>500.030153846154</v>
      </c>
      <c r="DY717">
        <v>90.2771076923077</v>
      </c>
      <c r="DZ717">
        <v>0.0443319153846154</v>
      </c>
      <c r="EA717">
        <v>43.4165538461538</v>
      </c>
      <c r="EB717">
        <v>42.7358</v>
      </c>
      <c r="EC717">
        <v>999.9</v>
      </c>
      <c r="ED717">
        <v>0</v>
      </c>
      <c r="EE717">
        <v>0</v>
      </c>
      <c r="EF717">
        <v>9986.35</v>
      </c>
      <c r="EG717">
        <v>0</v>
      </c>
      <c r="EH717">
        <v>1201.04538461538</v>
      </c>
      <c r="EI717">
        <v>-21.1644153846154</v>
      </c>
      <c r="EJ717">
        <v>433.202461538462</v>
      </c>
      <c r="EK717">
        <v>451.267307692308</v>
      </c>
      <c r="EL717">
        <v>8.23750230769231</v>
      </c>
      <c r="EM717">
        <v>439.568923076923</v>
      </c>
      <c r="EN717">
        <v>25.9229692307692</v>
      </c>
      <c r="EO717">
        <v>3.08390615384615</v>
      </c>
      <c r="EP717">
        <v>2.34024923076923</v>
      </c>
      <c r="EQ717">
        <v>24.4880076923077</v>
      </c>
      <c r="ER717">
        <v>19.9561692307692</v>
      </c>
      <c r="ES717">
        <v>1200.00615384615</v>
      </c>
      <c r="ET717">
        <v>0.966998307692308</v>
      </c>
      <c r="EU717">
        <v>0.0330014538461539</v>
      </c>
      <c r="EV717">
        <v>0</v>
      </c>
      <c r="EW717">
        <v>1171.25153846154</v>
      </c>
      <c r="EX717">
        <v>5.00059</v>
      </c>
      <c r="EY717">
        <v>15309.8307692308</v>
      </c>
      <c r="EZ717">
        <v>10358.7615384615</v>
      </c>
      <c r="FA717">
        <v>63.2209230769231</v>
      </c>
      <c r="FB717">
        <v>65.1006923076923</v>
      </c>
      <c r="FC717">
        <v>63.4612307692308</v>
      </c>
      <c r="FD717">
        <v>64.7594615384615</v>
      </c>
      <c r="FE717">
        <v>63.9132307692308</v>
      </c>
      <c r="FF717">
        <v>1155.56615384615</v>
      </c>
      <c r="FG717">
        <v>39.44</v>
      </c>
      <c r="FH717">
        <v>0</v>
      </c>
      <c r="FI717">
        <v>1761418923.7</v>
      </c>
      <c r="FJ717">
        <v>0</v>
      </c>
      <c r="FK717">
        <v>1171.12653846154</v>
      </c>
      <c r="FL717">
        <v>-5.71521368551355</v>
      </c>
      <c r="FM717">
        <v>-43.333333407165</v>
      </c>
      <c r="FN717">
        <v>15308.75</v>
      </c>
      <c r="FO717">
        <v>15</v>
      </c>
      <c r="FP717">
        <v>0</v>
      </c>
      <c r="FQ717" t="s">
        <v>439</v>
      </c>
      <c r="FR717">
        <v>0</v>
      </c>
      <c r="FS717">
        <v>0</v>
      </c>
      <c r="FT717">
        <v>0</v>
      </c>
      <c r="FU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A717">
        <v>0</v>
      </c>
      <c r="GB717">
        <v>0</v>
      </c>
      <c r="GC717">
        <v>-18.731745</v>
      </c>
      <c r="GD717">
        <v>-63.6605097744361</v>
      </c>
      <c r="GE717">
        <v>6.20958839807237</v>
      </c>
      <c r="GF717">
        <v>0</v>
      </c>
      <c r="GG717">
        <v>1171.48235294118</v>
      </c>
      <c r="GH717">
        <v>-6.06814361878541</v>
      </c>
      <c r="GI717">
        <v>0.638362145160334</v>
      </c>
      <c r="GJ717">
        <v>-1</v>
      </c>
      <c r="GK717">
        <v>8.2721125</v>
      </c>
      <c r="GL717">
        <v>-0.903400150375952</v>
      </c>
      <c r="GM717">
        <v>0.0868809281646438</v>
      </c>
      <c r="GN717">
        <v>0</v>
      </c>
      <c r="GO717">
        <v>0</v>
      </c>
      <c r="GP717">
        <v>2</v>
      </c>
      <c r="GQ717" t="s">
        <v>473</v>
      </c>
      <c r="GR717">
        <v>3.12657</v>
      </c>
      <c r="GS717">
        <v>2.72238</v>
      </c>
      <c r="GT717">
        <v>0.0861164</v>
      </c>
      <c r="GU717">
        <v>0.0909792</v>
      </c>
      <c r="GV717">
        <v>0.124646</v>
      </c>
      <c r="GW717">
        <v>0.103034</v>
      </c>
      <c r="GX717">
        <v>32616.9</v>
      </c>
      <c r="GY717">
        <v>34250.3</v>
      </c>
      <c r="GZ717">
        <v>32431.2</v>
      </c>
      <c r="HA717">
        <v>34255.4</v>
      </c>
      <c r="HB717">
        <v>40606.7</v>
      </c>
      <c r="HC717">
        <v>44343.4</v>
      </c>
      <c r="HD717">
        <v>51011.5</v>
      </c>
      <c r="HE717">
        <v>54975.8</v>
      </c>
      <c r="HF717">
        <v>1.65185</v>
      </c>
      <c r="HG717">
        <v>1.51007</v>
      </c>
      <c r="HH717">
        <v>-0.102147</v>
      </c>
      <c r="HI717">
        <v>0</v>
      </c>
      <c r="HJ717">
        <v>44.3995</v>
      </c>
      <c r="HK717">
        <v>999.9</v>
      </c>
      <c r="HL717">
        <v>56.141</v>
      </c>
      <c r="HM717">
        <v>30.383</v>
      </c>
      <c r="HN717">
        <v>27.0835</v>
      </c>
      <c r="HO717">
        <v>60.8057</v>
      </c>
      <c r="HP717">
        <v>41.258</v>
      </c>
      <c r="HQ717">
        <v>1</v>
      </c>
      <c r="HR717">
        <v>2.63974</v>
      </c>
      <c r="HS717">
        <v>9.28105</v>
      </c>
      <c r="HT717">
        <v>19.9005</v>
      </c>
      <c r="HU717">
        <v>5.18599</v>
      </c>
      <c r="HV717">
        <v>12.0159</v>
      </c>
      <c r="HW717">
        <v>4.96885</v>
      </c>
      <c r="HX717">
        <v>3.2959</v>
      </c>
      <c r="HY717">
        <v>9999</v>
      </c>
      <c r="HZ717">
        <v>9999</v>
      </c>
      <c r="IA717">
        <v>999.9</v>
      </c>
      <c r="IB717">
        <v>9999</v>
      </c>
      <c r="IC717">
        <v>1.86325</v>
      </c>
      <c r="ID717">
        <v>1.86811</v>
      </c>
      <c r="IE717">
        <v>1.86783</v>
      </c>
      <c r="IF717">
        <v>1.86905</v>
      </c>
      <c r="IG717">
        <v>1.86981</v>
      </c>
      <c r="IH717">
        <v>1.86588</v>
      </c>
      <c r="II717">
        <v>1.86693</v>
      </c>
      <c r="IJ717">
        <v>1.86842</v>
      </c>
      <c r="IK717">
        <v>5</v>
      </c>
      <c r="IL717">
        <v>0</v>
      </c>
      <c r="IM717">
        <v>0</v>
      </c>
      <c r="IN717">
        <v>0</v>
      </c>
      <c r="IO717" t="s">
        <v>441</v>
      </c>
      <c r="IP717" t="s">
        <v>442</v>
      </c>
      <c r="IQ717" t="s">
        <v>443</v>
      </c>
      <c r="IR717" t="s">
        <v>443</v>
      </c>
      <c r="IS717" t="s">
        <v>443</v>
      </c>
      <c r="IT717" t="s">
        <v>443</v>
      </c>
      <c r="IU717">
        <v>0</v>
      </c>
      <c r="IV717">
        <v>100</v>
      </c>
      <c r="IW717">
        <v>100</v>
      </c>
      <c r="IX717">
        <v>1.097</v>
      </c>
      <c r="IY717">
        <v>0.3152</v>
      </c>
      <c r="IZ717">
        <v>1.09748391826392</v>
      </c>
      <c r="JA717">
        <v>0</v>
      </c>
      <c r="JB717">
        <v>0</v>
      </c>
      <c r="JC717">
        <v>0</v>
      </c>
      <c r="JD717">
        <v>0.315191680746845</v>
      </c>
      <c r="JE717">
        <v>0</v>
      </c>
      <c r="JF717">
        <v>0</v>
      </c>
      <c r="JG717">
        <v>0</v>
      </c>
      <c r="JH717">
        <v>5</v>
      </c>
      <c r="JI717">
        <v>2273</v>
      </c>
      <c r="JJ717">
        <v>0</v>
      </c>
      <c r="JK717">
        <v>25</v>
      </c>
      <c r="JL717">
        <v>29356982.7</v>
      </c>
      <c r="JM717">
        <v>29356982.7</v>
      </c>
      <c r="JN717">
        <v>1.13159</v>
      </c>
      <c r="JO717">
        <v>2.64038</v>
      </c>
      <c r="JP717">
        <v>1.54785</v>
      </c>
      <c r="JQ717">
        <v>2.31567</v>
      </c>
      <c r="JR717">
        <v>1.64673</v>
      </c>
      <c r="JS717">
        <v>2.36206</v>
      </c>
      <c r="JT717">
        <v>34.5777</v>
      </c>
      <c r="JU717">
        <v>24.0963</v>
      </c>
      <c r="JV717">
        <v>18</v>
      </c>
      <c r="JW717">
        <v>478.575</v>
      </c>
      <c r="JX717">
        <v>377.078</v>
      </c>
      <c r="JY717">
        <v>35.1466</v>
      </c>
      <c r="JZ717">
        <v>55.7129</v>
      </c>
      <c r="KA717">
        <v>30.004</v>
      </c>
      <c r="KB717">
        <v>54.634</v>
      </c>
      <c r="KC717">
        <v>54.4129</v>
      </c>
      <c r="KD717">
        <v>22.7196</v>
      </c>
      <c r="KE717">
        <v>0</v>
      </c>
      <c r="KF717">
        <v>100</v>
      </c>
      <c r="KG717">
        <v>25.1146</v>
      </c>
      <c r="KH717">
        <v>488.177</v>
      </c>
      <c r="KI717">
        <v>34.6858</v>
      </c>
      <c r="KJ717">
        <v>92.4307</v>
      </c>
      <c r="KK717">
        <v>88.9306</v>
      </c>
    </row>
    <row r="718" spans="1:297">
      <c r="A718">
        <v>702</v>
      </c>
      <c r="B718">
        <v>1761418968</v>
      </c>
      <c r="C718">
        <v>10787</v>
      </c>
      <c r="D718" t="s">
        <v>1853</v>
      </c>
      <c r="E718" t="s">
        <v>1854</v>
      </c>
      <c r="F718">
        <v>5</v>
      </c>
      <c r="G718" t="s">
        <v>1796</v>
      </c>
      <c r="H718" t="s">
        <v>436</v>
      </c>
      <c r="I718">
        <v>1761418959.84615</v>
      </c>
      <c r="J718">
        <f>(K718)/1000</f>
        <v>0</v>
      </c>
      <c r="K718">
        <f>IF(DP718, AN718, AH718)</f>
        <v>0</v>
      </c>
      <c r="L718">
        <f>IF(DP718, AI718, AG718)</f>
        <v>0</v>
      </c>
      <c r="M718">
        <f>DR718 - IF(AU718&gt;1, L718*DL718*100.0/(AW718), 0)</f>
        <v>0</v>
      </c>
      <c r="N718">
        <f>((T718-J718/2)*M718-L718)/(T718+J718/2)</f>
        <v>0</v>
      </c>
      <c r="O718">
        <f>N718*(DY718+DZ718)/1000.0</f>
        <v>0</v>
      </c>
      <c r="P718">
        <f>(DR718 - IF(AU718&gt;1, L718*DL718*100.0/(AW718), 0))*(DY718+DZ718)/1000.0</f>
        <v>0</v>
      </c>
      <c r="Q718">
        <f>2.0/((1/S718-1/R718)+SIGN(S718)*SQRT((1/S718-1/R718)*(1/S718-1/R718) + 4*DM718/((DM718+1)*(DM718+1))*(2*1/S718*1/R718-1/R718*1/R718)))</f>
        <v>0</v>
      </c>
      <c r="R718">
        <f>IF(LEFT(DN718,1)&lt;&gt;"0",IF(LEFT(DN718,1)="1",3.0,DO718),$D$5+$E$5*(EF718*DY718/($K$5*1000))+$F$5*(EF718*DY718/($K$5*1000))*MAX(MIN(DL718,$J$5),$I$5)*MAX(MIN(DL718,$J$5),$I$5)+$G$5*MAX(MIN(DL718,$J$5),$I$5)*(EF718*DY718/($K$5*1000))+$H$5*(EF718*DY718/($K$5*1000))*(EF718*DY718/($K$5*1000)))</f>
        <v>0</v>
      </c>
      <c r="S718">
        <f>J718*(1000-(1000*0.61365*exp(17.502*W718/(240.97+W718))/(DY718+DZ718)+DT718)/2)/(1000*0.61365*exp(17.502*W718/(240.97+W718))/(DY718+DZ718)-DT718)</f>
        <v>0</v>
      </c>
      <c r="T718">
        <f>1/((DM718+1)/(Q718/1.6)+1/(R718/1.37)) + DM718/((DM718+1)/(Q718/1.6) + DM718/(R718/1.37))</f>
        <v>0</v>
      </c>
      <c r="U718">
        <f>(DH718*DK718)</f>
        <v>0</v>
      </c>
      <c r="V718">
        <f>(EA718+(U718+2*0.95*5.67E-8*(((EA718+$B$7)+273)^4-(EA718+273)^4)-44100*J718)/(1.84*29.3*R718+8*0.95*5.67E-8*(EA718+273)^3))</f>
        <v>0</v>
      </c>
      <c r="W718">
        <f>($C$7*EB718+$D$7*EC718+$E$7*V718)</f>
        <v>0</v>
      </c>
      <c r="X718">
        <f>0.61365*exp(17.502*W718/(240.97+W718))</f>
        <v>0</v>
      </c>
      <c r="Y718">
        <f>(Z718/AA718*100)</f>
        <v>0</v>
      </c>
      <c r="Z718">
        <f>DT718*(DY718+DZ718)/1000</f>
        <v>0</v>
      </c>
      <c r="AA718">
        <f>0.61365*exp(17.502*EA718/(240.97+EA718))</f>
        <v>0</v>
      </c>
      <c r="AB718">
        <f>(X718-DT718*(DY718+DZ718)/1000)</f>
        <v>0</v>
      </c>
      <c r="AC718">
        <f>(-J718*44100)</f>
        <v>0</v>
      </c>
      <c r="AD718">
        <f>2*29.3*R718*0.92*(EA718-W718)</f>
        <v>0</v>
      </c>
      <c r="AE718">
        <f>2*0.95*5.67E-8*(((EA718+$B$7)+273)^4-(W718+273)^4)</f>
        <v>0</v>
      </c>
      <c r="AF718">
        <f>U718+AE718+AC718+AD718</f>
        <v>0</v>
      </c>
      <c r="AG718">
        <f>DX718*AU718*(DS718-DR718*(1000-AU718*DU718)/(1000-AU718*DT718))/(100*DL718)</f>
        <v>0</v>
      </c>
      <c r="AH718">
        <f>1000*DX718*AU718*(DT718-DU718)/(100*DL718*(1000-AU718*DT718))</f>
        <v>0</v>
      </c>
      <c r="AI718">
        <f>(AJ718 - AK718 - DY718*1E3/(8.314*(EA718+273.15)) * AM718/DX718 * AL718) * DX718/(100*DL718) * (1000 - DU718)/1000</f>
        <v>0</v>
      </c>
      <c r="AJ718">
        <v>482.928249718715</v>
      </c>
      <c r="AK718">
        <v>462.357375757576</v>
      </c>
      <c r="AL718">
        <v>3.20242263446555</v>
      </c>
      <c r="AM718">
        <v>65.3077758132671</v>
      </c>
      <c r="AN718">
        <f>(AP718 - AO718 + DY718*1E3/(8.314*(EA718+273.15)) * AR718/DX718 * AQ718) * DX718/(100*DL718) * 1000/(1000 - AP718)</f>
        <v>0</v>
      </c>
      <c r="AO718">
        <v>25.9309190154749</v>
      </c>
      <c r="AP718">
        <v>33.9637115151515</v>
      </c>
      <c r="AQ718">
        <v>-0.0176311021762503</v>
      </c>
      <c r="AR718">
        <v>110.477653958473</v>
      </c>
      <c r="AS718">
        <v>14</v>
      </c>
      <c r="AT718">
        <v>3</v>
      </c>
      <c r="AU718">
        <f>IF(AS718*$H$13&gt;=AW718,1.0,(AW718/(AW718-AS718*$H$13)))</f>
        <v>0</v>
      </c>
      <c r="AV718">
        <f>(AU718-1)*100</f>
        <v>0</v>
      </c>
      <c r="AW718">
        <f>MAX(0,($B$13+$C$13*EF718)/(1+$D$13*EF718)*DY718/(EA718+273)*$E$13)</f>
        <v>0</v>
      </c>
      <c r="AX718" t="s">
        <v>437</v>
      </c>
      <c r="AY718" t="s">
        <v>437</v>
      </c>
      <c r="AZ718">
        <v>0</v>
      </c>
      <c r="BA718">
        <v>0</v>
      </c>
      <c r="BB718">
        <f>1-AZ718/BA718</f>
        <v>0</v>
      </c>
      <c r="BC718">
        <v>0</v>
      </c>
      <c r="BD718" t="s">
        <v>437</v>
      </c>
      <c r="BE718" t="s">
        <v>437</v>
      </c>
      <c r="BF718">
        <v>0</v>
      </c>
      <c r="BG718">
        <v>0</v>
      </c>
      <c r="BH718">
        <f>1-BF718/BG718</f>
        <v>0</v>
      </c>
      <c r="BI718">
        <v>0.5</v>
      </c>
      <c r="BJ718">
        <f>DI718</f>
        <v>0</v>
      </c>
      <c r="BK718">
        <f>L718</f>
        <v>0</v>
      </c>
      <c r="BL718">
        <f>BH718*BI718*BJ718</f>
        <v>0</v>
      </c>
      <c r="BM718">
        <f>(BK718-BC718)/BJ718</f>
        <v>0</v>
      </c>
      <c r="BN718">
        <f>(BA718-BG718)/BG718</f>
        <v>0</v>
      </c>
      <c r="BO718">
        <f>AZ718/(BB718+AZ718/BG718)</f>
        <v>0</v>
      </c>
      <c r="BP718" t="s">
        <v>437</v>
      </c>
      <c r="BQ718">
        <v>0</v>
      </c>
      <c r="BR718">
        <f>IF(BQ718&lt;&gt;0, BQ718, BO718)</f>
        <v>0</v>
      </c>
      <c r="BS718">
        <f>1-BR718/BG718</f>
        <v>0</v>
      </c>
      <c r="BT718">
        <f>(BG718-BF718)/(BG718-BR718)</f>
        <v>0</v>
      </c>
      <c r="BU718">
        <f>(BA718-BG718)/(BA718-BR718)</f>
        <v>0</v>
      </c>
      <c r="BV718">
        <f>(BG718-BF718)/(BG718-AZ718)</f>
        <v>0</v>
      </c>
      <c r="BW718">
        <f>(BA718-BG718)/(BA718-AZ718)</f>
        <v>0</v>
      </c>
      <c r="BX718">
        <f>(BT718*BR718/BF718)</f>
        <v>0</v>
      </c>
      <c r="BY718">
        <f>(1-BX718)</f>
        <v>0</v>
      </c>
      <c r="DH718">
        <f>$B$11*EG718+$C$11*EH718+$F$11*ES718*(1-EV718)</f>
        <v>0</v>
      </c>
      <c r="DI718">
        <f>DH718*DJ718</f>
        <v>0</v>
      </c>
      <c r="DJ718">
        <f>($B$11*$D$9+$C$11*$D$9+$F$11*((FF718+EX718)/MAX(FF718+EX718+FG718, 0.1)*$I$9+FG718/MAX(FF718+EX718+FG718, 0.1)*$J$9))/($B$11+$C$11+$F$11)</f>
        <v>0</v>
      </c>
      <c r="DK718">
        <f>($B$11*$K$9+$C$11*$K$9+$F$11*((FF718+EX718)/MAX(FF718+EX718+FG718, 0.1)*$P$9+FG718/MAX(FF718+EX718+FG718, 0.1)*$Q$9))/($B$11+$C$11+$F$11)</f>
        <v>0</v>
      </c>
      <c r="DL718">
        <v>6</v>
      </c>
      <c r="DM718">
        <v>0.5</v>
      </c>
      <c r="DN718" t="s">
        <v>438</v>
      </c>
      <c r="DO718">
        <v>2</v>
      </c>
      <c r="DP718" t="b">
        <v>1</v>
      </c>
      <c r="DQ718">
        <v>1761418959.84615</v>
      </c>
      <c r="DR718">
        <v>428.054307692308</v>
      </c>
      <c r="DS718">
        <v>454.551384615385</v>
      </c>
      <c r="DT718">
        <v>34.0829923076923</v>
      </c>
      <c r="DU718">
        <v>25.9264923076923</v>
      </c>
      <c r="DV718">
        <v>426.956923076923</v>
      </c>
      <c r="DW718">
        <v>33.7677923076923</v>
      </c>
      <c r="DX718">
        <v>500.003538461538</v>
      </c>
      <c r="DY718">
        <v>90.2767615384615</v>
      </c>
      <c r="DZ718">
        <v>0.0443300692307692</v>
      </c>
      <c r="EA718">
        <v>43.4412769230769</v>
      </c>
      <c r="EB718">
        <v>42.7580538461538</v>
      </c>
      <c r="EC718">
        <v>999.9</v>
      </c>
      <c r="ED718">
        <v>0</v>
      </c>
      <c r="EE718">
        <v>0</v>
      </c>
      <c r="EF718">
        <v>9993.42307692308</v>
      </c>
      <c r="EG718">
        <v>0</v>
      </c>
      <c r="EH718">
        <v>1200.94461538462</v>
      </c>
      <c r="EI718">
        <v>-26.4970692307692</v>
      </c>
      <c r="EJ718">
        <v>443.157769230769</v>
      </c>
      <c r="EK718">
        <v>466.650307692308</v>
      </c>
      <c r="EL718">
        <v>8.15648923076923</v>
      </c>
      <c r="EM718">
        <v>454.551384615385</v>
      </c>
      <c r="EN718">
        <v>25.9264923076923</v>
      </c>
      <c r="EO718">
        <v>3.07689923076923</v>
      </c>
      <c r="EP718">
        <v>2.34055923076923</v>
      </c>
      <c r="EQ718">
        <v>24.4500076923077</v>
      </c>
      <c r="ER718">
        <v>19.9583076923077</v>
      </c>
      <c r="ES718">
        <v>1200.05769230769</v>
      </c>
      <c r="ET718">
        <v>0.967000153846154</v>
      </c>
      <c r="EU718">
        <v>0.0329994846153846</v>
      </c>
      <c r="EV718">
        <v>0</v>
      </c>
      <c r="EW718">
        <v>1170.77846153846</v>
      </c>
      <c r="EX718">
        <v>5.00059</v>
      </c>
      <c r="EY718">
        <v>15307.1692307692</v>
      </c>
      <c r="EZ718">
        <v>10359.2307692308</v>
      </c>
      <c r="FA718">
        <v>63.2593846153846</v>
      </c>
      <c r="FB718">
        <v>65.1391538461538</v>
      </c>
      <c r="FC718">
        <v>63.4853846153846</v>
      </c>
      <c r="FD718">
        <v>64.7833846153846</v>
      </c>
      <c r="FE718">
        <v>63.9468461538462</v>
      </c>
      <c r="FF718">
        <v>1155.61769230769</v>
      </c>
      <c r="FG718">
        <v>39.44</v>
      </c>
      <c r="FH718">
        <v>0</v>
      </c>
      <c r="FI718">
        <v>1761418928.5</v>
      </c>
      <c r="FJ718">
        <v>0</v>
      </c>
      <c r="FK718">
        <v>1170.64076923077</v>
      </c>
      <c r="FL718">
        <v>-6.02393161625569</v>
      </c>
      <c r="FM718">
        <v>-31.6376068173866</v>
      </c>
      <c r="FN718">
        <v>15305.8307692308</v>
      </c>
      <c r="FO718">
        <v>15</v>
      </c>
      <c r="FP718">
        <v>0</v>
      </c>
      <c r="FQ718" t="s">
        <v>439</v>
      </c>
      <c r="FR718">
        <v>0</v>
      </c>
      <c r="FS718">
        <v>0</v>
      </c>
      <c r="FT718">
        <v>0</v>
      </c>
      <c r="FU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A718">
        <v>0</v>
      </c>
      <c r="GB718">
        <v>0</v>
      </c>
      <c r="GC718">
        <v>-23.3777714285714</v>
      </c>
      <c r="GD718">
        <v>-63.0079558441559</v>
      </c>
      <c r="GE718">
        <v>6.43878413952309</v>
      </c>
      <c r="GF718">
        <v>0</v>
      </c>
      <c r="GG718">
        <v>1170.99058823529</v>
      </c>
      <c r="GH718">
        <v>-6.00030557857282</v>
      </c>
      <c r="GI718">
        <v>0.626549566963059</v>
      </c>
      <c r="GJ718">
        <v>-1</v>
      </c>
      <c r="GK718">
        <v>8.20132523809524</v>
      </c>
      <c r="GL718">
        <v>-0.965354025974035</v>
      </c>
      <c r="GM718">
        <v>0.0975171893818896</v>
      </c>
      <c r="GN718">
        <v>0</v>
      </c>
      <c r="GO718">
        <v>0</v>
      </c>
      <c r="GP718">
        <v>2</v>
      </c>
      <c r="GQ718" t="s">
        <v>473</v>
      </c>
      <c r="GR718">
        <v>3.12645</v>
      </c>
      <c r="GS718">
        <v>2.72231</v>
      </c>
      <c r="GT718">
        <v>0.0884714</v>
      </c>
      <c r="GU718">
        <v>0.093508</v>
      </c>
      <c r="GV718">
        <v>0.124408</v>
      </c>
      <c r="GW718">
        <v>0.103038</v>
      </c>
      <c r="GX718">
        <v>32530.1</v>
      </c>
      <c r="GY718">
        <v>34151.6</v>
      </c>
      <c r="GZ718">
        <v>32428.7</v>
      </c>
      <c r="HA718">
        <v>34252.2</v>
      </c>
      <c r="HB718">
        <v>40614.8</v>
      </c>
      <c r="HC718">
        <v>44339.5</v>
      </c>
      <c r="HD718">
        <v>51008.3</v>
      </c>
      <c r="HE718">
        <v>54970.8</v>
      </c>
      <c r="HF718">
        <v>1.65155</v>
      </c>
      <c r="HG718">
        <v>1.5097</v>
      </c>
      <c r="HH718">
        <v>-0.102505</v>
      </c>
      <c r="HI718">
        <v>0</v>
      </c>
      <c r="HJ718">
        <v>44.4196</v>
      </c>
      <c r="HK718">
        <v>999.9</v>
      </c>
      <c r="HL718">
        <v>56.141</v>
      </c>
      <c r="HM718">
        <v>30.393</v>
      </c>
      <c r="HN718">
        <v>27.0972</v>
      </c>
      <c r="HO718">
        <v>60.5757</v>
      </c>
      <c r="HP718">
        <v>41.2901</v>
      </c>
      <c r="HQ718">
        <v>1</v>
      </c>
      <c r="HR718">
        <v>2.64361</v>
      </c>
      <c r="HS718">
        <v>9.28105</v>
      </c>
      <c r="HT718">
        <v>19.9006</v>
      </c>
      <c r="HU718">
        <v>5.18659</v>
      </c>
      <c r="HV718">
        <v>12.0161</v>
      </c>
      <c r="HW718">
        <v>4.9687</v>
      </c>
      <c r="HX718">
        <v>3.29585</v>
      </c>
      <c r="HY718">
        <v>9999</v>
      </c>
      <c r="HZ718">
        <v>9999</v>
      </c>
      <c r="IA718">
        <v>999.9</v>
      </c>
      <c r="IB718">
        <v>9999</v>
      </c>
      <c r="IC718">
        <v>1.86325</v>
      </c>
      <c r="ID718">
        <v>1.86809</v>
      </c>
      <c r="IE718">
        <v>1.86784</v>
      </c>
      <c r="IF718">
        <v>1.86905</v>
      </c>
      <c r="IG718">
        <v>1.86981</v>
      </c>
      <c r="IH718">
        <v>1.8659</v>
      </c>
      <c r="II718">
        <v>1.86692</v>
      </c>
      <c r="IJ718">
        <v>1.86841</v>
      </c>
      <c r="IK718">
        <v>5</v>
      </c>
      <c r="IL718">
        <v>0</v>
      </c>
      <c r="IM718">
        <v>0</v>
      </c>
      <c r="IN718">
        <v>0</v>
      </c>
      <c r="IO718" t="s">
        <v>441</v>
      </c>
      <c r="IP718" t="s">
        <v>442</v>
      </c>
      <c r="IQ718" t="s">
        <v>443</v>
      </c>
      <c r="IR718" t="s">
        <v>443</v>
      </c>
      <c r="IS718" t="s">
        <v>443</v>
      </c>
      <c r="IT718" t="s">
        <v>443</v>
      </c>
      <c r="IU718">
        <v>0</v>
      </c>
      <c r="IV718">
        <v>100</v>
      </c>
      <c r="IW718">
        <v>100</v>
      </c>
      <c r="IX718">
        <v>1.097</v>
      </c>
      <c r="IY718">
        <v>0.3152</v>
      </c>
      <c r="IZ718">
        <v>1.09748391826392</v>
      </c>
      <c r="JA718">
        <v>0</v>
      </c>
      <c r="JB718">
        <v>0</v>
      </c>
      <c r="JC718">
        <v>0</v>
      </c>
      <c r="JD718">
        <v>0.315191680746845</v>
      </c>
      <c r="JE718">
        <v>0</v>
      </c>
      <c r="JF718">
        <v>0</v>
      </c>
      <c r="JG718">
        <v>0</v>
      </c>
      <c r="JH718">
        <v>5</v>
      </c>
      <c r="JI718">
        <v>2273</v>
      </c>
      <c r="JJ718">
        <v>0</v>
      </c>
      <c r="JK718">
        <v>25</v>
      </c>
      <c r="JL718">
        <v>29356982.8</v>
      </c>
      <c r="JM718">
        <v>29356982.8</v>
      </c>
      <c r="JN718">
        <v>1.15601</v>
      </c>
      <c r="JO718">
        <v>2.6416</v>
      </c>
      <c r="JP718">
        <v>1.54785</v>
      </c>
      <c r="JQ718">
        <v>2.31445</v>
      </c>
      <c r="JR718">
        <v>1.64673</v>
      </c>
      <c r="JS718">
        <v>2.29858</v>
      </c>
      <c r="JT718">
        <v>34.5777</v>
      </c>
      <c r="JU718">
        <v>24.0875</v>
      </c>
      <c r="JV718">
        <v>18</v>
      </c>
      <c r="JW718">
        <v>478.552</v>
      </c>
      <c r="JX718">
        <v>376.996</v>
      </c>
      <c r="JY718">
        <v>35.1712</v>
      </c>
      <c r="JZ718">
        <v>55.7506</v>
      </c>
      <c r="KA718">
        <v>30.0038</v>
      </c>
      <c r="KB718">
        <v>54.6698</v>
      </c>
      <c r="KC718">
        <v>54.4482</v>
      </c>
      <c r="KD718">
        <v>23.221</v>
      </c>
      <c r="KE718">
        <v>0</v>
      </c>
      <c r="KF718">
        <v>100</v>
      </c>
      <c r="KG718">
        <v>25.0898</v>
      </c>
      <c r="KH718">
        <v>508.635</v>
      </c>
      <c r="KI718">
        <v>34.6858</v>
      </c>
      <c r="KJ718">
        <v>92.4243</v>
      </c>
      <c r="KK718">
        <v>88.9225</v>
      </c>
    </row>
    <row r="719" spans="1:297">
      <c r="A719">
        <v>703</v>
      </c>
      <c r="B719">
        <v>1761418973</v>
      </c>
      <c r="C719">
        <v>10792</v>
      </c>
      <c r="D719" t="s">
        <v>1855</v>
      </c>
      <c r="E719" t="s">
        <v>1856</v>
      </c>
      <c r="F719">
        <v>5</v>
      </c>
      <c r="G719" t="s">
        <v>1796</v>
      </c>
      <c r="H719" t="s">
        <v>436</v>
      </c>
      <c r="I719">
        <v>1761418964.84615</v>
      </c>
      <c r="J719">
        <f>(K719)/1000</f>
        <v>0</v>
      </c>
      <c r="K719">
        <f>IF(DP719, AN719, AH719)</f>
        <v>0</v>
      </c>
      <c r="L719">
        <f>IF(DP719, AI719, AG719)</f>
        <v>0</v>
      </c>
      <c r="M719">
        <f>DR719 - IF(AU719&gt;1, L719*DL719*100.0/(AW719), 0)</f>
        <v>0</v>
      </c>
      <c r="N719">
        <f>((T719-J719/2)*M719-L719)/(T719+J719/2)</f>
        <v>0</v>
      </c>
      <c r="O719">
        <f>N719*(DY719+DZ719)/1000.0</f>
        <v>0</v>
      </c>
      <c r="P719">
        <f>(DR719 - IF(AU719&gt;1, L719*DL719*100.0/(AW719), 0))*(DY719+DZ719)/1000.0</f>
        <v>0</v>
      </c>
      <c r="Q719">
        <f>2.0/((1/S719-1/R719)+SIGN(S719)*SQRT((1/S719-1/R719)*(1/S719-1/R719) + 4*DM719/((DM719+1)*(DM719+1))*(2*1/S719*1/R719-1/R719*1/R719)))</f>
        <v>0</v>
      </c>
      <c r="R719">
        <f>IF(LEFT(DN719,1)&lt;&gt;"0",IF(LEFT(DN719,1)="1",3.0,DO719),$D$5+$E$5*(EF719*DY719/($K$5*1000))+$F$5*(EF719*DY719/($K$5*1000))*MAX(MIN(DL719,$J$5),$I$5)*MAX(MIN(DL719,$J$5),$I$5)+$G$5*MAX(MIN(DL719,$J$5),$I$5)*(EF719*DY719/($K$5*1000))+$H$5*(EF719*DY719/($K$5*1000))*(EF719*DY719/($K$5*1000)))</f>
        <v>0</v>
      </c>
      <c r="S719">
        <f>J719*(1000-(1000*0.61365*exp(17.502*W719/(240.97+W719))/(DY719+DZ719)+DT719)/2)/(1000*0.61365*exp(17.502*W719/(240.97+W719))/(DY719+DZ719)-DT719)</f>
        <v>0</v>
      </c>
      <c r="T719">
        <f>1/((DM719+1)/(Q719/1.6)+1/(R719/1.37)) + DM719/((DM719+1)/(Q719/1.6) + DM719/(R719/1.37))</f>
        <v>0</v>
      </c>
      <c r="U719">
        <f>(DH719*DK719)</f>
        <v>0</v>
      </c>
      <c r="V719">
        <f>(EA719+(U719+2*0.95*5.67E-8*(((EA719+$B$7)+273)^4-(EA719+273)^4)-44100*J719)/(1.84*29.3*R719+8*0.95*5.67E-8*(EA719+273)^3))</f>
        <v>0</v>
      </c>
      <c r="W719">
        <f>($C$7*EB719+$D$7*EC719+$E$7*V719)</f>
        <v>0</v>
      </c>
      <c r="X719">
        <f>0.61365*exp(17.502*W719/(240.97+W719))</f>
        <v>0</v>
      </c>
      <c r="Y719">
        <f>(Z719/AA719*100)</f>
        <v>0</v>
      </c>
      <c r="Z719">
        <f>DT719*(DY719+DZ719)/1000</f>
        <v>0</v>
      </c>
      <c r="AA719">
        <f>0.61365*exp(17.502*EA719/(240.97+EA719))</f>
        <v>0</v>
      </c>
      <c r="AB719">
        <f>(X719-DT719*(DY719+DZ719)/1000)</f>
        <v>0</v>
      </c>
      <c r="AC719">
        <f>(-J719*44100)</f>
        <v>0</v>
      </c>
      <c r="AD719">
        <f>2*29.3*R719*0.92*(EA719-W719)</f>
        <v>0</v>
      </c>
      <c r="AE719">
        <f>2*0.95*5.67E-8*(((EA719+$B$7)+273)^4-(W719+273)^4)</f>
        <v>0</v>
      </c>
      <c r="AF719">
        <f>U719+AE719+AC719+AD719</f>
        <v>0</v>
      </c>
      <c r="AG719">
        <f>DX719*AU719*(DS719-DR719*(1000-AU719*DU719)/(1000-AU719*DT719))/(100*DL719)</f>
        <v>0</v>
      </c>
      <c r="AH719">
        <f>1000*DX719*AU719*(DT719-DU719)/(100*DL719*(1000-AU719*DT719))</f>
        <v>0</v>
      </c>
      <c r="AI719">
        <f>(AJ719 - AK719 - DY719*1E3/(8.314*(EA719+273.15)) * AM719/DX719 * AL719) * DX719/(100*DL719) * (1000 - DU719)/1000</f>
        <v>0</v>
      </c>
      <c r="AJ719">
        <v>498.970731424874</v>
      </c>
      <c r="AK719">
        <v>477.809854545454</v>
      </c>
      <c r="AL719">
        <v>3.06238548385583</v>
      </c>
      <c r="AM719">
        <v>65.3077758132671</v>
      </c>
      <c r="AN719">
        <f>(AP719 - AO719 + DY719*1E3/(8.314*(EA719+273.15)) * AR719/DX719 * AQ719) * DX719/(100*DL719) * 1000/(1000 - AP719)</f>
        <v>0</v>
      </c>
      <c r="AO719">
        <v>25.9352323315787</v>
      </c>
      <c r="AP719">
        <v>33.8765575757576</v>
      </c>
      <c r="AQ719">
        <v>-0.0169030886307702</v>
      </c>
      <c r="AR719">
        <v>110.477653958473</v>
      </c>
      <c r="AS719">
        <v>14</v>
      </c>
      <c r="AT719">
        <v>3</v>
      </c>
      <c r="AU719">
        <f>IF(AS719*$H$13&gt;=AW719,1.0,(AW719/(AW719-AS719*$H$13)))</f>
        <v>0</v>
      </c>
      <c r="AV719">
        <f>(AU719-1)*100</f>
        <v>0</v>
      </c>
      <c r="AW719">
        <f>MAX(0,($B$13+$C$13*EF719)/(1+$D$13*EF719)*DY719/(EA719+273)*$E$13)</f>
        <v>0</v>
      </c>
      <c r="AX719" t="s">
        <v>437</v>
      </c>
      <c r="AY719" t="s">
        <v>437</v>
      </c>
      <c r="AZ719">
        <v>0</v>
      </c>
      <c r="BA719">
        <v>0</v>
      </c>
      <c r="BB719">
        <f>1-AZ719/BA719</f>
        <v>0</v>
      </c>
      <c r="BC719">
        <v>0</v>
      </c>
      <c r="BD719" t="s">
        <v>437</v>
      </c>
      <c r="BE719" t="s">
        <v>437</v>
      </c>
      <c r="BF719">
        <v>0</v>
      </c>
      <c r="BG719">
        <v>0</v>
      </c>
      <c r="BH719">
        <f>1-BF719/BG719</f>
        <v>0</v>
      </c>
      <c r="BI719">
        <v>0.5</v>
      </c>
      <c r="BJ719">
        <f>DI719</f>
        <v>0</v>
      </c>
      <c r="BK719">
        <f>L719</f>
        <v>0</v>
      </c>
      <c r="BL719">
        <f>BH719*BI719*BJ719</f>
        <v>0</v>
      </c>
      <c r="BM719">
        <f>(BK719-BC719)/BJ719</f>
        <v>0</v>
      </c>
      <c r="BN719">
        <f>(BA719-BG719)/BG719</f>
        <v>0</v>
      </c>
      <c r="BO719">
        <f>AZ719/(BB719+AZ719/BG719)</f>
        <v>0</v>
      </c>
      <c r="BP719" t="s">
        <v>437</v>
      </c>
      <c r="BQ719">
        <v>0</v>
      </c>
      <c r="BR719">
        <f>IF(BQ719&lt;&gt;0, BQ719, BO719)</f>
        <v>0</v>
      </c>
      <c r="BS719">
        <f>1-BR719/BG719</f>
        <v>0</v>
      </c>
      <c r="BT719">
        <f>(BG719-BF719)/(BG719-BR719)</f>
        <v>0</v>
      </c>
      <c r="BU719">
        <f>(BA719-BG719)/(BA719-BR719)</f>
        <v>0</v>
      </c>
      <c r="BV719">
        <f>(BG719-BF719)/(BG719-AZ719)</f>
        <v>0</v>
      </c>
      <c r="BW719">
        <f>(BA719-BG719)/(BA719-AZ719)</f>
        <v>0</v>
      </c>
      <c r="BX719">
        <f>(BT719*BR719/BF719)</f>
        <v>0</v>
      </c>
      <c r="BY719">
        <f>(1-BX719)</f>
        <v>0</v>
      </c>
      <c r="DH719">
        <f>$B$11*EG719+$C$11*EH719+$F$11*ES719*(1-EV719)</f>
        <v>0</v>
      </c>
      <c r="DI719">
        <f>DH719*DJ719</f>
        <v>0</v>
      </c>
      <c r="DJ719">
        <f>($B$11*$D$9+$C$11*$D$9+$F$11*((FF719+EX719)/MAX(FF719+EX719+FG719, 0.1)*$I$9+FG719/MAX(FF719+EX719+FG719, 0.1)*$J$9))/($B$11+$C$11+$F$11)</f>
        <v>0</v>
      </c>
      <c r="DK719">
        <f>($B$11*$K$9+$C$11*$K$9+$F$11*((FF719+EX719)/MAX(FF719+EX719+FG719, 0.1)*$P$9+FG719/MAX(FF719+EX719+FG719, 0.1)*$Q$9))/($B$11+$C$11+$F$11)</f>
        <v>0</v>
      </c>
      <c r="DL719">
        <v>6</v>
      </c>
      <c r="DM719">
        <v>0.5</v>
      </c>
      <c r="DN719" t="s">
        <v>438</v>
      </c>
      <c r="DO719">
        <v>2</v>
      </c>
      <c r="DP719" t="b">
        <v>1</v>
      </c>
      <c r="DQ719">
        <v>1761418964.84615</v>
      </c>
      <c r="DR719">
        <v>440.769307692308</v>
      </c>
      <c r="DS719">
        <v>470.132769230769</v>
      </c>
      <c r="DT719">
        <v>33.9997307692308</v>
      </c>
      <c r="DU719">
        <v>25.9298923076923</v>
      </c>
      <c r="DV719">
        <v>439.671846153846</v>
      </c>
      <c r="DW719">
        <v>33.6845307692308</v>
      </c>
      <c r="DX719">
        <v>500.029</v>
      </c>
      <c r="DY719">
        <v>90.2777307692308</v>
      </c>
      <c r="DZ719">
        <v>0.0442568307692308</v>
      </c>
      <c r="EA719">
        <v>43.4650384615385</v>
      </c>
      <c r="EB719">
        <v>42.7780076923077</v>
      </c>
      <c r="EC719">
        <v>999.9</v>
      </c>
      <c r="ED719">
        <v>0</v>
      </c>
      <c r="EE719">
        <v>0</v>
      </c>
      <c r="EF719">
        <v>9999.96153846154</v>
      </c>
      <c r="EG719">
        <v>0</v>
      </c>
      <c r="EH719">
        <v>1200.83538461538</v>
      </c>
      <c r="EI719">
        <v>-29.3635384615385</v>
      </c>
      <c r="EJ719">
        <v>456.281846153846</v>
      </c>
      <c r="EK719">
        <v>482.648076923077</v>
      </c>
      <c r="EL719">
        <v>8.06983076923077</v>
      </c>
      <c r="EM719">
        <v>470.132769230769</v>
      </c>
      <c r="EN719">
        <v>25.9298923076923</v>
      </c>
      <c r="EO719">
        <v>3.06941692307692</v>
      </c>
      <c r="EP719">
        <v>2.34089153846154</v>
      </c>
      <c r="EQ719">
        <v>24.4093230769231</v>
      </c>
      <c r="ER719">
        <v>19.9605923076923</v>
      </c>
      <c r="ES719">
        <v>1200.06461538462</v>
      </c>
      <c r="ET719">
        <v>0.96700076923077</v>
      </c>
      <c r="EU719">
        <v>0.0329988076923077</v>
      </c>
      <c r="EV719">
        <v>0</v>
      </c>
      <c r="EW719">
        <v>1170.35692307692</v>
      </c>
      <c r="EX719">
        <v>5.00059</v>
      </c>
      <c r="EY719">
        <v>15304.5153846154</v>
      </c>
      <c r="EZ719">
        <v>10359.2923076923</v>
      </c>
      <c r="FA719">
        <v>63.2881538461538</v>
      </c>
      <c r="FB719">
        <v>65.1679230769231</v>
      </c>
      <c r="FC719">
        <v>63.519</v>
      </c>
      <c r="FD719">
        <v>64.817</v>
      </c>
      <c r="FE719">
        <v>63.9757692307692</v>
      </c>
      <c r="FF719">
        <v>1155.62461538462</v>
      </c>
      <c r="FG719">
        <v>39.4369230769231</v>
      </c>
      <c r="FH719">
        <v>0</v>
      </c>
      <c r="FI719">
        <v>1761418933.3</v>
      </c>
      <c r="FJ719">
        <v>0</v>
      </c>
      <c r="FK719">
        <v>1170.21807692308</v>
      </c>
      <c r="FL719">
        <v>-5.12307693439533</v>
      </c>
      <c r="FM719">
        <v>-29.405128249863</v>
      </c>
      <c r="FN719">
        <v>15303.4192307692</v>
      </c>
      <c r="FO719">
        <v>15</v>
      </c>
      <c r="FP719">
        <v>0</v>
      </c>
      <c r="FQ719" t="s">
        <v>439</v>
      </c>
      <c r="FR719">
        <v>0</v>
      </c>
      <c r="FS719">
        <v>0</v>
      </c>
      <c r="FT719">
        <v>0</v>
      </c>
      <c r="FU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A719">
        <v>0</v>
      </c>
      <c r="GB719">
        <v>0</v>
      </c>
      <c r="GC719">
        <v>-27.83228</v>
      </c>
      <c r="GD719">
        <v>-37.6453172932331</v>
      </c>
      <c r="GE719">
        <v>3.92361289204223</v>
      </c>
      <c r="GF719">
        <v>0</v>
      </c>
      <c r="GG719">
        <v>1170.57117647059</v>
      </c>
      <c r="GH719">
        <v>-5.53735676508208</v>
      </c>
      <c r="GI719">
        <v>0.589295515129927</v>
      </c>
      <c r="GJ719">
        <v>-1</v>
      </c>
      <c r="GK719">
        <v>8.1097465</v>
      </c>
      <c r="GL719">
        <v>-1.04373157894737</v>
      </c>
      <c r="GM719">
        <v>0.100365188251455</v>
      </c>
      <c r="GN719">
        <v>0</v>
      </c>
      <c r="GO719">
        <v>0</v>
      </c>
      <c r="GP719">
        <v>2</v>
      </c>
      <c r="GQ719" t="s">
        <v>473</v>
      </c>
      <c r="GR719">
        <v>3.12655</v>
      </c>
      <c r="GS719">
        <v>2.72202</v>
      </c>
      <c r="GT719">
        <v>0.0906936</v>
      </c>
      <c r="GU719">
        <v>0.0958089</v>
      </c>
      <c r="GV719">
        <v>0.124174</v>
      </c>
      <c r="GW719">
        <v>0.103046</v>
      </c>
      <c r="GX719">
        <v>32447.9</v>
      </c>
      <c r="GY719">
        <v>34061.1</v>
      </c>
      <c r="GZ719">
        <v>32426.1</v>
      </c>
      <c r="HA719">
        <v>34248.6</v>
      </c>
      <c r="HB719">
        <v>40622.5</v>
      </c>
      <c r="HC719">
        <v>44335.4</v>
      </c>
      <c r="HD719">
        <v>51004.8</v>
      </c>
      <c r="HE719">
        <v>54965.7</v>
      </c>
      <c r="HF719">
        <v>1.65145</v>
      </c>
      <c r="HG719">
        <v>1.50927</v>
      </c>
      <c r="HH719">
        <v>-0.101298</v>
      </c>
      <c r="HI719">
        <v>0</v>
      </c>
      <c r="HJ719">
        <v>44.4378</v>
      </c>
      <c r="HK719">
        <v>999.9</v>
      </c>
      <c r="HL719">
        <v>56.141</v>
      </c>
      <c r="HM719">
        <v>30.393</v>
      </c>
      <c r="HN719">
        <v>27.0968</v>
      </c>
      <c r="HO719">
        <v>60.6157</v>
      </c>
      <c r="HP719">
        <v>41.254</v>
      </c>
      <c r="HQ719">
        <v>1</v>
      </c>
      <c r="HR719">
        <v>2.64773</v>
      </c>
      <c r="HS719">
        <v>9.28105</v>
      </c>
      <c r="HT719">
        <v>19.9004</v>
      </c>
      <c r="HU719">
        <v>5.18599</v>
      </c>
      <c r="HV719">
        <v>12.0159</v>
      </c>
      <c r="HW719">
        <v>4.9689</v>
      </c>
      <c r="HX719">
        <v>3.29595</v>
      </c>
      <c r="HY719">
        <v>9999</v>
      </c>
      <c r="HZ719">
        <v>9999</v>
      </c>
      <c r="IA719">
        <v>999.9</v>
      </c>
      <c r="IB719">
        <v>9999</v>
      </c>
      <c r="IC719">
        <v>1.86325</v>
      </c>
      <c r="ID719">
        <v>1.86811</v>
      </c>
      <c r="IE719">
        <v>1.86783</v>
      </c>
      <c r="IF719">
        <v>1.86905</v>
      </c>
      <c r="IG719">
        <v>1.86981</v>
      </c>
      <c r="IH719">
        <v>1.86586</v>
      </c>
      <c r="II719">
        <v>1.86691</v>
      </c>
      <c r="IJ719">
        <v>1.86841</v>
      </c>
      <c r="IK719">
        <v>5</v>
      </c>
      <c r="IL719">
        <v>0</v>
      </c>
      <c r="IM719">
        <v>0</v>
      </c>
      <c r="IN719">
        <v>0</v>
      </c>
      <c r="IO719" t="s">
        <v>441</v>
      </c>
      <c r="IP719" t="s">
        <v>442</v>
      </c>
      <c r="IQ719" t="s">
        <v>443</v>
      </c>
      <c r="IR719" t="s">
        <v>443</v>
      </c>
      <c r="IS719" t="s">
        <v>443</v>
      </c>
      <c r="IT719" t="s">
        <v>443</v>
      </c>
      <c r="IU719">
        <v>0</v>
      </c>
      <c r="IV719">
        <v>100</v>
      </c>
      <c r="IW719">
        <v>100</v>
      </c>
      <c r="IX719">
        <v>1.097</v>
      </c>
      <c r="IY719">
        <v>0.3152</v>
      </c>
      <c r="IZ719">
        <v>1.09748391826392</v>
      </c>
      <c r="JA719">
        <v>0</v>
      </c>
      <c r="JB719">
        <v>0</v>
      </c>
      <c r="JC719">
        <v>0</v>
      </c>
      <c r="JD719">
        <v>0.315191680746845</v>
      </c>
      <c r="JE719">
        <v>0</v>
      </c>
      <c r="JF719">
        <v>0</v>
      </c>
      <c r="JG719">
        <v>0</v>
      </c>
      <c r="JH719">
        <v>5</v>
      </c>
      <c r="JI719">
        <v>2273</v>
      </c>
      <c r="JJ719">
        <v>0</v>
      </c>
      <c r="JK719">
        <v>25</v>
      </c>
      <c r="JL719">
        <v>29356982.9</v>
      </c>
      <c r="JM719">
        <v>29356982.9</v>
      </c>
      <c r="JN719">
        <v>1.19141</v>
      </c>
      <c r="JO719">
        <v>2.63306</v>
      </c>
      <c r="JP719">
        <v>1.54785</v>
      </c>
      <c r="JQ719">
        <v>2.31445</v>
      </c>
      <c r="JR719">
        <v>1.64673</v>
      </c>
      <c r="JS719">
        <v>2.3291</v>
      </c>
      <c r="JT719">
        <v>34.5777</v>
      </c>
      <c r="JU719">
        <v>24.0963</v>
      </c>
      <c r="JV719">
        <v>18</v>
      </c>
      <c r="JW719">
        <v>478.68</v>
      </c>
      <c r="JX719">
        <v>376.887</v>
      </c>
      <c r="JY719">
        <v>35.1957</v>
      </c>
      <c r="JZ719">
        <v>55.791</v>
      </c>
      <c r="KA719">
        <v>30.0039</v>
      </c>
      <c r="KB719">
        <v>54.7063</v>
      </c>
      <c r="KC719">
        <v>54.4842</v>
      </c>
      <c r="KD719">
        <v>23.9368</v>
      </c>
      <c r="KE719">
        <v>0</v>
      </c>
      <c r="KF719">
        <v>100</v>
      </c>
      <c r="KG719">
        <v>25.0626</v>
      </c>
      <c r="KH719">
        <v>522.247</v>
      </c>
      <c r="KI719">
        <v>34.6858</v>
      </c>
      <c r="KJ719">
        <v>92.4176</v>
      </c>
      <c r="KK719">
        <v>88.9138</v>
      </c>
    </row>
    <row r="720" spans="1:297">
      <c r="A720">
        <v>704</v>
      </c>
      <c r="B720">
        <v>1761418978</v>
      </c>
      <c r="C720">
        <v>10797</v>
      </c>
      <c r="D720" t="s">
        <v>1857</v>
      </c>
      <c r="E720" t="s">
        <v>1858</v>
      </c>
      <c r="F720">
        <v>5</v>
      </c>
      <c r="G720" t="s">
        <v>1796</v>
      </c>
      <c r="H720" t="s">
        <v>436</v>
      </c>
      <c r="I720">
        <v>1761418969.84615</v>
      </c>
      <c r="J720">
        <f>(K720)/1000</f>
        <v>0</v>
      </c>
      <c r="K720">
        <f>IF(DP720, AN720, AH720)</f>
        <v>0</v>
      </c>
      <c r="L720">
        <f>IF(DP720, AI720, AG720)</f>
        <v>0</v>
      </c>
      <c r="M720">
        <f>DR720 - IF(AU720&gt;1, L720*DL720*100.0/(AW720), 0)</f>
        <v>0</v>
      </c>
      <c r="N720">
        <f>((T720-J720/2)*M720-L720)/(T720+J720/2)</f>
        <v>0</v>
      </c>
      <c r="O720">
        <f>N720*(DY720+DZ720)/1000.0</f>
        <v>0</v>
      </c>
      <c r="P720">
        <f>(DR720 - IF(AU720&gt;1, L720*DL720*100.0/(AW720), 0))*(DY720+DZ720)/1000.0</f>
        <v>0</v>
      </c>
      <c r="Q720">
        <f>2.0/((1/S720-1/R720)+SIGN(S720)*SQRT((1/S720-1/R720)*(1/S720-1/R720) + 4*DM720/((DM720+1)*(DM720+1))*(2*1/S720*1/R720-1/R720*1/R720)))</f>
        <v>0</v>
      </c>
      <c r="R720">
        <f>IF(LEFT(DN720,1)&lt;&gt;"0",IF(LEFT(DN720,1)="1",3.0,DO720),$D$5+$E$5*(EF720*DY720/($K$5*1000))+$F$5*(EF720*DY720/($K$5*1000))*MAX(MIN(DL720,$J$5),$I$5)*MAX(MIN(DL720,$J$5),$I$5)+$G$5*MAX(MIN(DL720,$J$5),$I$5)*(EF720*DY720/($K$5*1000))+$H$5*(EF720*DY720/($K$5*1000))*(EF720*DY720/($K$5*1000)))</f>
        <v>0</v>
      </c>
      <c r="S720">
        <f>J720*(1000-(1000*0.61365*exp(17.502*W720/(240.97+W720))/(DY720+DZ720)+DT720)/2)/(1000*0.61365*exp(17.502*W720/(240.97+W720))/(DY720+DZ720)-DT720)</f>
        <v>0</v>
      </c>
      <c r="T720">
        <f>1/((DM720+1)/(Q720/1.6)+1/(R720/1.37)) + DM720/((DM720+1)/(Q720/1.6) + DM720/(R720/1.37))</f>
        <v>0</v>
      </c>
      <c r="U720">
        <f>(DH720*DK720)</f>
        <v>0</v>
      </c>
      <c r="V720">
        <f>(EA720+(U720+2*0.95*5.67E-8*(((EA720+$B$7)+273)^4-(EA720+273)^4)-44100*J720)/(1.84*29.3*R720+8*0.95*5.67E-8*(EA720+273)^3))</f>
        <v>0</v>
      </c>
      <c r="W720">
        <f>($C$7*EB720+$D$7*EC720+$E$7*V720)</f>
        <v>0</v>
      </c>
      <c r="X720">
        <f>0.61365*exp(17.502*W720/(240.97+W720))</f>
        <v>0</v>
      </c>
      <c r="Y720">
        <f>(Z720/AA720*100)</f>
        <v>0</v>
      </c>
      <c r="Z720">
        <f>DT720*(DY720+DZ720)/1000</f>
        <v>0</v>
      </c>
      <c r="AA720">
        <f>0.61365*exp(17.502*EA720/(240.97+EA720))</f>
        <v>0</v>
      </c>
      <c r="AB720">
        <f>(X720-DT720*(DY720+DZ720)/1000)</f>
        <v>0</v>
      </c>
      <c r="AC720">
        <f>(-J720*44100)</f>
        <v>0</v>
      </c>
      <c r="AD720">
        <f>2*29.3*R720*0.92*(EA720-W720)</f>
        <v>0</v>
      </c>
      <c r="AE720">
        <f>2*0.95*5.67E-8*(((EA720+$B$7)+273)^4-(W720+273)^4)</f>
        <v>0</v>
      </c>
      <c r="AF720">
        <f>U720+AE720+AC720+AD720</f>
        <v>0</v>
      </c>
      <c r="AG720">
        <f>DX720*AU720*(DS720-DR720*(1000-AU720*DU720)/(1000-AU720*DT720))/(100*DL720)</f>
        <v>0</v>
      </c>
      <c r="AH720">
        <f>1000*DX720*AU720*(DT720-DU720)/(100*DL720*(1000-AU720*DT720))</f>
        <v>0</v>
      </c>
      <c r="AI720">
        <f>(AJ720 - AK720 - DY720*1E3/(8.314*(EA720+273.15)) * AM720/DX720 * AL720) * DX720/(100*DL720) * (1000 - DU720)/1000</f>
        <v>0</v>
      </c>
      <c r="AJ720">
        <v>516.492166068351</v>
      </c>
      <c r="AK720">
        <v>494.226593939394</v>
      </c>
      <c r="AL720">
        <v>3.34549154675781</v>
      </c>
      <c r="AM720">
        <v>65.3077758132671</v>
      </c>
      <c r="AN720">
        <f>(AP720 - AO720 + DY720*1E3/(8.314*(EA720+273.15)) * AR720/DX720 * AQ720) * DX720/(100*DL720) * 1000/(1000 - AP720)</f>
        <v>0</v>
      </c>
      <c r="AO720">
        <v>25.936565546295</v>
      </c>
      <c r="AP720">
        <v>33.7758181818182</v>
      </c>
      <c r="AQ720">
        <v>-0.0203860599545562</v>
      </c>
      <c r="AR720">
        <v>110.477653958473</v>
      </c>
      <c r="AS720">
        <v>14</v>
      </c>
      <c r="AT720">
        <v>3</v>
      </c>
      <c r="AU720">
        <f>IF(AS720*$H$13&gt;=AW720,1.0,(AW720/(AW720-AS720*$H$13)))</f>
        <v>0</v>
      </c>
      <c r="AV720">
        <f>(AU720-1)*100</f>
        <v>0</v>
      </c>
      <c r="AW720">
        <f>MAX(0,($B$13+$C$13*EF720)/(1+$D$13*EF720)*DY720/(EA720+273)*$E$13)</f>
        <v>0</v>
      </c>
      <c r="AX720" t="s">
        <v>437</v>
      </c>
      <c r="AY720" t="s">
        <v>437</v>
      </c>
      <c r="AZ720">
        <v>0</v>
      </c>
      <c r="BA720">
        <v>0</v>
      </c>
      <c r="BB720">
        <f>1-AZ720/BA720</f>
        <v>0</v>
      </c>
      <c r="BC720">
        <v>0</v>
      </c>
      <c r="BD720" t="s">
        <v>437</v>
      </c>
      <c r="BE720" t="s">
        <v>437</v>
      </c>
      <c r="BF720">
        <v>0</v>
      </c>
      <c r="BG720">
        <v>0</v>
      </c>
      <c r="BH720">
        <f>1-BF720/BG720</f>
        <v>0</v>
      </c>
      <c r="BI720">
        <v>0.5</v>
      </c>
      <c r="BJ720">
        <f>DI720</f>
        <v>0</v>
      </c>
      <c r="BK720">
        <f>L720</f>
        <v>0</v>
      </c>
      <c r="BL720">
        <f>BH720*BI720*BJ720</f>
        <v>0</v>
      </c>
      <c r="BM720">
        <f>(BK720-BC720)/BJ720</f>
        <v>0</v>
      </c>
      <c r="BN720">
        <f>(BA720-BG720)/BG720</f>
        <v>0</v>
      </c>
      <c r="BO720">
        <f>AZ720/(BB720+AZ720/BG720)</f>
        <v>0</v>
      </c>
      <c r="BP720" t="s">
        <v>437</v>
      </c>
      <c r="BQ720">
        <v>0</v>
      </c>
      <c r="BR720">
        <f>IF(BQ720&lt;&gt;0, BQ720, BO720)</f>
        <v>0</v>
      </c>
      <c r="BS720">
        <f>1-BR720/BG720</f>
        <v>0</v>
      </c>
      <c r="BT720">
        <f>(BG720-BF720)/(BG720-BR720)</f>
        <v>0</v>
      </c>
      <c r="BU720">
        <f>(BA720-BG720)/(BA720-BR720)</f>
        <v>0</v>
      </c>
      <c r="BV720">
        <f>(BG720-BF720)/(BG720-AZ720)</f>
        <v>0</v>
      </c>
      <c r="BW720">
        <f>(BA720-BG720)/(BA720-AZ720)</f>
        <v>0</v>
      </c>
      <c r="BX720">
        <f>(BT720*BR720/BF720)</f>
        <v>0</v>
      </c>
      <c r="BY720">
        <f>(1-BX720)</f>
        <v>0</v>
      </c>
      <c r="DH720">
        <f>$B$11*EG720+$C$11*EH720+$F$11*ES720*(1-EV720)</f>
        <v>0</v>
      </c>
      <c r="DI720">
        <f>DH720*DJ720</f>
        <v>0</v>
      </c>
      <c r="DJ720">
        <f>($B$11*$D$9+$C$11*$D$9+$F$11*((FF720+EX720)/MAX(FF720+EX720+FG720, 0.1)*$I$9+FG720/MAX(FF720+EX720+FG720, 0.1)*$J$9))/($B$11+$C$11+$F$11)</f>
        <v>0</v>
      </c>
      <c r="DK720">
        <f>($B$11*$K$9+$C$11*$K$9+$F$11*((FF720+EX720)/MAX(FF720+EX720+FG720, 0.1)*$P$9+FG720/MAX(FF720+EX720+FG720, 0.1)*$Q$9))/($B$11+$C$11+$F$11)</f>
        <v>0</v>
      </c>
      <c r="DL720">
        <v>6</v>
      </c>
      <c r="DM720">
        <v>0.5</v>
      </c>
      <c r="DN720" t="s">
        <v>438</v>
      </c>
      <c r="DO720">
        <v>2</v>
      </c>
      <c r="DP720" t="b">
        <v>1</v>
      </c>
      <c r="DQ720">
        <v>1761418969.84615</v>
      </c>
      <c r="DR720">
        <v>455.265076923077</v>
      </c>
      <c r="DS720">
        <v>487.210384615385</v>
      </c>
      <c r="DT720">
        <v>33.9108461538462</v>
      </c>
      <c r="DU720">
        <v>25.9333692307692</v>
      </c>
      <c r="DV720">
        <v>454.167692307692</v>
      </c>
      <c r="DW720">
        <v>33.5956538461538</v>
      </c>
      <c r="DX720">
        <v>500.021769230769</v>
      </c>
      <c r="DY720">
        <v>90.2783153846154</v>
      </c>
      <c r="DZ720">
        <v>0.0442105230769231</v>
      </c>
      <c r="EA720">
        <v>43.4887846153846</v>
      </c>
      <c r="EB720">
        <v>42.8050615384615</v>
      </c>
      <c r="EC720">
        <v>999.9</v>
      </c>
      <c r="ED720">
        <v>0</v>
      </c>
      <c r="EE720">
        <v>0</v>
      </c>
      <c r="EF720">
        <v>9998.71</v>
      </c>
      <c r="EG720">
        <v>0</v>
      </c>
      <c r="EH720">
        <v>1200.73153846154</v>
      </c>
      <c r="EI720">
        <v>-31.9452692307692</v>
      </c>
      <c r="EJ720">
        <v>471.244230769231</v>
      </c>
      <c r="EK720">
        <v>500.181846153846</v>
      </c>
      <c r="EL720">
        <v>7.97748230769231</v>
      </c>
      <c r="EM720">
        <v>487.210384615385</v>
      </c>
      <c r="EN720">
        <v>25.9333692307692</v>
      </c>
      <c r="EO720">
        <v>3.06141307692308</v>
      </c>
      <c r="EP720">
        <v>2.34122</v>
      </c>
      <c r="EQ720">
        <v>24.3657153846154</v>
      </c>
      <c r="ER720">
        <v>19.9628538461538</v>
      </c>
      <c r="ES720">
        <v>1200.04769230769</v>
      </c>
      <c r="ET720">
        <v>0.967000769230769</v>
      </c>
      <c r="EU720">
        <v>0.0329988538461538</v>
      </c>
      <c r="EV720">
        <v>0</v>
      </c>
      <c r="EW720">
        <v>1169.75384615385</v>
      </c>
      <c r="EX720">
        <v>5.00059</v>
      </c>
      <c r="EY720">
        <v>15300.6846153846</v>
      </c>
      <c r="EZ720">
        <v>10359.1384615385</v>
      </c>
      <c r="FA720">
        <v>63.3169230769231</v>
      </c>
      <c r="FB720">
        <v>65.2016153846154</v>
      </c>
      <c r="FC720">
        <v>63.5574615384615</v>
      </c>
      <c r="FD720">
        <v>64.8459230769231</v>
      </c>
      <c r="FE720">
        <v>64.0046923076923</v>
      </c>
      <c r="FF720">
        <v>1155.60769230769</v>
      </c>
      <c r="FG720">
        <v>39.4338461538462</v>
      </c>
      <c r="FH720">
        <v>0</v>
      </c>
      <c r="FI720">
        <v>1761418938.1</v>
      </c>
      <c r="FJ720">
        <v>0</v>
      </c>
      <c r="FK720">
        <v>1169.67</v>
      </c>
      <c r="FL720">
        <v>-6.98188033660877</v>
      </c>
      <c r="FM720">
        <v>-49.4085470430334</v>
      </c>
      <c r="FN720">
        <v>15300.0307692308</v>
      </c>
      <c r="FO720">
        <v>15</v>
      </c>
      <c r="FP720">
        <v>0</v>
      </c>
      <c r="FQ720" t="s">
        <v>439</v>
      </c>
      <c r="FR720">
        <v>0</v>
      </c>
      <c r="FS720">
        <v>0</v>
      </c>
      <c r="FT720">
        <v>0</v>
      </c>
      <c r="FU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A720">
        <v>0</v>
      </c>
      <c r="GB720">
        <v>0</v>
      </c>
      <c r="GC720">
        <v>-30.3391333333333</v>
      </c>
      <c r="GD720">
        <v>-27.5356675324675</v>
      </c>
      <c r="GE720">
        <v>3.11302080428906</v>
      </c>
      <c r="GF720">
        <v>0</v>
      </c>
      <c r="GG720">
        <v>1169.98176470588</v>
      </c>
      <c r="GH720">
        <v>-6.26676852817474</v>
      </c>
      <c r="GI720">
        <v>0.67038825707563</v>
      </c>
      <c r="GJ720">
        <v>-1</v>
      </c>
      <c r="GK720">
        <v>8.02905523809524</v>
      </c>
      <c r="GL720">
        <v>-1.10080753246753</v>
      </c>
      <c r="GM720">
        <v>0.111144378930293</v>
      </c>
      <c r="GN720">
        <v>0</v>
      </c>
      <c r="GO720">
        <v>0</v>
      </c>
      <c r="GP720">
        <v>2</v>
      </c>
      <c r="GQ720" t="s">
        <v>473</v>
      </c>
      <c r="GR720">
        <v>3.12656</v>
      </c>
      <c r="GS720">
        <v>2.72209</v>
      </c>
      <c r="GT720">
        <v>0.0930997</v>
      </c>
      <c r="GU720">
        <v>0.098248</v>
      </c>
      <c r="GV720">
        <v>0.123908</v>
      </c>
      <c r="GW720">
        <v>0.103038</v>
      </c>
      <c r="GX720">
        <v>32358.8</v>
      </c>
      <c r="GY720">
        <v>33964.9</v>
      </c>
      <c r="GZ720">
        <v>32423.1</v>
      </c>
      <c r="HA720">
        <v>34244.6</v>
      </c>
      <c r="HB720">
        <v>40631.4</v>
      </c>
      <c r="HC720">
        <v>44330.9</v>
      </c>
      <c r="HD720">
        <v>51001.1</v>
      </c>
      <c r="HE720">
        <v>54959.3</v>
      </c>
      <c r="HF720">
        <v>1.65085</v>
      </c>
      <c r="HG720">
        <v>1.50912</v>
      </c>
      <c r="HH720">
        <v>-0.100002</v>
      </c>
      <c r="HI720">
        <v>0</v>
      </c>
      <c r="HJ720">
        <v>44.4568</v>
      </c>
      <c r="HK720">
        <v>999.9</v>
      </c>
      <c r="HL720">
        <v>56.141</v>
      </c>
      <c r="HM720">
        <v>30.393</v>
      </c>
      <c r="HN720">
        <v>27.0954</v>
      </c>
      <c r="HO720">
        <v>60.7757</v>
      </c>
      <c r="HP720">
        <v>41.0176</v>
      </c>
      <c r="HQ720">
        <v>1</v>
      </c>
      <c r="HR720">
        <v>2.65161</v>
      </c>
      <c r="HS720">
        <v>9.28105</v>
      </c>
      <c r="HT720">
        <v>19.9005</v>
      </c>
      <c r="HU720">
        <v>5.18554</v>
      </c>
      <c r="HV720">
        <v>12.0161</v>
      </c>
      <c r="HW720">
        <v>4.96865</v>
      </c>
      <c r="HX720">
        <v>3.29585</v>
      </c>
      <c r="HY720">
        <v>9999</v>
      </c>
      <c r="HZ720">
        <v>9999</v>
      </c>
      <c r="IA720">
        <v>999.9</v>
      </c>
      <c r="IB720">
        <v>9999</v>
      </c>
      <c r="IC720">
        <v>1.86325</v>
      </c>
      <c r="ID720">
        <v>1.86812</v>
      </c>
      <c r="IE720">
        <v>1.86783</v>
      </c>
      <c r="IF720">
        <v>1.86905</v>
      </c>
      <c r="IG720">
        <v>1.86981</v>
      </c>
      <c r="IH720">
        <v>1.86589</v>
      </c>
      <c r="II720">
        <v>1.86693</v>
      </c>
      <c r="IJ720">
        <v>1.86839</v>
      </c>
      <c r="IK720">
        <v>5</v>
      </c>
      <c r="IL720">
        <v>0</v>
      </c>
      <c r="IM720">
        <v>0</v>
      </c>
      <c r="IN720">
        <v>0</v>
      </c>
      <c r="IO720" t="s">
        <v>441</v>
      </c>
      <c r="IP720" t="s">
        <v>442</v>
      </c>
      <c r="IQ720" t="s">
        <v>443</v>
      </c>
      <c r="IR720" t="s">
        <v>443</v>
      </c>
      <c r="IS720" t="s">
        <v>443</v>
      </c>
      <c r="IT720" t="s">
        <v>443</v>
      </c>
      <c r="IU720">
        <v>0</v>
      </c>
      <c r="IV720">
        <v>100</v>
      </c>
      <c r="IW720">
        <v>100</v>
      </c>
      <c r="IX720">
        <v>1.098</v>
      </c>
      <c r="IY720">
        <v>0.3152</v>
      </c>
      <c r="IZ720">
        <v>1.09748391826392</v>
      </c>
      <c r="JA720">
        <v>0</v>
      </c>
      <c r="JB720">
        <v>0</v>
      </c>
      <c r="JC720">
        <v>0</v>
      </c>
      <c r="JD720">
        <v>0.315191680746845</v>
      </c>
      <c r="JE720">
        <v>0</v>
      </c>
      <c r="JF720">
        <v>0</v>
      </c>
      <c r="JG720">
        <v>0</v>
      </c>
      <c r="JH720">
        <v>5</v>
      </c>
      <c r="JI720">
        <v>2273</v>
      </c>
      <c r="JJ720">
        <v>0</v>
      </c>
      <c r="JK720">
        <v>25</v>
      </c>
      <c r="JL720">
        <v>29356983</v>
      </c>
      <c r="JM720">
        <v>29356983</v>
      </c>
      <c r="JN720">
        <v>1.2207</v>
      </c>
      <c r="JO720">
        <v>2.6355</v>
      </c>
      <c r="JP720">
        <v>1.54785</v>
      </c>
      <c r="JQ720">
        <v>2.31445</v>
      </c>
      <c r="JR720">
        <v>1.64673</v>
      </c>
      <c r="JS720">
        <v>2.3877</v>
      </c>
      <c r="JT720">
        <v>34.5777</v>
      </c>
      <c r="JU720">
        <v>24.0963</v>
      </c>
      <c r="JV720">
        <v>18</v>
      </c>
      <c r="JW720">
        <v>478.438</v>
      </c>
      <c r="JX720">
        <v>376.943</v>
      </c>
      <c r="JY720">
        <v>35.2191</v>
      </c>
      <c r="JZ720">
        <v>55.8344</v>
      </c>
      <c r="KA720">
        <v>30.0039</v>
      </c>
      <c r="KB720">
        <v>54.7421</v>
      </c>
      <c r="KC720">
        <v>54.5195</v>
      </c>
      <c r="KD720">
        <v>24.5961</v>
      </c>
      <c r="KE720">
        <v>0</v>
      </c>
      <c r="KF720">
        <v>100</v>
      </c>
      <c r="KG720">
        <v>25.0298</v>
      </c>
      <c r="KH720">
        <v>542.632</v>
      </c>
      <c r="KI720">
        <v>34.6858</v>
      </c>
      <c r="KJ720">
        <v>92.4101</v>
      </c>
      <c r="KK720">
        <v>88.9035</v>
      </c>
    </row>
    <row r="721" spans="1:297">
      <c r="A721">
        <v>705</v>
      </c>
      <c r="B721">
        <v>1761418983</v>
      </c>
      <c r="C721">
        <v>10802</v>
      </c>
      <c r="D721" t="s">
        <v>1859</v>
      </c>
      <c r="E721" t="s">
        <v>1860</v>
      </c>
      <c r="F721">
        <v>5</v>
      </c>
      <c r="G721" t="s">
        <v>1796</v>
      </c>
      <c r="H721" t="s">
        <v>436</v>
      </c>
      <c r="I721">
        <v>1761418974.84615</v>
      </c>
      <c r="J721">
        <f>(K721)/1000</f>
        <v>0</v>
      </c>
      <c r="K721">
        <f>IF(DP721, AN721, AH721)</f>
        <v>0</v>
      </c>
      <c r="L721">
        <f>IF(DP721, AI721, AG721)</f>
        <v>0</v>
      </c>
      <c r="M721">
        <f>DR721 - IF(AU721&gt;1, L721*DL721*100.0/(AW721), 0)</f>
        <v>0</v>
      </c>
      <c r="N721">
        <f>((T721-J721/2)*M721-L721)/(T721+J721/2)</f>
        <v>0</v>
      </c>
      <c r="O721">
        <f>N721*(DY721+DZ721)/1000.0</f>
        <v>0</v>
      </c>
      <c r="P721">
        <f>(DR721 - IF(AU721&gt;1, L721*DL721*100.0/(AW721), 0))*(DY721+DZ721)/1000.0</f>
        <v>0</v>
      </c>
      <c r="Q721">
        <f>2.0/((1/S721-1/R721)+SIGN(S721)*SQRT((1/S721-1/R721)*(1/S721-1/R721) + 4*DM721/((DM721+1)*(DM721+1))*(2*1/S721*1/R721-1/R721*1/R721)))</f>
        <v>0</v>
      </c>
      <c r="R721">
        <f>IF(LEFT(DN721,1)&lt;&gt;"0",IF(LEFT(DN721,1)="1",3.0,DO721),$D$5+$E$5*(EF721*DY721/($K$5*1000))+$F$5*(EF721*DY721/($K$5*1000))*MAX(MIN(DL721,$J$5),$I$5)*MAX(MIN(DL721,$J$5),$I$5)+$G$5*MAX(MIN(DL721,$J$5),$I$5)*(EF721*DY721/($K$5*1000))+$H$5*(EF721*DY721/($K$5*1000))*(EF721*DY721/($K$5*1000)))</f>
        <v>0</v>
      </c>
      <c r="S721">
        <f>J721*(1000-(1000*0.61365*exp(17.502*W721/(240.97+W721))/(DY721+DZ721)+DT721)/2)/(1000*0.61365*exp(17.502*W721/(240.97+W721))/(DY721+DZ721)-DT721)</f>
        <v>0</v>
      </c>
      <c r="T721">
        <f>1/((DM721+1)/(Q721/1.6)+1/(R721/1.37)) + DM721/((DM721+1)/(Q721/1.6) + DM721/(R721/1.37))</f>
        <v>0</v>
      </c>
      <c r="U721">
        <f>(DH721*DK721)</f>
        <v>0</v>
      </c>
      <c r="V721">
        <f>(EA721+(U721+2*0.95*5.67E-8*(((EA721+$B$7)+273)^4-(EA721+273)^4)-44100*J721)/(1.84*29.3*R721+8*0.95*5.67E-8*(EA721+273)^3))</f>
        <v>0</v>
      </c>
      <c r="W721">
        <f>($C$7*EB721+$D$7*EC721+$E$7*V721)</f>
        <v>0</v>
      </c>
      <c r="X721">
        <f>0.61365*exp(17.502*W721/(240.97+W721))</f>
        <v>0</v>
      </c>
      <c r="Y721">
        <f>(Z721/AA721*100)</f>
        <v>0</v>
      </c>
      <c r="Z721">
        <f>DT721*(DY721+DZ721)/1000</f>
        <v>0</v>
      </c>
      <c r="AA721">
        <f>0.61365*exp(17.502*EA721/(240.97+EA721))</f>
        <v>0</v>
      </c>
      <c r="AB721">
        <f>(X721-DT721*(DY721+DZ721)/1000)</f>
        <v>0</v>
      </c>
      <c r="AC721">
        <f>(-J721*44100)</f>
        <v>0</v>
      </c>
      <c r="AD721">
        <f>2*29.3*R721*0.92*(EA721-W721)</f>
        <v>0</v>
      </c>
      <c r="AE721">
        <f>2*0.95*5.67E-8*(((EA721+$B$7)+273)^4-(W721+273)^4)</f>
        <v>0</v>
      </c>
      <c r="AF721">
        <f>U721+AE721+AC721+AD721</f>
        <v>0</v>
      </c>
      <c r="AG721">
        <f>DX721*AU721*(DS721-DR721*(1000-AU721*DU721)/(1000-AU721*DT721))/(100*DL721)</f>
        <v>0</v>
      </c>
      <c r="AH721">
        <f>1000*DX721*AU721*(DT721-DU721)/(100*DL721*(1000-AU721*DT721))</f>
        <v>0</v>
      </c>
      <c r="AI721">
        <f>(AJ721 - AK721 - DY721*1E3/(8.314*(EA721+273.15)) * AM721/DX721 * AL721) * DX721/(100*DL721) * (1000 - DU721)/1000</f>
        <v>0</v>
      </c>
      <c r="AJ721">
        <v>533.538102417451</v>
      </c>
      <c r="AK721">
        <v>510.810939393939</v>
      </c>
      <c r="AL721">
        <v>3.3008153018957</v>
      </c>
      <c r="AM721">
        <v>65.3077758132671</v>
      </c>
      <c r="AN721">
        <f>(AP721 - AO721 + DY721*1E3/(8.314*(EA721+273.15)) * AR721/DX721 * AQ721) * DX721/(100*DL721) * 1000/(1000 - AP721)</f>
        <v>0</v>
      </c>
      <c r="AO721">
        <v>25.939793399009</v>
      </c>
      <c r="AP721">
        <v>33.6814660606061</v>
      </c>
      <c r="AQ721">
        <v>-0.0191717895571834</v>
      </c>
      <c r="AR721">
        <v>110.477653958473</v>
      </c>
      <c r="AS721">
        <v>14</v>
      </c>
      <c r="AT721">
        <v>3</v>
      </c>
      <c r="AU721">
        <f>IF(AS721*$H$13&gt;=AW721,1.0,(AW721/(AW721-AS721*$H$13)))</f>
        <v>0</v>
      </c>
      <c r="AV721">
        <f>(AU721-1)*100</f>
        <v>0</v>
      </c>
      <c r="AW721">
        <f>MAX(0,($B$13+$C$13*EF721)/(1+$D$13*EF721)*DY721/(EA721+273)*$E$13)</f>
        <v>0</v>
      </c>
      <c r="AX721" t="s">
        <v>437</v>
      </c>
      <c r="AY721" t="s">
        <v>437</v>
      </c>
      <c r="AZ721">
        <v>0</v>
      </c>
      <c r="BA721">
        <v>0</v>
      </c>
      <c r="BB721">
        <f>1-AZ721/BA721</f>
        <v>0</v>
      </c>
      <c r="BC721">
        <v>0</v>
      </c>
      <c r="BD721" t="s">
        <v>437</v>
      </c>
      <c r="BE721" t="s">
        <v>437</v>
      </c>
      <c r="BF721">
        <v>0</v>
      </c>
      <c r="BG721">
        <v>0</v>
      </c>
      <c r="BH721">
        <f>1-BF721/BG721</f>
        <v>0</v>
      </c>
      <c r="BI721">
        <v>0.5</v>
      </c>
      <c r="BJ721">
        <f>DI721</f>
        <v>0</v>
      </c>
      <c r="BK721">
        <f>L721</f>
        <v>0</v>
      </c>
      <c r="BL721">
        <f>BH721*BI721*BJ721</f>
        <v>0</v>
      </c>
      <c r="BM721">
        <f>(BK721-BC721)/BJ721</f>
        <v>0</v>
      </c>
      <c r="BN721">
        <f>(BA721-BG721)/BG721</f>
        <v>0</v>
      </c>
      <c r="BO721">
        <f>AZ721/(BB721+AZ721/BG721)</f>
        <v>0</v>
      </c>
      <c r="BP721" t="s">
        <v>437</v>
      </c>
      <c r="BQ721">
        <v>0</v>
      </c>
      <c r="BR721">
        <f>IF(BQ721&lt;&gt;0, BQ721, BO721)</f>
        <v>0</v>
      </c>
      <c r="BS721">
        <f>1-BR721/BG721</f>
        <v>0</v>
      </c>
      <c r="BT721">
        <f>(BG721-BF721)/(BG721-BR721)</f>
        <v>0</v>
      </c>
      <c r="BU721">
        <f>(BA721-BG721)/(BA721-BR721)</f>
        <v>0</v>
      </c>
      <c r="BV721">
        <f>(BG721-BF721)/(BG721-AZ721)</f>
        <v>0</v>
      </c>
      <c r="BW721">
        <f>(BA721-BG721)/(BA721-AZ721)</f>
        <v>0</v>
      </c>
      <c r="BX721">
        <f>(BT721*BR721/BF721)</f>
        <v>0</v>
      </c>
      <c r="BY721">
        <f>(1-BX721)</f>
        <v>0</v>
      </c>
      <c r="DH721">
        <f>$B$11*EG721+$C$11*EH721+$F$11*ES721*(1-EV721)</f>
        <v>0</v>
      </c>
      <c r="DI721">
        <f>DH721*DJ721</f>
        <v>0</v>
      </c>
      <c r="DJ721">
        <f>($B$11*$D$9+$C$11*$D$9+$F$11*((FF721+EX721)/MAX(FF721+EX721+FG721, 0.1)*$I$9+FG721/MAX(FF721+EX721+FG721, 0.1)*$J$9))/($B$11+$C$11+$F$11)</f>
        <v>0</v>
      </c>
      <c r="DK721">
        <f>($B$11*$K$9+$C$11*$K$9+$F$11*((FF721+EX721)/MAX(FF721+EX721+FG721, 0.1)*$P$9+FG721/MAX(FF721+EX721+FG721, 0.1)*$Q$9))/($B$11+$C$11+$F$11)</f>
        <v>0</v>
      </c>
      <c r="DL721">
        <v>6</v>
      </c>
      <c r="DM721">
        <v>0.5</v>
      </c>
      <c r="DN721" t="s">
        <v>438</v>
      </c>
      <c r="DO721">
        <v>2</v>
      </c>
      <c r="DP721" t="b">
        <v>1</v>
      </c>
      <c r="DQ721">
        <v>1761418974.84615</v>
      </c>
      <c r="DR721">
        <v>470.868461538461</v>
      </c>
      <c r="DS721">
        <v>503.636615384615</v>
      </c>
      <c r="DT721">
        <v>33.8180461538462</v>
      </c>
      <c r="DU721">
        <v>25.9363461538462</v>
      </c>
      <c r="DV721">
        <v>469.770923076923</v>
      </c>
      <c r="DW721">
        <v>33.5028538461538</v>
      </c>
      <c r="DX721">
        <v>500.012923076923</v>
      </c>
      <c r="DY721">
        <v>90.2789153846154</v>
      </c>
      <c r="DZ721">
        <v>0.0441392846153846</v>
      </c>
      <c r="EA721">
        <v>43.5131384615385</v>
      </c>
      <c r="EB721">
        <v>42.8392923076923</v>
      </c>
      <c r="EC721">
        <v>999.9</v>
      </c>
      <c r="ED721">
        <v>0</v>
      </c>
      <c r="EE721">
        <v>0</v>
      </c>
      <c r="EF721">
        <v>9996.44384615385</v>
      </c>
      <c r="EG721">
        <v>0</v>
      </c>
      <c r="EH721">
        <v>1200.63076923077</v>
      </c>
      <c r="EI721">
        <v>-32.7682153846154</v>
      </c>
      <c r="EJ721">
        <v>487.348230769231</v>
      </c>
      <c r="EK721">
        <v>517.047</v>
      </c>
      <c r="EL721">
        <v>7.88170076923077</v>
      </c>
      <c r="EM721">
        <v>503.636615384615</v>
      </c>
      <c r="EN721">
        <v>25.9363461538462</v>
      </c>
      <c r="EO721">
        <v>3.05305615384615</v>
      </c>
      <c r="EP721">
        <v>2.34150461538462</v>
      </c>
      <c r="EQ721">
        <v>24.3200769230769</v>
      </c>
      <c r="ER721">
        <v>19.9648076923077</v>
      </c>
      <c r="ES721">
        <v>1200.03153846154</v>
      </c>
      <c r="ET721">
        <v>0.967000769230769</v>
      </c>
      <c r="EU721">
        <v>0.0329988384615385</v>
      </c>
      <c r="EV721">
        <v>0</v>
      </c>
      <c r="EW721">
        <v>1169.08692307692</v>
      </c>
      <c r="EX721">
        <v>5.00059</v>
      </c>
      <c r="EY721">
        <v>15295.1923076923</v>
      </c>
      <c r="EZ721">
        <v>10359</v>
      </c>
      <c r="FA721">
        <v>63.3410769230769</v>
      </c>
      <c r="FB721">
        <v>65.2257692307692</v>
      </c>
      <c r="FC721">
        <v>63.5959230769231</v>
      </c>
      <c r="FD721">
        <v>64.8843846153846</v>
      </c>
      <c r="FE721">
        <v>64.0286153846154</v>
      </c>
      <c r="FF721">
        <v>1155.59307692308</v>
      </c>
      <c r="FG721">
        <v>39.4307692307692</v>
      </c>
      <c r="FH721">
        <v>0</v>
      </c>
      <c r="FI721">
        <v>1761418943.5</v>
      </c>
      <c r="FJ721">
        <v>0</v>
      </c>
      <c r="FK721">
        <v>1168.9284</v>
      </c>
      <c r="FL721">
        <v>-9.80692304958188</v>
      </c>
      <c r="FM721">
        <v>-86.8538461072585</v>
      </c>
      <c r="FN721">
        <v>15293.72</v>
      </c>
      <c r="FO721">
        <v>15</v>
      </c>
      <c r="FP721">
        <v>0</v>
      </c>
      <c r="FQ721" t="s">
        <v>439</v>
      </c>
      <c r="FR721">
        <v>0</v>
      </c>
      <c r="FS721">
        <v>0</v>
      </c>
      <c r="FT721">
        <v>0</v>
      </c>
      <c r="FU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A721">
        <v>0</v>
      </c>
      <c r="GB721">
        <v>0</v>
      </c>
      <c r="GC721">
        <v>-32.520695</v>
      </c>
      <c r="GD721">
        <v>-10.5955894736842</v>
      </c>
      <c r="GE721">
        <v>1.28748538806271</v>
      </c>
      <c r="GF721">
        <v>0</v>
      </c>
      <c r="GG721">
        <v>1169.40294117647</v>
      </c>
      <c r="GH721">
        <v>-7.90863253827723</v>
      </c>
      <c r="GI721">
        <v>0.821446104392821</v>
      </c>
      <c r="GJ721">
        <v>-1</v>
      </c>
      <c r="GK721">
        <v>7.9263375</v>
      </c>
      <c r="GL721">
        <v>-1.15148977443607</v>
      </c>
      <c r="GM721">
        <v>0.110684174608433</v>
      </c>
      <c r="GN721">
        <v>0</v>
      </c>
      <c r="GO721">
        <v>0</v>
      </c>
      <c r="GP721">
        <v>2</v>
      </c>
      <c r="GQ721" t="s">
        <v>473</v>
      </c>
      <c r="GR721">
        <v>3.12662</v>
      </c>
      <c r="GS721">
        <v>2.72201</v>
      </c>
      <c r="GT721">
        <v>0.0954426</v>
      </c>
      <c r="GU721">
        <v>0.100774</v>
      </c>
      <c r="GV721">
        <v>0.12364</v>
      </c>
      <c r="GW721">
        <v>0.103039</v>
      </c>
      <c r="GX721">
        <v>32272.2</v>
      </c>
      <c r="GY721">
        <v>33865.8</v>
      </c>
      <c r="GZ721">
        <v>32420.3</v>
      </c>
      <c r="HA721">
        <v>34241</v>
      </c>
      <c r="HB721">
        <v>40640.4</v>
      </c>
      <c r="HC721">
        <v>44326.9</v>
      </c>
      <c r="HD721">
        <v>50997.5</v>
      </c>
      <c r="HE721">
        <v>54954</v>
      </c>
      <c r="HF721">
        <v>1.65053</v>
      </c>
      <c r="HG721">
        <v>1.50885</v>
      </c>
      <c r="HH721">
        <v>-0.0989661</v>
      </c>
      <c r="HI721">
        <v>0</v>
      </c>
      <c r="HJ721">
        <v>44.4771</v>
      </c>
      <c r="HK721">
        <v>999.9</v>
      </c>
      <c r="HL721">
        <v>56.141</v>
      </c>
      <c r="HM721">
        <v>30.393</v>
      </c>
      <c r="HN721">
        <v>27.0974</v>
      </c>
      <c r="HO721">
        <v>60.9357</v>
      </c>
      <c r="HP721">
        <v>40.9736</v>
      </c>
      <c r="HQ721">
        <v>1</v>
      </c>
      <c r="HR721">
        <v>2.65584</v>
      </c>
      <c r="HS721">
        <v>9.28105</v>
      </c>
      <c r="HT721">
        <v>19.9003</v>
      </c>
      <c r="HU721">
        <v>5.18629</v>
      </c>
      <c r="HV721">
        <v>12.0161</v>
      </c>
      <c r="HW721">
        <v>4.96885</v>
      </c>
      <c r="HX721">
        <v>3.29593</v>
      </c>
      <c r="HY721">
        <v>9999</v>
      </c>
      <c r="HZ721">
        <v>9999</v>
      </c>
      <c r="IA721">
        <v>999.9</v>
      </c>
      <c r="IB721">
        <v>9999</v>
      </c>
      <c r="IC721">
        <v>1.86325</v>
      </c>
      <c r="ID721">
        <v>1.86808</v>
      </c>
      <c r="IE721">
        <v>1.86783</v>
      </c>
      <c r="IF721">
        <v>1.86905</v>
      </c>
      <c r="IG721">
        <v>1.86981</v>
      </c>
      <c r="IH721">
        <v>1.86589</v>
      </c>
      <c r="II721">
        <v>1.86693</v>
      </c>
      <c r="IJ721">
        <v>1.86841</v>
      </c>
      <c r="IK721">
        <v>5</v>
      </c>
      <c r="IL721">
        <v>0</v>
      </c>
      <c r="IM721">
        <v>0</v>
      </c>
      <c r="IN721">
        <v>0</v>
      </c>
      <c r="IO721" t="s">
        <v>441</v>
      </c>
      <c r="IP721" t="s">
        <v>442</v>
      </c>
      <c r="IQ721" t="s">
        <v>443</v>
      </c>
      <c r="IR721" t="s">
        <v>443</v>
      </c>
      <c r="IS721" t="s">
        <v>443</v>
      </c>
      <c r="IT721" t="s">
        <v>443</v>
      </c>
      <c r="IU721">
        <v>0</v>
      </c>
      <c r="IV721">
        <v>100</v>
      </c>
      <c r="IW721">
        <v>100</v>
      </c>
      <c r="IX721">
        <v>1.098</v>
      </c>
      <c r="IY721">
        <v>0.3152</v>
      </c>
      <c r="IZ721">
        <v>1.09748391826392</v>
      </c>
      <c r="JA721">
        <v>0</v>
      </c>
      <c r="JB721">
        <v>0</v>
      </c>
      <c r="JC721">
        <v>0</v>
      </c>
      <c r="JD721">
        <v>0.315191680746845</v>
      </c>
      <c r="JE721">
        <v>0</v>
      </c>
      <c r="JF721">
        <v>0</v>
      </c>
      <c r="JG721">
        <v>0</v>
      </c>
      <c r="JH721">
        <v>5</v>
      </c>
      <c r="JI721">
        <v>2273</v>
      </c>
      <c r="JJ721">
        <v>0</v>
      </c>
      <c r="JK721">
        <v>25</v>
      </c>
      <c r="JL721">
        <v>29356983.1</v>
      </c>
      <c r="JM721">
        <v>29356983.1</v>
      </c>
      <c r="JN721">
        <v>1.2561</v>
      </c>
      <c r="JO721">
        <v>2.63428</v>
      </c>
      <c r="JP721">
        <v>1.54785</v>
      </c>
      <c r="JQ721">
        <v>2.31567</v>
      </c>
      <c r="JR721">
        <v>1.64673</v>
      </c>
      <c r="JS721">
        <v>2.34985</v>
      </c>
      <c r="JT721">
        <v>34.5777</v>
      </c>
      <c r="JU721">
        <v>24.0963</v>
      </c>
      <c r="JV721">
        <v>18</v>
      </c>
      <c r="JW721">
        <v>478.397</v>
      </c>
      <c r="JX721">
        <v>376.922</v>
      </c>
      <c r="JY721">
        <v>35.2444</v>
      </c>
      <c r="JZ721">
        <v>55.8722</v>
      </c>
      <c r="KA721">
        <v>30.0039</v>
      </c>
      <c r="KB721">
        <v>54.7781</v>
      </c>
      <c r="KC721">
        <v>54.5549</v>
      </c>
      <c r="KD721">
        <v>25.2135</v>
      </c>
      <c r="KE721">
        <v>0</v>
      </c>
      <c r="KF721">
        <v>100</v>
      </c>
      <c r="KG721">
        <v>24.9964</v>
      </c>
      <c r="KH721">
        <v>556.202</v>
      </c>
      <c r="KI721">
        <v>34.6858</v>
      </c>
      <c r="KJ721">
        <v>92.4031</v>
      </c>
      <c r="KK721">
        <v>88.8945</v>
      </c>
    </row>
    <row r="722" spans="1:297">
      <c r="A722">
        <v>706</v>
      </c>
      <c r="B722">
        <v>1761418988</v>
      </c>
      <c r="C722">
        <v>10807</v>
      </c>
      <c r="D722" t="s">
        <v>1861</v>
      </c>
      <c r="E722" t="s">
        <v>1862</v>
      </c>
      <c r="F722">
        <v>5</v>
      </c>
      <c r="G722" t="s">
        <v>1796</v>
      </c>
      <c r="H722" t="s">
        <v>436</v>
      </c>
      <c r="I722">
        <v>1761418979.84615</v>
      </c>
      <c r="J722">
        <f>(K722)/1000</f>
        <v>0</v>
      </c>
      <c r="K722">
        <f>IF(DP722, AN722, AH722)</f>
        <v>0</v>
      </c>
      <c r="L722">
        <f>IF(DP722, AI722, AG722)</f>
        <v>0</v>
      </c>
      <c r="M722">
        <f>DR722 - IF(AU722&gt;1, L722*DL722*100.0/(AW722), 0)</f>
        <v>0</v>
      </c>
      <c r="N722">
        <f>((T722-J722/2)*M722-L722)/(T722+J722/2)</f>
        <v>0</v>
      </c>
      <c r="O722">
        <f>N722*(DY722+DZ722)/1000.0</f>
        <v>0</v>
      </c>
      <c r="P722">
        <f>(DR722 - IF(AU722&gt;1, L722*DL722*100.0/(AW722), 0))*(DY722+DZ722)/1000.0</f>
        <v>0</v>
      </c>
      <c r="Q722">
        <f>2.0/((1/S722-1/R722)+SIGN(S722)*SQRT((1/S722-1/R722)*(1/S722-1/R722) + 4*DM722/((DM722+1)*(DM722+1))*(2*1/S722*1/R722-1/R722*1/R722)))</f>
        <v>0</v>
      </c>
      <c r="R722">
        <f>IF(LEFT(DN722,1)&lt;&gt;"0",IF(LEFT(DN722,1)="1",3.0,DO722),$D$5+$E$5*(EF722*DY722/($K$5*1000))+$F$5*(EF722*DY722/($K$5*1000))*MAX(MIN(DL722,$J$5),$I$5)*MAX(MIN(DL722,$J$5),$I$5)+$G$5*MAX(MIN(DL722,$J$5),$I$5)*(EF722*DY722/($K$5*1000))+$H$5*(EF722*DY722/($K$5*1000))*(EF722*DY722/($K$5*1000)))</f>
        <v>0</v>
      </c>
      <c r="S722">
        <f>J722*(1000-(1000*0.61365*exp(17.502*W722/(240.97+W722))/(DY722+DZ722)+DT722)/2)/(1000*0.61365*exp(17.502*W722/(240.97+W722))/(DY722+DZ722)-DT722)</f>
        <v>0</v>
      </c>
      <c r="T722">
        <f>1/((DM722+1)/(Q722/1.6)+1/(R722/1.37)) + DM722/((DM722+1)/(Q722/1.6) + DM722/(R722/1.37))</f>
        <v>0</v>
      </c>
      <c r="U722">
        <f>(DH722*DK722)</f>
        <v>0</v>
      </c>
      <c r="V722">
        <f>(EA722+(U722+2*0.95*5.67E-8*(((EA722+$B$7)+273)^4-(EA722+273)^4)-44100*J722)/(1.84*29.3*R722+8*0.95*5.67E-8*(EA722+273)^3))</f>
        <v>0</v>
      </c>
      <c r="W722">
        <f>($C$7*EB722+$D$7*EC722+$E$7*V722)</f>
        <v>0</v>
      </c>
      <c r="X722">
        <f>0.61365*exp(17.502*W722/(240.97+W722))</f>
        <v>0</v>
      </c>
      <c r="Y722">
        <f>(Z722/AA722*100)</f>
        <v>0</v>
      </c>
      <c r="Z722">
        <f>DT722*(DY722+DZ722)/1000</f>
        <v>0</v>
      </c>
      <c r="AA722">
        <f>0.61365*exp(17.502*EA722/(240.97+EA722))</f>
        <v>0</v>
      </c>
      <c r="AB722">
        <f>(X722-DT722*(DY722+DZ722)/1000)</f>
        <v>0</v>
      </c>
      <c r="AC722">
        <f>(-J722*44100)</f>
        <v>0</v>
      </c>
      <c r="AD722">
        <f>2*29.3*R722*0.92*(EA722-W722)</f>
        <v>0</v>
      </c>
      <c r="AE722">
        <f>2*0.95*5.67E-8*(((EA722+$B$7)+273)^4-(W722+273)^4)</f>
        <v>0</v>
      </c>
      <c r="AF722">
        <f>U722+AE722+AC722+AD722</f>
        <v>0</v>
      </c>
      <c r="AG722">
        <f>DX722*AU722*(DS722-DR722*(1000-AU722*DU722)/(1000-AU722*DT722))/(100*DL722)</f>
        <v>0</v>
      </c>
      <c r="AH722">
        <f>1000*DX722*AU722*(DT722-DU722)/(100*DL722*(1000-AU722*DT722))</f>
        <v>0</v>
      </c>
      <c r="AI722">
        <f>(AJ722 - AK722 - DY722*1E3/(8.314*(EA722+273.15)) * AM722/DX722 * AL722) * DX722/(100*DL722) * (1000 - DU722)/1000</f>
        <v>0</v>
      </c>
      <c r="AJ722">
        <v>552.366804753712</v>
      </c>
      <c r="AK722">
        <v>528.624018181818</v>
      </c>
      <c r="AL722">
        <v>3.59162954096236</v>
      </c>
      <c r="AM722">
        <v>65.3077758132671</v>
      </c>
      <c r="AN722">
        <f>(AP722 - AO722 + DY722*1E3/(8.314*(EA722+273.15)) * AR722/DX722 * AQ722) * DX722/(100*DL722) * 1000/(1000 - AP722)</f>
        <v>0</v>
      </c>
      <c r="AO722">
        <v>25.9421745215662</v>
      </c>
      <c r="AP722">
        <v>33.57702</v>
      </c>
      <c r="AQ722">
        <v>-0.0205158909402554</v>
      </c>
      <c r="AR722">
        <v>110.477653958473</v>
      </c>
      <c r="AS722">
        <v>14</v>
      </c>
      <c r="AT722">
        <v>3</v>
      </c>
      <c r="AU722">
        <f>IF(AS722*$H$13&gt;=AW722,1.0,(AW722/(AW722-AS722*$H$13)))</f>
        <v>0</v>
      </c>
      <c r="AV722">
        <f>(AU722-1)*100</f>
        <v>0</v>
      </c>
      <c r="AW722">
        <f>MAX(0,($B$13+$C$13*EF722)/(1+$D$13*EF722)*DY722/(EA722+273)*$E$13)</f>
        <v>0</v>
      </c>
      <c r="AX722" t="s">
        <v>437</v>
      </c>
      <c r="AY722" t="s">
        <v>437</v>
      </c>
      <c r="AZ722">
        <v>0</v>
      </c>
      <c r="BA722">
        <v>0</v>
      </c>
      <c r="BB722">
        <f>1-AZ722/BA722</f>
        <v>0</v>
      </c>
      <c r="BC722">
        <v>0</v>
      </c>
      <c r="BD722" t="s">
        <v>437</v>
      </c>
      <c r="BE722" t="s">
        <v>437</v>
      </c>
      <c r="BF722">
        <v>0</v>
      </c>
      <c r="BG722">
        <v>0</v>
      </c>
      <c r="BH722">
        <f>1-BF722/BG722</f>
        <v>0</v>
      </c>
      <c r="BI722">
        <v>0.5</v>
      </c>
      <c r="BJ722">
        <f>DI722</f>
        <v>0</v>
      </c>
      <c r="BK722">
        <f>L722</f>
        <v>0</v>
      </c>
      <c r="BL722">
        <f>BH722*BI722*BJ722</f>
        <v>0</v>
      </c>
      <c r="BM722">
        <f>(BK722-BC722)/BJ722</f>
        <v>0</v>
      </c>
      <c r="BN722">
        <f>(BA722-BG722)/BG722</f>
        <v>0</v>
      </c>
      <c r="BO722">
        <f>AZ722/(BB722+AZ722/BG722)</f>
        <v>0</v>
      </c>
      <c r="BP722" t="s">
        <v>437</v>
      </c>
      <c r="BQ722">
        <v>0</v>
      </c>
      <c r="BR722">
        <f>IF(BQ722&lt;&gt;0, BQ722, BO722)</f>
        <v>0</v>
      </c>
      <c r="BS722">
        <f>1-BR722/BG722</f>
        <v>0</v>
      </c>
      <c r="BT722">
        <f>(BG722-BF722)/(BG722-BR722)</f>
        <v>0</v>
      </c>
      <c r="BU722">
        <f>(BA722-BG722)/(BA722-BR722)</f>
        <v>0</v>
      </c>
      <c r="BV722">
        <f>(BG722-BF722)/(BG722-AZ722)</f>
        <v>0</v>
      </c>
      <c r="BW722">
        <f>(BA722-BG722)/(BA722-AZ722)</f>
        <v>0</v>
      </c>
      <c r="BX722">
        <f>(BT722*BR722/BF722)</f>
        <v>0</v>
      </c>
      <c r="BY722">
        <f>(1-BX722)</f>
        <v>0</v>
      </c>
      <c r="DH722">
        <f>$B$11*EG722+$C$11*EH722+$F$11*ES722*(1-EV722)</f>
        <v>0</v>
      </c>
      <c r="DI722">
        <f>DH722*DJ722</f>
        <v>0</v>
      </c>
      <c r="DJ722">
        <f>($B$11*$D$9+$C$11*$D$9+$F$11*((FF722+EX722)/MAX(FF722+EX722+FG722, 0.1)*$I$9+FG722/MAX(FF722+EX722+FG722, 0.1)*$J$9))/($B$11+$C$11+$F$11)</f>
        <v>0</v>
      </c>
      <c r="DK722">
        <f>($B$11*$K$9+$C$11*$K$9+$F$11*((FF722+EX722)/MAX(FF722+EX722+FG722, 0.1)*$P$9+FG722/MAX(FF722+EX722+FG722, 0.1)*$Q$9))/($B$11+$C$11+$F$11)</f>
        <v>0</v>
      </c>
      <c r="DL722">
        <v>6</v>
      </c>
      <c r="DM722">
        <v>0.5</v>
      </c>
      <c r="DN722" t="s">
        <v>438</v>
      </c>
      <c r="DO722">
        <v>2</v>
      </c>
      <c r="DP722" t="b">
        <v>1</v>
      </c>
      <c r="DQ722">
        <v>1761418979.84615</v>
      </c>
      <c r="DR722">
        <v>486.905230769231</v>
      </c>
      <c r="DS722">
        <v>521.009230769231</v>
      </c>
      <c r="DT722">
        <v>33.7207923076923</v>
      </c>
      <c r="DU722">
        <v>25.9389769230769</v>
      </c>
      <c r="DV722">
        <v>485.807923076923</v>
      </c>
      <c r="DW722">
        <v>33.4056076923077</v>
      </c>
      <c r="DX722">
        <v>500.006230769231</v>
      </c>
      <c r="DY722">
        <v>90.2783615384615</v>
      </c>
      <c r="DZ722">
        <v>0.0441996307692308</v>
      </c>
      <c r="EA722">
        <v>43.5333</v>
      </c>
      <c r="EB722">
        <v>42.8729923076923</v>
      </c>
      <c r="EC722">
        <v>999.9</v>
      </c>
      <c r="ED722">
        <v>0</v>
      </c>
      <c r="EE722">
        <v>0</v>
      </c>
      <c r="EF722">
        <v>9989.51923076923</v>
      </c>
      <c r="EG722">
        <v>0</v>
      </c>
      <c r="EH722">
        <v>1200.53153846154</v>
      </c>
      <c r="EI722">
        <v>-34.1039923076923</v>
      </c>
      <c r="EJ722">
        <v>503.895384615385</v>
      </c>
      <c r="EK722">
        <v>534.883615384615</v>
      </c>
      <c r="EL722">
        <v>7.78181846153846</v>
      </c>
      <c r="EM722">
        <v>521.009230769231</v>
      </c>
      <c r="EN722">
        <v>25.9389769230769</v>
      </c>
      <c r="EO722">
        <v>3.04425846153846</v>
      </c>
      <c r="EP722">
        <v>2.34172769230769</v>
      </c>
      <c r="EQ722">
        <v>24.2719307692308</v>
      </c>
      <c r="ER722">
        <v>19.9663461538462</v>
      </c>
      <c r="ES722">
        <v>1199.99153846154</v>
      </c>
      <c r="ET722">
        <v>0.967000153846154</v>
      </c>
      <c r="EU722">
        <v>0.0329994692307692</v>
      </c>
      <c r="EV722">
        <v>0</v>
      </c>
      <c r="EW722">
        <v>1168.15846153846</v>
      </c>
      <c r="EX722">
        <v>5.00059</v>
      </c>
      <c r="EY722">
        <v>15286.4923076923</v>
      </c>
      <c r="EZ722">
        <v>10358.6538461538</v>
      </c>
      <c r="FA722">
        <v>63.3747692307692</v>
      </c>
      <c r="FB722">
        <v>65.2642307692308</v>
      </c>
      <c r="FC722">
        <v>63.6153076923077</v>
      </c>
      <c r="FD722">
        <v>64.9131538461538</v>
      </c>
      <c r="FE722">
        <v>64.0573846153846</v>
      </c>
      <c r="FF722">
        <v>1155.55615384615</v>
      </c>
      <c r="FG722">
        <v>39.43</v>
      </c>
      <c r="FH722">
        <v>0</v>
      </c>
      <c r="FI722">
        <v>1761418948.3</v>
      </c>
      <c r="FJ722">
        <v>0</v>
      </c>
      <c r="FK722">
        <v>1168.0292</v>
      </c>
      <c r="FL722">
        <v>-11.4930769168838</v>
      </c>
      <c r="FM722">
        <v>-120.846154028464</v>
      </c>
      <c r="FN722">
        <v>15285.068</v>
      </c>
      <c r="FO722">
        <v>15</v>
      </c>
      <c r="FP722">
        <v>0</v>
      </c>
      <c r="FQ722" t="s">
        <v>439</v>
      </c>
      <c r="FR722">
        <v>0</v>
      </c>
      <c r="FS722">
        <v>0</v>
      </c>
      <c r="FT722">
        <v>0</v>
      </c>
      <c r="FU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A722">
        <v>0</v>
      </c>
      <c r="GB722">
        <v>0</v>
      </c>
      <c r="GC722">
        <v>-33.4376476190476</v>
      </c>
      <c r="GD722">
        <v>-13.7245558441558</v>
      </c>
      <c r="GE722">
        <v>1.58986773382749</v>
      </c>
      <c r="GF722">
        <v>0</v>
      </c>
      <c r="GG722">
        <v>1168.59911764706</v>
      </c>
      <c r="GH722">
        <v>-10.5199388823906</v>
      </c>
      <c r="GI722">
        <v>1.06926959030331</v>
      </c>
      <c r="GJ722">
        <v>-1</v>
      </c>
      <c r="GK722">
        <v>7.83782380952381</v>
      </c>
      <c r="GL722">
        <v>-1.19256623376623</v>
      </c>
      <c r="GM722">
        <v>0.120389873584442</v>
      </c>
      <c r="GN722">
        <v>0</v>
      </c>
      <c r="GO722">
        <v>0</v>
      </c>
      <c r="GP722">
        <v>2</v>
      </c>
      <c r="GQ722" t="s">
        <v>473</v>
      </c>
      <c r="GR722">
        <v>3.12664</v>
      </c>
      <c r="GS722">
        <v>2.72202</v>
      </c>
      <c r="GT722">
        <v>0.0979184</v>
      </c>
      <c r="GU722">
        <v>0.103041</v>
      </c>
      <c r="GV722">
        <v>0.12337</v>
      </c>
      <c r="GW722">
        <v>0.10304</v>
      </c>
      <c r="GX722">
        <v>32181.1</v>
      </c>
      <c r="GY722">
        <v>33776.8</v>
      </c>
      <c r="GZ722">
        <v>32417.8</v>
      </c>
      <c r="HA722">
        <v>34237.6</v>
      </c>
      <c r="HB722">
        <v>40649.7</v>
      </c>
      <c r="HC722">
        <v>44323.2</v>
      </c>
      <c r="HD722">
        <v>50994</v>
      </c>
      <c r="HE722">
        <v>54949.1</v>
      </c>
      <c r="HF722">
        <v>1.65018</v>
      </c>
      <c r="HG722">
        <v>1.50848</v>
      </c>
      <c r="HH722">
        <v>-0.0992268</v>
      </c>
      <c r="HI722">
        <v>0</v>
      </c>
      <c r="HJ722">
        <v>44.4958</v>
      </c>
      <c r="HK722">
        <v>999.9</v>
      </c>
      <c r="HL722">
        <v>56.141</v>
      </c>
      <c r="HM722">
        <v>30.393</v>
      </c>
      <c r="HN722">
        <v>27.0989</v>
      </c>
      <c r="HO722">
        <v>60.9157</v>
      </c>
      <c r="HP722">
        <v>40.9335</v>
      </c>
      <c r="HQ722">
        <v>1</v>
      </c>
      <c r="HR722">
        <v>2.65983</v>
      </c>
      <c r="HS722">
        <v>9.28105</v>
      </c>
      <c r="HT722">
        <v>19.9003</v>
      </c>
      <c r="HU722">
        <v>5.18629</v>
      </c>
      <c r="HV722">
        <v>12.0161</v>
      </c>
      <c r="HW722">
        <v>4.9691</v>
      </c>
      <c r="HX722">
        <v>3.29595</v>
      </c>
      <c r="HY722">
        <v>9999</v>
      </c>
      <c r="HZ722">
        <v>9999</v>
      </c>
      <c r="IA722">
        <v>999.9</v>
      </c>
      <c r="IB722">
        <v>9999</v>
      </c>
      <c r="IC722">
        <v>1.86325</v>
      </c>
      <c r="ID722">
        <v>1.86806</v>
      </c>
      <c r="IE722">
        <v>1.86783</v>
      </c>
      <c r="IF722">
        <v>1.86905</v>
      </c>
      <c r="IG722">
        <v>1.86981</v>
      </c>
      <c r="IH722">
        <v>1.86588</v>
      </c>
      <c r="II722">
        <v>1.86693</v>
      </c>
      <c r="IJ722">
        <v>1.86841</v>
      </c>
      <c r="IK722">
        <v>5</v>
      </c>
      <c r="IL722">
        <v>0</v>
      </c>
      <c r="IM722">
        <v>0</v>
      </c>
      <c r="IN722">
        <v>0</v>
      </c>
      <c r="IO722" t="s">
        <v>441</v>
      </c>
      <c r="IP722" t="s">
        <v>442</v>
      </c>
      <c r="IQ722" t="s">
        <v>443</v>
      </c>
      <c r="IR722" t="s">
        <v>443</v>
      </c>
      <c r="IS722" t="s">
        <v>443</v>
      </c>
      <c r="IT722" t="s">
        <v>443</v>
      </c>
      <c r="IU722">
        <v>0</v>
      </c>
      <c r="IV722">
        <v>100</v>
      </c>
      <c r="IW722">
        <v>100</v>
      </c>
      <c r="IX722">
        <v>1.097</v>
      </c>
      <c r="IY722">
        <v>0.3152</v>
      </c>
      <c r="IZ722">
        <v>1.09748391826392</v>
      </c>
      <c r="JA722">
        <v>0</v>
      </c>
      <c r="JB722">
        <v>0</v>
      </c>
      <c r="JC722">
        <v>0</v>
      </c>
      <c r="JD722">
        <v>0.315191680746845</v>
      </c>
      <c r="JE722">
        <v>0</v>
      </c>
      <c r="JF722">
        <v>0</v>
      </c>
      <c r="JG722">
        <v>0</v>
      </c>
      <c r="JH722">
        <v>5</v>
      </c>
      <c r="JI722">
        <v>2273</v>
      </c>
      <c r="JJ722">
        <v>0</v>
      </c>
      <c r="JK722">
        <v>25</v>
      </c>
      <c r="JL722">
        <v>29356983.1</v>
      </c>
      <c r="JM722">
        <v>29356983.1</v>
      </c>
      <c r="JN722">
        <v>1.28052</v>
      </c>
      <c r="JO722">
        <v>2.63916</v>
      </c>
      <c r="JP722">
        <v>1.54785</v>
      </c>
      <c r="JQ722">
        <v>2.31567</v>
      </c>
      <c r="JR722">
        <v>1.64551</v>
      </c>
      <c r="JS722">
        <v>2.2522</v>
      </c>
      <c r="JT722">
        <v>34.5777</v>
      </c>
      <c r="JU722">
        <v>24.0875</v>
      </c>
      <c r="JV722">
        <v>18</v>
      </c>
      <c r="JW722">
        <v>478.335</v>
      </c>
      <c r="JX722">
        <v>376.838</v>
      </c>
      <c r="JY722">
        <v>35.2682</v>
      </c>
      <c r="JZ722">
        <v>55.9094</v>
      </c>
      <c r="KA722">
        <v>30.004</v>
      </c>
      <c r="KB722">
        <v>54.8133</v>
      </c>
      <c r="KC722">
        <v>54.5896</v>
      </c>
      <c r="KD722">
        <v>25.7242</v>
      </c>
      <c r="KE722">
        <v>0</v>
      </c>
      <c r="KF722">
        <v>100</v>
      </c>
      <c r="KG722">
        <v>24.9577</v>
      </c>
      <c r="KH722">
        <v>569.844</v>
      </c>
      <c r="KI722">
        <v>34.6858</v>
      </c>
      <c r="KJ722">
        <v>92.3965</v>
      </c>
      <c r="KK722">
        <v>88.8862</v>
      </c>
    </row>
    <row r="723" spans="1:297">
      <c r="A723">
        <v>707</v>
      </c>
      <c r="B723">
        <v>1761418993</v>
      </c>
      <c r="C723">
        <v>10812</v>
      </c>
      <c r="D723" t="s">
        <v>1863</v>
      </c>
      <c r="E723" t="s">
        <v>1864</v>
      </c>
      <c r="F723">
        <v>5</v>
      </c>
      <c r="G723" t="s">
        <v>1796</v>
      </c>
      <c r="H723" t="s">
        <v>436</v>
      </c>
      <c r="I723">
        <v>1761418984.84615</v>
      </c>
      <c r="J723">
        <f>(K723)/1000</f>
        <v>0</v>
      </c>
      <c r="K723">
        <f>IF(DP723, AN723, AH723)</f>
        <v>0</v>
      </c>
      <c r="L723">
        <f>IF(DP723, AI723, AG723)</f>
        <v>0</v>
      </c>
      <c r="M723">
        <f>DR723 - IF(AU723&gt;1, L723*DL723*100.0/(AW723), 0)</f>
        <v>0</v>
      </c>
      <c r="N723">
        <f>((T723-J723/2)*M723-L723)/(T723+J723/2)</f>
        <v>0</v>
      </c>
      <c r="O723">
        <f>N723*(DY723+DZ723)/1000.0</f>
        <v>0</v>
      </c>
      <c r="P723">
        <f>(DR723 - IF(AU723&gt;1, L723*DL723*100.0/(AW723), 0))*(DY723+DZ723)/1000.0</f>
        <v>0</v>
      </c>
      <c r="Q723">
        <f>2.0/((1/S723-1/R723)+SIGN(S723)*SQRT((1/S723-1/R723)*(1/S723-1/R723) + 4*DM723/((DM723+1)*(DM723+1))*(2*1/S723*1/R723-1/R723*1/R723)))</f>
        <v>0</v>
      </c>
      <c r="R723">
        <f>IF(LEFT(DN723,1)&lt;&gt;"0",IF(LEFT(DN723,1)="1",3.0,DO723),$D$5+$E$5*(EF723*DY723/($K$5*1000))+$F$5*(EF723*DY723/($K$5*1000))*MAX(MIN(DL723,$J$5),$I$5)*MAX(MIN(DL723,$J$5),$I$5)+$G$5*MAX(MIN(DL723,$J$5),$I$5)*(EF723*DY723/($K$5*1000))+$H$5*(EF723*DY723/($K$5*1000))*(EF723*DY723/($K$5*1000)))</f>
        <v>0</v>
      </c>
      <c r="S723">
        <f>J723*(1000-(1000*0.61365*exp(17.502*W723/(240.97+W723))/(DY723+DZ723)+DT723)/2)/(1000*0.61365*exp(17.502*W723/(240.97+W723))/(DY723+DZ723)-DT723)</f>
        <v>0</v>
      </c>
      <c r="T723">
        <f>1/((DM723+1)/(Q723/1.6)+1/(R723/1.37)) + DM723/((DM723+1)/(Q723/1.6) + DM723/(R723/1.37))</f>
        <v>0</v>
      </c>
      <c r="U723">
        <f>(DH723*DK723)</f>
        <v>0</v>
      </c>
      <c r="V723">
        <f>(EA723+(U723+2*0.95*5.67E-8*(((EA723+$B$7)+273)^4-(EA723+273)^4)-44100*J723)/(1.84*29.3*R723+8*0.95*5.67E-8*(EA723+273)^3))</f>
        <v>0</v>
      </c>
      <c r="W723">
        <f>($C$7*EB723+$D$7*EC723+$E$7*V723)</f>
        <v>0</v>
      </c>
      <c r="X723">
        <f>0.61365*exp(17.502*W723/(240.97+W723))</f>
        <v>0</v>
      </c>
      <c r="Y723">
        <f>(Z723/AA723*100)</f>
        <v>0</v>
      </c>
      <c r="Z723">
        <f>DT723*(DY723+DZ723)/1000</f>
        <v>0</v>
      </c>
      <c r="AA723">
        <f>0.61365*exp(17.502*EA723/(240.97+EA723))</f>
        <v>0</v>
      </c>
      <c r="AB723">
        <f>(X723-DT723*(DY723+DZ723)/1000)</f>
        <v>0</v>
      </c>
      <c r="AC723">
        <f>(-J723*44100)</f>
        <v>0</v>
      </c>
      <c r="AD723">
        <f>2*29.3*R723*0.92*(EA723-W723)</f>
        <v>0</v>
      </c>
      <c r="AE723">
        <f>2*0.95*5.67E-8*(((EA723+$B$7)+273)^4-(W723+273)^4)</f>
        <v>0</v>
      </c>
      <c r="AF723">
        <f>U723+AE723+AC723+AD723</f>
        <v>0</v>
      </c>
      <c r="AG723">
        <f>DX723*AU723*(DS723-DR723*(1000-AU723*DU723)/(1000-AU723*DT723))/(100*DL723)</f>
        <v>0</v>
      </c>
      <c r="AH723">
        <f>1000*DX723*AU723*(DT723-DU723)/(100*DL723*(1000-AU723*DT723))</f>
        <v>0</v>
      </c>
      <c r="AI723">
        <f>(AJ723 - AK723 - DY723*1E3/(8.314*(EA723+273.15)) * AM723/DX723 * AL723) * DX723/(100*DL723) * (1000 - DU723)/1000</f>
        <v>0</v>
      </c>
      <c r="AJ723">
        <v>568.223059135344</v>
      </c>
      <c r="AK723">
        <v>545.208321212121</v>
      </c>
      <c r="AL723">
        <v>3.28103369724933</v>
      </c>
      <c r="AM723">
        <v>65.3077758132671</v>
      </c>
      <c r="AN723">
        <f>(AP723 - AO723 + DY723*1E3/(8.314*(EA723+273.15)) * AR723/DX723 * AQ723) * DX723/(100*DL723) * 1000/(1000 - AP723)</f>
        <v>0</v>
      </c>
      <c r="AO723">
        <v>25.9469626994258</v>
      </c>
      <c r="AP723">
        <v>33.4717981818182</v>
      </c>
      <c r="AQ723">
        <v>-0.0216780442521835</v>
      </c>
      <c r="AR723">
        <v>110.477653958473</v>
      </c>
      <c r="AS723">
        <v>14</v>
      </c>
      <c r="AT723">
        <v>3</v>
      </c>
      <c r="AU723">
        <f>IF(AS723*$H$13&gt;=AW723,1.0,(AW723/(AW723-AS723*$H$13)))</f>
        <v>0</v>
      </c>
      <c r="AV723">
        <f>(AU723-1)*100</f>
        <v>0</v>
      </c>
      <c r="AW723">
        <f>MAX(0,($B$13+$C$13*EF723)/(1+$D$13*EF723)*DY723/(EA723+273)*$E$13)</f>
        <v>0</v>
      </c>
      <c r="AX723" t="s">
        <v>437</v>
      </c>
      <c r="AY723" t="s">
        <v>437</v>
      </c>
      <c r="AZ723">
        <v>0</v>
      </c>
      <c r="BA723">
        <v>0</v>
      </c>
      <c r="BB723">
        <f>1-AZ723/BA723</f>
        <v>0</v>
      </c>
      <c r="BC723">
        <v>0</v>
      </c>
      <c r="BD723" t="s">
        <v>437</v>
      </c>
      <c r="BE723" t="s">
        <v>437</v>
      </c>
      <c r="BF723">
        <v>0</v>
      </c>
      <c r="BG723">
        <v>0</v>
      </c>
      <c r="BH723">
        <f>1-BF723/BG723</f>
        <v>0</v>
      </c>
      <c r="BI723">
        <v>0.5</v>
      </c>
      <c r="BJ723">
        <f>DI723</f>
        <v>0</v>
      </c>
      <c r="BK723">
        <f>L723</f>
        <v>0</v>
      </c>
      <c r="BL723">
        <f>BH723*BI723*BJ723</f>
        <v>0</v>
      </c>
      <c r="BM723">
        <f>(BK723-BC723)/BJ723</f>
        <v>0</v>
      </c>
      <c r="BN723">
        <f>(BA723-BG723)/BG723</f>
        <v>0</v>
      </c>
      <c r="BO723">
        <f>AZ723/(BB723+AZ723/BG723)</f>
        <v>0</v>
      </c>
      <c r="BP723" t="s">
        <v>437</v>
      </c>
      <c r="BQ723">
        <v>0</v>
      </c>
      <c r="BR723">
        <f>IF(BQ723&lt;&gt;0, BQ723, BO723)</f>
        <v>0</v>
      </c>
      <c r="BS723">
        <f>1-BR723/BG723</f>
        <v>0</v>
      </c>
      <c r="BT723">
        <f>(BG723-BF723)/(BG723-BR723)</f>
        <v>0</v>
      </c>
      <c r="BU723">
        <f>(BA723-BG723)/(BA723-BR723)</f>
        <v>0</v>
      </c>
      <c r="BV723">
        <f>(BG723-BF723)/(BG723-AZ723)</f>
        <v>0</v>
      </c>
      <c r="BW723">
        <f>(BA723-BG723)/(BA723-AZ723)</f>
        <v>0</v>
      </c>
      <c r="BX723">
        <f>(BT723*BR723/BF723)</f>
        <v>0</v>
      </c>
      <c r="BY723">
        <f>(1-BX723)</f>
        <v>0</v>
      </c>
      <c r="DH723">
        <f>$B$11*EG723+$C$11*EH723+$F$11*ES723*(1-EV723)</f>
        <v>0</v>
      </c>
      <c r="DI723">
        <f>DH723*DJ723</f>
        <v>0</v>
      </c>
      <c r="DJ723">
        <f>($B$11*$D$9+$C$11*$D$9+$F$11*((FF723+EX723)/MAX(FF723+EX723+FG723, 0.1)*$I$9+FG723/MAX(FF723+EX723+FG723, 0.1)*$J$9))/($B$11+$C$11+$F$11)</f>
        <v>0</v>
      </c>
      <c r="DK723">
        <f>($B$11*$K$9+$C$11*$K$9+$F$11*((FF723+EX723)/MAX(FF723+EX723+FG723, 0.1)*$P$9+FG723/MAX(FF723+EX723+FG723, 0.1)*$Q$9))/($B$11+$C$11+$F$11)</f>
        <v>0</v>
      </c>
      <c r="DL723">
        <v>6</v>
      </c>
      <c r="DM723">
        <v>0.5</v>
      </c>
      <c r="DN723" t="s">
        <v>438</v>
      </c>
      <c r="DO723">
        <v>2</v>
      </c>
      <c r="DP723" t="b">
        <v>1</v>
      </c>
      <c r="DQ723">
        <v>1761418984.84615</v>
      </c>
      <c r="DR723">
        <v>503.414076923077</v>
      </c>
      <c r="DS723">
        <v>537.634615384615</v>
      </c>
      <c r="DT723">
        <v>33.6204</v>
      </c>
      <c r="DU723">
        <v>25.9420461538462</v>
      </c>
      <c r="DV723">
        <v>502.316692307692</v>
      </c>
      <c r="DW723">
        <v>33.3052076923077</v>
      </c>
      <c r="DX723">
        <v>499.991076923077</v>
      </c>
      <c r="DY723">
        <v>90.2773769230769</v>
      </c>
      <c r="DZ723">
        <v>0.0441390076923077</v>
      </c>
      <c r="EA723">
        <v>43.5555615384615</v>
      </c>
      <c r="EB723">
        <v>42.9047307692308</v>
      </c>
      <c r="EC723">
        <v>999.9</v>
      </c>
      <c r="ED723">
        <v>0</v>
      </c>
      <c r="EE723">
        <v>0</v>
      </c>
      <c r="EF723">
        <v>9995.28846153846</v>
      </c>
      <c r="EG723">
        <v>0</v>
      </c>
      <c r="EH723">
        <v>1200.42</v>
      </c>
      <c r="EI723">
        <v>-34.2205076923077</v>
      </c>
      <c r="EJ723">
        <v>520.926230769231</v>
      </c>
      <c r="EK723">
        <v>551.953538461539</v>
      </c>
      <c r="EL723">
        <v>7.67835</v>
      </c>
      <c r="EM723">
        <v>537.634615384615</v>
      </c>
      <c r="EN723">
        <v>25.9420461538462</v>
      </c>
      <c r="EO723">
        <v>3.03516230769231</v>
      </c>
      <c r="EP723">
        <v>2.34198</v>
      </c>
      <c r="EQ723">
        <v>24.2220230769231</v>
      </c>
      <c r="ER723">
        <v>19.9680846153846</v>
      </c>
      <c r="ES723">
        <v>1199.99692307692</v>
      </c>
      <c r="ET723">
        <v>0.96700076923077</v>
      </c>
      <c r="EU723">
        <v>0.0329988076923077</v>
      </c>
      <c r="EV723">
        <v>0</v>
      </c>
      <c r="EW723">
        <v>1167.06384615385</v>
      </c>
      <c r="EX723">
        <v>5.00059</v>
      </c>
      <c r="EY723">
        <v>15275.9</v>
      </c>
      <c r="EZ723">
        <v>10358.7076923077</v>
      </c>
      <c r="FA723">
        <v>63.4083846153846</v>
      </c>
      <c r="FB723">
        <v>65.2881538461538</v>
      </c>
      <c r="FC723">
        <v>63.6440769230769</v>
      </c>
      <c r="FD723">
        <v>64.9467692307692</v>
      </c>
      <c r="FE723">
        <v>64.0910769230769</v>
      </c>
      <c r="FF723">
        <v>1155.56461538462</v>
      </c>
      <c r="FG723">
        <v>39.43</v>
      </c>
      <c r="FH723">
        <v>0</v>
      </c>
      <c r="FI723">
        <v>1761418953.7</v>
      </c>
      <c r="FJ723">
        <v>0</v>
      </c>
      <c r="FK723">
        <v>1166.87961538462</v>
      </c>
      <c r="FL723">
        <v>-15.323418808202</v>
      </c>
      <c r="FM723">
        <v>-149.764102671105</v>
      </c>
      <c r="FN723">
        <v>15273.5461538462</v>
      </c>
      <c r="FO723">
        <v>15</v>
      </c>
      <c r="FP723">
        <v>0</v>
      </c>
      <c r="FQ723" t="s">
        <v>439</v>
      </c>
      <c r="FR723">
        <v>0</v>
      </c>
      <c r="FS723">
        <v>0</v>
      </c>
      <c r="FT723">
        <v>0</v>
      </c>
      <c r="FU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A723">
        <v>0</v>
      </c>
      <c r="GB723">
        <v>0</v>
      </c>
      <c r="GC723">
        <v>-34.174255</v>
      </c>
      <c r="GD723">
        <v>-2.70798947368416</v>
      </c>
      <c r="GE723">
        <v>0.881855701050347</v>
      </c>
      <c r="GF723">
        <v>0</v>
      </c>
      <c r="GG723">
        <v>1167.62352941176</v>
      </c>
      <c r="GH723">
        <v>-13.0068754712637</v>
      </c>
      <c r="GI723">
        <v>1.30779986405761</v>
      </c>
      <c r="GJ723">
        <v>-1</v>
      </c>
      <c r="GK723">
        <v>7.7263565</v>
      </c>
      <c r="GL723">
        <v>-1.24224315789473</v>
      </c>
      <c r="GM723">
        <v>0.11941842283647</v>
      </c>
      <c r="GN723">
        <v>0</v>
      </c>
      <c r="GO723">
        <v>0</v>
      </c>
      <c r="GP723">
        <v>2</v>
      </c>
      <c r="GQ723" t="s">
        <v>473</v>
      </c>
      <c r="GR723">
        <v>3.12654</v>
      </c>
      <c r="GS723">
        <v>2.72232</v>
      </c>
      <c r="GT723">
        <v>0.100158</v>
      </c>
      <c r="GU723">
        <v>0.105233</v>
      </c>
      <c r="GV723">
        <v>0.123083</v>
      </c>
      <c r="GW723">
        <v>0.103041</v>
      </c>
      <c r="GX723">
        <v>32098.2</v>
      </c>
      <c r="GY723">
        <v>33690.1</v>
      </c>
      <c r="GZ723">
        <v>32415.1</v>
      </c>
      <c r="HA723">
        <v>34233.8</v>
      </c>
      <c r="HB723">
        <v>40659.5</v>
      </c>
      <c r="HC723">
        <v>44318.6</v>
      </c>
      <c r="HD723">
        <v>50990.4</v>
      </c>
      <c r="HE723">
        <v>54943</v>
      </c>
      <c r="HF723">
        <v>1.6497</v>
      </c>
      <c r="HG723">
        <v>1.50822</v>
      </c>
      <c r="HH723">
        <v>-0.0978447</v>
      </c>
      <c r="HI723">
        <v>0</v>
      </c>
      <c r="HJ723">
        <v>44.5145</v>
      </c>
      <c r="HK723">
        <v>999.9</v>
      </c>
      <c r="HL723">
        <v>56.141</v>
      </c>
      <c r="HM723">
        <v>30.393</v>
      </c>
      <c r="HN723">
        <v>27.0995</v>
      </c>
      <c r="HO723">
        <v>60.6857</v>
      </c>
      <c r="HP723">
        <v>41.0136</v>
      </c>
      <c r="HQ723">
        <v>1</v>
      </c>
      <c r="HR723">
        <v>2.6641</v>
      </c>
      <c r="HS723">
        <v>9.28105</v>
      </c>
      <c r="HT723">
        <v>19.9002</v>
      </c>
      <c r="HU723">
        <v>5.18704</v>
      </c>
      <c r="HV723">
        <v>12.0159</v>
      </c>
      <c r="HW723">
        <v>4.9691</v>
      </c>
      <c r="HX723">
        <v>3.296</v>
      </c>
      <c r="HY723">
        <v>9999</v>
      </c>
      <c r="HZ723">
        <v>9999</v>
      </c>
      <c r="IA723">
        <v>999.9</v>
      </c>
      <c r="IB723">
        <v>9999</v>
      </c>
      <c r="IC723">
        <v>1.86325</v>
      </c>
      <c r="ID723">
        <v>1.86809</v>
      </c>
      <c r="IE723">
        <v>1.86783</v>
      </c>
      <c r="IF723">
        <v>1.86905</v>
      </c>
      <c r="IG723">
        <v>1.86981</v>
      </c>
      <c r="IH723">
        <v>1.86585</v>
      </c>
      <c r="II723">
        <v>1.86693</v>
      </c>
      <c r="IJ723">
        <v>1.8684</v>
      </c>
      <c r="IK723">
        <v>5</v>
      </c>
      <c r="IL723">
        <v>0</v>
      </c>
      <c r="IM723">
        <v>0</v>
      </c>
      <c r="IN723">
        <v>0</v>
      </c>
      <c r="IO723" t="s">
        <v>441</v>
      </c>
      <c r="IP723" t="s">
        <v>442</v>
      </c>
      <c r="IQ723" t="s">
        <v>443</v>
      </c>
      <c r="IR723" t="s">
        <v>443</v>
      </c>
      <c r="IS723" t="s">
        <v>443</v>
      </c>
      <c r="IT723" t="s">
        <v>443</v>
      </c>
      <c r="IU723">
        <v>0</v>
      </c>
      <c r="IV723">
        <v>100</v>
      </c>
      <c r="IW723">
        <v>100</v>
      </c>
      <c r="IX723">
        <v>1.098</v>
      </c>
      <c r="IY723">
        <v>0.3152</v>
      </c>
      <c r="IZ723">
        <v>1.09748391826392</v>
      </c>
      <c r="JA723">
        <v>0</v>
      </c>
      <c r="JB723">
        <v>0</v>
      </c>
      <c r="JC723">
        <v>0</v>
      </c>
      <c r="JD723">
        <v>0.315191680746845</v>
      </c>
      <c r="JE723">
        <v>0</v>
      </c>
      <c r="JF723">
        <v>0</v>
      </c>
      <c r="JG723">
        <v>0</v>
      </c>
      <c r="JH723">
        <v>5</v>
      </c>
      <c r="JI723">
        <v>2273</v>
      </c>
      <c r="JJ723">
        <v>0</v>
      </c>
      <c r="JK723">
        <v>25</v>
      </c>
      <c r="JL723">
        <v>29356983.2</v>
      </c>
      <c r="JM723">
        <v>29356983.2</v>
      </c>
      <c r="JN723">
        <v>1.31348</v>
      </c>
      <c r="JO723">
        <v>2.62695</v>
      </c>
      <c r="JP723">
        <v>1.54785</v>
      </c>
      <c r="JQ723">
        <v>2.31445</v>
      </c>
      <c r="JR723">
        <v>1.64673</v>
      </c>
      <c r="JS723">
        <v>2.38403</v>
      </c>
      <c r="JT723">
        <v>34.6006</v>
      </c>
      <c r="JU723">
        <v>24.0963</v>
      </c>
      <c r="JV723">
        <v>18</v>
      </c>
      <c r="JW723">
        <v>478.18</v>
      </c>
      <c r="JX723">
        <v>376.83</v>
      </c>
      <c r="JY723">
        <v>35.2926</v>
      </c>
      <c r="JZ723">
        <v>55.9466</v>
      </c>
      <c r="KA723">
        <v>30.0041</v>
      </c>
      <c r="KB723">
        <v>54.8486</v>
      </c>
      <c r="KC723">
        <v>54.6244</v>
      </c>
      <c r="KD723">
        <v>26.342</v>
      </c>
      <c r="KE723">
        <v>0</v>
      </c>
      <c r="KF723">
        <v>100</v>
      </c>
      <c r="KG723">
        <v>24.9172</v>
      </c>
      <c r="KH723">
        <v>590.23</v>
      </c>
      <c r="KI723">
        <v>34.6858</v>
      </c>
      <c r="KJ723">
        <v>92.3894</v>
      </c>
      <c r="KK723">
        <v>88.8764</v>
      </c>
    </row>
    <row r="724" spans="1:297">
      <c r="A724">
        <v>708</v>
      </c>
      <c r="B724">
        <v>1761418998</v>
      </c>
      <c r="C724">
        <v>10817</v>
      </c>
      <c r="D724" t="s">
        <v>1865</v>
      </c>
      <c r="E724" t="s">
        <v>1866</v>
      </c>
      <c r="F724">
        <v>5</v>
      </c>
      <c r="G724" t="s">
        <v>1796</v>
      </c>
      <c r="H724" t="s">
        <v>436</v>
      </c>
      <c r="I724">
        <v>1761418989.84615</v>
      </c>
      <c r="J724">
        <f>(K724)/1000</f>
        <v>0</v>
      </c>
      <c r="K724">
        <f>IF(DP724, AN724, AH724)</f>
        <v>0</v>
      </c>
      <c r="L724">
        <f>IF(DP724, AI724, AG724)</f>
        <v>0</v>
      </c>
      <c r="M724">
        <f>DR724 - IF(AU724&gt;1, L724*DL724*100.0/(AW724), 0)</f>
        <v>0</v>
      </c>
      <c r="N724">
        <f>((T724-J724/2)*M724-L724)/(T724+J724/2)</f>
        <v>0</v>
      </c>
      <c r="O724">
        <f>N724*(DY724+DZ724)/1000.0</f>
        <v>0</v>
      </c>
      <c r="P724">
        <f>(DR724 - IF(AU724&gt;1, L724*DL724*100.0/(AW724), 0))*(DY724+DZ724)/1000.0</f>
        <v>0</v>
      </c>
      <c r="Q724">
        <f>2.0/((1/S724-1/R724)+SIGN(S724)*SQRT((1/S724-1/R724)*(1/S724-1/R724) + 4*DM724/((DM724+1)*(DM724+1))*(2*1/S724*1/R724-1/R724*1/R724)))</f>
        <v>0</v>
      </c>
      <c r="R724">
        <f>IF(LEFT(DN724,1)&lt;&gt;"0",IF(LEFT(DN724,1)="1",3.0,DO724),$D$5+$E$5*(EF724*DY724/($K$5*1000))+$F$5*(EF724*DY724/($K$5*1000))*MAX(MIN(DL724,$J$5),$I$5)*MAX(MIN(DL724,$J$5),$I$5)+$G$5*MAX(MIN(DL724,$J$5),$I$5)*(EF724*DY724/($K$5*1000))+$H$5*(EF724*DY724/($K$5*1000))*(EF724*DY724/($K$5*1000)))</f>
        <v>0</v>
      </c>
      <c r="S724">
        <f>J724*(1000-(1000*0.61365*exp(17.502*W724/(240.97+W724))/(DY724+DZ724)+DT724)/2)/(1000*0.61365*exp(17.502*W724/(240.97+W724))/(DY724+DZ724)-DT724)</f>
        <v>0</v>
      </c>
      <c r="T724">
        <f>1/((DM724+1)/(Q724/1.6)+1/(R724/1.37)) + DM724/((DM724+1)/(Q724/1.6) + DM724/(R724/1.37))</f>
        <v>0</v>
      </c>
      <c r="U724">
        <f>(DH724*DK724)</f>
        <v>0</v>
      </c>
      <c r="V724">
        <f>(EA724+(U724+2*0.95*5.67E-8*(((EA724+$B$7)+273)^4-(EA724+273)^4)-44100*J724)/(1.84*29.3*R724+8*0.95*5.67E-8*(EA724+273)^3))</f>
        <v>0</v>
      </c>
      <c r="W724">
        <f>($C$7*EB724+$D$7*EC724+$E$7*V724)</f>
        <v>0</v>
      </c>
      <c r="X724">
        <f>0.61365*exp(17.502*W724/(240.97+W724))</f>
        <v>0</v>
      </c>
      <c r="Y724">
        <f>(Z724/AA724*100)</f>
        <v>0</v>
      </c>
      <c r="Z724">
        <f>DT724*(DY724+DZ724)/1000</f>
        <v>0</v>
      </c>
      <c r="AA724">
        <f>0.61365*exp(17.502*EA724/(240.97+EA724))</f>
        <v>0</v>
      </c>
      <c r="AB724">
        <f>(X724-DT724*(DY724+DZ724)/1000)</f>
        <v>0</v>
      </c>
      <c r="AC724">
        <f>(-J724*44100)</f>
        <v>0</v>
      </c>
      <c r="AD724">
        <f>2*29.3*R724*0.92*(EA724-W724)</f>
        <v>0</v>
      </c>
      <c r="AE724">
        <f>2*0.95*5.67E-8*(((EA724+$B$7)+273)^4-(W724+273)^4)</f>
        <v>0</v>
      </c>
      <c r="AF724">
        <f>U724+AE724+AC724+AD724</f>
        <v>0</v>
      </c>
      <c r="AG724">
        <f>DX724*AU724*(DS724-DR724*(1000-AU724*DU724)/(1000-AU724*DT724))/(100*DL724)</f>
        <v>0</v>
      </c>
      <c r="AH724">
        <f>1000*DX724*AU724*(DT724-DU724)/(100*DL724*(1000-AU724*DT724))</f>
        <v>0</v>
      </c>
      <c r="AI724">
        <f>(AJ724 - AK724 - DY724*1E3/(8.314*(EA724+273.15)) * AM724/DX724 * AL724) * DX724/(100*DL724) * (1000 - DU724)/1000</f>
        <v>0</v>
      </c>
      <c r="AJ724">
        <v>585.718164471088</v>
      </c>
      <c r="AK724">
        <v>562.152375757576</v>
      </c>
      <c r="AL724">
        <v>3.43012519852652</v>
      </c>
      <c r="AM724">
        <v>65.3077758132671</v>
      </c>
      <c r="AN724">
        <f>(AP724 - AO724 + DY724*1E3/(8.314*(EA724+273.15)) * AR724/DX724 * AQ724) * DX724/(100*DL724) * 1000/(1000 - AP724)</f>
        <v>0</v>
      </c>
      <c r="AO724">
        <v>25.9486522823803</v>
      </c>
      <c r="AP724">
        <v>33.3752521212121</v>
      </c>
      <c r="AQ724">
        <v>-0.0189788687347497</v>
      </c>
      <c r="AR724">
        <v>110.477653958473</v>
      </c>
      <c r="AS724">
        <v>14</v>
      </c>
      <c r="AT724">
        <v>3</v>
      </c>
      <c r="AU724">
        <f>IF(AS724*$H$13&gt;=AW724,1.0,(AW724/(AW724-AS724*$H$13)))</f>
        <v>0</v>
      </c>
      <c r="AV724">
        <f>(AU724-1)*100</f>
        <v>0</v>
      </c>
      <c r="AW724">
        <f>MAX(0,($B$13+$C$13*EF724)/(1+$D$13*EF724)*DY724/(EA724+273)*$E$13)</f>
        <v>0</v>
      </c>
      <c r="AX724" t="s">
        <v>437</v>
      </c>
      <c r="AY724" t="s">
        <v>437</v>
      </c>
      <c r="AZ724">
        <v>0</v>
      </c>
      <c r="BA724">
        <v>0</v>
      </c>
      <c r="BB724">
        <f>1-AZ724/BA724</f>
        <v>0</v>
      </c>
      <c r="BC724">
        <v>0</v>
      </c>
      <c r="BD724" t="s">
        <v>437</v>
      </c>
      <c r="BE724" t="s">
        <v>437</v>
      </c>
      <c r="BF724">
        <v>0</v>
      </c>
      <c r="BG724">
        <v>0</v>
      </c>
      <c r="BH724">
        <f>1-BF724/BG724</f>
        <v>0</v>
      </c>
      <c r="BI724">
        <v>0.5</v>
      </c>
      <c r="BJ724">
        <f>DI724</f>
        <v>0</v>
      </c>
      <c r="BK724">
        <f>L724</f>
        <v>0</v>
      </c>
      <c r="BL724">
        <f>BH724*BI724*BJ724</f>
        <v>0</v>
      </c>
      <c r="BM724">
        <f>(BK724-BC724)/BJ724</f>
        <v>0</v>
      </c>
      <c r="BN724">
        <f>(BA724-BG724)/BG724</f>
        <v>0</v>
      </c>
      <c r="BO724">
        <f>AZ724/(BB724+AZ724/BG724)</f>
        <v>0</v>
      </c>
      <c r="BP724" t="s">
        <v>437</v>
      </c>
      <c r="BQ724">
        <v>0</v>
      </c>
      <c r="BR724">
        <f>IF(BQ724&lt;&gt;0, BQ724, BO724)</f>
        <v>0</v>
      </c>
      <c r="BS724">
        <f>1-BR724/BG724</f>
        <v>0</v>
      </c>
      <c r="BT724">
        <f>(BG724-BF724)/(BG724-BR724)</f>
        <v>0</v>
      </c>
      <c r="BU724">
        <f>(BA724-BG724)/(BA724-BR724)</f>
        <v>0</v>
      </c>
      <c r="BV724">
        <f>(BG724-BF724)/(BG724-AZ724)</f>
        <v>0</v>
      </c>
      <c r="BW724">
        <f>(BA724-BG724)/(BA724-AZ724)</f>
        <v>0</v>
      </c>
      <c r="BX724">
        <f>(BT724*BR724/BF724)</f>
        <v>0</v>
      </c>
      <c r="BY724">
        <f>(1-BX724)</f>
        <v>0</v>
      </c>
      <c r="DH724">
        <f>$B$11*EG724+$C$11*EH724+$F$11*ES724*(1-EV724)</f>
        <v>0</v>
      </c>
      <c r="DI724">
        <f>DH724*DJ724</f>
        <v>0</v>
      </c>
      <c r="DJ724">
        <f>($B$11*$D$9+$C$11*$D$9+$F$11*((FF724+EX724)/MAX(FF724+EX724+FG724, 0.1)*$I$9+FG724/MAX(FF724+EX724+FG724, 0.1)*$J$9))/($B$11+$C$11+$F$11)</f>
        <v>0</v>
      </c>
      <c r="DK724">
        <f>($B$11*$K$9+$C$11*$K$9+$F$11*((FF724+EX724)/MAX(FF724+EX724+FG724, 0.1)*$P$9+FG724/MAX(FF724+EX724+FG724, 0.1)*$Q$9))/($B$11+$C$11+$F$11)</f>
        <v>0</v>
      </c>
      <c r="DL724">
        <v>6</v>
      </c>
      <c r="DM724">
        <v>0.5</v>
      </c>
      <c r="DN724" t="s">
        <v>438</v>
      </c>
      <c r="DO724">
        <v>2</v>
      </c>
      <c r="DP724" t="b">
        <v>1</v>
      </c>
      <c r="DQ724">
        <v>1761418989.84615</v>
      </c>
      <c r="DR724">
        <v>519.885923076923</v>
      </c>
      <c r="DS724">
        <v>554.698230769231</v>
      </c>
      <c r="DT724">
        <v>33.5187692307692</v>
      </c>
      <c r="DU724">
        <v>25.9451307692308</v>
      </c>
      <c r="DV724">
        <v>518.788461538461</v>
      </c>
      <c r="DW724">
        <v>33.2035769230769</v>
      </c>
      <c r="DX724">
        <v>499.996692307692</v>
      </c>
      <c r="DY724">
        <v>90.2765</v>
      </c>
      <c r="DZ724">
        <v>0.0441579923076923</v>
      </c>
      <c r="EA724">
        <v>43.5750846153846</v>
      </c>
      <c r="EB724">
        <v>42.9355846153846</v>
      </c>
      <c r="EC724">
        <v>999.9</v>
      </c>
      <c r="ED724">
        <v>0</v>
      </c>
      <c r="EE724">
        <v>0</v>
      </c>
      <c r="EF724">
        <v>10001.1946153846</v>
      </c>
      <c r="EG724">
        <v>0</v>
      </c>
      <c r="EH724">
        <v>1200.30461538462</v>
      </c>
      <c r="EI724">
        <v>-34.8122461538462</v>
      </c>
      <c r="EJ724">
        <v>537.914538461538</v>
      </c>
      <c r="EK724">
        <v>569.473307692308</v>
      </c>
      <c r="EL724">
        <v>7.57364692307692</v>
      </c>
      <c r="EM724">
        <v>554.698230769231</v>
      </c>
      <c r="EN724">
        <v>25.9451307692308</v>
      </c>
      <c r="EO724">
        <v>3.02595923076923</v>
      </c>
      <c r="EP724">
        <v>2.34223538461538</v>
      </c>
      <c r="EQ724">
        <v>24.1713846153846</v>
      </c>
      <c r="ER724">
        <v>19.9698384615385</v>
      </c>
      <c r="ES724">
        <v>1200.00384615385</v>
      </c>
      <c r="ET724">
        <v>0.967001384615385</v>
      </c>
      <c r="EU724">
        <v>0.0329981461538462</v>
      </c>
      <c r="EV724">
        <v>0</v>
      </c>
      <c r="EW724">
        <v>1165.74153846154</v>
      </c>
      <c r="EX724">
        <v>5.00059</v>
      </c>
      <c r="EY724">
        <v>15262.9153846154</v>
      </c>
      <c r="EZ724">
        <v>10358.7692307692</v>
      </c>
      <c r="FA724">
        <v>63.442</v>
      </c>
      <c r="FB724">
        <v>65.3266153846154</v>
      </c>
      <c r="FC724">
        <v>63.6631538461538</v>
      </c>
      <c r="FD724">
        <v>64.9709230769231</v>
      </c>
      <c r="FE724">
        <v>64.1104615384615</v>
      </c>
      <c r="FF724">
        <v>1155.57384615385</v>
      </c>
      <c r="FG724">
        <v>39.43</v>
      </c>
      <c r="FH724">
        <v>0</v>
      </c>
      <c r="FI724">
        <v>1761418958.5</v>
      </c>
      <c r="FJ724">
        <v>0</v>
      </c>
      <c r="FK724">
        <v>1165.59307692308</v>
      </c>
      <c r="FL724">
        <v>-17.042735018438</v>
      </c>
      <c r="FM724">
        <v>-170.304273275717</v>
      </c>
      <c r="FN724">
        <v>15260.5153846154</v>
      </c>
      <c r="FO724">
        <v>15</v>
      </c>
      <c r="FP724">
        <v>0</v>
      </c>
      <c r="FQ724" t="s">
        <v>439</v>
      </c>
      <c r="FR724">
        <v>0</v>
      </c>
      <c r="FS724">
        <v>0</v>
      </c>
      <c r="FT724">
        <v>0</v>
      </c>
      <c r="FU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A724">
        <v>0</v>
      </c>
      <c r="GB724">
        <v>0</v>
      </c>
      <c r="GC724">
        <v>-34.5539095238095</v>
      </c>
      <c r="GD724">
        <v>-3.51833766233769</v>
      </c>
      <c r="GE724">
        <v>0.911687003989105</v>
      </c>
      <c r="GF724">
        <v>0</v>
      </c>
      <c r="GG724">
        <v>1166.51176470588</v>
      </c>
      <c r="GH724">
        <v>-15.7436210791068</v>
      </c>
      <c r="GI724">
        <v>1.56616893121633</v>
      </c>
      <c r="GJ724">
        <v>-1</v>
      </c>
      <c r="GK724">
        <v>7.63328904761905</v>
      </c>
      <c r="GL724">
        <v>-1.26038259740258</v>
      </c>
      <c r="GM724">
        <v>0.12721397418391</v>
      </c>
      <c r="GN724">
        <v>0</v>
      </c>
      <c r="GO724">
        <v>0</v>
      </c>
      <c r="GP724">
        <v>2</v>
      </c>
      <c r="GQ724" t="s">
        <v>473</v>
      </c>
      <c r="GR724">
        <v>3.12662</v>
      </c>
      <c r="GS724">
        <v>2.72223</v>
      </c>
      <c r="GT724">
        <v>0.102476</v>
      </c>
      <c r="GU724">
        <v>0.107463</v>
      </c>
      <c r="GV724">
        <v>0.122814</v>
      </c>
      <c r="GW724">
        <v>0.103039</v>
      </c>
      <c r="GX724">
        <v>32012.9</v>
      </c>
      <c r="GY724">
        <v>33602.2</v>
      </c>
      <c r="GZ724">
        <v>32412.8</v>
      </c>
      <c r="HA724">
        <v>34230.1</v>
      </c>
      <c r="HB724">
        <v>40669</v>
      </c>
      <c r="HC724">
        <v>44314.8</v>
      </c>
      <c r="HD724">
        <v>50987.3</v>
      </c>
      <c r="HE724">
        <v>54937.8</v>
      </c>
      <c r="HF724">
        <v>1.64933</v>
      </c>
      <c r="HG724">
        <v>1.50767</v>
      </c>
      <c r="HH724">
        <v>-0.0967011</v>
      </c>
      <c r="HI724">
        <v>0</v>
      </c>
      <c r="HJ724">
        <v>44.5343</v>
      </c>
      <c r="HK724">
        <v>999.9</v>
      </c>
      <c r="HL724">
        <v>56.141</v>
      </c>
      <c r="HM724">
        <v>30.393</v>
      </c>
      <c r="HN724">
        <v>27.0993</v>
      </c>
      <c r="HO724">
        <v>60.9057</v>
      </c>
      <c r="HP724">
        <v>40.9535</v>
      </c>
      <c r="HQ724">
        <v>1</v>
      </c>
      <c r="HR724">
        <v>2.66846</v>
      </c>
      <c r="HS724">
        <v>9.28105</v>
      </c>
      <c r="HT724">
        <v>19.9003</v>
      </c>
      <c r="HU724">
        <v>5.18614</v>
      </c>
      <c r="HV724">
        <v>12.0161</v>
      </c>
      <c r="HW724">
        <v>4.96915</v>
      </c>
      <c r="HX724">
        <v>3.29595</v>
      </c>
      <c r="HY724">
        <v>9999</v>
      </c>
      <c r="HZ724">
        <v>9999</v>
      </c>
      <c r="IA724">
        <v>999.9</v>
      </c>
      <c r="IB724">
        <v>9999</v>
      </c>
      <c r="IC724">
        <v>1.86325</v>
      </c>
      <c r="ID724">
        <v>1.86809</v>
      </c>
      <c r="IE724">
        <v>1.86783</v>
      </c>
      <c r="IF724">
        <v>1.86905</v>
      </c>
      <c r="IG724">
        <v>1.86981</v>
      </c>
      <c r="IH724">
        <v>1.86586</v>
      </c>
      <c r="II724">
        <v>1.86694</v>
      </c>
      <c r="IJ724">
        <v>1.8684</v>
      </c>
      <c r="IK724">
        <v>5</v>
      </c>
      <c r="IL724">
        <v>0</v>
      </c>
      <c r="IM724">
        <v>0</v>
      </c>
      <c r="IN724">
        <v>0</v>
      </c>
      <c r="IO724" t="s">
        <v>441</v>
      </c>
      <c r="IP724" t="s">
        <v>442</v>
      </c>
      <c r="IQ724" t="s">
        <v>443</v>
      </c>
      <c r="IR724" t="s">
        <v>443</v>
      </c>
      <c r="IS724" t="s">
        <v>443</v>
      </c>
      <c r="IT724" t="s">
        <v>443</v>
      </c>
      <c r="IU724">
        <v>0</v>
      </c>
      <c r="IV724">
        <v>100</v>
      </c>
      <c r="IW724">
        <v>100</v>
      </c>
      <c r="IX724">
        <v>1.098</v>
      </c>
      <c r="IY724">
        <v>0.3152</v>
      </c>
      <c r="IZ724">
        <v>1.09748391826392</v>
      </c>
      <c r="JA724">
        <v>0</v>
      </c>
      <c r="JB724">
        <v>0</v>
      </c>
      <c r="JC724">
        <v>0</v>
      </c>
      <c r="JD724">
        <v>0.315191680746845</v>
      </c>
      <c r="JE724">
        <v>0</v>
      </c>
      <c r="JF724">
        <v>0</v>
      </c>
      <c r="JG724">
        <v>0</v>
      </c>
      <c r="JH724">
        <v>5</v>
      </c>
      <c r="JI724">
        <v>2273</v>
      </c>
      <c r="JJ724">
        <v>0</v>
      </c>
      <c r="JK724">
        <v>25</v>
      </c>
      <c r="JL724">
        <v>29356983.3</v>
      </c>
      <c r="JM724">
        <v>29356983.3</v>
      </c>
      <c r="JN724">
        <v>1.34277</v>
      </c>
      <c r="JO724">
        <v>2.62695</v>
      </c>
      <c r="JP724">
        <v>1.54785</v>
      </c>
      <c r="JQ724">
        <v>2.31445</v>
      </c>
      <c r="JR724">
        <v>1.64673</v>
      </c>
      <c r="JS724">
        <v>2.38525</v>
      </c>
      <c r="JT724">
        <v>34.5777</v>
      </c>
      <c r="JU724">
        <v>24.105</v>
      </c>
      <c r="JV724">
        <v>18</v>
      </c>
      <c r="JW724">
        <v>478.111</v>
      </c>
      <c r="JX724">
        <v>376.647</v>
      </c>
      <c r="JY724">
        <v>35.3183</v>
      </c>
      <c r="JZ724">
        <v>55.9861</v>
      </c>
      <c r="KA724">
        <v>30.0041</v>
      </c>
      <c r="KB724">
        <v>54.8861</v>
      </c>
      <c r="KC724">
        <v>54.6614</v>
      </c>
      <c r="KD724">
        <v>26.959</v>
      </c>
      <c r="KE724">
        <v>0</v>
      </c>
      <c r="KF724">
        <v>100</v>
      </c>
      <c r="KG724">
        <v>24.8736</v>
      </c>
      <c r="KH724">
        <v>603.849</v>
      </c>
      <c r="KI724">
        <v>34.6858</v>
      </c>
      <c r="KJ724">
        <v>92.3835</v>
      </c>
      <c r="KK724">
        <v>88.8675</v>
      </c>
    </row>
    <row r="725" spans="1:297">
      <c r="A725">
        <v>709</v>
      </c>
      <c r="B725">
        <v>1761419003</v>
      </c>
      <c r="C725">
        <v>10822</v>
      </c>
      <c r="D725" t="s">
        <v>1867</v>
      </c>
      <c r="E725" t="s">
        <v>1868</v>
      </c>
      <c r="F725">
        <v>5</v>
      </c>
      <c r="G725" t="s">
        <v>1796</v>
      </c>
      <c r="H725" t="s">
        <v>436</v>
      </c>
      <c r="I725">
        <v>1761418994.84615</v>
      </c>
      <c r="J725">
        <f>(K725)/1000</f>
        <v>0</v>
      </c>
      <c r="K725">
        <f>IF(DP725, AN725, AH725)</f>
        <v>0</v>
      </c>
      <c r="L725">
        <f>IF(DP725, AI725, AG725)</f>
        <v>0</v>
      </c>
      <c r="M725">
        <f>DR725 - IF(AU725&gt;1, L725*DL725*100.0/(AW725), 0)</f>
        <v>0</v>
      </c>
      <c r="N725">
        <f>((T725-J725/2)*M725-L725)/(T725+J725/2)</f>
        <v>0</v>
      </c>
      <c r="O725">
        <f>N725*(DY725+DZ725)/1000.0</f>
        <v>0</v>
      </c>
      <c r="P725">
        <f>(DR725 - IF(AU725&gt;1, L725*DL725*100.0/(AW725), 0))*(DY725+DZ725)/1000.0</f>
        <v>0</v>
      </c>
      <c r="Q725">
        <f>2.0/((1/S725-1/R725)+SIGN(S725)*SQRT((1/S725-1/R725)*(1/S725-1/R725) + 4*DM725/((DM725+1)*(DM725+1))*(2*1/S725*1/R725-1/R725*1/R725)))</f>
        <v>0</v>
      </c>
      <c r="R725">
        <f>IF(LEFT(DN725,1)&lt;&gt;"0",IF(LEFT(DN725,1)="1",3.0,DO725),$D$5+$E$5*(EF725*DY725/($K$5*1000))+$F$5*(EF725*DY725/($K$5*1000))*MAX(MIN(DL725,$J$5),$I$5)*MAX(MIN(DL725,$J$5),$I$5)+$G$5*MAX(MIN(DL725,$J$5),$I$5)*(EF725*DY725/($K$5*1000))+$H$5*(EF725*DY725/($K$5*1000))*(EF725*DY725/($K$5*1000)))</f>
        <v>0</v>
      </c>
      <c r="S725">
        <f>J725*(1000-(1000*0.61365*exp(17.502*W725/(240.97+W725))/(DY725+DZ725)+DT725)/2)/(1000*0.61365*exp(17.502*W725/(240.97+W725))/(DY725+DZ725)-DT725)</f>
        <v>0</v>
      </c>
      <c r="T725">
        <f>1/((DM725+1)/(Q725/1.6)+1/(R725/1.37)) + DM725/((DM725+1)/(Q725/1.6) + DM725/(R725/1.37))</f>
        <v>0</v>
      </c>
      <c r="U725">
        <f>(DH725*DK725)</f>
        <v>0</v>
      </c>
      <c r="V725">
        <f>(EA725+(U725+2*0.95*5.67E-8*(((EA725+$B$7)+273)^4-(EA725+273)^4)-44100*J725)/(1.84*29.3*R725+8*0.95*5.67E-8*(EA725+273)^3))</f>
        <v>0</v>
      </c>
      <c r="W725">
        <f>($C$7*EB725+$D$7*EC725+$E$7*V725)</f>
        <v>0</v>
      </c>
      <c r="X725">
        <f>0.61365*exp(17.502*W725/(240.97+W725))</f>
        <v>0</v>
      </c>
      <c r="Y725">
        <f>(Z725/AA725*100)</f>
        <v>0</v>
      </c>
      <c r="Z725">
        <f>DT725*(DY725+DZ725)/1000</f>
        <v>0</v>
      </c>
      <c r="AA725">
        <f>0.61365*exp(17.502*EA725/(240.97+EA725))</f>
        <v>0</v>
      </c>
      <c r="AB725">
        <f>(X725-DT725*(DY725+DZ725)/1000)</f>
        <v>0</v>
      </c>
      <c r="AC725">
        <f>(-J725*44100)</f>
        <v>0</v>
      </c>
      <c r="AD725">
        <f>2*29.3*R725*0.92*(EA725-W725)</f>
        <v>0</v>
      </c>
      <c r="AE725">
        <f>2*0.95*5.67E-8*(((EA725+$B$7)+273)^4-(W725+273)^4)</f>
        <v>0</v>
      </c>
      <c r="AF725">
        <f>U725+AE725+AC725+AD725</f>
        <v>0</v>
      </c>
      <c r="AG725">
        <f>DX725*AU725*(DS725-DR725*(1000-AU725*DU725)/(1000-AU725*DT725))/(100*DL725)</f>
        <v>0</v>
      </c>
      <c r="AH725">
        <f>1000*DX725*AU725*(DT725-DU725)/(100*DL725*(1000-AU725*DT725))</f>
        <v>0</v>
      </c>
      <c r="AI725">
        <f>(AJ725 - AK725 - DY725*1E3/(8.314*(EA725+273.15)) * AM725/DX725 * AL725) * DX725/(100*DL725) * (1000 - DU725)/1000</f>
        <v>0</v>
      </c>
      <c r="AJ725">
        <v>602.243276076835</v>
      </c>
      <c r="AK725">
        <v>578.637339393939</v>
      </c>
      <c r="AL725">
        <v>3.26761362281475</v>
      </c>
      <c r="AM725">
        <v>65.3077758132671</v>
      </c>
      <c r="AN725">
        <f>(AP725 - AO725 + DY725*1E3/(8.314*(EA725+273.15)) * AR725/DX725 * AQ725) * DX725/(100*DL725) * 1000/(1000 - AP725)</f>
        <v>0</v>
      </c>
      <c r="AO725">
        <v>25.9524929191221</v>
      </c>
      <c r="AP725">
        <v>33.2670212121212</v>
      </c>
      <c r="AQ725">
        <v>-0.021583503426084</v>
      </c>
      <c r="AR725">
        <v>110.477653958473</v>
      </c>
      <c r="AS725">
        <v>14</v>
      </c>
      <c r="AT725">
        <v>3</v>
      </c>
      <c r="AU725">
        <f>IF(AS725*$H$13&gt;=AW725,1.0,(AW725/(AW725-AS725*$H$13)))</f>
        <v>0</v>
      </c>
      <c r="AV725">
        <f>(AU725-1)*100</f>
        <v>0</v>
      </c>
      <c r="AW725">
        <f>MAX(0,($B$13+$C$13*EF725)/(1+$D$13*EF725)*DY725/(EA725+273)*$E$13)</f>
        <v>0</v>
      </c>
      <c r="AX725" t="s">
        <v>437</v>
      </c>
      <c r="AY725" t="s">
        <v>437</v>
      </c>
      <c r="AZ725">
        <v>0</v>
      </c>
      <c r="BA725">
        <v>0</v>
      </c>
      <c r="BB725">
        <f>1-AZ725/BA725</f>
        <v>0</v>
      </c>
      <c r="BC725">
        <v>0</v>
      </c>
      <c r="BD725" t="s">
        <v>437</v>
      </c>
      <c r="BE725" t="s">
        <v>437</v>
      </c>
      <c r="BF725">
        <v>0</v>
      </c>
      <c r="BG725">
        <v>0</v>
      </c>
      <c r="BH725">
        <f>1-BF725/BG725</f>
        <v>0</v>
      </c>
      <c r="BI725">
        <v>0.5</v>
      </c>
      <c r="BJ725">
        <f>DI725</f>
        <v>0</v>
      </c>
      <c r="BK725">
        <f>L725</f>
        <v>0</v>
      </c>
      <c r="BL725">
        <f>BH725*BI725*BJ725</f>
        <v>0</v>
      </c>
      <c r="BM725">
        <f>(BK725-BC725)/BJ725</f>
        <v>0</v>
      </c>
      <c r="BN725">
        <f>(BA725-BG725)/BG725</f>
        <v>0</v>
      </c>
      <c r="BO725">
        <f>AZ725/(BB725+AZ725/BG725)</f>
        <v>0</v>
      </c>
      <c r="BP725" t="s">
        <v>437</v>
      </c>
      <c r="BQ725">
        <v>0</v>
      </c>
      <c r="BR725">
        <f>IF(BQ725&lt;&gt;0, BQ725, BO725)</f>
        <v>0</v>
      </c>
      <c r="BS725">
        <f>1-BR725/BG725</f>
        <v>0</v>
      </c>
      <c r="BT725">
        <f>(BG725-BF725)/(BG725-BR725)</f>
        <v>0</v>
      </c>
      <c r="BU725">
        <f>(BA725-BG725)/(BA725-BR725)</f>
        <v>0</v>
      </c>
      <c r="BV725">
        <f>(BG725-BF725)/(BG725-AZ725)</f>
        <v>0</v>
      </c>
      <c r="BW725">
        <f>(BA725-BG725)/(BA725-AZ725)</f>
        <v>0</v>
      </c>
      <c r="BX725">
        <f>(BT725*BR725/BF725)</f>
        <v>0</v>
      </c>
      <c r="BY725">
        <f>(1-BX725)</f>
        <v>0</v>
      </c>
      <c r="DH725">
        <f>$B$11*EG725+$C$11*EH725+$F$11*ES725*(1-EV725)</f>
        <v>0</v>
      </c>
      <c r="DI725">
        <f>DH725*DJ725</f>
        <v>0</v>
      </c>
      <c r="DJ725">
        <f>($B$11*$D$9+$C$11*$D$9+$F$11*((FF725+EX725)/MAX(FF725+EX725+FG725, 0.1)*$I$9+FG725/MAX(FF725+EX725+FG725, 0.1)*$J$9))/($B$11+$C$11+$F$11)</f>
        <v>0</v>
      </c>
      <c r="DK725">
        <f>($B$11*$K$9+$C$11*$K$9+$F$11*((FF725+EX725)/MAX(FF725+EX725+FG725, 0.1)*$P$9+FG725/MAX(FF725+EX725+FG725, 0.1)*$Q$9))/($B$11+$C$11+$F$11)</f>
        <v>0</v>
      </c>
      <c r="DL725">
        <v>6</v>
      </c>
      <c r="DM725">
        <v>0.5</v>
      </c>
      <c r="DN725" t="s">
        <v>438</v>
      </c>
      <c r="DO725">
        <v>2</v>
      </c>
      <c r="DP725" t="b">
        <v>1</v>
      </c>
      <c r="DQ725">
        <v>1761418994.84615</v>
      </c>
      <c r="DR725">
        <v>536.302</v>
      </c>
      <c r="DS725">
        <v>570.914153846154</v>
      </c>
      <c r="DT725">
        <v>33.4159</v>
      </c>
      <c r="DU725">
        <v>25.9483</v>
      </c>
      <c r="DV725">
        <v>535.204538461539</v>
      </c>
      <c r="DW725">
        <v>33.1007</v>
      </c>
      <c r="DX725">
        <v>499.996769230769</v>
      </c>
      <c r="DY725">
        <v>90.2755692307692</v>
      </c>
      <c r="DZ725">
        <v>0.0442168461538462</v>
      </c>
      <c r="EA725">
        <v>43.6003846153846</v>
      </c>
      <c r="EB725">
        <v>42.9653923076923</v>
      </c>
      <c r="EC725">
        <v>999.9</v>
      </c>
      <c r="ED725">
        <v>0</v>
      </c>
      <c r="EE725">
        <v>0</v>
      </c>
      <c r="EF725">
        <v>10001.5307692308</v>
      </c>
      <c r="EG725">
        <v>0</v>
      </c>
      <c r="EH725">
        <v>1200.19384615385</v>
      </c>
      <c r="EI725">
        <v>-34.6120153846154</v>
      </c>
      <c r="EJ725">
        <v>554.841</v>
      </c>
      <c r="EK725">
        <v>586.123076923077</v>
      </c>
      <c r="EL725">
        <v>7.46759615384615</v>
      </c>
      <c r="EM725">
        <v>570.914153846154</v>
      </c>
      <c r="EN725">
        <v>25.9483</v>
      </c>
      <c r="EO725">
        <v>3.01663923076923</v>
      </c>
      <c r="EP725">
        <v>2.34249692307692</v>
      </c>
      <c r="EQ725">
        <v>24.1199769230769</v>
      </c>
      <c r="ER725">
        <v>19.9716461538462</v>
      </c>
      <c r="ES725">
        <v>1200.01076923077</v>
      </c>
      <c r="ET725">
        <v>0.967002</v>
      </c>
      <c r="EU725">
        <v>0.0329975153846154</v>
      </c>
      <c r="EV725">
        <v>0</v>
      </c>
      <c r="EW725">
        <v>1164.22769230769</v>
      </c>
      <c r="EX725">
        <v>5.00059</v>
      </c>
      <c r="EY725">
        <v>15248.0307692308</v>
      </c>
      <c r="EZ725">
        <v>10358.8307692308</v>
      </c>
      <c r="FA725">
        <v>63.4709230769231</v>
      </c>
      <c r="FB725">
        <v>65.3507692307692</v>
      </c>
      <c r="FC725">
        <v>63.7016153846154</v>
      </c>
      <c r="FD725">
        <v>64.9998461538462</v>
      </c>
      <c r="FE725">
        <v>64.1440769230769</v>
      </c>
      <c r="FF725">
        <v>1155.58076923077</v>
      </c>
      <c r="FG725">
        <v>39.43</v>
      </c>
      <c r="FH725">
        <v>0</v>
      </c>
      <c r="FI725">
        <v>1761418963.3</v>
      </c>
      <c r="FJ725">
        <v>0</v>
      </c>
      <c r="FK725">
        <v>1164.13269230769</v>
      </c>
      <c r="FL725">
        <v>-19.0437606910918</v>
      </c>
      <c r="FM725">
        <v>-196.553846302784</v>
      </c>
      <c r="FN725">
        <v>15245.8384615385</v>
      </c>
      <c r="FO725">
        <v>15</v>
      </c>
      <c r="FP725">
        <v>0</v>
      </c>
      <c r="FQ725" t="s">
        <v>439</v>
      </c>
      <c r="FR725">
        <v>0</v>
      </c>
      <c r="FS725">
        <v>0</v>
      </c>
      <c r="FT725">
        <v>0</v>
      </c>
      <c r="FU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A725">
        <v>0</v>
      </c>
      <c r="GB725">
        <v>0</v>
      </c>
      <c r="GC725">
        <v>-34.84831</v>
      </c>
      <c r="GD725">
        <v>1.24739548872181</v>
      </c>
      <c r="GE725">
        <v>0.745305071698831</v>
      </c>
      <c r="GF725">
        <v>0</v>
      </c>
      <c r="GG725">
        <v>1165.18294117647</v>
      </c>
      <c r="GH725">
        <v>-17.947746372975</v>
      </c>
      <c r="GI725">
        <v>1.78044860409782</v>
      </c>
      <c r="GJ725">
        <v>-1</v>
      </c>
      <c r="GK725">
        <v>7.517259</v>
      </c>
      <c r="GL725">
        <v>-1.26843518796992</v>
      </c>
      <c r="GM725">
        <v>0.121916934422581</v>
      </c>
      <c r="GN725">
        <v>0</v>
      </c>
      <c r="GO725">
        <v>0</v>
      </c>
      <c r="GP725">
        <v>2</v>
      </c>
      <c r="GQ725" t="s">
        <v>473</v>
      </c>
      <c r="GR725">
        <v>3.1265</v>
      </c>
      <c r="GS725">
        <v>2.72202</v>
      </c>
      <c r="GT725">
        <v>0.104667</v>
      </c>
      <c r="GU725">
        <v>0.109798</v>
      </c>
      <c r="GV725">
        <v>0.122536</v>
      </c>
      <c r="GW725">
        <v>0.103044</v>
      </c>
      <c r="GX725">
        <v>31931.6</v>
      </c>
      <c r="GY725">
        <v>33510.1</v>
      </c>
      <c r="GZ725">
        <v>32410</v>
      </c>
      <c r="HA725">
        <v>34226.2</v>
      </c>
      <c r="HB725">
        <v>40678.4</v>
      </c>
      <c r="HC725">
        <v>44310.4</v>
      </c>
      <c r="HD725">
        <v>50983.6</v>
      </c>
      <c r="HE725">
        <v>54932.2</v>
      </c>
      <c r="HF725">
        <v>1.64893</v>
      </c>
      <c r="HG725">
        <v>1.50743</v>
      </c>
      <c r="HH725">
        <v>-0.0969544</v>
      </c>
      <c r="HI725">
        <v>0</v>
      </c>
      <c r="HJ725">
        <v>44.5534</v>
      </c>
      <c r="HK725">
        <v>999.9</v>
      </c>
      <c r="HL725">
        <v>56.141</v>
      </c>
      <c r="HM725">
        <v>30.383</v>
      </c>
      <c r="HN725">
        <v>27.0871</v>
      </c>
      <c r="HO725">
        <v>60.9757</v>
      </c>
      <c r="HP725">
        <v>41.1298</v>
      </c>
      <c r="HQ725">
        <v>1</v>
      </c>
      <c r="HR725">
        <v>2.67277</v>
      </c>
      <c r="HS725">
        <v>9.28105</v>
      </c>
      <c r="HT725">
        <v>19.9</v>
      </c>
      <c r="HU725">
        <v>5.18644</v>
      </c>
      <c r="HV725">
        <v>12.0159</v>
      </c>
      <c r="HW725">
        <v>4.968</v>
      </c>
      <c r="HX725">
        <v>3.29593</v>
      </c>
      <c r="HY725">
        <v>9999</v>
      </c>
      <c r="HZ725">
        <v>9999</v>
      </c>
      <c r="IA725">
        <v>999.9</v>
      </c>
      <c r="IB725">
        <v>9999</v>
      </c>
      <c r="IC725">
        <v>1.86325</v>
      </c>
      <c r="ID725">
        <v>1.8681</v>
      </c>
      <c r="IE725">
        <v>1.86783</v>
      </c>
      <c r="IF725">
        <v>1.86905</v>
      </c>
      <c r="IG725">
        <v>1.86981</v>
      </c>
      <c r="IH725">
        <v>1.86587</v>
      </c>
      <c r="II725">
        <v>1.86693</v>
      </c>
      <c r="IJ725">
        <v>1.86842</v>
      </c>
      <c r="IK725">
        <v>5</v>
      </c>
      <c r="IL725">
        <v>0</v>
      </c>
      <c r="IM725">
        <v>0</v>
      </c>
      <c r="IN725">
        <v>0</v>
      </c>
      <c r="IO725" t="s">
        <v>441</v>
      </c>
      <c r="IP725" t="s">
        <v>442</v>
      </c>
      <c r="IQ725" t="s">
        <v>443</v>
      </c>
      <c r="IR725" t="s">
        <v>443</v>
      </c>
      <c r="IS725" t="s">
        <v>443</v>
      </c>
      <c r="IT725" t="s">
        <v>443</v>
      </c>
      <c r="IU725">
        <v>0</v>
      </c>
      <c r="IV725">
        <v>100</v>
      </c>
      <c r="IW725">
        <v>100</v>
      </c>
      <c r="IX725">
        <v>1.098</v>
      </c>
      <c r="IY725">
        <v>0.3152</v>
      </c>
      <c r="IZ725">
        <v>1.09748391826392</v>
      </c>
      <c r="JA725">
        <v>0</v>
      </c>
      <c r="JB725">
        <v>0</v>
      </c>
      <c r="JC725">
        <v>0</v>
      </c>
      <c r="JD725">
        <v>0.315191680746845</v>
      </c>
      <c r="JE725">
        <v>0</v>
      </c>
      <c r="JF725">
        <v>0</v>
      </c>
      <c r="JG725">
        <v>0</v>
      </c>
      <c r="JH725">
        <v>5</v>
      </c>
      <c r="JI725">
        <v>2273</v>
      </c>
      <c r="JJ725">
        <v>0</v>
      </c>
      <c r="JK725">
        <v>25</v>
      </c>
      <c r="JL725">
        <v>29356983.4</v>
      </c>
      <c r="JM725">
        <v>29356983.4</v>
      </c>
      <c r="JN725">
        <v>1.37451</v>
      </c>
      <c r="JO725">
        <v>2.63428</v>
      </c>
      <c r="JP725">
        <v>1.54785</v>
      </c>
      <c r="JQ725">
        <v>2.31567</v>
      </c>
      <c r="JR725">
        <v>1.64673</v>
      </c>
      <c r="JS725">
        <v>2.33398</v>
      </c>
      <c r="JT725">
        <v>34.6006</v>
      </c>
      <c r="JU725">
        <v>24.0963</v>
      </c>
      <c r="JV725">
        <v>18</v>
      </c>
      <c r="JW725">
        <v>478.016</v>
      </c>
      <c r="JX725">
        <v>376.643</v>
      </c>
      <c r="JY725">
        <v>35.3432</v>
      </c>
      <c r="JZ725">
        <v>56.0241</v>
      </c>
      <c r="KA725">
        <v>30.0041</v>
      </c>
      <c r="KB725">
        <v>54.9222</v>
      </c>
      <c r="KC725">
        <v>54.697</v>
      </c>
      <c r="KD725">
        <v>27.6565</v>
      </c>
      <c r="KE725">
        <v>0</v>
      </c>
      <c r="KF725">
        <v>100</v>
      </c>
      <c r="KG725">
        <v>24.8283</v>
      </c>
      <c r="KH725">
        <v>624.195</v>
      </c>
      <c r="KI725">
        <v>34.6858</v>
      </c>
      <c r="KJ725">
        <v>92.3762</v>
      </c>
      <c r="KK725">
        <v>88.8581</v>
      </c>
    </row>
    <row r="726" spans="1:297">
      <c r="A726">
        <v>710</v>
      </c>
      <c r="B726">
        <v>1761419008</v>
      </c>
      <c r="C726">
        <v>10827</v>
      </c>
      <c r="D726" t="s">
        <v>1869</v>
      </c>
      <c r="E726" t="s">
        <v>1870</v>
      </c>
      <c r="F726">
        <v>5</v>
      </c>
      <c r="G726" t="s">
        <v>1796</v>
      </c>
      <c r="H726" t="s">
        <v>436</v>
      </c>
      <c r="I726">
        <v>1761418999.84615</v>
      </c>
      <c r="J726">
        <f>(K726)/1000</f>
        <v>0</v>
      </c>
      <c r="K726">
        <f>IF(DP726, AN726, AH726)</f>
        <v>0</v>
      </c>
      <c r="L726">
        <f>IF(DP726, AI726, AG726)</f>
        <v>0</v>
      </c>
      <c r="M726">
        <f>DR726 - IF(AU726&gt;1, L726*DL726*100.0/(AW726), 0)</f>
        <v>0</v>
      </c>
      <c r="N726">
        <f>((T726-J726/2)*M726-L726)/(T726+J726/2)</f>
        <v>0</v>
      </c>
      <c r="O726">
        <f>N726*(DY726+DZ726)/1000.0</f>
        <v>0</v>
      </c>
      <c r="P726">
        <f>(DR726 - IF(AU726&gt;1, L726*DL726*100.0/(AW726), 0))*(DY726+DZ726)/1000.0</f>
        <v>0</v>
      </c>
      <c r="Q726">
        <f>2.0/((1/S726-1/R726)+SIGN(S726)*SQRT((1/S726-1/R726)*(1/S726-1/R726) + 4*DM726/((DM726+1)*(DM726+1))*(2*1/S726*1/R726-1/R726*1/R726)))</f>
        <v>0</v>
      </c>
      <c r="R726">
        <f>IF(LEFT(DN726,1)&lt;&gt;"0",IF(LEFT(DN726,1)="1",3.0,DO726),$D$5+$E$5*(EF726*DY726/($K$5*1000))+$F$5*(EF726*DY726/($K$5*1000))*MAX(MIN(DL726,$J$5),$I$5)*MAX(MIN(DL726,$J$5),$I$5)+$G$5*MAX(MIN(DL726,$J$5),$I$5)*(EF726*DY726/($K$5*1000))+$H$5*(EF726*DY726/($K$5*1000))*(EF726*DY726/($K$5*1000)))</f>
        <v>0</v>
      </c>
      <c r="S726">
        <f>J726*(1000-(1000*0.61365*exp(17.502*W726/(240.97+W726))/(DY726+DZ726)+DT726)/2)/(1000*0.61365*exp(17.502*W726/(240.97+W726))/(DY726+DZ726)-DT726)</f>
        <v>0</v>
      </c>
      <c r="T726">
        <f>1/((DM726+1)/(Q726/1.6)+1/(R726/1.37)) + DM726/((DM726+1)/(Q726/1.6) + DM726/(R726/1.37))</f>
        <v>0</v>
      </c>
      <c r="U726">
        <f>(DH726*DK726)</f>
        <v>0</v>
      </c>
      <c r="V726">
        <f>(EA726+(U726+2*0.95*5.67E-8*(((EA726+$B$7)+273)^4-(EA726+273)^4)-44100*J726)/(1.84*29.3*R726+8*0.95*5.67E-8*(EA726+273)^3))</f>
        <v>0</v>
      </c>
      <c r="W726">
        <f>($C$7*EB726+$D$7*EC726+$E$7*V726)</f>
        <v>0</v>
      </c>
      <c r="X726">
        <f>0.61365*exp(17.502*W726/(240.97+W726))</f>
        <v>0</v>
      </c>
      <c r="Y726">
        <f>(Z726/AA726*100)</f>
        <v>0</v>
      </c>
      <c r="Z726">
        <f>DT726*(DY726+DZ726)/1000</f>
        <v>0</v>
      </c>
      <c r="AA726">
        <f>0.61365*exp(17.502*EA726/(240.97+EA726))</f>
        <v>0</v>
      </c>
      <c r="AB726">
        <f>(X726-DT726*(DY726+DZ726)/1000)</f>
        <v>0</v>
      </c>
      <c r="AC726">
        <f>(-J726*44100)</f>
        <v>0</v>
      </c>
      <c r="AD726">
        <f>2*29.3*R726*0.92*(EA726-W726)</f>
        <v>0</v>
      </c>
      <c r="AE726">
        <f>2*0.95*5.67E-8*(((EA726+$B$7)+273)^4-(W726+273)^4)</f>
        <v>0</v>
      </c>
      <c r="AF726">
        <f>U726+AE726+AC726+AD726</f>
        <v>0</v>
      </c>
      <c r="AG726">
        <f>DX726*AU726*(DS726-DR726*(1000-AU726*DU726)/(1000-AU726*DT726))/(100*DL726)</f>
        <v>0</v>
      </c>
      <c r="AH726">
        <f>1000*DX726*AU726*(DT726-DU726)/(100*DL726*(1000-AU726*DT726))</f>
        <v>0</v>
      </c>
      <c r="AI726">
        <f>(AJ726 - AK726 - DY726*1E3/(8.314*(EA726+273.15)) * AM726/DX726 * AL726) * DX726/(100*DL726) * (1000 - DU726)/1000</f>
        <v>0</v>
      </c>
      <c r="AJ726">
        <v>620.947829929278</v>
      </c>
      <c r="AK726">
        <v>596.294236363636</v>
      </c>
      <c r="AL726">
        <v>3.5610464226832</v>
      </c>
      <c r="AM726">
        <v>65.3077758132671</v>
      </c>
      <c r="AN726">
        <f>(AP726 - AO726 + DY726*1E3/(8.314*(EA726+273.15)) * AR726/DX726 * AQ726) * DX726/(100*DL726) * 1000/(1000 - AP726)</f>
        <v>0</v>
      </c>
      <c r="AO726">
        <v>25.956245053092</v>
      </c>
      <c r="AP726">
        <v>33.1720787878788</v>
      </c>
      <c r="AQ726">
        <v>-0.0193167270015926</v>
      </c>
      <c r="AR726">
        <v>110.477653958473</v>
      </c>
      <c r="AS726">
        <v>14</v>
      </c>
      <c r="AT726">
        <v>3</v>
      </c>
      <c r="AU726">
        <f>IF(AS726*$H$13&gt;=AW726,1.0,(AW726/(AW726-AS726*$H$13)))</f>
        <v>0</v>
      </c>
      <c r="AV726">
        <f>(AU726-1)*100</f>
        <v>0</v>
      </c>
      <c r="AW726">
        <f>MAX(0,($B$13+$C$13*EF726)/(1+$D$13*EF726)*DY726/(EA726+273)*$E$13)</f>
        <v>0</v>
      </c>
      <c r="AX726" t="s">
        <v>437</v>
      </c>
      <c r="AY726" t="s">
        <v>437</v>
      </c>
      <c r="AZ726">
        <v>0</v>
      </c>
      <c r="BA726">
        <v>0</v>
      </c>
      <c r="BB726">
        <f>1-AZ726/BA726</f>
        <v>0</v>
      </c>
      <c r="BC726">
        <v>0</v>
      </c>
      <c r="BD726" t="s">
        <v>437</v>
      </c>
      <c r="BE726" t="s">
        <v>437</v>
      </c>
      <c r="BF726">
        <v>0</v>
      </c>
      <c r="BG726">
        <v>0</v>
      </c>
      <c r="BH726">
        <f>1-BF726/BG726</f>
        <v>0</v>
      </c>
      <c r="BI726">
        <v>0.5</v>
      </c>
      <c r="BJ726">
        <f>DI726</f>
        <v>0</v>
      </c>
      <c r="BK726">
        <f>L726</f>
        <v>0</v>
      </c>
      <c r="BL726">
        <f>BH726*BI726*BJ726</f>
        <v>0</v>
      </c>
      <c r="BM726">
        <f>(BK726-BC726)/BJ726</f>
        <v>0</v>
      </c>
      <c r="BN726">
        <f>(BA726-BG726)/BG726</f>
        <v>0</v>
      </c>
      <c r="BO726">
        <f>AZ726/(BB726+AZ726/BG726)</f>
        <v>0</v>
      </c>
      <c r="BP726" t="s">
        <v>437</v>
      </c>
      <c r="BQ726">
        <v>0</v>
      </c>
      <c r="BR726">
        <f>IF(BQ726&lt;&gt;0, BQ726, BO726)</f>
        <v>0</v>
      </c>
      <c r="BS726">
        <f>1-BR726/BG726</f>
        <v>0</v>
      </c>
      <c r="BT726">
        <f>(BG726-BF726)/(BG726-BR726)</f>
        <v>0</v>
      </c>
      <c r="BU726">
        <f>(BA726-BG726)/(BA726-BR726)</f>
        <v>0</v>
      </c>
      <c r="BV726">
        <f>(BG726-BF726)/(BG726-AZ726)</f>
        <v>0</v>
      </c>
      <c r="BW726">
        <f>(BA726-BG726)/(BA726-AZ726)</f>
        <v>0</v>
      </c>
      <c r="BX726">
        <f>(BT726*BR726/BF726)</f>
        <v>0</v>
      </c>
      <c r="BY726">
        <f>(1-BX726)</f>
        <v>0</v>
      </c>
      <c r="DH726">
        <f>$B$11*EG726+$C$11*EH726+$F$11*ES726*(1-EV726)</f>
        <v>0</v>
      </c>
      <c r="DI726">
        <f>DH726*DJ726</f>
        <v>0</v>
      </c>
      <c r="DJ726">
        <f>($B$11*$D$9+$C$11*$D$9+$F$11*((FF726+EX726)/MAX(FF726+EX726+FG726, 0.1)*$I$9+FG726/MAX(FF726+EX726+FG726, 0.1)*$J$9))/($B$11+$C$11+$F$11)</f>
        <v>0</v>
      </c>
      <c r="DK726">
        <f>($B$11*$K$9+$C$11*$K$9+$F$11*((FF726+EX726)/MAX(FF726+EX726+FG726, 0.1)*$P$9+FG726/MAX(FF726+EX726+FG726, 0.1)*$Q$9))/($B$11+$C$11+$F$11)</f>
        <v>0</v>
      </c>
      <c r="DL726">
        <v>6</v>
      </c>
      <c r="DM726">
        <v>0.5</v>
      </c>
      <c r="DN726" t="s">
        <v>438</v>
      </c>
      <c r="DO726">
        <v>2</v>
      </c>
      <c r="DP726" t="b">
        <v>1</v>
      </c>
      <c r="DQ726">
        <v>1761418999.84615</v>
      </c>
      <c r="DR726">
        <v>552.625769230769</v>
      </c>
      <c r="DS726">
        <v>588.105538461538</v>
      </c>
      <c r="DT726">
        <v>33.3145461538462</v>
      </c>
      <c r="DU726">
        <v>25.9515769230769</v>
      </c>
      <c r="DV726">
        <v>551.528307692308</v>
      </c>
      <c r="DW726">
        <v>32.9993461538461</v>
      </c>
      <c r="DX726">
        <v>500.003307692308</v>
      </c>
      <c r="DY726">
        <v>90.2750307692308</v>
      </c>
      <c r="DZ726">
        <v>0.0442195615384615</v>
      </c>
      <c r="EA726">
        <v>43.6243230769231</v>
      </c>
      <c r="EB726">
        <v>42.9977461538462</v>
      </c>
      <c r="EC726">
        <v>999.9</v>
      </c>
      <c r="ED726">
        <v>0</v>
      </c>
      <c r="EE726">
        <v>0</v>
      </c>
      <c r="EF726">
        <v>10006</v>
      </c>
      <c r="EG726">
        <v>0</v>
      </c>
      <c r="EH726">
        <v>1200.07923076923</v>
      </c>
      <c r="EI726">
        <v>-35.4796230769231</v>
      </c>
      <c r="EJ726">
        <v>571.669307692308</v>
      </c>
      <c r="EK726">
        <v>603.774384615385</v>
      </c>
      <c r="EL726">
        <v>7.36297230769231</v>
      </c>
      <c r="EM726">
        <v>588.105538461538</v>
      </c>
      <c r="EN726">
        <v>25.9515769230769</v>
      </c>
      <c r="EO726">
        <v>3.00747153846154</v>
      </c>
      <c r="EP726">
        <v>2.34277846153846</v>
      </c>
      <c r="EQ726">
        <v>24.0692615384615</v>
      </c>
      <c r="ER726">
        <v>19.9735923076923</v>
      </c>
      <c r="ES726">
        <v>1199.99538461538</v>
      </c>
      <c r="ET726">
        <v>0.967002</v>
      </c>
      <c r="EU726">
        <v>0.0329975</v>
      </c>
      <c r="EV726">
        <v>0</v>
      </c>
      <c r="EW726">
        <v>1162.62615384615</v>
      </c>
      <c r="EX726">
        <v>5.00059</v>
      </c>
      <c r="EY726">
        <v>15231.0461538462</v>
      </c>
      <c r="EZ726">
        <v>10358.6846153846</v>
      </c>
      <c r="FA726">
        <v>63.4950769230769</v>
      </c>
      <c r="FB726">
        <v>65.3844615384615</v>
      </c>
      <c r="FC726">
        <v>63.7305384615385</v>
      </c>
      <c r="FD726">
        <v>65.0286153846154</v>
      </c>
      <c r="FE726">
        <v>64.1631538461538</v>
      </c>
      <c r="FF726">
        <v>1155.56538461538</v>
      </c>
      <c r="FG726">
        <v>39.43</v>
      </c>
      <c r="FH726">
        <v>0</v>
      </c>
      <c r="FI726">
        <v>1761418968.1</v>
      </c>
      <c r="FJ726">
        <v>0</v>
      </c>
      <c r="FK726">
        <v>1162.62346153846</v>
      </c>
      <c r="FL726">
        <v>-19.6694017003993</v>
      </c>
      <c r="FM726">
        <v>-214.324786330036</v>
      </c>
      <c r="FN726">
        <v>15229.4692307692</v>
      </c>
      <c r="FO726">
        <v>15</v>
      </c>
      <c r="FP726">
        <v>0</v>
      </c>
      <c r="FQ726" t="s">
        <v>439</v>
      </c>
      <c r="FR726">
        <v>0</v>
      </c>
      <c r="FS726">
        <v>0</v>
      </c>
      <c r="FT726">
        <v>0</v>
      </c>
      <c r="FU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A726">
        <v>0</v>
      </c>
      <c r="GB726">
        <v>0</v>
      </c>
      <c r="GC726">
        <v>-35.1418571428571</v>
      </c>
      <c r="GD726">
        <v>-7.64502077922086</v>
      </c>
      <c r="GE726">
        <v>1.06703449606014</v>
      </c>
      <c r="GF726">
        <v>0</v>
      </c>
      <c r="GG726">
        <v>1163.54470588235</v>
      </c>
      <c r="GH726">
        <v>-19.1226890727088</v>
      </c>
      <c r="GI726">
        <v>1.89005949998797</v>
      </c>
      <c r="GJ726">
        <v>-1</v>
      </c>
      <c r="GK726">
        <v>7.42278952380952</v>
      </c>
      <c r="GL726">
        <v>-1.26101064935065</v>
      </c>
      <c r="GM726">
        <v>0.127280025683013</v>
      </c>
      <c r="GN726">
        <v>0</v>
      </c>
      <c r="GO726">
        <v>0</v>
      </c>
      <c r="GP726">
        <v>2</v>
      </c>
      <c r="GQ726" t="s">
        <v>473</v>
      </c>
      <c r="GR726">
        <v>3.12646</v>
      </c>
      <c r="GS726">
        <v>2.72244</v>
      </c>
      <c r="GT726">
        <v>0.106993</v>
      </c>
      <c r="GU726">
        <v>0.112032</v>
      </c>
      <c r="GV726">
        <v>0.122268</v>
      </c>
      <c r="GW726">
        <v>0.103044</v>
      </c>
      <c r="GX726">
        <v>31845.6</v>
      </c>
      <c r="GY726">
        <v>33422.4</v>
      </c>
      <c r="GZ726">
        <v>32407.2</v>
      </c>
      <c r="HA726">
        <v>34223</v>
      </c>
      <c r="HB726">
        <v>40687.4</v>
      </c>
      <c r="HC726">
        <v>44306.6</v>
      </c>
      <c r="HD726">
        <v>50980</v>
      </c>
      <c r="HE726">
        <v>54927.2</v>
      </c>
      <c r="HF726">
        <v>1.64823</v>
      </c>
      <c r="HG726">
        <v>1.50708</v>
      </c>
      <c r="HH726">
        <v>-0.0951625</v>
      </c>
      <c r="HI726">
        <v>0</v>
      </c>
      <c r="HJ726">
        <v>44.5725</v>
      </c>
      <c r="HK726">
        <v>999.9</v>
      </c>
      <c r="HL726">
        <v>56.141</v>
      </c>
      <c r="HM726">
        <v>30.393</v>
      </c>
      <c r="HN726">
        <v>27.1028</v>
      </c>
      <c r="HO726">
        <v>60.9557</v>
      </c>
      <c r="HP726">
        <v>41.226</v>
      </c>
      <c r="HQ726">
        <v>1</v>
      </c>
      <c r="HR726">
        <v>2.67701</v>
      </c>
      <c r="HS726">
        <v>9.28105</v>
      </c>
      <c r="HT726">
        <v>19.9002</v>
      </c>
      <c r="HU726">
        <v>5.18614</v>
      </c>
      <c r="HV726">
        <v>12.0162</v>
      </c>
      <c r="HW726">
        <v>4.96875</v>
      </c>
      <c r="HX726">
        <v>3.29595</v>
      </c>
      <c r="HY726">
        <v>9999</v>
      </c>
      <c r="HZ726">
        <v>9999</v>
      </c>
      <c r="IA726">
        <v>999.9</v>
      </c>
      <c r="IB726">
        <v>9999</v>
      </c>
      <c r="IC726">
        <v>1.86325</v>
      </c>
      <c r="ID726">
        <v>1.86811</v>
      </c>
      <c r="IE726">
        <v>1.86783</v>
      </c>
      <c r="IF726">
        <v>1.86905</v>
      </c>
      <c r="IG726">
        <v>1.86981</v>
      </c>
      <c r="IH726">
        <v>1.86585</v>
      </c>
      <c r="II726">
        <v>1.86696</v>
      </c>
      <c r="IJ726">
        <v>1.86844</v>
      </c>
      <c r="IK726">
        <v>5</v>
      </c>
      <c r="IL726">
        <v>0</v>
      </c>
      <c r="IM726">
        <v>0</v>
      </c>
      <c r="IN726">
        <v>0</v>
      </c>
      <c r="IO726" t="s">
        <v>441</v>
      </c>
      <c r="IP726" t="s">
        <v>442</v>
      </c>
      <c r="IQ726" t="s">
        <v>443</v>
      </c>
      <c r="IR726" t="s">
        <v>443</v>
      </c>
      <c r="IS726" t="s">
        <v>443</v>
      </c>
      <c r="IT726" t="s">
        <v>443</v>
      </c>
      <c r="IU726">
        <v>0</v>
      </c>
      <c r="IV726">
        <v>100</v>
      </c>
      <c r="IW726">
        <v>100</v>
      </c>
      <c r="IX726">
        <v>1.097</v>
      </c>
      <c r="IY726">
        <v>0.3152</v>
      </c>
      <c r="IZ726">
        <v>1.09748391826392</v>
      </c>
      <c r="JA726">
        <v>0</v>
      </c>
      <c r="JB726">
        <v>0</v>
      </c>
      <c r="JC726">
        <v>0</v>
      </c>
      <c r="JD726">
        <v>0.315191680746845</v>
      </c>
      <c r="JE726">
        <v>0</v>
      </c>
      <c r="JF726">
        <v>0</v>
      </c>
      <c r="JG726">
        <v>0</v>
      </c>
      <c r="JH726">
        <v>5</v>
      </c>
      <c r="JI726">
        <v>2273</v>
      </c>
      <c r="JJ726">
        <v>0</v>
      </c>
      <c r="JK726">
        <v>25</v>
      </c>
      <c r="JL726">
        <v>29356983.5</v>
      </c>
      <c r="JM726">
        <v>29356983.5</v>
      </c>
      <c r="JN726">
        <v>1.40503</v>
      </c>
      <c r="JO726">
        <v>2.63794</v>
      </c>
      <c r="JP726">
        <v>1.54785</v>
      </c>
      <c r="JQ726">
        <v>2.31567</v>
      </c>
      <c r="JR726">
        <v>1.64673</v>
      </c>
      <c r="JS726">
        <v>2.24731</v>
      </c>
      <c r="JT726">
        <v>34.6006</v>
      </c>
      <c r="JU726">
        <v>24.0963</v>
      </c>
      <c r="JV726">
        <v>18</v>
      </c>
      <c r="JW726">
        <v>477.702</v>
      </c>
      <c r="JX726">
        <v>376.577</v>
      </c>
      <c r="JY726">
        <v>35.3681</v>
      </c>
      <c r="JZ726">
        <v>56.0623</v>
      </c>
      <c r="KA726">
        <v>30.0041</v>
      </c>
      <c r="KB726">
        <v>54.9584</v>
      </c>
      <c r="KC726">
        <v>54.7326</v>
      </c>
      <c r="KD726">
        <v>28.219</v>
      </c>
      <c r="KE726">
        <v>0</v>
      </c>
      <c r="KF726">
        <v>100</v>
      </c>
      <c r="KG726">
        <v>24.7815</v>
      </c>
      <c r="KH726">
        <v>637.829</v>
      </c>
      <c r="KI726">
        <v>34.6858</v>
      </c>
      <c r="KJ726">
        <v>92.3691</v>
      </c>
      <c r="KK726">
        <v>88.8499</v>
      </c>
    </row>
    <row r="727" spans="1:297">
      <c r="A727">
        <v>711</v>
      </c>
      <c r="B727">
        <v>1761419013</v>
      </c>
      <c r="C727">
        <v>10832</v>
      </c>
      <c r="D727" t="s">
        <v>1871</v>
      </c>
      <c r="E727" t="s">
        <v>1872</v>
      </c>
      <c r="F727">
        <v>5</v>
      </c>
      <c r="G727" t="s">
        <v>1796</v>
      </c>
      <c r="H727" t="s">
        <v>436</v>
      </c>
      <c r="I727">
        <v>1761419004.84615</v>
      </c>
      <c r="J727">
        <f>(K727)/1000</f>
        <v>0</v>
      </c>
      <c r="K727">
        <f>IF(DP727, AN727, AH727)</f>
        <v>0</v>
      </c>
      <c r="L727">
        <f>IF(DP727, AI727, AG727)</f>
        <v>0</v>
      </c>
      <c r="M727">
        <f>DR727 - IF(AU727&gt;1, L727*DL727*100.0/(AW727), 0)</f>
        <v>0</v>
      </c>
      <c r="N727">
        <f>((T727-J727/2)*M727-L727)/(T727+J727/2)</f>
        <v>0</v>
      </c>
      <c r="O727">
        <f>N727*(DY727+DZ727)/1000.0</f>
        <v>0</v>
      </c>
      <c r="P727">
        <f>(DR727 - IF(AU727&gt;1, L727*DL727*100.0/(AW727), 0))*(DY727+DZ727)/1000.0</f>
        <v>0</v>
      </c>
      <c r="Q727">
        <f>2.0/((1/S727-1/R727)+SIGN(S727)*SQRT((1/S727-1/R727)*(1/S727-1/R727) + 4*DM727/((DM727+1)*(DM727+1))*(2*1/S727*1/R727-1/R727*1/R727)))</f>
        <v>0</v>
      </c>
      <c r="R727">
        <f>IF(LEFT(DN727,1)&lt;&gt;"0",IF(LEFT(DN727,1)="1",3.0,DO727),$D$5+$E$5*(EF727*DY727/($K$5*1000))+$F$5*(EF727*DY727/($K$5*1000))*MAX(MIN(DL727,$J$5),$I$5)*MAX(MIN(DL727,$J$5),$I$5)+$G$5*MAX(MIN(DL727,$J$5),$I$5)*(EF727*DY727/($K$5*1000))+$H$5*(EF727*DY727/($K$5*1000))*(EF727*DY727/($K$5*1000)))</f>
        <v>0</v>
      </c>
      <c r="S727">
        <f>J727*(1000-(1000*0.61365*exp(17.502*W727/(240.97+W727))/(DY727+DZ727)+DT727)/2)/(1000*0.61365*exp(17.502*W727/(240.97+W727))/(DY727+DZ727)-DT727)</f>
        <v>0</v>
      </c>
      <c r="T727">
        <f>1/((DM727+1)/(Q727/1.6)+1/(R727/1.37)) + DM727/((DM727+1)/(Q727/1.6) + DM727/(R727/1.37))</f>
        <v>0</v>
      </c>
      <c r="U727">
        <f>(DH727*DK727)</f>
        <v>0</v>
      </c>
      <c r="V727">
        <f>(EA727+(U727+2*0.95*5.67E-8*(((EA727+$B$7)+273)^4-(EA727+273)^4)-44100*J727)/(1.84*29.3*R727+8*0.95*5.67E-8*(EA727+273)^3))</f>
        <v>0</v>
      </c>
      <c r="W727">
        <f>($C$7*EB727+$D$7*EC727+$E$7*V727)</f>
        <v>0</v>
      </c>
      <c r="X727">
        <f>0.61365*exp(17.502*W727/(240.97+W727))</f>
        <v>0</v>
      </c>
      <c r="Y727">
        <f>(Z727/AA727*100)</f>
        <v>0</v>
      </c>
      <c r="Z727">
        <f>DT727*(DY727+DZ727)/1000</f>
        <v>0</v>
      </c>
      <c r="AA727">
        <f>0.61365*exp(17.502*EA727/(240.97+EA727))</f>
        <v>0</v>
      </c>
      <c r="AB727">
        <f>(X727-DT727*(DY727+DZ727)/1000)</f>
        <v>0</v>
      </c>
      <c r="AC727">
        <f>(-J727*44100)</f>
        <v>0</v>
      </c>
      <c r="AD727">
        <f>2*29.3*R727*0.92*(EA727-W727)</f>
        <v>0</v>
      </c>
      <c r="AE727">
        <f>2*0.95*5.67E-8*(((EA727+$B$7)+273)^4-(W727+273)^4)</f>
        <v>0</v>
      </c>
      <c r="AF727">
        <f>U727+AE727+AC727+AD727</f>
        <v>0</v>
      </c>
      <c r="AG727">
        <f>DX727*AU727*(DS727-DR727*(1000-AU727*DU727)/(1000-AU727*DT727))/(100*DL727)</f>
        <v>0</v>
      </c>
      <c r="AH727">
        <f>1000*DX727*AU727*(DT727-DU727)/(100*DL727*(1000-AU727*DT727))</f>
        <v>0</v>
      </c>
      <c r="AI727">
        <f>(AJ727 - AK727 - DY727*1E3/(8.314*(EA727+273.15)) * AM727/DX727 * AL727) * DX727/(100*DL727) * (1000 - DU727)/1000</f>
        <v>0</v>
      </c>
      <c r="AJ727">
        <v>637.748568437424</v>
      </c>
      <c r="AK727">
        <v>613.294757575758</v>
      </c>
      <c r="AL727">
        <v>3.37682091810032</v>
      </c>
      <c r="AM727">
        <v>65.3077758132671</v>
      </c>
      <c r="AN727">
        <f>(AP727 - AO727 + DY727*1E3/(8.314*(EA727+273.15)) * AR727/DX727 * AQ727) * DX727/(100*DL727) * 1000/(1000 - AP727)</f>
        <v>0</v>
      </c>
      <c r="AO727">
        <v>25.9588641590383</v>
      </c>
      <c r="AP727">
        <v>33.0684951515151</v>
      </c>
      <c r="AQ727">
        <v>-0.0207888133803667</v>
      </c>
      <c r="AR727">
        <v>110.477653958473</v>
      </c>
      <c r="AS727">
        <v>14</v>
      </c>
      <c r="AT727">
        <v>3</v>
      </c>
      <c r="AU727">
        <f>IF(AS727*$H$13&gt;=AW727,1.0,(AW727/(AW727-AS727*$H$13)))</f>
        <v>0</v>
      </c>
      <c r="AV727">
        <f>(AU727-1)*100</f>
        <v>0</v>
      </c>
      <c r="AW727">
        <f>MAX(0,($B$13+$C$13*EF727)/(1+$D$13*EF727)*DY727/(EA727+273)*$E$13)</f>
        <v>0</v>
      </c>
      <c r="AX727" t="s">
        <v>437</v>
      </c>
      <c r="AY727" t="s">
        <v>437</v>
      </c>
      <c r="AZ727">
        <v>0</v>
      </c>
      <c r="BA727">
        <v>0</v>
      </c>
      <c r="BB727">
        <f>1-AZ727/BA727</f>
        <v>0</v>
      </c>
      <c r="BC727">
        <v>0</v>
      </c>
      <c r="BD727" t="s">
        <v>437</v>
      </c>
      <c r="BE727" t="s">
        <v>437</v>
      </c>
      <c r="BF727">
        <v>0</v>
      </c>
      <c r="BG727">
        <v>0</v>
      </c>
      <c r="BH727">
        <f>1-BF727/BG727</f>
        <v>0</v>
      </c>
      <c r="BI727">
        <v>0.5</v>
      </c>
      <c r="BJ727">
        <f>DI727</f>
        <v>0</v>
      </c>
      <c r="BK727">
        <f>L727</f>
        <v>0</v>
      </c>
      <c r="BL727">
        <f>BH727*BI727*BJ727</f>
        <v>0</v>
      </c>
      <c r="BM727">
        <f>(BK727-BC727)/BJ727</f>
        <v>0</v>
      </c>
      <c r="BN727">
        <f>(BA727-BG727)/BG727</f>
        <v>0</v>
      </c>
      <c r="BO727">
        <f>AZ727/(BB727+AZ727/BG727)</f>
        <v>0</v>
      </c>
      <c r="BP727" t="s">
        <v>437</v>
      </c>
      <c r="BQ727">
        <v>0</v>
      </c>
      <c r="BR727">
        <f>IF(BQ727&lt;&gt;0, BQ727, BO727)</f>
        <v>0</v>
      </c>
      <c r="BS727">
        <f>1-BR727/BG727</f>
        <v>0</v>
      </c>
      <c r="BT727">
        <f>(BG727-BF727)/(BG727-BR727)</f>
        <v>0</v>
      </c>
      <c r="BU727">
        <f>(BA727-BG727)/(BA727-BR727)</f>
        <v>0</v>
      </c>
      <c r="BV727">
        <f>(BG727-BF727)/(BG727-AZ727)</f>
        <v>0</v>
      </c>
      <c r="BW727">
        <f>(BA727-BG727)/(BA727-AZ727)</f>
        <v>0</v>
      </c>
      <c r="BX727">
        <f>(BT727*BR727/BF727)</f>
        <v>0</v>
      </c>
      <c r="BY727">
        <f>(1-BX727)</f>
        <v>0</v>
      </c>
      <c r="DH727">
        <f>$B$11*EG727+$C$11*EH727+$F$11*ES727*(1-EV727)</f>
        <v>0</v>
      </c>
      <c r="DI727">
        <f>DH727*DJ727</f>
        <v>0</v>
      </c>
      <c r="DJ727">
        <f>($B$11*$D$9+$C$11*$D$9+$F$11*((FF727+EX727)/MAX(FF727+EX727+FG727, 0.1)*$I$9+FG727/MAX(FF727+EX727+FG727, 0.1)*$J$9))/($B$11+$C$11+$F$11)</f>
        <v>0</v>
      </c>
      <c r="DK727">
        <f>($B$11*$K$9+$C$11*$K$9+$F$11*((FF727+EX727)/MAX(FF727+EX727+FG727, 0.1)*$P$9+FG727/MAX(FF727+EX727+FG727, 0.1)*$Q$9))/($B$11+$C$11+$F$11)</f>
        <v>0</v>
      </c>
      <c r="DL727">
        <v>6</v>
      </c>
      <c r="DM727">
        <v>0.5</v>
      </c>
      <c r="DN727" t="s">
        <v>438</v>
      </c>
      <c r="DO727">
        <v>2</v>
      </c>
      <c r="DP727" t="b">
        <v>1</v>
      </c>
      <c r="DQ727">
        <v>1761419004.84615</v>
      </c>
      <c r="DR727">
        <v>569.215692307692</v>
      </c>
      <c r="DS727">
        <v>604.863846153846</v>
      </c>
      <c r="DT727">
        <v>33.2134076923077</v>
      </c>
      <c r="DU727">
        <v>25.9548615384615</v>
      </c>
      <c r="DV727">
        <v>568.118384615385</v>
      </c>
      <c r="DW727">
        <v>32.8982076923077</v>
      </c>
      <c r="DX727">
        <v>500.002</v>
      </c>
      <c r="DY727">
        <v>90.2750153846154</v>
      </c>
      <c r="DZ727">
        <v>0.0443806615384615</v>
      </c>
      <c r="EA727">
        <v>43.6507076923077</v>
      </c>
      <c r="EB727">
        <v>43.0308384615385</v>
      </c>
      <c r="EC727">
        <v>999.9</v>
      </c>
      <c r="ED727">
        <v>0</v>
      </c>
      <c r="EE727">
        <v>0</v>
      </c>
      <c r="EF727">
        <v>10004.2307692308</v>
      </c>
      <c r="EG727">
        <v>0</v>
      </c>
      <c r="EH727">
        <v>1199.97846153846</v>
      </c>
      <c r="EI727">
        <v>-35.6480076923077</v>
      </c>
      <c r="EJ727">
        <v>588.769307692308</v>
      </c>
      <c r="EK727">
        <v>620.981307692308</v>
      </c>
      <c r="EL727">
        <v>7.25853923076923</v>
      </c>
      <c r="EM727">
        <v>604.863846153846</v>
      </c>
      <c r="EN727">
        <v>25.9548615384615</v>
      </c>
      <c r="EO727">
        <v>2.99834</v>
      </c>
      <c r="EP727">
        <v>2.34307615384615</v>
      </c>
      <c r="EQ727">
        <v>24.0186307692308</v>
      </c>
      <c r="ER727">
        <v>19.9756461538462</v>
      </c>
      <c r="ES727">
        <v>1199.97692307692</v>
      </c>
      <c r="ET727">
        <v>0.967002</v>
      </c>
      <c r="EU727">
        <v>0.0329975</v>
      </c>
      <c r="EV727">
        <v>0</v>
      </c>
      <c r="EW727">
        <v>1160.91461538462</v>
      </c>
      <c r="EX727">
        <v>5.00059</v>
      </c>
      <c r="EY727">
        <v>15213.2230769231</v>
      </c>
      <c r="EZ727">
        <v>10358.5230769231</v>
      </c>
      <c r="FA727">
        <v>63.5238461538462</v>
      </c>
      <c r="FB727">
        <v>65.4132307692308</v>
      </c>
      <c r="FC727">
        <v>63.769</v>
      </c>
      <c r="FD727">
        <v>65.0670769230769</v>
      </c>
      <c r="FE727">
        <v>64.2016153846154</v>
      </c>
      <c r="FF727">
        <v>1155.54692307692</v>
      </c>
      <c r="FG727">
        <v>39.43</v>
      </c>
      <c r="FH727">
        <v>0</v>
      </c>
      <c r="FI727">
        <v>1761418973.5</v>
      </c>
      <c r="FJ727">
        <v>0</v>
      </c>
      <c r="FK727">
        <v>1160.6604</v>
      </c>
      <c r="FL727">
        <v>-20.3623076443809</v>
      </c>
      <c r="FM727">
        <v>-220.76923046064</v>
      </c>
      <c r="FN727">
        <v>15208.916</v>
      </c>
      <c r="FO727">
        <v>15</v>
      </c>
      <c r="FP727">
        <v>0</v>
      </c>
      <c r="FQ727" t="s">
        <v>439</v>
      </c>
      <c r="FR727">
        <v>0</v>
      </c>
      <c r="FS727">
        <v>0</v>
      </c>
      <c r="FT727">
        <v>0</v>
      </c>
      <c r="FU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A727">
        <v>0</v>
      </c>
      <c r="GB727">
        <v>0</v>
      </c>
      <c r="GC727">
        <v>-35.627155</v>
      </c>
      <c r="GD727">
        <v>-3.74049473684212</v>
      </c>
      <c r="GE727">
        <v>0.780718079382692</v>
      </c>
      <c r="GF727">
        <v>0</v>
      </c>
      <c r="GG727">
        <v>1161.97352941176</v>
      </c>
      <c r="GH727">
        <v>-20.3920549980965</v>
      </c>
      <c r="GI727">
        <v>2.01545044206724</v>
      </c>
      <c r="GJ727">
        <v>-1</v>
      </c>
      <c r="GK727">
        <v>7.307774</v>
      </c>
      <c r="GL727">
        <v>-1.25289834586467</v>
      </c>
      <c r="GM727">
        <v>0.120421884614052</v>
      </c>
      <c r="GN727">
        <v>0</v>
      </c>
      <c r="GO727">
        <v>0</v>
      </c>
      <c r="GP727">
        <v>2</v>
      </c>
      <c r="GQ727" t="s">
        <v>473</v>
      </c>
      <c r="GR727">
        <v>3.12633</v>
      </c>
      <c r="GS727">
        <v>2.72261</v>
      </c>
      <c r="GT727">
        <v>0.109171</v>
      </c>
      <c r="GU727">
        <v>0.114024</v>
      </c>
      <c r="GV727">
        <v>0.121997</v>
      </c>
      <c r="GW727">
        <v>0.103046</v>
      </c>
      <c r="GX727">
        <v>31764.5</v>
      </c>
      <c r="GY727">
        <v>33343.5</v>
      </c>
      <c r="GZ727">
        <v>32404.1</v>
      </c>
      <c r="HA727">
        <v>34219.4</v>
      </c>
      <c r="HB727">
        <v>40696.1</v>
      </c>
      <c r="HC727">
        <v>44302.6</v>
      </c>
      <c r="HD727">
        <v>50975.9</v>
      </c>
      <c r="HE727">
        <v>54921.9</v>
      </c>
      <c r="HF727">
        <v>1.64775</v>
      </c>
      <c r="HG727">
        <v>1.50697</v>
      </c>
      <c r="HH727">
        <v>-0.094898</v>
      </c>
      <c r="HI727">
        <v>0</v>
      </c>
      <c r="HJ727">
        <v>44.5906</v>
      </c>
      <c r="HK727">
        <v>999.9</v>
      </c>
      <c r="HL727">
        <v>56.141</v>
      </c>
      <c r="HM727">
        <v>30.393</v>
      </c>
      <c r="HN727">
        <v>27.0965</v>
      </c>
      <c r="HO727">
        <v>60.8757</v>
      </c>
      <c r="HP727">
        <v>41.266</v>
      </c>
      <c r="HQ727">
        <v>1</v>
      </c>
      <c r="HR727">
        <v>2.68113</v>
      </c>
      <c r="HS727">
        <v>9.28105</v>
      </c>
      <c r="HT727">
        <v>19.9</v>
      </c>
      <c r="HU727">
        <v>5.18569</v>
      </c>
      <c r="HV727">
        <v>12.0161</v>
      </c>
      <c r="HW727">
        <v>4.96835</v>
      </c>
      <c r="HX727">
        <v>3.29585</v>
      </c>
      <c r="HY727">
        <v>9999</v>
      </c>
      <c r="HZ727">
        <v>9999</v>
      </c>
      <c r="IA727">
        <v>999.9</v>
      </c>
      <c r="IB727">
        <v>9999</v>
      </c>
      <c r="IC727">
        <v>1.86325</v>
      </c>
      <c r="ID727">
        <v>1.8681</v>
      </c>
      <c r="IE727">
        <v>1.86783</v>
      </c>
      <c r="IF727">
        <v>1.86905</v>
      </c>
      <c r="IG727">
        <v>1.86981</v>
      </c>
      <c r="IH727">
        <v>1.86585</v>
      </c>
      <c r="II727">
        <v>1.86693</v>
      </c>
      <c r="IJ727">
        <v>1.86841</v>
      </c>
      <c r="IK727">
        <v>5</v>
      </c>
      <c r="IL727">
        <v>0</v>
      </c>
      <c r="IM727">
        <v>0</v>
      </c>
      <c r="IN727">
        <v>0</v>
      </c>
      <c r="IO727" t="s">
        <v>441</v>
      </c>
      <c r="IP727" t="s">
        <v>442</v>
      </c>
      <c r="IQ727" t="s">
        <v>443</v>
      </c>
      <c r="IR727" t="s">
        <v>443</v>
      </c>
      <c r="IS727" t="s">
        <v>443</v>
      </c>
      <c r="IT727" t="s">
        <v>443</v>
      </c>
      <c r="IU727">
        <v>0</v>
      </c>
      <c r="IV727">
        <v>100</v>
      </c>
      <c r="IW727">
        <v>100</v>
      </c>
      <c r="IX727">
        <v>1.098</v>
      </c>
      <c r="IY727">
        <v>0.3152</v>
      </c>
      <c r="IZ727">
        <v>1.09748391826392</v>
      </c>
      <c r="JA727">
        <v>0</v>
      </c>
      <c r="JB727">
        <v>0</v>
      </c>
      <c r="JC727">
        <v>0</v>
      </c>
      <c r="JD727">
        <v>0.315191680746845</v>
      </c>
      <c r="JE727">
        <v>0</v>
      </c>
      <c r="JF727">
        <v>0</v>
      </c>
      <c r="JG727">
        <v>0</v>
      </c>
      <c r="JH727">
        <v>5</v>
      </c>
      <c r="JI727">
        <v>2273</v>
      </c>
      <c r="JJ727">
        <v>0</v>
      </c>
      <c r="JK727">
        <v>25</v>
      </c>
      <c r="JL727">
        <v>29356983.6</v>
      </c>
      <c r="JM727">
        <v>29356983.6</v>
      </c>
      <c r="JN727">
        <v>1.43066</v>
      </c>
      <c r="JO727">
        <v>2.62573</v>
      </c>
      <c r="JP727">
        <v>1.54785</v>
      </c>
      <c r="JQ727">
        <v>2.31567</v>
      </c>
      <c r="JR727">
        <v>1.64551</v>
      </c>
      <c r="JS727">
        <v>2.39014</v>
      </c>
      <c r="JT727">
        <v>34.6006</v>
      </c>
      <c r="JU727">
        <v>24.0963</v>
      </c>
      <c r="JV727">
        <v>18</v>
      </c>
      <c r="JW727">
        <v>477.541</v>
      </c>
      <c r="JX727">
        <v>376.655</v>
      </c>
      <c r="JY727">
        <v>35.3915</v>
      </c>
      <c r="JZ727">
        <v>56.0982</v>
      </c>
      <c r="KA727">
        <v>30.0042</v>
      </c>
      <c r="KB727">
        <v>54.9925</v>
      </c>
      <c r="KC727">
        <v>54.7662</v>
      </c>
      <c r="KD727">
        <v>28.7173</v>
      </c>
      <c r="KE727">
        <v>0</v>
      </c>
      <c r="KF727">
        <v>100</v>
      </c>
      <c r="KG727">
        <v>24.7307</v>
      </c>
      <c r="KH727">
        <v>651.43</v>
      </c>
      <c r="KI727">
        <v>34.6858</v>
      </c>
      <c r="KJ727">
        <v>92.3612</v>
      </c>
      <c r="KK727">
        <v>88.841</v>
      </c>
    </row>
    <row r="728" spans="1:297">
      <c r="A728">
        <v>712</v>
      </c>
      <c r="B728">
        <v>1761419018</v>
      </c>
      <c r="C728">
        <v>10837</v>
      </c>
      <c r="D728" t="s">
        <v>1873</v>
      </c>
      <c r="E728" t="s">
        <v>1874</v>
      </c>
      <c r="F728">
        <v>5</v>
      </c>
      <c r="G728" t="s">
        <v>1796</v>
      </c>
      <c r="H728" t="s">
        <v>436</v>
      </c>
      <c r="I728">
        <v>1761419009.84615</v>
      </c>
      <c r="J728">
        <f>(K728)/1000</f>
        <v>0</v>
      </c>
      <c r="K728">
        <f>IF(DP728, AN728, AH728)</f>
        <v>0</v>
      </c>
      <c r="L728">
        <f>IF(DP728, AI728, AG728)</f>
        <v>0</v>
      </c>
      <c r="M728">
        <f>DR728 - IF(AU728&gt;1, L728*DL728*100.0/(AW728), 0)</f>
        <v>0</v>
      </c>
      <c r="N728">
        <f>((T728-J728/2)*M728-L728)/(T728+J728/2)</f>
        <v>0</v>
      </c>
      <c r="O728">
        <f>N728*(DY728+DZ728)/1000.0</f>
        <v>0</v>
      </c>
      <c r="P728">
        <f>(DR728 - IF(AU728&gt;1, L728*DL728*100.0/(AW728), 0))*(DY728+DZ728)/1000.0</f>
        <v>0</v>
      </c>
      <c r="Q728">
        <f>2.0/((1/S728-1/R728)+SIGN(S728)*SQRT((1/S728-1/R728)*(1/S728-1/R728) + 4*DM728/((DM728+1)*(DM728+1))*(2*1/S728*1/R728-1/R728*1/R728)))</f>
        <v>0</v>
      </c>
      <c r="R728">
        <f>IF(LEFT(DN728,1)&lt;&gt;"0",IF(LEFT(DN728,1)="1",3.0,DO728),$D$5+$E$5*(EF728*DY728/($K$5*1000))+$F$5*(EF728*DY728/($K$5*1000))*MAX(MIN(DL728,$J$5),$I$5)*MAX(MIN(DL728,$J$5),$I$5)+$G$5*MAX(MIN(DL728,$J$5),$I$5)*(EF728*DY728/($K$5*1000))+$H$5*(EF728*DY728/($K$5*1000))*(EF728*DY728/($K$5*1000)))</f>
        <v>0</v>
      </c>
      <c r="S728">
        <f>J728*(1000-(1000*0.61365*exp(17.502*W728/(240.97+W728))/(DY728+DZ728)+DT728)/2)/(1000*0.61365*exp(17.502*W728/(240.97+W728))/(DY728+DZ728)-DT728)</f>
        <v>0</v>
      </c>
      <c r="T728">
        <f>1/((DM728+1)/(Q728/1.6)+1/(R728/1.37)) + DM728/((DM728+1)/(Q728/1.6) + DM728/(R728/1.37))</f>
        <v>0</v>
      </c>
      <c r="U728">
        <f>(DH728*DK728)</f>
        <v>0</v>
      </c>
      <c r="V728">
        <f>(EA728+(U728+2*0.95*5.67E-8*(((EA728+$B$7)+273)^4-(EA728+273)^4)-44100*J728)/(1.84*29.3*R728+8*0.95*5.67E-8*(EA728+273)^3))</f>
        <v>0</v>
      </c>
      <c r="W728">
        <f>($C$7*EB728+$D$7*EC728+$E$7*V728)</f>
        <v>0</v>
      </c>
      <c r="X728">
        <f>0.61365*exp(17.502*W728/(240.97+W728))</f>
        <v>0</v>
      </c>
      <c r="Y728">
        <f>(Z728/AA728*100)</f>
        <v>0</v>
      </c>
      <c r="Z728">
        <f>DT728*(DY728+DZ728)/1000</f>
        <v>0</v>
      </c>
      <c r="AA728">
        <f>0.61365*exp(17.502*EA728/(240.97+EA728))</f>
        <v>0</v>
      </c>
      <c r="AB728">
        <f>(X728-DT728*(DY728+DZ728)/1000)</f>
        <v>0</v>
      </c>
      <c r="AC728">
        <f>(-J728*44100)</f>
        <v>0</v>
      </c>
      <c r="AD728">
        <f>2*29.3*R728*0.92*(EA728-W728)</f>
        <v>0</v>
      </c>
      <c r="AE728">
        <f>2*0.95*5.67E-8*(((EA728+$B$7)+273)^4-(W728+273)^4)</f>
        <v>0</v>
      </c>
      <c r="AF728">
        <f>U728+AE728+AC728+AD728</f>
        <v>0</v>
      </c>
      <c r="AG728">
        <f>DX728*AU728*(DS728-DR728*(1000-AU728*DU728)/(1000-AU728*DT728))/(100*DL728)</f>
        <v>0</v>
      </c>
      <c r="AH728">
        <f>1000*DX728*AU728*(DT728-DU728)/(100*DL728*(1000-AU728*DT728))</f>
        <v>0</v>
      </c>
      <c r="AI728">
        <f>(AJ728 - AK728 - DY728*1E3/(8.314*(EA728+273.15)) * AM728/DX728 * AL728) * DX728/(100*DL728) * (1000 - DU728)/1000</f>
        <v>0</v>
      </c>
      <c r="AJ728">
        <v>652.922540591406</v>
      </c>
      <c r="AK728">
        <v>629.143648484849</v>
      </c>
      <c r="AL728">
        <v>3.13460350701526</v>
      </c>
      <c r="AM728">
        <v>65.3077758132671</v>
      </c>
      <c r="AN728">
        <f>(AP728 - AO728 + DY728*1E3/(8.314*(EA728+273.15)) * AR728/DX728 * AQ728) * DX728/(100*DL728) * 1000/(1000 - AP728)</f>
        <v>0</v>
      </c>
      <c r="AO728">
        <v>25.9609410210259</v>
      </c>
      <c r="AP728">
        <v>32.9765739393939</v>
      </c>
      <c r="AQ728">
        <v>-0.0177661476332991</v>
      </c>
      <c r="AR728">
        <v>110.477653958473</v>
      </c>
      <c r="AS728">
        <v>15</v>
      </c>
      <c r="AT728">
        <v>3</v>
      </c>
      <c r="AU728">
        <f>IF(AS728*$H$13&gt;=AW728,1.0,(AW728/(AW728-AS728*$H$13)))</f>
        <v>0</v>
      </c>
      <c r="AV728">
        <f>(AU728-1)*100</f>
        <v>0</v>
      </c>
      <c r="AW728">
        <f>MAX(0,($B$13+$C$13*EF728)/(1+$D$13*EF728)*DY728/(EA728+273)*$E$13)</f>
        <v>0</v>
      </c>
      <c r="AX728" t="s">
        <v>437</v>
      </c>
      <c r="AY728" t="s">
        <v>437</v>
      </c>
      <c r="AZ728">
        <v>0</v>
      </c>
      <c r="BA728">
        <v>0</v>
      </c>
      <c r="BB728">
        <f>1-AZ728/BA728</f>
        <v>0</v>
      </c>
      <c r="BC728">
        <v>0</v>
      </c>
      <c r="BD728" t="s">
        <v>437</v>
      </c>
      <c r="BE728" t="s">
        <v>437</v>
      </c>
      <c r="BF728">
        <v>0</v>
      </c>
      <c r="BG728">
        <v>0</v>
      </c>
      <c r="BH728">
        <f>1-BF728/BG728</f>
        <v>0</v>
      </c>
      <c r="BI728">
        <v>0.5</v>
      </c>
      <c r="BJ728">
        <f>DI728</f>
        <v>0</v>
      </c>
      <c r="BK728">
        <f>L728</f>
        <v>0</v>
      </c>
      <c r="BL728">
        <f>BH728*BI728*BJ728</f>
        <v>0</v>
      </c>
      <c r="BM728">
        <f>(BK728-BC728)/BJ728</f>
        <v>0</v>
      </c>
      <c r="BN728">
        <f>(BA728-BG728)/BG728</f>
        <v>0</v>
      </c>
      <c r="BO728">
        <f>AZ728/(BB728+AZ728/BG728)</f>
        <v>0</v>
      </c>
      <c r="BP728" t="s">
        <v>437</v>
      </c>
      <c r="BQ728">
        <v>0</v>
      </c>
      <c r="BR728">
        <f>IF(BQ728&lt;&gt;0, BQ728, BO728)</f>
        <v>0</v>
      </c>
      <c r="BS728">
        <f>1-BR728/BG728</f>
        <v>0</v>
      </c>
      <c r="BT728">
        <f>(BG728-BF728)/(BG728-BR728)</f>
        <v>0</v>
      </c>
      <c r="BU728">
        <f>(BA728-BG728)/(BA728-BR728)</f>
        <v>0</v>
      </c>
      <c r="BV728">
        <f>(BG728-BF728)/(BG728-AZ728)</f>
        <v>0</v>
      </c>
      <c r="BW728">
        <f>(BA728-BG728)/(BA728-AZ728)</f>
        <v>0</v>
      </c>
      <c r="BX728">
        <f>(BT728*BR728/BF728)</f>
        <v>0</v>
      </c>
      <c r="BY728">
        <f>(1-BX728)</f>
        <v>0</v>
      </c>
      <c r="DH728">
        <f>$B$11*EG728+$C$11*EH728+$F$11*ES728*(1-EV728)</f>
        <v>0</v>
      </c>
      <c r="DI728">
        <f>DH728*DJ728</f>
        <v>0</v>
      </c>
      <c r="DJ728">
        <f>($B$11*$D$9+$C$11*$D$9+$F$11*((FF728+EX728)/MAX(FF728+EX728+FG728, 0.1)*$I$9+FG728/MAX(FF728+EX728+FG728, 0.1)*$J$9))/($B$11+$C$11+$F$11)</f>
        <v>0</v>
      </c>
      <c r="DK728">
        <f>($B$11*$K$9+$C$11*$K$9+$F$11*((FF728+EX728)/MAX(FF728+EX728+FG728, 0.1)*$P$9+FG728/MAX(FF728+EX728+FG728, 0.1)*$Q$9))/($B$11+$C$11+$F$11)</f>
        <v>0</v>
      </c>
      <c r="DL728">
        <v>6</v>
      </c>
      <c r="DM728">
        <v>0.5</v>
      </c>
      <c r="DN728" t="s">
        <v>438</v>
      </c>
      <c r="DO728">
        <v>2</v>
      </c>
      <c r="DP728" t="b">
        <v>1</v>
      </c>
      <c r="DQ728">
        <v>1761419009.84615</v>
      </c>
      <c r="DR728">
        <v>585.591461538462</v>
      </c>
      <c r="DS728">
        <v>621.206076923077</v>
      </c>
      <c r="DT728">
        <v>33.1142923076923</v>
      </c>
      <c r="DU728">
        <v>25.9578846153846</v>
      </c>
      <c r="DV728">
        <v>584.494153846154</v>
      </c>
      <c r="DW728">
        <v>32.7991076923077</v>
      </c>
      <c r="DX728">
        <v>500.007307692308</v>
      </c>
      <c r="DY728">
        <v>90.2758384615385</v>
      </c>
      <c r="DZ728">
        <v>0.0442586923076923</v>
      </c>
      <c r="EA728">
        <v>43.6749307692308</v>
      </c>
      <c r="EB728">
        <v>43.0614461538462</v>
      </c>
      <c r="EC728">
        <v>999.9</v>
      </c>
      <c r="ED728">
        <v>0</v>
      </c>
      <c r="EE728">
        <v>0</v>
      </c>
      <c r="EF728">
        <v>10010.8615384615</v>
      </c>
      <c r="EG728">
        <v>0</v>
      </c>
      <c r="EH728">
        <v>1199.87153846154</v>
      </c>
      <c r="EI728">
        <v>-35.6144230769231</v>
      </c>
      <c r="EJ728">
        <v>605.645615384615</v>
      </c>
      <c r="EK728">
        <v>637.760923076923</v>
      </c>
      <c r="EL728">
        <v>7.15640923076923</v>
      </c>
      <c r="EM728">
        <v>621.206076923077</v>
      </c>
      <c r="EN728">
        <v>25.9578846153846</v>
      </c>
      <c r="EO728">
        <v>2.98942076923077</v>
      </c>
      <c r="EP728">
        <v>2.34337153846154</v>
      </c>
      <c r="EQ728">
        <v>23.9690384615385</v>
      </c>
      <c r="ER728">
        <v>19.9776846153846</v>
      </c>
      <c r="ES728">
        <v>1199.96076923077</v>
      </c>
      <c r="ET728">
        <v>0.967002076923077</v>
      </c>
      <c r="EU728">
        <v>0.0329974846153846</v>
      </c>
      <c r="EV728">
        <v>0</v>
      </c>
      <c r="EW728">
        <v>1159.27307692308</v>
      </c>
      <c r="EX728">
        <v>5.00059</v>
      </c>
      <c r="EY728">
        <v>15195.0307692308</v>
      </c>
      <c r="EZ728">
        <v>10358.3769230769</v>
      </c>
      <c r="FA728">
        <v>63.5526153846154</v>
      </c>
      <c r="FB728">
        <v>65.4516923076923</v>
      </c>
      <c r="FC728">
        <v>63.7929230769231</v>
      </c>
      <c r="FD728">
        <v>65.1055384615385</v>
      </c>
      <c r="FE728">
        <v>64.2257692307692</v>
      </c>
      <c r="FF728">
        <v>1155.53076923077</v>
      </c>
      <c r="FG728">
        <v>39.43</v>
      </c>
      <c r="FH728">
        <v>0</v>
      </c>
      <c r="FI728">
        <v>1761418978.3</v>
      </c>
      <c r="FJ728">
        <v>0</v>
      </c>
      <c r="FK728">
        <v>1159.0384</v>
      </c>
      <c r="FL728">
        <v>-20.9576923333627</v>
      </c>
      <c r="FM728">
        <v>-216.407692637794</v>
      </c>
      <c r="FN728">
        <v>15191.548</v>
      </c>
      <c r="FO728">
        <v>15</v>
      </c>
      <c r="FP728">
        <v>0</v>
      </c>
      <c r="FQ728" t="s">
        <v>439</v>
      </c>
      <c r="FR728">
        <v>0</v>
      </c>
      <c r="FS728">
        <v>0</v>
      </c>
      <c r="FT728">
        <v>0</v>
      </c>
      <c r="FU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A728">
        <v>0</v>
      </c>
      <c r="GB728">
        <v>0</v>
      </c>
      <c r="GC728">
        <v>-35.4504857142857</v>
      </c>
      <c r="GD728">
        <v>0.893789610389543</v>
      </c>
      <c r="GE728">
        <v>0.896580422805352</v>
      </c>
      <c r="GF728">
        <v>0</v>
      </c>
      <c r="GG728">
        <v>1160.36323529412</v>
      </c>
      <c r="GH728">
        <v>-20.4796027487687</v>
      </c>
      <c r="GI728">
        <v>2.02395030249994</v>
      </c>
      <c r="GJ728">
        <v>-1</v>
      </c>
      <c r="GK728">
        <v>7.21493428571429</v>
      </c>
      <c r="GL728">
        <v>-1.23173688311689</v>
      </c>
      <c r="GM728">
        <v>0.124331476172958</v>
      </c>
      <c r="GN728">
        <v>0</v>
      </c>
      <c r="GO728">
        <v>0</v>
      </c>
      <c r="GP728">
        <v>2</v>
      </c>
      <c r="GQ728" t="s">
        <v>473</v>
      </c>
      <c r="GR728">
        <v>3.12664</v>
      </c>
      <c r="GS728">
        <v>2.72216</v>
      </c>
      <c r="GT728">
        <v>0.111178</v>
      </c>
      <c r="GU728">
        <v>0.116081</v>
      </c>
      <c r="GV728">
        <v>0.121749</v>
      </c>
      <c r="GW728">
        <v>0.103041</v>
      </c>
      <c r="GX728">
        <v>31689.8</v>
      </c>
      <c r="GY728">
        <v>33262.3</v>
      </c>
      <c r="GZ728">
        <v>32401.2</v>
      </c>
      <c r="HA728">
        <v>34215.9</v>
      </c>
      <c r="HB728">
        <v>40704.2</v>
      </c>
      <c r="HC728">
        <v>44298.9</v>
      </c>
      <c r="HD728">
        <v>50972.2</v>
      </c>
      <c r="HE728">
        <v>54916.7</v>
      </c>
      <c r="HF728">
        <v>1.64748</v>
      </c>
      <c r="HG728">
        <v>1.50645</v>
      </c>
      <c r="HH728">
        <v>-0.0949763</v>
      </c>
      <c r="HI728">
        <v>0</v>
      </c>
      <c r="HJ728">
        <v>44.6108</v>
      </c>
      <c r="HK728">
        <v>999.9</v>
      </c>
      <c r="HL728">
        <v>56.141</v>
      </c>
      <c r="HM728">
        <v>30.393</v>
      </c>
      <c r="HN728">
        <v>27.0987</v>
      </c>
      <c r="HO728">
        <v>60.7357</v>
      </c>
      <c r="HP728">
        <v>40.9295</v>
      </c>
      <c r="HQ728">
        <v>1</v>
      </c>
      <c r="HR728">
        <v>2.68563</v>
      </c>
      <c r="HS728">
        <v>9.28105</v>
      </c>
      <c r="HT728">
        <v>19.9</v>
      </c>
      <c r="HU728">
        <v>5.18614</v>
      </c>
      <c r="HV728">
        <v>12.0161</v>
      </c>
      <c r="HW728">
        <v>4.9688</v>
      </c>
      <c r="HX728">
        <v>3.29595</v>
      </c>
      <c r="HY728">
        <v>9999</v>
      </c>
      <c r="HZ728">
        <v>9999</v>
      </c>
      <c r="IA728">
        <v>999.9</v>
      </c>
      <c r="IB728">
        <v>9999</v>
      </c>
      <c r="IC728">
        <v>1.86325</v>
      </c>
      <c r="ID728">
        <v>1.86809</v>
      </c>
      <c r="IE728">
        <v>1.86783</v>
      </c>
      <c r="IF728">
        <v>1.86905</v>
      </c>
      <c r="IG728">
        <v>1.86981</v>
      </c>
      <c r="IH728">
        <v>1.86585</v>
      </c>
      <c r="II728">
        <v>1.86693</v>
      </c>
      <c r="IJ728">
        <v>1.8684</v>
      </c>
      <c r="IK728">
        <v>5</v>
      </c>
      <c r="IL728">
        <v>0</v>
      </c>
      <c r="IM728">
        <v>0</v>
      </c>
      <c r="IN728">
        <v>0</v>
      </c>
      <c r="IO728" t="s">
        <v>441</v>
      </c>
      <c r="IP728" t="s">
        <v>442</v>
      </c>
      <c r="IQ728" t="s">
        <v>443</v>
      </c>
      <c r="IR728" t="s">
        <v>443</v>
      </c>
      <c r="IS728" t="s">
        <v>443</v>
      </c>
      <c r="IT728" t="s">
        <v>443</v>
      </c>
      <c r="IU728">
        <v>0</v>
      </c>
      <c r="IV728">
        <v>100</v>
      </c>
      <c r="IW728">
        <v>100</v>
      </c>
      <c r="IX728">
        <v>1.098</v>
      </c>
      <c r="IY728">
        <v>0.3152</v>
      </c>
      <c r="IZ728">
        <v>1.09748391826392</v>
      </c>
      <c r="JA728">
        <v>0</v>
      </c>
      <c r="JB728">
        <v>0</v>
      </c>
      <c r="JC728">
        <v>0</v>
      </c>
      <c r="JD728">
        <v>0.315191680746845</v>
      </c>
      <c r="JE728">
        <v>0</v>
      </c>
      <c r="JF728">
        <v>0</v>
      </c>
      <c r="JG728">
        <v>0</v>
      </c>
      <c r="JH728">
        <v>5</v>
      </c>
      <c r="JI728">
        <v>2273</v>
      </c>
      <c r="JJ728">
        <v>0</v>
      </c>
      <c r="JK728">
        <v>25</v>
      </c>
      <c r="JL728">
        <v>29356983.6</v>
      </c>
      <c r="JM728">
        <v>29356983.6</v>
      </c>
      <c r="JN728">
        <v>1.46484</v>
      </c>
      <c r="JO728">
        <v>2.62939</v>
      </c>
      <c r="JP728">
        <v>1.54785</v>
      </c>
      <c r="JQ728">
        <v>2.31445</v>
      </c>
      <c r="JR728">
        <v>1.64673</v>
      </c>
      <c r="JS728">
        <v>2.36572</v>
      </c>
      <c r="JT728">
        <v>34.6006</v>
      </c>
      <c r="JU728">
        <v>24.105</v>
      </c>
      <c r="JV728">
        <v>18</v>
      </c>
      <c r="JW728">
        <v>477.549</v>
      </c>
      <c r="JX728">
        <v>376.487</v>
      </c>
      <c r="JY728">
        <v>35.4179</v>
      </c>
      <c r="JZ728">
        <v>56.1387</v>
      </c>
      <c r="KA728">
        <v>30.0041</v>
      </c>
      <c r="KB728">
        <v>55.0309</v>
      </c>
      <c r="KC728">
        <v>54.8028</v>
      </c>
      <c r="KD728">
        <v>29.404</v>
      </c>
      <c r="KE728">
        <v>0</v>
      </c>
      <c r="KF728">
        <v>100</v>
      </c>
      <c r="KG728">
        <v>24.6804</v>
      </c>
      <c r="KH728">
        <v>671.763</v>
      </c>
      <c r="KI728">
        <v>34.6858</v>
      </c>
      <c r="KJ728">
        <v>92.3539</v>
      </c>
      <c r="KK728">
        <v>88.8323</v>
      </c>
    </row>
    <row r="729" spans="1:297">
      <c r="A729">
        <v>713</v>
      </c>
      <c r="B729">
        <v>1761419023</v>
      </c>
      <c r="C729">
        <v>10842</v>
      </c>
      <c r="D729" t="s">
        <v>1875</v>
      </c>
      <c r="E729" t="s">
        <v>1876</v>
      </c>
      <c r="F729">
        <v>5</v>
      </c>
      <c r="G729" t="s">
        <v>1796</v>
      </c>
      <c r="H729" t="s">
        <v>436</v>
      </c>
      <c r="I729">
        <v>1761419014.84615</v>
      </c>
      <c r="J729">
        <f>(K729)/1000</f>
        <v>0</v>
      </c>
      <c r="K729">
        <f>IF(DP729, AN729, AH729)</f>
        <v>0</v>
      </c>
      <c r="L729">
        <f>IF(DP729, AI729, AG729)</f>
        <v>0</v>
      </c>
      <c r="M729">
        <f>DR729 - IF(AU729&gt;1, L729*DL729*100.0/(AW729), 0)</f>
        <v>0</v>
      </c>
      <c r="N729">
        <f>((T729-J729/2)*M729-L729)/(T729+J729/2)</f>
        <v>0</v>
      </c>
      <c r="O729">
        <f>N729*(DY729+DZ729)/1000.0</f>
        <v>0</v>
      </c>
      <c r="P729">
        <f>(DR729 - IF(AU729&gt;1, L729*DL729*100.0/(AW729), 0))*(DY729+DZ729)/1000.0</f>
        <v>0</v>
      </c>
      <c r="Q729">
        <f>2.0/((1/S729-1/R729)+SIGN(S729)*SQRT((1/S729-1/R729)*(1/S729-1/R729) + 4*DM729/((DM729+1)*(DM729+1))*(2*1/S729*1/R729-1/R729*1/R729)))</f>
        <v>0</v>
      </c>
      <c r="R729">
        <f>IF(LEFT(DN729,1)&lt;&gt;"0",IF(LEFT(DN729,1)="1",3.0,DO729),$D$5+$E$5*(EF729*DY729/($K$5*1000))+$F$5*(EF729*DY729/($K$5*1000))*MAX(MIN(DL729,$J$5),$I$5)*MAX(MIN(DL729,$J$5),$I$5)+$G$5*MAX(MIN(DL729,$J$5),$I$5)*(EF729*DY729/($K$5*1000))+$H$5*(EF729*DY729/($K$5*1000))*(EF729*DY729/($K$5*1000)))</f>
        <v>0</v>
      </c>
      <c r="S729">
        <f>J729*(1000-(1000*0.61365*exp(17.502*W729/(240.97+W729))/(DY729+DZ729)+DT729)/2)/(1000*0.61365*exp(17.502*W729/(240.97+W729))/(DY729+DZ729)-DT729)</f>
        <v>0</v>
      </c>
      <c r="T729">
        <f>1/((DM729+1)/(Q729/1.6)+1/(R729/1.37)) + DM729/((DM729+1)/(Q729/1.6) + DM729/(R729/1.37))</f>
        <v>0</v>
      </c>
      <c r="U729">
        <f>(DH729*DK729)</f>
        <v>0</v>
      </c>
      <c r="V729">
        <f>(EA729+(U729+2*0.95*5.67E-8*(((EA729+$B$7)+273)^4-(EA729+273)^4)-44100*J729)/(1.84*29.3*R729+8*0.95*5.67E-8*(EA729+273)^3))</f>
        <v>0</v>
      </c>
      <c r="W729">
        <f>($C$7*EB729+$D$7*EC729+$E$7*V729)</f>
        <v>0</v>
      </c>
      <c r="X729">
        <f>0.61365*exp(17.502*W729/(240.97+W729))</f>
        <v>0</v>
      </c>
      <c r="Y729">
        <f>(Z729/AA729*100)</f>
        <v>0</v>
      </c>
      <c r="Z729">
        <f>DT729*(DY729+DZ729)/1000</f>
        <v>0</v>
      </c>
      <c r="AA729">
        <f>0.61365*exp(17.502*EA729/(240.97+EA729))</f>
        <v>0</v>
      </c>
      <c r="AB729">
        <f>(X729-DT729*(DY729+DZ729)/1000)</f>
        <v>0</v>
      </c>
      <c r="AC729">
        <f>(-J729*44100)</f>
        <v>0</v>
      </c>
      <c r="AD729">
        <f>2*29.3*R729*0.92*(EA729-W729)</f>
        <v>0</v>
      </c>
      <c r="AE729">
        <f>2*0.95*5.67E-8*(((EA729+$B$7)+273)^4-(W729+273)^4)</f>
        <v>0</v>
      </c>
      <c r="AF729">
        <f>U729+AE729+AC729+AD729</f>
        <v>0</v>
      </c>
      <c r="AG729">
        <f>DX729*AU729*(DS729-DR729*(1000-AU729*DU729)/(1000-AU729*DT729))/(100*DL729)</f>
        <v>0</v>
      </c>
      <c r="AH729">
        <f>1000*DX729*AU729*(DT729-DU729)/(100*DL729*(1000-AU729*DT729))</f>
        <v>0</v>
      </c>
      <c r="AI729">
        <f>(AJ729 - AK729 - DY729*1E3/(8.314*(EA729+273.15)) * AM729/DX729 * AL729) * DX729/(100*DL729) * (1000 - DU729)/1000</f>
        <v>0</v>
      </c>
      <c r="AJ729">
        <v>670.786122554945</v>
      </c>
      <c r="AK729">
        <v>646.103424242424</v>
      </c>
      <c r="AL729">
        <v>3.44744180730349</v>
      </c>
      <c r="AM729">
        <v>65.3077758132671</v>
      </c>
      <c r="AN729">
        <f>(AP729 - AO729 + DY729*1E3/(8.314*(EA729+273.15)) * AR729/DX729 * AQ729) * DX729/(100*DL729) * 1000/(1000 - AP729)</f>
        <v>0</v>
      </c>
      <c r="AO729">
        <v>25.9638221189389</v>
      </c>
      <c r="AP729">
        <v>32.88802</v>
      </c>
      <c r="AQ729">
        <v>-0.0177959134310531</v>
      </c>
      <c r="AR729">
        <v>110.477653958473</v>
      </c>
      <c r="AS729">
        <v>15</v>
      </c>
      <c r="AT729">
        <v>3</v>
      </c>
      <c r="AU729">
        <f>IF(AS729*$H$13&gt;=AW729,1.0,(AW729/(AW729-AS729*$H$13)))</f>
        <v>0</v>
      </c>
      <c r="AV729">
        <f>(AU729-1)*100</f>
        <v>0</v>
      </c>
      <c r="AW729">
        <f>MAX(0,($B$13+$C$13*EF729)/(1+$D$13*EF729)*DY729/(EA729+273)*$E$13)</f>
        <v>0</v>
      </c>
      <c r="AX729" t="s">
        <v>437</v>
      </c>
      <c r="AY729" t="s">
        <v>437</v>
      </c>
      <c r="AZ729">
        <v>0</v>
      </c>
      <c r="BA729">
        <v>0</v>
      </c>
      <c r="BB729">
        <f>1-AZ729/BA729</f>
        <v>0</v>
      </c>
      <c r="BC729">
        <v>0</v>
      </c>
      <c r="BD729" t="s">
        <v>437</v>
      </c>
      <c r="BE729" t="s">
        <v>437</v>
      </c>
      <c r="BF729">
        <v>0</v>
      </c>
      <c r="BG729">
        <v>0</v>
      </c>
      <c r="BH729">
        <f>1-BF729/BG729</f>
        <v>0</v>
      </c>
      <c r="BI729">
        <v>0.5</v>
      </c>
      <c r="BJ729">
        <f>DI729</f>
        <v>0</v>
      </c>
      <c r="BK729">
        <f>L729</f>
        <v>0</v>
      </c>
      <c r="BL729">
        <f>BH729*BI729*BJ729</f>
        <v>0</v>
      </c>
      <c r="BM729">
        <f>(BK729-BC729)/BJ729</f>
        <v>0</v>
      </c>
      <c r="BN729">
        <f>(BA729-BG729)/BG729</f>
        <v>0</v>
      </c>
      <c r="BO729">
        <f>AZ729/(BB729+AZ729/BG729)</f>
        <v>0</v>
      </c>
      <c r="BP729" t="s">
        <v>437</v>
      </c>
      <c r="BQ729">
        <v>0</v>
      </c>
      <c r="BR729">
        <f>IF(BQ729&lt;&gt;0, BQ729, BO729)</f>
        <v>0</v>
      </c>
      <c r="BS729">
        <f>1-BR729/BG729</f>
        <v>0</v>
      </c>
      <c r="BT729">
        <f>(BG729-BF729)/(BG729-BR729)</f>
        <v>0</v>
      </c>
      <c r="BU729">
        <f>(BA729-BG729)/(BA729-BR729)</f>
        <v>0</v>
      </c>
      <c r="BV729">
        <f>(BG729-BF729)/(BG729-AZ729)</f>
        <v>0</v>
      </c>
      <c r="BW729">
        <f>(BA729-BG729)/(BA729-AZ729)</f>
        <v>0</v>
      </c>
      <c r="BX729">
        <f>(BT729*BR729/BF729)</f>
        <v>0</v>
      </c>
      <c r="BY729">
        <f>(1-BX729)</f>
        <v>0</v>
      </c>
      <c r="DH729">
        <f>$B$11*EG729+$C$11*EH729+$F$11*ES729*(1-EV729)</f>
        <v>0</v>
      </c>
      <c r="DI729">
        <f>DH729*DJ729</f>
        <v>0</v>
      </c>
      <c r="DJ729">
        <f>($B$11*$D$9+$C$11*$D$9+$F$11*((FF729+EX729)/MAX(FF729+EX729+FG729, 0.1)*$I$9+FG729/MAX(FF729+EX729+FG729, 0.1)*$J$9))/($B$11+$C$11+$F$11)</f>
        <v>0</v>
      </c>
      <c r="DK729">
        <f>($B$11*$K$9+$C$11*$K$9+$F$11*((FF729+EX729)/MAX(FF729+EX729+FG729, 0.1)*$P$9+FG729/MAX(FF729+EX729+FG729, 0.1)*$Q$9))/($B$11+$C$11+$F$11)</f>
        <v>0</v>
      </c>
      <c r="DL729">
        <v>6</v>
      </c>
      <c r="DM729">
        <v>0.5</v>
      </c>
      <c r="DN729" t="s">
        <v>438</v>
      </c>
      <c r="DO729">
        <v>2</v>
      </c>
      <c r="DP729" t="b">
        <v>1</v>
      </c>
      <c r="DQ729">
        <v>1761419014.84615</v>
      </c>
      <c r="DR729">
        <v>601.820615384616</v>
      </c>
      <c r="DS729">
        <v>637.585076923077</v>
      </c>
      <c r="DT729">
        <v>33.0186846153846</v>
      </c>
      <c r="DU729">
        <v>25.9604307692308</v>
      </c>
      <c r="DV729">
        <v>600.723307692308</v>
      </c>
      <c r="DW729">
        <v>32.7035</v>
      </c>
      <c r="DX729">
        <v>500.011846153846</v>
      </c>
      <c r="DY729">
        <v>90.2761</v>
      </c>
      <c r="DZ729">
        <v>0.0442953076923077</v>
      </c>
      <c r="EA729">
        <v>43.7001461538462</v>
      </c>
      <c r="EB729">
        <v>43.0866461538462</v>
      </c>
      <c r="EC729">
        <v>999.9</v>
      </c>
      <c r="ED729">
        <v>0</v>
      </c>
      <c r="EE729">
        <v>0</v>
      </c>
      <c r="EF729">
        <v>10008.5961538462</v>
      </c>
      <c r="EG729">
        <v>0</v>
      </c>
      <c r="EH729">
        <v>1199.78846153846</v>
      </c>
      <c r="EI729">
        <v>-35.7642307692308</v>
      </c>
      <c r="EJ729">
        <v>622.369076923077</v>
      </c>
      <c r="EK729">
        <v>654.578153846154</v>
      </c>
      <c r="EL729">
        <v>7.05825615384615</v>
      </c>
      <c r="EM729">
        <v>637.585076923077</v>
      </c>
      <c r="EN729">
        <v>25.9604307692308</v>
      </c>
      <c r="EO729">
        <v>2.98079923076923</v>
      </c>
      <c r="EP729">
        <v>2.34360846153846</v>
      </c>
      <c r="EQ729">
        <v>23.9209769230769</v>
      </c>
      <c r="ER729">
        <v>19.9793076923077</v>
      </c>
      <c r="ES729">
        <v>1199.94230769231</v>
      </c>
      <c r="ET729">
        <v>0.967002153846154</v>
      </c>
      <c r="EU729">
        <v>0.0329974692307692</v>
      </c>
      <c r="EV729">
        <v>0</v>
      </c>
      <c r="EW729">
        <v>1157.56076923077</v>
      </c>
      <c r="EX729">
        <v>5.00059</v>
      </c>
      <c r="EY729">
        <v>15176.5461538462</v>
      </c>
      <c r="EZ729">
        <v>10358.2307692308</v>
      </c>
      <c r="FA729">
        <v>63.5910769230769</v>
      </c>
      <c r="FB729">
        <v>65.4806153846154</v>
      </c>
      <c r="FC729">
        <v>63.8313846153846</v>
      </c>
      <c r="FD729">
        <v>65.144</v>
      </c>
      <c r="FE729">
        <v>64.2642307692308</v>
      </c>
      <c r="FF729">
        <v>1155.51230769231</v>
      </c>
      <c r="FG729">
        <v>39.43</v>
      </c>
      <c r="FH729">
        <v>0</v>
      </c>
      <c r="FI729">
        <v>1761418983.1</v>
      </c>
      <c r="FJ729">
        <v>0</v>
      </c>
      <c r="FK729">
        <v>1157.3624</v>
      </c>
      <c r="FL729">
        <v>-20.1707692431522</v>
      </c>
      <c r="FM729">
        <v>-216.746154065437</v>
      </c>
      <c r="FN729">
        <v>15174.292</v>
      </c>
      <c r="FO729">
        <v>15</v>
      </c>
      <c r="FP729">
        <v>0</v>
      </c>
      <c r="FQ729" t="s">
        <v>439</v>
      </c>
      <c r="FR729">
        <v>0</v>
      </c>
      <c r="FS729">
        <v>0</v>
      </c>
      <c r="FT729">
        <v>0</v>
      </c>
      <c r="FU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A729">
        <v>0</v>
      </c>
      <c r="GB729">
        <v>0</v>
      </c>
      <c r="GC729">
        <v>-35.994585</v>
      </c>
      <c r="GD729">
        <v>0.962476691729297</v>
      </c>
      <c r="GE729">
        <v>0.928138023289101</v>
      </c>
      <c r="GF729">
        <v>0</v>
      </c>
      <c r="GG729">
        <v>1158.54147058824</v>
      </c>
      <c r="GH729">
        <v>-20.6950343711024</v>
      </c>
      <c r="GI729">
        <v>2.04392375297086</v>
      </c>
      <c r="GJ729">
        <v>-1</v>
      </c>
      <c r="GK729">
        <v>7.1050525</v>
      </c>
      <c r="GL729">
        <v>-1.18053609022555</v>
      </c>
      <c r="GM729">
        <v>0.113511147861124</v>
      </c>
      <c r="GN729">
        <v>0</v>
      </c>
      <c r="GO729">
        <v>0</v>
      </c>
      <c r="GP729">
        <v>2</v>
      </c>
      <c r="GQ729" t="s">
        <v>473</v>
      </c>
      <c r="GR729">
        <v>3.12631</v>
      </c>
      <c r="GS729">
        <v>2.72239</v>
      </c>
      <c r="GT729">
        <v>0.113357</v>
      </c>
      <c r="GU729">
        <v>0.118263</v>
      </c>
      <c r="GV729">
        <v>0.121508</v>
      </c>
      <c r="GW729">
        <v>0.103046</v>
      </c>
      <c r="GX729">
        <v>31609.2</v>
      </c>
      <c r="GY729">
        <v>33176.4</v>
      </c>
      <c r="GZ729">
        <v>32398.6</v>
      </c>
      <c r="HA729">
        <v>34212.5</v>
      </c>
      <c r="HB729">
        <v>40712.3</v>
      </c>
      <c r="HC729">
        <v>44294.8</v>
      </c>
      <c r="HD729">
        <v>50968.9</v>
      </c>
      <c r="HE729">
        <v>54911.6</v>
      </c>
      <c r="HF729">
        <v>1.64695</v>
      </c>
      <c r="HG729">
        <v>1.50622</v>
      </c>
      <c r="HH729">
        <v>-0.0950471</v>
      </c>
      <c r="HI729">
        <v>0</v>
      </c>
      <c r="HJ729">
        <v>44.6289</v>
      </c>
      <c r="HK729">
        <v>999.9</v>
      </c>
      <c r="HL729">
        <v>56.141</v>
      </c>
      <c r="HM729">
        <v>30.393</v>
      </c>
      <c r="HN729">
        <v>27.0996</v>
      </c>
      <c r="HO729">
        <v>60.6957</v>
      </c>
      <c r="HP729">
        <v>41.238</v>
      </c>
      <c r="HQ729">
        <v>1</v>
      </c>
      <c r="HR729">
        <v>2.68961</v>
      </c>
      <c r="HS729">
        <v>9.28105</v>
      </c>
      <c r="HT729">
        <v>19.8998</v>
      </c>
      <c r="HU729">
        <v>5.18674</v>
      </c>
      <c r="HV729">
        <v>12.0159</v>
      </c>
      <c r="HW729">
        <v>4.96915</v>
      </c>
      <c r="HX729">
        <v>3.296</v>
      </c>
      <c r="HY729">
        <v>9999</v>
      </c>
      <c r="HZ729">
        <v>9999</v>
      </c>
      <c r="IA729">
        <v>999.9</v>
      </c>
      <c r="IB729">
        <v>9999</v>
      </c>
      <c r="IC729">
        <v>1.86325</v>
      </c>
      <c r="ID729">
        <v>1.8681</v>
      </c>
      <c r="IE729">
        <v>1.86783</v>
      </c>
      <c r="IF729">
        <v>1.86904</v>
      </c>
      <c r="IG729">
        <v>1.86981</v>
      </c>
      <c r="IH729">
        <v>1.86586</v>
      </c>
      <c r="II729">
        <v>1.86695</v>
      </c>
      <c r="IJ729">
        <v>1.8684</v>
      </c>
      <c r="IK729">
        <v>5</v>
      </c>
      <c r="IL729">
        <v>0</v>
      </c>
      <c r="IM729">
        <v>0</v>
      </c>
      <c r="IN729">
        <v>0</v>
      </c>
      <c r="IO729" t="s">
        <v>441</v>
      </c>
      <c r="IP729" t="s">
        <v>442</v>
      </c>
      <c r="IQ729" t="s">
        <v>443</v>
      </c>
      <c r="IR729" t="s">
        <v>443</v>
      </c>
      <c r="IS729" t="s">
        <v>443</v>
      </c>
      <c r="IT729" t="s">
        <v>443</v>
      </c>
      <c r="IU729">
        <v>0</v>
      </c>
      <c r="IV729">
        <v>100</v>
      </c>
      <c r="IW729">
        <v>100</v>
      </c>
      <c r="IX729">
        <v>1.097</v>
      </c>
      <c r="IY729">
        <v>0.3152</v>
      </c>
      <c r="IZ729">
        <v>1.09748391826392</v>
      </c>
      <c r="JA729">
        <v>0</v>
      </c>
      <c r="JB729">
        <v>0</v>
      </c>
      <c r="JC729">
        <v>0</v>
      </c>
      <c r="JD729">
        <v>0.315191680746845</v>
      </c>
      <c r="JE729">
        <v>0</v>
      </c>
      <c r="JF729">
        <v>0</v>
      </c>
      <c r="JG729">
        <v>0</v>
      </c>
      <c r="JH729">
        <v>5</v>
      </c>
      <c r="JI729">
        <v>2273</v>
      </c>
      <c r="JJ729">
        <v>0</v>
      </c>
      <c r="JK729">
        <v>25</v>
      </c>
      <c r="JL729">
        <v>29356983.7</v>
      </c>
      <c r="JM729">
        <v>29356983.7</v>
      </c>
      <c r="JN729">
        <v>1.49414</v>
      </c>
      <c r="JO729">
        <v>2.63184</v>
      </c>
      <c r="JP729">
        <v>1.54785</v>
      </c>
      <c r="JQ729">
        <v>2.31445</v>
      </c>
      <c r="JR729">
        <v>1.64673</v>
      </c>
      <c r="JS729">
        <v>2.32422</v>
      </c>
      <c r="JT729">
        <v>34.5777</v>
      </c>
      <c r="JU729">
        <v>24.0963</v>
      </c>
      <c r="JV729">
        <v>18</v>
      </c>
      <c r="JW729">
        <v>477.351</v>
      </c>
      <c r="JX729">
        <v>376.471</v>
      </c>
      <c r="JY729">
        <v>35.4426</v>
      </c>
      <c r="JZ729">
        <v>56.1747</v>
      </c>
      <c r="KA729">
        <v>30.0041</v>
      </c>
      <c r="KB729">
        <v>55.0651</v>
      </c>
      <c r="KC729">
        <v>54.8324</v>
      </c>
      <c r="KD729">
        <v>30.058</v>
      </c>
      <c r="KE729">
        <v>0</v>
      </c>
      <c r="KF729">
        <v>100</v>
      </c>
      <c r="KG729">
        <v>24.6804</v>
      </c>
      <c r="KH729">
        <v>692.162</v>
      </c>
      <c r="KI729">
        <v>34.6858</v>
      </c>
      <c r="KJ729">
        <v>92.3474</v>
      </c>
      <c r="KK729">
        <v>88.8238</v>
      </c>
    </row>
    <row r="730" spans="1:297">
      <c r="A730">
        <v>714</v>
      </c>
      <c r="B730">
        <v>1761419029.1</v>
      </c>
      <c r="C730">
        <v>10848.0999999046</v>
      </c>
      <c r="D730" t="s">
        <v>1877</v>
      </c>
      <c r="E730" t="s">
        <v>1878</v>
      </c>
      <c r="F730">
        <v>5</v>
      </c>
      <c r="G730" t="s">
        <v>1796</v>
      </c>
      <c r="H730" t="s">
        <v>436</v>
      </c>
      <c r="I730">
        <v>1761419021.25714</v>
      </c>
      <c r="J730">
        <f>(K730)/1000</f>
        <v>0</v>
      </c>
      <c r="K730">
        <f>IF(DP730, AN730, AH730)</f>
        <v>0</v>
      </c>
      <c r="L730">
        <f>IF(DP730, AI730, AG730)</f>
        <v>0</v>
      </c>
      <c r="M730">
        <f>DR730 - IF(AU730&gt;1, L730*DL730*100.0/(AW730), 0)</f>
        <v>0</v>
      </c>
      <c r="N730">
        <f>((T730-J730/2)*M730-L730)/(T730+J730/2)</f>
        <v>0</v>
      </c>
      <c r="O730">
        <f>N730*(DY730+DZ730)/1000.0</f>
        <v>0</v>
      </c>
      <c r="P730">
        <f>(DR730 - IF(AU730&gt;1, L730*DL730*100.0/(AW730), 0))*(DY730+DZ730)/1000.0</f>
        <v>0</v>
      </c>
      <c r="Q730">
        <f>2.0/((1/S730-1/R730)+SIGN(S730)*SQRT((1/S730-1/R730)*(1/S730-1/R730) + 4*DM730/((DM730+1)*(DM730+1))*(2*1/S730*1/R730-1/R730*1/R730)))</f>
        <v>0</v>
      </c>
      <c r="R730">
        <f>IF(LEFT(DN730,1)&lt;&gt;"0",IF(LEFT(DN730,1)="1",3.0,DO730),$D$5+$E$5*(EF730*DY730/($K$5*1000))+$F$5*(EF730*DY730/($K$5*1000))*MAX(MIN(DL730,$J$5),$I$5)*MAX(MIN(DL730,$J$5),$I$5)+$G$5*MAX(MIN(DL730,$J$5),$I$5)*(EF730*DY730/($K$5*1000))+$H$5*(EF730*DY730/($K$5*1000))*(EF730*DY730/($K$5*1000)))</f>
        <v>0</v>
      </c>
      <c r="S730">
        <f>J730*(1000-(1000*0.61365*exp(17.502*W730/(240.97+W730))/(DY730+DZ730)+DT730)/2)/(1000*0.61365*exp(17.502*W730/(240.97+W730))/(DY730+DZ730)-DT730)</f>
        <v>0</v>
      </c>
      <c r="T730">
        <f>1/((DM730+1)/(Q730/1.6)+1/(R730/1.37)) + DM730/((DM730+1)/(Q730/1.6) + DM730/(R730/1.37))</f>
        <v>0</v>
      </c>
      <c r="U730">
        <f>(DH730*DK730)</f>
        <v>0</v>
      </c>
      <c r="V730">
        <f>(EA730+(U730+2*0.95*5.67E-8*(((EA730+$B$7)+273)^4-(EA730+273)^4)-44100*J730)/(1.84*29.3*R730+8*0.95*5.67E-8*(EA730+273)^3))</f>
        <v>0</v>
      </c>
      <c r="W730">
        <f>($C$7*EB730+$D$7*EC730+$E$7*V730)</f>
        <v>0</v>
      </c>
      <c r="X730">
        <f>0.61365*exp(17.502*W730/(240.97+W730))</f>
        <v>0</v>
      </c>
      <c r="Y730">
        <f>(Z730/AA730*100)</f>
        <v>0</v>
      </c>
      <c r="Z730">
        <f>DT730*(DY730+DZ730)/1000</f>
        <v>0</v>
      </c>
      <c r="AA730">
        <f>0.61365*exp(17.502*EA730/(240.97+EA730))</f>
        <v>0</v>
      </c>
      <c r="AB730">
        <f>(X730-DT730*(DY730+DZ730)/1000)</f>
        <v>0</v>
      </c>
      <c r="AC730">
        <f>(-J730*44100)</f>
        <v>0</v>
      </c>
      <c r="AD730">
        <f>2*29.3*R730*0.92*(EA730-W730)</f>
        <v>0</v>
      </c>
      <c r="AE730">
        <f>2*0.95*5.67E-8*(((EA730+$B$7)+273)^4-(W730+273)^4)</f>
        <v>0</v>
      </c>
      <c r="AF730">
        <f>U730+AE730+AC730+AD730</f>
        <v>0</v>
      </c>
      <c r="AG730">
        <f>DX730*AU730*(DS730-DR730*(1000-AU730*DU730)/(1000-AU730*DT730))/(100*DL730)</f>
        <v>0</v>
      </c>
      <c r="AH730">
        <f>1000*DX730*AU730*(DT730-DU730)/(100*DL730*(1000-AU730*DT730))</f>
        <v>0</v>
      </c>
      <c r="AI730">
        <f>(AJ730 - AK730 - DY730*1E3/(8.314*(EA730+273.15)) * AM730/DX730 * AL730) * DX730/(100*DL730) * (1000 - DU730)/1000</f>
        <v>0</v>
      </c>
      <c r="AJ730">
        <v>692.240883740401</v>
      </c>
      <c r="AK730">
        <v>667.009874436805</v>
      </c>
      <c r="AL730">
        <v>3.42821146603303</v>
      </c>
      <c r="AM730">
        <v>65.3077758132671</v>
      </c>
      <c r="AN730">
        <f>(AP730 - AO730 + DY730*1E3/(8.314*(EA730+273.15)) * AR730/DX730 * AQ730) * DX730/(100*DL730) * 1000/(1000 - AP730)</f>
        <v>0</v>
      </c>
      <c r="AO730">
        <v>25.9682799840147</v>
      </c>
      <c r="AP730">
        <v>32.786071289404</v>
      </c>
      <c r="AQ730">
        <v>-0.016759724439933</v>
      </c>
      <c r="AR730">
        <v>110.477653958473</v>
      </c>
      <c r="AS730">
        <v>15</v>
      </c>
      <c r="AT730">
        <v>3</v>
      </c>
      <c r="AU730">
        <f>IF(AS730*$H$13&gt;=AW730,1.0,(AW730/(AW730-AS730*$H$13)))</f>
        <v>0</v>
      </c>
      <c r="AV730">
        <f>(AU730-1)*100</f>
        <v>0</v>
      </c>
      <c r="AW730">
        <f>MAX(0,($B$13+$C$13*EF730)/(1+$D$13*EF730)*DY730/(EA730+273)*$E$13)</f>
        <v>0</v>
      </c>
      <c r="AX730" t="s">
        <v>437</v>
      </c>
      <c r="AY730" t="s">
        <v>437</v>
      </c>
      <c r="AZ730">
        <v>0</v>
      </c>
      <c r="BA730">
        <v>0</v>
      </c>
      <c r="BB730">
        <f>1-AZ730/BA730</f>
        <v>0</v>
      </c>
      <c r="BC730">
        <v>0</v>
      </c>
      <c r="BD730" t="s">
        <v>437</v>
      </c>
      <c r="BE730" t="s">
        <v>437</v>
      </c>
      <c r="BF730">
        <v>0</v>
      </c>
      <c r="BG730">
        <v>0</v>
      </c>
      <c r="BH730">
        <f>1-BF730/BG730</f>
        <v>0</v>
      </c>
      <c r="BI730">
        <v>0.5</v>
      </c>
      <c r="BJ730">
        <f>DI730</f>
        <v>0</v>
      </c>
      <c r="BK730">
        <f>L730</f>
        <v>0</v>
      </c>
      <c r="BL730">
        <f>BH730*BI730*BJ730</f>
        <v>0</v>
      </c>
      <c r="BM730">
        <f>(BK730-BC730)/BJ730</f>
        <v>0</v>
      </c>
      <c r="BN730">
        <f>(BA730-BG730)/BG730</f>
        <v>0</v>
      </c>
      <c r="BO730">
        <f>AZ730/(BB730+AZ730/BG730)</f>
        <v>0</v>
      </c>
      <c r="BP730" t="s">
        <v>437</v>
      </c>
      <c r="BQ730">
        <v>0</v>
      </c>
      <c r="BR730">
        <f>IF(BQ730&lt;&gt;0, BQ730, BO730)</f>
        <v>0</v>
      </c>
      <c r="BS730">
        <f>1-BR730/BG730</f>
        <v>0</v>
      </c>
      <c r="BT730">
        <f>(BG730-BF730)/(BG730-BR730)</f>
        <v>0</v>
      </c>
      <c r="BU730">
        <f>(BA730-BG730)/(BA730-BR730)</f>
        <v>0</v>
      </c>
      <c r="BV730">
        <f>(BG730-BF730)/(BG730-AZ730)</f>
        <v>0</v>
      </c>
      <c r="BW730">
        <f>(BA730-BG730)/(BA730-AZ730)</f>
        <v>0</v>
      </c>
      <c r="BX730">
        <f>(BT730*BR730/BF730)</f>
        <v>0</v>
      </c>
      <c r="BY730">
        <f>(1-BX730)</f>
        <v>0</v>
      </c>
      <c r="DH730">
        <f>$B$11*EG730+$C$11*EH730+$F$11*ES730*(1-EV730)</f>
        <v>0</v>
      </c>
      <c r="DI730">
        <f>DH730*DJ730</f>
        <v>0</v>
      </c>
      <c r="DJ730">
        <f>($B$11*$D$9+$C$11*$D$9+$F$11*((FF730+EX730)/MAX(FF730+EX730+FG730, 0.1)*$I$9+FG730/MAX(FF730+EX730+FG730, 0.1)*$J$9))/($B$11+$C$11+$F$11)</f>
        <v>0</v>
      </c>
      <c r="DK730">
        <f>($B$11*$K$9+$C$11*$K$9+$F$11*((FF730+EX730)/MAX(FF730+EX730+FG730, 0.1)*$P$9+FG730/MAX(FF730+EX730+FG730, 0.1)*$Q$9))/($B$11+$C$11+$F$11)</f>
        <v>0</v>
      </c>
      <c r="DL730">
        <v>6</v>
      </c>
      <c r="DM730">
        <v>0.5</v>
      </c>
      <c r="DN730" t="s">
        <v>438</v>
      </c>
      <c r="DO730">
        <v>2</v>
      </c>
      <c r="DP730" t="b">
        <v>1</v>
      </c>
      <c r="DQ730">
        <v>1761419021.25714</v>
      </c>
      <c r="DR730">
        <v>622.5405</v>
      </c>
      <c r="DS730">
        <v>658.898214285714</v>
      </c>
      <c r="DT730">
        <v>32.90295</v>
      </c>
      <c r="DU730">
        <v>25.9641571428571</v>
      </c>
      <c r="DV730">
        <v>621.443</v>
      </c>
      <c r="DW730">
        <v>32.5877714285714</v>
      </c>
      <c r="DX730">
        <v>500.0125</v>
      </c>
      <c r="DY730">
        <v>90.2769</v>
      </c>
      <c r="DZ730">
        <v>0.0442756214285714</v>
      </c>
      <c r="EA730">
        <v>43.7302285714286</v>
      </c>
      <c r="EB730">
        <v>43.1164714285714</v>
      </c>
      <c r="EC730">
        <v>999.9</v>
      </c>
      <c r="ED730">
        <v>0</v>
      </c>
      <c r="EE730">
        <v>0</v>
      </c>
      <c r="EF730">
        <v>10007.8521428571</v>
      </c>
      <c r="EG730">
        <v>0</v>
      </c>
      <c r="EH730">
        <v>1199.65785714286</v>
      </c>
      <c r="EI730">
        <v>-36.3576642857143</v>
      </c>
      <c r="EJ730">
        <v>643.719571428571</v>
      </c>
      <c r="EK730">
        <v>676.462</v>
      </c>
      <c r="EL730">
        <v>6.93880785714286</v>
      </c>
      <c r="EM730">
        <v>658.898214285714</v>
      </c>
      <c r="EN730">
        <v>25.9641571428571</v>
      </c>
      <c r="EO730">
        <v>2.97037785714286</v>
      </c>
      <c r="EP730">
        <v>2.343965</v>
      </c>
      <c r="EQ730">
        <v>23.8627428571429</v>
      </c>
      <c r="ER730">
        <v>19.9817714285714</v>
      </c>
      <c r="ES730">
        <v>1199.96642857143</v>
      </c>
      <c r="ET730">
        <v>0.967003428571429</v>
      </c>
      <c r="EU730">
        <v>0.0329962714285714</v>
      </c>
      <c r="EV730">
        <v>0</v>
      </c>
      <c r="EW730">
        <v>1155.43428571429</v>
      </c>
      <c r="EX730">
        <v>5.00059</v>
      </c>
      <c r="EY730">
        <v>15153.8</v>
      </c>
      <c r="EZ730">
        <v>10358.4357142857</v>
      </c>
      <c r="FA730">
        <v>63.6381428571429</v>
      </c>
      <c r="FB730">
        <v>65.5221428571429</v>
      </c>
      <c r="FC730">
        <v>63.8702857142857</v>
      </c>
      <c r="FD730">
        <v>65.1782142857143</v>
      </c>
      <c r="FE730">
        <v>64.2987857142857</v>
      </c>
      <c r="FF730">
        <v>1155.53642857143</v>
      </c>
      <c r="FG730">
        <v>39.43</v>
      </c>
      <c r="FH730">
        <v>0</v>
      </c>
      <c r="FI730">
        <v>1761418989.7</v>
      </c>
      <c r="FJ730">
        <v>0</v>
      </c>
      <c r="FK730">
        <v>1155.24653846154</v>
      </c>
      <c r="FL730">
        <v>-20.5466666706528</v>
      </c>
      <c r="FM730">
        <v>-215.709401657076</v>
      </c>
      <c r="FN730">
        <v>15151.9423076923</v>
      </c>
      <c r="FO730">
        <v>15</v>
      </c>
      <c r="FP730">
        <v>0</v>
      </c>
      <c r="FQ730" t="s">
        <v>439</v>
      </c>
      <c r="FR730">
        <v>0</v>
      </c>
      <c r="FS730">
        <v>0</v>
      </c>
      <c r="FT730">
        <v>0</v>
      </c>
      <c r="FU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A730">
        <v>0</v>
      </c>
      <c r="GB730">
        <v>0</v>
      </c>
      <c r="GC730">
        <v>-36.1967428571429</v>
      </c>
      <c r="GD730">
        <v>-8.69887401998537</v>
      </c>
      <c r="GE730">
        <v>1.11972492862413</v>
      </c>
      <c r="GF730">
        <v>0</v>
      </c>
      <c r="GG730">
        <v>1156.45705882353</v>
      </c>
      <c r="GH730">
        <v>-20.1497326116847</v>
      </c>
      <c r="GI730">
        <v>1.99016778691377</v>
      </c>
      <c r="GJ730">
        <v>-1</v>
      </c>
      <c r="GK730">
        <v>6.98572333333333</v>
      </c>
      <c r="GL730">
        <v>-1.10843435951696</v>
      </c>
      <c r="GM730">
        <v>0.106129351639238</v>
      </c>
      <c r="GN730">
        <v>0</v>
      </c>
      <c r="GO730">
        <v>0</v>
      </c>
      <c r="GP730">
        <v>2</v>
      </c>
      <c r="GQ730" t="s">
        <v>473</v>
      </c>
      <c r="GR730">
        <v>3.1264</v>
      </c>
      <c r="GS730">
        <v>2.7225</v>
      </c>
      <c r="GT730">
        <v>0.115998</v>
      </c>
      <c r="GU730">
        <v>0.121004</v>
      </c>
      <c r="GV730">
        <v>0.121237</v>
      </c>
      <c r="GW730">
        <v>0.103052</v>
      </c>
      <c r="GX730">
        <v>31511.4</v>
      </c>
      <c r="GY730">
        <v>33068.4</v>
      </c>
      <c r="GZ730">
        <v>32395.4</v>
      </c>
      <c r="HA730">
        <v>34208</v>
      </c>
      <c r="HB730">
        <v>40720.9</v>
      </c>
      <c r="HC730">
        <v>44289.7</v>
      </c>
      <c r="HD730">
        <v>50964.5</v>
      </c>
      <c r="HE730">
        <v>54905.1</v>
      </c>
      <c r="HF730">
        <v>1.64645</v>
      </c>
      <c r="HG730">
        <v>1.50557</v>
      </c>
      <c r="HH730">
        <v>-0.093583</v>
      </c>
      <c r="HI730">
        <v>0</v>
      </c>
      <c r="HJ730">
        <v>44.6548</v>
      </c>
      <c r="HK730">
        <v>999.9</v>
      </c>
      <c r="HL730">
        <v>56.165</v>
      </c>
      <c r="HM730">
        <v>30.414</v>
      </c>
      <c r="HN730">
        <v>27.1451</v>
      </c>
      <c r="HO730">
        <v>60.6693</v>
      </c>
      <c r="HP730">
        <v>41.1178</v>
      </c>
      <c r="HQ730">
        <v>1</v>
      </c>
      <c r="HR730">
        <v>2.69505</v>
      </c>
      <c r="HS730">
        <v>9.28105</v>
      </c>
      <c r="HT730">
        <v>19.8997</v>
      </c>
      <c r="HU730">
        <v>5.18719</v>
      </c>
      <c r="HV730">
        <v>12.0159</v>
      </c>
      <c r="HW730">
        <v>4.969</v>
      </c>
      <c r="HX730">
        <v>3.29593</v>
      </c>
      <c r="HY730">
        <v>9999</v>
      </c>
      <c r="HZ730">
        <v>9999</v>
      </c>
      <c r="IA730">
        <v>999.9</v>
      </c>
      <c r="IB730">
        <v>9999</v>
      </c>
      <c r="IC730">
        <v>1.86325</v>
      </c>
      <c r="ID730">
        <v>1.86805</v>
      </c>
      <c r="IE730">
        <v>1.86783</v>
      </c>
      <c r="IF730">
        <v>1.86905</v>
      </c>
      <c r="IG730">
        <v>1.86981</v>
      </c>
      <c r="IH730">
        <v>1.86586</v>
      </c>
      <c r="II730">
        <v>1.86697</v>
      </c>
      <c r="IJ730">
        <v>1.86839</v>
      </c>
      <c r="IK730">
        <v>5</v>
      </c>
      <c r="IL730">
        <v>0</v>
      </c>
      <c r="IM730">
        <v>0</v>
      </c>
      <c r="IN730">
        <v>0</v>
      </c>
      <c r="IO730" t="s">
        <v>441</v>
      </c>
      <c r="IP730" t="s">
        <v>442</v>
      </c>
      <c r="IQ730" t="s">
        <v>443</v>
      </c>
      <c r="IR730" t="s">
        <v>443</v>
      </c>
      <c r="IS730" t="s">
        <v>443</v>
      </c>
      <c r="IT730" t="s">
        <v>443</v>
      </c>
      <c r="IU730">
        <v>0</v>
      </c>
      <c r="IV730">
        <v>100</v>
      </c>
      <c r="IW730">
        <v>100</v>
      </c>
      <c r="IX730">
        <v>1.098</v>
      </c>
      <c r="IY730">
        <v>0.3152</v>
      </c>
      <c r="IZ730">
        <v>1.09748391826392</v>
      </c>
      <c r="JA730">
        <v>0</v>
      </c>
      <c r="JB730">
        <v>0</v>
      </c>
      <c r="JC730">
        <v>0</v>
      </c>
      <c r="JD730">
        <v>0.315191680746845</v>
      </c>
      <c r="JE730">
        <v>0</v>
      </c>
      <c r="JF730">
        <v>0</v>
      </c>
      <c r="JG730">
        <v>0</v>
      </c>
      <c r="JH730">
        <v>5</v>
      </c>
      <c r="JI730">
        <v>2273</v>
      </c>
      <c r="JJ730">
        <v>0</v>
      </c>
      <c r="JK730">
        <v>25</v>
      </c>
      <c r="JL730">
        <v>29356983.8</v>
      </c>
      <c r="JM730">
        <v>29356983.8</v>
      </c>
      <c r="JN730">
        <v>1.53076</v>
      </c>
      <c r="JO730">
        <v>2.63062</v>
      </c>
      <c r="JP730">
        <v>1.54785</v>
      </c>
      <c r="JQ730">
        <v>2.31567</v>
      </c>
      <c r="JR730">
        <v>1.64673</v>
      </c>
      <c r="JS730">
        <v>2.33765</v>
      </c>
      <c r="JT730">
        <v>34.5777</v>
      </c>
      <c r="JU730">
        <v>24.0963</v>
      </c>
      <c r="JV730">
        <v>18</v>
      </c>
      <c r="JW730">
        <v>477.236</v>
      </c>
      <c r="JX730">
        <v>376.253</v>
      </c>
      <c r="JY730">
        <v>35.4752</v>
      </c>
      <c r="JZ730">
        <v>56.223</v>
      </c>
      <c r="KA730">
        <v>30.0042</v>
      </c>
      <c r="KB730">
        <v>55.1109</v>
      </c>
      <c r="KC730">
        <v>54.8757</v>
      </c>
      <c r="KD730">
        <v>30.7026</v>
      </c>
      <c r="KE730">
        <v>0</v>
      </c>
      <c r="KF730">
        <v>100</v>
      </c>
      <c r="KG730">
        <v>24.5668</v>
      </c>
      <c r="KH730">
        <v>712.583</v>
      </c>
      <c r="KI730">
        <v>34.6858</v>
      </c>
      <c r="KJ730">
        <v>92.3389</v>
      </c>
      <c r="KK730">
        <v>88.8129</v>
      </c>
    </row>
    <row r="731" spans="1:297">
      <c r="A731">
        <v>715</v>
      </c>
      <c r="B731">
        <v>1761419034.1</v>
      </c>
      <c r="C731">
        <v>10853.0999999046</v>
      </c>
      <c r="D731" t="s">
        <v>1879</v>
      </c>
      <c r="E731" t="s">
        <v>1880</v>
      </c>
      <c r="F731">
        <v>5</v>
      </c>
      <c r="G731" t="s">
        <v>1796</v>
      </c>
      <c r="H731" t="s">
        <v>436</v>
      </c>
      <c r="I731">
        <v>1761419025.85714</v>
      </c>
      <c r="J731">
        <f>(K731)/1000</f>
        <v>0</v>
      </c>
      <c r="K731">
        <f>IF(DP731, AN731, AH731)</f>
        <v>0</v>
      </c>
      <c r="L731">
        <f>IF(DP731, AI731, AG731)</f>
        <v>0</v>
      </c>
      <c r="M731">
        <f>DR731 - IF(AU731&gt;1, L731*DL731*100.0/(AW731), 0)</f>
        <v>0</v>
      </c>
      <c r="N731">
        <f>((T731-J731/2)*M731-L731)/(T731+J731/2)</f>
        <v>0</v>
      </c>
      <c r="O731">
        <f>N731*(DY731+DZ731)/1000.0</f>
        <v>0</v>
      </c>
      <c r="P731">
        <f>(DR731 - IF(AU731&gt;1, L731*DL731*100.0/(AW731), 0))*(DY731+DZ731)/1000.0</f>
        <v>0</v>
      </c>
      <c r="Q731">
        <f>2.0/((1/S731-1/R731)+SIGN(S731)*SQRT((1/S731-1/R731)*(1/S731-1/R731) + 4*DM731/((DM731+1)*(DM731+1))*(2*1/S731*1/R731-1/R731*1/R731)))</f>
        <v>0</v>
      </c>
      <c r="R731">
        <f>IF(LEFT(DN731,1)&lt;&gt;"0",IF(LEFT(DN731,1)="1",3.0,DO731),$D$5+$E$5*(EF731*DY731/($K$5*1000))+$F$5*(EF731*DY731/($K$5*1000))*MAX(MIN(DL731,$J$5),$I$5)*MAX(MIN(DL731,$J$5),$I$5)+$G$5*MAX(MIN(DL731,$J$5),$I$5)*(EF731*DY731/($K$5*1000))+$H$5*(EF731*DY731/($K$5*1000))*(EF731*DY731/($K$5*1000)))</f>
        <v>0</v>
      </c>
      <c r="S731">
        <f>J731*(1000-(1000*0.61365*exp(17.502*W731/(240.97+W731))/(DY731+DZ731)+DT731)/2)/(1000*0.61365*exp(17.502*W731/(240.97+W731))/(DY731+DZ731)-DT731)</f>
        <v>0</v>
      </c>
      <c r="T731">
        <f>1/((DM731+1)/(Q731/1.6)+1/(R731/1.37)) + DM731/((DM731+1)/(Q731/1.6) + DM731/(R731/1.37))</f>
        <v>0</v>
      </c>
      <c r="U731">
        <f>(DH731*DK731)</f>
        <v>0</v>
      </c>
      <c r="V731">
        <f>(EA731+(U731+2*0.95*5.67E-8*(((EA731+$B$7)+273)^4-(EA731+273)^4)-44100*J731)/(1.84*29.3*R731+8*0.95*5.67E-8*(EA731+273)^3))</f>
        <v>0</v>
      </c>
      <c r="W731">
        <f>($C$7*EB731+$D$7*EC731+$E$7*V731)</f>
        <v>0</v>
      </c>
      <c r="X731">
        <f>0.61365*exp(17.502*W731/(240.97+W731))</f>
        <v>0</v>
      </c>
      <c r="Y731">
        <f>(Z731/AA731*100)</f>
        <v>0</v>
      </c>
      <c r="Z731">
        <f>DT731*(DY731+DZ731)/1000</f>
        <v>0</v>
      </c>
      <c r="AA731">
        <f>0.61365*exp(17.502*EA731/(240.97+EA731))</f>
        <v>0</v>
      </c>
      <c r="AB731">
        <f>(X731-DT731*(DY731+DZ731)/1000)</f>
        <v>0</v>
      </c>
      <c r="AC731">
        <f>(-J731*44100)</f>
        <v>0</v>
      </c>
      <c r="AD731">
        <f>2*29.3*R731*0.92*(EA731-W731)</f>
        <v>0</v>
      </c>
      <c r="AE731">
        <f>2*0.95*5.67E-8*(((EA731+$B$7)+273)^4-(W731+273)^4)</f>
        <v>0</v>
      </c>
      <c r="AF731">
        <f>U731+AE731+AC731+AD731</f>
        <v>0</v>
      </c>
      <c r="AG731">
        <f>DX731*AU731*(DS731-DR731*(1000-AU731*DU731)/(1000-AU731*DT731))/(100*DL731)</f>
        <v>0</v>
      </c>
      <c r="AH731">
        <f>1000*DX731*AU731*(DT731-DU731)/(100*DL731*(1000-AU731*DT731))</f>
        <v>0</v>
      </c>
      <c r="AI731">
        <f>(AJ731 - AK731 - DY731*1E3/(8.314*(EA731+273.15)) * AM731/DX731 * AL731) * DX731/(100*DL731) * (1000 - DU731)/1000</f>
        <v>0</v>
      </c>
      <c r="AJ731">
        <v>710.634063375515</v>
      </c>
      <c r="AK731">
        <v>684.861618181818</v>
      </c>
      <c r="AL731">
        <v>3.53163285773336</v>
      </c>
      <c r="AM731">
        <v>65.3077758132671</v>
      </c>
      <c r="AN731">
        <f>(AP731 - AO731 + DY731*1E3/(8.314*(EA731+273.15)) * AR731/DX731 * AQ731) * DX731/(100*DL731) * 1000/(1000 - AP731)</f>
        <v>0</v>
      </c>
      <c r="AO731">
        <v>25.9708673885794</v>
      </c>
      <c r="AP731">
        <v>32.7122806060606</v>
      </c>
      <c r="AQ731">
        <v>-0.0141213303195064</v>
      </c>
      <c r="AR731">
        <v>110.477653958473</v>
      </c>
      <c r="AS731">
        <v>15</v>
      </c>
      <c r="AT731">
        <v>3</v>
      </c>
      <c r="AU731">
        <f>IF(AS731*$H$13&gt;=AW731,1.0,(AW731/(AW731-AS731*$H$13)))</f>
        <v>0</v>
      </c>
      <c r="AV731">
        <f>(AU731-1)*100</f>
        <v>0</v>
      </c>
      <c r="AW731">
        <f>MAX(0,($B$13+$C$13*EF731)/(1+$D$13*EF731)*DY731/(EA731+273)*$E$13)</f>
        <v>0</v>
      </c>
      <c r="AX731" t="s">
        <v>437</v>
      </c>
      <c r="AY731" t="s">
        <v>437</v>
      </c>
      <c r="AZ731">
        <v>0</v>
      </c>
      <c r="BA731">
        <v>0</v>
      </c>
      <c r="BB731">
        <f>1-AZ731/BA731</f>
        <v>0</v>
      </c>
      <c r="BC731">
        <v>0</v>
      </c>
      <c r="BD731" t="s">
        <v>437</v>
      </c>
      <c r="BE731" t="s">
        <v>437</v>
      </c>
      <c r="BF731">
        <v>0</v>
      </c>
      <c r="BG731">
        <v>0</v>
      </c>
      <c r="BH731">
        <f>1-BF731/BG731</f>
        <v>0</v>
      </c>
      <c r="BI731">
        <v>0.5</v>
      </c>
      <c r="BJ731">
        <f>DI731</f>
        <v>0</v>
      </c>
      <c r="BK731">
        <f>L731</f>
        <v>0</v>
      </c>
      <c r="BL731">
        <f>BH731*BI731*BJ731</f>
        <v>0</v>
      </c>
      <c r="BM731">
        <f>(BK731-BC731)/BJ731</f>
        <v>0</v>
      </c>
      <c r="BN731">
        <f>(BA731-BG731)/BG731</f>
        <v>0</v>
      </c>
      <c r="BO731">
        <f>AZ731/(BB731+AZ731/BG731)</f>
        <v>0</v>
      </c>
      <c r="BP731" t="s">
        <v>437</v>
      </c>
      <c r="BQ731">
        <v>0</v>
      </c>
      <c r="BR731">
        <f>IF(BQ731&lt;&gt;0, BQ731, BO731)</f>
        <v>0</v>
      </c>
      <c r="BS731">
        <f>1-BR731/BG731</f>
        <v>0</v>
      </c>
      <c r="BT731">
        <f>(BG731-BF731)/(BG731-BR731)</f>
        <v>0</v>
      </c>
      <c r="BU731">
        <f>(BA731-BG731)/(BA731-BR731)</f>
        <v>0</v>
      </c>
      <c r="BV731">
        <f>(BG731-BF731)/(BG731-AZ731)</f>
        <v>0</v>
      </c>
      <c r="BW731">
        <f>(BA731-BG731)/(BA731-AZ731)</f>
        <v>0</v>
      </c>
      <c r="BX731">
        <f>(BT731*BR731/BF731)</f>
        <v>0</v>
      </c>
      <c r="BY731">
        <f>(1-BX731)</f>
        <v>0</v>
      </c>
      <c r="DH731">
        <f>$B$11*EG731+$C$11*EH731+$F$11*ES731*(1-EV731)</f>
        <v>0</v>
      </c>
      <c r="DI731">
        <f>DH731*DJ731</f>
        <v>0</v>
      </c>
      <c r="DJ731">
        <f>($B$11*$D$9+$C$11*$D$9+$F$11*((FF731+EX731)/MAX(FF731+EX731+FG731, 0.1)*$I$9+FG731/MAX(FF731+EX731+FG731, 0.1)*$J$9))/($B$11+$C$11+$F$11)</f>
        <v>0</v>
      </c>
      <c r="DK731">
        <f>($B$11*$K$9+$C$11*$K$9+$F$11*((FF731+EX731)/MAX(FF731+EX731+FG731, 0.1)*$P$9+FG731/MAX(FF731+EX731+FG731, 0.1)*$Q$9))/($B$11+$C$11+$F$11)</f>
        <v>0</v>
      </c>
      <c r="DL731">
        <v>6</v>
      </c>
      <c r="DM731">
        <v>0.5</v>
      </c>
      <c r="DN731" t="s">
        <v>438</v>
      </c>
      <c r="DO731">
        <v>2</v>
      </c>
      <c r="DP731" t="b">
        <v>1</v>
      </c>
      <c r="DQ731">
        <v>1761419025.85714</v>
      </c>
      <c r="DR731">
        <v>637.817214285714</v>
      </c>
      <c r="DS731">
        <v>674.986714285714</v>
      </c>
      <c r="DT731">
        <v>32.8259214285714</v>
      </c>
      <c r="DU731">
        <v>25.9670142857143</v>
      </c>
      <c r="DV731">
        <v>636.719714285714</v>
      </c>
      <c r="DW731">
        <v>32.5107428571429</v>
      </c>
      <c r="DX731">
        <v>500.010285714286</v>
      </c>
      <c r="DY731">
        <v>90.2776428571429</v>
      </c>
      <c r="DZ731">
        <v>0.0444196357142857</v>
      </c>
      <c r="EA731">
        <v>43.7502785714286</v>
      </c>
      <c r="EB731">
        <v>43.1435571428571</v>
      </c>
      <c r="EC731">
        <v>999.9</v>
      </c>
      <c r="ED731">
        <v>0</v>
      </c>
      <c r="EE731">
        <v>0</v>
      </c>
      <c r="EF731">
        <v>10001.6064285714</v>
      </c>
      <c r="EG731">
        <v>0</v>
      </c>
      <c r="EH731">
        <v>1199.56214285714</v>
      </c>
      <c r="EI731">
        <v>-37.16945</v>
      </c>
      <c r="EJ731">
        <v>659.463571428571</v>
      </c>
      <c r="EK731">
        <v>692.981428571429</v>
      </c>
      <c r="EL731">
        <v>6.85892357142857</v>
      </c>
      <c r="EM731">
        <v>674.986714285714</v>
      </c>
      <c r="EN731">
        <v>25.9670142857143</v>
      </c>
      <c r="EO731">
        <v>2.96344857142857</v>
      </c>
      <c r="EP731">
        <v>2.34424142857143</v>
      </c>
      <c r="EQ731">
        <v>23.8239142857143</v>
      </c>
      <c r="ER731">
        <v>19.9836714285714</v>
      </c>
      <c r="ES731">
        <v>1199.99142857143</v>
      </c>
      <c r="ET731">
        <v>0.967004642857143</v>
      </c>
      <c r="EU731">
        <v>0.0329951</v>
      </c>
      <c r="EV731">
        <v>0</v>
      </c>
      <c r="EW731">
        <v>1153.96928571429</v>
      </c>
      <c r="EX731">
        <v>5.00059</v>
      </c>
      <c r="EY731">
        <v>15137.4857142857</v>
      </c>
      <c r="EZ731">
        <v>10358.65</v>
      </c>
      <c r="FA731">
        <v>63.6648571428571</v>
      </c>
      <c r="FB731">
        <v>65.5443571428572</v>
      </c>
      <c r="FC731">
        <v>63.906</v>
      </c>
      <c r="FD731">
        <v>65.2095</v>
      </c>
      <c r="FE731">
        <v>64.3345</v>
      </c>
      <c r="FF731">
        <v>1155.56142857143</v>
      </c>
      <c r="FG731">
        <v>39.43</v>
      </c>
      <c r="FH731">
        <v>0</v>
      </c>
      <c r="FI731">
        <v>1761418994.5</v>
      </c>
      <c r="FJ731">
        <v>0</v>
      </c>
      <c r="FK731">
        <v>1153.67346153846</v>
      </c>
      <c r="FL731">
        <v>-19.764444413509</v>
      </c>
      <c r="FM731">
        <v>-209.029059464308</v>
      </c>
      <c r="FN731">
        <v>15134.6807692308</v>
      </c>
      <c r="FO731">
        <v>15</v>
      </c>
      <c r="FP731">
        <v>0</v>
      </c>
      <c r="FQ731" t="s">
        <v>439</v>
      </c>
      <c r="FR731">
        <v>0</v>
      </c>
      <c r="FS731">
        <v>0</v>
      </c>
      <c r="FT731">
        <v>0</v>
      </c>
      <c r="FU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A731">
        <v>0</v>
      </c>
      <c r="GB731">
        <v>0</v>
      </c>
      <c r="GC731">
        <v>-36.6523333333333</v>
      </c>
      <c r="GD731">
        <v>-10.0180925737237</v>
      </c>
      <c r="GE731">
        <v>1.18911616571114</v>
      </c>
      <c r="GF731">
        <v>0</v>
      </c>
      <c r="GG731">
        <v>1154.87205882353</v>
      </c>
      <c r="GH731">
        <v>-20.0704354454394</v>
      </c>
      <c r="GI731">
        <v>1.98215387811839</v>
      </c>
      <c r="GJ731">
        <v>-1</v>
      </c>
      <c r="GK731">
        <v>6.89993523809524</v>
      </c>
      <c r="GL731">
        <v>-1.04667552732074</v>
      </c>
      <c r="GM731">
        <v>0.0989774191476713</v>
      </c>
      <c r="GN731">
        <v>0</v>
      </c>
      <c r="GO731">
        <v>0</v>
      </c>
      <c r="GP731">
        <v>2</v>
      </c>
      <c r="GQ731" t="s">
        <v>473</v>
      </c>
      <c r="GR731">
        <v>3.12649</v>
      </c>
      <c r="GS731">
        <v>2.72233</v>
      </c>
      <c r="GT731">
        <v>0.118144</v>
      </c>
      <c r="GU731">
        <v>0.123057</v>
      </c>
      <c r="GV731">
        <v>0.121035</v>
      </c>
      <c r="GW731">
        <v>0.103054</v>
      </c>
      <c r="GX731">
        <v>31431.9</v>
      </c>
      <c r="GY731">
        <v>32987</v>
      </c>
      <c r="GZ731">
        <v>32392.8</v>
      </c>
      <c r="HA731">
        <v>34204.2</v>
      </c>
      <c r="HB731">
        <v>40727</v>
      </c>
      <c r="HC731">
        <v>44285.4</v>
      </c>
      <c r="HD731">
        <v>50960.9</v>
      </c>
      <c r="HE731">
        <v>54899.5</v>
      </c>
      <c r="HF731">
        <v>1.64613</v>
      </c>
      <c r="HG731">
        <v>1.5055</v>
      </c>
      <c r="HH731">
        <v>-0.0917912</v>
      </c>
      <c r="HI731">
        <v>0</v>
      </c>
      <c r="HJ731">
        <v>44.6747</v>
      </c>
      <c r="HK731">
        <v>999.9</v>
      </c>
      <c r="HL731">
        <v>56.165</v>
      </c>
      <c r="HM731">
        <v>30.393</v>
      </c>
      <c r="HN731">
        <v>27.1078</v>
      </c>
      <c r="HO731">
        <v>60.8293</v>
      </c>
      <c r="HP731">
        <v>40.9014</v>
      </c>
      <c r="HQ731">
        <v>1</v>
      </c>
      <c r="HR731">
        <v>2.69941</v>
      </c>
      <c r="HS731">
        <v>9.28105</v>
      </c>
      <c r="HT731">
        <v>19.8996</v>
      </c>
      <c r="HU731">
        <v>5.18614</v>
      </c>
      <c r="HV731">
        <v>12.0162</v>
      </c>
      <c r="HW731">
        <v>4.96905</v>
      </c>
      <c r="HX731">
        <v>3.29595</v>
      </c>
      <c r="HY731">
        <v>9999</v>
      </c>
      <c r="HZ731">
        <v>9999</v>
      </c>
      <c r="IA731">
        <v>999.9</v>
      </c>
      <c r="IB731">
        <v>9999</v>
      </c>
      <c r="IC731">
        <v>1.86325</v>
      </c>
      <c r="ID731">
        <v>1.86808</v>
      </c>
      <c r="IE731">
        <v>1.86783</v>
      </c>
      <c r="IF731">
        <v>1.86905</v>
      </c>
      <c r="IG731">
        <v>1.86981</v>
      </c>
      <c r="IH731">
        <v>1.86589</v>
      </c>
      <c r="II731">
        <v>1.86698</v>
      </c>
      <c r="IJ731">
        <v>1.86842</v>
      </c>
      <c r="IK731">
        <v>5</v>
      </c>
      <c r="IL731">
        <v>0</v>
      </c>
      <c r="IM731">
        <v>0</v>
      </c>
      <c r="IN731">
        <v>0</v>
      </c>
      <c r="IO731" t="s">
        <v>441</v>
      </c>
      <c r="IP731" t="s">
        <v>442</v>
      </c>
      <c r="IQ731" t="s">
        <v>443</v>
      </c>
      <c r="IR731" t="s">
        <v>443</v>
      </c>
      <c r="IS731" t="s">
        <v>443</v>
      </c>
      <c r="IT731" t="s">
        <v>443</v>
      </c>
      <c r="IU731">
        <v>0</v>
      </c>
      <c r="IV731">
        <v>100</v>
      </c>
      <c r="IW731">
        <v>100</v>
      </c>
      <c r="IX731">
        <v>1.098</v>
      </c>
      <c r="IY731">
        <v>0.3152</v>
      </c>
      <c r="IZ731">
        <v>1.09748391826392</v>
      </c>
      <c r="JA731">
        <v>0</v>
      </c>
      <c r="JB731">
        <v>0</v>
      </c>
      <c r="JC731">
        <v>0</v>
      </c>
      <c r="JD731">
        <v>0.315191680746845</v>
      </c>
      <c r="JE731">
        <v>0</v>
      </c>
      <c r="JF731">
        <v>0</v>
      </c>
      <c r="JG731">
        <v>0</v>
      </c>
      <c r="JH731">
        <v>5</v>
      </c>
      <c r="JI731">
        <v>2273</v>
      </c>
      <c r="JJ731">
        <v>0</v>
      </c>
      <c r="JK731">
        <v>25</v>
      </c>
      <c r="JL731">
        <v>29356983.9</v>
      </c>
      <c r="JM731">
        <v>29356983.9</v>
      </c>
      <c r="JN731">
        <v>1.56128</v>
      </c>
      <c r="JO731">
        <v>2.63428</v>
      </c>
      <c r="JP731">
        <v>1.54785</v>
      </c>
      <c r="JQ731">
        <v>2.31567</v>
      </c>
      <c r="JR731">
        <v>1.64551</v>
      </c>
      <c r="JS731">
        <v>2.29736</v>
      </c>
      <c r="JT731">
        <v>34.5777</v>
      </c>
      <c r="JU731">
        <v>24.0875</v>
      </c>
      <c r="JV731">
        <v>18</v>
      </c>
      <c r="JW731">
        <v>477.2</v>
      </c>
      <c r="JX731">
        <v>376.359</v>
      </c>
      <c r="JY731">
        <v>35.5001</v>
      </c>
      <c r="JZ731">
        <v>56.2622</v>
      </c>
      <c r="KA731">
        <v>30.0042</v>
      </c>
      <c r="KB731">
        <v>55.1481</v>
      </c>
      <c r="KC731">
        <v>54.9124</v>
      </c>
      <c r="KD731">
        <v>31.3318</v>
      </c>
      <c r="KE731">
        <v>0</v>
      </c>
      <c r="KF731">
        <v>100</v>
      </c>
      <c r="KG731">
        <v>24.5177</v>
      </c>
      <c r="KH731">
        <v>726.187</v>
      </c>
      <c r="KI731">
        <v>34.6858</v>
      </c>
      <c r="KJ731">
        <v>92.332</v>
      </c>
      <c r="KK731">
        <v>88.8036</v>
      </c>
    </row>
    <row r="732" spans="1:297">
      <c r="A732">
        <v>716</v>
      </c>
      <c r="B732">
        <v>1761419038.1</v>
      </c>
      <c r="C732">
        <v>10857.0999999046</v>
      </c>
      <c r="D732" t="s">
        <v>1881</v>
      </c>
      <c r="E732" t="s">
        <v>1882</v>
      </c>
      <c r="F732">
        <v>5</v>
      </c>
      <c r="G732" t="s">
        <v>1796</v>
      </c>
      <c r="H732" t="s">
        <v>436</v>
      </c>
      <c r="I732">
        <v>1761419029.86923</v>
      </c>
      <c r="J732">
        <f>(K732)/1000</f>
        <v>0</v>
      </c>
      <c r="K732">
        <f>IF(DP732, AN732, AH732)</f>
        <v>0</v>
      </c>
      <c r="L732">
        <f>IF(DP732, AI732, AG732)</f>
        <v>0</v>
      </c>
      <c r="M732">
        <f>DR732 - IF(AU732&gt;1, L732*DL732*100.0/(AW732), 0)</f>
        <v>0</v>
      </c>
      <c r="N732">
        <f>((T732-J732/2)*M732-L732)/(T732+J732/2)</f>
        <v>0</v>
      </c>
      <c r="O732">
        <f>N732*(DY732+DZ732)/1000.0</f>
        <v>0</v>
      </c>
      <c r="P732">
        <f>(DR732 - IF(AU732&gt;1, L732*DL732*100.0/(AW732), 0))*(DY732+DZ732)/1000.0</f>
        <v>0</v>
      </c>
      <c r="Q732">
        <f>2.0/((1/S732-1/R732)+SIGN(S732)*SQRT((1/S732-1/R732)*(1/S732-1/R732) + 4*DM732/((DM732+1)*(DM732+1))*(2*1/S732*1/R732-1/R732*1/R732)))</f>
        <v>0</v>
      </c>
      <c r="R732">
        <f>IF(LEFT(DN732,1)&lt;&gt;"0",IF(LEFT(DN732,1)="1",3.0,DO732),$D$5+$E$5*(EF732*DY732/($K$5*1000))+$F$5*(EF732*DY732/($K$5*1000))*MAX(MIN(DL732,$J$5),$I$5)*MAX(MIN(DL732,$J$5),$I$5)+$G$5*MAX(MIN(DL732,$J$5),$I$5)*(EF732*DY732/($K$5*1000))+$H$5*(EF732*DY732/($K$5*1000))*(EF732*DY732/($K$5*1000)))</f>
        <v>0</v>
      </c>
      <c r="S732">
        <f>J732*(1000-(1000*0.61365*exp(17.502*W732/(240.97+W732))/(DY732+DZ732)+DT732)/2)/(1000*0.61365*exp(17.502*W732/(240.97+W732))/(DY732+DZ732)-DT732)</f>
        <v>0</v>
      </c>
      <c r="T732">
        <f>1/((DM732+1)/(Q732/1.6)+1/(R732/1.37)) + DM732/((DM732+1)/(Q732/1.6) + DM732/(R732/1.37))</f>
        <v>0</v>
      </c>
      <c r="U732">
        <f>(DH732*DK732)</f>
        <v>0</v>
      </c>
      <c r="V732">
        <f>(EA732+(U732+2*0.95*5.67E-8*(((EA732+$B$7)+273)^4-(EA732+273)^4)-44100*J732)/(1.84*29.3*R732+8*0.95*5.67E-8*(EA732+273)^3))</f>
        <v>0</v>
      </c>
      <c r="W732">
        <f>($C$7*EB732+$D$7*EC732+$E$7*V732)</f>
        <v>0</v>
      </c>
      <c r="X732">
        <f>0.61365*exp(17.502*W732/(240.97+W732))</f>
        <v>0</v>
      </c>
      <c r="Y732">
        <f>(Z732/AA732*100)</f>
        <v>0</v>
      </c>
      <c r="Z732">
        <f>DT732*(DY732+DZ732)/1000</f>
        <v>0</v>
      </c>
      <c r="AA732">
        <f>0.61365*exp(17.502*EA732/(240.97+EA732))</f>
        <v>0</v>
      </c>
      <c r="AB732">
        <f>(X732-DT732*(DY732+DZ732)/1000)</f>
        <v>0</v>
      </c>
      <c r="AC732">
        <f>(-J732*44100)</f>
        <v>0</v>
      </c>
      <c r="AD732">
        <f>2*29.3*R732*0.92*(EA732-W732)</f>
        <v>0</v>
      </c>
      <c r="AE732">
        <f>2*0.95*5.67E-8*(((EA732+$B$7)+273)^4-(W732+273)^4)</f>
        <v>0</v>
      </c>
      <c r="AF732">
        <f>U732+AE732+AC732+AD732</f>
        <v>0</v>
      </c>
      <c r="AG732">
        <f>DX732*AU732*(DS732-DR732*(1000-AU732*DU732)/(1000-AU732*DT732))/(100*DL732)</f>
        <v>0</v>
      </c>
      <c r="AH732">
        <f>1000*DX732*AU732*(DT732-DU732)/(100*DL732*(1000-AU732*DT732))</f>
        <v>0</v>
      </c>
      <c r="AI732">
        <f>(AJ732 - AK732 - DY732*1E3/(8.314*(EA732+273.15)) * AM732/DX732 * AL732) * DX732/(100*DL732) * (1000 - DU732)/1000</f>
        <v>0</v>
      </c>
      <c r="AJ732">
        <v>724.217685985162</v>
      </c>
      <c r="AK732">
        <v>698.748854545455</v>
      </c>
      <c r="AL732">
        <v>3.48066306037912</v>
      </c>
      <c r="AM732">
        <v>65.3077758132671</v>
      </c>
      <c r="AN732">
        <f>(AP732 - AO732 + DY732*1E3/(8.314*(EA732+273.15)) * AR732/DX732 * AQ732) * DX732/(100*DL732) * 1000/(1000 - AP732)</f>
        <v>0</v>
      </c>
      <c r="AO732">
        <v>25.9737736141339</v>
      </c>
      <c r="AP732">
        <v>32.6506048484848</v>
      </c>
      <c r="AQ732">
        <v>-0.0152997756313259</v>
      </c>
      <c r="AR732">
        <v>110.477653958473</v>
      </c>
      <c r="AS732">
        <v>15</v>
      </c>
      <c r="AT732">
        <v>3</v>
      </c>
      <c r="AU732">
        <f>IF(AS732*$H$13&gt;=AW732,1.0,(AW732/(AW732-AS732*$H$13)))</f>
        <v>0</v>
      </c>
      <c r="AV732">
        <f>(AU732-1)*100</f>
        <v>0</v>
      </c>
      <c r="AW732">
        <f>MAX(0,($B$13+$C$13*EF732)/(1+$D$13*EF732)*DY732/(EA732+273)*$E$13)</f>
        <v>0</v>
      </c>
      <c r="AX732" t="s">
        <v>437</v>
      </c>
      <c r="AY732" t="s">
        <v>437</v>
      </c>
      <c r="AZ732">
        <v>0</v>
      </c>
      <c r="BA732">
        <v>0</v>
      </c>
      <c r="BB732">
        <f>1-AZ732/BA732</f>
        <v>0</v>
      </c>
      <c r="BC732">
        <v>0</v>
      </c>
      <c r="BD732" t="s">
        <v>437</v>
      </c>
      <c r="BE732" t="s">
        <v>437</v>
      </c>
      <c r="BF732">
        <v>0</v>
      </c>
      <c r="BG732">
        <v>0</v>
      </c>
      <c r="BH732">
        <f>1-BF732/BG732</f>
        <v>0</v>
      </c>
      <c r="BI732">
        <v>0.5</v>
      </c>
      <c r="BJ732">
        <f>DI732</f>
        <v>0</v>
      </c>
      <c r="BK732">
        <f>L732</f>
        <v>0</v>
      </c>
      <c r="BL732">
        <f>BH732*BI732*BJ732</f>
        <v>0</v>
      </c>
      <c r="BM732">
        <f>(BK732-BC732)/BJ732</f>
        <v>0</v>
      </c>
      <c r="BN732">
        <f>(BA732-BG732)/BG732</f>
        <v>0</v>
      </c>
      <c r="BO732">
        <f>AZ732/(BB732+AZ732/BG732)</f>
        <v>0</v>
      </c>
      <c r="BP732" t="s">
        <v>437</v>
      </c>
      <c r="BQ732">
        <v>0</v>
      </c>
      <c r="BR732">
        <f>IF(BQ732&lt;&gt;0, BQ732, BO732)</f>
        <v>0</v>
      </c>
      <c r="BS732">
        <f>1-BR732/BG732</f>
        <v>0</v>
      </c>
      <c r="BT732">
        <f>(BG732-BF732)/(BG732-BR732)</f>
        <v>0</v>
      </c>
      <c r="BU732">
        <f>(BA732-BG732)/(BA732-BR732)</f>
        <v>0</v>
      </c>
      <c r="BV732">
        <f>(BG732-BF732)/(BG732-AZ732)</f>
        <v>0</v>
      </c>
      <c r="BW732">
        <f>(BA732-BG732)/(BA732-AZ732)</f>
        <v>0</v>
      </c>
      <c r="BX732">
        <f>(BT732*BR732/BF732)</f>
        <v>0</v>
      </c>
      <c r="BY732">
        <f>(1-BX732)</f>
        <v>0</v>
      </c>
      <c r="DH732">
        <f>$B$11*EG732+$C$11*EH732+$F$11*ES732*(1-EV732)</f>
        <v>0</v>
      </c>
      <c r="DI732">
        <f>DH732*DJ732</f>
        <v>0</v>
      </c>
      <c r="DJ732">
        <f>($B$11*$D$9+$C$11*$D$9+$F$11*((FF732+EX732)/MAX(FF732+EX732+FG732, 0.1)*$I$9+FG732/MAX(FF732+EX732+FG732, 0.1)*$J$9))/($B$11+$C$11+$F$11)</f>
        <v>0</v>
      </c>
      <c r="DK732">
        <f>($B$11*$K$9+$C$11*$K$9+$F$11*((FF732+EX732)/MAX(FF732+EX732+FG732, 0.1)*$P$9+FG732/MAX(FF732+EX732+FG732, 0.1)*$Q$9))/($B$11+$C$11+$F$11)</f>
        <v>0</v>
      </c>
      <c r="DL732">
        <v>6</v>
      </c>
      <c r="DM732">
        <v>0.5</v>
      </c>
      <c r="DN732" t="s">
        <v>438</v>
      </c>
      <c r="DO732">
        <v>2</v>
      </c>
      <c r="DP732" t="b">
        <v>1</v>
      </c>
      <c r="DQ732">
        <v>1761419029.86923</v>
      </c>
      <c r="DR732">
        <v>651.392846153846</v>
      </c>
      <c r="DS732">
        <v>688.699538461538</v>
      </c>
      <c r="DT732">
        <v>32.7615769230769</v>
      </c>
      <c r="DU732">
        <v>25.9697307692308</v>
      </c>
      <c r="DV732">
        <v>650.295230769231</v>
      </c>
      <c r="DW732">
        <v>32.4464</v>
      </c>
      <c r="DX732">
        <v>500.020846153846</v>
      </c>
      <c r="DY732">
        <v>90.2792846153846</v>
      </c>
      <c r="DZ732">
        <v>0.0445210923076923</v>
      </c>
      <c r="EA732">
        <v>43.7693230769231</v>
      </c>
      <c r="EB732">
        <v>43.1709153846154</v>
      </c>
      <c r="EC732">
        <v>999.9</v>
      </c>
      <c r="ED732">
        <v>0</v>
      </c>
      <c r="EE732">
        <v>0</v>
      </c>
      <c r="EF732">
        <v>9998.80307692308</v>
      </c>
      <c r="EG732">
        <v>0</v>
      </c>
      <c r="EH732">
        <v>1199.46923076923</v>
      </c>
      <c r="EI732">
        <v>-37.3067923076923</v>
      </c>
      <c r="EJ732">
        <v>673.455153846154</v>
      </c>
      <c r="EK732">
        <v>707.061846153846</v>
      </c>
      <c r="EL732">
        <v>6.79184923076923</v>
      </c>
      <c r="EM732">
        <v>688.699538461538</v>
      </c>
      <c r="EN732">
        <v>25.9697307692308</v>
      </c>
      <c r="EO732">
        <v>2.95769230769231</v>
      </c>
      <c r="EP732">
        <v>2.34452923076923</v>
      </c>
      <c r="EQ732">
        <v>23.7916076923077</v>
      </c>
      <c r="ER732">
        <v>19.9856615384615</v>
      </c>
      <c r="ES732">
        <v>1200.03153846154</v>
      </c>
      <c r="ET732">
        <v>0.967006153846154</v>
      </c>
      <c r="EU732">
        <v>0.0329936230769231</v>
      </c>
      <c r="EV732">
        <v>0</v>
      </c>
      <c r="EW732">
        <v>1152.70615384615</v>
      </c>
      <c r="EX732">
        <v>5.00059</v>
      </c>
      <c r="EY732">
        <v>15124.0769230769</v>
      </c>
      <c r="EZ732">
        <v>10359</v>
      </c>
      <c r="FA732">
        <v>63.6870769230769</v>
      </c>
      <c r="FB732">
        <v>65.5766153846154</v>
      </c>
      <c r="FC732">
        <v>63.9226923076923</v>
      </c>
      <c r="FD732">
        <v>65.2257692307692</v>
      </c>
      <c r="FE732">
        <v>64.3507692307692</v>
      </c>
      <c r="FF732">
        <v>1155.60153846154</v>
      </c>
      <c r="FG732">
        <v>39.43</v>
      </c>
      <c r="FH732">
        <v>0</v>
      </c>
      <c r="FI732">
        <v>1761418998.7</v>
      </c>
      <c r="FJ732">
        <v>0</v>
      </c>
      <c r="FK732">
        <v>1152.234</v>
      </c>
      <c r="FL732">
        <v>-18.7800000147958</v>
      </c>
      <c r="FM732">
        <v>-211.469230838278</v>
      </c>
      <c r="FN732">
        <v>15119.144</v>
      </c>
      <c r="FO732">
        <v>15</v>
      </c>
      <c r="FP732">
        <v>0</v>
      </c>
      <c r="FQ732" t="s">
        <v>439</v>
      </c>
      <c r="FR732">
        <v>0</v>
      </c>
      <c r="FS732">
        <v>0</v>
      </c>
      <c r="FT732">
        <v>0</v>
      </c>
      <c r="FU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A732">
        <v>0</v>
      </c>
      <c r="GB732">
        <v>0</v>
      </c>
      <c r="GC732">
        <v>-37.1430047619048</v>
      </c>
      <c r="GD732">
        <v>-5.27255932547175</v>
      </c>
      <c r="GE732">
        <v>0.737883809718027</v>
      </c>
      <c r="GF732">
        <v>0</v>
      </c>
      <c r="GG732">
        <v>1153.88529411765</v>
      </c>
      <c r="GH732">
        <v>-19.4725744864029</v>
      </c>
      <c r="GI732">
        <v>1.92288575307457</v>
      </c>
      <c r="GJ732">
        <v>-1</v>
      </c>
      <c r="GK732">
        <v>6.85064952380952</v>
      </c>
      <c r="GL732">
        <v>-1.01463748106678</v>
      </c>
      <c r="GM732">
        <v>0.0966843503107475</v>
      </c>
      <c r="GN732">
        <v>0</v>
      </c>
      <c r="GO732">
        <v>0</v>
      </c>
      <c r="GP732">
        <v>2</v>
      </c>
      <c r="GQ732" t="s">
        <v>473</v>
      </c>
      <c r="GR732">
        <v>3.12654</v>
      </c>
      <c r="GS732">
        <v>2.72274</v>
      </c>
      <c r="GT732">
        <v>0.119828</v>
      </c>
      <c r="GU732">
        <v>0.124608</v>
      </c>
      <c r="GV732">
        <v>0.120874</v>
      </c>
      <c r="GW732">
        <v>0.103047</v>
      </c>
      <c r="GX732">
        <v>31369.3</v>
      </c>
      <c r="GY732">
        <v>32925.4</v>
      </c>
      <c r="GZ732">
        <v>32390.5</v>
      </c>
      <c r="HA732">
        <v>34201.3</v>
      </c>
      <c r="HB732">
        <v>40731.9</v>
      </c>
      <c r="HC732">
        <v>44282.4</v>
      </c>
      <c r="HD732">
        <v>50957.9</v>
      </c>
      <c r="HE732">
        <v>54895.1</v>
      </c>
      <c r="HF732">
        <v>1.64583</v>
      </c>
      <c r="HG732">
        <v>1.50515</v>
      </c>
      <c r="HH732">
        <v>-0.0930391</v>
      </c>
      <c r="HI732">
        <v>0</v>
      </c>
      <c r="HJ732">
        <v>44.6903</v>
      </c>
      <c r="HK732">
        <v>999.9</v>
      </c>
      <c r="HL732">
        <v>56.165</v>
      </c>
      <c r="HM732">
        <v>30.393</v>
      </c>
      <c r="HN732">
        <v>27.1115</v>
      </c>
      <c r="HO732">
        <v>61.0593</v>
      </c>
      <c r="HP732">
        <v>40.9135</v>
      </c>
      <c r="HQ732">
        <v>1</v>
      </c>
      <c r="HR732">
        <v>2.70223</v>
      </c>
      <c r="HS732">
        <v>9.28105</v>
      </c>
      <c r="HT732">
        <v>19.8998</v>
      </c>
      <c r="HU732">
        <v>5.18719</v>
      </c>
      <c r="HV732">
        <v>12.0159</v>
      </c>
      <c r="HW732">
        <v>4.9694</v>
      </c>
      <c r="HX732">
        <v>3.296</v>
      </c>
      <c r="HY732">
        <v>9999</v>
      </c>
      <c r="HZ732">
        <v>9999</v>
      </c>
      <c r="IA732">
        <v>999.9</v>
      </c>
      <c r="IB732">
        <v>9999</v>
      </c>
      <c r="IC732">
        <v>1.86325</v>
      </c>
      <c r="ID732">
        <v>1.86811</v>
      </c>
      <c r="IE732">
        <v>1.86783</v>
      </c>
      <c r="IF732">
        <v>1.86905</v>
      </c>
      <c r="IG732">
        <v>1.86981</v>
      </c>
      <c r="IH732">
        <v>1.86587</v>
      </c>
      <c r="II732">
        <v>1.86695</v>
      </c>
      <c r="IJ732">
        <v>1.86841</v>
      </c>
      <c r="IK732">
        <v>5</v>
      </c>
      <c r="IL732">
        <v>0</v>
      </c>
      <c r="IM732">
        <v>0</v>
      </c>
      <c r="IN732">
        <v>0</v>
      </c>
      <c r="IO732" t="s">
        <v>441</v>
      </c>
      <c r="IP732" t="s">
        <v>442</v>
      </c>
      <c r="IQ732" t="s">
        <v>443</v>
      </c>
      <c r="IR732" t="s">
        <v>443</v>
      </c>
      <c r="IS732" t="s">
        <v>443</v>
      </c>
      <c r="IT732" t="s">
        <v>443</v>
      </c>
      <c r="IU732">
        <v>0</v>
      </c>
      <c r="IV732">
        <v>100</v>
      </c>
      <c r="IW732">
        <v>100</v>
      </c>
      <c r="IX732">
        <v>1.098</v>
      </c>
      <c r="IY732">
        <v>0.3152</v>
      </c>
      <c r="IZ732">
        <v>1.09748391826392</v>
      </c>
      <c r="JA732">
        <v>0</v>
      </c>
      <c r="JB732">
        <v>0</v>
      </c>
      <c r="JC732">
        <v>0</v>
      </c>
      <c r="JD732">
        <v>0.315191680746845</v>
      </c>
      <c r="JE732">
        <v>0</v>
      </c>
      <c r="JF732">
        <v>0</v>
      </c>
      <c r="JG732">
        <v>0</v>
      </c>
      <c r="JH732">
        <v>5</v>
      </c>
      <c r="JI732">
        <v>2273</v>
      </c>
      <c r="JJ732">
        <v>0</v>
      </c>
      <c r="JK732">
        <v>25</v>
      </c>
      <c r="JL732">
        <v>29356984</v>
      </c>
      <c r="JM732">
        <v>29356984</v>
      </c>
      <c r="JN732">
        <v>1.57593</v>
      </c>
      <c r="JO732">
        <v>2.62695</v>
      </c>
      <c r="JP732">
        <v>1.54785</v>
      </c>
      <c r="JQ732">
        <v>2.31445</v>
      </c>
      <c r="JR732">
        <v>1.64551</v>
      </c>
      <c r="JS732">
        <v>2.39624</v>
      </c>
      <c r="JT732">
        <v>34.5777</v>
      </c>
      <c r="JU732">
        <v>24.0963</v>
      </c>
      <c r="JV732">
        <v>18</v>
      </c>
      <c r="JW732">
        <v>477.111</v>
      </c>
      <c r="JX732">
        <v>376.243</v>
      </c>
      <c r="JY732">
        <v>35.5175</v>
      </c>
      <c r="JZ732">
        <v>56.2876</v>
      </c>
      <c r="KA732">
        <v>30.0041</v>
      </c>
      <c r="KB732">
        <v>55.1722</v>
      </c>
      <c r="KC732">
        <v>54.9361</v>
      </c>
      <c r="KD732">
        <v>31.5657</v>
      </c>
      <c r="KE732">
        <v>0</v>
      </c>
      <c r="KF732">
        <v>100</v>
      </c>
      <c r="KG732">
        <v>24.467</v>
      </c>
      <c r="KH732">
        <v>726.187</v>
      </c>
      <c r="KI732">
        <v>34.6858</v>
      </c>
      <c r="KJ732">
        <v>92.3261</v>
      </c>
      <c r="KK732">
        <v>88.7963</v>
      </c>
    </row>
    <row r="733" spans="1:297">
      <c r="A733">
        <v>717</v>
      </c>
      <c r="B733">
        <v>1761419043.1</v>
      </c>
      <c r="C733">
        <v>10862.0999999046</v>
      </c>
      <c r="D733" t="s">
        <v>1883</v>
      </c>
      <c r="E733" t="s">
        <v>1884</v>
      </c>
      <c r="F733">
        <v>5</v>
      </c>
      <c r="G733" t="s">
        <v>1796</v>
      </c>
      <c r="H733" t="s">
        <v>436</v>
      </c>
      <c r="I733">
        <v>1761419034.79231</v>
      </c>
      <c r="J733">
        <f>(K733)/1000</f>
        <v>0</v>
      </c>
      <c r="K733">
        <f>IF(DP733, AN733, AH733)</f>
        <v>0</v>
      </c>
      <c r="L733">
        <f>IF(DP733, AI733, AG733)</f>
        <v>0</v>
      </c>
      <c r="M733">
        <f>DR733 - IF(AU733&gt;1, L733*DL733*100.0/(AW733), 0)</f>
        <v>0</v>
      </c>
      <c r="N733">
        <f>((T733-J733/2)*M733-L733)/(T733+J733/2)</f>
        <v>0</v>
      </c>
      <c r="O733">
        <f>N733*(DY733+DZ733)/1000.0</f>
        <v>0</v>
      </c>
      <c r="P733">
        <f>(DR733 - IF(AU733&gt;1, L733*DL733*100.0/(AW733), 0))*(DY733+DZ733)/1000.0</f>
        <v>0</v>
      </c>
      <c r="Q733">
        <f>2.0/((1/S733-1/R733)+SIGN(S733)*SQRT((1/S733-1/R733)*(1/S733-1/R733) + 4*DM733/((DM733+1)*(DM733+1))*(2*1/S733*1/R733-1/R733*1/R733)))</f>
        <v>0</v>
      </c>
      <c r="R733">
        <f>IF(LEFT(DN733,1)&lt;&gt;"0",IF(LEFT(DN733,1)="1",3.0,DO733),$D$5+$E$5*(EF733*DY733/($K$5*1000))+$F$5*(EF733*DY733/($K$5*1000))*MAX(MIN(DL733,$J$5),$I$5)*MAX(MIN(DL733,$J$5),$I$5)+$G$5*MAX(MIN(DL733,$J$5),$I$5)*(EF733*DY733/($K$5*1000))+$H$5*(EF733*DY733/($K$5*1000))*(EF733*DY733/($K$5*1000)))</f>
        <v>0</v>
      </c>
      <c r="S733">
        <f>J733*(1000-(1000*0.61365*exp(17.502*W733/(240.97+W733))/(DY733+DZ733)+DT733)/2)/(1000*0.61365*exp(17.502*W733/(240.97+W733))/(DY733+DZ733)-DT733)</f>
        <v>0</v>
      </c>
      <c r="T733">
        <f>1/((DM733+1)/(Q733/1.6)+1/(R733/1.37)) + DM733/((DM733+1)/(Q733/1.6) + DM733/(R733/1.37))</f>
        <v>0</v>
      </c>
      <c r="U733">
        <f>(DH733*DK733)</f>
        <v>0</v>
      </c>
      <c r="V733">
        <f>(EA733+(U733+2*0.95*5.67E-8*(((EA733+$B$7)+273)^4-(EA733+273)^4)-44100*J733)/(1.84*29.3*R733+8*0.95*5.67E-8*(EA733+273)^3))</f>
        <v>0</v>
      </c>
      <c r="W733">
        <f>($C$7*EB733+$D$7*EC733+$E$7*V733)</f>
        <v>0</v>
      </c>
      <c r="X733">
        <f>0.61365*exp(17.502*W733/(240.97+W733))</f>
        <v>0</v>
      </c>
      <c r="Y733">
        <f>(Z733/AA733*100)</f>
        <v>0</v>
      </c>
      <c r="Z733">
        <f>DT733*(DY733+DZ733)/1000</f>
        <v>0</v>
      </c>
      <c r="AA733">
        <f>0.61365*exp(17.502*EA733/(240.97+EA733))</f>
        <v>0</v>
      </c>
      <c r="AB733">
        <f>(X733-DT733*(DY733+DZ733)/1000)</f>
        <v>0</v>
      </c>
      <c r="AC733">
        <f>(-J733*44100)</f>
        <v>0</v>
      </c>
      <c r="AD733">
        <f>2*29.3*R733*0.92*(EA733-W733)</f>
        <v>0</v>
      </c>
      <c r="AE733">
        <f>2*0.95*5.67E-8*(((EA733+$B$7)+273)^4-(W733+273)^4)</f>
        <v>0</v>
      </c>
      <c r="AF733">
        <f>U733+AE733+AC733+AD733</f>
        <v>0</v>
      </c>
      <c r="AG733">
        <f>DX733*AU733*(DS733-DR733*(1000-AU733*DU733)/(1000-AU733*DT733))/(100*DL733)</f>
        <v>0</v>
      </c>
      <c r="AH733">
        <f>1000*DX733*AU733*(DT733-DU733)/(100*DL733*(1000-AU733*DT733))</f>
        <v>0</v>
      </c>
      <c r="AI733">
        <f>(AJ733 - AK733 - DY733*1E3/(8.314*(EA733+273.15)) * AM733/DX733 * AL733) * DX733/(100*DL733) * (1000 - DU733)/1000</f>
        <v>0</v>
      </c>
      <c r="AJ733">
        <v>740.281635480885</v>
      </c>
      <c r="AK733">
        <v>715.47263030303</v>
      </c>
      <c r="AL733">
        <v>3.31072039700885</v>
      </c>
      <c r="AM733">
        <v>65.3077758132671</v>
      </c>
      <c r="AN733">
        <f>(AP733 - AO733 + DY733*1E3/(8.314*(EA733+273.15)) * AR733/DX733 * AQ733) * DX733/(100*DL733) * 1000/(1000 - AP733)</f>
        <v>0</v>
      </c>
      <c r="AO733">
        <v>25.9754243481309</v>
      </c>
      <c r="AP733">
        <v>32.5912539393939</v>
      </c>
      <c r="AQ733">
        <v>-0.0111807345194119</v>
      </c>
      <c r="AR733">
        <v>110.477653958473</v>
      </c>
      <c r="AS733">
        <v>15</v>
      </c>
      <c r="AT733">
        <v>3</v>
      </c>
      <c r="AU733">
        <f>IF(AS733*$H$13&gt;=AW733,1.0,(AW733/(AW733-AS733*$H$13)))</f>
        <v>0</v>
      </c>
      <c r="AV733">
        <f>(AU733-1)*100</f>
        <v>0</v>
      </c>
      <c r="AW733">
        <f>MAX(0,($B$13+$C$13*EF733)/(1+$D$13*EF733)*DY733/(EA733+273)*$E$13)</f>
        <v>0</v>
      </c>
      <c r="AX733" t="s">
        <v>437</v>
      </c>
      <c r="AY733" t="s">
        <v>437</v>
      </c>
      <c r="AZ733">
        <v>0</v>
      </c>
      <c r="BA733">
        <v>0</v>
      </c>
      <c r="BB733">
        <f>1-AZ733/BA733</f>
        <v>0</v>
      </c>
      <c r="BC733">
        <v>0</v>
      </c>
      <c r="BD733" t="s">
        <v>437</v>
      </c>
      <c r="BE733" t="s">
        <v>437</v>
      </c>
      <c r="BF733">
        <v>0</v>
      </c>
      <c r="BG733">
        <v>0</v>
      </c>
      <c r="BH733">
        <f>1-BF733/BG733</f>
        <v>0</v>
      </c>
      <c r="BI733">
        <v>0.5</v>
      </c>
      <c r="BJ733">
        <f>DI733</f>
        <v>0</v>
      </c>
      <c r="BK733">
        <f>L733</f>
        <v>0</v>
      </c>
      <c r="BL733">
        <f>BH733*BI733*BJ733</f>
        <v>0</v>
      </c>
      <c r="BM733">
        <f>(BK733-BC733)/BJ733</f>
        <v>0</v>
      </c>
      <c r="BN733">
        <f>(BA733-BG733)/BG733</f>
        <v>0</v>
      </c>
      <c r="BO733">
        <f>AZ733/(BB733+AZ733/BG733)</f>
        <v>0</v>
      </c>
      <c r="BP733" t="s">
        <v>437</v>
      </c>
      <c r="BQ733">
        <v>0</v>
      </c>
      <c r="BR733">
        <f>IF(BQ733&lt;&gt;0, BQ733, BO733)</f>
        <v>0</v>
      </c>
      <c r="BS733">
        <f>1-BR733/BG733</f>
        <v>0</v>
      </c>
      <c r="BT733">
        <f>(BG733-BF733)/(BG733-BR733)</f>
        <v>0</v>
      </c>
      <c r="BU733">
        <f>(BA733-BG733)/(BA733-BR733)</f>
        <v>0</v>
      </c>
      <c r="BV733">
        <f>(BG733-BF733)/(BG733-AZ733)</f>
        <v>0</v>
      </c>
      <c r="BW733">
        <f>(BA733-BG733)/(BA733-AZ733)</f>
        <v>0</v>
      </c>
      <c r="BX733">
        <f>(BT733*BR733/BF733)</f>
        <v>0</v>
      </c>
      <c r="BY733">
        <f>(1-BX733)</f>
        <v>0</v>
      </c>
      <c r="DH733">
        <f>$B$11*EG733+$C$11*EH733+$F$11*ES733*(1-EV733)</f>
        <v>0</v>
      </c>
      <c r="DI733">
        <f>DH733*DJ733</f>
        <v>0</v>
      </c>
      <c r="DJ733">
        <f>($B$11*$D$9+$C$11*$D$9+$F$11*((FF733+EX733)/MAX(FF733+EX733+FG733, 0.1)*$I$9+FG733/MAX(FF733+EX733+FG733, 0.1)*$J$9))/($B$11+$C$11+$F$11)</f>
        <v>0</v>
      </c>
      <c r="DK733">
        <f>($B$11*$K$9+$C$11*$K$9+$F$11*((FF733+EX733)/MAX(FF733+EX733+FG733, 0.1)*$P$9+FG733/MAX(FF733+EX733+FG733, 0.1)*$Q$9))/($B$11+$C$11+$F$11)</f>
        <v>0</v>
      </c>
      <c r="DL733">
        <v>6</v>
      </c>
      <c r="DM733">
        <v>0.5</v>
      </c>
      <c r="DN733" t="s">
        <v>438</v>
      </c>
      <c r="DO733">
        <v>2</v>
      </c>
      <c r="DP733" t="b">
        <v>1</v>
      </c>
      <c r="DQ733">
        <v>1761419034.79231</v>
      </c>
      <c r="DR733">
        <v>667.976846153846</v>
      </c>
      <c r="DS733">
        <v>705.008615384615</v>
      </c>
      <c r="DT733">
        <v>32.6887769230769</v>
      </c>
      <c r="DU733">
        <v>25.9724</v>
      </c>
      <c r="DV733">
        <v>666.879384615385</v>
      </c>
      <c r="DW733">
        <v>32.3736076923077</v>
      </c>
      <c r="DX733">
        <v>500.027923076923</v>
      </c>
      <c r="DY733">
        <v>90.2796846153846</v>
      </c>
      <c r="DZ733">
        <v>0.0443110230769231</v>
      </c>
      <c r="EA733">
        <v>43.7933307692308</v>
      </c>
      <c r="EB733">
        <v>43.2009846153846</v>
      </c>
      <c r="EC733">
        <v>999.9</v>
      </c>
      <c r="ED733">
        <v>0</v>
      </c>
      <c r="EE733">
        <v>0</v>
      </c>
      <c r="EF733">
        <v>10007.3046153846</v>
      </c>
      <c r="EG733">
        <v>0</v>
      </c>
      <c r="EH733">
        <v>1199.36769230769</v>
      </c>
      <c r="EI733">
        <v>-37.0318461538462</v>
      </c>
      <c r="EJ733">
        <v>690.548923076923</v>
      </c>
      <c r="EK733">
        <v>723.807846153846</v>
      </c>
      <c r="EL733">
        <v>6.71637461538462</v>
      </c>
      <c r="EM733">
        <v>705.008615384615</v>
      </c>
      <c r="EN733">
        <v>25.9724</v>
      </c>
      <c r="EO733">
        <v>2.95113307692308</v>
      </c>
      <c r="EP733">
        <v>2.34478076923077</v>
      </c>
      <c r="EQ733">
        <v>23.7547</v>
      </c>
      <c r="ER733">
        <v>19.9873923076923</v>
      </c>
      <c r="ES733">
        <v>1200.03846153846</v>
      </c>
      <c r="ET733">
        <v>0.967006846153846</v>
      </c>
      <c r="EU733">
        <v>0.0329929692307692</v>
      </c>
      <c r="EV733">
        <v>0</v>
      </c>
      <c r="EW733">
        <v>1151.15769230769</v>
      </c>
      <c r="EX733">
        <v>5.00059</v>
      </c>
      <c r="EY733">
        <v>15107.3</v>
      </c>
      <c r="EZ733">
        <v>10359.0846153846</v>
      </c>
      <c r="FA733">
        <v>63.7112307692308</v>
      </c>
      <c r="FB733">
        <v>65.6150769230769</v>
      </c>
      <c r="FC733">
        <v>63.9563846153846</v>
      </c>
      <c r="FD733">
        <v>65.2642307692308</v>
      </c>
      <c r="FE733">
        <v>64.3892307692308</v>
      </c>
      <c r="FF733">
        <v>1155.60846153846</v>
      </c>
      <c r="FG733">
        <v>39.43</v>
      </c>
      <c r="FH733">
        <v>0</v>
      </c>
      <c r="FI733">
        <v>1761419003.5</v>
      </c>
      <c r="FJ733">
        <v>0</v>
      </c>
      <c r="FK733">
        <v>1150.7344</v>
      </c>
      <c r="FL733">
        <v>-18.2599999869837</v>
      </c>
      <c r="FM733">
        <v>-200.023076767776</v>
      </c>
      <c r="FN733">
        <v>15102.668</v>
      </c>
      <c r="FO733">
        <v>15</v>
      </c>
      <c r="FP733">
        <v>0</v>
      </c>
      <c r="FQ733" t="s">
        <v>439</v>
      </c>
      <c r="FR733">
        <v>0</v>
      </c>
      <c r="FS733">
        <v>0</v>
      </c>
      <c r="FT733">
        <v>0</v>
      </c>
      <c r="FU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A733">
        <v>0</v>
      </c>
      <c r="GB733">
        <v>0</v>
      </c>
      <c r="GC733">
        <v>-37.078519047619</v>
      </c>
      <c r="GD733">
        <v>3.22103489006229</v>
      </c>
      <c r="GE733">
        <v>0.961986427297109</v>
      </c>
      <c r="GF733">
        <v>0</v>
      </c>
      <c r="GG733">
        <v>1151.92882352941</v>
      </c>
      <c r="GH733">
        <v>-19.1028265901643</v>
      </c>
      <c r="GI733">
        <v>1.88558894638796</v>
      </c>
      <c r="GJ733">
        <v>-1</v>
      </c>
      <c r="GK733">
        <v>6.75810666666667</v>
      </c>
      <c r="GL733">
        <v>-0.926157468672919</v>
      </c>
      <c r="GM733">
        <v>0.0925367519953086</v>
      </c>
      <c r="GN733">
        <v>0</v>
      </c>
      <c r="GO733">
        <v>0</v>
      </c>
      <c r="GP733">
        <v>2</v>
      </c>
      <c r="GQ733" t="s">
        <v>473</v>
      </c>
      <c r="GR733">
        <v>3.12657</v>
      </c>
      <c r="GS733">
        <v>2.72245</v>
      </c>
      <c r="GT733">
        <v>0.121759</v>
      </c>
      <c r="GU733">
        <v>0.126073</v>
      </c>
      <c r="GV733">
        <v>0.120702</v>
      </c>
      <c r="GW733">
        <v>0.103041</v>
      </c>
      <c r="GX733">
        <v>31297.6</v>
      </c>
      <c r="GY733">
        <v>32866.4</v>
      </c>
      <c r="GZ733">
        <v>32387.9</v>
      </c>
      <c r="HA733">
        <v>34197.5</v>
      </c>
      <c r="HB733">
        <v>40736.8</v>
      </c>
      <c r="HC733">
        <v>44278.3</v>
      </c>
      <c r="HD733">
        <v>50954.4</v>
      </c>
      <c r="HE733">
        <v>54889.3</v>
      </c>
      <c r="HF733">
        <v>1.64522</v>
      </c>
      <c r="HG733">
        <v>1.50472</v>
      </c>
      <c r="HH733">
        <v>-0.0912696</v>
      </c>
      <c r="HI733">
        <v>0</v>
      </c>
      <c r="HJ733">
        <v>44.7148</v>
      </c>
      <c r="HK733">
        <v>999.9</v>
      </c>
      <c r="HL733">
        <v>56.165</v>
      </c>
      <c r="HM733">
        <v>30.393</v>
      </c>
      <c r="HN733">
        <v>27.1103</v>
      </c>
      <c r="HO733">
        <v>60.4093</v>
      </c>
      <c r="HP733">
        <v>40.8774</v>
      </c>
      <c r="HQ733">
        <v>1</v>
      </c>
      <c r="HR733">
        <v>2.70709</v>
      </c>
      <c r="HS733">
        <v>9.28105</v>
      </c>
      <c r="HT733">
        <v>19.8995</v>
      </c>
      <c r="HU733">
        <v>5.18599</v>
      </c>
      <c r="HV733">
        <v>12.0159</v>
      </c>
      <c r="HW733">
        <v>4.9686</v>
      </c>
      <c r="HX733">
        <v>3.296</v>
      </c>
      <c r="HY733">
        <v>9999</v>
      </c>
      <c r="HZ733">
        <v>9999</v>
      </c>
      <c r="IA733">
        <v>999.9</v>
      </c>
      <c r="IB733">
        <v>9999</v>
      </c>
      <c r="IC733">
        <v>1.86324</v>
      </c>
      <c r="ID733">
        <v>1.86812</v>
      </c>
      <c r="IE733">
        <v>1.86783</v>
      </c>
      <c r="IF733">
        <v>1.86905</v>
      </c>
      <c r="IG733">
        <v>1.86981</v>
      </c>
      <c r="IH733">
        <v>1.86586</v>
      </c>
      <c r="II733">
        <v>1.86695</v>
      </c>
      <c r="IJ733">
        <v>1.86838</v>
      </c>
      <c r="IK733">
        <v>5</v>
      </c>
      <c r="IL733">
        <v>0</v>
      </c>
      <c r="IM733">
        <v>0</v>
      </c>
      <c r="IN733">
        <v>0</v>
      </c>
      <c r="IO733" t="s">
        <v>441</v>
      </c>
      <c r="IP733" t="s">
        <v>442</v>
      </c>
      <c r="IQ733" t="s">
        <v>443</v>
      </c>
      <c r="IR733" t="s">
        <v>443</v>
      </c>
      <c r="IS733" t="s">
        <v>443</v>
      </c>
      <c r="IT733" t="s">
        <v>443</v>
      </c>
      <c r="IU733">
        <v>0</v>
      </c>
      <c r="IV733">
        <v>100</v>
      </c>
      <c r="IW733">
        <v>100</v>
      </c>
      <c r="IX733">
        <v>1.097</v>
      </c>
      <c r="IY733">
        <v>0.3151</v>
      </c>
      <c r="IZ733">
        <v>1.09748391826392</v>
      </c>
      <c r="JA733">
        <v>0</v>
      </c>
      <c r="JB733">
        <v>0</v>
      </c>
      <c r="JC733">
        <v>0</v>
      </c>
      <c r="JD733">
        <v>0.315191680746845</v>
      </c>
      <c r="JE733">
        <v>0</v>
      </c>
      <c r="JF733">
        <v>0</v>
      </c>
      <c r="JG733">
        <v>0</v>
      </c>
      <c r="JH733">
        <v>5</v>
      </c>
      <c r="JI733">
        <v>2273</v>
      </c>
      <c r="JJ733">
        <v>0</v>
      </c>
      <c r="JK733">
        <v>25</v>
      </c>
      <c r="JL733">
        <v>29356984.1</v>
      </c>
      <c r="JM733">
        <v>29356984.1</v>
      </c>
      <c r="JN733">
        <v>1.60889</v>
      </c>
      <c r="JO733">
        <v>2.63184</v>
      </c>
      <c r="JP733">
        <v>1.54785</v>
      </c>
      <c r="JQ733">
        <v>2.31445</v>
      </c>
      <c r="JR733">
        <v>1.64673</v>
      </c>
      <c r="JS733">
        <v>2.34985</v>
      </c>
      <c r="JT733">
        <v>34.5777</v>
      </c>
      <c r="JU733">
        <v>24.0963</v>
      </c>
      <c r="JV733">
        <v>18</v>
      </c>
      <c r="JW733">
        <v>476.891</v>
      </c>
      <c r="JX733">
        <v>376.17</v>
      </c>
      <c r="JY733">
        <v>35.5459</v>
      </c>
      <c r="JZ733">
        <v>56.33</v>
      </c>
      <c r="KA733">
        <v>30.0042</v>
      </c>
      <c r="KB733">
        <v>55.2124</v>
      </c>
      <c r="KC733">
        <v>54.9811</v>
      </c>
      <c r="KD733">
        <v>32.2775</v>
      </c>
      <c r="KE733">
        <v>0</v>
      </c>
      <c r="KF733">
        <v>100</v>
      </c>
      <c r="KG733">
        <v>24.4184</v>
      </c>
      <c r="KH733">
        <v>753.43</v>
      </c>
      <c r="KI733">
        <v>34.6858</v>
      </c>
      <c r="KJ733">
        <v>92.3194</v>
      </c>
      <c r="KK733">
        <v>88.7868</v>
      </c>
    </row>
    <row r="734" spans="1:297">
      <c r="A734">
        <v>718</v>
      </c>
      <c r="B734">
        <v>1761419048.1</v>
      </c>
      <c r="C734">
        <v>10867.0999999046</v>
      </c>
      <c r="D734" t="s">
        <v>1885</v>
      </c>
      <c r="E734" t="s">
        <v>1886</v>
      </c>
      <c r="F734">
        <v>5</v>
      </c>
      <c r="G734" t="s">
        <v>1796</v>
      </c>
      <c r="H734" t="s">
        <v>436</v>
      </c>
      <c r="I734">
        <v>1761419039.86923</v>
      </c>
      <c r="J734">
        <f>(K734)/1000</f>
        <v>0</v>
      </c>
      <c r="K734">
        <f>IF(DP734, AN734, AH734)</f>
        <v>0</v>
      </c>
      <c r="L734">
        <f>IF(DP734, AI734, AG734)</f>
        <v>0</v>
      </c>
      <c r="M734">
        <f>DR734 - IF(AU734&gt;1, L734*DL734*100.0/(AW734), 0)</f>
        <v>0</v>
      </c>
      <c r="N734">
        <f>((T734-J734/2)*M734-L734)/(T734+J734/2)</f>
        <v>0</v>
      </c>
      <c r="O734">
        <f>N734*(DY734+DZ734)/1000.0</f>
        <v>0</v>
      </c>
      <c r="P734">
        <f>(DR734 - IF(AU734&gt;1, L734*DL734*100.0/(AW734), 0))*(DY734+DZ734)/1000.0</f>
        <v>0</v>
      </c>
      <c r="Q734">
        <f>2.0/((1/S734-1/R734)+SIGN(S734)*SQRT((1/S734-1/R734)*(1/S734-1/R734) + 4*DM734/((DM734+1)*(DM734+1))*(2*1/S734*1/R734-1/R734*1/R734)))</f>
        <v>0</v>
      </c>
      <c r="R734">
        <f>IF(LEFT(DN734,1)&lt;&gt;"0",IF(LEFT(DN734,1)="1",3.0,DO734),$D$5+$E$5*(EF734*DY734/($K$5*1000))+$F$5*(EF734*DY734/($K$5*1000))*MAX(MIN(DL734,$J$5),$I$5)*MAX(MIN(DL734,$J$5),$I$5)+$G$5*MAX(MIN(DL734,$J$5),$I$5)*(EF734*DY734/($K$5*1000))+$H$5*(EF734*DY734/($K$5*1000))*(EF734*DY734/($K$5*1000)))</f>
        <v>0</v>
      </c>
      <c r="S734">
        <f>J734*(1000-(1000*0.61365*exp(17.502*W734/(240.97+W734))/(DY734+DZ734)+DT734)/2)/(1000*0.61365*exp(17.502*W734/(240.97+W734))/(DY734+DZ734)-DT734)</f>
        <v>0</v>
      </c>
      <c r="T734">
        <f>1/((DM734+1)/(Q734/1.6)+1/(R734/1.37)) + DM734/((DM734+1)/(Q734/1.6) + DM734/(R734/1.37))</f>
        <v>0</v>
      </c>
      <c r="U734">
        <f>(DH734*DK734)</f>
        <v>0</v>
      </c>
      <c r="V734">
        <f>(EA734+(U734+2*0.95*5.67E-8*(((EA734+$B$7)+273)^4-(EA734+273)^4)-44100*J734)/(1.84*29.3*R734+8*0.95*5.67E-8*(EA734+273)^3))</f>
        <v>0</v>
      </c>
      <c r="W734">
        <f>($C$7*EB734+$D$7*EC734+$E$7*V734)</f>
        <v>0</v>
      </c>
      <c r="X734">
        <f>0.61365*exp(17.502*W734/(240.97+W734))</f>
        <v>0</v>
      </c>
      <c r="Y734">
        <f>(Z734/AA734*100)</f>
        <v>0</v>
      </c>
      <c r="Z734">
        <f>DT734*(DY734+DZ734)/1000</f>
        <v>0</v>
      </c>
      <c r="AA734">
        <f>0.61365*exp(17.502*EA734/(240.97+EA734))</f>
        <v>0</v>
      </c>
      <c r="AB734">
        <f>(X734-DT734*(DY734+DZ734)/1000)</f>
        <v>0</v>
      </c>
      <c r="AC734">
        <f>(-J734*44100)</f>
        <v>0</v>
      </c>
      <c r="AD734">
        <f>2*29.3*R734*0.92*(EA734-W734)</f>
        <v>0</v>
      </c>
      <c r="AE734">
        <f>2*0.95*5.67E-8*(((EA734+$B$7)+273)^4-(W734+273)^4)</f>
        <v>0</v>
      </c>
      <c r="AF734">
        <f>U734+AE734+AC734+AD734</f>
        <v>0</v>
      </c>
      <c r="AG734">
        <f>DX734*AU734*(DS734-DR734*(1000-AU734*DU734)/(1000-AU734*DT734))/(100*DL734)</f>
        <v>0</v>
      </c>
      <c r="AH734">
        <f>1000*DX734*AU734*(DT734-DU734)/(100*DL734*(1000-AU734*DT734))</f>
        <v>0</v>
      </c>
      <c r="AI734">
        <f>(AJ734 - AK734 - DY734*1E3/(8.314*(EA734+273.15)) * AM734/DX734 * AL734) * DX734/(100*DL734) * (1000 - DU734)/1000</f>
        <v>0</v>
      </c>
      <c r="AJ734">
        <v>754.058505758017</v>
      </c>
      <c r="AK734">
        <v>729.958545454545</v>
      </c>
      <c r="AL734">
        <v>2.9147200702899</v>
      </c>
      <c r="AM734">
        <v>65.3077758132671</v>
      </c>
      <c r="AN734">
        <f>(AP734 - AO734 + DY734*1E3/(8.314*(EA734+273.15)) * AR734/DX734 * AQ734) * DX734/(100*DL734) * 1000/(1000 - AP734)</f>
        <v>0</v>
      </c>
      <c r="AO734">
        <v>25.9777964434601</v>
      </c>
      <c r="AP734">
        <v>32.5203793939394</v>
      </c>
      <c r="AQ734">
        <v>-0.0146383267988775</v>
      </c>
      <c r="AR734">
        <v>110.477653958473</v>
      </c>
      <c r="AS734">
        <v>15</v>
      </c>
      <c r="AT734">
        <v>3</v>
      </c>
      <c r="AU734">
        <f>IF(AS734*$H$13&gt;=AW734,1.0,(AW734/(AW734-AS734*$H$13)))</f>
        <v>0</v>
      </c>
      <c r="AV734">
        <f>(AU734-1)*100</f>
        <v>0</v>
      </c>
      <c r="AW734">
        <f>MAX(0,($B$13+$C$13*EF734)/(1+$D$13*EF734)*DY734/(EA734+273)*$E$13)</f>
        <v>0</v>
      </c>
      <c r="AX734" t="s">
        <v>437</v>
      </c>
      <c r="AY734" t="s">
        <v>437</v>
      </c>
      <c r="AZ734">
        <v>0</v>
      </c>
      <c r="BA734">
        <v>0</v>
      </c>
      <c r="BB734">
        <f>1-AZ734/BA734</f>
        <v>0</v>
      </c>
      <c r="BC734">
        <v>0</v>
      </c>
      <c r="BD734" t="s">
        <v>437</v>
      </c>
      <c r="BE734" t="s">
        <v>437</v>
      </c>
      <c r="BF734">
        <v>0</v>
      </c>
      <c r="BG734">
        <v>0</v>
      </c>
      <c r="BH734">
        <f>1-BF734/BG734</f>
        <v>0</v>
      </c>
      <c r="BI734">
        <v>0.5</v>
      </c>
      <c r="BJ734">
        <f>DI734</f>
        <v>0</v>
      </c>
      <c r="BK734">
        <f>L734</f>
        <v>0</v>
      </c>
      <c r="BL734">
        <f>BH734*BI734*BJ734</f>
        <v>0</v>
      </c>
      <c r="BM734">
        <f>(BK734-BC734)/BJ734</f>
        <v>0</v>
      </c>
      <c r="BN734">
        <f>(BA734-BG734)/BG734</f>
        <v>0</v>
      </c>
      <c r="BO734">
        <f>AZ734/(BB734+AZ734/BG734)</f>
        <v>0</v>
      </c>
      <c r="BP734" t="s">
        <v>437</v>
      </c>
      <c r="BQ734">
        <v>0</v>
      </c>
      <c r="BR734">
        <f>IF(BQ734&lt;&gt;0, BQ734, BO734)</f>
        <v>0</v>
      </c>
      <c r="BS734">
        <f>1-BR734/BG734</f>
        <v>0</v>
      </c>
      <c r="BT734">
        <f>(BG734-BF734)/(BG734-BR734)</f>
        <v>0</v>
      </c>
      <c r="BU734">
        <f>(BA734-BG734)/(BA734-BR734)</f>
        <v>0</v>
      </c>
      <c r="BV734">
        <f>(BG734-BF734)/(BG734-AZ734)</f>
        <v>0</v>
      </c>
      <c r="BW734">
        <f>(BA734-BG734)/(BA734-AZ734)</f>
        <v>0</v>
      </c>
      <c r="BX734">
        <f>(BT734*BR734/BF734)</f>
        <v>0</v>
      </c>
      <c r="BY734">
        <f>(1-BX734)</f>
        <v>0</v>
      </c>
      <c r="DH734">
        <f>$B$11*EG734+$C$11*EH734+$F$11*ES734*(1-EV734)</f>
        <v>0</v>
      </c>
      <c r="DI734">
        <f>DH734*DJ734</f>
        <v>0</v>
      </c>
      <c r="DJ734">
        <f>($B$11*$D$9+$C$11*$D$9+$F$11*((FF734+EX734)/MAX(FF734+EX734+FG734, 0.1)*$I$9+FG734/MAX(FF734+EX734+FG734, 0.1)*$J$9))/($B$11+$C$11+$F$11)</f>
        <v>0</v>
      </c>
      <c r="DK734">
        <f>($B$11*$K$9+$C$11*$K$9+$F$11*((FF734+EX734)/MAX(FF734+EX734+FG734, 0.1)*$P$9+FG734/MAX(FF734+EX734+FG734, 0.1)*$Q$9))/($B$11+$C$11+$F$11)</f>
        <v>0</v>
      </c>
      <c r="DL734">
        <v>6</v>
      </c>
      <c r="DM734">
        <v>0.5</v>
      </c>
      <c r="DN734" t="s">
        <v>438</v>
      </c>
      <c r="DO734">
        <v>2</v>
      </c>
      <c r="DP734" t="b">
        <v>1</v>
      </c>
      <c r="DQ734">
        <v>1761419039.86923</v>
      </c>
      <c r="DR734">
        <v>684.349538461538</v>
      </c>
      <c r="DS734">
        <v>720.875307692308</v>
      </c>
      <c r="DT734">
        <v>32.6182461538462</v>
      </c>
      <c r="DU734">
        <v>25.9747846153846</v>
      </c>
      <c r="DV734">
        <v>683.252</v>
      </c>
      <c r="DW734">
        <v>32.3030538461538</v>
      </c>
      <c r="DX734">
        <v>500.026307692308</v>
      </c>
      <c r="DY734">
        <v>90.2792307692308</v>
      </c>
      <c r="DZ734">
        <v>0.0442484</v>
      </c>
      <c r="EA734">
        <v>43.8196846153846</v>
      </c>
      <c r="EB734">
        <v>43.2349461538462</v>
      </c>
      <c r="EC734">
        <v>999.9</v>
      </c>
      <c r="ED734">
        <v>0</v>
      </c>
      <c r="EE734">
        <v>0</v>
      </c>
      <c r="EF734">
        <v>10001.4423076923</v>
      </c>
      <c r="EG734">
        <v>0</v>
      </c>
      <c r="EH734">
        <v>1199.27076923077</v>
      </c>
      <c r="EI734">
        <v>-36.5258923076923</v>
      </c>
      <c r="EJ734">
        <v>707.423384615385</v>
      </c>
      <c r="EK734">
        <v>740.099384615385</v>
      </c>
      <c r="EL734">
        <v>6.64345230769231</v>
      </c>
      <c r="EM734">
        <v>720.875307692308</v>
      </c>
      <c r="EN734">
        <v>25.9747846153846</v>
      </c>
      <c r="EO734">
        <v>2.94474923076923</v>
      </c>
      <c r="EP734">
        <v>2.34498384615385</v>
      </c>
      <c r="EQ734">
        <v>23.7187384615385</v>
      </c>
      <c r="ER734">
        <v>19.9887923076923</v>
      </c>
      <c r="ES734">
        <v>1200.04615384615</v>
      </c>
      <c r="ET734">
        <v>0.967007615384615</v>
      </c>
      <c r="EU734">
        <v>0.0329922923076923</v>
      </c>
      <c r="EV734">
        <v>0</v>
      </c>
      <c r="EW734">
        <v>1149.55076923077</v>
      </c>
      <c r="EX734">
        <v>5.00059</v>
      </c>
      <c r="EY734">
        <v>15090.9153846154</v>
      </c>
      <c r="EZ734">
        <v>10359.1538461538</v>
      </c>
      <c r="FA734">
        <v>63.7353846153846</v>
      </c>
      <c r="FB734">
        <v>65.6535384615385</v>
      </c>
      <c r="FC734">
        <v>63.9757692307692</v>
      </c>
      <c r="FD734">
        <v>65.2881538461538</v>
      </c>
      <c r="FE734">
        <v>64.4131538461538</v>
      </c>
      <c r="FF734">
        <v>1155.61615384615</v>
      </c>
      <c r="FG734">
        <v>39.43</v>
      </c>
      <c r="FH734">
        <v>0</v>
      </c>
      <c r="FI734">
        <v>1761419008.3</v>
      </c>
      <c r="FJ734">
        <v>0</v>
      </c>
      <c r="FK734">
        <v>1149.2276</v>
      </c>
      <c r="FL734">
        <v>-18.6869231078774</v>
      </c>
      <c r="FM734">
        <v>-192.738462075627</v>
      </c>
      <c r="FN734">
        <v>15086.824</v>
      </c>
      <c r="FO734">
        <v>15</v>
      </c>
      <c r="FP734">
        <v>0</v>
      </c>
      <c r="FQ734" t="s">
        <v>439</v>
      </c>
      <c r="FR734">
        <v>0</v>
      </c>
      <c r="FS734">
        <v>0</v>
      </c>
      <c r="FT734">
        <v>0</v>
      </c>
      <c r="FU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A734">
        <v>0</v>
      </c>
      <c r="GB734">
        <v>0</v>
      </c>
      <c r="GC734">
        <v>-36.77095</v>
      </c>
      <c r="GD734">
        <v>8.76289624060145</v>
      </c>
      <c r="GE734">
        <v>1.38940803240085</v>
      </c>
      <c r="GF734">
        <v>0</v>
      </c>
      <c r="GG734">
        <v>1150.45529411765</v>
      </c>
      <c r="GH734">
        <v>-18.6988540977004</v>
      </c>
      <c r="GI734">
        <v>1.84821572985488</v>
      </c>
      <c r="GJ734">
        <v>-1</v>
      </c>
      <c r="GK734">
        <v>6.6764195</v>
      </c>
      <c r="GL734">
        <v>-0.851174887218049</v>
      </c>
      <c r="GM734">
        <v>0.0818724651806087</v>
      </c>
      <c r="GN734">
        <v>0</v>
      </c>
      <c r="GO734">
        <v>0</v>
      </c>
      <c r="GP734">
        <v>2</v>
      </c>
      <c r="GQ734" t="s">
        <v>473</v>
      </c>
      <c r="GR734">
        <v>3.12637</v>
      </c>
      <c r="GS734">
        <v>2.72294</v>
      </c>
      <c r="GT734">
        <v>0.123581</v>
      </c>
      <c r="GU734">
        <v>0.128521</v>
      </c>
      <c r="GV734">
        <v>0.120512</v>
      </c>
      <c r="GW734">
        <v>0.10305</v>
      </c>
      <c r="GX734">
        <v>31229.8</v>
      </c>
      <c r="GY734">
        <v>32770.3</v>
      </c>
      <c r="GZ734">
        <v>32385.3</v>
      </c>
      <c r="HA734">
        <v>34194</v>
      </c>
      <c r="HB734">
        <v>40742.4</v>
      </c>
      <c r="HC734">
        <v>44274.2</v>
      </c>
      <c r="HD734">
        <v>50950.8</v>
      </c>
      <c r="HE734">
        <v>54884.4</v>
      </c>
      <c r="HF734">
        <v>1.64498</v>
      </c>
      <c r="HG734">
        <v>1.50435</v>
      </c>
      <c r="HH734">
        <v>-0.09083</v>
      </c>
      <c r="HI734">
        <v>0</v>
      </c>
      <c r="HJ734">
        <v>44.736</v>
      </c>
      <c r="HK734">
        <v>999.9</v>
      </c>
      <c r="HL734">
        <v>56.165</v>
      </c>
      <c r="HM734">
        <v>30.393</v>
      </c>
      <c r="HN734">
        <v>27.1081</v>
      </c>
      <c r="HO734">
        <v>60.5993</v>
      </c>
      <c r="HP734">
        <v>40.9415</v>
      </c>
      <c r="HQ734">
        <v>1</v>
      </c>
      <c r="HR734">
        <v>2.71141</v>
      </c>
      <c r="HS734">
        <v>9.28105</v>
      </c>
      <c r="HT734">
        <v>19.8994</v>
      </c>
      <c r="HU734">
        <v>5.18584</v>
      </c>
      <c r="HV734">
        <v>12.0164</v>
      </c>
      <c r="HW734">
        <v>4.969</v>
      </c>
      <c r="HX734">
        <v>3.296</v>
      </c>
      <c r="HY734">
        <v>9999</v>
      </c>
      <c r="HZ734">
        <v>9999</v>
      </c>
      <c r="IA734">
        <v>999.9</v>
      </c>
      <c r="IB734">
        <v>9999</v>
      </c>
      <c r="IC734">
        <v>1.86325</v>
      </c>
      <c r="ID734">
        <v>1.86811</v>
      </c>
      <c r="IE734">
        <v>1.86783</v>
      </c>
      <c r="IF734">
        <v>1.86905</v>
      </c>
      <c r="IG734">
        <v>1.86981</v>
      </c>
      <c r="IH734">
        <v>1.86587</v>
      </c>
      <c r="II734">
        <v>1.86695</v>
      </c>
      <c r="IJ734">
        <v>1.86838</v>
      </c>
      <c r="IK734">
        <v>5</v>
      </c>
      <c r="IL734">
        <v>0</v>
      </c>
      <c r="IM734">
        <v>0</v>
      </c>
      <c r="IN734">
        <v>0</v>
      </c>
      <c r="IO734" t="s">
        <v>441</v>
      </c>
      <c r="IP734" t="s">
        <v>442</v>
      </c>
      <c r="IQ734" t="s">
        <v>443</v>
      </c>
      <c r="IR734" t="s">
        <v>443</v>
      </c>
      <c r="IS734" t="s">
        <v>443</v>
      </c>
      <c r="IT734" t="s">
        <v>443</v>
      </c>
      <c r="IU734">
        <v>0</v>
      </c>
      <c r="IV734">
        <v>100</v>
      </c>
      <c r="IW734">
        <v>100</v>
      </c>
      <c r="IX734">
        <v>1.097</v>
      </c>
      <c r="IY734">
        <v>0.3152</v>
      </c>
      <c r="IZ734">
        <v>1.09748391826392</v>
      </c>
      <c r="JA734">
        <v>0</v>
      </c>
      <c r="JB734">
        <v>0</v>
      </c>
      <c r="JC734">
        <v>0</v>
      </c>
      <c r="JD734">
        <v>0.315191680746845</v>
      </c>
      <c r="JE734">
        <v>0</v>
      </c>
      <c r="JF734">
        <v>0</v>
      </c>
      <c r="JG734">
        <v>0</v>
      </c>
      <c r="JH734">
        <v>5</v>
      </c>
      <c r="JI734">
        <v>2273</v>
      </c>
      <c r="JJ734">
        <v>0</v>
      </c>
      <c r="JK734">
        <v>25</v>
      </c>
      <c r="JL734">
        <v>29356984.1</v>
      </c>
      <c r="JM734">
        <v>29356984.1</v>
      </c>
      <c r="JN734">
        <v>1.64429</v>
      </c>
      <c r="JO734">
        <v>2.62939</v>
      </c>
      <c r="JP734">
        <v>1.54785</v>
      </c>
      <c r="JQ734">
        <v>2.31567</v>
      </c>
      <c r="JR734">
        <v>1.64673</v>
      </c>
      <c r="JS734">
        <v>2.26562</v>
      </c>
      <c r="JT734">
        <v>34.5777</v>
      </c>
      <c r="JU734">
        <v>24.0963</v>
      </c>
      <c r="JV734">
        <v>18</v>
      </c>
      <c r="JW734">
        <v>476.907</v>
      </c>
      <c r="JX734">
        <v>376.071</v>
      </c>
      <c r="JY734">
        <v>35.5716</v>
      </c>
      <c r="JZ734">
        <v>56.3686</v>
      </c>
      <c r="KA734">
        <v>30.0042</v>
      </c>
      <c r="KB734">
        <v>55.2489</v>
      </c>
      <c r="KC734">
        <v>55.0125</v>
      </c>
      <c r="KD734">
        <v>32.9932</v>
      </c>
      <c r="KE734">
        <v>0</v>
      </c>
      <c r="KF734">
        <v>100</v>
      </c>
      <c r="KG734">
        <v>24.3733</v>
      </c>
      <c r="KH734">
        <v>773.963</v>
      </c>
      <c r="KI734">
        <v>34.6858</v>
      </c>
      <c r="KJ734">
        <v>92.3126</v>
      </c>
      <c r="KK734">
        <v>88.7783</v>
      </c>
    </row>
    <row r="735" spans="1:297">
      <c r="A735">
        <v>719</v>
      </c>
      <c r="B735">
        <v>1761419053.1</v>
      </c>
      <c r="C735">
        <v>10872.0999999046</v>
      </c>
      <c r="D735" t="s">
        <v>1887</v>
      </c>
      <c r="E735" t="s">
        <v>1888</v>
      </c>
      <c r="F735">
        <v>5</v>
      </c>
      <c r="G735" t="s">
        <v>1796</v>
      </c>
      <c r="H735" t="s">
        <v>436</v>
      </c>
      <c r="I735">
        <v>1761419044.94615</v>
      </c>
      <c r="J735">
        <f>(K735)/1000</f>
        <v>0</v>
      </c>
      <c r="K735">
        <f>IF(DP735, AN735, AH735)</f>
        <v>0</v>
      </c>
      <c r="L735">
        <f>IF(DP735, AI735, AG735)</f>
        <v>0</v>
      </c>
      <c r="M735">
        <f>DR735 - IF(AU735&gt;1, L735*DL735*100.0/(AW735), 0)</f>
        <v>0</v>
      </c>
      <c r="N735">
        <f>((T735-J735/2)*M735-L735)/(T735+J735/2)</f>
        <v>0</v>
      </c>
      <c r="O735">
        <f>N735*(DY735+DZ735)/1000.0</f>
        <v>0</v>
      </c>
      <c r="P735">
        <f>(DR735 - IF(AU735&gt;1, L735*DL735*100.0/(AW735), 0))*(DY735+DZ735)/1000.0</f>
        <v>0</v>
      </c>
      <c r="Q735">
        <f>2.0/((1/S735-1/R735)+SIGN(S735)*SQRT((1/S735-1/R735)*(1/S735-1/R735) + 4*DM735/((DM735+1)*(DM735+1))*(2*1/S735*1/R735-1/R735*1/R735)))</f>
        <v>0</v>
      </c>
      <c r="R735">
        <f>IF(LEFT(DN735,1)&lt;&gt;"0",IF(LEFT(DN735,1)="1",3.0,DO735),$D$5+$E$5*(EF735*DY735/($K$5*1000))+$F$5*(EF735*DY735/($K$5*1000))*MAX(MIN(DL735,$J$5),$I$5)*MAX(MIN(DL735,$J$5),$I$5)+$G$5*MAX(MIN(DL735,$J$5),$I$5)*(EF735*DY735/($K$5*1000))+$H$5*(EF735*DY735/($K$5*1000))*(EF735*DY735/($K$5*1000)))</f>
        <v>0</v>
      </c>
      <c r="S735">
        <f>J735*(1000-(1000*0.61365*exp(17.502*W735/(240.97+W735))/(DY735+DZ735)+DT735)/2)/(1000*0.61365*exp(17.502*W735/(240.97+W735))/(DY735+DZ735)-DT735)</f>
        <v>0</v>
      </c>
      <c r="T735">
        <f>1/((DM735+1)/(Q735/1.6)+1/(R735/1.37)) + DM735/((DM735+1)/(Q735/1.6) + DM735/(R735/1.37))</f>
        <v>0</v>
      </c>
      <c r="U735">
        <f>(DH735*DK735)</f>
        <v>0</v>
      </c>
      <c r="V735">
        <f>(EA735+(U735+2*0.95*5.67E-8*(((EA735+$B$7)+273)^4-(EA735+273)^4)-44100*J735)/(1.84*29.3*R735+8*0.95*5.67E-8*(EA735+273)^3))</f>
        <v>0</v>
      </c>
      <c r="W735">
        <f>($C$7*EB735+$D$7*EC735+$E$7*V735)</f>
        <v>0</v>
      </c>
      <c r="X735">
        <f>0.61365*exp(17.502*W735/(240.97+W735))</f>
        <v>0</v>
      </c>
      <c r="Y735">
        <f>(Z735/AA735*100)</f>
        <v>0</v>
      </c>
      <c r="Z735">
        <f>DT735*(DY735+DZ735)/1000</f>
        <v>0</v>
      </c>
      <c r="AA735">
        <f>0.61365*exp(17.502*EA735/(240.97+EA735))</f>
        <v>0</v>
      </c>
      <c r="AB735">
        <f>(X735-DT735*(DY735+DZ735)/1000)</f>
        <v>0</v>
      </c>
      <c r="AC735">
        <f>(-J735*44100)</f>
        <v>0</v>
      </c>
      <c r="AD735">
        <f>2*29.3*R735*0.92*(EA735-W735)</f>
        <v>0</v>
      </c>
      <c r="AE735">
        <f>2*0.95*5.67E-8*(((EA735+$B$7)+273)^4-(W735+273)^4)</f>
        <v>0</v>
      </c>
      <c r="AF735">
        <f>U735+AE735+AC735+AD735</f>
        <v>0</v>
      </c>
      <c r="AG735">
        <f>DX735*AU735*(DS735-DR735*(1000-AU735*DU735)/(1000-AU735*DT735))/(100*DL735)</f>
        <v>0</v>
      </c>
      <c r="AH735">
        <f>1000*DX735*AU735*(DT735-DU735)/(100*DL735*(1000-AU735*DT735))</f>
        <v>0</v>
      </c>
      <c r="AI735">
        <f>(AJ735 - AK735 - DY735*1E3/(8.314*(EA735+273.15)) * AM735/DX735 * AL735) * DX735/(100*DL735) * (1000 - DU735)/1000</f>
        <v>0</v>
      </c>
      <c r="AJ735">
        <v>775.779422731601</v>
      </c>
      <c r="AK735">
        <v>748.724242424243</v>
      </c>
      <c r="AL735">
        <v>3.78660069070039</v>
      </c>
      <c r="AM735">
        <v>65.3077758132671</v>
      </c>
      <c r="AN735">
        <f>(AP735 - AO735 + DY735*1E3/(8.314*(EA735+273.15)) * AR735/DX735 * AQ735) * DX735/(100*DL735) * 1000/(1000 - AP735)</f>
        <v>0</v>
      </c>
      <c r="AO735">
        <v>25.9828334578702</v>
      </c>
      <c r="AP735">
        <v>32.4647345454545</v>
      </c>
      <c r="AQ735">
        <v>-0.0102108617874911</v>
      </c>
      <c r="AR735">
        <v>110.477653958473</v>
      </c>
      <c r="AS735">
        <v>15</v>
      </c>
      <c r="AT735">
        <v>3</v>
      </c>
      <c r="AU735">
        <f>IF(AS735*$H$13&gt;=AW735,1.0,(AW735/(AW735-AS735*$H$13)))</f>
        <v>0</v>
      </c>
      <c r="AV735">
        <f>(AU735-1)*100</f>
        <v>0</v>
      </c>
      <c r="AW735">
        <f>MAX(0,($B$13+$C$13*EF735)/(1+$D$13*EF735)*DY735/(EA735+273)*$E$13)</f>
        <v>0</v>
      </c>
      <c r="AX735" t="s">
        <v>437</v>
      </c>
      <c r="AY735" t="s">
        <v>437</v>
      </c>
      <c r="AZ735">
        <v>0</v>
      </c>
      <c r="BA735">
        <v>0</v>
      </c>
      <c r="BB735">
        <f>1-AZ735/BA735</f>
        <v>0</v>
      </c>
      <c r="BC735">
        <v>0</v>
      </c>
      <c r="BD735" t="s">
        <v>437</v>
      </c>
      <c r="BE735" t="s">
        <v>437</v>
      </c>
      <c r="BF735">
        <v>0</v>
      </c>
      <c r="BG735">
        <v>0</v>
      </c>
      <c r="BH735">
        <f>1-BF735/BG735</f>
        <v>0</v>
      </c>
      <c r="BI735">
        <v>0.5</v>
      </c>
      <c r="BJ735">
        <f>DI735</f>
        <v>0</v>
      </c>
      <c r="BK735">
        <f>L735</f>
        <v>0</v>
      </c>
      <c r="BL735">
        <f>BH735*BI735*BJ735</f>
        <v>0</v>
      </c>
      <c r="BM735">
        <f>(BK735-BC735)/BJ735</f>
        <v>0</v>
      </c>
      <c r="BN735">
        <f>(BA735-BG735)/BG735</f>
        <v>0</v>
      </c>
      <c r="BO735">
        <f>AZ735/(BB735+AZ735/BG735)</f>
        <v>0</v>
      </c>
      <c r="BP735" t="s">
        <v>437</v>
      </c>
      <c r="BQ735">
        <v>0</v>
      </c>
      <c r="BR735">
        <f>IF(BQ735&lt;&gt;0, BQ735, BO735)</f>
        <v>0</v>
      </c>
      <c r="BS735">
        <f>1-BR735/BG735</f>
        <v>0</v>
      </c>
      <c r="BT735">
        <f>(BG735-BF735)/(BG735-BR735)</f>
        <v>0</v>
      </c>
      <c r="BU735">
        <f>(BA735-BG735)/(BA735-BR735)</f>
        <v>0</v>
      </c>
      <c r="BV735">
        <f>(BG735-BF735)/(BG735-AZ735)</f>
        <v>0</v>
      </c>
      <c r="BW735">
        <f>(BA735-BG735)/(BA735-AZ735)</f>
        <v>0</v>
      </c>
      <c r="BX735">
        <f>(BT735*BR735/BF735)</f>
        <v>0</v>
      </c>
      <c r="BY735">
        <f>(1-BX735)</f>
        <v>0</v>
      </c>
      <c r="DH735">
        <f>$B$11*EG735+$C$11*EH735+$F$11*ES735*(1-EV735)</f>
        <v>0</v>
      </c>
      <c r="DI735">
        <f>DH735*DJ735</f>
        <v>0</v>
      </c>
      <c r="DJ735">
        <f>($B$11*$D$9+$C$11*$D$9+$F$11*((FF735+EX735)/MAX(FF735+EX735+FG735, 0.1)*$I$9+FG735/MAX(FF735+EX735+FG735, 0.1)*$J$9))/($B$11+$C$11+$F$11)</f>
        <v>0</v>
      </c>
      <c r="DK735">
        <f>($B$11*$K$9+$C$11*$K$9+$F$11*((FF735+EX735)/MAX(FF735+EX735+FG735, 0.1)*$P$9+FG735/MAX(FF735+EX735+FG735, 0.1)*$Q$9))/($B$11+$C$11+$F$11)</f>
        <v>0</v>
      </c>
      <c r="DL735">
        <v>6</v>
      </c>
      <c r="DM735">
        <v>0.5</v>
      </c>
      <c r="DN735" t="s">
        <v>438</v>
      </c>
      <c r="DO735">
        <v>2</v>
      </c>
      <c r="DP735" t="b">
        <v>1</v>
      </c>
      <c r="DQ735">
        <v>1761419044.94615</v>
      </c>
      <c r="DR735">
        <v>700.659769230769</v>
      </c>
      <c r="DS735">
        <v>737.991384615385</v>
      </c>
      <c r="DT735">
        <v>32.5517461538462</v>
      </c>
      <c r="DU735">
        <v>25.9778461538462</v>
      </c>
      <c r="DV735">
        <v>699.562307692308</v>
      </c>
      <c r="DW735">
        <v>32.2365538461538</v>
      </c>
      <c r="DX735">
        <v>500.034769230769</v>
      </c>
      <c r="DY735">
        <v>90.2794230769231</v>
      </c>
      <c r="DZ735">
        <v>0.0444087923076923</v>
      </c>
      <c r="EA735">
        <v>43.8471923076923</v>
      </c>
      <c r="EB735">
        <v>43.2674230769231</v>
      </c>
      <c r="EC735">
        <v>999.9</v>
      </c>
      <c r="ED735">
        <v>0</v>
      </c>
      <c r="EE735">
        <v>0</v>
      </c>
      <c r="EF735">
        <v>10002.7853846154</v>
      </c>
      <c r="EG735">
        <v>0</v>
      </c>
      <c r="EH735">
        <v>1199.17</v>
      </c>
      <c r="EI735">
        <v>-37.3316769230769</v>
      </c>
      <c r="EJ735">
        <v>724.233923076923</v>
      </c>
      <c r="EK735">
        <v>757.674307692308</v>
      </c>
      <c r="EL735">
        <v>6.57389230769231</v>
      </c>
      <c r="EM735">
        <v>737.991384615385</v>
      </c>
      <c r="EN735">
        <v>25.9778461538462</v>
      </c>
      <c r="EO735">
        <v>2.93875230769231</v>
      </c>
      <c r="EP735">
        <v>2.34526615384615</v>
      </c>
      <c r="EQ735">
        <v>23.6848846153846</v>
      </c>
      <c r="ER735">
        <v>19.9907307692308</v>
      </c>
      <c r="ES735">
        <v>1200.02923076923</v>
      </c>
      <c r="ET735">
        <v>0.967007615384615</v>
      </c>
      <c r="EU735">
        <v>0.0329922769230769</v>
      </c>
      <c r="EV735">
        <v>0</v>
      </c>
      <c r="EW735">
        <v>1147.90538461538</v>
      </c>
      <c r="EX735">
        <v>5.00059</v>
      </c>
      <c r="EY735">
        <v>15073.7846153846</v>
      </c>
      <c r="EZ735">
        <v>10359.0153846154</v>
      </c>
      <c r="FA735">
        <v>63.7738461538462</v>
      </c>
      <c r="FB735">
        <v>65.6968461538462</v>
      </c>
      <c r="FC735">
        <v>64.0142307692308</v>
      </c>
      <c r="FD735">
        <v>65.3217692307692</v>
      </c>
      <c r="FE735">
        <v>64.4516153846154</v>
      </c>
      <c r="FF735">
        <v>1155.59923076923</v>
      </c>
      <c r="FG735">
        <v>39.43</v>
      </c>
      <c r="FH735">
        <v>0</v>
      </c>
      <c r="FI735">
        <v>1761419013.1</v>
      </c>
      <c r="FJ735">
        <v>0</v>
      </c>
      <c r="FK735">
        <v>1147.7244</v>
      </c>
      <c r="FL735">
        <v>-18.3292307932879</v>
      </c>
      <c r="FM735">
        <v>-194.930769667668</v>
      </c>
      <c r="FN735">
        <v>15070.776</v>
      </c>
      <c r="FO735">
        <v>15</v>
      </c>
      <c r="FP735">
        <v>0</v>
      </c>
      <c r="FQ735" t="s">
        <v>439</v>
      </c>
      <c r="FR735">
        <v>0</v>
      </c>
      <c r="FS735">
        <v>0</v>
      </c>
      <c r="FT735">
        <v>0</v>
      </c>
      <c r="FU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A735">
        <v>0</v>
      </c>
      <c r="GB735">
        <v>0</v>
      </c>
      <c r="GC735">
        <v>-37.3388904761905</v>
      </c>
      <c r="GD735">
        <v>-6.80770129870134</v>
      </c>
      <c r="GE735">
        <v>1.93337263151475</v>
      </c>
      <c r="GF735">
        <v>0</v>
      </c>
      <c r="GG735">
        <v>1148.75088235294</v>
      </c>
      <c r="GH735">
        <v>-18.5272727295799</v>
      </c>
      <c r="GI735">
        <v>1.83311911561729</v>
      </c>
      <c r="GJ735">
        <v>-1</v>
      </c>
      <c r="GK735">
        <v>6.61308952380952</v>
      </c>
      <c r="GL735">
        <v>-0.821717142857123</v>
      </c>
      <c r="GM735">
        <v>0.0829803395806265</v>
      </c>
      <c r="GN735">
        <v>0</v>
      </c>
      <c r="GO735">
        <v>0</v>
      </c>
      <c r="GP735">
        <v>2</v>
      </c>
      <c r="GQ735" t="s">
        <v>473</v>
      </c>
      <c r="GR735">
        <v>3.12636</v>
      </c>
      <c r="GS735">
        <v>2.72285</v>
      </c>
      <c r="GT735">
        <v>0.125772</v>
      </c>
      <c r="GU735">
        <v>0.130643</v>
      </c>
      <c r="GV735">
        <v>0.120369</v>
      </c>
      <c r="GW735">
        <v>0.103058</v>
      </c>
      <c r="GX735">
        <v>31148.4</v>
      </c>
      <c r="GY735">
        <v>32685.9</v>
      </c>
      <c r="GZ735">
        <v>32382.4</v>
      </c>
      <c r="HA735">
        <v>34189.8</v>
      </c>
      <c r="HB735">
        <v>40746.1</v>
      </c>
      <c r="HC735">
        <v>44269.3</v>
      </c>
      <c r="HD735">
        <v>50947.1</v>
      </c>
      <c r="HE735">
        <v>54878.4</v>
      </c>
      <c r="HF735">
        <v>1.64447</v>
      </c>
      <c r="HG735">
        <v>1.50407</v>
      </c>
      <c r="HH735">
        <v>-0.0899434</v>
      </c>
      <c r="HI735">
        <v>0</v>
      </c>
      <c r="HJ735">
        <v>44.7594</v>
      </c>
      <c r="HK735">
        <v>999.9</v>
      </c>
      <c r="HL735">
        <v>56.165</v>
      </c>
      <c r="HM735">
        <v>30.414</v>
      </c>
      <c r="HN735">
        <v>27.1408</v>
      </c>
      <c r="HO735">
        <v>60.8793</v>
      </c>
      <c r="HP735">
        <v>41.1498</v>
      </c>
      <c r="HQ735">
        <v>1</v>
      </c>
      <c r="HR735">
        <v>2.7157</v>
      </c>
      <c r="HS735">
        <v>9.28105</v>
      </c>
      <c r="HT735">
        <v>19.8994</v>
      </c>
      <c r="HU735">
        <v>5.18644</v>
      </c>
      <c r="HV735">
        <v>12.0161</v>
      </c>
      <c r="HW735">
        <v>4.96925</v>
      </c>
      <c r="HX735">
        <v>3.29598</v>
      </c>
      <c r="HY735">
        <v>9999</v>
      </c>
      <c r="HZ735">
        <v>9999</v>
      </c>
      <c r="IA735">
        <v>999.9</v>
      </c>
      <c r="IB735">
        <v>9999</v>
      </c>
      <c r="IC735">
        <v>1.86325</v>
      </c>
      <c r="ID735">
        <v>1.86812</v>
      </c>
      <c r="IE735">
        <v>1.86783</v>
      </c>
      <c r="IF735">
        <v>1.86905</v>
      </c>
      <c r="IG735">
        <v>1.86981</v>
      </c>
      <c r="IH735">
        <v>1.86589</v>
      </c>
      <c r="II735">
        <v>1.86692</v>
      </c>
      <c r="IJ735">
        <v>1.86841</v>
      </c>
      <c r="IK735">
        <v>5</v>
      </c>
      <c r="IL735">
        <v>0</v>
      </c>
      <c r="IM735">
        <v>0</v>
      </c>
      <c r="IN735">
        <v>0</v>
      </c>
      <c r="IO735" t="s">
        <v>441</v>
      </c>
      <c r="IP735" t="s">
        <v>442</v>
      </c>
      <c r="IQ735" t="s">
        <v>443</v>
      </c>
      <c r="IR735" t="s">
        <v>443</v>
      </c>
      <c r="IS735" t="s">
        <v>443</v>
      </c>
      <c r="IT735" t="s">
        <v>443</v>
      </c>
      <c r="IU735">
        <v>0</v>
      </c>
      <c r="IV735">
        <v>100</v>
      </c>
      <c r="IW735">
        <v>100</v>
      </c>
      <c r="IX735">
        <v>1.097</v>
      </c>
      <c r="IY735">
        <v>0.3152</v>
      </c>
      <c r="IZ735">
        <v>1.09748391826392</v>
      </c>
      <c r="JA735">
        <v>0</v>
      </c>
      <c r="JB735">
        <v>0</v>
      </c>
      <c r="JC735">
        <v>0</v>
      </c>
      <c r="JD735">
        <v>0.315191680746845</v>
      </c>
      <c r="JE735">
        <v>0</v>
      </c>
      <c r="JF735">
        <v>0</v>
      </c>
      <c r="JG735">
        <v>0</v>
      </c>
      <c r="JH735">
        <v>5</v>
      </c>
      <c r="JI735">
        <v>2273</v>
      </c>
      <c r="JJ735">
        <v>0</v>
      </c>
      <c r="JK735">
        <v>25</v>
      </c>
      <c r="JL735">
        <v>29356984.2</v>
      </c>
      <c r="JM735">
        <v>29356984.2</v>
      </c>
      <c r="JN735">
        <v>1.6687</v>
      </c>
      <c r="JO735">
        <v>2.62207</v>
      </c>
      <c r="JP735">
        <v>1.54785</v>
      </c>
      <c r="JQ735">
        <v>2.31445</v>
      </c>
      <c r="JR735">
        <v>1.64551</v>
      </c>
      <c r="JS735">
        <v>2.36328</v>
      </c>
      <c r="JT735">
        <v>34.5777</v>
      </c>
      <c r="JU735">
        <v>24.0963</v>
      </c>
      <c r="JV735">
        <v>18</v>
      </c>
      <c r="JW735">
        <v>476.74</v>
      </c>
      <c r="JX735">
        <v>376.048</v>
      </c>
      <c r="JY735">
        <v>35.5963</v>
      </c>
      <c r="JZ735">
        <v>56.4092</v>
      </c>
      <c r="KA735">
        <v>30.0041</v>
      </c>
      <c r="KB735">
        <v>55.2856</v>
      </c>
      <c r="KC735">
        <v>55.0479</v>
      </c>
      <c r="KD735">
        <v>33.4831</v>
      </c>
      <c r="KE735">
        <v>0</v>
      </c>
      <c r="KF735">
        <v>100</v>
      </c>
      <c r="KG735">
        <v>24.3377</v>
      </c>
      <c r="KH735">
        <v>787.58</v>
      </c>
      <c r="KI735">
        <v>34.6858</v>
      </c>
      <c r="KJ735">
        <v>92.3053</v>
      </c>
      <c r="KK735">
        <v>88.7681</v>
      </c>
    </row>
    <row r="736" spans="1:297">
      <c r="A736">
        <v>720</v>
      </c>
      <c r="B736">
        <v>1761419058.1</v>
      </c>
      <c r="C736">
        <v>10877.0999999046</v>
      </c>
      <c r="D736" t="s">
        <v>1889</v>
      </c>
      <c r="E736" t="s">
        <v>1890</v>
      </c>
      <c r="F736">
        <v>5</v>
      </c>
      <c r="G736" t="s">
        <v>1796</v>
      </c>
      <c r="H736" t="s">
        <v>436</v>
      </c>
      <c r="I736">
        <v>1761419049.94615</v>
      </c>
      <c r="J736">
        <f>(K736)/1000</f>
        <v>0</v>
      </c>
      <c r="K736">
        <f>IF(DP736, AN736, AH736)</f>
        <v>0</v>
      </c>
      <c r="L736">
        <f>IF(DP736, AI736, AG736)</f>
        <v>0</v>
      </c>
      <c r="M736">
        <f>DR736 - IF(AU736&gt;1, L736*DL736*100.0/(AW736), 0)</f>
        <v>0</v>
      </c>
      <c r="N736">
        <f>((T736-J736/2)*M736-L736)/(T736+J736/2)</f>
        <v>0</v>
      </c>
      <c r="O736">
        <f>N736*(DY736+DZ736)/1000.0</f>
        <v>0</v>
      </c>
      <c r="P736">
        <f>(DR736 - IF(AU736&gt;1, L736*DL736*100.0/(AW736), 0))*(DY736+DZ736)/1000.0</f>
        <v>0</v>
      </c>
      <c r="Q736">
        <f>2.0/((1/S736-1/R736)+SIGN(S736)*SQRT((1/S736-1/R736)*(1/S736-1/R736) + 4*DM736/((DM736+1)*(DM736+1))*(2*1/S736*1/R736-1/R736*1/R736)))</f>
        <v>0</v>
      </c>
      <c r="R736">
        <f>IF(LEFT(DN736,1)&lt;&gt;"0",IF(LEFT(DN736,1)="1",3.0,DO736),$D$5+$E$5*(EF736*DY736/($K$5*1000))+$F$5*(EF736*DY736/($K$5*1000))*MAX(MIN(DL736,$J$5),$I$5)*MAX(MIN(DL736,$J$5),$I$5)+$G$5*MAX(MIN(DL736,$J$5),$I$5)*(EF736*DY736/($K$5*1000))+$H$5*(EF736*DY736/($K$5*1000))*(EF736*DY736/($K$5*1000)))</f>
        <v>0</v>
      </c>
      <c r="S736">
        <f>J736*(1000-(1000*0.61365*exp(17.502*W736/(240.97+W736))/(DY736+DZ736)+DT736)/2)/(1000*0.61365*exp(17.502*W736/(240.97+W736))/(DY736+DZ736)-DT736)</f>
        <v>0</v>
      </c>
      <c r="T736">
        <f>1/((DM736+1)/(Q736/1.6)+1/(R736/1.37)) + DM736/((DM736+1)/(Q736/1.6) + DM736/(R736/1.37))</f>
        <v>0</v>
      </c>
      <c r="U736">
        <f>(DH736*DK736)</f>
        <v>0</v>
      </c>
      <c r="V736">
        <f>(EA736+(U736+2*0.95*5.67E-8*(((EA736+$B$7)+273)^4-(EA736+273)^4)-44100*J736)/(1.84*29.3*R736+8*0.95*5.67E-8*(EA736+273)^3))</f>
        <v>0</v>
      </c>
      <c r="W736">
        <f>($C$7*EB736+$D$7*EC736+$E$7*V736)</f>
        <v>0</v>
      </c>
      <c r="X736">
        <f>0.61365*exp(17.502*W736/(240.97+W736))</f>
        <v>0</v>
      </c>
      <c r="Y736">
        <f>(Z736/AA736*100)</f>
        <v>0</v>
      </c>
      <c r="Z736">
        <f>DT736*(DY736+DZ736)/1000</f>
        <v>0</v>
      </c>
      <c r="AA736">
        <f>0.61365*exp(17.502*EA736/(240.97+EA736))</f>
        <v>0</v>
      </c>
      <c r="AB736">
        <f>(X736-DT736*(DY736+DZ736)/1000)</f>
        <v>0</v>
      </c>
      <c r="AC736">
        <f>(-J736*44100)</f>
        <v>0</v>
      </c>
      <c r="AD736">
        <f>2*29.3*R736*0.92*(EA736-W736)</f>
        <v>0</v>
      </c>
      <c r="AE736">
        <f>2*0.95*5.67E-8*(((EA736+$B$7)+273)^4-(W736+273)^4)</f>
        <v>0</v>
      </c>
      <c r="AF736">
        <f>U736+AE736+AC736+AD736</f>
        <v>0</v>
      </c>
      <c r="AG736">
        <f>DX736*AU736*(DS736-DR736*(1000-AU736*DU736)/(1000-AU736*DT736))/(100*DL736)</f>
        <v>0</v>
      </c>
      <c r="AH736">
        <f>1000*DX736*AU736*(DT736-DU736)/(100*DL736*(1000-AU736*DT736))</f>
        <v>0</v>
      </c>
      <c r="AI736">
        <f>(AJ736 - AK736 - DY736*1E3/(8.314*(EA736+273.15)) * AM736/DX736 * AL736) * DX736/(100*DL736) * (1000 - DU736)/1000</f>
        <v>0</v>
      </c>
      <c r="AJ736">
        <v>792.764190395515</v>
      </c>
      <c r="AK736">
        <v>766.218290909091</v>
      </c>
      <c r="AL736">
        <v>3.4716777708629</v>
      </c>
      <c r="AM736">
        <v>65.3077758132671</v>
      </c>
      <c r="AN736">
        <f>(AP736 - AO736 + DY736*1E3/(8.314*(EA736+273.15)) * AR736/DX736 * AQ736) * DX736/(100*DL736) * 1000/(1000 - AP736)</f>
        <v>0</v>
      </c>
      <c r="AO736">
        <v>25.9849700337559</v>
      </c>
      <c r="AP736">
        <v>32.4108060606061</v>
      </c>
      <c r="AQ736">
        <v>-0.0114659041366968</v>
      </c>
      <c r="AR736">
        <v>110.477653958473</v>
      </c>
      <c r="AS736">
        <v>15</v>
      </c>
      <c r="AT736">
        <v>3</v>
      </c>
      <c r="AU736">
        <f>IF(AS736*$H$13&gt;=AW736,1.0,(AW736/(AW736-AS736*$H$13)))</f>
        <v>0</v>
      </c>
      <c r="AV736">
        <f>(AU736-1)*100</f>
        <v>0</v>
      </c>
      <c r="AW736">
        <f>MAX(0,($B$13+$C$13*EF736)/(1+$D$13*EF736)*DY736/(EA736+273)*$E$13)</f>
        <v>0</v>
      </c>
      <c r="AX736" t="s">
        <v>437</v>
      </c>
      <c r="AY736" t="s">
        <v>437</v>
      </c>
      <c r="AZ736">
        <v>0</v>
      </c>
      <c r="BA736">
        <v>0</v>
      </c>
      <c r="BB736">
        <f>1-AZ736/BA736</f>
        <v>0</v>
      </c>
      <c r="BC736">
        <v>0</v>
      </c>
      <c r="BD736" t="s">
        <v>437</v>
      </c>
      <c r="BE736" t="s">
        <v>437</v>
      </c>
      <c r="BF736">
        <v>0</v>
      </c>
      <c r="BG736">
        <v>0</v>
      </c>
      <c r="BH736">
        <f>1-BF736/BG736</f>
        <v>0</v>
      </c>
      <c r="BI736">
        <v>0.5</v>
      </c>
      <c r="BJ736">
        <f>DI736</f>
        <v>0</v>
      </c>
      <c r="BK736">
        <f>L736</f>
        <v>0</v>
      </c>
      <c r="BL736">
        <f>BH736*BI736*BJ736</f>
        <v>0</v>
      </c>
      <c r="BM736">
        <f>(BK736-BC736)/BJ736</f>
        <v>0</v>
      </c>
      <c r="BN736">
        <f>(BA736-BG736)/BG736</f>
        <v>0</v>
      </c>
      <c r="BO736">
        <f>AZ736/(BB736+AZ736/BG736)</f>
        <v>0</v>
      </c>
      <c r="BP736" t="s">
        <v>437</v>
      </c>
      <c r="BQ736">
        <v>0</v>
      </c>
      <c r="BR736">
        <f>IF(BQ736&lt;&gt;0, BQ736, BO736)</f>
        <v>0</v>
      </c>
      <c r="BS736">
        <f>1-BR736/BG736</f>
        <v>0</v>
      </c>
      <c r="BT736">
        <f>(BG736-BF736)/(BG736-BR736)</f>
        <v>0</v>
      </c>
      <c r="BU736">
        <f>(BA736-BG736)/(BA736-BR736)</f>
        <v>0</v>
      </c>
      <c r="BV736">
        <f>(BG736-BF736)/(BG736-AZ736)</f>
        <v>0</v>
      </c>
      <c r="BW736">
        <f>(BA736-BG736)/(BA736-AZ736)</f>
        <v>0</v>
      </c>
      <c r="BX736">
        <f>(BT736*BR736/BF736)</f>
        <v>0</v>
      </c>
      <c r="BY736">
        <f>(1-BX736)</f>
        <v>0</v>
      </c>
      <c r="DH736">
        <f>$B$11*EG736+$C$11*EH736+$F$11*ES736*(1-EV736)</f>
        <v>0</v>
      </c>
      <c r="DI736">
        <f>DH736*DJ736</f>
        <v>0</v>
      </c>
      <c r="DJ736">
        <f>($B$11*$D$9+$C$11*$D$9+$F$11*((FF736+EX736)/MAX(FF736+EX736+FG736, 0.1)*$I$9+FG736/MAX(FF736+EX736+FG736, 0.1)*$J$9))/($B$11+$C$11+$F$11)</f>
        <v>0</v>
      </c>
      <c r="DK736">
        <f>($B$11*$K$9+$C$11*$K$9+$F$11*((FF736+EX736)/MAX(FF736+EX736+FG736, 0.1)*$P$9+FG736/MAX(FF736+EX736+FG736, 0.1)*$Q$9))/($B$11+$C$11+$F$11)</f>
        <v>0</v>
      </c>
      <c r="DL736">
        <v>6</v>
      </c>
      <c r="DM736">
        <v>0.5</v>
      </c>
      <c r="DN736" t="s">
        <v>438</v>
      </c>
      <c r="DO736">
        <v>2</v>
      </c>
      <c r="DP736" t="b">
        <v>1</v>
      </c>
      <c r="DQ736">
        <v>1761419049.94615</v>
      </c>
      <c r="DR736">
        <v>716.985230769231</v>
      </c>
      <c r="DS736">
        <v>754.813923076923</v>
      </c>
      <c r="DT736">
        <v>32.4916692307692</v>
      </c>
      <c r="DU736">
        <v>25.9809923076923</v>
      </c>
      <c r="DV736">
        <v>715.887692307692</v>
      </c>
      <c r="DW736">
        <v>32.1764692307692</v>
      </c>
      <c r="DX736">
        <v>500.024461538462</v>
      </c>
      <c r="DY736">
        <v>90.2803615384615</v>
      </c>
      <c r="DZ736">
        <v>0.0446419461538462</v>
      </c>
      <c r="EA736">
        <v>43.8717384615385</v>
      </c>
      <c r="EB736">
        <v>43.3064</v>
      </c>
      <c r="EC736">
        <v>999.9</v>
      </c>
      <c r="ED736">
        <v>0</v>
      </c>
      <c r="EE736">
        <v>0</v>
      </c>
      <c r="EF736">
        <v>9993.65384615385</v>
      </c>
      <c r="EG736">
        <v>0</v>
      </c>
      <c r="EH736">
        <v>1199.06923076923</v>
      </c>
      <c r="EI736">
        <v>-37.8286846153846</v>
      </c>
      <c r="EJ736">
        <v>741.062692307692</v>
      </c>
      <c r="EK736">
        <v>774.947846153846</v>
      </c>
      <c r="EL736">
        <v>6.51067846153846</v>
      </c>
      <c r="EM736">
        <v>754.813923076923</v>
      </c>
      <c r="EN736">
        <v>25.9809923076923</v>
      </c>
      <c r="EO736">
        <v>2.93335923076923</v>
      </c>
      <c r="EP736">
        <v>2.34557461538462</v>
      </c>
      <c r="EQ736">
        <v>23.6543923076923</v>
      </c>
      <c r="ER736">
        <v>19.9928538461538</v>
      </c>
      <c r="ES736">
        <v>1200.06</v>
      </c>
      <c r="ET736">
        <v>0.967009</v>
      </c>
      <c r="EU736">
        <v>0.0329909692307692</v>
      </c>
      <c r="EV736">
        <v>0</v>
      </c>
      <c r="EW736">
        <v>1146.38846153846</v>
      </c>
      <c r="EX736">
        <v>5.00059</v>
      </c>
      <c r="EY736">
        <v>15057.9538461538</v>
      </c>
      <c r="EZ736">
        <v>10359.2769230769</v>
      </c>
      <c r="FA736">
        <v>63.8026153846154</v>
      </c>
      <c r="FB736">
        <v>65.7257692307692</v>
      </c>
      <c r="FC736">
        <v>64.043</v>
      </c>
      <c r="FD736">
        <v>65.3459230769231</v>
      </c>
      <c r="FE736">
        <v>64.4757692307692</v>
      </c>
      <c r="FF736">
        <v>1155.63</v>
      </c>
      <c r="FG736">
        <v>39.43</v>
      </c>
      <c r="FH736">
        <v>0</v>
      </c>
      <c r="FI736">
        <v>1761419018.5</v>
      </c>
      <c r="FJ736">
        <v>0</v>
      </c>
      <c r="FK736">
        <v>1146.17423076923</v>
      </c>
      <c r="FL736">
        <v>-18.2396580955827</v>
      </c>
      <c r="FM736">
        <v>-193.548717790681</v>
      </c>
      <c r="FN736">
        <v>15054.4884615385</v>
      </c>
      <c r="FO736">
        <v>15</v>
      </c>
      <c r="FP736">
        <v>0</v>
      </c>
      <c r="FQ736" t="s">
        <v>439</v>
      </c>
      <c r="FR736">
        <v>0</v>
      </c>
      <c r="FS736">
        <v>0</v>
      </c>
      <c r="FT736">
        <v>0</v>
      </c>
      <c r="FU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A736">
        <v>0</v>
      </c>
      <c r="GB736">
        <v>0</v>
      </c>
      <c r="GC736">
        <v>-37.560005</v>
      </c>
      <c r="GD736">
        <v>-12.816437593985</v>
      </c>
      <c r="GE736">
        <v>2.062806230957</v>
      </c>
      <c r="GF736">
        <v>0</v>
      </c>
      <c r="GG736">
        <v>1147.28235294118</v>
      </c>
      <c r="GH736">
        <v>-18.0873949553486</v>
      </c>
      <c r="GI736">
        <v>1.78989329097563</v>
      </c>
      <c r="GJ736">
        <v>-1</v>
      </c>
      <c r="GK736">
        <v>6.5412365</v>
      </c>
      <c r="GL736">
        <v>-0.768126766917305</v>
      </c>
      <c r="GM736">
        <v>0.0739385328009016</v>
      </c>
      <c r="GN736">
        <v>0</v>
      </c>
      <c r="GO736">
        <v>0</v>
      </c>
      <c r="GP736">
        <v>2</v>
      </c>
      <c r="GQ736" t="s">
        <v>473</v>
      </c>
      <c r="GR736">
        <v>3.12627</v>
      </c>
      <c r="GS736">
        <v>2.72295</v>
      </c>
      <c r="GT736">
        <v>0.12778</v>
      </c>
      <c r="GU736">
        <v>0.13258</v>
      </c>
      <c r="GV736">
        <v>0.12021</v>
      </c>
      <c r="GW736">
        <v>0.103056</v>
      </c>
      <c r="GX736">
        <v>31073.7</v>
      </c>
      <c r="GY736">
        <v>32609.7</v>
      </c>
      <c r="GZ736">
        <v>32379.6</v>
      </c>
      <c r="HA736">
        <v>34186.8</v>
      </c>
      <c r="HB736">
        <v>40750</v>
      </c>
      <c r="HC736">
        <v>44266</v>
      </c>
      <c r="HD736">
        <v>50943</v>
      </c>
      <c r="HE736">
        <v>54873.8</v>
      </c>
      <c r="HF736">
        <v>1.64405</v>
      </c>
      <c r="HG736">
        <v>1.50375</v>
      </c>
      <c r="HH736">
        <v>-0.0890642</v>
      </c>
      <c r="HI736">
        <v>0</v>
      </c>
      <c r="HJ736">
        <v>44.7794</v>
      </c>
      <c r="HK736">
        <v>999.9</v>
      </c>
      <c r="HL736">
        <v>56.165</v>
      </c>
      <c r="HM736">
        <v>30.414</v>
      </c>
      <c r="HN736">
        <v>27.1405</v>
      </c>
      <c r="HO736">
        <v>60.9793</v>
      </c>
      <c r="HP736">
        <v>41.1458</v>
      </c>
      <c r="HQ736">
        <v>1</v>
      </c>
      <c r="HR736">
        <v>2.71999</v>
      </c>
      <c r="HS736">
        <v>9.28105</v>
      </c>
      <c r="HT736">
        <v>19.8994</v>
      </c>
      <c r="HU736">
        <v>5.18614</v>
      </c>
      <c r="HV736">
        <v>12.0161</v>
      </c>
      <c r="HW736">
        <v>4.9688</v>
      </c>
      <c r="HX736">
        <v>3.29593</v>
      </c>
      <c r="HY736">
        <v>9999</v>
      </c>
      <c r="HZ736">
        <v>9999</v>
      </c>
      <c r="IA736">
        <v>999.9</v>
      </c>
      <c r="IB736">
        <v>9999</v>
      </c>
      <c r="IC736">
        <v>1.86325</v>
      </c>
      <c r="ID736">
        <v>1.8681</v>
      </c>
      <c r="IE736">
        <v>1.86783</v>
      </c>
      <c r="IF736">
        <v>1.86905</v>
      </c>
      <c r="IG736">
        <v>1.86981</v>
      </c>
      <c r="IH736">
        <v>1.86588</v>
      </c>
      <c r="II736">
        <v>1.86695</v>
      </c>
      <c r="IJ736">
        <v>1.8684</v>
      </c>
      <c r="IK736">
        <v>5</v>
      </c>
      <c r="IL736">
        <v>0</v>
      </c>
      <c r="IM736">
        <v>0</v>
      </c>
      <c r="IN736">
        <v>0</v>
      </c>
      <c r="IO736" t="s">
        <v>441</v>
      </c>
      <c r="IP736" t="s">
        <v>442</v>
      </c>
      <c r="IQ736" t="s">
        <v>443</v>
      </c>
      <c r="IR736" t="s">
        <v>443</v>
      </c>
      <c r="IS736" t="s">
        <v>443</v>
      </c>
      <c r="IT736" t="s">
        <v>443</v>
      </c>
      <c r="IU736">
        <v>0</v>
      </c>
      <c r="IV736">
        <v>100</v>
      </c>
      <c r="IW736">
        <v>100</v>
      </c>
      <c r="IX736">
        <v>1.097</v>
      </c>
      <c r="IY736">
        <v>0.3152</v>
      </c>
      <c r="IZ736">
        <v>1.09748391826392</v>
      </c>
      <c r="JA736">
        <v>0</v>
      </c>
      <c r="JB736">
        <v>0</v>
      </c>
      <c r="JC736">
        <v>0</v>
      </c>
      <c r="JD736">
        <v>0.315191680746845</v>
      </c>
      <c r="JE736">
        <v>0</v>
      </c>
      <c r="JF736">
        <v>0</v>
      </c>
      <c r="JG736">
        <v>0</v>
      </c>
      <c r="JH736">
        <v>5</v>
      </c>
      <c r="JI736">
        <v>2273</v>
      </c>
      <c r="JJ736">
        <v>0</v>
      </c>
      <c r="JK736">
        <v>25</v>
      </c>
      <c r="JL736">
        <v>29356984.3</v>
      </c>
      <c r="JM736">
        <v>29356984.3</v>
      </c>
      <c r="JN736">
        <v>1.70044</v>
      </c>
      <c r="JO736">
        <v>2.62085</v>
      </c>
      <c r="JP736">
        <v>1.54785</v>
      </c>
      <c r="JQ736">
        <v>2.31445</v>
      </c>
      <c r="JR736">
        <v>1.64673</v>
      </c>
      <c r="JS736">
        <v>2.37915</v>
      </c>
      <c r="JT736">
        <v>34.6006</v>
      </c>
      <c r="JU736">
        <v>24.0963</v>
      </c>
      <c r="JV736">
        <v>18</v>
      </c>
      <c r="JW736">
        <v>476.629</v>
      </c>
      <c r="JX736">
        <v>375.998</v>
      </c>
      <c r="JY736">
        <v>35.622</v>
      </c>
      <c r="JZ736">
        <v>56.446</v>
      </c>
      <c r="KA736">
        <v>30.0042</v>
      </c>
      <c r="KB736">
        <v>55.3223</v>
      </c>
      <c r="KC736">
        <v>55.084</v>
      </c>
      <c r="KD736">
        <v>34.1535</v>
      </c>
      <c r="KE736">
        <v>0</v>
      </c>
      <c r="KF736">
        <v>100</v>
      </c>
      <c r="KG736">
        <v>24.296</v>
      </c>
      <c r="KH736">
        <v>807.998</v>
      </c>
      <c r="KI736">
        <v>34.6858</v>
      </c>
      <c r="KJ736">
        <v>92.2976</v>
      </c>
      <c r="KK736">
        <v>88.7606</v>
      </c>
    </row>
    <row r="737" spans="1:297">
      <c r="A737">
        <v>721</v>
      </c>
      <c r="B737">
        <v>1761419063.1</v>
      </c>
      <c r="C737">
        <v>10882.0999999046</v>
      </c>
      <c r="D737" t="s">
        <v>1891</v>
      </c>
      <c r="E737" t="s">
        <v>1892</v>
      </c>
      <c r="F737">
        <v>5</v>
      </c>
      <c r="G737" t="s">
        <v>1796</v>
      </c>
      <c r="H737" t="s">
        <v>436</v>
      </c>
      <c r="I737">
        <v>1761419054.94615</v>
      </c>
      <c r="J737">
        <f>(K737)/1000</f>
        <v>0</v>
      </c>
      <c r="K737">
        <f>IF(DP737, AN737, AH737)</f>
        <v>0</v>
      </c>
      <c r="L737">
        <f>IF(DP737, AI737, AG737)</f>
        <v>0</v>
      </c>
      <c r="M737">
        <f>DR737 - IF(AU737&gt;1, L737*DL737*100.0/(AW737), 0)</f>
        <v>0</v>
      </c>
      <c r="N737">
        <f>((T737-J737/2)*M737-L737)/(T737+J737/2)</f>
        <v>0</v>
      </c>
      <c r="O737">
        <f>N737*(DY737+DZ737)/1000.0</f>
        <v>0</v>
      </c>
      <c r="P737">
        <f>(DR737 - IF(AU737&gt;1, L737*DL737*100.0/(AW737), 0))*(DY737+DZ737)/1000.0</f>
        <v>0</v>
      </c>
      <c r="Q737">
        <f>2.0/((1/S737-1/R737)+SIGN(S737)*SQRT((1/S737-1/R737)*(1/S737-1/R737) + 4*DM737/((DM737+1)*(DM737+1))*(2*1/S737*1/R737-1/R737*1/R737)))</f>
        <v>0</v>
      </c>
      <c r="R737">
        <f>IF(LEFT(DN737,1)&lt;&gt;"0",IF(LEFT(DN737,1)="1",3.0,DO737),$D$5+$E$5*(EF737*DY737/($K$5*1000))+$F$5*(EF737*DY737/($K$5*1000))*MAX(MIN(DL737,$J$5),$I$5)*MAX(MIN(DL737,$J$5),$I$5)+$G$5*MAX(MIN(DL737,$J$5),$I$5)*(EF737*DY737/($K$5*1000))+$H$5*(EF737*DY737/($K$5*1000))*(EF737*DY737/($K$5*1000)))</f>
        <v>0</v>
      </c>
      <c r="S737">
        <f>J737*(1000-(1000*0.61365*exp(17.502*W737/(240.97+W737))/(DY737+DZ737)+DT737)/2)/(1000*0.61365*exp(17.502*W737/(240.97+W737))/(DY737+DZ737)-DT737)</f>
        <v>0</v>
      </c>
      <c r="T737">
        <f>1/((DM737+1)/(Q737/1.6)+1/(R737/1.37)) + DM737/((DM737+1)/(Q737/1.6) + DM737/(R737/1.37))</f>
        <v>0</v>
      </c>
      <c r="U737">
        <f>(DH737*DK737)</f>
        <v>0</v>
      </c>
      <c r="V737">
        <f>(EA737+(U737+2*0.95*5.67E-8*(((EA737+$B$7)+273)^4-(EA737+273)^4)-44100*J737)/(1.84*29.3*R737+8*0.95*5.67E-8*(EA737+273)^3))</f>
        <v>0</v>
      </c>
      <c r="W737">
        <f>($C$7*EB737+$D$7*EC737+$E$7*V737)</f>
        <v>0</v>
      </c>
      <c r="X737">
        <f>0.61365*exp(17.502*W737/(240.97+W737))</f>
        <v>0</v>
      </c>
      <c r="Y737">
        <f>(Z737/AA737*100)</f>
        <v>0</v>
      </c>
      <c r="Z737">
        <f>DT737*(DY737+DZ737)/1000</f>
        <v>0</v>
      </c>
      <c r="AA737">
        <f>0.61365*exp(17.502*EA737/(240.97+EA737))</f>
        <v>0</v>
      </c>
      <c r="AB737">
        <f>(X737-DT737*(DY737+DZ737)/1000)</f>
        <v>0</v>
      </c>
      <c r="AC737">
        <f>(-J737*44100)</f>
        <v>0</v>
      </c>
      <c r="AD737">
        <f>2*29.3*R737*0.92*(EA737-W737)</f>
        <v>0</v>
      </c>
      <c r="AE737">
        <f>2*0.95*5.67E-8*(((EA737+$B$7)+273)^4-(W737+273)^4)</f>
        <v>0</v>
      </c>
      <c r="AF737">
        <f>U737+AE737+AC737+AD737</f>
        <v>0</v>
      </c>
      <c r="AG737">
        <f>DX737*AU737*(DS737-DR737*(1000-AU737*DU737)/(1000-AU737*DT737))/(100*DL737)</f>
        <v>0</v>
      </c>
      <c r="AH737">
        <f>1000*DX737*AU737*(DT737-DU737)/(100*DL737*(1000-AU737*DT737))</f>
        <v>0</v>
      </c>
      <c r="AI737">
        <f>(AJ737 - AK737 - DY737*1E3/(8.314*(EA737+273.15)) * AM737/DX737 * AL737) * DX737/(100*DL737) * (1000 - DU737)/1000</f>
        <v>0</v>
      </c>
      <c r="AJ737">
        <v>810.74350995468</v>
      </c>
      <c r="AK737">
        <v>784.009854545455</v>
      </c>
      <c r="AL737">
        <v>3.59354630274302</v>
      </c>
      <c r="AM737">
        <v>65.3077758132671</v>
      </c>
      <c r="AN737">
        <f>(AP737 - AO737 + DY737*1E3/(8.314*(EA737+273.15)) * AR737/DX737 * AQ737) * DX737/(100*DL737) * 1000/(1000 - AP737)</f>
        <v>0</v>
      </c>
      <c r="AO737">
        <v>25.9883066077521</v>
      </c>
      <c r="AP737">
        <v>32.359716969697</v>
      </c>
      <c r="AQ737">
        <v>-0.00920747525667202</v>
      </c>
      <c r="AR737">
        <v>110.477653958473</v>
      </c>
      <c r="AS737">
        <v>15</v>
      </c>
      <c r="AT737">
        <v>3</v>
      </c>
      <c r="AU737">
        <f>IF(AS737*$H$13&gt;=AW737,1.0,(AW737/(AW737-AS737*$H$13)))</f>
        <v>0</v>
      </c>
      <c r="AV737">
        <f>(AU737-1)*100</f>
        <v>0</v>
      </c>
      <c r="AW737">
        <f>MAX(0,($B$13+$C$13*EF737)/(1+$D$13*EF737)*DY737/(EA737+273)*$E$13)</f>
        <v>0</v>
      </c>
      <c r="AX737" t="s">
        <v>437</v>
      </c>
      <c r="AY737" t="s">
        <v>437</v>
      </c>
      <c r="AZ737">
        <v>0</v>
      </c>
      <c r="BA737">
        <v>0</v>
      </c>
      <c r="BB737">
        <f>1-AZ737/BA737</f>
        <v>0</v>
      </c>
      <c r="BC737">
        <v>0</v>
      </c>
      <c r="BD737" t="s">
        <v>437</v>
      </c>
      <c r="BE737" t="s">
        <v>437</v>
      </c>
      <c r="BF737">
        <v>0</v>
      </c>
      <c r="BG737">
        <v>0</v>
      </c>
      <c r="BH737">
        <f>1-BF737/BG737</f>
        <v>0</v>
      </c>
      <c r="BI737">
        <v>0.5</v>
      </c>
      <c r="BJ737">
        <f>DI737</f>
        <v>0</v>
      </c>
      <c r="BK737">
        <f>L737</f>
        <v>0</v>
      </c>
      <c r="BL737">
        <f>BH737*BI737*BJ737</f>
        <v>0</v>
      </c>
      <c r="BM737">
        <f>(BK737-BC737)/BJ737</f>
        <v>0</v>
      </c>
      <c r="BN737">
        <f>(BA737-BG737)/BG737</f>
        <v>0</v>
      </c>
      <c r="BO737">
        <f>AZ737/(BB737+AZ737/BG737)</f>
        <v>0</v>
      </c>
      <c r="BP737" t="s">
        <v>437</v>
      </c>
      <c r="BQ737">
        <v>0</v>
      </c>
      <c r="BR737">
        <f>IF(BQ737&lt;&gt;0, BQ737, BO737)</f>
        <v>0</v>
      </c>
      <c r="BS737">
        <f>1-BR737/BG737</f>
        <v>0</v>
      </c>
      <c r="BT737">
        <f>(BG737-BF737)/(BG737-BR737)</f>
        <v>0</v>
      </c>
      <c r="BU737">
        <f>(BA737-BG737)/(BA737-BR737)</f>
        <v>0</v>
      </c>
      <c r="BV737">
        <f>(BG737-BF737)/(BG737-AZ737)</f>
        <v>0</v>
      </c>
      <c r="BW737">
        <f>(BA737-BG737)/(BA737-AZ737)</f>
        <v>0</v>
      </c>
      <c r="BX737">
        <f>(BT737*BR737/BF737)</f>
        <v>0</v>
      </c>
      <c r="BY737">
        <f>(1-BX737)</f>
        <v>0</v>
      </c>
      <c r="DH737">
        <f>$B$11*EG737+$C$11*EH737+$F$11*ES737*(1-EV737)</f>
        <v>0</v>
      </c>
      <c r="DI737">
        <f>DH737*DJ737</f>
        <v>0</v>
      </c>
      <c r="DJ737">
        <f>($B$11*$D$9+$C$11*$D$9+$F$11*((FF737+EX737)/MAX(FF737+EX737+FG737, 0.1)*$I$9+FG737/MAX(FF737+EX737+FG737, 0.1)*$J$9))/($B$11+$C$11+$F$11)</f>
        <v>0</v>
      </c>
      <c r="DK737">
        <f>($B$11*$K$9+$C$11*$K$9+$F$11*((FF737+EX737)/MAX(FF737+EX737+FG737, 0.1)*$P$9+FG737/MAX(FF737+EX737+FG737, 0.1)*$Q$9))/($B$11+$C$11+$F$11)</f>
        <v>0</v>
      </c>
      <c r="DL737">
        <v>6</v>
      </c>
      <c r="DM737">
        <v>0.5</v>
      </c>
      <c r="DN737" t="s">
        <v>438</v>
      </c>
      <c r="DO737">
        <v>2</v>
      </c>
      <c r="DP737" t="b">
        <v>1</v>
      </c>
      <c r="DQ737">
        <v>1761419054.94615</v>
      </c>
      <c r="DR737">
        <v>733.909923076923</v>
      </c>
      <c r="DS737">
        <v>773.111230769231</v>
      </c>
      <c r="DT737">
        <v>32.4344615384615</v>
      </c>
      <c r="DU737">
        <v>25.9845230769231</v>
      </c>
      <c r="DV737">
        <v>732.812461538462</v>
      </c>
      <c r="DW737">
        <v>32.1192615384615</v>
      </c>
      <c r="DX737">
        <v>500.006</v>
      </c>
      <c r="DY737">
        <v>90.2832384615385</v>
      </c>
      <c r="DZ737">
        <v>0.0449024461538462</v>
      </c>
      <c r="EA737">
        <v>43.9001076923077</v>
      </c>
      <c r="EB737">
        <v>43.3337307692308</v>
      </c>
      <c r="EC737">
        <v>999.9</v>
      </c>
      <c r="ED737">
        <v>0</v>
      </c>
      <c r="EE737">
        <v>0</v>
      </c>
      <c r="EF737">
        <v>9993.94076923077</v>
      </c>
      <c r="EG737">
        <v>0</v>
      </c>
      <c r="EH737">
        <v>1198.95923076923</v>
      </c>
      <c r="EI737">
        <v>-39.2011769230769</v>
      </c>
      <c r="EJ737">
        <v>758.511076923077</v>
      </c>
      <c r="EK737">
        <v>793.735923076923</v>
      </c>
      <c r="EL737">
        <v>6.44993769230769</v>
      </c>
      <c r="EM737">
        <v>773.111230769231</v>
      </c>
      <c r="EN737">
        <v>25.9845230769231</v>
      </c>
      <c r="EO737">
        <v>2.92828769230769</v>
      </c>
      <c r="EP737">
        <v>2.34596846153846</v>
      </c>
      <c r="EQ737">
        <v>23.6256615384615</v>
      </c>
      <c r="ER737">
        <v>19.9955461538462</v>
      </c>
      <c r="ES737">
        <v>1200.06307692308</v>
      </c>
      <c r="ET737">
        <v>0.967009615384615</v>
      </c>
      <c r="EU737">
        <v>0.0329903230769231</v>
      </c>
      <c r="EV737">
        <v>0</v>
      </c>
      <c r="EW737">
        <v>1144.91846153846</v>
      </c>
      <c r="EX737">
        <v>5.00059</v>
      </c>
      <c r="EY737">
        <v>15042.0230769231</v>
      </c>
      <c r="EZ737">
        <v>10359.3153846154</v>
      </c>
      <c r="FA737">
        <v>63.8410769230769</v>
      </c>
      <c r="FB737">
        <v>65.7594615384615</v>
      </c>
      <c r="FC737">
        <v>64.0814615384615</v>
      </c>
      <c r="FD737">
        <v>65.3843846153846</v>
      </c>
      <c r="FE737">
        <v>64.5094615384615</v>
      </c>
      <c r="FF737">
        <v>1155.63307692308</v>
      </c>
      <c r="FG737">
        <v>39.4276923076923</v>
      </c>
      <c r="FH737">
        <v>0</v>
      </c>
      <c r="FI737">
        <v>1761419023.3</v>
      </c>
      <c r="FJ737">
        <v>0</v>
      </c>
      <c r="FK737">
        <v>1144.75192307692</v>
      </c>
      <c r="FL737">
        <v>-17.164786334403</v>
      </c>
      <c r="FM737">
        <v>-180.998290745513</v>
      </c>
      <c r="FN737">
        <v>15039.3615384615</v>
      </c>
      <c r="FO737">
        <v>15</v>
      </c>
      <c r="FP737">
        <v>0</v>
      </c>
      <c r="FQ737" t="s">
        <v>439</v>
      </c>
      <c r="FR737">
        <v>0</v>
      </c>
      <c r="FS737">
        <v>0</v>
      </c>
      <c r="FT737">
        <v>0</v>
      </c>
      <c r="FU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A737">
        <v>0</v>
      </c>
      <c r="GB737">
        <v>0</v>
      </c>
      <c r="GC737">
        <v>-38.213619047619</v>
      </c>
      <c r="GD737">
        <v>-13.6619922077921</v>
      </c>
      <c r="GE737">
        <v>2.05703852329116</v>
      </c>
      <c r="GF737">
        <v>0</v>
      </c>
      <c r="GG737">
        <v>1145.66852941176</v>
      </c>
      <c r="GH737">
        <v>-18.0802139074498</v>
      </c>
      <c r="GI737">
        <v>1.79256820750194</v>
      </c>
      <c r="GJ737">
        <v>-1</v>
      </c>
      <c r="GK737">
        <v>6.48553666666667</v>
      </c>
      <c r="GL737">
        <v>-0.726921818181818</v>
      </c>
      <c r="GM737">
        <v>0.0735047438918276</v>
      </c>
      <c r="GN737">
        <v>0</v>
      </c>
      <c r="GO737">
        <v>0</v>
      </c>
      <c r="GP737">
        <v>2</v>
      </c>
      <c r="GQ737" t="s">
        <v>473</v>
      </c>
      <c r="GR737">
        <v>3.12641</v>
      </c>
      <c r="GS737">
        <v>2.72287</v>
      </c>
      <c r="GT737">
        <v>0.129837</v>
      </c>
      <c r="GU737">
        <v>0.134518</v>
      </c>
      <c r="GV737">
        <v>0.120074</v>
      </c>
      <c r="GW737">
        <v>0.103061</v>
      </c>
      <c r="GX737">
        <v>30997.2</v>
      </c>
      <c r="GY737">
        <v>32532.9</v>
      </c>
      <c r="GZ737">
        <v>32376.7</v>
      </c>
      <c r="HA737">
        <v>34183.2</v>
      </c>
      <c r="HB737">
        <v>40753.3</v>
      </c>
      <c r="HC737">
        <v>44261.8</v>
      </c>
      <c r="HD737">
        <v>50939.3</v>
      </c>
      <c r="HE737">
        <v>54868.6</v>
      </c>
      <c r="HF737">
        <v>1.64387</v>
      </c>
      <c r="HG737">
        <v>1.50343</v>
      </c>
      <c r="HH737">
        <v>-0.0912175</v>
      </c>
      <c r="HI737">
        <v>0</v>
      </c>
      <c r="HJ737">
        <v>44.8035</v>
      </c>
      <c r="HK737">
        <v>999.9</v>
      </c>
      <c r="HL737">
        <v>56.165</v>
      </c>
      <c r="HM737">
        <v>30.393</v>
      </c>
      <c r="HN737">
        <v>27.1064</v>
      </c>
      <c r="HO737">
        <v>60.9593</v>
      </c>
      <c r="HP737">
        <v>40.9054</v>
      </c>
      <c r="HQ737">
        <v>1</v>
      </c>
      <c r="HR737">
        <v>2.7242</v>
      </c>
      <c r="HS737">
        <v>9.28105</v>
      </c>
      <c r="HT737">
        <v>19.8992</v>
      </c>
      <c r="HU737">
        <v>5.18584</v>
      </c>
      <c r="HV737">
        <v>12.0161</v>
      </c>
      <c r="HW737">
        <v>4.9687</v>
      </c>
      <c r="HX737">
        <v>3.29593</v>
      </c>
      <c r="HY737">
        <v>9999</v>
      </c>
      <c r="HZ737">
        <v>9999</v>
      </c>
      <c r="IA737">
        <v>999.9</v>
      </c>
      <c r="IB737">
        <v>9999</v>
      </c>
      <c r="IC737">
        <v>1.86325</v>
      </c>
      <c r="ID737">
        <v>1.86807</v>
      </c>
      <c r="IE737">
        <v>1.86783</v>
      </c>
      <c r="IF737">
        <v>1.86905</v>
      </c>
      <c r="IG737">
        <v>1.86981</v>
      </c>
      <c r="IH737">
        <v>1.86587</v>
      </c>
      <c r="II737">
        <v>1.86695</v>
      </c>
      <c r="IJ737">
        <v>1.86843</v>
      </c>
      <c r="IK737">
        <v>5</v>
      </c>
      <c r="IL737">
        <v>0</v>
      </c>
      <c r="IM737">
        <v>0</v>
      </c>
      <c r="IN737">
        <v>0</v>
      </c>
      <c r="IO737" t="s">
        <v>441</v>
      </c>
      <c r="IP737" t="s">
        <v>442</v>
      </c>
      <c r="IQ737" t="s">
        <v>443</v>
      </c>
      <c r="IR737" t="s">
        <v>443</v>
      </c>
      <c r="IS737" t="s">
        <v>443</v>
      </c>
      <c r="IT737" t="s">
        <v>443</v>
      </c>
      <c r="IU737">
        <v>0</v>
      </c>
      <c r="IV737">
        <v>100</v>
      </c>
      <c r="IW737">
        <v>100</v>
      </c>
      <c r="IX737">
        <v>1.097</v>
      </c>
      <c r="IY737">
        <v>0.3152</v>
      </c>
      <c r="IZ737">
        <v>1.09748391826392</v>
      </c>
      <c r="JA737">
        <v>0</v>
      </c>
      <c r="JB737">
        <v>0</v>
      </c>
      <c r="JC737">
        <v>0</v>
      </c>
      <c r="JD737">
        <v>0.315191680746845</v>
      </c>
      <c r="JE737">
        <v>0</v>
      </c>
      <c r="JF737">
        <v>0</v>
      </c>
      <c r="JG737">
        <v>0</v>
      </c>
      <c r="JH737">
        <v>5</v>
      </c>
      <c r="JI737">
        <v>2273</v>
      </c>
      <c r="JJ737">
        <v>0</v>
      </c>
      <c r="JK737">
        <v>25</v>
      </c>
      <c r="JL737">
        <v>29356984.4</v>
      </c>
      <c r="JM737">
        <v>29356984.4</v>
      </c>
      <c r="JN737">
        <v>1.72363</v>
      </c>
      <c r="JO737">
        <v>2.62329</v>
      </c>
      <c r="JP737">
        <v>1.54785</v>
      </c>
      <c r="JQ737">
        <v>2.31445</v>
      </c>
      <c r="JR737">
        <v>1.64673</v>
      </c>
      <c r="JS737">
        <v>2.34009</v>
      </c>
      <c r="JT737">
        <v>34.5777</v>
      </c>
      <c r="JU737">
        <v>24.0963</v>
      </c>
      <c r="JV737">
        <v>18</v>
      </c>
      <c r="JW737">
        <v>476.699</v>
      </c>
      <c r="JX737">
        <v>375.949</v>
      </c>
      <c r="JY737">
        <v>35.6464</v>
      </c>
      <c r="JZ737">
        <v>56.4848</v>
      </c>
      <c r="KA737">
        <v>30.0041</v>
      </c>
      <c r="KB737">
        <v>55.3591</v>
      </c>
      <c r="KC737">
        <v>55.1202</v>
      </c>
      <c r="KD737">
        <v>34.6326</v>
      </c>
      <c r="KE737">
        <v>0</v>
      </c>
      <c r="KF737">
        <v>100</v>
      </c>
      <c r="KG737">
        <v>24.2587</v>
      </c>
      <c r="KH737">
        <v>821.596</v>
      </c>
      <c r="KI737">
        <v>34.6858</v>
      </c>
      <c r="KJ737">
        <v>92.2903</v>
      </c>
      <c r="KK737">
        <v>88.7518</v>
      </c>
    </row>
    <row r="738" spans="1:297">
      <c r="A738">
        <v>722</v>
      </c>
      <c r="B738">
        <v>1761419068.1</v>
      </c>
      <c r="C738">
        <v>10887.0999999046</v>
      </c>
      <c r="D738" t="s">
        <v>1893</v>
      </c>
      <c r="E738" t="s">
        <v>1894</v>
      </c>
      <c r="F738">
        <v>5</v>
      </c>
      <c r="G738" t="s">
        <v>1796</v>
      </c>
      <c r="H738" t="s">
        <v>436</v>
      </c>
      <c r="I738">
        <v>1761419059.94615</v>
      </c>
      <c r="J738">
        <f>(K738)/1000</f>
        <v>0</v>
      </c>
      <c r="K738">
        <f>IF(DP738, AN738, AH738)</f>
        <v>0</v>
      </c>
      <c r="L738">
        <f>IF(DP738, AI738, AG738)</f>
        <v>0</v>
      </c>
      <c r="M738">
        <f>DR738 - IF(AU738&gt;1, L738*DL738*100.0/(AW738), 0)</f>
        <v>0</v>
      </c>
      <c r="N738">
        <f>((T738-J738/2)*M738-L738)/(T738+J738/2)</f>
        <v>0</v>
      </c>
      <c r="O738">
        <f>N738*(DY738+DZ738)/1000.0</f>
        <v>0</v>
      </c>
      <c r="P738">
        <f>(DR738 - IF(AU738&gt;1, L738*DL738*100.0/(AW738), 0))*(DY738+DZ738)/1000.0</f>
        <v>0</v>
      </c>
      <c r="Q738">
        <f>2.0/((1/S738-1/R738)+SIGN(S738)*SQRT((1/S738-1/R738)*(1/S738-1/R738) + 4*DM738/((DM738+1)*(DM738+1))*(2*1/S738*1/R738-1/R738*1/R738)))</f>
        <v>0</v>
      </c>
      <c r="R738">
        <f>IF(LEFT(DN738,1)&lt;&gt;"0",IF(LEFT(DN738,1)="1",3.0,DO738),$D$5+$E$5*(EF738*DY738/($K$5*1000))+$F$5*(EF738*DY738/($K$5*1000))*MAX(MIN(DL738,$J$5),$I$5)*MAX(MIN(DL738,$J$5),$I$5)+$G$5*MAX(MIN(DL738,$J$5),$I$5)*(EF738*DY738/($K$5*1000))+$H$5*(EF738*DY738/($K$5*1000))*(EF738*DY738/($K$5*1000)))</f>
        <v>0</v>
      </c>
      <c r="S738">
        <f>J738*(1000-(1000*0.61365*exp(17.502*W738/(240.97+W738))/(DY738+DZ738)+DT738)/2)/(1000*0.61365*exp(17.502*W738/(240.97+W738))/(DY738+DZ738)-DT738)</f>
        <v>0</v>
      </c>
      <c r="T738">
        <f>1/((DM738+1)/(Q738/1.6)+1/(R738/1.37)) + DM738/((DM738+1)/(Q738/1.6) + DM738/(R738/1.37))</f>
        <v>0</v>
      </c>
      <c r="U738">
        <f>(DH738*DK738)</f>
        <v>0</v>
      </c>
      <c r="V738">
        <f>(EA738+(U738+2*0.95*5.67E-8*(((EA738+$B$7)+273)^4-(EA738+273)^4)-44100*J738)/(1.84*29.3*R738+8*0.95*5.67E-8*(EA738+273)^3))</f>
        <v>0</v>
      </c>
      <c r="W738">
        <f>($C$7*EB738+$D$7*EC738+$E$7*V738)</f>
        <v>0</v>
      </c>
      <c r="X738">
        <f>0.61365*exp(17.502*W738/(240.97+W738))</f>
        <v>0</v>
      </c>
      <c r="Y738">
        <f>(Z738/AA738*100)</f>
        <v>0</v>
      </c>
      <c r="Z738">
        <f>DT738*(DY738+DZ738)/1000</f>
        <v>0</v>
      </c>
      <c r="AA738">
        <f>0.61365*exp(17.502*EA738/(240.97+EA738))</f>
        <v>0</v>
      </c>
      <c r="AB738">
        <f>(X738-DT738*(DY738+DZ738)/1000)</f>
        <v>0</v>
      </c>
      <c r="AC738">
        <f>(-J738*44100)</f>
        <v>0</v>
      </c>
      <c r="AD738">
        <f>2*29.3*R738*0.92*(EA738-W738)</f>
        <v>0</v>
      </c>
      <c r="AE738">
        <f>2*0.95*5.67E-8*(((EA738+$B$7)+273)^4-(W738+273)^4)</f>
        <v>0</v>
      </c>
      <c r="AF738">
        <f>U738+AE738+AC738+AD738</f>
        <v>0</v>
      </c>
      <c r="AG738">
        <f>DX738*AU738*(DS738-DR738*(1000-AU738*DU738)/(1000-AU738*DT738))/(100*DL738)</f>
        <v>0</v>
      </c>
      <c r="AH738">
        <f>1000*DX738*AU738*(DT738-DU738)/(100*DL738*(1000-AU738*DT738))</f>
        <v>0</v>
      </c>
      <c r="AI738">
        <f>(AJ738 - AK738 - DY738*1E3/(8.314*(EA738+273.15)) * AM738/DX738 * AL738) * DX738/(100*DL738) * (1000 - DU738)/1000</f>
        <v>0</v>
      </c>
      <c r="AJ738">
        <v>827.012551769427</v>
      </c>
      <c r="AK738">
        <v>800.955890909091</v>
      </c>
      <c r="AL738">
        <v>3.34096811412334</v>
      </c>
      <c r="AM738">
        <v>65.3077758132671</v>
      </c>
      <c r="AN738">
        <f>(AP738 - AO738 + DY738*1E3/(8.314*(EA738+273.15)) * AR738/DX738 * AQ738) * DX738/(100*DL738) * 1000/(1000 - AP738)</f>
        <v>0</v>
      </c>
      <c r="AO738">
        <v>25.9902786511068</v>
      </c>
      <c r="AP738">
        <v>32.3138527272727</v>
      </c>
      <c r="AQ738">
        <v>-0.00855799536849632</v>
      </c>
      <c r="AR738">
        <v>110.477653958473</v>
      </c>
      <c r="AS738">
        <v>15</v>
      </c>
      <c r="AT738">
        <v>3</v>
      </c>
      <c r="AU738">
        <f>IF(AS738*$H$13&gt;=AW738,1.0,(AW738/(AW738-AS738*$H$13)))</f>
        <v>0</v>
      </c>
      <c r="AV738">
        <f>(AU738-1)*100</f>
        <v>0</v>
      </c>
      <c r="AW738">
        <f>MAX(0,($B$13+$C$13*EF738)/(1+$D$13*EF738)*DY738/(EA738+273)*$E$13)</f>
        <v>0</v>
      </c>
      <c r="AX738" t="s">
        <v>437</v>
      </c>
      <c r="AY738" t="s">
        <v>437</v>
      </c>
      <c r="AZ738">
        <v>0</v>
      </c>
      <c r="BA738">
        <v>0</v>
      </c>
      <c r="BB738">
        <f>1-AZ738/BA738</f>
        <v>0</v>
      </c>
      <c r="BC738">
        <v>0</v>
      </c>
      <c r="BD738" t="s">
        <v>437</v>
      </c>
      <c r="BE738" t="s">
        <v>437</v>
      </c>
      <c r="BF738">
        <v>0</v>
      </c>
      <c r="BG738">
        <v>0</v>
      </c>
      <c r="BH738">
        <f>1-BF738/BG738</f>
        <v>0</v>
      </c>
      <c r="BI738">
        <v>0.5</v>
      </c>
      <c r="BJ738">
        <f>DI738</f>
        <v>0</v>
      </c>
      <c r="BK738">
        <f>L738</f>
        <v>0</v>
      </c>
      <c r="BL738">
        <f>BH738*BI738*BJ738</f>
        <v>0</v>
      </c>
      <c r="BM738">
        <f>(BK738-BC738)/BJ738</f>
        <v>0</v>
      </c>
      <c r="BN738">
        <f>(BA738-BG738)/BG738</f>
        <v>0</v>
      </c>
      <c r="BO738">
        <f>AZ738/(BB738+AZ738/BG738)</f>
        <v>0</v>
      </c>
      <c r="BP738" t="s">
        <v>437</v>
      </c>
      <c r="BQ738">
        <v>0</v>
      </c>
      <c r="BR738">
        <f>IF(BQ738&lt;&gt;0, BQ738, BO738)</f>
        <v>0</v>
      </c>
      <c r="BS738">
        <f>1-BR738/BG738</f>
        <v>0</v>
      </c>
      <c r="BT738">
        <f>(BG738-BF738)/(BG738-BR738)</f>
        <v>0</v>
      </c>
      <c r="BU738">
        <f>(BA738-BG738)/(BA738-BR738)</f>
        <v>0</v>
      </c>
      <c r="BV738">
        <f>(BG738-BF738)/(BG738-AZ738)</f>
        <v>0</v>
      </c>
      <c r="BW738">
        <f>(BA738-BG738)/(BA738-AZ738)</f>
        <v>0</v>
      </c>
      <c r="BX738">
        <f>(BT738*BR738/BF738)</f>
        <v>0</v>
      </c>
      <c r="BY738">
        <f>(1-BX738)</f>
        <v>0</v>
      </c>
      <c r="DH738">
        <f>$B$11*EG738+$C$11*EH738+$F$11*ES738*(1-EV738)</f>
        <v>0</v>
      </c>
      <c r="DI738">
        <f>DH738*DJ738</f>
        <v>0</v>
      </c>
      <c r="DJ738">
        <f>($B$11*$D$9+$C$11*$D$9+$F$11*((FF738+EX738)/MAX(FF738+EX738+FG738, 0.1)*$I$9+FG738/MAX(FF738+EX738+FG738, 0.1)*$J$9))/($B$11+$C$11+$F$11)</f>
        <v>0</v>
      </c>
      <c r="DK738">
        <f>($B$11*$K$9+$C$11*$K$9+$F$11*((FF738+EX738)/MAX(FF738+EX738+FG738, 0.1)*$P$9+FG738/MAX(FF738+EX738+FG738, 0.1)*$Q$9))/($B$11+$C$11+$F$11)</f>
        <v>0</v>
      </c>
      <c r="DL738">
        <v>6</v>
      </c>
      <c r="DM738">
        <v>0.5</v>
      </c>
      <c r="DN738" t="s">
        <v>438</v>
      </c>
      <c r="DO738">
        <v>2</v>
      </c>
      <c r="DP738" t="b">
        <v>1</v>
      </c>
      <c r="DQ738">
        <v>1761419059.94615</v>
      </c>
      <c r="DR738">
        <v>751.123538461538</v>
      </c>
      <c r="DS738">
        <v>789.66</v>
      </c>
      <c r="DT738">
        <v>32.3827846153846</v>
      </c>
      <c r="DU738">
        <v>25.9872692307692</v>
      </c>
      <c r="DV738">
        <v>750.026076923077</v>
      </c>
      <c r="DW738">
        <v>32.0675846153846</v>
      </c>
      <c r="DX738">
        <v>500.017538461538</v>
      </c>
      <c r="DY738">
        <v>90.2850769230769</v>
      </c>
      <c r="DZ738">
        <v>0.0447908</v>
      </c>
      <c r="EA738">
        <v>43.9276538461538</v>
      </c>
      <c r="EB738">
        <v>43.3534461538461</v>
      </c>
      <c r="EC738">
        <v>999.9</v>
      </c>
      <c r="ED738">
        <v>0</v>
      </c>
      <c r="EE738">
        <v>0</v>
      </c>
      <c r="EF738">
        <v>9999.90538461539</v>
      </c>
      <c r="EG738">
        <v>0</v>
      </c>
      <c r="EH738">
        <v>1198.84846153846</v>
      </c>
      <c r="EI738">
        <v>-38.5363615384615</v>
      </c>
      <c r="EJ738">
        <v>776.260307692308</v>
      </c>
      <c r="EK738">
        <v>810.728461538461</v>
      </c>
      <c r="EL738">
        <v>6.39550692307692</v>
      </c>
      <c r="EM738">
        <v>789.66</v>
      </c>
      <c r="EN738">
        <v>25.9872692307692</v>
      </c>
      <c r="EO738">
        <v>2.92368153846154</v>
      </c>
      <c r="EP738">
        <v>2.34626461538462</v>
      </c>
      <c r="EQ738">
        <v>23.5995307692308</v>
      </c>
      <c r="ER738">
        <v>19.9975846153846</v>
      </c>
      <c r="ES738">
        <v>1200.02461538462</v>
      </c>
      <c r="ET738">
        <v>0.967008923076923</v>
      </c>
      <c r="EU738">
        <v>0.0329909615384615</v>
      </c>
      <c r="EV738">
        <v>0</v>
      </c>
      <c r="EW738">
        <v>1143.43384615385</v>
      </c>
      <c r="EX738">
        <v>5.00059</v>
      </c>
      <c r="EY738">
        <v>15026.3615384615</v>
      </c>
      <c r="EZ738">
        <v>10358.9615384615</v>
      </c>
      <c r="FA738">
        <v>63.8652307692308</v>
      </c>
      <c r="FB738">
        <v>65.7833846153846</v>
      </c>
      <c r="FC738">
        <v>64.1056153846154</v>
      </c>
      <c r="FD738">
        <v>65.4131538461538</v>
      </c>
      <c r="FE738">
        <v>64.5333846153846</v>
      </c>
      <c r="FF738">
        <v>1155.59461538462</v>
      </c>
      <c r="FG738">
        <v>39.4246153846154</v>
      </c>
      <c r="FH738">
        <v>0</v>
      </c>
      <c r="FI738">
        <v>1761419028.7</v>
      </c>
      <c r="FJ738">
        <v>0</v>
      </c>
      <c r="FK738">
        <v>1143.0976</v>
      </c>
      <c r="FL738">
        <v>-17.0692307661728</v>
      </c>
      <c r="FM738">
        <v>-172.115384615373</v>
      </c>
      <c r="FN738">
        <v>15022.444</v>
      </c>
      <c r="FO738">
        <v>15</v>
      </c>
      <c r="FP738">
        <v>0</v>
      </c>
      <c r="FQ738" t="s">
        <v>439</v>
      </c>
      <c r="FR738">
        <v>0</v>
      </c>
      <c r="FS738">
        <v>0</v>
      </c>
      <c r="FT738">
        <v>0</v>
      </c>
      <c r="FU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A738">
        <v>0</v>
      </c>
      <c r="GB738">
        <v>0</v>
      </c>
      <c r="GC738">
        <v>-38.94688</v>
      </c>
      <c r="GD738">
        <v>7.03510375939847</v>
      </c>
      <c r="GE738">
        <v>1.01019293929427</v>
      </c>
      <c r="GF738">
        <v>0</v>
      </c>
      <c r="GG738">
        <v>1144.21058823529</v>
      </c>
      <c r="GH738">
        <v>-17.4438502662642</v>
      </c>
      <c r="GI738">
        <v>1.72527566625379</v>
      </c>
      <c r="GJ738">
        <v>-1</v>
      </c>
      <c r="GK738">
        <v>6.421111</v>
      </c>
      <c r="GL738">
        <v>-0.655504060150371</v>
      </c>
      <c r="GM738">
        <v>0.0630589484450858</v>
      </c>
      <c r="GN738">
        <v>0</v>
      </c>
      <c r="GO738">
        <v>0</v>
      </c>
      <c r="GP738">
        <v>2</v>
      </c>
      <c r="GQ738" t="s">
        <v>473</v>
      </c>
      <c r="GR738">
        <v>3.12628</v>
      </c>
      <c r="GS738">
        <v>2.7223</v>
      </c>
      <c r="GT738">
        <v>0.131705</v>
      </c>
      <c r="GU738">
        <v>0.136104</v>
      </c>
      <c r="GV738">
        <v>0.119956</v>
      </c>
      <c r="GW738">
        <v>0.103055</v>
      </c>
      <c r="GX738">
        <v>30927.9</v>
      </c>
      <c r="GY738">
        <v>32469.2</v>
      </c>
      <c r="GZ738">
        <v>32374.4</v>
      </c>
      <c r="HA738">
        <v>34179.4</v>
      </c>
      <c r="HB738">
        <v>40756.2</v>
      </c>
      <c r="HC738">
        <v>44258</v>
      </c>
      <c r="HD738">
        <v>50936.2</v>
      </c>
      <c r="HE738">
        <v>54863.3</v>
      </c>
      <c r="HF738">
        <v>1.64355</v>
      </c>
      <c r="HG738">
        <v>1.50335</v>
      </c>
      <c r="HH738">
        <v>-0.0908673</v>
      </c>
      <c r="HI738">
        <v>0</v>
      </c>
      <c r="HJ738">
        <v>44.8262</v>
      </c>
      <c r="HK738">
        <v>999.9</v>
      </c>
      <c r="HL738">
        <v>56.165</v>
      </c>
      <c r="HM738">
        <v>30.414</v>
      </c>
      <c r="HN738">
        <v>27.1399</v>
      </c>
      <c r="HO738">
        <v>60.7593</v>
      </c>
      <c r="HP738">
        <v>41.0857</v>
      </c>
      <c r="HQ738">
        <v>1</v>
      </c>
      <c r="HR738">
        <v>2.72862</v>
      </c>
      <c r="HS738">
        <v>9.28105</v>
      </c>
      <c r="HT738">
        <v>19.8991</v>
      </c>
      <c r="HU738">
        <v>5.18629</v>
      </c>
      <c r="HV738">
        <v>12.0159</v>
      </c>
      <c r="HW738">
        <v>4.969</v>
      </c>
      <c r="HX738">
        <v>3.29598</v>
      </c>
      <c r="HY738">
        <v>9999</v>
      </c>
      <c r="HZ738">
        <v>9999</v>
      </c>
      <c r="IA738">
        <v>999.9</v>
      </c>
      <c r="IB738">
        <v>9999</v>
      </c>
      <c r="IC738">
        <v>1.86325</v>
      </c>
      <c r="ID738">
        <v>1.8681</v>
      </c>
      <c r="IE738">
        <v>1.86783</v>
      </c>
      <c r="IF738">
        <v>1.86904</v>
      </c>
      <c r="IG738">
        <v>1.86981</v>
      </c>
      <c r="IH738">
        <v>1.86589</v>
      </c>
      <c r="II738">
        <v>1.86697</v>
      </c>
      <c r="IJ738">
        <v>1.86842</v>
      </c>
      <c r="IK738">
        <v>5</v>
      </c>
      <c r="IL738">
        <v>0</v>
      </c>
      <c r="IM738">
        <v>0</v>
      </c>
      <c r="IN738">
        <v>0</v>
      </c>
      <c r="IO738" t="s">
        <v>441</v>
      </c>
      <c r="IP738" t="s">
        <v>442</v>
      </c>
      <c r="IQ738" t="s">
        <v>443</v>
      </c>
      <c r="IR738" t="s">
        <v>443</v>
      </c>
      <c r="IS738" t="s">
        <v>443</v>
      </c>
      <c r="IT738" t="s">
        <v>443</v>
      </c>
      <c r="IU738">
        <v>0</v>
      </c>
      <c r="IV738">
        <v>100</v>
      </c>
      <c r="IW738">
        <v>100</v>
      </c>
      <c r="IX738">
        <v>1.097</v>
      </c>
      <c r="IY738">
        <v>0.3152</v>
      </c>
      <c r="IZ738">
        <v>1.09748391826392</v>
      </c>
      <c r="JA738">
        <v>0</v>
      </c>
      <c r="JB738">
        <v>0</v>
      </c>
      <c r="JC738">
        <v>0</v>
      </c>
      <c r="JD738">
        <v>0.315191680746845</v>
      </c>
      <c r="JE738">
        <v>0</v>
      </c>
      <c r="JF738">
        <v>0</v>
      </c>
      <c r="JG738">
        <v>0</v>
      </c>
      <c r="JH738">
        <v>5</v>
      </c>
      <c r="JI738">
        <v>2273</v>
      </c>
      <c r="JJ738">
        <v>0</v>
      </c>
      <c r="JK738">
        <v>25</v>
      </c>
      <c r="JL738">
        <v>29356984.5</v>
      </c>
      <c r="JM738">
        <v>29356984.5</v>
      </c>
      <c r="JN738">
        <v>1.75293</v>
      </c>
      <c r="JO738">
        <v>2.62817</v>
      </c>
      <c r="JP738">
        <v>1.54785</v>
      </c>
      <c r="JQ738">
        <v>2.31445</v>
      </c>
      <c r="JR738">
        <v>1.64673</v>
      </c>
      <c r="JS738">
        <v>2.28638</v>
      </c>
      <c r="JT738">
        <v>34.6006</v>
      </c>
      <c r="JU738">
        <v>24.0963</v>
      </c>
      <c r="JV738">
        <v>18</v>
      </c>
      <c r="JW738">
        <v>476.653</v>
      </c>
      <c r="JX738">
        <v>376.047</v>
      </c>
      <c r="JY738">
        <v>35.6731</v>
      </c>
      <c r="JZ738">
        <v>56.5221</v>
      </c>
      <c r="KA738">
        <v>30.0042</v>
      </c>
      <c r="KB738">
        <v>55.3944</v>
      </c>
      <c r="KC738">
        <v>55.155</v>
      </c>
      <c r="KD738">
        <v>35.1581</v>
      </c>
      <c r="KE738">
        <v>0</v>
      </c>
      <c r="KF738">
        <v>100</v>
      </c>
      <c r="KG738">
        <v>24.2229</v>
      </c>
      <c r="KH738">
        <v>842.03</v>
      </c>
      <c r="KI738">
        <v>34.6858</v>
      </c>
      <c r="KJ738">
        <v>92.2843</v>
      </c>
      <c r="KK738">
        <v>88.7427</v>
      </c>
    </row>
    <row r="739" spans="1:297">
      <c r="A739">
        <v>723</v>
      </c>
      <c r="B739">
        <v>1761419073.1</v>
      </c>
      <c r="C739">
        <v>10892.0999999046</v>
      </c>
      <c r="D739" t="s">
        <v>1895</v>
      </c>
      <c r="E739" t="s">
        <v>1896</v>
      </c>
      <c r="F739">
        <v>5</v>
      </c>
      <c r="G739" t="s">
        <v>1796</v>
      </c>
      <c r="H739" t="s">
        <v>436</v>
      </c>
      <c r="I739">
        <v>1761419064.94615</v>
      </c>
      <c r="J739">
        <f>(K739)/1000</f>
        <v>0</v>
      </c>
      <c r="K739">
        <f>IF(DP739, AN739, AH739)</f>
        <v>0</v>
      </c>
      <c r="L739">
        <f>IF(DP739, AI739, AG739)</f>
        <v>0</v>
      </c>
      <c r="M739">
        <f>DR739 - IF(AU739&gt;1, L739*DL739*100.0/(AW739), 0)</f>
        <v>0</v>
      </c>
      <c r="N739">
        <f>((T739-J739/2)*M739-L739)/(T739+J739/2)</f>
        <v>0</v>
      </c>
      <c r="O739">
        <f>N739*(DY739+DZ739)/1000.0</f>
        <v>0</v>
      </c>
      <c r="P739">
        <f>(DR739 - IF(AU739&gt;1, L739*DL739*100.0/(AW739), 0))*(DY739+DZ739)/1000.0</f>
        <v>0</v>
      </c>
      <c r="Q739">
        <f>2.0/((1/S739-1/R739)+SIGN(S739)*SQRT((1/S739-1/R739)*(1/S739-1/R739) + 4*DM739/((DM739+1)*(DM739+1))*(2*1/S739*1/R739-1/R739*1/R739)))</f>
        <v>0</v>
      </c>
      <c r="R739">
        <f>IF(LEFT(DN739,1)&lt;&gt;"0",IF(LEFT(DN739,1)="1",3.0,DO739),$D$5+$E$5*(EF739*DY739/($K$5*1000))+$F$5*(EF739*DY739/($K$5*1000))*MAX(MIN(DL739,$J$5),$I$5)*MAX(MIN(DL739,$J$5),$I$5)+$G$5*MAX(MIN(DL739,$J$5),$I$5)*(EF739*DY739/($K$5*1000))+$H$5*(EF739*DY739/($K$5*1000))*(EF739*DY739/($K$5*1000)))</f>
        <v>0</v>
      </c>
      <c r="S739">
        <f>J739*(1000-(1000*0.61365*exp(17.502*W739/(240.97+W739))/(DY739+DZ739)+DT739)/2)/(1000*0.61365*exp(17.502*W739/(240.97+W739))/(DY739+DZ739)-DT739)</f>
        <v>0</v>
      </c>
      <c r="T739">
        <f>1/((DM739+1)/(Q739/1.6)+1/(R739/1.37)) + DM739/((DM739+1)/(Q739/1.6) + DM739/(R739/1.37))</f>
        <v>0</v>
      </c>
      <c r="U739">
        <f>(DH739*DK739)</f>
        <v>0</v>
      </c>
      <c r="V739">
        <f>(EA739+(U739+2*0.95*5.67E-8*(((EA739+$B$7)+273)^4-(EA739+273)^4)-44100*J739)/(1.84*29.3*R739+8*0.95*5.67E-8*(EA739+273)^3))</f>
        <v>0</v>
      </c>
      <c r="W739">
        <f>($C$7*EB739+$D$7*EC739+$E$7*V739)</f>
        <v>0</v>
      </c>
      <c r="X739">
        <f>0.61365*exp(17.502*W739/(240.97+W739))</f>
        <v>0</v>
      </c>
      <c r="Y739">
        <f>(Z739/AA739*100)</f>
        <v>0</v>
      </c>
      <c r="Z739">
        <f>DT739*(DY739+DZ739)/1000</f>
        <v>0</v>
      </c>
      <c r="AA739">
        <f>0.61365*exp(17.502*EA739/(240.97+EA739))</f>
        <v>0</v>
      </c>
      <c r="AB739">
        <f>(X739-DT739*(DY739+DZ739)/1000)</f>
        <v>0</v>
      </c>
      <c r="AC739">
        <f>(-J739*44100)</f>
        <v>0</v>
      </c>
      <c r="AD739">
        <f>2*29.3*R739*0.92*(EA739-W739)</f>
        <v>0</v>
      </c>
      <c r="AE739">
        <f>2*0.95*5.67E-8*(((EA739+$B$7)+273)^4-(W739+273)^4)</f>
        <v>0</v>
      </c>
      <c r="AF739">
        <f>U739+AE739+AC739+AD739</f>
        <v>0</v>
      </c>
      <c r="AG739">
        <f>DX739*AU739*(DS739-DR739*(1000-AU739*DU739)/(1000-AU739*DT739))/(100*DL739)</f>
        <v>0</v>
      </c>
      <c r="AH739">
        <f>1000*DX739*AU739*(DT739-DU739)/(100*DL739*(1000-AU739*DT739))</f>
        <v>0</v>
      </c>
      <c r="AI739">
        <f>(AJ739 - AK739 - DY739*1E3/(8.314*(EA739+273.15)) * AM739/DX739 * AL739) * DX739/(100*DL739) * (1000 - DU739)/1000</f>
        <v>0</v>
      </c>
      <c r="AJ739">
        <v>841.637039639159</v>
      </c>
      <c r="AK739">
        <v>816.379993939394</v>
      </c>
      <c r="AL739">
        <v>3.07212548799391</v>
      </c>
      <c r="AM739">
        <v>65.3077758132671</v>
      </c>
      <c r="AN739">
        <f>(AP739 - AO739 + DY739*1E3/(8.314*(EA739+273.15)) * AR739/DX739 * AQ739) * DX739/(100*DL739) * 1000/(1000 - AP739)</f>
        <v>0</v>
      </c>
      <c r="AO739">
        <v>25.9924467054147</v>
      </c>
      <c r="AP739">
        <v>32.276156969697</v>
      </c>
      <c r="AQ739">
        <v>-0.00828105005722391</v>
      </c>
      <c r="AR739">
        <v>110.477653958473</v>
      </c>
      <c r="AS739">
        <v>15</v>
      </c>
      <c r="AT739">
        <v>3</v>
      </c>
      <c r="AU739">
        <f>IF(AS739*$H$13&gt;=AW739,1.0,(AW739/(AW739-AS739*$H$13)))</f>
        <v>0</v>
      </c>
      <c r="AV739">
        <f>(AU739-1)*100</f>
        <v>0</v>
      </c>
      <c r="AW739">
        <f>MAX(0,($B$13+$C$13*EF739)/(1+$D$13*EF739)*DY739/(EA739+273)*$E$13)</f>
        <v>0</v>
      </c>
      <c r="AX739" t="s">
        <v>437</v>
      </c>
      <c r="AY739" t="s">
        <v>437</v>
      </c>
      <c r="AZ739">
        <v>0</v>
      </c>
      <c r="BA739">
        <v>0</v>
      </c>
      <c r="BB739">
        <f>1-AZ739/BA739</f>
        <v>0</v>
      </c>
      <c r="BC739">
        <v>0</v>
      </c>
      <c r="BD739" t="s">
        <v>437</v>
      </c>
      <c r="BE739" t="s">
        <v>437</v>
      </c>
      <c r="BF739">
        <v>0</v>
      </c>
      <c r="BG739">
        <v>0</v>
      </c>
      <c r="BH739">
        <f>1-BF739/BG739</f>
        <v>0</v>
      </c>
      <c r="BI739">
        <v>0.5</v>
      </c>
      <c r="BJ739">
        <f>DI739</f>
        <v>0</v>
      </c>
      <c r="BK739">
        <f>L739</f>
        <v>0</v>
      </c>
      <c r="BL739">
        <f>BH739*BI739*BJ739</f>
        <v>0</v>
      </c>
      <c r="BM739">
        <f>(BK739-BC739)/BJ739</f>
        <v>0</v>
      </c>
      <c r="BN739">
        <f>(BA739-BG739)/BG739</f>
        <v>0</v>
      </c>
      <c r="BO739">
        <f>AZ739/(BB739+AZ739/BG739)</f>
        <v>0</v>
      </c>
      <c r="BP739" t="s">
        <v>437</v>
      </c>
      <c r="BQ739">
        <v>0</v>
      </c>
      <c r="BR739">
        <f>IF(BQ739&lt;&gt;0, BQ739, BO739)</f>
        <v>0</v>
      </c>
      <c r="BS739">
        <f>1-BR739/BG739</f>
        <v>0</v>
      </c>
      <c r="BT739">
        <f>(BG739-BF739)/(BG739-BR739)</f>
        <v>0</v>
      </c>
      <c r="BU739">
        <f>(BA739-BG739)/(BA739-BR739)</f>
        <v>0</v>
      </c>
      <c r="BV739">
        <f>(BG739-BF739)/(BG739-AZ739)</f>
        <v>0</v>
      </c>
      <c r="BW739">
        <f>(BA739-BG739)/(BA739-AZ739)</f>
        <v>0</v>
      </c>
      <c r="BX739">
        <f>(BT739*BR739/BF739)</f>
        <v>0</v>
      </c>
      <c r="BY739">
        <f>(1-BX739)</f>
        <v>0</v>
      </c>
      <c r="DH739">
        <f>$B$11*EG739+$C$11*EH739+$F$11*ES739*(1-EV739)</f>
        <v>0</v>
      </c>
      <c r="DI739">
        <f>DH739*DJ739</f>
        <v>0</v>
      </c>
      <c r="DJ739">
        <f>($B$11*$D$9+$C$11*$D$9+$F$11*((FF739+EX739)/MAX(FF739+EX739+FG739, 0.1)*$I$9+FG739/MAX(FF739+EX739+FG739, 0.1)*$J$9))/($B$11+$C$11+$F$11)</f>
        <v>0</v>
      </c>
      <c r="DK739">
        <f>($B$11*$K$9+$C$11*$K$9+$F$11*((FF739+EX739)/MAX(FF739+EX739+FG739, 0.1)*$P$9+FG739/MAX(FF739+EX739+FG739, 0.1)*$Q$9))/($B$11+$C$11+$F$11)</f>
        <v>0</v>
      </c>
      <c r="DL739">
        <v>6</v>
      </c>
      <c r="DM739">
        <v>0.5</v>
      </c>
      <c r="DN739" t="s">
        <v>438</v>
      </c>
      <c r="DO739">
        <v>2</v>
      </c>
      <c r="DP739" t="b">
        <v>1</v>
      </c>
      <c r="DQ739">
        <v>1761419064.94615</v>
      </c>
      <c r="DR739">
        <v>767.565846153846</v>
      </c>
      <c r="DS739">
        <v>805.642384615385</v>
      </c>
      <c r="DT739">
        <v>32.3356076923077</v>
      </c>
      <c r="DU739">
        <v>25.9896230769231</v>
      </c>
      <c r="DV739">
        <v>766.468384615385</v>
      </c>
      <c r="DW739">
        <v>32.0204076923077</v>
      </c>
      <c r="DX739">
        <v>500.012769230769</v>
      </c>
      <c r="DY739">
        <v>90.2850846153846</v>
      </c>
      <c r="DZ739">
        <v>0.0446778769230769</v>
      </c>
      <c r="EA739">
        <v>43.9507846153846</v>
      </c>
      <c r="EB739">
        <v>43.3730307692308</v>
      </c>
      <c r="EC739">
        <v>999.9</v>
      </c>
      <c r="ED739">
        <v>0</v>
      </c>
      <c r="EE739">
        <v>0</v>
      </c>
      <c r="EF739">
        <v>10008.1169230769</v>
      </c>
      <c r="EG739">
        <v>0</v>
      </c>
      <c r="EH739">
        <v>1198.74461538462</v>
      </c>
      <c r="EI739">
        <v>-38.0765307692308</v>
      </c>
      <c r="EJ739">
        <v>793.214230769231</v>
      </c>
      <c r="EK739">
        <v>827.139230769231</v>
      </c>
      <c r="EL739">
        <v>6.34598538461538</v>
      </c>
      <c r="EM739">
        <v>805.642384615385</v>
      </c>
      <c r="EN739">
        <v>25.9896230769231</v>
      </c>
      <c r="EO739">
        <v>2.91942230769231</v>
      </c>
      <c r="EP739">
        <v>2.34647615384615</v>
      </c>
      <c r="EQ739">
        <v>23.5753307692308</v>
      </c>
      <c r="ER739">
        <v>19.9990461538462</v>
      </c>
      <c r="ES739">
        <v>1200.00461538462</v>
      </c>
      <c r="ET739">
        <v>0.967008923076923</v>
      </c>
      <c r="EU739">
        <v>0.0329909615384615</v>
      </c>
      <c r="EV739">
        <v>0</v>
      </c>
      <c r="EW739">
        <v>1142.03538461538</v>
      </c>
      <c r="EX739">
        <v>5.00059</v>
      </c>
      <c r="EY739">
        <v>15011.8</v>
      </c>
      <c r="EZ739">
        <v>10358.7923076923</v>
      </c>
      <c r="FA739">
        <v>63.894</v>
      </c>
      <c r="FB739">
        <v>65.8121538461538</v>
      </c>
      <c r="FC739">
        <v>64.1344615384615</v>
      </c>
      <c r="FD739">
        <v>65.4467692307692</v>
      </c>
      <c r="FE739">
        <v>64.5524615384615</v>
      </c>
      <c r="FF739">
        <v>1155.57769230769</v>
      </c>
      <c r="FG739">
        <v>39.4215384615385</v>
      </c>
      <c r="FH739">
        <v>0</v>
      </c>
      <c r="FI739">
        <v>1761419033.5</v>
      </c>
      <c r="FJ739">
        <v>0</v>
      </c>
      <c r="FK739">
        <v>1141.7704</v>
      </c>
      <c r="FL739">
        <v>-16.6430768987445</v>
      </c>
      <c r="FM739">
        <v>-169.499999749066</v>
      </c>
      <c r="FN739">
        <v>15008.708</v>
      </c>
      <c r="FO739">
        <v>15</v>
      </c>
      <c r="FP739">
        <v>0</v>
      </c>
      <c r="FQ739" t="s">
        <v>439</v>
      </c>
      <c r="FR739">
        <v>0</v>
      </c>
      <c r="FS739">
        <v>0</v>
      </c>
      <c r="FT739">
        <v>0</v>
      </c>
      <c r="FU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A739">
        <v>0</v>
      </c>
      <c r="GB739">
        <v>0</v>
      </c>
      <c r="GC739">
        <v>-38.2791619047619</v>
      </c>
      <c r="GD739">
        <v>7.68756623376613</v>
      </c>
      <c r="GE739">
        <v>1.13068198361545</v>
      </c>
      <c r="GF739">
        <v>0</v>
      </c>
      <c r="GG739">
        <v>1142.88352941176</v>
      </c>
      <c r="GH739">
        <v>-17.0172650876673</v>
      </c>
      <c r="GI739">
        <v>1.68372640356921</v>
      </c>
      <c r="GJ739">
        <v>-1</v>
      </c>
      <c r="GK739">
        <v>6.37569380952381</v>
      </c>
      <c r="GL739">
        <v>-0.598949610389615</v>
      </c>
      <c r="GM739">
        <v>0.0606679426194592</v>
      </c>
      <c r="GN739">
        <v>0</v>
      </c>
      <c r="GO739">
        <v>0</v>
      </c>
      <c r="GP739">
        <v>2</v>
      </c>
      <c r="GQ739" t="s">
        <v>473</v>
      </c>
      <c r="GR739">
        <v>3.12632</v>
      </c>
      <c r="GS739">
        <v>2.72253</v>
      </c>
      <c r="GT739">
        <v>0.133454</v>
      </c>
      <c r="GU739">
        <v>0.138092</v>
      </c>
      <c r="GV739">
        <v>0.119831</v>
      </c>
      <c r="GW739">
        <v>0.103049</v>
      </c>
      <c r="GX739">
        <v>30862.5</v>
      </c>
      <c r="GY739">
        <v>32390.7</v>
      </c>
      <c r="GZ739">
        <v>32371.7</v>
      </c>
      <c r="HA739">
        <v>34176</v>
      </c>
      <c r="HB739">
        <v>40759.4</v>
      </c>
      <c r="HC739">
        <v>44254.2</v>
      </c>
      <c r="HD739">
        <v>50933</v>
      </c>
      <c r="HE739">
        <v>54857.8</v>
      </c>
      <c r="HF739">
        <v>1.64285</v>
      </c>
      <c r="HG739">
        <v>1.50273</v>
      </c>
      <c r="HH739">
        <v>-0.0895932</v>
      </c>
      <c r="HI739">
        <v>0</v>
      </c>
      <c r="HJ739">
        <v>44.847</v>
      </c>
      <c r="HK739">
        <v>999.9</v>
      </c>
      <c r="HL739">
        <v>56.165</v>
      </c>
      <c r="HM739">
        <v>30.414</v>
      </c>
      <c r="HN739">
        <v>27.14</v>
      </c>
      <c r="HO739">
        <v>60.9793</v>
      </c>
      <c r="HP739">
        <v>41.0617</v>
      </c>
      <c r="HQ739">
        <v>1</v>
      </c>
      <c r="HR739">
        <v>2.73284</v>
      </c>
      <c r="HS739">
        <v>9.28105</v>
      </c>
      <c r="HT739">
        <v>19.899</v>
      </c>
      <c r="HU739">
        <v>5.18599</v>
      </c>
      <c r="HV739">
        <v>12.0159</v>
      </c>
      <c r="HW739">
        <v>4.96835</v>
      </c>
      <c r="HX739">
        <v>3.296</v>
      </c>
      <c r="HY739">
        <v>9999</v>
      </c>
      <c r="HZ739">
        <v>9999</v>
      </c>
      <c r="IA739">
        <v>999.9</v>
      </c>
      <c r="IB739">
        <v>9999</v>
      </c>
      <c r="IC739">
        <v>1.86325</v>
      </c>
      <c r="ID739">
        <v>1.8681</v>
      </c>
      <c r="IE739">
        <v>1.86783</v>
      </c>
      <c r="IF739">
        <v>1.86904</v>
      </c>
      <c r="IG739">
        <v>1.86981</v>
      </c>
      <c r="IH739">
        <v>1.86589</v>
      </c>
      <c r="II739">
        <v>1.86693</v>
      </c>
      <c r="IJ739">
        <v>1.86839</v>
      </c>
      <c r="IK739">
        <v>5</v>
      </c>
      <c r="IL739">
        <v>0</v>
      </c>
      <c r="IM739">
        <v>0</v>
      </c>
      <c r="IN739">
        <v>0</v>
      </c>
      <c r="IO739" t="s">
        <v>441</v>
      </c>
      <c r="IP739" t="s">
        <v>442</v>
      </c>
      <c r="IQ739" t="s">
        <v>443</v>
      </c>
      <c r="IR739" t="s">
        <v>443</v>
      </c>
      <c r="IS739" t="s">
        <v>443</v>
      </c>
      <c r="IT739" t="s">
        <v>443</v>
      </c>
      <c r="IU739">
        <v>0</v>
      </c>
      <c r="IV739">
        <v>100</v>
      </c>
      <c r="IW739">
        <v>100</v>
      </c>
      <c r="IX739">
        <v>1.098</v>
      </c>
      <c r="IY739">
        <v>0.3151</v>
      </c>
      <c r="IZ739">
        <v>1.09748391826392</v>
      </c>
      <c r="JA739">
        <v>0</v>
      </c>
      <c r="JB739">
        <v>0</v>
      </c>
      <c r="JC739">
        <v>0</v>
      </c>
      <c r="JD739">
        <v>0.315191680746845</v>
      </c>
      <c r="JE739">
        <v>0</v>
      </c>
      <c r="JF739">
        <v>0</v>
      </c>
      <c r="JG739">
        <v>0</v>
      </c>
      <c r="JH739">
        <v>5</v>
      </c>
      <c r="JI739">
        <v>2273</v>
      </c>
      <c r="JJ739">
        <v>0</v>
      </c>
      <c r="JK739">
        <v>25</v>
      </c>
      <c r="JL739">
        <v>29356984.6</v>
      </c>
      <c r="JM739">
        <v>29356984.6</v>
      </c>
      <c r="JN739">
        <v>1.78589</v>
      </c>
      <c r="JO739">
        <v>2.62207</v>
      </c>
      <c r="JP739">
        <v>1.54785</v>
      </c>
      <c r="JQ739">
        <v>2.31445</v>
      </c>
      <c r="JR739">
        <v>1.64673</v>
      </c>
      <c r="JS739">
        <v>2.33032</v>
      </c>
      <c r="JT739">
        <v>34.6006</v>
      </c>
      <c r="JU739">
        <v>24.0963</v>
      </c>
      <c r="JV739">
        <v>18</v>
      </c>
      <c r="JW739">
        <v>476.339</v>
      </c>
      <c r="JX739">
        <v>375.82</v>
      </c>
      <c r="JY739">
        <v>35.6977</v>
      </c>
      <c r="JZ739">
        <v>56.5625</v>
      </c>
      <c r="KA739">
        <v>30.0042</v>
      </c>
      <c r="KB739">
        <v>55.4309</v>
      </c>
      <c r="KC739">
        <v>55.1928</v>
      </c>
      <c r="KD739">
        <v>35.82</v>
      </c>
      <c r="KE739">
        <v>0</v>
      </c>
      <c r="KF739">
        <v>100</v>
      </c>
      <c r="KG739">
        <v>24.1905</v>
      </c>
      <c r="KH739">
        <v>855.607</v>
      </c>
      <c r="KI739">
        <v>34.6858</v>
      </c>
      <c r="KJ739">
        <v>92.2778</v>
      </c>
      <c r="KK739">
        <v>88.7338</v>
      </c>
    </row>
    <row r="740" spans="1:297">
      <c r="A740">
        <v>724</v>
      </c>
      <c r="B740">
        <v>1761419078.1</v>
      </c>
      <c r="C740">
        <v>10897.0999999046</v>
      </c>
      <c r="D740" t="s">
        <v>1897</v>
      </c>
      <c r="E740" t="s">
        <v>1898</v>
      </c>
      <c r="F740">
        <v>5</v>
      </c>
      <c r="G740" t="s">
        <v>1796</v>
      </c>
      <c r="H740" t="s">
        <v>436</v>
      </c>
      <c r="I740">
        <v>1761419069.94615</v>
      </c>
      <c r="J740">
        <f>(K740)/1000</f>
        <v>0</v>
      </c>
      <c r="K740">
        <f>IF(DP740, AN740, AH740)</f>
        <v>0</v>
      </c>
      <c r="L740">
        <f>IF(DP740, AI740, AG740)</f>
        <v>0</v>
      </c>
      <c r="M740">
        <f>DR740 - IF(AU740&gt;1, L740*DL740*100.0/(AW740), 0)</f>
        <v>0</v>
      </c>
      <c r="N740">
        <f>((T740-J740/2)*M740-L740)/(T740+J740/2)</f>
        <v>0</v>
      </c>
      <c r="O740">
        <f>N740*(DY740+DZ740)/1000.0</f>
        <v>0</v>
      </c>
      <c r="P740">
        <f>(DR740 - IF(AU740&gt;1, L740*DL740*100.0/(AW740), 0))*(DY740+DZ740)/1000.0</f>
        <v>0</v>
      </c>
      <c r="Q740">
        <f>2.0/((1/S740-1/R740)+SIGN(S740)*SQRT((1/S740-1/R740)*(1/S740-1/R740) + 4*DM740/((DM740+1)*(DM740+1))*(2*1/S740*1/R740-1/R740*1/R740)))</f>
        <v>0</v>
      </c>
      <c r="R740">
        <f>IF(LEFT(DN740,1)&lt;&gt;"0",IF(LEFT(DN740,1)="1",3.0,DO740),$D$5+$E$5*(EF740*DY740/($K$5*1000))+$F$5*(EF740*DY740/($K$5*1000))*MAX(MIN(DL740,$J$5),$I$5)*MAX(MIN(DL740,$J$5),$I$5)+$G$5*MAX(MIN(DL740,$J$5),$I$5)*(EF740*DY740/($K$5*1000))+$H$5*(EF740*DY740/($K$5*1000))*(EF740*DY740/($K$5*1000)))</f>
        <v>0</v>
      </c>
      <c r="S740">
        <f>J740*(1000-(1000*0.61365*exp(17.502*W740/(240.97+W740))/(DY740+DZ740)+DT740)/2)/(1000*0.61365*exp(17.502*W740/(240.97+W740))/(DY740+DZ740)-DT740)</f>
        <v>0</v>
      </c>
      <c r="T740">
        <f>1/((DM740+1)/(Q740/1.6)+1/(R740/1.37)) + DM740/((DM740+1)/(Q740/1.6) + DM740/(R740/1.37))</f>
        <v>0</v>
      </c>
      <c r="U740">
        <f>(DH740*DK740)</f>
        <v>0</v>
      </c>
      <c r="V740">
        <f>(EA740+(U740+2*0.95*5.67E-8*(((EA740+$B$7)+273)^4-(EA740+273)^4)-44100*J740)/(1.84*29.3*R740+8*0.95*5.67E-8*(EA740+273)^3))</f>
        <v>0</v>
      </c>
      <c r="W740">
        <f>($C$7*EB740+$D$7*EC740+$E$7*V740)</f>
        <v>0</v>
      </c>
      <c r="X740">
        <f>0.61365*exp(17.502*W740/(240.97+W740))</f>
        <v>0</v>
      </c>
      <c r="Y740">
        <f>(Z740/AA740*100)</f>
        <v>0</v>
      </c>
      <c r="Z740">
        <f>DT740*(DY740+DZ740)/1000</f>
        <v>0</v>
      </c>
      <c r="AA740">
        <f>0.61365*exp(17.502*EA740/(240.97+EA740))</f>
        <v>0</v>
      </c>
      <c r="AB740">
        <f>(X740-DT740*(DY740+DZ740)/1000)</f>
        <v>0</v>
      </c>
      <c r="AC740">
        <f>(-J740*44100)</f>
        <v>0</v>
      </c>
      <c r="AD740">
        <f>2*29.3*R740*0.92*(EA740-W740)</f>
        <v>0</v>
      </c>
      <c r="AE740">
        <f>2*0.95*5.67E-8*(((EA740+$B$7)+273)^4-(W740+273)^4)</f>
        <v>0</v>
      </c>
      <c r="AF740">
        <f>U740+AE740+AC740+AD740</f>
        <v>0</v>
      </c>
      <c r="AG740">
        <f>DX740*AU740*(DS740-DR740*(1000-AU740*DU740)/(1000-AU740*DT740))/(100*DL740)</f>
        <v>0</v>
      </c>
      <c r="AH740">
        <f>1000*DX740*AU740*(DT740-DU740)/(100*DL740*(1000-AU740*DT740))</f>
        <v>0</v>
      </c>
      <c r="AI740">
        <f>(AJ740 - AK740 - DY740*1E3/(8.314*(EA740+273.15)) * AM740/DX740 * AL740) * DX740/(100*DL740) * (1000 - DU740)/1000</f>
        <v>0</v>
      </c>
      <c r="AJ740">
        <v>860.600045890331</v>
      </c>
      <c r="AK740">
        <v>833.7078</v>
      </c>
      <c r="AL740">
        <v>3.49668957405407</v>
      </c>
      <c r="AM740">
        <v>65.3077758132671</v>
      </c>
      <c r="AN740">
        <f>(AP740 - AO740 + DY740*1E3/(8.314*(EA740+273.15)) * AR740/DX740 * AQ740) * DX740/(100*DL740) * 1000/(1000 - AP740)</f>
        <v>0</v>
      </c>
      <c r="AO740">
        <v>25.992163551794</v>
      </c>
      <c r="AP740">
        <v>32.2308181818182</v>
      </c>
      <c r="AQ740">
        <v>-0.00862223775531093</v>
      </c>
      <c r="AR740">
        <v>110.477653958473</v>
      </c>
      <c r="AS740">
        <v>15</v>
      </c>
      <c r="AT740">
        <v>3</v>
      </c>
      <c r="AU740">
        <f>IF(AS740*$H$13&gt;=AW740,1.0,(AW740/(AW740-AS740*$H$13)))</f>
        <v>0</v>
      </c>
      <c r="AV740">
        <f>(AU740-1)*100</f>
        <v>0</v>
      </c>
      <c r="AW740">
        <f>MAX(0,($B$13+$C$13*EF740)/(1+$D$13*EF740)*DY740/(EA740+273)*$E$13)</f>
        <v>0</v>
      </c>
      <c r="AX740" t="s">
        <v>437</v>
      </c>
      <c r="AY740" t="s">
        <v>437</v>
      </c>
      <c r="AZ740">
        <v>0</v>
      </c>
      <c r="BA740">
        <v>0</v>
      </c>
      <c r="BB740">
        <f>1-AZ740/BA740</f>
        <v>0</v>
      </c>
      <c r="BC740">
        <v>0</v>
      </c>
      <c r="BD740" t="s">
        <v>437</v>
      </c>
      <c r="BE740" t="s">
        <v>437</v>
      </c>
      <c r="BF740">
        <v>0</v>
      </c>
      <c r="BG740">
        <v>0</v>
      </c>
      <c r="BH740">
        <f>1-BF740/BG740</f>
        <v>0</v>
      </c>
      <c r="BI740">
        <v>0.5</v>
      </c>
      <c r="BJ740">
        <f>DI740</f>
        <v>0</v>
      </c>
      <c r="BK740">
        <f>L740</f>
        <v>0</v>
      </c>
      <c r="BL740">
        <f>BH740*BI740*BJ740</f>
        <v>0</v>
      </c>
      <c r="BM740">
        <f>(BK740-BC740)/BJ740</f>
        <v>0</v>
      </c>
      <c r="BN740">
        <f>(BA740-BG740)/BG740</f>
        <v>0</v>
      </c>
      <c r="BO740">
        <f>AZ740/(BB740+AZ740/BG740)</f>
        <v>0</v>
      </c>
      <c r="BP740" t="s">
        <v>437</v>
      </c>
      <c r="BQ740">
        <v>0</v>
      </c>
      <c r="BR740">
        <f>IF(BQ740&lt;&gt;0, BQ740, BO740)</f>
        <v>0</v>
      </c>
      <c r="BS740">
        <f>1-BR740/BG740</f>
        <v>0</v>
      </c>
      <c r="BT740">
        <f>(BG740-BF740)/(BG740-BR740)</f>
        <v>0</v>
      </c>
      <c r="BU740">
        <f>(BA740-BG740)/(BA740-BR740)</f>
        <v>0</v>
      </c>
      <c r="BV740">
        <f>(BG740-BF740)/(BG740-AZ740)</f>
        <v>0</v>
      </c>
      <c r="BW740">
        <f>(BA740-BG740)/(BA740-AZ740)</f>
        <v>0</v>
      </c>
      <c r="BX740">
        <f>(BT740*BR740/BF740)</f>
        <v>0</v>
      </c>
      <c r="BY740">
        <f>(1-BX740)</f>
        <v>0</v>
      </c>
      <c r="DH740">
        <f>$B$11*EG740+$C$11*EH740+$F$11*ES740*(1-EV740)</f>
        <v>0</v>
      </c>
      <c r="DI740">
        <f>DH740*DJ740</f>
        <v>0</v>
      </c>
      <c r="DJ740">
        <f>($B$11*$D$9+$C$11*$D$9+$F$11*((FF740+EX740)/MAX(FF740+EX740+FG740, 0.1)*$I$9+FG740/MAX(FF740+EX740+FG740, 0.1)*$J$9))/($B$11+$C$11+$F$11)</f>
        <v>0</v>
      </c>
      <c r="DK740">
        <f>($B$11*$K$9+$C$11*$K$9+$F$11*((FF740+EX740)/MAX(FF740+EX740+FG740, 0.1)*$P$9+FG740/MAX(FF740+EX740+FG740, 0.1)*$Q$9))/($B$11+$C$11+$F$11)</f>
        <v>0</v>
      </c>
      <c r="DL740">
        <v>6</v>
      </c>
      <c r="DM740">
        <v>0.5</v>
      </c>
      <c r="DN740" t="s">
        <v>438</v>
      </c>
      <c r="DO740">
        <v>2</v>
      </c>
      <c r="DP740" t="b">
        <v>1</v>
      </c>
      <c r="DQ740">
        <v>1761419069.94615</v>
      </c>
      <c r="DR740">
        <v>783.763769230769</v>
      </c>
      <c r="DS740">
        <v>821.936153846154</v>
      </c>
      <c r="DT740">
        <v>32.2917230769231</v>
      </c>
      <c r="DU740">
        <v>25.9913538461538</v>
      </c>
      <c r="DV740">
        <v>782.666230769231</v>
      </c>
      <c r="DW740">
        <v>31.9765384615385</v>
      </c>
      <c r="DX740">
        <v>500.019846153846</v>
      </c>
      <c r="DY740">
        <v>90.2844923076923</v>
      </c>
      <c r="DZ740">
        <v>0.0445959846153846</v>
      </c>
      <c r="EA740">
        <v>43.9721230769231</v>
      </c>
      <c r="EB740">
        <v>43.3974923076923</v>
      </c>
      <c r="EC740">
        <v>999.9</v>
      </c>
      <c r="ED740">
        <v>0</v>
      </c>
      <c r="EE740">
        <v>0</v>
      </c>
      <c r="EF740">
        <v>10006.9123076923</v>
      </c>
      <c r="EG740">
        <v>0</v>
      </c>
      <c r="EH740">
        <v>1198.61615384615</v>
      </c>
      <c r="EI740">
        <v>-38.1723923076923</v>
      </c>
      <c r="EJ740">
        <v>809.916692307692</v>
      </c>
      <c r="EK740">
        <v>843.869307692308</v>
      </c>
      <c r="EL740">
        <v>6.30036769230769</v>
      </c>
      <c r="EM740">
        <v>821.936153846154</v>
      </c>
      <c r="EN740">
        <v>25.9913538461538</v>
      </c>
      <c r="EO740">
        <v>2.91544076923077</v>
      </c>
      <c r="EP740">
        <v>2.34661692307692</v>
      </c>
      <c r="EQ740">
        <v>23.5526846153846</v>
      </c>
      <c r="ER740">
        <v>20.0000307692308</v>
      </c>
      <c r="ES740">
        <v>1199.98846153846</v>
      </c>
      <c r="ET740">
        <v>0.967008923076923</v>
      </c>
      <c r="EU740">
        <v>0.0329909615384615</v>
      </c>
      <c r="EV740">
        <v>0</v>
      </c>
      <c r="EW740">
        <v>1140.68384615385</v>
      </c>
      <c r="EX740">
        <v>5.00059</v>
      </c>
      <c r="EY740">
        <v>14997.3538461538</v>
      </c>
      <c r="EZ740">
        <v>10358.6461538462</v>
      </c>
      <c r="FA740">
        <v>63.9227692307692</v>
      </c>
      <c r="FB740">
        <v>65.8410769230769</v>
      </c>
      <c r="FC740">
        <v>64.1583846153846</v>
      </c>
      <c r="FD740">
        <v>65.4709230769231</v>
      </c>
      <c r="FE740">
        <v>64.5813846153846</v>
      </c>
      <c r="FF740">
        <v>1155.56461538462</v>
      </c>
      <c r="FG740">
        <v>39.42</v>
      </c>
      <c r="FH740">
        <v>0</v>
      </c>
      <c r="FI740">
        <v>1761419038.3</v>
      </c>
      <c r="FJ740">
        <v>0</v>
      </c>
      <c r="FK740">
        <v>1140.454</v>
      </c>
      <c r="FL740">
        <v>-15.9430769450973</v>
      </c>
      <c r="FM740">
        <v>-172.338461790132</v>
      </c>
      <c r="FN740">
        <v>14994.976</v>
      </c>
      <c r="FO740">
        <v>15</v>
      </c>
      <c r="FP740">
        <v>0</v>
      </c>
      <c r="FQ740" t="s">
        <v>439</v>
      </c>
      <c r="FR740">
        <v>0</v>
      </c>
      <c r="FS740">
        <v>0</v>
      </c>
      <c r="FT740">
        <v>0</v>
      </c>
      <c r="FU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A740">
        <v>0</v>
      </c>
      <c r="GB740">
        <v>0</v>
      </c>
      <c r="GC740">
        <v>-38.491625</v>
      </c>
      <c r="GD740">
        <v>0.781980451127753</v>
      </c>
      <c r="GE740">
        <v>1.23390591167844</v>
      </c>
      <c r="GF740">
        <v>0</v>
      </c>
      <c r="GG740">
        <v>1141.52</v>
      </c>
      <c r="GH740">
        <v>-16.1280366764161</v>
      </c>
      <c r="GI740">
        <v>1.59524477192465</v>
      </c>
      <c r="GJ740">
        <v>-1</v>
      </c>
      <c r="GK740">
        <v>6.3220235</v>
      </c>
      <c r="GL740">
        <v>-0.535298796992478</v>
      </c>
      <c r="GM740">
        <v>0.0515203675525515</v>
      </c>
      <c r="GN740">
        <v>0</v>
      </c>
      <c r="GO740">
        <v>0</v>
      </c>
      <c r="GP740">
        <v>2</v>
      </c>
      <c r="GQ740" t="s">
        <v>473</v>
      </c>
      <c r="GR740">
        <v>3.1264</v>
      </c>
      <c r="GS740">
        <v>2.72267</v>
      </c>
      <c r="GT740">
        <v>0.135387</v>
      </c>
      <c r="GU740">
        <v>0.139985</v>
      </c>
      <c r="GV740">
        <v>0.119716</v>
      </c>
      <c r="GW740">
        <v>0.103042</v>
      </c>
      <c r="GX740">
        <v>30790.5</v>
      </c>
      <c r="GY740">
        <v>32315.5</v>
      </c>
      <c r="GZ740">
        <v>32368.8</v>
      </c>
      <c r="HA740">
        <v>34172.4</v>
      </c>
      <c r="HB740">
        <v>40761.7</v>
      </c>
      <c r="HC740">
        <v>44250.4</v>
      </c>
      <c r="HD740">
        <v>50929.2</v>
      </c>
      <c r="HE740">
        <v>54852.4</v>
      </c>
      <c r="HF740">
        <v>1.64282</v>
      </c>
      <c r="HG740">
        <v>1.50232</v>
      </c>
      <c r="HH740">
        <v>-0.0896864</v>
      </c>
      <c r="HI740">
        <v>0</v>
      </c>
      <c r="HJ740">
        <v>44.8697</v>
      </c>
      <c r="HK740">
        <v>999.9</v>
      </c>
      <c r="HL740">
        <v>56.165</v>
      </c>
      <c r="HM740">
        <v>30.414</v>
      </c>
      <c r="HN740">
        <v>27.1417</v>
      </c>
      <c r="HO740">
        <v>60.9593</v>
      </c>
      <c r="HP740">
        <v>41.0657</v>
      </c>
      <c r="HQ740">
        <v>1</v>
      </c>
      <c r="HR740">
        <v>2.73698</v>
      </c>
      <c r="HS740">
        <v>9.28105</v>
      </c>
      <c r="HT740">
        <v>19.8989</v>
      </c>
      <c r="HU740">
        <v>5.18599</v>
      </c>
      <c r="HV740">
        <v>12.0161</v>
      </c>
      <c r="HW740">
        <v>4.9687</v>
      </c>
      <c r="HX740">
        <v>3.2959</v>
      </c>
      <c r="HY740">
        <v>9999</v>
      </c>
      <c r="HZ740">
        <v>9999</v>
      </c>
      <c r="IA740">
        <v>999.9</v>
      </c>
      <c r="IB740">
        <v>9999</v>
      </c>
      <c r="IC740">
        <v>1.86325</v>
      </c>
      <c r="ID740">
        <v>1.86808</v>
      </c>
      <c r="IE740">
        <v>1.86784</v>
      </c>
      <c r="IF740">
        <v>1.86905</v>
      </c>
      <c r="IG740">
        <v>1.86981</v>
      </c>
      <c r="IH740">
        <v>1.86586</v>
      </c>
      <c r="II740">
        <v>1.86693</v>
      </c>
      <c r="IJ740">
        <v>1.86838</v>
      </c>
      <c r="IK740">
        <v>5</v>
      </c>
      <c r="IL740">
        <v>0</v>
      </c>
      <c r="IM740">
        <v>0</v>
      </c>
      <c r="IN740">
        <v>0</v>
      </c>
      <c r="IO740" t="s">
        <v>441</v>
      </c>
      <c r="IP740" t="s">
        <v>442</v>
      </c>
      <c r="IQ740" t="s">
        <v>443</v>
      </c>
      <c r="IR740" t="s">
        <v>443</v>
      </c>
      <c r="IS740" t="s">
        <v>443</v>
      </c>
      <c r="IT740" t="s">
        <v>443</v>
      </c>
      <c r="IU740">
        <v>0</v>
      </c>
      <c r="IV740">
        <v>100</v>
      </c>
      <c r="IW740">
        <v>100</v>
      </c>
      <c r="IX740">
        <v>1.098</v>
      </c>
      <c r="IY740">
        <v>0.3152</v>
      </c>
      <c r="IZ740">
        <v>1.09748391826392</v>
      </c>
      <c r="JA740">
        <v>0</v>
      </c>
      <c r="JB740">
        <v>0</v>
      </c>
      <c r="JC740">
        <v>0</v>
      </c>
      <c r="JD740">
        <v>0.315191680746845</v>
      </c>
      <c r="JE740">
        <v>0</v>
      </c>
      <c r="JF740">
        <v>0</v>
      </c>
      <c r="JG740">
        <v>0</v>
      </c>
      <c r="JH740">
        <v>5</v>
      </c>
      <c r="JI740">
        <v>2273</v>
      </c>
      <c r="JJ740">
        <v>0</v>
      </c>
      <c r="JK740">
        <v>25</v>
      </c>
      <c r="JL740">
        <v>29356984.6</v>
      </c>
      <c r="JM740">
        <v>29356984.6</v>
      </c>
      <c r="JN740">
        <v>1.81152</v>
      </c>
      <c r="JO740">
        <v>2.61963</v>
      </c>
      <c r="JP740">
        <v>1.54785</v>
      </c>
      <c r="JQ740">
        <v>2.31445</v>
      </c>
      <c r="JR740">
        <v>1.64673</v>
      </c>
      <c r="JS740">
        <v>2.40601</v>
      </c>
      <c r="JT740">
        <v>34.6006</v>
      </c>
      <c r="JU740">
        <v>24.0963</v>
      </c>
      <c r="JV740">
        <v>18</v>
      </c>
      <c r="JW740">
        <v>476.479</v>
      </c>
      <c r="JX740">
        <v>375.716</v>
      </c>
      <c r="JY740">
        <v>35.7228</v>
      </c>
      <c r="JZ740">
        <v>56.5991</v>
      </c>
      <c r="KA740">
        <v>30.0042</v>
      </c>
      <c r="KB740">
        <v>55.4601</v>
      </c>
      <c r="KC740">
        <v>55.227</v>
      </c>
      <c r="KD740">
        <v>36.3167</v>
      </c>
      <c r="KE740">
        <v>0</v>
      </c>
      <c r="KF740">
        <v>100</v>
      </c>
      <c r="KG740">
        <v>24.1565</v>
      </c>
      <c r="KH740">
        <v>875.991</v>
      </c>
      <c r="KI740">
        <v>34.6858</v>
      </c>
      <c r="KJ740">
        <v>92.2703</v>
      </c>
      <c r="KK740">
        <v>88.7249</v>
      </c>
    </row>
    <row r="741" spans="1:297">
      <c r="A741">
        <v>725</v>
      </c>
      <c r="B741">
        <v>1761419083.1</v>
      </c>
      <c r="C741">
        <v>10902.0999999046</v>
      </c>
      <c r="D741" t="s">
        <v>1899</v>
      </c>
      <c r="E741" t="s">
        <v>1900</v>
      </c>
      <c r="F741">
        <v>5</v>
      </c>
      <c r="G741" t="s">
        <v>1796</v>
      </c>
      <c r="H741" t="s">
        <v>436</v>
      </c>
      <c r="I741">
        <v>1761419074.94615</v>
      </c>
      <c r="J741">
        <f>(K741)/1000</f>
        <v>0</v>
      </c>
      <c r="K741">
        <f>IF(DP741, AN741, AH741)</f>
        <v>0</v>
      </c>
      <c r="L741">
        <f>IF(DP741, AI741, AG741)</f>
        <v>0</v>
      </c>
      <c r="M741">
        <f>DR741 - IF(AU741&gt;1, L741*DL741*100.0/(AW741), 0)</f>
        <v>0</v>
      </c>
      <c r="N741">
        <f>((T741-J741/2)*M741-L741)/(T741+J741/2)</f>
        <v>0</v>
      </c>
      <c r="O741">
        <f>N741*(DY741+DZ741)/1000.0</f>
        <v>0</v>
      </c>
      <c r="P741">
        <f>(DR741 - IF(AU741&gt;1, L741*DL741*100.0/(AW741), 0))*(DY741+DZ741)/1000.0</f>
        <v>0</v>
      </c>
      <c r="Q741">
        <f>2.0/((1/S741-1/R741)+SIGN(S741)*SQRT((1/S741-1/R741)*(1/S741-1/R741) + 4*DM741/((DM741+1)*(DM741+1))*(2*1/S741*1/R741-1/R741*1/R741)))</f>
        <v>0</v>
      </c>
      <c r="R741">
        <f>IF(LEFT(DN741,1)&lt;&gt;"0",IF(LEFT(DN741,1)="1",3.0,DO741),$D$5+$E$5*(EF741*DY741/($K$5*1000))+$F$5*(EF741*DY741/($K$5*1000))*MAX(MIN(DL741,$J$5),$I$5)*MAX(MIN(DL741,$J$5),$I$5)+$G$5*MAX(MIN(DL741,$J$5),$I$5)*(EF741*DY741/($K$5*1000))+$H$5*(EF741*DY741/($K$5*1000))*(EF741*DY741/($K$5*1000)))</f>
        <v>0</v>
      </c>
      <c r="S741">
        <f>J741*(1000-(1000*0.61365*exp(17.502*W741/(240.97+W741))/(DY741+DZ741)+DT741)/2)/(1000*0.61365*exp(17.502*W741/(240.97+W741))/(DY741+DZ741)-DT741)</f>
        <v>0</v>
      </c>
      <c r="T741">
        <f>1/((DM741+1)/(Q741/1.6)+1/(R741/1.37)) + DM741/((DM741+1)/(Q741/1.6) + DM741/(R741/1.37))</f>
        <v>0</v>
      </c>
      <c r="U741">
        <f>(DH741*DK741)</f>
        <v>0</v>
      </c>
      <c r="V741">
        <f>(EA741+(U741+2*0.95*5.67E-8*(((EA741+$B$7)+273)^4-(EA741+273)^4)-44100*J741)/(1.84*29.3*R741+8*0.95*5.67E-8*(EA741+273)^3))</f>
        <v>0</v>
      </c>
      <c r="W741">
        <f>($C$7*EB741+$D$7*EC741+$E$7*V741)</f>
        <v>0</v>
      </c>
      <c r="X741">
        <f>0.61365*exp(17.502*W741/(240.97+W741))</f>
        <v>0</v>
      </c>
      <c r="Y741">
        <f>(Z741/AA741*100)</f>
        <v>0</v>
      </c>
      <c r="Z741">
        <f>DT741*(DY741+DZ741)/1000</f>
        <v>0</v>
      </c>
      <c r="AA741">
        <f>0.61365*exp(17.502*EA741/(240.97+EA741))</f>
        <v>0</v>
      </c>
      <c r="AB741">
        <f>(X741-DT741*(DY741+DZ741)/1000)</f>
        <v>0</v>
      </c>
      <c r="AC741">
        <f>(-J741*44100)</f>
        <v>0</v>
      </c>
      <c r="AD741">
        <f>2*29.3*R741*0.92*(EA741-W741)</f>
        <v>0</v>
      </c>
      <c r="AE741">
        <f>2*0.95*5.67E-8*(((EA741+$B$7)+273)^4-(W741+273)^4)</f>
        <v>0</v>
      </c>
      <c r="AF741">
        <f>U741+AE741+AC741+AD741</f>
        <v>0</v>
      </c>
      <c r="AG741">
        <f>DX741*AU741*(DS741-DR741*(1000-AU741*DU741)/(1000-AU741*DT741))/(100*DL741)</f>
        <v>0</v>
      </c>
      <c r="AH741">
        <f>1000*DX741*AU741*(DT741-DU741)/(100*DL741*(1000-AU741*DT741))</f>
        <v>0</v>
      </c>
      <c r="AI741">
        <f>(AJ741 - AK741 - DY741*1E3/(8.314*(EA741+273.15)) * AM741/DX741 * AL741) * DX741/(100*DL741) * (1000 - DU741)/1000</f>
        <v>0</v>
      </c>
      <c r="AJ741">
        <v>877.27508675294</v>
      </c>
      <c r="AK741">
        <v>850.47109090909</v>
      </c>
      <c r="AL741">
        <v>3.3349414722791</v>
      </c>
      <c r="AM741">
        <v>65.3077758132671</v>
      </c>
      <c r="AN741">
        <f>(AP741 - AO741 + DY741*1E3/(8.314*(EA741+273.15)) * AR741/DX741 * AQ741) * DX741/(100*DL741) * 1000/(1000 - AP741)</f>
        <v>0</v>
      </c>
      <c r="AO741">
        <v>25.9959599825826</v>
      </c>
      <c r="AP741">
        <v>32.1995684848485</v>
      </c>
      <c r="AQ741">
        <v>-0.00630883035138782</v>
      </c>
      <c r="AR741">
        <v>110.477653958473</v>
      </c>
      <c r="AS741">
        <v>15</v>
      </c>
      <c r="AT741">
        <v>3</v>
      </c>
      <c r="AU741">
        <f>IF(AS741*$H$13&gt;=AW741,1.0,(AW741/(AW741-AS741*$H$13)))</f>
        <v>0</v>
      </c>
      <c r="AV741">
        <f>(AU741-1)*100</f>
        <v>0</v>
      </c>
      <c r="AW741">
        <f>MAX(0,($B$13+$C$13*EF741)/(1+$D$13*EF741)*DY741/(EA741+273)*$E$13)</f>
        <v>0</v>
      </c>
      <c r="AX741" t="s">
        <v>437</v>
      </c>
      <c r="AY741" t="s">
        <v>437</v>
      </c>
      <c r="AZ741">
        <v>0</v>
      </c>
      <c r="BA741">
        <v>0</v>
      </c>
      <c r="BB741">
        <f>1-AZ741/BA741</f>
        <v>0</v>
      </c>
      <c r="BC741">
        <v>0</v>
      </c>
      <c r="BD741" t="s">
        <v>437</v>
      </c>
      <c r="BE741" t="s">
        <v>437</v>
      </c>
      <c r="BF741">
        <v>0</v>
      </c>
      <c r="BG741">
        <v>0</v>
      </c>
      <c r="BH741">
        <f>1-BF741/BG741</f>
        <v>0</v>
      </c>
      <c r="BI741">
        <v>0.5</v>
      </c>
      <c r="BJ741">
        <f>DI741</f>
        <v>0</v>
      </c>
      <c r="BK741">
        <f>L741</f>
        <v>0</v>
      </c>
      <c r="BL741">
        <f>BH741*BI741*BJ741</f>
        <v>0</v>
      </c>
      <c r="BM741">
        <f>(BK741-BC741)/BJ741</f>
        <v>0</v>
      </c>
      <c r="BN741">
        <f>(BA741-BG741)/BG741</f>
        <v>0</v>
      </c>
      <c r="BO741">
        <f>AZ741/(BB741+AZ741/BG741)</f>
        <v>0</v>
      </c>
      <c r="BP741" t="s">
        <v>437</v>
      </c>
      <c r="BQ741">
        <v>0</v>
      </c>
      <c r="BR741">
        <f>IF(BQ741&lt;&gt;0, BQ741, BO741)</f>
        <v>0</v>
      </c>
      <c r="BS741">
        <f>1-BR741/BG741</f>
        <v>0</v>
      </c>
      <c r="BT741">
        <f>(BG741-BF741)/(BG741-BR741)</f>
        <v>0</v>
      </c>
      <c r="BU741">
        <f>(BA741-BG741)/(BA741-BR741)</f>
        <v>0</v>
      </c>
      <c r="BV741">
        <f>(BG741-BF741)/(BG741-AZ741)</f>
        <v>0</v>
      </c>
      <c r="BW741">
        <f>(BA741-BG741)/(BA741-AZ741)</f>
        <v>0</v>
      </c>
      <c r="BX741">
        <f>(BT741*BR741/BF741)</f>
        <v>0</v>
      </c>
      <c r="BY741">
        <f>(1-BX741)</f>
        <v>0</v>
      </c>
      <c r="DH741">
        <f>$B$11*EG741+$C$11*EH741+$F$11*ES741*(1-EV741)</f>
        <v>0</v>
      </c>
      <c r="DI741">
        <f>DH741*DJ741</f>
        <v>0</v>
      </c>
      <c r="DJ741">
        <f>($B$11*$D$9+$C$11*$D$9+$F$11*((FF741+EX741)/MAX(FF741+EX741+FG741, 0.1)*$I$9+FG741/MAX(FF741+EX741+FG741, 0.1)*$J$9))/($B$11+$C$11+$F$11)</f>
        <v>0</v>
      </c>
      <c r="DK741">
        <f>($B$11*$K$9+$C$11*$K$9+$F$11*((FF741+EX741)/MAX(FF741+EX741+FG741, 0.1)*$P$9+FG741/MAX(FF741+EX741+FG741, 0.1)*$Q$9))/($B$11+$C$11+$F$11)</f>
        <v>0</v>
      </c>
      <c r="DL741">
        <v>6</v>
      </c>
      <c r="DM741">
        <v>0.5</v>
      </c>
      <c r="DN741" t="s">
        <v>438</v>
      </c>
      <c r="DO741">
        <v>2</v>
      </c>
      <c r="DP741" t="b">
        <v>1</v>
      </c>
      <c r="DQ741">
        <v>1761419074.94615</v>
      </c>
      <c r="DR741">
        <v>799.792615384615</v>
      </c>
      <c r="DS741">
        <v>838.195846153846</v>
      </c>
      <c r="DT741">
        <v>32.2523923076923</v>
      </c>
      <c r="DU741">
        <v>25.9929384615385</v>
      </c>
      <c r="DV741">
        <v>798.695076923077</v>
      </c>
      <c r="DW741">
        <v>31.9372153846154</v>
      </c>
      <c r="DX741">
        <v>500.011538461538</v>
      </c>
      <c r="DY741">
        <v>90.2834846153846</v>
      </c>
      <c r="DZ741">
        <v>0.0446133230769231</v>
      </c>
      <c r="EA741">
        <v>43.9949076923077</v>
      </c>
      <c r="EB741">
        <v>43.4260153846154</v>
      </c>
      <c r="EC741">
        <v>999.9</v>
      </c>
      <c r="ED741">
        <v>0</v>
      </c>
      <c r="EE741">
        <v>0</v>
      </c>
      <c r="EF741">
        <v>10006.7161538462</v>
      </c>
      <c r="EG741">
        <v>0</v>
      </c>
      <c r="EH741">
        <v>1198.49230769231</v>
      </c>
      <c r="EI741">
        <v>-38.4032</v>
      </c>
      <c r="EJ741">
        <v>826.446769230769</v>
      </c>
      <c r="EK741">
        <v>860.564384615385</v>
      </c>
      <c r="EL741">
        <v>6.25945615384615</v>
      </c>
      <c r="EM741">
        <v>838.195846153846</v>
      </c>
      <c r="EN741">
        <v>25.9929384615385</v>
      </c>
      <c r="EO741">
        <v>2.91185769230769</v>
      </c>
      <c r="EP741">
        <v>2.34673384615385</v>
      </c>
      <c r="EQ741">
        <v>23.5322846153846</v>
      </c>
      <c r="ER741">
        <v>20.0008384615385</v>
      </c>
      <c r="ES741">
        <v>1199.99307692308</v>
      </c>
      <c r="ET741">
        <v>0.967009615384615</v>
      </c>
      <c r="EU741">
        <v>0.0329903076923077</v>
      </c>
      <c r="EV741">
        <v>0</v>
      </c>
      <c r="EW741">
        <v>1139.33769230769</v>
      </c>
      <c r="EX741">
        <v>5.00059</v>
      </c>
      <c r="EY741">
        <v>14983.5</v>
      </c>
      <c r="EZ741">
        <v>10358.7</v>
      </c>
      <c r="FA741">
        <v>63.9612307692308</v>
      </c>
      <c r="FB741">
        <v>65.8604615384615</v>
      </c>
      <c r="FC741">
        <v>64.192</v>
      </c>
      <c r="FD741">
        <v>65.5093846153846</v>
      </c>
      <c r="FE741">
        <v>64.6103076923077</v>
      </c>
      <c r="FF741">
        <v>1155.57230769231</v>
      </c>
      <c r="FG741">
        <v>39.42</v>
      </c>
      <c r="FH741">
        <v>0</v>
      </c>
      <c r="FI741">
        <v>1761419043.1</v>
      </c>
      <c r="FJ741">
        <v>0</v>
      </c>
      <c r="FK741">
        <v>1139.1436</v>
      </c>
      <c r="FL741">
        <v>-17.1207692579125</v>
      </c>
      <c r="FM741">
        <v>-168.215384850181</v>
      </c>
      <c r="FN741">
        <v>14981.672</v>
      </c>
      <c r="FO741">
        <v>15</v>
      </c>
      <c r="FP741">
        <v>0</v>
      </c>
      <c r="FQ741" t="s">
        <v>439</v>
      </c>
      <c r="FR741">
        <v>0</v>
      </c>
      <c r="FS741">
        <v>0</v>
      </c>
      <c r="FT741">
        <v>0</v>
      </c>
      <c r="FU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A741">
        <v>0</v>
      </c>
      <c r="GB741">
        <v>0</v>
      </c>
      <c r="GC741">
        <v>-38.3871142857143</v>
      </c>
      <c r="GD741">
        <v>-5.16256363636364</v>
      </c>
      <c r="GE741">
        <v>1.13446516506603</v>
      </c>
      <c r="GF741">
        <v>0</v>
      </c>
      <c r="GG741">
        <v>1140.02823529412</v>
      </c>
      <c r="GH741">
        <v>-16.4577540115856</v>
      </c>
      <c r="GI741">
        <v>1.62338330544618</v>
      </c>
      <c r="GJ741">
        <v>-1</v>
      </c>
      <c r="GK741">
        <v>6.28303761904762</v>
      </c>
      <c r="GL741">
        <v>-0.500191948051942</v>
      </c>
      <c r="GM741">
        <v>0.0505262918738506</v>
      </c>
      <c r="GN741">
        <v>0</v>
      </c>
      <c r="GO741">
        <v>0</v>
      </c>
      <c r="GP741">
        <v>2</v>
      </c>
      <c r="GQ741" t="s">
        <v>473</v>
      </c>
      <c r="GR741">
        <v>3.12637</v>
      </c>
      <c r="GS741">
        <v>2.7228</v>
      </c>
      <c r="GT741">
        <v>0.137222</v>
      </c>
      <c r="GU741">
        <v>0.141878</v>
      </c>
      <c r="GV741">
        <v>0.119617</v>
      </c>
      <c r="GW741">
        <v>0.103049</v>
      </c>
      <c r="GX741">
        <v>30721.6</v>
      </c>
      <c r="GY741">
        <v>32240.2</v>
      </c>
      <c r="GZ741">
        <v>32365.7</v>
      </c>
      <c r="HA741">
        <v>34168.5</v>
      </c>
      <c r="HB741">
        <v>40763</v>
      </c>
      <c r="HC741">
        <v>44245.6</v>
      </c>
      <c r="HD741">
        <v>50925</v>
      </c>
      <c r="HE741">
        <v>54846.5</v>
      </c>
      <c r="HF741">
        <v>1.64245</v>
      </c>
      <c r="HG741">
        <v>1.502</v>
      </c>
      <c r="HH741">
        <v>-0.0905693</v>
      </c>
      <c r="HI741">
        <v>0</v>
      </c>
      <c r="HJ741">
        <v>44.8954</v>
      </c>
      <c r="HK741">
        <v>999.9</v>
      </c>
      <c r="HL741">
        <v>56.165</v>
      </c>
      <c r="HM741">
        <v>30.414</v>
      </c>
      <c r="HN741">
        <v>27.1423</v>
      </c>
      <c r="HO741">
        <v>60.6093</v>
      </c>
      <c r="HP741">
        <v>40.9095</v>
      </c>
      <c r="HQ741">
        <v>1</v>
      </c>
      <c r="HR741">
        <v>2.74155</v>
      </c>
      <c r="HS741">
        <v>9.28105</v>
      </c>
      <c r="HT741">
        <v>19.8989</v>
      </c>
      <c r="HU741">
        <v>5.18539</v>
      </c>
      <c r="HV741">
        <v>12.0168</v>
      </c>
      <c r="HW741">
        <v>4.96885</v>
      </c>
      <c r="HX741">
        <v>3.296</v>
      </c>
      <c r="HY741">
        <v>9999</v>
      </c>
      <c r="HZ741">
        <v>9999</v>
      </c>
      <c r="IA741">
        <v>999.9</v>
      </c>
      <c r="IB741">
        <v>9999</v>
      </c>
      <c r="IC741">
        <v>1.86325</v>
      </c>
      <c r="ID741">
        <v>1.86807</v>
      </c>
      <c r="IE741">
        <v>1.86783</v>
      </c>
      <c r="IF741">
        <v>1.86904</v>
      </c>
      <c r="IG741">
        <v>1.86981</v>
      </c>
      <c r="IH741">
        <v>1.86585</v>
      </c>
      <c r="II741">
        <v>1.86693</v>
      </c>
      <c r="IJ741">
        <v>1.86838</v>
      </c>
      <c r="IK741">
        <v>5</v>
      </c>
      <c r="IL741">
        <v>0</v>
      </c>
      <c r="IM741">
        <v>0</v>
      </c>
      <c r="IN741">
        <v>0</v>
      </c>
      <c r="IO741" t="s">
        <v>441</v>
      </c>
      <c r="IP741" t="s">
        <v>442</v>
      </c>
      <c r="IQ741" t="s">
        <v>443</v>
      </c>
      <c r="IR741" t="s">
        <v>443</v>
      </c>
      <c r="IS741" t="s">
        <v>443</v>
      </c>
      <c r="IT741" t="s">
        <v>443</v>
      </c>
      <c r="IU741">
        <v>0</v>
      </c>
      <c r="IV741">
        <v>100</v>
      </c>
      <c r="IW741">
        <v>100</v>
      </c>
      <c r="IX741">
        <v>1.097</v>
      </c>
      <c r="IY741">
        <v>0.3152</v>
      </c>
      <c r="IZ741">
        <v>1.09748391826392</v>
      </c>
      <c r="JA741">
        <v>0</v>
      </c>
      <c r="JB741">
        <v>0</v>
      </c>
      <c r="JC741">
        <v>0</v>
      </c>
      <c r="JD741">
        <v>0.315191680746845</v>
      </c>
      <c r="JE741">
        <v>0</v>
      </c>
      <c r="JF741">
        <v>0</v>
      </c>
      <c r="JG741">
        <v>0</v>
      </c>
      <c r="JH741">
        <v>5</v>
      </c>
      <c r="JI741">
        <v>2273</v>
      </c>
      <c r="JJ741">
        <v>0</v>
      </c>
      <c r="JK741">
        <v>25</v>
      </c>
      <c r="JL741">
        <v>29356984.7</v>
      </c>
      <c r="JM741">
        <v>29356984.7</v>
      </c>
      <c r="JN741">
        <v>1.84326</v>
      </c>
      <c r="JO741">
        <v>2.61963</v>
      </c>
      <c r="JP741">
        <v>1.54785</v>
      </c>
      <c r="JQ741">
        <v>2.31445</v>
      </c>
      <c r="JR741">
        <v>1.64673</v>
      </c>
      <c r="JS741">
        <v>2.39136</v>
      </c>
      <c r="JT741">
        <v>34.6006</v>
      </c>
      <c r="JU741">
        <v>24.0963</v>
      </c>
      <c r="JV741">
        <v>18</v>
      </c>
      <c r="JW741">
        <v>476.416</v>
      </c>
      <c r="JX741">
        <v>375.676</v>
      </c>
      <c r="JY741">
        <v>35.7492</v>
      </c>
      <c r="JZ741">
        <v>56.6405</v>
      </c>
      <c r="KA741">
        <v>30.0042</v>
      </c>
      <c r="KB741">
        <v>55.4993</v>
      </c>
      <c r="KC741">
        <v>55.2656</v>
      </c>
      <c r="KD741">
        <v>36.9715</v>
      </c>
      <c r="KE741">
        <v>0</v>
      </c>
      <c r="KF741">
        <v>100</v>
      </c>
      <c r="KG741">
        <v>24.1309</v>
      </c>
      <c r="KH741">
        <v>889.65</v>
      </c>
      <c r="KI741">
        <v>34.6858</v>
      </c>
      <c r="KJ741">
        <v>92.2623</v>
      </c>
      <c r="KK741">
        <v>88.7152</v>
      </c>
    </row>
    <row r="742" spans="1:297">
      <c r="A742">
        <v>726</v>
      </c>
      <c r="B742">
        <v>1761419088.1</v>
      </c>
      <c r="C742">
        <v>10907.0999999046</v>
      </c>
      <c r="D742" t="s">
        <v>1901</v>
      </c>
      <c r="E742" t="s">
        <v>1902</v>
      </c>
      <c r="F742">
        <v>5</v>
      </c>
      <c r="G742" t="s">
        <v>1796</v>
      </c>
      <c r="H742" t="s">
        <v>436</v>
      </c>
      <c r="I742">
        <v>1761419079.94615</v>
      </c>
      <c r="J742">
        <f>(K742)/1000</f>
        <v>0</v>
      </c>
      <c r="K742">
        <f>IF(DP742, AN742, AH742)</f>
        <v>0</v>
      </c>
      <c r="L742">
        <f>IF(DP742, AI742, AG742)</f>
        <v>0</v>
      </c>
      <c r="M742">
        <f>DR742 - IF(AU742&gt;1, L742*DL742*100.0/(AW742), 0)</f>
        <v>0</v>
      </c>
      <c r="N742">
        <f>((T742-J742/2)*M742-L742)/(T742+J742/2)</f>
        <v>0</v>
      </c>
      <c r="O742">
        <f>N742*(DY742+DZ742)/1000.0</f>
        <v>0</v>
      </c>
      <c r="P742">
        <f>(DR742 - IF(AU742&gt;1, L742*DL742*100.0/(AW742), 0))*(DY742+DZ742)/1000.0</f>
        <v>0</v>
      </c>
      <c r="Q742">
        <f>2.0/((1/S742-1/R742)+SIGN(S742)*SQRT((1/S742-1/R742)*(1/S742-1/R742) + 4*DM742/((DM742+1)*(DM742+1))*(2*1/S742*1/R742-1/R742*1/R742)))</f>
        <v>0</v>
      </c>
      <c r="R742">
        <f>IF(LEFT(DN742,1)&lt;&gt;"0",IF(LEFT(DN742,1)="1",3.0,DO742),$D$5+$E$5*(EF742*DY742/($K$5*1000))+$F$5*(EF742*DY742/($K$5*1000))*MAX(MIN(DL742,$J$5),$I$5)*MAX(MIN(DL742,$J$5),$I$5)+$G$5*MAX(MIN(DL742,$J$5),$I$5)*(EF742*DY742/($K$5*1000))+$H$5*(EF742*DY742/($K$5*1000))*(EF742*DY742/($K$5*1000)))</f>
        <v>0</v>
      </c>
      <c r="S742">
        <f>J742*(1000-(1000*0.61365*exp(17.502*W742/(240.97+W742))/(DY742+DZ742)+DT742)/2)/(1000*0.61365*exp(17.502*W742/(240.97+W742))/(DY742+DZ742)-DT742)</f>
        <v>0</v>
      </c>
      <c r="T742">
        <f>1/((DM742+1)/(Q742/1.6)+1/(R742/1.37)) + DM742/((DM742+1)/(Q742/1.6) + DM742/(R742/1.37))</f>
        <v>0</v>
      </c>
      <c r="U742">
        <f>(DH742*DK742)</f>
        <v>0</v>
      </c>
      <c r="V742">
        <f>(EA742+(U742+2*0.95*5.67E-8*(((EA742+$B$7)+273)^4-(EA742+273)^4)-44100*J742)/(1.84*29.3*R742+8*0.95*5.67E-8*(EA742+273)^3))</f>
        <v>0</v>
      </c>
      <c r="W742">
        <f>($C$7*EB742+$D$7*EC742+$E$7*V742)</f>
        <v>0</v>
      </c>
      <c r="X742">
        <f>0.61365*exp(17.502*W742/(240.97+W742))</f>
        <v>0</v>
      </c>
      <c r="Y742">
        <f>(Z742/AA742*100)</f>
        <v>0</v>
      </c>
      <c r="Z742">
        <f>DT742*(DY742+DZ742)/1000</f>
        <v>0</v>
      </c>
      <c r="AA742">
        <f>0.61365*exp(17.502*EA742/(240.97+EA742))</f>
        <v>0</v>
      </c>
      <c r="AB742">
        <f>(X742-DT742*(DY742+DZ742)/1000)</f>
        <v>0</v>
      </c>
      <c r="AC742">
        <f>(-J742*44100)</f>
        <v>0</v>
      </c>
      <c r="AD742">
        <f>2*29.3*R742*0.92*(EA742-W742)</f>
        <v>0</v>
      </c>
      <c r="AE742">
        <f>2*0.95*5.67E-8*(((EA742+$B$7)+273)^4-(W742+273)^4)</f>
        <v>0</v>
      </c>
      <c r="AF742">
        <f>U742+AE742+AC742+AD742</f>
        <v>0</v>
      </c>
      <c r="AG742">
        <f>DX742*AU742*(DS742-DR742*(1000-AU742*DU742)/(1000-AU742*DT742))/(100*DL742)</f>
        <v>0</v>
      </c>
      <c r="AH742">
        <f>1000*DX742*AU742*(DT742-DU742)/(100*DL742*(1000-AU742*DT742))</f>
        <v>0</v>
      </c>
      <c r="AI742">
        <f>(AJ742 - AK742 - DY742*1E3/(8.314*(EA742+273.15)) * AM742/DX742 * AL742) * DX742/(100*DL742) * (1000 - DU742)/1000</f>
        <v>0</v>
      </c>
      <c r="AJ742">
        <v>895.619023117397</v>
      </c>
      <c r="AK742">
        <v>868.120848484848</v>
      </c>
      <c r="AL742">
        <v>3.56386520266435</v>
      </c>
      <c r="AM742">
        <v>65.3077758132671</v>
      </c>
      <c r="AN742">
        <f>(AP742 - AO742 + DY742*1E3/(8.314*(EA742+273.15)) * AR742/DX742 * AQ742) * DX742/(100*DL742) * 1000/(1000 - AP742)</f>
        <v>0</v>
      </c>
      <c r="AO742">
        <v>26.0002349795853</v>
      </c>
      <c r="AP742">
        <v>32.167403030303</v>
      </c>
      <c r="AQ742">
        <v>-0.00591856207957531</v>
      </c>
      <c r="AR742">
        <v>110.477653958473</v>
      </c>
      <c r="AS742">
        <v>16</v>
      </c>
      <c r="AT742">
        <v>3</v>
      </c>
      <c r="AU742">
        <f>IF(AS742*$H$13&gt;=AW742,1.0,(AW742/(AW742-AS742*$H$13)))</f>
        <v>0</v>
      </c>
      <c r="AV742">
        <f>(AU742-1)*100</f>
        <v>0</v>
      </c>
      <c r="AW742">
        <f>MAX(0,($B$13+$C$13*EF742)/(1+$D$13*EF742)*DY742/(EA742+273)*$E$13)</f>
        <v>0</v>
      </c>
      <c r="AX742" t="s">
        <v>437</v>
      </c>
      <c r="AY742" t="s">
        <v>437</v>
      </c>
      <c r="AZ742">
        <v>0</v>
      </c>
      <c r="BA742">
        <v>0</v>
      </c>
      <c r="BB742">
        <f>1-AZ742/BA742</f>
        <v>0</v>
      </c>
      <c r="BC742">
        <v>0</v>
      </c>
      <c r="BD742" t="s">
        <v>437</v>
      </c>
      <c r="BE742" t="s">
        <v>437</v>
      </c>
      <c r="BF742">
        <v>0</v>
      </c>
      <c r="BG742">
        <v>0</v>
      </c>
      <c r="BH742">
        <f>1-BF742/BG742</f>
        <v>0</v>
      </c>
      <c r="BI742">
        <v>0.5</v>
      </c>
      <c r="BJ742">
        <f>DI742</f>
        <v>0</v>
      </c>
      <c r="BK742">
        <f>L742</f>
        <v>0</v>
      </c>
      <c r="BL742">
        <f>BH742*BI742*BJ742</f>
        <v>0</v>
      </c>
      <c r="BM742">
        <f>(BK742-BC742)/BJ742</f>
        <v>0</v>
      </c>
      <c r="BN742">
        <f>(BA742-BG742)/BG742</f>
        <v>0</v>
      </c>
      <c r="BO742">
        <f>AZ742/(BB742+AZ742/BG742)</f>
        <v>0</v>
      </c>
      <c r="BP742" t="s">
        <v>437</v>
      </c>
      <c r="BQ742">
        <v>0</v>
      </c>
      <c r="BR742">
        <f>IF(BQ742&lt;&gt;0, BQ742, BO742)</f>
        <v>0</v>
      </c>
      <c r="BS742">
        <f>1-BR742/BG742</f>
        <v>0</v>
      </c>
      <c r="BT742">
        <f>(BG742-BF742)/(BG742-BR742)</f>
        <v>0</v>
      </c>
      <c r="BU742">
        <f>(BA742-BG742)/(BA742-BR742)</f>
        <v>0</v>
      </c>
      <c r="BV742">
        <f>(BG742-BF742)/(BG742-AZ742)</f>
        <v>0</v>
      </c>
      <c r="BW742">
        <f>(BA742-BG742)/(BA742-AZ742)</f>
        <v>0</v>
      </c>
      <c r="BX742">
        <f>(BT742*BR742/BF742)</f>
        <v>0</v>
      </c>
      <c r="BY742">
        <f>(1-BX742)</f>
        <v>0</v>
      </c>
      <c r="DH742">
        <f>$B$11*EG742+$C$11*EH742+$F$11*ES742*(1-EV742)</f>
        <v>0</v>
      </c>
      <c r="DI742">
        <f>DH742*DJ742</f>
        <v>0</v>
      </c>
      <c r="DJ742">
        <f>($B$11*$D$9+$C$11*$D$9+$F$11*((FF742+EX742)/MAX(FF742+EX742+FG742, 0.1)*$I$9+FG742/MAX(FF742+EX742+FG742, 0.1)*$J$9))/($B$11+$C$11+$F$11)</f>
        <v>0</v>
      </c>
      <c r="DK742">
        <f>($B$11*$K$9+$C$11*$K$9+$F$11*((FF742+EX742)/MAX(FF742+EX742+FG742, 0.1)*$P$9+FG742/MAX(FF742+EX742+FG742, 0.1)*$Q$9))/($B$11+$C$11+$F$11)</f>
        <v>0</v>
      </c>
      <c r="DL742">
        <v>6</v>
      </c>
      <c r="DM742">
        <v>0.5</v>
      </c>
      <c r="DN742" t="s">
        <v>438</v>
      </c>
      <c r="DO742">
        <v>2</v>
      </c>
      <c r="DP742" t="b">
        <v>1</v>
      </c>
      <c r="DQ742">
        <v>1761419079.94615</v>
      </c>
      <c r="DR742">
        <v>816.146923076923</v>
      </c>
      <c r="DS742">
        <v>855.713923076923</v>
      </c>
      <c r="DT742">
        <v>32.2146769230769</v>
      </c>
      <c r="DU742">
        <v>25.9955615384615</v>
      </c>
      <c r="DV742">
        <v>815.049384615385</v>
      </c>
      <c r="DW742">
        <v>31.8995</v>
      </c>
      <c r="DX742">
        <v>500.020769230769</v>
      </c>
      <c r="DY742">
        <v>90.2832307692308</v>
      </c>
      <c r="DZ742">
        <v>0.0447289538461538</v>
      </c>
      <c r="EA742">
        <v>44.0221769230769</v>
      </c>
      <c r="EB742">
        <v>43.4504384615385</v>
      </c>
      <c r="EC742">
        <v>999.9</v>
      </c>
      <c r="ED742">
        <v>0</v>
      </c>
      <c r="EE742">
        <v>0</v>
      </c>
      <c r="EF742">
        <v>9999.60615384615</v>
      </c>
      <c r="EG742">
        <v>0</v>
      </c>
      <c r="EH742">
        <v>1198.35769230769</v>
      </c>
      <c r="EI742">
        <v>-39.5669615384615</v>
      </c>
      <c r="EJ742">
        <v>843.313384615385</v>
      </c>
      <c r="EK742">
        <v>878.552461538461</v>
      </c>
      <c r="EL742">
        <v>6.21911846153846</v>
      </c>
      <c r="EM742">
        <v>855.713923076923</v>
      </c>
      <c r="EN742">
        <v>25.9955615384615</v>
      </c>
      <c r="EO742">
        <v>2.90844538461538</v>
      </c>
      <c r="EP742">
        <v>2.34696384615385</v>
      </c>
      <c r="EQ742">
        <v>23.5128384615385</v>
      </c>
      <c r="ER742">
        <v>20.0024230769231</v>
      </c>
      <c r="ES742">
        <v>1200.00076923077</v>
      </c>
      <c r="ET742">
        <v>0.967010307692307</v>
      </c>
      <c r="EU742">
        <v>0.0329896538461538</v>
      </c>
      <c r="EV742">
        <v>0</v>
      </c>
      <c r="EW742">
        <v>1138.00076923077</v>
      </c>
      <c r="EX742">
        <v>5.00059</v>
      </c>
      <c r="EY742">
        <v>14969.6846153846</v>
      </c>
      <c r="EZ742">
        <v>10358.7692307692</v>
      </c>
      <c r="FA742">
        <v>63.9806153846154</v>
      </c>
      <c r="FB742">
        <v>65.8940769230769</v>
      </c>
      <c r="FC742">
        <v>64.2209230769231</v>
      </c>
      <c r="FD742">
        <v>65.543</v>
      </c>
      <c r="FE742">
        <v>64.6487692307692</v>
      </c>
      <c r="FF742">
        <v>1155.58076923077</v>
      </c>
      <c r="FG742">
        <v>39.42</v>
      </c>
      <c r="FH742">
        <v>0</v>
      </c>
      <c r="FI742">
        <v>1761419048.5</v>
      </c>
      <c r="FJ742">
        <v>0</v>
      </c>
      <c r="FK742">
        <v>1137.77461538462</v>
      </c>
      <c r="FL742">
        <v>-15.9466666388759</v>
      </c>
      <c r="FM742">
        <v>-162.663247609308</v>
      </c>
      <c r="FN742">
        <v>14967.5730769231</v>
      </c>
      <c r="FO742">
        <v>15</v>
      </c>
      <c r="FP742">
        <v>0</v>
      </c>
      <c r="FQ742" t="s">
        <v>439</v>
      </c>
      <c r="FR742">
        <v>0</v>
      </c>
      <c r="FS742">
        <v>0</v>
      </c>
      <c r="FT742">
        <v>0</v>
      </c>
      <c r="FU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A742">
        <v>0</v>
      </c>
      <c r="GB742">
        <v>0</v>
      </c>
      <c r="GC742">
        <v>-39.026045</v>
      </c>
      <c r="GD742">
        <v>-11.3143443609022</v>
      </c>
      <c r="GE742">
        <v>1.34917666281143</v>
      </c>
      <c r="GF742">
        <v>0</v>
      </c>
      <c r="GG742">
        <v>1138.60470588235</v>
      </c>
      <c r="GH742">
        <v>-16.3636363495389</v>
      </c>
      <c r="GI742">
        <v>1.616448968089</v>
      </c>
      <c r="GJ742">
        <v>-1</v>
      </c>
      <c r="GK742">
        <v>6.238481</v>
      </c>
      <c r="GL742">
        <v>-0.481163909774447</v>
      </c>
      <c r="GM742">
        <v>0.0463150353449072</v>
      </c>
      <c r="GN742">
        <v>0</v>
      </c>
      <c r="GO742">
        <v>0</v>
      </c>
      <c r="GP742">
        <v>2</v>
      </c>
      <c r="GQ742" t="s">
        <v>473</v>
      </c>
      <c r="GR742">
        <v>3.12634</v>
      </c>
      <c r="GS742">
        <v>2.72282</v>
      </c>
      <c r="GT742">
        <v>0.139154</v>
      </c>
      <c r="GU742">
        <v>0.143718</v>
      </c>
      <c r="GV742">
        <v>0.11953</v>
      </c>
      <c r="GW742">
        <v>0.10305</v>
      </c>
      <c r="GX742">
        <v>30649.6</v>
      </c>
      <c r="GY742">
        <v>32167.1</v>
      </c>
      <c r="GZ742">
        <v>32362.8</v>
      </c>
      <c r="HA742">
        <v>34165</v>
      </c>
      <c r="HB742">
        <v>40763.9</v>
      </c>
      <c r="HC742">
        <v>44241.6</v>
      </c>
      <c r="HD742">
        <v>50921</v>
      </c>
      <c r="HE742">
        <v>54841.3</v>
      </c>
      <c r="HF742">
        <v>1.64202</v>
      </c>
      <c r="HG742">
        <v>1.50175</v>
      </c>
      <c r="HH742">
        <v>-0.0894368</v>
      </c>
      <c r="HI742">
        <v>0</v>
      </c>
      <c r="HJ742">
        <v>44.9196</v>
      </c>
      <c r="HK742">
        <v>999.9</v>
      </c>
      <c r="HL742">
        <v>56.165</v>
      </c>
      <c r="HM742">
        <v>30.424</v>
      </c>
      <c r="HN742">
        <v>27.1591</v>
      </c>
      <c r="HO742">
        <v>60.6193</v>
      </c>
      <c r="HP742">
        <v>40.8774</v>
      </c>
      <c r="HQ742">
        <v>1</v>
      </c>
      <c r="HR742">
        <v>2.74609</v>
      </c>
      <c r="HS742">
        <v>9.28105</v>
      </c>
      <c r="HT742">
        <v>19.8986</v>
      </c>
      <c r="HU742">
        <v>5.18509</v>
      </c>
      <c r="HV742">
        <v>12.0162</v>
      </c>
      <c r="HW742">
        <v>4.96895</v>
      </c>
      <c r="HX742">
        <v>3.296</v>
      </c>
      <c r="HY742">
        <v>9999</v>
      </c>
      <c r="HZ742">
        <v>9999</v>
      </c>
      <c r="IA742">
        <v>999.9</v>
      </c>
      <c r="IB742">
        <v>9999</v>
      </c>
      <c r="IC742">
        <v>1.86325</v>
      </c>
      <c r="ID742">
        <v>1.8681</v>
      </c>
      <c r="IE742">
        <v>1.86783</v>
      </c>
      <c r="IF742">
        <v>1.86905</v>
      </c>
      <c r="IG742">
        <v>1.86981</v>
      </c>
      <c r="IH742">
        <v>1.86586</v>
      </c>
      <c r="II742">
        <v>1.86693</v>
      </c>
      <c r="IJ742">
        <v>1.86842</v>
      </c>
      <c r="IK742">
        <v>5</v>
      </c>
      <c r="IL742">
        <v>0</v>
      </c>
      <c r="IM742">
        <v>0</v>
      </c>
      <c r="IN742">
        <v>0</v>
      </c>
      <c r="IO742" t="s">
        <v>441</v>
      </c>
      <c r="IP742" t="s">
        <v>442</v>
      </c>
      <c r="IQ742" t="s">
        <v>443</v>
      </c>
      <c r="IR742" t="s">
        <v>443</v>
      </c>
      <c r="IS742" t="s">
        <v>443</v>
      </c>
      <c r="IT742" t="s">
        <v>443</v>
      </c>
      <c r="IU742">
        <v>0</v>
      </c>
      <c r="IV742">
        <v>100</v>
      </c>
      <c r="IW742">
        <v>100</v>
      </c>
      <c r="IX742">
        <v>1.097</v>
      </c>
      <c r="IY742">
        <v>0.3152</v>
      </c>
      <c r="IZ742">
        <v>1.09748391826392</v>
      </c>
      <c r="JA742">
        <v>0</v>
      </c>
      <c r="JB742">
        <v>0</v>
      </c>
      <c r="JC742">
        <v>0</v>
      </c>
      <c r="JD742">
        <v>0.315191680746845</v>
      </c>
      <c r="JE742">
        <v>0</v>
      </c>
      <c r="JF742">
        <v>0</v>
      </c>
      <c r="JG742">
        <v>0</v>
      </c>
      <c r="JH742">
        <v>5</v>
      </c>
      <c r="JI742">
        <v>2273</v>
      </c>
      <c r="JJ742">
        <v>0</v>
      </c>
      <c r="JK742">
        <v>25</v>
      </c>
      <c r="JL742">
        <v>29356984.8</v>
      </c>
      <c r="JM742">
        <v>29356984.8</v>
      </c>
      <c r="JN742">
        <v>1.87134</v>
      </c>
      <c r="JO742">
        <v>2.61963</v>
      </c>
      <c r="JP742">
        <v>1.54785</v>
      </c>
      <c r="JQ742">
        <v>2.31445</v>
      </c>
      <c r="JR742">
        <v>1.64673</v>
      </c>
      <c r="JS742">
        <v>2.3584</v>
      </c>
      <c r="JT742">
        <v>34.6006</v>
      </c>
      <c r="JU742">
        <v>24.0963</v>
      </c>
      <c r="JV742">
        <v>18</v>
      </c>
      <c r="JW742">
        <v>476.305</v>
      </c>
      <c r="JX742">
        <v>375.673</v>
      </c>
      <c r="JY742">
        <v>35.7769</v>
      </c>
      <c r="JZ742">
        <v>56.6796</v>
      </c>
      <c r="KA742">
        <v>30.0042</v>
      </c>
      <c r="KB742">
        <v>55.5363</v>
      </c>
      <c r="KC742">
        <v>55.3021</v>
      </c>
      <c r="KD742">
        <v>37.4691</v>
      </c>
      <c r="KE742">
        <v>0</v>
      </c>
      <c r="KF742">
        <v>100</v>
      </c>
      <c r="KG742">
        <v>24.1015</v>
      </c>
      <c r="KH742">
        <v>909.997</v>
      </c>
      <c r="KI742">
        <v>34.6858</v>
      </c>
      <c r="KJ742">
        <v>92.2547</v>
      </c>
      <c r="KK742">
        <v>88.7065</v>
      </c>
    </row>
    <row r="743" spans="1:297">
      <c r="A743">
        <v>727</v>
      </c>
      <c r="B743">
        <v>1761419093.1</v>
      </c>
      <c r="C743">
        <v>10912.0999999046</v>
      </c>
      <c r="D743" t="s">
        <v>1903</v>
      </c>
      <c r="E743" t="s">
        <v>1904</v>
      </c>
      <c r="F743">
        <v>5</v>
      </c>
      <c r="G743" t="s">
        <v>1796</v>
      </c>
      <c r="H743" t="s">
        <v>436</v>
      </c>
      <c r="I743">
        <v>1761419084.94615</v>
      </c>
      <c r="J743">
        <f>(K743)/1000</f>
        <v>0</v>
      </c>
      <c r="K743">
        <f>IF(DP743, AN743, AH743)</f>
        <v>0</v>
      </c>
      <c r="L743">
        <f>IF(DP743, AI743, AG743)</f>
        <v>0</v>
      </c>
      <c r="M743">
        <f>DR743 - IF(AU743&gt;1, L743*DL743*100.0/(AW743), 0)</f>
        <v>0</v>
      </c>
      <c r="N743">
        <f>((T743-J743/2)*M743-L743)/(T743+J743/2)</f>
        <v>0</v>
      </c>
      <c r="O743">
        <f>N743*(DY743+DZ743)/1000.0</f>
        <v>0</v>
      </c>
      <c r="P743">
        <f>(DR743 - IF(AU743&gt;1, L743*DL743*100.0/(AW743), 0))*(DY743+DZ743)/1000.0</f>
        <v>0</v>
      </c>
      <c r="Q743">
        <f>2.0/((1/S743-1/R743)+SIGN(S743)*SQRT((1/S743-1/R743)*(1/S743-1/R743) + 4*DM743/((DM743+1)*(DM743+1))*(2*1/S743*1/R743-1/R743*1/R743)))</f>
        <v>0</v>
      </c>
      <c r="R743">
        <f>IF(LEFT(DN743,1)&lt;&gt;"0",IF(LEFT(DN743,1)="1",3.0,DO743),$D$5+$E$5*(EF743*DY743/($K$5*1000))+$F$5*(EF743*DY743/($K$5*1000))*MAX(MIN(DL743,$J$5),$I$5)*MAX(MIN(DL743,$J$5),$I$5)+$G$5*MAX(MIN(DL743,$J$5),$I$5)*(EF743*DY743/($K$5*1000))+$H$5*(EF743*DY743/($K$5*1000))*(EF743*DY743/($K$5*1000)))</f>
        <v>0</v>
      </c>
      <c r="S743">
        <f>J743*(1000-(1000*0.61365*exp(17.502*W743/(240.97+W743))/(DY743+DZ743)+DT743)/2)/(1000*0.61365*exp(17.502*W743/(240.97+W743))/(DY743+DZ743)-DT743)</f>
        <v>0</v>
      </c>
      <c r="T743">
        <f>1/((DM743+1)/(Q743/1.6)+1/(R743/1.37)) + DM743/((DM743+1)/(Q743/1.6) + DM743/(R743/1.37))</f>
        <v>0</v>
      </c>
      <c r="U743">
        <f>(DH743*DK743)</f>
        <v>0</v>
      </c>
      <c r="V743">
        <f>(EA743+(U743+2*0.95*5.67E-8*(((EA743+$B$7)+273)^4-(EA743+273)^4)-44100*J743)/(1.84*29.3*R743+8*0.95*5.67E-8*(EA743+273)^3))</f>
        <v>0</v>
      </c>
      <c r="W743">
        <f>($C$7*EB743+$D$7*EC743+$E$7*V743)</f>
        <v>0</v>
      </c>
      <c r="X743">
        <f>0.61365*exp(17.502*W743/(240.97+W743))</f>
        <v>0</v>
      </c>
      <c r="Y743">
        <f>(Z743/AA743*100)</f>
        <v>0</v>
      </c>
      <c r="Z743">
        <f>DT743*(DY743+DZ743)/1000</f>
        <v>0</v>
      </c>
      <c r="AA743">
        <f>0.61365*exp(17.502*EA743/(240.97+EA743))</f>
        <v>0</v>
      </c>
      <c r="AB743">
        <f>(X743-DT743*(DY743+DZ743)/1000)</f>
        <v>0</v>
      </c>
      <c r="AC743">
        <f>(-J743*44100)</f>
        <v>0</v>
      </c>
      <c r="AD743">
        <f>2*29.3*R743*0.92*(EA743-W743)</f>
        <v>0</v>
      </c>
      <c r="AE743">
        <f>2*0.95*5.67E-8*(((EA743+$B$7)+273)^4-(W743+273)^4)</f>
        <v>0</v>
      </c>
      <c r="AF743">
        <f>U743+AE743+AC743+AD743</f>
        <v>0</v>
      </c>
      <c r="AG743">
        <f>DX743*AU743*(DS743-DR743*(1000-AU743*DU743)/(1000-AU743*DT743))/(100*DL743)</f>
        <v>0</v>
      </c>
      <c r="AH743">
        <f>1000*DX743*AU743*(DT743-DU743)/(100*DL743*(1000-AU743*DT743))</f>
        <v>0</v>
      </c>
      <c r="AI743">
        <f>(AJ743 - AK743 - DY743*1E3/(8.314*(EA743+273.15)) * AM743/DX743 * AL743) * DX743/(100*DL743) * (1000 - DU743)/1000</f>
        <v>0</v>
      </c>
      <c r="AJ743">
        <v>911.952082354899</v>
      </c>
      <c r="AK743">
        <v>884.919727272727</v>
      </c>
      <c r="AL743">
        <v>3.31944399915395</v>
      </c>
      <c r="AM743">
        <v>65.3077758132671</v>
      </c>
      <c r="AN743">
        <f>(AP743 - AO743 + DY743*1E3/(8.314*(EA743+273.15)) * AR743/DX743 * AQ743) * DX743/(100*DL743) * 1000/(1000 - AP743)</f>
        <v>0</v>
      </c>
      <c r="AO743">
        <v>26.0031837229948</v>
      </c>
      <c r="AP743">
        <v>32.1442315151515</v>
      </c>
      <c r="AQ743">
        <v>-0.00229392664315324</v>
      </c>
      <c r="AR743">
        <v>110.477653958473</v>
      </c>
      <c r="AS743">
        <v>16</v>
      </c>
      <c r="AT743">
        <v>3</v>
      </c>
      <c r="AU743">
        <f>IF(AS743*$H$13&gt;=AW743,1.0,(AW743/(AW743-AS743*$H$13)))</f>
        <v>0</v>
      </c>
      <c r="AV743">
        <f>(AU743-1)*100</f>
        <v>0</v>
      </c>
      <c r="AW743">
        <f>MAX(0,($B$13+$C$13*EF743)/(1+$D$13*EF743)*DY743/(EA743+273)*$E$13)</f>
        <v>0</v>
      </c>
      <c r="AX743" t="s">
        <v>437</v>
      </c>
      <c r="AY743" t="s">
        <v>437</v>
      </c>
      <c r="AZ743">
        <v>0</v>
      </c>
      <c r="BA743">
        <v>0</v>
      </c>
      <c r="BB743">
        <f>1-AZ743/BA743</f>
        <v>0</v>
      </c>
      <c r="BC743">
        <v>0</v>
      </c>
      <c r="BD743" t="s">
        <v>437</v>
      </c>
      <c r="BE743" t="s">
        <v>437</v>
      </c>
      <c r="BF743">
        <v>0</v>
      </c>
      <c r="BG743">
        <v>0</v>
      </c>
      <c r="BH743">
        <f>1-BF743/BG743</f>
        <v>0</v>
      </c>
      <c r="BI743">
        <v>0.5</v>
      </c>
      <c r="BJ743">
        <f>DI743</f>
        <v>0</v>
      </c>
      <c r="BK743">
        <f>L743</f>
        <v>0</v>
      </c>
      <c r="BL743">
        <f>BH743*BI743*BJ743</f>
        <v>0</v>
      </c>
      <c r="BM743">
        <f>(BK743-BC743)/BJ743</f>
        <v>0</v>
      </c>
      <c r="BN743">
        <f>(BA743-BG743)/BG743</f>
        <v>0</v>
      </c>
      <c r="BO743">
        <f>AZ743/(BB743+AZ743/BG743)</f>
        <v>0</v>
      </c>
      <c r="BP743" t="s">
        <v>437</v>
      </c>
      <c r="BQ743">
        <v>0</v>
      </c>
      <c r="BR743">
        <f>IF(BQ743&lt;&gt;0, BQ743, BO743)</f>
        <v>0</v>
      </c>
      <c r="BS743">
        <f>1-BR743/BG743</f>
        <v>0</v>
      </c>
      <c r="BT743">
        <f>(BG743-BF743)/(BG743-BR743)</f>
        <v>0</v>
      </c>
      <c r="BU743">
        <f>(BA743-BG743)/(BA743-BR743)</f>
        <v>0</v>
      </c>
      <c r="BV743">
        <f>(BG743-BF743)/(BG743-AZ743)</f>
        <v>0</v>
      </c>
      <c r="BW743">
        <f>(BA743-BG743)/(BA743-AZ743)</f>
        <v>0</v>
      </c>
      <c r="BX743">
        <f>(BT743*BR743/BF743)</f>
        <v>0</v>
      </c>
      <c r="BY743">
        <f>(1-BX743)</f>
        <v>0</v>
      </c>
      <c r="DH743">
        <f>$B$11*EG743+$C$11*EH743+$F$11*ES743*(1-EV743)</f>
        <v>0</v>
      </c>
      <c r="DI743">
        <f>DH743*DJ743</f>
        <v>0</v>
      </c>
      <c r="DJ743">
        <f>($B$11*$D$9+$C$11*$D$9+$F$11*((FF743+EX743)/MAX(FF743+EX743+FG743, 0.1)*$I$9+FG743/MAX(FF743+EX743+FG743, 0.1)*$J$9))/($B$11+$C$11+$F$11)</f>
        <v>0</v>
      </c>
      <c r="DK743">
        <f>($B$11*$K$9+$C$11*$K$9+$F$11*((FF743+EX743)/MAX(FF743+EX743+FG743, 0.1)*$P$9+FG743/MAX(FF743+EX743+FG743, 0.1)*$Q$9))/($B$11+$C$11+$F$11)</f>
        <v>0</v>
      </c>
      <c r="DL743">
        <v>6</v>
      </c>
      <c r="DM743">
        <v>0.5</v>
      </c>
      <c r="DN743" t="s">
        <v>438</v>
      </c>
      <c r="DO743">
        <v>2</v>
      </c>
      <c r="DP743" t="b">
        <v>1</v>
      </c>
      <c r="DQ743">
        <v>1761419084.94615</v>
      </c>
      <c r="DR743">
        <v>832.823307692307</v>
      </c>
      <c r="DS743">
        <v>872.285846153846</v>
      </c>
      <c r="DT743">
        <v>32.1831692307692</v>
      </c>
      <c r="DU743">
        <v>25.9988</v>
      </c>
      <c r="DV743">
        <v>831.725846153846</v>
      </c>
      <c r="DW743">
        <v>31.8679769230769</v>
      </c>
      <c r="DX743">
        <v>500.016307692308</v>
      </c>
      <c r="DY743">
        <v>90.2828538461539</v>
      </c>
      <c r="DZ743">
        <v>0.0447747307692308</v>
      </c>
      <c r="EA743">
        <v>44.0468769230769</v>
      </c>
      <c r="EB743">
        <v>43.4780384615385</v>
      </c>
      <c r="EC743">
        <v>999.9</v>
      </c>
      <c r="ED743">
        <v>0</v>
      </c>
      <c r="EE743">
        <v>0</v>
      </c>
      <c r="EF743">
        <v>9999.08</v>
      </c>
      <c r="EG743">
        <v>0</v>
      </c>
      <c r="EH743">
        <v>1198.24076923077</v>
      </c>
      <c r="EI743">
        <v>-39.4625</v>
      </c>
      <c r="EJ743">
        <v>860.517076923077</v>
      </c>
      <c r="EK743">
        <v>895.569692307692</v>
      </c>
      <c r="EL743">
        <v>6.18436615384615</v>
      </c>
      <c r="EM743">
        <v>872.285846153846</v>
      </c>
      <c r="EN743">
        <v>25.9988</v>
      </c>
      <c r="EO743">
        <v>2.90558846153846</v>
      </c>
      <c r="EP743">
        <v>2.34724692307692</v>
      </c>
      <c r="EQ743">
        <v>23.4965384615385</v>
      </c>
      <c r="ER743">
        <v>20.0043615384615</v>
      </c>
      <c r="ES743">
        <v>1199.98230769231</v>
      </c>
      <c r="ET743">
        <v>0.967010307692307</v>
      </c>
      <c r="EU743">
        <v>0.0329896538461538</v>
      </c>
      <c r="EV743">
        <v>0</v>
      </c>
      <c r="EW743">
        <v>1136.68538461538</v>
      </c>
      <c r="EX743">
        <v>5.00059</v>
      </c>
      <c r="EY743">
        <v>14956.0692307692</v>
      </c>
      <c r="EZ743">
        <v>10358.6</v>
      </c>
      <c r="FA743">
        <v>64.0190769230769</v>
      </c>
      <c r="FB743">
        <v>65.9131538461538</v>
      </c>
      <c r="FC743">
        <v>64.2546153846154</v>
      </c>
      <c r="FD743">
        <v>65.5814615384615</v>
      </c>
      <c r="FE743">
        <v>64.6823846153846</v>
      </c>
      <c r="FF743">
        <v>1155.56230769231</v>
      </c>
      <c r="FG743">
        <v>39.42</v>
      </c>
      <c r="FH743">
        <v>0</v>
      </c>
      <c r="FI743">
        <v>1761419053.3</v>
      </c>
      <c r="FJ743">
        <v>0</v>
      </c>
      <c r="FK743">
        <v>1136.5</v>
      </c>
      <c r="FL743">
        <v>-14.6912820635277</v>
      </c>
      <c r="FM743">
        <v>-161.449572753268</v>
      </c>
      <c r="FN743">
        <v>14954.7846153846</v>
      </c>
      <c r="FO743">
        <v>15</v>
      </c>
      <c r="FP743">
        <v>0</v>
      </c>
      <c r="FQ743" t="s">
        <v>439</v>
      </c>
      <c r="FR743">
        <v>0</v>
      </c>
      <c r="FS743">
        <v>0</v>
      </c>
      <c r="FT743">
        <v>0</v>
      </c>
      <c r="FU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A743">
        <v>0</v>
      </c>
      <c r="GB743">
        <v>0</v>
      </c>
      <c r="GC743">
        <v>-39.5146857142857</v>
      </c>
      <c r="GD743">
        <v>-1.24172727272731</v>
      </c>
      <c r="GE743">
        <v>0.746472898934407</v>
      </c>
      <c r="GF743">
        <v>0</v>
      </c>
      <c r="GG743">
        <v>1137.46264705882</v>
      </c>
      <c r="GH743">
        <v>-15.7972498148588</v>
      </c>
      <c r="GI743">
        <v>1.55999115537375</v>
      </c>
      <c r="GJ743">
        <v>-1</v>
      </c>
      <c r="GK743">
        <v>6.20485380952381</v>
      </c>
      <c r="GL743">
        <v>-0.426883636363628</v>
      </c>
      <c r="GM743">
        <v>0.0432157423341024</v>
      </c>
      <c r="GN743">
        <v>0</v>
      </c>
      <c r="GO743">
        <v>0</v>
      </c>
      <c r="GP743">
        <v>2</v>
      </c>
      <c r="GQ743" t="s">
        <v>473</v>
      </c>
      <c r="GR743">
        <v>3.12633</v>
      </c>
      <c r="GS743">
        <v>2.72276</v>
      </c>
      <c r="GT743">
        <v>0.140935</v>
      </c>
      <c r="GU743">
        <v>0.145562</v>
      </c>
      <c r="GV743">
        <v>0.119444</v>
      </c>
      <c r="GW743">
        <v>0.103043</v>
      </c>
      <c r="GX743">
        <v>30583.2</v>
      </c>
      <c r="GY743">
        <v>32093.6</v>
      </c>
      <c r="GZ743">
        <v>32360.3</v>
      </c>
      <c r="HA743">
        <v>34161.1</v>
      </c>
      <c r="HB743">
        <v>40765.3</v>
      </c>
      <c r="HC743">
        <v>44237.6</v>
      </c>
      <c r="HD743">
        <v>50917.7</v>
      </c>
      <c r="HE743">
        <v>54835.6</v>
      </c>
      <c r="HF743">
        <v>1.6416</v>
      </c>
      <c r="HG743">
        <v>1.50133</v>
      </c>
      <c r="HH743">
        <v>-0.087928</v>
      </c>
      <c r="HI743">
        <v>0</v>
      </c>
      <c r="HJ743">
        <v>44.9391</v>
      </c>
      <c r="HK743">
        <v>999.9</v>
      </c>
      <c r="HL743">
        <v>56.165</v>
      </c>
      <c r="HM743">
        <v>30.414</v>
      </c>
      <c r="HN743">
        <v>27.1412</v>
      </c>
      <c r="HO743">
        <v>60.9893</v>
      </c>
      <c r="HP743">
        <v>40.9255</v>
      </c>
      <c r="HQ743">
        <v>1</v>
      </c>
      <c r="HR743">
        <v>2.75016</v>
      </c>
      <c r="HS743">
        <v>9.28105</v>
      </c>
      <c r="HT743">
        <v>19.8989</v>
      </c>
      <c r="HU743">
        <v>5.18569</v>
      </c>
      <c r="HV743">
        <v>12.0171</v>
      </c>
      <c r="HW743">
        <v>4.96835</v>
      </c>
      <c r="HX743">
        <v>3.29593</v>
      </c>
      <c r="HY743">
        <v>9999</v>
      </c>
      <c r="HZ743">
        <v>9999</v>
      </c>
      <c r="IA743">
        <v>999.9</v>
      </c>
      <c r="IB743">
        <v>9999</v>
      </c>
      <c r="IC743">
        <v>1.86325</v>
      </c>
      <c r="ID743">
        <v>1.8681</v>
      </c>
      <c r="IE743">
        <v>1.86783</v>
      </c>
      <c r="IF743">
        <v>1.86905</v>
      </c>
      <c r="IG743">
        <v>1.86981</v>
      </c>
      <c r="IH743">
        <v>1.86588</v>
      </c>
      <c r="II743">
        <v>1.86695</v>
      </c>
      <c r="IJ743">
        <v>1.86841</v>
      </c>
      <c r="IK743">
        <v>5</v>
      </c>
      <c r="IL743">
        <v>0</v>
      </c>
      <c r="IM743">
        <v>0</v>
      </c>
      <c r="IN743">
        <v>0</v>
      </c>
      <c r="IO743" t="s">
        <v>441</v>
      </c>
      <c r="IP743" t="s">
        <v>442</v>
      </c>
      <c r="IQ743" t="s">
        <v>443</v>
      </c>
      <c r="IR743" t="s">
        <v>443</v>
      </c>
      <c r="IS743" t="s">
        <v>443</v>
      </c>
      <c r="IT743" t="s">
        <v>443</v>
      </c>
      <c r="IU743">
        <v>0</v>
      </c>
      <c r="IV743">
        <v>100</v>
      </c>
      <c r="IW743">
        <v>100</v>
      </c>
      <c r="IX743">
        <v>1.097</v>
      </c>
      <c r="IY743">
        <v>0.3152</v>
      </c>
      <c r="IZ743">
        <v>1.09748391826392</v>
      </c>
      <c r="JA743">
        <v>0</v>
      </c>
      <c r="JB743">
        <v>0</v>
      </c>
      <c r="JC743">
        <v>0</v>
      </c>
      <c r="JD743">
        <v>0.315191680746845</v>
      </c>
      <c r="JE743">
        <v>0</v>
      </c>
      <c r="JF743">
        <v>0</v>
      </c>
      <c r="JG743">
        <v>0</v>
      </c>
      <c r="JH743">
        <v>5</v>
      </c>
      <c r="JI743">
        <v>2273</v>
      </c>
      <c r="JJ743">
        <v>0</v>
      </c>
      <c r="JK743">
        <v>25</v>
      </c>
      <c r="JL743">
        <v>29356984.9</v>
      </c>
      <c r="JM743">
        <v>29356984.9</v>
      </c>
      <c r="JN743">
        <v>1.89697</v>
      </c>
      <c r="JO743">
        <v>2.62695</v>
      </c>
      <c r="JP743">
        <v>1.54785</v>
      </c>
      <c r="JQ743">
        <v>2.31567</v>
      </c>
      <c r="JR743">
        <v>1.64551</v>
      </c>
      <c r="JS743">
        <v>2.26685</v>
      </c>
      <c r="JT743">
        <v>34.6006</v>
      </c>
      <c r="JU743">
        <v>24.0963</v>
      </c>
      <c r="JV743">
        <v>18</v>
      </c>
      <c r="JW743">
        <v>476.19</v>
      </c>
      <c r="JX743">
        <v>375.56</v>
      </c>
      <c r="JY743">
        <v>35.7997</v>
      </c>
      <c r="JZ743">
        <v>56.718</v>
      </c>
      <c r="KA743">
        <v>30.0042</v>
      </c>
      <c r="KB743">
        <v>55.5726</v>
      </c>
      <c r="KC743">
        <v>55.3379</v>
      </c>
      <c r="KD743">
        <v>38.0158</v>
      </c>
      <c r="KE743">
        <v>0</v>
      </c>
      <c r="KF743">
        <v>100</v>
      </c>
      <c r="KG743">
        <v>24.0766</v>
      </c>
      <c r="KH743">
        <v>923.581</v>
      </c>
      <c r="KI743">
        <v>34.6858</v>
      </c>
      <c r="KJ743">
        <v>92.2482</v>
      </c>
      <c r="KK743">
        <v>88.6969</v>
      </c>
    </row>
    <row r="744" spans="1:297">
      <c r="A744">
        <v>728</v>
      </c>
      <c r="B744">
        <v>1761419098.1</v>
      </c>
      <c r="C744">
        <v>10917.0999999046</v>
      </c>
      <c r="D744" t="s">
        <v>1905</v>
      </c>
      <c r="E744" t="s">
        <v>1906</v>
      </c>
      <c r="F744">
        <v>5</v>
      </c>
      <c r="G744" t="s">
        <v>1796</v>
      </c>
      <c r="H744" t="s">
        <v>436</v>
      </c>
      <c r="I744">
        <v>1761419089.94615</v>
      </c>
      <c r="J744">
        <f>(K744)/1000</f>
        <v>0</v>
      </c>
      <c r="K744">
        <f>IF(DP744, AN744, AH744)</f>
        <v>0</v>
      </c>
      <c r="L744">
        <f>IF(DP744, AI744, AG744)</f>
        <v>0</v>
      </c>
      <c r="M744">
        <f>DR744 - IF(AU744&gt;1, L744*DL744*100.0/(AW744), 0)</f>
        <v>0</v>
      </c>
      <c r="N744">
        <f>((T744-J744/2)*M744-L744)/(T744+J744/2)</f>
        <v>0</v>
      </c>
      <c r="O744">
        <f>N744*(DY744+DZ744)/1000.0</f>
        <v>0</v>
      </c>
      <c r="P744">
        <f>(DR744 - IF(AU744&gt;1, L744*DL744*100.0/(AW744), 0))*(DY744+DZ744)/1000.0</f>
        <v>0</v>
      </c>
      <c r="Q744">
        <f>2.0/((1/S744-1/R744)+SIGN(S744)*SQRT((1/S744-1/R744)*(1/S744-1/R744) + 4*DM744/((DM744+1)*(DM744+1))*(2*1/S744*1/R744-1/R744*1/R744)))</f>
        <v>0</v>
      </c>
      <c r="R744">
        <f>IF(LEFT(DN744,1)&lt;&gt;"0",IF(LEFT(DN744,1)="1",3.0,DO744),$D$5+$E$5*(EF744*DY744/($K$5*1000))+$F$5*(EF744*DY744/($K$5*1000))*MAX(MIN(DL744,$J$5),$I$5)*MAX(MIN(DL744,$J$5),$I$5)+$G$5*MAX(MIN(DL744,$J$5),$I$5)*(EF744*DY744/($K$5*1000))+$H$5*(EF744*DY744/($K$5*1000))*(EF744*DY744/($K$5*1000)))</f>
        <v>0</v>
      </c>
      <c r="S744">
        <f>J744*(1000-(1000*0.61365*exp(17.502*W744/(240.97+W744))/(DY744+DZ744)+DT744)/2)/(1000*0.61365*exp(17.502*W744/(240.97+W744))/(DY744+DZ744)-DT744)</f>
        <v>0</v>
      </c>
      <c r="T744">
        <f>1/((DM744+1)/(Q744/1.6)+1/(R744/1.37)) + DM744/((DM744+1)/(Q744/1.6) + DM744/(R744/1.37))</f>
        <v>0</v>
      </c>
      <c r="U744">
        <f>(DH744*DK744)</f>
        <v>0</v>
      </c>
      <c r="V744">
        <f>(EA744+(U744+2*0.95*5.67E-8*(((EA744+$B$7)+273)^4-(EA744+273)^4)-44100*J744)/(1.84*29.3*R744+8*0.95*5.67E-8*(EA744+273)^3))</f>
        <v>0</v>
      </c>
      <c r="W744">
        <f>($C$7*EB744+$D$7*EC744+$E$7*V744)</f>
        <v>0</v>
      </c>
      <c r="X744">
        <f>0.61365*exp(17.502*W744/(240.97+W744))</f>
        <v>0</v>
      </c>
      <c r="Y744">
        <f>(Z744/AA744*100)</f>
        <v>0</v>
      </c>
      <c r="Z744">
        <f>DT744*(DY744+DZ744)/1000</f>
        <v>0</v>
      </c>
      <c r="AA744">
        <f>0.61365*exp(17.502*EA744/(240.97+EA744))</f>
        <v>0</v>
      </c>
      <c r="AB744">
        <f>(X744-DT744*(DY744+DZ744)/1000)</f>
        <v>0</v>
      </c>
      <c r="AC744">
        <f>(-J744*44100)</f>
        <v>0</v>
      </c>
      <c r="AD744">
        <f>2*29.3*R744*0.92*(EA744-W744)</f>
        <v>0</v>
      </c>
      <c r="AE744">
        <f>2*0.95*5.67E-8*(((EA744+$B$7)+273)^4-(W744+273)^4)</f>
        <v>0</v>
      </c>
      <c r="AF744">
        <f>U744+AE744+AC744+AD744</f>
        <v>0</v>
      </c>
      <c r="AG744">
        <f>DX744*AU744*(DS744-DR744*(1000-AU744*DU744)/(1000-AU744*DT744))/(100*DL744)</f>
        <v>0</v>
      </c>
      <c r="AH744">
        <f>1000*DX744*AU744*(DT744-DU744)/(100*DL744*(1000-AU744*DT744))</f>
        <v>0</v>
      </c>
      <c r="AI744">
        <f>(AJ744 - AK744 - DY744*1E3/(8.314*(EA744+273.15)) * AM744/DX744 * AL744) * DX744/(100*DL744) * (1000 - DU744)/1000</f>
        <v>0</v>
      </c>
      <c r="AJ744">
        <v>930.306714597443</v>
      </c>
      <c r="AK744">
        <v>902.617387878788</v>
      </c>
      <c r="AL744">
        <v>3.58107637719213</v>
      </c>
      <c r="AM744">
        <v>65.3077758132671</v>
      </c>
      <c r="AN744">
        <f>(AP744 - AO744 + DY744*1E3/(8.314*(EA744+273.15)) * AR744/DX744 * AQ744) * DX744/(100*DL744) * 1000/(1000 - AP744)</f>
        <v>0</v>
      </c>
      <c r="AO744">
        <v>26.0057192366082</v>
      </c>
      <c r="AP744">
        <v>32.1155654545454</v>
      </c>
      <c r="AQ744">
        <v>-0.00372380773999585</v>
      </c>
      <c r="AR744">
        <v>110.477653958473</v>
      </c>
      <c r="AS744">
        <v>16</v>
      </c>
      <c r="AT744">
        <v>3</v>
      </c>
      <c r="AU744">
        <f>IF(AS744*$H$13&gt;=AW744,1.0,(AW744/(AW744-AS744*$H$13)))</f>
        <v>0</v>
      </c>
      <c r="AV744">
        <f>(AU744-1)*100</f>
        <v>0</v>
      </c>
      <c r="AW744">
        <f>MAX(0,($B$13+$C$13*EF744)/(1+$D$13*EF744)*DY744/(EA744+273)*$E$13)</f>
        <v>0</v>
      </c>
      <c r="AX744" t="s">
        <v>437</v>
      </c>
      <c r="AY744" t="s">
        <v>437</v>
      </c>
      <c r="AZ744">
        <v>0</v>
      </c>
      <c r="BA744">
        <v>0</v>
      </c>
      <c r="BB744">
        <f>1-AZ744/BA744</f>
        <v>0</v>
      </c>
      <c r="BC744">
        <v>0</v>
      </c>
      <c r="BD744" t="s">
        <v>437</v>
      </c>
      <c r="BE744" t="s">
        <v>437</v>
      </c>
      <c r="BF744">
        <v>0</v>
      </c>
      <c r="BG744">
        <v>0</v>
      </c>
      <c r="BH744">
        <f>1-BF744/BG744</f>
        <v>0</v>
      </c>
      <c r="BI744">
        <v>0.5</v>
      </c>
      <c r="BJ744">
        <f>DI744</f>
        <v>0</v>
      </c>
      <c r="BK744">
        <f>L744</f>
        <v>0</v>
      </c>
      <c r="BL744">
        <f>BH744*BI744*BJ744</f>
        <v>0</v>
      </c>
      <c r="BM744">
        <f>(BK744-BC744)/BJ744</f>
        <v>0</v>
      </c>
      <c r="BN744">
        <f>(BA744-BG744)/BG744</f>
        <v>0</v>
      </c>
      <c r="BO744">
        <f>AZ744/(BB744+AZ744/BG744)</f>
        <v>0</v>
      </c>
      <c r="BP744" t="s">
        <v>437</v>
      </c>
      <c r="BQ744">
        <v>0</v>
      </c>
      <c r="BR744">
        <f>IF(BQ744&lt;&gt;0, BQ744, BO744)</f>
        <v>0</v>
      </c>
      <c r="BS744">
        <f>1-BR744/BG744</f>
        <v>0</v>
      </c>
      <c r="BT744">
        <f>(BG744-BF744)/(BG744-BR744)</f>
        <v>0</v>
      </c>
      <c r="BU744">
        <f>(BA744-BG744)/(BA744-BR744)</f>
        <v>0</v>
      </c>
      <c r="BV744">
        <f>(BG744-BF744)/(BG744-AZ744)</f>
        <v>0</v>
      </c>
      <c r="BW744">
        <f>(BA744-BG744)/(BA744-AZ744)</f>
        <v>0</v>
      </c>
      <c r="BX744">
        <f>(BT744*BR744/BF744)</f>
        <v>0</v>
      </c>
      <c r="BY744">
        <f>(1-BX744)</f>
        <v>0</v>
      </c>
      <c r="DH744">
        <f>$B$11*EG744+$C$11*EH744+$F$11*ES744*(1-EV744)</f>
        <v>0</v>
      </c>
      <c r="DI744">
        <f>DH744*DJ744</f>
        <v>0</v>
      </c>
      <c r="DJ744">
        <f>($B$11*$D$9+$C$11*$D$9+$F$11*((FF744+EX744)/MAX(FF744+EX744+FG744, 0.1)*$I$9+FG744/MAX(FF744+EX744+FG744, 0.1)*$J$9))/($B$11+$C$11+$F$11)</f>
        <v>0</v>
      </c>
      <c r="DK744">
        <f>($B$11*$K$9+$C$11*$K$9+$F$11*((FF744+EX744)/MAX(FF744+EX744+FG744, 0.1)*$P$9+FG744/MAX(FF744+EX744+FG744, 0.1)*$Q$9))/($B$11+$C$11+$F$11)</f>
        <v>0</v>
      </c>
      <c r="DL744">
        <v>6</v>
      </c>
      <c r="DM744">
        <v>0.5</v>
      </c>
      <c r="DN744" t="s">
        <v>438</v>
      </c>
      <c r="DO744">
        <v>2</v>
      </c>
      <c r="DP744" t="b">
        <v>1</v>
      </c>
      <c r="DQ744">
        <v>1761419089.94615</v>
      </c>
      <c r="DR744">
        <v>849.489692307692</v>
      </c>
      <c r="DS744">
        <v>889.552923076923</v>
      </c>
      <c r="DT744">
        <v>32.1538615384615</v>
      </c>
      <c r="DU744">
        <v>26.0022538461538</v>
      </c>
      <c r="DV744">
        <v>848.392230769231</v>
      </c>
      <c r="DW744">
        <v>31.8386615384615</v>
      </c>
      <c r="DX744">
        <v>500.001153846154</v>
      </c>
      <c r="DY744">
        <v>90.2819923076923</v>
      </c>
      <c r="DZ744">
        <v>0.0449227461538462</v>
      </c>
      <c r="EA744">
        <v>44.0685461538462</v>
      </c>
      <c r="EB744">
        <v>43.5101923076923</v>
      </c>
      <c r="EC744">
        <v>999.9</v>
      </c>
      <c r="ED744">
        <v>0</v>
      </c>
      <c r="EE744">
        <v>0</v>
      </c>
      <c r="EF744">
        <v>9998.88538461539</v>
      </c>
      <c r="EG744">
        <v>0</v>
      </c>
      <c r="EH744">
        <v>1198.13307692308</v>
      </c>
      <c r="EI744">
        <v>-40.0632538461538</v>
      </c>
      <c r="EJ744">
        <v>877.711153846154</v>
      </c>
      <c r="EK744">
        <v>913.300923076923</v>
      </c>
      <c r="EL744">
        <v>6.15160923076923</v>
      </c>
      <c r="EM744">
        <v>889.552923076923</v>
      </c>
      <c r="EN744">
        <v>26.0022538461538</v>
      </c>
      <c r="EO744">
        <v>2.90291538461539</v>
      </c>
      <c r="EP744">
        <v>2.34753615384615</v>
      </c>
      <c r="EQ744">
        <v>23.4812692307692</v>
      </c>
      <c r="ER744">
        <v>20.0063384615385</v>
      </c>
      <c r="ES744">
        <v>1199.99</v>
      </c>
      <c r="ET744">
        <v>0.967011</v>
      </c>
      <c r="EU744">
        <v>0.032989</v>
      </c>
      <c r="EV744">
        <v>0</v>
      </c>
      <c r="EW744">
        <v>1135.37076923077</v>
      </c>
      <c r="EX744">
        <v>5.00059</v>
      </c>
      <c r="EY744">
        <v>14943.0769230769</v>
      </c>
      <c r="EZ744">
        <v>10358.6461538462</v>
      </c>
      <c r="FA744">
        <v>64.0381538461538</v>
      </c>
      <c r="FB744">
        <v>65.9419230769231</v>
      </c>
      <c r="FC744">
        <v>64.2833846153846</v>
      </c>
      <c r="FD744">
        <v>65.6056153846154</v>
      </c>
      <c r="FE744">
        <v>64.7160769230769</v>
      </c>
      <c r="FF744">
        <v>1155.57</v>
      </c>
      <c r="FG744">
        <v>39.42</v>
      </c>
      <c r="FH744">
        <v>0</v>
      </c>
      <c r="FI744">
        <v>1761419058.7</v>
      </c>
      <c r="FJ744">
        <v>0</v>
      </c>
      <c r="FK744">
        <v>1135.0892</v>
      </c>
      <c r="FL744">
        <v>-15.5015384576233</v>
      </c>
      <c r="FM744">
        <v>-155.138461537847</v>
      </c>
      <c r="FN744">
        <v>14939.696</v>
      </c>
      <c r="FO744">
        <v>15</v>
      </c>
      <c r="FP744">
        <v>0</v>
      </c>
      <c r="FQ744" t="s">
        <v>439</v>
      </c>
      <c r="FR744">
        <v>0</v>
      </c>
      <c r="FS744">
        <v>0</v>
      </c>
      <c r="FT744">
        <v>0</v>
      </c>
      <c r="FU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A744">
        <v>0</v>
      </c>
      <c r="GB744">
        <v>0</v>
      </c>
      <c r="GC744">
        <v>-39.888475</v>
      </c>
      <c r="GD744">
        <v>-4.53576090225563</v>
      </c>
      <c r="GE744">
        <v>0.940571822284189</v>
      </c>
      <c r="GF744">
        <v>0</v>
      </c>
      <c r="GG744">
        <v>1136.06352941176</v>
      </c>
      <c r="GH744">
        <v>-15.0939648581752</v>
      </c>
      <c r="GI744">
        <v>1.49304836680047</v>
      </c>
      <c r="GJ744">
        <v>-1</v>
      </c>
      <c r="GK744">
        <v>6.1670925</v>
      </c>
      <c r="GL744">
        <v>-0.385472932330832</v>
      </c>
      <c r="GM744">
        <v>0.0371464263254219</v>
      </c>
      <c r="GN744">
        <v>0</v>
      </c>
      <c r="GO744">
        <v>0</v>
      </c>
      <c r="GP744">
        <v>2</v>
      </c>
      <c r="GQ744" t="s">
        <v>473</v>
      </c>
      <c r="GR744">
        <v>3.12635</v>
      </c>
      <c r="GS744">
        <v>2.72323</v>
      </c>
      <c r="GT744">
        <v>0.14282</v>
      </c>
      <c r="GU744">
        <v>0.147254</v>
      </c>
      <c r="GV744">
        <v>0.11937</v>
      </c>
      <c r="GW744">
        <v>0.103044</v>
      </c>
      <c r="GX744">
        <v>30513.2</v>
      </c>
      <c r="GY744">
        <v>32026.3</v>
      </c>
      <c r="GZ744">
        <v>32357.8</v>
      </c>
      <c r="HA744">
        <v>34157.8</v>
      </c>
      <c r="HB744">
        <v>40766.1</v>
      </c>
      <c r="HC744">
        <v>44233.8</v>
      </c>
      <c r="HD744">
        <v>50914.3</v>
      </c>
      <c r="HE744">
        <v>54830.6</v>
      </c>
      <c r="HF744">
        <v>1.64105</v>
      </c>
      <c r="HG744">
        <v>1.50092</v>
      </c>
      <c r="HH744">
        <v>-0.0877604</v>
      </c>
      <c r="HI744">
        <v>0</v>
      </c>
      <c r="HJ744">
        <v>44.9633</v>
      </c>
      <c r="HK744">
        <v>999.9</v>
      </c>
      <c r="HL744">
        <v>56.165</v>
      </c>
      <c r="HM744">
        <v>30.414</v>
      </c>
      <c r="HN744">
        <v>27.1432</v>
      </c>
      <c r="HO744">
        <v>60.8493</v>
      </c>
      <c r="HP744">
        <v>41.0096</v>
      </c>
      <c r="HQ744">
        <v>1</v>
      </c>
      <c r="HR744">
        <v>2.75447</v>
      </c>
      <c r="HS744">
        <v>9.28105</v>
      </c>
      <c r="HT744">
        <v>19.8989</v>
      </c>
      <c r="HU744">
        <v>5.18554</v>
      </c>
      <c r="HV744">
        <v>12.0177</v>
      </c>
      <c r="HW744">
        <v>4.9689</v>
      </c>
      <c r="HX744">
        <v>3.2959</v>
      </c>
      <c r="HY744">
        <v>9999</v>
      </c>
      <c r="HZ744">
        <v>9999</v>
      </c>
      <c r="IA744">
        <v>999.9</v>
      </c>
      <c r="IB744">
        <v>9999</v>
      </c>
      <c r="IC744">
        <v>1.86325</v>
      </c>
      <c r="ID744">
        <v>1.86811</v>
      </c>
      <c r="IE744">
        <v>1.86783</v>
      </c>
      <c r="IF744">
        <v>1.86905</v>
      </c>
      <c r="IG744">
        <v>1.86981</v>
      </c>
      <c r="IH744">
        <v>1.86585</v>
      </c>
      <c r="II744">
        <v>1.86692</v>
      </c>
      <c r="IJ744">
        <v>1.8684</v>
      </c>
      <c r="IK744">
        <v>5</v>
      </c>
      <c r="IL744">
        <v>0</v>
      </c>
      <c r="IM744">
        <v>0</v>
      </c>
      <c r="IN744">
        <v>0</v>
      </c>
      <c r="IO744" t="s">
        <v>441</v>
      </c>
      <c r="IP744" t="s">
        <v>442</v>
      </c>
      <c r="IQ744" t="s">
        <v>443</v>
      </c>
      <c r="IR744" t="s">
        <v>443</v>
      </c>
      <c r="IS744" t="s">
        <v>443</v>
      </c>
      <c r="IT744" t="s">
        <v>443</v>
      </c>
      <c r="IU744">
        <v>0</v>
      </c>
      <c r="IV744">
        <v>100</v>
      </c>
      <c r="IW744">
        <v>100</v>
      </c>
      <c r="IX744">
        <v>1.097</v>
      </c>
      <c r="IY744">
        <v>0.3152</v>
      </c>
      <c r="IZ744">
        <v>1.09748391826392</v>
      </c>
      <c r="JA744">
        <v>0</v>
      </c>
      <c r="JB744">
        <v>0</v>
      </c>
      <c r="JC744">
        <v>0</v>
      </c>
      <c r="JD744">
        <v>0.315191680746845</v>
      </c>
      <c r="JE744">
        <v>0</v>
      </c>
      <c r="JF744">
        <v>0</v>
      </c>
      <c r="JG744">
        <v>0</v>
      </c>
      <c r="JH744">
        <v>5</v>
      </c>
      <c r="JI744">
        <v>2273</v>
      </c>
      <c r="JJ744">
        <v>0</v>
      </c>
      <c r="JK744">
        <v>25</v>
      </c>
      <c r="JL744">
        <v>29356985</v>
      </c>
      <c r="JM744">
        <v>29356985</v>
      </c>
      <c r="JN744">
        <v>1.92627</v>
      </c>
      <c r="JO744">
        <v>2.61475</v>
      </c>
      <c r="JP744">
        <v>1.54785</v>
      </c>
      <c r="JQ744">
        <v>2.31445</v>
      </c>
      <c r="JR744">
        <v>1.64551</v>
      </c>
      <c r="JS744">
        <v>2.37061</v>
      </c>
      <c r="JT744">
        <v>34.5777</v>
      </c>
      <c r="JU744">
        <v>24.0963</v>
      </c>
      <c r="JV744">
        <v>18</v>
      </c>
      <c r="JW744">
        <v>475.991</v>
      </c>
      <c r="JX744">
        <v>375.468</v>
      </c>
      <c r="JY744">
        <v>35.8266</v>
      </c>
      <c r="JZ744">
        <v>56.7579</v>
      </c>
      <c r="KA744">
        <v>30.0041</v>
      </c>
      <c r="KB744">
        <v>55.6105</v>
      </c>
      <c r="KC744">
        <v>55.3752</v>
      </c>
      <c r="KD744">
        <v>38.5822</v>
      </c>
      <c r="KE744">
        <v>0</v>
      </c>
      <c r="KF744">
        <v>100</v>
      </c>
      <c r="KG744">
        <v>24.0571</v>
      </c>
      <c r="KH744">
        <v>944.035</v>
      </c>
      <c r="KI744">
        <v>34.6858</v>
      </c>
      <c r="KJ744">
        <v>92.2417</v>
      </c>
      <c r="KK744">
        <v>88.6887</v>
      </c>
    </row>
    <row r="745" spans="1:297">
      <c r="A745">
        <v>729</v>
      </c>
      <c r="B745">
        <v>1761419103.1</v>
      </c>
      <c r="C745">
        <v>10922.0999999046</v>
      </c>
      <c r="D745" t="s">
        <v>1907</v>
      </c>
      <c r="E745" t="s">
        <v>1908</v>
      </c>
      <c r="F745">
        <v>5</v>
      </c>
      <c r="G745" t="s">
        <v>1796</v>
      </c>
      <c r="H745" t="s">
        <v>436</v>
      </c>
      <c r="I745">
        <v>1761419094.94615</v>
      </c>
      <c r="J745">
        <f>(K745)/1000</f>
        <v>0</v>
      </c>
      <c r="K745">
        <f>IF(DP745, AN745, AH745)</f>
        <v>0</v>
      </c>
      <c r="L745">
        <f>IF(DP745, AI745, AG745)</f>
        <v>0</v>
      </c>
      <c r="M745">
        <f>DR745 - IF(AU745&gt;1, L745*DL745*100.0/(AW745), 0)</f>
        <v>0</v>
      </c>
      <c r="N745">
        <f>((T745-J745/2)*M745-L745)/(T745+J745/2)</f>
        <v>0</v>
      </c>
      <c r="O745">
        <f>N745*(DY745+DZ745)/1000.0</f>
        <v>0</v>
      </c>
      <c r="P745">
        <f>(DR745 - IF(AU745&gt;1, L745*DL745*100.0/(AW745), 0))*(DY745+DZ745)/1000.0</f>
        <v>0</v>
      </c>
      <c r="Q745">
        <f>2.0/((1/S745-1/R745)+SIGN(S745)*SQRT((1/S745-1/R745)*(1/S745-1/R745) + 4*DM745/((DM745+1)*(DM745+1))*(2*1/S745*1/R745-1/R745*1/R745)))</f>
        <v>0</v>
      </c>
      <c r="R745">
        <f>IF(LEFT(DN745,1)&lt;&gt;"0",IF(LEFT(DN745,1)="1",3.0,DO745),$D$5+$E$5*(EF745*DY745/($K$5*1000))+$F$5*(EF745*DY745/($K$5*1000))*MAX(MIN(DL745,$J$5),$I$5)*MAX(MIN(DL745,$J$5),$I$5)+$G$5*MAX(MIN(DL745,$J$5),$I$5)*(EF745*DY745/($K$5*1000))+$H$5*(EF745*DY745/($K$5*1000))*(EF745*DY745/($K$5*1000)))</f>
        <v>0</v>
      </c>
      <c r="S745">
        <f>J745*(1000-(1000*0.61365*exp(17.502*W745/(240.97+W745))/(DY745+DZ745)+DT745)/2)/(1000*0.61365*exp(17.502*W745/(240.97+W745))/(DY745+DZ745)-DT745)</f>
        <v>0</v>
      </c>
      <c r="T745">
        <f>1/((DM745+1)/(Q745/1.6)+1/(R745/1.37)) + DM745/((DM745+1)/(Q745/1.6) + DM745/(R745/1.37))</f>
        <v>0</v>
      </c>
      <c r="U745">
        <f>(DH745*DK745)</f>
        <v>0</v>
      </c>
      <c r="V745">
        <f>(EA745+(U745+2*0.95*5.67E-8*(((EA745+$B$7)+273)^4-(EA745+273)^4)-44100*J745)/(1.84*29.3*R745+8*0.95*5.67E-8*(EA745+273)^3))</f>
        <v>0</v>
      </c>
      <c r="W745">
        <f>($C$7*EB745+$D$7*EC745+$E$7*V745)</f>
        <v>0</v>
      </c>
      <c r="X745">
        <f>0.61365*exp(17.502*W745/(240.97+W745))</f>
        <v>0</v>
      </c>
      <c r="Y745">
        <f>(Z745/AA745*100)</f>
        <v>0</v>
      </c>
      <c r="Z745">
        <f>DT745*(DY745+DZ745)/1000</f>
        <v>0</v>
      </c>
      <c r="AA745">
        <f>0.61365*exp(17.502*EA745/(240.97+EA745))</f>
        <v>0</v>
      </c>
      <c r="AB745">
        <f>(X745-DT745*(DY745+DZ745)/1000)</f>
        <v>0</v>
      </c>
      <c r="AC745">
        <f>(-J745*44100)</f>
        <v>0</v>
      </c>
      <c r="AD745">
        <f>2*29.3*R745*0.92*(EA745-W745)</f>
        <v>0</v>
      </c>
      <c r="AE745">
        <f>2*0.95*5.67E-8*(((EA745+$B$7)+273)^4-(W745+273)^4)</f>
        <v>0</v>
      </c>
      <c r="AF745">
        <f>U745+AE745+AC745+AD745</f>
        <v>0</v>
      </c>
      <c r="AG745">
        <f>DX745*AU745*(DS745-DR745*(1000-AU745*DU745)/(1000-AU745*DT745))/(100*DL745)</f>
        <v>0</v>
      </c>
      <c r="AH745">
        <f>1000*DX745*AU745*(DT745-DU745)/(100*DL745*(1000-AU745*DT745))</f>
        <v>0</v>
      </c>
      <c r="AI745">
        <f>(AJ745 - AK745 - DY745*1E3/(8.314*(EA745+273.15)) * AM745/DX745 * AL745) * DX745/(100*DL745) * (1000 - DU745)/1000</f>
        <v>0</v>
      </c>
      <c r="AJ745">
        <v>946.099952689822</v>
      </c>
      <c r="AK745">
        <v>918.923896969697</v>
      </c>
      <c r="AL745">
        <v>3.2373391232205</v>
      </c>
      <c r="AM745">
        <v>65.3077758132671</v>
      </c>
      <c r="AN745">
        <f>(AP745 - AO745 + DY745*1E3/(8.314*(EA745+273.15)) * AR745/DX745 * AQ745) * DX745/(100*DL745) * 1000/(1000 - AP745)</f>
        <v>0</v>
      </c>
      <c r="AO745">
        <v>26.0075519866251</v>
      </c>
      <c r="AP745">
        <v>32.0902939393939</v>
      </c>
      <c r="AQ745">
        <v>-0.0051080754980878</v>
      </c>
      <c r="AR745">
        <v>110.477653958473</v>
      </c>
      <c r="AS745">
        <v>16</v>
      </c>
      <c r="AT745">
        <v>3</v>
      </c>
      <c r="AU745">
        <f>IF(AS745*$H$13&gt;=AW745,1.0,(AW745/(AW745-AS745*$H$13)))</f>
        <v>0</v>
      </c>
      <c r="AV745">
        <f>(AU745-1)*100</f>
        <v>0</v>
      </c>
      <c r="AW745">
        <f>MAX(0,($B$13+$C$13*EF745)/(1+$D$13*EF745)*DY745/(EA745+273)*$E$13)</f>
        <v>0</v>
      </c>
      <c r="AX745" t="s">
        <v>437</v>
      </c>
      <c r="AY745" t="s">
        <v>437</v>
      </c>
      <c r="AZ745">
        <v>0</v>
      </c>
      <c r="BA745">
        <v>0</v>
      </c>
      <c r="BB745">
        <f>1-AZ745/BA745</f>
        <v>0</v>
      </c>
      <c r="BC745">
        <v>0</v>
      </c>
      <c r="BD745" t="s">
        <v>437</v>
      </c>
      <c r="BE745" t="s">
        <v>437</v>
      </c>
      <c r="BF745">
        <v>0</v>
      </c>
      <c r="BG745">
        <v>0</v>
      </c>
      <c r="BH745">
        <f>1-BF745/BG745</f>
        <v>0</v>
      </c>
      <c r="BI745">
        <v>0.5</v>
      </c>
      <c r="BJ745">
        <f>DI745</f>
        <v>0</v>
      </c>
      <c r="BK745">
        <f>L745</f>
        <v>0</v>
      </c>
      <c r="BL745">
        <f>BH745*BI745*BJ745</f>
        <v>0</v>
      </c>
      <c r="BM745">
        <f>(BK745-BC745)/BJ745</f>
        <v>0</v>
      </c>
      <c r="BN745">
        <f>(BA745-BG745)/BG745</f>
        <v>0</v>
      </c>
      <c r="BO745">
        <f>AZ745/(BB745+AZ745/BG745)</f>
        <v>0</v>
      </c>
      <c r="BP745" t="s">
        <v>437</v>
      </c>
      <c r="BQ745">
        <v>0</v>
      </c>
      <c r="BR745">
        <f>IF(BQ745&lt;&gt;0, BQ745, BO745)</f>
        <v>0</v>
      </c>
      <c r="BS745">
        <f>1-BR745/BG745</f>
        <v>0</v>
      </c>
      <c r="BT745">
        <f>(BG745-BF745)/(BG745-BR745)</f>
        <v>0</v>
      </c>
      <c r="BU745">
        <f>(BA745-BG745)/(BA745-BR745)</f>
        <v>0</v>
      </c>
      <c r="BV745">
        <f>(BG745-BF745)/(BG745-AZ745)</f>
        <v>0</v>
      </c>
      <c r="BW745">
        <f>(BA745-BG745)/(BA745-AZ745)</f>
        <v>0</v>
      </c>
      <c r="BX745">
        <f>(BT745*BR745/BF745)</f>
        <v>0</v>
      </c>
      <c r="BY745">
        <f>(1-BX745)</f>
        <v>0</v>
      </c>
      <c r="DH745">
        <f>$B$11*EG745+$C$11*EH745+$F$11*ES745*(1-EV745)</f>
        <v>0</v>
      </c>
      <c r="DI745">
        <f>DH745*DJ745</f>
        <v>0</v>
      </c>
      <c r="DJ745">
        <f>($B$11*$D$9+$C$11*$D$9+$F$11*((FF745+EX745)/MAX(FF745+EX745+FG745, 0.1)*$I$9+FG745/MAX(FF745+EX745+FG745, 0.1)*$J$9))/($B$11+$C$11+$F$11)</f>
        <v>0</v>
      </c>
      <c r="DK745">
        <f>($B$11*$K$9+$C$11*$K$9+$F$11*((FF745+EX745)/MAX(FF745+EX745+FG745, 0.1)*$P$9+FG745/MAX(FF745+EX745+FG745, 0.1)*$Q$9))/($B$11+$C$11+$F$11)</f>
        <v>0</v>
      </c>
      <c r="DL745">
        <v>6</v>
      </c>
      <c r="DM745">
        <v>0.5</v>
      </c>
      <c r="DN745" t="s">
        <v>438</v>
      </c>
      <c r="DO745">
        <v>2</v>
      </c>
      <c r="DP745" t="b">
        <v>1</v>
      </c>
      <c r="DQ745">
        <v>1761419094.94615</v>
      </c>
      <c r="DR745">
        <v>866.130923076923</v>
      </c>
      <c r="DS745">
        <v>905.937538461539</v>
      </c>
      <c r="DT745">
        <v>32.1272384615385</v>
      </c>
      <c r="DU745">
        <v>26.0048153846154</v>
      </c>
      <c r="DV745">
        <v>865.033538461538</v>
      </c>
      <c r="DW745">
        <v>31.8120538461538</v>
      </c>
      <c r="DX745">
        <v>500.01</v>
      </c>
      <c r="DY745">
        <v>90.2809846153846</v>
      </c>
      <c r="DZ745">
        <v>0.0448852076923077</v>
      </c>
      <c r="EA745">
        <v>44.0904076923077</v>
      </c>
      <c r="EB745">
        <v>43.5436615384615</v>
      </c>
      <c r="EC745">
        <v>999.9</v>
      </c>
      <c r="ED745">
        <v>0</v>
      </c>
      <c r="EE745">
        <v>0</v>
      </c>
      <c r="EF745">
        <v>10003.1084615385</v>
      </c>
      <c r="EG745">
        <v>0</v>
      </c>
      <c r="EH745">
        <v>1198.04846153846</v>
      </c>
      <c r="EI745">
        <v>-39.8066692307692</v>
      </c>
      <c r="EJ745">
        <v>894.880615384615</v>
      </c>
      <c r="EK745">
        <v>930.125384615385</v>
      </c>
      <c r="EL745">
        <v>6.12243769230769</v>
      </c>
      <c r="EM745">
        <v>905.937538461539</v>
      </c>
      <c r="EN745">
        <v>26.0048153846154</v>
      </c>
      <c r="EO745">
        <v>2.90048</v>
      </c>
      <c r="EP745">
        <v>2.34773923076923</v>
      </c>
      <c r="EQ745">
        <v>23.4673538461538</v>
      </c>
      <c r="ER745">
        <v>20.0077461538462</v>
      </c>
      <c r="ES745">
        <v>1199.98153846154</v>
      </c>
      <c r="ET745">
        <v>0.967005461538461</v>
      </c>
      <c r="EU745">
        <v>0.0329944923076923</v>
      </c>
      <c r="EV745">
        <v>0</v>
      </c>
      <c r="EW745">
        <v>1134.10384615385</v>
      </c>
      <c r="EX745">
        <v>5.00059</v>
      </c>
      <c r="EY745">
        <v>14930.2384615385</v>
      </c>
      <c r="EZ745">
        <v>10358.5615384615</v>
      </c>
      <c r="FA745">
        <v>64.0717692307692</v>
      </c>
      <c r="FB745">
        <v>65.9660769230769</v>
      </c>
      <c r="FC745">
        <v>64.317</v>
      </c>
      <c r="FD745">
        <v>65.6393076923077</v>
      </c>
      <c r="FE745">
        <v>64.7354615384615</v>
      </c>
      <c r="FF745">
        <v>1155.55461538462</v>
      </c>
      <c r="FG745">
        <v>39.4269230769231</v>
      </c>
      <c r="FH745">
        <v>0</v>
      </c>
      <c r="FI745">
        <v>1761419063.5</v>
      </c>
      <c r="FJ745">
        <v>0</v>
      </c>
      <c r="FK745">
        <v>1133.8796</v>
      </c>
      <c r="FL745">
        <v>-14.9292307396809</v>
      </c>
      <c r="FM745">
        <v>-149.57692284166</v>
      </c>
      <c r="FN745">
        <v>14927.512</v>
      </c>
      <c r="FO745">
        <v>15</v>
      </c>
      <c r="FP745">
        <v>0</v>
      </c>
      <c r="FQ745" t="s">
        <v>439</v>
      </c>
      <c r="FR745">
        <v>0</v>
      </c>
      <c r="FS745">
        <v>0</v>
      </c>
      <c r="FT745">
        <v>0</v>
      </c>
      <c r="FU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A745">
        <v>0</v>
      </c>
      <c r="GB745">
        <v>0</v>
      </c>
      <c r="GC745">
        <v>-40.0055857142857</v>
      </c>
      <c r="GD745">
        <v>1.11787012987023</v>
      </c>
      <c r="GE745">
        <v>0.810127867794258</v>
      </c>
      <c r="GF745">
        <v>0</v>
      </c>
      <c r="GG745">
        <v>1134.83911764706</v>
      </c>
      <c r="GH745">
        <v>-15.1454545438571</v>
      </c>
      <c r="GI745">
        <v>1.4979129945028</v>
      </c>
      <c r="GJ745">
        <v>-1</v>
      </c>
      <c r="GK745">
        <v>6.13904571428571</v>
      </c>
      <c r="GL745">
        <v>-0.352204675324672</v>
      </c>
      <c r="GM745">
        <v>0.0355874862398393</v>
      </c>
      <c r="GN745">
        <v>0</v>
      </c>
      <c r="GO745">
        <v>0</v>
      </c>
      <c r="GP745">
        <v>2</v>
      </c>
      <c r="GQ745" t="s">
        <v>473</v>
      </c>
      <c r="GR745">
        <v>3.12631</v>
      </c>
      <c r="GS745">
        <v>2.72299</v>
      </c>
      <c r="GT745">
        <v>0.144547</v>
      </c>
      <c r="GU745">
        <v>0.14911</v>
      </c>
      <c r="GV745">
        <v>0.119298</v>
      </c>
      <c r="GW745">
        <v>0.103038</v>
      </c>
      <c r="GX745">
        <v>30448.7</v>
      </c>
      <c r="GY745">
        <v>31952.5</v>
      </c>
      <c r="GZ745">
        <v>32355.2</v>
      </c>
      <c r="HA745">
        <v>34154.1</v>
      </c>
      <c r="HB745">
        <v>40767</v>
      </c>
      <c r="HC745">
        <v>44229.9</v>
      </c>
      <c r="HD745">
        <v>50911</v>
      </c>
      <c r="HE745">
        <v>54825.1</v>
      </c>
      <c r="HF745">
        <v>1.64072</v>
      </c>
      <c r="HG745">
        <v>1.50083</v>
      </c>
      <c r="HH745">
        <v>-0.0879169</v>
      </c>
      <c r="HI745">
        <v>0</v>
      </c>
      <c r="HJ745">
        <v>44.9871</v>
      </c>
      <c r="HK745">
        <v>999.9</v>
      </c>
      <c r="HL745">
        <v>56.165</v>
      </c>
      <c r="HM745">
        <v>30.414</v>
      </c>
      <c r="HN745">
        <v>27.1417</v>
      </c>
      <c r="HO745">
        <v>60.9193</v>
      </c>
      <c r="HP745">
        <v>40.8093</v>
      </c>
      <c r="HQ745">
        <v>1</v>
      </c>
      <c r="HR745">
        <v>2.75865</v>
      </c>
      <c r="HS745">
        <v>9.28105</v>
      </c>
      <c r="HT745">
        <v>19.8988</v>
      </c>
      <c r="HU745">
        <v>5.18569</v>
      </c>
      <c r="HV745">
        <v>12.0168</v>
      </c>
      <c r="HW745">
        <v>4.969</v>
      </c>
      <c r="HX745">
        <v>3.29598</v>
      </c>
      <c r="HY745">
        <v>9999</v>
      </c>
      <c r="HZ745">
        <v>9999</v>
      </c>
      <c r="IA745">
        <v>999.9</v>
      </c>
      <c r="IB745">
        <v>9999</v>
      </c>
      <c r="IC745">
        <v>1.86325</v>
      </c>
      <c r="ID745">
        <v>1.8681</v>
      </c>
      <c r="IE745">
        <v>1.86783</v>
      </c>
      <c r="IF745">
        <v>1.86905</v>
      </c>
      <c r="IG745">
        <v>1.86981</v>
      </c>
      <c r="IH745">
        <v>1.86588</v>
      </c>
      <c r="II745">
        <v>1.86693</v>
      </c>
      <c r="IJ745">
        <v>1.8684</v>
      </c>
      <c r="IK745">
        <v>5</v>
      </c>
      <c r="IL745">
        <v>0</v>
      </c>
      <c r="IM745">
        <v>0</v>
      </c>
      <c r="IN745">
        <v>0</v>
      </c>
      <c r="IO745" t="s">
        <v>441</v>
      </c>
      <c r="IP745" t="s">
        <v>442</v>
      </c>
      <c r="IQ745" t="s">
        <v>443</v>
      </c>
      <c r="IR745" t="s">
        <v>443</v>
      </c>
      <c r="IS745" t="s">
        <v>443</v>
      </c>
      <c r="IT745" t="s">
        <v>443</v>
      </c>
      <c r="IU745">
        <v>0</v>
      </c>
      <c r="IV745">
        <v>100</v>
      </c>
      <c r="IW745">
        <v>100</v>
      </c>
      <c r="IX745">
        <v>1.098</v>
      </c>
      <c r="IY745">
        <v>0.3152</v>
      </c>
      <c r="IZ745">
        <v>1.09748391826392</v>
      </c>
      <c r="JA745">
        <v>0</v>
      </c>
      <c r="JB745">
        <v>0</v>
      </c>
      <c r="JC745">
        <v>0</v>
      </c>
      <c r="JD745">
        <v>0.315191680746845</v>
      </c>
      <c r="JE745">
        <v>0</v>
      </c>
      <c r="JF745">
        <v>0</v>
      </c>
      <c r="JG745">
        <v>0</v>
      </c>
      <c r="JH745">
        <v>5</v>
      </c>
      <c r="JI745">
        <v>2273</v>
      </c>
      <c r="JJ745">
        <v>0</v>
      </c>
      <c r="JK745">
        <v>25</v>
      </c>
      <c r="JL745">
        <v>29356985.1</v>
      </c>
      <c r="JM745">
        <v>29356985.1</v>
      </c>
      <c r="JN745">
        <v>1.95435</v>
      </c>
      <c r="JO745">
        <v>2.62329</v>
      </c>
      <c r="JP745">
        <v>1.54785</v>
      </c>
      <c r="JQ745">
        <v>2.31445</v>
      </c>
      <c r="JR745">
        <v>1.64673</v>
      </c>
      <c r="JS745">
        <v>2.36572</v>
      </c>
      <c r="JT745">
        <v>34.6006</v>
      </c>
      <c r="JU745">
        <v>24.0963</v>
      </c>
      <c r="JV745">
        <v>18</v>
      </c>
      <c r="JW745">
        <v>475.95</v>
      </c>
      <c r="JX745">
        <v>375.555</v>
      </c>
      <c r="JY745">
        <v>35.8525</v>
      </c>
      <c r="JZ745">
        <v>56.7964</v>
      </c>
      <c r="KA745">
        <v>30.0041</v>
      </c>
      <c r="KB745">
        <v>55.647</v>
      </c>
      <c r="KC745">
        <v>55.4111</v>
      </c>
      <c r="KD745">
        <v>39.1538</v>
      </c>
      <c r="KE745">
        <v>0</v>
      </c>
      <c r="KF745">
        <v>100</v>
      </c>
      <c r="KG745">
        <v>24.034</v>
      </c>
      <c r="KH745">
        <v>957.646</v>
      </c>
      <c r="KI745">
        <v>34.6858</v>
      </c>
      <c r="KJ745">
        <v>92.2351</v>
      </c>
      <c r="KK745">
        <v>88.6794</v>
      </c>
    </row>
    <row r="746" spans="1:297">
      <c r="A746">
        <v>730</v>
      </c>
      <c r="B746">
        <v>1761419108.1</v>
      </c>
      <c r="C746">
        <v>10927.0999999046</v>
      </c>
      <c r="D746" t="s">
        <v>1909</v>
      </c>
      <c r="E746" t="s">
        <v>1910</v>
      </c>
      <c r="F746">
        <v>5</v>
      </c>
      <c r="G746" t="s">
        <v>1796</v>
      </c>
      <c r="H746" t="s">
        <v>436</v>
      </c>
      <c r="I746">
        <v>1761419099.94615</v>
      </c>
      <c r="J746">
        <f>(K746)/1000</f>
        <v>0</v>
      </c>
      <c r="K746">
        <f>IF(DP746, AN746, AH746)</f>
        <v>0</v>
      </c>
      <c r="L746">
        <f>IF(DP746, AI746, AG746)</f>
        <v>0</v>
      </c>
      <c r="M746">
        <f>DR746 - IF(AU746&gt;1, L746*DL746*100.0/(AW746), 0)</f>
        <v>0</v>
      </c>
      <c r="N746">
        <f>((T746-J746/2)*M746-L746)/(T746+J746/2)</f>
        <v>0</v>
      </c>
      <c r="O746">
        <f>N746*(DY746+DZ746)/1000.0</f>
        <v>0</v>
      </c>
      <c r="P746">
        <f>(DR746 - IF(AU746&gt;1, L746*DL746*100.0/(AW746), 0))*(DY746+DZ746)/1000.0</f>
        <v>0</v>
      </c>
      <c r="Q746">
        <f>2.0/((1/S746-1/R746)+SIGN(S746)*SQRT((1/S746-1/R746)*(1/S746-1/R746) + 4*DM746/((DM746+1)*(DM746+1))*(2*1/S746*1/R746-1/R746*1/R746)))</f>
        <v>0</v>
      </c>
      <c r="R746">
        <f>IF(LEFT(DN746,1)&lt;&gt;"0",IF(LEFT(DN746,1)="1",3.0,DO746),$D$5+$E$5*(EF746*DY746/($K$5*1000))+$F$5*(EF746*DY746/($K$5*1000))*MAX(MIN(DL746,$J$5),$I$5)*MAX(MIN(DL746,$J$5),$I$5)+$G$5*MAX(MIN(DL746,$J$5),$I$5)*(EF746*DY746/($K$5*1000))+$H$5*(EF746*DY746/($K$5*1000))*(EF746*DY746/($K$5*1000)))</f>
        <v>0</v>
      </c>
      <c r="S746">
        <f>J746*(1000-(1000*0.61365*exp(17.502*W746/(240.97+W746))/(DY746+DZ746)+DT746)/2)/(1000*0.61365*exp(17.502*W746/(240.97+W746))/(DY746+DZ746)-DT746)</f>
        <v>0</v>
      </c>
      <c r="T746">
        <f>1/((DM746+1)/(Q746/1.6)+1/(R746/1.37)) + DM746/((DM746+1)/(Q746/1.6) + DM746/(R746/1.37))</f>
        <v>0</v>
      </c>
      <c r="U746">
        <f>(DH746*DK746)</f>
        <v>0</v>
      </c>
      <c r="V746">
        <f>(EA746+(U746+2*0.95*5.67E-8*(((EA746+$B$7)+273)^4-(EA746+273)^4)-44100*J746)/(1.84*29.3*R746+8*0.95*5.67E-8*(EA746+273)^3))</f>
        <v>0</v>
      </c>
      <c r="W746">
        <f>($C$7*EB746+$D$7*EC746+$E$7*V746)</f>
        <v>0</v>
      </c>
      <c r="X746">
        <f>0.61365*exp(17.502*W746/(240.97+W746))</f>
        <v>0</v>
      </c>
      <c r="Y746">
        <f>(Z746/AA746*100)</f>
        <v>0</v>
      </c>
      <c r="Z746">
        <f>DT746*(DY746+DZ746)/1000</f>
        <v>0</v>
      </c>
      <c r="AA746">
        <f>0.61365*exp(17.502*EA746/(240.97+EA746))</f>
        <v>0</v>
      </c>
      <c r="AB746">
        <f>(X746-DT746*(DY746+DZ746)/1000)</f>
        <v>0</v>
      </c>
      <c r="AC746">
        <f>(-J746*44100)</f>
        <v>0</v>
      </c>
      <c r="AD746">
        <f>2*29.3*R746*0.92*(EA746-W746)</f>
        <v>0</v>
      </c>
      <c r="AE746">
        <f>2*0.95*5.67E-8*(((EA746+$B$7)+273)^4-(W746+273)^4)</f>
        <v>0</v>
      </c>
      <c r="AF746">
        <f>U746+AE746+AC746+AD746</f>
        <v>0</v>
      </c>
      <c r="AG746">
        <f>DX746*AU746*(DS746-DR746*(1000-AU746*DU746)/(1000-AU746*DT746))/(100*DL746)</f>
        <v>0</v>
      </c>
      <c r="AH746">
        <f>1000*DX746*AU746*(DT746-DU746)/(100*DL746*(1000-AU746*DT746))</f>
        <v>0</v>
      </c>
      <c r="AI746">
        <f>(AJ746 - AK746 - DY746*1E3/(8.314*(EA746+273.15)) * AM746/DX746 * AL746) * DX746/(100*DL746) * (1000 - DU746)/1000</f>
        <v>0</v>
      </c>
      <c r="AJ746">
        <v>964.67214898293</v>
      </c>
      <c r="AK746">
        <v>936.646206060606</v>
      </c>
      <c r="AL746">
        <v>3.57634612905489</v>
      </c>
      <c r="AM746">
        <v>65.3077758132671</v>
      </c>
      <c r="AN746">
        <f>(AP746 - AO746 + DY746*1E3/(8.314*(EA746+273.15)) * AR746/DX746 * AQ746) * DX746/(100*DL746) * 1000/(1000 - AP746)</f>
        <v>0</v>
      </c>
      <c r="AO746">
        <v>26.0076020010378</v>
      </c>
      <c r="AP746">
        <v>32.0686024242424</v>
      </c>
      <c r="AQ746">
        <v>-0.00200235974002598</v>
      </c>
      <c r="AR746">
        <v>110.477653958473</v>
      </c>
      <c r="AS746">
        <v>16</v>
      </c>
      <c r="AT746">
        <v>3</v>
      </c>
      <c r="AU746">
        <f>IF(AS746*$H$13&gt;=AW746,1.0,(AW746/(AW746-AS746*$H$13)))</f>
        <v>0</v>
      </c>
      <c r="AV746">
        <f>(AU746-1)*100</f>
        <v>0</v>
      </c>
      <c r="AW746">
        <f>MAX(0,($B$13+$C$13*EF746)/(1+$D$13*EF746)*DY746/(EA746+273)*$E$13)</f>
        <v>0</v>
      </c>
      <c r="AX746" t="s">
        <v>437</v>
      </c>
      <c r="AY746" t="s">
        <v>437</v>
      </c>
      <c r="AZ746">
        <v>0</v>
      </c>
      <c r="BA746">
        <v>0</v>
      </c>
      <c r="BB746">
        <f>1-AZ746/BA746</f>
        <v>0</v>
      </c>
      <c r="BC746">
        <v>0</v>
      </c>
      <c r="BD746" t="s">
        <v>437</v>
      </c>
      <c r="BE746" t="s">
        <v>437</v>
      </c>
      <c r="BF746">
        <v>0</v>
      </c>
      <c r="BG746">
        <v>0</v>
      </c>
      <c r="BH746">
        <f>1-BF746/BG746</f>
        <v>0</v>
      </c>
      <c r="BI746">
        <v>0.5</v>
      </c>
      <c r="BJ746">
        <f>DI746</f>
        <v>0</v>
      </c>
      <c r="BK746">
        <f>L746</f>
        <v>0</v>
      </c>
      <c r="BL746">
        <f>BH746*BI746*BJ746</f>
        <v>0</v>
      </c>
      <c r="BM746">
        <f>(BK746-BC746)/BJ746</f>
        <v>0</v>
      </c>
      <c r="BN746">
        <f>(BA746-BG746)/BG746</f>
        <v>0</v>
      </c>
      <c r="BO746">
        <f>AZ746/(BB746+AZ746/BG746)</f>
        <v>0</v>
      </c>
      <c r="BP746" t="s">
        <v>437</v>
      </c>
      <c r="BQ746">
        <v>0</v>
      </c>
      <c r="BR746">
        <f>IF(BQ746&lt;&gt;0, BQ746, BO746)</f>
        <v>0</v>
      </c>
      <c r="BS746">
        <f>1-BR746/BG746</f>
        <v>0</v>
      </c>
      <c r="BT746">
        <f>(BG746-BF746)/(BG746-BR746)</f>
        <v>0</v>
      </c>
      <c r="BU746">
        <f>(BA746-BG746)/(BA746-BR746)</f>
        <v>0</v>
      </c>
      <c r="BV746">
        <f>(BG746-BF746)/(BG746-AZ746)</f>
        <v>0</v>
      </c>
      <c r="BW746">
        <f>(BA746-BG746)/(BA746-AZ746)</f>
        <v>0</v>
      </c>
      <c r="BX746">
        <f>(BT746*BR746/BF746)</f>
        <v>0</v>
      </c>
      <c r="BY746">
        <f>(1-BX746)</f>
        <v>0</v>
      </c>
      <c r="DH746">
        <f>$B$11*EG746+$C$11*EH746+$F$11*ES746*(1-EV746)</f>
        <v>0</v>
      </c>
      <c r="DI746">
        <f>DH746*DJ746</f>
        <v>0</v>
      </c>
      <c r="DJ746">
        <f>($B$11*$D$9+$C$11*$D$9+$F$11*((FF746+EX746)/MAX(FF746+EX746+FG746, 0.1)*$I$9+FG746/MAX(FF746+EX746+FG746, 0.1)*$J$9))/($B$11+$C$11+$F$11)</f>
        <v>0</v>
      </c>
      <c r="DK746">
        <f>($B$11*$K$9+$C$11*$K$9+$F$11*((FF746+EX746)/MAX(FF746+EX746+FG746, 0.1)*$P$9+FG746/MAX(FF746+EX746+FG746, 0.1)*$Q$9))/($B$11+$C$11+$F$11)</f>
        <v>0</v>
      </c>
      <c r="DL746">
        <v>6</v>
      </c>
      <c r="DM746">
        <v>0.5</v>
      </c>
      <c r="DN746" t="s">
        <v>438</v>
      </c>
      <c r="DO746">
        <v>2</v>
      </c>
      <c r="DP746" t="b">
        <v>1</v>
      </c>
      <c r="DQ746">
        <v>1761419099.94615</v>
      </c>
      <c r="DR746">
        <v>882.656</v>
      </c>
      <c r="DS746">
        <v>923.122384615385</v>
      </c>
      <c r="DT746">
        <v>32.1018692307692</v>
      </c>
      <c r="DU746">
        <v>26.0064538461538</v>
      </c>
      <c r="DV746">
        <v>881.558538461539</v>
      </c>
      <c r="DW746">
        <v>31.7866923076923</v>
      </c>
      <c r="DX746">
        <v>500.007076923077</v>
      </c>
      <c r="DY746">
        <v>90.2798384615385</v>
      </c>
      <c r="DZ746">
        <v>0.0449376538461538</v>
      </c>
      <c r="EA746">
        <v>44.1121692307692</v>
      </c>
      <c r="EB746">
        <v>43.5754769230769</v>
      </c>
      <c r="EC746">
        <v>999.9</v>
      </c>
      <c r="ED746">
        <v>0</v>
      </c>
      <c r="EE746">
        <v>0</v>
      </c>
      <c r="EF746">
        <v>10001.7592307692</v>
      </c>
      <c r="EG746">
        <v>0</v>
      </c>
      <c r="EH746">
        <v>1197.96769230769</v>
      </c>
      <c r="EI746">
        <v>-40.4664769230769</v>
      </c>
      <c r="EJ746">
        <v>911.930230769231</v>
      </c>
      <c r="EK746">
        <v>947.770538461538</v>
      </c>
      <c r="EL746">
        <v>6.09542615384615</v>
      </c>
      <c r="EM746">
        <v>923.122384615385</v>
      </c>
      <c r="EN746">
        <v>26.0064538461538</v>
      </c>
      <c r="EO746">
        <v>2.89815307692308</v>
      </c>
      <c r="EP746">
        <v>2.34785769230769</v>
      </c>
      <c r="EQ746">
        <v>23.4540615384615</v>
      </c>
      <c r="ER746">
        <v>20.0085615384615</v>
      </c>
      <c r="ES746">
        <v>1199.97538461538</v>
      </c>
      <c r="ET746">
        <v>0.966998076923077</v>
      </c>
      <c r="EU746">
        <v>0.0330018153846154</v>
      </c>
      <c r="EV746">
        <v>0</v>
      </c>
      <c r="EW746">
        <v>1132.88384615385</v>
      </c>
      <c r="EX746">
        <v>5.00059</v>
      </c>
      <c r="EY746">
        <v>14918.1461538462</v>
      </c>
      <c r="EZ746">
        <v>10358.4923076923</v>
      </c>
      <c r="FA746">
        <v>64.1006923076923</v>
      </c>
      <c r="FB746">
        <v>65.9997692307692</v>
      </c>
      <c r="FC746">
        <v>64.3459230769231</v>
      </c>
      <c r="FD746">
        <v>65.6583846153846</v>
      </c>
      <c r="FE746">
        <v>64.7690769230769</v>
      </c>
      <c r="FF746">
        <v>1155.53923076923</v>
      </c>
      <c r="FG746">
        <v>39.4361538461538</v>
      </c>
      <c r="FH746">
        <v>0</v>
      </c>
      <c r="FI746">
        <v>1761419068.3</v>
      </c>
      <c r="FJ746">
        <v>0</v>
      </c>
      <c r="FK746">
        <v>1132.69</v>
      </c>
      <c r="FL746">
        <v>-14.8800000116708</v>
      </c>
      <c r="FM746">
        <v>-138.969231005759</v>
      </c>
      <c r="FN746">
        <v>14915.948</v>
      </c>
      <c r="FO746">
        <v>15</v>
      </c>
      <c r="FP746">
        <v>0</v>
      </c>
      <c r="FQ746" t="s">
        <v>439</v>
      </c>
      <c r="FR746">
        <v>0</v>
      </c>
      <c r="FS746">
        <v>0</v>
      </c>
      <c r="FT746">
        <v>0</v>
      </c>
      <c r="FU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A746">
        <v>0</v>
      </c>
      <c r="GB746">
        <v>0</v>
      </c>
      <c r="GC746">
        <v>-40.23471</v>
      </c>
      <c r="GD746">
        <v>-5.09006616541348</v>
      </c>
      <c r="GE746">
        <v>1.00953313610797</v>
      </c>
      <c r="GF746">
        <v>0</v>
      </c>
      <c r="GG746">
        <v>1133.64882352941</v>
      </c>
      <c r="GH746">
        <v>-14.9121466799151</v>
      </c>
      <c r="GI746">
        <v>1.47365644632637</v>
      </c>
      <c r="GJ746">
        <v>-1</v>
      </c>
      <c r="GK746">
        <v>6.108545</v>
      </c>
      <c r="GL746">
        <v>-0.322033082706779</v>
      </c>
      <c r="GM746">
        <v>0.031034992427903</v>
      </c>
      <c r="GN746">
        <v>0</v>
      </c>
      <c r="GO746">
        <v>0</v>
      </c>
      <c r="GP746">
        <v>2</v>
      </c>
      <c r="GQ746" t="s">
        <v>473</v>
      </c>
      <c r="GR746">
        <v>3.1263</v>
      </c>
      <c r="GS746">
        <v>2.7231</v>
      </c>
      <c r="GT746">
        <v>0.146397</v>
      </c>
      <c r="GU746">
        <v>0.150817</v>
      </c>
      <c r="GV746">
        <v>0.11923</v>
      </c>
      <c r="GW746">
        <v>0.103031</v>
      </c>
      <c r="GX746">
        <v>30379.6</v>
      </c>
      <c r="GY746">
        <v>31884.4</v>
      </c>
      <c r="GZ746">
        <v>32352.3</v>
      </c>
      <c r="HA746">
        <v>34150.4</v>
      </c>
      <c r="HB746">
        <v>40767.2</v>
      </c>
      <c r="HC746">
        <v>44226.1</v>
      </c>
      <c r="HD746">
        <v>50907.1</v>
      </c>
      <c r="HE746">
        <v>54819.6</v>
      </c>
      <c r="HF746">
        <v>1.6403</v>
      </c>
      <c r="HG746">
        <v>1.50067</v>
      </c>
      <c r="HH746">
        <v>-0.087373</v>
      </c>
      <c r="HI746">
        <v>0</v>
      </c>
      <c r="HJ746">
        <v>45.0119</v>
      </c>
      <c r="HK746">
        <v>999.9</v>
      </c>
      <c r="HL746">
        <v>56.165</v>
      </c>
      <c r="HM746">
        <v>30.414</v>
      </c>
      <c r="HN746">
        <v>27.1426</v>
      </c>
      <c r="HO746">
        <v>60.7793</v>
      </c>
      <c r="HP746">
        <v>40.9535</v>
      </c>
      <c r="HQ746">
        <v>1</v>
      </c>
      <c r="HR746">
        <v>2.76311</v>
      </c>
      <c r="HS746">
        <v>9.28105</v>
      </c>
      <c r="HT746">
        <v>19.8988</v>
      </c>
      <c r="HU746">
        <v>5.18509</v>
      </c>
      <c r="HV746">
        <v>12.017</v>
      </c>
      <c r="HW746">
        <v>4.96915</v>
      </c>
      <c r="HX746">
        <v>3.296</v>
      </c>
      <c r="HY746">
        <v>9999</v>
      </c>
      <c r="HZ746">
        <v>9999</v>
      </c>
      <c r="IA746">
        <v>999.9</v>
      </c>
      <c r="IB746">
        <v>9999</v>
      </c>
      <c r="IC746">
        <v>1.86325</v>
      </c>
      <c r="ID746">
        <v>1.8681</v>
      </c>
      <c r="IE746">
        <v>1.86784</v>
      </c>
      <c r="IF746">
        <v>1.86905</v>
      </c>
      <c r="IG746">
        <v>1.86981</v>
      </c>
      <c r="IH746">
        <v>1.86588</v>
      </c>
      <c r="II746">
        <v>1.86696</v>
      </c>
      <c r="IJ746">
        <v>1.86838</v>
      </c>
      <c r="IK746">
        <v>5</v>
      </c>
      <c r="IL746">
        <v>0</v>
      </c>
      <c r="IM746">
        <v>0</v>
      </c>
      <c r="IN746">
        <v>0</v>
      </c>
      <c r="IO746" t="s">
        <v>441</v>
      </c>
      <c r="IP746" t="s">
        <v>442</v>
      </c>
      <c r="IQ746" t="s">
        <v>443</v>
      </c>
      <c r="IR746" t="s">
        <v>443</v>
      </c>
      <c r="IS746" t="s">
        <v>443</v>
      </c>
      <c r="IT746" t="s">
        <v>443</v>
      </c>
      <c r="IU746">
        <v>0</v>
      </c>
      <c r="IV746">
        <v>100</v>
      </c>
      <c r="IW746">
        <v>100</v>
      </c>
      <c r="IX746">
        <v>1.097</v>
      </c>
      <c r="IY746">
        <v>0.3151</v>
      </c>
      <c r="IZ746">
        <v>1.09748391826392</v>
      </c>
      <c r="JA746">
        <v>0</v>
      </c>
      <c r="JB746">
        <v>0</v>
      </c>
      <c r="JC746">
        <v>0</v>
      </c>
      <c r="JD746">
        <v>0.315191680746845</v>
      </c>
      <c r="JE746">
        <v>0</v>
      </c>
      <c r="JF746">
        <v>0</v>
      </c>
      <c r="JG746">
        <v>0</v>
      </c>
      <c r="JH746">
        <v>5</v>
      </c>
      <c r="JI746">
        <v>2273</v>
      </c>
      <c r="JJ746">
        <v>0</v>
      </c>
      <c r="JK746">
        <v>25</v>
      </c>
      <c r="JL746">
        <v>29356985.1</v>
      </c>
      <c r="JM746">
        <v>29356985.1</v>
      </c>
      <c r="JN746">
        <v>1.9812</v>
      </c>
      <c r="JO746">
        <v>2.62695</v>
      </c>
      <c r="JP746">
        <v>1.54785</v>
      </c>
      <c r="JQ746">
        <v>2.31445</v>
      </c>
      <c r="JR746">
        <v>1.64673</v>
      </c>
      <c r="JS746">
        <v>2.28882</v>
      </c>
      <c r="JT746">
        <v>34.6006</v>
      </c>
      <c r="JU746">
        <v>24.0875</v>
      </c>
      <c r="JV746">
        <v>18</v>
      </c>
      <c r="JW746">
        <v>475.844</v>
      </c>
      <c r="JX746">
        <v>375.617</v>
      </c>
      <c r="JY746">
        <v>35.8796</v>
      </c>
      <c r="JZ746">
        <v>56.8365</v>
      </c>
      <c r="KA746">
        <v>30.0042</v>
      </c>
      <c r="KB746">
        <v>55.6849</v>
      </c>
      <c r="KC746">
        <v>55.4486</v>
      </c>
      <c r="KD746">
        <v>39.7281</v>
      </c>
      <c r="KE746">
        <v>0</v>
      </c>
      <c r="KF746">
        <v>100</v>
      </c>
      <c r="KG746">
        <v>24.0156</v>
      </c>
      <c r="KH746">
        <v>971.199</v>
      </c>
      <c r="KI746">
        <v>34.6858</v>
      </c>
      <c r="KJ746">
        <v>92.2276</v>
      </c>
      <c r="KK746">
        <v>88.6704</v>
      </c>
    </row>
    <row r="747" spans="1:297">
      <c r="A747">
        <v>731</v>
      </c>
      <c r="B747">
        <v>1761419113.1</v>
      </c>
      <c r="C747">
        <v>10932.0999999046</v>
      </c>
      <c r="D747" t="s">
        <v>1911</v>
      </c>
      <c r="E747" t="s">
        <v>1912</v>
      </c>
      <c r="F747">
        <v>5</v>
      </c>
      <c r="G747" t="s">
        <v>1796</v>
      </c>
      <c r="H747" t="s">
        <v>436</v>
      </c>
      <c r="I747">
        <v>1761419104.94615</v>
      </c>
      <c r="J747">
        <f>(K747)/1000</f>
        <v>0</v>
      </c>
      <c r="K747">
        <f>IF(DP747, AN747, AH747)</f>
        <v>0</v>
      </c>
      <c r="L747">
        <f>IF(DP747, AI747, AG747)</f>
        <v>0</v>
      </c>
      <c r="M747">
        <f>DR747 - IF(AU747&gt;1, L747*DL747*100.0/(AW747), 0)</f>
        <v>0</v>
      </c>
      <c r="N747">
        <f>((T747-J747/2)*M747-L747)/(T747+J747/2)</f>
        <v>0</v>
      </c>
      <c r="O747">
        <f>N747*(DY747+DZ747)/1000.0</f>
        <v>0</v>
      </c>
      <c r="P747">
        <f>(DR747 - IF(AU747&gt;1, L747*DL747*100.0/(AW747), 0))*(DY747+DZ747)/1000.0</f>
        <v>0</v>
      </c>
      <c r="Q747">
        <f>2.0/((1/S747-1/R747)+SIGN(S747)*SQRT((1/S747-1/R747)*(1/S747-1/R747) + 4*DM747/((DM747+1)*(DM747+1))*(2*1/S747*1/R747-1/R747*1/R747)))</f>
        <v>0</v>
      </c>
      <c r="R747">
        <f>IF(LEFT(DN747,1)&lt;&gt;"0",IF(LEFT(DN747,1)="1",3.0,DO747),$D$5+$E$5*(EF747*DY747/($K$5*1000))+$F$5*(EF747*DY747/($K$5*1000))*MAX(MIN(DL747,$J$5),$I$5)*MAX(MIN(DL747,$J$5),$I$5)+$G$5*MAX(MIN(DL747,$J$5),$I$5)*(EF747*DY747/($K$5*1000))+$H$5*(EF747*DY747/($K$5*1000))*(EF747*DY747/($K$5*1000)))</f>
        <v>0</v>
      </c>
      <c r="S747">
        <f>J747*(1000-(1000*0.61365*exp(17.502*W747/(240.97+W747))/(DY747+DZ747)+DT747)/2)/(1000*0.61365*exp(17.502*W747/(240.97+W747))/(DY747+DZ747)-DT747)</f>
        <v>0</v>
      </c>
      <c r="T747">
        <f>1/((DM747+1)/(Q747/1.6)+1/(R747/1.37)) + DM747/((DM747+1)/(Q747/1.6) + DM747/(R747/1.37))</f>
        <v>0</v>
      </c>
      <c r="U747">
        <f>(DH747*DK747)</f>
        <v>0</v>
      </c>
      <c r="V747">
        <f>(EA747+(U747+2*0.95*5.67E-8*(((EA747+$B$7)+273)^4-(EA747+273)^4)-44100*J747)/(1.84*29.3*R747+8*0.95*5.67E-8*(EA747+273)^3))</f>
        <v>0</v>
      </c>
      <c r="W747">
        <f>($C$7*EB747+$D$7*EC747+$E$7*V747)</f>
        <v>0</v>
      </c>
      <c r="X747">
        <f>0.61365*exp(17.502*W747/(240.97+W747))</f>
        <v>0</v>
      </c>
      <c r="Y747">
        <f>(Z747/AA747*100)</f>
        <v>0</v>
      </c>
      <c r="Z747">
        <f>DT747*(DY747+DZ747)/1000</f>
        <v>0</v>
      </c>
      <c r="AA747">
        <f>0.61365*exp(17.502*EA747/(240.97+EA747))</f>
        <v>0</v>
      </c>
      <c r="AB747">
        <f>(X747-DT747*(DY747+DZ747)/1000)</f>
        <v>0</v>
      </c>
      <c r="AC747">
        <f>(-J747*44100)</f>
        <v>0</v>
      </c>
      <c r="AD747">
        <f>2*29.3*R747*0.92*(EA747-W747)</f>
        <v>0</v>
      </c>
      <c r="AE747">
        <f>2*0.95*5.67E-8*(((EA747+$B$7)+273)^4-(W747+273)^4)</f>
        <v>0</v>
      </c>
      <c r="AF747">
        <f>U747+AE747+AC747+AD747</f>
        <v>0</v>
      </c>
      <c r="AG747">
        <f>DX747*AU747*(DS747-DR747*(1000-AU747*DU747)/(1000-AU747*DT747))/(100*DL747)</f>
        <v>0</v>
      </c>
      <c r="AH747">
        <f>1000*DX747*AU747*(DT747-DU747)/(100*DL747*(1000-AU747*DT747))</f>
        <v>0</v>
      </c>
      <c r="AI747">
        <f>(AJ747 - AK747 - DY747*1E3/(8.314*(EA747+273.15)) * AM747/DX747 * AL747) * DX747/(100*DL747) * (1000 - DU747)/1000</f>
        <v>0</v>
      </c>
      <c r="AJ747">
        <v>980.643758666701</v>
      </c>
      <c r="AK747">
        <v>953.244696969697</v>
      </c>
      <c r="AL747">
        <v>3.29564784117195</v>
      </c>
      <c r="AM747">
        <v>65.3077758132671</v>
      </c>
      <c r="AN747">
        <f>(AP747 - AO747 + DY747*1E3/(8.314*(EA747+273.15)) * AR747/DX747 * AQ747) * DX747/(100*DL747) * 1000/(1000 - AP747)</f>
        <v>0</v>
      </c>
      <c r="AO747">
        <v>26.007266909534</v>
      </c>
      <c r="AP747">
        <v>32.0539939393939</v>
      </c>
      <c r="AQ747">
        <v>-0.000656120869299758</v>
      </c>
      <c r="AR747">
        <v>110.477653958473</v>
      </c>
      <c r="AS747">
        <v>16</v>
      </c>
      <c r="AT747">
        <v>3</v>
      </c>
      <c r="AU747">
        <f>IF(AS747*$H$13&gt;=AW747,1.0,(AW747/(AW747-AS747*$H$13)))</f>
        <v>0</v>
      </c>
      <c r="AV747">
        <f>(AU747-1)*100</f>
        <v>0</v>
      </c>
      <c r="AW747">
        <f>MAX(0,($B$13+$C$13*EF747)/(1+$D$13*EF747)*DY747/(EA747+273)*$E$13)</f>
        <v>0</v>
      </c>
      <c r="AX747" t="s">
        <v>437</v>
      </c>
      <c r="AY747" t="s">
        <v>437</v>
      </c>
      <c r="AZ747">
        <v>0</v>
      </c>
      <c r="BA747">
        <v>0</v>
      </c>
      <c r="BB747">
        <f>1-AZ747/BA747</f>
        <v>0</v>
      </c>
      <c r="BC747">
        <v>0</v>
      </c>
      <c r="BD747" t="s">
        <v>437</v>
      </c>
      <c r="BE747" t="s">
        <v>437</v>
      </c>
      <c r="BF747">
        <v>0</v>
      </c>
      <c r="BG747">
        <v>0</v>
      </c>
      <c r="BH747">
        <f>1-BF747/BG747</f>
        <v>0</v>
      </c>
      <c r="BI747">
        <v>0.5</v>
      </c>
      <c r="BJ747">
        <f>DI747</f>
        <v>0</v>
      </c>
      <c r="BK747">
        <f>L747</f>
        <v>0</v>
      </c>
      <c r="BL747">
        <f>BH747*BI747*BJ747</f>
        <v>0</v>
      </c>
      <c r="BM747">
        <f>(BK747-BC747)/BJ747</f>
        <v>0</v>
      </c>
      <c r="BN747">
        <f>(BA747-BG747)/BG747</f>
        <v>0</v>
      </c>
      <c r="BO747">
        <f>AZ747/(BB747+AZ747/BG747)</f>
        <v>0</v>
      </c>
      <c r="BP747" t="s">
        <v>437</v>
      </c>
      <c r="BQ747">
        <v>0</v>
      </c>
      <c r="BR747">
        <f>IF(BQ747&lt;&gt;0, BQ747, BO747)</f>
        <v>0</v>
      </c>
      <c r="BS747">
        <f>1-BR747/BG747</f>
        <v>0</v>
      </c>
      <c r="BT747">
        <f>(BG747-BF747)/(BG747-BR747)</f>
        <v>0</v>
      </c>
      <c r="BU747">
        <f>(BA747-BG747)/(BA747-BR747)</f>
        <v>0</v>
      </c>
      <c r="BV747">
        <f>(BG747-BF747)/(BG747-AZ747)</f>
        <v>0</v>
      </c>
      <c r="BW747">
        <f>(BA747-BG747)/(BA747-AZ747)</f>
        <v>0</v>
      </c>
      <c r="BX747">
        <f>(BT747*BR747/BF747)</f>
        <v>0</v>
      </c>
      <c r="BY747">
        <f>(1-BX747)</f>
        <v>0</v>
      </c>
      <c r="DH747">
        <f>$B$11*EG747+$C$11*EH747+$F$11*ES747*(1-EV747)</f>
        <v>0</v>
      </c>
      <c r="DI747">
        <f>DH747*DJ747</f>
        <v>0</v>
      </c>
      <c r="DJ747">
        <f>($B$11*$D$9+$C$11*$D$9+$F$11*((FF747+EX747)/MAX(FF747+EX747+FG747, 0.1)*$I$9+FG747/MAX(FF747+EX747+FG747, 0.1)*$J$9))/($B$11+$C$11+$F$11)</f>
        <v>0</v>
      </c>
      <c r="DK747">
        <f>($B$11*$K$9+$C$11*$K$9+$F$11*((FF747+EX747)/MAX(FF747+EX747+FG747, 0.1)*$P$9+FG747/MAX(FF747+EX747+FG747, 0.1)*$Q$9))/($B$11+$C$11+$F$11)</f>
        <v>0</v>
      </c>
      <c r="DL747">
        <v>6</v>
      </c>
      <c r="DM747">
        <v>0.5</v>
      </c>
      <c r="DN747" t="s">
        <v>438</v>
      </c>
      <c r="DO747">
        <v>2</v>
      </c>
      <c r="DP747" t="b">
        <v>1</v>
      </c>
      <c r="DQ747">
        <v>1761419104.94615</v>
      </c>
      <c r="DR747">
        <v>899.225</v>
      </c>
      <c r="DS747">
        <v>939.383230769231</v>
      </c>
      <c r="DT747">
        <v>32.0798615384615</v>
      </c>
      <c r="DU747">
        <v>26.0072846153846</v>
      </c>
      <c r="DV747">
        <v>898.127538461538</v>
      </c>
      <c r="DW747">
        <v>31.7646846153846</v>
      </c>
      <c r="DX747">
        <v>500.018846153846</v>
      </c>
      <c r="DY747">
        <v>90.2791461538462</v>
      </c>
      <c r="DZ747">
        <v>0.0449487769230769</v>
      </c>
      <c r="EA747">
        <v>44.1385846153846</v>
      </c>
      <c r="EB747">
        <v>43.5985461538462</v>
      </c>
      <c r="EC747">
        <v>999.9</v>
      </c>
      <c r="ED747">
        <v>0</v>
      </c>
      <c r="EE747">
        <v>0</v>
      </c>
      <c r="EF747">
        <v>10003.0592307692</v>
      </c>
      <c r="EG747">
        <v>0</v>
      </c>
      <c r="EH747">
        <v>1197.86692307692</v>
      </c>
      <c r="EI747">
        <v>-40.1582384615385</v>
      </c>
      <c r="EJ747">
        <v>929.027692307692</v>
      </c>
      <c r="EK747">
        <v>964.466230769231</v>
      </c>
      <c r="EL747">
        <v>6.07259615384615</v>
      </c>
      <c r="EM747">
        <v>939.383230769231</v>
      </c>
      <c r="EN747">
        <v>26.0072846153846</v>
      </c>
      <c r="EO747">
        <v>2.89614384615385</v>
      </c>
      <c r="EP747">
        <v>2.34791307692308</v>
      </c>
      <c r="EQ747">
        <v>23.4425769230769</v>
      </c>
      <c r="ER747">
        <v>20.0089615384615</v>
      </c>
      <c r="ES747">
        <v>1199.96692307692</v>
      </c>
      <c r="ET747">
        <v>0.966992538461538</v>
      </c>
      <c r="EU747">
        <v>0.0330073076923077</v>
      </c>
      <c r="EV747">
        <v>0</v>
      </c>
      <c r="EW747">
        <v>1131.72076923077</v>
      </c>
      <c r="EX747">
        <v>5.00059</v>
      </c>
      <c r="EY747">
        <v>14906.0615384615</v>
      </c>
      <c r="EZ747">
        <v>10358.4076923077</v>
      </c>
      <c r="FA747">
        <v>64.1391538461538</v>
      </c>
      <c r="FB747">
        <v>66.0333846153846</v>
      </c>
      <c r="FC747">
        <v>64.3796153846154</v>
      </c>
      <c r="FD747">
        <v>65.692</v>
      </c>
      <c r="FE747">
        <v>64.793</v>
      </c>
      <c r="FF747">
        <v>1155.52384615385</v>
      </c>
      <c r="FG747">
        <v>39.4430769230769</v>
      </c>
      <c r="FH747">
        <v>0</v>
      </c>
      <c r="FI747">
        <v>1761419073.1</v>
      </c>
      <c r="FJ747">
        <v>0</v>
      </c>
      <c r="FK747">
        <v>1131.5648</v>
      </c>
      <c r="FL747">
        <v>-14.159230785732</v>
      </c>
      <c r="FM747">
        <v>-138.861538691022</v>
      </c>
      <c r="FN747">
        <v>14904.52</v>
      </c>
      <c r="FO747">
        <v>15</v>
      </c>
      <c r="FP747">
        <v>0</v>
      </c>
      <c r="FQ747" t="s">
        <v>439</v>
      </c>
      <c r="FR747">
        <v>0</v>
      </c>
      <c r="FS747">
        <v>0</v>
      </c>
      <c r="FT747">
        <v>0</v>
      </c>
      <c r="FU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A747">
        <v>0</v>
      </c>
      <c r="GB747">
        <v>0</v>
      </c>
      <c r="GC747">
        <v>-40.3651857142857</v>
      </c>
      <c r="GD747">
        <v>1.10423376623381</v>
      </c>
      <c r="GE747">
        <v>0.832170393658434</v>
      </c>
      <c r="GF747">
        <v>0</v>
      </c>
      <c r="GG747">
        <v>1132.36676470588</v>
      </c>
      <c r="GH747">
        <v>-14.4380443063311</v>
      </c>
      <c r="GI747">
        <v>1.4312124037461</v>
      </c>
      <c r="GJ747">
        <v>-1</v>
      </c>
      <c r="GK747">
        <v>6.0863219047619</v>
      </c>
      <c r="GL747">
        <v>-0.278616623376631</v>
      </c>
      <c r="GM747">
        <v>0.0282787279331079</v>
      </c>
      <c r="GN747">
        <v>0</v>
      </c>
      <c r="GO747">
        <v>0</v>
      </c>
      <c r="GP747">
        <v>2</v>
      </c>
      <c r="GQ747" t="s">
        <v>473</v>
      </c>
      <c r="GR747">
        <v>3.12629</v>
      </c>
      <c r="GS747">
        <v>2.72284</v>
      </c>
      <c r="GT747">
        <v>0.148103</v>
      </c>
      <c r="GU747">
        <v>0.152409</v>
      </c>
      <c r="GV747">
        <v>0.119179</v>
      </c>
      <c r="GW747">
        <v>0.103023</v>
      </c>
      <c r="GX747">
        <v>30316.1</v>
      </c>
      <c r="GY747">
        <v>31820.1</v>
      </c>
      <c r="GZ747">
        <v>32349.9</v>
      </c>
      <c r="HA747">
        <v>34146.3</v>
      </c>
      <c r="HB747">
        <v>40767.2</v>
      </c>
      <c r="HC747">
        <v>44221.6</v>
      </c>
      <c r="HD747">
        <v>50903.9</v>
      </c>
      <c r="HE747">
        <v>54813.2</v>
      </c>
      <c r="HF747">
        <v>1.63993</v>
      </c>
      <c r="HG747">
        <v>1.50025</v>
      </c>
      <c r="HH747">
        <v>-0.0878349</v>
      </c>
      <c r="HI747">
        <v>0</v>
      </c>
      <c r="HJ747">
        <v>45.0319</v>
      </c>
      <c r="HK747">
        <v>999.9</v>
      </c>
      <c r="HL747">
        <v>56.165</v>
      </c>
      <c r="HM747">
        <v>30.414</v>
      </c>
      <c r="HN747">
        <v>27.1432</v>
      </c>
      <c r="HO747">
        <v>60.2793</v>
      </c>
      <c r="HP747">
        <v>41.0777</v>
      </c>
      <c r="HQ747">
        <v>1</v>
      </c>
      <c r="HR747">
        <v>2.7674</v>
      </c>
      <c r="HS747">
        <v>9.28105</v>
      </c>
      <c r="HT747">
        <v>19.8986</v>
      </c>
      <c r="HU747">
        <v>5.18405</v>
      </c>
      <c r="HV747">
        <v>12.0164</v>
      </c>
      <c r="HW747">
        <v>4.9684</v>
      </c>
      <c r="HX747">
        <v>3.29595</v>
      </c>
      <c r="HY747">
        <v>9999</v>
      </c>
      <c r="HZ747">
        <v>9999</v>
      </c>
      <c r="IA747">
        <v>999.9</v>
      </c>
      <c r="IB747">
        <v>9999</v>
      </c>
      <c r="IC747">
        <v>1.86325</v>
      </c>
      <c r="ID747">
        <v>1.8681</v>
      </c>
      <c r="IE747">
        <v>1.86783</v>
      </c>
      <c r="IF747">
        <v>1.86905</v>
      </c>
      <c r="IG747">
        <v>1.86981</v>
      </c>
      <c r="IH747">
        <v>1.86586</v>
      </c>
      <c r="II747">
        <v>1.86695</v>
      </c>
      <c r="IJ747">
        <v>1.8684</v>
      </c>
      <c r="IK747">
        <v>5</v>
      </c>
      <c r="IL747">
        <v>0</v>
      </c>
      <c r="IM747">
        <v>0</v>
      </c>
      <c r="IN747">
        <v>0</v>
      </c>
      <c r="IO747" t="s">
        <v>441</v>
      </c>
      <c r="IP747" t="s">
        <v>442</v>
      </c>
      <c r="IQ747" t="s">
        <v>443</v>
      </c>
      <c r="IR747" t="s">
        <v>443</v>
      </c>
      <c r="IS747" t="s">
        <v>443</v>
      </c>
      <c r="IT747" t="s">
        <v>443</v>
      </c>
      <c r="IU747">
        <v>0</v>
      </c>
      <c r="IV747">
        <v>100</v>
      </c>
      <c r="IW747">
        <v>100</v>
      </c>
      <c r="IX747">
        <v>1.098</v>
      </c>
      <c r="IY747">
        <v>0.3152</v>
      </c>
      <c r="IZ747">
        <v>1.09748391826392</v>
      </c>
      <c r="JA747">
        <v>0</v>
      </c>
      <c r="JB747">
        <v>0</v>
      </c>
      <c r="JC747">
        <v>0</v>
      </c>
      <c r="JD747">
        <v>0.315191680746845</v>
      </c>
      <c r="JE747">
        <v>0</v>
      </c>
      <c r="JF747">
        <v>0</v>
      </c>
      <c r="JG747">
        <v>0</v>
      </c>
      <c r="JH747">
        <v>5</v>
      </c>
      <c r="JI747">
        <v>2273</v>
      </c>
      <c r="JJ747">
        <v>0</v>
      </c>
      <c r="JK747">
        <v>25</v>
      </c>
      <c r="JL747">
        <v>29356985.2</v>
      </c>
      <c r="JM747">
        <v>29356985.2</v>
      </c>
      <c r="JN747">
        <v>2.00684</v>
      </c>
      <c r="JO747">
        <v>2.6123</v>
      </c>
      <c r="JP747">
        <v>1.54785</v>
      </c>
      <c r="JQ747">
        <v>2.31567</v>
      </c>
      <c r="JR747">
        <v>1.64673</v>
      </c>
      <c r="JS747">
        <v>2.36328</v>
      </c>
      <c r="JT747">
        <v>34.5777</v>
      </c>
      <c r="JU747">
        <v>24.0963</v>
      </c>
      <c r="JV747">
        <v>18</v>
      </c>
      <c r="JW747">
        <v>475.77</v>
      </c>
      <c r="JX747">
        <v>375.507</v>
      </c>
      <c r="JY747">
        <v>35.9044</v>
      </c>
      <c r="JZ747">
        <v>56.8759</v>
      </c>
      <c r="KA747">
        <v>30.0042</v>
      </c>
      <c r="KB747">
        <v>55.7222</v>
      </c>
      <c r="KC747">
        <v>55.4853</v>
      </c>
      <c r="KD747">
        <v>40.3197</v>
      </c>
      <c r="KE747">
        <v>0</v>
      </c>
      <c r="KF747">
        <v>100</v>
      </c>
      <c r="KG747">
        <v>23.9978</v>
      </c>
      <c r="KH747">
        <v>991.652</v>
      </c>
      <c r="KI747">
        <v>34.6858</v>
      </c>
      <c r="KJ747">
        <v>92.2215</v>
      </c>
      <c r="KK747">
        <v>88.6598</v>
      </c>
    </row>
    <row r="748" spans="1:297">
      <c r="A748">
        <v>732</v>
      </c>
      <c r="B748">
        <v>1761419118.1</v>
      </c>
      <c r="C748">
        <v>10937.0999999046</v>
      </c>
      <c r="D748" t="s">
        <v>1913</v>
      </c>
      <c r="E748" t="s">
        <v>1914</v>
      </c>
      <c r="F748">
        <v>5</v>
      </c>
      <c r="G748" t="s">
        <v>1796</v>
      </c>
      <c r="H748" t="s">
        <v>436</v>
      </c>
      <c r="I748">
        <v>1761419109.94615</v>
      </c>
      <c r="J748">
        <f>(K748)/1000</f>
        <v>0</v>
      </c>
      <c r="K748">
        <f>IF(DP748, AN748, AH748)</f>
        <v>0</v>
      </c>
      <c r="L748">
        <f>IF(DP748, AI748, AG748)</f>
        <v>0</v>
      </c>
      <c r="M748">
        <f>DR748 - IF(AU748&gt;1, L748*DL748*100.0/(AW748), 0)</f>
        <v>0</v>
      </c>
      <c r="N748">
        <f>((T748-J748/2)*M748-L748)/(T748+J748/2)</f>
        <v>0</v>
      </c>
      <c r="O748">
        <f>N748*(DY748+DZ748)/1000.0</f>
        <v>0</v>
      </c>
      <c r="P748">
        <f>(DR748 - IF(AU748&gt;1, L748*DL748*100.0/(AW748), 0))*(DY748+DZ748)/1000.0</f>
        <v>0</v>
      </c>
      <c r="Q748">
        <f>2.0/((1/S748-1/R748)+SIGN(S748)*SQRT((1/S748-1/R748)*(1/S748-1/R748) + 4*DM748/((DM748+1)*(DM748+1))*(2*1/S748*1/R748-1/R748*1/R748)))</f>
        <v>0</v>
      </c>
      <c r="R748">
        <f>IF(LEFT(DN748,1)&lt;&gt;"0",IF(LEFT(DN748,1)="1",3.0,DO748),$D$5+$E$5*(EF748*DY748/($K$5*1000))+$F$5*(EF748*DY748/($K$5*1000))*MAX(MIN(DL748,$J$5),$I$5)*MAX(MIN(DL748,$J$5),$I$5)+$G$5*MAX(MIN(DL748,$J$5),$I$5)*(EF748*DY748/($K$5*1000))+$H$5*(EF748*DY748/($K$5*1000))*(EF748*DY748/($K$5*1000)))</f>
        <v>0</v>
      </c>
      <c r="S748">
        <f>J748*(1000-(1000*0.61365*exp(17.502*W748/(240.97+W748))/(DY748+DZ748)+DT748)/2)/(1000*0.61365*exp(17.502*W748/(240.97+W748))/(DY748+DZ748)-DT748)</f>
        <v>0</v>
      </c>
      <c r="T748">
        <f>1/((DM748+1)/(Q748/1.6)+1/(R748/1.37)) + DM748/((DM748+1)/(Q748/1.6) + DM748/(R748/1.37))</f>
        <v>0</v>
      </c>
      <c r="U748">
        <f>(DH748*DK748)</f>
        <v>0</v>
      </c>
      <c r="V748">
        <f>(EA748+(U748+2*0.95*5.67E-8*(((EA748+$B$7)+273)^4-(EA748+273)^4)-44100*J748)/(1.84*29.3*R748+8*0.95*5.67E-8*(EA748+273)^3))</f>
        <v>0</v>
      </c>
      <c r="W748">
        <f>($C$7*EB748+$D$7*EC748+$E$7*V748)</f>
        <v>0</v>
      </c>
      <c r="X748">
        <f>0.61365*exp(17.502*W748/(240.97+W748))</f>
        <v>0</v>
      </c>
      <c r="Y748">
        <f>(Z748/AA748*100)</f>
        <v>0</v>
      </c>
      <c r="Z748">
        <f>DT748*(DY748+DZ748)/1000</f>
        <v>0</v>
      </c>
      <c r="AA748">
        <f>0.61365*exp(17.502*EA748/(240.97+EA748))</f>
        <v>0</v>
      </c>
      <c r="AB748">
        <f>(X748-DT748*(DY748+DZ748)/1000)</f>
        <v>0</v>
      </c>
      <c r="AC748">
        <f>(-J748*44100)</f>
        <v>0</v>
      </c>
      <c r="AD748">
        <f>2*29.3*R748*0.92*(EA748-W748)</f>
        <v>0</v>
      </c>
      <c r="AE748">
        <f>2*0.95*5.67E-8*(((EA748+$B$7)+273)^4-(W748+273)^4)</f>
        <v>0</v>
      </c>
      <c r="AF748">
        <f>U748+AE748+AC748+AD748</f>
        <v>0</v>
      </c>
      <c r="AG748">
        <f>DX748*AU748*(DS748-DR748*(1000-AU748*DU748)/(1000-AU748*DT748))/(100*DL748)</f>
        <v>0</v>
      </c>
      <c r="AH748">
        <f>1000*DX748*AU748*(DT748-DU748)/(100*DL748*(1000-AU748*DT748))</f>
        <v>0</v>
      </c>
      <c r="AI748">
        <f>(AJ748 - AK748 - DY748*1E3/(8.314*(EA748+273.15)) * AM748/DX748 * AL748) * DX748/(100*DL748) * (1000 - DU748)/1000</f>
        <v>0</v>
      </c>
      <c r="AJ748">
        <v>996.919648631884</v>
      </c>
      <c r="AK748">
        <v>969.652781818182</v>
      </c>
      <c r="AL748">
        <v>3.27684964019844</v>
      </c>
      <c r="AM748">
        <v>65.3077758132671</v>
      </c>
      <c r="AN748">
        <f>(AP748 - AO748 + DY748*1E3/(8.314*(EA748+273.15)) * AR748/DX748 * AQ748) * DX748/(100*DL748) * 1000/(1000 - AP748)</f>
        <v>0</v>
      </c>
      <c r="AO748">
        <v>26.0106731712488</v>
      </c>
      <c r="AP748">
        <v>32.0383139393939</v>
      </c>
      <c r="AQ748">
        <v>-0.000637032790395323</v>
      </c>
      <c r="AR748">
        <v>110.477653958473</v>
      </c>
      <c r="AS748">
        <v>16</v>
      </c>
      <c r="AT748">
        <v>3</v>
      </c>
      <c r="AU748">
        <f>IF(AS748*$H$13&gt;=AW748,1.0,(AW748/(AW748-AS748*$H$13)))</f>
        <v>0</v>
      </c>
      <c r="AV748">
        <f>(AU748-1)*100</f>
        <v>0</v>
      </c>
      <c r="AW748">
        <f>MAX(0,($B$13+$C$13*EF748)/(1+$D$13*EF748)*DY748/(EA748+273)*$E$13)</f>
        <v>0</v>
      </c>
      <c r="AX748" t="s">
        <v>437</v>
      </c>
      <c r="AY748" t="s">
        <v>437</v>
      </c>
      <c r="AZ748">
        <v>0</v>
      </c>
      <c r="BA748">
        <v>0</v>
      </c>
      <c r="BB748">
        <f>1-AZ748/BA748</f>
        <v>0</v>
      </c>
      <c r="BC748">
        <v>0</v>
      </c>
      <c r="BD748" t="s">
        <v>437</v>
      </c>
      <c r="BE748" t="s">
        <v>437</v>
      </c>
      <c r="BF748">
        <v>0</v>
      </c>
      <c r="BG748">
        <v>0</v>
      </c>
      <c r="BH748">
        <f>1-BF748/BG748</f>
        <v>0</v>
      </c>
      <c r="BI748">
        <v>0.5</v>
      </c>
      <c r="BJ748">
        <f>DI748</f>
        <v>0</v>
      </c>
      <c r="BK748">
        <f>L748</f>
        <v>0</v>
      </c>
      <c r="BL748">
        <f>BH748*BI748*BJ748</f>
        <v>0</v>
      </c>
      <c r="BM748">
        <f>(BK748-BC748)/BJ748</f>
        <v>0</v>
      </c>
      <c r="BN748">
        <f>(BA748-BG748)/BG748</f>
        <v>0</v>
      </c>
      <c r="BO748">
        <f>AZ748/(BB748+AZ748/BG748)</f>
        <v>0</v>
      </c>
      <c r="BP748" t="s">
        <v>437</v>
      </c>
      <c r="BQ748">
        <v>0</v>
      </c>
      <c r="BR748">
        <f>IF(BQ748&lt;&gt;0, BQ748, BO748)</f>
        <v>0</v>
      </c>
      <c r="BS748">
        <f>1-BR748/BG748</f>
        <v>0</v>
      </c>
      <c r="BT748">
        <f>(BG748-BF748)/(BG748-BR748)</f>
        <v>0</v>
      </c>
      <c r="BU748">
        <f>(BA748-BG748)/(BA748-BR748)</f>
        <v>0</v>
      </c>
      <c r="BV748">
        <f>(BG748-BF748)/(BG748-AZ748)</f>
        <v>0</v>
      </c>
      <c r="BW748">
        <f>(BA748-BG748)/(BA748-AZ748)</f>
        <v>0</v>
      </c>
      <c r="BX748">
        <f>(BT748*BR748/BF748)</f>
        <v>0</v>
      </c>
      <c r="BY748">
        <f>(1-BX748)</f>
        <v>0</v>
      </c>
      <c r="DH748">
        <f>$B$11*EG748+$C$11*EH748+$F$11*ES748*(1-EV748)</f>
        <v>0</v>
      </c>
      <c r="DI748">
        <f>DH748*DJ748</f>
        <v>0</v>
      </c>
      <c r="DJ748">
        <f>($B$11*$D$9+$C$11*$D$9+$F$11*((FF748+EX748)/MAX(FF748+EX748+FG748, 0.1)*$I$9+FG748/MAX(FF748+EX748+FG748, 0.1)*$J$9))/($B$11+$C$11+$F$11)</f>
        <v>0</v>
      </c>
      <c r="DK748">
        <f>($B$11*$K$9+$C$11*$K$9+$F$11*((FF748+EX748)/MAX(FF748+EX748+FG748, 0.1)*$P$9+FG748/MAX(FF748+EX748+FG748, 0.1)*$Q$9))/($B$11+$C$11+$F$11)</f>
        <v>0</v>
      </c>
      <c r="DL748">
        <v>6</v>
      </c>
      <c r="DM748">
        <v>0.5</v>
      </c>
      <c r="DN748" t="s">
        <v>438</v>
      </c>
      <c r="DO748">
        <v>2</v>
      </c>
      <c r="DP748" t="b">
        <v>1</v>
      </c>
      <c r="DQ748">
        <v>1761419109.94615</v>
      </c>
      <c r="DR748">
        <v>915.538307692308</v>
      </c>
      <c r="DS748">
        <v>955.954846153846</v>
      </c>
      <c r="DT748">
        <v>32.0610076923077</v>
      </c>
      <c r="DU748">
        <v>26.0082076923077</v>
      </c>
      <c r="DV748">
        <v>914.440846153846</v>
      </c>
      <c r="DW748">
        <v>31.7458153846154</v>
      </c>
      <c r="DX748">
        <v>500.026692307692</v>
      </c>
      <c r="DY748">
        <v>90.2788076923077</v>
      </c>
      <c r="DZ748">
        <v>0.0449993384615385</v>
      </c>
      <c r="EA748">
        <v>44.1608769230769</v>
      </c>
      <c r="EB748">
        <v>43.6246</v>
      </c>
      <c r="EC748">
        <v>999.9</v>
      </c>
      <c r="ED748">
        <v>0</v>
      </c>
      <c r="EE748">
        <v>0</v>
      </c>
      <c r="EF748">
        <v>9991.43769230769</v>
      </c>
      <c r="EG748">
        <v>0</v>
      </c>
      <c r="EH748">
        <v>1197.74153846154</v>
      </c>
      <c r="EI748">
        <v>-40.4165</v>
      </c>
      <c r="EJ748">
        <v>945.863307692308</v>
      </c>
      <c r="EK748">
        <v>981.481692307692</v>
      </c>
      <c r="EL748">
        <v>6.05280307692308</v>
      </c>
      <c r="EM748">
        <v>955.954846153846</v>
      </c>
      <c r="EN748">
        <v>26.0082076923077</v>
      </c>
      <c r="EO748">
        <v>2.89443</v>
      </c>
      <c r="EP748">
        <v>2.34798846153846</v>
      </c>
      <c r="EQ748">
        <v>23.4327615384615</v>
      </c>
      <c r="ER748">
        <v>20.0094769230769</v>
      </c>
      <c r="ES748">
        <v>1199.97769230769</v>
      </c>
      <c r="ET748">
        <v>0.966989538461538</v>
      </c>
      <c r="EU748">
        <v>0.0330103153846154</v>
      </c>
      <c r="EV748">
        <v>0</v>
      </c>
      <c r="EW748">
        <v>1130.63461538462</v>
      </c>
      <c r="EX748">
        <v>5.00059</v>
      </c>
      <c r="EY748">
        <v>14894.8153846154</v>
      </c>
      <c r="EZ748">
        <v>10358.4923076923</v>
      </c>
      <c r="FA748">
        <v>64.1727692307692</v>
      </c>
      <c r="FB748">
        <v>66.067</v>
      </c>
      <c r="FC748">
        <v>64.4083846153846</v>
      </c>
      <c r="FD748">
        <v>65.7209230769231</v>
      </c>
      <c r="FE748">
        <v>64.8314615384615</v>
      </c>
      <c r="FF748">
        <v>1155.53</v>
      </c>
      <c r="FG748">
        <v>39.4476923076923</v>
      </c>
      <c r="FH748">
        <v>0</v>
      </c>
      <c r="FI748">
        <v>1761419078.5</v>
      </c>
      <c r="FJ748">
        <v>0</v>
      </c>
      <c r="FK748">
        <v>1130.39576923077</v>
      </c>
      <c r="FL748">
        <v>-13.4841025529451</v>
      </c>
      <c r="FM748">
        <v>-134.297435689016</v>
      </c>
      <c r="FN748">
        <v>14893.1846153846</v>
      </c>
      <c r="FO748">
        <v>15</v>
      </c>
      <c r="FP748">
        <v>0</v>
      </c>
      <c r="FQ748" t="s">
        <v>439</v>
      </c>
      <c r="FR748">
        <v>0</v>
      </c>
      <c r="FS748">
        <v>0</v>
      </c>
      <c r="FT748">
        <v>0</v>
      </c>
      <c r="FU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A748">
        <v>0</v>
      </c>
      <c r="GB748">
        <v>0</v>
      </c>
      <c r="GC748">
        <v>-40.222295</v>
      </c>
      <c r="GD748">
        <v>-0.599093233082732</v>
      </c>
      <c r="GE748">
        <v>0.818577456612996</v>
      </c>
      <c r="GF748">
        <v>0</v>
      </c>
      <c r="GG748">
        <v>1131.22529411765</v>
      </c>
      <c r="GH748">
        <v>-13.6100840317911</v>
      </c>
      <c r="GI748">
        <v>1.34763897088492</v>
      </c>
      <c r="GJ748">
        <v>-1</v>
      </c>
      <c r="GK748">
        <v>6.062299</v>
      </c>
      <c r="GL748">
        <v>-0.233641804511264</v>
      </c>
      <c r="GM748">
        <v>0.0225475980760702</v>
      </c>
      <c r="GN748">
        <v>0</v>
      </c>
      <c r="GO748">
        <v>0</v>
      </c>
      <c r="GP748">
        <v>2</v>
      </c>
      <c r="GQ748" t="s">
        <v>473</v>
      </c>
      <c r="GR748">
        <v>3.12615</v>
      </c>
      <c r="GS748">
        <v>2.72304</v>
      </c>
      <c r="GT748">
        <v>0.149805</v>
      </c>
      <c r="GU748">
        <v>0.154312</v>
      </c>
      <c r="GV748">
        <v>0.119132</v>
      </c>
      <c r="GW748">
        <v>0.103024</v>
      </c>
      <c r="GX748">
        <v>30252.7</v>
      </c>
      <c r="GY748">
        <v>31745.3</v>
      </c>
      <c r="GZ748">
        <v>32347.5</v>
      </c>
      <c r="HA748">
        <v>34143.4</v>
      </c>
      <c r="HB748">
        <v>40766.7</v>
      </c>
      <c r="HC748">
        <v>44218.6</v>
      </c>
      <c r="HD748">
        <v>50900.3</v>
      </c>
      <c r="HE748">
        <v>54809.2</v>
      </c>
      <c r="HF748">
        <v>1.63932</v>
      </c>
      <c r="HG748">
        <v>1.50005</v>
      </c>
      <c r="HH748">
        <v>-0.08706</v>
      </c>
      <c r="HI748">
        <v>0</v>
      </c>
      <c r="HJ748">
        <v>45.0558</v>
      </c>
      <c r="HK748">
        <v>999.9</v>
      </c>
      <c r="HL748">
        <v>56.165</v>
      </c>
      <c r="HM748">
        <v>30.424</v>
      </c>
      <c r="HN748">
        <v>27.1564</v>
      </c>
      <c r="HO748">
        <v>60.8293</v>
      </c>
      <c r="HP748">
        <v>40.8173</v>
      </c>
      <c r="HQ748">
        <v>1</v>
      </c>
      <c r="HR748">
        <v>2.77182</v>
      </c>
      <c r="HS748">
        <v>9.28105</v>
      </c>
      <c r="HT748">
        <v>19.8987</v>
      </c>
      <c r="HU748">
        <v>5.18509</v>
      </c>
      <c r="HV748">
        <v>12.0162</v>
      </c>
      <c r="HW748">
        <v>4.9689</v>
      </c>
      <c r="HX748">
        <v>3.29598</v>
      </c>
      <c r="HY748">
        <v>9999</v>
      </c>
      <c r="HZ748">
        <v>9999</v>
      </c>
      <c r="IA748">
        <v>999.9</v>
      </c>
      <c r="IB748">
        <v>9999</v>
      </c>
      <c r="IC748">
        <v>1.86325</v>
      </c>
      <c r="ID748">
        <v>1.86812</v>
      </c>
      <c r="IE748">
        <v>1.86783</v>
      </c>
      <c r="IF748">
        <v>1.86905</v>
      </c>
      <c r="IG748">
        <v>1.86981</v>
      </c>
      <c r="IH748">
        <v>1.86585</v>
      </c>
      <c r="II748">
        <v>1.86692</v>
      </c>
      <c r="IJ748">
        <v>1.86841</v>
      </c>
      <c r="IK748">
        <v>5</v>
      </c>
      <c r="IL748">
        <v>0</v>
      </c>
      <c r="IM748">
        <v>0</v>
      </c>
      <c r="IN748">
        <v>0</v>
      </c>
      <c r="IO748" t="s">
        <v>441</v>
      </c>
      <c r="IP748" t="s">
        <v>442</v>
      </c>
      <c r="IQ748" t="s">
        <v>443</v>
      </c>
      <c r="IR748" t="s">
        <v>443</v>
      </c>
      <c r="IS748" t="s">
        <v>443</v>
      </c>
      <c r="IT748" t="s">
        <v>443</v>
      </c>
      <c r="IU748">
        <v>0</v>
      </c>
      <c r="IV748">
        <v>100</v>
      </c>
      <c r="IW748">
        <v>100</v>
      </c>
      <c r="IX748">
        <v>1.098</v>
      </c>
      <c r="IY748">
        <v>0.3152</v>
      </c>
      <c r="IZ748">
        <v>1.09748391826392</v>
      </c>
      <c r="JA748">
        <v>0</v>
      </c>
      <c r="JB748">
        <v>0</v>
      </c>
      <c r="JC748">
        <v>0</v>
      </c>
      <c r="JD748">
        <v>0.315191680746845</v>
      </c>
      <c r="JE748">
        <v>0</v>
      </c>
      <c r="JF748">
        <v>0</v>
      </c>
      <c r="JG748">
        <v>0</v>
      </c>
      <c r="JH748">
        <v>5</v>
      </c>
      <c r="JI748">
        <v>2273</v>
      </c>
      <c r="JJ748">
        <v>0</v>
      </c>
      <c r="JK748">
        <v>25</v>
      </c>
      <c r="JL748">
        <v>29356985.3</v>
      </c>
      <c r="JM748">
        <v>29356985.3</v>
      </c>
      <c r="JN748">
        <v>2.03857</v>
      </c>
      <c r="JO748">
        <v>2.61353</v>
      </c>
      <c r="JP748">
        <v>1.54785</v>
      </c>
      <c r="JQ748">
        <v>2.31445</v>
      </c>
      <c r="JR748">
        <v>1.64673</v>
      </c>
      <c r="JS748">
        <v>2.38037</v>
      </c>
      <c r="JT748">
        <v>34.6006</v>
      </c>
      <c r="JU748">
        <v>24.105</v>
      </c>
      <c r="JV748">
        <v>18</v>
      </c>
      <c r="JW748">
        <v>475.533</v>
      </c>
      <c r="JX748">
        <v>375.536</v>
      </c>
      <c r="JY748">
        <v>35.9308</v>
      </c>
      <c r="JZ748">
        <v>56.9154</v>
      </c>
      <c r="KA748">
        <v>30.0042</v>
      </c>
      <c r="KB748">
        <v>55.7596</v>
      </c>
      <c r="KC748">
        <v>55.5221</v>
      </c>
      <c r="KD748">
        <v>40.8505</v>
      </c>
      <c r="KE748">
        <v>0</v>
      </c>
      <c r="KF748">
        <v>100</v>
      </c>
      <c r="KG748">
        <v>23.9845</v>
      </c>
      <c r="KH748">
        <v>1005.3</v>
      </c>
      <c r="KI748">
        <v>34.6858</v>
      </c>
      <c r="KJ748">
        <v>92.2148</v>
      </c>
      <c r="KK748">
        <v>88.653</v>
      </c>
    </row>
    <row r="749" spans="1:297">
      <c r="A749">
        <v>733</v>
      </c>
      <c r="B749">
        <v>1761419123.1</v>
      </c>
      <c r="C749">
        <v>10942.0999999046</v>
      </c>
      <c r="D749" t="s">
        <v>1915</v>
      </c>
      <c r="E749" t="s">
        <v>1916</v>
      </c>
      <c r="F749">
        <v>5</v>
      </c>
      <c r="G749" t="s">
        <v>1796</v>
      </c>
      <c r="H749" t="s">
        <v>436</v>
      </c>
      <c r="I749">
        <v>1761419114.94615</v>
      </c>
      <c r="J749">
        <f>(K749)/1000</f>
        <v>0</v>
      </c>
      <c r="K749">
        <f>IF(DP749, AN749, AH749)</f>
        <v>0</v>
      </c>
      <c r="L749">
        <f>IF(DP749, AI749, AG749)</f>
        <v>0</v>
      </c>
      <c r="M749">
        <f>DR749 - IF(AU749&gt;1, L749*DL749*100.0/(AW749), 0)</f>
        <v>0</v>
      </c>
      <c r="N749">
        <f>((T749-J749/2)*M749-L749)/(T749+J749/2)</f>
        <v>0</v>
      </c>
      <c r="O749">
        <f>N749*(DY749+DZ749)/1000.0</f>
        <v>0</v>
      </c>
      <c r="P749">
        <f>(DR749 - IF(AU749&gt;1, L749*DL749*100.0/(AW749), 0))*(DY749+DZ749)/1000.0</f>
        <v>0</v>
      </c>
      <c r="Q749">
        <f>2.0/((1/S749-1/R749)+SIGN(S749)*SQRT((1/S749-1/R749)*(1/S749-1/R749) + 4*DM749/((DM749+1)*(DM749+1))*(2*1/S749*1/R749-1/R749*1/R749)))</f>
        <v>0</v>
      </c>
      <c r="R749">
        <f>IF(LEFT(DN749,1)&lt;&gt;"0",IF(LEFT(DN749,1)="1",3.0,DO749),$D$5+$E$5*(EF749*DY749/($K$5*1000))+$F$5*(EF749*DY749/($K$5*1000))*MAX(MIN(DL749,$J$5),$I$5)*MAX(MIN(DL749,$J$5),$I$5)+$G$5*MAX(MIN(DL749,$J$5),$I$5)*(EF749*DY749/($K$5*1000))+$H$5*(EF749*DY749/($K$5*1000))*(EF749*DY749/($K$5*1000)))</f>
        <v>0</v>
      </c>
      <c r="S749">
        <f>J749*(1000-(1000*0.61365*exp(17.502*W749/(240.97+W749))/(DY749+DZ749)+DT749)/2)/(1000*0.61365*exp(17.502*W749/(240.97+W749))/(DY749+DZ749)-DT749)</f>
        <v>0</v>
      </c>
      <c r="T749">
        <f>1/((DM749+1)/(Q749/1.6)+1/(R749/1.37)) + DM749/((DM749+1)/(Q749/1.6) + DM749/(R749/1.37))</f>
        <v>0</v>
      </c>
      <c r="U749">
        <f>(DH749*DK749)</f>
        <v>0</v>
      </c>
      <c r="V749">
        <f>(EA749+(U749+2*0.95*5.67E-8*(((EA749+$B$7)+273)^4-(EA749+273)^4)-44100*J749)/(1.84*29.3*R749+8*0.95*5.67E-8*(EA749+273)^3))</f>
        <v>0</v>
      </c>
      <c r="W749">
        <f>($C$7*EB749+$D$7*EC749+$E$7*V749)</f>
        <v>0</v>
      </c>
      <c r="X749">
        <f>0.61365*exp(17.502*W749/(240.97+W749))</f>
        <v>0</v>
      </c>
      <c r="Y749">
        <f>(Z749/AA749*100)</f>
        <v>0</v>
      </c>
      <c r="Z749">
        <f>DT749*(DY749+DZ749)/1000</f>
        <v>0</v>
      </c>
      <c r="AA749">
        <f>0.61365*exp(17.502*EA749/(240.97+EA749))</f>
        <v>0</v>
      </c>
      <c r="AB749">
        <f>(X749-DT749*(DY749+DZ749)/1000)</f>
        <v>0</v>
      </c>
      <c r="AC749">
        <f>(-J749*44100)</f>
        <v>0</v>
      </c>
      <c r="AD749">
        <f>2*29.3*R749*0.92*(EA749-W749)</f>
        <v>0</v>
      </c>
      <c r="AE749">
        <f>2*0.95*5.67E-8*(((EA749+$B$7)+273)^4-(W749+273)^4)</f>
        <v>0</v>
      </c>
      <c r="AF749">
        <f>U749+AE749+AC749+AD749</f>
        <v>0</v>
      </c>
      <c r="AG749">
        <f>DX749*AU749*(DS749-DR749*(1000-AU749*DU749)/(1000-AU749*DT749))/(100*DL749)</f>
        <v>0</v>
      </c>
      <c r="AH749">
        <f>1000*DX749*AU749*(DT749-DU749)/(100*DL749*(1000-AU749*DT749))</f>
        <v>0</v>
      </c>
      <c r="AI749">
        <f>(AJ749 - AK749 - DY749*1E3/(8.314*(EA749+273.15)) * AM749/DX749 * AL749) * DX749/(100*DL749) * (1000 - DU749)/1000</f>
        <v>0</v>
      </c>
      <c r="AJ749">
        <v>1015.65722184665</v>
      </c>
      <c r="AK749">
        <v>987.362896969697</v>
      </c>
      <c r="AL749">
        <v>3.54661251448869</v>
      </c>
      <c r="AM749">
        <v>65.3077758132671</v>
      </c>
      <c r="AN749">
        <f>(AP749 - AO749 + DY749*1E3/(8.314*(EA749+273.15)) * AR749/DX749 * AQ749) * DX749/(100*DL749) * 1000/(1000 - AP749)</f>
        <v>0</v>
      </c>
      <c r="AO749">
        <v>26.0118484054859</v>
      </c>
      <c r="AP749">
        <v>32.0227890909091</v>
      </c>
      <c r="AQ749">
        <v>-0.000528533392552083</v>
      </c>
      <c r="AR749">
        <v>110.477653958473</v>
      </c>
      <c r="AS749">
        <v>16</v>
      </c>
      <c r="AT749">
        <v>3</v>
      </c>
      <c r="AU749">
        <f>IF(AS749*$H$13&gt;=AW749,1.0,(AW749/(AW749-AS749*$H$13)))</f>
        <v>0</v>
      </c>
      <c r="AV749">
        <f>(AU749-1)*100</f>
        <v>0</v>
      </c>
      <c r="AW749">
        <f>MAX(0,($B$13+$C$13*EF749)/(1+$D$13*EF749)*DY749/(EA749+273)*$E$13)</f>
        <v>0</v>
      </c>
      <c r="AX749" t="s">
        <v>437</v>
      </c>
      <c r="AY749" t="s">
        <v>437</v>
      </c>
      <c r="AZ749">
        <v>0</v>
      </c>
      <c r="BA749">
        <v>0</v>
      </c>
      <c r="BB749">
        <f>1-AZ749/BA749</f>
        <v>0</v>
      </c>
      <c r="BC749">
        <v>0</v>
      </c>
      <c r="BD749" t="s">
        <v>437</v>
      </c>
      <c r="BE749" t="s">
        <v>437</v>
      </c>
      <c r="BF749">
        <v>0</v>
      </c>
      <c r="BG749">
        <v>0</v>
      </c>
      <c r="BH749">
        <f>1-BF749/BG749</f>
        <v>0</v>
      </c>
      <c r="BI749">
        <v>0.5</v>
      </c>
      <c r="BJ749">
        <f>DI749</f>
        <v>0</v>
      </c>
      <c r="BK749">
        <f>L749</f>
        <v>0</v>
      </c>
      <c r="BL749">
        <f>BH749*BI749*BJ749</f>
        <v>0</v>
      </c>
      <c r="BM749">
        <f>(BK749-BC749)/BJ749</f>
        <v>0</v>
      </c>
      <c r="BN749">
        <f>(BA749-BG749)/BG749</f>
        <v>0</v>
      </c>
      <c r="BO749">
        <f>AZ749/(BB749+AZ749/BG749)</f>
        <v>0</v>
      </c>
      <c r="BP749" t="s">
        <v>437</v>
      </c>
      <c r="BQ749">
        <v>0</v>
      </c>
      <c r="BR749">
        <f>IF(BQ749&lt;&gt;0, BQ749, BO749)</f>
        <v>0</v>
      </c>
      <c r="BS749">
        <f>1-BR749/BG749</f>
        <v>0</v>
      </c>
      <c r="BT749">
        <f>(BG749-BF749)/(BG749-BR749)</f>
        <v>0</v>
      </c>
      <c r="BU749">
        <f>(BA749-BG749)/(BA749-BR749)</f>
        <v>0</v>
      </c>
      <c r="BV749">
        <f>(BG749-BF749)/(BG749-AZ749)</f>
        <v>0</v>
      </c>
      <c r="BW749">
        <f>(BA749-BG749)/(BA749-AZ749)</f>
        <v>0</v>
      </c>
      <c r="BX749">
        <f>(BT749*BR749/BF749)</f>
        <v>0</v>
      </c>
      <c r="BY749">
        <f>(1-BX749)</f>
        <v>0</v>
      </c>
      <c r="DH749">
        <f>$B$11*EG749+$C$11*EH749+$F$11*ES749*(1-EV749)</f>
        <v>0</v>
      </c>
      <c r="DI749">
        <f>DH749*DJ749</f>
        <v>0</v>
      </c>
      <c r="DJ749">
        <f>($B$11*$D$9+$C$11*$D$9+$F$11*((FF749+EX749)/MAX(FF749+EX749+FG749, 0.1)*$I$9+FG749/MAX(FF749+EX749+FG749, 0.1)*$J$9))/($B$11+$C$11+$F$11)</f>
        <v>0</v>
      </c>
      <c r="DK749">
        <f>($B$11*$K$9+$C$11*$K$9+$F$11*((FF749+EX749)/MAX(FF749+EX749+FG749, 0.1)*$P$9+FG749/MAX(FF749+EX749+FG749, 0.1)*$Q$9))/($B$11+$C$11+$F$11)</f>
        <v>0</v>
      </c>
      <c r="DL749">
        <v>6</v>
      </c>
      <c r="DM749">
        <v>0.5</v>
      </c>
      <c r="DN749" t="s">
        <v>438</v>
      </c>
      <c r="DO749">
        <v>2</v>
      </c>
      <c r="DP749" t="b">
        <v>1</v>
      </c>
      <c r="DQ749">
        <v>1761419114.94615</v>
      </c>
      <c r="DR749">
        <v>931.998384615385</v>
      </c>
      <c r="DS749">
        <v>972.473230769231</v>
      </c>
      <c r="DT749">
        <v>32.0445461538462</v>
      </c>
      <c r="DU749">
        <v>26.0095769230769</v>
      </c>
      <c r="DV749">
        <v>930.901</v>
      </c>
      <c r="DW749">
        <v>31.7293461538462</v>
      </c>
      <c r="DX749">
        <v>500.017538461538</v>
      </c>
      <c r="DY749">
        <v>90.2792923076923</v>
      </c>
      <c r="DZ749">
        <v>0.0450689461538462</v>
      </c>
      <c r="EA749">
        <v>44.1878692307692</v>
      </c>
      <c r="EB749">
        <v>43.6486230769231</v>
      </c>
      <c r="EC749">
        <v>999.9</v>
      </c>
      <c r="ED749">
        <v>0</v>
      </c>
      <c r="EE749">
        <v>0</v>
      </c>
      <c r="EF749">
        <v>9991.67769230769</v>
      </c>
      <c r="EG749">
        <v>0</v>
      </c>
      <c r="EH749">
        <v>1197.61384615385</v>
      </c>
      <c r="EI749">
        <v>-40.4748153846154</v>
      </c>
      <c r="EJ749">
        <v>962.852230769231</v>
      </c>
      <c r="EK749">
        <v>998.442692307692</v>
      </c>
      <c r="EL749">
        <v>6.03496538461538</v>
      </c>
      <c r="EM749">
        <v>972.473230769231</v>
      </c>
      <c r="EN749">
        <v>26.0095769230769</v>
      </c>
      <c r="EO749">
        <v>2.89295923076923</v>
      </c>
      <c r="EP749">
        <v>2.34812384615385</v>
      </c>
      <c r="EQ749">
        <v>23.4243307692308</v>
      </c>
      <c r="ER749">
        <v>20.0104153846154</v>
      </c>
      <c r="ES749">
        <v>1199.98307692308</v>
      </c>
      <c r="ET749">
        <v>0.966990230769231</v>
      </c>
      <c r="EU749">
        <v>0.0330096615384615</v>
      </c>
      <c r="EV749">
        <v>0</v>
      </c>
      <c r="EW749">
        <v>1129.51846153846</v>
      </c>
      <c r="EX749">
        <v>5.00059</v>
      </c>
      <c r="EY749">
        <v>14883.5923076923</v>
      </c>
      <c r="EZ749">
        <v>10358.5461538462</v>
      </c>
      <c r="FA749">
        <v>64.2063846153846</v>
      </c>
      <c r="FB749">
        <v>66.0959230769231</v>
      </c>
      <c r="FC749">
        <v>64.4371538461538</v>
      </c>
      <c r="FD749">
        <v>65.7498461538462</v>
      </c>
      <c r="FE749">
        <v>64.8603846153846</v>
      </c>
      <c r="FF749">
        <v>1155.53538461538</v>
      </c>
      <c r="FG749">
        <v>39.4476923076923</v>
      </c>
      <c r="FH749">
        <v>0</v>
      </c>
      <c r="FI749">
        <v>1761419083.3</v>
      </c>
      <c r="FJ749">
        <v>0</v>
      </c>
      <c r="FK749">
        <v>1129.30461538462</v>
      </c>
      <c r="FL749">
        <v>-14.1695726721142</v>
      </c>
      <c r="FM749">
        <v>-134.601709421591</v>
      </c>
      <c r="FN749">
        <v>14882.5038461538</v>
      </c>
      <c r="FO749">
        <v>15</v>
      </c>
      <c r="FP749">
        <v>0</v>
      </c>
      <c r="FQ749" t="s">
        <v>439</v>
      </c>
      <c r="FR749">
        <v>0</v>
      </c>
      <c r="FS749">
        <v>0</v>
      </c>
      <c r="FT749">
        <v>0</v>
      </c>
      <c r="FU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A749">
        <v>0</v>
      </c>
      <c r="GB749">
        <v>0</v>
      </c>
      <c r="GC749">
        <v>-40.6979476190476</v>
      </c>
      <c r="GD749">
        <v>-1.00490649350653</v>
      </c>
      <c r="GE749">
        <v>0.838349456411681</v>
      </c>
      <c r="GF749">
        <v>0</v>
      </c>
      <c r="GG749">
        <v>1130.13117647059</v>
      </c>
      <c r="GH749">
        <v>-13.8576012327002</v>
      </c>
      <c r="GI749">
        <v>1.37386480349046</v>
      </c>
      <c r="GJ749">
        <v>-1</v>
      </c>
      <c r="GK749">
        <v>6.04526571428571</v>
      </c>
      <c r="GL749">
        <v>-0.213157402597402</v>
      </c>
      <c r="GM749">
        <v>0.0215546986528136</v>
      </c>
      <c r="GN749">
        <v>0</v>
      </c>
      <c r="GO749">
        <v>0</v>
      </c>
      <c r="GP749">
        <v>2</v>
      </c>
      <c r="GQ749" t="s">
        <v>473</v>
      </c>
      <c r="GR749">
        <v>3.12633</v>
      </c>
      <c r="GS749">
        <v>2.72307</v>
      </c>
      <c r="GT749">
        <v>0.15159</v>
      </c>
      <c r="GU749">
        <v>0.155931</v>
      </c>
      <c r="GV749">
        <v>0.119088</v>
      </c>
      <c r="GW749">
        <v>0.103019</v>
      </c>
      <c r="GX749">
        <v>30185.9</v>
      </c>
      <c r="GY749">
        <v>31680.5</v>
      </c>
      <c r="GZ749">
        <v>32344.7</v>
      </c>
      <c r="HA749">
        <v>34139.8</v>
      </c>
      <c r="HB749">
        <v>40766.1</v>
      </c>
      <c r="HC749">
        <v>44214.5</v>
      </c>
      <c r="HD749">
        <v>50896.7</v>
      </c>
      <c r="HE749">
        <v>54803.6</v>
      </c>
      <c r="HF749">
        <v>1.6392</v>
      </c>
      <c r="HG749">
        <v>1.4995</v>
      </c>
      <c r="HH749">
        <v>-0.0876188</v>
      </c>
      <c r="HI749">
        <v>0</v>
      </c>
      <c r="HJ749">
        <v>45.0739</v>
      </c>
      <c r="HK749">
        <v>999.9</v>
      </c>
      <c r="HL749">
        <v>56.165</v>
      </c>
      <c r="HM749">
        <v>30.414</v>
      </c>
      <c r="HN749">
        <v>27.1432</v>
      </c>
      <c r="HO749">
        <v>60.8693</v>
      </c>
      <c r="HP749">
        <v>40.7812</v>
      </c>
      <c r="HQ749">
        <v>1</v>
      </c>
      <c r="HR749">
        <v>2.77594</v>
      </c>
      <c r="HS749">
        <v>9.28105</v>
      </c>
      <c r="HT749">
        <v>19.8986</v>
      </c>
      <c r="HU749">
        <v>5.18539</v>
      </c>
      <c r="HV749">
        <v>12.017</v>
      </c>
      <c r="HW749">
        <v>4.969</v>
      </c>
      <c r="HX749">
        <v>3.29593</v>
      </c>
      <c r="HY749">
        <v>9999</v>
      </c>
      <c r="HZ749">
        <v>9999</v>
      </c>
      <c r="IA749">
        <v>999.9</v>
      </c>
      <c r="IB749">
        <v>9999</v>
      </c>
      <c r="IC749">
        <v>1.86325</v>
      </c>
      <c r="ID749">
        <v>1.86809</v>
      </c>
      <c r="IE749">
        <v>1.86783</v>
      </c>
      <c r="IF749">
        <v>1.86905</v>
      </c>
      <c r="IG749">
        <v>1.86981</v>
      </c>
      <c r="IH749">
        <v>1.86585</v>
      </c>
      <c r="II749">
        <v>1.86692</v>
      </c>
      <c r="IJ749">
        <v>1.86839</v>
      </c>
      <c r="IK749">
        <v>5</v>
      </c>
      <c r="IL749">
        <v>0</v>
      </c>
      <c r="IM749">
        <v>0</v>
      </c>
      <c r="IN749">
        <v>0</v>
      </c>
      <c r="IO749" t="s">
        <v>441</v>
      </c>
      <c r="IP749" t="s">
        <v>442</v>
      </c>
      <c r="IQ749" t="s">
        <v>443</v>
      </c>
      <c r="IR749" t="s">
        <v>443</v>
      </c>
      <c r="IS749" t="s">
        <v>443</v>
      </c>
      <c r="IT749" t="s">
        <v>443</v>
      </c>
      <c r="IU749">
        <v>0</v>
      </c>
      <c r="IV749">
        <v>100</v>
      </c>
      <c r="IW749">
        <v>100</v>
      </c>
      <c r="IX749">
        <v>1.097</v>
      </c>
      <c r="IY749">
        <v>0.3152</v>
      </c>
      <c r="IZ749">
        <v>1.09748391826392</v>
      </c>
      <c r="JA749">
        <v>0</v>
      </c>
      <c r="JB749">
        <v>0</v>
      </c>
      <c r="JC749">
        <v>0</v>
      </c>
      <c r="JD749">
        <v>0.315191680746845</v>
      </c>
      <c r="JE749">
        <v>0</v>
      </c>
      <c r="JF749">
        <v>0</v>
      </c>
      <c r="JG749">
        <v>0</v>
      </c>
      <c r="JH749">
        <v>5</v>
      </c>
      <c r="JI749">
        <v>2273</v>
      </c>
      <c r="JJ749">
        <v>0</v>
      </c>
      <c r="JK749">
        <v>25</v>
      </c>
      <c r="JL749">
        <v>29356985.4</v>
      </c>
      <c r="JM749">
        <v>29356985.4</v>
      </c>
      <c r="JN749">
        <v>2.06177</v>
      </c>
      <c r="JO749">
        <v>2.62573</v>
      </c>
      <c r="JP749">
        <v>1.54785</v>
      </c>
      <c r="JQ749">
        <v>2.31445</v>
      </c>
      <c r="JR749">
        <v>1.64673</v>
      </c>
      <c r="JS749">
        <v>2.32056</v>
      </c>
      <c r="JT749">
        <v>34.6006</v>
      </c>
      <c r="JU749">
        <v>24.0963</v>
      </c>
      <c r="JV749">
        <v>18</v>
      </c>
      <c r="JW749">
        <v>475.629</v>
      </c>
      <c r="JX749">
        <v>375.339</v>
      </c>
      <c r="JY749">
        <v>35.954</v>
      </c>
      <c r="JZ749">
        <v>56.9525</v>
      </c>
      <c r="KA749">
        <v>30.0042</v>
      </c>
      <c r="KB749">
        <v>55.7948</v>
      </c>
      <c r="KC749">
        <v>55.5562</v>
      </c>
      <c r="KD749">
        <v>41.4147</v>
      </c>
      <c r="KE749">
        <v>0</v>
      </c>
      <c r="KF749">
        <v>100</v>
      </c>
      <c r="KG749">
        <v>23.9679</v>
      </c>
      <c r="KH749">
        <v>1025.91</v>
      </c>
      <c r="KI749">
        <v>34.6858</v>
      </c>
      <c r="KJ749">
        <v>92.2076</v>
      </c>
      <c r="KK749">
        <v>88.6438</v>
      </c>
    </row>
    <row r="750" spans="1:297">
      <c r="A750">
        <v>734</v>
      </c>
      <c r="B750">
        <v>1761419128.1</v>
      </c>
      <c r="C750">
        <v>10947.0999999046</v>
      </c>
      <c r="D750" t="s">
        <v>1917</v>
      </c>
      <c r="E750" t="s">
        <v>1918</v>
      </c>
      <c r="F750">
        <v>5</v>
      </c>
      <c r="G750" t="s">
        <v>1796</v>
      </c>
      <c r="H750" t="s">
        <v>436</v>
      </c>
      <c r="I750">
        <v>1761419119.94615</v>
      </c>
      <c r="J750">
        <f>(K750)/1000</f>
        <v>0</v>
      </c>
      <c r="K750">
        <f>IF(DP750, AN750, AH750)</f>
        <v>0</v>
      </c>
      <c r="L750">
        <f>IF(DP750, AI750, AG750)</f>
        <v>0</v>
      </c>
      <c r="M750">
        <f>DR750 - IF(AU750&gt;1, L750*DL750*100.0/(AW750), 0)</f>
        <v>0</v>
      </c>
      <c r="N750">
        <f>((T750-J750/2)*M750-L750)/(T750+J750/2)</f>
        <v>0</v>
      </c>
      <c r="O750">
        <f>N750*(DY750+DZ750)/1000.0</f>
        <v>0</v>
      </c>
      <c r="P750">
        <f>(DR750 - IF(AU750&gt;1, L750*DL750*100.0/(AW750), 0))*(DY750+DZ750)/1000.0</f>
        <v>0</v>
      </c>
      <c r="Q750">
        <f>2.0/((1/S750-1/R750)+SIGN(S750)*SQRT((1/S750-1/R750)*(1/S750-1/R750) + 4*DM750/((DM750+1)*(DM750+1))*(2*1/S750*1/R750-1/R750*1/R750)))</f>
        <v>0</v>
      </c>
      <c r="R750">
        <f>IF(LEFT(DN750,1)&lt;&gt;"0",IF(LEFT(DN750,1)="1",3.0,DO750),$D$5+$E$5*(EF750*DY750/($K$5*1000))+$F$5*(EF750*DY750/($K$5*1000))*MAX(MIN(DL750,$J$5),$I$5)*MAX(MIN(DL750,$J$5),$I$5)+$G$5*MAX(MIN(DL750,$J$5),$I$5)*(EF750*DY750/($K$5*1000))+$H$5*(EF750*DY750/($K$5*1000))*(EF750*DY750/($K$5*1000)))</f>
        <v>0</v>
      </c>
      <c r="S750">
        <f>J750*(1000-(1000*0.61365*exp(17.502*W750/(240.97+W750))/(DY750+DZ750)+DT750)/2)/(1000*0.61365*exp(17.502*W750/(240.97+W750))/(DY750+DZ750)-DT750)</f>
        <v>0</v>
      </c>
      <c r="T750">
        <f>1/((DM750+1)/(Q750/1.6)+1/(R750/1.37)) + DM750/((DM750+1)/(Q750/1.6) + DM750/(R750/1.37))</f>
        <v>0</v>
      </c>
      <c r="U750">
        <f>(DH750*DK750)</f>
        <v>0</v>
      </c>
      <c r="V750">
        <f>(EA750+(U750+2*0.95*5.67E-8*(((EA750+$B$7)+273)^4-(EA750+273)^4)-44100*J750)/(1.84*29.3*R750+8*0.95*5.67E-8*(EA750+273)^3))</f>
        <v>0</v>
      </c>
      <c r="W750">
        <f>($C$7*EB750+$D$7*EC750+$E$7*V750)</f>
        <v>0</v>
      </c>
      <c r="X750">
        <f>0.61365*exp(17.502*W750/(240.97+W750))</f>
        <v>0</v>
      </c>
      <c r="Y750">
        <f>(Z750/AA750*100)</f>
        <v>0</v>
      </c>
      <c r="Z750">
        <f>DT750*(DY750+DZ750)/1000</f>
        <v>0</v>
      </c>
      <c r="AA750">
        <f>0.61365*exp(17.502*EA750/(240.97+EA750))</f>
        <v>0</v>
      </c>
      <c r="AB750">
        <f>(X750-DT750*(DY750+DZ750)/1000)</f>
        <v>0</v>
      </c>
      <c r="AC750">
        <f>(-J750*44100)</f>
        <v>0</v>
      </c>
      <c r="AD750">
        <f>2*29.3*R750*0.92*(EA750-W750)</f>
        <v>0</v>
      </c>
      <c r="AE750">
        <f>2*0.95*5.67E-8*(((EA750+$B$7)+273)^4-(W750+273)^4)</f>
        <v>0</v>
      </c>
      <c r="AF750">
        <f>U750+AE750+AC750+AD750</f>
        <v>0</v>
      </c>
      <c r="AG750">
        <f>DX750*AU750*(DS750-DR750*(1000-AU750*DU750)/(1000-AU750*DT750))/(100*DL750)</f>
        <v>0</v>
      </c>
      <c r="AH750">
        <f>1000*DX750*AU750*(DT750-DU750)/(100*DL750*(1000-AU750*DT750))</f>
        <v>0</v>
      </c>
      <c r="AI750">
        <f>(AJ750 - AK750 - DY750*1E3/(8.314*(EA750+273.15)) * AM750/DX750 * AL750) * DX750/(100*DL750) * (1000 - DU750)/1000</f>
        <v>0</v>
      </c>
      <c r="AJ750">
        <v>1031.39393226125</v>
      </c>
      <c r="AK750">
        <v>1003.75646666667</v>
      </c>
      <c r="AL750">
        <v>3.26425168732872</v>
      </c>
      <c r="AM750">
        <v>65.3077758132671</v>
      </c>
      <c r="AN750">
        <f>(AP750 - AO750 + DY750*1E3/(8.314*(EA750+273.15)) * AR750/DX750 * AQ750) * DX750/(100*DL750) * 1000/(1000 - AP750)</f>
        <v>0</v>
      </c>
      <c r="AO750">
        <v>26.0134971092607</v>
      </c>
      <c r="AP750">
        <v>32.0133715151515</v>
      </c>
      <c r="AQ750">
        <v>-0.00024665395165744</v>
      </c>
      <c r="AR750">
        <v>110.477653958473</v>
      </c>
      <c r="AS750">
        <v>16</v>
      </c>
      <c r="AT750">
        <v>3</v>
      </c>
      <c r="AU750">
        <f>IF(AS750*$H$13&gt;=AW750,1.0,(AW750/(AW750-AS750*$H$13)))</f>
        <v>0</v>
      </c>
      <c r="AV750">
        <f>(AU750-1)*100</f>
        <v>0</v>
      </c>
      <c r="AW750">
        <f>MAX(0,($B$13+$C$13*EF750)/(1+$D$13*EF750)*DY750/(EA750+273)*$E$13)</f>
        <v>0</v>
      </c>
      <c r="AX750" t="s">
        <v>437</v>
      </c>
      <c r="AY750" t="s">
        <v>437</v>
      </c>
      <c r="AZ750">
        <v>0</v>
      </c>
      <c r="BA750">
        <v>0</v>
      </c>
      <c r="BB750">
        <f>1-AZ750/BA750</f>
        <v>0</v>
      </c>
      <c r="BC750">
        <v>0</v>
      </c>
      <c r="BD750" t="s">
        <v>437</v>
      </c>
      <c r="BE750" t="s">
        <v>437</v>
      </c>
      <c r="BF750">
        <v>0</v>
      </c>
      <c r="BG750">
        <v>0</v>
      </c>
      <c r="BH750">
        <f>1-BF750/BG750</f>
        <v>0</v>
      </c>
      <c r="BI750">
        <v>0.5</v>
      </c>
      <c r="BJ750">
        <f>DI750</f>
        <v>0</v>
      </c>
      <c r="BK750">
        <f>L750</f>
        <v>0</v>
      </c>
      <c r="BL750">
        <f>BH750*BI750*BJ750</f>
        <v>0</v>
      </c>
      <c r="BM750">
        <f>(BK750-BC750)/BJ750</f>
        <v>0</v>
      </c>
      <c r="BN750">
        <f>(BA750-BG750)/BG750</f>
        <v>0</v>
      </c>
      <c r="BO750">
        <f>AZ750/(BB750+AZ750/BG750)</f>
        <v>0</v>
      </c>
      <c r="BP750" t="s">
        <v>437</v>
      </c>
      <c r="BQ750">
        <v>0</v>
      </c>
      <c r="BR750">
        <f>IF(BQ750&lt;&gt;0, BQ750, BO750)</f>
        <v>0</v>
      </c>
      <c r="BS750">
        <f>1-BR750/BG750</f>
        <v>0</v>
      </c>
      <c r="BT750">
        <f>(BG750-BF750)/(BG750-BR750)</f>
        <v>0</v>
      </c>
      <c r="BU750">
        <f>(BA750-BG750)/(BA750-BR750)</f>
        <v>0</v>
      </c>
      <c r="BV750">
        <f>(BG750-BF750)/(BG750-AZ750)</f>
        <v>0</v>
      </c>
      <c r="BW750">
        <f>(BA750-BG750)/(BA750-AZ750)</f>
        <v>0</v>
      </c>
      <c r="BX750">
        <f>(BT750*BR750/BF750)</f>
        <v>0</v>
      </c>
      <c r="BY750">
        <f>(1-BX750)</f>
        <v>0</v>
      </c>
      <c r="DH750">
        <f>$B$11*EG750+$C$11*EH750+$F$11*ES750*(1-EV750)</f>
        <v>0</v>
      </c>
      <c r="DI750">
        <f>DH750*DJ750</f>
        <v>0</v>
      </c>
      <c r="DJ750">
        <f>($B$11*$D$9+$C$11*$D$9+$F$11*((FF750+EX750)/MAX(FF750+EX750+FG750, 0.1)*$I$9+FG750/MAX(FF750+EX750+FG750, 0.1)*$J$9))/($B$11+$C$11+$F$11)</f>
        <v>0</v>
      </c>
      <c r="DK750">
        <f>($B$11*$K$9+$C$11*$K$9+$F$11*((FF750+EX750)/MAX(FF750+EX750+FG750, 0.1)*$P$9+FG750/MAX(FF750+EX750+FG750, 0.1)*$Q$9))/($B$11+$C$11+$F$11)</f>
        <v>0</v>
      </c>
      <c r="DL750">
        <v>6</v>
      </c>
      <c r="DM750">
        <v>0.5</v>
      </c>
      <c r="DN750" t="s">
        <v>438</v>
      </c>
      <c r="DO750">
        <v>2</v>
      </c>
      <c r="DP750" t="b">
        <v>1</v>
      </c>
      <c r="DQ750">
        <v>1761419119.94615</v>
      </c>
      <c r="DR750">
        <v>948.311</v>
      </c>
      <c r="DS750">
        <v>988.894230769231</v>
      </c>
      <c r="DT750">
        <v>32.0307769230769</v>
      </c>
      <c r="DU750">
        <v>26.0113307692308</v>
      </c>
      <c r="DV750">
        <v>947.213615384615</v>
      </c>
      <c r="DW750">
        <v>31.7155769230769</v>
      </c>
      <c r="DX750">
        <v>500.020615384615</v>
      </c>
      <c r="DY750">
        <v>90.2801923076923</v>
      </c>
      <c r="DZ750">
        <v>0.0450775461538462</v>
      </c>
      <c r="EA750">
        <v>44.2145461538462</v>
      </c>
      <c r="EB750">
        <v>43.6708461538462</v>
      </c>
      <c r="EC750">
        <v>999.9</v>
      </c>
      <c r="ED750">
        <v>0</v>
      </c>
      <c r="EE750">
        <v>0</v>
      </c>
      <c r="EF750">
        <v>9990.76384615385</v>
      </c>
      <c r="EG750">
        <v>0</v>
      </c>
      <c r="EH750">
        <v>1197.51307692308</v>
      </c>
      <c r="EI750">
        <v>-40.5831076923077</v>
      </c>
      <c r="EJ750">
        <v>979.691538461538</v>
      </c>
      <c r="EK750">
        <v>1015.30353846154</v>
      </c>
      <c r="EL750">
        <v>6.01943615384615</v>
      </c>
      <c r="EM750">
        <v>988.894230769231</v>
      </c>
      <c r="EN750">
        <v>26.0113307692308</v>
      </c>
      <c r="EO750">
        <v>2.89174461538462</v>
      </c>
      <c r="EP750">
        <v>2.34830615384615</v>
      </c>
      <c r="EQ750">
        <v>23.4173615384615</v>
      </c>
      <c r="ER750">
        <v>20.0116615384615</v>
      </c>
      <c r="ES750">
        <v>1199.99153846154</v>
      </c>
      <c r="ET750">
        <v>0.966989076923077</v>
      </c>
      <c r="EU750">
        <v>0.0330108384615385</v>
      </c>
      <c r="EV750">
        <v>0</v>
      </c>
      <c r="EW750">
        <v>1128.38692307692</v>
      </c>
      <c r="EX750">
        <v>5.00059</v>
      </c>
      <c r="EY750">
        <v>14872.5923076923</v>
      </c>
      <c r="EZ750">
        <v>10358.6076923077</v>
      </c>
      <c r="FA750">
        <v>64.2257692307692</v>
      </c>
      <c r="FB750">
        <v>66.1296153846154</v>
      </c>
      <c r="FC750">
        <v>64.4660769230769</v>
      </c>
      <c r="FD750">
        <v>65.7786153846154</v>
      </c>
      <c r="FE750">
        <v>64.8988461538462</v>
      </c>
      <c r="FF750">
        <v>1155.54153846154</v>
      </c>
      <c r="FG750">
        <v>39.45</v>
      </c>
      <c r="FH750">
        <v>0</v>
      </c>
      <c r="FI750">
        <v>1761419088.1</v>
      </c>
      <c r="FJ750">
        <v>0</v>
      </c>
      <c r="FK750">
        <v>1128.22576923077</v>
      </c>
      <c r="FL750">
        <v>-13.0294017296652</v>
      </c>
      <c r="FM750">
        <v>-130.150427247959</v>
      </c>
      <c r="FN750">
        <v>14872.1807692308</v>
      </c>
      <c r="FO750">
        <v>15</v>
      </c>
      <c r="FP750">
        <v>0</v>
      </c>
      <c r="FQ750" t="s">
        <v>439</v>
      </c>
      <c r="FR750">
        <v>0</v>
      </c>
      <c r="FS750">
        <v>0</v>
      </c>
      <c r="FT750">
        <v>0</v>
      </c>
      <c r="FU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A750">
        <v>0</v>
      </c>
      <c r="GB750">
        <v>0</v>
      </c>
      <c r="GC750">
        <v>-40.50481</v>
      </c>
      <c r="GD750">
        <v>-3.45830075187963</v>
      </c>
      <c r="GE750">
        <v>0.810601042992174</v>
      </c>
      <c r="GF750">
        <v>0</v>
      </c>
      <c r="GG750">
        <v>1128.89529411765</v>
      </c>
      <c r="GH750">
        <v>-13.8817417954174</v>
      </c>
      <c r="GI750">
        <v>1.3798726183625</v>
      </c>
      <c r="GJ750">
        <v>-1</v>
      </c>
      <c r="GK750">
        <v>6.026965</v>
      </c>
      <c r="GL750">
        <v>-0.189423157894733</v>
      </c>
      <c r="GM750">
        <v>0.0182611507030636</v>
      </c>
      <c r="GN750">
        <v>0</v>
      </c>
      <c r="GO750">
        <v>0</v>
      </c>
      <c r="GP750">
        <v>2</v>
      </c>
      <c r="GQ750" t="s">
        <v>473</v>
      </c>
      <c r="GR750">
        <v>3.12617</v>
      </c>
      <c r="GS750">
        <v>2.72322</v>
      </c>
      <c r="GT750">
        <v>0.153254</v>
      </c>
      <c r="GU750">
        <v>0.157725</v>
      </c>
      <c r="GV750">
        <v>0.119054</v>
      </c>
      <c r="GW750">
        <v>0.103022</v>
      </c>
      <c r="GX750">
        <v>30123.7</v>
      </c>
      <c r="GY750">
        <v>31609</v>
      </c>
      <c r="GZ750">
        <v>32342</v>
      </c>
      <c r="HA750">
        <v>34136</v>
      </c>
      <c r="HB750">
        <v>40765</v>
      </c>
      <c r="HC750">
        <v>44210.1</v>
      </c>
      <c r="HD750">
        <v>50893</v>
      </c>
      <c r="HE750">
        <v>54798</v>
      </c>
      <c r="HF750">
        <v>1.63862</v>
      </c>
      <c r="HG750">
        <v>1.49917</v>
      </c>
      <c r="HH750">
        <v>-0.0884905</v>
      </c>
      <c r="HI750">
        <v>0</v>
      </c>
      <c r="HJ750">
        <v>45.0997</v>
      </c>
      <c r="HK750">
        <v>999.9</v>
      </c>
      <c r="HL750">
        <v>56.165</v>
      </c>
      <c r="HM750">
        <v>30.414</v>
      </c>
      <c r="HN750">
        <v>27.1405</v>
      </c>
      <c r="HO750">
        <v>60.6693</v>
      </c>
      <c r="HP750">
        <v>41.0337</v>
      </c>
      <c r="HQ750">
        <v>1</v>
      </c>
      <c r="HR750">
        <v>2.78061</v>
      </c>
      <c r="HS750">
        <v>9.28105</v>
      </c>
      <c r="HT750">
        <v>19.8985</v>
      </c>
      <c r="HU750">
        <v>5.18479</v>
      </c>
      <c r="HV750">
        <v>12.0164</v>
      </c>
      <c r="HW750">
        <v>4.96895</v>
      </c>
      <c r="HX750">
        <v>3.296</v>
      </c>
      <c r="HY750">
        <v>9999</v>
      </c>
      <c r="HZ750">
        <v>9999</v>
      </c>
      <c r="IA750">
        <v>999.9</v>
      </c>
      <c r="IB750">
        <v>9999</v>
      </c>
      <c r="IC750">
        <v>1.86325</v>
      </c>
      <c r="ID750">
        <v>1.8681</v>
      </c>
      <c r="IE750">
        <v>1.86783</v>
      </c>
      <c r="IF750">
        <v>1.86905</v>
      </c>
      <c r="IG750">
        <v>1.86981</v>
      </c>
      <c r="IH750">
        <v>1.86585</v>
      </c>
      <c r="II750">
        <v>1.86692</v>
      </c>
      <c r="IJ750">
        <v>1.86842</v>
      </c>
      <c r="IK750">
        <v>5</v>
      </c>
      <c r="IL750">
        <v>0</v>
      </c>
      <c r="IM750">
        <v>0</v>
      </c>
      <c r="IN750">
        <v>0</v>
      </c>
      <c r="IO750" t="s">
        <v>441</v>
      </c>
      <c r="IP750" t="s">
        <v>442</v>
      </c>
      <c r="IQ750" t="s">
        <v>443</v>
      </c>
      <c r="IR750" t="s">
        <v>443</v>
      </c>
      <c r="IS750" t="s">
        <v>443</v>
      </c>
      <c r="IT750" t="s">
        <v>443</v>
      </c>
      <c r="IU750">
        <v>0</v>
      </c>
      <c r="IV750">
        <v>100</v>
      </c>
      <c r="IW750">
        <v>100</v>
      </c>
      <c r="IX750">
        <v>1.098</v>
      </c>
      <c r="IY750">
        <v>0.3152</v>
      </c>
      <c r="IZ750">
        <v>1.09748391826392</v>
      </c>
      <c r="JA750">
        <v>0</v>
      </c>
      <c r="JB750">
        <v>0</v>
      </c>
      <c r="JC750">
        <v>0</v>
      </c>
      <c r="JD750">
        <v>0.315191680746845</v>
      </c>
      <c r="JE750">
        <v>0</v>
      </c>
      <c r="JF750">
        <v>0</v>
      </c>
      <c r="JG750">
        <v>0</v>
      </c>
      <c r="JH750">
        <v>5</v>
      </c>
      <c r="JI750">
        <v>2273</v>
      </c>
      <c r="JJ750">
        <v>0</v>
      </c>
      <c r="JK750">
        <v>25</v>
      </c>
      <c r="JL750">
        <v>29356985.5</v>
      </c>
      <c r="JM750">
        <v>29356985.5</v>
      </c>
      <c r="JN750">
        <v>2.09473</v>
      </c>
      <c r="JO750">
        <v>2.61841</v>
      </c>
      <c r="JP750">
        <v>1.54785</v>
      </c>
      <c r="JQ750">
        <v>2.31445</v>
      </c>
      <c r="JR750">
        <v>1.64551</v>
      </c>
      <c r="JS750">
        <v>2.24731</v>
      </c>
      <c r="JT750">
        <v>34.6006</v>
      </c>
      <c r="JU750">
        <v>24.0875</v>
      </c>
      <c r="JV750">
        <v>18</v>
      </c>
      <c r="JW750">
        <v>475.422</v>
      </c>
      <c r="JX750">
        <v>375.29</v>
      </c>
      <c r="JY750">
        <v>35.9824</v>
      </c>
      <c r="JZ750">
        <v>56.9945</v>
      </c>
      <c r="KA750">
        <v>30.0042</v>
      </c>
      <c r="KB750">
        <v>55.8345</v>
      </c>
      <c r="KC750">
        <v>55.5929</v>
      </c>
      <c r="KD750">
        <v>41.9852</v>
      </c>
      <c r="KE750">
        <v>0</v>
      </c>
      <c r="KF750">
        <v>100</v>
      </c>
      <c r="KG750">
        <v>23.9555</v>
      </c>
      <c r="KH750">
        <v>1039.56</v>
      </c>
      <c r="KI750">
        <v>34.6858</v>
      </c>
      <c r="KJ750">
        <v>92.2006</v>
      </c>
      <c r="KK750">
        <v>88.6344</v>
      </c>
    </row>
    <row r="751" spans="1:297">
      <c r="A751">
        <v>735</v>
      </c>
      <c r="B751">
        <v>1761419133.1</v>
      </c>
      <c r="C751">
        <v>10952.0999999046</v>
      </c>
      <c r="D751" t="s">
        <v>1919</v>
      </c>
      <c r="E751" t="s">
        <v>1920</v>
      </c>
      <c r="F751">
        <v>5</v>
      </c>
      <c r="G751" t="s">
        <v>1796</v>
      </c>
      <c r="H751" t="s">
        <v>436</v>
      </c>
      <c r="I751">
        <v>1761419124.94615</v>
      </c>
      <c r="J751">
        <f>(K751)/1000</f>
        <v>0</v>
      </c>
      <c r="K751">
        <f>IF(DP751, AN751, AH751)</f>
        <v>0</v>
      </c>
      <c r="L751">
        <f>IF(DP751, AI751, AG751)</f>
        <v>0</v>
      </c>
      <c r="M751">
        <f>DR751 - IF(AU751&gt;1, L751*DL751*100.0/(AW751), 0)</f>
        <v>0</v>
      </c>
      <c r="N751">
        <f>((T751-J751/2)*M751-L751)/(T751+J751/2)</f>
        <v>0</v>
      </c>
      <c r="O751">
        <f>N751*(DY751+DZ751)/1000.0</f>
        <v>0</v>
      </c>
      <c r="P751">
        <f>(DR751 - IF(AU751&gt;1, L751*DL751*100.0/(AW751), 0))*(DY751+DZ751)/1000.0</f>
        <v>0</v>
      </c>
      <c r="Q751">
        <f>2.0/((1/S751-1/R751)+SIGN(S751)*SQRT((1/S751-1/R751)*(1/S751-1/R751) + 4*DM751/((DM751+1)*(DM751+1))*(2*1/S751*1/R751-1/R751*1/R751)))</f>
        <v>0</v>
      </c>
      <c r="R751">
        <f>IF(LEFT(DN751,1)&lt;&gt;"0",IF(LEFT(DN751,1)="1",3.0,DO751),$D$5+$E$5*(EF751*DY751/($K$5*1000))+$F$5*(EF751*DY751/($K$5*1000))*MAX(MIN(DL751,$J$5),$I$5)*MAX(MIN(DL751,$J$5),$I$5)+$G$5*MAX(MIN(DL751,$J$5),$I$5)*(EF751*DY751/($K$5*1000))+$H$5*(EF751*DY751/($K$5*1000))*(EF751*DY751/($K$5*1000)))</f>
        <v>0</v>
      </c>
      <c r="S751">
        <f>J751*(1000-(1000*0.61365*exp(17.502*W751/(240.97+W751))/(DY751+DZ751)+DT751)/2)/(1000*0.61365*exp(17.502*W751/(240.97+W751))/(DY751+DZ751)-DT751)</f>
        <v>0</v>
      </c>
      <c r="T751">
        <f>1/((DM751+1)/(Q751/1.6)+1/(R751/1.37)) + DM751/((DM751+1)/(Q751/1.6) + DM751/(R751/1.37))</f>
        <v>0</v>
      </c>
      <c r="U751">
        <f>(DH751*DK751)</f>
        <v>0</v>
      </c>
      <c r="V751">
        <f>(EA751+(U751+2*0.95*5.67E-8*(((EA751+$B$7)+273)^4-(EA751+273)^4)-44100*J751)/(1.84*29.3*R751+8*0.95*5.67E-8*(EA751+273)^3))</f>
        <v>0</v>
      </c>
      <c r="W751">
        <f>($C$7*EB751+$D$7*EC751+$E$7*V751)</f>
        <v>0</v>
      </c>
      <c r="X751">
        <f>0.61365*exp(17.502*W751/(240.97+W751))</f>
        <v>0</v>
      </c>
      <c r="Y751">
        <f>(Z751/AA751*100)</f>
        <v>0</v>
      </c>
      <c r="Z751">
        <f>DT751*(DY751+DZ751)/1000</f>
        <v>0</v>
      </c>
      <c r="AA751">
        <f>0.61365*exp(17.502*EA751/(240.97+EA751))</f>
        <v>0</v>
      </c>
      <c r="AB751">
        <f>(X751-DT751*(DY751+DZ751)/1000)</f>
        <v>0</v>
      </c>
      <c r="AC751">
        <f>(-J751*44100)</f>
        <v>0</v>
      </c>
      <c r="AD751">
        <f>2*29.3*R751*0.92*(EA751-W751)</f>
        <v>0</v>
      </c>
      <c r="AE751">
        <f>2*0.95*5.67E-8*(((EA751+$B$7)+273)^4-(W751+273)^4)</f>
        <v>0</v>
      </c>
      <c r="AF751">
        <f>U751+AE751+AC751+AD751</f>
        <v>0</v>
      </c>
      <c r="AG751">
        <f>DX751*AU751*(DS751-DR751*(1000-AU751*DU751)/(1000-AU751*DT751))/(100*DL751)</f>
        <v>0</v>
      </c>
      <c r="AH751">
        <f>1000*DX751*AU751*(DT751-DU751)/(100*DL751*(1000-AU751*DT751))</f>
        <v>0</v>
      </c>
      <c r="AI751">
        <f>(AJ751 - AK751 - DY751*1E3/(8.314*(EA751+273.15)) * AM751/DX751 * AL751) * DX751/(100*DL751) * (1000 - DU751)/1000</f>
        <v>0</v>
      </c>
      <c r="AJ751">
        <v>1050.41937214311</v>
      </c>
      <c r="AK751">
        <v>1021.65135757576</v>
      </c>
      <c r="AL751">
        <v>3.61981028952024</v>
      </c>
      <c r="AM751">
        <v>65.3077758132671</v>
      </c>
      <c r="AN751">
        <f>(AP751 - AO751 + DY751*1E3/(8.314*(EA751+273.15)) * AR751/DX751 * AQ751) * DX751/(100*DL751) * 1000/(1000 - AP751)</f>
        <v>0</v>
      </c>
      <c r="AO751">
        <v>26.0133353987575</v>
      </c>
      <c r="AP751">
        <v>32.0070066666667</v>
      </c>
      <c r="AQ751">
        <v>-5.34292378309195e-05</v>
      </c>
      <c r="AR751">
        <v>110.477653958473</v>
      </c>
      <c r="AS751">
        <v>16</v>
      </c>
      <c r="AT751">
        <v>3</v>
      </c>
      <c r="AU751">
        <f>IF(AS751*$H$13&gt;=AW751,1.0,(AW751/(AW751-AS751*$H$13)))</f>
        <v>0</v>
      </c>
      <c r="AV751">
        <f>(AU751-1)*100</f>
        <v>0</v>
      </c>
      <c r="AW751">
        <f>MAX(0,($B$13+$C$13*EF751)/(1+$D$13*EF751)*DY751/(EA751+273)*$E$13)</f>
        <v>0</v>
      </c>
      <c r="AX751" t="s">
        <v>437</v>
      </c>
      <c r="AY751" t="s">
        <v>437</v>
      </c>
      <c r="AZ751">
        <v>0</v>
      </c>
      <c r="BA751">
        <v>0</v>
      </c>
      <c r="BB751">
        <f>1-AZ751/BA751</f>
        <v>0</v>
      </c>
      <c r="BC751">
        <v>0</v>
      </c>
      <c r="BD751" t="s">
        <v>437</v>
      </c>
      <c r="BE751" t="s">
        <v>437</v>
      </c>
      <c r="BF751">
        <v>0</v>
      </c>
      <c r="BG751">
        <v>0</v>
      </c>
      <c r="BH751">
        <f>1-BF751/BG751</f>
        <v>0</v>
      </c>
      <c r="BI751">
        <v>0.5</v>
      </c>
      <c r="BJ751">
        <f>DI751</f>
        <v>0</v>
      </c>
      <c r="BK751">
        <f>L751</f>
        <v>0</v>
      </c>
      <c r="BL751">
        <f>BH751*BI751*BJ751</f>
        <v>0</v>
      </c>
      <c r="BM751">
        <f>(BK751-BC751)/BJ751</f>
        <v>0</v>
      </c>
      <c r="BN751">
        <f>(BA751-BG751)/BG751</f>
        <v>0</v>
      </c>
      <c r="BO751">
        <f>AZ751/(BB751+AZ751/BG751)</f>
        <v>0</v>
      </c>
      <c r="BP751" t="s">
        <v>437</v>
      </c>
      <c r="BQ751">
        <v>0</v>
      </c>
      <c r="BR751">
        <f>IF(BQ751&lt;&gt;0, BQ751, BO751)</f>
        <v>0</v>
      </c>
      <c r="BS751">
        <f>1-BR751/BG751</f>
        <v>0</v>
      </c>
      <c r="BT751">
        <f>(BG751-BF751)/(BG751-BR751)</f>
        <v>0</v>
      </c>
      <c r="BU751">
        <f>(BA751-BG751)/(BA751-BR751)</f>
        <v>0</v>
      </c>
      <c r="BV751">
        <f>(BG751-BF751)/(BG751-AZ751)</f>
        <v>0</v>
      </c>
      <c r="BW751">
        <f>(BA751-BG751)/(BA751-AZ751)</f>
        <v>0</v>
      </c>
      <c r="BX751">
        <f>(BT751*BR751/BF751)</f>
        <v>0</v>
      </c>
      <c r="BY751">
        <f>(1-BX751)</f>
        <v>0</v>
      </c>
      <c r="DH751">
        <f>$B$11*EG751+$C$11*EH751+$F$11*ES751*(1-EV751)</f>
        <v>0</v>
      </c>
      <c r="DI751">
        <f>DH751*DJ751</f>
        <v>0</v>
      </c>
      <c r="DJ751">
        <f>($B$11*$D$9+$C$11*$D$9+$F$11*((FF751+EX751)/MAX(FF751+EX751+FG751, 0.1)*$I$9+FG751/MAX(FF751+EX751+FG751, 0.1)*$J$9))/($B$11+$C$11+$F$11)</f>
        <v>0</v>
      </c>
      <c r="DK751">
        <f>($B$11*$K$9+$C$11*$K$9+$F$11*((FF751+EX751)/MAX(FF751+EX751+FG751, 0.1)*$P$9+FG751/MAX(FF751+EX751+FG751, 0.1)*$Q$9))/($B$11+$C$11+$F$11)</f>
        <v>0</v>
      </c>
      <c r="DL751">
        <v>6</v>
      </c>
      <c r="DM751">
        <v>0.5</v>
      </c>
      <c r="DN751" t="s">
        <v>438</v>
      </c>
      <c r="DO751">
        <v>2</v>
      </c>
      <c r="DP751" t="b">
        <v>1</v>
      </c>
      <c r="DQ751">
        <v>1761419124.94615</v>
      </c>
      <c r="DR751">
        <v>964.861615384615</v>
      </c>
      <c r="DS751">
        <v>1006.31669230769</v>
      </c>
      <c r="DT751">
        <v>32.0187923076923</v>
      </c>
      <c r="DU751">
        <v>26.0126076923077</v>
      </c>
      <c r="DV751">
        <v>963.764153846154</v>
      </c>
      <c r="DW751">
        <v>31.7035923076923</v>
      </c>
      <c r="DX751">
        <v>500.008153846154</v>
      </c>
      <c r="DY751">
        <v>90.2823153846154</v>
      </c>
      <c r="DZ751">
        <v>0.0452214384615384</v>
      </c>
      <c r="EA751">
        <v>44.2410615384615</v>
      </c>
      <c r="EB751">
        <v>43.6879153846154</v>
      </c>
      <c r="EC751">
        <v>999.9</v>
      </c>
      <c r="ED751">
        <v>0</v>
      </c>
      <c r="EE751">
        <v>0</v>
      </c>
      <c r="EF751">
        <v>9995.24076923077</v>
      </c>
      <c r="EG751">
        <v>0</v>
      </c>
      <c r="EH751">
        <v>1197.43</v>
      </c>
      <c r="EI751">
        <v>-41.4554461538462</v>
      </c>
      <c r="EJ751">
        <v>996.777769230769</v>
      </c>
      <c r="EK751">
        <v>1033.19307692308</v>
      </c>
      <c r="EL751">
        <v>6.00618461538462</v>
      </c>
      <c r="EM751">
        <v>1006.31669230769</v>
      </c>
      <c r="EN751">
        <v>26.0126076923077</v>
      </c>
      <c r="EO751">
        <v>2.89073</v>
      </c>
      <c r="EP751">
        <v>2.34847692307692</v>
      </c>
      <c r="EQ751">
        <v>23.4115461538462</v>
      </c>
      <c r="ER751">
        <v>20.0128307692308</v>
      </c>
      <c r="ES751">
        <v>1199.99769230769</v>
      </c>
      <c r="ET751">
        <v>0.966989769230769</v>
      </c>
      <c r="EU751">
        <v>0.0330102</v>
      </c>
      <c r="EV751">
        <v>0</v>
      </c>
      <c r="EW751">
        <v>1127.24153846154</v>
      </c>
      <c r="EX751">
        <v>5.00059</v>
      </c>
      <c r="EY751">
        <v>14861.8846153846</v>
      </c>
      <c r="EZ751">
        <v>10358.6615384615</v>
      </c>
      <c r="FA751">
        <v>64.2546153846154</v>
      </c>
      <c r="FB751">
        <v>66.1583846153846</v>
      </c>
      <c r="FC751">
        <v>64.4997692307692</v>
      </c>
      <c r="FD751">
        <v>65.8073846153846</v>
      </c>
      <c r="FE751">
        <v>64.9179230769231</v>
      </c>
      <c r="FF751">
        <v>1155.54769230769</v>
      </c>
      <c r="FG751">
        <v>39.45</v>
      </c>
      <c r="FH751">
        <v>0</v>
      </c>
      <c r="FI751">
        <v>1761419093.5</v>
      </c>
      <c r="FJ751">
        <v>0</v>
      </c>
      <c r="FK751">
        <v>1126.9968</v>
      </c>
      <c r="FL751">
        <v>-12.2230769029598</v>
      </c>
      <c r="FM751">
        <v>-122.876922847507</v>
      </c>
      <c r="FN751">
        <v>14859.988</v>
      </c>
      <c r="FO751">
        <v>15</v>
      </c>
      <c r="FP751">
        <v>0</v>
      </c>
      <c r="FQ751" t="s">
        <v>439</v>
      </c>
      <c r="FR751">
        <v>0</v>
      </c>
      <c r="FS751">
        <v>0</v>
      </c>
      <c r="FT751">
        <v>0</v>
      </c>
      <c r="FU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A751">
        <v>0</v>
      </c>
      <c r="GB751">
        <v>0</v>
      </c>
      <c r="GC751">
        <v>-41.1281285714286</v>
      </c>
      <c r="GD751">
        <v>-7.44360779220786</v>
      </c>
      <c r="GE751">
        <v>1.12610905085687</v>
      </c>
      <c r="GF751">
        <v>0</v>
      </c>
      <c r="GG751">
        <v>1127.83117647059</v>
      </c>
      <c r="GH751">
        <v>-13.0655462218353</v>
      </c>
      <c r="GI751">
        <v>1.31147820664516</v>
      </c>
      <c r="GJ751">
        <v>-1</v>
      </c>
      <c r="GK751">
        <v>6.01432047619048</v>
      </c>
      <c r="GL751">
        <v>-0.162494805194793</v>
      </c>
      <c r="GM751">
        <v>0.016624021196017</v>
      </c>
      <c r="GN751">
        <v>0</v>
      </c>
      <c r="GO751">
        <v>0</v>
      </c>
      <c r="GP751">
        <v>2</v>
      </c>
      <c r="GQ751" t="s">
        <v>473</v>
      </c>
      <c r="GR751">
        <v>3.12631</v>
      </c>
      <c r="GS751">
        <v>2.72324</v>
      </c>
      <c r="GT751">
        <v>0.155044</v>
      </c>
      <c r="GU751">
        <v>0.159408</v>
      </c>
      <c r="GV751">
        <v>0.119033</v>
      </c>
      <c r="GW751">
        <v>0.103012</v>
      </c>
      <c r="GX751">
        <v>30056.6</v>
      </c>
      <c r="GY751">
        <v>31541.6</v>
      </c>
      <c r="GZ751">
        <v>32339</v>
      </c>
      <c r="HA751">
        <v>34132.1</v>
      </c>
      <c r="HB751">
        <v>40763.4</v>
      </c>
      <c r="HC751">
        <v>44206.3</v>
      </c>
      <c r="HD751">
        <v>50889.4</v>
      </c>
      <c r="HE751">
        <v>54792.4</v>
      </c>
      <c r="HF751">
        <v>1.63855</v>
      </c>
      <c r="HG751">
        <v>1.49895</v>
      </c>
      <c r="HH751">
        <v>-0.0879988</v>
      </c>
      <c r="HI751">
        <v>0</v>
      </c>
      <c r="HJ751">
        <v>45.1227</v>
      </c>
      <c r="HK751">
        <v>999.9</v>
      </c>
      <c r="HL751">
        <v>56.165</v>
      </c>
      <c r="HM751">
        <v>30.414</v>
      </c>
      <c r="HN751">
        <v>27.1412</v>
      </c>
      <c r="HO751">
        <v>60.8593</v>
      </c>
      <c r="HP751">
        <v>40.9014</v>
      </c>
      <c r="HQ751">
        <v>1</v>
      </c>
      <c r="HR751">
        <v>2.78479</v>
      </c>
      <c r="HS751">
        <v>9.28105</v>
      </c>
      <c r="HT751">
        <v>19.8985</v>
      </c>
      <c r="HU751">
        <v>5.1827</v>
      </c>
      <c r="HV751">
        <v>12.0161</v>
      </c>
      <c r="HW751">
        <v>4.9689</v>
      </c>
      <c r="HX751">
        <v>3.29593</v>
      </c>
      <c r="HY751">
        <v>9999</v>
      </c>
      <c r="HZ751">
        <v>9999</v>
      </c>
      <c r="IA751">
        <v>999.9</v>
      </c>
      <c r="IB751">
        <v>9999</v>
      </c>
      <c r="IC751">
        <v>1.86325</v>
      </c>
      <c r="ID751">
        <v>1.86811</v>
      </c>
      <c r="IE751">
        <v>1.86783</v>
      </c>
      <c r="IF751">
        <v>1.86905</v>
      </c>
      <c r="IG751">
        <v>1.86981</v>
      </c>
      <c r="IH751">
        <v>1.86586</v>
      </c>
      <c r="II751">
        <v>1.86695</v>
      </c>
      <c r="IJ751">
        <v>1.86842</v>
      </c>
      <c r="IK751">
        <v>5</v>
      </c>
      <c r="IL751">
        <v>0</v>
      </c>
      <c r="IM751">
        <v>0</v>
      </c>
      <c r="IN751">
        <v>0</v>
      </c>
      <c r="IO751" t="s">
        <v>441</v>
      </c>
      <c r="IP751" t="s">
        <v>442</v>
      </c>
      <c r="IQ751" t="s">
        <v>443</v>
      </c>
      <c r="IR751" t="s">
        <v>443</v>
      </c>
      <c r="IS751" t="s">
        <v>443</v>
      </c>
      <c r="IT751" t="s">
        <v>443</v>
      </c>
      <c r="IU751">
        <v>0</v>
      </c>
      <c r="IV751">
        <v>100</v>
      </c>
      <c r="IW751">
        <v>100</v>
      </c>
      <c r="IX751">
        <v>1.097</v>
      </c>
      <c r="IY751">
        <v>0.3152</v>
      </c>
      <c r="IZ751">
        <v>1.09748391826392</v>
      </c>
      <c r="JA751">
        <v>0</v>
      </c>
      <c r="JB751">
        <v>0</v>
      </c>
      <c r="JC751">
        <v>0</v>
      </c>
      <c r="JD751">
        <v>0.315191680746845</v>
      </c>
      <c r="JE751">
        <v>0</v>
      </c>
      <c r="JF751">
        <v>0</v>
      </c>
      <c r="JG751">
        <v>0</v>
      </c>
      <c r="JH751">
        <v>5</v>
      </c>
      <c r="JI751">
        <v>2273</v>
      </c>
      <c r="JJ751">
        <v>0</v>
      </c>
      <c r="JK751">
        <v>25</v>
      </c>
      <c r="JL751">
        <v>29356985.6</v>
      </c>
      <c r="JM751">
        <v>29356985.6</v>
      </c>
      <c r="JN751">
        <v>2.1167</v>
      </c>
      <c r="JO751">
        <v>2.61475</v>
      </c>
      <c r="JP751">
        <v>1.54785</v>
      </c>
      <c r="JQ751">
        <v>2.31445</v>
      </c>
      <c r="JR751">
        <v>1.64673</v>
      </c>
      <c r="JS751">
        <v>2.36328</v>
      </c>
      <c r="JT751">
        <v>34.6006</v>
      </c>
      <c r="JU751">
        <v>24.0963</v>
      </c>
      <c r="JV751">
        <v>18</v>
      </c>
      <c r="JW751">
        <v>475.56</v>
      </c>
      <c r="JX751">
        <v>375.284</v>
      </c>
      <c r="JY751">
        <v>36.007</v>
      </c>
      <c r="JZ751">
        <v>57.0325</v>
      </c>
      <c r="KA751">
        <v>30.0042</v>
      </c>
      <c r="KB751">
        <v>55.8705</v>
      </c>
      <c r="KC751">
        <v>55.6251</v>
      </c>
      <c r="KD751">
        <v>42.4331</v>
      </c>
      <c r="KE751">
        <v>0</v>
      </c>
      <c r="KF751">
        <v>100</v>
      </c>
      <c r="KG751">
        <v>23.9437</v>
      </c>
      <c r="KH751">
        <v>1060.04</v>
      </c>
      <c r="KI751">
        <v>34.6858</v>
      </c>
      <c r="KJ751">
        <v>92.1933</v>
      </c>
      <c r="KK751">
        <v>88.6249</v>
      </c>
    </row>
    <row r="752" spans="1:297">
      <c r="A752">
        <v>736</v>
      </c>
      <c r="B752">
        <v>1761419138.1</v>
      </c>
      <c r="C752">
        <v>10957.0999999046</v>
      </c>
      <c r="D752" t="s">
        <v>1921</v>
      </c>
      <c r="E752" t="s">
        <v>1922</v>
      </c>
      <c r="F752">
        <v>5</v>
      </c>
      <c r="G752" t="s">
        <v>1796</v>
      </c>
      <c r="H752" t="s">
        <v>436</v>
      </c>
      <c r="I752">
        <v>1761419129.94615</v>
      </c>
      <c r="J752">
        <f>(K752)/1000</f>
        <v>0</v>
      </c>
      <c r="K752">
        <f>IF(DP752, AN752, AH752)</f>
        <v>0</v>
      </c>
      <c r="L752">
        <f>IF(DP752, AI752, AG752)</f>
        <v>0</v>
      </c>
      <c r="M752">
        <f>DR752 - IF(AU752&gt;1, L752*DL752*100.0/(AW752), 0)</f>
        <v>0</v>
      </c>
      <c r="N752">
        <f>((T752-J752/2)*M752-L752)/(T752+J752/2)</f>
        <v>0</v>
      </c>
      <c r="O752">
        <f>N752*(DY752+DZ752)/1000.0</f>
        <v>0</v>
      </c>
      <c r="P752">
        <f>(DR752 - IF(AU752&gt;1, L752*DL752*100.0/(AW752), 0))*(DY752+DZ752)/1000.0</f>
        <v>0</v>
      </c>
      <c r="Q752">
        <f>2.0/((1/S752-1/R752)+SIGN(S752)*SQRT((1/S752-1/R752)*(1/S752-1/R752) + 4*DM752/((DM752+1)*(DM752+1))*(2*1/S752*1/R752-1/R752*1/R752)))</f>
        <v>0</v>
      </c>
      <c r="R752">
        <f>IF(LEFT(DN752,1)&lt;&gt;"0",IF(LEFT(DN752,1)="1",3.0,DO752),$D$5+$E$5*(EF752*DY752/($K$5*1000))+$F$5*(EF752*DY752/($K$5*1000))*MAX(MIN(DL752,$J$5),$I$5)*MAX(MIN(DL752,$J$5),$I$5)+$G$5*MAX(MIN(DL752,$J$5),$I$5)*(EF752*DY752/($K$5*1000))+$H$5*(EF752*DY752/($K$5*1000))*(EF752*DY752/($K$5*1000)))</f>
        <v>0</v>
      </c>
      <c r="S752">
        <f>J752*(1000-(1000*0.61365*exp(17.502*W752/(240.97+W752))/(DY752+DZ752)+DT752)/2)/(1000*0.61365*exp(17.502*W752/(240.97+W752))/(DY752+DZ752)-DT752)</f>
        <v>0</v>
      </c>
      <c r="T752">
        <f>1/((DM752+1)/(Q752/1.6)+1/(R752/1.37)) + DM752/((DM752+1)/(Q752/1.6) + DM752/(R752/1.37))</f>
        <v>0</v>
      </c>
      <c r="U752">
        <f>(DH752*DK752)</f>
        <v>0</v>
      </c>
      <c r="V752">
        <f>(EA752+(U752+2*0.95*5.67E-8*(((EA752+$B$7)+273)^4-(EA752+273)^4)-44100*J752)/(1.84*29.3*R752+8*0.95*5.67E-8*(EA752+273)^3))</f>
        <v>0</v>
      </c>
      <c r="W752">
        <f>($C$7*EB752+$D$7*EC752+$E$7*V752)</f>
        <v>0</v>
      </c>
      <c r="X752">
        <f>0.61365*exp(17.502*W752/(240.97+W752))</f>
        <v>0</v>
      </c>
      <c r="Y752">
        <f>(Z752/AA752*100)</f>
        <v>0</v>
      </c>
      <c r="Z752">
        <f>DT752*(DY752+DZ752)/1000</f>
        <v>0</v>
      </c>
      <c r="AA752">
        <f>0.61365*exp(17.502*EA752/(240.97+EA752))</f>
        <v>0</v>
      </c>
      <c r="AB752">
        <f>(X752-DT752*(DY752+DZ752)/1000)</f>
        <v>0</v>
      </c>
      <c r="AC752">
        <f>(-J752*44100)</f>
        <v>0</v>
      </c>
      <c r="AD752">
        <f>2*29.3*R752*0.92*(EA752-W752)</f>
        <v>0</v>
      </c>
      <c r="AE752">
        <f>2*0.95*5.67E-8*(((EA752+$B$7)+273)^4-(W752+273)^4)</f>
        <v>0</v>
      </c>
      <c r="AF752">
        <f>U752+AE752+AC752+AD752</f>
        <v>0</v>
      </c>
      <c r="AG752">
        <f>DX752*AU752*(DS752-DR752*(1000-AU752*DU752)/(1000-AU752*DT752))/(100*DL752)</f>
        <v>0</v>
      </c>
      <c r="AH752">
        <f>1000*DX752*AU752*(DT752-DU752)/(100*DL752*(1000-AU752*DT752))</f>
        <v>0</v>
      </c>
      <c r="AI752">
        <f>(AJ752 - AK752 - DY752*1E3/(8.314*(EA752+273.15)) * AM752/DX752 * AL752) * DX752/(100*DL752) * (1000 - DU752)/1000</f>
        <v>0</v>
      </c>
      <c r="AJ752">
        <v>1066.39335466538</v>
      </c>
      <c r="AK752">
        <v>1038.30133333333</v>
      </c>
      <c r="AL752">
        <v>3.27979081883305</v>
      </c>
      <c r="AM752">
        <v>65.3077758132671</v>
      </c>
      <c r="AN752">
        <f>(AP752 - AO752 + DY752*1E3/(8.314*(EA752+273.15)) * AR752/DX752 * AQ752) * DX752/(100*DL752) * 1000/(1000 - AP752)</f>
        <v>0</v>
      </c>
      <c r="AO752">
        <v>26.0139071206022</v>
      </c>
      <c r="AP752">
        <v>31.9995739393939</v>
      </c>
      <c r="AQ752">
        <v>-0.000207980062420612</v>
      </c>
      <c r="AR752">
        <v>110.477653958473</v>
      </c>
      <c r="AS752">
        <v>16</v>
      </c>
      <c r="AT752">
        <v>3</v>
      </c>
      <c r="AU752">
        <f>IF(AS752*$H$13&gt;=AW752,1.0,(AW752/(AW752-AS752*$H$13)))</f>
        <v>0</v>
      </c>
      <c r="AV752">
        <f>(AU752-1)*100</f>
        <v>0</v>
      </c>
      <c r="AW752">
        <f>MAX(0,($B$13+$C$13*EF752)/(1+$D$13*EF752)*DY752/(EA752+273)*$E$13)</f>
        <v>0</v>
      </c>
      <c r="AX752" t="s">
        <v>437</v>
      </c>
      <c r="AY752" t="s">
        <v>437</v>
      </c>
      <c r="AZ752">
        <v>0</v>
      </c>
      <c r="BA752">
        <v>0</v>
      </c>
      <c r="BB752">
        <f>1-AZ752/BA752</f>
        <v>0</v>
      </c>
      <c r="BC752">
        <v>0</v>
      </c>
      <c r="BD752" t="s">
        <v>437</v>
      </c>
      <c r="BE752" t="s">
        <v>437</v>
      </c>
      <c r="BF752">
        <v>0</v>
      </c>
      <c r="BG752">
        <v>0</v>
      </c>
      <c r="BH752">
        <f>1-BF752/BG752</f>
        <v>0</v>
      </c>
      <c r="BI752">
        <v>0.5</v>
      </c>
      <c r="BJ752">
        <f>DI752</f>
        <v>0</v>
      </c>
      <c r="BK752">
        <f>L752</f>
        <v>0</v>
      </c>
      <c r="BL752">
        <f>BH752*BI752*BJ752</f>
        <v>0</v>
      </c>
      <c r="BM752">
        <f>(BK752-BC752)/BJ752</f>
        <v>0</v>
      </c>
      <c r="BN752">
        <f>(BA752-BG752)/BG752</f>
        <v>0</v>
      </c>
      <c r="BO752">
        <f>AZ752/(BB752+AZ752/BG752)</f>
        <v>0</v>
      </c>
      <c r="BP752" t="s">
        <v>437</v>
      </c>
      <c r="BQ752">
        <v>0</v>
      </c>
      <c r="BR752">
        <f>IF(BQ752&lt;&gt;0, BQ752, BO752)</f>
        <v>0</v>
      </c>
      <c r="BS752">
        <f>1-BR752/BG752</f>
        <v>0</v>
      </c>
      <c r="BT752">
        <f>(BG752-BF752)/(BG752-BR752)</f>
        <v>0</v>
      </c>
      <c r="BU752">
        <f>(BA752-BG752)/(BA752-BR752)</f>
        <v>0</v>
      </c>
      <c r="BV752">
        <f>(BG752-BF752)/(BG752-AZ752)</f>
        <v>0</v>
      </c>
      <c r="BW752">
        <f>(BA752-BG752)/(BA752-AZ752)</f>
        <v>0</v>
      </c>
      <c r="BX752">
        <f>(BT752*BR752/BF752)</f>
        <v>0</v>
      </c>
      <c r="BY752">
        <f>(1-BX752)</f>
        <v>0</v>
      </c>
      <c r="DH752">
        <f>$B$11*EG752+$C$11*EH752+$F$11*ES752*(1-EV752)</f>
        <v>0</v>
      </c>
      <c r="DI752">
        <f>DH752*DJ752</f>
        <v>0</v>
      </c>
      <c r="DJ752">
        <f>($B$11*$D$9+$C$11*$D$9+$F$11*((FF752+EX752)/MAX(FF752+EX752+FG752, 0.1)*$I$9+FG752/MAX(FF752+EX752+FG752, 0.1)*$J$9))/($B$11+$C$11+$F$11)</f>
        <v>0</v>
      </c>
      <c r="DK752">
        <f>($B$11*$K$9+$C$11*$K$9+$F$11*((FF752+EX752)/MAX(FF752+EX752+FG752, 0.1)*$P$9+FG752/MAX(FF752+EX752+FG752, 0.1)*$Q$9))/($B$11+$C$11+$F$11)</f>
        <v>0</v>
      </c>
      <c r="DL752">
        <v>6</v>
      </c>
      <c r="DM752">
        <v>0.5</v>
      </c>
      <c r="DN752" t="s">
        <v>438</v>
      </c>
      <c r="DO752">
        <v>2</v>
      </c>
      <c r="DP752" t="b">
        <v>1</v>
      </c>
      <c r="DQ752">
        <v>1761419129.94615</v>
      </c>
      <c r="DR752">
        <v>981.502230769231</v>
      </c>
      <c r="DS752">
        <v>1022.68830769231</v>
      </c>
      <c r="DT752">
        <v>32.0099</v>
      </c>
      <c r="DU752">
        <v>26.0132076923077</v>
      </c>
      <c r="DV752">
        <v>980.405076923077</v>
      </c>
      <c r="DW752">
        <v>31.6947</v>
      </c>
      <c r="DX752">
        <v>500.026538461538</v>
      </c>
      <c r="DY752">
        <v>90.2828307692308</v>
      </c>
      <c r="DZ752">
        <v>0.0451290153846154</v>
      </c>
      <c r="EA752">
        <v>44.2663692307692</v>
      </c>
      <c r="EB752">
        <v>43.7093615384615</v>
      </c>
      <c r="EC752">
        <v>999.9</v>
      </c>
      <c r="ED752">
        <v>0</v>
      </c>
      <c r="EE752">
        <v>0</v>
      </c>
      <c r="EF752">
        <v>10003.4638461538</v>
      </c>
      <c r="EG752">
        <v>0</v>
      </c>
      <c r="EH752">
        <v>1197.34923076923</v>
      </c>
      <c r="EI752">
        <v>-41.1857615384615</v>
      </c>
      <c r="EJ752">
        <v>1013.95907692308</v>
      </c>
      <c r="EK752">
        <v>1050.00230769231</v>
      </c>
      <c r="EL752">
        <v>5.99669769230769</v>
      </c>
      <c r="EM752">
        <v>1022.68830769231</v>
      </c>
      <c r="EN752">
        <v>26.0132076923077</v>
      </c>
      <c r="EO752">
        <v>2.88994384615385</v>
      </c>
      <c r="EP752">
        <v>2.34854538461538</v>
      </c>
      <c r="EQ752">
        <v>23.4070307692308</v>
      </c>
      <c r="ER752">
        <v>20.0132846153846</v>
      </c>
      <c r="ES752">
        <v>1199.98076923077</v>
      </c>
      <c r="ET752">
        <v>0.966989769230769</v>
      </c>
      <c r="EU752">
        <v>0.0330101846153846</v>
      </c>
      <c r="EV752">
        <v>0</v>
      </c>
      <c r="EW752">
        <v>1126.15538461538</v>
      </c>
      <c r="EX752">
        <v>5.00059</v>
      </c>
      <c r="EY752">
        <v>14851.1769230769</v>
      </c>
      <c r="EZ752">
        <v>10358.5153846154</v>
      </c>
      <c r="FA752">
        <v>64.2833846153846</v>
      </c>
      <c r="FB752">
        <v>66.192</v>
      </c>
      <c r="FC752">
        <v>64.5333846153846</v>
      </c>
      <c r="FD752">
        <v>65.8410769230769</v>
      </c>
      <c r="FE752">
        <v>64.9516153846154</v>
      </c>
      <c r="FF752">
        <v>1155.53076923077</v>
      </c>
      <c r="FG752">
        <v>39.45</v>
      </c>
      <c r="FH752">
        <v>0</v>
      </c>
      <c r="FI752">
        <v>1761419098.3</v>
      </c>
      <c r="FJ752">
        <v>0</v>
      </c>
      <c r="FK752">
        <v>1125.9924</v>
      </c>
      <c r="FL752">
        <v>-12.7615384768229</v>
      </c>
      <c r="FM752">
        <v>-133.046154059626</v>
      </c>
      <c r="FN752">
        <v>14849.612</v>
      </c>
      <c r="FO752">
        <v>15</v>
      </c>
      <c r="FP752">
        <v>0</v>
      </c>
      <c r="FQ752" t="s">
        <v>439</v>
      </c>
      <c r="FR752">
        <v>0</v>
      </c>
      <c r="FS752">
        <v>0</v>
      </c>
      <c r="FT752">
        <v>0</v>
      </c>
      <c r="FU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A752">
        <v>0</v>
      </c>
      <c r="GB752">
        <v>0</v>
      </c>
      <c r="GC752">
        <v>-41.37617</v>
      </c>
      <c r="GD752">
        <v>0.268628571428611</v>
      </c>
      <c r="GE752">
        <v>0.974509537716281</v>
      </c>
      <c r="GF752">
        <v>1</v>
      </c>
      <c r="GG752">
        <v>1126.81970588235</v>
      </c>
      <c r="GH752">
        <v>-12.5828877083403</v>
      </c>
      <c r="GI752">
        <v>1.27321151446006</v>
      </c>
      <c r="GJ752">
        <v>-1</v>
      </c>
      <c r="GK752">
        <v>6.0015475</v>
      </c>
      <c r="GL752">
        <v>-0.112424210526321</v>
      </c>
      <c r="GM752">
        <v>0.0110972365366339</v>
      </c>
      <c r="GN752">
        <v>0</v>
      </c>
      <c r="GO752">
        <v>1</v>
      </c>
      <c r="GP752">
        <v>2</v>
      </c>
      <c r="GQ752" t="s">
        <v>446</v>
      </c>
      <c r="GR752">
        <v>3.12623</v>
      </c>
      <c r="GS752">
        <v>2.72285</v>
      </c>
      <c r="GT752">
        <v>0.156667</v>
      </c>
      <c r="GU752">
        <v>0.161041</v>
      </c>
      <c r="GV752">
        <v>0.118996</v>
      </c>
      <c r="GW752">
        <v>0.103006</v>
      </c>
      <c r="GX752">
        <v>29995.6</v>
      </c>
      <c r="GY752">
        <v>31476.6</v>
      </c>
      <c r="GZ752">
        <v>32336.2</v>
      </c>
      <c r="HA752">
        <v>34128.8</v>
      </c>
      <c r="HB752">
        <v>40762.1</v>
      </c>
      <c r="HC752">
        <v>44202.8</v>
      </c>
      <c r="HD752">
        <v>50885.3</v>
      </c>
      <c r="HE752">
        <v>54787.4</v>
      </c>
      <c r="HF752">
        <v>1.6381</v>
      </c>
      <c r="HG752">
        <v>1.4985</v>
      </c>
      <c r="HH752">
        <v>-0.0868216</v>
      </c>
      <c r="HI752">
        <v>0</v>
      </c>
      <c r="HJ752">
        <v>45.1428</v>
      </c>
      <c r="HK752">
        <v>999.9</v>
      </c>
      <c r="HL752">
        <v>56.165</v>
      </c>
      <c r="HM752">
        <v>30.414</v>
      </c>
      <c r="HN752">
        <v>27.1438</v>
      </c>
      <c r="HO752">
        <v>60.7493</v>
      </c>
      <c r="HP752">
        <v>40.9495</v>
      </c>
      <c r="HQ752">
        <v>1</v>
      </c>
      <c r="HR752">
        <v>2.78941</v>
      </c>
      <c r="HS752">
        <v>9.28105</v>
      </c>
      <c r="HT752">
        <v>19.8984</v>
      </c>
      <c r="HU752">
        <v>5.18255</v>
      </c>
      <c r="HV752">
        <v>12.0161</v>
      </c>
      <c r="HW752">
        <v>4.96855</v>
      </c>
      <c r="HX752">
        <v>3.29595</v>
      </c>
      <c r="HY752">
        <v>9999</v>
      </c>
      <c r="HZ752">
        <v>9999</v>
      </c>
      <c r="IA752">
        <v>999.9</v>
      </c>
      <c r="IB752">
        <v>9999</v>
      </c>
      <c r="IC752">
        <v>1.86325</v>
      </c>
      <c r="ID752">
        <v>1.86807</v>
      </c>
      <c r="IE752">
        <v>1.86783</v>
      </c>
      <c r="IF752">
        <v>1.86905</v>
      </c>
      <c r="IG752">
        <v>1.86981</v>
      </c>
      <c r="IH752">
        <v>1.86586</v>
      </c>
      <c r="II752">
        <v>1.86692</v>
      </c>
      <c r="IJ752">
        <v>1.86839</v>
      </c>
      <c r="IK752">
        <v>5</v>
      </c>
      <c r="IL752">
        <v>0</v>
      </c>
      <c r="IM752">
        <v>0</v>
      </c>
      <c r="IN752">
        <v>0</v>
      </c>
      <c r="IO752" t="s">
        <v>441</v>
      </c>
      <c r="IP752" t="s">
        <v>442</v>
      </c>
      <c r="IQ752" t="s">
        <v>443</v>
      </c>
      <c r="IR752" t="s">
        <v>443</v>
      </c>
      <c r="IS752" t="s">
        <v>443</v>
      </c>
      <c r="IT752" t="s">
        <v>443</v>
      </c>
      <c r="IU752">
        <v>0</v>
      </c>
      <c r="IV752">
        <v>100</v>
      </c>
      <c r="IW752">
        <v>100</v>
      </c>
      <c r="IX752">
        <v>1.09</v>
      </c>
      <c r="IY752">
        <v>0.3152</v>
      </c>
      <c r="IZ752">
        <v>1.09748391826392</v>
      </c>
      <c r="JA752">
        <v>0</v>
      </c>
      <c r="JB752">
        <v>0</v>
      </c>
      <c r="JC752">
        <v>0</v>
      </c>
      <c r="JD752">
        <v>0.315191680746845</v>
      </c>
      <c r="JE752">
        <v>0</v>
      </c>
      <c r="JF752">
        <v>0</v>
      </c>
      <c r="JG752">
        <v>0</v>
      </c>
      <c r="JH752">
        <v>5</v>
      </c>
      <c r="JI752">
        <v>2273</v>
      </c>
      <c r="JJ752">
        <v>0</v>
      </c>
      <c r="JK752">
        <v>25</v>
      </c>
      <c r="JL752">
        <v>29356985.6</v>
      </c>
      <c r="JM752">
        <v>29356985.6</v>
      </c>
      <c r="JN752">
        <v>2.146</v>
      </c>
      <c r="JO752">
        <v>2.60864</v>
      </c>
      <c r="JP752">
        <v>1.54785</v>
      </c>
      <c r="JQ752">
        <v>2.31445</v>
      </c>
      <c r="JR752">
        <v>1.64551</v>
      </c>
      <c r="JS752">
        <v>2.37061</v>
      </c>
      <c r="JT752">
        <v>34.6006</v>
      </c>
      <c r="JU752">
        <v>24.105</v>
      </c>
      <c r="JV752">
        <v>18</v>
      </c>
      <c r="JW752">
        <v>475.428</v>
      </c>
      <c r="JX752">
        <v>375.154</v>
      </c>
      <c r="JY752">
        <v>36.0351</v>
      </c>
      <c r="JZ752">
        <v>57.0722</v>
      </c>
      <c r="KA752">
        <v>30.0042</v>
      </c>
      <c r="KB752">
        <v>55.907</v>
      </c>
      <c r="KC752">
        <v>55.6609</v>
      </c>
      <c r="KD752">
        <v>42.987</v>
      </c>
      <c r="KE752">
        <v>0</v>
      </c>
      <c r="KF752">
        <v>100</v>
      </c>
      <c r="KG752">
        <v>23.933</v>
      </c>
      <c r="KH752">
        <v>1073.6</v>
      </c>
      <c r="KI752">
        <v>34.6858</v>
      </c>
      <c r="KJ752">
        <v>92.1856</v>
      </c>
      <c r="KK752">
        <v>88.6166</v>
      </c>
    </row>
    <row r="753" spans="1:297">
      <c r="A753">
        <v>737</v>
      </c>
      <c r="B753">
        <v>1761419143.1</v>
      </c>
      <c r="C753">
        <v>10962.0999999046</v>
      </c>
      <c r="D753" t="s">
        <v>1923</v>
      </c>
      <c r="E753" t="s">
        <v>1924</v>
      </c>
      <c r="F753">
        <v>5</v>
      </c>
      <c r="G753" t="s">
        <v>1796</v>
      </c>
      <c r="H753" t="s">
        <v>436</v>
      </c>
      <c r="I753">
        <v>1761419134.94615</v>
      </c>
      <c r="J753">
        <f>(K753)/1000</f>
        <v>0</v>
      </c>
      <c r="K753">
        <f>IF(DP753, AN753, AH753)</f>
        <v>0</v>
      </c>
      <c r="L753">
        <f>IF(DP753, AI753, AG753)</f>
        <v>0</v>
      </c>
      <c r="M753">
        <f>DR753 - IF(AU753&gt;1, L753*DL753*100.0/(AW753), 0)</f>
        <v>0</v>
      </c>
      <c r="N753">
        <f>((T753-J753/2)*M753-L753)/(T753+J753/2)</f>
        <v>0</v>
      </c>
      <c r="O753">
        <f>N753*(DY753+DZ753)/1000.0</f>
        <v>0</v>
      </c>
      <c r="P753">
        <f>(DR753 - IF(AU753&gt;1, L753*DL753*100.0/(AW753), 0))*(DY753+DZ753)/1000.0</f>
        <v>0</v>
      </c>
      <c r="Q753">
        <f>2.0/((1/S753-1/R753)+SIGN(S753)*SQRT((1/S753-1/R753)*(1/S753-1/R753) + 4*DM753/((DM753+1)*(DM753+1))*(2*1/S753*1/R753-1/R753*1/R753)))</f>
        <v>0</v>
      </c>
      <c r="R753">
        <f>IF(LEFT(DN753,1)&lt;&gt;"0",IF(LEFT(DN753,1)="1",3.0,DO753),$D$5+$E$5*(EF753*DY753/($K$5*1000))+$F$5*(EF753*DY753/($K$5*1000))*MAX(MIN(DL753,$J$5),$I$5)*MAX(MIN(DL753,$J$5),$I$5)+$G$5*MAX(MIN(DL753,$J$5),$I$5)*(EF753*DY753/($K$5*1000))+$H$5*(EF753*DY753/($K$5*1000))*(EF753*DY753/($K$5*1000)))</f>
        <v>0</v>
      </c>
      <c r="S753">
        <f>J753*(1000-(1000*0.61365*exp(17.502*W753/(240.97+W753))/(DY753+DZ753)+DT753)/2)/(1000*0.61365*exp(17.502*W753/(240.97+W753))/(DY753+DZ753)-DT753)</f>
        <v>0</v>
      </c>
      <c r="T753">
        <f>1/((DM753+1)/(Q753/1.6)+1/(R753/1.37)) + DM753/((DM753+1)/(Q753/1.6) + DM753/(R753/1.37))</f>
        <v>0</v>
      </c>
      <c r="U753">
        <f>(DH753*DK753)</f>
        <v>0</v>
      </c>
      <c r="V753">
        <f>(EA753+(U753+2*0.95*5.67E-8*(((EA753+$B$7)+273)^4-(EA753+273)^4)-44100*J753)/(1.84*29.3*R753+8*0.95*5.67E-8*(EA753+273)^3))</f>
        <v>0</v>
      </c>
      <c r="W753">
        <f>($C$7*EB753+$D$7*EC753+$E$7*V753)</f>
        <v>0</v>
      </c>
      <c r="X753">
        <f>0.61365*exp(17.502*W753/(240.97+W753))</f>
        <v>0</v>
      </c>
      <c r="Y753">
        <f>(Z753/AA753*100)</f>
        <v>0</v>
      </c>
      <c r="Z753">
        <f>DT753*(DY753+DZ753)/1000</f>
        <v>0</v>
      </c>
      <c r="AA753">
        <f>0.61365*exp(17.502*EA753/(240.97+EA753))</f>
        <v>0</v>
      </c>
      <c r="AB753">
        <f>(X753-DT753*(DY753+DZ753)/1000)</f>
        <v>0</v>
      </c>
      <c r="AC753">
        <f>(-J753*44100)</f>
        <v>0</v>
      </c>
      <c r="AD753">
        <f>2*29.3*R753*0.92*(EA753-W753)</f>
        <v>0</v>
      </c>
      <c r="AE753">
        <f>2*0.95*5.67E-8*(((EA753+$B$7)+273)^4-(W753+273)^4)</f>
        <v>0</v>
      </c>
      <c r="AF753">
        <f>U753+AE753+AC753+AD753</f>
        <v>0</v>
      </c>
      <c r="AG753">
        <f>DX753*AU753*(DS753-DR753*(1000-AU753*DU753)/(1000-AU753*DT753))/(100*DL753)</f>
        <v>0</v>
      </c>
      <c r="AH753">
        <f>1000*DX753*AU753*(DT753-DU753)/(100*DL753*(1000-AU753*DT753))</f>
        <v>0</v>
      </c>
      <c r="AI753">
        <f>(AJ753 - AK753 - DY753*1E3/(8.314*(EA753+273.15)) * AM753/DX753 * AL753) * DX753/(100*DL753) * (1000 - DU753)/1000</f>
        <v>0</v>
      </c>
      <c r="AJ753">
        <v>1084.27983948566</v>
      </c>
      <c r="AK753">
        <v>1055.75696969697</v>
      </c>
      <c r="AL753">
        <v>3.53664569894654</v>
      </c>
      <c r="AM753">
        <v>65.3077758132671</v>
      </c>
      <c r="AN753">
        <f>(AP753 - AO753 + DY753*1E3/(8.314*(EA753+273.15)) * AR753/DX753 * AQ753) * DX753/(100*DL753) * 1000/(1000 - AP753)</f>
        <v>0</v>
      </c>
      <c r="AO753">
        <v>26.0167085857579</v>
      </c>
      <c r="AP753">
        <v>31.9947448484848</v>
      </c>
      <c r="AQ753">
        <v>-4.41612277960622e-05</v>
      </c>
      <c r="AR753">
        <v>110.477653958473</v>
      </c>
      <c r="AS753">
        <v>16</v>
      </c>
      <c r="AT753">
        <v>3</v>
      </c>
      <c r="AU753">
        <f>IF(AS753*$H$13&gt;=AW753,1.0,(AW753/(AW753-AS753*$H$13)))</f>
        <v>0</v>
      </c>
      <c r="AV753">
        <f>(AU753-1)*100</f>
        <v>0</v>
      </c>
      <c r="AW753">
        <f>MAX(0,($B$13+$C$13*EF753)/(1+$D$13*EF753)*DY753/(EA753+273)*$E$13)</f>
        <v>0</v>
      </c>
      <c r="AX753" t="s">
        <v>437</v>
      </c>
      <c r="AY753" t="s">
        <v>437</v>
      </c>
      <c r="AZ753">
        <v>0</v>
      </c>
      <c r="BA753">
        <v>0</v>
      </c>
      <c r="BB753">
        <f>1-AZ753/BA753</f>
        <v>0</v>
      </c>
      <c r="BC753">
        <v>0</v>
      </c>
      <c r="BD753" t="s">
        <v>437</v>
      </c>
      <c r="BE753" t="s">
        <v>437</v>
      </c>
      <c r="BF753">
        <v>0</v>
      </c>
      <c r="BG753">
        <v>0</v>
      </c>
      <c r="BH753">
        <f>1-BF753/BG753</f>
        <v>0</v>
      </c>
      <c r="BI753">
        <v>0.5</v>
      </c>
      <c r="BJ753">
        <f>DI753</f>
        <v>0</v>
      </c>
      <c r="BK753">
        <f>L753</f>
        <v>0</v>
      </c>
      <c r="BL753">
        <f>BH753*BI753*BJ753</f>
        <v>0</v>
      </c>
      <c r="BM753">
        <f>(BK753-BC753)/BJ753</f>
        <v>0</v>
      </c>
      <c r="BN753">
        <f>(BA753-BG753)/BG753</f>
        <v>0</v>
      </c>
      <c r="BO753">
        <f>AZ753/(BB753+AZ753/BG753)</f>
        <v>0</v>
      </c>
      <c r="BP753" t="s">
        <v>437</v>
      </c>
      <c r="BQ753">
        <v>0</v>
      </c>
      <c r="BR753">
        <f>IF(BQ753&lt;&gt;0, BQ753, BO753)</f>
        <v>0</v>
      </c>
      <c r="BS753">
        <f>1-BR753/BG753</f>
        <v>0</v>
      </c>
      <c r="BT753">
        <f>(BG753-BF753)/(BG753-BR753)</f>
        <v>0</v>
      </c>
      <c r="BU753">
        <f>(BA753-BG753)/(BA753-BR753)</f>
        <v>0</v>
      </c>
      <c r="BV753">
        <f>(BG753-BF753)/(BG753-AZ753)</f>
        <v>0</v>
      </c>
      <c r="BW753">
        <f>(BA753-BG753)/(BA753-AZ753)</f>
        <v>0</v>
      </c>
      <c r="BX753">
        <f>(BT753*BR753/BF753)</f>
        <v>0</v>
      </c>
      <c r="BY753">
        <f>(1-BX753)</f>
        <v>0</v>
      </c>
      <c r="DH753">
        <f>$B$11*EG753+$C$11*EH753+$F$11*ES753*(1-EV753)</f>
        <v>0</v>
      </c>
      <c r="DI753">
        <f>DH753*DJ753</f>
        <v>0</v>
      </c>
      <c r="DJ753">
        <f>($B$11*$D$9+$C$11*$D$9+$F$11*((FF753+EX753)/MAX(FF753+EX753+FG753, 0.1)*$I$9+FG753/MAX(FF753+EX753+FG753, 0.1)*$J$9))/($B$11+$C$11+$F$11)</f>
        <v>0</v>
      </c>
      <c r="DK753">
        <f>($B$11*$K$9+$C$11*$K$9+$F$11*((FF753+EX753)/MAX(FF753+EX753+FG753, 0.1)*$P$9+FG753/MAX(FF753+EX753+FG753, 0.1)*$Q$9))/($B$11+$C$11+$F$11)</f>
        <v>0</v>
      </c>
      <c r="DL753">
        <v>6</v>
      </c>
      <c r="DM753">
        <v>0.5</v>
      </c>
      <c r="DN753" t="s">
        <v>438</v>
      </c>
      <c r="DO753">
        <v>2</v>
      </c>
      <c r="DP753" t="b">
        <v>1</v>
      </c>
      <c r="DQ753">
        <v>1761419134.94615</v>
      </c>
      <c r="DR753">
        <v>998.072538461539</v>
      </c>
      <c r="DS753">
        <v>1039.93230769231</v>
      </c>
      <c r="DT753">
        <v>32.0026923076923</v>
      </c>
      <c r="DU753">
        <v>26.0144</v>
      </c>
      <c r="DV753">
        <v>996.974538461538</v>
      </c>
      <c r="DW753">
        <v>31.6874923076923</v>
      </c>
      <c r="DX753">
        <v>500.014615384615</v>
      </c>
      <c r="DY753">
        <v>90.2824846153846</v>
      </c>
      <c r="DZ753">
        <v>0.0451274923076923</v>
      </c>
      <c r="EA753">
        <v>44.2877846153846</v>
      </c>
      <c r="EB753">
        <v>43.7418461538462</v>
      </c>
      <c r="EC753">
        <v>999.9</v>
      </c>
      <c r="ED753">
        <v>0</v>
      </c>
      <c r="EE753">
        <v>0</v>
      </c>
      <c r="EF753">
        <v>10000.1976923077</v>
      </c>
      <c r="EG753">
        <v>0</v>
      </c>
      <c r="EH753">
        <v>1197.26769230769</v>
      </c>
      <c r="EI753">
        <v>-41.8597461538462</v>
      </c>
      <c r="EJ753">
        <v>1031.06923076923</v>
      </c>
      <c r="EK753">
        <v>1067.70769230769</v>
      </c>
      <c r="EL753">
        <v>5.98829461538462</v>
      </c>
      <c r="EM753">
        <v>1039.93230769231</v>
      </c>
      <c r="EN753">
        <v>26.0144</v>
      </c>
      <c r="EO753">
        <v>2.88928153846154</v>
      </c>
      <c r="EP753">
        <v>2.34864461538462</v>
      </c>
      <c r="EQ753">
        <v>23.4032384615385</v>
      </c>
      <c r="ER753">
        <v>20.0139692307692</v>
      </c>
      <c r="ES753">
        <v>1199.96461538462</v>
      </c>
      <c r="ET753">
        <v>0.966989692307692</v>
      </c>
      <c r="EU753">
        <v>0.0330101923076923</v>
      </c>
      <c r="EV753">
        <v>0</v>
      </c>
      <c r="EW753">
        <v>1125.03769230769</v>
      </c>
      <c r="EX753">
        <v>5.00059</v>
      </c>
      <c r="EY753">
        <v>14840.6769230769</v>
      </c>
      <c r="EZ753">
        <v>10358.3692307692</v>
      </c>
      <c r="FA753">
        <v>64.317</v>
      </c>
      <c r="FB753">
        <v>66.2209230769231</v>
      </c>
      <c r="FC753">
        <v>64.567</v>
      </c>
      <c r="FD753">
        <v>65.8652307692308</v>
      </c>
      <c r="FE753">
        <v>64.9757692307692</v>
      </c>
      <c r="FF753">
        <v>1155.51461538462</v>
      </c>
      <c r="FG753">
        <v>39.45</v>
      </c>
      <c r="FH753">
        <v>0</v>
      </c>
      <c r="FI753">
        <v>1761419103.7</v>
      </c>
      <c r="FJ753">
        <v>0</v>
      </c>
      <c r="FK753">
        <v>1124.87</v>
      </c>
      <c r="FL753">
        <v>-13.4215384581431</v>
      </c>
      <c r="FM753">
        <v>-122.540170939353</v>
      </c>
      <c r="FN753">
        <v>14839.1192307692</v>
      </c>
      <c r="FO753">
        <v>15</v>
      </c>
      <c r="FP753">
        <v>0</v>
      </c>
      <c r="FQ753" t="s">
        <v>439</v>
      </c>
      <c r="FR753">
        <v>0</v>
      </c>
      <c r="FS753">
        <v>0</v>
      </c>
      <c r="FT753">
        <v>0</v>
      </c>
      <c r="FU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A753">
        <v>0</v>
      </c>
      <c r="GB753">
        <v>0</v>
      </c>
      <c r="GC753">
        <v>-41.5797904761905</v>
      </c>
      <c r="GD753">
        <v>-4.19512207792215</v>
      </c>
      <c r="GE753">
        <v>1.0643154942675</v>
      </c>
      <c r="GF753">
        <v>0</v>
      </c>
      <c r="GG753">
        <v>1125.64558823529</v>
      </c>
      <c r="GH753">
        <v>-12.8796027492661</v>
      </c>
      <c r="GI753">
        <v>1.29718063320251</v>
      </c>
      <c r="GJ753">
        <v>-1</v>
      </c>
      <c r="GK753">
        <v>5.99307761904762</v>
      </c>
      <c r="GL753">
        <v>-0.0970753246753287</v>
      </c>
      <c r="GM753">
        <v>0.00995580132612897</v>
      </c>
      <c r="GN753">
        <v>1</v>
      </c>
      <c r="GO753">
        <v>1</v>
      </c>
      <c r="GP753">
        <v>2</v>
      </c>
      <c r="GQ753" t="s">
        <v>446</v>
      </c>
      <c r="GR753">
        <v>3.12635</v>
      </c>
      <c r="GS753">
        <v>2.723</v>
      </c>
      <c r="GT753">
        <v>0.15839</v>
      </c>
      <c r="GU753">
        <v>0.162634</v>
      </c>
      <c r="GV753">
        <v>0.118977</v>
      </c>
      <c r="GW753">
        <v>0.103006</v>
      </c>
      <c r="GX753">
        <v>29931.3</v>
      </c>
      <c r="GY753">
        <v>31412.8</v>
      </c>
      <c r="GZ753">
        <v>32333.6</v>
      </c>
      <c r="HA753">
        <v>34125.2</v>
      </c>
      <c r="HB753">
        <v>40760.6</v>
      </c>
      <c r="HC753">
        <v>44198.7</v>
      </c>
      <c r="HD753">
        <v>50882</v>
      </c>
      <c r="HE753">
        <v>54782</v>
      </c>
      <c r="HF753">
        <v>1.6377</v>
      </c>
      <c r="HG753">
        <v>1.49815</v>
      </c>
      <c r="HH753">
        <v>-0.0850484</v>
      </c>
      <c r="HI753">
        <v>0</v>
      </c>
      <c r="HJ753">
        <v>45.1692</v>
      </c>
      <c r="HK753">
        <v>999.9</v>
      </c>
      <c r="HL753">
        <v>56.165</v>
      </c>
      <c r="HM753">
        <v>30.424</v>
      </c>
      <c r="HN753">
        <v>27.1571</v>
      </c>
      <c r="HO753">
        <v>60.6393</v>
      </c>
      <c r="HP753">
        <v>40.7772</v>
      </c>
      <c r="HQ753">
        <v>1</v>
      </c>
      <c r="HR753">
        <v>2.79367</v>
      </c>
      <c r="HS753">
        <v>9.28105</v>
      </c>
      <c r="HT753">
        <v>19.8984</v>
      </c>
      <c r="HU753">
        <v>5.1821</v>
      </c>
      <c r="HV753">
        <v>12.0159</v>
      </c>
      <c r="HW753">
        <v>4.96805</v>
      </c>
      <c r="HX753">
        <v>3.29598</v>
      </c>
      <c r="HY753">
        <v>9999</v>
      </c>
      <c r="HZ753">
        <v>9999</v>
      </c>
      <c r="IA753">
        <v>999.9</v>
      </c>
      <c r="IB753">
        <v>9999</v>
      </c>
      <c r="IC753">
        <v>1.86325</v>
      </c>
      <c r="ID753">
        <v>1.86809</v>
      </c>
      <c r="IE753">
        <v>1.86783</v>
      </c>
      <c r="IF753">
        <v>1.86905</v>
      </c>
      <c r="IG753">
        <v>1.86981</v>
      </c>
      <c r="IH753">
        <v>1.86585</v>
      </c>
      <c r="II753">
        <v>1.86694</v>
      </c>
      <c r="IJ753">
        <v>1.86841</v>
      </c>
      <c r="IK753">
        <v>5</v>
      </c>
      <c r="IL753">
        <v>0</v>
      </c>
      <c r="IM753">
        <v>0</v>
      </c>
      <c r="IN753">
        <v>0</v>
      </c>
      <c r="IO753" t="s">
        <v>441</v>
      </c>
      <c r="IP753" t="s">
        <v>442</v>
      </c>
      <c r="IQ753" t="s">
        <v>443</v>
      </c>
      <c r="IR753" t="s">
        <v>443</v>
      </c>
      <c r="IS753" t="s">
        <v>443</v>
      </c>
      <c r="IT753" t="s">
        <v>443</v>
      </c>
      <c r="IU753">
        <v>0</v>
      </c>
      <c r="IV753">
        <v>100</v>
      </c>
      <c r="IW753">
        <v>100</v>
      </c>
      <c r="IX753">
        <v>1.1</v>
      </c>
      <c r="IY753">
        <v>0.3152</v>
      </c>
      <c r="IZ753">
        <v>1.09748391826392</v>
      </c>
      <c r="JA753">
        <v>0</v>
      </c>
      <c r="JB753">
        <v>0</v>
      </c>
      <c r="JC753">
        <v>0</v>
      </c>
      <c r="JD753">
        <v>0.315191680746845</v>
      </c>
      <c r="JE753">
        <v>0</v>
      </c>
      <c r="JF753">
        <v>0</v>
      </c>
      <c r="JG753">
        <v>0</v>
      </c>
      <c r="JH753">
        <v>5</v>
      </c>
      <c r="JI753">
        <v>2273</v>
      </c>
      <c r="JJ753">
        <v>0</v>
      </c>
      <c r="JK753">
        <v>25</v>
      </c>
      <c r="JL753">
        <v>29356985.7</v>
      </c>
      <c r="JM753">
        <v>29356985.7</v>
      </c>
      <c r="JN753">
        <v>2.17529</v>
      </c>
      <c r="JO753">
        <v>2.60864</v>
      </c>
      <c r="JP753">
        <v>1.54785</v>
      </c>
      <c r="JQ753">
        <v>2.31445</v>
      </c>
      <c r="JR753">
        <v>1.64673</v>
      </c>
      <c r="JS753">
        <v>2.39502</v>
      </c>
      <c r="JT753">
        <v>34.5777</v>
      </c>
      <c r="JU753">
        <v>24.0963</v>
      </c>
      <c r="JV753">
        <v>18</v>
      </c>
      <c r="JW753">
        <v>475.329</v>
      </c>
      <c r="JX753">
        <v>375.103</v>
      </c>
      <c r="JY753">
        <v>36.06</v>
      </c>
      <c r="JZ753">
        <v>57.1152</v>
      </c>
      <c r="KA753">
        <v>30.0042</v>
      </c>
      <c r="KB753">
        <v>55.9431</v>
      </c>
      <c r="KC753">
        <v>55.701</v>
      </c>
      <c r="KD753">
        <v>43.5458</v>
      </c>
      <c r="KE753">
        <v>0</v>
      </c>
      <c r="KF753">
        <v>100</v>
      </c>
      <c r="KG753">
        <v>23.9258</v>
      </c>
      <c r="KH753">
        <v>1094.12</v>
      </c>
      <c r="KI753">
        <v>34.6858</v>
      </c>
      <c r="KJ753">
        <v>92.1791</v>
      </c>
      <c r="KK753">
        <v>88.6076</v>
      </c>
    </row>
    <row r="754" spans="1:297">
      <c r="A754">
        <v>738</v>
      </c>
      <c r="B754">
        <v>1761419148.1</v>
      </c>
      <c r="C754">
        <v>10967.0999999046</v>
      </c>
      <c r="D754" t="s">
        <v>1925</v>
      </c>
      <c r="E754" t="s">
        <v>1926</v>
      </c>
      <c r="F754">
        <v>5</v>
      </c>
      <c r="G754" t="s">
        <v>1796</v>
      </c>
      <c r="H754" t="s">
        <v>436</v>
      </c>
      <c r="I754">
        <v>1761419139.94615</v>
      </c>
      <c r="J754">
        <f>(K754)/1000</f>
        <v>0</v>
      </c>
      <c r="K754">
        <f>IF(DP754, AN754, AH754)</f>
        <v>0</v>
      </c>
      <c r="L754">
        <f>IF(DP754, AI754, AG754)</f>
        <v>0</v>
      </c>
      <c r="M754">
        <f>DR754 - IF(AU754&gt;1, L754*DL754*100.0/(AW754), 0)</f>
        <v>0</v>
      </c>
      <c r="N754">
        <f>((T754-J754/2)*M754-L754)/(T754+J754/2)</f>
        <v>0</v>
      </c>
      <c r="O754">
        <f>N754*(DY754+DZ754)/1000.0</f>
        <v>0</v>
      </c>
      <c r="P754">
        <f>(DR754 - IF(AU754&gt;1, L754*DL754*100.0/(AW754), 0))*(DY754+DZ754)/1000.0</f>
        <v>0</v>
      </c>
      <c r="Q754">
        <f>2.0/((1/S754-1/R754)+SIGN(S754)*SQRT((1/S754-1/R754)*(1/S754-1/R754) + 4*DM754/((DM754+1)*(DM754+1))*(2*1/S754*1/R754-1/R754*1/R754)))</f>
        <v>0</v>
      </c>
      <c r="R754">
        <f>IF(LEFT(DN754,1)&lt;&gt;"0",IF(LEFT(DN754,1)="1",3.0,DO754),$D$5+$E$5*(EF754*DY754/($K$5*1000))+$F$5*(EF754*DY754/($K$5*1000))*MAX(MIN(DL754,$J$5),$I$5)*MAX(MIN(DL754,$J$5),$I$5)+$G$5*MAX(MIN(DL754,$J$5),$I$5)*(EF754*DY754/($K$5*1000))+$H$5*(EF754*DY754/($K$5*1000))*(EF754*DY754/($K$5*1000)))</f>
        <v>0</v>
      </c>
      <c r="S754">
        <f>J754*(1000-(1000*0.61365*exp(17.502*W754/(240.97+W754))/(DY754+DZ754)+DT754)/2)/(1000*0.61365*exp(17.502*W754/(240.97+W754))/(DY754+DZ754)-DT754)</f>
        <v>0</v>
      </c>
      <c r="T754">
        <f>1/((DM754+1)/(Q754/1.6)+1/(R754/1.37)) + DM754/((DM754+1)/(Q754/1.6) + DM754/(R754/1.37))</f>
        <v>0</v>
      </c>
      <c r="U754">
        <f>(DH754*DK754)</f>
        <v>0</v>
      </c>
      <c r="V754">
        <f>(EA754+(U754+2*0.95*5.67E-8*(((EA754+$B$7)+273)^4-(EA754+273)^4)-44100*J754)/(1.84*29.3*R754+8*0.95*5.67E-8*(EA754+273)^3))</f>
        <v>0</v>
      </c>
      <c r="W754">
        <f>($C$7*EB754+$D$7*EC754+$E$7*V754)</f>
        <v>0</v>
      </c>
      <c r="X754">
        <f>0.61365*exp(17.502*W754/(240.97+W754))</f>
        <v>0</v>
      </c>
      <c r="Y754">
        <f>(Z754/AA754*100)</f>
        <v>0</v>
      </c>
      <c r="Z754">
        <f>DT754*(DY754+DZ754)/1000</f>
        <v>0</v>
      </c>
      <c r="AA754">
        <f>0.61365*exp(17.502*EA754/(240.97+EA754))</f>
        <v>0</v>
      </c>
      <c r="AB754">
        <f>(X754-DT754*(DY754+DZ754)/1000)</f>
        <v>0</v>
      </c>
      <c r="AC754">
        <f>(-J754*44100)</f>
        <v>0</v>
      </c>
      <c r="AD754">
        <f>2*29.3*R754*0.92*(EA754-W754)</f>
        <v>0</v>
      </c>
      <c r="AE754">
        <f>2*0.95*5.67E-8*(((EA754+$B$7)+273)^4-(W754+273)^4)</f>
        <v>0</v>
      </c>
      <c r="AF754">
        <f>U754+AE754+AC754+AD754</f>
        <v>0</v>
      </c>
      <c r="AG754">
        <f>DX754*AU754*(DS754-DR754*(1000-AU754*DU754)/(1000-AU754*DT754))/(100*DL754)</f>
        <v>0</v>
      </c>
      <c r="AH754">
        <f>1000*DX754*AU754*(DT754-DU754)/(100*DL754*(1000-AU754*DT754))</f>
        <v>0</v>
      </c>
      <c r="AI754">
        <f>(AJ754 - AK754 - DY754*1E3/(8.314*(EA754+273.15)) * AM754/DX754 * AL754) * DX754/(100*DL754) * (1000 - DU754)/1000</f>
        <v>0</v>
      </c>
      <c r="AJ754">
        <v>1100.32575106374</v>
      </c>
      <c r="AK754">
        <v>1072.09733333333</v>
      </c>
      <c r="AL754">
        <v>3.24037688169994</v>
      </c>
      <c r="AM754">
        <v>65.3077758132671</v>
      </c>
      <c r="AN754">
        <f>(AP754 - AO754 + DY754*1E3/(8.314*(EA754+273.15)) * AR754/DX754 * AQ754) * DX754/(100*DL754) * 1000/(1000 - AP754)</f>
        <v>0</v>
      </c>
      <c r="AO754">
        <v>26.0179101697279</v>
      </c>
      <c r="AP754">
        <v>31.9894315151515</v>
      </c>
      <c r="AQ754">
        <v>-8.22255515093997e-05</v>
      </c>
      <c r="AR754">
        <v>110.477653958473</v>
      </c>
      <c r="AS754">
        <v>16</v>
      </c>
      <c r="AT754">
        <v>3</v>
      </c>
      <c r="AU754">
        <f>IF(AS754*$H$13&gt;=AW754,1.0,(AW754/(AW754-AS754*$H$13)))</f>
        <v>0</v>
      </c>
      <c r="AV754">
        <f>(AU754-1)*100</f>
        <v>0</v>
      </c>
      <c r="AW754">
        <f>MAX(0,($B$13+$C$13*EF754)/(1+$D$13*EF754)*DY754/(EA754+273)*$E$13)</f>
        <v>0</v>
      </c>
      <c r="AX754" t="s">
        <v>437</v>
      </c>
      <c r="AY754" t="s">
        <v>437</v>
      </c>
      <c r="AZ754">
        <v>0</v>
      </c>
      <c r="BA754">
        <v>0</v>
      </c>
      <c r="BB754">
        <f>1-AZ754/BA754</f>
        <v>0</v>
      </c>
      <c r="BC754">
        <v>0</v>
      </c>
      <c r="BD754" t="s">
        <v>437</v>
      </c>
      <c r="BE754" t="s">
        <v>437</v>
      </c>
      <c r="BF754">
        <v>0</v>
      </c>
      <c r="BG754">
        <v>0</v>
      </c>
      <c r="BH754">
        <f>1-BF754/BG754</f>
        <v>0</v>
      </c>
      <c r="BI754">
        <v>0.5</v>
      </c>
      <c r="BJ754">
        <f>DI754</f>
        <v>0</v>
      </c>
      <c r="BK754">
        <f>L754</f>
        <v>0</v>
      </c>
      <c r="BL754">
        <f>BH754*BI754*BJ754</f>
        <v>0</v>
      </c>
      <c r="BM754">
        <f>(BK754-BC754)/BJ754</f>
        <v>0</v>
      </c>
      <c r="BN754">
        <f>(BA754-BG754)/BG754</f>
        <v>0</v>
      </c>
      <c r="BO754">
        <f>AZ754/(BB754+AZ754/BG754)</f>
        <v>0</v>
      </c>
      <c r="BP754" t="s">
        <v>437</v>
      </c>
      <c r="BQ754">
        <v>0</v>
      </c>
      <c r="BR754">
        <f>IF(BQ754&lt;&gt;0, BQ754, BO754)</f>
        <v>0</v>
      </c>
      <c r="BS754">
        <f>1-BR754/BG754</f>
        <v>0</v>
      </c>
      <c r="BT754">
        <f>(BG754-BF754)/(BG754-BR754)</f>
        <v>0</v>
      </c>
      <c r="BU754">
        <f>(BA754-BG754)/(BA754-BR754)</f>
        <v>0</v>
      </c>
      <c r="BV754">
        <f>(BG754-BF754)/(BG754-AZ754)</f>
        <v>0</v>
      </c>
      <c r="BW754">
        <f>(BA754-BG754)/(BA754-AZ754)</f>
        <v>0</v>
      </c>
      <c r="BX754">
        <f>(BT754*BR754/BF754)</f>
        <v>0</v>
      </c>
      <c r="BY754">
        <f>(1-BX754)</f>
        <v>0</v>
      </c>
      <c r="DH754">
        <f>$B$11*EG754+$C$11*EH754+$F$11*ES754*(1-EV754)</f>
        <v>0</v>
      </c>
      <c r="DI754">
        <f>DH754*DJ754</f>
        <v>0</v>
      </c>
      <c r="DJ754">
        <f>($B$11*$D$9+$C$11*$D$9+$F$11*((FF754+EX754)/MAX(FF754+EX754+FG754, 0.1)*$I$9+FG754/MAX(FF754+EX754+FG754, 0.1)*$J$9))/($B$11+$C$11+$F$11)</f>
        <v>0</v>
      </c>
      <c r="DK754">
        <f>($B$11*$K$9+$C$11*$K$9+$F$11*((FF754+EX754)/MAX(FF754+EX754+FG754, 0.1)*$P$9+FG754/MAX(FF754+EX754+FG754, 0.1)*$Q$9))/($B$11+$C$11+$F$11)</f>
        <v>0</v>
      </c>
      <c r="DL754">
        <v>6</v>
      </c>
      <c r="DM754">
        <v>0.5</v>
      </c>
      <c r="DN754" t="s">
        <v>438</v>
      </c>
      <c r="DO754">
        <v>2</v>
      </c>
      <c r="DP754" t="b">
        <v>1</v>
      </c>
      <c r="DQ754">
        <v>1761419139.94615</v>
      </c>
      <c r="DR754">
        <v>1014.63476923077</v>
      </c>
      <c r="DS754">
        <v>1056.14153846154</v>
      </c>
      <c r="DT754">
        <v>31.9971384615385</v>
      </c>
      <c r="DU754">
        <v>26.0157153846154</v>
      </c>
      <c r="DV754">
        <v>1013.536</v>
      </c>
      <c r="DW754">
        <v>31.6819384615385</v>
      </c>
      <c r="DX754">
        <v>500.018846153846</v>
      </c>
      <c r="DY754">
        <v>90.2812307692308</v>
      </c>
      <c r="DZ754">
        <v>0.0450071769230769</v>
      </c>
      <c r="EA754">
        <v>44.3119153846154</v>
      </c>
      <c r="EB754">
        <v>43.7811076923077</v>
      </c>
      <c r="EC754">
        <v>999.9</v>
      </c>
      <c r="ED754">
        <v>0</v>
      </c>
      <c r="EE754">
        <v>0</v>
      </c>
      <c r="EF754">
        <v>9999.85846153846</v>
      </c>
      <c r="EG754">
        <v>0</v>
      </c>
      <c r="EH754">
        <v>1197.17923076923</v>
      </c>
      <c r="EI754">
        <v>-41.5070230769231</v>
      </c>
      <c r="EJ754">
        <v>1048.17307692308</v>
      </c>
      <c r="EK754">
        <v>1084.35230769231</v>
      </c>
      <c r="EL754">
        <v>5.98142615384615</v>
      </c>
      <c r="EM754">
        <v>1056.14153846154</v>
      </c>
      <c r="EN754">
        <v>26.0157153846154</v>
      </c>
      <c r="EO754">
        <v>2.88873923076923</v>
      </c>
      <c r="EP754">
        <v>2.34872923076923</v>
      </c>
      <c r="EQ754">
        <v>23.4001307692308</v>
      </c>
      <c r="ER754">
        <v>20.0145538461539</v>
      </c>
      <c r="ES754">
        <v>1199.92692307692</v>
      </c>
      <c r="ET754">
        <v>0.966989</v>
      </c>
      <c r="EU754">
        <v>0.0330108153846154</v>
      </c>
      <c r="EV754">
        <v>0</v>
      </c>
      <c r="EW754">
        <v>1124.05</v>
      </c>
      <c r="EX754">
        <v>5.00059</v>
      </c>
      <c r="EY754">
        <v>14830.1615384615</v>
      </c>
      <c r="EZ754">
        <v>10358.0384615385</v>
      </c>
      <c r="FA754">
        <v>64.3459230769231</v>
      </c>
      <c r="FB754">
        <v>66.2546153846154</v>
      </c>
      <c r="FC754">
        <v>64.5959230769231</v>
      </c>
      <c r="FD754">
        <v>65.8988461538462</v>
      </c>
      <c r="FE754">
        <v>65.0142307692308</v>
      </c>
      <c r="FF754">
        <v>1155.47692307692</v>
      </c>
      <c r="FG754">
        <v>39.4484615384615</v>
      </c>
      <c r="FH754">
        <v>0</v>
      </c>
      <c r="FI754">
        <v>1761419108.5</v>
      </c>
      <c r="FJ754">
        <v>0</v>
      </c>
      <c r="FK754">
        <v>1123.90307692308</v>
      </c>
      <c r="FL754">
        <v>-11.7976068165246</v>
      </c>
      <c r="FM754">
        <v>-116.181196285612</v>
      </c>
      <c r="FN754">
        <v>14829.4192307692</v>
      </c>
      <c r="FO754">
        <v>15</v>
      </c>
      <c r="FP754">
        <v>0</v>
      </c>
      <c r="FQ754" t="s">
        <v>439</v>
      </c>
      <c r="FR754">
        <v>0</v>
      </c>
      <c r="FS754">
        <v>0</v>
      </c>
      <c r="FT754">
        <v>0</v>
      </c>
      <c r="FU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A754">
        <v>0</v>
      </c>
      <c r="GB754">
        <v>0</v>
      </c>
      <c r="GC754">
        <v>-41.831275</v>
      </c>
      <c r="GD754">
        <v>3.0294721804512</v>
      </c>
      <c r="GE754">
        <v>0.887502943586668</v>
      </c>
      <c r="GF754">
        <v>0</v>
      </c>
      <c r="GG754">
        <v>1124.65352941176</v>
      </c>
      <c r="GH754">
        <v>-12.7550802091275</v>
      </c>
      <c r="GI754">
        <v>1.28161635618038</v>
      </c>
      <c r="GJ754">
        <v>-1</v>
      </c>
      <c r="GK754">
        <v>5.98439</v>
      </c>
      <c r="GL754">
        <v>-0.0867527819548845</v>
      </c>
      <c r="GM754">
        <v>0.00845785374666645</v>
      </c>
      <c r="GN754">
        <v>1</v>
      </c>
      <c r="GO754">
        <v>1</v>
      </c>
      <c r="GP754">
        <v>2</v>
      </c>
      <c r="GQ754" t="s">
        <v>446</v>
      </c>
      <c r="GR754">
        <v>3.12614</v>
      </c>
      <c r="GS754">
        <v>2.72323</v>
      </c>
      <c r="GT754">
        <v>0.159984</v>
      </c>
      <c r="GU754">
        <v>0.164378</v>
      </c>
      <c r="GV754">
        <v>0.118954</v>
      </c>
      <c r="GW754">
        <v>0.102997</v>
      </c>
      <c r="GX754">
        <v>29871.4</v>
      </c>
      <c r="GY754">
        <v>31343.1</v>
      </c>
      <c r="GZ754">
        <v>32330.8</v>
      </c>
      <c r="HA754">
        <v>34121.3</v>
      </c>
      <c r="HB754">
        <v>40759.2</v>
      </c>
      <c r="HC754">
        <v>44194.6</v>
      </c>
      <c r="HD754">
        <v>50878.4</v>
      </c>
      <c r="HE754">
        <v>54776.1</v>
      </c>
      <c r="HF754">
        <v>1.63717</v>
      </c>
      <c r="HG754">
        <v>1.4979</v>
      </c>
      <c r="HH754">
        <v>-0.0860542</v>
      </c>
      <c r="HI754">
        <v>0</v>
      </c>
      <c r="HJ754">
        <v>45.1876</v>
      </c>
      <c r="HK754">
        <v>999.9</v>
      </c>
      <c r="HL754">
        <v>56.165</v>
      </c>
      <c r="HM754">
        <v>30.424</v>
      </c>
      <c r="HN754">
        <v>27.1539</v>
      </c>
      <c r="HO754">
        <v>60.7093</v>
      </c>
      <c r="HP754">
        <v>40.8534</v>
      </c>
      <c r="HQ754">
        <v>1</v>
      </c>
      <c r="HR754">
        <v>2.79793</v>
      </c>
      <c r="HS754">
        <v>9.28105</v>
      </c>
      <c r="HT754">
        <v>19.8985</v>
      </c>
      <c r="HU754">
        <v>5.18255</v>
      </c>
      <c r="HV754">
        <v>12.0159</v>
      </c>
      <c r="HW754">
        <v>4.96755</v>
      </c>
      <c r="HX754">
        <v>3.296</v>
      </c>
      <c r="HY754">
        <v>9999</v>
      </c>
      <c r="HZ754">
        <v>9999</v>
      </c>
      <c r="IA754">
        <v>999.9</v>
      </c>
      <c r="IB754">
        <v>9999</v>
      </c>
      <c r="IC754">
        <v>1.86325</v>
      </c>
      <c r="ID754">
        <v>1.8681</v>
      </c>
      <c r="IE754">
        <v>1.86784</v>
      </c>
      <c r="IF754">
        <v>1.86905</v>
      </c>
      <c r="IG754">
        <v>1.86981</v>
      </c>
      <c r="IH754">
        <v>1.86587</v>
      </c>
      <c r="II754">
        <v>1.86693</v>
      </c>
      <c r="IJ754">
        <v>1.86842</v>
      </c>
      <c r="IK754">
        <v>5</v>
      </c>
      <c r="IL754">
        <v>0</v>
      </c>
      <c r="IM754">
        <v>0</v>
      </c>
      <c r="IN754">
        <v>0</v>
      </c>
      <c r="IO754" t="s">
        <v>441</v>
      </c>
      <c r="IP754" t="s">
        <v>442</v>
      </c>
      <c r="IQ754" t="s">
        <v>443</v>
      </c>
      <c r="IR754" t="s">
        <v>443</v>
      </c>
      <c r="IS754" t="s">
        <v>443</v>
      </c>
      <c r="IT754" t="s">
        <v>443</v>
      </c>
      <c r="IU754">
        <v>0</v>
      </c>
      <c r="IV754">
        <v>100</v>
      </c>
      <c r="IW754">
        <v>100</v>
      </c>
      <c r="IX754">
        <v>1.1</v>
      </c>
      <c r="IY754">
        <v>0.3152</v>
      </c>
      <c r="IZ754">
        <v>1.09748391826392</v>
      </c>
      <c r="JA754">
        <v>0</v>
      </c>
      <c r="JB754">
        <v>0</v>
      </c>
      <c r="JC754">
        <v>0</v>
      </c>
      <c r="JD754">
        <v>0.315191680746845</v>
      </c>
      <c r="JE754">
        <v>0</v>
      </c>
      <c r="JF754">
        <v>0</v>
      </c>
      <c r="JG754">
        <v>0</v>
      </c>
      <c r="JH754">
        <v>5</v>
      </c>
      <c r="JI754">
        <v>2273</v>
      </c>
      <c r="JJ754">
        <v>0</v>
      </c>
      <c r="JK754">
        <v>25</v>
      </c>
      <c r="JL754">
        <v>29356985.8</v>
      </c>
      <c r="JM754">
        <v>29356985.8</v>
      </c>
      <c r="JN754">
        <v>2.20215</v>
      </c>
      <c r="JO754">
        <v>2.62329</v>
      </c>
      <c r="JP754">
        <v>1.54785</v>
      </c>
      <c r="JQ754">
        <v>2.31445</v>
      </c>
      <c r="JR754">
        <v>1.64673</v>
      </c>
      <c r="JS754">
        <v>2.30835</v>
      </c>
      <c r="JT754">
        <v>34.5777</v>
      </c>
      <c r="JU754">
        <v>24.0875</v>
      </c>
      <c r="JV754">
        <v>18</v>
      </c>
      <c r="JW754">
        <v>475.119</v>
      </c>
      <c r="JX754">
        <v>375.089</v>
      </c>
      <c r="JY754">
        <v>36.086</v>
      </c>
      <c r="JZ754">
        <v>57.1518</v>
      </c>
      <c r="KA754">
        <v>30.0042</v>
      </c>
      <c r="KB754">
        <v>55.9759</v>
      </c>
      <c r="KC754">
        <v>55.7351</v>
      </c>
      <c r="KD754">
        <v>44.0995</v>
      </c>
      <c r="KE754">
        <v>0</v>
      </c>
      <c r="KF754">
        <v>100</v>
      </c>
      <c r="KG754">
        <v>23.9181</v>
      </c>
      <c r="KH754">
        <v>1107.71</v>
      </c>
      <c r="KI754">
        <v>34.6858</v>
      </c>
      <c r="KJ754">
        <v>92.1721</v>
      </c>
      <c r="KK754">
        <v>88.598</v>
      </c>
    </row>
    <row r="755" spans="1:297">
      <c r="A755">
        <v>739</v>
      </c>
      <c r="B755">
        <v>1761419153.1</v>
      </c>
      <c r="C755">
        <v>10972.0999999046</v>
      </c>
      <c r="D755" t="s">
        <v>1927</v>
      </c>
      <c r="E755" t="s">
        <v>1928</v>
      </c>
      <c r="F755">
        <v>5</v>
      </c>
      <c r="G755" t="s">
        <v>1796</v>
      </c>
      <c r="H755" t="s">
        <v>436</v>
      </c>
      <c r="I755">
        <v>1761419144.94615</v>
      </c>
      <c r="J755">
        <f>(K755)/1000</f>
        <v>0</v>
      </c>
      <c r="K755">
        <f>IF(DP755, AN755, AH755)</f>
        <v>0</v>
      </c>
      <c r="L755">
        <f>IF(DP755, AI755, AG755)</f>
        <v>0</v>
      </c>
      <c r="M755">
        <f>DR755 - IF(AU755&gt;1, L755*DL755*100.0/(AW755), 0)</f>
        <v>0</v>
      </c>
      <c r="N755">
        <f>((T755-J755/2)*M755-L755)/(T755+J755/2)</f>
        <v>0</v>
      </c>
      <c r="O755">
        <f>N755*(DY755+DZ755)/1000.0</f>
        <v>0</v>
      </c>
      <c r="P755">
        <f>(DR755 - IF(AU755&gt;1, L755*DL755*100.0/(AW755), 0))*(DY755+DZ755)/1000.0</f>
        <v>0</v>
      </c>
      <c r="Q755">
        <f>2.0/((1/S755-1/R755)+SIGN(S755)*SQRT((1/S755-1/R755)*(1/S755-1/R755) + 4*DM755/((DM755+1)*(DM755+1))*(2*1/S755*1/R755-1/R755*1/R755)))</f>
        <v>0</v>
      </c>
      <c r="R755">
        <f>IF(LEFT(DN755,1)&lt;&gt;"0",IF(LEFT(DN755,1)="1",3.0,DO755),$D$5+$E$5*(EF755*DY755/($K$5*1000))+$F$5*(EF755*DY755/($K$5*1000))*MAX(MIN(DL755,$J$5),$I$5)*MAX(MIN(DL755,$J$5),$I$5)+$G$5*MAX(MIN(DL755,$J$5),$I$5)*(EF755*DY755/($K$5*1000))+$H$5*(EF755*DY755/($K$5*1000))*(EF755*DY755/($K$5*1000)))</f>
        <v>0</v>
      </c>
      <c r="S755">
        <f>J755*(1000-(1000*0.61365*exp(17.502*W755/(240.97+W755))/(DY755+DZ755)+DT755)/2)/(1000*0.61365*exp(17.502*W755/(240.97+W755))/(DY755+DZ755)-DT755)</f>
        <v>0</v>
      </c>
      <c r="T755">
        <f>1/((DM755+1)/(Q755/1.6)+1/(R755/1.37)) + DM755/((DM755+1)/(Q755/1.6) + DM755/(R755/1.37))</f>
        <v>0</v>
      </c>
      <c r="U755">
        <f>(DH755*DK755)</f>
        <v>0</v>
      </c>
      <c r="V755">
        <f>(EA755+(U755+2*0.95*5.67E-8*(((EA755+$B$7)+273)^4-(EA755+273)^4)-44100*J755)/(1.84*29.3*R755+8*0.95*5.67E-8*(EA755+273)^3))</f>
        <v>0</v>
      </c>
      <c r="W755">
        <f>($C$7*EB755+$D$7*EC755+$E$7*V755)</f>
        <v>0</v>
      </c>
      <c r="X755">
        <f>0.61365*exp(17.502*W755/(240.97+W755))</f>
        <v>0</v>
      </c>
      <c r="Y755">
        <f>(Z755/AA755*100)</f>
        <v>0</v>
      </c>
      <c r="Z755">
        <f>DT755*(DY755+DZ755)/1000</f>
        <v>0</v>
      </c>
      <c r="AA755">
        <f>0.61365*exp(17.502*EA755/(240.97+EA755))</f>
        <v>0</v>
      </c>
      <c r="AB755">
        <f>(X755-DT755*(DY755+DZ755)/1000)</f>
        <v>0</v>
      </c>
      <c r="AC755">
        <f>(-J755*44100)</f>
        <v>0</v>
      </c>
      <c r="AD755">
        <f>2*29.3*R755*0.92*(EA755-W755)</f>
        <v>0</v>
      </c>
      <c r="AE755">
        <f>2*0.95*5.67E-8*(((EA755+$B$7)+273)^4-(W755+273)^4)</f>
        <v>0</v>
      </c>
      <c r="AF755">
        <f>U755+AE755+AC755+AD755</f>
        <v>0</v>
      </c>
      <c r="AG755">
        <f>DX755*AU755*(DS755-DR755*(1000-AU755*DU755)/(1000-AU755*DT755))/(100*DL755)</f>
        <v>0</v>
      </c>
      <c r="AH755">
        <f>1000*DX755*AU755*(DT755-DU755)/(100*DL755*(1000-AU755*DT755))</f>
        <v>0</v>
      </c>
      <c r="AI755">
        <f>(AJ755 - AK755 - DY755*1E3/(8.314*(EA755+273.15)) * AM755/DX755 * AL755) * DX755/(100*DL755) * (1000 - DU755)/1000</f>
        <v>0</v>
      </c>
      <c r="AJ755">
        <v>1119.3269699876</v>
      </c>
      <c r="AK755">
        <v>1089.97145454545</v>
      </c>
      <c r="AL755">
        <v>3.61294094295312</v>
      </c>
      <c r="AM755">
        <v>65.3077758132671</v>
      </c>
      <c r="AN755">
        <f>(AP755 - AO755 + DY755*1E3/(8.314*(EA755+273.15)) * AR755/DX755 * AQ755) * DX755/(100*DL755) * 1000/(1000 - AP755)</f>
        <v>0</v>
      </c>
      <c r="AO755">
        <v>26.017873927378</v>
      </c>
      <c r="AP755">
        <v>31.9936309090909</v>
      </c>
      <c r="AQ755">
        <v>0.000127182360784065</v>
      </c>
      <c r="AR755">
        <v>110.477653958473</v>
      </c>
      <c r="AS755">
        <v>17</v>
      </c>
      <c r="AT755">
        <v>3</v>
      </c>
      <c r="AU755">
        <f>IF(AS755*$H$13&gt;=AW755,1.0,(AW755/(AW755-AS755*$H$13)))</f>
        <v>0</v>
      </c>
      <c r="AV755">
        <f>(AU755-1)*100</f>
        <v>0</v>
      </c>
      <c r="AW755">
        <f>MAX(0,($B$13+$C$13*EF755)/(1+$D$13*EF755)*DY755/(EA755+273)*$E$13)</f>
        <v>0</v>
      </c>
      <c r="AX755" t="s">
        <v>437</v>
      </c>
      <c r="AY755" t="s">
        <v>437</v>
      </c>
      <c r="AZ755">
        <v>0</v>
      </c>
      <c r="BA755">
        <v>0</v>
      </c>
      <c r="BB755">
        <f>1-AZ755/BA755</f>
        <v>0</v>
      </c>
      <c r="BC755">
        <v>0</v>
      </c>
      <c r="BD755" t="s">
        <v>437</v>
      </c>
      <c r="BE755" t="s">
        <v>437</v>
      </c>
      <c r="BF755">
        <v>0</v>
      </c>
      <c r="BG755">
        <v>0</v>
      </c>
      <c r="BH755">
        <f>1-BF755/BG755</f>
        <v>0</v>
      </c>
      <c r="BI755">
        <v>0.5</v>
      </c>
      <c r="BJ755">
        <f>DI755</f>
        <v>0</v>
      </c>
      <c r="BK755">
        <f>L755</f>
        <v>0</v>
      </c>
      <c r="BL755">
        <f>BH755*BI755*BJ755</f>
        <v>0</v>
      </c>
      <c r="BM755">
        <f>(BK755-BC755)/BJ755</f>
        <v>0</v>
      </c>
      <c r="BN755">
        <f>(BA755-BG755)/BG755</f>
        <v>0</v>
      </c>
      <c r="BO755">
        <f>AZ755/(BB755+AZ755/BG755)</f>
        <v>0</v>
      </c>
      <c r="BP755" t="s">
        <v>437</v>
      </c>
      <c r="BQ755">
        <v>0</v>
      </c>
      <c r="BR755">
        <f>IF(BQ755&lt;&gt;0, BQ755, BO755)</f>
        <v>0</v>
      </c>
      <c r="BS755">
        <f>1-BR755/BG755</f>
        <v>0</v>
      </c>
      <c r="BT755">
        <f>(BG755-BF755)/(BG755-BR755)</f>
        <v>0</v>
      </c>
      <c r="BU755">
        <f>(BA755-BG755)/(BA755-BR755)</f>
        <v>0</v>
      </c>
      <c r="BV755">
        <f>(BG755-BF755)/(BG755-AZ755)</f>
        <v>0</v>
      </c>
      <c r="BW755">
        <f>(BA755-BG755)/(BA755-AZ755)</f>
        <v>0</v>
      </c>
      <c r="BX755">
        <f>(BT755*BR755/BF755)</f>
        <v>0</v>
      </c>
      <c r="BY755">
        <f>(1-BX755)</f>
        <v>0</v>
      </c>
      <c r="DH755">
        <f>$B$11*EG755+$C$11*EH755+$F$11*ES755*(1-EV755)</f>
        <v>0</v>
      </c>
      <c r="DI755">
        <f>DH755*DJ755</f>
        <v>0</v>
      </c>
      <c r="DJ755">
        <f>($B$11*$D$9+$C$11*$D$9+$F$11*((FF755+EX755)/MAX(FF755+EX755+FG755, 0.1)*$I$9+FG755/MAX(FF755+EX755+FG755, 0.1)*$J$9))/($B$11+$C$11+$F$11)</f>
        <v>0</v>
      </c>
      <c r="DK755">
        <f>($B$11*$K$9+$C$11*$K$9+$F$11*((FF755+EX755)/MAX(FF755+EX755+FG755, 0.1)*$P$9+FG755/MAX(FF755+EX755+FG755, 0.1)*$Q$9))/($B$11+$C$11+$F$11)</f>
        <v>0</v>
      </c>
      <c r="DL755">
        <v>6</v>
      </c>
      <c r="DM755">
        <v>0.5</v>
      </c>
      <c r="DN755" t="s">
        <v>438</v>
      </c>
      <c r="DO755">
        <v>2</v>
      </c>
      <c r="DP755" t="b">
        <v>1</v>
      </c>
      <c r="DQ755">
        <v>1761419144.94615</v>
      </c>
      <c r="DR755">
        <v>1031.07461538462</v>
      </c>
      <c r="DS755">
        <v>1073.41076923077</v>
      </c>
      <c r="DT755">
        <v>31.9929923076923</v>
      </c>
      <c r="DU755">
        <v>26.0170461538462</v>
      </c>
      <c r="DV755">
        <v>1029.97615384615</v>
      </c>
      <c r="DW755">
        <v>31.6777923076923</v>
      </c>
      <c r="DX755">
        <v>500.008769230769</v>
      </c>
      <c r="DY755">
        <v>90.2808</v>
      </c>
      <c r="DZ755">
        <v>0.0450187</v>
      </c>
      <c r="EA755">
        <v>44.3361076923077</v>
      </c>
      <c r="EB755">
        <v>43.8050307692308</v>
      </c>
      <c r="EC755">
        <v>999.9</v>
      </c>
      <c r="ED755">
        <v>0</v>
      </c>
      <c r="EE755">
        <v>0</v>
      </c>
      <c r="EF755">
        <v>9997.06615384615</v>
      </c>
      <c r="EG755">
        <v>0</v>
      </c>
      <c r="EH755">
        <v>1197.07307692308</v>
      </c>
      <c r="EI755">
        <v>-42.3364461538462</v>
      </c>
      <c r="EJ755">
        <v>1065.15307692308</v>
      </c>
      <c r="EK755">
        <v>1102.08461538462</v>
      </c>
      <c r="EL755">
        <v>5.97593846153846</v>
      </c>
      <c r="EM755">
        <v>1073.41076923077</v>
      </c>
      <c r="EN755">
        <v>26.0170461538462</v>
      </c>
      <c r="EO755">
        <v>2.88835076923077</v>
      </c>
      <c r="EP755">
        <v>2.34883923076923</v>
      </c>
      <c r="EQ755">
        <v>23.3979076923077</v>
      </c>
      <c r="ER755">
        <v>20.0153076923077</v>
      </c>
      <c r="ES755">
        <v>1199.95769230769</v>
      </c>
      <c r="ET755">
        <v>0.966990461538462</v>
      </c>
      <c r="EU755">
        <v>0.0330095</v>
      </c>
      <c r="EV755">
        <v>0</v>
      </c>
      <c r="EW755">
        <v>1123.07461538462</v>
      </c>
      <c r="EX755">
        <v>5.00059</v>
      </c>
      <c r="EY755">
        <v>14821.0153846154</v>
      </c>
      <c r="EZ755">
        <v>10358.3076923077</v>
      </c>
      <c r="FA755">
        <v>64.3653076923077</v>
      </c>
      <c r="FB755">
        <v>66.2833846153846</v>
      </c>
      <c r="FC755">
        <v>64.6248461538462</v>
      </c>
      <c r="FD755">
        <v>65.9179230769231</v>
      </c>
      <c r="FE755">
        <v>65.0381538461538</v>
      </c>
      <c r="FF755">
        <v>1155.51</v>
      </c>
      <c r="FG755">
        <v>39.4453846153846</v>
      </c>
      <c r="FH755">
        <v>0</v>
      </c>
      <c r="FI755">
        <v>1761419113.3</v>
      </c>
      <c r="FJ755">
        <v>0</v>
      </c>
      <c r="FK755">
        <v>1122.90807692308</v>
      </c>
      <c r="FL755">
        <v>-11.5347008497911</v>
      </c>
      <c r="FM755">
        <v>-117.008546944388</v>
      </c>
      <c r="FN755">
        <v>14820.1576923077</v>
      </c>
      <c r="FO755">
        <v>15</v>
      </c>
      <c r="FP755">
        <v>0</v>
      </c>
      <c r="FQ755" t="s">
        <v>439</v>
      </c>
      <c r="FR755">
        <v>0</v>
      </c>
      <c r="FS755">
        <v>0</v>
      </c>
      <c r="FT755">
        <v>0</v>
      </c>
      <c r="FU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A755">
        <v>0</v>
      </c>
      <c r="GB755">
        <v>0</v>
      </c>
      <c r="GC755">
        <v>-42.0653476190476</v>
      </c>
      <c r="GD755">
        <v>-6.24606233766248</v>
      </c>
      <c r="GE755">
        <v>1.12977582505349</v>
      </c>
      <c r="GF755">
        <v>0</v>
      </c>
      <c r="GG755">
        <v>1123.66088235294</v>
      </c>
      <c r="GH755">
        <v>-12.1932773094361</v>
      </c>
      <c r="GI755">
        <v>1.217476579427</v>
      </c>
      <c r="GJ755">
        <v>-1</v>
      </c>
      <c r="GK755">
        <v>5.97957714285714</v>
      </c>
      <c r="GL755">
        <v>-0.0695633766233615</v>
      </c>
      <c r="GM755">
        <v>0.00764321930606103</v>
      </c>
      <c r="GN755">
        <v>1</v>
      </c>
      <c r="GO755">
        <v>1</v>
      </c>
      <c r="GP755">
        <v>2</v>
      </c>
      <c r="GQ755" t="s">
        <v>446</v>
      </c>
      <c r="GR755">
        <v>3.12618</v>
      </c>
      <c r="GS755">
        <v>2.72303</v>
      </c>
      <c r="GT755">
        <v>0.161709</v>
      </c>
      <c r="GU755">
        <v>0.165976</v>
      </c>
      <c r="GV755">
        <v>0.118959</v>
      </c>
      <c r="GW755">
        <v>0.102989</v>
      </c>
      <c r="GX755">
        <v>29806.7</v>
      </c>
      <c r="GY755">
        <v>31279</v>
      </c>
      <c r="GZ755">
        <v>32327.9</v>
      </c>
      <c r="HA755">
        <v>34117.6</v>
      </c>
      <c r="HB755">
        <v>40756.3</v>
      </c>
      <c r="HC755">
        <v>44190.7</v>
      </c>
      <c r="HD755">
        <v>50874.6</v>
      </c>
      <c r="HE755">
        <v>54770.5</v>
      </c>
      <c r="HF755">
        <v>1.63678</v>
      </c>
      <c r="HG755">
        <v>1.49745</v>
      </c>
      <c r="HH755">
        <v>-0.0870302</v>
      </c>
      <c r="HI755">
        <v>0</v>
      </c>
      <c r="HJ755">
        <v>45.2124</v>
      </c>
      <c r="HK755">
        <v>999.9</v>
      </c>
      <c r="HL755">
        <v>56.165</v>
      </c>
      <c r="HM755">
        <v>30.414</v>
      </c>
      <c r="HN755">
        <v>27.1416</v>
      </c>
      <c r="HO755">
        <v>60.5693</v>
      </c>
      <c r="HP755">
        <v>41.0337</v>
      </c>
      <c r="HQ755">
        <v>1</v>
      </c>
      <c r="HR755">
        <v>2.80246</v>
      </c>
      <c r="HS755">
        <v>9.28105</v>
      </c>
      <c r="HT755">
        <v>19.8982</v>
      </c>
      <c r="HU755">
        <v>5.18225</v>
      </c>
      <c r="HV755">
        <v>12.0161</v>
      </c>
      <c r="HW755">
        <v>4.96715</v>
      </c>
      <c r="HX755">
        <v>3.29585</v>
      </c>
      <c r="HY755">
        <v>9999</v>
      </c>
      <c r="HZ755">
        <v>9999</v>
      </c>
      <c r="IA755">
        <v>999.9</v>
      </c>
      <c r="IB755">
        <v>9999</v>
      </c>
      <c r="IC755">
        <v>1.86324</v>
      </c>
      <c r="ID755">
        <v>1.8681</v>
      </c>
      <c r="IE755">
        <v>1.86783</v>
      </c>
      <c r="IF755">
        <v>1.86905</v>
      </c>
      <c r="IG755">
        <v>1.86981</v>
      </c>
      <c r="IH755">
        <v>1.86586</v>
      </c>
      <c r="II755">
        <v>1.86692</v>
      </c>
      <c r="IJ755">
        <v>1.86839</v>
      </c>
      <c r="IK755">
        <v>5</v>
      </c>
      <c r="IL755">
        <v>0</v>
      </c>
      <c r="IM755">
        <v>0</v>
      </c>
      <c r="IN755">
        <v>0</v>
      </c>
      <c r="IO755" t="s">
        <v>441</v>
      </c>
      <c r="IP755" t="s">
        <v>442</v>
      </c>
      <c r="IQ755" t="s">
        <v>443</v>
      </c>
      <c r="IR755" t="s">
        <v>443</v>
      </c>
      <c r="IS755" t="s">
        <v>443</v>
      </c>
      <c r="IT755" t="s">
        <v>443</v>
      </c>
      <c r="IU755">
        <v>0</v>
      </c>
      <c r="IV755">
        <v>100</v>
      </c>
      <c r="IW755">
        <v>100</v>
      </c>
      <c r="IX755">
        <v>1.1</v>
      </c>
      <c r="IY755">
        <v>0.3152</v>
      </c>
      <c r="IZ755">
        <v>1.09748391826392</v>
      </c>
      <c r="JA755">
        <v>0</v>
      </c>
      <c r="JB755">
        <v>0</v>
      </c>
      <c r="JC755">
        <v>0</v>
      </c>
      <c r="JD755">
        <v>0.315191680746845</v>
      </c>
      <c r="JE755">
        <v>0</v>
      </c>
      <c r="JF755">
        <v>0</v>
      </c>
      <c r="JG755">
        <v>0</v>
      </c>
      <c r="JH755">
        <v>5</v>
      </c>
      <c r="JI755">
        <v>2273</v>
      </c>
      <c r="JJ755">
        <v>0</v>
      </c>
      <c r="JK755">
        <v>25</v>
      </c>
      <c r="JL755">
        <v>29356985.9</v>
      </c>
      <c r="JM755">
        <v>29356985.9</v>
      </c>
      <c r="JN755">
        <v>2.22778</v>
      </c>
      <c r="JO755">
        <v>2.61963</v>
      </c>
      <c r="JP755">
        <v>1.54785</v>
      </c>
      <c r="JQ755">
        <v>2.31445</v>
      </c>
      <c r="JR755">
        <v>1.64673</v>
      </c>
      <c r="JS755">
        <v>2.25464</v>
      </c>
      <c r="JT755">
        <v>34.5777</v>
      </c>
      <c r="JU755">
        <v>24.0875</v>
      </c>
      <c r="JV755">
        <v>18</v>
      </c>
      <c r="JW755">
        <v>475.036</v>
      </c>
      <c r="JX755">
        <v>374.971</v>
      </c>
      <c r="JY755">
        <v>36.1125</v>
      </c>
      <c r="JZ755">
        <v>57.1933</v>
      </c>
      <c r="KA755">
        <v>30.0042</v>
      </c>
      <c r="KB755">
        <v>56.0151</v>
      </c>
      <c r="KC755">
        <v>55.7738</v>
      </c>
      <c r="KD755">
        <v>44.6517</v>
      </c>
      <c r="KE755">
        <v>0</v>
      </c>
      <c r="KF755">
        <v>100</v>
      </c>
      <c r="KG755">
        <v>23.9118</v>
      </c>
      <c r="KH755">
        <v>1121.38</v>
      </c>
      <c r="KI755">
        <v>34.6858</v>
      </c>
      <c r="KJ755">
        <v>92.1646</v>
      </c>
      <c r="KK755">
        <v>88.5886</v>
      </c>
    </row>
    <row r="756" spans="1:297">
      <c r="A756">
        <v>740</v>
      </c>
      <c r="B756">
        <v>1761419159.1</v>
      </c>
      <c r="C756">
        <v>10978.0999999046</v>
      </c>
      <c r="D756" t="s">
        <v>1929</v>
      </c>
      <c r="E756" t="s">
        <v>1930</v>
      </c>
      <c r="F756">
        <v>5</v>
      </c>
      <c r="G756" t="s">
        <v>1796</v>
      </c>
      <c r="H756" t="s">
        <v>436</v>
      </c>
      <c r="I756">
        <v>1761419151.17692</v>
      </c>
      <c r="J756">
        <f>(K756)/1000</f>
        <v>0</v>
      </c>
      <c r="K756">
        <f>IF(DP756, AN756, AH756)</f>
        <v>0</v>
      </c>
      <c r="L756">
        <f>IF(DP756, AI756, AG756)</f>
        <v>0</v>
      </c>
      <c r="M756">
        <f>DR756 - IF(AU756&gt;1, L756*DL756*100.0/(AW756), 0)</f>
        <v>0</v>
      </c>
      <c r="N756">
        <f>((T756-J756/2)*M756-L756)/(T756+J756/2)</f>
        <v>0</v>
      </c>
      <c r="O756">
        <f>N756*(DY756+DZ756)/1000.0</f>
        <v>0</v>
      </c>
      <c r="P756">
        <f>(DR756 - IF(AU756&gt;1, L756*DL756*100.0/(AW756), 0))*(DY756+DZ756)/1000.0</f>
        <v>0</v>
      </c>
      <c r="Q756">
        <f>2.0/((1/S756-1/R756)+SIGN(S756)*SQRT((1/S756-1/R756)*(1/S756-1/R756) + 4*DM756/((DM756+1)*(DM756+1))*(2*1/S756*1/R756-1/R756*1/R756)))</f>
        <v>0</v>
      </c>
      <c r="R756">
        <f>IF(LEFT(DN756,1)&lt;&gt;"0",IF(LEFT(DN756,1)="1",3.0,DO756),$D$5+$E$5*(EF756*DY756/($K$5*1000))+$F$5*(EF756*DY756/($K$5*1000))*MAX(MIN(DL756,$J$5),$I$5)*MAX(MIN(DL756,$J$5),$I$5)+$G$5*MAX(MIN(DL756,$J$5),$I$5)*(EF756*DY756/($K$5*1000))+$H$5*(EF756*DY756/($K$5*1000))*(EF756*DY756/($K$5*1000)))</f>
        <v>0</v>
      </c>
      <c r="S756">
        <f>J756*(1000-(1000*0.61365*exp(17.502*W756/(240.97+W756))/(DY756+DZ756)+DT756)/2)/(1000*0.61365*exp(17.502*W756/(240.97+W756))/(DY756+DZ756)-DT756)</f>
        <v>0</v>
      </c>
      <c r="T756">
        <f>1/((DM756+1)/(Q756/1.6)+1/(R756/1.37)) + DM756/((DM756+1)/(Q756/1.6) + DM756/(R756/1.37))</f>
        <v>0</v>
      </c>
      <c r="U756">
        <f>(DH756*DK756)</f>
        <v>0</v>
      </c>
      <c r="V756">
        <f>(EA756+(U756+2*0.95*5.67E-8*(((EA756+$B$7)+273)^4-(EA756+273)^4)-44100*J756)/(1.84*29.3*R756+8*0.95*5.67E-8*(EA756+273)^3))</f>
        <v>0</v>
      </c>
      <c r="W756">
        <f>($C$7*EB756+$D$7*EC756+$E$7*V756)</f>
        <v>0</v>
      </c>
      <c r="X756">
        <f>0.61365*exp(17.502*W756/(240.97+W756))</f>
        <v>0</v>
      </c>
      <c r="Y756">
        <f>(Z756/AA756*100)</f>
        <v>0</v>
      </c>
      <c r="Z756">
        <f>DT756*(DY756+DZ756)/1000</f>
        <v>0</v>
      </c>
      <c r="AA756">
        <f>0.61365*exp(17.502*EA756/(240.97+EA756))</f>
        <v>0</v>
      </c>
      <c r="AB756">
        <f>(X756-DT756*(DY756+DZ756)/1000)</f>
        <v>0</v>
      </c>
      <c r="AC756">
        <f>(-J756*44100)</f>
        <v>0</v>
      </c>
      <c r="AD756">
        <f>2*29.3*R756*0.92*(EA756-W756)</f>
        <v>0</v>
      </c>
      <c r="AE756">
        <f>2*0.95*5.67E-8*(((EA756+$B$7)+273)^4-(W756+273)^4)</f>
        <v>0</v>
      </c>
      <c r="AF756">
        <f>U756+AE756+AC756+AD756</f>
        <v>0</v>
      </c>
      <c r="AG756">
        <f>DX756*AU756*(DS756-DR756*(1000-AU756*DU756)/(1000-AU756*DT756))/(100*DL756)</f>
        <v>0</v>
      </c>
      <c r="AH756">
        <f>1000*DX756*AU756*(DT756-DU756)/(100*DL756*(1000-AU756*DT756))</f>
        <v>0</v>
      </c>
      <c r="AI756">
        <f>(AJ756 - AK756 - DY756*1E3/(8.314*(EA756+273.15)) * AM756/DX756 * AL756) * DX756/(100*DL756) * (1000 - DU756)/1000</f>
        <v>0</v>
      </c>
      <c r="AJ756">
        <v>1138.36282823231</v>
      </c>
      <c r="AK756">
        <v>1109.87351515152</v>
      </c>
      <c r="AL756">
        <v>3.26220727872373</v>
      </c>
      <c r="AM756">
        <v>65.3077758132671</v>
      </c>
      <c r="AN756">
        <f>(AP756 - AO756 + DY756*1E3/(8.314*(EA756+273.15)) * AR756/DX756 * AQ756) * DX756/(100*DL756) * 1000/(1000 - AP756)</f>
        <v>0</v>
      </c>
      <c r="AO756">
        <v>26.018466176392</v>
      </c>
      <c r="AP756">
        <v>31.9949751515152</v>
      </c>
      <c r="AQ756">
        <v>2.04658397817079e-05</v>
      </c>
      <c r="AR756">
        <v>110.477653958473</v>
      </c>
      <c r="AS756">
        <v>16</v>
      </c>
      <c r="AT756">
        <v>3</v>
      </c>
      <c r="AU756">
        <f>IF(AS756*$H$13&gt;=AW756,1.0,(AW756/(AW756-AS756*$H$13)))</f>
        <v>0</v>
      </c>
      <c r="AV756">
        <f>(AU756-1)*100</f>
        <v>0</v>
      </c>
      <c r="AW756">
        <f>MAX(0,($B$13+$C$13*EF756)/(1+$D$13*EF756)*DY756/(EA756+273)*$E$13)</f>
        <v>0</v>
      </c>
      <c r="AX756" t="s">
        <v>437</v>
      </c>
      <c r="AY756" t="s">
        <v>437</v>
      </c>
      <c r="AZ756">
        <v>0</v>
      </c>
      <c r="BA756">
        <v>0</v>
      </c>
      <c r="BB756">
        <f>1-AZ756/BA756</f>
        <v>0</v>
      </c>
      <c r="BC756">
        <v>0</v>
      </c>
      <c r="BD756" t="s">
        <v>437</v>
      </c>
      <c r="BE756" t="s">
        <v>437</v>
      </c>
      <c r="BF756">
        <v>0</v>
      </c>
      <c r="BG756">
        <v>0</v>
      </c>
      <c r="BH756">
        <f>1-BF756/BG756</f>
        <v>0</v>
      </c>
      <c r="BI756">
        <v>0.5</v>
      </c>
      <c r="BJ756">
        <f>DI756</f>
        <v>0</v>
      </c>
      <c r="BK756">
        <f>L756</f>
        <v>0</v>
      </c>
      <c r="BL756">
        <f>BH756*BI756*BJ756</f>
        <v>0</v>
      </c>
      <c r="BM756">
        <f>(BK756-BC756)/BJ756</f>
        <v>0</v>
      </c>
      <c r="BN756">
        <f>(BA756-BG756)/BG756</f>
        <v>0</v>
      </c>
      <c r="BO756">
        <f>AZ756/(BB756+AZ756/BG756)</f>
        <v>0</v>
      </c>
      <c r="BP756" t="s">
        <v>437</v>
      </c>
      <c r="BQ756">
        <v>0</v>
      </c>
      <c r="BR756">
        <f>IF(BQ756&lt;&gt;0, BQ756, BO756)</f>
        <v>0</v>
      </c>
      <c r="BS756">
        <f>1-BR756/BG756</f>
        <v>0</v>
      </c>
      <c r="BT756">
        <f>(BG756-BF756)/(BG756-BR756)</f>
        <v>0</v>
      </c>
      <c r="BU756">
        <f>(BA756-BG756)/(BA756-BR756)</f>
        <v>0</v>
      </c>
      <c r="BV756">
        <f>(BG756-BF756)/(BG756-AZ756)</f>
        <v>0</v>
      </c>
      <c r="BW756">
        <f>(BA756-BG756)/(BA756-AZ756)</f>
        <v>0</v>
      </c>
      <c r="BX756">
        <f>(BT756*BR756/BF756)</f>
        <v>0</v>
      </c>
      <c r="BY756">
        <f>(1-BX756)</f>
        <v>0</v>
      </c>
      <c r="DH756">
        <f>$B$11*EG756+$C$11*EH756+$F$11*ES756*(1-EV756)</f>
        <v>0</v>
      </c>
      <c r="DI756">
        <f>DH756*DJ756</f>
        <v>0</v>
      </c>
      <c r="DJ756">
        <f>($B$11*$D$9+$C$11*$D$9+$F$11*((FF756+EX756)/MAX(FF756+EX756+FG756, 0.1)*$I$9+FG756/MAX(FF756+EX756+FG756, 0.1)*$J$9))/($B$11+$C$11+$F$11)</f>
        <v>0</v>
      </c>
      <c r="DK756">
        <f>($B$11*$K$9+$C$11*$K$9+$F$11*((FF756+EX756)/MAX(FF756+EX756+FG756, 0.1)*$P$9+FG756/MAX(FF756+EX756+FG756, 0.1)*$Q$9))/($B$11+$C$11+$F$11)</f>
        <v>0</v>
      </c>
      <c r="DL756">
        <v>6</v>
      </c>
      <c r="DM756">
        <v>0.5</v>
      </c>
      <c r="DN756" t="s">
        <v>438</v>
      </c>
      <c r="DO756">
        <v>2</v>
      </c>
      <c r="DP756" t="b">
        <v>1</v>
      </c>
      <c r="DQ756">
        <v>1761419151.17692</v>
      </c>
      <c r="DR756">
        <v>1051.70615384615</v>
      </c>
      <c r="DS756">
        <v>1093.88846153846</v>
      </c>
      <c r="DT756">
        <v>31.9921923076923</v>
      </c>
      <c r="DU756">
        <v>26.0179769230769</v>
      </c>
      <c r="DV756">
        <v>1050.60769230769</v>
      </c>
      <c r="DW756">
        <v>31.677</v>
      </c>
      <c r="DX756">
        <v>500.030923076923</v>
      </c>
      <c r="DY756">
        <v>90.2805769230769</v>
      </c>
      <c r="DZ756">
        <v>0.0450415</v>
      </c>
      <c r="EA756">
        <v>44.3699692307692</v>
      </c>
      <c r="EB756">
        <v>43.8321076923077</v>
      </c>
      <c r="EC756">
        <v>999.9</v>
      </c>
      <c r="ED756">
        <v>0</v>
      </c>
      <c r="EE756">
        <v>0</v>
      </c>
      <c r="EF756">
        <v>9999.08076923077</v>
      </c>
      <c r="EG756">
        <v>0</v>
      </c>
      <c r="EH756">
        <v>1196.93538461538</v>
      </c>
      <c r="EI756">
        <v>-42.1829615384615</v>
      </c>
      <c r="EJ756">
        <v>1086.46538461538</v>
      </c>
      <c r="EK756">
        <v>1123.11076923077</v>
      </c>
      <c r="EL756">
        <v>5.97421384615385</v>
      </c>
      <c r="EM756">
        <v>1093.88846153846</v>
      </c>
      <c r="EN756">
        <v>26.0179769230769</v>
      </c>
      <c r="EO756">
        <v>2.88827230769231</v>
      </c>
      <c r="EP756">
        <v>2.34891769230769</v>
      </c>
      <c r="EQ756">
        <v>23.3974615384615</v>
      </c>
      <c r="ER756">
        <v>20.0158384615385</v>
      </c>
      <c r="ES756">
        <v>1199.93846153846</v>
      </c>
      <c r="ET756">
        <v>0.966990538461538</v>
      </c>
      <c r="EU756">
        <v>0.0330094769230769</v>
      </c>
      <c r="EV756">
        <v>0</v>
      </c>
      <c r="EW756">
        <v>1121.81153846154</v>
      </c>
      <c r="EX756">
        <v>5.00059</v>
      </c>
      <c r="EY756">
        <v>14809.2</v>
      </c>
      <c r="EZ756">
        <v>10358.1461538462</v>
      </c>
      <c r="FA756">
        <v>64.3988461538462</v>
      </c>
      <c r="FB756">
        <v>66.3217692307692</v>
      </c>
      <c r="FC756">
        <v>64.6583846153846</v>
      </c>
      <c r="FD756">
        <v>65.9612307692308</v>
      </c>
      <c r="FE756">
        <v>65.0813846153846</v>
      </c>
      <c r="FF756">
        <v>1155.49461538462</v>
      </c>
      <c r="FG756">
        <v>39.4415384615385</v>
      </c>
      <c r="FH756">
        <v>0</v>
      </c>
      <c r="FI756">
        <v>1761419119.3</v>
      </c>
      <c r="FJ756">
        <v>0</v>
      </c>
      <c r="FK756">
        <v>1121.79269230769</v>
      </c>
      <c r="FL756">
        <v>-11.6714529832754</v>
      </c>
      <c r="FM756">
        <v>-110.80341881166</v>
      </c>
      <c r="FN756">
        <v>14808.7923076923</v>
      </c>
      <c r="FO756">
        <v>15</v>
      </c>
      <c r="FP756">
        <v>0</v>
      </c>
      <c r="FQ756" t="s">
        <v>439</v>
      </c>
      <c r="FR756">
        <v>0</v>
      </c>
      <c r="FS756">
        <v>0</v>
      </c>
      <c r="FT756">
        <v>0</v>
      </c>
      <c r="FU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A756">
        <v>0</v>
      </c>
      <c r="GB756">
        <v>0</v>
      </c>
      <c r="GC756">
        <v>-42.325715</v>
      </c>
      <c r="GD756">
        <v>-0.33866616541354</v>
      </c>
      <c r="GE756">
        <v>0.916777936730046</v>
      </c>
      <c r="GF756">
        <v>1</v>
      </c>
      <c r="GG756">
        <v>1122.57558823529</v>
      </c>
      <c r="GH756">
        <v>-11.2896867792657</v>
      </c>
      <c r="GI756">
        <v>1.12310282169394</v>
      </c>
      <c r="GJ756">
        <v>-1</v>
      </c>
      <c r="GK756">
        <v>5.975413</v>
      </c>
      <c r="GL756">
        <v>-0.0145425563909847</v>
      </c>
      <c r="GM756">
        <v>0.00321341422788911</v>
      </c>
      <c r="GN756">
        <v>1</v>
      </c>
      <c r="GO756">
        <v>2</v>
      </c>
      <c r="GP756">
        <v>2</v>
      </c>
      <c r="GQ756" t="s">
        <v>440</v>
      </c>
      <c r="GR756">
        <v>3.12618</v>
      </c>
      <c r="GS756">
        <v>2.72318</v>
      </c>
      <c r="GT756">
        <v>0.163591</v>
      </c>
      <c r="GU756">
        <v>0.167716</v>
      </c>
      <c r="GV756">
        <v>0.118939</v>
      </c>
      <c r="GW756">
        <v>0.102971</v>
      </c>
      <c r="GX756">
        <v>29736</v>
      </c>
      <c r="GY756">
        <v>31209.3</v>
      </c>
      <c r="GZ756">
        <v>32324.6</v>
      </c>
      <c r="HA756">
        <v>34113.6</v>
      </c>
      <c r="HB756">
        <v>40754.3</v>
      </c>
      <c r="HC756">
        <v>44186.9</v>
      </c>
      <c r="HD756">
        <v>50870.5</v>
      </c>
      <c r="HE756">
        <v>54764.4</v>
      </c>
      <c r="HF756">
        <v>1.63665</v>
      </c>
      <c r="HG756">
        <v>1.4978</v>
      </c>
      <c r="HH756">
        <v>-0.0861213</v>
      </c>
      <c r="HI756">
        <v>0</v>
      </c>
      <c r="HJ756">
        <v>45.2419</v>
      </c>
      <c r="HK756">
        <v>999.9</v>
      </c>
      <c r="HL756">
        <v>56.165</v>
      </c>
      <c r="HM756">
        <v>30.424</v>
      </c>
      <c r="HN756">
        <v>27.1599</v>
      </c>
      <c r="HO756">
        <v>60.6893</v>
      </c>
      <c r="HP756">
        <v>40.9896</v>
      </c>
      <c r="HQ756">
        <v>1</v>
      </c>
      <c r="HR756">
        <v>2.80768</v>
      </c>
      <c r="HS756">
        <v>9.28105</v>
      </c>
      <c r="HT756">
        <v>19.8983</v>
      </c>
      <c r="HU756">
        <v>5.18434</v>
      </c>
      <c r="HV756">
        <v>12.0159</v>
      </c>
      <c r="HW756">
        <v>4.9675</v>
      </c>
      <c r="HX756">
        <v>3.29598</v>
      </c>
      <c r="HY756">
        <v>9999</v>
      </c>
      <c r="HZ756">
        <v>9999</v>
      </c>
      <c r="IA756">
        <v>999.9</v>
      </c>
      <c r="IB756">
        <v>9999</v>
      </c>
      <c r="IC756">
        <v>1.86325</v>
      </c>
      <c r="ID756">
        <v>1.8681</v>
      </c>
      <c r="IE756">
        <v>1.86784</v>
      </c>
      <c r="IF756">
        <v>1.86905</v>
      </c>
      <c r="IG756">
        <v>1.86981</v>
      </c>
      <c r="IH756">
        <v>1.86586</v>
      </c>
      <c r="II756">
        <v>1.86693</v>
      </c>
      <c r="IJ756">
        <v>1.86841</v>
      </c>
      <c r="IK756">
        <v>5</v>
      </c>
      <c r="IL756">
        <v>0</v>
      </c>
      <c r="IM756">
        <v>0</v>
      </c>
      <c r="IN756">
        <v>0</v>
      </c>
      <c r="IO756" t="s">
        <v>441</v>
      </c>
      <c r="IP756" t="s">
        <v>442</v>
      </c>
      <c r="IQ756" t="s">
        <v>443</v>
      </c>
      <c r="IR756" t="s">
        <v>443</v>
      </c>
      <c r="IS756" t="s">
        <v>443</v>
      </c>
      <c r="IT756" t="s">
        <v>443</v>
      </c>
      <c r="IU756">
        <v>0</v>
      </c>
      <c r="IV756">
        <v>100</v>
      </c>
      <c r="IW756">
        <v>100</v>
      </c>
      <c r="IX756">
        <v>1.1</v>
      </c>
      <c r="IY756">
        <v>0.3152</v>
      </c>
      <c r="IZ756">
        <v>1.09748391826392</v>
      </c>
      <c r="JA756">
        <v>0</v>
      </c>
      <c r="JB756">
        <v>0</v>
      </c>
      <c r="JC756">
        <v>0</v>
      </c>
      <c r="JD756">
        <v>0.315191680746845</v>
      </c>
      <c r="JE756">
        <v>0</v>
      </c>
      <c r="JF756">
        <v>0</v>
      </c>
      <c r="JG756">
        <v>0</v>
      </c>
      <c r="JH756">
        <v>5</v>
      </c>
      <c r="JI756">
        <v>2273</v>
      </c>
      <c r="JJ756">
        <v>0</v>
      </c>
      <c r="JK756">
        <v>25</v>
      </c>
      <c r="JL756">
        <v>29356986</v>
      </c>
      <c r="JM756">
        <v>29356986</v>
      </c>
      <c r="JN756">
        <v>2.2583</v>
      </c>
      <c r="JO756">
        <v>2.62085</v>
      </c>
      <c r="JP756">
        <v>1.54785</v>
      </c>
      <c r="JQ756">
        <v>2.31445</v>
      </c>
      <c r="JR756">
        <v>1.64551</v>
      </c>
      <c r="JS756">
        <v>2.25708</v>
      </c>
      <c r="JT756">
        <v>34.5777</v>
      </c>
      <c r="JU756">
        <v>24.0875</v>
      </c>
      <c r="JV756">
        <v>18</v>
      </c>
      <c r="JW756">
        <v>475.187</v>
      </c>
      <c r="JX756">
        <v>375.369</v>
      </c>
      <c r="JY756">
        <v>36.1437</v>
      </c>
      <c r="JZ756">
        <v>57.2333</v>
      </c>
      <c r="KA756">
        <v>30.0042</v>
      </c>
      <c r="KB756">
        <v>56.0605</v>
      </c>
      <c r="KC756">
        <v>55.8185</v>
      </c>
      <c r="KD756">
        <v>45.2318</v>
      </c>
      <c r="KE756">
        <v>0</v>
      </c>
      <c r="KF756">
        <v>100</v>
      </c>
      <c r="KG756">
        <v>23.9065</v>
      </c>
      <c r="KH756">
        <v>1135</v>
      </c>
      <c r="KI756">
        <v>34.6858</v>
      </c>
      <c r="KJ756">
        <v>92.1564</v>
      </c>
      <c r="KK756">
        <v>88.5786</v>
      </c>
    </row>
    <row r="757" spans="1:297">
      <c r="A757">
        <v>741</v>
      </c>
      <c r="B757">
        <v>1761419163.1</v>
      </c>
      <c r="C757">
        <v>10982.0999999046</v>
      </c>
      <c r="D757" t="s">
        <v>1931</v>
      </c>
      <c r="E757" t="s">
        <v>1932</v>
      </c>
      <c r="F757">
        <v>5</v>
      </c>
      <c r="G757" t="s">
        <v>1796</v>
      </c>
      <c r="H757" t="s">
        <v>436</v>
      </c>
      <c r="I757">
        <v>1761419155.51667</v>
      </c>
      <c r="J757">
        <f>(K757)/1000</f>
        <v>0</v>
      </c>
      <c r="K757">
        <f>IF(DP757, AN757, AH757)</f>
        <v>0</v>
      </c>
      <c r="L757">
        <f>IF(DP757, AI757, AG757)</f>
        <v>0</v>
      </c>
      <c r="M757">
        <f>DR757 - IF(AU757&gt;1, L757*DL757*100.0/(AW757), 0)</f>
        <v>0</v>
      </c>
      <c r="N757">
        <f>((T757-J757/2)*M757-L757)/(T757+J757/2)</f>
        <v>0</v>
      </c>
      <c r="O757">
        <f>N757*(DY757+DZ757)/1000.0</f>
        <v>0</v>
      </c>
      <c r="P757">
        <f>(DR757 - IF(AU757&gt;1, L757*DL757*100.0/(AW757), 0))*(DY757+DZ757)/1000.0</f>
        <v>0</v>
      </c>
      <c r="Q757">
        <f>2.0/((1/S757-1/R757)+SIGN(S757)*SQRT((1/S757-1/R757)*(1/S757-1/R757) + 4*DM757/((DM757+1)*(DM757+1))*(2*1/S757*1/R757-1/R757*1/R757)))</f>
        <v>0</v>
      </c>
      <c r="R757">
        <f>IF(LEFT(DN757,1)&lt;&gt;"0",IF(LEFT(DN757,1)="1",3.0,DO757),$D$5+$E$5*(EF757*DY757/($K$5*1000))+$F$5*(EF757*DY757/($K$5*1000))*MAX(MIN(DL757,$J$5),$I$5)*MAX(MIN(DL757,$J$5),$I$5)+$G$5*MAX(MIN(DL757,$J$5),$I$5)*(EF757*DY757/($K$5*1000))+$H$5*(EF757*DY757/($K$5*1000))*(EF757*DY757/($K$5*1000)))</f>
        <v>0</v>
      </c>
      <c r="S757">
        <f>J757*(1000-(1000*0.61365*exp(17.502*W757/(240.97+W757))/(DY757+DZ757)+DT757)/2)/(1000*0.61365*exp(17.502*W757/(240.97+W757))/(DY757+DZ757)-DT757)</f>
        <v>0</v>
      </c>
      <c r="T757">
        <f>1/((DM757+1)/(Q757/1.6)+1/(R757/1.37)) + DM757/((DM757+1)/(Q757/1.6) + DM757/(R757/1.37))</f>
        <v>0</v>
      </c>
      <c r="U757">
        <f>(DH757*DK757)</f>
        <v>0</v>
      </c>
      <c r="V757">
        <f>(EA757+(U757+2*0.95*5.67E-8*(((EA757+$B$7)+273)^4-(EA757+273)^4)-44100*J757)/(1.84*29.3*R757+8*0.95*5.67E-8*(EA757+273)^3))</f>
        <v>0</v>
      </c>
      <c r="W757">
        <f>($C$7*EB757+$D$7*EC757+$E$7*V757)</f>
        <v>0</v>
      </c>
      <c r="X757">
        <f>0.61365*exp(17.502*W757/(240.97+W757))</f>
        <v>0</v>
      </c>
      <c r="Y757">
        <f>(Z757/AA757*100)</f>
        <v>0</v>
      </c>
      <c r="Z757">
        <f>DT757*(DY757+DZ757)/1000</f>
        <v>0</v>
      </c>
      <c r="AA757">
        <f>0.61365*exp(17.502*EA757/(240.97+EA757))</f>
        <v>0</v>
      </c>
      <c r="AB757">
        <f>(X757-DT757*(DY757+DZ757)/1000)</f>
        <v>0</v>
      </c>
      <c r="AC757">
        <f>(-J757*44100)</f>
        <v>0</v>
      </c>
      <c r="AD757">
        <f>2*29.3*R757*0.92*(EA757-W757)</f>
        <v>0</v>
      </c>
      <c r="AE757">
        <f>2*0.95*5.67E-8*(((EA757+$B$7)+273)^4-(W757+273)^4)</f>
        <v>0</v>
      </c>
      <c r="AF757">
        <f>U757+AE757+AC757+AD757</f>
        <v>0</v>
      </c>
      <c r="AG757">
        <f>DX757*AU757*(DS757-DR757*(1000-AU757*DU757)/(1000-AU757*DT757))/(100*DL757)</f>
        <v>0</v>
      </c>
      <c r="AH757">
        <f>1000*DX757*AU757*(DT757-DU757)/(100*DL757*(1000-AU757*DT757))</f>
        <v>0</v>
      </c>
      <c r="AI757">
        <f>(AJ757 - AK757 - DY757*1E3/(8.314*(EA757+273.15)) * AM757/DX757 * AL757) * DX757/(100*DL757) * (1000 - DU757)/1000</f>
        <v>0</v>
      </c>
      <c r="AJ757">
        <v>1151.01400398807</v>
      </c>
      <c r="AK757">
        <v>1122.90096969697</v>
      </c>
      <c r="AL757">
        <v>3.23503056244438</v>
      </c>
      <c r="AM757">
        <v>65.3077758132671</v>
      </c>
      <c r="AN757">
        <f>(AP757 - AO757 + DY757*1E3/(8.314*(EA757+273.15)) * AR757/DX757 * AQ757) * DX757/(100*DL757) * 1000/(1000 - AP757)</f>
        <v>0</v>
      </c>
      <c r="AO757">
        <v>26.017454179854</v>
      </c>
      <c r="AP757">
        <v>31.9934848484848</v>
      </c>
      <c r="AQ757">
        <v>-2.05182281793385e-05</v>
      </c>
      <c r="AR757">
        <v>110.477653958473</v>
      </c>
      <c r="AS757">
        <v>17</v>
      </c>
      <c r="AT757">
        <v>3</v>
      </c>
      <c r="AU757">
        <f>IF(AS757*$H$13&gt;=AW757,1.0,(AW757/(AW757-AS757*$H$13)))</f>
        <v>0</v>
      </c>
      <c r="AV757">
        <f>(AU757-1)*100</f>
        <v>0</v>
      </c>
      <c r="AW757">
        <f>MAX(0,($B$13+$C$13*EF757)/(1+$D$13*EF757)*DY757/(EA757+273)*$E$13)</f>
        <v>0</v>
      </c>
      <c r="AX757" t="s">
        <v>437</v>
      </c>
      <c r="AY757" t="s">
        <v>437</v>
      </c>
      <c r="AZ757">
        <v>0</v>
      </c>
      <c r="BA757">
        <v>0</v>
      </c>
      <c r="BB757">
        <f>1-AZ757/BA757</f>
        <v>0</v>
      </c>
      <c r="BC757">
        <v>0</v>
      </c>
      <c r="BD757" t="s">
        <v>437</v>
      </c>
      <c r="BE757" t="s">
        <v>437</v>
      </c>
      <c r="BF757">
        <v>0</v>
      </c>
      <c r="BG757">
        <v>0</v>
      </c>
      <c r="BH757">
        <f>1-BF757/BG757</f>
        <v>0</v>
      </c>
      <c r="BI757">
        <v>0.5</v>
      </c>
      <c r="BJ757">
        <f>DI757</f>
        <v>0</v>
      </c>
      <c r="BK757">
        <f>L757</f>
        <v>0</v>
      </c>
      <c r="BL757">
        <f>BH757*BI757*BJ757</f>
        <v>0</v>
      </c>
      <c r="BM757">
        <f>(BK757-BC757)/BJ757</f>
        <v>0</v>
      </c>
      <c r="BN757">
        <f>(BA757-BG757)/BG757</f>
        <v>0</v>
      </c>
      <c r="BO757">
        <f>AZ757/(BB757+AZ757/BG757)</f>
        <v>0</v>
      </c>
      <c r="BP757" t="s">
        <v>437</v>
      </c>
      <c r="BQ757">
        <v>0</v>
      </c>
      <c r="BR757">
        <f>IF(BQ757&lt;&gt;0, BQ757, BO757)</f>
        <v>0</v>
      </c>
      <c r="BS757">
        <f>1-BR757/BG757</f>
        <v>0</v>
      </c>
      <c r="BT757">
        <f>(BG757-BF757)/(BG757-BR757)</f>
        <v>0</v>
      </c>
      <c r="BU757">
        <f>(BA757-BG757)/(BA757-BR757)</f>
        <v>0</v>
      </c>
      <c r="BV757">
        <f>(BG757-BF757)/(BG757-AZ757)</f>
        <v>0</v>
      </c>
      <c r="BW757">
        <f>(BA757-BG757)/(BA757-AZ757)</f>
        <v>0</v>
      </c>
      <c r="BX757">
        <f>(BT757*BR757/BF757)</f>
        <v>0</v>
      </c>
      <c r="BY757">
        <f>(1-BX757)</f>
        <v>0</v>
      </c>
      <c r="DH757">
        <f>$B$11*EG757+$C$11*EH757+$F$11*ES757*(1-EV757)</f>
        <v>0</v>
      </c>
      <c r="DI757">
        <f>DH757*DJ757</f>
        <v>0</v>
      </c>
      <c r="DJ757">
        <f>($B$11*$D$9+$C$11*$D$9+$F$11*((FF757+EX757)/MAX(FF757+EX757+FG757, 0.1)*$I$9+FG757/MAX(FF757+EX757+FG757, 0.1)*$J$9))/($B$11+$C$11+$F$11)</f>
        <v>0</v>
      </c>
      <c r="DK757">
        <f>($B$11*$K$9+$C$11*$K$9+$F$11*((FF757+EX757)/MAX(FF757+EX757+FG757, 0.1)*$P$9+FG757/MAX(FF757+EX757+FG757, 0.1)*$Q$9))/($B$11+$C$11+$F$11)</f>
        <v>0</v>
      </c>
      <c r="DL757">
        <v>6</v>
      </c>
      <c r="DM757">
        <v>0.5</v>
      </c>
      <c r="DN757" t="s">
        <v>438</v>
      </c>
      <c r="DO757">
        <v>2</v>
      </c>
      <c r="DP757" t="b">
        <v>1</v>
      </c>
      <c r="DQ757">
        <v>1761419155.51667</v>
      </c>
      <c r="DR757">
        <v>1065.93166666667</v>
      </c>
      <c r="DS757">
        <v>1108.2075</v>
      </c>
      <c r="DT757">
        <v>31.9930416666667</v>
      </c>
      <c r="DU757">
        <v>26.0179083333333</v>
      </c>
      <c r="DV757">
        <v>1064.83416666667</v>
      </c>
      <c r="DW757">
        <v>31.67785</v>
      </c>
      <c r="DX757">
        <v>500.020916666667</v>
      </c>
      <c r="DY757">
        <v>90.2789166666667</v>
      </c>
      <c r="DZ757">
        <v>0.0451220833333333</v>
      </c>
      <c r="EA757">
        <v>44.391575</v>
      </c>
      <c r="EB757">
        <v>43.8470833333333</v>
      </c>
      <c r="EC757">
        <v>999.9</v>
      </c>
      <c r="ED757">
        <v>0</v>
      </c>
      <c r="EE757">
        <v>0</v>
      </c>
      <c r="EF757">
        <v>9996.245</v>
      </c>
      <c r="EG757">
        <v>0</v>
      </c>
      <c r="EH757">
        <v>1196.85</v>
      </c>
      <c r="EI757">
        <v>-42.2755083333333</v>
      </c>
      <c r="EJ757">
        <v>1101.16166666667</v>
      </c>
      <c r="EK757">
        <v>1137.81</v>
      </c>
      <c r="EL757">
        <v>5.9751275</v>
      </c>
      <c r="EM757">
        <v>1108.2075</v>
      </c>
      <c r="EN757">
        <v>26.0179083333333</v>
      </c>
      <c r="EO757">
        <v>2.88829666666667</v>
      </c>
      <c r="EP757">
        <v>2.34887</v>
      </c>
      <c r="EQ757">
        <v>23.3976083333333</v>
      </c>
      <c r="ER757">
        <v>20.0155083333333</v>
      </c>
      <c r="ES757">
        <v>1199.95333333333</v>
      </c>
      <c r="ET757">
        <v>0.966991583333333</v>
      </c>
      <c r="EU757">
        <v>0.0330085083333333</v>
      </c>
      <c r="EV757">
        <v>0</v>
      </c>
      <c r="EW757">
        <v>1120.985</v>
      </c>
      <c r="EX757">
        <v>5.00059</v>
      </c>
      <c r="EY757">
        <v>14801.5583333333</v>
      </c>
      <c r="EZ757">
        <v>10358.2833333333</v>
      </c>
      <c r="FA757">
        <v>64.4268333333333</v>
      </c>
      <c r="FB757">
        <v>66.3435</v>
      </c>
      <c r="FC757">
        <v>64.6819166666667</v>
      </c>
      <c r="FD757">
        <v>65.979</v>
      </c>
      <c r="FE757">
        <v>65.09875</v>
      </c>
      <c r="FF757">
        <v>1155.5125</v>
      </c>
      <c r="FG757">
        <v>39.44</v>
      </c>
      <c r="FH757">
        <v>0</v>
      </c>
      <c r="FI757">
        <v>1761419123.5</v>
      </c>
      <c r="FJ757">
        <v>0</v>
      </c>
      <c r="FK757">
        <v>1120.8688</v>
      </c>
      <c r="FL757">
        <v>-11.5746153610435</v>
      </c>
      <c r="FM757">
        <v>-106.707692158874</v>
      </c>
      <c r="FN757">
        <v>14800.516</v>
      </c>
      <c r="FO757">
        <v>15</v>
      </c>
      <c r="FP757">
        <v>0</v>
      </c>
      <c r="FQ757" t="s">
        <v>439</v>
      </c>
      <c r="FR757">
        <v>0</v>
      </c>
      <c r="FS757">
        <v>0</v>
      </c>
      <c r="FT757">
        <v>0</v>
      </c>
      <c r="FU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A757">
        <v>0</v>
      </c>
      <c r="GB757">
        <v>0</v>
      </c>
      <c r="GC757">
        <v>-42.103755</v>
      </c>
      <c r="GD757">
        <v>0.908963909774363</v>
      </c>
      <c r="GE757">
        <v>0.953541898122468</v>
      </c>
      <c r="GF757">
        <v>0</v>
      </c>
      <c r="GG757">
        <v>1121.89294117647</v>
      </c>
      <c r="GH757">
        <v>-11.1129106156298</v>
      </c>
      <c r="GI757">
        <v>1.10850065512934</v>
      </c>
      <c r="GJ757">
        <v>-1</v>
      </c>
      <c r="GK757">
        <v>5.974525</v>
      </c>
      <c r="GL757">
        <v>0.0098905263157791</v>
      </c>
      <c r="GM757">
        <v>0.00206125325954872</v>
      </c>
      <c r="GN757">
        <v>1</v>
      </c>
      <c r="GO757">
        <v>1</v>
      </c>
      <c r="GP757">
        <v>2</v>
      </c>
      <c r="GQ757" t="s">
        <v>446</v>
      </c>
      <c r="GR757">
        <v>3.12622</v>
      </c>
      <c r="GS757">
        <v>2.72338</v>
      </c>
      <c r="GT757">
        <v>0.164809</v>
      </c>
      <c r="GU757">
        <v>0.168951</v>
      </c>
      <c r="GV757">
        <v>0.118935</v>
      </c>
      <c r="GW757">
        <v>0.102966</v>
      </c>
      <c r="GX757">
        <v>29690.4</v>
      </c>
      <c r="GY757">
        <v>31159.8</v>
      </c>
      <c r="GZ757">
        <v>32322.6</v>
      </c>
      <c r="HA757">
        <v>34110.7</v>
      </c>
      <c r="HB757">
        <v>40752.4</v>
      </c>
      <c r="HC757">
        <v>44184</v>
      </c>
      <c r="HD757">
        <v>50867.6</v>
      </c>
      <c r="HE757">
        <v>54760.2</v>
      </c>
      <c r="HF757">
        <v>1.63603</v>
      </c>
      <c r="HG757">
        <v>1.49688</v>
      </c>
      <c r="HH757">
        <v>-0.0856593</v>
      </c>
      <c r="HI757">
        <v>0</v>
      </c>
      <c r="HJ757">
        <v>45.258</v>
      </c>
      <c r="HK757">
        <v>999.9</v>
      </c>
      <c r="HL757">
        <v>56.165</v>
      </c>
      <c r="HM757">
        <v>30.424</v>
      </c>
      <c r="HN757">
        <v>27.1583</v>
      </c>
      <c r="HO757">
        <v>60.7993</v>
      </c>
      <c r="HP757">
        <v>40.7492</v>
      </c>
      <c r="HQ757">
        <v>1</v>
      </c>
      <c r="HR757">
        <v>2.81112</v>
      </c>
      <c r="HS757">
        <v>9.28105</v>
      </c>
      <c r="HT757">
        <v>19.8982</v>
      </c>
      <c r="HU757">
        <v>5.18629</v>
      </c>
      <c r="HV757">
        <v>12.0159</v>
      </c>
      <c r="HW757">
        <v>4.96765</v>
      </c>
      <c r="HX757">
        <v>3.296</v>
      </c>
      <c r="HY757">
        <v>9999</v>
      </c>
      <c r="HZ757">
        <v>9999</v>
      </c>
      <c r="IA757">
        <v>999.9</v>
      </c>
      <c r="IB757">
        <v>9999</v>
      </c>
      <c r="IC757">
        <v>1.86325</v>
      </c>
      <c r="ID757">
        <v>1.8681</v>
      </c>
      <c r="IE757">
        <v>1.86784</v>
      </c>
      <c r="IF757">
        <v>1.86905</v>
      </c>
      <c r="IG757">
        <v>1.86981</v>
      </c>
      <c r="IH757">
        <v>1.86588</v>
      </c>
      <c r="II757">
        <v>1.86693</v>
      </c>
      <c r="IJ757">
        <v>1.86838</v>
      </c>
      <c r="IK757">
        <v>5</v>
      </c>
      <c r="IL757">
        <v>0</v>
      </c>
      <c r="IM757">
        <v>0</v>
      </c>
      <c r="IN757">
        <v>0</v>
      </c>
      <c r="IO757" t="s">
        <v>441</v>
      </c>
      <c r="IP757" t="s">
        <v>442</v>
      </c>
      <c r="IQ757" t="s">
        <v>443</v>
      </c>
      <c r="IR757" t="s">
        <v>443</v>
      </c>
      <c r="IS757" t="s">
        <v>443</v>
      </c>
      <c r="IT757" t="s">
        <v>443</v>
      </c>
      <c r="IU757">
        <v>0</v>
      </c>
      <c r="IV757">
        <v>100</v>
      </c>
      <c r="IW757">
        <v>100</v>
      </c>
      <c r="IX757">
        <v>1.1</v>
      </c>
      <c r="IY757">
        <v>0.3152</v>
      </c>
      <c r="IZ757">
        <v>1.09748391826392</v>
      </c>
      <c r="JA757">
        <v>0</v>
      </c>
      <c r="JB757">
        <v>0</v>
      </c>
      <c r="JC757">
        <v>0</v>
      </c>
      <c r="JD757">
        <v>0.315191680746845</v>
      </c>
      <c r="JE757">
        <v>0</v>
      </c>
      <c r="JF757">
        <v>0</v>
      </c>
      <c r="JG757">
        <v>0</v>
      </c>
      <c r="JH757">
        <v>5</v>
      </c>
      <c r="JI757">
        <v>2273</v>
      </c>
      <c r="JJ757">
        <v>0</v>
      </c>
      <c r="JK757">
        <v>25</v>
      </c>
      <c r="JL757">
        <v>29356986.1</v>
      </c>
      <c r="JM757">
        <v>29356986.1</v>
      </c>
      <c r="JN757">
        <v>2.27417</v>
      </c>
      <c r="JO757">
        <v>2.61108</v>
      </c>
      <c r="JP757">
        <v>1.54785</v>
      </c>
      <c r="JQ757">
        <v>2.31445</v>
      </c>
      <c r="JR757">
        <v>1.64551</v>
      </c>
      <c r="JS757">
        <v>2.37061</v>
      </c>
      <c r="JT757">
        <v>34.6006</v>
      </c>
      <c r="JU757">
        <v>24.0963</v>
      </c>
      <c r="JV757">
        <v>18</v>
      </c>
      <c r="JW757">
        <v>474.888</v>
      </c>
      <c r="JX757">
        <v>374.92</v>
      </c>
      <c r="JY757">
        <v>36.1639</v>
      </c>
      <c r="JZ757">
        <v>57.2645</v>
      </c>
      <c r="KA757">
        <v>30.0042</v>
      </c>
      <c r="KB757">
        <v>56.09</v>
      </c>
      <c r="KC757">
        <v>55.8476</v>
      </c>
      <c r="KD757">
        <v>45.5403</v>
      </c>
      <c r="KE757">
        <v>0</v>
      </c>
      <c r="KF757">
        <v>100</v>
      </c>
      <c r="KG757">
        <v>23.9045</v>
      </c>
      <c r="KH757">
        <v>1150.17</v>
      </c>
      <c r="KI757">
        <v>34.6858</v>
      </c>
      <c r="KJ757">
        <v>92.151</v>
      </c>
      <c r="KK757">
        <v>88.5716</v>
      </c>
    </row>
    <row r="758" spans="1:297">
      <c r="A758">
        <v>742</v>
      </c>
      <c r="B758">
        <v>1761419169.1</v>
      </c>
      <c r="C758">
        <v>10988.0999999046</v>
      </c>
      <c r="D758" t="s">
        <v>1933</v>
      </c>
      <c r="E758" t="s">
        <v>1934</v>
      </c>
      <c r="F758">
        <v>5</v>
      </c>
      <c r="G758" t="s">
        <v>1796</v>
      </c>
      <c r="H758" t="s">
        <v>436</v>
      </c>
      <c r="I758">
        <v>1761419161.1</v>
      </c>
      <c r="J758">
        <f>(K758)/1000</f>
        <v>0</v>
      </c>
      <c r="K758">
        <f>IF(DP758, AN758, AH758)</f>
        <v>0</v>
      </c>
      <c r="L758">
        <f>IF(DP758, AI758, AG758)</f>
        <v>0</v>
      </c>
      <c r="M758">
        <f>DR758 - IF(AU758&gt;1, L758*DL758*100.0/(AW758), 0)</f>
        <v>0</v>
      </c>
      <c r="N758">
        <f>((T758-J758/2)*M758-L758)/(T758+J758/2)</f>
        <v>0</v>
      </c>
      <c r="O758">
        <f>N758*(DY758+DZ758)/1000.0</f>
        <v>0</v>
      </c>
      <c r="P758">
        <f>(DR758 - IF(AU758&gt;1, L758*DL758*100.0/(AW758), 0))*(DY758+DZ758)/1000.0</f>
        <v>0</v>
      </c>
      <c r="Q758">
        <f>2.0/((1/S758-1/R758)+SIGN(S758)*SQRT((1/S758-1/R758)*(1/S758-1/R758) + 4*DM758/((DM758+1)*(DM758+1))*(2*1/S758*1/R758-1/R758*1/R758)))</f>
        <v>0</v>
      </c>
      <c r="R758">
        <f>IF(LEFT(DN758,1)&lt;&gt;"0",IF(LEFT(DN758,1)="1",3.0,DO758),$D$5+$E$5*(EF758*DY758/($K$5*1000))+$F$5*(EF758*DY758/($K$5*1000))*MAX(MIN(DL758,$J$5),$I$5)*MAX(MIN(DL758,$J$5),$I$5)+$G$5*MAX(MIN(DL758,$J$5),$I$5)*(EF758*DY758/($K$5*1000))+$H$5*(EF758*DY758/($K$5*1000))*(EF758*DY758/($K$5*1000)))</f>
        <v>0</v>
      </c>
      <c r="S758">
        <f>J758*(1000-(1000*0.61365*exp(17.502*W758/(240.97+W758))/(DY758+DZ758)+DT758)/2)/(1000*0.61365*exp(17.502*W758/(240.97+W758))/(DY758+DZ758)-DT758)</f>
        <v>0</v>
      </c>
      <c r="T758">
        <f>1/((DM758+1)/(Q758/1.6)+1/(R758/1.37)) + DM758/((DM758+1)/(Q758/1.6) + DM758/(R758/1.37))</f>
        <v>0</v>
      </c>
      <c r="U758">
        <f>(DH758*DK758)</f>
        <v>0</v>
      </c>
      <c r="V758">
        <f>(EA758+(U758+2*0.95*5.67E-8*(((EA758+$B$7)+273)^4-(EA758+273)^4)-44100*J758)/(1.84*29.3*R758+8*0.95*5.67E-8*(EA758+273)^3))</f>
        <v>0</v>
      </c>
      <c r="W758">
        <f>($C$7*EB758+$D$7*EC758+$E$7*V758)</f>
        <v>0</v>
      </c>
      <c r="X758">
        <f>0.61365*exp(17.502*W758/(240.97+W758))</f>
        <v>0</v>
      </c>
      <c r="Y758">
        <f>(Z758/AA758*100)</f>
        <v>0</v>
      </c>
      <c r="Z758">
        <f>DT758*(DY758+DZ758)/1000</f>
        <v>0</v>
      </c>
      <c r="AA758">
        <f>0.61365*exp(17.502*EA758/(240.97+EA758))</f>
        <v>0</v>
      </c>
      <c r="AB758">
        <f>(X758-DT758*(DY758+DZ758)/1000)</f>
        <v>0</v>
      </c>
      <c r="AC758">
        <f>(-J758*44100)</f>
        <v>0</v>
      </c>
      <c r="AD758">
        <f>2*29.3*R758*0.92*(EA758-W758)</f>
        <v>0</v>
      </c>
      <c r="AE758">
        <f>2*0.95*5.67E-8*(((EA758+$B$7)+273)^4-(W758+273)^4)</f>
        <v>0</v>
      </c>
      <c r="AF758">
        <f>U758+AE758+AC758+AD758</f>
        <v>0</v>
      </c>
      <c r="AG758">
        <f>DX758*AU758*(DS758-DR758*(1000-AU758*DU758)/(1000-AU758*DT758))/(100*DL758)</f>
        <v>0</v>
      </c>
      <c r="AH758">
        <f>1000*DX758*AU758*(DT758-DU758)/(100*DL758*(1000-AU758*DT758))</f>
        <v>0</v>
      </c>
      <c r="AI758">
        <f>(AJ758 - AK758 - DY758*1E3/(8.314*(EA758+273.15)) * AM758/DX758 * AL758) * DX758/(100*DL758) * (1000 - DU758)/1000</f>
        <v>0</v>
      </c>
      <c r="AJ758">
        <v>1170.57052789622</v>
      </c>
      <c r="AK758">
        <v>1142.26666666667</v>
      </c>
      <c r="AL758">
        <v>3.22635148883391</v>
      </c>
      <c r="AM758">
        <v>65.3077758132671</v>
      </c>
      <c r="AN758">
        <f>(AP758 - AO758 + DY758*1E3/(8.314*(EA758+273.15)) * AR758/DX758 * AQ758) * DX758/(100*DL758) * 1000/(1000 - AP758)</f>
        <v>0</v>
      </c>
      <c r="AO758">
        <v>26.0207455911681</v>
      </c>
      <c r="AP758">
        <v>31.9952836363636</v>
      </c>
      <c r="AQ758">
        <v>7.77842550696254e-06</v>
      </c>
      <c r="AR758">
        <v>110.477653958473</v>
      </c>
      <c r="AS758">
        <v>17</v>
      </c>
      <c r="AT758">
        <v>3</v>
      </c>
      <c r="AU758">
        <f>IF(AS758*$H$13&gt;=AW758,1.0,(AW758/(AW758-AS758*$H$13)))</f>
        <v>0</v>
      </c>
      <c r="AV758">
        <f>(AU758-1)*100</f>
        <v>0</v>
      </c>
      <c r="AW758">
        <f>MAX(0,($B$13+$C$13*EF758)/(1+$D$13*EF758)*DY758/(EA758+273)*$E$13)</f>
        <v>0</v>
      </c>
      <c r="AX758" t="s">
        <v>437</v>
      </c>
      <c r="AY758" t="s">
        <v>437</v>
      </c>
      <c r="AZ758">
        <v>0</v>
      </c>
      <c r="BA758">
        <v>0</v>
      </c>
      <c r="BB758">
        <f>1-AZ758/BA758</f>
        <v>0</v>
      </c>
      <c r="BC758">
        <v>0</v>
      </c>
      <c r="BD758" t="s">
        <v>437</v>
      </c>
      <c r="BE758" t="s">
        <v>437</v>
      </c>
      <c r="BF758">
        <v>0</v>
      </c>
      <c r="BG758">
        <v>0</v>
      </c>
      <c r="BH758">
        <f>1-BF758/BG758</f>
        <v>0</v>
      </c>
      <c r="BI758">
        <v>0.5</v>
      </c>
      <c r="BJ758">
        <f>DI758</f>
        <v>0</v>
      </c>
      <c r="BK758">
        <f>L758</f>
        <v>0</v>
      </c>
      <c r="BL758">
        <f>BH758*BI758*BJ758</f>
        <v>0</v>
      </c>
      <c r="BM758">
        <f>(BK758-BC758)/BJ758</f>
        <v>0</v>
      </c>
      <c r="BN758">
        <f>(BA758-BG758)/BG758</f>
        <v>0</v>
      </c>
      <c r="BO758">
        <f>AZ758/(BB758+AZ758/BG758)</f>
        <v>0</v>
      </c>
      <c r="BP758" t="s">
        <v>437</v>
      </c>
      <c r="BQ758">
        <v>0</v>
      </c>
      <c r="BR758">
        <f>IF(BQ758&lt;&gt;0, BQ758, BO758)</f>
        <v>0</v>
      </c>
      <c r="BS758">
        <f>1-BR758/BG758</f>
        <v>0</v>
      </c>
      <c r="BT758">
        <f>(BG758-BF758)/(BG758-BR758)</f>
        <v>0</v>
      </c>
      <c r="BU758">
        <f>(BA758-BG758)/(BA758-BR758)</f>
        <v>0</v>
      </c>
      <c r="BV758">
        <f>(BG758-BF758)/(BG758-AZ758)</f>
        <v>0</v>
      </c>
      <c r="BW758">
        <f>(BA758-BG758)/(BA758-AZ758)</f>
        <v>0</v>
      </c>
      <c r="BX758">
        <f>(BT758*BR758/BF758)</f>
        <v>0</v>
      </c>
      <c r="BY758">
        <f>(1-BX758)</f>
        <v>0</v>
      </c>
      <c r="DH758">
        <f>$B$11*EG758+$C$11*EH758+$F$11*ES758*(1-EV758)</f>
        <v>0</v>
      </c>
      <c r="DI758">
        <f>DH758*DJ758</f>
        <v>0</v>
      </c>
      <c r="DJ758">
        <f>($B$11*$D$9+$C$11*$D$9+$F$11*((FF758+EX758)/MAX(FF758+EX758+FG758, 0.1)*$I$9+FG758/MAX(FF758+EX758+FG758, 0.1)*$J$9))/($B$11+$C$11+$F$11)</f>
        <v>0</v>
      </c>
      <c r="DK758">
        <f>($B$11*$K$9+$C$11*$K$9+$F$11*((FF758+EX758)/MAX(FF758+EX758+FG758, 0.1)*$P$9+FG758/MAX(FF758+EX758+FG758, 0.1)*$Q$9))/($B$11+$C$11+$F$11)</f>
        <v>0</v>
      </c>
      <c r="DL758">
        <v>6</v>
      </c>
      <c r="DM758">
        <v>0.5</v>
      </c>
      <c r="DN758" t="s">
        <v>438</v>
      </c>
      <c r="DO758">
        <v>2</v>
      </c>
      <c r="DP758" t="b">
        <v>1</v>
      </c>
      <c r="DQ758">
        <v>1761419161.1</v>
      </c>
      <c r="DR758">
        <v>1083.80076923077</v>
      </c>
      <c r="DS758">
        <v>1125.44307692308</v>
      </c>
      <c r="DT758">
        <v>31.9943846153846</v>
      </c>
      <c r="DU758">
        <v>26.0188615384615</v>
      </c>
      <c r="DV758">
        <v>1082.70307692308</v>
      </c>
      <c r="DW758">
        <v>31.6792</v>
      </c>
      <c r="DX758">
        <v>500.020153846154</v>
      </c>
      <c r="DY758">
        <v>90.2774538461538</v>
      </c>
      <c r="DZ758">
        <v>0.0452349769230769</v>
      </c>
      <c r="EA758">
        <v>44.4143461538462</v>
      </c>
      <c r="EB758">
        <v>43.8836615384615</v>
      </c>
      <c r="EC758">
        <v>999.9</v>
      </c>
      <c r="ED758">
        <v>0</v>
      </c>
      <c r="EE758">
        <v>0</v>
      </c>
      <c r="EF758">
        <v>9997.20307692308</v>
      </c>
      <c r="EG758">
        <v>0</v>
      </c>
      <c r="EH758">
        <v>1196.75538461538</v>
      </c>
      <c r="EI758">
        <v>-41.6413230769231</v>
      </c>
      <c r="EJ758">
        <v>1119.62307692308</v>
      </c>
      <c r="EK758">
        <v>1155.50615384615</v>
      </c>
      <c r="EL758">
        <v>5.97552538461539</v>
      </c>
      <c r="EM758">
        <v>1125.44307692308</v>
      </c>
      <c r="EN758">
        <v>26.0188615384615</v>
      </c>
      <c r="EO758">
        <v>2.88837076923077</v>
      </c>
      <c r="EP758">
        <v>2.34891692307692</v>
      </c>
      <c r="EQ758">
        <v>23.3980384615385</v>
      </c>
      <c r="ER758">
        <v>20.0158307692308</v>
      </c>
      <c r="ES758">
        <v>1199.94538461538</v>
      </c>
      <c r="ET758">
        <v>0.966991846153846</v>
      </c>
      <c r="EU758">
        <v>0.0330082076923077</v>
      </c>
      <c r="EV758">
        <v>0</v>
      </c>
      <c r="EW758">
        <v>1119.98538461538</v>
      </c>
      <c r="EX758">
        <v>5.00059</v>
      </c>
      <c r="EY758">
        <v>14791.7692307692</v>
      </c>
      <c r="EZ758">
        <v>10358.2153846154</v>
      </c>
      <c r="FA758">
        <v>64.4709230769231</v>
      </c>
      <c r="FB758">
        <v>66.3653076923077</v>
      </c>
      <c r="FC758">
        <v>64.7160769230769</v>
      </c>
      <c r="FD758">
        <v>66.0238461538462</v>
      </c>
      <c r="FE758">
        <v>65.1296923076923</v>
      </c>
      <c r="FF758">
        <v>1155.50538461538</v>
      </c>
      <c r="FG758">
        <v>39.44</v>
      </c>
      <c r="FH758">
        <v>0</v>
      </c>
      <c r="FI758">
        <v>1761419129.5</v>
      </c>
      <c r="FJ758">
        <v>0</v>
      </c>
      <c r="FK758">
        <v>1119.796</v>
      </c>
      <c r="FL758">
        <v>-11.4369230559711</v>
      </c>
      <c r="FM758">
        <v>-98.0923075410688</v>
      </c>
      <c r="FN758">
        <v>14790.368</v>
      </c>
      <c r="FO758">
        <v>15</v>
      </c>
      <c r="FP758">
        <v>0</v>
      </c>
      <c r="FQ758" t="s">
        <v>439</v>
      </c>
      <c r="FR758">
        <v>0</v>
      </c>
      <c r="FS758">
        <v>0</v>
      </c>
      <c r="FT758">
        <v>0</v>
      </c>
      <c r="FU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A758">
        <v>0</v>
      </c>
      <c r="GB758">
        <v>0</v>
      </c>
      <c r="GC758">
        <v>-42.196165</v>
      </c>
      <c r="GD758">
        <v>7.16398646616532</v>
      </c>
      <c r="GE758">
        <v>0.870510629041943</v>
      </c>
      <c r="GF758">
        <v>0</v>
      </c>
      <c r="GG758">
        <v>1120.72588235294</v>
      </c>
      <c r="GH758">
        <v>-11.7802902999934</v>
      </c>
      <c r="GI758">
        <v>1.17502469973302</v>
      </c>
      <c r="GJ758">
        <v>-1</v>
      </c>
      <c r="GK758">
        <v>5.974864</v>
      </c>
      <c r="GL758">
        <v>0.00947909774436052</v>
      </c>
      <c r="GM758">
        <v>0.00196010305851509</v>
      </c>
      <c r="GN758">
        <v>1</v>
      </c>
      <c r="GO758">
        <v>1</v>
      </c>
      <c r="GP758">
        <v>2</v>
      </c>
      <c r="GQ758" t="s">
        <v>446</v>
      </c>
      <c r="GR758">
        <v>3.12614</v>
      </c>
      <c r="GS758">
        <v>2.72332</v>
      </c>
      <c r="GT758">
        <v>0.16663</v>
      </c>
      <c r="GU758">
        <v>0.170694</v>
      </c>
      <c r="GV758">
        <v>0.118935</v>
      </c>
      <c r="GW758">
        <v>0.102966</v>
      </c>
      <c r="GX758">
        <v>29622.3</v>
      </c>
      <c r="GY758">
        <v>31089.8</v>
      </c>
      <c r="GZ758">
        <v>32319.8</v>
      </c>
      <c r="HA758">
        <v>34106.4</v>
      </c>
      <c r="HB758">
        <v>40749.8</v>
      </c>
      <c r="HC758">
        <v>44179.2</v>
      </c>
      <c r="HD758">
        <v>50863.7</v>
      </c>
      <c r="HE758">
        <v>54754</v>
      </c>
      <c r="HF758">
        <v>1.6356</v>
      </c>
      <c r="HG758">
        <v>1.49655</v>
      </c>
      <c r="HH758">
        <v>-0.0855699</v>
      </c>
      <c r="HI758">
        <v>0</v>
      </c>
      <c r="HJ758">
        <v>45.2862</v>
      </c>
      <c r="HK758">
        <v>999.9</v>
      </c>
      <c r="HL758">
        <v>56.165</v>
      </c>
      <c r="HM758">
        <v>30.414</v>
      </c>
      <c r="HN758">
        <v>27.1407</v>
      </c>
      <c r="HO758">
        <v>60.9493</v>
      </c>
      <c r="HP758">
        <v>41.0016</v>
      </c>
      <c r="HQ758">
        <v>1</v>
      </c>
      <c r="HR758">
        <v>2.8164</v>
      </c>
      <c r="HS758">
        <v>9.28105</v>
      </c>
      <c r="HT758">
        <v>19.8981</v>
      </c>
      <c r="HU758">
        <v>5.18629</v>
      </c>
      <c r="HV758">
        <v>12.0159</v>
      </c>
      <c r="HW758">
        <v>4.96775</v>
      </c>
      <c r="HX758">
        <v>3.296</v>
      </c>
      <c r="HY758">
        <v>9999</v>
      </c>
      <c r="HZ758">
        <v>9999</v>
      </c>
      <c r="IA758">
        <v>999.9</v>
      </c>
      <c r="IB758">
        <v>9999</v>
      </c>
      <c r="IC758">
        <v>1.86325</v>
      </c>
      <c r="ID758">
        <v>1.86808</v>
      </c>
      <c r="IE758">
        <v>1.86783</v>
      </c>
      <c r="IF758">
        <v>1.86905</v>
      </c>
      <c r="IG758">
        <v>1.86981</v>
      </c>
      <c r="IH758">
        <v>1.86585</v>
      </c>
      <c r="II758">
        <v>1.86692</v>
      </c>
      <c r="IJ758">
        <v>1.86838</v>
      </c>
      <c r="IK758">
        <v>5</v>
      </c>
      <c r="IL758">
        <v>0</v>
      </c>
      <c r="IM758">
        <v>0</v>
      </c>
      <c r="IN758">
        <v>0</v>
      </c>
      <c r="IO758" t="s">
        <v>441</v>
      </c>
      <c r="IP758" t="s">
        <v>442</v>
      </c>
      <c r="IQ758" t="s">
        <v>443</v>
      </c>
      <c r="IR758" t="s">
        <v>443</v>
      </c>
      <c r="IS758" t="s">
        <v>443</v>
      </c>
      <c r="IT758" t="s">
        <v>443</v>
      </c>
      <c r="IU758">
        <v>0</v>
      </c>
      <c r="IV758">
        <v>100</v>
      </c>
      <c r="IW758">
        <v>100</v>
      </c>
      <c r="IX758">
        <v>1.1</v>
      </c>
      <c r="IY758">
        <v>0.3152</v>
      </c>
      <c r="IZ758">
        <v>1.09748391826392</v>
      </c>
      <c r="JA758">
        <v>0</v>
      </c>
      <c r="JB758">
        <v>0</v>
      </c>
      <c r="JC758">
        <v>0</v>
      </c>
      <c r="JD758">
        <v>0.315191680746845</v>
      </c>
      <c r="JE758">
        <v>0</v>
      </c>
      <c r="JF758">
        <v>0</v>
      </c>
      <c r="JG758">
        <v>0</v>
      </c>
      <c r="JH758">
        <v>5</v>
      </c>
      <c r="JI758">
        <v>2273</v>
      </c>
      <c r="JJ758">
        <v>0</v>
      </c>
      <c r="JK758">
        <v>25</v>
      </c>
      <c r="JL758">
        <v>29356986.2</v>
      </c>
      <c r="JM758">
        <v>29356986.2</v>
      </c>
      <c r="JN758">
        <v>2.31323</v>
      </c>
      <c r="JO758">
        <v>2.60376</v>
      </c>
      <c r="JP758">
        <v>1.54785</v>
      </c>
      <c r="JQ758">
        <v>2.31445</v>
      </c>
      <c r="JR758">
        <v>1.64673</v>
      </c>
      <c r="JS758">
        <v>2.40112</v>
      </c>
      <c r="JT758">
        <v>34.5777</v>
      </c>
      <c r="JU758">
        <v>24.0963</v>
      </c>
      <c r="JV758">
        <v>18</v>
      </c>
      <c r="JW758">
        <v>474.824</v>
      </c>
      <c r="JX758">
        <v>374.906</v>
      </c>
      <c r="JY758">
        <v>36.1952</v>
      </c>
      <c r="JZ758">
        <v>57.3134</v>
      </c>
      <c r="KA758">
        <v>30.0042</v>
      </c>
      <c r="KB758">
        <v>56.1363</v>
      </c>
      <c r="KC758">
        <v>55.8931</v>
      </c>
      <c r="KD758">
        <v>46.2963</v>
      </c>
      <c r="KE758">
        <v>0</v>
      </c>
      <c r="KF758">
        <v>100</v>
      </c>
      <c r="KG758">
        <v>23.8996</v>
      </c>
      <c r="KH758">
        <v>1177.52</v>
      </c>
      <c r="KI758">
        <v>34.6858</v>
      </c>
      <c r="KJ758">
        <v>92.1435</v>
      </c>
      <c r="KK758">
        <v>88.5611</v>
      </c>
    </row>
    <row r="759" spans="1:297">
      <c r="A759">
        <v>743</v>
      </c>
      <c r="B759">
        <v>1761419174.1</v>
      </c>
      <c r="C759">
        <v>10993.0999999046</v>
      </c>
      <c r="D759" t="s">
        <v>1935</v>
      </c>
      <c r="E759" t="s">
        <v>1936</v>
      </c>
      <c r="F759">
        <v>5</v>
      </c>
      <c r="G759" t="s">
        <v>1796</v>
      </c>
      <c r="H759" t="s">
        <v>436</v>
      </c>
      <c r="I759">
        <v>1761419166.02308</v>
      </c>
      <c r="J759">
        <f>(K759)/1000</f>
        <v>0</v>
      </c>
      <c r="K759">
        <f>IF(DP759, AN759, AH759)</f>
        <v>0</v>
      </c>
      <c r="L759">
        <f>IF(DP759, AI759, AG759)</f>
        <v>0</v>
      </c>
      <c r="M759">
        <f>DR759 - IF(AU759&gt;1, L759*DL759*100.0/(AW759), 0)</f>
        <v>0</v>
      </c>
      <c r="N759">
        <f>((T759-J759/2)*M759-L759)/(T759+J759/2)</f>
        <v>0</v>
      </c>
      <c r="O759">
        <f>N759*(DY759+DZ759)/1000.0</f>
        <v>0</v>
      </c>
      <c r="P759">
        <f>(DR759 - IF(AU759&gt;1, L759*DL759*100.0/(AW759), 0))*(DY759+DZ759)/1000.0</f>
        <v>0</v>
      </c>
      <c r="Q759">
        <f>2.0/((1/S759-1/R759)+SIGN(S759)*SQRT((1/S759-1/R759)*(1/S759-1/R759) + 4*DM759/((DM759+1)*(DM759+1))*(2*1/S759*1/R759-1/R759*1/R759)))</f>
        <v>0</v>
      </c>
      <c r="R759">
        <f>IF(LEFT(DN759,1)&lt;&gt;"0",IF(LEFT(DN759,1)="1",3.0,DO759),$D$5+$E$5*(EF759*DY759/($K$5*1000))+$F$5*(EF759*DY759/($K$5*1000))*MAX(MIN(DL759,$J$5),$I$5)*MAX(MIN(DL759,$J$5),$I$5)+$G$5*MAX(MIN(DL759,$J$5),$I$5)*(EF759*DY759/($K$5*1000))+$H$5*(EF759*DY759/($K$5*1000))*(EF759*DY759/($K$5*1000)))</f>
        <v>0</v>
      </c>
      <c r="S759">
        <f>J759*(1000-(1000*0.61365*exp(17.502*W759/(240.97+W759))/(DY759+DZ759)+DT759)/2)/(1000*0.61365*exp(17.502*W759/(240.97+W759))/(DY759+DZ759)-DT759)</f>
        <v>0</v>
      </c>
      <c r="T759">
        <f>1/((DM759+1)/(Q759/1.6)+1/(R759/1.37)) + DM759/((DM759+1)/(Q759/1.6) + DM759/(R759/1.37))</f>
        <v>0</v>
      </c>
      <c r="U759">
        <f>(DH759*DK759)</f>
        <v>0</v>
      </c>
      <c r="V759">
        <f>(EA759+(U759+2*0.95*5.67E-8*(((EA759+$B$7)+273)^4-(EA759+273)^4)-44100*J759)/(1.84*29.3*R759+8*0.95*5.67E-8*(EA759+273)^3))</f>
        <v>0</v>
      </c>
      <c r="W759">
        <f>($C$7*EB759+$D$7*EC759+$E$7*V759)</f>
        <v>0</v>
      </c>
      <c r="X759">
        <f>0.61365*exp(17.502*W759/(240.97+W759))</f>
        <v>0</v>
      </c>
      <c r="Y759">
        <f>(Z759/AA759*100)</f>
        <v>0</v>
      </c>
      <c r="Z759">
        <f>DT759*(DY759+DZ759)/1000</f>
        <v>0</v>
      </c>
      <c r="AA759">
        <f>0.61365*exp(17.502*EA759/(240.97+EA759))</f>
        <v>0</v>
      </c>
      <c r="AB759">
        <f>(X759-DT759*(DY759+DZ759)/1000)</f>
        <v>0</v>
      </c>
      <c r="AC759">
        <f>(-J759*44100)</f>
        <v>0</v>
      </c>
      <c r="AD759">
        <f>2*29.3*R759*0.92*(EA759-W759)</f>
        <v>0</v>
      </c>
      <c r="AE759">
        <f>2*0.95*5.67E-8*(((EA759+$B$7)+273)^4-(W759+273)^4)</f>
        <v>0</v>
      </c>
      <c r="AF759">
        <f>U759+AE759+AC759+AD759</f>
        <v>0</v>
      </c>
      <c r="AG759">
        <f>DX759*AU759*(DS759-DR759*(1000-AU759*DU759)/(1000-AU759*DT759))/(100*DL759)</f>
        <v>0</v>
      </c>
      <c r="AH759">
        <f>1000*DX759*AU759*(DT759-DU759)/(100*DL759*(1000-AU759*DT759))</f>
        <v>0</v>
      </c>
      <c r="AI759">
        <f>(AJ759 - AK759 - DY759*1E3/(8.314*(EA759+273.15)) * AM759/DX759 * AL759) * DX759/(100*DL759) * (1000 - DU759)/1000</f>
        <v>0</v>
      </c>
      <c r="AJ759">
        <v>1186.82813530336</v>
      </c>
      <c r="AK759">
        <v>1158.21133333333</v>
      </c>
      <c r="AL759">
        <v>3.20898693135081</v>
      </c>
      <c r="AM759">
        <v>65.3077758132671</v>
      </c>
      <c r="AN759">
        <f>(AP759 - AO759 + DY759*1E3/(8.314*(EA759+273.15)) * AR759/DX759 * AQ759) * DX759/(100*DL759) * 1000/(1000 - AP759)</f>
        <v>0</v>
      </c>
      <c r="AO759">
        <v>26.018104993577</v>
      </c>
      <c r="AP759">
        <v>32.0000903030303</v>
      </c>
      <c r="AQ759">
        <v>5.51540346004168e-05</v>
      </c>
      <c r="AR759">
        <v>110.477653958473</v>
      </c>
      <c r="AS759">
        <v>17</v>
      </c>
      <c r="AT759">
        <v>3</v>
      </c>
      <c r="AU759">
        <f>IF(AS759*$H$13&gt;=AW759,1.0,(AW759/(AW759-AS759*$H$13)))</f>
        <v>0</v>
      </c>
      <c r="AV759">
        <f>(AU759-1)*100</f>
        <v>0</v>
      </c>
      <c r="AW759">
        <f>MAX(0,($B$13+$C$13*EF759)/(1+$D$13*EF759)*DY759/(EA759+273)*$E$13)</f>
        <v>0</v>
      </c>
      <c r="AX759" t="s">
        <v>437</v>
      </c>
      <c r="AY759" t="s">
        <v>437</v>
      </c>
      <c r="AZ759">
        <v>0</v>
      </c>
      <c r="BA759">
        <v>0</v>
      </c>
      <c r="BB759">
        <f>1-AZ759/BA759</f>
        <v>0</v>
      </c>
      <c r="BC759">
        <v>0</v>
      </c>
      <c r="BD759" t="s">
        <v>437</v>
      </c>
      <c r="BE759" t="s">
        <v>437</v>
      </c>
      <c r="BF759">
        <v>0</v>
      </c>
      <c r="BG759">
        <v>0</v>
      </c>
      <c r="BH759">
        <f>1-BF759/BG759</f>
        <v>0</v>
      </c>
      <c r="BI759">
        <v>0.5</v>
      </c>
      <c r="BJ759">
        <f>DI759</f>
        <v>0</v>
      </c>
      <c r="BK759">
        <f>L759</f>
        <v>0</v>
      </c>
      <c r="BL759">
        <f>BH759*BI759*BJ759</f>
        <v>0</v>
      </c>
      <c r="BM759">
        <f>(BK759-BC759)/BJ759</f>
        <v>0</v>
      </c>
      <c r="BN759">
        <f>(BA759-BG759)/BG759</f>
        <v>0</v>
      </c>
      <c r="BO759">
        <f>AZ759/(BB759+AZ759/BG759)</f>
        <v>0</v>
      </c>
      <c r="BP759" t="s">
        <v>437</v>
      </c>
      <c r="BQ759">
        <v>0</v>
      </c>
      <c r="BR759">
        <f>IF(BQ759&lt;&gt;0, BQ759, BO759)</f>
        <v>0</v>
      </c>
      <c r="BS759">
        <f>1-BR759/BG759</f>
        <v>0</v>
      </c>
      <c r="BT759">
        <f>(BG759-BF759)/(BG759-BR759)</f>
        <v>0</v>
      </c>
      <c r="BU759">
        <f>(BA759-BG759)/(BA759-BR759)</f>
        <v>0</v>
      </c>
      <c r="BV759">
        <f>(BG759-BF759)/(BG759-AZ759)</f>
        <v>0</v>
      </c>
      <c r="BW759">
        <f>(BA759-BG759)/(BA759-AZ759)</f>
        <v>0</v>
      </c>
      <c r="BX759">
        <f>(BT759*BR759/BF759)</f>
        <v>0</v>
      </c>
      <c r="BY759">
        <f>(1-BX759)</f>
        <v>0</v>
      </c>
      <c r="DH759">
        <f>$B$11*EG759+$C$11*EH759+$F$11*ES759*(1-EV759)</f>
        <v>0</v>
      </c>
      <c r="DI759">
        <f>DH759*DJ759</f>
        <v>0</v>
      </c>
      <c r="DJ759">
        <f>($B$11*$D$9+$C$11*$D$9+$F$11*((FF759+EX759)/MAX(FF759+EX759+FG759, 0.1)*$I$9+FG759/MAX(FF759+EX759+FG759, 0.1)*$J$9))/($B$11+$C$11+$F$11)</f>
        <v>0</v>
      </c>
      <c r="DK759">
        <f>($B$11*$K$9+$C$11*$K$9+$F$11*((FF759+EX759)/MAX(FF759+EX759+FG759, 0.1)*$P$9+FG759/MAX(FF759+EX759+FG759, 0.1)*$Q$9))/($B$11+$C$11+$F$11)</f>
        <v>0</v>
      </c>
      <c r="DL759">
        <v>6</v>
      </c>
      <c r="DM759">
        <v>0.5</v>
      </c>
      <c r="DN759" t="s">
        <v>438</v>
      </c>
      <c r="DO759">
        <v>2</v>
      </c>
      <c r="DP759" t="b">
        <v>1</v>
      </c>
      <c r="DQ759">
        <v>1761419166.02308</v>
      </c>
      <c r="DR759">
        <v>1099.17615384615</v>
      </c>
      <c r="DS759">
        <v>1141.11230769231</v>
      </c>
      <c r="DT759">
        <v>31.9956461538462</v>
      </c>
      <c r="DU759">
        <v>26.0189307692308</v>
      </c>
      <c r="DV759">
        <v>1098.07923076923</v>
      </c>
      <c r="DW759">
        <v>31.6804538461539</v>
      </c>
      <c r="DX759">
        <v>499.997</v>
      </c>
      <c r="DY759">
        <v>90.2766846153846</v>
      </c>
      <c r="DZ759">
        <v>0.0453077692307692</v>
      </c>
      <c r="EA759">
        <v>44.4362615384615</v>
      </c>
      <c r="EB759">
        <v>43.9102307692308</v>
      </c>
      <c r="EC759">
        <v>999.9</v>
      </c>
      <c r="ED759">
        <v>0</v>
      </c>
      <c r="EE759">
        <v>0</v>
      </c>
      <c r="EF759">
        <v>10000.3323076923</v>
      </c>
      <c r="EG759">
        <v>0</v>
      </c>
      <c r="EH759">
        <v>1196.67769230769</v>
      </c>
      <c r="EI759">
        <v>-41.9348692307692</v>
      </c>
      <c r="EJ759">
        <v>1135.50846153846</v>
      </c>
      <c r="EK759">
        <v>1171.59307692308</v>
      </c>
      <c r="EL759">
        <v>5.97670538461538</v>
      </c>
      <c r="EM759">
        <v>1141.11230769231</v>
      </c>
      <c r="EN759">
        <v>26.0189307692308</v>
      </c>
      <c r="EO759">
        <v>2.88845923076923</v>
      </c>
      <c r="EP759">
        <v>2.34890307692308</v>
      </c>
      <c r="EQ759">
        <v>23.3985461538462</v>
      </c>
      <c r="ER759">
        <v>20.0157461538462</v>
      </c>
      <c r="ES759">
        <v>1199.97230769231</v>
      </c>
      <c r="ET759">
        <v>0.966993230769231</v>
      </c>
      <c r="EU759">
        <v>0.0330069153846154</v>
      </c>
      <c r="EV759">
        <v>0</v>
      </c>
      <c r="EW759">
        <v>1119.07</v>
      </c>
      <c r="EX759">
        <v>5.00059</v>
      </c>
      <c r="EY759">
        <v>14783.7</v>
      </c>
      <c r="EZ759">
        <v>10358.4538461538</v>
      </c>
      <c r="FA759">
        <v>64.4998461538462</v>
      </c>
      <c r="FB759">
        <v>66.3940769230769</v>
      </c>
      <c r="FC759">
        <v>64.745</v>
      </c>
      <c r="FD759">
        <v>66.0477692307692</v>
      </c>
      <c r="FE759">
        <v>65.1536153846154</v>
      </c>
      <c r="FF759">
        <v>1155.53230769231</v>
      </c>
      <c r="FG759">
        <v>39.44</v>
      </c>
      <c r="FH759">
        <v>0</v>
      </c>
      <c r="FI759">
        <v>1761419134.3</v>
      </c>
      <c r="FJ759">
        <v>0</v>
      </c>
      <c r="FK759">
        <v>1118.9296</v>
      </c>
      <c r="FL759">
        <v>-9.76538463013458</v>
      </c>
      <c r="FM759">
        <v>-96.6846154679923</v>
      </c>
      <c r="FN759">
        <v>14782.372</v>
      </c>
      <c r="FO759">
        <v>15</v>
      </c>
      <c r="FP759">
        <v>0</v>
      </c>
      <c r="FQ759" t="s">
        <v>439</v>
      </c>
      <c r="FR759">
        <v>0</v>
      </c>
      <c r="FS759">
        <v>0</v>
      </c>
      <c r="FT759">
        <v>0</v>
      </c>
      <c r="FU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A759">
        <v>0</v>
      </c>
      <c r="GB759">
        <v>0</v>
      </c>
      <c r="GC759">
        <v>-41.881345</v>
      </c>
      <c r="GD759">
        <v>-3.02969774436096</v>
      </c>
      <c r="GE759">
        <v>0.614546296445597</v>
      </c>
      <c r="GF759">
        <v>0</v>
      </c>
      <c r="GG759">
        <v>1119.63852941176</v>
      </c>
      <c r="GH759">
        <v>-10.6262796068336</v>
      </c>
      <c r="GI759">
        <v>1.06634375969517</v>
      </c>
      <c r="GJ759">
        <v>-1</v>
      </c>
      <c r="GK759">
        <v>5.9765215</v>
      </c>
      <c r="GL759">
        <v>0.0109691729323215</v>
      </c>
      <c r="GM759">
        <v>0.00215795105366187</v>
      </c>
      <c r="GN759">
        <v>1</v>
      </c>
      <c r="GO759">
        <v>1</v>
      </c>
      <c r="GP759">
        <v>2</v>
      </c>
      <c r="GQ759" t="s">
        <v>446</v>
      </c>
      <c r="GR759">
        <v>3.12632</v>
      </c>
      <c r="GS759">
        <v>2.72312</v>
      </c>
      <c r="GT759">
        <v>0.168161</v>
      </c>
      <c r="GU759">
        <v>0.172501</v>
      </c>
      <c r="GV759">
        <v>0.118936</v>
      </c>
      <c r="GW759">
        <v>0.102953</v>
      </c>
      <c r="GX759">
        <v>29564.7</v>
      </c>
      <c r="GY759">
        <v>31018</v>
      </c>
      <c r="GZ759">
        <v>32317</v>
      </c>
      <c r="HA759">
        <v>34102.8</v>
      </c>
      <c r="HB759">
        <v>40747.3</v>
      </c>
      <c r="HC759">
        <v>44175.8</v>
      </c>
      <c r="HD759">
        <v>50860.2</v>
      </c>
      <c r="HE759">
        <v>54748.7</v>
      </c>
      <c r="HF759">
        <v>1.6355</v>
      </c>
      <c r="HG759">
        <v>1.49598</v>
      </c>
      <c r="HH759">
        <v>-0.0857487</v>
      </c>
      <c r="HI759">
        <v>0</v>
      </c>
      <c r="HJ759">
        <v>45.3108</v>
      </c>
      <c r="HK759">
        <v>999.9</v>
      </c>
      <c r="HL759">
        <v>56.165</v>
      </c>
      <c r="HM759">
        <v>30.424</v>
      </c>
      <c r="HN759">
        <v>27.1571</v>
      </c>
      <c r="HO759">
        <v>60.7193</v>
      </c>
      <c r="HP759">
        <v>40.7893</v>
      </c>
      <c r="HQ759">
        <v>1</v>
      </c>
      <c r="HR759">
        <v>2.82079</v>
      </c>
      <c r="HS759">
        <v>9.28105</v>
      </c>
      <c r="HT759">
        <v>19.8981</v>
      </c>
      <c r="HU759">
        <v>5.18614</v>
      </c>
      <c r="HV759">
        <v>12.0167</v>
      </c>
      <c r="HW759">
        <v>4.96745</v>
      </c>
      <c r="HX759">
        <v>3.29593</v>
      </c>
      <c r="HY759">
        <v>9999</v>
      </c>
      <c r="HZ759">
        <v>9999</v>
      </c>
      <c r="IA759">
        <v>999.9</v>
      </c>
      <c r="IB759">
        <v>9999</v>
      </c>
      <c r="IC759">
        <v>1.86325</v>
      </c>
      <c r="ID759">
        <v>1.86809</v>
      </c>
      <c r="IE759">
        <v>1.86783</v>
      </c>
      <c r="IF759">
        <v>1.86905</v>
      </c>
      <c r="IG759">
        <v>1.86982</v>
      </c>
      <c r="IH759">
        <v>1.86586</v>
      </c>
      <c r="II759">
        <v>1.86693</v>
      </c>
      <c r="IJ759">
        <v>1.86841</v>
      </c>
      <c r="IK759">
        <v>5</v>
      </c>
      <c r="IL759">
        <v>0</v>
      </c>
      <c r="IM759">
        <v>0</v>
      </c>
      <c r="IN759">
        <v>0</v>
      </c>
      <c r="IO759" t="s">
        <v>441</v>
      </c>
      <c r="IP759" t="s">
        <v>442</v>
      </c>
      <c r="IQ759" t="s">
        <v>443</v>
      </c>
      <c r="IR759" t="s">
        <v>443</v>
      </c>
      <c r="IS759" t="s">
        <v>443</v>
      </c>
      <c r="IT759" t="s">
        <v>443</v>
      </c>
      <c r="IU759">
        <v>0</v>
      </c>
      <c r="IV759">
        <v>100</v>
      </c>
      <c r="IW759">
        <v>100</v>
      </c>
      <c r="IX759">
        <v>1.1</v>
      </c>
      <c r="IY759">
        <v>0.3152</v>
      </c>
      <c r="IZ759">
        <v>1.09748391826392</v>
      </c>
      <c r="JA759">
        <v>0</v>
      </c>
      <c r="JB759">
        <v>0</v>
      </c>
      <c r="JC759">
        <v>0</v>
      </c>
      <c r="JD759">
        <v>0.315191680746845</v>
      </c>
      <c r="JE759">
        <v>0</v>
      </c>
      <c r="JF759">
        <v>0</v>
      </c>
      <c r="JG759">
        <v>0</v>
      </c>
      <c r="JH759">
        <v>5</v>
      </c>
      <c r="JI759">
        <v>2273</v>
      </c>
      <c r="JJ759">
        <v>0</v>
      </c>
      <c r="JK759">
        <v>25</v>
      </c>
      <c r="JL759">
        <v>29356986.2</v>
      </c>
      <c r="JM759">
        <v>29356986.2</v>
      </c>
      <c r="JN759">
        <v>2.33643</v>
      </c>
      <c r="JO759">
        <v>2.61719</v>
      </c>
      <c r="JP759">
        <v>1.54785</v>
      </c>
      <c r="JQ759">
        <v>2.31567</v>
      </c>
      <c r="JR759">
        <v>1.64673</v>
      </c>
      <c r="JS759">
        <v>2.3291</v>
      </c>
      <c r="JT759">
        <v>34.6006</v>
      </c>
      <c r="JU759">
        <v>24.0875</v>
      </c>
      <c r="JV759">
        <v>18</v>
      </c>
      <c r="JW759">
        <v>474.953</v>
      </c>
      <c r="JX759">
        <v>374.705</v>
      </c>
      <c r="JY759">
        <v>36.2219</v>
      </c>
      <c r="JZ759">
        <v>57.3535</v>
      </c>
      <c r="KA759">
        <v>30.0042</v>
      </c>
      <c r="KB759">
        <v>56.1743</v>
      </c>
      <c r="KC759">
        <v>55.9305</v>
      </c>
      <c r="KD759">
        <v>46.8663</v>
      </c>
      <c r="KE759">
        <v>0</v>
      </c>
      <c r="KF759">
        <v>100</v>
      </c>
      <c r="KG759">
        <v>23.9014</v>
      </c>
      <c r="KH759">
        <v>1191.1</v>
      </c>
      <c r="KI759">
        <v>34.6858</v>
      </c>
      <c r="KJ759">
        <v>92.1366</v>
      </c>
      <c r="KK759">
        <v>88.5522</v>
      </c>
    </row>
    <row r="760" spans="1:297">
      <c r="A760">
        <v>744</v>
      </c>
      <c r="B760">
        <v>1761419178.1</v>
      </c>
      <c r="C760">
        <v>10997.0999999046</v>
      </c>
      <c r="D760" t="s">
        <v>1937</v>
      </c>
      <c r="E760" t="s">
        <v>1938</v>
      </c>
      <c r="F760">
        <v>5</v>
      </c>
      <c r="G760" t="s">
        <v>1796</v>
      </c>
      <c r="H760" t="s">
        <v>436</v>
      </c>
      <c r="I760">
        <v>1761419170.43333</v>
      </c>
      <c r="J760">
        <f>(K760)/1000</f>
        <v>0</v>
      </c>
      <c r="K760">
        <f>IF(DP760, AN760, AH760)</f>
        <v>0</v>
      </c>
      <c r="L760">
        <f>IF(DP760, AI760, AG760)</f>
        <v>0</v>
      </c>
      <c r="M760">
        <f>DR760 - IF(AU760&gt;1, L760*DL760*100.0/(AW760), 0)</f>
        <v>0</v>
      </c>
      <c r="N760">
        <f>((T760-J760/2)*M760-L760)/(T760+J760/2)</f>
        <v>0</v>
      </c>
      <c r="O760">
        <f>N760*(DY760+DZ760)/1000.0</f>
        <v>0</v>
      </c>
      <c r="P760">
        <f>(DR760 - IF(AU760&gt;1, L760*DL760*100.0/(AW760), 0))*(DY760+DZ760)/1000.0</f>
        <v>0</v>
      </c>
      <c r="Q760">
        <f>2.0/((1/S760-1/R760)+SIGN(S760)*SQRT((1/S760-1/R760)*(1/S760-1/R760) + 4*DM760/((DM760+1)*(DM760+1))*(2*1/S760*1/R760-1/R760*1/R760)))</f>
        <v>0</v>
      </c>
      <c r="R760">
        <f>IF(LEFT(DN760,1)&lt;&gt;"0",IF(LEFT(DN760,1)="1",3.0,DO760),$D$5+$E$5*(EF760*DY760/($K$5*1000))+$F$5*(EF760*DY760/($K$5*1000))*MAX(MIN(DL760,$J$5),$I$5)*MAX(MIN(DL760,$J$5),$I$5)+$G$5*MAX(MIN(DL760,$J$5),$I$5)*(EF760*DY760/($K$5*1000))+$H$5*(EF760*DY760/($K$5*1000))*(EF760*DY760/($K$5*1000)))</f>
        <v>0</v>
      </c>
      <c r="S760">
        <f>J760*(1000-(1000*0.61365*exp(17.502*W760/(240.97+W760))/(DY760+DZ760)+DT760)/2)/(1000*0.61365*exp(17.502*W760/(240.97+W760))/(DY760+DZ760)-DT760)</f>
        <v>0</v>
      </c>
      <c r="T760">
        <f>1/((DM760+1)/(Q760/1.6)+1/(R760/1.37)) + DM760/((DM760+1)/(Q760/1.6) + DM760/(R760/1.37))</f>
        <v>0</v>
      </c>
      <c r="U760">
        <f>(DH760*DK760)</f>
        <v>0</v>
      </c>
      <c r="V760">
        <f>(EA760+(U760+2*0.95*5.67E-8*(((EA760+$B$7)+273)^4-(EA760+273)^4)-44100*J760)/(1.84*29.3*R760+8*0.95*5.67E-8*(EA760+273)^3))</f>
        <v>0</v>
      </c>
      <c r="W760">
        <f>($C$7*EB760+$D$7*EC760+$E$7*V760)</f>
        <v>0</v>
      </c>
      <c r="X760">
        <f>0.61365*exp(17.502*W760/(240.97+W760))</f>
        <v>0</v>
      </c>
      <c r="Y760">
        <f>(Z760/AA760*100)</f>
        <v>0</v>
      </c>
      <c r="Z760">
        <f>DT760*(DY760+DZ760)/1000</f>
        <v>0</v>
      </c>
      <c r="AA760">
        <f>0.61365*exp(17.502*EA760/(240.97+EA760))</f>
        <v>0</v>
      </c>
      <c r="AB760">
        <f>(X760-DT760*(DY760+DZ760)/1000)</f>
        <v>0</v>
      </c>
      <c r="AC760">
        <f>(-J760*44100)</f>
        <v>0</v>
      </c>
      <c r="AD760">
        <f>2*29.3*R760*0.92*(EA760-W760)</f>
        <v>0</v>
      </c>
      <c r="AE760">
        <f>2*0.95*5.67E-8*(((EA760+$B$7)+273)^4-(W760+273)^4)</f>
        <v>0</v>
      </c>
      <c r="AF760">
        <f>U760+AE760+AC760+AD760</f>
        <v>0</v>
      </c>
      <c r="AG760">
        <f>DX760*AU760*(DS760-DR760*(1000-AU760*DU760)/(1000-AU760*DT760))/(100*DL760)</f>
        <v>0</v>
      </c>
      <c r="AH760">
        <f>1000*DX760*AU760*(DT760-DU760)/(100*DL760*(1000-AU760*DT760))</f>
        <v>0</v>
      </c>
      <c r="AI760">
        <f>(AJ760 - AK760 - DY760*1E3/(8.314*(EA760+273.15)) * AM760/DX760 * AL760) * DX760/(100*DL760) * (1000 - DU760)/1000</f>
        <v>0</v>
      </c>
      <c r="AJ760">
        <v>1202.49250606395</v>
      </c>
      <c r="AK760">
        <v>1172.77987878788</v>
      </c>
      <c r="AL760">
        <v>3.6264578164068</v>
      </c>
      <c r="AM760">
        <v>65.3077758132671</v>
      </c>
      <c r="AN760">
        <f>(AP760 - AO760 + DY760*1E3/(8.314*(EA760+273.15)) * AR760/DX760 * AQ760) * DX760/(100*DL760) * 1000/(1000 - AP760)</f>
        <v>0</v>
      </c>
      <c r="AO760">
        <v>26.0192434373673</v>
      </c>
      <c r="AP760">
        <v>32.0043242424243</v>
      </c>
      <c r="AQ760">
        <v>5.41639931966432e-05</v>
      </c>
      <c r="AR760">
        <v>110.477653958473</v>
      </c>
      <c r="AS760">
        <v>17</v>
      </c>
      <c r="AT760">
        <v>3</v>
      </c>
      <c r="AU760">
        <f>IF(AS760*$H$13&gt;=AW760,1.0,(AW760/(AW760-AS760*$H$13)))</f>
        <v>0</v>
      </c>
      <c r="AV760">
        <f>(AU760-1)*100</f>
        <v>0</v>
      </c>
      <c r="AW760">
        <f>MAX(0,($B$13+$C$13*EF760)/(1+$D$13*EF760)*DY760/(EA760+273)*$E$13)</f>
        <v>0</v>
      </c>
      <c r="AX760" t="s">
        <v>437</v>
      </c>
      <c r="AY760" t="s">
        <v>437</v>
      </c>
      <c r="AZ760">
        <v>0</v>
      </c>
      <c r="BA760">
        <v>0</v>
      </c>
      <c r="BB760">
        <f>1-AZ760/BA760</f>
        <v>0</v>
      </c>
      <c r="BC760">
        <v>0</v>
      </c>
      <c r="BD760" t="s">
        <v>437</v>
      </c>
      <c r="BE760" t="s">
        <v>437</v>
      </c>
      <c r="BF760">
        <v>0</v>
      </c>
      <c r="BG760">
        <v>0</v>
      </c>
      <c r="BH760">
        <f>1-BF760/BG760</f>
        <v>0</v>
      </c>
      <c r="BI760">
        <v>0.5</v>
      </c>
      <c r="BJ760">
        <f>DI760</f>
        <v>0</v>
      </c>
      <c r="BK760">
        <f>L760</f>
        <v>0</v>
      </c>
      <c r="BL760">
        <f>BH760*BI760*BJ760</f>
        <v>0</v>
      </c>
      <c r="BM760">
        <f>(BK760-BC760)/BJ760</f>
        <v>0</v>
      </c>
      <c r="BN760">
        <f>(BA760-BG760)/BG760</f>
        <v>0</v>
      </c>
      <c r="BO760">
        <f>AZ760/(BB760+AZ760/BG760)</f>
        <v>0</v>
      </c>
      <c r="BP760" t="s">
        <v>437</v>
      </c>
      <c r="BQ760">
        <v>0</v>
      </c>
      <c r="BR760">
        <f>IF(BQ760&lt;&gt;0, BQ760, BO760)</f>
        <v>0</v>
      </c>
      <c r="BS760">
        <f>1-BR760/BG760</f>
        <v>0</v>
      </c>
      <c r="BT760">
        <f>(BG760-BF760)/(BG760-BR760)</f>
        <v>0</v>
      </c>
      <c r="BU760">
        <f>(BA760-BG760)/(BA760-BR760)</f>
        <v>0</v>
      </c>
      <c r="BV760">
        <f>(BG760-BF760)/(BG760-AZ760)</f>
        <v>0</v>
      </c>
      <c r="BW760">
        <f>(BA760-BG760)/(BA760-AZ760)</f>
        <v>0</v>
      </c>
      <c r="BX760">
        <f>(BT760*BR760/BF760)</f>
        <v>0</v>
      </c>
      <c r="BY760">
        <f>(1-BX760)</f>
        <v>0</v>
      </c>
      <c r="DH760">
        <f>$B$11*EG760+$C$11*EH760+$F$11*ES760*(1-EV760)</f>
        <v>0</v>
      </c>
      <c r="DI760">
        <f>DH760*DJ760</f>
        <v>0</v>
      </c>
      <c r="DJ760">
        <f>($B$11*$D$9+$C$11*$D$9+$F$11*((FF760+EX760)/MAX(FF760+EX760+FG760, 0.1)*$I$9+FG760/MAX(FF760+EX760+FG760, 0.1)*$J$9))/($B$11+$C$11+$F$11)</f>
        <v>0</v>
      </c>
      <c r="DK760">
        <f>($B$11*$K$9+$C$11*$K$9+$F$11*((FF760+EX760)/MAX(FF760+EX760+FG760, 0.1)*$P$9+FG760/MAX(FF760+EX760+FG760, 0.1)*$Q$9))/($B$11+$C$11+$F$11)</f>
        <v>0</v>
      </c>
      <c r="DL760">
        <v>6</v>
      </c>
      <c r="DM760">
        <v>0.5</v>
      </c>
      <c r="DN760" t="s">
        <v>438</v>
      </c>
      <c r="DO760">
        <v>2</v>
      </c>
      <c r="DP760" t="b">
        <v>1</v>
      </c>
      <c r="DQ760">
        <v>1761419170.43333</v>
      </c>
      <c r="DR760">
        <v>1113.19166666667</v>
      </c>
      <c r="DS760">
        <v>1155.91583333333</v>
      </c>
      <c r="DT760">
        <v>31.998175</v>
      </c>
      <c r="DU760">
        <v>26.0194583333333</v>
      </c>
      <c r="DV760">
        <v>1112.095</v>
      </c>
      <c r="DW760">
        <v>31.6829833333333</v>
      </c>
      <c r="DX760">
        <v>500.003166666667</v>
      </c>
      <c r="DY760">
        <v>90.27745</v>
      </c>
      <c r="DZ760">
        <v>0.045217</v>
      </c>
      <c r="EA760">
        <v>44.45645</v>
      </c>
      <c r="EB760">
        <v>43.9319833333333</v>
      </c>
      <c r="EC760">
        <v>999.9</v>
      </c>
      <c r="ED760">
        <v>0</v>
      </c>
      <c r="EE760">
        <v>0</v>
      </c>
      <c r="EF760">
        <v>10003.3316666667</v>
      </c>
      <c r="EG760">
        <v>0</v>
      </c>
      <c r="EH760">
        <v>1196.6025</v>
      </c>
      <c r="EI760">
        <v>-42.7231833333333</v>
      </c>
      <c r="EJ760">
        <v>1149.99083333333</v>
      </c>
      <c r="EK760">
        <v>1186.79333333333</v>
      </c>
      <c r="EL760">
        <v>5.97872333333333</v>
      </c>
      <c r="EM760">
        <v>1155.91583333333</v>
      </c>
      <c r="EN760">
        <v>26.0194583333333</v>
      </c>
      <c r="EO760">
        <v>2.88871333333333</v>
      </c>
      <c r="EP760">
        <v>2.34897083333333</v>
      </c>
      <c r="EQ760">
        <v>23.4</v>
      </c>
      <c r="ER760">
        <v>20.0162083333333</v>
      </c>
      <c r="ES760">
        <v>1199.97416666667</v>
      </c>
      <c r="ET760">
        <v>0.96699375</v>
      </c>
      <c r="EU760">
        <v>0.033006425</v>
      </c>
      <c r="EV760">
        <v>0</v>
      </c>
      <c r="EW760">
        <v>1118.22666666667</v>
      </c>
      <c r="EX760">
        <v>5.00059</v>
      </c>
      <c r="EY760">
        <v>14776.4416666667</v>
      </c>
      <c r="EZ760">
        <v>10358.475</v>
      </c>
      <c r="FA760">
        <v>64.5258333333333</v>
      </c>
      <c r="FB760">
        <v>66.4216666666667</v>
      </c>
      <c r="FC760">
        <v>64.7758333333333</v>
      </c>
      <c r="FD760">
        <v>66.083</v>
      </c>
      <c r="FE760">
        <v>65.17675</v>
      </c>
      <c r="FF760">
        <v>1155.53416666667</v>
      </c>
      <c r="FG760">
        <v>39.44</v>
      </c>
      <c r="FH760">
        <v>0</v>
      </c>
      <c r="FI760">
        <v>1761419138.5</v>
      </c>
      <c r="FJ760">
        <v>0</v>
      </c>
      <c r="FK760">
        <v>1118.20884615385</v>
      </c>
      <c r="FL760">
        <v>-10.8550427152725</v>
      </c>
      <c r="FM760">
        <v>-98.9880339603425</v>
      </c>
      <c r="FN760">
        <v>14776.3153846154</v>
      </c>
      <c r="FO760">
        <v>15</v>
      </c>
      <c r="FP760">
        <v>0</v>
      </c>
      <c r="FQ760" t="s">
        <v>439</v>
      </c>
      <c r="FR760">
        <v>0</v>
      </c>
      <c r="FS760">
        <v>0</v>
      </c>
      <c r="FT760">
        <v>0</v>
      </c>
      <c r="FU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A760">
        <v>0</v>
      </c>
      <c r="GB760">
        <v>0</v>
      </c>
      <c r="GC760">
        <v>-42.2993571428571</v>
      </c>
      <c r="GD760">
        <v>-8.72754545454549</v>
      </c>
      <c r="GE760">
        <v>1.18680087533127</v>
      </c>
      <c r="GF760">
        <v>0</v>
      </c>
      <c r="GG760">
        <v>1119.09029411765</v>
      </c>
      <c r="GH760">
        <v>-10.8001527893613</v>
      </c>
      <c r="GI760">
        <v>1.08131043943726</v>
      </c>
      <c r="GJ760">
        <v>-1</v>
      </c>
      <c r="GK760">
        <v>5.97767571428571</v>
      </c>
      <c r="GL760">
        <v>0.023104675324681</v>
      </c>
      <c r="GM760">
        <v>0.00328097629405897</v>
      </c>
      <c r="GN760">
        <v>1</v>
      </c>
      <c r="GO760">
        <v>1</v>
      </c>
      <c r="GP760">
        <v>2</v>
      </c>
      <c r="GQ760" t="s">
        <v>446</v>
      </c>
      <c r="GR760">
        <v>3.12611</v>
      </c>
      <c r="GS760">
        <v>2.72311</v>
      </c>
      <c r="GT760">
        <v>0.169498</v>
      </c>
      <c r="GU760">
        <v>0.173687</v>
      </c>
      <c r="GV760">
        <v>0.118941</v>
      </c>
      <c r="GW760">
        <v>0.102947</v>
      </c>
      <c r="GX760">
        <v>29514.4</v>
      </c>
      <c r="GY760">
        <v>30970.3</v>
      </c>
      <c r="GZ760">
        <v>32314.6</v>
      </c>
      <c r="HA760">
        <v>34099.9</v>
      </c>
      <c r="HB760">
        <v>40744.7</v>
      </c>
      <c r="HC760">
        <v>44172.6</v>
      </c>
      <c r="HD760">
        <v>50856.8</v>
      </c>
      <c r="HE760">
        <v>54744.2</v>
      </c>
      <c r="HF760">
        <v>1.63493</v>
      </c>
      <c r="HG760">
        <v>1.49598</v>
      </c>
      <c r="HH760">
        <v>-0.0862554</v>
      </c>
      <c r="HI760">
        <v>0</v>
      </c>
      <c r="HJ760">
        <v>45.3305</v>
      </c>
      <c r="HK760">
        <v>999.9</v>
      </c>
      <c r="HL760">
        <v>56.165</v>
      </c>
      <c r="HM760">
        <v>30.414</v>
      </c>
      <c r="HN760">
        <v>27.1446</v>
      </c>
      <c r="HO760">
        <v>61.0093</v>
      </c>
      <c r="HP760">
        <v>40.7332</v>
      </c>
      <c r="HQ760">
        <v>1</v>
      </c>
      <c r="HR760">
        <v>2.82428</v>
      </c>
      <c r="HS760">
        <v>9.28105</v>
      </c>
      <c r="HT760">
        <v>19.8981</v>
      </c>
      <c r="HU760">
        <v>5.18599</v>
      </c>
      <c r="HV760">
        <v>12.0167</v>
      </c>
      <c r="HW760">
        <v>4.9672</v>
      </c>
      <c r="HX760">
        <v>3.29595</v>
      </c>
      <c r="HY760">
        <v>9999</v>
      </c>
      <c r="HZ760">
        <v>9999</v>
      </c>
      <c r="IA760">
        <v>999.9</v>
      </c>
      <c r="IB760">
        <v>9999</v>
      </c>
      <c r="IC760">
        <v>1.86325</v>
      </c>
      <c r="ID760">
        <v>1.86809</v>
      </c>
      <c r="IE760">
        <v>1.86784</v>
      </c>
      <c r="IF760">
        <v>1.86905</v>
      </c>
      <c r="IG760">
        <v>1.86981</v>
      </c>
      <c r="IH760">
        <v>1.86586</v>
      </c>
      <c r="II760">
        <v>1.86695</v>
      </c>
      <c r="IJ760">
        <v>1.86841</v>
      </c>
      <c r="IK760">
        <v>5</v>
      </c>
      <c r="IL760">
        <v>0</v>
      </c>
      <c r="IM760">
        <v>0</v>
      </c>
      <c r="IN760">
        <v>0</v>
      </c>
      <c r="IO760" t="s">
        <v>441</v>
      </c>
      <c r="IP760" t="s">
        <v>442</v>
      </c>
      <c r="IQ760" t="s">
        <v>443</v>
      </c>
      <c r="IR760" t="s">
        <v>443</v>
      </c>
      <c r="IS760" t="s">
        <v>443</v>
      </c>
      <c r="IT760" t="s">
        <v>443</v>
      </c>
      <c r="IU760">
        <v>0</v>
      </c>
      <c r="IV760">
        <v>100</v>
      </c>
      <c r="IW760">
        <v>100</v>
      </c>
      <c r="IX760">
        <v>1.09</v>
      </c>
      <c r="IY760">
        <v>0.3152</v>
      </c>
      <c r="IZ760">
        <v>1.09748391826392</v>
      </c>
      <c r="JA760">
        <v>0</v>
      </c>
      <c r="JB760">
        <v>0</v>
      </c>
      <c r="JC760">
        <v>0</v>
      </c>
      <c r="JD760">
        <v>0.315191680746845</v>
      </c>
      <c r="JE760">
        <v>0</v>
      </c>
      <c r="JF760">
        <v>0</v>
      </c>
      <c r="JG760">
        <v>0</v>
      </c>
      <c r="JH760">
        <v>5</v>
      </c>
      <c r="JI760">
        <v>2273</v>
      </c>
      <c r="JJ760">
        <v>0</v>
      </c>
      <c r="JK760">
        <v>25</v>
      </c>
      <c r="JL760">
        <v>29356986.3</v>
      </c>
      <c r="JM760">
        <v>29356986.3</v>
      </c>
      <c r="JN760">
        <v>2.3584</v>
      </c>
      <c r="JO760">
        <v>2.60986</v>
      </c>
      <c r="JP760">
        <v>1.54785</v>
      </c>
      <c r="JQ760">
        <v>2.31567</v>
      </c>
      <c r="JR760">
        <v>1.64551</v>
      </c>
      <c r="JS760">
        <v>2.3645</v>
      </c>
      <c r="JT760">
        <v>34.6006</v>
      </c>
      <c r="JU760">
        <v>24.0963</v>
      </c>
      <c r="JV760">
        <v>18</v>
      </c>
      <c r="JW760">
        <v>474.694</v>
      </c>
      <c r="JX760">
        <v>374.82</v>
      </c>
      <c r="JY760">
        <v>36.2434</v>
      </c>
      <c r="JZ760">
        <v>57.3857</v>
      </c>
      <c r="KA760">
        <v>30.0042</v>
      </c>
      <c r="KB760">
        <v>56.2047</v>
      </c>
      <c r="KC760">
        <v>55.9586</v>
      </c>
      <c r="KD760">
        <v>47.3238</v>
      </c>
      <c r="KE760">
        <v>0</v>
      </c>
      <c r="KF760">
        <v>100</v>
      </c>
      <c r="KG760">
        <v>23.9044</v>
      </c>
      <c r="KH760">
        <v>1204.64</v>
      </c>
      <c r="KI760">
        <v>34.6858</v>
      </c>
      <c r="KJ760">
        <v>92.1301</v>
      </c>
      <c r="KK760">
        <v>88.5449</v>
      </c>
    </row>
    <row r="761" spans="1:297">
      <c r="A761">
        <v>745</v>
      </c>
      <c r="B761">
        <v>1761419183.1</v>
      </c>
      <c r="C761">
        <v>11002.0999999046</v>
      </c>
      <c r="D761" t="s">
        <v>1939</v>
      </c>
      <c r="E761" t="s">
        <v>1940</v>
      </c>
      <c r="F761">
        <v>5</v>
      </c>
      <c r="G761" t="s">
        <v>1796</v>
      </c>
      <c r="H761" t="s">
        <v>436</v>
      </c>
      <c r="I761">
        <v>1761419175.43333</v>
      </c>
      <c r="J761">
        <f>(K761)/1000</f>
        <v>0</v>
      </c>
      <c r="K761">
        <f>IF(DP761, AN761, AH761)</f>
        <v>0</v>
      </c>
      <c r="L761">
        <f>IF(DP761, AI761, AG761)</f>
        <v>0</v>
      </c>
      <c r="M761">
        <f>DR761 - IF(AU761&gt;1, L761*DL761*100.0/(AW761), 0)</f>
        <v>0</v>
      </c>
      <c r="N761">
        <f>((T761-J761/2)*M761-L761)/(T761+J761/2)</f>
        <v>0</v>
      </c>
      <c r="O761">
        <f>N761*(DY761+DZ761)/1000.0</f>
        <v>0</v>
      </c>
      <c r="P761">
        <f>(DR761 - IF(AU761&gt;1, L761*DL761*100.0/(AW761), 0))*(DY761+DZ761)/1000.0</f>
        <v>0</v>
      </c>
      <c r="Q761">
        <f>2.0/((1/S761-1/R761)+SIGN(S761)*SQRT((1/S761-1/R761)*(1/S761-1/R761) + 4*DM761/((DM761+1)*(DM761+1))*(2*1/S761*1/R761-1/R761*1/R761)))</f>
        <v>0</v>
      </c>
      <c r="R761">
        <f>IF(LEFT(DN761,1)&lt;&gt;"0",IF(LEFT(DN761,1)="1",3.0,DO761),$D$5+$E$5*(EF761*DY761/($K$5*1000))+$F$5*(EF761*DY761/($K$5*1000))*MAX(MIN(DL761,$J$5),$I$5)*MAX(MIN(DL761,$J$5),$I$5)+$G$5*MAX(MIN(DL761,$J$5),$I$5)*(EF761*DY761/($K$5*1000))+$H$5*(EF761*DY761/($K$5*1000))*(EF761*DY761/($K$5*1000)))</f>
        <v>0</v>
      </c>
      <c r="S761">
        <f>J761*(1000-(1000*0.61365*exp(17.502*W761/(240.97+W761))/(DY761+DZ761)+DT761)/2)/(1000*0.61365*exp(17.502*W761/(240.97+W761))/(DY761+DZ761)-DT761)</f>
        <v>0</v>
      </c>
      <c r="T761">
        <f>1/((DM761+1)/(Q761/1.6)+1/(R761/1.37)) + DM761/((DM761+1)/(Q761/1.6) + DM761/(R761/1.37))</f>
        <v>0</v>
      </c>
      <c r="U761">
        <f>(DH761*DK761)</f>
        <v>0</v>
      </c>
      <c r="V761">
        <f>(EA761+(U761+2*0.95*5.67E-8*(((EA761+$B$7)+273)^4-(EA761+273)^4)-44100*J761)/(1.84*29.3*R761+8*0.95*5.67E-8*(EA761+273)^3))</f>
        <v>0</v>
      </c>
      <c r="W761">
        <f>($C$7*EB761+$D$7*EC761+$E$7*V761)</f>
        <v>0</v>
      </c>
      <c r="X761">
        <f>0.61365*exp(17.502*W761/(240.97+W761))</f>
        <v>0</v>
      </c>
      <c r="Y761">
        <f>(Z761/AA761*100)</f>
        <v>0</v>
      </c>
      <c r="Z761">
        <f>DT761*(DY761+DZ761)/1000</f>
        <v>0</v>
      </c>
      <c r="AA761">
        <f>0.61365*exp(17.502*EA761/(240.97+EA761))</f>
        <v>0</v>
      </c>
      <c r="AB761">
        <f>(X761-DT761*(DY761+DZ761)/1000)</f>
        <v>0</v>
      </c>
      <c r="AC761">
        <f>(-J761*44100)</f>
        <v>0</v>
      </c>
      <c r="AD761">
        <f>2*29.3*R761*0.92*(EA761-W761)</f>
        <v>0</v>
      </c>
      <c r="AE761">
        <f>2*0.95*5.67E-8*(((EA761+$B$7)+273)^4-(W761+273)^4)</f>
        <v>0</v>
      </c>
      <c r="AF761">
        <f>U761+AE761+AC761+AD761</f>
        <v>0</v>
      </c>
      <c r="AG761">
        <f>DX761*AU761*(DS761-DR761*(1000-AU761*DU761)/(1000-AU761*DT761))/(100*DL761)</f>
        <v>0</v>
      </c>
      <c r="AH761">
        <f>1000*DX761*AU761*(DT761-DU761)/(100*DL761*(1000-AU761*DT761))</f>
        <v>0</v>
      </c>
      <c r="AI761">
        <f>(AJ761 - AK761 - DY761*1E3/(8.314*(EA761+273.15)) * AM761/DX761 * AL761) * DX761/(100*DL761) * (1000 - DU761)/1000</f>
        <v>0</v>
      </c>
      <c r="AJ761">
        <v>1219.71807379499</v>
      </c>
      <c r="AK761">
        <v>1189.96375757576</v>
      </c>
      <c r="AL761">
        <v>3.43121401983792</v>
      </c>
      <c r="AM761">
        <v>65.3077758132671</v>
      </c>
      <c r="AN761">
        <f>(AP761 - AO761 + DY761*1E3/(8.314*(EA761+273.15)) * AR761/DX761 * AQ761) * DX761/(100*DL761) * 1000/(1000 - AP761)</f>
        <v>0</v>
      </c>
      <c r="AO761">
        <v>26.01845402599</v>
      </c>
      <c r="AP761">
        <v>32.0142339393939</v>
      </c>
      <c r="AQ761">
        <v>0.000101858549197248</v>
      </c>
      <c r="AR761">
        <v>110.477653958473</v>
      </c>
      <c r="AS761">
        <v>17</v>
      </c>
      <c r="AT761">
        <v>3</v>
      </c>
      <c r="AU761">
        <f>IF(AS761*$H$13&gt;=AW761,1.0,(AW761/(AW761-AS761*$H$13)))</f>
        <v>0</v>
      </c>
      <c r="AV761">
        <f>(AU761-1)*100</f>
        <v>0</v>
      </c>
      <c r="AW761">
        <f>MAX(0,($B$13+$C$13*EF761)/(1+$D$13*EF761)*DY761/(EA761+273)*$E$13)</f>
        <v>0</v>
      </c>
      <c r="AX761" t="s">
        <v>437</v>
      </c>
      <c r="AY761" t="s">
        <v>437</v>
      </c>
      <c r="AZ761">
        <v>0</v>
      </c>
      <c r="BA761">
        <v>0</v>
      </c>
      <c r="BB761">
        <f>1-AZ761/BA761</f>
        <v>0</v>
      </c>
      <c r="BC761">
        <v>0</v>
      </c>
      <c r="BD761" t="s">
        <v>437</v>
      </c>
      <c r="BE761" t="s">
        <v>437</v>
      </c>
      <c r="BF761">
        <v>0</v>
      </c>
      <c r="BG761">
        <v>0</v>
      </c>
      <c r="BH761">
        <f>1-BF761/BG761</f>
        <v>0</v>
      </c>
      <c r="BI761">
        <v>0.5</v>
      </c>
      <c r="BJ761">
        <f>DI761</f>
        <v>0</v>
      </c>
      <c r="BK761">
        <f>L761</f>
        <v>0</v>
      </c>
      <c r="BL761">
        <f>BH761*BI761*BJ761</f>
        <v>0</v>
      </c>
      <c r="BM761">
        <f>(BK761-BC761)/BJ761</f>
        <v>0</v>
      </c>
      <c r="BN761">
        <f>(BA761-BG761)/BG761</f>
        <v>0</v>
      </c>
      <c r="BO761">
        <f>AZ761/(BB761+AZ761/BG761)</f>
        <v>0</v>
      </c>
      <c r="BP761" t="s">
        <v>437</v>
      </c>
      <c r="BQ761">
        <v>0</v>
      </c>
      <c r="BR761">
        <f>IF(BQ761&lt;&gt;0, BQ761, BO761)</f>
        <v>0</v>
      </c>
      <c r="BS761">
        <f>1-BR761/BG761</f>
        <v>0</v>
      </c>
      <c r="BT761">
        <f>(BG761-BF761)/(BG761-BR761)</f>
        <v>0</v>
      </c>
      <c r="BU761">
        <f>(BA761-BG761)/(BA761-BR761)</f>
        <v>0</v>
      </c>
      <c r="BV761">
        <f>(BG761-BF761)/(BG761-AZ761)</f>
        <v>0</v>
      </c>
      <c r="BW761">
        <f>(BA761-BG761)/(BA761-AZ761)</f>
        <v>0</v>
      </c>
      <c r="BX761">
        <f>(BT761*BR761/BF761)</f>
        <v>0</v>
      </c>
      <c r="BY761">
        <f>(1-BX761)</f>
        <v>0</v>
      </c>
      <c r="DH761">
        <f>$B$11*EG761+$C$11*EH761+$F$11*ES761*(1-EV761)</f>
        <v>0</v>
      </c>
      <c r="DI761">
        <f>DH761*DJ761</f>
        <v>0</v>
      </c>
      <c r="DJ761">
        <f>($B$11*$D$9+$C$11*$D$9+$F$11*((FF761+EX761)/MAX(FF761+EX761+FG761, 0.1)*$I$9+FG761/MAX(FF761+EX761+FG761, 0.1)*$J$9))/($B$11+$C$11+$F$11)</f>
        <v>0</v>
      </c>
      <c r="DK761">
        <f>($B$11*$K$9+$C$11*$K$9+$F$11*((FF761+EX761)/MAX(FF761+EX761+FG761, 0.1)*$P$9+FG761/MAX(FF761+EX761+FG761, 0.1)*$Q$9))/($B$11+$C$11+$F$11)</f>
        <v>0</v>
      </c>
      <c r="DL761">
        <v>6</v>
      </c>
      <c r="DM761">
        <v>0.5</v>
      </c>
      <c r="DN761" t="s">
        <v>438</v>
      </c>
      <c r="DO761">
        <v>2</v>
      </c>
      <c r="DP761" t="b">
        <v>1</v>
      </c>
      <c r="DQ761">
        <v>1761419175.43333</v>
      </c>
      <c r="DR761">
        <v>1129.51833333333</v>
      </c>
      <c r="DS761">
        <v>1173.04916666667</v>
      </c>
      <c r="DT761">
        <v>32.0036333333333</v>
      </c>
      <c r="DU761">
        <v>26.0188583333333</v>
      </c>
      <c r="DV761">
        <v>1128.42166666667</v>
      </c>
      <c r="DW761">
        <v>31.6884416666667</v>
      </c>
      <c r="DX761">
        <v>499.996916666667</v>
      </c>
      <c r="DY761">
        <v>90.2778416666667</v>
      </c>
      <c r="DZ761">
        <v>0.0452431666666667</v>
      </c>
      <c r="EA761">
        <v>44.481975</v>
      </c>
      <c r="EB761">
        <v>43.95695</v>
      </c>
      <c r="EC761">
        <v>999.9</v>
      </c>
      <c r="ED761">
        <v>0</v>
      </c>
      <c r="EE761">
        <v>0</v>
      </c>
      <c r="EF761">
        <v>10001.1483333333</v>
      </c>
      <c r="EG761">
        <v>0</v>
      </c>
      <c r="EH761">
        <v>1196.5175</v>
      </c>
      <c r="EI761">
        <v>-43.5301</v>
      </c>
      <c r="EJ761">
        <v>1166.86333333333</v>
      </c>
      <c r="EK761">
        <v>1204.38333333333</v>
      </c>
      <c r="EL761">
        <v>5.98478583333333</v>
      </c>
      <c r="EM761">
        <v>1173.04916666667</v>
      </c>
      <c r="EN761">
        <v>26.0188583333333</v>
      </c>
      <c r="EO761">
        <v>2.88921916666667</v>
      </c>
      <c r="EP761">
        <v>2.34892666666667</v>
      </c>
      <c r="EQ761">
        <v>23.4028916666667</v>
      </c>
      <c r="ER761">
        <v>20.0159166666667</v>
      </c>
      <c r="ES761">
        <v>1199.95666666667</v>
      </c>
      <c r="ET761">
        <v>0.96699375</v>
      </c>
      <c r="EU761">
        <v>0.033006425</v>
      </c>
      <c r="EV761">
        <v>0</v>
      </c>
      <c r="EW761">
        <v>1117.34916666667</v>
      </c>
      <c r="EX761">
        <v>5.00059</v>
      </c>
      <c r="EY761">
        <v>14767.925</v>
      </c>
      <c r="EZ761">
        <v>10358.3166666667</v>
      </c>
      <c r="FA761">
        <v>64.557</v>
      </c>
      <c r="FB761">
        <v>66.4633333333333</v>
      </c>
      <c r="FC761">
        <v>64.7965</v>
      </c>
      <c r="FD761">
        <v>66.104</v>
      </c>
      <c r="FE761">
        <v>65.21325</v>
      </c>
      <c r="FF761">
        <v>1155.51666666667</v>
      </c>
      <c r="FG761">
        <v>39.44</v>
      </c>
      <c r="FH761">
        <v>0</v>
      </c>
      <c r="FI761">
        <v>1761419143.3</v>
      </c>
      <c r="FJ761">
        <v>0</v>
      </c>
      <c r="FK761">
        <v>1117.37230769231</v>
      </c>
      <c r="FL761">
        <v>-11.6211965822461</v>
      </c>
      <c r="FM761">
        <v>-97.5794871191433</v>
      </c>
      <c r="FN761">
        <v>14768.2076923077</v>
      </c>
      <c r="FO761">
        <v>15</v>
      </c>
      <c r="FP761">
        <v>0</v>
      </c>
      <c r="FQ761" t="s">
        <v>439</v>
      </c>
      <c r="FR761">
        <v>0</v>
      </c>
      <c r="FS761">
        <v>0</v>
      </c>
      <c r="FT761">
        <v>0</v>
      </c>
      <c r="FU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A761">
        <v>0</v>
      </c>
      <c r="GB761">
        <v>0</v>
      </c>
      <c r="GC761">
        <v>-43.0056952380952</v>
      </c>
      <c r="GD761">
        <v>-10.4165766233766</v>
      </c>
      <c r="GE761">
        <v>1.27049978335344</v>
      </c>
      <c r="GF761">
        <v>0</v>
      </c>
      <c r="GG761">
        <v>1117.99764705882</v>
      </c>
      <c r="GH761">
        <v>-10.6310160452179</v>
      </c>
      <c r="GI761">
        <v>1.06372834552793</v>
      </c>
      <c r="GJ761">
        <v>-1</v>
      </c>
      <c r="GK761">
        <v>5.98171095238095</v>
      </c>
      <c r="GL761">
        <v>0.0612163636363616</v>
      </c>
      <c r="GM761">
        <v>0.00662465374100484</v>
      </c>
      <c r="GN761">
        <v>1</v>
      </c>
      <c r="GO761">
        <v>1</v>
      </c>
      <c r="GP761">
        <v>2</v>
      </c>
      <c r="GQ761" t="s">
        <v>446</v>
      </c>
      <c r="GR761">
        <v>3.12627</v>
      </c>
      <c r="GS761">
        <v>2.72314</v>
      </c>
      <c r="GT761">
        <v>0.171091</v>
      </c>
      <c r="GU761">
        <v>0.175306</v>
      </c>
      <c r="GV761">
        <v>0.118957</v>
      </c>
      <c r="GW761">
        <v>0.102942</v>
      </c>
      <c r="GX761">
        <v>29454.4</v>
      </c>
      <c r="GY761">
        <v>30905.4</v>
      </c>
      <c r="GZ761">
        <v>32311.7</v>
      </c>
      <c r="HA761">
        <v>34096.1</v>
      </c>
      <c r="HB761">
        <v>40741.3</v>
      </c>
      <c r="HC761">
        <v>44168.6</v>
      </c>
      <c r="HD761">
        <v>50853</v>
      </c>
      <c r="HE761">
        <v>54738.7</v>
      </c>
      <c r="HF761">
        <v>1.63472</v>
      </c>
      <c r="HG761">
        <v>1.49537</v>
      </c>
      <c r="HH761">
        <v>-0.0844188</v>
      </c>
      <c r="HI761">
        <v>0</v>
      </c>
      <c r="HJ761">
        <v>45.3547</v>
      </c>
      <c r="HK761">
        <v>999.9</v>
      </c>
      <c r="HL761">
        <v>56.141</v>
      </c>
      <c r="HM761">
        <v>30.414</v>
      </c>
      <c r="HN761">
        <v>27.1312</v>
      </c>
      <c r="HO761">
        <v>60.7493</v>
      </c>
      <c r="HP761">
        <v>40.7412</v>
      </c>
      <c r="HQ761">
        <v>1</v>
      </c>
      <c r="HR761">
        <v>2.8286</v>
      </c>
      <c r="HS761">
        <v>9.28105</v>
      </c>
      <c r="HT761">
        <v>19.8981</v>
      </c>
      <c r="HU761">
        <v>5.18524</v>
      </c>
      <c r="HV761">
        <v>12.0174</v>
      </c>
      <c r="HW761">
        <v>4.9674</v>
      </c>
      <c r="HX761">
        <v>3.29593</v>
      </c>
      <c r="HY761">
        <v>9999</v>
      </c>
      <c r="HZ761">
        <v>9999</v>
      </c>
      <c r="IA761">
        <v>999.9</v>
      </c>
      <c r="IB761">
        <v>9999</v>
      </c>
      <c r="IC761">
        <v>1.86325</v>
      </c>
      <c r="ID761">
        <v>1.86808</v>
      </c>
      <c r="IE761">
        <v>1.86783</v>
      </c>
      <c r="IF761">
        <v>1.86905</v>
      </c>
      <c r="IG761">
        <v>1.86981</v>
      </c>
      <c r="IH761">
        <v>1.86588</v>
      </c>
      <c r="II761">
        <v>1.86693</v>
      </c>
      <c r="IJ761">
        <v>1.86842</v>
      </c>
      <c r="IK761">
        <v>5</v>
      </c>
      <c r="IL761">
        <v>0</v>
      </c>
      <c r="IM761">
        <v>0</v>
      </c>
      <c r="IN761">
        <v>0</v>
      </c>
      <c r="IO761" t="s">
        <v>441</v>
      </c>
      <c r="IP761" t="s">
        <v>442</v>
      </c>
      <c r="IQ761" t="s">
        <v>443</v>
      </c>
      <c r="IR761" t="s">
        <v>443</v>
      </c>
      <c r="IS761" t="s">
        <v>443</v>
      </c>
      <c r="IT761" t="s">
        <v>443</v>
      </c>
      <c r="IU761">
        <v>0</v>
      </c>
      <c r="IV761">
        <v>100</v>
      </c>
      <c r="IW761">
        <v>100</v>
      </c>
      <c r="IX761">
        <v>1.1</v>
      </c>
      <c r="IY761">
        <v>0.3152</v>
      </c>
      <c r="IZ761">
        <v>1.09748391826392</v>
      </c>
      <c r="JA761">
        <v>0</v>
      </c>
      <c r="JB761">
        <v>0</v>
      </c>
      <c r="JC761">
        <v>0</v>
      </c>
      <c r="JD761">
        <v>0.315191680746845</v>
      </c>
      <c r="JE761">
        <v>0</v>
      </c>
      <c r="JF761">
        <v>0</v>
      </c>
      <c r="JG761">
        <v>0</v>
      </c>
      <c r="JH761">
        <v>5</v>
      </c>
      <c r="JI761">
        <v>2273</v>
      </c>
      <c r="JJ761">
        <v>0</v>
      </c>
      <c r="JK761">
        <v>25</v>
      </c>
      <c r="JL761">
        <v>29356986.4</v>
      </c>
      <c r="JM761">
        <v>29356986.4</v>
      </c>
      <c r="JN761">
        <v>2.39014</v>
      </c>
      <c r="JO761">
        <v>2.61353</v>
      </c>
      <c r="JP761">
        <v>1.54785</v>
      </c>
      <c r="JQ761">
        <v>2.31567</v>
      </c>
      <c r="JR761">
        <v>1.64673</v>
      </c>
      <c r="JS761">
        <v>2.37061</v>
      </c>
      <c r="JT761">
        <v>34.6006</v>
      </c>
      <c r="JU761">
        <v>24.0963</v>
      </c>
      <c r="JV761">
        <v>18</v>
      </c>
      <c r="JW761">
        <v>474.747</v>
      </c>
      <c r="JX761">
        <v>374.578</v>
      </c>
      <c r="JY761">
        <v>36.2699</v>
      </c>
      <c r="JZ761">
        <v>57.4251</v>
      </c>
      <c r="KA761">
        <v>30.0042</v>
      </c>
      <c r="KB761">
        <v>56.242</v>
      </c>
      <c r="KC761">
        <v>55.9898</v>
      </c>
      <c r="KD761">
        <v>47.831</v>
      </c>
      <c r="KE761">
        <v>0</v>
      </c>
      <c r="KF761">
        <v>100</v>
      </c>
      <c r="KG761">
        <v>23.9094</v>
      </c>
      <c r="KH761">
        <v>1225.19</v>
      </c>
      <c r="KI761">
        <v>34.6858</v>
      </c>
      <c r="KJ761">
        <v>92.1227</v>
      </c>
      <c r="KK761">
        <v>88.5356</v>
      </c>
    </row>
    <row r="762" spans="1:297">
      <c r="A762">
        <v>746</v>
      </c>
      <c r="B762">
        <v>1761419188.1</v>
      </c>
      <c r="C762">
        <v>11007.0999999046</v>
      </c>
      <c r="D762" t="s">
        <v>1941</v>
      </c>
      <c r="E762" t="s">
        <v>1942</v>
      </c>
      <c r="F762">
        <v>5</v>
      </c>
      <c r="G762" t="s">
        <v>1796</v>
      </c>
      <c r="H762" t="s">
        <v>436</v>
      </c>
      <c r="I762">
        <v>1761419179.86923</v>
      </c>
      <c r="J762">
        <f>(K762)/1000</f>
        <v>0</v>
      </c>
      <c r="K762">
        <f>IF(DP762, AN762, AH762)</f>
        <v>0</v>
      </c>
      <c r="L762">
        <f>IF(DP762, AI762, AG762)</f>
        <v>0</v>
      </c>
      <c r="M762">
        <f>DR762 - IF(AU762&gt;1, L762*DL762*100.0/(AW762), 0)</f>
        <v>0</v>
      </c>
      <c r="N762">
        <f>((T762-J762/2)*M762-L762)/(T762+J762/2)</f>
        <v>0</v>
      </c>
      <c r="O762">
        <f>N762*(DY762+DZ762)/1000.0</f>
        <v>0</v>
      </c>
      <c r="P762">
        <f>(DR762 - IF(AU762&gt;1, L762*DL762*100.0/(AW762), 0))*(DY762+DZ762)/1000.0</f>
        <v>0</v>
      </c>
      <c r="Q762">
        <f>2.0/((1/S762-1/R762)+SIGN(S762)*SQRT((1/S762-1/R762)*(1/S762-1/R762) + 4*DM762/((DM762+1)*(DM762+1))*(2*1/S762*1/R762-1/R762*1/R762)))</f>
        <v>0</v>
      </c>
      <c r="R762">
        <f>IF(LEFT(DN762,1)&lt;&gt;"0",IF(LEFT(DN762,1)="1",3.0,DO762),$D$5+$E$5*(EF762*DY762/($K$5*1000))+$F$5*(EF762*DY762/($K$5*1000))*MAX(MIN(DL762,$J$5),$I$5)*MAX(MIN(DL762,$J$5),$I$5)+$G$5*MAX(MIN(DL762,$J$5),$I$5)*(EF762*DY762/($K$5*1000))+$H$5*(EF762*DY762/($K$5*1000))*(EF762*DY762/($K$5*1000)))</f>
        <v>0</v>
      </c>
      <c r="S762">
        <f>J762*(1000-(1000*0.61365*exp(17.502*W762/(240.97+W762))/(DY762+DZ762)+DT762)/2)/(1000*0.61365*exp(17.502*W762/(240.97+W762))/(DY762+DZ762)-DT762)</f>
        <v>0</v>
      </c>
      <c r="T762">
        <f>1/((DM762+1)/(Q762/1.6)+1/(R762/1.37)) + DM762/((DM762+1)/(Q762/1.6) + DM762/(R762/1.37))</f>
        <v>0</v>
      </c>
      <c r="U762">
        <f>(DH762*DK762)</f>
        <v>0</v>
      </c>
      <c r="V762">
        <f>(EA762+(U762+2*0.95*5.67E-8*(((EA762+$B$7)+273)^4-(EA762+273)^4)-44100*J762)/(1.84*29.3*R762+8*0.95*5.67E-8*(EA762+273)^3))</f>
        <v>0</v>
      </c>
      <c r="W762">
        <f>($C$7*EB762+$D$7*EC762+$E$7*V762)</f>
        <v>0</v>
      </c>
      <c r="X762">
        <f>0.61365*exp(17.502*W762/(240.97+W762))</f>
        <v>0</v>
      </c>
      <c r="Y762">
        <f>(Z762/AA762*100)</f>
        <v>0</v>
      </c>
      <c r="Z762">
        <f>DT762*(DY762+DZ762)/1000</f>
        <v>0</v>
      </c>
      <c r="AA762">
        <f>0.61365*exp(17.502*EA762/(240.97+EA762))</f>
        <v>0</v>
      </c>
      <c r="AB762">
        <f>(X762-DT762*(DY762+DZ762)/1000)</f>
        <v>0</v>
      </c>
      <c r="AC762">
        <f>(-J762*44100)</f>
        <v>0</v>
      </c>
      <c r="AD762">
        <f>2*29.3*R762*0.92*(EA762-W762)</f>
        <v>0</v>
      </c>
      <c r="AE762">
        <f>2*0.95*5.67E-8*(((EA762+$B$7)+273)^4-(W762+273)^4)</f>
        <v>0</v>
      </c>
      <c r="AF762">
        <f>U762+AE762+AC762+AD762</f>
        <v>0</v>
      </c>
      <c r="AG762">
        <f>DX762*AU762*(DS762-DR762*(1000-AU762*DU762)/(1000-AU762*DT762))/(100*DL762)</f>
        <v>0</v>
      </c>
      <c r="AH762">
        <f>1000*DX762*AU762*(DT762-DU762)/(100*DL762*(1000-AU762*DT762))</f>
        <v>0</v>
      </c>
      <c r="AI762">
        <f>(AJ762 - AK762 - DY762*1E3/(8.314*(EA762+273.15)) * AM762/DX762 * AL762) * DX762/(100*DL762) * (1000 - DU762)/1000</f>
        <v>0</v>
      </c>
      <c r="AJ762">
        <v>1237.3577336055</v>
      </c>
      <c r="AK762">
        <v>1207.40690909091</v>
      </c>
      <c r="AL762">
        <v>3.46714834573981</v>
      </c>
      <c r="AM762">
        <v>65.3077758132671</v>
      </c>
      <c r="AN762">
        <f>(AP762 - AO762 + DY762*1E3/(8.314*(EA762+273.15)) * AR762/DX762 * AQ762) * DX762/(100*DL762) * 1000/(1000 - AP762)</f>
        <v>0</v>
      </c>
      <c r="AO762">
        <v>26.0198731725741</v>
      </c>
      <c r="AP762">
        <v>32.0223375757576</v>
      </c>
      <c r="AQ762">
        <v>6.73597843745393e-05</v>
      </c>
      <c r="AR762">
        <v>110.477653958473</v>
      </c>
      <c r="AS762">
        <v>17</v>
      </c>
      <c r="AT762">
        <v>3</v>
      </c>
      <c r="AU762">
        <f>IF(AS762*$H$13&gt;=AW762,1.0,(AW762/(AW762-AS762*$H$13)))</f>
        <v>0</v>
      </c>
      <c r="AV762">
        <f>(AU762-1)*100</f>
        <v>0</v>
      </c>
      <c r="AW762">
        <f>MAX(0,($B$13+$C$13*EF762)/(1+$D$13*EF762)*DY762/(EA762+273)*$E$13)</f>
        <v>0</v>
      </c>
      <c r="AX762" t="s">
        <v>437</v>
      </c>
      <c r="AY762" t="s">
        <v>437</v>
      </c>
      <c r="AZ762">
        <v>0</v>
      </c>
      <c r="BA762">
        <v>0</v>
      </c>
      <c r="BB762">
        <f>1-AZ762/BA762</f>
        <v>0</v>
      </c>
      <c r="BC762">
        <v>0</v>
      </c>
      <c r="BD762" t="s">
        <v>437</v>
      </c>
      <c r="BE762" t="s">
        <v>437</v>
      </c>
      <c r="BF762">
        <v>0</v>
      </c>
      <c r="BG762">
        <v>0</v>
      </c>
      <c r="BH762">
        <f>1-BF762/BG762</f>
        <v>0</v>
      </c>
      <c r="BI762">
        <v>0.5</v>
      </c>
      <c r="BJ762">
        <f>DI762</f>
        <v>0</v>
      </c>
      <c r="BK762">
        <f>L762</f>
        <v>0</v>
      </c>
      <c r="BL762">
        <f>BH762*BI762*BJ762</f>
        <v>0</v>
      </c>
      <c r="BM762">
        <f>(BK762-BC762)/BJ762</f>
        <v>0</v>
      </c>
      <c r="BN762">
        <f>(BA762-BG762)/BG762</f>
        <v>0</v>
      </c>
      <c r="BO762">
        <f>AZ762/(BB762+AZ762/BG762)</f>
        <v>0</v>
      </c>
      <c r="BP762" t="s">
        <v>437</v>
      </c>
      <c r="BQ762">
        <v>0</v>
      </c>
      <c r="BR762">
        <f>IF(BQ762&lt;&gt;0, BQ762, BO762)</f>
        <v>0</v>
      </c>
      <c r="BS762">
        <f>1-BR762/BG762</f>
        <v>0</v>
      </c>
      <c r="BT762">
        <f>(BG762-BF762)/(BG762-BR762)</f>
        <v>0</v>
      </c>
      <c r="BU762">
        <f>(BA762-BG762)/(BA762-BR762)</f>
        <v>0</v>
      </c>
      <c r="BV762">
        <f>(BG762-BF762)/(BG762-AZ762)</f>
        <v>0</v>
      </c>
      <c r="BW762">
        <f>(BA762-BG762)/(BA762-AZ762)</f>
        <v>0</v>
      </c>
      <c r="BX762">
        <f>(BT762*BR762/BF762)</f>
        <v>0</v>
      </c>
      <c r="BY762">
        <f>(1-BX762)</f>
        <v>0</v>
      </c>
      <c r="DH762">
        <f>$B$11*EG762+$C$11*EH762+$F$11*ES762*(1-EV762)</f>
        <v>0</v>
      </c>
      <c r="DI762">
        <f>DH762*DJ762</f>
        <v>0</v>
      </c>
      <c r="DJ762">
        <f>($B$11*$D$9+$C$11*$D$9+$F$11*((FF762+EX762)/MAX(FF762+EX762+FG762, 0.1)*$I$9+FG762/MAX(FF762+EX762+FG762, 0.1)*$J$9))/($B$11+$C$11+$F$11)</f>
        <v>0</v>
      </c>
      <c r="DK762">
        <f>($B$11*$K$9+$C$11*$K$9+$F$11*((FF762+EX762)/MAX(FF762+EX762+FG762, 0.1)*$P$9+FG762/MAX(FF762+EX762+FG762, 0.1)*$Q$9))/($B$11+$C$11+$F$11)</f>
        <v>0</v>
      </c>
      <c r="DL762">
        <v>6</v>
      </c>
      <c r="DM762">
        <v>0.5</v>
      </c>
      <c r="DN762" t="s">
        <v>438</v>
      </c>
      <c r="DO762">
        <v>2</v>
      </c>
      <c r="DP762" t="b">
        <v>1</v>
      </c>
      <c r="DQ762">
        <v>1761419179.86923</v>
      </c>
      <c r="DR762">
        <v>1144.36461538462</v>
      </c>
      <c r="DS762">
        <v>1188.54461538462</v>
      </c>
      <c r="DT762">
        <v>32.0103769230769</v>
      </c>
      <c r="DU762">
        <v>26.0189923076923</v>
      </c>
      <c r="DV762">
        <v>1143.26846153846</v>
      </c>
      <c r="DW762">
        <v>31.6951769230769</v>
      </c>
      <c r="DX762">
        <v>500.019076923077</v>
      </c>
      <c r="DY762">
        <v>90.2780538461538</v>
      </c>
      <c r="DZ762">
        <v>0.0451299307692308</v>
      </c>
      <c r="EA762">
        <v>44.5045307692308</v>
      </c>
      <c r="EB762">
        <v>43.9850076923077</v>
      </c>
      <c r="EC762">
        <v>999.9</v>
      </c>
      <c r="ED762">
        <v>0</v>
      </c>
      <c r="EE762">
        <v>0</v>
      </c>
      <c r="EF762">
        <v>9999.04461538462</v>
      </c>
      <c r="EG762">
        <v>0</v>
      </c>
      <c r="EH762">
        <v>1196.43307692308</v>
      </c>
      <c r="EI762">
        <v>-44.1784692307692</v>
      </c>
      <c r="EJ762">
        <v>1182.20846153846</v>
      </c>
      <c r="EK762">
        <v>1220.29307692308</v>
      </c>
      <c r="EL762">
        <v>5.99139846153846</v>
      </c>
      <c r="EM762">
        <v>1188.54461538462</v>
      </c>
      <c r="EN762">
        <v>26.0189923076923</v>
      </c>
      <c r="EO762">
        <v>2.88983461538462</v>
      </c>
      <c r="EP762">
        <v>2.34894461538462</v>
      </c>
      <c r="EQ762">
        <v>23.4064153846154</v>
      </c>
      <c r="ER762">
        <v>20.0160384615385</v>
      </c>
      <c r="ES762">
        <v>1199.97153846154</v>
      </c>
      <c r="ET762">
        <v>0.966994615384615</v>
      </c>
      <c r="EU762">
        <v>0.0330056076923077</v>
      </c>
      <c r="EV762">
        <v>0</v>
      </c>
      <c r="EW762">
        <v>1116.54615384615</v>
      </c>
      <c r="EX762">
        <v>5.00059</v>
      </c>
      <c r="EY762">
        <v>14760.9153846154</v>
      </c>
      <c r="EZ762">
        <v>10358.4538461538</v>
      </c>
      <c r="FA762">
        <v>64.5910769230769</v>
      </c>
      <c r="FB762">
        <v>66.4854615384615</v>
      </c>
      <c r="FC762">
        <v>64.8265384615385</v>
      </c>
      <c r="FD762">
        <v>66.1392307692308</v>
      </c>
      <c r="FE762">
        <v>65.2306153846154</v>
      </c>
      <c r="FF762">
        <v>1155.53153846154</v>
      </c>
      <c r="FG762">
        <v>39.44</v>
      </c>
      <c r="FH762">
        <v>0</v>
      </c>
      <c r="FI762">
        <v>1761419148.1</v>
      </c>
      <c r="FJ762">
        <v>0</v>
      </c>
      <c r="FK762">
        <v>1116.50076923077</v>
      </c>
      <c r="FL762">
        <v>-10.3446153781419</v>
      </c>
      <c r="FM762">
        <v>-95.5213674231481</v>
      </c>
      <c r="FN762">
        <v>14760.4384615385</v>
      </c>
      <c r="FO762">
        <v>15</v>
      </c>
      <c r="FP762">
        <v>0</v>
      </c>
      <c r="FQ762" t="s">
        <v>439</v>
      </c>
      <c r="FR762">
        <v>0</v>
      </c>
      <c r="FS762">
        <v>0</v>
      </c>
      <c r="FT762">
        <v>0</v>
      </c>
      <c r="FU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A762">
        <v>0</v>
      </c>
      <c r="GB762">
        <v>0</v>
      </c>
      <c r="GC762">
        <v>-43.725595</v>
      </c>
      <c r="GD762">
        <v>-8.03348120300742</v>
      </c>
      <c r="GE762">
        <v>1.08305244770279</v>
      </c>
      <c r="GF762">
        <v>0</v>
      </c>
      <c r="GG762">
        <v>1117.06941176471</v>
      </c>
      <c r="GH762">
        <v>-10.9983193240131</v>
      </c>
      <c r="GI762">
        <v>1.09681609047835</v>
      </c>
      <c r="GJ762">
        <v>-1</v>
      </c>
      <c r="GK762">
        <v>5.9881155</v>
      </c>
      <c r="GL762">
        <v>0.0873757894736894</v>
      </c>
      <c r="GM762">
        <v>0.00847718082560465</v>
      </c>
      <c r="GN762">
        <v>1</v>
      </c>
      <c r="GO762">
        <v>1</v>
      </c>
      <c r="GP762">
        <v>2</v>
      </c>
      <c r="GQ762" t="s">
        <v>446</v>
      </c>
      <c r="GR762">
        <v>3.12607</v>
      </c>
      <c r="GS762">
        <v>2.72301</v>
      </c>
      <c r="GT762">
        <v>0.172687</v>
      </c>
      <c r="GU762">
        <v>0.176977</v>
      </c>
      <c r="GV762">
        <v>0.118977</v>
      </c>
      <c r="GW762">
        <v>0.102939</v>
      </c>
      <c r="GX762">
        <v>29394.5</v>
      </c>
      <c r="GY762">
        <v>30838.8</v>
      </c>
      <c r="GZ762">
        <v>32308.9</v>
      </c>
      <c r="HA762">
        <v>34092.6</v>
      </c>
      <c r="HB762">
        <v>40737.7</v>
      </c>
      <c r="HC762">
        <v>44164.6</v>
      </c>
      <c r="HD762">
        <v>50849</v>
      </c>
      <c r="HE762">
        <v>54733.2</v>
      </c>
      <c r="HF762">
        <v>1.63398</v>
      </c>
      <c r="HG762">
        <v>1.49513</v>
      </c>
      <c r="HH762">
        <v>-0.0840127</v>
      </c>
      <c r="HI762">
        <v>0</v>
      </c>
      <c r="HJ762">
        <v>45.3799</v>
      </c>
      <c r="HK762">
        <v>999.9</v>
      </c>
      <c r="HL762">
        <v>56.165</v>
      </c>
      <c r="HM762">
        <v>30.414</v>
      </c>
      <c r="HN762">
        <v>27.1436</v>
      </c>
      <c r="HO762">
        <v>60.7293</v>
      </c>
      <c r="HP762">
        <v>40.9856</v>
      </c>
      <c r="HQ762">
        <v>1</v>
      </c>
      <c r="HR762">
        <v>2.83308</v>
      </c>
      <c r="HS762">
        <v>9.28105</v>
      </c>
      <c r="HT762">
        <v>19.898</v>
      </c>
      <c r="HU762">
        <v>5.18599</v>
      </c>
      <c r="HV762">
        <v>12.0174</v>
      </c>
      <c r="HW762">
        <v>4.96755</v>
      </c>
      <c r="HX762">
        <v>3.29598</v>
      </c>
      <c r="HY762">
        <v>9999</v>
      </c>
      <c r="HZ762">
        <v>9999</v>
      </c>
      <c r="IA762">
        <v>999.9</v>
      </c>
      <c r="IB762">
        <v>9999</v>
      </c>
      <c r="IC762">
        <v>1.86325</v>
      </c>
      <c r="ID762">
        <v>1.86812</v>
      </c>
      <c r="IE762">
        <v>1.86786</v>
      </c>
      <c r="IF762">
        <v>1.86905</v>
      </c>
      <c r="IG762">
        <v>1.86981</v>
      </c>
      <c r="IH762">
        <v>1.8659</v>
      </c>
      <c r="II762">
        <v>1.86693</v>
      </c>
      <c r="IJ762">
        <v>1.8684</v>
      </c>
      <c r="IK762">
        <v>5</v>
      </c>
      <c r="IL762">
        <v>0</v>
      </c>
      <c r="IM762">
        <v>0</v>
      </c>
      <c r="IN762">
        <v>0</v>
      </c>
      <c r="IO762" t="s">
        <v>441</v>
      </c>
      <c r="IP762" t="s">
        <v>442</v>
      </c>
      <c r="IQ762" t="s">
        <v>443</v>
      </c>
      <c r="IR762" t="s">
        <v>443</v>
      </c>
      <c r="IS762" t="s">
        <v>443</v>
      </c>
      <c r="IT762" t="s">
        <v>443</v>
      </c>
      <c r="IU762">
        <v>0</v>
      </c>
      <c r="IV762">
        <v>100</v>
      </c>
      <c r="IW762">
        <v>100</v>
      </c>
      <c r="IX762">
        <v>1.1</v>
      </c>
      <c r="IY762">
        <v>0.3151</v>
      </c>
      <c r="IZ762">
        <v>1.09748391826392</v>
      </c>
      <c r="JA762">
        <v>0</v>
      </c>
      <c r="JB762">
        <v>0</v>
      </c>
      <c r="JC762">
        <v>0</v>
      </c>
      <c r="JD762">
        <v>0.315191680746845</v>
      </c>
      <c r="JE762">
        <v>0</v>
      </c>
      <c r="JF762">
        <v>0</v>
      </c>
      <c r="JG762">
        <v>0</v>
      </c>
      <c r="JH762">
        <v>5</v>
      </c>
      <c r="JI762">
        <v>2273</v>
      </c>
      <c r="JJ762">
        <v>0</v>
      </c>
      <c r="JK762">
        <v>25</v>
      </c>
      <c r="JL762">
        <v>29356986.5</v>
      </c>
      <c r="JM762">
        <v>29356986.5</v>
      </c>
      <c r="JN762">
        <v>2.41577</v>
      </c>
      <c r="JO762">
        <v>2.61475</v>
      </c>
      <c r="JP762">
        <v>1.54785</v>
      </c>
      <c r="JQ762">
        <v>2.31567</v>
      </c>
      <c r="JR762">
        <v>1.64673</v>
      </c>
      <c r="JS762">
        <v>2.27539</v>
      </c>
      <c r="JT762">
        <v>34.6006</v>
      </c>
      <c r="JU762">
        <v>24.0963</v>
      </c>
      <c r="JV762">
        <v>18</v>
      </c>
      <c r="JW762">
        <v>474.365</v>
      </c>
      <c r="JX762">
        <v>374.581</v>
      </c>
      <c r="JY762">
        <v>36.2958</v>
      </c>
      <c r="JZ762">
        <v>57.4663</v>
      </c>
      <c r="KA762">
        <v>30.0043</v>
      </c>
      <c r="KB762">
        <v>56.2733</v>
      </c>
      <c r="KC762">
        <v>56.0281</v>
      </c>
      <c r="KD762">
        <v>48.4071</v>
      </c>
      <c r="KE762">
        <v>0</v>
      </c>
      <c r="KF762">
        <v>100</v>
      </c>
      <c r="KG762">
        <v>23.9146</v>
      </c>
      <c r="KH762">
        <v>1238.8</v>
      </c>
      <c r="KI762">
        <v>34.6858</v>
      </c>
      <c r="KJ762">
        <v>92.1152</v>
      </c>
      <c r="KK762">
        <v>88.5266</v>
      </c>
    </row>
    <row r="763" spans="1:297">
      <c r="A763">
        <v>747</v>
      </c>
      <c r="B763">
        <v>1761419193.1</v>
      </c>
      <c r="C763">
        <v>11012.0999999046</v>
      </c>
      <c r="D763" t="s">
        <v>1943</v>
      </c>
      <c r="E763" t="s">
        <v>1944</v>
      </c>
      <c r="F763">
        <v>5</v>
      </c>
      <c r="G763" t="s">
        <v>1796</v>
      </c>
      <c r="H763" t="s">
        <v>436</v>
      </c>
      <c r="I763">
        <v>1761419184.94615</v>
      </c>
      <c r="J763">
        <f>(K763)/1000</f>
        <v>0</v>
      </c>
      <c r="K763">
        <f>IF(DP763, AN763, AH763)</f>
        <v>0</v>
      </c>
      <c r="L763">
        <f>IF(DP763, AI763, AG763)</f>
        <v>0</v>
      </c>
      <c r="M763">
        <f>DR763 - IF(AU763&gt;1, L763*DL763*100.0/(AW763), 0)</f>
        <v>0</v>
      </c>
      <c r="N763">
        <f>((T763-J763/2)*M763-L763)/(T763+J763/2)</f>
        <v>0</v>
      </c>
      <c r="O763">
        <f>N763*(DY763+DZ763)/1000.0</f>
        <v>0</v>
      </c>
      <c r="P763">
        <f>(DR763 - IF(AU763&gt;1, L763*DL763*100.0/(AW763), 0))*(DY763+DZ763)/1000.0</f>
        <v>0</v>
      </c>
      <c r="Q763">
        <f>2.0/((1/S763-1/R763)+SIGN(S763)*SQRT((1/S763-1/R763)*(1/S763-1/R763) + 4*DM763/((DM763+1)*(DM763+1))*(2*1/S763*1/R763-1/R763*1/R763)))</f>
        <v>0</v>
      </c>
      <c r="R763">
        <f>IF(LEFT(DN763,1)&lt;&gt;"0",IF(LEFT(DN763,1)="1",3.0,DO763),$D$5+$E$5*(EF763*DY763/($K$5*1000))+$F$5*(EF763*DY763/($K$5*1000))*MAX(MIN(DL763,$J$5),$I$5)*MAX(MIN(DL763,$J$5),$I$5)+$G$5*MAX(MIN(DL763,$J$5),$I$5)*(EF763*DY763/($K$5*1000))+$H$5*(EF763*DY763/($K$5*1000))*(EF763*DY763/($K$5*1000)))</f>
        <v>0</v>
      </c>
      <c r="S763">
        <f>J763*(1000-(1000*0.61365*exp(17.502*W763/(240.97+W763))/(DY763+DZ763)+DT763)/2)/(1000*0.61365*exp(17.502*W763/(240.97+W763))/(DY763+DZ763)-DT763)</f>
        <v>0</v>
      </c>
      <c r="T763">
        <f>1/((DM763+1)/(Q763/1.6)+1/(R763/1.37)) + DM763/((DM763+1)/(Q763/1.6) + DM763/(R763/1.37))</f>
        <v>0</v>
      </c>
      <c r="U763">
        <f>(DH763*DK763)</f>
        <v>0</v>
      </c>
      <c r="V763">
        <f>(EA763+(U763+2*0.95*5.67E-8*(((EA763+$B$7)+273)^4-(EA763+273)^4)-44100*J763)/(1.84*29.3*R763+8*0.95*5.67E-8*(EA763+273)^3))</f>
        <v>0</v>
      </c>
      <c r="W763">
        <f>($C$7*EB763+$D$7*EC763+$E$7*V763)</f>
        <v>0</v>
      </c>
      <c r="X763">
        <f>0.61365*exp(17.502*W763/(240.97+W763))</f>
        <v>0</v>
      </c>
      <c r="Y763">
        <f>(Z763/AA763*100)</f>
        <v>0</v>
      </c>
      <c r="Z763">
        <f>DT763*(DY763+DZ763)/1000</f>
        <v>0</v>
      </c>
      <c r="AA763">
        <f>0.61365*exp(17.502*EA763/(240.97+EA763))</f>
        <v>0</v>
      </c>
      <c r="AB763">
        <f>(X763-DT763*(DY763+DZ763)/1000)</f>
        <v>0</v>
      </c>
      <c r="AC763">
        <f>(-J763*44100)</f>
        <v>0</v>
      </c>
      <c r="AD763">
        <f>2*29.3*R763*0.92*(EA763-W763)</f>
        <v>0</v>
      </c>
      <c r="AE763">
        <f>2*0.95*5.67E-8*(((EA763+$B$7)+273)^4-(W763+273)^4)</f>
        <v>0</v>
      </c>
      <c r="AF763">
        <f>U763+AE763+AC763+AD763</f>
        <v>0</v>
      </c>
      <c r="AG763">
        <f>DX763*AU763*(DS763-DR763*(1000-AU763*DU763)/(1000-AU763*DT763))/(100*DL763)</f>
        <v>0</v>
      </c>
      <c r="AH763">
        <f>1000*DX763*AU763*(DT763-DU763)/(100*DL763*(1000-AU763*DT763))</f>
        <v>0</v>
      </c>
      <c r="AI763">
        <f>(AJ763 - AK763 - DY763*1E3/(8.314*(EA763+273.15)) * AM763/DX763 * AL763) * DX763/(100*DL763) * (1000 - DU763)/1000</f>
        <v>0</v>
      </c>
      <c r="AJ763">
        <v>1255.66191088943</v>
      </c>
      <c r="AK763">
        <v>1225.21884848485</v>
      </c>
      <c r="AL763">
        <v>3.55903519438025</v>
      </c>
      <c r="AM763">
        <v>65.3077758132671</v>
      </c>
      <c r="AN763">
        <f>(AP763 - AO763 + DY763*1E3/(8.314*(EA763+273.15)) * AR763/DX763 * AQ763) * DX763/(100*DL763) * 1000/(1000 - AP763)</f>
        <v>0</v>
      </c>
      <c r="AO763">
        <v>26.0175433082998</v>
      </c>
      <c r="AP763">
        <v>32.0312515151515</v>
      </c>
      <c r="AQ763">
        <v>6.83434181848296e-05</v>
      </c>
      <c r="AR763">
        <v>110.477653958473</v>
      </c>
      <c r="AS763">
        <v>17</v>
      </c>
      <c r="AT763">
        <v>3</v>
      </c>
      <c r="AU763">
        <f>IF(AS763*$H$13&gt;=AW763,1.0,(AW763/(AW763-AS763*$H$13)))</f>
        <v>0</v>
      </c>
      <c r="AV763">
        <f>(AU763-1)*100</f>
        <v>0</v>
      </c>
      <c r="AW763">
        <f>MAX(0,($B$13+$C$13*EF763)/(1+$D$13*EF763)*DY763/(EA763+273)*$E$13)</f>
        <v>0</v>
      </c>
      <c r="AX763" t="s">
        <v>437</v>
      </c>
      <c r="AY763" t="s">
        <v>437</v>
      </c>
      <c r="AZ763">
        <v>0</v>
      </c>
      <c r="BA763">
        <v>0</v>
      </c>
      <c r="BB763">
        <f>1-AZ763/BA763</f>
        <v>0</v>
      </c>
      <c r="BC763">
        <v>0</v>
      </c>
      <c r="BD763" t="s">
        <v>437</v>
      </c>
      <c r="BE763" t="s">
        <v>437</v>
      </c>
      <c r="BF763">
        <v>0</v>
      </c>
      <c r="BG763">
        <v>0</v>
      </c>
      <c r="BH763">
        <f>1-BF763/BG763</f>
        <v>0</v>
      </c>
      <c r="BI763">
        <v>0.5</v>
      </c>
      <c r="BJ763">
        <f>DI763</f>
        <v>0</v>
      </c>
      <c r="BK763">
        <f>L763</f>
        <v>0</v>
      </c>
      <c r="BL763">
        <f>BH763*BI763*BJ763</f>
        <v>0</v>
      </c>
      <c r="BM763">
        <f>(BK763-BC763)/BJ763</f>
        <v>0</v>
      </c>
      <c r="BN763">
        <f>(BA763-BG763)/BG763</f>
        <v>0</v>
      </c>
      <c r="BO763">
        <f>AZ763/(BB763+AZ763/BG763)</f>
        <v>0</v>
      </c>
      <c r="BP763" t="s">
        <v>437</v>
      </c>
      <c r="BQ763">
        <v>0</v>
      </c>
      <c r="BR763">
        <f>IF(BQ763&lt;&gt;0, BQ763, BO763)</f>
        <v>0</v>
      </c>
      <c r="BS763">
        <f>1-BR763/BG763</f>
        <v>0</v>
      </c>
      <c r="BT763">
        <f>(BG763-BF763)/(BG763-BR763)</f>
        <v>0</v>
      </c>
      <c r="BU763">
        <f>(BA763-BG763)/(BA763-BR763)</f>
        <v>0</v>
      </c>
      <c r="BV763">
        <f>(BG763-BF763)/(BG763-AZ763)</f>
        <v>0</v>
      </c>
      <c r="BW763">
        <f>(BA763-BG763)/(BA763-AZ763)</f>
        <v>0</v>
      </c>
      <c r="BX763">
        <f>(BT763*BR763/BF763)</f>
        <v>0</v>
      </c>
      <c r="BY763">
        <f>(1-BX763)</f>
        <v>0</v>
      </c>
      <c r="DH763">
        <f>$B$11*EG763+$C$11*EH763+$F$11*ES763*(1-EV763)</f>
        <v>0</v>
      </c>
      <c r="DI763">
        <f>DH763*DJ763</f>
        <v>0</v>
      </c>
      <c r="DJ763">
        <f>($B$11*$D$9+$C$11*$D$9+$F$11*((FF763+EX763)/MAX(FF763+EX763+FG763, 0.1)*$I$9+FG763/MAX(FF763+EX763+FG763, 0.1)*$J$9))/($B$11+$C$11+$F$11)</f>
        <v>0</v>
      </c>
      <c r="DK763">
        <f>($B$11*$K$9+$C$11*$K$9+$F$11*((FF763+EX763)/MAX(FF763+EX763+FG763, 0.1)*$P$9+FG763/MAX(FF763+EX763+FG763, 0.1)*$Q$9))/($B$11+$C$11+$F$11)</f>
        <v>0</v>
      </c>
      <c r="DL763">
        <v>6</v>
      </c>
      <c r="DM763">
        <v>0.5</v>
      </c>
      <c r="DN763" t="s">
        <v>438</v>
      </c>
      <c r="DO763">
        <v>2</v>
      </c>
      <c r="DP763" t="b">
        <v>1</v>
      </c>
      <c r="DQ763">
        <v>1761419184.94615</v>
      </c>
      <c r="DR763">
        <v>1161.61846153846</v>
      </c>
      <c r="DS763">
        <v>1206.06307692308</v>
      </c>
      <c r="DT763">
        <v>32.0187461538462</v>
      </c>
      <c r="DU763">
        <v>26.0189076923077</v>
      </c>
      <c r="DV763">
        <v>1160.52</v>
      </c>
      <c r="DW763">
        <v>31.7035461538462</v>
      </c>
      <c r="DX763">
        <v>500.018461538462</v>
      </c>
      <c r="DY763">
        <v>90.2798307692308</v>
      </c>
      <c r="DZ763">
        <v>0.0451028769230769</v>
      </c>
      <c r="EA763">
        <v>44.5290076923077</v>
      </c>
      <c r="EB763">
        <v>44.0176384615385</v>
      </c>
      <c r="EC763">
        <v>999.9</v>
      </c>
      <c r="ED763">
        <v>0</v>
      </c>
      <c r="EE763">
        <v>0</v>
      </c>
      <c r="EF763">
        <v>9996.53230769231</v>
      </c>
      <c r="EG763">
        <v>0</v>
      </c>
      <c r="EH763">
        <v>1196.32461538462</v>
      </c>
      <c r="EI763">
        <v>-44.4443923076923</v>
      </c>
      <c r="EJ763">
        <v>1200.04230769231</v>
      </c>
      <c r="EK763">
        <v>1238.28076923077</v>
      </c>
      <c r="EL763">
        <v>5.99985692307692</v>
      </c>
      <c r="EM763">
        <v>1206.06307692308</v>
      </c>
      <c r="EN763">
        <v>26.0189076923077</v>
      </c>
      <c r="EO763">
        <v>2.89064692307692</v>
      </c>
      <c r="EP763">
        <v>2.34898230769231</v>
      </c>
      <c r="EQ763">
        <v>23.4110769230769</v>
      </c>
      <c r="ER763">
        <v>20.0163</v>
      </c>
      <c r="ES763">
        <v>1199.97846153846</v>
      </c>
      <c r="ET763">
        <v>0.966995307692308</v>
      </c>
      <c r="EU763">
        <v>0.0330049538461538</v>
      </c>
      <c r="EV763">
        <v>0</v>
      </c>
      <c r="EW763">
        <v>1115.73307692308</v>
      </c>
      <c r="EX763">
        <v>5.00059</v>
      </c>
      <c r="EY763">
        <v>14752.8615384615</v>
      </c>
      <c r="EZ763">
        <v>10358.5230769231</v>
      </c>
      <c r="FA763">
        <v>64.6152307692308</v>
      </c>
      <c r="FB763">
        <v>66.5143076923077</v>
      </c>
      <c r="FC763">
        <v>64.8459230769231</v>
      </c>
      <c r="FD763">
        <v>66.1631538461538</v>
      </c>
      <c r="FE763">
        <v>65.2690769230769</v>
      </c>
      <c r="FF763">
        <v>1155.53846153846</v>
      </c>
      <c r="FG763">
        <v>39.44</v>
      </c>
      <c r="FH763">
        <v>0</v>
      </c>
      <c r="FI763">
        <v>1761419153.5</v>
      </c>
      <c r="FJ763">
        <v>0</v>
      </c>
      <c r="FK763">
        <v>1115.542</v>
      </c>
      <c r="FL763">
        <v>-10.2446153627202</v>
      </c>
      <c r="FM763">
        <v>-94.6076920973945</v>
      </c>
      <c r="FN763">
        <v>14751.308</v>
      </c>
      <c r="FO763">
        <v>15</v>
      </c>
      <c r="FP763">
        <v>0</v>
      </c>
      <c r="FQ763" t="s">
        <v>439</v>
      </c>
      <c r="FR763">
        <v>0</v>
      </c>
      <c r="FS763">
        <v>0</v>
      </c>
      <c r="FT763">
        <v>0</v>
      </c>
      <c r="FU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A763">
        <v>0</v>
      </c>
      <c r="GB763">
        <v>0</v>
      </c>
      <c r="GC763">
        <v>-44.4128</v>
      </c>
      <c r="GD763">
        <v>-3.35957922077922</v>
      </c>
      <c r="GE763">
        <v>0.627183989105649</v>
      </c>
      <c r="GF763">
        <v>0</v>
      </c>
      <c r="GG763">
        <v>1116.19176470588</v>
      </c>
      <c r="GH763">
        <v>-10.1240641687127</v>
      </c>
      <c r="GI763">
        <v>1.01332437924776</v>
      </c>
      <c r="GJ763">
        <v>-1</v>
      </c>
      <c r="GK763">
        <v>5.99535571428571</v>
      </c>
      <c r="GL763">
        <v>0.0997784415584441</v>
      </c>
      <c r="GM763">
        <v>0.0101745862541027</v>
      </c>
      <c r="GN763">
        <v>1</v>
      </c>
      <c r="GO763">
        <v>1</v>
      </c>
      <c r="GP763">
        <v>2</v>
      </c>
      <c r="GQ763" t="s">
        <v>446</v>
      </c>
      <c r="GR763">
        <v>3.12604</v>
      </c>
      <c r="GS763">
        <v>2.72293</v>
      </c>
      <c r="GT763">
        <v>0.174296</v>
      </c>
      <c r="GU763">
        <v>0.178447</v>
      </c>
      <c r="GV763">
        <v>0.118996</v>
      </c>
      <c r="GW763">
        <v>0.102924</v>
      </c>
      <c r="GX763">
        <v>29334</v>
      </c>
      <c r="GY763">
        <v>30779.7</v>
      </c>
      <c r="GZ763">
        <v>32306</v>
      </c>
      <c r="HA763">
        <v>34089.1</v>
      </c>
      <c r="HB763">
        <v>40734.4</v>
      </c>
      <c r="HC763">
        <v>44161</v>
      </c>
      <c r="HD763">
        <v>50845.4</v>
      </c>
      <c r="HE763">
        <v>54727.5</v>
      </c>
      <c r="HF763">
        <v>1.63402</v>
      </c>
      <c r="HG763">
        <v>1.4949</v>
      </c>
      <c r="HH763">
        <v>-0.0843108</v>
      </c>
      <c r="HI763">
        <v>0</v>
      </c>
      <c r="HJ763">
        <v>45.4031</v>
      </c>
      <c r="HK763">
        <v>999.9</v>
      </c>
      <c r="HL763">
        <v>56.141</v>
      </c>
      <c r="HM763">
        <v>30.414</v>
      </c>
      <c r="HN763">
        <v>27.1283</v>
      </c>
      <c r="HO763">
        <v>60.8593</v>
      </c>
      <c r="HP763">
        <v>40.8333</v>
      </c>
      <c r="HQ763">
        <v>1</v>
      </c>
      <c r="HR763">
        <v>2.83723</v>
      </c>
      <c r="HS763">
        <v>9.28105</v>
      </c>
      <c r="HT763">
        <v>19.8979</v>
      </c>
      <c r="HU763">
        <v>5.18569</v>
      </c>
      <c r="HV763">
        <v>12.0168</v>
      </c>
      <c r="HW763">
        <v>4.96745</v>
      </c>
      <c r="HX763">
        <v>3.2959</v>
      </c>
      <c r="HY763">
        <v>9999</v>
      </c>
      <c r="HZ763">
        <v>9999</v>
      </c>
      <c r="IA763">
        <v>999.9</v>
      </c>
      <c r="IB763">
        <v>9999</v>
      </c>
      <c r="IC763">
        <v>1.86325</v>
      </c>
      <c r="ID763">
        <v>1.86811</v>
      </c>
      <c r="IE763">
        <v>1.86785</v>
      </c>
      <c r="IF763">
        <v>1.86905</v>
      </c>
      <c r="IG763">
        <v>1.86981</v>
      </c>
      <c r="IH763">
        <v>1.8659</v>
      </c>
      <c r="II763">
        <v>1.86692</v>
      </c>
      <c r="IJ763">
        <v>1.86843</v>
      </c>
      <c r="IK763">
        <v>5</v>
      </c>
      <c r="IL763">
        <v>0</v>
      </c>
      <c r="IM763">
        <v>0</v>
      </c>
      <c r="IN763">
        <v>0</v>
      </c>
      <c r="IO763" t="s">
        <v>441</v>
      </c>
      <c r="IP763" t="s">
        <v>442</v>
      </c>
      <c r="IQ763" t="s">
        <v>443</v>
      </c>
      <c r="IR763" t="s">
        <v>443</v>
      </c>
      <c r="IS763" t="s">
        <v>443</v>
      </c>
      <c r="IT763" t="s">
        <v>443</v>
      </c>
      <c r="IU763">
        <v>0</v>
      </c>
      <c r="IV763">
        <v>100</v>
      </c>
      <c r="IW763">
        <v>100</v>
      </c>
      <c r="IX763">
        <v>1.1</v>
      </c>
      <c r="IY763">
        <v>0.3152</v>
      </c>
      <c r="IZ763">
        <v>1.09748391826392</v>
      </c>
      <c r="JA763">
        <v>0</v>
      </c>
      <c r="JB763">
        <v>0</v>
      </c>
      <c r="JC763">
        <v>0</v>
      </c>
      <c r="JD763">
        <v>0.315191680746845</v>
      </c>
      <c r="JE763">
        <v>0</v>
      </c>
      <c r="JF763">
        <v>0</v>
      </c>
      <c r="JG763">
        <v>0</v>
      </c>
      <c r="JH763">
        <v>5</v>
      </c>
      <c r="JI763">
        <v>2273</v>
      </c>
      <c r="JJ763">
        <v>0</v>
      </c>
      <c r="JK763">
        <v>25</v>
      </c>
      <c r="JL763">
        <v>29356986.6</v>
      </c>
      <c r="JM763">
        <v>29356986.6</v>
      </c>
      <c r="JN763">
        <v>2.43896</v>
      </c>
      <c r="JO763">
        <v>2.6062</v>
      </c>
      <c r="JP763">
        <v>1.54785</v>
      </c>
      <c r="JQ763">
        <v>2.31445</v>
      </c>
      <c r="JR763">
        <v>1.64673</v>
      </c>
      <c r="JS763">
        <v>2.40967</v>
      </c>
      <c r="JT763">
        <v>34.6006</v>
      </c>
      <c r="JU763">
        <v>24.105</v>
      </c>
      <c r="JV763">
        <v>18</v>
      </c>
      <c r="JW763">
        <v>474.596</v>
      </c>
      <c r="JX763">
        <v>374.589</v>
      </c>
      <c r="JY763">
        <v>36.3214</v>
      </c>
      <c r="JZ763">
        <v>57.5051</v>
      </c>
      <c r="KA763">
        <v>30.0042</v>
      </c>
      <c r="KB763">
        <v>56.31</v>
      </c>
      <c r="KC763">
        <v>56.0642</v>
      </c>
      <c r="KD763">
        <v>48.8717</v>
      </c>
      <c r="KE763">
        <v>0</v>
      </c>
      <c r="KF763">
        <v>100</v>
      </c>
      <c r="KG763">
        <v>23.9197</v>
      </c>
      <c r="KH763">
        <v>1259.56</v>
      </c>
      <c r="KI763">
        <v>34.6858</v>
      </c>
      <c r="KJ763">
        <v>92.1079</v>
      </c>
      <c r="KK763">
        <v>88.5174</v>
      </c>
    </row>
    <row r="764" spans="1:297">
      <c r="A764">
        <v>748</v>
      </c>
      <c r="B764">
        <v>1761419198.1</v>
      </c>
      <c r="C764">
        <v>11017.0999999046</v>
      </c>
      <c r="D764" t="s">
        <v>1945</v>
      </c>
      <c r="E764" t="s">
        <v>1946</v>
      </c>
      <c r="F764">
        <v>5</v>
      </c>
      <c r="G764" t="s">
        <v>1796</v>
      </c>
      <c r="H764" t="s">
        <v>436</v>
      </c>
      <c r="I764">
        <v>1761419189.94615</v>
      </c>
      <c r="J764">
        <f>(K764)/1000</f>
        <v>0</v>
      </c>
      <c r="K764">
        <f>IF(DP764, AN764, AH764)</f>
        <v>0</v>
      </c>
      <c r="L764">
        <f>IF(DP764, AI764, AG764)</f>
        <v>0</v>
      </c>
      <c r="M764">
        <f>DR764 - IF(AU764&gt;1, L764*DL764*100.0/(AW764), 0)</f>
        <v>0</v>
      </c>
      <c r="N764">
        <f>((T764-J764/2)*M764-L764)/(T764+J764/2)</f>
        <v>0</v>
      </c>
      <c r="O764">
        <f>N764*(DY764+DZ764)/1000.0</f>
        <v>0</v>
      </c>
      <c r="P764">
        <f>(DR764 - IF(AU764&gt;1, L764*DL764*100.0/(AW764), 0))*(DY764+DZ764)/1000.0</f>
        <v>0</v>
      </c>
      <c r="Q764">
        <f>2.0/((1/S764-1/R764)+SIGN(S764)*SQRT((1/S764-1/R764)*(1/S764-1/R764) + 4*DM764/((DM764+1)*(DM764+1))*(2*1/S764*1/R764-1/R764*1/R764)))</f>
        <v>0</v>
      </c>
      <c r="R764">
        <f>IF(LEFT(DN764,1)&lt;&gt;"0",IF(LEFT(DN764,1)="1",3.0,DO764),$D$5+$E$5*(EF764*DY764/($K$5*1000))+$F$5*(EF764*DY764/($K$5*1000))*MAX(MIN(DL764,$J$5),$I$5)*MAX(MIN(DL764,$J$5),$I$5)+$G$5*MAX(MIN(DL764,$J$5),$I$5)*(EF764*DY764/($K$5*1000))+$H$5*(EF764*DY764/($K$5*1000))*(EF764*DY764/($K$5*1000)))</f>
        <v>0</v>
      </c>
      <c r="S764">
        <f>J764*(1000-(1000*0.61365*exp(17.502*W764/(240.97+W764))/(DY764+DZ764)+DT764)/2)/(1000*0.61365*exp(17.502*W764/(240.97+W764))/(DY764+DZ764)-DT764)</f>
        <v>0</v>
      </c>
      <c r="T764">
        <f>1/((DM764+1)/(Q764/1.6)+1/(R764/1.37)) + DM764/((DM764+1)/(Q764/1.6) + DM764/(R764/1.37))</f>
        <v>0</v>
      </c>
      <c r="U764">
        <f>(DH764*DK764)</f>
        <v>0</v>
      </c>
      <c r="V764">
        <f>(EA764+(U764+2*0.95*5.67E-8*(((EA764+$B$7)+273)^4-(EA764+273)^4)-44100*J764)/(1.84*29.3*R764+8*0.95*5.67E-8*(EA764+273)^3))</f>
        <v>0</v>
      </c>
      <c r="W764">
        <f>($C$7*EB764+$D$7*EC764+$E$7*V764)</f>
        <v>0</v>
      </c>
      <c r="X764">
        <f>0.61365*exp(17.502*W764/(240.97+W764))</f>
        <v>0</v>
      </c>
      <c r="Y764">
        <f>(Z764/AA764*100)</f>
        <v>0</v>
      </c>
      <c r="Z764">
        <f>DT764*(DY764+DZ764)/1000</f>
        <v>0</v>
      </c>
      <c r="AA764">
        <f>0.61365*exp(17.502*EA764/(240.97+EA764))</f>
        <v>0</v>
      </c>
      <c r="AB764">
        <f>(X764-DT764*(DY764+DZ764)/1000)</f>
        <v>0</v>
      </c>
      <c r="AC764">
        <f>(-J764*44100)</f>
        <v>0</v>
      </c>
      <c r="AD764">
        <f>2*29.3*R764*0.92*(EA764-W764)</f>
        <v>0</v>
      </c>
      <c r="AE764">
        <f>2*0.95*5.67E-8*(((EA764+$B$7)+273)^4-(W764+273)^4)</f>
        <v>0</v>
      </c>
      <c r="AF764">
        <f>U764+AE764+AC764+AD764</f>
        <v>0</v>
      </c>
      <c r="AG764">
        <f>DX764*AU764*(DS764-DR764*(1000-AU764*DU764)/(1000-AU764*DT764))/(100*DL764)</f>
        <v>0</v>
      </c>
      <c r="AH764">
        <f>1000*DX764*AU764*(DT764-DU764)/(100*DL764*(1000-AU764*DT764))</f>
        <v>0</v>
      </c>
      <c r="AI764">
        <f>(AJ764 - AK764 - DY764*1E3/(8.314*(EA764+273.15)) * AM764/DX764 * AL764) * DX764/(100*DL764) * (1000 - DU764)/1000</f>
        <v>0</v>
      </c>
      <c r="AJ764">
        <v>1271.54353964821</v>
      </c>
      <c r="AK764">
        <v>1241.95327272727</v>
      </c>
      <c r="AL764">
        <v>3.32033635234257</v>
      </c>
      <c r="AM764">
        <v>65.3077758132671</v>
      </c>
      <c r="AN764">
        <f>(AP764 - AO764 + DY764*1E3/(8.314*(EA764+273.15)) * AR764/DX764 * AQ764) * DX764/(100*DL764) * 1000/(1000 - AP764)</f>
        <v>0</v>
      </c>
      <c r="AO764">
        <v>26.0179281735879</v>
      </c>
      <c r="AP764">
        <v>32.0436539393939</v>
      </c>
      <c r="AQ764">
        <v>9.87901179043899e-05</v>
      </c>
      <c r="AR764">
        <v>110.477653958473</v>
      </c>
      <c r="AS764">
        <v>17</v>
      </c>
      <c r="AT764">
        <v>3</v>
      </c>
      <c r="AU764">
        <f>IF(AS764*$H$13&gt;=AW764,1.0,(AW764/(AW764-AS764*$H$13)))</f>
        <v>0</v>
      </c>
      <c r="AV764">
        <f>(AU764-1)*100</f>
        <v>0</v>
      </c>
      <c r="AW764">
        <f>MAX(0,($B$13+$C$13*EF764)/(1+$D$13*EF764)*DY764/(EA764+273)*$E$13)</f>
        <v>0</v>
      </c>
      <c r="AX764" t="s">
        <v>437</v>
      </c>
      <c r="AY764" t="s">
        <v>437</v>
      </c>
      <c r="AZ764">
        <v>0</v>
      </c>
      <c r="BA764">
        <v>0</v>
      </c>
      <c r="BB764">
        <f>1-AZ764/BA764</f>
        <v>0</v>
      </c>
      <c r="BC764">
        <v>0</v>
      </c>
      <c r="BD764" t="s">
        <v>437</v>
      </c>
      <c r="BE764" t="s">
        <v>437</v>
      </c>
      <c r="BF764">
        <v>0</v>
      </c>
      <c r="BG764">
        <v>0</v>
      </c>
      <c r="BH764">
        <f>1-BF764/BG764</f>
        <v>0</v>
      </c>
      <c r="BI764">
        <v>0.5</v>
      </c>
      <c r="BJ764">
        <f>DI764</f>
        <v>0</v>
      </c>
      <c r="BK764">
        <f>L764</f>
        <v>0</v>
      </c>
      <c r="BL764">
        <f>BH764*BI764*BJ764</f>
        <v>0</v>
      </c>
      <c r="BM764">
        <f>(BK764-BC764)/BJ764</f>
        <v>0</v>
      </c>
      <c r="BN764">
        <f>(BA764-BG764)/BG764</f>
        <v>0</v>
      </c>
      <c r="BO764">
        <f>AZ764/(BB764+AZ764/BG764)</f>
        <v>0</v>
      </c>
      <c r="BP764" t="s">
        <v>437</v>
      </c>
      <c r="BQ764">
        <v>0</v>
      </c>
      <c r="BR764">
        <f>IF(BQ764&lt;&gt;0, BQ764, BO764)</f>
        <v>0</v>
      </c>
      <c r="BS764">
        <f>1-BR764/BG764</f>
        <v>0</v>
      </c>
      <c r="BT764">
        <f>(BG764-BF764)/(BG764-BR764)</f>
        <v>0</v>
      </c>
      <c r="BU764">
        <f>(BA764-BG764)/(BA764-BR764)</f>
        <v>0</v>
      </c>
      <c r="BV764">
        <f>(BG764-BF764)/(BG764-AZ764)</f>
        <v>0</v>
      </c>
      <c r="BW764">
        <f>(BA764-BG764)/(BA764-AZ764)</f>
        <v>0</v>
      </c>
      <c r="BX764">
        <f>(BT764*BR764/BF764)</f>
        <v>0</v>
      </c>
      <c r="BY764">
        <f>(1-BX764)</f>
        <v>0</v>
      </c>
      <c r="DH764">
        <f>$B$11*EG764+$C$11*EH764+$F$11*ES764*(1-EV764)</f>
        <v>0</v>
      </c>
      <c r="DI764">
        <f>DH764*DJ764</f>
        <v>0</v>
      </c>
      <c r="DJ764">
        <f>($B$11*$D$9+$C$11*$D$9+$F$11*((FF764+EX764)/MAX(FF764+EX764+FG764, 0.1)*$I$9+FG764/MAX(FF764+EX764+FG764, 0.1)*$J$9))/($B$11+$C$11+$F$11)</f>
        <v>0</v>
      </c>
      <c r="DK764">
        <f>($B$11*$K$9+$C$11*$K$9+$F$11*((FF764+EX764)/MAX(FF764+EX764+FG764, 0.1)*$P$9+FG764/MAX(FF764+EX764+FG764, 0.1)*$Q$9))/($B$11+$C$11+$F$11)</f>
        <v>0</v>
      </c>
      <c r="DL764">
        <v>6</v>
      </c>
      <c r="DM764">
        <v>0.5</v>
      </c>
      <c r="DN764" t="s">
        <v>438</v>
      </c>
      <c r="DO764">
        <v>2</v>
      </c>
      <c r="DP764" t="b">
        <v>1</v>
      </c>
      <c r="DQ764">
        <v>1761419189.94615</v>
      </c>
      <c r="DR764">
        <v>1178.44</v>
      </c>
      <c r="DS764">
        <v>1222.80307692308</v>
      </c>
      <c r="DT764">
        <v>32.0285076923077</v>
      </c>
      <c r="DU764">
        <v>26.0185769230769</v>
      </c>
      <c r="DV764">
        <v>1177.34076923077</v>
      </c>
      <c r="DW764">
        <v>31.7133076923077</v>
      </c>
      <c r="DX764">
        <v>500.024923076923</v>
      </c>
      <c r="DY764">
        <v>90.2818461538461</v>
      </c>
      <c r="DZ764">
        <v>0.0449399076923077</v>
      </c>
      <c r="EA764">
        <v>44.5528923076923</v>
      </c>
      <c r="EB764">
        <v>44.0490615384615</v>
      </c>
      <c r="EC764">
        <v>999.9</v>
      </c>
      <c r="ED764">
        <v>0</v>
      </c>
      <c r="EE764">
        <v>0</v>
      </c>
      <c r="EF764">
        <v>10005.0476923077</v>
      </c>
      <c r="EG764">
        <v>0</v>
      </c>
      <c r="EH764">
        <v>1196.2</v>
      </c>
      <c r="EI764">
        <v>-44.3639153846154</v>
      </c>
      <c r="EJ764">
        <v>1217.43230769231</v>
      </c>
      <c r="EK764">
        <v>1255.46923076923</v>
      </c>
      <c r="EL764">
        <v>6.00993692307692</v>
      </c>
      <c r="EM764">
        <v>1222.80307692308</v>
      </c>
      <c r="EN764">
        <v>26.0185769230769</v>
      </c>
      <c r="EO764">
        <v>2.89159230769231</v>
      </c>
      <c r="EP764">
        <v>2.34900461538462</v>
      </c>
      <c r="EQ764">
        <v>23.4165</v>
      </c>
      <c r="ER764">
        <v>20.0164538461538</v>
      </c>
      <c r="ES764">
        <v>1199.96307692308</v>
      </c>
      <c r="ET764">
        <v>0.966995307692308</v>
      </c>
      <c r="EU764">
        <v>0.0330049538461538</v>
      </c>
      <c r="EV764">
        <v>0</v>
      </c>
      <c r="EW764">
        <v>1114.87153846154</v>
      </c>
      <c r="EX764">
        <v>5.00059</v>
      </c>
      <c r="EY764">
        <v>14744.9769230769</v>
      </c>
      <c r="EZ764">
        <v>10358.3846153846</v>
      </c>
      <c r="FA764">
        <v>64.6488461538462</v>
      </c>
      <c r="FB764">
        <v>66.5382307692308</v>
      </c>
      <c r="FC764">
        <v>64.8843846153846</v>
      </c>
      <c r="FD764">
        <v>66.2016153846154</v>
      </c>
      <c r="FE764">
        <v>65.293</v>
      </c>
      <c r="FF764">
        <v>1155.52307692308</v>
      </c>
      <c r="FG764">
        <v>39.44</v>
      </c>
      <c r="FH764">
        <v>0</v>
      </c>
      <c r="FI764">
        <v>1761419158.3</v>
      </c>
      <c r="FJ764">
        <v>0</v>
      </c>
      <c r="FK764">
        <v>1114.7156</v>
      </c>
      <c r="FL764">
        <v>-10.5576923178297</v>
      </c>
      <c r="FM764">
        <v>-90.823077058845</v>
      </c>
      <c r="FN764">
        <v>14744.004</v>
      </c>
      <c r="FO764">
        <v>15</v>
      </c>
      <c r="FP764">
        <v>0</v>
      </c>
      <c r="FQ764" t="s">
        <v>439</v>
      </c>
      <c r="FR764">
        <v>0</v>
      </c>
      <c r="FS764">
        <v>0</v>
      </c>
      <c r="FT764">
        <v>0</v>
      </c>
      <c r="FU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A764">
        <v>0</v>
      </c>
      <c r="GB764">
        <v>0</v>
      </c>
      <c r="GC764">
        <v>-44.343805</v>
      </c>
      <c r="GD764">
        <v>-0.454822556391053</v>
      </c>
      <c r="GE764">
        <v>0.624575501020493</v>
      </c>
      <c r="GF764">
        <v>1</v>
      </c>
      <c r="GG764">
        <v>1115.36088235294</v>
      </c>
      <c r="GH764">
        <v>-9.98579068159838</v>
      </c>
      <c r="GI764">
        <v>1.00142653440292</v>
      </c>
      <c r="GJ764">
        <v>-1</v>
      </c>
      <c r="GK764">
        <v>6.005547</v>
      </c>
      <c r="GL764">
        <v>0.119598496240594</v>
      </c>
      <c r="GM764">
        <v>0.0115644057780762</v>
      </c>
      <c r="GN764">
        <v>0</v>
      </c>
      <c r="GO764">
        <v>1</v>
      </c>
      <c r="GP764">
        <v>2</v>
      </c>
      <c r="GQ764" t="s">
        <v>446</v>
      </c>
      <c r="GR764">
        <v>3.12624</v>
      </c>
      <c r="GS764">
        <v>2.72298</v>
      </c>
      <c r="GT764">
        <v>0.1758</v>
      </c>
      <c r="GU764">
        <v>0.180049</v>
      </c>
      <c r="GV764">
        <v>0.119011</v>
      </c>
      <c r="GW764">
        <v>0.102922</v>
      </c>
      <c r="GX764">
        <v>29277.8</v>
      </c>
      <c r="GY764">
        <v>30715.8</v>
      </c>
      <c r="GZ764">
        <v>32303.8</v>
      </c>
      <c r="HA764">
        <v>34085.6</v>
      </c>
      <c r="HB764">
        <v>40731.5</v>
      </c>
      <c r="HC764">
        <v>44157.3</v>
      </c>
      <c r="HD764">
        <v>50842.1</v>
      </c>
      <c r="HE764">
        <v>54722.6</v>
      </c>
      <c r="HF764">
        <v>1.63393</v>
      </c>
      <c r="HG764">
        <v>1.49443</v>
      </c>
      <c r="HH764">
        <v>-0.0844896</v>
      </c>
      <c r="HI764">
        <v>0</v>
      </c>
      <c r="HJ764">
        <v>45.423</v>
      </c>
      <c r="HK764">
        <v>999.9</v>
      </c>
      <c r="HL764">
        <v>56.141</v>
      </c>
      <c r="HM764">
        <v>30.424</v>
      </c>
      <c r="HN764">
        <v>27.1447</v>
      </c>
      <c r="HO764">
        <v>60.7493</v>
      </c>
      <c r="HP764">
        <v>40.9095</v>
      </c>
      <c r="HQ764">
        <v>1</v>
      </c>
      <c r="HR764">
        <v>2.84154</v>
      </c>
      <c r="HS764">
        <v>9.28105</v>
      </c>
      <c r="HT764">
        <v>19.8981</v>
      </c>
      <c r="HU764">
        <v>5.18659</v>
      </c>
      <c r="HV764">
        <v>12.0177</v>
      </c>
      <c r="HW764">
        <v>4.96755</v>
      </c>
      <c r="HX764">
        <v>3.29595</v>
      </c>
      <c r="HY764">
        <v>9999</v>
      </c>
      <c r="HZ764">
        <v>9999</v>
      </c>
      <c r="IA764">
        <v>999.9</v>
      </c>
      <c r="IB764">
        <v>9999</v>
      </c>
      <c r="IC764">
        <v>1.86325</v>
      </c>
      <c r="ID764">
        <v>1.86811</v>
      </c>
      <c r="IE764">
        <v>1.86784</v>
      </c>
      <c r="IF764">
        <v>1.86905</v>
      </c>
      <c r="IG764">
        <v>1.86981</v>
      </c>
      <c r="IH764">
        <v>1.86591</v>
      </c>
      <c r="II764">
        <v>1.86693</v>
      </c>
      <c r="IJ764">
        <v>1.8684</v>
      </c>
      <c r="IK764">
        <v>5</v>
      </c>
      <c r="IL764">
        <v>0</v>
      </c>
      <c r="IM764">
        <v>0</v>
      </c>
      <c r="IN764">
        <v>0</v>
      </c>
      <c r="IO764" t="s">
        <v>441</v>
      </c>
      <c r="IP764" t="s">
        <v>442</v>
      </c>
      <c r="IQ764" t="s">
        <v>443</v>
      </c>
      <c r="IR764" t="s">
        <v>443</v>
      </c>
      <c r="IS764" t="s">
        <v>443</v>
      </c>
      <c r="IT764" t="s">
        <v>443</v>
      </c>
      <c r="IU764">
        <v>0</v>
      </c>
      <c r="IV764">
        <v>100</v>
      </c>
      <c r="IW764">
        <v>100</v>
      </c>
      <c r="IX764">
        <v>1.1</v>
      </c>
      <c r="IY764">
        <v>0.3152</v>
      </c>
      <c r="IZ764">
        <v>1.09748391826392</v>
      </c>
      <c r="JA764">
        <v>0</v>
      </c>
      <c r="JB764">
        <v>0</v>
      </c>
      <c r="JC764">
        <v>0</v>
      </c>
      <c r="JD764">
        <v>0.315191680746845</v>
      </c>
      <c r="JE764">
        <v>0</v>
      </c>
      <c r="JF764">
        <v>0</v>
      </c>
      <c r="JG764">
        <v>0</v>
      </c>
      <c r="JH764">
        <v>5</v>
      </c>
      <c r="JI764">
        <v>2273</v>
      </c>
      <c r="JJ764">
        <v>0</v>
      </c>
      <c r="JK764">
        <v>25</v>
      </c>
      <c r="JL764">
        <v>29356986.6</v>
      </c>
      <c r="JM764">
        <v>29356986.6</v>
      </c>
      <c r="JN764">
        <v>2.46582</v>
      </c>
      <c r="JO764">
        <v>2.61353</v>
      </c>
      <c r="JP764">
        <v>1.54785</v>
      </c>
      <c r="JQ764">
        <v>2.31445</v>
      </c>
      <c r="JR764">
        <v>1.64673</v>
      </c>
      <c r="JS764">
        <v>2.3584</v>
      </c>
      <c r="JT764">
        <v>34.5777</v>
      </c>
      <c r="JU764">
        <v>24.0963</v>
      </c>
      <c r="JV764">
        <v>18</v>
      </c>
      <c r="JW764">
        <v>474.722</v>
      </c>
      <c r="JX764">
        <v>374.448</v>
      </c>
      <c r="JY764">
        <v>36.3471</v>
      </c>
      <c r="JZ764">
        <v>57.5427</v>
      </c>
      <c r="KA764">
        <v>30.0042</v>
      </c>
      <c r="KB764">
        <v>56.3475</v>
      </c>
      <c r="KC764">
        <v>56.1011</v>
      </c>
      <c r="KD764">
        <v>49.3824</v>
      </c>
      <c r="KE764">
        <v>0</v>
      </c>
      <c r="KF764">
        <v>100</v>
      </c>
      <c r="KG764">
        <v>23.9248</v>
      </c>
      <c r="KH764">
        <v>1273.23</v>
      </c>
      <c r="KI764">
        <v>34.6858</v>
      </c>
      <c r="KJ764">
        <v>92.1018</v>
      </c>
      <c r="KK764">
        <v>88.509</v>
      </c>
    </row>
    <row r="765" spans="1:297">
      <c r="A765">
        <v>749</v>
      </c>
      <c r="B765">
        <v>1761419203.1</v>
      </c>
      <c r="C765">
        <v>11022.0999999046</v>
      </c>
      <c r="D765" t="s">
        <v>1947</v>
      </c>
      <c r="E765" t="s">
        <v>1948</v>
      </c>
      <c r="F765">
        <v>5</v>
      </c>
      <c r="G765" t="s">
        <v>1796</v>
      </c>
      <c r="H765" t="s">
        <v>436</v>
      </c>
      <c r="I765">
        <v>1761419194.94615</v>
      </c>
      <c r="J765">
        <f>(K765)/1000</f>
        <v>0</v>
      </c>
      <c r="K765">
        <f>IF(DP765, AN765, AH765)</f>
        <v>0</v>
      </c>
      <c r="L765">
        <f>IF(DP765, AI765, AG765)</f>
        <v>0</v>
      </c>
      <c r="M765">
        <f>DR765 - IF(AU765&gt;1, L765*DL765*100.0/(AW765), 0)</f>
        <v>0</v>
      </c>
      <c r="N765">
        <f>((T765-J765/2)*M765-L765)/(T765+J765/2)</f>
        <v>0</v>
      </c>
      <c r="O765">
        <f>N765*(DY765+DZ765)/1000.0</f>
        <v>0</v>
      </c>
      <c r="P765">
        <f>(DR765 - IF(AU765&gt;1, L765*DL765*100.0/(AW765), 0))*(DY765+DZ765)/1000.0</f>
        <v>0</v>
      </c>
      <c r="Q765">
        <f>2.0/((1/S765-1/R765)+SIGN(S765)*SQRT((1/S765-1/R765)*(1/S765-1/R765) + 4*DM765/((DM765+1)*(DM765+1))*(2*1/S765*1/R765-1/R765*1/R765)))</f>
        <v>0</v>
      </c>
      <c r="R765">
        <f>IF(LEFT(DN765,1)&lt;&gt;"0",IF(LEFT(DN765,1)="1",3.0,DO765),$D$5+$E$5*(EF765*DY765/($K$5*1000))+$F$5*(EF765*DY765/($K$5*1000))*MAX(MIN(DL765,$J$5),$I$5)*MAX(MIN(DL765,$J$5),$I$5)+$G$5*MAX(MIN(DL765,$J$5),$I$5)*(EF765*DY765/($K$5*1000))+$H$5*(EF765*DY765/($K$5*1000))*(EF765*DY765/($K$5*1000)))</f>
        <v>0</v>
      </c>
      <c r="S765">
        <f>J765*(1000-(1000*0.61365*exp(17.502*W765/(240.97+W765))/(DY765+DZ765)+DT765)/2)/(1000*0.61365*exp(17.502*W765/(240.97+W765))/(DY765+DZ765)-DT765)</f>
        <v>0</v>
      </c>
      <c r="T765">
        <f>1/((DM765+1)/(Q765/1.6)+1/(R765/1.37)) + DM765/((DM765+1)/(Q765/1.6) + DM765/(R765/1.37))</f>
        <v>0</v>
      </c>
      <c r="U765">
        <f>(DH765*DK765)</f>
        <v>0</v>
      </c>
      <c r="V765">
        <f>(EA765+(U765+2*0.95*5.67E-8*(((EA765+$B$7)+273)^4-(EA765+273)^4)-44100*J765)/(1.84*29.3*R765+8*0.95*5.67E-8*(EA765+273)^3))</f>
        <v>0</v>
      </c>
      <c r="W765">
        <f>($C$7*EB765+$D$7*EC765+$E$7*V765)</f>
        <v>0</v>
      </c>
      <c r="X765">
        <f>0.61365*exp(17.502*W765/(240.97+W765))</f>
        <v>0</v>
      </c>
      <c r="Y765">
        <f>(Z765/AA765*100)</f>
        <v>0</v>
      </c>
      <c r="Z765">
        <f>DT765*(DY765+DZ765)/1000</f>
        <v>0</v>
      </c>
      <c r="AA765">
        <f>0.61365*exp(17.502*EA765/(240.97+EA765))</f>
        <v>0</v>
      </c>
      <c r="AB765">
        <f>(X765-DT765*(DY765+DZ765)/1000)</f>
        <v>0</v>
      </c>
      <c r="AC765">
        <f>(-J765*44100)</f>
        <v>0</v>
      </c>
      <c r="AD765">
        <f>2*29.3*R765*0.92*(EA765-W765)</f>
        <v>0</v>
      </c>
      <c r="AE765">
        <f>2*0.95*5.67E-8*(((EA765+$B$7)+273)^4-(W765+273)^4)</f>
        <v>0</v>
      </c>
      <c r="AF765">
        <f>U765+AE765+AC765+AD765</f>
        <v>0</v>
      </c>
      <c r="AG765">
        <f>DX765*AU765*(DS765-DR765*(1000-AU765*DU765)/(1000-AU765*DT765))/(100*DL765)</f>
        <v>0</v>
      </c>
      <c r="AH765">
        <f>1000*DX765*AU765*(DT765-DU765)/(100*DL765*(1000-AU765*DT765))</f>
        <v>0</v>
      </c>
      <c r="AI765">
        <f>(AJ765 - AK765 - DY765*1E3/(8.314*(EA765+273.15)) * AM765/DX765 * AL765) * DX765/(100*DL765) * (1000 - DU765)/1000</f>
        <v>0</v>
      </c>
      <c r="AJ765">
        <v>1290.23373503755</v>
      </c>
      <c r="AK765">
        <v>1259.8616969697</v>
      </c>
      <c r="AL765">
        <v>3.60580024815822</v>
      </c>
      <c r="AM765">
        <v>65.3077758132671</v>
      </c>
      <c r="AN765">
        <f>(AP765 - AO765 + DY765*1E3/(8.314*(EA765+273.15)) * AR765/DX765 * AQ765) * DX765/(100*DL765) * 1000/(1000 - AP765)</f>
        <v>0</v>
      </c>
      <c r="AO765">
        <v>26.0190866133848</v>
      </c>
      <c r="AP765">
        <v>32.0513254545454</v>
      </c>
      <c r="AQ765">
        <v>6.79647753118685e-05</v>
      </c>
      <c r="AR765">
        <v>110.477653958473</v>
      </c>
      <c r="AS765">
        <v>17</v>
      </c>
      <c r="AT765">
        <v>3</v>
      </c>
      <c r="AU765">
        <f>IF(AS765*$H$13&gt;=AW765,1.0,(AW765/(AW765-AS765*$H$13)))</f>
        <v>0</v>
      </c>
      <c r="AV765">
        <f>(AU765-1)*100</f>
        <v>0</v>
      </c>
      <c r="AW765">
        <f>MAX(0,($B$13+$C$13*EF765)/(1+$D$13*EF765)*DY765/(EA765+273)*$E$13)</f>
        <v>0</v>
      </c>
      <c r="AX765" t="s">
        <v>437</v>
      </c>
      <c r="AY765" t="s">
        <v>437</v>
      </c>
      <c r="AZ765">
        <v>0</v>
      </c>
      <c r="BA765">
        <v>0</v>
      </c>
      <c r="BB765">
        <f>1-AZ765/BA765</f>
        <v>0</v>
      </c>
      <c r="BC765">
        <v>0</v>
      </c>
      <c r="BD765" t="s">
        <v>437</v>
      </c>
      <c r="BE765" t="s">
        <v>437</v>
      </c>
      <c r="BF765">
        <v>0</v>
      </c>
      <c r="BG765">
        <v>0</v>
      </c>
      <c r="BH765">
        <f>1-BF765/BG765</f>
        <v>0</v>
      </c>
      <c r="BI765">
        <v>0.5</v>
      </c>
      <c r="BJ765">
        <f>DI765</f>
        <v>0</v>
      </c>
      <c r="BK765">
        <f>L765</f>
        <v>0</v>
      </c>
      <c r="BL765">
        <f>BH765*BI765*BJ765</f>
        <v>0</v>
      </c>
      <c r="BM765">
        <f>(BK765-BC765)/BJ765</f>
        <v>0</v>
      </c>
      <c r="BN765">
        <f>(BA765-BG765)/BG765</f>
        <v>0</v>
      </c>
      <c r="BO765">
        <f>AZ765/(BB765+AZ765/BG765)</f>
        <v>0</v>
      </c>
      <c r="BP765" t="s">
        <v>437</v>
      </c>
      <c r="BQ765">
        <v>0</v>
      </c>
      <c r="BR765">
        <f>IF(BQ765&lt;&gt;0, BQ765, BO765)</f>
        <v>0</v>
      </c>
      <c r="BS765">
        <f>1-BR765/BG765</f>
        <v>0</v>
      </c>
      <c r="BT765">
        <f>(BG765-BF765)/(BG765-BR765)</f>
        <v>0</v>
      </c>
      <c r="BU765">
        <f>(BA765-BG765)/(BA765-BR765)</f>
        <v>0</v>
      </c>
      <c r="BV765">
        <f>(BG765-BF765)/(BG765-AZ765)</f>
        <v>0</v>
      </c>
      <c r="BW765">
        <f>(BA765-BG765)/(BA765-AZ765)</f>
        <v>0</v>
      </c>
      <c r="BX765">
        <f>(BT765*BR765/BF765)</f>
        <v>0</v>
      </c>
      <c r="BY765">
        <f>(1-BX765)</f>
        <v>0</v>
      </c>
      <c r="DH765">
        <f>$B$11*EG765+$C$11*EH765+$F$11*ES765*(1-EV765)</f>
        <v>0</v>
      </c>
      <c r="DI765">
        <f>DH765*DJ765</f>
        <v>0</v>
      </c>
      <c r="DJ765">
        <f>($B$11*$D$9+$C$11*$D$9+$F$11*((FF765+EX765)/MAX(FF765+EX765+FG765, 0.1)*$I$9+FG765/MAX(FF765+EX765+FG765, 0.1)*$J$9))/($B$11+$C$11+$F$11)</f>
        <v>0</v>
      </c>
      <c r="DK765">
        <f>($B$11*$K$9+$C$11*$K$9+$F$11*((FF765+EX765)/MAX(FF765+EX765+FG765, 0.1)*$P$9+FG765/MAX(FF765+EX765+FG765, 0.1)*$Q$9))/($B$11+$C$11+$F$11)</f>
        <v>0</v>
      </c>
      <c r="DL765">
        <v>6</v>
      </c>
      <c r="DM765">
        <v>0.5</v>
      </c>
      <c r="DN765" t="s">
        <v>438</v>
      </c>
      <c r="DO765">
        <v>2</v>
      </c>
      <c r="DP765" t="b">
        <v>1</v>
      </c>
      <c r="DQ765">
        <v>1761419194.94615</v>
      </c>
      <c r="DR765">
        <v>1195.26846153846</v>
      </c>
      <c r="DS765">
        <v>1240.00153846154</v>
      </c>
      <c r="DT765">
        <v>32.0379615384615</v>
      </c>
      <c r="DU765">
        <v>26.0183692307692</v>
      </c>
      <c r="DV765">
        <v>1194.16923076923</v>
      </c>
      <c r="DW765">
        <v>31.7227615384615</v>
      </c>
      <c r="DX765">
        <v>500.019230769231</v>
      </c>
      <c r="DY765">
        <v>90.2835769230769</v>
      </c>
      <c r="DZ765">
        <v>0.0448990769230769</v>
      </c>
      <c r="EA765">
        <v>44.5778538461539</v>
      </c>
      <c r="EB765">
        <v>44.0697230769231</v>
      </c>
      <c r="EC765">
        <v>999.9</v>
      </c>
      <c r="ED765">
        <v>0</v>
      </c>
      <c r="EE765">
        <v>0</v>
      </c>
      <c r="EF765">
        <v>10006.7230769231</v>
      </c>
      <c r="EG765">
        <v>0</v>
      </c>
      <c r="EH765">
        <v>1196.06538461538</v>
      </c>
      <c r="EI765">
        <v>-44.7340538461538</v>
      </c>
      <c r="EJ765">
        <v>1234.82846153846</v>
      </c>
      <c r="EK765">
        <v>1273.12692307692</v>
      </c>
      <c r="EL765">
        <v>6.01960230769231</v>
      </c>
      <c r="EM765">
        <v>1240.00153846154</v>
      </c>
      <c r="EN765">
        <v>26.0183692307692</v>
      </c>
      <c r="EO765">
        <v>2.89250153846154</v>
      </c>
      <c r="EP765">
        <v>2.34903076923077</v>
      </c>
      <c r="EQ765">
        <v>23.4217153846154</v>
      </c>
      <c r="ER765">
        <v>20.0166230769231</v>
      </c>
      <c r="ES765">
        <v>1199.99538461538</v>
      </c>
      <c r="ET765">
        <v>0.966996615384615</v>
      </c>
      <c r="EU765">
        <v>0.0330036692307692</v>
      </c>
      <c r="EV765">
        <v>0</v>
      </c>
      <c r="EW765">
        <v>1114.03384615385</v>
      </c>
      <c r="EX765">
        <v>5.00059</v>
      </c>
      <c r="EY765">
        <v>14738.2153846154</v>
      </c>
      <c r="EZ765">
        <v>10358.6615384615</v>
      </c>
      <c r="FA765">
        <v>64.6679230769231</v>
      </c>
      <c r="FB765">
        <v>66.5766923076923</v>
      </c>
      <c r="FC765">
        <v>64.9131538461538</v>
      </c>
      <c r="FD765">
        <v>66.2257692307692</v>
      </c>
      <c r="FE765">
        <v>65.3314615384615</v>
      </c>
      <c r="FF765">
        <v>1155.55538461538</v>
      </c>
      <c r="FG765">
        <v>39.44</v>
      </c>
      <c r="FH765">
        <v>0</v>
      </c>
      <c r="FI765">
        <v>1761419163.7</v>
      </c>
      <c r="FJ765">
        <v>0</v>
      </c>
      <c r="FK765">
        <v>1113.85</v>
      </c>
      <c r="FL765">
        <v>-10.1435897407973</v>
      </c>
      <c r="FM765">
        <v>-80.2905983667544</v>
      </c>
      <c r="FN765">
        <v>14736.8423076923</v>
      </c>
      <c r="FO765">
        <v>15</v>
      </c>
      <c r="FP765">
        <v>0</v>
      </c>
      <c r="FQ765" t="s">
        <v>439</v>
      </c>
      <c r="FR765">
        <v>0</v>
      </c>
      <c r="FS765">
        <v>0</v>
      </c>
      <c r="FT765">
        <v>0</v>
      </c>
      <c r="FU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A765">
        <v>0</v>
      </c>
      <c r="GB765">
        <v>0</v>
      </c>
      <c r="GC765">
        <v>-44.693880952381</v>
      </c>
      <c r="GD765">
        <v>-2.05209350649345</v>
      </c>
      <c r="GE765">
        <v>0.78074870453763</v>
      </c>
      <c r="GF765">
        <v>0</v>
      </c>
      <c r="GG765">
        <v>1114.46676470588</v>
      </c>
      <c r="GH765">
        <v>-10.0291825774193</v>
      </c>
      <c r="GI765">
        <v>1.00198250715104</v>
      </c>
      <c r="GJ765">
        <v>-1</v>
      </c>
      <c r="GK765">
        <v>6.01390714285714</v>
      </c>
      <c r="GL765">
        <v>0.118520259740259</v>
      </c>
      <c r="GM765">
        <v>0.0120274919773537</v>
      </c>
      <c r="GN765">
        <v>0</v>
      </c>
      <c r="GO765">
        <v>0</v>
      </c>
      <c r="GP765">
        <v>2</v>
      </c>
      <c r="GQ765" t="s">
        <v>473</v>
      </c>
      <c r="GR765">
        <v>3.12611</v>
      </c>
      <c r="GS765">
        <v>2.7229</v>
      </c>
      <c r="GT765">
        <v>0.177383</v>
      </c>
      <c r="GU765">
        <v>0.18145</v>
      </c>
      <c r="GV765">
        <v>0.119026</v>
      </c>
      <c r="GW765">
        <v>0.102915</v>
      </c>
      <c r="GX765">
        <v>29218.1</v>
      </c>
      <c r="GY765">
        <v>30659</v>
      </c>
      <c r="GZ765">
        <v>32300.7</v>
      </c>
      <c r="HA765">
        <v>34081.6</v>
      </c>
      <c r="HB765">
        <v>40728.1</v>
      </c>
      <c r="HC765">
        <v>44153.1</v>
      </c>
      <c r="HD765">
        <v>50838.2</v>
      </c>
      <c r="HE765">
        <v>54716.7</v>
      </c>
      <c r="HF765">
        <v>1.63347</v>
      </c>
      <c r="HG765">
        <v>1.49415</v>
      </c>
      <c r="HH765">
        <v>-0.0851043</v>
      </c>
      <c r="HI765">
        <v>0</v>
      </c>
      <c r="HJ765">
        <v>45.4487</v>
      </c>
      <c r="HK765">
        <v>999.9</v>
      </c>
      <c r="HL765">
        <v>56.141</v>
      </c>
      <c r="HM765">
        <v>30.434</v>
      </c>
      <c r="HN765">
        <v>27.1582</v>
      </c>
      <c r="HO765">
        <v>60.5193</v>
      </c>
      <c r="HP765">
        <v>40.7572</v>
      </c>
      <c r="HQ765">
        <v>1</v>
      </c>
      <c r="HR765">
        <v>2.84603</v>
      </c>
      <c r="HS765">
        <v>9.28105</v>
      </c>
      <c r="HT765">
        <v>19.8979</v>
      </c>
      <c r="HU765">
        <v>5.18614</v>
      </c>
      <c r="HV765">
        <v>12.0176</v>
      </c>
      <c r="HW765">
        <v>4.9677</v>
      </c>
      <c r="HX765">
        <v>3.29595</v>
      </c>
      <c r="HY765">
        <v>9999</v>
      </c>
      <c r="HZ765">
        <v>9999</v>
      </c>
      <c r="IA765">
        <v>999.9</v>
      </c>
      <c r="IB765">
        <v>9999</v>
      </c>
      <c r="IC765">
        <v>1.86325</v>
      </c>
      <c r="ID765">
        <v>1.86808</v>
      </c>
      <c r="IE765">
        <v>1.86784</v>
      </c>
      <c r="IF765">
        <v>1.86905</v>
      </c>
      <c r="IG765">
        <v>1.86981</v>
      </c>
      <c r="IH765">
        <v>1.8659</v>
      </c>
      <c r="II765">
        <v>1.86692</v>
      </c>
      <c r="IJ765">
        <v>1.86836</v>
      </c>
      <c r="IK765">
        <v>5</v>
      </c>
      <c r="IL765">
        <v>0</v>
      </c>
      <c r="IM765">
        <v>0</v>
      </c>
      <c r="IN765">
        <v>0</v>
      </c>
      <c r="IO765" t="s">
        <v>441</v>
      </c>
      <c r="IP765" t="s">
        <v>442</v>
      </c>
      <c r="IQ765" t="s">
        <v>443</v>
      </c>
      <c r="IR765" t="s">
        <v>443</v>
      </c>
      <c r="IS765" t="s">
        <v>443</v>
      </c>
      <c r="IT765" t="s">
        <v>443</v>
      </c>
      <c r="IU765">
        <v>0</v>
      </c>
      <c r="IV765">
        <v>100</v>
      </c>
      <c r="IW765">
        <v>100</v>
      </c>
      <c r="IX765">
        <v>1.09</v>
      </c>
      <c r="IY765">
        <v>0.3152</v>
      </c>
      <c r="IZ765">
        <v>1.09748391826392</v>
      </c>
      <c r="JA765">
        <v>0</v>
      </c>
      <c r="JB765">
        <v>0</v>
      </c>
      <c r="JC765">
        <v>0</v>
      </c>
      <c r="JD765">
        <v>0.315191680746845</v>
      </c>
      <c r="JE765">
        <v>0</v>
      </c>
      <c r="JF765">
        <v>0</v>
      </c>
      <c r="JG765">
        <v>0</v>
      </c>
      <c r="JH765">
        <v>5</v>
      </c>
      <c r="JI765">
        <v>2273</v>
      </c>
      <c r="JJ765">
        <v>0</v>
      </c>
      <c r="JK765">
        <v>25</v>
      </c>
      <c r="JL765">
        <v>29356986.7</v>
      </c>
      <c r="JM765">
        <v>29356986.7</v>
      </c>
      <c r="JN765">
        <v>2.49634</v>
      </c>
      <c r="JO765">
        <v>2.61719</v>
      </c>
      <c r="JP765">
        <v>1.54785</v>
      </c>
      <c r="JQ765">
        <v>2.31567</v>
      </c>
      <c r="JR765">
        <v>1.64551</v>
      </c>
      <c r="JS765">
        <v>2.32788</v>
      </c>
      <c r="JT765">
        <v>34.6006</v>
      </c>
      <c r="JU765">
        <v>24.0875</v>
      </c>
      <c r="JV765">
        <v>18</v>
      </c>
      <c r="JW765">
        <v>474.604</v>
      </c>
      <c r="JX765">
        <v>374.438</v>
      </c>
      <c r="JY765">
        <v>36.3756</v>
      </c>
      <c r="JZ765">
        <v>57.5787</v>
      </c>
      <c r="KA765">
        <v>30.0042</v>
      </c>
      <c r="KB765">
        <v>56.3873</v>
      </c>
      <c r="KC765">
        <v>56.1404</v>
      </c>
      <c r="KD765">
        <v>49.9435</v>
      </c>
      <c r="KE765">
        <v>0</v>
      </c>
      <c r="KF765">
        <v>100</v>
      </c>
      <c r="KG765">
        <v>23.9294</v>
      </c>
      <c r="KH765">
        <v>1293.58</v>
      </c>
      <c r="KI765">
        <v>34.6858</v>
      </c>
      <c r="KJ765">
        <v>92.0941</v>
      </c>
      <c r="KK765">
        <v>88.4991</v>
      </c>
    </row>
    <row r="766" spans="1:297">
      <c r="A766">
        <v>750</v>
      </c>
      <c r="B766">
        <v>1761419208.1</v>
      </c>
      <c r="C766">
        <v>11027.0999999046</v>
      </c>
      <c r="D766" t="s">
        <v>1949</v>
      </c>
      <c r="E766" t="s">
        <v>1950</v>
      </c>
      <c r="F766">
        <v>5</v>
      </c>
      <c r="G766" t="s">
        <v>1796</v>
      </c>
      <c r="H766" t="s">
        <v>436</v>
      </c>
      <c r="I766">
        <v>1761419199.94615</v>
      </c>
      <c r="J766">
        <f>(K766)/1000</f>
        <v>0</v>
      </c>
      <c r="K766">
        <f>IF(DP766, AN766, AH766)</f>
        <v>0</v>
      </c>
      <c r="L766">
        <f>IF(DP766, AI766, AG766)</f>
        <v>0</v>
      </c>
      <c r="M766">
        <f>DR766 - IF(AU766&gt;1, L766*DL766*100.0/(AW766), 0)</f>
        <v>0</v>
      </c>
      <c r="N766">
        <f>((T766-J766/2)*M766-L766)/(T766+J766/2)</f>
        <v>0</v>
      </c>
      <c r="O766">
        <f>N766*(DY766+DZ766)/1000.0</f>
        <v>0</v>
      </c>
      <c r="P766">
        <f>(DR766 - IF(AU766&gt;1, L766*DL766*100.0/(AW766), 0))*(DY766+DZ766)/1000.0</f>
        <v>0</v>
      </c>
      <c r="Q766">
        <f>2.0/((1/S766-1/R766)+SIGN(S766)*SQRT((1/S766-1/R766)*(1/S766-1/R766) + 4*DM766/((DM766+1)*(DM766+1))*(2*1/S766*1/R766-1/R766*1/R766)))</f>
        <v>0</v>
      </c>
      <c r="R766">
        <f>IF(LEFT(DN766,1)&lt;&gt;"0",IF(LEFT(DN766,1)="1",3.0,DO766),$D$5+$E$5*(EF766*DY766/($K$5*1000))+$F$5*(EF766*DY766/($K$5*1000))*MAX(MIN(DL766,$J$5),$I$5)*MAX(MIN(DL766,$J$5),$I$5)+$G$5*MAX(MIN(DL766,$J$5),$I$5)*(EF766*DY766/($K$5*1000))+$H$5*(EF766*DY766/($K$5*1000))*(EF766*DY766/($K$5*1000)))</f>
        <v>0</v>
      </c>
      <c r="S766">
        <f>J766*(1000-(1000*0.61365*exp(17.502*W766/(240.97+W766))/(DY766+DZ766)+DT766)/2)/(1000*0.61365*exp(17.502*W766/(240.97+W766))/(DY766+DZ766)-DT766)</f>
        <v>0</v>
      </c>
      <c r="T766">
        <f>1/((DM766+1)/(Q766/1.6)+1/(R766/1.37)) + DM766/((DM766+1)/(Q766/1.6) + DM766/(R766/1.37))</f>
        <v>0</v>
      </c>
      <c r="U766">
        <f>(DH766*DK766)</f>
        <v>0</v>
      </c>
      <c r="V766">
        <f>(EA766+(U766+2*0.95*5.67E-8*(((EA766+$B$7)+273)^4-(EA766+273)^4)-44100*J766)/(1.84*29.3*R766+8*0.95*5.67E-8*(EA766+273)^3))</f>
        <v>0</v>
      </c>
      <c r="W766">
        <f>($C$7*EB766+$D$7*EC766+$E$7*V766)</f>
        <v>0</v>
      </c>
      <c r="X766">
        <f>0.61365*exp(17.502*W766/(240.97+W766))</f>
        <v>0</v>
      </c>
      <c r="Y766">
        <f>(Z766/AA766*100)</f>
        <v>0</v>
      </c>
      <c r="Z766">
        <f>DT766*(DY766+DZ766)/1000</f>
        <v>0</v>
      </c>
      <c r="AA766">
        <f>0.61365*exp(17.502*EA766/(240.97+EA766))</f>
        <v>0</v>
      </c>
      <c r="AB766">
        <f>(X766-DT766*(DY766+DZ766)/1000)</f>
        <v>0</v>
      </c>
      <c r="AC766">
        <f>(-J766*44100)</f>
        <v>0</v>
      </c>
      <c r="AD766">
        <f>2*29.3*R766*0.92*(EA766-W766)</f>
        <v>0</v>
      </c>
      <c r="AE766">
        <f>2*0.95*5.67E-8*(((EA766+$B$7)+273)^4-(W766+273)^4)</f>
        <v>0</v>
      </c>
      <c r="AF766">
        <f>U766+AE766+AC766+AD766</f>
        <v>0</v>
      </c>
      <c r="AG766">
        <f>DX766*AU766*(DS766-DR766*(1000-AU766*DU766)/(1000-AU766*DT766))/(100*DL766)</f>
        <v>0</v>
      </c>
      <c r="AH766">
        <f>1000*DX766*AU766*(DT766-DU766)/(100*DL766*(1000-AU766*DT766))</f>
        <v>0</v>
      </c>
      <c r="AI766">
        <f>(AJ766 - AK766 - DY766*1E3/(8.314*(EA766+273.15)) * AM766/DX766 * AL766) * DX766/(100*DL766) * (1000 - DU766)/1000</f>
        <v>0</v>
      </c>
      <c r="AJ766">
        <v>1305.9393508572</v>
      </c>
      <c r="AK766">
        <v>1276.13048484848</v>
      </c>
      <c r="AL766">
        <v>3.24457626135282</v>
      </c>
      <c r="AM766">
        <v>65.3077758132671</v>
      </c>
      <c r="AN766">
        <f>(AP766 - AO766 + DY766*1E3/(8.314*(EA766+273.15)) * AR766/DX766 * AQ766) * DX766/(100*DL766) * 1000/(1000 - AP766)</f>
        <v>0</v>
      </c>
      <c r="AO766">
        <v>26.0181367707993</v>
      </c>
      <c r="AP766">
        <v>32.0643078787879</v>
      </c>
      <c r="AQ766">
        <v>0.000119209061632682</v>
      </c>
      <c r="AR766">
        <v>110.477653958473</v>
      </c>
      <c r="AS766">
        <v>17</v>
      </c>
      <c r="AT766">
        <v>3</v>
      </c>
      <c r="AU766">
        <f>IF(AS766*$H$13&gt;=AW766,1.0,(AW766/(AW766-AS766*$H$13)))</f>
        <v>0</v>
      </c>
      <c r="AV766">
        <f>(AU766-1)*100</f>
        <v>0</v>
      </c>
      <c r="AW766">
        <f>MAX(0,($B$13+$C$13*EF766)/(1+$D$13*EF766)*DY766/(EA766+273)*$E$13)</f>
        <v>0</v>
      </c>
      <c r="AX766" t="s">
        <v>437</v>
      </c>
      <c r="AY766" t="s">
        <v>437</v>
      </c>
      <c r="AZ766">
        <v>0</v>
      </c>
      <c r="BA766">
        <v>0</v>
      </c>
      <c r="BB766">
        <f>1-AZ766/BA766</f>
        <v>0</v>
      </c>
      <c r="BC766">
        <v>0</v>
      </c>
      <c r="BD766" t="s">
        <v>437</v>
      </c>
      <c r="BE766" t="s">
        <v>437</v>
      </c>
      <c r="BF766">
        <v>0</v>
      </c>
      <c r="BG766">
        <v>0</v>
      </c>
      <c r="BH766">
        <f>1-BF766/BG766</f>
        <v>0</v>
      </c>
      <c r="BI766">
        <v>0.5</v>
      </c>
      <c r="BJ766">
        <f>DI766</f>
        <v>0</v>
      </c>
      <c r="BK766">
        <f>L766</f>
        <v>0</v>
      </c>
      <c r="BL766">
        <f>BH766*BI766*BJ766</f>
        <v>0</v>
      </c>
      <c r="BM766">
        <f>(BK766-BC766)/BJ766</f>
        <v>0</v>
      </c>
      <c r="BN766">
        <f>(BA766-BG766)/BG766</f>
        <v>0</v>
      </c>
      <c r="BO766">
        <f>AZ766/(BB766+AZ766/BG766)</f>
        <v>0</v>
      </c>
      <c r="BP766" t="s">
        <v>437</v>
      </c>
      <c r="BQ766">
        <v>0</v>
      </c>
      <c r="BR766">
        <f>IF(BQ766&lt;&gt;0, BQ766, BO766)</f>
        <v>0</v>
      </c>
      <c r="BS766">
        <f>1-BR766/BG766</f>
        <v>0</v>
      </c>
      <c r="BT766">
        <f>(BG766-BF766)/(BG766-BR766)</f>
        <v>0</v>
      </c>
      <c r="BU766">
        <f>(BA766-BG766)/(BA766-BR766)</f>
        <v>0</v>
      </c>
      <c r="BV766">
        <f>(BG766-BF766)/(BG766-AZ766)</f>
        <v>0</v>
      </c>
      <c r="BW766">
        <f>(BA766-BG766)/(BA766-AZ766)</f>
        <v>0</v>
      </c>
      <c r="BX766">
        <f>(BT766*BR766/BF766)</f>
        <v>0</v>
      </c>
      <c r="BY766">
        <f>(1-BX766)</f>
        <v>0</v>
      </c>
      <c r="DH766">
        <f>$B$11*EG766+$C$11*EH766+$F$11*ES766*(1-EV766)</f>
        <v>0</v>
      </c>
      <c r="DI766">
        <f>DH766*DJ766</f>
        <v>0</v>
      </c>
      <c r="DJ766">
        <f>($B$11*$D$9+$C$11*$D$9+$F$11*((FF766+EX766)/MAX(FF766+EX766+FG766, 0.1)*$I$9+FG766/MAX(FF766+EX766+FG766, 0.1)*$J$9))/($B$11+$C$11+$F$11)</f>
        <v>0</v>
      </c>
      <c r="DK766">
        <f>($B$11*$K$9+$C$11*$K$9+$F$11*((FF766+EX766)/MAX(FF766+EX766+FG766, 0.1)*$P$9+FG766/MAX(FF766+EX766+FG766, 0.1)*$Q$9))/($B$11+$C$11+$F$11)</f>
        <v>0</v>
      </c>
      <c r="DL766">
        <v>6</v>
      </c>
      <c r="DM766">
        <v>0.5</v>
      </c>
      <c r="DN766" t="s">
        <v>438</v>
      </c>
      <c r="DO766">
        <v>2</v>
      </c>
      <c r="DP766" t="b">
        <v>1</v>
      </c>
      <c r="DQ766">
        <v>1761419199.94615</v>
      </c>
      <c r="DR766">
        <v>1211.89384615385</v>
      </c>
      <c r="DS766">
        <v>1256.39461538462</v>
      </c>
      <c r="DT766">
        <v>32.0479384615385</v>
      </c>
      <c r="DU766">
        <v>26.0180615384615</v>
      </c>
      <c r="DV766">
        <v>1210.79384615385</v>
      </c>
      <c r="DW766">
        <v>31.7327384615385</v>
      </c>
      <c r="DX766">
        <v>500.043384615385</v>
      </c>
      <c r="DY766">
        <v>90.2842384615385</v>
      </c>
      <c r="DZ766">
        <v>0.0448564384615385</v>
      </c>
      <c r="EA766">
        <v>44.6059692307692</v>
      </c>
      <c r="EB766">
        <v>44.0843076923077</v>
      </c>
      <c r="EC766">
        <v>999.9</v>
      </c>
      <c r="ED766">
        <v>0</v>
      </c>
      <c r="EE766">
        <v>0</v>
      </c>
      <c r="EF766">
        <v>10004.0823076923</v>
      </c>
      <c r="EG766">
        <v>0</v>
      </c>
      <c r="EH766">
        <v>1195.95230769231</v>
      </c>
      <c r="EI766">
        <v>-44.5035923076923</v>
      </c>
      <c r="EJ766">
        <v>1252.01538461538</v>
      </c>
      <c r="EK766">
        <v>1289.95692307692</v>
      </c>
      <c r="EL766">
        <v>6.02989384615385</v>
      </c>
      <c r="EM766">
        <v>1256.39461538462</v>
      </c>
      <c r="EN766">
        <v>26.0180615384615</v>
      </c>
      <c r="EO766">
        <v>2.89342384615385</v>
      </c>
      <c r="EP766">
        <v>2.34901923076923</v>
      </c>
      <c r="EQ766">
        <v>23.4270076923077</v>
      </c>
      <c r="ER766">
        <v>20.0165461538462</v>
      </c>
      <c r="ES766">
        <v>1200.00692307692</v>
      </c>
      <c r="ET766">
        <v>0.966997230769231</v>
      </c>
      <c r="EU766">
        <v>0.0330030153846154</v>
      </c>
      <c r="EV766">
        <v>0</v>
      </c>
      <c r="EW766">
        <v>1113.27230769231</v>
      </c>
      <c r="EX766">
        <v>5.00059</v>
      </c>
      <c r="EY766">
        <v>14731.4307692308</v>
      </c>
      <c r="EZ766">
        <v>10358.7615384615</v>
      </c>
      <c r="FA766">
        <v>64.7063846153846</v>
      </c>
      <c r="FB766">
        <v>66.6056153846154</v>
      </c>
      <c r="FC766">
        <v>64.9467692307692</v>
      </c>
      <c r="FD766">
        <v>66.2546923076923</v>
      </c>
      <c r="FE766">
        <v>65.3556153846154</v>
      </c>
      <c r="FF766">
        <v>1155.56692307692</v>
      </c>
      <c r="FG766">
        <v>39.44</v>
      </c>
      <c r="FH766">
        <v>0</v>
      </c>
      <c r="FI766">
        <v>1761419168.5</v>
      </c>
      <c r="FJ766">
        <v>0</v>
      </c>
      <c r="FK766">
        <v>1113.07</v>
      </c>
      <c r="FL766">
        <v>-8.73777775957693</v>
      </c>
      <c r="FM766">
        <v>-82.8410256055352</v>
      </c>
      <c r="FN766">
        <v>14730.1653846154</v>
      </c>
      <c r="FO766">
        <v>15</v>
      </c>
      <c r="FP766">
        <v>0</v>
      </c>
      <c r="FQ766" t="s">
        <v>439</v>
      </c>
      <c r="FR766">
        <v>0</v>
      </c>
      <c r="FS766">
        <v>0</v>
      </c>
      <c r="FT766">
        <v>0</v>
      </c>
      <c r="FU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A766">
        <v>0</v>
      </c>
      <c r="GB766">
        <v>0</v>
      </c>
      <c r="GC766">
        <v>-44.697165</v>
      </c>
      <c r="GD766">
        <v>1.02290075187969</v>
      </c>
      <c r="GE766">
        <v>0.834784940733241</v>
      </c>
      <c r="GF766">
        <v>0</v>
      </c>
      <c r="GG766">
        <v>1113.66558823529</v>
      </c>
      <c r="GH766">
        <v>-9.82139037032331</v>
      </c>
      <c r="GI766">
        <v>0.984441290265321</v>
      </c>
      <c r="GJ766">
        <v>-1</v>
      </c>
      <c r="GK766">
        <v>6.0248665</v>
      </c>
      <c r="GL766">
        <v>0.11844586466165</v>
      </c>
      <c r="GM766">
        <v>0.0114856981829578</v>
      </c>
      <c r="GN766">
        <v>0</v>
      </c>
      <c r="GO766">
        <v>0</v>
      </c>
      <c r="GP766">
        <v>2</v>
      </c>
      <c r="GQ766" t="s">
        <v>473</v>
      </c>
      <c r="GR766">
        <v>3.12609</v>
      </c>
      <c r="GS766">
        <v>2.723</v>
      </c>
      <c r="GT766">
        <v>0.178849</v>
      </c>
      <c r="GU766">
        <v>0.183099</v>
      </c>
      <c r="GV766">
        <v>0.119062</v>
      </c>
      <c r="GW766">
        <v>0.102907</v>
      </c>
      <c r="GX766">
        <v>29162.8</v>
      </c>
      <c r="GY766">
        <v>30593.1</v>
      </c>
      <c r="GZ766">
        <v>32297.9</v>
      </c>
      <c r="HA766">
        <v>34078</v>
      </c>
      <c r="HB766">
        <v>40723.9</v>
      </c>
      <c r="HC766">
        <v>44149.2</v>
      </c>
      <c r="HD766">
        <v>50834.4</v>
      </c>
      <c r="HE766">
        <v>54711.1</v>
      </c>
      <c r="HF766">
        <v>1.63285</v>
      </c>
      <c r="HG766">
        <v>1.49365</v>
      </c>
      <c r="HH766">
        <v>-0.0856966</v>
      </c>
      <c r="HI766">
        <v>0</v>
      </c>
      <c r="HJ766">
        <v>45.473</v>
      </c>
      <c r="HK766">
        <v>999.9</v>
      </c>
      <c r="HL766">
        <v>56.165</v>
      </c>
      <c r="HM766">
        <v>30.434</v>
      </c>
      <c r="HN766">
        <v>27.1718</v>
      </c>
      <c r="HO766">
        <v>60.7693</v>
      </c>
      <c r="HP766">
        <v>40.9135</v>
      </c>
      <c r="HQ766">
        <v>1</v>
      </c>
      <c r="HR766">
        <v>2.85035</v>
      </c>
      <c r="HS766">
        <v>9.28105</v>
      </c>
      <c r="HT766">
        <v>19.8981</v>
      </c>
      <c r="HU766">
        <v>5.18674</v>
      </c>
      <c r="HV766">
        <v>12.0179</v>
      </c>
      <c r="HW766">
        <v>4.9681</v>
      </c>
      <c r="HX766">
        <v>3.296</v>
      </c>
      <c r="HY766">
        <v>9999</v>
      </c>
      <c r="HZ766">
        <v>9999</v>
      </c>
      <c r="IA766">
        <v>999.9</v>
      </c>
      <c r="IB766">
        <v>9999</v>
      </c>
      <c r="IC766">
        <v>1.86325</v>
      </c>
      <c r="ID766">
        <v>1.86811</v>
      </c>
      <c r="IE766">
        <v>1.86784</v>
      </c>
      <c r="IF766">
        <v>1.86905</v>
      </c>
      <c r="IG766">
        <v>1.86981</v>
      </c>
      <c r="IH766">
        <v>1.86591</v>
      </c>
      <c r="II766">
        <v>1.86695</v>
      </c>
      <c r="IJ766">
        <v>1.8684</v>
      </c>
      <c r="IK766">
        <v>5</v>
      </c>
      <c r="IL766">
        <v>0</v>
      </c>
      <c r="IM766">
        <v>0</v>
      </c>
      <c r="IN766">
        <v>0</v>
      </c>
      <c r="IO766" t="s">
        <v>441</v>
      </c>
      <c r="IP766" t="s">
        <v>442</v>
      </c>
      <c r="IQ766" t="s">
        <v>443</v>
      </c>
      <c r="IR766" t="s">
        <v>443</v>
      </c>
      <c r="IS766" t="s">
        <v>443</v>
      </c>
      <c r="IT766" t="s">
        <v>443</v>
      </c>
      <c r="IU766">
        <v>0</v>
      </c>
      <c r="IV766">
        <v>100</v>
      </c>
      <c r="IW766">
        <v>100</v>
      </c>
      <c r="IX766">
        <v>1.1</v>
      </c>
      <c r="IY766">
        <v>0.3152</v>
      </c>
      <c r="IZ766">
        <v>1.09748391826392</v>
      </c>
      <c r="JA766">
        <v>0</v>
      </c>
      <c r="JB766">
        <v>0</v>
      </c>
      <c r="JC766">
        <v>0</v>
      </c>
      <c r="JD766">
        <v>0.315191680746845</v>
      </c>
      <c r="JE766">
        <v>0</v>
      </c>
      <c r="JF766">
        <v>0</v>
      </c>
      <c r="JG766">
        <v>0</v>
      </c>
      <c r="JH766">
        <v>5</v>
      </c>
      <c r="JI766">
        <v>2273</v>
      </c>
      <c r="JJ766">
        <v>0</v>
      </c>
      <c r="JK766">
        <v>25</v>
      </c>
      <c r="JL766">
        <v>29356986.8</v>
      </c>
      <c r="JM766">
        <v>29356986.8</v>
      </c>
      <c r="JN766">
        <v>2.51953</v>
      </c>
      <c r="JO766">
        <v>2.60376</v>
      </c>
      <c r="JP766">
        <v>1.54785</v>
      </c>
      <c r="JQ766">
        <v>2.31445</v>
      </c>
      <c r="JR766">
        <v>1.64673</v>
      </c>
      <c r="JS766">
        <v>2.38403</v>
      </c>
      <c r="JT766">
        <v>34.5777</v>
      </c>
      <c r="JU766">
        <v>24.0963</v>
      </c>
      <c r="JV766">
        <v>18</v>
      </c>
      <c r="JW766">
        <v>474.346</v>
      </c>
      <c r="JX766">
        <v>374.281</v>
      </c>
      <c r="JY766">
        <v>36.4011</v>
      </c>
      <c r="JZ766">
        <v>57.6185</v>
      </c>
      <c r="KA766">
        <v>30.0042</v>
      </c>
      <c r="KB766">
        <v>56.4249</v>
      </c>
      <c r="KC766">
        <v>56.1774</v>
      </c>
      <c r="KD766">
        <v>50.4513</v>
      </c>
      <c r="KE766">
        <v>0</v>
      </c>
      <c r="KF766">
        <v>100</v>
      </c>
      <c r="KG766">
        <v>23.9386</v>
      </c>
      <c r="KH766">
        <v>1307.23</v>
      </c>
      <c r="KI766">
        <v>34.6858</v>
      </c>
      <c r="KJ766">
        <v>92.0868</v>
      </c>
      <c r="KK766">
        <v>88.49</v>
      </c>
    </row>
    <row r="767" spans="1:297">
      <c r="A767">
        <v>751</v>
      </c>
      <c r="B767">
        <v>1761419213.1</v>
      </c>
      <c r="C767">
        <v>11032.0999999046</v>
      </c>
      <c r="D767" t="s">
        <v>1951</v>
      </c>
      <c r="E767" t="s">
        <v>1952</v>
      </c>
      <c r="F767">
        <v>5</v>
      </c>
      <c r="G767" t="s">
        <v>1796</v>
      </c>
      <c r="H767" t="s">
        <v>436</v>
      </c>
      <c r="I767">
        <v>1761419204.94615</v>
      </c>
      <c r="J767">
        <f>(K767)/1000</f>
        <v>0</v>
      </c>
      <c r="K767">
        <f>IF(DP767, AN767, AH767)</f>
        <v>0</v>
      </c>
      <c r="L767">
        <f>IF(DP767, AI767, AG767)</f>
        <v>0</v>
      </c>
      <c r="M767">
        <f>DR767 - IF(AU767&gt;1, L767*DL767*100.0/(AW767), 0)</f>
        <v>0</v>
      </c>
      <c r="N767">
        <f>((T767-J767/2)*M767-L767)/(T767+J767/2)</f>
        <v>0</v>
      </c>
      <c r="O767">
        <f>N767*(DY767+DZ767)/1000.0</f>
        <v>0</v>
      </c>
      <c r="P767">
        <f>(DR767 - IF(AU767&gt;1, L767*DL767*100.0/(AW767), 0))*(DY767+DZ767)/1000.0</f>
        <v>0</v>
      </c>
      <c r="Q767">
        <f>2.0/((1/S767-1/R767)+SIGN(S767)*SQRT((1/S767-1/R767)*(1/S767-1/R767) + 4*DM767/((DM767+1)*(DM767+1))*(2*1/S767*1/R767-1/R767*1/R767)))</f>
        <v>0</v>
      </c>
      <c r="R767">
        <f>IF(LEFT(DN767,1)&lt;&gt;"0",IF(LEFT(DN767,1)="1",3.0,DO767),$D$5+$E$5*(EF767*DY767/($K$5*1000))+$F$5*(EF767*DY767/($K$5*1000))*MAX(MIN(DL767,$J$5),$I$5)*MAX(MIN(DL767,$J$5),$I$5)+$G$5*MAX(MIN(DL767,$J$5),$I$5)*(EF767*DY767/($K$5*1000))+$H$5*(EF767*DY767/($K$5*1000))*(EF767*DY767/($K$5*1000)))</f>
        <v>0</v>
      </c>
      <c r="S767">
        <f>J767*(1000-(1000*0.61365*exp(17.502*W767/(240.97+W767))/(DY767+DZ767)+DT767)/2)/(1000*0.61365*exp(17.502*W767/(240.97+W767))/(DY767+DZ767)-DT767)</f>
        <v>0</v>
      </c>
      <c r="T767">
        <f>1/((DM767+1)/(Q767/1.6)+1/(R767/1.37)) + DM767/((DM767+1)/(Q767/1.6) + DM767/(R767/1.37))</f>
        <v>0</v>
      </c>
      <c r="U767">
        <f>(DH767*DK767)</f>
        <v>0</v>
      </c>
      <c r="V767">
        <f>(EA767+(U767+2*0.95*5.67E-8*(((EA767+$B$7)+273)^4-(EA767+273)^4)-44100*J767)/(1.84*29.3*R767+8*0.95*5.67E-8*(EA767+273)^3))</f>
        <v>0</v>
      </c>
      <c r="W767">
        <f>($C$7*EB767+$D$7*EC767+$E$7*V767)</f>
        <v>0</v>
      </c>
      <c r="X767">
        <f>0.61365*exp(17.502*W767/(240.97+W767))</f>
        <v>0</v>
      </c>
      <c r="Y767">
        <f>(Z767/AA767*100)</f>
        <v>0</v>
      </c>
      <c r="Z767">
        <f>DT767*(DY767+DZ767)/1000</f>
        <v>0</v>
      </c>
      <c r="AA767">
        <f>0.61365*exp(17.502*EA767/(240.97+EA767))</f>
        <v>0</v>
      </c>
      <c r="AB767">
        <f>(X767-DT767*(DY767+DZ767)/1000)</f>
        <v>0</v>
      </c>
      <c r="AC767">
        <f>(-J767*44100)</f>
        <v>0</v>
      </c>
      <c r="AD767">
        <f>2*29.3*R767*0.92*(EA767-W767)</f>
        <v>0</v>
      </c>
      <c r="AE767">
        <f>2*0.95*5.67E-8*(((EA767+$B$7)+273)^4-(W767+273)^4)</f>
        <v>0</v>
      </c>
      <c r="AF767">
        <f>U767+AE767+AC767+AD767</f>
        <v>0</v>
      </c>
      <c r="AG767">
        <f>DX767*AU767*(DS767-DR767*(1000-AU767*DU767)/(1000-AU767*DT767))/(100*DL767)</f>
        <v>0</v>
      </c>
      <c r="AH767">
        <f>1000*DX767*AU767*(DT767-DU767)/(100*DL767*(1000-AU767*DT767))</f>
        <v>0</v>
      </c>
      <c r="AI767">
        <f>(AJ767 - AK767 - DY767*1E3/(8.314*(EA767+273.15)) * AM767/DX767 * AL767) * DX767/(100*DL767) * (1000 - DU767)/1000</f>
        <v>0</v>
      </c>
      <c r="AJ767">
        <v>1325.22206957575</v>
      </c>
      <c r="AK767">
        <v>1294.41757575758</v>
      </c>
      <c r="AL767">
        <v>3.67743014890865</v>
      </c>
      <c r="AM767">
        <v>65.3077758132671</v>
      </c>
      <c r="AN767">
        <f>(AP767 - AO767 + DY767*1E3/(8.314*(EA767+273.15)) * AR767/DX767 * AQ767) * DX767/(100*DL767) * 1000/(1000 - AP767)</f>
        <v>0</v>
      </c>
      <c r="AO767">
        <v>26.0180124674969</v>
      </c>
      <c r="AP767">
        <v>32.0793248484848</v>
      </c>
      <c r="AQ767">
        <v>7.39114091779859e-05</v>
      </c>
      <c r="AR767">
        <v>110.477653958473</v>
      </c>
      <c r="AS767">
        <v>17</v>
      </c>
      <c r="AT767">
        <v>3</v>
      </c>
      <c r="AU767">
        <f>IF(AS767*$H$13&gt;=AW767,1.0,(AW767/(AW767-AS767*$H$13)))</f>
        <v>0</v>
      </c>
      <c r="AV767">
        <f>(AU767-1)*100</f>
        <v>0</v>
      </c>
      <c r="AW767">
        <f>MAX(0,($B$13+$C$13*EF767)/(1+$D$13*EF767)*DY767/(EA767+273)*$E$13)</f>
        <v>0</v>
      </c>
      <c r="AX767" t="s">
        <v>437</v>
      </c>
      <c r="AY767" t="s">
        <v>437</v>
      </c>
      <c r="AZ767">
        <v>0</v>
      </c>
      <c r="BA767">
        <v>0</v>
      </c>
      <c r="BB767">
        <f>1-AZ767/BA767</f>
        <v>0</v>
      </c>
      <c r="BC767">
        <v>0</v>
      </c>
      <c r="BD767" t="s">
        <v>437</v>
      </c>
      <c r="BE767" t="s">
        <v>437</v>
      </c>
      <c r="BF767">
        <v>0</v>
      </c>
      <c r="BG767">
        <v>0</v>
      </c>
      <c r="BH767">
        <f>1-BF767/BG767</f>
        <v>0</v>
      </c>
      <c r="BI767">
        <v>0.5</v>
      </c>
      <c r="BJ767">
        <f>DI767</f>
        <v>0</v>
      </c>
      <c r="BK767">
        <f>L767</f>
        <v>0</v>
      </c>
      <c r="BL767">
        <f>BH767*BI767*BJ767</f>
        <v>0</v>
      </c>
      <c r="BM767">
        <f>(BK767-BC767)/BJ767</f>
        <v>0</v>
      </c>
      <c r="BN767">
        <f>(BA767-BG767)/BG767</f>
        <v>0</v>
      </c>
      <c r="BO767">
        <f>AZ767/(BB767+AZ767/BG767)</f>
        <v>0</v>
      </c>
      <c r="BP767" t="s">
        <v>437</v>
      </c>
      <c r="BQ767">
        <v>0</v>
      </c>
      <c r="BR767">
        <f>IF(BQ767&lt;&gt;0, BQ767, BO767)</f>
        <v>0</v>
      </c>
      <c r="BS767">
        <f>1-BR767/BG767</f>
        <v>0</v>
      </c>
      <c r="BT767">
        <f>(BG767-BF767)/(BG767-BR767)</f>
        <v>0</v>
      </c>
      <c r="BU767">
        <f>(BA767-BG767)/(BA767-BR767)</f>
        <v>0</v>
      </c>
      <c r="BV767">
        <f>(BG767-BF767)/(BG767-AZ767)</f>
        <v>0</v>
      </c>
      <c r="BW767">
        <f>(BA767-BG767)/(BA767-AZ767)</f>
        <v>0</v>
      </c>
      <c r="BX767">
        <f>(BT767*BR767/BF767)</f>
        <v>0</v>
      </c>
      <c r="BY767">
        <f>(1-BX767)</f>
        <v>0</v>
      </c>
      <c r="DH767">
        <f>$B$11*EG767+$C$11*EH767+$F$11*ES767*(1-EV767)</f>
        <v>0</v>
      </c>
      <c r="DI767">
        <f>DH767*DJ767</f>
        <v>0</v>
      </c>
      <c r="DJ767">
        <f>($B$11*$D$9+$C$11*$D$9+$F$11*((FF767+EX767)/MAX(FF767+EX767+FG767, 0.1)*$I$9+FG767/MAX(FF767+EX767+FG767, 0.1)*$J$9))/($B$11+$C$11+$F$11)</f>
        <v>0</v>
      </c>
      <c r="DK767">
        <f>($B$11*$K$9+$C$11*$K$9+$F$11*((FF767+EX767)/MAX(FF767+EX767+FG767, 0.1)*$P$9+FG767/MAX(FF767+EX767+FG767, 0.1)*$Q$9))/($B$11+$C$11+$F$11)</f>
        <v>0</v>
      </c>
      <c r="DL767">
        <v>6</v>
      </c>
      <c r="DM767">
        <v>0.5</v>
      </c>
      <c r="DN767" t="s">
        <v>438</v>
      </c>
      <c r="DO767">
        <v>2</v>
      </c>
      <c r="DP767" t="b">
        <v>1</v>
      </c>
      <c r="DQ767">
        <v>1761419204.94615</v>
      </c>
      <c r="DR767">
        <v>1228.56153846154</v>
      </c>
      <c r="DS767">
        <v>1273.80923076923</v>
      </c>
      <c r="DT767">
        <v>32.0599461538462</v>
      </c>
      <c r="DU767">
        <v>26.0183230769231</v>
      </c>
      <c r="DV767">
        <v>1227.46153846154</v>
      </c>
      <c r="DW767">
        <v>31.7447461538462</v>
      </c>
      <c r="DX767">
        <v>500.042076923077</v>
      </c>
      <c r="DY767">
        <v>90.2847153846154</v>
      </c>
      <c r="DZ767">
        <v>0.0449372923076923</v>
      </c>
      <c r="EA767">
        <v>44.6324</v>
      </c>
      <c r="EB767">
        <v>44.1028923076923</v>
      </c>
      <c r="EC767">
        <v>999.9</v>
      </c>
      <c r="ED767">
        <v>0</v>
      </c>
      <c r="EE767">
        <v>0</v>
      </c>
      <c r="EF767">
        <v>9995.47153846154</v>
      </c>
      <c r="EG767">
        <v>0</v>
      </c>
      <c r="EH767">
        <v>1195.85538461538</v>
      </c>
      <c r="EI767">
        <v>-45.2498538461538</v>
      </c>
      <c r="EJ767">
        <v>1269.25076923077</v>
      </c>
      <c r="EK767">
        <v>1307.83692307692</v>
      </c>
      <c r="EL767">
        <v>6.04165384615385</v>
      </c>
      <c r="EM767">
        <v>1273.80923076923</v>
      </c>
      <c r="EN767">
        <v>26.0183230769231</v>
      </c>
      <c r="EO767">
        <v>2.89452461538462</v>
      </c>
      <c r="EP767">
        <v>2.34905615384615</v>
      </c>
      <c r="EQ767">
        <v>23.4333076923077</v>
      </c>
      <c r="ER767">
        <v>20.0168</v>
      </c>
      <c r="ES767">
        <v>1200.01692307692</v>
      </c>
      <c r="ET767">
        <v>0.966997846153846</v>
      </c>
      <c r="EU767">
        <v>0.0330023615384615</v>
      </c>
      <c r="EV767">
        <v>0</v>
      </c>
      <c r="EW767">
        <v>1112.49230769231</v>
      </c>
      <c r="EX767">
        <v>5.00059</v>
      </c>
      <c r="EY767">
        <v>14724.7153846154</v>
      </c>
      <c r="EZ767">
        <v>10358.8461538462</v>
      </c>
      <c r="FA767">
        <v>64.7257692307692</v>
      </c>
      <c r="FB767">
        <v>66.6440769230769</v>
      </c>
      <c r="FC767">
        <v>64.9709230769231</v>
      </c>
      <c r="FD767">
        <v>66.2786153846154</v>
      </c>
      <c r="FE767">
        <v>65.3845384615385</v>
      </c>
      <c r="FF767">
        <v>1155.57692307692</v>
      </c>
      <c r="FG767">
        <v>39.44</v>
      </c>
      <c r="FH767">
        <v>0</v>
      </c>
      <c r="FI767">
        <v>1761419173.9</v>
      </c>
      <c r="FJ767">
        <v>0</v>
      </c>
      <c r="FK767">
        <v>1112.24</v>
      </c>
      <c r="FL767">
        <v>-8.45923076024399</v>
      </c>
      <c r="FM767">
        <v>-86.5538460457753</v>
      </c>
      <c r="FN767">
        <v>14722.54</v>
      </c>
      <c r="FO767">
        <v>15</v>
      </c>
      <c r="FP767">
        <v>0</v>
      </c>
      <c r="FQ767" t="s">
        <v>439</v>
      </c>
      <c r="FR767">
        <v>0</v>
      </c>
      <c r="FS767">
        <v>0</v>
      </c>
      <c r="FT767">
        <v>0</v>
      </c>
      <c r="FU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A767">
        <v>0</v>
      </c>
      <c r="GB767">
        <v>0</v>
      </c>
      <c r="GC767">
        <v>-44.9797</v>
      </c>
      <c r="GD767">
        <v>-5.7137532467532</v>
      </c>
      <c r="GE767">
        <v>1.09916239581827</v>
      </c>
      <c r="GF767">
        <v>0</v>
      </c>
      <c r="GG767">
        <v>1112.93588235294</v>
      </c>
      <c r="GH767">
        <v>-9.32528647875932</v>
      </c>
      <c r="GI767">
        <v>0.938237138113621</v>
      </c>
      <c r="GJ767">
        <v>-1</v>
      </c>
      <c r="GK767">
        <v>6.03565333333333</v>
      </c>
      <c r="GL767">
        <v>0.137709350649358</v>
      </c>
      <c r="GM767">
        <v>0.0141642448350073</v>
      </c>
      <c r="GN767">
        <v>0</v>
      </c>
      <c r="GO767">
        <v>0</v>
      </c>
      <c r="GP767">
        <v>2</v>
      </c>
      <c r="GQ767" t="s">
        <v>473</v>
      </c>
      <c r="GR767">
        <v>3.12608</v>
      </c>
      <c r="GS767">
        <v>2.72285</v>
      </c>
      <c r="GT767">
        <v>0.180441</v>
      </c>
      <c r="GU767">
        <v>0.184487</v>
      </c>
      <c r="GV767">
        <v>0.11908</v>
      </c>
      <c r="GW767">
        <v>0.102897</v>
      </c>
      <c r="GX767">
        <v>29103</v>
      </c>
      <c r="GY767">
        <v>30537.4</v>
      </c>
      <c r="GZ767">
        <v>32295.2</v>
      </c>
      <c r="HA767">
        <v>34074.6</v>
      </c>
      <c r="HB767">
        <v>40720.4</v>
      </c>
      <c r="HC767">
        <v>44146.1</v>
      </c>
      <c r="HD767">
        <v>50830.5</v>
      </c>
      <c r="HE767">
        <v>54706.3</v>
      </c>
      <c r="HF767">
        <v>1.6325</v>
      </c>
      <c r="HG767">
        <v>1.4934</v>
      </c>
      <c r="HH767">
        <v>-0.0850707</v>
      </c>
      <c r="HI767">
        <v>0</v>
      </c>
      <c r="HJ767">
        <v>45.4989</v>
      </c>
      <c r="HK767">
        <v>999.9</v>
      </c>
      <c r="HL767">
        <v>56.141</v>
      </c>
      <c r="HM767">
        <v>30.424</v>
      </c>
      <c r="HN767">
        <v>27.1445</v>
      </c>
      <c r="HO767">
        <v>60.8693</v>
      </c>
      <c r="HP767">
        <v>40.7772</v>
      </c>
      <c r="HQ767">
        <v>1</v>
      </c>
      <c r="HR767">
        <v>2.85481</v>
      </c>
      <c r="HS767">
        <v>9.28105</v>
      </c>
      <c r="HT767">
        <v>19.8977</v>
      </c>
      <c r="HU767">
        <v>5.18614</v>
      </c>
      <c r="HV767">
        <v>12.0164</v>
      </c>
      <c r="HW767">
        <v>4.9684</v>
      </c>
      <c r="HX767">
        <v>3.2959</v>
      </c>
      <c r="HY767">
        <v>9999</v>
      </c>
      <c r="HZ767">
        <v>9999</v>
      </c>
      <c r="IA767">
        <v>999.9</v>
      </c>
      <c r="IB767">
        <v>9999</v>
      </c>
      <c r="IC767">
        <v>1.86325</v>
      </c>
      <c r="ID767">
        <v>1.8681</v>
      </c>
      <c r="IE767">
        <v>1.86783</v>
      </c>
      <c r="IF767">
        <v>1.86905</v>
      </c>
      <c r="IG767">
        <v>1.86981</v>
      </c>
      <c r="IH767">
        <v>1.86588</v>
      </c>
      <c r="II767">
        <v>1.86692</v>
      </c>
      <c r="IJ767">
        <v>1.86834</v>
      </c>
      <c r="IK767">
        <v>5</v>
      </c>
      <c r="IL767">
        <v>0</v>
      </c>
      <c r="IM767">
        <v>0</v>
      </c>
      <c r="IN767">
        <v>0</v>
      </c>
      <c r="IO767" t="s">
        <v>441</v>
      </c>
      <c r="IP767" t="s">
        <v>442</v>
      </c>
      <c r="IQ767" t="s">
        <v>443</v>
      </c>
      <c r="IR767" t="s">
        <v>443</v>
      </c>
      <c r="IS767" t="s">
        <v>443</v>
      </c>
      <c r="IT767" t="s">
        <v>443</v>
      </c>
      <c r="IU767">
        <v>0</v>
      </c>
      <c r="IV767">
        <v>100</v>
      </c>
      <c r="IW767">
        <v>100</v>
      </c>
      <c r="IX767">
        <v>1.1</v>
      </c>
      <c r="IY767">
        <v>0.3152</v>
      </c>
      <c r="IZ767">
        <v>1.09748391826392</v>
      </c>
      <c r="JA767">
        <v>0</v>
      </c>
      <c r="JB767">
        <v>0</v>
      </c>
      <c r="JC767">
        <v>0</v>
      </c>
      <c r="JD767">
        <v>0.315191680746845</v>
      </c>
      <c r="JE767">
        <v>0</v>
      </c>
      <c r="JF767">
        <v>0</v>
      </c>
      <c r="JG767">
        <v>0</v>
      </c>
      <c r="JH767">
        <v>5</v>
      </c>
      <c r="JI767">
        <v>2273</v>
      </c>
      <c r="JJ767">
        <v>0</v>
      </c>
      <c r="JK767">
        <v>25</v>
      </c>
      <c r="JL767">
        <v>29356986.9</v>
      </c>
      <c r="JM767">
        <v>29356986.9</v>
      </c>
      <c r="JN767">
        <v>2.54761</v>
      </c>
      <c r="JO767">
        <v>2.60742</v>
      </c>
      <c r="JP767">
        <v>1.54785</v>
      </c>
      <c r="JQ767">
        <v>2.31567</v>
      </c>
      <c r="JR767">
        <v>1.64673</v>
      </c>
      <c r="JS767">
        <v>2.38525</v>
      </c>
      <c r="JT767">
        <v>34.5777</v>
      </c>
      <c r="JU767">
        <v>24.105</v>
      </c>
      <c r="JV767">
        <v>18</v>
      </c>
      <c r="JW767">
        <v>474.302</v>
      </c>
      <c r="JX767">
        <v>374.287</v>
      </c>
      <c r="JY767">
        <v>36.4294</v>
      </c>
      <c r="JZ767">
        <v>57.6608</v>
      </c>
      <c r="KA767">
        <v>30.0042</v>
      </c>
      <c r="KB767">
        <v>56.4649</v>
      </c>
      <c r="KC767">
        <v>56.2167</v>
      </c>
      <c r="KD767">
        <v>50.9828</v>
      </c>
      <c r="KE767">
        <v>0</v>
      </c>
      <c r="KF767">
        <v>100</v>
      </c>
      <c r="KG767">
        <v>23.9438</v>
      </c>
      <c r="KH767">
        <v>1327.6</v>
      </c>
      <c r="KI767">
        <v>34.6858</v>
      </c>
      <c r="KJ767">
        <v>92.0795</v>
      </c>
      <c r="KK767">
        <v>88.4819</v>
      </c>
    </row>
    <row r="768" spans="1:297">
      <c r="A768">
        <v>752</v>
      </c>
      <c r="B768">
        <v>1761419218.1</v>
      </c>
      <c r="C768">
        <v>11037.0999999046</v>
      </c>
      <c r="D768" t="s">
        <v>1953</v>
      </c>
      <c r="E768" t="s">
        <v>1954</v>
      </c>
      <c r="F768">
        <v>5</v>
      </c>
      <c r="G768" t="s">
        <v>1796</v>
      </c>
      <c r="H768" t="s">
        <v>436</v>
      </c>
      <c r="I768">
        <v>1761419209.94615</v>
      </c>
      <c r="J768">
        <f>(K768)/1000</f>
        <v>0</v>
      </c>
      <c r="K768">
        <f>IF(DP768, AN768, AH768)</f>
        <v>0</v>
      </c>
      <c r="L768">
        <f>IF(DP768, AI768, AG768)</f>
        <v>0</v>
      </c>
      <c r="M768">
        <f>DR768 - IF(AU768&gt;1, L768*DL768*100.0/(AW768), 0)</f>
        <v>0</v>
      </c>
      <c r="N768">
        <f>((T768-J768/2)*M768-L768)/(T768+J768/2)</f>
        <v>0</v>
      </c>
      <c r="O768">
        <f>N768*(DY768+DZ768)/1000.0</f>
        <v>0</v>
      </c>
      <c r="P768">
        <f>(DR768 - IF(AU768&gt;1, L768*DL768*100.0/(AW768), 0))*(DY768+DZ768)/1000.0</f>
        <v>0</v>
      </c>
      <c r="Q768">
        <f>2.0/((1/S768-1/R768)+SIGN(S768)*SQRT((1/S768-1/R768)*(1/S768-1/R768) + 4*DM768/((DM768+1)*(DM768+1))*(2*1/S768*1/R768-1/R768*1/R768)))</f>
        <v>0</v>
      </c>
      <c r="R768">
        <f>IF(LEFT(DN768,1)&lt;&gt;"0",IF(LEFT(DN768,1)="1",3.0,DO768),$D$5+$E$5*(EF768*DY768/($K$5*1000))+$F$5*(EF768*DY768/($K$5*1000))*MAX(MIN(DL768,$J$5),$I$5)*MAX(MIN(DL768,$J$5),$I$5)+$G$5*MAX(MIN(DL768,$J$5),$I$5)*(EF768*DY768/($K$5*1000))+$H$5*(EF768*DY768/($K$5*1000))*(EF768*DY768/($K$5*1000)))</f>
        <v>0</v>
      </c>
      <c r="S768">
        <f>J768*(1000-(1000*0.61365*exp(17.502*W768/(240.97+W768))/(DY768+DZ768)+DT768)/2)/(1000*0.61365*exp(17.502*W768/(240.97+W768))/(DY768+DZ768)-DT768)</f>
        <v>0</v>
      </c>
      <c r="T768">
        <f>1/((DM768+1)/(Q768/1.6)+1/(R768/1.37)) + DM768/((DM768+1)/(Q768/1.6) + DM768/(R768/1.37))</f>
        <v>0</v>
      </c>
      <c r="U768">
        <f>(DH768*DK768)</f>
        <v>0</v>
      </c>
      <c r="V768">
        <f>(EA768+(U768+2*0.95*5.67E-8*(((EA768+$B$7)+273)^4-(EA768+273)^4)-44100*J768)/(1.84*29.3*R768+8*0.95*5.67E-8*(EA768+273)^3))</f>
        <v>0</v>
      </c>
      <c r="W768">
        <f>($C$7*EB768+$D$7*EC768+$E$7*V768)</f>
        <v>0</v>
      </c>
      <c r="X768">
        <f>0.61365*exp(17.502*W768/(240.97+W768))</f>
        <v>0</v>
      </c>
      <c r="Y768">
        <f>(Z768/AA768*100)</f>
        <v>0</v>
      </c>
      <c r="Z768">
        <f>DT768*(DY768+DZ768)/1000</f>
        <v>0</v>
      </c>
      <c r="AA768">
        <f>0.61365*exp(17.502*EA768/(240.97+EA768))</f>
        <v>0</v>
      </c>
      <c r="AB768">
        <f>(X768-DT768*(DY768+DZ768)/1000)</f>
        <v>0</v>
      </c>
      <c r="AC768">
        <f>(-J768*44100)</f>
        <v>0</v>
      </c>
      <c r="AD768">
        <f>2*29.3*R768*0.92*(EA768-W768)</f>
        <v>0</v>
      </c>
      <c r="AE768">
        <f>2*0.95*5.67E-8*(((EA768+$B$7)+273)^4-(W768+273)^4)</f>
        <v>0</v>
      </c>
      <c r="AF768">
        <f>U768+AE768+AC768+AD768</f>
        <v>0</v>
      </c>
      <c r="AG768">
        <f>DX768*AU768*(DS768-DR768*(1000-AU768*DU768)/(1000-AU768*DT768))/(100*DL768)</f>
        <v>0</v>
      </c>
      <c r="AH768">
        <f>1000*DX768*AU768*(DT768-DU768)/(100*DL768*(1000-AU768*DT768))</f>
        <v>0</v>
      </c>
      <c r="AI768">
        <f>(AJ768 - AK768 - DY768*1E3/(8.314*(EA768+273.15)) * AM768/DX768 * AL768) * DX768/(100*DL768) * (1000 - DU768)/1000</f>
        <v>0</v>
      </c>
      <c r="AJ768">
        <v>1340.68916761773</v>
      </c>
      <c r="AK768">
        <v>1310.88</v>
      </c>
      <c r="AL768">
        <v>3.26405153016435</v>
      </c>
      <c r="AM768">
        <v>65.3077758132671</v>
      </c>
      <c r="AN768">
        <f>(AP768 - AO768 + DY768*1E3/(8.314*(EA768+273.15)) * AR768/DX768 * AQ768) * DX768/(100*DL768) * 1000/(1000 - AP768)</f>
        <v>0</v>
      </c>
      <c r="AO768">
        <v>26.0180521481991</v>
      </c>
      <c r="AP768">
        <v>32.0912484848485</v>
      </c>
      <c r="AQ768">
        <v>9.94699271452614e-05</v>
      </c>
      <c r="AR768">
        <v>110.477653958473</v>
      </c>
      <c r="AS768">
        <v>17</v>
      </c>
      <c r="AT768">
        <v>3</v>
      </c>
      <c r="AU768">
        <f>IF(AS768*$H$13&gt;=AW768,1.0,(AW768/(AW768-AS768*$H$13)))</f>
        <v>0</v>
      </c>
      <c r="AV768">
        <f>(AU768-1)*100</f>
        <v>0</v>
      </c>
      <c r="AW768">
        <f>MAX(0,($B$13+$C$13*EF768)/(1+$D$13*EF768)*DY768/(EA768+273)*$E$13)</f>
        <v>0</v>
      </c>
      <c r="AX768" t="s">
        <v>437</v>
      </c>
      <c r="AY768" t="s">
        <v>437</v>
      </c>
      <c r="AZ768">
        <v>0</v>
      </c>
      <c r="BA768">
        <v>0</v>
      </c>
      <c r="BB768">
        <f>1-AZ768/BA768</f>
        <v>0</v>
      </c>
      <c r="BC768">
        <v>0</v>
      </c>
      <c r="BD768" t="s">
        <v>437</v>
      </c>
      <c r="BE768" t="s">
        <v>437</v>
      </c>
      <c r="BF768">
        <v>0</v>
      </c>
      <c r="BG768">
        <v>0</v>
      </c>
      <c r="BH768">
        <f>1-BF768/BG768</f>
        <v>0</v>
      </c>
      <c r="BI768">
        <v>0.5</v>
      </c>
      <c r="BJ768">
        <f>DI768</f>
        <v>0</v>
      </c>
      <c r="BK768">
        <f>L768</f>
        <v>0</v>
      </c>
      <c r="BL768">
        <f>BH768*BI768*BJ768</f>
        <v>0</v>
      </c>
      <c r="BM768">
        <f>(BK768-BC768)/BJ768</f>
        <v>0</v>
      </c>
      <c r="BN768">
        <f>(BA768-BG768)/BG768</f>
        <v>0</v>
      </c>
      <c r="BO768">
        <f>AZ768/(BB768+AZ768/BG768)</f>
        <v>0</v>
      </c>
      <c r="BP768" t="s">
        <v>437</v>
      </c>
      <c r="BQ768">
        <v>0</v>
      </c>
      <c r="BR768">
        <f>IF(BQ768&lt;&gt;0, BQ768, BO768)</f>
        <v>0</v>
      </c>
      <c r="BS768">
        <f>1-BR768/BG768</f>
        <v>0</v>
      </c>
      <c r="BT768">
        <f>(BG768-BF768)/(BG768-BR768)</f>
        <v>0</v>
      </c>
      <c r="BU768">
        <f>(BA768-BG768)/(BA768-BR768)</f>
        <v>0</v>
      </c>
      <c r="BV768">
        <f>(BG768-BF768)/(BG768-AZ768)</f>
        <v>0</v>
      </c>
      <c r="BW768">
        <f>(BA768-BG768)/(BA768-AZ768)</f>
        <v>0</v>
      </c>
      <c r="BX768">
        <f>(BT768*BR768/BF768)</f>
        <v>0</v>
      </c>
      <c r="BY768">
        <f>(1-BX768)</f>
        <v>0</v>
      </c>
      <c r="DH768">
        <f>$B$11*EG768+$C$11*EH768+$F$11*ES768*(1-EV768)</f>
        <v>0</v>
      </c>
      <c r="DI768">
        <f>DH768*DJ768</f>
        <v>0</v>
      </c>
      <c r="DJ768">
        <f>($B$11*$D$9+$C$11*$D$9+$F$11*((FF768+EX768)/MAX(FF768+EX768+FG768, 0.1)*$I$9+FG768/MAX(FF768+EX768+FG768, 0.1)*$J$9))/($B$11+$C$11+$F$11)</f>
        <v>0</v>
      </c>
      <c r="DK768">
        <f>($B$11*$K$9+$C$11*$K$9+$F$11*((FF768+EX768)/MAX(FF768+EX768+FG768, 0.1)*$P$9+FG768/MAX(FF768+EX768+FG768, 0.1)*$Q$9))/($B$11+$C$11+$F$11)</f>
        <v>0</v>
      </c>
      <c r="DL768">
        <v>6</v>
      </c>
      <c r="DM768">
        <v>0.5</v>
      </c>
      <c r="DN768" t="s">
        <v>438</v>
      </c>
      <c r="DO768">
        <v>2</v>
      </c>
      <c r="DP768" t="b">
        <v>1</v>
      </c>
      <c r="DQ768">
        <v>1761419209.94615</v>
      </c>
      <c r="DR768">
        <v>1245.24769230769</v>
      </c>
      <c r="DS768">
        <v>1290.18692307692</v>
      </c>
      <c r="DT768">
        <v>32.0723</v>
      </c>
      <c r="DU768">
        <v>26.0181615384615</v>
      </c>
      <c r="DV768">
        <v>1244.14923076923</v>
      </c>
      <c r="DW768">
        <v>31.7571</v>
      </c>
      <c r="DX768">
        <v>500.033384615385</v>
      </c>
      <c r="DY768">
        <v>90.2846461538462</v>
      </c>
      <c r="DZ768">
        <v>0.0449968230769231</v>
      </c>
      <c r="EA768">
        <v>44.6555615384615</v>
      </c>
      <c r="EB768">
        <v>44.1265461538461</v>
      </c>
      <c r="EC768">
        <v>999.9</v>
      </c>
      <c r="ED768">
        <v>0</v>
      </c>
      <c r="EE768">
        <v>0</v>
      </c>
      <c r="EF768">
        <v>9989.84615384615</v>
      </c>
      <c r="EG768">
        <v>0</v>
      </c>
      <c r="EH768">
        <v>1195.77846153846</v>
      </c>
      <c r="EI768">
        <v>-44.9394923076923</v>
      </c>
      <c r="EJ768">
        <v>1286.50846153846</v>
      </c>
      <c r="EK768">
        <v>1324.65153846154</v>
      </c>
      <c r="EL768">
        <v>6.05416692307692</v>
      </c>
      <c r="EM768">
        <v>1290.18692307692</v>
      </c>
      <c r="EN768">
        <v>26.0181615384615</v>
      </c>
      <c r="EO768">
        <v>2.89563846153846</v>
      </c>
      <c r="EP768">
        <v>2.34904</v>
      </c>
      <c r="EQ768">
        <v>23.4396846153846</v>
      </c>
      <c r="ER768">
        <v>20.0166923076923</v>
      </c>
      <c r="ES768">
        <v>1200.00384615385</v>
      </c>
      <c r="ET768">
        <v>0.966997846153846</v>
      </c>
      <c r="EU768">
        <v>0.0330023230769231</v>
      </c>
      <c r="EV768">
        <v>0</v>
      </c>
      <c r="EW768">
        <v>1111.75692307692</v>
      </c>
      <c r="EX768">
        <v>5.00059</v>
      </c>
      <c r="EY768">
        <v>14717.5384615385</v>
      </c>
      <c r="EZ768">
        <v>10358.7538461538</v>
      </c>
      <c r="FA768">
        <v>64.7642307692308</v>
      </c>
      <c r="FB768">
        <v>66.6631538461538</v>
      </c>
      <c r="FC768">
        <v>64.9998461538462</v>
      </c>
      <c r="FD768">
        <v>66.3025384615385</v>
      </c>
      <c r="FE768">
        <v>65.4084615384615</v>
      </c>
      <c r="FF768">
        <v>1155.56384615385</v>
      </c>
      <c r="FG768">
        <v>39.44</v>
      </c>
      <c r="FH768">
        <v>0</v>
      </c>
      <c r="FI768">
        <v>1761419178.7</v>
      </c>
      <c r="FJ768">
        <v>0</v>
      </c>
      <c r="FK768">
        <v>1111.5212</v>
      </c>
      <c r="FL768">
        <v>-9.43000001204182</v>
      </c>
      <c r="FM768">
        <v>-81.0384614803348</v>
      </c>
      <c r="FN768">
        <v>14715.704</v>
      </c>
      <c r="FO768">
        <v>15</v>
      </c>
      <c r="FP768">
        <v>0</v>
      </c>
      <c r="FQ768" t="s">
        <v>439</v>
      </c>
      <c r="FR768">
        <v>0</v>
      </c>
      <c r="FS768">
        <v>0</v>
      </c>
      <c r="FT768">
        <v>0</v>
      </c>
      <c r="FU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A768">
        <v>0</v>
      </c>
      <c r="GB768">
        <v>0</v>
      </c>
      <c r="GC768">
        <v>-45.144025</v>
      </c>
      <c r="GD768">
        <v>1.59130375939845</v>
      </c>
      <c r="GE768">
        <v>0.992062052935702</v>
      </c>
      <c r="GF768">
        <v>0</v>
      </c>
      <c r="GG768">
        <v>1112.10588235294</v>
      </c>
      <c r="GH768">
        <v>-8.7770817437323</v>
      </c>
      <c r="GI768">
        <v>0.882343529361543</v>
      </c>
      <c r="GJ768">
        <v>-1</v>
      </c>
      <c r="GK768">
        <v>6.048102</v>
      </c>
      <c r="GL768">
        <v>0.158994586466165</v>
      </c>
      <c r="GM768">
        <v>0.0153871048608893</v>
      </c>
      <c r="GN768">
        <v>0</v>
      </c>
      <c r="GO768">
        <v>0</v>
      </c>
      <c r="GP768">
        <v>2</v>
      </c>
      <c r="GQ768" t="s">
        <v>473</v>
      </c>
      <c r="GR768">
        <v>3.12604</v>
      </c>
      <c r="GS768">
        <v>2.72313</v>
      </c>
      <c r="GT768">
        <v>0.181877</v>
      </c>
      <c r="GU768">
        <v>0.18605</v>
      </c>
      <c r="GV768">
        <v>0.11911</v>
      </c>
      <c r="GW768">
        <v>0.102887</v>
      </c>
      <c r="GX768">
        <v>29049</v>
      </c>
      <c r="GY768">
        <v>30474.4</v>
      </c>
      <c r="GZ768">
        <v>32292.6</v>
      </c>
      <c r="HA768">
        <v>34070.5</v>
      </c>
      <c r="HB768">
        <v>40716.8</v>
      </c>
      <c r="HC768">
        <v>44141.8</v>
      </c>
      <c r="HD768">
        <v>50827.1</v>
      </c>
      <c r="HE768">
        <v>54700.1</v>
      </c>
      <c r="HF768">
        <v>1.63203</v>
      </c>
      <c r="HG768">
        <v>1.49332</v>
      </c>
      <c r="HH768">
        <v>-0.0847243</v>
      </c>
      <c r="HI768">
        <v>0</v>
      </c>
      <c r="HJ768">
        <v>45.5201</v>
      </c>
      <c r="HK768">
        <v>999.9</v>
      </c>
      <c r="HL768">
        <v>56.141</v>
      </c>
      <c r="HM768">
        <v>30.414</v>
      </c>
      <c r="HN768">
        <v>27.1309</v>
      </c>
      <c r="HO768">
        <v>60.7893</v>
      </c>
      <c r="HP768">
        <v>40.7692</v>
      </c>
      <c r="HQ768">
        <v>1</v>
      </c>
      <c r="HR768">
        <v>2.85919</v>
      </c>
      <c r="HS768">
        <v>9.28105</v>
      </c>
      <c r="HT768">
        <v>19.8979</v>
      </c>
      <c r="HU768">
        <v>5.18674</v>
      </c>
      <c r="HV768">
        <v>12.0162</v>
      </c>
      <c r="HW768">
        <v>4.9686</v>
      </c>
      <c r="HX768">
        <v>3.29595</v>
      </c>
      <c r="HY768">
        <v>9999</v>
      </c>
      <c r="HZ768">
        <v>9999</v>
      </c>
      <c r="IA768">
        <v>999.9</v>
      </c>
      <c r="IB768">
        <v>9999</v>
      </c>
      <c r="IC768">
        <v>1.86325</v>
      </c>
      <c r="ID768">
        <v>1.86812</v>
      </c>
      <c r="IE768">
        <v>1.86784</v>
      </c>
      <c r="IF768">
        <v>1.86905</v>
      </c>
      <c r="IG768">
        <v>1.86982</v>
      </c>
      <c r="IH768">
        <v>1.86589</v>
      </c>
      <c r="II768">
        <v>1.86697</v>
      </c>
      <c r="IJ768">
        <v>1.86839</v>
      </c>
      <c r="IK768">
        <v>5</v>
      </c>
      <c r="IL768">
        <v>0</v>
      </c>
      <c r="IM768">
        <v>0</v>
      </c>
      <c r="IN768">
        <v>0</v>
      </c>
      <c r="IO768" t="s">
        <v>441</v>
      </c>
      <c r="IP768" t="s">
        <v>442</v>
      </c>
      <c r="IQ768" t="s">
        <v>443</v>
      </c>
      <c r="IR768" t="s">
        <v>443</v>
      </c>
      <c r="IS768" t="s">
        <v>443</v>
      </c>
      <c r="IT768" t="s">
        <v>443</v>
      </c>
      <c r="IU768">
        <v>0</v>
      </c>
      <c r="IV768">
        <v>100</v>
      </c>
      <c r="IW768">
        <v>100</v>
      </c>
      <c r="IX768">
        <v>1.1</v>
      </c>
      <c r="IY768">
        <v>0.3151</v>
      </c>
      <c r="IZ768">
        <v>1.09748391826392</v>
      </c>
      <c r="JA768">
        <v>0</v>
      </c>
      <c r="JB768">
        <v>0</v>
      </c>
      <c r="JC768">
        <v>0</v>
      </c>
      <c r="JD768">
        <v>0.315191680746845</v>
      </c>
      <c r="JE768">
        <v>0</v>
      </c>
      <c r="JF768">
        <v>0</v>
      </c>
      <c r="JG768">
        <v>0</v>
      </c>
      <c r="JH768">
        <v>5</v>
      </c>
      <c r="JI768">
        <v>2273</v>
      </c>
      <c r="JJ768">
        <v>0</v>
      </c>
      <c r="JK768">
        <v>25</v>
      </c>
      <c r="JL768">
        <v>29356987</v>
      </c>
      <c r="JM768">
        <v>29356987</v>
      </c>
      <c r="JN768">
        <v>2.57446</v>
      </c>
      <c r="JO768">
        <v>2.60864</v>
      </c>
      <c r="JP768">
        <v>1.54785</v>
      </c>
      <c r="JQ768">
        <v>2.31445</v>
      </c>
      <c r="JR768">
        <v>1.64673</v>
      </c>
      <c r="JS768">
        <v>2.35596</v>
      </c>
      <c r="JT768">
        <v>34.6006</v>
      </c>
      <c r="JU768">
        <v>24.0963</v>
      </c>
      <c r="JV768">
        <v>18</v>
      </c>
      <c r="JW768">
        <v>474.128</v>
      </c>
      <c r="JX768">
        <v>374.381</v>
      </c>
      <c r="JY768">
        <v>36.4548</v>
      </c>
      <c r="JZ768">
        <v>57.7007</v>
      </c>
      <c r="KA768">
        <v>30.0043</v>
      </c>
      <c r="KB768">
        <v>56.4974</v>
      </c>
      <c r="KC768">
        <v>56.251</v>
      </c>
      <c r="KD768">
        <v>51.5132</v>
      </c>
      <c r="KE768">
        <v>0</v>
      </c>
      <c r="KF768">
        <v>100</v>
      </c>
      <c r="KG768">
        <v>23.9517</v>
      </c>
      <c r="KH768">
        <v>1341.25</v>
      </c>
      <c r="KI768">
        <v>34.6858</v>
      </c>
      <c r="KJ768">
        <v>92.0728</v>
      </c>
      <c r="KK768">
        <v>88.4716</v>
      </c>
    </row>
    <row r="769" spans="1:297">
      <c r="A769">
        <v>753</v>
      </c>
      <c r="B769">
        <v>1761419224.1</v>
      </c>
      <c r="C769">
        <v>11043.0999999046</v>
      </c>
      <c r="D769" t="s">
        <v>1955</v>
      </c>
      <c r="E769" t="s">
        <v>1956</v>
      </c>
      <c r="F769">
        <v>5</v>
      </c>
      <c r="G769" t="s">
        <v>1796</v>
      </c>
      <c r="H769" t="s">
        <v>436</v>
      </c>
      <c r="I769">
        <v>1761419216.17692</v>
      </c>
      <c r="J769">
        <f>(K769)/1000</f>
        <v>0</v>
      </c>
      <c r="K769">
        <f>IF(DP769, AN769, AH769)</f>
        <v>0</v>
      </c>
      <c r="L769">
        <f>IF(DP769, AI769, AG769)</f>
        <v>0</v>
      </c>
      <c r="M769">
        <f>DR769 - IF(AU769&gt;1, L769*DL769*100.0/(AW769), 0)</f>
        <v>0</v>
      </c>
      <c r="N769">
        <f>((T769-J769/2)*M769-L769)/(T769+J769/2)</f>
        <v>0</v>
      </c>
      <c r="O769">
        <f>N769*(DY769+DZ769)/1000.0</f>
        <v>0</v>
      </c>
      <c r="P769">
        <f>(DR769 - IF(AU769&gt;1, L769*DL769*100.0/(AW769), 0))*(DY769+DZ769)/1000.0</f>
        <v>0</v>
      </c>
      <c r="Q769">
        <f>2.0/((1/S769-1/R769)+SIGN(S769)*SQRT((1/S769-1/R769)*(1/S769-1/R769) + 4*DM769/((DM769+1)*(DM769+1))*(2*1/S769*1/R769-1/R769*1/R769)))</f>
        <v>0</v>
      </c>
      <c r="R769">
        <f>IF(LEFT(DN769,1)&lt;&gt;"0",IF(LEFT(DN769,1)="1",3.0,DO769),$D$5+$E$5*(EF769*DY769/($K$5*1000))+$F$5*(EF769*DY769/($K$5*1000))*MAX(MIN(DL769,$J$5),$I$5)*MAX(MIN(DL769,$J$5),$I$5)+$G$5*MAX(MIN(DL769,$J$5),$I$5)*(EF769*DY769/($K$5*1000))+$H$5*(EF769*DY769/($K$5*1000))*(EF769*DY769/($K$5*1000)))</f>
        <v>0</v>
      </c>
      <c r="S769">
        <f>J769*(1000-(1000*0.61365*exp(17.502*W769/(240.97+W769))/(DY769+DZ769)+DT769)/2)/(1000*0.61365*exp(17.502*W769/(240.97+W769))/(DY769+DZ769)-DT769)</f>
        <v>0</v>
      </c>
      <c r="T769">
        <f>1/((DM769+1)/(Q769/1.6)+1/(R769/1.37)) + DM769/((DM769+1)/(Q769/1.6) + DM769/(R769/1.37))</f>
        <v>0</v>
      </c>
      <c r="U769">
        <f>(DH769*DK769)</f>
        <v>0</v>
      </c>
      <c r="V769">
        <f>(EA769+(U769+2*0.95*5.67E-8*(((EA769+$B$7)+273)^4-(EA769+273)^4)-44100*J769)/(1.84*29.3*R769+8*0.95*5.67E-8*(EA769+273)^3))</f>
        <v>0</v>
      </c>
      <c r="W769">
        <f>($C$7*EB769+$D$7*EC769+$E$7*V769)</f>
        <v>0</v>
      </c>
      <c r="X769">
        <f>0.61365*exp(17.502*W769/(240.97+W769))</f>
        <v>0</v>
      </c>
      <c r="Y769">
        <f>(Z769/AA769*100)</f>
        <v>0</v>
      </c>
      <c r="Z769">
        <f>DT769*(DY769+DZ769)/1000</f>
        <v>0</v>
      </c>
      <c r="AA769">
        <f>0.61365*exp(17.502*EA769/(240.97+EA769))</f>
        <v>0</v>
      </c>
      <c r="AB769">
        <f>(X769-DT769*(DY769+DZ769)/1000)</f>
        <v>0</v>
      </c>
      <c r="AC769">
        <f>(-J769*44100)</f>
        <v>0</v>
      </c>
      <c r="AD769">
        <f>2*29.3*R769*0.92*(EA769-W769)</f>
        <v>0</v>
      </c>
      <c r="AE769">
        <f>2*0.95*5.67E-8*(((EA769+$B$7)+273)^4-(W769+273)^4)</f>
        <v>0</v>
      </c>
      <c r="AF769">
        <f>U769+AE769+AC769+AD769</f>
        <v>0</v>
      </c>
      <c r="AG769">
        <f>DX769*AU769*(DS769-DR769*(1000-AU769*DU769)/(1000-AU769*DT769))/(100*DL769)</f>
        <v>0</v>
      </c>
      <c r="AH769">
        <f>1000*DX769*AU769*(DT769-DU769)/(100*DL769*(1000-AU769*DT769))</f>
        <v>0</v>
      </c>
      <c r="AI769">
        <f>(AJ769 - AK769 - DY769*1E3/(8.314*(EA769+273.15)) * AM769/DX769 * AL769) * DX769/(100*DL769) * (1000 - DU769)/1000</f>
        <v>0</v>
      </c>
      <c r="AJ769">
        <v>1363.4038475125</v>
      </c>
      <c r="AK769">
        <v>1332.39563636364</v>
      </c>
      <c r="AL769">
        <v>3.6262593465848</v>
      </c>
      <c r="AM769">
        <v>65.3077758132671</v>
      </c>
      <c r="AN769">
        <f>(AP769 - AO769 + DY769*1E3/(8.314*(EA769+273.15)) * AR769/DX769 * AQ769) * DX769/(100*DL769) * 1000/(1000 - AP769)</f>
        <v>0</v>
      </c>
      <c r="AO769">
        <v>26.0182152578692</v>
      </c>
      <c r="AP769">
        <v>32.1120127272727</v>
      </c>
      <c r="AQ769">
        <v>0.000115577494227698</v>
      </c>
      <c r="AR769">
        <v>110.477653958473</v>
      </c>
      <c r="AS769">
        <v>17</v>
      </c>
      <c r="AT769">
        <v>3</v>
      </c>
      <c r="AU769">
        <f>IF(AS769*$H$13&gt;=AW769,1.0,(AW769/(AW769-AS769*$H$13)))</f>
        <v>0</v>
      </c>
      <c r="AV769">
        <f>(AU769-1)*100</f>
        <v>0</v>
      </c>
      <c r="AW769">
        <f>MAX(0,($B$13+$C$13*EF769)/(1+$D$13*EF769)*DY769/(EA769+273)*$E$13)</f>
        <v>0</v>
      </c>
      <c r="AX769" t="s">
        <v>437</v>
      </c>
      <c r="AY769" t="s">
        <v>437</v>
      </c>
      <c r="AZ769">
        <v>0</v>
      </c>
      <c r="BA769">
        <v>0</v>
      </c>
      <c r="BB769">
        <f>1-AZ769/BA769</f>
        <v>0</v>
      </c>
      <c r="BC769">
        <v>0</v>
      </c>
      <c r="BD769" t="s">
        <v>437</v>
      </c>
      <c r="BE769" t="s">
        <v>437</v>
      </c>
      <c r="BF769">
        <v>0</v>
      </c>
      <c r="BG769">
        <v>0</v>
      </c>
      <c r="BH769">
        <f>1-BF769/BG769</f>
        <v>0</v>
      </c>
      <c r="BI769">
        <v>0.5</v>
      </c>
      <c r="BJ769">
        <f>DI769</f>
        <v>0</v>
      </c>
      <c r="BK769">
        <f>L769</f>
        <v>0</v>
      </c>
      <c r="BL769">
        <f>BH769*BI769*BJ769</f>
        <v>0</v>
      </c>
      <c r="BM769">
        <f>(BK769-BC769)/BJ769</f>
        <v>0</v>
      </c>
      <c r="BN769">
        <f>(BA769-BG769)/BG769</f>
        <v>0</v>
      </c>
      <c r="BO769">
        <f>AZ769/(BB769+AZ769/BG769)</f>
        <v>0</v>
      </c>
      <c r="BP769" t="s">
        <v>437</v>
      </c>
      <c r="BQ769">
        <v>0</v>
      </c>
      <c r="BR769">
        <f>IF(BQ769&lt;&gt;0, BQ769, BO769)</f>
        <v>0</v>
      </c>
      <c r="BS769">
        <f>1-BR769/BG769</f>
        <v>0</v>
      </c>
      <c r="BT769">
        <f>(BG769-BF769)/(BG769-BR769)</f>
        <v>0</v>
      </c>
      <c r="BU769">
        <f>(BA769-BG769)/(BA769-BR769)</f>
        <v>0</v>
      </c>
      <c r="BV769">
        <f>(BG769-BF769)/(BG769-AZ769)</f>
        <v>0</v>
      </c>
      <c r="BW769">
        <f>(BA769-BG769)/(BA769-AZ769)</f>
        <v>0</v>
      </c>
      <c r="BX769">
        <f>(BT769*BR769/BF769)</f>
        <v>0</v>
      </c>
      <c r="BY769">
        <f>(1-BX769)</f>
        <v>0</v>
      </c>
      <c r="DH769">
        <f>$B$11*EG769+$C$11*EH769+$F$11*ES769*(1-EV769)</f>
        <v>0</v>
      </c>
      <c r="DI769">
        <f>DH769*DJ769</f>
        <v>0</v>
      </c>
      <c r="DJ769">
        <f>($B$11*$D$9+$C$11*$D$9+$F$11*((FF769+EX769)/MAX(FF769+EX769+FG769, 0.1)*$I$9+FG769/MAX(FF769+EX769+FG769, 0.1)*$J$9))/($B$11+$C$11+$F$11)</f>
        <v>0</v>
      </c>
      <c r="DK769">
        <f>($B$11*$K$9+$C$11*$K$9+$F$11*((FF769+EX769)/MAX(FF769+EX769+FG769, 0.1)*$P$9+FG769/MAX(FF769+EX769+FG769, 0.1)*$Q$9))/($B$11+$C$11+$F$11)</f>
        <v>0</v>
      </c>
      <c r="DL769">
        <v>6</v>
      </c>
      <c r="DM769">
        <v>0.5</v>
      </c>
      <c r="DN769" t="s">
        <v>438</v>
      </c>
      <c r="DO769">
        <v>2</v>
      </c>
      <c r="DP769" t="b">
        <v>1</v>
      </c>
      <c r="DQ769">
        <v>1761419216.17692</v>
      </c>
      <c r="DR769">
        <v>1266.12615384615</v>
      </c>
      <c r="DS769">
        <v>1311.81923076923</v>
      </c>
      <c r="DT769">
        <v>32.0903846153846</v>
      </c>
      <c r="DU769">
        <v>26.0183</v>
      </c>
      <c r="DV769">
        <v>1265.02846153846</v>
      </c>
      <c r="DW769">
        <v>31.7751846153846</v>
      </c>
      <c r="DX769">
        <v>499.998692307692</v>
      </c>
      <c r="DY769">
        <v>90.2837307692308</v>
      </c>
      <c r="DZ769">
        <v>0.0451154615384615</v>
      </c>
      <c r="EA769">
        <v>44.6834461538462</v>
      </c>
      <c r="EB769">
        <v>44.1634153846154</v>
      </c>
      <c r="EC769">
        <v>999.9</v>
      </c>
      <c r="ED769">
        <v>0</v>
      </c>
      <c r="EE769">
        <v>0</v>
      </c>
      <c r="EF769">
        <v>9992.00846153846</v>
      </c>
      <c r="EG769">
        <v>0</v>
      </c>
      <c r="EH769">
        <v>1195.67307692308</v>
      </c>
      <c r="EI769">
        <v>-45.6923384615385</v>
      </c>
      <c r="EJ769">
        <v>1308.10384615385</v>
      </c>
      <c r="EK769">
        <v>1346.86230769231</v>
      </c>
      <c r="EL769">
        <v>6.0721</v>
      </c>
      <c r="EM769">
        <v>1311.81923076923</v>
      </c>
      <c r="EN769">
        <v>26.0183</v>
      </c>
      <c r="EO769">
        <v>2.89724</v>
      </c>
      <c r="EP769">
        <v>2.34902923076923</v>
      </c>
      <c r="EQ769">
        <v>23.4488538461538</v>
      </c>
      <c r="ER769">
        <v>20.0166153846154</v>
      </c>
      <c r="ES769">
        <v>1199.98692307692</v>
      </c>
      <c r="ET769">
        <v>0.966997846153846</v>
      </c>
      <c r="EU769">
        <v>0.0330023384615385</v>
      </c>
      <c r="EV769">
        <v>0</v>
      </c>
      <c r="EW769">
        <v>1110.73230769231</v>
      </c>
      <c r="EX769">
        <v>5.00059</v>
      </c>
      <c r="EY769">
        <v>14708.6923076923</v>
      </c>
      <c r="EZ769">
        <v>10358.6</v>
      </c>
      <c r="FA769">
        <v>64.7929230769231</v>
      </c>
      <c r="FB769">
        <v>66.7015384615385</v>
      </c>
      <c r="FC769">
        <v>65.0333846153846</v>
      </c>
      <c r="FD769">
        <v>66.3410769230769</v>
      </c>
      <c r="FE769">
        <v>65.4565384615385</v>
      </c>
      <c r="FF769">
        <v>1155.54692307692</v>
      </c>
      <c r="FG769">
        <v>39.44</v>
      </c>
      <c r="FH769">
        <v>0</v>
      </c>
      <c r="FI769">
        <v>1761419184.7</v>
      </c>
      <c r="FJ769">
        <v>0</v>
      </c>
      <c r="FK769">
        <v>1110.5136</v>
      </c>
      <c r="FL769">
        <v>-10.7269231007657</v>
      </c>
      <c r="FM769">
        <v>-84.9999998379778</v>
      </c>
      <c r="FN769">
        <v>14707.384</v>
      </c>
      <c r="FO769">
        <v>15</v>
      </c>
      <c r="FP769">
        <v>0</v>
      </c>
      <c r="FQ769" t="s">
        <v>439</v>
      </c>
      <c r="FR769">
        <v>0</v>
      </c>
      <c r="FS769">
        <v>0</v>
      </c>
      <c r="FT769">
        <v>0</v>
      </c>
      <c r="FU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A769">
        <v>0</v>
      </c>
      <c r="GB769">
        <v>0</v>
      </c>
      <c r="GC769">
        <v>-45.3754428571429</v>
      </c>
      <c r="GD769">
        <v>-5.22119220779227</v>
      </c>
      <c r="GE769">
        <v>1.1471925950197</v>
      </c>
      <c r="GF769">
        <v>0</v>
      </c>
      <c r="GG769">
        <v>1111.32823529412</v>
      </c>
      <c r="GH769">
        <v>-9.77967915117261</v>
      </c>
      <c r="GI769">
        <v>0.990954592027408</v>
      </c>
      <c r="GJ769">
        <v>-1</v>
      </c>
      <c r="GK769">
        <v>6.06010952380952</v>
      </c>
      <c r="GL769">
        <v>0.167318181818176</v>
      </c>
      <c r="GM769">
        <v>0.0169709357926429</v>
      </c>
      <c r="GN769">
        <v>0</v>
      </c>
      <c r="GO769">
        <v>0</v>
      </c>
      <c r="GP769">
        <v>2</v>
      </c>
      <c r="GQ769" t="s">
        <v>473</v>
      </c>
      <c r="GR769">
        <v>3.12593</v>
      </c>
      <c r="GS769">
        <v>2.72312</v>
      </c>
      <c r="GT769">
        <v>0.18373</v>
      </c>
      <c r="GU769">
        <v>0.187714</v>
      </c>
      <c r="GV769">
        <v>0.119158</v>
      </c>
      <c r="GW769">
        <v>0.102879</v>
      </c>
      <c r="GX769">
        <v>28979.3</v>
      </c>
      <c r="GY769">
        <v>30407.4</v>
      </c>
      <c r="GZ769">
        <v>32289.3</v>
      </c>
      <c r="HA769">
        <v>34066.3</v>
      </c>
      <c r="HB769">
        <v>40711.9</v>
      </c>
      <c r="HC769">
        <v>44137.4</v>
      </c>
      <c r="HD769">
        <v>50822.9</v>
      </c>
      <c r="HE769">
        <v>54693.9</v>
      </c>
      <c r="HF769">
        <v>1.6315</v>
      </c>
      <c r="HG769">
        <v>1.49283</v>
      </c>
      <c r="HH769">
        <v>-0.0838488</v>
      </c>
      <c r="HI769">
        <v>0</v>
      </c>
      <c r="HJ769">
        <v>45.5481</v>
      </c>
      <c r="HK769">
        <v>999.9</v>
      </c>
      <c r="HL769">
        <v>56.141</v>
      </c>
      <c r="HM769">
        <v>30.424</v>
      </c>
      <c r="HN769">
        <v>27.1464</v>
      </c>
      <c r="HO769">
        <v>60.9993</v>
      </c>
      <c r="HP769">
        <v>40.8734</v>
      </c>
      <c r="HQ769">
        <v>1</v>
      </c>
      <c r="HR769">
        <v>2.86442</v>
      </c>
      <c r="HS769">
        <v>9.28105</v>
      </c>
      <c r="HT769">
        <v>19.8974</v>
      </c>
      <c r="HU769">
        <v>5.18539</v>
      </c>
      <c r="HV769">
        <v>12.0161</v>
      </c>
      <c r="HW769">
        <v>4.9685</v>
      </c>
      <c r="HX769">
        <v>3.29593</v>
      </c>
      <c r="HY769">
        <v>9999</v>
      </c>
      <c r="HZ769">
        <v>9999</v>
      </c>
      <c r="IA769">
        <v>999.9</v>
      </c>
      <c r="IB769">
        <v>9999</v>
      </c>
      <c r="IC769">
        <v>1.86325</v>
      </c>
      <c r="ID769">
        <v>1.8681</v>
      </c>
      <c r="IE769">
        <v>1.86784</v>
      </c>
      <c r="IF769">
        <v>1.86905</v>
      </c>
      <c r="IG769">
        <v>1.86981</v>
      </c>
      <c r="IH769">
        <v>1.86588</v>
      </c>
      <c r="II769">
        <v>1.86692</v>
      </c>
      <c r="IJ769">
        <v>1.86838</v>
      </c>
      <c r="IK769">
        <v>5</v>
      </c>
      <c r="IL769">
        <v>0</v>
      </c>
      <c r="IM769">
        <v>0</v>
      </c>
      <c r="IN769">
        <v>0</v>
      </c>
      <c r="IO769" t="s">
        <v>441</v>
      </c>
      <c r="IP769" t="s">
        <v>442</v>
      </c>
      <c r="IQ769" t="s">
        <v>443</v>
      </c>
      <c r="IR769" t="s">
        <v>443</v>
      </c>
      <c r="IS769" t="s">
        <v>443</v>
      </c>
      <c r="IT769" t="s">
        <v>443</v>
      </c>
      <c r="IU769">
        <v>0</v>
      </c>
      <c r="IV769">
        <v>100</v>
      </c>
      <c r="IW769">
        <v>100</v>
      </c>
      <c r="IX769">
        <v>1.1</v>
      </c>
      <c r="IY769">
        <v>0.3152</v>
      </c>
      <c r="IZ769">
        <v>1.09748391826392</v>
      </c>
      <c r="JA769">
        <v>0</v>
      </c>
      <c r="JB769">
        <v>0</v>
      </c>
      <c r="JC769">
        <v>0</v>
      </c>
      <c r="JD769">
        <v>0.315191680746845</v>
      </c>
      <c r="JE769">
        <v>0</v>
      </c>
      <c r="JF769">
        <v>0</v>
      </c>
      <c r="JG769">
        <v>0</v>
      </c>
      <c r="JH769">
        <v>5</v>
      </c>
      <c r="JI769">
        <v>2273</v>
      </c>
      <c r="JJ769">
        <v>0</v>
      </c>
      <c r="JK769">
        <v>25</v>
      </c>
      <c r="JL769">
        <v>29356987.1</v>
      </c>
      <c r="JM769">
        <v>29356987.1</v>
      </c>
      <c r="JN769">
        <v>2.60498</v>
      </c>
      <c r="JO769">
        <v>2.61108</v>
      </c>
      <c r="JP769">
        <v>1.54785</v>
      </c>
      <c r="JQ769">
        <v>2.31445</v>
      </c>
      <c r="JR769">
        <v>1.64673</v>
      </c>
      <c r="JS769">
        <v>2.3584</v>
      </c>
      <c r="JT769">
        <v>34.5777</v>
      </c>
      <c r="JU769">
        <v>24.0963</v>
      </c>
      <c r="JV769">
        <v>18</v>
      </c>
      <c r="JW769">
        <v>473.974</v>
      </c>
      <c r="JX769">
        <v>374.238</v>
      </c>
      <c r="JY769">
        <v>36.4875</v>
      </c>
      <c r="JZ769">
        <v>57.7496</v>
      </c>
      <c r="KA769">
        <v>30.0043</v>
      </c>
      <c r="KB769">
        <v>56.5412</v>
      </c>
      <c r="KC769">
        <v>56.2918</v>
      </c>
      <c r="KD769">
        <v>52.122</v>
      </c>
      <c r="KE769">
        <v>0</v>
      </c>
      <c r="KF769">
        <v>100</v>
      </c>
      <c r="KG769">
        <v>23.9605</v>
      </c>
      <c r="KH769">
        <v>1361.67</v>
      </c>
      <c r="KI769">
        <v>34.6858</v>
      </c>
      <c r="KJ769">
        <v>92.0646</v>
      </c>
      <c r="KK769">
        <v>88.4612</v>
      </c>
    </row>
    <row r="770" spans="1:297">
      <c r="A770">
        <v>754</v>
      </c>
      <c r="B770">
        <v>1761419229.1</v>
      </c>
      <c r="C770">
        <v>11048.0999999046</v>
      </c>
      <c r="D770" t="s">
        <v>1957</v>
      </c>
      <c r="E770" t="s">
        <v>1958</v>
      </c>
      <c r="F770">
        <v>5</v>
      </c>
      <c r="G770" t="s">
        <v>1796</v>
      </c>
      <c r="H770" t="s">
        <v>436</v>
      </c>
      <c r="I770">
        <v>1761419221.1</v>
      </c>
      <c r="J770">
        <f>(K770)/1000</f>
        <v>0</v>
      </c>
      <c r="K770">
        <f>IF(DP770, AN770, AH770)</f>
        <v>0</v>
      </c>
      <c r="L770">
        <f>IF(DP770, AI770, AG770)</f>
        <v>0</v>
      </c>
      <c r="M770">
        <f>DR770 - IF(AU770&gt;1, L770*DL770*100.0/(AW770), 0)</f>
        <v>0</v>
      </c>
      <c r="N770">
        <f>((T770-J770/2)*M770-L770)/(T770+J770/2)</f>
        <v>0</v>
      </c>
      <c r="O770">
        <f>N770*(DY770+DZ770)/1000.0</f>
        <v>0</v>
      </c>
      <c r="P770">
        <f>(DR770 - IF(AU770&gt;1, L770*DL770*100.0/(AW770), 0))*(DY770+DZ770)/1000.0</f>
        <v>0</v>
      </c>
      <c r="Q770">
        <f>2.0/((1/S770-1/R770)+SIGN(S770)*SQRT((1/S770-1/R770)*(1/S770-1/R770) + 4*DM770/((DM770+1)*(DM770+1))*(2*1/S770*1/R770-1/R770*1/R770)))</f>
        <v>0</v>
      </c>
      <c r="R770">
        <f>IF(LEFT(DN770,1)&lt;&gt;"0",IF(LEFT(DN770,1)="1",3.0,DO770),$D$5+$E$5*(EF770*DY770/($K$5*1000))+$F$5*(EF770*DY770/($K$5*1000))*MAX(MIN(DL770,$J$5),$I$5)*MAX(MIN(DL770,$J$5),$I$5)+$G$5*MAX(MIN(DL770,$J$5),$I$5)*(EF770*DY770/($K$5*1000))+$H$5*(EF770*DY770/($K$5*1000))*(EF770*DY770/($K$5*1000)))</f>
        <v>0</v>
      </c>
      <c r="S770">
        <f>J770*(1000-(1000*0.61365*exp(17.502*W770/(240.97+W770))/(DY770+DZ770)+DT770)/2)/(1000*0.61365*exp(17.502*W770/(240.97+W770))/(DY770+DZ770)-DT770)</f>
        <v>0</v>
      </c>
      <c r="T770">
        <f>1/((DM770+1)/(Q770/1.6)+1/(R770/1.37)) + DM770/((DM770+1)/(Q770/1.6) + DM770/(R770/1.37))</f>
        <v>0</v>
      </c>
      <c r="U770">
        <f>(DH770*DK770)</f>
        <v>0</v>
      </c>
      <c r="V770">
        <f>(EA770+(U770+2*0.95*5.67E-8*(((EA770+$B$7)+273)^4-(EA770+273)^4)-44100*J770)/(1.84*29.3*R770+8*0.95*5.67E-8*(EA770+273)^3))</f>
        <v>0</v>
      </c>
      <c r="W770">
        <f>($C$7*EB770+$D$7*EC770+$E$7*V770)</f>
        <v>0</v>
      </c>
      <c r="X770">
        <f>0.61365*exp(17.502*W770/(240.97+W770))</f>
        <v>0</v>
      </c>
      <c r="Y770">
        <f>(Z770/AA770*100)</f>
        <v>0</v>
      </c>
      <c r="Z770">
        <f>DT770*(DY770+DZ770)/1000</f>
        <v>0</v>
      </c>
      <c r="AA770">
        <f>0.61365*exp(17.502*EA770/(240.97+EA770))</f>
        <v>0</v>
      </c>
      <c r="AB770">
        <f>(X770-DT770*(DY770+DZ770)/1000)</f>
        <v>0</v>
      </c>
      <c r="AC770">
        <f>(-J770*44100)</f>
        <v>0</v>
      </c>
      <c r="AD770">
        <f>2*29.3*R770*0.92*(EA770-W770)</f>
        <v>0</v>
      </c>
      <c r="AE770">
        <f>2*0.95*5.67E-8*(((EA770+$B$7)+273)^4-(W770+273)^4)</f>
        <v>0</v>
      </c>
      <c r="AF770">
        <f>U770+AE770+AC770+AD770</f>
        <v>0</v>
      </c>
      <c r="AG770">
        <f>DX770*AU770*(DS770-DR770*(1000-AU770*DU770)/(1000-AU770*DT770))/(100*DL770)</f>
        <v>0</v>
      </c>
      <c r="AH770">
        <f>1000*DX770*AU770*(DT770-DU770)/(100*DL770*(1000-AU770*DT770))</f>
        <v>0</v>
      </c>
      <c r="AI770">
        <f>(AJ770 - AK770 - DY770*1E3/(8.314*(EA770+273.15)) * AM770/DX770 * AL770) * DX770/(100*DL770) * (1000 - DU770)/1000</f>
        <v>0</v>
      </c>
      <c r="AJ770">
        <v>1378.42455012422</v>
      </c>
      <c r="AK770">
        <v>1348.58072727273</v>
      </c>
      <c r="AL770">
        <v>3.21897369724812</v>
      </c>
      <c r="AM770">
        <v>65.3077758132671</v>
      </c>
      <c r="AN770">
        <f>(AP770 - AO770 + DY770*1E3/(8.314*(EA770+273.15)) * AR770/DX770 * AQ770) * DX770/(100*DL770) * 1000/(1000 - AP770)</f>
        <v>0</v>
      </c>
      <c r="AO770">
        <v>26.0207593617805</v>
      </c>
      <c r="AP770">
        <v>32.1286533333333</v>
      </c>
      <c r="AQ770">
        <v>7.42597005387232e-05</v>
      </c>
      <c r="AR770">
        <v>110.477653958473</v>
      </c>
      <c r="AS770">
        <v>17</v>
      </c>
      <c r="AT770">
        <v>3</v>
      </c>
      <c r="AU770">
        <f>IF(AS770*$H$13&gt;=AW770,1.0,(AW770/(AW770-AS770*$H$13)))</f>
        <v>0</v>
      </c>
      <c r="AV770">
        <f>(AU770-1)*100</f>
        <v>0</v>
      </c>
      <c r="AW770">
        <f>MAX(0,($B$13+$C$13*EF770)/(1+$D$13*EF770)*DY770/(EA770+273)*$E$13)</f>
        <v>0</v>
      </c>
      <c r="AX770" t="s">
        <v>437</v>
      </c>
      <c r="AY770" t="s">
        <v>437</v>
      </c>
      <c r="AZ770">
        <v>0</v>
      </c>
      <c r="BA770">
        <v>0</v>
      </c>
      <c r="BB770">
        <f>1-AZ770/BA770</f>
        <v>0</v>
      </c>
      <c r="BC770">
        <v>0</v>
      </c>
      <c r="BD770" t="s">
        <v>437</v>
      </c>
      <c r="BE770" t="s">
        <v>437</v>
      </c>
      <c r="BF770">
        <v>0</v>
      </c>
      <c r="BG770">
        <v>0</v>
      </c>
      <c r="BH770">
        <f>1-BF770/BG770</f>
        <v>0</v>
      </c>
      <c r="BI770">
        <v>0.5</v>
      </c>
      <c r="BJ770">
        <f>DI770</f>
        <v>0</v>
      </c>
      <c r="BK770">
        <f>L770</f>
        <v>0</v>
      </c>
      <c r="BL770">
        <f>BH770*BI770*BJ770</f>
        <v>0</v>
      </c>
      <c r="BM770">
        <f>(BK770-BC770)/BJ770</f>
        <v>0</v>
      </c>
      <c r="BN770">
        <f>(BA770-BG770)/BG770</f>
        <v>0</v>
      </c>
      <c r="BO770">
        <f>AZ770/(BB770+AZ770/BG770)</f>
        <v>0</v>
      </c>
      <c r="BP770" t="s">
        <v>437</v>
      </c>
      <c r="BQ770">
        <v>0</v>
      </c>
      <c r="BR770">
        <f>IF(BQ770&lt;&gt;0, BQ770, BO770)</f>
        <v>0</v>
      </c>
      <c r="BS770">
        <f>1-BR770/BG770</f>
        <v>0</v>
      </c>
      <c r="BT770">
        <f>(BG770-BF770)/(BG770-BR770)</f>
        <v>0</v>
      </c>
      <c r="BU770">
        <f>(BA770-BG770)/(BA770-BR770)</f>
        <v>0</v>
      </c>
      <c r="BV770">
        <f>(BG770-BF770)/(BG770-AZ770)</f>
        <v>0</v>
      </c>
      <c r="BW770">
        <f>(BA770-BG770)/(BA770-AZ770)</f>
        <v>0</v>
      </c>
      <c r="BX770">
        <f>(BT770*BR770/BF770)</f>
        <v>0</v>
      </c>
      <c r="BY770">
        <f>(1-BX770)</f>
        <v>0</v>
      </c>
      <c r="DH770">
        <f>$B$11*EG770+$C$11*EH770+$F$11*ES770*(1-EV770)</f>
        <v>0</v>
      </c>
      <c r="DI770">
        <f>DH770*DJ770</f>
        <v>0</v>
      </c>
      <c r="DJ770">
        <f>($B$11*$D$9+$C$11*$D$9+$F$11*((FF770+EX770)/MAX(FF770+EX770+FG770, 0.1)*$I$9+FG770/MAX(FF770+EX770+FG770, 0.1)*$J$9))/($B$11+$C$11+$F$11)</f>
        <v>0</v>
      </c>
      <c r="DK770">
        <f>($B$11*$K$9+$C$11*$K$9+$F$11*((FF770+EX770)/MAX(FF770+EX770+FG770, 0.1)*$P$9+FG770/MAX(FF770+EX770+FG770, 0.1)*$Q$9))/($B$11+$C$11+$F$11)</f>
        <v>0</v>
      </c>
      <c r="DL770">
        <v>6</v>
      </c>
      <c r="DM770">
        <v>0.5</v>
      </c>
      <c r="DN770" t="s">
        <v>438</v>
      </c>
      <c r="DO770">
        <v>2</v>
      </c>
      <c r="DP770" t="b">
        <v>1</v>
      </c>
      <c r="DQ770">
        <v>1761419221.1</v>
      </c>
      <c r="DR770">
        <v>1282.47538461538</v>
      </c>
      <c r="DS770">
        <v>1327.69384615385</v>
      </c>
      <c r="DT770">
        <v>32.1053769230769</v>
      </c>
      <c r="DU770">
        <v>26.0191076923077</v>
      </c>
      <c r="DV770">
        <v>1281.37923076923</v>
      </c>
      <c r="DW770">
        <v>31.7901769230769</v>
      </c>
      <c r="DX770">
        <v>500.019307692308</v>
      </c>
      <c r="DY770">
        <v>90.2824615384615</v>
      </c>
      <c r="DZ770">
        <v>0.0451639153846154</v>
      </c>
      <c r="EA770">
        <v>44.7094230769231</v>
      </c>
      <c r="EB770">
        <v>44.1928923076923</v>
      </c>
      <c r="EC770">
        <v>999.9</v>
      </c>
      <c r="ED770">
        <v>0</v>
      </c>
      <c r="EE770">
        <v>0</v>
      </c>
      <c r="EF770">
        <v>9997.59615384615</v>
      </c>
      <c r="EG770">
        <v>0</v>
      </c>
      <c r="EH770">
        <v>1195.58846153846</v>
      </c>
      <c r="EI770">
        <v>-45.2173692307692</v>
      </c>
      <c r="EJ770">
        <v>1325.01615384615</v>
      </c>
      <c r="EK770">
        <v>1363.16153846154</v>
      </c>
      <c r="EL770">
        <v>6.08627769230769</v>
      </c>
      <c r="EM770">
        <v>1327.69384615385</v>
      </c>
      <c r="EN770">
        <v>26.0191076923077</v>
      </c>
      <c r="EO770">
        <v>2.89855153846154</v>
      </c>
      <c r="EP770">
        <v>2.34906846153846</v>
      </c>
      <c r="EQ770">
        <v>23.4563615384615</v>
      </c>
      <c r="ER770">
        <v>20.0168769230769</v>
      </c>
      <c r="ES770">
        <v>1200.01846153846</v>
      </c>
      <c r="ET770">
        <v>0.966999076923077</v>
      </c>
      <c r="EU770">
        <v>0.0330010461538462</v>
      </c>
      <c r="EV770">
        <v>0</v>
      </c>
      <c r="EW770">
        <v>1109.93769230769</v>
      </c>
      <c r="EX770">
        <v>5.00059</v>
      </c>
      <c r="EY770">
        <v>14702.5076923077</v>
      </c>
      <c r="EZ770">
        <v>10358.8769230769</v>
      </c>
      <c r="FA770">
        <v>64.8313846153846</v>
      </c>
      <c r="FB770">
        <v>66.7209230769231</v>
      </c>
      <c r="FC770">
        <v>65.0718461538462</v>
      </c>
      <c r="FD770">
        <v>66.3795384615385</v>
      </c>
      <c r="FE770">
        <v>65.4854615384615</v>
      </c>
      <c r="FF770">
        <v>1155.57846153846</v>
      </c>
      <c r="FG770">
        <v>39.44</v>
      </c>
      <c r="FH770">
        <v>0</v>
      </c>
      <c r="FI770">
        <v>1761419189.5</v>
      </c>
      <c r="FJ770">
        <v>0</v>
      </c>
      <c r="FK770">
        <v>1109.7504</v>
      </c>
      <c r="FL770">
        <v>-9.60076922704075</v>
      </c>
      <c r="FM770">
        <v>-76.5461536336524</v>
      </c>
      <c r="FN770">
        <v>14701.308</v>
      </c>
      <c r="FO770">
        <v>15</v>
      </c>
      <c r="FP770">
        <v>0</v>
      </c>
      <c r="FQ770" t="s">
        <v>439</v>
      </c>
      <c r="FR770">
        <v>0</v>
      </c>
      <c r="FS770">
        <v>0</v>
      </c>
      <c r="FT770">
        <v>0</v>
      </c>
      <c r="FU770">
        <v>0</v>
      </c>
      <c r="FV770">
        <v>0</v>
      </c>
      <c r="FW770">
        <v>0</v>
      </c>
      <c r="FX770">
        <v>0</v>
      </c>
      <c r="FY770">
        <v>0</v>
      </c>
      <c r="FZ770">
        <v>0</v>
      </c>
      <c r="GA770">
        <v>0</v>
      </c>
      <c r="GB770">
        <v>0</v>
      </c>
      <c r="GC770">
        <v>-45.5041523809524</v>
      </c>
      <c r="GD770">
        <v>3.2289818181818</v>
      </c>
      <c r="GE770">
        <v>1.04844536638961</v>
      </c>
      <c r="GF770">
        <v>0</v>
      </c>
      <c r="GG770">
        <v>1110.38941176471</v>
      </c>
      <c r="GH770">
        <v>-10.024446149602</v>
      </c>
      <c r="GI770">
        <v>1.01403950838588</v>
      </c>
      <c r="GJ770">
        <v>-1</v>
      </c>
      <c r="GK770">
        <v>6.07831095238095</v>
      </c>
      <c r="GL770">
        <v>0.176449870129869</v>
      </c>
      <c r="GM770">
        <v>0.0179540426286677</v>
      </c>
      <c r="GN770">
        <v>0</v>
      </c>
      <c r="GO770">
        <v>0</v>
      </c>
      <c r="GP770">
        <v>2</v>
      </c>
      <c r="GQ770" t="s">
        <v>473</v>
      </c>
      <c r="GR770">
        <v>3.12608</v>
      </c>
      <c r="GS770">
        <v>2.72351</v>
      </c>
      <c r="GT770">
        <v>0.185123</v>
      </c>
      <c r="GU770">
        <v>0.189194</v>
      </c>
      <c r="GV770">
        <v>0.119179</v>
      </c>
      <c r="GW770">
        <v>0.10287</v>
      </c>
      <c r="GX770">
        <v>28926.5</v>
      </c>
      <c r="GY770">
        <v>30347.7</v>
      </c>
      <c r="GZ770">
        <v>32286.3</v>
      </c>
      <c r="HA770">
        <v>34062.4</v>
      </c>
      <c r="HB770">
        <v>40708.3</v>
      </c>
      <c r="HC770">
        <v>44133.2</v>
      </c>
      <c r="HD770">
        <v>50819.1</v>
      </c>
      <c r="HE770">
        <v>54688</v>
      </c>
      <c r="HF770">
        <v>1.63177</v>
      </c>
      <c r="HG770">
        <v>1.49248</v>
      </c>
      <c r="HH770">
        <v>-0.0840053</v>
      </c>
      <c r="HI770">
        <v>0</v>
      </c>
      <c r="HJ770">
        <v>45.5695</v>
      </c>
      <c r="HK770">
        <v>999.9</v>
      </c>
      <c r="HL770">
        <v>56.141</v>
      </c>
      <c r="HM770">
        <v>30.424</v>
      </c>
      <c r="HN770">
        <v>27.1457</v>
      </c>
      <c r="HO770">
        <v>60.5893</v>
      </c>
      <c r="HP770">
        <v>40.6771</v>
      </c>
      <c r="HQ770">
        <v>1</v>
      </c>
      <c r="HR770">
        <v>2.86821</v>
      </c>
      <c r="HS770">
        <v>9.28105</v>
      </c>
      <c r="HT770">
        <v>19.8977</v>
      </c>
      <c r="HU770">
        <v>5.18644</v>
      </c>
      <c r="HV770">
        <v>12.0164</v>
      </c>
      <c r="HW770">
        <v>4.9688</v>
      </c>
      <c r="HX770">
        <v>3.296</v>
      </c>
      <c r="HY770">
        <v>9999</v>
      </c>
      <c r="HZ770">
        <v>9999</v>
      </c>
      <c r="IA770">
        <v>999.9</v>
      </c>
      <c r="IB770">
        <v>9999</v>
      </c>
      <c r="IC770">
        <v>1.86325</v>
      </c>
      <c r="ID770">
        <v>1.86812</v>
      </c>
      <c r="IE770">
        <v>1.86784</v>
      </c>
      <c r="IF770">
        <v>1.86905</v>
      </c>
      <c r="IG770">
        <v>1.86981</v>
      </c>
      <c r="IH770">
        <v>1.86589</v>
      </c>
      <c r="II770">
        <v>1.86692</v>
      </c>
      <c r="IJ770">
        <v>1.8684</v>
      </c>
      <c r="IK770">
        <v>5</v>
      </c>
      <c r="IL770">
        <v>0</v>
      </c>
      <c r="IM770">
        <v>0</v>
      </c>
      <c r="IN770">
        <v>0</v>
      </c>
      <c r="IO770" t="s">
        <v>441</v>
      </c>
      <c r="IP770" t="s">
        <v>442</v>
      </c>
      <c r="IQ770" t="s">
        <v>443</v>
      </c>
      <c r="IR770" t="s">
        <v>443</v>
      </c>
      <c r="IS770" t="s">
        <v>443</v>
      </c>
      <c r="IT770" t="s">
        <v>443</v>
      </c>
      <c r="IU770">
        <v>0</v>
      </c>
      <c r="IV770">
        <v>100</v>
      </c>
      <c r="IW770">
        <v>100</v>
      </c>
      <c r="IX770">
        <v>1.1</v>
      </c>
      <c r="IY770">
        <v>0.3151</v>
      </c>
      <c r="IZ770">
        <v>1.09748391826392</v>
      </c>
      <c r="JA770">
        <v>0</v>
      </c>
      <c r="JB770">
        <v>0</v>
      </c>
      <c r="JC770">
        <v>0</v>
      </c>
      <c r="JD770">
        <v>0.315191680746845</v>
      </c>
      <c r="JE770">
        <v>0</v>
      </c>
      <c r="JF770">
        <v>0</v>
      </c>
      <c r="JG770">
        <v>0</v>
      </c>
      <c r="JH770">
        <v>5</v>
      </c>
      <c r="JI770">
        <v>2273</v>
      </c>
      <c r="JJ770">
        <v>0</v>
      </c>
      <c r="JK770">
        <v>25</v>
      </c>
      <c r="JL770">
        <v>29356987.2</v>
      </c>
      <c r="JM770">
        <v>29356987.2</v>
      </c>
      <c r="JN770">
        <v>2.62451</v>
      </c>
      <c r="JO770">
        <v>2.61597</v>
      </c>
      <c r="JP770">
        <v>1.54785</v>
      </c>
      <c r="JQ770">
        <v>2.31567</v>
      </c>
      <c r="JR770">
        <v>1.64551</v>
      </c>
      <c r="JS770">
        <v>2.27173</v>
      </c>
      <c r="JT770">
        <v>34.6006</v>
      </c>
      <c r="JU770">
        <v>24.0875</v>
      </c>
      <c r="JV770">
        <v>18</v>
      </c>
      <c r="JW770">
        <v>474.352</v>
      </c>
      <c r="JX770">
        <v>374.156</v>
      </c>
      <c r="JY770">
        <v>36.5101</v>
      </c>
      <c r="JZ770">
        <v>57.7827</v>
      </c>
      <c r="KA770">
        <v>30.0042</v>
      </c>
      <c r="KB770">
        <v>56.5744</v>
      </c>
      <c r="KC770">
        <v>56.3245</v>
      </c>
      <c r="KD770">
        <v>52.6463</v>
      </c>
      <c r="KE770">
        <v>0</v>
      </c>
      <c r="KF770">
        <v>100</v>
      </c>
      <c r="KG770">
        <v>23.9682</v>
      </c>
      <c r="KH770">
        <v>1375.23</v>
      </c>
      <c r="KI770">
        <v>34.6858</v>
      </c>
      <c r="KJ770">
        <v>92.0571</v>
      </c>
      <c r="KK770">
        <v>88.4514</v>
      </c>
    </row>
    <row r="771" spans="1:297">
      <c r="A771">
        <v>755</v>
      </c>
      <c r="B771">
        <v>1761419233.1</v>
      </c>
      <c r="C771">
        <v>11052.0999999046</v>
      </c>
      <c r="D771" t="s">
        <v>1959</v>
      </c>
      <c r="E771" t="s">
        <v>1960</v>
      </c>
      <c r="F771">
        <v>5</v>
      </c>
      <c r="G771" t="s">
        <v>1796</v>
      </c>
      <c r="H771" t="s">
        <v>436</v>
      </c>
      <c r="I771">
        <v>1761419225.43333</v>
      </c>
      <c r="J771">
        <f>(K771)/1000</f>
        <v>0</v>
      </c>
      <c r="K771">
        <f>IF(DP771, AN771, AH771)</f>
        <v>0</v>
      </c>
      <c r="L771">
        <f>IF(DP771, AI771, AG771)</f>
        <v>0</v>
      </c>
      <c r="M771">
        <f>DR771 - IF(AU771&gt;1, L771*DL771*100.0/(AW771), 0)</f>
        <v>0</v>
      </c>
      <c r="N771">
        <f>((T771-J771/2)*M771-L771)/(T771+J771/2)</f>
        <v>0</v>
      </c>
      <c r="O771">
        <f>N771*(DY771+DZ771)/1000.0</f>
        <v>0</v>
      </c>
      <c r="P771">
        <f>(DR771 - IF(AU771&gt;1, L771*DL771*100.0/(AW771), 0))*(DY771+DZ771)/1000.0</f>
        <v>0</v>
      </c>
      <c r="Q771">
        <f>2.0/((1/S771-1/R771)+SIGN(S771)*SQRT((1/S771-1/R771)*(1/S771-1/R771) + 4*DM771/((DM771+1)*(DM771+1))*(2*1/S771*1/R771-1/R771*1/R771)))</f>
        <v>0</v>
      </c>
      <c r="R771">
        <f>IF(LEFT(DN771,1)&lt;&gt;"0",IF(LEFT(DN771,1)="1",3.0,DO771),$D$5+$E$5*(EF771*DY771/($K$5*1000))+$F$5*(EF771*DY771/($K$5*1000))*MAX(MIN(DL771,$J$5),$I$5)*MAX(MIN(DL771,$J$5),$I$5)+$G$5*MAX(MIN(DL771,$J$5),$I$5)*(EF771*DY771/($K$5*1000))+$H$5*(EF771*DY771/($K$5*1000))*(EF771*DY771/($K$5*1000)))</f>
        <v>0</v>
      </c>
      <c r="S771">
        <f>J771*(1000-(1000*0.61365*exp(17.502*W771/(240.97+W771))/(DY771+DZ771)+DT771)/2)/(1000*0.61365*exp(17.502*W771/(240.97+W771))/(DY771+DZ771)-DT771)</f>
        <v>0</v>
      </c>
      <c r="T771">
        <f>1/((DM771+1)/(Q771/1.6)+1/(R771/1.37)) + DM771/((DM771+1)/(Q771/1.6) + DM771/(R771/1.37))</f>
        <v>0</v>
      </c>
      <c r="U771">
        <f>(DH771*DK771)</f>
        <v>0</v>
      </c>
      <c r="V771">
        <f>(EA771+(U771+2*0.95*5.67E-8*(((EA771+$B$7)+273)^4-(EA771+273)^4)-44100*J771)/(1.84*29.3*R771+8*0.95*5.67E-8*(EA771+273)^3))</f>
        <v>0</v>
      </c>
      <c r="W771">
        <f>($C$7*EB771+$D$7*EC771+$E$7*V771)</f>
        <v>0</v>
      </c>
      <c r="X771">
        <f>0.61365*exp(17.502*W771/(240.97+W771))</f>
        <v>0</v>
      </c>
      <c r="Y771">
        <f>(Z771/AA771*100)</f>
        <v>0</v>
      </c>
      <c r="Z771">
        <f>DT771*(DY771+DZ771)/1000</f>
        <v>0</v>
      </c>
      <c r="AA771">
        <f>0.61365*exp(17.502*EA771/(240.97+EA771))</f>
        <v>0</v>
      </c>
      <c r="AB771">
        <f>(X771-DT771*(DY771+DZ771)/1000)</f>
        <v>0</v>
      </c>
      <c r="AC771">
        <f>(-J771*44100)</f>
        <v>0</v>
      </c>
      <c r="AD771">
        <f>2*29.3*R771*0.92*(EA771-W771)</f>
        <v>0</v>
      </c>
      <c r="AE771">
        <f>2*0.95*5.67E-8*(((EA771+$B$7)+273)^4-(W771+273)^4)</f>
        <v>0</v>
      </c>
      <c r="AF771">
        <f>U771+AE771+AC771+AD771</f>
        <v>0</v>
      </c>
      <c r="AG771">
        <f>DX771*AU771*(DS771-DR771*(1000-AU771*DU771)/(1000-AU771*DT771))/(100*DL771)</f>
        <v>0</v>
      </c>
      <c r="AH771">
        <f>1000*DX771*AU771*(DT771-DU771)/(100*DL771*(1000-AU771*DT771))</f>
        <v>0</v>
      </c>
      <c r="AI771">
        <f>(AJ771 - AK771 - DY771*1E3/(8.314*(EA771+273.15)) * AM771/DX771 * AL771) * DX771/(100*DL771) * (1000 - DU771)/1000</f>
        <v>0</v>
      </c>
      <c r="AJ771">
        <v>1392.43416303612</v>
      </c>
      <c r="AK771">
        <v>1362.27812121212</v>
      </c>
      <c r="AL771">
        <v>3.40007890820055</v>
      </c>
      <c r="AM771">
        <v>65.3077758132671</v>
      </c>
      <c r="AN771">
        <f>(AP771 - AO771 + DY771*1E3/(8.314*(EA771+273.15)) * AR771/DX771 * AQ771) * DX771/(100*DL771) * 1000/(1000 - AP771)</f>
        <v>0</v>
      </c>
      <c r="AO771">
        <v>26.0191106926164</v>
      </c>
      <c r="AP771">
        <v>32.1426012121212</v>
      </c>
      <c r="AQ771">
        <v>0.000104061097256978</v>
      </c>
      <c r="AR771">
        <v>110.477653958473</v>
      </c>
      <c r="AS771">
        <v>17</v>
      </c>
      <c r="AT771">
        <v>3</v>
      </c>
      <c r="AU771">
        <f>IF(AS771*$H$13&gt;=AW771,1.0,(AW771/(AW771-AS771*$H$13)))</f>
        <v>0</v>
      </c>
      <c r="AV771">
        <f>(AU771-1)*100</f>
        <v>0</v>
      </c>
      <c r="AW771">
        <f>MAX(0,($B$13+$C$13*EF771)/(1+$D$13*EF771)*DY771/(EA771+273)*$E$13)</f>
        <v>0</v>
      </c>
      <c r="AX771" t="s">
        <v>437</v>
      </c>
      <c r="AY771" t="s">
        <v>437</v>
      </c>
      <c r="AZ771">
        <v>0</v>
      </c>
      <c r="BA771">
        <v>0</v>
      </c>
      <c r="BB771">
        <f>1-AZ771/BA771</f>
        <v>0</v>
      </c>
      <c r="BC771">
        <v>0</v>
      </c>
      <c r="BD771" t="s">
        <v>437</v>
      </c>
      <c r="BE771" t="s">
        <v>437</v>
      </c>
      <c r="BF771">
        <v>0</v>
      </c>
      <c r="BG771">
        <v>0</v>
      </c>
      <c r="BH771">
        <f>1-BF771/BG771</f>
        <v>0</v>
      </c>
      <c r="BI771">
        <v>0.5</v>
      </c>
      <c r="BJ771">
        <f>DI771</f>
        <v>0</v>
      </c>
      <c r="BK771">
        <f>L771</f>
        <v>0</v>
      </c>
      <c r="BL771">
        <f>BH771*BI771*BJ771</f>
        <v>0</v>
      </c>
      <c r="BM771">
        <f>(BK771-BC771)/BJ771</f>
        <v>0</v>
      </c>
      <c r="BN771">
        <f>(BA771-BG771)/BG771</f>
        <v>0</v>
      </c>
      <c r="BO771">
        <f>AZ771/(BB771+AZ771/BG771)</f>
        <v>0</v>
      </c>
      <c r="BP771" t="s">
        <v>437</v>
      </c>
      <c r="BQ771">
        <v>0</v>
      </c>
      <c r="BR771">
        <f>IF(BQ771&lt;&gt;0, BQ771, BO771)</f>
        <v>0</v>
      </c>
      <c r="BS771">
        <f>1-BR771/BG771</f>
        <v>0</v>
      </c>
      <c r="BT771">
        <f>(BG771-BF771)/(BG771-BR771)</f>
        <v>0</v>
      </c>
      <c r="BU771">
        <f>(BA771-BG771)/(BA771-BR771)</f>
        <v>0</v>
      </c>
      <c r="BV771">
        <f>(BG771-BF771)/(BG771-AZ771)</f>
        <v>0</v>
      </c>
      <c r="BW771">
        <f>(BA771-BG771)/(BA771-AZ771)</f>
        <v>0</v>
      </c>
      <c r="BX771">
        <f>(BT771*BR771/BF771)</f>
        <v>0</v>
      </c>
      <c r="BY771">
        <f>(1-BX771)</f>
        <v>0</v>
      </c>
      <c r="DH771">
        <f>$B$11*EG771+$C$11*EH771+$F$11*ES771*(1-EV771)</f>
        <v>0</v>
      </c>
      <c r="DI771">
        <f>DH771*DJ771</f>
        <v>0</v>
      </c>
      <c r="DJ771">
        <f>($B$11*$D$9+$C$11*$D$9+$F$11*((FF771+EX771)/MAX(FF771+EX771+FG771, 0.1)*$I$9+FG771/MAX(FF771+EX771+FG771, 0.1)*$J$9))/($B$11+$C$11+$F$11)</f>
        <v>0</v>
      </c>
      <c r="DK771">
        <f>($B$11*$K$9+$C$11*$K$9+$F$11*((FF771+EX771)/MAX(FF771+EX771+FG771, 0.1)*$P$9+FG771/MAX(FF771+EX771+FG771, 0.1)*$Q$9))/($B$11+$C$11+$F$11)</f>
        <v>0</v>
      </c>
      <c r="DL771">
        <v>6</v>
      </c>
      <c r="DM771">
        <v>0.5</v>
      </c>
      <c r="DN771" t="s">
        <v>438</v>
      </c>
      <c r="DO771">
        <v>2</v>
      </c>
      <c r="DP771" t="b">
        <v>1</v>
      </c>
      <c r="DQ771">
        <v>1761419225.43333</v>
      </c>
      <c r="DR771">
        <v>1296.7625</v>
      </c>
      <c r="DS771">
        <v>1342.33083333333</v>
      </c>
      <c r="DT771">
        <v>32.120125</v>
      </c>
      <c r="DU771">
        <v>26.0194333333333</v>
      </c>
      <c r="DV771">
        <v>1295.66583333333</v>
      </c>
      <c r="DW771">
        <v>31.804925</v>
      </c>
      <c r="DX771">
        <v>500.029916666667</v>
      </c>
      <c r="DY771">
        <v>90.28095</v>
      </c>
      <c r="DZ771">
        <v>0.0450644833333333</v>
      </c>
      <c r="EA771">
        <v>44.7299416666667</v>
      </c>
      <c r="EB771">
        <v>44.2158</v>
      </c>
      <c r="EC771">
        <v>999.9</v>
      </c>
      <c r="ED771">
        <v>0</v>
      </c>
      <c r="EE771">
        <v>0</v>
      </c>
      <c r="EF771">
        <v>9999.95</v>
      </c>
      <c r="EG771">
        <v>0</v>
      </c>
      <c r="EH771">
        <v>1195.50583333333</v>
      </c>
      <c r="EI771">
        <v>-45.5682583333333</v>
      </c>
      <c r="EJ771">
        <v>1339.79666666667</v>
      </c>
      <c r="EK771">
        <v>1378.19</v>
      </c>
      <c r="EL771">
        <v>6.10069416666667</v>
      </c>
      <c r="EM771">
        <v>1342.33083333333</v>
      </c>
      <c r="EN771">
        <v>26.0194333333333</v>
      </c>
      <c r="EO771">
        <v>2.89983416666667</v>
      </c>
      <c r="EP771">
        <v>2.34905833333333</v>
      </c>
      <c r="EQ771">
        <v>23.4636833333333</v>
      </c>
      <c r="ER771">
        <v>20.0168083333333</v>
      </c>
      <c r="ES771">
        <v>1199.98833333333</v>
      </c>
      <c r="ET771">
        <v>0.966998666666667</v>
      </c>
      <c r="EU771">
        <v>0.0330014833333333</v>
      </c>
      <c r="EV771">
        <v>0</v>
      </c>
      <c r="EW771">
        <v>1109.19166666667</v>
      </c>
      <c r="EX771">
        <v>5.00059</v>
      </c>
      <c r="EY771">
        <v>14696.4666666667</v>
      </c>
      <c r="EZ771">
        <v>10358.6083333333</v>
      </c>
      <c r="FA771">
        <v>64.84875</v>
      </c>
      <c r="FB771">
        <v>66.7498333333333</v>
      </c>
      <c r="FC771">
        <v>65.09875</v>
      </c>
      <c r="FD771">
        <v>66.4111666666667</v>
      </c>
      <c r="FE771">
        <v>65.5103333333333</v>
      </c>
      <c r="FF771">
        <v>1155.54833333333</v>
      </c>
      <c r="FG771">
        <v>39.44</v>
      </c>
      <c r="FH771">
        <v>0</v>
      </c>
      <c r="FI771">
        <v>1761419193.7</v>
      </c>
      <c r="FJ771">
        <v>0</v>
      </c>
      <c r="FK771">
        <v>1109.11346153846</v>
      </c>
      <c r="FL771">
        <v>-8.63760684859785</v>
      </c>
      <c r="FM771">
        <v>-78.8547008908859</v>
      </c>
      <c r="FN771">
        <v>14695.9423076923</v>
      </c>
      <c r="FO771">
        <v>15</v>
      </c>
      <c r="FP771">
        <v>0</v>
      </c>
      <c r="FQ771" t="s">
        <v>439</v>
      </c>
      <c r="FR771">
        <v>0</v>
      </c>
      <c r="FS771">
        <v>0</v>
      </c>
      <c r="FT771">
        <v>0</v>
      </c>
      <c r="FU771">
        <v>0</v>
      </c>
      <c r="FV771">
        <v>0</v>
      </c>
      <c r="FW771">
        <v>0</v>
      </c>
      <c r="FX771">
        <v>0</v>
      </c>
      <c r="FY771">
        <v>0</v>
      </c>
      <c r="FZ771">
        <v>0</v>
      </c>
      <c r="GA771">
        <v>0</v>
      </c>
      <c r="GB771">
        <v>0</v>
      </c>
      <c r="GC771">
        <v>-45.37264</v>
      </c>
      <c r="GD771">
        <v>-1.82627368421047</v>
      </c>
      <c r="GE771">
        <v>0.971124167859084</v>
      </c>
      <c r="GF771">
        <v>0</v>
      </c>
      <c r="GG771">
        <v>1109.90882352941</v>
      </c>
      <c r="GH771">
        <v>-9.73262032870614</v>
      </c>
      <c r="GI771">
        <v>0.990706119854402</v>
      </c>
      <c r="GJ771">
        <v>-1</v>
      </c>
      <c r="GK771">
        <v>6.088559</v>
      </c>
      <c r="GL771">
        <v>0.194752781954885</v>
      </c>
      <c r="GM771">
        <v>0.0187921560497991</v>
      </c>
      <c r="GN771">
        <v>0</v>
      </c>
      <c r="GO771">
        <v>0</v>
      </c>
      <c r="GP771">
        <v>2</v>
      </c>
      <c r="GQ771" t="s">
        <v>473</v>
      </c>
      <c r="GR771">
        <v>3.12604</v>
      </c>
      <c r="GS771">
        <v>2.72318</v>
      </c>
      <c r="GT771">
        <v>0.186276</v>
      </c>
      <c r="GU771">
        <v>0.190192</v>
      </c>
      <c r="GV771">
        <v>0.119199</v>
      </c>
      <c r="GW771">
        <v>0.102856</v>
      </c>
      <c r="GX771">
        <v>28883.1</v>
      </c>
      <c r="GY771">
        <v>30307.5</v>
      </c>
      <c r="GZ771">
        <v>32284.1</v>
      </c>
      <c r="HA771">
        <v>34059.9</v>
      </c>
      <c r="HB771">
        <v>40705.5</v>
      </c>
      <c r="HC771">
        <v>44131.3</v>
      </c>
      <c r="HD771">
        <v>50816.3</v>
      </c>
      <c r="HE771">
        <v>54684.5</v>
      </c>
      <c r="HF771">
        <v>1.63125</v>
      </c>
      <c r="HG771">
        <v>1.4921</v>
      </c>
      <c r="HH771">
        <v>-0.0848845</v>
      </c>
      <c r="HI771">
        <v>0</v>
      </c>
      <c r="HJ771">
        <v>45.5904</v>
      </c>
      <c r="HK771">
        <v>999.9</v>
      </c>
      <c r="HL771">
        <v>56.141</v>
      </c>
      <c r="HM771">
        <v>30.424</v>
      </c>
      <c r="HN771">
        <v>27.1474</v>
      </c>
      <c r="HO771">
        <v>60.5793</v>
      </c>
      <c r="HP771">
        <v>40.7732</v>
      </c>
      <c r="HQ771">
        <v>1</v>
      </c>
      <c r="HR771">
        <v>2.87238</v>
      </c>
      <c r="HS771">
        <v>9.28105</v>
      </c>
      <c r="HT771">
        <v>19.8974</v>
      </c>
      <c r="HU771">
        <v>5.18524</v>
      </c>
      <c r="HV771">
        <v>12.0159</v>
      </c>
      <c r="HW771">
        <v>4.9681</v>
      </c>
      <c r="HX771">
        <v>3.29563</v>
      </c>
      <c r="HY771">
        <v>9999</v>
      </c>
      <c r="HZ771">
        <v>9999</v>
      </c>
      <c r="IA771">
        <v>999.9</v>
      </c>
      <c r="IB771">
        <v>9999</v>
      </c>
      <c r="IC771">
        <v>1.86325</v>
      </c>
      <c r="ID771">
        <v>1.86812</v>
      </c>
      <c r="IE771">
        <v>1.86785</v>
      </c>
      <c r="IF771">
        <v>1.86905</v>
      </c>
      <c r="IG771">
        <v>1.86982</v>
      </c>
      <c r="IH771">
        <v>1.86588</v>
      </c>
      <c r="II771">
        <v>1.86694</v>
      </c>
      <c r="IJ771">
        <v>1.8684</v>
      </c>
      <c r="IK771">
        <v>5</v>
      </c>
      <c r="IL771">
        <v>0</v>
      </c>
      <c r="IM771">
        <v>0</v>
      </c>
      <c r="IN771">
        <v>0</v>
      </c>
      <c r="IO771" t="s">
        <v>441</v>
      </c>
      <c r="IP771" t="s">
        <v>442</v>
      </c>
      <c r="IQ771" t="s">
        <v>443</v>
      </c>
      <c r="IR771" t="s">
        <v>443</v>
      </c>
      <c r="IS771" t="s">
        <v>443</v>
      </c>
      <c r="IT771" t="s">
        <v>443</v>
      </c>
      <c r="IU771">
        <v>0</v>
      </c>
      <c r="IV771">
        <v>100</v>
      </c>
      <c r="IW771">
        <v>100</v>
      </c>
      <c r="IX771">
        <v>1.1</v>
      </c>
      <c r="IY771">
        <v>0.3152</v>
      </c>
      <c r="IZ771">
        <v>1.09748391826392</v>
      </c>
      <c r="JA771">
        <v>0</v>
      </c>
      <c r="JB771">
        <v>0</v>
      </c>
      <c r="JC771">
        <v>0</v>
      </c>
      <c r="JD771">
        <v>0.315191680746845</v>
      </c>
      <c r="JE771">
        <v>0</v>
      </c>
      <c r="JF771">
        <v>0</v>
      </c>
      <c r="JG771">
        <v>0</v>
      </c>
      <c r="JH771">
        <v>5</v>
      </c>
      <c r="JI771">
        <v>2273</v>
      </c>
      <c r="JJ771">
        <v>0</v>
      </c>
      <c r="JK771">
        <v>25</v>
      </c>
      <c r="JL771">
        <v>29356987.2</v>
      </c>
      <c r="JM771">
        <v>29356987.2</v>
      </c>
      <c r="JN771">
        <v>2.6416</v>
      </c>
      <c r="JO771">
        <v>2.61108</v>
      </c>
      <c r="JP771">
        <v>1.54785</v>
      </c>
      <c r="JQ771">
        <v>2.31445</v>
      </c>
      <c r="JR771">
        <v>1.64551</v>
      </c>
      <c r="JS771">
        <v>2.33276</v>
      </c>
      <c r="JT771">
        <v>34.6006</v>
      </c>
      <c r="JU771">
        <v>24.0963</v>
      </c>
      <c r="JV771">
        <v>18</v>
      </c>
      <c r="JW771">
        <v>474.139</v>
      </c>
      <c r="JX771">
        <v>374.054</v>
      </c>
      <c r="JY771">
        <v>36.5359</v>
      </c>
      <c r="JZ771">
        <v>57.8175</v>
      </c>
      <c r="KA771">
        <v>30.0042</v>
      </c>
      <c r="KB771">
        <v>56.6068</v>
      </c>
      <c r="KC771">
        <v>56.3565</v>
      </c>
      <c r="KD771">
        <v>52.942</v>
      </c>
      <c r="KE771">
        <v>0</v>
      </c>
      <c r="KF771">
        <v>100</v>
      </c>
      <c r="KG771">
        <v>23.9752</v>
      </c>
      <c r="KH771">
        <v>1388.83</v>
      </c>
      <c r="KI771">
        <v>34.6858</v>
      </c>
      <c r="KJ771">
        <v>92.0515</v>
      </c>
      <c r="KK771">
        <v>88.4455</v>
      </c>
    </row>
    <row r="772" spans="1:297">
      <c r="A772">
        <v>756</v>
      </c>
      <c r="B772">
        <v>1761419238.1</v>
      </c>
      <c r="C772">
        <v>11057.0999999046</v>
      </c>
      <c r="D772" t="s">
        <v>1961</v>
      </c>
      <c r="E772" t="s">
        <v>1962</v>
      </c>
      <c r="F772">
        <v>5</v>
      </c>
      <c r="G772" t="s">
        <v>1796</v>
      </c>
      <c r="H772" t="s">
        <v>436</v>
      </c>
      <c r="I772">
        <v>1761419230.43333</v>
      </c>
      <c r="J772">
        <f>(K772)/1000</f>
        <v>0</v>
      </c>
      <c r="K772">
        <f>IF(DP772, AN772, AH772)</f>
        <v>0</v>
      </c>
      <c r="L772">
        <f>IF(DP772, AI772, AG772)</f>
        <v>0</v>
      </c>
      <c r="M772">
        <f>DR772 - IF(AU772&gt;1, L772*DL772*100.0/(AW772), 0)</f>
        <v>0</v>
      </c>
      <c r="N772">
        <f>((T772-J772/2)*M772-L772)/(T772+J772/2)</f>
        <v>0</v>
      </c>
      <c r="O772">
        <f>N772*(DY772+DZ772)/1000.0</f>
        <v>0</v>
      </c>
      <c r="P772">
        <f>(DR772 - IF(AU772&gt;1, L772*DL772*100.0/(AW772), 0))*(DY772+DZ772)/1000.0</f>
        <v>0</v>
      </c>
      <c r="Q772">
        <f>2.0/((1/S772-1/R772)+SIGN(S772)*SQRT((1/S772-1/R772)*(1/S772-1/R772) + 4*DM772/((DM772+1)*(DM772+1))*(2*1/S772*1/R772-1/R772*1/R772)))</f>
        <v>0</v>
      </c>
      <c r="R772">
        <f>IF(LEFT(DN772,1)&lt;&gt;"0",IF(LEFT(DN772,1)="1",3.0,DO772),$D$5+$E$5*(EF772*DY772/($K$5*1000))+$F$5*(EF772*DY772/($K$5*1000))*MAX(MIN(DL772,$J$5),$I$5)*MAX(MIN(DL772,$J$5),$I$5)+$G$5*MAX(MIN(DL772,$J$5),$I$5)*(EF772*DY772/($K$5*1000))+$H$5*(EF772*DY772/($K$5*1000))*(EF772*DY772/($K$5*1000)))</f>
        <v>0</v>
      </c>
      <c r="S772">
        <f>J772*(1000-(1000*0.61365*exp(17.502*W772/(240.97+W772))/(DY772+DZ772)+DT772)/2)/(1000*0.61365*exp(17.502*W772/(240.97+W772))/(DY772+DZ772)-DT772)</f>
        <v>0</v>
      </c>
      <c r="T772">
        <f>1/((DM772+1)/(Q772/1.6)+1/(R772/1.37)) + DM772/((DM772+1)/(Q772/1.6) + DM772/(R772/1.37))</f>
        <v>0</v>
      </c>
      <c r="U772">
        <f>(DH772*DK772)</f>
        <v>0</v>
      </c>
      <c r="V772">
        <f>(EA772+(U772+2*0.95*5.67E-8*(((EA772+$B$7)+273)^4-(EA772+273)^4)-44100*J772)/(1.84*29.3*R772+8*0.95*5.67E-8*(EA772+273)^3))</f>
        <v>0</v>
      </c>
      <c r="W772">
        <f>($C$7*EB772+$D$7*EC772+$E$7*V772)</f>
        <v>0</v>
      </c>
      <c r="X772">
        <f>0.61365*exp(17.502*W772/(240.97+W772))</f>
        <v>0</v>
      </c>
      <c r="Y772">
        <f>(Z772/AA772*100)</f>
        <v>0</v>
      </c>
      <c r="Z772">
        <f>DT772*(DY772+DZ772)/1000</f>
        <v>0</v>
      </c>
      <c r="AA772">
        <f>0.61365*exp(17.502*EA772/(240.97+EA772))</f>
        <v>0</v>
      </c>
      <c r="AB772">
        <f>(X772-DT772*(DY772+DZ772)/1000)</f>
        <v>0</v>
      </c>
      <c r="AC772">
        <f>(-J772*44100)</f>
        <v>0</v>
      </c>
      <c r="AD772">
        <f>2*29.3*R772*0.92*(EA772-W772)</f>
        <v>0</v>
      </c>
      <c r="AE772">
        <f>2*0.95*5.67E-8*(((EA772+$B$7)+273)^4-(W772+273)^4)</f>
        <v>0</v>
      </c>
      <c r="AF772">
        <f>U772+AE772+AC772+AD772</f>
        <v>0</v>
      </c>
      <c r="AG772">
        <f>DX772*AU772*(DS772-DR772*(1000-AU772*DU772)/(1000-AU772*DT772))/(100*DL772)</f>
        <v>0</v>
      </c>
      <c r="AH772">
        <f>1000*DX772*AU772*(DT772-DU772)/(100*DL772*(1000-AU772*DT772))</f>
        <v>0</v>
      </c>
      <c r="AI772">
        <f>(AJ772 - AK772 - DY772*1E3/(8.314*(EA772+273.15)) * AM772/DX772 * AL772) * DX772/(100*DL772) * (1000 - DU772)/1000</f>
        <v>0</v>
      </c>
      <c r="AJ772">
        <v>1407.98791678921</v>
      </c>
      <c r="AK772">
        <v>1378.42624242424</v>
      </c>
      <c r="AL772">
        <v>3.21026815548676</v>
      </c>
      <c r="AM772">
        <v>65.3077758132671</v>
      </c>
      <c r="AN772">
        <f>(AP772 - AO772 + DY772*1E3/(8.314*(EA772+273.15)) * AR772/DX772 * AQ772) * DX772/(100*DL772) * 1000/(1000 - AP772)</f>
        <v>0</v>
      </c>
      <c r="AO772">
        <v>26.016007203713</v>
      </c>
      <c r="AP772">
        <v>32.1557581818182</v>
      </c>
      <c r="AQ772">
        <v>8.8324279595401e-05</v>
      </c>
      <c r="AR772">
        <v>110.477653958473</v>
      </c>
      <c r="AS772">
        <v>17</v>
      </c>
      <c r="AT772">
        <v>3</v>
      </c>
      <c r="AU772">
        <f>IF(AS772*$H$13&gt;=AW772,1.0,(AW772/(AW772-AS772*$H$13)))</f>
        <v>0</v>
      </c>
      <c r="AV772">
        <f>(AU772-1)*100</f>
        <v>0</v>
      </c>
      <c r="AW772">
        <f>MAX(0,($B$13+$C$13*EF772)/(1+$D$13*EF772)*DY772/(EA772+273)*$E$13)</f>
        <v>0</v>
      </c>
      <c r="AX772" t="s">
        <v>437</v>
      </c>
      <c r="AY772" t="s">
        <v>437</v>
      </c>
      <c r="AZ772">
        <v>0</v>
      </c>
      <c r="BA772">
        <v>0</v>
      </c>
      <c r="BB772">
        <f>1-AZ772/BA772</f>
        <v>0</v>
      </c>
      <c r="BC772">
        <v>0</v>
      </c>
      <c r="BD772" t="s">
        <v>437</v>
      </c>
      <c r="BE772" t="s">
        <v>437</v>
      </c>
      <c r="BF772">
        <v>0</v>
      </c>
      <c r="BG772">
        <v>0</v>
      </c>
      <c r="BH772">
        <f>1-BF772/BG772</f>
        <v>0</v>
      </c>
      <c r="BI772">
        <v>0.5</v>
      </c>
      <c r="BJ772">
        <f>DI772</f>
        <v>0</v>
      </c>
      <c r="BK772">
        <f>L772</f>
        <v>0</v>
      </c>
      <c r="BL772">
        <f>BH772*BI772*BJ772</f>
        <v>0</v>
      </c>
      <c r="BM772">
        <f>(BK772-BC772)/BJ772</f>
        <v>0</v>
      </c>
      <c r="BN772">
        <f>(BA772-BG772)/BG772</f>
        <v>0</v>
      </c>
      <c r="BO772">
        <f>AZ772/(BB772+AZ772/BG772)</f>
        <v>0</v>
      </c>
      <c r="BP772" t="s">
        <v>437</v>
      </c>
      <c r="BQ772">
        <v>0</v>
      </c>
      <c r="BR772">
        <f>IF(BQ772&lt;&gt;0, BQ772, BO772)</f>
        <v>0</v>
      </c>
      <c r="BS772">
        <f>1-BR772/BG772</f>
        <v>0</v>
      </c>
      <c r="BT772">
        <f>(BG772-BF772)/(BG772-BR772)</f>
        <v>0</v>
      </c>
      <c r="BU772">
        <f>(BA772-BG772)/(BA772-BR772)</f>
        <v>0</v>
      </c>
      <c r="BV772">
        <f>(BG772-BF772)/(BG772-AZ772)</f>
        <v>0</v>
      </c>
      <c r="BW772">
        <f>(BA772-BG772)/(BA772-AZ772)</f>
        <v>0</v>
      </c>
      <c r="BX772">
        <f>(BT772*BR772/BF772)</f>
        <v>0</v>
      </c>
      <c r="BY772">
        <f>(1-BX772)</f>
        <v>0</v>
      </c>
      <c r="DH772">
        <f>$B$11*EG772+$C$11*EH772+$F$11*ES772*(1-EV772)</f>
        <v>0</v>
      </c>
      <c r="DI772">
        <f>DH772*DJ772</f>
        <v>0</v>
      </c>
      <c r="DJ772">
        <f>($B$11*$D$9+$C$11*$D$9+$F$11*((FF772+EX772)/MAX(FF772+EX772+FG772, 0.1)*$I$9+FG772/MAX(FF772+EX772+FG772, 0.1)*$J$9))/($B$11+$C$11+$F$11)</f>
        <v>0</v>
      </c>
      <c r="DK772">
        <f>($B$11*$K$9+$C$11*$K$9+$F$11*((FF772+EX772)/MAX(FF772+EX772+FG772, 0.1)*$P$9+FG772/MAX(FF772+EX772+FG772, 0.1)*$Q$9))/($B$11+$C$11+$F$11)</f>
        <v>0</v>
      </c>
      <c r="DL772">
        <v>6</v>
      </c>
      <c r="DM772">
        <v>0.5</v>
      </c>
      <c r="DN772" t="s">
        <v>438</v>
      </c>
      <c r="DO772">
        <v>2</v>
      </c>
      <c r="DP772" t="b">
        <v>1</v>
      </c>
      <c r="DQ772">
        <v>1761419230.43333</v>
      </c>
      <c r="DR772">
        <v>1312.96166666667</v>
      </c>
      <c r="DS772">
        <v>1357.84333333333</v>
      </c>
      <c r="DT772">
        <v>32.13625</v>
      </c>
      <c r="DU772">
        <v>26.0186333333333</v>
      </c>
      <c r="DV772">
        <v>1311.86666666667</v>
      </c>
      <c r="DW772">
        <v>31.82105</v>
      </c>
      <c r="DX772">
        <v>500.03425</v>
      </c>
      <c r="DY772">
        <v>90.2795</v>
      </c>
      <c r="DZ772">
        <v>0.0450629</v>
      </c>
      <c r="EA772">
        <v>44.7557583333333</v>
      </c>
      <c r="EB772">
        <v>44.2333583333333</v>
      </c>
      <c r="EC772">
        <v>999.9</v>
      </c>
      <c r="ED772">
        <v>0</v>
      </c>
      <c r="EE772">
        <v>0</v>
      </c>
      <c r="EF772">
        <v>10000.2608333333</v>
      </c>
      <c r="EG772">
        <v>0</v>
      </c>
      <c r="EH772">
        <v>1195.3925</v>
      </c>
      <c r="EI772">
        <v>-44.880525</v>
      </c>
      <c r="EJ772">
        <v>1356.55666666667</v>
      </c>
      <c r="EK772">
        <v>1394.115</v>
      </c>
      <c r="EL772">
        <v>6.11762</v>
      </c>
      <c r="EM772">
        <v>1357.84333333333</v>
      </c>
      <c r="EN772">
        <v>26.0186333333333</v>
      </c>
      <c r="EO772">
        <v>2.901245</v>
      </c>
      <c r="EP772">
        <v>2.34894916666667</v>
      </c>
      <c r="EQ772">
        <v>23.4717333333333</v>
      </c>
      <c r="ER772">
        <v>20.0160666666667</v>
      </c>
      <c r="ES772">
        <v>1199.97083333333</v>
      </c>
      <c r="ET772">
        <v>0.966998666666667</v>
      </c>
      <c r="EU772">
        <v>0.0330014916666667</v>
      </c>
      <c r="EV772">
        <v>0</v>
      </c>
      <c r="EW772">
        <v>1108.44166666667</v>
      </c>
      <c r="EX772">
        <v>5.00059</v>
      </c>
      <c r="EY772">
        <v>14689.9916666667</v>
      </c>
      <c r="EZ772">
        <v>10358.4583333333</v>
      </c>
      <c r="FA772">
        <v>64.8749166666667</v>
      </c>
      <c r="FB772">
        <v>66.781</v>
      </c>
      <c r="FC772">
        <v>65.13525</v>
      </c>
      <c r="FD772">
        <v>66.4475833333333</v>
      </c>
      <c r="FE772">
        <v>65.531</v>
      </c>
      <c r="FF772">
        <v>1155.53083333333</v>
      </c>
      <c r="FG772">
        <v>39.4391666666667</v>
      </c>
      <c r="FH772">
        <v>0</v>
      </c>
      <c r="FI772">
        <v>1761419198.5</v>
      </c>
      <c r="FJ772">
        <v>0</v>
      </c>
      <c r="FK772">
        <v>1108.44846153846</v>
      </c>
      <c r="FL772">
        <v>-8.65572648372426</v>
      </c>
      <c r="FM772">
        <v>-73.7675212529676</v>
      </c>
      <c r="FN772">
        <v>14689.8423076923</v>
      </c>
      <c r="FO772">
        <v>15</v>
      </c>
      <c r="FP772">
        <v>0</v>
      </c>
      <c r="FQ772" t="s">
        <v>439</v>
      </c>
      <c r="FR772">
        <v>0</v>
      </c>
      <c r="FS772">
        <v>0</v>
      </c>
      <c r="FT772">
        <v>0</v>
      </c>
      <c r="FU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A772">
        <v>0</v>
      </c>
      <c r="GB772">
        <v>0</v>
      </c>
      <c r="GC772">
        <v>-45.37477</v>
      </c>
      <c r="GD772">
        <v>6.46295639097744</v>
      </c>
      <c r="GE772">
        <v>0.931370961593714</v>
      </c>
      <c r="GF772">
        <v>0</v>
      </c>
      <c r="GG772">
        <v>1108.96911764706</v>
      </c>
      <c r="GH772">
        <v>-8.57860962844237</v>
      </c>
      <c r="GI772">
        <v>0.879038136250481</v>
      </c>
      <c r="GJ772">
        <v>-1</v>
      </c>
      <c r="GK772">
        <v>6.1079905</v>
      </c>
      <c r="GL772">
        <v>0.198886466165427</v>
      </c>
      <c r="GM772">
        <v>0.0191814085705404</v>
      </c>
      <c r="GN772">
        <v>0</v>
      </c>
      <c r="GO772">
        <v>0</v>
      </c>
      <c r="GP772">
        <v>2</v>
      </c>
      <c r="GQ772" t="s">
        <v>473</v>
      </c>
      <c r="GR772">
        <v>3.12605</v>
      </c>
      <c r="GS772">
        <v>2.72321</v>
      </c>
      <c r="GT772">
        <v>0.187635</v>
      </c>
      <c r="GU772">
        <v>0.191483</v>
      </c>
      <c r="GV772">
        <v>0.119234</v>
      </c>
      <c r="GW772">
        <v>0.102841</v>
      </c>
      <c r="GX772">
        <v>28831.8</v>
      </c>
      <c r="GY772">
        <v>30255.5</v>
      </c>
      <c r="GZ772">
        <v>32281.6</v>
      </c>
      <c r="HA772">
        <v>34056.5</v>
      </c>
      <c r="HB772">
        <v>40701.5</v>
      </c>
      <c r="HC772">
        <v>44127.8</v>
      </c>
      <c r="HD772">
        <v>50812.8</v>
      </c>
      <c r="HE772">
        <v>54679.1</v>
      </c>
      <c r="HF772">
        <v>1.63085</v>
      </c>
      <c r="HG772">
        <v>1.4919</v>
      </c>
      <c r="HH772">
        <v>-0.0863895</v>
      </c>
      <c r="HI772">
        <v>0</v>
      </c>
      <c r="HJ772">
        <v>45.6164</v>
      </c>
      <c r="HK772">
        <v>999.9</v>
      </c>
      <c r="HL772">
        <v>56.141</v>
      </c>
      <c r="HM772">
        <v>30.424</v>
      </c>
      <c r="HN772">
        <v>27.1446</v>
      </c>
      <c r="HO772">
        <v>60.7393</v>
      </c>
      <c r="HP772">
        <v>40.8293</v>
      </c>
      <c r="HQ772">
        <v>1</v>
      </c>
      <c r="HR772">
        <v>2.87667</v>
      </c>
      <c r="HS772">
        <v>9.28105</v>
      </c>
      <c r="HT772">
        <v>19.8974</v>
      </c>
      <c r="HU772">
        <v>5.18584</v>
      </c>
      <c r="HV772">
        <v>12.0162</v>
      </c>
      <c r="HW772">
        <v>4.9688</v>
      </c>
      <c r="HX772">
        <v>3.29598</v>
      </c>
      <c r="HY772">
        <v>9999</v>
      </c>
      <c r="HZ772">
        <v>9999</v>
      </c>
      <c r="IA772">
        <v>999.9</v>
      </c>
      <c r="IB772">
        <v>9999</v>
      </c>
      <c r="IC772">
        <v>1.86325</v>
      </c>
      <c r="ID772">
        <v>1.86813</v>
      </c>
      <c r="IE772">
        <v>1.86783</v>
      </c>
      <c r="IF772">
        <v>1.86905</v>
      </c>
      <c r="IG772">
        <v>1.86981</v>
      </c>
      <c r="IH772">
        <v>1.86591</v>
      </c>
      <c r="II772">
        <v>1.86695</v>
      </c>
      <c r="IJ772">
        <v>1.8684</v>
      </c>
      <c r="IK772">
        <v>5</v>
      </c>
      <c r="IL772">
        <v>0</v>
      </c>
      <c r="IM772">
        <v>0</v>
      </c>
      <c r="IN772">
        <v>0</v>
      </c>
      <c r="IO772" t="s">
        <v>441</v>
      </c>
      <c r="IP772" t="s">
        <v>442</v>
      </c>
      <c r="IQ772" t="s">
        <v>443</v>
      </c>
      <c r="IR772" t="s">
        <v>443</v>
      </c>
      <c r="IS772" t="s">
        <v>443</v>
      </c>
      <c r="IT772" t="s">
        <v>443</v>
      </c>
      <c r="IU772">
        <v>0</v>
      </c>
      <c r="IV772">
        <v>100</v>
      </c>
      <c r="IW772">
        <v>100</v>
      </c>
      <c r="IX772">
        <v>1.1</v>
      </c>
      <c r="IY772">
        <v>0.3152</v>
      </c>
      <c r="IZ772">
        <v>1.09748391826392</v>
      </c>
      <c r="JA772">
        <v>0</v>
      </c>
      <c r="JB772">
        <v>0</v>
      </c>
      <c r="JC772">
        <v>0</v>
      </c>
      <c r="JD772">
        <v>0.315191680746845</v>
      </c>
      <c r="JE772">
        <v>0</v>
      </c>
      <c r="JF772">
        <v>0</v>
      </c>
      <c r="JG772">
        <v>0</v>
      </c>
      <c r="JH772">
        <v>5</v>
      </c>
      <c r="JI772">
        <v>2273</v>
      </c>
      <c r="JJ772">
        <v>0</v>
      </c>
      <c r="JK772">
        <v>25</v>
      </c>
      <c r="JL772">
        <v>29356987.3</v>
      </c>
      <c r="JM772">
        <v>29356987.3</v>
      </c>
      <c r="JN772">
        <v>2.67456</v>
      </c>
      <c r="JO772">
        <v>2.61108</v>
      </c>
      <c r="JP772">
        <v>1.54785</v>
      </c>
      <c r="JQ772">
        <v>2.31445</v>
      </c>
      <c r="JR772">
        <v>1.64673</v>
      </c>
      <c r="JS772">
        <v>2.31567</v>
      </c>
      <c r="JT772">
        <v>34.5777</v>
      </c>
      <c r="JU772">
        <v>24.0963</v>
      </c>
      <c r="JV772">
        <v>18</v>
      </c>
      <c r="JW772">
        <v>474.059</v>
      </c>
      <c r="JX772">
        <v>374.092</v>
      </c>
      <c r="JY772">
        <v>36.561</v>
      </c>
      <c r="JZ772">
        <v>57.8535</v>
      </c>
      <c r="KA772">
        <v>30.0042</v>
      </c>
      <c r="KB772">
        <v>56.6471</v>
      </c>
      <c r="KC772">
        <v>56.3962</v>
      </c>
      <c r="KD772">
        <v>53.5138</v>
      </c>
      <c r="KE772">
        <v>0</v>
      </c>
      <c r="KF772">
        <v>100</v>
      </c>
      <c r="KG772">
        <v>23.9834</v>
      </c>
      <c r="KH772">
        <v>1409.36</v>
      </c>
      <c r="KI772">
        <v>34.6858</v>
      </c>
      <c r="KJ772">
        <v>92.0448</v>
      </c>
      <c r="KK772">
        <v>88.4367</v>
      </c>
    </row>
    <row r="773" spans="1:297">
      <c r="A773">
        <v>757</v>
      </c>
      <c r="B773">
        <v>1761419243.1</v>
      </c>
      <c r="C773">
        <v>11062.0999999046</v>
      </c>
      <c r="D773" t="s">
        <v>1963</v>
      </c>
      <c r="E773" t="s">
        <v>1964</v>
      </c>
      <c r="F773">
        <v>5</v>
      </c>
      <c r="G773" t="s">
        <v>1796</v>
      </c>
      <c r="H773" t="s">
        <v>436</v>
      </c>
      <c r="I773">
        <v>1761419234.86923</v>
      </c>
      <c r="J773">
        <f>(K773)/1000</f>
        <v>0</v>
      </c>
      <c r="K773">
        <f>IF(DP773, AN773, AH773)</f>
        <v>0</v>
      </c>
      <c r="L773">
        <f>IF(DP773, AI773, AG773)</f>
        <v>0</v>
      </c>
      <c r="M773">
        <f>DR773 - IF(AU773&gt;1, L773*DL773*100.0/(AW773), 0)</f>
        <v>0</v>
      </c>
      <c r="N773">
        <f>((T773-J773/2)*M773-L773)/(T773+J773/2)</f>
        <v>0</v>
      </c>
      <c r="O773">
        <f>N773*(DY773+DZ773)/1000.0</f>
        <v>0</v>
      </c>
      <c r="P773">
        <f>(DR773 - IF(AU773&gt;1, L773*DL773*100.0/(AW773), 0))*(DY773+DZ773)/1000.0</f>
        <v>0</v>
      </c>
      <c r="Q773">
        <f>2.0/((1/S773-1/R773)+SIGN(S773)*SQRT((1/S773-1/R773)*(1/S773-1/R773) + 4*DM773/((DM773+1)*(DM773+1))*(2*1/S773*1/R773-1/R773*1/R773)))</f>
        <v>0</v>
      </c>
      <c r="R773">
        <f>IF(LEFT(DN773,1)&lt;&gt;"0",IF(LEFT(DN773,1)="1",3.0,DO773),$D$5+$E$5*(EF773*DY773/($K$5*1000))+$F$5*(EF773*DY773/($K$5*1000))*MAX(MIN(DL773,$J$5),$I$5)*MAX(MIN(DL773,$J$5),$I$5)+$G$5*MAX(MIN(DL773,$J$5),$I$5)*(EF773*DY773/($K$5*1000))+$H$5*(EF773*DY773/($K$5*1000))*(EF773*DY773/($K$5*1000)))</f>
        <v>0</v>
      </c>
      <c r="S773">
        <f>J773*(1000-(1000*0.61365*exp(17.502*W773/(240.97+W773))/(DY773+DZ773)+DT773)/2)/(1000*0.61365*exp(17.502*W773/(240.97+W773))/(DY773+DZ773)-DT773)</f>
        <v>0</v>
      </c>
      <c r="T773">
        <f>1/((DM773+1)/(Q773/1.6)+1/(R773/1.37)) + DM773/((DM773+1)/(Q773/1.6) + DM773/(R773/1.37))</f>
        <v>0</v>
      </c>
      <c r="U773">
        <f>(DH773*DK773)</f>
        <v>0</v>
      </c>
      <c r="V773">
        <f>(EA773+(U773+2*0.95*5.67E-8*(((EA773+$B$7)+273)^4-(EA773+273)^4)-44100*J773)/(1.84*29.3*R773+8*0.95*5.67E-8*(EA773+273)^3))</f>
        <v>0</v>
      </c>
      <c r="W773">
        <f>($C$7*EB773+$D$7*EC773+$E$7*V773)</f>
        <v>0</v>
      </c>
      <c r="X773">
        <f>0.61365*exp(17.502*W773/(240.97+W773))</f>
        <v>0</v>
      </c>
      <c r="Y773">
        <f>(Z773/AA773*100)</f>
        <v>0</v>
      </c>
      <c r="Z773">
        <f>DT773*(DY773+DZ773)/1000</f>
        <v>0</v>
      </c>
      <c r="AA773">
        <f>0.61365*exp(17.502*EA773/(240.97+EA773))</f>
        <v>0</v>
      </c>
      <c r="AB773">
        <f>(X773-DT773*(DY773+DZ773)/1000)</f>
        <v>0</v>
      </c>
      <c r="AC773">
        <f>(-J773*44100)</f>
        <v>0</v>
      </c>
      <c r="AD773">
        <f>2*29.3*R773*0.92*(EA773-W773)</f>
        <v>0</v>
      </c>
      <c r="AE773">
        <f>2*0.95*5.67E-8*(((EA773+$B$7)+273)^4-(W773+273)^4)</f>
        <v>0</v>
      </c>
      <c r="AF773">
        <f>U773+AE773+AC773+AD773</f>
        <v>0</v>
      </c>
      <c r="AG773">
        <f>DX773*AU773*(DS773-DR773*(1000-AU773*DU773)/(1000-AU773*DT773))/(100*DL773)</f>
        <v>0</v>
      </c>
      <c r="AH773">
        <f>1000*DX773*AU773*(DT773-DU773)/(100*DL773*(1000-AU773*DT773))</f>
        <v>0</v>
      </c>
      <c r="AI773">
        <f>(AJ773 - AK773 - DY773*1E3/(8.314*(EA773+273.15)) * AM773/DX773 * AL773) * DX773/(100*DL773) * (1000 - DU773)/1000</f>
        <v>0</v>
      </c>
      <c r="AJ773">
        <v>1423.97665449996</v>
      </c>
      <c r="AK773">
        <v>1394.19545454545</v>
      </c>
      <c r="AL773">
        <v>3.15781091811279</v>
      </c>
      <c r="AM773">
        <v>65.3077758132671</v>
      </c>
      <c r="AN773">
        <f>(AP773 - AO773 + DY773*1E3/(8.314*(EA773+273.15)) * AR773/DX773 * AQ773) * DX773/(100*DL773) * 1000/(1000 - AP773)</f>
        <v>0</v>
      </c>
      <c r="AO773">
        <v>26.0143583747296</v>
      </c>
      <c r="AP773">
        <v>32.1743048484848</v>
      </c>
      <c r="AQ773">
        <v>0.000104106381029273</v>
      </c>
      <c r="AR773">
        <v>110.477653958473</v>
      </c>
      <c r="AS773">
        <v>18</v>
      </c>
      <c r="AT773">
        <v>4</v>
      </c>
      <c r="AU773">
        <f>IF(AS773*$H$13&gt;=AW773,1.0,(AW773/(AW773-AS773*$H$13)))</f>
        <v>0</v>
      </c>
      <c r="AV773">
        <f>(AU773-1)*100</f>
        <v>0</v>
      </c>
      <c r="AW773">
        <f>MAX(0,($B$13+$C$13*EF773)/(1+$D$13*EF773)*DY773/(EA773+273)*$E$13)</f>
        <v>0</v>
      </c>
      <c r="AX773" t="s">
        <v>437</v>
      </c>
      <c r="AY773" t="s">
        <v>437</v>
      </c>
      <c r="AZ773">
        <v>0</v>
      </c>
      <c r="BA773">
        <v>0</v>
      </c>
      <c r="BB773">
        <f>1-AZ773/BA773</f>
        <v>0</v>
      </c>
      <c r="BC773">
        <v>0</v>
      </c>
      <c r="BD773" t="s">
        <v>437</v>
      </c>
      <c r="BE773" t="s">
        <v>437</v>
      </c>
      <c r="BF773">
        <v>0</v>
      </c>
      <c r="BG773">
        <v>0</v>
      </c>
      <c r="BH773">
        <f>1-BF773/BG773</f>
        <v>0</v>
      </c>
      <c r="BI773">
        <v>0.5</v>
      </c>
      <c r="BJ773">
        <f>DI773</f>
        <v>0</v>
      </c>
      <c r="BK773">
        <f>L773</f>
        <v>0</v>
      </c>
      <c r="BL773">
        <f>BH773*BI773*BJ773</f>
        <v>0</v>
      </c>
      <c r="BM773">
        <f>(BK773-BC773)/BJ773</f>
        <v>0</v>
      </c>
      <c r="BN773">
        <f>(BA773-BG773)/BG773</f>
        <v>0</v>
      </c>
      <c r="BO773">
        <f>AZ773/(BB773+AZ773/BG773)</f>
        <v>0</v>
      </c>
      <c r="BP773" t="s">
        <v>437</v>
      </c>
      <c r="BQ773">
        <v>0</v>
      </c>
      <c r="BR773">
        <f>IF(BQ773&lt;&gt;0, BQ773, BO773)</f>
        <v>0</v>
      </c>
      <c r="BS773">
        <f>1-BR773/BG773</f>
        <v>0</v>
      </c>
      <c r="BT773">
        <f>(BG773-BF773)/(BG773-BR773)</f>
        <v>0</v>
      </c>
      <c r="BU773">
        <f>(BA773-BG773)/(BA773-BR773)</f>
        <v>0</v>
      </c>
      <c r="BV773">
        <f>(BG773-BF773)/(BG773-AZ773)</f>
        <v>0</v>
      </c>
      <c r="BW773">
        <f>(BA773-BG773)/(BA773-AZ773)</f>
        <v>0</v>
      </c>
      <c r="BX773">
        <f>(BT773*BR773/BF773)</f>
        <v>0</v>
      </c>
      <c r="BY773">
        <f>(1-BX773)</f>
        <v>0</v>
      </c>
      <c r="DH773">
        <f>$B$11*EG773+$C$11*EH773+$F$11*ES773*(1-EV773)</f>
        <v>0</v>
      </c>
      <c r="DI773">
        <f>DH773*DJ773</f>
        <v>0</v>
      </c>
      <c r="DJ773">
        <f>($B$11*$D$9+$C$11*$D$9+$F$11*((FF773+EX773)/MAX(FF773+EX773+FG773, 0.1)*$I$9+FG773/MAX(FF773+EX773+FG773, 0.1)*$J$9))/($B$11+$C$11+$F$11)</f>
        <v>0</v>
      </c>
      <c r="DK773">
        <f>($B$11*$K$9+$C$11*$K$9+$F$11*((FF773+EX773)/MAX(FF773+EX773+FG773, 0.1)*$P$9+FG773/MAX(FF773+EX773+FG773, 0.1)*$Q$9))/($B$11+$C$11+$F$11)</f>
        <v>0</v>
      </c>
      <c r="DL773">
        <v>6</v>
      </c>
      <c r="DM773">
        <v>0.5</v>
      </c>
      <c r="DN773" t="s">
        <v>438</v>
      </c>
      <c r="DO773">
        <v>2</v>
      </c>
      <c r="DP773" t="b">
        <v>1</v>
      </c>
      <c r="DQ773">
        <v>1761419234.86923</v>
      </c>
      <c r="DR773">
        <v>1326.92230769231</v>
      </c>
      <c r="DS773">
        <v>1372.01</v>
      </c>
      <c r="DT773">
        <v>32.15</v>
      </c>
      <c r="DU773">
        <v>26.0171153846154</v>
      </c>
      <c r="DV773">
        <v>1325.82538461538</v>
      </c>
      <c r="DW773">
        <v>31.8348076923077</v>
      </c>
      <c r="DX773">
        <v>500.029153846154</v>
      </c>
      <c r="DY773">
        <v>90.2781230769231</v>
      </c>
      <c r="DZ773">
        <v>0.0451288076923077</v>
      </c>
      <c r="EA773">
        <v>44.7785692307692</v>
      </c>
      <c r="EB773">
        <v>44.2441076923077</v>
      </c>
      <c r="EC773">
        <v>999.9</v>
      </c>
      <c r="ED773">
        <v>0</v>
      </c>
      <c r="EE773">
        <v>0</v>
      </c>
      <c r="EF773">
        <v>9996.15461538462</v>
      </c>
      <c r="EG773">
        <v>0</v>
      </c>
      <c r="EH773">
        <v>1195.27461538462</v>
      </c>
      <c r="EI773">
        <v>-45.0877</v>
      </c>
      <c r="EJ773">
        <v>1371.00076923077</v>
      </c>
      <c r="EK773">
        <v>1408.65923076923</v>
      </c>
      <c r="EL773">
        <v>6.13288769230769</v>
      </c>
      <c r="EM773">
        <v>1372.01</v>
      </c>
      <c r="EN773">
        <v>26.0171153846154</v>
      </c>
      <c r="EO773">
        <v>2.90244230769231</v>
      </c>
      <c r="EP773">
        <v>2.34877538461538</v>
      </c>
      <c r="EQ773">
        <v>23.4785769230769</v>
      </c>
      <c r="ER773">
        <v>20.0148846153846</v>
      </c>
      <c r="ES773">
        <v>1199.92307692308</v>
      </c>
      <c r="ET773">
        <v>0.966997846153846</v>
      </c>
      <c r="EU773">
        <v>0.0330023461538462</v>
      </c>
      <c r="EV773">
        <v>0</v>
      </c>
      <c r="EW773">
        <v>1107.82769230769</v>
      </c>
      <c r="EX773">
        <v>5.00059</v>
      </c>
      <c r="EY773">
        <v>14683.8384615385</v>
      </c>
      <c r="EZ773">
        <v>10358.0461538462</v>
      </c>
      <c r="FA773">
        <v>64.8988461538462</v>
      </c>
      <c r="FB773">
        <v>66.8122307692308</v>
      </c>
      <c r="FC773">
        <v>65.1583846153846</v>
      </c>
      <c r="FD773">
        <v>66.4709230769231</v>
      </c>
      <c r="FE773">
        <v>65.5573846153846</v>
      </c>
      <c r="FF773">
        <v>1155.48538461538</v>
      </c>
      <c r="FG773">
        <v>39.4361538461538</v>
      </c>
      <c r="FH773">
        <v>0</v>
      </c>
      <c r="FI773">
        <v>1761419203.3</v>
      </c>
      <c r="FJ773">
        <v>0</v>
      </c>
      <c r="FK773">
        <v>1107.74269230769</v>
      </c>
      <c r="FL773">
        <v>-8.42085470309955</v>
      </c>
      <c r="FM773">
        <v>-77.4393160955799</v>
      </c>
      <c r="FN773">
        <v>14683.8115384615</v>
      </c>
      <c r="FO773">
        <v>15</v>
      </c>
      <c r="FP773">
        <v>0</v>
      </c>
      <c r="FQ773" t="s">
        <v>439</v>
      </c>
      <c r="FR773">
        <v>0</v>
      </c>
      <c r="FS773">
        <v>0</v>
      </c>
      <c r="FT773">
        <v>0</v>
      </c>
      <c r="FU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A773">
        <v>0</v>
      </c>
      <c r="GB773">
        <v>0</v>
      </c>
      <c r="GC773">
        <v>-45.0624333333333</v>
      </c>
      <c r="GD773">
        <v>0.393350649350692</v>
      </c>
      <c r="GE773">
        <v>0.734170996257705</v>
      </c>
      <c r="GF773">
        <v>1</v>
      </c>
      <c r="GG773">
        <v>1108.265</v>
      </c>
      <c r="GH773">
        <v>-8.58135981903106</v>
      </c>
      <c r="GI773">
        <v>0.869294000222908</v>
      </c>
      <c r="GJ773">
        <v>-1</v>
      </c>
      <c r="GK773">
        <v>6.12372952380952</v>
      </c>
      <c r="GL773">
        <v>0.204068571428574</v>
      </c>
      <c r="GM773">
        <v>0.020665985505562</v>
      </c>
      <c r="GN773">
        <v>0</v>
      </c>
      <c r="GO773">
        <v>1</v>
      </c>
      <c r="GP773">
        <v>2</v>
      </c>
      <c r="GQ773" t="s">
        <v>446</v>
      </c>
      <c r="GR773">
        <v>3.12601</v>
      </c>
      <c r="GS773">
        <v>2.72282</v>
      </c>
      <c r="GT773">
        <v>0.188993</v>
      </c>
      <c r="GU773">
        <v>0.193138</v>
      </c>
      <c r="GV773">
        <v>0.119276</v>
      </c>
      <c r="GW773">
        <v>0.10283</v>
      </c>
      <c r="GX773">
        <v>28780.6</v>
      </c>
      <c r="GY773">
        <v>30188.9</v>
      </c>
      <c r="GZ773">
        <v>32279</v>
      </c>
      <c r="HA773">
        <v>34052.4</v>
      </c>
      <c r="HB773">
        <v>40697.4</v>
      </c>
      <c r="HC773">
        <v>44123.5</v>
      </c>
      <c r="HD773">
        <v>50809.3</v>
      </c>
      <c r="HE773">
        <v>54672.9</v>
      </c>
      <c r="HF773">
        <v>1.63037</v>
      </c>
      <c r="HG773">
        <v>1.49125</v>
      </c>
      <c r="HH773">
        <v>-0.0856631</v>
      </c>
      <c r="HI773">
        <v>0</v>
      </c>
      <c r="HJ773">
        <v>45.639</v>
      </c>
      <c r="HK773">
        <v>999.9</v>
      </c>
      <c r="HL773">
        <v>56.141</v>
      </c>
      <c r="HM773">
        <v>30.434</v>
      </c>
      <c r="HN773">
        <v>27.1606</v>
      </c>
      <c r="HO773">
        <v>60.7493</v>
      </c>
      <c r="HP773">
        <v>40.6811</v>
      </c>
      <c r="HQ773">
        <v>1</v>
      </c>
      <c r="HR773">
        <v>2.88113</v>
      </c>
      <c r="HS773">
        <v>9.28105</v>
      </c>
      <c r="HT773">
        <v>19.8973</v>
      </c>
      <c r="HU773">
        <v>5.18554</v>
      </c>
      <c r="HV773">
        <v>12.0164</v>
      </c>
      <c r="HW773">
        <v>4.9685</v>
      </c>
      <c r="HX773">
        <v>3.29595</v>
      </c>
      <c r="HY773">
        <v>9999</v>
      </c>
      <c r="HZ773">
        <v>9999</v>
      </c>
      <c r="IA773">
        <v>999.9</v>
      </c>
      <c r="IB773">
        <v>9999</v>
      </c>
      <c r="IC773">
        <v>1.86325</v>
      </c>
      <c r="ID773">
        <v>1.86812</v>
      </c>
      <c r="IE773">
        <v>1.86783</v>
      </c>
      <c r="IF773">
        <v>1.86905</v>
      </c>
      <c r="IG773">
        <v>1.86981</v>
      </c>
      <c r="IH773">
        <v>1.86588</v>
      </c>
      <c r="II773">
        <v>1.86691</v>
      </c>
      <c r="IJ773">
        <v>1.86843</v>
      </c>
      <c r="IK773">
        <v>5</v>
      </c>
      <c r="IL773">
        <v>0</v>
      </c>
      <c r="IM773">
        <v>0</v>
      </c>
      <c r="IN773">
        <v>0</v>
      </c>
      <c r="IO773" t="s">
        <v>441</v>
      </c>
      <c r="IP773" t="s">
        <v>442</v>
      </c>
      <c r="IQ773" t="s">
        <v>443</v>
      </c>
      <c r="IR773" t="s">
        <v>443</v>
      </c>
      <c r="IS773" t="s">
        <v>443</v>
      </c>
      <c r="IT773" t="s">
        <v>443</v>
      </c>
      <c r="IU773">
        <v>0</v>
      </c>
      <c r="IV773">
        <v>100</v>
      </c>
      <c r="IW773">
        <v>100</v>
      </c>
      <c r="IX773">
        <v>1.09</v>
      </c>
      <c r="IY773">
        <v>0.3151</v>
      </c>
      <c r="IZ773">
        <v>1.09748391826392</v>
      </c>
      <c r="JA773">
        <v>0</v>
      </c>
      <c r="JB773">
        <v>0</v>
      </c>
      <c r="JC773">
        <v>0</v>
      </c>
      <c r="JD773">
        <v>0.315191680746845</v>
      </c>
      <c r="JE773">
        <v>0</v>
      </c>
      <c r="JF773">
        <v>0</v>
      </c>
      <c r="JG773">
        <v>0</v>
      </c>
      <c r="JH773">
        <v>5</v>
      </c>
      <c r="JI773">
        <v>2273</v>
      </c>
      <c r="JJ773">
        <v>0</v>
      </c>
      <c r="JK773">
        <v>25</v>
      </c>
      <c r="JL773">
        <v>29356987.4</v>
      </c>
      <c r="JM773">
        <v>29356987.4</v>
      </c>
      <c r="JN773">
        <v>2.69897</v>
      </c>
      <c r="JO773">
        <v>2.60376</v>
      </c>
      <c r="JP773">
        <v>1.54785</v>
      </c>
      <c r="JQ773">
        <v>2.31445</v>
      </c>
      <c r="JR773">
        <v>1.64673</v>
      </c>
      <c r="JS773">
        <v>2.37671</v>
      </c>
      <c r="JT773">
        <v>34.5777</v>
      </c>
      <c r="JU773">
        <v>24.0963</v>
      </c>
      <c r="JV773">
        <v>18</v>
      </c>
      <c r="JW773">
        <v>473.92</v>
      </c>
      <c r="JX773">
        <v>373.85</v>
      </c>
      <c r="JY773">
        <v>36.5881</v>
      </c>
      <c r="JZ773">
        <v>57.8954</v>
      </c>
      <c r="KA773">
        <v>30.0042</v>
      </c>
      <c r="KB773">
        <v>56.6867</v>
      </c>
      <c r="KC773">
        <v>56.4351</v>
      </c>
      <c r="KD773">
        <v>54.1086</v>
      </c>
      <c r="KE773">
        <v>0</v>
      </c>
      <c r="KF773">
        <v>100</v>
      </c>
      <c r="KG773">
        <v>23.9939</v>
      </c>
      <c r="KH773">
        <v>1422.97</v>
      </c>
      <c r="KI773">
        <v>34.6858</v>
      </c>
      <c r="KJ773">
        <v>92.0381</v>
      </c>
      <c r="KK773">
        <v>88.4264</v>
      </c>
    </row>
    <row r="774" spans="1:297">
      <c r="A774">
        <v>758</v>
      </c>
      <c r="B774">
        <v>1761419248.1</v>
      </c>
      <c r="C774">
        <v>11067.0999999046</v>
      </c>
      <c r="D774" t="s">
        <v>1965</v>
      </c>
      <c r="E774" t="s">
        <v>1966</v>
      </c>
      <c r="F774">
        <v>5</v>
      </c>
      <c r="G774" t="s">
        <v>1796</v>
      </c>
      <c r="H774" t="s">
        <v>436</v>
      </c>
      <c r="I774">
        <v>1761419239.94615</v>
      </c>
      <c r="J774">
        <f>(K774)/1000</f>
        <v>0</v>
      </c>
      <c r="K774">
        <f>IF(DP774, AN774, AH774)</f>
        <v>0</v>
      </c>
      <c r="L774">
        <f>IF(DP774, AI774, AG774)</f>
        <v>0</v>
      </c>
      <c r="M774">
        <f>DR774 - IF(AU774&gt;1, L774*DL774*100.0/(AW774), 0)</f>
        <v>0</v>
      </c>
      <c r="N774">
        <f>((T774-J774/2)*M774-L774)/(T774+J774/2)</f>
        <v>0</v>
      </c>
      <c r="O774">
        <f>N774*(DY774+DZ774)/1000.0</f>
        <v>0</v>
      </c>
      <c r="P774">
        <f>(DR774 - IF(AU774&gt;1, L774*DL774*100.0/(AW774), 0))*(DY774+DZ774)/1000.0</f>
        <v>0</v>
      </c>
      <c r="Q774">
        <f>2.0/((1/S774-1/R774)+SIGN(S774)*SQRT((1/S774-1/R774)*(1/S774-1/R774) + 4*DM774/((DM774+1)*(DM774+1))*(2*1/S774*1/R774-1/R774*1/R774)))</f>
        <v>0</v>
      </c>
      <c r="R774">
        <f>IF(LEFT(DN774,1)&lt;&gt;"0",IF(LEFT(DN774,1)="1",3.0,DO774),$D$5+$E$5*(EF774*DY774/($K$5*1000))+$F$5*(EF774*DY774/($K$5*1000))*MAX(MIN(DL774,$J$5),$I$5)*MAX(MIN(DL774,$J$5),$I$5)+$G$5*MAX(MIN(DL774,$J$5),$I$5)*(EF774*DY774/($K$5*1000))+$H$5*(EF774*DY774/($K$5*1000))*(EF774*DY774/($K$5*1000)))</f>
        <v>0</v>
      </c>
      <c r="S774">
        <f>J774*(1000-(1000*0.61365*exp(17.502*W774/(240.97+W774))/(DY774+DZ774)+DT774)/2)/(1000*0.61365*exp(17.502*W774/(240.97+W774))/(DY774+DZ774)-DT774)</f>
        <v>0</v>
      </c>
      <c r="T774">
        <f>1/((DM774+1)/(Q774/1.6)+1/(R774/1.37)) + DM774/((DM774+1)/(Q774/1.6) + DM774/(R774/1.37))</f>
        <v>0</v>
      </c>
      <c r="U774">
        <f>(DH774*DK774)</f>
        <v>0</v>
      </c>
      <c r="V774">
        <f>(EA774+(U774+2*0.95*5.67E-8*(((EA774+$B$7)+273)^4-(EA774+273)^4)-44100*J774)/(1.84*29.3*R774+8*0.95*5.67E-8*(EA774+273)^3))</f>
        <v>0</v>
      </c>
      <c r="W774">
        <f>($C$7*EB774+$D$7*EC774+$E$7*V774)</f>
        <v>0</v>
      </c>
      <c r="X774">
        <f>0.61365*exp(17.502*W774/(240.97+W774))</f>
        <v>0</v>
      </c>
      <c r="Y774">
        <f>(Z774/AA774*100)</f>
        <v>0</v>
      </c>
      <c r="Z774">
        <f>DT774*(DY774+DZ774)/1000</f>
        <v>0</v>
      </c>
      <c r="AA774">
        <f>0.61365*exp(17.502*EA774/(240.97+EA774))</f>
        <v>0</v>
      </c>
      <c r="AB774">
        <f>(X774-DT774*(DY774+DZ774)/1000)</f>
        <v>0</v>
      </c>
      <c r="AC774">
        <f>(-J774*44100)</f>
        <v>0</v>
      </c>
      <c r="AD774">
        <f>2*29.3*R774*0.92*(EA774-W774)</f>
        <v>0</v>
      </c>
      <c r="AE774">
        <f>2*0.95*5.67E-8*(((EA774+$B$7)+273)^4-(W774+273)^4)</f>
        <v>0</v>
      </c>
      <c r="AF774">
        <f>U774+AE774+AC774+AD774</f>
        <v>0</v>
      </c>
      <c r="AG774">
        <f>DX774*AU774*(DS774-DR774*(1000-AU774*DU774)/(1000-AU774*DT774))/(100*DL774)</f>
        <v>0</v>
      </c>
      <c r="AH774">
        <f>1000*DX774*AU774*(DT774-DU774)/(100*DL774*(1000-AU774*DT774))</f>
        <v>0</v>
      </c>
      <c r="AI774">
        <f>(AJ774 - AK774 - DY774*1E3/(8.314*(EA774+273.15)) * AM774/DX774 * AL774) * DX774/(100*DL774) * (1000 - DU774)/1000</f>
        <v>0</v>
      </c>
      <c r="AJ774">
        <v>1444.26690951564</v>
      </c>
      <c r="AK774">
        <v>1412.61193939394</v>
      </c>
      <c r="AL774">
        <v>3.7300038048314</v>
      </c>
      <c r="AM774">
        <v>65.3077758132671</v>
      </c>
      <c r="AN774">
        <f>(AP774 - AO774 + DY774*1E3/(8.314*(EA774+273.15)) * AR774/DX774 * AQ774) * DX774/(100*DL774) * 1000/(1000 - AP774)</f>
        <v>0</v>
      </c>
      <c r="AO774">
        <v>26.0132873609083</v>
      </c>
      <c r="AP774">
        <v>32.1934272727273</v>
      </c>
      <c r="AQ774">
        <v>8.96792745075072e-05</v>
      </c>
      <c r="AR774">
        <v>110.477653958473</v>
      </c>
      <c r="AS774">
        <v>18</v>
      </c>
      <c r="AT774">
        <v>4</v>
      </c>
      <c r="AU774">
        <f>IF(AS774*$H$13&gt;=AW774,1.0,(AW774/(AW774-AS774*$H$13)))</f>
        <v>0</v>
      </c>
      <c r="AV774">
        <f>(AU774-1)*100</f>
        <v>0</v>
      </c>
      <c r="AW774">
        <f>MAX(0,($B$13+$C$13*EF774)/(1+$D$13*EF774)*DY774/(EA774+273)*$E$13)</f>
        <v>0</v>
      </c>
      <c r="AX774" t="s">
        <v>437</v>
      </c>
      <c r="AY774" t="s">
        <v>437</v>
      </c>
      <c r="AZ774">
        <v>0</v>
      </c>
      <c r="BA774">
        <v>0</v>
      </c>
      <c r="BB774">
        <f>1-AZ774/BA774</f>
        <v>0</v>
      </c>
      <c r="BC774">
        <v>0</v>
      </c>
      <c r="BD774" t="s">
        <v>437</v>
      </c>
      <c r="BE774" t="s">
        <v>437</v>
      </c>
      <c r="BF774">
        <v>0</v>
      </c>
      <c r="BG774">
        <v>0</v>
      </c>
      <c r="BH774">
        <f>1-BF774/BG774</f>
        <v>0</v>
      </c>
      <c r="BI774">
        <v>0.5</v>
      </c>
      <c r="BJ774">
        <f>DI774</f>
        <v>0</v>
      </c>
      <c r="BK774">
        <f>L774</f>
        <v>0</v>
      </c>
      <c r="BL774">
        <f>BH774*BI774*BJ774</f>
        <v>0</v>
      </c>
      <c r="BM774">
        <f>(BK774-BC774)/BJ774</f>
        <v>0</v>
      </c>
      <c r="BN774">
        <f>(BA774-BG774)/BG774</f>
        <v>0</v>
      </c>
      <c r="BO774">
        <f>AZ774/(BB774+AZ774/BG774)</f>
        <v>0</v>
      </c>
      <c r="BP774" t="s">
        <v>437</v>
      </c>
      <c r="BQ774">
        <v>0</v>
      </c>
      <c r="BR774">
        <f>IF(BQ774&lt;&gt;0, BQ774, BO774)</f>
        <v>0</v>
      </c>
      <c r="BS774">
        <f>1-BR774/BG774</f>
        <v>0</v>
      </c>
      <c r="BT774">
        <f>(BG774-BF774)/(BG774-BR774)</f>
        <v>0</v>
      </c>
      <c r="BU774">
        <f>(BA774-BG774)/(BA774-BR774)</f>
        <v>0</v>
      </c>
      <c r="BV774">
        <f>(BG774-BF774)/(BG774-AZ774)</f>
        <v>0</v>
      </c>
      <c r="BW774">
        <f>(BA774-BG774)/(BA774-AZ774)</f>
        <v>0</v>
      </c>
      <c r="BX774">
        <f>(BT774*BR774/BF774)</f>
        <v>0</v>
      </c>
      <c r="BY774">
        <f>(1-BX774)</f>
        <v>0</v>
      </c>
      <c r="DH774">
        <f>$B$11*EG774+$C$11*EH774+$F$11*ES774*(1-EV774)</f>
        <v>0</v>
      </c>
      <c r="DI774">
        <f>DH774*DJ774</f>
        <v>0</v>
      </c>
      <c r="DJ774">
        <f>($B$11*$D$9+$C$11*$D$9+$F$11*((FF774+EX774)/MAX(FF774+EX774+FG774, 0.1)*$I$9+FG774/MAX(FF774+EX774+FG774, 0.1)*$J$9))/($B$11+$C$11+$F$11)</f>
        <v>0</v>
      </c>
      <c r="DK774">
        <f>($B$11*$K$9+$C$11*$K$9+$F$11*((FF774+EX774)/MAX(FF774+EX774+FG774, 0.1)*$P$9+FG774/MAX(FF774+EX774+FG774, 0.1)*$Q$9))/($B$11+$C$11+$F$11)</f>
        <v>0</v>
      </c>
      <c r="DL774">
        <v>6</v>
      </c>
      <c r="DM774">
        <v>0.5</v>
      </c>
      <c r="DN774" t="s">
        <v>438</v>
      </c>
      <c r="DO774">
        <v>2</v>
      </c>
      <c r="DP774" t="b">
        <v>1</v>
      </c>
      <c r="DQ774">
        <v>1761419239.94615</v>
      </c>
      <c r="DR774">
        <v>1343.23</v>
      </c>
      <c r="DS774">
        <v>1389.18230769231</v>
      </c>
      <c r="DT774">
        <v>32.1671307692308</v>
      </c>
      <c r="DU774">
        <v>26.0150692307692</v>
      </c>
      <c r="DV774">
        <v>1342.13384615385</v>
      </c>
      <c r="DW774">
        <v>31.8519461538461</v>
      </c>
      <c r="DX774">
        <v>500.014076923077</v>
      </c>
      <c r="DY774">
        <v>90.2783</v>
      </c>
      <c r="DZ774">
        <v>0.0450560846153846</v>
      </c>
      <c r="EA774">
        <v>44.8056692307692</v>
      </c>
      <c r="EB774">
        <v>44.2612769230769</v>
      </c>
      <c r="EC774">
        <v>999.9</v>
      </c>
      <c r="ED774">
        <v>0</v>
      </c>
      <c r="EE774">
        <v>0</v>
      </c>
      <c r="EF774">
        <v>9994.51615384615</v>
      </c>
      <c r="EG774">
        <v>0</v>
      </c>
      <c r="EH774">
        <v>1195.15923076923</v>
      </c>
      <c r="EI774">
        <v>-45.9514307692308</v>
      </c>
      <c r="EJ774">
        <v>1387.87538461538</v>
      </c>
      <c r="EK774">
        <v>1426.28692307692</v>
      </c>
      <c r="EL774">
        <v>6.15206076923077</v>
      </c>
      <c r="EM774">
        <v>1389.18230769231</v>
      </c>
      <c r="EN774">
        <v>26.0150692307692</v>
      </c>
      <c r="EO774">
        <v>2.90399461538462</v>
      </c>
      <c r="EP774">
        <v>2.34859692307692</v>
      </c>
      <c r="EQ774">
        <v>23.4874461538462</v>
      </c>
      <c r="ER774">
        <v>20.0136538461539</v>
      </c>
      <c r="ES774">
        <v>1199.92692307692</v>
      </c>
      <c r="ET774">
        <v>0.966998461538461</v>
      </c>
      <c r="EU774">
        <v>0.0330017076923077</v>
      </c>
      <c r="EV774">
        <v>0</v>
      </c>
      <c r="EW774">
        <v>1107.04307692308</v>
      </c>
      <c r="EX774">
        <v>5.00059</v>
      </c>
      <c r="EY774">
        <v>14677.5846153846</v>
      </c>
      <c r="EZ774">
        <v>10358.0846153846</v>
      </c>
      <c r="FA774">
        <v>64.9227692307692</v>
      </c>
      <c r="FB774">
        <v>66.8459230769231</v>
      </c>
      <c r="FC774">
        <v>65.1823076923077</v>
      </c>
      <c r="FD774">
        <v>66.4950769230769</v>
      </c>
      <c r="FE774">
        <v>65.5910769230769</v>
      </c>
      <c r="FF774">
        <v>1155.49153846154</v>
      </c>
      <c r="FG774">
        <v>39.4330769230769</v>
      </c>
      <c r="FH774">
        <v>0</v>
      </c>
      <c r="FI774">
        <v>1761419208.7</v>
      </c>
      <c r="FJ774">
        <v>0</v>
      </c>
      <c r="FK774">
        <v>1106.842</v>
      </c>
      <c r="FL774">
        <v>-10.4653846230239</v>
      </c>
      <c r="FM774">
        <v>-73.0999998373679</v>
      </c>
      <c r="FN774">
        <v>14676.824</v>
      </c>
      <c r="FO774">
        <v>15</v>
      </c>
      <c r="FP774">
        <v>0</v>
      </c>
      <c r="FQ774" t="s">
        <v>439</v>
      </c>
      <c r="FR774">
        <v>0</v>
      </c>
      <c r="FS774">
        <v>0</v>
      </c>
      <c r="FT774">
        <v>0</v>
      </c>
      <c r="FU774">
        <v>0</v>
      </c>
      <c r="FV774">
        <v>0</v>
      </c>
      <c r="FW774">
        <v>0</v>
      </c>
      <c r="FX774">
        <v>0</v>
      </c>
      <c r="FY774">
        <v>0</v>
      </c>
      <c r="FZ774">
        <v>0</v>
      </c>
      <c r="GA774">
        <v>0</v>
      </c>
      <c r="GB774">
        <v>0</v>
      </c>
      <c r="GC774">
        <v>-45.913445</v>
      </c>
      <c r="GD774">
        <v>-9.30179097744357</v>
      </c>
      <c r="GE774">
        <v>1.50146657754177</v>
      </c>
      <c r="GF774">
        <v>0</v>
      </c>
      <c r="GG774">
        <v>1107.42558823529</v>
      </c>
      <c r="GH774">
        <v>-9.29121467055165</v>
      </c>
      <c r="GI774">
        <v>0.940857528679745</v>
      </c>
      <c r="GJ774">
        <v>-1</v>
      </c>
      <c r="GK774">
        <v>6.1434795</v>
      </c>
      <c r="GL774">
        <v>0.228355939849616</v>
      </c>
      <c r="GM774">
        <v>0.0219925524837386</v>
      </c>
      <c r="GN774">
        <v>0</v>
      </c>
      <c r="GO774">
        <v>0</v>
      </c>
      <c r="GP774">
        <v>2</v>
      </c>
      <c r="GQ774" t="s">
        <v>473</v>
      </c>
      <c r="GR774">
        <v>3.12612</v>
      </c>
      <c r="GS774">
        <v>2.72257</v>
      </c>
      <c r="GT774">
        <v>0.190544</v>
      </c>
      <c r="GU774">
        <v>0.194577</v>
      </c>
      <c r="GV774">
        <v>0.119311</v>
      </c>
      <c r="GW774">
        <v>0.102822</v>
      </c>
      <c r="GX774">
        <v>28722.3</v>
      </c>
      <c r="GY774">
        <v>30131</v>
      </c>
      <c r="GZ774">
        <v>32276.2</v>
      </c>
      <c r="HA774">
        <v>34048.7</v>
      </c>
      <c r="HB774">
        <v>40693.1</v>
      </c>
      <c r="HC774">
        <v>44119.9</v>
      </c>
      <c r="HD774">
        <v>50805.4</v>
      </c>
      <c r="HE774">
        <v>54667.6</v>
      </c>
      <c r="HF774">
        <v>1.63015</v>
      </c>
      <c r="HG774">
        <v>1.491</v>
      </c>
      <c r="HH774">
        <v>-0.0861511</v>
      </c>
      <c r="HI774">
        <v>0</v>
      </c>
      <c r="HJ774">
        <v>45.6609</v>
      </c>
      <c r="HK774">
        <v>999.9</v>
      </c>
      <c r="HL774">
        <v>56.116</v>
      </c>
      <c r="HM774">
        <v>30.424</v>
      </c>
      <c r="HN774">
        <v>27.1335</v>
      </c>
      <c r="HO774">
        <v>60.8793</v>
      </c>
      <c r="HP774">
        <v>40.601</v>
      </c>
      <c r="HQ774">
        <v>1</v>
      </c>
      <c r="HR774">
        <v>2.88564</v>
      </c>
      <c r="HS774">
        <v>9.28105</v>
      </c>
      <c r="HT774">
        <v>19.8973</v>
      </c>
      <c r="HU774">
        <v>5.18599</v>
      </c>
      <c r="HV774">
        <v>12.0173</v>
      </c>
      <c r="HW774">
        <v>4.9686</v>
      </c>
      <c r="HX774">
        <v>3.29595</v>
      </c>
      <c r="HY774">
        <v>9999</v>
      </c>
      <c r="HZ774">
        <v>9999</v>
      </c>
      <c r="IA774">
        <v>999.9</v>
      </c>
      <c r="IB774">
        <v>9999</v>
      </c>
      <c r="IC774">
        <v>1.86325</v>
      </c>
      <c r="ID774">
        <v>1.86811</v>
      </c>
      <c r="IE774">
        <v>1.86783</v>
      </c>
      <c r="IF774">
        <v>1.86905</v>
      </c>
      <c r="IG774">
        <v>1.86981</v>
      </c>
      <c r="IH774">
        <v>1.86588</v>
      </c>
      <c r="II774">
        <v>1.86693</v>
      </c>
      <c r="IJ774">
        <v>1.86842</v>
      </c>
      <c r="IK774">
        <v>5</v>
      </c>
      <c r="IL774">
        <v>0</v>
      </c>
      <c r="IM774">
        <v>0</v>
      </c>
      <c r="IN774">
        <v>0</v>
      </c>
      <c r="IO774" t="s">
        <v>441</v>
      </c>
      <c r="IP774" t="s">
        <v>442</v>
      </c>
      <c r="IQ774" t="s">
        <v>443</v>
      </c>
      <c r="IR774" t="s">
        <v>443</v>
      </c>
      <c r="IS774" t="s">
        <v>443</v>
      </c>
      <c r="IT774" t="s">
        <v>443</v>
      </c>
      <c r="IU774">
        <v>0</v>
      </c>
      <c r="IV774">
        <v>100</v>
      </c>
      <c r="IW774">
        <v>100</v>
      </c>
      <c r="IX774">
        <v>1.09</v>
      </c>
      <c r="IY774">
        <v>0.3152</v>
      </c>
      <c r="IZ774">
        <v>1.09748391826392</v>
      </c>
      <c r="JA774">
        <v>0</v>
      </c>
      <c r="JB774">
        <v>0</v>
      </c>
      <c r="JC774">
        <v>0</v>
      </c>
      <c r="JD774">
        <v>0.315191680746845</v>
      </c>
      <c r="JE774">
        <v>0</v>
      </c>
      <c r="JF774">
        <v>0</v>
      </c>
      <c r="JG774">
        <v>0</v>
      </c>
      <c r="JH774">
        <v>5</v>
      </c>
      <c r="JI774">
        <v>2273</v>
      </c>
      <c r="JJ774">
        <v>0</v>
      </c>
      <c r="JK774">
        <v>25</v>
      </c>
      <c r="JL774">
        <v>29356987.5</v>
      </c>
      <c r="JM774">
        <v>29356987.5</v>
      </c>
      <c r="JN774">
        <v>2.72461</v>
      </c>
      <c r="JO774">
        <v>2.60132</v>
      </c>
      <c r="JP774">
        <v>1.54785</v>
      </c>
      <c r="JQ774">
        <v>2.31445</v>
      </c>
      <c r="JR774">
        <v>1.64673</v>
      </c>
      <c r="JS774">
        <v>2.39624</v>
      </c>
      <c r="JT774">
        <v>34.5777</v>
      </c>
      <c r="JU774">
        <v>24.0963</v>
      </c>
      <c r="JV774">
        <v>18</v>
      </c>
      <c r="JW774">
        <v>473.952</v>
      </c>
      <c r="JX774">
        <v>373.844</v>
      </c>
      <c r="JY774">
        <v>36.6148</v>
      </c>
      <c r="JZ774">
        <v>57.9349</v>
      </c>
      <c r="KA774">
        <v>30.0042</v>
      </c>
      <c r="KB774">
        <v>56.7239</v>
      </c>
      <c r="KC774">
        <v>56.4718</v>
      </c>
      <c r="KD774">
        <v>54.5771</v>
      </c>
      <c r="KE774">
        <v>0</v>
      </c>
      <c r="KF774">
        <v>100</v>
      </c>
      <c r="KG774">
        <v>24.0024</v>
      </c>
      <c r="KH774">
        <v>1443.43</v>
      </c>
      <c r="KI774">
        <v>34.6858</v>
      </c>
      <c r="KJ774">
        <v>92.0307</v>
      </c>
      <c r="KK774">
        <v>88.4174</v>
      </c>
    </row>
    <row r="775" spans="1:297">
      <c r="A775">
        <v>759</v>
      </c>
      <c r="B775">
        <v>1761419253.1</v>
      </c>
      <c r="C775">
        <v>11072.0999999046</v>
      </c>
      <c r="D775" t="s">
        <v>1967</v>
      </c>
      <c r="E775" t="s">
        <v>1968</v>
      </c>
      <c r="F775">
        <v>5</v>
      </c>
      <c r="G775" t="s">
        <v>1796</v>
      </c>
      <c r="H775" t="s">
        <v>436</v>
      </c>
      <c r="I775">
        <v>1761419244.94615</v>
      </c>
      <c r="J775">
        <f>(K775)/1000</f>
        <v>0</v>
      </c>
      <c r="K775">
        <f>IF(DP775, AN775, AH775)</f>
        <v>0</v>
      </c>
      <c r="L775">
        <f>IF(DP775, AI775, AG775)</f>
        <v>0</v>
      </c>
      <c r="M775">
        <f>DR775 - IF(AU775&gt;1, L775*DL775*100.0/(AW775), 0)</f>
        <v>0</v>
      </c>
      <c r="N775">
        <f>((T775-J775/2)*M775-L775)/(T775+J775/2)</f>
        <v>0</v>
      </c>
      <c r="O775">
        <f>N775*(DY775+DZ775)/1000.0</f>
        <v>0</v>
      </c>
      <c r="P775">
        <f>(DR775 - IF(AU775&gt;1, L775*DL775*100.0/(AW775), 0))*(DY775+DZ775)/1000.0</f>
        <v>0</v>
      </c>
      <c r="Q775">
        <f>2.0/((1/S775-1/R775)+SIGN(S775)*SQRT((1/S775-1/R775)*(1/S775-1/R775) + 4*DM775/((DM775+1)*(DM775+1))*(2*1/S775*1/R775-1/R775*1/R775)))</f>
        <v>0</v>
      </c>
      <c r="R775">
        <f>IF(LEFT(DN775,1)&lt;&gt;"0",IF(LEFT(DN775,1)="1",3.0,DO775),$D$5+$E$5*(EF775*DY775/($K$5*1000))+$F$5*(EF775*DY775/($K$5*1000))*MAX(MIN(DL775,$J$5),$I$5)*MAX(MIN(DL775,$J$5),$I$5)+$G$5*MAX(MIN(DL775,$J$5),$I$5)*(EF775*DY775/($K$5*1000))+$H$5*(EF775*DY775/($K$5*1000))*(EF775*DY775/($K$5*1000)))</f>
        <v>0</v>
      </c>
      <c r="S775">
        <f>J775*(1000-(1000*0.61365*exp(17.502*W775/(240.97+W775))/(DY775+DZ775)+DT775)/2)/(1000*0.61365*exp(17.502*W775/(240.97+W775))/(DY775+DZ775)-DT775)</f>
        <v>0</v>
      </c>
      <c r="T775">
        <f>1/((DM775+1)/(Q775/1.6)+1/(R775/1.37)) + DM775/((DM775+1)/(Q775/1.6) + DM775/(R775/1.37))</f>
        <v>0</v>
      </c>
      <c r="U775">
        <f>(DH775*DK775)</f>
        <v>0</v>
      </c>
      <c r="V775">
        <f>(EA775+(U775+2*0.95*5.67E-8*(((EA775+$B$7)+273)^4-(EA775+273)^4)-44100*J775)/(1.84*29.3*R775+8*0.95*5.67E-8*(EA775+273)^3))</f>
        <v>0</v>
      </c>
      <c r="W775">
        <f>($C$7*EB775+$D$7*EC775+$E$7*V775)</f>
        <v>0</v>
      </c>
      <c r="X775">
        <f>0.61365*exp(17.502*W775/(240.97+W775))</f>
        <v>0</v>
      </c>
      <c r="Y775">
        <f>(Z775/AA775*100)</f>
        <v>0</v>
      </c>
      <c r="Z775">
        <f>DT775*(DY775+DZ775)/1000</f>
        <v>0</v>
      </c>
      <c r="AA775">
        <f>0.61365*exp(17.502*EA775/(240.97+EA775))</f>
        <v>0</v>
      </c>
      <c r="AB775">
        <f>(X775-DT775*(DY775+DZ775)/1000)</f>
        <v>0</v>
      </c>
      <c r="AC775">
        <f>(-J775*44100)</f>
        <v>0</v>
      </c>
      <c r="AD775">
        <f>2*29.3*R775*0.92*(EA775-W775)</f>
        <v>0</v>
      </c>
      <c r="AE775">
        <f>2*0.95*5.67E-8*(((EA775+$B$7)+273)^4-(W775+273)^4)</f>
        <v>0</v>
      </c>
      <c r="AF775">
        <f>U775+AE775+AC775+AD775</f>
        <v>0</v>
      </c>
      <c r="AG775">
        <f>DX775*AU775*(DS775-DR775*(1000-AU775*DU775)/(1000-AU775*DT775))/(100*DL775)</f>
        <v>0</v>
      </c>
      <c r="AH775">
        <f>1000*DX775*AU775*(DT775-DU775)/(100*DL775*(1000-AU775*DT775))</f>
        <v>0</v>
      </c>
      <c r="AI775">
        <f>(AJ775 - AK775 - DY775*1E3/(8.314*(EA775+273.15)) * AM775/DX775 * AL775) * DX775/(100*DL775) * (1000 - DU775)/1000</f>
        <v>0</v>
      </c>
      <c r="AJ775">
        <v>1460.78857533101</v>
      </c>
      <c r="AK775">
        <v>1429.72945454545</v>
      </c>
      <c r="AL775">
        <v>3.3893098014647</v>
      </c>
      <c r="AM775">
        <v>65.3077758132671</v>
      </c>
      <c r="AN775">
        <f>(AP775 - AO775 + DY775*1E3/(8.314*(EA775+273.15)) * AR775/DX775 * AQ775) * DX775/(100*DL775) * 1000/(1000 - AP775)</f>
        <v>0</v>
      </c>
      <c r="AO775">
        <v>26.012250092142</v>
      </c>
      <c r="AP775">
        <v>32.2182109090909</v>
      </c>
      <c r="AQ775">
        <v>0.00584472465449834</v>
      </c>
      <c r="AR775">
        <v>110.477653958473</v>
      </c>
      <c r="AS775">
        <v>18</v>
      </c>
      <c r="AT775">
        <v>4</v>
      </c>
      <c r="AU775">
        <f>IF(AS775*$H$13&gt;=AW775,1.0,(AW775/(AW775-AS775*$H$13)))</f>
        <v>0</v>
      </c>
      <c r="AV775">
        <f>(AU775-1)*100</f>
        <v>0</v>
      </c>
      <c r="AW775">
        <f>MAX(0,($B$13+$C$13*EF775)/(1+$D$13*EF775)*DY775/(EA775+273)*$E$13)</f>
        <v>0</v>
      </c>
      <c r="AX775" t="s">
        <v>437</v>
      </c>
      <c r="AY775" t="s">
        <v>437</v>
      </c>
      <c r="AZ775">
        <v>0</v>
      </c>
      <c r="BA775">
        <v>0</v>
      </c>
      <c r="BB775">
        <f>1-AZ775/BA775</f>
        <v>0</v>
      </c>
      <c r="BC775">
        <v>0</v>
      </c>
      <c r="BD775" t="s">
        <v>437</v>
      </c>
      <c r="BE775" t="s">
        <v>437</v>
      </c>
      <c r="BF775">
        <v>0</v>
      </c>
      <c r="BG775">
        <v>0</v>
      </c>
      <c r="BH775">
        <f>1-BF775/BG775</f>
        <v>0</v>
      </c>
      <c r="BI775">
        <v>0.5</v>
      </c>
      <c r="BJ775">
        <f>DI775</f>
        <v>0</v>
      </c>
      <c r="BK775">
        <f>L775</f>
        <v>0</v>
      </c>
      <c r="BL775">
        <f>BH775*BI775*BJ775</f>
        <v>0</v>
      </c>
      <c r="BM775">
        <f>(BK775-BC775)/BJ775</f>
        <v>0</v>
      </c>
      <c r="BN775">
        <f>(BA775-BG775)/BG775</f>
        <v>0</v>
      </c>
      <c r="BO775">
        <f>AZ775/(BB775+AZ775/BG775)</f>
        <v>0</v>
      </c>
      <c r="BP775" t="s">
        <v>437</v>
      </c>
      <c r="BQ775">
        <v>0</v>
      </c>
      <c r="BR775">
        <f>IF(BQ775&lt;&gt;0, BQ775, BO775)</f>
        <v>0</v>
      </c>
      <c r="BS775">
        <f>1-BR775/BG775</f>
        <v>0</v>
      </c>
      <c r="BT775">
        <f>(BG775-BF775)/(BG775-BR775)</f>
        <v>0</v>
      </c>
      <c r="BU775">
        <f>(BA775-BG775)/(BA775-BR775)</f>
        <v>0</v>
      </c>
      <c r="BV775">
        <f>(BG775-BF775)/(BG775-AZ775)</f>
        <v>0</v>
      </c>
      <c r="BW775">
        <f>(BA775-BG775)/(BA775-AZ775)</f>
        <v>0</v>
      </c>
      <c r="BX775">
        <f>(BT775*BR775/BF775)</f>
        <v>0</v>
      </c>
      <c r="BY775">
        <f>(1-BX775)</f>
        <v>0</v>
      </c>
      <c r="DH775">
        <f>$B$11*EG775+$C$11*EH775+$F$11*ES775*(1-EV775)</f>
        <v>0</v>
      </c>
      <c r="DI775">
        <f>DH775*DJ775</f>
        <v>0</v>
      </c>
      <c r="DJ775">
        <f>($B$11*$D$9+$C$11*$D$9+$F$11*((FF775+EX775)/MAX(FF775+EX775+FG775, 0.1)*$I$9+FG775/MAX(FF775+EX775+FG775, 0.1)*$J$9))/($B$11+$C$11+$F$11)</f>
        <v>0</v>
      </c>
      <c r="DK775">
        <f>($B$11*$K$9+$C$11*$K$9+$F$11*((FF775+EX775)/MAX(FF775+EX775+FG775, 0.1)*$P$9+FG775/MAX(FF775+EX775+FG775, 0.1)*$Q$9))/($B$11+$C$11+$F$11)</f>
        <v>0</v>
      </c>
      <c r="DL775">
        <v>6</v>
      </c>
      <c r="DM775">
        <v>0.5</v>
      </c>
      <c r="DN775" t="s">
        <v>438</v>
      </c>
      <c r="DO775">
        <v>2</v>
      </c>
      <c r="DP775" t="b">
        <v>1</v>
      </c>
      <c r="DQ775">
        <v>1761419244.94615</v>
      </c>
      <c r="DR775">
        <v>1359.61769230769</v>
      </c>
      <c r="DS775">
        <v>1406.18384615385</v>
      </c>
      <c r="DT775">
        <v>32.1863923076923</v>
      </c>
      <c r="DU775">
        <v>26.0136230769231</v>
      </c>
      <c r="DV775">
        <v>1358.52</v>
      </c>
      <c r="DW775">
        <v>31.8712076923077</v>
      </c>
      <c r="DX775">
        <v>500.014307692308</v>
      </c>
      <c r="DY775">
        <v>90.2793615384615</v>
      </c>
      <c r="DZ775">
        <v>0.0449704538461538</v>
      </c>
      <c r="EA775">
        <v>44.8307461538461</v>
      </c>
      <c r="EB775">
        <v>44.2826615384615</v>
      </c>
      <c r="EC775">
        <v>999.9</v>
      </c>
      <c r="ED775">
        <v>0</v>
      </c>
      <c r="EE775">
        <v>0</v>
      </c>
      <c r="EF775">
        <v>9995.81846153846</v>
      </c>
      <c r="EG775">
        <v>0</v>
      </c>
      <c r="EH775">
        <v>1195.06615384615</v>
      </c>
      <c r="EI775">
        <v>-46.5657307692308</v>
      </c>
      <c r="EJ775">
        <v>1404.83538461538</v>
      </c>
      <c r="EK775">
        <v>1443.74076923077</v>
      </c>
      <c r="EL775">
        <v>6.17276538461538</v>
      </c>
      <c r="EM775">
        <v>1406.18384615385</v>
      </c>
      <c r="EN775">
        <v>26.0136230769231</v>
      </c>
      <c r="EO775">
        <v>2.90576692307692</v>
      </c>
      <c r="EP775">
        <v>2.34849384615385</v>
      </c>
      <c r="EQ775">
        <v>23.4975692307692</v>
      </c>
      <c r="ER775">
        <v>20.0129461538462</v>
      </c>
      <c r="ES775">
        <v>1199.95307692308</v>
      </c>
      <c r="ET775">
        <v>0.966999692307692</v>
      </c>
      <c r="EU775">
        <v>0.0330003923076923</v>
      </c>
      <c r="EV775">
        <v>0</v>
      </c>
      <c r="EW775">
        <v>1106.33769230769</v>
      </c>
      <c r="EX775">
        <v>5.00059</v>
      </c>
      <c r="EY775">
        <v>14671.9</v>
      </c>
      <c r="EZ775">
        <v>10358.3153846154</v>
      </c>
      <c r="FA775">
        <v>64.9612307692308</v>
      </c>
      <c r="FB775">
        <v>66.8653076923077</v>
      </c>
      <c r="FC775">
        <v>65.2112307692308</v>
      </c>
      <c r="FD775">
        <v>66.5238461538462</v>
      </c>
      <c r="FE775">
        <v>65.62</v>
      </c>
      <c r="FF775">
        <v>1155.52076923077</v>
      </c>
      <c r="FG775">
        <v>39.43</v>
      </c>
      <c r="FH775">
        <v>0</v>
      </c>
      <c r="FI775">
        <v>1761419213.5</v>
      </c>
      <c r="FJ775">
        <v>0</v>
      </c>
      <c r="FK775">
        <v>1106.1348</v>
      </c>
      <c r="FL775">
        <v>-8.70153845560958</v>
      </c>
      <c r="FM775">
        <v>-65.938461372449</v>
      </c>
      <c r="FN775">
        <v>14671.108</v>
      </c>
      <c r="FO775">
        <v>15</v>
      </c>
      <c r="FP775">
        <v>0</v>
      </c>
      <c r="FQ775" t="s">
        <v>439</v>
      </c>
      <c r="FR775">
        <v>0</v>
      </c>
      <c r="FS775">
        <v>0</v>
      </c>
      <c r="FT775">
        <v>0</v>
      </c>
      <c r="FU775">
        <v>0</v>
      </c>
      <c r="FV775">
        <v>0</v>
      </c>
      <c r="FW775">
        <v>0</v>
      </c>
      <c r="FX775">
        <v>0</v>
      </c>
      <c r="FY775">
        <v>0</v>
      </c>
      <c r="FZ775">
        <v>0</v>
      </c>
      <c r="GA775">
        <v>0</v>
      </c>
      <c r="GB775">
        <v>0</v>
      </c>
      <c r="GC775">
        <v>-46.1277904761905</v>
      </c>
      <c r="GD775">
        <v>-10.6756675324676</v>
      </c>
      <c r="GE775">
        <v>1.52441568287492</v>
      </c>
      <c r="GF775">
        <v>0</v>
      </c>
      <c r="GG775">
        <v>1106.73</v>
      </c>
      <c r="GH775">
        <v>-9.26722689369702</v>
      </c>
      <c r="GI775">
        <v>0.937838566316512</v>
      </c>
      <c r="GJ775">
        <v>-1</v>
      </c>
      <c r="GK775">
        <v>6.16099285714286</v>
      </c>
      <c r="GL775">
        <v>0.245412467532462</v>
      </c>
      <c r="GM775">
        <v>0.0248229166665952</v>
      </c>
      <c r="GN775">
        <v>0</v>
      </c>
      <c r="GO775">
        <v>0</v>
      </c>
      <c r="GP775">
        <v>2</v>
      </c>
      <c r="GQ775" t="s">
        <v>473</v>
      </c>
      <c r="GR775">
        <v>3.12601</v>
      </c>
      <c r="GS775">
        <v>2.72282</v>
      </c>
      <c r="GT775">
        <v>0.191965</v>
      </c>
      <c r="GU775">
        <v>0.196083</v>
      </c>
      <c r="GV775">
        <v>0.119371</v>
      </c>
      <c r="GW775">
        <v>0.102808</v>
      </c>
      <c r="GX775">
        <v>28668.5</v>
      </c>
      <c r="GY775">
        <v>30070.6</v>
      </c>
      <c r="GZ775">
        <v>32273.4</v>
      </c>
      <c r="HA775">
        <v>34045.1</v>
      </c>
      <c r="HB775">
        <v>40688.1</v>
      </c>
      <c r="HC775">
        <v>44116.5</v>
      </c>
      <c r="HD775">
        <v>50801.9</v>
      </c>
      <c r="HE775">
        <v>54662.4</v>
      </c>
      <c r="HF775">
        <v>1.62945</v>
      </c>
      <c r="HG775">
        <v>1.4909</v>
      </c>
      <c r="HH775">
        <v>-0.0850558</v>
      </c>
      <c r="HI775">
        <v>0</v>
      </c>
      <c r="HJ775">
        <v>45.6859</v>
      </c>
      <c r="HK775">
        <v>999.9</v>
      </c>
      <c r="HL775">
        <v>56.116</v>
      </c>
      <c r="HM775">
        <v>30.424</v>
      </c>
      <c r="HN775">
        <v>27.1346</v>
      </c>
      <c r="HO775">
        <v>60.9493</v>
      </c>
      <c r="HP775">
        <v>40.6691</v>
      </c>
      <c r="HQ775">
        <v>1</v>
      </c>
      <c r="HR775">
        <v>2.88972</v>
      </c>
      <c r="HS775">
        <v>9.28105</v>
      </c>
      <c r="HT775">
        <v>19.8975</v>
      </c>
      <c r="HU775">
        <v>5.18644</v>
      </c>
      <c r="HV775">
        <v>12.0164</v>
      </c>
      <c r="HW775">
        <v>4.9691</v>
      </c>
      <c r="HX775">
        <v>3.296</v>
      </c>
      <c r="HY775">
        <v>9999</v>
      </c>
      <c r="HZ775">
        <v>9999</v>
      </c>
      <c r="IA775">
        <v>999.9</v>
      </c>
      <c r="IB775">
        <v>9999</v>
      </c>
      <c r="IC775">
        <v>1.86325</v>
      </c>
      <c r="ID775">
        <v>1.86812</v>
      </c>
      <c r="IE775">
        <v>1.86783</v>
      </c>
      <c r="IF775">
        <v>1.86905</v>
      </c>
      <c r="IG775">
        <v>1.86981</v>
      </c>
      <c r="IH775">
        <v>1.86585</v>
      </c>
      <c r="II775">
        <v>1.86692</v>
      </c>
      <c r="IJ775">
        <v>1.86837</v>
      </c>
      <c r="IK775">
        <v>5</v>
      </c>
      <c r="IL775">
        <v>0</v>
      </c>
      <c r="IM775">
        <v>0</v>
      </c>
      <c r="IN775">
        <v>0</v>
      </c>
      <c r="IO775" t="s">
        <v>441</v>
      </c>
      <c r="IP775" t="s">
        <v>442</v>
      </c>
      <c r="IQ775" t="s">
        <v>443</v>
      </c>
      <c r="IR775" t="s">
        <v>443</v>
      </c>
      <c r="IS775" t="s">
        <v>443</v>
      </c>
      <c r="IT775" t="s">
        <v>443</v>
      </c>
      <c r="IU775">
        <v>0</v>
      </c>
      <c r="IV775">
        <v>100</v>
      </c>
      <c r="IW775">
        <v>100</v>
      </c>
      <c r="IX775">
        <v>1.1</v>
      </c>
      <c r="IY775">
        <v>0.3152</v>
      </c>
      <c r="IZ775">
        <v>1.09748391826392</v>
      </c>
      <c r="JA775">
        <v>0</v>
      </c>
      <c r="JB775">
        <v>0</v>
      </c>
      <c r="JC775">
        <v>0</v>
      </c>
      <c r="JD775">
        <v>0.315191680746845</v>
      </c>
      <c r="JE775">
        <v>0</v>
      </c>
      <c r="JF775">
        <v>0</v>
      </c>
      <c r="JG775">
        <v>0</v>
      </c>
      <c r="JH775">
        <v>5</v>
      </c>
      <c r="JI775">
        <v>2273</v>
      </c>
      <c r="JJ775">
        <v>0</v>
      </c>
      <c r="JK775">
        <v>25</v>
      </c>
      <c r="JL775">
        <v>29356987.6</v>
      </c>
      <c r="JM775">
        <v>29356987.6</v>
      </c>
      <c r="JN775">
        <v>2.75024</v>
      </c>
      <c r="JO775">
        <v>2.61108</v>
      </c>
      <c r="JP775">
        <v>1.54785</v>
      </c>
      <c r="JQ775">
        <v>2.31445</v>
      </c>
      <c r="JR775">
        <v>1.64673</v>
      </c>
      <c r="JS775">
        <v>2.33398</v>
      </c>
      <c r="JT775">
        <v>34.5777</v>
      </c>
      <c r="JU775">
        <v>24.0875</v>
      </c>
      <c r="JV775">
        <v>18</v>
      </c>
      <c r="JW775">
        <v>473.622</v>
      </c>
      <c r="JX775">
        <v>373.937</v>
      </c>
      <c r="JY775">
        <v>36.64</v>
      </c>
      <c r="JZ775">
        <v>57.976</v>
      </c>
      <c r="KA775">
        <v>30.0043</v>
      </c>
      <c r="KB775">
        <v>56.7583</v>
      </c>
      <c r="KC775">
        <v>56.5101</v>
      </c>
      <c r="KD775">
        <v>55.0614</v>
      </c>
      <c r="KE775">
        <v>0</v>
      </c>
      <c r="KF775">
        <v>100</v>
      </c>
      <c r="KG775">
        <v>24.0159</v>
      </c>
      <c r="KH775">
        <v>1456.96</v>
      </c>
      <c r="KI775">
        <v>34.6858</v>
      </c>
      <c r="KJ775">
        <v>92.0236</v>
      </c>
      <c r="KK775">
        <v>88.4086</v>
      </c>
    </row>
    <row r="776" spans="1:297">
      <c r="A776">
        <v>760</v>
      </c>
      <c r="B776">
        <v>1761419258.1</v>
      </c>
      <c r="C776">
        <v>11077.0999999046</v>
      </c>
      <c r="D776" t="s">
        <v>1969</v>
      </c>
      <c r="E776" t="s">
        <v>1970</v>
      </c>
      <c r="F776">
        <v>5</v>
      </c>
      <c r="G776" t="s">
        <v>1796</v>
      </c>
      <c r="H776" t="s">
        <v>436</v>
      </c>
      <c r="I776">
        <v>1761419249.94615</v>
      </c>
      <c r="J776">
        <f>(K776)/1000</f>
        <v>0</v>
      </c>
      <c r="K776">
        <f>IF(DP776, AN776, AH776)</f>
        <v>0</v>
      </c>
      <c r="L776">
        <f>IF(DP776, AI776, AG776)</f>
        <v>0</v>
      </c>
      <c r="M776">
        <f>DR776 - IF(AU776&gt;1, L776*DL776*100.0/(AW776), 0)</f>
        <v>0</v>
      </c>
      <c r="N776">
        <f>((T776-J776/2)*M776-L776)/(T776+J776/2)</f>
        <v>0</v>
      </c>
      <c r="O776">
        <f>N776*(DY776+DZ776)/1000.0</f>
        <v>0</v>
      </c>
      <c r="P776">
        <f>(DR776 - IF(AU776&gt;1, L776*DL776*100.0/(AW776), 0))*(DY776+DZ776)/1000.0</f>
        <v>0</v>
      </c>
      <c r="Q776">
        <f>2.0/((1/S776-1/R776)+SIGN(S776)*SQRT((1/S776-1/R776)*(1/S776-1/R776) + 4*DM776/((DM776+1)*(DM776+1))*(2*1/S776*1/R776-1/R776*1/R776)))</f>
        <v>0</v>
      </c>
      <c r="R776">
        <f>IF(LEFT(DN776,1)&lt;&gt;"0",IF(LEFT(DN776,1)="1",3.0,DO776),$D$5+$E$5*(EF776*DY776/($K$5*1000))+$F$5*(EF776*DY776/($K$5*1000))*MAX(MIN(DL776,$J$5),$I$5)*MAX(MIN(DL776,$J$5),$I$5)+$G$5*MAX(MIN(DL776,$J$5),$I$5)*(EF776*DY776/($K$5*1000))+$H$5*(EF776*DY776/($K$5*1000))*(EF776*DY776/($K$5*1000)))</f>
        <v>0</v>
      </c>
      <c r="S776">
        <f>J776*(1000-(1000*0.61365*exp(17.502*W776/(240.97+W776))/(DY776+DZ776)+DT776)/2)/(1000*0.61365*exp(17.502*W776/(240.97+W776))/(DY776+DZ776)-DT776)</f>
        <v>0</v>
      </c>
      <c r="T776">
        <f>1/((DM776+1)/(Q776/1.6)+1/(R776/1.37)) + DM776/((DM776+1)/(Q776/1.6) + DM776/(R776/1.37))</f>
        <v>0</v>
      </c>
      <c r="U776">
        <f>(DH776*DK776)</f>
        <v>0</v>
      </c>
      <c r="V776">
        <f>(EA776+(U776+2*0.95*5.67E-8*(((EA776+$B$7)+273)^4-(EA776+273)^4)-44100*J776)/(1.84*29.3*R776+8*0.95*5.67E-8*(EA776+273)^3))</f>
        <v>0</v>
      </c>
      <c r="W776">
        <f>($C$7*EB776+$D$7*EC776+$E$7*V776)</f>
        <v>0</v>
      </c>
      <c r="X776">
        <f>0.61365*exp(17.502*W776/(240.97+W776))</f>
        <v>0</v>
      </c>
      <c r="Y776">
        <f>(Z776/AA776*100)</f>
        <v>0</v>
      </c>
      <c r="Z776">
        <f>DT776*(DY776+DZ776)/1000</f>
        <v>0</v>
      </c>
      <c r="AA776">
        <f>0.61365*exp(17.502*EA776/(240.97+EA776))</f>
        <v>0</v>
      </c>
      <c r="AB776">
        <f>(X776-DT776*(DY776+DZ776)/1000)</f>
        <v>0</v>
      </c>
      <c r="AC776">
        <f>(-J776*44100)</f>
        <v>0</v>
      </c>
      <c r="AD776">
        <f>2*29.3*R776*0.92*(EA776-W776)</f>
        <v>0</v>
      </c>
      <c r="AE776">
        <f>2*0.95*5.67E-8*(((EA776+$B$7)+273)^4-(W776+273)^4)</f>
        <v>0</v>
      </c>
      <c r="AF776">
        <f>U776+AE776+AC776+AD776</f>
        <v>0</v>
      </c>
      <c r="AG776">
        <f>DX776*AU776*(DS776-DR776*(1000-AU776*DU776)/(1000-AU776*DT776))/(100*DL776)</f>
        <v>0</v>
      </c>
      <c r="AH776">
        <f>1000*DX776*AU776*(DT776-DU776)/(100*DL776*(1000-AU776*DT776))</f>
        <v>0</v>
      </c>
      <c r="AI776">
        <f>(AJ776 - AK776 - DY776*1E3/(8.314*(EA776+273.15)) * AM776/DX776 * AL776) * DX776/(100*DL776) * (1000 - DU776)/1000</f>
        <v>0</v>
      </c>
      <c r="AJ776">
        <v>1479.37344137115</v>
      </c>
      <c r="AK776">
        <v>1447.80048484848</v>
      </c>
      <c r="AL776">
        <v>3.63365401159675</v>
      </c>
      <c r="AM776">
        <v>65.3077758132671</v>
      </c>
      <c r="AN776">
        <f>(AP776 - AO776 + DY776*1E3/(8.314*(EA776+273.15)) * AR776/DX776 * AQ776) * DX776/(100*DL776) * 1000/(1000 - AP776)</f>
        <v>0</v>
      </c>
      <c r="AO776">
        <v>26.0086162074073</v>
      </c>
      <c r="AP776">
        <v>32.2278490909091</v>
      </c>
      <c r="AQ776">
        <v>0.00072452076180507</v>
      </c>
      <c r="AR776">
        <v>110.477653958473</v>
      </c>
      <c r="AS776">
        <v>18</v>
      </c>
      <c r="AT776">
        <v>4</v>
      </c>
      <c r="AU776">
        <f>IF(AS776*$H$13&gt;=AW776,1.0,(AW776/(AW776-AS776*$H$13)))</f>
        <v>0</v>
      </c>
      <c r="AV776">
        <f>(AU776-1)*100</f>
        <v>0</v>
      </c>
      <c r="AW776">
        <f>MAX(0,($B$13+$C$13*EF776)/(1+$D$13*EF776)*DY776/(EA776+273)*$E$13)</f>
        <v>0</v>
      </c>
      <c r="AX776" t="s">
        <v>437</v>
      </c>
      <c r="AY776" t="s">
        <v>437</v>
      </c>
      <c r="AZ776">
        <v>0</v>
      </c>
      <c r="BA776">
        <v>0</v>
      </c>
      <c r="BB776">
        <f>1-AZ776/BA776</f>
        <v>0</v>
      </c>
      <c r="BC776">
        <v>0</v>
      </c>
      <c r="BD776" t="s">
        <v>437</v>
      </c>
      <c r="BE776" t="s">
        <v>437</v>
      </c>
      <c r="BF776">
        <v>0</v>
      </c>
      <c r="BG776">
        <v>0</v>
      </c>
      <c r="BH776">
        <f>1-BF776/BG776</f>
        <v>0</v>
      </c>
      <c r="BI776">
        <v>0.5</v>
      </c>
      <c r="BJ776">
        <f>DI776</f>
        <v>0</v>
      </c>
      <c r="BK776">
        <f>L776</f>
        <v>0</v>
      </c>
      <c r="BL776">
        <f>BH776*BI776*BJ776</f>
        <v>0</v>
      </c>
      <c r="BM776">
        <f>(BK776-BC776)/BJ776</f>
        <v>0</v>
      </c>
      <c r="BN776">
        <f>(BA776-BG776)/BG776</f>
        <v>0</v>
      </c>
      <c r="BO776">
        <f>AZ776/(BB776+AZ776/BG776)</f>
        <v>0</v>
      </c>
      <c r="BP776" t="s">
        <v>437</v>
      </c>
      <c r="BQ776">
        <v>0</v>
      </c>
      <c r="BR776">
        <f>IF(BQ776&lt;&gt;0, BQ776, BO776)</f>
        <v>0</v>
      </c>
      <c r="BS776">
        <f>1-BR776/BG776</f>
        <v>0</v>
      </c>
      <c r="BT776">
        <f>(BG776-BF776)/(BG776-BR776)</f>
        <v>0</v>
      </c>
      <c r="BU776">
        <f>(BA776-BG776)/(BA776-BR776)</f>
        <v>0</v>
      </c>
      <c r="BV776">
        <f>(BG776-BF776)/(BG776-AZ776)</f>
        <v>0</v>
      </c>
      <c r="BW776">
        <f>(BA776-BG776)/(BA776-AZ776)</f>
        <v>0</v>
      </c>
      <c r="BX776">
        <f>(BT776*BR776/BF776)</f>
        <v>0</v>
      </c>
      <c r="BY776">
        <f>(1-BX776)</f>
        <v>0</v>
      </c>
      <c r="DH776">
        <f>$B$11*EG776+$C$11*EH776+$F$11*ES776*(1-EV776)</f>
        <v>0</v>
      </c>
      <c r="DI776">
        <f>DH776*DJ776</f>
        <v>0</v>
      </c>
      <c r="DJ776">
        <f>($B$11*$D$9+$C$11*$D$9+$F$11*((FF776+EX776)/MAX(FF776+EX776+FG776, 0.1)*$I$9+FG776/MAX(FF776+EX776+FG776, 0.1)*$J$9))/($B$11+$C$11+$F$11)</f>
        <v>0</v>
      </c>
      <c r="DK776">
        <f>($B$11*$K$9+$C$11*$K$9+$F$11*((FF776+EX776)/MAX(FF776+EX776+FG776, 0.1)*$P$9+FG776/MAX(FF776+EX776+FG776, 0.1)*$Q$9))/($B$11+$C$11+$F$11)</f>
        <v>0</v>
      </c>
      <c r="DL776">
        <v>6</v>
      </c>
      <c r="DM776">
        <v>0.5</v>
      </c>
      <c r="DN776" t="s">
        <v>438</v>
      </c>
      <c r="DO776">
        <v>2</v>
      </c>
      <c r="DP776" t="b">
        <v>1</v>
      </c>
      <c r="DQ776">
        <v>1761419249.94615</v>
      </c>
      <c r="DR776">
        <v>1376.51461538462</v>
      </c>
      <c r="DS776">
        <v>1424.05923076923</v>
      </c>
      <c r="DT776">
        <v>32.2052153846154</v>
      </c>
      <c r="DU776">
        <v>26.0119076923077</v>
      </c>
      <c r="DV776">
        <v>1375.41769230769</v>
      </c>
      <c r="DW776">
        <v>31.8900230769231</v>
      </c>
      <c r="DX776">
        <v>500.021692307692</v>
      </c>
      <c r="DY776">
        <v>90.2806384615385</v>
      </c>
      <c r="DZ776">
        <v>0.0448403230769231</v>
      </c>
      <c r="EA776">
        <v>44.8564461538462</v>
      </c>
      <c r="EB776">
        <v>44.3108692307692</v>
      </c>
      <c r="EC776">
        <v>999.9</v>
      </c>
      <c r="ED776">
        <v>0</v>
      </c>
      <c r="EE776">
        <v>0</v>
      </c>
      <c r="EF776">
        <v>10001.3930769231</v>
      </c>
      <c r="EG776">
        <v>0</v>
      </c>
      <c r="EH776">
        <v>1194.98461538462</v>
      </c>
      <c r="EI776">
        <v>-47.5436153846154</v>
      </c>
      <c r="EJ776">
        <v>1422.32076923077</v>
      </c>
      <c r="EK776">
        <v>1462.09076923077</v>
      </c>
      <c r="EL776">
        <v>6.19329538461538</v>
      </c>
      <c r="EM776">
        <v>1424.05923076923</v>
      </c>
      <c r="EN776">
        <v>26.0119076923077</v>
      </c>
      <c r="EO776">
        <v>2.90750692307692</v>
      </c>
      <c r="EP776">
        <v>2.34837230769231</v>
      </c>
      <c r="EQ776">
        <v>23.5074769230769</v>
      </c>
      <c r="ER776">
        <v>20.0121076923077</v>
      </c>
      <c r="ES776">
        <v>1199.98384615385</v>
      </c>
      <c r="ET776">
        <v>0.967000923076923</v>
      </c>
      <c r="EU776">
        <v>0.0329990692307692</v>
      </c>
      <c r="EV776">
        <v>0</v>
      </c>
      <c r="EW776">
        <v>1105.65538461538</v>
      </c>
      <c r="EX776">
        <v>5.00059</v>
      </c>
      <c r="EY776">
        <v>14666.7692307692</v>
      </c>
      <c r="EZ776">
        <v>10358.5769230769</v>
      </c>
      <c r="FA776">
        <v>64.9806153846154</v>
      </c>
      <c r="FB776">
        <v>66.8940769230769</v>
      </c>
      <c r="FC776">
        <v>65.2401538461538</v>
      </c>
      <c r="FD776">
        <v>66.5526153846154</v>
      </c>
      <c r="FE776">
        <v>65.6536153846154</v>
      </c>
      <c r="FF776">
        <v>1155.55307692308</v>
      </c>
      <c r="FG776">
        <v>39.43</v>
      </c>
      <c r="FH776">
        <v>0</v>
      </c>
      <c r="FI776">
        <v>1761419218.3</v>
      </c>
      <c r="FJ776">
        <v>0</v>
      </c>
      <c r="FK776">
        <v>1105.4852</v>
      </c>
      <c r="FL776">
        <v>-6.4238461660836</v>
      </c>
      <c r="FM776">
        <v>-67.8076925326567</v>
      </c>
      <c r="FN776">
        <v>14665.648</v>
      </c>
      <c r="FO776">
        <v>15</v>
      </c>
      <c r="FP776">
        <v>0</v>
      </c>
      <c r="FQ776" t="s">
        <v>439</v>
      </c>
      <c r="FR776">
        <v>0</v>
      </c>
      <c r="FS776">
        <v>0</v>
      </c>
      <c r="FT776">
        <v>0</v>
      </c>
      <c r="FU776">
        <v>0</v>
      </c>
      <c r="FV776">
        <v>0</v>
      </c>
      <c r="FW776">
        <v>0</v>
      </c>
      <c r="FX776">
        <v>0</v>
      </c>
      <c r="FY776">
        <v>0</v>
      </c>
      <c r="FZ776">
        <v>0</v>
      </c>
      <c r="GA776">
        <v>0</v>
      </c>
      <c r="GB776">
        <v>0</v>
      </c>
      <c r="GC776">
        <v>-47.063765</v>
      </c>
      <c r="GD776">
        <v>-8.15118947368422</v>
      </c>
      <c r="GE776">
        <v>1.39463545640967</v>
      </c>
      <c r="GF776">
        <v>0</v>
      </c>
      <c r="GG776">
        <v>1106.04470588235</v>
      </c>
      <c r="GH776">
        <v>-8.09197861472105</v>
      </c>
      <c r="GI776">
        <v>0.824225965925961</v>
      </c>
      <c r="GJ776">
        <v>-1</v>
      </c>
      <c r="GK776">
        <v>6.183422</v>
      </c>
      <c r="GL776">
        <v>0.250425563909768</v>
      </c>
      <c r="GM776">
        <v>0.0241284573895639</v>
      </c>
      <c r="GN776">
        <v>0</v>
      </c>
      <c r="GO776">
        <v>0</v>
      </c>
      <c r="GP776">
        <v>2</v>
      </c>
      <c r="GQ776" t="s">
        <v>473</v>
      </c>
      <c r="GR776">
        <v>3.12605</v>
      </c>
      <c r="GS776">
        <v>2.72284</v>
      </c>
      <c r="GT776">
        <v>0.193445</v>
      </c>
      <c r="GU776">
        <v>0.197356</v>
      </c>
      <c r="GV776">
        <v>0.119393</v>
      </c>
      <c r="GW776">
        <v>0.102788</v>
      </c>
      <c r="GX776">
        <v>28612.6</v>
      </c>
      <c r="GY776">
        <v>30019.2</v>
      </c>
      <c r="GZ776">
        <v>32270.5</v>
      </c>
      <c r="HA776">
        <v>34041.7</v>
      </c>
      <c r="HB776">
        <v>40684.7</v>
      </c>
      <c r="HC776">
        <v>44113.3</v>
      </c>
      <c r="HD776">
        <v>50798.2</v>
      </c>
      <c r="HE776">
        <v>54656.9</v>
      </c>
      <c r="HF776">
        <v>1.6294</v>
      </c>
      <c r="HG776">
        <v>1.4905</v>
      </c>
      <c r="HH776">
        <v>-0.0863671</v>
      </c>
      <c r="HI776">
        <v>0</v>
      </c>
      <c r="HJ776">
        <v>45.7112</v>
      </c>
      <c r="HK776">
        <v>999.9</v>
      </c>
      <c r="HL776">
        <v>56.116</v>
      </c>
      <c r="HM776">
        <v>30.424</v>
      </c>
      <c r="HN776">
        <v>27.1346</v>
      </c>
      <c r="HO776">
        <v>60.7493</v>
      </c>
      <c r="HP776">
        <v>40.617</v>
      </c>
      <c r="HQ776">
        <v>1</v>
      </c>
      <c r="HR776">
        <v>2.89426</v>
      </c>
      <c r="HS776">
        <v>9.28105</v>
      </c>
      <c r="HT776">
        <v>19.8975</v>
      </c>
      <c r="HU776">
        <v>5.18614</v>
      </c>
      <c r="HV776">
        <v>12.0164</v>
      </c>
      <c r="HW776">
        <v>4.96875</v>
      </c>
      <c r="HX776">
        <v>3.29593</v>
      </c>
      <c r="HY776">
        <v>9999</v>
      </c>
      <c r="HZ776">
        <v>9999</v>
      </c>
      <c r="IA776">
        <v>999.9</v>
      </c>
      <c r="IB776">
        <v>9999</v>
      </c>
      <c r="IC776">
        <v>1.86325</v>
      </c>
      <c r="ID776">
        <v>1.86811</v>
      </c>
      <c r="IE776">
        <v>1.86784</v>
      </c>
      <c r="IF776">
        <v>1.86905</v>
      </c>
      <c r="IG776">
        <v>1.86981</v>
      </c>
      <c r="IH776">
        <v>1.86588</v>
      </c>
      <c r="II776">
        <v>1.86693</v>
      </c>
      <c r="IJ776">
        <v>1.86837</v>
      </c>
      <c r="IK776">
        <v>5</v>
      </c>
      <c r="IL776">
        <v>0</v>
      </c>
      <c r="IM776">
        <v>0</v>
      </c>
      <c r="IN776">
        <v>0</v>
      </c>
      <c r="IO776" t="s">
        <v>441</v>
      </c>
      <c r="IP776" t="s">
        <v>442</v>
      </c>
      <c r="IQ776" t="s">
        <v>443</v>
      </c>
      <c r="IR776" t="s">
        <v>443</v>
      </c>
      <c r="IS776" t="s">
        <v>443</v>
      </c>
      <c r="IT776" t="s">
        <v>443</v>
      </c>
      <c r="IU776">
        <v>0</v>
      </c>
      <c r="IV776">
        <v>100</v>
      </c>
      <c r="IW776">
        <v>100</v>
      </c>
      <c r="IX776">
        <v>1.1</v>
      </c>
      <c r="IY776">
        <v>0.3152</v>
      </c>
      <c r="IZ776">
        <v>1.09748391826392</v>
      </c>
      <c r="JA776">
        <v>0</v>
      </c>
      <c r="JB776">
        <v>0</v>
      </c>
      <c r="JC776">
        <v>0</v>
      </c>
      <c r="JD776">
        <v>0.315191680746845</v>
      </c>
      <c r="JE776">
        <v>0</v>
      </c>
      <c r="JF776">
        <v>0</v>
      </c>
      <c r="JG776">
        <v>0</v>
      </c>
      <c r="JH776">
        <v>5</v>
      </c>
      <c r="JI776">
        <v>2273</v>
      </c>
      <c r="JJ776">
        <v>0</v>
      </c>
      <c r="JK776">
        <v>25</v>
      </c>
      <c r="JL776">
        <v>29356987.6</v>
      </c>
      <c r="JM776">
        <v>29356987.6</v>
      </c>
      <c r="JN776">
        <v>2.77832</v>
      </c>
      <c r="JO776">
        <v>2.6123</v>
      </c>
      <c r="JP776">
        <v>1.54785</v>
      </c>
      <c r="JQ776">
        <v>2.31445</v>
      </c>
      <c r="JR776">
        <v>1.64673</v>
      </c>
      <c r="JS776">
        <v>2.33521</v>
      </c>
      <c r="JT776">
        <v>34.5777</v>
      </c>
      <c r="JU776">
        <v>24.0875</v>
      </c>
      <c r="JV776">
        <v>18</v>
      </c>
      <c r="JW776">
        <v>473.776</v>
      </c>
      <c r="JX776">
        <v>373.818</v>
      </c>
      <c r="JY776">
        <v>36.6681</v>
      </c>
      <c r="JZ776">
        <v>58.0172</v>
      </c>
      <c r="KA776">
        <v>30.0043</v>
      </c>
      <c r="KB776">
        <v>56.7947</v>
      </c>
      <c r="KC776">
        <v>56.5415</v>
      </c>
      <c r="KD776">
        <v>55.5837</v>
      </c>
      <c r="KE776">
        <v>0</v>
      </c>
      <c r="KF776">
        <v>100</v>
      </c>
      <c r="KG776">
        <v>24.0221</v>
      </c>
      <c r="KH776">
        <v>1477.37</v>
      </c>
      <c r="KI776">
        <v>34.6858</v>
      </c>
      <c r="KJ776">
        <v>92.0164</v>
      </c>
      <c r="KK776">
        <v>88.3998</v>
      </c>
    </row>
    <row r="777" spans="1:297">
      <c r="A777">
        <v>761</v>
      </c>
      <c r="B777">
        <v>1761419263.1</v>
      </c>
      <c r="C777">
        <v>11082.0999999046</v>
      </c>
      <c r="D777" t="s">
        <v>1971</v>
      </c>
      <c r="E777" t="s">
        <v>1972</v>
      </c>
      <c r="F777">
        <v>5</v>
      </c>
      <c r="G777" t="s">
        <v>1796</v>
      </c>
      <c r="H777" t="s">
        <v>436</v>
      </c>
      <c r="I777">
        <v>1761419254.94615</v>
      </c>
      <c r="J777">
        <f>(K777)/1000</f>
        <v>0</v>
      </c>
      <c r="K777">
        <f>IF(DP777, AN777, AH777)</f>
        <v>0</v>
      </c>
      <c r="L777">
        <f>IF(DP777, AI777, AG777)</f>
        <v>0</v>
      </c>
      <c r="M777">
        <f>DR777 - IF(AU777&gt;1, L777*DL777*100.0/(AW777), 0)</f>
        <v>0</v>
      </c>
      <c r="N777">
        <f>((T777-J777/2)*M777-L777)/(T777+J777/2)</f>
        <v>0</v>
      </c>
      <c r="O777">
        <f>N777*(DY777+DZ777)/1000.0</f>
        <v>0</v>
      </c>
      <c r="P777">
        <f>(DR777 - IF(AU777&gt;1, L777*DL777*100.0/(AW777), 0))*(DY777+DZ777)/1000.0</f>
        <v>0</v>
      </c>
      <c r="Q777">
        <f>2.0/((1/S777-1/R777)+SIGN(S777)*SQRT((1/S777-1/R777)*(1/S777-1/R777) + 4*DM777/((DM777+1)*(DM777+1))*(2*1/S777*1/R777-1/R777*1/R777)))</f>
        <v>0</v>
      </c>
      <c r="R777">
        <f>IF(LEFT(DN777,1)&lt;&gt;"0",IF(LEFT(DN777,1)="1",3.0,DO777),$D$5+$E$5*(EF777*DY777/($K$5*1000))+$F$5*(EF777*DY777/($K$5*1000))*MAX(MIN(DL777,$J$5),$I$5)*MAX(MIN(DL777,$J$5),$I$5)+$G$5*MAX(MIN(DL777,$J$5),$I$5)*(EF777*DY777/($K$5*1000))+$H$5*(EF777*DY777/($K$5*1000))*(EF777*DY777/($K$5*1000)))</f>
        <v>0</v>
      </c>
      <c r="S777">
        <f>J777*(1000-(1000*0.61365*exp(17.502*W777/(240.97+W777))/(DY777+DZ777)+DT777)/2)/(1000*0.61365*exp(17.502*W777/(240.97+W777))/(DY777+DZ777)-DT777)</f>
        <v>0</v>
      </c>
      <c r="T777">
        <f>1/((DM777+1)/(Q777/1.6)+1/(R777/1.37)) + DM777/((DM777+1)/(Q777/1.6) + DM777/(R777/1.37))</f>
        <v>0</v>
      </c>
      <c r="U777">
        <f>(DH777*DK777)</f>
        <v>0</v>
      </c>
      <c r="V777">
        <f>(EA777+(U777+2*0.95*5.67E-8*(((EA777+$B$7)+273)^4-(EA777+273)^4)-44100*J777)/(1.84*29.3*R777+8*0.95*5.67E-8*(EA777+273)^3))</f>
        <v>0</v>
      </c>
      <c r="W777">
        <f>($C$7*EB777+$D$7*EC777+$E$7*V777)</f>
        <v>0</v>
      </c>
      <c r="X777">
        <f>0.61365*exp(17.502*W777/(240.97+W777))</f>
        <v>0</v>
      </c>
      <c r="Y777">
        <f>(Z777/AA777*100)</f>
        <v>0</v>
      </c>
      <c r="Z777">
        <f>DT777*(DY777+DZ777)/1000</f>
        <v>0</v>
      </c>
      <c r="AA777">
        <f>0.61365*exp(17.502*EA777/(240.97+EA777))</f>
        <v>0</v>
      </c>
      <c r="AB777">
        <f>(X777-DT777*(DY777+DZ777)/1000)</f>
        <v>0</v>
      </c>
      <c r="AC777">
        <f>(-J777*44100)</f>
        <v>0</v>
      </c>
      <c r="AD777">
        <f>2*29.3*R777*0.92*(EA777-W777)</f>
        <v>0</v>
      </c>
      <c r="AE777">
        <f>2*0.95*5.67E-8*(((EA777+$B$7)+273)^4-(W777+273)^4)</f>
        <v>0</v>
      </c>
      <c r="AF777">
        <f>U777+AE777+AC777+AD777</f>
        <v>0</v>
      </c>
      <c r="AG777">
        <f>DX777*AU777*(DS777-DR777*(1000-AU777*DU777)/(1000-AU777*DT777))/(100*DL777)</f>
        <v>0</v>
      </c>
      <c r="AH777">
        <f>1000*DX777*AU777*(DT777-DU777)/(100*DL777*(1000-AU777*DT777))</f>
        <v>0</v>
      </c>
      <c r="AI777">
        <f>(AJ777 - AK777 - DY777*1E3/(8.314*(EA777+273.15)) * AM777/DX777 * AL777) * DX777/(100*DL777) * (1000 - DU777)/1000</f>
        <v>0</v>
      </c>
      <c r="AJ777">
        <v>1494.73862294006</v>
      </c>
      <c r="AK777">
        <v>1464.13745454545</v>
      </c>
      <c r="AL777">
        <v>3.23292853595464</v>
      </c>
      <c r="AM777">
        <v>65.3077758132671</v>
      </c>
      <c r="AN777">
        <f>(AP777 - AO777 + DY777*1E3/(8.314*(EA777+273.15)) * AR777/DX777 * AQ777) * DX777/(100*DL777) * 1000/(1000 - AP777)</f>
        <v>0</v>
      </c>
      <c r="AO777">
        <v>26.0067419979392</v>
      </c>
      <c r="AP777">
        <v>32.2506866666667</v>
      </c>
      <c r="AQ777">
        <v>0.0014165382175704</v>
      </c>
      <c r="AR777">
        <v>110.477653958473</v>
      </c>
      <c r="AS777">
        <v>18</v>
      </c>
      <c r="AT777">
        <v>4</v>
      </c>
      <c r="AU777">
        <f>IF(AS777*$H$13&gt;=AW777,1.0,(AW777/(AW777-AS777*$H$13)))</f>
        <v>0</v>
      </c>
      <c r="AV777">
        <f>(AU777-1)*100</f>
        <v>0</v>
      </c>
      <c r="AW777">
        <f>MAX(0,($B$13+$C$13*EF777)/(1+$D$13*EF777)*DY777/(EA777+273)*$E$13)</f>
        <v>0</v>
      </c>
      <c r="AX777" t="s">
        <v>437</v>
      </c>
      <c r="AY777" t="s">
        <v>437</v>
      </c>
      <c r="AZ777">
        <v>0</v>
      </c>
      <c r="BA777">
        <v>0</v>
      </c>
      <c r="BB777">
        <f>1-AZ777/BA777</f>
        <v>0</v>
      </c>
      <c r="BC777">
        <v>0</v>
      </c>
      <c r="BD777" t="s">
        <v>437</v>
      </c>
      <c r="BE777" t="s">
        <v>437</v>
      </c>
      <c r="BF777">
        <v>0</v>
      </c>
      <c r="BG777">
        <v>0</v>
      </c>
      <c r="BH777">
        <f>1-BF777/BG777</f>
        <v>0</v>
      </c>
      <c r="BI777">
        <v>0.5</v>
      </c>
      <c r="BJ777">
        <f>DI777</f>
        <v>0</v>
      </c>
      <c r="BK777">
        <f>L777</f>
        <v>0</v>
      </c>
      <c r="BL777">
        <f>BH777*BI777*BJ777</f>
        <v>0</v>
      </c>
      <c r="BM777">
        <f>(BK777-BC777)/BJ777</f>
        <v>0</v>
      </c>
      <c r="BN777">
        <f>(BA777-BG777)/BG777</f>
        <v>0</v>
      </c>
      <c r="BO777">
        <f>AZ777/(BB777+AZ777/BG777)</f>
        <v>0</v>
      </c>
      <c r="BP777" t="s">
        <v>437</v>
      </c>
      <c r="BQ777">
        <v>0</v>
      </c>
      <c r="BR777">
        <f>IF(BQ777&lt;&gt;0, BQ777, BO777)</f>
        <v>0</v>
      </c>
      <c r="BS777">
        <f>1-BR777/BG777</f>
        <v>0</v>
      </c>
      <c r="BT777">
        <f>(BG777-BF777)/(BG777-BR777)</f>
        <v>0</v>
      </c>
      <c r="BU777">
        <f>(BA777-BG777)/(BA777-BR777)</f>
        <v>0</v>
      </c>
      <c r="BV777">
        <f>(BG777-BF777)/(BG777-AZ777)</f>
        <v>0</v>
      </c>
      <c r="BW777">
        <f>(BA777-BG777)/(BA777-AZ777)</f>
        <v>0</v>
      </c>
      <c r="BX777">
        <f>(BT777*BR777/BF777)</f>
        <v>0</v>
      </c>
      <c r="BY777">
        <f>(1-BX777)</f>
        <v>0</v>
      </c>
      <c r="DH777">
        <f>$B$11*EG777+$C$11*EH777+$F$11*ES777*(1-EV777)</f>
        <v>0</v>
      </c>
      <c r="DI777">
        <f>DH777*DJ777</f>
        <v>0</v>
      </c>
      <c r="DJ777">
        <f>($B$11*$D$9+$C$11*$D$9+$F$11*((FF777+EX777)/MAX(FF777+EX777+FG777, 0.1)*$I$9+FG777/MAX(FF777+EX777+FG777, 0.1)*$J$9))/($B$11+$C$11+$F$11)</f>
        <v>0</v>
      </c>
      <c r="DK777">
        <f>($B$11*$K$9+$C$11*$K$9+$F$11*((FF777+EX777)/MAX(FF777+EX777+FG777, 0.1)*$P$9+FG777/MAX(FF777+EX777+FG777, 0.1)*$Q$9))/($B$11+$C$11+$F$11)</f>
        <v>0</v>
      </c>
      <c r="DL777">
        <v>6</v>
      </c>
      <c r="DM777">
        <v>0.5</v>
      </c>
      <c r="DN777" t="s">
        <v>438</v>
      </c>
      <c r="DO777">
        <v>2</v>
      </c>
      <c r="DP777" t="b">
        <v>1</v>
      </c>
      <c r="DQ777">
        <v>1761419254.94615</v>
      </c>
      <c r="DR777">
        <v>1393.46</v>
      </c>
      <c r="DS777">
        <v>1440.51307692308</v>
      </c>
      <c r="DT777">
        <v>32.2236769230769</v>
      </c>
      <c r="DU777">
        <v>26.0098307692308</v>
      </c>
      <c r="DV777">
        <v>1392.36230769231</v>
      </c>
      <c r="DW777">
        <v>31.9084923076923</v>
      </c>
      <c r="DX777">
        <v>500.027153846154</v>
      </c>
      <c r="DY777">
        <v>90.2809</v>
      </c>
      <c r="DZ777">
        <v>0.0447550153846154</v>
      </c>
      <c r="EA777">
        <v>44.8838692307692</v>
      </c>
      <c r="EB777">
        <v>44.3262076923077</v>
      </c>
      <c r="EC777">
        <v>999.9</v>
      </c>
      <c r="ED777">
        <v>0</v>
      </c>
      <c r="EE777">
        <v>0</v>
      </c>
      <c r="EF777">
        <v>10002.0661538462</v>
      </c>
      <c r="EG777">
        <v>0</v>
      </c>
      <c r="EH777">
        <v>1194.89461538462</v>
      </c>
      <c r="EI777">
        <v>-47.0529230769231</v>
      </c>
      <c r="EJ777">
        <v>1439.85692307692</v>
      </c>
      <c r="EK777">
        <v>1478.98230769231</v>
      </c>
      <c r="EL777">
        <v>6.21384384615385</v>
      </c>
      <c r="EM777">
        <v>1440.51307692308</v>
      </c>
      <c r="EN777">
        <v>26.0098307692308</v>
      </c>
      <c r="EO777">
        <v>2.90918307692308</v>
      </c>
      <c r="EP777">
        <v>2.34819230769231</v>
      </c>
      <c r="EQ777">
        <v>23.5170307692308</v>
      </c>
      <c r="ER777">
        <v>20.0108692307692</v>
      </c>
      <c r="ES777">
        <v>1200.01076923077</v>
      </c>
      <c r="ET777">
        <v>0.967002153846154</v>
      </c>
      <c r="EU777">
        <v>0.0329977769230769</v>
      </c>
      <c r="EV777">
        <v>0</v>
      </c>
      <c r="EW777">
        <v>1105.03384615385</v>
      </c>
      <c r="EX777">
        <v>5.00059</v>
      </c>
      <c r="EY777">
        <v>14661.9153846154</v>
      </c>
      <c r="EZ777">
        <v>10358.8076923077</v>
      </c>
      <c r="FA777">
        <v>65.0142307692308</v>
      </c>
      <c r="FB777">
        <v>66.918</v>
      </c>
      <c r="FC777">
        <v>65.2786153846154</v>
      </c>
      <c r="FD777">
        <v>66.5863076923077</v>
      </c>
      <c r="FE777">
        <v>65.6726923076923</v>
      </c>
      <c r="FF777">
        <v>1155.58076923077</v>
      </c>
      <c r="FG777">
        <v>39.43</v>
      </c>
      <c r="FH777">
        <v>0</v>
      </c>
      <c r="FI777">
        <v>1761419223.7</v>
      </c>
      <c r="FJ777">
        <v>0</v>
      </c>
      <c r="FK777">
        <v>1104.94769230769</v>
      </c>
      <c r="FL777">
        <v>-6.42256409605921</v>
      </c>
      <c r="FM777">
        <v>-62.3555557176147</v>
      </c>
      <c r="FN777">
        <v>14660.5346153846</v>
      </c>
      <c r="FO777">
        <v>15</v>
      </c>
      <c r="FP777">
        <v>0</v>
      </c>
      <c r="FQ777" t="s">
        <v>439</v>
      </c>
      <c r="FR777">
        <v>0</v>
      </c>
      <c r="FS777">
        <v>0</v>
      </c>
      <c r="FT777">
        <v>0</v>
      </c>
      <c r="FU777">
        <v>0</v>
      </c>
      <c r="FV777">
        <v>0</v>
      </c>
      <c r="FW777">
        <v>0</v>
      </c>
      <c r="FX777">
        <v>0</v>
      </c>
      <c r="FY777">
        <v>0</v>
      </c>
      <c r="FZ777">
        <v>0</v>
      </c>
      <c r="GA777">
        <v>0</v>
      </c>
      <c r="GB777">
        <v>0</v>
      </c>
      <c r="GC777">
        <v>-47.3535714285714</v>
      </c>
      <c r="GD777">
        <v>3.79086233766235</v>
      </c>
      <c r="GE777">
        <v>0.953516042835975</v>
      </c>
      <c r="GF777">
        <v>0</v>
      </c>
      <c r="GG777">
        <v>1105.35823529412</v>
      </c>
      <c r="GH777">
        <v>-6.72268907265299</v>
      </c>
      <c r="GI777">
        <v>0.699055962533987</v>
      </c>
      <c r="GJ777">
        <v>-1</v>
      </c>
      <c r="GK777">
        <v>6.20203952380952</v>
      </c>
      <c r="GL777">
        <v>0.247820259740256</v>
      </c>
      <c r="GM777">
        <v>0.0250689450223808</v>
      </c>
      <c r="GN777">
        <v>0</v>
      </c>
      <c r="GO777">
        <v>0</v>
      </c>
      <c r="GP777">
        <v>2</v>
      </c>
      <c r="GQ777" t="s">
        <v>473</v>
      </c>
      <c r="GR777">
        <v>3.12599</v>
      </c>
      <c r="GS777">
        <v>2.72296</v>
      </c>
      <c r="GT777">
        <v>0.194792</v>
      </c>
      <c r="GU777">
        <v>0.198859</v>
      </c>
      <c r="GV777">
        <v>0.119441</v>
      </c>
      <c r="GW777">
        <v>0.102777</v>
      </c>
      <c r="GX777">
        <v>28561.6</v>
      </c>
      <c r="GY777">
        <v>29959.1</v>
      </c>
      <c r="GZ777">
        <v>32267.7</v>
      </c>
      <c r="HA777">
        <v>34038.2</v>
      </c>
      <c r="HB777">
        <v>40679.8</v>
      </c>
      <c r="HC777">
        <v>44110.2</v>
      </c>
      <c r="HD777">
        <v>50794.2</v>
      </c>
      <c r="HE777">
        <v>54652.1</v>
      </c>
      <c r="HF777">
        <v>1.6289</v>
      </c>
      <c r="HG777">
        <v>1.49003</v>
      </c>
      <c r="HH777">
        <v>-0.0874028</v>
      </c>
      <c r="HI777">
        <v>0</v>
      </c>
      <c r="HJ777">
        <v>45.7315</v>
      </c>
      <c r="HK777">
        <v>999.9</v>
      </c>
      <c r="HL777">
        <v>56.116</v>
      </c>
      <c r="HM777">
        <v>30.424</v>
      </c>
      <c r="HN777">
        <v>27.1325</v>
      </c>
      <c r="HO777">
        <v>60.7593</v>
      </c>
      <c r="HP777">
        <v>40.8373</v>
      </c>
      <c r="HQ777">
        <v>1</v>
      </c>
      <c r="HR777">
        <v>2.89857</v>
      </c>
      <c r="HS777">
        <v>9.28105</v>
      </c>
      <c r="HT777">
        <v>19.8974</v>
      </c>
      <c r="HU777">
        <v>5.18614</v>
      </c>
      <c r="HV777">
        <v>12.0171</v>
      </c>
      <c r="HW777">
        <v>4.9688</v>
      </c>
      <c r="HX777">
        <v>3.29598</v>
      </c>
      <c r="HY777">
        <v>9999</v>
      </c>
      <c r="HZ777">
        <v>9999</v>
      </c>
      <c r="IA777">
        <v>999.9</v>
      </c>
      <c r="IB777">
        <v>9999</v>
      </c>
      <c r="IC777">
        <v>1.86325</v>
      </c>
      <c r="ID777">
        <v>1.86813</v>
      </c>
      <c r="IE777">
        <v>1.86783</v>
      </c>
      <c r="IF777">
        <v>1.86905</v>
      </c>
      <c r="IG777">
        <v>1.86981</v>
      </c>
      <c r="IH777">
        <v>1.86586</v>
      </c>
      <c r="II777">
        <v>1.86693</v>
      </c>
      <c r="IJ777">
        <v>1.86842</v>
      </c>
      <c r="IK777">
        <v>5</v>
      </c>
      <c r="IL777">
        <v>0</v>
      </c>
      <c r="IM777">
        <v>0</v>
      </c>
      <c r="IN777">
        <v>0</v>
      </c>
      <c r="IO777" t="s">
        <v>441</v>
      </c>
      <c r="IP777" t="s">
        <v>442</v>
      </c>
      <c r="IQ777" t="s">
        <v>443</v>
      </c>
      <c r="IR777" t="s">
        <v>443</v>
      </c>
      <c r="IS777" t="s">
        <v>443</v>
      </c>
      <c r="IT777" t="s">
        <v>443</v>
      </c>
      <c r="IU777">
        <v>0</v>
      </c>
      <c r="IV777">
        <v>100</v>
      </c>
      <c r="IW777">
        <v>100</v>
      </c>
      <c r="IX777">
        <v>1.1</v>
      </c>
      <c r="IY777">
        <v>0.3152</v>
      </c>
      <c r="IZ777">
        <v>1.09748391826392</v>
      </c>
      <c r="JA777">
        <v>0</v>
      </c>
      <c r="JB777">
        <v>0</v>
      </c>
      <c r="JC777">
        <v>0</v>
      </c>
      <c r="JD777">
        <v>0.315191680746845</v>
      </c>
      <c r="JE777">
        <v>0</v>
      </c>
      <c r="JF777">
        <v>0</v>
      </c>
      <c r="JG777">
        <v>0</v>
      </c>
      <c r="JH777">
        <v>5</v>
      </c>
      <c r="JI777">
        <v>2273</v>
      </c>
      <c r="JJ777">
        <v>0</v>
      </c>
      <c r="JK777">
        <v>25</v>
      </c>
      <c r="JL777">
        <v>29356987.7</v>
      </c>
      <c r="JM777">
        <v>29356987.7</v>
      </c>
      <c r="JN777">
        <v>2.80151</v>
      </c>
      <c r="JO777">
        <v>2.59888</v>
      </c>
      <c r="JP777">
        <v>1.54785</v>
      </c>
      <c r="JQ777">
        <v>2.31567</v>
      </c>
      <c r="JR777">
        <v>1.64673</v>
      </c>
      <c r="JS777">
        <v>2.3877</v>
      </c>
      <c r="JT777">
        <v>34.5777</v>
      </c>
      <c r="JU777">
        <v>24.0963</v>
      </c>
      <c r="JV777">
        <v>18</v>
      </c>
      <c r="JW777">
        <v>473.616</v>
      </c>
      <c r="JX777">
        <v>373.681</v>
      </c>
      <c r="JY777">
        <v>36.694</v>
      </c>
      <c r="JZ777">
        <v>58.0511</v>
      </c>
      <c r="KA777">
        <v>30.0043</v>
      </c>
      <c r="KB777">
        <v>56.8337</v>
      </c>
      <c r="KC777">
        <v>56.5799</v>
      </c>
      <c r="KD777">
        <v>56.0961</v>
      </c>
      <c r="KE777">
        <v>0</v>
      </c>
      <c r="KF777">
        <v>100</v>
      </c>
      <c r="KG777">
        <v>24.0329</v>
      </c>
      <c r="KH777">
        <v>1490.99</v>
      </c>
      <c r="KI777">
        <v>34.6858</v>
      </c>
      <c r="KJ777">
        <v>92.0088</v>
      </c>
      <c r="KK777">
        <v>88.3916</v>
      </c>
    </row>
    <row r="778" spans="1:297">
      <c r="A778">
        <v>762</v>
      </c>
      <c r="B778">
        <v>1761419268.1</v>
      </c>
      <c r="C778">
        <v>11087.0999999046</v>
      </c>
      <c r="D778" t="s">
        <v>1973</v>
      </c>
      <c r="E778" t="s">
        <v>1974</v>
      </c>
      <c r="F778">
        <v>5</v>
      </c>
      <c r="G778" t="s">
        <v>1796</v>
      </c>
      <c r="H778" t="s">
        <v>436</v>
      </c>
      <c r="I778">
        <v>1761419259.94615</v>
      </c>
      <c r="J778">
        <f>(K778)/1000</f>
        <v>0</v>
      </c>
      <c r="K778">
        <f>IF(DP778, AN778, AH778)</f>
        <v>0</v>
      </c>
      <c r="L778">
        <f>IF(DP778, AI778, AG778)</f>
        <v>0</v>
      </c>
      <c r="M778">
        <f>DR778 - IF(AU778&gt;1, L778*DL778*100.0/(AW778), 0)</f>
        <v>0</v>
      </c>
      <c r="N778">
        <f>((T778-J778/2)*M778-L778)/(T778+J778/2)</f>
        <v>0</v>
      </c>
      <c r="O778">
        <f>N778*(DY778+DZ778)/1000.0</f>
        <v>0</v>
      </c>
      <c r="P778">
        <f>(DR778 - IF(AU778&gt;1, L778*DL778*100.0/(AW778), 0))*(DY778+DZ778)/1000.0</f>
        <v>0</v>
      </c>
      <c r="Q778">
        <f>2.0/((1/S778-1/R778)+SIGN(S778)*SQRT((1/S778-1/R778)*(1/S778-1/R778) + 4*DM778/((DM778+1)*(DM778+1))*(2*1/S778*1/R778-1/R778*1/R778)))</f>
        <v>0</v>
      </c>
      <c r="R778">
        <f>IF(LEFT(DN778,1)&lt;&gt;"0",IF(LEFT(DN778,1)="1",3.0,DO778),$D$5+$E$5*(EF778*DY778/($K$5*1000))+$F$5*(EF778*DY778/($K$5*1000))*MAX(MIN(DL778,$J$5),$I$5)*MAX(MIN(DL778,$J$5),$I$5)+$G$5*MAX(MIN(DL778,$J$5),$I$5)*(EF778*DY778/($K$5*1000))+$H$5*(EF778*DY778/($K$5*1000))*(EF778*DY778/($K$5*1000)))</f>
        <v>0</v>
      </c>
      <c r="S778">
        <f>J778*(1000-(1000*0.61365*exp(17.502*W778/(240.97+W778))/(DY778+DZ778)+DT778)/2)/(1000*0.61365*exp(17.502*W778/(240.97+W778))/(DY778+DZ778)-DT778)</f>
        <v>0</v>
      </c>
      <c r="T778">
        <f>1/((DM778+1)/(Q778/1.6)+1/(R778/1.37)) + DM778/((DM778+1)/(Q778/1.6) + DM778/(R778/1.37))</f>
        <v>0</v>
      </c>
      <c r="U778">
        <f>(DH778*DK778)</f>
        <v>0</v>
      </c>
      <c r="V778">
        <f>(EA778+(U778+2*0.95*5.67E-8*(((EA778+$B$7)+273)^4-(EA778+273)^4)-44100*J778)/(1.84*29.3*R778+8*0.95*5.67E-8*(EA778+273)^3))</f>
        <v>0</v>
      </c>
      <c r="W778">
        <f>($C$7*EB778+$D$7*EC778+$E$7*V778)</f>
        <v>0</v>
      </c>
      <c r="X778">
        <f>0.61365*exp(17.502*W778/(240.97+W778))</f>
        <v>0</v>
      </c>
      <c r="Y778">
        <f>(Z778/AA778*100)</f>
        <v>0</v>
      </c>
      <c r="Z778">
        <f>DT778*(DY778+DZ778)/1000</f>
        <v>0</v>
      </c>
      <c r="AA778">
        <f>0.61365*exp(17.502*EA778/(240.97+EA778))</f>
        <v>0</v>
      </c>
      <c r="AB778">
        <f>(X778-DT778*(DY778+DZ778)/1000)</f>
        <v>0</v>
      </c>
      <c r="AC778">
        <f>(-J778*44100)</f>
        <v>0</v>
      </c>
      <c r="AD778">
        <f>2*29.3*R778*0.92*(EA778-W778)</f>
        <v>0</v>
      </c>
      <c r="AE778">
        <f>2*0.95*5.67E-8*(((EA778+$B$7)+273)^4-(W778+273)^4)</f>
        <v>0</v>
      </c>
      <c r="AF778">
        <f>U778+AE778+AC778+AD778</f>
        <v>0</v>
      </c>
      <c r="AG778">
        <f>DX778*AU778*(DS778-DR778*(1000-AU778*DU778)/(1000-AU778*DT778))/(100*DL778)</f>
        <v>0</v>
      </c>
      <c r="AH778">
        <f>1000*DX778*AU778*(DT778-DU778)/(100*DL778*(1000-AU778*DT778))</f>
        <v>0</v>
      </c>
      <c r="AI778">
        <f>(AJ778 - AK778 - DY778*1E3/(8.314*(EA778+273.15)) * AM778/DX778 * AL778) * DX778/(100*DL778) * (1000 - DU778)/1000</f>
        <v>0</v>
      </c>
      <c r="AJ778">
        <v>1513.93142004319</v>
      </c>
      <c r="AK778">
        <v>1482.19593939394</v>
      </c>
      <c r="AL778">
        <v>3.65401178662924</v>
      </c>
      <c r="AM778">
        <v>65.3077758132671</v>
      </c>
      <c r="AN778">
        <f>(AP778 - AO778 + DY778*1E3/(8.314*(EA778+273.15)) * AR778/DX778 * AQ778) * DX778/(100*DL778) * 1000/(1000 - AP778)</f>
        <v>0</v>
      </c>
      <c r="AO778">
        <v>26.0044182455814</v>
      </c>
      <c r="AP778">
        <v>32.2735648484848</v>
      </c>
      <c r="AQ778">
        <v>0.00103803623341993</v>
      </c>
      <c r="AR778">
        <v>110.477653958473</v>
      </c>
      <c r="AS778">
        <v>18</v>
      </c>
      <c r="AT778">
        <v>4</v>
      </c>
      <c r="AU778">
        <f>IF(AS778*$H$13&gt;=AW778,1.0,(AW778/(AW778-AS778*$H$13)))</f>
        <v>0</v>
      </c>
      <c r="AV778">
        <f>(AU778-1)*100</f>
        <v>0</v>
      </c>
      <c r="AW778">
        <f>MAX(0,($B$13+$C$13*EF778)/(1+$D$13*EF778)*DY778/(EA778+273)*$E$13)</f>
        <v>0</v>
      </c>
      <c r="AX778" t="s">
        <v>437</v>
      </c>
      <c r="AY778" t="s">
        <v>437</v>
      </c>
      <c r="AZ778">
        <v>0</v>
      </c>
      <c r="BA778">
        <v>0</v>
      </c>
      <c r="BB778">
        <f>1-AZ778/BA778</f>
        <v>0</v>
      </c>
      <c r="BC778">
        <v>0</v>
      </c>
      <c r="BD778" t="s">
        <v>437</v>
      </c>
      <c r="BE778" t="s">
        <v>437</v>
      </c>
      <c r="BF778">
        <v>0</v>
      </c>
      <c r="BG778">
        <v>0</v>
      </c>
      <c r="BH778">
        <f>1-BF778/BG778</f>
        <v>0</v>
      </c>
      <c r="BI778">
        <v>0.5</v>
      </c>
      <c r="BJ778">
        <f>DI778</f>
        <v>0</v>
      </c>
      <c r="BK778">
        <f>L778</f>
        <v>0</v>
      </c>
      <c r="BL778">
        <f>BH778*BI778*BJ778</f>
        <v>0</v>
      </c>
      <c r="BM778">
        <f>(BK778-BC778)/BJ778</f>
        <v>0</v>
      </c>
      <c r="BN778">
        <f>(BA778-BG778)/BG778</f>
        <v>0</v>
      </c>
      <c r="BO778">
        <f>AZ778/(BB778+AZ778/BG778)</f>
        <v>0</v>
      </c>
      <c r="BP778" t="s">
        <v>437</v>
      </c>
      <c r="BQ778">
        <v>0</v>
      </c>
      <c r="BR778">
        <f>IF(BQ778&lt;&gt;0, BQ778, BO778)</f>
        <v>0</v>
      </c>
      <c r="BS778">
        <f>1-BR778/BG778</f>
        <v>0</v>
      </c>
      <c r="BT778">
        <f>(BG778-BF778)/(BG778-BR778)</f>
        <v>0</v>
      </c>
      <c r="BU778">
        <f>(BA778-BG778)/(BA778-BR778)</f>
        <v>0</v>
      </c>
      <c r="BV778">
        <f>(BG778-BF778)/(BG778-AZ778)</f>
        <v>0</v>
      </c>
      <c r="BW778">
        <f>(BA778-BG778)/(BA778-AZ778)</f>
        <v>0</v>
      </c>
      <c r="BX778">
        <f>(BT778*BR778/BF778)</f>
        <v>0</v>
      </c>
      <c r="BY778">
        <f>(1-BX778)</f>
        <v>0</v>
      </c>
      <c r="DH778">
        <f>$B$11*EG778+$C$11*EH778+$F$11*ES778*(1-EV778)</f>
        <v>0</v>
      </c>
      <c r="DI778">
        <f>DH778*DJ778</f>
        <v>0</v>
      </c>
      <c r="DJ778">
        <f>($B$11*$D$9+$C$11*$D$9+$F$11*((FF778+EX778)/MAX(FF778+EX778+FG778, 0.1)*$I$9+FG778/MAX(FF778+EX778+FG778, 0.1)*$J$9))/($B$11+$C$11+$F$11)</f>
        <v>0</v>
      </c>
      <c r="DK778">
        <f>($B$11*$K$9+$C$11*$K$9+$F$11*((FF778+EX778)/MAX(FF778+EX778+FG778, 0.1)*$P$9+FG778/MAX(FF778+EX778+FG778, 0.1)*$Q$9))/($B$11+$C$11+$F$11)</f>
        <v>0</v>
      </c>
      <c r="DL778">
        <v>6</v>
      </c>
      <c r="DM778">
        <v>0.5</v>
      </c>
      <c r="DN778" t="s">
        <v>438</v>
      </c>
      <c r="DO778">
        <v>2</v>
      </c>
      <c r="DP778" t="b">
        <v>1</v>
      </c>
      <c r="DQ778">
        <v>1761419259.94615</v>
      </c>
      <c r="DR778">
        <v>1410.17769230769</v>
      </c>
      <c r="DS778">
        <v>1457.82076923077</v>
      </c>
      <c r="DT778">
        <v>32.2431</v>
      </c>
      <c r="DU778">
        <v>26.0074</v>
      </c>
      <c r="DV778">
        <v>1409.07923076923</v>
      </c>
      <c r="DW778">
        <v>31.9279076923077</v>
      </c>
      <c r="DX778">
        <v>500.016384615385</v>
      </c>
      <c r="DY778">
        <v>90.2801384615385</v>
      </c>
      <c r="DZ778">
        <v>0.0447376153846154</v>
      </c>
      <c r="EA778">
        <v>44.9126538461538</v>
      </c>
      <c r="EB778">
        <v>44.3442846153846</v>
      </c>
      <c r="EC778">
        <v>999.9</v>
      </c>
      <c r="ED778">
        <v>0</v>
      </c>
      <c r="EE778">
        <v>0</v>
      </c>
      <c r="EF778">
        <v>10001.9715384615</v>
      </c>
      <c r="EG778">
        <v>0</v>
      </c>
      <c r="EH778">
        <v>1194.78769230769</v>
      </c>
      <c r="EI778">
        <v>-47.6440923076923</v>
      </c>
      <c r="EJ778">
        <v>1457.15923076923</v>
      </c>
      <c r="EK778">
        <v>1496.74846153846</v>
      </c>
      <c r="EL778">
        <v>6.23571692307692</v>
      </c>
      <c r="EM778">
        <v>1457.82076923077</v>
      </c>
      <c r="EN778">
        <v>26.0074</v>
      </c>
      <c r="EO778">
        <v>2.91091230769231</v>
      </c>
      <c r="EP778">
        <v>2.34795153846154</v>
      </c>
      <c r="EQ778">
        <v>23.5268923076923</v>
      </c>
      <c r="ER778">
        <v>20.0092076923077</v>
      </c>
      <c r="ES778">
        <v>1200.01615384615</v>
      </c>
      <c r="ET778">
        <v>0.967002769230769</v>
      </c>
      <c r="EU778">
        <v>0.0329971230769231</v>
      </c>
      <c r="EV778">
        <v>0</v>
      </c>
      <c r="EW778">
        <v>1104.47538461538</v>
      </c>
      <c r="EX778">
        <v>5.00059</v>
      </c>
      <c r="EY778">
        <v>14656.9615384615</v>
      </c>
      <c r="EZ778">
        <v>10358.8461538462</v>
      </c>
      <c r="FA778">
        <v>65.043</v>
      </c>
      <c r="FB778">
        <v>66.9564615384615</v>
      </c>
      <c r="FC778">
        <v>65.2976923076923</v>
      </c>
      <c r="FD778">
        <v>66.6104615384615</v>
      </c>
      <c r="FE778">
        <v>65.7063846153846</v>
      </c>
      <c r="FF778">
        <v>1155.58615384615</v>
      </c>
      <c r="FG778">
        <v>39.43</v>
      </c>
      <c r="FH778">
        <v>0</v>
      </c>
      <c r="FI778">
        <v>1761419228.5</v>
      </c>
      <c r="FJ778">
        <v>0</v>
      </c>
      <c r="FK778">
        <v>1104.37615384615</v>
      </c>
      <c r="FL778">
        <v>-7.30119656320152</v>
      </c>
      <c r="FM778">
        <v>-59.162393194508</v>
      </c>
      <c r="FN778">
        <v>14655.6884615385</v>
      </c>
      <c r="FO778">
        <v>15</v>
      </c>
      <c r="FP778">
        <v>0</v>
      </c>
      <c r="FQ778" t="s">
        <v>439</v>
      </c>
      <c r="FR778">
        <v>0</v>
      </c>
      <c r="FS778">
        <v>0</v>
      </c>
      <c r="FT778">
        <v>0</v>
      </c>
      <c r="FU778">
        <v>0</v>
      </c>
      <c r="FV778">
        <v>0</v>
      </c>
      <c r="FW778">
        <v>0</v>
      </c>
      <c r="FX778">
        <v>0</v>
      </c>
      <c r="FY778">
        <v>0</v>
      </c>
      <c r="FZ778">
        <v>0</v>
      </c>
      <c r="GA778">
        <v>0</v>
      </c>
      <c r="GB778">
        <v>0</v>
      </c>
      <c r="GC778">
        <v>-47.493195</v>
      </c>
      <c r="GD778">
        <v>-4.03820300751874</v>
      </c>
      <c r="GE778">
        <v>1.09344799715167</v>
      </c>
      <c r="GF778">
        <v>0</v>
      </c>
      <c r="GG778">
        <v>1104.78088235294</v>
      </c>
      <c r="GH778">
        <v>-6.55019098081867</v>
      </c>
      <c r="GI778">
        <v>0.677027967304235</v>
      </c>
      <c r="GJ778">
        <v>-1</v>
      </c>
      <c r="GK778">
        <v>6.2256445</v>
      </c>
      <c r="GL778">
        <v>0.260533984962413</v>
      </c>
      <c r="GM778">
        <v>0.0251256670508467</v>
      </c>
      <c r="GN778">
        <v>0</v>
      </c>
      <c r="GO778">
        <v>0</v>
      </c>
      <c r="GP778">
        <v>2</v>
      </c>
      <c r="GQ778" t="s">
        <v>473</v>
      </c>
      <c r="GR778">
        <v>3.12601</v>
      </c>
      <c r="GS778">
        <v>2.72244</v>
      </c>
      <c r="GT778">
        <v>0.196258</v>
      </c>
      <c r="GU778">
        <v>0.200173</v>
      </c>
      <c r="GV778">
        <v>0.119481</v>
      </c>
      <c r="GW778">
        <v>0.102758</v>
      </c>
      <c r="GX778">
        <v>28506.5</v>
      </c>
      <c r="GY778">
        <v>29905.9</v>
      </c>
      <c r="GZ778">
        <v>32265</v>
      </c>
      <c r="HA778">
        <v>34034.6</v>
      </c>
      <c r="HB778">
        <v>40675.7</v>
      </c>
      <c r="HC778">
        <v>44106.7</v>
      </c>
      <c r="HD778">
        <v>50790.7</v>
      </c>
      <c r="HE778">
        <v>54646.5</v>
      </c>
      <c r="HF778">
        <v>1.6286</v>
      </c>
      <c r="HG778">
        <v>1.48975</v>
      </c>
      <c r="HH778">
        <v>-0.0876561</v>
      </c>
      <c r="HI778">
        <v>0</v>
      </c>
      <c r="HJ778">
        <v>45.7571</v>
      </c>
      <c r="HK778">
        <v>999.9</v>
      </c>
      <c r="HL778">
        <v>56.116</v>
      </c>
      <c r="HM778">
        <v>30.434</v>
      </c>
      <c r="HN778">
        <v>27.1511</v>
      </c>
      <c r="HO778">
        <v>60.7393</v>
      </c>
      <c r="HP778">
        <v>40.6731</v>
      </c>
      <c r="HQ778">
        <v>1</v>
      </c>
      <c r="HR778">
        <v>2.90311</v>
      </c>
      <c r="HS778">
        <v>9.28105</v>
      </c>
      <c r="HT778">
        <v>19.8972</v>
      </c>
      <c r="HU778">
        <v>5.18614</v>
      </c>
      <c r="HV778">
        <v>12.0183</v>
      </c>
      <c r="HW778">
        <v>4.9687</v>
      </c>
      <c r="HX778">
        <v>3.29595</v>
      </c>
      <c r="HY778">
        <v>9999</v>
      </c>
      <c r="HZ778">
        <v>9999</v>
      </c>
      <c r="IA778">
        <v>999.9</v>
      </c>
      <c r="IB778">
        <v>9999</v>
      </c>
      <c r="IC778">
        <v>1.86325</v>
      </c>
      <c r="ID778">
        <v>1.86813</v>
      </c>
      <c r="IE778">
        <v>1.86783</v>
      </c>
      <c r="IF778">
        <v>1.86905</v>
      </c>
      <c r="IG778">
        <v>1.86981</v>
      </c>
      <c r="IH778">
        <v>1.86587</v>
      </c>
      <c r="II778">
        <v>1.86693</v>
      </c>
      <c r="IJ778">
        <v>1.86838</v>
      </c>
      <c r="IK778">
        <v>5</v>
      </c>
      <c r="IL778">
        <v>0</v>
      </c>
      <c r="IM778">
        <v>0</v>
      </c>
      <c r="IN778">
        <v>0</v>
      </c>
      <c r="IO778" t="s">
        <v>441</v>
      </c>
      <c r="IP778" t="s">
        <v>442</v>
      </c>
      <c r="IQ778" t="s">
        <v>443</v>
      </c>
      <c r="IR778" t="s">
        <v>443</v>
      </c>
      <c r="IS778" t="s">
        <v>443</v>
      </c>
      <c r="IT778" t="s">
        <v>443</v>
      </c>
      <c r="IU778">
        <v>0</v>
      </c>
      <c r="IV778">
        <v>100</v>
      </c>
      <c r="IW778">
        <v>100</v>
      </c>
      <c r="IX778">
        <v>1.09</v>
      </c>
      <c r="IY778">
        <v>0.3152</v>
      </c>
      <c r="IZ778">
        <v>1.09748391826392</v>
      </c>
      <c r="JA778">
        <v>0</v>
      </c>
      <c r="JB778">
        <v>0</v>
      </c>
      <c r="JC778">
        <v>0</v>
      </c>
      <c r="JD778">
        <v>0.315191680746845</v>
      </c>
      <c r="JE778">
        <v>0</v>
      </c>
      <c r="JF778">
        <v>0</v>
      </c>
      <c r="JG778">
        <v>0</v>
      </c>
      <c r="JH778">
        <v>5</v>
      </c>
      <c r="JI778">
        <v>2273</v>
      </c>
      <c r="JJ778">
        <v>0</v>
      </c>
      <c r="JK778">
        <v>25</v>
      </c>
      <c r="JL778">
        <v>29356987.8</v>
      </c>
      <c r="JM778">
        <v>29356987.8</v>
      </c>
      <c r="JN778">
        <v>2.82715</v>
      </c>
      <c r="JO778">
        <v>2.6062</v>
      </c>
      <c r="JP778">
        <v>1.54785</v>
      </c>
      <c r="JQ778">
        <v>2.31445</v>
      </c>
      <c r="JR778">
        <v>1.64673</v>
      </c>
      <c r="JS778">
        <v>2.38037</v>
      </c>
      <c r="JT778">
        <v>34.5777</v>
      </c>
      <c r="JU778">
        <v>24.105</v>
      </c>
      <c r="JV778">
        <v>18</v>
      </c>
      <c r="JW778">
        <v>473.606</v>
      </c>
      <c r="JX778">
        <v>373.67</v>
      </c>
      <c r="JY778">
        <v>36.7209</v>
      </c>
      <c r="JZ778">
        <v>58.0933</v>
      </c>
      <c r="KA778">
        <v>30.0043</v>
      </c>
      <c r="KB778">
        <v>56.8736</v>
      </c>
      <c r="KC778">
        <v>56.6192</v>
      </c>
      <c r="KD778">
        <v>56.6179</v>
      </c>
      <c r="KE778">
        <v>0</v>
      </c>
      <c r="KF778">
        <v>100</v>
      </c>
      <c r="KG778">
        <v>24.0428</v>
      </c>
      <c r="KH778">
        <v>1504.63</v>
      </c>
      <c r="KI778">
        <v>34.6858</v>
      </c>
      <c r="KJ778">
        <v>92.002</v>
      </c>
      <c r="KK778">
        <v>88.3824</v>
      </c>
    </row>
    <row r="779" spans="1:297">
      <c r="A779">
        <v>763</v>
      </c>
      <c r="B779">
        <v>1761419273.1</v>
      </c>
      <c r="C779">
        <v>11092.0999999046</v>
      </c>
      <c r="D779" t="s">
        <v>1975</v>
      </c>
      <c r="E779" t="s">
        <v>1976</v>
      </c>
      <c r="F779">
        <v>5</v>
      </c>
      <c r="G779" t="s">
        <v>1796</v>
      </c>
      <c r="H779" t="s">
        <v>436</v>
      </c>
      <c r="I779">
        <v>1761419264.94615</v>
      </c>
      <c r="J779">
        <f>(K779)/1000</f>
        <v>0</v>
      </c>
      <c r="K779">
        <f>IF(DP779, AN779, AH779)</f>
        <v>0</v>
      </c>
      <c r="L779">
        <f>IF(DP779, AI779, AG779)</f>
        <v>0</v>
      </c>
      <c r="M779">
        <f>DR779 - IF(AU779&gt;1, L779*DL779*100.0/(AW779), 0)</f>
        <v>0</v>
      </c>
      <c r="N779">
        <f>((T779-J779/2)*M779-L779)/(T779+J779/2)</f>
        <v>0</v>
      </c>
      <c r="O779">
        <f>N779*(DY779+DZ779)/1000.0</f>
        <v>0</v>
      </c>
      <c r="P779">
        <f>(DR779 - IF(AU779&gt;1, L779*DL779*100.0/(AW779), 0))*(DY779+DZ779)/1000.0</f>
        <v>0</v>
      </c>
      <c r="Q779">
        <f>2.0/((1/S779-1/R779)+SIGN(S779)*SQRT((1/S779-1/R779)*(1/S779-1/R779) + 4*DM779/((DM779+1)*(DM779+1))*(2*1/S779*1/R779-1/R779*1/R779)))</f>
        <v>0</v>
      </c>
      <c r="R779">
        <f>IF(LEFT(DN779,1)&lt;&gt;"0",IF(LEFT(DN779,1)="1",3.0,DO779),$D$5+$E$5*(EF779*DY779/($K$5*1000))+$F$5*(EF779*DY779/($K$5*1000))*MAX(MIN(DL779,$J$5),$I$5)*MAX(MIN(DL779,$J$5),$I$5)+$G$5*MAX(MIN(DL779,$J$5),$I$5)*(EF779*DY779/($K$5*1000))+$H$5*(EF779*DY779/($K$5*1000))*(EF779*DY779/($K$5*1000)))</f>
        <v>0</v>
      </c>
      <c r="S779">
        <f>J779*(1000-(1000*0.61365*exp(17.502*W779/(240.97+W779))/(DY779+DZ779)+DT779)/2)/(1000*0.61365*exp(17.502*W779/(240.97+W779))/(DY779+DZ779)-DT779)</f>
        <v>0</v>
      </c>
      <c r="T779">
        <f>1/((DM779+1)/(Q779/1.6)+1/(R779/1.37)) + DM779/((DM779+1)/(Q779/1.6) + DM779/(R779/1.37))</f>
        <v>0</v>
      </c>
      <c r="U779">
        <f>(DH779*DK779)</f>
        <v>0</v>
      </c>
      <c r="V779">
        <f>(EA779+(U779+2*0.95*5.67E-8*(((EA779+$B$7)+273)^4-(EA779+273)^4)-44100*J779)/(1.84*29.3*R779+8*0.95*5.67E-8*(EA779+273)^3))</f>
        <v>0</v>
      </c>
      <c r="W779">
        <f>($C$7*EB779+$D$7*EC779+$E$7*V779)</f>
        <v>0</v>
      </c>
      <c r="X779">
        <f>0.61365*exp(17.502*W779/(240.97+W779))</f>
        <v>0</v>
      </c>
      <c r="Y779">
        <f>(Z779/AA779*100)</f>
        <v>0</v>
      </c>
      <c r="Z779">
        <f>DT779*(DY779+DZ779)/1000</f>
        <v>0</v>
      </c>
      <c r="AA779">
        <f>0.61365*exp(17.502*EA779/(240.97+EA779))</f>
        <v>0</v>
      </c>
      <c r="AB779">
        <f>(X779-DT779*(DY779+DZ779)/1000)</f>
        <v>0</v>
      </c>
      <c r="AC779">
        <f>(-J779*44100)</f>
        <v>0</v>
      </c>
      <c r="AD779">
        <f>2*29.3*R779*0.92*(EA779-W779)</f>
        <v>0</v>
      </c>
      <c r="AE779">
        <f>2*0.95*5.67E-8*(((EA779+$B$7)+273)^4-(W779+273)^4)</f>
        <v>0</v>
      </c>
      <c r="AF779">
        <f>U779+AE779+AC779+AD779</f>
        <v>0</v>
      </c>
      <c r="AG779">
        <f>DX779*AU779*(DS779-DR779*(1000-AU779*DU779)/(1000-AU779*DT779))/(100*DL779)</f>
        <v>0</v>
      </c>
      <c r="AH779">
        <f>1000*DX779*AU779*(DT779-DU779)/(100*DL779*(1000-AU779*DT779))</f>
        <v>0</v>
      </c>
      <c r="AI779">
        <f>(AJ779 - AK779 - DY779*1E3/(8.314*(EA779+273.15)) * AM779/DX779 * AL779) * DX779/(100*DL779) * (1000 - DU779)/1000</f>
        <v>0</v>
      </c>
      <c r="AJ779">
        <v>1529.46287953766</v>
      </c>
      <c r="AK779">
        <v>1498.57896969697</v>
      </c>
      <c r="AL779">
        <v>3.24266306862448</v>
      </c>
      <c r="AM779">
        <v>65.3077758132671</v>
      </c>
      <c r="AN779">
        <f>(AP779 - AO779 + DY779*1E3/(8.314*(EA779+273.15)) * AR779/DX779 * AQ779) * DX779/(100*DL779) * 1000/(1000 - AP779)</f>
        <v>0</v>
      </c>
      <c r="AO779">
        <v>26.0008507040964</v>
      </c>
      <c r="AP779">
        <v>32.2886290909091</v>
      </c>
      <c r="AQ779">
        <v>0.00058355935849623</v>
      </c>
      <c r="AR779">
        <v>110.477653958473</v>
      </c>
      <c r="AS779">
        <v>18</v>
      </c>
      <c r="AT779">
        <v>4</v>
      </c>
      <c r="AU779">
        <f>IF(AS779*$H$13&gt;=AW779,1.0,(AW779/(AW779-AS779*$H$13)))</f>
        <v>0</v>
      </c>
      <c r="AV779">
        <f>(AU779-1)*100</f>
        <v>0</v>
      </c>
      <c r="AW779">
        <f>MAX(0,($B$13+$C$13*EF779)/(1+$D$13*EF779)*DY779/(EA779+273)*$E$13)</f>
        <v>0</v>
      </c>
      <c r="AX779" t="s">
        <v>437</v>
      </c>
      <c r="AY779" t="s">
        <v>437</v>
      </c>
      <c r="AZ779">
        <v>0</v>
      </c>
      <c r="BA779">
        <v>0</v>
      </c>
      <c r="BB779">
        <f>1-AZ779/BA779</f>
        <v>0</v>
      </c>
      <c r="BC779">
        <v>0</v>
      </c>
      <c r="BD779" t="s">
        <v>437</v>
      </c>
      <c r="BE779" t="s">
        <v>437</v>
      </c>
      <c r="BF779">
        <v>0</v>
      </c>
      <c r="BG779">
        <v>0</v>
      </c>
      <c r="BH779">
        <f>1-BF779/BG779</f>
        <v>0</v>
      </c>
      <c r="BI779">
        <v>0.5</v>
      </c>
      <c r="BJ779">
        <f>DI779</f>
        <v>0</v>
      </c>
      <c r="BK779">
        <f>L779</f>
        <v>0</v>
      </c>
      <c r="BL779">
        <f>BH779*BI779*BJ779</f>
        <v>0</v>
      </c>
      <c r="BM779">
        <f>(BK779-BC779)/BJ779</f>
        <v>0</v>
      </c>
      <c r="BN779">
        <f>(BA779-BG779)/BG779</f>
        <v>0</v>
      </c>
      <c r="BO779">
        <f>AZ779/(BB779+AZ779/BG779)</f>
        <v>0</v>
      </c>
      <c r="BP779" t="s">
        <v>437</v>
      </c>
      <c r="BQ779">
        <v>0</v>
      </c>
      <c r="BR779">
        <f>IF(BQ779&lt;&gt;0, BQ779, BO779)</f>
        <v>0</v>
      </c>
      <c r="BS779">
        <f>1-BR779/BG779</f>
        <v>0</v>
      </c>
      <c r="BT779">
        <f>(BG779-BF779)/(BG779-BR779)</f>
        <v>0</v>
      </c>
      <c r="BU779">
        <f>(BA779-BG779)/(BA779-BR779)</f>
        <v>0</v>
      </c>
      <c r="BV779">
        <f>(BG779-BF779)/(BG779-AZ779)</f>
        <v>0</v>
      </c>
      <c r="BW779">
        <f>(BA779-BG779)/(BA779-AZ779)</f>
        <v>0</v>
      </c>
      <c r="BX779">
        <f>(BT779*BR779/BF779)</f>
        <v>0</v>
      </c>
      <c r="BY779">
        <f>(1-BX779)</f>
        <v>0</v>
      </c>
      <c r="DH779">
        <f>$B$11*EG779+$C$11*EH779+$F$11*ES779*(1-EV779)</f>
        <v>0</v>
      </c>
      <c r="DI779">
        <f>DH779*DJ779</f>
        <v>0</v>
      </c>
      <c r="DJ779">
        <f>($B$11*$D$9+$C$11*$D$9+$F$11*((FF779+EX779)/MAX(FF779+EX779+FG779, 0.1)*$I$9+FG779/MAX(FF779+EX779+FG779, 0.1)*$J$9))/($B$11+$C$11+$F$11)</f>
        <v>0</v>
      </c>
      <c r="DK779">
        <f>($B$11*$K$9+$C$11*$K$9+$F$11*((FF779+EX779)/MAX(FF779+EX779+FG779, 0.1)*$P$9+FG779/MAX(FF779+EX779+FG779, 0.1)*$Q$9))/($B$11+$C$11+$F$11)</f>
        <v>0</v>
      </c>
      <c r="DL779">
        <v>6</v>
      </c>
      <c r="DM779">
        <v>0.5</v>
      </c>
      <c r="DN779" t="s">
        <v>438</v>
      </c>
      <c r="DO779">
        <v>2</v>
      </c>
      <c r="DP779" t="b">
        <v>1</v>
      </c>
      <c r="DQ779">
        <v>1761419264.94615</v>
      </c>
      <c r="DR779">
        <v>1426.81307692308</v>
      </c>
      <c r="DS779">
        <v>1474.01230769231</v>
      </c>
      <c r="DT779">
        <v>32.2618692307692</v>
      </c>
      <c r="DU779">
        <v>26.0047153846154</v>
      </c>
      <c r="DV779">
        <v>1425.71692307692</v>
      </c>
      <c r="DW779">
        <v>31.9466769230769</v>
      </c>
      <c r="DX779">
        <v>500.023307692308</v>
      </c>
      <c r="DY779">
        <v>90.2796230769231</v>
      </c>
      <c r="DZ779">
        <v>0.0446003769230769</v>
      </c>
      <c r="EA779">
        <v>44.935</v>
      </c>
      <c r="EB779">
        <v>44.3560769230769</v>
      </c>
      <c r="EC779">
        <v>999.9</v>
      </c>
      <c r="ED779">
        <v>0</v>
      </c>
      <c r="EE779">
        <v>0</v>
      </c>
      <c r="EF779">
        <v>10000.1315384615</v>
      </c>
      <c r="EG779">
        <v>0</v>
      </c>
      <c r="EH779">
        <v>1194.68307692308</v>
      </c>
      <c r="EI779">
        <v>-47.1990307692308</v>
      </c>
      <c r="EJ779">
        <v>1474.37846153846</v>
      </c>
      <c r="EK779">
        <v>1513.36769230769</v>
      </c>
      <c r="EL779">
        <v>6.25718</v>
      </c>
      <c r="EM779">
        <v>1474.01230769231</v>
      </c>
      <c r="EN779">
        <v>26.0047153846154</v>
      </c>
      <c r="EO779">
        <v>2.91259076923077</v>
      </c>
      <c r="EP779">
        <v>2.34769461538462</v>
      </c>
      <c r="EQ779">
        <v>23.5364692307692</v>
      </c>
      <c r="ER779">
        <v>20.0074461538462</v>
      </c>
      <c r="ES779">
        <v>1200.04461538462</v>
      </c>
      <c r="ET779">
        <v>0.967004</v>
      </c>
      <c r="EU779">
        <v>0.0329958307692308</v>
      </c>
      <c r="EV779">
        <v>0</v>
      </c>
      <c r="EW779">
        <v>1103.85307692308</v>
      </c>
      <c r="EX779">
        <v>5.00059</v>
      </c>
      <c r="EY779">
        <v>14652.4</v>
      </c>
      <c r="EZ779">
        <v>10359.1076923077</v>
      </c>
      <c r="FA779">
        <v>65.0814615384615</v>
      </c>
      <c r="FB779">
        <v>66.9853846153846</v>
      </c>
      <c r="FC779">
        <v>65.3313846153846</v>
      </c>
      <c r="FD779">
        <v>66.6393076923077</v>
      </c>
      <c r="FE779">
        <v>65.7257692307692</v>
      </c>
      <c r="FF779">
        <v>1155.61461538462</v>
      </c>
      <c r="FG779">
        <v>39.43</v>
      </c>
      <c r="FH779">
        <v>0</v>
      </c>
      <c r="FI779">
        <v>1761419233.3</v>
      </c>
      <c r="FJ779">
        <v>0</v>
      </c>
      <c r="FK779">
        <v>1103.79423076923</v>
      </c>
      <c r="FL779">
        <v>-7.62222221793937</v>
      </c>
      <c r="FM779">
        <v>-58.4102565087789</v>
      </c>
      <c r="FN779">
        <v>14651.0807692308</v>
      </c>
      <c r="FO779">
        <v>15</v>
      </c>
      <c r="FP779">
        <v>0</v>
      </c>
      <c r="FQ779" t="s">
        <v>439</v>
      </c>
      <c r="FR779">
        <v>0</v>
      </c>
      <c r="FS779">
        <v>0</v>
      </c>
      <c r="FT779">
        <v>0</v>
      </c>
      <c r="FU779">
        <v>0</v>
      </c>
      <c r="FV779">
        <v>0</v>
      </c>
      <c r="FW779">
        <v>0</v>
      </c>
      <c r="FX779">
        <v>0</v>
      </c>
      <c r="FY779">
        <v>0</v>
      </c>
      <c r="FZ779">
        <v>0</v>
      </c>
      <c r="GA779">
        <v>0</v>
      </c>
      <c r="GB779">
        <v>0</v>
      </c>
      <c r="GC779">
        <v>-47.4922095238095</v>
      </c>
      <c r="GD779">
        <v>2.23205454545451</v>
      </c>
      <c r="GE779">
        <v>1.05133686364632</v>
      </c>
      <c r="GF779">
        <v>0</v>
      </c>
      <c r="GG779">
        <v>1104.21735294118</v>
      </c>
      <c r="GH779">
        <v>-7.41161191469299</v>
      </c>
      <c r="GI779">
        <v>0.754474140294871</v>
      </c>
      <c r="GJ779">
        <v>-1</v>
      </c>
      <c r="GK779">
        <v>6.24513238095238</v>
      </c>
      <c r="GL779">
        <v>0.259634025974023</v>
      </c>
      <c r="GM779">
        <v>0.0262717844128606</v>
      </c>
      <c r="GN779">
        <v>0</v>
      </c>
      <c r="GO779">
        <v>0</v>
      </c>
      <c r="GP779">
        <v>2</v>
      </c>
      <c r="GQ779" t="s">
        <v>473</v>
      </c>
      <c r="GR779">
        <v>3.1259</v>
      </c>
      <c r="GS779">
        <v>2.72228</v>
      </c>
      <c r="GT779">
        <v>0.197577</v>
      </c>
      <c r="GU779">
        <v>0.201415</v>
      </c>
      <c r="GV779">
        <v>0.119527</v>
      </c>
      <c r="GW779">
        <v>0.102737</v>
      </c>
      <c r="GX779">
        <v>28456.2</v>
      </c>
      <c r="GY779">
        <v>29855.7</v>
      </c>
      <c r="GZ779">
        <v>32261.9</v>
      </c>
      <c r="HA779">
        <v>34031.2</v>
      </c>
      <c r="HB779">
        <v>40671.2</v>
      </c>
      <c r="HC779">
        <v>44103.5</v>
      </c>
      <c r="HD779">
        <v>50787.1</v>
      </c>
      <c r="HE779">
        <v>54641</v>
      </c>
      <c r="HF779">
        <v>1.62808</v>
      </c>
      <c r="HG779">
        <v>1.4894</v>
      </c>
      <c r="HH779">
        <v>-0.0876747</v>
      </c>
      <c r="HI779">
        <v>0</v>
      </c>
      <c r="HJ779">
        <v>45.7818</v>
      </c>
      <c r="HK779">
        <v>999.9</v>
      </c>
      <c r="HL779">
        <v>56.116</v>
      </c>
      <c r="HM779">
        <v>30.424</v>
      </c>
      <c r="HN779">
        <v>27.1349</v>
      </c>
      <c r="HO779">
        <v>60.8393</v>
      </c>
      <c r="HP779">
        <v>40.8774</v>
      </c>
      <c r="HQ779">
        <v>1</v>
      </c>
      <c r="HR779">
        <v>2.90764</v>
      </c>
      <c r="HS779">
        <v>9.28105</v>
      </c>
      <c r="HT779">
        <v>19.897</v>
      </c>
      <c r="HU779">
        <v>5.18524</v>
      </c>
      <c r="HV779">
        <v>12.0194</v>
      </c>
      <c r="HW779">
        <v>4.9684</v>
      </c>
      <c r="HX779">
        <v>3.29588</v>
      </c>
      <c r="HY779">
        <v>9999</v>
      </c>
      <c r="HZ779">
        <v>9999</v>
      </c>
      <c r="IA779">
        <v>999.9</v>
      </c>
      <c r="IB779">
        <v>9999</v>
      </c>
      <c r="IC779">
        <v>1.86325</v>
      </c>
      <c r="ID779">
        <v>1.86812</v>
      </c>
      <c r="IE779">
        <v>1.86783</v>
      </c>
      <c r="IF779">
        <v>1.86905</v>
      </c>
      <c r="IG779">
        <v>1.86981</v>
      </c>
      <c r="IH779">
        <v>1.86586</v>
      </c>
      <c r="II779">
        <v>1.86693</v>
      </c>
      <c r="IJ779">
        <v>1.86838</v>
      </c>
      <c r="IK779">
        <v>5</v>
      </c>
      <c r="IL779">
        <v>0</v>
      </c>
      <c r="IM779">
        <v>0</v>
      </c>
      <c r="IN779">
        <v>0</v>
      </c>
      <c r="IO779" t="s">
        <v>441</v>
      </c>
      <c r="IP779" t="s">
        <v>442</v>
      </c>
      <c r="IQ779" t="s">
        <v>443</v>
      </c>
      <c r="IR779" t="s">
        <v>443</v>
      </c>
      <c r="IS779" t="s">
        <v>443</v>
      </c>
      <c r="IT779" t="s">
        <v>443</v>
      </c>
      <c r="IU779">
        <v>0</v>
      </c>
      <c r="IV779">
        <v>100</v>
      </c>
      <c r="IW779">
        <v>100</v>
      </c>
      <c r="IX779">
        <v>1.1</v>
      </c>
      <c r="IY779">
        <v>0.3152</v>
      </c>
      <c r="IZ779">
        <v>1.09748391826392</v>
      </c>
      <c r="JA779">
        <v>0</v>
      </c>
      <c r="JB779">
        <v>0</v>
      </c>
      <c r="JC779">
        <v>0</v>
      </c>
      <c r="JD779">
        <v>0.315191680746845</v>
      </c>
      <c r="JE779">
        <v>0</v>
      </c>
      <c r="JF779">
        <v>0</v>
      </c>
      <c r="JG779">
        <v>0</v>
      </c>
      <c r="JH779">
        <v>5</v>
      </c>
      <c r="JI779">
        <v>2273</v>
      </c>
      <c r="JJ779">
        <v>0</v>
      </c>
      <c r="JK779">
        <v>25</v>
      </c>
      <c r="JL779">
        <v>29356987.9</v>
      </c>
      <c r="JM779">
        <v>29356987.9</v>
      </c>
      <c r="JN779">
        <v>2.84912</v>
      </c>
      <c r="JO779">
        <v>2.60986</v>
      </c>
      <c r="JP779">
        <v>1.54785</v>
      </c>
      <c r="JQ779">
        <v>2.31445</v>
      </c>
      <c r="JR779">
        <v>1.64673</v>
      </c>
      <c r="JS779">
        <v>2.31323</v>
      </c>
      <c r="JT779">
        <v>34.5777</v>
      </c>
      <c r="JU779">
        <v>24.0963</v>
      </c>
      <c r="JV779">
        <v>18</v>
      </c>
      <c r="JW779">
        <v>473.427</v>
      </c>
      <c r="JX779">
        <v>373.609</v>
      </c>
      <c r="JY779">
        <v>36.7472</v>
      </c>
      <c r="JZ779">
        <v>58.1347</v>
      </c>
      <c r="KA779">
        <v>30.0043</v>
      </c>
      <c r="KB779">
        <v>56.9127</v>
      </c>
      <c r="KC779">
        <v>56.6577</v>
      </c>
      <c r="KD779">
        <v>57.1431</v>
      </c>
      <c r="KE779">
        <v>0</v>
      </c>
      <c r="KF779">
        <v>100</v>
      </c>
      <c r="KG779">
        <v>24.0539</v>
      </c>
      <c r="KH779">
        <v>1525.08</v>
      </c>
      <c r="KI779">
        <v>34.6858</v>
      </c>
      <c r="KJ779">
        <v>91.9945</v>
      </c>
      <c r="KK779">
        <v>88.3735</v>
      </c>
    </row>
    <row r="780" spans="1:297">
      <c r="A780">
        <v>764</v>
      </c>
      <c r="B780">
        <v>1761419278.1</v>
      </c>
      <c r="C780">
        <v>11097.0999999046</v>
      </c>
      <c r="D780" t="s">
        <v>1977</v>
      </c>
      <c r="E780" t="s">
        <v>1978</v>
      </c>
      <c r="F780">
        <v>5</v>
      </c>
      <c r="G780" t="s">
        <v>1796</v>
      </c>
      <c r="H780" t="s">
        <v>436</v>
      </c>
      <c r="I780">
        <v>1761419269.94615</v>
      </c>
      <c r="J780">
        <f>(K780)/1000</f>
        <v>0</v>
      </c>
      <c r="K780">
        <f>IF(DP780, AN780, AH780)</f>
        <v>0</v>
      </c>
      <c r="L780">
        <f>IF(DP780, AI780, AG780)</f>
        <v>0</v>
      </c>
      <c r="M780">
        <f>DR780 - IF(AU780&gt;1, L780*DL780*100.0/(AW780), 0)</f>
        <v>0</v>
      </c>
      <c r="N780">
        <f>((T780-J780/2)*M780-L780)/(T780+J780/2)</f>
        <v>0</v>
      </c>
      <c r="O780">
        <f>N780*(DY780+DZ780)/1000.0</f>
        <v>0</v>
      </c>
      <c r="P780">
        <f>(DR780 - IF(AU780&gt;1, L780*DL780*100.0/(AW780), 0))*(DY780+DZ780)/1000.0</f>
        <v>0</v>
      </c>
      <c r="Q780">
        <f>2.0/((1/S780-1/R780)+SIGN(S780)*SQRT((1/S780-1/R780)*(1/S780-1/R780) + 4*DM780/((DM780+1)*(DM780+1))*(2*1/S780*1/R780-1/R780*1/R780)))</f>
        <v>0</v>
      </c>
      <c r="R780">
        <f>IF(LEFT(DN780,1)&lt;&gt;"0",IF(LEFT(DN780,1)="1",3.0,DO780),$D$5+$E$5*(EF780*DY780/($K$5*1000))+$F$5*(EF780*DY780/($K$5*1000))*MAX(MIN(DL780,$J$5),$I$5)*MAX(MIN(DL780,$J$5),$I$5)+$G$5*MAX(MIN(DL780,$J$5),$I$5)*(EF780*DY780/($K$5*1000))+$H$5*(EF780*DY780/($K$5*1000))*(EF780*DY780/($K$5*1000)))</f>
        <v>0</v>
      </c>
      <c r="S780">
        <f>J780*(1000-(1000*0.61365*exp(17.502*W780/(240.97+W780))/(DY780+DZ780)+DT780)/2)/(1000*0.61365*exp(17.502*W780/(240.97+W780))/(DY780+DZ780)-DT780)</f>
        <v>0</v>
      </c>
      <c r="T780">
        <f>1/((DM780+1)/(Q780/1.6)+1/(R780/1.37)) + DM780/((DM780+1)/(Q780/1.6) + DM780/(R780/1.37))</f>
        <v>0</v>
      </c>
      <c r="U780">
        <f>(DH780*DK780)</f>
        <v>0</v>
      </c>
      <c r="V780">
        <f>(EA780+(U780+2*0.95*5.67E-8*(((EA780+$B$7)+273)^4-(EA780+273)^4)-44100*J780)/(1.84*29.3*R780+8*0.95*5.67E-8*(EA780+273)^3))</f>
        <v>0</v>
      </c>
      <c r="W780">
        <f>($C$7*EB780+$D$7*EC780+$E$7*V780)</f>
        <v>0</v>
      </c>
      <c r="X780">
        <f>0.61365*exp(17.502*W780/(240.97+W780))</f>
        <v>0</v>
      </c>
      <c r="Y780">
        <f>(Z780/AA780*100)</f>
        <v>0</v>
      </c>
      <c r="Z780">
        <f>DT780*(DY780+DZ780)/1000</f>
        <v>0</v>
      </c>
      <c r="AA780">
        <f>0.61365*exp(17.502*EA780/(240.97+EA780))</f>
        <v>0</v>
      </c>
      <c r="AB780">
        <f>(X780-DT780*(DY780+DZ780)/1000)</f>
        <v>0</v>
      </c>
      <c r="AC780">
        <f>(-J780*44100)</f>
        <v>0</v>
      </c>
      <c r="AD780">
        <f>2*29.3*R780*0.92*(EA780-W780)</f>
        <v>0</v>
      </c>
      <c r="AE780">
        <f>2*0.95*5.67E-8*(((EA780+$B$7)+273)^4-(W780+273)^4)</f>
        <v>0</v>
      </c>
      <c r="AF780">
        <f>U780+AE780+AC780+AD780</f>
        <v>0</v>
      </c>
      <c r="AG780">
        <f>DX780*AU780*(DS780-DR780*(1000-AU780*DU780)/(1000-AU780*DT780))/(100*DL780)</f>
        <v>0</v>
      </c>
      <c r="AH780">
        <f>1000*DX780*AU780*(DT780-DU780)/(100*DL780*(1000-AU780*DT780))</f>
        <v>0</v>
      </c>
      <c r="AI780">
        <f>(AJ780 - AK780 - DY780*1E3/(8.314*(EA780+273.15)) * AM780/DX780 * AL780) * DX780/(100*DL780) * (1000 - DU780)/1000</f>
        <v>0</v>
      </c>
      <c r="AJ780">
        <v>1545.24070213527</v>
      </c>
      <c r="AK780">
        <v>1514.67424242424</v>
      </c>
      <c r="AL780">
        <v>3.18913163771245</v>
      </c>
      <c r="AM780">
        <v>65.3077758132671</v>
      </c>
      <c r="AN780">
        <f>(AP780 - AO780 + DY780*1E3/(8.314*(EA780+273.15)) * AR780/DX780 * AQ780) * DX780/(100*DL780) * 1000/(1000 - AP780)</f>
        <v>0</v>
      </c>
      <c r="AO780">
        <v>25.9977743945486</v>
      </c>
      <c r="AP780">
        <v>32.3180357575757</v>
      </c>
      <c r="AQ780">
        <v>0.00563008120803033</v>
      </c>
      <c r="AR780">
        <v>110.477653958473</v>
      </c>
      <c r="AS780">
        <v>18</v>
      </c>
      <c r="AT780">
        <v>4</v>
      </c>
      <c r="AU780">
        <f>IF(AS780*$H$13&gt;=AW780,1.0,(AW780/(AW780-AS780*$H$13)))</f>
        <v>0</v>
      </c>
      <c r="AV780">
        <f>(AU780-1)*100</f>
        <v>0</v>
      </c>
      <c r="AW780">
        <f>MAX(0,($B$13+$C$13*EF780)/(1+$D$13*EF780)*DY780/(EA780+273)*$E$13)</f>
        <v>0</v>
      </c>
      <c r="AX780" t="s">
        <v>437</v>
      </c>
      <c r="AY780" t="s">
        <v>437</v>
      </c>
      <c r="AZ780">
        <v>0</v>
      </c>
      <c r="BA780">
        <v>0</v>
      </c>
      <c r="BB780">
        <f>1-AZ780/BA780</f>
        <v>0</v>
      </c>
      <c r="BC780">
        <v>0</v>
      </c>
      <c r="BD780" t="s">
        <v>437</v>
      </c>
      <c r="BE780" t="s">
        <v>437</v>
      </c>
      <c r="BF780">
        <v>0</v>
      </c>
      <c r="BG780">
        <v>0</v>
      </c>
      <c r="BH780">
        <f>1-BF780/BG780</f>
        <v>0</v>
      </c>
      <c r="BI780">
        <v>0.5</v>
      </c>
      <c r="BJ780">
        <f>DI780</f>
        <v>0</v>
      </c>
      <c r="BK780">
        <f>L780</f>
        <v>0</v>
      </c>
      <c r="BL780">
        <f>BH780*BI780*BJ780</f>
        <v>0</v>
      </c>
      <c r="BM780">
        <f>(BK780-BC780)/BJ780</f>
        <v>0</v>
      </c>
      <c r="BN780">
        <f>(BA780-BG780)/BG780</f>
        <v>0</v>
      </c>
      <c r="BO780">
        <f>AZ780/(BB780+AZ780/BG780)</f>
        <v>0</v>
      </c>
      <c r="BP780" t="s">
        <v>437</v>
      </c>
      <c r="BQ780">
        <v>0</v>
      </c>
      <c r="BR780">
        <f>IF(BQ780&lt;&gt;0, BQ780, BO780)</f>
        <v>0</v>
      </c>
      <c r="BS780">
        <f>1-BR780/BG780</f>
        <v>0</v>
      </c>
      <c r="BT780">
        <f>(BG780-BF780)/(BG780-BR780)</f>
        <v>0</v>
      </c>
      <c r="BU780">
        <f>(BA780-BG780)/(BA780-BR780)</f>
        <v>0</v>
      </c>
      <c r="BV780">
        <f>(BG780-BF780)/(BG780-AZ780)</f>
        <v>0</v>
      </c>
      <c r="BW780">
        <f>(BA780-BG780)/(BA780-AZ780)</f>
        <v>0</v>
      </c>
      <c r="BX780">
        <f>(BT780*BR780/BF780)</f>
        <v>0</v>
      </c>
      <c r="BY780">
        <f>(1-BX780)</f>
        <v>0</v>
      </c>
      <c r="DH780">
        <f>$B$11*EG780+$C$11*EH780+$F$11*ES780*(1-EV780)</f>
        <v>0</v>
      </c>
      <c r="DI780">
        <f>DH780*DJ780</f>
        <v>0</v>
      </c>
      <c r="DJ780">
        <f>($B$11*$D$9+$C$11*$D$9+$F$11*((FF780+EX780)/MAX(FF780+EX780+FG780, 0.1)*$I$9+FG780/MAX(FF780+EX780+FG780, 0.1)*$J$9))/($B$11+$C$11+$F$11)</f>
        <v>0</v>
      </c>
      <c r="DK780">
        <f>($B$11*$K$9+$C$11*$K$9+$F$11*((FF780+EX780)/MAX(FF780+EX780+FG780, 0.1)*$P$9+FG780/MAX(FF780+EX780+FG780, 0.1)*$Q$9))/($B$11+$C$11+$F$11)</f>
        <v>0</v>
      </c>
      <c r="DL780">
        <v>6</v>
      </c>
      <c r="DM780">
        <v>0.5</v>
      </c>
      <c r="DN780" t="s">
        <v>438</v>
      </c>
      <c r="DO780">
        <v>2</v>
      </c>
      <c r="DP780" t="b">
        <v>1</v>
      </c>
      <c r="DQ780">
        <v>1761419269.94615</v>
      </c>
      <c r="DR780">
        <v>1443.05846153846</v>
      </c>
      <c r="DS780">
        <v>1490.41692307692</v>
      </c>
      <c r="DT780">
        <v>32.2837923076923</v>
      </c>
      <c r="DU780">
        <v>26.0018230769231</v>
      </c>
      <c r="DV780">
        <v>1441.96153846154</v>
      </c>
      <c r="DW780">
        <v>31.9685923076923</v>
      </c>
      <c r="DX780">
        <v>500.016846153846</v>
      </c>
      <c r="DY780">
        <v>90.2789461538461</v>
      </c>
      <c r="DZ780">
        <v>0.0446018692307692</v>
      </c>
      <c r="EA780">
        <v>44.9576923076923</v>
      </c>
      <c r="EB780">
        <v>44.3822461538462</v>
      </c>
      <c r="EC780">
        <v>999.9</v>
      </c>
      <c r="ED780">
        <v>0</v>
      </c>
      <c r="EE780">
        <v>0</v>
      </c>
      <c r="EF780">
        <v>9999.80384615385</v>
      </c>
      <c r="EG780">
        <v>0</v>
      </c>
      <c r="EH780">
        <v>1194.57461538462</v>
      </c>
      <c r="EI780">
        <v>-47.3587153846154</v>
      </c>
      <c r="EJ780">
        <v>1491.19846153846</v>
      </c>
      <c r="EK780">
        <v>1530.20615384615</v>
      </c>
      <c r="EL780">
        <v>6.28198538461538</v>
      </c>
      <c r="EM780">
        <v>1490.41692307692</v>
      </c>
      <c r="EN780">
        <v>26.0018230769231</v>
      </c>
      <c r="EO780">
        <v>2.91454692307692</v>
      </c>
      <c r="EP780">
        <v>2.34741538461538</v>
      </c>
      <c r="EQ780">
        <v>23.5476153846154</v>
      </c>
      <c r="ER780">
        <v>20.0055230769231</v>
      </c>
      <c r="ES780">
        <v>1200.02615384615</v>
      </c>
      <c r="ET780">
        <v>0.967004</v>
      </c>
      <c r="EU780">
        <v>0.0329958307692308</v>
      </c>
      <c r="EV780">
        <v>0</v>
      </c>
      <c r="EW780">
        <v>1103.13692307692</v>
      </c>
      <c r="EX780">
        <v>5.00059</v>
      </c>
      <c r="EY780">
        <v>14646.9538461538</v>
      </c>
      <c r="EZ780">
        <v>10358.9384615385</v>
      </c>
      <c r="FA780">
        <v>65.1151538461538</v>
      </c>
      <c r="FB780">
        <v>67.0238461538462</v>
      </c>
      <c r="FC780">
        <v>65.3555384615385</v>
      </c>
      <c r="FD780">
        <v>66.6583846153846</v>
      </c>
      <c r="FE780">
        <v>65.7642307692308</v>
      </c>
      <c r="FF780">
        <v>1155.59615384615</v>
      </c>
      <c r="FG780">
        <v>39.43</v>
      </c>
      <c r="FH780">
        <v>0</v>
      </c>
      <c r="FI780">
        <v>1761419238.1</v>
      </c>
      <c r="FJ780">
        <v>0</v>
      </c>
      <c r="FK780">
        <v>1103.08</v>
      </c>
      <c r="FL780">
        <v>-9.05025640688996</v>
      </c>
      <c r="FM780">
        <v>-60.6632478888818</v>
      </c>
      <c r="FN780">
        <v>14646.2923076923</v>
      </c>
      <c r="FO780">
        <v>15</v>
      </c>
      <c r="FP780">
        <v>0</v>
      </c>
      <c r="FQ780" t="s">
        <v>439</v>
      </c>
      <c r="FR780">
        <v>0</v>
      </c>
      <c r="FS780">
        <v>0</v>
      </c>
      <c r="FT780">
        <v>0</v>
      </c>
      <c r="FU780">
        <v>0</v>
      </c>
      <c r="FV780">
        <v>0</v>
      </c>
      <c r="FW780">
        <v>0</v>
      </c>
      <c r="FX780">
        <v>0</v>
      </c>
      <c r="FY780">
        <v>0</v>
      </c>
      <c r="FZ780">
        <v>0</v>
      </c>
      <c r="GA780">
        <v>0</v>
      </c>
      <c r="GB780">
        <v>0</v>
      </c>
      <c r="GC780">
        <v>-47.170485</v>
      </c>
      <c r="GD780">
        <v>0.956187969924787</v>
      </c>
      <c r="GE780">
        <v>1.04210790625299</v>
      </c>
      <c r="GF780">
        <v>0</v>
      </c>
      <c r="GG780">
        <v>1103.515</v>
      </c>
      <c r="GH780">
        <v>-8.45332314471729</v>
      </c>
      <c r="GI780">
        <v>0.858110955392543</v>
      </c>
      <c r="GJ780">
        <v>-1</v>
      </c>
      <c r="GK780">
        <v>6.2707285</v>
      </c>
      <c r="GL780">
        <v>0.292469323308268</v>
      </c>
      <c r="GM780">
        <v>0.0281873041057493</v>
      </c>
      <c r="GN780">
        <v>0</v>
      </c>
      <c r="GO780">
        <v>0</v>
      </c>
      <c r="GP780">
        <v>2</v>
      </c>
      <c r="GQ780" t="s">
        <v>473</v>
      </c>
      <c r="GR780">
        <v>3.12597</v>
      </c>
      <c r="GS780">
        <v>2.7227</v>
      </c>
      <c r="GT780">
        <v>0.198869</v>
      </c>
      <c r="GU780">
        <v>0.20289</v>
      </c>
      <c r="GV780">
        <v>0.11958</v>
      </c>
      <c r="GW780">
        <v>0.102724</v>
      </c>
      <c r="GX780">
        <v>28406.9</v>
      </c>
      <c r="GY780">
        <v>29796.2</v>
      </c>
      <c r="GZ780">
        <v>32258.9</v>
      </c>
      <c r="HA780">
        <v>34027.4</v>
      </c>
      <c r="HB780">
        <v>40665.8</v>
      </c>
      <c r="HC780">
        <v>44099.8</v>
      </c>
      <c r="HD780">
        <v>50782.7</v>
      </c>
      <c r="HE780">
        <v>54635.5</v>
      </c>
      <c r="HF780">
        <v>1.62812</v>
      </c>
      <c r="HG780">
        <v>1.4891</v>
      </c>
      <c r="HH780">
        <v>-0.0848621</v>
      </c>
      <c r="HI780">
        <v>0</v>
      </c>
      <c r="HJ780">
        <v>45.8023</v>
      </c>
      <c r="HK780">
        <v>999.9</v>
      </c>
      <c r="HL780">
        <v>56.116</v>
      </c>
      <c r="HM780">
        <v>30.424</v>
      </c>
      <c r="HN780">
        <v>27.1356</v>
      </c>
      <c r="HO780">
        <v>60.7293</v>
      </c>
      <c r="HP780">
        <v>40.7051</v>
      </c>
      <c r="HQ780">
        <v>1</v>
      </c>
      <c r="HR780">
        <v>2.91201</v>
      </c>
      <c r="HS780">
        <v>9.28105</v>
      </c>
      <c r="HT780">
        <v>19.897</v>
      </c>
      <c r="HU780">
        <v>5.18584</v>
      </c>
      <c r="HV780">
        <v>12.0197</v>
      </c>
      <c r="HW780">
        <v>4.9685</v>
      </c>
      <c r="HX780">
        <v>3.29595</v>
      </c>
      <c r="HY780">
        <v>9999</v>
      </c>
      <c r="HZ780">
        <v>9999</v>
      </c>
      <c r="IA780">
        <v>999.9</v>
      </c>
      <c r="IB780">
        <v>9999</v>
      </c>
      <c r="IC780">
        <v>1.86325</v>
      </c>
      <c r="ID780">
        <v>1.86812</v>
      </c>
      <c r="IE780">
        <v>1.86783</v>
      </c>
      <c r="IF780">
        <v>1.86905</v>
      </c>
      <c r="IG780">
        <v>1.86981</v>
      </c>
      <c r="IH780">
        <v>1.86585</v>
      </c>
      <c r="II780">
        <v>1.86694</v>
      </c>
      <c r="IJ780">
        <v>1.8684</v>
      </c>
      <c r="IK780">
        <v>5</v>
      </c>
      <c r="IL780">
        <v>0</v>
      </c>
      <c r="IM780">
        <v>0</v>
      </c>
      <c r="IN780">
        <v>0</v>
      </c>
      <c r="IO780" t="s">
        <v>441</v>
      </c>
      <c r="IP780" t="s">
        <v>442</v>
      </c>
      <c r="IQ780" t="s">
        <v>443</v>
      </c>
      <c r="IR780" t="s">
        <v>443</v>
      </c>
      <c r="IS780" t="s">
        <v>443</v>
      </c>
      <c r="IT780" t="s">
        <v>443</v>
      </c>
      <c r="IU780">
        <v>0</v>
      </c>
      <c r="IV780">
        <v>100</v>
      </c>
      <c r="IW780">
        <v>100</v>
      </c>
      <c r="IX780">
        <v>1.1</v>
      </c>
      <c r="IY780">
        <v>0.3152</v>
      </c>
      <c r="IZ780">
        <v>1.09748391826392</v>
      </c>
      <c r="JA780">
        <v>0</v>
      </c>
      <c r="JB780">
        <v>0</v>
      </c>
      <c r="JC780">
        <v>0</v>
      </c>
      <c r="JD780">
        <v>0.315191680746845</v>
      </c>
      <c r="JE780">
        <v>0</v>
      </c>
      <c r="JF780">
        <v>0</v>
      </c>
      <c r="JG780">
        <v>0</v>
      </c>
      <c r="JH780">
        <v>5</v>
      </c>
      <c r="JI780">
        <v>2273</v>
      </c>
      <c r="JJ780">
        <v>0</v>
      </c>
      <c r="JK780">
        <v>25</v>
      </c>
      <c r="JL780">
        <v>29356988</v>
      </c>
      <c r="JM780">
        <v>29356988</v>
      </c>
      <c r="JN780">
        <v>2.87842</v>
      </c>
      <c r="JO780">
        <v>2.61108</v>
      </c>
      <c r="JP780">
        <v>1.54785</v>
      </c>
      <c r="JQ780">
        <v>2.31567</v>
      </c>
      <c r="JR780">
        <v>1.64551</v>
      </c>
      <c r="JS780">
        <v>2.25098</v>
      </c>
      <c r="JT780">
        <v>34.5777</v>
      </c>
      <c r="JU780">
        <v>24.0963</v>
      </c>
      <c r="JV780">
        <v>18</v>
      </c>
      <c r="JW780">
        <v>473.645</v>
      </c>
      <c r="JX780">
        <v>373.58</v>
      </c>
      <c r="JY780">
        <v>36.7739</v>
      </c>
      <c r="JZ780">
        <v>58.1762</v>
      </c>
      <c r="KA780">
        <v>30.0043</v>
      </c>
      <c r="KB780">
        <v>56.947</v>
      </c>
      <c r="KC780">
        <v>56.6963</v>
      </c>
      <c r="KD780">
        <v>57.6438</v>
      </c>
      <c r="KE780">
        <v>0</v>
      </c>
      <c r="KF780">
        <v>100</v>
      </c>
      <c r="KG780">
        <v>24.0661</v>
      </c>
      <c r="KH780">
        <v>1538.7</v>
      </c>
      <c r="KI780">
        <v>34.6858</v>
      </c>
      <c r="KJ780">
        <v>91.9863</v>
      </c>
      <c r="KK780">
        <v>88.3642</v>
      </c>
    </row>
    <row r="781" spans="1:297">
      <c r="A781">
        <v>765</v>
      </c>
      <c r="B781">
        <v>1761419283.1</v>
      </c>
      <c r="C781">
        <v>11102.0999999046</v>
      </c>
      <c r="D781" t="s">
        <v>1979</v>
      </c>
      <c r="E781" t="s">
        <v>1980</v>
      </c>
      <c r="F781">
        <v>5</v>
      </c>
      <c r="G781" t="s">
        <v>1796</v>
      </c>
      <c r="H781" t="s">
        <v>436</v>
      </c>
      <c r="I781">
        <v>1761419274.94615</v>
      </c>
      <c r="J781">
        <f>(K781)/1000</f>
        <v>0</v>
      </c>
      <c r="K781">
        <f>IF(DP781, AN781, AH781)</f>
        <v>0</v>
      </c>
      <c r="L781">
        <f>IF(DP781, AI781, AG781)</f>
        <v>0</v>
      </c>
      <c r="M781">
        <f>DR781 - IF(AU781&gt;1, L781*DL781*100.0/(AW781), 0)</f>
        <v>0</v>
      </c>
      <c r="N781">
        <f>((T781-J781/2)*M781-L781)/(T781+J781/2)</f>
        <v>0</v>
      </c>
      <c r="O781">
        <f>N781*(DY781+DZ781)/1000.0</f>
        <v>0</v>
      </c>
      <c r="P781">
        <f>(DR781 - IF(AU781&gt;1, L781*DL781*100.0/(AW781), 0))*(DY781+DZ781)/1000.0</f>
        <v>0</v>
      </c>
      <c r="Q781">
        <f>2.0/((1/S781-1/R781)+SIGN(S781)*SQRT((1/S781-1/R781)*(1/S781-1/R781) + 4*DM781/((DM781+1)*(DM781+1))*(2*1/S781*1/R781-1/R781*1/R781)))</f>
        <v>0</v>
      </c>
      <c r="R781">
        <f>IF(LEFT(DN781,1)&lt;&gt;"0",IF(LEFT(DN781,1)="1",3.0,DO781),$D$5+$E$5*(EF781*DY781/($K$5*1000))+$F$5*(EF781*DY781/($K$5*1000))*MAX(MIN(DL781,$J$5),$I$5)*MAX(MIN(DL781,$J$5),$I$5)+$G$5*MAX(MIN(DL781,$J$5),$I$5)*(EF781*DY781/($K$5*1000))+$H$5*(EF781*DY781/($K$5*1000))*(EF781*DY781/($K$5*1000)))</f>
        <v>0</v>
      </c>
      <c r="S781">
        <f>J781*(1000-(1000*0.61365*exp(17.502*W781/(240.97+W781))/(DY781+DZ781)+DT781)/2)/(1000*0.61365*exp(17.502*W781/(240.97+W781))/(DY781+DZ781)-DT781)</f>
        <v>0</v>
      </c>
      <c r="T781">
        <f>1/((DM781+1)/(Q781/1.6)+1/(R781/1.37)) + DM781/((DM781+1)/(Q781/1.6) + DM781/(R781/1.37))</f>
        <v>0</v>
      </c>
      <c r="U781">
        <f>(DH781*DK781)</f>
        <v>0</v>
      </c>
      <c r="V781">
        <f>(EA781+(U781+2*0.95*5.67E-8*(((EA781+$B$7)+273)^4-(EA781+273)^4)-44100*J781)/(1.84*29.3*R781+8*0.95*5.67E-8*(EA781+273)^3))</f>
        <v>0</v>
      </c>
      <c r="W781">
        <f>($C$7*EB781+$D$7*EC781+$E$7*V781)</f>
        <v>0</v>
      </c>
      <c r="X781">
        <f>0.61365*exp(17.502*W781/(240.97+W781))</f>
        <v>0</v>
      </c>
      <c r="Y781">
        <f>(Z781/AA781*100)</f>
        <v>0</v>
      </c>
      <c r="Z781">
        <f>DT781*(DY781+DZ781)/1000</f>
        <v>0</v>
      </c>
      <c r="AA781">
        <f>0.61365*exp(17.502*EA781/(240.97+EA781))</f>
        <v>0</v>
      </c>
      <c r="AB781">
        <f>(X781-DT781*(DY781+DZ781)/1000)</f>
        <v>0</v>
      </c>
      <c r="AC781">
        <f>(-J781*44100)</f>
        <v>0</v>
      </c>
      <c r="AD781">
        <f>2*29.3*R781*0.92*(EA781-W781)</f>
        <v>0</v>
      </c>
      <c r="AE781">
        <f>2*0.95*5.67E-8*(((EA781+$B$7)+273)^4-(W781+273)^4)</f>
        <v>0</v>
      </c>
      <c r="AF781">
        <f>U781+AE781+AC781+AD781</f>
        <v>0</v>
      </c>
      <c r="AG781">
        <f>DX781*AU781*(DS781-DR781*(1000-AU781*DU781)/(1000-AU781*DT781))/(100*DL781)</f>
        <v>0</v>
      </c>
      <c r="AH781">
        <f>1000*DX781*AU781*(DT781-DU781)/(100*DL781*(1000-AU781*DT781))</f>
        <v>0</v>
      </c>
      <c r="AI781">
        <f>(AJ781 - AK781 - DY781*1E3/(8.314*(EA781+273.15)) * AM781/DX781 * AL781) * DX781/(100*DL781) * (1000 - DU781)/1000</f>
        <v>0</v>
      </c>
      <c r="AJ781">
        <v>1564.43771449704</v>
      </c>
      <c r="AK781">
        <v>1532.56303030303</v>
      </c>
      <c r="AL781">
        <v>3.62899052939274</v>
      </c>
      <c r="AM781">
        <v>65.3077758132671</v>
      </c>
      <c r="AN781">
        <f>(AP781 - AO781 + DY781*1E3/(8.314*(EA781+273.15)) * AR781/DX781 * AQ781) * DX781/(100*DL781) * 1000/(1000 - AP781)</f>
        <v>0</v>
      </c>
      <c r="AO781">
        <v>25.9940155976021</v>
      </c>
      <c r="AP781">
        <v>32.3314666666667</v>
      </c>
      <c r="AQ781">
        <v>0.00115966277537917</v>
      </c>
      <c r="AR781">
        <v>110.477653958473</v>
      </c>
      <c r="AS781">
        <v>18</v>
      </c>
      <c r="AT781">
        <v>4</v>
      </c>
      <c r="AU781">
        <f>IF(AS781*$H$13&gt;=AW781,1.0,(AW781/(AW781-AS781*$H$13)))</f>
        <v>0</v>
      </c>
      <c r="AV781">
        <f>(AU781-1)*100</f>
        <v>0</v>
      </c>
      <c r="AW781">
        <f>MAX(0,($B$13+$C$13*EF781)/(1+$D$13*EF781)*DY781/(EA781+273)*$E$13)</f>
        <v>0</v>
      </c>
      <c r="AX781" t="s">
        <v>437</v>
      </c>
      <c r="AY781" t="s">
        <v>437</v>
      </c>
      <c r="AZ781">
        <v>0</v>
      </c>
      <c r="BA781">
        <v>0</v>
      </c>
      <c r="BB781">
        <f>1-AZ781/BA781</f>
        <v>0</v>
      </c>
      <c r="BC781">
        <v>0</v>
      </c>
      <c r="BD781" t="s">
        <v>437</v>
      </c>
      <c r="BE781" t="s">
        <v>437</v>
      </c>
      <c r="BF781">
        <v>0</v>
      </c>
      <c r="BG781">
        <v>0</v>
      </c>
      <c r="BH781">
        <f>1-BF781/BG781</f>
        <v>0</v>
      </c>
      <c r="BI781">
        <v>0.5</v>
      </c>
      <c r="BJ781">
        <f>DI781</f>
        <v>0</v>
      </c>
      <c r="BK781">
        <f>L781</f>
        <v>0</v>
      </c>
      <c r="BL781">
        <f>BH781*BI781*BJ781</f>
        <v>0</v>
      </c>
      <c r="BM781">
        <f>(BK781-BC781)/BJ781</f>
        <v>0</v>
      </c>
      <c r="BN781">
        <f>(BA781-BG781)/BG781</f>
        <v>0</v>
      </c>
      <c r="BO781">
        <f>AZ781/(BB781+AZ781/BG781)</f>
        <v>0</v>
      </c>
      <c r="BP781" t="s">
        <v>437</v>
      </c>
      <c r="BQ781">
        <v>0</v>
      </c>
      <c r="BR781">
        <f>IF(BQ781&lt;&gt;0, BQ781, BO781)</f>
        <v>0</v>
      </c>
      <c r="BS781">
        <f>1-BR781/BG781</f>
        <v>0</v>
      </c>
      <c r="BT781">
        <f>(BG781-BF781)/(BG781-BR781)</f>
        <v>0</v>
      </c>
      <c r="BU781">
        <f>(BA781-BG781)/(BA781-BR781)</f>
        <v>0</v>
      </c>
      <c r="BV781">
        <f>(BG781-BF781)/(BG781-AZ781)</f>
        <v>0</v>
      </c>
      <c r="BW781">
        <f>(BA781-BG781)/(BA781-AZ781)</f>
        <v>0</v>
      </c>
      <c r="BX781">
        <f>(BT781*BR781/BF781)</f>
        <v>0</v>
      </c>
      <c r="BY781">
        <f>(1-BX781)</f>
        <v>0</v>
      </c>
      <c r="DH781">
        <f>$B$11*EG781+$C$11*EH781+$F$11*ES781*(1-EV781)</f>
        <v>0</v>
      </c>
      <c r="DI781">
        <f>DH781*DJ781</f>
        <v>0</v>
      </c>
      <c r="DJ781">
        <f>($B$11*$D$9+$C$11*$D$9+$F$11*((FF781+EX781)/MAX(FF781+EX781+FG781, 0.1)*$I$9+FG781/MAX(FF781+EX781+FG781, 0.1)*$J$9))/($B$11+$C$11+$F$11)</f>
        <v>0</v>
      </c>
      <c r="DK781">
        <f>($B$11*$K$9+$C$11*$K$9+$F$11*((FF781+EX781)/MAX(FF781+EX781+FG781, 0.1)*$P$9+FG781/MAX(FF781+EX781+FG781, 0.1)*$Q$9))/($B$11+$C$11+$F$11)</f>
        <v>0</v>
      </c>
      <c r="DL781">
        <v>6</v>
      </c>
      <c r="DM781">
        <v>0.5</v>
      </c>
      <c r="DN781" t="s">
        <v>438</v>
      </c>
      <c r="DO781">
        <v>2</v>
      </c>
      <c r="DP781" t="b">
        <v>1</v>
      </c>
      <c r="DQ781">
        <v>1761419274.94615</v>
      </c>
      <c r="DR781">
        <v>1459.37076923077</v>
      </c>
      <c r="DS781">
        <v>1506.90538461538</v>
      </c>
      <c r="DT781">
        <v>32.3041538461538</v>
      </c>
      <c r="DU781">
        <v>25.9984846153846</v>
      </c>
      <c r="DV781">
        <v>1458.27461538462</v>
      </c>
      <c r="DW781">
        <v>31.9889538461538</v>
      </c>
      <c r="DX781">
        <v>500.010230769231</v>
      </c>
      <c r="DY781">
        <v>90.2782615384615</v>
      </c>
      <c r="DZ781">
        <v>0.0446226307692308</v>
      </c>
      <c r="EA781">
        <v>44.9803538461539</v>
      </c>
      <c r="EB781">
        <v>44.4200307692308</v>
      </c>
      <c r="EC781">
        <v>999.9</v>
      </c>
      <c r="ED781">
        <v>0</v>
      </c>
      <c r="EE781">
        <v>0</v>
      </c>
      <c r="EF781">
        <v>10001.5369230769</v>
      </c>
      <c r="EG781">
        <v>0</v>
      </c>
      <c r="EH781">
        <v>1194.48769230769</v>
      </c>
      <c r="EI781">
        <v>-47.5341230769231</v>
      </c>
      <c r="EJ781">
        <v>1508.08846153846</v>
      </c>
      <c r="EK781">
        <v>1547.12923076923</v>
      </c>
      <c r="EL781">
        <v>6.30568076923077</v>
      </c>
      <c r="EM781">
        <v>1506.90538461538</v>
      </c>
      <c r="EN781">
        <v>25.9984846153846</v>
      </c>
      <c r="EO781">
        <v>2.91636384615385</v>
      </c>
      <c r="EP781">
        <v>2.34709692307692</v>
      </c>
      <c r="EQ781">
        <v>23.5579615384615</v>
      </c>
      <c r="ER781">
        <v>20.0033307692308</v>
      </c>
      <c r="ES781">
        <v>1200.00692307692</v>
      </c>
      <c r="ET781">
        <v>0.967004</v>
      </c>
      <c r="EU781">
        <v>0.0329958153846154</v>
      </c>
      <c r="EV781">
        <v>0</v>
      </c>
      <c r="EW781">
        <v>1102.47</v>
      </c>
      <c r="EX781">
        <v>5.00059</v>
      </c>
      <c r="EY781">
        <v>14641.4076923077</v>
      </c>
      <c r="EZ781">
        <v>10358.7846153846</v>
      </c>
      <c r="FA781">
        <v>65.1536153846154</v>
      </c>
      <c r="FB781">
        <v>67.0477692307692</v>
      </c>
      <c r="FC781">
        <v>65.394</v>
      </c>
      <c r="FD781">
        <v>66.692</v>
      </c>
      <c r="FE781">
        <v>65.7881538461538</v>
      </c>
      <c r="FF781">
        <v>1155.57692307692</v>
      </c>
      <c r="FG781">
        <v>39.43</v>
      </c>
      <c r="FH781">
        <v>0</v>
      </c>
      <c r="FI781">
        <v>1761419243.5</v>
      </c>
      <c r="FJ781">
        <v>0</v>
      </c>
      <c r="FK781">
        <v>1102.2528</v>
      </c>
      <c r="FL781">
        <v>-9.21692306391696</v>
      </c>
      <c r="FM781">
        <v>-69.0615383605635</v>
      </c>
      <c r="FN781">
        <v>14640.144</v>
      </c>
      <c r="FO781">
        <v>15</v>
      </c>
      <c r="FP781">
        <v>0</v>
      </c>
      <c r="FQ781" t="s">
        <v>439</v>
      </c>
      <c r="FR781">
        <v>0</v>
      </c>
      <c r="FS781">
        <v>0</v>
      </c>
      <c r="FT781">
        <v>0</v>
      </c>
      <c r="FU781">
        <v>0</v>
      </c>
      <c r="FV781">
        <v>0</v>
      </c>
      <c r="FW781">
        <v>0</v>
      </c>
      <c r="FX781">
        <v>0</v>
      </c>
      <c r="FY781">
        <v>0</v>
      </c>
      <c r="FZ781">
        <v>0</v>
      </c>
      <c r="GA781">
        <v>0</v>
      </c>
      <c r="GB781">
        <v>0</v>
      </c>
      <c r="GC781">
        <v>-47.8360428571429</v>
      </c>
      <c r="GD781">
        <v>-1.41075584415593</v>
      </c>
      <c r="GE781">
        <v>1.17830501895183</v>
      </c>
      <c r="GF781">
        <v>0</v>
      </c>
      <c r="GG781">
        <v>1102.80705882353</v>
      </c>
      <c r="GH781">
        <v>-8.89197861248123</v>
      </c>
      <c r="GI781">
        <v>0.904916406317276</v>
      </c>
      <c r="GJ781">
        <v>-1</v>
      </c>
      <c r="GK781">
        <v>6.29221285714286</v>
      </c>
      <c r="GL781">
        <v>0.292104935064949</v>
      </c>
      <c r="GM781">
        <v>0.0295551323627486</v>
      </c>
      <c r="GN781">
        <v>0</v>
      </c>
      <c r="GO781">
        <v>0</v>
      </c>
      <c r="GP781">
        <v>2</v>
      </c>
      <c r="GQ781" t="s">
        <v>473</v>
      </c>
      <c r="GR781">
        <v>3.12602</v>
      </c>
      <c r="GS781">
        <v>2.7227</v>
      </c>
      <c r="GT781">
        <v>0.2003</v>
      </c>
      <c r="GU781">
        <v>0.204192</v>
      </c>
      <c r="GV781">
        <v>0.11962</v>
      </c>
      <c r="GW781">
        <v>0.1027</v>
      </c>
      <c r="GX781">
        <v>28353.1</v>
      </c>
      <c r="GY781">
        <v>29743.3</v>
      </c>
      <c r="GZ781">
        <v>32256.3</v>
      </c>
      <c r="HA781">
        <v>34023.4</v>
      </c>
      <c r="HB781">
        <v>40661.8</v>
      </c>
      <c r="HC781">
        <v>44096.6</v>
      </c>
      <c r="HD781">
        <v>50779.4</v>
      </c>
      <c r="HE781">
        <v>54629.8</v>
      </c>
      <c r="HF781">
        <v>1.6273</v>
      </c>
      <c r="HG781">
        <v>1.48878</v>
      </c>
      <c r="HH781">
        <v>-0.0838824</v>
      </c>
      <c r="HI781">
        <v>0</v>
      </c>
      <c r="HJ781">
        <v>45.8265</v>
      </c>
      <c r="HK781">
        <v>999.9</v>
      </c>
      <c r="HL781">
        <v>56.092</v>
      </c>
      <c r="HM781">
        <v>30.434</v>
      </c>
      <c r="HN781">
        <v>27.1376</v>
      </c>
      <c r="HO781">
        <v>60.9193</v>
      </c>
      <c r="HP781">
        <v>40.609</v>
      </c>
      <c r="HQ781">
        <v>1</v>
      </c>
      <c r="HR781">
        <v>2.9163</v>
      </c>
      <c r="HS781">
        <v>9.28105</v>
      </c>
      <c r="HT781">
        <v>19.8969</v>
      </c>
      <c r="HU781">
        <v>5.18599</v>
      </c>
      <c r="HV781">
        <v>12.018</v>
      </c>
      <c r="HW781">
        <v>4.9686</v>
      </c>
      <c r="HX781">
        <v>3.29595</v>
      </c>
      <c r="HY781">
        <v>9999</v>
      </c>
      <c r="HZ781">
        <v>9999</v>
      </c>
      <c r="IA781">
        <v>999.9</v>
      </c>
      <c r="IB781">
        <v>9999</v>
      </c>
      <c r="IC781">
        <v>1.86325</v>
      </c>
      <c r="ID781">
        <v>1.8681</v>
      </c>
      <c r="IE781">
        <v>1.86783</v>
      </c>
      <c r="IF781">
        <v>1.86905</v>
      </c>
      <c r="IG781">
        <v>1.86981</v>
      </c>
      <c r="IH781">
        <v>1.86586</v>
      </c>
      <c r="II781">
        <v>1.86693</v>
      </c>
      <c r="IJ781">
        <v>1.86838</v>
      </c>
      <c r="IK781">
        <v>5</v>
      </c>
      <c r="IL781">
        <v>0</v>
      </c>
      <c r="IM781">
        <v>0</v>
      </c>
      <c r="IN781">
        <v>0</v>
      </c>
      <c r="IO781" t="s">
        <v>441</v>
      </c>
      <c r="IP781" t="s">
        <v>442</v>
      </c>
      <c r="IQ781" t="s">
        <v>443</v>
      </c>
      <c r="IR781" t="s">
        <v>443</v>
      </c>
      <c r="IS781" t="s">
        <v>443</v>
      </c>
      <c r="IT781" t="s">
        <v>443</v>
      </c>
      <c r="IU781">
        <v>0</v>
      </c>
      <c r="IV781">
        <v>100</v>
      </c>
      <c r="IW781">
        <v>100</v>
      </c>
      <c r="IX781">
        <v>1.09</v>
      </c>
      <c r="IY781">
        <v>0.3152</v>
      </c>
      <c r="IZ781">
        <v>1.09748391826392</v>
      </c>
      <c r="JA781">
        <v>0</v>
      </c>
      <c r="JB781">
        <v>0</v>
      </c>
      <c r="JC781">
        <v>0</v>
      </c>
      <c r="JD781">
        <v>0.315191680746845</v>
      </c>
      <c r="JE781">
        <v>0</v>
      </c>
      <c r="JF781">
        <v>0</v>
      </c>
      <c r="JG781">
        <v>0</v>
      </c>
      <c r="JH781">
        <v>5</v>
      </c>
      <c r="JI781">
        <v>2273</v>
      </c>
      <c r="JJ781">
        <v>0</v>
      </c>
      <c r="JK781">
        <v>25</v>
      </c>
      <c r="JL781">
        <v>29356988.1</v>
      </c>
      <c r="JM781">
        <v>29356988.1</v>
      </c>
      <c r="JN781">
        <v>2.90283</v>
      </c>
      <c r="JO781">
        <v>2.60498</v>
      </c>
      <c r="JP781">
        <v>1.54785</v>
      </c>
      <c r="JQ781">
        <v>2.31445</v>
      </c>
      <c r="JR781">
        <v>1.64551</v>
      </c>
      <c r="JS781">
        <v>2.34253</v>
      </c>
      <c r="JT781">
        <v>34.5777</v>
      </c>
      <c r="JU781">
        <v>24.0963</v>
      </c>
      <c r="JV781">
        <v>18</v>
      </c>
      <c r="JW781">
        <v>473.222</v>
      </c>
      <c r="JX781">
        <v>373.498</v>
      </c>
      <c r="JY781">
        <v>36.7995</v>
      </c>
      <c r="JZ781">
        <v>58.2078</v>
      </c>
      <c r="KA781">
        <v>30.0043</v>
      </c>
      <c r="KB781">
        <v>56.9818</v>
      </c>
      <c r="KC781">
        <v>56.7256</v>
      </c>
      <c r="KD781">
        <v>58.0761</v>
      </c>
      <c r="KE781">
        <v>0</v>
      </c>
      <c r="KF781">
        <v>100</v>
      </c>
      <c r="KG781">
        <v>24.0757</v>
      </c>
      <c r="KH781">
        <v>1559.18</v>
      </c>
      <c r="KI781">
        <v>34.6858</v>
      </c>
      <c r="KJ781">
        <v>91.9798</v>
      </c>
      <c r="KK781">
        <v>88.3546</v>
      </c>
    </row>
    <row r="782" spans="1:297">
      <c r="A782">
        <v>766</v>
      </c>
      <c r="B782">
        <v>1761419288.1</v>
      </c>
      <c r="C782">
        <v>11107.0999999046</v>
      </c>
      <c r="D782" t="s">
        <v>1981</v>
      </c>
      <c r="E782" t="s">
        <v>1982</v>
      </c>
      <c r="F782">
        <v>5</v>
      </c>
      <c r="G782" t="s">
        <v>1796</v>
      </c>
      <c r="H782" t="s">
        <v>436</v>
      </c>
      <c r="I782">
        <v>1761419279.94615</v>
      </c>
      <c r="J782">
        <f>(K782)/1000</f>
        <v>0</v>
      </c>
      <c r="K782">
        <f>IF(DP782, AN782, AH782)</f>
        <v>0</v>
      </c>
      <c r="L782">
        <f>IF(DP782, AI782, AG782)</f>
        <v>0</v>
      </c>
      <c r="M782">
        <f>DR782 - IF(AU782&gt;1, L782*DL782*100.0/(AW782), 0)</f>
        <v>0</v>
      </c>
      <c r="N782">
        <f>((T782-J782/2)*M782-L782)/(T782+J782/2)</f>
        <v>0</v>
      </c>
      <c r="O782">
        <f>N782*(DY782+DZ782)/1000.0</f>
        <v>0</v>
      </c>
      <c r="P782">
        <f>(DR782 - IF(AU782&gt;1, L782*DL782*100.0/(AW782), 0))*(DY782+DZ782)/1000.0</f>
        <v>0</v>
      </c>
      <c r="Q782">
        <f>2.0/((1/S782-1/R782)+SIGN(S782)*SQRT((1/S782-1/R782)*(1/S782-1/R782) + 4*DM782/((DM782+1)*(DM782+1))*(2*1/S782*1/R782-1/R782*1/R782)))</f>
        <v>0</v>
      </c>
      <c r="R782">
        <f>IF(LEFT(DN782,1)&lt;&gt;"0",IF(LEFT(DN782,1)="1",3.0,DO782),$D$5+$E$5*(EF782*DY782/($K$5*1000))+$F$5*(EF782*DY782/($K$5*1000))*MAX(MIN(DL782,$J$5),$I$5)*MAX(MIN(DL782,$J$5),$I$5)+$G$5*MAX(MIN(DL782,$J$5),$I$5)*(EF782*DY782/($K$5*1000))+$H$5*(EF782*DY782/($K$5*1000))*(EF782*DY782/($K$5*1000)))</f>
        <v>0</v>
      </c>
      <c r="S782">
        <f>J782*(1000-(1000*0.61365*exp(17.502*W782/(240.97+W782))/(DY782+DZ782)+DT782)/2)/(1000*0.61365*exp(17.502*W782/(240.97+W782))/(DY782+DZ782)-DT782)</f>
        <v>0</v>
      </c>
      <c r="T782">
        <f>1/((DM782+1)/(Q782/1.6)+1/(R782/1.37)) + DM782/((DM782+1)/(Q782/1.6) + DM782/(R782/1.37))</f>
        <v>0</v>
      </c>
      <c r="U782">
        <f>(DH782*DK782)</f>
        <v>0</v>
      </c>
      <c r="V782">
        <f>(EA782+(U782+2*0.95*5.67E-8*(((EA782+$B$7)+273)^4-(EA782+273)^4)-44100*J782)/(1.84*29.3*R782+8*0.95*5.67E-8*(EA782+273)^3))</f>
        <v>0</v>
      </c>
      <c r="W782">
        <f>($C$7*EB782+$D$7*EC782+$E$7*V782)</f>
        <v>0</v>
      </c>
      <c r="X782">
        <f>0.61365*exp(17.502*W782/(240.97+W782))</f>
        <v>0</v>
      </c>
      <c r="Y782">
        <f>(Z782/AA782*100)</f>
        <v>0</v>
      </c>
      <c r="Z782">
        <f>DT782*(DY782+DZ782)/1000</f>
        <v>0</v>
      </c>
      <c r="AA782">
        <f>0.61365*exp(17.502*EA782/(240.97+EA782))</f>
        <v>0</v>
      </c>
      <c r="AB782">
        <f>(X782-DT782*(DY782+DZ782)/1000)</f>
        <v>0</v>
      </c>
      <c r="AC782">
        <f>(-J782*44100)</f>
        <v>0</v>
      </c>
      <c r="AD782">
        <f>2*29.3*R782*0.92*(EA782-W782)</f>
        <v>0</v>
      </c>
      <c r="AE782">
        <f>2*0.95*5.67E-8*(((EA782+$B$7)+273)^4-(W782+273)^4)</f>
        <v>0</v>
      </c>
      <c r="AF782">
        <f>U782+AE782+AC782+AD782</f>
        <v>0</v>
      </c>
      <c r="AG782">
        <f>DX782*AU782*(DS782-DR782*(1000-AU782*DU782)/(1000-AU782*DT782))/(100*DL782)</f>
        <v>0</v>
      </c>
      <c r="AH782">
        <f>1000*DX782*AU782*(DT782-DU782)/(100*DL782*(1000-AU782*DT782))</f>
        <v>0</v>
      </c>
      <c r="AI782">
        <f>(AJ782 - AK782 - DY782*1E3/(8.314*(EA782+273.15)) * AM782/DX782 * AL782) * DX782/(100*DL782) * (1000 - DU782)/1000</f>
        <v>0</v>
      </c>
      <c r="AJ782">
        <v>1580.07461278903</v>
      </c>
      <c r="AK782">
        <v>1549.01181818182</v>
      </c>
      <c r="AL782">
        <v>3.25778395365571</v>
      </c>
      <c r="AM782">
        <v>65.3077758132671</v>
      </c>
      <c r="AN782">
        <f>(AP782 - AO782 + DY782*1E3/(8.314*(EA782+273.15)) * AR782/DX782 * AQ782) * DX782/(100*DL782) * 1000/(1000 - AP782)</f>
        <v>0</v>
      </c>
      <c r="AO782">
        <v>25.9904428720141</v>
      </c>
      <c r="AP782">
        <v>32.3610551515151</v>
      </c>
      <c r="AQ782">
        <v>0.00585290654753761</v>
      </c>
      <c r="AR782">
        <v>110.477653958473</v>
      </c>
      <c r="AS782">
        <v>18</v>
      </c>
      <c r="AT782">
        <v>4</v>
      </c>
      <c r="AU782">
        <f>IF(AS782*$H$13&gt;=AW782,1.0,(AW782/(AW782-AS782*$H$13)))</f>
        <v>0</v>
      </c>
      <c r="AV782">
        <f>(AU782-1)*100</f>
        <v>0</v>
      </c>
      <c r="AW782">
        <f>MAX(0,($B$13+$C$13*EF782)/(1+$D$13*EF782)*DY782/(EA782+273)*$E$13)</f>
        <v>0</v>
      </c>
      <c r="AX782" t="s">
        <v>437</v>
      </c>
      <c r="AY782" t="s">
        <v>437</v>
      </c>
      <c r="AZ782">
        <v>0</v>
      </c>
      <c r="BA782">
        <v>0</v>
      </c>
      <c r="BB782">
        <f>1-AZ782/BA782</f>
        <v>0</v>
      </c>
      <c r="BC782">
        <v>0</v>
      </c>
      <c r="BD782" t="s">
        <v>437</v>
      </c>
      <c r="BE782" t="s">
        <v>437</v>
      </c>
      <c r="BF782">
        <v>0</v>
      </c>
      <c r="BG782">
        <v>0</v>
      </c>
      <c r="BH782">
        <f>1-BF782/BG782</f>
        <v>0</v>
      </c>
      <c r="BI782">
        <v>0.5</v>
      </c>
      <c r="BJ782">
        <f>DI782</f>
        <v>0</v>
      </c>
      <c r="BK782">
        <f>L782</f>
        <v>0</v>
      </c>
      <c r="BL782">
        <f>BH782*BI782*BJ782</f>
        <v>0</v>
      </c>
      <c r="BM782">
        <f>(BK782-BC782)/BJ782</f>
        <v>0</v>
      </c>
      <c r="BN782">
        <f>(BA782-BG782)/BG782</f>
        <v>0</v>
      </c>
      <c r="BO782">
        <f>AZ782/(BB782+AZ782/BG782)</f>
        <v>0</v>
      </c>
      <c r="BP782" t="s">
        <v>437</v>
      </c>
      <c r="BQ782">
        <v>0</v>
      </c>
      <c r="BR782">
        <f>IF(BQ782&lt;&gt;0, BQ782, BO782)</f>
        <v>0</v>
      </c>
      <c r="BS782">
        <f>1-BR782/BG782</f>
        <v>0</v>
      </c>
      <c r="BT782">
        <f>(BG782-BF782)/(BG782-BR782)</f>
        <v>0</v>
      </c>
      <c r="BU782">
        <f>(BA782-BG782)/(BA782-BR782)</f>
        <v>0</v>
      </c>
      <c r="BV782">
        <f>(BG782-BF782)/(BG782-AZ782)</f>
        <v>0</v>
      </c>
      <c r="BW782">
        <f>(BA782-BG782)/(BA782-AZ782)</f>
        <v>0</v>
      </c>
      <c r="BX782">
        <f>(BT782*BR782/BF782)</f>
        <v>0</v>
      </c>
      <c r="BY782">
        <f>(1-BX782)</f>
        <v>0</v>
      </c>
      <c r="DH782">
        <f>$B$11*EG782+$C$11*EH782+$F$11*ES782*(1-EV782)</f>
        <v>0</v>
      </c>
      <c r="DI782">
        <f>DH782*DJ782</f>
        <v>0</v>
      </c>
      <c r="DJ782">
        <f>($B$11*$D$9+$C$11*$D$9+$F$11*((FF782+EX782)/MAX(FF782+EX782+FG782, 0.1)*$I$9+FG782/MAX(FF782+EX782+FG782, 0.1)*$J$9))/($B$11+$C$11+$F$11)</f>
        <v>0</v>
      </c>
      <c r="DK782">
        <f>($B$11*$K$9+$C$11*$K$9+$F$11*((FF782+EX782)/MAX(FF782+EX782+FG782, 0.1)*$P$9+FG782/MAX(FF782+EX782+FG782, 0.1)*$Q$9))/($B$11+$C$11+$F$11)</f>
        <v>0</v>
      </c>
      <c r="DL782">
        <v>6</v>
      </c>
      <c r="DM782">
        <v>0.5</v>
      </c>
      <c r="DN782" t="s">
        <v>438</v>
      </c>
      <c r="DO782">
        <v>2</v>
      </c>
      <c r="DP782" t="b">
        <v>1</v>
      </c>
      <c r="DQ782">
        <v>1761419279.94615</v>
      </c>
      <c r="DR782">
        <v>1475.58</v>
      </c>
      <c r="DS782">
        <v>1523.24153846154</v>
      </c>
      <c r="DT782">
        <v>32.3267461538462</v>
      </c>
      <c r="DU782">
        <v>25.9949153846154</v>
      </c>
      <c r="DV782">
        <v>1474.48153846154</v>
      </c>
      <c r="DW782">
        <v>32.0115461538461</v>
      </c>
      <c r="DX782">
        <v>500.001230769231</v>
      </c>
      <c r="DY782">
        <v>90.2776</v>
      </c>
      <c r="DZ782">
        <v>0.0446985461538462</v>
      </c>
      <c r="EA782">
        <v>45.0053846153846</v>
      </c>
      <c r="EB782">
        <v>44.4625384615385</v>
      </c>
      <c r="EC782">
        <v>999.9</v>
      </c>
      <c r="ED782">
        <v>0</v>
      </c>
      <c r="EE782">
        <v>0</v>
      </c>
      <c r="EF782">
        <v>10000.3830769231</v>
      </c>
      <c r="EG782">
        <v>0</v>
      </c>
      <c r="EH782">
        <v>1194.4</v>
      </c>
      <c r="EI782">
        <v>-47.6620461538462</v>
      </c>
      <c r="EJ782">
        <v>1524.87307692308</v>
      </c>
      <c r="EK782">
        <v>1563.89538461538</v>
      </c>
      <c r="EL782">
        <v>6.33182538461539</v>
      </c>
      <c r="EM782">
        <v>1523.24153846154</v>
      </c>
      <c r="EN782">
        <v>25.9949153846154</v>
      </c>
      <c r="EO782">
        <v>2.91838076923077</v>
      </c>
      <c r="EP782">
        <v>2.34675923076923</v>
      </c>
      <c r="EQ782">
        <v>23.5694384615385</v>
      </c>
      <c r="ER782">
        <v>20.001</v>
      </c>
      <c r="ES782">
        <v>1199.98846153846</v>
      </c>
      <c r="ET782">
        <v>0.967004</v>
      </c>
      <c r="EU782">
        <v>0.0329958</v>
      </c>
      <c r="EV782">
        <v>0</v>
      </c>
      <c r="EW782">
        <v>1101.77615384615</v>
      </c>
      <c r="EX782">
        <v>5.00059</v>
      </c>
      <c r="EY782">
        <v>14635.9076923077</v>
      </c>
      <c r="EZ782">
        <v>10358.6230769231</v>
      </c>
      <c r="FA782">
        <v>65.1775384615385</v>
      </c>
      <c r="FB782">
        <v>67.0862307692308</v>
      </c>
      <c r="FC782">
        <v>65.4179230769231</v>
      </c>
      <c r="FD782">
        <v>66.7209230769231</v>
      </c>
      <c r="FE782">
        <v>65.8266153846154</v>
      </c>
      <c r="FF782">
        <v>1155.55846153846</v>
      </c>
      <c r="FG782">
        <v>39.43</v>
      </c>
      <c r="FH782">
        <v>0</v>
      </c>
      <c r="FI782">
        <v>1761419248.3</v>
      </c>
      <c r="FJ782">
        <v>0</v>
      </c>
      <c r="FK782">
        <v>1101.5712</v>
      </c>
      <c r="FL782">
        <v>-7.28230770398941</v>
      </c>
      <c r="FM782">
        <v>-66.1846154921738</v>
      </c>
      <c r="FN782">
        <v>14634.876</v>
      </c>
      <c r="FO782">
        <v>15</v>
      </c>
      <c r="FP782">
        <v>0</v>
      </c>
      <c r="FQ782" t="s">
        <v>439</v>
      </c>
      <c r="FR782">
        <v>0</v>
      </c>
      <c r="FS782">
        <v>0</v>
      </c>
      <c r="FT782">
        <v>0</v>
      </c>
      <c r="FU782">
        <v>0</v>
      </c>
      <c r="FV782">
        <v>0</v>
      </c>
      <c r="FW782">
        <v>0</v>
      </c>
      <c r="FX782">
        <v>0</v>
      </c>
      <c r="FY782">
        <v>0</v>
      </c>
      <c r="FZ782">
        <v>0</v>
      </c>
      <c r="GA782">
        <v>0</v>
      </c>
      <c r="GB782">
        <v>0</v>
      </c>
      <c r="GC782">
        <v>-47.55932</v>
      </c>
      <c r="GD782">
        <v>-4.9970977443609</v>
      </c>
      <c r="GE782">
        <v>1.12440337361643</v>
      </c>
      <c r="GF782">
        <v>0</v>
      </c>
      <c r="GG782">
        <v>1102.15147058824</v>
      </c>
      <c r="GH782">
        <v>-8.59724981306702</v>
      </c>
      <c r="GI782">
        <v>0.882783473395186</v>
      </c>
      <c r="GJ782">
        <v>-1</v>
      </c>
      <c r="GK782">
        <v>6.3195545</v>
      </c>
      <c r="GL782">
        <v>0.309582406015033</v>
      </c>
      <c r="GM782">
        <v>0.0298215592273444</v>
      </c>
      <c r="GN782">
        <v>0</v>
      </c>
      <c r="GO782">
        <v>0</v>
      </c>
      <c r="GP782">
        <v>2</v>
      </c>
      <c r="GQ782" t="s">
        <v>473</v>
      </c>
      <c r="GR782">
        <v>3.12596</v>
      </c>
      <c r="GS782">
        <v>2.7226</v>
      </c>
      <c r="GT782">
        <v>0.201609</v>
      </c>
      <c r="GU782">
        <v>0.2056</v>
      </c>
      <c r="GV782">
        <v>0.119679</v>
      </c>
      <c r="GW782">
        <v>0.102687</v>
      </c>
      <c r="GX782">
        <v>28303.3</v>
      </c>
      <c r="GY782">
        <v>29686.6</v>
      </c>
      <c r="GZ782">
        <v>32253.3</v>
      </c>
      <c r="HA782">
        <v>34019.8</v>
      </c>
      <c r="HB782">
        <v>40656.6</v>
      </c>
      <c r="HC782">
        <v>44092.9</v>
      </c>
      <c r="HD782">
        <v>50775.5</v>
      </c>
      <c r="HE782">
        <v>54624.2</v>
      </c>
      <c r="HF782">
        <v>1.62715</v>
      </c>
      <c r="HG782">
        <v>1.48825</v>
      </c>
      <c r="HH782">
        <v>-0.0839867</v>
      </c>
      <c r="HI782">
        <v>0</v>
      </c>
      <c r="HJ782">
        <v>45.8498</v>
      </c>
      <c r="HK782">
        <v>999.9</v>
      </c>
      <c r="HL782">
        <v>56.092</v>
      </c>
      <c r="HM782">
        <v>30.434</v>
      </c>
      <c r="HN782">
        <v>27.1375</v>
      </c>
      <c r="HO782">
        <v>60.6293</v>
      </c>
      <c r="HP782">
        <v>40.7572</v>
      </c>
      <c r="HQ782">
        <v>1</v>
      </c>
      <c r="HR782">
        <v>2.92091</v>
      </c>
      <c r="HS782">
        <v>9.28105</v>
      </c>
      <c r="HT782">
        <v>19.8969</v>
      </c>
      <c r="HU782">
        <v>5.18569</v>
      </c>
      <c r="HV782">
        <v>12.0177</v>
      </c>
      <c r="HW782">
        <v>4.96855</v>
      </c>
      <c r="HX782">
        <v>3.296</v>
      </c>
      <c r="HY782">
        <v>9999</v>
      </c>
      <c r="HZ782">
        <v>9999</v>
      </c>
      <c r="IA782">
        <v>999.9</v>
      </c>
      <c r="IB782">
        <v>9999</v>
      </c>
      <c r="IC782">
        <v>1.86325</v>
      </c>
      <c r="ID782">
        <v>1.86811</v>
      </c>
      <c r="IE782">
        <v>1.86783</v>
      </c>
      <c r="IF782">
        <v>1.86905</v>
      </c>
      <c r="IG782">
        <v>1.86981</v>
      </c>
      <c r="IH782">
        <v>1.86586</v>
      </c>
      <c r="II782">
        <v>1.86692</v>
      </c>
      <c r="IJ782">
        <v>1.8684</v>
      </c>
      <c r="IK782">
        <v>5</v>
      </c>
      <c r="IL782">
        <v>0</v>
      </c>
      <c r="IM782">
        <v>0</v>
      </c>
      <c r="IN782">
        <v>0</v>
      </c>
      <c r="IO782" t="s">
        <v>441</v>
      </c>
      <c r="IP782" t="s">
        <v>442</v>
      </c>
      <c r="IQ782" t="s">
        <v>443</v>
      </c>
      <c r="IR782" t="s">
        <v>443</v>
      </c>
      <c r="IS782" t="s">
        <v>443</v>
      </c>
      <c r="IT782" t="s">
        <v>443</v>
      </c>
      <c r="IU782">
        <v>0</v>
      </c>
      <c r="IV782">
        <v>100</v>
      </c>
      <c r="IW782">
        <v>100</v>
      </c>
      <c r="IX782">
        <v>1.1</v>
      </c>
      <c r="IY782">
        <v>0.3152</v>
      </c>
      <c r="IZ782">
        <v>1.09748391826392</v>
      </c>
      <c r="JA782">
        <v>0</v>
      </c>
      <c r="JB782">
        <v>0</v>
      </c>
      <c r="JC782">
        <v>0</v>
      </c>
      <c r="JD782">
        <v>0.315191680746845</v>
      </c>
      <c r="JE782">
        <v>0</v>
      </c>
      <c r="JF782">
        <v>0</v>
      </c>
      <c r="JG782">
        <v>0</v>
      </c>
      <c r="JH782">
        <v>5</v>
      </c>
      <c r="JI782">
        <v>2273</v>
      </c>
      <c r="JJ782">
        <v>0</v>
      </c>
      <c r="JK782">
        <v>25</v>
      </c>
      <c r="JL782">
        <v>29356988.1</v>
      </c>
      <c r="JM782">
        <v>29356988.1</v>
      </c>
      <c r="JN782">
        <v>2.9248</v>
      </c>
      <c r="JO782">
        <v>2.60742</v>
      </c>
      <c r="JP782">
        <v>1.54785</v>
      </c>
      <c r="JQ782">
        <v>2.31567</v>
      </c>
      <c r="JR782">
        <v>1.64673</v>
      </c>
      <c r="JS782">
        <v>2.38281</v>
      </c>
      <c r="JT782">
        <v>34.5777</v>
      </c>
      <c r="JU782">
        <v>24.0963</v>
      </c>
      <c r="JV782">
        <v>18</v>
      </c>
      <c r="JW782">
        <v>473.327</v>
      </c>
      <c r="JX782">
        <v>373.337</v>
      </c>
      <c r="JY782">
        <v>36.827</v>
      </c>
      <c r="JZ782">
        <v>58.251</v>
      </c>
      <c r="KA782">
        <v>30.0043</v>
      </c>
      <c r="KB782">
        <v>57.0226</v>
      </c>
      <c r="KC782">
        <v>56.7659</v>
      </c>
      <c r="KD782">
        <v>58.6327</v>
      </c>
      <c r="KE782">
        <v>0</v>
      </c>
      <c r="KF782">
        <v>100</v>
      </c>
      <c r="KG782">
        <v>24.0889</v>
      </c>
      <c r="KH782">
        <v>1572.82</v>
      </c>
      <c r="KI782">
        <v>34.6858</v>
      </c>
      <c r="KJ782">
        <v>91.9722</v>
      </c>
      <c r="KK782">
        <v>88.3455</v>
      </c>
    </row>
    <row r="783" spans="1:297">
      <c r="A783">
        <v>767</v>
      </c>
      <c r="B783">
        <v>1761419293.1</v>
      </c>
      <c r="C783">
        <v>11112.0999999046</v>
      </c>
      <c r="D783" t="s">
        <v>1983</v>
      </c>
      <c r="E783" t="s">
        <v>1984</v>
      </c>
      <c r="F783">
        <v>5</v>
      </c>
      <c r="G783" t="s">
        <v>1796</v>
      </c>
      <c r="H783" t="s">
        <v>436</v>
      </c>
      <c r="I783">
        <v>1761419284.94615</v>
      </c>
      <c r="J783">
        <f>(K783)/1000</f>
        <v>0</v>
      </c>
      <c r="K783">
        <f>IF(DP783, AN783, AH783)</f>
        <v>0</v>
      </c>
      <c r="L783">
        <f>IF(DP783, AI783, AG783)</f>
        <v>0</v>
      </c>
      <c r="M783">
        <f>DR783 - IF(AU783&gt;1, L783*DL783*100.0/(AW783), 0)</f>
        <v>0</v>
      </c>
      <c r="N783">
        <f>((T783-J783/2)*M783-L783)/(T783+J783/2)</f>
        <v>0</v>
      </c>
      <c r="O783">
        <f>N783*(DY783+DZ783)/1000.0</f>
        <v>0</v>
      </c>
      <c r="P783">
        <f>(DR783 - IF(AU783&gt;1, L783*DL783*100.0/(AW783), 0))*(DY783+DZ783)/1000.0</f>
        <v>0</v>
      </c>
      <c r="Q783">
        <f>2.0/((1/S783-1/R783)+SIGN(S783)*SQRT((1/S783-1/R783)*(1/S783-1/R783) + 4*DM783/((DM783+1)*(DM783+1))*(2*1/S783*1/R783-1/R783*1/R783)))</f>
        <v>0</v>
      </c>
      <c r="R783">
        <f>IF(LEFT(DN783,1)&lt;&gt;"0",IF(LEFT(DN783,1)="1",3.0,DO783),$D$5+$E$5*(EF783*DY783/($K$5*1000))+$F$5*(EF783*DY783/($K$5*1000))*MAX(MIN(DL783,$J$5),$I$5)*MAX(MIN(DL783,$J$5),$I$5)+$G$5*MAX(MIN(DL783,$J$5),$I$5)*(EF783*DY783/($K$5*1000))+$H$5*(EF783*DY783/($K$5*1000))*(EF783*DY783/($K$5*1000)))</f>
        <v>0</v>
      </c>
      <c r="S783">
        <f>J783*(1000-(1000*0.61365*exp(17.502*W783/(240.97+W783))/(DY783+DZ783)+DT783)/2)/(1000*0.61365*exp(17.502*W783/(240.97+W783))/(DY783+DZ783)-DT783)</f>
        <v>0</v>
      </c>
      <c r="T783">
        <f>1/((DM783+1)/(Q783/1.6)+1/(R783/1.37)) + DM783/((DM783+1)/(Q783/1.6) + DM783/(R783/1.37))</f>
        <v>0</v>
      </c>
      <c r="U783">
        <f>(DH783*DK783)</f>
        <v>0</v>
      </c>
      <c r="V783">
        <f>(EA783+(U783+2*0.95*5.67E-8*(((EA783+$B$7)+273)^4-(EA783+273)^4)-44100*J783)/(1.84*29.3*R783+8*0.95*5.67E-8*(EA783+273)^3))</f>
        <v>0</v>
      </c>
      <c r="W783">
        <f>($C$7*EB783+$D$7*EC783+$E$7*V783)</f>
        <v>0</v>
      </c>
      <c r="X783">
        <f>0.61365*exp(17.502*W783/(240.97+W783))</f>
        <v>0</v>
      </c>
      <c r="Y783">
        <f>(Z783/AA783*100)</f>
        <v>0</v>
      </c>
      <c r="Z783">
        <f>DT783*(DY783+DZ783)/1000</f>
        <v>0</v>
      </c>
      <c r="AA783">
        <f>0.61365*exp(17.502*EA783/(240.97+EA783))</f>
        <v>0</v>
      </c>
      <c r="AB783">
        <f>(X783-DT783*(DY783+DZ783)/1000)</f>
        <v>0</v>
      </c>
      <c r="AC783">
        <f>(-J783*44100)</f>
        <v>0</v>
      </c>
      <c r="AD783">
        <f>2*29.3*R783*0.92*(EA783-W783)</f>
        <v>0</v>
      </c>
      <c r="AE783">
        <f>2*0.95*5.67E-8*(((EA783+$B$7)+273)^4-(W783+273)^4)</f>
        <v>0</v>
      </c>
      <c r="AF783">
        <f>U783+AE783+AC783+AD783</f>
        <v>0</v>
      </c>
      <c r="AG783">
        <f>DX783*AU783*(DS783-DR783*(1000-AU783*DU783)/(1000-AU783*DT783))/(100*DL783)</f>
        <v>0</v>
      </c>
      <c r="AH783">
        <f>1000*DX783*AU783*(DT783-DU783)/(100*DL783*(1000-AU783*DT783))</f>
        <v>0</v>
      </c>
      <c r="AI783">
        <f>(AJ783 - AK783 - DY783*1E3/(8.314*(EA783+273.15)) * AM783/DX783 * AL783) * DX783/(100*DL783) * (1000 - DU783)/1000</f>
        <v>0</v>
      </c>
      <c r="AJ783">
        <v>1598.79167795987</v>
      </c>
      <c r="AK783">
        <v>1566.8376969697</v>
      </c>
      <c r="AL783">
        <v>3.61111906536952</v>
      </c>
      <c r="AM783">
        <v>65.3077758132671</v>
      </c>
      <c r="AN783">
        <f>(AP783 - AO783 + DY783*1E3/(8.314*(EA783+273.15)) * AR783/DX783 * AQ783) * DX783/(100*DL783) * 1000/(1000 - AP783)</f>
        <v>0</v>
      </c>
      <c r="AO783">
        <v>25.9876591261666</v>
      </c>
      <c r="AP783">
        <v>32.3817951515152</v>
      </c>
      <c r="AQ783">
        <v>0.00212557081902505</v>
      </c>
      <c r="AR783">
        <v>110.477653958473</v>
      </c>
      <c r="AS783">
        <v>18</v>
      </c>
      <c r="AT783">
        <v>4</v>
      </c>
      <c r="AU783">
        <f>IF(AS783*$H$13&gt;=AW783,1.0,(AW783/(AW783-AS783*$H$13)))</f>
        <v>0</v>
      </c>
      <c r="AV783">
        <f>(AU783-1)*100</f>
        <v>0</v>
      </c>
      <c r="AW783">
        <f>MAX(0,($B$13+$C$13*EF783)/(1+$D$13*EF783)*DY783/(EA783+273)*$E$13)</f>
        <v>0</v>
      </c>
      <c r="AX783" t="s">
        <v>437</v>
      </c>
      <c r="AY783" t="s">
        <v>437</v>
      </c>
      <c r="AZ783">
        <v>0</v>
      </c>
      <c r="BA783">
        <v>0</v>
      </c>
      <c r="BB783">
        <f>1-AZ783/BA783</f>
        <v>0</v>
      </c>
      <c r="BC783">
        <v>0</v>
      </c>
      <c r="BD783" t="s">
        <v>437</v>
      </c>
      <c r="BE783" t="s">
        <v>437</v>
      </c>
      <c r="BF783">
        <v>0</v>
      </c>
      <c r="BG783">
        <v>0</v>
      </c>
      <c r="BH783">
        <f>1-BF783/BG783</f>
        <v>0</v>
      </c>
      <c r="BI783">
        <v>0.5</v>
      </c>
      <c r="BJ783">
        <f>DI783</f>
        <v>0</v>
      </c>
      <c r="BK783">
        <f>L783</f>
        <v>0</v>
      </c>
      <c r="BL783">
        <f>BH783*BI783*BJ783</f>
        <v>0</v>
      </c>
      <c r="BM783">
        <f>(BK783-BC783)/BJ783</f>
        <v>0</v>
      </c>
      <c r="BN783">
        <f>(BA783-BG783)/BG783</f>
        <v>0</v>
      </c>
      <c r="BO783">
        <f>AZ783/(BB783+AZ783/BG783)</f>
        <v>0</v>
      </c>
      <c r="BP783" t="s">
        <v>437</v>
      </c>
      <c r="BQ783">
        <v>0</v>
      </c>
      <c r="BR783">
        <f>IF(BQ783&lt;&gt;0, BQ783, BO783)</f>
        <v>0</v>
      </c>
      <c r="BS783">
        <f>1-BR783/BG783</f>
        <v>0</v>
      </c>
      <c r="BT783">
        <f>(BG783-BF783)/(BG783-BR783)</f>
        <v>0</v>
      </c>
      <c r="BU783">
        <f>(BA783-BG783)/(BA783-BR783)</f>
        <v>0</v>
      </c>
      <c r="BV783">
        <f>(BG783-BF783)/(BG783-AZ783)</f>
        <v>0</v>
      </c>
      <c r="BW783">
        <f>(BA783-BG783)/(BA783-AZ783)</f>
        <v>0</v>
      </c>
      <c r="BX783">
        <f>(BT783*BR783/BF783)</f>
        <v>0</v>
      </c>
      <c r="BY783">
        <f>(1-BX783)</f>
        <v>0</v>
      </c>
      <c r="DH783">
        <f>$B$11*EG783+$C$11*EH783+$F$11*ES783*(1-EV783)</f>
        <v>0</v>
      </c>
      <c r="DI783">
        <f>DH783*DJ783</f>
        <v>0</v>
      </c>
      <c r="DJ783">
        <f>($B$11*$D$9+$C$11*$D$9+$F$11*((FF783+EX783)/MAX(FF783+EX783+FG783, 0.1)*$I$9+FG783/MAX(FF783+EX783+FG783, 0.1)*$J$9))/($B$11+$C$11+$F$11)</f>
        <v>0</v>
      </c>
      <c r="DK783">
        <f>($B$11*$K$9+$C$11*$K$9+$F$11*((FF783+EX783)/MAX(FF783+EX783+FG783, 0.1)*$P$9+FG783/MAX(FF783+EX783+FG783, 0.1)*$Q$9))/($B$11+$C$11+$F$11)</f>
        <v>0</v>
      </c>
      <c r="DL783">
        <v>6</v>
      </c>
      <c r="DM783">
        <v>0.5</v>
      </c>
      <c r="DN783" t="s">
        <v>438</v>
      </c>
      <c r="DO783">
        <v>2</v>
      </c>
      <c r="DP783" t="b">
        <v>1</v>
      </c>
      <c r="DQ783">
        <v>1761419284.94615</v>
      </c>
      <c r="DR783">
        <v>1492.05384615385</v>
      </c>
      <c r="DS783">
        <v>1540.65769230769</v>
      </c>
      <c r="DT783">
        <v>32.3489538461538</v>
      </c>
      <c r="DU783">
        <v>25.9917</v>
      </c>
      <c r="DV783">
        <v>1490.95461538462</v>
      </c>
      <c r="DW783">
        <v>32.0337538461538</v>
      </c>
      <c r="DX783">
        <v>500.008076923077</v>
      </c>
      <c r="DY783">
        <v>90.2784076923077</v>
      </c>
      <c r="DZ783">
        <v>0.0447028538461538</v>
      </c>
      <c r="EA783">
        <v>45.0253384615385</v>
      </c>
      <c r="EB783">
        <v>44.4997923076923</v>
      </c>
      <c r="EC783">
        <v>999.9</v>
      </c>
      <c r="ED783">
        <v>0</v>
      </c>
      <c r="EE783">
        <v>0</v>
      </c>
      <c r="EF783">
        <v>10002.3523076923</v>
      </c>
      <c r="EG783">
        <v>0</v>
      </c>
      <c r="EH783">
        <v>1194.31846153846</v>
      </c>
      <c r="EI783">
        <v>-48.6060153846154</v>
      </c>
      <c r="EJ783">
        <v>1541.93230769231</v>
      </c>
      <c r="EK783">
        <v>1581.77153846154</v>
      </c>
      <c r="EL783">
        <v>6.35724769230769</v>
      </c>
      <c r="EM783">
        <v>1540.65769230769</v>
      </c>
      <c r="EN783">
        <v>25.9917</v>
      </c>
      <c r="EO783">
        <v>2.92041230769231</v>
      </c>
      <c r="EP783">
        <v>2.34648923076923</v>
      </c>
      <c r="EQ783">
        <v>23.5809846153846</v>
      </c>
      <c r="ER783">
        <v>19.9991538461538</v>
      </c>
      <c r="ES783">
        <v>1199.96923076923</v>
      </c>
      <c r="ET783">
        <v>0.967004</v>
      </c>
      <c r="EU783">
        <v>0.0329958</v>
      </c>
      <c r="EV783">
        <v>0</v>
      </c>
      <c r="EW783">
        <v>1101.04615384615</v>
      </c>
      <c r="EX783">
        <v>5.00059</v>
      </c>
      <c r="EY783">
        <v>14630.5461538462</v>
      </c>
      <c r="EZ783">
        <v>10358.4615384615</v>
      </c>
      <c r="FA783">
        <v>65.2112307692308</v>
      </c>
      <c r="FB783">
        <v>67.1056153846154</v>
      </c>
      <c r="FC783">
        <v>65.4563846153846</v>
      </c>
      <c r="FD783">
        <v>66.7593846153846</v>
      </c>
      <c r="FE783">
        <v>65.8507692307692</v>
      </c>
      <c r="FF783">
        <v>1155.53923076923</v>
      </c>
      <c r="FG783">
        <v>39.43</v>
      </c>
      <c r="FH783">
        <v>0</v>
      </c>
      <c r="FI783">
        <v>1761419253.7</v>
      </c>
      <c r="FJ783">
        <v>0</v>
      </c>
      <c r="FK783">
        <v>1100.93846153846</v>
      </c>
      <c r="FL783">
        <v>-7.16239316771222</v>
      </c>
      <c r="FM783">
        <v>-55.1829059978866</v>
      </c>
      <c r="FN783">
        <v>14629.6576923077</v>
      </c>
      <c r="FO783">
        <v>15</v>
      </c>
      <c r="FP783">
        <v>0</v>
      </c>
      <c r="FQ783" t="s">
        <v>439</v>
      </c>
      <c r="FR783">
        <v>0</v>
      </c>
      <c r="FS783">
        <v>0</v>
      </c>
      <c r="FT783">
        <v>0</v>
      </c>
      <c r="FU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A783">
        <v>0</v>
      </c>
      <c r="GB783">
        <v>0</v>
      </c>
      <c r="GC783">
        <v>-48.1837952380952</v>
      </c>
      <c r="GD783">
        <v>-7.4685194805195</v>
      </c>
      <c r="GE783">
        <v>1.29952106506542</v>
      </c>
      <c r="GF783">
        <v>0</v>
      </c>
      <c r="GG783">
        <v>1101.39823529412</v>
      </c>
      <c r="GH783">
        <v>-8.03758594120062</v>
      </c>
      <c r="GI783">
        <v>0.828384219565354</v>
      </c>
      <c r="GJ783">
        <v>-1</v>
      </c>
      <c r="GK783">
        <v>6.34317333333333</v>
      </c>
      <c r="GL783">
        <v>0.308509870129869</v>
      </c>
      <c r="GM783">
        <v>0.0311908011978707</v>
      </c>
      <c r="GN783">
        <v>0</v>
      </c>
      <c r="GO783">
        <v>0</v>
      </c>
      <c r="GP783">
        <v>2</v>
      </c>
      <c r="GQ783" t="s">
        <v>473</v>
      </c>
      <c r="GR783">
        <v>3.12596</v>
      </c>
      <c r="GS783">
        <v>2.72272</v>
      </c>
      <c r="GT783">
        <v>0.203026</v>
      </c>
      <c r="GU783">
        <v>0.206875</v>
      </c>
      <c r="GV783">
        <v>0.119728</v>
      </c>
      <c r="GW783">
        <v>0.102673</v>
      </c>
      <c r="GX783">
        <v>28250.2</v>
      </c>
      <c r="GY783">
        <v>29634.5</v>
      </c>
      <c r="GZ783">
        <v>32251</v>
      </c>
      <c r="HA783">
        <v>34015.7</v>
      </c>
      <c r="HB783">
        <v>40652.2</v>
      </c>
      <c r="HC783">
        <v>44089</v>
      </c>
      <c r="HD783">
        <v>50772.2</v>
      </c>
      <c r="HE783">
        <v>54618.4</v>
      </c>
      <c r="HF783">
        <v>1.62663</v>
      </c>
      <c r="HG783">
        <v>1.4878</v>
      </c>
      <c r="HH783">
        <v>-0.0841692</v>
      </c>
      <c r="HI783">
        <v>0</v>
      </c>
      <c r="HJ783">
        <v>45.8718</v>
      </c>
      <c r="HK783">
        <v>999.9</v>
      </c>
      <c r="HL783">
        <v>56.092</v>
      </c>
      <c r="HM783">
        <v>30.434</v>
      </c>
      <c r="HN783">
        <v>27.1369</v>
      </c>
      <c r="HO783">
        <v>60.6693</v>
      </c>
      <c r="HP783">
        <v>40.7532</v>
      </c>
      <c r="HQ783">
        <v>1</v>
      </c>
      <c r="HR783">
        <v>2.92514</v>
      </c>
      <c r="HS783">
        <v>9.28105</v>
      </c>
      <c r="HT783">
        <v>19.897</v>
      </c>
      <c r="HU783">
        <v>5.18614</v>
      </c>
      <c r="HV783">
        <v>12.0194</v>
      </c>
      <c r="HW783">
        <v>4.9687</v>
      </c>
      <c r="HX783">
        <v>3.29595</v>
      </c>
      <c r="HY783">
        <v>9999</v>
      </c>
      <c r="HZ783">
        <v>9999</v>
      </c>
      <c r="IA783">
        <v>999.9</v>
      </c>
      <c r="IB783">
        <v>9999</v>
      </c>
      <c r="IC783">
        <v>1.86325</v>
      </c>
      <c r="ID783">
        <v>1.86811</v>
      </c>
      <c r="IE783">
        <v>1.86783</v>
      </c>
      <c r="IF783">
        <v>1.86905</v>
      </c>
      <c r="IG783">
        <v>1.86981</v>
      </c>
      <c r="IH783">
        <v>1.86585</v>
      </c>
      <c r="II783">
        <v>1.86691</v>
      </c>
      <c r="IJ783">
        <v>1.86837</v>
      </c>
      <c r="IK783">
        <v>5</v>
      </c>
      <c r="IL783">
        <v>0</v>
      </c>
      <c r="IM783">
        <v>0</v>
      </c>
      <c r="IN783">
        <v>0</v>
      </c>
      <c r="IO783" t="s">
        <v>441</v>
      </c>
      <c r="IP783" t="s">
        <v>442</v>
      </c>
      <c r="IQ783" t="s">
        <v>443</v>
      </c>
      <c r="IR783" t="s">
        <v>443</v>
      </c>
      <c r="IS783" t="s">
        <v>443</v>
      </c>
      <c r="IT783" t="s">
        <v>443</v>
      </c>
      <c r="IU783">
        <v>0</v>
      </c>
      <c r="IV783">
        <v>100</v>
      </c>
      <c r="IW783">
        <v>100</v>
      </c>
      <c r="IX783">
        <v>1.09</v>
      </c>
      <c r="IY783">
        <v>0.3152</v>
      </c>
      <c r="IZ783">
        <v>1.09748391826392</v>
      </c>
      <c r="JA783">
        <v>0</v>
      </c>
      <c r="JB783">
        <v>0</v>
      </c>
      <c r="JC783">
        <v>0</v>
      </c>
      <c r="JD783">
        <v>0.315191680746845</v>
      </c>
      <c r="JE783">
        <v>0</v>
      </c>
      <c r="JF783">
        <v>0</v>
      </c>
      <c r="JG783">
        <v>0</v>
      </c>
      <c r="JH783">
        <v>5</v>
      </c>
      <c r="JI783">
        <v>2273</v>
      </c>
      <c r="JJ783">
        <v>0</v>
      </c>
      <c r="JK783">
        <v>25</v>
      </c>
      <c r="JL783">
        <v>29356988.2</v>
      </c>
      <c r="JM783">
        <v>29356988.2</v>
      </c>
      <c r="JN783">
        <v>2.95044</v>
      </c>
      <c r="JO783">
        <v>2.6123</v>
      </c>
      <c r="JP783">
        <v>1.54785</v>
      </c>
      <c r="JQ783">
        <v>2.31445</v>
      </c>
      <c r="JR783">
        <v>1.64673</v>
      </c>
      <c r="JS783">
        <v>2.2998</v>
      </c>
      <c r="JT783">
        <v>34.5777</v>
      </c>
      <c r="JU783">
        <v>24.0875</v>
      </c>
      <c r="JV783">
        <v>18</v>
      </c>
      <c r="JW783">
        <v>473.14</v>
      </c>
      <c r="JX783">
        <v>373.209</v>
      </c>
      <c r="JY783">
        <v>36.8522</v>
      </c>
      <c r="JZ783">
        <v>58.2911</v>
      </c>
      <c r="KA783">
        <v>30.0043</v>
      </c>
      <c r="KB783">
        <v>57.0604</v>
      </c>
      <c r="KC783">
        <v>56.8031</v>
      </c>
      <c r="KD783">
        <v>59.0947</v>
      </c>
      <c r="KE783">
        <v>0</v>
      </c>
      <c r="KF783">
        <v>100</v>
      </c>
      <c r="KG783">
        <v>24.1005</v>
      </c>
      <c r="KH783">
        <v>1593.23</v>
      </c>
      <c r="KI783">
        <v>34.6858</v>
      </c>
      <c r="KJ783">
        <v>91.966</v>
      </c>
      <c r="KK783">
        <v>88.3355</v>
      </c>
    </row>
    <row r="784" spans="1:297">
      <c r="A784">
        <v>768</v>
      </c>
      <c r="B784">
        <v>1761419298.1</v>
      </c>
      <c r="C784">
        <v>11117.0999999046</v>
      </c>
      <c r="D784" t="s">
        <v>1985</v>
      </c>
      <c r="E784" t="s">
        <v>1986</v>
      </c>
      <c r="F784">
        <v>5</v>
      </c>
      <c r="G784" t="s">
        <v>1796</v>
      </c>
      <c r="H784" t="s">
        <v>436</v>
      </c>
      <c r="I784">
        <v>1761419289.94615</v>
      </c>
      <c r="J784">
        <f>(K784)/1000</f>
        <v>0</v>
      </c>
      <c r="K784">
        <f>IF(DP784, AN784, AH784)</f>
        <v>0</v>
      </c>
      <c r="L784">
        <f>IF(DP784, AI784, AG784)</f>
        <v>0</v>
      </c>
      <c r="M784">
        <f>DR784 - IF(AU784&gt;1, L784*DL784*100.0/(AW784), 0)</f>
        <v>0</v>
      </c>
      <c r="N784">
        <f>((T784-J784/2)*M784-L784)/(T784+J784/2)</f>
        <v>0</v>
      </c>
      <c r="O784">
        <f>N784*(DY784+DZ784)/1000.0</f>
        <v>0</v>
      </c>
      <c r="P784">
        <f>(DR784 - IF(AU784&gt;1, L784*DL784*100.0/(AW784), 0))*(DY784+DZ784)/1000.0</f>
        <v>0</v>
      </c>
      <c r="Q784">
        <f>2.0/((1/S784-1/R784)+SIGN(S784)*SQRT((1/S784-1/R784)*(1/S784-1/R784) + 4*DM784/((DM784+1)*(DM784+1))*(2*1/S784*1/R784-1/R784*1/R784)))</f>
        <v>0</v>
      </c>
      <c r="R784">
        <f>IF(LEFT(DN784,1)&lt;&gt;"0",IF(LEFT(DN784,1)="1",3.0,DO784),$D$5+$E$5*(EF784*DY784/($K$5*1000))+$F$5*(EF784*DY784/($K$5*1000))*MAX(MIN(DL784,$J$5),$I$5)*MAX(MIN(DL784,$J$5),$I$5)+$G$5*MAX(MIN(DL784,$J$5),$I$5)*(EF784*DY784/($K$5*1000))+$H$5*(EF784*DY784/($K$5*1000))*(EF784*DY784/($K$5*1000)))</f>
        <v>0</v>
      </c>
      <c r="S784">
        <f>J784*(1000-(1000*0.61365*exp(17.502*W784/(240.97+W784))/(DY784+DZ784)+DT784)/2)/(1000*0.61365*exp(17.502*W784/(240.97+W784))/(DY784+DZ784)-DT784)</f>
        <v>0</v>
      </c>
      <c r="T784">
        <f>1/((DM784+1)/(Q784/1.6)+1/(R784/1.37)) + DM784/((DM784+1)/(Q784/1.6) + DM784/(R784/1.37))</f>
        <v>0</v>
      </c>
      <c r="U784">
        <f>(DH784*DK784)</f>
        <v>0</v>
      </c>
      <c r="V784">
        <f>(EA784+(U784+2*0.95*5.67E-8*(((EA784+$B$7)+273)^4-(EA784+273)^4)-44100*J784)/(1.84*29.3*R784+8*0.95*5.67E-8*(EA784+273)^3))</f>
        <v>0</v>
      </c>
      <c r="W784">
        <f>($C$7*EB784+$D$7*EC784+$E$7*V784)</f>
        <v>0</v>
      </c>
      <c r="X784">
        <f>0.61365*exp(17.502*W784/(240.97+W784))</f>
        <v>0</v>
      </c>
      <c r="Y784">
        <f>(Z784/AA784*100)</f>
        <v>0</v>
      </c>
      <c r="Z784">
        <f>DT784*(DY784+DZ784)/1000</f>
        <v>0</v>
      </c>
      <c r="AA784">
        <f>0.61365*exp(17.502*EA784/(240.97+EA784))</f>
        <v>0</v>
      </c>
      <c r="AB784">
        <f>(X784-DT784*(DY784+DZ784)/1000)</f>
        <v>0</v>
      </c>
      <c r="AC784">
        <f>(-J784*44100)</f>
        <v>0</v>
      </c>
      <c r="AD784">
        <f>2*29.3*R784*0.92*(EA784-W784)</f>
        <v>0</v>
      </c>
      <c r="AE784">
        <f>2*0.95*5.67E-8*(((EA784+$B$7)+273)^4-(W784+273)^4)</f>
        <v>0</v>
      </c>
      <c r="AF784">
        <f>U784+AE784+AC784+AD784</f>
        <v>0</v>
      </c>
      <c r="AG784">
        <f>DX784*AU784*(DS784-DR784*(1000-AU784*DU784)/(1000-AU784*DT784))/(100*DL784)</f>
        <v>0</v>
      </c>
      <c r="AH784">
        <f>1000*DX784*AU784*(DT784-DU784)/(100*DL784*(1000-AU784*DT784))</f>
        <v>0</v>
      </c>
      <c r="AI784">
        <f>(AJ784 - AK784 - DY784*1E3/(8.314*(EA784+273.15)) * AM784/DX784 * AL784) * DX784/(100*DL784) * (1000 - DU784)/1000</f>
        <v>0</v>
      </c>
      <c r="AJ784">
        <v>1614.71995842159</v>
      </c>
      <c r="AK784">
        <v>1583.38478787879</v>
      </c>
      <c r="AL784">
        <v>3.27996993380698</v>
      </c>
      <c r="AM784">
        <v>65.3077758132671</v>
      </c>
      <c r="AN784">
        <f>(AP784 - AO784 + DY784*1E3/(8.314*(EA784+273.15)) * AR784/DX784 * AQ784) * DX784/(100*DL784) * 1000/(1000 - AP784)</f>
        <v>0</v>
      </c>
      <c r="AO784">
        <v>25.9833947817609</v>
      </c>
      <c r="AP784">
        <v>32.40134</v>
      </c>
      <c r="AQ784">
        <v>0.00121596748752453</v>
      </c>
      <c r="AR784">
        <v>110.477653958473</v>
      </c>
      <c r="AS784">
        <v>18</v>
      </c>
      <c r="AT784">
        <v>4</v>
      </c>
      <c r="AU784">
        <f>IF(AS784*$H$13&gt;=AW784,1.0,(AW784/(AW784-AS784*$H$13)))</f>
        <v>0</v>
      </c>
      <c r="AV784">
        <f>(AU784-1)*100</f>
        <v>0</v>
      </c>
      <c r="AW784">
        <f>MAX(0,($B$13+$C$13*EF784)/(1+$D$13*EF784)*DY784/(EA784+273)*$E$13)</f>
        <v>0</v>
      </c>
      <c r="AX784" t="s">
        <v>437</v>
      </c>
      <c r="AY784" t="s">
        <v>437</v>
      </c>
      <c r="AZ784">
        <v>0</v>
      </c>
      <c r="BA784">
        <v>0</v>
      </c>
      <c r="BB784">
        <f>1-AZ784/BA784</f>
        <v>0</v>
      </c>
      <c r="BC784">
        <v>0</v>
      </c>
      <c r="BD784" t="s">
        <v>437</v>
      </c>
      <c r="BE784" t="s">
        <v>437</v>
      </c>
      <c r="BF784">
        <v>0</v>
      </c>
      <c r="BG784">
        <v>0</v>
      </c>
      <c r="BH784">
        <f>1-BF784/BG784</f>
        <v>0</v>
      </c>
      <c r="BI784">
        <v>0.5</v>
      </c>
      <c r="BJ784">
        <f>DI784</f>
        <v>0</v>
      </c>
      <c r="BK784">
        <f>L784</f>
        <v>0</v>
      </c>
      <c r="BL784">
        <f>BH784*BI784*BJ784</f>
        <v>0</v>
      </c>
      <c r="BM784">
        <f>(BK784-BC784)/BJ784</f>
        <v>0</v>
      </c>
      <c r="BN784">
        <f>(BA784-BG784)/BG784</f>
        <v>0</v>
      </c>
      <c r="BO784">
        <f>AZ784/(BB784+AZ784/BG784)</f>
        <v>0</v>
      </c>
      <c r="BP784" t="s">
        <v>437</v>
      </c>
      <c r="BQ784">
        <v>0</v>
      </c>
      <c r="BR784">
        <f>IF(BQ784&lt;&gt;0, BQ784, BO784)</f>
        <v>0</v>
      </c>
      <c r="BS784">
        <f>1-BR784/BG784</f>
        <v>0</v>
      </c>
      <c r="BT784">
        <f>(BG784-BF784)/(BG784-BR784)</f>
        <v>0</v>
      </c>
      <c r="BU784">
        <f>(BA784-BG784)/(BA784-BR784)</f>
        <v>0</v>
      </c>
      <c r="BV784">
        <f>(BG784-BF784)/(BG784-AZ784)</f>
        <v>0</v>
      </c>
      <c r="BW784">
        <f>(BA784-BG784)/(BA784-AZ784)</f>
        <v>0</v>
      </c>
      <c r="BX784">
        <f>(BT784*BR784/BF784)</f>
        <v>0</v>
      </c>
      <c r="BY784">
        <f>(1-BX784)</f>
        <v>0</v>
      </c>
      <c r="DH784">
        <f>$B$11*EG784+$C$11*EH784+$F$11*ES784*(1-EV784)</f>
        <v>0</v>
      </c>
      <c r="DI784">
        <f>DH784*DJ784</f>
        <v>0</v>
      </c>
      <c r="DJ784">
        <f>($B$11*$D$9+$C$11*$D$9+$F$11*((FF784+EX784)/MAX(FF784+EX784+FG784, 0.1)*$I$9+FG784/MAX(FF784+EX784+FG784, 0.1)*$J$9))/($B$11+$C$11+$F$11)</f>
        <v>0</v>
      </c>
      <c r="DK784">
        <f>($B$11*$K$9+$C$11*$K$9+$F$11*((FF784+EX784)/MAX(FF784+EX784+FG784, 0.1)*$P$9+FG784/MAX(FF784+EX784+FG784, 0.1)*$Q$9))/($B$11+$C$11+$F$11)</f>
        <v>0</v>
      </c>
      <c r="DL784">
        <v>6</v>
      </c>
      <c r="DM784">
        <v>0.5</v>
      </c>
      <c r="DN784" t="s">
        <v>438</v>
      </c>
      <c r="DO784">
        <v>2</v>
      </c>
      <c r="DP784" t="b">
        <v>1</v>
      </c>
      <c r="DQ784">
        <v>1761419289.94615</v>
      </c>
      <c r="DR784">
        <v>1508.67</v>
      </c>
      <c r="DS784">
        <v>1557.02230769231</v>
      </c>
      <c r="DT784">
        <v>32.3710692307692</v>
      </c>
      <c r="DU784">
        <v>25.9879615384615</v>
      </c>
      <c r="DV784">
        <v>1507.57230769231</v>
      </c>
      <c r="DW784">
        <v>32.0558692307692</v>
      </c>
      <c r="DX784">
        <v>500.003615384615</v>
      </c>
      <c r="DY784">
        <v>90.2796923076923</v>
      </c>
      <c r="DZ784">
        <v>0.0447126076923077</v>
      </c>
      <c r="EA784">
        <v>45.0490692307692</v>
      </c>
      <c r="EB784">
        <v>44.5208307692308</v>
      </c>
      <c r="EC784">
        <v>999.9</v>
      </c>
      <c r="ED784">
        <v>0</v>
      </c>
      <c r="EE784">
        <v>0</v>
      </c>
      <c r="EF784">
        <v>9997.10846153846</v>
      </c>
      <c r="EG784">
        <v>0</v>
      </c>
      <c r="EH784">
        <v>1194.23769230769</v>
      </c>
      <c r="EI784">
        <v>-48.3520538461539</v>
      </c>
      <c r="EJ784">
        <v>1559.14</v>
      </c>
      <c r="EK784">
        <v>1598.56538461538</v>
      </c>
      <c r="EL784">
        <v>6.38309461538462</v>
      </c>
      <c r="EM784">
        <v>1557.02230769231</v>
      </c>
      <c r="EN784">
        <v>25.9879615384615</v>
      </c>
      <c r="EO784">
        <v>2.92244923076923</v>
      </c>
      <c r="EP784">
        <v>2.34618538461538</v>
      </c>
      <c r="EQ784">
        <v>23.5925615384615</v>
      </c>
      <c r="ER784">
        <v>19.9970615384615</v>
      </c>
      <c r="ES784">
        <v>1199.97461538462</v>
      </c>
      <c r="ET784">
        <v>0.967004692307692</v>
      </c>
      <c r="EU784">
        <v>0.0329951461538462</v>
      </c>
      <c r="EV784">
        <v>0</v>
      </c>
      <c r="EW784">
        <v>1100.39384615385</v>
      </c>
      <c r="EX784">
        <v>5.00059</v>
      </c>
      <c r="EY784">
        <v>14625.9846153846</v>
      </c>
      <c r="EZ784">
        <v>10358.5153846154</v>
      </c>
      <c r="FA784">
        <v>65.2306153846154</v>
      </c>
      <c r="FB784">
        <v>67.1440769230769</v>
      </c>
      <c r="FC784">
        <v>65.4757692307692</v>
      </c>
      <c r="FD784">
        <v>66.7881538461538</v>
      </c>
      <c r="FE784">
        <v>65.8844615384615</v>
      </c>
      <c r="FF784">
        <v>1155.54461538462</v>
      </c>
      <c r="FG784">
        <v>39.43</v>
      </c>
      <c r="FH784">
        <v>0</v>
      </c>
      <c r="FI784">
        <v>1761419258.5</v>
      </c>
      <c r="FJ784">
        <v>0</v>
      </c>
      <c r="FK784">
        <v>1100.36923076923</v>
      </c>
      <c r="FL784">
        <v>-7.31555553388212</v>
      </c>
      <c r="FM784">
        <v>-49.7299144349699</v>
      </c>
      <c r="FN784">
        <v>14625.4</v>
      </c>
      <c r="FO784">
        <v>15</v>
      </c>
      <c r="FP784">
        <v>0</v>
      </c>
      <c r="FQ784" t="s">
        <v>439</v>
      </c>
      <c r="FR784">
        <v>0</v>
      </c>
      <c r="FS784">
        <v>0</v>
      </c>
      <c r="FT784">
        <v>0</v>
      </c>
      <c r="FU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A784">
        <v>0</v>
      </c>
      <c r="GB784">
        <v>0</v>
      </c>
      <c r="GC784">
        <v>-48.61755</v>
      </c>
      <c r="GD784">
        <v>1.18418345864658</v>
      </c>
      <c r="GE784">
        <v>0.978119231740179</v>
      </c>
      <c r="GF784">
        <v>0</v>
      </c>
      <c r="GG784">
        <v>1100.76617647059</v>
      </c>
      <c r="GH784">
        <v>-7.15828876910231</v>
      </c>
      <c r="GI784">
        <v>0.735978798870961</v>
      </c>
      <c r="GJ784">
        <v>-1</v>
      </c>
      <c r="GK784">
        <v>6.3707715</v>
      </c>
      <c r="GL784">
        <v>0.31241729323308</v>
      </c>
      <c r="GM784">
        <v>0.0300606419217887</v>
      </c>
      <c r="GN784">
        <v>0</v>
      </c>
      <c r="GO784">
        <v>0</v>
      </c>
      <c r="GP784">
        <v>2</v>
      </c>
      <c r="GQ784" t="s">
        <v>473</v>
      </c>
      <c r="GR784">
        <v>3.12589</v>
      </c>
      <c r="GS784">
        <v>2.7228</v>
      </c>
      <c r="GT784">
        <v>0.204327</v>
      </c>
      <c r="GU784">
        <v>0.20832</v>
      </c>
      <c r="GV784">
        <v>0.119774</v>
      </c>
      <c r="GW784">
        <v>0.102651</v>
      </c>
      <c r="GX784">
        <v>28200.8</v>
      </c>
      <c r="GY784">
        <v>29576.8</v>
      </c>
      <c r="GZ784">
        <v>32248.2</v>
      </c>
      <c r="HA784">
        <v>34012.4</v>
      </c>
      <c r="HB784">
        <v>40647.7</v>
      </c>
      <c r="HC784">
        <v>44086.3</v>
      </c>
      <c r="HD784">
        <v>50768.5</v>
      </c>
      <c r="HE784">
        <v>54613.4</v>
      </c>
      <c r="HF784">
        <v>1.62645</v>
      </c>
      <c r="HG784">
        <v>1.48785</v>
      </c>
      <c r="HH784">
        <v>-0.0866875</v>
      </c>
      <c r="HI784">
        <v>0</v>
      </c>
      <c r="HJ784">
        <v>45.8977</v>
      </c>
      <c r="HK784">
        <v>999.9</v>
      </c>
      <c r="HL784">
        <v>56.092</v>
      </c>
      <c r="HM784">
        <v>30.424</v>
      </c>
      <c r="HN784">
        <v>27.1196</v>
      </c>
      <c r="HO784">
        <v>60.7093</v>
      </c>
      <c r="HP784">
        <v>40.601</v>
      </c>
      <c r="HQ784">
        <v>1</v>
      </c>
      <c r="HR784">
        <v>2.9297</v>
      </c>
      <c r="HS784">
        <v>9.28105</v>
      </c>
      <c r="HT784">
        <v>19.8966</v>
      </c>
      <c r="HU784">
        <v>5.18614</v>
      </c>
      <c r="HV784">
        <v>12.0192</v>
      </c>
      <c r="HW784">
        <v>4.96865</v>
      </c>
      <c r="HX784">
        <v>3.29593</v>
      </c>
      <c r="HY784">
        <v>9999</v>
      </c>
      <c r="HZ784">
        <v>9999</v>
      </c>
      <c r="IA784">
        <v>999.9</v>
      </c>
      <c r="IB784">
        <v>9999</v>
      </c>
      <c r="IC784">
        <v>1.86325</v>
      </c>
      <c r="ID784">
        <v>1.86812</v>
      </c>
      <c r="IE784">
        <v>1.86783</v>
      </c>
      <c r="IF784">
        <v>1.86905</v>
      </c>
      <c r="IG784">
        <v>1.86981</v>
      </c>
      <c r="IH784">
        <v>1.86588</v>
      </c>
      <c r="II784">
        <v>1.86692</v>
      </c>
      <c r="IJ784">
        <v>1.86838</v>
      </c>
      <c r="IK784">
        <v>5</v>
      </c>
      <c r="IL784">
        <v>0</v>
      </c>
      <c r="IM784">
        <v>0</v>
      </c>
      <c r="IN784">
        <v>0</v>
      </c>
      <c r="IO784" t="s">
        <v>441</v>
      </c>
      <c r="IP784" t="s">
        <v>442</v>
      </c>
      <c r="IQ784" t="s">
        <v>443</v>
      </c>
      <c r="IR784" t="s">
        <v>443</v>
      </c>
      <c r="IS784" t="s">
        <v>443</v>
      </c>
      <c r="IT784" t="s">
        <v>443</v>
      </c>
      <c r="IU784">
        <v>0</v>
      </c>
      <c r="IV784">
        <v>100</v>
      </c>
      <c r="IW784">
        <v>100</v>
      </c>
      <c r="IX784">
        <v>1.1</v>
      </c>
      <c r="IY784">
        <v>0.3152</v>
      </c>
      <c r="IZ784">
        <v>1.09748391826392</v>
      </c>
      <c r="JA784">
        <v>0</v>
      </c>
      <c r="JB784">
        <v>0</v>
      </c>
      <c r="JC784">
        <v>0</v>
      </c>
      <c r="JD784">
        <v>0.315191680746845</v>
      </c>
      <c r="JE784">
        <v>0</v>
      </c>
      <c r="JF784">
        <v>0</v>
      </c>
      <c r="JG784">
        <v>0</v>
      </c>
      <c r="JH784">
        <v>5</v>
      </c>
      <c r="JI784">
        <v>2273</v>
      </c>
      <c r="JJ784">
        <v>0</v>
      </c>
      <c r="JK784">
        <v>25</v>
      </c>
      <c r="JL784">
        <v>29356988.3</v>
      </c>
      <c r="JM784">
        <v>29356988.3</v>
      </c>
      <c r="JN784">
        <v>2.97485</v>
      </c>
      <c r="JO784">
        <v>2.60864</v>
      </c>
      <c r="JP784">
        <v>1.54785</v>
      </c>
      <c r="JQ784">
        <v>2.31445</v>
      </c>
      <c r="JR784">
        <v>1.64551</v>
      </c>
      <c r="JS784">
        <v>2.32544</v>
      </c>
      <c r="JT784">
        <v>34.5777</v>
      </c>
      <c r="JU784">
        <v>24.0963</v>
      </c>
      <c r="JV784">
        <v>18</v>
      </c>
      <c r="JW784">
        <v>473.203</v>
      </c>
      <c r="JX784">
        <v>373.402</v>
      </c>
      <c r="JY784">
        <v>36.8798</v>
      </c>
      <c r="JZ784">
        <v>58.3314</v>
      </c>
      <c r="KA784">
        <v>30.0043</v>
      </c>
      <c r="KB784">
        <v>57.0965</v>
      </c>
      <c r="KC784">
        <v>56.8434</v>
      </c>
      <c r="KD784">
        <v>59.6386</v>
      </c>
      <c r="KE784">
        <v>0</v>
      </c>
      <c r="KF784">
        <v>100</v>
      </c>
      <c r="KG784">
        <v>24.1112</v>
      </c>
      <c r="KH784">
        <v>1606.85</v>
      </c>
      <c r="KI784">
        <v>34.6858</v>
      </c>
      <c r="KJ784">
        <v>91.9588</v>
      </c>
      <c r="KK784">
        <v>88.3273</v>
      </c>
    </row>
    <row r="785" spans="1:297">
      <c r="A785">
        <v>769</v>
      </c>
      <c r="B785">
        <v>1761421747</v>
      </c>
      <c r="C785">
        <v>13566</v>
      </c>
      <c r="D785" t="s">
        <v>1987</v>
      </c>
      <c r="E785" t="s">
        <v>1988</v>
      </c>
      <c r="F785">
        <v>5</v>
      </c>
      <c r="G785" t="s">
        <v>1989</v>
      </c>
      <c r="H785" t="s">
        <v>436</v>
      </c>
      <c r="I785">
        <v>1761421739</v>
      </c>
      <c r="J785">
        <f>(K785)/1000</f>
        <v>0</v>
      </c>
      <c r="K785">
        <f>IF(DP785, AN785, AH785)</f>
        <v>0</v>
      </c>
      <c r="L785">
        <f>IF(DP785, AI785, AG785)</f>
        <v>0</v>
      </c>
      <c r="M785">
        <f>DR785 - IF(AU785&gt;1, L785*DL785*100.0/(AW785), 0)</f>
        <v>0</v>
      </c>
      <c r="N785">
        <f>((T785-J785/2)*M785-L785)/(T785+J785/2)</f>
        <v>0</v>
      </c>
      <c r="O785">
        <f>N785*(DY785+DZ785)/1000.0</f>
        <v>0</v>
      </c>
      <c r="P785">
        <f>(DR785 - IF(AU785&gt;1, L785*DL785*100.0/(AW785), 0))*(DY785+DZ785)/1000.0</f>
        <v>0</v>
      </c>
      <c r="Q785">
        <f>2.0/((1/S785-1/R785)+SIGN(S785)*SQRT((1/S785-1/R785)*(1/S785-1/R785) + 4*DM785/((DM785+1)*(DM785+1))*(2*1/S785*1/R785-1/R785*1/R785)))</f>
        <v>0</v>
      </c>
      <c r="R785">
        <f>IF(LEFT(DN785,1)&lt;&gt;"0",IF(LEFT(DN785,1)="1",3.0,DO785),$D$5+$E$5*(EF785*DY785/($K$5*1000))+$F$5*(EF785*DY785/($K$5*1000))*MAX(MIN(DL785,$J$5),$I$5)*MAX(MIN(DL785,$J$5),$I$5)+$G$5*MAX(MIN(DL785,$J$5),$I$5)*(EF785*DY785/($K$5*1000))+$H$5*(EF785*DY785/($K$5*1000))*(EF785*DY785/($K$5*1000)))</f>
        <v>0</v>
      </c>
      <c r="S785">
        <f>J785*(1000-(1000*0.61365*exp(17.502*W785/(240.97+W785))/(DY785+DZ785)+DT785)/2)/(1000*0.61365*exp(17.502*W785/(240.97+W785))/(DY785+DZ785)-DT785)</f>
        <v>0</v>
      </c>
      <c r="T785">
        <f>1/((DM785+1)/(Q785/1.6)+1/(R785/1.37)) + DM785/((DM785+1)/(Q785/1.6) + DM785/(R785/1.37))</f>
        <v>0</v>
      </c>
      <c r="U785">
        <f>(DH785*DK785)</f>
        <v>0</v>
      </c>
      <c r="V785">
        <f>(EA785+(U785+2*0.95*5.67E-8*(((EA785+$B$7)+273)^4-(EA785+273)^4)-44100*J785)/(1.84*29.3*R785+8*0.95*5.67E-8*(EA785+273)^3))</f>
        <v>0</v>
      </c>
      <c r="W785">
        <f>($C$7*EB785+$D$7*EC785+$E$7*V785)</f>
        <v>0</v>
      </c>
      <c r="X785">
        <f>0.61365*exp(17.502*W785/(240.97+W785))</f>
        <v>0</v>
      </c>
      <c r="Y785">
        <f>(Z785/AA785*100)</f>
        <v>0</v>
      </c>
      <c r="Z785">
        <f>DT785*(DY785+DZ785)/1000</f>
        <v>0</v>
      </c>
      <c r="AA785">
        <f>0.61365*exp(17.502*EA785/(240.97+EA785))</f>
        <v>0</v>
      </c>
      <c r="AB785">
        <f>(X785-DT785*(DY785+DZ785)/1000)</f>
        <v>0</v>
      </c>
      <c r="AC785">
        <f>(-J785*44100)</f>
        <v>0</v>
      </c>
      <c r="AD785">
        <f>2*29.3*R785*0.92*(EA785-W785)</f>
        <v>0</v>
      </c>
      <c r="AE785">
        <f>2*0.95*5.67E-8*(((EA785+$B$7)+273)^4-(W785+273)^4)</f>
        <v>0</v>
      </c>
      <c r="AF785">
        <f>U785+AE785+AC785+AD785</f>
        <v>0</v>
      </c>
      <c r="AG785">
        <f>DX785*AU785*(DS785-DR785*(1000-AU785*DU785)/(1000-AU785*DT785))/(100*DL785)</f>
        <v>0</v>
      </c>
      <c r="AH785">
        <f>1000*DX785*AU785*(DT785-DU785)/(100*DL785*(1000-AU785*DT785))</f>
        <v>0</v>
      </c>
      <c r="AI785">
        <f>(AJ785 - AK785 - DY785*1E3/(8.314*(EA785+273.15)) * AM785/DX785 * AL785) * DX785/(100*DL785) * (1000 - DU785)/1000</f>
        <v>0</v>
      </c>
      <c r="AJ785">
        <v>431.027524268159</v>
      </c>
      <c r="AK785">
        <v>420.050515151515</v>
      </c>
      <c r="AL785">
        <v>-6.77531059950061e-05</v>
      </c>
      <c r="AM785">
        <v>65.5647914512343</v>
      </c>
      <c r="AN785">
        <f>(AP785 - AO785 + DY785*1E3/(8.314*(EA785+273.15)) * AR785/DX785 * AQ785) * DX785/(100*DL785) * 1000/(1000 - AP785)</f>
        <v>0</v>
      </c>
      <c r="AO785">
        <v>25.5177598084203</v>
      </c>
      <c r="AP785">
        <v>45.6619339393939</v>
      </c>
      <c r="AQ785">
        <v>-0.00065494811930377</v>
      </c>
      <c r="AR785">
        <v>111.014895509676</v>
      </c>
      <c r="AS785">
        <v>0</v>
      </c>
      <c r="AT785">
        <v>0</v>
      </c>
      <c r="AU785">
        <f>IF(AS785*$H$13&gt;=AW785,1.0,(AW785/(AW785-AS785*$H$13)))</f>
        <v>0</v>
      </c>
      <c r="AV785">
        <f>(AU785-1)*100</f>
        <v>0</v>
      </c>
      <c r="AW785">
        <f>MAX(0,($B$13+$C$13*EF785)/(1+$D$13*EF785)*DY785/(EA785+273)*$E$13)</f>
        <v>0</v>
      </c>
      <c r="AX785" t="s">
        <v>437</v>
      </c>
      <c r="AY785" t="s">
        <v>437</v>
      </c>
      <c r="AZ785">
        <v>0</v>
      </c>
      <c r="BA785">
        <v>0</v>
      </c>
      <c r="BB785">
        <f>1-AZ785/BA785</f>
        <v>0</v>
      </c>
      <c r="BC785">
        <v>0</v>
      </c>
      <c r="BD785" t="s">
        <v>437</v>
      </c>
      <c r="BE785" t="s">
        <v>437</v>
      </c>
      <c r="BF785">
        <v>0</v>
      </c>
      <c r="BG785">
        <v>0</v>
      </c>
      <c r="BH785">
        <f>1-BF785/BG785</f>
        <v>0</v>
      </c>
      <c r="BI785">
        <v>0.5</v>
      </c>
      <c r="BJ785">
        <f>DI785</f>
        <v>0</v>
      </c>
      <c r="BK785">
        <f>L785</f>
        <v>0</v>
      </c>
      <c r="BL785">
        <f>BH785*BI785*BJ785</f>
        <v>0</v>
      </c>
      <c r="BM785">
        <f>(BK785-BC785)/BJ785</f>
        <v>0</v>
      </c>
      <c r="BN785">
        <f>(BA785-BG785)/BG785</f>
        <v>0</v>
      </c>
      <c r="BO785">
        <f>AZ785/(BB785+AZ785/BG785)</f>
        <v>0</v>
      </c>
      <c r="BP785" t="s">
        <v>437</v>
      </c>
      <c r="BQ785">
        <v>0</v>
      </c>
      <c r="BR785">
        <f>IF(BQ785&lt;&gt;0, BQ785, BO785)</f>
        <v>0</v>
      </c>
      <c r="BS785">
        <f>1-BR785/BG785</f>
        <v>0</v>
      </c>
      <c r="BT785">
        <f>(BG785-BF785)/(BG785-BR785)</f>
        <v>0</v>
      </c>
      <c r="BU785">
        <f>(BA785-BG785)/(BA785-BR785)</f>
        <v>0</v>
      </c>
      <c r="BV785">
        <f>(BG785-BF785)/(BG785-AZ785)</f>
        <v>0</v>
      </c>
      <c r="BW785">
        <f>(BA785-BG785)/(BA785-AZ785)</f>
        <v>0</v>
      </c>
      <c r="BX785">
        <f>(BT785*BR785/BF785)</f>
        <v>0</v>
      </c>
      <c r="BY785">
        <f>(1-BX785)</f>
        <v>0</v>
      </c>
      <c r="DH785">
        <f>$B$11*EG785+$C$11*EH785+$F$11*ES785*(1-EV785)</f>
        <v>0</v>
      </c>
      <c r="DI785">
        <f>DH785*DJ785</f>
        <v>0</v>
      </c>
      <c r="DJ785">
        <f>($B$11*$D$9+$C$11*$D$9+$F$11*((FF785+EX785)/MAX(FF785+EX785+FG785, 0.1)*$I$9+FG785/MAX(FF785+EX785+FG785, 0.1)*$J$9))/($B$11+$C$11+$F$11)</f>
        <v>0</v>
      </c>
      <c r="DK785">
        <f>($B$11*$K$9+$C$11*$K$9+$F$11*((FF785+EX785)/MAX(FF785+EX785+FG785, 0.1)*$P$9+FG785/MAX(FF785+EX785+FG785, 0.1)*$Q$9))/($B$11+$C$11+$F$11)</f>
        <v>0</v>
      </c>
      <c r="DL785">
        <v>6</v>
      </c>
      <c r="DM785">
        <v>0.5</v>
      </c>
      <c r="DN785" t="s">
        <v>438</v>
      </c>
      <c r="DO785">
        <v>2</v>
      </c>
      <c r="DP785" t="b">
        <v>1</v>
      </c>
      <c r="DQ785">
        <v>1761421739</v>
      </c>
      <c r="DR785">
        <v>400.862533333333</v>
      </c>
      <c r="DS785">
        <v>420.009333333333</v>
      </c>
      <c r="DT785">
        <v>45.66358</v>
      </c>
      <c r="DU785">
        <v>25.51466</v>
      </c>
      <c r="DV785">
        <v>399.764933333333</v>
      </c>
      <c r="DW785">
        <v>45.7077</v>
      </c>
      <c r="DX785">
        <v>499.987333333333</v>
      </c>
      <c r="DY785">
        <v>90.1975066666667</v>
      </c>
      <c r="DZ785">
        <v>0.0360652066666667</v>
      </c>
      <c r="EA785">
        <v>44.2927733333333</v>
      </c>
      <c r="EB785">
        <v>41.98446</v>
      </c>
      <c r="EC785">
        <v>999.9</v>
      </c>
      <c r="ED785">
        <v>0</v>
      </c>
      <c r="EE785">
        <v>0</v>
      </c>
      <c r="EF785">
        <v>9997.25</v>
      </c>
      <c r="EG785">
        <v>0</v>
      </c>
      <c r="EH785">
        <v>1262.67</v>
      </c>
      <c r="EI785">
        <v>-19.1467933333333</v>
      </c>
      <c r="EJ785">
        <v>420.0432</v>
      </c>
      <c r="EK785">
        <v>431.006266666667</v>
      </c>
      <c r="EL785">
        <v>20.14894</v>
      </c>
      <c r="EM785">
        <v>420.009333333333</v>
      </c>
      <c r="EN785">
        <v>25.51466</v>
      </c>
      <c r="EO785">
        <v>4.11874066666667</v>
      </c>
      <c r="EP785">
        <v>2.30135933333333</v>
      </c>
      <c r="EQ785">
        <v>29.4123466666667</v>
      </c>
      <c r="ER785">
        <v>19.6859066666667</v>
      </c>
      <c r="ES785">
        <v>1200.01133333333</v>
      </c>
      <c r="ET785">
        <v>0.9669912</v>
      </c>
      <c r="EU785">
        <v>0.03300848</v>
      </c>
      <c r="EV785">
        <v>0</v>
      </c>
      <c r="EW785">
        <v>1188.534</v>
      </c>
      <c r="EX785">
        <v>5.00059</v>
      </c>
      <c r="EY785">
        <v>15130.3866666667</v>
      </c>
      <c r="EZ785">
        <v>10358.8066666667</v>
      </c>
      <c r="FA785">
        <v>58.0578666666667</v>
      </c>
      <c r="FB785">
        <v>59.5</v>
      </c>
      <c r="FC785">
        <v>58.2206</v>
      </c>
      <c r="FD785">
        <v>59.0914</v>
      </c>
      <c r="FE785">
        <v>59.1996</v>
      </c>
      <c r="FF785">
        <v>1155.56133333333</v>
      </c>
      <c r="FG785">
        <v>39.45</v>
      </c>
      <c r="FH785">
        <v>0</v>
      </c>
      <c r="FI785">
        <v>1761421707.1</v>
      </c>
      <c r="FJ785">
        <v>0</v>
      </c>
      <c r="FK785">
        <v>1188.5996</v>
      </c>
      <c r="FL785">
        <v>0.885384619375921</v>
      </c>
      <c r="FM785">
        <v>11.1615383795213</v>
      </c>
      <c r="FN785">
        <v>15130.424</v>
      </c>
      <c r="FO785">
        <v>15</v>
      </c>
      <c r="FP785">
        <v>0</v>
      </c>
      <c r="FQ785" t="s">
        <v>439</v>
      </c>
      <c r="FR785">
        <v>0</v>
      </c>
      <c r="FS785">
        <v>0</v>
      </c>
      <c r="FT785">
        <v>0</v>
      </c>
      <c r="FU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A785">
        <v>0</v>
      </c>
      <c r="GB785">
        <v>0</v>
      </c>
      <c r="GC785">
        <v>-19.1549380952381</v>
      </c>
      <c r="GD785">
        <v>0.0699116883117336</v>
      </c>
      <c r="GE785">
        <v>0.0219132809521112</v>
      </c>
      <c r="GF785">
        <v>1</v>
      </c>
      <c r="GG785">
        <v>1188.52735294118</v>
      </c>
      <c r="GH785">
        <v>0.714896873171405</v>
      </c>
      <c r="GI785">
        <v>0.219415115886708</v>
      </c>
      <c r="GJ785">
        <v>-1</v>
      </c>
      <c r="GK785">
        <v>20.1437952380952</v>
      </c>
      <c r="GL785">
        <v>0.0659844155844307</v>
      </c>
      <c r="GM785">
        <v>0.00993490605273321</v>
      </c>
      <c r="GN785">
        <v>1</v>
      </c>
      <c r="GO785">
        <v>2</v>
      </c>
      <c r="GP785">
        <v>2</v>
      </c>
      <c r="GQ785" t="s">
        <v>440</v>
      </c>
      <c r="GR785">
        <v>3.12796</v>
      </c>
      <c r="GS785">
        <v>2.71382</v>
      </c>
      <c r="GT785">
        <v>0.0818748</v>
      </c>
      <c r="GU785">
        <v>0.0851114</v>
      </c>
      <c r="GV785">
        <v>0.155035</v>
      </c>
      <c r="GW785">
        <v>0.102889</v>
      </c>
      <c r="GX785">
        <v>33221.9</v>
      </c>
      <c r="GY785">
        <v>35072.1</v>
      </c>
      <c r="GZ785">
        <v>32849.8</v>
      </c>
      <c r="HA785">
        <v>34822.2</v>
      </c>
      <c r="HB785">
        <v>39681</v>
      </c>
      <c r="HC785">
        <v>45019.9</v>
      </c>
      <c r="HD785">
        <v>51569</v>
      </c>
      <c r="HE785">
        <v>55818.9</v>
      </c>
      <c r="HF785">
        <v>1.7194</v>
      </c>
      <c r="HG785">
        <v>1.57105</v>
      </c>
      <c r="HH785">
        <v>-0.0685528</v>
      </c>
      <c r="HI785">
        <v>0</v>
      </c>
      <c r="HJ785">
        <v>43.0946</v>
      </c>
      <c r="HK785">
        <v>999.9</v>
      </c>
      <c r="HL785">
        <v>55.17</v>
      </c>
      <c r="HM785">
        <v>30.393</v>
      </c>
      <c r="HN785">
        <v>26.652</v>
      </c>
      <c r="HO785">
        <v>60.2298</v>
      </c>
      <c r="HP785">
        <v>41.226</v>
      </c>
      <c r="HQ785">
        <v>1</v>
      </c>
      <c r="HR785">
        <v>1.95834</v>
      </c>
      <c r="HS785">
        <v>2.38193</v>
      </c>
      <c r="HT785">
        <v>20.1059</v>
      </c>
      <c r="HU785">
        <v>5.18734</v>
      </c>
      <c r="HV785">
        <v>12.0155</v>
      </c>
      <c r="HW785">
        <v>4.96945</v>
      </c>
      <c r="HX785">
        <v>3.295</v>
      </c>
      <c r="HY785">
        <v>9999</v>
      </c>
      <c r="HZ785">
        <v>9999</v>
      </c>
      <c r="IA785">
        <v>999.9</v>
      </c>
      <c r="IB785">
        <v>9999</v>
      </c>
      <c r="IC785">
        <v>1.86325</v>
      </c>
      <c r="ID785">
        <v>1.86812</v>
      </c>
      <c r="IE785">
        <v>1.86783</v>
      </c>
      <c r="IF785">
        <v>1.86905</v>
      </c>
      <c r="IG785">
        <v>1.86981</v>
      </c>
      <c r="IH785">
        <v>1.86586</v>
      </c>
      <c r="II785">
        <v>1.86697</v>
      </c>
      <c r="IJ785">
        <v>1.86841</v>
      </c>
      <c r="IK785">
        <v>5</v>
      </c>
      <c r="IL785">
        <v>0</v>
      </c>
      <c r="IM785">
        <v>0</v>
      </c>
      <c r="IN785">
        <v>0</v>
      </c>
      <c r="IO785" t="s">
        <v>441</v>
      </c>
      <c r="IP785" t="s">
        <v>442</v>
      </c>
      <c r="IQ785" t="s">
        <v>443</v>
      </c>
      <c r="IR785" t="s">
        <v>443</v>
      </c>
      <c r="IS785" t="s">
        <v>443</v>
      </c>
      <c r="IT785" t="s">
        <v>443</v>
      </c>
      <c r="IU785">
        <v>0</v>
      </c>
      <c r="IV785">
        <v>100</v>
      </c>
      <c r="IW785">
        <v>100</v>
      </c>
      <c r="IX785">
        <v>1.098</v>
      </c>
      <c r="IY785">
        <v>-0.0441</v>
      </c>
      <c r="IZ785">
        <v>1.09748391826392</v>
      </c>
      <c r="JA785">
        <v>0</v>
      </c>
      <c r="JB785">
        <v>0</v>
      </c>
      <c r="JC785">
        <v>0</v>
      </c>
      <c r="JD785">
        <v>-0.0441141096964596</v>
      </c>
      <c r="JE785">
        <v>0</v>
      </c>
      <c r="JF785">
        <v>0</v>
      </c>
      <c r="JG785">
        <v>0</v>
      </c>
      <c r="JH785">
        <v>5</v>
      </c>
      <c r="JI785">
        <v>2273</v>
      </c>
      <c r="JJ785">
        <v>0</v>
      </c>
      <c r="JK785">
        <v>25</v>
      </c>
      <c r="JL785">
        <v>29357029.1</v>
      </c>
      <c r="JM785">
        <v>29357029.1</v>
      </c>
      <c r="JN785">
        <v>1.0083</v>
      </c>
      <c r="JO785">
        <v>2.61719</v>
      </c>
      <c r="JP785">
        <v>1.54785</v>
      </c>
      <c r="JQ785">
        <v>2.31445</v>
      </c>
      <c r="JR785">
        <v>1.64673</v>
      </c>
      <c r="JS785">
        <v>2.36572</v>
      </c>
      <c r="JT785">
        <v>34.1905</v>
      </c>
      <c r="JU785">
        <v>24.1838</v>
      </c>
      <c r="JV785">
        <v>18</v>
      </c>
      <c r="JW785">
        <v>499.1</v>
      </c>
      <c r="JX785">
        <v>392.691</v>
      </c>
      <c r="JY785">
        <v>40.8183</v>
      </c>
      <c r="JZ785">
        <v>49.9537</v>
      </c>
      <c r="KA785">
        <v>29.9992</v>
      </c>
      <c r="KB785">
        <v>49.6526</v>
      </c>
      <c r="KC785">
        <v>49.5066</v>
      </c>
      <c r="KD785">
        <v>20.2137</v>
      </c>
      <c r="KE785">
        <v>0</v>
      </c>
      <c r="KF785">
        <v>100</v>
      </c>
      <c r="KG785">
        <v>40.8246</v>
      </c>
      <c r="KH785">
        <v>413.279</v>
      </c>
      <c r="KI785">
        <v>26.2864</v>
      </c>
      <c r="KJ785">
        <v>93.5119</v>
      </c>
      <c r="KK785">
        <v>90.3358</v>
      </c>
    </row>
    <row r="786" spans="1:297">
      <c r="A786">
        <v>770</v>
      </c>
      <c r="B786">
        <v>1761421752</v>
      </c>
      <c r="C786">
        <v>13571</v>
      </c>
      <c r="D786" t="s">
        <v>1990</v>
      </c>
      <c r="E786" t="s">
        <v>1991</v>
      </c>
      <c r="F786">
        <v>5</v>
      </c>
      <c r="G786" t="s">
        <v>1989</v>
      </c>
      <c r="H786" t="s">
        <v>436</v>
      </c>
      <c r="I786">
        <v>1761421743.26667</v>
      </c>
      <c r="J786">
        <f>(K786)/1000</f>
        <v>0</v>
      </c>
      <c r="K786">
        <f>IF(DP786, AN786, AH786)</f>
        <v>0</v>
      </c>
      <c r="L786">
        <f>IF(DP786, AI786, AG786)</f>
        <v>0</v>
      </c>
      <c r="M786">
        <f>DR786 - IF(AU786&gt;1, L786*DL786*100.0/(AW786), 0)</f>
        <v>0</v>
      </c>
      <c r="N786">
        <f>((T786-J786/2)*M786-L786)/(T786+J786/2)</f>
        <v>0</v>
      </c>
      <c r="O786">
        <f>N786*(DY786+DZ786)/1000.0</f>
        <v>0</v>
      </c>
      <c r="P786">
        <f>(DR786 - IF(AU786&gt;1, L786*DL786*100.0/(AW786), 0))*(DY786+DZ786)/1000.0</f>
        <v>0</v>
      </c>
      <c r="Q786">
        <f>2.0/((1/S786-1/R786)+SIGN(S786)*SQRT((1/S786-1/R786)*(1/S786-1/R786) + 4*DM786/((DM786+1)*(DM786+1))*(2*1/S786*1/R786-1/R786*1/R786)))</f>
        <v>0</v>
      </c>
      <c r="R786">
        <f>IF(LEFT(DN786,1)&lt;&gt;"0",IF(LEFT(DN786,1)="1",3.0,DO786),$D$5+$E$5*(EF786*DY786/($K$5*1000))+$F$5*(EF786*DY786/($K$5*1000))*MAX(MIN(DL786,$J$5),$I$5)*MAX(MIN(DL786,$J$5),$I$5)+$G$5*MAX(MIN(DL786,$J$5),$I$5)*(EF786*DY786/($K$5*1000))+$H$5*(EF786*DY786/($K$5*1000))*(EF786*DY786/($K$5*1000)))</f>
        <v>0</v>
      </c>
      <c r="S786">
        <f>J786*(1000-(1000*0.61365*exp(17.502*W786/(240.97+W786))/(DY786+DZ786)+DT786)/2)/(1000*0.61365*exp(17.502*W786/(240.97+W786))/(DY786+DZ786)-DT786)</f>
        <v>0</v>
      </c>
      <c r="T786">
        <f>1/((DM786+1)/(Q786/1.6)+1/(R786/1.37)) + DM786/((DM786+1)/(Q786/1.6) + DM786/(R786/1.37))</f>
        <v>0</v>
      </c>
      <c r="U786">
        <f>(DH786*DK786)</f>
        <v>0</v>
      </c>
      <c r="V786">
        <f>(EA786+(U786+2*0.95*5.67E-8*(((EA786+$B$7)+273)^4-(EA786+273)^4)-44100*J786)/(1.84*29.3*R786+8*0.95*5.67E-8*(EA786+273)^3))</f>
        <v>0</v>
      </c>
      <c r="W786">
        <f>($C$7*EB786+$D$7*EC786+$E$7*V786)</f>
        <v>0</v>
      </c>
      <c r="X786">
        <f>0.61365*exp(17.502*W786/(240.97+W786))</f>
        <v>0</v>
      </c>
      <c r="Y786">
        <f>(Z786/AA786*100)</f>
        <v>0</v>
      </c>
      <c r="Z786">
        <f>DT786*(DY786+DZ786)/1000</f>
        <v>0</v>
      </c>
      <c r="AA786">
        <f>0.61365*exp(17.502*EA786/(240.97+EA786))</f>
        <v>0</v>
      </c>
      <c r="AB786">
        <f>(X786-DT786*(DY786+DZ786)/1000)</f>
        <v>0</v>
      </c>
      <c r="AC786">
        <f>(-J786*44100)</f>
        <v>0</v>
      </c>
      <c r="AD786">
        <f>2*29.3*R786*0.92*(EA786-W786)</f>
        <v>0</v>
      </c>
      <c r="AE786">
        <f>2*0.95*5.67E-8*(((EA786+$B$7)+273)^4-(W786+273)^4)</f>
        <v>0</v>
      </c>
      <c r="AF786">
        <f>U786+AE786+AC786+AD786</f>
        <v>0</v>
      </c>
      <c r="AG786">
        <f>DX786*AU786*(DS786-DR786*(1000-AU786*DU786)/(1000-AU786*DT786))/(100*DL786)</f>
        <v>0</v>
      </c>
      <c r="AH786">
        <f>1000*DX786*AU786*(DT786-DU786)/(100*DL786*(1000-AU786*DT786))</f>
        <v>0</v>
      </c>
      <c r="AI786">
        <f>(AJ786 - AK786 - DY786*1E3/(8.314*(EA786+273.15)) * AM786/DX786 * AL786) * DX786/(100*DL786) * (1000 - DU786)/1000</f>
        <v>0</v>
      </c>
      <c r="AJ786">
        <v>430.681642625691</v>
      </c>
      <c r="AK786">
        <v>419.979939393939</v>
      </c>
      <c r="AL786">
        <v>-0.0217779333637657</v>
      </c>
      <c r="AM786">
        <v>65.5647914512343</v>
      </c>
      <c r="AN786">
        <f>(AP786 - AO786 + DY786*1E3/(8.314*(EA786+273.15)) * AR786/DX786 * AQ786) * DX786/(100*DL786) * 1000/(1000 - AP786)</f>
        <v>0</v>
      </c>
      <c r="AO786">
        <v>25.5202861028282</v>
      </c>
      <c r="AP786">
        <v>45.6492266666667</v>
      </c>
      <c r="AQ786">
        <v>-0.000476746639212009</v>
      </c>
      <c r="AR786">
        <v>111.014895509676</v>
      </c>
      <c r="AS786">
        <v>0</v>
      </c>
      <c r="AT786">
        <v>0</v>
      </c>
      <c r="AU786">
        <f>IF(AS786*$H$13&gt;=AW786,1.0,(AW786/(AW786-AS786*$H$13)))</f>
        <v>0</v>
      </c>
      <c r="AV786">
        <f>(AU786-1)*100</f>
        <v>0</v>
      </c>
      <c r="AW786">
        <f>MAX(0,($B$13+$C$13*EF786)/(1+$D$13*EF786)*DY786/(EA786+273)*$E$13)</f>
        <v>0</v>
      </c>
      <c r="AX786" t="s">
        <v>437</v>
      </c>
      <c r="AY786" t="s">
        <v>437</v>
      </c>
      <c r="AZ786">
        <v>0</v>
      </c>
      <c r="BA786">
        <v>0</v>
      </c>
      <c r="BB786">
        <f>1-AZ786/BA786</f>
        <v>0</v>
      </c>
      <c r="BC786">
        <v>0</v>
      </c>
      <c r="BD786" t="s">
        <v>437</v>
      </c>
      <c r="BE786" t="s">
        <v>437</v>
      </c>
      <c r="BF786">
        <v>0</v>
      </c>
      <c r="BG786">
        <v>0</v>
      </c>
      <c r="BH786">
        <f>1-BF786/BG786</f>
        <v>0</v>
      </c>
      <c r="BI786">
        <v>0.5</v>
      </c>
      <c r="BJ786">
        <f>DI786</f>
        <v>0</v>
      </c>
      <c r="BK786">
        <f>L786</f>
        <v>0</v>
      </c>
      <c r="BL786">
        <f>BH786*BI786*BJ786</f>
        <v>0</v>
      </c>
      <c r="BM786">
        <f>(BK786-BC786)/BJ786</f>
        <v>0</v>
      </c>
      <c r="BN786">
        <f>(BA786-BG786)/BG786</f>
        <v>0</v>
      </c>
      <c r="BO786">
        <f>AZ786/(BB786+AZ786/BG786)</f>
        <v>0</v>
      </c>
      <c r="BP786" t="s">
        <v>437</v>
      </c>
      <c r="BQ786">
        <v>0</v>
      </c>
      <c r="BR786">
        <f>IF(BQ786&lt;&gt;0, BQ786, BO786)</f>
        <v>0</v>
      </c>
      <c r="BS786">
        <f>1-BR786/BG786</f>
        <v>0</v>
      </c>
      <c r="BT786">
        <f>(BG786-BF786)/(BG786-BR786)</f>
        <v>0</v>
      </c>
      <c r="BU786">
        <f>(BA786-BG786)/(BA786-BR786)</f>
        <v>0</v>
      </c>
      <c r="BV786">
        <f>(BG786-BF786)/(BG786-AZ786)</f>
        <v>0</v>
      </c>
      <c r="BW786">
        <f>(BA786-BG786)/(BA786-AZ786)</f>
        <v>0</v>
      </c>
      <c r="BX786">
        <f>(BT786*BR786/BF786)</f>
        <v>0</v>
      </c>
      <c r="BY786">
        <f>(1-BX786)</f>
        <v>0</v>
      </c>
      <c r="DH786">
        <f>$B$11*EG786+$C$11*EH786+$F$11*ES786*(1-EV786)</f>
        <v>0</v>
      </c>
      <c r="DI786">
        <f>DH786*DJ786</f>
        <v>0</v>
      </c>
      <c r="DJ786">
        <f>($B$11*$D$9+$C$11*$D$9+$F$11*((FF786+EX786)/MAX(FF786+EX786+FG786, 0.1)*$I$9+FG786/MAX(FF786+EX786+FG786, 0.1)*$J$9))/($B$11+$C$11+$F$11)</f>
        <v>0</v>
      </c>
      <c r="DK786">
        <f>($B$11*$K$9+$C$11*$K$9+$F$11*((FF786+EX786)/MAX(FF786+EX786+FG786, 0.1)*$P$9+FG786/MAX(FF786+EX786+FG786, 0.1)*$Q$9))/($B$11+$C$11+$F$11)</f>
        <v>0</v>
      </c>
      <c r="DL786">
        <v>6</v>
      </c>
      <c r="DM786">
        <v>0.5</v>
      </c>
      <c r="DN786" t="s">
        <v>438</v>
      </c>
      <c r="DO786">
        <v>2</v>
      </c>
      <c r="DP786" t="b">
        <v>1</v>
      </c>
      <c r="DQ786">
        <v>1761421743.26667</v>
      </c>
      <c r="DR786">
        <v>400.861466666667</v>
      </c>
      <c r="DS786">
        <v>419.845933333333</v>
      </c>
      <c r="DT786">
        <v>45.6607266666667</v>
      </c>
      <c r="DU786">
        <v>25.51668</v>
      </c>
      <c r="DV786">
        <v>399.7638</v>
      </c>
      <c r="DW786">
        <v>45.7048466666667</v>
      </c>
      <c r="DX786">
        <v>499.984933333333</v>
      </c>
      <c r="DY786">
        <v>90.1981733333333</v>
      </c>
      <c r="DZ786">
        <v>0.03602944</v>
      </c>
      <c r="EA786">
        <v>44.2972533333333</v>
      </c>
      <c r="EB786">
        <v>41.99188</v>
      </c>
      <c r="EC786">
        <v>999.9</v>
      </c>
      <c r="ED786">
        <v>0</v>
      </c>
      <c r="EE786">
        <v>0</v>
      </c>
      <c r="EF786">
        <v>9991.04266666667</v>
      </c>
      <c r="EG786">
        <v>0</v>
      </c>
      <c r="EH786">
        <v>1262.69</v>
      </c>
      <c r="EI786">
        <v>-18.9845333333333</v>
      </c>
      <c r="EJ786">
        <v>420.040666666667</v>
      </c>
      <c r="EK786">
        <v>430.839466666667</v>
      </c>
      <c r="EL786">
        <v>20.14406</v>
      </c>
      <c r="EM786">
        <v>419.845933333333</v>
      </c>
      <c r="EN786">
        <v>25.51668</v>
      </c>
      <c r="EO786">
        <v>4.118514</v>
      </c>
      <c r="EP786">
        <v>2.30155933333333</v>
      </c>
      <c r="EQ786">
        <v>29.4113866666667</v>
      </c>
      <c r="ER786">
        <v>19.6873133333333</v>
      </c>
      <c r="ES786">
        <v>1200.01533333333</v>
      </c>
      <c r="ET786">
        <v>0.9669912</v>
      </c>
      <c r="EU786">
        <v>0.03300848</v>
      </c>
      <c r="EV786">
        <v>0</v>
      </c>
      <c r="EW786">
        <v>1188.62733333333</v>
      </c>
      <c r="EX786">
        <v>5.00059</v>
      </c>
      <c r="EY786">
        <v>15130.94</v>
      </c>
      <c r="EZ786">
        <v>10358.8333333333</v>
      </c>
      <c r="FA786">
        <v>58.0496</v>
      </c>
      <c r="FB786">
        <v>59.5</v>
      </c>
      <c r="FC786">
        <v>58.208</v>
      </c>
      <c r="FD786">
        <v>59.0746</v>
      </c>
      <c r="FE786">
        <v>59.1954</v>
      </c>
      <c r="FF786">
        <v>1155.56533333333</v>
      </c>
      <c r="FG786">
        <v>39.45</v>
      </c>
      <c r="FH786">
        <v>0</v>
      </c>
      <c r="FI786">
        <v>1761421712.5</v>
      </c>
      <c r="FJ786">
        <v>0</v>
      </c>
      <c r="FK786">
        <v>1188.72461538462</v>
      </c>
      <c r="FL786">
        <v>1.72991453228261</v>
      </c>
      <c r="FM786">
        <v>12.3282050099812</v>
      </c>
      <c r="FN786">
        <v>15131.0615384615</v>
      </c>
      <c r="FO786">
        <v>15</v>
      </c>
      <c r="FP786">
        <v>0</v>
      </c>
      <c r="FQ786" t="s">
        <v>439</v>
      </c>
      <c r="FR786">
        <v>0</v>
      </c>
      <c r="FS786">
        <v>0</v>
      </c>
      <c r="FT786">
        <v>0</v>
      </c>
      <c r="FU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A786">
        <v>0</v>
      </c>
      <c r="GB786">
        <v>0</v>
      </c>
      <c r="GC786">
        <v>-19.023345</v>
      </c>
      <c r="GD786">
        <v>1.99591127819546</v>
      </c>
      <c r="GE786">
        <v>0.38613101853516</v>
      </c>
      <c r="GF786">
        <v>0</v>
      </c>
      <c r="GG786">
        <v>1188.64176470588</v>
      </c>
      <c r="GH786">
        <v>1.29289534069008</v>
      </c>
      <c r="GI786">
        <v>0.237467899852181</v>
      </c>
      <c r="GJ786">
        <v>-1</v>
      </c>
      <c r="GK786">
        <v>20.145425</v>
      </c>
      <c r="GL786">
        <v>-0.0552225563909942</v>
      </c>
      <c r="GM786">
        <v>0.00715170434232301</v>
      </c>
      <c r="GN786">
        <v>1</v>
      </c>
      <c r="GO786">
        <v>1</v>
      </c>
      <c r="GP786">
        <v>2</v>
      </c>
      <c r="GQ786" t="s">
        <v>446</v>
      </c>
      <c r="GR786">
        <v>3.12796</v>
      </c>
      <c r="GS786">
        <v>2.71377</v>
      </c>
      <c r="GT786">
        <v>0.0818261</v>
      </c>
      <c r="GU786">
        <v>0.0845841</v>
      </c>
      <c r="GV786">
        <v>0.155005</v>
      </c>
      <c r="GW786">
        <v>0.102896</v>
      </c>
      <c r="GX786">
        <v>33224.2</v>
      </c>
      <c r="GY786">
        <v>35093.2</v>
      </c>
      <c r="GZ786">
        <v>32850.2</v>
      </c>
      <c r="HA786">
        <v>34823.1</v>
      </c>
      <c r="HB786">
        <v>39682.6</v>
      </c>
      <c r="HC786">
        <v>45020.5</v>
      </c>
      <c r="HD786">
        <v>51569.6</v>
      </c>
      <c r="HE786">
        <v>55820.1</v>
      </c>
      <c r="HF786">
        <v>1.71928</v>
      </c>
      <c r="HG786">
        <v>1.57115</v>
      </c>
      <c r="HH786">
        <v>-0.0689626</v>
      </c>
      <c r="HI786">
        <v>0</v>
      </c>
      <c r="HJ786">
        <v>43.1003</v>
      </c>
      <c r="HK786">
        <v>999.9</v>
      </c>
      <c r="HL786">
        <v>55.146</v>
      </c>
      <c r="HM786">
        <v>30.383</v>
      </c>
      <c r="HN786">
        <v>26.624</v>
      </c>
      <c r="HO786">
        <v>60.3598</v>
      </c>
      <c r="HP786">
        <v>41.242</v>
      </c>
      <c r="HQ786">
        <v>1</v>
      </c>
      <c r="HR786">
        <v>1.95739</v>
      </c>
      <c r="HS786">
        <v>2.55186</v>
      </c>
      <c r="HT786">
        <v>20.1033</v>
      </c>
      <c r="HU786">
        <v>5.18734</v>
      </c>
      <c r="HV786">
        <v>12.0158</v>
      </c>
      <c r="HW786">
        <v>4.96945</v>
      </c>
      <c r="HX786">
        <v>3.29495</v>
      </c>
      <c r="HY786">
        <v>9999</v>
      </c>
      <c r="HZ786">
        <v>9999</v>
      </c>
      <c r="IA786">
        <v>999.9</v>
      </c>
      <c r="IB786">
        <v>9999</v>
      </c>
      <c r="IC786">
        <v>1.86325</v>
      </c>
      <c r="ID786">
        <v>1.86806</v>
      </c>
      <c r="IE786">
        <v>1.86783</v>
      </c>
      <c r="IF786">
        <v>1.86905</v>
      </c>
      <c r="IG786">
        <v>1.86981</v>
      </c>
      <c r="IH786">
        <v>1.86585</v>
      </c>
      <c r="II786">
        <v>1.86695</v>
      </c>
      <c r="IJ786">
        <v>1.8684</v>
      </c>
      <c r="IK786">
        <v>5</v>
      </c>
      <c r="IL786">
        <v>0</v>
      </c>
      <c r="IM786">
        <v>0</v>
      </c>
      <c r="IN786">
        <v>0</v>
      </c>
      <c r="IO786" t="s">
        <v>441</v>
      </c>
      <c r="IP786" t="s">
        <v>442</v>
      </c>
      <c r="IQ786" t="s">
        <v>443</v>
      </c>
      <c r="IR786" t="s">
        <v>443</v>
      </c>
      <c r="IS786" t="s">
        <v>443</v>
      </c>
      <c r="IT786" t="s">
        <v>443</v>
      </c>
      <c r="IU786">
        <v>0</v>
      </c>
      <c r="IV786">
        <v>100</v>
      </c>
      <c r="IW786">
        <v>100</v>
      </c>
      <c r="IX786">
        <v>1.097</v>
      </c>
      <c r="IY786">
        <v>-0.0441</v>
      </c>
      <c r="IZ786">
        <v>1.09748391826392</v>
      </c>
      <c r="JA786">
        <v>0</v>
      </c>
      <c r="JB786">
        <v>0</v>
      </c>
      <c r="JC786">
        <v>0</v>
      </c>
      <c r="JD786">
        <v>-0.0441141096964596</v>
      </c>
      <c r="JE786">
        <v>0</v>
      </c>
      <c r="JF786">
        <v>0</v>
      </c>
      <c r="JG786">
        <v>0</v>
      </c>
      <c r="JH786">
        <v>5</v>
      </c>
      <c r="JI786">
        <v>2273</v>
      </c>
      <c r="JJ786">
        <v>0</v>
      </c>
      <c r="JK786">
        <v>25</v>
      </c>
      <c r="JL786">
        <v>29357029.2</v>
      </c>
      <c r="JM786">
        <v>29357029.2</v>
      </c>
      <c r="JN786">
        <v>0.985107</v>
      </c>
      <c r="JO786">
        <v>2.62695</v>
      </c>
      <c r="JP786">
        <v>1.54785</v>
      </c>
      <c r="JQ786">
        <v>2.31445</v>
      </c>
      <c r="JR786">
        <v>1.64673</v>
      </c>
      <c r="JS786">
        <v>2.3938</v>
      </c>
      <c r="JT786">
        <v>34.1905</v>
      </c>
      <c r="JU786">
        <v>24.1838</v>
      </c>
      <c r="JV786">
        <v>18</v>
      </c>
      <c r="JW786">
        <v>498.936</v>
      </c>
      <c r="JX786">
        <v>392.705</v>
      </c>
      <c r="JY786">
        <v>40.8265</v>
      </c>
      <c r="JZ786">
        <v>49.9403</v>
      </c>
      <c r="KA786">
        <v>29.9992</v>
      </c>
      <c r="KB786">
        <v>49.6409</v>
      </c>
      <c r="KC786">
        <v>49.4965</v>
      </c>
      <c r="KD786">
        <v>19.7322</v>
      </c>
      <c r="KE786">
        <v>0</v>
      </c>
      <c r="KF786">
        <v>100</v>
      </c>
      <c r="KG786">
        <v>40.6611</v>
      </c>
      <c r="KH786">
        <v>399.821</v>
      </c>
      <c r="KI786">
        <v>26.2864</v>
      </c>
      <c r="KJ786">
        <v>93.513</v>
      </c>
      <c r="KK786">
        <v>90.3378</v>
      </c>
    </row>
    <row r="787" spans="1:297">
      <c r="A787">
        <v>771</v>
      </c>
      <c r="B787">
        <v>1761421757</v>
      </c>
      <c r="C787">
        <v>13576</v>
      </c>
      <c r="D787" t="s">
        <v>1992</v>
      </c>
      <c r="E787" t="s">
        <v>1993</v>
      </c>
      <c r="F787">
        <v>5</v>
      </c>
      <c r="G787" t="s">
        <v>1989</v>
      </c>
      <c r="H787" t="s">
        <v>436</v>
      </c>
      <c r="I787">
        <v>1761421748.35714</v>
      </c>
      <c r="J787">
        <f>(K787)/1000</f>
        <v>0</v>
      </c>
      <c r="K787">
        <f>IF(DP787, AN787, AH787)</f>
        <v>0</v>
      </c>
      <c r="L787">
        <f>IF(DP787, AI787, AG787)</f>
        <v>0</v>
      </c>
      <c r="M787">
        <f>DR787 - IF(AU787&gt;1, L787*DL787*100.0/(AW787), 0)</f>
        <v>0</v>
      </c>
      <c r="N787">
        <f>((T787-J787/2)*M787-L787)/(T787+J787/2)</f>
        <v>0</v>
      </c>
      <c r="O787">
        <f>N787*(DY787+DZ787)/1000.0</f>
        <v>0</v>
      </c>
      <c r="P787">
        <f>(DR787 - IF(AU787&gt;1, L787*DL787*100.0/(AW787), 0))*(DY787+DZ787)/1000.0</f>
        <v>0</v>
      </c>
      <c r="Q787">
        <f>2.0/((1/S787-1/R787)+SIGN(S787)*SQRT((1/S787-1/R787)*(1/S787-1/R787) + 4*DM787/((DM787+1)*(DM787+1))*(2*1/S787*1/R787-1/R787*1/R787)))</f>
        <v>0</v>
      </c>
      <c r="R787">
        <f>IF(LEFT(DN787,1)&lt;&gt;"0",IF(LEFT(DN787,1)="1",3.0,DO787),$D$5+$E$5*(EF787*DY787/($K$5*1000))+$F$5*(EF787*DY787/($K$5*1000))*MAX(MIN(DL787,$J$5),$I$5)*MAX(MIN(DL787,$J$5),$I$5)+$G$5*MAX(MIN(DL787,$J$5),$I$5)*(EF787*DY787/($K$5*1000))+$H$5*(EF787*DY787/($K$5*1000))*(EF787*DY787/($K$5*1000)))</f>
        <v>0</v>
      </c>
      <c r="S787">
        <f>J787*(1000-(1000*0.61365*exp(17.502*W787/(240.97+W787))/(DY787+DZ787)+DT787)/2)/(1000*0.61365*exp(17.502*W787/(240.97+W787))/(DY787+DZ787)-DT787)</f>
        <v>0</v>
      </c>
      <c r="T787">
        <f>1/((DM787+1)/(Q787/1.6)+1/(R787/1.37)) + DM787/((DM787+1)/(Q787/1.6) + DM787/(R787/1.37))</f>
        <v>0</v>
      </c>
      <c r="U787">
        <f>(DH787*DK787)</f>
        <v>0</v>
      </c>
      <c r="V787">
        <f>(EA787+(U787+2*0.95*5.67E-8*(((EA787+$B$7)+273)^4-(EA787+273)^4)-44100*J787)/(1.84*29.3*R787+8*0.95*5.67E-8*(EA787+273)^3))</f>
        <v>0</v>
      </c>
      <c r="W787">
        <f>($C$7*EB787+$D$7*EC787+$E$7*V787)</f>
        <v>0</v>
      </c>
      <c r="X787">
        <f>0.61365*exp(17.502*W787/(240.97+W787))</f>
        <v>0</v>
      </c>
      <c r="Y787">
        <f>(Z787/AA787*100)</f>
        <v>0</v>
      </c>
      <c r="Z787">
        <f>DT787*(DY787+DZ787)/1000</f>
        <v>0</v>
      </c>
      <c r="AA787">
        <f>0.61365*exp(17.502*EA787/(240.97+EA787))</f>
        <v>0</v>
      </c>
      <c r="AB787">
        <f>(X787-DT787*(DY787+DZ787)/1000)</f>
        <v>0</v>
      </c>
      <c r="AC787">
        <f>(-J787*44100)</f>
        <v>0</v>
      </c>
      <c r="AD787">
        <f>2*29.3*R787*0.92*(EA787-W787)</f>
        <v>0</v>
      </c>
      <c r="AE787">
        <f>2*0.95*5.67E-8*(((EA787+$B$7)+273)^4-(W787+273)^4)</f>
        <v>0</v>
      </c>
      <c r="AF787">
        <f>U787+AE787+AC787+AD787</f>
        <v>0</v>
      </c>
      <c r="AG787">
        <f>DX787*AU787*(DS787-DR787*(1000-AU787*DU787)/(1000-AU787*DT787))/(100*DL787)</f>
        <v>0</v>
      </c>
      <c r="AH787">
        <f>1000*DX787*AU787*(DT787-DU787)/(100*DL787*(1000-AU787*DT787))</f>
        <v>0</v>
      </c>
      <c r="AI787">
        <f>(AJ787 - AK787 - DY787*1E3/(8.314*(EA787+273.15)) * AM787/DX787 * AL787) * DX787/(100*DL787) * (1000 - DU787)/1000</f>
        <v>0</v>
      </c>
      <c r="AJ787">
        <v>423.870932513374</v>
      </c>
      <c r="AK787">
        <v>416.5002</v>
      </c>
      <c r="AL787">
        <v>-0.844227679728501</v>
      </c>
      <c r="AM787">
        <v>65.5647914512343</v>
      </c>
      <c r="AN787">
        <f>(AP787 - AO787 + DY787*1E3/(8.314*(EA787+273.15)) * AR787/DX787 * AQ787) * DX787/(100*DL787) * 1000/(1000 - AP787)</f>
        <v>0</v>
      </c>
      <c r="AO787">
        <v>25.521096351179</v>
      </c>
      <c r="AP787">
        <v>45.6490624242424</v>
      </c>
      <c r="AQ787">
        <v>0.00014007303532511</v>
      </c>
      <c r="AR787">
        <v>111.014895509676</v>
      </c>
      <c r="AS787">
        <v>0</v>
      </c>
      <c r="AT787">
        <v>0</v>
      </c>
      <c r="AU787">
        <f>IF(AS787*$H$13&gt;=AW787,1.0,(AW787/(AW787-AS787*$H$13)))</f>
        <v>0</v>
      </c>
      <c r="AV787">
        <f>(AU787-1)*100</f>
        <v>0</v>
      </c>
      <c r="AW787">
        <f>MAX(0,($B$13+$C$13*EF787)/(1+$D$13*EF787)*DY787/(EA787+273)*$E$13)</f>
        <v>0</v>
      </c>
      <c r="AX787" t="s">
        <v>437</v>
      </c>
      <c r="AY787" t="s">
        <v>437</v>
      </c>
      <c r="AZ787">
        <v>0</v>
      </c>
      <c r="BA787">
        <v>0</v>
      </c>
      <c r="BB787">
        <f>1-AZ787/BA787</f>
        <v>0</v>
      </c>
      <c r="BC787">
        <v>0</v>
      </c>
      <c r="BD787" t="s">
        <v>437</v>
      </c>
      <c r="BE787" t="s">
        <v>437</v>
      </c>
      <c r="BF787">
        <v>0</v>
      </c>
      <c r="BG787">
        <v>0</v>
      </c>
      <c r="BH787">
        <f>1-BF787/BG787</f>
        <v>0</v>
      </c>
      <c r="BI787">
        <v>0.5</v>
      </c>
      <c r="BJ787">
        <f>DI787</f>
        <v>0</v>
      </c>
      <c r="BK787">
        <f>L787</f>
        <v>0</v>
      </c>
      <c r="BL787">
        <f>BH787*BI787*BJ787</f>
        <v>0</v>
      </c>
      <c r="BM787">
        <f>(BK787-BC787)/BJ787</f>
        <v>0</v>
      </c>
      <c r="BN787">
        <f>(BA787-BG787)/BG787</f>
        <v>0</v>
      </c>
      <c r="BO787">
        <f>AZ787/(BB787+AZ787/BG787)</f>
        <v>0</v>
      </c>
      <c r="BP787" t="s">
        <v>437</v>
      </c>
      <c r="BQ787">
        <v>0</v>
      </c>
      <c r="BR787">
        <f>IF(BQ787&lt;&gt;0, BQ787, BO787)</f>
        <v>0</v>
      </c>
      <c r="BS787">
        <f>1-BR787/BG787</f>
        <v>0</v>
      </c>
      <c r="BT787">
        <f>(BG787-BF787)/(BG787-BR787)</f>
        <v>0</v>
      </c>
      <c r="BU787">
        <f>(BA787-BG787)/(BA787-BR787)</f>
        <v>0</v>
      </c>
      <c r="BV787">
        <f>(BG787-BF787)/(BG787-AZ787)</f>
        <v>0</v>
      </c>
      <c r="BW787">
        <f>(BA787-BG787)/(BA787-AZ787)</f>
        <v>0</v>
      </c>
      <c r="BX787">
        <f>(BT787*BR787/BF787)</f>
        <v>0</v>
      </c>
      <c r="BY787">
        <f>(1-BX787)</f>
        <v>0</v>
      </c>
      <c r="DH787">
        <f>$B$11*EG787+$C$11*EH787+$F$11*ES787*(1-EV787)</f>
        <v>0</v>
      </c>
      <c r="DI787">
        <f>DH787*DJ787</f>
        <v>0</v>
      </c>
      <c r="DJ787">
        <f>($B$11*$D$9+$C$11*$D$9+$F$11*((FF787+EX787)/MAX(FF787+EX787+FG787, 0.1)*$I$9+FG787/MAX(FF787+EX787+FG787, 0.1)*$J$9))/($B$11+$C$11+$F$11)</f>
        <v>0</v>
      </c>
      <c r="DK787">
        <f>($B$11*$K$9+$C$11*$K$9+$F$11*((FF787+EX787)/MAX(FF787+EX787+FG787, 0.1)*$P$9+FG787/MAX(FF787+EX787+FG787, 0.1)*$Q$9))/($B$11+$C$11+$F$11)</f>
        <v>0</v>
      </c>
      <c r="DL787">
        <v>6</v>
      </c>
      <c r="DM787">
        <v>0.5</v>
      </c>
      <c r="DN787" t="s">
        <v>438</v>
      </c>
      <c r="DO787">
        <v>2</v>
      </c>
      <c r="DP787" t="b">
        <v>1</v>
      </c>
      <c r="DQ787">
        <v>1761421748.35714</v>
      </c>
      <c r="DR787">
        <v>400.299857142857</v>
      </c>
      <c r="DS787">
        <v>417.161857142857</v>
      </c>
      <c r="DT787">
        <v>45.6576357142857</v>
      </c>
      <c r="DU787">
        <v>25.5190928571429</v>
      </c>
      <c r="DV787">
        <v>399.202357142857</v>
      </c>
      <c r="DW787">
        <v>45.7017571428571</v>
      </c>
      <c r="DX787">
        <v>499.981</v>
      </c>
      <c r="DY787">
        <v>90.1977714285714</v>
      </c>
      <c r="DZ787">
        <v>0.0359325714285714</v>
      </c>
      <c r="EA787">
        <v>44.2986571428571</v>
      </c>
      <c r="EB787">
        <v>41.9963642857143</v>
      </c>
      <c r="EC787">
        <v>999.9</v>
      </c>
      <c r="ED787">
        <v>0</v>
      </c>
      <c r="EE787">
        <v>0</v>
      </c>
      <c r="EF787">
        <v>9996.51928571429</v>
      </c>
      <c r="EG787">
        <v>0</v>
      </c>
      <c r="EH787">
        <v>1262.72071428571</v>
      </c>
      <c r="EI787">
        <v>-16.8620257142857</v>
      </c>
      <c r="EJ787">
        <v>419.450928571429</v>
      </c>
      <c r="EK787">
        <v>428.086214285714</v>
      </c>
      <c r="EL787">
        <v>20.13855</v>
      </c>
      <c r="EM787">
        <v>417.161857142857</v>
      </c>
      <c r="EN787">
        <v>25.5190928571429</v>
      </c>
      <c r="EO787">
        <v>4.11821714285714</v>
      </c>
      <c r="EP787">
        <v>2.30176642857143</v>
      </c>
      <c r="EQ787">
        <v>29.4101428571429</v>
      </c>
      <c r="ER787">
        <v>19.6887642857143</v>
      </c>
      <c r="ES787">
        <v>1200.00071428571</v>
      </c>
      <c r="ET787">
        <v>0.966990642857143</v>
      </c>
      <c r="EU787">
        <v>0.0330090071428571</v>
      </c>
      <c r="EV787">
        <v>0</v>
      </c>
      <c r="EW787">
        <v>1188.72571428571</v>
      </c>
      <c r="EX787">
        <v>5.00059</v>
      </c>
      <c r="EY787">
        <v>15132.0928571429</v>
      </c>
      <c r="EZ787">
        <v>10358.7071428571</v>
      </c>
      <c r="FA787">
        <v>58.031</v>
      </c>
      <c r="FB787">
        <v>59.5</v>
      </c>
      <c r="FC787">
        <v>58.1915</v>
      </c>
      <c r="FD787">
        <v>59.071</v>
      </c>
      <c r="FE787">
        <v>59.187</v>
      </c>
      <c r="FF787">
        <v>1155.55071428571</v>
      </c>
      <c r="FG787">
        <v>39.45</v>
      </c>
      <c r="FH787">
        <v>0</v>
      </c>
      <c r="FI787">
        <v>1761421717.3</v>
      </c>
      <c r="FJ787">
        <v>0</v>
      </c>
      <c r="FK787">
        <v>1188.85653846154</v>
      </c>
      <c r="FL787">
        <v>2.56034188923248</v>
      </c>
      <c r="FM787">
        <v>19.8119657729299</v>
      </c>
      <c r="FN787">
        <v>15132.5653846154</v>
      </c>
      <c r="FO787">
        <v>15</v>
      </c>
      <c r="FP787">
        <v>0</v>
      </c>
      <c r="FQ787" t="s">
        <v>439</v>
      </c>
      <c r="FR787">
        <v>0</v>
      </c>
      <c r="FS787">
        <v>0</v>
      </c>
      <c r="FT787">
        <v>0</v>
      </c>
      <c r="FU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A787">
        <v>0</v>
      </c>
      <c r="GB787">
        <v>0</v>
      </c>
      <c r="GC787">
        <v>-17.4787980952381</v>
      </c>
      <c r="GD787">
        <v>22.5510857142857</v>
      </c>
      <c r="GE787">
        <v>2.98333876132672</v>
      </c>
      <c r="GF787">
        <v>0</v>
      </c>
      <c r="GG787">
        <v>1188.75382352941</v>
      </c>
      <c r="GH787">
        <v>1.34805195357743</v>
      </c>
      <c r="GI787">
        <v>0.24327441182</v>
      </c>
      <c r="GJ787">
        <v>-1</v>
      </c>
      <c r="GK787">
        <v>20.139819047619</v>
      </c>
      <c r="GL787">
        <v>-0.0818883116883333</v>
      </c>
      <c r="GM787">
        <v>0.00967336150996594</v>
      </c>
      <c r="GN787">
        <v>1</v>
      </c>
      <c r="GO787">
        <v>1</v>
      </c>
      <c r="GP787">
        <v>2</v>
      </c>
      <c r="GQ787" t="s">
        <v>446</v>
      </c>
      <c r="GR787">
        <v>3.12793</v>
      </c>
      <c r="GS787">
        <v>2.71361</v>
      </c>
      <c r="GT787">
        <v>0.0810858</v>
      </c>
      <c r="GU787">
        <v>0.0825994</v>
      </c>
      <c r="GV787">
        <v>0.155011</v>
      </c>
      <c r="GW787">
        <v>0.102899</v>
      </c>
      <c r="GX787">
        <v>33251.6</v>
      </c>
      <c r="GY787">
        <v>35169.7</v>
      </c>
      <c r="GZ787">
        <v>32850.8</v>
      </c>
      <c r="HA787">
        <v>34823.4</v>
      </c>
      <c r="HB787">
        <v>39682.7</v>
      </c>
      <c r="HC787">
        <v>45020.4</v>
      </c>
      <c r="HD787">
        <v>51570.3</v>
      </c>
      <c r="HE787">
        <v>55820.5</v>
      </c>
      <c r="HF787">
        <v>1.71945</v>
      </c>
      <c r="HG787">
        <v>1.57117</v>
      </c>
      <c r="HH787">
        <v>-0.0689626</v>
      </c>
      <c r="HI787">
        <v>0</v>
      </c>
      <c r="HJ787">
        <v>43.107</v>
      </c>
      <c r="HK787">
        <v>999.9</v>
      </c>
      <c r="HL787">
        <v>55.17</v>
      </c>
      <c r="HM787">
        <v>30.393</v>
      </c>
      <c r="HN787">
        <v>26.6548</v>
      </c>
      <c r="HO787">
        <v>60.0698</v>
      </c>
      <c r="HP787">
        <v>41.3301</v>
      </c>
      <c r="HQ787">
        <v>1</v>
      </c>
      <c r="HR787">
        <v>1.95951</v>
      </c>
      <c r="HS787">
        <v>2.98567</v>
      </c>
      <c r="HT787">
        <v>20.0965</v>
      </c>
      <c r="HU787">
        <v>5.18899</v>
      </c>
      <c r="HV787">
        <v>12.0159</v>
      </c>
      <c r="HW787">
        <v>4.97</v>
      </c>
      <c r="HX787">
        <v>3.295</v>
      </c>
      <c r="HY787">
        <v>9999</v>
      </c>
      <c r="HZ787">
        <v>9999</v>
      </c>
      <c r="IA787">
        <v>999.9</v>
      </c>
      <c r="IB787">
        <v>9999</v>
      </c>
      <c r="IC787">
        <v>1.86325</v>
      </c>
      <c r="ID787">
        <v>1.86813</v>
      </c>
      <c r="IE787">
        <v>1.86784</v>
      </c>
      <c r="IF787">
        <v>1.86904</v>
      </c>
      <c r="IG787">
        <v>1.86981</v>
      </c>
      <c r="IH787">
        <v>1.86584</v>
      </c>
      <c r="II787">
        <v>1.86697</v>
      </c>
      <c r="IJ787">
        <v>1.86844</v>
      </c>
      <c r="IK787">
        <v>5</v>
      </c>
      <c r="IL787">
        <v>0</v>
      </c>
      <c r="IM787">
        <v>0</v>
      </c>
      <c r="IN787">
        <v>0</v>
      </c>
      <c r="IO787" t="s">
        <v>441</v>
      </c>
      <c r="IP787" t="s">
        <v>442</v>
      </c>
      <c r="IQ787" t="s">
        <v>443</v>
      </c>
      <c r="IR787" t="s">
        <v>443</v>
      </c>
      <c r="IS787" t="s">
        <v>443</v>
      </c>
      <c r="IT787" t="s">
        <v>443</v>
      </c>
      <c r="IU787">
        <v>0</v>
      </c>
      <c r="IV787">
        <v>100</v>
      </c>
      <c r="IW787">
        <v>100</v>
      </c>
      <c r="IX787">
        <v>1.097</v>
      </c>
      <c r="IY787">
        <v>-0.0441</v>
      </c>
      <c r="IZ787">
        <v>1.09748391826392</v>
      </c>
      <c r="JA787">
        <v>0</v>
      </c>
      <c r="JB787">
        <v>0</v>
      </c>
      <c r="JC787">
        <v>0</v>
      </c>
      <c r="JD787">
        <v>-0.0441141096964596</v>
      </c>
      <c r="JE787">
        <v>0</v>
      </c>
      <c r="JF787">
        <v>0</v>
      </c>
      <c r="JG787">
        <v>0</v>
      </c>
      <c r="JH787">
        <v>5</v>
      </c>
      <c r="JI787">
        <v>2273</v>
      </c>
      <c r="JJ787">
        <v>0</v>
      </c>
      <c r="JK787">
        <v>25</v>
      </c>
      <c r="JL787">
        <v>29357029.3</v>
      </c>
      <c r="JM787">
        <v>29357029.3</v>
      </c>
      <c r="JN787">
        <v>0.952148</v>
      </c>
      <c r="JO787">
        <v>2.62695</v>
      </c>
      <c r="JP787">
        <v>1.54785</v>
      </c>
      <c r="JQ787">
        <v>2.31445</v>
      </c>
      <c r="JR787">
        <v>1.64673</v>
      </c>
      <c r="JS787">
        <v>2.37305</v>
      </c>
      <c r="JT787">
        <v>34.1905</v>
      </c>
      <c r="JU787">
        <v>24.1838</v>
      </c>
      <c r="JV787">
        <v>18</v>
      </c>
      <c r="JW787">
        <v>498.992</v>
      </c>
      <c r="JX787">
        <v>392.666</v>
      </c>
      <c r="JY787">
        <v>40.7234</v>
      </c>
      <c r="JZ787">
        <v>49.9284</v>
      </c>
      <c r="KA787">
        <v>30.0011</v>
      </c>
      <c r="KB787">
        <v>49.6293</v>
      </c>
      <c r="KC787">
        <v>49.485</v>
      </c>
      <c r="KD787">
        <v>19.0921</v>
      </c>
      <c r="KE787">
        <v>0</v>
      </c>
      <c r="KF787">
        <v>100</v>
      </c>
      <c r="KG787">
        <v>40.6543</v>
      </c>
      <c r="KH787">
        <v>379.68</v>
      </c>
      <c r="KI787">
        <v>26.2864</v>
      </c>
      <c r="KJ787">
        <v>93.5145</v>
      </c>
      <c r="KK787">
        <v>90.3386</v>
      </c>
    </row>
    <row r="788" spans="1:297">
      <c r="A788">
        <v>772</v>
      </c>
      <c r="B788">
        <v>1761421762</v>
      </c>
      <c r="C788">
        <v>13581</v>
      </c>
      <c r="D788" t="s">
        <v>1994</v>
      </c>
      <c r="E788" t="s">
        <v>1995</v>
      </c>
      <c r="F788">
        <v>5</v>
      </c>
      <c r="G788" t="s">
        <v>1989</v>
      </c>
      <c r="H788" t="s">
        <v>436</v>
      </c>
      <c r="I788">
        <v>1761421753.84615</v>
      </c>
      <c r="J788">
        <f>(K788)/1000</f>
        <v>0</v>
      </c>
      <c r="K788">
        <f>IF(DP788, AN788, AH788)</f>
        <v>0</v>
      </c>
      <c r="L788">
        <f>IF(DP788, AI788, AG788)</f>
        <v>0</v>
      </c>
      <c r="M788">
        <f>DR788 - IF(AU788&gt;1, L788*DL788*100.0/(AW788), 0)</f>
        <v>0</v>
      </c>
      <c r="N788">
        <f>((T788-J788/2)*M788-L788)/(T788+J788/2)</f>
        <v>0</v>
      </c>
      <c r="O788">
        <f>N788*(DY788+DZ788)/1000.0</f>
        <v>0</v>
      </c>
      <c r="P788">
        <f>(DR788 - IF(AU788&gt;1, L788*DL788*100.0/(AW788), 0))*(DY788+DZ788)/1000.0</f>
        <v>0</v>
      </c>
      <c r="Q788">
        <f>2.0/((1/S788-1/R788)+SIGN(S788)*SQRT((1/S788-1/R788)*(1/S788-1/R788) + 4*DM788/((DM788+1)*(DM788+1))*(2*1/S788*1/R788-1/R788*1/R788)))</f>
        <v>0</v>
      </c>
      <c r="R788">
        <f>IF(LEFT(DN788,1)&lt;&gt;"0",IF(LEFT(DN788,1)="1",3.0,DO788),$D$5+$E$5*(EF788*DY788/($K$5*1000))+$F$5*(EF788*DY788/($K$5*1000))*MAX(MIN(DL788,$J$5),$I$5)*MAX(MIN(DL788,$J$5),$I$5)+$G$5*MAX(MIN(DL788,$J$5),$I$5)*(EF788*DY788/($K$5*1000))+$H$5*(EF788*DY788/($K$5*1000))*(EF788*DY788/($K$5*1000)))</f>
        <v>0</v>
      </c>
      <c r="S788">
        <f>J788*(1000-(1000*0.61365*exp(17.502*W788/(240.97+W788))/(DY788+DZ788)+DT788)/2)/(1000*0.61365*exp(17.502*W788/(240.97+W788))/(DY788+DZ788)-DT788)</f>
        <v>0</v>
      </c>
      <c r="T788">
        <f>1/((DM788+1)/(Q788/1.6)+1/(R788/1.37)) + DM788/((DM788+1)/(Q788/1.6) + DM788/(R788/1.37))</f>
        <v>0</v>
      </c>
      <c r="U788">
        <f>(DH788*DK788)</f>
        <v>0</v>
      </c>
      <c r="V788">
        <f>(EA788+(U788+2*0.95*5.67E-8*(((EA788+$B$7)+273)^4-(EA788+273)^4)-44100*J788)/(1.84*29.3*R788+8*0.95*5.67E-8*(EA788+273)^3))</f>
        <v>0</v>
      </c>
      <c r="W788">
        <f>($C$7*EB788+$D$7*EC788+$E$7*V788)</f>
        <v>0</v>
      </c>
      <c r="X788">
        <f>0.61365*exp(17.502*W788/(240.97+W788))</f>
        <v>0</v>
      </c>
      <c r="Y788">
        <f>(Z788/AA788*100)</f>
        <v>0</v>
      </c>
      <c r="Z788">
        <f>DT788*(DY788+DZ788)/1000</f>
        <v>0</v>
      </c>
      <c r="AA788">
        <f>0.61365*exp(17.502*EA788/(240.97+EA788))</f>
        <v>0</v>
      </c>
      <c r="AB788">
        <f>(X788-DT788*(DY788+DZ788)/1000)</f>
        <v>0</v>
      </c>
      <c r="AC788">
        <f>(-J788*44100)</f>
        <v>0</v>
      </c>
      <c r="AD788">
        <f>2*29.3*R788*0.92*(EA788-W788)</f>
        <v>0</v>
      </c>
      <c r="AE788">
        <f>2*0.95*5.67E-8*(((EA788+$B$7)+273)^4-(W788+273)^4)</f>
        <v>0</v>
      </c>
      <c r="AF788">
        <f>U788+AE788+AC788+AD788</f>
        <v>0</v>
      </c>
      <c r="AG788">
        <f>DX788*AU788*(DS788-DR788*(1000-AU788*DU788)/(1000-AU788*DT788))/(100*DL788)</f>
        <v>0</v>
      </c>
      <c r="AH788">
        <f>1000*DX788*AU788*(DT788-DU788)/(100*DL788*(1000-AU788*DT788))</f>
        <v>0</v>
      </c>
      <c r="AI788">
        <f>(AJ788 - AK788 - DY788*1E3/(8.314*(EA788+273.15)) * AM788/DX788 * AL788) * DX788/(100*DL788) * (1000 - DU788)/1000</f>
        <v>0</v>
      </c>
      <c r="AJ788">
        <v>409.392619016001</v>
      </c>
      <c r="AK788">
        <v>407.148909090909</v>
      </c>
      <c r="AL788">
        <v>-1.99975677940975</v>
      </c>
      <c r="AM788">
        <v>65.5647914512343</v>
      </c>
      <c r="AN788">
        <f>(AP788 - AO788 + DY788*1E3/(8.314*(EA788+273.15)) * AR788/DX788 * AQ788) * DX788/(100*DL788) * 1000/(1000 - AP788)</f>
        <v>0</v>
      </c>
      <c r="AO788">
        <v>25.5210747159538</v>
      </c>
      <c r="AP788">
        <v>45.642943030303</v>
      </c>
      <c r="AQ788">
        <v>-0.00024960794849339</v>
      </c>
      <c r="AR788">
        <v>111.014895509676</v>
      </c>
      <c r="AS788">
        <v>0</v>
      </c>
      <c r="AT788">
        <v>0</v>
      </c>
      <c r="AU788">
        <f>IF(AS788*$H$13&gt;=AW788,1.0,(AW788/(AW788-AS788*$H$13)))</f>
        <v>0</v>
      </c>
      <c r="AV788">
        <f>(AU788-1)*100</f>
        <v>0</v>
      </c>
      <c r="AW788">
        <f>MAX(0,($B$13+$C$13*EF788)/(1+$D$13*EF788)*DY788/(EA788+273)*$E$13)</f>
        <v>0</v>
      </c>
      <c r="AX788" t="s">
        <v>437</v>
      </c>
      <c r="AY788" t="s">
        <v>437</v>
      </c>
      <c r="AZ788">
        <v>0</v>
      </c>
      <c r="BA788">
        <v>0</v>
      </c>
      <c r="BB788">
        <f>1-AZ788/BA788</f>
        <v>0</v>
      </c>
      <c r="BC788">
        <v>0</v>
      </c>
      <c r="BD788" t="s">
        <v>437</v>
      </c>
      <c r="BE788" t="s">
        <v>437</v>
      </c>
      <c r="BF788">
        <v>0</v>
      </c>
      <c r="BG788">
        <v>0</v>
      </c>
      <c r="BH788">
        <f>1-BF788/BG788</f>
        <v>0</v>
      </c>
      <c r="BI788">
        <v>0.5</v>
      </c>
      <c r="BJ788">
        <f>DI788</f>
        <v>0</v>
      </c>
      <c r="BK788">
        <f>L788</f>
        <v>0</v>
      </c>
      <c r="BL788">
        <f>BH788*BI788*BJ788</f>
        <v>0</v>
      </c>
      <c r="BM788">
        <f>(BK788-BC788)/BJ788</f>
        <v>0</v>
      </c>
      <c r="BN788">
        <f>(BA788-BG788)/BG788</f>
        <v>0</v>
      </c>
      <c r="BO788">
        <f>AZ788/(BB788+AZ788/BG788)</f>
        <v>0</v>
      </c>
      <c r="BP788" t="s">
        <v>437</v>
      </c>
      <c r="BQ788">
        <v>0</v>
      </c>
      <c r="BR788">
        <f>IF(BQ788&lt;&gt;0, BQ788, BO788)</f>
        <v>0</v>
      </c>
      <c r="BS788">
        <f>1-BR788/BG788</f>
        <v>0</v>
      </c>
      <c r="BT788">
        <f>(BG788-BF788)/(BG788-BR788)</f>
        <v>0</v>
      </c>
      <c r="BU788">
        <f>(BA788-BG788)/(BA788-BR788)</f>
        <v>0</v>
      </c>
      <c r="BV788">
        <f>(BG788-BF788)/(BG788-AZ788)</f>
        <v>0</v>
      </c>
      <c r="BW788">
        <f>(BA788-BG788)/(BA788-AZ788)</f>
        <v>0</v>
      </c>
      <c r="BX788">
        <f>(BT788*BR788/BF788)</f>
        <v>0</v>
      </c>
      <c r="BY788">
        <f>(1-BX788)</f>
        <v>0</v>
      </c>
      <c r="DH788">
        <f>$B$11*EG788+$C$11*EH788+$F$11*ES788*(1-EV788)</f>
        <v>0</v>
      </c>
      <c r="DI788">
        <f>DH788*DJ788</f>
        <v>0</v>
      </c>
      <c r="DJ788">
        <f>($B$11*$D$9+$C$11*$D$9+$F$11*((FF788+EX788)/MAX(FF788+EX788+FG788, 0.1)*$I$9+FG788/MAX(FF788+EX788+FG788, 0.1)*$J$9))/($B$11+$C$11+$F$11)</f>
        <v>0</v>
      </c>
      <c r="DK788">
        <f>($B$11*$K$9+$C$11*$K$9+$F$11*((FF788+EX788)/MAX(FF788+EX788+FG788, 0.1)*$P$9+FG788/MAX(FF788+EX788+FG788, 0.1)*$Q$9))/($B$11+$C$11+$F$11)</f>
        <v>0</v>
      </c>
      <c r="DL788">
        <v>6</v>
      </c>
      <c r="DM788">
        <v>0.5</v>
      </c>
      <c r="DN788" t="s">
        <v>438</v>
      </c>
      <c r="DO788">
        <v>2</v>
      </c>
      <c r="DP788" t="b">
        <v>1</v>
      </c>
      <c r="DQ788">
        <v>1761421753.84615</v>
      </c>
      <c r="DR788">
        <v>397.404615384615</v>
      </c>
      <c r="DS788">
        <v>409.623538461538</v>
      </c>
      <c r="DT788">
        <v>45.6501692307692</v>
      </c>
      <c r="DU788">
        <v>25.5205384615385</v>
      </c>
      <c r="DV788">
        <v>396.307230769231</v>
      </c>
      <c r="DW788">
        <v>45.6942692307692</v>
      </c>
      <c r="DX788">
        <v>499.993615384615</v>
      </c>
      <c r="DY788">
        <v>90.1976769230769</v>
      </c>
      <c r="DZ788">
        <v>0.0358132384615385</v>
      </c>
      <c r="EA788">
        <v>44.3025538461538</v>
      </c>
      <c r="EB788">
        <v>42.0027153846154</v>
      </c>
      <c r="EC788">
        <v>999.9</v>
      </c>
      <c r="ED788">
        <v>0</v>
      </c>
      <c r="EE788">
        <v>0</v>
      </c>
      <c r="EF788">
        <v>9994.85384615384</v>
      </c>
      <c r="EG788">
        <v>0</v>
      </c>
      <c r="EH788">
        <v>1262.74230769231</v>
      </c>
      <c r="EI788">
        <v>-12.2188369230769</v>
      </c>
      <c r="EJ788">
        <v>416.414</v>
      </c>
      <c r="EK788">
        <v>420.351</v>
      </c>
      <c r="EL788">
        <v>20.1296153846154</v>
      </c>
      <c r="EM788">
        <v>409.623538461538</v>
      </c>
      <c r="EN788">
        <v>25.5205384615385</v>
      </c>
      <c r="EO788">
        <v>4.11753846153846</v>
      </c>
      <c r="EP788">
        <v>2.30189461538462</v>
      </c>
      <c r="EQ788">
        <v>29.4072923076923</v>
      </c>
      <c r="ER788">
        <v>19.6896769230769</v>
      </c>
      <c r="ES788">
        <v>1200.00538461538</v>
      </c>
      <c r="ET788">
        <v>0.966990692307692</v>
      </c>
      <c r="EU788">
        <v>0.0330089615384615</v>
      </c>
      <c r="EV788">
        <v>0</v>
      </c>
      <c r="EW788">
        <v>1189.10307692308</v>
      </c>
      <c r="EX788">
        <v>5.00059</v>
      </c>
      <c r="EY788">
        <v>15135.3384615385</v>
      </c>
      <c r="EZ788">
        <v>10358.7461538462</v>
      </c>
      <c r="FA788">
        <v>58.0095384615385</v>
      </c>
      <c r="FB788">
        <v>59.4951538461538</v>
      </c>
      <c r="FC788">
        <v>58.187</v>
      </c>
      <c r="FD788">
        <v>59.0668461538462</v>
      </c>
      <c r="FE788">
        <v>59.187</v>
      </c>
      <c r="FF788">
        <v>1155.55538461538</v>
      </c>
      <c r="FG788">
        <v>39.45</v>
      </c>
      <c r="FH788">
        <v>0</v>
      </c>
      <c r="FI788">
        <v>1761421722.1</v>
      </c>
      <c r="FJ788">
        <v>0</v>
      </c>
      <c r="FK788">
        <v>1189.18076923077</v>
      </c>
      <c r="FL788">
        <v>4.26803418135401</v>
      </c>
      <c r="FM788">
        <v>46.2871793656309</v>
      </c>
      <c r="FN788">
        <v>15135.5192307692</v>
      </c>
      <c r="FO788">
        <v>15</v>
      </c>
      <c r="FP788">
        <v>0</v>
      </c>
      <c r="FQ788" t="s">
        <v>439</v>
      </c>
      <c r="FR788">
        <v>0</v>
      </c>
      <c r="FS788">
        <v>0</v>
      </c>
      <c r="FT788">
        <v>0</v>
      </c>
      <c r="FU788">
        <v>0</v>
      </c>
      <c r="FV788">
        <v>0</v>
      </c>
      <c r="FW788">
        <v>0</v>
      </c>
      <c r="FX788">
        <v>0</v>
      </c>
      <c r="FY788">
        <v>0</v>
      </c>
      <c r="FZ788">
        <v>0</v>
      </c>
      <c r="GA788">
        <v>0</v>
      </c>
      <c r="GB788">
        <v>0</v>
      </c>
      <c r="GC788">
        <v>-13.947239</v>
      </c>
      <c r="GD788">
        <v>56.8146460150376</v>
      </c>
      <c r="GE788">
        <v>5.82905279960724</v>
      </c>
      <c r="GF788">
        <v>0</v>
      </c>
      <c r="GG788">
        <v>1189.00029411765</v>
      </c>
      <c r="GH788">
        <v>3.49197861225152</v>
      </c>
      <c r="GI788">
        <v>0.414469790952808</v>
      </c>
      <c r="GJ788">
        <v>-1</v>
      </c>
      <c r="GK788">
        <v>20.13412</v>
      </c>
      <c r="GL788">
        <v>-0.0971097744360901</v>
      </c>
      <c r="GM788">
        <v>0.010150201968434</v>
      </c>
      <c r="GN788">
        <v>1</v>
      </c>
      <c r="GO788">
        <v>1</v>
      </c>
      <c r="GP788">
        <v>2</v>
      </c>
      <c r="GQ788" t="s">
        <v>446</v>
      </c>
      <c r="GR788">
        <v>3.12793</v>
      </c>
      <c r="GS788">
        <v>2.7137</v>
      </c>
      <c r="GT788">
        <v>0.079494</v>
      </c>
      <c r="GU788">
        <v>0.0798848</v>
      </c>
      <c r="GV788">
        <v>0.154999</v>
      </c>
      <c r="GW788">
        <v>0.102902</v>
      </c>
      <c r="GX788">
        <v>33309.6</v>
      </c>
      <c r="GY788">
        <v>35274.6</v>
      </c>
      <c r="GZ788">
        <v>32851.2</v>
      </c>
      <c r="HA788">
        <v>34824.1</v>
      </c>
      <c r="HB788">
        <v>39683.1</v>
      </c>
      <c r="HC788">
        <v>45020.8</v>
      </c>
      <c r="HD788">
        <v>51570.6</v>
      </c>
      <c r="HE788">
        <v>55821.5</v>
      </c>
      <c r="HF788">
        <v>1.71963</v>
      </c>
      <c r="HG788">
        <v>1.57108</v>
      </c>
      <c r="HH788">
        <v>-0.0696704</v>
      </c>
      <c r="HI788">
        <v>0</v>
      </c>
      <c r="HJ788">
        <v>43.1138</v>
      </c>
      <c r="HK788">
        <v>999.9</v>
      </c>
      <c r="HL788">
        <v>55.17</v>
      </c>
      <c r="HM788">
        <v>30.393</v>
      </c>
      <c r="HN788">
        <v>26.6519</v>
      </c>
      <c r="HO788">
        <v>60.5298</v>
      </c>
      <c r="HP788">
        <v>41.4263</v>
      </c>
      <c r="HQ788">
        <v>1</v>
      </c>
      <c r="HR788">
        <v>1.95852</v>
      </c>
      <c r="HS788">
        <v>2.79172</v>
      </c>
      <c r="HT788">
        <v>20.0998</v>
      </c>
      <c r="HU788">
        <v>5.19019</v>
      </c>
      <c r="HV788">
        <v>12.0158</v>
      </c>
      <c r="HW788">
        <v>4.97075</v>
      </c>
      <c r="HX788">
        <v>3.29503</v>
      </c>
      <c r="HY788">
        <v>9999</v>
      </c>
      <c r="HZ788">
        <v>9999</v>
      </c>
      <c r="IA788">
        <v>999.9</v>
      </c>
      <c r="IB788">
        <v>9999</v>
      </c>
      <c r="IC788">
        <v>1.86325</v>
      </c>
      <c r="ID788">
        <v>1.86812</v>
      </c>
      <c r="IE788">
        <v>1.86784</v>
      </c>
      <c r="IF788">
        <v>1.86905</v>
      </c>
      <c r="IG788">
        <v>1.86981</v>
      </c>
      <c r="IH788">
        <v>1.86585</v>
      </c>
      <c r="II788">
        <v>1.86695</v>
      </c>
      <c r="IJ788">
        <v>1.86841</v>
      </c>
      <c r="IK788">
        <v>5</v>
      </c>
      <c r="IL788">
        <v>0</v>
      </c>
      <c r="IM788">
        <v>0</v>
      </c>
      <c r="IN788">
        <v>0</v>
      </c>
      <c r="IO788" t="s">
        <v>441</v>
      </c>
      <c r="IP788" t="s">
        <v>442</v>
      </c>
      <c r="IQ788" t="s">
        <v>443</v>
      </c>
      <c r="IR788" t="s">
        <v>443</v>
      </c>
      <c r="IS788" t="s">
        <v>443</v>
      </c>
      <c r="IT788" t="s">
        <v>443</v>
      </c>
      <c r="IU788">
        <v>0</v>
      </c>
      <c r="IV788">
        <v>100</v>
      </c>
      <c r="IW788">
        <v>100</v>
      </c>
      <c r="IX788">
        <v>1.098</v>
      </c>
      <c r="IY788">
        <v>-0.0441</v>
      </c>
      <c r="IZ788">
        <v>1.09748391826392</v>
      </c>
      <c r="JA788">
        <v>0</v>
      </c>
      <c r="JB788">
        <v>0</v>
      </c>
      <c r="JC788">
        <v>0</v>
      </c>
      <c r="JD788">
        <v>-0.0441141096964596</v>
      </c>
      <c r="JE788">
        <v>0</v>
      </c>
      <c r="JF788">
        <v>0</v>
      </c>
      <c r="JG788">
        <v>0</v>
      </c>
      <c r="JH788">
        <v>5</v>
      </c>
      <c r="JI788">
        <v>2273</v>
      </c>
      <c r="JJ788">
        <v>0</v>
      </c>
      <c r="JK788">
        <v>25</v>
      </c>
      <c r="JL788">
        <v>29357029.4</v>
      </c>
      <c r="JM788">
        <v>29357029.4</v>
      </c>
      <c r="JN788">
        <v>0.921631</v>
      </c>
      <c r="JO788">
        <v>2.62817</v>
      </c>
      <c r="JP788">
        <v>1.54785</v>
      </c>
      <c r="JQ788">
        <v>2.31445</v>
      </c>
      <c r="JR788">
        <v>1.64673</v>
      </c>
      <c r="JS788">
        <v>2.34985</v>
      </c>
      <c r="JT788">
        <v>34.1905</v>
      </c>
      <c r="JU788">
        <v>24.1838</v>
      </c>
      <c r="JV788">
        <v>18</v>
      </c>
      <c r="JW788">
        <v>499.049</v>
      </c>
      <c r="JX788">
        <v>392.551</v>
      </c>
      <c r="JY788">
        <v>40.6468</v>
      </c>
      <c r="JZ788">
        <v>49.9165</v>
      </c>
      <c r="KA788">
        <v>29.9999</v>
      </c>
      <c r="KB788">
        <v>49.6176</v>
      </c>
      <c r="KC788">
        <v>49.4734</v>
      </c>
      <c r="KD788">
        <v>18.4686</v>
      </c>
      <c r="KE788">
        <v>0</v>
      </c>
      <c r="KF788">
        <v>100</v>
      </c>
      <c r="KG788">
        <v>40.6542</v>
      </c>
      <c r="KH788">
        <v>366.218</v>
      </c>
      <c r="KI788">
        <v>26.2864</v>
      </c>
      <c r="KJ788">
        <v>93.5151</v>
      </c>
      <c r="KK788">
        <v>90.3403</v>
      </c>
    </row>
    <row r="789" spans="1:297">
      <c r="A789">
        <v>773</v>
      </c>
      <c r="B789">
        <v>1761421767</v>
      </c>
      <c r="C789">
        <v>13586</v>
      </c>
      <c r="D789" t="s">
        <v>1996</v>
      </c>
      <c r="E789" t="s">
        <v>1997</v>
      </c>
      <c r="F789">
        <v>5</v>
      </c>
      <c r="G789" t="s">
        <v>1989</v>
      </c>
      <c r="H789" t="s">
        <v>436</v>
      </c>
      <c r="I789">
        <v>1761421758.84615</v>
      </c>
      <c r="J789">
        <f>(K789)/1000</f>
        <v>0</v>
      </c>
      <c r="K789">
        <f>IF(DP789, AN789, AH789)</f>
        <v>0</v>
      </c>
      <c r="L789">
        <f>IF(DP789, AI789, AG789)</f>
        <v>0</v>
      </c>
      <c r="M789">
        <f>DR789 - IF(AU789&gt;1, L789*DL789*100.0/(AW789), 0)</f>
        <v>0</v>
      </c>
      <c r="N789">
        <f>((T789-J789/2)*M789-L789)/(T789+J789/2)</f>
        <v>0</v>
      </c>
      <c r="O789">
        <f>N789*(DY789+DZ789)/1000.0</f>
        <v>0</v>
      </c>
      <c r="P789">
        <f>(DR789 - IF(AU789&gt;1, L789*DL789*100.0/(AW789), 0))*(DY789+DZ789)/1000.0</f>
        <v>0</v>
      </c>
      <c r="Q789">
        <f>2.0/((1/S789-1/R789)+SIGN(S789)*SQRT((1/S789-1/R789)*(1/S789-1/R789) + 4*DM789/((DM789+1)*(DM789+1))*(2*1/S789*1/R789-1/R789*1/R789)))</f>
        <v>0</v>
      </c>
      <c r="R789">
        <f>IF(LEFT(DN789,1)&lt;&gt;"0",IF(LEFT(DN789,1)="1",3.0,DO789),$D$5+$E$5*(EF789*DY789/($K$5*1000))+$F$5*(EF789*DY789/($K$5*1000))*MAX(MIN(DL789,$J$5),$I$5)*MAX(MIN(DL789,$J$5),$I$5)+$G$5*MAX(MIN(DL789,$J$5),$I$5)*(EF789*DY789/($K$5*1000))+$H$5*(EF789*DY789/($K$5*1000))*(EF789*DY789/($K$5*1000)))</f>
        <v>0</v>
      </c>
      <c r="S789">
        <f>J789*(1000-(1000*0.61365*exp(17.502*W789/(240.97+W789))/(DY789+DZ789)+DT789)/2)/(1000*0.61365*exp(17.502*W789/(240.97+W789))/(DY789+DZ789)-DT789)</f>
        <v>0</v>
      </c>
      <c r="T789">
        <f>1/((DM789+1)/(Q789/1.6)+1/(R789/1.37)) + DM789/((DM789+1)/(Q789/1.6) + DM789/(R789/1.37))</f>
        <v>0</v>
      </c>
      <c r="U789">
        <f>(DH789*DK789)</f>
        <v>0</v>
      </c>
      <c r="V789">
        <f>(EA789+(U789+2*0.95*5.67E-8*(((EA789+$B$7)+273)^4-(EA789+273)^4)-44100*J789)/(1.84*29.3*R789+8*0.95*5.67E-8*(EA789+273)^3))</f>
        <v>0</v>
      </c>
      <c r="W789">
        <f>($C$7*EB789+$D$7*EC789+$E$7*V789)</f>
        <v>0</v>
      </c>
      <c r="X789">
        <f>0.61365*exp(17.502*W789/(240.97+W789))</f>
        <v>0</v>
      </c>
      <c r="Y789">
        <f>(Z789/AA789*100)</f>
        <v>0</v>
      </c>
      <c r="Z789">
        <f>DT789*(DY789+DZ789)/1000</f>
        <v>0</v>
      </c>
      <c r="AA789">
        <f>0.61365*exp(17.502*EA789/(240.97+EA789))</f>
        <v>0</v>
      </c>
      <c r="AB789">
        <f>(X789-DT789*(DY789+DZ789)/1000)</f>
        <v>0</v>
      </c>
      <c r="AC789">
        <f>(-J789*44100)</f>
        <v>0</v>
      </c>
      <c r="AD789">
        <f>2*29.3*R789*0.92*(EA789-W789)</f>
        <v>0</v>
      </c>
      <c r="AE789">
        <f>2*0.95*5.67E-8*(((EA789+$B$7)+273)^4-(W789+273)^4)</f>
        <v>0</v>
      </c>
      <c r="AF789">
        <f>U789+AE789+AC789+AD789</f>
        <v>0</v>
      </c>
      <c r="AG789">
        <f>DX789*AU789*(DS789-DR789*(1000-AU789*DU789)/(1000-AU789*DT789))/(100*DL789)</f>
        <v>0</v>
      </c>
      <c r="AH789">
        <f>1000*DX789*AU789*(DT789-DU789)/(100*DL789*(1000-AU789*DT789))</f>
        <v>0</v>
      </c>
      <c r="AI789">
        <f>(AJ789 - AK789 - DY789*1E3/(8.314*(EA789+273.15)) * AM789/DX789 * AL789) * DX789/(100*DL789) * (1000 - DU789)/1000</f>
        <v>0</v>
      </c>
      <c r="AJ789">
        <v>391.644166517137</v>
      </c>
      <c r="AK789">
        <v>393.314672727273</v>
      </c>
      <c r="AL789">
        <v>-2.87111257495403</v>
      </c>
      <c r="AM789">
        <v>65.5647914512343</v>
      </c>
      <c r="AN789">
        <f>(AP789 - AO789 + DY789*1E3/(8.314*(EA789+273.15)) * AR789/DX789 * AQ789) * DX789/(100*DL789) * 1000/(1000 - AP789)</f>
        <v>0</v>
      </c>
      <c r="AO789">
        <v>25.5227519034795</v>
      </c>
      <c r="AP789">
        <v>45.6277012121212</v>
      </c>
      <c r="AQ789">
        <v>-0.000342263396706145</v>
      </c>
      <c r="AR789">
        <v>111.014895509676</v>
      </c>
      <c r="AS789">
        <v>0</v>
      </c>
      <c r="AT789">
        <v>0</v>
      </c>
      <c r="AU789">
        <f>IF(AS789*$H$13&gt;=AW789,1.0,(AW789/(AW789-AS789*$H$13)))</f>
        <v>0</v>
      </c>
      <c r="AV789">
        <f>(AU789-1)*100</f>
        <v>0</v>
      </c>
      <c r="AW789">
        <f>MAX(0,($B$13+$C$13*EF789)/(1+$D$13*EF789)*DY789/(EA789+273)*$E$13)</f>
        <v>0</v>
      </c>
      <c r="AX789" t="s">
        <v>437</v>
      </c>
      <c r="AY789" t="s">
        <v>437</v>
      </c>
      <c r="AZ789">
        <v>0</v>
      </c>
      <c r="BA789">
        <v>0</v>
      </c>
      <c r="BB789">
        <f>1-AZ789/BA789</f>
        <v>0</v>
      </c>
      <c r="BC789">
        <v>0</v>
      </c>
      <c r="BD789" t="s">
        <v>437</v>
      </c>
      <c r="BE789" t="s">
        <v>437</v>
      </c>
      <c r="BF789">
        <v>0</v>
      </c>
      <c r="BG789">
        <v>0</v>
      </c>
      <c r="BH789">
        <f>1-BF789/BG789</f>
        <v>0</v>
      </c>
      <c r="BI789">
        <v>0.5</v>
      </c>
      <c r="BJ789">
        <f>DI789</f>
        <v>0</v>
      </c>
      <c r="BK789">
        <f>L789</f>
        <v>0</v>
      </c>
      <c r="BL789">
        <f>BH789*BI789*BJ789</f>
        <v>0</v>
      </c>
      <c r="BM789">
        <f>(BK789-BC789)/BJ789</f>
        <v>0</v>
      </c>
      <c r="BN789">
        <f>(BA789-BG789)/BG789</f>
        <v>0</v>
      </c>
      <c r="BO789">
        <f>AZ789/(BB789+AZ789/BG789)</f>
        <v>0</v>
      </c>
      <c r="BP789" t="s">
        <v>437</v>
      </c>
      <c r="BQ789">
        <v>0</v>
      </c>
      <c r="BR789">
        <f>IF(BQ789&lt;&gt;0, BQ789, BO789)</f>
        <v>0</v>
      </c>
      <c r="BS789">
        <f>1-BR789/BG789</f>
        <v>0</v>
      </c>
      <c r="BT789">
        <f>(BG789-BF789)/(BG789-BR789)</f>
        <v>0</v>
      </c>
      <c r="BU789">
        <f>(BA789-BG789)/(BA789-BR789)</f>
        <v>0</v>
      </c>
      <c r="BV789">
        <f>(BG789-BF789)/(BG789-AZ789)</f>
        <v>0</v>
      </c>
      <c r="BW789">
        <f>(BA789-BG789)/(BA789-AZ789)</f>
        <v>0</v>
      </c>
      <c r="BX789">
        <f>(BT789*BR789/BF789)</f>
        <v>0</v>
      </c>
      <c r="BY789">
        <f>(1-BX789)</f>
        <v>0</v>
      </c>
      <c r="DH789">
        <f>$B$11*EG789+$C$11*EH789+$F$11*ES789*(1-EV789)</f>
        <v>0</v>
      </c>
      <c r="DI789">
        <f>DH789*DJ789</f>
        <v>0</v>
      </c>
      <c r="DJ789">
        <f>($B$11*$D$9+$C$11*$D$9+$F$11*((FF789+EX789)/MAX(FF789+EX789+FG789, 0.1)*$I$9+FG789/MAX(FF789+EX789+FG789, 0.1)*$J$9))/($B$11+$C$11+$F$11)</f>
        <v>0</v>
      </c>
      <c r="DK789">
        <f>($B$11*$K$9+$C$11*$K$9+$F$11*((FF789+EX789)/MAX(FF789+EX789+FG789, 0.1)*$P$9+FG789/MAX(FF789+EX789+FG789, 0.1)*$Q$9))/($B$11+$C$11+$F$11)</f>
        <v>0</v>
      </c>
      <c r="DL789">
        <v>6</v>
      </c>
      <c r="DM789">
        <v>0.5</v>
      </c>
      <c r="DN789" t="s">
        <v>438</v>
      </c>
      <c r="DO789">
        <v>2</v>
      </c>
      <c r="DP789" t="b">
        <v>1</v>
      </c>
      <c r="DQ789">
        <v>1761421758.84615</v>
      </c>
      <c r="DR789">
        <v>390.856692307692</v>
      </c>
      <c r="DS789">
        <v>397.067615384615</v>
      </c>
      <c r="DT789">
        <v>45.6427846153846</v>
      </c>
      <c r="DU789">
        <v>25.5215</v>
      </c>
      <c r="DV789">
        <v>389.759461538461</v>
      </c>
      <c r="DW789">
        <v>45.6868846153846</v>
      </c>
      <c r="DX789">
        <v>500.000230769231</v>
      </c>
      <c r="DY789">
        <v>90.1978076923077</v>
      </c>
      <c r="DZ789">
        <v>0.0357506</v>
      </c>
      <c r="EA789">
        <v>44.3026</v>
      </c>
      <c r="EB789">
        <v>42.0041076923077</v>
      </c>
      <c r="EC789">
        <v>999.9</v>
      </c>
      <c r="ED789">
        <v>0</v>
      </c>
      <c r="EE789">
        <v>0</v>
      </c>
      <c r="EF789">
        <v>9999.23461538462</v>
      </c>
      <c r="EG789">
        <v>0</v>
      </c>
      <c r="EH789">
        <v>1262.75461538462</v>
      </c>
      <c r="EI789">
        <v>-6.21072923076923</v>
      </c>
      <c r="EJ789">
        <v>409.549846153846</v>
      </c>
      <c r="EK789">
        <v>407.466615384615</v>
      </c>
      <c r="EL789">
        <v>20.1212692307692</v>
      </c>
      <c r="EM789">
        <v>397.067615384615</v>
      </c>
      <c r="EN789">
        <v>25.5215</v>
      </c>
      <c r="EO789">
        <v>4.11687846153846</v>
      </c>
      <c r="EP789">
        <v>2.30198384615385</v>
      </c>
      <c r="EQ789">
        <v>29.4045230769231</v>
      </c>
      <c r="ER789">
        <v>19.6902923076923</v>
      </c>
      <c r="ES789">
        <v>1199.98615384615</v>
      </c>
      <c r="ET789">
        <v>0.96699</v>
      </c>
      <c r="EU789">
        <v>0.0330096</v>
      </c>
      <c r="EV789">
        <v>0</v>
      </c>
      <c r="EW789">
        <v>1189.45538461538</v>
      </c>
      <c r="EX789">
        <v>5.00059</v>
      </c>
      <c r="EY789">
        <v>15139.2769230769</v>
      </c>
      <c r="EZ789">
        <v>10358.5692307692</v>
      </c>
      <c r="FA789">
        <v>58.0047692307692</v>
      </c>
      <c r="FB789">
        <v>59.4757692307692</v>
      </c>
      <c r="FC789">
        <v>58.187</v>
      </c>
      <c r="FD789">
        <v>59.062</v>
      </c>
      <c r="FE789">
        <v>59.187</v>
      </c>
      <c r="FF789">
        <v>1155.53615384615</v>
      </c>
      <c r="FG789">
        <v>39.45</v>
      </c>
      <c r="FH789">
        <v>0</v>
      </c>
      <c r="FI789">
        <v>1761421727.5</v>
      </c>
      <c r="FJ789">
        <v>0</v>
      </c>
      <c r="FK789">
        <v>1189.5608</v>
      </c>
      <c r="FL789">
        <v>5.61538459870502</v>
      </c>
      <c r="FM789">
        <v>65.3461536732455</v>
      </c>
      <c r="FN789">
        <v>15140.444</v>
      </c>
      <c r="FO789">
        <v>15</v>
      </c>
      <c r="FP789">
        <v>0</v>
      </c>
      <c r="FQ789" t="s">
        <v>439</v>
      </c>
      <c r="FR789">
        <v>0</v>
      </c>
      <c r="FS789">
        <v>0</v>
      </c>
      <c r="FT789">
        <v>0</v>
      </c>
      <c r="FU789">
        <v>0</v>
      </c>
      <c r="FV789">
        <v>0</v>
      </c>
      <c r="FW789">
        <v>0</v>
      </c>
      <c r="FX789">
        <v>0</v>
      </c>
      <c r="FY789">
        <v>0</v>
      </c>
      <c r="FZ789">
        <v>0</v>
      </c>
      <c r="GA789">
        <v>0</v>
      </c>
      <c r="GB789">
        <v>0</v>
      </c>
      <c r="GC789">
        <v>-9.57491047619048</v>
      </c>
      <c r="GD789">
        <v>73.4205857142857</v>
      </c>
      <c r="GE789">
        <v>7.49447730211997</v>
      </c>
      <c r="GF789">
        <v>0</v>
      </c>
      <c r="GG789">
        <v>1189.32117647059</v>
      </c>
      <c r="GH789">
        <v>4.61970969980959</v>
      </c>
      <c r="GI789">
        <v>0.511162255268407</v>
      </c>
      <c r="GJ789">
        <v>-1</v>
      </c>
      <c r="GK789">
        <v>20.1256333333333</v>
      </c>
      <c r="GL789">
        <v>-0.0905922077921832</v>
      </c>
      <c r="GM789">
        <v>0.00983213067706062</v>
      </c>
      <c r="GN789">
        <v>1</v>
      </c>
      <c r="GO789">
        <v>1</v>
      </c>
      <c r="GP789">
        <v>2</v>
      </c>
      <c r="GQ789" t="s">
        <v>446</v>
      </c>
      <c r="GR789">
        <v>3.12795</v>
      </c>
      <c r="GS789">
        <v>2.71333</v>
      </c>
      <c r="GT789">
        <v>0.0772587</v>
      </c>
      <c r="GU789">
        <v>0.0772826</v>
      </c>
      <c r="GV789">
        <v>0.154964</v>
      </c>
      <c r="GW789">
        <v>0.10291</v>
      </c>
      <c r="GX789">
        <v>33391</v>
      </c>
      <c r="GY789">
        <v>35374.7</v>
      </c>
      <c r="GZ789">
        <v>32851.7</v>
      </c>
      <c r="HA789">
        <v>34824.5</v>
      </c>
      <c r="HB789">
        <v>39684.7</v>
      </c>
      <c r="HC789">
        <v>45020.5</v>
      </c>
      <c r="HD789">
        <v>51571.3</v>
      </c>
      <c r="HE789">
        <v>55822.1</v>
      </c>
      <c r="HF789">
        <v>1.71957</v>
      </c>
      <c r="HG789">
        <v>1.5712</v>
      </c>
      <c r="HH789">
        <v>-0.0696927</v>
      </c>
      <c r="HI789">
        <v>0</v>
      </c>
      <c r="HJ789">
        <v>43.1217</v>
      </c>
      <c r="HK789">
        <v>999.9</v>
      </c>
      <c r="HL789">
        <v>55.17</v>
      </c>
      <c r="HM789">
        <v>30.393</v>
      </c>
      <c r="HN789">
        <v>26.6549</v>
      </c>
      <c r="HO789">
        <v>60.0298</v>
      </c>
      <c r="HP789">
        <v>41.4824</v>
      </c>
      <c r="HQ789">
        <v>1</v>
      </c>
      <c r="HR789">
        <v>1.95672</v>
      </c>
      <c r="HS789">
        <v>2.64815</v>
      </c>
      <c r="HT789">
        <v>20.1021</v>
      </c>
      <c r="HU789">
        <v>5.18779</v>
      </c>
      <c r="HV789">
        <v>12.0159</v>
      </c>
      <c r="HW789">
        <v>4.96975</v>
      </c>
      <c r="HX789">
        <v>3.29495</v>
      </c>
      <c r="HY789">
        <v>9999</v>
      </c>
      <c r="HZ789">
        <v>9999</v>
      </c>
      <c r="IA789">
        <v>999.9</v>
      </c>
      <c r="IB789">
        <v>9999</v>
      </c>
      <c r="IC789">
        <v>1.86325</v>
      </c>
      <c r="ID789">
        <v>1.8681</v>
      </c>
      <c r="IE789">
        <v>1.86784</v>
      </c>
      <c r="IF789">
        <v>1.86905</v>
      </c>
      <c r="IG789">
        <v>1.86981</v>
      </c>
      <c r="IH789">
        <v>1.86586</v>
      </c>
      <c r="II789">
        <v>1.86695</v>
      </c>
      <c r="IJ789">
        <v>1.8684</v>
      </c>
      <c r="IK789">
        <v>5</v>
      </c>
      <c r="IL789">
        <v>0</v>
      </c>
      <c r="IM789">
        <v>0</v>
      </c>
      <c r="IN789">
        <v>0</v>
      </c>
      <c r="IO789" t="s">
        <v>441</v>
      </c>
      <c r="IP789" t="s">
        <v>442</v>
      </c>
      <c r="IQ789" t="s">
        <v>443</v>
      </c>
      <c r="IR789" t="s">
        <v>443</v>
      </c>
      <c r="IS789" t="s">
        <v>443</v>
      </c>
      <c r="IT789" t="s">
        <v>443</v>
      </c>
      <c r="IU789">
        <v>0</v>
      </c>
      <c r="IV789">
        <v>100</v>
      </c>
      <c r="IW789">
        <v>100</v>
      </c>
      <c r="IX789">
        <v>1.097</v>
      </c>
      <c r="IY789">
        <v>-0.0441</v>
      </c>
      <c r="IZ789">
        <v>1.09748391826392</v>
      </c>
      <c r="JA789">
        <v>0</v>
      </c>
      <c r="JB789">
        <v>0</v>
      </c>
      <c r="JC789">
        <v>0</v>
      </c>
      <c r="JD789">
        <v>-0.0441141096964596</v>
      </c>
      <c r="JE789">
        <v>0</v>
      </c>
      <c r="JF789">
        <v>0</v>
      </c>
      <c r="JG789">
        <v>0</v>
      </c>
      <c r="JH789">
        <v>5</v>
      </c>
      <c r="JI789">
        <v>2273</v>
      </c>
      <c r="JJ789">
        <v>0</v>
      </c>
      <c r="JK789">
        <v>25</v>
      </c>
      <c r="JL789">
        <v>29357029.4</v>
      </c>
      <c r="JM789">
        <v>29357029.4</v>
      </c>
      <c r="JN789">
        <v>0.887451</v>
      </c>
      <c r="JO789">
        <v>2.63428</v>
      </c>
      <c r="JP789">
        <v>1.54785</v>
      </c>
      <c r="JQ789">
        <v>2.31445</v>
      </c>
      <c r="JR789">
        <v>1.64551</v>
      </c>
      <c r="JS789">
        <v>2.33521</v>
      </c>
      <c r="JT789">
        <v>34.1905</v>
      </c>
      <c r="JU789">
        <v>24.1838</v>
      </c>
      <c r="JV789">
        <v>18</v>
      </c>
      <c r="JW789">
        <v>498.949</v>
      </c>
      <c r="JX789">
        <v>392.58</v>
      </c>
      <c r="JY789">
        <v>40.6278</v>
      </c>
      <c r="JZ789">
        <v>49.9061</v>
      </c>
      <c r="KA789">
        <v>29.9988</v>
      </c>
      <c r="KB789">
        <v>49.6072</v>
      </c>
      <c r="KC789">
        <v>49.4633</v>
      </c>
      <c r="KD789">
        <v>17.7987</v>
      </c>
      <c r="KE789">
        <v>0</v>
      </c>
      <c r="KF789">
        <v>100</v>
      </c>
      <c r="KG789">
        <v>40.6488</v>
      </c>
      <c r="KH789">
        <v>346.096</v>
      </c>
      <c r="KI789">
        <v>26.2864</v>
      </c>
      <c r="KJ789">
        <v>93.5165</v>
      </c>
      <c r="KK789">
        <v>90.3413</v>
      </c>
    </row>
    <row r="790" spans="1:297">
      <c r="A790">
        <v>774</v>
      </c>
      <c r="B790">
        <v>1761421772</v>
      </c>
      <c r="C790">
        <v>13591</v>
      </c>
      <c r="D790" t="s">
        <v>1998</v>
      </c>
      <c r="E790" t="s">
        <v>1999</v>
      </c>
      <c r="F790">
        <v>5</v>
      </c>
      <c r="G790" t="s">
        <v>1989</v>
      </c>
      <c r="H790" t="s">
        <v>436</v>
      </c>
      <c r="I790">
        <v>1761421763.84615</v>
      </c>
      <c r="J790">
        <f>(K790)/1000</f>
        <v>0</v>
      </c>
      <c r="K790">
        <f>IF(DP790, AN790, AH790)</f>
        <v>0</v>
      </c>
      <c r="L790">
        <f>IF(DP790, AI790, AG790)</f>
        <v>0</v>
      </c>
      <c r="M790">
        <f>DR790 - IF(AU790&gt;1, L790*DL790*100.0/(AW790), 0)</f>
        <v>0</v>
      </c>
      <c r="N790">
        <f>((T790-J790/2)*M790-L790)/(T790+J790/2)</f>
        <v>0</v>
      </c>
      <c r="O790">
        <f>N790*(DY790+DZ790)/1000.0</f>
        <v>0</v>
      </c>
      <c r="P790">
        <f>(DR790 - IF(AU790&gt;1, L790*DL790*100.0/(AW790), 0))*(DY790+DZ790)/1000.0</f>
        <v>0</v>
      </c>
      <c r="Q790">
        <f>2.0/((1/S790-1/R790)+SIGN(S790)*SQRT((1/S790-1/R790)*(1/S790-1/R790) + 4*DM790/((DM790+1)*(DM790+1))*(2*1/S790*1/R790-1/R790*1/R790)))</f>
        <v>0</v>
      </c>
      <c r="R790">
        <f>IF(LEFT(DN790,1)&lt;&gt;"0",IF(LEFT(DN790,1)="1",3.0,DO790),$D$5+$E$5*(EF790*DY790/($K$5*1000))+$F$5*(EF790*DY790/($K$5*1000))*MAX(MIN(DL790,$J$5),$I$5)*MAX(MIN(DL790,$J$5),$I$5)+$G$5*MAX(MIN(DL790,$J$5),$I$5)*(EF790*DY790/($K$5*1000))+$H$5*(EF790*DY790/($K$5*1000))*(EF790*DY790/($K$5*1000)))</f>
        <v>0</v>
      </c>
      <c r="S790">
        <f>J790*(1000-(1000*0.61365*exp(17.502*W790/(240.97+W790))/(DY790+DZ790)+DT790)/2)/(1000*0.61365*exp(17.502*W790/(240.97+W790))/(DY790+DZ790)-DT790)</f>
        <v>0</v>
      </c>
      <c r="T790">
        <f>1/((DM790+1)/(Q790/1.6)+1/(R790/1.37)) + DM790/((DM790+1)/(Q790/1.6) + DM790/(R790/1.37))</f>
        <v>0</v>
      </c>
      <c r="U790">
        <f>(DH790*DK790)</f>
        <v>0</v>
      </c>
      <c r="V790">
        <f>(EA790+(U790+2*0.95*5.67E-8*(((EA790+$B$7)+273)^4-(EA790+273)^4)-44100*J790)/(1.84*29.3*R790+8*0.95*5.67E-8*(EA790+273)^3))</f>
        <v>0</v>
      </c>
      <c r="W790">
        <f>($C$7*EB790+$D$7*EC790+$E$7*V790)</f>
        <v>0</v>
      </c>
      <c r="X790">
        <f>0.61365*exp(17.502*W790/(240.97+W790))</f>
        <v>0</v>
      </c>
      <c r="Y790">
        <f>(Z790/AA790*100)</f>
        <v>0</v>
      </c>
      <c r="Z790">
        <f>DT790*(DY790+DZ790)/1000</f>
        <v>0</v>
      </c>
      <c r="AA790">
        <f>0.61365*exp(17.502*EA790/(240.97+EA790))</f>
        <v>0</v>
      </c>
      <c r="AB790">
        <f>(X790-DT790*(DY790+DZ790)/1000)</f>
        <v>0</v>
      </c>
      <c r="AC790">
        <f>(-J790*44100)</f>
        <v>0</v>
      </c>
      <c r="AD790">
        <f>2*29.3*R790*0.92*(EA790-W790)</f>
        <v>0</v>
      </c>
      <c r="AE790">
        <f>2*0.95*5.67E-8*(((EA790+$B$7)+273)^4-(W790+273)^4)</f>
        <v>0</v>
      </c>
      <c r="AF790">
        <f>U790+AE790+AC790+AD790</f>
        <v>0</v>
      </c>
      <c r="AG790">
        <f>DX790*AU790*(DS790-DR790*(1000-AU790*DU790)/(1000-AU790*DT790))/(100*DL790)</f>
        <v>0</v>
      </c>
      <c r="AH790">
        <f>1000*DX790*AU790*(DT790-DU790)/(100*DL790*(1000-AU790*DT790))</f>
        <v>0</v>
      </c>
      <c r="AI790">
        <f>(AJ790 - AK790 - DY790*1E3/(8.314*(EA790+273.15)) * AM790/DX790 * AL790) * DX790/(100*DL790) * (1000 - DU790)/1000</f>
        <v>0</v>
      </c>
      <c r="AJ790">
        <v>375.454838175213</v>
      </c>
      <c r="AK790">
        <v>378.488769696969</v>
      </c>
      <c r="AL790">
        <v>-3.00629173048313</v>
      </c>
      <c r="AM790">
        <v>65.5647914512343</v>
      </c>
      <c r="AN790">
        <f>(AP790 - AO790 + DY790*1E3/(8.314*(EA790+273.15)) * AR790/DX790 * AQ790) * DX790/(100*DL790) * 1000/(1000 - AP790)</f>
        <v>0</v>
      </c>
      <c r="AO790">
        <v>25.5217766498922</v>
      </c>
      <c r="AP790">
        <v>45.6062206060606</v>
      </c>
      <c r="AQ790">
        <v>-0.000456360855916008</v>
      </c>
      <c r="AR790">
        <v>111.014895509676</v>
      </c>
      <c r="AS790">
        <v>0</v>
      </c>
      <c r="AT790">
        <v>0</v>
      </c>
      <c r="AU790">
        <f>IF(AS790*$H$13&gt;=AW790,1.0,(AW790/(AW790-AS790*$H$13)))</f>
        <v>0</v>
      </c>
      <c r="AV790">
        <f>(AU790-1)*100</f>
        <v>0</v>
      </c>
      <c r="AW790">
        <f>MAX(0,($B$13+$C$13*EF790)/(1+$D$13*EF790)*DY790/(EA790+273)*$E$13)</f>
        <v>0</v>
      </c>
      <c r="AX790" t="s">
        <v>437</v>
      </c>
      <c r="AY790" t="s">
        <v>437</v>
      </c>
      <c r="AZ790">
        <v>0</v>
      </c>
      <c r="BA790">
        <v>0</v>
      </c>
      <c r="BB790">
        <f>1-AZ790/BA790</f>
        <v>0</v>
      </c>
      <c r="BC790">
        <v>0</v>
      </c>
      <c r="BD790" t="s">
        <v>437</v>
      </c>
      <c r="BE790" t="s">
        <v>437</v>
      </c>
      <c r="BF790">
        <v>0</v>
      </c>
      <c r="BG790">
        <v>0</v>
      </c>
      <c r="BH790">
        <f>1-BF790/BG790</f>
        <v>0</v>
      </c>
      <c r="BI790">
        <v>0.5</v>
      </c>
      <c r="BJ790">
        <f>DI790</f>
        <v>0</v>
      </c>
      <c r="BK790">
        <f>L790</f>
        <v>0</v>
      </c>
      <c r="BL790">
        <f>BH790*BI790*BJ790</f>
        <v>0</v>
      </c>
      <c r="BM790">
        <f>(BK790-BC790)/BJ790</f>
        <v>0</v>
      </c>
      <c r="BN790">
        <f>(BA790-BG790)/BG790</f>
        <v>0</v>
      </c>
      <c r="BO790">
        <f>AZ790/(BB790+AZ790/BG790)</f>
        <v>0</v>
      </c>
      <c r="BP790" t="s">
        <v>437</v>
      </c>
      <c r="BQ790">
        <v>0</v>
      </c>
      <c r="BR790">
        <f>IF(BQ790&lt;&gt;0, BQ790, BO790)</f>
        <v>0</v>
      </c>
      <c r="BS790">
        <f>1-BR790/BG790</f>
        <v>0</v>
      </c>
      <c r="BT790">
        <f>(BG790-BF790)/(BG790-BR790)</f>
        <v>0</v>
      </c>
      <c r="BU790">
        <f>(BA790-BG790)/(BA790-BR790)</f>
        <v>0</v>
      </c>
      <c r="BV790">
        <f>(BG790-BF790)/(BG790-AZ790)</f>
        <v>0</v>
      </c>
      <c r="BW790">
        <f>(BA790-BG790)/(BA790-AZ790)</f>
        <v>0</v>
      </c>
      <c r="BX790">
        <f>(BT790*BR790/BF790)</f>
        <v>0</v>
      </c>
      <c r="BY790">
        <f>(1-BX790)</f>
        <v>0</v>
      </c>
      <c r="DH790">
        <f>$B$11*EG790+$C$11*EH790+$F$11*ES790*(1-EV790)</f>
        <v>0</v>
      </c>
      <c r="DI790">
        <f>DH790*DJ790</f>
        <v>0</v>
      </c>
      <c r="DJ790">
        <f>($B$11*$D$9+$C$11*$D$9+$F$11*((FF790+EX790)/MAX(FF790+EX790+FG790, 0.1)*$I$9+FG790/MAX(FF790+EX790+FG790, 0.1)*$J$9))/($B$11+$C$11+$F$11)</f>
        <v>0</v>
      </c>
      <c r="DK790">
        <f>($B$11*$K$9+$C$11*$K$9+$F$11*((FF790+EX790)/MAX(FF790+EX790+FG790, 0.1)*$P$9+FG790/MAX(FF790+EX790+FG790, 0.1)*$Q$9))/($B$11+$C$11+$F$11)</f>
        <v>0</v>
      </c>
      <c r="DL790">
        <v>6</v>
      </c>
      <c r="DM790">
        <v>0.5</v>
      </c>
      <c r="DN790" t="s">
        <v>438</v>
      </c>
      <c r="DO790">
        <v>2</v>
      </c>
      <c r="DP790" t="b">
        <v>1</v>
      </c>
      <c r="DQ790">
        <v>1761421763.84615</v>
      </c>
      <c r="DR790">
        <v>380.336307692308</v>
      </c>
      <c r="DS790">
        <v>381.578230769231</v>
      </c>
      <c r="DT790">
        <v>45.6321230769231</v>
      </c>
      <c r="DU790">
        <v>25.5219538461538</v>
      </c>
      <c r="DV790">
        <v>379.238923076923</v>
      </c>
      <c r="DW790">
        <v>45.6762307692308</v>
      </c>
      <c r="DX790">
        <v>500.022846153846</v>
      </c>
      <c r="DY790">
        <v>90.1978615384615</v>
      </c>
      <c r="DZ790">
        <v>0.0356806538461538</v>
      </c>
      <c r="EA790">
        <v>44.3022769230769</v>
      </c>
      <c r="EB790">
        <v>42.0064692307692</v>
      </c>
      <c r="EC790">
        <v>999.9</v>
      </c>
      <c r="ED790">
        <v>0</v>
      </c>
      <c r="EE790">
        <v>0</v>
      </c>
      <c r="EF790">
        <v>9997.40769230769</v>
      </c>
      <c r="EG790">
        <v>0</v>
      </c>
      <c r="EH790">
        <v>1262.76615384615</v>
      </c>
      <c r="EI790">
        <v>-1.24185615384615</v>
      </c>
      <c r="EJ790">
        <v>398.521923076923</v>
      </c>
      <c r="EK790">
        <v>391.571769230769</v>
      </c>
      <c r="EL790">
        <v>20.1101461538462</v>
      </c>
      <c r="EM790">
        <v>381.578230769231</v>
      </c>
      <c r="EN790">
        <v>25.5219538461538</v>
      </c>
      <c r="EO790">
        <v>4.11591923076923</v>
      </c>
      <c r="EP790">
        <v>2.30202615384615</v>
      </c>
      <c r="EQ790">
        <v>29.4004846153846</v>
      </c>
      <c r="ER790">
        <v>19.6905846153846</v>
      </c>
      <c r="ES790">
        <v>1199.98846153846</v>
      </c>
      <c r="ET790">
        <v>0.96699</v>
      </c>
      <c r="EU790">
        <v>0.0330096</v>
      </c>
      <c r="EV790">
        <v>0</v>
      </c>
      <c r="EW790">
        <v>1189.87692307692</v>
      </c>
      <c r="EX790">
        <v>5.00059</v>
      </c>
      <c r="EY790">
        <v>15143.1615384615</v>
      </c>
      <c r="EZ790">
        <v>10358.5769230769</v>
      </c>
      <c r="FA790">
        <v>58</v>
      </c>
      <c r="FB790">
        <v>59.4563846153846</v>
      </c>
      <c r="FC790">
        <v>58.187</v>
      </c>
      <c r="FD790">
        <v>59.062</v>
      </c>
      <c r="FE790">
        <v>59.187</v>
      </c>
      <c r="FF790">
        <v>1155.53846153846</v>
      </c>
      <c r="FG790">
        <v>39.45</v>
      </c>
      <c r="FH790">
        <v>0</v>
      </c>
      <c r="FI790">
        <v>1761421732.3</v>
      </c>
      <c r="FJ790">
        <v>0</v>
      </c>
      <c r="FK790">
        <v>1189.942</v>
      </c>
      <c r="FL790">
        <v>3.35923077192014</v>
      </c>
      <c r="FM790">
        <v>33.4076922863195</v>
      </c>
      <c r="FN790">
        <v>15144.072</v>
      </c>
      <c r="FO790">
        <v>15</v>
      </c>
      <c r="FP790">
        <v>0</v>
      </c>
      <c r="FQ790" t="s">
        <v>439</v>
      </c>
      <c r="FR790">
        <v>0</v>
      </c>
      <c r="FS790">
        <v>0</v>
      </c>
      <c r="FT790">
        <v>0</v>
      </c>
      <c r="FU790">
        <v>0</v>
      </c>
      <c r="FV790">
        <v>0</v>
      </c>
      <c r="FW790">
        <v>0</v>
      </c>
      <c r="FX790">
        <v>0</v>
      </c>
      <c r="FY790">
        <v>0</v>
      </c>
      <c r="FZ790">
        <v>0</v>
      </c>
      <c r="GA790">
        <v>0</v>
      </c>
      <c r="GB790">
        <v>0</v>
      </c>
      <c r="GC790">
        <v>-3.901545</v>
      </c>
      <c r="GD790">
        <v>60.1881248120301</v>
      </c>
      <c r="GE790">
        <v>5.99254753694464</v>
      </c>
      <c r="GF790">
        <v>0</v>
      </c>
      <c r="GG790">
        <v>1189.64029411765</v>
      </c>
      <c r="GH790">
        <v>4.76837280715915</v>
      </c>
      <c r="GI790">
        <v>0.533178511625815</v>
      </c>
      <c r="GJ790">
        <v>-1</v>
      </c>
      <c r="GK790">
        <v>20.11425</v>
      </c>
      <c r="GL790">
        <v>-0.136673684210507</v>
      </c>
      <c r="GM790">
        <v>0.0140872105116663</v>
      </c>
      <c r="GN790">
        <v>0</v>
      </c>
      <c r="GO790">
        <v>0</v>
      </c>
      <c r="GP790">
        <v>2</v>
      </c>
      <c r="GQ790" t="s">
        <v>473</v>
      </c>
      <c r="GR790">
        <v>3.12785</v>
      </c>
      <c r="GS790">
        <v>2.71348</v>
      </c>
      <c r="GT790">
        <v>0.074835</v>
      </c>
      <c r="GU790">
        <v>0.0743756</v>
      </c>
      <c r="GV790">
        <v>0.15492</v>
      </c>
      <c r="GW790">
        <v>0.102907</v>
      </c>
      <c r="GX790">
        <v>33479.1</v>
      </c>
      <c r="GY790">
        <v>35487.3</v>
      </c>
      <c r="GZ790">
        <v>32852</v>
      </c>
      <c r="HA790">
        <v>34825.6</v>
      </c>
      <c r="HB790">
        <v>39686.9</v>
      </c>
      <c r="HC790">
        <v>45021.5</v>
      </c>
      <c r="HD790">
        <v>51572.1</v>
      </c>
      <c r="HE790">
        <v>55823.6</v>
      </c>
      <c r="HF790">
        <v>1.71963</v>
      </c>
      <c r="HG790">
        <v>1.57122</v>
      </c>
      <c r="HH790">
        <v>-0.070408</v>
      </c>
      <c r="HI790">
        <v>0</v>
      </c>
      <c r="HJ790">
        <v>43.1284</v>
      </c>
      <c r="HK790">
        <v>999.9</v>
      </c>
      <c r="HL790">
        <v>55.17</v>
      </c>
      <c r="HM790">
        <v>30.393</v>
      </c>
      <c r="HN790">
        <v>26.6517</v>
      </c>
      <c r="HO790">
        <v>60.0998</v>
      </c>
      <c r="HP790">
        <v>41.4944</v>
      </c>
      <c r="HQ790">
        <v>1</v>
      </c>
      <c r="HR790">
        <v>1.95536</v>
      </c>
      <c r="HS790">
        <v>2.59279</v>
      </c>
      <c r="HT790">
        <v>20.103</v>
      </c>
      <c r="HU790">
        <v>5.18899</v>
      </c>
      <c r="HV790">
        <v>12.0159</v>
      </c>
      <c r="HW790">
        <v>4.96985</v>
      </c>
      <c r="HX790">
        <v>3.295</v>
      </c>
      <c r="HY790">
        <v>9999</v>
      </c>
      <c r="HZ790">
        <v>9999</v>
      </c>
      <c r="IA790">
        <v>999.9</v>
      </c>
      <c r="IB790">
        <v>9999</v>
      </c>
      <c r="IC790">
        <v>1.86324</v>
      </c>
      <c r="ID790">
        <v>1.86809</v>
      </c>
      <c r="IE790">
        <v>1.86784</v>
      </c>
      <c r="IF790">
        <v>1.86905</v>
      </c>
      <c r="IG790">
        <v>1.86981</v>
      </c>
      <c r="IH790">
        <v>1.86586</v>
      </c>
      <c r="II790">
        <v>1.86693</v>
      </c>
      <c r="IJ790">
        <v>1.86843</v>
      </c>
      <c r="IK790">
        <v>5</v>
      </c>
      <c r="IL790">
        <v>0</v>
      </c>
      <c r="IM790">
        <v>0</v>
      </c>
      <c r="IN790">
        <v>0</v>
      </c>
      <c r="IO790" t="s">
        <v>441</v>
      </c>
      <c r="IP790" t="s">
        <v>442</v>
      </c>
      <c r="IQ790" t="s">
        <v>443</v>
      </c>
      <c r="IR790" t="s">
        <v>443</v>
      </c>
      <c r="IS790" t="s">
        <v>443</v>
      </c>
      <c r="IT790" t="s">
        <v>443</v>
      </c>
      <c r="IU790">
        <v>0</v>
      </c>
      <c r="IV790">
        <v>100</v>
      </c>
      <c r="IW790">
        <v>100</v>
      </c>
      <c r="IX790">
        <v>1.098</v>
      </c>
      <c r="IY790">
        <v>-0.0442</v>
      </c>
      <c r="IZ790">
        <v>1.09748391826392</v>
      </c>
      <c r="JA790">
        <v>0</v>
      </c>
      <c r="JB790">
        <v>0</v>
      </c>
      <c r="JC790">
        <v>0</v>
      </c>
      <c r="JD790">
        <v>-0.0441141096964596</v>
      </c>
      <c r="JE790">
        <v>0</v>
      </c>
      <c r="JF790">
        <v>0</v>
      </c>
      <c r="JG790">
        <v>0</v>
      </c>
      <c r="JH790">
        <v>5</v>
      </c>
      <c r="JI790">
        <v>2273</v>
      </c>
      <c r="JJ790">
        <v>0</v>
      </c>
      <c r="JK790">
        <v>25</v>
      </c>
      <c r="JL790">
        <v>29357029.5</v>
      </c>
      <c r="JM790">
        <v>29357029.5</v>
      </c>
      <c r="JN790">
        <v>0.855713</v>
      </c>
      <c r="JO790">
        <v>2.63672</v>
      </c>
      <c r="JP790">
        <v>1.54785</v>
      </c>
      <c r="JQ790">
        <v>2.31445</v>
      </c>
      <c r="JR790">
        <v>1.64551</v>
      </c>
      <c r="JS790">
        <v>2.28638</v>
      </c>
      <c r="JT790">
        <v>34.1905</v>
      </c>
      <c r="JU790">
        <v>24.1838</v>
      </c>
      <c r="JV790">
        <v>18</v>
      </c>
      <c r="JW790">
        <v>498.923</v>
      </c>
      <c r="JX790">
        <v>392.542</v>
      </c>
      <c r="JY790">
        <v>40.6284</v>
      </c>
      <c r="JZ790">
        <v>49.8945</v>
      </c>
      <c r="KA790">
        <v>29.9988</v>
      </c>
      <c r="KB790">
        <v>49.597</v>
      </c>
      <c r="KC790">
        <v>49.4518</v>
      </c>
      <c r="KD790">
        <v>17.1614</v>
      </c>
      <c r="KE790">
        <v>0</v>
      </c>
      <c r="KF790">
        <v>100</v>
      </c>
      <c r="KG790">
        <v>40.6356</v>
      </c>
      <c r="KH790">
        <v>332.64</v>
      </c>
      <c r="KI790">
        <v>26.2864</v>
      </c>
      <c r="KJ790">
        <v>93.5178</v>
      </c>
      <c r="KK790">
        <v>90.3438</v>
      </c>
    </row>
    <row r="791" spans="1:297">
      <c r="A791">
        <v>775</v>
      </c>
      <c r="B791">
        <v>1761421777</v>
      </c>
      <c r="C791">
        <v>13596</v>
      </c>
      <c r="D791" t="s">
        <v>2000</v>
      </c>
      <c r="E791" t="s">
        <v>2001</v>
      </c>
      <c r="F791">
        <v>5</v>
      </c>
      <c r="G791" t="s">
        <v>1989</v>
      </c>
      <c r="H791" t="s">
        <v>436</v>
      </c>
      <c r="I791">
        <v>1761421768.84615</v>
      </c>
      <c r="J791">
        <f>(K791)/1000</f>
        <v>0</v>
      </c>
      <c r="K791">
        <f>IF(DP791, AN791, AH791)</f>
        <v>0</v>
      </c>
      <c r="L791">
        <f>IF(DP791, AI791, AG791)</f>
        <v>0</v>
      </c>
      <c r="M791">
        <f>DR791 - IF(AU791&gt;1, L791*DL791*100.0/(AW791), 0)</f>
        <v>0</v>
      </c>
      <c r="N791">
        <f>((T791-J791/2)*M791-L791)/(T791+J791/2)</f>
        <v>0</v>
      </c>
      <c r="O791">
        <f>N791*(DY791+DZ791)/1000.0</f>
        <v>0</v>
      </c>
      <c r="P791">
        <f>(DR791 - IF(AU791&gt;1, L791*DL791*100.0/(AW791), 0))*(DY791+DZ791)/1000.0</f>
        <v>0</v>
      </c>
      <c r="Q791">
        <f>2.0/((1/S791-1/R791)+SIGN(S791)*SQRT((1/S791-1/R791)*(1/S791-1/R791) + 4*DM791/((DM791+1)*(DM791+1))*(2*1/S791*1/R791-1/R791*1/R791)))</f>
        <v>0</v>
      </c>
      <c r="R791">
        <f>IF(LEFT(DN791,1)&lt;&gt;"0",IF(LEFT(DN791,1)="1",3.0,DO791),$D$5+$E$5*(EF791*DY791/($K$5*1000))+$F$5*(EF791*DY791/($K$5*1000))*MAX(MIN(DL791,$J$5),$I$5)*MAX(MIN(DL791,$J$5),$I$5)+$G$5*MAX(MIN(DL791,$J$5),$I$5)*(EF791*DY791/($K$5*1000))+$H$5*(EF791*DY791/($K$5*1000))*(EF791*DY791/($K$5*1000)))</f>
        <v>0</v>
      </c>
      <c r="S791">
        <f>J791*(1000-(1000*0.61365*exp(17.502*W791/(240.97+W791))/(DY791+DZ791)+DT791)/2)/(1000*0.61365*exp(17.502*W791/(240.97+W791))/(DY791+DZ791)-DT791)</f>
        <v>0</v>
      </c>
      <c r="T791">
        <f>1/((DM791+1)/(Q791/1.6)+1/(R791/1.37)) + DM791/((DM791+1)/(Q791/1.6) + DM791/(R791/1.37))</f>
        <v>0</v>
      </c>
      <c r="U791">
        <f>(DH791*DK791)</f>
        <v>0</v>
      </c>
      <c r="V791">
        <f>(EA791+(U791+2*0.95*5.67E-8*(((EA791+$B$7)+273)^4-(EA791+273)^4)-44100*J791)/(1.84*29.3*R791+8*0.95*5.67E-8*(EA791+273)^3))</f>
        <v>0</v>
      </c>
      <c r="W791">
        <f>($C$7*EB791+$D$7*EC791+$E$7*V791)</f>
        <v>0</v>
      </c>
      <c r="X791">
        <f>0.61365*exp(17.502*W791/(240.97+W791))</f>
        <v>0</v>
      </c>
      <c r="Y791">
        <f>(Z791/AA791*100)</f>
        <v>0</v>
      </c>
      <c r="Z791">
        <f>DT791*(DY791+DZ791)/1000</f>
        <v>0</v>
      </c>
      <c r="AA791">
        <f>0.61365*exp(17.502*EA791/(240.97+EA791))</f>
        <v>0</v>
      </c>
      <c r="AB791">
        <f>(X791-DT791*(DY791+DZ791)/1000)</f>
        <v>0</v>
      </c>
      <c r="AC791">
        <f>(-J791*44100)</f>
        <v>0</v>
      </c>
      <c r="AD791">
        <f>2*29.3*R791*0.92*(EA791-W791)</f>
        <v>0</v>
      </c>
      <c r="AE791">
        <f>2*0.95*5.67E-8*(((EA791+$B$7)+273)^4-(W791+273)^4)</f>
        <v>0</v>
      </c>
      <c r="AF791">
        <f>U791+AE791+AC791+AD791</f>
        <v>0</v>
      </c>
      <c r="AG791">
        <f>DX791*AU791*(DS791-DR791*(1000-AU791*DU791)/(1000-AU791*DT791))/(100*DL791)</f>
        <v>0</v>
      </c>
      <c r="AH791">
        <f>1000*DX791*AU791*(DT791-DU791)/(100*DL791*(1000-AU791*DT791))</f>
        <v>0</v>
      </c>
      <c r="AI791">
        <f>(AJ791 - AK791 - DY791*1E3/(8.314*(EA791+273.15)) * AM791/DX791 * AL791) * DX791/(100*DL791) * (1000 - DU791)/1000</f>
        <v>0</v>
      </c>
      <c r="AJ791">
        <v>357.531598792507</v>
      </c>
      <c r="AK791">
        <v>362.142684848485</v>
      </c>
      <c r="AL791">
        <v>-3.2933867762628</v>
      </c>
      <c r="AM791">
        <v>65.5647914512343</v>
      </c>
      <c r="AN791">
        <f>(AP791 - AO791 + DY791*1E3/(8.314*(EA791+273.15)) * AR791/DX791 * AQ791) * DX791/(100*DL791) * 1000/(1000 - AP791)</f>
        <v>0</v>
      </c>
      <c r="AO791">
        <v>25.5235969376187</v>
      </c>
      <c r="AP791">
        <v>45.5896763636363</v>
      </c>
      <c r="AQ791">
        <v>-0.000226598966902787</v>
      </c>
      <c r="AR791">
        <v>111.014895509676</v>
      </c>
      <c r="AS791">
        <v>0</v>
      </c>
      <c r="AT791">
        <v>0</v>
      </c>
      <c r="AU791">
        <f>IF(AS791*$H$13&gt;=AW791,1.0,(AW791/(AW791-AS791*$H$13)))</f>
        <v>0</v>
      </c>
      <c r="AV791">
        <f>(AU791-1)*100</f>
        <v>0</v>
      </c>
      <c r="AW791">
        <f>MAX(0,($B$13+$C$13*EF791)/(1+$D$13*EF791)*DY791/(EA791+273)*$E$13)</f>
        <v>0</v>
      </c>
      <c r="AX791" t="s">
        <v>437</v>
      </c>
      <c r="AY791" t="s">
        <v>437</v>
      </c>
      <c r="AZ791">
        <v>0</v>
      </c>
      <c r="BA791">
        <v>0</v>
      </c>
      <c r="BB791">
        <f>1-AZ791/BA791</f>
        <v>0</v>
      </c>
      <c r="BC791">
        <v>0</v>
      </c>
      <c r="BD791" t="s">
        <v>437</v>
      </c>
      <c r="BE791" t="s">
        <v>437</v>
      </c>
      <c r="BF791">
        <v>0</v>
      </c>
      <c r="BG791">
        <v>0</v>
      </c>
      <c r="BH791">
        <f>1-BF791/BG791</f>
        <v>0</v>
      </c>
      <c r="BI791">
        <v>0.5</v>
      </c>
      <c r="BJ791">
        <f>DI791</f>
        <v>0</v>
      </c>
      <c r="BK791">
        <f>L791</f>
        <v>0</v>
      </c>
      <c r="BL791">
        <f>BH791*BI791*BJ791</f>
        <v>0</v>
      </c>
      <c r="BM791">
        <f>(BK791-BC791)/BJ791</f>
        <v>0</v>
      </c>
      <c r="BN791">
        <f>(BA791-BG791)/BG791</f>
        <v>0</v>
      </c>
      <c r="BO791">
        <f>AZ791/(BB791+AZ791/BG791)</f>
        <v>0</v>
      </c>
      <c r="BP791" t="s">
        <v>437</v>
      </c>
      <c r="BQ791">
        <v>0</v>
      </c>
      <c r="BR791">
        <f>IF(BQ791&lt;&gt;0, BQ791, BO791)</f>
        <v>0</v>
      </c>
      <c r="BS791">
        <f>1-BR791/BG791</f>
        <v>0</v>
      </c>
      <c r="BT791">
        <f>(BG791-BF791)/(BG791-BR791)</f>
        <v>0</v>
      </c>
      <c r="BU791">
        <f>(BA791-BG791)/(BA791-BR791)</f>
        <v>0</v>
      </c>
      <c r="BV791">
        <f>(BG791-BF791)/(BG791-AZ791)</f>
        <v>0</v>
      </c>
      <c r="BW791">
        <f>(BA791-BG791)/(BA791-AZ791)</f>
        <v>0</v>
      </c>
      <c r="BX791">
        <f>(BT791*BR791/BF791)</f>
        <v>0</v>
      </c>
      <c r="BY791">
        <f>(1-BX791)</f>
        <v>0</v>
      </c>
      <c r="DH791">
        <f>$B$11*EG791+$C$11*EH791+$F$11*ES791*(1-EV791)</f>
        <v>0</v>
      </c>
      <c r="DI791">
        <f>DH791*DJ791</f>
        <v>0</v>
      </c>
      <c r="DJ791">
        <f>($B$11*$D$9+$C$11*$D$9+$F$11*((FF791+EX791)/MAX(FF791+EX791+FG791, 0.1)*$I$9+FG791/MAX(FF791+EX791+FG791, 0.1)*$J$9))/($B$11+$C$11+$F$11)</f>
        <v>0</v>
      </c>
      <c r="DK791">
        <f>($B$11*$K$9+$C$11*$K$9+$F$11*((FF791+EX791)/MAX(FF791+EX791+FG791, 0.1)*$P$9+FG791/MAX(FF791+EX791+FG791, 0.1)*$Q$9))/($B$11+$C$11+$F$11)</f>
        <v>0</v>
      </c>
      <c r="DL791">
        <v>6</v>
      </c>
      <c r="DM791">
        <v>0.5</v>
      </c>
      <c r="DN791" t="s">
        <v>438</v>
      </c>
      <c r="DO791">
        <v>2</v>
      </c>
      <c r="DP791" t="b">
        <v>1</v>
      </c>
      <c r="DQ791">
        <v>1761421768.84615</v>
      </c>
      <c r="DR791">
        <v>366.973923076923</v>
      </c>
      <c r="DS791">
        <v>364.828461538462</v>
      </c>
      <c r="DT791">
        <v>45.6152846153846</v>
      </c>
      <c r="DU791">
        <v>25.5224615384615</v>
      </c>
      <c r="DV791">
        <v>365.876384615385</v>
      </c>
      <c r="DW791">
        <v>45.6594</v>
      </c>
      <c r="DX791">
        <v>500.024615384615</v>
      </c>
      <c r="DY791">
        <v>90.1985692307693</v>
      </c>
      <c r="DZ791">
        <v>0.0355659846153846</v>
      </c>
      <c r="EA791">
        <v>44.2999</v>
      </c>
      <c r="EB791">
        <v>42.0088923076923</v>
      </c>
      <c r="EC791">
        <v>999.9</v>
      </c>
      <c r="ED791">
        <v>0</v>
      </c>
      <c r="EE791">
        <v>0</v>
      </c>
      <c r="EF791">
        <v>9996.63846153846</v>
      </c>
      <c r="EG791">
        <v>0</v>
      </c>
      <c r="EH791">
        <v>1262.77153846154</v>
      </c>
      <c r="EI791">
        <v>2.14536461538462</v>
      </c>
      <c r="EJ791">
        <v>384.513692307692</v>
      </c>
      <c r="EK791">
        <v>374.383538461539</v>
      </c>
      <c r="EL791">
        <v>20.0927923076923</v>
      </c>
      <c r="EM791">
        <v>364.828461538462</v>
      </c>
      <c r="EN791">
        <v>25.5224615384615</v>
      </c>
      <c r="EO791">
        <v>4.11443153846154</v>
      </c>
      <c r="EP791">
        <v>2.30208923076923</v>
      </c>
      <c r="EQ791">
        <v>29.3942153846154</v>
      </c>
      <c r="ER791">
        <v>19.6910230769231</v>
      </c>
      <c r="ES791">
        <v>1199.99076923077</v>
      </c>
      <c r="ET791">
        <v>0.96699</v>
      </c>
      <c r="EU791">
        <v>0.0330096</v>
      </c>
      <c r="EV791">
        <v>0</v>
      </c>
      <c r="EW791">
        <v>1190.06923076923</v>
      </c>
      <c r="EX791">
        <v>5.00059</v>
      </c>
      <c r="EY791">
        <v>15144.8076923077</v>
      </c>
      <c r="EZ791">
        <v>10358.5923076923</v>
      </c>
      <c r="FA791">
        <v>58</v>
      </c>
      <c r="FB791">
        <v>59.4418461538462</v>
      </c>
      <c r="FC791">
        <v>58.187</v>
      </c>
      <c r="FD791">
        <v>59.0524615384615</v>
      </c>
      <c r="FE791">
        <v>59.187</v>
      </c>
      <c r="FF791">
        <v>1155.54076923077</v>
      </c>
      <c r="FG791">
        <v>39.45</v>
      </c>
      <c r="FH791">
        <v>0</v>
      </c>
      <c r="FI791">
        <v>1761421737.1</v>
      </c>
      <c r="FJ791">
        <v>0</v>
      </c>
      <c r="FK791">
        <v>1190.0912</v>
      </c>
      <c r="FL791">
        <v>0.977692303281386</v>
      </c>
      <c r="FM791">
        <v>-11.8307692559305</v>
      </c>
      <c r="FN791">
        <v>15144.924</v>
      </c>
      <c r="FO791">
        <v>15</v>
      </c>
      <c r="FP791">
        <v>0</v>
      </c>
      <c r="FQ791" t="s">
        <v>439</v>
      </c>
      <c r="FR791">
        <v>0</v>
      </c>
      <c r="FS791">
        <v>0</v>
      </c>
      <c r="FT791">
        <v>0</v>
      </c>
      <c r="FU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A791">
        <v>0</v>
      </c>
      <c r="GB791">
        <v>0</v>
      </c>
      <c r="GC791">
        <v>-0.0855185714285714</v>
      </c>
      <c r="GD791">
        <v>40.3594051948052</v>
      </c>
      <c r="GE791">
        <v>4.27859281570573</v>
      </c>
      <c r="GF791">
        <v>0</v>
      </c>
      <c r="GG791">
        <v>1189.94058823529</v>
      </c>
      <c r="GH791">
        <v>2.2279602687998</v>
      </c>
      <c r="GI791">
        <v>0.365673763125075</v>
      </c>
      <c r="GJ791">
        <v>-1</v>
      </c>
      <c r="GK791">
        <v>20.1019666666667</v>
      </c>
      <c r="GL791">
        <v>-0.203368831168852</v>
      </c>
      <c r="GM791">
        <v>0.0207757031474225</v>
      </c>
      <c r="GN791">
        <v>0</v>
      </c>
      <c r="GO791">
        <v>0</v>
      </c>
      <c r="GP791">
        <v>2</v>
      </c>
      <c r="GQ791" t="s">
        <v>473</v>
      </c>
      <c r="GR791">
        <v>3.12789</v>
      </c>
      <c r="GS791">
        <v>2.71326</v>
      </c>
      <c r="GT791">
        <v>0.0721838</v>
      </c>
      <c r="GU791">
        <v>0.0716742</v>
      </c>
      <c r="GV791">
        <v>0.15489</v>
      </c>
      <c r="GW791">
        <v>0.102921</v>
      </c>
      <c r="GX791">
        <v>33576.1</v>
      </c>
      <c r="GY791">
        <v>35591.8</v>
      </c>
      <c r="GZ791">
        <v>32853.1</v>
      </c>
      <c r="HA791">
        <v>34826.6</v>
      </c>
      <c r="HB791">
        <v>39688.6</v>
      </c>
      <c r="HC791">
        <v>45021.7</v>
      </c>
      <c r="HD791">
        <v>51573.2</v>
      </c>
      <c r="HE791">
        <v>55825.1</v>
      </c>
      <c r="HF791">
        <v>1.71952</v>
      </c>
      <c r="HG791">
        <v>1.57145</v>
      </c>
      <c r="HH791">
        <v>-0.0707582</v>
      </c>
      <c r="HI791">
        <v>0</v>
      </c>
      <c r="HJ791">
        <v>43.1351</v>
      </c>
      <c r="HK791">
        <v>999.9</v>
      </c>
      <c r="HL791">
        <v>55.17</v>
      </c>
      <c r="HM791">
        <v>30.393</v>
      </c>
      <c r="HN791">
        <v>26.6529</v>
      </c>
      <c r="HO791">
        <v>60.0198</v>
      </c>
      <c r="HP791">
        <v>41.3822</v>
      </c>
      <c r="HQ791">
        <v>1</v>
      </c>
      <c r="HR791">
        <v>1.95432</v>
      </c>
      <c r="HS791">
        <v>2.59595</v>
      </c>
      <c r="HT791">
        <v>20.1029</v>
      </c>
      <c r="HU791">
        <v>5.18689</v>
      </c>
      <c r="HV791">
        <v>12.0158</v>
      </c>
      <c r="HW791">
        <v>4.9694</v>
      </c>
      <c r="HX791">
        <v>3.29485</v>
      </c>
      <c r="HY791">
        <v>9999</v>
      </c>
      <c r="HZ791">
        <v>9999</v>
      </c>
      <c r="IA791">
        <v>999.9</v>
      </c>
      <c r="IB791">
        <v>9999</v>
      </c>
      <c r="IC791">
        <v>1.86324</v>
      </c>
      <c r="ID791">
        <v>1.8681</v>
      </c>
      <c r="IE791">
        <v>1.86784</v>
      </c>
      <c r="IF791">
        <v>1.86905</v>
      </c>
      <c r="IG791">
        <v>1.86981</v>
      </c>
      <c r="IH791">
        <v>1.86586</v>
      </c>
      <c r="II791">
        <v>1.86694</v>
      </c>
      <c r="IJ791">
        <v>1.86843</v>
      </c>
      <c r="IK791">
        <v>5</v>
      </c>
      <c r="IL791">
        <v>0</v>
      </c>
      <c r="IM791">
        <v>0</v>
      </c>
      <c r="IN791">
        <v>0</v>
      </c>
      <c r="IO791" t="s">
        <v>441</v>
      </c>
      <c r="IP791" t="s">
        <v>442</v>
      </c>
      <c r="IQ791" t="s">
        <v>443</v>
      </c>
      <c r="IR791" t="s">
        <v>443</v>
      </c>
      <c r="IS791" t="s">
        <v>443</v>
      </c>
      <c r="IT791" t="s">
        <v>443</v>
      </c>
      <c r="IU791">
        <v>0</v>
      </c>
      <c r="IV791">
        <v>100</v>
      </c>
      <c r="IW791">
        <v>100</v>
      </c>
      <c r="IX791">
        <v>1.098</v>
      </c>
      <c r="IY791">
        <v>-0.0441</v>
      </c>
      <c r="IZ791">
        <v>1.09748391826392</v>
      </c>
      <c r="JA791">
        <v>0</v>
      </c>
      <c r="JB791">
        <v>0</v>
      </c>
      <c r="JC791">
        <v>0</v>
      </c>
      <c r="JD791">
        <v>-0.0441141096964596</v>
      </c>
      <c r="JE791">
        <v>0</v>
      </c>
      <c r="JF791">
        <v>0</v>
      </c>
      <c r="JG791">
        <v>0</v>
      </c>
      <c r="JH791">
        <v>5</v>
      </c>
      <c r="JI791">
        <v>2273</v>
      </c>
      <c r="JJ791">
        <v>0</v>
      </c>
      <c r="JK791">
        <v>25</v>
      </c>
      <c r="JL791">
        <v>29357029.6</v>
      </c>
      <c r="JM791">
        <v>29357029.6</v>
      </c>
      <c r="JN791">
        <v>0.827637</v>
      </c>
      <c r="JO791">
        <v>2.6355</v>
      </c>
      <c r="JP791">
        <v>1.54785</v>
      </c>
      <c r="JQ791">
        <v>2.31445</v>
      </c>
      <c r="JR791">
        <v>1.64551</v>
      </c>
      <c r="JS791">
        <v>2.2522</v>
      </c>
      <c r="JT791">
        <v>34.1905</v>
      </c>
      <c r="JU791">
        <v>24.1751</v>
      </c>
      <c r="JV791">
        <v>18</v>
      </c>
      <c r="JW791">
        <v>498.788</v>
      </c>
      <c r="JX791">
        <v>392.638</v>
      </c>
      <c r="JY791">
        <v>40.6271</v>
      </c>
      <c r="JZ791">
        <v>49.8841</v>
      </c>
      <c r="KA791">
        <v>29.999</v>
      </c>
      <c r="KB791">
        <v>49.5871</v>
      </c>
      <c r="KC791">
        <v>49.4432</v>
      </c>
      <c r="KD791">
        <v>16.472</v>
      </c>
      <c r="KE791">
        <v>0</v>
      </c>
      <c r="KF791">
        <v>100</v>
      </c>
      <c r="KG791">
        <v>40.6276</v>
      </c>
      <c r="KH791">
        <v>312.4</v>
      </c>
      <c r="KI791">
        <v>26.2864</v>
      </c>
      <c r="KJ791">
        <v>93.5202</v>
      </c>
      <c r="KK791">
        <v>90.3463</v>
      </c>
    </row>
    <row r="792" spans="1:297">
      <c r="A792">
        <v>776</v>
      </c>
      <c r="B792">
        <v>1761421782</v>
      </c>
      <c r="C792">
        <v>13601</v>
      </c>
      <c r="D792" t="s">
        <v>2002</v>
      </c>
      <c r="E792" t="s">
        <v>2003</v>
      </c>
      <c r="F792">
        <v>5</v>
      </c>
      <c r="G792" t="s">
        <v>1989</v>
      </c>
      <c r="H792" t="s">
        <v>436</v>
      </c>
      <c r="I792">
        <v>1761421773.84615</v>
      </c>
      <c r="J792">
        <f>(K792)/1000</f>
        <v>0</v>
      </c>
      <c r="K792">
        <f>IF(DP792, AN792, AH792)</f>
        <v>0</v>
      </c>
      <c r="L792">
        <f>IF(DP792, AI792, AG792)</f>
        <v>0</v>
      </c>
      <c r="M792">
        <f>DR792 - IF(AU792&gt;1, L792*DL792*100.0/(AW792), 0)</f>
        <v>0</v>
      </c>
      <c r="N792">
        <f>((T792-J792/2)*M792-L792)/(T792+J792/2)</f>
        <v>0</v>
      </c>
      <c r="O792">
        <f>N792*(DY792+DZ792)/1000.0</f>
        <v>0</v>
      </c>
      <c r="P792">
        <f>(DR792 - IF(AU792&gt;1, L792*DL792*100.0/(AW792), 0))*(DY792+DZ792)/1000.0</f>
        <v>0</v>
      </c>
      <c r="Q792">
        <f>2.0/((1/S792-1/R792)+SIGN(S792)*SQRT((1/S792-1/R792)*(1/S792-1/R792) + 4*DM792/((DM792+1)*(DM792+1))*(2*1/S792*1/R792-1/R792*1/R792)))</f>
        <v>0</v>
      </c>
      <c r="R792">
        <f>IF(LEFT(DN792,1)&lt;&gt;"0",IF(LEFT(DN792,1)="1",3.0,DO792),$D$5+$E$5*(EF792*DY792/($K$5*1000))+$F$5*(EF792*DY792/($K$5*1000))*MAX(MIN(DL792,$J$5),$I$5)*MAX(MIN(DL792,$J$5),$I$5)+$G$5*MAX(MIN(DL792,$J$5),$I$5)*(EF792*DY792/($K$5*1000))+$H$5*(EF792*DY792/($K$5*1000))*(EF792*DY792/($K$5*1000)))</f>
        <v>0</v>
      </c>
      <c r="S792">
        <f>J792*(1000-(1000*0.61365*exp(17.502*W792/(240.97+W792))/(DY792+DZ792)+DT792)/2)/(1000*0.61365*exp(17.502*W792/(240.97+W792))/(DY792+DZ792)-DT792)</f>
        <v>0</v>
      </c>
      <c r="T792">
        <f>1/((DM792+1)/(Q792/1.6)+1/(R792/1.37)) + DM792/((DM792+1)/(Q792/1.6) + DM792/(R792/1.37))</f>
        <v>0</v>
      </c>
      <c r="U792">
        <f>(DH792*DK792)</f>
        <v>0</v>
      </c>
      <c r="V792">
        <f>(EA792+(U792+2*0.95*5.67E-8*(((EA792+$B$7)+273)^4-(EA792+273)^4)-44100*J792)/(1.84*29.3*R792+8*0.95*5.67E-8*(EA792+273)^3))</f>
        <v>0</v>
      </c>
      <c r="W792">
        <f>($C$7*EB792+$D$7*EC792+$E$7*V792)</f>
        <v>0</v>
      </c>
      <c r="X792">
        <f>0.61365*exp(17.502*W792/(240.97+W792))</f>
        <v>0</v>
      </c>
      <c r="Y792">
        <f>(Z792/AA792*100)</f>
        <v>0</v>
      </c>
      <c r="Z792">
        <f>DT792*(DY792+DZ792)/1000</f>
        <v>0</v>
      </c>
      <c r="AA792">
        <f>0.61365*exp(17.502*EA792/(240.97+EA792))</f>
        <v>0</v>
      </c>
      <c r="AB792">
        <f>(X792-DT792*(DY792+DZ792)/1000)</f>
        <v>0</v>
      </c>
      <c r="AC792">
        <f>(-J792*44100)</f>
        <v>0</v>
      </c>
      <c r="AD792">
        <f>2*29.3*R792*0.92*(EA792-W792)</f>
        <v>0</v>
      </c>
      <c r="AE792">
        <f>2*0.95*5.67E-8*(((EA792+$B$7)+273)^4-(W792+273)^4)</f>
        <v>0</v>
      </c>
      <c r="AF792">
        <f>U792+AE792+AC792+AD792</f>
        <v>0</v>
      </c>
      <c r="AG792">
        <f>DX792*AU792*(DS792-DR792*(1000-AU792*DU792)/(1000-AU792*DT792))/(100*DL792)</f>
        <v>0</v>
      </c>
      <c r="AH792">
        <f>1000*DX792*AU792*(DT792-DU792)/(100*DL792*(1000-AU792*DT792))</f>
        <v>0</v>
      </c>
      <c r="AI792">
        <f>(AJ792 - AK792 - DY792*1E3/(8.314*(EA792+273.15)) * AM792/DX792 * AL792) * DX792/(100*DL792) * (1000 - DU792)/1000</f>
        <v>0</v>
      </c>
      <c r="AJ792">
        <v>341.285817061659</v>
      </c>
      <c r="AK792">
        <v>346.187187878788</v>
      </c>
      <c r="AL792">
        <v>-3.1903384490465</v>
      </c>
      <c r="AM792">
        <v>65.5647914512343</v>
      </c>
      <c r="AN792">
        <f>(AP792 - AO792 + DY792*1E3/(8.314*(EA792+273.15)) * AR792/DX792 * AQ792) * DX792/(100*DL792) * 1000/(1000 - AP792)</f>
        <v>0</v>
      </c>
      <c r="AO792">
        <v>25.5231170584488</v>
      </c>
      <c r="AP792">
        <v>45.5849084848485</v>
      </c>
      <c r="AQ792">
        <v>1.7383366565812e-05</v>
      </c>
      <c r="AR792">
        <v>111.014895509676</v>
      </c>
      <c r="AS792">
        <v>0</v>
      </c>
      <c r="AT792">
        <v>0</v>
      </c>
      <c r="AU792">
        <f>IF(AS792*$H$13&gt;=AW792,1.0,(AW792/(AW792-AS792*$H$13)))</f>
        <v>0</v>
      </c>
      <c r="AV792">
        <f>(AU792-1)*100</f>
        <v>0</v>
      </c>
      <c r="AW792">
        <f>MAX(0,($B$13+$C$13*EF792)/(1+$D$13*EF792)*DY792/(EA792+273)*$E$13)</f>
        <v>0</v>
      </c>
      <c r="AX792" t="s">
        <v>437</v>
      </c>
      <c r="AY792" t="s">
        <v>437</v>
      </c>
      <c r="AZ792">
        <v>0</v>
      </c>
      <c r="BA792">
        <v>0</v>
      </c>
      <c r="BB792">
        <f>1-AZ792/BA792</f>
        <v>0</v>
      </c>
      <c r="BC792">
        <v>0</v>
      </c>
      <c r="BD792" t="s">
        <v>437</v>
      </c>
      <c r="BE792" t="s">
        <v>437</v>
      </c>
      <c r="BF792">
        <v>0</v>
      </c>
      <c r="BG792">
        <v>0</v>
      </c>
      <c r="BH792">
        <f>1-BF792/BG792</f>
        <v>0</v>
      </c>
      <c r="BI792">
        <v>0.5</v>
      </c>
      <c r="BJ792">
        <f>DI792</f>
        <v>0</v>
      </c>
      <c r="BK792">
        <f>L792</f>
        <v>0</v>
      </c>
      <c r="BL792">
        <f>BH792*BI792*BJ792</f>
        <v>0</v>
      </c>
      <c r="BM792">
        <f>(BK792-BC792)/BJ792</f>
        <v>0</v>
      </c>
      <c r="BN792">
        <f>(BA792-BG792)/BG792</f>
        <v>0</v>
      </c>
      <c r="BO792">
        <f>AZ792/(BB792+AZ792/BG792)</f>
        <v>0</v>
      </c>
      <c r="BP792" t="s">
        <v>437</v>
      </c>
      <c r="BQ792">
        <v>0</v>
      </c>
      <c r="BR792">
        <f>IF(BQ792&lt;&gt;0, BQ792, BO792)</f>
        <v>0</v>
      </c>
      <c r="BS792">
        <f>1-BR792/BG792</f>
        <v>0</v>
      </c>
      <c r="BT792">
        <f>(BG792-BF792)/(BG792-BR792)</f>
        <v>0</v>
      </c>
      <c r="BU792">
        <f>(BA792-BG792)/(BA792-BR792)</f>
        <v>0</v>
      </c>
      <c r="BV792">
        <f>(BG792-BF792)/(BG792-AZ792)</f>
        <v>0</v>
      </c>
      <c r="BW792">
        <f>(BA792-BG792)/(BA792-AZ792)</f>
        <v>0</v>
      </c>
      <c r="BX792">
        <f>(BT792*BR792/BF792)</f>
        <v>0</v>
      </c>
      <c r="BY792">
        <f>(1-BX792)</f>
        <v>0</v>
      </c>
      <c r="DH792">
        <f>$B$11*EG792+$C$11*EH792+$F$11*ES792*(1-EV792)</f>
        <v>0</v>
      </c>
      <c r="DI792">
        <f>DH792*DJ792</f>
        <v>0</v>
      </c>
      <c r="DJ792">
        <f>($B$11*$D$9+$C$11*$D$9+$F$11*((FF792+EX792)/MAX(FF792+EX792+FG792, 0.1)*$I$9+FG792/MAX(FF792+EX792+FG792, 0.1)*$J$9))/($B$11+$C$11+$F$11)</f>
        <v>0</v>
      </c>
      <c r="DK792">
        <f>($B$11*$K$9+$C$11*$K$9+$F$11*((FF792+EX792)/MAX(FF792+EX792+FG792, 0.1)*$P$9+FG792/MAX(FF792+EX792+FG792, 0.1)*$Q$9))/($B$11+$C$11+$F$11)</f>
        <v>0</v>
      </c>
      <c r="DL792">
        <v>6</v>
      </c>
      <c r="DM792">
        <v>0.5</v>
      </c>
      <c r="DN792" t="s">
        <v>438</v>
      </c>
      <c r="DO792">
        <v>2</v>
      </c>
      <c r="DP792" t="b">
        <v>1</v>
      </c>
      <c r="DQ792">
        <v>1761421773.84615</v>
      </c>
      <c r="DR792">
        <v>352.233153846154</v>
      </c>
      <c r="DS792">
        <v>348.44</v>
      </c>
      <c r="DT792">
        <v>45.5992461538462</v>
      </c>
      <c r="DU792">
        <v>25.5228076923077</v>
      </c>
      <c r="DV792">
        <v>351.135538461538</v>
      </c>
      <c r="DW792">
        <v>45.6433615384615</v>
      </c>
      <c r="DX792">
        <v>500.017538461538</v>
      </c>
      <c r="DY792">
        <v>90.1990153846154</v>
      </c>
      <c r="DZ792">
        <v>0.0354445153846154</v>
      </c>
      <c r="EA792">
        <v>44.2971615384615</v>
      </c>
      <c r="EB792">
        <v>42.0071769230769</v>
      </c>
      <c r="EC792">
        <v>999.9</v>
      </c>
      <c r="ED792">
        <v>0</v>
      </c>
      <c r="EE792">
        <v>0</v>
      </c>
      <c r="EF792">
        <v>9997.16461538462</v>
      </c>
      <c r="EG792">
        <v>0</v>
      </c>
      <c r="EH792">
        <v>1262.78461538462</v>
      </c>
      <c r="EI792">
        <v>3.79300846153846</v>
      </c>
      <c r="EJ792">
        <v>369.062153846154</v>
      </c>
      <c r="EK792">
        <v>357.566076923077</v>
      </c>
      <c r="EL792">
        <v>20.0764230769231</v>
      </c>
      <c r="EM792">
        <v>348.44</v>
      </c>
      <c r="EN792">
        <v>25.5228076923077</v>
      </c>
      <c r="EO792">
        <v>4.11300538461539</v>
      </c>
      <c r="EP792">
        <v>2.30213153846154</v>
      </c>
      <c r="EQ792">
        <v>29.3882076923077</v>
      </c>
      <c r="ER792">
        <v>19.6913153846154</v>
      </c>
      <c r="ES792">
        <v>1200.01</v>
      </c>
      <c r="ET792">
        <v>0.966990692307692</v>
      </c>
      <c r="EU792">
        <v>0.0330089461538461</v>
      </c>
      <c r="EV792">
        <v>0</v>
      </c>
      <c r="EW792">
        <v>1190.04076923077</v>
      </c>
      <c r="EX792">
        <v>5.00059</v>
      </c>
      <c r="EY792">
        <v>15143.0076923077</v>
      </c>
      <c r="EZ792">
        <v>10358.7615384615</v>
      </c>
      <c r="FA792">
        <v>58</v>
      </c>
      <c r="FB792">
        <v>59.437</v>
      </c>
      <c r="FC792">
        <v>58.187</v>
      </c>
      <c r="FD792">
        <v>59.0381538461538</v>
      </c>
      <c r="FE792">
        <v>59.1822307692308</v>
      </c>
      <c r="FF792">
        <v>1155.56</v>
      </c>
      <c r="FG792">
        <v>39.45</v>
      </c>
      <c r="FH792">
        <v>0</v>
      </c>
      <c r="FI792">
        <v>1761421742.5</v>
      </c>
      <c r="FJ792">
        <v>0</v>
      </c>
      <c r="FK792">
        <v>1190.00923076923</v>
      </c>
      <c r="FL792">
        <v>-3.00239315901433</v>
      </c>
      <c r="FM792">
        <v>-47.1384615010968</v>
      </c>
      <c r="FN792">
        <v>15142.3692307692</v>
      </c>
      <c r="FO792">
        <v>15</v>
      </c>
      <c r="FP792">
        <v>0</v>
      </c>
      <c r="FQ792" t="s">
        <v>439</v>
      </c>
      <c r="FR792">
        <v>0</v>
      </c>
      <c r="FS792">
        <v>0</v>
      </c>
      <c r="FT792">
        <v>0</v>
      </c>
      <c r="FU792">
        <v>0</v>
      </c>
      <c r="FV792">
        <v>0</v>
      </c>
      <c r="FW792">
        <v>0</v>
      </c>
      <c r="FX792">
        <v>0</v>
      </c>
      <c r="FY792">
        <v>0</v>
      </c>
      <c r="FZ792">
        <v>0</v>
      </c>
      <c r="GA792">
        <v>0</v>
      </c>
      <c r="GB792">
        <v>0</v>
      </c>
      <c r="GC792">
        <v>2.953395</v>
      </c>
      <c r="GD792">
        <v>20.1765365413534</v>
      </c>
      <c r="GE792">
        <v>2.02231737116144</v>
      </c>
      <c r="GF792">
        <v>0</v>
      </c>
      <c r="GG792">
        <v>1190.00441176471</v>
      </c>
      <c r="GH792">
        <v>-0.683728039805507</v>
      </c>
      <c r="GI792">
        <v>0.33470084251349</v>
      </c>
      <c r="GJ792">
        <v>-1</v>
      </c>
      <c r="GK792">
        <v>20.084665</v>
      </c>
      <c r="GL792">
        <v>-0.204302255639086</v>
      </c>
      <c r="GM792">
        <v>0.0199732139376713</v>
      </c>
      <c r="GN792">
        <v>0</v>
      </c>
      <c r="GO792">
        <v>0</v>
      </c>
      <c r="GP792">
        <v>2</v>
      </c>
      <c r="GQ792" t="s">
        <v>473</v>
      </c>
      <c r="GR792">
        <v>3.12794</v>
      </c>
      <c r="GS792">
        <v>2.71313</v>
      </c>
      <c r="GT792">
        <v>0.0695196</v>
      </c>
      <c r="GU792">
        <v>0.0686371</v>
      </c>
      <c r="GV792">
        <v>0.154899</v>
      </c>
      <c r="GW792">
        <v>0.102921</v>
      </c>
      <c r="GX792">
        <v>33672.6</v>
      </c>
      <c r="GY792">
        <v>35709.3</v>
      </c>
      <c r="GZ792">
        <v>32853.2</v>
      </c>
      <c r="HA792">
        <v>34827.7</v>
      </c>
      <c r="HB792">
        <v>39688</v>
      </c>
      <c r="HC792">
        <v>45022.8</v>
      </c>
      <c r="HD792">
        <v>51573.4</v>
      </c>
      <c r="HE792">
        <v>55826.9</v>
      </c>
      <c r="HF792">
        <v>1.7201</v>
      </c>
      <c r="HG792">
        <v>1.57143</v>
      </c>
      <c r="HH792">
        <v>-0.0715256</v>
      </c>
      <c r="HI792">
        <v>0</v>
      </c>
      <c r="HJ792">
        <v>43.1419</v>
      </c>
      <c r="HK792">
        <v>999.9</v>
      </c>
      <c r="HL792">
        <v>55.17</v>
      </c>
      <c r="HM792">
        <v>30.393</v>
      </c>
      <c r="HN792">
        <v>26.6551</v>
      </c>
      <c r="HO792">
        <v>59.9998</v>
      </c>
      <c r="HP792">
        <v>41.2941</v>
      </c>
      <c r="HQ792">
        <v>1</v>
      </c>
      <c r="HR792">
        <v>1.95352</v>
      </c>
      <c r="HS792">
        <v>2.57529</v>
      </c>
      <c r="HT792">
        <v>20.1032</v>
      </c>
      <c r="HU792">
        <v>5.18824</v>
      </c>
      <c r="HV792">
        <v>12.0158</v>
      </c>
      <c r="HW792">
        <v>4.9701</v>
      </c>
      <c r="HX792">
        <v>3.29497</v>
      </c>
      <c r="HY792">
        <v>9999</v>
      </c>
      <c r="HZ792">
        <v>9999</v>
      </c>
      <c r="IA792">
        <v>999.9</v>
      </c>
      <c r="IB792">
        <v>9999</v>
      </c>
      <c r="IC792">
        <v>1.86323</v>
      </c>
      <c r="ID792">
        <v>1.86812</v>
      </c>
      <c r="IE792">
        <v>1.86783</v>
      </c>
      <c r="IF792">
        <v>1.86905</v>
      </c>
      <c r="IG792">
        <v>1.86981</v>
      </c>
      <c r="IH792">
        <v>1.86586</v>
      </c>
      <c r="II792">
        <v>1.86698</v>
      </c>
      <c r="IJ792">
        <v>1.86844</v>
      </c>
      <c r="IK792">
        <v>5</v>
      </c>
      <c r="IL792">
        <v>0</v>
      </c>
      <c r="IM792">
        <v>0</v>
      </c>
      <c r="IN792">
        <v>0</v>
      </c>
      <c r="IO792" t="s">
        <v>441</v>
      </c>
      <c r="IP792" t="s">
        <v>442</v>
      </c>
      <c r="IQ792" t="s">
        <v>443</v>
      </c>
      <c r="IR792" t="s">
        <v>443</v>
      </c>
      <c r="IS792" t="s">
        <v>443</v>
      </c>
      <c r="IT792" t="s">
        <v>443</v>
      </c>
      <c r="IU792">
        <v>0</v>
      </c>
      <c r="IV792">
        <v>100</v>
      </c>
      <c r="IW792">
        <v>100</v>
      </c>
      <c r="IX792">
        <v>1.098</v>
      </c>
      <c r="IY792">
        <v>-0.0442</v>
      </c>
      <c r="IZ792">
        <v>1.09748391826392</v>
      </c>
      <c r="JA792">
        <v>0</v>
      </c>
      <c r="JB792">
        <v>0</v>
      </c>
      <c r="JC792">
        <v>0</v>
      </c>
      <c r="JD792">
        <v>-0.0441141096964596</v>
      </c>
      <c r="JE792">
        <v>0</v>
      </c>
      <c r="JF792">
        <v>0</v>
      </c>
      <c r="JG792">
        <v>0</v>
      </c>
      <c r="JH792">
        <v>5</v>
      </c>
      <c r="JI792">
        <v>2273</v>
      </c>
      <c r="JJ792">
        <v>0</v>
      </c>
      <c r="JK792">
        <v>25</v>
      </c>
      <c r="JL792">
        <v>29357029.7</v>
      </c>
      <c r="JM792">
        <v>29357029.7</v>
      </c>
      <c r="JN792">
        <v>0.789795</v>
      </c>
      <c r="JO792">
        <v>2.63184</v>
      </c>
      <c r="JP792">
        <v>1.54785</v>
      </c>
      <c r="JQ792">
        <v>2.31445</v>
      </c>
      <c r="JR792">
        <v>1.64673</v>
      </c>
      <c r="JS792">
        <v>2.27905</v>
      </c>
      <c r="JT792">
        <v>34.1905</v>
      </c>
      <c r="JU792">
        <v>24.1838</v>
      </c>
      <c r="JV792">
        <v>18</v>
      </c>
      <c r="JW792">
        <v>499.138</v>
      </c>
      <c r="JX792">
        <v>392.576</v>
      </c>
      <c r="JY792">
        <v>40.6237</v>
      </c>
      <c r="JZ792">
        <v>49.8722</v>
      </c>
      <c r="KA792">
        <v>29.9992</v>
      </c>
      <c r="KB792">
        <v>49.5754</v>
      </c>
      <c r="KC792">
        <v>49.4331</v>
      </c>
      <c r="KD792">
        <v>15.8475</v>
      </c>
      <c r="KE792">
        <v>0</v>
      </c>
      <c r="KF792">
        <v>100</v>
      </c>
      <c r="KG792">
        <v>40.6427</v>
      </c>
      <c r="KH792">
        <v>298.9</v>
      </c>
      <c r="KI792">
        <v>26.2864</v>
      </c>
      <c r="KJ792">
        <v>93.5206</v>
      </c>
      <c r="KK792">
        <v>90.3491</v>
      </c>
    </row>
    <row r="793" spans="1:297">
      <c r="A793">
        <v>777</v>
      </c>
      <c r="B793">
        <v>1761421787</v>
      </c>
      <c r="C793">
        <v>13606</v>
      </c>
      <c r="D793" t="s">
        <v>2004</v>
      </c>
      <c r="E793" t="s">
        <v>2005</v>
      </c>
      <c r="F793">
        <v>5</v>
      </c>
      <c r="G793" t="s">
        <v>1989</v>
      </c>
      <c r="H793" t="s">
        <v>436</v>
      </c>
      <c r="I793">
        <v>1761421778.84615</v>
      </c>
      <c r="J793">
        <f>(K793)/1000</f>
        <v>0</v>
      </c>
      <c r="K793">
        <f>IF(DP793, AN793, AH793)</f>
        <v>0</v>
      </c>
      <c r="L793">
        <f>IF(DP793, AI793, AG793)</f>
        <v>0</v>
      </c>
      <c r="M793">
        <f>DR793 - IF(AU793&gt;1, L793*DL793*100.0/(AW793), 0)</f>
        <v>0</v>
      </c>
      <c r="N793">
        <f>((T793-J793/2)*M793-L793)/(T793+J793/2)</f>
        <v>0</v>
      </c>
      <c r="O793">
        <f>N793*(DY793+DZ793)/1000.0</f>
        <v>0</v>
      </c>
      <c r="P793">
        <f>(DR793 - IF(AU793&gt;1, L793*DL793*100.0/(AW793), 0))*(DY793+DZ793)/1000.0</f>
        <v>0</v>
      </c>
      <c r="Q793">
        <f>2.0/((1/S793-1/R793)+SIGN(S793)*SQRT((1/S793-1/R793)*(1/S793-1/R793) + 4*DM793/((DM793+1)*(DM793+1))*(2*1/S793*1/R793-1/R793*1/R793)))</f>
        <v>0</v>
      </c>
      <c r="R793">
        <f>IF(LEFT(DN793,1)&lt;&gt;"0",IF(LEFT(DN793,1)="1",3.0,DO793),$D$5+$E$5*(EF793*DY793/($K$5*1000))+$F$5*(EF793*DY793/($K$5*1000))*MAX(MIN(DL793,$J$5),$I$5)*MAX(MIN(DL793,$J$5),$I$5)+$G$5*MAX(MIN(DL793,$J$5),$I$5)*(EF793*DY793/($K$5*1000))+$H$5*(EF793*DY793/($K$5*1000))*(EF793*DY793/($K$5*1000)))</f>
        <v>0</v>
      </c>
      <c r="S793">
        <f>J793*(1000-(1000*0.61365*exp(17.502*W793/(240.97+W793))/(DY793+DZ793)+DT793)/2)/(1000*0.61365*exp(17.502*W793/(240.97+W793))/(DY793+DZ793)-DT793)</f>
        <v>0</v>
      </c>
      <c r="T793">
        <f>1/((DM793+1)/(Q793/1.6)+1/(R793/1.37)) + DM793/((DM793+1)/(Q793/1.6) + DM793/(R793/1.37))</f>
        <v>0</v>
      </c>
      <c r="U793">
        <f>(DH793*DK793)</f>
        <v>0</v>
      </c>
      <c r="V793">
        <f>(EA793+(U793+2*0.95*5.67E-8*(((EA793+$B$7)+273)^4-(EA793+273)^4)-44100*J793)/(1.84*29.3*R793+8*0.95*5.67E-8*(EA793+273)^3))</f>
        <v>0</v>
      </c>
      <c r="W793">
        <f>($C$7*EB793+$D$7*EC793+$E$7*V793)</f>
        <v>0</v>
      </c>
      <c r="X793">
        <f>0.61365*exp(17.502*W793/(240.97+W793))</f>
        <v>0</v>
      </c>
      <c r="Y793">
        <f>(Z793/AA793*100)</f>
        <v>0</v>
      </c>
      <c r="Z793">
        <f>DT793*(DY793+DZ793)/1000</f>
        <v>0</v>
      </c>
      <c r="AA793">
        <f>0.61365*exp(17.502*EA793/(240.97+EA793))</f>
        <v>0</v>
      </c>
      <c r="AB793">
        <f>(X793-DT793*(DY793+DZ793)/1000)</f>
        <v>0</v>
      </c>
      <c r="AC793">
        <f>(-J793*44100)</f>
        <v>0</v>
      </c>
      <c r="AD793">
        <f>2*29.3*R793*0.92*(EA793-W793)</f>
        <v>0</v>
      </c>
      <c r="AE793">
        <f>2*0.95*5.67E-8*(((EA793+$B$7)+273)^4-(W793+273)^4)</f>
        <v>0</v>
      </c>
      <c r="AF793">
        <f>U793+AE793+AC793+AD793</f>
        <v>0</v>
      </c>
      <c r="AG793">
        <f>DX793*AU793*(DS793-DR793*(1000-AU793*DU793)/(1000-AU793*DT793))/(100*DL793)</f>
        <v>0</v>
      </c>
      <c r="AH793">
        <f>1000*DX793*AU793*(DT793-DU793)/(100*DL793*(1000-AU793*DT793))</f>
        <v>0</v>
      </c>
      <c r="AI793">
        <f>(AJ793 - AK793 - DY793*1E3/(8.314*(EA793+273.15)) * AM793/DX793 * AL793) * DX793/(100*DL793) * (1000 - DU793)/1000</f>
        <v>0</v>
      </c>
      <c r="AJ793">
        <v>323.354029548778</v>
      </c>
      <c r="AK793">
        <v>329.359654545455</v>
      </c>
      <c r="AL793">
        <v>-3.37391926669097</v>
      </c>
      <c r="AM793">
        <v>65.5647914512343</v>
      </c>
      <c r="AN793">
        <f>(AP793 - AO793 + DY793*1E3/(8.314*(EA793+273.15)) * AR793/DX793 * AQ793) * DX793/(100*DL793) * 1000/(1000 - AP793)</f>
        <v>0</v>
      </c>
      <c r="AO793">
        <v>25.5233195617169</v>
      </c>
      <c r="AP793">
        <v>45.604176969697</v>
      </c>
      <c r="AQ793">
        <v>0.00317202120594439</v>
      </c>
      <c r="AR793">
        <v>111.014895509676</v>
      </c>
      <c r="AS793">
        <v>0</v>
      </c>
      <c r="AT793">
        <v>0</v>
      </c>
      <c r="AU793">
        <f>IF(AS793*$H$13&gt;=AW793,1.0,(AW793/(AW793-AS793*$H$13)))</f>
        <v>0</v>
      </c>
      <c r="AV793">
        <f>(AU793-1)*100</f>
        <v>0</v>
      </c>
      <c r="AW793">
        <f>MAX(0,($B$13+$C$13*EF793)/(1+$D$13*EF793)*DY793/(EA793+273)*$E$13)</f>
        <v>0</v>
      </c>
      <c r="AX793" t="s">
        <v>437</v>
      </c>
      <c r="AY793" t="s">
        <v>437</v>
      </c>
      <c r="AZ793">
        <v>0</v>
      </c>
      <c r="BA793">
        <v>0</v>
      </c>
      <c r="BB793">
        <f>1-AZ793/BA793</f>
        <v>0</v>
      </c>
      <c r="BC793">
        <v>0</v>
      </c>
      <c r="BD793" t="s">
        <v>437</v>
      </c>
      <c r="BE793" t="s">
        <v>437</v>
      </c>
      <c r="BF793">
        <v>0</v>
      </c>
      <c r="BG793">
        <v>0</v>
      </c>
      <c r="BH793">
        <f>1-BF793/BG793</f>
        <v>0</v>
      </c>
      <c r="BI793">
        <v>0.5</v>
      </c>
      <c r="BJ793">
        <f>DI793</f>
        <v>0</v>
      </c>
      <c r="BK793">
        <f>L793</f>
        <v>0</v>
      </c>
      <c r="BL793">
        <f>BH793*BI793*BJ793</f>
        <v>0</v>
      </c>
      <c r="BM793">
        <f>(BK793-BC793)/BJ793</f>
        <v>0</v>
      </c>
      <c r="BN793">
        <f>(BA793-BG793)/BG793</f>
        <v>0</v>
      </c>
      <c r="BO793">
        <f>AZ793/(BB793+AZ793/BG793)</f>
        <v>0</v>
      </c>
      <c r="BP793" t="s">
        <v>437</v>
      </c>
      <c r="BQ793">
        <v>0</v>
      </c>
      <c r="BR793">
        <f>IF(BQ793&lt;&gt;0, BQ793, BO793)</f>
        <v>0</v>
      </c>
      <c r="BS793">
        <f>1-BR793/BG793</f>
        <v>0</v>
      </c>
      <c r="BT793">
        <f>(BG793-BF793)/(BG793-BR793)</f>
        <v>0</v>
      </c>
      <c r="BU793">
        <f>(BA793-BG793)/(BA793-BR793)</f>
        <v>0</v>
      </c>
      <c r="BV793">
        <f>(BG793-BF793)/(BG793-AZ793)</f>
        <v>0</v>
      </c>
      <c r="BW793">
        <f>(BA793-BG793)/(BA793-AZ793)</f>
        <v>0</v>
      </c>
      <c r="BX793">
        <f>(BT793*BR793/BF793)</f>
        <v>0</v>
      </c>
      <c r="BY793">
        <f>(1-BX793)</f>
        <v>0</v>
      </c>
      <c r="DH793">
        <f>$B$11*EG793+$C$11*EH793+$F$11*ES793*(1-EV793)</f>
        <v>0</v>
      </c>
      <c r="DI793">
        <f>DH793*DJ793</f>
        <v>0</v>
      </c>
      <c r="DJ793">
        <f>($B$11*$D$9+$C$11*$D$9+$F$11*((FF793+EX793)/MAX(FF793+EX793+FG793, 0.1)*$I$9+FG793/MAX(FF793+EX793+FG793, 0.1)*$J$9))/($B$11+$C$11+$F$11)</f>
        <v>0</v>
      </c>
      <c r="DK793">
        <f>($B$11*$K$9+$C$11*$K$9+$F$11*((FF793+EX793)/MAX(FF793+EX793+FG793, 0.1)*$P$9+FG793/MAX(FF793+EX793+FG793, 0.1)*$Q$9))/($B$11+$C$11+$F$11)</f>
        <v>0</v>
      </c>
      <c r="DL793">
        <v>6</v>
      </c>
      <c r="DM793">
        <v>0.5</v>
      </c>
      <c r="DN793" t="s">
        <v>438</v>
      </c>
      <c r="DO793">
        <v>2</v>
      </c>
      <c r="DP793" t="b">
        <v>1</v>
      </c>
      <c r="DQ793">
        <v>1761421778.84615</v>
      </c>
      <c r="DR793">
        <v>336.869461538462</v>
      </c>
      <c r="DS793">
        <v>331.566769230769</v>
      </c>
      <c r="DT793">
        <v>45.5930769230769</v>
      </c>
      <c r="DU793">
        <v>25.5229615384615</v>
      </c>
      <c r="DV793">
        <v>335.771846153846</v>
      </c>
      <c r="DW793">
        <v>45.6371846153846</v>
      </c>
      <c r="DX793">
        <v>500.023076923077</v>
      </c>
      <c r="DY793">
        <v>90.1992153846154</v>
      </c>
      <c r="DZ793">
        <v>0.0353641923076923</v>
      </c>
      <c r="EA793">
        <v>44.2955461538462</v>
      </c>
      <c r="EB793">
        <v>42.0053692307692</v>
      </c>
      <c r="EC793">
        <v>999.9</v>
      </c>
      <c r="ED793">
        <v>0</v>
      </c>
      <c r="EE793">
        <v>0</v>
      </c>
      <c r="EF793">
        <v>9994.80230769231</v>
      </c>
      <c r="EG793">
        <v>0</v>
      </c>
      <c r="EH793">
        <v>1262.80923076923</v>
      </c>
      <c r="EI793">
        <v>5.30254615384615</v>
      </c>
      <c r="EJ793">
        <v>352.961923076923</v>
      </c>
      <c r="EK793">
        <v>340.251076923077</v>
      </c>
      <c r="EL793">
        <v>20.0701</v>
      </c>
      <c r="EM793">
        <v>331.566769230769</v>
      </c>
      <c r="EN793">
        <v>25.5229615384615</v>
      </c>
      <c r="EO793">
        <v>4.11245769230769</v>
      </c>
      <c r="EP793">
        <v>2.30215</v>
      </c>
      <c r="EQ793">
        <v>29.3859</v>
      </c>
      <c r="ER793">
        <v>19.6914538461538</v>
      </c>
      <c r="ES793">
        <v>1200.00846153846</v>
      </c>
      <c r="ET793">
        <v>0.966990692307692</v>
      </c>
      <c r="EU793">
        <v>0.0330089461538461</v>
      </c>
      <c r="EV793">
        <v>0</v>
      </c>
      <c r="EW793">
        <v>1189.70692307692</v>
      </c>
      <c r="EX793">
        <v>5.00059</v>
      </c>
      <c r="EY793">
        <v>15138.7692307692</v>
      </c>
      <c r="EZ793">
        <v>10358.7615384615</v>
      </c>
      <c r="FA793">
        <v>58</v>
      </c>
      <c r="FB793">
        <v>59.437</v>
      </c>
      <c r="FC793">
        <v>58.1822307692308</v>
      </c>
      <c r="FD793">
        <v>59.0238461538462</v>
      </c>
      <c r="FE793">
        <v>59.1822307692308</v>
      </c>
      <c r="FF793">
        <v>1155.55846153846</v>
      </c>
      <c r="FG793">
        <v>39.45</v>
      </c>
      <c r="FH793">
        <v>0</v>
      </c>
      <c r="FI793">
        <v>1761421747.3</v>
      </c>
      <c r="FJ793">
        <v>0</v>
      </c>
      <c r="FK793">
        <v>1189.70192307692</v>
      </c>
      <c r="FL793">
        <v>-4.44752137524186</v>
      </c>
      <c r="FM793">
        <v>-66.3931624572895</v>
      </c>
      <c r="FN793">
        <v>15137.9076923077</v>
      </c>
      <c r="FO793">
        <v>15</v>
      </c>
      <c r="FP793">
        <v>0</v>
      </c>
      <c r="FQ793" t="s">
        <v>439</v>
      </c>
      <c r="FR793">
        <v>0</v>
      </c>
      <c r="FS793">
        <v>0</v>
      </c>
      <c r="FT793">
        <v>0</v>
      </c>
      <c r="FU793">
        <v>0</v>
      </c>
      <c r="FV793">
        <v>0</v>
      </c>
      <c r="FW793">
        <v>0</v>
      </c>
      <c r="FX793">
        <v>0</v>
      </c>
      <c r="FY793">
        <v>0</v>
      </c>
      <c r="FZ793">
        <v>0</v>
      </c>
      <c r="GA793">
        <v>0</v>
      </c>
      <c r="GB793">
        <v>0</v>
      </c>
      <c r="GC793">
        <v>4.288745</v>
      </c>
      <c r="GD793">
        <v>17.9405088721805</v>
      </c>
      <c r="GE793">
        <v>1.80178965947887</v>
      </c>
      <c r="GF793">
        <v>0</v>
      </c>
      <c r="GG793">
        <v>1189.91029411765</v>
      </c>
      <c r="GH793">
        <v>-2.82062643593548</v>
      </c>
      <c r="GI793">
        <v>0.411256934818119</v>
      </c>
      <c r="GJ793">
        <v>-1</v>
      </c>
      <c r="GK793">
        <v>20.07637</v>
      </c>
      <c r="GL793">
        <v>-0.110833082706769</v>
      </c>
      <c r="GM793">
        <v>0.0139237243580873</v>
      </c>
      <c r="GN793">
        <v>0</v>
      </c>
      <c r="GO793">
        <v>0</v>
      </c>
      <c r="GP793">
        <v>2</v>
      </c>
      <c r="GQ793" t="s">
        <v>473</v>
      </c>
      <c r="GR793">
        <v>3.12791</v>
      </c>
      <c r="GS793">
        <v>2.71324</v>
      </c>
      <c r="GT793">
        <v>0.066705</v>
      </c>
      <c r="GU793">
        <v>0.0658699</v>
      </c>
      <c r="GV793">
        <v>0.154936</v>
      </c>
      <c r="GW793">
        <v>0.102921</v>
      </c>
      <c r="GX793">
        <v>33774.7</v>
      </c>
      <c r="GY793">
        <v>35815.9</v>
      </c>
      <c r="GZ793">
        <v>32853.6</v>
      </c>
      <c r="HA793">
        <v>34828.2</v>
      </c>
      <c r="HB793">
        <v>39685.9</v>
      </c>
      <c r="HC793">
        <v>45023.2</v>
      </c>
      <c r="HD793">
        <v>51573.3</v>
      </c>
      <c r="HE793">
        <v>55827.8</v>
      </c>
      <c r="HF793">
        <v>1.72015</v>
      </c>
      <c r="HG793">
        <v>1.5715</v>
      </c>
      <c r="HH793">
        <v>-0.0717118</v>
      </c>
      <c r="HI793">
        <v>0</v>
      </c>
      <c r="HJ793">
        <v>43.1485</v>
      </c>
      <c r="HK793">
        <v>999.9</v>
      </c>
      <c r="HL793">
        <v>55.17</v>
      </c>
      <c r="HM793">
        <v>30.383</v>
      </c>
      <c r="HN793">
        <v>26.6395</v>
      </c>
      <c r="HO793">
        <v>60.3698</v>
      </c>
      <c r="HP793">
        <v>41.242</v>
      </c>
      <c r="HQ793">
        <v>1</v>
      </c>
      <c r="HR793">
        <v>1.95237</v>
      </c>
      <c r="HS793">
        <v>2.52926</v>
      </c>
      <c r="HT793">
        <v>20.1039</v>
      </c>
      <c r="HU793">
        <v>5.18914</v>
      </c>
      <c r="HV793">
        <v>12.0158</v>
      </c>
      <c r="HW793">
        <v>4.9703</v>
      </c>
      <c r="HX793">
        <v>3.29505</v>
      </c>
      <c r="HY793">
        <v>9999</v>
      </c>
      <c r="HZ793">
        <v>9999</v>
      </c>
      <c r="IA793">
        <v>999.9</v>
      </c>
      <c r="IB793">
        <v>9999</v>
      </c>
      <c r="IC793">
        <v>1.86325</v>
      </c>
      <c r="ID793">
        <v>1.86809</v>
      </c>
      <c r="IE793">
        <v>1.86784</v>
      </c>
      <c r="IF793">
        <v>1.86905</v>
      </c>
      <c r="IG793">
        <v>1.86981</v>
      </c>
      <c r="IH793">
        <v>1.86587</v>
      </c>
      <c r="II793">
        <v>1.867</v>
      </c>
      <c r="IJ793">
        <v>1.86843</v>
      </c>
      <c r="IK793">
        <v>5</v>
      </c>
      <c r="IL793">
        <v>0</v>
      </c>
      <c r="IM793">
        <v>0</v>
      </c>
      <c r="IN793">
        <v>0</v>
      </c>
      <c r="IO793" t="s">
        <v>441</v>
      </c>
      <c r="IP793" t="s">
        <v>442</v>
      </c>
      <c r="IQ793" t="s">
        <v>443</v>
      </c>
      <c r="IR793" t="s">
        <v>443</v>
      </c>
      <c r="IS793" t="s">
        <v>443</v>
      </c>
      <c r="IT793" t="s">
        <v>443</v>
      </c>
      <c r="IU793">
        <v>0</v>
      </c>
      <c r="IV793">
        <v>100</v>
      </c>
      <c r="IW793">
        <v>100</v>
      </c>
      <c r="IX793">
        <v>1.098</v>
      </c>
      <c r="IY793">
        <v>-0.0441</v>
      </c>
      <c r="IZ793">
        <v>1.09748391826392</v>
      </c>
      <c r="JA793">
        <v>0</v>
      </c>
      <c r="JB793">
        <v>0</v>
      </c>
      <c r="JC793">
        <v>0</v>
      </c>
      <c r="JD793">
        <v>-0.0441141096964596</v>
      </c>
      <c r="JE793">
        <v>0</v>
      </c>
      <c r="JF793">
        <v>0</v>
      </c>
      <c r="JG793">
        <v>0</v>
      </c>
      <c r="JH793">
        <v>5</v>
      </c>
      <c r="JI793">
        <v>2273</v>
      </c>
      <c r="JJ793">
        <v>0</v>
      </c>
      <c r="JK793">
        <v>25</v>
      </c>
      <c r="JL793">
        <v>29357029.8</v>
      </c>
      <c r="JM793">
        <v>29357029.8</v>
      </c>
      <c r="JN793">
        <v>0.759277</v>
      </c>
      <c r="JO793">
        <v>2.62573</v>
      </c>
      <c r="JP793">
        <v>1.54785</v>
      </c>
      <c r="JQ793">
        <v>2.31445</v>
      </c>
      <c r="JR793">
        <v>1.64551</v>
      </c>
      <c r="JS793">
        <v>2.35474</v>
      </c>
      <c r="JT793">
        <v>34.1905</v>
      </c>
      <c r="JU793">
        <v>24.1838</v>
      </c>
      <c r="JV793">
        <v>18</v>
      </c>
      <c r="JW793">
        <v>499.115</v>
      </c>
      <c r="JX793">
        <v>392.578</v>
      </c>
      <c r="JY793">
        <v>40.6335</v>
      </c>
      <c r="JZ793">
        <v>49.8636</v>
      </c>
      <c r="KA793">
        <v>29.999</v>
      </c>
      <c r="KB793">
        <v>49.5655</v>
      </c>
      <c r="KC793">
        <v>49.4236</v>
      </c>
      <c r="KD793">
        <v>15.2414</v>
      </c>
      <c r="KE793">
        <v>0</v>
      </c>
      <c r="KF793">
        <v>100</v>
      </c>
      <c r="KG793">
        <v>40.6369</v>
      </c>
      <c r="KH793">
        <v>278.586</v>
      </c>
      <c r="KI793">
        <v>26.2864</v>
      </c>
      <c r="KJ793">
        <v>93.5208</v>
      </c>
      <c r="KK793">
        <v>90.3506</v>
      </c>
    </row>
    <row r="794" spans="1:297">
      <c r="A794">
        <v>778</v>
      </c>
      <c r="B794">
        <v>1761421792</v>
      </c>
      <c r="C794">
        <v>13611</v>
      </c>
      <c r="D794" t="s">
        <v>2006</v>
      </c>
      <c r="E794" t="s">
        <v>2007</v>
      </c>
      <c r="F794">
        <v>5</v>
      </c>
      <c r="G794" t="s">
        <v>1989</v>
      </c>
      <c r="H794" t="s">
        <v>436</v>
      </c>
      <c r="I794">
        <v>1761421783.84615</v>
      </c>
      <c r="J794">
        <f>(K794)/1000</f>
        <v>0</v>
      </c>
      <c r="K794">
        <f>IF(DP794, AN794, AH794)</f>
        <v>0</v>
      </c>
      <c r="L794">
        <f>IF(DP794, AI794, AG794)</f>
        <v>0</v>
      </c>
      <c r="M794">
        <f>DR794 - IF(AU794&gt;1, L794*DL794*100.0/(AW794), 0)</f>
        <v>0</v>
      </c>
      <c r="N794">
        <f>((T794-J794/2)*M794-L794)/(T794+J794/2)</f>
        <v>0</v>
      </c>
      <c r="O794">
        <f>N794*(DY794+DZ794)/1000.0</f>
        <v>0</v>
      </c>
      <c r="P794">
        <f>(DR794 - IF(AU794&gt;1, L794*DL794*100.0/(AW794), 0))*(DY794+DZ794)/1000.0</f>
        <v>0</v>
      </c>
      <c r="Q794">
        <f>2.0/((1/S794-1/R794)+SIGN(S794)*SQRT((1/S794-1/R794)*(1/S794-1/R794) + 4*DM794/((DM794+1)*(DM794+1))*(2*1/S794*1/R794-1/R794*1/R794)))</f>
        <v>0</v>
      </c>
      <c r="R794">
        <f>IF(LEFT(DN794,1)&lt;&gt;"0",IF(LEFT(DN794,1)="1",3.0,DO794),$D$5+$E$5*(EF794*DY794/($K$5*1000))+$F$5*(EF794*DY794/($K$5*1000))*MAX(MIN(DL794,$J$5),$I$5)*MAX(MIN(DL794,$J$5),$I$5)+$G$5*MAX(MIN(DL794,$J$5),$I$5)*(EF794*DY794/($K$5*1000))+$H$5*(EF794*DY794/($K$5*1000))*(EF794*DY794/($K$5*1000)))</f>
        <v>0</v>
      </c>
      <c r="S794">
        <f>J794*(1000-(1000*0.61365*exp(17.502*W794/(240.97+W794))/(DY794+DZ794)+DT794)/2)/(1000*0.61365*exp(17.502*W794/(240.97+W794))/(DY794+DZ794)-DT794)</f>
        <v>0</v>
      </c>
      <c r="T794">
        <f>1/((DM794+1)/(Q794/1.6)+1/(R794/1.37)) + DM794/((DM794+1)/(Q794/1.6) + DM794/(R794/1.37))</f>
        <v>0</v>
      </c>
      <c r="U794">
        <f>(DH794*DK794)</f>
        <v>0</v>
      </c>
      <c r="V794">
        <f>(EA794+(U794+2*0.95*5.67E-8*(((EA794+$B$7)+273)^4-(EA794+273)^4)-44100*J794)/(1.84*29.3*R794+8*0.95*5.67E-8*(EA794+273)^3))</f>
        <v>0</v>
      </c>
      <c r="W794">
        <f>($C$7*EB794+$D$7*EC794+$E$7*V794)</f>
        <v>0</v>
      </c>
      <c r="X794">
        <f>0.61365*exp(17.502*W794/(240.97+W794))</f>
        <v>0</v>
      </c>
      <c r="Y794">
        <f>(Z794/AA794*100)</f>
        <v>0</v>
      </c>
      <c r="Z794">
        <f>DT794*(DY794+DZ794)/1000</f>
        <v>0</v>
      </c>
      <c r="AA794">
        <f>0.61365*exp(17.502*EA794/(240.97+EA794))</f>
        <v>0</v>
      </c>
      <c r="AB794">
        <f>(X794-DT794*(DY794+DZ794)/1000)</f>
        <v>0</v>
      </c>
      <c r="AC794">
        <f>(-J794*44100)</f>
        <v>0</v>
      </c>
      <c r="AD794">
        <f>2*29.3*R794*0.92*(EA794-W794)</f>
        <v>0</v>
      </c>
      <c r="AE794">
        <f>2*0.95*5.67E-8*(((EA794+$B$7)+273)^4-(W794+273)^4)</f>
        <v>0</v>
      </c>
      <c r="AF794">
        <f>U794+AE794+AC794+AD794</f>
        <v>0</v>
      </c>
      <c r="AG794">
        <f>DX794*AU794*(DS794-DR794*(1000-AU794*DU794)/(1000-AU794*DT794))/(100*DL794)</f>
        <v>0</v>
      </c>
      <c r="AH794">
        <f>1000*DX794*AU794*(DT794-DU794)/(100*DL794*(1000-AU794*DT794))</f>
        <v>0</v>
      </c>
      <c r="AI794">
        <f>(AJ794 - AK794 - DY794*1E3/(8.314*(EA794+273.15)) * AM794/DX794 * AL794) * DX794/(100*DL794) * (1000 - DU794)/1000</f>
        <v>0</v>
      </c>
      <c r="AJ794">
        <v>307.482469755913</v>
      </c>
      <c r="AK794">
        <v>313.500024242424</v>
      </c>
      <c r="AL794">
        <v>-3.1620406610515</v>
      </c>
      <c r="AM794">
        <v>65.5647914512343</v>
      </c>
      <c r="AN794">
        <f>(AP794 - AO794 + DY794*1E3/(8.314*(EA794+273.15)) * AR794/DX794 * AQ794) * DX794/(100*DL794) * 1000/(1000 - AP794)</f>
        <v>0</v>
      </c>
      <c r="AO794">
        <v>25.5235597956899</v>
      </c>
      <c r="AP794">
        <v>45.6205181818182</v>
      </c>
      <c r="AQ794">
        <v>0.00132267865263541</v>
      </c>
      <c r="AR794">
        <v>111.014895509676</v>
      </c>
      <c r="AS794">
        <v>0</v>
      </c>
      <c r="AT794">
        <v>0</v>
      </c>
      <c r="AU794">
        <f>IF(AS794*$H$13&gt;=AW794,1.0,(AW794/(AW794-AS794*$H$13)))</f>
        <v>0</v>
      </c>
      <c r="AV794">
        <f>(AU794-1)*100</f>
        <v>0</v>
      </c>
      <c r="AW794">
        <f>MAX(0,($B$13+$C$13*EF794)/(1+$D$13*EF794)*DY794/(EA794+273)*$E$13)</f>
        <v>0</v>
      </c>
      <c r="AX794" t="s">
        <v>437</v>
      </c>
      <c r="AY794" t="s">
        <v>437</v>
      </c>
      <c r="AZ794">
        <v>0</v>
      </c>
      <c r="BA794">
        <v>0</v>
      </c>
      <c r="BB794">
        <f>1-AZ794/BA794</f>
        <v>0</v>
      </c>
      <c r="BC794">
        <v>0</v>
      </c>
      <c r="BD794" t="s">
        <v>437</v>
      </c>
      <c r="BE794" t="s">
        <v>437</v>
      </c>
      <c r="BF794">
        <v>0</v>
      </c>
      <c r="BG794">
        <v>0</v>
      </c>
      <c r="BH794">
        <f>1-BF794/BG794</f>
        <v>0</v>
      </c>
      <c r="BI794">
        <v>0.5</v>
      </c>
      <c r="BJ794">
        <f>DI794</f>
        <v>0</v>
      </c>
      <c r="BK794">
        <f>L794</f>
        <v>0</v>
      </c>
      <c r="BL794">
        <f>BH794*BI794*BJ794</f>
        <v>0</v>
      </c>
      <c r="BM794">
        <f>(BK794-BC794)/BJ794</f>
        <v>0</v>
      </c>
      <c r="BN794">
        <f>(BA794-BG794)/BG794</f>
        <v>0</v>
      </c>
      <c r="BO794">
        <f>AZ794/(BB794+AZ794/BG794)</f>
        <v>0</v>
      </c>
      <c r="BP794" t="s">
        <v>437</v>
      </c>
      <c r="BQ794">
        <v>0</v>
      </c>
      <c r="BR794">
        <f>IF(BQ794&lt;&gt;0, BQ794, BO794)</f>
        <v>0</v>
      </c>
      <c r="BS794">
        <f>1-BR794/BG794</f>
        <v>0</v>
      </c>
      <c r="BT794">
        <f>(BG794-BF794)/(BG794-BR794)</f>
        <v>0</v>
      </c>
      <c r="BU794">
        <f>(BA794-BG794)/(BA794-BR794)</f>
        <v>0</v>
      </c>
      <c r="BV794">
        <f>(BG794-BF794)/(BG794-AZ794)</f>
        <v>0</v>
      </c>
      <c r="BW794">
        <f>(BA794-BG794)/(BA794-AZ794)</f>
        <v>0</v>
      </c>
      <c r="BX794">
        <f>(BT794*BR794/BF794)</f>
        <v>0</v>
      </c>
      <c r="BY794">
        <f>(1-BX794)</f>
        <v>0</v>
      </c>
      <c r="DH794">
        <f>$B$11*EG794+$C$11*EH794+$F$11*ES794*(1-EV794)</f>
        <v>0</v>
      </c>
      <c r="DI794">
        <f>DH794*DJ794</f>
        <v>0</v>
      </c>
      <c r="DJ794">
        <f>($B$11*$D$9+$C$11*$D$9+$F$11*((FF794+EX794)/MAX(FF794+EX794+FG794, 0.1)*$I$9+FG794/MAX(FF794+EX794+FG794, 0.1)*$J$9))/($B$11+$C$11+$F$11)</f>
        <v>0</v>
      </c>
      <c r="DK794">
        <f>($B$11*$K$9+$C$11*$K$9+$F$11*((FF794+EX794)/MAX(FF794+EX794+FG794, 0.1)*$P$9+FG794/MAX(FF794+EX794+FG794, 0.1)*$Q$9))/($B$11+$C$11+$F$11)</f>
        <v>0</v>
      </c>
      <c r="DL794">
        <v>6</v>
      </c>
      <c r="DM794">
        <v>0.5</v>
      </c>
      <c r="DN794" t="s">
        <v>438</v>
      </c>
      <c r="DO794">
        <v>2</v>
      </c>
      <c r="DP794" t="b">
        <v>1</v>
      </c>
      <c r="DQ794">
        <v>1761421783.84615</v>
      </c>
      <c r="DR794">
        <v>321.312461538462</v>
      </c>
      <c r="DS794">
        <v>315.283538461538</v>
      </c>
      <c r="DT794">
        <v>45.5985846153846</v>
      </c>
      <c r="DU794">
        <v>25.5233461538462</v>
      </c>
      <c r="DV794">
        <v>320.215076923077</v>
      </c>
      <c r="DW794">
        <v>45.6426923076923</v>
      </c>
      <c r="DX794">
        <v>499.988692307692</v>
      </c>
      <c r="DY794">
        <v>90.1988846153846</v>
      </c>
      <c r="DZ794">
        <v>0.0353566307692308</v>
      </c>
      <c r="EA794">
        <v>44.2919692307692</v>
      </c>
      <c r="EB794">
        <v>42.0022538461538</v>
      </c>
      <c r="EC794">
        <v>999.9</v>
      </c>
      <c r="ED794">
        <v>0</v>
      </c>
      <c r="EE794">
        <v>0</v>
      </c>
      <c r="EF794">
        <v>9993.79538461539</v>
      </c>
      <c r="EG794">
        <v>0</v>
      </c>
      <c r="EH794">
        <v>1262.81846153846</v>
      </c>
      <c r="EI794">
        <v>6.02889384615385</v>
      </c>
      <c r="EJ794">
        <v>336.663692307692</v>
      </c>
      <c r="EK794">
        <v>323.541461538462</v>
      </c>
      <c r="EL794">
        <v>20.0752307692308</v>
      </c>
      <c r="EM794">
        <v>315.283538461538</v>
      </c>
      <c r="EN794">
        <v>25.5233461538462</v>
      </c>
      <c r="EO794">
        <v>4.11294076923077</v>
      </c>
      <c r="EP794">
        <v>2.30217615384615</v>
      </c>
      <c r="EQ794">
        <v>29.3879384615385</v>
      </c>
      <c r="ER794">
        <v>19.6916461538462</v>
      </c>
      <c r="ES794">
        <v>1200.00846153846</v>
      </c>
      <c r="ET794">
        <v>0.966990692307692</v>
      </c>
      <c r="EU794">
        <v>0.0330089461538461</v>
      </c>
      <c r="EV794">
        <v>0</v>
      </c>
      <c r="EW794">
        <v>1189.25</v>
      </c>
      <c r="EX794">
        <v>5.00059</v>
      </c>
      <c r="EY794">
        <v>15133.1769230769</v>
      </c>
      <c r="EZ794">
        <v>10358.7692307692</v>
      </c>
      <c r="FA794">
        <v>58</v>
      </c>
      <c r="FB794">
        <v>59.437</v>
      </c>
      <c r="FC794">
        <v>58.1774615384615</v>
      </c>
      <c r="FD794">
        <v>59.0143076923077</v>
      </c>
      <c r="FE794">
        <v>59.1726923076923</v>
      </c>
      <c r="FF794">
        <v>1155.55846153846</v>
      </c>
      <c r="FG794">
        <v>39.45</v>
      </c>
      <c r="FH794">
        <v>0</v>
      </c>
      <c r="FI794">
        <v>1761421752.1</v>
      </c>
      <c r="FJ794">
        <v>0</v>
      </c>
      <c r="FK794">
        <v>1189.27653846154</v>
      </c>
      <c r="FL794">
        <v>-6.33401708998047</v>
      </c>
      <c r="FM794">
        <v>-70.3282051402639</v>
      </c>
      <c r="FN794">
        <v>15132.4961538462</v>
      </c>
      <c r="FO794">
        <v>15</v>
      </c>
      <c r="FP794">
        <v>0</v>
      </c>
      <c r="FQ794" t="s">
        <v>439</v>
      </c>
      <c r="FR794">
        <v>0</v>
      </c>
      <c r="FS794">
        <v>0</v>
      </c>
      <c r="FT794">
        <v>0</v>
      </c>
      <c r="FU794">
        <v>0</v>
      </c>
      <c r="FV794">
        <v>0</v>
      </c>
      <c r="FW794">
        <v>0</v>
      </c>
      <c r="FX794">
        <v>0</v>
      </c>
      <c r="FY794">
        <v>0</v>
      </c>
      <c r="FZ794">
        <v>0</v>
      </c>
      <c r="GA794">
        <v>0</v>
      </c>
      <c r="GB794">
        <v>0</v>
      </c>
      <c r="GC794">
        <v>5.669085</v>
      </c>
      <c r="GD794">
        <v>9.7809762406015</v>
      </c>
      <c r="GE794">
        <v>1.05123866385089</v>
      </c>
      <c r="GF794">
        <v>0</v>
      </c>
      <c r="GG794">
        <v>1189.52</v>
      </c>
      <c r="GH794">
        <v>-5.1624140583967</v>
      </c>
      <c r="GI794">
        <v>0.574108003776288</v>
      </c>
      <c r="GJ794">
        <v>-1</v>
      </c>
      <c r="GK794">
        <v>20.07433</v>
      </c>
      <c r="GL794">
        <v>0.076511278195475</v>
      </c>
      <c r="GM794">
        <v>0.0113442981272533</v>
      </c>
      <c r="GN794">
        <v>1</v>
      </c>
      <c r="GO794">
        <v>1</v>
      </c>
      <c r="GP794">
        <v>2</v>
      </c>
      <c r="GQ794" t="s">
        <v>446</v>
      </c>
      <c r="GR794">
        <v>3.128</v>
      </c>
      <c r="GS794">
        <v>2.71327</v>
      </c>
      <c r="GT794">
        <v>0.0639653</v>
      </c>
      <c r="GU794">
        <v>0.0628348</v>
      </c>
      <c r="GV794">
        <v>0.15496</v>
      </c>
      <c r="GW794">
        <v>0.102923</v>
      </c>
      <c r="GX794">
        <v>33874.5</v>
      </c>
      <c r="GY794">
        <v>35933</v>
      </c>
      <c r="GZ794">
        <v>32854.3</v>
      </c>
      <c r="HA794">
        <v>34829</v>
      </c>
      <c r="HB794">
        <v>39685.6</v>
      </c>
      <c r="HC794">
        <v>45023.6</v>
      </c>
      <c r="HD794">
        <v>51574.8</v>
      </c>
      <c r="HE794">
        <v>55828.9</v>
      </c>
      <c r="HF794">
        <v>1.72008</v>
      </c>
      <c r="HG794">
        <v>1.57065</v>
      </c>
      <c r="HH794">
        <v>-0.0723004</v>
      </c>
      <c r="HI794">
        <v>0</v>
      </c>
      <c r="HJ794">
        <v>43.1554</v>
      </c>
      <c r="HK794">
        <v>999.9</v>
      </c>
      <c r="HL794">
        <v>55.17</v>
      </c>
      <c r="HM794">
        <v>30.393</v>
      </c>
      <c r="HN794">
        <v>26.6546</v>
      </c>
      <c r="HO794">
        <v>60.0198</v>
      </c>
      <c r="HP794">
        <v>41.262</v>
      </c>
      <c r="HQ794">
        <v>1</v>
      </c>
      <c r="HR794">
        <v>1.95186</v>
      </c>
      <c r="HS794">
        <v>2.56263</v>
      </c>
      <c r="HT794">
        <v>20.1031</v>
      </c>
      <c r="HU794">
        <v>5.18809</v>
      </c>
      <c r="HV794">
        <v>12.0149</v>
      </c>
      <c r="HW794">
        <v>4.96975</v>
      </c>
      <c r="HX794">
        <v>3.29487</v>
      </c>
      <c r="HY794">
        <v>9999</v>
      </c>
      <c r="HZ794">
        <v>9999</v>
      </c>
      <c r="IA794">
        <v>999.9</v>
      </c>
      <c r="IB794">
        <v>9999</v>
      </c>
      <c r="IC794">
        <v>1.86324</v>
      </c>
      <c r="ID794">
        <v>1.86808</v>
      </c>
      <c r="IE794">
        <v>1.86783</v>
      </c>
      <c r="IF794">
        <v>1.86904</v>
      </c>
      <c r="IG794">
        <v>1.86981</v>
      </c>
      <c r="IH794">
        <v>1.86585</v>
      </c>
      <c r="II794">
        <v>1.86697</v>
      </c>
      <c r="IJ794">
        <v>1.86842</v>
      </c>
      <c r="IK794">
        <v>5</v>
      </c>
      <c r="IL794">
        <v>0</v>
      </c>
      <c r="IM794">
        <v>0</v>
      </c>
      <c r="IN794">
        <v>0</v>
      </c>
      <c r="IO794" t="s">
        <v>441</v>
      </c>
      <c r="IP794" t="s">
        <v>442</v>
      </c>
      <c r="IQ794" t="s">
        <v>443</v>
      </c>
      <c r="IR794" t="s">
        <v>443</v>
      </c>
      <c r="IS794" t="s">
        <v>443</v>
      </c>
      <c r="IT794" t="s">
        <v>443</v>
      </c>
      <c r="IU794">
        <v>0</v>
      </c>
      <c r="IV794">
        <v>100</v>
      </c>
      <c r="IW794">
        <v>100</v>
      </c>
      <c r="IX794">
        <v>1.098</v>
      </c>
      <c r="IY794">
        <v>-0.0441</v>
      </c>
      <c r="IZ794">
        <v>1.09748391826392</v>
      </c>
      <c r="JA794">
        <v>0</v>
      </c>
      <c r="JB794">
        <v>0</v>
      </c>
      <c r="JC794">
        <v>0</v>
      </c>
      <c r="JD794">
        <v>-0.0441141096964596</v>
      </c>
      <c r="JE794">
        <v>0</v>
      </c>
      <c r="JF794">
        <v>0</v>
      </c>
      <c r="JG794">
        <v>0</v>
      </c>
      <c r="JH794">
        <v>5</v>
      </c>
      <c r="JI794">
        <v>2273</v>
      </c>
      <c r="JJ794">
        <v>0</v>
      </c>
      <c r="JK794">
        <v>25</v>
      </c>
      <c r="JL794">
        <v>29357029.9</v>
      </c>
      <c r="JM794">
        <v>29357029.9</v>
      </c>
      <c r="JN794">
        <v>0.722656</v>
      </c>
      <c r="JO794">
        <v>2.63306</v>
      </c>
      <c r="JP794">
        <v>1.54785</v>
      </c>
      <c r="JQ794">
        <v>2.31445</v>
      </c>
      <c r="JR794">
        <v>1.64673</v>
      </c>
      <c r="JS794">
        <v>2.36572</v>
      </c>
      <c r="JT794">
        <v>34.1905</v>
      </c>
      <c r="JU794">
        <v>24.1926</v>
      </c>
      <c r="JV794">
        <v>18</v>
      </c>
      <c r="JW794">
        <v>499.003</v>
      </c>
      <c r="JX794">
        <v>392.013</v>
      </c>
      <c r="JY794">
        <v>40.6382</v>
      </c>
      <c r="JZ794">
        <v>49.8529</v>
      </c>
      <c r="KA794">
        <v>29.9994</v>
      </c>
      <c r="KB794">
        <v>49.5562</v>
      </c>
      <c r="KC794">
        <v>49.4145</v>
      </c>
      <c r="KD794">
        <v>14.5035</v>
      </c>
      <c r="KE794">
        <v>0</v>
      </c>
      <c r="KF794">
        <v>100</v>
      </c>
      <c r="KG794">
        <v>40.6367</v>
      </c>
      <c r="KH794">
        <v>265.127</v>
      </c>
      <c r="KI794">
        <v>26.2864</v>
      </c>
      <c r="KJ794">
        <v>93.5233</v>
      </c>
      <c r="KK794">
        <v>90.3525</v>
      </c>
    </row>
    <row r="795" spans="1:297">
      <c r="A795">
        <v>779</v>
      </c>
      <c r="B795">
        <v>1761421797</v>
      </c>
      <c r="C795">
        <v>13616</v>
      </c>
      <c r="D795" t="s">
        <v>2008</v>
      </c>
      <c r="E795" t="s">
        <v>2009</v>
      </c>
      <c r="F795">
        <v>5</v>
      </c>
      <c r="G795" t="s">
        <v>1989</v>
      </c>
      <c r="H795" t="s">
        <v>436</v>
      </c>
      <c r="I795">
        <v>1761421788.84615</v>
      </c>
      <c r="J795">
        <f>(K795)/1000</f>
        <v>0</v>
      </c>
      <c r="K795">
        <f>IF(DP795, AN795, AH795)</f>
        <v>0</v>
      </c>
      <c r="L795">
        <f>IF(DP795, AI795, AG795)</f>
        <v>0</v>
      </c>
      <c r="M795">
        <f>DR795 - IF(AU795&gt;1, L795*DL795*100.0/(AW795), 0)</f>
        <v>0</v>
      </c>
      <c r="N795">
        <f>((T795-J795/2)*M795-L795)/(T795+J795/2)</f>
        <v>0</v>
      </c>
      <c r="O795">
        <f>N795*(DY795+DZ795)/1000.0</f>
        <v>0</v>
      </c>
      <c r="P795">
        <f>(DR795 - IF(AU795&gt;1, L795*DL795*100.0/(AW795), 0))*(DY795+DZ795)/1000.0</f>
        <v>0</v>
      </c>
      <c r="Q795">
        <f>2.0/((1/S795-1/R795)+SIGN(S795)*SQRT((1/S795-1/R795)*(1/S795-1/R795) + 4*DM795/((DM795+1)*(DM795+1))*(2*1/S795*1/R795-1/R795*1/R795)))</f>
        <v>0</v>
      </c>
      <c r="R795">
        <f>IF(LEFT(DN795,1)&lt;&gt;"0",IF(LEFT(DN795,1)="1",3.0,DO795),$D$5+$E$5*(EF795*DY795/($K$5*1000))+$F$5*(EF795*DY795/($K$5*1000))*MAX(MIN(DL795,$J$5),$I$5)*MAX(MIN(DL795,$J$5),$I$5)+$G$5*MAX(MIN(DL795,$J$5),$I$5)*(EF795*DY795/($K$5*1000))+$H$5*(EF795*DY795/($K$5*1000))*(EF795*DY795/($K$5*1000)))</f>
        <v>0</v>
      </c>
      <c r="S795">
        <f>J795*(1000-(1000*0.61365*exp(17.502*W795/(240.97+W795))/(DY795+DZ795)+DT795)/2)/(1000*0.61365*exp(17.502*W795/(240.97+W795))/(DY795+DZ795)-DT795)</f>
        <v>0</v>
      </c>
      <c r="T795">
        <f>1/((DM795+1)/(Q795/1.6)+1/(R795/1.37)) + DM795/((DM795+1)/(Q795/1.6) + DM795/(R795/1.37))</f>
        <v>0</v>
      </c>
      <c r="U795">
        <f>(DH795*DK795)</f>
        <v>0</v>
      </c>
      <c r="V795">
        <f>(EA795+(U795+2*0.95*5.67E-8*(((EA795+$B$7)+273)^4-(EA795+273)^4)-44100*J795)/(1.84*29.3*R795+8*0.95*5.67E-8*(EA795+273)^3))</f>
        <v>0</v>
      </c>
      <c r="W795">
        <f>($C$7*EB795+$D$7*EC795+$E$7*V795)</f>
        <v>0</v>
      </c>
      <c r="X795">
        <f>0.61365*exp(17.502*W795/(240.97+W795))</f>
        <v>0</v>
      </c>
      <c r="Y795">
        <f>(Z795/AA795*100)</f>
        <v>0</v>
      </c>
      <c r="Z795">
        <f>DT795*(DY795+DZ795)/1000</f>
        <v>0</v>
      </c>
      <c r="AA795">
        <f>0.61365*exp(17.502*EA795/(240.97+EA795))</f>
        <v>0</v>
      </c>
      <c r="AB795">
        <f>(X795-DT795*(DY795+DZ795)/1000)</f>
        <v>0</v>
      </c>
      <c r="AC795">
        <f>(-J795*44100)</f>
        <v>0</v>
      </c>
      <c r="AD795">
        <f>2*29.3*R795*0.92*(EA795-W795)</f>
        <v>0</v>
      </c>
      <c r="AE795">
        <f>2*0.95*5.67E-8*(((EA795+$B$7)+273)^4-(W795+273)^4)</f>
        <v>0</v>
      </c>
      <c r="AF795">
        <f>U795+AE795+AC795+AD795</f>
        <v>0</v>
      </c>
      <c r="AG795">
        <f>DX795*AU795*(DS795-DR795*(1000-AU795*DU795)/(1000-AU795*DT795))/(100*DL795)</f>
        <v>0</v>
      </c>
      <c r="AH795">
        <f>1000*DX795*AU795*(DT795-DU795)/(100*DL795*(1000-AU795*DT795))</f>
        <v>0</v>
      </c>
      <c r="AI795">
        <f>(AJ795 - AK795 - DY795*1E3/(8.314*(EA795+273.15)) * AM795/DX795 * AL795) * DX795/(100*DL795) * (1000 - DU795)/1000</f>
        <v>0</v>
      </c>
      <c r="AJ795">
        <v>289.900722891323</v>
      </c>
      <c r="AK795">
        <v>296.932890909091</v>
      </c>
      <c r="AL795">
        <v>-3.32373628849624</v>
      </c>
      <c r="AM795">
        <v>65.5647914512343</v>
      </c>
      <c r="AN795">
        <f>(AP795 - AO795 + DY795*1E3/(8.314*(EA795+273.15)) * AR795/DX795 * AQ795) * DX795/(100*DL795) * 1000/(1000 - AP795)</f>
        <v>0</v>
      </c>
      <c r="AO795">
        <v>25.5250706600109</v>
      </c>
      <c r="AP795">
        <v>45.6227048484849</v>
      </c>
      <c r="AQ795">
        <v>0.000427868303835142</v>
      </c>
      <c r="AR795">
        <v>111.014895509676</v>
      </c>
      <c r="AS795">
        <v>0</v>
      </c>
      <c r="AT795">
        <v>0</v>
      </c>
      <c r="AU795">
        <f>IF(AS795*$H$13&gt;=AW795,1.0,(AW795/(AW795-AS795*$H$13)))</f>
        <v>0</v>
      </c>
      <c r="AV795">
        <f>(AU795-1)*100</f>
        <v>0</v>
      </c>
      <c r="AW795">
        <f>MAX(0,($B$13+$C$13*EF795)/(1+$D$13*EF795)*DY795/(EA795+273)*$E$13)</f>
        <v>0</v>
      </c>
      <c r="AX795" t="s">
        <v>437</v>
      </c>
      <c r="AY795" t="s">
        <v>437</v>
      </c>
      <c r="AZ795">
        <v>0</v>
      </c>
      <c r="BA795">
        <v>0</v>
      </c>
      <c r="BB795">
        <f>1-AZ795/BA795</f>
        <v>0</v>
      </c>
      <c r="BC795">
        <v>0</v>
      </c>
      <c r="BD795" t="s">
        <v>437</v>
      </c>
      <c r="BE795" t="s">
        <v>437</v>
      </c>
      <c r="BF795">
        <v>0</v>
      </c>
      <c r="BG795">
        <v>0</v>
      </c>
      <c r="BH795">
        <f>1-BF795/BG795</f>
        <v>0</v>
      </c>
      <c r="BI795">
        <v>0.5</v>
      </c>
      <c r="BJ795">
        <f>DI795</f>
        <v>0</v>
      </c>
      <c r="BK795">
        <f>L795</f>
        <v>0</v>
      </c>
      <c r="BL795">
        <f>BH795*BI795*BJ795</f>
        <v>0</v>
      </c>
      <c r="BM795">
        <f>(BK795-BC795)/BJ795</f>
        <v>0</v>
      </c>
      <c r="BN795">
        <f>(BA795-BG795)/BG795</f>
        <v>0</v>
      </c>
      <c r="BO795">
        <f>AZ795/(BB795+AZ795/BG795)</f>
        <v>0</v>
      </c>
      <c r="BP795" t="s">
        <v>437</v>
      </c>
      <c r="BQ795">
        <v>0</v>
      </c>
      <c r="BR795">
        <f>IF(BQ795&lt;&gt;0, BQ795, BO795)</f>
        <v>0</v>
      </c>
      <c r="BS795">
        <f>1-BR795/BG795</f>
        <v>0</v>
      </c>
      <c r="BT795">
        <f>(BG795-BF795)/(BG795-BR795)</f>
        <v>0</v>
      </c>
      <c r="BU795">
        <f>(BA795-BG795)/(BA795-BR795)</f>
        <v>0</v>
      </c>
      <c r="BV795">
        <f>(BG795-BF795)/(BG795-AZ795)</f>
        <v>0</v>
      </c>
      <c r="BW795">
        <f>(BA795-BG795)/(BA795-AZ795)</f>
        <v>0</v>
      </c>
      <c r="BX795">
        <f>(BT795*BR795/BF795)</f>
        <v>0</v>
      </c>
      <c r="BY795">
        <f>(1-BX795)</f>
        <v>0</v>
      </c>
      <c r="DH795">
        <f>$B$11*EG795+$C$11*EH795+$F$11*ES795*(1-EV795)</f>
        <v>0</v>
      </c>
      <c r="DI795">
        <f>DH795*DJ795</f>
        <v>0</v>
      </c>
      <c r="DJ795">
        <f>($B$11*$D$9+$C$11*$D$9+$F$11*((FF795+EX795)/MAX(FF795+EX795+FG795, 0.1)*$I$9+FG795/MAX(FF795+EX795+FG795, 0.1)*$J$9))/($B$11+$C$11+$F$11)</f>
        <v>0</v>
      </c>
      <c r="DK795">
        <f>($B$11*$K$9+$C$11*$K$9+$F$11*((FF795+EX795)/MAX(FF795+EX795+FG795, 0.1)*$P$9+FG795/MAX(FF795+EX795+FG795, 0.1)*$Q$9))/($B$11+$C$11+$F$11)</f>
        <v>0</v>
      </c>
      <c r="DL795">
        <v>6</v>
      </c>
      <c r="DM795">
        <v>0.5</v>
      </c>
      <c r="DN795" t="s">
        <v>438</v>
      </c>
      <c r="DO795">
        <v>2</v>
      </c>
      <c r="DP795" t="b">
        <v>1</v>
      </c>
      <c r="DQ795">
        <v>1761421788.84615</v>
      </c>
      <c r="DR795">
        <v>305.738153846154</v>
      </c>
      <c r="DS795">
        <v>298.574307692308</v>
      </c>
      <c r="DT795">
        <v>45.6093461538461</v>
      </c>
      <c r="DU795">
        <v>25.5238153846154</v>
      </c>
      <c r="DV795">
        <v>304.640692307692</v>
      </c>
      <c r="DW795">
        <v>45.6534538461539</v>
      </c>
      <c r="DX795">
        <v>499.996846153846</v>
      </c>
      <c r="DY795">
        <v>90.1981076923077</v>
      </c>
      <c r="DZ795">
        <v>0.0353251769230769</v>
      </c>
      <c r="EA795">
        <v>44.2914769230769</v>
      </c>
      <c r="EB795">
        <v>42.0050692307692</v>
      </c>
      <c r="EC795">
        <v>999.9</v>
      </c>
      <c r="ED795">
        <v>0</v>
      </c>
      <c r="EE795">
        <v>0</v>
      </c>
      <c r="EF795">
        <v>9996.57923076923</v>
      </c>
      <c r="EG795">
        <v>0</v>
      </c>
      <c r="EH795">
        <v>1262.82923076923</v>
      </c>
      <c r="EI795">
        <v>7.16365923076923</v>
      </c>
      <c r="EJ795">
        <v>320.348769230769</v>
      </c>
      <c r="EK795">
        <v>306.394923076923</v>
      </c>
      <c r="EL795">
        <v>20.0855230769231</v>
      </c>
      <c r="EM795">
        <v>298.574307692308</v>
      </c>
      <c r="EN795">
        <v>25.5238153846154</v>
      </c>
      <c r="EO795">
        <v>4.11387769230769</v>
      </c>
      <c r="EP795">
        <v>2.30219923076923</v>
      </c>
      <c r="EQ795">
        <v>29.3918846153846</v>
      </c>
      <c r="ER795">
        <v>19.6918153846154</v>
      </c>
      <c r="ES795">
        <v>1200.01</v>
      </c>
      <c r="ET795">
        <v>0.966990692307692</v>
      </c>
      <c r="EU795">
        <v>0.0330089461538461</v>
      </c>
      <c r="EV795">
        <v>0</v>
      </c>
      <c r="EW795">
        <v>1188.90769230769</v>
      </c>
      <c r="EX795">
        <v>5.00059</v>
      </c>
      <c r="EY795">
        <v>15128.2153846154</v>
      </c>
      <c r="EZ795">
        <v>10358.7846153846</v>
      </c>
      <c r="FA795">
        <v>58</v>
      </c>
      <c r="FB795">
        <v>59.4322307692308</v>
      </c>
      <c r="FC795">
        <v>58.1631538461538</v>
      </c>
      <c r="FD795">
        <v>59.0095384615385</v>
      </c>
      <c r="FE795">
        <v>59.1583846153846</v>
      </c>
      <c r="FF795">
        <v>1155.56</v>
      </c>
      <c r="FG795">
        <v>39.45</v>
      </c>
      <c r="FH795">
        <v>0</v>
      </c>
      <c r="FI795">
        <v>1761421757.5</v>
      </c>
      <c r="FJ795">
        <v>0</v>
      </c>
      <c r="FK795">
        <v>1188.8276</v>
      </c>
      <c r="FL795">
        <v>-3.95461537234687</v>
      </c>
      <c r="FM795">
        <v>-53.2230768111895</v>
      </c>
      <c r="FN795">
        <v>15126.704</v>
      </c>
      <c r="FO795">
        <v>15</v>
      </c>
      <c r="FP795">
        <v>0</v>
      </c>
      <c r="FQ795" t="s">
        <v>439</v>
      </c>
      <c r="FR795">
        <v>0</v>
      </c>
      <c r="FS795">
        <v>0</v>
      </c>
      <c r="FT795">
        <v>0</v>
      </c>
      <c r="FU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A795">
        <v>0</v>
      </c>
      <c r="GB795">
        <v>0</v>
      </c>
      <c r="GC795">
        <v>6.414475</v>
      </c>
      <c r="GD795">
        <v>11.8976553383459</v>
      </c>
      <c r="GE795">
        <v>1.24236193530509</v>
      </c>
      <c r="GF795">
        <v>0</v>
      </c>
      <c r="GG795">
        <v>1189.18382352941</v>
      </c>
      <c r="GH795">
        <v>-4.99327731352554</v>
      </c>
      <c r="GI795">
        <v>0.566968277491479</v>
      </c>
      <c r="GJ795">
        <v>-1</v>
      </c>
      <c r="GK795">
        <v>20.07788</v>
      </c>
      <c r="GL795">
        <v>0.130222556390985</v>
      </c>
      <c r="GM795">
        <v>0.0132376206321226</v>
      </c>
      <c r="GN795">
        <v>0</v>
      </c>
      <c r="GO795">
        <v>0</v>
      </c>
      <c r="GP795">
        <v>2</v>
      </c>
      <c r="GQ795" t="s">
        <v>473</v>
      </c>
      <c r="GR795">
        <v>3.12792</v>
      </c>
      <c r="GS795">
        <v>2.71334</v>
      </c>
      <c r="GT795">
        <v>0.0610648</v>
      </c>
      <c r="GU795">
        <v>0.059785</v>
      </c>
      <c r="GV795">
        <v>0.154987</v>
      </c>
      <c r="GW795">
        <v>0.10293</v>
      </c>
      <c r="GX795">
        <v>33979.9</v>
      </c>
      <c r="GY795">
        <v>36050.2</v>
      </c>
      <c r="GZ795">
        <v>32854.9</v>
      </c>
      <c r="HA795">
        <v>34829.4</v>
      </c>
      <c r="HB795">
        <v>39684.4</v>
      </c>
      <c r="HC795">
        <v>45023.5</v>
      </c>
      <c r="HD795">
        <v>51575.3</v>
      </c>
      <c r="HE795">
        <v>55829.7</v>
      </c>
      <c r="HF795">
        <v>1.72018</v>
      </c>
      <c r="HG795">
        <v>1.57095</v>
      </c>
      <c r="HH795">
        <v>-0.0719577</v>
      </c>
      <c r="HI795">
        <v>0</v>
      </c>
      <c r="HJ795">
        <v>43.162</v>
      </c>
      <c r="HK795">
        <v>999.9</v>
      </c>
      <c r="HL795">
        <v>55.17</v>
      </c>
      <c r="HM795">
        <v>30.393</v>
      </c>
      <c r="HN795">
        <v>26.6522</v>
      </c>
      <c r="HO795">
        <v>60.0598</v>
      </c>
      <c r="HP795">
        <v>41.3782</v>
      </c>
      <c r="HQ795">
        <v>1</v>
      </c>
      <c r="HR795">
        <v>1.95119</v>
      </c>
      <c r="HS795">
        <v>2.57412</v>
      </c>
      <c r="HT795">
        <v>20.1033</v>
      </c>
      <c r="HU795">
        <v>5.18794</v>
      </c>
      <c r="HV795">
        <v>12.0155</v>
      </c>
      <c r="HW795">
        <v>4.97005</v>
      </c>
      <c r="HX795">
        <v>3.29503</v>
      </c>
      <c r="HY795">
        <v>9999</v>
      </c>
      <c r="HZ795">
        <v>9999</v>
      </c>
      <c r="IA795">
        <v>999.9</v>
      </c>
      <c r="IB795">
        <v>9999</v>
      </c>
      <c r="IC795">
        <v>1.86325</v>
      </c>
      <c r="ID795">
        <v>1.8681</v>
      </c>
      <c r="IE795">
        <v>1.86783</v>
      </c>
      <c r="IF795">
        <v>1.86905</v>
      </c>
      <c r="IG795">
        <v>1.86981</v>
      </c>
      <c r="IH795">
        <v>1.86588</v>
      </c>
      <c r="II795">
        <v>1.86696</v>
      </c>
      <c r="IJ795">
        <v>1.86841</v>
      </c>
      <c r="IK795">
        <v>5</v>
      </c>
      <c r="IL795">
        <v>0</v>
      </c>
      <c r="IM795">
        <v>0</v>
      </c>
      <c r="IN795">
        <v>0</v>
      </c>
      <c r="IO795" t="s">
        <v>441</v>
      </c>
      <c r="IP795" t="s">
        <v>442</v>
      </c>
      <c r="IQ795" t="s">
        <v>443</v>
      </c>
      <c r="IR795" t="s">
        <v>443</v>
      </c>
      <c r="IS795" t="s">
        <v>443</v>
      </c>
      <c r="IT795" t="s">
        <v>443</v>
      </c>
      <c r="IU795">
        <v>0</v>
      </c>
      <c r="IV795">
        <v>100</v>
      </c>
      <c r="IW795">
        <v>100</v>
      </c>
      <c r="IX795">
        <v>1.097</v>
      </c>
      <c r="IY795">
        <v>-0.0441</v>
      </c>
      <c r="IZ795">
        <v>1.09748391826392</v>
      </c>
      <c r="JA795">
        <v>0</v>
      </c>
      <c r="JB795">
        <v>0</v>
      </c>
      <c r="JC795">
        <v>0</v>
      </c>
      <c r="JD795">
        <v>-0.0441141096964596</v>
      </c>
      <c r="JE795">
        <v>0</v>
      </c>
      <c r="JF795">
        <v>0</v>
      </c>
      <c r="JG795">
        <v>0</v>
      </c>
      <c r="JH795">
        <v>5</v>
      </c>
      <c r="JI795">
        <v>2273</v>
      </c>
      <c r="JJ795">
        <v>0</v>
      </c>
      <c r="JK795">
        <v>25</v>
      </c>
      <c r="JL795">
        <v>29357029.9</v>
      </c>
      <c r="JM795">
        <v>29357029.9</v>
      </c>
      <c r="JN795">
        <v>0.692139</v>
      </c>
      <c r="JO795">
        <v>2.63428</v>
      </c>
      <c r="JP795">
        <v>1.54785</v>
      </c>
      <c r="JQ795">
        <v>2.31445</v>
      </c>
      <c r="JR795">
        <v>1.64673</v>
      </c>
      <c r="JS795">
        <v>2.36938</v>
      </c>
      <c r="JT795">
        <v>34.1905</v>
      </c>
      <c r="JU795">
        <v>24.1838</v>
      </c>
      <c r="JV795">
        <v>18</v>
      </c>
      <c r="JW795">
        <v>499.015</v>
      </c>
      <c r="JX795">
        <v>392.15</v>
      </c>
      <c r="JY795">
        <v>40.6379</v>
      </c>
      <c r="JZ795">
        <v>49.8427</v>
      </c>
      <c r="KA795">
        <v>29.9994</v>
      </c>
      <c r="KB795">
        <v>49.5465</v>
      </c>
      <c r="KC795">
        <v>49.4046</v>
      </c>
      <c r="KD795">
        <v>13.8885</v>
      </c>
      <c r="KE795">
        <v>0</v>
      </c>
      <c r="KF795">
        <v>100</v>
      </c>
      <c r="KG795">
        <v>40.6283</v>
      </c>
      <c r="KH795">
        <v>244.907</v>
      </c>
      <c r="KI795">
        <v>26.2864</v>
      </c>
      <c r="KJ795">
        <v>93.5245</v>
      </c>
      <c r="KK795">
        <v>90.3536</v>
      </c>
    </row>
    <row r="796" spans="1:297">
      <c r="A796">
        <v>780</v>
      </c>
      <c r="B796">
        <v>1761421802</v>
      </c>
      <c r="C796">
        <v>13621</v>
      </c>
      <c r="D796" t="s">
        <v>2010</v>
      </c>
      <c r="E796" t="s">
        <v>2011</v>
      </c>
      <c r="F796">
        <v>5</v>
      </c>
      <c r="G796" t="s">
        <v>1989</v>
      </c>
      <c r="H796" t="s">
        <v>436</v>
      </c>
      <c r="I796">
        <v>1761421793.84615</v>
      </c>
      <c r="J796">
        <f>(K796)/1000</f>
        <v>0</v>
      </c>
      <c r="K796">
        <f>IF(DP796, AN796, AH796)</f>
        <v>0</v>
      </c>
      <c r="L796">
        <f>IF(DP796, AI796, AG796)</f>
        <v>0</v>
      </c>
      <c r="M796">
        <f>DR796 - IF(AU796&gt;1, L796*DL796*100.0/(AW796), 0)</f>
        <v>0</v>
      </c>
      <c r="N796">
        <f>((T796-J796/2)*M796-L796)/(T796+J796/2)</f>
        <v>0</v>
      </c>
      <c r="O796">
        <f>N796*(DY796+DZ796)/1000.0</f>
        <v>0</v>
      </c>
      <c r="P796">
        <f>(DR796 - IF(AU796&gt;1, L796*DL796*100.0/(AW796), 0))*(DY796+DZ796)/1000.0</f>
        <v>0</v>
      </c>
      <c r="Q796">
        <f>2.0/((1/S796-1/R796)+SIGN(S796)*SQRT((1/S796-1/R796)*(1/S796-1/R796) + 4*DM796/((DM796+1)*(DM796+1))*(2*1/S796*1/R796-1/R796*1/R796)))</f>
        <v>0</v>
      </c>
      <c r="R796">
        <f>IF(LEFT(DN796,1)&lt;&gt;"0",IF(LEFT(DN796,1)="1",3.0,DO796),$D$5+$E$5*(EF796*DY796/($K$5*1000))+$F$5*(EF796*DY796/($K$5*1000))*MAX(MIN(DL796,$J$5),$I$5)*MAX(MIN(DL796,$J$5),$I$5)+$G$5*MAX(MIN(DL796,$J$5),$I$5)*(EF796*DY796/($K$5*1000))+$H$5*(EF796*DY796/($K$5*1000))*(EF796*DY796/($K$5*1000)))</f>
        <v>0</v>
      </c>
      <c r="S796">
        <f>J796*(1000-(1000*0.61365*exp(17.502*W796/(240.97+W796))/(DY796+DZ796)+DT796)/2)/(1000*0.61365*exp(17.502*W796/(240.97+W796))/(DY796+DZ796)-DT796)</f>
        <v>0</v>
      </c>
      <c r="T796">
        <f>1/((DM796+1)/(Q796/1.6)+1/(R796/1.37)) + DM796/((DM796+1)/(Q796/1.6) + DM796/(R796/1.37))</f>
        <v>0</v>
      </c>
      <c r="U796">
        <f>(DH796*DK796)</f>
        <v>0</v>
      </c>
      <c r="V796">
        <f>(EA796+(U796+2*0.95*5.67E-8*(((EA796+$B$7)+273)^4-(EA796+273)^4)-44100*J796)/(1.84*29.3*R796+8*0.95*5.67E-8*(EA796+273)^3))</f>
        <v>0</v>
      </c>
      <c r="W796">
        <f>($C$7*EB796+$D$7*EC796+$E$7*V796)</f>
        <v>0</v>
      </c>
      <c r="X796">
        <f>0.61365*exp(17.502*W796/(240.97+W796))</f>
        <v>0</v>
      </c>
      <c r="Y796">
        <f>(Z796/AA796*100)</f>
        <v>0</v>
      </c>
      <c r="Z796">
        <f>DT796*(DY796+DZ796)/1000</f>
        <v>0</v>
      </c>
      <c r="AA796">
        <f>0.61365*exp(17.502*EA796/(240.97+EA796))</f>
        <v>0</v>
      </c>
      <c r="AB796">
        <f>(X796-DT796*(DY796+DZ796)/1000)</f>
        <v>0</v>
      </c>
      <c r="AC796">
        <f>(-J796*44100)</f>
        <v>0</v>
      </c>
      <c r="AD796">
        <f>2*29.3*R796*0.92*(EA796-W796)</f>
        <v>0</v>
      </c>
      <c r="AE796">
        <f>2*0.95*5.67E-8*(((EA796+$B$7)+273)^4-(W796+273)^4)</f>
        <v>0</v>
      </c>
      <c r="AF796">
        <f>U796+AE796+AC796+AD796</f>
        <v>0</v>
      </c>
      <c r="AG796">
        <f>DX796*AU796*(DS796-DR796*(1000-AU796*DU796)/(1000-AU796*DT796))/(100*DL796)</f>
        <v>0</v>
      </c>
      <c r="AH796">
        <f>1000*DX796*AU796*(DT796-DU796)/(100*DL796*(1000-AU796*DT796))</f>
        <v>0</v>
      </c>
      <c r="AI796">
        <f>(AJ796 - AK796 - DY796*1E3/(8.314*(EA796+273.15)) * AM796/DX796 * AL796) * DX796/(100*DL796) * (1000 - DU796)/1000</f>
        <v>0</v>
      </c>
      <c r="AJ796">
        <v>273.21295999896</v>
      </c>
      <c r="AK796">
        <v>280.698581818182</v>
      </c>
      <c r="AL796">
        <v>-3.23309404223519</v>
      </c>
      <c r="AM796">
        <v>65.5647914512343</v>
      </c>
      <c r="AN796">
        <f>(AP796 - AO796 + DY796*1E3/(8.314*(EA796+273.15)) * AR796/DX796 * AQ796) * DX796/(100*DL796) * 1000/(1000 - AP796)</f>
        <v>0</v>
      </c>
      <c r="AO796">
        <v>25.5251627093974</v>
      </c>
      <c r="AP796">
        <v>45.6128218181818</v>
      </c>
      <c r="AQ796">
        <v>-0.00083812777144416</v>
      </c>
      <c r="AR796">
        <v>111.014895509676</v>
      </c>
      <c r="AS796">
        <v>0</v>
      </c>
      <c r="AT796">
        <v>0</v>
      </c>
      <c r="AU796">
        <f>IF(AS796*$H$13&gt;=AW796,1.0,(AW796/(AW796-AS796*$H$13)))</f>
        <v>0</v>
      </c>
      <c r="AV796">
        <f>(AU796-1)*100</f>
        <v>0</v>
      </c>
      <c r="AW796">
        <f>MAX(0,($B$13+$C$13*EF796)/(1+$D$13*EF796)*DY796/(EA796+273)*$E$13)</f>
        <v>0</v>
      </c>
      <c r="AX796" t="s">
        <v>437</v>
      </c>
      <c r="AY796" t="s">
        <v>437</v>
      </c>
      <c r="AZ796">
        <v>0</v>
      </c>
      <c r="BA796">
        <v>0</v>
      </c>
      <c r="BB796">
        <f>1-AZ796/BA796</f>
        <v>0</v>
      </c>
      <c r="BC796">
        <v>0</v>
      </c>
      <c r="BD796" t="s">
        <v>437</v>
      </c>
      <c r="BE796" t="s">
        <v>437</v>
      </c>
      <c r="BF796">
        <v>0</v>
      </c>
      <c r="BG796">
        <v>0</v>
      </c>
      <c r="BH796">
        <f>1-BF796/BG796</f>
        <v>0</v>
      </c>
      <c r="BI796">
        <v>0.5</v>
      </c>
      <c r="BJ796">
        <f>DI796</f>
        <v>0</v>
      </c>
      <c r="BK796">
        <f>L796</f>
        <v>0</v>
      </c>
      <c r="BL796">
        <f>BH796*BI796*BJ796</f>
        <v>0</v>
      </c>
      <c r="BM796">
        <f>(BK796-BC796)/BJ796</f>
        <v>0</v>
      </c>
      <c r="BN796">
        <f>(BA796-BG796)/BG796</f>
        <v>0</v>
      </c>
      <c r="BO796">
        <f>AZ796/(BB796+AZ796/BG796)</f>
        <v>0</v>
      </c>
      <c r="BP796" t="s">
        <v>437</v>
      </c>
      <c r="BQ796">
        <v>0</v>
      </c>
      <c r="BR796">
        <f>IF(BQ796&lt;&gt;0, BQ796, BO796)</f>
        <v>0</v>
      </c>
      <c r="BS796">
        <f>1-BR796/BG796</f>
        <v>0</v>
      </c>
      <c r="BT796">
        <f>(BG796-BF796)/(BG796-BR796)</f>
        <v>0</v>
      </c>
      <c r="BU796">
        <f>(BA796-BG796)/(BA796-BR796)</f>
        <v>0</v>
      </c>
      <c r="BV796">
        <f>(BG796-BF796)/(BG796-AZ796)</f>
        <v>0</v>
      </c>
      <c r="BW796">
        <f>(BA796-BG796)/(BA796-AZ796)</f>
        <v>0</v>
      </c>
      <c r="BX796">
        <f>(BT796*BR796/BF796)</f>
        <v>0</v>
      </c>
      <c r="BY796">
        <f>(1-BX796)</f>
        <v>0</v>
      </c>
      <c r="DH796">
        <f>$B$11*EG796+$C$11*EH796+$F$11*ES796*(1-EV796)</f>
        <v>0</v>
      </c>
      <c r="DI796">
        <f>DH796*DJ796</f>
        <v>0</v>
      </c>
      <c r="DJ796">
        <f>($B$11*$D$9+$C$11*$D$9+$F$11*((FF796+EX796)/MAX(FF796+EX796+FG796, 0.1)*$I$9+FG796/MAX(FF796+EX796+FG796, 0.1)*$J$9))/($B$11+$C$11+$F$11)</f>
        <v>0</v>
      </c>
      <c r="DK796">
        <f>($B$11*$K$9+$C$11*$K$9+$F$11*((FF796+EX796)/MAX(FF796+EX796+FG796, 0.1)*$P$9+FG796/MAX(FF796+EX796+FG796, 0.1)*$Q$9))/($B$11+$C$11+$F$11)</f>
        <v>0</v>
      </c>
      <c r="DL796">
        <v>6</v>
      </c>
      <c r="DM796">
        <v>0.5</v>
      </c>
      <c r="DN796" t="s">
        <v>438</v>
      </c>
      <c r="DO796">
        <v>2</v>
      </c>
      <c r="DP796" t="b">
        <v>1</v>
      </c>
      <c r="DQ796">
        <v>1761421793.84615</v>
      </c>
      <c r="DR796">
        <v>290.143923076923</v>
      </c>
      <c r="DS796">
        <v>282.283461538462</v>
      </c>
      <c r="DT796">
        <v>45.6168846153846</v>
      </c>
      <c r="DU796">
        <v>25.5243769230769</v>
      </c>
      <c r="DV796">
        <v>289.046384615385</v>
      </c>
      <c r="DW796">
        <v>45.6609923076923</v>
      </c>
      <c r="DX796">
        <v>500.001307692308</v>
      </c>
      <c r="DY796">
        <v>90.1984692307692</v>
      </c>
      <c r="DZ796">
        <v>0.0354450923076923</v>
      </c>
      <c r="EA796">
        <v>44.2927076923077</v>
      </c>
      <c r="EB796">
        <v>42.0086846153846</v>
      </c>
      <c r="EC796">
        <v>999.9</v>
      </c>
      <c r="ED796">
        <v>0</v>
      </c>
      <c r="EE796">
        <v>0</v>
      </c>
      <c r="EF796">
        <v>9995.80461538462</v>
      </c>
      <c r="EG796">
        <v>0</v>
      </c>
      <c r="EH796">
        <v>1262.82307692308</v>
      </c>
      <c r="EI796">
        <v>7.86027307692308</v>
      </c>
      <c r="EJ796">
        <v>304.011846153846</v>
      </c>
      <c r="EK796">
        <v>289.677461538462</v>
      </c>
      <c r="EL796">
        <v>20.0924923076923</v>
      </c>
      <c r="EM796">
        <v>282.283461538462</v>
      </c>
      <c r="EN796">
        <v>25.5243769230769</v>
      </c>
      <c r="EO796">
        <v>4.11457384615385</v>
      </c>
      <c r="EP796">
        <v>2.30226076923077</v>
      </c>
      <c r="EQ796">
        <v>29.3948230769231</v>
      </c>
      <c r="ER796">
        <v>19.6922384615385</v>
      </c>
      <c r="ES796">
        <v>1200.00923076923</v>
      </c>
      <c r="ET796">
        <v>0.966990692307692</v>
      </c>
      <c r="EU796">
        <v>0.0330089461538461</v>
      </c>
      <c r="EV796">
        <v>0</v>
      </c>
      <c r="EW796">
        <v>1188.60846153846</v>
      </c>
      <c r="EX796">
        <v>5.00059</v>
      </c>
      <c r="EY796">
        <v>15123.9538461538</v>
      </c>
      <c r="EZ796">
        <v>10358.7769230769</v>
      </c>
      <c r="FA796">
        <v>58</v>
      </c>
      <c r="FB796">
        <v>59.4274615384615</v>
      </c>
      <c r="FC796">
        <v>58.1488461538462</v>
      </c>
      <c r="FD796">
        <v>59.0047692307692</v>
      </c>
      <c r="FE796">
        <v>59.1393076923077</v>
      </c>
      <c r="FF796">
        <v>1155.55923076923</v>
      </c>
      <c r="FG796">
        <v>39.45</v>
      </c>
      <c r="FH796">
        <v>0</v>
      </c>
      <c r="FI796">
        <v>1761421762.3</v>
      </c>
      <c r="FJ796">
        <v>0</v>
      </c>
      <c r="FK796">
        <v>1188.5856</v>
      </c>
      <c r="FL796">
        <v>-1.12846152840205</v>
      </c>
      <c r="FM796">
        <v>-35.830769304807</v>
      </c>
      <c r="FN796">
        <v>15123.076</v>
      </c>
      <c r="FO796">
        <v>15</v>
      </c>
      <c r="FP796">
        <v>0</v>
      </c>
      <c r="FQ796" t="s">
        <v>439</v>
      </c>
      <c r="FR796">
        <v>0</v>
      </c>
      <c r="FS796">
        <v>0</v>
      </c>
      <c r="FT796">
        <v>0</v>
      </c>
      <c r="FU796">
        <v>0</v>
      </c>
      <c r="FV796">
        <v>0</v>
      </c>
      <c r="FW796">
        <v>0</v>
      </c>
      <c r="FX796">
        <v>0</v>
      </c>
      <c r="FY796">
        <v>0</v>
      </c>
      <c r="FZ796">
        <v>0</v>
      </c>
      <c r="GA796">
        <v>0</v>
      </c>
      <c r="GB796">
        <v>0</v>
      </c>
      <c r="GC796">
        <v>7.5701715</v>
      </c>
      <c r="GD796">
        <v>9.81027112781954</v>
      </c>
      <c r="GE796">
        <v>1.03483231084691</v>
      </c>
      <c r="GF796">
        <v>0</v>
      </c>
      <c r="GG796">
        <v>1188.81676470588</v>
      </c>
      <c r="GH796">
        <v>-3.3168831115559</v>
      </c>
      <c r="GI796">
        <v>0.436730638402009</v>
      </c>
      <c r="GJ796">
        <v>-1</v>
      </c>
      <c r="GK796">
        <v>20.088215</v>
      </c>
      <c r="GL796">
        <v>0.0836796992481583</v>
      </c>
      <c r="GM796">
        <v>0.0100093593701094</v>
      </c>
      <c r="GN796">
        <v>1</v>
      </c>
      <c r="GO796">
        <v>1</v>
      </c>
      <c r="GP796">
        <v>2</v>
      </c>
      <c r="GQ796" t="s">
        <v>446</v>
      </c>
      <c r="GR796">
        <v>3.12786</v>
      </c>
      <c r="GS796">
        <v>2.71351</v>
      </c>
      <c r="GT796">
        <v>0.0581724</v>
      </c>
      <c r="GU796">
        <v>0.0566236</v>
      </c>
      <c r="GV796">
        <v>0.154951</v>
      </c>
      <c r="GW796">
        <v>0.102938</v>
      </c>
      <c r="GX796">
        <v>34085</v>
      </c>
      <c r="GY796">
        <v>36171.9</v>
      </c>
      <c r="GZ796">
        <v>32855.4</v>
      </c>
      <c r="HA796">
        <v>34830</v>
      </c>
      <c r="HB796">
        <v>39685.8</v>
      </c>
      <c r="HC796">
        <v>45023.5</v>
      </c>
      <c r="HD796">
        <v>51575.7</v>
      </c>
      <c r="HE796">
        <v>55830.6</v>
      </c>
      <c r="HF796">
        <v>1.72025</v>
      </c>
      <c r="HG796">
        <v>1.57107</v>
      </c>
      <c r="HH796">
        <v>-0.0715628</v>
      </c>
      <c r="HI796">
        <v>0</v>
      </c>
      <c r="HJ796">
        <v>43.169</v>
      </c>
      <c r="HK796">
        <v>999.9</v>
      </c>
      <c r="HL796">
        <v>55.195</v>
      </c>
      <c r="HM796">
        <v>30.414</v>
      </c>
      <c r="HN796">
        <v>26.6986</v>
      </c>
      <c r="HO796">
        <v>60.2198</v>
      </c>
      <c r="HP796">
        <v>41.5024</v>
      </c>
      <c r="HQ796">
        <v>1</v>
      </c>
      <c r="HR796">
        <v>1.95063</v>
      </c>
      <c r="HS796">
        <v>2.61236</v>
      </c>
      <c r="HT796">
        <v>20.1028</v>
      </c>
      <c r="HU796">
        <v>5.18779</v>
      </c>
      <c r="HV796">
        <v>12.0159</v>
      </c>
      <c r="HW796">
        <v>4.9704</v>
      </c>
      <c r="HX796">
        <v>3.29495</v>
      </c>
      <c r="HY796">
        <v>9999</v>
      </c>
      <c r="HZ796">
        <v>9999</v>
      </c>
      <c r="IA796">
        <v>999.9</v>
      </c>
      <c r="IB796">
        <v>9999</v>
      </c>
      <c r="IC796">
        <v>1.86325</v>
      </c>
      <c r="ID796">
        <v>1.8681</v>
      </c>
      <c r="IE796">
        <v>1.86783</v>
      </c>
      <c r="IF796">
        <v>1.86905</v>
      </c>
      <c r="IG796">
        <v>1.86981</v>
      </c>
      <c r="IH796">
        <v>1.86586</v>
      </c>
      <c r="II796">
        <v>1.86695</v>
      </c>
      <c r="IJ796">
        <v>1.86843</v>
      </c>
      <c r="IK796">
        <v>5</v>
      </c>
      <c r="IL796">
        <v>0</v>
      </c>
      <c r="IM796">
        <v>0</v>
      </c>
      <c r="IN796">
        <v>0</v>
      </c>
      <c r="IO796" t="s">
        <v>441</v>
      </c>
      <c r="IP796" t="s">
        <v>442</v>
      </c>
      <c r="IQ796" t="s">
        <v>443</v>
      </c>
      <c r="IR796" t="s">
        <v>443</v>
      </c>
      <c r="IS796" t="s">
        <v>443</v>
      </c>
      <c r="IT796" t="s">
        <v>443</v>
      </c>
      <c r="IU796">
        <v>0</v>
      </c>
      <c r="IV796">
        <v>100</v>
      </c>
      <c r="IW796">
        <v>100</v>
      </c>
      <c r="IX796">
        <v>1.097</v>
      </c>
      <c r="IY796">
        <v>-0.0441</v>
      </c>
      <c r="IZ796">
        <v>1.09748391826392</v>
      </c>
      <c r="JA796">
        <v>0</v>
      </c>
      <c r="JB796">
        <v>0</v>
      </c>
      <c r="JC796">
        <v>0</v>
      </c>
      <c r="JD796">
        <v>-0.0441141096964596</v>
      </c>
      <c r="JE796">
        <v>0</v>
      </c>
      <c r="JF796">
        <v>0</v>
      </c>
      <c r="JG796">
        <v>0</v>
      </c>
      <c r="JH796">
        <v>5</v>
      </c>
      <c r="JI796">
        <v>2273</v>
      </c>
      <c r="JJ796">
        <v>0</v>
      </c>
      <c r="JK796">
        <v>25</v>
      </c>
      <c r="JL796">
        <v>29357030</v>
      </c>
      <c r="JM796">
        <v>29357030</v>
      </c>
      <c r="JN796">
        <v>0.654297</v>
      </c>
      <c r="JO796">
        <v>2.63794</v>
      </c>
      <c r="JP796">
        <v>1.54785</v>
      </c>
      <c r="JQ796">
        <v>2.31445</v>
      </c>
      <c r="JR796">
        <v>1.64673</v>
      </c>
      <c r="JS796">
        <v>2.35229</v>
      </c>
      <c r="JT796">
        <v>34.1905</v>
      </c>
      <c r="JU796">
        <v>24.1838</v>
      </c>
      <c r="JV796">
        <v>18</v>
      </c>
      <c r="JW796">
        <v>499.007</v>
      </c>
      <c r="JX796">
        <v>392.18</v>
      </c>
      <c r="JY796">
        <v>40.632</v>
      </c>
      <c r="JZ796">
        <v>49.8351</v>
      </c>
      <c r="KA796">
        <v>29.9995</v>
      </c>
      <c r="KB796">
        <v>49.5362</v>
      </c>
      <c r="KC796">
        <v>49.3944</v>
      </c>
      <c r="KD796">
        <v>13.1369</v>
      </c>
      <c r="KE796">
        <v>0</v>
      </c>
      <c r="KF796">
        <v>100</v>
      </c>
      <c r="KG796">
        <v>40.6111</v>
      </c>
      <c r="KH796">
        <v>231.445</v>
      </c>
      <c r="KI796">
        <v>26.2864</v>
      </c>
      <c r="KJ796">
        <v>93.5255</v>
      </c>
      <c r="KK796">
        <v>90.3552</v>
      </c>
    </row>
    <row r="797" spans="1:297">
      <c r="A797">
        <v>781</v>
      </c>
      <c r="B797">
        <v>1761421807</v>
      </c>
      <c r="C797">
        <v>13626</v>
      </c>
      <c r="D797" t="s">
        <v>2012</v>
      </c>
      <c r="E797" t="s">
        <v>2013</v>
      </c>
      <c r="F797">
        <v>5</v>
      </c>
      <c r="G797" t="s">
        <v>1989</v>
      </c>
      <c r="H797" t="s">
        <v>436</v>
      </c>
      <c r="I797">
        <v>1761421798.84615</v>
      </c>
      <c r="J797">
        <f>(K797)/1000</f>
        <v>0</v>
      </c>
      <c r="K797">
        <f>IF(DP797, AN797, AH797)</f>
        <v>0</v>
      </c>
      <c r="L797">
        <f>IF(DP797, AI797, AG797)</f>
        <v>0</v>
      </c>
      <c r="M797">
        <f>DR797 - IF(AU797&gt;1, L797*DL797*100.0/(AW797), 0)</f>
        <v>0</v>
      </c>
      <c r="N797">
        <f>((T797-J797/2)*M797-L797)/(T797+J797/2)</f>
        <v>0</v>
      </c>
      <c r="O797">
        <f>N797*(DY797+DZ797)/1000.0</f>
        <v>0</v>
      </c>
      <c r="P797">
        <f>(DR797 - IF(AU797&gt;1, L797*DL797*100.0/(AW797), 0))*(DY797+DZ797)/1000.0</f>
        <v>0</v>
      </c>
      <c r="Q797">
        <f>2.0/((1/S797-1/R797)+SIGN(S797)*SQRT((1/S797-1/R797)*(1/S797-1/R797) + 4*DM797/((DM797+1)*(DM797+1))*(2*1/S797*1/R797-1/R797*1/R797)))</f>
        <v>0</v>
      </c>
      <c r="R797">
        <f>IF(LEFT(DN797,1)&lt;&gt;"0",IF(LEFT(DN797,1)="1",3.0,DO797),$D$5+$E$5*(EF797*DY797/($K$5*1000))+$F$5*(EF797*DY797/($K$5*1000))*MAX(MIN(DL797,$J$5),$I$5)*MAX(MIN(DL797,$J$5),$I$5)+$G$5*MAX(MIN(DL797,$J$5),$I$5)*(EF797*DY797/($K$5*1000))+$H$5*(EF797*DY797/($K$5*1000))*(EF797*DY797/($K$5*1000)))</f>
        <v>0</v>
      </c>
      <c r="S797">
        <f>J797*(1000-(1000*0.61365*exp(17.502*W797/(240.97+W797))/(DY797+DZ797)+DT797)/2)/(1000*0.61365*exp(17.502*W797/(240.97+W797))/(DY797+DZ797)-DT797)</f>
        <v>0</v>
      </c>
      <c r="T797">
        <f>1/((DM797+1)/(Q797/1.6)+1/(R797/1.37)) + DM797/((DM797+1)/(Q797/1.6) + DM797/(R797/1.37))</f>
        <v>0</v>
      </c>
      <c r="U797">
        <f>(DH797*DK797)</f>
        <v>0</v>
      </c>
      <c r="V797">
        <f>(EA797+(U797+2*0.95*5.67E-8*(((EA797+$B$7)+273)^4-(EA797+273)^4)-44100*J797)/(1.84*29.3*R797+8*0.95*5.67E-8*(EA797+273)^3))</f>
        <v>0</v>
      </c>
      <c r="W797">
        <f>($C$7*EB797+$D$7*EC797+$E$7*V797)</f>
        <v>0</v>
      </c>
      <c r="X797">
        <f>0.61365*exp(17.502*W797/(240.97+W797))</f>
        <v>0</v>
      </c>
      <c r="Y797">
        <f>(Z797/AA797*100)</f>
        <v>0</v>
      </c>
      <c r="Z797">
        <f>DT797*(DY797+DZ797)/1000</f>
        <v>0</v>
      </c>
      <c r="AA797">
        <f>0.61365*exp(17.502*EA797/(240.97+EA797))</f>
        <v>0</v>
      </c>
      <c r="AB797">
        <f>(X797-DT797*(DY797+DZ797)/1000)</f>
        <v>0</v>
      </c>
      <c r="AC797">
        <f>(-J797*44100)</f>
        <v>0</v>
      </c>
      <c r="AD797">
        <f>2*29.3*R797*0.92*(EA797-W797)</f>
        <v>0</v>
      </c>
      <c r="AE797">
        <f>2*0.95*5.67E-8*(((EA797+$B$7)+273)^4-(W797+273)^4)</f>
        <v>0</v>
      </c>
      <c r="AF797">
        <f>U797+AE797+AC797+AD797</f>
        <v>0</v>
      </c>
      <c r="AG797">
        <f>DX797*AU797*(DS797-DR797*(1000-AU797*DU797)/(1000-AU797*DT797))/(100*DL797)</f>
        <v>0</v>
      </c>
      <c r="AH797">
        <f>1000*DX797*AU797*(DT797-DU797)/(100*DL797*(1000-AU797*DT797))</f>
        <v>0</v>
      </c>
      <c r="AI797">
        <f>(AJ797 - AK797 - DY797*1E3/(8.314*(EA797+273.15)) * AM797/DX797 * AL797) * DX797/(100*DL797) * (1000 - DU797)/1000</f>
        <v>0</v>
      </c>
      <c r="AJ797">
        <v>255.695764369101</v>
      </c>
      <c r="AK797">
        <v>263.91803030303</v>
      </c>
      <c r="AL797">
        <v>-3.37546603957045</v>
      </c>
      <c r="AM797">
        <v>65.5647914512343</v>
      </c>
      <c r="AN797">
        <f>(AP797 - AO797 + DY797*1E3/(8.314*(EA797+273.15)) * AR797/DX797 * AQ797) * DX797/(100*DL797) * 1000/(1000 - AP797)</f>
        <v>0</v>
      </c>
      <c r="AO797">
        <v>25.5252328281508</v>
      </c>
      <c r="AP797">
        <v>45.6019133333333</v>
      </c>
      <c r="AQ797">
        <v>-0.000938857158880362</v>
      </c>
      <c r="AR797">
        <v>111.014895509676</v>
      </c>
      <c r="AS797">
        <v>0</v>
      </c>
      <c r="AT797">
        <v>0</v>
      </c>
      <c r="AU797">
        <f>IF(AS797*$H$13&gt;=AW797,1.0,(AW797/(AW797-AS797*$H$13)))</f>
        <v>0</v>
      </c>
      <c r="AV797">
        <f>(AU797-1)*100</f>
        <v>0</v>
      </c>
      <c r="AW797">
        <f>MAX(0,($B$13+$C$13*EF797)/(1+$D$13*EF797)*DY797/(EA797+273)*$E$13)</f>
        <v>0</v>
      </c>
      <c r="AX797" t="s">
        <v>437</v>
      </c>
      <c r="AY797" t="s">
        <v>437</v>
      </c>
      <c r="AZ797">
        <v>0</v>
      </c>
      <c r="BA797">
        <v>0</v>
      </c>
      <c r="BB797">
        <f>1-AZ797/BA797</f>
        <v>0</v>
      </c>
      <c r="BC797">
        <v>0</v>
      </c>
      <c r="BD797" t="s">
        <v>437</v>
      </c>
      <c r="BE797" t="s">
        <v>437</v>
      </c>
      <c r="BF797">
        <v>0</v>
      </c>
      <c r="BG797">
        <v>0</v>
      </c>
      <c r="BH797">
        <f>1-BF797/BG797</f>
        <v>0</v>
      </c>
      <c r="BI797">
        <v>0.5</v>
      </c>
      <c r="BJ797">
        <f>DI797</f>
        <v>0</v>
      </c>
      <c r="BK797">
        <f>L797</f>
        <v>0</v>
      </c>
      <c r="BL797">
        <f>BH797*BI797*BJ797</f>
        <v>0</v>
      </c>
      <c r="BM797">
        <f>(BK797-BC797)/BJ797</f>
        <v>0</v>
      </c>
      <c r="BN797">
        <f>(BA797-BG797)/BG797</f>
        <v>0</v>
      </c>
      <c r="BO797">
        <f>AZ797/(BB797+AZ797/BG797)</f>
        <v>0</v>
      </c>
      <c r="BP797" t="s">
        <v>437</v>
      </c>
      <c r="BQ797">
        <v>0</v>
      </c>
      <c r="BR797">
        <f>IF(BQ797&lt;&gt;0, BQ797, BO797)</f>
        <v>0</v>
      </c>
      <c r="BS797">
        <f>1-BR797/BG797</f>
        <v>0</v>
      </c>
      <c r="BT797">
        <f>(BG797-BF797)/(BG797-BR797)</f>
        <v>0</v>
      </c>
      <c r="BU797">
        <f>(BA797-BG797)/(BA797-BR797)</f>
        <v>0</v>
      </c>
      <c r="BV797">
        <f>(BG797-BF797)/(BG797-AZ797)</f>
        <v>0</v>
      </c>
      <c r="BW797">
        <f>(BA797-BG797)/(BA797-AZ797)</f>
        <v>0</v>
      </c>
      <c r="BX797">
        <f>(BT797*BR797/BF797)</f>
        <v>0</v>
      </c>
      <c r="BY797">
        <f>(1-BX797)</f>
        <v>0</v>
      </c>
      <c r="DH797">
        <f>$B$11*EG797+$C$11*EH797+$F$11*ES797*(1-EV797)</f>
        <v>0</v>
      </c>
      <c r="DI797">
        <f>DH797*DJ797</f>
        <v>0</v>
      </c>
      <c r="DJ797">
        <f>($B$11*$D$9+$C$11*$D$9+$F$11*((FF797+EX797)/MAX(FF797+EX797+FG797, 0.1)*$I$9+FG797/MAX(FF797+EX797+FG797, 0.1)*$J$9))/($B$11+$C$11+$F$11)</f>
        <v>0</v>
      </c>
      <c r="DK797">
        <f>($B$11*$K$9+$C$11*$K$9+$F$11*((FF797+EX797)/MAX(FF797+EX797+FG797, 0.1)*$P$9+FG797/MAX(FF797+EX797+FG797, 0.1)*$Q$9))/($B$11+$C$11+$F$11)</f>
        <v>0</v>
      </c>
      <c r="DL797">
        <v>6</v>
      </c>
      <c r="DM797">
        <v>0.5</v>
      </c>
      <c r="DN797" t="s">
        <v>438</v>
      </c>
      <c r="DO797">
        <v>2</v>
      </c>
      <c r="DP797" t="b">
        <v>1</v>
      </c>
      <c r="DQ797">
        <v>1761421798.84615</v>
      </c>
      <c r="DR797">
        <v>274.522</v>
      </c>
      <c r="DS797">
        <v>265.458461538462</v>
      </c>
      <c r="DT797">
        <v>45.6151076923077</v>
      </c>
      <c r="DU797">
        <v>25.5249538461538</v>
      </c>
      <c r="DV797">
        <v>273.424384615385</v>
      </c>
      <c r="DW797">
        <v>45.6592076923077</v>
      </c>
      <c r="DX797">
        <v>500.019538461538</v>
      </c>
      <c r="DY797">
        <v>90.1984769230769</v>
      </c>
      <c r="DZ797">
        <v>0.0354884307692308</v>
      </c>
      <c r="EA797">
        <v>44.2934230769231</v>
      </c>
      <c r="EB797">
        <v>42.0153461538462</v>
      </c>
      <c r="EC797">
        <v>999.9</v>
      </c>
      <c r="ED797">
        <v>0</v>
      </c>
      <c r="EE797">
        <v>0</v>
      </c>
      <c r="EF797">
        <v>10004.9430769231</v>
      </c>
      <c r="EG797">
        <v>0</v>
      </c>
      <c r="EH797">
        <v>1262.84076923077</v>
      </c>
      <c r="EI797">
        <v>9.0633</v>
      </c>
      <c r="EJ797">
        <v>287.642846153846</v>
      </c>
      <c r="EK797">
        <v>272.412</v>
      </c>
      <c r="EL797">
        <v>20.0901384615385</v>
      </c>
      <c r="EM797">
        <v>265.458461538462</v>
      </c>
      <c r="EN797">
        <v>25.5249538461538</v>
      </c>
      <c r="EO797">
        <v>4.11441230769231</v>
      </c>
      <c r="EP797">
        <v>2.30231307692308</v>
      </c>
      <c r="EQ797">
        <v>29.3941307692308</v>
      </c>
      <c r="ER797">
        <v>19.6925923076923</v>
      </c>
      <c r="ES797">
        <v>1200.00846153846</v>
      </c>
      <c r="ET797">
        <v>0.966990692307692</v>
      </c>
      <c r="EU797">
        <v>0.0330089461538461</v>
      </c>
      <c r="EV797">
        <v>0</v>
      </c>
      <c r="EW797">
        <v>1188.41538461538</v>
      </c>
      <c r="EX797">
        <v>5.00059</v>
      </c>
      <c r="EY797">
        <v>15120.5461538462</v>
      </c>
      <c r="EZ797">
        <v>10358.7692307692</v>
      </c>
      <c r="FA797">
        <v>57.9951538461538</v>
      </c>
      <c r="FB797">
        <v>59.4131538461538</v>
      </c>
      <c r="FC797">
        <v>58.1345384615385</v>
      </c>
      <c r="FD797">
        <v>59</v>
      </c>
      <c r="FE797">
        <v>59.125</v>
      </c>
      <c r="FF797">
        <v>1155.55846153846</v>
      </c>
      <c r="FG797">
        <v>39.45</v>
      </c>
      <c r="FH797">
        <v>0</v>
      </c>
      <c r="FI797">
        <v>1761421767.7</v>
      </c>
      <c r="FJ797">
        <v>0</v>
      </c>
      <c r="FK797">
        <v>1188.44538461538</v>
      </c>
      <c r="FL797">
        <v>-1.6560683716652</v>
      </c>
      <c r="FM797">
        <v>-42.950427417911</v>
      </c>
      <c r="FN797">
        <v>15119.5807692308</v>
      </c>
      <c r="FO797">
        <v>15</v>
      </c>
      <c r="FP797">
        <v>0</v>
      </c>
      <c r="FQ797" t="s">
        <v>439</v>
      </c>
      <c r="FR797">
        <v>0</v>
      </c>
      <c r="FS797">
        <v>0</v>
      </c>
      <c r="FT797">
        <v>0</v>
      </c>
      <c r="FU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A797">
        <v>0</v>
      </c>
      <c r="GB797">
        <v>0</v>
      </c>
      <c r="GC797">
        <v>8.37259095238095</v>
      </c>
      <c r="GD797">
        <v>13.4573851948052</v>
      </c>
      <c r="GE797">
        <v>1.39083630611194</v>
      </c>
      <c r="GF797">
        <v>0</v>
      </c>
      <c r="GG797">
        <v>1188.56382352941</v>
      </c>
      <c r="GH797">
        <v>-1.85378150771518</v>
      </c>
      <c r="GI797">
        <v>0.306200767527771</v>
      </c>
      <c r="GJ797">
        <v>-1</v>
      </c>
      <c r="GK797">
        <v>20.0893238095238</v>
      </c>
      <c r="GL797">
        <v>-0.0179844155844004</v>
      </c>
      <c r="GM797">
        <v>0.00765219574849235</v>
      </c>
      <c r="GN797">
        <v>1</v>
      </c>
      <c r="GO797">
        <v>1</v>
      </c>
      <c r="GP797">
        <v>2</v>
      </c>
      <c r="GQ797" t="s">
        <v>446</v>
      </c>
      <c r="GR797">
        <v>3.12792</v>
      </c>
      <c r="GS797">
        <v>2.71358</v>
      </c>
      <c r="GT797">
        <v>0.0551116</v>
      </c>
      <c r="GU797">
        <v>0.0534325</v>
      </c>
      <c r="GV797">
        <v>0.154919</v>
      </c>
      <c r="GW797">
        <v>0.102929</v>
      </c>
      <c r="GX797">
        <v>34195.6</v>
      </c>
      <c r="GY797">
        <v>36294.8</v>
      </c>
      <c r="GZ797">
        <v>32855.3</v>
      </c>
      <c r="HA797">
        <v>34830.7</v>
      </c>
      <c r="HB797">
        <v>39686.9</v>
      </c>
      <c r="HC797">
        <v>45024.4</v>
      </c>
      <c r="HD797">
        <v>51575.9</v>
      </c>
      <c r="HE797">
        <v>55831.7</v>
      </c>
      <c r="HF797">
        <v>1.72035</v>
      </c>
      <c r="HG797">
        <v>1.57107</v>
      </c>
      <c r="HH797">
        <v>-0.0729039</v>
      </c>
      <c r="HI797">
        <v>0</v>
      </c>
      <c r="HJ797">
        <v>43.1757</v>
      </c>
      <c r="HK797">
        <v>999.9</v>
      </c>
      <c r="HL797">
        <v>55.195</v>
      </c>
      <c r="HM797">
        <v>30.393</v>
      </c>
      <c r="HN797">
        <v>26.665</v>
      </c>
      <c r="HO797">
        <v>59.8398</v>
      </c>
      <c r="HP797">
        <v>41.4623</v>
      </c>
      <c r="HQ797">
        <v>1</v>
      </c>
      <c r="HR797">
        <v>1.95028</v>
      </c>
      <c r="HS797">
        <v>2.67553</v>
      </c>
      <c r="HT797">
        <v>20.1022</v>
      </c>
      <c r="HU797">
        <v>5.18914</v>
      </c>
      <c r="HV797">
        <v>12.0158</v>
      </c>
      <c r="HW797">
        <v>4.9705</v>
      </c>
      <c r="HX797">
        <v>3.295</v>
      </c>
      <c r="HY797">
        <v>9999</v>
      </c>
      <c r="HZ797">
        <v>9999</v>
      </c>
      <c r="IA797">
        <v>999.9</v>
      </c>
      <c r="IB797">
        <v>9999</v>
      </c>
      <c r="IC797">
        <v>1.86325</v>
      </c>
      <c r="ID797">
        <v>1.86809</v>
      </c>
      <c r="IE797">
        <v>1.86783</v>
      </c>
      <c r="IF797">
        <v>1.86905</v>
      </c>
      <c r="IG797">
        <v>1.86981</v>
      </c>
      <c r="IH797">
        <v>1.86587</v>
      </c>
      <c r="II797">
        <v>1.86699</v>
      </c>
      <c r="IJ797">
        <v>1.86844</v>
      </c>
      <c r="IK797">
        <v>5</v>
      </c>
      <c r="IL797">
        <v>0</v>
      </c>
      <c r="IM797">
        <v>0</v>
      </c>
      <c r="IN797">
        <v>0</v>
      </c>
      <c r="IO797" t="s">
        <v>441</v>
      </c>
      <c r="IP797" t="s">
        <v>442</v>
      </c>
      <c r="IQ797" t="s">
        <v>443</v>
      </c>
      <c r="IR797" t="s">
        <v>443</v>
      </c>
      <c r="IS797" t="s">
        <v>443</v>
      </c>
      <c r="IT797" t="s">
        <v>443</v>
      </c>
      <c r="IU797">
        <v>0</v>
      </c>
      <c r="IV797">
        <v>100</v>
      </c>
      <c r="IW797">
        <v>100</v>
      </c>
      <c r="IX797">
        <v>1.098</v>
      </c>
      <c r="IY797">
        <v>-0.0441</v>
      </c>
      <c r="IZ797">
        <v>1.09748391826392</v>
      </c>
      <c r="JA797">
        <v>0</v>
      </c>
      <c r="JB797">
        <v>0</v>
      </c>
      <c r="JC797">
        <v>0</v>
      </c>
      <c r="JD797">
        <v>-0.0441141096964596</v>
      </c>
      <c r="JE797">
        <v>0</v>
      </c>
      <c r="JF797">
        <v>0</v>
      </c>
      <c r="JG797">
        <v>0</v>
      </c>
      <c r="JH797">
        <v>5</v>
      </c>
      <c r="JI797">
        <v>2273</v>
      </c>
      <c r="JJ797">
        <v>0</v>
      </c>
      <c r="JK797">
        <v>25</v>
      </c>
      <c r="JL797">
        <v>29357030.1</v>
      </c>
      <c r="JM797">
        <v>29357030.1</v>
      </c>
      <c r="JN797">
        <v>0.623779</v>
      </c>
      <c r="JO797">
        <v>2.64771</v>
      </c>
      <c r="JP797">
        <v>1.54785</v>
      </c>
      <c r="JQ797">
        <v>2.31445</v>
      </c>
      <c r="JR797">
        <v>1.64673</v>
      </c>
      <c r="JS797">
        <v>2.31323</v>
      </c>
      <c r="JT797">
        <v>34.1905</v>
      </c>
      <c r="JU797">
        <v>24.1838</v>
      </c>
      <c r="JV797">
        <v>18</v>
      </c>
      <c r="JW797">
        <v>499.026</v>
      </c>
      <c r="JX797">
        <v>392.139</v>
      </c>
      <c r="JY797">
        <v>40.6179</v>
      </c>
      <c r="JZ797">
        <v>49.8248</v>
      </c>
      <c r="KA797">
        <v>29.9997</v>
      </c>
      <c r="KB797">
        <v>49.5272</v>
      </c>
      <c r="KC797">
        <v>49.3858</v>
      </c>
      <c r="KD797">
        <v>12.5063</v>
      </c>
      <c r="KE797">
        <v>0</v>
      </c>
      <c r="KF797">
        <v>100</v>
      </c>
      <c r="KG797">
        <v>40.5879</v>
      </c>
      <c r="KH797">
        <v>211.248</v>
      </c>
      <c r="KI797">
        <v>26.2864</v>
      </c>
      <c r="KJ797">
        <v>93.5257</v>
      </c>
      <c r="KK797">
        <v>90.3569</v>
      </c>
    </row>
    <row r="798" spans="1:297">
      <c r="A798">
        <v>782</v>
      </c>
      <c r="B798">
        <v>1761421812</v>
      </c>
      <c r="C798">
        <v>13631</v>
      </c>
      <c r="D798" t="s">
        <v>2014</v>
      </c>
      <c r="E798" t="s">
        <v>2015</v>
      </c>
      <c r="F798">
        <v>5</v>
      </c>
      <c r="G798" t="s">
        <v>1989</v>
      </c>
      <c r="H798" t="s">
        <v>436</v>
      </c>
      <c r="I798">
        <v>1761421803.84615</v>
      </c>
      <c r="J798">
        <f>(K798)/1000</f>
        <v>0</v>
      </c>
      <c r="K798">
        <f>IF(DP798, AN798, AH798)</f>
        <v>0</v>
      </c>
      <c r="L798">
        <f>IF(DP798, AI798, AG798)</f>
        <v>0</v>
      </c>
      <c r="M798">
        <f>DR798 - IF(AU798&gt;1, L798*DL798*100.0/(AW798), 0)</f>
        <v>0</v>
      </c>
      <c r="N798">
        <f>((T798-J798/2)*M798-L798)/(T798+J798/2)</f>
        <v>0</v>
      </c>
      <c r="O798">
        <f>N798*(DY798+DZ798)/1000.0</f>
        <v>0</v>
      </c>
      <c r="P798">
        <f>(DR798 - IF(AU798&gt;1, L798*DL798*100.0/(AW798), 0))*(DY798+DZ798)/1000.0</f>
        <v>0</v>
      </c>
      <c r="Q798">
        <f>2.0/((1/S798-1/R798)+SIGN(S798)*SQRT((1/S798-1/R798)*(1/S798-1/R798) + 4*DM798/((DM798+1)*(DM798+1))*(2*1/S798*1/R798-1/R798*1/R798)))</f>
        <v>0</v>
      </c>
      <c r="R798">
        <f>IF(LEFT(DN798,1)&lt;&gt;"0",IF(LEFT(DN798,1)="1",3.0,DO798),$D$5+$E$5*(EF798*DY798/($K$5*1000))+$F$5*(EF798*DY798/($K$5*1000))*MAX(MIN(DL798,$J$5),$I$5)*MAX(MIN(DL798,$J$5),$I$5)+$G$5*MAX(MIN(DL798,$J$5),$I$5)*(EF798*DY798/($K$5*1000))+$H$5*(EF798*DY798/($K$5*1000))*(EF798*DY798/($K$5*1000)))</f>
        <v>0</v>
      </c>
      <c r="S798">
        <f>J798*(1000-(1000*0.61365*exp(17.502*W798/(240.97+W798))/(DY798+DZ798)+DT798)/2)/(1000*0.61365*exp(17.502*W798/(240.97+W798))/(DY798+DZ798)-DT798)</f>
        <v>0</v>
      </c>
      <c r="T798">
        <f>1/((DM798+1)/(Q798/1.6)+1/(R798/1.37)) + DM798/((DM798+1)/(Q798/1.6) + DM798/(R798/1.37))</f>
        <v>0</v>
      </c>
      <c r="U798">
        <f>(DH798*DK798)</f>
        <v>0</v>
      </c>
      <c r="V798">
        <f>(EA798+(U798+2*0.95*5.67E-8*(((EA798+$B$7)+273)^4-(EA798+273)^4)-44100*J798)/(1.84*29.3*R798+8*0.95*5.67E-8*(EA798+273)^3))</f>
        <v>0</v>
      </c>
      <c r="W798">
        <f>($C$7*EB798+$D$7*EC798+$E$7*V798)</f>
        <v>0</v>
      </c>
      <c r="X798">
        <f>0.61365*exp(17.502*W798/(240.97+W798))</f>
        <v>0</v>
      </c>
      <c r="Y798">
        <f>(Z798/AA798*100)</f>
        <v>0</v>
      </c>
      <c r="Z798">
        <f>DT798*(DY798+DZ798)/1000</f>
        <v>0</v>
      </c>
      <c r="AA798">
        <f>0.61365*exp(17.502*EA798/(240.97+EA798))</f>
        <v>0</v>
      </c>
      <c r="AB798">
        <f>(X798-DT798*(DY798+DZ798)/1000)</f>
        <v>0</v>
      </c>
      <c r="AC798">
        <f>(-J798*44100)</f>
        <v>0</v>
      </c>
      <c r="AD798">
        <f>2*29.3*R798*0.92*(EA798-W798)</f>
        <v>0</v>
      </c>
      <c r="AE798">
        <f>2*0.95*5.67E-8*(((EA798+$B$7)+273)^4-(W798+273)^4)</f>
        <v>0</v>
      </c>
      <c r="AF798">
        <f>U798+AE798+AC798+AD798</f>
        <v>0</v>
      </c>
      <c r="AG798">
        <f>DX798*AU798*(DS798-DR798*(1000-AU798*DU798)/(1000-AU798*DT798))/(100*DL798)</f>
        <v>0</v>
      </c>
      <c r="AH798">
        <f>1000*DX798*AU798*(DT798-DU798)/(100*DL798*(1000-AU798*DT798))</f>
        <v>0</v>
      </c>
      <c r="AI798">
        <f>(AJ798 - AK798 - DY798*1E3/(8.314*(EA798+273.15)) * AM798/DX798 * AL798) * DX798/(100*DL798) * (1000 - DU798)/1000</f>
        <v>0</v>
      </c>
      <c r="AJ798">
        <v>238.969940878574</v>
      </c>
      <c r="AK798">
        <v>247.599490909091</v>
      </c>
      <c r="AL798">
        <v>-3.24851707210563</v>
      </c>
      <c r="AM798">
        <v>65.5647914512343</v>
      </c>
      <c r="AN798">
        <f>(AP798 - AO798 + DY798*1E3/(8.314*(EA798+273.15)) * AR798/DX798 * AQ798) * DX798/(100*DL798) * 1000/(1000 - AP798)</f>
        <v>0</v>
      </c>
      <c r="AO798">
        <v>25.5254156859278</v>
      </c>
      <c r="AP798">
        <v>45.5996909090909</v>
      </c>
      <c r="AQ798">
        <v>0.000371353568402101</v>
      </c>
      <c r="AR798">
        <v>111.014895509676</v>
      </c>
      <c r="AS798">
        <v>0</v>
      </c>
      <c r="AT798">
        <v>0</v>
      </c>
      <c r="AU798">
        <f>IF(AS798*$H$13&gt;=AW798,1.0,(AW798/(AW798-AS798*$H$13)))</f>
        <v>0</v>
      </c>
      <c r="AV798">
        <f>(AU798-1)*100</f>
        <v>0</v>
      </c>
      <c r="AW798">
        <f>MAX(0,($B$13+$C$13*EF798)/(1+$D$13*EF798)*DY798/(EA798+273)*$E$13)</f>
        <v>0</v>
      </c>
      <c r="AX798" t="s">
        <v>437</v>
      </c>
      <c r="AY798" t="s">
        <v>437</v>
      </c>
      <c r="AZ798">
        <v>0</v>
      </c>
      <c r="BA798">
        <v>0</v>
      </c>
      <c r="BB798">
        <f>1-AZ798/BA798</f>
        <v>0</v>
      </c>
      <c r="BC798">
        <v>0</v>
      </c>
      <c r="BD798" t="s">
        <v>437</v>
      </c>
      <c r="BE798" t="s">
        <v>437</v>
      </c>
      <c r="BF798">
        <v>0</v>
      </c>
      <c r="BG798">
        <v>0</v>
      </c>
      <c r="BH798">
        <f>1-BF798/BG798</f>
        <v>0</v>
      </c>
      <c r="BI798">
        <v>0.5</v>
      </c>
      <c r="BJ798">
        <f>DI798</f>
        <v>0</v>
      </c>
      <c r="BK798">
        <f>L798</f>
        <v>0</v>
      </c>
      <c r="BL798">
        <f>BH798*BI798*BJ798</f>
        <v>0</v>
      </c>
      <c r="BM798">
        <f>(BK798-BC798)/BJ798</f>
        <v>0</v>
      </c>
      <c r="BN798">
        <f>(BA798-BG798)/BG798</f>
        <v>0</v>
      </c>
      <c r="BO798">
        <f>AZ798/(BB798+AZ798/BG798)</f>
        <v>0</v>
      </c>
      <c r="BP798" t="s">
        <v>437</v>
      </c>
      <c r="BQ798">
        <v>0</v>
      </c>
      <c r="BR798">
        <f>IF(BQ798&lt;&gt;0, BQ798, BO798)</f>
        <v>0</v>
      </c>
      <c r="BS798">
        <f>1-BR798/BG798</f>
        <v>0</v>
      </c>
      <c r="BT798">
        <f>(BG798-BF798)/(BG798-BR798)</f>
        <v>0</v>
      </c>
      <c r="BU798">
        <f>(BA798-BG798)/(BA798-BR798)</f>
        <v>0</v>
      </c>
      <c r="BV798">
        <f>(BG798-BF798)/(BG798-AZ798)</f>
        <v>0</v>
      </c>
      <c r="BW798">
        <f>(BA798-BG798)/(BA798-AZ798)</f>
        <v>0</v>
      </c>
      <c r="BX798">
        <f>(BT798*BR798/BF798)</f>
        <v>0</v>
      </c>
      <c r="BY798">
        <f>(1-BX798)</f>
        <v>0</v>
      </c>
      <c r="DH798">
        <f>$B$11*EG798+$C$11*EH798+$F$11*ES798*(1-EV798)</f>
        <v>0</v>
      </c>
      <c r="DI798">
        <f>DH798*DJ798</f>
        <v>0</v>
      </c>
      <c r="DJ798">
        <f>($B$11*$D$9+$C$11*$D$9+$F$11*((FF798+EX798)/MAX(FF798+EX798+FG798, 0.1)*$I$9+FG798/MAX(FF798+EX798+FG798, 0.1)*$J$9))/($B$11+$C$11+$F$11)</f>
        <v>0</v>
      </c>
      <c r="DK798">
        <f>($B$11*$K$9+$C$11*$K$9+$F$11*((FF798+EX798)/MAX(FF798+EX798+FG798, 0.1)*$P$9+FG798/MAX(FF798+EX798+FG798, 0.1)*$Q$9))/($B$11+$C$11+$F$11)</f>
        <v>0</v>
      </c>
      <c r="DL798">
        <v>6</v>
      </c>
      <c r="DM798">
        <v>0.5</v>
      </c>
      <c r="DN798" t="s">
        <v>438</v>
      </c>
      <c r="DO798">
        <v>2</v>
      </c>
      <c r="DP798" t="b">
        <v>1</v>
      </c>
      <c r="DQ798">
        <v>1761421803.84615</v>
      </c>
      <c r="DR798">
        <v>258.777538461538</v>
      </c>
      <c r="DS798">
        <v>248.931846153846</v>
      </c>
      <c r="DT798">
        <v>45.6092538461538</v>
      </c>
      <c r="DU798">
        <v>25.5252384615385</v>
      </c>
      <c r="DV798">
        <v>257.68</v>
      </c>
      <c r="DW798">
        <v>45.6533846153846</v>
      </c>
      <c r="DX798">
        <v>500.021923076923</v>
      </c>
      <c r="DY798">
        <v>90.1978769230769</v>
      </c>
      <c r="DZ798">
        <v>0.0356076</v>
      </c>
      <c r="EA798">
        <v>44.2936923076923</v>
      </c>
      <c r="EB798">
        <v>42.0188307692308</v>
      </c>
      <c r="EC798">
        <v>999.9</v>
      </c>
      <c r="ED798">
        <v>0</v>
      </c>
      <c r="EE798">
        <v>0</v>
      </c>
      <c r="EF798">
        <v>9999.56615384615</v>
      </c>
      <c r="EG798">
        <v>0</v>
      </c>
      <c r="EH798">
        <v>1262.86923076923</v>
      </c>
      <c r="EI798">
        <v>9.84555692307692</v>
      </c>
      <c r="EJ798">
        <v>271.144307692308</v>
      </c>
      <c r="EK798">
        <v>255.452538461538</v>
      </c>
      <c r="EL798">
        <v>20.0840153846154</v>
      </c>
      <c r="EM798">
        <v>248.931846153846</v>
      </c>
      <c r="EN798">
        <v>25.5252384615385</v>
      </c>
      <c r="EO798">
        <v>4.11385692307692</v>
      </c>
      <c r="EP798">
        <v>2.30232384615385</v>
      </c>
      <c r="EQ798">
        <v>29.3917923076923</v>
      </c>
      <c r="ER798">
        <v>19.6926538461538</v>
      </c>
      <c r="ES798">
        <v>1200.00769230769</v>
      </c>
      <c r="ET798">
        <v>0.966990692307692</v>
      </c>
      <c r="EU798">
        <v>0.0330089461538461</v>
      </c>
      <c r="EV798">
        <v>0</v>
      </c>
      <c r="EW798">
        <v>1188.21461538462</v>
      </c>
      <c r="EX798">
        <v>5.00059</v>
      </c>
      <c r="EY798">
        <v>15116.3615384615</v>
      </c>
      <c r="EZ798">
        <v>10358.7692307692</v>
      </c>
      <c r="FA798">
        <v>57.9757692307692</v>
      </c>
      <c r="FB798">
        <v>59.3988461538462</v>
      </c>
      <c r="FC798">
        <v>58.125</v>
      </c>
      <c r="FD798">
        <v>59</v>
      </c>
      <c r="FE798">
        <v>59.125</v>
      </c>
      <c r="FF798">
        <v>1155.55769230769</v>
      </c>
      <c r="FG798">
        <v>39.45</v>
      </c>
      <c r="FH798">
        <v>0</v>
      </c>
      <c r="FI798">
        <v>1761421772.5</v>
      </c>
      <c r="FJ798">
        <v>0</v>
      </c>
      <c r="FK798">
        <v>1188.23115384615</v>
      </c>
      <c r="FL798">
        <v>-4.04478631863244</v>
      </c>
      <c r="FM798">
        <v>-67.0871794417905</v>
      </c>
      <c r="FN798">
        <v>15115.2961538462</v>
      </c>
      <c r="FO798">
        <v>15</v>
      </c>
      <c r="FP798">
        <v>0</v>
      </c>
      <c r="FQ798" t="s">
        <v>439</v>
      </c>
      <c r="FR798">
        <v>0</v>
      </c>
      <c r="FS798">
        <v>0</v>
      </c>
      <c r="FT798">
        <v>0</v>
      </c>
      <c r="FU798">
        <v>0</v>
      </c>
      <c r="FV798">
        <v>0</v>
      </c>
      <c r="FW798">
        <v>0</v>
      </c>
      <c r="FX798">
        <v>0</v>
      </c>
      <c r="FY798">
        <v>0</v>
      </c>
      <c r="FZ798">
        <v>0</v>
      </c>
      <c r="GA798">
        <v>0</v>
      </c>
      <c r="GB798">
        <v>0</v>
      </c>
      <c r="GC798">
        <v>9.16364238095238</v>
      </c>
      <c r="GD798">
        <v>10.7426135064935</v>
      </c>
      <c r="GE798">
        <v>1.12550659935407</v>
      </c>
      <c r="GF798">
        <v>0</v>
      </c>
      <c r="GG798">
        <v>1188.39735294118</v>
      </c>
      <c r="GH798">
        <v>-1.68785332269661</v>
      </c>
      <c r="GI798">
        <v>0.289850963970928</v>
      </c>
      <c r="GJ798">
        <v>-1</v>
      </c>
      <c r="GK798">
        <v>20.0871238095238</v>
      </c>
      <c r="GL798">
        <v>-0.0836415584415705</v>
      </c>
      <c r="GM798">
        <v>0.00995479806601557</v>
      </c>
      <c r="GN798">
        <v>1</v>
      </c>
      <c r="GO798">
        <v>1</v>
      </c>
      <c r="GP798">
        <v>2</v>
      </c>
      <c r="GQ798" t="s">
        <v>446</v>
      </c>
      <c r="GR798">
        <v>3.12789</v>
      </c>
      <c r="GS798">
        <v>2.71353</v>
      </c>
      <c r="GT798">
        <v>0.0520839</v>
      </c>
      <c r="GU798">
        <v>0.0501409</v>
      </c>
      <c r="GV798">
        <v>0.154925</v>
      </c>
      <c r="GW798">
        <v>0.102935</v>
      </c>
      <c r="GX798">
        <v>34305.6</v>
      </c>
      <c r="GY798">
        <v>36421</v>
      </c>
      <c r="GZ798">
        <v>32855.9</v>
      </c>
      <c r="HA798">
        <v>34830.9</v>
      </c>
      <c r="HB798">
        <v>39686.7</v>
      </c>
      <c r="HC798">
        <v>45024.1</v>
      </c>
      <c r="HD798">
        <v>51576.5</v>
      </c>
      <c r="HE798">
        <v>55832.1</v>
      </c>
      <c r="HF798">
        <v>1.72015</v>
      </c>
      <c r="HG798">
        <v>1.57122</v>
      </c>
      <c r="HH798">
        <v>-0.07312</v>
      </c>
      <c r="HI798">
        <v>0</v>
      </c>
      <c r="HJ798">
        <v>43.1814</v>
      </c>
      <c r="HK798">
        <v>999.9</v>
      </c>
      <c r="HL798">
        <v>55.195</v>
      </c>
      <c r="HM798">
        <v>30.393</v>
      </c>
      <c r="HN798">
        <v>26.6678</v>
      </c>
      <c r="HO798">
        <v>60.3898</v>
      </c>
      <c r="HP798">
        <v>41.3502</v>
      </c>
      <c r="HQ798">
        <v>1</v>
      </c>
      <c r="HR798">
        <v>1.94991</v>
      </c>
      <c r="HS798">
        <v>2.71918</v>
      </c>
      <c r="HT798">
        <v>20.1016</v>
      </c>
      <c r="HU798">
        <v>5.18824</v>
      </c>
      <c r="HV798">
        <v>12.0158</v>
      </c>
      <c r="HW798">
        <v>4.97045</v>
      </c>
      <c r="HX798">
        <v>3.29508</v>
      </c>
      <c r="HY798">
        <v>9999</v>
      </c>
      <c r="HZ798">
        <v>9999</v>
      </c>
      <c r="IA798">
        <v>999.9</v>
      </c>
      <c r="IB798">
        <v>9999</v>
      </c>
      <c r="IC798">
        <v>1.86325</v>
      </c>
      <c r="ID798">
        <v>1.8681</v>
      </c>
      <c r="IE798">
        <v>1.86783</v>
      </c>
      <c r="IF798">
        <v>1.86905</v>
      </c>
      <c r="IG798">
        <v>1.86981</v>
      </c>
      <c r="IH798">
        <v>1.86585</v>
      </c>
      <c r="II798">
        <v>1.86698</v>
      </c>
      <c r="IJ798">
        <v>1.86844</v>
      </c>
      <c r="IK798">
        <v>5</v>
      </c>
      <c r="IL798">
        <v>0</v>
      </c>
      <c r="IM798">
        <v>0</v>
      </c>
      <c r="IN798">
        <v>0</v>
      </c>
      <c r="IO798" t="s">
        <v>441</v>
      </c>
      <c r="IP798" t="s">
        <v>442</v>
      </c>
      <c r="IQ798" t="s">
        <v>443</v>
      </c>
      <c r="IR798" t="s">
        <v>443</v>
      </c>
      <c r="IS798" t="s">
        <v>443</v>
      </c>
      <c r="IT798" t="s">
        <v>443</v>
      </c>
      <c r="IU798">
        <v>0</v>
      </c>
      <c r="IV798">
        <v>100</v>
      </c>
      <c r="IW798">
        <v>100</v>
      </c>
      <c r="IX798">
        <v>1.098</v>
      </c>
      <c r="IY798">
        <v>-0.0442</v>
      </c>
      <c r="IZ798">
        <v>1.09748391826392</v>
      </c>
      <c r="JA798">
        <v>0</v>
      </c>
      <c r="JB798">
        <v>0</v>
      </c>
      <c r="JC798">
        <v>0</v>
      </c>
      <c r="JD798">
        <v>-0.0441141096964596</v>
      </c>
      <c r="JE798">
        <v>0</v>
      </c>
      <c r="JF798">
        <v>0</v>
      </c>
      <c r="JG798">
        <v>0</v>
      </c>
      <c r="JH798">
        <v>5</v>
      </c>
      <c r="JI798">
        <v>2273</v>
      </c>
      <c r="JJ798">
        <v>0</v>
      </c>
      <c r="JK798">
        <v>25</v>
      </c>
      <c r="JL798">
        <v>29357030.2</v>
      </c>
      <c r="JM798">
        <v>29357030.2</v>
      </c>
      <c r="JN798">
        <v>0.587158</v>
      </c>
      <c r="JO798">
        <v>2.64771</v>
      </c>
      <c r="JP798">
        <v>1.54785</v>
      </c>
      <c r="JQ798">
        <v>2.31445</v>
      </c>
      <c r="JR798">
        <v>1.64673</v>
      </c>
      <c r="JS798">
        <v>2.24121</v>
      </c>
      <c r="JT798">
        <v>34.1905</v>
      </c>
      <c r="JU798">
        <v>24.1751</v>
      </c>
      <c r="JV798">
        <v>18</v>
      </c>
      <c r="JW798">
        <v>498.817</v>
      </c>
      <c r="JX798">
        <v>392.183</v>
      </c>
      <c r="JY798">
        <v>40.5933</v>
      </c>
      <c r="JZ798">
        <v>49.8159</v>
      </c>
      <c r="KA798">
        <v>29.9998</v>
      </c>
      <c r="KB798">
        <v>49.5174</v>
      </c>
      <c r="KC798">
        <v>49.3757</v>
      </c>
      <c r="KD798">
        <v>11.7925</v>
      </c>
      <c r="KE798">
        <v>0</v>
      </c>
      <c r="KF798">
        <v>100</v>
      </c>
      <c r="KG798">
        <v>40.5709</v>
      </c>
      <c r="KH798">
        <v>197.747</v>
      </c>
      <c r="KI798">
        <v>26.2864</v>
      </c>
      <c r="KJ798">
        <v>93.527</v>
      </c>
      <c r="KK798">
        <v>90.3577</v>
      </c>
    </row>
    <row r="799" spans="1:297">
      <c r="A799">
        <v>783</v>
      </c>
      <c r="B799">
        <v>1761421817</v>
      </c>
      <c r="C799">
        <v>13636</v>
      </c>
      <c r="D799" t="s">
        <v>2016</v>
      </c>
      <c r="E799" t="s">
        <v>2017</v>
      </c>
      <c r="F799">
        <v>5</v>
      </c>
      <c r="G799" t="s">
        <v>1989</v>
      </c>
      <c r="H799" t="s">
        <v>436</v>
      </c>
      <c r="I799">
        <v>1761421808.84615</v>
      </c>
      <c r="J799">
        <f>(K799)/1000</f>
        <v>0</v>
      </c>
      <c r="K799">
        <f>IF(DP799, AN799, AH799)</f>
        <v>0</v>
      </c>
      <c r="L799">
        <f>IF(DP799, AI799, AG799)</f>
        <v>0</v>
      </c>
      <c r="M799">
        <f>DR799 - IF(AU799&gt;1, L799*DL799*100.0/(AW799), 0)</f>
        <v>0</v>
      </c>
      <c r="N799">
        <f>((T799-J799/2)*M799-L799)/(T799+J799/2)</f>
        <v>0</v>
      </c>
      <c r="O799">
        <f>N799*(DY799+DZ799)/1000.0</f>
        <v>0</v>
      </c>
      <c r="P799">
        <f>(DR799 - IF(AU799&gt;1, L799*DL799*100.0/(AW799), 0))*(DY799+DZ799)/1000.0</f>
        <v>0</v>
      </c>
      <c r="Q799">
        <f>2.0/((1/S799-1/R799)+SIGN(S799)*SQRT((1/S799-1/R799)*(1/S799-1/R799) + 4*DM799/((DM799+1)*(DM799+1))*(2*1/S799*1/R799-1/R799*1/R799)))</f>
        <v>0</v>
      </c>
      <c r="R799">
        <f>IF(LEFT(DN799,1)&lt;&gt;"0",IF(LEFT(DN799,1)="1",3.0,DO799),$D$5+$E$5*(EF799*DY799/($K$5*1000))+$F$5*(EF799*DY799/($K$5*1000))*MAX(MIN(DL799,$J$5),$I$5)*MAX(MIN(DL799,$J$5),$I$5)+$G$5*MAX(MIN(DL799,$J$5),$I$5)*(EF799*DY799/($K$5*1000))+$H$5*(EF799*DY799/($K$5*1000))*(EF799*DY799/($K$5*1000)))</f>
        <v>0</v>
      </c>
      <c r="S799">
        <f>J799*(1000-(1000*0.61365*exp(17.502*W799/(240.97+W799))/(DY799+DZ799)+DT799)/2)/(1000*0.61365*exp(17.502*W799/(240.97+W799))/(DY799+DZ799)-DT799)</f>
        <v>0</v>
      </c>
      <c r="T799">
        <f>1/((DM799+1)/(Q799/1.6)+1/(R799/1.37)) + DM799/((DM799+1)/(Q799/1.6) + DM799/(R799/1.37))</f>
        <v>0</v>
      </c>
      <c r="U799">
        <f>(DH799*DK799)</f>
        <v>0</v>
      </c>
      <c r="V799">
        <f>(EA799+(U799+2*0.95*5.67E-8*(((EA799+$B$7)+273)^4-(EA799+273)^4)-44100*J799)/(1.84*29.3*R799+8*0.95*5.67E-8*(EA799+273)^3))</f>
        <v>0</v>
      </c>
      <c r="W799">
        <f>($C$7*EB799+$D$7*EC799+$E$7*V799)</f>
        <v>0</v>
      </c>
      <c r="X799">
        <f>0.61365*exp(17.502*W799/(240.97+W799))</f>
        <v>0</v>
      </c>
      <c r="Y799">
        <f>(Z799/AA799*100)</f>
        <v>0</v>
      </c>
      <c r="Z799">
        <f>DT799*(DY799+DZ799)/1000</f>
        <v>0</v>
      </c>
      <c r="AA799">
        <f>0.61365*exp(17.502*EA799/(240.97+EA799))</f>
        <v>0</v>
      </c>
      <c r="AB799">
        <f>(X799-DT799*(DY799+DZ799)/1000)</f>
        <v>0</v>
      </c>
      <c r="AC799">
        <f>(-J799*44100)</f>
        <v>0</v>
      </c>
      <c r="AD799">
        <f>2*29.3*R799*0.92*(EA799-W799)</f>
        <v>0</v>
      </c>
      <c r="AE799">
        <f>2*0.95*5.67E-8*(((EA799+$B$7)+273)^4-(W799+273)^4)</f>
        <v>0</v>
      </c>
      <c r="AF799">
        <f>U799+AE799+AC799+AD799</f>
        <v>0</v>
      </c>
      <c r="AG799">
        <f>DX799*AU799*(DS799-DR799*(1000-AU799*DU799)/(1000-AU799*DT799))/(100*DL799)</f>
        <v>0</v>
      </c>
      <c r="AH799">
        <f>1000*DX799*AU799*(DT799-DU799)/(100*DL799*(1000-AU799*DT799))</f>
        <v>0</v>
      </c>
      <c r="AI799">
        <f>(AJ799 - AK799 - DY799*1E3/(8.314*(EA799+273.15)) * AM799/DX799 * AL799) * DX799/(100*DL799) * (1000 - DU799)/1000</f>
        <v>0</v>
      </c>
      <c r="AJ799">
        <v>221.813138395886</v>
      </c>
      <c r="AK799">
        <v>231.085454545454</v>
      </c>
      <c r="AL799">
        <v>-3.30013353684339</v>
      </c>
      <c r="AM799">
        <v>65.5647914512343</v>
      </c>
      <c r="AN799">
        <f>(AP799 - AO799 + DY799*1E3/(8.314*(EA799+273.15)) * AR799/DX799 * AQ799) * DX799/(100*DL799) * 1000/(1000 - AP799)</f>
        <v>0</v>
      </c>
      <c r="AO799">
        <v>25.5268361813442</v>
      </c>
      <c r="AP799">
        <v>45.5979145454546</v>
      </c>
      <c r="AQ799">
        <v>3.24516072304413e-05</v>
      </c>
      <c r="AR799">
        <v>111.014895509676</v>
      </c>
      <c r="AS799">
        <v>0</v>
      </c>
      <c r="AT799">
        <v>0</v>
      </c>
      <c r="AU799">
        <f>IF(AS799*$H$13&gt;=AW799,1.0,(AW799/(AW799-AS799*$H$13)))</f>
        <v>0</v>
      </c>
      <c r="AV799">
        <f>(AU799-1)*100</f>
        <v>0</v>
      </c>
      <c r="AW799">
        <f>MAX(0,($B$13+$C$13*EF799)/(1+$D$13*EF799)*DY799/(EA799+273)*$E$13)</f>
        <v>0</v>
      </c>
      <c r="AX799" t="s">
        <v>437</v>
      </c>
      <c r="AY799" t="s">
        <v>437</v>
      </c>
      <c r="AZ799">
        <v>0</v>
      </c>
      <c r="BA799">
        <v>0</v>
      </c>
      <c r="BB799">
        <f>1-AZ799/BA799</f>
        <v>0</v>
      </c>
      <c r="BC799">
        <v>0</v>
      </c>
      <c r="BD799" t="s">
        <v>437</v>
      </c>
      <c r="BE799" t="s">
        <v>437</v>
      </c>
      <c r="BF799">
        <v>0</v>
      </c>
      <c r="BG799">
        <v>0</v>
      </c>
      <c r="BH799">
        <f>1-BF799/BG799</f>
        <v>0</v>
      </c>
      <c r="BI799">
        <v>0.5</v>
      </c>
      <c r="BJ799">
        <f>DI799</f>
        <v>0</v>
      </c>
      <c r="BK799">
        <f>L799</f>
        <v>0</v>
      </c>
      <c r="BL799">
        <f>BH799*BI799*BJ799</f>
        <v>0</v>
      </c>
      <c r="BM799">
        <f>(BK799-BC799)/BJ799</f>
        <v>0</v>
      </c>
      <c r="BN799">
        <f>(BA799-BG799)/BG799</f>
        <v>0</v>
      </c>
      <c r="BO799">
        <f>AZ799/(BB799+AZ799/BG799)</f>
        <v>0</v>
      </c>
      <c r="BP799" t="s">
        <v>437</v>
      </c>
      <c r="BQ799">
        <v>0</v>
      </c>
      <c r="BR799">
        <f>IF(BQ799&lt;&gt;0, BQ799, BO799)</f>
        <v>0</v>
      </c>
      <c r="BS799">
        <f>1-BR799/BG799</f>
        <v>0</v>
      </c>
      <c r="BT799">
        <f>(BG799-BF799)/(BG799-BR799)</f>
        <v>0</v>
      </c>
      <c r="BU799">
        <f>(BA799-BG799)/(BA799-BR799)</f>
        <v>0</v>
      </c>
      <c r="BV799">
        <f>(BG799-BF799)/(BG799-AZ799)</f>
        <v>0</v>
      </c>
      <c r="BW799">
        <f>(BA799-BG799)/(BA799-AZ799)</f>
        <v>0</v>
      </c>
      <c r="BX799">
        <f>(BT799*BR799/BF799)</f>
        <v>0</v>
      </c>
      <c r="BY799">
        <f>(1-BX799)</f>
        <v>0</v>
      </c>
      <c r="DH799">
        <f>$B$11*EG799+$C$11*EH799+$F$11*ES799*(1-EV799)</f>
        <v>0</v>
      </c>
      <c r="DI799">
        <f>DH799*DJ799</f>
        <v>0</v>
      </c>
      <c r="DJ799">
        <f>($B$11*$D$9+$C$11*$D$9+$F$11*((FF799+EX799)/MAX(FF799+EX799+FG799, 0.1)*$I$9+FG799/MAX(FF799+EX799+FG799, 0.1)*$J$9))/($B$11+$C$11+$F$11)</f>
        <v>0</v>
      </c>
      <c r="DK799">
        <f>($B$11*$K$9+$C$11*$K$9+$F$11*((FF799+EX799)/MAX(FF799+EX799+FG799, 0.1)*$P$9+FG799/MAX(FF799+EX799+FG799, 0.1)*$Q$9))/($B$11+$C$11+$F$11)</f>
        <v>0</v>
      </c>
      <c r="DL799">
        <v>6</v>
      </c>
      <c r="DM799">
        <v>0.5</v>
      </c>
      <c r="DN799" t="s">
        <v>438</v>
      </c>
      <c r="DO799">
        <v>2</v>
      </c>
      <c r="DP799" t="b">
        <v>1</v>
      </c>
      <c r="DQ799">
        <v>1761421808.84615</v>
      </c>
      <c r="DR799">
        <v>243.052538461538</v>
      </c>
      <c r="DS799">
        <v>232.262692307692</v>
      </c>
      <c r="DT799">
        <v>45.6016230769231</v>
      </c>
      <c r="DU799">
        <v>25.5258384615385</v>
      </c>
      <c r="DV799">
        <v>241.955153846154</v>
      </c>
      <c r="DW799">
        <v>45.6457615384615</v>
      </c>
      <c r="DX799">
        <v>500.002538461538</v>
      </c>
      <c r="DY799">
        <v>90.1968307692308</v>
      </c>
      <c r="DZ799">
        <v>0.035579</v>
      </c>
      <c r="EA799">
        <v>44.2934846153846</v>
      </c>
      <c r="EB799">
        <v>42.0198153846154</v>
      </c>
      <c r="EC799">
        <v>999.9</v>
      </c>
      <c r="ED799">
        <v>0</v>
      </c>
      <c r="EE799">
        <v>0</v>
      </c>
      <c r="EF799">
        <v>9999.42692307692</v>
      </c>
      <c r="EG799">
        <v>0</v>
      </c>
      <c r="EH799">
        <v>1262.89307692308</v>
      </c>
      <c r="EI799">
        <v>10.7898730769231</v>
      </c>
      <c r="EJ799">
        <v>254.665769230769</v>
      </c>
      <c r="EK799">
        <v>238.346769230769</v>
      </c>
      <c r="EL799">
        <v>20.0758076923077</v>
      </c>
      <c r="EM799">
        <v>232.262692307692</v>
      </c>
      <c r="EN799">
        <v>25.5258384615385</v>
      </c>
      <c r="EO799">
        <v>4.11312153846154</v>
      </c>
      <c r="EP799">
        <v>2.30235</v>
      </c>
      <c r="EQ799">
        <v>29.3886923076923</v>
      </c>
      <c r="ER799">
        <v>19.6928461538462</v>
      </c>
      <c r="ES799">
        <v>1200.00461538462</v>
      </c>
      <c r="ET799">
        <v>0.966990692307692</v>
      </c>
      <c r="EU799">
        <v>0.0330089461538461</v>
      </c>
      <c r="EV799">
        <v>0</v>
      </c>
      <c r="EW799">
        <v>1187.78615384615</v>
      </c>
      <c r="EX799">
        <v>5.00059</v>
      </c>
      <c r="EY799">
        <v>15109.9230769231</v>
      </c>
      <c r="EZ799">
        <v>10358.7461538462</v>
      </c>
      <c r="FA799">
        <v>57.9660769230769</v>
      </c>
      <c r="FB799">
        <v>59.3797692307692</v>
      </c>
      <c r="FC799">
        <v>58.125</v>
      </c>
      <c r="FD799">
        <v>59</v>
      </c>
      <c r="FE799">
        <v>59.125</v>
      </c>
      <c r="FF799">
        <v>1155.55461538462</v>
      </c>
      <c r="FG799">
        <v>39.45</v>
      </c>
      <c r="FH799">
        <v>0</v>
      </c>
      <c r="FI799">
        <v>1761421777.3</v>
      </c>
      <c r="FJ799">
        <v>0</v>
      </c>
      <c r="FK799">
        <v>1187.745</v>
      </c>
      <c r="FL799">
        <v>-7.16752137305233</v>
      </c>
      <c r="FM799">
        <v>-93.0632479027908</v>
      </c>
      <c r="FN799">
        <v>15108.9038461538</v>
      </c>
      <c r="FO799">
        <v>15</v>
      </c>
      <c r="FP799">
        <v>0</v>
      </c>
      <c r="FQ799" t="s">
        <v>439</v>
      </c>
      <c r="FR799">
        <v>0</v>
      </c>
      <c r="FS799">
        <v>0</v>
      </c>
      <c r="FT799">
        <v>0</v>
      </c>
      <c r="FU799">
        <v>0</v>
      </c>
      <c r="FV799">
        <v>0</v>
      </c>
      <c r="FW799">
        <v>0</v>
      </c>
      <c r="FX799">
        <v>0</v>
      </c>
      <c r="FY799">
        <v>0</v>
      </c>
      <c r="FZ799">
        <v>0</v>
      </c>
      <c r="GA799">
        <v>0</v>
      </c>
      <c r="GB799">
        <v>0</v>
      </c>
      <c r="GC799">
        <v>10.2332838095238</v>
      </c>
      <c r="GD799">
        <v>10.66656</v>
      </c>
      <c r="GE799">
        <v>1.11213554798426</v>
      </c>
      <c r="GF799">
        <v>0</v>
      </c>
      <c r="GG799">
        <v>1188.03647058824</v>
      </c>
      <c r="GH799">
        <v>-4.92039725115819</v>
      </c>
      <c r="GI799">
        <v>0.555834731853761</v>
      </c>
      <c r="GJ799">
        <v>-1</v>
      </c>
      <c r="GK799">
        <v>20.0807666666667</v>
      </c>
      <c r="GL799">
        <v>-0.0983999999999852</v>
      </c>
      <c r="GM799">
        <v>0.0108820224544157</v>
      </c>
      <c r="GN799">
        <v>1</v>
      </c>
      <c r="GO799">
        <v>1</v>
      </c>
      <c r="GP799">
        <v>2</v>
      </c>
      <c r="GQ799" t="s">
        <v>446</v>
      </c>
      <c r="GR799">
        <v>3.12801</v>
      </c>
      <c r="GS799">
        <v>2.7136</v>
      </c>
      <c r="GT799">
        <v>0.0489801</v>
      </c>
      <c r="GU799">
        <v>0.0469406</v>
      </c>
      <c r="GV799">
        <v>0.154925</v>
      </c>
      <c r="GW799">
        <v>0.102944</v>
      </c>
      <c r="GX799">
        <v>34418</v>
      </c>
      <c r="GY799">
        <v>36544.3</v>
      </c>
      <c r="GZ799">
        <v>32856.2</v>
      </c>
      <c r="HA799">
        <v>34831.7</v>
      </c>
      <c r="HB799">
        <v>39686.6</v>
      </c>
      <c r="HC799">
        <v>45024.4</v>
      </c>
      <c r="HD799">
        <v>51577</v>
      </c>
      <c r="HE799">
        <v>55833.6</v>
      </c>
      <c r="HF799">
        <v>1.72047</v>
      </c>
      <c r="HG799">
        <v>1.57135</v>
      </c>
      <c r="HH799">
        <v>-0.0729263</v>
      </c>
      <c r="HI799">
        <v>0</v>
      </c>
      <c r="HJ799">
        <v>43.187</v>
      </c>
      <c r="HK799">
        <v>999.9</v>
      </c>
      <c r="HL799">
        <v>55.195</v>
      </c>
      <c r="HM799">
        <v>30.383</v>
      </c>
      <c r="HN799">
        <v>26.65</v>
      </c>
      <c r="HO799">
        <v>60.3098</v>
      </c>
      <c r="HP799">
        <v>41.242</v>
      </c>
      <c r="HQ799">
        <v>1</v>
      </c>
      <c r="HR799">
        <v>1.94938</v>
      </c>
      <c r="HS799">
        <v>2.72468</v>
      </c>
      <c r="HT799">
        <v>20.1014</v>
      </c>
      <c r="HU799">
        <v>5.18824</v>
      </c>
      <c r="HV799">
        <v>12.0158</v>
      </c>
      <c r="HW799">
        <v>4.97085</v>
      </c>
      <c r="HX799">
        <v>3.29503</v>
      </c>
      <c r="HY799">
        <v>9999</v>
      </c>
      <c r="HZ799">
        <v>9999</v>
      </c>
      <c r="IA799">
        <v>999.9</v>
      </c>
      <c r="IB799">
        <v>9999</v>
      </c>
      <c r="IC799">
        <v>1.86325</v>
      </c>
      <c r="ID799">
        <v>1.8681</v>
      </c>
      <c r="IE799">
        <v>1.86783</v>
      </c>
      <c r="IF799">
        <v>1.86905</v>
      </c>
      <c r="IG799">
        <v>1.86981</v>
      </c>
      <c r="IH799">
        <v>1.86586</v>
      </c>
      <c r="II799">
        <v>1.86695</v>
      </c>
      <c r="IJ799">
        <v>1.86843</v>
      </c>
      <c r="IK799">
        <v>5</v>
      </c>
      <c r="IL799">
        <v>0</v>
      </c>
      <c r="IM799">
        <v>0</v>
      </c>
      <c r="IN799">
        <v>0</v>
      </c>
      <c r="IO799" t="s">
        <v>441</v>
      </c>
      <c r="IP799" t="s">
        <v>442</v>
      </c>
      <c r="IQ799" t="s">
        <v>443</v>
      </c>
      <c r="IR799" t="s">
        <v>443</v>
      </c>
      <c r="IS799" t="s">
        <v>443</v>
      </c>
      <c r="IT799" t="s">
        <v>443</v>
      </c>
      <c r="IU799">
        <v>0</v>
      </c>
      <c r="IV799">
        <v>100</v>
      </c>
      <c r="IW799">
        <v>100</v>
      </c>
      <c r="IX799">
        <v>1.098</v>
      </c>
      <c r="IY799">
        <v>-0.0442</v>
      </c>
      <c r="IZ799">
        <v>1.09748391826392</v>
      </c>
      <c r="JA799">
        <v>0</v>
      </c>
      <c r="JB799">
        <v>0</v>
      </c>
      <c r="JC799">
        <v>0</v>
      </c>
      <c r="JD799">
        <v>-0.0441141096964596</v>
      </c>
      <c r="JE799">
        <v>0</v>
      </c>
      <c r="JF799">
        <v>0</v>
      </c>
      <c r="JG799">
        <v>0</v>
      </c>
      <c r="JH799">
        <v>5</v>
      </c>
      <c r="JI799">
        <v>2273</v>
      </c>
      <c r="JJ799">
        <v>0</v>
      </c>
      <c r="JK799">
        <v>25</v>
      </c>
      <c r="JL799">
        <v>29357030.3</v>
      </c>
      <c r="JM799">
        <v>29357030.3</v>
      </c>
      <c r="JN799">
        <v>0.55542</v>
      </c>
      <c r="JO799">
        <v>2.64404</v>
      </c>
      <c r="JP799">
        <v>1.54785</v>
      </c>
      <c r="JQ799">
        <v>2.31445</v>
      </c>
      <c r="JR799">
        <v>1.64673</v>
      </c>
      <c r="JS799">
        <v>2.36694</v>
      </c>
      <c r="JT799">
        <v>34.1905</v>
      </c>
      <c r="JU799">
        <v>24.1838</v>
      </c>
      <c r="JV799">
        <v>18</v>
      </c>
      <c r="JW799">
        <v>499.01</v>
      </c>
      <c r="JX799">
        <v>392.213</v>
      </c>
      <c r="JY799">
        <v>40.5703</v>
      </c>
      <c r="JZ799">
        <v>49.807</v>
      </c>
      <c r="KA799">
        <v>29.9995</v>
      </c>
      <c r="KB799">
        <v>49.5098</v>
      </c>
      <c r="KC799">
        <v>49.3657</v>
      </c>
      <c r="KD799">
        <v>11.1464</v>
      </c>
      <c r="KE799">
        <v>0</v>
      </c>
      <c r="KF799">
        <v>100</v>
      </c>
      <c r="KG799">
        <v>40.5531</v>
      </c>
      <c r="KH799">
        <v>184.182</v>
      </c>
      <c r="KI799">
        <v>26.2864</v>
      </c>
      <c r="KJ799">
        <v>93.5279</v>
      </c>
      <c r="KK799">
        <v>90.3599</v>
      </c>
    </row>
    <row r="800" spans="1:297">
      <c r="A800">
        <v>784</v>
      </c>
      <c r="B800">
        <v>1761421822</v>
      </c>
      <c r="C800">
        <v>13641</v>
      </c>
      <c r="D800" t="s">
        <v>2018</v>
      </c>
      <c r="E800" t="s">
        <v>2019</v>
      </c>
      <c r="F800">
        <v>5</v>
      </c>
      <c r="G800" t="s">
        <v>1989</v>
      </c>
      <c r="H800" t="s">
        <v>436</v>
      </c>
      <c r="I800">
        <v>1761421813.84615</v>
      </c>
      <c r="J800">
        <f>(K800)/1000</f>
        <v>0</v>
      </c>
      <c r="K800">
        <f>IF(DP800, AN800, AH800)</f>
        <v>0</v>
      </c>
      <c r="L800">
        <f>IF(DP800, AI800, AG800)</f>
        <v>0</v>
      </c>
      <c r="M800">
        <f>DR800 - IF(AU800&gt;1, L800*DL800*100.0/(AW800), 0)</f>
        <v>0</v>
      </c>
      <c r="N800">
        <f>((T800-J800/2)*M800-L800)/(T800+J800/2)</f>
        <v>0</v>
      </c>
      <c r="O800">
        <f>N800*(DY800+DZ800)/1000.0</f>
        <v>0</v>
      </c>
      <c r="P800">
        <f>(DR800 - IF(AU800&gt;1, L800*DL800*100.0/(AW800), 0))*(DY800+DZ800)/1000.0</f>
        <v>0</v>
      </c>
      <c r="Q800">
        <f>2.0/((1/S800-1/R800)+SIGN(S800)*SQRT((1/S800-1/R800)*(1/S800-1/R800) + 4*DM800/((DM800+1)*(DM800+1))*(2*1/S800*1/R800-1/R800*1/R800)))</f>
        <v>0</v>
      </c>
      <c r="R800">
        <f>IF(LEFT(DN800,1)&lt;&gt;"0",IF(LEFT(DN800,1)="1",3.0,DO800),$D$5+$E$5*(EF800*DY800/($K$5*1000))+$F$5*(EF800*DY800/($K$5*1000))*MAX(MIN(DL800,$J$5),$I$5)*MAX(MIN(DL800,$J$5),$I$5)+$G$5*MAX(MIN(DL800,$J$5),$I$5)*(EF800*DY800/($K$5*1000))+$H$5*(EF800*DY800/($K$5*1000))*(EF800*DY800/($K$5*1000)))</f>
        <v>0</v>
      </c>
      <c r="S800">
        <f>J800*(1000-(1000*0.61365*exp(17.502*W800/(240.97+W800))/(DY800+DZ800)+DT800)/2)/(1000*0.61365*exp(17.502*W800/(240.97+W800))/(DY800+DZ800)-DT800)</f>
        <v>0</v>
      </c>
      <c r="T800">
        <f>1/((DM800+1)/(Q800/1.6)+1/(R800/1.37)) + DM800/((DM800+1)/(Q800/1.6) + DM800/(R800/1.37))</f>
        <v>0</v>
      </c>
      <c r="U800">
        <f>(DH800*DK800)</f>
        <v>0</v>
      </c>
      <c r="V800">
        <f>(EA800+(U800+2*0.95*5.67E-8*(((EA800+$B$7)+273)^4-(EA800+273)^4)-44100*J800)/(1.84*29.3*R800+8*0.95*5.67E-8*(EA800+273)^3))</f>
        <v>0</v>
      </c>
      <c r="W800">
        <f>($C$7*EB800+$D$7*EC800+$E$7*V800)</f>
        <v>0</v>
      </c>
      <c r="X800">
        <f>0.61365*exp(17.502*W800/(240.97+W800))</f>
        <v>0</v>
      </c>
      <c r="Y800">
        <f>(Z800/AA800*100)</f>
        <v>0</v>
      </c>
      <c r="Z800">
        <f>DT800*(DY800+DZ800)/1000</f>
        <v>0</v>
      </c>
      <c r="AA800">
        <f>0.61365*exp(17.502*EA800/(240.97+EA800))</f>
        <v>0</v>
      </c>
      <c r="AB800">
        <f>(X800-DT800*(DY800+DZ800)/1000)</f>
        <v>0</v>
      </c>
      <c r="AC800">
        <f>(-J800*44100)</f>
        <v>0</v>
      </c>
      <c r="AD800">
        <f>2*29.3*R800*0.92*(EA800-W800)</f>
        <v>0</v>
      </c>
      <c r="AE800">
        <f>2*0.95*5.67E-8*(((EA800+$B$7)+273)^4-(W800+273)^4)</f>
        <v>0</v>
      </c>
      <c r="AF800">
        <f>U800+AE800+AC800+AD800</f>
        <v>0</v>
      </c>
      <c r="AG800">
        <f>DX800*AU800*(DS800-DR800*(1000-AU800*DU800)/(1000-AU800*DT800))/(100*DL800)</f>
        <v>0</v>
      </c>
      <c r="AH800">
        <f>1000*DX800*AU800*(DT800-DU800)/(100*DL800*(1000-AU800*DT800))</f>
        <v>0</v>
      </c>
      <c r="AI800">
        <f>(AJ800 - AK800 - DY800*1E3/(8.314*(EA800+273.15)) * AM800/DX800 * AL800) * DX800/(100*DL800) * (1000 - DU800)/1000</f>
        <v>0</v>
      </c>
      <c r="AJ800">
        <v>205.640052874107</v>
      </c>
      <c r="AK800">
        <v>215.165763636364</v>
      </c>
      <c r="AL800">
        <v>-3.17697667600896</v>
      </c>
      <c r="AM800">
        <v>65.5647914512343</v>
      </c>
      <c r="AN800">
        <f>(AP800 - AO800 + DY800*1E3/(8.314*(EA800+273.15)) * AR800/DX800 * AQ800) * DX800/(100*DL800) * 1000/(1000 - AP800)</f>
        <v>0</v>
      </c>
      <c r="AO800">
        <v>25.5278574187286</v>
      </c>
      <c r="AP800">
        <v>45.5882478787879</v>
      </c>
      <c r="AQ800">
        <v>-0.000238343090964332</v>
      </c>
      <c r="AR800">
        <v>111.014895509676</v>
      </c>
      <c r="AS800">
        <v>0</v>
      </c>
      <c r="AT800">
        <v>0</v>
      </c>
      <c r="AU800">
        <f>IF(AS800*$H$13&gt;=AW800,1.0,(AW800/(AW800-AS800*$H$13)))</f>
        <v>0</v>
      </c>
      <c r="AV800">
        <f>(AU800-1)*100</f>
        <v>0</v>
      </c>
      <c r="AW800">
        <f>MAX(0,($B$13+$C$13*EF800)/(1+$D$13*EF800)*DY800/(EA800+273)*$E$13)</f>
        <v>0</v>
      </c>
      <c r="AX800" t="s">
        <v>437</v>
      </c>
      <c r="AY800" t="s">
        <v>437</v>
      </c>
      <c r="AZ800">
        <v>0</v>
      </c>
      <c r="BA800">
        <v>0</v>
      </c>
      <c r="BB800">
        <f>1-AZ800/BA800</f>
        <v>0</v>
      </c>
      <c r="BC800">
        <v>0</v>
      </c>
      <c r="BD800" t="s">
        <v>437</v>
      </c>
      <c r="BE800" t="s">
        <v>437</v>
      </c>
      <c r="BF800">
        <v>0</v>
      </c>
      <c r="BG800">
        <v>0</v>
      </c>
      <c r="BH800">
        <f>1-BF800/BG800</f>
        <v>0</v>
      </c>
      <c r="BI800">
        <v>0.5</v>
      </c>
      <c r="BJ800">
        <f>DI800</f>
        <v>0</v>
      </c>
      <c r="BK800">
        <f>L800</f>
        <v>0</v>
      </c>
      <c r="BL800">
        <f>BH800*BI800*BJ800</f>
        <v>0</v>
      </c>
      <c r="BM800">
        <f>(BK800-BC800)/BJ800</f>
        <v>0</v>
      </c>
      <c r="BN800">
        <f>(BA800-BG800)/BG800</f>
        <v>0</v>
      </c>
      <c r="BO800">
        <f>AZ800/(BB800+AZ800/BG800)</f>
        <v>0</v>
      </c>
      <c r="BP800" t="s">
        <v>437</v>
      </c>
      <c r="BQ800">
        <v>0</v>
      </c>
      <c r="BR800">
        <f>IF(BQ800&lt;&gt;0, BQ800, BO800)</f>
        <v>0</v>
      </c>
      <c r="BS800">
        <f>1-BR800/BG800</f>
        <v>0</v>
      </c>
      <c r="BT800">
        <f>(BG800-BF800)/(BG800-BR800)</f>
        <v>0</v>
      </c>
      <c r="BU800">
        <f>(BA800-BG800)/(BA800-BR800)</f>
        <v>0</v>
      </c>
      <c r="BV800">
        <f>(BG800-BF800)/(BG800-AZ800)</f>
        <v>0</v>
      </c>
      <c r="BW800">
        <f>(BA800-BG800)/(BA800-AZ800)</f>
        <v>0</v>
      </c>
      <c r="BX800">
        <f>(BT800*BR800/BF800)</f>
        <v>0</v>
      </c>
      <c r="BY800">
        <f>(1-BX800)</f>
        <v>0</v>
      </c>
      <c r="DH800">
        <f>$B$11*EG800+$C$11*EH800+$F$11*ES800*(1-EV800)</f>
        <v>0</v>
      </c>
      <c r="DI800">
        <f>DH800*DJ800</f>
        <v>0</v>
      </c>
      <c r="DJ800">
        <f>($B$11*$D$9+$C$11*$D$9+$F$11*((FF800+EX800)/MAX(FF800+EX800+FG800, 0.1)*$I$9+FG800/MAX(FF800+EX800+FG800, 0.1)*$J$9))/($B$11+$C$11+$F$11)</f>
        <v>0</v>
      </c>
      <c r="DK800">
        <f>($B$11*$K$9+$C$11*$K$9+$F$11*((FF800+EX800)/MAX(FF800+EX800+FG800, 0.1)*$P$9+FG800/MAX(FF800+EX800+FG800, 0.1)*$Q$9))/($B$11+$C$11+$F$11)</f>
        <v>0</v>
      </c>
      <c r="DL800">
        <v>6</v>
      </c>
      <c r="DM800">
        <v>0.5</v>
      </c>
      <c r="DN800" t="s">
        <v>438</v>
      </c>
      <c r="DO800">
        <v>2</v>
      </c>
      <c r="DP800" t="b">
        <v>1</v>
      </c>
      <c r="DQ800">
        <v>1761421813.84615</v>
      </c>
      <c r="DR800">
        <v>227.407384615385</v>
      </c>
      <c r="DS800">
        <v>216.029538461538</v>
      </c>
      <c r="DT800">
        <v>45.5956923076923</v>
      </c>
      <c r="DU800">
        <v>25.5264384615385</v>
      </c>
      <c r="DV800">
        <v>226.31</v>
      </c>
      <c r="DW800">
        <v>45.6398384615385</v>
      </c>
      <c r="DX800">
        <v>499.994076923077</v>
      </c>
      <c r="DY800">
        <v>90.1963076923077</v>
      </c>
      <c r="DZ800">
        <v>0.0355804846153846</v>
      </c>
      <c r="EA800">
        <v>44.2937461538462</v>
      </c>
      <c r="EB800">
        <v>42.0219615384615</v>
      </c>
      <c r="EC800">
        <v>999.9</v>
      </c>
      <c r="ED800">
        <v>0</v>
      </c>
      <c r="EE800">
        <v>0</v>
      </c>
      <c r="EF800">
        <v>10001.9784615385</v>
      </c>
      <c r="EG800">
        <v>0</v>
      </c>
      <c r="EH800">
        <v>1262.91384615385</v>
      </c>
      <c r="EI800">
        <v>11.3778384615385</v>
      </c>
      <c r="EJ800">
        <v>238.271615384615</v>
      </c>
      <c r="EK800">
        <v>221.688538461538</v>
      </c>
      <c r="EL800">
        <v>20.0692769230769</v>
      </c>
      <c r="EM800">
        <v>216.029538461538</v>
      </c>
      <c r="EN800">
        <v>25.5264384615385</v>
      </c>
      <c r="EO800">
        <v>4.11256307692308</v>
      </c>
      <c r="EP800">
        <v>2.30239</v>
      </c>
      <c r="EQ800">
        <v>29.3863384615385</v>
      </c>
      <c r="ER800">
        <v>19.6931307692308</v>
      </c>
      <c r="ES800">
        <v>1200.00461538462</v>
      </c>
      <c r="ET800">
        <v>0.966990692307692</v>
      </c>
      <c r="EU800">
        <v>0.0330089461538461</v>
      </c>
      <c r="EV800">
        <v>0</v>
      </c>
      <c r="EW800">
        <v>1187.03384615385</v>
      </c>
      <c r="EX800">
        <v>5.00059</v>
      </c>
      <c r="EY800">
        <v>15099.4615384615</v>
      </c>
      <c r="EZ800">
        <v>10358.7384615385</v>
      </c>
      <c r="FA800">
        <v>57.9515384615385</v>
      </c>
      <c r="FB800">
        <v>59.375</v>
      </c>
      <c r="FC800">
        <v>58.125</v>
      </c>
      <c r="FD800">
        <v>59</v>
      </c>
      <c r="FE800">
        <v>59.125</v>
      </c>
      <c r="FF800">
        <v>1155.55461538462</v>
      </c>
      <c r="FG800">
        <v>39.45</v>
      </c>
      <c r="FH800">
        <v>0</v>
      </c>
      <c r="FI800">
        <v>1761421782.1</v>
      </c>
      <c r="FJ800">
        <v>0</v>
      </c>
      <c r="FK800">
        <v>1186.99</v>
      </c>
      <c r="FL800">
        <v>-11.5685470151812</v>
      </c>
      <c r="FM800">
        <v>-153.716239250187</v>
      </c>
      <c r="FN800">
        <v>15098.6307692308</v>
      </c>
      <c r="FO800">
        <v>15</v>
      </c>
      <c r="FP800">
        <v>0</v>
      </c>
      <c r="FQ800" t="s">
        <v>439</v>
      </c>
      <c r="FR800">
        <v>0</v>
      </c>
      <c r="FS800">
        <v>0</v>
      </c>
      <c r="FT800">
        <v>0</v>
      </c>
      <c r="FU800">
        <v>0</v>
      </c>
      <c r="FV800">
        <v>0</v>
      </c>
      <c r="FW800">
        <v>0</v>
      </c>
      <c r="FX800">
        <v>0</v>
      </c>
      <c r="FY800">
        <v>0</v>
      </c>
      <c r="FZ800">
        <v>0</v>
      </c>
      <c r="GA800">
        <v>0</v>
      </c>
      <c r="GB800">
        <v>0</v>
      </c>
      <c r="GC800">
        <v>11.111089</v>
      </c>
      <c r="GD800">
        <v>7.54672691729323</v>
      </c>
      <c r="GE800">
        <v>0.758710693017437</v>
      </c>
      <c r="GF800">
        <v>0</v>
      </c>
      <c r="GG800">
        <v>1187.38882352941</v>
      </c>
      <c r="GH800">
        <v>-8.84247517729776</v>
      </c>
      <c r="GI800">
        <v>0.924053616683163</v>
      </c>
      <c r="GJ800">
        <v>-1</v>
      </c>
      <c r="GK800">
        <v>20.07152</v>
      </c>
      <c r="GL800">
        <v>-0.0627609022556287</v>
      </c>
      <c r="GM800">
        <v>0.0065717273224018</v>
      </c>
      <c r="GN800">
        <v>1</v>
      </c>
      <c r="GO800">
        <v>1</v>
      </c>
      <c r="GP800">
        <v>2</v>
      </c>
      <c r="GQ800" t="s">
        <v>446</v>
      </c>
      <c r="GR800">
        <v>3.12804</v>
      </c>
      <c r="GS800">
        <v>2.71361</v>
      </c>
      <c r="GT800">
        <v>0.0459181</v>
      </c>
      <c r="GU800">
        <v>0.043809</v>
      </c>
      <c r="GV800">
        <v>0.15492</v>
      </c>
      <c r="GW800">
        <v>0.102946</v>
      </c>
      <c r="GX800">
        <v>34529.2</v>
      </c>
      <c r="GY800">
        <v>36664.8</v>
      </c>
      <c r="GZ800">
        <v>32856.8</v>
      </c>
      <c r="HA800">
        <v>34832.4</v>
      </c>
      <c r="HB800">
        <v>39686.8</v>
      </c>
      <c r="HC800">
        <v>45024.9</v>
      </c>
      <c r="HD800">
        <v>51577.4</v>
      </c>
      <c r="HE800">
        <v>55834.7</v>
      </c>
      <c r="HF800">
        <v>1.7206</v>
      </c>
      <c r="HG800">
        <v>1.57148</v>
      </c>
      <c r="HH800">
        <v>-0.0734255</v>
      </c>
      <c r="HI800">
        <v>0</v>
      </c>
      <c r="HJ800">
        <v>43.1949</v>
      </c>
      <c r="HK800">
        <v>999.9</v>
      </c>
      <c r="HL800">
        <v>55.195</v>
      </c>
      <c r="HM800">
        <v>30.393</v>
      </c>
      <c r="HN800">
        <v>26.6674</v>
      </c>
      <c r="HO800">
        <v>60.3498</v>
      </c>
      <c r="HP800">
        <v>41.2901</v>
      </c>
      <c r="HQ800">
        <v>1</v>
      </c>
      <c r="HR800">
        <v>1.94881</v>
      </c>
      <c r="HS800">
        <v>2.75448</v>
      </c>
      <c r="HT800">
        <v>20.1006</v>
      </c>
      <c r="HU800">
        <v>5.18719</v>
      </c>
      <c r="HV800">
        <v>12.0159</v>
      </c>
      <c r="HW800">
        <v>4.97055</v>
      </c>
      <c r="HX800">
        <v>3.295</v>
      </c>
      <c r="HY800">
        <v>9999</v>
      </c>
      <c r="HZ800">
        <v>9999</v>
      </c>
      <c r="IA800">
        <v>999.9</v>
      </c>
      <c r="IB800">
        <v>9999</v>
      </c>
      <c r="IC800">
        <v>1.86325</v>
      </c>
      <c r="ID800">
        <v>1.86807</v>
      </c>
      <c r="IE800">
        <v>1.86783</v>
      </c>
      <c r="IF800">
        <v>1.86905</v>
      </c>
      <c r="IG800">
        <v>1.86981</v>
      </c>
      <c r="IH800">
        <v>1.86586</v>
      </c>
      <c r="II800">
        <v>1.86697</v>
      </c>
      <c r="IJ800">
        <v>1.86844</v>
      </c>
      <c r="IK800">
        <v>5</v>
      </c>
      <c r="IL800">
        <v>0</v>
      </c>
      <c r="IM800">
        <v>0</v>
      </c>
      <c r="IN800">
        <v>0</v>
      </c>
      <c r="IO800" t="s">
        <v>441</v>
      </c>
      <c r="IP800" t="s">
        <v>442</v>
      </c>
      <c r="IQ800" t="s">
        <v>443</v>
      </c>
      <c r="IR800" t="s">
        <v>443</v>
      </c>
      <c r="IS800" t="s">
        <v>443</v>
      </c>
      <c r="IT800" t="s">
        <v>443</v>
      </c>
      <c r="IU800">
        <v>0</v>
      </c>
      <c r="IV800">
        <v>100</v>
      </c>
      <c r="IW800">
        <v>100</v>
      </c>
      <c r="IX800">
        <v>1.097</v>
      </c>
      <c r="IY800">
        <v>-0.0441</v>
      </c>
      <c r="IZ800">
        <v>1.09748391826392</v>
      </c>
      <c r="JA800">
        <v>0</v>
      </c>
      <c r="JB800">
        <v>0</v>
      </c>
      <c r="JC800">
        <v>0</v>
      </c>
      <c r="JD800">
        <v>-0.0441141096964596</v>
      </c>
      <c r="JE800">
        <v>0</v>
      </c>
      <c r="JF800">
        <v>0</v>
      </c>
      <c r="JG800">
        <v>0</v>
      </c>
      <c r="JH800">
        <v>5</v>
      </c>
      <c r="JI800">
        <v>2273</v>
      </c>
      <c r="JJ800">
        <v>0</v>
      </c>
      <c r="JK800">
        <v>25</v>
      </c>
      <c r="JL800">
        <v>29357030.4</v>
      </c>
      <c r="JM800">
        <v>29357030.4</v>
      </c>
      <c r="JN800">
        <v>0.52002</v>
      </c>
      <c r="JO800">
        <v>2.6416</v>
      </c>
      <c r="JP800">
        <v>1.54785</v>
      </c>
      <c r="JQ800">
        <v>2.31445</v>
      </c>
      <c r="JR800">
        <v>1.64673</v>
      </c>
      <c r="JS800">
        <v>2.38281</v>
      </c>
      <c r="JT800">
        <v>34.1905</v>
      </c>
      <c r="JU800">
        <v>24.1838</v>
      </c>
      <c r="JV800">
        <v>18</v>
      </c>
      <c r="JW800">
        <v>499.04</v>
      </c>
      <c r="JX800">
        <v>392.256</v>
      </c>
      <c r="JY800">
        <v>40.5519</v>
      </c>
      <c r="JZ800">
        <v>49.7996</v>
      </c>
      <c r="KA800">
        <v>29.9997</v>
      </c>
      <c r="KB800">
        <v>49.4999</v>
      </c>
      <c r="KC800">
        <v>49.3585</v>
      </c>
      <c r="KD800">
        <v>10.43</v>
      </c>
      <c r="KE800">
        <v>0</v>
      </c>
      <c r="KF800">
        <v>100</v>
      </c>
      <c r="KG800">
        <v>40.5233</v>
      </c>
      <c r="KH800">
        <v>163.922</v>
      </c>
      <c r="KI800">
        <v>26.2864</v>
      </c>
      <c r="KJ800">
        <v>93.529</v>
      </c>
      <c r="KK800">
        <v>90.3616</v>
      </c>
    </row>
    <row r="801" spans="1:297">
      <c r="A801">
        <v>785</v>
      </c>
      <c r="B801">
        <v>1761421827</v>
      </c>
      <c r="C801">
        <v>13646</v>
      </c>
      <c r="D801" t="s">
        <v>2020</v>
      </c>
      <c r="E801" t="s">
        <v>2021</v>
      </c>
      <c r="F801">
        <v>5</v>
      </c>
      <c r="G801" t="s">
        <v>1989</v>
      </c>
      <c r="H801" t="s">
        <v>436</v>
      </c>
      <c r="I801">
        <v>1761421818.84615</v>
      </c>
      <c r="J801">
        <f>(K801)/1000</f>
        <v>0</v>
      </c>
      <c r="K801">
        <f>IF(DP801, AN801, AH801)</f>
        <v>0</v>
      </c>
      <c r="L801">
        <f>IF(DP801, AI801, AG801)</f>
        <v>0</v>
      </c>
      <c r="M801">
        <f>DR801 - IF(AU801&gt;1, L801*DL801*100.0/(AW801), 0)</f>
        <v>0</v>
      </c>
      <c r="N801">
        <f>((T801-J801/2)*M801-L801)/(T801+J801/2)</f>
        <v>0</v>
      </c>
      <c r="O801">
        <f>N801*(DY801+DZ801)/1000.0</f>
        <v>0</v>
      </c>
      <c r="P801">
        <f>(DR801 - IF(AU801&gt;1, L801*DL801*100.0/(AW801), 0))*(DY801+DZ801)/1000.0</f>
        <v>0</v>
      </c>
      <c r="Q801">
        <f>2.0/((1/S801-1/R801)+SIGN(S801)*SQRT((1/S801-1/R801)*(1/S801-1/R801) + 4*DM801/((DM801+1)*(DM801+1))*(2*1/S801*1/R801-1/R801*1/R801)))</f>
        <v>0</v>
      </c>
      <c r="R801">
        <f>IF(LEFT(DN801,1)&lt;&gt;"0",IF(LEFT(DN801,1)="1",3.0,DO801),$D$5+$E$5*(EF801*DY801/($K$5*1000))+$F$5*(EF801*DY801/($K$5*1000))*MAX(MIN(DL801,$J$5),$I$5)*MAX(MIN(DL801,$J$5),$I$5)+$G$5*MAX(MIN(DL801,$J$5),$I$5)*(EF801*DY801/($K$5*1000))+$H$5*(EF801*DY801/($K$5*1000))*(EF801*DY801/($K$5*1000)))</f>
        <v>0</v>
      </c>
      <c r="S801">
        <f>J801*(1000-(1000*0.61365*exp(17.502*W801/(240.97+W801))/(DY801+DZ801)+DT801)/2)/(1000*0.61365*exp(17.502*W801/(240.97+W801))/(DY801+DZ801)-DT801)</f>
        <v>0</v>
      </c>
      <c r="T801">
        <f>1/((DM801+1)/(Q801/1.6)+1/(R801/1.37)) + DM801/((DM801+1)/(Q801/1.6) + DM801/(R801/1.37))</f>
        <v>0</v>
      </c>
      <c r="U801">
        <f>(DH801*DK801)</f>
        <v>0</v>
      </c>
      <c r="V801">
        <f>(EA801+(U801+2*0.95*5.67E-8*(((EA801+$B$7)+273)^4-(EA801+273)^4)-44100*J801)/(1.84*29.3*R801+8*0.95*5.67E-8*(EA801+273)^3))</f>
        <v>0</v>
      </c>
      <c r="W801">
        <f>($C$7*EB801+$D$7*EC801+$E$7*V801)</f>
        <v>0</v>
      </c>
      <c r="X801">
        <f>0.61365*exp(17.502*W801/(240.97+W801))</f>
        <v>0</v>
      </c>
      <c r="Y801">
        <f>(Z801/AA801*100)</f>
        <v>0</v>
      </c>
      <c r="Z801">
        <f>DT801*(DY801+DZ801)/1000</f>
        <v>0</v>
      </c>
      <c r="AA801">
        <f>0.61365*exp(17.502*EA801/(240.97+EA801))</f>
        <v>0</v>
      </c>
      <c r="AB801">
        <f>(X801-DT801*(DY801+DZ801)/1000)</f>
        <v>0</v>
      </c>
      <c r="AC801">
        <f>(-J801*44100)</f>
        <v>0</v>
      </c>
      <c r="AD801">
        <f>2*29.3*R801*0.92*(EA801-W801)</f>
        <v>0</v>
      </c>
      <c r="AE801">
        <f>2*0.95*5.67E-8*(((EA801+$B$7)+273)^4-(W801+273)^4)</f>
        <v>0</v>
      </c>
      <c r="AF801">
        <f>U801+AE801+AC801+AD801</f>
        <v>0</v>
      </c>
      <c r="AG801">
        <f>DX801*AU801*(DS801-DR801*(1000-AU801*DU801)/(1000-AU801*DT801))/(100*DL801)</f>
        <v>0</v>
      </c>
      <c r="AH801">
        <f>1000*DX801*AU801*(DT801-DU801)/(100*DL801*(1000-AU801*DT801))</f>
        <v>0</v>
      </c>
      <c r="AI801">
        <f>(AJ801 - AK801 - DY801*1E3/(8.314*(EA801+273.15)) * AM801/DX801 * AL801) * DX801/(100*DL801) * (1000 - DU801)/1000</f>
        <v>0</v>
      </c>
      <c r="AJ801">
        <v>189.768836627753</v>
      </c>
      <c r="AK801">
        <v>199.736109090909</v>
      </c>
      <c r="AL801">
        <v>-3.07389727635862</v>
      </c>
      <c r="AM801">
        <v>65.5647914512343</v>
      </c>
      <c r="AN801">
        <f>(AP801 - AO801 + DY801*1E3/(8.314*(EA801+273.15)) * AR801/DX801 * AQ801) * DX801/(100*DL801) * 1000/(1000 - AP801)</f>
        <v>0</v>
      </c>
      <c r="AO801">
        <v>25.5280549238188</v>
      </c>
      <c r="AP801">
        <v>45.5785181818182</v>
      </c>
      <c r="AQ801">
        <v>-0.000449944333051145</v>
      </c>
      <c r="AR801">
        <v>111.014895509676</v>
      </c>
      <c r="AS801">
        <v>0</v>
      </c>
      <c r="AT801">
        <v>0</v>
      </c>
      <c r="AU801">
        <f>IF(AS801*$H$13&gt;=AW801,1.0,(AW801/(AW801-AS801*$H$13)))</f>
        <v>0</v>
      </c>
      <c r="AV801">
        <f>(AU801-1)*100</f>
        <v>0</v>
      </c>
      <c r="AW801">
        <f>MAX(0,($B$13+$C$13*EF801)/(1+$D$13*EF801)*DY801/(EA801+273)*$E$13)</f>
        <v>0</v>
      </c>
      <c r="AX801" t="s">
        <v>437</v>
      </c>
      <c r="AY801" t="s">
        <v>437</v>
      </c>
      <c r="AZ801">
        <v>0</v>
      </c>
      <c r="BA801">
        <v>0</v>
      </c>
      <c r="BB801">
        <f>1-AZ801/BA801</f>
        <v>0</v>
      </c>
      <c r="BC801">
        <v>0</v>
      </c>
      <c r="BD801" t="s">
        <v>437</v>
      </c>
      <c r="BE801" t="s">
        <v>437</v>
      </c>
      <c r="BF801">
        <v>0</v>
      </c>
      <c r="BG801">
        <v>0</v>
      </c>
      <c r="BH801">
        <f>1-BF801/BG801</f>
        <v>0</v>
      </c>
      <c r="BI801">
        <v>0.5</v>
      </c>
      <c r="BJ801">
        <f>DI801</f>
        <v>0</v>
      </c>
      <c r="BK801">
        <f>L801</f>
        <v>0</v>
      </c>
      <c r="BL801">
        <f>BH801*BI801*BJ801</f>
        <v>0</v>
      </c>
      <c r="BM801">
        <f>(BK801-BC801)/BJ801</f>
        <v>0</v>
      </c>
      <c r="BN801">
        <f>(BA801-BG801)/BG801</f>
        <v>0</v>
      </c>
      <c r="BO801">
        <f>AZ801/(BB801+AZ801/BG801)</f>
        <v>0</v>
      </c>
      <c r="BP801" t="s">
        <v>437</v>
      </c>
      <c r="BQ801">
        <v>0</v>
      </c>
      <c r="BR801">
        <f>IF(BQ801&lt;&gt;0, BQ801, BO801)</f>
        <v>0</v>
      </c>
      <c r="BS801">
        <f>1-BR801/BG801</f>
        <v>0</v>
      </c>
      <c r="BT801">
        <f>(BG801-BF801)/(BG801-BR801)</f>
        <v>0</v>
      </c>
      <c r="BU801">
        <f>(BA801-BG801)/(BA801-BR801)</f>
        <v>0</v>
      </c>
      <c r="BV801">
        <f>(BG801-BF801)/(BG801-AZ801)</f>
        <v>0</v>
      </c>
      <c r="BW801">
        <f>(BA801-BG801)/(BA801-AZ801)</f>
        <v>0</v>
      </c>
      <c r="BX801">
        <f>(BT801*BR801/BF801)</f>
        <v>0</v>
      </c>
      <c r="BY801">
        <f>(1-BX801)</f>
        <v>0</v>
      </c>
      <c r="DH801">
        <f>$B$11*EG801+$C$11*EH801+$F$11*ES801*(1-EV801)</f>
        <v>0</v>
      </c>
      <c r="DI801">
        <f>DH801*DJ801</f>
        <v>0</v>
      </c>
      <c r="DJ801">
        <f>($B$11*$D$9+$C$11*$D$9+$F$11*((FF801+EX801)/MAX(FF801+EX801+FG801, 0.1)*$I$9+FG801/MAX(FF801+EX801+FG801, 0.1)*$J$9))/($B$11+$C$11+$F$11)</f>
        <v>0</v>
      </c>
      <c r="DK801">
        <f>($B$11*$K$9+$C$11*$K$9+$F$11*((FF801+EX801)/MAX(FF801+EX801+FG801, 0.1)*$P$9+FG801/MAX(FF801+EX801+FG801, 0.1)*$Q$9))/($B$11+$C$11+$F$11)</f>
        <v>0</v>
      </c>
      <c r="DL801">
        <v>6</v>
      </c>
      <c r="DM801">
        <v>0.5</v>
      </c>
      <c r="DN801" t="s">
        <v>438</v>
      </c>
      <c r="DO801">
        <v>2</v>
      </c>
      <c r="DP801" t="b">
        <v>1</v>
      </c>
      <c r="DQ801">
        <v>1761421818.84615</v>
      </c>
      <c r="DR801">
        <v>212.080076923077</v>
      </c>
      <c r="DS801">
        <v>199.988</v>
      </c>
      <c r="DT801">
        <v>45.5907692307692</v>
      </c>
      <c r="DU801">
        <v>25.5274076923077</v>
      </c>
      <c r="DV801">
        <v>210.982846153846</v>
      </c>
      <c r="DW801">
        <v>45.6348923076923</v>
      </c>
      <c r="DX801">
        <v>499.973923076923</v>
      </c>
      <c r="DY801">
        <v>90.1961923076923</v>
      </c>
      <c r="DZ801">
        <v>0.0355770307692308</v>
      </c>
      <c r="EA801">
        <v>44.2947384615385</v>
      </c>
      <c r="EB801">
        <v>42.0254</v>
      </c>
      <c r="EC801">
        <v>999.9</v>
      </c>
      <c r="ED801">
        <v>0</v>
      </c>
      <c r="EE801">
        <v>0</v>
      </c>
      <c r="EF801">
        <v>10007.2092307692</v>
      </c>
      <c r="EG801">
        <v>0</v>
      </c>
      <c r="EH801">
        <v>1262.92461538462</v>
      </c>
      <c r="EI801">
        <v>12.0921615384615</v>
      </c>
      <c r="EJ801">
        <v>222.211076923077</v>
      </c>
      <c r="EK801">
        <v>205.226846153846</v>
      </c>
      <c r="EL801">
        <v>20.0633615384615</v>
      </c>
      <c r="EM801">
        <v>199.988</v>
      </c>
      <c r="EN801">
        <v>25.5274076923077</v>
      </c>
      <c r="EO801">
        <v>4.11211307692308</v>
      </c>
      <c r="EP801">
        <v>2.30247461538462</v>
      </c>
      <c r="EQ801">
        <v>29.3844384615385</v>
      </c>
      <c r="ER801">
        <v>19.6937230769231</v>
      </c>
      <c r="ES801">
        <v>1200.00384615385</v>
      </c>
      <c r="ET801">
        <v>0.966990692307692</v>
      </c>
      <c r="EU801">
        <v>0.0330089461538461</v>
      </c>
      <c r="EV801">
        <v>0</v>
      </c>
      <c r="EW801">
        <v>1185.79461538462</v>
      </c>
      <c r="EX801">
        <v>5.00059</v>
      </c>
      <c r="EY801">
        <v>15084.1923076923</v>
      </c>
      <c r="EZ801">
        <v>10358.7307692308</v>
      </c>
      <c r="FA801">
        <v>57.9466923076923</v>
      </c>
      <c r="FB801">
        <v>59.375</v>
      </c>
      <c r="FC801">
        <v>58.125</v>
      </c>
      <c r="FD801">
        <v>59</v>
      </c>
      <c r="FE801">
        <v>59.125</v>
      </c>
      <c r="FF801">
        <v>1155.55384615385</v>
      </c>
      <c r="FG801">
        <v>39.45</v>
      </c>
      <c r="FH801">
        <v>0</v>
      </c>
      <c r="FI801">
        <v>1761421787.5</v>
      </c>
      <c r="FJ801">
        <v>0</v>
      </c>
      <c r="FK801">
        <v>1185.5836</v>
      </c>
      <c r="FL801">
        <v>-17.7184615100438</v>
      </c>
      <c r="FM801">
        <v>-240.346153445979</v>
      </c>
      <c r="FN801">
        <v>15080.528</v>
      </c>
      <c r="FO801">
        <v>15</v>
      </c>
      <c r="FP801">
        <v>0</v>
      </c>
      <c r="FQ801" t="s">
        <v>439</v>
      </c>
      <c r="FR801">
        <v>0</v>
      </c>
      <c r="FS801">
        <v>0</v>
      </c>
      <c r="FT801">
        <v>0</v>
      </c>
      <c r="FU801">
        <v>0</v>
      </c>
      <c r="FV801">
        <v>0</v>
      </c>
      <c r="FW801">
        <v>0</v>
      </c>
      <c r="FX801">
        <v>0</v>
      </c>
      <c r="FY801">
        <v>0</v>
      </c>
      <c r="FZ801">
        <v>0</v>
      </c>
      <c r="GA801">
        <v>0</v>
      </c>
      <c r="GB801">
        <v>0</v>
      </c>
      <c r="GC801">
        <v>11.6443952380952</v>
      </c>
      <c r="GD801">
        <v>7.83496363636364</v>
      </c>
      <c r="GE801">
        <v>0.863029515842546</v>
      </c>
      <c r="GF801">
        <v>0</v>
      </c>
      <c r="GG801">
        <v>1186.47882352941</v>
      </c>
      <c r="GH801">
        <v>-13.6024446137284</v>
      </c>
      <c r="GI801">
        <v>1.37704236490404</v>
      </c>
      <c r="GJ801">
        <v>-1</v>
      </c>
      <c r="GK801">
        <v>20.0661285714286</v>
      </c>
      <c r="GL801">
        <v>-0.0659844155844148</v>
      </c>
      <c r="GM801">
        <v>0.00721197039697184</v>
      </c>
      <c r="GN801">
        <v>1</v>
      </c>
      <c r="GO801">
        <v>1</v>
      </c>
      <c r="GP801">
        <v>2</v>
      </c>
      <c r="GQ801" t="s">
        <v>446</v>
      </c>
      <c r="GR801">
        <v>3.12797</v>
      </c>
      <c r="GS801">
        <v>2.71375</v>
      </c>
      <c r="GT801">
        <v>0.0428499</v>
      </c>
      <c r="GU801">
        <v>0.0402061</v>
      </c>
      <c r="GV801">
        <v>0.154895</v>
      </c>
      <c r="GW801">
        <v>0.102945</v>
      </c>
      <c r="GX801">
        <v>34640.1</v>
      </c>
      <c r="GY801">
        <v>36803.5</v>
      </c>
      <c r="GZ801">
        <v>32856.9</v>
      </c>
      <c r="HA801">
        <v>34833.2</v>
      </c>
      <c r="HB801">
        <v>39687.6</v>
      </c>
      <c r="HC801">
        <v>45025.3</v>
      </c>
      <c r="HD801">
        <v>51577.7</v>
      </c>
      <c r="HE801">
        <v>55835.6</v>
      </c>
      <c r="HF801">
        <v>1.72055</v>
      </c>
      <c r="HG801">
        <v>1.57122</v>
      </c>
      <c r="HH801">
        <v>-0.0736788</v>
      </c>
      <c r="HI801">
        <v>0</v>
      </c>
      <c r="HJ801">
        <v>43.2006</v>
      </c>
      <c r="HK801">
        <v>999.9</v>
      </c>
      <c r="HL801">
        <v>55.219</v>
      </c>
      <c r="HM801">
        <v>30.393</v>
      </c>
      <c r="HN801">
        <v>26.6792</v>
      </c>
      <c r="HO801">
        <v>60.2998</v>
      </c>
      <c r="HP801">
        <v>41.3742</v>
      </c>
      <c r="HQ801">
        <v>1</v>
      </c>
      <c r="HR801">
        <v>1.94855</v>
      </c>
      <c r="HS801">
        <v>2.79747</v>
      </c>
      <c r="HT801">
        <v>20.1</v>
      </c>
      <c r="HU801">
        <v>5.18689</v>
      </c>
      <c r="HV801">
        <v>12.0158</v>
      </c>
      <c r="HW801">
        <v>4.9705</v>
      </c>
      <c r="HX801">
        <v>3.2951</v>
      </c>
      <c r="HY801">
        <v>9999</v>
      </c>
      <c r="HZ801">
        <v>9999</v>
      </c>
      <c r="IA801">
        <v>999.9</v>
      </c>
      <c r="IB801">
        <v>9999</v>
      </c>
      <c r="IC801">
        <v>1.86324</v>
      </c>
      <c r="ID801">
        <v>1.86806</v>
      </c>
      <c r="IE801">
        <v>1.86784</v>
      </c>
      <c r="IF801">
        <v>1.86905</v>
      </c>
      <c r="IG801">
        <v>1.86981</v>
      </c>
      <c r="IH801">
        <v>1.86588</v>
      </c>
      <c r="II801">
        <v>1.86697</v>
      </c>
      <c r="IJ801">
        <v>1.86844</v>
      </c>
      <c r="IK801">
        <v>5</v>
      </c>
      <c r="IL801">
        <v>0</v>
      </c>
      <c r="IM801">
        <v>0</v>
      </c>
      <c r="IN801">
        <v>0</v>
      </c>
      <c r="IO801" t="s">
        <v>441</v>
      </c>
      <c r="IP801" t="s">
        <v>442</v>
      </c>
      <c r="IQ801" t="s">
        <v>443</v>
      </c>
      <c r="IR801" t="s">
        <v>443</v>
      </c>
      <c r="IS801" t="s">
        <v>443</v>
      </c>
      <c r="IT801" t="s">
        <v>443</v>
      </c>
      <c r="IU801">
        <v>0</v>
      </c>
      <c r="IV801">
        <v>100</v>
      </c>
      <c r="IW801">
        <v>100</v>
      </c>
      <c r="IX801">
        <v>1.097</v>
      </c>
      <c r="IY801">
        <v>-0.0441</v>
      </c>
      <c r="IZ801">
        <v>1.09748391826392</v>
      </c>
      <c r="JA801">
        <v>0</v>
      </c>
      <c r="JB801">
        <v>0</v>
      </c>
      <c r="JC801">
        <v>0</v>
      </c>
      <c r="JD801">
        <v>-0.0441141096964596</v>
      </c>
      <c r="JE801">
        <v>0</v>
      </c>
      <c r="JF801">
        <v>0</v>
      </c>
      <c r="JG801">
        <v>0</v>
      </c>
      <c r="JH801">
        <v>5</v>
      </c>
      <c r="JI801">
        <v>2273</v>
      </c>
      <c r="JJ801">
        <v>0</v>
      </c>
      <c r="JK801">
        <v>25</v>
      </c>
      <c r="JL801">
        <v>29357030.4</v>
      </c>
      <c r="JM801">
        <v>29357030.4</v>
      </c>
      <c r="JN801">
        <v>0.484619</v>
      </c>
      <c r="JO801">
        <v>2.64404</v>
      </c>
      <c r="JP801">
        <v>1.54785</v>
      </c>
      <c r="JQ801">
        <v>2.31445</v>
      </c>
      <c r="JR801">
        <v>1.64673</v>
      </c>
      <c r="JS801">
        <v>2.39014</v>
      </c>
      <c r="JT801">
        <v>34.2133</v>
      </c>
      <c r="JU801">
        <v>24.1838</v>
      </c>
      <c r="JV801">
        <v>18</v>
      </c>
      <c r="JW801">
        <v>498.941</v>
      </c>
      <c r="JX801">
        <v>392.056</v>
      </c>
      <c r="JY801">
        <v>40.5241</v>
      </c>
      <c r="JZ801">
        <v>49.7892</v>
      </c>
      <c r="KA801">
        <v>29.9997</v>
      </c>
      <c r="KB801">
        <v>49.4898</v>
      </c>
      <c r="KC801">
        <v>49.3485</v>
      </c>
      <c r="KD801">
        <v>9.7386</v>
      </c>
      <c r="KE801">
        <v>0</v>
      </c>
      <c r="KF801">
        <v>100</v>
      </c>
      <c r="KG801">
        <v>40.496</v>
      </c>
      <c r="KH801">
        <v>150.433</v>
      </c>
      <c r="KI801">
        <v>26.2864</v>
      </c>
      <c r="KJ801">
        <v>93.5295</v>
      </c>
      <c r="KK801">
        <v>90.3634</v>
      </c>
    </row>
    <row r="802" spans="1:297">
      <c r="A802">
        <v>786</v>
      </c>
      <c r="B802">
        <v>1761421832</v>
      </c>
      <c r="C802">
        <v>13651</v>
      </c>
      <c r="D802" t="s">
        <v>2022</v>
      </c>
      <c r="E802" t="s">
        <v>2023</v>
      </c>
      <c r="F802">
        <v>5</v>
      </c>
      <c r="G802" t="s">
        <v>1989</v>
      </c>
      <c r="H802" t="s">
        <v>436</v>
      </c>
      <c r="I802">
        <v>1761421823.84615</v>
      </c>
      <c r="J802">
        <f>(K802)/1000</f>
        <v>0</v>
      </c>
      <c r="K802">
        <f>IF(DP802, AN802, AH802)</f>
        <v>0</v>
      </c>
      <c r="L802">
        <f>IF(DP802, AI802, AG802)</f>
        <v>0</v>
      </c>
      <c r="M802">
        <f>DR802 - IF(AU802&gt;1, L802*DL802*100.0/(AW802), 0)</f>
        <v>0</v>
      </c>
      <c r="N802">
        <f>((T802-J802/2)*M802-L802)/(T802+J802/2)</f>
        <v>0</v>
      </c>
      <c r="O802">
        <f>N802*(DY802+DZ802)/1000.0</f>
        <v>0</v>
      </c>
      <c r="P802">
        <f>(DR802 - IF(AU802&gt;1, L802*DL802*100.0/(AW802), 0))*(DY802+DZ802)/1000.0</f>
        <v>0</v>
      </c>
      <c r="Q802">
        <f>2.0/((1/S802-1/R802)+SIGN(S802)*SQRT((1/S802-1/R802)*(1/S802-1/R802) + 4*DM802/((DM802+1)*(DM802+1))*(2*1/S802*1/R802-1/R802*1/R802)))</f>
        <v>0</v>
      </c>
      <c r="R802">
        <f>IF(LEFT(DN802,1)&lt;&gt;"0",IF(LEFT(DN802,1)="1",3.0,DO802),$D$5+$E$5*(EF802*DY802/($K$5*1000))+$F$5*(EF802*DY802/($K$5*1000))*MAX(MIN(DL802,$J$5),$I$5)*MAX(MIN(DL802,$J$5),$I$5)+$G$5*MAX(MIN(DL802,$J$5),$I$5)*(EF802*DY802/($K$5*1000))+$H$5*(EF802*DY802/($K$5*1000))*(EF802*DY802/($K$5*1000)))</f>
        <v>0</v>
      </c>
      <c r="S802">
        <f>J802*(1000-(1000*0.61365*exp(17.502*W802/(240.97+W802))/(DY802+DZ802)+DT802)/2)/(1000*0.61365*exp(17.502*W802/(240.97+W802))/(DY802+DZ802)-DT802)</f>
        <v>0</v>
      </c>
      <c r="T802">
        <f>1/((DM802+1)/(Q802/1.6)+1/(R802/1.37)) + DM802/((DM802+1)/(Q802/1.6) + DM802/(R802/1.37))</f>
        <v>0</v>
      </c>
      <c r="U802">
        <f>(DH802*DK802)</f>
        <v>0</v>
      </c>
      <c r="V802">
        <f>(EA802+(U802+2*0.95*5.67E-8*(((EA802+$B$7)+273)^4-(EA802+273)^4)-44100*J802)/(1.84*29.3*R802+8*0.95*5.67E-8*(EA802+273)^3))</f>
        <v>0</v>
      </c>
      <c r="W802">
        <f>($C$7*EB802+$D$7*EC802+$E$7*V802)</f>
        <v>0</v>
      </c>
      <c r="X802">
        <f>0.61365*exp(17.502*W802/(240.97+W802))</f>
        <v>0</v>
      </c>
      <c r="Y802">
        <f>(Z802/AA802*100)</f>
        <v>0</v>
      </c>
      <c r="Z802">
        <f>DT802*(DY802+DZ802)/1000</f>
        <v>0</v>
      </c>
      <c r="AA802">
        <f>0.61365*exp(17.502*EA802/(240.97+EA802))</f>
        <v>0</v>
      </c>
      <c r="AB802">
        <f>(X802-DT802*(DY802+DZ802)/1000)</f>
        <v>0</v>
      </c>
      <c r="AC802">
        <f>(-J802*44100)</f>
        <v>0</v>
      </c>
      <c r="AD802">
        <f>2*29.3*R802*0.92*(EA802-W802)</f>
        <v>0</v>
      </c>
      <c r="AE802">
        <f>2*0.95*5.67E-8*(((EA802+$B$7)+273)^4-(W802+273)^4)</f>
        <v>0</v>
      </c>
      <c r="AF802">
        <f>U802+AE802+AC802+AD802</f>
        <v>0</v>
      </c>
      <c r="AG802">
        <f>DX802*AU802*(DS802-DR802*(1000-AU802*DU802)/(1000-AU802*DT802))/(100*DL802)</f>
        <v>0</v>
      </c>
      <c r="AH802">
        <f>1000*DX802*AU802*(DT802-DU802)/(100*DL802*(1000-AU802*DT802))</f>
        <v>0</v>
      </c>
      <c r="AI802">
        <f>(AJ802 - AK802 - DY802*1E3/(8.314*(EA802+273.15)) * AM802/DX802 * AL802) * DX802/(100*DL802) * (1000 - DU802)/1000</f>
        <v>0</v>
      </c>
      <c r="AJ802">
        <v>171.828793589435</v>
      </c>
      <c r="AK802">
        <v>183.109254545454</v>
      </c>
      <c r="AL802">
        <v>-3.34200549959099</v>
      </c>
      <c r="AM802">
        <v>65.5647914512343</v>
      </c>
      <c r="AN802">
        <f>(AP802 - AO802 + DY802*1E3/(8.314*(EA802+273.15)) * AR802/DX802 * AQ802) * DX802/(100*DL802) * 1000/(1000 - AP802)</f>
        <v>0</v>
      </c>
      <c r="AO802">
        <v>25.5275654894598</v>
      </c>
      <c r="AP802">
        <v>45.5853</v>
      </c>
      <c r="AQ802">
        <v>0.000257830628408876</v>
      </c>
      <c r="AR802">
        <v>111.014895509676</v>
      </c>
      <c r="AS802">
        <v>0</v>
      </c>
      <c r="AT802">
        <v>0</v>
      </c>
      <c r="AU802">
        <f>IF(AS802*$H$13&gt;=AW802,1.0,(AW802/(AW802-AS802*$H$13)))</f>
        <v>0</v>
      </c>
      <c r="AV802">
        <f>(AU802-1)*100</f>
        <v>0</v>
      </c>
      <c r="AW802">
        <f>MAX(0,($B$13+$C$13*EF802)/(1+$D$13*EF802)*DY802/(EA802+273)*$E$13)</f>
        <v>0</v>
      </c>
      <c r="AX802" t="s">
        <v>437</v>
      </c>
      <c r="AY802" t="s">
        <v>437</v>
      </c>
      <c r="AZ802">
        <v>0</v>
      </c>
      <c r="BA802">
        <v>0</v>
      </c>
      <c r="BB802">
        <f>1-AZ802/BA802</f>
        <v>0</v>
      </c>
      <c r="BC802">
        <v>0</v>
      </c>
      <c r="BD802" t="s">
        <v>437</v>
      </c>
      <c r="BE802" t="s">
        <v>437</v>
      </c>
      <c r="BF802">
        <v>0</v>
      </c>
      <c r="BG802">
        <v>0</v>
      </c>
      <c r="BH802">
        <f>1-BF802/BG802</f>
        <v>0</v>
      </c>
      <c r="BI802">
        <v>0.5</v>
      </c>
      <c r="BJ802">
        <f>DI802</f>
        <v>0</v>
      </c>
      <c r="BK802">
        <f>L802</f>
        <v>0</v>
      </c>
      <c r="BL802">
        <f>BH802*BI802*BJ802</f>
        <v>0</v>
      </c>
      <c r="BM802">
        <f>(BK802-BC802)/BJ802</f>
        <v>0</v>
      </c>
      <c r="BN802">
        <f>(BA802-BG802)/BG802</f>
        <v>0</v>
      </c>
      <c r="BO802">
        <f>AZ802/(BB802+AZ802/BG802)</f>
        <v>0</v>
      </c>
      <c r="BP802" t="s">
        <v>437</v>
      </c>
      <c r="BQ802">
        <v>0</v>
      </c>
      <c r="BR802">
        <f>IF(BQ802&lt;&gt;0, BQ802, BO802)</f>
        <v>0</v>
      </c>
      <c r="BS802">
        <f>1-BR802/BG802</f>
        <v>0</v>
      </c>
      <c r="BT802">
        <f>(BG802-BF802)/(BG802-BR802)</f>
        <v>0</v>
      </c>
      <c r="BU802">
        <f>(BA802-BG802)/(BA802-BR802)</f>
        <v>0</v>
      </c>
      <c r="BV802">
        <f>(BG802-BF802)/(BG802-AZ802)</f>
        <v>0</v>
      </c>
      <c r="BW802">
        <f>(BA802-BG802)/(BA802-AZ802)</f>
        <v>0</v>
      </c>
      <c r="BX802">
        <f>(BT802*BR802/BF802)</f>
        <v>0</v>
      </c>
      <c r="BY802">
        <f>(1-BX802)</f>
        <v>0</v>
      </c>
      <c r="DH802">
        <f>$B$11*EG802+$C$11*EH802+$F$11*ES802*(1-EV802)</f>
        <v>0</v>
      </c>
      <c r="DI802">
        <f>DH802*DJ802</f>
        <v>0</v>
      </c>
      <c r="DJ802">
        <f>($B$11*$D$9+$C$11*$D$9+$F$11*((FF802+EX802)/MAX(FF802+EX802+FG802, 0.1)*$I$9+FG802/MAX(FF802+EX802+FG802, 0.1)*$J$9))/($B$11+$C$11+$F$11)</f>
        <v>0</v>
      </c>
      <c r="DK802">
        <f>($B$11*$K$9+$C$11*$K$9+$F$11*((FF802+EX802)/MAX(FF802+EX802+FG802, 0.1)*$P$9+FG802/MAX(FF802+EX802+FG802, 0.1)*$Q$9))/($B$11+$C$11+$F$11)</f>
        <v>0</v>
      </c>
      <c r="DL802">
        <v>6</v>
      </c>
      <c r="DM802">
        <v>0.5</v>
      </c>
      <c r="DN802" t="s">
        <v>438</v>
      </c>
      <c r="DO802">
        <v>2</v>
      </c>
      <c r="DP802" t="b">
        <v>1</v>
      </c>
      <c r="DQ802">
        <v>1761421823.84615</v>
      </c>
      <c r="DR802">
        <v>196.810384615385</v>
      </c>
      <c r="DS802">
        <v>183.716923076923</v>
      </c>
      <c r="DT802">
        <v>45.5859230769231</v>
      </c>
      <c r="DU802">
        <v>25.5277615384615</v>
      </c>
      <c r="DV802">
        <v>195.713076923077</v>
      </c>
      <c r="DW802">
        <v>45.6300307692308</v>
      </c>
      <c r="DX802">
        <v>499.985769230769</v>
      </c>
      <c r="DY802">
        <v>90.1956538461539</v>
      </c>
      <c r="DZ802">
        <v>0.0356368230769231</v>
      </c>
      <c r="EA802">
        <v>44.2934846153846</v>
      </c>
      <c r="EB802">
        <v>42.0261076923077</v>
      </c>
      <c r="EC802">
        <v>999.9</v>
      </c>
      <c r="ED802">
        <v>0</v>
      </c>
      <c r="EE802">
        <v>0</v>
      </c>
      <c r="EF802">
        <v>10017.8384615385</v>
      </c>
      <c r="EG802">
        <v>0</v>
      </c>
      <c r="EH802">
        <v>1262.93692307692</v>
      </c>
      <c r="EI802">
        <v>13.0934615384615</v>
      </c>
      <c r="EJ802">
        <v>206.210846153846</v>
      </c>
      <c r="EK802">
        <v>188.529692307692</v>
      </c>
      <c r="EL802">
        <v>20.0581615384615</v>
      </c>
      <c r="EM802">
        <v>183.716923076923</v>
      </c>
      <c r="EN802">
        <v>25.5277615384615</v>
      </c>
      <c r="EO802">
        <v>4.11165076923077</v>
      </c>
      <c r="EP802">
        <v>2.30249307692308</v>
      </c>
      <c r="EQ802">
        <v>29.3824846153846</v>
      </c>
      <c r="ER802">
        <v>19.6938461538462</v>
      </c>
      <c r="ES802">
        <v>1200.00230769231</v>
      </c>
      <c r="ET802">
        <v>0.966990692307692</v>
      </c>
      <c r="EU802">
        <v>0.0330089692307692</v>
      </c>
      <c r="EV802">
        <v>0</v>
      </c>
      <c r="EW802">
        <v>1184.22615384615</v>
      </c>
      <c r="EX802">
        <v>5.00059</v>
      </c>
      <c r="EY802">
        <v>15063.3615384615</v>
      </c>
      <c r="EZ802">
        <v>10358.7153846154</v>
      </c>
      <c r="FA802">
        <v>57.9418461538462</v>
      </c>
      <c r="FB802">
        <v>59.375</v>
      </c>
      <c r="FC802">
        <v>58.125</v>
      </c>
      <c r="FD802">
        <v>59</v>
      </c>
      <c r="FE802">
        <v>59.125</v>
      </c>
      <c r="FF802">
        <v>1155.55230769231</v>
      </c>
      <c r="FG802">
        <v>39.45</v>
      </c>
      <c r="FH802">
        <v>0</v>
      </c>
      <c r="FI802">
        <v>1761421792.3</v>
      </c>
      <c r="FJ802">
        <v>0</v>
      </c>
      <c r="FK802">
        <v>1183.9532</v>
      </c>
      <c r="FL802">
        <v>-22.9400000387564</v>
      </c>
      <c r="FM802">
        <v>-300.384615849778</v>
      </c>
      <c r="FN802">
        <v>15058.968</v>
      </c>
      <c r="FO802">
        <v>15</v>
      </c>
      <c r="FP802">
        <v>0</v>
      </c>
      <c r="FQ802" t="s">
        <v>439</v>
      </c>
      <c r="FR802">
        <v>0</v>
      </c>
      <c r="FS802">
        <v>0</v>
      </c>
      <c r="FT802">
        <v>0</v>
      </c>
      <c r="FU802">
        <v>0</v>
      </c>
      <c r="FV802">
        <v>0</v>
      </c>
      <c r="FW802">
        <v>0</v>
      </c>
      <c r="FX802">
        <v>0</v>
      </c>
      <c r="FY802">
        <v>0</v>
      </c>
      <c r="FZ802">
        <v>0</v>
      </c>
      <c r="GA802">
        <v>0</v>
      </c>
      <c r="GB802">
        <v>0</v>
      </c>
      <c r="GC802">
        <v>12.736285</v>
      </c>
      <c r="GD802">
        <v>11.7978090225564</v>
      </c>
      <c r="GE802">
        <v>1.25921329459111</v>
      </c>
      <c r="GF802">
        <v>0</v>
      </c>
      <c r="GG802">
        <v>1185.16323529412</v>
      </c>
      <c r="GH802">
        <v>-18.6974789984732</v>
      </c>
      <c r="GI802">
        <v>1.86875032258622</v>
      </c>
      <c r="GJ802">
        <v>-1</v>
      </c>
      <c r="GK802">
        <v>20.061045</v>
      </c>
      <c r="GL802">
        <v>-0.0647052631578563</v>
      </c>
      <c r="GM802">
        <v>0.00695761992350791</v>
      </c>
      <c r="GN802">
        <v>1</v>
      </c>
      <c r="GO802">
        <v>1</v>
      </c>
      <c r="GP802">
        <v>2</v>
      </c>
      <c r="GQ802" t="s">
        <v>446</v>
      </c>
      <c r="GR802">
        <v>3.128</v>
      </c>
      <c r="GS802">
        <v>2.71364</v>
      </c>
      <c r="GT802">
        <v>0.0395261</v>
      </c>
      <c r="GU802">
        <v>0.03674</v>
      </c>
      <c r="GV802">
        <v>0.154901</v>
      </c>
      <c r="GW802">
        <v>0.102948</v>
      </c>
      <c r="GX802">
        <v>34760.5</v>
      </c>
      <c r="GY802">
        <v>36936.6</v>
      </c>
      <c r="GZ802">
        <v>32857.4</v>
      </c>
      <c r="HA802">
        <v>34833.7</v>
      </c>
      <c r="HB802">
        <v>39687.4</v>
      </c>
      <c r="HC802">
        <v>45025.4</v>
      </c>
      <c r="HD802">
        <v>51578.4</v>
      </c>
      <c r="HE802">
        <v>55836.5</v>
      </c>
      <c r="HF802">
        <v>1.72088</v>
      </c>
      <c r="HG802">
        <v>1.57122</v>
      </c>
      <c r="HH802">
        <v>-0.0745207</v>
      </c>
      <c r="HI802">
        <v>0</v>
      </c>
      <c r="HJ802">
        <v>43.2062</v>
      </c>
      <c r="HK802">
        <v>999.9</v>
      </c>
      <c r="HL802">
        <v>55.219</v>
      </c>
      <c r="HM802">
        <v>30.393</v>
      </c>
      <c r="HN802">
        <v>26.6799</v>
      </c>
      <c r="HO802">
        <v>60.3398</v>
      </c>
      <c r="HP802">
        <v>41.4704</v>
      </c>
      <c r="HQ802">
        <v>1</v>
      </c>
      <c r="HR802">
        <v>1.94805</v>
      </c>
      <c r="HS802">
        <v>2.82216</v>
      </c>
      <c r="HT802">
        <v>20.0996</v>
      </c>
      <c r="HU802">
        <v>5.18674</v>
      </c>
      <c r="HV802">
        <v>12.0158</v>
      </c>
      <c r="HW802">
        <v>4.97035</v>
      </c>
      <c r="HX802">
        <v>3.29513</v>
      </c>
      <c r="HY802">
        <v>9999</v>
      </c>
      <c r="HZ802">
        <v>9999</v>
      </c>
      <c r="IA802">
        <v>999.9</v>
      </c>
      <c r="IB802">
        <v>9999</v>
      </c>
      <c r="IC802">
        <v>1.86325</v>
      </c>
      <c r="ID802">
        <v>1.86809</v>
      </c>
      <c r="IE802">
        <v>1.86783</v>
      </c>
      <c r="IF802">
        <v>1.86905</v>
      </c>
      <c r="IG802">
        <v>1.86981</v>
      </c>
      <c r="IH802">
        <v>1.86588</v>
      </c>
      <c r="II802">
        <v>1.86695</v>
      </c>
      <c r="IJ802">
        <v>1.86843</v>
      </c>
      <c r="IK802">
        <v>5</v>
      </c>
      <c r="IL802">
        <v>0</v>
      </c>
      <c r="IM802">
        <v>0</v>
      </c>
      <c r="IN802">
        <v>0</v>
      </c>
      <c r="IO802" t="s">
        <v>441</v>
      </c>
      <c r="IP802" t="s">
        <v>442</v>
      </c>
      <c r="IQ802" t="s">
        <v>443</v>
      </c>
      <c r="IR802" t="s">
        <v>443</v>
      </c>
      <c r="IS802" t="s">
        <v>443</v>
      </c>
      <c r="IT802" t="s">
        <v>443</v>
      </c>
      <c r="IU802">
        <v>0</v>
      </c>
      <c r="IV802">
        <v>100</v>
      </c>
      <c r="IW802">
        <v>100</v>
      </c>
      <c r="IX802">
        <v>1.097</v>
      </c>
      <c r="IY802">
        <v>-0.0441</v>
      </c>
      <c r="IZ802">
        <v>1.09748391826392</v>
      </c>
      <c r="JA802">
        <v>0</v>
      </c>
      <c r="JB802">
        <v>0</v>
      </c>
      <c r="JC802">
        <v>0</v>
      </c>
      <c r="JD802">
        <v>-0.0441141096964596</v>
      </c>
      <c r="JE802">
        <v>0</v>
      </c>
      <c r="JF802">
        <v>0</v>
      </c>
      <c r="JG802">
        <v>0</v>
      </c>
      <c r="JH802">
        <v>5</v>
      </c>
      <c r="JI802">
        <v>2273</v>
      </c>
      <c r="JJ802">
        <v>0</v>
      </c>
      <c r="JK802">
        <v>25</v>
      </c>
      <c r="JL802">
        <v>29357030.5</v>
      </c>
      <c r="JM802">
        <v>29357030.5</v>
      </c>
      <c r="JN802">
        <v>0.447998</v>
      </c>
      <c r="JO802">
        <v>2.65015</v>
      </c>
      <c r="JP802">
        <v>1.54785</v>
      </c>
      <c r="JQ802">
        <v>2.31445</v>
      </c>
      <c r="JR802">
        <v>1.64673</v>
      </c>
      <c r="JS802">
        <v>2.40112</v>
      </c>
      <c r="JT802">
        <v>34.2133</v>
      </c>
      <c r="JU802">
        <v>24.1838</v>
      </c>
      <c r="JV802">
        <v>18</v>
      </c>
      <c r="JW802">
        <v>499.134</v>
      </c>
      <c r="JX802">
        <v>392.022</v>
      </c>
      <c r="JY802">
        <v>40.4959</v>
      </c>
      <c r="JZ802">
        <v>49.7818</v>
      </c>
      <c r="KA802">
        <v>29.9998</v>
      </c>
      <c r="KB802">
        <v>49.4825</v>
      </c>
      <c r="KC802">
        <v>49.3413</v>
      </c>
      <c r="KD802">
        <v>9.0115</v>
      </c>
      <c r="KE802">
        <v>0</v>
      </c>
      <c r="KF802">
        <v>100</v>
      </c>
      <c r="KG802">
        <v>40.4748</v>
      </c>
      <c r="KH802">
        <v>130.176</v>
      </c>
      <c r="KI802">
        <v>26.2864</v>
      </c>
      <c r="KJ802">
        <v>93.5307</v>
      </c>
      <c r="KK802">
        <v>90.3647</v>
      </c>
    </row>
    <row r="803" spans="1:297">
      <c r="A803">
        <v>787</v>
      </c>
      <c r="B803">
        <v>1761421837</v>
      </c>
      <c r="C803">
        <v>13656</v>
      </c>
      <c r="D803" t="s">
        <v>2024</v>
      </c>
      <c r="E803" t="s">
        <v>2025</v>
      </c>
      <c r="F803">
        <v>5</v>
      </c>
      <c r="G803" t="s">
        <v>1989</v>
      </c>
      <c r="H803" t="s">
        <v>436</v>
      </c>
      <c r="I803">
        <v>1761421828.84615</v>
      </c>
      <c r="J803">
        <f>(K803)/1000</f>
        <v>0</v>
      </c>
      <c r="K803">
        <f>IF(DP803, AN803, AH803)</f>
        <v>0</v>
      </c>
      <c r="L803">
        <f>IF(DP803, AI803, AG803)</f>
        <v>0</v>
      </c>
      <c r="M803">
        <f>DR803 - IF(AU803&gt;1, L803*DL803*100.0/(AW803), 0)</f>
        <v>0</v>
      </c>
      <c r="N803">
        <f>((T803-J803/2)*M803-L803)/(T803+J803/2)</f>
        <v>0</v>
      </c>
      <c r="O803">
        <f>N803*(DY803+DZ803)/1000.0</f>
        <v>0</v>
      </c>
      <c r="P803">
        <f>(DR803 - IF(AU803&gt;1, L803*DL803*100.0/(AW803), 0))*(DY803+DZ803)/1000.0</f>
        <v>0</v>
      </c>
      <c r="Q803">
        <f>2.0/((1/S803-1/R803)+SIGN(S803)*SQRT((1/S803-1/R803)*(1/S803-1/R803) + 4*DM803/((DM803+1)*(DM803+1))*(2*1/S803*1/R803-1/R803*1/R803)))</f>
        <v>0</v>
      </c>
      <c r="R803">
        <f>IF(LEFT(DN803,1)&lt;&gt;"0",IF(LEFT(DN803,1)="1",3.0,DO803),$D$5+$E$5*(EF803*DY803/($K$5*1000))+$F$5*(EF803*DY803/($K$5*1000))*MAX(MIN(DL803,$J$5),$I$5)*MAX(MIN(DL803,$J$5),$I$5)+$G$5*MAX(MIN(DL803,$J$5),$I$5)*(EF803*DY803/($K$5*1000))+$H$5*(EF803*DY803/($K$5*1000))*(EF803*DY803/($K$5*1000)))</f>
        <v>0</v>
      </c>
      <c r="S803">
        <f>J803*(1000-(1000*0.61365*exp(17.502*W803/(240.97+W803))/(DY803+DZ803)+DT803)/2)/(1000*0.61365*exp(17.502*W803/(240.97+W803))/(DY803+DZ803)-DT803)</f>
        <v>0</v>
      </c>
      <c r="T803">
        <f>1/((DM803+1)/(Q803/1.6)+1/(R803/1.37)) + DM803/((DM803+1)/(Q803/1.6) + DM803/(R803/1.37))</f>
        <v>0</v>
      </c>
      <c r="U803">
        <f>(DH803*DK803)</f>
        <v>0</v>
      </c>
      <c r="V803">
        <f>(EA803+(U803+2*0.95*5.67E-8*(((EA803+$B$7)+273)^4-(EA803+273)^4)-44100*J803)/(1.84*29.3*R803+8*0.95*5.67E-8*(EA803+273)^3))</f>
        <v>0</v>
      </c>
      <c r="W803">
        <f>($C$7*EB803+$D$7*EC803+$E$7*V803)</f>
        <v>0</v>
      </c>
      <c r="X803">
        <f>0.61365*exp(17.502*W803/(240.97+W803))</f>
        <v>0</v>
      </c>
      <c r="Y803">
        <f>(Z803/AA803*100)</f>
        <v>0</v>
      </c>
      <c r="Z803">
        <f>DT803*(DY803+DZ803)/1000</f>
        <v>0</v>
      </c>
      <c r="AA803">
        <f>0.61365*exp(17.502*EA803/(240.97+EA803))</f>
        <v>0</v>
      </c>
      <c r="AB803">
        <f>(X803-DT803*(DY803+DZ803)/1000)</f>
        <v>0</v>
      </c>
      <c r="AC803">
        <f>(-J803*44100)</f>
        <v>0</v>
      </c>
      <c r="AD803">
        <f>2*29.3*R803*0.92*(EA803-W803)</f>
        <v>0</v>
      </c>
      <c r="AE803">
        <f>2*0.95*5.67E-8*(((EA803+$B$7)+273)^4-(W803+273)^4)</f>
        <v>0</v>
      </c>
      <c r="AF803">
        <f>U803+AE803+AC803+AD803</f>
        <v>0</v>
      </c>
      <c r="AG803">
        <f>DX803*AU803*(DS803-DR803*(1000-AU803*DU803)/(1000-AU803*DT803))/(100*DL803)</f>
        <v>0</v>
      </c>
      <c r="AH803">
        <f>1000*DX803*AU803*(DT803-DU803)/(100*DL803*(1000-AU803*DT803))</f>
        <v>0</v>
      </c>
      <c r="AI803">
        <f>(AJ803 - AK803 - DY803*1E3/(8.314*(EA803+273.15)) * AM803/DX803 * AL803) * DX803/(100*DL803) * (1000 - DU803)/1000</f>
        <v>0</v>
      </c>
      <c r="AJ803">
        <v>155.371800898087</v>
      </c>
      <c r="AK803">
        <v>167.104660606061</v>
      </c>
      <c r="AL803">
        <v>-3.1914951921123</v>
      </c>
      <c r="AM803">
        <v>65.5647914512343</v>
      </c>
      <c r="AN803">
        <f>(AP803 - AO803 + DY803*1E3/(8.314*(EA803+273.15)) * AR803/DX803 * AQ803) * DX803/(100*DL803) * 1000/(1000 - AP803)</f>
        <v>0</v>
      </c>
      <c r="AO803">
        <v>25.5279102752738</v>
      </c>
      <c r="AP803">
        <v>45.5747006060606</v>
      </c>
      <c r="AQ803">
        <v>-0.000154004830980942</v>
      </c>
      <c r="AR803">
        <v>111.014895509676</v>
      </c>
      <c r="AS803">
        <v>0</v>
      </c>
      <c r="AT803">
        <v>0</v>
      </c>
      <c r="AU803">
        <f>IF(AS803*$H$13&gt;=AW803,1.0,(AW803/(AW803-AS803*$H$13)))</f>
        <v>0</v>
      </c>
      <c r="AV803">
        <f>(AU803-1)*100</f>
        <v>0</v>
      </c>
      <c r="AW803">
        <f>MAX(0,($B$13+$C$13*EF803)/(1+$D$13*EF803)*DY803/(EA803+273)*$E$13)</f>
        <v>0</v>
      </c>
      <c r="AX803" t="s">
        <v>437</v>
      </c>
      <c r="AY803" t="s">
        <v>437</v>
      </c>
      <c r="AZ803">
        <v>0</v>
      </c>
      <c r="BA803">
        <v>0</v>
      </c>
      <c r="BB803">
        <f>1-AZ803/BA803</f>
        <v>0</v>
      </c>
      <c r="BC803">
        <v>0</v>
      </c>
      <c r="BD803" t="s">
        <v>437</v>
      </c>
      <c r="BE803" t="s">
        <v>437</v>
      </c>
      <c r="BF803">
        <v>0</v>
      </c>
      <c r="BG803">
        <v>0</v>
      </c>
      <c r="BH803">
        <f>1-BF803/BG803</f>
        <v>0</v>
      </c>
      <c r="BI803">
        <v>0.5</v>
      </c>
      <c r="BJ803">
        <f>DI803</f>
        <v>0</v>
      </c>
      <c r="BK803">
        <f>L803</f>
        <v>0</v>
      </c>
      <c r="BL803">
        <f>BH803*BI803*BJ803</f>
        <v>0</v>
      </c>
      <c r="BM803">
        <f>(BK803-BC803)/BJ803</f>
        <v>0</v>
      </c>
      <c r="BN803">
        <f>(BA803-BG803)/BG803</f>
        <v>0</v>
      </c>
      <c r="BO803">
        <f>AZ803/(BB803+AZ803/BG803)</f>
        <v>0</v>
      </c>
      <c r="BP803" t="s">
        <v>437</v>
      </c>
      <c r="BQ803">
        <v>0</v>
      </c>
      <c r="BR803">
        <f>IF(BQ803&lt;&gt;0, BQ803, BO803)</f>
        <v>0</v>
      </c>
      <c r="BS803">
        <f>1-BR803/BG803</f>
        <v>0</v>
      </c>
      <c r="BT803">
        <f>(BG803-BF803)/(BG803-BR803)</f>
        <v>0</v>
      </c>
      <c r="BU803">
        <f>(BA803-BG803)/(BA803-BR803)</f>
        <v>0</v>
      </c>
      <c r="BV803">
        <f>(BG803-BF803)/(BG803-AZ803)</f>
        <v>0</v>
      </c>
      <c r="BW803">
        <f>(BA803-BG803)/(BA803-AZ803)</f>
        <v>0</v>
      </c>
      <c r="BX803">
        <f>(BT803*BR803/BF803)</f>
        <v>0</v>
      </c>
      <c r="BY803">
        <f>(1-BX803)</f>
        <v>0</v>
      </c>
      <c r="DH803">
        <f>$B$11*EG803+$C$11*EH803+$F$11*ES803*(1-EV803)</f>
        <v>0</v>
      </c>
      <c r="DI803">
        <f>DH803*DJ803</f>
        <v>0</v>
      </c>
      <c r="DJ803">
        <f>($B$11*$D$9+$C$11*$D$9+$F$11*((FF803+EX803)/MAX(FF803+EX803+FG803, 0.1)*$I$9+FG803/MAX(FF803+EX803+FG803, 0.1)*$J$9))/($B$11+$C$11+$F$11)</f>
        <v>0</v>
      </c>
      <c r="DK803">
        <f>($B$11*$K$9+$C$11*$K$9+$F$11*((FF803+EX803)/MAX(FF803+EX803+FG803, 0.1)*$P$9+FG803/MAX(FF803+EX803+FG803, 0.1)*$Q$9))/($B$11+$C$11+$F$11)</f>
        <v>0</v>
      </c>
      <c r="DL803">
        <v>6</v>
      </c>
      <c r="DM803">
        <v>0.5</v>
      </c>
      <c r="DN803" t="s">
        <v>438</v>
      </c>
      <c r="DO803">
        <v>2</v>
      </c>
      <c r="DP803" t="b">
        <v>1</v>
      </c>
      <c r="DQ803">
        <v>1761421828.84615</v>
      </c>
      <c r="DR803">
        <v>181.529307692308</v>
      </c>
      <c r="DS803">
        <v>167.397615384615</v>
      </c>
      <c r="DT803">
        <v>45.5812230769231</v>
      </c>
      <c r="DU803">
        <v>25.5277615384615</v>
      </c>
      <c r="DV803">
        <v>180.431846153846</v>
      </c>
      <c r="DW803">
        <v>45.6253307692308</v>
      </c>
      <c r="DX803">
        <v>499.994076923077</v>
      </c>
      <c r="DY803">
        <v>90.1947692307692</v>
      </c>
      <c r="DZ803">
        <v>0.0356292461538462</v>
      </c>
      <c r="EA803">
        <v>44.2902769230769</v>
      </c>
      <c r="EB803">
        <v>42.0237307692308</v>
      </c>
      <c r="EC803">
        <v>999.9</v>
      </c>
      <c r="ED803">
        <v>0</v>
      </c>
      <c r="EE803">
        <v>0</v>
      </c>
      <c r="EF803">
        <v>10020.2384615385</v>
      </c>
      <c r="EG803">
        <v>0</v>
      </c>
      <c r="EH803">
        <v>1262.94</v>
      </c>
      <c r="EI803">
        <v>14.1315846153846</v>
      </c>
      <c r="EJ803">
        <v>190.199</v>
      </c>
      <c r="EK803">
        <v>171.782923076923</v>
      </c>
      <c r="EL803">
        <v>20.0534692307692</v>
      </c>
      <c r="EM803">
        <v>167.397615384615</v>
      </c>
      <c r="EN803">
        <v>25.5277615384615</v>
      </c>
      <c r="EO803">
        <v>4.11118692307692</v>
      </c>
      <c r="EP803">
        <v>2.30247</v>
      </c>
      <c r="EQ803">
        <v>29.3805230769231</v>
      </c>
      <c r="ER803">
        <v>19.6936846153846</v>
      </c>
      <c r="ES803">
        <v>1199.99923076923</v>
      </c>
      <c r="ET803">
        <v>0.966990692307692</v>
      </c>
      <c r="EU803">
        <v>0.0330089692307692</v>
      </c>
      <c r="EV803">
        <v>0</v>
      </c>
      <c r="EW803">
        <v>1182.04230769231</v>
      </c>
      <c r="EX803">
        <v>5.00059</v>
      </c>
      <c r="EY803">
        <v>15033.9153846154</v>
      </c>
      <c r="EZ803">
        <v>10358.6769230769</v>
      </c>
      <c r="FA803">
        <v>57.937</v>
      </c>
      <c r="FB803">
        <v>59.375</v>
      </c>
      <c r="FC803">
        <v>58.125</v>
      </c>
      <c r="FD803">
        <v>59</v>
      </c>
      <c r="FE803">
        <v>59.125</v>
      </c>
      <c r="FF803">
        <v>1155.54923076923</v>
      </c>
      <c r="FG803">
        <v>39.45</v>
      </c>
      <c r="FH803">
        <v>0</v>
      </c>
      <c r="FI803">
        <v>1761421797.1</v>
      </c>
      <c r="FJ803">
        <v>0</v>
      </c>
      <c r="FK803">
        <v>1181.732</v>
      </c>
      <c r="FL803">
        <v>-30.8538461961965</v>
      </c>
      <c r="FM803">
        <v>-410.107693008617</v>
      </c>
      <c r="FN803">
        <v>15030.012</v>
      </c>
      <c r="FO803">
        <v>15</v>
      </c>
      <c r="FP803">
        <v>0</v>
      </c>
      <c r="FQ803" t="s">
        <v>439</v>
      </c>
      <c r="FR803">
        <v>0</v>
      </c>
      <c r="FS803">
        <v>0</v>
      </c>
      <c r="FT803">
        <v>0</v>
      </c>
      <c r="FU803">
        <v>0</v>
      </c>
      <c r="FV803">
        <v>0</v>
      </c>
      <c r="FW803">
        <v>0</v>
      </c>
      <c r="FX803">
        <v>0</v>
      </c>
      <c r="FY803">
        <v>0</v>
      </c>
      <c r="FZ803">
        <v>0</v>
      </c>
      <c r="GA803">
        <v>0</v>
      </c>
      <c r="GB803">
        <v>0</v>
      </c>
      <c r="GC803">
        <v>13.5257571428571</v>
      </c>
      <c r="GD803">
        <v>13.7934545454545</v>
      </c>
      <c r="GE803">
        <v>1.47078353933944</v>
      </c>
      <c r="GF803">
        <v>0</v>
      </c>
      <c r="GG803">
        <v>1183.12588235294</v>
      </c>
      <c r="GH803">
        <v>-26.0174178809056</v>
      </c>
      <c r="GI803">
        <v>2.59338651828414</v>
      </c>
      <c r="GJ803">
        <v>-1</v>
      </c>
      <c r="GK803">
        <v>20.0562333333333</v>
      </c>
      <c r="GL803">
        <v>-0.0551376623376433</v>
      </c>
      <c r="GM803">
        <v>0.00626702126656276</v>
      </c>
      <c r="GN803">
        <v>1</v>
      </c>
      <c r="GO803">
        <v>1</v>
      </c>
      <c r="GP803">
        <v>2</v>
      </c>
      <c r="GQ803" t="s">
        <v>446</v>
      </c>
      <c r="GR803">
        <v>3.12795</v>
      </c>
      <c r="GS803">
        <v>2.71343</v>
      </c>
      <c r="GT803">
        <v>0.0362315</v>
      </c>
      <c r="GU803">
        <v>0.0329515</v>
      </c>
      <c r="GV803">
        <v>0.154892</v>
      </c>
      <c r="GW803">
        <v>0.10295</v>
      </c>
      <c r="GX803">
        <v>34880</v>
      </c>
      <c r="GY803">
        <v>37082</v>
      </c>
      <c r="GZ803">
        <v>32857.9</v>
      </c>
      <c r="HA803">
        <v>34834.2</v>
      </c>
      <c r="HB803">
        <v>39687.8</v>
      </c>
      <c r="HC803">
        <v>45025.5</v>
      </c>
      <c r="HD803">
        <v>51579</v>
      </c>
      <c r="HE803">
        <v>55837.2</v>
      </c>
      <c r="HF803">
        <v>1.72088</v>
      </c>
      <c r="HG803">
        <v>1.5712</v>
      </c>
      <c r="HH803">
        <v>-0.0743344</v>
      </c>
      <c r="HI803">
        <v>0</v>
      </c>
      <c r="HJ803">
        <v>43.2107</v>
      </c>
      <c r="HK803">
        <v>999.9</v>
      </c>
      <c r="HL803">
        <v>55.219</v>
      </c>
      <c r="HM803">
        <v>30.393</v>
      </c>
      <c r="HN803">
        <v>26.6781</v>
      </c>
      <c r="HO803">
        <v>60.3198</v>
      </c>
      <c r="HP803">
        <v>41.5625</v>
      </c>
      <c r="HQ803">
        <v>1</v>
      </c>
      <c r="HR803">
        <v>1.94749</v>
      </c>
      <c r="HS803">
        <v>2.81693</v>
      </c>
      <c r="HT803">
        <v>20.0999</v>
      </c>
      <c r="HU803">
        <v>5.18644</v>
      </c>
      <c r="HV803">
        <v>12.0159</v>
      </c>
      <c r="HW803">
        <v>4.96975</v>
      </c>
      <c r="HX803">
        <v>3.29503</v>
      </c>
      <c r="HY803">
        <v>9999</v>
      </c>
      <c r="HZ803">
        <v>9999</v>
      </c>
      <c r="IA803">
        <v>999.9</v>
      </c>
      <c r="IB803">
        <v>9999</v>
      </c>
      <c r="IC803">
        <v>1.86325</v>
      </c>
      <c r="ID803">
        <v>1.86809</v>
      </c>
      <c r="IE803">
        <v>1.86783</v>
      </c>
      <c r="IF803">
        <v>1.86905</v>
      </c>
      <c r="IG803">
        <v>1.86981</v>
      </c>
      <c r="IH803">
        <v>1.86586</v>
      </c>
      <c r="II803">
        <v>1.86697</v>
      </c>
      <c r="IJ803">
        <v>1.86844</v>
      </c>
      <c r="IK803">
        <v>5</v>
      </c>
      <c r="IL803">
        <v>0</v>
      </c>
      <c r="IM803">
        <v>0</v>
      </c>
      <c r="IN803">
        <v>0</v>
      </c>
      <c r="IO803" t="s">
        <v>441</v>
      </c>
      <c r="IP803" t="s">
        <v>442</v>
      </c>
      <c r="IQ803" t="s">
        <v>443</v>
      </c>
      <c r="IR803" t="s">
        <v>443</v>
      </c>
      <c r="IS803" t="s">
        <v>443</v>
      </c>
      <c r="IT803" t="s">
        <v>443</v>
      </c>
      <c r="IU803">
        <v>0</v>
      </c>
      <c r="IV803">
        <v>100</v>
      </c>
      <c r="IW803">
        <v>100</v>
      </c>
      <c r="IX803">
        <v>1.098</v>
      </c>
      <c r="IY803">
        <v>-0.0441</v>
      </c>
      <c r="IZ803">
        <v>1.09748391826392</v>
      </c>
      <c r="JA803">
        <v>0</v>
      </c>
      <c r="JB803">
        <v>0</v>
      </c>
      <c r="JC803">
        <v>0</v>
      </c>
      <c r="JD803">
        <v>-0.0441141096964596</v>
      </c>
      <c r="JE803">
        <v>0</v>
      </c>
      <c r="JF803">
        <v>0</v>
      </c>
      <c r="JG803">
        <v>0</v>
      </c>
      <c r="JH803">
        <v>5</v>
      </c>
      <c r="JI803">
        <v>2273</v>
      </c>
      <c r="JJ803">
        <v>0</v>
      </c>
      <c r="JK803">
        <v>25</v>
      </c>
      <c r="JL803">
        <v>29357030.6</v>
      </c>
      <c r="JM803">
        <v>29357030.6</v>
      </c>
      <c r="JN803">
        <v>0.413818</v>
      </c>
      <c r="JO803">
        <v>2.65503</v>
      </c>
      <c r="JP803">
        <v>1.54785</v>
      </c>
      <c r="JQ803">
        <v>2.31445</v>
      </c>
      <c r="JR803">
        <v>1.64673</v>
      </c>
      <c r="JS803">
        <v>2.34741</v>
      </c>
      <c r="JT803">
        <v>34.1905</v>
      </c>
      <c r="JU803">
        <v>24.1838</v>
      </c>
      <c r="JV803">
        <v>18</v>
      </c>
      <c r="JW803">
        <v>499.08</v>
      </c>
      <c r="JX803">
        <v>391.96</v>
      </c>
      <c r="JY803">
        <v>40.4699</v>
      </c>
      <c r="JZ803">
        <v>49.7744</v>
      </c>
      <c r="KA803">
        <v>29.9996</v>
      </c>
      <c r="KB803">
        <v>49.4739</v>
      </c>
      <c r="KC803">
        <v>49.3313</v>
      </c>
      <c r="KD803">
        <v>8.30941</v>
      </c>
      <c r="KE803">
        <v>0</v>
      </c>
      <c r="KF803">
        <v>100</v>
      </c>
      <c r="KG803">
        <v>40.4536</v>
      </c>
      <c r="KH803">
        <v>116.619</v>
      </c>
      <c r="KI803">
        <v>26.2864</v>
      </c>
      <c r="KJ803">
        <v>93.532</v>
      </c>
      <c r="KK803">
        <v>90.366</v>
      </c>
    </row>
    <row r="804" spans="1:297">
      <c r="A804">
        <v>788</v>
      </c>
      <c r="B804">
        <v>1761421842</v>
      </c>
      <c r="C804">
        <v>13661</v>
      </c>
      <c r="D804" t="s">
        <v>2026</v>
      </c>
      <c r="E804" t="s">
        <v>2027</v>
      </c>
      <c r="F804">
        <v>5</v>
      </c>
      <c r="G804" t="s">
        <v>1989</v>
      </c>
      <c r="H804" t="s">
        <v>436</v>
      </c>
      <c r="I804">
        <v>1761421833.84615</v>
      </c>
      <c r="J804">
        <f>(K804)/1000</f>
        <v>0</v>
      </c>
      <c r="K804">
        <f>IF(DP804, AN804, AH804)</f>
        <v>0</v>
      </c>
      <c r="L804">
        <f>IF(DP804, AI804, AG804)</f>
        <v>0</v>
      </c>
      <c r="M804">
        <f>DR804 - IF(AU804&gt;1, L804*DL804*100.0/(AW804), 0)</f>
        <v>0</v>
      </c>
      <c r="N804">
        <f>((T804-J804/2)*M804-L804)/(T804+J804/2)</f>
        <v>0</v>
      </c>
      <c r="O804">
        <f>N804*(DY804+DZ804)/1000.0</f>
        <v>0</v>
      </c>
      <c r="P804">
        <f>(DR804 - IF(AU804&gt;1, L804*DL804*100.0/(AW804), 0))*(DY804+DZ804)/1000.0</f>
        <v>0</v>
      </c>
      <c r="Q804">
        <f>2.0/((1/S804-1/R804)+SIGN(S804)*SQRT((1/S804-1/R804)*(1/S804-1/R804) + 4*DM804/((DM804+1)*(DM804+1))*(2*1/S804*1/R804-1/R804*1/R804)))</f>
        <v>0</v>
      </c>
      <c r="R804">
        <f>IF(LEFT(DN804,1)&lt;&gt;"0",IF(LEFT(DN804,1)="1",3.0,DO804),$D$5+$E$5*(EF804*DY804/($K$5*1000))+$F$5*(EF804*DY804/($K$5*1000))*MAX(MIN(DL804,$J$5),$I$5)*MAX(MIN(DL804,$J$5),$I$5)+$G$5*MAX(MIN(DL804,$J$5),$I$5)*(EF804*DY804/($K$5*1000))+$H$5*(EF804*DY804/($K$5*1000))*(EF804*DY804/($K$5*1000)))</f>
        <v>0</v>
      </c>
      <c r="S804">
        <f>J804*(1000-(1000*0.61365*exp(17.502*W804/(240.97+W804))/(DY804+DZ804)+DT804)/2)/(1000*0.61365*exp(17.502*W804/(240.97+W804))/(DY804+DZ804)-DT804)</f>
        <v>0</v>
      </c>
      <c r="T804">
        <f>1/((DM804+1)/(Q804/1.6)+1/(R804/1.37)) + DM804/((DM804+1)/(Q804/1.6) + DM804/(R804/1.37))</f>
        <v>0</v>
      </c>
      <c r="U804">
        <f>(DH804*DK804)</f>
        <v>0</v>
      </c>
      <c r="V804">
        <f>(EA804+(U804+2*0.95*5.67E-8*(((EA804+$B$7)+273)^4-(EA804+273)^4)-44100*J804)/(1.84*29.3*R804+8*0.95*5.67E-8*(EA804+273)^3))</f>
        <v>0</v>
      </c>
      <c r="W804">
        <f>($C$7*EB804+$D$7*EC804+$E$7*V804)</f>
        <v>0</v>
      </c>
      <c r="X804">
        <f>0.61365*exp(17.502*W804/(240.97+W804))</f>
        <v>0</v>
      </c>
      <c r="Y804">
        <f>(Z804/AA804*100)</f>
        <v>0</v>
      </c>
      <c r="Z804">
        <f>DT804*(DY804+DZ804)/1000</f>
        <v>0</v>
      </c>
      <c r="AA804">
        <f>0.61365*exp(17.502*EA804/(240.97+EA804))</f>
        <v>0</v>
      </c>
      <c r="AB804">
        <f>(X804-DT804*(DY804+DZ804)/1000)</f>
        <v>0</v>
      </c>
      <c r="AC804">
        <f>(-J804*44100)</f>
        <v>0</v>
      </c>
      <c r="AD804">
        <f>2*29.3*R804*0.92*(EA804-W804)</f>
        <v>0</v>
      </c>
      <c r="AE804">
        <f>2*0.95*5.67E-8*(((EA804+$B$7)+273)^4-(W804+273)^4)</f>
        <v>0</v>
      </c>
      <c r="AF804">
        <f>U804+AE804+AC804+AD804</f>
        <v>0</v>
      </c>
      <c r="AG804">
        <f>DX804*AU804*(DS804-DR804*(1000-AU804*DU804)/(1000-AU804*DT804))/(100*DL804)</f>
        <v>0</v>
      </c>
      <c r="AH804">
        <f>1000*DX804*AU804*(DT804-DU804)/(100*DL804*(1000-AU804*DT804))</f>
        <v>0</v>
      </c>
      <c r="AI804">
        <f>(AJ804 - AK804 - DY804*1E3/(8.314*(EA804+273.15)) * AM804/DX804 * AL804) * DX804/(100*DL804) * (1000 - DU804)/1000</f>
        <v>0</v>
      </c>
      <c r="AJ804">
        <v>137.36865919382</v>
      </c>
      <c r="AK804">
        <v>150.255793939394</v>
      </c>
      <c r="AL804">
        <v>-3.3842136347731</v>
      </c>
      <c r="AM804">
        <v>65.5647914512343</v>
      </c>
      <c r="AN804">
        <f>(AP804 - AO804 + DY804*1E3/(8.314*(EA804+273.15)) * AR804/DX804 * AQ804) * DX804/(100*DL804) * 1000/(1000 - AP804)</f>
        <v>0</v>
      </c>
      <c r="AO804">
        <v>25.52599733192</v>
      </c>
      <c r="AP804">
        <v>45.5803442424242</v>
      </c>
      <c r="AQ804">
        <v>0.000128573588067281</v>
      </c>
      <c r="AR804">
        <v>111.014895509676</v>
      </c>
      <c r="AS804">
        <v>0</v>
      </c>
      <c r="AT804">
        <v>0</v>
      </c>
      <c r="AU804">
        <f>IF(AS804*$H$13&gt;=AW804,1.0,(AW804/(AW804-AS804*$H$13)))</f>
        <v>0</v>
      </c>
      <c r="AV804">
        <f>(AU804-1)*100</f>
        <v>0</v>
      </c>
      <c r="AW804">
        <f>MAX(0,($B$13+$C$13*EF804)/(1+$D$13*EF804)*DY804/(EA804+273)*$E$13)</f>
        <v>0</v>
      </c>
      <c r="AX804" t="s">
        <v>437</v>
      </c>
      <c r="AY804" t="s">
        <v>437</v>
      </c>
      <c r="AZ804">
        <v>0</v>
      </c>
      <c r="BA804">
        <v>0</v>
      </c>
      <c r="BB804">
        <f>1-AZ804/BA804</f>
        <v>0</v>
      </c>
      <c r="BC804">
        <v>0</v>
      </c>
      <c r="BD804" t="s">
        <v>437</v>
      </c>
      <c r="BE804" t="s">
        <v>437</v>
      </c>
      <c r="BF804">
        <v>0</v>
      </c>
      <c r="BG804">
        <v>0</v>
      </c>
      <c r="BH804">
        <f>1-BF804/BG804</f>
        <v>0</v>
      </c>
      <c r="BI804">
        <v>0.5</v>
      </c>
      <c r="BJ804">
        <f>DI804</f>
        <v>0</v>
      </c>
      <c r="BK804">
        <f>L804</f>
        <v>0</v>
      </c>
      <c r="BL804">
        <f>BH804*BI804*BJ804</f>
        <v>0</v>
      </c>
      <c r="BM804">
        <f>(BK804-BC804)/BJ804</f>
        <v>0</v>
      </c>
      <c r="BN804">
        <f>(BA804-BG804)/BG804</f>
        <v>0</v>
      </c>
      <c r="BO804">
        <f>AZ804/(BB804+AZ804/BG804)</f>
        <v>0</v>
      </c>
      <c r="BP804" t="s">
        <v>437</v>
      </c>
      <c r="BQ804">
        <v>0</v>
      </c>
      <c r="BR804">
        <f>IF(BQ804&lt;&gt;0, BQ804, BO804)</f>
        <v>0</v>
      </c>
      <c r="BS804">
        <f>1-BR804/BG804</f>
        <v>0</v>
      </c>
      <c r="BT804">
        <f>(BG804-BF804)/(BG804-BR804)</f>
        <v>0</v>
      </c>
      <c r="BU804">
        <f>(BA804-BG804)/(BA804-BR804)</f>
        <v>0</v>
      </c>
      <c r="BV804">
        <f>(BG804-BF804)/(BG804-AZ804)</f>
        <v>0</v>
      </c>
      <c r="BW804">
        <f>(BA804-BG804)/(BA804-AZ804)</f>
        <v>0</v>
      </c>
      <c r="BX804">
        <f>(BT804*BR804/BF804)</f>
        <v>0</v>
      </c>
      <c r="BY804">
        <f>(1-BX804)</f>
        <v>0</v>
      </c>
      <c r="DH804">
        <f>$B$11*EG804+$C$11*EH804+$F$11*ES804*(1-EV804)</f>
        <v>0</v>
      </c>
      <c r="DI804">
        <f>DH804*DJ804</f>
        <v>0</v>
      </c>
      <c r="DJ804">
        <f>($B$11*$D$9+$C$11*$D$9+$F$11*((FF804+EX804)/MAX(FF804+EX804+FG804, 0.1)*$I$9+FG804/MAX(FF804+EX804+FG804, 0.1)*$J$9))/($B$11+$C$11+$F$11)</f>
        <v>0</v>
      </c>
      <c r="DK804">
        <f>($B$11*$K$9+$C$11*$K$9+$F$11*((FF804+EX804)/MAX(FF804+EX804+FG804, 0.1)*$P$9+FG804/MAX(FF804+EX804+FG804, 0.1)*$Q$9))/($B$11+$C$11+$F$11)</f>
        <v>0</v>
      </c>
      <c r="DL804">
        <v>6</v>
      </c>
      <c r="DM804">
        <v>0.5</v>
      </c>
      <c r="DN804" t="s">
        <v>438</v>
      </c>
      <c r="DO804">
        <v>2</v>
      </c>
      <c r="DP804" t="b">
        <v>1</v>
      </c>
      <c r="DQ804">
        <v>1761421833.84615</v>
      </c>
      <c r="DR804">
        <v>166.010769230769</v>
      </c>
      <c r="DS804">
        <v>150.407461538462</v>
      </c>
      <c r="DT804">
        <v>45.5787461538462</v>
      </c>
      <c r="DU804">
        <v>25.5273538461538</v>
      </c>
      <c r="DV804">
        <v>164.913153846154</v>
      </c>
      <c r="DW804">
        <v>45.6228615384615</v>
      </c>
      <c r="DX804">
        <v>500.008230769231</v>
      </c>
      <c r="DY804">
        <v>90.1943230769231</v>
      </c>
      <c r="DZ804">
        <v>0.0356164538461538</v>
      </c>
      <c r="EA804">
        <v>44.2868615384615</v>
      </c>
      <c r="EB804">
        <v>42.0217153846154</v>
      </c>
      <c r="EC804">
        <v>999.9</v>
      </c>
      <c r="ED804">
        <v>0</v>
      </c>
      <c r="EE804">
        <v>0</v>
      </c>
      <c r="EF804">
        <v>10013.8907692308</v>
      </c>
      <c r="EG804">
        <v>0</v>
      </c>
      <c r="EH804">
        <v>1262.94</v>
      </c>
      <c r="EI804">
        <v>15.6032384615385</v>
      </c>
      <c r="EJ804">
        <v>173.938769230769</v>
      </c>
      <c r="EK804">
        <v>154.347615384615</v>
      </c>
      <c r="EL804">
        <v>20.0514076923077</v>
      </c>
      <c r="EM804">
        <v>150.407461538462</v>
      </c>
      <c r="EN804">
        <v>25.5273538461538</v>
      </c>
      <c r="EO804">
        <v>4.11094461538462</v>
      </c>
      <c r="EP804">
        <v>2.30242153846154</v>
      </c>
      <c r="EQ804">
        <v>29.3795</v>
      </c>
      <c r="ER804">
        <v>19.6933384615385</v>
      </c>
      <c r="ES804">
        <v>1199.99615384615</v>
      </c>
      <c r="ET804">
        <v>0.966990692307692</v>
      </c>
      <c r="EU804">
        <v>0.0330089692307692</v>
      </c>
      <c r="EV804">
        <v>0</v>
      </c>
      <c r="EW804">
        <v>1178.99769230769</v>
      </c>
      <c r="EX804">
        <v>5.00059</v>
      </c>
      <c r="EY804">
        <v>14995.0769230769</v>
      </c>
      <c r="EZ804">
        <v>10358.6461538462</v>
      </c>
      <c r="FA804">
        <v>57.937</v>
      </c>
      <c r="FB804">
        <v>59.375</v>
      </c>
      <c r="FC804">
        <v>58.125</v>
      </c>
      <c r="FD804">
        <v>58.9951538461538</v>
      </c>
      <c r="FE804">
        <v>59.125</v>
      </c>
      <c r="FF804">
        <v>1155.54615384615</v>
      </c>
      <c r="FG804">
        <v>39.45</v>
      </c>
      <c r="FH804">
        <v>0</v>
      </c>
      <c r="FI804">
        <v>1761421802.5</v>
      </c>
      <c r="FJ804">
        <v>0</v>
      </c>
      <c r="FK804">
        <v>1178.41576923077</v>
      </c>
      <c r="FL804">
        <v>-44.7613674623991</v>
      </c>
      <c r="FM804">
        <v>-570.102563403936</v>
      </c>
      <c r="FN804">
        <v>14988.1269230769</v>
      </c>
      <c r="FO804">
        <v>15</v>
      </c>
      <c r="FP804">
        <v>0</v>
      </c>
      <c r="FQ804" t="s">
        <v>439</v>
      </c>
      <c r="FR804">
        <v>0</v>
      </c>
      <c r="FS804">
        <v>0</v>
      </c>
      <c r="FT804">
        <v>0</v>
      </c>
      <c r="FU804">
        <v>0</v>
      </c>
      <c r="FV804">
        <v>0</v>
      </c>
      <c r="FW804">
        <v>0</v>
      </c>
      <c r="FX804">
        <v>0</v>
      </c>
      <c r="FY804">
        <v>0</v>
      </c>
      <c r="FZ804">
        <v>0</v>
      </c>
      <c r="GA804">
        <v>0</v>
      </c>
      <c r="GB804">
        <v>0</v>
      </c>
      <c r="GC804">
        <v>14.88018</v>
      </c>
      <c r="GD804">
        <v>16.541837593985</v>
      </c>
      <c r="GE804">
        <v>1.6533393186518</v>
      </c>
      <c r="GF804">
        <v>0</v>
      </c>
      <c r="GG804">
        <v>1180.55147058824</v>
      </c>
      <c r="GH804">
        <v>-36.1663865490556</v>
      </c>
      <c r="GI804">
        <v>3.61434408039522</v>
      </c>
      <c r="GJ804">
        <v>-1</v>
      </c>
      <c r="GK804">
        <v>20.052615</v>
      </c>
      <c r="GL804">
        <v>-0.0256827067669547</v>
      </c>
      <c r="GM804">
        <v>0.00431488991748339</v>
      </c>
      <c r="GN804">
        <v>1</v>
      </c>
      <c r="GO804">
        <v>1</v>
      </c>
      <c r="GP804">
        <v>2</v>
      </c>
      <c r="GQ804" t="s">
        <v>446</v>
      </c>
      <c r="GR804">
        <v>3.12787</v>
      </c>
      <c r="GS804">
        <v>2.71359</v>
      </c>
      <c r="GT804">
        <v>0.0327323</v>
      </c>
      <c r="GU804">
        <v>0.0293272</v>
      </c>
      <c r="GV804">
        <v>0.154912</v>
      </c>
      <c r="GW804">
        <v>0.102947</v>
      </c>
      <c r="GX804">
        <v>35006.5</v>
      </c>
      <c r="GY804">
        <v>37221.1</v>
      </c>
      <c r="GZ804">
        <v>32858.2</v>
      </c>
      <c r="HA804">
        <v>34834.8</v>
      </c>
      <c r="HB804">
        <v>39686.9</v>
      </c>
      <c r="HC804">
        <v>45025.7</v>
      </c>
      <c r="HD804">
        <v>51579.5</v>
      </c>
      <c r="HE804">
        <v>55837.9</v>
      </c>
      <c r="HF804">
        <v>1.7206</v>
      </c>
      <c r="HG804">
        <v>1.57138</v>
      </c>
      <c r="HH804">
        <v>-0.0749156</v>
      </c>
      <c r="HI804">
        <v>0</v>
      </c>
      <c r="HJ804">
        <v>43.2164</v>
      </c>
      <c r="HK804">
        <v>999.9</v>
      </c>
      <c r="HL804">
        <v>55.219</v>
      </c>
      <c r="HM804">
        <v>30.383</v>
      </c>
      <c r="HN804">
        <v>26.662</v>
      </c>
      <c r="HO804">
        <v>60.3598</v>
      </c>
      <c r="HP804">
        <v>41.5465</v>
      </c>
      <c r="HQ804">
        <v>1</v>
      </c>
      <c r="HR804">
        <v>1.94678</v>
      </c>
      <c r="HS804">
        <v>2.82846</v>
      </c>
      <c r="HT804">
        <v>20.0998</v>
      </c>
      <c r="HU804">
        <v>5.18734</v>
      </c>
      <c r="HV804">
        <v>12.0156</v>
      </c>
      <c r="HW804">
        <v>4.97</v>
      </c>
      <c r="HX804">
        <v>3.295</v>
      </c>
      <c r="HY804">
        <v>9999</v>
      </c>
      <c r="HZ804">
        <v>9999</v>
      </c>
      <c r="IA804">
        <v>999.9</v>
      </c>
      <c r="IB804">
        <v>9999</v>
      </c>
      <c r="IC804">
        <v>1.86325</v>
      </c>
      <c r="ID804">
        <v>1.8681</v>
      </c>
      <c r="IE804">
        <v>1.86786</v>
      </c>
      <c r="IF804">
        <v>1.86905</v>
      </c>
      <c r="IG804">
        <v>1.86981</v>
      </c>
      <c r="IH804">
        <v>1.86588</v>
      </c>
      <c r="II804">
        <v>1.86697</v>
      </c>
      <c r="IJ804">
        <v>1.86844</v>
      </c>
      <c r="IK804">
        <v>5</v>
      </c>
      <c r="IL804">
        <v>0</v>
      </c>
      <c r="IM804">
        <v>0</v>
      </c>
      <c r="IN804">
        <v>0</v>
      </c>
      <c r="IO804" t="s">
        <v>441</v>
      </c>
      <c r="IP804" t="s">
        <v>442</v>
      </c>
      <c r="IQ804" t="s">
        <v>443</v>
      </c>
      <c r="IR804" t="s">
        <v>443</v>
      </c>
      <c r="IS804" t="s">
        <v>443</v>
      </c>
      <c r="IT804" t="s">
        <v>443</v>
      </c>
      <c r="IU804">
        <v>0</v>
      </c>
      <c r="IV804">
        <v>100</v>
      </c>
      <c r="IW804">
        <v>100</v>
      </c>
      <c r="IX804">
        <v>1.098</v>
      </c>
      <c r="IY804">
        <v>-0.0441</v>
      </c>
      <c r="IZ804">
        <v>1.09748391826392</v>
      </c>
      <c r="JA804">
        <v>0</v>
      </c>
      <c r="JB804">
        <v>0</v>
      </c>
      <c r="JC804">
        <v>0</v>
      </c>
      <c r="JD804">
        <v>-0.0441141096964596</v>
      </c>
      <c r="JE804">
        <v>0</v>
      </c>
      <c r="JF804">
        <v>0</v>
      </c>
      <c r="JG804">
        <v>0</v>
      </c>
      <c r="JH804">
        <v>5</v>
      </c>
      <c r="JI804">
        <v>2273</v>
      </c>
      <c r="JJ804">
        <v>0</v>
      </c>
      <c r="JK804">
        <v>25</v>
      </c>
      <c r="JL804">
        <v>29357030.7</v>
      </c>
      <c r="JM804">
        <v>29357030.7</v>
      </c>
      <c r="JN804">
        <v>0.377197</v>
      </c>
      <c r="JO804">
        <v>2.66357</v>
      </c>
      <c r="JP804">
        <v>1.54785</v>
      </c>
      <c r="JQ804">
        <v>2.31445</v>
      </c>
      <c r="JR804">
        <v>1.64673</v>
      </c>
      <c r="JS804">
        <v>2.35107</v>
      </c>
      <c r="JT804">
        <v>34.2133</v>
      </c>
      <c r="JU804">
        <v>24.1838</v>
      </c>
      <c r="JV804">
        <v>18</v>
      </c>
      <c r="JW804">
        <v>498.825</v>
      </c>
      <c r="JX804">
        <v>392.033</v>
      </c>
      <c r="JY804">
        <v>40.4495</v>
      </c>
      <c r="JZ804">
        <v>49.767</v>
      </c>
      <c r="KA804">
        <v>29.9995</v>
      </c>
      <c r="KB804">
        <v>49.4652</v>
      </c>
      <c r="KC804">
        <v>49.3241</v>
      </c>
      <c r="KD804">
        <v>7.57555</v>
      </c>
      <c r="KE804">
        <v>0</v>
      </c>
      <c r="KF804">
        <v>100</v>
      </c>
      <c r="KG804">
        <v>40.4314</v>
      </c>
      <c r="KH804">
        <v>96.421</v>
      </c>
      <c r="KI804">
        <v>26.2864</v>
      </c>
      <c r="KJ804">
        <v>93.5329</v>
      </c>
      <c r="KK804">
        <v>90.3672</v>
      </c>
    </row>
    <row r="805" spans="1:297">
      <c r="A805">
        <v>789</v>
      </c>
      <c r="B805">
        <v>1761421847</v>
      </c>
      <c r="C805">
        <v>13666</v>
      </c>
      <c r="D805" t="s">
        <v>2028</v>
      </c>
      <c r="E805" t="s">
        <v>2029</v>
      </c>
      <c r="F805">
        <v>5</v>
      </c>
      <c r="G805" t="s">
        <v>1989</v>
      </c>
      <c r="H805" t="s">
        <v>436</v>
      </c>
      <c r="I805">
        <v>1761421838.84615</v>
      </c>
      <c r="J805">
        <f>(K805)/1000</f>
        <v>0</v>
      </c>
      <c r="K805">
        <f>IF(DP805, AN805, AH805)</f>
        <v>0</v>
      </c>
      <c r="L805">
        <f>IF(DP805, AI805, AG805)</f>
        <v>0</v>
      </c>
      <c r="M805">
        <f>DR805 - IF(AU805&gt;1, L805*DL805*100.0/(AW805), 0)</f>
        <v>0</v>
      </c>
      <c r="N805">
        <f>((T805-J805/2)*M805-L805)/(T805+J805/2)</f>
        <v>0</v>
      </c>
      <c r="O805">
        <f>N805*(DY805+DZ805)/1000.0</f>
        <v>0</v>
      </c>
      <c r="P805">
        <f>(DR805 - IF(AU805&gt;1, L805*DL805*100.0/(AW805), 0))*(DY805+DZ805)/1000.0</f>
        <v>0</v>
      </c>
      <c r="Q805">
        <f>2.0/((1/S805-1/R805)+SIGN(S805)*SQRT((1/S805-1/R805)*(1/S805-1/R805) + 4*DM805/((DM805+1)*(DM805+1))*(2*1/S805*1/R805-1/R805*1/R805)))</f>
        <v>0</v>
      </c>
      <c r="R805">
        <f>IF(LEFT(DN805,1)&lt;&gt;"0",IF(LEFT(DN805,1)="1",3.0,DO805),$D$5+$E$5*(EF805*DY805/($K$5*1000))+$F$5*(EF805*DY805/($K$5*1000))*MAX(MIN(DL805,$J$5),$I$5)*MAX(MIN(DL805,$J$5),$I$5)+$G$5*MAX(MIN(DL805,$J$5),$I$5)*(EF805*DY805/($K$5*1000))+$H$5*(EF805*DY805/($K$5*1000))*(EF805*DY805/($K$5*1000)))</f>
        <v>0</v>
      </c>
      <c r="S805">
        <f>J805*(1000-(1000*0.61365*exp(17.502*W805/(240.97+W805))/(DY805+DZ805)+DT805)/2)/(1000*0.61365*exp(17.502*W805/(240.97+W805))/(DY805+DZ805)-DT805)</f>
        <v>0</v>
      </c>
      <c r="T805">
        <f>1/((DM805+1)/(Q805/1.6)+1/(R805/1.37)) + DM805/((DM805+1)/(Q805/1.6) + DM805/(R805/1.37))</f>
        <v>0</v>
      </c>
      <c r="U805">
        <f>(DH805*DK805)</f>
        <v>0</v>
      </c>
      <c r="V805">
        <f>(EA805+(U805+2*0.95*5.67E-8*(((EA805+$B$7)+273)^4-(EA805+273)^4)-44100*J805)/(1.84*29.3*R805+8*0.95*5.67E-8*(EA805+273)^3))</f>
        <v>0</v>
      </c>
      <c r="W805">
        <f>($C$7*EB805+$D$7*EC805+$E$7*V805)</f>
        <v>0</v>
      </c>
      <c r="X805">
        <f>0.61365*exp(17.502*W805/(240.97+W805))</f>
        <v>0</v>
      </c>
      <c r="Y805">
        <f>(Z805/AA805*100)</f>
        <v>0</v>
      </c>
      <c r="Z805">
        <f>DT805*(DY805+DZ805)/1000</f>
        <v>0</v>
      </c>
      <c r="AA805">
        <f>0.61365*exp(17.502*EA805/(240.97+EA805))</f>
        <v>0</v>
      </c>
      <c r="AB805">
        <f>(X805-DT805*(DY805+DZ805)/1000)</f>
        <v>0</v>
      </c>
      <c r="AC805">
        <f>(-J805*44100)</f>
        <v>0</v>
      </c>
      <c r="AD805">
        <f>2*29.3*R805*0.92*(EA805-W805)</f>
        <v>0</v>
      </c>
      <c r="AE805">
        <f>2*0.95*5.67E-8*(((EA805+$B$7)+273)^4-(W805+273)^4)</f>
        <v>0</v>
      </c>
      <c r="AF805">
        <f>U805+AE805+AC805+AD805</f>
        <v>0</v>
      </c>
      <c r="AG805">
        <f>DX805*AU805*(DS805-DR805*(1000-AU805*DU805)/(1000-AU805*DT805))/(100*DL805)</f>
        <v>0</v>
      </c>
      <c r="AH805">
        <f>1000*DX805*AU805*(DT805-DU805)/(100*DL805*(1000-AU805*DT805))</f>
        <v>0</v>
      </c>
      <c r="AI805">
        <f>(AJ805 - AK805 - DY805*1E3/(8.314*(EA805+273.15)) * AM805/DX805 * AL805) * DX805/(100*DL805) * (1000 - DU805)/1000</f>
        <v>0</v>
      </c>
      <c r="AJ805">
        <v>120.851049942988</v>
      </c>
      <c r="AK805">
        <v>134.186866666667</v>
      </c>
      <c r="AL805">
        <v>-3.19928348953021</v>
      </c>
      <c r="AM805">
        <v>65.5647914512343</v>
      </c>
      <c r="AN805">
        <f>(AP805 - AO805 + DY805*1E3/(8.314*(EA805+273.15)) * AR805/DX805 * AQ805) * DX805/(100*DL805) * 1000/(1000 - AP805)</f>
        <v>0</v>
      </c>
      <c r="AO805">
        <v>25.5269961575881</v>
      </c>
      <c r="AP805">
        <v>45.577543030303</v>
      </c>
      <c r="AQ805">
        <v>-0.000139351621698699</v>
      </c>
      <c r="AR805">
        <v>111.014895509676</v>
      </c>
      <c r="AS805">
        <v>0</v>
      </c>
      <c r="AT805">
        <v>0</v>
      </c>
      <c r="AU805">
        <f>IF(AS805*$H$13&gt;=AW805,1.0,(AW805/(AW805-AS805*$H$13)))</f>
        <v>0</v>
      </c>
      <c r="AV805">
        <f>(AU805-1)*100</f>
        <v>0</v>
      </c>
      <c r="AW805">
        <f>MAX(0,($B$13+$C$13*EF805)/(1+$D$13*EF805)*DY805/(EA805+273)*$E$13)</f>
        <v>0</v>
      </c>
      <c r="AX805" t="s">
        <v>437</v>
      </c>
      <c r="AY805" t="s">
        <v>437</v>
      </c>
      <c r="AZ805">
        <v>0</v>
      </c>
      <c r="BA805">
        <v>0</v>
      </c>
      <c r="BB805">
        <f>1-AZ805/BA805</f>
        <v>0</v>
      </c>
      <c r="BC805">
        <v>0</v>
      </c>
      <c r="BD805" t="s">
        <v>437</v>
      </c>
      <c r="BE805" t="s">
        <v>437</v>
      </c>
      <c r="BF805">
        <v>0</v>
      </c>
      <c r="BG805">
        <v>0</v>
      </c>
      <c r="BH805">
        <f>1-BF805/BG805</f>
        <v>0</v>
      </c>
      <c r="BI805">
        <v>0.5</v>
      </c>
      <c r="BJ805">
        <f>DI805</f>
        <v>0</v>
      </c>
      <c r="BK805">
        <f>L805</f>
        <v>0</v>
      </c>
      <c r="BL805">
        <f>BH805*BI805*BJ805</f>
        <v>0</v>
      </c>
      <c r="BM805">
        <f>(BK805-BC805)/BJ805</f>
        <v>0</v>
      </c>
      <c r="BN805">
        <f>(BA805-BG805)/BG805</f>
        <v>0</v>
      </c>
      <c r="BO805">
        <f>AZ805/(BB805+AZ805/BG805)</f>
        <v>0</v>
      </c>
      <c r="BP805" t="s">
        <v>437</v>
      </c>
      <c r="BQ805">
        <v>0</v>
      </c>
      <c r="BR805">
        <f>IF(BQ805&lt;&gt;0, BQ805, BO805)</f>
        <v>0</v>
      </c>
      <c r="BS805">
        <f>1-BR805/BG805</f>
        <v>0</v>
      </c>
      <c r="BT805">
        <f>(BG805-BF805)/(BG805-BR805)</f>
        <v>0</v>
      </c>
      <c r="BU805">
        <f>(BA805-BG805)/(BA805-BR805)</f>
        <v>0</v>
      </c>
      <c r="BV805">
        <f>(BG805-BF805)/(BG805-AZ805)</f>
        <v>0</v>
      </c>
      <c r="BW805">
        <f>(BA805-BG805)/(BA805-AZ805)</f>
        <v>0</v>
      </c>
      <c r="BX805">
        <f>(BT805*BR805/BF805)</f>
        <v>0</v>
      </c>
      <c r="BY805">
        <f>(1-BX805)</f>
        <v>0</v>
      </c>
      <c r="DH805">
        <f>$B$11*EG805+$C$11*EH805+$F$11*ES805*(1-EV805)</f>
        <v>0</v>
      </c>
      <c r="DI805">
        <f>DH805*DJ805</f>
        <v>0</v>
      </c>
      <c r="DJ805">
        <f>($B$11*$D$9+$C$11*$D$9+$F$11*((FF805+EX805)/MAX(FF805+EX805+FG805, 0.1)*$I$9+FG805/MAX(FF805+EX805+FG805, 0.1)*$J$9))/($B$11+$C$11+$F$11)</f>
        <v>0</v>
      </c>
      <c r="DK805">
        <f>($B$11*$K$9+$C$11*$K$9+$F$11*((FF805+EX805)/MAX(FF805+EX805+FG805, 0.1)*$P$9+FG805/MAX(FF805+EX805+FG805, 0.1)*$Q$9))/($B$11+$C$11+$F$11)</f>
        <v>0</v>
      </c>
      <c r="DL805">
        <v>6</v>
      </c>
      <c r="DM805">
        <v>0.5</v>
      </c>
      <c r="DN805" t="s">
        <v>438</v>
      </c>
      <c r="DO805">
        <v>2</v>
      </c>
      <c r="DP805" t="b">
        <v>1</v>
      </c>
      <c r="DQ805">
        <v>1761421838.84615</v>
      </c>
      <c r="DR805">
        <v>150.351153846154</v>
      </c>
      <c r="DS805">
        <v>133.835307692308</v>
      </c>
      <c r="DT805">
        <v>45.5782307692308</v>
      </c>
      <c r="DU805">
        <v>25.5271384615385</v>
      </c>
      <c r="DV805">
        <v>149.253615384615</v>
      </c>
      <c r="DW805">
        <v>45.6223461538462</v>
      </c>
      <c r="DX805">
        <v>500.035769230769</v>
      </c>
      <c r="DY805">
        <v>90.1946923076923</v>
      </c>
      <c r="DZ805">
        <v>0.0355097230769231</v>
      </c>
      <c r="EA805">
        <v>44.2834538461538</v>
      </c>
      <c r="EB805">
        <v>42.0205846153846</v>
      </c>
      <c r="EC805">
        <v>999.9</v>
      </c>
      <c r="ED805">
        <v>0</v>
      </c>
      <c r="EE805">
        <v>0</v>
      </c>
      <c r="EF805">
        <v>10011.3830769231</v>
      </c>
      <c r="EG805">
        <v>0</v>
      </c>
      <c r="EH805">
        <v>1262.93846153846</v>
      </c>
      <c r="EI805">
        <v>16.5158</v>
      </c>
      <c r="EJ805">
        <v>157.531230769231</v>
      </c>
      <c r="EK805">
        <v>137.341307692308</v>
      </c>
      <c r="EL805">
        <v>20.0511153846154</v>
      </c>
      <c r="EM805">
        <v>133.835307692308</v>
      </c>
      <c r="EN805">
        <v>25.5271384615385</v>
      </c>
      <c r="EO805">
        <v>4.11091692307692</v>
      </c>
      <c r="EP805">
        <v>2.30241153846154</v>
      </c>
      <c r="EQ805">
        <v>29.3793846153846</v>
      </c>
      <c r="ER805">
        <v>19.6932615384615</v>
      </c>
      <c r="ES805">
        <v>1199.97230769231</v>
      </c>
      <c r="ET805">
        <v>0.96699</v>
      </c>
      <c r="EU805">
        <v>0.0330096</v>
      </c>
      <c r="EV805">
        <v>0</v>
      </c>
      <c r="EW805">
        <v>1174.85692307692</v>
      </c>
      <c r="EX805">
        <v>5.00059</v>
      </c>
      <c r="EY805">
        <v>14942.5461538462</v>
      </c>
      <c r="EZ805">
        <v>10358.4307692308</v>
      </c>
      <c r="FA805">
        <v>57.937</v>
      </c>
      <c r="FB805">
        <v>59.3701538461538</v>
      </c>
      <c r="FC805">
        <v>58.125</v>
      </c>
      <c r="FD805">
        <v>58.9806153846154</v>
      </c>
      <c r="FE805">
        <v>59.125</v>
      </c>
      <c r="FF805">
        <v>1155.52230769231</v>
      </c>
      <c r="FG805">
        <v>39.45</v>
      </c>
      <c r="FH805">
        <v>0</v>
      </c>
      <c r="FI805">
        <v>1761421807.3</v>
      </c>
      <c r="FJ805">
        <v>0</v>
      </c>
      <c r="FK805">
        <v>1174.23769230769</v>
      </c>
      <c r="FL805">
        <v>-58.8697436200172</v>
      </c>
      <c r="FM805">
        <v>-731.61025685753</v>
      </c>
      <c r="FN805">
        <v>14935.6</v>
      </c>
      <c r="FO805">
        <v>15</v>
      </c>
      <c r="FP805">
        <v>0</v>
      </c>
      <c r="FQ805" t="s">
        <v>439</v>
      </c>
      <c r="FR805">
        <v>0</v>
      </c>
      <c r="FS805">
        <v>0</v>
      </c>
      <c r="FT805">
        <v>0</v>
      </c>
      <c r="FU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A805">
        <v>0</v>
      </c>
      <c r="GB805">
        <v>0</v>
      </c>
      <c r="GC805">
        <v>15.9718809523809</v>
      </c>
      <c r="GD805">
        <v>12.2823974025974</v>
      </c>
      <c r="GE805">
        <v>1.30895061554014</v>
      </c>
      <c r="GF805">
        <v>0</v>
      </c>
      <c r="GG805">
        <v>1177.10294117647</v>
      </c>
      <c r="GH805">
        <v>-48.6970206422708</v>
      </c>
      <c r="GI805">
        <v>4.85011978591418</v>
      </c>
      <c r="GJ805">
        <v>-1</v>
      </c>
      <c r="GK805">
        <v>20.0518904761905</v>
      </c>
      <c r="GL805">
        <v>0.00157402597399898</v>
      </c>
      <c r="GM805">
        <v>0.0033449186426016</v>
      </c>
      <c r="GN805">
        <v>1</v>
      </c>
      <c r="GO805">
        <v>1</v>
      </c>
      <c r="GP805">
        <v>2</v>
      </c>
      <c r="GQ805" t="s">
        <v>446</v>
      </c>
      <c r="GR805">
        <v>3.128</v>
      </c>
      <c r="GS805">
        <v>2.7131</v>
      </c>
      <c r="GT805">
        <v>0.0292974</v>
      </c>
      <c r="GU805">
        <v>0.0253601</v>
      </c>
      <c r="GV805">
        <v>0.154902</v>
      </c>
      <c r="GW805">
        <v>0.10295</v>
      </c>
      <c r="GX805">
        <v>35130.9</v>
      </c>
      <c r="GY805">
        <v>37373.2</v>
      </c>
      <c r="GZ805">
        <v>32858.7</v>
      </c>
      <c r="HA805">
        <v>34835.3</v>
      </c>
      <c r="HB805">
        <v>39687.3</v>
      </c>
      <c r="HC805">
        <v>45025.5</v>
      </c>
      <c r="HD805">
        <v>51580.1</v>
      </c>
      <c r="HE805">
        <v>55838.4</v>
      </c>
      <c r="HF805">
        <v>1.72092</v>
      </c>
      <c r="HG805">
        <v>1.57133</v>
      </c>
      <c r="HH805">
        <v>-0.0754967</v>
      </c>
      <c r="HI805">
        <v>0</v>
      </c>
      <c r="HJ805">
        <v>43.222</v>
      </c>
      <c r="HK805">
        <v>999.9</v>
      </c>
      <c r="HL805">
        <v>55.244</v>
      </c>
      <c r="HM805">
        <v>30.383</v>
      </c>
      <c r="HN805">
        <v>26.6745</v>
      </c>
      <c r="HO805">
        <v>60.2498</v>
      </c>
      <c r="HP805">
        <v>41.4022</v>
      </c>
      <c r="HQ805">
        <v>1</v>
      </c>
      <c r="HR805">
        <v>1.94639</v>
      </c>
      <c r="HS805">
        <v>2.83584</v>
      </c>
      <c r="HT805">
        <v>20.0998</v>
      </c>
      <c r="HU805">
        <v>5.18674</v>
      </c>
      <c r="HV805">
        <v>12.0158</v>
      </c>
      <c r="HW805">
        <v>4.96995</v>
      </c>
      <c r="HX805">
        <v>3.29513</v>
      </c>
      <c r="HY805">
        <v>9999</v>
      </c>
      <c r="HZ805">
        <v>9999</v>
      </c>
      <c r="IA805">
        <v>999.9</v>
      </c>
      <c r="IB805">
        <v>9999</v>
      </c>
      <c r="IC805">
        <v>1.86325</v>
      </c>
      <c r="ID805">
        <v>1.8681</v>
      </c>
      <c r="IE805">
        <v>1.86783</v>
      </c>
      <c r="IF805">
        <v>1.86905</v>
      </c>
      <c r="IG805">
        <v>1.86981</v>
      </c>
      <c r="IH805">
        <v>1.86589</v>
      </c>
      <c r="II805">
        <v>1.86694</v>
      </c>
      <c r="IJ805">
        <v>1.86844</v>
      </c>
      <c r="IK805">
        <v>5</v>
      </c>
      <c r="IL805">
        <v>0</v>
      </c>
      <c r="IM805">
        <v>0</v>
      </c>
      <c r="IN805">
        <v>0</v>
      </c>
      <c r="IO805" t="s">
        <v>441</v>
      </c>
      <c r="IP805" t="s">
        <v>442</v>
      </c>
      <c r="IQ805" t="s">
        <v>443</v>
      </c>
      <c r="IR805" t="s">
        <v>443</v>
      </c>
      <c r="IS805" t="s">
        <v>443</v>
      </c>
      <c r="IT805" t="s">
        <v>443</v>
      </c>
      <c r="IU805">
        <v>0</v>
      </c>
      <c r="IV805">
        <v>100</v>
      </c>
      <c r="IW805">
        <v>100</v>
      </c>
      <c r="IX805">
        <v>1.097</v>
      </c>
      <c r="IY805">
        <v>-0.0442</v>
      </c>
      <c r="IZ805">
        <v>1.09748391826392</v>
      </c>
      <c r="JA805">
        <v>0</v>
      </c>
      <c r="JB805">
        <v>0</v>
      </c>
      <c r="JC805">
        <v>0</v>
      </c>
      <c r="JD805">
        <v>-0.0441141096964596</v>
      </c>
      <c r="JE805">
        <v>0</v>
      </c>
      <c r="JF805">
        <v>0</v>
      </c>
      <c r="JG805">
        <v>0</v>
      </c>
      <c r="JH805">
        <v>5</v>
      </c>
      <c r="JI805">
        <v>2273</v>
      </c>
      <c r="JJ805">
        <v>0</v>
      </c>
      <c r="JK805">
        <v>25</v>
      </c>
      <c r="JL805">
        <v>29357030.8</v>
      </c>
      <c r="JM805">
        <v>29357030.8</v>
      </c>
      <c r="JN805">
        <v>0.340576</v>
      </c>
      <c r="JO805">
        <v>2.66724</v>
      </c>
      <c r="JP805">
        <v>1.54785</v>
      </c>
      <c r="JQ805">
        <v>2.31445</v>
      </c>
      <c r="JR805">
        <v>1.64673</v>
      </c>
      <c r="JS805">
        <v>2.31689</v>
      </c>
      <c r="JT805">
        <v>34.2133</v>
      </c>
      <c r="JU805">
        <v>24.1751</v>
      </c>
      <c r="JV805">
        <v>18</v>
      </c>
      <c r="JW805">
        <v>499.019</v>
      </c>
      <c r="JX805">
        <v>391.962</v>
      </c>
      <c r="JY805">
        <v>40.427</v>
      </c>
      <c r="JZ805">
        <v>49.7597</v>
      </c>
      <c r="KA805">
        <v>29.9996</v>
      </c>
      <c r="KB805">
        <v>49.4576</v>
      </c>
      <c r="KC805">
        <v>49.3155</v>
      </c>
      <c r="KD805">
        <v>6.84998</v>
      </c>
      <c r="KE805">
        <v>0</v>
      </c>
      <c r="KF805">
        <v>100</v>
      </c>
      <c r="KG805">
        <v>40.4121</v>
      </c>
      <c r="KH805">
        <v>82.9289</v>
      </c>
      <c r="KI805">
        <v>26.2864</v>
      </c>
      <c r="KJ805">
        <v>93.534</v>
      </c>
      <c r="KK805">
        <v>90.3683</v>
      </c>
    </row>
    <row r="806" spans="1:297">
      <c r="A806">
        <v>790</v>
      </c>
      <c r="B806">
        <v>1761421852</v>
      </c>
      <c r="C806">
        <v>13671</v>
      </c>
      <c r="D806" t="s">
        <v>2030</v>
      </c>
      <c r="E806" t="s">
        <v>2031</v>
      </c>
      <c r="F806">
        <v>5</v>
      </c>
      <c r="G806" t="s">
        <v>1989</v>
      </c>
      <c r="H806" t="s">
        <v>436</v>
      </c>
      <c r="I806">
        <v>1761421843.84615</v>
      </c>
      <c r="J806">
        <f>(K806)/1000</f>
        <v>0</v>
      </c>
      <c r="K806">
        <f>IF(DP806, AN806, AH806)</f>
        <v>0</v>
      </c>
      <c r="L806">
        <f>IF(DP806, AI806, AG806)</f>
        <v>0</v>
      </c>
      <c r="M806">
        <f>DR806 - IF(AU806&gt;1, L806*DL806*100.0/(AW806), 0)</f>
        <v>0</v>
      </c>
      <c r="N806">
        <f>((T806-J806/2)*M806-L806)/(T806+J806/2)</f>
        <v>0</v>
      </c>
      <c r="O806">
        <f>N806*(DY806+DZ806)/1000.0</f>
        <v>0</v>
      </c>
      <c r="P806">
        <f>(DR806 - IF(AU806&gt;1, L806*DL806*100.0/(AW806), 0))*(DY806+DZ806)/1000.0</f>
        <v>0</v>
      </c>
      <c r="Q806">
        <f>2.0/((1/S806-1/R806)+SIGN(S806)*SQRT((1/S806-1/R806)*(1/S806-1/R806) + 4*DM806/((DM806+1)*(DM806+1))*(2*1/S806*1/R806-1/R806*1/R806)))</f>
        <v>0</v>
      </c>
      <c r="R806">
        <f>IF(LEFT(DN806,1)&lt;&gt;"0",IF(LEFT(DN806,1)="1",3.0,DO806),$D$5+$E$5*(EF806*DY806/($K$5*1000))+$F$5*(EF806*DY806/($K$5*1000))*MAX(MIN(DL806,$J$5),$I$5)*MAX(MIN(DL806,$J$5),$I$5)+$G$5*MAX(MIN(DL806,$J$5),$I$5)*(EF806*DY806/($K$5*1000))+$H$5*(EF806*DY806/($K$5*1000))*(EF806*DY806/($K$5*1000)))</f>
        <v>0</v>
      </c>
      <c r="S806">
        <f>J806*(1000-(1000*0.61365*exp(17.502*W806/(240.97+W806))/(DY806+DZ806)+DT806)/2)/(1000*0.61365*exp(17.502*W806/(240.97+W806))/(DY806+DZ806)-DT806)</f>
        <v>0</v>
      </c>
      <c r="T806">
        <f>1/((DM806+1)/(Q806/1.6)+1/(R806/1.37)) + DM806/((DM806+1)/(Q806/1.6) + DM806/(R806/1.37))</f>
        <v>0</v>
      </c>
      <c r="U806">
        <f>(DH806*DK806)</f>
        <v>0</v>
      </c>
      <c r="V806">
        <f>(EA806+(U806+2*0.95*5.67E-8*(((EA806+$B$7)+273)^4-(EA806+273)^4)-44100*J806)/(1.84*29.3*R806+8*0.95*5.67E-8*(EA806+273)^3))</f>
        <v>0</v>
      </c>
      <c r="W806">
        <f>($C$7*EB806+$D$7*EC806+$E$7*V806)</f>
        <v>0</v>
      </c>
      <c r="X806">
        <f>0.61365*exp(17.502*W806/(240.97+W806))</f>
        <v>0</v>
      </c>
      <c r="Y806">
        <f>(Z806/AA806*100)</f>
        <v>0</v>
      </c>
      <c r="Z806">
        <f>DT806*(DY806+DZ806)/1000</f>
        <v>0</v>
      </c>
      <c r="AA806">
        <f>0.61365*exp(17.502*EA806/(240.97+EA806))</f>
        <v>0</v>
      </c>
      <c r="AB806">
        <f>(X806-DT806*(DY806+DZ806)/1000)</f>
        <v>0</v>
      </c>
      <c r="AC806">
        <f>(-J806*44100)</f>
        <v>0</v>
      </c>
      <c r="AD806">
        <f>2*29.3*R806*0.92*(EA806-W806)</f>
        <v>0</v>
      </c>
      <c r="AE806">
        <f>2*0.95*5.67E-8*(((EA806+$B$7)+273)^4-(W806+273)^4)</f>
        <v>0</v>
      </c>
      <c r="AF806">
        <f>U806+AE806+AC806+AD806</f>
        <v>0</v>
      </c>
      <c r="AG806">
        <f>DX806*AU806*(DS806-DR806*(1000-AU806*DU806)/(1000-AU806*DT806))/(100*DL806)</f>
        <v>0</v>
      </c>
      <c r="AH806">
        <f>1000*DX806*AU806*(DT806-DU806)/(100*DL806*(1000-AU806*DT806))</f>
        <v>0</v>
      </c>
      <c r="AI806">
        <f>(AJ806 - AK806 - DY806*1E3/(8.314*(EA806+273.15)) * AM806/DX806 * AL806) * DX806/(100*DL806) * (1000 - DU806)/1000</f>
        <v>0</v>
      </c>
      <c r="AJ806">
        <v>102.60855964055</v>
      </c>
      <c r="AK806">
        <v>117.185909090909</v>
      </c>
      <c r="AL806">
        <v>-3.41291146563884</v>
      </c>
      <c r="AM806">
        <v>65.5647914512343</v>
      </c>
      <c r="AN806">
        <f>(AP806 - AO806 + DY806*1E3/(8.314*(EA806+273.15)) * AR806/DX806 * AQ806) * DX806/(100*DL806) * 1000/(1000 - AP806)</f>
        <v>0</v>
      </c>
      <c r="AO806">
        <v>25.5255606628578</v>
      </c>
      <c r="AP806">
        <v>45.5782424242424</v>
      </c>
      <c r="AQ806">
        <v>2.75347268377416e-05</v>
      </c>
      <c r="AR806">
        <v>111.014895509676</v>
      </c>
      <c r="AS806">
        <v>0</v>
      </c>
      <c r="AT806">
        <v>0</v>
      </c>
      <c r="AU806">
        <f>IF(AS806*$H$13&gt;=AW806,1.0,(AW806/(AW806-AS806*$H$13)))</f>
        <v>0</v>
      </c>
      <c r="AV806">
        <f>(AU806-1)*100</f>
        <v>0</v>
      </c>
      <c r="AW806">
        <f>MAX(0,($B$13+$C$13*EF806)/(1+$D$13*EF806)*DY806/(EA806+273)*$E$13)</f>
        <v>0</v>
      </c>
      <c r="AX806" t="s">
        <v>437</v>
      </c>
      <c r="AY806" t="s">
        <v>437</v>
      </c>
      <c r="AZ806">
        <v>0</v>
      </c>
      <c r="BA806">
        <v>0</v>
      </c>
      <c r="BB806">
        <f>1-AZ806/BA806</f>
        <v>0</v>
      </c>
      <c r="BC806">
        <v>0</v>
      </c>
      <c r="BD806" t="s">
        <v>437</v>
      </c>
      <c r="BE806" t="s">
        <v>437</v>
      </c>
      <c r="BF806">
        <v>0</v>
      </c>
      <c r="BG806">
        <v>0</v>
      </c>
      <c r="BH806">
        <f>1-BF806/BG806</f>
        <v>0</v>
      </c>
      <c r="BI806">
        <v>0.5</v>
      </c>
      <c r="BJ806">
        <f>DI806</f>
        <v>0</v>
      </c>
      <c r="BK806">
        <f>L806</f>
        <v>0</v>
      </c>
      <c r="BL806">
        <f>BH806*BI806*BJ806</f>
        <v>0</v>
      </c>
      <c r="BM806">
        <f>(BK806-BC806)/BJ806</f>
        <v>0</v>
      </c>
      <c r="BN806">
        <f>(BA806-BG806)/BG806</f>
        <v>0</v>
      </c>
      <c r="BO806">
        <f>AZ806/(BB806+AZ806/BG806)</f>
        <v>0</v>
      </c>
      <c r="BP806" t="s">
        <v>437</v>
      </c>
      <c r="BQ806">
        <v>0</v>
      </c>
      <c r="BR806">
        <f>IF(BQ806&lt;&gt;0, BQ806, BO806)</f>
        <v>0</v>
      </c>
      <c r="BS806">
        <f>1-BR806/BG806</f>
        <v>0</v>
      </c>
      <c r="BT806">
        <f>(BG806-BF806)/(BG806-BR806)</f>
        <v>0</v>
      </c>
      <c r="BU806">
        <f>(BA806-BG806)/(BA806-BR806)</f>
        <v>0</v>
      </c>
      <c r="BV806">
        <f>(BG806-BF806)/(BG806-AZ806)</f>
        <v>0</v>
      </c>
      <c r="BW806">
        <f>(BA806-BG806)/(BA806-AZ806)</f>
        <v>0</v>
      </c>
      <c r="BX806">
        <f>(BT806*BR806/BF806)</f>
        <v>0</v>
      </c>
      <c r="BY806">
        <f>(1-BX806)</f>
        <v>0</v>
      </c>
      <c r="DH806">
        <f>$B$11*EG806+$C$11*EH806+$F$11*ES806*(1-EV806)</f>
        <v>0</v>
      </c>
      <c r="DI806">
        <f>DH806*DJ806</f>
        <v>0</v>
      </c>
      <c r="DJ806">
        <f>($B$11*$D$9+$C$11*$D$9+$F$11*((FF806+EX806)/MAX(FF806+EX806+FG806, 0.1)*$I$9+FG806/MAX(FF806+EX806+FG806, 0.1)*$J$9))/($B$11+$C$11+$F$11)</f>
        <v>0</v>
      </c>
      <c r="DK806">
        <f>($B$11*$K$9+$C$11*$K$9+$F$11*((FF806+EX806)/MAX(FF806+EX806+FG806, 0.1)*$P$9+FG806/MAX(FF806+EX806+FG806, 0.1)*$Q$9))/($B$11+$C$11+$F$11)</f>
        <v>0</v>
      </c>
      <c r="DL806">
        <v>6</v>
      </c>
      <c r="DM806">
        <v>0.5</v>
      </c>
      <c r="DN806" t="s">
        <v>438</v>
      </c>
      <c r="DO806">
        <v>2</v>
      </c>
      <c r="DP806" t="b">
        <v>1</v>
      </c>
      <c r="DQ806">
        <v>1761421843.84615</v>
      </c>
      <c r="DR806">
        <v>134.622846153846</v>
      </c>
      <c r="DS806">
        <v>116.687892307692</v>
      </c>
      <c r="DT806">
        <v>45.5784461538461</v>
      </c>
      <c r="DU806">
        <v>25.5264769230769</v>
      </c>
      <c r="DV806">
        <v>133.525230769231</v>
      </c>
      <c r="DW806">
        <v>45.6225538461538</v>
      </c>
      <c r="DX806">
        <v>500.026</v>
      </c>
      <c r="DY806">
        <v>90.1956076923077</v>
      </c>
      <c r="DZ806">
        <v>0.0354681461538462</v>
      </c>
      <c r="EA806">
        <v>44.2837461538462</v>
      </c>
      <c r="EB806">
        <v>42.0202461538462</v>
      </c>
      <c r="EC806">
        <v>999.9</v>
      </c>
      <c r="ED806">
        <v>0</v>
      </c>
      <c r="EE806">
        <v>0</v>
      </c>
      <c r="EF806">
        <v>9999.12461538462</v>
      </c>
      <c r="EG806">
        <v>0</v>
      </c>
      <c r="EH806">
        <v>1262.96153846154</v>
      </c>
      <c r="EI806">
        <v>17.9348307692308</v>
      </c>
      <c r="EJ806">
        <v>141.051692307692</v>
      </c>
      <c r="EK806">
        <v>119.744523076923</v>
      </c>
      <c r="EL806">
        <v>20.0519769230769</v>
      </c>
      <c r="EM806">
        <v>116.687892307692</v>
      </c>
      <c r="EN806">
        <v>25.5264769230769</v>
      </c>
      <c r="EO806">
        <v>4.11097692307692</v>
      </c>
      <c r="EP806">
        <v>2.30237461538462</v>
      </c>
      <c r="EQ806">
        <v>29.3796538461539</v>
      </c>
      <c r="ER806">
        <v>19.6930153846154</v>
      </c>
      <c r="ES806">
        <v>1199.96923076923</v>
      </c>
      <c r="ET806">
        <v>0.96699</v>
      </c>
      <c r="EU806">
        <v>0.0330096</v>
      </c>
      <c r="EV806">
        <v>0</v>
      </c>
      <c r="EW806">
        <v>1169.21538461538</v>
      </c>
      <c r="EX806">
        <v>5.00059</v>
      </c>
      <c r="EY806">
        <v>14874.1384615385</v>
      </c>
      <c r="EZ806">
        <v>10358.4</v>
      </c>
      <c r="FA806">
        <v>57.937</v>
      </c>
      <c r="FB806">
        <v>59.3653076923077</v>
      </c>
      <c r="FC806">
        <v>58.125</v>
      </c>
      <c r="FD806">
        <v>58.9612307692308</v>
      </c>
      <c r="FE806">
        <v>59.1201538461538</v>
      </c>
      <c r="FF806">
        <v>1155.51923076923</v>
      </c>
      <c r="FG806">
        <v>39.45</v>
      </c>
      <c r="FH806">
        <v>0</v>
      </c>
      <c r="FI806">
        <v>1761421812.1</v>
      </c>
      <c r="FJ806">
        <v>0</v>
      </c>
      <c r="FK806">
        <v>1168.84692307692</v>
      </c>
      <c r="FL806">
        <v>-74.2748717821344</v>
      </c>
      <c r="FM806">
        <v>-933.070085295873</v>
      </c>
      <c r="FN806">
        <v>14869.0346153846</v>
      </c>
      <c r="FO806">
        <v>15</v>
      </c>
      <c r="FP806">
        <v>0</v>
      </c>
      <c r="FQ806" t="s">
        <v>439</v>
      </c>
      <c r="FR806">
        <v>0</v>
      </c>
      <c r="FS806">
        <v>0</v>
      </c>
      <c r="FT806">
        <v>0</v>
      </c>
      <c r="FU806">
        <v>0</v>
      </c>
      <c r="FV806">
        <v>0</v>
      </c>
      <c r="FW806">
        <v>0</v>
      </c>
      <c r="FX806">
        <v>0</v>
      </c>
      <c r="FY806">
        <v>0</v>
      </c>
      <c r="FZ806">
        <v>0</v>
      </c>
      <c r="GA806">
        <v>0</v>
      </c>
      <c r="GB806">
        <v>0</v>
      </c>
      <c r="GC806">
        <v>17.260245</v>
      </c>
      <c r="GD806">
        <v>15.902747368421</v>
      </c>
      <c r="GE806">
        <v>1.59025751891793</v>
      </c>
      <c r="GF806">
        <v>0</v>
      </c>
      <c r="GG806">
        <v>1171.98588235294</v>
      </c>
      <c r="GH806">
        <v>-65.3463712826798</v>
      </c>
      <c r="GI806">
        <v>6.46670618841893</v>
      </c>
      <c r="GJ806">
        <v>-1</v>
      </c>
      <c r="GK806">
        <v>20.05134</v>
      </c>
      <c r="GL806">
        <v>0.0141203007519262</v>
      </c>
      <c r="GM806">
        <v>0.00301917207194308</v>
      </c>
      <c r="GN806">
        <v>1</v>
      </c>
      <c r="GO806">
        <v>1</v>
      </c>
      <c r="GP806">
        <v>2</v>
      </c>
      <c r="GQ806" t="s">
        <v>446</v>
      </c>
      <c r="GR806">
        <v>3.12791</v>
      </c>
      <c r="GS806">
        <v>2.71348</v>
      </c>
      <c r="GT806">
        <v>0.0256325</v>
      </c>
      <c r="GU806">
        <v>0.0215237</v>
      </c>
      <c r="GV806">
        <v>0.154897</v>
      </c>
      <c r="GW806">
        <v>0.102951</v>
      </c>
      <c r="GX806">
        <v>35263.8</v>
      </c>
      <c r="GY806">
        <v>37519.9</v>
      </c>
      <c r="GZ806">
        <v>32859.4</v>
      </c>
      <c r="HA806">
        <v>34835.4</v>
      </c>
      <c r="HB806">
        <v>39687.6</v>
      </c>
      <c r="HC806">
        <v>45025.5</v>
      </c>
      <c r="HD806">
        <v>51580.7</v>
      </c>
      <c r="HE806">
        <v>55839</v>
      </c>
      <c r="HF806">
        <v>1.72073</v>
      </c>
      <c r="HG806">
        <v>1.57185</v>
      </c>
      <c r="HH806">
        <v>-0.0759661</v>
      </c>
      <c r="HI806">
        <v>0</v>
      </c>
      <c r="HJ806">
        <v>43.2277</v>
      </c>
      <c r="HK806">
        <v>999.9</v>
      </c>
      <c r="HL806">
        <v>55.244</v>
      </c>
      <c r="HM806">
        <v>30.383</v>
      </c>
      <c r="HN806">
        <v>26.6706</v>
      </c>
      <c r="HO806">
        <v>60.3198</v>
      </c>
      <c r="HP806">
        <v>41.2981</v>
      </c>
      <c r="HQ806">
        <v>1</v>
      </c>
      <c r="HR806">
        <v>1.94563</v>
      </c>
      <c r="HS806">
        <v>2.83783</v>
      </c>
      <c r="HT806">
        <v>20.0996</v>
      </c>
      <c r="HU806">
        <v>5.18659</v>
      </c>
      <c r="HV806">
        <v>12.0156</v>
      </c>
      <c r="HW806">
        <v>4.96985</v>
      </c>
      <c r="HX806">
        <v>3.29505</v>
      </c>
      <c r="HY806">
        <v>9999</v>
      </c>
      <c r="HZ806">
        <v>9999</v>
      </c>
      <c r="IA806">
        <v>999.9</v>
      </c>
      <c r="IB806">
        <v>9999</v>
      </c>
      <c r="IC806">
        <v>1.86325</v>
      </c>
      <c r="ID806">
        <v>1.86811</v>
      </c>
      <c r="IE806">
        <v>1.86784</v>
      </c>
      <c r="IF806">
        <v>1.86905</v>
      </c>
      <c r="IG806">
        <v>1.86981</v>
      </c>
      <c r="IH806">
        <v>1.8659</v>
      </c>
      <c r="II806">
        <v>1.86695</v>
      </c>
      <c r="IJ806">
        <v>1.86842</v>
      </c>
      <c r="IK806">
        <v>5</v>
      </c>
      <c r="IL806">
        <v>0</v>
      </c>
      <c r="IM806">
        <v>0</v>
      </c>
      <c r="IN806">
        <v>0</v>
      </c>
      <c r="IO806" t="s">
        <v>441</v>
      </c>
      <c r="IP806" t="s">
        <v>442</v>
      </c>
      <c r="IQ806" t="s">
        <v>443</v>
      </c>
      <c r="IR806" t="s">
        <v>443</v>
      </c>
      <c r="IS806" t="s">
        <v>443</v>
      </c>
      <c r="IT806" t="s">
        <v>443</v>
      </c>
      <c r="IU806">
        <v>0</v>
      </c>
      <c r="IV806">
        <v>100</v>
      </c>
      <c r="IW806">
        <v>100</v>
      </c>
      <c r="IX806">
        <v>1.098</v>
      </c>
      <c r="IY806">
        <v>-0.0441</v>
      </c>
      <c r="IZ806">
        <v>1.09748391826392</v>
      </c>
      <c r="JA806">
        <v>0</v>
      </c>
      <c r="JB806">
        <v>0</v>
      </c>
      <c r="JC806">
        <v>0</v>
      </c>
      <c r="JD806">
        <v>-0.0441141096964596</v>
      </c>
      <c r="JE806">
        <v>0</v>
      </c>
      <c r="JF806">
        <v>0</v>
      </c>
      <c r="JG806">
        <v>0</v>
      </c>
      <c r="JH806">
        <v>5</v>
      </c>
      <c r="JI806">
        <v>2273</v>
      </c>
      <c r="JJ806">
        <v>0</v>
      </c>
      <c r="JK806">
        <v>25</v>
      </c>
      <c r="JL806">
        <v>29357030.9</v>
      </c>
      <c r="JM806">
        <v>29357030.9</v>
      </c>
      <c r="JN806">
        <v>0.305176</v>
      </c>
      <c r="JO806">
        <v>2.68066</v>
      </c>
      <c r="JP806">
        <v>1.54785</v>
      </c>
      <c r="JQ806">
        <v>2.31445</v>
      </c>
      <c r="JR806">
        <v>1.64673</v>
      </c>
      <c r="JS806">
        <v>2.26807</v>
      </c>
      <c r="JT806">
        <v>34.2133</v>
      </c>
      <c r="JU806">
        <v>24.1751</v>
      </c>
      <c r="JV806">
        <v>18</v>
      </c>
      <c r="JW806">
        <v>498.81</v>
      </c>
      <c r="JX806">
        <v>392.243</v>
      </c>
      <c r="JY806">
        <v>40.407</v>
      </c>
      <c r="JZ806">
        <v>49.7508</v>
      </c>
      <c r="KA806">
        <v>29.9995</v>
      </c>
      <c r="KB806">
        <v>49.4478</v>
      </c>
      <c r="KC806">
        <v>49.307</v>
      </c>
      <c r="KD806">
        <v>6.13157</v>
      </c>
      <c r="KE806">
        <v>0</v>
      </c>
      <c r="KF806">
        <v>100</v>
      </c>
      <c r="KG806">
        <v>40.3926</v>
      </c>
      <c r="KH806">
        <v>62.7931</v>
      </c>
      <c r="KI806">
        <v>26.2864</v>
      </c>
      <c r="KJ806">
        <v>93.5356</v>
      </c>
      <c r="KK806">
        <v>90.369</v>
      </c>
    </row>
    <row r="807" spans="1:297">
      <c r="A807">
        <v>791</v>
      </c>
      <c r="B807">
        <v>1761421857</v>
      </c>
      <c r="C807">
        <v>13676</v>
      </c>
      <c r="D807" t="s">
        <v>2032</v>
      </c>
      <c r="E807" t="s">
        <v>2033</v>
      </c>
      <c r="F807">
        <v>5</v>
      </c>
      <c r="G807" t="s">
        <v>1989</v>
      </c>
      <c r="H807" t="s">
        <v>436</v>
      </c>
      <c r="I807">
        <v>1761421848.84615</v>
      </c>
      <c r="J807">
        <f>(K807)/1000</f>
        <v>0</v>
      </c>
      <c r="K807">
        <f>IF(DP807, AN807, AH807)</f>
        <v>0</v>
      </c>
      <c r="L807">
        <f>IF(DP807, AI807, AG807)</f>
        <v>0</v>
      </c>
      <c r="M807">
        <f>DR807 - IF(AU807&gt;1, L807*DL807*100.0/(AW807), 0)</f>
        <v>0</v>
      </c>
      <c r="N807">
        <f>((T807-J807/2)*M807-L807)/(T807+J807/2)</f>
        <v>0</v>
      </c>
      <c r="O807">
        <f>N807*(DY807+DZ807)/1000.0</f>
        <v>0</v>
      </c>
      <c r="P807">
        <f>(DR807 - IF(AU807&gt;1, L807*DL807*100.0/(AW807), 0))*(DY807+DZ807)/1000.0</f>
        <v>0</v>
      </c>
      <c r="Q807">
        <f>2.0/((1/S807-1/R807)+SIGN(S807)*SQRT((1/S807-1/R807)*(1/S807-1/R807) + 4*DM807/((DM807+1)*(DM807+1))*(2*1/S807*1/R807-1/R807*1/R807)))</f>
        <v>0</v>
      </c>
      <c r="R807">
        <f>IF(LEFT(DN807,1)&lt;&gt;"0",IF(LEFT(DN807,1)="1",3.0,DO807),$D$5+$E$5*(EF807*DY807/($K$5*1000))+$F$5*(EF807*DY807/($K$5*1000))*MAX(MIN(DL807,$J$5),$I$5)*MAX(MIN(DL807,$J$5),$I$5)+$G$5*MAX(MIN(DL807,$J$5),$I$5)*(EF807*DY807/($K$5*1000))+$H$5*(EF807*DY807/($K$5*1000))*(EF807*DY807/($K$5*1000)))</f>
        <v>0</v>
      </c>
      <c r="S807">
        <f>J807*(1000-(1000*0.61365*exp(17.502*W807/(240.97+W807))/(DY807+DZ807)+DT807)/2)/(1000*0.61365*exp(17.502*W807/(240.97+W807))/(DY807+DZ807)-DT807)</f>
        <v>0</v>
      </c>
      <c r="T807">
        <f>1/((DM807+1)/(Q807/1.6)+1/(R807/1.37)) + DM807/((DM807+1)/(Q807/1.6) + DM807/(R807/1.37))</f>
        <v>0</v>
      </c>
      <c r="U807">
        <f>(DH807*DK807)</f>
        <v>0</v>
      </c>
      <c r="V807">
        <f>(EA807+(U807+2*0.95*5.67E-8*(((EA807+$B$7)+273)^4-(EA807+273)^4)-44100*J807)/(1.84*29.3*R807+8*0.95*5.67E-8*(EA807+273)^3))</f>
        <v>0</v>
      </c>
      <c r="W807">
        <f>($C$7*EB807+$D$7*EC807+$E$7*V807)</f>
        <v>0</v>
      </c>
      <c r="X807">
        <f>0.61365*exp(17.502*W807/(240.97+W807))</f>
        <v>0</v>
      </c>
      <c r="Y807">
        <f>(Z807/AA807*100)</f>
        <v>0</v>
      </c>
      <c r="Z807">
        <f>DT807*(DY807+DZ807)/1000</f>
        <v>0</v>
      </c>
      <c r="AA807">
        <f>0.61365*exp(17.502*EA807/(240.97+EA807))</f>
        <v>0</v>
      </c>
      <c r="AB807">
        <f>(X807-DT807*(DY807+DZ807)/1000)</f>
        <v>0</v>
      </c>
      <c r="AC807">
        <f>(-J807*44100)</f>
        <v>0</v>
      </c>
      <c r="AD807">
        <f>2*29.3*R807*0.92*(EA807-W807)</f>
        <v>0</v>
      </c>
      <c r="AE807">
        <f>2*0.95*5.67E-8*(((EA807+$B$7)+273)^4-(W807+273)^4)</f>
        <v>0</v>
      </c>
      <c r="AF807">
        <f>U807+AE807+AC807+AD807</f>
        <v>0</v>
      </c>
      <c r="AG807">
        <f>DX807*AU807*(DS807-DR807*(1000-AU807*DU807)/(1000-AU807*DT807))/(100*DL807)</f>
        <v>0</v>
      </c>
      <c r="AH807">
        <f>1000*DX807*AU807*(DT807-DU807)/(100*DL807*(1000-AU807*DT807))</f>
        <v>0</v>
      </c>
      <c r="AI807">
        <f>(AJ807 - AK807 - DY807*1E3/(8.314*(EA807+273.15)) * AM807/DX807 * AL807) * DX807/(100*DL807) * (1000 - DU807)/1000</f>
        <v>0</v>
      </c>
      <c r="AJ807">
        <v>85.9921765354782</v>
      </c>
      <c r="AK807">
        <v>100.900048484848</v>
      </c>
      <c r="AL807">
        <v>-3.23684725248869</v>
      </c>
      <c r="AM807">
        <v>65.5647914512343</v>
      </c>
      <c r="AN807">
        <f>(AP807 - AO807 + DY807*1E3/(8.314*(EA807+273.15)) * AR807/DX807 * AQ807) * DX807/(100*DL807) * 1000/(1000 - AP807)</f>
        <v>0</v>
      </c>
      <c r="AO807">
        <v>25.5246116055788</v>
      </c>
      <c r="AP807">
        <v>45.580436969697</v>
      </c>
      <c r="AQ807">
        <v>0.000146694678899541</v>
      </c>
      <c r="AR807">
        <v>111.014895509676</v>
      </c>
      <c r="AS807">
        <v>0</v>
      </c>
      <c r="AT807">
        <v>0</v>
      </c>
      <c r="AU807">
        <f>IF(AS807*$H$13&gt;=AW807,1.0,(AW807/(AW807-AS807*$H$13)))</f>
        <v>0</v>
      </c>
      <c r="AV807">
        <f>(AU807-1)*100</f>
        <v>0</v>
      </c>
      <c r="AW807">
        <f>MAX(0,($B$13+$C$13*EF807)/(1+$D$13*EF807)*DY807/(EA807+273)*$E$13)</f>
        <v>0</v>
      </c>
      <c r="AX807" t="s">
        <v>437</v>
      </c>
      <c r="AY807" t="s">
        <v>437</v>
      </c>
      <c r="AZ807">
        <v>0</v>
      </c>
      <c r="BA807">
        <v>0</v>
      </c>
      <c r="BB807">
        <f>1-AZ807/BA807</f>
        <v>0</v>
      </c>
      <c r="BC807">
        <v>0</v>
      </c>
      <c r="BD807" t="s">
        <v>437</v>
      </c>
      <c r="BE807" t="s">
        <v>437</v>
      </c>
      <c r="BF807">
        <v>0</v>
      </c>
      <c r="BG807">
        <v>0</v>
      </c>
      <c r="BH807">
        <f>1-BF807/BG807</f>
        <v>0</v>
      </c>
      <c r="BI807">
        <v>0.5</v>
      </c>
      <c r="BJ807">
        <f>DI807</f>
        <v>0</v>
      </c>
      <c r="BK807">
        <f>L807</f>
        <v>0</v>
      </c>
      <c r="BL807">
        <f>BH807*BI807*BJ807</f>
        <v>0</v>
      </c>
      <c r="BM807">
        <f>(BK807-BC807)/BJ807</f>
        <v>0</v>
      </c>
      <c r="BN807">
        <f>(BA807-BG807)/BG807</f>
        <v>0</v>
      </c>
      <c r="BO807">
        <f>AZ807/(BB807+AZ807/BG807)</f>
        <v>0</v>
      </c>
      <c r="BP807" t="s">
        <v>437</v>
      </c>
      <c r="BQ807">
        <v>0</v>
      </c>
      <c r="BR807">
        <f>IF(BQ807&lt;&gt;0, BQ807, BO807)</f>
        <v>0</v>
      </c>
      <c r="BS807">
        <f>1-BR807/BG807</f>
        <v>0</v>
      </c>
      <c r="BT807">
        <f>(BG807-BF807)/(BG807-BR807)</f>
        <v>0</v>
      </c>
      <c r="BU807">
        <f>(BA807-BG807)/(BA807-BR807)</f>
        <v>0</v>
      </c>
      <c r="BV807">
        <f>(BG807-BF807)/(BG807-AZ807)</f>
        <v>0</v>
      </c>
      <c r="BW807">
        <f>(BA807-BG807)/(BA807-AZ807)</f>
        <v>0</v>
      </c>
      <c r="BX807">
        <f>(BT807*BR807/BF807)</f>
        <v>0</v>
      </c>
      <c r="BY807">
        <f>(1-BX807)</f>
        <v>0</v>
      </c>
      <c r="DH807">
        <f>$B$11*EG807+$C$11*EH807+$F$11*ES807*(1-EV807)</f>
        <v>0</v>
      </c>
      <c r="DI807">
        <f>DH807*DJ807</f>
        <v>0</v>
      </c>
      <c r="DJ807">
        <f>($B$11*$D$9+$C$11*$D$9+$F$11*((FF807+EX807)/MAX(FF807+EX807+FG807, 0.1)*$I$9+FG807/MAX(FF807+EX807+FG807, 0.1)*$J$9))/($B$11+$C$11+$F$11)</f>
        <v>0</v>
      </c>
      <c r="DK807">
        <f>($B$11*$K$9+$C$11*$K$9+$F$11*((FF807+EX807)/MAX(FF807+EX807+FG807, 0.1)*$P$9+FG807/MAX(FF807+EX807+FG807, 0.1)*$Q$9))/($B$11+$C$11+$F$11)</f>
        <v>0</v>
      </c>
      <c r="DL807">
        <v>6</v>
      </c>
      <c r="DM807">
        <v>0.5</v>
      </c>
      <c r="DN807" t="s">
        <v>438</v>
      </c>
      <c r="DO807">
        <v>2</v>
      </c>
      <c r="DP807" t="b">
        <v>1</v>
      </c>
      <c r="DQ807">
        <v>1761421848.84615</v>
      </c>
      <c r="DR807">
        <v>118.814030769231</v>
      </c>
      <c r="DS807">
        <v>100.022169230769</v>
      </c>
      <c r="DT807">
        <v>45.5785615384615</v>
      </c>
      <c r="DU807">
        <v>25.5256846153846</v>
      </c>
      <c r="DV807">
        <v>117.716338461538</v>
      </c>
      <c r="DW807">
        <v>45.6226769230769</v>
      </c>
      <c r="DX807">
        <v>500.014769230769</v>
      </c>
      <c r="DY807">
        <v>90.1965846153846</v>
      </c>
      <c r="DZ807">
        <v>0.0354426307692308</v>
      </c>
      <c r="EA807">
        <v>44.2834307692308</v>
      </c>
      <c r="EB807">
        <v>42.0176923076923</v>
      </c>
      <c r="EC807">
        <v>999.9</v>
      </c>
      <c r="ED807">
        <v>0</v>
      </c>
      <c r="EE807">
        <v>0</v>
      </c>
      <c r="EF807">
        <v>9997.20538461538</v>
      </c>
      <c r="EG807">
        <v>0</v>
      </c>
      <c r="EH807">
        <v>1262.96692307692</v>
      </c>
      <c r="EI807">
        <v>18.7917461538462</v>
      </c>
      <c r="EJ807">
        <v>124.487846153846</v>
      </c>
      <c r="EK807">
        <v>102.642230769231</v>
      </c>
      <c r="EL807">
        <v>20.0528846153846</v>
      </c>
      <c r="EM807">
        <v>100.022169230769</v>
      </c>
      <c r="EN807">
        <v>25.5256846153846</v>
      </c>
      <c r="EO807">
        <v>4.11103153846154</v>
      </c>
      <c r="EP807">
        <v>2.30232769230769</v>
      </c>
      <c r="EQ807">
        <v>29.3799</v>
      </c>
      <c r="ER807">
        <v>19.6927076923077</v>
      </c>
      <c r="ES807">
        <v>1199.98769230769</v>
      </c>
      <c r="ET807">
        <v>0.966990692307692</v>
      </c>
      <c r="EU807">
        <v>0.0330089461538461</v>
      </c>
      <c r="EV807">
        <v>0</v>
      </c>
      <c r="EW807">
        <v>1162.39384615385</v>
      </c>
      <c r="EX807">
        <v>5.00059</v>
      </c>
      <c r="EY807">
        <v>14788.6153846154</v>
      </c>
      <c r="EZ807">
        <v>10358.5692307692</v>
      </c>
      <c r="FA807">
        <v>57.937</v>
      </c>
      <c r="FB807">
        <v>59.3653076923077</v>
      </c>
      <c r="FC807">
        <v>58.1201538461538</v>
      </c>
      <c r="FD807">
        <v>58.9466923076923</v>
      </c>
      <c r="FE807">
        <v>59.1153076923077</v>
      </c>
      <c r="FF807">
        <v>1155.53769230769</v>
      </c>
      <c r="FG807">
        <v>39.4484615384615</v>
      </c>
      <c r="FH807">
        <v>0</v>
      </c>
      <c r="FI807">
        <v>1761421817.5</v>
      </c>
      <c r="FJ807">
        <v>0</v>
      </c>
      <c r="FK807">
        <v>1160.836</v>
      </c>
      <c r="FL807">
        <v>-94.8992306247806</v>
      </c>
      <c r="FM807">
        <v>-1197.5461519837</v>
      </c>
      <c r="FN807">
        <v>14768.192</v>
      </c>
      <c r="FO807">
        <v>15</v>
      </c>
      <c r="FP807">
        <v>0</v>
      </c>
      <c r="FQ807" t="s">
        <v>439</v>
      </c>
      <c r="FR807">
        <v>0</v>
      </c>
      <c r="FS807">
        <v>0</v>
      </c>
      <c r="FT807">
        <v>0</v>
      </c>
      <c r="FU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A807">
        <v>0</v>
      </c>
      <c r="GB807">
        <v>0</v>
      </c>
      <c r="GC807">
        <v>18.2676571428571</v>
      </c>
      <c r="GD807">
        <v>12.0029766233767</v>
      </c>
      <c r="GE807">
        <v>1.29646635883537</v>
      </c>
      <c r="GF807">
        <v>0</v>
      </c>
      <c r="GG807">
        <v>1166.09382352941</v>
      </c>
      <c r="GH807">
        <v>-80.9899159579905</v>
      </c>
      <c r="GI807">
        <v>8.00218316340127</v>
      </c>
      <c r="GJ807">
        <v>-1</v>
      </c>
      <c r="GK807">
        <v>20.0517904761905</v>
      </c>
      <c r="GL807">
        <v>0.0051428571428493</v>
      </c>
      <c r="GM807">
        <v>0.00304691956258477</v>
      </c>
      <c r="GN807">
        <v>1</v>
      </c>
      <c r="GO807">
        <v>1</v>
      </c>
      <c r="GP807">
        <v>2</v>
      </c>
      <c r="GQ807" t="s">
        <v>446</v>
      </c>
      <c r="GR807">
        <v>3.12811</v>
      </c>
      <c r="GS807">
        <v>2.71346</v>
      </c>
      <c r="GT807">
        <v>0.0220558</v>
      </c>
      <c r="GU807">
        <v>0.0175252</v>
      </c>
      <c r="GV807">
        <v>0.154915</v>
      </c>
      <c r="GW807">
        <v>0.102954</v>
      </c>
      <c r="GX807">
        <v>35393.1</v>
      </c>
      <c r="GY807">
        <v>37673.2</v>
      </c>
      <c r="GZ807">
        <v>32859.7</v>
      </c>
      <c r="HA807">
        <v>34836</v>
      </c>
      <c r="HB807">
        <v>39686.6</v>
      </c>
      <c r="HC807">
        <v>45025.5</v>
      </c>
      <c r="HD807">
        <v>51581</v>
      </c>
      <c r="HE807">
        <v>55839.7</v>
      </c>
      <c r="HF807">
        <v>1.72143</v>
      </c>
      <c r="HG807">
        <v>1.57173</v>
      </c>
      <c r="HH807">
        <v>-0.0763014</v>
      </c>
      <c r="HI807">
        <v>0</v>
      </c>
      <c r="HJ807">
        <v>43.2322</v>
      </c>
      <c r="HK807">
        <v>999.9</v>
      </c>
      <c r="HL807">
        <v>55.244</v>
      </c>
      <c r="HM807">
        <v>30.383</v>
      </c>
      <c r="HN807">
        <v>26.6756</v>
      </c>
      <c r="HO807">
        <v>60.3598</v>
      </c>
      <c r="HP807">
        <v>41.226</v>
      </c>
      <c r="HQ807">
        <v>1</v>
      </c>
      <c r="HR807">
        <v>1.94517</v>
      </c>
      <c r="HS807">
        <v>2.84234</v>
      </c>
      <c r="HT807">
        <v>20.0996</v>
      </c>
      <c r="HU807">
        <v>5.18749</v>
      </c>
      <c r="HV807">
        <v>12.0159</v>
      </c>
      <c r="HW807">
        <v>4.9699</v>
      </c>
      <c r="HX807">
        <v>3.29503</v>
      </c>
      <c r="HY807">
        <v>9999</v>
      </c>
      <c r="HZ807">
        <v>9999</v>
      </c>
      <c r="IA807">
        <v>999.9</v>
      </c>
      <c r="IB807">
        <v>9999</v>
      </c>
      <c r="IC807">
        <v>1.86325</v>
      </c>
      <c r="ID807">
        <v>1.86807</v>
      </c>
      <c r="IE807">
        <v>1.86784</v>
      </c>
      <c r="IF807">
        <v>1.86905</v>
      </c>
      <c r="IG807">
        <v>1.86981</v>
      </c>
      <c r="IH807">
        <v>1.86588</v>
      </c>
      <c r="II807">
        <v>1.86697</v>
      </c>
      <c r="IJ807">
        <v>1.86841</v>
      </c>
      <c r="IK807">
        <v>5</v>
      </c>
      <c r="IL807">
        <v>0</v>
      </c>
      <c r="IM807">
        <v>0</v>
      </c>
      <c r="IN807">
        <v>0</v>
      </c>
      <c r="IO807" t="s">
        <v>441</v>
      </c>
      <c r="IP807" t="s">
        <v>442</v>
      </c>
      <c r="IQ807" t="s">
        <v>443</v>
      </c>
      <c r="IR807" t="s">
        <v>443</v>
      </c>
      <c r="IS807" t="s">
        <v>443</v>
      </c>
      <c r="IT807" t="s">
        <v>443</v>
      </c>
      <c r="IU807">
        <v>0</v>
      </c>
      <c r="IV807">
        <v>100</v>
      </c>
      <c r="IW807">
        <v>100</v>
      </c>
      <c r="IX807">
        <v>1.097</v>
      </c>
      <c r="IY807">
        <v>-0.0441</v>
      </c>
      <c r="IZ807">
        <v>1.09748391826392</v>
      </c>
      <c r="JA807">
        <v>0</v>
      </c>
      <c r="JB807">
        <v>0</v>
      </c>
      <c r="JC807">
        <v>0</v>
      </c>
      <c r="JD807">
        <v>-0.0441141096964596</v>
      </c>
      <c r="JE807">
        <v>0</v>
      </c>
      <c r="JF807">
        <v>0</v>
      </c>
      <c r="JG807">
        <v>0</v>
      </c>
      <c r="JH807">
        <v>5</v>
      </c>
      <c r="JI807">
        <v>2273</v>
      </c>
      <c r="JJ807">
        <v>0</v>
      </c>
      <c r="JK807">
        <v>25</v>
      </c>
      <c r="JL807">
        <v>29357030.9</v>
      </c>
      <c r="JM807">
        <v>29357030.9</v>
      </c>
      <c r="JN807">
        <v>0.268555</v>
      </c>
      <c r="JO807">
        <v>2.67456</v>
      </c>
      <c r="JP807">
        <v>1.54785</v>
      </c>
      <c r="JQ807">
        <v>2.31445</v>
      </c>
      <c r="JR807">
        <v>1.64673</v>
      </c>
      <c r="JS807">
        <v>2.35229</v>
      </c>
      <c r="JT807">
        <v>34.2133</v>
      </c>
      <c r="JU807">
        <v>24.1838</v>
      </c>
      <c r="JV807">
        <v>18</v>
      </c>
      <c r="JW807">
        <v>499.278</v>
      </c>
      <c r="JX807">
        <v>392.133</v>
      </c>
      <c r="JY807">
        <v>40.3886</v>
      </c>
      <c r="JZ807">
        <v>49.7434</v>
      </c>
      <c r="KA807">
        <v>29.9996</v>
      </c>
      <c r="KB807">
        <v>49.4403</v>
      </c>
      <c r="KC807">
        <v>49.2998</v>
      </c>
      <c r="KD807">
        <v>5.42942</v>
      </c>
      <c r="KE807">
        <v>0</v>
      </c>
      <c r="KF807">
        <v>100</v>
      </c>
      <c r="KG807">
        <v>40.3783</v>
      </c>
      <c r="KH807">
        <v>49.3227</v>
      </c>
      <c r="KI807">
        <v>26.2864</v>
      </c>
      <c r="KJ807">
        <v>93.5362</v>
      </c>
      <c r="KK807">
        <v>90.3702</v>
      </c>
    </row>
    <row r="808" spans="1:297">
      <c r="A808">
        <v>792</v>
      </c>
      <c r="B808">
        <v>1761421862</v>
      </c>
      <c r="C808">
        <v>13681</v>
      </c>
      <c r="D808" t="s">
        <v>2034</v>
      </c>
      <c r="E808" t="s">
        <v>2035</v>
      </c>
      <c r="F808">
        <v>5</v>
      </c>
      <c r="G808" t="s">
        <v>1989</v>
      </c>
      <c r="H808" t="s">
        <v>436</v>
      </c>
      <c r="I808">
        <v>1761421853.84615</v>
      </c>
      <c r="J808">
        <f>(K808)/1000</f>
        <v>0</v>
      </c>
      <c r="K808">
        <f>IF(DP808, AN808, AH808)</f>
        <v>0</v>
      </c>
      <c r="L808">
        <f>IF(DP808, AI808, AG808)</f>
        <v>0</v>
      </c>
      <c r="M808">
        <f>DR808 - IF(AU808&gt;1, L808*DL808*100.0/(AW808), 0)</f>
        <v>0</v>
      </c>
      <c r="N808">
        <f>((T808-J808/2)*M808-L808)/(T808+J808/2)</f>
        <v>0</v>
      </c>
      <c r="O808">
        <f>N808*(DY808+DZ808)/1000.0</f>
        <v>0</v>
      </c>
      <c r="P808">
        <f>(DR808 - IF(AU808&gt;1, L808*DL808*100.0/(AW808), 0))*(DY808+DZ808)/1000.0</f>
        <v>0</v>
      </c>
      <c r="Q808">
        <f>2.0/((1/S808-1/R808)+SIGN(S808)*SQRT((1/S808-1/R808)*(1/S808-1/R808) + 4*DM808/((DM808+1)*(DM808+1))*(2*1/S808*1/R808-1/R808*1/R808)))</f>
        <v>0</v>
      </c>
      <c r="R808">
        <f>IF(LEFT(DN808,1)&lt;&gt;"0",IF(LEFT(DN808,1)="1",3.0,DO808),$D$5+$E$5*(EF808*DY808/($K$5*1000))+$F$5*(EF808*DY808/($K$5*1000))*MAX(MIN(DL808,$J$5),$I$5)*MAX(MIN(DL808,$J$5),$I$5)+$G$5*MAX(MIN(DL808,$J$5),$I$5)*(EF808*DY808/($K$5*1000))+$H$5*(EF808*DY808/($K$5*1000))*(EF808*DY808/($K$5*1000)))</f>
        <v>0</v>
      </c>
      <c r="S808">
        <f>J808*(1000-(1000*0.61365*exp(17.502*W808/(240.97+W808))/(DY808+DZ808)+DT808)/2)/(1000*0.61365*exp(17.502*W808/(240.97+W808))/(DY808+DZ808)-DT808)</f>
        <v>0</v>
      </c>
      <c r="T808">
        <f>1/((DM808+1)/(Q808/1.6)+1/(R808/1.37)) + DM808/((DM808+1)/(Q808/1.6) + DM808/(R808/1.37))</f>
        <v>0</v>
      </c>
      <c r="U808">
        <f>(DH808*DK808)</f>
        <v>0</v>
      </c>
      <c r="V808">
        <f>(EA808+(U808+2*0.95*5.67E-8*(((EA808+$B$7)+273)^4-(EA808+273)^4)-44100*J808)/(1.84*29.3*R808+8*0.95*5.67E-8*(EA808+273)^3))</f>
        <v>0</v>
      </c>
      <c r="W808">
        <f>($C$7*EB808+$D$7*EC808+$E$7*V808)</f>
        <v>0</v>
      </c>
      <c r="X808">
        <f>0.61365*exp(17.502*W808/(240.97+W808))</f>
        <v>0</v>
      </c>
      <c r="Y808">
        <f>(Z808/AA808*100)</f>
        <v>0</v>
      </c>
      <c r="Z808">
        <f>DT808*(DY808+DZ808)/1000</f>
        <v>0</v>
      </c>
      <c r="AA808">
        <f>0.61365*exp(17.502*EA808/(240.97+EA808))</f>
        <v>0</v>
      </c>
      <c r="AB808">
        <f>(X808-DT808*(DY808+DZ808)/1000)</f>
        <v>0</v>
      </c>
      <c r="AC808">
        <f>(-J808*44100)</f>
        <v>0</v>
      </c>
      <c r="AD808">
        <f>2*29.3*R808*0.92*(EA808-W808)</f>
        <v>0</v>
      </c>
      <c r="AE808">
        <f>2*0.95*5.67E-8*(((EA808+$B$7)+273)^4-(W808+273)^4)</f>
        <v>0</v>
      </c>
      <c r="AF808">
        <f>U808+AE808+AC808+AD808</f>
        <v>0</v>
      </c>
      <c r="AG808">
        <f>DX808*AU808*(DS808-DR808*(1000-AU808*DU808)/(1000-AU808*DT808))/(100*DL808)</f>
        <v>0</v>
      </c>
      <c r="AH808">
        <f>1000*DX808*AU808*(DT808-DU808)/(100*DL808*(1000-AU808*DT808))</f>
        <v>0</v>
      </c>
      <c r="AI808">
        <f>(AJ808 - AK808 - DY808*1E3/(8.314*(EA808+273.15)) * AM808/DX808 * AL808) * DX808/(100*DL808) * (1000 - DU808)/1000</f>
        <v>0</v>
      </c>
      <c r="AJ808">
        <v>68.3426518359654</v>
      </c>
      <c r="AK808">
        <v>84.1539509090909</v>
      </c>
      <c r="AL808">
        <v>-3.35744920057781</v>
      </c>
      <c r="AM808">
        <v>65.5647914512343</v>
      </c>
      <c r="AN808">
        <f>(AP808 - AO808 + DY808*1E3/(8.314*(EA808+273.15)) * AR808/DX808 * AQ808) * DX808/(100*DL808) * 1000/(1000 - AP808)</f>
        <v>0</v>
      </c>
      <c r="AO808">
        <v>25.5230917054375</v>
      </c>
      <c r="AP808">
        <v>45.6067539393939</v>
      </c>
      <c r="AQ808">
        <v>0.0078198010851985</v>
      </c>
      <c r="AR808">
        <v>111.014895509676</v>
      </c>
      <c r="AS808">
        <v>0</v>
      </c>
      <c r="AT808">
        <v>0</v>
      </c>
      <c r="AU808">
        <f>IF(AS808*$H$13&gt;=AW808,1.0,(AW808/(AW808-AS808*$H$13)))</f>
        <v>0</v>
      </c>
      <c r="AV808">
        <f>(AU808-1)*100</f>
        <v>0</v>
      </c>
      <c r="AW808">
        <f>MAX(0,($B$13+$C$13*EF808)/(1+$D$13*EF808)*DY808/(EA808+273)*$E$13)</f>
        <v>0</v>
      </c>
      <c r="AX808" t="s">
        <v>437</v>
      </c>
      <c r="AY808" t="s">
        <v>437</v>
      </c>
      <c r="AZ808">
        <v>0</v>
      </c>
      <c r="BA808">
        <v>0</v>
      </c>
      <c r="BB808">
        <f>1-AZ808/BA808</f>
        <v>0</v>
      </c>
      <c r="BC808">
        <v>0</v>
      </c>
      <c r="BD808" t="s">
        <v>437</v>
      </c>
      <c r="BE808" t="s">
        <v>437</v>
      </c>
      <c r="BF808">
        <v>0</v>
      </c>
      <c r="BG808">
        <v>0</v>
      </c>
      <c r="BH808">
        <f>1-BF808/BG808</f>
        <v>0</v>
      </c>
      <c r="BI808">
        <v>0.5</v>
      </c>
      <c r="BJ808">
        <f>DI808</f>
        <v>0</v>
      </c>
      <c r="BK808">
        <f>L808</f>
        <v>0</v>
      </c>
      <c r="BL808">
        <f>BH808*BI808*BJ808</f>
        <v>0</v>
      </c>
      <c r="BM808">
        <f>(BK808-BC808)/BJ808</f>
        <v>0</v>
      </c>
      <c r="BN808">
        <f>(BA808-BG808)/BG808</f>
        <v>0</v>
      </c>
      <c r="BO808">
        <f>AZ808/(BB808+AZ808/BG808)</f>
        <v>0</v>
      </c>
      <c r="BP808" t="s">
        <v>437</v>
      </c>
      <c r="BQ808">
        <v>0</v>
      </c>
      <c r="BR808">
        <f>IF(BQ808&lt;&gt;0, BQ808, BO808)</f>
        <v>0</v>
      </c>
      <c r="BS808">
        <f>1-BR808/BG808</f>
        <v>0</v>
      </c>
      <c r="BT808">
        <f>(BG808-BF808)/(BG808-BR808)</f>
        <v>0</v>
      </c>
      <c r="BU808">
        <f>(BA808-BG808)/(BA808-BR808)</f>
        <v>0</v>
      </c>
      <c r="BV808">
        <f>(BG808-BF808)/(BG808-AZ808)</f>
        <v>0</v>
      </c>
      <c r="BW808">
        <f>(BA808-BG808)/(BA808-AZ808)</f>
        <v>0</v>
      </c>
      <c r="BX808">
        <f>(BT808*BR808/BF808)</f>
        <v>0</v>
      </c>
      <c r="BY808">
        <f>(1-BX808)</f>
        <v>0</v>
      </c>
      <c r="DH808">
        <f>$B$11*EG808+$C$11*EH808+$F$11*ES808*(1-EV808)</f>
        <v>0</v>
      </c>
      <c r="DI808">
        <f>DH808*DJ808</f>
        <v>0</v>
      </c>
      <c r="DJ808">
        <f>($B$11*$D$9+$C$11*$D$9+$F$11*((FF808+EX808)/MAX(FF808+EX808+FG808, 0.1)*$I$9+FG808/MAX(FF808+EX808+FG808, 0.1)*$J$9))/($B$11+$C$11+$F$11)</f>
        <v>0</v>
      </c>
      <c r="DK808">
        <f>($B$11*$K$9+$C$11*$K$9+$F$11*((FF808+EX808)/MAX(FF808+EX808+FG808, 0.1)*$P$9+FG808/MAX(FF808+EX808+FG808, 0.1)*$Q$9))/($B$11+$C$11+$F$11)</f>
        <v>0</v>
      </c>
      <c r="DL808">
        <v>6</v>
      </c>
      <c r="DM808">
        <v>0.5</v>
      </c>
      <c r="DN808" t="s">
        <v>438</v>
      </c>
      <c r="DO808">
        <v>2</v>
      </c>
      <c r="DP808" t="b">
        <v>1</v>
      </c>
      <c r="DQ808">
        <v>1761421853.84615</v>
      </c>
      <c r="DR808">
        <v>103.016207692308</v>
      </c>
      <c r="DS808">
        <v>82.9797230769231</v>
      </c>
      <c r="DT808">
        <v>45.5827153846154</v>
      </c>
      <c r="DU808">
        <v>25.5247538461538</v>
      </c>
      <c r="DV808">
        <v>101.918523076923</v>
      </c>
      <c r="DW808">
        <v>45.6268230769231</v>
      </c>
      <c r="DX808">
        <v>499.987692307692</v>
      </c>
      <c r="DY808">
        <v>90.1970692307692</v>
      </c>
      <c r="DZ808">
        <v>0.0355447307692308</v>
      </c>
      <c r="EA808">
        <v>44.2795230769231</v>
      </c>
      <c r="EB808">
        <v>42.0152076923077</v>
      </c>
      <c r="EC808">
        <v>999.9</v>
      </c>
      <c r="ED808">
        <v>0</v>
      </c>
      <c r="EE808">
        <v>0</v>
      </c>
      <c r="EF808">
        <v>9986.34615384615</v>
      </c>
      <c r="EG808">
        <v>0</v>
      </c>
      <c r="EH808">
        <v>1262.96692307692</v>
      </c>
      <c r="EI808">
        <v>20.0363384615385</v>
      </c>
      <c r="EJ808">
        <v>107.935923076923</v>
      </c>
      <c r="EK808">
        <v>85.1532923076923</v>
      </c>
      <c r="EL808">
        <v>20.0579461538462</v>
      </c>
      <c r="EM808">
        <v>82.9797230769231</v>
      </c>
      <c r="EN808">
        <v>25.5247538461538</v>
      </c>
      <c r="EO808">
        <v>4.11142692307692</v>
      </c>
      <c r="EP808">
        <v>2.30225692307692</v>
      </c>
      <c r="EQ808">
        <v>29.3815615384615</v>
      </c>
      <c r="ER808">
        <v>19.6922153846154</v>
      </c>
      <c r="ES808">
        <v>1199.98153846154</v>
      </c>
      <c r="ET808">
        <v>0.966990769230769</v>
      </c>
      <c r="EU808">
        <v>0.0330089307692308</v>
      </c>
      <c r="EV808">
        <v>0</v>
      </c>
      <c r="EW808">
        <v>1154.00692307692</v>
      </c>
      <c r="EX808">
        <v>5.00059</v>
      </c>
      <c r="EY808">
        <v>14684.0076923077</v>
      </c>
      <c r="EZ808">
        <v>10358.5230769231</v>
      </c>
      <c r="FA808">
        <v>57.937</v>
      </c>
      <c r="FB808">
        <v>59.3507692307692</v>
      </c>
      <c r="FC808">
        <v>58.1104615384615</v>
      </c>
      <c r="FD808">
        <v>58.937</v>
      </c>
      <c r="FE808">
        <v>59.1007692307692</v>
      </c>
      <c r="FF808">
        <v>1155.53230769231</v>
      </c>
      <c r="FG808">
        <v>39.4461538461538</v>
      </c>
      <c r="FH808">
        <v>0</v>
      </c>
      <c r="FI808">
        <v>1761421822.3</v>
      </c>
      <c r="FJ808">
        <v>0</v>
      </c>
      <c r="FK808">
        <v>1152.4132</v>
      </c>
      <c r="FL808">
        <v>-114.879230944924</v>
      </c>
      <c r="FM808">
        <v>-1428.65384835361</v>
      </c>
      <c r="FN808">
        <v>14663.4</v>
      </c>
      <c r="FO808">
        <v>15</v>
      </c>
      <c r="FP808">
        <v>0</v>
      </c>
      <c r="FQ808" t="s">
        <v>439</v>
      </c>
      <c r="FR808">
        <v>0</v>
      </c>
      <c r="FS808">
        <v>0</v>
      </c>
      <c r="FT808">
        <v>0</v>
      </c>
      <c r="FU808">
        <v>0</v>
      </c>
      <c r="FV808">
        <v>0</v>
      </c>
      <c r="FW808">
        <v>0</v>
      </c>
      <c r="FX808">
        <v>0</v>
      </c>
      <c r="FY808">
        <v>0</v>
      </c>
      <c r="FZ808">
        <v>0</v>
      </c>
      <c r="GA808">
        <v>0</v>
      </c>
      <c r="GB808">
        <v>0</v>
      </c>
      <c r="GC808">
        <v>19.40188</v>
      </c>
      <c r="GD808">
        <v>13.8327248120301</v>
      </c>
      <c r="GE808">
        <v>1.40359344918676</v>
      </c>
      <c r="GF808">
        <v>0</v>
      </c>
      <c r="GG808">
        <v>1158.85088235294</v>
      </c>
      <c r="GH808">
        <v>-99.2847975872702</v>
      </c>
      <c r="GI808">
        <v>9.79933652245279</v>
      </c>
      <c r="GJ808">
        <v>-1</v>
      </c>
      <c r="GK808">
        <v>20.05607</v>
      </c>
      <c r="GL808">
        <v>0.0536932330826975</v>
      </c>
      <c r="GM808">
        <v>0.00918319661120237</v>
      </c>
      <c r="GN808">
        <v>1</v>
      </c>
      <c r="GO808">
        <v>1</v>
      </c>
      <c r="GP808">
        <v>2</v>
      </c>
      <c r="GQ808" t="s">
        <v>446</v>
      </c>
      <c r="GR808">
        <v>3.12794</v>
      </c>
      <c r="GS808">
        <v>2.71366</v>
      </c>
      <c r="GT808">
        <v>0.0183292</v>
      </c>
      <c r="GU808">
        <v>0.0136211</v>
      </c>
      <c r="GV808">
        <v>0.15501</v>
      </c>
      <c r="GW808">
        <v>0.102945</v>
      </c>
      <c r="GX808">
        <v>35527.4</v>
      </c>
      <c r="GY808">
        <v>37822.5</v>
      </c>
      <c r="GZ808">
        <v>32859.7</v>
      </c>
      <c r="HA808">
        <v>34836.2</v>
      </c>
      <c r="HB808">
        <v>39682</v>
      </c>
      <c r="HC808">
        <v>45025.8</v>
      </c>
      <c r="HD808">
        <v>51581.1</v>
      </c>
      <c r="HE808">
        <v>55840.1</v>
      </c>
      <c r="HF808">
        <v>1.72105</v>
      </c>
      <c r="HG808">
        <v>1.57173</v>
      </c>
      <c r="HH808">
        <v>-0.0778064</v>
      </c>
      <c r="HI808">
        <v>0</v>
      </c>
      <c r="HJ808">
        <v>43.2378</v>
      </c>
      <c r="HK808">
        <v>999.9</v>
      </c>
      <c r="HL808">
        <v>55.244</v>
      </c>
      <c r="HM808">
        <v>30.383</v>
      </c>
      <c r="HN808">
        <v>26.6733</v>
      </c>
      <c r="HO808">
        <v>60.3098</v>
      </c>
      <c r="HP808">
        <v>41.4022</v>
      </c>
      <c r="HQ808">
        <v>1</v>
      </c>
      <c r="HR808">
        <v>1.9448</v>
      </c>
      <c r="HS808">
        <v>2.83669</v>
      </c>
      <c r="HT808">
        <v>20.0997</v>
      </c>
      <c r="HU808">
        <v>5.18719</v>
      </c>
      <c r="HV808">
        <v>12.0153</v>
      </c>
      <c r="HW808">
        <v>4.96955</v>
      </c>
      <c r="HX808">
        <v>3.29495</v>
      </c>
      <c r="HY808">
        <v>9999</v>
      </c>
      <c r="HZ808">
        <v>9999</v>
      </c>
      <c r="IA808">
        <v>999.9</v>
      </c>
      <c r="IB808">
        <v>9999</v>
      </c>
      <c r="IC808">
        <v>1.86325</v>
      </c>
      <c r="ID808">
        <v>1.8681</v>
      </c>
      <c r="IE808">
        <v>1.86784</v>
      </c>
      <c r="IF808">
        <v>1.86905</v>
      </c>
      <c r="IG808">
        <v>1.86981</v>
      </c>
      <c r="IH808">
        <v>1.86586</v>
      </c>
      <c r="II808">
        <v>1.86697</v>
      </c>
      <c r="IJ808">
        <v>1.86842</v>
      </c>
      <c r="IK808">
        <v>5</v>
      </c>
      <c r="IL808">
        <v>0</v>
      </c>
      <c r="IM808">
        <v>0</v>
      </c>
      <c r="IN808">
        <v>0</v>
      </c>
      <c r="IO808" t="s">
        <v>441</v>
      </c>
      <c r="IP808" t="s">
        <v>442</v>
      </c>
      <c r="IQ808" t="s">
        <v>443</v>
      </c>
      <c r="IR808" t="s">
        <v>443</v>
      </c>
      <c r="IS808" t="s">
        <v>443</v>
      </c>
      <c r="IT808" t="s">
        <v>443</v>
      </c>
      <c r="IU808">
        <v>0</v>
      </c>
      <c r="IV808">
        <v>100</v>
      </c>
      <c r="IW808">
        <v>100</v>
      </c>
      <c r="IX808">
        <v>1.097</v>
      </c>
      <c r="IY808">
        <v>-0.0441</v>
      </c>
      <c r="IZ808">
        <v>1.09748391826392</v>
      </c>
      <c r="JA808">
        <v>0</v>
      </c>
      <c r="JB808">
        <v>0</v>
      </c>
      <c r="JC808">
        <v>0</v>
      </c>
      <c r="JD808">
        <v>-0.0441141096964596</v>
      </c>
      <c r="JE808">
        <v>0</v>
      </c>
      <c r="JF808">
        <v>0</v>
      </c>
      <c r="JG808">
        <v>0</v>
      </c>
      <c r="JH808">
        <v>5</v>
      </c>
      <c r="JI808">
        <v>2273</v>
      </c>
      <c r="JJ808">
        <v>0</v>
      </c>
      <c r="JK808">
        <v>25</v>
      </c>
      <c r="JL808">
        <v>29357031</v>
      </c>
      <c r="JM808">
        <v>29357031</v>
      </c>
      <c r="JN808">
        <v>0.239258</v>
      </c>
      <c r="JO808">
        <v>2.67944</v>
      </c>
      <c r="JP808">
        <v>1.54785</v>
      </c>
      <c r="JQ808">
        <v>2.31445</v>
      </c>
      <c r="JR808">
        <v>1.64673</v>
      </c>
      <c r="JS808">
        <v>2.36572</v>
      </c>
      <c r="JT808">
        <v>34.2133</v>
      </c>
      <c r="JU808">
        <v>24.1838</v>
      </c>
      <c r="JV808">
        <v>18</v>
      </c>
      <c r="JW808">
        <v>498.95</v>
      </c>
      <c r="JX808">
        <v>392.092</v>
      </c>
      <c r="JY808">
        <v>40.3736</v>
      </c>
      <c r="JZ808">
        <v>49.7375</v>
      </c>
      <c r="KA808">
        <v>29.9996</v>
      </c>
      <c r="KB808">
        <v>49.4319</v>
      </c>
      <c r="KC808">
        <v>49.2912</v>
      </c>
      <c r="KD808">
        <v>4.69851</v>
      </c>
      <c r="KE808">
        <v>0</v>
      </c>
      <c r="KF808">
        <v>100</v>
      </c>
      <c r="KG808">
        <v>40.3661</v>
      </c>
      <c r="KH808">
        <v>29.0958</v>
      </c>
      <c r="KI808">
        <v>26.2864</v>
      </c>
      <c r="KJ808">
        <v>93.5363</v>
      </c>
      <c r="KK808">
        <v>90.3709</v>
      </c>
    </row>
    <row r="809" spans="1:297">
      <c r="A809">
        <v>793</v>
      </c>
      <c r="B809">
        <v>1761421959</v>
      </c>
      <c r="C809">
        <v>13778</v>
      </c>
      <c r="D809" t="s">
        <v>2036</v>
      </c>
      <c r="E809" t="s">
        <v>2037</v>
      </c>
      <c r="F809">
        <v>5</v>
      </c>
      <c r="G809" t="s">
        <v>1989</v>
      </c>
      <c r="H809" t="s">
        <v>436</v>
      </c>
      <c r="I809">
        <v>1761421950.5</v>
      </c>
      <c r="J809">
        <f>(K809)/1000</f>
        <v>0</v>
      </c>
      <c r="K809">
        <f>IF(DP809, AN809, AH809)</f>
        <v>0</v>
      </c>
      <c r="L809">
        <f>IF(DP809, AI809, AG809)</f>
        <v>0</v>
      </c>
      <c r="M809">
        <f>DR809 - IF(AU809&gt;1, L809*DL809*100.0/(AW809), 0)</f>
        <v>0</v>
      </c>
      <c r="N809">
        <f>((T809-J809/2)*M809-L809)/(T809+J809/2)</f>
        <v>0</v>
      </c>
      <c r="O809">
        <f>N809*(DY809+DZ809)/1000.0</f>
        <v>0</v>
      </c>
      <c r="P809">
        <f>(DR809 - IF(AU809&gt;1, L809*DL809*100.0/(AW809), 0))*(DY809+DZ809)/1000.0</f>
        <v>0</v>
      </c>
      <c r="Q809">
        <f>2.0/((1/S809-1/R809)+SIGN(S809)*SQRT((1/S809-1/R809)*(1/S809-1/R809) + 4*DM809/((DM809+1)*(DM809+1))*(2*1/S809*1/R809-1/R809*1/R809)))</f>
        <v>0</v>
      </c>
      <c r="R809">
        <f>IF(LEFT(DN809,1)&lt;&gt;"0",IF(LEFT(DN809,1)="1",3.0,DO809),$D$5+$E$5*(EF809*DY809/($K$5*1000))+$F$5*(EF809*DY809/($K$5*1000))*MAX(MIN(DL809,$J$5),$I$5)*MAX(MIN(DL809,$J$5),$I$5)+$G$5*MAX(MIN(DL809,$J$5),$I$5)*(EF809*DY809/($K$5*1000))+$H$5*(EF809*DY809/($K$5*1000))*(EF809*DY809/($K$5*1000)))</f>
        <v>0</v>
      </c>
      <c r="S809">
        <f>J809*(1000-(1000*0.61365*exp(17.502*W809/(240.97+W809))/(DY809+DZ809)+DT809)/2)/(1000*0.61365*exp(17.502*W809/(240.97+W809))/(DY809+DZ809)-DT809)</f>
        <v>0</v>
      </c>
      <c r="T809">
        <f>1/((DM809+1)/(Q809/1.6)+1/(R809/1.37)) + DM809/((DM809+1)/(Q809/1.6) + DM809/(R809/1.37))</f>
        <v>0</v>
      </c>
      <c r="U809">
        <f>(DH809*DK809)</f>
        <v>0</v>
      </c>
      <c r="V809">
        <f>(EA809+(U809+2*0.95*5.67E-8*(((EA809+$B$7)+273)^4-(EA809+273)^4)-44100*J809)/(1.84*29.3*R809+8*0.95*5.67E-8*(EA809+273)^3))</f>
        <v>0</v>
      </c>
      <c r="W809">
        <f>($C$7*EB809+$D$7*EC809+$E$7*V809)</f>
        <v>0</v>
      </c>
      <c r="X809">
        <f>0.61365*exp(17.502*W809/(240.97+W809))</f>
        <v>0</v>
      </c>
      <c r="Y809">
        <f>(Z809/AA809*100)</f>
        <v>0</v>
      </c>
      <c r="Z809">
        <f>DT809*(DY809+DZ809)/1000</f>
        <v>0</v>
      </c>
      <c r="AA809">
        <f>0.61365*exp(17.502*EA809/(240.97+EA809))</f>
        <v>0</v>
      </c>
      <c r="AB809">
        <f>(X809-DT809*(DY809+DZ809)/1000)</f>
        <v>0</v>
      </c>
      <c r="AC809">
        <f>(-J809*44100)</f>
        <v>0</v>
      </c>
      <c r="AD809">
        <f>2*29.3*R809*0.92*(EA809-W809)</f>
        <v>0</v>
      </c>
      <c r="AE809">
        <f>2*0.95*5.67E-8*(((EA809+$B$7)+273)^4-(W809+273)^4)</f>
        <v>0</v>
      </c>
      <c r="AF809">
        <f>U809+AE809+AC809+AD809</f>
        <v>0</v>
      </c>
      <c r="AG809">
        <f>DX809*AU809*(DS809-DR809*(1000-AU809*DU809)/(1000-AU809*DT809))/(100*DL809)</f>
        <v>0</v>
      </c>
      <c r="AH809">
        <f>1000*DX809*AU809*(DT809-DU809)/(100*DL809*(1000-AU809*DT809))</f>
        <v>0</v>
      </c>
      <c r="AI809">
        <f>(AJ809 - AK809 - DY809*1E3/(8.314*(EA809+273.15)) * AM809/DX809 * AL809) * DX809/(100*DL809) * (1000 - DU809)/1000</f>
        <v>0</v>
      </c>
      <c r="AJ809">
        <v>431.077288681848</v>
      </c>
      <c r="AK809">
        <v>420.133903030303</v>
      </c>
      <c r="AL809">
        <v>0.00428309767022993</v>
      </c>
      <c r="AM809">
        <v>65.5647914512343</v>
      </c>
      <c r="AN809">
        <f>(AP809 - AO809 + DY809*1E3/(8.314*(EA809+273.15)) * AR809/DX809 * AQ809) * DX809/(100*DL809) * 1000/(1000 - AP809)</f>
        <v>0</v>
      </c>
      <c r="AO809">
        <v>25.6217609761686</v>
      </c>
      <c r="AP809">
        <v>45.7830896969697</v>
      </c>
      <c r="AQ809">
        <v>-0.000137213056236026</v>
      </c>
      <c r="AR809">
        <v>111.014895509676</v>
      </c>
      <c r="AS809">
        <v>0</v>
      </c>
      <c r="AT809">
        <v>0</v>
      </c>
      <c r="AU809">
        <f>IF(AS809*$H$13&gt;=AW809,1.0,(AW809/(AW809-AS809*$H$13)))</f>
        <v>0</v>
      </c>
      <c r="AV809">
        <f>(AU809-1)*100</f>
        <v>0</v>
      </c>
      <c r="AW809">
        <f>MAX(0,($B$13+$C$13*EF809)/(1+$D$13*EF809)*DY809/(EA809+273)*$E$13)</f>
        <v>0</v>
      </c>
      <c r="AX809" t="s">
        <v>437</v>
      </c>
      <c r="AY809" t="s">
        <v>437</v>
      </c>
      <c r="AZ809">
        <v>0</v>
      </c>
      <c r="BA809">
        <v>0</v>
      </c>
      <c r="BB809">
        <f>1-AZ809/BA809</f>
        <v>0</v>
      </c>
      <c r="BC809">
        <v>0</v>
      </c>
      <c r="BD809" t="s">
        <v>437</v>
      </c>
      <c r="BE809" t="s">
        <v>437</v>
      </c>
      <c r="BF809">
        <v>0</v>
      </c>
      <c r="BG809">
        <v>0</v>
      </c>
      <c r="BH809">
        <f>1-BF809/BG809</f>
        <v>0</v>
      </c>
      <c r="BI809">
        <v>0.5</v>
      </c>
      <c r="BJ809">
        <f>DI809</f>
        <v>0</v>
      </c>
      <c r="BK809">
        <f>L809</f>
        <v>0</v>
      </c>
      <c r="BL809">
        <f>BH809*BI809*BJ809</f>
        <v>0</v>
      </c>
      <c r="BM809">
        <f>(BK809-BC809)/BJ809</f>
        <v>0</v>
      </c>
      <c r="BN809">
        <f>(BA809-BG809)/BG809</f>
        <v>0</v>
      </c>
      <c r="BO809">
        <f>AZ809/(BB809+AZ809/BG809)</f>
        <v>0</v>
      </c>
      <c r="BP809" t="s">
        <v>437</v>
      </c>
      <c r="BQ809">
        <v>0</v>
      </c>
      <c r="BR809">
        <f>IF(BQ809&lt;&gt;0, BQ809, BO809)</f>
        <v>0</v>
      </c>
      <c r="BS809">
        <f>1-BR809/BG809</f>
        <v>0</v>
      </c>
      <c r="BT809">
        <f>(BG809-BF809)/(BG809-BR809)</f>
        <v>0</v>
      </c>
      <c r="BU809">
        <f>(BA809-BG809)/(BA809-BR809)</f>
        <v>0</v>
      </c>
      <c r="BV809">
        <f>(BG809-BF809)/(BG809-AZ809)</f>
        <v>0</v>
      </c>
      <c r="BW809">
        <f>(BA809-BG809)/(BA809-AZ809)</f>
        <v>0</v>
      </c>
      <c r="BX809">
        <f>(BT809*BR809/BF809)</f>
        <v>0</v>
      </c>
      <c r="BY809">
        <f>(1-BX809)</f>
        <v>0</v>
      </c>
      <c r="DH809">
        <f>$B$11*EG809+$C$11*EH809+$F$11*ES809*(1-EV809)</f>
        <v>0</v>
      </c>
      <c r="DI809">
        <f>DH809*DJ809</f>
        <v>0</v>
      </c>
      <c r="DJ809">
        <f>($B$11*$D$9+$C$11*$D$9+$F$11*((FF809+EX809)/MAX(FF809+EX809+FG809, 0.1)*$I$9+FG809/MAX(FF809+EX809+FG809, 0.1)*$J$9))/($B$11+$C$11+$F$11)</f>
        <v>0</v>
      </c>
      <c r="DK809">
        <f>($B$11*$K$9+$C$11*$K$9+$F$11*((FF809+EX809)/MAX(FF809+EX809+FG809, 0.1)*$P$9+FG809/MAX(FF809+EX809+FG809, 0.1)*$Q$9))/($B$11+$C$11+$F$11)</f>
        <v>0</v>
      </c>
      <c r="DL809">
        <v>6</v>
      </c>
      <c r="DM809">
        <v>0.5</v>
      </c>
      <c r="DN809" t="s">
        <v>438</v>
      </c>
      <c r="DO809">
        <v>2</v>
      </c>
      <c r="DP809" t="b">
        <v>1</v>
      </c>
      <c r="DQ809">
        <v>1761421950.5</v>
      </c>
      <c r="DR809">
        <v>400.926625</v>
      </c>
      <c r="DS809">
        <v>419.9949375</v>
      </c>
      <c r="DT809">
        <v>45.7921125</v>
      </c>
      <c r="DU809">
        <v>25.61795</v>
      </c>
      <c r="DV809">
        <v>399.829375</v>
      </c>
      <c r="DW809">
        <v>45.836225</v>
      </c>
      <c r="DX809">
        <v>499.9906875</v>
      </c>
      <c r="DY809">
        <v>90.19389375</v>
      </c>
      <c r="DZ809">
        <v>0.03562523125</v>
      </c>
      <c r="EA809">
        <v>44.2762625</v>
      </c>
      <c r="EB809">
        <v>42.01508125</v>
      </c>
      <c r="EC809">
        <v>999.9</v>
      </c>
      <c r="ED809">
        <v>0</v>
      </c>
      <c r="EE809">
        <v>0</v>
      </c>
      <c r="EF809">
        <v>9997.89</v>
      </c>
      <c r="EG809">
        <v>0</v>
      </c>
      <c r="EH809">
        <v>1263.015625</v>
      </c>
      <c r="EI809">
        <v>-19.06819375</v>
      </c>
      <c r="EJ809">
        <v>420.167125</v>
      </c>
      <c r="EK809">
        <v>431.0373125</v>
      </c>
      <c r="EL809">
        <v>20.1741625</v>
      </c>
      <c r="EM809">
        <v>419.9949375</v>
      </c>
      <c r="EN809">
        <v>25.61795</v>
      </c>
      <c r="EO809">
        <v>4.13016875</v>
      </c>
      <c r="EP809">
        <v>2.31058375</v>
      </c>
      <c r="EQ809">
        <v>29.4603875</v>
      </c>
      <c r="ER809">
        <v>19.7503625</v>
      </c>
      <c r="ES809">
        <v>1200.001875</v>
      </c>
      <c r="ET809">
        <v>0.9669900625</v>
      </c>
      <c r="EU809">
        <v>0.03300956875</v>
      </c>
      <c r="EV809">
        <v>0</v>
      </c>
      <c r="EW809">
        <v>1186.065</v>
      </c>
      <c r="EX809">
        <v>5.00059</v>
      </c>
      <c r="EY809">
        <v>15085.16875</v>
      </c>
      <c r="EZ809">
        <v>10358.6875</v>
      </c>
      <c r="FA809">
        <v>57.875</v>
      </c>
      <c r="FB809">
        <v>59.312</v>
      </c>
      <c r="FC809">
        <v>58.027125</v>
      </c>
      <c r="FD809">
        <v>58.91375</v>
      </c>
      <c r="FE809">
        <v>59.05425</v>
      </c>
      <c r="FF809">
        <v>1155.551875</v>
      </c>
      <c r="FG809">
        <v>39.45</v>
      </c>
      <c r="FH809">
        <v>0</v>
      </c>
      <c r="FI809">
        <v>1761421919.5</v>
      </c>
      <c r="FJ809">
        <v>0</v>
      </c>
      <c r="FK809">
        <v>1185.4736</v>
      </c>
      <c r="FL809">
        <v>-17.976153846607</v>
      </c>
      <c r="FM809">
        <v>-228.44615349027</v>
      </c>
      <c r="FN809">
        <v>15078.904</v>
      </c>
      <c r="FO809">
        <v>15</v>
      </c>
      <c r="FP809">
        <v>0</v>
      </c>
      <c r="FQ809" t="s">
        <v>439</v>
      </c>
      <c r="FR809">
        <v>0</v>
      </c>
      <c r="FS809">
        <v>0</v>
      </c>
      <c r="FT809">
        <v>0</v>
      </c>
      <c r="FU809">
        <v>0</v>
      </c>
      <c r="FV809">
        <v>0</v>
      </c>
      <c r="FW809">
        <v>0</v>
      </c>
      <c r="FX809">
        <v>0</v>
      </c>
      <c r="FY809">
        <v>0</v>
      </c>
      <c r="FZ809">
        <v>0</v>
      </c>
      <c r="GA809">
        <v>0</v>
      </c>
      <c r="GB809">
        <v>0</v>
      </c>
      <c r="GC809">
        <v>-19.064975</v>
      </c>
      <c r="GD809">
        <v>-0.354230075187998</v>
      </c>
      <c r="GE809">
        <v>0.0624104548533337</v>
      </c>
      <c r="GF809">
        <v>1</v>
      </c>
      <c r="GG809">
        <v>1187.42735294118</v>
      </c>
      <c r="GH809">
        <v>-23.5601222528836</v>
      </c>
      <c r="GI809">
        <v>2.34178829206322</v>
      </c>
      <c r="GJ809">
        <v>-1</v>
      </c>
      <c r="GK809">
        <v>20.178985</v>
      </c>
      <c r="GL809">
        <v>-0.0863142857142944</v>
      </c>
      <c r="GM809">
        <v>0.00869294397773267</v>
      </c>
      <c r="GN809">
        <v>1</v>
      </c>
      <c r="GO809">
        <v>2</v>
      </c>
      <c r="GP809">
        <v>2</v>
      </c>
      <c r="GQ809" t="s">
        <v>440</v>
      </c>
      <c r="GR809">
        <v>3.12799</v>
      </c>
      <c r="GS809">
        <v>2.71336</v>
      </c>
      <c r="GT809">
        <v>0.0819437</v>
      </c>
      <c r="GU809">
        <v>0.0851699</v>
      </c>
      <c r="GV809">
        <v>0.155415</v>
      </c>
      <c r="GW809">
        <v>0.10326</v>
      </c>
      <c r="GX809">
        <v>33236.4</v>
      </c>
      <c r="GY809">
        <v>35093.3</v>
      </c>
      <c r="GZ809">
        <v>32864.9</v>
      </c>
      <c r="HA809">
        <v>34843.8</v>
      </c>
      <c r="HB809">
        <v>39674.7</v>
      </c>
      <c r="HC809">
        <v>45027.3</v>
      </c>
      <c r="HD809">
        <v>51587.6</v>
      </c>
      <c r="HE809">
        <v>55851.1</v>
      </c>
      <c r="HF809">
        <v>1.72235</v>
      </c>
      <c r="HG809">
        <v>1.57365</v>
      </c>
      <c r="HH809">
        <v>-0.081636</v>
      </c>
      <c r="HI809">
        <v>0</v>
      </c>
      <c r="HJ809">
        <v>43.3172</v>
      </c>
      <c r="HK809">
        <v>999.9</v>
      </c>
      <c r="HL809">
        <v>55.341</v>
      </c>
      <c r="HM809">
        <v>30.383</v>
      </c>
      <c r="HN809">
        <v>26.7222</v>
      </c>
      <c r="HO809">
        <v>60.4798</v>
      </c>
      <c r="HP809">
        <v>41.3421</v>
      </c>
      <c r="HQ809">
        <v>1</v>
      </c>
      <c r="HR809">
        <v>1.9354</v>
      </c>
      <c r="HS809">
        <v>2.78489</v>
      </c>
      <c r="HT809">
        <v>20.1002</v>
      </c>
      <c r="HU809">
        <v>5.18854</v>
      </c>
      <c r="HV809">
        <v>12.0159</v>
      </c>
      <c r="HW809">
        <v>4.97055</v>
      </c>
      <c r="HX809">
        <v>3.29495</v>
      </c>
      <c r="HY809">
        <v>9999</v>
      </c>
      <c r="HZ809">
        <v>9999</v>
      </c>
      <c r="IA809">
        <v>999.9</v>
      </c>
      <c r="IB809">
        <v>9999</v>
      </c>
      <c r="IC809">
        <v>1.86324</v>
      </c>
      <c r="ID809">
        <v>1.8681</v>
      </c>
      <c r="IE809">
        <v>1.86784</v>
      </c>
      <c r="IF809">
        <v>1.86905</v>
      </c>
      <c r="IG809">
        <v>1.86981</v>
      </c>
      <c r="IH809">
        <v>1.86592</v>
      </c>
      <c r="II809">
        <v>1.86701</v>
      </c>
      <c r="IJ809">
        <v>1.8684</v>
      </c>
      <c r="IK809">
        <v>5</v>
      </c>
      <c r="IL809">
        <v>0</v>
      </c>
      <c r="IM809">
        <v>0</v>
      </c>
      <c r="IN809">
        <v>0</v>
      </c>
      <c r="IO809" t="s">
        <v>441</v>
      </c>
      <c r="IP809" t="s">
        <v>442</v>
      </c>
      <c r="IQ809" t="s">
        <v>443</v>
      </c>
      <c r="IR809" t="s">
        <v>443</v>
      </c>
      <c r="IS809" t="s">
        <v>443</v>
      </c>
      <c r="IT809" t="s">
        <v>443</v>
      </c>
      <c r="IU809">
        <v>0</v>
      </c>
      <c r="IV809">
        <v>100</v>
      </c>
      <c r="IW809">
        <v>100</v>
      </c>
      <c r="IX809">
        <v>1.098</v>
      </c>
      <c r="IY809">
        <v>-0.0442</v>
      </c>
      <c r="IZ809">
        <v>1.09748391826392</v>
      </c>
      <c r="JA809">
        <v>0</v>
      </c>
      <c r="JB809">
        <v>0</v>
      </c>
      <c r="JC809">
        <v>0</v>
      </c>
      <c r="JD809">
        <v>-0.0441141096964596</v>
      </c>
      <c r="JE809">
        <v>0</v>
      </c>
      <c r="JF809">
        <v>0</v>
      </c>
      <c r="JG809">
        <v>0</v>
      </c>
      <c r="JH809">
        <v>5</v>
      </c>
      <c r="JI809">
        <v>2273</v>
      </c>
      <c r="JJ809">
        <v>0</v>
      </c>
      <c r="JK809">
        <v>25</v>
      </c>
      <c r="JL809">
        <v>29357032.6</v>
      </c>
      <c r="JM809">
        <v>29357032.6</v>
      </c>
      <c r="JN809">
        <v>1.01685</v>
      </c>
      <c r="JO809">
        <v>2.64282</v>
      </c>
      <c r="JP809">
        <v>1.54785</v>
      </c>
      <c r="JQ809">
        <v>2.31445</v>
      </c>
      <c r="JR809">
        <v>1.64673</v>
      </c>
      <c r="JS809">
        <v>2.24609</v>
      </c>
      <c r="JT809">
        <v>34.236</v>
      </c>
      <c r="JU809">
        <v>24.1751</v>
      </c>
      <c r="JV809">
        <v>18</v>
      </c>
      <c r="JW809">
        <v>499.102</v>
      </c>
      <c r="JX809">
        <v>392.66</v>
      </c>
      <c r="JY809">
        <v>40.5001</v>
      </c>
      <c r="JZ809">
        <v>49.6259</v>
      </c>
      <c r="KA809">
        <v>29.9999</v>
      </c>
      <c r="KB809">
        <v>49.3021</v>
      </c>
      <c r="KC809">
        <v>49.1615</v>
      </c>
      <c r="KD809">
        <v>20.3795</v>
      </c>
      <c r="KE809">
        <v>0</v>
      </c>
      <c r="KF809">
        <v>100</v>
      </c>
      <c r="KG809">
        <v>40.4794</v>
      </c>
      <c r="KH809">
        <v>426.699</v>
      </c>
      <c r="KI809">
        <v>26.2864</v>
      </c>
      <c r="KJ809">
        <v>93.5493</v>
      </c>
      <c r="KK809">
        <v>90.3894</v>
      </c>
    </row>
    <row r="810" spans="1:297">
      <c r="A810">
        <v>794</v>
      </c>
      <c r="B810">
        <v>1761421964</v>
      </c>
      <c r="C810">
        <v>13783</v>
      </c>
      <c r="D810" t="s">
        <v>2038</v>
      </c>
      <c r="E810" t="s">
        <v>2039</v>
      </c>
      <c r="F810">
        <v>5</v>
      </c>
      <c r="G810" t="s">
        <v>1989</v>
      </c>
      <c r="H810" t="s">
        <v>436</v>
      </c>
      <c r="I810">
        <v>1761421955.26667</v>
      </c>
      <c r="J810">
        <f>(K810)/1000</f>
        <v>0</v>
      </c>
      <c r="K810">
        <f>IF(DP810, AN810, AH810)</f>
        <v>0</v>
      </c>
      <c r="L810">
        <f>IF(DP810, AI810, AG810)</f>
        <v>0</v>
      </c>
      <c r="M810">
        <f>DR810 - IF(AU810&gt;1, L810*DL810*100.0/(AW810), 0)</f>
        <v>0</v>
      </c>
      <c r="N810">
        <f>((T810-J810/2)*M810-L810)/(T810+J810/2)</f>
        <v>0</v>
      </c>
      <c r="O810">
        <f>N810*(DY810+DZ810)/1000.0</f>
        <v>0</v>
      </c>
      <c r="P810">
        <f>(DR810 - IF(AU810&gt;1, L810*DL810*100.0/(AW810), 0))*(DY810+DZ810)/1000.0</f>
        <v>0</v>
      </c>
      <c r="Q810">
        <f>2.0/((1/S810-1/R810)+SIGN(S810)*SQRT((1/S810-1/R810)*(1/S810-1/R810) + 4*DM810/((DM810+1)*(DM810+1))*(2*1/S810*1/R810-1/R810*1/R810)))</f>
        <v>0</v>
      </c>
      <c r="R810">
        <f>IF(LEFT(DN810,1)&lt;&gt;"0",IF(LEFT(DN810,1)="1",3.0,DO810),$D$5+$E$5*(EF810*DY810/($K$5*1000))+$F$5*(EF810*DY810/($K$5*1000))*MAX(MIN(DL810,$J$5),$I$5)*MAX(MIN(DL810,$J$5),$I$5)+$G$5*MAX(MIN(DL810,$J$5),$I$5)*(EF810*DY810/($K$5*1000))+$H$5*(EF810*DY810/($K$5*1000))*(EF810*DY810/($K$5*1000)))</f>
        <v>0</v>
      </c>
      <c r="S810">
        <f>J810*(1000-(1000*0.61365*exp(17.502*W810/(240.97+W810))/(DY810+DZ810)+DT810)/2)/(1000*0.61365*exp(17.502*W810/(240.97+W810))/(DY810+DZ810)-DT810)</f>
        <v>0</v>
      </c>
      <c r="T810">
        <f>1/((DM810+1)/(Q810/1.6)+1/(R810/1.37)) + DM810/((DM810+1)/(Q810/1.6) + DM810/(R810/1.37))</f>
        <v>0</v>
      </c>
      <c r="U810">
        <f>(DH810*DK810)</f>
        <v>0</v>
      </c>
      <c r="V810">
        <f>(EA810+(U810+2*0.95*5.67E-8*(((EA810+$B$7)+273)^4-(EA810+273)^4)-44100*J810)/(1.84*29.3*R810+8*0.95*5.67E-8*(EA810+273)^3))</f>
        <v>0</v>
      </c>
      <c r="W810">
        <f>($C$7*EB810+$D$7*EC810+$E$7*V810)</f>
        <v>0</v>
      </c>
      <c r="X810">
        <f>0.61365*exp(17.502*W810/(240.97+W810))</f>
        <v>0</v>
      </c>
      <c r="Y810">
        <f>(Z810/AA810*100)</f>
        <v>0</v>
      </c>
      <c r="Z810">
        <f>DT810*(DY810+DZ810)/1000</f>
        <v>0</v>
      </c>
      <c r="AA810">
        <f>0.61365*exp(17.502*EA810/(240.97+EA810))</f>
        <v>0</v>
      </c>
      <c r="AB810">
        <f>(X810-DT810*(DY810+DZ810)/1000)</f>
        <v>0</v>
      </c>
      <c r="AC810">
        <f>(-J810*44100)</f>
        <v>0</v>
      </c>
      <c r="AD810">
        <f>2*29.3*R810*0.92*(EA810-W810)</f>
        <v>0</v>
      </c>
      <c r="AE810">
        <f>2*0.95*5.67E-8*(((EA810+$B$7)+273)^4-(W810+273)^4)</f>
        <v>0</v>
      </c>
      <c r="AF810">
        <f>U810+AE810+AC810+AD810</f>
        <v>0</v>
      </c>
      <c r="AG810">
        <f>DX810*AU810*(DS810-DR810*(1000-AU810*DU810)/(1000-AU810*DT810))/(100*DL810)</f>
        <v>0</v>
      </c>
      <c r="AH810">
        <f>1000*DX810*AU810*(DT810-DU810)/(100*DL810*(1000-AU810*DT810))</f>
        <v>0</v>
      </c>
      <c r="AI810">
        <f>(AJ810 - AK810 - DY810*1E3/(8.314*(EA810+273.15)) * AM810/DX810 * AL810) * DX810/(100*DL810) * (1000 - DU810)/1000</f>
        <v>0</v>
      </c>
      <c r="AJ810">
        <v>431.357553368942</v>
      </c>
      <c r="AK810">
        <v>420.173351515151</v>
      </c>
      <c r="AL810">
        <v>0.00492940573026168</v>
      </c>
      <c r="AM810">
        <v>65.5647914512343</v>
      </c>
      <c r="AN810">
        <f>(AP810 - AO810 + DY810*1E3/(8.314*(EA810+273.15)) * AR810/DX810 * AQ810) * DX810/(100*DL810) * 1000/(1000 - AP810)</f>
        <v>0</v>
      </c>
      <c r="AO810">
        <v>25.624341558175</v>
      </c>
      <c r="AP810">
        <v>45.7698648484848</v>
      </c>
      <c r="AQ810">
        <v>-0.000234649633243146</v>
      </c>
      <c r="AR810">
        <v>111.014895509676</v>
      </c>
      <c r="AS810">
        <v>0</v>
      </c>
      <c r="AT810">
        <v>0</v>
      </c>
      <c r="AU810">
        <f>IF(AS810*$H$13&gt;=AW810,1.0,(AW810/(AW810-AS810*$H$13)))</f>
        <v>0</v>
      </c>
      <c r="AV810">
        <f>(AU810-1)*100</f>
        <v>0</v>
      </c>
      <c r="AW810">
        <f>MAX(0,($B$13+$C$13*EF810)/(1+$D$13*EF810)*DY810/(EA810+273)*$E$13)</f>
        <v>0</v>
      </c>
      <c r="AX810" t="s">
        <v>437</v>
      </c>
      <c r="AY810" t="s">
        <v>437</v>
      </c>
      <c r="AZ810">
        <v>0</v>
      </c>
      <c r="BA810">
        <v>0</v>
      </c>
      <c r="BB810">
        <f>1-AZ810/BA810</f>
        <v>0</v>
      </c>
      <c r="BC810">
        <v>0</v>
      </c>
      <c r="BD810" t="s">
        <v>437</v>
      </c>
      <c r="BE810" t="s">
        <v>437</v>
      </c>
      <c r="BF810">
        <v>0</v>
      </c>
      <c r="BG810">
        <v>0</v>
      </c>
      <c r="BH810">
        <f>1-BF810/BG810</f>
        <v>0</v>
      </c>
      <c r="BI810">
        <v>0.5</v>
      </c>
      <c r="BJ810">
        <f>DI810</f>
        <v>0</v>
      </c>
      <c r="BK810">
        <f>L810</f>
        <v>0</v>
      </c>
      <c r="BL810">
        <f>BH810*BI810*BJ810</f>
        <v>0</v>
      </c>
      <c r="BM810">
        <f>(BK810-BC810)/BJ810</f>
        <v>0</v>
      </c>
      <c r="BN810">
        <f>(BA810-BG810)/BG810</f>
        <v>0</v>
      </c>
      <c r="BO810">
        <f>AZ810/(BB810+AZ810/BG810)</f>
        <v>0</v>
      </c>
      <c r="BP810" t="s">
        <v>437</v>
      </c>
      <c r="BQ810">
        <v>0</v>
      </c>
      <c r="BR810">
        <f>IF(BQ810&lt;&gt;0, BQ810, BO810)</f>
        <v>0</v>
      </c>
      <c r="BS810">
        <f>1-BR810/BG810</f>
        <v>0</v>
      </c>
      <c r="BT810">
        <f>(BG810-BF810)/(BG810-BR810)</f>
        <v>0</v>
      </c>
      <c r="BU810">
        <f>(BA810-BG810)/(BA810-BR810)</f>
        <v>0</v>
      </c>
      <c r="BV810">
        <f>(BG810-BF810)/(BG810-AZ810)</f>
        <v>0</v>
      </c>
      <c r="BW810">
        <f>(BA810-BG810)/(BA810-AZ810)</f>
        <v>0</v>
      </c>
      <c r="BX810">
        <f>(BT810*BR810/BF810)</f>
        <v>0</v>
      </c>
      <c r="BY810">
        <f>(1-BX810)</f>
        <v>0</v>
      </c>
      <c r="DH810">
        <f>$B$11*EG810+$C$11*EH810+$F$11*ES810*(1-EV810)</f>
        <v>0</v>
      </c>
      <c r="DI810">
        <f>DH810*DJ810</f>
        <v>0</v>
      </c>
      <c r="DJ810">
        <f>($B$11*$D$9+$C$11*$D$9+$F$11*((FF810+EX810)/MAX(FF810+EX810+FG810, 0.1)*$I$9+FG810/MAX(FF810+EX810+FG810, 0.1)*$J$9))/($B$11+$C$11+$F$11)</f>
        <v>0</v>
      </c>
      <c r="DK810">
        <f>($B$11*$K$9+$C$11*$K$9+$F$11*((FF810+EX810)/MAX(FF810+EX810+FG810, 0.1)*$P$9+FG810/MAX(FF810+EX810+FG810, 0.1)*$Q$9))/($B$11+$C$11+$F$11)</f>
        <v>0</v>
      </c>
      <c r="DL810">
        <v>6</v>
      </c>
      <c r="DM810">
        <v>0.5</v>
      </c>
      <c r="DN810" t="s">
        <v>438</v>
      </c>
      <c r="DO810">
        <v>2</v>
      </c>
      <c r="DP810" t="b">
        <v>1</v>
      </c>
      <c r="DQ810">
        <v>1761421955.26667</v>
      </c>
      <c r="DR810">
        <v>400.903533333333</v>
      </c>
      <c r="DS810">
        <v>420.163333333333</v>
      </c>
      <c r="DT810">
        <v>45.7861333333333</v>
      </c>
      <c r="DU810">
        <v>25.62046</v>
      </c>
      <c r="DV810">
        <v>399.8064</v>
      </c>
      <c r="DW810">
        <v>45.8302466666667</v>
      </c>
      <c r="DX810">
        <v>499.985933333333</v>
      </c>
      <c r="DY810">
        <v>90.1943333333333</v>
      </c>
      <c r="DZ810">
        <v>0.0355725066666667</v>
      </c>
      <c r="EA810">
        <v>44.2760866666667</v>
      </c>
      <c r="EB810">
        <v>42.0168266666667</v>
      </c>
      <c r="EC810">
        <v>999.9</v>
      </c>
      <c r="ED810">
        <v>0</v>
      </c>
      <c r="EE810">
        <v>0</v>
      </c>
      <c r="EF810">
        <v>10001.5413333333</v>
      </c>
      <c r="EG810">
        <v>0</v>
      </c>
      <c r="EH810">
        <v>1263.01733333333</v>
      </c>
      <c r="EI810">
        <v>-19.2596266666667</v>
      </c>
      <c r="EJ810">
        <v>420.1404</v>
      </c>
      <c r="EK810">
        <v>431.211266666667</v>
      </c>
      <c r="EL810">
        <v>20.1656666666667</v>
      </c>
      <c r="EM810">
        <v>420.163333333333</v>
      </c>
      <c r="EN810">
        <v>25.62046</v>
      </c>
      <c r="EO810">
        <v>4.12964933333333</v>
      </c>
      <c r="EP810">
        <v>2.31082133333333</v>
      </c>
      <c r="EQ810">
        <v>29.4582133333333</v>
      </c>
      <c r="ER810">
        <v>19.7520133333333</v>
      </c>
      <c r="ES810">
        <v>1199.99466666667</v>
      </c>
      <c r="ET810">
        <v>0.96699</v>
      </c>
      <c r="EU810">
        <v>0.0330096</v>
      </c>
      <c r="EV810">
        <v>0</v>
      </c>
      <c r="EW810">
        <v>1184.672</v>
      </c>
      <c r="EX810">
        <v>5.00059</v>
      </c>
      <c r="EY810">
        <v>15068.0933333333</v>
      </c>
      <c r="EZ810">
        <v>10358.6333333333</v>
      </c>
      <c r="FA810">
        <v>57.875</v>
      </c>
      <c r="FB810">
        <v>59.312</v>
      </c>
      <c r="FC810">
        <v>58.0248</v>
      </c>
      <c r="FD810">
        <v>58.9080666666667</v>
      </c>
      <c r="FE810">
        <v>59.0496</v>
      </c>
      <c r="FF810">
        <v>1155.54466666667</v>
      </c>
      <c r="FG810">
        <v>39.45</v>
      </c>
      <c r="FH810">
        <v>0</v>
      </c>
      <c r="FI810">
        <v>1761421924.3</v>
      </c>
      <c r="FJ810">
        <v>0</v>
      </c>
      <c r="FK810">
        <v>1184.1908</v>
      </c>
      <c r="FL810">
        <v>-13.9138461944218</v>
      </c>
      <c r="FM810">
        <v>-166.176923332387</v>
      </c>
      <c r="FN810">
        <v>15063.176</v>
      </c>
      <c r="FO810">
        <v>15</v>
      </c>
      <c r="FP810">
        <v>0</v>
      </c>
      <c r="FQ810" t="s">
        <v>439</v>
      </c>
      <c r="FR810">
        <v>0</v>
      </c>
      <c r="FS810">
        <v>0</v>
      </c>
      <c r="FT810">
        <v>0</v>
      </c>
      <c r="FU810">
        <v>0</v>
      </c>
      <c r="FV810">
        <v>0</v>
      </c>
      <c r="FW810">
        <v>0</v>
      </c>
      <c r="FX810">
        <v>0</v>
      </c>
      <c r="FY810">
        <v>0</v>
      </c>
      <c r="FZ810">
        <v>0</v>
      </c>
      <c r="GA810">
        <v>0</v>
      </c>
      <c r="GB810">
        <v>0</v>
      </c>
      <c r="GC810">
        <v>-19.203175</v>
      </c>
      <c r="GD810">
        <v>-2.44489172932329</v>
      </c>
      <c r="GE810">
        <v>0.402939146615218</v>
      </c>
      <c r="GF810">
        <v>0</v>
      </c>
      <c r="GG810">
        <v>1185.32794117647</v>
      </c>
      <c r="GH810">
        <v>-17.613598187856</v>
      </c>
      <c r="GI810">
        <v>1.75355735814501</v>
      </c>
      <c r="GJ810">
        <v>-1</v>
      </c>
      <c r="GK810">
        <v>20.16787</v>
      </c>
      <c r="GL810">
        <v>-0.113305263157945</v>
      </c>
      <c r="GM810">
        <v>0.011431233529239</v>
      </c>
      <c r="GN810">
        <v>0</v>
      </c>
      <c r="GO810">
        <v>0</v>
      </c>
      <c r="GP810">
        <v>2</v>
      </c>
      <c r="GQ810" t="s">
        <v>473</v>
      </c>
      <c r="GR810">
        <v>3.12801</v>
      </c>
      <c r="GS810">
        <v>2.71346</v>
      </c>
      <c r="GT810">
        <v>0.0819913</v>
      </c>
      <c r="GU810">
        <v>0.0857025</v>
      </c>
      <c r="GV810">
        <v>0.155382</v>
      </c>
      <c r="GW810">
        <v>0.103265</v>
      </c>
      <c r="GX810">
        <v>33235.1</v>
      </c>
      <c r="GY810">
        <v>35073.1</v>
      </c>
      <c r="GZ810">
        <v>32865.3</v>
      </c>
      <c r="HA810">
        <v>34844</v>
      </c>
      <c r="HB810">
        <v>39676.2</v>
      </c>
      <c r="HC810">
        <v>45027.3</v>
      </c>
      <c r="HD810">
        <v>51587.9</v>
      </c>
      <c r="HE810">
        <v>55851.3</v>
      </c>
      <c r="HF810">
        <v>1.72243</v>
      </c>
      <c r="HG810">
        <v>1.57348</v>
      </c>
      <c r="HH810">
        <v>-0.0815913</v>
      </c>
      <c r="HI810">
        <v>0</v>
      </c>
      <c r="HJ810">
        <v>43.3262</v>
      </c>
      <c r="HK810">
        <v>999.9</v>
      </c>
      <c r="HL810">
        <v>55.341</v>
      </c>
      <c r="HM810">
        <v>30.383</v>
      </c>
      <c r="HN810">
        <v>26.722</v>
      </c>
      <c r="HO810">
        <v>60.4298</v>
      </c>
      <c r="HP810">
        <v>41.4583</v>
      </c>
      <c r="HQ810">
        <v>1</v>
      </c>
      <c r="HR810">
        <v>1.93572</v>
      </c>
      <c r="HS810">
        <v>2.81856</v>
      </c>
      <c r="HT810">
        <v>20.0997</v>
      </c>
      <c r="HU810">
        <v>5.18884</v>
      </c>
      <c r="HV810">
        <v>12.0158</v>
      </c>
      <c r="HW810">
        <v>4.97055</v>
      </c>
      <c r="HX810">
        <v>3.29497</v>
      </c>
      <c r="HY810">
        <v>9999</v>
      </c>
      <c r="HZ810">
        <v>9999</v>
      </c>
      <c r="IA810">
        <v>999.9</v>
      </c>
      <c r="IB810">
        <v>9999</v>
      </c>
      <c r="IC810">
        <v>1.86325</v>
      </c>
      <c r="ID810">
        <v>1.86812</v>
      </c>
      <c r="IE810">
        <v>1.86784</v>
      </c>
      <c r="IF810">
        <v>1.86905</v>
      </c>
      <c r="IG810">
        <v>1.86981</v>
      </c>
      <c r="IH810">
        <v>1.8659</v>
      </c>
      <c r="II810">
        <v>1.86699</v>
      </c>
      <c r="IJ810">
        <v>1.86842</v>
      </c>
      <c r="IK810">
        <v>5</v>
      </c>
      <c r="IL810">
        <v>0</v>
      </c>
      <c r="IM810">
        <v>0</v>
      </c>
      <c r="IN810">
        <v>0</v>
      </c>
      <c r="IO810" t="s">
        <v>441</v>
      </c>
      <c r="IP810" t="s">
        <v>442</v>
      </c>
      <c r="IQ810" t="s">
        <v>443</v>
      </c>
      <c r="IR810" t="s">
        <v>443</v>
      </c>
      <c r="IS810" t="s">
        <v>443</v>
      </c>
      <c r="IT810" t="s">
        <v>443</v>
      </c>
      <c r="IU810">
        <v>0</v>
      </c>
      <c r="IV810">
        <v>100</v>
      </c>
      <c r="IW810">
        <v>100</v>
      </c>
      <c r="IX810">
        <v>1.097</v>
      </c>
      <c r="IY810">
        <v>-0.0441</v>
      </c>
      <c r="IZ810">
        <v>1.09748391826392</v>
      </c>
      <c r="JA810">
        <v>0</v>
      </c>
      <c r="JB810">
        <v>0</v>
      </c>
      <c r="JC810">
        <v>0</v>
      </c>
      <c r="JD810">
        <v>-0.0441141096964596</v>
      </c>
      <c r="JE810">
        <v>0</v>
      </c>
      <c r="JF810">
        <v>0</v>
      </c>
      <c r="JG810">
        <v>0</v>
      </c>
      <c r="JH810">
        <v>5</v>
      </c>
      <c r="JI810">
        <v>2273</v>
      </c>
      <c r="JJ810">
        <v>0</v>
      </c>
      <c r="JK810">
        <v>25</v>
      </c>
      <c r="JL810">
        <v>29357032.7</v>
      </c>
      <c r="JM810">
        <v>29357032.7</v>
      </c>
      <c r="JN810">
        <v>1.04126</v>
      </c>
      <c r="JO810">
        <v>2.63062</v>
      </c>
      <c r="JP810">
        <v>1.54785</v>
      </c>
      <c r="JQ810">
        <v>2.31445</v>
      </c>
      <c r="JR810">
        <v>1.64673</v>
      </c>
      <c r="JS810">
        <v>2.35962</v>
      </c>
      <c r="JT810">
        <v>34.236</v>
      </c>
      <c r="JU810">
        <v>24.1838</v>
      </c>
      <c r="JV810">
        <v>18</v>
      </c>
      <c r="JW810">
        <v>499.13</v>
      </c>
      <c r="JX810">
        <v>392.533</v>
      </c>
      <c r="JY810">
        <v>40.4779</v>
      </c>
      <c r="JZ810">
        <v>49.62</v>
      </c>
      <c r="KA810">
        <v>30.0002</v>
      </c>
      <c r="KB810">
        <v>49.2978</v>
      </c>
      <c r="KC810">
        <v>49.1572</v>
      </c>
      <c r="KD810">
        <v>20.8611</v>
      </c>
      <c r="KE810">
        <v>0</v>
      </c>
      <c r="KF810">
        <v>100</v>
      </c>
      <c r="KG810">
        <v>40.4625</v>
      </c>
      <c r="KH810">
        <v>440.232</v>
      </c>
      <c r="KI810">
        <v>26.2864</v>
      </c>
      <c r="KJ810">
        <v>93.55</v>
      </c>
      <c r="KK810">
        <v>90.3898</v>
      </c>
    </row>
    <row r="811" spans="1:297">
      <c r="A811">
        <v>795</v>
      </c>
      <c r="B811">
        <v>1761421969</v>
      </c>
      <c r="C811">
        <v>13788</v>
      </c>
      <c r="D811" t="s">
        <v>2040</v>
      </c>
      <c r="E811" t="s">
        <v>2041</v>
      </c>
      <c r="F811">
        <v>5</v>
      </c>
      <c r="G811" t="s">
        <v>1989</v>
      </c>
      <c r="H811" t="s">
        <v>436</v>
      </c>
      <c r="I811">
        <v>1761421960.35714</v>
      </c>
      <c r="J811">
        <f>(K811)/1000</f>
        <v>0</v>
      </c>
      <c r="K811">
        <f>IF(DP811, AN811, AH811)</f>
        <v>0</v>
      </c>
      <c r="L811">
        <f>IF(DP811, AI811, AG811)</f>
        <v>0</v>
      </c>
      <c r="M811">
        <f>DR811 - IF(AU811&gt;1, L811*DL811*100.0/(AW811), 0)</f>
        <v>0</v>
      </c>
      <c r="N811">
        <f>((T811-J811/2)*M811-L811)/(T811+J811/2)</f>
        <v>0</v>
      </c>
      <c r="O811">
        <f>N811*(DY811+DZ811)/1000.0</f>
        <v>0</v>
      </c>
      <c r="P811">
        <f>(DR811 - IF(AU811&gt;1, L811*DL811*100.0/(AW811), 0))*(DY811+DZ811)/1000.0</f>
        <v>0</v>
      </c>
      <c r="Q811">
        <f>2.0/((1/S811-1/R811)+SIGN(S811)*SQRT((1/S811-1/R811)*(1/S811-1/R811) + 4*DM811/((DM811+1)*(DM811+1))*(2*1/S811*1/R811-1/R811*1/R811)))</f>
        <v>0</v>
      </c>
      <c r="R811">
        <f>IF(LEFT(DN811,1)&lt;&gt;"0",IF(LEFT(DN811,1)="1",3.0,DO811),$D$5+$E$5*(EF811*DY811/($K$5*1000))+$F$5*(EF811*DY811/($K$5*1000))*MAX(MIN(DL811,$J$5),$I$5)*MAX(MIN(DL811,$J$5),$I$5)+$G$5*MAX(MIN(DL811,$J$5),$I$5)*(EF811*DY811/($K$5*1000))+$H$5*(EF811*DY811/($K$5*1000))*(EF811*DY811/($K$5*1000)))</f>
        <v>0</v>
      </c>
      <c r="S811">
        <f>J811*(1000-(1000*0.61365*exp(17.502*W811/(240.97+W811))/(DY811+DZ811)+DT811)/2)/(1000*0.61365*exp(17.502*W811/(240.97+W811))/(DY811+DZ811)-DT811)</f>
        <v>0</v>
      </c>
      <c r="T811">
        <f>1/((DM811+1)/(Q811/1.6)+1/(R811/1.37)) + DM811/((DM811+1)/(Q811/1.6) + DM811/(R811/1.37))</f>
        <v>0</v>
      </c>
      <c r="U811">
        <f>(DH811*DK811)</f>
        <v>0</v>
      </c>
      <c r="V811">
        <f>(EA811+(U811+2*0.95*5.67E-8*(((EA811+$B$7)+273)^4-(EA811+273)^4)-44100*J811)/(1.84*29.3*R811+8*0.95*5.67E-8*(EA811+273)^3))</f>
        <v>0</v>
      </c>
      <c r="W811">
        <f>($C$7*EB811+$D$7*EC811+$E$7*V811)</f>
        <v>0</v>
      </c>
      <c r="X811">
        <f>0.61365*exp(17.502*W811/(240.97+W811))</f>
        <v>0</v>
      </c>
      <c r="Y811">
        <f>(Z811/AA811*100)</f>
        <v>0</v>
      </c>
      <c r="Z811">
        <f>DT811*(DY811+DZ811)/1000</f>
        <v>0</v>
      </c>
      <c r="AA811">
        <f>0.61365*exp(17.502*EA811/(240.97+EA811))</f>
        <v>0</v>
      </c>
      <c r="AB811">
        <f>(X811-DT811*(DY811+DZ811)/1000)</f>
        <v>0</v>
      </c>
      <c r="AC811">
        <f>(-J811*44100)</f>
        <v>0</v>
      </c>
      <c r="AD811">
        <f>2*29.3*R811*0.92*(EA811-W811)</f>
        <v>0</v>
      </c>
      <c r="AE811">
        <f>2*0.95*5.67E-8*(((EA811+$B$7)+273)^4-(W811+273)^4)</f>
        <v>0</v>
      </c>
      <c r="AF811">
        <f>U811+AE811+AC811+AD811</f>
        <v>0</v>
      </c>
      <c r="AG811">
        <f>DX811*AU811*(DS811-DR811*(1000-AU811*DU811)/(1000-AU811*DT811))/(100*DL811)</f>
        <v>0</v>
      </c>
      <c r="AH811">
        <f>1000*DX811*AU811*(DT811-DU811)/(100*DL811*(1000-AU811*DT811))</f>
        <v>0</v>
      </c>
      <c r="AI811">
        <f>(AJ811 - AK811 - DY811*1E3/(8.314*(EA811+273.15)) * AM811/DX811 * AL811) * DX811/(100*DL811) * (1000 - DU811)/1000</f>
        <v>0</v>
      </c>
      <c r="AJ811">
        <v>438.182929333609</v>
      </c>
      <c r="AK811">
        <v>423.60593939394</v>
      </c>
      <c r="AL811">
        <v>0.834998199331778</v>
      </c>
      <c r="AM811">
        <v>65.5647914512343</v>
      </c>
      <c r="AN811">
        <f>(AP811 - AO811 + DY811*1E3/(8.314*(EA811+273.15)) * AR811/DX811 * AQ811) * DX811/(100*DL811) * 1000/(1000 - AP811)</f>
        <v>0</v>
      </c>
      <c r="AO811">
        <v>25.6262918287815</v>
      </c>
      <c r="AP811">
        <v>45.7630351515151</v>
      </c>
      <c r="AQ811">
        <v>-5.02003949647178e-05</v>
      </c>
      <c r="AR811">
        <v>111.014895509676</v>
      </c>
      <c r="AS811">
        <v>0</v>
      </c>
      <c r="AT811">
        <v>0</v>
      </c>
      <c r="AU811">
        <f>IF(AS811*$H$13&gt;=AW811,1.0,(AW811/(AW811-AS811*$H$13)))</f>
        <v>0</v>
      </c>
      <c r="AV811">
        <f>(AU811-1)*100</f>
        <v>0</v>
      </c>
      <c r="AW811">
        <f>MAX(0,($B$13+$C$13*EF811)/(1+$D$13*EF811)*DY811/(EA811+273)*$E$13)</f>
        <v>0</v>
      </c>
      <c r="AX811" t="s">
        <v>437</v>
      </c>
      <c r="AY811" t="s">
        <v>437</v>
      </c>
      <c r="AZ811">
        <v>0</v>
      </c>
      <c r="BA811">
        <v>0</v>
      </c>
      <c r="BB811">
        <f>1-AZ811/BA811</f>
        <v>0</v>
      </c>
      <c r="BC811">
        <v>0</v>
      </c>
      <c r="BD811" t="s">
        <v>437</v>
      </c>
      <c r="BE811" t="s">
        <v>437</v>
      </c>
      <c r="BF811">
        <v>0</v>
      </c>
      <c r="BG811">
        <v>0</v>
      </c>
      <c r="BH811">
        <f>1-BF811/BG811</f>
        <v>0</v>
      </c>
      <c r="BI811">
        <v>0.5</v>
      </c>
      <c r="BJ811">
        <f>DI811</f>
        <v>0</v>
      </c>
      <c r="BK811">
        <f>L811</f>
        <v>0</v>
      </c>
      <c r="BL811">
        <f>BH811*BI811*BJ811</f>
        <v>0</v>
      </c>
      <c r="BM811">
        <f>(BK811-BC811)/BJ811</f>
        <v>0</v>
      </c>
      <c r="BN811">
        <f>(BA811-BG811)/BG811</f>
        <v>0</v>
      </c>
      <c r="BO811">
        <f>AZ811/(BB811+AZ811/BG811)</f>
        <v>0</v>
      </c>
      <c r="BP811" t="s">
        <v>437</v>
      </c>
      <c r="BQ811">
        <v>0</v>
      </c>
      <c r="BR811">
        <f>IF(BQ811&lt;&gt;0, BQ811, BO811)</f>
        <v>0</v>
      </c>
      <c r="BS811">
        <f>1-BR811/BG811</f>
        <v>0</v>
      </c>
      <c r="BT811">
        <f>(BG811-BF811)/(BG811-BR811)</f>
        <v>0</v>
      </c>
      <c r="BU811">
        <f>(BA811-BG811)/(BA811-BR811)</f>
        <v>0</v>
      </c>
      <c r="BV811">
        <f>(BG811-BF811)/(BG811-AZ811)</f>
        <v>0</v>
      </c>
      <c r="BW811">
        <f>(BA811-BG811)/(BA811-AZ811)</f>
        <v>0</v>
      </c>
      <c r="BX811">
        <f>(BT811*BR811/BF811)</f>
        <v>0</v>
      </c>
      <c r="BY811">
        <f>(1-BX811)</f>
        <v>0</v>
      </c>
      <c r="DH811">
        <f>$B$11*EG811+$C$11*EH811+$F$11*ES811*(1-EV811)</f>
        <v>0</v>
      </c>
      <c r="DI811">
        <f>DH811*DJ811</f>
        <v>0</v>
      </c>
      <c r="DJ811">
        <f>($B$11*$D$9+$C$11*$D$9+$F$11*((FF811+EX811)/MAX(FF811+EX811+FG811, 0.1)*$I$9+FG811/MAX(FF811+EX811+FG811, 0.1)*$J$9))/($B$11+$C$11+$F$11)</f>
        <v>0</v>
      </c>
      <c r="DK811">
        <f>($B$11*$K$9+$C$11*$K$9+$F$11*((FF811+EX811)/MAX(FF811+EX811+FG811, 0.1)*$P$9+FG811/MAX(FF811+EX811+FG811, 0.1)*$Q$9))/($B$11+$C$11+$F$11)</f>
        <v>0</v>
      </c>
      <c r="DL811">
        <v>6</v>
      </c>
      <c r="DM811">
        <v>0.5</v>
      </c>
      <c r="DN811" t="s">
        <v>438</v>
      </c>
      <c r="DO811">
        <v>2</v>
      </c>
      <c r="DP811" t="b">
        <v>1</v>
      </c>
      <c r="DQ811">
        <v>1761421960.35714</v>
      </c>
      <c r="DR811">
        <v>401.442785714286</v>
      </c>
      <c r="DS811">
        <v>422.858714285714</v>
      </c>
      <c r="DT811">
        <v>45.7764857142857</v>
      </c>
      <c r="DU811">
        <v>25.6231214285714</v>
      </c>
      <c r="DV811">
        <v>400.345357142857</v>
      </c>
      <c r="DW811">
        <v>45.8205928571428</v>
      </c>
      <c r="DX811">
        <v>499.990357142857</v>
      </c>
      <c r="DY811">
        <v>90.1944357142857</v>
      </c>
      <c r="DZ811">
        <v>0.0355774071428571</v>
      </c>
      <c r="EA811">
        <v>44.27515</v>
      </c>
      <c r="EB811">
        <v>42.02475</v>
      </c>
      <c r="EC811">
        <v>999.9</v>
      </c>
      <c r="ED811">
        <v>0</v>
      </c>
      <c r="EE811">
        <v>0</v>
      </c>
      <c r="EF811">
        <v>10008.6142857143</v>
      </c>
      <c r="EG811">
        <v>0</v>
      </c>
      <c r="EH811">
        <v>1263.00214285714</v>
      </c>
      <c r="EI811">
        <v>-21.4159071428571</v>
      </c>
      <c r="EJ811">
        <v>420.701142857143</v>
      </c>
      <c r="EK811">
        <v>433.978714285714</v>
      </c>
      <c r="EL811">
        <v>20.15335</v>
      </c>
      <c r="EM811">
        <v>422.858714285714</v>
      </c>
      <c r="EN811">
        <v>25.6231214285714</v>
      </c>
      <c r="EO811">
        <v>4.12878357142857</v>
      </c>
      <c r="EP811">
        <v>2.31106285714286</v>
      </c>
      <c r="EQ811">
        <v>29.4545785714286</v>
      </c>
      <c r="ER811">
        <v>19.7537142857143</v>
      </c>
      <c r="ES811">
        <v>1199.98714285714</v>
      </c>
      <c r="ET811">
        <v>0.96699</v>
      </c>
      <c r="EU811">
        <v>0.0330096</v>
      </c>
      <c r="EV811">
        <v>0</v>
      </c>
      <c r="EW811">
        <v>1183.47571428571</v>
      </c>
      <c r="EX811">
        <v>5.00059</v>
      </c>
      <c r="EY811">
        <v>15054.2</v>
      </c>
      <c r="EZ811">
        <v>10358.5714285714</v>
      </c>
      <c r="FA811">
        <v>57.875</v>
      </c>
      <c r="FB811">
        <v>59.312</v>
      </c>
      <c r="FC811">
        <v>58.0221428571429</v>
      </c>
      <c r="FD811">
        <v>58.9237142857143</v>
      </c>
      <c r="FE811">
        <v>59.0531428571429</v>
      </c>
      <c r="FF811">
        <v>1155.53714285714</v>
      </c>
      <c r="FG811">
        <v>39.45</v>
      </c>
      <c r="FH811">
        <v>0</v>
      </c>
      <c r="FI811">
        <v>1761421929.1</v>
      </c>
      <c r="FJ811">
        <v>0</v>
      </c>
      <c r="FK811">
        <v>1183.2492</v>
      </c>
      <c r="FL811">
        <v>-9.42769234213049</v>
      </c>
      <c r="FM811">
        <v>-129.023077120589</v>
      </c>
      <c r="FN811">
        <v>15051.092</v>
      </c>
      <c r="FO811">
        <v>15</v>
      </c>
      <c r="FP811">
        <v>0</v>
      </c>
      <c r="FQ811" t="s">
        <v>439</v>
      </c>
      <c r="FR811">
        <v>0</v>
      </c>
      <c r="FS811">
        <v>0</v>
      </c>
      <c r="FT811">
        <v>0</v>
      </c>
      <c r="FU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A811">
        <v>0</v>
      </c>
      <c r="GB811">
        <v>0</v>
      </c>
      <c r="GC811">
        <v>-20.771780952381</v>
      </c>
      <c r="GD811">
        <v>-22.8132935064935</v>
      </c>
      <c r="GE811">
        <v>2.99336301103419</v>
      </c>
      <c r="GF811">
        <v>0</v>
      </c>
      <c r="GG811">
        <v>1183.97852941176</v>
      </c>
      <c r="GH811">
        <v>-12.6155844254343</v>
      </c>
      <c r="GI811">
        <v>1.27691754847582</v>
      </c>
      <c r="GJ811">
        <v>-1</v>
      </c>
      <c r="GK811">
        <v>20.1587904761905</v>
      </c>
      <c r="GL811">
        <v>-0.147522077922058</v>
      </c>
      <c r="GM811">
        <v>0.0150047581266711</v>
      </c>
      <c r="GN811">
        <v>0</v>
      </c>
      <c r="GO811">
        <v>0</v>
      </c>
      <c r="GP811">
        <v>2</v>
      </c>
      <c r="GQ811" t="s">
        <v>473</v>
      </c>
      <c r="GR811">
        <v>3.12791</v>
      </c>
      <c r="GS811">
        <v>2.71349</v>
      </c>
      <c r="GT811">
        <v>0.0827291</v>
      </c>
      <c r="GU811">
        <v>0.0876434</v>
      </c>
      <c r="GV811">
        <v>0.15537</v>
      </c>
      <c r="GW811">
        <v>0.103272</v>
      </c>
      <c r="GX811">
        <v>33208.5</v>
      </c>
      <c r="GY811">
        <v>34999</v>
      </c>
      <c r="GZ811">
        <v>32865.4</v>
      </c>
      <c r="HA811">
        <v>34844.3</v>
      </c>
      <c r="HB811">
        <v>39677</v>
      </c>
      <c r="HC811">
        <v>45027.3</v>
      </c>
      <c r="HD811">
        <v>51588</v>
      </c>
      <c r="HE811">
        <v>55851.5</v>
      </c>
      <c r="HF811">
        <v>1.72257</v>
      </c>
      <c r="HG811">
        <v>1.5735</v>
      </c>
      <c r="HH811">
        <v>-0.0815839</v>
      </c>
      <c r="HI811">
        <v>0</v>
      </c>
      <c r="HJ811">
        <v>43.3353</v>
      </c>
      <c r="HK811">
        <v>999.9</v>
      </c>
      <c r="HL811">
        <v>55.366</v>
      </c>
      <c r="HM811">
        <v>30.393</v>
      </c>
      <c r="HN811">
        <v>26.7468</v>
      </c>
      <c r="HO811">
        <v>60.2298</v>
      </c>
      <c r="HP811">
        <v>41.5825</v>
      </c>
      <c r="HQ811">
        <v>1</v>
      </c>
      <c r="HR811">
        <v>1.93604</v>
      </c>
      <c r="HS811">
        <v>2.86504</v>
      </c>
      <c r="HT811">
        <v>20.099</v>
      </c>
      <c r="HU811">
        <v>5.18764</v>
      </c>
      <c r="HV811">
        <v>12.0153</v>
      </c>
      <c r="HW811">
        <v>4.97035</v>
      </c>
      <c r="HX811">
        <v>3.29492</v>
      </c>
      <c r="HY811">
        <v>9999</v>
      </c>
      <c r="HZ811">
        <v>9999</v>
      </c>
      <c r="IA811">
        <v>999.9</v>
      </c>
      <c r="IB811">
        <v>9999</v>
      </c>
      <c r="IC811">
        <v>1.86325</v>
      </c>
      <c r="ID811">
        <v>1.86812</v>
      </c>
      <c r="IE811">
        <v>1.86783</v>
      </c>
      <c r="IF811">
        <v>1.86905</v>
      </c>
      <c r="IG811">
        <v>1.86981</v>
      </c>
      <c r="IH811">
        <v>1.86589</v>
      </c>
      <c r="II811">
        <v>1.867</v>
      </c>
      <c r="IJ811">
        <v>1.86842</v>
      </c>
      <c r="IK811">
        <v>5</v>
      </c>
      <c r="IL811">
        <v>0</v>
      </c>
      <c r="IM811">
        <v>0</v>
      </c>
      <c r="IN811">
        <v>0</v>
      </c>
      <c r="IO811" t="s">
        <v>441</v>
      </c>
      <c r="IP811" t="s">
        <v>442</v>
      </c>
      <c r="IQ811" t="s">
        <v>443</v>
      </c>
      <c r="IR811" t="s">
        <v>443</v>
      </c>
      <c r="IS811" t="s">
        <v>443</v>
      </c>
      <c r="IT811" t="s">
        <v>443</v>
      </c>
      <c r="IU811">
        <v>0</v>
      </c>
      <c r="IV811">
        <v>100</v>
      </c>
      <c r="IW811">
        <v>100</v>
      </c>
      <c r="IX811">
        <v>1.097</v>
      </c>
      <c r="IY811">
        <v>-0.0441</v>
      </c>
      <c r="IZ811">
        <v>1.09748391826392</v>
      </c>
      <c r="JA811">
        <v>0</v>
      </c>
      <c r="JB811">
        <v>0</v>
      </c>
      <c r="JC811">
        <v>0</v>
      </c>
      <c r="JD811">
        <v>-0.0441141096964596</v>
      </c>
      <c r="JE811">
        <v>0</v>
      </c>
      <c r="JF811">
        <v>0</v>
      </c>
      <c r="JG811">
        <v>0</v>
      </c>
      <c r="JH811">
        <v>5</v>
      </c>
      <c r="JI811">
        <v>2273</v>
      </c>
      <c r="JJ811">
        <v>0</v>
      </c>
      <c r="JK811">
        <v>25</v>
      </c>
      <c r="JL811">
        <v>29357032.8</v>
      </c>
      <c r="JM811">
        <v>29357032.8</v>
      </c>
      <c r="JN811">
        <v>1.073</v>
      </c>
      <c r="JO811">
        <v>2.62817</v>
      </c>
      <c r="JP811">
        <v>1.54785</v>
      </c>
      <c r="JQ811">
        <v>2.31445</v>
      </c>
      <c r="JR811">
        <v>1.64673</v>
      </c>
      <c r="JS811">
        <v>2.35352</v>
      </c>
      <c r="JT811">
        <v>34.236</v>
      </c>
      <c r="JU811">
        <v>24.1838</v>
      </c>
      <c r="JV811">
        <v>18</v>
      </c>
      <c r="JW811">
        <v>499.214</v>
      </c>
      <c r="JX811">
        <v>392.528</v>
      </c>
      <c r="JY811">
        <v>40.457</v>
      </c>
      <c r="JZ811">
        <v>49.6197</v>
      </c>
      <c r="KA811">
        <v>30.0001</v>
      </c>
      <c r="KB811">
        <v>49.2935</v>
      </c>
      <c r="KC811">
        <v>49.153</v>
      </c>
      <c r="KD811">
        <v>21.5079</v>
      </c>
      <c r="KE811">
        <v>0</v>
      </c>
      <c r="KF811">
        <v>100</v>
      </c>
      <c r="KG811">
        <v>40.4368</v>
      </c>
      <c r="KH811">
        <v>460.507</v>
      </c>
      <c r="KI811">
        <v>26.2864</v>
      </c>
      <c r="KJ811">
        <v>93.5503</v>
      </c>
      <c r="KK811">
        <v>90.3904</v>
      </c>
    </row>
    <row r="812" spans="1:297">
      <c r="A812">
        <v>796</v>
      </c>
      <c r="B812">
        <v>1761421974</v>
      </c>
      <c r="C812">
        <v>13793</v>
      </c>
      <c r="D812" t="s">
        <v>2042</v>
      </c>
      <c r="E812" t="s">
        <v>2043</v>
      </c>
      <c r="F812">
        <v>5</v>
      </c>
      <c r="G812" t="s">
        <v>1989</v>
      </c>
      <c r="H812" t="s">
        <v>436</v>
      </c>
      <c r="I812">
        <v>1761421965.84615</v>
      </c>
      <c r="J812">
        <f>(K812)/1000</f>
        <v>0</v>
      </c>
      <c r="K812">
        <f>IF(DP812, AN812, AH812)</f>
        <v>0</v>
      </c>
      <c r="L812">
        <f>IF(DP812, AI812, AG812)</f>
        <v>0</v>
      </c>
      <c r="M812">
        <f>DR812 - IF(AU812&gt;1, L812*DL812*100.0/(AW812), 0)</f>
        <v>0</v>
      </c>
      <c r="N812">
        <f>((T812-J812/2)*M812-L812)/(T812+J812/2)</f>
        <v>0</v>
      </c>
      <c r="O812">
        <f>N812*(DY812+DZ812)/1000.0</f>
        <v>0</v>
      </c>
      <c r="P812">
        <f>(DR812 - IF(AU812&gt;1, L812*DL812*100.0/(AW812), 0))*(DY812+DZ812)/1000.0</f>
        <v>0</v>
      </c>
      <c r="Q812">
        <f>2.0/((1/S812-1/R812)+SIGN(S812)*SQRT((1/S812-1/R812)*(1/S812-1/R812) + 4*DM812/((DM812+1)*(DM812+1))*(2*1/S812*1/R812-1/R812*1/R812)))</f>
        <v>0</v>
      </c>
      <c r="R812">
        <f>IF(LEFT(DN812,1)&lt;&gt;"0",IF(LEFT(DN812,1)="1",3.0,DO812),$D$5+$E$5*(EF812*DY812/($K$5*1000))+$F$5*(EF812*DY812/($K$5*1000))*MAX(MIN(DL812,$J$5),$I$5)*MAX(MIN(DL812,$J$5),$I$5)+$G$5*MAX(MIN(DL812,$J$5),$I$5)*(EF812*DY812/($K$5*1000))+$H$5*(EF812*DY812/($K$5*1000))*(EF812*DY812/($K$5*1000)))</f>
        <v>0</v>
      </c>
      <c r="S812">
        <f>J812*(1000-(1000*0.61365*exp(17.502*W812/(240.97+W812))/(DY812+DZ812)+DT812)/2)/(1000*0.61365*exp(17.502*W812/(240.97+W812))/(DY812+DZ812)-DT812)</f>
        <v>0</v>
      </c>
      <c r="T812">
        <f>1/((DM812+1)/(Q812/1.6)+1/(R812/1.37)) + DM812/((DM812+1)/(Q812/1.6) + DM812/(R812/1.37))</f>
        <v>0</v>
      </c>
      <c r="U812">
        <f>(DH812*DK812)</f>
        <v>0</v>
      </c>
      <c r="V812">
        <f>(EA812+(U812+2*0.95*5.67E-8*(((EA812+$B$7)+273)^4-(EA812+273)^4)-44100*J812)/(1.84*29.3*R812+8*0.95*5.67E-8*(EA812+273)^3))</f>
        <v>0</v>
      </c>
      <c r="W812">
        <f>($C$7*EB812+$D$7*EC812+$E$7*V812)</f>
        <v>0</v>
      </c>
      <c r="X812">
        <f>0.61365*exp(17.502*W812/(240.97+W812))</f>
        <v>0</v>
      </c>
      <c r="Y812">
        <f>(Z812/AA812*100)</f>
        <v>0</v>
      </c>
      <c r="Z812">
        <f>DT812*(DY812+DZ812)/1000</f>
        <v>0</v>
      </c>
      <c r="AA812">
        <f>0.61365*exp(17.502*EA812/(240.97+EA812))</f>
        <v>0</v>
      </c>
      <c r="AB812">
        <f>(X812-DT812*(DY812+DZ812)/1000)</f>
        <v>0</v>
      </c>
      <c r="AC812">
        <f>(-J812*44100)</f>
        <v>0</v>
      </c>
      <c r="AD812">
        <f>2*29.3*R812*0.92*(EA812-W812)</f>
        <v>0</v>
      </c>
      <c r="AE812">
        <f>2*0.95*5.67E-8*(((EA812+$B$7)+273)^4-(W812+273)^4)</f>
        <v>0</v>
      </c>
      <c r="AF812">
        <f>U812+AE812+AC812+AD812</f>
        <v>0</v>
      </c>
      <c r="AG812">
        <f>DX812*AU812*(DS812-DR812*(1000-AU812*DU812)/(1000-AU812*DT812))/(100*DL812)</f>
        <v>0</v>
      </c>
      <c r="AH812">
        <f>1000*DX812*AU812*(DT812-DU812)/(100*DL812*(1000-AU812*DT812))</f>
        <v>0</v>
      </c>
      <c r="AI812">
        <f>(AJ812 - AK812 - DY812*1E3/(8.314*(EA812+273.15)) * AM812/DX812 * AL812) * DX812/(100*DL812) * (1000 - DU812)/1000</f>
        <v>0</v>
      </c>
      <c r="AJ812">
        <v>452.67484237983</v>
      </c>
      <c r="AK812">
        <v>432.973333333333</v>
      </c>
      <c r="AL812">
        <v>1.99756812727979</v>
      </c>
      <c r="AM812">
        <v>65.5647914512343</v>
      </c>
      <c r="AN812">
        <f>(AP812 - AO812 + DY812*1E3/(8.314*(EA812+273.15)) * AR812/DX812 * AQ812) * DX812/(100*DL812) * 1000/(1000 - AP812)</f>
        <v>0</v>
      </c>
      <c r="AO812">
        <v>25.631388815251</v>
      </c>
      <c r="AP812">
        <v>45.7526406060606</v>
      </c>
      <c r="AQ812">
        <v>-0.00013533147687868</v>
      </c>
      <c r="AR812">
        <v>111.014895509676</v>
      </c>
      <c r="AS812">
        <v>0</v>
      </c>
      <c r="AT812">
        <v>0</v>
      </c>
      <c r="AU812">
        <f>IF(AS812*$H$13&gt;=AW812,1.0,(AW812/(AW812-AS812*$H$13)))</f>
        <v>0</v>
      </c>
      <c r="AV812">
        <f>(AU812-1)*100</f>
        <v>0</v>
      </c>
      <c r="AW812">
        <f>MAX(0,($B$13+$C$13*EF812)/(1+$D$13*EF812)*DY812/(EA812+273)*$E$13)</f>
        <v>0</v>
      </c>
      <c r="AX812" t="s">
        <v>437</v>
      </c>
      <c r="AY812" t="s">
        <v>437</v>
      </c>
      <c r="AZ812">
        <v>0</v>
      </c>
      <c r="BA812">
        <v>0</v>
      </c>
      <c r="BB812">
        <f>1-AZ812/BA812</f>
        <v>0</v>
      </c>
      <c r="BC812">
        <v>0</v>
      </c>
      <c r="BD812" t="s">
        <v>437</v>
      </c>
      <c r="BE812" t="s">
        <v>437</v>
      </c>
      <c r="BF812">
        <v>0</v>
      </c>
      <c r="BG812">
        <v>0</v>
      </c>
      <c r="BH812">
        <f>1-BF812/BG812</f>
        <v>0</v>
      </c>
      <c r="BI812">
        <v>0.5</v>
      </c>
      <c r="BJ812">
        <f>DI812</f>
        <v>0</v>
      </c>
      <c r="BK812">
        <f>L812</f>
        <v>0</v>
      </c>
      <c r="BL812">
        <f>BH812*BI812*BJ812</f>
        <v>0</v>
      </c>
      <c r="BM812">
        <f>(BK812-BC812)/BJ812</f>
        <v>0</v>
      </c>
      <c r="BN812">
        <f>(BA812-BG812)/BG812</f>
        <v>0</v>
      </c>
      <c r="BO812">
        <f>AZ812/(BB812+AZ812/BG812)</f>
        <v>0</v>
      </c>
      <c r="BP812" t="s">
        <v>437</v>
      </c>
      <c r="BQ812">
        <v>0</v>
      </c>
      <c r="BR812">
        <f>IF(BQ812&lt;&gt;0, BQ812, BO812)</f>
        <v>0</v>
      </c>
      <c r="BS812">
        <f>1-BR812/BG812</f>
        <v>0</v>
      </c>
      <c r="BT812">
        <f>(BG812-BF812)/(BG812-BR812)</f>
        <v>0</v>
      </c>
      <c r="BU812">
        <f>(BA812-BG812)/(BA812-BR812)</f>
        <v>0</v>
      </c>
      <c r="BV812">
        <f>(BG812-BF812)/(BG812-AZ812)</f>
        <v>0</v>
      </c>
      <c r="BW812">
        <f>(BA812-BG812)/(BA812-AZ812)</f>
        <v>0</v>
      </c>
      <c r="BX812">
        <f>(BT812*BR812/BF812)</f>
        <v>0</v>
      </c>
      <c r="BY812">
        <f>(1-BX812)</f>
        <v>0</v>
      </c>
      <c r="DH812">
        <f>$B$11*EG812+$C$11*EH812+$F$11*ES812*(1-EV812)</f>
        <v>0</v>
      </c>
      <c r="DI812">
        <f>DH812*DJ812</f>
        <v>0</v>
      </c>
      <c r="DJ812">
        <f>($B$11*$D$9+$C$11*$D$9+$F$11*((FF812+EX812)/MAX(FF812+EX812+FG812, 0.1)*$I$9+FG812/MAX(FF812+EX812+FG812, 0.1)*$J$9))/($B$11+$C$11+$F$11)</f>
        <v>0</v>
      </c>
      <c r="DK812">
        <f>($B$11*$K$9+$C$11*$K$9+$F$11*((FF812+EX812)/MAX(FF812+EX812+FG812, 0.1)*$P$9+FG812/MAX(FF812+EX812+FG812, 0.1)*$Q$9))/($B$11+$C$11+$F$11)</f>
        <v>0</v>
      </c>
      <c r="DL812">
        <v>6</v>
      </c>
      <c r="DM812">
        <v>0.5</v>
      </c>
      <c r="DN812" t="s">
        <v>438</v>
      </c>
      <c r="DO812">
        <v>2</v>
      </c>
      <c r="DP812" t="b">
        <v>1</v>
      </c>
      <c r="DQ812">
        <v>1761421965.84615</v>
      </c>
      <c r="DR812">
        <v>404.334076923077</v>
      </c>
      <c r="DS812">
        <v>430.390538461538</v>
      </c>
      <c r="DT812">
        <v>45.7656923076923</v>
      </c>
      <c r="DU812">
        <v>25.6265153846154</v>
      </c>
      <c r="DV812">
        <v>403.236538461538</v>
      </c>
      <c r="DW812">
        <v>45.8098</v>
      </c>
      <c r="DX812">
        <v>500.017230769231</v>
      </c>
      <c r="DY812">
        <v>90.1953384615385</v>
      </c>
      <c r="DZ812">
        <v>0.0355157230769231</v>
      </c>
      <c r="EA812">
        <v>44.2764846153846</v>
      </c>
      <c r="EB812">
        <v>42.0282384615385</v>
      </c>
      <c r="EC812">
        <v>999.9</v>
      </c>
      <c r="ED812">
        <v>0</v>
      </c>
      <c r="EE812">
        <v>0</v>
      </c>
      <c r="EF812">
        <v>10011.8784615385</v>
      </c>
      <c r="EG812">
        <v>0</v>
      </c>
      <c r="EH812">
        <v>1262.97846153846</v>
      </c>
      <c r="EI812">
        <v>-26.0564076923077</v>
      </c>
      <c r="EJ812">
        <v>423.726307692308</v>
      </c>
      <c r="EK812">
        <v>441.710076923077</v>
      </c>
      <c r="EL812">
        <v>20.1391692307692</v>
      </c>
      <c r="EM812">
        <v>430.390538461538</v>
      </c>
      <c r="EN812">
        <v>25.6265153846154</v>
      </c>
      <c r="EO812">
        <v>4.12785076923077</v>
      </c>
      <c r="EP812">
        <v>2.31139153846154</v>
      </c>
      <c r="EQ812">
        <v>29.4506692307692</v>
      </c>
      <c r="ER812">
        <v>19.7560076923077</v>
      </c>
      <c r="ES812">
        <v>1199.98076923077</v>
      </c>
      <c r="ET812">
        <v>0.96699</v>
      </c>
      <c r="EU812">
        <v>0.0330096</v>
      </c>
      <c r="EV812">
        <v>0</v>
      </c>
      <c r="EW812">
        <v>1182.50923076923</v>
      </c>
      <c r="EX812">
        <v>5.00059</v>
      </c>
      <c r="EY812">
        <v>15042.2307692308</v>
      </c>
      <c r="EZ812">
        <v>10358.5153846154</v>
      </c>
      <c r="FA812">
        <v>57.875</v>
      </c>
      <c r="FB812">
        <v>59.312</v>
      </c>
      <c r="FC812">
        <v>58.0333846153846</v>
      </c>
      <c r="FD812">
        <v>58.9274615384615</v>
      </c>
      <c r="FE812">
        <v>59.0524615384615</v>
      </c>
      <c r="FF812">
        <v>1155.53076923077</v>
      </c>
      <c r="FG812">
        <v>39.45</v>
      </c>
      <c r="FH812">
        <v>0</v>
      </c>
      <c r="FI812">
        <v>1761421934.5</v>
      </c>
      <c r="FJ812">
        <v>0</v>
      </c>
      <c r="FK812">
        <v>1182.385</v>
      </c>
      <c r="FL812">
        <v>-9.45264957309861</v>
      </c>
      <c r="FM812">
        <v>-120.444444282887</v>
      </c>
      <c r="FN812">
        <v>15040.5461538462</v>
      </c>
      <c r="FO812">
        <v>15</v>
      </c>
      <c r="FP812">
        <v>0</v>
      </c>
      <c r="FQ812" t="s">
        <v>439</v>
      </c>
      <c r="FR812">
        <v>0</v>
      </c>
      <c r="FS812">
        <v>0</v>
      </c>
      <c r="FT812">
        <v>0</v>
      </c>
      <c r="FU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A812">
        <v>0</v>
      </c>
      <c r="GB812">
        <v>0</v>
      </c>
      <c r="GC812">
        <v>-24.338025</v>
      </c>
      <c r="GD812">
        <v>-56.7987563909774</v>
      </c>
      <c r="GE812">
        <v>5.83859732563182</v>
      </c>
      <c r="GF812">
        <v>0</v>
      </c>
      <c r="GG812">
        <v>1183.02470588235</v>
      </c>
      <c r="GH812">
        <v>-9.88051948887412</v>
      </c>
      <c r="GI812">
        <v>1.0027469192588</v>
      </c>
      <c r="GJ812">
        <v>-1</v>
      </c>
      <c r="GK812">
        <v>20.145355</v>
      </c>
      <c r="GL812">
        <v>-0.154975939849618</v>
      </c>
      <c r="GM812">
        <v>0.0149591936614244</v>
      </c>
      <c r="GN812">
        <v>0</v>
      </c>
      <c r="GO812">
        <v>0</v>
      </c>
      <c r="GP812">
        <v>2</v>
      </c>
      <c r="GQ812" t="s">
        <v>473</v>
      </c>
      <c r="GR812">
        <v>3.12794</v>
      </c>
      <c r="GS812">
        <v>2.71358</v>
      </c>
      <c r="GT812">
        <v>0.0842953</v>
      </c>
      <c r="GU812">
        <v>0.0902647</v>
      </c>
      <c r="GV812">
        <v>0.155354</v>
      </c>
      <c r="GW812">
        <v>0.103296</v>
      </c>
      <c r="GX812">
        <v>33151.7</v>
      </c>
      <c r="GY812">
        <v>34898</v>
      </c>
      <c r="GZ812">
        <v>32865.2</v>
      </c>
      <c r="HA812">
        <v>34843.9</v>
      </c>
      <c r="HB812">
        <v>39677.5</v>
      </c>
      <c r="HC812">
        <v>45026.1</v>
      </c>
      <c r="HD812">
        <v>51587.8</v>
      </c>
      <c r="HE812">
        <v>55851.1</v>
      </c>
      <c r="HF812">
        <v>1.7223</v>
      </c>
      <c r="HG812">
        <v>1.57348</v>
      </c>
      <c r="HH812">
        <v>-0.0815243</v>
      </c>
      <c r="HI812">
        <v>0</v>
      </c>
      <c r="HJ812">
        <v>43.3455</v>
      </c>
      <c r="HK812">
        <v>999.9</v>
      </c>
      <c r="HL812">
        <v>55.366</v>
      </c>
      <c r="HM812">
        <v>30.383</v>
      </c>
      <c r="HN812">
        <v>26.734</v>
      </c>
      <c r="HO812">
        <v>60.3598</v>
      </c>
      <c r="HP812">
        <v>41.5385</v>
      </c>
      <c r="HQ812">
        <v>1</v>
      </c>
      <c r="HR812">
        <v>1.93614</v>
      </c>
      <c r="HS812">
        <v>2.93293</v>
      </c>
      <c r="HT812">
        <v>20.0979</v>
      </c>
      <c r="HU812">
        <v>5.18809</v>
      </c>
      <c r="HV812">
        <v>12.0159</v>
      </c>
      <c r="HW812">
        <v>4.97095</v>
      </c>
      <c r="HX812">
        <v>3.29505</v>
      </c>
      <c r="HY812">
        <v>9999</v>
      </c>
      <c r="HZ812">
        <v>9999</v>
      </c>
      <c r="IA812">
        <v>999.9</v>
      </c>
      <c r="IB812">
        <v>9999</v>
      </c>
      <c r="IC812">
        <v>1.86325</v>
      </c>
      <c r="ID812">
        <v>1.86812</v>
      </c>
      <c r="IE812">
        <v>1.86783</v>
      </c>
      <c r="IF812">
        <v>1.86905</v>
      </c>
      <c r="IG812">
        <v>1.86981</v>
      </c>
      <c r="IH812">
        <v>1.86587</v>
      </c>
      <c r="II812">
        <v>1.86699</v>
      </c>
      <c r="IJ812">
        <v>1.86841</v>
      </c>
      <c r="IK812">
        <v>5</v>
      </c>
      <c r="IL812">
        <v>0</v>
      </c>
      <c r="IM812">
        <v>0</v>
      </c>
      <c r="IN812">
        <v>0</v>
      </c>
      <c r="IO812" t="s">
        <v>441</v>
      </c>
      <c r="IP812" t="s">
        <v>442</v>
      </c>
      <c r="IQ812" t="s">
        <v>443</v>
      </c>
      <c r="IR812" t="s">
        <v>443</v>
      </c>
      <c r="IS812" t="s">
        <v>443</v>
      </c>
      <c r="IT812" t="s">
        <v>443</v>
      </c>
      <c r="IU812">
        <v>0</v>
      </c>
      <c r="IV812">
        <v>100</v>
      </c>
      <c r="IW812">
        <v>100</v>
      </c>
      <c r="IX812">
        <v>1.097</v>
      </c>
      <c r="IY812">
        <v>-0.0441</v>
      </c>
      <c r="IZ812">
        <v>1.09748391826392</v>
      </c>
      <c r="JA812">
        <v>0</v>
      </c>
      <c r="JB812">
        <v>0</v>
      </c>
      <c r="JC812">
        <v>0</v>
      </c>
      <c r="JD812">
        <v>-0.0441141096964596</v>
      </c>
      <c r="JE812">
        <v>0</v>
      </c>
      <c r="JF812">
        <v>0</v>
      </c>
      <c r="JG812">
        <v>0</v>
      </c>
      <c r="JH812">
        <v>5</v>
      </c>
      <c r="JI812">
        <v>2273</v>
      </c>
      <c r="JJ812">
        <v>0</v>
      </c>
      <c r="JK812">
        <v>25</v>
      </c>
      <c r="JL812">
        <v>29357032.9</v>
      </c>
      <c r="JM812">
        <v>29357032.9</v>
      </c>
      <c r="JN812">
        <v>1.10474</v>
      </c>
      <c r="JO812">
        <v>2.63672</v>
      </c>
      <c r="JP812">
        <v>1.54785</v>
      </c>
      <c r="JQ812">
        <v>2.31445</v>
      </c>
      <c r="JR812">
        <v>1.64673</v>
      </c>
      <c r="JS812">
        <v>2.36572</v>
      </c>
      <c r="JT812">
        <v>34.236</v>
      </c>
      <c r="JU812">
        <v>24.1838</v>
      </c>
      <c r="JV812">
        <v>18</v>
      </c>
      <c r="JW812">
        <v>498.986</v>
      </c>
      <c r="JX812">
        <v>392.499</v>
      </c>
      <c r="JY812">
        <v>40.4294</v>
      </c>
      <c r="JZ812">
        <v>49.6142</v>
      </c>
      <c r="KA812">
        <v>30.0001</v>
      </c>
      <c r="KB812">
        <v>49.2895</v>
      </c>
      <c r="KC812">
        <v>49.1501</v>
      </c>
      <c r="KD812">
        <v>22.1283</v>
      </c>
      <c r="KE812">
        <v>0</v>
      </c>
      <c r="KF812">
        <v>100</v>
      </c>
      <c r="KG812">
        <v>40.4023</v>
      </c>
      <c r="KH812">
        <v>473.925</v>
      </c>
      <c r="KI812">
        <v>26.2864</v>
      </c>
      <c r="KJ812">
        <v>93.5498</v>
      </c>
      <c r="KK812">
        <v>90.3895</v>
      </c>
    </row>
    <row r="813" spans="1:297">
      <c r="A813">
        <v>797</v>
      </c>
      <c r="B813">
        <v>1761421979</v>
      </c>
      <c r="C813">
        <v>13798</v>
      </c>
      <c r="D813" t="s">
        <v>2044</v>
      </c>
      <c r="E813" t="s">
        <v>2045</v>
      </c>
      <c r="F813">
        <v>5</v>
      </c>
      <c r="G813" t="s">
        <v>1989</v>
      </c>
      <c r="H813" t="s">
        <v>436</v>
      </c>
      <c r="I813">
        <v>1761421970.84615</v>
      </c>
      <c r="J813">
        <f>(K813)/1000</f>
        <v>0</v>
      </c>
      <c r="K813">
        <f>IF(DP813, AN813, AH813)</f>
        <v>0</v>
      </c>
      <c r="L813">
        <f>IF(DP813, AI813, AG813)</f>
        <v>0</v>
      </c>
      <c r="M813">
        <f>DR813 - IF(AU813&gt;1, L813*DL813*100.0/(AW813), 0)</f>
        <v>0</v>
      </c>
      <c r="N813">
        <f>((T813-J813/2)*M813-L813)/(T813+J813/2)</f>
        <v>0</v>
      </c>
      <c r="O813">
        <f>N813*(DY813+DZ813)/1000.0</f>
        <v>0</v>
      </c>
      <c r="P813">
        <f>(DR813 - IF(AU813&gt;1, L813*DL813*100.0/(AW813), 0))*(DY813+DZ813)/1000.0</f>
        <v>0</v>
      </c>
      <c r="Q813">
        <f>2.0/((1/S813-1/R813)+SIGN(S813)*SQRT((1/S813-1/R813)*(1/S813-1/R813) + 4*DM813/((DM813+1)*(DM813+1))*(2*1/S813*1/R813-1/R813*1/R813)))</f>
        <v>0</v>
      </c>
      <c r="R813">
        <f>IF(LEFT(DN813,1)&lt;&gt;"0",IF(LEFT(DN813,1)="1",3.0,DO813),$D$5+$E$5*(EF813*DY813/($K$5*1000))+$F$5*(EF813*DY813/($K$5*1000))*MAX(MIN(DL813,$J$5),$I$5)*MAX(MIN(DL813,$J$5),$I$5)+$G$5*MAX(MIN(DL813,$J$5),$I$5)*(EF813*DY813/($K$5*1000))+$H$5*(EF813*DY813/($K$5*1000))*(EF813*DY813/($K$5*1000)))</f>
        <v>0</v>
      </c>
      <c r="S813">
        <f>J813*(1000-(1000*0.61365*exp(17.502*W813/(240.97+W813))/(DY813+DZ813)+DT813)/2)/(1000*0.61365*exp(17.502*W813/(240.97+W813))/(DY813+DZ813)-DT813)</f>
        <v>0</v>
      </c>
      <c r="T813">
        <f>1/((DM813+1)/(Q813/1.6)+1/(R813/1.37)) + DM813/((DM813+1)/(Q813/1.6) + DM813/(R813/1.37))</f>
        <v>0</v>
      </c>
      <c r="U813">
        <f>(DH813*DK813)</f>
        <v>0</v>
      </c>
      <c r="V813">
        <f>(EA813+(U813+2*0.95*5.67E-8*(((EA813+$B$7)+273)^4-(EA813+273)^4)-44100*J813)/(1.84*29.3*R813+8*0.95*5.67E-8*(EA813+273)^3))</f>
        <v>0</v>
      </c>
      <c r="W813">
        <f>($C$7*EB813+$D$7*EC813+$E$7*V813)</f>
        <v>0</v>
      </c>
      <c r="X813">
        <f>0.61365*exp(17.502*W813/(240.97+W813))</f>
        <v>0</v>
      </c>
      <c r="Y813">
        <f>(Z813/AA813*100)</f>
        <v>0</v>
      </c>
      <c r="Z813">
        <f>DT813*(DY813+DZ813)/1000</f>
        <v>0</v>
      </c>
      <c r="AA813">
        <f>0.61365*exp(17.502*EA813/(240.97+EA813))</f>
        <v>0</v>
      </c>
      <c r="AB813">
        <f>(X813-DT813*(DY813+DZ813)/1000)</f>
        <v>0</v>
      </c>
      <c r="AC813">
        <f>(-J813*44100)</f>
        <v>0</v>
      </c>
      <c r="AD813">
        <f>2*29.3*R813*0.92*(EA813-W813)</f>
        <v>0</v>
      </c>
      <c r="AE813">
        <f>2*0.95*5.67E-8*(((EA813+$B$7)+273)^4-(W813+273)^4)</f>
        <v>0</v>
      </c>
      <c r="AF813">
        <f>U813+AE813+AC813+AD813</f>
        <v>0</v>
      </c>
      <c r="AG813">
        <f>DX813*AU813*(DS813-DR813*(1000-AU813*DU813)/(1000-AU813*DT813))/(100*DL813)</f>
        <v>0</v>
      </c>
      <c r="AH813">
        <f>1000*DX813*AU813*(DT813-DU813)/(100*DL813*(1000-AU813*DT813))</f>
        <v>0</v>
      </c>
      <c r="AI813">
        <f>(AJ813 - AK813 - DY813*1E3/(8.314*(EA813+273.15)) * AM813/DX813 * AL813) * DX813/(100*DL813) * (1000 - DU813)/1000</f>
        <v>0</v>
      </c>
      <c r="AJ813">
        <v>470.77807382803</v>
      </c>
      <c r="AK813">
        <v>447.052169696969</v>
      </c>
      <c r="AL813">
        <v>2.92865741022068</v>
      </c>
      <c r="AM813">
        <v>65.5647914512343</v>
      </c>
      <c r="AN813">
        <f>(AP813 - AO813 + DY813*1E3/(8.314*(EA813+273.15)) * AR813/DX813 * AQ813) * DX813/(100*DL813) * 1000/(1000 - AP813)</f>
        <v>0</v>
      </c>
      <c r="AO813">
        <v>25.6361085733857</v>
      </c>
      <c r="AP813">
        <v>45.7535624242424</v>
      </c>
      <c r="AQ813">
        <v>7.02241783518361e-05</v>
      </c>
      <c r="AR813">
        <v>111.014895509676</v>
      </c>
      <c r="AS813">
        <v>0</v>
      </c>
      <c r="AT813">
        <v>0</v>
      </c>
      <c r="AU813">
        <f>IF(AS813*$H$13&gt;=AW813,1.0,(AW813/(AW813-AS813*$H$13)))</f>
        <v>0</v>
      </c>
      <c r="AV813">
        <f>(AU813-1)*100</f>
        <v>0</v>
      </c>
      <c r="AW813">
        <f>MAX(0,($B$13+$C$13*EF813)/(1+$D$13*EF813)*DY813/(EA813+273)*$E$13)</f>
        <v>0</v>
      </c>
      <c r="AX813" t="s">
        <v>437</v>
      </c>
      <c r="AY813" t="s">
        <v>437</v>
      </c>
      <c r="AZ813">
        <v>0</v>
      </c>
      <c r="BA813">
        <v>0</v>
      </c>
      <c r="BB813">
        <f>1-AZ813/BA813</f>
        <v>0</v>
      </c>
      <c r="BC813">
        <v>0</v>
      </c>
      <c r="BD813" t="s">
        <v>437</v>
      </c>
      <c r="BE813" t="s">
        <v>437</v>
      </c>
      <c r="BF813">
        <v>0</v>
      </c>
      <c r="BG813">
        <v>0</v>
      </c>
      <c r="BH813">
        <f>1-BF813/BG813</f>
        <v>0</v>
      </c>
      <c r="BI813">
        <v>0.5</v>
      </c>
      <c r="BJ813">
        <f>DI813</f>
        <v>0</v>
      </c>
      <c r="BK813">
        <f>L813</f>
        <v>0</v>
      </c>
      <c r="BL813">
        <f>BH813*BI813*BJ813</f>
        <v>0</v>
      </c>
      <c r="BM813">
        <f>(BK813-BC813)/BJ813</f>
        <v>0</v>
      </c>
      <c r="BN813">
        <f>(BA813-BG813)/BG813</f>
        <v>0</v>
      </c>
      <c r="BO813">
        <f>AZ813/(BB813+AZ813/BG813)</f>
        <v>0</v>
      </c>
      <c r="BP813" t="s">
        <v>437</v>
      </c>
      <c r="BQ813">
        <v>0</v>
      </c>
      <c r="BR813">
        <f>IF(BQ813&lt;&gt;0, BQ813, BO813)</f>
        <v>0</v>
      </c>
      <c r="BS813">
        <f>1-BR813/BG813</f>
        <v>0</v>
      </c>
      <c r="BT813">
        <f>(BG813-BF813)/(BG813-BR813)</f>
        <v>0</v>
      </c>
      <c r="BU813">
        <f>(BA813-BG813)/(BA813-BR813)</f>
        <v>0</v>
      </c>
      <c r="BV813">
        <f>(BG813-BF813)/(BG813-AZ813)</f>
        <v>0</v>
      </c>
      <c r="BW813">
        <f>(BA813-BG813)/(BA813-AZ813)</f>
        <v>0</v>
      </c>
      <c r="BX813">
        <f>(BT813*BR813/BF813)</f>
        <v>0</v>
      </c>
      <c r="BY813">
        <f>(1-BX813)</f>
        <v>0</v>
      </c>
      <c r="DH813">
        <f>$B$11*EG813+$C$11*EH813+$F$11*ES813*(1-EV813)</f>
        <v>0</v>
      </c>
      <c r="DI813">
        <f>DH813*DJ813</f>
        <v>0</v>
      </c>
      <c r="DJ813">
        <f>($B$11*$D$9+$C$11*$D$9+$F$11*((FF813+EX813)/MAX(FF813+EX813+FG813, 0.1)*$I$9+FG813/MAX(FF813+EX813+FG813, 0.1)*$J$9))/($B$11+$C$11+$F$11)</f>
        <v>0</v>
      </c>
      <c r="DK813">
        <f>($B$11*$K$9+$C$11*$K$9+$F$11*((FF813+EX813)/MAX(FF813+EX813+FG813, 0.1)*$P$9+FG813/MAX(FF813+EX813+FG813, 0.1)*$Q$9))/($B$11+$C$11+$F$11)</f>
        <v>0</v>
      </c>
      <c r="DL813">
        <v>6</v>
      </c>
      <c r="DM813">
        <v>0.5</v>
      </c>
      <c r="DN813" t="s">
        <v>438</v>
      </c>
      <c r="DO813">
        <v>2</v>
      </c>
      <c r="DP813" t="b">
        <v>1</v>
      </c>
      <c r="DQ813">
        <v>1761421970.84615</v>
      </c>
      <c r="DR813">
        <v>410.918076923077</v>
      </c>
      <c r="DS813">
        <v>443.084153846154</v>
      </c>
      <c r="DT813">
        <v>45.7579846153846</v>
      </c>
      <c r="DU813">
        <v>25.6302461538462</v>
      </c>
      <c r="DV813">
        <v>409.820461538462</v>
      </c>
      <c r="DW813">
        <v>45.8021</v>
      </c>
      <c r="DX813">
        <v>500.043923076923</v>
      </c>
      <c r="DY813">
        <v>90.1949461538462</v>
      </c>
      <c r="DZ813">
        <v>0.0355607230769231</v>
      </c>
      <c r="EA813">
        <v>44.2775153846154</v>
      </c>
      <c r="EB813">
        <v>42.0343615384615</v>
      </c>
      <c r="EC813">
        <v>999.9</v>
      </c>
      <c r="ED813">
        <v>0</v>
      </c>
      <c r="EE813">
        <v>0</v>
      </c>
      <c r="EF813">
        <v>10006.7823076923</v>
      </c>
      <c r="EG813">
        <v>0</v>
      </c>
      <c r="EH813">
        <v>1262.96230769231</v>
      </c>
      <c r="EI813">
        <v>-32.1661</v>
      </c>
      <c r="EJ813">
        <v>430.622538461539</v>
      </c>
      <c r="EK813">
        <v>454.739307692308</v>
      </c>
      <c r="EL813">
        <v>20.1277384615385</v>
      </c>
      <c r="EM813">
        <v>443.084153846154</v>
      </c>
      <c r="EN813">
        <v>25.6302461538462</v>
      </c>
      <c r="EO813">
        <v>4.12713846153846</v>
      </c>
      <c r="EP813">
        <v>2.31171846153846</v>
      </c>
      <c r="EQ813">
        <v>29.4476769230769</v>
      </c>
      <c r="ER813">
        <v>19.7582923076923</v>
      </c>
      <c r="ES813">
        <v>1200.00153846154</v>
      </c>
      <c r="ET813">
        <v>0.966990692307692</v>
      </c>
      <c r="EU813">
        <v>0.0330089461538461</v>
      </c>
      <c r="EV813">
        <v>0</v>
      </c>
      <c r="EW813">
        <v>1181.77</v>
      </c>
      <c r="EX813">
        <v>5.00059</v>
      </c>
      <c r="EY813">
        <v>15033.3384615385</v>
      </c>
      <c r="EZ813">
        <v>10358.6923076923</v>
      </c>
      <c r="FA813">
        <v>57.875</v>
      </c>
      <c r="FB813">
        <v>59.312</v>
      </c>
      <c r="FC813">
        <v>58.0429230769231</v>
      </c>
      <c r="FD813">
        <v>58.937</v>
      </c>
      <c r="FE813">
        <v>59.0572307692308</v>
      </c>
      <c r="FF813">
        <v>1155.55153846154</v>
      </c>
      <c r="FG813">
        <v>39.45</v>
      </c>
      <c r="FH813">
        <v>0</v>
      </c>
      <c r="FI813">
        <v>1761421939.3</v>
      </c>
      <c r="FJ813">
        <v>0</v>
      </c>
      <c r="FK813">
        <v>1181.71923076923</v>
      </c>
      <c r="FL813">
        <v>-8.91418805358932</v>
      </c>
      <c r="FM813">
        <v>-95.7333333482074</v>
      </c>
      <c r="FN813">
        <v>15032.3</v>
      </c>
      <c r="FO813">
        <v>15</v>
      </c>
      <c r="FP813">
        <v>0</v>
      </c>
      <c r="FQ813" t="s">
        <v>439</v>
      </c>
      <c r="FR813">
        <v>0</v>
      </c>
      <c r="FS813">
        <v>0</v>
      </c>
      <c r="FT813">
        <v>0</v>
      </c>
      <c r="FU813">
        <v>0</v>
      </c>
      <c r="FV813">
        <v>0</v>
      </c>
      <c r="FW813">
        <v>0</v>
      </c>
      <c r="FX813">
        <v>0</v>
      </c>
      <c r="FY813">
        <v>0</v>
      </c>
      <c r="FZ813">
        <v>0</v>
      </c>
      <c r="GA813">
        <v>0</v>
      </c>
      <c r="GB813">
        <v>0</v>
      </c>
      <c r="GC813">
        <v>-28.7635523809524</v>
      </c>
      <c r="GD813">
        <v>-74.4745480519481</v>
      </c>
      <c r="GE813">
        <v>7.59913026255349</v>
      </c>
      <c r="GF813">
        <v>0</v>
      </c>
      <c r="GG813">
        <v>1182.21911764706</v>
      </c>
      <c r="GH813">
        <v>-8.85026738897652</v>
      </c>
      <c r="GI813">
        <v>0.904941881939716</v>
      </c>
      <c r="GJ813">
        <v>-1</v>
      </c>
      <c r="GK813">
        <v>20.1343428571429</v>
      </c>
      <c r="GL813">
        <v>-0.140002597402586</v>
      </c>
      <c r="GM813">
        <v>0.0143389768987679</v>
      </c>
      <c r="GN813">
        <v>0</v>
      </c>
      <c r="GO813">
        <v>0</v>
      </c>
      <c r="GP813">
        <v>2</v>
      </c>
      <c r="GQ813" t="s">
        <v>473</v>
      </c>
      <c r="GR813">
        <v>3.1281</v>
      </c>
      <c r="GS813">
        <v>2.71321</v>
      </c>
      <c r="GT813">
        <v>0.0864713</v>
      </c>
      <c r="GU813">
        <v>0.0927061</v>
      </c>
      <c r="GV813">
        <v>0.155353</v>
      </c>
      <c r="GW813">
        <v>0.103302</v>
      </c>
      <c r="GX813">
        <v>33072.5</v>
      </c>
      <c r="GY813">
        <v>34804</v>
      </c>
      <c r="GZ813">
        <v>32864.9</v>
      </c>
      <c r="HA813">
        <v>34843.6</v>
      </c>
      <c r="HB813">
        <v>39677.6</v>
      </c>
      <c r="HC813">
        <v>45025.8</v>
      </c>
      <c r="HD813">
        <v>51587.4</v>
      </c>
      <c r="HE813">
        <v>55850.7</v>
      </c>
      <c r="HF813">
        <v>1.72278</v>
      </c>
      <c r="HG813">
        <v>1.5735</v>
      </c>
      <c r="HH813">
        <v>-0.082545</v>
      </c>
      <c r="HI813">
        <v>0</v>
      </c>
      <c r="HJ813">
        <v>43.3557</v>
      </c>
      <c r="HK813">
        <v>999.9</v>
      </c>
      <c r="HL813">
        <v>55.366</v>
      </c>
      <c r="HM813">
        <v>30.383</v>
      </c>
      <c r="HN813">
        <v>26.7336</v>
      </c>
      <c r="HO813">
        <v>60.1898</v>
      </c>
      <c r="HP813">
        <v>41.3982</v>
      </c>
      <c r="HQ813">
        <v>1</v>
      </c>
      <c r="HR813">
        <v>1.93648</v>
      </c>
      <c r="HS813">
        <v>3.00655</v>
      </c>
      <c r="HT813">
        <v>20.0967</v>
      </c>
      <c r="HU813">
        <v>5.18809</v>
      </c>
      <c r="HV813">
        <v>12.0159</v>
      </c>
      <c r="HW813">
        <v>4.97065</v>
      </c>
      <c r="HX813">
        <v>3.29505</v>
      </c>
      <c r="HY813">
        <v>9999</v>
      </c>
      <c r="HZ813">
        <v>9999</v>
      </c>
      <c r="IA813">
        <v>999.9</v>
      </c>
      <c r="IB813">
        <v>9999</v>
      </c>
      <c r="IC813">
        <v>1.86325</v>
      </c>
      <c r="ID813">
        <v>1.86812</v>
      </c>
      <c r="IE813">
        <v>1.86783</v>
      </c>
      <c r="IF813">
        <v>1.86905</v>
      </c>
      <c r="IG813">
        <v>1.86981</v>
      </c>
      <c r="IH813">
        <v>1.86586</v>
      </c>
      <c r="II813">
        <v>1.86702</v>
      </c>
      <c r="IJ813">
        <v>1.86839</v>
      </c>
      <c r="IK813">
        <v>5</v>
      </c>
      <c r="IL813">
        <v>0</v>
      </c>
      <c r="IM813">
        <v>0</v>
      </c>
      <c r="IN813">
        <v>0</v>
      </c>
      <c r="IO813" t="s">
        <v>441</v>
      </c>
      <c r="IP813" t="s">
        <v>442</v>
      </c>
      <c r="IQ813" t="s">
        <v>443</v>
      </c>
      <c r="IR813" t="s">
        <v>443</v>
      </c>
      <c r="IS813" t="s">
        <v>443</v>
      </c>
      <c r="IT813" t="s">
        <v>443</v>
      </c>
      <c r="IU813">
        <v>0</v>
      </c>
      <c r="IV813">
        <v>100</v>
      </c>
      <c r="IW813">
        <v>100</v>
      </c>
      <c r="IX813">
        <v>1.097</v>
      </c>
      <c r="IY813">
        <v>-0.0442</v>
      </c>
      <c r="IZ813">
        <v>1.09748391826392</v>
      </c>
      <c r="JA813">
        <v>0</v>
      </c>
      <c r="JB813">
        <v>0</v>
      </c>
      <c r="JC813">
        <v>0</v>
      </c>
      <c r="JD813">
        <v>-0.0441141096964596</v>
      </c>
      <c r="JE813">
        <v>0</v>
      </c>
      <c r="JF813">
        <v>0</v>
      </c>
      <c r="JG813">
        <v>0</v>
      </c>
      <c r="JH813">
        <v>5</v>
      </c>
      <c r="JI813">
        <v>2273</v>
      </c>
      <c r="JJ813">
        <v>0</v>
      </c>
      <c r="JK813">
        <v>25</v>
      </c>
      <c r="JL813">
        <v>29357033</v>
      </c>
      <c r="JM813">
        <v>29357033</v>
      </c>
      <c r="JN813">
        <v>1.13159</v>
      </c>
      <c r="JO813">
        <v>2.63916</v>
      </c>
      <c r="JP813">
        <v>1.54785</v>
      </c>
      <c r="JQ813">
        <v>2.31445</v>
      </c>
      <c r="JR813">
        <v>1.64673</v>
      </c>
      <c r="JS813">
        <v>2.32788</v>
      </c>
      <c r="JT813">
        <v>34.236</v>
      </c>
      <c r="JU813">
        <v>24.1751</v>
      </c>
      <c r="JV813">
        <v>18</v>
      </c>
      <c r="JW813">
        <v>499.299</v>
      </c>
      <c r="JX813">
        <v>392.488</v>
      </c>
      <c r="JY813">
        <v>40.3919</v>
      </c>
      <c r="JZ813">
        <v>49.6139</v>
      </c>
      <c r="KA813">
        <v>30.0004</v>
      </c>
      <c r="KB813">
        <v>49.2837</v>
      </c>
      <c r="KC813">
        <v>49.1445</v>
      </c>
      <c r="KD813">
        <v>22.7862</v>
      </c>
      <c r="KE813">
        <v>0</v>
      </c>
      <c r="KF813">
        <v>100</v>
      </c>
      <c r="KG813">
        <v>40.3618</v>
      </c>
      <c r="KH813">
        <v>494.176</v>
      </c>
      <c r="KI813">
        <v>26.2864</v>
      </c>
      <c r="KJ813">
        <v>93.549</v>
      </c>
      <c r="KK813">
        <v>90.3888</v>
      </c>
    </row>
    <row r="814" spans="1:297">
      <c r="A814">
        <v>798</v>
      </c>
      <c r="B814">
        <v>1761421984</v>
      </c>
      <c r="C814">
        <v>13803</v>
      </c>
      <c r="D814" t="s">
        <v>2046</v>
      </c>
      <c r="E814" t="s">
        <v>2047</v>
      </c>
      <c r="F814">
        <v>5</v>
      </c>
      <c r="G814" t="s">
        <v>1989</v>
      </c>
      <c r="H814" t="s">
        <v>436</v>
      </c>
      <c r="I814">
        <v>1761421975.84615</v>
      </c>
      <c r="J814">
        <f>(K814)/1000</f>
        <v>0</v>
      </c>
      <c r="K814">
        <f>IF(DP814, AN814, AH814)</f>
        <v>0</v>
      </c>
      <c r="L814">
        <f>IF(DP814, AI814, AG814)</f>
        <v>0</v>
      </c>
      <c r="M814">
        <f>DR814 - IF(AU814&gt;1, L814*DL814*100.0/(AW814), 0)</f>
        <v>0</v>
      </c>
      <c r="N814">
        <f>((T814-J814/2)*M814-L814)/(T814+J814/2)</f>
        <v>0</v>
      </c>
      <c r="O814">
        <f>N814*(DY814+DZ814)/1000.0</f>
        <v>0</v>
      </c>
      <c r="P814">
        <f>(DR814 - IF(AU814&gt;1, L814*DL814*100.0/(AW814), 0))*(DY814+DZ814)/1000.0</f>
        <v>0</v>
      </c>
      <c r="Q814">
        <f>2.0/((1/S814-1/R814)+SIGN(S814)*SQRT((1/S814-1/R814)*(1/S814-1/R814) + 4*DM814/((DM814+1)*(DM814+1))*(2*1/S814*1/R814-1/R814*1/R814)))</f>
        <v>0</v>
      </c>
      <c r="R814">
        <f>IF(LEFT(DN814,1)&lt;&gt;"0",IF(LEFT(DN814,1)="1",3.0,DO814),$D$5+$E$5*(EF814*DY814/($K$5*1000))+$F$5*(EF814*DY814/($K$5*1000))*MAX(MIN(DL814,$J$5),$I$5)*MAX(MIN(DL814,$J$5),$I$5)+$G$5*MAX(MIN(DL814,$J$5),$I$5)*(EF814*DY814/($K$5*1000))+$H$5*(EF814*DY814/($K$5*1000))*(EF814*DY814/($K$5*1000)))</f>
        <v>0</v>
      </c>
      <c r="S814">
        <f>J814*(1000-(1000*0.61365*exp(17.502*W814/(240.97+W814))/(DY814+DZ814)+DT814)/2)/(1000*0.61365*exp(17.502*W814/(240.97+W814))/(DY814+DZ814)-DT814)</f>
        <v>0</v>
      </c>
      <c r="T814">
        <f>1/((DM814+1)/(Q814/1.6)+1/(R814/1.37)) + DM814/((DM814+1)/(Q814/1.6) + DM814/(R814/1.37))</f>
        <v>0</v>
      </c>
      <c r="U814">
        <f>(DH814*DK814)</f>
        <v>0</v>
      </c>
      <c r="V814">
        <f>(EA814+(U814+2*0.95*5.67E-8*(((EA814+$B$7)+273)^4-(EA814+273)^4)-44100*J814)/(1.84*29.3*R814+8*0.95*5.67E-8*(EA814+273)^3))</f>
        <v>0</v>
      </c>
      <c r="W814">
        <f>($C$7*EB814+$D$7*EC814+$E$7*V814)</f>
        <v>0</v>
      </c>
      <c r="X814">
        <f>0.61365*exp(17.502*W814/(240.97+W814))</f>
        <v>0</v>
      </c>
      <c r="Y814">
        <f>(Z814/AA814*100)</f>
        <v>0</v>
      </c>
      <c r="Z814">
        <f>DT814*(DY814+DZ814)/1000</f>
        <v>0</v>
      </c>
      <c r="AA814">
        <f>0.61365*exp(17.502*EA814/(240.97+EA814))</f>
        <v>0</v>
      </c>
      <c r="AB814">
        <f>(X814-DT814*(DY814+DZ814)/1000)</f>
        <v>0</v>
      </c>
      <c r="AC814">
        <f>(-J814*44100)</f>
        <v>0</v>
      </c>
      <c r="AD814">
        <f>2*29.3*R814*0.92*(EA814-W814)</f>
        <v>0</v>
      </c>
      <c r="AE814">
        <f>2*0.95*5.67E-8*(((EA814+$B$7)+273)^4-(W814+273)^4)</f>
        <v>0</v>
      </c>
      <c r="AF814">
        <f>U814+AE814+AC814+AD814</f>
        <v>0</v>
      </c>
      <c r="AG814">
        <f>DX814*AU814*(DS814-DR814*(1000-AU814*DU814)/(1000-AU814*DT814))/(100*DL814)</f>
        <v>0</v>
      </c>
      <c r="AH814">
        <f>1000*DX814*AU814*(DT814-DU814)/(100*DL814*(1000-AU814*DT814))</f>
        <v>0</v>
      </c>
      <c r="AI814">
        <f>(AJ814 - AK814 - DY814*1E3/(8.314*(EA814+273.15)) * AM814/DX814 * AL814) * DX814/(100*DL814) * (1000 - DU814)/1000</f>
        <v>0</v>
      </c>
      <c r="AJ814">
        <v>487.245389677342</v>
      </c>
      <c r="AK814">
        <v>462.081872727272</v>
      </c>
      <c r="AL814">
        <v>3.04711007766397</v>
      </c>
      <c r="AM814">
        <v>65.5647914512343</v>
      </c>
      <c r="AN814">
        <f>(AP814 - AO814 + DY814*1E3/(8.314*(EA814+273.15)) * AR814/DX814 * AQ814) * DX814/(100*DL814) * 1000/(1000 - AP814)</f>
        <v>0</v>
      </c>
      <c r="AO814">
        <v>25.6391331365567</v>
      </c>
      <c r="AP814">
        <v>45.7294333333333</v>
      </c>
      <c r="AQ814">
        <v>-0.0060172279639407</v>
      </c>
      <c r="AR814">
        <v>111.014895509676</v>
      </c>
      <c r="AS814">
        <v>0</v>
      </c>
      <c r="AT814">
        <v>0</v>
      </c>
      <c r="AU814">
        <f>IF(AS814*$H$13&gt;=AW814,1.0,(AW814/(AW814-AS814*$H$13)))</f>
        <v>0</v>
      </c>
      <c r="AV814">
        <f>(AU814-1)*100</f>
        <v>0</v>
      </c>
      <c r="AW814">
        <f>MAX(0,($B$13+$C$13*EF814)/(1+$D$13*EF814)*DY814/(EA814+273)*$E$13)</f>
        <v>0</v>
      </c>
      <c r="AX814" t="s">
        <v>437</v>
      </c>
      <c r="AY814" t="s">
        <v>437</v>
      </c>
      <c r="AZ814">
        <v>0</v>
      </c>
      <c r="BA814">
        <v>0</v>
      </c>
      <c r="BB814">
        <f>1-AZ814/BA814</f>
        <v>0</v>
      </c>
      <c r="BC814">
        <v>0</v>
      </c>
      <c r="BD814" t="s">
        <v>437</v>
      </c>
      <c r="BE814" t="s">
        <v>437</v>
      </c>
      <c r="BF814">
        <v>0</v>
      </c>
      <c r="BG814">
        <v>0</v>
      </c>
      <c r="BH814">
        <f>1-BF814/BG814</f>
        <v>0</v>
      </c>
      <c r="BI814">
        <v>0.5</v>
      </c>
      <c r="BJ814">
        <f>DI814</f>
        <v>0</v>
      </c>
      <c r="BK814">
        <f>L814</f>
        <v>0</v>
      </c>
      <c r="BL814">
        <f>BH814*BI814*BJ814</f>
        <v>0</v>
      </c>
      <c r="BM814">
        <f>(BK814-BC814)/BJ814</f>
        <v>0</v>
      </c>
      <c r="BN814">
        <f>(BA814-BG814)/BG814</f>
        <v>0</v>
      </c>
      <c r="BO814">
        <f>AZ814/(BB814+AZ814/BG814)</f>
        <v>0</v>
      </c>
      <c r="BP814" t="s">
        <v>437</v>
      </c>
      <c r="BQ814">
        <v>0</v>
      </c>
      <c r="BR814">
        <f>IF(BQ814&lt;&gt;0, BQ814, BO814)</f>
        <v>0</v>
      </c>
      <c r="BS814">
        <f>1-BR814/BG814</f>
        <v>0</v>
      </c>
      <c r="BT814">
        <f>(BG814-BF814)/(BG814-BR814)</f>
        <v>0</v>
      </c>
      <c r="BU814">
        <f>(BA814-BG814)/(BA814-BR814)</f>
        <v>0</v>
      </c>
      <c r="BV814">
        <f>(BG814-BF814)/(BG814-AZ814)</f>
        <v>0</v>
      </c>
      <c r="BW814">
        <f>(BA814-BG814)/(BA814-AZ814)</f>
        <v>0</v>
      </c>
      <c r="BX814">
        <f>(BT814*BR814/BF814)</f>
        <v>0</v>
      </c>
      <c r="BY814">
        <f>(1-BX814)</f>
        <v>0</v>
      </c>
      <c r="DH814">
        <f>$B$11*EG814+$C$11*EH814+$F$11*ES814*(1-EV814)</f>
        <v>0</v>
      </c>
      <c r="DI814">
        <f>DH814*DJ814</f>
        <v>0</v>
      </c>
      <c r="DJ814">
        <f>($B$11*$D$9+$C$11*$D$9+$F$11*((FF814+EX814)/MAX(FF814+EX814+FG814, 0.1)*$I$9+FG814/MAX(FF814+EX814+FG814, 0.1)*$J$9))/($B$11+$C$11+$F$11)</f>
        <v>0</v>
      </c>
      <c r="DK814">
        <f>($B$11*$K$9+$C$11*$K$9+$F$11*((FF814+EX814)/MAX(FF814+EX814+FG814, 0.1)*$P$9+FG814/MAX(FF814+EX814+FG814, 0.1)*$Q$9))/($B$11+$C$11+$F$11)</f>
        <v>0</v>
      </c>
      <c r="DL814">
        <v>6</v>
      </c>
      <c r="DM814">
        <v>0.5</v>
      </c>
      <c r="DN814" t="s">
        <v>438</v>
      </c>
      <c r="DO814">
        <v>2</v>
      </c>
      <c r="DP814" t="b">
        <v>1</v>
      </c>
      <c r="DQ814">
        <v>1761421975.84615</v>
      </c>
      <c r="DR814">
        <v>421.558307692308</v>
      </c>
      <c r="DS814">
        <v>458.774615384615</v>
      </c>
      <c r="DT814">
        <v>45.7493615384615</v>
      </c>
      <c r="DU814">
        <v>25.6342230769231</v>
      </c>
      <c r="DV814">
        <v>420.460923076923</v>
      </c>
      <c r="DW814">
        <v>45.7934846153846</v>
      </c>
      <c r="DX814">
        <v>500.033076923077</v>
      </c>
      <c r="DY814">
        <v>90.1950615384615</v>
      </c>
      <c r="DZ814">
        <v>0.0355471153846154</v>
      </c>
      <c r="EA814">
        <v>44.2796615384615</v>
      </c>
      <c r="EB814">
        <v>42.0408538461538</v>
      </c>
      <c r="EC814">
        <v>999.9</v>
      </c>
      <c r="ED814">
        <v>0</v>
      </c>
      <c r="EE814">
        <v>0</v>
      </c>
      <c r="EF814">
        <v>10000.9223076923</v>
      </c>
      <c r="EG814">
        <v>0</v>
      </c>
      <c r="EH814">
        <v>1262.94384615385</v>
      </c>
      <c r="EI814">
        <v>-37.2162153846154</v>
      </c>
      <c r="EJ814">
        <v>441.769</v>
      </c>
      <c r="EK814">
        <v>470.844384615385</v>
      </c>
      <c r="EL814">
        <v>20.1151461538462</v>
      </c>
      <c r="EM814">
        <v>458.774615384615</v>
      </c>
      <c r="EN814">
        <v>25.6342230769231</v>
      </c>
      <c r="EO814">
        <v>4.12636692307692</v>
      </c>
      <c r="EP814">
        <v>2.31208153846154</v>
      </c>
      <c r="EQ814">
        <v>29.4444230769231</v>
      </c>
      <c r="ER814">
        <v>19.7608230769231</v>
      </c>
      <c r="ES814">
        <v>1199.99615384615</v>
      </c>
      <c r="ET814">
        <v>0.966990692307692</v>
      </c>
      <c r="EU814">
        <v>0.0330089461538461</v>
      </c>
      <c r="EV814">
        <v>0</v>
      </c>
      <c r="EW814">
        <v>1181.25615384615</v>
      </c>
      <c r="EX814">
        <v>5.00059</v>
      </c>
      <c r="EY814">
        <v>15026.9384615385</v>
      </c>
      <c r="EZ814">
        <v>10358.6461538462</v>
      </c>
      <c r="FA814">
        <v>57.875</v>
      </c>
      <c r="FB814">
        <v>59.312</v>
      </c>
      <c r="FC814">
        <v>58.0429230769231</v>
      </c>
      <c r="FD814">
        <v>58.937</v>
      </c>
      <c r="FE814">
        <v>59.0524615384615</v>
      </c>
      <c r="FF814">
        <v>1155.54615384615</v>
      </c>
      <c r="FG814">
        <v>39.45</v>
      </c>
      <c r="FH814">
        <v>0</v>
      </c>
      <c r="FI814">
        <v>1761421944.1</v>
      </c>
      <c r="FJ814">
        <v>0</v>
      </c>
      <c r="FK814">
        <v>1181.16961538462</v>
      </c>
      <c r="FL814">
        <v>-5.59965812069314</v>
      </c>
      <c r="FM814">
        <v>-53.1247863067615</v>
      </c>
      <c r="FN814">
        <v>15026.4115384615</v>
      </c>
      <c r="FO814">
        <v>15</v>
      </c>
      <c r="FP814">
        <v>0</v>
      </c>
      <c r="FQ814" t="s">
        <v>439</v>
      </c>
      <c r="FR814">
        <v>0</v>
      </c>
      <c r="FS814">
        <v>0</v>
      </c>
      <c r="FT814">
        <v>0</v>
      </c>
      <c r="FU814">
        <v>0</v>
      </c>
      <c r="FV814">
        <v>0</v>
      </c>
      <c r="FW814">
        <v>0</v>
      </c>
      <c r="FX814">
        <v>0</v>
      </c>
      <c r="FY814">
        <v>0</v>
      </c>
      <c r="FZ814">
        <v>0</v>
      </c>
      <c r="GA814">
        <v>0</v>
      </c>
      <c r="GB814">
        <v>0</v>
      </c>
      <c r="GC814">
        <v>-34.51415</v>
      </c>
      <c r="GD814">
        <v>-61.4189503759399</v>
      </c>
      <c r="GE814">
        <v>6.11097059054452</v>
      </c>
      <c r="GF814">
        <v>0</v>
      </c>
      <c r="GG814">
        <v>1181.57029411765</v>
      </c>
      <c r="GH814">
        <v>-7.19098548782147</v>
      </c>
      <c r="GI814">
        <v>0.777391888810884</v>
      </c>
      <c r="GJ814">
        <v>-1</v>
      </c>
      <c r="GK814">
        <v>20.12079</v>
      </c>
      <c r="GL814">
        <v>-0.142809022556377</v>
      </c>
      <c r="GM814">
        <v>0.0141356605788342</v>
      </c>
      <c r="GN814">
        <v>0</v>
      </c>
      <c r="GO814">
        <v>0</v>
      </c>
      <c r="GP814">
        <v>2</v>
      </c>
      <c r="GQ814" t="s">
        <v>473</v>
      </c>
      <c r="GR814">
        <v>3.12803</v>
      </c>
      <c r="GS814">
        <v>2.71369</v>
      </c>
      <c r="GT814">
        <v>0.0887565</v>
      </c>
      <c r="GU814">
        <v>0.0953301</v>
      </c>
      <c r="GV814">
        <v>0.155306</v>
      </c>
      <c r="GW814">
        <v>0.103315</v>
      </c>
      <c r="GX814">
        <v>32990</v>
      </c>
      <c r="GY814">
        <v>34703.1</v>
      </c>
      <c r="GZ814">
        <v>32865</v>
      </c>
      <c r="HA814">
        <v>34843.5</v>
      </c>
      <c r="HB814">
        <v>39679.7</v>
      </c>
      <c r="HC814">
        <v>45025.2</v>
      </c>
      <c r="HD814">
        <v>51587.3</v>
      </c>
      <c r="HE814">
        <v>55850.4</v>
      </c>
      <c r="HF814">
        <v>1.72257</v>
      </c>
      <c r="HG814">
        <v>1.57362</v>
      </c>
      <c r="HH814">
        <v>-0.0826195</v>
      </c>
      <c r="HI814">
        <v>0</v>
      </c>
      <c r="HJ814">
        <v>43.3682</v>
      </c>
      <c r="HK814">
        <v>999.9</v>
      </c>
      <c r="HL814">
        <v>55.366</v>
      </c>
      <c r="HM814">
        <v>30.383</v>
      </c>
      <c r="HN814">
        <v>26.7342</v>
      </c>
      <c r="HO814">
        <v>60.2298</v>
      </c>
      <c r="HP814">
        <v>41.27</v>
      </c>
      <c r="HQ814">
        <v>1</v>
      </c>
      <c r="HR814">
        <v>1.9368</v>
      </c>
      <c r="HS814">
        <v>3.05911</v>
      </c>
      <c r="HT814">
        <v>20.0961</v>
      </c>
      <c r="HU814">
        <v>5.18794</v>
      </c>
      <c r="HV814">
        <v>12.0158</v>
      </c>
      <c r="HW814">
        <v>4.97075</v>
      </c>
      <c r="HX814">
        <v>3.29505</v>
      </c>
      <c r="HY814">
        <v>9999</v>
      </c>
      <c r="HZ814">
        <v>9999</v>
      </c>
      <c r="IA814">
        <v>999.9</v>
      </c>
      <c r="IB814">
        <v>9999</v>
      </c>
      <c r="IC814">
        <v>1.86325</v>
      </c>
      <c r="ID814">
        <v>1.86811</v>
      </c>
      <c r="IE814">
        <v>1.86783</v>
      </c>
      <c r="IF814">
        <v>1.86905</v>
      </c>
      <c r="IG814">
        <v>1.86981</v>
      </c>
      <c r="IH814">
        <v>1.86586</v>
      </c>
      <c r="II814">
        <v>1.86699</v>
      </c>
      <c r="IJ814">
        <v>1.8684</v>
      </c>
      <c r="IK814">
        <v>5</v>
      </c>
      <c r="IL814">
        <v>0</v>
      </c>
      <c r="IM814">
        <v>0</v>
      </c>
      <c r="IN814">
        <v>0</v>
      </c>
      <c r="IO814" t="s">
        <v>441</v>
      </c>
      <c r="IP814" t="s">
        <v>442</v>
      </c>
      <c r="IQ814" t="s">
        <v>443</v>
      </c>
      <c r="IR814" t="s">
        <v>443</v>
      </c>
      <c r="IS814" t="s">
        <v>443</v>
      </c>
      <c r="IT814" t="s">
        <v>443</v>
      </c>
      <c r="IU814">
        <v>0</v>
      </c>
      <c r="IV814">
        <v>100</v>
      </c>
      <c r="IW814">
        <v>100</v>
      </c>
      <c r="IX814">
        <v>1.098</v>
      </c>
      <c r="IY814">
        <v>-0.0441</v>
      </c>
      <c r="IZ814">
        <v>1.09748391826392</v>
      </c>
      <c r="JA814">
        <v>0</v>
      </c>
      <c r="JB814">
        <v>0</v>
      </c>
      <c r="JC814">
        <v>0</v>
      </c>
      <c r="JD814">
        <v>-0.0441141096964596</v>
      </c>
      <c r="JE814">
        <v>0</v>
      </c>
      <c r="JF814">
        <v>0</v>
      </c>
      <c r="JG814">
        <v>0</v>
      </c>
      <c r="JH814">
        <v>5</v>
      </c>
      <c r="JI814">
        <v>2273</v>
      </c>
      <c r="JJ814">
        <v>0</v>
      </c>
      <c r="JK814">
        <v>25</v>
      </c>
      <c r="JL814">
        <v>29357033.1</v>
      </c>
      <c r="JM814">
        <v>29357033.1</v>
      </c>
      <c r="JN814">
        <v>1.16821</v>
      </c>
      <c r="JO814">
        <v>2.6355</v>
      </c>
      <c r="JP814">
        <v>1.54785</v>
      </c>
      <c r="JQ814">
        <v>2.31445</v>
      </c>
      <c r="JR814">
        <v>1.64673</v>
      </c>
      <c r="JS814">
        <v>2.32422</v>
      </c>
      <c r="JT814">
        <v>34.236</v>
      </c>
      <c r="JU814">
        <v>24.1838</v>
      </c>
      <c r="JV814">
        <v>18</v>
      </c>
      <c r="JW814">
        <v>499.152</v>
      </c>
      <c r="JX814">
        <v>392.564</v>
      </c>
      <c r="JY814">
        <v>40.3498</v>
      </c>
      <c r="JZ814">
        <v>49.6082</v>
      </c>
      <c r="KA814">
        <v>30.0005</v>
      </c>
      <c r="KB814">
        <v>49.2835</v>
      </c>
      <c r="KC814">
        <v>49.1445</v>
      </c>
      <c r="KD814">
        <v>23.4008</v>
      </c>
      <c r="KE814">
        <v>0</v>
      </c>
      <c r="KF814">
        <v>100</v>
      </c>
      <c r="KG814">
        <v>40.3215</v>
      </c>
      <c r="KH814">
        <v>507.698</v>
      </c>
      <c r="KI814">
        <v>26.2864</v>
      </c>
      <c r="KJ814">
        <v>93.5491</v>
      </c>
      <c r="KK814">
        <v>90.3883</v>
      </c>
    </row>
    <row r="815" spans="1:297">
      <c r="A815">
        <v>799</v>
      </c>
      <c r="B815">
        <v>1761421989</v>
      </c>
      <c r="C815">
        <v>13808</v>
      </c>
      <c r="D815" t="s">
        <v>2048</v>
      </c>
      <c r="E815" t="s">
        <v>2049</v>
      </c>
      <c r="F815">
        <v>5</v>
      </c>
      <c r="G815" t="s">
        <v>1989</v>
      </c>
      <c r="H815" t="s">
        <v>436</v>
      </c>
      <c r="I815">
        <v>1761421980.84615</v>
      </c>
      <c r="J815">
        <f>(K815)/1000</f>
        <v>0</v>
      </c>
      <c r="K815">
        <f>IF(DP815, AN815, AH815)</f>
        <v>0</v>
      </c>
      <c r="L815">
        <f>IF(DP815, AI815, AG815)</f>
        <v>0</v>
      </c>
      <c r="M815">
        <f>DR815 - IF(AU815&gt;1, L815*DL815*100.0/(AW815), 0)</f>
        <v>0</v>
      </c>
      <c r="N815">
        <f>((T815-J815/2)*M815-L815)/(T815+J815/2)</f>
        <v>0</v>
      </c>
      <c r="O815">
        <f>N815*(DY815+DZ815)/1000.0</f>
        <v>0</v>
      </c>
      <c r="P815">
        <f>(DR815 - IF(AU815&gt;1, L815*DL815*100.0/(AW815), 0))*(DY815+DZ815)/1000.0</f>
        <v>0</v>
      </c>
      <c r="Q815">
        <f>2.0/((1/S815-1/R815)+SIGN(S815)*SQRT((1/S815-1/R815)*(1/S815-1/R815) + 4*DM815/((DM815+1)*(DM815+1))*(2*1/S815*1/R815-1/R815*1/R815)))</f>
        <v>0</v>
      </c>
      <c r="R815">
        <f>IF(LEFT(DN815,1)&lt;&gt;"0",IF(LEFT(DN815,1)="1",3.0,DO815),$D$5+$E$5*(EF815*DY815/($K$5*1000))+$F$5*(EF815*DY815/($K$5*1000))*MAX(MIN(DL815,$J$5),$I$5)*MAX(MIN(DL815,$J$5),$I$5)+$G$5*MAX(MIN(DL815,$J$5),$I$5)*(EF815*DY815/($K$5*1000))+$H$5*(EF815*DY815/($K$5*1000))*(EF815*DY815/($K$5*1000)))</f>
        <v>0</v>
      </c>
      <c r="S815">
        <f>J815*(1000-(1000*0.61365*exp(17.502*W815/(240.97+W815))/(DY815+DZ815)+DT815)/2)/(1000*0.61365*exp(17.502*W815/(240.97+W815))/(DY815+DZ815)-DT815)</f>
        <v>0</v>
      </c>
      <c r="T815">
        <f>1/((DM815+1)/(Q815/1.6)+1/(R815/1.37)) + DM815/((DM815+1)/(Q815/1.6) + DM815/(R815/1.37))</f>
        <v>0</v>
      </c>
      <c r="U815">
        <f>(DH815*DK815)</f>
        <v>0</v>
      </c>
      <c r="V815">
        <f>(EA815+(U815+2*0.95*5.67E-8*(((EA815+$B$7)+273)^4-(EA815+273)^4)-44100*J815)/(1.84*29.3*R815+8*0.95*5.67E-8*(EA815+273)^3))</f>
        <v>0</v>
      </c>
      <c r="W815">
        <f>($C$7*EB815+$D$7*EC815+$E$7*V815)</f>
        <v>0</v>
      </c>
      <c r="X815">
        <f>0.61365*exp(17.502*W815/(240.97+W815))</f>
        <v>0</v>
      </c>
      <c r="Y815">
        <f>(Z815/AA815*100)</f>
        <v>0</v>
      </c>
      <c r="Z815">
        <f>DT815*(DY815+DZ815)/1000</f>
        <v>0</v>
      </c>
      <c r="AA815">
        <f>0.61365*exp(17.502*EA815/(240.97+EA815))</f>
        <v>0</v>
      </c>
      <c r="AB815">
        <f>(X815-DT815*(DY815+DZ815)/1000)</f>
        <v>0</v>
      </c>
      <c r="AC815">
        <f>(-J815*44100)</f>
        <v>0</v>
      </c>
      <c r="AD815">
        <f>2*29.3*R815*0.92*(EA815-W815)</f>
        <v>0</v>
      </c>
      <c r="AE815">
        <f>2*0.95*5.67E-8*(((EA815+$B$7)+273)^4-(W815+273)^4)</f>
        <v>0</v>
      </c>
      <c r="AF815">
        <f>U815+AE815+AC815+AD815</f>
        <v>0</v>
      </c>
      <c r="AG815">
        <f>DX815*AU815*(DS815-DR815*(1000-AU815*DU815)/(1000-AU815*DT815))/(100*DL815)</f>
        <v>0</v>
      </c>
      <c r="AH815">
        <f>1000*DX815*AU815*(DT815-DU815)/(100*DL815*(1000-AU815*DT815))</f>
        <v>0</v>
      </c>
      <c r="AI815">
        <f>(AJ815 - AK815 - DY815*1E3/(8.314*(EA815+273.15)) * AM815/DX815 * AL815) * DX815/(100*DL815) * (1000 - DU815)/1000</f>
        <v>0</v>
      </c>
      <c r="AJ815">
        <v>505.5417846035</v>
      </c>
      <c r="AK815">
        <v>478.881133333333</v>
      </c>
      <c r="AL815">
        <v>3.38755301362053</v>
      </c>
      <c r="AM815">
        <v>65.5647914512343</v>
      </c>
      <c r="AN815">
        <f>(AP815 - AO815 + DY815*1E3/(8.314*(EA815+273.15)) * AR815/DX815 * AQ815) * DX815/(100*DL815) * 1000/(1000 - AP815)</f>
        <v>0</v>
      </c>
      <c r="AO815">
        <v>25.645295576982</v>
      </c>
      <c r="AP815">
        <v>45.7227727272727</v>
      </c>
      <c r="AQ815">
        <v>-0.000727939508092279</v>
      </c>
      <c r="AR815">
        <v>111.014895509676</v>
      </c>
      <c r="AS815">
        <v>0</v>
      </c>
      <c r="AT815">
        <v>0</v>
      </c>
      <c r="AU815">
        <f>IF(AS815*$H$13&gt;=AW815,1.0,(AW815/(AW815-AS815*$H$13)))</f>
        <v>0</v>
      </c>
      <c r="AV815">
        <f>(AU815-1)*100</f>
        <v>0</v>
      </c>
      <c r="AW815">
        <f>MAX(0,($B$13+$C$13*EF815)/(1+$D$13*EF815)*DY815/(EA815+273)*$E$13)</f>
        <v>0</v>
      </c>
      <c r="AX815" t="s">
        <v>437</v>
      </c>
      <c r="AY815" t="s">
        <v>437</v>
      </c>
      <c r="AZ815">
        <v>0</v>
      </c>
      <c r="BA815">
        <v>0</v>
      </c>
      <c r="BB815">
        <f>1-AZ815/BA815</f>
        <v>0</v>
      </c>
      <c r="BC815">
        <v>0</v>
      </c>
      <c r="BD815" t="s">
        <v>437</v>
      </c>
      <c r="BE815" t="s">
        <v>437</v>
      </c>
      <c r="BF815">
        <v>0</v>
      </c>
      <c r="BG815">
        <v>0</v>
      </c>
      <c r="BH815">
        <f>1-BF815/BG815</f>
        <v>0</v>
      </c>
      <c r="BI815">
        <v>0.5</v>
      </c>
      <c r="BJ815">
        <f>DI815</f>
        <v>0</v>
      </c>
      <c r="BK815">
        <f>L815</f>
        <v>0</v>
      </c>
      <c r="BL815">
        <f>BH815*BI815*BJ815</f>
        <v>0</v>
      </c>
      <c r="BM815">
        <f>(BK815-BC815)/BJ815</f>
        <v>0</v>
      </c>
      <c r="BN815">
        <f>(BA815-BG815)/BG815</f>
        <v>0</v>
      </c>
      <c r="BO815">
        <f>AZ815/(BB815+AZ815/BG815)</f>
        <v>0</v>
      </c>
      <c r="BP815" t="s">
        <v>437</v>
      </c>
      <c r="BQ815">
        <v>0</v>
      </c>
      <c r="BR815">
        <f>IF(BQ815&lt;&gt;0, BQ815, BO815)</f>
        <v>0</v>
      </c>
      <c r="BS815">
        <f>1-BR815/BG815</f>
        <v>0</v>
      </c>
      <c r="BT815">
        <f>(BG815-BF815)/(BG815-BR815)</f>
        <v>0</v>
      </c>
      <c r="BU815">
        <f>(BA815-BG815)/(BA815-BR815)</f>
        <v>0</v>
      </c>
      <c r="BV815">
        <f>(BG815-BF815)/(BG815-AZ815)</f>
        <v>0</v>
      </c>
      <c r="BW815">
        <f>(BA815-BG815)/(BA815-AZ815)</f>
        <v>0</v>
      </c>
      <c r="BX815">
        <f>(BT815*BR815/BF815)</f>
        <v>0</v>
      </c>
      <c r="BY815">
        <f>(1-BX815)</f>
        <v>0</v>
      </c>
      <c r="DH815">
        <f>$B$11*EG815+$C$11*EH815+$F$11*ES815*(1-EV815)</f>
        <v>0</v>
      </c>
      <c r="DI815">
        <f>DH815*DJ815</f>
        <v>0</v>
      </c>
      <c r="DJ815">
        <f>($B$11*$D$9+$C$11*$D$9+$F$11*((FF815+EX815)/MAX(FF815+EX815+FG815, 0.1)*$I$9+FG815/MAX(FF815+EX815+FG815, 0.1)*$J$9))/($B$11+$C$11+$F$11)</f>
        <v>0</v>
      </c>
      <c r="DK815">
        <f>($B$11*$K$9+$C$11*$K$9+$F$11*((FF815+EX815)/MAX(FF815+EX815+FG815, 0.1)*$P$9+FG815/MAX(FF815+EX815+FG815, 0.1)*$Q$9))/($B$11+$C$11+$F$11)</f>
        <v>0</v>
      </c>
      <c r="DL815">
        <v>6</v>
      </c>
      <c r="DM815">
        <v>0.5</v>
      </c>
      <c r="DN815" t="s">
        <v>438</v>
      </c>
      <c r="DO815">
        <v>2</v>
      </c>
      <c r="DP815" t="b">
        <v>1</v>
      </c>
      <c r="DQ815">
        <v>1761421980.84615</v>
      </c>
      <c r="DR815">
        <v>435.150615384615</v>
      </c>
      <c r="DS815">
        <v>475.846769230769</v>
      </c>
      <c r="DT815">
        <v>45.7394615384615</v>
      </c>
      <c r="DU815">
        <v>25.6391846153846</v>
      </c>
      <c r="DV815">
        <v>434.053461538462</v>
      </c>
      <c r="DW815">
        <v>45.7835846153846</v>
      </c>
      <c r="DX815">
        <v>500.015153846154</v>
      </c>
      <c r="DY815">
        <v>90.1946</v>
      </c>
      <c r="DZ815">
        <v>0.0355724615384615</v>
      </c>
      <c r="EA815">
        <v>44.2804846153846</v>
      </c>
      <c r="EB815">
        <v>42.0471615384615</v>
      </c>
      <c r="EC815">
        <v>999.9</v>
      </c>
      <c r="ED815">
        <v>0</v>
      </c>
      <c r="EE815">
        <v>0</v>
      </c>
      <c r="EF815">
        <v>9992.40769230769</v>
      </c>
      <c r="EG815">
        <v>0</v>
      </c>
      <c r="EH815">
        <v>1262.91769230769</v>
      </c>
      <c r="EI815">
        <v>-40.6960153846154</v>
      </c>
      <c r="EJ815">
        <v>456.008230769231</v>
      </c>
      <c r="EK815">
        <v>488.368153846154</v>
      </c>
      <c r="EL815">
        <v>20.1002846153846</v>
      </c>
      <c r="EM815">
        <v>475.846769230769</v>
      </c>
      <c r="EN815">
        <v>25.6391846153846</v>
      </c>
      <c r="EO815">
        <v>4.12545307692308</v>
      </c>
      <c r="EP815">
        <v>2.31251692307692</v>
      </c>
      <c r="EQ815">
        <v>29.4405846153846</v>
      </c>
      <c r="ER815">
        <v>19.7638692307692</v>
      </c>
      <c r="ES815">
        <v>1200.01384615385</v>
      </c>
      <c r="ET815">
        <v>0.966991384615385</v>
      </c>
      <c r="EU815">
        <v>0.0330082923076923</v>
      </c>
      <c r="EV815">
        <v>0</v>
      </c>
      <c r="EW815">
        <v>1180.93076923077</v>
      </c>
      <c r="EX815">
        <v>5.00059</v>
      </c>
      <c r="EY815">
        <v>15024.6076923077</v>
      </c>
      <c r="EZ815">
        <v>10358.7923076923</v>
      </c>
      <c r="FA815">
        <v>57.875</v>
      </c>
      <c r="FB815">
        <v>59.312</v>
      </c>
      <c r="FC815">
        <v>58.0524615384615</v>
      </c>
      <c r="FD815">
        <v>58.937</v>
      </c>
      <c r="FE815">
        <v>59.0524615384615</v>
      </c>
      <c r="FF815">
        <v>1155.56384615385</v>
      </c>
      <c r="FG815">
        <v>39.4492307692308</v>
      </c>
      <c r="FH815">
        <v>0</v>
      </c>
      <c r="FI815">
        <v>1761421949.5</v>
      </c>
      <c r="FJ815">
        <v>0</v>
      </c>
      <c r="FK815">
        <v>1180.8784</v>
      </c>
      <c r="FL815">
        <v>-0.798461525940027</v>
      </c>
      <c r="FM815">
        <v>2.72307695504269</v>
      </c>
      <c r="FN815">
        <v>15024.104</v>
      </c>
      <c r="FO815">
        <v>15</v>
      </c>
      <c r="FP815">
        <v>0</v>
      </c>
      <c r="FQ815" t="s">
        <v>439</v>
      </c>
      <c r="FR815">
        <v>0</v>
      </c>
      <c r="FS815">
        <v>0</v>
      </c>
      <c r="FT815">
        <v>0</v>
      </c>
      <c r="FU815">
        <v>0</v>
      </c>
      <c r="FV815">
        <v>0</v>
      </c>
      <c r="FW815">
        <v>0</v>
      </c>
      <c r="FX815">
        <v>0</v>
      </c>
      <c r="FY815">
        <v>0</v>
      </c>
      <c r="FZ815">
        <v>0</v>
      </c>
      <c r="GA815">
        <v>0</v>
      </c>
      <c r="GB815">
        <v>0</v>
      </c>
      <c r="GC815">
        <v>-38.3971904761905</v>
      </c>
      <c r="GD815">
        <v>-41.4223714285714</v>
      </c>
      <c r="GE815">
        <v>4.39890110627262</v>
      </c>
      <c r="GF815">
        <v>0</v>
      </c>
      <c r="GG815">
        <v>1181.13411764706</v>
      </c>
      <c r="GH815">
        <v>-4.13689839584929</v>
      </c>
      <c r="GI815">
        <v>0.529684243605459</v>
      </c>
      <c r="GJ815">
        <v>-1</v>
      </c>
      <c r="GK815">
        <v>20.1082047619048</v>
      </c>
      <c r="GL815">
        <v>-0.174171428571449</v>
      </c>
      <c r="GM815">
        <v>0.0179944032619265</v>
      </c>
      <c r="GN815">
        <v>0</v>
      </c>
      <c r="GO815">
        <v>0</v>
      </c>
      <c r="GP815">
        <v>2</v>
      </c>
      <c r="GQ815" t="s">
        <v>473</v>
      </c>
      <c r="GR815">
        <v>3.12815</v>
      </c>
      <c r="GS815">
        <v>2.7134</v>
      </c>
      <c r="GT815">
        <v>0.0912094</v>
      </c>
      <c r="GU815">
        <v>0.0977088</v>
      </c>
      <c r="GV815">
        <v>0.155285</v>
      </c>
      <c r="GW815">
        <v>0.103332</v>
      </c>
      <c r="GX815">
        <v>32901.1</v>
      </c>
      <c r="GY815">
        <v>34611.1</v>
      </c>
      <c r="GZ815">
        <v>32864.9</v>
      </c>
      <c r="HA815">
        <v>34842.8</v>
      </c>
      <c r="HB815">
        <v>39680.8</v>
      </c>
      <c r="HC815">
        <v>45024.1</v>
      </c>
      <c r="HD815">
        <v>51587.2</v>
      </c>
      <c r="HE815">
        <v>55849.7</v>
      </c>
      <c r="HF815">
        <v>1.72248</v>
      </c>
      <c r="HG815">
        <v>1.57353</v>
      </c>
      <c r="HH815">
        <v>-0.0829622</v>
      </c>
      <c r="HI815">
        <v>0</v>
      </c>
      <c r="HJ815">
        <v>43.3803</v>
      </c>
      <c r="HK815">
        <v>999.9</v>
      </c>
      <c r="HL815">
        <v>55.366</v>
      </c>
      <c r="HM815">
        <v>30.383</v>
      </c>
      <c r="HN815">
        <v>26.7332</v>
      </c>
      <c r="HO815">
        <v>60.4498</v>
      </c>
      <c r="HP815">
        <v>41.258</v>
      </c>
      <c r="HQ815">
        <v>1</v>
      </c>
      <c r="HR815">
        <v>1.93744</v>
      </c>
      <c r="HS815">
        <v>3.1416</v>
      </c>
      <c r="HT815">
        <v>20.0947</v>
      </c>
      <c r="HU815">
        <v>5.18839</v>
      </c>
      <c r="HV815">
        <v>12.0159</v>
      </c>
      <c r="HW815">
        <v>4.97085</v>
      </c>
      <c r="HX815">
        <v>3.295</v>
      </c>
      <c r="HY815">
        <v>9999</v>
      </c>
      <c r="HZ815">
        <v>9999</v>
      </c>
      <c r="IA815">
        <v>999.9</v>
      </c>
      <c r="IB815">
        <v>9999</v>
      </c>
      <c r="IC815">
        <v>1.86325</v>
      </c>
      <c r="ID815">
        <v>1.86813</v>
      </c>
      <c r="IE815">
        <v>1.86784</v>
      </c>
      <c r="IF815">
        <v>1.86905</v>
      </c>
      <c r="IG815">
        <v>1.86981</v>
      </c>
      <c r="IH815">
        <v>1.86586</v>
      </c>
      <c r="II815">
        <v>1.867</v>
      </c>
      <c r="IJ815">
        <v>1.86841</v>
      </c>
      <c r="IK815">
        <v>5</v>
      </c>
      <c r="IL815">
        <v>0</v>
      </c>
      <c r="IM815">
        <v>0</v>
      </c>
      <c r="IN815">
        <v>0</v>
      </c>
      <c r="IO815" t="s">
        <v>441</v>
      </c>
      <c r="IP815" t="s">
        <v>442</v>
      </c>
      <c r="IQ815" t="s">
        <v>443</v>
      </c>
      <c r="IR815" t="s">
        <v>443</v>
      </c>
      <c r="IS815" t="s">
        <v>443</v>
      </c>
      <c r="IT815" t="s">
        <v>443</v>
      </c>
      <c r="IU815">
        <v>0</v>
      </c>
      <c r="IV815">
        <v>100</v>
      </c>
      <c r="IW815">
        <v>100</v>
      </c>
      <c r="IX815">
        <v>1.098</v>
      </c>
      <c r="IY815">
        <v>-0.0441</v>
      </c>
      <c r="IZ815">
        <v>1.09748391826392</v>
      </c>
      <c r="JA815">
        <v>0</v>
      </c>
      <c r="JB815">
        <v>0</v>
      </c>
      <c r="JC815">
        <v>0</v>
      </c>
      <c r="JD815">
        <v>-0.0441141096964596</v>
      </c>
      <c r="JE815">
        <v>0</v>
      </c>
      <c r="JF815">
        <v>0</v>
      </c>
      <c r="JG815">
        <v>0</v>
      </c>
      <c r="JH815">
        <v>5</v>
      </c>
      <c r="JI815">
        <v>2273</v>
      </c>
      <c r="JJ815">
        <v>0</v>
      </c>
      <c r="JK815">
        <v>25</v>
      </c>
      <c r="JL815">
        <v>29357033.1</v>
      </c>
      <c r="JM815">
        <v>29357033.1</v>
      </c>
      <c r="JN815">
        <v>1.19507</v>
      </c>
      <c r="JO815">
        <v>2.63916</v>
      </c>
      <c r="JP815">
        <v>1.54785</v>
      </c>
      <c r="JQ815">
        <v>2.31445</v>
      </c>
      <c r="JR815">
        <v>1.64673</v>
      </c>
      <c r="JS815">
        <v>2.28394</v>
      </c>
      <c r="JT815">
        <v>34.236</v>
      </c>
      <c r="JU815">
        <v>24.1751</v>
      </c>
      <c r="JV815">
        <v>18</v>
      </c>
      <c r="JW815">
        <v>499.044</v>
      </c>
      <c r="JX815">
        <v>392.476</v>
      </c>
      <c r="JY815">
        <v>40.3073</v>
      </c>
      <c r="JZ815">
        <v>49.6082</v>
      </c>
      <c r="KA815">
        <v>30.0006</v>
      </c>
      <c r="KB815">
        <v>49.278</v>
      </c>
      <c r="KC815">
        <v>49.1388</v>
      </c>
      <c r="KD815">
        <v>23.9498</v>
      </c>
      <c r="KE815">
        <v>0</v>
      </c>
      <c r="KF815">
        <v>100</v>
      </c>
      <c r="KG815">
        <v>40.2667</v>
      </c>
      <c r="KH815">
        <v>528.099</v>
      </c>
      <c r="KI815">
        <v>26.2864</v>
      </c>
      <c r="KJ815">
        <v>93.5489</v>
      </c>
      <c r="KK815">
        <v>90.387</v>
      </c>
    </row>
    <row r="816" spans="1:297">
      <c r="A816">
        <v>800</v>
      </c>
      <c r="B816">
        <v>1761421994</v>
      </c>
      <c r="C816">
        <v>13813</v>
      </c>
      <c r="D816" t="s">
        <v>2050</v>
      </c>
      <c r="E816" t="s">
        <v>2051</v>
      </c>
      <c r="F816">
        <v>5</v>
      </c>
      <c r="G816" t="s">
        <v>1989</v>
      </c>
      <c r="H816" t="s">
        <v>436</v>
      </c>
      <c r="I816">
        <v>1761421985.84615</v>
      </c>
      <c r="J816">
        <f>(K816)/1000</f>
        <v>0</v>
      </c>
      <c r="K816">
        <f>IF(DP816, AN816, AH816)</f>
        <v>0</v>
      </c>
      <c r="L816">
        <f>IF(DP816, AI816, AG816)</f>
        <v>0</v>
      </c>
      <c r="M816">
        <f>DR816 - IF(AU816&gt;1, L816*DL816*100.0/(AW816), 0)</f>
        <v>0</v>
      </c>
      <c r="N816">
        <f>((T816-J816/2)*M816-L816)/(T816+J816/2)</f>
        <v>0</v>
      </c>
      <c r="O816">
        <f>N816*(DY816+DZ816)/1000.0</f>
        <v>0</v>
      </c>
      <c r="P816">
        <f>(DR816 - IF(AU816&gt;1, L816*DL816*100.0/(AW816), 0))*(DY816+DZ816)/1000.0</f>
        <v>0</v>
      </c>
      <c r="Q816">
        <f>2.0/((1/S816-1/R816)+SIGN(S816)*SQRT((1/S816-1/R816)*(1/S816-1/R816) + 4*DM816/((DM816+1)*(DM816+1))*(2*1/S816*1/R816-1/R816*1/R816)))</f>
        <v>0</v>
      </c>
      <c r="R816">
        <f>IF(LEFT(DN816,1)&lt;&gt;"0",IF(LEFT(DN816,1)="1",3.0,DO816),$D$5+$E$5*(EF816*DY816/($K$5*1000))+$F$5*(EF816*DY816/($K$5*1000))*MAX(MIN(DL816,$J$5),$I$5)*MAX(MIN(DL816,$J$5),$I$5)+$G$5*MAX(MIN(DL816,$J$5),$I$5)*(EF816*DY816/($K$5*1000))+$H$5*(EF816*DY816/($K$5*1000))*(EF816*DY816/($K$5*1000)))</f>
        <v>0</v>
      </c>
      <c r="S816">
        <f>J816*(1000-(1000*0.61365*exp(17.502*W816/(240.97+W816))/(DY816+DZ816)+DT816)/2)/(1000*0.61365*exp(17.502*W816/(240.97+W816))/(DY816+DZ816)-DT816)</f>
        <v>0</v>
      </c>
      <c r="T816">
        <f>1/((DM816+1)/(Q816/1.6)+1/(R816/1.37)) + DM816/((DM816+1)/(Q816/1.6) + DM816/(R816/1.37))</f>
        <v>0</v>
      </c>
      <c r="U816">
        <f>(DH816*DK816)</f>
        <v>0</v>
      </c>
      <c r="V816">
        <f>(EA816+(U816+2*0.95*5.67E-8*(((EA816+$B$7)+273)^4-(EA816+273)^4)-44100*J816)/(1.84*29.3*R816+8*0.95*5.67E-8*(EA816+273)^3))</f>
        <v>0</v>
      </c>
      <c r="W816">
        <f>($C$7*EB816+$D$7*EC816+$E$7*V816)</f>
        <v>0</v>
      </c>
      <c r="X816">
        <f>0.61365*exp(17.502*W816/(240.97+W816))</f>
        <v>0</v>
      </c>
      <c r="Y816">
        <f>(Z816/AA816*100)</f>
        <v>0</v>
      </c>
      <c r="Z816">
        <f>DT816*(DY816+DZ816)/1000</f>
        <v>0</v>
      </c>
      <c r="AA816">
        <f>0.61365*exp(17.502*EA816/(240.97+EA816))</f>
        <v>0</v>
      </c>
      <c r="AB816">
        <f>(X816-DT816*(DY816+DZ816)/1000)</f>
        <v>0</v>
      </c>
      <c r="AC816">
        <f>(-J816*44100)</f>
        <v>0</v>
      </c>
      <c r="AD816">
        <f>2*29.3*R816*0.92*(EA816-W816)</f>
        <v>0</v>
      </c>
      <c r="AE816">
        <f>2*0.95*5.67E-8*(((EA816+$B$7)+273)^4-(W816+273)^4)</f>
        <v>0</v>
      </c>
      <c r="AF816">
        <f>U816+AE816+AC816+AD816</f>
        <v>0</v>
      </c>
      <c r="AG816">
        <f>DX816*AU816*(DS816-DR816*(1000-AU816*DU816)/(1000-AU816*DT816))/(100*DL816)</f>
        <v>0</v>
      </c>
      <c r="AH816">
        <f>1000*DX816*AU816*(DT816-DU816)/(100*DL816*(1000-AU816*DT816))</f>
        <v>0</v>
      </c>
      <c r="AI816">
        <f>(AJ816 - AK816 - DY816*1E3/(8.314*(EA816+273.15)) * AM816/DX816 * AL816) * DX816/(100*DL816) * (1000 - DU816)/1000</f>
        <v>0</v>
      </c>
      <c r="AJ816">
        <v>521.817665990621</v>
      </c>
      <c r="AK816">
        <v>495.04963030303</v>
      </c>
      <c r="AL816">
        <v>3.22948384424206</v>
      </c>
      <c r="AM816">
        <v>65.5647914512343</v>
      </c>
      <c r="AN816">
        <f>(AP816 - AO816 + DY816*1E3/(8.314*(EA816+273.15)) * AR816/DX816 * AQ816) * DX816/(100*DL816) * 1000/(1000 - AP816)</f>
        <v>0</v>
      </c>
      <c r="AO816">
        <v>25.6494684179755</v>
      </c>
      <c r="AP816">
        <v>45.6983272727273</v>
      </c>
      <c r="AQ816">
        <v>-0.0055312501168099</v>
      </c>
      <c r="AR816">
        <v>111.014895509676</v>
      </c>
      <c r="AS816">
        <v>0</v>
      </c>
      <c r="AT816">
        <v>0</v>
      </c>
      <c r="AU816">
        <f>IF(AS816*$H$13&gt;=AW816,1.0,(AW816/(AW816-AS816*$H$13)))</f>
        <v>0</v>
      </c>
      <c r="AV816">
        <f>(AU816-1)*100</f>
        <v>0</v>
      </c>
      <c r="AW816">
        <f>MAX(0,($B$13+$C$13*EF816)/(1+$D$13*EF816)*DY816/(EA816+273)*$E$13)</f>
        <v>0</v>
      </c>
      <c r="AX816" t="s">
        <v>437</v>
      </c>
      <c r="AY816" t="s">
        <v>437</v>
      </c>
      <c r="AZ816">
        <v>0</v>
      </c>
      <c r="BA816">
        <v>0</v>
      </c>
      <c r="BB816">
        <f>1-AZ816/BA816</f>
        <v>0</v>
      </c>
      <c r="BC816">
        <v>0</v>
      </c>
      <c r="BD816" t="s">
        <v>437</v>
      </c>
      <c r="BE816" t="s">
        <v>437</v>
      </c>
      <c r="BF816">
        <v>0</v>
      </c>
      <c r="BG816">
        <v>0</v>
      </c>
      <c r="BH816">
        <f>1-BF816/BG816</f>
        <v>0</v>
      </c>
      <c r="BI816">
        <v>0.5</v>
      </c>
      <c r="BJ816">
        <f>DI816</f>
        <v>0</v>
      </c>
      <c r="BK816">
        <f>L816</f>
        <v>0</v>
      </c>
      <c r="BL816">
        <f>BH816*BI816*BJ816</f>
        <v>0</v>
      </c>
      <c r="BM816">
        <f>(BK816-BC816)/BJ816</f>
        <v>0</v>
      </c>
      <c r="BN816">
        <f>(BA816-BG816)/BG816</f>
        <v>0</v>
      </c>
      <c r="BO816">
        <f>AZ816/(BB816+AZ816/BG816)</f>
        <v>0</v>
      </c>
      <c r="BP816" t="s">
        <v>437</v>
      </c>
      <c r="BQ816">
        <v>0</v>
      </c>
      <c r="BR816">
        <f>IF(BQ816&lt;&gt;0, BQ816, BO816)</f>
        <v>0</v>
      </c>
      <c r="BS816">
        <f>1-BR816/BG816</f>
        <v>0</v>
      </c>
      <c r="BT816">
        <f>(BG816-BF816)/(BG816-BR816)</f>
        <v>0</v>
      </c>
      <c r="BU816">
        <f>(BA816-BG816)/(BA816-BR816)</f>
        <v>0</v>
      </c>
      <c r="BV816">
        <f>(BG816-BF816)/(BG816-AZ816)</f>
        <v>0</v>
      </c>
      <c r="BW816">
        <f>(BA816-BG816)/(BA816-AZ816)</f>
        <v>0</v>
      </c>
      <c r="BX816">
        <f>(BT816*BR816/BF816)</f>
        <v>0</v>
      </c>
      <c r="BY816">
        <f>(1-BX816)</f>
        <v>0</v>
      </c>
      <c r="DH816">
        <f>$B$11*EG816+$C$11*EH816+$F$11*ES816*(1-EV816)</f>
        <v>0</v>
      </c>
      <c r="DI816">
        <f>DH816*DJ816</f>
        <v>0</v>
      </c>
      <c r="DJ816">
        <f>($B$11*$D$9+$C$11*$D$9+$F$11*((FF816+EX816)/MAX(FF816+EX816+FG816, 0.1)*$I$9+FG816/MAX(FF816+EX816+FG816, 0.1)*$J$9))/($B$11+$C$11+$F$11)</f>
        <v>0</v>
      </c>
      <c r="DK816">
        <f>($B$11*$K$9+$C$11*$K$9+$F$11*((FF816+EX816)/MAX(FF816+EX816+FG816, 0.1)*$P$9+FG816/MAX(FF816+EX816+FG816, 0.1)*$Q$9))/($B$11+$C$11+$F$11)</f>
        <v>0</v>
      </c>
      <c r="DL816">
        <v>6</v>
      </c>
      <c r="DM816">
        <v>0.5</v>
      </c>
      <c r="DN816" t="s">
        <v>438</v>
      </c>
      <c r="DO816">
        <v>2</v>
      </c>
      <c r="DP816" t="b">
        <v>1</v>
      </c>
      <c r="DQ816">
        <v>1761421985.84615</v>
      </c>
      <c r="DR816">
        <v>450.188538461538</v>
      </c>
      <c r="DS816">
        <v>492.387230769231</v>
      </c>
      <c r="DT816">
        <v>45.7255769230769</v>
      </c>
      <c r="DU816">
        <v>25.6434230769231</v>
      </c>
      <c r="DV816">
        <v>449.091153846154</v>
      </c>
      <c r="DW816">
        <v>45.7697076923077</v>
      </c>
      <c r="DX816">
        <v>499.995307692308</v>
      </c>
      <c r="DY816">
        <v>90.1949692307692</v>
      </c>
      <c r="DZ816">
        <v>0.0355601</v>
      </c>
      <c r="EA816">
        <v>44.2832230769231</v>
      </c>
      <c r="EB816">
        <v>42.0546923076923</v>
      </c>
      <c r="EC816">
        <v>999.9</v>
      </c>
      <c r="ED816">
        <v>0</v>
      </c>
      <c r="EE816">
        <v>0</v>
      </c>
      <c r="EF816">
        <v>9995.72384615385</v>
      </c>
      <c r="EG816">
        <v>0</v>
      </c>
      <c r="EH816">
        <v>1262.88769230769</v>
      </c>
      <c r="EI816">
        <v>-42.1986076923077</v>
      </c>
      <c r="EJ816">
        <v>471.759923076923</v>
      </c>
      <c r="EK816">
        <v>505.346153846154</v>
      </c>
      <c r="EL816">
        <v>20.0821692307692</v>
      </c>
      <c r="EM816">
        <v>492.387230769231</v>
      </c>
      <c r="EN816">
        <v>25.6434230769231</v>
      </c>
      <c r="EO816">
        <v>4.12421615384615</v>
      </c>
      <c r="EP816">
        <v>2.31290769230769</v>
      </c>
      <c r="EQ816">
        <v>29.4353846153846</v>
      </c>
      <c r="ER816">
        <v>19.7665923076923</v>
      </c>
      <c r="ES816">
        <v>1199.98615384615</v>
      </c>
      <c r="ET816">
        <v>0.966990692307692</v>
      </c>
      <c r="EU816">
        <v>0.0330089461538461</v>
      </c>
      <c r="EV816">
        <v>0</v>
      </c>
      <c r="EW816">
        <v>1180.90384615385</v>
      </c>
      <c r="EX816">
        <v>5.00059</v>
      </c>
      <c r="EY816">
        <v>15024.9461538462</v>
      </c>
      <c r="EZ816">
        <v>10358.5461538462</v>
      </c>
      <c r="FA816">
        <v>57.8845384615385</v>
      </c>
      <c r="FB816">
        <v>59.312</v>
      </c>
      <c r="FC816">
        <v>58.0572307692308</v>
      </c>
      <c r="FD816">
        <v>58.937</v>
      </c>
      <c r="FE816">
        <v>59.0524615384615</v>
      </c>
      <c r="FF816">
        <v>1155.53615384615</v>
      </c>
      <c r="FG816">
        <v>39.4492307692308</v>
      </c>
      <c r="FH816">
        <v>0</v>
      </c>
      <c r="FI816">
        <v>1761421954.3</v>
      </c>
      <c r="FJ816">
        <v>0</v>
      </c>
      <c r="FK816">
        <v>1180.9416</v>
      </c>
      <c r="FL816">
        <v>2.05692307825746</v>
      </c>
      <c r="FM816">
        <v>28.9384615926859</v>
      </c>
      <c r="FN816">
        <v>15025.124</v>
      </c>
      <c r="FO816">
        <v>15</v>
      </c>
      <c r="FP816">
        <v>0</v>
      </c>
      <c r="FQ816" t="s">
        <v>439</v>
      </c>
      <c r="FR816">
        <v>0</v>
      </c>
      <c r="FS816">
        <v>0</v>
      </c>
      <c r="FT816">
        <v>0</v>
      </c>
      <c r="FU816">
        <v>0</v>
      </c>
      <c r="FV816">
        <v>0</v>
      </c>
      <c r="FW816">
        <v>0</v>
      </c>
      <c r="FX816">
        <v>0</v>
      </c>
      <c r="FY816">
        <v>0</v>
      </c>
      <c r="FZ816">
        <v>0</v>
      </c>
      <c r="GA816">
        <v>0</v>
      </c>
      <c r="GB816">
        <v>0</v>
      </c>
      <c r="GC816">
        <v>-41.41132</v>
      </c>
      <c r="GD816">
        <v>-18.7451819548873</v>
      </c>
      <c r="GE816">
        <v>1.92935200225361</v>
      </c>
      <c r="GF816">
        <v>0</v>
      </c>
      <c r="GG816">
        <v>1180.94176470588</v>
      </c>
      <c r="GH816">
        <v>0.435141329041537</v>
      </c>
      <c r="GI816">
        <v>0.255002544257611</v>
      </c>
      <c r="GJ816">
        <v>-1</v>
      </c>
      <c r="GK816">
        <v>20.09042</v>
      </c>
      <c r="GL816">
        <v>-0.222622556390976</v>
      </c>
      <c r="GM816">
        <v>0.021823166589659</v>
      </c>
      <c r="GN816">
        <v>0</v>
      </c>
      <c r="GO816">
        <v>0</v>
      </c>
      <c r="GP816">
        <v>2</v>
      </c>
      <c r="GQ816" t="s">
        <v>473</v>
      </c>
      <c r="GR816">
        <v>3.12814</v>
      </c>
      <c r="GS816">
        <v>2.71357</v>
      </c>
      <c r="GT816">
        <v>0.0935475</v>
      </c>
      <c r="GU816">
        <v>0.100125</v>
      </c>
      <c r="GV816">
        <v>0.155236</v>
      </c>
      <c r="GW816">
        <v>0.10335</v>
      </c>
      <c r="GX816">
        <v>32816.4</v>
      </c>
      <c r="GY816">
        <v>34517.8</v>
      </c>
      <c r="GZ816">
        <v>32864.9</v>
      </c>
      <c r="HA816">
        <v>34842.3</v>
      </c>
      <c r="HB816">
        <v>39683.2</v>
      </c>
      <c r="HC816">
        <v>45022.8</v>
      </c>
      <c r="HD816">
        <v>51587.2</v>
      </c>
      <c r="HE816">
        <v>55848.9</v>
      </c>
      <c r="HF816">
        <v>1.72272</v>
      </c>
      <c r="HG816">
        <v>1.57337</v>
      </c>
      <c r="HH816">
        <v>-0.0832006</v>
      </c>
      <c r="HI816">
        <v>0</v>
      </c>
      <c r="HJ816">
        <v>43.3932</v>
      </c>
      <c r="HK816">
        <v>999.9</v>
      </c>
      <c r="HL816">
        <v>55.366</v>
      </c>
      <c r="HM816">
        <v>30.383</v>
      </c>
      <c r="HN816">
        <v>26.7322</v>
      </c>
      <c r="HO816">
        <v>60.3398</v>
      </c>
      <c r="HP816">
        <v>41.3101</v>
      </c>
      <c r="HQ816">
        <v>1</v>
      </c>
      <c r="HR816">
        <v>1.93811</v>
      </c>
      <c r="HS816">
        <v>3.22331</v>
      </c>
      <c r="HT816">
        <v>20.0931</v>
      </c>
      <c r="HU816">
        <v>5.18869</v>
      </c>
      <c r="HV816">
        <v>12.0158</v>
      </c>
      <c r="HW816">
        <v>4.971</v>
      </c>
      <c r="HX816">
        <v>3.29497</v>
      </c>
      <c r="HY816">
        <v>9999</v>
      </c>
      <c r="HZ816">
        <v>9999</v>
      </c>
      <c r="IA816">
        <v>999.9</v>
      </c>
      <c r="IB816">
        <v>9999</v>
      </c>
      <c r="IC816">
        <v>1.86325</v>
      </c>
      <c r="ID816">
        <v>1.86812</v>
      </c>
      <c r="IE816">
        <v>1.86785</v>
      </c>
      <c r="IF816">
        <v>1.86905</v>
      </c>
      <c r="IG816">
        <v>1.86981</v>
      </c>
      <c r="IH816">
        <v>1.8659</v>
      </c>
      <c r="II816">
        <v>1.86698</v>
      </c>
      <c r="IJ816">
        <v>1.86843</v>
      </c>
      <c r="IK816">
        <v>5</v>
      </c>
      <c r="IL816">
        <v>0</v>
      </c>
      <c r="IM816">
        <v>0</v>
      </c>
      <c r="IN816">
        <v>0</v>
      </c>
      <c r="IO816" t="s">
        <v>441</v>
      </c>
      <c r="IP816" t="s">
        <v>442</v>
      </c>
      <c r="IQ816" t="s">
        <v>443</v>
      </c>
      <c r="IR816" t="s">
        <v>443</v>
      </c>
      <c r="IS816" t="s">
        <v>443</v>
      </c>
      <c r="IT816" t="s">
        <v>443</v>
      </c>
      <c r="IU816">
        <v>0</v>
      </c>
      <c r="IV816">
        <v>100</v>
      </c>
      <c r="IW816">
        <v>100</v>
      </c>
      <c r="IX816">
        <v>1.098</v>
      </c>
      <c r="IY816">
        <v>-0.0441</v>
      </c>
      <c r="IZ816">
        <v>1.09748391826392</v>
      </c>
      <c r="JA816">
        <v>0</v>
      </c>
      <c r="JB816">
        <v>0</v>
      </c>
      <c r="JC816">
        <v>0</v>
      </c>
      <c r="JD816">
        <v>-0.0441141096964596</v>
      </c>
      <c r="JE816">
        <v>0</v>
      </c>
      <c r="JF816">
        <v>0</v>
      </c>
      <c r="JG816">
        <v>0</v>
      </c>
      <c r="JH816">
        <v>5</v>
      </c>
      <c r="JI816">
        <v>2273</v>
      </c>
      <c r="JJ816">
        <v>0</v>
      </c>
      <c r="JK816">
        <v>25</v>
      </c>
      <c r="JL816">
        <v>29357033.2</v>
      </c>
      <c r="JM816">
        <v>29357033.2</v>
      </c>
      <c r="JN816">
        <v>1.22925</v>
      </c>
      <c r="JO816">
        <v>2.63916</v>
      </c>
      <c r="JP816">
        <v>1.54785</v>
      </c>
      <c r="JQ816">
        <v>2.31445</v>
      </c>
      <c r="JR816">
        <v>1.64673</v>
      </c>
      <c r="JS816">
        <v>2.26807</v>
      </c>
      <c r="JT816">
        <v>34.236</v>
      </c>
      <c r="JU816">
        <v>24.1751</v>
      </c>
      <c r="JV816">
        <v>18</v>
      </c>
      <c r="JW816">
        <v>499.227</v>
      </c>
      <c r="JX816">
        <v>392.384</v>
      </c>
      <c r="JY816">
        <v>40.2504</v>
      </c>
      <c r="JZ816">
        <v>49.6082</v>
      </c>
      <c r="KA816">
        <v>30.0006</v>
      </c>
      <c r="KB816">
        <v>49.278</v>
      </c>
      <c r="KC816">
        <v>49.1388</v>
      </c>
      <c r="KD816">
        <v>24.6275</v>
      </c>
      <c r="KE816">
        <v>0</v>
      </c>
      <c r="KF816">
        <v>100</v>
      </c>
      <c r="KG816">
        <v>40.2092</v>
      </c>
      <c r="KH816">
        <v>541.603</v>
      </c>
      <c r="KI816">
        <v>26.2864</v>
      </c>
      <c r="KJ816">
        <v>93.5488</v>
      </c>
      <c r="KK816">
        <v>90.3857</v>
      </c>
    </row>
    <row r="817" spans="1:297">
      <c r="A817">
        <v>801</v>
      </c>
      <c r="B817">
        <v>1761421999</v>
      </c>
      <c r="C817">
        <v>13818</v>
      </c>
      <c r="D817" t="s">
        <v>2052</v>
      </c>
      <c r="E817" t="s">
        <v>2053</v>
      </c>
      <c r="F817">
        <v>5</v>
      </c>
      <c r="G817" t="s">
        <v>1989</v>
      </c>
      <c r="H817" t="s">
        <v>436</v>
      </c>
      <c r="I817">
        <v>1761421990.84615</v>
      </c>
      <c r="J817">
        <f>(K817)/1000</f>
        <v>0</v>
      </c>
      <c r="K817">
        <f>IF(DP817, AN817, AH817)</f>
        <v>0</v>
      </c>
      <c r="L817">
        <f>IF(DP817, AI817, AG817)</f>
        <v>0</v>
      </c>
      <c r="M817">
        <f>DR817 - IF(AU817&gt;1, L817*DL817*100.0/(AW817), 0)</f>
        <v>0</v>
      </c>
      <c r="N817">
        <f>((T817-J817/2)*M817-L817)/(T817+J817/2)</f>
        <v>0</v>
      </c>
      <c r="O817">
        <f>N817*(DY817+DZ817)/1000.0</f>
        <v>0</v>
      </c>
      <c r="P817">
        <f>(DR817 - IF(AU817&gt;1, L817*DL817*100.0/(AW817), 0))*(DY817+DZ817)/1000.0</f>
        <v>0</v>
      </c>
      <c r="Q817">
        <f>2.0/((1/S817-1/R817)+SIGN(S817)*SQRT((1/S817-1/R817)*(1/S817-1/R817) + 4*DM817/((DM817+1)*(DM817+1))*(2*1/S817*1/R817-1/R817*1/R817)))</f>
        <v>0</v>
      </c>
      <c r="R817">
        <f>IF(LEFT(DN817,1)&lt;&gt;"0",IF(LEFT(DN817,1)="1",3.0,DO817),$D$5+$E$5*(EF817*DY817/($K$5*1000))+$F$5*(EF817*DY817/($K$5*1000))*MAX(MIN(DL817,$J$5),$I$5)*MAX(MIN(DL817,$J$5),$I$5)+$G$5*MAX(MIN(DL817,$J$5),$I$5)*(EF817*DY817/($K$5*1000))+$H$5*(EF817*DY817/($K$5*1000))*(EF817*DY817/($K$5*1000)))</f>
        <v>0</v>
      </c>
      <c r="S817">
        <f>J817*(1000-(1000*0.61365*exp(17.502*W817/(240.97+W817))/(DY817+DZ817)+DT817)/2)/(1000*0.61365*exp(17.502*W817/(240.97+W817))/(DY817+DZ817)-DT817)</f>
        <v>0</v>
      </c>
      <c r="T817">
        <f>1/((DM817+1)/(Q817/1.6)+1/(R817/1.37)) + DM817/((DM817+1)/(Q817/1.6) + DM817/(R817/1.37))</f>
        <v>0</v>
      </c>
      <c r="U817">
        <f>(DH817*DK817)</f>
        <v>0</v>
      </c>
      <c r="V817">
        <f>(EA817+(U817+2*0.95*5.67E-8*(((EA817+$B$7)+273)^4-(EA817+273)^4)-44100*J817)/(1.84*29.3*R817+8*0.95*5.67E-8*(EA817+273)^3))</f>
        <v>0</v>
      </c>
      <c r="W817">
        <f>($C$7*EB817+$D$7*EC817+$E$7*V817)</f>
        <v>0</v>
      </c>
      <c r="X817">
        <f>0.61365*exp(17.502*W817/(240.97+W817))</f>
        <v>0</v>
      </c>
      <c r="Y817">
        <f>(Z817/AA817*100)</f>
        <v>0</v>
      </c>
      <c r="Z817">
        <f>DT817*(DY817+DZ817)/1000</f>
        <v>0</v>
      </c>
      <c r="AA817">
        <f>0.61365*exp(17.502*EA817/(240.97+EA817))</f>
        <v>0</v>
      </c>
      <c r="AB817">
        <f>(X817-DT817*(DY817+DZ817)/1000)</f>
        <v>0</v>
      </c>
      <c r="AC817">
        <f>(-J817*44100)</f>
        <v>0</v>
      </c>
      <c r="AD817">
        <f>2*29.3*R817*0.92*(EA817-W817)</f>
        <v>0</v>
      </c>
      <c r="AE817">
        <f>2*0.95*5.67E-8*(((EA817+$B$7)+273)^4-(W817+273)^4)</f>
        <v>0</v>
      </c>
      <c r="AF817">
        <f>U817+AE817+AC817+AD817</f>
        <v>0</v>
      </c>
      <c r="AG817">
        <f>DX817*AU817*(DS817-DR817*(1000-AU817*DU817)/(1000-AU817*DT817))/(100*DL817)</f>
        <v>0</v>
      </c>
      <c r="AH817">
        <f>1000*DX817*AU817*(DT817-DU817)/(100*DL817*(1000-AU817*DT817))</f>
        <v>0</v>
      </c>
      <c r="AI817">
        <f>(AJ817 - AK817 - DY817*1E3/(8.314*(EA817+273.15)) * AM817/DX817 * AL817) * DX817/(100*DL817) * (1000 - DU817)/1000</f>
        <v>0</v>
      </c>
      <c r="AJ817">
        <v>539.482544212743</v>
      </c>
      <c r="AK817">
        <v>511.894472727273</v>
      </c>
      <c r="AL817">
        <v>3.38407740144625</v>
      </c>
      <c r="AM817">
        <v>65.5647914512343</v>
      </c>
      <c r="AN817">
        <f>(AP817 - AO817 + DY817*1E3/(8.314*(EA817+273.15)) * AR817/DX817 * AQ817) * DX817/(100*DL817) * 1000/(1000 - AP817)</f>
        <v>0</v>
      </c>
      <c r="AO817">
        <v>25.6538511137186</v>
      </c>
      <c r="AP817">
        <v>45.689083030303</v>
      </c>
      <c r="AQ817">
        <v>-0.000898004013321709</v>
      </c>
      <c r="AR817">
        <v>111.014895509676</v>
      </c>
      <c r="AS817">
        <v>0</v>
      </c>
      <c r="AT817">
        <v>0</v>
      </c>
      <c r="AU817">
        <f>IF(AS817*$H$13&gt;=AW817,1.0,(AW817/(AW817-AS817*$H$13)))</f>
        <v>0</v>
      </c>
      <c r="AV817">
        <f>(AU817-1)*100</f>
        <v>0</v>
      </c>
      <c r="AW817">
        <f>MAX(0,($B$13+$C$13*EF817)/(1+$D$13*EF817)*DY817/(EA817+273)*$E$13)</f>
        <v>0</v>
      </c>
      <c r="AX817" t="s">
        <v>437</v>
      </c>
      <c r="AY817" t="s">
        <v>437</v>
      </c>
      <c r="AZ817">
        <v>0</v>
      </c>
      <c r="BA817">
        <v>0</v>
      </c>
      <c r="BB817">
        <f>1-AZ817/BA817</f>
        <v>0</v>
      </c>
      <c r="BC817">
        <v>0</v>
      </c>
      <c r="BD817" t="s">
        <v>437</v>
      </c>
      <c r="BE817" t="s">
        <v>437</v>
      </c>
      <c r="BF817">
        <v>0</v>
      </c>
      <c r="BG817">
        <v>0</v>
      </c>
      <c r="BH817">
        <f>1-BF817/BG817</f>
        <v>0</v>
      </c>
      <c r="BI817">
        <v>0.5</v>
      </c>
      <c r="BJ817">
        <f>DI817</f>
        <v>0</v>
      </c>
      <c r="BK817">
        <f>L817</f>
        <v>0</v>
      </c>
      <c r="BL817">
        <f>BH817*BI817*BJ817</f>
        <v>0</v>
      </c>
      <c r="BM817">
        <f>(BK817-BC817)/BJ817</f>
        <v>0</v>
      </c>
      <c r="BN817">
        <f>(BA817-BG817)/BG817</f>
        <v>0</v>
      </c>
      <c r="BO817">
        <f>AZ817/(BB817+AZ817/BG817)</f>
        <v>0</v>
      </c>
      <c r="BP817" t="s">
        <v>437</v>
      </c>
      <c r="BQ817">
        <v>0</v>
      </c>
      <c r="BR817">
        <f>IF(BQ817&lt;&gt;0, BQ817, BO817)</f>
        <v>0</v>
      </c>
      <c r="BS817">
        <f>1-BR817/BG817</f>
        <v>0</v>
      </c>
      <c r="BT817">
        <f>(BG817-BF817)/(BG817-BR817)</f>
        <v>0</v>
      </c>
      <c r="BU817">
        <f>(BA817-BG817)/(BA817-BR817)</f>
        <v>0</v>
      </c>
      <c r="BV817">
        <f>(BG817-BF817)/(BG817-AZ817)</f>
        <v>0</v>
      </c>
      <c r="BW817">
        <f>(BA817-BG817)/(BA817-AZ817)</f>
        <v>0</v>
      </c>
      <c r="BX817">
        <f>(BT817*BR817/BF817)</f>
        <v>0</v>
      </c>
      <c r="BY817">
        <f>(1-BX817)</f>
        <v>0</v>
      </c>
      <c r="DH817">
        <f>$B$11*EG817+$C$11*EH817+$F$11*ES817*(1-EV817)</f>
        <v>0</v>
      </c>
      <c r="DI817">
        <f>DH817*DJ817</f>
        <v>0</v>
      </c>
      <c r="DJ817">
        <f>($B$11*$D$9+$C$11*$D$9+$F$11*((FF817+EX817)/MAX(FF817+EX817+FG817, 0.1)*$I$9+FG817/MAX(FF817+EX817+FG817, 0.1)*$J$9))/($B$11+$C$11+$F$11)</f>
        <v>0</v>
      </c>
      <c r="DK817">
        <f>($B$11*$K$9+$C$11*$K$9+$F$11*((FF817+EX817)/MAX(FF817+EX817+FG817, 0.1)*$P$9+FG817/MAX(FF817+EX817+FG817, 0.1)*$Q$9))/($B$11+$C$11+$F$11)</f>
        <v>0</v>
      </c>
      <c r="DL817">
        <v>6</v>
      </c>
      <c r="DM817">
        <v>0.5</v>
      </c>
      <c r="DN817" t="s">
        <v>438</v>
      </c>
      <c r="DO817">
        <v>2</v>
      </c>
      <c r="DP817" t="b">
        <v>1</v>
      </c>
      <c r="DQ817">
        <v>1761421990.84615</v>
      </c>
      <c r="DR817">
        <v>465.785615384615</v>
      </c>
      <c r="DS817">
        <v>509.372461538462</v>
      </c>
      <c r="DT817">
        <v>45.7100307692308</v>
      </c>
      <c r="DU817">
        <v>25.6482692307692</v>
      </c>
      <c r="DV817">
        <v>464.688230769231</v>
      </c>
      <c r="DW817">
        <v>45.7541538461539</v>
      </c>
      <c r="DX817">
        <v>499.992230769231</v>
      </c>
      <c r="DY817">
        <v>90.1956846153846</v>
      </c>
      <c r="DZ817">
        <v>0.0356162153846154</v>
      </c>
      <c r="EA817">
        <v>44.2853692307692</v>
      </c>
      <c r="EB817">
        <v>42.0614769230769</v>
      </c>
      <c r="EC817">
        <v>999.9</v>
      </c>
      <c r="ED817">
        <v>0</v>
      </c>
      <c r="EE817">
        <v>0</v>
      </c>
      <c r="EF817">
        <v>9997.16307692308</v>
      </c>
      <c r="EG817">
        <v>0</v>
      </c>
      <c r="EH817">
        <v>1262.85384615385</v>
      </c>
      <c r="EI817">
        <v>-43.5868307692308</v>
      </c>
      <c r="EJ817">
        <v>488.096307692308</v>
      </c>
      <c r="EK817">
        <v>522.781</v>
      </c>
      <c r="EL817">
        <v>20.0617692307692</v>
      </c>
      <c r="EM817">
        <v>509.372461538462</v>
      </c>
      <c r="EN817">
        <v>25.6482692307692</v>
      </c>
      <c r="EO817">
        <v>4.12284769230769</v>
      </c>
      <c r="EP817">
        <v>2.31336307692308</v>
      </c>
      <c r="EQ817">
        <v>29.4296307692308</v>
      </c>
      <c r="ER817">
        <v>19.7697692307692</v>
      </c>
      <c r="ES817">
        <v>1200.00692307692</v>
      </c>
      <c r="ET817">
        <v>0.966991384615385</v>
      </c>
      <c r="EU817">
        <v>0.0330082923076923</v>
      </c>
      <c r="EV817">
        <v>0</v>
      </c>
      <c r="EW817">
        <v>1181.06461538462</v>
      </c>
      <c r="EX817">
        <v>5.00059</v>
      </c>
      <c r="EY817">
        <v>15027.6615384615</v>
      </c>
      <c r="EZ817">
        <v>10358.7230769231</v>
      </c>
      <c r="FA817">
        <v>57.8893076923077</v>
      </c>
      <c r="FB817">
        <v>59.312</v>
      </c>
      <c r="FC817">
        <v>58.062</v>
      </c>
      <c r="FD817">
        <v>58.937</v>
      </c>
      <c r="FE817">
        <v>59.0572307692308</v>
      </c>
      <c r="FF817">
        <v>1155.55692307692</v>
      </c>
      <c r="FG817">
        <v>39.4476923076923</v>
      </c>
      <c r="FH817">
        <v>0</v>
      </c>
      <c r="FI817">
        <v>1761421959.7</v>
      </c>
      <c r="FJ817">
        <v>0</v>
      </c>
      <c r="FK817">
        <v>1181.11615384615</v>
      </c>
      <c r="FL817">
        <v>2.23247861406976</v>
      </c>
      <c r="FM817">
        <v>31.7264957185873</v>
      </c>
      <c r="FN817">
        <v>15027.8846153846</v>
      </c>
      <c r="FO817">
        <v>15</v>
      </c>
      <c r="FP817">
        <v>0</v>
      </c>
      <c r="FQ817" t="s">
        <v>439</v>
      </c>
      <c r="FR817">
        <v>0</v>
      </c>
      <c r="FS817">
        <v>0</v>
      </c>
      <c r="FT817">
        <v>0</v>
      </c>
      <c r="FU817">
        <v>0</v>
      </c>
      <c r="FV817">
        <v>0</v>
      </c>
      <c r="FW817">
        <v>0</v>
      </c>
      <c r="FX817">
        <v>0</v>
      </c>
      <c r="FY817">
        <v>0</v>
      </c>
      <c r="FZ817">
        <v>0</v>
      </c>
      <c r="GA817">
        <v>0</v>
      </c>
      <c r="GB817">
        <v>0</v>
      </c>
      <c r="GC817">
        <v>-42.7344857142857</v>
      </c>
      <c r="GD817">
        <v>-15.1204675324675</v>
      </c>
      <c r="GE817">
        <v>1.63811123765719</v>
      </c>
      <c r="GF817">
        <v>0</v>
      </c>
      <c r="GG817">
        <v>1180.99970588235</v>
      </c>
      <c r="GH817">
        <v>1.79572191843377</v>
      </c>
      <c r="GI817">
        <v>0.299327533511923</v>
      </c>
      <c r="GJ817">
        <v>-1</v>
      </c>
      <c r="GK817">
        <v>20.0737142857143</v>
      </c>
      <c r="GL817">
        <v>-0.250410389610379</v>
      </c>
      <c r="GM817">
        <v>0.0254055915426637</v>
      </c>
      <c r="GN817">
        <v>0</v>
      </c>
      <c r="GO817">
        <v>0</v>
      </c>
      <c r="GP817">
        <v>2</v>
      </c>
      <c r="GQ817" t="s">
        <v>473</v>
      </c>
      <c r="GR817">
        <v>3.12806</v>
      </c>
      <c r="GS817">
        <v>2.71355</v>
      </c>
      <c r="GT817">
        <v>0.0959429</v>
      </c>
      <c r="GU817">
        <v>0.102454</v>
      </c>
      <c r="GV817">
        <v>0.155206</v>
      </c>
      <c r="GW817">
        <v>0.103361</v>
      </c>
      <c r="GX817">
        <v>32729.1</v>
      </c>
      <c r="GY817">
        <v>34428.2</v>
      </c>
      <c r="GZ817">
        <v>32864.4</v>
      </c>
      <c r="HA817">
        <v>34842.1</v>
      </c>
      <c r="HB817">
        <v>39684.1</v>
      </c>
      <c r="HC817">
        <v>45022.6</v>
      </c>
      <c r="HD817">
        <v>51586.4</v>
      </c>
      <c r="HE817">
        <v>55848.9</v>
      </c>
      <c r="HF817">
        <v>1.72255</v>
      </c>
      <c r="HG817">
        <v>1.5735</v>
      </c>
      <c r="HH817">
        <v>-0.0835434</v>
      </c>
      <c r="HI817">
        <v>0</v>
      </c>
      <c r="HJ817">
        <v>43.4067</v>
      </c>
      <c r="HK817">
        <v>999.9</v>
      </c>
      <c r="HL817">
        <v>55.39</v>
      </c>
      <c r="HM817">
        <v>30.383</v>
      </c>
      <c r="HN817">
        <v>26.7441</v>
      </c>
      <c r="HO817">
        <v>60.2298</v>
      </c>
      <c r="HP817">
        <v>41.4543</v>
      </c>
      <c r="HQ817">
        <v>1</v>
      </c>
      <c r="HR817">
        <v>1.939</v>
      </c>
      <c r="HS817">
        <v>3.32698</v>
      </c>
      <c r="HT817">
        <v>20.0914</v>
      </c>
      <c r="HU817">
        <v>5.18809</v>
      </c>
      <c r="HV817">
        <v>12.0159</v>
      </c>
      <c r="HW817">
        <v>4.9706</v>
      </c>
      <c r="HX817">
        <v>3.29497</v>
      </c>
      <c r="HY817">
        <v>9999</v>
      </c>
      <c r="HZ817">
        <v>9999</v>
      </c>
      <c r="IA817">
        <v>999.9</v>
      </c>
      <c r="IB817">
        <v>9999</v>
      </c>
      <c r="IC817">
        <v>1.86325</v>
      </c>
      <c r="ID817">
        <v>1.86812</v>
      </c>
      <c r="IE817">
        <v>1.86784</v>
      </c>
      <c r="IF817">
        <v>1.86905</v>
      </c>
      <c r="IG817">
        <v>1.86981</v>
      </c>
      <c r="IH817">
        <v>1.8659</v>
      </c>
      <c r="II817">
        <v>1.86697</v>
      </c>
      <c r="IJ817">
        <v>1.86842</v>
      </c>
      <c r="IK817">
        <v>5</v>
      </c>
      <c r="IL817">
        <v>0</v>
      </c>
      <c r="IM817">
        <v>0</v>
      </c>
      <c r="IN817">
        <v>0</v>
      </c>
      <c r="IO817" t="s">
        <v>441</v>
      </c>
      <c r="IP817" t="s">
        <v>442</v>
      </c>
      <c r="IQ817" t="s">
        <v>443</v>
      </c>
      <c r="IR817" t="s">
        <v>443</v>
      </c>
      <c r="IS817" t="s">
        <v>443</v>
      </c>
      <c r="IT817" t="s">
        <v>443</v>
      </c>
      <c r="IU817">
        <v>0</v>
      </c>
      <c r="IV817">
        <v>100</v>
      </c>
      <c r="IW817">
        <v>100</v>
      </c>
      <c r="IX817">
        <v>1.098</v>
      </c>
      <c r="IY817">
        <v>-0.0441</v>
      </c>
      <c r="IZ817">
        <v>1.09748391826392</v>
      </c>
      <c r="JA817">
        <v>0</v>
      </c>
      <c r="JB817">
        <v>0</v>
      </c>
      <c r="JC817">
        <v>0</v>
      </c>
      <c r="JD817">
        <v>-0.0441141096964596</v>
      </c>
      <c r="JE817">
        <v>0</v>
      </c>
      <c r="JF817">
        <v>0</v>
      </c>
      <c r="JG817">
        <v>0</v>
      </c>
      <c r="JH817">
        <v>5</v>
      </c>
      <c r="JI817">
        <v>2273</v>
      </c>
      <c r="JJ817">
        <v>0</v>
      </c>
      <c r="JK817">
        <v>25</v>
      </c>
      <c r="JL817">
        <v>29357033.3</v>
      </c>
      <c r="JM817">
        <v>29357033.3</v>
      </c>
      <c r="JN817">
        <v>1.25732</v>
      </c>
      <c r="JO817">
        <v>2.62939</v>
      </c>
      <c r="JP817">
        <v>1.54785</v>
      </c>
      <c r="JQ817">
        <v>2.31445</v>
      </c>
      <c r="JR817">
        <v>1.64551</v>
      </c>
      <c r="JS817">
        <v>2.31567</v>
      </c>
      <c r="JT817">
        <v>34.236</v>
      </c>
      <c r="JU817">
        <v>24.1838</v>
      </c>
      <c r="JV817">
        <v>18</v>
      </c>
      <c r="JW817">
        <v>499.063</v>
      </c>
      <c r="JX817">
        <v>392.442</v>
      </c>
      <c r="JY817">
        <v>40.1902</v>
      </c>
      <c r="JZ817">
        <v>49.6081</v>
      </c>
      <c r="KA817">
        <v>30.0007</v>
      </c>
      <c r="KB817">
        <v>49.2722</v>
      </c>
      <c r="KC817">
        <v>49.1346</v>
      </c>
      <c r="KD817">
        <v>25.1941</v>
      </c>
      <c r="KE817">
        <v>0</v>
      </c>
      <c r="KF817">
        <v>100</v>
      </c>
      <c r="KG817">
        <v>40.1426</v>
      </c>
      <c r="KH817">
        <v>561.833</v>
      </c>
      <c r="KI817">
        <v>26.2864</v>
      </c>
      <c r="KJ817">
        <v>93.5473</v>
      </c>
      <c r="KK817">
        <v>90.3855</v>
      </c>
    </row>
    <row r="818" spans="1:297">
      <c r="A818">
        <v>802</v>
      </c>
      <c r="B818">
        <v>1761422004</v>
      </c>
      <c r="C818">
        <v>13823</v>
      </c>
      <c r="D818" t="s">
        <v>2054</v>
      </c>
      <c r="E818" t="s">
        <v>2055</v>
      </c>
      <c r="F818">
        <v>5</v>
      </c>
      <c r="G818" t="s">
        <v>1989</v>
      </c>
      <c r="H818" t="s">
        <v>436</v>
      </c>
      <c r="I818">
        <v>1761421995.84615</v>
      </c>
      <c r="J818">
        <f>(K818)/1000</f>
        <v>0</v>
      </c>
      <c r="K818">
        <f>IF(DP818, AN818, AH818)</f>
        <v>0</v>
      </c>
      <c r="L818">
        <f>IF(DP818, AI818, AG818)</f>
        <v>0</v>
      </c>
      <c r="M818">
        <f>DR818 - IF(AU818&gt;1, L818*DL818*100.0/(AW818), 0)</f>
        <v>0</v>
      </c>
      <c r="N818">
        <f>((T818-J818/2)*M818-L818)/(T818+J818/2)</f>
        <v>0</v>
      </c>
      <c r="O818">
        <f>N818*(DY818+DZ818)/1000.0</f>
        <v>0</v>
      </c>
      <c r="P818">
        <f>(DR818 - IF(AU818&gt;1, L818*DL818*100.0/(AW818), 0))*(DY818+DZ818)/1000.0</f>
        <v>0</v>
      </c>
      <c r="Q818">
        <f>2.0/((1/S818-1/R818)+SIGN(S818)*SQRT((1/S818-1/R818)*(1/S818-1/R818) + 4*DM818/((DM818+1)*(DM818+1))*(2*1/S818*1/R818-1/R818*1/R818)))</f>
        <v>0</v>
      </c>
      <c r="R818">
        <f>IF(LEFT(DN818,1)&lt;&gt;"0",IF(LEFT(DN818,1)="1",3.0,DO818),$D$5+$E$5*(EF818*DY818/($K$5*1000))+$F$5*(EF818*DY818/($K$5*1000))*MAX(MIN(DL818,$J$5),$I$5)*MAX(MIN(DL818,$J$5),$I$5)+$G$5*MAX(MIN(DL818,$J$5),$I$5)*(EF818*DY818/($K$5*1000))+$H$5*(EF818*DY818/($K$5*1000))*(EF818*DY818/($K$5*1000)))</f>
        <v>0</v>
      </c>
      <c r="S818">
        <f>J818*(1000-(1000*0.61365*exp(17.502*W818/(240.97+W818))/(DY818+DZ818)+DT818)/2)/(1000*0.61365*exp(17.502*W818/(240.97+W818))/(DY818+DZ818)-DT818)</f>
        <v>0</v>
      </c>
      <c r="T818">
        <f>1/((DM818+1)/(Q818/1.6)+1/(R818/1.37)) + DM818/((DM818+1)/(Q818/1.6) + DM818/(R818/1.37))</f>
        <v>0</v>
      </c>
      <c r="U818">
        <f>(DH818*DK818)</f>
        <v>0</v>
      </c>
      <c r="V818">
        <f>(EA818+(U818+2*0.95*5.67E-8*(((EA818+$B$7)+273)^4-(EA818+273)^4)-44100*J818)/(1.84*29.3*R818+8*0.95*5.67E-8*(EA818+273)^3))</f>
        <v>0</v>
      </c>
      <c r="W818">
        <f>($C$7*EB818+$D$7*EC818+$E$7*V818)</f>
        <v>0</v>
      </c>
      <c r="X818">
        <f>0.61365*exp(17.502*W818/(240.97+W818))</f>
        <v>0</v>
      </c>
      <c r="Y818">
        <f>(Z818/AA818*100)</f>
        <v>0</v>
      </c>
      <c r="Z818">
        <f>DT818*(DY818+DZ818)/1000</f>
        <v>0</v>
      </c>
      <c r="AA818">
        <f>0.61365*exp(17.502*EA818/(240.97+EA818))</f>
        <v>0</v>
      </c>
      <c r="AB818">
        <f>(X818-DT818*(DY818+DZ818)/1000)</f>
        <v>0</v>
      </c>
      <c r="AC818">
        <f>(-J818*44100)</f>
        <v>0</v>
      </c>
      <c r="AD818">
        <f>2*29.3*R818*0.92*(EA818-W818)</f>
        <v>0</v>
      </c>
      <c r="AE818">
        <f>2*0.95*5.67E-8*(((EA818+$B$7)+273)^4-(W818+273)^4)</f>
        <v>0</v>
      </c>
      <c r="AF818">
        <f>U818+AE818+AC818+AD818</f>
        <v>0</v>
      </c>
      <c r="AG818">
        <f>DX818*AU818*(DS818-DR818*(1000-AU818*DU818)/(1000-AU818*DT818))/(100*DL818)</f>
        <v>0</v>
      </c>
      <c r="AH818">
        <f>1000*DX818*AU818*(DT818-DU818)/(100*DL818*(1000-AU818*DT818))</f>
        <v>0</v>
      </c>
      <c r="AI818">
        <f>(AJ818 - AK818 - DY818*1E3/(8.314*(EA818+273.15)) * AM818/DX818 * AL818) * DX818/(100*DL818) * (1000 - DU818)/1000</f>
        <v>0</v>
      </c>
      <c r="AJ818">
        <v>556.126410112226</v>
      </c>
      <c r="AK818">
        <v>528.376981818182</v>
      </c>
      <c r="AL818">
        <v>3.28088275781752</v>
      </c>
      <c r="AM818">
        <v>65.5647914512343</v>
      </c>
      <c r="AN818">
        <f>(AP818 - AO818 + DY818*1E3/(8.314*(EA818+273.15)) * AR818/DX818 * AQ818) * DX818/(100*DL818) * 1000/(1000 - AP818)</f>
        <v>0</v>
      </c>
      <c r="AO818">
        <v>25.6583201025286</v>
      </c>
      <c r="AP818">
        <v>45.665123030303</v>
      </c>
      <c r="AQ818">
        <v>-0.00314562921154893</v>
      </c>
      <c r="AR818">
        <v>111.014895509676</v>
      </c>
      <c r="AS818">
        <v>0</v>
      </c>
      <c r="AT818">
        <v>0</v>
      </c>
      <c r="AU818">
        <f>IF(AS818*$H$13&gt;=AW818,1.0,(AW818/(AW818-AS818*$H$13)))</f>
        <v>0</v>
      </c>
      <c r="AV818">
        <f>(AU818-1)*100</f>
        <v>0</v>
      </c>
      <c r="AW818">
        <f>MAX(0,($B$13+$C$13*EF818)/(1+$D$13*EF818)*DY818/(EA818+273)*$E$13)</f>
        <v>0</v>
      </c>
      <c r="AX818" t="s">
        <v>437</v>
      </c>
      <c r="AY818" t="s">
        <v>437</v>
      </c>
      <c r="AZ818">
        <v>0</v>
      </c>
      <c r="BA818">
        <v>0</v>
      </c>
      <c r="BB818">
        <f>1-AZ818/BA818</f>
        <v>0</v>
      </c>
      <c r="BC818">
        <v>0</v>
      </c>
      <c r="BD818" t="s">
        <v>437</v>
      </c>
      <c r="BE818" t="s">
        <v>437</v>
      </c>
      <c r="BF818">
        <v>0</v>
      </c>
      <c r="BG818">
        <v>0</v>
      </c>
      <c r="BH818">
        <f>1-BF818/BG818</f>
        <v>0</v>
      </c>
      <c r="BI818">
        <v>0.5</v>
      </c>
      <c r="BJ818">
        <f>DI818</f>
        <v>0</v>
      </c>
      <c r="BK818">
        <f>L818</f>
        <v>0</v>
      </c>
      <c r="BL818">
        <f>BH818*BI818*BJ818</f>
        <v>0</v>
      </c>
      <c r="BM818">
        <f>(BK818-BC818)/BJ818</f>
        <v>0</v>
      </c>
      <c r="BN818">
        <f>(BA818-BG818)/BG818</f>
        <v>0</v>
      </c>
      <c r="BO818">
        <f>AZ818/(BB818+AZ818/BG818)</f>
        <v>0</v>
      </c>
      <c r="BP818" t="s">
        <v>437</v>
      </c>
      <c r="BQ818">
        <v>0</v>
      </c>
      <c r="BR818">
        <f>IF(BQ818&lt;&gt;0, BQ818, BO818)</f>
        <v>0</v>
      </c>
      <c r="BS818">
        <f>1-BR818/BG818</f>
        <v>0</v>
      </c>
      <c r="BT818">
        <f>(BG818-BF818)/(BG818-BR818)</f>
        <v>0</v>
      </c>
      <c r="BU818">
        <f>(BA818-BG818)/(BA818-BR818)</f>
        <v>0</v>
      </c>
      <c r="BV818">
        <f>(BG818-BF818)/(BG818-AZ818)</f>
        <v>0</v>
      </c>
      <c r="BW818">
        <f>(BA818-BG818)/(BA818-AZ818)</f>
        <v>0</v>
      </c>
      <c r="BX818">
        <f>(BT818*BR818/BF818)</f>
        <v>0</v>
      </c>
      <c r="BY818">
        <f>(1-BX818)</f>
        <v>0</v>
      </c>
      <c r="DH818">
        <f>$B$11*EG818+$C$11*EH818+$F$11*ES818*(1-EV818)</f>
        <v>0</v>
      </c>
      <c r="DI818">
        <f>DH818*DJ818</f>
        <v>0</v>
      </c>
      <c r="DJ818">
        <f>($B$11*$D$9+$C$11*$D$9+$F$11*((FF818+EX818)/MAX(FF818+EX818+FG818, 0.1)*$I$9+FG818/MAX(FF818+EX818+FG818, 0.1)*$J$9))/($B$11+$C$11+$F$11)</f>
        <v>0</v>
      </c>
      <c r="DK818">
        <f>($B$11*$K$9+$C$11*$K$9+$F$11*((FF818+EX818)/MAX(FF818+EX818+FG818, 0.1)*$P$9+FG818/MAX(FF818+EX818+FG818, 0.1)*$Q$9))/($B$11+$C$11+$F$11)</f>
        <v>0</v>
      </c>
      <c r="DL818">
        <v>6</v>
      </c>
      <c r="DM818">
        <v>0.5</v>
      </c>
      <c r="DN818" t="s">
        <v>438</v>
      </c>
      <c r="DO818">
        <v>2</v>
      </c>
      <c r="DP818" t="b">
        <v>1</v>
      </c>
      <c r="DQ818">
        <v>1761421995.84615</v>
      </c>
      <c r="DR818">
        <v>481.616384615385</v>
      </c>
      <c r="DS818">
        <v>525.822615384615</v>
      </c>
      <c r="DT818">
        <v>45.6928307692308</v>
      </c>
      <c r="DU818">
        <v>25.6526230769231</v>
      </c>
      <c r="DV818">
        <v>480.518923076923</v>
      </c>
      <c r="DW818">
        <v>45.7369538461539</v>
      </c>
      <c r="DX818">
        <v>499.989692307692</v>
      </c>
      <c r="DY818">
        <v>90.1957384615385</v>
      </c>
      <c r="DZ818">
        <v>0.0356454461538461</v>
      </c>
      <c r="EA818">
        <v>44.2856</v>
      </c>
      <c r="EB818">
        <v>42.0698076923077</v>
      </c>
      <c r="EC818">
        <v>999.9</v>
      </c>
      <c r="ED818">
        <v>0</v>
      </c>
      <c r="EE818">
        <v>0</v>
      </c>
      <c r="EF818">
        <v>9997.40615384615</v>
      </c>
      <c r="EG818">
        <v>0</v>
      </c>
      <c r="EH818">
        <v>1262.81615384615</v>
      </c>
      <c r="EI818">
        <v>-44.2061538461539</v>
      </c>
      <c r="EJ818">
        <v>504.676153846154</v>
      </c>
      <c r="EK818">
        <v>539.666615384615</v>
      </c>
      <c r="EL818">
        <v>20.0402384615385</v>
      </c>
      <c r="EM818">
        <v>525.822615384615</v>
      </c>
      <c r="EN818">
        <v>25.6526230769231</v>
      </c>
      <c r="EO818">
        <v>4.12130076923077</v>
      </c>
      <c r="EP818">
        <v>2.31375615384615</v>
      </c>
      <c r="EQ818">
        <v>29.4231153846154</v>
      </c>
      <c r="ER818">
        <v>19.7725</v>
      </c>
      <c r="ES818">
        <v>1199.97846153846</v>
      </c>
      <c r="ET818">
        <v>0.966990692307692</v>
      </c>
      <c r="EU818">
        <v>0.0330089461538461</v>
      </c>
      <c r="EV818">
        <v>0</v>
      </c>
      <c r="EW818">
        <v>1181.27153846154</v>
      </c>
      <c r="EX818">
        <v>5.00059</v>
      </c>
      <c r="EY818">
        <v>15029.7153846154</v>
      </c>
      <c r="EZ818">
        <v>10358.4923076923</v>
      </c>
      <c r="FA818">
        <v>57.9083846153846</v>
      </c>
      <c r="FB818">
        <v>59.312</v>
      </c>
      <c r="FC818">
        <v>58.062</v>
      </c>
      <c r="FD818">
        <v>58.937</v>
      </c>
      <c r="FE818">
        <v>59.062</v>
      </c>
      <c r="FF818">
        <v>1155.52846153846</v>
      </c>
      <c r="FG818">
        <v>39.4453846153846</v>
      </c>
      <c r="FH818">
        <v>0</v>
      </c>
      <c r="FI818">
        <v>1761421964.5</v>
      </c>
      <c r="FJ818">
        <v>0</v>
      </c>
      <c r="FK818">
        <v>1181.31615384615</v>
      </c>
      <c r="FL818">
        <v>1.57743586549338</v>
      </c>
      <c r="FM818">
        <v>27.3230768994035</v>
      </c>
      <c r="FN818">
        <v>15030.1538461538</v>
      </c>
      <c r="FO818">
        <v>15</v>
      </c>
      <c r="FP818">
        <v>0</v>
      </c>
      <c r="FQ818" t="s">
        <v>439</v>
      </c>
      <c r="FR818">
        <v>0</v>
      </c>
      <c r="FS818">
        <v>0</v>
      </c>
      <c r="FT818">
        <v>0</v>
      </c>
      <c r="FU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A818">
        <v>0</v>
      </c>
      <c r="GB818">
        <v>0</v>
      </c>
      <c r="GC818">
        <v>-43.93241</v>
      </c>
      <c r="GD818">
        <v>-8.46837293233084</v>
      </c>
      <c r="GE818">
        <v>0.905449710861957</v>
      </c>
      <c r="GF818">
        <v>0</v>
      </c>
      <c r="GG818">
        <v>1181.17529411765</v>
      </c>
      <c r="GH818">
        <v>2.42200151449098</v>
      </c>
      <c r="GI818">
        <v>0.334806663210408</v>
      </c>
      <c r="GJ818">
        <v>-1</v>
      </c>
      <c r="GK818">
        <v>20.050255</v>
      </c>
      <c r="GL818">
        <v>-0.260440601503784</v>
      </c>
      <c r="GM818">
        <v>0.0251671904470882</v>
      </c>
      <c r="GN818">
        <v>0</v>
      </c>
      <c r="GO818">
        <v>0</v>
      </c>
      <c r="GP818">
        <v>2</v>
      </c>
      <c r="GQ818" t="s">
        <v>473</v>
      </c>
      <c r="GR818">
        <v>3.12793</v>
      </c>
      <c r="GS818">
        <v>2.71379</v>
      </c>
      <c r="GT818">
        <v>0.0982486</v>
      </c>
      <c r="GU818">
        <v>0.10486</v>
      </c>
      <c r="GV818">
        <v>0.155149</v>
      </c>
      <c r="GW818">
        <v>0.103373</v>
      </c>
      <c r="GX818">
        <v>32645.5</v>
      </c>
      <c r="GY818">
        <v>34335.3</v>
      </c>
      <c r="GZ818">
        <v>32864.3</v>
      </c>
      <c r="HA818">
        <v>34841.6</v>
      </c>
      <c r="HB818">
        <v>39686.5</v>
      </c>
      <c r="HC818">
        <v>45021.9</v>
      </c>
      <c r="HD818">
        <v>51586</v>
      </c>
      <c r="HE818">
        <v>55848.5</v>
      </c>
      <c r="HF818">
        <v>1.7224</v>
      </c>
      <c r="HG818">
        <v>1.57372</v>
      </c>
      <c r="HH818">
        <v>-0.083968</v>
      </c>
      <c r="HI818">
        <v>0</v>
      </c>
      <c r="HJ818">
        <v>43.4229</v>
      </c>
      <c r="HK818">
        <v>999.9</v>
      </c>
      <c r="HL818">
        <v>55.39</v>
      </c>
      <c r="HM818">
        <v>30.383</v>
      </c>
      <c r="HN818">
        <v>26.745</v>
      </c>
      <c r="HO818">
        <v>60.4798</v>
      </c>
      <c r="HP818">
        <v>41.5665</v>
      </c>
      <c r="HQ818">
        <v>1</v>
      </c>
      <c r="HR818">
        <v>1.93998</v>
      </c>
      <c r="HS818">
        <v>3.4383</v>
      </c>
      <c r="HT818">
        <v>20.0892</v>
      </c>
      <c r="HU818">
        <v>5.18794</v>
      </c>
      <c r="HV818">
        <v>12.0155</v>
      </c>
      <c r="HW818">
        <v>4.97045</v>
      </c>
      <c r="HX818">
        <v>3.29497</v>
      </c>
      <c r="HY818">
        <v>9999</v>
      </c>
      <c r="HZ818">
        <v>9999</v>
      </c>
      <c r="IA818">
        <v>999.9</v>
      </c>
      <c r="IB818">
        <v>9999</v>
      </c>
      <c r="IC818">
        <v>1.86325</v>
      </c>
      <c r="ID818">
        <v>1.86811</v>
      </c>
      <c r="IE818">
        <v>1.86784</v>
      </c>
      <c r="IF818">
        <v>1.86905</v>
      </c>
      <c r="IG818">
        <v>1.86981</v>
      </c>
      <c r="IH818">
        <v>1.86587</v>
      </c>
      <c r="II818">
        <v>1.86698</v>
      </c>
      <c r="IJ818">
        <v>1.86842</v>
      </c>
      <c r="IK818">
        <v>5</v>
      </c>
      <c r="IL818">
        <v>0</v>
      </c>
      <c r="IM818">
        <v>0</v>
      </c>
      <c r="IN818">
        <v>0</v>
      </c>
      <c r="IO818" t="s">
        <v>441</v>
      </c>
      <c r="IP818" t="s">
        <v>442</v>
      </c>
      <c r="IQ818" t="s">
        <v>443</v>
      </c>
      <c r="IR818" t="s">
        <v>443</v>
      </c>
      <c r="IS818" t="s">
        <v>443</v>
      </c>
      <c r="IT818" t="s">
        <v>443</v>
      </c>
      <c r="IU818">
        <v>0</v>
      </c>
      <c r="IV818">
        <v>100</v>
      </c>
      <c r="IW818">
        <v>100</v>
      </c>
      <c r="IX818">
        <v>1.097</v>
      </c>
      <c r="IY818">
        <v>-0.0441</v>
      </c>
      <c r="IZ818">
        <v>1.09748391826392</v>
      </c>
      <c r="JA818">
        <v>0</v>
      </c>
      <c r="JB818">
        <v>0</v>
      </c>
      <c r="JC818">
        <v>0</v>
      </c>
      <c r="JD818">
        <v>-0.0441141096964596</v>
      </c>
      <c r="JE818">
        <v>0</v>
      </c>
      <c r="JF818">
        <v>0</v>
      </c>
      <c r="JG818">
        <v>0</v>
      </c>
      <c r="JH818">
        <v>5</v>
      </c>
      <c r="JI818">
        <v>2273</v>
      </c>
      <c r="JJ818">
        <v>0</v>
      </c>
      <c r="JK818">
        <v>25</v>
      </c>
      <c r="JL818">
        <v>29357033.4</v>
      </c>
      <c r="JM818">
        <v>29357033.4</v>
      </c>
      <c r="JN818">
        <v>1.2915</v>
      </c>
      <c r="JO818">
        <v>2.61963</v>
      </c>
      <c r="JP818">
        <v>1.54785</v>
      </c>
      <c r="JQ818">
        <v>2.31445</v>
      </c>
      <c r="JR818">
        <v>1.64673</v>
      </c>
      <c r="JS818">
        <v>2.3645</v>
      </c>
      <c r="JT818">
        <v>34.236</v>
      </c>
      <c r="JU818">
        <v>24.1751</v>
      </c>
      <c r="JV818">
        <v>18</v>
      </c>
      <c r="JW818">
        <v>498.953</v>
      </c>
      <c r="JX818">
        <v>392.571</v>
      </c>
      <c r="JY818">
        <v>40.1176</v>
      </c>
      <c r="JZ818">
        <v>49.6035</v>
      </c>
      <c r="KA818">
        <v>30.0008</v>
      </c>
      <c r="KB818">
        <v>49.2722</v>
      </c>
      <c r="KC818">
        <v>49.1331</v>
      </c>
      <c r="KD818">
        <v>25.8779</v>
      </c>
      <c r="KE818">
        <v>0</v>
      </c>
      <c r="KF818">
        <v>100</v>
      </c>
      <c r="KG818">
        <v>40.0676</v>
      </c>
      <c r="KH818">
        <v>575.39</v>
      </c>
      <c r="KI818">
        <v>26.2864</v>
      </c>
      <c r="KJ818">
        <v>93.5468</v>
      </c>
      <c r="KK818">
        <v>90.3845</v>
      </c>
    </row>
    <row r="819" spans="1:297">
      <c r="A819">
        <v>803</v>
      </c>
      <c r="B819">
        <v>1761422009</v>
      </c>
      <c r="C819">
        <v>13828</v>
      </c>
      <c r="D819" t="s">
        <v>2056</v>
      </c>
      <c r="E819" t="s">
        <v>2057</v>
      </c>
      <c r="F819">
        <v>5</v>
      </c>
      <c r="G819" t="s">
        <v>1989</v>
      </c>
      <c r="H819" t="s">
        <v>436</v>
      </c>
      <c r="I819">
        <v>1761422000.84615</v>
      </c>
      <c r="J819">
        <f>(K819)/1000</f>
        <v>0</v>
      </c>
      <c r="K819">
        <f>IF(DP819, AN819, AH819)</f>
        <v>0</v>
      </c>
      <c r="L819">
        <f>IF(DP819, AI819, AG819)</f>
        <v>0</v>
      </c>
      <c r="M819">
        <f>DR819 - IF(AU819&gt;1, L819*DL819*100.0/(AW819), 0)</f>
        <v>0</v>
      </c>
      <c r="N819">
        <f>((T819-J819/2)*M819-L819)/(T819+J819/2)</f>
        <v>0</v>
      </c>
      <c r="O819">
        <f>N819*(DY819+DZ819)/1000.0</f>
        <v>0</v>
      </c>
      <c r="P819">
        <f>(DR819 - IF(AU819&gt;1, L819*DL819*100.0/(AW819), 0))*(DY819+DZ819)/1000.0</f>
        <v>0</v>
      </c>
      <c r="Q819">
        <f>2.0/((1/S819-1/R819)+SIGN(S819)*SQRT((1/S819-1/R819)*(1/S819-1/R819) + 4*DM819/((DM819+1)*(DM819+1))*(2*1/S819*1/R819-1/R819*1/R819)))</f>
        <v>0</v>
      </c>
      <c r="R819">
        <f>IF(LEFT(DN819,1)&lt;&gt;"0",IF(LEFT(DN819,1)="1",3.0,DO819),$D$5+$E$5*(EF819*DY819/($K$5*1000))+$F$5*(EF819*DY819/($K$5*1000))*MAX(MIN(DL819,$J$5),$I$5)*MAX(MIN(DL819,$J$5),$I$5)+$G$5*MAX(MIN(DL819,$J$5),$I$5)*(EF819*DY819/($K$5*1000))+$H$5*(EF819*DY819/($K$5*1000))*(EF819*DY819/($K$5*1000)))</f>
        <v>0</v>
      </c>
      <c r="S819">
        <f>J819*(1000-(1000*0.61365*exp(17.502*W819/(240.97+W819))/(DY819+DZ819)+DT819)/2)/(1000*0.61365*exp(17.502*W819/(240.97+W819))/(DY819+DZ819)-DT819)</f>
        <v>0</v>
      </c>
      <c r="T819">
        <f>1/((DM819+1)/(Q819/1.6)+1/(R819/1.37)) + DM819/((DM819+1)/(Q819/1.6) + DM819/(R819/1.37))</f>
        <v>0</v>
      </c>
      <c r="U819">
        <f>(DH819*DK819)</f>
        <v>0</v>
      </c>
      <c r="V819">
        <f>(EA819+(U819+2*0.95*5.67E-8*(((EA819+$B$7)+273)^4-(EA819+273)^4)-44100*J819)/(1.84*29.3*R819+8*0.95*5.67E-8*(EA819+273)^3))</f>
        <v>0</v>
      </c>
      <c r="W819">
        <f>($C$7*EB819+$D$7*EC819+$E$7*V819)</f>
        <v>0</v>
      </c>
      <c r="X819">
        <f>0.61365*exp(17.502*W819/(240.97+W819))</f>
        <v>0</v>
      </c>
      <c r="Y819">
        <f>(Z819/AA819*100)</f>
        <v>0</v>
      </c>
      <c r="Z819">
        <f>DT819*(DY819+DZ819)/1000</f>
        <v>0</v>
      </c>
      <c r="AA819">
        <f>0.61365*exp(17.502*EA819/(240.97+EA819))</f>
        <v>0</v>
      </c>
      <c r="AB819">
        <f>(X819-DT819*(DY819+DZ819)/1000)</f>
        <v>0</v>
      </c>
      <c r="AC819">
        <f>(-J819*44100)</f>
        <v>0</v>
      </c>
      <c r="AD819">
        <f>2*29.3*R819*0.92*(EA819-W819)</f>
        <v>0</v>
      </c>
      <c r="AE819">
        <f>2*0.95*5.67E-8*(((EA819+$B$7)+273)^4-(W819+273)^4)</f>
        <v>0</v>
      </c>
      <c r="AF819">
        <f>U819+AE819+AC819+AD819</f>
        <v>0</v>
      </c>
      <c r="AG819">
        <f>DX819*AU819*(DS819-DR819*(1000-AU819*DU819)/(1000-AU819*DT819))/(100*DL819)</f>
        <v>0</v>
      </c>
      <c r="AH819">
        <f>1000*DX819*AU819*(DT819-DU819)/(100*DL819*(1000-AU819*DT819))</f>
        <v>0</v>
      </c>
      <c r="AI819">
        <f>(AJ819 - AK819 - DY819*1E3/(8.314*(EA819+273.15)) * AM819/DX819 * AL819) * DX819/(100*DL819) * (1000 - DU819)/1000</f>
        <v>0</v>
      </c>
      <c r="AJ819">
        <v>574.142732946221</v>
      </c>
      <c r="AK819">
        <v>545.614109090909</v>
      </c>
      <c r="AL819">
        <v>3.45833010121772</v>
      </c>
      <c r="AM819">
        <v>65.5647914512343</v>
      </c>
      <c r="AN819">
        <f>(AP819 - AO819 + DY819*1E3/(8.314*(EA819+273.15)) * AR819/DX819 * AQ819) * DX819/(100*DL819) * 1000/(1000 - AP819)</f>
        <v>0</v>
      </c>
      <c r="AO819">
        <v>25.6624459458652</v>
      </c>
      <c r="AP819">
        <v>45.6349272727273</v>
      </c>
      <c r="AQ819">
        <v>-0.00649536166608063</v>
      </c>
      <c r="AR819">
        <v>111.014895509676</v>
      </c>
      <c r="AS819">
        <v>0</v>
      </c>
      <c r="AT819">
        <v>0</v>
      </c>
      <c r="AU819">
        <f>IF(AS819*$H$13&gt;=AW819,1.0,(AW819/(AW819-AS819*$H$13)))</f>
        <v>0</v>
      </c>
      <c r="AV819">
        <f>(AU819-1)*100</f>
        <v>0</v>
      </c>
      <c r="AW819">
        <f>MAX(0,($B$13+$C$13*EF819)/(1+$D$13*EF819)*DY819/(EA819+273)*$E$13)</f>
        <v>0</v>
      </c>
      <c r="AX819" t="s">
        <v>437</v>
      </c>
      <c r="AY819" t="s">
        <v>437</v>
      </c>
      <c r="AZ819">
        <v>0</v>
      </c>
      <c r="BA819">
        <v>0</v>
      </c>
      <c r="BB819">
        <f>1-AZ819/BA819</f>
        <v>0</v>
      </c>
      <c r="BC819">
        <v>0</v>
      </c>
      <c r="BD819" t="s">
        <v>437</v>
      </c>
      <c r="BE819" t="s">
        <v>437</v>
      </c>
      <c r="BF819">
        <v>0</v>
      </c>
      <c r="BG819">
        <v>0</v>
      </c>
      <c r="BH819">
        <f>1-BF819/BG819</f>
        <v>0</v>
      </c>
      <c r="BI819">
        <v>0.5</v>
      </c>
      <c r="BJ819">
        <f>DI819</f>
        <v>0</v>
      </c>
      <c r="BK819">
        <f>L819</f>
        <v>0</v>
      </c>
      <c r="BL819">
        <f>BH819*BI819*BJ819</f>
        <v>0</v>
      </c>
      <c r="BM819">
        <f>(BK819-BC819)/BJ819</f>
        <v>0</v>
      </c>
      <c r="BN819">
        <f>(BA819-BG819)/BG819</f>
        <v>0</v>
      </c>
      <c r="BO819">
        <f>AZ819/(BB819+AZ819/BG819)</f>
        <v>0</v>
      </c>
      <c r="BP819" t="s">
        <v>437</v>
      </c>
      <c r="BQ819">
        <v>0</v>
      </c>
      <c r="BR819">
        <f>IF(BQ819&lt;&gt;0, BQ819, BO819)</f>
        <v>0</v>
      </c>
      <c r="BS819">
        <f>1-BR819/BG819</f>
        <v>0</v>
      </c>
      <c r="BT819">
        <f>(BG819-BF819)/(BG819-BR819)</f>
        <v>0</v>
      </c>
      <c r="BU819">
        <f>(BA819-BG819)/(BA819-BR819)</f>
        <v>0</v>
      </c>
      <c r="BV819">
        <f>(BG819-BF819)/(BG819-AZ819)</f>
        <v>0</v>
      </c>
      <c r="BW819">
        <f>(BA819-BG819)/(BA819-AZ819)</f>
        <v>0</v>
      </c>
      <c r="BX819">
        <f>(BT819*BR819/BF819)</f>
        <v>0</v>
      </c>
      <c r="BY819">
        <f>(1-BX819)</f>
        <v>0</v>
      </c>
      <c r="DH819">
        <f>$B$11*EG819+$C$11*EH819+$F$11*ES819*(1-EV819)</f>
        <v>0</v>
      </c>
      <c r="DI819">
        <f>DH819*DJ819</f>
        <v>0</v>
      </c>
      <c r="DJ819">
        <f>($B$11*$D$9+$C$11*$D$9+$F$11*((FF819+EX819)/MAX(FF819+EX819+FG819, 0.1)*$I$9+FG819/MAX(FF819+EX819+FG819, 0.1)*$J$9))/($B$11+$C$11+$F$11)</f>
        <v>0</v>
      </c>
      <c r="DK819">
        <f>($B$11*$K$9+$C$11*$K$9+$F$11*((FF819+EX819)/MAX(FF819+EX819+FG819, 0.1)*$P$9+FG819/MAX(FF819+EX819+FG819, 0.1)*$Q$9))/($B$11+$C$11+$F$11)</f>
        <v>0</v>
      </c>
      <c r="DL819">
        <v>6</v>
      </c>
      <c r="DM819">
        <v>0.5</v>
      </c>
      <c r="DN819" t="s">
        <v>438</v>
      </c>
      <c r="DO819">
        <v>2</v>
      </c>
      <c r="DP819" t="b">
        <v>1</v>
      </c>
      <c r="DQ819">
        <v>1761422000.84615</v>
      </c>
      <c r="DR819">
        <v>497.556615384615</v>
      </c>
      <c r="DS819">
        <v>542.833</v>
      </c>
      <c r="DT819">
        <v>45.6719923076923</v>
      </c>
      <c r="DU819">
        <v>25.6571615384615</v>
      </c>
      <c r="DV819">
        <v>496.459307692308</v>
      </c>
      <c r="DW819">
        <v>45.7161076923077</v>
      </c>
      <c r="DX819">
        <v>499.995153846154</v>
      </c>
      <c r="DY819">
        <v>90.1955769230769</v>
      </c>
      <c r="DZ819">
        <v>0.0357148923076923</v>
      </c>
      <c r="EA819">
        <v>44.2872230769231</v>
      </c>
      <c r="EB819">
        <v>42.0783692307692</v>
      </c>
      <c r="EC819">
        <v>999.9</v>
      </c>
      <c r="ED819">
        <v>0</v>
      </c>
      <c r="EE819">
        <v>0</v>
      </c>
      <c r="EF819">
        <v>9997.45384615385</v>
      </c>
      <c r="EG819">
        <v>0</v>
      </c>
      <c r="EH819">
        <v>1262.78769230769</v>
      </c>
      <c r="EI819">
        <v>-45.2762153846154</v>
      </c>
      <c r="EJ819">
        <v>521.368230769231</v>
      </c>
      <c r="EK819">
        <v>557.127230769231</v>
      </c>
      <c r="EL819">
        <v>20.0148615384615</v>
      </c>
      <c r="EM819">
        <v>542.833</v>
      </c>
      <c r="EN819">
        <v>25.6571615384615</v>
      </c>
      <c r="EO819">
        <v>4.11941461538462</v>
      </c>
      <c r="EP819">
        <v>2.31416076923077</v>
      </c>
      <c r="EQ819">
        <v>29.4151769230769</v>
      </c>
      <c r="ER819">
        <v>19.7753230769231</v>
      </c>
      <c r="ES819">
        <v>1199.99769230769</v>
      </c>
      <c r="ET819">
        <v>0.966991461538461</v>
      </c>
      <c r="EU819">
        <v>0.0330082692307692</v>
      </c>
      <c r="EV819">
        <v>0</v>
      </c>
      <c r="EW819">
        <v>1181.26461538462</v>
      </c>
      <c r="EX819">
        <v>5.00059</v>
      </c>
      <c r="EY819">
        <v>15031.6923076923</v>
      </c>
      <c r="EZ819">
        <v>10358.6769230769</v>
      </c>
      <c r="FA819">
        <v>57.9179230769231</v>
      </c>
      <c r="FB819">
        <v>59.3168461538462</v>
      </c>
      <c r="FC819">
        <v>58.062</v>
      </c>
      <c r="FD819">
        <v>58.937</v>
      </c>
      <c r="FE819">
        <v>59.062</v>
      </c>
      <c r="FF819">
        <v>1155.54846153846</v>
      </c>
      <c r="FG819">
        <v>39.4423076923077</v>
      </c>
      <c r="FH819">
        <v>0</v>
      </c>
      <c r="FI819">
        <v>1761421969.3</v>
      </c>
      <c r="FJ819">
        <v>0</v>
      </c>
      <c r="FK819">
        <v>1181.29653846154</v>
      </c>
      <c r="FL819">
        <v>-1.16615386297513</v>
      </c>
      <c r="FM819">
        <v>8.1504273659811</v>
      </c>
      <c r="FN819">
        <v>15031.5307692308</v>
      </c>
      <c r="FO819">
        <v>15</v>
      </c>
      <c r="FP819">
        <v>0</v>
      </c>
      <c r="FQ819" t="s">
        <v>439</v>
      </c>
      <c r="FR819">
        <v>0</v>
      </c>
      <c r="FS819">
        <v>0</v>
      </c>
      <c r="FT819">
        <v>0</v>
      </c>
      <c r="FU819">
        <v>0</v>
      </c>
      <c r="FV819">
        <v>0</v>
      </c>
      <c r="FW819">
        <v>0</v>
      </c>
      <c r="FX819">
        <v>0</v>
      </c>
      <c r="FY819">
        <v>0</v>
      </c>
      <c r="FZ819">
        <v>0</v>
      </c>
      <c r="GA819">
        <v>0</v>
      </c>
      <c r="GB819">
        <v>0</v>
      </c>
      <c r="GC819">
        <v>-44.6831714285714</v>
      </c>
      <c r="GD819">
        <v>-11.5506077922078</v>
      </c>
      <c r="GE819">
        <v>1.22434761214867</v>
      </c>
      <c r="GF819">
        <v>0</v>
      </c>
      <c r="GG819">
        <v>1181.27029411765</v>
      </c>
      <c r="GH819">
        <v>0.643391890739062</v>
      </c>
      <c r="GI819">
        <v>0.268245775079014</v>
      </c>
      <c r="GJ819">
        <v>-1</v>
      </c>
      <c r="GK819">
        <v>20.0284333333333</v>
      </c>
      <c r="GL819">
        <v>-0.298566233766217</v>
      </c>
      <c r="GM819">
        <v>0.0303632505527158</v>
      </c>
      <c r="GN819">
        <v>0</v>
      </c>
      <c r="GO819">
        <v>0</v>
      </c>
      <c r="GP819">
        <v>2</v>
      </c>
      <c r="GQ819" t="s">
        <v>473</v>
      </c>
      <c r="GR819">
        <v>3.12799</v>
      </c>
      <c r="GS819">
        <v>2.71367</v>
      </c>
      <c r="GT819">
        <v>0.100618</v>
      </c>
      <c r="GU819">
        <v>0.107173</v>
      </c>
      <c r="GV819">
        <v>0.155099</v>
      </c>
      <c r="GW819">
        <v>0.103383</v>
      </c>
      <c r="GX819">
        <v>32559.2</v>
      </c>
      <c r="GY819">
        <v>34246.2</v>
      </c>
      <c r="GZ819">
        <v>32863.9</v>
      </c>
      <c r="HA819">
        <v>34841.3</v>
      </c>
      <c r="HB819">
        <v>39688.4</v>
      </c>
      <c r="HC819">
        <v>45021.2</v>
      </c>
      <c r="HD819">
        <v>51585.4</v>
      </c>
      <c r="HE819">
        <v>55847.9</v>
      </c>
      <c r="HF819">
        <v>1.72225</v>
      </c>
      <c r="HG819">
        <v>1.5735</v>
      </c>
      <c r="HH819">
        <v>-0.0849292</v>
      </c>
      <c r="HI819">
        <v>0</v>
      </c>
      <c r="HJ819">
        <v>43.4366</v>
      </c>
      <c r="HK819">
        <v>999.9</v>
      </c>
      <c r="HL819">
        <v>55.39</v>
      </c>
      <c r="HM819">
        <v>30.383</v>
      </c>
      <c r="HN819">
        <v>26.7428</v>
      </c>
      <c r="HO819">
        <v>60.2798</v>
      </c>
      <c r="HP819">
        <v>41.5465</v>
      </c>
      <c r="HQ819">
        <v>1</v>
      </c>
      <c r="HR819">
        <v>1.94086</v>
      </c>
      <c r="HS819">
        <v>3.55579</v>
      </c>
      <c r="HT819">
        <v>20.0871</v>
      </c>
      <c r="HU819">
        <v>5.18884</v>
      </c>
      <c r="HV819">
        <v>12.0159</v>
      </c>
      <c r="HW819">
        <v>4.97045</v>
      </c>
      <c r="HX819">
        <v>3.29492</v>
      </c>
      <c r="HY819">
        <v>9999</v>
      </c>
      <c r="HZ819">
        <v>9999</v>
      </c>
      <c r="IA819">
        <v>999.9</v>
      </c>
      <c r="IB819">
        <v>9999</v>
      </c>
      <c r="IC819">
        <v>1.86325</v>
      </c>
      <c r="ID819">
        <v>1.86812</v>
      </c>
      <c r="IE819">
        <v>1.86784</v>
      </c>
      <c r="IF819">
        <v>1.86905</v>
      </c>
      <c r="IG819">
        <v>1.86981</v>
      </c>
      <c r="IH819">
        <v>1.86587</v>
      </c>
      <c r="II819">
        <v>1.86703</v>
      </c>
      <c r="IJ819">
        <v>1.86842</v>
      </c>
      <c r="IK819">
        <v>5</v>
      </c>
      <c r="IL819">
        <v>0</v>
      </c>
      <c r="IM819">
        <v>0</v>
      </c>
      <c r="IN819">
        <v>0</v>
      </c>
      <c r="IO819" t="s">
        <v>441</v>
      </c>
      <c r="IP819" t="s">
        <v>442</v>
      </c>
      <c r="IQ819" t="s">
        <v>443</v>
      </c>
      <c r="IR819" t="s">
        <v>443</v>
      </c>
      <c r="IS819" t="s">
        <v>443</v>
      </c>
      <c r="IT819" t="s">
        <v>443</v>
      </c>
      <c r="IU819">
        <v>0</v>
      </c>
      <c r="IV819">
        <v>100</v>
      </c>
      <c r="IW819">
        <v>100</v>
      </c>
      <c r="IX819">
        <v>1.097</v>
      </c>
      <c r="IY819">
        <v>-0.0441</v>
      </c>
      <c r="IZ819">
        <v>1.09748391826392</v>
      </c>
      <c r="JA819">
        <v>0</v>
      </c>
      <c r="JB819">
        <v>0</v>
      </c>
      <c r="JC819">
        <v>0</v>
      </c>
      <c r="JD819">
        <v>-0.0441141096964596</v>
      </c>
      <c r="JE819">
        <v>0</v>
      </c>
      <c r="JF819">
        <v>0</v>
      </c>
      <c r="JG819">
        <v>0</v>
      </c>
      <c r="JH819">
        <v>5</v>
      </c>
      <c r="JI819">
        <v>2273</v>
      </c>
      <c r="JJ819">
        <v>0</v>
      </c>
      <c r="JK819">
        <v>25</v>
      </c>
      <c r="JL819">
        <v>29357033.5</v>
      </c>
      <c r="JM819">
        <v>29357033.5</v>
      </c>
      <c r="JN819">
        <v>1.31958</v>
      </c>
      <c r="JO819">
        <v>2.63062</v>
      </c>
      <c r="JP819">
        <v>1.54785</v>
      </c>
      <c r="JQ819">
        <v>2.31445</v>
      </c>
      <c r="JR819">
        <v>1.64673</v>
      </c>
      <c r="JS819">
        <v>2.36572</v>
      </c>
      <c r="JT819">
        <v>34.236</v>
      </c>
      <c r="JU819">
        <v>24.1838</v>
      </c>
      <c r="JV819">
        <v>18</v>
      </c>
      <c r="JW819">
        <v>498.843</v>
      </c>
      <c r="JX819">
        <v>392.434</v>
      </c>
      <c r="JY819">
        <v>40.0386</v>
      </c>
      <c r="JZ819">
        <v>49.6041</v>
      </c>
      <c r="KA819">
        <v>30.0009</v>
      </c>
      <c r="KB819">
        <v>49.2722</v>
      </c>
      <c r="KC819">
        <v>49.1331</v>
      </c>
      <c r="KD819">
        <v>26.4358</v>
      </c>
      <c r="KE819">
        <v>0</v>
      </c>
      <c r="KF819">
        <v>100</v>
      </c>
      <c r="KG819">
        <v>39.9824</v>
      </c>
      <c r="KH819">
        <v>588.905</v>
      </c>
      <c r="KI819">
        <v>26.2864</v>
      </c>
      <c r="KJ819">
        <v>93.5457</v>
      </c>
      <c r="KK819">
        <v>90.3838</v>
      </c>
    </row>
    <row r="820" spans="1:297">
      <c r="A820">
        <v>804</v>
      </c>
      <c r="B820">
        <v>1761422014</v>
      </c>
      <c r="C820">
        <v>13833</v>
      </c>
      <c r="D820" t="s">
        <v>2058</v>
      </c>
      <c r="E820" t="s">
        <v>2059</v>
      </c>
      <c r="F820">
        <v>5</v>
      </c>
      <c r="G820" t="s">
        <v>1989</v>
      </c>
      <c r="H820" t="s">
        <v>436</v>
      </c>
      <c r="I820">
        <v>1761422005.84615</v>
      </c>
      <c r="J820">
        <f>(K820)/1000</f>
        <v>0</v>
      </c>
      <c r="K820">
        <f>IF(DP820, AN820, AH820)</f>
        <v>0</v>
      </c>
      <c r="L820">
        <f>IF(DP820, AI820, AG820)</f>
        <v>0</v>
      </c>
      <c r="M820">
        <f>DR820 - IF(AU820&gt;1, L820*DL820*100.0/(AW820), 0)</f>
        <v>0</v>
      </c>
      <c r="N820">
        <f>((T820-J820/2)*M820-L820)/(T820+J820/2)</f>
        <v>0</v>
      </c>
      <c r="O820">
        <f>N820*(DY820+DZ820)/1000.0</f>
        <v>0</v>
      </c>
      <c r="P820">
        <f>(DR820 - IF(AU820&gt;1, L820*DL820*100.0/(AW820), 0))*(DY820+DZ820)/1000.0</f>
        <v>0</v>
      </c>
      <c r="Q820">
        <f>2.0/((1/S820-1/R820)+SIGN(S820)*SQRT((1/S820-1/R820)*(1/S820-1/R820) + 4*DM820/((DM820+1)*(DM820+1))*(2*1/S820*1/R820-1/R820*1/R820)))</f>
        <v>0</v>
      </c>
      <c r="R820">
        <f>IF(LEFT(DN820,1)&lt;&gt;"0",IF(LEFT(DN820,1)="1",3.0,DO820),$D$5+$E$5*(EF820*DY820/($K$5*1000))+$F$5*(EF820*DY820/($K$5*1000))*MAX(MIN(DL820,$J$5),$I$5)*MAX(MIN(DL820,$J$5),$I$5)+$G$5*MAX(MIN(DL820,$J$5),$I$5)*(EF820*DY820/($K$5*1000))+$H$5*(EF820*DY820/($K$5*1000))*(EF820*DY820/($K$5*1000)))</f>
        <v>0</v>
      </c>
      <c r="S820">
        <f>J820*(1000-(1000*0.61365*exp(17.502*W820/(240.97+W820))/(DY820+DZ820)+DT820)/2)/(1000*0.61365*exp(17.502*W820/(240.97+W820))/(DY820+DZ820)-DT820)</f>
        <v>0</v>
      </c>
      <c r="T820">
        <f>1/((DM820+1)/(Q820/1.6)+1/(R820/1.37)) + DM820/((DM820+1)/(Q820/1.6) + DM820/(R820/1.37))</f>
        <v>0</v>
      </c>
      <c r="U820">
        <f>(DH820*DK820)</f>
        <v>0</v>
      </c>
      <c r="V820">
        <f>(EA820+(U820+2*0.95*5.67E-8*(((EA820+$B$7)+273)^4-(EA820+273)^4)-44100*J820)/(1.84*29.3*R820+8*0.95*5.67E-8*(EA820+273)^3))</f>
        <v>0</v>
      </c>
      <c r="W820">
        <f>($C$7*EB820+$D$7*EC820+$E$7*V820)</f>
        <v>0</v>
      </c>
      <c r="X820">
        <f>0.61365*exp(17.502*W820/(240.97+W820))</f>
        <v>0</v>
      </c>
      <c r="Y820">
        <f>(Z820/AA820*100)</f>
        <v>0</v>
      </c>
      <c r="Z820">
        <f>DT820*(DY820+DZ820)/1000</f>
        <v>0</v>
      </c>
      <c r="AA820">
        <f>0.61365*exp(17.502*EA820/(240.97+EA820))</f>
        <v>0</v>
      </c>
      <c r="AB820">
        <f>(X820-DT820*(DY820+DZ820)/1000)</f>
        <v>0</v>
      </c>
      <c r="AC820">
        <f>(-J820*44100)</f>
        <v>0</v>
      </c>
      <c r="AD820">
        <f>2*29.3*R820*0.92*(EA820-W820)</f>
        <v>0</v>
      </c>
      <c r="AE820">
        <f>2*0.95*5.67E-8*(((EA820+$B$7)+273)^4-(W820+273)^4)</f>
        <v>0</v>
      </c>
      <c r="AF820">
        <f>U820+AE820+AC820+AD820</f>
        <v>0</v>
      </c>
      <c r="AG820">
        <f>DX820*AU820*(DS820-DR820*(1000-AU820*DU820)/(1000-AU820*DT820))/(100*DL820)</f>
        <v>0</v>
      </c>
      <c r="AH820">
        <f>1000*DX820*AU820*(DT820-DU820)/(100*DL820*(1000-AU820*DT820))</f>
        <v>0</v>
      </c>
      <c r="AI820">
        <f>(AJ820 - AK820 - DY820*1E3/(8.314*(EA820+273.15)) * AM820/DX820 * AL820) * DX820/(100*DL820) * (1000 - DU820)/1000</f>
        <v>0</v>
      </c>
      <c r="AJ820">
        <v>591.053116673589</v>
      </c>
      <c r="AK820">
        <v>562.344975757576</v>
      </c>
      <c r="AL820">
        <v>3.3394355173267</v>
      </c>
      <c r="AM820">
        <v>65.5647914512343</v>
      </c>
      <c r="AN820">
        <f>(AP820 - AO820 + DY820*1E3/(8.314*(EA820+273.15)) * AR820/DX820 * AQ820) * DX820/(100*DL820) * 1000/(1000 - AP820)</f>
        <v>0</v>
      </c>
      <c r="AO820">
        <v>25.6655915593254</v>
      </c>
      <c r="AP820">
        <v>45.6506963636364</v>
      </c>
      <c r="AQ820">
        <v>0.00186133317273899</v>
      </c>
      <c r="AR820">
        <v>111.014895509676</v>
      </c>
      <c r="AS820">
        <v>0</v>
      </c>
      <c r="AT820">
        <v>0</v>
      </c>
      <c r="AU820">
        <f>IF(AS820*$H$13&gt;=AW820,1.0,(AW820/(AW820-AS820*$H$13)))</f>
        <v>0</v>
      </c>
      <c r="AV820">
        <f>(AU820-1)*100</f>
        <v>0</v>
      </c>
      <c r="AW820">
        <f>MAX(0,($B$13+$C$13*EF820)/(1+$D$13*EF820)*DY820/(EA820+273)*$E$13)</f>
        <v>0</v>
      </c>
      <c r="AX820" t="s">
        <v>437</v>
      </c>
      <c r="AY820" t="s">
        <v>437</v>
      </c>
      <c r="AZ820">
        <v>0</v>
      </c>
      <c r="BA820">
        <v>0</v>
      </c>
      <c r="BB820">
        <f>1-AZ820/BA820</f>
        <v>0</v>
      </c>
      <c r="BC820">
        <v>0</v>
      </c>
      <c r="BD820" t="s">
        <v>437</v>
      </c>
      <c r="BE820" t="s">
        <v>437</v>
      </c>
      <c r="BF820">
        <v>0</v>
      </c>
      <c r="BG820">
        <v>0</v>
      </c>
      <c r="BH820">
        <f>1-BF820/BG820</f>
        <v>0</v>
      </c>
      <c r="BI820">
        <v>0.5</v>
      </c>
      <c r="BJ820">
        <f>DI820</f>
        <v>0</v>
      </c>
      <c r="BK820">
        <f>L820</f>
        <v>0</v>
      </c>
      <c r="BL820">
        <f>BH820*BI820*BJ820</f>
        <v>0</v>
      </c>
      <c r="BM820">
        <f>(BK820-BC820)/BJ820</f>
        <v>0</v>
      </c>
      <c r="BN820">
        <f>(BA820-BG820)/BG820</f>
        <v>0</v>
      </c>
      <c r="BO820">
        <f>AZ820/(BB820+AZ820/BG820)</f>
        <v>0</v>
      </c>
      <c r="BP820" t="s">
        <v>437</v>
      </c>
      <c r="BQ820">
        <v>0</v>
      </c>
      <c r="BR820">
        <f>IF(BQ820&lt;&gt;0, BQ820, BO820)</f>
        <v>0</v>
      </c>
      <c r="BS820">
        <f>1-BR820/BG820</f>
        <v>0</v>
      </c>
      <c r="BT820">
        <f>(BG820-BF820)/(BG820-BR820)</f>
        <v>0</v>
      </c>
      <c r="BU820">
        <f>(BA820-BG820)/(BA820-BR820)</f>
        <v>0</v>
      </c>
      <c r="BV820">
        <f>(BG820-BF820)/(BG820-AZ820)</f>
        <v>0</v>
      </c>
      <c r="BW820">
        <f>(BA820-BG820)/(BA820-AZ820)</f>
        <v>0</v>
      </c>
      <c r="BX820">
        <f>(BT820*BR820/BF820)</f>
        <v>0</v>
      </c>
      <c r="BY820">
        <f>(1-BX820)</f>
        <v>0</v>
      </c>
      <c r="DH820">
        <f>$B$11*EG820+$C$11*EH820+$F$11*ES820*(1-EV820)</f>
        <v>0</v>
      </c>
      <c r="DI820">
        <f>DH820*DJ820</f>
        <v>0</v>
      </c>
      <c r="DJ820">
        <f>($B$11*$D$9+$C$11*$D$9+$F$11*((FF820+EX820)/MAX(FF820+EX820+FG820, 0.1)*$I$9+FG820/MAX(FF820+EX820+FG820, 0.1)*$J$9))/($B$11+$C$11+$F$11)</f>
        <v>0</v>
      </c>
      <c r="DK820">
        <f>($B$11*$K$9+$C$11*$K$9+$F$11*((FF820+EX820)/MAX(FF820+EX820+FG820, 0.1)*$P$9+FG820/MAX(FF820+EX820+FG820, 0.1)*$Q$9))/($B$11+$C$11+$F$11)</f>
        <v>0</v>
      </c>
      <c r="DL820">
        <v>6</v>
      </c>
      <c r="DM820">
        <v>0.5</v>
      </c>
      <c r="DN820" t="s">
        <v>438</v>
      </c>
      <c r="DO820">
        <v>2</v>
      </c>
      <c r="DP820" t="b">
        <v>1</v>
      </c>
      <c r="DQ820">
        <v>1761422005.84615</v>
      </c>
      <c r="DR820">
        <v>513.646230769231</v>
      </c>
      <c r="DS820">
        <v>559.546230769231</v>
      </c>
      <c r="DT820">
        <v>45.6564769230769</v>
      </c>
      <c r="DU820">
        <v>25.6610538461538</v>
      </c>
      <c r="DV820">
        <v>512.548923076923</v>
      </c>
      <c r="DW820">
        <v>45.7005846153846</v>
      </c>
      <c r="DX820">
        <v>500.006538461538</v>
      </c>
      <c r="DY820">
        <v>90.1957230769231</v>
      </c>
      <c r="DZ820">
        <v>0.0356648846153846</v>
      </c>
      <c r="EA820">
        <v>44.2827461538461</v>
      </c>
      <c r="EB820">
        <v>42.0801076923077</v>
      </c>
      <c r="EC820">
        <v>999.9</v>
      </c>
      <c r="ED820">
        <v>0</v>
      </c>
      <c r="EE820">
        <v>0</v>
      </c>
      <c r="EF820">
        <v>9997.64769230769</v>
      </c>
      <c r="EG820">
        <v>0</v>
      </c>
      <c r="EH820">
        <v>1262.75230769231</v>
      </c>
      <c r="EI820">
        <v>-45.8997692307692</v>
      </c>
      <c r="EJ820">
        <v>538.219307692308</v>
      </c>
      <c r="EK820">
        <v>574.282769230769</v>
      </c>
      <c r="EL820">
        <v>19.9954461538462</v>
      </c>
      <c r="EM820">
        <v>559.546230769231</v>
      </c>
      <c r="EN820">
        <v>25.6610538461538</v>
      </c>
      <c r="EO820">
        <v>4.11802153846154</v>
      </c>
      <c r="EP820">
        <v>2.31451538461538</v>
      </c>
      <c r="EQ820">
        <v>29.4093076923077</v>
      </c>
      <c r="ER820">
        <v>19.7777923076923</v>
      </c>
      <c r="ES820">
        <v>1199.96615384615</v>
      </c>
      <c r="ET820">
        <v>0.966990769230769</v>
      </c>
      <c r="EU820">
        <v>0.0330089230769231</v>
      </c>
      <c r="EV820">
        <v>0</v>
      </c>
      <c r="EW820">
        <v>1181.25615384615</v>
      </c>
      <c r="EX820">
        <v>5.00059</v>
      </c>
      <c r="EY820">
        <v>15030.8538461538</v>
      </c>
      <c r="EZ820">
        <v>10358.4076923077</v>
      </c>
      <c r="FA820">
        <v>57.9322307692308</v>
      </c>
      <c r="FB820">
        <v>59.3168461538462</v>
      </c>
      <c r="FC820">
        <v>58.062</v>
      </c>
      <c r="FD820">
        <v>58.9515384615385</v>
      </c>
      <c r="FE820">
        <v>59.062</v>
      </c>
      <c r="FF820">
        <v>1155.51692307692</v>
      </c>
      <c r="FG820">
        <v>39.44</v>
      </c>
      <c r="FH820">
        <v>0</v>
      </c>
      <c r="FI820">
        <v>1761421974.1</v>
      </c>
      <c r="FJ820">
        <v>0</v>
      </c>
      <c r="FK820">
        <v>1181.20461538462</v>
      </c>
      <c r="FL820">
        <v>-3.21709402541286</v>
      </c>
      <c r="FM820">
        <v>-19.0529913786511</v>
      </c>
      <c r="FN820">
        <v>15030.9423076923</v>
      </c>
      <c r="FO820">
        <v>15</v>
      </c>
      <c r="FP820">
        <v>0</v>
      </c>
      <c r="FQ820" t="s">
        <v>439</v>
      </c>
      <c r="FR820">
        <v>0</v>
      </c>
      <c r="FS820">
        <v>0</v>
      </c>
      <c r="FT820">
        <v>0</v>
      </c>
      <c r="FU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A820">
        <v>0</v>
      </c>
      <c r="GB820">
        <v>0</v>
      </c>
      <c r="GC820">
        <v>-45.61499</v>
      </c>
      <c r="GD820">
        <v>-8.69152781954888</v>
      </c>
      <c r="GE820">
        <v>0.912108027538406</v>
      </c>
      <c r="GF820">
        <v>0</v>
      </c>
      <c r="GG820">
        <v>1181.22235294118</v>
      </c>
      <c r="GH820">
        <v>-1.12574485561492</v>
      </c>
      <c r="GI820">
        <v>0.307504747199397</v>
      </c>
      <c r="GJ820">
        <v>-1</v>
      </c>
      <c r="GK820">
        <v>20.005645</v>
      </c>
      <c r="GL820">
        <v>-0.254765413533833</v>
      </c>
      <c r="GM820">
        <v>0.0256454377034201</v>
      </c>
      <c r="GN820">
        <v>0</v>
      </c>
      <c r="GO820">
        <v>0</v>
      </c>
      <c r="GP820">
        <v>2</v>
      </c>
      <c r="GQ820" t="s">
        <v>473</v>
      </c>
      <c r="GR820">
        <v>3.12807</v>
      </c>
      <c r="GS820">
        <v>2.71355</v>
      </c>
      <c r="GT820">
        <v>0.10289</v>
      </c>
      <c r="GU820">
        <v>0.109505</v>
      </c>
      <c r="GV820">
        <v>0.155123</v>
      </c>
      <c r="GW820">
        <v>0.103396</v>
      </c>
      <c r="GX820">
        <v>32476.6</v>
      </c>
      <c r="GY820">
        <v>34155.7</v>
      </c>
      <c r="GZ820">
        <v>32863.7</v>
      </c>
      <c r="HA820">
        <v>34840.4</v>
      </c>
      <c r="HB820">
        <v>39687.5</v>
      </c>
      <c r="HC820">
        <v>45019.9</v>
      </c>
      <c r="HD820">
        <v>51585.2</v>
      </c>
      <c r="HE820">
        <v>55846.7</v>
      </c>
      <c r="HF820">
        <v>1.72245</v>
      </c>
      <c r="HG820">
        <v>1.57332</v>
      </c>
      <c r="HH820">
        <v>-0.0859722</v>
      </c>
      <c r="HI820">
        <v>0</v>
      </c>
      <c r="HJ820">
        <v>43.4514</v>
      </c>
      <c r="HK820">
        <v>999.9</v>
      </c>
      <c r="HL820">
        <v>55.39</v>
      </c>
      <c r="HM820">
        <v>30.393</v>
      </c>
      <c r="HN820">
        <v>26.7612</v>
      </c>
      <c r="HO820">
        <v>60.1998</v>
      </c>
      <c r="HP820">
        <v>41.3542</v>
      </c>
      <c r="HQ820">
        <v>1</v>
      </c>
      <c r="HR820">
        <v>1.942</v>
      </c>
      <c r="HS820">
        <v>3.63861</v>
      </c>
      <c r="HT820">
        <v>20.0855</v>
      </c>
      <c r="HU820">
        <v>5.18839</v>
      </c>
      <c r="HV820">
        <v>12.0159</v>
      </c>
      <c r="HW820">
        <v>4.97055</v>
      </c>
      <c r="HX820">
        <v>3.29497</v>
      </c>
      <c r="HY820">
        <v>9999</v>
      </c>
      <c r="HZ820">
        <v>9999</v>
      </c>
      <c r="IA820">
        <v>999.9</v>
      </c>
      <c r="IB820">
        <v>9999</v>
      </c>
      <c r="IC820">
        <v>1.86325</v>
      </c>
      <c r="ID820">
        <v>1.86812</v>
      </c>
      <c r="IE820">
        <v>1.86784</v>
      </c>
      <c r="IF820">
        <v>1.86905</v>
      </c>
      <c r="IG820">
        <v>1.86981</v>
      </c>
      <c r="IH820">
        <v>1.86587</v>
      </c>
      <c r="II820">
        <v>1.86701</v>
      </c>
      <c r="IJ820">
        <v>1.8684</v>
      </c>
      <c r="IK820">
        <v>5</v>
      </c>
      <c r="IL820">
        <v>0</v>
      </c>
      <c r="IM820">
        <v>0</v>
      </c>
      <c r="IN820">
        <v>0</v>
      </c>
      <c r="IO820" t="s">
        <v>441</v>
      </c>
      <c r="IP820" t="s">
        <v>442</v>
      </c>
      <c r="IQ820" t="s">
        <v>443</v>
      </c>
      <c r="IR820" t="s">
        <v>443</v>
      </c>
      <c r="IS820" t="s">
        <v>443</v>
      </c>
      <c r="IT820" t="s">
        <v>443</v>
      </c>
      <c r="IU820">
        <v>0</v>
      </c>
      <c r="IV820">
        <v>100</v>
      </c>
      <c r="IW820">
        <v>100</v>
      </c>
      <c r="IX820">
        <v>1.098</v>
      </c>
      <c r="IY820">
        <v>-0.0441</v>
      </c>
      <c r="IZ820">
        <v>1.09748391826392</v>
      </c>
      <c r="JA820">
        <v>0</v>
      </c>
      <c r="JB820">
        <v>0</v>
      </c>
      <c r="JC820">
        <v>0</v>
      </c>
      <c r="JD820">
        <v>-0.0441141096964596</v>
      </c>
      <c r="JE820">
        <v>0</v>
      </c>
      <c r="JF820">
        <v>0</v>
      </c>
      <c r="JG820">
        <v>0</v>
      </c>
      <c r="JH820">
        <v>5</v>
      </c>
      <c r="JI820">
        <v>2273</v>
      </c>
      <c r="JJ820">
        <v>0</v>
      </c>
      <c r="JK820">
        <v>25</v>
      </c>
      <c r="JL820">
        <v>29357033.6</v>
      </c>
      <c r="JM820">
        <v>29357033.6</v>
      </c>
      <c r="JN820">
        <v>1.35376</v>
      </c>
      <c r="JO820">
        <v>2.62817</v>
      </c>
      <c r="JP820">
        <v>1.54785</v>
      </c>
      <c r="JQ820">
        <v>2.31445</v>
      </c>
      <c r="JR820">
        <v>1.64673</v>
      </c>
      <c r="JS820">
        <v>2.37061</v>
      </c>
      <c r="JT820">
        <v>34.236</v>
      </c>
      <c r="JU820">
        <v>24.1838</v>
      </c>
      <c r="JV820">
        <v>18</v>
      </c>
      <c r="JW820">
        <v>498.981</v>
      </c>
      <c r="JX820">
        <v>392.326</v>
      </c>
      <c r="JY820">
        <v>39.95</v>
      </c>
      <c r="JZ820">
        <v>49.6068</v>
      </c>
      <c r="KA820">
        <v>30.001</v>
      </c>
      <c r="KB820">
        <v>49.2708</v>
      </c>
      <c r="KC820">
        <v>49.1331</v>
      </c>
      <c r="KD820">
        <v>27.1072</v>
      </c>
      <c r="KE820">
        <v>0</v>
      </c>
      <c r="KF820">
        <v>100</v>
      </c>
      <c r="KG820">
        <v>39.9017</v>
      </c>
      <c r="KH820">
        <v>609.035</v>
      </c>
      <c r="KI820">
        <v>26.2864</v>
      </c>
      <c r="KJ820">
        <v>93.5451</v>
      </c>
      <c r="KK820">
        <v>90.3817</v>
      </c>
    </row>
    <row r="821" spans="1:297">
      <c r="A821">
        <v>805</v>
      </c>
      <c r="B821">
        <v>1761422019</v>
      </c>
      <c r="C821">
        <v>13838</v>
      </c>
      <c r="D821" t="s">
        <v>2060</v>
      </c>
      <c r="E821" t="s">
        <v>2061</v>
      </c>
      <c r="F821">
        <v>5</v>
      </c>
      <c r="G821" t="s">
        <v>1989</v>
      </c>
      <c r="H821" t="s">
        <v>436</v>
      </c>
      <c r="I821">
        <v>1761422010.84615</v>
      </c>
      <c r="J821">
        <f>(K821)/1000</f>
        <v>0</v>
      </c>
      <c r="K821">
        <f>IF(DP821, AN821, AH821)</f>
        <v>0</v>
      </c>
      <c r="L821">
        <f>IF(DP821, AI821, AG821)</f>
        <v>0</v>
      </c>
      <c r="M821">
        <f>DR821 - IF(AU821&gt;1, L821*DL821*100.0/(AW821), 0)</f>
        <v>0</v>
      </c>
      <c r="N821">
        <f>((T821-J821/2)*M821-L821)/(T821+J821/2)</f>
        <v>0</v>
      </c>
      <c r="O821">
        <f>N821*(DY821+DZ821)/1000.0</f>
        <v>0</v>
      </c>
      <c r="P821">
        <f>(DR821 - IF(AU821&gt;1, L821*DL821*100.0/(AW821), 0))*(DY821+DZ821)/1000.0</f>
        <v>0</v>
      </c>
      <c r="Q821">
        <f>2.0/((1/S821-1/R821)+SIGN(S821)*SQRT((1/S821-1/R821)*(1/S821-1/R821) + 4*DM821/((DM821+1)*(DM821+1))*(2*1/S821*1/R821-1/R821*1/R821)))</f>
        <v>0</v>
      </c>
      <c r="R821">
        <f>IF(LEFT(DN821,1)&lt;&gt;"0",IF(LEFT(DN821,1)="1",3.0,DO821),$D$5+$E$5*(EF821*DY821/($K$5*1000))+$F$5*(EF821*DY821/($K$5*1000))*MAX(MIN(DL821,$J$5),$I$5)*MAX(MIN(DL821,$J$5),$I$5)+$G$5*MAX(MIN(DL821,$J$5),$I$5)*(EF821*DY821/($K$5*1000))+$H$5*(EF821*DY821/($K$5*1000))*(EF821*DY821/($K$5*1000)))</f>
        <v>0</v>
      </c>
      <c r="S821">
        <f>J821*(1000-(1000*0.61365*exp(17.502*W821/(240.97+W821))/(DY821+DZ821)+DT821)/2)/(1000*0.61365*exp(17.502*W821/(240.97+W821))/(DY821+DZ821)-DT821)</f>
        <v>0</v>
      </c>
      <c r="T821">
        <f>1/((DM821+1)/(Q821/1.6)+1/(R821/1.37)) + DM821/((DM821+1)/(Q821/1.6) + DM821/(R821/1.37))</f>
        <v>0</v>
      </c>
      <c r="U821">
        <f>(DH821*DK821)</f>
        <v>0</v>
      </c>
      <c r="V821">
        <f>(EA821+(U821+2*0.95*5.67E-8*(((EA821+$B$7)+273)^4-(EA821+273)^4)-44100*J821)/(1.84*29.3*R821+8*0.95*5.67E-8*(EA821+273)^3))</f>
        <v>0</v>
      </c>
      <c r="W821">
        <f>($C$7*EB821+$D$7*EC821+$E$7*V821)</f>
        <v>0</v>
      </c>
      <c r="X821">
        <f>0.61365*exp(17.502*W821/(240.97+W821))</f>
        <v>0</v>
      </c>
      <c r="Y821">
        <f>(Z821/AA821*100)</f>
        <v>0</v>
      </c>
      <c r="Z821">
        <f>DT821*(DY821+DZ821)/1000</f>
        <v>0</v>
      </c>
      <c r="AA821">
        <f>0.61365*exp(17.502*EA821/(240.97+EA821))</f>
        <v>0</v>
      </c>
      <c r="AB821">
        <f>(X821-DT821*(DY821+DZ821)/1000)</f>
        <v>0</v>
      </c>
      <c r="AC821">
        <f>(-J821*44100)</f>
        <v>0</v>
      </c>
      <c r="AD821">
        <f>2*29.3*R821*0.92*(EA821-W821)</f>
        <v>0</v>
      </c>
      <c r="AE821">
        <f>2*0.95*5.67E-8*(((EA821+$B$7)+273)^4-(W821+273)^4)</f>
        <v>0</v>
      </c>
      <c r="AF821">
        <f>U821+AE821+AC821+AD821</f>
        <v>0</v>
      </c>
      <c r="AG821">
        <f>DX821*AU821*(DS821-DR821*(1000-AU821*DU821)/(1000-AU821*DT821))/(100*DL821)</f>
        <v>0</v>
      </c>
      <c r="AH821">
        <f>1000*DX821*AU821*(DT821-DU821)/(100*DL821*(1000-AU821*DT821))</f>
        <v>0</v>
      </c>
      <c r="AI821">
        <f>(AJ821 - AK821 - DY821*1E3/(8.314*(EA821+273.15)) * AM821/DX821 * AL821) * DX821/(100*DL821) * (1000 - DU821)/1000</f>
        <v>0</v>
      </c>
      <c r="AJ821">
        <v>609.041719956178</v>
      </c>
      <c r="AK821">
        <v>579.710290909091</v>
      </c>
      <c r="AL821">
        <v>3.48879255652104</v>
      </c>
      <c r="AM821">
        <v>65.5647914512343</v>
      </c>
      <c r="AN821">
        <f>(AP821 - AO821 + DY821*1E3/(8.314*(EA821+273.15)) * AR821/DX821 * AQ821) * DX821/(100*DL821) * 1000/(1000 - AP821)</f>
        <v>0</v>
      </c>
      <c r="AO821">
        <v>25.6702503049091</v>
      </c>
      <c r="AP821">
        <v>45.6440018181818</v>
      </c>
      <c r="AQ821">
        <v>-0.000528400236018578</v>
      </c>
      <c r="AR821">
        <v>111.014895509676</v>
      </c>
      <c r="AS821">
        <v>0</v>
      </c>
      <c r="AT821">
        <v>0</v>
      </c>
      <c r="AU821">
        <f>IF(AS821*$H$13&gt;=AW821,1.0,(AW821/(AW821-AS821*$H$13)))</f>
        <v>0</v>
      </c>
      <c r="AV821">
        <f>(AU821-1)*100</f>
        <v>0</v>
      </c>
      <c r="AW821">
        <f>MAX(0,($B$13+$C$13*EF821)/(1+$D$13*EF821)*DY821/(EA821+273)*$E$13)</f>
        <v>0</v>
      </c>
      <c r="AX821" t="s">
        <v>437</v>
      </c>
      <c r="AY821" t="s">
        <v>437</v>
      </c>
      <c r="AZ821">
        <v>0</v>
      </c>
      <c r="BA821">
        <v>0</v>
      </c>
      <c r="BB821">
        <f>1-AZ821/BA821</f>
        <v>0</v>
      </c>
      <c r="BC821">
        <v>0</v>
      </c>
      <c r="BD821" t="s">
        <v>437</v>
      </c>
      <c r="BE821" t="s">
        <v>437</v>
      </c>
      <c r="BF821">
        <v>0</v>
      </c>
      <c r="BG821">
        <v>0</v>
      </c>
      <c r="BH821">
        <f>1-BF821/BG821</f>
        <v>0</v>
      </c>
      <c r="BI821">
        <v>0.5</v>
      </c>
      <c r="BJ821">
        <f>DI821</f>
        <v>0</v>
      </c>
      <c r="BK821">
        <f>L821</f>
        <v>0</v>
      </c>
      <c r="BL821">
        <f>BH821*BI821*BJ821</f>
        <v>0</v>
      </c>
      <c r="BM821">
        <f>(BK821-BC821)/BJ821</f>
        <v>0</v>
      </c>
      <c r="BN821">
        <f>(BA821-BG821)/BG821</f>
        <v>0</v>
      </c>
      <c r="BO821">
        <f>AZ821/(BB821+AZ821/BG821)</f>
        <v>0</v>
      </c>
      <c r="BP821" t="s">
        <v>437</v>
      </c>
      <c r="BQ821">
        <v>0</v>
      </c>
      <c r="BR821">
        <f>IF(BQ821&lt;&gt;0, BQ821, BO821)</f>
        <v>0</v>
      </c>
      <c r="BS821">
        <f>1-BR821/BG821</f>
        <v>0</v>
      </c>
      <c r="BT821">
        <f>(BG821-BF821)/(BG821-BR821)</f>
        <v>0</v>
      </c>
      <c r="BU821">
        <f>(BA821-BG821)/(BA821-BR821)</f>
        <v>0</v>
      </c>
      <c r="BV821">
        <f>(BG821-BF821)/(BG821-AZ821)</f>
        <v>0</v>
      </c>
      <c r="BW821">
        <f>(BA821-BG821)/(BA821-AZ821)</f>
        <v>0</v>
      </c>
      <c r="BX821">
        <f>(BT821*BR821/BF821)</f>
        <v>0</v>
      </c>
      <c r="BY821">
        <f>(1-BX821)</f>
        <v>0</v>
      </c>
      <c r="DH821">
        <f>$B$11*EG821+$C$11*EH821+$F$11*ES821*(1-EV821)</f>
        <v>0</v>
      </c>
      <c r="DI821">
        <f>DH821*DJ821</f>
        <v>0</v>
      </c>
      <c r="DJ821">
        <f>($B$11*$D$9+$C$11*$D$9+$F$11*((FF821+EX821)/MAX(FF821+EX821+FG821, 0.1)*$I$9+FG821/MAX(FF821+EX821+FG821, 0.1)*$J$9))/($B$11+$C$11+$F$11)</f>
        <v>0</v>
      </c>
      <c r="DK821">
        <f>($B$11*$K$9+$C$11*$K$9+$F$11*((FF821+EX821)/MAX(FF821+EX821+FG821, 0.1)*$P$9+FG821/MAX(FF821+EX821+FG821, 0.1)*$Q$9))/($B$11+$C$11+$F$11)</f>
        <v>0</v>
      </c>
      <c r="DL821">
        <v>6</v>
      </c>
      <c r="DM821">
        <v>0.5</v>
      </c>
      <c r="DN821" t="s">
        <v>438</v>
      </c>
      <c r="DO821">
        <v>2</v>
      </c>
      <c r="DP821" t="b">
        <v>1</v>
      </c>
      <c r="DQ821">
        <v>1761422010.84615</v>
      </c>
      <c r="DR821">
        <v>529.834</v>
      </c>
      <c r="DS821">
        <v>576.746384615385</v>
      </c>
      <c r="DT821">
        <v>45.6473307692308</v>
      </c>
      <c r="DU821">
        <v>25.6652153846154</v>
      </c>
      <c r="DV821">
        <v>528.736615384615</v>
      </c>
      <c r="DW821">
        <v>45.6914384615385</v>
      </c>
      <c r="DX821">
        <v>500.000692307692</v>
      </c>
      <c r="DY821">
        <v>90.1961615384615</v>
      </c>
      <c r="DZ821">
        <v>0.0356490769230769</v>
      </c>
      <c r="EA821">
        <v>44.2780076923077</v>
      </c>
      <c r="EB821">
        <v>42.0815230769231</v>
      </c>
      <c r="EC821">
        <v>999.9</v>
      </c>
      <c r="ED821">
        <v>0</v>
      </c>
      <c r="EE821">
        <v>0</v>
      </c>
      <c r="EF821">
        <v>9999.61461538461</v>
      </c>
      <c r="EG821">
        <v>0</v>
      </c>
      <c r="EH821">
        <v>1262.71692307692</v>
      </c>
      <c r="EI821">
        <v>-46.9123153846154</v>
      </c>
      <c r="EJ821">
        <v>555.176307692308</v>
      </c>
      <c r="EK821">
        <v>591.938461538461</v>
      </c>
      <c r="EL821">
        <v>19.9821307692308</v>
      </c>
      <c r="EM821">
        <v>576.746384615385</v>
      </c>
      <c r="EN821">
        <v>25.6652153846154</v>
      </c>
      <c r="EO821">
        <v>4.11721461538461</v>
      </c>
      <c r="EP821">
        <v>2.31490230769231</v>
      </c>
      <c r="EQ821">
        <v>29.4059153846154</v>
      </c>
      <c r="ER821">
        <v>19.7804846153846</v>
      </c>
      <c r="ES821">
        <v>1199.98384615385</v>
      </c>
      <c r="ET821">
        <v>0.966991461538461</v>
      </c>
      <c r="EU821">
        <v>0.0330082846153846</v>
      </c>
      <c r="EV821">
        <v>0</v>
      </c>
      <c r="EW821">
        <v>1180.96692307692</v>
      </c>
      <c r="EX821">
        <v>5.00059</v>
      </c>
      <c r="EY821">
        <v>15028.9</v>
      </c>
      <c r="EZ821">
        <v>10358.5538461538</v>
      </c>
      <c r="FA821">
        <v>57.937</v>
      </c>
      <c r="FB821">
        <v>59.3265384615385</v>
      </c>
      <c r="FC821">
        <v>58.0716923076923</v>
      </c>
      <c r="FD821">
        <v>58.9660769230769</v>
      </c>
      <c r="FE821">
        <v>59.062</v>
      </c>
      <c r="FF821">
        <v>1155.53615384615</v>
      </c>
      <c r="FG821">
        <v>39.44</v>
      </c>
      <c r="FH821">
        <v>0</v>
      </c>
      <c r="FI821">
        <v>1761421979.5</v>
      </c>
      <c r="FJ821">
        <v>0</v>
      </c>
      <c r="FK821">
        <v>1180.8564</v>
      </c>
      <c r="FL821">
        <v>-3.70076922642959</v>
      </c>
      <c r="FM821">
        <v>-44.7307690586484</v>
      </c>
      <c r="FN821">
        <v>15028.268</v>
      </c>
      <c r="FO821">
        <v>15</v>
      </c>
      <c r="FP821">
        <v>0</v>
      </c>
      <c r="FQ821" t="s">
        <v>439</v>
      </c>
      <c r="FR821">
        <v>0</v>
      </c>
      <c r="FS821">
        <v>0</v>
      </c>
      <c r="FT821">
        <v>0</v>
      </c>
      <c r="FU821">
        <v>0</v>
      </c>
      <c r="FV821">
        <v>0</v>
      </c>
      <c r="FW821">
        <v>0</v>
      </c>
      <c r="FX821">
        <v>0</v>
      </c>
      <c r="FY821">
        <v>0</v>
      </c>
      <c r="FZ821">
        <v>0</v>
      </c>
      <c r="GA821">
        <v>0</v>
      </c>
      <c r="GB821">
        <v>0</v>
      </c>
      <c r="GC821">
        <v>-46.3451714285714</v>
      </c>
      <c r="GD821">
        <v>-10.9581974025974</v>
      </c>
      <c r="GE821">
        <v>1.1599030887855</v>
      </c>
      <c r="GF821">
        <v>0</v>
      </c>
      <c r="GG821">
        <v>1181.07176470588</v>
      </c>
      <c r="GH821">
        <v>-3.40015279260779</v>
      </c>
      <c r="GI821">
        <v>0.408832416323205</v>
      </c>
      <c r="GJ821">
        <v>-1</v>
      </c>
      <c r="GK821">
        <v>19.9918761904762</v>
      </c>
      <c r="GL821">
        <v>-0.161781818181807</v>
      </c>
      <c r="GM821">
        <v>0.0188953989048456</v>
      </c>
      <c r="GN821">
        <v>0</v>
      </c>
      <c r="GO821">
        <v>0</v>
      </c>
      <c r="GP821">
        <v>2</v>
      </c>
      <c r="GQ821" t="s">
        <v>473</v>
      </c>
      <c r="GR821">
        <v>3.12811</v>
      </c>
      <c r="GS821">
        <v>2.7138</v>
      </c>
      <c r="GT821">
        <v>0.105215</v>
      </c>
      <c r="GU821">
        <v>0.111724</v>
      </c>
      <c r="GV821">
        <v>0.155087</v>
      </c>
      <c r="GW821">
        <v>0.103404</v>
      </c>
      <c r="GX821">
        <v>32392.2</v>
      </c>
      <c r="GY821">
        <v>34069.8</v>
      </c>
      <c r="GZ821">
        <v>32863.5</v>
      </c>
      <c r="HA821">
        <v>34839.8</v>
      </c>
      <c r="HB821">
        <v>39689.1</v>
      </c>
      <c r="HC821">
        <v>45019.1</v>
      </c>
      <c r="HD821">
        <v>51584.8</v>
      </c>
      <c r="HE821">
        <v>55845.9</v>
      </c>
      <c r="HF821">
        <v>1.72245</v>
      </c>
      <c r="HG821">
        <v>1.5735</v>
      </c>
      <c r="HH821">
        <v>-0.0869855</v>
      </c>
      <c r="HI821">
        <v>0</v>
      </c>
      <c r="HJ821">
        <v>43.4662</v>
      </c>
      <c r="HK821">
        <v>999.9</v>
      </c>
      <c r="HL821">
        <v>55.39</v>
      </c>
      <c r="HM821">
        <v>30.383</v>
      </c>
      <c r="HN821">
        <v>26.743</v>
      </c>
      <c r="HO821">
        <v>60.1798</v>
      </c>
      <c r="HP821">
        <v>41.258</v>
      </c>
      <c r="HQ821">
        <v>1</v>
      </c>
      <c r="HR821">
        <v>1.94295</v>
      </c>
      <c r="HS821">
        <v>3.69275</v>
      </c>
      <c r="HT821">
        <v>20.0845</v>
      </c>
      <c r="HU821">
        <v>5.19019</v>
      </c>
      <c r="HV821">
        <v>12.0159</v>
      </c>
      <c r="HW821">
        <v>4.9708</v>
      </c>
      <c r="HX821">
        <v>3.29495</v>
      </c>
      <c r="HY821">
        <v>9999</v>
      </c>
      <c r="HZ821">
        <v>9999</v>
      </c>
      <c r="IA821">
        <v>999.9</v>
      </c>
      <c r="IB821">
        <v>9999</v>
      </c>
      <c r="IC821">
        <v>1.86325</v>
      </c>
      <c r="ID821">
        <v>1.86811</v>
      </c>
      <c r="IE821">
        <v>1.86786</v>
      </c>
      <c r="IF821">
        <v>1.86905</v>
      </c>
      <c r="IG821">
        <v>1.86981</v>
      </c>
      <c r="IH821">
        <v>1.86588</v>
      </c>
      <c r="II821">
        <v>1.86698</v>
      </c>
      <c r="IJ821">
        <v>1.86843</v>
      </c>
      <c r="IK821">
        <v>5</v>
      </c>
      <c r="IL821">
        <v>0</v>
      </c>
      <c r="IM821">
        <v>0</v>
      </c>
      <c r="IN821">
        <v>0</v>
      </c>
      <c r="IO821" t="s">
        <v>441</v>
      </c>
      <c r="IP821" t="s">
        <v>442</v>
      </c>
      <c r="IQ821" t="s">
        <v>443</v>
      </c>
      <c r="IR821" t="s">
        <v>443</v>
      </c>
      <c r="IS821" t="s">
        <v>443</v>
      </c>
      <c r="IT821" t="s">
        <v>443</v>
      </c>
      <c r="IU821">
        <v>0</v>
      </c>
      <c r="IV821">
        <v>100</v>
      </c>
      <c r="IW821">
        <v>100</v>
      </c>
      <c r="IX821">
        <v>1.098</v>
      </c>
      <c r="IY821">
        <v>-0.0441</v>
      </c>
      <c r="IZ821">
        <v>1.09748391826392</v>
      </c>
      <c r="JA821">
        <v>0</v>
      </c>
      <c r="JB821">
        <v>0</v>
      </c>
      <c r="JC821">
        <v>0</v>
      </c>
      <c r="JD821">
        <v>-0.0441141096964596</v>
      </c>
      <c r="JE821">
        <v>0</v>
      </c>
      <c r="JF821">
        <v>0</v>
      </c>
      <c r="JG821">
        <v>0</v>
      </c>
      <c r="JH821">
        <v>5</v>
      </c>
      <c r="JI821">
        <v>2273</v>
      </c>
      <c r="JJ821">
        <v>0</v>
      </c>
      <c r="JK821">
        <v>25</v>
      </c>
      <c r="JL821">
        <v>29357033.6</v>
      </c>
      <c r="JM821">
        <v>29357033.6</v>
      </c>
      <c r="JN821">
        <v>1.37939</v>
      </c>
      <c r="JO821">
        <v>2.62695</v>
      </c>
      <c r="JP821">
        <v>1.54785</v>
      </c>
      <c r="JQ821">
        <v>2.31445</v>
      </c>
      <c r="JR821">
        <v>1.64673</v>
      </c>
      <c r="JS821">
        <v>2.34375</v>
      </c>
      <c r="JT821">
        <v>34.236</v>
      </c>
      <c r="JU821">
        <v>24.1751</v>
      </c>
      <c r="JV821">
        <v>18</v>
      </c>
      <c r="JW821">
        <v>498.955</v>
      </c>
      <c r="JX821">
        <v>392.434</v>
      </c>
      <c r="JY821">
        <v>39.8664</v>
      </c>
      <c r="JZ821">
        <v>49.6082</v>
      </c>
      <c r="KA821">
        <v>30.0009</v>
      </c>
      <c r="KB821">
        <v>49.2665</v>
      </c>
      <c r="KC821">
        <v>49.1331</v>
      </c>
      <c r="KD821">
        <v>27.6341</v>
      </c>
      <c r="KE821">
        <v>0</v>
      </c>
      <c r="KF821">
        <v>100</v>
      </c>
      <c r="KG821">
        <v>39.8232</v>
      </c>
      <c r="KH821">
        <v>622.694</v>
      </c>
      <c r="KI821">
        <v>26.2864</v>
      </c>
      <c r="KJ821">
        <v>93.5446</v>
      </c>
      <c r="KK821">
        <v>90.3802</v>
      </c>
    </row>
    <row r="822" spans="1:297">
      <c r="A822">
        <v>806</v>
      </c>
      <c r="B822">
        <v>1761422024</v>
      </c>
      <c r="C822">
        <v>13843</v>
      </c>
      <c r="D822" t="s">
        <v>2062</v>
      </c>
      <c r="E822" t="s">
        <v>2063</v>
      </c>
      <c r="F822">
        <v>5</v>
      </c>
      <c r="G822" t="s">
        <v>1989</v>
      </c>
      <c r="H822" t="s">
        <v>436</v>
      </c>
      <c r="I822">
        <v>1761422015.84615</v>
      </c>
      <c r="J822">
        <f>(K822)/1000</f>
        <v>0</v>
      </c>
      <c r="K822">
        <f>IF(DP822, AN822, AH822)</f>
        <v>0</v>
      </c>
      <c r="L822">
        <f>IF(DP822, AI822, AG822)</f>
        <v>0</v>
      </c>
      <c r="M822">
        <f>DR822 - IF(AU822&gt;1, L822*DL822*100.0/(AW822), 0)</f>
        <v>0</v>
      </c>
      <c r="N822">
        <f>((T822-J822/2)*M822-L822)/(T822+J822/2)</f>
        <v>0</v>
      </c>
      <c r="O822">
        <f>N822*(DY822+DZ822)/1000.0</f>
        <v>0</v>
      </c>
      <c r="P822">
        <f>(DR822 - IF(AU822&gt;1, L822*DL822*100.0/(AW822), 0))*(DY822+DZ822)/1000.0</f>
        <v>0</v>
      </c>
      <c r="Q822">
        <f>2.0/((1/S822-1/R822)+SIGN(S822)*SQRT((1/S822-1/R822)*(1/S822-1/R822) + 4*DM822/((DM822+1)*(DM822+1))*(2*1/S822*1/R822-1/R822*1/R822)))</f>
        <v>0</v>
      </c>
      <c r="R822">
        <f>IF(LEFT(DN822,1)&lt;&gt;"0",IF(LEFT(DN822,1)="1",3.0,DO822),$D$5+$E$5*(EF822*DY822/($K$5*1000))+$F$5*(EF822*DY822/($K$5*1000))*MAX(MIN(DL822,$J$5),$I$5)*MAX(MIN(DL822,$J$5),$I$5)+$G$5*MAX(MIN(DL822,$J$5),$I$5)*(EF822*DY822/($K$5*1000))+$H$5*(EF822*DY822/($K$5*1000))*(EF822*DY822/($K$5*1000)))</f>
        <v>0</v>
      </c>
      <c r="S822">
        <f>J822*(1000-(1000*0.61365*exp(17.502*W822/(240.97+W822))/(DY822+DZ822)+DT822)/2)/(1000*0.61365*exp(17.502*W822/(240.97+W822))/(DY822+DZ822)-DT822)</f>
        <v>0</v>
      </c>
      <c r="T822">
        <f>1/((DM822+1)/(Q822/1.6)+1/(R822/1.37)) + DM822/((DM822+1)/(Q822/1.6) + DM822/(R822/1.37))</f>
        <v>0</v>
      </c>
      <c r="U822">
        <f>(DH822*DK822)</f>
        <v>0</v>
      </c>
      <c r="V822">
        <f>(EA822+(U822+2*0.95*5.67E-8*(((EA822+$B$7)+273)^4-(EA822+273)^4)-44100*J822)/(1.84*29.3*R822+8*0.95*5.67E-8*(EA822+273)^3))</f>
        <v>0</v>
      </c>
      <c r="W822">
        <f>($C$7*EB822+$D$7*EC822+$E$7*V822)</f>
        <v>0</v>
      </c>
      <c r="X822">
        <f>0.61365*exp(17.502*W822/(240.97+W822))</f>
        <v>0</v>
      </c>
      <c r="Y822">
        <f>(Z822/AA822*100)</f>
        <v>0</v>
      </c>
      <c r="Z822">
        <f>DT822*(DY822+DZ822)/1000</f>
        <v>0</v>
      </c>
      <c r="AA822">
        <f>0.61365*exp(17.502*EA822/(240.97+EA822))</f>
        <v>0</v>
      </c>
      <c r="AB822">
        <f>(X822-DT822*(DY822+DZ822)/1000)</f>
        <v>0</v>
      </c>
      <c r="AC822">
        <f>(-J822*44100)</f>
        <v>0</v>
      </c>
      <c r="AD822">
        <f>2*29.3*R822*0.92*(EA822-W822)</f>
        <v>0</v>
      </c>
      <c r="AE822">
        <f>2*0.95*5.67E-8*(((EA822+$B$7)+273)^4-(W822+273)^4)</f>
        <v>0</v>
      </c>
      <c r="AF822">
        <f>U822+AE822+AC822+AD822</f>
        <v>0</v>
      </c>
      <c r="AG822">
        <f>DX822*AU822*(DS822-DR822*(1000-AU822*DU822)/(1000-AU822*DT822))/(100*DL822)</f>
        <v>0</v>
      </c>
      <c r="AH822">
        <f>1000*DX822*AU822*(DT822-DU822)/(100*DL822*(1000-AU822*DT822))</f>
        <v>0</v>
      </c>
      <c r="AI822">
        <f>(AJ822 - AK822 - DY822*1E3/(8.314*(EA822+273.15)) * AM822/DX822 * AL822) * DX822/(100*DL822) * (1000 - DU822)/1000</f>
        <v>0</v>
      </c>
      <c r="AJ822">
        <v>625.267923047109</v>
      </c>
      <c r="AK822">
        <v>596.321727272727</v>
      </c>
      <c r="AL822">
        <v>3.29207402982579</v>
      </c>
      <c r="AM822">
        <v>65.5647914512343</v>
      </c>
      <c r="AN822">
        <f>(AP822 - AO822 + DY822*1E3/(8.314*(EA822+273.15)) * AR822/DX822 * AQ822) * DX822/(100*DL822) * 1000/(1000 - AP822)</f>
        <v>0</v>
      </c>
      <c r="AO822">
        <v>25.6739301172341</v>
      </c>
      <c r="AP822">
        <v>45.6325333333333</v>
      </c>
      <c r="AQ822">
        <v>0.000271238031151751</v>
      </c>
      <c r="AR822">
        <v>111.014895509676</v>
      </c>
      <c r="AS822">
        <v>0</v>
      </c>
      <c r="AT822">
        <v>0</v>
      </c>
      <c r="AU822">
        <f>IF(AS822*$H$13&gt;=AW822,1.0,(AW822/(AW822-AS822*$H$13)))</f>
        <v>0</v>
      </c>
      <c r="AV822">
        <f>(AU822-1)*100</f>
        <v>0</v>
      </c>
      <c r="AW822">
        <f>MAX(0,($B$13+$C$13*EF822)/(1+$D$13*EF822)*DY822/(EA822+273)*$E$13)</f>
        <v>0</v>
      </c>
      <c r="AX822" t="s">
        <v>437</v>
      </c>
      <c r="AY822" t="s">
        <v>437</v>
      </c>
      <c r="AZ822">
        <v>0</v>
      </c>
      <c r="BA822">
        <v>0</v>
      </c>
      <c r="BB822">
        <f>1-AZ822/BA822</f>
        <v>0</v>
      </c>
      <c r="BC822">
        <v>0</v>
      </c>
      <c r="BD822" t="s">
        <v>437</v>
      </c>
      <c r="BE822" t="s">
        <v>437</v>
      </c>
      <c r="BF822">
        <v>0</v>
      </c>
      <c r="BG822">
        <v>0</v>
      </c>
      <c r="BH822">
        <f>1-BF822/BG822</f>
        <v>0</v>
      </c>
      <c r="BI822">
        <v>0.5</v>
      </c>
      <c r="BJ822">
        <f>DI822</f>
        <v>0</v>
      </c>
      <c r="BK822">
        <f>L822</f>
        <v>0</v>
      </c>
      <c r="BL822">
        <f>BH822*BI822*BJ822</f>
        <v>0</v>
      </c>
      <c r="BM822">
        <f>(BK822-BC822)/BJ822</f>
        <v>0</v>
      </c>
      <c r="BN822">
        <f>(BA822-BG822)/BG822</f>
        <v>0</v>
      </c>
      <c r="BO822">
        <f>AZ822/(BB822+AZ822/BG822)</f>
        <v>0</v>
      </c>
      <c r="BP822" t="s">
        <v>437</v>
      </c>
      <c r="BQ822">
        <v>0</v>
      </c>
      <c r="BR822">
        <f>IF(BQ822&lt;&gt;0, BQ822, BO822)</f>
        <v>0</v>
      </c>
      <c r="BS822">
        <f>1-BR822/BG822</f>
        <v>0</v>
      </c>
      <c r="BT822">
        <f>(BG822-BF822)/(BG822-BR822)</f>
        <v>0</v>
      </c>
      <c r="BU822">
        <f>(BA822-BG822)/(BA822-BR822)</f>
        <v>0</v>
      </c>
      <c r="BV822">
        <f>(BG822-BF822)/(BG822-AZ822)</f>
        <v>0</v>
      </c>
      <c r="BW822">
        <f>(BA822-BG822)/(BA822-AZ822)</f>
        <v>0</v>
      </c>
      <c r="BX822">
        <f>(BT822*BR822/BF822)</f>
        <v>0</v>
      </c>
      <c r="BY822">
        <f>(1-BX822)</f>
        <v>0</v>
      </c>
      <c r="DH822">
        <f>$B$11*EG822+$C$11*EH822+$F$11*ES822*(1-EV822)</f>
        <v>0</v>
      </c>
      <c r="DI822">
        <f>DH822*DJ822</f>
        <v>0</v>
      </c>
      <c r="DJ822">
        <f>($B$11*$D$9+$C$11*$D$9+$F$11*((FF822+EX822)/MAX(FF822+EX822+FG822, 0.1)*$I$9+FG822/MAX(FF822+EX822+FG822, 0.1)*$J$9))/($B$11+$C$11+$F$11)</f>
        <v>0</v>
      </c>
      <c r="DK822">
        <f>($B$11*$K$9+$C$11*$K$9+$F$11*((FF822+EX822)/MAX(FF822+EX822+FG822, 0.1)*$P$9+FG822/MAX(FF822+EX822+FG822, 0.1)*$Q$9))/($B$11+$C$11+$F$11)</f>
        <v>0</v>
      </c>
      <c r="DL822">
        <v>6</v>
      </c>
      <c r="DM822">
        <v>0.5</v>
      </c>
      <c r="DN822" t="s">
        <v>438</v>
      </c>
      <c r="DO822">
        <v>2</v>
      </c>
      <c r="DP822" t="b">
        <v>1</v>
      </c>
      <c r="DQ822">
        <v>1761422015.84615</v>
      </c>
      <c r="DR822">
        <v>546.079846153846</v>
      </c>
      <c r="DS822">
        <v>593.237</v>
      </c>
      <c r="DT822">
        <v>45.6411230769231</v>
      </c>
      <c r="DU822">
        <v>25.6688538461538</v>
      </c>
      <c r="DV822">
        <v>544.982461538462</v>
      </c>
      <c r="DW822">
        <v>45.6852307692308</v>
      </c>
      <c r="DX822">
        <v>500.021384615385</v>
      </c>
      <c r="DY822">
        <v>90.1965307692308</v>
      </c>
      <c r="DZ822">
        <v>0.0356439230769231</v>
      </c>
      <c r="EA822">
        <v>44.2717461538462</v>
      </c>
      <c r="EB822">
        <v>42.0805923076923</v>
      </c>
      <c r="EC822">
        <v>999.9</v>
      </c>
      <c r="ED822">
        <v>0</v>
      </c>
      <c r="EE822">
        <v>0</v>
      </c>
      <c r="EF822">
        <v>10003.5553846154</v>
      </c>
      <c r="EG822">
        <v>0</v>
      </c>
      <c r="EH822">
        <v>1262.66076923077</v>
      </c>
      <c r="EI822">
        <v>-47.1571</v>
      </c>
      <c r="EJ822">
        <v>572.195538461538</v>
      </c>
      <c r="EK822">
        <v>608.865769230769</v>
      </c>
      <c r="EL822">
        <v>19.9722692307692</v>
      </c>
      <c r="EM822">
        <v>593.237</v>
      </c>
      <c r="EN822">
        <v>25.6688538461538</v>
      </c>
      <c r="EO822">
        <v>4.11667076923077</v>
      </c>
      <c r="EP822">
        <v>2.31524230769231</v>
      </c>
      <c r="EQ822">
        <v>29.4036307692308</v>
      </c>
      <c r="ER822">
        <v>19.7828461538462</v>
      </c>
      <c r="ES822">
        <v>1199.95461538462</v>
      </c>
      <c r="ET822">
        <v>0.966990846153846</v>
      </c>
      <c r="EU822">
        <v>0.0330089230769231</v>
      </c>
      <c r="EV822">
        <v>0</v>
      </c>
      <c r="EW822">
        <v>1180.63076923077</v>
      </c>
      <c r="EX822">
        <v>5.00059</v>
      </c>
      <c r="EY822">
        <v>15024.2153846154</v>
      </c>
      <c r="EZ822">
        <v>10358.2923076923</v>
      </c>
      <c r="FA822">
        <v>57.937</v>
      </c>
      <c r="FB822">
        <v>59.3459230769231</v>
      </c>
      <c r="FC822">
        <v>58.0716923076923</v>
      </c>
      <c r="FD822">
        <v>58.9854615384615</v>
      </c>
      <c r="FE822">
        <v>59.062</v>
      </c>
      <c r="FF822">
        <v>1155.50846153846</v>
      </c>
      <c r="FG822">
        <v>39.44</v>
      </c>
      <c r="FH822">
        <v>0</v>
      </c>
      <c r="FI822">
        <v>1761421984.3</v>
      </c>
      <c r="FJ822">
        <v>0</v>
      </c>
      <c r="FK822">
        <v>1180.488</v>
      </c>
      <c r="FL822">
        <v>-5.93076924553484</v>
      </c>
      <c r="FM822">
        <v>-59.2999999366981</v>
      </c>
      <c r="FN822">
        <v>15023.976</v>
      </c>
      <c r="FO822">
        <v>15</v>
      </c>
      <c r="FP822">
        <v>0</v>
      </c>
      <c r="FQ822" t="s">
        <v>439</v>
      </c>
      <c r="FR822">
        <v>0</v>
      </c>
      <c r="FS822">
        <v>0</v>
      </c>
      <c r="FT822">
        <v>0</v>
      </c>
      <c r="FU822">
        <v>0</v>
      </c>
      <c r="FV822">
        <v>0</v>
      </c>
      <c r="FW822">
        <v>0</v>
      </c>
      <c r="FX822">
        <v>0</v>
      </c>
      <c r="FY822">
        <v>0</v>
      </c>
      <c r="FZ822">
        <v>0</v>
      </c>
      <c r="GA822">
        <v>0</v>
      </c>
      <c r="GB822">
        <v>0</v>
      </c>
      <c r="GC822">
        <v>-46.99624</v>
      </c>
      <c r="GD822">
        <v>-4.393894736842</v>
      </c>
      <c r="GE822">
        <v>0.657141810722769</v>
      </c>
      <c r="GF822">
        <v>0</v>
      </c>
      <c r="GG822">
        <v>1180.75676470588</v>
      </c>
      <c r="GH822">
        <v>-4.54255157165105</v>
      </c>
      <c r="GI822">
        <v>0.506607636714908</v>
      </c>
      <c r="GJ822">
        <v>-1</v>
      </c>
      <c r="GK822">
        <v>19.97526</v>
      </c>
      <c r="GL822">
        <v>-0.0996180451127452</v>
      </c>
      <c r="GM822">
        <v>0.0114917535650566</v>
      </c>
      <c r="GN822">
        <v>1</v>
      </c>
      <c r="GO822">
        <v>1</v>
      </c>
      <c r="GP822">
        <v>2</v>
      </c>
      <c r="GQ822" t="s">
        <v>446</v>
      </c>
      <c r="GR822">
        <v>3.12812</v>
      </c>
      <c r="GS822">
        <v>2.71361</v>
      </c>
      <c r="GT822">
        <v>0.107369</v>
      </c>
      <c r="GU822">
        <v>0.113662</v>
      </c>
      <c r="GV822">
        <v>0.155081</v>
      </c>
      <c r="GW822">
        <v>0.103416</v>
      </c>
      <c r="GX822">
        <v>32313.8</v>
      </c>
      <c r="GY822">
        <v>33994.8</v>
      </c>
      <c r="GZ822">
        <v>32863.2</v>
      </c>
      <c r="HA822">
        <v>34839.2</v>
      </c>
      <c r="HB822">
        <v>39688.9</v>
      </c>
      <c r="HC822">
        <v>45018.1</v>
      </c>
      <c r="HD822">
        <v>51584</v>
      </c>
      <c r="HE822">
        <v>55845.1</v>
      </c>
      <c r="HF822">
        <v>1.7223</v>
      </c>
      <c r="HG822">
        <v>1.5735</v>
      </c>
      <c r="HH822">
        <v>-0.0879243</v>
      </c>
      <c r="HI822">
        <v>0</v>
      </c>
      <c r="HJ822">
        <v>43.4822</v>
      </c>
      <c r="HK822">
        <v>999.9</v>
      </c>
      <c r="HL822">
        <v>55.39</v>
      </c>
      <c r="HM822">
        <v>30.393</v>
      </c>
      <c r="HN822">
        <v>26.7597</v>
      </c>
      <c r="HO822">
        <v>60.0098</v>
      </c>
      <c r="HP822">
        <v>41.258</v>
      </c>
      <c r="HQ822">
        <v>1</v>
      </c>
      <c r="HR822">
        <v>1.94368</v>
      </c>
      <c r="HS822">
        <v>3.77092</v>
      </c>
      <c r="HT822">
        <v>20.0829</v>
      </c>
      <c r="HU822">
        <v>5.18929</v>
      </c>
      <c r="HV822">
        <v>12.0159</v>
      </c>
      <c r="HW822">
        <v>4.9706</v>
      </c>
      <c r="HX822">
        <v>3.295</v>
      </c>
      <c r="HY822">
        <v>9999</v>
      </c>
      <c r="HZ822">
        <v>9999</v>
      </c>
      <c r="IA822">
        <v>999.9</v>
      </c>
      <c r="IB822">
        <v>9999</v>
      </c>
      <c r="IC822">
        <v>1.86325</v>
      </c>
      <c r="ID822">
        <v>1.86812</v>
      </c>
      <c r="IE822">
        <v>1.86786</v>
      </c>
      <c r="IF822">
        <v>1.86905</v>
      </c>
      <c r="IG822">
        <v>1.86981</v>
      </c>
      <c r="IH822">
        <v>1.86587</v>
      </c>
      <c r="II822">
        <v>1.867</v>
      </c>
      <c r="IJ822">
        <v>1.86843</v>
      </c>
      <c r="IK822">
        <v>5</v>
      </c>
      <c r="IL822">
        <v>0</v>
      </c>
      <c r="IM822">
        <v>0</v>
      </c>
      <c r="IN822">
        <v>0</v>
      </c>
      <c r="IO822" t="s">
        <v>441</v>
      </c>
      <c r="IP822" t="s">
        <v>442</v>
      </c>
      <c r="IQ822" t="s">
        <v>443</v>
      </c>
      <c r="IR822" t="s">
        <v>443</v>
      </c>
      <c r="IS822" t="s">
        <v>443</v>
      </c>
      <c r="IT822" t="s">
        <v>443</v>
      </c>
      <c r="IU822">
        <v>0</v>
      </c>
      <c r="IV822">
        <v>100</v>
      </c>
      <c r="IW822">
        <v>100</v>
      </c>
      <c r="IX822">
        <v>1.097</v>
      </c>
      <c r="IY822">
        <v>-0.0441</v>
      </c>
      <c r="IZ822">
        <v>1.09748391826392</v>
      </c>
      <c r="JA822">
        <v>0</v>
      </c>
      <c r="JB822">
        <v>0</v>
      </c>
      <c r="JC822">
        <v>0</v>
      </c>
      <c r="JD822">
        <v>-0.0441141096964596</v>
      </c>
      <c r="JE822">
        <v>0</v>
      </c>
      <c r="JF822">
        <v>0</v>
      </c>
      <c r="JG822">
        <v>0</v>
      </c>
      <c r="JH822">
        <v>5</v>
      </c>
      <c r="JI822">
        <v>2273</v>
      </c>
      <c r="JJ822">
        <v>0</v>
      </c>
      <c r="JK822">
        <v>25</v>
      </c>
      <c r="JL822">
        <v>29357033.7</v>
      </c>
      <c r="JM822">
        <v>29357033.7</v>
      </c>
      <c r="JN822">
        <v>1.41113</v>
      </c>
      <c r="JO822">
        <v>2.63306</v>
      </c>
      <c r="JP822">
        <v>1.54785</v>
      </c>
      <c r="JQ822">
        <v>2.31445</v>
      </c>
      <c r="JR822">
        <v>1.64673</v>
      </c>
      <c r="JS822">
        <v>2.30347</v>
      </c>
      <c r="JT822">
        <v>34.236</v>
      </c>
      <c r="JU822">
        <v>24.1663</v>
      </c>
      <c r="JV822">
        <v>18</v>
      </c>
      <c r="JW822">
        <v>498.845</v>
      </c>
      <c r="JX822">
        <v>392.434</v>
      </c>
      <c r="JY822">
        <v>39.7852</v>
      </c>
      <c r="JZ822">
        <v>49.6082</v>
      </c>
      <c r="KA822">
        <v>30.0008</v>
      </c>
      <c r="KB822">
        <v>49.2665</v>
      </c>
      <c r="KC822">
        <v>49.1331</v>
      </c>
      <c r="KD822">
        <v>28.2625</v>
      </c>
      <c r="KE822">
        <v>0</v>
      </c>
      <c r="KF822">
        <v>100</v>
      </c>
      <c r="KG822">
        <v>39.7393</v>
      </c>
      <c r="KH822">
        <v>643.085</v>
      </c>
      <c r="KI822">
        <v>26.2864</v>
      </c>
      <c r="KJ822">
        <v>93.5433</v>
      </c>
      <c r="KK822">
        <v>90.3789</v>
      </c>
    </row>
    <row r="823" spans="1:297">
      <c r="A823">
        <v>807</v>
      </c>
      <c r="B823">
        <v>1761422029</v>
      </c>
      <c r="C823">
        <v>13848</v>
      </c>
      <c r="D823" t="s">
        <v>2064</v>
      </c>
      <c r="E823" t="s">
        <v>2065</v>
      </c>
      <c r="F823">
        <v>5</v>
      </c>
      <c r="G823" t="s">
        <v>1989</v>
      </c>
      <c r="H823" t="s">
        <v>436</v>
      </c>
      <c r="I823">
        <v>1761422020.84615</v>
      </c>
      <c r="J823">
        <f>(K823)/1000</f>
        <v>0</v>
      </c>
      <c r="K823">
        <f>IF(DP823, AN823, AH823)</f>
        <v>0</v>
      </c>
      <c r="L823">
        <f>IF(DP823, AI823, AG823)</f>
        <v>0</v>
      </c>
      <c r="M823">
        <f>DR823 - IF(AU823&gt;1, L823*DL823*100.0/(AW823), 0)</f>
        <v>0</v>
      </c>
      <c r="N823">
        <f>((T823-J823/2)*M823-L823)/(T823+J823/2)</f>
        <v>0</v>
      </c>
      <c r="O823">
        <f>N823*(DY823+DZ823)/1000.0</f>
        <v>0</v>
      </c>
      <c r="P823">
        <f>(DR823 - IF(AU823&gt;1, L823*DL823*100.0/(AW823), 0))*(DY823+DZ823)/1000.0</f>
        <v>0</v>
      </c>
      <c r="Q823">
        <f>2.0/((1/S823-1/R823)+SIGN(S823)*SQRT((1/S823-1/R823)*(1/S823-1/R823) + 4*DM823/((DM823+1)*(DM823+1))*(2*1/S823*1/R823-1/R823*1/R823)))</f>
        <v>0</v>
      </c>
      <c r="R823">
        <f>IF(LEFT(DN823,1)&lt;&gt;"0",IF(LEFT(DN823,1)="1",3.0,DO823),$D$5+$E$5*(EF823*DY823/($K$5*1000))+$F$5*(EF823*DY823/($K$5*1000))*MAX(MIN(DL823,$J$5),$I$5)*MAX(MIN(DL823,$J$5),$I$5)+$G$5*MAX(MIN(DL823,$J$5),$I$5)*(EF823*DY823/($K$5*1000))+$H$5*(EF823*DY823/($K$5*1000))*(EF823*DY823/($K$5*1000)))</f>
        <v>0</v>
      </c>
      <c r="S823">
        <f>J823*(1000-(1000*0.61365*exp(17.502*W823/(240.97+W823))/(DY823+DZ823)+DT823)/2)/(1000*0.61365*exp(17.502*W823/(240.97+W823))/(DY823+DZ823)-DT823)</f>
        <v>0</v>
      </c>
      <c r="T823">
        <f>1/((DM823+1)/(Q823/1.6)+1/(R823/1.37)) + DM823/((DM823+1)/(Q823/1.6) + DM823/(R823/1.37))</f>
        <v>0</v>
      </c>
      <c r="U823">
        <f>(DH823*DK823)</f>
        <v>0</v>
      </c>
      <c r="V823">
        <f>(EA823+(U823+2*0.95*5.67E-8*(((EA823+$B$7)+273)^4-(EA823+273)^4)-44100*J823)/(1.84*29.3*R823+8*0.95*5.67E-8*(EA823+273)^3))</f>
        <v>0</v>
      </c>
      <c r="W823">
        <f>($C$7*EB823+$D$7*EC823+$E$7*V823)</f>
        <v>0</v>
      </c>
      <c r="X823">
        <f>0.61365*exp(17.502*W823/(240.97+W823))</f>
        <v>0</v>
      </c>
      <c r="Y823">
        <f>(Z823/AA823*100)</f>
        <v>0</v>
      </c>
      <c r="Z823">
        <f>DT823*(DY823+DZ823)/1000</f>
        <v>0</v>
      </c>
      <c r="AA823">
        <f>0.61365*exp(17.502*EA823/(240.97+EA823))</f>
        <v>0</v>
      </c>
      <c r="AB823">
        <f>(X823-DT823*(DY823+DZ823)/1000)</f>
        <v>0</v>
      </c>
      <c r="AC823">
        <f>(-J823*44100)</f>
        <v>0</v>
      </c>
      <c r="AD823">
        <f>2*29.3*R823*0.92*(EA823-W823)</f>
        <v>0</v>
      </c>
      <c r="AE823">
        <f>2*0.95*5.67E-8*(((EA823+$B$7)+273)^4-(W823+273)^4)</f>
        <v>0</v>
      </c>
      <c r="AF823">
        <f>U823+AE823+AC823+AD823</f>
        <v>0</v>
      </c>
      <c r="AG823">
        <f>DX823*AU823*(DS823-DR823*(1000-AU823*DU823)/(1000-AU823*DT823))/(100*DL823)</f>
        <v>0</v>
      </c>
      <c r="AH823">
        <f>1000*DX823*AU823*(DT823-DU823)/(100*DL823*(1000-AU823*DT823))</f>
        <v>0</v>
      </c>
      <c r="AI823">
        <f>(AJ823 - AK823 - DY823*1E3/(8.314*(EA823+273.15)) * AM823/DX823 * AL823) * DX823/(100*DL823) * (1000 - DU823)/1000</f>
        <v>0</v>
      </c>
      <c r="AJ823">
        <v>640.834946210393</v>
      </c>
      <c r="AK823">
        <v>611.989569696969</v>
      </c>
      <c r="AL823">
        <v>3.1290364208231</v>
      </c>
      <c r="AM823">
        <v>65.5647914512343</v>
      </c>
      <c r="AN823">
        <f>(AP823 - AO823 + DY823*1E3/(8.314*(EA823+273.15)) * AR823/DX823 * AQ823) * DX823/(100*DL823) * 1000/(1000 - AP823)</f>
        <v>0</v>
      </c>
      <c r="AO823">
        <v>25.6769991140858</v>
      </c>
      <c r="AP823">
        <v>45.6075157575757</v>
      </c>
      <c r="AQ823">
        <v>-0.00629771861625456</v>
      </c>
      <c r="AR823">
        <v>111.014895509676</v>
      </c>
      <c r="AS823">
        <v>0</v>
      </c>
      <c r="AT823">
        <v>0</v>
      </c>
      <c r="AU823">
        <f>IF(AS823*$H$13&gt;=AW823,1.0,(AW823/(AW823-AS823*$H$13)))</f>
        <v>0</v>
      </c>
      <c r="AV823">
        <f>(AU823-1)*100</f>
        <v>0</v>
      </c>
      <c r="AW823">
        <f>MAX(0,($B$13+$C$13*EF823)/(1+$D$13*EF823)*DY823/(EA823+273)*$E$13)</f>
        <v>0</v>
      </c>
      <c r="AX823" t="s">
        <v>437</v>
      </c>
      <c r="AY823" t="s">
        <v>437</v>
      </c>
      <c r="AZ823">
        <v>0</v>
      </c>
      <c r="BA823">
        <v>0</v>
      </c>
      <c r="BB823">
        <f>1-AZ823/BA823</f>
        <v>0</v>
      </c>
      <c r="BC823">
        <v>0</v>
      </c>
      <c r="BD823" t="s">
        <v>437</v>
      </c>
      <c r="BE823" t="s">
        <v>437</v>
      </c>
      <c r="BF823">
        <v>0</v>
      </c>
      <c r="BG823">
        <v>0</v>
      </c>
      <c r="BH823">
        <f>1-BF823/BG823</f>
        <v>0</v>
      </c>
      <c r="BI823">
        <v>0.5</v>
      </c>
      <c r="BJ823">
        <f>DI823</f>
        <v>0</v>
      </c>
      <c r="BK823">
        <f>L823</f>
        <v>0</v>
      </c>
      <c r="BL823">
        <f>BH823*BI823*BJ823</f>
        <v>0</v>
      </c>
      <c r="BM823">
        <f>(BK823-BC823)/BJ823</f>
        <v>0</v>
      </c>
      <c r="BN823">
        <f>(BA823-BG823)/BG823</f>
        <v>0</v>
      </c>
      <c r="BO823">
        <f>AZ823/(BB823+AZ823/BG823)</f>
        <v>0</v>
      </c>
      <c r="BP823" t="s">
        <v>437</v>
      </c>
      <c r="BQ823">
        <v>0</v>
      </c>
      <c r="BR823">
        <f>IF(BQ823&lt;&gt;0, BQ823, BO823)</f>
        <v>0</v>
      </c>
      <c r="BS823">
        <f>1-BR823/BG823</f>
        <v>0</v>
      </c>
      <c r="BT823">
        <f>(BG823-BF823)/(BG823-BR823)</f>
        <v>0</v>
      </c>
      <c r="BU823">
        <f>(BA823-BG823)/(BA823-BR823)</f>
        <v>0</v>
      </c>
      <c r="BV823">
        <f>(BG823-BF823)/(BG823-AZ823)</f>
        <v>0</v>
      </c>
      <c r="BW823">
        <f>(BA823-BG823)/(BA823-AZ823)</f>
        <v>0</v>
      </c>
      <c r="BX823">
        <f>(BT823*BR823/BF823)</f>
        <v>0</v>
      </c>
      <c r="BY823">
        <f>(1-BX823)</f>
        <v>0</v>
      </c>
      <c r="DH823">
        <f>$B$11*EG823+$C$11*EH823+$F$11*ES823*(1-EV823)</f>
        <v>0</v>
      </c>
      <c r="DI823">
        <f>DH823*DJ823</f>
        <v>0</v>
      </c>
      <c r="DJ823">
        <f>($B$11*$D$9+$C$11*$D$9+$F$11*((FF823+EX823)/MAX(FF823+EX823+FG823, 0.1)*$I$9+FG823/MAX(FF823+EX823+FG823, 0.1)*$J$9))/($B$11+$C$11+$F$11)</f>
        <v>0</v>
      </c>
      <c r="DK823">
        <f>($B$11*$K$9+$C$11*$K$9+$F$11*((FF823+EX823)/MAX(FF823+EX823+FG823, 0.1)*$P$9+FG823/MAX(FF823+EX823+FG823, 0.1)*$Q$9))/($B$11+$C$11+$F$11)</f>
        <v>0</v>
      </c>
      <c r="DL823">
        <v>6</v>
      </c>
      <c r="DM823">
        <v>0.5</v>
      </c>
      <c r="DN823" t="s">
        <v>438</v>
      </c>
      <c r="DO823">
        <v>2</v>
      </c>
      <c r="DP823" t="b">
        <v>1</v>
      </c>
      <c r="DQ823">
        <v>1761422020.84615</v>
      </c>
      <c r="DR823">
        <v>561.984307692308</v>
      </c>
      <c r="DS823">
        <v>609.499538461538</v>
      </c>
      <c r="DT823">
        <v>45.6325923076923</v>
      </c>
      <c r="DU823">
        <v>25.6726692307692</v>
      </c>
      <c r="DV823">
        <v>560.887</v>
      </c>
      <c r="DW823">
        <v>45.6767</v>
      </c>
      <c r="DX823">
        <v>499.996769230769</v>
      </c>
      <c r="DY823">
        <v>90.1961076923077</v>
      </c>
      <c r="DZ823">
        <v>0.0356857076923077</v>
      </c>
      <c r="EA823">
        <v>44.2674153846154</v>
      </c>
      <c r="EB823">
        <v>42.0836230769231</v>
      </c>
      <c r="EC823">
        <v>999.9</v>
      </c>
      <c r="ED823">
        <v>0</v>
      </c>
      <c r="EE823">
        <v>0</v>
      </c>
      <c r="EF823">
        <v>9998.07076923077</v>
      </c>
      <c r="EG823">
        <v>0</v>
      </c>
      <c r="EH823">
        <v>1262.58</v>
      </c>
      <c r="EI823">
        <v>-47.5150076923077</v>
      </c>
      <c r="EJ823">
        <v>588.855307692308</v>
      </c>
      <c r="EK823">
        <v>625.559076923077</v>
      </c>
      <c r="EL823">
        <v>19.9599153846154</v>
      </c>
      <c r="EM823">
        <v>609.499538461538</v>
      </c>
      <c r="EN823">
        <v>25.6726692307692</v>
      </c>
      <c r="EO823">
        <v>4.11588076923077</v>
      </c>
      <c r="EP823">
        <v>2.31557538461538</v>
      </c>
      <c r="EQ823">
        <v>29.4003076923077</v>
      </c>
      <c r="ER823">
        <v>19.7851615384615</v>
      </c>
      <c r="ES823">
        <v>1199.99538461538</v>
      </c>
      <c r="ET823">
        <v>0.966992153846154</v>
      </c>
      <c r="EU823">
        <v>0.0330076384615385</v>
      </c>
      <c r="EV823">
        <v>0</v>
      </c>
      <c r="EW823">
        <v>1180.15692307692</v>
      </c>
      <c r="EX823">
        <v>5.00059</v>
      </c>
      <c r="EY823">
        <v>15019.9538461538</v>
      </c>
      <c r="EZ823">
        <v>10358.6461538462</v>
      </c>
      <c r="FA823">
        <v>57.937</v>
      </c>
      <c r="FB823">
        <v>59.3604615384615</v>
      </c>
      <c r="FC823">
        <v>58.0813846153846</v>
      </c>
      <c r="FD823">
        <v>58.9951538461538</v>
      </c>
      <c r="FE823">
        <v>59.0668461538462</v>
      </c>
      <c r="FF823">
        <v>1155.55153846154</v>
      </c>
      <c r="FG823">
        <v>39.44</v>
      </c>
      <c r="FH823">
        <v>0</v>
      </c>
      <c r="FI823">
        <v>1761421989.1</v>
      </c>
      <c r="FJ823">
        <v>0</v>
      </c>
      <c r="FK823">
        <v>1180.0432</v>
      </c>
      <c r="FL823">
        <v>-5.84076923963811</v>
      </c>
      <c r="FM823">
        <v>-62.3153845221907</v>
      </c>
      <c r="FN823">
        <v>15019.524</v>
      </c>
      <c r="FO823">
        <v>15</v>
      </c>
      <c r="FP823">
        <v>0</v>
      </c>
      <c r="FQ823" t="s">
        <v>439</v>
      </c>
      <c r="FR823">
        <v>0</v>
      </c>
      <c r="FS823">
        <v>0</v>
      </c>
      <c r="FT823">
        <v>0</v>
      </c>
      <c r="FU823">
        <v>0</v>
      </c>
      <c r="FV823">
        <v>0</v>
      </c>
      <c r="FW823">
        <v>0</v>
      </c>
      <c r="FX823">
        <v>0</v>
      </c>
      <c r="FY823">
        <v>0</v>
      </c>
      <c r="FZ823">
        <v>0</v>
      </c>
      <c r="GA823">
        <v>0</v>
      </c>
      <c r="GB823">
        <v>0</v>
      </c>
      <c r="GC823">
        <v>-47.2188</v>
      </c>
      <c r="GD823">
        <v>-2.83004415584416</v>
      </c>
      <c r="GE823">
        <v>0.683633649454638</v>
      </c>
      <c r="GF823">
        <v>0</v>
      </c>
      <c r="GG823">
        <v>1180.32676470588</v>
      </c>
      <c r="GH823">
        <v>-5.31199389004848</v>
      </c>
      <c r="GI823">
        <v>0.573270907051772</v>
      </c>
      <c r="GJ823">
        <v>-1</v>
      </c>
      <c r="GK823">
        <v>19.9648857142857</v>
      </c>
      <c r="GL823">
        <v>-0.138927272727268</v>
      </c>
      <c r="GM823">
        <v>0.0156580813065996</v>
      </c>
      <c r="GN823">
        <v>0</v>
      </c>
      <c r="GO823">
        <v>0</v>
      </c>
      <c r="GP823">
        <v>2</v>
      </c>
      <c r="GQ823" t="s">
        <v>473</v>
      </c>
      <c r="GR823">
        <v>3.12799</v>
      </c>
      <c r="GS823">
        <v>2.71369</v>
      </c>
      <c r="GT823">
        <v>0.109445</v>
      </c>
      <c r="GU823">
        <v>0.115981</v>
      </c>
      <c r="GV823">
        <v>0.155021</v>
      </c>
      <c r="GW823">
        <v>0.103427</v>
      </c>
      <c r="GX823">
        <v>32238.1</v>
      </c>
      <c r="GY823">
        <v>33905.3</v>
      </c>
      <c r="GZ823">
        <v>32862.8</v>
      </c>
      <c r="HA823">
        <v>34838.8</v>
      </c>
      <c r="HB823">
        <v>39691.4</v>
      </c>
      <c r="HC823">
        <v>45017.2</v>
      </c>
      <c r="HD823">
        <v>51583.6</v>
      </c>
      <c r="HE823">
        <v>55844.3</v>
      </c>
      <c r="HF823">
        <v>1.72202</v>
      </c>
      <c r="HG823">
        <v>1.57355</v>
      </c>
      <c r="HH823">
        <v>-0.0882</v>
      </c>
      <c r="HI823">
        <v>0</v>
      </c>
      <c r="HJ823">
        <v>43.4982</v>
      </c>
      <c r="HK823">
        <v>999.9</v>
      </c>
      <c r="HL823">
        <v>55.414</v>
      </c>
      <c r="HM823">
        <v>30.383</v>
      </c>
      <c r="HN823">
        <v>26.7557</v>
      </c>
      <c r="HO823">
        <v>60.1698</v>
      </c>
      <c r="HP823">
        <v>41.4183</v>
      </c>
      <c r="HQ823">
        <v>1</v>
      </c>
      <c r="HR823">
        <v>1.9447</v>
      </c>
      <c r="HS823">
        <v>3.82947</v>
      </c>
      <c r="HT823">
        <v>20.0818</v>
      </c>
      <c r="HU823">
        <v>5.18914</v>
      </c>
      <c r="HV823">
        <v>12.0159</v>
      </c>
      <c r="HW823">
        <v>4.97075</v>
      </c>
      <c r="HX823">
        <v>3.29497</v>
      </c>
      <c r="HY823">
        <v>9999</v>
      </c>
      <c r="HZ823">
        <v>9999</v>
      </c>
      <c r="IA823">
        <v>999.9</v>
      </c>
      <c r="IB823">
        <v>9999</v>
      </c>
      <c r="IC823">
        <v>1.86325</v>
      </c>
      <c r="ID823">
        <v>1.86812</v>
      </c>
      <c r="IE823">
        <v>1.86784</v>
      </c>
      <c r="IF823">
        <v>1.86905</v>
      </c>
      <c r="IG823">
        <v>1.86981</v>
      </c>
      <c r="IH823">
        <v>1.86586</v>
      </c>
      <c r="II823">
        <v>1.86701</v>
      </c>
      <c r="IJ823">
        <v>1.86844</v>
      </c>
      <c r="IK823">
        <v>5</v>
      </c>
      <c r="IL823">
        <v>0</v>
      </c>
      <c r="IM823">
        <v>0</v>
      </c>
      <c r="IN823">
        <v>0</v>
      </c>
      <c r="IO823" t="s">
        <v>441</v>
      </c>
      <c r="IP823" t="s">
        <v>442</v>
      </c>
      <c r="IQ823" t="s">
        <v>443</v>
      </c>
      <c r="IR823" t="s">
        <v>443</v>
      </c>
      <c r="IS823" t="s">
        <v>443</v>
      </c>
      <c r="IT823" t="s">
        <v>443</v>
      </c>
      <c r="IU823">
        <v>0</v>
      </c>
      <c r="IV823">
        <v>100</v>
      </c>
      <c r="IW823">
        <v>100</v>
      </c>
      <c r="IX823">
        <v>1.098</v>
      </c>
      <c r="IY823">
        <v>-0.0441</v>
      </c>
      <c r="IZ823">
        <v>1.09748391826392</v>
      </c>
      <c r="JA823">
        <v>0</v>
      </c>
      <c r="JB823">
        <v>0</v>
      </c>
      <c r="JC823">
        <v>0</v>
      </c>
      <c r="JD823">
        <v>-0.0441141096964596</v>
      </c>
      <c r="JE823">
        <v>0</v>
      </c>
      <c r="JF823">
        <v>0</v>
      </c>
      <c r="JG823">
        <v>0</v>
      </c>
      <c r="JH823">
        <v>5</v>
      </c>
      <c r="JI823">
        <v>2273</v>
      </c>
      <c r="JJ823">
        <v>0</v>
      </c>
      <c r="JK823">
        <v>25</v>
      </c>
      <c r="JL823">
        <v>29357033.8</v>
      </c>
      <c r="JM823">
        <v>29357033.8</v>
      </c>
      <c r="JN823">
        <v>1.44043</v>
      </c>
      <c r="JO823">
        <v>2.63184</v>
      </c>
      <c r="JP823">
        <v>1.54785</v>
      </c>
      <c r="JQ823">
        <v>2.31445</v>
      </c>
      <c r="JR823">
        <v>1.64673</v>
      </c>
      <c r="JS823">
        <v>2.27661</v>
      </c>
      <c r="JT823">
        <v>34.236</v>
      </c>
      <c r="JU823">
        <v>24.1663</v>
      </c>
      <c r="JV823">
        <v>18</v>
      </c>
      <c r="JW823">
        <v>498.643</v>
      </c>
      <c r="JX823">
        <v>392.464</v>
      </c>
      <c r="JY823">
        <v>39.7018</v>
      </c>
      <c r="JZ823">
        <v>49.6085</v>
      </c>
      <c r="KA823">
        <v>30.0009</v>
      </c>
      <c r="KB823">
        <v>49.2665</v>
      </c>
      <c r="KC823">
        <v>49.1331</v>
      </c>
      <c r="KD823">
        <v>28.844</v>
      </c>
      <c r="KE823">
        <v>0</v>
      </c>
      <c r="KF823">
        <v>100</v>
      </c>
      <c r="KG823">
        <v>39.658</v>
      </c>
      <c r="KH823">
        <v>656.651</v>
      </c>
      <c r="KI823">
        <v>26.2864</v>
      </c>
      <c r="KJ823">
        <v>93.5425</v>
      </c>
      <c r="KK823">
        <v>90.3777</v>
      </c>
    </row>
    <row r="824" spans="1:297">
      <c r="A824">
        <v>808</v>
      </c>
      <c r="B824">
        <v>1761422034</v>
      </c>
      <c r="C824">
        <v>13853</v>
      </c>
      <c r="D824" t="s">
        <v>2066</v>
      </c>
      <c r="E824" t="s">
        <v>2067</v>
      </c>
      <c r="F824">
        <v>5</v>
      </c>
      <c r="G824" t="s">
        <v>1989</v>
      </c>
      <c r="H824" t="s">
        <v>436</v>
      </c>
      <c r="I824">
        <v>1761422025.84615</v>
      </c>
      <c r="J824">
        <f>(K824)/1000</f>
        <v>0</v>
      </c>
      <c r="K824">
        <f>IF(DP824, AN824, AH824)</f>
        <v>0</v>
      </c>
      <c r="L824">
        <f>IF(DP824, AI824, AG824)</f>
        <v>0</v>
      </c>
      <c r="M824">
        <f>DR824 - IF(AU824&gt;1, L824*DL824*100.0/(AW824), 0)</f>
        <v>0</v>
      </c>
      <c r="N824">
        <f>((T824-J824/2)*M824-L824)/(T824+J824/2)</f>
        <v>0</v>
      </c>
      <c r="O824">
        <f>N824*(DY824+DZ824)/1000.0</f>
        <v>0</v>
      </c>
      <c r="P824">
        <f>(DR824 - IF(AU824&gt;1, L824*DL824*100.0/(AW824), 0))*(DY824+DZ824)/1000.0</f>
        <v>0</v>
      </c>
      <c r="Q824">
        <f>2.0/((1/S824-1/R824)+SIGN(S824)*SQRT((1/S824-1/R824)*(1/S824-1/R824) + 4*DM824/((DM824+1)*(DM824+1))*(2*1/S824*1/R824-1/R824*1/R824)))</f>
        <v>0</v>
      </c>
      <c r="R824">
        <f>IF(LEFT(DN824,1)&lt;&gt;"0",IF(LEFT(DN824,1)="1",3.0,DO824),$D$5+$E$5*(EF824*DY824/($K$5*1000))+$F$5*(EF824*DY824/($K$5*1000))*MAX(MIN(DL824,$J$5),$I$5)*MAX(MIN(DL824,$J$5),$I$5)+$G$5*MAX(MIN(DL824,$J$5),$I$5)*(EF824*DY824/($K$5*1000))+$H$5*(EF824*DY824/($K$5*1000))*(EF824*DY824/($K$5*1000)))</f>
        <v>0</v>
      </c>
      <c r="S824">
        <f>J824*(1000-(1000*0.61365*exp(17.502*W824/(240.97+W824))/(DY824+DZ824)+DT824)/2)/(1000*0.61365*exp(17.502*W824/(240.97+W824))/(DY824+DZ824)-DT824)</f>
        <v>0</v>
      </c>
      <c r="T824">
        <f>1/((DM824+1)/(Q824/1.6)+1/(R824/1.37)) + DM824/((DM824+1)/(Q824/1.6) + DM824/(R824/1.37))</f>
        <v>0</v>
      </c>
      <c r="U824">
        <f>(DH824*DK824)</f>
        <v>0</v>
      </c>
      <c r="V824">
        <f>(EA824+(U824+2*0.95*5.67E-8*(((EA824+$B$7)+273)^4-(EA824+273)^4)-44100*J824)/(1.84*29.3*R824+8*0.95*5.67E-8*(EA824+273)^3))</f>
        <v>0</v>
      </c>
      <c r="W824">
        <f>($C$7*EB824+$D$7*EC824+$E$7*V824)</f>
        <v>0</v>
      </c>
      <c r="X824">
        <f>0.61365*exp(17.502*W824/(240.97+W824))</f>
        <v>0</v>
      </c>
      <c r="Y824">
        <f>(Z824/AA824*100)</f>
        <v>0</v>
      </c>
      <c r="Z824">
        <f>DT824*(DY824+DZ824)/1000</f>
        <v>0</v>
      </c>
      <c r="AA824">
        <f>0.61365*exp(17.502*EA824/(240.97+EA824))</f>
        <v>0</v>
      </c>
      <c r="AB824">
        <f>(X824-DT824*(DY824+DZ824)/1000)</f>
        <v>0</v>
      </c>
      <c r="AC824">
        <f>(-J824*44100)</f>
        <v>0</v>
      </c>
      <c r="AD824">
        <f>2*29.3*R824*0.92*(EA824-W824)</f>
        <v>0</v>
      </c>
      <c r="AE824">
        <f>2*0.95*5.67E-8*(((EA824+$B$7)+273)^4-(W824+273)^4)</f>
        <v>0</v>
      </c>
      <c r="AF824">
        <f>U824+AE824+AC824+AD824</f>
        <v>0</v>
      </c>
      <c r="AG824">
        <f>DX824*AU824*(DS824-DR824*(1000-AU824*DU824)/(1000-AU824*DT824))/(100*DL824)</f>
        <v>0</v>
      </c>
      <c r="AH824">
        <f>1000*DX824*AU824*(DT824-DU824)/(100*DL824*(1000-AU824*DT824))</f>
        <v>0</v>
      </c>
      <c r="AI824">
        <f>(AJ824 - AK824 - DY824*1E3/(8.314*(EA824+273.15)) * AM824/DX824 * AL824) * DX824/(100*DL824) * (1000 - DU824)/1000</f>
        <v>0</v>
      </c>
      <c r="AJ824">
        <v>659.24880623537</v>
      </c>
      <c r="AK824">
        <v>629.249478787879</v>
      </c>
      <c r="AL824">
        <v>3.46846439321699</v>
      </c>
      <c r="AM824">
        <v>65.5647914512343</v>
      </c>
      <c r="AN824">
        <f>(AP824 - AO824 + DY824*1E3/(8.314*(EA824+273.15)) * AR824/DX824 * AQ824) * DX824/(100*DL824) * 1000/(1000 - AP824)</f>
        <v>0</v>
      </c>
      <c r="AO824">
        <v>25.6822999194486</v>
      </c>
      <c r="AP824">
        <v>45.5743624242424</v>
      </c>
      <c r="AQ824">
        <v>-0.00707205829767087</v>
      </c>
      <c r="AR824">
        <v>111.014895509676</v>
      </c>
      <c r="AS824">
        <v>0</v>
      </c>
      <c r="AT824">
        <v>0</v>
      </c>
      <c r="AU824">
        <f>IF(AS824*$H$13&gt;=AW824,1.0,(AW824/(AW824-AS824*$H$13)))</f>
        <v>0</v>
      </c>
      <c r="AV824">
        <f>(AU824-1)*100</f>
        <v>0</v>
      </c>
      <c r="AW824">
        <f>MAX(0,($B$13+$C$13*EF824)/(1+$D$13*EF824)*DY824/(EA824+273)*$E$13)</f>
        <v>0</v>
      </c>
      <c r="AX824" t="s">
        <v>437</v>
      </c>
      <c r="AY824" t="s">
        <v>437</v>
      </c>
      <c r="AZ824">
        <v>0</v>
      </c>
      <c r="BA824">
        <v>0</v>
      </c>
      <c r="BB824">
        <f>1-AZ824/BA824</f>
        <v>0</v>
      </c>
      <c r="BC824">
        <v>0</v>
      </c>
      <c r="BD824" t="s">
        <v>437</v>
      </c>
      <c r="BE824" t="s">
        <v>437</v>
      </c>
      <c r="BF824">
        <v>0</v>
      </c>
      <c r="BG824">
        <v>0</v>
      </c>
      <c r="BH824">
        <f>1-BF824/BG824</f>
        <v>0</v>
      </c>
      <c r="BI824">
        <v>0.5</v>
      </c>
      <c r="BJ824">
        <f>DI824</f>
        <v>0</v>
      </c>
      <c r="BK824">
        <f>L824</f>
        <v>0</v>
      </c>
      <c r="BL824">
        <f>BH824*BI824*BJ824</f>
        <v>0</v>
      </c>
      <c r="BM824">
        <f>(BK824-BC824)/BJ824</f>
        <v>0</v>
      </c>
      <c r="BN824">
        <f>(BA824-BG824)/BG824</f>
        <v>0</v>
      </c>
      <c r="BO824">
        <f>AZ824/(BB824+AZ824/BG824)</f>
        <v>0</v>
      </c>
      <c r="BP824" t="s">
        <v>437</v>
      </c>
      <c r="BQ824">
        <v>0</v>
      </c>
      <c r="BR824">
        <f>IF(BQ824&lt;&gt;0, BQ824, BO824)</f>
        <v>0</v>
      </c>
      <c r="BS824">
        <f>1-BR824/BG824</f>
        <v>0</v>
      </c>
      <c r="BT824">
        <f>(BG824-BF824)/(BG824-BR824)</f>
        <v>0</v>
      </c>
      <c r="BU824">
        <f>(BA824-BG824)/(BA824-BR824)</f>
        <v>0</v>
      </c>
      <c r="BV824">
        <f>(BG824-BF824)/(BG824-AZ824)</f>
        <v>0</v>
      </c>
      <c r="BW824">
        <f>(BA824-BG824)/(BA824-AZ824)</f>
        <v>0</v>
      </c>
      <c r="BX824">
        <f>(BT824*BR824/BF824)</f>
        <v>0</v>
      </c>
      <c r="BY824">
        <f>(1-BX824)</f>
        <v>0</v>
      </c>
      <c r="DH824">
        <f>$B$11*EG824+$C$11*EH824+$F$11*ES824*(1-EV824)</f>
        <v>0</v>
      </c>
      <c r="DI824">
        <f>DH824*DJ824</f>
        <v>0</v>
      </c>
      <c r="DJ824">
        <f>($B$11*$D$9+$C$11*$D$9+$F$11*((FF824+EX824)/MAX(FF824+EX824+FG824, 0.1)*$I$9+FG824/MAX(FF824+EX824+FG824, 0.1)*$J$9))/($B$11+$C$11+$F$11)</f>
        <v>0</v>
      </c>
      <c r="DK824">
        <f>($B$11*$K$9+$C$11*$K$9+$F$11*((FF824+EX824)/MAX(FF824+EX824+FG824, 0.1)*$P$9+FG824/MAX(FF824+EX824+FG824, 0.1)*$Q$9))/($B$11+$C$11+$F$11)</f>
        <v>0</v>
      </c>
      <c r="DL824">
        <v>6</v>
      </c>
      <c r="DM824">
        <v>0.5</v>
      </c>
      <c r="DN824" t="s">
        <v>438</v>
      </c>
      <c r="DO824">
        <v>2</v>
      </c>
      <c r="DP824" t="b">
        <v>1</v>
      </c>
      <c r="DQ824">
        <v>1761422025.84615</v>
      </c>
      <c r="DR824">
        <v>577.819923076923</v>
      </c>
      <c r="DS824">
        <v>625.827769230769</v>
      </c>
      <c r="DT824">
        <v>45.6128538461538</v>
      </c>
      <c r="DU824">
        <v>25.6764615384615</v>
      </c>
      <c r="DV824">
        <v>576.722461538462</v>
      </c>
      <c r="DW824">
        <v>45.6569615384615</v>
      </c>
      <c r="DX824">
        <v>499.986461538462</v>
      </c>
      <c r="DY824">
        <v>90.1958846153846</v>
      </c>
      <c r="DZ824">
        <v>0.0357763846153846</v>
      </c>
      <c r="EA824">
        <v>44.2612307692308</v>
      </c>
      <c r="EB824">
        <v>42.0879307692308</v>
      </c>
      <c r="EC824">
        <v>999.9</v>
      </c>
      <c r="ED824">
        <v>0</v>
      </c>
      <c r="EE824">
        <v>0</v>
      </c>
      <c r="EF824">
        <v>10001.5784615385</v>
      </c>
      <c r="EG824">
        <v>0</v>
      </c>
      <c r="EH824">
        <v>1262.50076923077</v>
      </c>
      <c r="EI824">
        <v>-48.0077307692308</v>
      </c>
      <c r="EJ824">
        <v>605.435307692308</v>
      </c>
      <c r="EK824">
        <v>642.320076923077</v>
      </c>
      <c r="EL824">
        <v>19.9363769230769</v>
      </c>
      <c r="EM824">
        <v>625.827769230769</v>
      </c>
      <c r="EN824">
        <v>25.6764615384615</v>
      </c>
      <c r="EO824">
        <v>4.11409076923077</v>
      </c>
      <c r="EP824">
        <v>2.31591230769231</v>
      </c>
      <c r="EQ824">
        <v>29.3927692307692</v>
      </c>
      <c r="ER824">
        <v>19.7875076923077</v>
      </c>
      <c r="ES824">
        <v>1199.98846153846</v>
      </c>
      <c r="ET824">
        <v>0.966992153846154</v>
      </c>
      <c r="EU824">
        <v>0.0330076230769231</v>
      </c>
      <c r="EV824">
        <v>0</v>
      </c>
      <c r="EW824">
        <v>1179.68769230769</v>
      </c>
      <c r="EX824">
        <v>5.00059</v>
      </c>
      <c r="EY824">
        <v>15014.7384615385</v>
      </c>
      <c r="EZ824">
        <v>10358.5769230769</v>
      </c>
      <c r="FA824">
        <v>57.937</v>
      </c>
      <c r="FB824">
        <v>59.3701538461538</v>
      </c>
      <c r="FC824">
        <v>58.0959230769231</v>
      </c>
      <c r="FD824">
        <v>59</v>
      </c>
      <c r="FE824">
        <v>59.0813846153846</v>
      </c>
      <c r="FF824">
        <v>1155.54615384615</v>
      </c>
      <c r="FG824">
        <v>39.44</v>
      </c>
      <c r="FH824">
        <v>0</v>
      </c>
      <c r="FI824">
        <v>1761421994.5</v>
      </c>
      <c r="FJ824">
        <v>0</v>
      </c>
      <c r="FK824">
        <v>1179.59538461538</v>
      </c>
      <c r="FL824">
        <v>-4.76717947780756</v>
      </c>
      <c r="FM824">
        <v>-59.9555553480684</v>
      </c>
      <c r="FN824">
        <v>15013.9346153846</v>
      </c>
      <c r="FO824">
        <v>15</v>
      </c>
      <c r="FP824">
        <v>0</v>
      </c>
      <c r="FQ824" t="s">
        <v>439</v>
      </c>
      <c r="FR824">
        <v>0</v>
      </c>
      <c r="FS824">
        <v>0</v>
      </c>
      <c r="FT824">
        <v>0</v>
      </c>
      <c r="FU824">
        <v>0</v>
      </c>
      <c r="FV824">
        <v>0</v>
      </c>
      <c r="FW824">
        <v>0</v>
      </c>
      <c r="FX824">
        <v>0</v>
      </c>
      <c r="FY824">
        <v>0</v>
      </c>
      <c r="FZ824">
        <v>0</v>
      </c>
      <c r="GA824">
        <v>0</v>
      </c>
      <c r="GB824">
        <v>0</v>
      </c>
      <c r="GC824">
        <v>-47.959435</v>
      </c>
      <c r="GD824">
        <v>-5.67438045112785</v>
      </c>
      <c r="GE824">
        <v>0.968494984124853</v>
      </c>
      <c r="GF824">
        <v>0</v>
      </c>
      <c r="GG824">
        <v>1179.92705882353</v>
      </c>
      <c r="GH824">
        <v>-5.29870129531706</v>
      </c>
      <c r="GI824">
        <v>0.558230025388891</v>
      </c>
      <c r="GJ824">
        <v>-1</v>
      </c>
      <c r="GK824">
        <v>19.94633</v>
      </c>
      <c r="GL824">
        <v>-0.270694736842133</v>
      </c>
      <c r="GM824">
        <v>0.0268519477878234</v>
      </c>
      <c r="GN824">
        <v>0</v>
      </c>
      <c r="GO824">
        <v>0</v>
      </c>
      <c r="GP824">
        <v>2</v>
      </c>
      <c r="GQ824" t="s">
        <v>473</v>
      </c>
      <c r="GR824">
        <v>3.128</v>
      </c>
      <c r="GS824">
        <v>2.71366</v>
      </c>
      <c r="GT824">
        <v>0.111653</v>
      </c>
      <c r="GU824">
        <v>0.118064</v>
      </c>
      <c r="GV824">
        <v>0.154943</v>
      </c>
      <c r="GW824">
        <v>0.103443</v>
      </c>
      <c r="GX824">
        <v>32157.6</v>
      </c>
      <c r="GY824">
        <v>33824.2</v>
      </c>
      <c r="GZ824">
        <v>32862.3</v>
      </c>
      <c r="HA824">
        <v>34837.9</v>
      </c>
      <c r="HB824">
        <v>39694.6</v>
      </c>
      <c r="HC824">
        <v>45015.9</v>
      </c>
      <c r="HD824">
        <v>51582.9</v>
      </c>
      <c r="HE824">
        <v>55843.3</v>
      </c>
      <c r="HF824">
        <v>1.72208</v>
      </c>
      <c r="HG824">
        <v>1.57323</v>
      </c>
      <c r="HH824">
        <v>-0.0888854</v>
      </c>
      <c r="HI824">
        <v>0</v>
      </c>
      <c r="HJ824">
        <v>43.5142</v>
      </c>
      <c r="HK824">
        <v>999.9</v>
      </c>
      <c r="HL824">
        <v>55.414</v>
      </c>
      <c r="HM824">
        <v>30.383</v>
      </c>
      <c r="HN824">
        <v>26.7562</v>
      </c>
      <c r="HO824">
        <v>60.1198</v>
      </c>
      <c r="HP824">
        <v>41.5385</v>
      </c>
      <c r="HQ824">
        <v>1</v>
      </c>
      <c r="HR824">
        <v>1.94579</v>
      </c>
      <c r="HS824">
        <v>3.93767</v>
      </c>
      <c r="HT824">
        <v>20.0795</v>
      </c>
      <c r="HU824">
        <v>5.18959</v>
      </c>
      <c r="HV824">
        <v>12.0159</v>
      </c>
      <c r="HW824">
        <v>4.9706</v>
      </c>
      <c r="HX824">
        <v>3.29492</v>
      </c>
      <c r="HY824">
        <v>9999</v>
      </c>
      <c r="HZ824">
        <v>9999</v>
      </c>
      <c r="IA824">
        <v>999.9</v>
      </c>
      <c r="IB824">
        <v>9999</v>
      </c>
      <c r="IC824">
        <v>1.86325</v>
      </c>
      <c r="ID824">
        <v>1.86811</v>
      </c>
      <c r="IE824">
        <v>1.86785</v>
      </c>
      <c r="IF824">
        <v>1.86905</v>
      </c>
      <c r="IG824">
        <v>1.86981</v>
      </c>
      <c r="IH824">
        <v>1.86588</v>
      </c>
      <c r="II824">
        <v>1.86699</v>
      </c>
      <c r="IJ824">
        <v>1.86844</v>
      </c>
      <c r="IK824">
        <v>5</v>
      </c>
      <c r="IL824">
        <v>0</v>
      </c>
      <c r="IM824">
        <v>0</v>
      </c>
      <c r="IN824">
        <v>0</v>
      </c>
      <c r="IO824" t="s">
        <v>441</v>
      </c>
      <c r="IP824" t="s">
        <v>442</v>
      </c>
      <c r="IQ824" t="s">
        <v>443</v>
      </c>
      <c r="IR824" t="s">
        <v>443</v>
      </c>
      <c r="IS824" t="s">
        <v>443</v>
      </c>
      <c r="IT824" t="s">
        <v>443</v>
      </c>
      <c r="IU824">
        <v>0</v>
      </c>
      <c r="IV824">
        <v>100</v>
      </c>
      <c r="IW824">
        <v>100</v>
      </c>
      <c r="IX824">
        <v>1.098</v>
      </c>
      <c r="IY824">
        <v>-0.0441</v>
      </c>
      <c r="IZ824">
        <v>1.09748391826392</v>
      </c>
      <c r="JA824">
        <v>0</v>
      </c>
      <c r="JB824">
        <v>0</v>
      </c>
      <c r="JC824">
        <v>0</v>
      </c>
      <c r="JD824">
        <v>-0.0441141096964596</v>
      </c>
      <c r="JE824">
        <v>0</v>
      </c>
      <c r="JF824">
        <v>0</v>
      </c>
      <c r="JG824">
        <v>0</v>
      </c>
      <c r="JH824">
        <v>5</v>
      </c>
      <c r="JI824">
        <v>2273</v>
      </c>
      <c r="JJ824">
        <v>0</v>
      </c>
      <c r="JK824">
        <v>25</v>
      </c>
      <c r="JL824">
        <v>29357033.9</v>
      </c>
      <c r="JM824">
        <v>29357033.9</v>
      </c>
      <c r="JN824">
        <v>1.47095</v>
      </c>
      <c r="JO824">
        <v>2.62695</v>
      </c>
      <c r="JP824">
        <v>1.54785</v>
      </c>
      <c r="JQ824">
        <v>2.31445</v>
      </c>
      <c r="JR824">
        <v>1.64551</v>
      </c>
      <c r="JS824">
        <v>2.29858</v>
      </c>
      <c r="JT824">
        <v>34.236</v>
      </c>
      <c r="JU824">
        <v>24.1751</v>
      </c>
      <c r="JV824">
        <v>18</v>
      </c>
      <c r="JW824">
        <v>498.679</v>
      </c>
      <c r="JX824">
        <v>392.265</v>
      </c>
      <c r="JY824">
        <v>39.6184</v>
      </c>
      <c r="JZ824">
        <v>49.6142</v>
      </c>
      <c r="KA824">
        <v>30.001</v>
      </c>
      <c r="KB824">
        <v>49.2665</v>
      </c>
      <c r="KC824">
        <v>49.1331</v>
      </c>
      <c r="KD824">
        <v>29.4679</v>
      </c>
      <c r="KE824">
        <v>0</v>
      </c>
      <c r="KF824">
        <v>100</v>
      </c>
      <c r="KG824">
        <v>39.5644</v>
      </c>
      <c r="KH824">
        <v>676.87</v>
      </c>
      <c r="KI824">
        <v>26.2864</v>
      </c>
      <c r="KJ824">
        <v>93.5411</v>
      </c>
      <c r="KK824">
        <v>90.3757</v>
      </c>
    </row>
    <row r="825" spans="1:297">
      <c r="A825">
        <v>809</v>
      </c>
      <c r="B825">
        <v>1761422039</v>
      </c>
      <c r="C825">
        <v>13858</v>
      </c>
      <c r="D825" t="s">
        <v>2068</v>
      </c>
      <c r="E825" t="s">
        <v>2069</v>
      </c>
      <c r="F825">
        <v>5</v>
      </c>
      <c r="G825" t="s">
        <v>1989</v>
      </c>
      <c r="H825" t="s">
        <v>436</v>
      </c>
      <c r="I825">
        <v>1761422030.84615</v>
      </c>
      <c r="J825">
        <f>(K825)/1000</f>
        <v>0</v>
      </c>
      <c r="K825">
        <f>IF(DP825, AN825, AH825)</f>
        <v>0</v>
      </c>
      <c r="L825">
        <f>IF(DP825, AI825, AG825)</f>
        <v>0</v>
      </c>
      <c r="M825">
        <f>DR825 - IF(AU825&gt;1, L825*DL825*100.0/(AW825), 0)</f>
        <v>0</v>
      </c>
      <c r="N825">
        <f>((T825-J825/2)*M825-L825)/(T825+J825/2)</f>
        <v>0</v>
      </c>
      <c r="O825">
        <f>N825*(DY825+DZ825)/1000.0</f>
        <v>0</v>
      </c>
      <c r="P825">
        <f>(DR825 - IF(AU825&gt;1, L825*DL825*100.0/(AW825), 0))*(DY825+DZ825)/1000.0</f>
        <v>0</v>
      </c>
      <c r="Q825">
        <f>2.0/((1/S825-1/R825)+SIGN(S825)*SQRT((1/S825-1/R825)*(1/S825-1/R825) + 4*DM825/((DM825+1)*(DM825+1))*(2*1/S825*1/R825-1/R825*1/R825)))</f>
        <v>0</v>
      </c>
      <c r="R825">
        <f>IF(LEFT(DN825,1)&lt;&gt;"0",IF(LEFT(DN825,1)="1",3.0,DO825),$D$5+$E$5*(EF825*DY825/($K$5*1000))+$F$5*(EF825*DY825/($K$5*1000))*MAX(MIN(DL825,$J$5),$I$5)*MAX(MIN(DL825,$J$5),$I$5)+$G$5*MAX(MIN(DL825,$J$5),$I$5)*(EF825*DY825/($K$5*1000))+$H$5*(EF825*DY825/($K$5*1000))*(EF825*DY825/($K$5*1000)))</f>
        <v>0</v>
      </c>
      <c r="S825">
        <f>J825*(1000-(1000*0.61365*exp(17.502*W825/(240.97+W825))/(DY825+DZ825)+DT825)/2)/(1000*0.61365*exp(17.502*W825/(240.97+W825))/(DY825+DZ825)-DT825)</f>
        <v>0</v>
      </c>
      <c r="T825">
        <f>1/((DM825+1)/(Q825/1.6)+1/(R825/1.37)) + DM825/((DM825+1)/(Q825/1.6) + DM825/(R825/1.37))</f>
        <v>0</v>
      </c>
      <c r="U825">
        <f>(DH825*DK825)</f>
        <v>0</v>
      </c>
      <c r="V825">
        <f>(EA825+(U825+2*0.95*5.67E-8*(((EA825+$B$7)+273)^4-(EA825+273)^4)-44100*J825)/(1.84*29.3*R825+8*0.95*5.67E-8*(EA825+273)^3))</f>
        <v>0</v>
      </c>
      <c r="W825">
        <f>($C$7*EB825+$D$7*EC825+$E$7*V825)</f>
        <v>0</v>
      </c>
      <c r="X825">
        <f>0.61365*exp(17.502*W825/(240.97+W825))</f>
        <v>0</v>
      </c>
      <c r="Y825">
        <f>(Z825/AA825*100)</f>
        <v>0</v>
      </c>
      <c r="Z825">
        <f>DT825*(DY825+DZ825)/1000</f>
        <v>0</v>
      </c>
      <c r="AA825">
        <f>0.61365*exp(17.502*EA825/(240.97+EA825))</f>
        <v>0</v>
      </c>
      <c r="AB825">
        <f>(X825-DT825*(DY825+DZ825)/1000)</f>
        <v>0</v>
      </c>
      <c r="AC825">
        <f>(-J825*44100)</f>
        <v>0</v>
      </c>
      <c r="AD825">
        <f>2*29.3*R825*0.92*(EA825-W825)</f>
        <v>0</v>
      </c>
      <c r="AE825">
        <f>2*0.95*5.67E-8*(((EA825+$B$7)+273)^4-(W825+273)^4)</f>
        <v>0</v>
      </c>
      <c r="AF825">
        <f>U825+AE825+AC825+AD825</f>
        <v>0</v>
      </c>
      <c r="AG825">
        <f>DX825*AU825*(DS825-DR825*(1000-AU825*DU825)/(1000-AU825*DT825))/(100*DL825)</f>
        <v>0</v>
      </c>
      <c r="AH825">
        <f>1000*DX825*AU825*(DT825-DU825)/(100*DL825*(1000-AU825*DT825))</f>
        <v>0</v>
      </c>
      <c r="AI825">
        <f>(AJ825 - AK825 - DY825*1E3/(8.314*(EA825+273.15)) * AM825/DX825 * AL825) * DX825/(100*DL825) * (1000 - DU825)/1000</f>
        <v>0</v>
      </c>
      <c r="AJ825">
        <v>675.719795018524</v>
      </c>
      <c r="AK825">
        <v>645.646836363636</v>
      </c>
      <c r="AL825">
        <v>3.27193789082454</v>
      </c>
      <c r="AM825">
        <v>65.5647914512343</v>
      </c>
      <c r="AN825">
        <f>(AP825 - AO825 + DY825*1E3/(8.314*(EA825+273.15)) * AR825/DX825 * AQ825) * DX825/(100*DL825) * 1000/(1000 - AP825)</f>
        <v>0</v>
      </c>
      <c r="AO825">
        <v>25.6867873486902</v>
      </c>
      <c r="AP825">
        <v>45.5382727272727</v>
      </c>
      <c r="AQ825">
        <v>-0.00764726484385882</v>
      </c>
      <c r="AR825">
        <v>111.014895509676</v>
      </c>
      <c r="AS825">
        <v>0</v>
      </c>
      <c r="AT825">
        <v>0</v>
      </c>
      <c r="AU825">
        <f>IF(AS825*$H$13&gt;=AW825,1.0,(AW825/(AW825-AS825*$H$13)))</f>
        <v>0</v>
      </c>
      <c r="AV825">
        <f>(AU825-1)*100</f>
        <v>0</v>
      </c>
      <c r="AW825">
        <f>MAX(0,($B$13+$C$13*EF825)/(1+$D$13*EF825)*DY825/(EA825+273)*$E$13)</f>
        <v>0</v>
      </c>
      <c r="AX825" t="s">
        <v>437</v>
      </c>
      <c r="AY825" t="s">
        <v>437</v>
      </c>
      <c r="AZ825">
        <v>0</v>
      </c>
      <c r="BA825">
        <v>0</v>
      </c>
      <c r="BB825">
        <f>1-AZ825/BA825</f>
        <v>0</v>
      </c>
      <c r="BC825">
        <v>0</v>
      </c>
      <c r="BD825" t="s">
        <v>437</v>
      </c>
      <c r="BE825" t="s">
        <v>437</v>
      </c>
      <c r="BF825">
        <v>0</v>
      </c>
      <c r="BG825">
        <v>0</v>
      </c>
      <c r="BH825">
        <f>1-BF825/BG825</f>
        <v>0</v>
      </c>
      <c r="BI825">
        <v>0.5</v>
      </c>
      <c r="BJ825">
        <f>DI825</f>
        <v>0</v>
      </c>
      <c r="BK825">
        <f>L825</f>
        <v>0</v>
      </c>
      <c r="BL825">
        <f>BH825*BI825*BJ825</f>
        <v>0</v>
      </c>
      <c r="BM825">
        <f>(BK825-BC825)/BJ825</f>
        <v>0</v>
      </c>
      <c r="BN825">
        <f>(BA825-BG825)/BG825</f>
        <v>0</v>
      </c>
      <c r="BO825">
        <f>AZ825/(BB825+AZ825/BG825)</f>
        <v>0</v>
      </c>
      <c r="BP825" t="s">
        <v>437</v>
      </c>
      <c r="BQ825">
        <v>0</v>
      </c>
      <c r="BR825">
        <f>IF(BQ825&lt;&gt;0, BQ825, BO825)</f>
        <v>0</v>
      </c>
      <c r="BS825">
        <f>1-BR825/BG825</f>
        <v>0</v>
      </c>
      <c r="BT825">
        <f>(BG825-BF825)/(BG825-BR825)</f>
        <v>0</v>
      </c>
      <c r="BU825">
        <f>(BA825-BG825)/(BA825-BR825)</f>
        <v>0</v>
      </c>
      <c r="BV825">
        <f>(BG825-BF825)/(BG825-AZ825)</f>
        <v>0</v>
      </c>
      <c r="BW825">
        <f>(BA825-BG825)/(BA825-AZ825)</f>
        <v>0</v>
      </c>
      <c r="BX825">
        <f>(BT825*BR825/BF825)</f>
        <v>0</v>
      </c>
      <c r="BY825">
        <f>(1-BX825)</f>
        <v>0</v>
      </c>
      <c r="DH825">
        <f>$B$11*EG825+$C$11*EH825+$F$11*ES825*(1-EV825)</f>
        <v>0</v>
      </c>
      <c r="DI825">
        <f>DH825*DJ825</f>
        <v>0</v>
      </c>
      <c r="DJ825">
        <f>($B$11*$D$9+$C$11*$D$9+$F$11*((FF825+EX825)/MAX(FF825+EX825+FG825, 0.1)*$I$9+FG825/MAX(FF825+EX825+FG825, 0.1)*$J$9))/($B$11+$C$11+$F$11)</f>
        <v>0</v>
      </c>
      <c r="DK825">
        <f>($B$11*$K$9+$C$11*$K$9+$F$11*((FF825+EX825)/MAX(FF825+EX825+FG825, 0.1)*$P$9+FG825/MAX(FF825+EX825+FG825, 0.1)*$Q$9))/($B$11+$C$11+$F$11)</f>
        <v>0</v>
      </c>
      <c r="DL825">
        <v>6</v>
      </c>
      <c r="DM825">
        <v>0.5</v>
      </c>
      <c r="DN825" t="s">
        <v>438</v>
      </c>
      <c r="DO825">
        <v>2</v>
      </c>
      <c r="DP825" t="b">
        <v>1</v>
      </c>
      <c r="DQ825">
        <v>1761422030.84615</v>
      </c>
      <c r="DR825">
        <v>593.540846153846</v>
      </c>
      <c r="DS825">
        <v>642.224384615385</v>
      </c>
      <c r="DT825">
        <v>45.5872076923077</v>
      </c>
      <c r="DU825">
        <v>25.6808076923077</v>
      </c>
      <c r="DV825">
        <v>592.443384615385</v>
      </c>
      <c r="DW825">
        <v>45.6313307692308</v>
      </c>
      <c r="DX825">
        <v>500.012076923077</v>
      </c>
      <c r="DY825">
        <v>90.1955923076923</v>
      </c>
      <c r="DZ825">
        <v>0.0357157153846154</v>
      </c>
      <c r="EA825">
        <v>44.2536461538462</v>
      </c>
      <c r="EB825">
        <v>42.0910769230769</v>
      </c>
      <c r="EC825">
        <v>999.9</v>
      </c>
      <c r="ED825">
        <v>0</v>
      </c>
      <c r="EE825">
        <v>0</v>
      </c>
      <c r="EF825">
        <v>9999.22307692308</v>
      </c>
      <c r="EG825">
        <v>0</v>
      </c>
      <c r="EH825">
        <v>1262.42846153846</v>
      </c>
      <c r="EI825">
        <v>-48.6835076923077</v>
      </c>
      <c r="EJ825">
        <v>621.890615384615</v>
      </c>
      <c r="EK825">
        <v>659.151923076923</v>
      </c>
      <c r="EL825">
        <v>19.9063846153846</v>
      </c>
      <c r="EM825">
        <v>642.224384615385</v>
      </c>
      <c r="EN825">
        <v>25.6808076923077</v>
      </c>
      <c r="EO825">
        <v>4.11176461538462</v>
      </c>
      <c r="EP825">
        <v>2.31629769230769</v>
      </c>
      <c r="EQ825">
        <v>29.3829692307692</v>
      </c>
      <c r="ER825">
        <v>19.7901769230769</v>
      </c>
      <c r="ES825">
        <v>1199.97923076923</v>
      </c>
      <c r="ET825">
        <v>0.966992076923077</v>
      </c>
      <c r="EU825">
        <v>0.0330076384615385</v>
      </c>
      <c r="EV825">
        <v>0</v>
      </c>
      <c r="EW825">
        <v>1179.24769230769</v>
      </c>
      <c r="EX825">
        <v>5.00059</v>
      </c>
      <c r="EY825">
        <v>15009.6</v>
      </c>
      <c r="EZ825">
        <v>10358.5</v>
      </c>
      <c r="FA825">
        <v>57.9418461538462</v>
      </c>
      <c r="FB825">
        <v>59.375</v>
      </c>
      <c r="FC825">
        <v>58.1104615384615</v>
      </c>
      <c r="FD825">
        <v>59.0095384615385</v>
      </c>
      <c r="FE825">
        <v>59.1007692307692</v>
      </c>
      <c r="FF825">
        <v>1155.53846153846</v>
      </c>
      <c r="FG825">
        <v>39.44</v>
      </c>
      <c r="FH825">
        <v>0</v>
      </c>
      <c r="FI825">
        <v>1761421999.3</v>
      </c>
      <c r="FJ825">
        <v>0</v>
      </c>
      <c r="FK825">
        <v>1179.18884615385</v>
      </c>
      <c r="FL825">
        <v>-4.7046153799292</v>
      </c>
      <c r="FM825">
        <v>-66.0581195710559</v>
      </c>
      <c r="FN825">
        <v>15009.1461538462</v>
      </c>
      <c r="FO825">
        <v>15</v>
      </c>
      <c r="FP825">
        <v>0</v>
      </c>
      <c r="FQ825" t="s">
        <v>439</v>
      </c>
      <c r="FR825">
        <v>0</v>
      </c>
      <c r="FS825">
        <v>0</v>
      </c>
      <c r="FT825">
        <v>0</v>
      </c>
      <c r="FU825">
        <v>0</v>
      </c>
      <c r="FV825">
        <v>0</v>
      </c>
      <c r="FW825">
        <v>0</v>
      </c>
      <c r="FX825">
        <v>0</v>
      </c>
      <c r="FY825">
        <v>0</v>
      </c>
      <c r="FZ825">
        <v>0</v>
      </c>
      <c r="GA825">
        <v>0</v>
      </c>
      <c r="GB825">
        <v>0</v>
      </c>
      <c r="GC825">
        <v>-48.3086142857143</v>
      </c>
      <c r="GD825">
        <v>-9.43648051948053</v>
      </c>
      <c r="GE825">
        <v>1.15877370414372</v>
      </c>
      <c r="GF825">
        <v>0</v>
      </c>
      <c r="GG825">
        <v>1179.51470588235</v>
      </c>
      <c r="GH825">
        <v>-4.98640183314816</v>
      </c>
      <c r="GI825">
        <v>0.531873687426966</v>
      </c>
      <c r="GJ825">
        <v>-1</v>
      </c>
      <c r="GK825">
        <v>19.9212333333333</v>
      </c>
      <c r="GL825">
        <v>-0.356961038960991</v>
      </c>
      <c r="GM825">
        <v>0.0368984621351152</v>
      </c>
      <c r="GN825">
        <v>0</v>
      </c>
      <c r="GO825">
        <v>0</v>
      </c>
      <c r="GP825">
        <v>2</v>
      </c>
      <c r="GQ825" t="s">
        <v>473</v>
      </c>
      <c r="GR825">
        <v>3.12803</v>
      </c>
      <c r="GS825">
        <v>2.7133</v>
      </c>
      <c r="GT825">
        <v>0.113762</v>
      </c>
      <c r="GU825">
        <v>0.120319</v>
      </c>
      <c r="GV825">
        <v>0.154861</v>
      </c>
      <c r="GW825">
        <v>0.103459</v>
      </c>
      <c r="GX825">
        <v>32080.3</v>
      </c>
      <c r="GY825">
        <v>33736.9</v>
      </c>
      <c r="GZ825">
        <v>32861.5</v>
      </c>
      <c r="HA825">
        <v>34837.2</v>
      </c>
      <c r="HB825">
        <v>39697.6</v>
      </c>
      <c r="HC825">
        <v>45014.5</v>
      </c>
      <c r="HD825">
        <v>51581.8</v>
      </c>
      <c r="HE825">
        <v>55842.1</v>
      </c>
      <c r="HF825">
        <v>1.72222</v>
      </c>
      <c r="HG825">
        <v>1.57325</v>
      </c>
      <c r="HH825">
        <v>-0.0898391</v>
      </c>
      <c r="HI825">
        <v>0</v>
      </c>
      <c r="HJ825">
        <v>43.5291</v>
      </c>
      <c r="HK825">
        <v>999.9</v>
      </c>
      <c r="HL825">
        <v>55.439</v>
      </c>
      <c r="HM825">
        <v>30.393</v>
      </c>
      <c r="HN825">
        <v>26.7836</v>
      </c>
      <c r="HO825">
        <v>60.0998</v>
      </c>
      <c r="HP825">
        <v>41.5104</v>
      </c>
      <c r="HQ825">
        <v>1</v>
      </c>
      <c r="HR825">
        <v>1.94707</v>
      </c>
      <c r="HS825">
        <v>4.02661</v>
      </c>
      <c r="HT825">
        <v>20.0777</v>
      </c>
      <c r="HU825">
        <v>5.18944</v>
      </c>
      <c r="HV825">
        <v>12.0159</v>
      </c>
      <c r="HW825">
        <v>4.9707</v>
      </c>
      <c r="HX825">
        <v>3.29505</v>
      </c>
      <c r="HY825">
        <v>9999</v>
      </c>
      <c r="HZ825">
        <v>9999</v>
      </c>
      <c r="IA825">
        <v>999.9</v>
      </c>
      <c r="IB825">
        <v>9999</v>
      </c>
      <c r="IC825">
        <v>1.86325</v>
      </c>
      <c r="ID825">
        <v>1.86812</v>
      </c>
      <c r="IE825">
        <v>1.86786</v>
      </c>
      <c r="IF825">
        <v>1.86905</v>
      </c>
      <c r="IG825">
        <v>1.86981</v>
      </c>
      <c r="IH825">
        <v>1.86586</v>
      </c>
      <c r="II825">
        <v>1.86701</v>
      </c>
      <c r="IJ825">
        <v>1.86843</v>
      </c>
      <c r="IK825">
        <v>5</v>
      </c>
      <c r="IL825">
        <v>0</v>
      </c>
      <c r="IM825">
        <v>0</v>
      </c>
      <c r="IN825">
        <v>0</v>
      </c>
      <c r="IO825" t="s">
        <v>441</v>
      </c>
      <c r="IP825" t="s">
        <v>442</v>
      </c>
      <c r="IQ825" t="s">
        <v>443</v>
      </c>
      <c r="IR825" t="s">
        <v>443</v>
      </c>
      <c r="IS825" t="s">
        <v>443</v>
      </c>
      <c r="IT825" t="s">
        <v>443</v>
      </c>
      <c r="IU825">
        <v>0</v>
      </c>
      <c r="IV825">
        <v>100</v>
      </c>
      <c r="IW825">
        <v>100</v>
      </c>
      <c r="IX825">
        <v>1.097</v>
      </c>
      <c r="IY825">
        <v>-0.0441</v>
      </c>
      <c r="IZ825">
        <v>1.09748391826392</v>
      </c>
      <c r="JA825">
        <v>0</v>
      </c>
      <c r="JB825">
        <v>0</v>
      </c>
      <c r="JC825">
        <v>0</v>
      </c>
      <c r="JD825">
        <v>-0.0441141096964596</v>
      </c>
      <c r="JE825">
        <v>0</v>
      </c>
      <c r="JF825">
        <v>0</v>
      </c>
      <c r="JG825">
        <v>0</v>
      </c>
      <c r="JH825">
        <v>5</v>
      </c>
      <c r="JI825">
        <v>2273</v>
      </c>
      <c r="JJ825">
        <v>0</v>
      </c>
      <c r="JK825">
        <v>25</v>
      </c>
      <c r="JL825">
        <v>29357034</v>
      </c>
      <c r="JM825">
        <v>29357034</v>
      </c>
      <c r="JN825">
        <v>1.50024</v>
      </c>
      <c r="JO825">
        <v>2.62207</v>
      </c>
      <c r="JP825">
        <v>1.54785</v>
      </c>
      <c r="JQ825">
        <v>2.31445</v>
      </c>
      <c r="JR825">
        <v>1.64673</v>
      </c>
      <c r="JS825">
        <v>2.37305</v>
      </c>
      <c r="JT825">
        <v>34.2587</v>
      </c>
      <c r="JU825">
        <v>24.1751</v>
      </c>
      <c r="JV825">
        <v>18</v>
      </c>
      <c r="JW825">
        <v>498.825</v>
      </c>
      <c r="JX825">
        <v>392.28</v>
      </c>
      <c r="JY825">
        <v>39.5249</v>
      </c>
      <c r="JZ825">
        <v>49.6145</v>
      </c>
      <c r="KA825">
        <v>30.0012</v>
      </c>
      <c r="KB825">
        <v>49.2722</v>
      </c>
      <c r="KC825">
        <v>49.1331</v>
      </c>
      <c r="KD825">
        <v>30.0442</v>
      </c>
      <c r="KE825">
        <v>0</v>
      </c>
      <c r="KF825">
        <v>100</v>
      </c>
      <c r="KG825">
        <v>39.4705</v>
      </c>
      <c r="KH825">
        <v>690.385</v>
      </c>
      <c r="KI825">
        <v>26.2864</v>
      </c>
      <c r="KJ825">
        <v>93.5391</v>
      </c>
      <c r="KK825">
        <v>90.3739</v>
      </c>
    </row>
    <row r="826" spans="1:297">
      <c r="A826">
        <v>810</v>
      </c>
      <c r="B826">
        <v>1761422044</v>
      </c>
      <c r="C826">
        <v>13863</v>
      </c>
      <c r="D826" t="s">
        <v>2070</v>
      </c>
      <c r="E826" t="s">
        <v>2071</v>
      </c>
      <c r="F826">
        <v>5</v>
      </c>
      <c r="G826" t="s">
        <v>1989</v>
      </c>
      <c r="H826" t="s">
        <v>436</v>
      </c>
      <c r="I826">
        <v>1761422035.84615</v>
      </c>
      <c r="J826">
        <f>(K826)/1000</f>
        <v>0</v>
      </c>
      <c r="K826">
        <f>IF(DP826, AN826, AH826)</f>
        <v>0</v>
      </c>
      <c r="L826">
        <f>IF(DP826, AI826, AG826)</f>
        <v>0</v>
      </c>
      <c r="M826">
        <f>DR826 - IF(AU826&gt;1, L826*DL826*100.0/(AW826), 0)</f>
        <v>0</v>
      </c>
      <c r="N826">
        <f>((T826-J826/2)*M826-L826)/(T826+J826/2)</f>
        <v>0</v>
      </c>
      <c r="O826">
        <f>N826*(DY826+DZ826)/1000.0</f>
        <v>0</v>
      </c>
      <c r="P826">
        <f>(DR826 - IF(AU826&gt;1, L826*DL826*100.0/(AW826), 0))*(DY826+DZ826)/1000.0</f>
        <v>0</v>
      </c>
      <c r="Q826">
        <f>2.0/((1/S826-1/R826)+SIGN(S826)*SQRT((1/S826-1/R826)*(1/S826-1/R826) + 4*DM826/((DM826+1)*(DM826+1))*(2*1/S826*1/R826-1/R826*1/R826)))</f>
        <v>0</v>
      </c>
      <c r="R826">
        <f>IF(LEFT(DN826,1)&lt;&gt;"0",IF(LEFT(DN826,1)="1",3.0,DO826),$D$5+$E$5*(EF826*DY826/($K$5*1000))+$F$5*(EF826*DY826/($K$5*1000))*MAX(MIN(DL826,$J$5),$I$5)*MAX(MIN(DL826,$J$5),$I$5)+$G$5*MAX(MIN(DL826,$J$5),$I$5)*(EF826*DY826/($K$5*1000))+$H$5*(EF826*DY826/($K$5*1000))*(EF826*DY826/($K$5*1000)))</f>
        <v>0</v>
      </c>
      <c r="S826">
        <f>J826*(1000-(1000*0.61365*exp(17.502*W826/(240.97+W826))/(DY826+DZ826)+DT826)/2)/(1000*0.61365*exp(17.502*W826/(240.97+W826))/(DY826+DZ826)-DT826)</f>
        <v>0</v>
      </c>
      <c r="T826">
        <f>1/((DM826+1)/(Q826/1.6)+1/(R826/1.37)) + DM826/((DM826+1)/(Q826/1.6) + DM826/(R826/1.37))</f>
        <v>0</v>
      </c>
      <c r="U826">
        <f>(DH826*DK826)</f>
        <v>0</v>
      </c>
      <c r="V826">
        <f>(EA826+(U826+2*0.95*5.67E-8*(((EA826+$B$7)+273)^4-(EA826+273)^4)-44100*J826)/(1.84*29.3*R826+8*0.95*5.67E-8*(EA826+273)^3))</f>
        <v>0</v>
      </c>
      <c r="W826">
        <f>($C$7*EB826+$D$7*EC826+$E$7*V826)</f>
        <v>0</v>
      </c>
      <c r="X826">
        <f>0.61365*exp(17.502*W826/(240.97+W826))</f>
        <v>0</v>
      </c>
      <c r="Y826">
        <f>(Z826/AA826*100)</f>
        <v>0</v>
      </c>
      <c r="Z826">
        <f>DT826*(DY826+DZ826)/1000</f>
        <v>0</v>
      </c>
      <c r="AA826">
        <f>0.61365*exp(17.502*EA826/(240.97+EA826))</f>
        <v>0</v>
      </c>
      <c r="AB826">
        <f>(X826-DT826*(DY826+DZ826)/1000)</f>
        <v>0</v>
      </c>
      <c r="AC826">
        <f>(-J826*44100)</f>
        <v>0</v>
      </c>
      <c r="AD826">
        <f>2*29.3*R826*0.92*(EA826-W826)</f>
        <v>0</v>
      </c>
      <c r="AE826">
        <f>2*0.95*5.67E-8*(((EA826+$B$7)+273)^4-(W826+273)^4)</f>
        <v>0</v>
      </c>
      <c r="AF826">
        <f>U826+AE826+AC826+AD826</f>
        <v>0</v>
      </c>
      <c r="AG826">
        <f>DX826*AU826*(DS826-DR826*(1000-AU826*DU826)/(1000-AU826*DT826))/(100*DL826)</f>
        <v>0</v>
      </c>
      <c r="AH826">
        <f>1000*DX826*AU826*(DT826-DU826)/(100*DL826*(1000-AU826*DT826))</f>
        <v>0</v>
      </c>
      <c r="AI826">
        <f>(AJ826 - AK826 - DY826*1E3/(8.314*(EA826+273.15)) * AM826/DX826 * AL826) * DX826/(100*DL826) * (1000 - DU826)/1000</f>
        <v>0</v>
      </c>
      <c r="AJ826">
        <v>694.05016982384</v>
      </c>
      <c r="AK826">
        <v>663.275527272727</v>
      </c>
      <c r="AL826">
        <v>3.52810612211891</v>
      </c>
      <c r="AM826">
        <v>65.5647914512343</v>
      </c>
      <c r="AN826">
        <f>(AP826 - AO826 + DY826*1E3/(8.314*(EA826+273.15)) * AR826/DX826 * AQ826) * DX826/(100*DL826) * 1000/(1000 - AP826)</f>
        <v>0</v>
      </c>
      <c r="AO826">
        <v>25.6926687557769</v>
      </c>
      <c r="AP826">
        <v>45.4935884848485</v>
      </c>
      <c r="AQ826">
        <v>-0.00950338080376099</v>
      </c>
      <c r="AR826">
        <v>111.014895509676</v>
      </c>
      <c r="AS826">
        <v>0</v>
      </c>
      <c r="AT826">
        <v>0</v>
      </c>
      <c r="AU826">
        <f>IF(AS826*$H$13&gt;=AW826,1.0,(AW826/(AW826-AS826*$H$13)))</f>
        <v>0</v>
      </c>
      <c r="AV826">
        <f>(AU826-1)*100</f>
        <v>0</v>
      </c>
      <c r="AW826">
        <f>MAX(0,($B$13+$C$13*EF826)/(1+$D$13*EF826)*DY826/(EA826+273)*$E$13)</f>
        <v>0</v>
      </c>
      <c r="AX826" t="s">
        <v>437</v>
      </c>
      <c r="AY826" t="s">
        <v>437</v>
      </c>
      <c r="AZ826">
        <v>0</v>
      </c>
      <c r="BA826">
        <v>0</v>
      </c>
      <c r="BB826">
        <f>1-AZ826/BA826</f>
        <v>0</v>
      </c>
      <c r="BC826">
        <v>0</v>
      </c>
      <c r="BD826" t="s">
        <v>437</v>
      </c>
      <c r="BE826" t="s">
        <v>437</v>
      </c>
      <c r="BF826">
        <v>0</v>
      </c>
      <c r="BG826">
        <v>0</v>
      </c>
      <c r="BH826">
        <f>1-BF826/BG826</f>
        <v>0</v>
      </c>
      <c r="BI826">
        <v>0.5</v>
      </c>
      <c r="BJ826">
        <f>DI826</f>
        <v>0</v>
      </c>
      <c r="BK826">
        <f>L826</f>
        <v>0</v>
      </c>
      <c r="BL826">
        <f>BH826*BI826*BJ826</f>
        <v>0</v>
      </c>
      <c r="BM826">
        <f>(BK826-BC826)/BJ826</f>
        <v>0</v>
      </c>
      <c r="BN826">
        <f>(BA826-BG826)/BG826</f>
        <v>0</v>
      </c>
      <c r="BO826">
        <f>AZ826/(BB826+AZ826/BG826)</f>
        <v>0</v>
      </c>
      <c r="BP826" t="s">
        <v>437</v>
      </c>
      <c r="BQ826">
        <v>0</v>
      </c>
      <c r="BR826">
        <f>IF(BQ826&lt;&gt;0, BQ826, BO826)</f>
        <v>0</v>
      </c>
      <c r="BS826">
        <f>1-BR826/BG826</f>
        <v>0</v>
      </c>
      <c r="BT826">
        <f>(BG826-BF826)/(BG826-BR826)</f>
        <v>0</v>
      </c>
      <c r="BU826">
        <f>(BA826-BG826)/(BA826-BR826)</f>
        <v>0</v>
      </c>
      <c r="BV826">
        <f>(BG826-BF826)/(BG826-AZ826)</f>
        <v>0</v>
      </c>
      <c r="BW826">
        <f>(BA826-BG826)/(BA826-AZ826)</f>
        <v>0</v>
      </c>
      <c r="BX826">
        <f>(BT826*BR826/BF826)</f>
        <v>0</v>
      </c>
      <c r="BY826">
        <f>(1-BX826)</f>
        <v>0</v>
      </c>
      <c r="DH826">
        <f>$B$11*EG826+$C$11*EH826+$F$11*ES826*(1-EV826)</f>
        <v>0</v>
      </c>
      <c r="DI826">
        <f>DH826*DJ826</f>
        <v>0</v>
      </c>
      <c r="DJ826">
        <f>($B$11*$D$9+$C$11*$D$9+$F$11*((FF826+EX826)/MAX(FF826+EX826+FG826, 0.1)*$I$9+FG826/MAX(FF826+EX826+FG826, 0.1)*$J$9))/($B$11+$C$11+$F$11)</f>
        <v>0</v>
      </c>
      <c r="DK826">
        <f>($B$11*$K$9+$C$11*$K$9+$F$11*((FF826+EX826)/MAX(FF826+EX826+FG826, 0.1)*$P$9+FG826/MAX(FF826+EX826+FG826, 0.1)*$Q$9))/($B$11+$C$11+$F$11)</f>
        <v>0</v>
      </c>
      <c r="DL826">
        <v>6</v>
      </c>
      <c r="DM826">
        <v>0.5</v>
      </c>
      <c r="DN826" t="s">
        <v>438</v>
      </c>
      <c r="DO826">
        <v>2</v>
      </c>
      <c r="DP826" t="b">
        <v>1</v>
      </c>
      <c r="DQ826">
        <v>1761422035.84615</v>
      </c>
      <c r="DR826">
        <v>609.599615384615</v>
      </c>
      <c r="DS826">
        <v>659.436461538462</v>
      </c>
      <c r="DT826">
        <v>45.5519307692308</v>
      </c>
      <c r="DU826">
        <v>25.6858384615385</v>
      </c>
      <c r="DV826">
        <v>608.502076923077</v>
      </c>
      <c r="DW826">
        <v>45.5960615384615</v>
      </c>
      <c r="DX826">
        <v>500.012076923077</v>
      </c>
      <c r="DY826">
        <v>90.1952538461538</v>
      </c>
      <c r="DZ826">
        <v>0.0357369615384615</v>
      </c>
      <c r="EA826">
        <v>44.2466153846154</v>
      </c>
      <c r="EB826">
        <v>42.0967461538462</v>
      </c>
      <c r="EC826">
        <v>999.9</v>
      </c>
      <c r="ED826">
        <v>0</v>
      </c>
      <c r="EE826">
        <v>0</v>
      </c>
      <c r="EF826">
        <v>9992.20615384615</v>
      </c>
      <c r="EG826">
        <v>0</v>
      </c>
      <c r="EH826">
        <v>1262.39538461538</v>
      </c>
      <c r="EI826">
        <v>-49.8369769230769</v>
      </c>
      <c r="EJ826">
        <v>638.692615384615</v>
      </c>
      <c r="EK826">
        <v>676.821307692308</v>
      </c>
      <c r="EL826">
        <v>19.8660846153846</v>
      </c>
      <c r="EM826">
        <v>659.436461538462</v>
      </c>
      <c r="EN826">
        <v>25.6858384615385</v>
      </c>
      <c r="EO826">
        <v>4.10856846153846</v>
      </c>
      <c r="EP826">
        <v>2.31674230769231</v>
      </c>
      <c r="EQ826">
        <v>29.3694846153846</v>
      </c>
      <c r="ER826">
        <v>19.7932692307692</v>
      </c>
      <c r="ES826">
        <v>1199.97153846154</v>
      </c>
      <c r="ET826">
        <v>0.966992153846154</v>
      </c>
      <c r="EU826">
        <v>0.0330076230769231</v>
      </c>
      <c r="EV826">
        <v>0</v>
      </c>
      <c r="EW826">
        <v>1178.78923076923</v>
      </c>
      <c r="EX826">
        <v>5.00059</v>
      </c>
      <c r="EY826">
        <v>15004.1384615385</v>
      </c>
      <c r="EZ826">
        <v>10358.4307692308</v>
      </c>
      <c r="FA826">
        <v>57.9612307692308</v>
      </c>
      <c r="FB826">
        <v>59.375</v>
      </c>
      <c r="FC826">
        <v>58.1201538461538</v>
      </c>
      <c r="FD826">
        <v>59.0143076923077</v>
      </c>
      <c r="FE826">
        <v>59.1153076923077</v>
      </c>
      <c r="FF826">
        <v>1155.53153846154</v>
      </c>
      <c r="FG826">
        <v>39.44</v>
      </c>
      <c r="FH826">
        <v>0</v>
      </c>
      <c r="FI826">
        <v>1761422004.1</v>
      </c>
      <c r="FJ826">
        <v>0</v>
      </c>
      <c r="FK826">
        <v>1178.77192307692</v>
      </c>
      <c r="FL826">
        <v>-5.88683759953857</v>
      </c>
      <c r="FM826">
        <v>-63.0085469807672</v>
      </c>
      <c r="FN826">
        <v>15003.8076923077</v>
      </c>
      <c r="FO826">
        <v>15</v>
      </c>
      <c r="FP826">
        <v>0</v>
      </c>
      <c r="FQ826" t="s">
        <v>439</v>
      </c>
      <c r="FR826">
        <v>0</v>
      </c>
      <c r="FS826">
        <v>0</v>
      </c>
      <c r="FT826">
        <v>0</v>
      </c>
      <c r="FU826">
        <v>0</v>
      </c>
      <c r="FV826">
        <v>0</v>
      </c>
      <c r="FW826">
        <v>0</v>
      </c>
      <c r="FX826">
        <v>0</v>
      </c>
      <c r="FY826">
        <v>0</v>
      </c>
      <c r="FZ826">
        <v>0</v>
      </c>
      <c r="GA826">
        <v>0</v>
      </c>
      <c r="GB826">
        <v>0</v>
      </c>
      <c r="GC826">
        <v>-49.256125</v>
      </c>
      <c r="GD826">
        <v>-12.5689308270677</v>
      </c>
      <c r="GE826">
        <v>1.33413482934634</v>
      </c>
      <c r="GF826">
        <v>0</v>
      </c>
      <c r="GG826">
        <v>1179.02205882353</v>
      </c>
      <c r="GH826">
        <v>-5.36822001089153</v>
      </c>
      <c r="GI826">
        <v>0.559736174259887</v>
      </c>
      <c r="GJ826">
        <v>-1</v>
      </c>
      <c r="GK826">
        <v>19.884365</v>
      </c>
      <c r="GL826">
        <v>-0.483622556391001</v>
      </c>
      <c r="GM826">
        <v>0.0466470714514855</v>
      </c>
      <c r="GN826">
        <v>0</v>
      </c>
      <c r="GO826">
        <v>0</v>
      </c>
      <c r="GP826">
        <v>2</v>
      </c>
      <c r="GQ826" t="s">
        <v>473</v>
      </c>
      <c r="GR826">
        <v>3.12794</v>
      </c>
      <c r="GS826">
        <v>2.71365</v>
      </c>
      <c r="GT826">
        <v>0.115948</v>
      </c>
      <c r="GU826">
        <v>0.122342</v>
      </c>
      <c r="GV826">
        <v>0.154762</v>
      </c>
      <c r="GW826">
        <v>0.103466</v>
      </c>
      <c r="GX826">
        <v>32000.4</v>
      </c>
      <c r="GY826">
        <v>33658</v>
      </c>
      <c r="GZ826">
        <v>32860.9</v>
      </c>
      <c r="HA826">
        <v>34836.1</v>
      </c>
      <c r="HB826">
        <v>39701.6</v>
      </c>
      <c r="HC826">
        <v>45013.2</v>
      </c>
      <c r="HD826">
        <v>51581</v>
      </c>
      <c r="HE826">
        <v>55840.7</v>
      </c>
      <c r="HF826">
        <v>1.72218</v>
      </c>
      <c r="HG826">
        <v>1.5734</v>
      </c>
      <c r="HH826">
        <v>-0.091441</v>
      </c>
      <c r="HI826">
        <v>0</v>
      </c>
      <c r="HJ826">
        <v>43.544</v>
      </c>
      <c r="HK826">
        <v>999.9</v>
      </c>
      <c r="HL826">
        <v>55.439</v>
      </c>
      <c r="HM826">
        <v>30.393</v>
      </c>
      <c r="HN826">
        <v>26.785</v>
      </c>
      <c r="HO826">
        <v>60.1098</v>
      </c>
      <c r="HP826">
        <v>41.4263</v>
      </c>
      <c r="HQ826">
        <v>1</v>
      </c>
      <c r="HR826">
        <v>1.94841</v>
      </c>
      <c r="HS826">
        <v>4.13644</v>
      </c>
      <c r="HT826">
        <v>20.075</v>
      </c>
      <c r="HU826">
        <v>5.19033</v>
      </c>
      <c r="HV826">
        <v>12.0159</v>
      </c>
      <c r="HW826">
        <v>4.9707</v>
      </c>
      <c r="HX826">
        <v>3.29497</v>
      </c>
      <c r="HY826">
        <v>9999</v>
      </c>
      <c r="HZ826">
        <v>9999</v>
      </c>
      <c r="IA826">
        <v>999.9</v>
      </c>
      <c r="IB826">
        <v>9999</v>
      </c>
      <c r="IC826">
        <v>1.86325</v>
      </c>
      <c r="ID826">
        <v>1.86813</v>
      </c>
      <c r="IE826">
        <v>1.86786</v>
      </c>
      <c r="IF826">
        <v>1.86905</v>
      </c>
      <c r="IG826">
        <v>1.86981</v>
      </c>
      <c r="IH826">
        <v>1.8659</v>
      </c>
      <c r="II826">
        <v>1.86702</v>
      </c>
      <c r="IJ826">
        <v>1.86844</v>
      </c>
      <c r="IK826">
        <v>5</v>
      </c>
      <c r="IL826">
        <v>0</v>
      </c>
      <c r="IM826">
        <v>0</v>
      </c>
      <c r="IN826">
        <v>0</v>
      </c>
      <c r="IO826" t="s">
        <v>441</v>
      </c>
      <c r="IP826" t="s">
        <v>442</v>
      </c>
      <c r="IQ826" t="s">
        <v>443</v>
      </c>
      <c r="IR826" t="s">
        <v>443</v>
      </c>
      <c r="IS826" t="s">
        <v>443</v>
      </c>
      <c r="IT826" t="s">
        <v>443</v>
      </c>
      <c r="IU826">
        <v>0</v>
      </c>
      <c r="IV826">
        <v>100</v>
      </c>
      <c r="IW826">
        <v>100</v>
      </c>
      <c r="IX826">
        <v>1.098</v>
      </c>
      <c r="IY826">
        <v>-0.0441</v>
      </c>
      <c r="IZ826">
        <v>1.09748391826392</v>
      </c>
      <c r="JA826">
        <v>0</v>
      </c>
      <c r="JB826">
        <v>0</v>
      </c>
      <c r="JC826">
        <v>0</v>
      </c>
      <c r="JD826">
        <v>-0.0441141096964596</v>
      </c>
      <c r="JE826">
        <v>0</v>
      </c>
      <c r="JF826">
        <v>0</v>
      </c>
      <c r="JG826">
        <v>0</v>
      </c>
      <c r="JH826">
        <v>5</v>
      </c>
      <c r="JI826">
        <v>2273</v>
      </c>
      <c r="JJ826">
        <v>0</v>
      </c>
      <c r="JK826">
        <v>25</v>
      </c>
      <c r="JL826">
        <v>29357034.1</v>
      </c>
      <c r="JM826">
        <v>29357034.1</v>
      </c>
      <c r="JN826">
        <v>1.53076</v>
      </c>
      <c r="JO826">
        <v>2.61841</v>
      </c>
      <c r="JP826">
        <v>1.54785</v>
      </c>
      <c r="JQ826">
        <v>2.31445</v>
      </c>
      <c r="JR826">
        <v>1.64551</v>
      </c>
      <c r="JS826">
        <v>2.37183</v>
      </c>
      <c r="JT826">
        <v>34.2587</v>
      </c>
      <c r="JU826">
        <v>24.1751</v>
      </c>
      <c r="JV826">
        <v>18</v>
      </c>
      <c r="JW826">
        <v>498.788</v>
      </c>
      <c r="JX826">
        <v>392.372</v>
      </c>
      <c r="JY826">
        <v>39.4296</v>
      </c>
      <c r="JZ826">
        <v>49.62</v>
      </c>
      <c r="KA826">
        <v>30.0013</v>
      </c>
      <c r="KB826">
        <v>49.2722</v>
      </c>
      <c r="KC826">
        <v>49.1331</v>
      </c>
      <c r="KD826">
        <v>30.6629</v>
      </c>
      <c r="KE826">
        <v>0</v>
      </c>
      <c r="KF826">
        <v>100</v>
      </c>
      <c r="KG826">
        <v>39.3713</v>
      </c>
      <c r="KH826">
        <v>710.628</v>
      </c>
      <c r="KI826">
        <v>26.2864</v>
      </c>
      <c r="KJ826">
        <v>93.5375</v>
      </c>
      <c r="KK826">
        <v>90.3714</v>
      </c>
    </row>
    <row r="827" spans="1:297">
      <c r="A827">
        <v>811</v>
      </c>
      <c r="B827">
        <v>1761422049</v>
      </c>
      <c r="C827">
        <v>13868</v>
      </c>
      <c r="D827" t="s">
        <v>2072</v>
      </c>
      <c r="E827" t="s">
        <v>2073</v>
      </c>
      <c r="F827">
        <v>5</v>
      </c>
      <c r="G827" t="s">
        <v>1989</v>
      </c>
      <c r="H827" t="s">
        <v>436</v>
      </c>
      <c r="I827">
        <v>1761422040.84615</v>
      </c>
      <c r="J827">
        <f>(K827)/1000</f>
        <v>0</v>
      </c>
      <c r="K827">
        <f>IF(DP827, AN827, AH827)</f>
        <v>0</v>
      </c>
      <c r="L827">
        <f>IF(DP827, AI827, AG827)</f>
        <v>0</v>
      </c>
      <c r="M827">
        <f>DR827 - IF(AU827&gt;1, L827*DL827*100.0/(AW827), 0)</f>
        <v>0</v>
      </c>
      <c r="N827">
        <f>((T827-J827/2)*M827-L827)/(T827+J827/2)</f>
        <v>0</v>
      </c>
      <c r="O827">
        <f>N827*(DY827+DZ827)/1000.0</f>
        <v>0</v>
      </c>
      <c r="P827">
        <f>(DR827 - IF(AU827&gt;1, L827*DL827*100.0/(AW827), 0))*(DY827+DZ827)/1000.0</f>
        <v>0</v>
      </c>
      <c r="Q827">
        <f>2.0/((1/S827-1/R827)+SIGN(S827)*SQRT((1/S827-1/R827)*(1/S827-1/R827) + 4*DM827/((DM827+1)*(DM827+1))*(2*1/S827*1/R827-1/R827*1/R827)))</f>
        <v>0</v>
      </c>
      <c r="R827">
        <f>IF(LEFT(DN827,1)&lt;&gt;"0",IF(LEFT(DN827,1)="1",3.0,DO827),$D$5+$E$5*(EF827*DY827/($K$5*1000))+$F$5*(EF827*DY827/($K$5*1000))*MAX(MIN(DL827,$J$5),$I$5)*MAX(MIN(DL827,$J$5),$I$5)+$G$5*MAX(MIN(DL827,$J$5),$I$5)*(EF827*DY827/($K$5*1000))+$H$5*(EF827*DY827/($K$5*1000))*(EF827*DY827/($K$5*1000)))</f>
        <v>0</v>
      </c>
      <c r="S827">
        <f>J827*(1000-(1000*0.61365*exp(17.502*W827/(240.97+W827))/(DY827+DZ827)+DT827)/2)/(1000*0.61365*exp(17.502*W827/(240.97+W827))/(DY827+DZ827)-DT827)</f>
        <v>0</v>
      </c>
      <c r="T827">
        <f>1/((DM827+1)/(Q827/1.6)+1/(R827/1.37)) + DM827/((DM827+1)/(Q827/1.6) + DM827/(R827/1.37))</f>
        <v>0</v>
      </c>
      <c r="U827">
        <f>(DH827*DK827)</f>
        <v>0</v>
      </c>
      <c r="V827">
        <f>(EA827+(U827+2*0.95*5.67E-8*(((EA827+$B$7)+273)^4-(EA827+273)^4)-44100*J827)/(1.84*29.3*R827+8*0.95*5.67E-8*(EA827+273)^3))</f>
        <v>0</v>
      </c>
      <c r="W827">
        <f>($C$7*EB827+$D$7*EC827+$E$7*V827)</f>
        <v>0</v>
      </c>
      <c r="X827">
        <f>0.61365*exp(17.502*W827/(240.97+W827))</f>
        <v>0</v>
      </c>
      <c r="Y827">
        <f>(Z827/AA827*100)</f>
        <v>0</v>
      </c>
      <c r="Z827">
        <f>DT827*(DY827+DZ827)/1000</f>
        <v>0</v>
      </c>
      <c r="AA827">
        <f>0.61365*exp(17.502*EA827/(240.97+EA827))</f>
        <v>0</v>
      </c>
      <c r="AB827">
        <f>(X827-DT827*(DY827+DZ827)/1000)</f>
        <v>0</v>
      </c>
      <c r="AC827">
        <f>(-J827*44100)</f>
        <v>0</v>
      </c>
      <c r="AD827">
        <f>2*29.3*R827*0.92*(EA827-W827)</f>
        <v>0</v>
      </c>
      <c r="AE827">
        <f>2*0.95*5.67E-8*(((EA827+$B$7)+273)^4-(W827+273)^4)</f>
        <v>0</v>
      </c>
      <c r="AF827">
        <f>U827+AE827+AC827+AD827</f>
        <v>0</v>
      </c>
      <c r="AG827">
        <f>DX827*AU827*(DS827-DR827*(1000-AU827*DU827)/(1000-AU827*DT827))/(100*DL827)</f>
        <v>0</v>
      </c>
      <c r="AH827">
        <f>1000*DX827*AU827*(DT827-DU827)/(100*DL827*(1000-AU827*DT827))</f>
        <v>0</v>
      </c>
      <c r="AI827">
        <f>(AJ827 - AK827 - DY827*1E3/(8.314*(EA827+273.15)) * AM827/DX827 * AL827) * DX827/(100*DL827) * (1000 - DU827)/1000</f>
        <v>0</v>
      </c>
      <c r="AJ827">
        <v>710.46679954</v>
      </c>
      <c r="AK827">
        <v>679.876078787879</v>
      </c>
      <c r="AL827">
        <v>3.30659432777178</v>
      </c>
      <c r="AM827">
        <v>65.5647914512343</v>
      </c>
      <c r="AN827">
        <f>(AP827 - AO827 + DY827*1E3/(8.314*(EA827+273.15)) * AR827/DX827 * AQ827) * DX827/(100*DL827) * 1000/(1000 - AP827)</f>
        <v>0</v>
      </c>
      <c r="AO827">
        <v>25.6939953134517</v>
      </c>
      <c r="AP827">
        <v>45.4790921212121</v>
      </c>
      <c r="AQ827">
        <v>-0.000979691237559552</v>
      </c>
      <c r="AR827">
        <v>111.014895509676</v>
      </c>
      <c r="AS827">
        <v>0</v>
      </c>
      <c r="AT827">
        <v>0</v>
      </c>
      <c r="AU827">
        <f>IF(AS827*$H$13&gt;=AW827,1.0,(AW827/(AW827-AS827*$H$13)))</f>
        <v>0</v>
      </c>
      <c r="AV827">
        <f>(AU827-1)*100</f>
        <v>0</v>
      </c>
      <c r="AW827">
        <f>MAX(0,($B$13+$C$13*EF827)/(1+$D$13*EF827)*DY827/(EA827+273)*$E$13)</f>
        <v>0</v>
      </c>
      <c r="AX827" t="s">
        <v>437</v>
      </c>
      <c r="AY827" t="s">
        <v>437</v>
      </c>
      <c r="AZ827">
        <v>0</v>
      </c>
      <c r="BA827">
        <v>0</v>
      </c>
      <c r="BB827">
        <f>1-AZ827/BA827</f>
        <v>0</v>
      </c>
      <c r="BC827">
        <v>0</v>
      </c>
      <c r="BD827" t="s">
        <v>437</v>
      </c>
      <c r="BE827" t="s">
        <v>437</v>
      </c>
      <c r="BF827">
        <v>0</v>
      </c>
      <c r="BG827">
        <v>0</v>
      </c>
      <c r="BH827">
        <f>1-BF827/BG827</f>
        <v>0</v>
      </c>
      <c r="BI827">
        <v>0.5</v>
      </c>
      <c r="BJ827">
        <f>DI827</f>
        <v>0</v>
      </c>
      <c r="BK827">
        <f>L827</f>
        <v>0</v>
      </c>
      <c r="BL827">
        <f>BH827*BI827*BJ827</f>
        <v>0</v>
      </c>
      <c r="BM827">
        <f>(BK827-BC827)/BJ827</f>
        <v>0</v>
      </c>
      <c r="BN827">
        <f>(BA827-BG827)/BG827</f>
        <v>0</v>
      </c>
      <c r="BO827">
        <f>AZ827/(BB827+AZ827/BG827)</f>
        <v>0</v>
      </c>
      <c r="BP827" t="s">
        <v>437</v>
      </c>
      <c r="BQ827">
        <v>0</v>
      </c>
      <c r="BR827">
        <f>IF(BQ827&lt;&gt;0, BQ827, BO827)</f>
        <v>0</v>
      </c>
      <c r="BS827">
        <f>1-BR827/BG827</f>
        <v>0</v>
      </c>
      <c r="BT827">
        <f>(BG827-BF827)/(BG827-BR827)</f>
        <v>0</v>
      </c>
      <c r="BU827">
        <f>(BA827-BG827)/(BA827-BR827)</f>
        <v>0</v>
      </c>
      <c r="BV827">
        <f>(BG827-BF827)/(BG827-AZ827)</f>
        <v>0</v>
      </c>
      <c r="BW827">
        <f>(BA827-BG827)/(BA827-AZ827)</f>
        <v>0</v>
      </c>
      <c r="BX827">
        <f>(BT827*BR827/BF827)</f>
        <v>0</v>
      </c>
      <c r="BY827">
        <f>(1-BX827)</f>
        <v>0</v>
      </c>
      <c r="DH827">
        <f>$B$11*EG827+$C$11*EH827+$F$11*ES827*(1-EV827)</f>
        <v>0</v>
      </c>
      <c r="DI827">
        <f>DH827*DJ827</f>
        <v>0</v>
      </c>
      <c r="DJ827">
        <f>($B$11*$D$9+$C$11*$D$9+$F$11*((FF827+EX827)/MAX(FF827+EX827+FG827, 0.1)*$I$9+FG827/MAX(FF827+EX827+FG827, 0.1)*$J$9))/($B$11+$C$11+$F$11)</f>
        <v>0</v>
      </c>
      <c r="DK827">
        <f>($B$11*$K$9+$C$11*$K$9+$F$11*((FF827+EX827)/MAX(FF827+EX827+FG827, 0.1)*$P$9+FG827/MAX(FF827+EX827+FG827, 0.1)*$Q$9))/($B$11+$C$11+$F$11)</f>
        <v>0</v>
      </c>
      <c r="DL827">
        <v>6</v>
      </c>
      <c r="DM827">
        <v>0.5</v>
      </c>
      <c r="DN827" t="s">
        <v>438</v>
      </c>
      <c r="DO827">
        <v>2</v>
      </c>
      <c r="DP827" t="b">
        <v>1</v>
      </c>
      <c r="DQ827">
        <v>1761422040.84615</v>
      </c>
      <c r="DR827">
        <v>625.836538461538</v>
      </c>
      <c r="DS827">
        <v>676.100384615385</v>
      </c>
      <c r="DT827">
        <v>45.5177538461539</v>
      </c>
      <c r="DU827">
        <v>25.6900769230769</v>
      </c>
      <c r="DV827">
        <v>624.739153846154</v>
      </c>
      <c r="DW827">
        <v>45.5618769230769</v>
      </c>
      <c r="DX827">
        <v>500.02</v>
      </c>
      <c r="DY827">
        <v>90.1941846153846</v>
      </c>
      <c r="DZ827">
        <v>0.0357152076923077</v>
      </c>
      <c r="EA827">
        <v>44.2377615384615</v>
      </c>
      <c r="EB827">
        <v>42.0929076923077</v>
      </c>
      <c r="EC827">
        <v>999.9</v>
      </c>
      <c r="ED827">
        <v>0</v>
      </c>
      <c r="EE827">
        <v>0</v>
      </c>
      <c r="EF827">
        <v>9994.41846153846</v>
      </c>
      <c r="EG827">
        <v>0</v>
      </c>
      <c r="EH827">
        <v>1262.36384615385</v>
      </c>
      <c r="EI827">
        <v>-50.264</v>
      </c>
      <c r="EJ827">
        <v>655.681076923077</v>
      </c>
      <c r="EK827">
        <v>693.927692307692</v>
      </c>
      <c r="EL827">
        <v>19.8276846153846</v>
      </c>
      <c r="EM827">
        <v>676.100384615385</v>
      </c>
      <c r="EN827">
        <v>25.6900769230769</v>
      </c>
      <c r="EO827">
        <v>4.10543692307692</v>
      </c>
      <c r="EP827">
        <v>2.31709615384615</v>
      </c>
      <c r="EQ827">
        <v>29.3562846153846</v>
      </c>
      <c r="ER827">
        <v>19.7957461538462</v>
      </c>
      <c r="ES827">
        <v>1199.96538461538</v>
      </c>
      <c r="ET827">
        <v>0.966992153846154</v>
      </c>
      <c r="EU827">
        <v>0.0330076230769231</v>
      </c>
      <c r="EV827">
        <v>0</v>
      </c>
      <c r="EW827">
        <v>1178.27923076923</v>
      </c>
      <c r="EX827">
        <v>5.00059</v>
      </c>
      <c r="EY827">
        <v>14998.5</v>
      </c>
      <c r="EZ827">
        <v>10358.3846153846</v>
      </c>
      <c r="FA827">
        <v>57.9806153846154</v>
      </c>
      <c r="FB827">
        <v>59.3797692307692</v>
      </c>
      <c r="FC827">
        <v>58.125</v>
      </c>
      <c r="FD827">
        <v>59.0333846153846</v>
      </c>
      <c r="FE827">
        <v>59.125</v>
      </c>
      <c r="FF827">
        <v>1155.52538461538</v>
      </c>
      <c r="FG827">
        <v>39.44</v>
      </c>
      <c r="FH827">
        <v>0</v>
      </c>
      <c r="FI827">
        <v>1761422009.5</v>
      </c>
      <c r="FJ827">
        <v>0</v>
      </c>
      <c r="FK827">
        <v>1178.1904</v>
      </c>
      <c r="FL827">
        <v>-6.61769228960747</v>
      </c>
      <c r="FM827">
        <v>-70.2076921977255</v>
      </c>
      <c r="FN827">
        <v>14997.42</v>
      </c>
      <c r="FO827">
        <v>15</v>
      </c>
      <c r="FP827">
        <v>0</v>
      </c>
      <c r="FQ827" t="s">
        <v>439</v>
      </c>
      <c r="FR827">
        <v>0</v>
      </c>
      <c r="FS827">
        <v>0</v>
      </c>
      <c r="FT827">
        <v>0</v>
      </c>
      <c r="FU827">
        <v>0</v>
      </c>
      <c r="FV827">
        <v>0</v>
      </c>
      <c r="FW827">
        <v>0</v>
      </c>
      <c r="FX827">
        <v>0</v>
      </c>
      <c r="FY827">
        <v>0</v>
      </c>
      <c r="FZ827">
        <v>0</v>
      </c>
      <c r="GA827">
        <v>0</v>
      </c>
      <c r="GB827">
        <v>0</v>
      </c>
      <c r="GC827">
        <v>-49.9897714285714</v>
      </c>
      <c r="GD827">
        <v>-6.56735844155843</v>
      </c>
      <c r="GE827">
        <v>0.830434857479505</v>
      </c>
      <c r="GF827">
        <v>0</v>
      </c>
      <c r="GG827">
        <v>1178.58029411765</v>
      </c>
      <c r="GH827">
        <v>-6.17188693265758</v>
      </c>
      <c r="GI827">
        <v>0.629904219115501</v>
      </c>
      <c r="GJ827">
        <v>-1</v>
      </c>
      <c r="GK827">
        <v>19.8503857142857</v>
      </c>
      <c r="GL827">
        <v>-0.477124675324681</v>
      </c>
      <c r="GM827">
        <v>0.0484117192198656</v>
      </c>
      <c r="GN827">
        <v>0</v>
      </c>
      <c r="GO827">
        <v>0</v>
      </c>
      <c r="GP827">
        <v>2</v>
      </c>
      <c r="GQ827" t="s">
        <v>473</v>
      </c>
      <c r="GR827">
        <v>3.12804</v>
      </c>
      <c r="GS827">
        <v>2.71405</v>
      </c>
      <c r="GT827">
        <v>0.118017</v>
      </c>
      <c r="GU827">
        <v>0.124536</v>
      </c>
      <c r="GV827">
        <v>0.154729</v>
      </c>
      <c r="GW827">
        <v>0.103469</v>
      </c>
      <c r="GX827">
        <v>31924.8</v>
      </c>
      <c r="GY827">
        <v>33572.9</v>
      </c>
      <c r="GZ827">
        <v>32860.4</v>
      </c>
      <c r="HA827">
        <v>34835.4</v>
      </c>
      <c r="HB827">
        <v>39702.9</v>
      </c>
      <c r="HC827">
        <v>45012.1</v>
      </c>
      <c r="HD827">
        <v>51580.5</v>
      </c>
      <c r="HE827">
        <v>55839.2</v>
      </c>
      <c r="HF827">
        <v>1.72197</v>
      </c>
      <c r="HG827">
        <v>1.57335</v>
      </c>
      <c r="HH827">
        <v>-0.0931099</v>
      </c>
      <c r="HI827">
        <v>0</v>
      </c>
      <c r="HJ827">
        <v>43.56</v>
      </c>
      <c r="HK827">
        <v>999.9</v>
      </c>
      <c r="HL827">
        <v>55.414</v>
      </c>
      <c r="HM827">
        <v>30.383</v>
      </c>
      <c r="HN827">
        <v>26.7568</v>
      </c>
      <c r="HO827">
        <v>60.2398</v>
      </c>
      <c r="HP827">
        <v>41.2981</v>
      </c>
      <c r="HQ827">
        <v>1</v>
      </c>
      <c r="HR827">
        <v>1.94978</v>
      </c>
      <c r="HS827">
        <v>4.20668</v>
      </c>
      <c r="HT827">
        <v>20.0737</v>
      </c>
      <c r="HU827">
        <v>5.18989</v>
      </c>
      <c r="HV827">
        <v>12.0159</v>
      </c>
      <c r="HW827">
        <v>4.9707</v>
      </c>
      <c r="HX827">
        <v>3.29505</v>
      </c>
      <c r="HY827">
        <v>9999</v>
      </c>
      <c r="HZ827">
        <v>9999</v>
      </c>
      <c r="IA827">
        <v>999.9</v>
      </c>
      <c r="IB827">
        <v>9999</v>
      </c>
      <c r="IC827">
        <v>1.86325</v>
      </c>
      <c r="ID827">
        <v>1.86809</v>
      </c>
      <c r="IE827">
        <v>1.86785</v>
      </c>
      <c r="IF827">
        <v>1.86905</v>
      </c>
      <c r="IG827">
        <v>1.86981</v>
      </c>
      <c r="IH827">
        <v>1.86588</v>
      </c>
      <c r="II827">
        <v>1.867</v>
      </c>
      <c r="IJ827">
        <v>1.86842</v>
      </c>
      <c r="IK827">
        <v>5</v>
      </c>
      <c r="IL827">
        <v>0</v>
      </c>
      <c r="IM827">
        <v>0</v>
      </c>
      <c r="IN827">
        <v>0</v>
      </c>
      <c r="IO827" t="s">
        <v>441</v>
      </c>
      <c r="IP827" t="s">
        <v>442</v>
      </c>
      <c r="IQ827" t="s">
        <v>443</v>
      </c>
      <c r="IR827" t="s">
        <v>443</v>
      </c>
      <c r="IS827" t="s">
        <v>443</v>
      </c>
      <c r="IT827" t="s">
        <v>443</v>
      </c>
      <c r="IU827">
        <v>0</v>
      </c>
      <c r="IV827">
        <v>100</v>
      </c>
      <c r="IW827">
        <v>100</v>
      </c>
      <c r="IX827">
        <v>1.098</v>
      </c>
      <c r="IY827">
        <v>-0.0441</v>
      </c>
      <c r="IZ827">
        <v>1.09748391826392</v>
      </c>
      <c r="JA827">
        <v>0</v>
      </c>
      <c r="JB827">
        <v>0</v>
      </c>
      <c r="JC827">
        <v>0</v>
      </c>
      <c r="JD827">
        <v>-0.0441141096964596</v>
      </c>
      <c r="JE827">
        <v>0</v>
      </c>
      <c r="JF827">
        <v>0</v>
      </c>
      <c r="JG827">
        <v>0</v>
      </c>
      <c r="JH827">
        <v>5</v>
      </c>
      <c r="JI827">
        <v>2273</v>
      </c>
      <c r="JJ827">
        <v>0</v>
      </c>
      <c r="JK827">
        <v>25</v>
      </c>
      <c r="JL827">
        <v>29357034.1</v>
      </c>
      <c r="JM827">
        <v>29357034.1</v>
      </c>
      <c r="JN827">
        <v>1.56006</v>
      </c>
      <c r="JO827">
        <v>2.62329</v>
      </c>
      <c r="JP827">
        <v>1.54785</v>
      </c>
      <c r="JQ827">
        <v>2.31445</v>
      </c>
      <c r="JR827">
        <v>1.64551</v>
      </c>
      <c r="JS827">
        <v>2.39136</v>
      </c>
      <c r="JT827">
        <v>34.2587</v>
      </c>
      <c r="JU827">
        <v>24.1751</v>
      </c>
      <c r="JV827">
        <v>18</v>
      </c>
      <c r="JW827">
        <v>498.642</v>
      </c>
      <c r="JX827">
        <v>392.361</v>
      </c>
      <c r="JY827">
        <v>39.3309</v>
      </c>
      <c r="JZ827">
        <v>49.6247</v>
      </c>
      <c r="KA827">
        <v>30.0013</v>
      </c>
      <c r="KB827">
        <v>49.2722</v>
      </c>
      <c r="KC827">
        <v>49.1373</v>
      </c>
      <c r="KD827">
        <v>31.2368</v>
      </c>
      <c r="KE827">
        <v>0</v>
      </c>
      <c r="KF827">
        <v>100</v>
      </c>
      <c r="KG827">
        <v>39.2808</v>
      </c>
      <c r="KH827">
        <v>724.139</v>
      </c>
      <c r="KI827">
        <v>26.2864</v>
      </c>
      <c r="KJ827">
        <v>93.5363</v>
      </c>
      <c r="KK827">
        <v>90.3691</v>
      </c>
    </row>
    <row r="828" spans="1:297">
      <c r="A828">
        <v>812</v>
      </c>
      <c r="B828">
        <v>1761422054</v>
      </c>
      <c r="C828">
        <v>13873</v>
      </c>
      <c r="D828" t="s">
        <v>2074</v>
      </c>
      <c r="E828" t="s">
        <v>2075</v>
      </c>
      <c r="F828">
        <v>5</v>
      </c>
      <c r="G828" t="s">
        <v>1989</v>
      </c>
      <c r="H828" t="s">
        <v>436</v>
      </c>
      <c r="I828">
        <v>1761422045.84615</v>
      </c>
      <c r="J828">
        <f>(K828)/1000</f>
        <v>0</v>
      </c>
      <c r="K828">
        <f>IF(DP828, AN828, AH828)</f>
        <v>0</v>
      </c>
      <c r="L828">
        <f>IF(DP828, AI828, AG828)</f>
        <v>0</v>
      </c>
      <c r="M828">
        <f>DR828 - IF(AU828&gt;1, L828*DL828*100.0/(AW828), 0)</f>
        <v>0</v>
      </c>
      <c r="N828">
        <f>((T828-J828/2)*M828-L828)/(T828+J828/2)</f>
        <v>0</v>
      </c>
      <c r="O828">
        <f>N828*(DY828+DZ828)/1000.0</f>
        <v>0</v>
      </c>
      <c r="P828">
        <f>(DR828 - IF(AU828&gt;1, L828*DL828*100.0/(AW828), 0))*(DY828+DZ828)/1000.0</f>
        <v>0</v>
      </c>
      <c r="Q828">
        <f>2.0/((1/S828-1/R828)+SIGN(S828)*SQRT((1/S828-1/R828)*(1/S828-1/R828) + 4*DM828/((DM828+1)*(DM828+1))*(2*1/S828*1/R828-1/R828*1/R828)))</f>
        <v>0</v>
      </c>
      <c r="R828">
        <f>IF(LEFT(DN828,1)&lt;&gt;"0",IF(LEFT(DN828,1)="1",3.0,DO828),$D$5+$E$5*(EF828*DY828/($K$5*1000))+$F$5*(EF828*DY828/($K$5*1000))*MAX(MIN(DL828,$J$5),$I$5)*MAX(MIN(DL828,$J$5),$I$5)+$G$5*MAX(MIN(DL828,$J$5),$I$5)*(EF828*DY828/($K$5*1000))+$H$5*(EF828*DY828/($K$5*1000))*(EF828*DY828/($K$5*1000)))</f>
        <v>0</v>
      </c>
      <c r="S828">
        <f>J828*(1000-(1000*0.61365*exp(17.502*W828/(240.97+W828))/(DY828+DZ828)+DT828)/2)/(1000*0.61365*exp(17.502*W828/(240.97+W828))/(DY828+DZ828)-DT828)</f>
        <v>0</v>
      </c>
      <c r="T828">
        <f>1/((DM828+1)/(Q828/1.6)+1/(R828/1.37)) + DM828/((DM828+1)/(Q828/1.6) + DM828/(R828/1.37))</f>
        <v>0</v>
      </c>
      <c r="U828">
        <f>(DH828*DK828)</f>
        <v>0</v>
      </c>
      <c r="V828">
        <f>(EA828+(U828+2*0.95*5.67E-8*(((EA828+$B$7)+273)^4-(EA828+273)^4)-44100*J828)/(1.84*29.3*R828+8*0.95*5.67E-8*(EA828+273)^3))</f>
        <v>0</v>
      </c>
      <c r="W828">
        <f>($C$7*EB828+$D$7*EC828+$E$7*V828)</f>
        <v>0</v>
      </c>
      <c r="X828">
        <f>0.61365*exp(17.502*W828/(240.97+W828))</f>
        <v>0</v>
      </c>
      <c r="Y828">
        <f>(Z828/AA828*100)</f>
        <v>0</v>
      </c>
      <c r="Z828">
        <f>DT828*(DY828+DZ828)/1000</f>
        <v>0</v>
      </c>
      <c r="AA828">
        <f>0.61365*exp(17.502*EA828/(240.97+EA828))</f>
        <v>0</v>
      </c>
      <c r="AB828">
        <f>(X828-DT828*(DY828+DZ828)/1000)</f>
        <v>0</v>
      </c>
      <c r="AC828">
        <f>(-J828*44100)</f>
        <v>0</v>
      </c>
      <c r="AD828">
        <f>2*29.3*R828*0.92*(EA828-W828)</f>
        <v>0</v>
      </c>
      <c r="AE828">
        <f>2*0.95*5.67E-8*(((EA828+$B$7)+273)^4-(W828+273)^4)</f>
        <v>0</v>
      </c>
      <c r="AF828">
        <f>U828+AE828+AC828+AD828</f>
        <v>0</v>
      </c>
      <c r="AG828">
        <f>DX828*AU828*(DS828-DR828*(1000-AU828*DU828)/(1000-AU828*DT828))/(100*DL828)</f>
        <v>0</v>
      </c>
      <c r="AH828">
        <f>1000*DX828*AU828*(DT828-DU828)/(100*DL828*(1000-AU828*DT828))</f>
        <v>0</v>
      </c>
      <c r="AI828">
        <f>(AJ828 - AK828 - DY828*1E3/(8.314*(EA828+273.15)) * AM828/DX828 * AL828) * DX828/(100*DL828) * (1000 - DU828)/1000</f>
        <v>0</v>
      </c>
      <c r="AJ828">
        <v>728.752766353583</v>
      </c>
      <c r="AK828">
        <v>697.509345454545</v>
      </c>
      <c r="AL828">
        <v>3.53700484247523</v>
      </c>
      <c r="AM828">
        <v>65.5647914512343</v>
      </c>
      <c r="AN828">
        <f>(AP828 - AO828 + DY828*1E3/(8.314*(EA828+273.15)) * AR828/DX828 * AQ828) * DX828/(100*DL828) * 1000/(1000 - AP828)</f>
        <v>0</v>
      </c>
      <c r="AO828">
        <v>25.6984457534683</v>
      </c>
      <c r="AP828">
        <v>45.4403587878788</v>
      </c>
      <c r="AQ828">
        <v>-0.00985880152752563</v>
      </c>
      <c r="AR828">
        <v>111.014895509676</v>
      </c>
      <c r="AS828">
        <v>0</v>
      </c>
      <c r="AT828">
        <v>0</v>
      </c>
      <c r="AU828">
        <f>IF(AS828*$H$13&gt;=AW828,1.0,(AW828/(AW828-AS828*$H$13)))</f>
        <v>0</v>
      </c>
      <c r="AV828">
        <f>(AU828-1)*100</f>
        <v>0</v>
      </c>
      <c r="AW828">
        <f>MAX(0,($B$13+$C$13*EF828)/(1+$D$13*EF828)*DY828/(EA828+273)*$E$13)</f>
        <v>0</v>
      </c>
      <c r="AX828" t="s">
        <v>437</v>
      </c>
      <c r="AY828" t="s">
        <v>437</v>
      </c>
      <c r="AZ828">
        <v>0</v>
      </c>
      <c r="BA828">
        <v>0</v>
      </c>
      <c r="BB828">
        <f>1-AZ828/BA828</f>
        <v>0</v>
      </c>
      <c r="BC828">
        <v>0</v>
      </c>
      <c r="BD828" t="s">
        <v>437</v>
      </c>
      <c r="BE828" t="s">
        <v>437</v>
      </c>
      <c r="BF828">
        <v>0</v>
      </c>
      <c r="BG828">
        <v>0</v>
      </c>
      <c r="BH828">
        <f>1-BF828/BG828</f>
        <v>0</v>
      </c>
      <c r="BI828">
        <v>0.5</v>
      </c>
      <c r="BJ828">
        <f>DI828</f>
        <v>0</v>
      </c>
      <c r="BK828">
        <f>L828</f>
        <v>0</v>
      </c>
      <c r="BL828">
        <f>BH828*BI828*BJ828</f>
        <v>0</v>
      </c>
      <c r="BM828">
        <f>(BK828-BC828)/BJ828</f>
        <v>0</v>
      </c>
      <c r="BN828">
        <f>(BA828-BG828)/BG828</f>
        <v>0</v>
      </c>
      <c r="BO828">
        <f>AZ828/(BB828+AZ828/BG828)</f>
        <v>0</v>
      </c>
      <c r="BP828" t="s">
        <v>437</v>
      </c>
      <c r="BQ828">
        <v>0</v>
      </c>
      <c r="BR828">
        <f>IF(BQ828&lt;&gt;0, BQ828, BO828)</f>
        <v>0</v>
      </c>
      <c r="BS828">
        <f>1-BR828/BG828</f>
        <v>0</v>
      </c>
      <c r="BT828">
        <f>(BG828-BF828)/(BG828-BR828)</f>
        <v>0</v>
      </c>
      <c r="BU828">
        <f>(BA828-BG828)/(BA828-BR828)</f>
        <v>0</v>
      </c>
      <c r="BV828">
        <f>(BG828-BF828)/(BG828-AZ828)</f>
        <v>0</v>
      </c>
      <c r="BW828">
        <f>(BA828-BG828)/(BA828-AZ828)</f>
        <v>0</v>
      </c>
      <c r="BX828">
        <f>(BT828*BR828/BF828)</f>
        <v>0</v>
      </c>
      <c r="BY828">
        <f>(1-BX828)</f>
        <v>0</v>
      </c>
      <c r="DH828">
        <f>$B$11*EG828+$C$11*EH828+$F$11*ES828*(1-EV828)</f>
        <v>0</v>
      </c>
      <c r="DI828">
        <f>DH828*DJ828</f>
        <v>0</v>
      </c>
      <c r="DJ828">
        <f>($B$11*$D$9+$C$11*$D$9+$F$11*((FF828+EX828)/MAX(FF828+EX828+FG828, 0.1)*$I$9+FG828/MAX(FF828+EX828+FG828, 0.1)*$J$9))/($B$11+$C$11+$F$11)</f>
        <v>0</v>
      </c>
      <c r="DK828">
        <f>($B$11*$K$9+$C$11*$K$9+$F$11*((FF828+EX828)/MAX(FF828+EX828+FG828, 0.1)*$P$9+FG828/MAX(FF828+EX828+FG828, 0.1)*$Q$9))/($B$11+$C$11+$F$11)</f>
        <v>0</v>
      </c>
      <c r="DL828">
        <v>6</v>
      </c>
      <c r="DM828">
        <v>0.5</v>
      </c>
      <c r="DN828" t="s">
        <v>438</v>
      </c>
      <c r="DO828">
        <v>2</v>
      </c>
      <c r="DP828" t="b">
        <v>1</v>
      </c>
      <c r="DQ828">
        <v>1761422045.84615</v>
      </c>
      <c r="DR828">
        <v>642.175</v>
      </c>
      <c r="DS828">
        <v>693.288692307692</v>
      </c>
      <c r="DT828">
        <v>45.4858923076923</v>
      </c>
      <c r="DU828">
        <v>25.6939923076923</v>
      </c>
      <c r="DV828">
        <v>641.077615384615</v>
      </c>
      <c r="DW828">
        <v>45.53</v>
      </c>
      <c r="DX828">
        <v>499.983384615385</v>
      </c>
      <c r="DY828">
        <v>90.1933692307692</v>
      </c>
      <c r="DZ828">
        <v>0.0358519769230769</v>
      </c>
      <c r="EA828">
        <v>44.2278769230769</v>
      </c>
      <c r="EB828">
        <v>42.0879615384615</v>
      </c>
      <c r="EC828">
        <v>999.9</v>
      </c>
      <c r="ED828">
        <v>0</v>
      </c>
      <c r="EE828">
        <v>0</v>
      </c>
      <c r="EF828">
        <v>9986.01076923077</v>
      </c>
      <c r="EG828">
        <v>0</v>
      </c>
      <c r="EH828">
        <v>1262.33923076923</v>
      </c>
      <c r="EI828">
        <v>-51.1137846153846</v>
      </c>
      <c r="EJ828">
        <v>672.776384615385</v>
      </c>
      <c r="EK828">
        <v>711.572</v>
      </c>
      <c r="EL828">
        <v>19.7919076923077</v>
      </c>
      <c r="EM828">
        <v>693.288692307692</v>
      </c>
      <c r="EN828">
        <v>25.6939923076923</v>
      </c>
      <c r="EO828">
        <v>4.10252538461538</v>
      </c>
      <c r="EP828">
        <v>2.31742769230769</v>
      </c>
      <c r="EQ828">
        <v>29.3439923076923</v>
      </c>
      <c r="ER828">
        <v>19.7980538461538</v>
      </c>
      <c r="ES828">
        <v>1199.98076923077</v>
      </c>
      <c r="ET828">
        <v>0.966992846153846</v>
      </c>
      <c r="EU828">
        <v>0.0330069846153846</v>
      </c>
      <c r="EV828">
        <v>0</v>
      </c>
      <c r="EW828">
        <v>1177.80461538462</v>
      </c>
      <c r="EX828">
        <v>5.00059</v>
      </c>
      <c r="EY828">
        <v>14993.4846153846</v>
      </c>
      <c r="EZ828">
        <v>10358.5230769231</v>
      </c>
      <c r="FA828">
        <v>58</v>
      </c>
      <c r="FB828">
        <v>59.3797692307692</v>
      </c>
      <c r="FC828">
        <v>58.125</v>
      </c>
      <c r="FD828">
        <v>59.0525384615385</v>
      </c>
      <c r="FE828">
        <v>59.125</v>
      </c>
      <c r="FF828">
        <v>1155.54076923077</v>
      </c>
      <c r="FG828">
        <v>39.44</v>
      </c>
      <c r="FH828">
        <v>0</v>
      </c>
      <c r="FI828">
        <v>1761422014.3</v>
      </c>
      <c r="FJ828">
        <v>0</v>
      </c>
      <c r="FK828">
        <v>1177.7012</v>
      </c>
      <c r="FL828">
        <v>-5.93692307733988</v>
      </c>
      <c r="FM828">
        <v>-51.5769232357996</v>
      </c>
      <c r="FN828">
        <v>14992.884</v>
      </c>
      <c r="FO828">
        <v>15</v>
      </c>
      <c r="FP828">
        <v>0</v>
      </c>
      <c r="FQ828" t="s">
        <v>439</v>
      </c>
      <c r="FR828">
        <v>0</v>
      </c>
      <c r="FS828">
        <v>0</v>
      </c>
      <c r="FT828">
        <v>0</v>
      </c>
      <c r="FU828">
        <v>0</v>
      </c>
      <c r="FV828">
        <v>0</v>
      </c>
      <c r="FW828">
        <v>0</v>
      </c>
      <c r="FX828">
        <v>0</v>
      </c>
      <c r="FY828">
        <v>0</v>
      </c>
      <c r="FZ828">
        <v>0</v>
      </c>
      <c r="GA828">
        <v>0</v>
      </c>
      <c r="GB828">
        <v>0</v>
      </c>
      <c r="GC828">
        <v>-50.70341</v>
      </c>
      <c r="GD828">
        <v>-9.00766015037603</v>
      </c>
      <c r="GE828">
        <v>1.01607390425106</v>
      </c>
      <c r="GF828">
        <v>0</v>
      </c>
      <c r="GG828">
        <v>1178.09735294118</v>
      </c>
      <c r="GH828">
        <v>-6.22077922034531</v>
      </c>
      <c r="GI828">
        <v>0.642322572542207</v>
      </c>
      <c r="GJ828">
        <v>-1</v>
      </c>
      <c r="GK828">
        <v>19.810115</v>
      </c>
      <c r="GL828">
        <v>-0.419688721804486</v>
      </c>
      <c r="GM828">
        <v>0.0408791056042078</v>
      </c>
      <c r="GN828">
        <v>0</v>
      </c>
      <c r="GO828">
        <v>0</v>
      </c>
      <c r="GP828">
        <v>2</v>
      </c>
      <c r="GQ828" t="s">
        <v>473</v>
      </c>
      <c r="GR828">
        <v>3.12811</v>
      </c>
      <c r="GS828">
        <v>2.71363</v>
      </c>
      <c r="GT828">
        <v>0.120159</v>
      </c>
      <c r="GU828">
        <v>0.126511</v>
      </c>
      <c r="GV828">
        <v>0.154638</v>
      </c>
      <c r="GW828">
        <v>0.103486</v>
      </c>
      <c r="GX828">
        <v>31846.4</v>
      </c>
      <c r="GY828">
        <v>33496.1</v>
      </c>
      <c r="GZ828">
        <v>32859.7</v>
      </c>
      <c r="HA828">
        <v>34834.6</v>
      </c>
      <c r="HB828">
        <v>39706.4</v>
      </c>
      <c r="HC828">
        <v>45010.8</v>
      </c>
      <c r="HD828">
        <v>51579.6</v>
      </c>
      <c r="HE828">
        <v>55838.4</v>
      </c>
      <c r="HF828">
        <v>1.72213</v>
      </c>
      <c r="HG828">
        <v>1.57295</v>
      </c>
      <c r="HH828">
        <v>-0.0941083</v>
      </c>
      <c r="HI828">
        <v>0</v>
      </c>
      <c r="HJ828">
        <v>43.5749</v>
      </c>
      <c r="HK828">
        <v>999.9</v>
      </c>
      <c r="HL828">
        <v>55.439</v>
      </c>
      <c r="HM828">
        <v>30.393</v>
      </c>
      <c r="HN828">
        <v>26.7849</v>
      </c>
      <c r="HO828">
        <v>60.1298</v>
      </c>
      <c r="HP828">
        <v>41.2821</v>
      </c>
      <c r="HQ828">
        <v>1</v>
      </c>
      <c r="HR828">
        <v>1.95101</v>
      </c>
      <c r="HS828">
        <v>4.2288</v>
      </c>
      <c r="HT828">
        <v>20.0732</v>
      </c>
      <c r="HU828">
        <v>5.18944</v>
      </c>
      <c r="HV828">
        <v>12.0159</v>
      </c>
      <c r="HW828">
        <v>4.97035</v>
      </c>
      <c r="HX828">
        <v>3.29492</v>
      </c>
      <c r="HY828">
        <v>9999</v>
      </c>
      <c r="HZ828">
        <v>9999</v>
      </c>
      <c r="IA828">
        <v>999.9</v>
      </c>
      <c r="IB828">
        <v>9999</v>
      </c>
      <c r="IC828">
        <v>1.86325</v>
      </c>
      <c r="ID828">
        <v>1.86809</v>
      </c>
      <c r="IE828">
        <v>1.86785</v>
      </c>
      <c r="IF828">
        <v>1.86905</v>
      </c>
      <c r="IG828">
        <v>1.86981</v>
      </c>
      <c r="IH828">
        <v>1.8659</v>
      </c>
      <c r="II828">
        <v>1.867</v>
      </c>
      <c r="IJ828">
        <v>1.86842</v>
      </c>
      <c r="IK828">
        <v>5</v>
      </c>
      <c r="IL828">
        <v>0</v>
      </c>
      <c r="IM828">
        <v>0</v>
      </c>
      <c r="IN828">
        <v>0</v>
      </c>
      <c r="IO828" t="s">
        <v>441</v>
      </c>
      <c r="IP828" t="s">
        <v>442</v>
      </c>
      <c r="IQ828" t="s">
        <v>443</v>
      </c>
      <c r="IR828" t="s">
        <v>443</v>
      </c>
      <c r="IS828" t="s">
        <v>443</v>
      </c>
      <c r="IT828" t="s">
        <v>443</v>
      </c>
      <c r="IU828">
        <v>0</v>
      </c>
      <c r="IV828">
        <v>100</v>
      </c>
      <c r="IW828">
        <v>100</v>
      </c>
      <c r="IX828">
        <v>1.097</v>
      </c>
      <c r="IY828">
        <v>-0.0441</v>
      </c>
      <c r="IZ828">
        <v>1.09748391826392</v>
      </c>
      <c r="JA828">
        <v>0</v>
      </c>
      <c r="JB828">
        <v>0</v>
      </c>
      <c r="JC828">
        <v>0</v>
      </c>
      <c r="JD828">
        <v>-0.0441141096964596</v>
      </c>
      <c r="JE828">
        <v>0</v>
      </c>
      <c r="JF828">
        <v>0</v>
      </c>
      <c r="JG828">
        <v>0</v>
      </c>
      <c r="JH828">
        <v>5</v>
      </c>
      <c r="JI828">
        <v>2273</v>
      </c>
      <c r="JJ828">
        <v>0</v>
      </c>
      <c r="JK828">
        <v>25</v>
      </c>
      <c r="JL828">
        <v>29357034.2</v>
      </c>
      <c r="JM828">
        <v>29357034.2</v>
      </c>
      <c r="JN828">
        <v>1.58447</v>
      </c>
      <c r="JO828">
        <v>2.62329</v>
      </c>
      <c r="JP828">
        <v>1.54785</v>
      </c>
      <c r="JQ828">
        <v>2.31445</v>
      </c>
      <c r="JR828">
        <v>1.64673</v>
      </c>
      <c r="JS828">
        <v>2.34741</v>
      </c>
      <c r="JT828">
        <v>34.2587</v>
      </c>
      <c r="JU828">
        <v>24.1751</v>
      </c>
      <c r="JV828">
        <v>18</v>
      </c>
      <c r="JW828">
        <v>498.77</v>
      </c>
      <c r="JX828">
        <v>392.124</v>
      </c>
      <c r="JY828">
        <v>39.2392</v>
      </c>
      <c r="JZ828">
        <v>49.6291</v>
      </c>
      <c r="KA828">
        <v>30.0012</v>
      </c>
      <c r="KB828">
        <v>49.2754</v>
      </c>
      <c r="KC828">
        <v>49.1388</v>
      </c>
      <c r="KD828">
        <v>31.8564</v>
      </c>
      <c r="KE828">
        <v>0</v>
      </c>
      <c r="KF828">
        <v>100</v>
      </c>
      <c r="KG828">
        <v>39.2031</v>
      </c>
      <c r="KH828">
        <v>744.4</v>
      </c>
      <c r="KI828">
        <v>26.2864</v>
      </c>
      <c r="KJ828">
        <v>93.5346</v>
      </c>
      <c r="KK828">
        <v>90.3675</v>
      </c>
    </row>
    <row r="829" spans="1:297">
      <c r="A829">
        <v>813</v>
      </c>
      <c r="B829">
        <v>1761422059</v>
      </c>
      <c r="C829">
        <v>13878</v>
      </c>
      <c r="D829" t="s">
        <v>2076</v>
      </c>
      <c r="E829" t="s">
        <v>2077</v>
      </c>
      <c r="F829">
        <v>5</v>
      </c>
      <c r="G829" t="s">
        <v>1989</v>
      </c>
      <c r="H829" t="s">
        <v>436</v>
      </c>
      <c r="I829">
        <v>1761422050.84615</v>
      </c>
      <c r="J829">
        <f>(K829)/1000</f>
        <v>0</v>
      </c>
      <c r="K829">
        <f>IF(DP829, AN829, AH829)</f>
        <v>0</v>
      </c>
      <c r="L829">
        <f>IF(DP829, AI829, AG829)</f>
        <v>0</v>
      </c>
      <c r="M829">
        <f>DR829 - IF(AU829&gt;1, L829*DL829*100.0/(AW829), 0)</f>
        <v>0</v>
      </c>
      <c r="N829">
        <f>((T829-J829/2)*M829-L829)/(T829+J829/2)</f>
        <v>0</v>
      </c>
      <c r="O829">
        <f>N829*(DY829+DZ829)/1000.0</f>
        <v>0</v>
      </c>
      <c r="P829">
        <f>(DR829 - IF(AU829&gt;1, L829*DL829*100.0/(AW829), 0))*(DY829+DZ829)/1000.0</f>
        <v>0</v>
      </c>
      <c r="Q829">
        <f>2.0/((1/S829-1/R829)+SIGN(S829)*SQRT((1/S829-1/R829)*(1/S829-1/R829) + 4*DM829/((DM829+1)*(DM829+1))*(2*1/S829*1/R829-1/R829*1/R829)))</f>
        <v>0</v>
      </c>
      <c r="R829">
        <f>IF(LEFT(DN829,1)&lt;&gt;"0",IF(LEFT(DN829,1)="1",3.0,DO829),$D$5+$E$5*(EF829*DY829/($K$5*1000))+$F$5*(EF829*DY829/($K$5*1000))*MAX(MIN(DL829,$J$5),$I$5)*MAX(MIN(DL829,$J$5),$I$5)+$G$5*MAX(MIN(DL829,$J$5),$I$5)*(EF829*DY829/($K$5*1000))+$H$5*(EF829*DY829/($K$5*1000))*(EF829*DY829/($K$5*1000)))</f>
        <v>0</v>
      </c>
      <c r="S829">
        <f>J829*(1000-(1000*0.61365*exp(17.502*W829/(240.97+W829))/(DY829+DZ829)+DT829)/2)/(1000*0.61365*exp(17.502*W829/(240.97+W829))/(DY829+DZ829)-DT829)</f>
        <v>0</v>
      </c>
      <c r="T829">
        <f>1/((DM829+1)/(Q829/1.6)+1/(R829/1.37)) + DM829/((DM829+1)/(Q829/1.6) + DM829/(R829/1.37))</f>
        <v>0</v>
      </c>
      <c r="U829">
        <f>(DH829*DK829)</f>
        <v>0</v>
      </c>
      <c r="V829">
        <f>(EA829+(U829+2*0.95*5.67E-8*(((EA829+$B$7)+273)^4-(EA829+273)^4)-44100*J829)/(1.84*29.3*R829+8*0.95*5.67E-8*(EA829+273)^3))</f>
        <v>0</v>
      </c>
      <c r="W829">
        <f>($C$7*EB829+$D$7*EC829+$E$7*V829)</f>
        <v>0</v>
      </c>
      <c r="X829">
        <f>0.61365*exp(17.502*W829/(240.97+W829))</f>
        <v>0</v>
      </c>
      <c r="Y829">
        <f>(Z829/AA829*100)</f>
        <v>0</v>
      </c>
      <c r="Z829">
        <f>DT829*(DY829+DZ829)/1000</f>
        <v>0</v>
      </c>
      <c r="AA829">
        <f>0.61365*exp(17.502*EA829/(240.97+EA829))</f>
        <v>0</v>
      </c>
      <c r="AB829">
        <f>(X829-DT829*(DY829+DZ829)/1000)</f>
        <v>0</v>
      </c>
      <c r="AC829">
        <f>(-J829*44100)</f>
        <v>0</v>
      </c>
      <c r="AD829">
        <f>2*29.3*R829*0.92*(EA829-W829)</f>
        <v>0</v>
      </c>
      <c r="AE829">
        <f>2*0.95*5.67E-8*(((EA829+$B$7)+273)^4-(W829+273)^4)</f>
        <v>0</v>
      </c>
      <c r="AF829">
        <f>U829+AE829+AC829+AD829</f>
        <v>0</v>
      </c>
      <c r="AG829">
        <f>DX829*AU829*(DS829-DR829*(1000-AU829*DU829)/(1000-AU829*DT829))/(100*DL829)</f>
        <v>0</v>
      </c>
      <c r="AH829">
        <f>1000*DX829*AU829*(DT829-DU829)/(100*DL829*(1000-AU829*DT829))</f>
        <v>0</v>
      </c>
      <c r="AI829">
        <f>(AJ829 - AK829 - DY829*1E3/(8.314*(EA829+273.15)) * AM829/DX829 * AL829) * DX829/(100*DL829) * (1000 - DU829)/1000</f>
        <v>0</v>
      </c>
      <c r="AJ829">
        <v>745.221996030489</v>
      </c>
      <c r="AK829">
        <v>714.062024242424</v>
      </c>
      <c r="AL829">
        <v>3.29987705300956</v>
      </c>
      <c r="AM829">
        <v>65.5647914512343</v>
      </c>
      <c r="AN829">
        <f>(AP829 - AO829 + DY829*1E3/(8.314*(EA829+273.15)) * AR829/DX829 * AQ829) * DX829/(100*DL829) * 1000/(1000 - AP829)</f>
        <v>0</v>
      </c>
      <c r="AO829">
        <v>25.7026697176846</v>
      </c>
      <c r="AP829">
        <v>45.4082145454546</v>
      </c>
      <c r="AQ829">
        <v>-0.00680277103930491</v>
      </c>
      <c r="AR829">
        <v>111.014895509676</v>
      </c>
      <c r="AS829">
        <v>0</v>
      </c>
      <c r="AT829">
        <v>0</v>
      </c>
      <c r="AU829">
        <f>IF(AS829*$H$13&gt;=AW829,1.0,(AW829/(AW829-AS829*$H$13)))</f>
        <v>0</v>
      </c>
      <c r="AV829">
        <f>(AU829-1)*100</f>
        <v>0</v>
      </c>
      <c r="AW829">
        <f>MAX(0,($B$13+$C$13*EF829)/(1+$D$13*EF829)*DY829/(EA829+273)*$E$13)</f>
        <v>0</v>
      </c>
      <c r="AX829" t="s">
        <v>437</v>
      </c>
      <c r="AY829" t="s">
        <v>437</v>
      </c>
      <c r="AZ829">
        <v>0</v>
      </c>
      <c r="BA829">
        <v>0</v>
      </c>
      <c r="BB829">
        <f>1-AZ829/BA829</f>
        <v>0</v>
      </c>
      <c r="BC829">
        <v>0</v>
      </c>
      <c r="BD829" t="s">
        <v>437</v>
      </c>
      <c r="BE829" t="s">
        <v>437</v>
      </c>
      <c r="BF829">
        <v>0</v>
      </c>
      <c r="BG829">
        <v>0</v>
      </c>
      <c r="BH829">
        <f>1-BF829/BG829</f>
        <v>0</v>
      </c>
      <c r="BI829">
        <v>0.5</v>
      </c>
      <c r="BJ829">
        <f>DI829</f>
        <v>0</v>
      </c>
      <c r="BK829">
        <f>L829</f>
        <v>0</v>
      </c>
      <c r="BL829">
        <f>BH829*BI829*BJ829</f>
        <v>0</v>
      </c>
      <c r="BM829">
        <f>(BK829-BC829)/BJ829</f>
        <v>0</v>
      </c>
      <c r="BN829">
        <f>(BA829-BG829)/BG829</f>
        <v>0</v>
      </c>
      <c r="BO829">
        <f>AZ829/(BB829+AZ829/BG829)</f>
        <v>0</v>
      </c>
      <c r="BP829" t="s">
        <v>437</v>
      </c>
      <c r="BQ829">
        <v>0</v>
      </c>
      <c r="BR829">
        <f>IF(BQ829&lt;&gt;0, BQ829, BO829)</f>
        <v>0</v>
      </c>
      <c r="BS829">
        <f>1-BR829/BG829</f>
        <v>0</v>
      </c>
      <c r="BT829">
        <f>(BG829-BF829)/(BG829-BR829)</f>
        <v>0</v>
      </c>
      <c r="BU829">
        <f>(BA829-BG829)/(BA829-BR829)</f>
        <v>0</v>
      </c>
      <c r="BV829">
        <f>(BG829-BF829)/(BG829-AZ829)</f>
        <v>0</v>
      </c>
      <c r="BW829">
        <f>(BA829-BG829)/(BA829-AZ829)</f>
        <v>0</v>
      </c>
      <c r="BX829">
        <f>(BT829*BR829/BF829)</f>
        <v>0</v>
      </c>
      <c r="BY829">
        <f>(1-BX829)</f>
        <v>0</v>
      </c>
      <c r="DH829">
        <f>$B$11*EG829+$C$11*EH829+$F$11*ES829*(1-EV829)</f>
        <v>0</v>
      </c>
      <c r="DI829">
        <f>DH829*DJ829</f>
        <v>0</v>
      </c>
      <c r="DJ829">
        <f>($B$11*$D$9+$C$11*$D$9+$F$11*((FF829+EX829)/MAX(FF829+EX829+FG829, 0.1)*$I$9+FG829/MAX(FF829+EX829+FG829, 0.1)*$J$9))/($B$11+$C$11+$F$11)</f>
        <v>0</v>
      </c>
      <c r="DK829">
        <f>($B$11*$K$9+$C$11*$K$9+$F$11*((FF829+EX829)/MAX(FF829+EX829+FG829, 0.1)*$P$9+FG829/MAX(FF829+EX829+FG829, 0.1)*$Q$9))/($B$11+$C$11+$F$11)</f>
        <v>0</v>
      </c>
      <c r="DL829">
        <v>6</v>
      </c>
      <c r="DM829">
        <v>0.5</v>
      </c>
      <c r="DN829" t="s">
        <v>438</v>
      </c>
      <c r="DO829">
        <v>2</v>
      </c>
      <c r="DP829" t="b">
        <v>1</v>
      </c>
      <c r="DQ829">
        <v>1761422050.84615</v>
      </c>
      <c r="DR829">
        <v>658.510230769231</v>
      </c>
      <c r="DS829">
        <v>709.955307692308</v>
      </c>
      <c r="DT829">
        <v>45.4552769230769</v>
      </c>
      <c r="DU829">
        <v>25.6975692307692</v>
      </c>
      <c r="DV829">
        <v>657.412769230769</v>
      </c>
      <c r="DW829">
        <v>45.4993769230769</v>
      </c>
      <c r="DX829">
        <v>499.998846153846</v>
      </c>
      <c r="DY829">
        <v>90.1937</v>
      </c>
      <c r="DZ829">
        <v>0.0358695384615385</v>
      </c>
      <c r="EA829">
        <v>44.2182615384615</v>
      </c>
      <c r="EB829">
        <v>42.0777615384615</v>
      </c>
      <c r="EC829">
        <v>999.9</v>
      </c>
      <c r="ED829">
        <v>0</v>
      </c>
      <c r="EE829">
        <v>0</v>
      </c>
      <c r="EF829">
        <v>9995.38923076923</v>
      </c>
      <c r="EG829">
        <v>0</v>
      </c>
      <c r="EH829">
        <v>1262.28846153846</v>
      </c>
      <c r="EI829">
        <v>-51.4450076923077</v>
      </c>
      <c r="EJ829">
        <v>689.867923076923</v>
      </c>
      <c r="EK829">
        <v>728.680692307692</v>
      </c>
      <c r="EL829">
        <v>19.7577076923077</v>
      </c>
      <c r="EM829">
        <v>709.955307692308</v>
      </c>
      <c r="EN829">
        <v>25.6975692307692</v>
      </c>
      <c r="EO829">
        <v>4.09978</v>
      </c>
      <c r="EP829">
        <v>2.31775923076923</v>
      </c>
      <c r="EQ829">
        <v>29.3324</v>
      </c>
      <c r="ER829">
        <v>19.8003615384615</v>
      </c>
      <c r="ES829">
        <v>1200.03846153846</v>
      </c>
      <c r="ET829">
        <v>0.966994846153846</v>
      </c>
      <c r="EU829">
        <v>0.0330050538461538</v>
      </c>
      <c r="EV829">
        <v>0</v>
      </c>
      <c r="EW829">
        <v>1177.35076923077</v>
      </c>
      <c r="EX829">
        <v>5.00059</v>
      </c>
      <c r="EY829">
        <v>14990.1769230769</v>
      </c>
      <c r="EZ829">
        <v>10359.0384615385</v>
      </c>
      <c r="FA829">
        <v>58</v>
      </c>
      <c r="FB829">
        <v>59.3988461538462</v>
      </c>
      <c r="FC829">
        <v>58.125</v>
      </c>
      <c r="FD829">
        <v>59.0669230769231</v>
      </c>
      <c r="FE829">
        <v>59.125</v>
      </c>
      <c r="FF829">
        <v>1155.59846153846</v>
      </c>
      <c r="FG829">
        <v>39.44</v>
      </c>
      <c r="FH829">
        <v>0</v>
      </c>
      <c r="FI829">
        <v>1761422019.1</v>
      </c>
      <c r="FJ829">
        <v>0</v>
      </c>
      <c r="FK829">
        <v>1177.3332</v>
      </c>
      <c r="FL829">
        <v>-3.68615385008615</v>
      </c>
      <c r="FM829">
        <v>-32.8615386060001</v>
      </c>
      <c r="FN829">
        <v>14989.128</v>
      </c>
      <c r="FO829">
        <v>15</v>
      </c>
      <c r="FP829">
        <v>0</v>
      </c>
      <c r="FQ829" t="s">
        <v>439</v>
      </c>
      <c r="FR829">
        <v>0</v>
      </c>
      <c r="FS829">
        <v>0</v>
      </c>
      <c r="FT829">
        <v>0</v>
      </c>
      <c r="FU829">
        <v>0</v>
      </c>
      <c r="FV829">
        <v>0</v>
      </c>
      <c r="FW829">
        <v>0</v>
      </c>
      <c r="FX829">
        <v>0</v>
      </c>
      <c r="FY829">
        <v>0</v>
      </c>
      <c r="FZ829">
        <v>0</v>
      </c>
      <c r="GA829">
        <v>0</v>
      </c>
      <c r="GB829">
        <v>0</v>
      </c>
      <c r="GC829">
        <v>-51.2623571428571</v>
      </c>
      <c r="GD829">
        <v>-5.22080259740265</v>
      </c>
      <c r="GE829">
        <v>0.734840457301498</v>
      </c>
      <c r="GF829">
        <v>0</v>
      </c>
      <c r="GG829">
        <v>1177.60676470588</v>
      </c>
      <c r="GH829">
        <v>-5.14514896351238</v>
      </c>
      <c r="GI829">
        <v>0.546818179203353</v>
      </c>
      <c r="GJ829">
        <v>-1</v>
      </c>
      <c r="GK829">
        <v>19.7771619047619</v>
      </c>
      <c r="GL829">
        <v>-0.406129870129843</v>
      </c>
      <c r="GM829">
        <v>0.041398947262788</v>
      </c>
      <c r="GN829">
        <v>0</v>
      </c>
      <c r="GO829">
        <v>0</v>
      </c>
      <c r="GP829">
        <v>2</v>
      </c>
      <c r="GQ829" t="s">
        <v>473</v>
      </c>
      <c r="GR829">
        <v>3.12817</v>
      </c>
      <c r="GS829">
        <v>2.71361</v>
      </c>
      <c r="GT829">
        <v>0.122182</v>
      </c>
      <c r="GU829">
        <v>0.128672</v>
      </c>
      <c r="GV829">
        <v>0.154557</v>
      </c>
      <c r="GW829">
        <v>0.103496</v>
      </c>
      <c r="GX829">
        <v>31772.3</v>
      </c>
      <c r="GY829">
        <v>33412.1</v>
      </c>
      <c r="GZ829">
        <v>32859</v>
      </c>
      <c r="HA829">
        <v>34833.6</v>
      </c>
      <c r="HB829">
        <v>39709.5</v>
      </c>
      <c r="HC829">
        <v>45009.3</v>
      </c>
      <c r="HD829">
        <v>51578.7</v>
      </c>
      <c r="HE829">
        <v>55836.8</v>
      </c>
      <c r="HF829">
        <v>1.72187</v>
      </c>
      <c r="HG829">
        <v>1.57292</v>
      </c>
      <c r="HH829">
        <v>-0.0953227</v>
      </c>
      <c r="HI829">
        <v>0</v>
      </c>
      <c r="HJ829">
        <v>43.591</v>
      </c>
      <c r="HK829">
        <v>999.9</v>
      </c>
      <c r="HL829">
        <v>55.439</v>
      </c>
      <c r="HM829">
        <v>30.393</v>
      </c>
      <c r="HN829">
        <v>26.7866</v>
      </c>
      <c r="HO829">
        <v>60.1998</v>
      </c>
      <c r="HP829">
        <v>41.262</v>
      </c>
      <c r="HQ829">
        <v>1</v>
      </c>
      <c r="HR829">
        <v>1.95179</v>
      </c>
      <c r="HS829">
        <v>4.23538</v>
      </c>
      <c r="HT829">
        <v>20.0734</v>
      </c>
      <c r="HU829">
        <v>5.19004</v>
      </c>
      <c r="HV829">
        <v>12.0159</v>
      </c>
      <c r="HW829">
        <v>4.9708</v>
      </c>
      <c r="HX829">
        <v>3.2951</v>
      </c>
      <c r="HY829">
        <v>9999</v>
      </c>
      <c r="HZ829">
        <v>9999</v>
      </c>
      <c r="IA829">
        <v>999.9</v>
      </c>
      <c r="IB829">
        <v>9999</v>
      </c>
      <c r="IC829">
        <v>1.86325</v>
      </c>
      <c r="ID829">
        <v>1.86806</v>
      </c>
      <c r="IE829">
        <v>1.86784</v>
      </c>
      <c r="IF829">
        <v>1.86905</v>
      </c>
      <c r="IG829">
        <v>1.86981</v>
      </c>
      <c r="IH829">
        <v>1.86585</v>
      </c>
      <c r="II829">
        <v>1.86697</v>
      </c>
      <c r="IJ829">
        <v>1.8684</v>
      </c>
      <c r="IK829">
        <v>5</v>
      </c>
      <c r="IL829">
        <v>0</v>
      </c>
      <c r="IM829">
        <v>0</v>
      </c>
      <c r="IN829">
        <v>0</v>
      </c>
      <c r="IO829" t="s">
        <v>441</v>
      </c>
      <c r="IP829" t="s">
        <v>442</v>
      </c>
      <c r="IQ829" t="s">
        <v>443</v>
      </c>
      <c r="IR829" t="s">
        <v>443</v>
      </c>
      <c r="IS829" t="s">
        <v>443</v>
      </c>
      <c r="IT829" t="s">
        <v>443</v>
      </c>
      <c r="IU829">
        <v>0</v>
      </c>
      <c r="IV829">
        <v>100</v>
      </c>
      <c r="IW829">
        <v>100</v>
      </c>
      <c r="IX829">
        <v>1.097</v>
      </c>
      <c r="IY829">
        <v>-0.0441</v>
      </c>
      <c r="IZ829">
        <v>1.09748391826392</v>
      </c>
      <c r="JA829">
        <v>0</v>
      </c>
      <c r="JB829">
        <v>0</v>
      </c>
      <c r="JC829">
        <v>0</v>
      </c>
      <c r="JD829">
        <v>-0.0441141096964596</v>
      </c>
      <c r="JE829">
        <v>0</v>
      </c>
      <c r="JF829">
        <v>0</v>
      </c>
      <c r="JG829">
        <v>0</v>
      </c>
      <c r="JH829">
        <v>5</v>
      </c>
      <c r="JI829">
        <v>2273</v>
      </c>
      <c r="JJ829">
        <v>0</v>
      </c>
      <c r="JK829">
        <v>25</v>
      </c>
      <c r="JL829">
        <v>29357034.3</v>
      </c>
      <c r="JM829">
        <v>29357034.3</v>
      </c>
      <c r="JN829">
        <v>1.61987</v>
      </c>
      <c r="JO829">
        <v>2.62939</v>
      </c>
      <c r="JP829">
        <v>1.54785</v>
      </c>
      <c r="JQ829">
        <v>2.31445</v>
      </c>
      <c r="JR829">
        <v>1.64673</v>
      </c>
      <c r="JS829">
        <v>2.31567</v>
      </c>
      <c r="JT829">
        <v>34.2587</v>
      </c>
      <c r="JU829">
        <v>24.1751</v>
      </c>
      <c r="JV829">
        <v>18</v>
      </c>
      <c r="JW829">
        <v>498.604</v>
      </c>
      <c r="JX829">
        <v>392.121</v>
      </c>
      <c r="JY829">
        <v>39.1604</v>
      </c>
      <c r="JZ829">
        <v>49.6335</v>
      </c>
      <c r="KA829">
        <v>30.0009</v>
      </c>
      <c r="KB829">
        <v>49.278</v>
      </c>
      <c r="KC829">
        <v>49.1416</v>
      </c>
      <c r="KD829">
        <v>32.4202</v>
      </c>
      <c r="KE829">
        <v>0</v>
      </c>
      <c r="KF829">
        <v>100</v>
      </c>
      <c r="KG829">
        <v>39.1289</v>
      </c>
      <c r="KH829">
        <v>757.902</v>
      </c>
      <c r="KI829">
        <v>26.2864</v>
      </c>
      <c r="KJ829">
        <v>93.5328</v>
      </c>
      <c r="KK829">
        <v>90.365</v>
      </c>
    </row>
    <row r="830" spans="1:297">
      <c r="A830">
        <v>814</v>
      </c>
      <c r="B830">
        <v>1761422064</v>
      </c>
      <c r="C830">
        <v>13883</v>
      </c>
      <c r="D830" t="s">
        <v>2078</v>
      </c>
      <c r="E830" t="s">
        <v>2079</v>
      </c>
      <c r="F830">
        <v>5</v>
      </c>
      <c r="G830" t="s">
        <v>1989</v>
      </c>
      <c r="H830" t="s">
        <v>436</v>
      </c>
      <c r="I830">
        <v>1761422055.84615</v>
      </c>
      <c r="J830">
        <f>(K830)/1000</f>
        <v>0</v>
      </c>
      <c r="K830">
        <f>IF(DP830, AN830, AH830)</f>
        <v>0</v>
      </c>
      <c r="L830">
        <f>IF(DP830, AI830, AG830)</f>
        <v>0</v>
      </c>
      <c r="M830">
        <f>DR830 - IF(AU830&gt;1, L830*DL830*100.0/(AW830), 0)</f>
        <v>0</v>
      </c>
      <c r="N830">
        <f>((T830-J830/2)*M830-L830)/(T830+J830/2)</f>
        <v>0</v>
      </c>
      <c r="O830">
        <f>N830*(DY830+DZ830)/1000.0</f>
        <v>0</v>
      </c>
      <c r="P830">
        <f>(DR830 - IF(AU830&gt;1, L830*DL830*100.0/(AW830), 0))*(DY830+DZ830)/1000.0</f>
        <v>0</v>
      </c>
      <c r="Q830">
        <f>2.0/((1/S830-1/R830)+SIGN(S830)*SQRT((1/S830-1/R830)*(1/S830-1/R830) + 4*DM830/((DM830+1)*(DM830+1))*(2*1/S830*1/R830-1/R830*1/R830)))</f>
        <v>0</v>
      </c>
      <c r="R830">
        <f>IF(LEFT(DN830,1)&lt;&gt;"0",IF(LEFT(DN830,1)="1",3.0,DO830),$D$5+$E$5*(EF830*DY830/($K$5*1000))+$F$5*(EF830*DY830/($K$5*1000))*MAX(MIN(DL830,$J$5),$I$5)*MAX(MIN(DL830,$J$5),$I$5)+$G$5*MAX(MIN(DL830,$J$5),$I$5)*(EF830*DY830/($K$5*1000))+$H$5*(EF830*DY830/($K$5*1000))*(EF830*DY830/($K$5*1000)))</f>
        <v>0</v>
      </c>
      <c r="S830">
        <f>J830*(1000-(1000*0.61365*exp(17.502*W830/(240.97+W830))/(DY830+DZ830)+DT830)/2)/(1000*0.61365*exp(17.502*W830/(240.97+W830))/(DY830+DZ830)-DT830)</f>
        <v>0</v>
      </c>
      <c r="T830">
        <f>1/((DM830+1)/(Q830/1.6)+1/(R830/1.37)) + DM830/((DM830+1)/(Q830/1.6) + DM830/(R830/1.37))</f>
        <v>0</v>
      </c>
      <c r="U830">
        <f>(DH830*DK830)</f>
        <v>0</v>
      </c>
      <c r="V830">
        <f>(EA830+(U830+2*0.95*5.67E-8*(((EA830+$B$7)+273)^4-(EA830+273)^4)-44100*J830)/(1.84*29.3*R830+8*0.95*5.67E-8*(EA830+273)^3))</f>
        <v>0</v>
      </c>
      <c r="W830">
        <f>($C$7*EB830+$D$7*EC830+$E$7*V830)</f>
        <v>0</v>
      </c>
      <c r="X830">
        <f>0.61365*exp(17.502*W830/(240.97+W830))</f>
        <v>0</v>
      </c>
      <c r="Y830">
        <f>(Z830/AA830*100)</f>
        <v>0</v>
      </c>
      <c r="Z830">
        <f>DT830*(DY830+DZ830)/1000</f>
        <v>0</v>
      </c>
      <c r="AA830">
        <f>0.61365*exp(17.502*EA830/(240.97+EA830))</f>
        <v>0</v>
      </c>
      <c r="AB830">
        <f>(X830-DT830*(DY830+DZ830)/1000)</f>
        <v>0</v>
      </c>
      <c r="AC830">
        <f>(-J830*44100)</f>
        <v>0</v>
      </c>
      <c r="AD830">
        <f>2*29.3*R830*0.92*(EA830-W830)</f>
        <v>0</v>
      </c>
      <c r="AE830">
        <f>2*0.95*5.67E-8*(((EA830+$B$7)+273)^4-(W830+273)^4)</f>
        <v>0</v>
      </c>
      <c r="AF830">
        <f>U830+AE830+AC830+AD830</f>
        <v>0</v>
      </c>
      <c r="AG830">
        <f>DX830*AU830*(DS830-DR830*(1000-AU830*DU830)/(1000-AU830*DT830))/(100*DL830)</f>
        <v>0</v>
      </c>
      <c r="AH830">
        <f>1000*DX830*AU830*(DT830-DU830)/(100*DL830*(1000-AU830*DT830))</f>
        <v>0</v>
      </c>
      <c r="AI830">
        <f>(AJ830 - AK830 - DY830*1E3/(8.314*(EA830+273.15)) * AM830/DX830 * AL830) * DX830/(100*DL830) * (1000 - DU830)/1000</f>
        <v>0</v>
      </c>
      <c r="AJ830">
        <v>763.60348188676</v>
      </c>
      <c r="AK830">
        <v>731.66496969697</v>
      </c>
      <c r="AL830">
        <v>3.52645861466549</v>
      </c>
      <c r="AM830">
        <v>65.5647914512343</v>
      </c>
      <c r="AN830">
        <f>(AP830 - AO830 + DY830*1E3/(8.314*(EA830+273.15)) * AR830/DX830 * AQ830) * DX830/(100*DL830) * 1000/(1000 - AP830)</f>
        <v>0</v>
      </c>
      <c r="AO830">
        <v>25.7054263360945</v>
      </c>
      <c r="AP830">
        <v>45.3822575757576</v>
      </c>
      <c r="AQ830">
        <v>-0.00281523684337091</v>
      </c>
      <c r="AR830">
        <v>111.014895509676</v>
      </c>
      <c r="AS830">
        <v>0</v>
      </c>
      <c r="AT830">
        <v>0</v>
      </c>
      <c r="AU830">
        <f>IF(AS830*$H$13&gt;=AW830,1.0,(AW830/(AW830-AS830*$H$13)))</f>
        <v>0</v>
      </c>
      <c r="AV830">
        <f>(AU830-1)*100</f>
        <v>0</v>
      </c>
      <c r="AW830">
        <f>MAX(0,($B$13+$C$13*EF830)/(1+$D$13*EF830)*DY830/(EA830+273)*$E$13)</f>
        <v>0</v>
      </c>
      <c r="AX830" t="s">
        <v>437</v>
      </c>
      <c r="AY830" t="s">
        <v>437</v>
      </c>
      <c r="AZ830">
        <v>0</v>
      </c>
      <c r="BA830">
        <v>0</v>
      </c>
      <c r="BB830">
        <f>1-AZ830/BA830</f>
        <v>0</v>
      </c>
      <c r="BC830">
        <v>0</v>
      </c>
      <c r="BD830" t="s">
        <v>437</v>
      </c>
      <c r="BE830" t="s">
        <v>437</v>
      </c>
      <c r="BF830">
        <v>0</v>
      </c>
      <c r="BG830">
        <v>0</v>
      </c>
      <c r="BH830">
        <f>1-BF830/BG830</f>
        <v>0</v>
      </c>
      <c r="BI830">
        <v>0.5</v>
      </c>
      <c r="BJ830">
        <f>DI830</f>
        <v>0</v>
      </c>
      <c r="BK830">
        <f>L830</f>
        <v>0</v>
      </c>
      <c r="BL830">
        <f>BH830*BI830*BJ830</f>
        <v>0</v>
      </c>
      <c r="BM830">
        <f>(BK830-BC830)/BJ830</f>
        <v>0</v>
      </c>
      <c r="BN830">
        <f>(BA830-BG830)/BG830</f>
        <v>0</v>
      </c>
      <c r="BO830">
        <f>AZ830/(BB830+AZ830/BG830)</f>
        <v>0</v>
      </c>
      <c r="BP830" t="s">
        <v>437</v>
      </c>
      <c r="BQ830">
        <v>0</v>
      </c>
      <c r="BR830">
        <f>IF(BQ830&lt;&gt;0, BQ830, BO830)</f>
        <v>0</v>
      </c>
      <c r="BS830">
        <f>1-BR830/BG830</f>
        <v>0</v>
      </c>
      <c r="BT830">
        <f>(BG830-BF830)/(BG830-BR830)</f>
        <v>0</v>
      </c>
      <c r="BU830">
        <f>(BA830-BG830)/(BA830-BR830)</f>
        <v>0</v>
      </c>
      <c r="BV830">
        <f>(BG830-BF830)/(BG830-AZ830)</f>
        <v>0</v>
      </c>
      <c r="BW830">
        <f>(BA830-BG830)/(BA830-AZ830)</f>
        <v>0</v>
      </c>
      <c r="BX830">
        <f>(BT830*BR830/BF830)</f>
        <v>0</v>
      </c>
      <c r="BY830">
        <f>(1-BX830)</f>
        <v>0</v>
      </c>
      <c r="DH830">
        <f>$B$11*EG830+$C$11*EH830+$F$11*ES830*(1-EV830)</f>
        <v>0</v>
      </c>
      <c r="DI830">
        <f>DH830*DJ830</f>
        <v>0</v>
      </c>
      <c r="DJ830">
        <f>($B$11*$D$9+$C$11*$D$9+$F$11*((FF830+EX830)/MAX(FF830+EX830+FG830, 0.1)*$I$9+FG830/MAX(FF830+EX830+FG830, 0.1)*$J$9))/($B$11+$C$11+$F$11)</f>
        <v>0</v>
      </c>
      <c r="DK830">
        <f>($B$11*$K$9+$C$11*$K$9+$F$11*((FF830+EX830)/MAX(FF830+EX830+FG830, 0.1)*$P$9+FG830/MAX(FF830+EX830+FG830, 0.1)*$Q$9))/($B$11+$C$11+$F$11)</f>
        <v>0</v>
      </c>
      <c r="DL830">
        <v>6</v>
      </c>
      <c r="DM830">
        <v>0.5</v>
      </c>
      <c r="DN830" t="s">
        <v>438</v>
      </c>
      <c r="DO830">
        <v>2</v>
      </c>
      <c r="DP830" t="b">
        <v>1</v>
      </c>
      <c r="DQ830">
        <v>1761422055.84615</v>
      </c>
      <c r="DR830">
        <v>674.857615384615</v>
      </c>
      <c r="DS830">
        <v>727.176923076923</v>
      </c>
      <c r="DT830">
        <v>45.4255230769231</v>
      </c>
      <c r="DU830">
        <v>25.7011153846154</v>
      </c>
      <c r="DV830">
        <v>673.76</v>
      </c>
      <c r="DW830">
        <v>45.4696230769231</v>
      </c>
      <c r="DX830">
        <v>499.999769230769</v>
      </c>
      <c r="DY830">
        <v>90.1944</v>
      </c>
      <c r="DZ830">
        <v>0.0358447307692308</v>
      </c>
      <c r="EA830">
        <v>44.2079692307692</v>
      </c>
      <c r="EB830">
        <v>42.0721230769231</v>
      </c>
      <c r="EC830">
        <v>999.9</v>
      </c>
      <c r="ED830">
        <v>0</v>
      </c>
      <c r="EE830">
        <v>0</v>
      </c>
      <c r="EF830">
        <v>9994.95769230769</v>
      </c>
      <c r="EG830">
        <v>0</v>
      </c>
      <c r="EH830">
        <v>1262.22</v>
      </c>
      <c r="EI830">
        <v>-52.3193384615385</v>
      </c>
      <c r="EJ830">
        <v>706.971615384615</v>
      </c>
      <c r="EK830">
        <v>746.359230769231</v>
      </c>
      <c r="EL830">
        <v>19.7243846153846</v>
      </c>
      <c r="EM830">
        <v>727.176923076923</v>
      </c>
      <c r="EN830">
        <v>25.7011153846154</v>
      </c>
      <c r="EO830">
        <v>4.09712769230769</v>
      </c>
      <c r="EP830">
        <v>2.31809769230769</v>
      </c>
      <c r="EQ830">
        <v>29.3211846153846</v>
      </c>
      <c r="ER830">
        <v>19.8027153846154</v>
      </c>
      <c r="ES830">
        <v>1200.02692307692</v>
      </c>
      <c r="ET830">
        <v>0.966994923076923</v>
      </c>
      <c r="EU830">
        <v>0.0330050384615385</v>
      </c>
      <c r="EV830">
        <v>0</v>
      </c>
      <c r="EW830">
        <v>1177.00230769231</v>
      </c>
      <c r="EX830">
        <v>5.00059</v>
      </c>
      <c r="EY830">
        <v>14986.7076923077</v>
      </c>
      <c r="EZ830">
        <v>10358.9384615385</v>
      </c>
      <c r="FA830">
        <v>58.0047692307692</v>
      </c>
      <c r="FB830">
        <v>59.4131538461538</v>
      </c>
      <c r="FC830">
        <v>58.1297692307692</v>
      </c>
      <c r="FD830">
        <v>59.0765384615385</v>
      </c>
      <c r="FE830">
        <v>59.1393076923077</v>
      </c>
      <c r="FF830">
        <v>1155.58692307692</v>
      </c>
      <c r="FG830">
        <v>39.44</v>
      </c>
      <c r="FH830">
        <v>0</v>
      </c>
      <c r="FI830">
        <v>1761422024.5</v>
      </c>
      <c r="FJ830">
        <v>0</v>
      </c>
      <c r="FK830">
        <v>1176.95884615385</v>
      </c>
      <c r="FL830">
        <v>-3.43145299125541</v>
      </c>
      <c r="FM830">
        <v>-32.8854700618058</v>
      </c>
      <c r="FN830">
        <v>14986.1346153846</v>
      </c>
      <c r="FO830">
        <v>15</v>
      </c>
      <c r="FP830">
        <v>0</v>
      </c>
      <c r="FQ830" t="s">
        <v>439</v>
      </c>
      <c r="FR830">
        <v>0</v>
      </c>
      <c r="FS830">
        <v>0</v>
      </c>
      <c r="FT830">
        <v>0</v>
      </c>
      <c r="FU830">
        <v>0</v>
      </c>
      <c r="FV830">
        <v>0</v>
      </c>
      <c r="FW830">
        <v>0</v>
      </c>
      <c r="FX830">
        <v>0</v>
      </c>
      <c r="FY830">
        <v>0</v>
      </c>
      <c r="FZ830">
        <v>0</v>
      </c>
      <c r="GA830">
        <v>0</v>
      </c>
      <c r="GB830">
        <v>0</v>
      </c>
      <c r="GC830">
        <v>-51.7430714285714</v>
      </c>
      <c r="GD830">
        <v>-8.73808051948066</v>
      </c>
      <c r="GE830">
        <v>1.0274889581809</v>
      </c>
      <c r="GF830">
        <v>0</v>
      </c>
      <c r="GG830">
        <v>1177.28705882353</v>
      </c>
      <c r="GH830">
        <v>-4.20748663172024</v>
      </c>
      <c r="GI830">
        <v>0.473587866322637</v>
      </c>
      <c r="GJ830">
        <v>-1</v>
      </c>
      <c r="GK830">
        <v>19.7492</v>
      </c>
      <c r="GL830">
        <v>-0.405646753246742</v>
      </c>
      <c r="GM830">
        <v>0.0413244998241271</v>
      </c>
      <c r="GN830">
        <v>0</v>
      </c>
      <c r="GO830">
        <v>0</v>
      </c>
      <c r="GP830">
        <v>2</v>
      </c>
      <c r="GQ830" t="s">
        <v>473</v>
      </c>
      <c r="GR830">
        <v>3.12807</v>
      </c>
      <c r="GS830">
        <v>2.71372</v>
      </c>
      <c r="GT830">
        <v>0.124272</v>
      </c>
      <c r="GU830">
        <v>0.130604</v>
      </c>
      <c r="GV830">
        <v>0.154502</v>
      </c>
      <c r="GW830">
        <v>0.103504</v>
      </c>
      <c r="GX830">
        <v>31695.6</v>
      </c>
      <c r="GY830">
        <v>33337</v>
      </c>
      <c r="GZ830">
        <v>32858.1</v>
      </c>
      <c r="HA830">
        <v>34832.9</v>
      </c>
      <c r="HB830">
        <v>39711.3</v>
      </c>
      <c r="HC830">
        <v>45008.1</v>
      </c>
      <c r="HD830">
        <v>51577.6</v>
      </c>
      <c r="HE830">
        <v>55835.4</v>
      </c>
      <c r="HF830">
        <v>1.72185</v>
      </c>
      <c r="HG830">
        <v>1.57302</v>
      </c>
      <c r="HH830">
        <v>-0.0968575</v>
      </c>
      <c r="HI830">
        <v>0</v>
      </c>
      <c r="HJ830">
        <v>43.6052</v>
      </c>
      <c r="HK830">
        <v>999.9</v>
      </c>
      <c r="HL830">
        <v>55.439</v>
      </c>
      <c r="HM830">
        <v>30.383</v>
      </c>
      <c r="HN830">
        <v>26.7695</v>
      </c>
      <c r="HO830">
        <v>60.2398</v>
      </c>
      <c r="HP830">
        <v>41.3381</v>
      </c>
      <c r="HQ830">
        <v>1</v>
      </c>
      <c r="HR830">
        <v>1.95267</v>
      </c>
      <c r="HS830">
        <v>4.25499</v>
      </c>
      <c r="HT830">
        <v>20.0731</v>
      </c>
      <c r="HU830">
        <v>5.19004</v>
      </c>
      <c r="HV830">
        <v>12.0159</v>
      </c>
      <c r="HW830">
        <v>4.9704</v>
      </c>
      <c r="HX830">
        <v>3.29487</v>
      </c>
      <c r="HY830">
        <v>9999</v>
      </c>
      <c r="HZ830">
        <v>9999</v>
      </c>
      <c r="IA830">
        <v>999.9</v>
      </c>
      <c r="IB830">
        <v>9999</v>
      </c>
      <c r="IC830">
        <v>1.86325</v>
      </c>
      <c r="ID830">
        <v>1.8681</v>
      </c>
      <c r="IE830">
        <v>1.86784</v>
      </c>
      <c r="IF830">
        <v>1.86905</v>
      </c>
      <c r="IG830">
        <v>1.86981</v>
      </c>
      <c r="IH830">
        <v>1.86585</v>
      </c>
      <c r="II830">
        <v>1.86698</v>
      </c>
      <c r="IJ830">
        <v>1.86842</v>
      </c>
      <c r="IK830">
        <v>5</v>
      </c>
      <c r="IL830">
        <v>0</v>
      </c>
      <c r="IM830">
        <v>0</v>
      </c>
      <c r="IN830">
        <v>0</v>
      </c>
      <c r="IO830" t="s">
        <v>441</v>
      </c>
      <c r="IP830" t="s">
        <v>442</v>
      </c>
      <c r="IQ830" t="s">
        <v>443</v>
      </c>
      <c r="IR830" t="s">
        <v>443</v>
      </c>
      <c r="IS830" t="s">
        <v>443</v>
      </c>
      <c r="IT830" t="s">
        <v>443</v>
      </c>
      <c r="IU830">
        <v>0</v>
      </c>
      <c r="IV830">
        <v>100</v>
      </c>
      <c r="IW830">
        <v>100</v>
      </c>
      <c r="IX830">
        <v>1.097</v>
      </c>
      <c r="IY830">
        <v>-0.0442</v>
      </c>
      <c r="IZ830">
        <v>1.09748391826392</v>
      </c>
      <c r="JA830">
        <v>0</v>
      </c>
      <c r="JB830">
        <v>0</v>
      </c>
      <c r="JC830">
        <v>0</v>
      </c>
      <c r="JD830">
        <v>-0.0441141096964596</v>
      </c>
      <c r="JE830">
        <v>0</v>
      </c>
      <c r="JF830">
        <v>0</v>
      </c>
      <c r="JG830">
        <v>0</v>
      </c>
      <c r="JH830">
        <v>5</v>
      </c>
      <c r="JI830">
        <v>2273</v>
      </c>
      <c r="JJ830">
        <v>0</v>
      </c>
      <c r="JK830">
        <v>25</v>
      </c>
      <c r="JL830">
        <v>29357034.4</v>
      </c>
      <c r="JM830">
        <v>29357034.4</v>
      </c>
      <c r="JN830">
        <v>1.64429</v>
      </c>
      <c r="JO830">
        <v>2.63062</v>
      </c>
      <c r="JP830">
        <v>1.54785</v>
      </c>
      <c r="JQ830">
        <v>2.31445</v>
      </c>
      <c r="JR830">
        <v>1.64673</v>
      </c>
      <c r="JS830">
        <v>2.23999</v>
      </c>
      <c r="JT830">
        <v>34.2587</v>
      </c>
      <c r="JU830">
        <v>24.1663</v>
      </c>
      <c r="JV830">
        <v>18</v>
      </c>
      <c r="JW830">
        <v>498.586</v>
      </c>
      <c r="JX830">
        <v>392.197</v>
      </c>
      <c r="JY830">
        <v>39.0892</v>
      </c>
      <c r="JZ830">
        <v>49.6391</v>
      </c>
      <c r="KA830">
        <v>30.0009</v>
      </c>
      <c r="KB830">
        <v>49.278</v>
      </c>
      <c r="KC830">
        <v>49.1445</v>
      </c>
      <c r="KD830">
        <v>32.9273</v>
      </c>
      <c r="KE830">
        <v>0</v>
      </c>
      <c r="KF830">
        <v>100</v>
      </c>
      <c r="KG830">
        <v>39.0584</v>
      </c>
      <c r="KH830">
        <v>778.222</v>
      </c>
      <c r="KI830">
        <v>26.2864</v>
      </c>
      <c r="KJ830">
        <v>93.5306</v>
      </c>
      <c r="KK830">
        <v>90.363</v>
      </c>
    </row>
    <row r="831" spans="1:297">
      <c r="A831">
        <v>815</v>
      </c>
      <c r="B831">
        <v>1761422069</v>
      </c>
      <c r="C831">
        <v>13888</v>
      </c>
      <c r="D831" t="s">
        <v>2080</v>
      </c>
      <c r="E831" t="s">
        <v>2081</v>
      </c>
      <c r="F831">
        <v>5</v>
      </c>
      <c r="G831" t="s">
        <v>1989</v>
      </c>
      <c r="H831" t="s">
        <v>436</v>
      </c>
      <c r="I831">
        <v>1761422060.84615</v>
      </c>
      <c r="J831">
        <f>(K831)/1000</f>
        <v>0</v>
      </c>
      <c r="K831">
        <f>IF(DP831, AN831, AH831)</f>
        <v>0</v>
      </c>
      <c r="L831">
        <f>IF(DP831, AI831, AG831)</f>
        <v>0</v>
      </c>
      <c r="M831">
        <f>DR831 - IF(AU831&gt;1, L831*DL831*100.0/(AW831), 0)</f>
        <v>0</v>
      </c>
      <c r="N831">
        <f>((T831-J831/2)*M831-L831)/(T831+J831/2)</f>
        <v>0</v>
      </c>
      <c r="O831">
        <f>N831*(DY831+DZ831)/1000.0</f>
        <v>0</v>
      </c>
      <c r="P831">
        <f>(DR831 - IF(AU831&gt;1, L831*DL831*100.0/(AW831), 0))*(DY831+DZ831)/1000.0</f>
        <v>0</v>
      </c>
      <c r="Q831">
        <f>2.0/((1/S831-1/R831)+SIGN(S831)*SQRT((1/S831-1/R831)*(1/S831-1/R831) + 4*DM831/((DM831+1)*(DM831+1))*(2*1/S831*1/R831-1/R831*1/R831)))</f>
        <v>0</v>
      </c>
      <c r="R831">
        <f>IF(LEFT(DN831,1)&lt;&gt;"0",IF(LEFT(DN831,1)="1",3.0,DO831),$D$5+$E$5*(EF831*DY831/($K$5*1000))+$F$5*(EF831*DY831/($K$5*1000))*MAX(MIN(DL831,$J$5),$I$5)*MAX(MIN(DL831,$J$5),$I$5)+$G$5*MAX(MIN(DL831,$J$5),$I$5)*(EF831*DY831/($K$5*1000))+$H$5*(EF831*DY831/($K$5*1000))*(EF831*DY831/($K$5*1000)))</f>
        <v>0</v>
      </c>
      <c r="S831">
        <f>J831*(1000-(1000*0.61365*exp(17.502*W831/(240.97+W831))/(DY831+DZ831)+DT831)/2)/(1000*0.61365*exp(17.502*W831/(240.97+W831))/(DY831+DZ831)-DT831)</f>
        <v>0</v>
      </c>
      <c r="T831">
        <f>1/((DM831+1)/(Q831/1.6)+1/(R831/1.37)) + DM831/((DM831+1)/(Q831/1.6) + DM831/(R831/1.37))</f>
        <v>0</v>
      </c>
      <c r="U831">
        <f>(DH831*DK831)</f>
        <v>0</v>
      </c>
      <c r="V831">
        <f>(EA831+(U831+2*0.95*5.67E-8*(((EA831+$B$7)+273)^4-(EA831+273)^4)-44100*J831)/(1.84*29.3*R831+8*0.95*5.67E-8*(EA831+273)^3))</f>
        <v>0</v>
      </c>
      <c r="W831">
        <f>($C$7*EB831+$D$7*EC831+$E$7*V831)</f>
        <v>0</v>
      </c>
      <c r="X831">
        <f>0.61365*exp(17.502*W831/(240.97+W831))</f>
        <v>0</v>
      </c>
      <c r="Y831">
        <f>(Z831/AA831*100)</f>
        <v>0</v>
      </c>
      <c r="Z831">
        <f>DT831*(DY831+DZ831)/1000</f>
        <v>0</v>
      </c>
      <c r="AA831">
        <f>0.61365*exp(17.502*EA831/(240.97+EA831))</f>
        <v>0</v>
      </c>
      <c r="AB831">
        <f>(X831-DT831*(DY831+DZ831)/1000)</f>
        <v>0</v>
      </c>
      <c r="AC831">
        <f>(-J831*44100)</f>
        <v>0</v>
      </c>
      <c r="AD831">
        <f>2*29.3*R831*0.92*(EA831-W831)</f>
        <v>0</v>
      </c>
      <c r="AE831">
        <f>2*0.95*5.67E-8*(((EA831+$B$7)+273)^4-(W831+273)^4)</f>
        <v>0</v>
      </c>
      <c r="AF831">
        <f>U831+AE831+AC831+AD831</f>
        <v>0</v>
      </c>
      <c r="AG831">
        <f>DX831*AU831*(DS831-DR831*(1000-AU831*DU831)/(1000-AU831*DT831))/(100*DL831)</f>
        <v>0</v>
      </c>
      <c r="AH831">
        <f>1000*DX831*AU831*(DT831-DU831)/(100*DL831*(1000-AU831*DT831))</f>
        <v>0</v>
      </c>
      <c r="AI831">
        <f>(AJ831 - AK831 - DY831*1E3/(8.314*(EA831+273.15)) * AM831/DX831 * AL831) * DX831/(100*DL831) * (1000 - DU831)/1000</f>
        <v>0</v>
      </c>
      <c r="AJ831">
        <v>779.747055395169</v>
      </c>
      <c r="AK831">
        <v>748.284872727273</v>
      </c>
      <c r="AL831">
        <v>3.29636707996194</v>
      </c>
      <c r="AM831">
        <v>65.5647914512343</v>
      </c>
      <c r="AN831">
        <f>(AP831 - AO831 + DY831*1E3/(8.314*(EA831+273.15)) * AR831/DX831 * AQ831) * DX831/(100*DL831) * 1000/(1000 - AP831)</f>
        <v>0</v>
      </c>
      <c r="AO831">
        <v>25.7103908758028</v>
      </c>
      <c r="AP831">
        <v>45.3610266666667</v>
      </c>
      <c r="AQ831">
        <v>-0.00160251127720053</v>
      </c>
      <c r="AR831">
        <v>111.014895509676</v>
      </c>
      <c r="AS831">
        <v>0</v>
      </c>
      <c r="AT831">
        <v>0</v>
      </c>
      <c r="AU831">
        <f>IF(AS831*$H$13&gt;=AW831,1.0,(AW831/(AW831-AS831*$H$13)))</f>
        <v>0</v>
      </c>
      <c r="AV831">
        <f>(AU831-1)*100</f>
        <v>0</v>
      </c>
      <c r="AW831">
        <f>MAX(0,($B$13+$C$13*EF831)/(1+$D$13*EF831)*DY831/(EA831+273)*$E$13)</f>
        <v>0</v>
      </c>
      <c r="AX831" t="s">
        <v>437</v>
      </c>
      <c r="AY831" t="s">
        <v>437</v>
      </c>
      <c r="AZ831">
        <v>0</v>
      </c>
      <c r="BA831">
        <v>0</v>
      </c>
      <c r="BB831">
        <f>1-AZ831/BA831</f>
        <v>0</v>
      </c>
      <c r="BC831">
        <v>0</v>
      </c>
      <c r="BD831" t="s">
        <v>437</v>
      </c>
      <c r="BE831" t="s">
        <v>437</v>
      </c>
      <c r="BF831">
        <v>0</v>
      </c>
      <c r="BG831">
        <v>0</v>
      </c>
      <c r="BH831">
        <f>1-BF831/BG831</f>
        <v>0</v>
      </c>
      <c r="BI831">
        <v>0.5</v>
      </c>
      <c r="BJ831">
        <f>DI831</f>
        <v>0</v>
      </c>
      <c r="BK831">
        <f>L831</f>
        <v>0</v>
      </c>
      <c r="BL831">
        <f>BH831*BI831*BJ831</f>
        <v>0</v>
      </c>
      <c r="BM831">
        <f>(BK831-BC831)/BJ831</f>
        <v>0</v>
      </c>
      <c r="BN831">
        <f>(BA831-BG831)/BG831</f>
        <v>0</v>
      </c>
      <c r="BO831">
        <f>AZ831/(BB831+AZ831/BG831)</f>
        <v>0</v>
      </c>
      <c r="BP831" t="s">
        <v>437</v>
      </c>
      <c r="BQ831">
        <v>0</v>
      </c>
      <c r="BR831">
        <f>IF(BQ831&lt;&gt;0, BQ831, BO831)</f>
        <v>0</v>
      </c>
      <c r="BS831">
        <f>1-BR831/BG831</f>
        <v>0</v>
      </c>
      <c r="BT831">
        <f>(BG831-BF831)/(BG831-BR831)</f>
        <v>0</v>
      </c>
      <c r="BU831">
        <f>(BA831-BG831)/(BA831-BR831)</f>
        <v>0</v>
      </c>
      <c r="BV831">
        <f>(BG831-BF831)/(BG831-AZ831)</f>
        <v>0</v>
      </c>
      <c r="BW831">
        <f>(BA831-BG831)/(BA831-AZ831)</f>
        <v>0</v>
      </c>
      <c r="BX831">
        <f>(BT831*BR831/BF831)</f>
        <v>0</v>
      </c>
      <c r="BY831">
        <f>(1-BX831)</f>
        <v>0</v>
      </c>
      <c r="DH831">
        <f>$B$11*EG831+$C$11*EH831+$F$11*ES831*(1-EV831)</f>
        <v>0</v>
      </c>
      <c r="DI831">
        <f>DH831*DJ831</f>
        <v>0</v>
      </c>
      <c r="DJ831">
        <f>($B$11*$D$9+$C$11*$D$9+$F$11*((FF831+EX831)/MAX(FF831+EX831+FG831, 0.1)*$I$9+FG831/MAX(FF831+EX831+FG831, 0.1)*$J$9))/($B$11+$C$11+$F$11)</f>
        <v>0</v>
      </c>
      <c r="DK831">
        <f>($B$11*$K$9+$C$11*$K$9+$F$11*((FF831+EX831)/MAX(FF831+EX831+FG831, 0.1)*$P$9+FG831/MAX(FF831+EX831+FG831, 0.1)*$Q$9))/($B$11+$C$11+$F$11)</f>
        <v>0</v>
      </c>
      <c r="DL831">
        <v>6</v>
      </c>
      <c r="DM831">
        <v>0.5</v>
      </c>
      <c r="DN831" t="s">
        <v>438</v>
      </c>
      <c r="DO831">
        <v>2</v>
      </c>
      <c r="DP831" t="b">
        <v>1</v>
      </c>
      <c r="DQ831">
        <v>1761422060.84615</v>
      </c>
      <c r="DR831">
        <v>691.205230769231</v>
      </c>
      <c r="DS831">
        <v>743.709923076923</v>
      </c>
      <c r="DT831">
        <v>45.3958307692308</v>
      </c>
      <c r="DU831">
        <v>25.7053384615385</v>
      </c>
      <c r="DV831">
        <v>690.107692307692</v>
      </c>
      <c r="DW831">
        <v>45.4399538461538</v>
      </c>
      <c r="DX831">
        <v>500.020538461538</v>
      </c>
      <c r="DY831">
        <v>90.1949307692308</v>
      </c>
      <c r="DZ831">
        <v>0.0357850615384615</v>
      </c>
      <c r="EA831">
        <v>44.1982461538461</v>
      </c>
      <c r="EB831">
        <v>42.0660384615385</v>
      </c>
      <c r="EC831">
        <v>999.9</v>
      </c>
      <c r="ED831">
        <v>0</v>
      </c>
      <c r="EE831">
        <v>0</v>
      </c>
      <c r="EF831">
        <v>9995.05153846154</v>
      </c>
      <c r="EG831">
        <v>0</v>
      </c>
      <c r="EH831">
        <v>1262.14076923077</v>
      </c>
      <c r="EI831">
        <v>-52.5046615384615</v>
      </c>
      <c r="EJ831">
        <v>724.074846153846</v>
      </c>
      <c r="EK831">
        <v>763.331615384615</v>
      </c>
      <c r="EL831">
        <v>19.6904923076923</v>
      </c>
      <c r="EM831">
        <v>743.709923076923</v>
      </c>
      <c r="EN831">
        <v>25.7053384615385</v>
      </c>
      <c r="EO831">
        <v>4.09447461538462</v>
      </c>
      <c r="EP831">
        <v>2.31849153846154</v>
      </c>
      <c r="EQ831">
        <v>29.3099615384615</v>
      </c>
      <c r="ER831">
        <v>19.8054615384615</v>
      </c>
      <c r="ES831">
        <v>1200.01692307692</v>
      </c>
      <c r="ET831">
        <v>0.966994923076923</v>
      </c>
      <c r="EU831">
        <v>0.0330050230769231</v>
      </c>
      <c r="EV831">
        <v>0</v>
      </c>
      <c r="EW831">
        <v>1176.77615384615</v>
      </c>
      <c r="EX831">
        <v>5.00059</v>
      </c>
      <c r="EY831">
        <v>14984.3692307692</v>
      </c>
      <c r="EZ831">
        <v>10358.8538461538</v>
      </c>
      <c r="FA831">
        <v>58.0143076923077</v>
      </c>
      <c r="FB831">
        <v>59.4322307692308</v>
      </c>
      <c r="FC831">
        <v>58.1488461538462</v>
      </c>
      <c r="FD831">
        <v>59.0959230769231</v>
      </c>
      <c r="FE831">
        <v>59.1536153846154</v>
      </c>
      <c r="FF831">
        <v>1155.57692307692</v>
      </c>
      <c r="FG831">
        <v>39.44</v>
      </c>
      <c r="FH831">
        <v>0</v>
      </c>
      <c r="FI831">
        <v>1761422029.3</v>
      </c>
      <c r="FJ831">
        <v>0</v>
      </c>
      <c r="FK831">
        <v>1176.78538461538</v>
      </c>
      <c r="FL831">
        <v>-2.35213675851064</v>
      </c>
      <c r="FM831">
        <v>-25.3470086098022</v>
      </c>
      <c r="FN831">
        <v>14983.9846153846</v>
      </c>
      <c r="FO831">
        <v>15</v>
      </c>
      <c r="FP831">
        <v>0</v>
      </c>
      <c r="FQ831" t="s">
        <v>439</v>
      </c>
      <c r="FR831">
        <v>0</v>
      </c>
      <c r="FS831">
        <v>0</v>
      </c>
      <c r="FT831">
        <v>0</v>
      </c>
      <c r="FU831">
        <v>0</v>
      </c>
      <c r="FV831">
        <v>0</v>
      </c>
      <c r="FW831">
        <v>0</v>
      </c>
      <c r="FX831">
        <v>0</v>
      </c>
      <c r="FY831">
        <v>0</v>
      </c>
      <c r="FZ831">
        <v>0</v>
      </c>
      <c r="GA831">
        <v>0</v>
      </c>
      <c r="GB831">
        <v>0</v>
      </c>
      <c r="GC831">
        <v>-52.3577571428571</v>
      </c>
      <c r="GD831">
        <v>-4.10497402597402</v>
      </c>
      <c r="GE831">
        <v>0.68170017119065</v>
      </c>
      <c r="GF831">
        <v>0</v>
      </c>
      <c r="GG831">
        <v>1176.92294117647</v>
      </c>
      <c r="GH831">
        <v>-2.83758594341201</v>
      </c>
      <c r="GI831">
        <v>0.386960473827113</v>
      </c>
      <c r="GJ831">
        <v>-1</v>
      </c>
      <c r="GK831">
        <v>19.7111285714286</v>
      </c>
      <c r="GL831">
        <v>-0.413251948051924</v>
      </c>
      <c r="GM831">
        <v>0.042023407795193</v>
      </c>
      <c r="GN831">
        <v>0</v>
      </c>
      <c r="GO831">
        <v>0</v>
      </c>
      <c r="GP831">
        <v>2</v>
      </c>
      <c r="GQ831" t="s">
        <v>473</v>
      </c>
      <c r="GR831">
        <v>3.12795</v>
      </c>
      <c r="GS831">
        <v>2.71349</v>
      </c>
      <c r="GT831">
        <v>0.126227</v>
      </c>
      <c r="GU831">
        <v>0.132582</v>
      </c>
      <c r="GV831">
        <v>0.154443</v>
      </c>
      <c r="GW831">
        <v>0.103515</v>
      </c>
      <c r="GX831">
        <v>31624</v>
      </c>
      <c r="GY831">
        <v>33260.3</v>
      </c>
      <c r="GZ831">
        <v>32857.5</v>
      </c>
      <c r="HA831">
        <v>34832.3</v>
      </c>
      <c r="HB831">
        <v>39713.4</v>
      </c>
      <c r="HC831">
        <v>45006.9</v>
      </c>
      <c r="HD831">
        <v>51576.6</v>
      </c>
      <c r="HE831">
        <v>55834.3</v>
      </c>
      <c r="HF831">
        <v>1.72158</v>
      </c>
      <c r="HG831">
        <v>1.5731</v>
      </c>
      <c r="HH831">
        <v>-0.0977293</v>
      </c>
      <c r="HI831">
        <v>0</v>
      </c>
      <c r="HJ831">
        <v>43.6208</v>
      </c>
      <c r="HK831">
        <v>999.9</v>
      </c>
      <c r="HL831">
        <v>55.463</v>
      </c>
      <c r="HM831">
        <v>30.393</v>
      </c>
      <c r="HN831">
        <v>26.794</v>
      </c>
      <c r="HO831">
        <v>60.2798</v>
      </c>
      <c r="HP831">
        <v>41.5345</v>
      </c>
      <c r="HQ831">
        <v>1</v>
      </c>
      <c r="HR831">
        <v>1.95365</v>
      </c>
      <c r="HS831">
        <v>4.2707</v>
      </c>
      <c r="HT831">
        <v>20.0727</v>
      </c>
      <c r="HU831">
        <v>5.18989</v>
      </c>
      <c r="HV831">
        <v>12.0159</v>
      </c>
      <c r="HW831">
        <v>4.97055</v>
      </c>
      <c r="HX831">
        <v>3.29495</v>
      </c>
      <c r="HY831">
        <v>9999</v>
      </c>
      <c r="HZ831">
        <v>9999</v>
      </c>
      <c r="IA831">
        <v>999.9</v>
      </c>
      <c r="IB831">
        <v>9999</v>
      </c>
      <c r="IC831">
        <v>1.86325</v>
      </c>
      <c r="ID831">
        <v>1.86811</v>
      </c>
      <c r="IE831">
        <v>1.86784</v>
      </c>
      <c r="IF831">
        <v>1.86905</v>
      </c>
      <c r="IG831">
        <v>1.86981</v>
      </c>
      <c r="IH831">
        <v>1.86589</v>
      </c>
      <c r="II831">
        <v>1.86696</v>
      </c>
      <c r="IJ831">
        <v>1.86843</v>
      </c>
      <c r="IK831">
        <v>5</v>
      </c>
      <c r="IL831">
        <v>0</v>
      </c>
      <c r="IM831">
        <v>0</v>
      </c>
      <c r="IN831">
        <v>0</v>
      </c>
      <c r="IO831" t="s">
        <v>441</v>
      </c>
      <c r="IP831" t="s">
        <v>442</v>
      </c>
      <c r="IQ831" t="s">
        <v>443</v>
      </c>
      <c r="IR831" t="s">
        <v>443</v>
      </c>
      <c r="IS831" t="s">
        <v>443</v>
      </c>
      <c r="IT831" t="s">
        <v>443</v>
      </c>
      <c r="IU831">
        <v>0</v>
      </c>
      <c r="IV831">
        <v>100</v>
      </c>
      <c r="IW831">
        <v>100</v>
      </c>
      <c r="IX831">
        <v>1.098</v>
      </c>
      <c r="IY831">
        <v>-0.0441</v>
      </c>
      <c r="IZ831">
        <v>1.09748391826392</v>
      </c>
      <c r="JA831">
        <v>0</v>
      </c>
      <c r="JB831">
        <v>0</v>
      </c>
      <c r="JC831">
        <v>0</v>
      </c>
      <c r="JD831">
        <v>-0.0441141096964596</v>
      </c>
      <c r="JE831">
        <v>0</v>
      </c>
      <c r="JF831">
        <v>0</v>
      </c>
      <c r="JG831">
        <v>0</v>
      </c>
      <c r="JH831">
        <v>5</v>
      </c>
      <c r="JI831">
        <v>2273</v>
      </c>
      <c r="JJ831">
        <v>0</v>
      </c>
      <c r="JK831">
        <v>25</v>
      </c>
      <c r="JL831">
        <v>29357034.5</v>
      </c>
      <c r="JM831">
        <v>29357034.5</v>
      </c>
      <c r="JN831">
        <v>1.67603</v>
      </c>
      <c r="JO831">
        <v>2.61841</v>
      </c>
      <c r="JP831">
        <v>1.54785</v>
      </c>
      <c r="JQ831">
        <v>2.31445</v>
      </c>
      <c r="JR831">
        <v>1.64673</v>
      </c>
      <c r="JS831">
        <v>2.34375</v>
      </c>
      <c r="JT831">
        <v>34.2587</v>
      </c>
      <c r="JU831">
        <v>24.1751</v>
      </c>
      <c r="JV831">
        <v>18</v>
      </c>
      <c r="JW831">
        <v>498.42</v>
      </c>
      <c r="JX831">
        <v>392.255</v>
      </c>
      <c r="JY831">
        <v>39.0202</v>
      </c>
      <c r="JZ831">
        <v>49.6453</v>
      </c>
      <c r="KA831">
        <v>30.0009</v>
      </c>
      <c r="KB831">
        <v>49.2837</v>
      </c>
      <c r="KC831">
        <v>49.1473</v>
      </c>
      <c r="KD831">
        <v>33.566</v>
      </c>
      <c r="KE831">
        <v>0</v>
      </c>
      <c r="KF831">
        <v>100</v>
      </c>
      <c r="KG831">
        <v>38.9971</v>
      </c>
      <c r="KH831">
        <v>791.75</v>
      </c>
      <c r="KI831">
        <v>26.2864</v>
      </c>
      <c r="KJ831">
        <v>93.5288</v>
      </c>
      <c r="KK831">
        <v>90.3612</v>
      </c>
    </row>
    <row r="832" spans="1:297">
      <c r="A832">
        <v>816</v>
      </c>
      <c r="B832">
        <v>1761422074</v>
      </c>
      <c r="C832">
        <v>13893</v>
      </c>
      <c r="D832" t="s">
        <v>2082</v>
      </c>
      <c r="E832" t="s">
        <v>2083</v>
      </c>
      <c r="F832">
        <v>5</v>
      </c>
      <c r="G832" t="s">
        <v>1989</v>
      </c>
      <c r="H832" t="s">
        <v>436</v>
      </c>
      <c r="I832">
        <v>1761422065.84615</v>
      </c>
      <c r="J832">
        <f>(K832)/1000</f>
        <v>0</v>
      </c>
      <c r="K832">
        <f>IF(DP832, AN832, AH832)</f>
        <v>0</v>
      </c>
      <c r="L832">
        <f>IF(DP832, AI832, AG832)</f>
        <v>0</v>
      </c>
      <c r="M832">
        <f>DR832 - IF(AU832&gt;1, L832*DL832*100.0/(AW832), 0)</f>
        <v>0</v>
      </c>
      <c r="N832">
        <f>((T832-J832/2)*M832-L832)/(T832+J832/2)</f>
        <v>0</v>
      </c>
      <c r="O832">
        <f>N832*(DY832+DZ832)/1000.0</f>
        <v>0</v>
      </c>
      <c r="P832">
        <f>(DR832 - IF(AU832&gt;1, L832*DL832*100.0/(AW832), 0))*(DY832+DZ832)/1000.0</f>
        <v>0</v>
      </c>
      <c r="Q832">
        <f>2.0/((1/S832-1/R832)+SIGN(S832)*SQRT((1/S832-1/R832)*(1/S832-1/R832) + 4*DM832/((DM832+1)*(DM832+1))*(2*1/S832*1/R832-1/R832*1/R832)))</f>
        <v>0</v>
      </c>
      <c r="R832">
        <f>IF(LEFT(DN832,1)&lt;&gt;"0",IF(LEFT(DN832,1)="1",3.0,DO832),$D$5+$E$5*(EF832*DY832/($K$5*1000))+$F$5*(EF832*DY832/($K$5*1000))*MAX(MIN(DL832,$J$5),$I$5)*MAX(MIN(DL832,$J$5),$I$5)+$G$5*MAX(MIN(DL832,$J$5),$I$5)*(EF832*DY832/($K$5*1000))+$H$5*(EF832*DY832/($K$5*1000))*(EF832*DY832/($K$5*1000)))</f>
        <v>0</v>
      </c>
      <c r="S832">
        <f>J832*(1000-(1000*0.61365*exp(17.502*W832/(240.97+W832))/(DY832+DZ832)+DT832)/2)/(1000*0.61365*exp(17.502*W832/(240.97+W832))/(DY832+DZ832)-DT832)</f>
        <v>0</v>
      </c>
      <c r="T832">
        <f>1/((DM832+1)/(Q832/1.6)+1/(R832/1.37)) + DM832/((DM832+1)/(Q832/1.6) + DM832/(R832/1.37))</f>
        <v>0</v>
      </c>
      <c r="U832">
        <f>(DH832*DK832)</f>
        <v>0</v>
      </c>
      <c r="V832">
        <f>(EA832+(U832+2*0.95*5.67E-8*(((EA832+$B$7)+273)^4-(EA832+273)^4)-44100*J832)/(1.84*29.3*R832+8*0.95*5.67E-8*(EA832+273)^3))</f>
        <v>0</v>
      </c>
      <c r="W832">
        <f>($C$7*EB832+$D$7*EC832+$E$7*V832)</f>
        <v>0</v>
      </c>
      <c r="X832">
        <f>0.61365*exp(17.502*W832/(240.97+W832))</f>
        <v>0</v>
      </c>
      <c r="Y832">
        <f>(Z832/AA832*100)</f>
        <v>0</v>
      </c>
      <c r="Z832">
        <f>DT832*(DY832+DZ832)/1000</f>
        <v>0</v>
      </c>
      <c r="AA832">
        <f>0.61365*exp(17.502*EA832/(240.97+EA832))</f>
        <v>0</v>
      </c>
      <c r="AB832">
        <f>(X832-DT832*(DY832+DZ832)/1000)</f>
        <v>0</v>
      </c>
      <c r="AC832">
        <f>(-J832*44100)</f>
        <v>0</v>
      </c>
      <c r="AD832">
        <f>2*29.3*R832*0.92*(EA832-W832)</f>
        <v>0</v>
      </c>
      <c r="AE832">
        <f>2*0.95*5.67E-8*(((EA832+$B$7)+273)^4-(W832+273)^4)</f>
        <v>0</v>
      </c>
      <c r="AF832">
        <f>U832+AE832+AC832+AD832</f>
        <v>0</v>
      </c>
      <c r="AG832">
        <f>DX832*AU832*(DS832-DR832*(1000-AU832*DU832)/(1000-AU832*DT832))/(100*DL832)</f>
        <v>0</v>
      </c>
      <c r="AH832">
        <f>1000*DX832*AU832*(DT832-DU832)/(100*DL832*(1000-AU832*DT832))</f>
        <v>0</v>
      </c>
      <c r="AI832">
        <f>(AJ832 - AK832 - DY832*1E3/(8.314*(EA832+273.15)) * AM832/DX832 * AL832) * DX832/(100*DL832) * (1000 - DU832)/1000</f>
        <v>0</v>
      </c>
      <c r="AJ832">
        <v>797.330559486489</v>
      </c>
      <c r="AK832">
        <v>765.381515151515</v>
      </c>
      <c r="AL832">
        <v>3.43647007172032</v>
      </c>
      <c r="AM832">
        <v>65.5647914512343</v>
      </c>
      <c r="AN832">
        <f>(AP832 - AO832 + DY832*1E3/(8.314*(EA832+273.15)) * AR832/DX832 * AQ832) * DX832/(100*DL832) * 1000/(1000 - AP832)</f>
        <v>0</v>
      </c>
      <c r="AO832">
        <v>25.7142117890458</v>
      </c>
      <c r="AP832">
        <v>45.317086060606</v>
      </c>
      <c r="AQ832">
        <v>-0.00930517583369297</v>
      </c>
      <c r="AR832">
        <v>111.014895509676</v>
      </c>
      <c r="AS832">
        <v>0</v>
      </c>
      <c r="AT832">
        <v>0</v>
      </c>
      <c r="AU832">
        <f>IF(AS832*$H$13&gt;=AW832,1.0,(AW832/(AW832-AS832*$H$13)))</f>
        <v>0</v>
      </c>
      <c r="AV832">
        <f>(AU832-1)*100</f>
        <v>0</v>
      </c>
      <c r="AW832">
        <f>MAX(0,($B$13+$C$13*EF832)/(1+$D$13*EF832)*DY832/(EA832+273)*$E$13)</f>
        <v>0</v>
      </c>
      <c r="AX832" t="s">
        <v>437</v>
      </c>
      <c r="AY832" t="s">
        <v>437</v>
      </c>
      <c r="AZ832">
        <v>0</v>
      </c>
      <c r="BA832">
        <v>0</v>
      </c>
      <c r="BB832">
        <f>1-AZ832/BA832</f>
        <v>0</v>
      </c>
      <c r="BC832">
        <v>0</v>
      </c>
      <c r="BD832" t="s">
        <v>437</v>
      </c>
      <c r="BE832" t="s">
        <v>437</v>
      </c>
      <c r="BF832">
        <v>0</v>
      </c>
      <c r="BG832">
        <v>0</v>
      </c>
      <c r="BH832">
        <f>1-BF832/BG832</f>
        <v>0</v>
      </c>
      <c r="BI832">
        <v>0.5</v>
      </c>
      <c r="BJ832">
        <f>DI832</f>
        <v>0</v>
      </c>
      <c r="BK832">
        <f>L832</f>
        <v>0</v>
      </c>
      <c r="BL832">
        <f>BH832*BI832*BJ832</f>
        <v>0</v>
      </c>
      <c r="BM832">
        <f>(BK832-BC832)/BJ832</f>
        <v>0</v>
      </c>
      <c r="BN832">
        <f>(BA832-BG832)/BG832</f>
        <v>0</v>
      </c>
      <c r="BO832">
        <f>AZ832/(BB832+AZ832/BG832)</f>
        <v>0</v>
      </c>
      <c r="BP832" t="s">
        <v>437</v>
      </c>
      <c r="BQ832">
        <v>0</v>
      </c>
      <c r="BR832">
        <f>IF(BQ832&lt;&gt;0, BQ832, BO832)</f>
        <v>0</v>
      </c>
      <c r="BS832">
        <f>1-BR832/BG832</f>
        <v>0</v>
      </c>
      <c r="BT832">
        <f>(BG832-BF832)/(BG832-BR832)</f>
        <v>0</v>
      </c>
      <c r="BU832">
        <f>(BA832-BG832)/(BA832-BR832)</f>
        <v>0</v>
      </c>
      <c r="BV832">
        <f>(BG832-BF832)/(BG832-AZ832)</f>
        <v>0</v>
      </c>
      <c r="BW832">
        <f>(BA832-BG832)/(BA832-AZ832)</f>
        <v>0</v>
      </c>
      <c r="BX832">
        <f>(BT832*BR832/BF832)</f>
        <v>0</v>
      </c>
      <c r="BY832">
        <f>(1-BX832)</f>
        <v>0</v>
      </c>
      <c r="DH832">
        <f>$B$11*EG832+$C$11*EH832+$F$11*ES832*(1-EV832)</f>
        <v>0</v>
      </c>
      <c r="DI832">
        <f>DH832*DJ832</f>
        <v>0</v>
      </c>
      <c r="DJ832">
        <f>($B$11*$D$9+$C$11*$D$9+$F$11*((FF832+EX832)/MAX(FF832+EX832+FG832, 0.1)*$I$9+FG832/MAX(FF832+EX832+FG832, 0.1)*$J$9))/($B$11+$C$11+$F$11)</f>
        <v>0</v>
      </c>
      <c r="DK832">
        <f>($B$11*$K$9+$C$11*$K$9+$F$11*((FF832+EX832)/MAX(FF832+EX832+FG832, 0.1)*$P$9+FG832/MAX(FF832+EX832+FG832, 0.1)*$Q$9))/($B$11+$C$11+$F$11)</f>
        <v>0</v>
      </c>
      <c r="DL832">
        <v>6</v>
      </c>
      <c r="DM832">
        <v>0.5</v>
      </c>
      <c r="DN832" t="s">
        <v>438</v>
      </c>
      <c r="DO832">
        <v>2</v>
      </c>
      <c r="DP832" t="b">
        <v>1</v>
      </c>
      <c r="DQ832">
        <v>1761422065.84615</v>
      </c>
      <c r="DR832">
        <v>707.451615384615</v>
      </c>
      <c r="DS832">
        <v>760.657076923077</v>
      </c>
      <c r="DT832">
        <v>45.3659615384615</v>
      </c>
      <c r="DU832">
        <v>25.7091153846154</v>
      </c>
      <c r="DV832">
        <v>706.354076923077</v>
      </c>
      <c r="DW832">
        <v>45.4100846153846</v>
      </c>
      <c r="DX832">
        <v>500.028153846154</v>
      </c>
      <c r="DY832">
        <v>90.1944230769231</v>
      </c>
      <c r="DZ832">
        <v>0.0357249538461539</v>
      </c>
      <c r="EA832">
        <v>44.1863461538462</v>
      </c>
      <c r="EB832">
        <v>42.0620076923077</v>
      </c>
      <c r="EC832">
        <v>999.9</v>
      </c>
      <c r="ED832">
        <v>0</v>
      </c>
      <c r="EE832">
        <v>0</v>
      </c>
      <c r="EF832">
        <v>9998.55153846154</v>
      </c>
      <c r="EG832">
        <v>0</v>
      </c>
      <c r="EH832">
        <v>1262.05230769231</v>
      </c>
      <c r="EI832">
        <v>-53.2055384615385</v>
      </c>
      <c r="EJ832">
        <v>741.070538461538</v>
      </c>
      <c r="EK832">
        <v>780.729076923077</v>
      </c>
      <c r="EL832">
        <v>19.6568461538461</v>
      </c>
      <c r="EM832">
        <v>760.657076923077</v>
      </c>
      <c r="EN832">
        <v>25.7091153846154</v>
      </c>
      <c r="EO832">
        <v>4.09175769230769</v>
      </c>
      <c r="EP832">
        <v>2.31881923076923</v>
      </c>
      <c r="EQ832">
        <v>29.2984692307692</v>
      </c>
      <c r="ER832">
        <v>19.8077384615385</v>
      </c>
      <c r="ES832">
        <v>1200.01</v>
      </c>
      <c r="ET832">
        <v>0.966994923076923</v>
      </c>
      <c r="EU832">
        <v>0.0330050384615385</v>
      </c>
      <c r="EV832">
        <v>0</v>
      </c>
      <c r="EW832">
        <v>1176.56615384615</v>
      </c>
      <c r="EX832">
        <v>5.00059</v>
      </c>
      <c r="EY832">
        <v>14982.5769230769</v>
      </c>
      <c r="EZ832">
        <v>10358.7923076923</v>
      </c>
      <c r="FA832">
        <v>58.0286153846154</v>
      </c>
      <c r="FB832">
        <v>59.4418461538462</v>
      </c>
      <c r="FC832">
        <v>58.1679230769231</v>
      </c>
      <c r="FD832">
        <v>59.1104615384615</v>
      </c>
      <c r="FE832">
        <v>59.1726923076923</v>
      </c>
      <c r="FF832">
        <v>1155.57</v>
      </c>
      <c r="FG832">
        <v>39.44</v>
      </c>
      <c r="FH832">
        <v>0</v>
      </c>
      <c r="FI832">
        <v>1761422034.7</v>
      </c>
      <c r="FJ832">
        <v>0</v>
      </c>
      <c r="FK832">
        <v>1176.5528</v>
      </c>
      <c r="FL832">
        <v>-1.54230768955415</v>
      </c>
      <c r="FM832">
        <v>-17.8076923810915</v>
      </c>
      <c r="FN832">
        <v>14981.832</v>
      </c>
      <c r="FO832">
        <v>15</v>
      </c>
      <c r="FP832">
        <v>0</v>
      </c>
      <c r="FQ832" t="s">
        <v>439</v>
      </c>
      <c r="FR832">
        <v>0</v>
      </c>
      <c r="FS832">
        <v>0</v>
      </c>
      <c r="FT832">
        <v>0</v>
      </c>
      <c r="FU832">
        <v>0</v>
      </c>
      <c r="FV832">
        <v>0</v>
      </c>
      <c r="FW832">
        <v>0</v>
      </c>
      <c r="FX832">
        <v>0</v>
      </c>
      <c r="FY832">
        <v>0</v>
      </c>
      <c r="FZ832">
        <v>0</v>
      </c>
      <c r="GA832">
        <v>0</v>
      </c>
      <c r="GB832">
        <v>0</v>
      </c>
      <c r="GC832">
        <v>-52.7037428571429</v>
      </c>
      <c r="GD832">
        <v>-6.2043506493507</v>
      </c>
      <c r="GE832">
        <v>0.828224562124381</v>
      </c>
      <c r="GF832">
        <v>0</v>
      </c>
      <c r="GG832">
        <v>1176.77147058824</v>
      </c>
      <c r="GH832">
        <v>-2.28525592243879</v>
      </c>
      <c r="GI832">
        <v>0.332787976601103</v>
      </c>
      <c r="GJ832">
        <v>-1</v>
      </c>
      <c r="GK832">
        <v>19.6826238095238</v>
      </c>
      <c r="GL832">
        <v>-0.386929870129848</v>
      </c>
      <c r="GM832">
        <v>0.0392116103404021</v>
      </c>
      <c r="GN832">
        <v>0</v>
      </c>
      <c r="GO832">
        <v>0</v>
      </c>
      <c r="GP832">
        <v>2</v>
      </c>
      <c r="GQ832" t="s">
        <v>473</v>
      </c>
      <c r="GR832">
        <v>3.128</v>
      </c>
      <c r="GS832">
        <v>2.7138</v>
      </c>
      <c r="GT832">
        <v>0.128224</v>
      </c>
      <c r="GU832">
        <v>0.134523</v>
      </c>
      <c r="GV832">
        <v>0.154354</v>
      </c>
      <c r="GW832">
        <v>0.103519</v>
      </c>
      <c r="GX832">
        <v>31550.6</v>
      </c>
      <c r="GY832">
        <v>33184.5</v>
      </c>
      <c r="GZ832">
        <v>32856.6</v>
      </c>
      <c r="HA832">
        <v>34831.2</v>
      </c>
      <c r="HB832">
        <v>39716.7</v>
      </c>
      <c r="HC832">
        <v>45005.7</v>
      </c>
      <c r="HD832">
        <v>51575.4</v>
      </c>
      <c r="HE832">
        <v>55832.9</v>
      </c>
      <c r="HF832">
        <v>1.72143</v>
      </c>
      <c r="HG832">
        <v>1.57308</v>
      </c>
      <c r="HH832">
        <v>-0.0992045</v>
      </c>
      <c r="HI832">
        <v>0</v>
      </c>
      <c r="HJ832">
        <v>43.6358</v>
      </c>
      <c r="HK832">
        <v>999.9</v>
      </c>
      <c r="HL832">
        <v>55.463</v>
      </c>
      <c r="HM832">
        <v>30.393</v>
      </c>
      <c r="HN832">
        <v>26.7963</v>
      </c>
      <c r="HO832">
        <v>60.3498</v>
      </c>
      <c r="HP832">
        <v>41.4704</v>
      </c>
      <c r="HQ832">
        <v>1</v>
      </c>
      <c r="HR832">
        <v>1.95473</v>
      </c>
      <c r="HS832">
        <v>4.29667</v>
      </c>
      <c r="HT832">
        <v>20.0721</v>
      </c>
      <c r="HU832">
        <v>5.19019</v>
      </c>
      <c r="HV832">
        <v>12.0159</v>
      </c>
      <c r="HW832">
        <v>4.9708</v>
      </c>
      <c r="HX832">
        <v>3.29495</v>
      </c>
      <c r="HY832">
        <v>9999</v>
      </c>
      <c r="HZ832">
        <v>9999</v>
      </c>
      <c r="IA832">
        <v>999.9</v>
      </c>
      <c r="IB832">
        <v>9999</v>
      </c>
      <c r="IC832">
        <v>1.86325</v>
      </c>
      <c r="ID832">
        <v>1.8681</v>
      </c>
      <c r="IE832">
        <v>1.86784</v>
      </c>
      <c r="IF832">
        <v>1.86905</v>
      </c>
      <c r="IG832">
        <v>1.86981</v>
      </c>
      <c r="IH832">
        <v>1.86587</v>
      </c>
      <c r="II832">
        <v>1.867</v>
      </c>
      <c r="IJ832">
        <v>1.86841</v>
      </c>
      <c r="IK832">
        <v>5</v>
      </c>
      <c r="IL832">
        <v>0</v>
      </c>
      <c r="IM832">
        <v>0</v>
      </c>
      <c r="IN832">
        <v>0</v>
      </c>
      <c r="IO832" t="s">
        <v>441</v>
      </c>
      <c r="IP832" t="s">
        <v>442</v>
      </c>
      <c r="IQ832" t="s">
        <v>443</v>
      </c>
      <c r="IR832" t="s">
        <v>443</v>
      </c>
      <c r="IS832" t="s">
        <v>443</v>
      </c>
      <c r="IT832" t="s">
        <v>443</v>
      </c>
      <c r="IU832">
        <v>0</v>
      </c>
      <c r="IV832">
        <v>100</v>
      </c>
      <c r="IW832">
        <v>100</v>
      </c>
      <c r="IX832">
        <v>1.098</v>
      </c>
      <c r="IY832">
        <v>-0.0442</v>
      </c>
      <c r="IZ832">
        <v>1.09748391826392</v>
      </c>
      <c r="JA832">
        <v>0</v>
      </c>
      <c r="JB832">
        <v>0</v>
      </c>
      <c r="JC832">
        <v>0</v>
      </c>
      <c r="JD832">
        <v>-0.0441141096964596</v>
      </c>
      <c r="JE832">
        <v>0</v>
      </c>
      <c r="JF832">
        <v>0</v>
      </c>
      <c r="JG832">
        <v>0</v>
      </c>
      <c r="JH832">
        <v>5</v>
      </c>
      <c r="JI832">
        <v>2273</v>
      </c>
      <c r="JJ832">
        <v>0</v>
      </c>
      <c r="JK832">
        <v>25</v>
      </c>
      <c r="JL832">
        <v>29357034.6</v>
      </c>
      <c r="JM832">
        <v>29357034.6</v>
      </c>
      <c r="JN832">
        <v>1.70166</v>
      </c>
      <c r="JO832">
        <v>2.61597</v>
      </c>
      <c r="JP832">
        <v>1.54785</v>
      </c>
      <c r="JQ832">
        <v>2.31567</v>
      </c>
      <c r="JR832">
        <v>1.64673</v>
      </c>
      <c r="JS832">
        <v>2.37671</v>
      </c>
      <c r="JT832">
        <v>34.2587</v>
      </c>
      <c r="JU832">
        <v>24.1751</v>
      </c>
      <c r="JV832">
        <v>18</v>
      </c>
      <c r="JW832">
        <v>498.329</v>
      </c>
      <c r="JX832">
        <v>392.254</v>
      </c>
      <c r="JY832">
        <v>38.9584</v>
      </c>
      <c r="JZ832">
        <v>49.6511</v>
      </c>
      <c r="KA832">
        <v>30.0009</v>
      </c>
      <c r="KB832">
        <v>49.2869</v>
      </c>
      <c r="KC832">
        <v>49.1501</v>
      </c>
      <c r="KD832">
        <v>34.0875</v>
      </c>
      <c r="KE832">
        <v>0</v>
      </c>
      <c r="KF832">
        <v>100</v>
      </c>
      <c r="KG832">
        <v>38.9366</v>
      </c>
      <c r="KH832">
        <v>812.034</v>
      </c>
      <c r="KI832">
        <v>26.2864</v>
      </c>
      <c r="KJ832">
        <v>93.5265</v>
      </c>
      <c r="KK832">
        <v>90.3587</v>
      </c>
    </row>
    <row r="833" spans="1:297">
      <c r="A833">
        <v>817</v>
      </c>
      <c r="B833">
        <v>1761422079</v>
      </c>
      <c r="C833">
        <v>13898</v>
      </c>
      <c r="D833" t="s">
        <v>2084</v>
      </c>
      <c r="E833" t="s">
        <v>2085</v>
      </c>
      <c r="F833">
        <v>5</v>
      </c>
      <c r="G833" t="s">
        <v>1989</v>
      </c>
      <c r="H833" t="s">
        <v>436</v>
      </c>
      <c r="I833">
        <v>1761422070.84615</v>
      </c>
      <c r="J833">
        <f>(K833)/1000</f>
        <v>0</v>
      </c>
      <c r="K833">
        <f>IF(DP833, AN833, AH833)</f>
        <v>0</v>
      </c>
      <c r="L833">
        <f>IF(DP833, AI833, AG833)</f>
        <v>0</v>
      </c>
      <c r="M833">
        <f>DR833 - IF(AU833&gt;1, L833*DL833*100.0/(AW833), 0)</f>
        <v>0</v>
      </c>
      <c r="N833">
        <f>((T833-J833/2)*M833-L833)/(T833+J833/2)</f>
        <v>0</v>
      </c>
      <c r="O833">
        <f>N833*(DY833+DZ833)/1000.0</f>
        <v>0</v>
      </c>
      <c r="P833">
        <f>(DR833 - IF(AU833&gt;1, L833*DL833*100.0/(AW833), 0))*(DY833+DZ833)/1000.0</f>
        <v>0</v>
      </c>
      <c r="Q833">
        <f>2.0/((1/S833-1/R833)+SIGN(S833)*SQRT((1/S833-1/R833)*(1/S833-1/R833) + 4*DM833/((DM833+1)*(DM833+1))*(2*1/S833*1/R833-1/R833*1/R833)))</f>
        <v>0</v>
      </c>
      <c r="R833">
        <f>IF(LEFT(DN833,1)&lt;&gt;"0",IF(LEFT(DN833,1)="1",3.0,DO833),$D$5+$E$5*(EF833*DY833/($K$5*1000))+$F$5*(EF833*DY833/($K$5*1000))*MAX(MIN(DL833,$J$5),$I$5)*MAX(MIN(DL833,$J$5),$I$5)+$G$5*MAX(MIN(DL833,$J$5),$I$5)*(EF833*DY833/($K$5*1000))+$H$5*(EF833*DY833/($K$5*1000))*(EF833*DY833/($K$5*1000)))</f>
        <v>0</v>
      </c>
      <c r="S833">
        <f>J833*(1000-(1000*0.61365*exp(17.502*W833/(240.97+W833))/(DY833+DZ833)+DT833)/2)/(1000*0.61365*exp(17.502*W833/(240.97+W833))/(DY833+DZ833)-DT833)</f>
        <v>0</v>
      </c>
      <c r="T833">
        <f>1/((DM833+1)/(Q833/1.6)+1/(R833/1.37)) + DM833/((DM833+1)/(Q833/1.6) + DM833/(R833/1.37))</f>
        <v>0</v>
      </c>
      <c r="U833">
        <f>(DH833*DK833)</f>
        <v>0</v>
      </c>
      <c r="V833">
        <f>(EA833+(U833+2*0.95*5.67E-8*(((EA833+$B$7)+273)^4-(EA833+273)^4)-44100*J833)/(1.84*29.3*R833+8*0.95*5.67E-8*(EA833+273)^3))</f>
        <v>0</v>
      </c>
      <c r="W833">
        <f>($C$7*EB833+$D$7*EC833+$E$7*V833)</f>
        <v>0</v>
      </c>
      <c r="X833">
        <f>0.61365*exp(17.502*W833/(240.97+W833))</f>
        <v>0</v>
      </c>
      <c r="Y833">
        <f>(Z833/AA833*100)</f>
        <v>0</v>
      </c>
      <c r="Z833">
        <f>DT833*(DY833+DZ833)/1000</f>
        <v>0</v>
      </c>
      <c r="AA833">
        <f>0.61365*exp(17.502*EA833/(240.97+EA833))</f>
        <v>0</v>
      </c>
      <c r="AB833">
        <f>(X833-DT833*(DY833+DZ833)/1000)</f>
        <v>0</v>
      </c>
      <c r="AC833">
        <f>(-J833*44100)</f>
        <v>0</v>
      </c>
      <c r="AD833">
        <f>2*29.3*R833*0.92*(EA833-W833)</f>
        <v>0</v>
      </c>
      <c r="AE833">
        <f>2*0.95*5.67E-8*(((EA833+$B$7)+273)^4-(W833+273)^4)</f>
        <v>0</v>
      </c>
      <c r="AF833">
        <f>U833+AE833+AC833+AD833</f>
        <v>0</v>
      </c>
      <c r="AG833">
        <f>DX833*AU833*(DS833-DR833*(1000-AU833*DU833)/(1000-AU833*DT833))/(100*DL833)</f>
        <v>0</v>
      </c>
      <c r="AH833">
        <f>1000*DX833*AU833*(DT833-DU833)/(100*DL833*(1000-AU833*DT833))</f>
        <v>0</v>
      </c>
      <c r="AI833">
        <f>(AJ833 - AK833 - DY833*1E3/(8.314*(EA833+273.15)) * AM833/DX833 * AL833) * DX833/(100*DL833) * (1000 - DU833)/1000</f>
        <v>0</v>
      </c>
      <c r="AJ833">
        <v>814.05544200951</v>
      </c>
      <c r="AK833">
        <v>782.090775757576</v>
      </c>
      <c r="AL833">
        <v>3.33351494498856</v>
      </c>
      <c r="AM833">
        <v>65.5647914512343</v>
      </c>
      <c r="AN833">
        <f>(AP833 - AO833 + DY833*1E3/(8.314*(EA833+273.15)) * AR833/DX833 * AQ833) * DX833/(100*DL833) * 1000/(1000 - AP833)</f>
        <v>0</v>
      </c>
      <c r="AO833">
        <v>25.7170342530208</v>
      </c>
      <c r="AP833">
        <v>45.3223084848485</v>
      </c>
      <c r="AQ833">
        <v>0.00150635147425731</v>
      </c>
      <c r="AR833">
        <v>111.014895509676</v>
      </c>
      <c r="AS833">
        <v>0</v>
      </c>
      <c r="AT833">
        <v>0</v>
      </c>
      <c r="AU833">
        <f>IF(AS833*$H$13&gt;=AW833,1.0,(AW833/(AW833-AS833*$H$13)))</f>
        <v>0</v>
      </c>
      <c r="AV833">
        <f>(AU833-1)*100</f>
        <v>0</v>
      </c>
      <c r="AW833">
        <f>MAX(0,($B$13+$C$13*EF833)/(1+$D$13*EF833)*DY833/(EA833+273)*$E$13)</f>
        <v>0</v>
      </c>
      <c r="AX833" t="s">
        <v>437</v>
      </c>
      <c r="AY833" t="s">
        <v>437</v>
      </c>
      <c r="AZ833">
        <v>0</v>
      </c>
      <c r="BA833">
        <v>0</v>
      </c>
      <c r="BB833">
        <f>1-AZ833/BA833</f>
        <v>0</v>
      </c>
      <c r="BC833">
        <v>0</v>
      </c>
      <c r="BD833" t="s">
        <v>437</v>
      </c>
      <c r="BE833" t="s">
        <v>437</v>
      </c>
      <c r="BF833">
        <v>0</v>
      </c>
      <c r="BG833">
        <v>0</v>
      </c>
      <c r="BH833">
        <f>1-BF833/BG833</f>
        <v>0</v>
      </c>
      <c r="BI833">
        <v>0.5</v>
      </c>
      <c r="BJ833">
        <f>DI833</f>
        <v>0</v>
      </c>
      <c r="BK833">
        <f>L833</f>
        <v>0</v>
      </c>
      <c r="BL833">
        <f>BH833*BI833*BJ833</f>
        <v>0</v>
      </c>
      <c r="BM833">
        <f>(BK833-BC833)/BJ833</f>
        <v>0</v>
      </c>
      <c r="BN833">
        <f>(BA833-BG833)/BG833</f>
        <v>0</v>
      </c>
      <c r="BO833">
        <f>AZ833/(BB833+AZ833/BG833)</f>
        <v>0</v>
      </c>
      <c r="BP833" t="s">
        <v>437</v>
      </c>
      <c r="BQ833">
        <v>0</v>
      </c>
      <c r="BR833">
        <f>IF(BQ833&lt;&gt;0, BQ833, BO833)</f>
        <v>0</v>
      </c>
      <c r="BS833">
        <f>1-BR833/BG833</f>
        <v>0</v>
      </c>
      <c r="BT833">
        <f>(BG833-BF833)/(BG833-BR833)</f>
        <v>0</v>
      </c>
      <c r="BU833">
        <f>(BA833-BG833)/(BA833-BR833)</f>
        <v>0</v>
      </c>
      <c r="BV833">
        <f>(BG833-BF833)/(BG833-AZ833)</f>
        <v>0</v>
      </c>
      <c r="BW833">
        <f>(BA833-BG833)/(BA833-AZ833)</f>
        <v>0</v>
      </c>
      <c r="BX833">
        <f>(BT833*BR833/BF833)</f>
        <v>0</v>
      </c>
      <c r="BY833">
        <f>(1-BX833)</f>
        <v>0</v>
      </c>
      <c r="DH833">
        <f>$B$11*EG833+$C$11*EH833+$F$11*ES833*(1-EV833)</f>
        <v>0</v>
      </c>
      <c r="DI833">
        <f>DH833*DJ833</f>
        <v>0</v>
      </c>
      <c r="DJ833">
        <f>($B$11*$D$9+$C$11*$D$9+$F$11*((FF833+EX833)/MAX(FF833+EX833+FG833, 0.1)*$I$9+FG833/MAX(FF833+EX833+FG833, 0.1)*$J$9))/($B$11+$C$11+$F$11)</f>
        <v>0</v>
      </c>
      <c r="DK833">
        <f>($B$11*$K$9+$C$11*$K$9+$F$11*((FF833+EX833)/MAX(FF833+EX833+FG833, 0.1)*$P$9+FG833/MAX(FF833+EX833+FG833, 0.1)*$Q$9))/($B$11+$C$11+$F$11)</f>
        <v>0</v>
      </c>
      <c r="DL833">
        <v>6</v>
      </c>
      <c r="DM833">
        <v>0.5</v>
      </c>
      <c r="DN833" t="s">
        <v>438</v>
      </c>
      <c r="DO833">
        <v>2</v>
      </c>
      <c r="DP833" t="b">
        <v>1</v>
      </c>
      <c r="DQ833">
        <v>1761422070.84615</v>
      </c>
      <c r="DR833">
        <v>723.660461538462</v>
      </c>
      <c r="DS833">
        <v>777.046</v>
      </c>
      <c r="DT833">
        <v>45.3422769230769</v>
      </c>
      <c r="DU833">
        <v>25.7127923076923</v>
      </c>
      <c r="DV833">
        <v>722.563153846154</v>
      </c>
      <c r="DW833">
        <v>45.3864</v>
      </c>
      <c r="DX833">
        <v>500.004692307692</v>
      </c>
      <c r="DY833">
        <v>90.1937153846154</v>
      </c>
      <c r="DZ833">
        <v>0.0357823538461539</v>
      </c>
      <c r="EA833">
        <v>44.1725769230769</v>
      </c>
      <c r="EB833">
        <v>42.0567</v>
      </c>
      <c r="EC833">
        <v>999.9</v>
      </c>
      <c r="ED833">
        <v>0</v>
      </c>
      <c r="EE833">
        <v>0</v>
      </c>
      <c r="EF833">
        <v>9998.49769230769</v>
      </c>
      <c r="EG833">
        <v>0</v>
      </c>
      <c r="EH833">
        <v>1261.99307692308</v>
      </c>
      <c r="EI833">
        <v>-53.3855153846154</v>
      </c>
      <c r="EJ833">
        <v>758.031076923077</v>
      </c>
      <c r="EK833">
        <v>797.553461538462</v>
      </c>
      <c r="EL833">
        <v>19.6294923076923</v>
      </c>
      <c r="EM833">
        <v>777.046</v>
      </c>
      <c r="EN833">
        <v>25.7127923076923</v>
      </c>
      <c r="EO833">
        <v>4.08958769230769</v>
      </c>
      <c r="EP833">
        <v>2.31913230769231</v>
      </c>
      <c r="EQ833">
        <v>29.2892846153846</v>
      </c>
      <c r="ER833">
        <v>19.8099153846154</v>
      </c>
      <c r="ES833">
        <v>1200.00461538462</v>
      </c>
      <c r="ET833">
        <v>0.966994923076923</v>
      </c>
      <c r="EU833">
        <v>0.0330050384615385</v>
      </c>
      <c r="EV833">
        <v>0</v>
      </c>
      <c r="EW833">
        <v>1176.38153846154</v>
      </c>
      <c r="EX833">
        <v>5.00059</v>
      </c>
      <c r="EY833">
        <v>14981.0692307692</v>
      </c>
      <c r="EZ833">
        <v>10358.7461538462</v>
      </c>
      <c r="FA833">
        <v>58.0476923076923</v>
      </c>
      <c r="FB833">
        <v>59.4563846153846</v>
      </c>
      <c r="FC833">
        <v>58.187</v>
      </c>
      <c r="FD833">
        <v>59.125</v>
      </c>
      <c r="FE833">
        <v>59.1822307692308</v>
      </c>
      <c r="FF833">
        <v>1155.56461538462</v>
      </c>
      <c r="FG833">
        <v>39.44</v>
      </c>
      <c r="FH833">
        <v>0</v>
      </c>
      <c r="FI833">
        <v>1761422039.5</v>
      </c>
      <c r="FJ833">
        <v>0</v>
      </c>
      <c r="FK833">
        <v>1176.4144</v>
      </c>
      <c r="FL833">
        <v>-2.86615383642459</v>
      </c>
      <c r="FM833">
        <v>-10.5923078629606</v>
      </c>
      <c r="FN833">
        <v>14980.984</v>
      </c>
      <c r="FO833">
        <v>15</v>
      </c>
      <c r="FP833">
        <v>0</v>
      </c>
      <c r="FQ833" t="s">
        <v>439</v>
      </c>
      <c r="FR833">
        <v>0</v>
      </c>
      <c r="FS833">
        <v>0</v>
      </c>
      <c r="FT833">
        <v>0</v>
      </c>
      <c r="FU833">
        <v>0</v>
      </c>
      <c r="FV833">
        <v>0</v>
      </c>
      <c r="FW833">
        <v>0</v>
      </c>
      <c r="FX833">
        <v>0</v>
      </c>
      <c r="FY833">
        <v>0</v>
      </c>
      <c r="FZ833">
        <v>0</v>
      </c>
      <c r="GA833">
        <v>0</v>
      </c>
      <c r="GB833">
        <v>0</v>
      </c>
      <c r="GC833">
        <v>-53.27067</v>
      </c>
      <c r="GD833">
        <v>-3.02067969924812</v>
      </c>
      <c r="GE833">
        <v>0.529504742282824</v>
      </c>
      <c r="GF833">
        <v>0</v>
      </c>
      <c r="GG833">
        <v>1176.57588235294</v>
      </c>
      <c r="GH833">
        <v>-1.93216195996552</v>
      </c>
      <c r="GI833">
        <v>0.304612749791677</v>
      </c>
      <c r="GJ833">
        <v>-1</v>
      </c>
      <c r="GK833">
        <v>19.64779</v>
      </c>
      <c r="GL833">
        <v>-0.359702255639067</v>
      </c>
      <c r="GM833">
        <v>0.0350017985252189</v>
      </c>
      <c r="GN833">
        <v>0</v>
      </c>
      <c r="GO833">
        <v>0</v>
      </c>
      <c r="GP833">
        <v>2</v>
      </c>
      <c r="GQ833" t="s">
        <v>473</v>
      </c>
      <c r="GR833">
        <v>3.12804</v>
      </c>
      <c r="GS833">
        <v>2.71395</v>
      </c>
      <c r="GT833">
        <v>0.13016</v>
      </c>
      <c r="GU833">
        <v>0.136469</v>
      </c>
      <c r="GV833">
        <v>0.154349</v>
      </c>
      <c r="GW833">
        <v>0.103538</v>
      </c>
      <c r="GX833">
        <v>31480.1</v>
      </c>
      <c r="GY833">
        <v>33108.6</v>
      </c>
      <c r="GZ833">
        <v>32856.4</v>
      </c>
      <c r="HA833">
        <v>34830.2</v>
      </c>
      <c r="HB833">
        <v>39716.8</v>
      </c>
      <c r="HC833">
        <v>45004.1</v>
      </c>
      <c r="HD833">
        <v>51574.9</v>
      </c>
      <c r="HE833">
        <v>55831.7</v>
      </c>
      <c r="HF833">
        <v>1.7215</v>
      </c>
      <c r="HG833">
        <v>1.57285</v>
      </c>
      <c r="HH833">
        <v>-0.100501</v>
      </c>
      <c r="HI833">
        <v>0</v>
      </c>
      <c r="HJ833">
        <v>43.6508</v>
      </c>
      <c r="HK833">
        <v>999.9</v>
      </c>
      <c r="HL833">
        <v>55.439</v>
      </c>
      <c r="HM833">
        <v>30.383</v>
      </c>
      <c r="HN833">
        <v>26.7699</v>
      </c>
      <c r="HO833">
        <v>60.2098</v>
      </c>
      <c r="HP833">
        <v>41.3101</v>
      </c>
      <c r="HQ833">
        <v>1</v>
      </c>
      <c r="HR833">
        <v>1.95588</v>
      </c>
      <c r="HS833">
        <v>4.31579</v>
      </c>
      <c r="HT833">
        <v>20.0718</v>
      </c>
      <c r="HU833">
        <v>5.19004</v>
      </c>
      <c r="HV833">
        <v>12.0159</v>
      </c>
      <c r="HW833">
        <v>4.9707</v>
      </c>
      <c r="HX833">
        <v>3.29495</v>
      </c>
      <c r="HY833">
        <v>9999</v>
      </c>
      <c r="HZ833">
        <v>9999</v>
      </c>
      <c r="IA833">
        <v>999.9</v>
      </c>
      <c r="IB833">
        <v>9999</v>
      </c>
      <c r="IC833">
        <v>1.86324</v>
      </c>
      <c r="ID833">
        <v>1.86811</v>
      </c>
      <c r="IE833">
        <v>1.86784</v>
      </c>
      <c r="IF833">
        <v>1.86905</v>
      </c>
      <c r="IG833">
        <v>1.86981</v>
      </c>
      <c r="IH833">
        <v>1.86587</v>
      </c>
      <c r="II833">
        <v>1.867</v>
      </c>
      <c r="IJ833">
        <v>1.86841</v>
      </c>
      <c r="IK833">
        <v>5</v>
      </c>
      <c r="IL833">
        <v>0</v>
      </c>
      <c r="IM833">
        <v>0</v>
      </c>
      <c r="IN833">
        <v>0</v>
      </c>
      <c r="IO833" t="s">
        <v>441</v>
      </c>
      <c r="IP833" t="s">
        <v>442</v>
      </c>
      <c r="IQ833" t="s">
        <v>443</v>
      </c>
      <c r="IR833" t="s">
        <v>443</v>
      </c>
      <c r="IS833" t="s">
        <v>443</v>
      </c>
      <c r="IT833" t="s">
        <v>443</v>
      </c>
      <c r="IU833">
        <v>0</v>
      </c>
      <c r="IV833">
        <v>100</v>
      </c>
      <c r="IW833">
        <v>100</v>
      </c>
      <c r="IX833">
        <v>1.098</v>
      </c>
      <c r="IY833">
        <v>-0.0441</v>
      </c>
      <c r="IZ833">
        <v>1.09748391826392</v>
      </c>
      <c r="JA833">
        <v>0</v>
      </c>
      <c r="JB833">
        <v>0</v>
      </c>
      <c r="JC833">
        <v>0</v>
      </c>
      <c r="JD833">
        <v>-0.0441141096964596</v>
      </c>
      <c r="JE833">
        <v>0</v>
      </c>
      <c r="JF833">
        <v>0</v>
      </c>
      <c r="JG833">
        <v>0</v>
      </c>
      <c r="JH833">
        <v>5</v>
      </c>
      <c r="JI833">
        <v>2273</v>
      </c>
      <c r="JJ833">
        <v>0</v>
      </c>
      <c r="JK833">
        <v>25</v>
      </c>
      <c r="JL833">
        <v>29357034.6</v>
      </c>
      <c r="JM833">
        <v>29357034.6</v>
      </c>
      <c r="JN833">
        <v>1.73218</v>
      </c>
      <c r="JO833">
        <v>2.61475</v>
      </c>
      <c r="JP833">
        <v>1.54785</v>
      </c>
      <c r="JQ833">
        <v>2.31445</v>
      </c>
      <c r="JR833">
        <v>1.64673</v>
      </c>
      <c r="JS833">
        <v>2.39258</v>
      </c>
      <c r="JT833">
        <v>34.2587</v>
      </c>
      <c r="JU833">
        <v>24.1751</v>
      </c>
      <c r="JV833">
        <v>18</v>
      </c>
      <c r="JW833">
        <v>498.401</v>
      </c>
      <c r="JX833">
        <v>392.143</v>
      </c>
      <c r="JY833">
        <v>38.9044</v>
      </c>
      <c r="JZ833">
        <v>49.6585</v>
      </c>
      <c r="KA833">
        <v>30.0011</v>
      </c>
      <c r="KB833">
        <v>49.2898</v>
      </c>
      <c r="KC833">
        <v>49.1558</v>
      </c>
      <c r="KD833">
        <v>34.6915</v>
      </c>
      <c r="KE833">
        <v>0</v>
      </c>
      <c r="KF833">
        <v>100</v>
      </c>
      <c r="KG833">
        <v>38.8818</v>
      </c>
      <c r="KH833">
        <v>825.592</v>
      </c>
      <c r="KI833">
        <v>26.2864</v>
      </c>
      <c r="KJ833">
        <v>93.5257</v>
      </c>
      <c r="KK833">
        <v>90.3564</v>
      </c>
    </row>
    <row r="834" spans="1:297">
      <c r="A834">
        <v>818</v>
      </c>
      <c r="B834">
        <v>1761422084</v>
      </c>
      <c r="C834">
        <v>13903</v>
      </c>
      <c r="D834" t="s">
        <v>2086</v>
      </c>
      <c r="E834" t="s">
        <v>2087</v>
      </c>
      <c r="F834">
        <v>5</v>
      </c>
      <c r="G834" t="s">
        <v>1989</v>
      </c>
      <c r="H834" t="s">
        <v>436</v>
      </c>
      <c r="I834">
        <v>1761422075.84615</v>
      </c>
      <c r="J834">
        <f>(K834)/1000</f>
        <v>0</v>
      </c>
      <c r="K834">
        <f>IF(DP834, AN834, AH834)</f>
        <v>0</v>
      </c>
      <c r="L834">
        <f>IF(DP834, AI834, AG834)</f>
        <v>0</v>
      </c>
      <c r="M834">
        <f>DR834 - IF(AU834&gt;1, L834*DL834*100.0/(AW834), 0)</f>
        <v>0</v>
      </c>
      <c r="N834">
        <f>((T834-J834/2)*M834-L834)/(T834+J834/2)</f>
        <v>0</v>
      </c>
      <c r="O834">
        <f>N834*(DY834+DZ834)/1000.0</f>
        <v>0</v>
      </c>
      <c r="P834">
        <f>(DR834 - IF(AU834&gt;1, L834*DL834*100.0/(AW834), 0))*(DY834+DZ834)/1000.0</f>
        <v>0</v>
      </c>
      <c r="Q834">
        <f>2.0/((1/S834-1/R834)+SIGN(S834)*SQRT((1/S834-1/R834)*(1/S834-1/R834) + 4*DM834/((DM834+1)*(DM834+1))*(2*1/S834*1/R834-1/R834*1/R834)))</f>
        <v>0</v>
      </c>
      <c r="R834">
        <f>IF(LEFT(DN834,1)&lt;&gt;"0",IF(LEFT(DN834,1)="1",3.0,DO834),$D$5+$E$5*(EF834*DY834/($K$5*1000))+$F$5*(EF834*DY834/($K$5*1000))*MAX(MIN(DL834,$J$5),$I$5)*MAX(MIN(DL834,$J$5),$I$5)+$G$5*MAX(MIN(DL834,$J$5),$I$5)*(EF834*DY834/($K$5*1000))+$H$5*(EF834*DY834/($K$5*1000))*(EF834*DY834/($K$5*1000)))</f>
        <v>0</v>
      </c>
      <c r="S834">
        <f>J834*(1000-(1000*0.61365*exp(17.502*W834/(240.97+W834))/(DY834+DZ834)+DT834)/2)/(1000*0.61365*exp(17.502*W834/(240.97+W834))/(DY834+DZ834)-DT834)</f>
        <v>0</v>
      </c>
      <c r="T834">
        <f>1/((DM834+1)/(Q834/1.6)+1/(R834/1.37)) + DM834/((DM834+1)/(Q834/1.6) + DM834/(R834/1.37))</f>
        <v>0</v>
      </c>
      <c r="U834">
        <f>(DH834*DK834)</f>
        <v>0</v>
      </c>
      <c r="V834">
        <f>(EA834+(U834+2*0.95*5.67E-8*(((EA834+$B$7)+273)^4-(EA834+273)^4)-44100*J834)/(1.84*29.3*R834+8*0.95*5.67E-8*(EA834+273)^3))</f>
        <v>0</v>
      </c>
      <c r="W834">
        <f>($C$7*EB834+$D$7*EC834+$E$7*V834)</f>
        <v>0</v>
      </c>
      <c r="X834">
        <f>0.61365*exp(17.502*W834/(240.97+W834))</f>
        <v>0</v>
      </c>
      <c r="Y834">
        <f>(Z834/AA834*100)</f>
        <v>0</v>
      </c>
      <c r="Z834">
        <f>DT834*(DY834+DZ834)/1000</f>
        <v>0</v>
      </c>
      <c r="AA834">
        <f>0.61365*exp(17.502*EA834/(240.97+EA834))</f>
        <v>0</v>
      </c>
      <c r="AB834">
        <f>(X834-DT834*(DY834+DZ834)/1000)</f>
        <v>0</v>
      </c>
      <c r="AC834">
        <f>(-J834*44100)</f>
        <v>0</v>
      </c>
      <c r="AD834">
        <f>2*29.3*R834*0.92*(EA834-W834)</f>
        <v>0</v>
      </c>
      <c r="AE834">
        <f>2*0.95*5.67E-8*(((EA834+$B$7)+273)^4-(W834+273)^4)</f>
        <v>0</v>
      </c>
      <c r="AF834">
        <f>U834+AE834+AC834+AD834</f>
        <v>0</v>
      </c>
      <c r="AG834">
        <f>DX834*AU834*(DS834-DR834*(1000-AU834*DU834)/(1000-AU834*DT834))/(100*DL834)</f>
        <v>0</v>
      </c>
      <c r="AH834">
        <f>1000*DX834*AU834*(DT834-DU834)/(100*DL834*(1000-AU834*DT834))</f>
        <v>0</v>
      </c>
      <c r="AI834">
        <f>(AJ834 - AK834 - DY834*1E3/(8.314*(EA834+273.15)) * AM834/DX834 * AL834) * DX834/(100*DL834) * (1000 - DU834)/1000</f>
        <v>0</v>
      </c>
      <c r="AJ834">
        <v>831.209165000445</v>
      </c>
      <c r="AK834">
        <v>798.986018181818</v>
      </c>
      <c r="AL834">
        <v>3.36204570417545</v>
      </c>
      <c r="AM834">
        <v>65.5647914512343</v>
      </c>
      <c r="AN834">
        <f>(AP834 - AO834 + DY834*1E3/(8.314*(EA834+273.15)) * AR834/DX834 * AQ834) * DX834/(100*DL834) * 1000/(1000 - AP834)</f>
        <v>0</v>
      </c>
      <c r="AO834">
        <v>25.7220871855561</v>
      </c>
      <c r="AP834">
        <v>45.2790696969697</v>
      </c>
      <c r="AQ834">
        <v>-0.0100284361547726</v>
      </c>
      <c r="AR834">
        <v>111.014895509676</v>
      </c>
      <c r="AS834">
        <v>0</v>
      </c>
      <c r="AT834">
        <v>0</v>
      </c>
      <c r="AU834">
        <f>IF(AS834*$H$13&gt;=AW834,1.0,(AW834/(AW834-AS834*$H$13)))</f>
        <v>0</v>
      </c>
      <c r="AV834">
        <f>(AU834-1)*100</f>
        <v>0</v>
      </c>
      <c r="AW834">
        <f>MAX(0,($B$13+$C$13*EF834)/(1+$D$13*EF834)*DY834/(EA834+273)*$E$13)</f>
        <v>0</v>
      </c>
      <c r="AX834" t="s">
        <v>437</v>
      </c>
      <c r="AY834" t="s">
        <v>437</v>
      </c>
      <c r="AZ834">
        <v>0</v>
      </c>
      <c r="BA834">
        <v>0</v>
      </c>
      <c r="BB834">
        <f>1-AZ834/BA834</f>
        <v>0</v>
      </c>
      <c r="BC834">
        <v>0</v>
      </c>
      <c r="BD834" t="s">
        <v>437</v>
      </c>
      <c r="BE834" t="s">
        <v>437</v>
      </c>
      <c r="BF834">
        <v>0</v>
      </c>
      <c r="BG834">
        <v>0</v>
      </c>
      <c r="BH834">
        <f>1-BF834/BG834</f>
        <v>0</v>
      </c>
      <c r="BI834">
        <v>0.5</v>
      </c>
      <c r="BJ834">
        <f>DI834</f>
        <v>0</v>
      </c>
      <c r="BK834">
        <f>L834</f>
        <v>0</v>
      </c>
      <c r="BL834">
        <f>BH834*BI834*BJ834</f>
        <v>0</v>
      </c>
      <c r="BM834">
        <f>(BK834-BC834)/BJ834</f>
        <v>0</v>
      </c>
      <c r="BN834">
        <f>(BA834-BG834)/BG834</f>
        <v>0</v>
      </c>
      <c r="BO834">
        <f>AZ834/(BB834+AZ834/BG834)</f>
        <v>0</v>
      </c>
      <c r="BP834" t="s">
        <v>437</v>
      </c>
      <c r="BQ834">
        <v>0</v>
      </c>
      <c r="BR834">
        <f>IF(BQ834&lt;&gt;0, BQ834, BO834)</f>
        <v>0</v>
      </c>
      <c r="BS834">
        <f>1-BR834/BG834</f>
        <v>0</v>
      </c>
      <c r="BT834">
        <f>(BG834-BF834)/(BG834-BR834)</f>
        <v>0</v>
      </c>
      <c r="BU834">
        <f>(BA834-BG834)/(BA834-BR834)</f>
        <v>0</v>
      </c>
      <c r="BV834">
        <f>(BG834-BF834)/(BG834-AZ834)</f>
        <v>0</v>
      </c>
      <c r="BW834">
        <f>(BA834-BG834)/(BA834-AZ834)</f>
        <v>0</v>
      </c>
      <c r="BX834">
        <f>(BT834*BR834/BF834)</f>
        <v>0</v>
      </c>
      <c r="BY834">
        <f>(1-BX834)</f>
        <v>0</v>
      </c>
      <c r="DH834">
        <f>$B$11*EG834+$C$11*EH834+$F$11*ES834*(1-EV834)</f>
        <v>0</v>
      </c>
      <c r="DI834">
        <f>DH834*DJ834</f>
        <v>0</v>
      </c>
      <c r="DJ834">
        <f>($B$11*$D$9+$C$11*$D$9+$F$11*((FF834+EX834)/MAX(FF834+EX834+FG834, 0.1)*$I$9+FG834/MAX(FF834+EX834+FG834, 0.1)*$J$9))/($B$11+$C$11+$F$11)</f>
        <v>0</v>
      </c>
      <c r="DK834">
        <f>($B$11*$K$9+$C$11*$K$9+$F$11*((FF834+EX834)/MAX(FF834+EX834+FG834, 0.1)*$P$9+FG834/MAX(FF834+EX834+FG834, 0.1)*$Q$9))/($B$11+$C$11+$F$11)</f>
        <v>0</v>
      </c>
      <c r="DL834">
        <v>6</v>
      </c>
      <c r="DM834">
        <v>0.5</v>
      </c>
      <c r="DN834" t="s">
        <v>438</v>
      </c>
      <c r="DO834">
        <v>2</v>
      </c>
      <c r="DP834" t="b">
        <v>1</v>
      </c>
      <c r="DQ834">
        <v>1761422075.84615</v>
      </c>
      <c r="DR834">
        <v>739.76</v>
      </c>
      <c r="DS834">
        <v>793.717153846154</v>
      </c>
      <c r="DT834">
        <v>45.3176307692308</v>
      </c>
      <c r="DU834">
        <v>25.7167538461538</v>
      </c>
      <c r="DV834">
        <v>738.662692307692</v>
      </c>
      <c r="DW834">
        <v>45.3617384615385</v>
      </c>
      <c r="DX834">
        <v>499.992846153846</v>
      </c>
      <c r="DY834">
        <v>90.1934</v>
      </c>
      <c r="DZ834">
        <v>0.0358197</v>
      </c>
      <c r="EA834">
        <v>44.1631615384615</v>
      </c>
      <c r="EB834">
        <v>42.0536461538462</v>
      </c>
      <c r="EC834">
        <v>999.9</v>
      </c>
      <c r="ED834">
        <v>0</v>
      </c>
      <c r="EE834">
        <v>0</v>
      </c>
      <c r="EF834">
        <v>10001.9561538462</v>
      </c>
      <c r="EG834">
        <v>0</v>
      </c>
      <c r="EH834">
        <v>1261.94461538462</v>
      </c>
      <c r="EI834">
        <v>-53.9571230769231</v>
      </c>
      <c r="EJ834">
        <v>774.875307692308</v>
      </c>
      <c r="EK834">
        <v>814.667923076923</v>
      </c>
      <c r="EL834">
        <v>19.6008769230769</v>
      </c>
      <c r="EM834">
        <v>793.717153846154</v>
      </c>
      <c r="EN834">
        <v>25.7167538461538</v>
      </c>
      <c r="EO834">
        <v>4.08735</v>
      </c>
      <c r="EP834">
        <v>2.31948153846154</v>
      </c>
      <c r="EQ834">
        <v>29.2798153846154</v>
      </c>
      <c r="ER834">
        <v>19.8123384615385</v>
      </c>
      <c r="ES834">
        <v>1200.02076923077</v>
      </c>
      <c r="ET834">
        <v>0.966995615384615</v>
      </c>
      <c r="EU834">
        <v>0.0330043923076923</v>
      </c>
      <c r="EV834">
        <v>0</v>
      </c>
      <c r="EW834">
        <v>1176.26076923077</v>
      </c>
      <c r="EX834">
        <v>5.00059</v>
      </c>
      <c r="EY834">
        <v>14980.6230769231</v>
      </c>
      <c r="EZ834">
        <v>10358.8846153846</v>
      </c>
      <c r="FA834">
        <v>58.0572307692308</v>
      </c>
      <c r="FB834">
        <v>59.4757692307692</v>
      </c>
      <c r="FC834">
        <v>58.187</v>
      </c>
      <c r="FD834">
        <v>59.1297692307692</v>
      </c>
      <c r="FE834">
        <v>59.187</v>
      </c>
      <c r="FF834">
        <v>1155.58076923077</v>
      </c>
      <c r="FG834">
        <v>39.44</v>
      </c>
      <c r="FH834">
        <v>0</v>
      </c>
      <c r="FI834">
        <v>1761422044.3</v>
      </c>
      <c r="FJ834">
        <v>0</v>
      </c>
      <c r="FK834">
        <v>1176.2516</v>
      </c>
      <c r="FL834">
        <v>-1.61692308761054</v>
      </c>
      <c r="FM834">
        <v>-4.88461558414631</v>
      </c>
      <c r="FN834">
        <v>14980.264</v>
      </c>
      <c r="FO834">
        <v>15</v>
      </c>
      <c r="FP834">
        <v>0</v>
      </c>
      <c r="FQ834" t="s">
        <v>439</v>
      </c>
      <c r="FR834">
        <v>0</v>
      </c>
      <c r="FS834">
        <v>0</v>
      </c>
      <c r="FT834">
        <v>0</v>
      </c>
      <c r="FU834">
        <v>0</v>
      </c>
      <c r="FV834">
        <v>0</v>
      </c>
      <c r="FW834">
        <v>0</v>
      </c>
      <c r="FX834">
        <v>0</v>
      </c>
      <c r="FY834">
        <v>0</v>
      </c>
      <c r="FZ834">
        <v>0</v>
      </c>
      <c r="GA834">
        <v>0</v>
      </c>
      <c r="GB834">
        <v>0</v>
      </c>
      <c r="GC834">
        <v>-53.63434</v>
      </c>
      <c r="GD834">
        <v>-6.61181052631581</v>
      </c>
      <c r="GE834">
        <v>0.718468984299252</v>
      </c>
      <c r="GF834">
        <v>0</v>
      </c>
      <c r="GG834">
        <v>1176.36617647059</v>
      </c>
      <c r="GH834">
        <v>-1.91061879674065</v>
      </c>
      <c r="GI834">
        <v>0.290435926981617</v>
      </c>
      <c r="GJ834">
        <v>-1</v>
      </c>
      <c r="GK834">
        <v>19.61495</v>
      </c>
      <c r="GL834">
        <v>-0.329413533834581</v>
      </c>
      <c r="GM834">
        <v>0.0323711522810051</v>
      </c>
      <c r="GN834">
        <v>0</v>
      </c>
      <c r="GO834">
        <v>0</v>
      </c>
      <c r="GP834">
        <v>2</v>
      </c>
      <c r="GQ834" t="s">
        <v>473</v>
      </c>
      <c r="GR834">
        <v>3.12807</v>
      </c>
      <c r="GS834">
        <v>2.71385</v>
      </c>
      <c r="GT834">
        <v>0.132073</v>
      </c>
      <c r="GU834">
        <v>0.138334</v>
      </c>
      <c r="GV834">
        <v>0.154262</v>
      </c>
      <c r="GW834">
        <v>0.103542</v>
      </c>
      <c r="GX834">
        <v>31409.3</v>
      </c>
      <c r="GY834">
        <v>33036</v>
      </c>
      <c r="GZ834">
        <v>32855.1</v>
      </c>
      <c r="HA834">
        <v>34829.3</v>
      </c>
      <c r="HB834">
        <v>39719.7</v>
      </c>
      <c r="HC834">
        <v>45002.8</v>
      </c>
      <c r="HD834">
        <v>51573.4</v>
      </c>
      <c r="HE834">
        <v>55830.1</v>
      </c>
      <c r="HF834">
        <v>1.72148</v>
      </c>
      <c r="HG834">
        <v>1.57285</v>
      </c>
      <c r="HH834">
        <v>-0.101224</v>
      </c>
      <c r="HI834">
        <v>0</v>
      </c>
      <c r="HJ834">
        <v>43.6657</v>
      </c>
      <c r="HK834">
        <v>999.9</v>
      </c>
      <c r="HL834">
        <v>55.439</v>
      </c>
      <c r="HM834">
        <v>30.383</v>
      </c>
      <c r="HN834">
        <v>26.7678</v>
      </c>
      <c r="HO834">
        <v>60.2798</v>
      </c>
      <c r="HP834">
        <v>41.27</v>
      </c>
      <c r="HQ834">
        <v>1</v>
      </c>
      <c r="HR834">
        <v>1.95699</v>
      </c>
      <c r="HS834">
        <v>4.32488</v>
      </c>
      <c r="HT834">
        <v>20.0716</v>
      </c>
      <c r="HU834">
        <v>5.19078</v>
      </c>
      <c r="HV834">
        <v>12.0159</v>
      </c>
      <c r="HW834">
        <v>4.9709</v>
      </c>
      <c r="HX834">
        <v>3.295</v>
      </c>
      <c r="HY834">
        <v>9999</v>
      </c>
      <c r="HZ834">
        <v>9999</v>
      </c>
      <c r="IA834">
        <v>999.9</v>
      </c>
      <c r="IB834">
        <v>9999</v>
      </c>
      <c r="IC834">
        <v>1.86325</v>
      </c>
      <c r="ID834">
        <v>1.86812</v>
      </c>
      <c r="IE834">
        <v>1.86785</v>
      </c>
      <c r="IF834">
        <v>1.86905</v>
      </c>
      <c r="IG834">
        <v>1.86981</v>
      </c>
      <c r="IH834">
        <v>1.86588</v>
      </c>
      <c r="II834">
        <v>1.86698</v>
      </c>
      <c r="IJ834">
        <v>1.86843</v>
      </c>
      <c r="IK834">
        <v>5</v>
      </c>
      <c r="IL834">
        <v>0</v>
      </c>
      <c r="IM834">
        <v>0</v>
      </c>
      <c r="IN834">
        <v>0</v>
      </c>
      <c r="IO834" t="s">
        <v>441</v>
      </c>
      <c r="IP834" t="s">
        <v>442</v>
      </c>
      <c r="IQ834" t="s">
        <v>443</v>
      </c>
      <c r="IR834" t="s">
        <v>443</v>
      </c>
      <c r="IS834" t="s">
        <v>443</v>
      </c>
      <c r="IT834" t="s">
        <v>443</v>
      </c>
      <c r="IU834">
        <v>0</v>
      </c>
      <c r="IV834">
        <v>100</v>
      </c>
      <c r="IW834">
        <v>100</v>
      </c>
      <c r="IX834">
        <v>1.097</v>
      </c>
      <c r="IY834">
        <v>-0.0441</v>
      </c>
      <c r="IZ834">
        <v>1.09748391826392</v>
      </c>
      <c r="JA834">
        <v>0</v>
      </c>
      <c r="JB834">
        <v>0</v>
      </c>
      <c r="JC834">
        <v>0</v>
      </c>
      <c r="JD834">
        <v>-0.0441141096964596</v>
      </c>
      <c r="JE834">
        <v>0</v>
      </c>
      <c r="JF834">
        <v>0</v>
      </c>
      <c r="JG834">
        <v>0</v>
      </c>
      <c r="JH834">
        <v>5</v>
      </c>
      <c r="JI834">
        <v>2273</v>
      </c>
      <c r="JJ834">
        <v>0</v>
      </c>
      <c r="JK834">
        <v>25</v>
      </c>
      <c r="JL834">
        <v>29357034.7</v>
      </c>
      <c r="JM834">
        <v>29357034.7</v>
      </c>
      <c r="JN834">
        <v>1.75903</v>
      </c>
      <c r="JO834">
        <v>2.61475</v>
      </c>
      <c r="JP834">
        <v>1.54785</v>
      </c>
      <c r="JQ834">
        <v>2.31445</v>
      </c>
      <c r="JR834">
        <v>1.64673</v>
      </c>
      <c r="JS834">
        <v>2.38403</v>
      </c>
      <c r="JT834">
        <v>34.2587</v>
      </c>
      <c r="JU834">
        <v>24.1751</v>
      </c>
      <c r="JV834">
        <v>18</v>
      </c>
      <c r="JW834">
        <v>498.418</v>
      </c>
      <c r="JX834">
        <v>392.162</v>
      </c>
      <c r="JY834">
        <v>38.8526</v>
      </c>
      <c r="JZ834">
        <v>49.6662</v>
      </c>
      <c r="KA834">
        <v>30.0011</v>
      </c>
      <c r="KB834">
        <v>49.2952</v>
      </c>
      <c r="KC834">
        <v>49.1601</v>
      </c>
      <c r="KD834">
        <v>35.2208</v>
      </c>
      <c r="KE834">
        <v>0</v>
      </c>
      <c r="KF834">
        <v>100</v>
      </c>
      <c r="KG834">
        <v>38.8329</v>
      </c>
      <c r="KH834">
        <v>839.13</v>
      </c>
      <c r="KI834">
        <v>26.2864</v>
      </c>
      <c r="KJ834">
        <v>93.5226</v>
      </c>
      <c r="KK834">
        <v>90.354</v>
      </c>
    </row>
    <row r="835" spans="1:297">
      <c r="A835">
        <v>819</v>
      </c>
      <c r="B835">
        <v>1761422089</v>
      </c>
      <c r="C835">
        <v>13908</v>
      </c>
      <c r="D835" t="s">
        <v>2088</v>
      </c>
      <c r="E835" t="s">
        <v>2089</v>
      </c>
      <c r="F835">
        <v>5</v>
      </c>
      <c r="G835" t="s">
        <v>1989</v>
      </c>
      <c r="H835" t="s">
        <v>436</v>
      </c>
      <c r="I835">
        <v>1761422080.84615</v>
      </c>
      <c r="J835">
        <f>(K835)/1000</f>
        <v>0</v>
      </c>
      <c r="K835">
        <f>IF(DP835, AN835, AH835)</f>
        <v>0</v>
      </c>
      <c r="L835">
        <f>IF(DP835, AI835, AG835)</f>
        <v>0</v>
      </c>
      <c r="M835">
        <f>DR835 - IF(AU835&gt;1, L835*DL835*100.0/(AW835), 0)</f>
        <v>0</v>
      </c>
      <c r="N835">
        <f>((T835-J835/2)*M835-L835)/(T835+J835/2)</f>
        <v>0</v>
      </c>
      <c r="O835">
        <f>N835*(DY835+DZ835)/1000.0</f>
        <v>0</v>
      </c>
      <c r="P835">
        <f>(DR835 - IF(AU835&gt;1, L835*DL835*100.0/(AW835), 0))*(DY835+DZ835)/1000.0</f>
        <v>0</v>
      </c>
      <c r="Q835">
        <f>2.0/((1/S835-1/R835)+SIGN(S835)*SQRT((1/S835-1/R835)*(1/S835-1/R835) + 4*DM835/((DM835+1)*(DM835+1))*(2*1/S835*1/R835-1/R835*1/R835)))</f>
        <v>0</v>
      </c>
      <c r="R835">
        <f>IF(LEFT(DN835,1)&lt;&gt;"0",IF(LEFT(DN835,1)="1",3.0,DO835),$D$5+$E$5*(EF835*DY835/($K$5*1000))+$F$5*(EF835*DY835/($K$5*1000))*MAX(MIN(DL835,$J$5),$I$5)*MAX(MIN(DL835,$J$5),$I$5)+$G$5*MAX(MIN(DL835,$J$5),$I$5)*(EF835*DY835/($K$5*1000))+$H$5*(EF835*DY835/($K$5*1000))*(EF835*DY835/($K$5*1000)))</f>
        <v>0</v>
      </c>
      <c r="S835">
        <f>J835*(1000-(1000*0.61365*exp(17.502*W835/(240.97+W835))/(DY835+DZ835)+DT835)/2)/(1000*0.61365*exp(17.502*W835/(240.97+W835))/(DY835+DZ835)-DT835)</f>
        <v>0</v>
      </c>
      <c r="T835">
        <f>1/((DM835+1)/(Q835/1.6)+1/(R835/1.37)) + DM835/((DM835+1)/(Q835/1.6) + DM835/(R835/1.37))</f>
        <v>0</v>
      </c>
      <c r="U835">
        <f>(DH835*DK835)</f>
        <v>0</v>
      </c>
      <c r="V835">
        <f>(EA835+(U835+2*0.95*5.67E-8*(((EA835+$B$7)+273)^4-(EA835+273)^4)-44100*J835)/(1.84*29.3*R835+8*0.95*5.67E-8*(EA835+273)^3))</f>
        <v>0</v>
      </c>
      <c r="W835">
        <f>($C$7*EB835+$D$7*EC835+$E$7*V835)</f>
        <v>0</v>
      </c>
      <c r="X835">
        <f>0.61365*exp(17.502*W835/(240.97+W835))</f>
        <v>0</v>
      </c>
      <c r="Y835">
        <f>(Z835/AA835*100)</f>
        <v>0</v>
      </c>
      <c r="Z835">
        <f>DT835*(DY835+DZ835)/1000</f>
        <v>0</v>
      </c>
      <c r="AA835">
        <f>0.61365*exp(17.502*EA835/(240.97+EA835))</f>
        <v>0</v>
      </c>
      <c r="AB835">
        <f>(X835-DT835*(DY835+DZ835)/1000)</f>
        <v>0</v>
      </c>
      <c r="AC835">
        <f>(-J835*44100)</f>
        <v>0</v>
      </c>
      <c r="AD835">
        <f>2*29.3*R835*0.92*(EA835-W835)</f>
        <v>0</v>
      </c>
      <c r="AE835">
        <f>2*0.95*5.67E-8*(((EA835+$B$7)+273)^4-(W835+273)^4)</f>
        <v>0</v>
      </c>
      <c r="AF835">
        <f>U835+AE835+AC835+AD835</f>
        <v>0</v>
      </c>
      <c r="AG835">
        <f>DX835*AU835*(DS835-DR835*(1000-AU835*DU835)/(1000-AU835*DT835))/(100*DL835)</f>
        <v>0</v>
      </c>
      <c r="AH835">
        <f>1000*DX835*AU835*(DT835-DU835)/(100*DL835*(1000-AU835*DT835))</f>
        <v>0</v>
      </c>
      <c r="AI835">
        <f>(AJ835 - AK835 - DY835*1E3/(8.314*(EA835+273.15)) * AM835/DX835 * AL835) * DX835/(100*DL835) * (1000 - DU835)/1000</f>
        <v>0</v>
      </c>
      <c r="AJ835">
        <v>847.770795669533</v>
      </c>
      <c r="AK835">
        <v>815.649957575758</v>
      </c>
      <c r="AL835">
        <v>3.33836726775929</v>
      </c>
      <c r="AM835">
        <v>65.5647914512343</v>
      </c>
      <c r="AN835">
        <f>(AP835 - AO835 + DY835*1E3/(8.314*(EA835+273.15)) * AR835/DX835 * AQ835) * DX835/(100*DL835) * 1000/(1000 - AP835)</f>
        <v>0</v>
      </c>
      <c r="AO835">
        <v>25.7252733390531</v>
      </c>
      <c r="AP835">
        <v>45.2691187878788</v>
      </c>
      <c r="AQ835">
        <v>-0.000344920032722445</v>
      </c>
      <c r="AR835">
        <v>111.014895509676</v>
      </c>
      <c r="AS835">
        <v>0</v>
      </c>
      <c r="AT835">
        <v>0</v>
      </c>
      <c r="AU835">
        <f>IF(AS835*$H$13&gt;=AW835,1.0,(AW835/(AW835-AS835*$H$13)))</f>
        <v>0</v>
      </c>
      <c r="AV835">
        <f>(AU835-1)*100</f>
        <v>0</v>
      </c>
      <c r="AW835">
        <f>MAX(0,($B$13+$C$13*EF835)/(1+$D$13*EF835)*DY835/(EA835+273)*$E$13)</f>
        <v>0</v>
      </c>
      <c r="AX835" t="s">
        <v>437</v>
      </c>
      <c r="AY835" t="s">
        <v>437</v>
      </c>
      <c r="AZ835">
        <v>0</v>
      </c>
      <c r="BA835">
        <v>0</v>
      </c>
      <c r="BB835">
        <f>1-AZ835/BA835</f>
        <v>0</v>
      </c>
      <c r="BC835">
        <v>0</v>
      </c>
      <c r="BD835" t="s">
        <v>437</v>
      </c>
      <c r="BE835" t="s">
        <v>437</v>
      </c>
      <c r="BF835">
        <v>0</v>
      </c>
      <c r="BG835">
        <v>0</v>
      </c>
      <c r="BH835">
        <f>1-BF835/BG835</f>
        <v>0</v>
      </c>
      <c r="BI835">
        <v>0.5</v>
      </c>
      <c r="BJ835">
        <f>DI835</f>
        <v>0</v>
      </c>
      <c r="BK835">
        <f>L835</f>
        <v>0</v>
      </c>
      <c r="BL835">
        <f>BH835*BI835*BJ835</f>
        <v>0</v>
      </c>
      <c r="BM835">
        <f>(BK835-BC835)/BJ835</f>
        <v>0</v>
      </c>
      <c r="BN835">
        <f>(BA835-BG835)/BG835</f>
        <v>0</v>
      </c>
      <c r="BO835">
        <f>AZ835/(BB835+AZ835/BG835)</f>
        <v>0</v>
      </c>
      <c r="BP835" t="s">
        <v>437</v>
      </c>
      <c r="BQ835">
        <v>0</v>
      </c>
      <c r="BR835">
        <f>IF(BQ835&lt;&gt;0, BQ835, BO835)</f>
        <v>0</v>
      </c>
      <c r="BS835">
        <f>1-BR835/BG835</f>
        <v>0</v>
      </c>
      <c r="BT835">
        <f>(BG835-BF835)/(BG835-BR835)</f>
        <v>0</v>
      </c>
      <c r="BU835">
        <f>(BA835-BG835)/(BA835-BR835)</f>
        <v>0</v>
      </c>
      <c r="BV835">
        <f>(BG835-BF835)/(BG835-AZ835)</f>
        <v>0</v>
      </c>
      <c r="BW835">
        <f>(BA835-BG835)/(BA835-AZ835)</f>
        <v>0</v>
      </c>
      <c r="BX835">
        <f>(BT835*BR835/BF835)</f>
        <v>0</v>
      </c>
      <c r="BY835">
        <f>(1-BX835)</f>
        <v>0</v>
      </c>
      <c r="DH835">
        <f>$B$11*EG835+$C$11*EH835+$F$11*ES835*(1-EV835)</f>
        <v>0</v>
      </c>
      <c r="DI835">
        <f>DH835*DJ835</f>
        <v>0</v>
      </c>
      <c r="DJ835">
        <f>($B$11*$D$9+$C$11*$D$9+$F$11*((FF835+EX835)/MAX(FF835+EX835+FG835, 0.1)*$I$9+FG835/MAX(FF835+EX835+FG835, 0.1)*$J$9))/($B$11+$C$11+$F$11)</f>
        <v>0</v>
      </c>
      <c r="DK835">
        <f>($B$11*$K$9+$C$11*$K$9+$F$11*((FF835+EX835)/MAX(FF835+EX835+FG835, 0.1)*$P$9+FG835/MAX(FF835+EX835+FG835, 0.1)*$Q$9))/($B$11+$C$11+$F$11)</f>
        <v>0</v>
      </c>
      <c r="DL835">
        <v>6</v>
      </c>
      <c r="DM835">
        <v>0.5</v>
      </c>
      <c r="DN835" t="s">
        <v>438</v>
      </c>
      <c r="DO835">
        <v>2</v>
      </c>
      <c r="DP835" t="b">
        <v>1</v>
      </c>
      <c r="DQ835">
        <v>1761422080.84615</v>
      </c>
      <c r="DR835">
        <v>755.848384615385</v>
      </c>
      <c r="DS835">
        <v>810.064538461538</v>
      </c>
      <c r="DT835">
        <v>45.2957384615385</v>
      </c>
      <c r="DU835">
        <v>25.7204769230769</v>
      </c>
      <c r="DV835">
        <v>754.751153846154</v>
      </c>
      <c r="DW835">
        <v>45.3398384615385</v>
      </c>
      <c r="DX835">
        <v>499.972692307692</v>
      </c>
      <c r="DY835">
        <v>90.1929538461539</v>
      </c>
      <c r="DZ835">
        <v>0.0358780076923077</v>
      </c>
      <c r="EA835">
        <v>44.1521692307692</v>
      </c>
      <c r="EB835">
        <v>42.0503615384615</v>
      </c>
      <c r="EC835">
        <v>999.9</v>
      </c>
      <c r="ED835">
        <v>0</v>
      </c>
      <c r="EE835">
        <v>0</v>
      </c>
      <c r="EF835">
        <v>10001.5730769231</v>
      </c>
      <c r="EG835">
        <v>0</v>
      </c>
      <c r="EH835">
        <v>1261.88230769231</v>
      </c>
      <c r="EI835">
        <v>-54.2161692307692</v>
      </c>
      <c r="EJ835">
        <v>791.709307692308</v>
      </c>
      <c r="EK835">
        <v>831.450153846154</v>
      </c>
      <c r="EL835">
        <v>19.5752538461538</v>
      </c>
      <c r="EM835">
        <v>810.064538461538</v>
      </c>
      <c r="EN835">
        <v>25.7204769230769</v>
      </c>
      <c r="EO835">
        <v>4.08535461538462</v>
      </c>
      <c r="EP835">
        <v>2.31980692307692</v>
      </c>
      <c r="EQ835">
        <v>29.2713461538462</v>
      </c>
      <c r="ER835">
        <v>19.8145846153846</v>
      </c>
      <c r="ES835">
        <v>1200.03923076923</v>
      </c>
      <c r="ET835">
        <v>0.966996384615385</v>
      </c>
      <c r="EU835">
        <v>0.0330037076923077</v>
      </c>
      <c r="EV835">
        <v>0</v>
      </c>
      <c r="EW835">
        <v>1176.21076923077</v>
      </c>
      <c r="EX835">
        <v>5.00059</v>
      </c>
      <c r="EY835">
        <v>14980.2153846154</v>
      </c>
      <c r="EZ835">
        <v>10359.0538461538</v>
      </c>
      <c r="FA835">
        <v>58.062</v>
      </c>
      <c r="FB835">
        <v>59.4903076923077</v>
      </c>
      <c r="FC835">
        <v>58.1918461538462</v>
      </c>
      <c r="FD835">
        <v>59.1488461538462</v>
      </c>
      <c r="FE835">
        <v>59.187</v>
      </c>
      <c r="FF835">
        <v>1155.59923076923</v>
      </c>
      <c r="FG835">
        <v>39.44</v>
      </c>
      <c r="FH835">
        <v>0</v>
      </c>
      <c r="FI835">
        <v>1761422049.1</v>
      </c>
      <c r="FJ835">
        <v>0</v>
      </c>
      <c r="FK835">
        <v>1176.1572</v>
      </c>
      <c r="FL835">
        <v>-0.785384629828121</v>
      </c>
      <c r="FM835">
        <v>2.77692303404748</v>
      </c>
      <c r="FN835">
        <v>14979.916</v>
      </c>
      <c r="FO835">
        <v>15</v>
      </c>
      <c r="FP835">
        <v>0</v>
      </c>
      <c r="FQ835" t="s">
        <v>439</v>
      </c>
      <c r="FR835">
        <v>0</v>
      </c>
      <c r="FS835">
        <v>0</v>
      </c>
      <c r="FT835">
        <v>0</v>
      </c>
      <c r="FU835">
        <v>0</v>
      </c>
      <c r="FV835">
        <v>0</v>
      </c>
      <c r="FW835">
        <v>0</v>
      </c>
      <c r="FX835">
        <v>0</v>
      </c>
      <c r="FY835">
        <v>0</v>
      </c>
      <c r="FZ835">
        <v>0</v>
      </c>
      <c r="GA835">
        <v>0</v>
      </c>
      <c r="GB835">
        <v>0</v>
      </c>
      <c r="GC835">
        <v>-54.0863190476191</v>
      </c>
      <c r="GD835">
        <v>-3.77420259740261</v>
      </c>
      <c r="GE835">
        <v>0.45023424339215</v>
      </c>
      <c r="GF835">
        <v>0</v>
      </c>
      <c r="GG835">
        <v>1176.22588235294</v>
      </c>
      <c r="GH835">
        <v>-1.23941941090307</v>
      </c>
      <c r="GI835">
        <v>0.22165311594073</v>
      </c>
      <c r="GJ835">
        <v>-1</v>
      </c>
      <c r="GK835">
        <v>19.5894857142857</v>
      </c>
      <c r="GL835">
        <v>-0.30885194805194</v>
      </c>
      <c r="GM835">
        <v>0.0318077751158914</v>
      </c>
      <c r="GN835">
        <v>0</v>
      </c>
      <c r="GO835">
        <v>0</v>
      </c>
      <c r="GP835">
        <v>2</v>
      </c>
      <c r="GQ835" t="s">
        <v>473</v>
      </c>
      <c r="GR835">
        <v>3.1281</v>
      </c>
      <c r="GS835">
        <v>2.71382</v>
      </c>
      <c r="GT835">
        <v>0.133948</v>
      </c>
      <c r="GU835">
        <v>0.140053</v>
      </c>
      <c r="GV835">
        <v>0.154237</v>
      </c>
      <c r="GW835">
        <v>0.103547</v>
      </c>
      <c r="GX835">
        <v>31340.7</v>
      </c>
      <c r="GY835">
        <v>32969</v>
      </c>
      <c r="GZ835">
        <v>32854.5</v>
      </c>
      <c r="HA835">
        <v>34828.5</v>
      </c>
      <c r="HB835">
        <v>39720.3</v>
      </c>
      <c r="HC835">
        <v>45001.7</v>
      </c>
      <c r="HD835">
        <v>51572.3</v>
      </c>
      <c r="HE835">
        <v>55828.7</v>
      </c>
      <c r="HF835">
        <v>1.7213</v>
      </c>
      <c r="HG835">
        <v>1.57265</v>
      </c>
      <c r="HH835">
        <v>-0.102699</v>
      </c>
      <c r="HI835">
        <v>0</v>
      </c>
      <c r="HJ835">
        <v>43.6795</v>
      </c>
      <c r="HK835">
        <v>999.9</v>
      </c>
      <c r="HL835">
        <v>55.463</v>
      </c>
      <c r="HM835">
        <v>30.393</v>
      </c>
      <c r="HN835">
        <v>26.7952</v>
      </c>
      <c r="HO835">
        <v>60.4098</v>
      </c>
      <c r="HP835">
        <v>41.3141</v>
      </c>
      <c r="HQ835">
        <v>1</v>
      </c>
      <c r="HR835">
        <v>1.95804</v>
      </c>
      <c r="HS835">
        <v>4.35527</v>
      </c>
      <c r="HT835">
        <v>20.0707</v>
      </c>
      <c r="HU835">
        <v>5.18974</v>
      </c>
      <c r="HV835">
        <v>12.0159</v>
      </c>
      <c r="HW835">
        <v>4.97075</v>
      </c>
      <c r="HX835">
        <v>3.29495</v>
      </c>
      <c r="HY835">
        <v>9999</v>
      </c>
      <c r="HZ835">
        <v>9999</v>
      </c>
      <c r="IA835">
        <v>999.9</v>
      </c>
      <c r="IB835">
        <v>9999</v>
      </c>
      <c r="IC835">
        <v>1.86325</v>
      </c>
      <c r="ID835">
        <v>1.86812</v>
      </c>
      <c r="IE835">
        <v>1.86783</v>
      </c>
      <c r="IF835">
        <v>1.86905</v>
      </c>
      <c r="IG835">
        <v>1.86981</v>
      </c>
      <c r="IH835">
        <v>1.86586</v>
      </c>
      <c r="II835">
        <v>1.86698</v>
      </c>
      <c r="IJ835">
        <v>1.86844</v>
      </c>
      <c r="IK835">
        <v>5</v>
      </c>
      <c r="IL835">
        <v>0</v>
      </c>
      <c r="IM835">
        <v>0</v>
      </c>
      <c r="IN835">
        <v>0</v>
      </c>
      <c r="IO835" t="s">
        <v>441</v>
      </c>
      <c r="IP835" t="s">
        <v>442</v>
      </c>
      <c r="IQ835" t="s">
        <v>443</v>
      </c>
      <c r="IR835" t="s">
        <v>443</v>
      </c>
      <c r="IS835" t="s">
        <v>443</v>
      </c>
      <c r="IT835" t="s">
        <v>443</v>
      </c>
      <c r="IU835">
        <v>0</v>
      </c>
      <c r="IV835">
        <v>100</v>
      </c>
      <c r="IW835">
        <v>100</v>
      </c>
      <c r="IX835">
        <v>1.097</v>
      </c>
      <c r="IY835">
        <v>-0.0441</v>
      </c>
      <c r="IZ835">
        <v>1.09748391826392</v>
      </c>
      <c r="JA835">
        <v>0</v>
      </c>
      <c r="JB835">
        <v>0</v>
      </c>
      <c r="JC835">
        <v>0</v>
      </c>
      <c r="JD835">
        <v>-0.0441141096964596</v>
      </c>
      <c r="JE835">
        <v>0</v>
      </c>
      <c r="JF835">
        <v>0</v>
      </c>
      <c r="JG835">
        <v>0</v>
      </c>
      <c r="JH835">
        <v>5</v>
      </c>
      <c r="JI835">
        <v>2273</v>
      </c>
      <c r="JJ835">
        <v>0</v>
      </c>
      <c r="JK835">
        <v>25</v>
      </c>
      <c r="JL835">
        <v>29357034.8</v>
      </c>
      <c r="JM835">
        <v>29357034.8</v>
      </c>
      <c r="JN835">
        <v>1.78833</v>
      </c>
      <c r="JO835">
        <v>2.61963</v>
      </c>
      <c r="JP835">
        <v>1.54785</v>
      </c>
      <c r="JQ835">
        <v>2.31445</v>
      </c>
      <c r="JR835">
        <v>1.64673</v>
      </c>
      <c r="JS835">
        <v>2.34985</v>
      </c>
      <c r="JT835">
        <v>34.2587</v>
      </c>
      <c r="JU835">
        <v>24.1663</v>
      </c>
      <c r="JV835">
        <v>18</v>
      </c>
      <c r="JW835">
        <v>498.325</v>
      </c>
      <c r="JX835">
        <v>392.06</v>
      </c>
      <c r="JY835">
        <v>38.805</v>
      </c>
      <c r="JZ835">
        <v>49.6747</v>
      </c>
      <c r="KA835">
        <v>30.0011</v>
      </c>
      <c r="KB835">
        <v>49.301</v>
      </c>
      <c r="KC835">
        <v>49.1643</v>
      </c>
      <c r="KD835">
        <v>35.7972</v>
      </c>
      <c r="KE835">
        <v>0</v>
      </c>
      <c r="KF835">
        <v>100</v>
      </c>
      <c r="KG835">
        <v>38.7819</v>
      </c>
      <c r="KH835">
        <v>859.518</v>
      </c>
      <c r="KI835">
        <v>26.2864</v>
      </c>
      <c r="KJ835">
        <v>93.5207</v>
      </c>
      <c r="KK835">
        <v>90.3518</v>
      </c>
    </row>
    <row r="836" spans="1:297">
      <c r="A836">
        <v>820</v>
      </c>
      <c r="B836">
        <v>1761422094</v>
      </c>
      <c r="C836">
        <v>13913</v>
      </c>
      <c r="D836" t="s">
        <v>2090</v>
      </c>
      <c r="E836" t="s">
        <v>2091</v>
      </c>
      <c r="F836">
        <v>5</v>
      </c>
      <c r="G836" t="s">
        <v>1989</v>
      </c>
      <c r="H836" t="s">
        <v>436</v>
      </c>
      <c r="I836">
        <v>1761422085.84615</v>
      </c>
      <c r="J836">
        <f>(K836)/1000</f>
        <v>0</v>
      </c>
      <c r="K836">
        <f>IF(DP836, AN836, AH836)</f>
        <v>0</v>
      </c>
      <c r="L836">
        <f>IF(DP836, AI836, AG836)</f>
        <v>0</v>
      </c>
      <c r="M836">
        <f>DR836 - IF(AU836&gt;1, L836*DL836*100.0/(AW836), 0)</f>
        <v>0</v>
      </c>
      <c r="N836">
        <f>((T836-J836/2)*M836-L836)/(T836+J836/2)</f>
        <v>0</v>
      </c>
      <c r="O836">
        <f>N836*(DY836+DZ836)/1000.0</f>
        <v>0</v>
      </c>
      <c r="P836">
        <f>(DR836 - IF(AU836&gt;1, L836*DL836*100.0/(AW836), 0))*(DY836+DZ836)/1000.0</f>
        <v>0</v>
      </c>
      <c r="Q836">
        <f>2.0/((1/S836-1/R836)+SIGN(S836)*SQRT((1/S836-1/R836)*(1/S836-1/R836) + 4*DM836/((DM836+1)*(DM836+1))*(2*1/S836*1/R836-1/R836*1/R836)))</f>
        <v>0</v>
      </c>
      <c r="R836">
        <f>IF(LEFT(DN836,1)&lt;&gt;"0",IF(LEFT(DN836,1)="1",3.0,DO836),$D$5+$E$5*(EF836*DY836/($K$5*1000))+$F$5*(EF836*DY836/($K$5*1000))*MAX(MIN(DL836,$J$5),$I$5)*MAX(MIN(DL836,$J$5),$I$5)+$G$5*MAX(MIN(DL836,$J$5),$I$5)*(EF836*DY836/($K$5*1000))+$H$5*(EF836*DY836/($K$5*1000))*(EF836*DY836/($K$5*1000)))</f>
        <v>0</v>
      </c>
      <c r="S836">
        <f>J836*(1000-(1000*0.61365*exp(17.502*W836/(240.97+W836))/(DY836+DZ836)+DT836)/2)/(1000*0.61365*exp(17.502*W836/(240.97+W836))/(DY836+DZ836)-DT836)</f>
        <v>0</v>
      </c>
      <c r="T836">
        <f>1/((DM836+1)/(Q836/1.6)+1/(R836/1.37)) + DM836/((DM836+1)/(Q836/1.6) + DM836/(R836/1.37))</f>
        <v>0</v>
      </c>
      <c r="U836">
        <f>(DH836*DK836)</f>
        <v>0</v>
      </c>
      <c r="V836">
        <f>(EA836+(U836+2*0.95*5.67E-8*(((EA836+$B$7)+273)^4-(EA836+273)^4)-44100*J836)/(1.84*29.3*R836+8*0.95*5.67E-8*(EA836+273)^3))</f>
        <v>0</v>
      </c>
      <c r="W836">
        <f>($C$7*EB836+$D$7*EC836+$E$7*V836)</f>
        <v>0</v>
      </c>
      <c r="X836">
        <f>0.61365*exp(17.502*W836/(240.97+W836))</f>
        <v>0</v>
      </c>
      <c r="Y836">
        <f>(Z836/AA836*100)</f>
        <v>0</v>
      </c>
      <c r="Z836">
        <f>DT836*(DY836+DZ836)/1000</f>
        <v>0</v>
      </c>
      <c r="AA836">
        <f>0.61365*exp(17.502*EA836/(240.97+EA836))</f>
        <v>0</v>
      </c>
      <c r="AB836">
        <f>(X836-DT836*(DY836+DZ836)/1000)</f>
        <v>0</v>
      </c>
      <c r="AC836">
        <f>(-J836*44100)</f>
        <v>0</v>
      </c>
      <c r="AD836">
        <f>2*29.3*R836*0.92*(EA836-W836)</f>
        <v>0</v>
      </c>
      <c r="AE836">
        <f>2*0.95*5.67E-8*(((EA836+$B$7)+273)^4-(W836+273)^4)</f>
        <v>0</v>
      </c>
      <c r="AF836">
        <f>U836+AE836+AC836+AD836</f>
        <v>0</v>
      </c>
      <c r="AG836">
        <f>DX836*AU836*(DS836-DR836*(1000-AU836*DU836)/(1000-AU836*DT836))/(100*DL836)</f>
        <v>0</v>
      </c>
      <c r="AH836">
        <f>1000*DX836*AU836*(DT836-DU836)/(100*DL836*(1000-AU836*DT836))</f>
        <v>0</v>
      </c>
      <c r="AI836">
        <f>(AJ836 - AK836 - DY836*1E3/(8.314*(EA836+273.15)) * AM836/DX836 * AL836) * DX836/(100*DL836) * (1000 - DU836)/1000</f>
        <v>0</v>
      </c>
      <c r="AJ836">
        <v>863.366899934575</v>
      </c>
      <c r="AK836">
        <v>831.560993939394</v>
      </c>
      <c r="AL836">
        <v>3.17147391321166</v>
      </c>
      <c r="AM836">
        <v>65.5647914512343</v>
      </c>
      <c r="AN836">
        <f>(AP836 - AO836 + DY836*1E3/(8.314*(EA836+273.15)) * AR836/DX836 * AQ836) * DX836/(100*DL836) * 1000/(1000 - AP836)</f>
        <v>0</v>
      </c>
      <c r="AO836">
        <v>25.7273573677119</v>
      </c>
      <c r="AP836">
        <v>45.2463739393939</v>
      </c>
      <c r="AQ836">
        <v>-0.00557281776216664</v>
      </c>
      <c r="AR836">
        <v>111.014895509676</v>
      </c>
      <c r="AS836">
        <v>0</v>
      </c>
      <c r="AT836">
        <v>0</v>
      </c>
      <c r="AU836">
        <f>IF(AS836*$H$13&gt;=AW836,1.0,(AW836/(AW836-AS836*$H$13)))</f>
        <v>0</v>
      </c>
      <c r="AV836">
        <f>(AU836-1)*100</f>
        <v>0</v>
      </c>
      <c r="AW836">
        <f>MAX(0,($B$13+$C$13*EF836)/(1+$D$13*EF836)*DY836/(EA836+273)*$E$13)</f>
        <v>0</v>
      </c>
      <c r="AX836" t="s">
        <v>437</v>
      </c>
      <c r="AY836" t="s">
        <v>437</v>
      </c>
      <c r="AZ836">
        <v>0</v>
      </c>
      <c r="BA836">
        <v>0</v>
      </c>
      <c r="BB836">
        <f>1-AZ836/BA836</f>
        <v>0</v>
      </c>
      <c r="BC836">
        <v>0</v>
      </c>
      <c r="BD836" t="s">
        <v>437</v>
      </c>
      <c r="BE836" t="s">
        <v>437</v>
      </c>
      <c r="BF836">
        <v>0</v>
      </c>
      <c r="BG836">
        <v>0</v>
      </c>
      <c r="BH836">
        <f>1-BF836/BG836</f>
        <v>0</v>
      </c>
      <c r="BI836">
        <v>0.5</v>
      </c>
      <c r="BJ836">
        <f>DI836</f>
        <v>0</v>
      </c>
      <c r="BK836">
        <f>L836</f>
        <v>0</v>
      </c>
      <c r="BL836">
        <f>BH836*BI836*BJ836</f>
        <v>0</v>
      </c>
      <c r="BM836">
        <f>(BK836-BC836)/BJ836</f>
        <v>0</v>
      </c>
      <c r="BN836">
        <f>(BA836-BG836)/BG836</f>
        <v>0</v>
      </c>
      <c r="BO836">
        <f>AZ836/(BB836+AZ836/BG836)</f>
        <v>0</v>
      </c>
      <c r="BP836" t="s">
        <v>437</v>
      </c>
      <c r="BQ836">
        <v>0</v>
      </c>
      <c r="BR836">
        <f>IF(BQ836&lt;&gt;0, BQ836, BO836)</f>
        <v>0</v>
      </c>
      <c r="BS836">
        <f>1-BR836/BG836</f>
        <v>0</v>
      </c>
      <c r="BT836">
        <f>(BG836-BF836)/(BG836-BR836)</f>
        <v>0</v>
      </c>
      <c r="BU836">
        <f>(BA836-BG836)/(BA836-BR836)</f>
        <v>0</v>
      </c>
      <c r="BV836">
        <f>(BG836-BF836)/(BG836-AZ836)</f>
        <v>0</v>
      </c>
      <c r="BW836">
        <f>(BA836-BG836)/(BA836-AZ836)</f>
        <v>0</v>
      </c>
      <c r="BX836">
        <f>(BT836*BR836/BF836)</f>
        <v>0</v>
      </c>
      <c r="BY836">
        <f>(1-BX836)</f>
        <v>0</v>
      </c>
      <c r="DH836">
        <f>$B$11*EG836+$C$11*EH836+$F$11*ES836*(1-EV836)</f>
        <v>0</v>
      </c>
      <c r="DI836">
        <f>DH836*DJ836</f>
        <v>0</v>
      </c>
      <c r="DJ836">
        <f>($B$11*$D$9+$C$11*$D$9+$F$11*((FF836+EX836)/MAX(FF836+EX836+FG836, 0.1)*$I$9+FG836/MAX(FF836+EX836+FG836, 0.1)*$J$9))/($B$11+$C$11+$F$11)</f>
        <v>0</v>
      </c>
      <c r="DK836">
        <f>($B$11*$K$9+$C$11*$K$9+$F$11*((FF836+EX836)/MAX(FF836+EX836+FG836, 0.1)*$P$9+FG836/MAX(FF836+EX836+FG836, 0.1)*$Q$9))/($B$11+$C$11+$F$11)</f>
        <v>0</v>
      </c>
      <c r="DL836">
        <v>6</v>
      </c>
      <c r="DM836">
        <v>0.5</v>
      </c>
      <c r="DN836" t="s">
        <v>438</v>
      </c>
      <c r="DO836">
        <v>2</v>
      </c>
      <c r="DP836" t="b">
        <v>1</v>
      </c>
      <c r="DQ836">
        <v>1761422085.84615</v>
      </c>
      <c r="DR836">
        <v>771.698615384615</v>
      </c>
      <c r="DS836">
        <v>826.131384615385</v>
      </c>
      <c r="DT836">
        <v>45.2762461538462</v>
      </c>
      <c r="DU836">
        <v>25.7241076923077</v>
      </c>
      <c r="DV836">
        <v>770.601230769231</v>
      </c>
      <c r="DW836">
        <v>45.3203615384615</v>
      </c>
      <c r="DX836">
        <v>499.977692307692</v>
      </c>
      <c r="DY836">
        <v>90.1929076923077</v>
      </c>
      <c r="DZ836">
        <v>0.0359231461538462</v>
      </c>
      <c r="EA836">
        <v>44.144</v>
      </c>
      <c r="EB836">
        <v>42.0496692307692</v>
      </c>
      <c r="EC836">
        <v>999.9</v>
      </c>
      <c r="ED836">
        <v>0</v>
      </c>
      <c r="EE836">
        <v>0</v>
      </c>
      <c r="EF836">
        <v>10004.4615384615</v>
      </c>
      <c r="EG836">
        <v>0</v>
      </c>
      <c r="EH836">
        <v>1261.79923076923</v>
      </c>
      <c r="EI836">
        <v>-54.4327923076923</v>
      </c>
      <c r="EJ836">
        <v>808.295</v>
      </c>
      <c r="EK836">
        <v>847.944230769231</v>
      </c>
      <c r="EL836">
        <v>19.5521538461538</v>
      </c>
      <c r="EM836">
        <v>826.131384615385</v>
      </c>
      <c r="EN836">
        <v>25.7241076923077</v>
      </c>
      <c r="EO836">
        <v>4.08359692307692</v>
      </c>
      <c r="EP836">
        <v>2.32013307692308</v>
      </c>
      <c r="EQ836">
        <v>29.2638846153846</v>
      </c>
      <c r="ER836">
        <v>19.8168384615385</v>
      </c>
      <c r="ES836">
        <v>1200.03307692308</v>
      </c>
      <c r="ET836">
        <v>0.966996384615385</v>
      </c>
      <c r="EU836">
        <v>0.0330037153846154</v>
      </c>
      <c r="EV836">
        <v>0</v>
      </c>
      <c r="EW836">
        <v>1176.21076923077</v>
      </c>
      <c r="EX836">
        <v>5.00059</v>
      </c>
      <c r="EY836">
        <v>14980.6153846154</v>
      </c>
      <c r="EZ836">
        <v>10359</v>
      </c>
      <c r="FA836">
        <v>58.0716923076923</v>
      </c>
      <c r="FB836">
        <v>59.5</v>
      </c>
      <c r="FC836">
        <v>58.2063846153846</v>
      </c>
      <c r="FD836">
        <v>59.1679230769231</v>
      </c>
      <c r="FE836">
        <v>59.2015384615385</v>
      </c>
      <c r="FF836">
        <v>1155.59307692308</v>
      </c>
      <c r="FG836">
        <v>39.44</v>
      </c>
      <c r="FH836">
        <v>0</v>
      </c>
      <c r="FI836">
        <v>1761422054.5</v>
      </c>
      <c r="FJ836">
        <v>0</v>
      </c>
      <c r="FK836">
        <v>1176.14653846154</v>
      </c>
      <c r="FL836">
        <v>0.0557264744928801</v>
      </c>
      <c r="FM836">
        <v>5.48717947503995</v>
      </c>
      <c r="FN836">
        <v>14980.2423076923</v>
      </c>
      <c r="FO836">
        <v>15</v>
      </c>
      <c r="FP836">
        <v>0</v>
      </c>
      <c r="FQ836" t="s">
        <v>439</v>
      </c>
      <c r="FR836">
        <v>0</v>
      </c>
      <c r="FS836">
        <v>0</v>
      </c>
      <c r="FT836">
        <v>0</v>
      </c>
      <c r="FU836">
        <v>0</v>
      </c>
      <c r="FV836">
        <v>0</v>
      </c>
      <c r="FW836">
        <v>0</v>
      </c>
      <c r="FX836">
        <v>0</v>
      </c>
      <c r="FY836">
        <v>0</v>
      </c>
      <c r="FZ836">
        <v>0</v>
      </c>
      <c r="GA836">
        <v>0</v>
      </c>
      <c r="GB836">
        <v>0</v>
      </c>
      <c r="GC836">
        <v>-54.260175</v>
      </c>
      <c r="GD836">
        <v>-2.4862962406014</v>
      </c>
      <c r="GE836">
        <v>0.49280612097964</v>
      </c>
      <c r="GF836">
        <v>0</v>
      </c>
      <c r="GG836">
        <v>1176.19</v>
      </c>
      <c r="GH836">
        <v>-0.120397256052666</v>
      </c>
      <c r="GI836">
        <v>0.187255723229915</v>
      </c>
      <c r="GJ836">
        <v>-1</v>
      </c>
      <c r="GK836">
        <v>19.563725</v>
      </c>
      <c r="GL836">
        <v>-0.289375939849654</v>
      </c>
      <c r="GM836">
        <v>0.0283916338909891</v>
      </c>
      <c r="GN836">
        <v>0</v>
      </c>
      <c r="GO836">
        <v>0</v>
      </c>
      <c r="GP836">
        <v>2</v>
      </c>
      <c r="GQ836" t="s">
        <v>473</v>
      </c>
      <c r="GR836">
        <v>3.12799</v>
      </c>
      <c r="GS836">
        <v>2.71407</v>
      </c>
      <c r="GT836">
        <v>0.135752</v>
      </c>
      <c r="GU836">
        <v>0.142036</v>
      </c>
      <c r="GV836">
        <v>0.154172</v>
      </c>
      <c r="GW836">
        <v>0.103554</v>
      </c>
      <c r="GX836">
        <v>31274.5</v>
      </c>
      <c r="GY836">
        <v>32891.6</v>
      </c>
      <c r="GZ836">
        <v>32853.9</v>
      </c>
      <c r="HA836">
        <v>34827.4</v>
      </c>
      <c r="HB836">
        <v>39722.8</v>
      </c>
      <c r="HC836">
        <v>44999.9</v>
      </c>
      <c r="HD836">
        <v>51571.5</v>
      </c>
      <c r="HE836">
        <v>55826.6</v>
      </c>
      <c r="HF836">
        <v>1.72127</v>
      </c>
      <c r="HG836">
        <v>1.5725</v>
      </c>
      <c r="HH836">
        <v>-0.102632</v>
      </c>
      <c r="HI836">
        <v>0</v>
      </c>
      <c r="HJ836">
        <v>43.6945</v>
      </c>
      <c r="HK836">
        <v>999.9</v>
      </c>
      <c r="HL836">
        <v>55.488</v>
      </c>
      <c r="HM836">
        <v>30.393</v>
      </c>
      <c r="HN836">
        <v>26.8062</v>
      </c>
      <c r="HO836">
        <v>60.3298</v>
      </c>
      <c r="HP836">
        <v>41.5184</v>
      </c>
      <c r="HQ836">
        <v>1</v>
      </c>
      <c r="HR836">
        <v>1.95937</v>
      </c>
      <c r="HS836">
        <v>4.37779</v>
      </c>
      <c r="HT836">
        <v>20.0703</v>
      </c>
      <c r="HU836">
        <v>5.19048</v>
      </c>
      <c r="HV836">
        <v>12.0159</v>
      </c>
      <c r="HW836">
        <v>4.9708</v>
      </c>
      <c r="HX836">
        <v>3.29508</v>
      </c>
      <c r="HY836">
        <v>9999</v>
      </c>
      <c r="HZ836">
        <v>9999</v>
      </c>
      <c r="IA836">
        <v>999.9</v>
      </c>
      <c r="IB836">
        <v>9999</v>
      </c>
      <c r="IC836">
        <v>1.86325</v>
      </c>
      <c r="ID836">
        <v>1.86812</v>
      </c>
      <c r="IE836">
        <v>1.86786</v>
      </c>
      <c r="IF836">
        <v>1.86905</v>
      </c>
      <c r="IG836">
        <v>1.86981</v>
      </c>
      <c r="IH836">
        <v>1.86587</v>
      </c>
      <c r="II836">
        <v>1.86697</v>
      </c>
      <c r="IJ836">
        <v>1.86843</v>
      </c>
      <c r="IK836">
        <v>5</v>
      </c>
      <c r="IL836">
        <v>0</v>
      </c>
      <c r="IM836">
        <v>0</v>
      </c>
      <c r="IN836">
        <v>0</v>
      </c>
      <c r="IO836" t="s">
        <v>441</v>
      </c>
      <c r="IP836" t="s">
        <v>442</v>
      </c>
      <c r="IQ836" t="s">
        <v>443</v>
      </c>
      <c r="IR836" t="s">
        <v>443</v>
      </c>
      <c r="IS836" t="s">
        <v>443</v>
      </c>
      <c r="IT836" t="s">
        <v>443</v>
      </c>
      <c r="IU836">
        <v>0</v>
      </c>
      <c r="IV836">
        <v>100</v>
      </c>
      <c r="IW836">
        <v>100</v>
      </c>
      <c r="IX836">
        <v>1.098</v>
      </c>
      <c r="IY836">
        <v>-0.0441</v>
      </c>
      <c r="IZ836">
        <v>1.09748391826392</v>
      </c>
      <c r="JA836">
        <v>0</v>
      </c>
      <c r="JB836">
        <v>0</v>
      </c>
      <c r="JC836">
        <v>0</v>
      </c>
      <c r="JD836">
        <v>-0.0441141096964596</v>
      </c>
      <c r="JE836">
        <v>0</v>
      </c>
      <c r="JF836">
        <v>0</v>
      </c>
      <c r="JG836">
        <v>0</v>
      </c>
      <c r="JH836">
        <v>5</v>
      </c>
      <c r="JI836">
        <v>2273</v>
      </c>
      <c r="JJ836">
        <v>0</v>
      </c>
      <c r="JK836">
        <v>25</v>
      </c>
      <c r="JL836">
        <v>29357034.9</v>
      </c>
      <c r="JM836">
        <v>29357034.9</v>
      </c>
      <c r="JN836">
        <v>1.81641</v>
      </c>
      <c r="JO836">
        <v>2.62451</v>
      </c>
      <c r="JP836">
        <v>1.54785</v>
      </c>
      <c r="JQ836">
        <v>2.31445</v>
      </c>
      <c r="JR836">
        <v>1.64673</v>
      </c>
      <c r="JS836">
        <v>2.2644</v>
      </c>
      <c r="JT836">
        <v>34.2587</v>
      </c>
      <c r="JU836">
        <v>24.1663</v>
      </c>
      <c r="JV836">
        <v>18</v>
      </c>
      <c r="JW836">
        <v>498.342</v>
      </c>
      <c r="JX836">
        <v>391.995</v>
      </c>
      <c r="JY836">
        <v>38.757</v>
      </c>
      <c r="JZ836">
        <v>49.6835</v>
      </c>
      <c r="KA836">
        <v>30.0012</v>
      </c>
      <c r="KB836">
        <v>49.3067</v>
      </c>
      <c r="KC836">
        <v>49.17</v>
      </c>
      <c r="KD836">
        <v>36.3673</v>
      </c>
      <c r="KE836">
        <v>0</v>
      </c>
      <c r="KF836">
        <v>100</v>
      </c>
      <c r="KG836">
        <v>38.7364</v>
      </c>
      <c r="KH836">
        <v>873.016</v>
      </c>
      <c r="KI836">
        <v>26.2864</v>
      </c>
      <c r="KJ836">
        <v>93.5192</v>
      </c>
      <c r="KK836">
        <v>90.3486</v>
      </c>
    </row>
    <row r="837" spans="1:297">
      <c r="A837">
        <v>821</v>
      </c>
      <c r="B837">
        <v>1761422099</v>
      </c>
      <c r="C837">
        <v>13918</v>
      </c>
      <c r="D837" t="s">
        <v>2092</v>
      </c>
      <c r="E837" t="s">
        <v>2093</v>
      </c>
      <c r="F837">
        <v>5</v>
      </c>
      <c r="G837" t="s">
        <v>1989</v>
      </c>
      <c r="H837" t="s">
        <v>436</v>
      </c>
      <c r="I837">
        <v>1761422090.84615</v>
      </c>
      <c r="J837">
        <f>(K837)/1000</f>
        <v>0</v>
      </c>
      <c r="K837">
        <f>IF(DP837, AN837, AH837)</f>
        <v>0</v>
      </c>
      <c r="L837">
        <f>IF(DP837, AI837, AG837)</f>
        <v>0</v>
      </c>
      <c r="M837">
        <f>DR837 - IF(AU837&gt;1, L837*DL837*100.0/(AW837), 0)</f>
        <v>0</v>
      </c>
      <c r="N837">
        <f>((T837-J837/2)*M837-L837)/(T837+J837/2)</f>
        <v>0</v>
      </c>
      <c r="O837">
        <f>N837*(DY837+DZ837)/1000.0</f>
        <v>0</v>
      </c>
      <c r="P837">
        <f>(DR837 - IF(AU837&gt;1, L837*DL837*100.0/(AW837), 0))*(DY837+DZ837)/1000.0</f>
        <v>0</v>
      </c>
      <c r="Q837">
        <f>2.0/((1/S837-1/R837)+SIGN(S837)*SQRT((1/S837-1/R837)*(1/S837-1/R837) + 4*DM837/((DM837+1)*(DM837+1))*(2*1/S837*1/R837-1/R837*1/R837)))</f>
        <v>0</v>
      </c>
      <c r="R837">
        <f>IF(LEFT(DN837,1)&lt;&gt;"0",IF(LEFT(DN837,1)="1",3.0,DO837),$D$5+$E$5*(EF837*DY837/($K$5*1000))+$F$5*(EF837*DY837/($K$5*1000))*MAX(MIN(DL837,$J$5),$I$5)*MAX(MIN(DL837,$J$5),$I$5)+$G$5*MAX(MIN(DL837,$J$5),$I$5)*(EF837*DY837/($K$5*1000))+$H$5*(EF837*DY837/($K$5*1000))*(EF837*DY837/($K$5*1000)))</f>
        <v>0</v>
      </c>
      <c r="S837">
        <f>J837*(1000-(1000*0.61365*exp(17.502*W837/(240.97+W837))/(DY837+DZ837)+DT837)/2)/(1000*0.61365*exp(17.502*W837/(240.97+W837))/(DY837+DZ837)-DT837)</f>
        <v>0</v>
      </c>
      <c r="T837">
        <f>1/((DM837+1)/(Q837/1.6)+1/(R837/1.37)) + DM837/((DM837+1)/(Q837/1.6) + DM837/(R837/1.37))</f>
        <v>0</v>
      </c>
      <c r="U837">
        <f>(DH837*DK837)</f>
        <v>0</v>
      </c>
      <c r="V837">
        <f>(EA837+(U837+2*0.95*5.67E-8*(((EA837+$B$7)+273)^4-(EA837+273)^4)-44100*J837)/(1.84*29.3*R837+8*0.95*5.67E-8*(EA837+273)^3))</f>
        <v>0</v>
      </c>
      <c r="W837">
        <f>($C$7*EB837+$D$7*EC837+$E$7*V837)</f>
        <v>0</v>
      </c>
      <c r="X837">
        <f>0.61365*exp(17.502*W837/(240.97+W837))</f>
        <v>0</v>
      </c>
      <c r="Y837">
        <f>(Z837/AA837*100)</f>
        <v>0</v>
      </c>
      <c r="Z837">
        <f>DT837*(DY837+DZ837)/1000</f>
        <v>0</v>
      </c>
      <c r="AA837">
        <f>0.61365*exp(17.502*EA837/(240.97+EA837))</f>
        <v>0</v>
      </c>
      <c r="AB837">
        <f>(X837-DT837*(DY837+DZ837)/1000)</f>
        <v>0</v>
      </c>
      <c r="AC837">
        <f>(-J837*44100)</f>
        <v>0</v>
      </c>
      <c r="AD837">
        <f>2*29.3*R837*0.92*(EA837-W837)</f>
        <v>0</v>
      </c>
      <c r="AE837">
        <f>2*0.95*5.67E-8*(((EA837+$B$7)+273)^4-(W837+273)^4)</f>
        <v>0</v>
      </c>
      <c r="AF837">
        <f>U837+AE837+AC837+AD837</f>
        <v>0</v>
      </c>
      <c r="AG837">
        <f>DX837*AU837*(DS837-DR837*(1000-AU837*DU837)/(1000-AU837*DT837))/(100*DL837)</f>
        <v>0</v>
      </c>
      <c r="AH837">
        <f>1000*DX837*AU837*(DT837-DU837)/(100*DL837*(1000-AU837*DT837))</f>
        <v>0</v>
      </c>
      <c r="AI837">
        <f>(AJ837 - AK837 - DY837*1E3/(8.314*(EA837+273.15)) * AM837/DX837 * AL837) * DX837/(100*DL837) * (1000 - DU837)/1000</f>
        <v>0</v>
      </c>
      <c r="AJ837">
        <v>881.95999289779</v>
      </c>
      <c r="AK837">
        <v>848.884169696969</v>
      </c>
      <c r="AL837">
        <v>3.48608169970542</v>
      </c>
      <c r="AM837">
        <v>65.5647914512343</v>
      </c>
      <c r="AN837">
        <f>(AP837 - AO837 + DY837*1E3/(8.314*(EA837+273.15)) * AR837/DX837 * AQ837) * DX837/(100*DL837) * 1000/(1000 - AP837)</f>
        <v>0</v>
      </c>
      <c r="AO837">
        <v>25.7291309093761</v>
      </c>
      <c r="AP837">
        <v>45.2339333333333</v>
      </c>
      <c r="AQ837">
        <v>-0.000454031559738587</v>
      </c>
      <c r="AR837">
        <v>111.014895509676</v>
      </c>
      <c r="AS837">
        <v>0</v>
      </c>
      <c r="AT837">
        <v>0</v>
      </c>
      <c r="AU837">
        <f>IF(AS837*$H$13&gt;=AW837,1.0,(AW837/(AW837-AS837*$H$13)))</f>
        <v>0</v>
      </c>
      <c r="AV837">
        <f>(AU837-1)*100</f>
        <v>0</v>
      </c>
      <c r="AW837">
        <f>MAX(0,($B$13+$C$13*EF837)/(1+$D$13*EF837)*DY837/(EA837+273)*$E$13)</f>
        <v>0</v>
      </c>
      <c r="AX837" t="s">
        <v>437</v>
      </c>
      <c r="AY837" t="s">
        <v>437</v>
      </c>
      <c r="AZ837">
        <v>0</v>
      </c>
      <c r="BA837">
        <v>0</v>
      </c>
      <c r="BB837">
        <f>1-AZ837/BA837</f>
        <v>0</v>
      </c>
      <c r="BC837">
        <v>0</v>
      </c>
      <c r="BD837" t="s">
        <v>437</v>
      </c>
      <c r="BE837" t="s">
        <v>437</v>
      </c>
      <c r="BF837">
        <v>0</v>
      </c>
      <c r="BG837">
        <v>0</v>
      </c>
      <c r="BH837">
        <f>1-BF837/BG837</f>
        <v>0</v>
      </c>
      <c r="BI837">
        <v>0.5</v>
      </c>
      <c r="BJ837">
        <f>DI837</f>
        <v>0</v>
      </c>
      <c r="BK837">
        <f>L837</f>
        <v>0</v>
      </c>
      <c r="BL837">
        <f>BH837*BI837*BJ837</f>
        <v>0</v>
      </c>
      <c r="BM837">
        <f>(BK837-BC837)/BJ837</f>
        <v>0</v>
      </c>
      <c r="BN837">
        <f>(BA837-BG837)/BG837</f>
        <v>0</v>
      </c>
      <c r="BO837">
        <f>AZ837/(BB837+AZ837/BG837)</f>
        <v>0</v>
      </c>
      <c r="BP837" t="s">
        <v>437</v>
      </c>
      <c r="BQ837">
        <v>0</v>
      </c>
      <c r="BR837">
        <f>IF(BQ837&lt;&gt;0, BQ837, BO837)</f>
        <v>0</v>
      </c>
      <c r="BS837">
        <f>1-BR837/BG837</f>
        <v>0</v>
      </c>
      <c r="BT837">
        <f>(BG837-BF837)/(BG837-BR837)</f>
        <v>0</v>
      </c>
      <c r="BU837">
        <f>(BA837-BG837)/(BA837-BR837)</f>
        <v>0</v>
      </c>
      <c r="BV837">
        <f>(BG837-BF837)/(BG837-AZ837)</f>
        <v>0</v>
      </c>
      <c r="BW837">
        <f>(BA837-BG837)/(BA837-AZ837)</f>
        <v>0</v>
      </c>
      <c r="BX837">
        <f>(BT837*BR837/BF837)</f>
        <v>0</v>
      </c>
      <c r="BY837">
        <f>(1-BX837)</f>
        <v>0</v>
      </c>
      <c r="DH837">
        <f>$B$11*EG837+$C$11*EH837+$F$11*ES837*(1-EV837)</f>
        <v>0</v>
      </c>
      <c r="DI837">
        <f>DH837*DJ837</f>
        <v>0</v>
      </c>
      <c r="DJ837">
        <f>($B$11*$D$9+$C$11*$D$9+$F$11*((FF837+EX837)/MAX(FF837+EX837+FG837, 0.1)*$I$9+FG837/MAX(FF837+EX837+FG837, 0.1)*$J$9))/($B$11+$C$11+$F$11)</f>
        <v>0</v>
      </c>
      <c r="DK837">
        <f>($B$11*$K$9+$C$11*$K$9+$F$11*((FF837+EX837)/MAX(FF837+EX837+FG837, 0.1)*$P$9+FG837/MAX(FF837+EX837+FG837, 0.1)*$Q$9))/($B$11+$C$11+$F$11)</f>
        <v>0</v>
      </c>
      <c r="DL837">
        <v>6</v>
      </c>
      <c r="DM837">
        <v>0.5</v>
      </c>
      <c r="DN837" t="s">
        <v>438</v>
      </c>
      <c r="DO837">
        <v>2</v>
      </c>
      <c r="DP837" t="b">
        <v>1</v>
      </c>
      <c r="DQ837">
        <v>1761422090.84615</v>
      </c>
      <c r="DR837">
        <v>787.537307692308</v>
      </c>
      <c r="DS837">
        <v>842.662461538461</v>
      </c>
      <c r="DT837">
        <v>45.2552923076923</v>
      </c>
      <c r="DU837">
        <v>25.7264692307692</v>
      </c>
      <c r="DV837">
        <v>786.439692307692</v>
      </c>
      <c r="DW837">
        <v>45.2994076923077</v>
      </c>
      <c r="DX837">
        <v>500.008</v>
      </c>
      <c r="DY837">
        <v>90.1932076923077</v>
      </c>
      <c r="DZ837">
        <v>0.0358803846153846</v>
      </c>
      <c r="EA837">
        <v>44.1347</v>
      </c>
      <c r="EB837">
        <v>42.0499615384615</v>
      </c>
      <c r="EC837">
        <v>999.9</v>
      </c>
      <c r="ED837">
        <v>0</v>
      </c>
      <c r="EE837">
        <v>0</v>
      </c>
      <c r="EF837">
        <v>10010.1807692308</v>
      </c>
      <c r="EG837">
        <v>0</v>
      </c>
      <c r="EH837">
        <v>1261.72</v>
      </c>
      <c r="EI837">
        <v>-55.1252538461538</v>
      </c>
      <c r="EJ837">
        <v>824.866692307692</v>
      </c>
      <c r="EK837">
        <v>864.913846153846</v>
      </c>
      <c r="EL837">
        <v>19.5288307692308</v>
      </c>
      <c r="EM837">
        <v>842.662461538461</v>
      </c>
      <c r="EN837">
        <v>25.7264692307692</v>
      </c>
      <c r="EO837">
        <v>4.08172076923077</v>
      </c>
      <c r="EP837">
        <v>2.32035307692308</v>
      </c>
      <c r="EQ837">
        <v>29.2559230769231</v>
      </c>
      <c r="ER837">
        <v>19.8183692307692</v>
      </c>
      <c r="ES837">
        <v>1200.02615384615</v>
      </c>
      <c r="ET837">
        <v>0.966996307692308</v>
      </c>
      <c r="EU837">
        <v>0.0330037230769231</v>
      </c>
      <c r="EV837">
        <v>0</v>
      </c>
      <c r="EW837">
        <v>1176.19307692308</v>
      </c>
      <c r="EX837">
        <v>5.00059</v>
      </c>
      <c r="EY837">
        <v>14981.0076923077</v>
      </c>
      <c r="EZ837">
        <v>10358.9461538462</v>
      </c>
      <c r="FA837">
        <v>58.0910769230769</v>
      </c>
      <c r="FB837">
        <v>59.5047692307692</v>
      </c>
      <c r="FC837">
        <v>58.2257692307692</v>
      </c>
      <c r="FD837">
        <v>59.1822307692308</v>
      </c>
      <c r="FE837">
        <v>59.2209230769231</v>
      </c>
      <c r="FF837">
        <v>1155.58615384615</v>
      </c>
      <c r="FG837">
        <v>39.44</v>
      </c>
      <c r="FH837">
        <v>0</v>
      </c>
      <c r="FI837">
        <v>1761422059.3</v>
      </c>
      <c r="FJ837">
        <v>0</v>
      </c>
      <c r="FK837">
        <v>1176.15192307692</v>
      </c>
      <c r="FL837">
        <v>0.223931619079045</v>
      </c>
      <c r="FM837">
        <v>17.316239359685</v>
      </c>
      <c r="FN837">
        <v>14980.8730769231</v>
      </c>
      <c r="FO837">
        <v>15</v>
      </c>
      <c r="FP837">
        <v>0</v>
      </c>
      <c r="FQ837" t="s">
        <v>439</v>
      </c>
      <c r="FR837">
        <v>0</v>
      </c>
      <c r="FS837">
        <v>0</v>
      </c>
      <c r="FT837">
        <v>0</v>
      </c>
      <c r="FU837">
        <v>0</v>
      </c>
      <c r="FV837">
        <v>0</v>
      </c>
      <c r="FW837">
        <v>0</v>
      </c>
      <c r="FX837">
        <v>0</v>
      </c>
      <c r="FY837">
        <v>0</v>
      </c>
      <c r="FZ837">
        <v>0</v>
      </c>
      <c r="GA837">
        <v>0</v>
      </c>
      <c r="GB837">
        <v>0</v>
      </c>
      <c r="GC837">
        <v>-54.9169523809524</v>
      </c>
      <c r="GD837">
        <v>-6.69963896103897</v>
      </c>
      <c r="GE837">
        <v>0.964366238283957</v>
      </c>
      <c r="GF837">
        <v>0</v>
      </c>
      <c r="GG837">
        <v>1176.15205882353</v>
      </c>
      <c r="GH837">
        <v>0.110160421126239</v>
      </c>
      <c r="GI837">
        <v>0.188769691793456</v>
      </c>
      <c r="GJ837">
        <v>-1</v>
      </c>
      <c r="GK837">
        <v>19.5428904761905</v>
      </c>
      <c r="GL837">
        <v>-0.277496103896083</v>
      </c>
      <c r="GM837">
        <v>0.0285371754994692</v>
      </c>
      <c r="GN837">
        <v>0</v>
      </c>
      <c r="GO837">
        <v>0</v>
      </c>
      <c r="GP837">
        <v>2</v>
      </c>
      <c r="GQ837" t="s">
        <v>473</v>
      </c>
      <c r="GR837">
        <v>3.12802</v>
      </c>
      <c r="GS837">
        <v>2.7133</v>
      </c>
      <c r="GT837">
        <v>0.137675</v>
      </c>
      <c r="GU837">
        <v>0.143858</v>
      </c>
      <c r="GV837">
        <v>0.154149</v>
      </c>
      <c r="GW837">
        <v>0.103564</v>
      </c>
      <c r="GX837">
        <v>31203.6</v>
      </c>
      <c r="GY837">
        <v>32820.1</v>
      </c>
      <c r="GZ837">
        <v>32852.8</v>
      </c>
      <c r="HA837">
        <v>34826.1</v>
      </c>
      <c r="HB837">
        <v>39723.1</v>
      </c>
      <c r="HC837">
        <v>44997.9</v>
      </c>
      <c r="HD837">
        <v>51570.2</v>
      </c>
      <c r="HE837">
        <v>55824.4</v>
      </c>
      <c r="HF837">
        <v>1.72113</v>
      </c>
      <c r="HG837">
        <v>1.57235</v>
      </c>
      <c r="HH837">
        <v>-0.104159</v>
      </c>
      <c r="HI837">
        <v>0</v>
      </c>
      <c r="HJ837">
        <v>43.7083</v>
      </c>
      <c r="HK837">
        <v>999.9</v>
      </c>
      <c r="HL837">
        <v>55.488</v>
      </c>
      <c r="HM837">
        <v>30.393</v>
      </c>
      <c r="HN837">
        <v>26.8094</v>
      </c>
      <c r="HO837">
        <v>60.0098</v>
      </c>
      <c r="HP837">
        <v>41.5425</v>
      </c>
      <c r="HQ837">
        <v>1</v>
      </c>
      <c r="HR837">
        <v>1.96062</v>
      </c>
      <c r="HS837">
        <v>4.43788</v>
      </c>
      <c r="HT837">
        <v>20.0687</v>
      </c>
      <c r="HU837">
        <v>5.19019</v>
      </c>
      <c r="HV837">
        <v>12.0159</v>
      </c>
      <c r="HW837">
        <v>4.97085</v>
      </c>
      <c r="HX837">
        <v>3.29505</v>
      </c>
      <c r="HY837">
        <v>9999</v>
      </c>
      <c r="HZ837">
        <v>9999</v>
      </c>
      <c r="IA837">
        <v>999.9</v>
      </c>
      <c r="IB837">
        <v>9999</v>
      </c>
      <c r="IC837">
        <v>1.86325</v>
      </c>
      <c r="ID837">
        <v>1.86813</v>
      </c>
      <c r="IE837">
        <v>1.86785</v>
      </c>
      <c r="IF837">
        <v>1.86905</v>
      </c>
      <c r="IG837">
        <v>1.86981</v>
      </c>
      <c r="IH837">
        <v>1.86586</v>
      </c>
      <c r="II837">
        <v>1.86697</v>
      </c>
      <c r="IJ837">
        <v>1.86841</v>
      </c>
      <c r="IK837">
        <v>5</v>
      </c>
      <c r="IL837">
        <v>0</v>
      </c>
      <c r="IM837">
        <v>0</v>
      </c>
      <c r="IN837">
        <v>0</v>
      </c>
      <c r="IO837" t="s">
        <v>441</v>
      </c>
      <c r="IP837" t="s">
        <v>442</v>
      </c>
      <c r="IQ837" t="s">
        <v>443</v>
      </c>
      <c r="IR837" t="s">
        <v>443</v>
      </c>
      <c r="IS837" t="s">
        <v>443</v>
      </c>
      <c r="IT837" t="s">
        <v>443</v>
      </c>
      <c r="IU837">
        <v>0</v>
      </c>
      <c r="IV837">
        <v>100</v>
      </c>
      <c r="IW837">
        <v>100</v>
      </c>
      <c r="IX837">
        <v>1.097</v>
      </c>
      <c r="IY837">
        <v>-0.0441</v>
      </c>
      <c r="IZ837">
        <v>1.09748391826392</v>
      </c>
      <c r="JA837">
        <v>0</v>
      </c>
      <c r="JB837">
        <v>0</v>
      </c>
      <c r="JC837">
        <v>0</v>
      </c>
      <c r="JD837">
        <v>-0.0441141096964596</v>
      </c>
      <c r="JE837">
        <v>0</v>
      </c>
      <c r="JF837">
        <v>0</v>
      </c>
      <c r="JG837">
        <v>0</v>
      </c>
      <c r="JH837">
        <v>5</v>
      </c>
      <c r="JI837">
        <v>2273</v>
      </c>
      <c r="JJ837">
        <v>0</v>
      </c>
      <c r="JK837">
        <v>25</v>
      </c>
      <c r="JL837">
        <v>29357035</v>
      </c>
      <c r="JM837">
        <v>29357035</v>
      </c>
      <c r="JN837">
        <v>1.8457</v>
      </c>
      <c r="JO837">
        <v>2.62207</v>
      </c>
      <c r="JP837">
        <v>1.54785</v>
      </c>
      <c r="JQ837">
        <v>2.31445</v>
      </c>
      <c r="JR837">
        <v>1.64673</v>
      </c>
      <c r="JS837">
        <v>2.25098</v>
      </c>
      <c r="JT837">
        <v>34.2587</v>
      </c>
      <c r="JU837">
        <v>24.1663</v>
      </c>
      <c r="JV837">
        <v>18</v>
      </c>
      <c r="JW837">
        <v>498.26</v>
      </c>
      <c r="JX837">
        <v>391.923</v>
      </c>
      <c r="JY837">
        <v>38.7101</v>
      </c>
      <c r="JZ837">
        <v>49.6924</v>
      </c>
      <c r="KA837">
        <v>30.0013</v>
      </c>
      <c r="KB837">
        <v>49.3113</v>
      </c>
      <c r="KC837">
        <v>49.1743</v>
      </c>
      <c r="KD837">
        <v>36.9649</v>
      </c>
      <c r="KE837">
        <v>0</v>
      </c>
      <c r="KF837">
        <v>100</v>
      </c>
      <c r="KG837">
        <v>38.6808</v>
      </c>
      <c r="KH837">
        <v>893.257</v>
      </c>
      <c r="KI837">
        <v>26.2864</v>
      </c>
      <c r="KJ837">
        <v>93.5166</v>
      </c>
      <c r="KK837">
        <v>90.3451</v>
      </c>
    </row>
    <row r="838" spans="1:297">
      <c r="A838">
        <v>822</v>
      </c>
      <c r="B838">
        <v>1761422104</v>
      </c>
      <c r="C838">
        <v>13923</v>
      </c>
      <c r="D838" t="s">
        <v>2094</v>
      </c>
      <c r="E838" t="s">
        <v>2095</v>
      </c>
      <c r="F838">
        <v>5</v>
      </c>
      <c r="G838" t="s">
        <v>1989</v>
      </c>
      <c r="H838" t="s">
        <v>436</v>
      </c>
      <c r="I838">
        <v>1761422095.84615</v>
      </c>
      <c r="J838">
        <f>(K838)/1000</f>
        <v>0</v>
      </c>
      <c r="K838">
        <f>IF(DP838, AN838, AH838)</f>
        <v>0</v>
      </c>
      <c r="L838">
        <f>IF(DP838, AI838, AG838)</f>
        <v>0</v>
      </c>
      <c r="M838">
        <f>DR838 - IF(AU838&gt;1, L838*DL838*100.0/(AW838), 0)</f>
        <v>0</v>
      </c>
      <c r="N838">
        <f>((T838-J838/2)*M838-L838)/(T838+J838/2)</f>
        <v>0</v>
      </c>
      <c r="O838">
        <f>N838*(DY838+DZ838)/1000.0</f>
        <v>0</v>
      </c>
      <c r="P838">
        <f>(DR838 - IF(AU838&gt;1, L838*DL838*100.0/(AW838), 0))*(DY838+DZ838)/1000.0</f>
        <v>0</v>
      </c>
      <c r="Q838">
        <f>2.0/((1/S838-1/R838)+SIGN(S838)*SQRT((1/S838-1/R838)*(1/S838-1/R838) + 4*DM838/((DM838+1)*(DM838+1))*(2*1/S838*1/R838-1/R838*1/R838)))</f>
        <v>0</v>
      </c>
      <c r="R838">
        <f>IF(LEFT(DN838,1)&lt;&gt;"0",IF(LEFT(DN838,1)="1",3.0,DO838),$D$5+$E$5*(EF838*DY838/($K$5*1000))+$F$5*(EF838*DY838/($K$5*1000))*MAX(MIN(DL838,$J$5),$I$5)*MAX(MIN(DL838,$J$5),$I$5)+$G$5*MAX(MIN(DL838,$J$5),$I$5)*(EF838*DY838/($K$5*1000))+$H$5*(EF838*DY838/($K$5*1000))*(EF838*DY838/($K$5*1000)))</f>
        <v>0</v>
      </c>
      <c r="S838">
        <f>J838*(1000-(1000*0.61365*exp(17.502*W838/(240.97+W838))/(DY838+DZ838)+DT838)/2)/(1000*0.61365*exp(17.502*W838/(240.97+W838))/(DY838+DZ838)-DT838)</f>
        <v>0</v>
      </c>
      <c r="T838">
        <f>1/((DM838+1)/(Q838/1.6)+1/(R838/1.37)) + DM838/((DM838+1)/(Q838/1.6) + DM838/(R838/1.37))</f>
        <v>0</v>
      </c>
      <c r="U838">
        <f>(DH838*DK838)</f>
        <v>0</v>
      </c>
      <c r="V838">
        <f>(EA838+(U838+2*0.95*5.67E-8*(((EA838+$B$7)+273)^4-(EA838+273)^4)-44100*J838)/(1.84*29.3*R838+8*0.95*5.67E-8*(EA838+273)^3))</f>
        <v>0</v>
      </c>
      <c r="W838">
        <f>($C$7*EB838+$D$7*EC838+$E$7*V838)</f>
        <v>0</v>
      </c>
      <c r="X838">
        <f>0.61365*exp(17.502*W838/(240.97+W838))</f>
        <v>0</v>
      </c>
      <c r="Y838">
        <f>(Z838/AA838*100)</f>
        <v>0</v>
      </c>
      <c r="Z838">
        <f>DT838*(DY838+DZ838)/1000</f>
        <v>0</v>
      </c>
      <c r="AA838">
        <f>0.61365*exp(17.502*EA838/(240.97+EA838))</f>
        <v>0</v>
      </c>
      <c r="AB838">
        <f>(X838-DT838*(DY838+DZ838)/1000)</f>
        <v>0</v>
      </c>
      <c r="AC838">
        <f>(-J838*44100)</f>
        <v>0</v>
      </c>
      <c r="AD838">
        <f>2*29.3*R838*0.92*(EA838-W838)</f>
        <v>0</v>
      </c>
      <c r="AE838">
        <f>2*0.95*5.67E-8*(((EA838+$B$7)+273)^4-(W838+273)^4)</f>
        <v>0</v>
      </c>
      <c r="AF838">
        <f>U838+AE838+AC838+AD838</f>
        <v>0</v>
      </c>
      <c r="AG838">
        <f>DX838*AU838*(DS838-DR838*(1000-AU838*DU838)/(1000-AU838*DT838))/(100*DL838)</f>
        <v>0</v>
      </c>
      <c r="AH838">
        <f>1000*DX838*AU838*(DT838-DU838)/(100*DL838*(1000-AU838*DT838))</f>
        <v>0</v>
      </c>
      <c r="AI838">
        <f>(AJ838 - AK838 - DY838*1E3/(8.314*(EA838+273.15)) * AM838/DX838 * AL838) * DX838/(100*DL838) * (1000 - DU838)/1000</f>
        <v>0</v>
      </c>
      <c r="AJ838">
        <v>898.527379430849</v>
      </c>
      <c r="AK838">
        <v>865.570078787879</v>
      </c>
      <c r="AL838">
        <v>3.32197889830478</v>
      </c>
      <c r="AM838">
        <v>65.5647914512343</v>
      </c>
      <c r="AN838">
        <f>(AP838 - AO838 + DY838*1E3/(8.314*(EA838+273.15)) * AR838/DX838 * AQ838) * DX838/(100*DL838) * 1000/(1000 - AP838)</f>
        <v>0</v>
      </c>
      <c r="AO838">
        <v>25.7337993775747</v>
      </c>
      <c r="AP838">
        <v>45.1907012121212</v>
      </c>
      <c r="AQ838">
        <v>-0.0104763836507369</v>
      </c>
      <c r="AR838">
        <v>111.014895509676</v>
      </c>
      <c r="AS838">
        <v>0</v>
      </c>
      <c r="AT838">
        <v>0</v>
      </c>
      <c r="AU838">
        <f>IF(AS838*$H$13&gt;=AW838,1.0,(AW838/(AW838-AS838*$H$13)))</f>
        <v>0</v>
      </c>
      <c r="AV838">
        <f>(AU838-1)*100</f>
        <v>0</v>
      </c>
      <c r="AW838">
        <f>MAX(0,($B$13+$C$13*EF838)/(1+$D$13*EF838)*DY838/(EA838+273)*$E$13)</f>
        <v>0</v>
      </c>
      <c r="AX838" t="s">
        <v>437</v>
      </c>
      <c r="AY838" t="s">
        <v>437</v>
      </c>
      <c r="AZ838">
        <v>0</v>
      </c>
      <c r="BA838">
        <v>0</v>
      </c>
      <c r="BB838">
        <f>1-AZ838/BA838</f>
        <v>0</v>
      </c>
      <c r="BC838">
        <v>0</v>
      </c>
      <c r="BD838" t="s">
        <v>437</v>
      </c>
      <c r="BE838" t="s">
        <v>437</v>
      </c>
      <c r="BF838">
        <v>0</v>
      </c>
      <c r="BG838">
        <v>0</v>
      </c>
      <c r="BH838">
        <f>1-BF838/BG838</f>
        <v>0</v>
      </c>
      <c r="BI838">
        <v>0.5</v>
      </c>
      <c r="BJ838">
        <f>DI838</f>
        <v>0</v>
      </c>
      <c r="BK838">
        <f>L838</f>
        <v>0</v>
      </c>
      <c r="BL838">
        <f>BH838*BI838*BJ838</f>
        <v>0</v>
      </c>
      <c r="BM838">
        <f>(BK838-BC838)/BJ838</f>
        <v>0</v>
      </c>
      <c r="BN838">
        <f>(BA838-BG838)/BG838</f>
        <v>0</v>
      </c>
      <c r="BO838">
        <f>AZ838/(BB838+AZ838/BG838)</f>
        <v>0</v>
      </c>
      <c r="BP838" t="s">
        <v>437</v>
      </c>
      <c r="BQ838">
        <v>0</v>
      </c>
      <c r="BR838">
        <f>IF(BQ838&lt;&gt;0, BQ838, BO838)</f>
        <v>0</v>
      </c>
      <c r="BS838">
        <f>1-BR838/BG838</f>
        <v>0</v>
      </c>
      <c r="BT838">
        <f>(BG838-BF838)/(BG838-BR838)</f>
        <v>0</v>
      </c>
      <c r="BU838">
        <f>(BA838-BG838)/(BA838-BR838)</f>
        <v>0</v>
      </c>
      <c r="BV838">
        <f>(BG838-BF838)/(BG838-AZ838)</f>
        <v>0</v>
      </c>
      <c r="BW838">
        <f>(BA838-BG838)/(BA838-AZ838)</f>
        <v>0</v>
      </c>
      <c r="BX838">
        <f>(BT838*BR838/BF838)</f>
        <v>0</v>
      </c>
      <c r="BY838">
        <f>(1-BX838)</f>
        <v>0</v>
      </c>
      <c r="DH838">
        <f>$B$11*EG838+$C$11*EH838+$F$11*ES838*(1-EV838)</f>
        <v>0</v>
      </c>
      <c r="DI838">
        <f>DH838*DJ838</f>
        <v>0</v>
      </c>
      <c r="DJ838">
        <f>($B$11*$D$9+$C$11*$D$9+$F$11*((FF838+EX838)/MAX(FF838+EX838+FG838, 0.1)*$I$9+FG838/MAX(FF838+EX838+FG838, 0.1)*$J$9))/($B$11+$C$11+$F$11)</f>
        <v>0</v>
      </c>
      <c r="DK838">
        <f>($B$11*$K$9+$C$11*$K$9+$F$11*((FF838+EX838)/MAX(FF838+EX838+FG838, 0.1)*$P$9+FG838/MAX(FF838+EX838+FG838, 0.1)*$Q$9))/($B$11+$C$11+$F$11)</f>
        <v>0</v>
      </c>
      <c r="DL838">
        <v>6</v>
      </c>
      <c r="DM838">
        <v>0.5</v>
      </c>
      <c r="DN838" t="s">
        <v>438</v>
      </c>
      <c r="DO838">
        <v>2</v>
      </c>
      <c r="DP838" t="b">
        <v>1</v>
      </c>
      <c r="DQ838">
        <v>1761422095.84615</v>
      </c>
      <c r="DR838">
        <v>803.458769230769</v>
      </c>
      <c r="DS838">
        <v>859.151307692308</v>
      </c>
      <c r="DT838">
        <v>45.2346307692308</v>
      </c>
      <c r="DU838">
        <v>25.7292923076923</v>
      </c>
      <c r="DV838">
        <v>802.361307692308</v>
      </c>
      <c r="DW838">
        <v>45.2787538461539</v>
      </c>
      <c r="DX838">
        <v>500.033615384615</v>
      </c>
      <c r="DY838">
        <v>90.1934615384615</v>
      </c>
      <c r="DZ838">
        <v>0.0356796846153846</v>
      </c>
      <c r="EA838">
        <v>44.1251384615385</v>
      </c>
      <c r="EB838">
        <v>42.049</v>
      </c>
      <c r="EC838">
        <v>999.9</v>
      </c>
      <c r="ED838">
        <v>0</v>
      </c>
      <c r="EE838">
        <v>0</v>
      </c>
      <c r="EF838">
        <v>10010.1846153846</v>
      </c>
      <c r="EG838">
        <v>0</v>
      </c>
      <c r="EH838">
        <v>1261.66923076923</v>
      </c>
      <c r="EI838">
        <v>-55.6925230769231</v>
      </c>
      <c r="EJ838">
        <v>841.524615384615</v>
      </c>
      <c r="EK838">
        <v>881.840538461538</v>
      </c>
      <c r="EL838">
        <v>19.5053538461538</v>
      </c>
      <c r="EM838">
        <v>859.151307692308</v>
      </c>
      <c r="EN838">
        <v>25.7292923076923</v>
      </c>
      <c r="EO838">
        <v>4.07986846153846</v>
      </c>
      <c r="EP838">
        <v>2.32061461538462</v>
      </c>
      <c r="EQ838">
        <v>29.2480692307692</v>
      </c>
      <c r="ER838">
        <v>19.8201846153846</v>
      </c>
      <c r="ES838">
        <v>1200.01846153846</v>
      </c>
      <c r="ET838">
        <v>0.966996230769231</v>
      </c>
      <c r="EU838">
        <v>0.0330037384615385</v>
      </c>
      <c r="EV838">
        <v>0</v>
      </c>
      <c r="EW838">
        <v>1176.22538461538</v>
      </c>
      <c r="EX838">
        <v>5.00059</v>
      </c>
      <c r="EY838">
        <v>14982.4384615385</v>
      </c>
      <c r="EZ838">
        <v>10358.8769230769</v>
      </c>
      <c r="FA838">
        <v>58.1104615384615</v>
      </c>
      <c r="FB838">
        <v>59.5238461538462</v>
      </c>
      <c r="FC838">
        <v>58.2451538461538</v>
      </c>
      <c r="FD838">
        <v>59.187</v>
      </c>
      <c r="FE838">
        <v>59.2403076923077</v>
      </c>
      <c r="FF838">
        <v>1155.57846153846</v>
      </c>
      <c r="FG838">
        <v>39.44</v>
      </c>
      <c r="FH838">
        <v>0</v>
      </c>
      <c r="FI838">
        <v>1761422064.1</v>
      </c>
      <c r="FJ838">
        <v>0</v>
      </c>
      <c r="FK838">
        <v>1176.20846153846</v>
      </c>
      <c r="FL838">
        <v>0.293333337117295</v>
      </c>
      <c r="FM838">
        <v>24.4307691560347</v>
      </c>
      <c r="FN838">
        <v>14982.6230769231</v>
      </c>
      <c r="FO838">
        <v>15</v>
      </c>
      <c r="FP838">
        <v>0</v>
      </c>
      <c r="FQ838" t="s">
        <v>439</v>
      </c>
      <c r="FR838">
        <v>0</v>
      </c>
      <c r="FS838">
        <v>0</v>
      </c>
      <c r="FT838">
        <v>0</v>
      </c>
      <c r="FU838">
        <v>0</v>
      </c>
      <c r="FV838">
        <v>0</v>
      </c>
      <c r="FW838">
        <v>0</v>
      </c>
      <c r="FX838">
        <v>0</v>
      </c>
      <c r="FY838">
        <v>0</v>
      </c>
      <c r="FZ838">
        <v>0</v>
      </c>
      <c r="GA838">
        <v>0</v>
      </c>
      <c r="GB838">
        <v>0</v>
      </c>
      <c r="GC838">
        <v>-55.4266</v>
      </c>
      <c r="GD838">
        <v>-9.18913984962403</v>
      </c>
      <c r="GE838">
        <v>1.10871917770011</v>
      </c>
      <c r="GF838">
        <v>0</v>
      </c>
      <c r="GG838">
        <v>1176.18970588235</v>
      </c>
      <c r="GH838">
        <v>0.545301755081645</v>
      </c>
      <c r="GI838">
        <v>0.224532000786437</v>
      </c>
      <c r="GJ838">
        <v>-1</v>
      </c>
      <c r="GK838">
        <v>19.515445</v>
      </c>
      <c r="GL838">
        <v>-0.278287218045145</v>
      </c>
      <c r="GM838">
        <v>0.0273843837798117</v>
      </c>
      <c r="GN838">
        <v>0</v>
      </c>
      <c r="GO838">
        <v>0</v>
      </c>
      <c r="GP838">
        <v>2</v>
      </c>
      <c r="GQ838" t="s">
        <v>473</v>
      </c>
      <c r="GR838">
        <v>3.12805</v>
      </c>
      <c r="GS838">
        <v>2.71338</v>
      </c>
      <c r="GT838">
        <v>0.139513</v>
      </c>
      <c r="GU838">
        <v>0.145826</v>
      </c>
      <c r="GV838">
        <v>0.154043</v>
      </c>
      <c r="GW838">
        <v>0.103569</v>
      </c>
      <c r="GX838">
        <v>31135.9</v>
      </c>
      <c r="GY838">
        <v>32743.1</v>
      </c>
      <c r="GZ838">
        <v>32851.9</v>
      </c>
      <c r="HA838">
        <v>34824.8</v>
      </c>
      <c r="HB838">
        <v>39727</v>
      </c>
      <c r="HC838">
        <v>44996.6</v>
      </c>
      <c r="HD838">
        <v>51568.9</v>
      </c>
      <c r="HE838">
        <v>55822.8</v>
      </c>
      <c r="HF838">
        <v>1.72108</v>
      </c>
      <c r="HG838">
        <v>1.57232</v>
      </c>
      <c r="HH838">
        <v>-0.10512</v>
      </c>
      <c r="HI838">
        <v>0</v>
      </c>
      <c r="HJ838">
        <v>43.7233</v>
      </c>
      <c r="HK838">
        <v>999.9</v>
      </c>
      <c r="HL838">
        <v>55.488</v>
      </c>
      <c r="HM838">
        <v>30.393</v>
      </c>
      <c r="HN838">
        <v>26.8078</v>
      </c>
      <c r="HO838">
        <v>59.9898</v>
      </c>
      <c r="HP838">
        <v>41.3582</v>
      </c>
      <c r="HQ838">
        <v>1</v>
      </c>
      <c r="HR838">
        <v>1.96213</v>
      </c>
      <c r="HS838">
        <v>4.45926</v>
      </c>
      <c r="HT838">
        <v>20.0686</v>
      </c>
      <c r="HU838">
        <v>5.18989</v>
      </c>
      <c r="HV838">
        <v>12.0159</v>
      </c>
      <c r="HW838">
        <v>4.97085</v>
      </c>
      <c r="HX838">
        <v>3.29497</v>
      </c>
      <c r="HY838">
        <v>9999</v>
      </c>
      <c r="HZ838">
        <v>9999</v>
      </c>
      <c r="IA838">
        <v>999.9</v>
      </c>
      <c r="IB838">
        <v>9999</v>
      </c>
      <c r="IC838">
        <v>1.86325</v>
      </c>
      <c r="ID838">
        <v>1.86812</v>
      </c>
      <c r="IE838">
        <v>1.86785</v>
      </c>
      <c r="IF838">
        <v>1.86905</v>
      </c>
      <c r="IG838">
        <v>1.86981</v>
      </c>
      <c r="IH838">
        <v>1.86585</v>
      </c>
      <c r="II838">
        <v>1.86694</v>
      </c>
      <c r="IJ838">
        <v>1.86841</v>
      </c>
      <c r="IK838">
        <v>5</v>
      </c>
      <c r="IL838">
        <v>0</v>
      </c>
      <c r="IM838">
        <v>0</v>
      </c>
      <c r="IN838">
        <v>0</v>
      </c>
      <c r="IO838" t="s">
        <v>441</v>
      </c>
      <c r="IP838" t="s">
        <v>442</v>
      </c>
      <c r="IQ838" t="s">
        <v>443</v>
      </c>
      <c r="IR838" t="s">
        <v>443</v>
      </c>
      <c r="IS838" t="s">
        <v>443</v>
      </c>
      <c r="IT838" t="s">
        <v>443</v>
      </c>
      <c r="IU838">
        <v>0</v>
      </c>
      <c r="IV838">
        <v>100</v>
      </c>
      <c r="IW838">
        <v>100</v>
      </c>
      <c r="IX838">
        <v>1.098</v>
      </c>
      <c r="IY838">
        <v>-0.0441</v>
      </c>
      <c r="IZ838">
        <v>1.09748391826392</v>
      </c>
      <c r="JA838">
        <v>0</v>
      </c>
      <c r="JB838">
        <v>0</v>
      </c>
      <c r="JC838">
        <v>0</v>
      </c>
      <c r="JD838">
        <v>-0.0441141096964596</v>
      </c>
      <c r="JE838">
        <v>0</v>
      </c>
      <c r="JF838">
        <v>0</v>
      </c>
      <c r="JG838">
        <v>0</v>
      </c>
      <c r="JH838">
        <v>5</v>
      </c>
      <c r="JI838">
        <v>2273</v>
      </c>
      <c r="JJ838">
        <v>0</v>
      </c>
      <c r="JK838">
        <v>25</v>
      </c>
      <c r="JL838">
        <v>29357035.1</v>
      </c>
      <c r="JM838">
        <v>29357035.1</v>
      </c>
      <c r="JN838">
        <v>1.87378</v>
      </c>
      <c r="JO838">
        <v>2.6123</v>
      </c>
      <c r="JP838">
        <v>1.54785</v>
      </c>
      <c r="JQ838">
        <v>2.31445</v>
      </c>
      <c r="JR838">
        <v>1.64673</v>
      </c>
      <c r="JS838">
        <v>2.3877</v>
      </c>
      <c r="JT838">
        <v>34.2587</v>
      </c>
      <c r="JU838">
        <v>24.1751</v>
      </c>
      <c r="JV838">
        <v>18</v>
      </c>
      <c r="JW838">
        <v>498.259</v>
      </c>
      <c r="JX838">
        <v>391.942</v>
      </c>
      <c r="JY838">
        <v>38.6581</v>
      </c>
      <c r="JZ838">
        <v>49.7015</v>
      </c>
      <c r="KA838">
        <v>30.0014</v>
      </c>
      <c r="KB838">
        <v>49.3171</v>
      </c>
      <c r="KC838">
        <v>49.1814</v>
      </c>
      <c r="KD838">
        <v>37.5168</v>
      </c>
      <c r="KE838">
        <v>0</v>
      </c>
      <c r="KF838">
        <v>100</v>
      </c>
      <c r="KG838">
        <v>38.6342</v>
      </c>
      <c r="KH838">
        <v>906.886</v>
      </c>
      <c r="KI838">
        <v>26.2864</v>
      </c>
      <c r="KJ838">
        <v>93.5141</v>
      </c>
      <c r="KK838">
        <v>90.3423</v>
      </c>
    </row>
    <row r="839" spans="1:297">
      <c r="A839">
        <v>823</v>
      </c>
      <c r="B839">
        <v>1761422109</v>
      </c>
      <c r="C839">
        <v>13928</v>
      </c>
      <c r="D839" t="s">
        <v>2096</v>
      </c>
      <c r="E839" t="s">
        <v>2097</v>
      </c>
      <c r="F839">
        <v>5</v>
      </c>
      <c r="G839" t="s">
        <v>1989</v>
      </c>
      <c r="H839" t="s">
        <v>436</v>
      </c>
      <c r="I839">
        <v>1761422100.84615</v>
      </c>
      <c r="J839">
        <f>(K839)/1000</f>
        <v>0</v>
      </c>
      <c r="K839">
        <f>IF(DP839, AN839, AH839)</f>
        <v>0</v>
      </c>
      <c r="L839">
        <f>IF(DP839, AI839, AG839)</f>
        <v>0</v>
      </c>
      <c r="M839">
        <f>DR839 - IF(AU839&gt;1, L839*DL839*100.0/(AW839), 0)</f>
        <v>0</v>
      </c>
      <c r="N839">
        <f>((T839-J839/2)*M839-L839)/(T839+J839/2)</f>
        <v>0</v>
      </c>
      <c r="O839">
        <f>N839*(DY839+DZ839)/1000.0</f>
        <v>0</v>
      </c>
      <c r="P839">
        <f>(DR839 - IF(AU839&gt;1, L839*DL839*100.0/(AW839), 0))*(DY839+DZ839)/1000.0</f>
        <v>0</v>
      </c>
      <c r="Q839">
        <f>2.0/((1/S839-1/R839)+SIGN(S839)*SQRT((1/S839-1/R839)*(1/S839-1/R839) + 4*DM839/((DM839+1)*(DM839+1))*(2*1/S839*1/R839-1/R839*1/R839)))</f>
        <v>0</v>
      </c>
      <c r="R839">
        <f>IF(LEFT(DN839,1)&lt;&gt;"0",IF(LEFT(DN839,1)="1",3.0,DO839),$D$5+$E$5*(EF839*DY839/($K$5*1000))+$F$5*(EF839*DY839/($K$5*1000))*MAX(MIN(DL839,$J$5),$I$5)*MAX(MIN(DL839,$J$5),$I$5)+$G$5*MAX(MIN(DL839,$J$5),$I$5)*(EF839*DY839/($K$5*1000))+$H$5*(EF839*DY839/($K$5*1000))*(EF839*DY839/($K$5*1000)))</f>
        <v>0</v>
      </c>
      <c r="S839">
        <f>J839*(1000-(1000*0.61365*exp(17.502*W839/(240.97+W839))/(DY839+DZ839)+DT839)/2)/(1000*0.61365*exp(17.502*W839/(240.97+W839))/(DY839+DZ839)-DT839)</f>
        <v>0</v>
      </c>
      <c r="T839">
        <f>1/((DM839+1)/(Q839/1.6)+1/(R839/1.37)) + DM839/((DM839+1)/(Q839/1.6) + DM839/(R839/1.37))</f>
        <v>0</v>
      </c>
      <c r="U839">
        <f>(DH839*DK839)</f>
        <v>0</v>
      </c>
      <c r="V839">
        <f>(EA839+(U839+2*0.95*5.67E-8*(((EA839+$B$7)+273)^4-(EA839+273)^4)-44100*J839)/(1.84*29.3*R839+8*0.95*5.67E-8*(EA839+273)^3))</f>
        <v>0</v>
      </c>
      <c r="W839">
        <f>($C$7*EB839+$D$7*EC839+$E$7*V839)</f>
        <v>0</v>
      </c>
      <c r="X839">
        <f>0.61365*exp(17.502*W839/(240.97+W839))</f>
        <v>0</v>
      </c>
      <c r="Y839">
        <f>(Z839/AA839*100)</f>
        <v>0</v>
      </c>
      <c r="Z839">
        <f>DT839*(DY839+DZ839)/1000</f>
        <v>0</v>
      </c>
      <c r="AA839">
        <f>0.61365*exp(17.502*EA839/(240.97+EA839))</f>
        <v>0</v>
      </c>
      <c r="AB839">
        <f>(X839-DT839*(DY839+DZ839)/1000)</f>
        <v>0</v>
      </c>
      <c r="AC839">
        <f>(-J839*44100)</f>
        <v>0</v>
      </c>
      <c r="AD839">
        <f>2*29.3*R839*0.92*(EA839-W839)</f>
        <v>0</v>
      </c>
      <c r="AE839">
        <f>2*0.95*5.67E-8*(((EA839+$B$7)+273)^4-(W839+273)^4)</f>
        <v>0</v>
      </c>
      <c r="AF839">
        <f>U839+AE839+AC839+AD839</f>
        <v>0</v>
      </c>
      <c r="AG839">
        <f>DX839*AU839*(DS839-DR839*(1000-AU839*DU839)/(1000-AU839*DT839))/(100*DL839)</f>
        <v>0</v>
      </c>
      <c r="AH839">
        <f>1000*DX839*AU839*(DT839-DU839)/(100*DL839*(1000-AU839*DT839))</f>
        <v>0</v>
      </c>
      <c r="AI839">
        <f>(AJ839 - AK839 - DY839*1E3/(8.314*(EA839+273.15)) * AM839/DX839 * AL839) * DX839/(100*DL839) * (1000 - DU839)/1000</f>
        <v>0</v>
      </c>
      <c r="AJ839">
        <v>916.90128452952</v>
      </c>
      <c r="AK839">
        <v>883.266503030302</v>
      </c>
      <c r="AL839">
        <v>3.55400625560008</v>
      </c>
      <c r="AM839">
        <v>65.5647914512343</v>
      </c>
      <c r="AN839">
        <f>(AP839 - AO839 + DY839*1E3/(8.314*(EA839+273.15)) * AR839/DX839 * AQ839) * DX839/(100*DL839) * 1000/(1000 - AP839)</f>
        <v>0</v>
      </c>
      <c r="AO839">
        <v>25.7352623002389</v>
      </c>
      <c r="AP839">
        <v>45.1535963636363</v>
      </c>
      <c r="AQ839">
        <v>-0.00636190380076117</v>
      </c>
      <c r="AR839">
        <v>111.014895509676</v>
      </c>
      <c r="AS839">
        <v>0</v>
      </c>
      <c r="AT839">
        <v>0</v>
      </c>
      <c r="AU839">
        <f>IF(AS839*$H$13&gt;=AW839,1.0,(AW839/(AW839-AS839*$H$13)))</f>
        <v>0</v>
      </c>
      <c r="AV839">
        <f>(AU839-1)*100</f>
        <v>0</v>
      </c>
      <c r="AW839">
        <f>MAX(0,($B$13+$C$13*EF839)/(1+$D$13*EF839)*DY839/(EA839+273)*$E$13)</f>
        <v>0</v>
      </c>
      <c r="AX839" t="s">
        <v>437</v>
      </c>
      <c r="AY839" t="s">
        <v>437</v>
      </c>
      <c r="AZ839">
        <v>0</v>
      </c>
      <c r="BA839">
        <v>0</v>
      </c>
      <c r="BB839">
        <f>1-AZ839/BA839</f>
        <v>0</v>
      </c>
      <c r="BC839">
        <v>0</v>
      </c>
      <c r="BD839" t="s">
        <v>437</v>
      </c>
      <c r="BE839" t="s">
        <v>437</v>
      </c>
      <c r="BF839">
        <v>0</v>
      </c>
      <c r="BG839">
        <v>0</v>
      </c>
      <c r="BH839">
        <f>1-BF839/BG839</f>
        <v>0</v>
      </c>
      <c r="BI839">
        <v>0.5</v>
      </c>
      <c r="BJ839">
        <f>DI839</f>
        <v>0</v>
      </c>
      <c r="BK839">
        <f>L839</f>
        <v>0</v>
      </c>
      <c r="BL839">
        <f>BH839*BI839*BJ839</f>
        <v>0</v>
      </c>
      <c r="BM839">
        <f>(BK839-BC839)/BJ839</f>
        <v>0</v>
      </c>
      <c r="BN839">
        <f>(BA839-BG839)/BG839</f>
        <v>0</v>
      </c>
      <c r="BO839">
        <f>AZ839/(BB839+AZ839/BG839)</f>
        <v>0</v>
      </c>
      <c r="BP839" t="s">
        <v>437</v>
      </c>
      <c r="BQ839">
        <v>0</v>
      </c>
      <c r="BR839">
        <f>IF(BQ839&lt;&gt;0, BQ839, BO839)</f>
        <v>0</v>
      </c>
      <c r="BS839">
        <f>1-BR839/BG839</f>
        <v>0</v>
      </c>
      <c r="BT839">
        <f>(BG839-BF839)/(BG839-BR839)</f>
        <v>0</v>
      </c>
      <c r="BU839">
        <f>(BA839-BG839)/(BA839-BR839)</f>
        <v>0</v>
      </c>
      <c r="BV839">
        <f>(BG839-BF839)/(BG839-AZ839)</f>
        <v>0</v>
      </c>
      <c r="BW839">
        <f>(BA839-BG839)/(BA839-AZ839)</f>
        <v>0</v>
      </c>
      <c r="BX839">
        <f>(BT839*BR839/BF839)</f>
        <v>0</v>
      </c>
      <c r="BY839">
        <f>(1-BX839)</f>
        <v>0</v>
      </c>
      <c r="DH839">
        <f>$B$11*EG839+$C$11*EH839+$F$11*ES839*(1-EV839)</f>
        <v>0</v>
      </c>
      <c r="DI839">
        <f>DH839*DJ839</f>
        <v>0</v>
      </c>
      <c r="DJ839">
        <f>($B$11*$D$9+$C$11*$D$9+$F$11*((FF839+EX839)/MAX(FF839+EX839+FG839, 0.1)*$I$9+FG839/MAX(FF839+EX839+FG839, 0.1)*$J$9))/($B$11+$C$11+$F$11)</f>
        <v>0</v>
      </c>
      <c r="DK839">
        <f>($B$11*$K$9+$C$11*$K$9+$F$11*((FF839+EX839)/MAX(FF839+EX839+FG839, 0.1)*$P$9+FG839/MAX(FF839+EX839+FG839, 0.1)*$Q$9))/($B$11+$C$11+$F$11)</f>
        <v>0</v>
      </c>
      <c r="DL839">
        <v>6</v>
      </c>
      <c r="DM839">
        <v>0.5</v>
      </c>
      <c r="DN839" t="s">
        <v>438</v>
      </c>
      <c r="DO839">
        <v>2</v>
      </c>
      <c r="DP839" t="b">
        <v>1</v>
      </c>
      <c r="DQ839">
        <v>1761422100.84615</v>
      </c>
      <c r="DR839">
        <v>819.669769230769</v>
      </c>
      <c r="DS839">
        <v>876.465846153846</v>
      </c>
      <c r="DT839">
        <v>45.2045615384615</v>
      </c>
      <c r="DU839">
        <v>25.7320230769231</v>
      </c>
      <c r="DV839">
        <v>818.572230769231</v>
      </c>
      <c r="DW839">
        <v>45.2486769230769</v>
      </c>
      <c r="DX839">
        <v>500.038</v>
      </c>
      <c r="DY839">
        <v>90.1938692307692</v>
      </c>
      <c r="DZ839">
        <v>0.0356128692307692</v>
      </c>
      <c r="EA839">
        <v>44.1166615384615</v>
      </c>
      <c r="EB839">
        <v>42.0500923076923</v>
      </c>
      <c r="EC839">
        <v>999.9</v>
      </c>
      <c r="ED839">
        <v>0</v>
      </c>
      <c r="EE839">
        <v>0</v>
      </c>
      <c r="EF839">
        <v>10005.09</v>
      </c>
      <c r="EG839">
        <v>0</v>
      </c>
      <c r="EH839">
        <v>1261.64692307692</v>
      </c>
      <c r="EI839">
        <v>-56.7960461538461</v>
      </c>
      <c r="EJ839">
        <v>858.476307692308</v>
      </c>
      <c r="EK839">
        <v>899.614769230769</v>
      </c>
      <c r="EL839">
        <v>19.4725461538462</v>
      </c>
      <c r="EM839">
        <v>876.465846153846</v>
      </c>
      <c r="EN839">
        <v>25.7320230769231</v>
      </c>
      <c r="EO839">
        <v>4.07717461538462</v>
      </c>
      <c r="EP839">
        <v>2.32087153846154</v>
      </c>
      <c r="EQ839">
        <v>29.2366384615385</v>
      </c>
      <c r="ER839">
        <v>19.8219846153846</v>
      </c>
      <c r="ES839">
        <v>1200.00615384615</v>
      </c>
      <c r="ET839">
        <v>0.966996230769231</v>
      </c>
      <c r="EU839">
        <v>0.0330037153846154</v>
      </c>
      <c r="EV839">
        <v>0</v>
      </c>
      <c r="EW839">
        <v>1176.22769230769</v>
      </c>
      <c r="EX839">
        <v>5.00059</v>
      </c>
      <c r="EY839">
        <v>14984.2769230769</v>
      </c>
      <c r="EZ839">
        <v>10358.7615384615</v>
      </c>
      <c r="FA839">
        <v>58.125</v>
      </c>
      <c r="FB839">
        <v>59.5429230769231</v>
      </c>
      <c r="FC839">
        <v>58.25</v>
      </c>
      <c r="FD839">
        <v>59.2063846153846</v>
      </c>
      <c r="FE839">
        <v>59.25</v>
      </c>
      <c r="FF839">
        <v>1155.56615384615</v>
      </c>
      <c r="FG839">
        <v>39.44</v>
      </c>
      <c r="FH839">
        <v>0</v>
      </c>
      <c r="FI839">
        <v>1761422069.5</v>
      </c>
      <c r="FJ839">
        <v>0</v>
      </c>
      <c r="FK839">
        <v>1176.2404</v>
      </c>
      <c r="FL839">
        <v>0.905384628814416</v>
      </c>
      <c r="FM839">
        <v>31.9076922963141</v>
      </c>
      <c r="FN839">
        <v>14985.052</v>
      </c>
      <c r="FO839">
        <v>15</v>
      </c>
      <c r="FP839">
        <v>0</v>
      </c>
      <c r="FQ839" t="s">
        <v>439</v>
      </c>
      <c r="FR839">
        <v>0</v>
      </c>
      <c r="FS839">
        <v>0</v>
      </c>
      <c r="FT839">
        <v>0</v>
      </c>
      <c r="FU839">
        <v>0</v>
      </c>
      <c r="FV839">
        <v>0</v>
      </c>
      <c r="FW839">
        <v>0</v>
      </c>
      <c r="FX839">
        <v>0</v>
      </c>
      <c r="FY839">
        <v>0</v>
      </c>
      <c r="FZ839">
        <v>0</v>
      </c>
      <c r="GA839">
        <v>0</v>
      </c>
      <c r="GB839">
        <v>0</v>
      </c>
      <c r="GC839">
        <v>-56.1229809523809</v>
      </c>
      <c r="GD839">
        <v>-11.8320467532468</v>
      </c>
      <c r="GE839">
        <v>1.34022906273128</v>
      </c>
      <c r="GF839">
        <v>0</v>
      </c>
      <c r="GG839">
        <v>1176.20823529412</v>
      </c>
      <c r="GH839">
        <v>0.127731093811783</v>
      </c>
      <c r="GI839">
        <v>0.228710844777926</v>
      </c>
      <c r="GJ839">
        <v>-1</v>
      </c>
      <c r="GK839">
        <v>19.4894238095238</v>
      </c>
      <c r="GL839">
        <v>-0.380719480519419</v>
      </c>
      <c r="GM839">
        <v>0.0391364633869734</v>
      </c>
      <c r="GN839">
        <v>0</v>
      </c>
      <c r="GO839">
        <v>0</v>
      </c>
      <c r="GP839">
        <v>2</v>
      </c>
      <c r="GQ839" t="s">
        <v>473</v>
      </c>
      <c r="GR839">
        <v>3.12802</v>
      </c>
      <c r="GS839">
        <v>2.71372</v>
      </c>
      <c r="GT839">
        <v>0.141428</v>
      </c>
      <c r="GU839">
        <v>0.147587</v>
      </c>
      <c r="GV839">
        <v>0.153975</v>
      </c>
      <c r="GW839">
        <v>0.103578</v>
      </c>
      <c r="GX839">
        <v>31065.2</v>
      </c>
      <c r="GY839">
        <v>32673.8</v>
      </c>
      <c r="GZ839">
        <v>32850.8</v>
      </c>
      <c r="HA839">
        <v>34823.3</v>
      </c>
      <c r="HB839">
        <v>39729.1</v>
      </c>
      <c r="HC839">
        <v>44994.6</v>
      </c>
      <c r="HD839">
        <v>51567.3</v>
      </c>
      <c r="HE839">
        <v>55820.7</v>
      </c>
      <c r="HF839">
        <v>1.72088</v>
      </c>
      <c r="HG839">
        <v>1.5722</v>
      </c>
      <c r="HH839">
        <v>-0.105478</v>
      </c>
      <c r="HI839">
        <v>0</v>
      </c>
      <c r="HJ839">
        <v>43.7372</v>
      </c>
      <c r="HK839">
        <v>999.9</v>
      </c>
      <c r="HL839">
        <v>55.488</v>
      </c>
      <c r="HM839">
        <v>30.393</v>
      </c>
      <c r="HN839">
        <v>26.8093</v>
      </c>
      <c r="HO839">
        <v>60.5098</v>
      </c>
      <c r="HP839">
        <v>41.254</v>
      </c>
      <c r="HQ839">
        <v>1</v>
      </c>
      <c r="HR839">
        <v>1.96368</v>
      </c>
      <c r="HS839">
        <v>4.4997</v>
      </c>
      <c r="HT839">
        <v>20.0674</v>
      </c>
      <c r="HU839">
        <v>5.18839</v>
      </c>
      <c r="HV839">
        <v>12.0159</v>
      </c>
      <c r="HW839">
        <v>4.97045</v>
      </c>
      <c r="HX839">
        <v>3.29487</v>
      </c>
      <c r="HY839">
        <v>9999</v>
      </c>
      <c r="HZ839">
        <v>9999</v>
      </c>
      <c r="IA839">
        <v>999.9</v>
      </c>
      <c r="IB839">
        <v>9999</v>
      </c>
      <c r="IC839">
        <v>1.86325</v>
      </c>
      <c r="ID839">
        <v>1.86811</v>
      </c>
      <c r="IE839">
        <v>1.86784</v>
      </c>
      <c r="IF839">
        <v>1.86905</v>
      </c>
      <c r="IG839">
        <v>1.86982</v>
      </c>
      <c r="IH839">
        <v>1.86586</v>
      </c>
      <c r="II839">
        <v>1.86695</v>
      </c>
      <c r="IJ839">
        <v>1.86842</v>
      </c>
      <c r="IK839">
        <v>5</v>
      </c>
      <c r="IL839">
        <v>0</v>
      </c>
      <c r="IM839">
        <v>0</v>
      </c>
      <c r="IN839">
        <v>0</v>
      </c>
      <c r="IO839" t="s">
        <v>441</v>
      </c>
      <c r="IP839" t="s">
        <v>442</v>
      </c>
      <c r="IQ839" t="s">
        <v>443</v>
      </c>
      <c r="IR839" t="s">
        <v>443</v>
      </c>
      <c r="IS839" t="s">
        <v>443</v>
      </c>
      <c r="IT839" t="s">
        <v>443</v>
      </c>
      <c r="IU839">
        <v>0</v>
      </c>
      <c r="IV839">
        <v>100</v>
      </c>
      <c r="IW839">
        <v>100</v>
      </c>
      <c r="IX839">
        <v>1.097</v>
      </c>
      <c r="IY839">
        <v>-0.0441</v>
      </c>
      <c r="IZ839">
        <v>1.09748391826392</v>
      </c>
      <c r="JA839">
        <v>0</v>
      </c>
      <c r="JB839">
        <v>0</v>
      </c>
      <c r="JC839">
        <v>0</v>
      </c>
      <c r="JD839">
        <v>-0.0441141096964596</v>
      </c>
      <c r="JE839">
        <v>0</v>
      </c>
      <c r="JF839">
        <v>0</v>
      </c>
      <c r="JG839">
        <v>0</v>
      </c>
      <c r="JH839">
        <v>5</v>
      </c>
      <c r="JI839">
        <v>2273</v>
      </c>
      <c r="JJ839">
        <v>0</v>
      </c>
      <c r="JK839">
        <v>25</v>
      </c>
      <c r="JL839">
        <v>29357035.1</v>
      </c>
      <c r="JM839">
        <v>29357035.1</v>
      </c>
      <c r="JN839">
        <v>1.90186</v>
      </c>
      <c r="JO839">
        <v>2.60986</v>
      </c>
      <c r="JP839">
        <v>1.54785</v>
      </c>
      <c r="JQ839">
        <v>2.31445</v>
      </c>
      <c r="JR839">
        <v>1.64673</v>
      </c>
      <c r="JS839">
        <v>2.39014</v>
      </c>
      <c r="JT839">
        <v>34.2587</v>
      </c>
      <c r="JU839">
        <v>24.1751</v>
      </c>
      <c r="JV839">
        <v>18</v>
      </c>
      <c r="JW839">
        <v>498.156</v>
      </c>
      <c r="JX839">
        <v>391.892</v>
      </c>
      <c r="JY839">
        <v>38.6109</v>
      </c>
      <c r="JZ839">
        <v>49.7115</v>
      </c>
      <c r="KA839">
        <v>30.0015</v>
      </c>
      <c r="KB839">
        <v>49.324</v>
      </c>
      <c r="KC839">
        <v>49.1871</v>
      </c>
      <c r="KD839">
        <v>38.084</v>
      </c>
      <c r="KE839">
        <v>0</v>
      </c>
      <c r="KF839">
        <v>100</v>
      </c>
      <c r="KG839">
        <v>38.5866</v>
      </c>
      <c r="KH839">
        <v>927.099</v>
      </c>
      <c r="KI839">
        <v>26.2864</v>
      </c>
      <c r="KJ839">
        <v>93.5111</v>
      </c>
      <c r="KK839">
        <v>90.3386</v>
      </c>
    </row>
    <row r="840" spans="1:297">
      <c r="A840">
        <v>824</v>
      </c>
      <c r="B840">
        <v>1761422114</v>
      </c>
      <c r="C840">
        <v>13933</v>
      </c>
      <c r="D840" t="s">
        <v>2098</v>
      </c>
      <c r="E840" t="s">
        <v>2099</v>
      </c>
      <c r="F840">
        <v>5</v>
      </c>
      <c r="G840" t="s">
        <v>1989</v>
      </c>
      <c r="H840" t="s">
        <v>436</v>
      </c>
      <c r="I840">
        <v>1761422105.84615</v>
      </c>
      <c r="J840">
        <f>(K840)/1000</f>
        <v>0</v>
      </c>
      <c r="K840">
        <f>IF(DP840, AN840, AH840)</f>
        <v>0</v>
      </c>
      <c r="L840">
        <f>IF(DP840, AI840, AG840)</f>
        <v>0</v>
      </c>
      <c r="M840">
        <f>DR840 - IF(AU840&gt;1, L840*DL840*100.0/(AW840), 0)</f>
        <v>0</v>
      </c>
      <c r="N840">
        <f>((T840-J840/2)*M840-L840)/(T840+J840/2)</f>
        <v>0</v>
      </c>
      <c r="O840">
        <f>N840*(DY840+DZ840)/1000.0</f>
        <v>0</v>
      </c>
      <c r="P840">
        <f>(DR840 - IF(AU840&gt;1, L840*DL840*100.0/(AW840), 0))*(DY840+DZ840)/1000.0</f>
        <v>0</v>
      </c>
      <c r="Q840">
        <f>2.0/((1/S840-1/R840)+SIGN(S840)*SQRT((1/S840-1/R840)*(1/S840-1/R840) + 4*DM840/((DM840+1)*(DM840+1))*(2*1/S840*1/R840-1/R840*1/R840)))</f>
        <v>0</v>
      </c>
      <c r="R840">
        <f>IF(LEFT(DN840,1)&lt;&gt;"0",IF(LEFT(DN840,1)="1",3.0,DO840),$D$5+$E$5*(EF840*DY840/($K$5*1000))+$F$5*(EF840*DY840/($K$5*1000))*MAX(MIN(DL840,$J$5),$I$5)*MAX(MIN(DL840,$J$5),$I$5)+$G$5*MAX(MIN(DL840,$J$5),$I$5)*(EF840*DY840/($K$5*1000))+$H$5*(EF840*DY840/($K$5*1000))*(EF840*DY840/($K$5*1000)))</f>
        <v>0</v>
      </c>
      <c r="S840">
        <f>J840*(1000-(1000*0.61365*exp(17.502*W840/(240.97+W840))/(DY840+DZ840)+DT840)/2)/(1000*0.61365*exp(17.502*W840/(240.97+W840))/(DY840+DZ840)-DT840)</f>
        <v>0</v>
      </c>
      <c r="T840">
        <f>1/((DM840+1)/(Q840/1.6)+1/(R840/1.37)) + DM840/((DM840+1)/(Q840/1.6) + DM840/(R840/1.37))</f>
        <v>0</v>
      </c>
      <c r="U840">
        <f>(DH840*DK840)</f>
        <v>0</v>
      </c>
      <c r="V840">
        <f>(EA840+(U840+2*0.95*5.67E-8*(((EA840+$B$7)+273)^4-(EA840+273)^4)-44100*J840)/(1.84*29.3*R840+8*0.95*5.67E-8*(EA840+273)^3))</f>
        <v>0</v>
      </c>
      <c r="W840">
        <f>($C$7*EB840+$D$7*EC840+$E$7*V840)</f>
        <v>0</v>
      </c>
      <c r="X840">
        <f>0.61365*exp(17.502*W840/(240.97+W840))</f>
        <v>0</v>
      </c>
      <c r="Y840">
        <f>(Z840/AA840*100)</f>
        <v>0</v>
      </c>
      <c r="Z840">
        <f>DT840*(DY840+DZ840)/1000</f>
        <v>0</v>
      </c>
      <c r="AA840">
        <f>0.61365*exp(17.502*EA840/(240.97+EA840))</f>
        <v>0</v>
      </c>
      <c r="AB840">
        <f>(X840-DT840*(DY840+DZ840)/1000)</f>
        <v>0</v>
      </c>
      <c r="AC840">
        <f>(-J840*44100)</f>
        <v>0</v>
      </c>
      <c r="AD840">
        <f>2*29.3*R840*0.92*(EA840-W840)</f>
        <v>0</v>
      </c>
      <c r="AE840">
        <f>2*0.95*5.67E-8*(((EA840+$B$7)+273)^4-(W840+273)^4)</f>
        <v>0</v>
      </c>
      <c r="AF840">
        <f>U840+AE840+AC840+AD840</f>
        <v>0</v>
      </c>
      <c r="AG840">
        <f>DX840*AU840*(DS840-DR840*(1000-AU840*DU840)/(1000-AU840*DT840))/(100*DL840)</f>
        <v>0</v>
      </c>
      <c r="AH840">
        <f>1000*DX840*AU840*(DT840-DU840)/(100*DL840*(1000-AU840*DT840))</f>
        <v>0</v>
      </c>
      <c r="AI840">
        <f>(AJ840 - AK840 - DY840*1E3/(8.314*(EA840+273.15)) * AM840/DX840 * AL840) * DX840/(100*DL840) * (1000 - DU840)/1000</f>
        <v>0</v>
      </c>
      <c r="AJ840">
        <v>933.095100677794</v>
      </c>
      <c r="AK840">
        <v>899.902466666666</v>
      </c>
      <c r="AL840">
        <v>3.30507382260094</v>
      </c>
      <c r="AM840">
        <v>65.5647914512343</v>
      </c>
      <c r="AN840">
        <f>(AP840 - AO840 + DY840*1E3/(8.314*(EA840+273.15)) * AR840/DX840 * AQ840) * DX840/(100*DL840) * 1000/(1000 - AP840)</f>
        <v>0</v>
      </c>
      <c r="AO840">
        <v>25.7390908764225</v>
      </c>
      <c r="AP840">
        <v>45.1340587878788</v>
      </c>
      <c r="AQ840">
        <v>-0.00209744790747513</v>
      </c>
      <c r="AR840">
        <v>111.014895509676</v>
      </c>
      <c r="AS840">
        <v>0</v>
      </c>
      <c r="AT840">
        <v>0</v>
      </c>
      <c r="AU840">
        <f>IF(AS840*$H$13&gt;=AW840,1.0,(AW840/(AW840-AS840*$H$13)))</f>
        <v>0</v>
      </c>
      <c r="AV840">
        <f>(AU840-1)*100</f>
        <v>0</v>
      </c>
      <c r="AW840">
        <f>MAX(0,($B$13+$C$13*EF840)/(1+$D$13*EF840)*DY840/(EA840+273)*$E$13)</f>
        <v>0</v>
      </c>
      <c r="AX840" t="s">
        <v>437</v>
      </c>
      <c r="AY840" t="s">
        <v>437</v>
      </c>
      <c r="AZ840">
        <v>0</v>
      </c>
      <c r="BA840">
        <v>0</v>
      </c>
      <c r="BB840">
        <f>1-AZ840/BA840</f>
        <v>0</v>
      </c>
      <c r="BC840">
        <v>0</v>
      </c>
      <c r="BD840" t="s">
        <v>437</v>
      </c>
      <c r="BE840" t="s">
        <v>437</v>
      </c>
      <c r="BF840">
        <v>0</v>
      </c>
      <c r="BG840">
        <v>0</v>
      </c>
      <c r="BH840">
        <f>1-BF840/BG840</f>
        <v>0</v>
      </c>
      <c r="BI840">
        <v>0.5</v>
      </c>
      <c r="BJ840">
        <f>DI840</f>
        <v>0</v>
      </c>
      <c r="BK840">
        <f>L840</f>
        <v>0</v>
      </c>
      <c r="BL840">
        <f>BH840*BI840*BJ840</f>
        <v>0</v>
      </c>
      <c r="BM840">
        <f>(BK840-BC840)/BJ840</f>
        <v>0</v>
      </c>
      <c r="BN840">
        <f>(BA840-BG840)/BG840</f>
        <v>0</v>
      </c>
      <c r="BO840">
        <f>AZ840/(BB840+AZ840/BG840)</f>
        <v>0</v>
      </c>
      <c r="BP840" t="s">
        <v>437</v>
      </c>
      <c r="BQ840">
        <v>0</v>
      </c>
      <c r="BR840">
        <f>IF(BQ840&lt;&gt;0, BQ840, BO840)</f>
        <v>0</v>
      </c>
      <c r="BS840">
        <f>1-BR840/BG840</f>
        <v>0</v>
      </c>
      <c r="BT840">
        <f>(BG840-BF840)/(BG840-BR840)</f>
        <v>0</v>
      </c>
      <c r="BU840">
        <f>(BA840-BG840)/(BA840-BR840)</f>
        <v>0</v>
      </c>
      <c r="BV840">
        <f>(BG840-BF840)/(BG840-AZ840)</f>
        <v>0</v>
      </c>
      <c r="BW840">
        <f>(BA840-BG840)/(BA840-AZ840)</f>
        <v>0</v>
      </c>
      <c r="BX840">
        <f>(BT840*BR840/BF840)</f>
        <v>0</v>
      </c>
      <c r="BY840">
        <f>(1-BX840)</f>
        <v>0</v>
      </c>
      <c r="DH840">
        <f>$B$11*EG840+$C$11*EH840+$F$11*ES840*(1-EV840)</f>
        <v>0</v>
      </c>
      <c r="DI840">
        <f>DH840*DJ840</f>
        <v>0</v>
      </c>
      <c r="DJ840">
        <f>($B$11*$D$9+$C$11*$D$9+$F$11*((FF840+EX840)/MAX(FF840+EX840+FG840, 0.1)*$I$9+FG840/MAX(FF840+EX840+FG840, 0.1)*$J$9))/($B$11+$C$11+$F$11)</f>
        <v>0</v>
      </c>
      <c r="DK840">
        <f>($B$11*$K$9+$C$11*$K$9+$F$11*((FF840+EX840)/MAX(FF840+EX840+FG840, 0.1)*$P$9+FG840/MAX(FF840+EX840+FG840, 0.1)*$Q$9))/($B$11+$C$11+$F$11)</f>
        <v>0</v>
      </c>
      <c r="DL840">
        <v>6</v>
      </c>
      <c r="DM840">
        <v>0.5</v>
      </c>
      <c r="DN840" t="s">
        <v>438</v>
      </c>
      <c r="DO840">
        <v>2</v>
      </c>
      <c r="DP840" t="b">
        <v>1</v>
      </c>
      <c r="DQ840">
        <v>1761422105.84615</v>
      </c>
      <c r="DR840">
        <v>836.053076923077</v>
      </c>
      <c r="DS840">
        <v>893.066153846154</v>
      </c>
      <c r="DT840">
        <v>45.1748230769231</v>
      </c>
      <c r="DU840">
        <v>25.7351307692308</v>
      </c>
      <c r="DV840">
        <v>834.955692307692</v>
      </c>
      <c r="DW840">
        <v>45.2189461538462</v>
      </c>
      <c r="DX840">
        <v>500.015384615385</v>
      </c>
      <c r="DY840">
        <v>90.1940076923077</v>
      </c>
      <c r="DZ840">
        <v>0.0355972076923077</v>
      </c>
      <c r="EA840">
        <v>44.1053846153846</v>
      </c>
      <c r="EB840">
        <v>42.0477538461538</v>
      </c>
      <c r="EC840">
        <v>999.9</v>
      </c>
      <c r="ED840">
        <v>0</v>
      </c>
      <c r="EE840">
        <v>0</v>
      </c>
      <c r="EF840">
        <v>9992.88230769231</v>
      </c>
      <c r="EG840">
        <v>0</v>
      </c>
      <c r="EH840">
        <v>1261.6</v>
      </c>
      <c r="EI840">
        <v>-57.0130076923077</v>
      </c>
      <c r="EJ840">
        <v>875.608</v>
      </c>
      <c r="EK840">
        <v>916.656461538461</v>
      </c>
      <c r="EL840">
        <v>19.4397153846154</v>
      </c>
      <c r="EM840">
        <v>893.066153846154</v>
      </c>
      <c r="EN840">
        <v>25.7351307692308</v>
      </c>
      <c r="EO840">
        <v>4.0745</v>
      </c>
      <c r="EP840">
        <v>2.32115538461538</v>
      </c>
      <c r="EQ840">
        <v>29.2252846153846</v>
      </c>
      <c r="ER840">
        <v>19.8239615384615</v>
      </c>
      <c r="ES840">
        <v>1199.97</v>
      </c>
      <c r="ET840">
        <v>0.966995615384615</v>
      </c>
      <c r="EU840">
        <v>0.0330043538461538</v>
      </c>
      <c r="EV840">
        <v>0</v>
      </c>
      <c r="EW840">
        <v>1176.32153846154</v>
      </c>
      <c r="EX840">
        <v>5.00059</v>
      </c>
      <c r="EY840">
        <v>14986.1615384615</v>
      </c>
      <c r="EZ840">
        <v>10358.4615384615</v>
      </c>
      <c r="FA840">
        <v>58.1440769230769</v>
      </c>
      <c r="FB840">
        <v>59.562</v>
      </c>
      <c r="FC840">
        <v>58.25</v>
      </c>
      <c r="FD840">
        <v>59.2257692307692</v>
      </c>
      <c r="FE840">
        <v>59.2547692307692</v>
      </c>
      <c r="FF840">
        <v>1155.53</v>
      </c>
      <c r="FG840">
        <v>39.44</v>
      </c>
      <c r="FH840">
        <v>0</v>
      </c>
      <c r="FI840">
        <v>1761422074.3</v>
      </c>
      <c r="FJ840">
        <v>0</v>
      </c>
      <c r="FK840">
        <v>1176.3076</v>
      </c>
      <c r="FL840">
        <v>0.7561538436389</v>
      </c>
      <c r="FM840">
        <v>28.3461538826694</v>
      </c>
      <c r="FN840">
        <v>14987.344</v>
      </c>
      <c r="FO840">
        <v>15</v>
      </c>
      <c r="FP840">
        <v>0</v>
      </c>
      <c r="FQ840" t="s">
        <v>439</v>
      </c>
      <c r="FR840">
        <v>0</v>
      </c>
      <c r="FS840">
        <v>0</v>
      </c>
      <c r="FT840">
        <v>0</v>
      </c>
      <c r="FU840">
        <v>0</v>
      </c>
      <c r="FV840">
        <v>0</v>
      </c>
      <c r="FW840">
        <v>0</v>
      </c>
      <c r="FX840">
        <v>0</v>
      </c>
      <c r="FY840">
        <v>0</v>
      </c>
      <c r="FZ840">
        <v>0</v>
      </c>
      <c r="GA840">
        <v>0</v>
      </c>
      <c r="GB840">
        <v>0</v>
      </c>
      <c r="GC840">
        <v>-56.900405</v>
      </c>
      <c r="GD840">
        <v>-3.98000751879693</v>
      </c>
      <c r="GE840">
        <v>0.672472657789892</v>
      </c>
      <c r="GF840">
        <v>0</v>
      </c>
      <c r="GG840">
        <v>1176.25029411765</v>
      </c>
      <c r="GH840">
        <v>1.07028265969445</v>
      </c>
      <c r="GI840">
        <v>0.256612379854931</v>
      </c>
      <c r="GJ840">
        <v>-1</v>
      </c>
      <c r="GK840">
        <v>19.455495</v>
      </c>
      <c r="GL840">
        <v>-0.416873684210526</v>
      </c>
      <c r="GM840">
        <v>0.0405398011218602</v>
      </c>
      <c r="GN840">
        <v>0</v>
      </c>
      <c r="GO840">
        <v>0</v>
      </c>
      <c r="GP840">
        <v>2</v>
      </c>
      <c r="GQ840" t="s">
        <v>473</v>
      </c>
      <c r="GR840">
        <v>3.12809</v>
      </c>
      <c r="GS840">
        <v>2.71352</v>
      </c>
      <c r="GT840">
        <v>0.14322</v>
      </c>
      <c r="GU840">
        <v>0.149459</v>
      </c>
      <c r="GV840">
        <v>0.153927</v>
      </c>
      <c r="GW840">
        <v>0.103587</v>
      </c>
      <c r="GX840">
        <v>30999</v>
      </c>
      <c r="GY840">
        <v>32600.3</v>
      </c>
      <c r="GZ840">
        <v>32849.6</v>
      </c>
      <c r="HA840">
        <v>34821.9</v>
      </c>
      <c r="HB840">
        <v>39730.4</v>
      </c>
      <c r="HC840">
        <v>44992.7</v>
      </c>
      <c r="HD840">
        <v>51565.8</v>
      </c>
      <c r="HE840">
        <v>55818.5</v>
      </c>
      <c r="HF840">
        <v>1.7207</v>
      </c>
      <c r="HG840">
        <v>1.57208</v>
      </c>
      <c r="HH840">
        <v>-0.107571</v>
      </c>
      <c r="HI840">
        <v>0</v>
      </c>
      <c r="HJ840">
        <v>43.751</v>
      </c>
      <c r="HK840">
        <v>999.9</v>
      </c>
      <c r="HL840">
        <v>55.506</v>
      </c>
      <c r="HM840">
        <v>30.393</v>
      </c>
      <c r="HN840">
        <v>26.8167</v>
      </c>
      <c r="HO840">
        <v>60.2798</v>
      </c>
      <c r="HP840">
        <v>41.262</v>
      </c>
      <c r="HQ840">
        <v>1</v>
      </c>
      <c r="HR840">
        <v>1.96529</v>
      </c>
      <c r="HS840">
        <v>4.55315</v>
      </c>
      <c r="HT840">
        <v>20.066</v>
      </c>
      <c r="HU840">
        <v>5.18809</v>
      </c>
      <c r="HV840">
        <v>12.0159</v>
      </c>
      <c r="HW840">
        <v>4.9704</v>
      </c>
      <c r="HX840">
        <v>3.29492</v>
      </c>
      <c r="HY840">
        <v>9999</v>
      </c>
      <c r="HZ840">
        <v>9999</v>
      </c>
      <c r="IA840">
        <v>999.9</v>
      </c>
      <c r="IB840">
        <v>9999</v>
      </c>
      <c r="IC840">
        <v>1.86325</v>
      </c>
      <c r="ID840">
        <v>1.86812</v>
      </c>
      <c r="IE840">
        <v>1.86785</v>
      </c>
      <c r="IF840">
        <v>1.86905</v>
      </c>
      <c r="IG840">
        <v>1.86981</v>
      </c>
      <c r="IH840">
        <v>1.86588</v>
      </c>
      <c r="II840">
        <v>1.86695</v>
      </c>
      <c r="IJ840">
        <v>1.86841</v>
      </c>
      <c r="IK840">
        <v>5</v>
      </c>
      <c r="IL840">
        <v>0</v>
      </c>
      <c r="IM840">
        <v>0</v>
      </c>
      <c r="IN840">
        <v>0</v>
      </c>
      <c r="IO840" t="s">
        <v>441</v>
      </c>
      <c r="IP840" t="s">
        <v>442</v>
      </c>
      <c r="IQ840" t="s">
        <v>443</v>
      </c>
      <c r="IR840" t="s">
        <v>443</v>
      </c>
      <c r="IS840" t="s">
        <v>443</v>
      </c>
      <c r="IT840" t="s">
        <v>443</v>
      </c>
      <c r="IU840">
        <v>0</v>
      </c>
      <c r="IV840">
        <v>100</v>
      </c>
      <c r="IW840">
        <v>100</v>
      </c>
      <c r="IX840">
        <v>1.097</v>
      </c>
      <c r="IY840">
        <v>-0.0441</v>
      </c>
      <c r="IZ840">
        <v>1.09748391826392</v>
      </c>
      <c r="JA840">
        <v>0</v>
      </c>
      <c r="JB840">
        <v>0</v>
      </c>
      <c r="JC840">
        <v>0</v>
      </c>
      <c r="JD840">
        <v>-0.0441141096964596</v>
      </c>
      <c r="JE840">
        <v>0</v>
      </c>
      <c r="JF840">
        <v>0</v>
      </c>
      <c r="JG840">
        <v>0</v>
      </c>
      <c r="JH840">
        <v>5</v>
      </c>
      <c r="JI840">
        <v>2273</v>
      </c>
      <c r="JJ840">
        <v>0</v>
      </c>
      <c r="JK840">
        <v>25</v>
      </c>
      <c r="JL840">
        <v>29357035.2</v>
      </c>
      <c r="JM840">
        <v>29357035.2</v>
      </c>
      <c r="JN840">
        <v>1.93115</v>
      </c>
      <c r="JO840">
        <v>2.61475</v>
      </c>
      <c r="JP840">
        <v>1.54785</v>
      </c>
      <c r="JQ840">
        <v>2.31445</v>
      </c>
      <c r="JR840">
        <v>1.64673</v>
      </c>
      <c r="JS840">
        <v>2.36206</v>
      </c>
      <c r="JT840">
        <v>34.2814</v>
      </c>
      <c r="JU840">
        <v>24.1751</v>
      </c>
      <c r="JV840">
        <v>18</v>
      </c>
      <c r="JW840">
        <v>498.065</v>
      </c>
      <c r="JX840">
        <v>391.849</v>
      </c>
      <c r="JY840">
        <v>38.563</v>
      </c>
      <c r="JZ840">
        <v>49.7219</v>
      </c>
      <c r="KA840">
        <v>30.0015</v>
      </c>
      <c r="KB840">
        <v>49.33</v>
      </c>
      <c r="KC840">
        <v>49.1942</v>
      </c>
      <c r="KD840">
        <v>38.6544</v>
      </c>
      <c r="KE840">
        <v>0</v>
      </c>
      <c r="KF840">
        <v>100</v>
      </c>
      <c r="KG840">
        <v>38.5332</v>
      </c>
      <c r="KH840">
        <v>940.694</v>
      </c>
      <c r="KI840">
        <v>26.2864</v>
      </c>
      <c r="KJ840">
        <v>93.5082</v>
      </c>
      <c r="KK840">
        <v>90.335</v>
      </c>
    </row>
    <row r="841" spans="1:297">
      <c r="A841">
        <v>825</v>
      </c>
      <c r="B841">
        <v>1761422119</v>
      </c>
      <c r="C841">
        <v>13938</v>
      </c>
      <c r="D841" t="s">
        <v>2100</v>
      </c>
      <c r="E841" t="s">
        <v>2101</v>
      </c>
      <c r="F841">
        <v>5</v>
      </c>
      <c r="G841" t="s">
        <v>1989</v>
      </c>
      <c r="H841" t="s">
        <v>436</v>
      </c>
      <c r="I841">
        <v>1761422110.84615</v>
      </c>
      <c r="J841">
        <f>(K841)/1000</f>
        <v>0</v>
      </c>
      <c r="K841">
        <f>IF(DP841, AN841, AH841)</f>
        <v>0</v>
      </c>
      <c r="L841">
        <f>IF(DP841, AI841, AG841)</f>
        <v>0</v>
      </c>
      <c r="M841">
        <f>DR841 - IF(AU841&gt;1, L841*DL841*100.0/(AW841), 0)</f>
        <v>0</v>
      </c>
      <c r="N841">
        <f>((T841-J841/2)*M841-L841)/(T841+J841/2)</f>
        <v>0</v>
      </c>
      <c r="O841">
        <f>N841*(DY841+DZ841)/1000.0</f>
        <v>0</v>
      </c>
      <c r="P841">
        <f>(DR841 - IF(AU841&gt;1, L841*DL841*100.0/(AW841), 0))*(DY841+DZ841)/1000.0</f>
        <v>0</v>
      </c>
      <c r="Q841">
        <f>2.0/((1/S841-1/R841)+SIGN(S841)*SQRT((1/S841-1/R841)*(1/S841-1/R841) + 4*DM841/((DM841+1)*(DM841+1))*(2*1/S841*1/R841-1/R841*1/R841)))</f>
        <v>0</v>
      </c>
      <c r="R841">
        <f>IF(LEFT(DN841,1)&lt;&gt;"0",IF(LEFT(DN841,1)="1",3.0,DO841),$D$5+$E$5*(EF841*DY841/($K$5*1000))+$F$5*(EF841*DY841/($K$5*1000))*MAX(MIN(DL841,$J$5),$I$5)*MAX(MIN(DL841,$J$5),$I$5)+$G$5*MAX(MIN(DL841,$J$5),$I$5)*(EF841*DY841/($K$5*1000))+$H$5*(EF841*DY841/($K$5*1000))*(EF841*DY841/($K$5*1000)))</f>
        <v>0</v>
      </c>
      <c r="S841">
        <f>J841*(1000-(1000*0.61365*exp(17.502*W841/(240.97+W841))/(DY841+DZ841)+DT841)/2)/(1000*0.61365*exp(17.502*W841/(240.97+W841))/(DY841+DZ841)-DT841)</f>
        <v>0</v>
      </c>
      <c r="T841">
        <f>1/((DM841+1)/(Q841/1.6)+1/(R841/1.37)) + DM841/((DM841+1)/(Q841/1.6) + DM841/(R841/1.37))</f>
        <v>0</v>
      </c>
      <c r="U841">
        <f>(DH841*DK841)</f>
        <v>0</v>
      </c>
      <c r="V841">
        <f>(EA841+(U841+2*0.95*5.67E-8*(((EA841+$B$7)+273)^4-(EA841+273)^4)-44100*J841)/(1.84*29.3*R841+8*0.95*5.67E-8*(EA841+273)^3))</f>
        <v>0</v>
      </c>
      <c r="W841">
        <f>($C$7*EB841+$D$7*EC841+$E$7*V841)</f>
        <v>0</v>
      </c>
      <c r="X841">
        <f>0.61365*exp(17.502*W841/(240.97+W841))</f>
        <v>0</v>
      </c>
      <c r="Y841">
        <f>(Z841/AA841*100)</f>
        <v>0</v>
      </c>
      <c r="Z841">
        <f>DT841*(DY841+DZ841)/1000</f>
        <v>0</v>
      </c>
      <c r="AA841">
        <f>0.61365*exp(17.502*EA841/(240.97+EA841))</f>
        <v>0</v>
      </c>
      <c r="AB841">
        <f>(X841-DT841*(DY841+DZ841)/1000)</f>
        <v>0</v>
      </c>
      <c r="AC841">
        <f>(-J841*44100)</f>
        <v>0</v>
      </c>
      <c r="AD841">
        <f>2*29.3*R841*0.92*(EA841-W841)</f>
        <v>0</v>
      </c>
      <c r="AE841">
        <f>2*0.95*5.67E-8*(((EA841+$B$7)+273)^4-(W841+273)^4)</f>
        <v>0</v>
      </c>
      <c r="AF841">
        <f>U841+AE841+AC841+AD841</f>
        <v>0</v>
      </c>
      <c r="AG841">
        <f>DX841*AU841*(DS841-DR841*(1000-AU841*DU841)/(1000-AU841*DT841))/(100*DL841)</f>
        <v>0</v>
      </c>
      <c r="AH841">
        <f>1000*DX841*AU841*(DT841-DU841)/(100*DL841*(1000-AU841*DT841))</f>
        <v>0</v>
      </c>
      <c r="AI841">
        <f>(AJ841 - AK841 - DY841*1E3/(8.314*(EA841+273.15)) * AM841/DX841 * AL841) * DX841/(100*DL841) * (1000 - DU841)/1000</f>
        <v>0</v>
      </c>
      <c r="AJ841">
        <v>951.353490779201</v>
      </c>
      <c r="AK841">
        <v>917.383084848485</v>
      </c>
      <c r="AL841">
        <v>3.52204519941602</v>
      </c>
      <c r="AM841">
        <v>65.5647914512343</v>
      </c>
      <c r="AN841">
        <f>(AP841 - AO841 + DY841*1E3/(8.314*(EA841+273.15)) * AR841/DX841 * AQ841) * DX841/(100*DL841) * 1000/(1000 - AP841)</f>
        <v>0</v>
      </c>
      <c r="AO841">
        <v>25.7409679556777</v>
      </c>
      <c r="AP841">
        <v>45.1172721212121</v>
      </c>
      <c r="AQ841">
        <v>-0.00114441307635013</v>
      </c>
      <c r="AR841">
        <v>111.014895509676</v>
      </c>
      <c r="AS841">
        <v>0</v>
      </c>
      <c r="AT841">
        <v>0</v>
      </c>
      <c r="AU841">
        <f>IF(AS841*$H$13&gt;=AW841,1.0,(AW841/(AW841-AS841*$H$13)))</f>
        <v>0</v>
      </c>
      <c r="AV841">
        <f>(AU841-1)*100</f>
        <v>0</v>
      </c>
      <c r="AW841">
        <f>MAX(0,($B$13+$C$13*EF841)/(1+$D$13*EF841)*DY841/(EA841+273)*$E$13)</f>
        <v>0</v>
      </c>
      <c r="AX841" t="s">
        <v>437</v>
      </c>
      <c r="AY841" t="s">
        <v>437</v>
      </c>
      <c r="AZ841">
        <v>0</v>
      </c>
      <c r="BA841">
        <v>0</v>
      </c>
      <c r="BB841">
        <f>1-AZ841/BA841</f>
        <v>0</v>
      </c>
      <c r="BC841">
        <v>0</v>
      </c>
      <c r="BD841" t="s">
        <v>437</v>
      </c>
      <c r="BE841" t="s">
        <v>437</v>
      </c>
      <c r="BF841">
        <v>0</v>
      </c>
      <c r="BG841">
        <v>0</v>
      </c>
      <c r="BH841">
        <f>1-BF841/BG841</f>
        <v>0</v>
      </c>
      <c r="BI841">
        <v>0.5</v>
      </c>
      <c r="BJ841">
        <f>DI841</f>
        <v>0</v>
      </c>
      <c r="BK841">
        <f>L841</f>
        <v>0</v>
      </c>
      <c r="BL841">
        <f>BH841*BI841*BJ841</f>
        <v>0</v>
      </c>
      <c r="BM841">
        <f>(BK841-BC841)/BJ841</f>
        <v>0</v>
      </c>
      <c r="BN841">
        <f>(BA841-BG841)/BG841</f>
        <v>0</v>
      </c>
      <c r="BO841">
        <f>AZ841/(BB841+AZ841/BG841)</f>
        <v>0</v>
      </c>
      <c r="BP841" t="s">
        <v>437</v>
      </c>
      <c r="BQ841">
        <v>0</v>
      </c>
      <c r="BR841">
        <f>IF(BQ841&lt;&gt;0, BQ841, BO841)</f>
        <v>0</v>
      </c>
      <c r="BS841">
        <f>1-BR841/BG841</f>
        <v>0</v>
      </c>
      <c r="BT841">
        <f>(BG841-BF841)/(BG841-BR841)</f>
        <v>0</v>
      </c>
      <c r="BU841">
        <f>(BA841-BG841)/(BA841-BR841)</f>
        <v>0</v>
      </c>
      <c r="BV841">
        <f>(BG841-BF841)/(BG841-AZ841)</f>
        <v>0</v>
      </c>
      <c r="BW841">
        <f>(BA841-BG841)/(BA841-AZ841)</f>
        <v>0</v>
      </c>
      <c r="BX841">
        <f>(BT841*BR841/BF841)</f>
        <v>0</v>
      </c>
      <c r="BY841">
        <f>(1-BX841)</f>
        <v>0</v>
      </c>
      <c r="DH841">
        <f>$B$11*EG841+$C$11*EH841+$F$11*ES841*(1-EV841)</f>
        <v>0</v>
      </c>
      <c r="DI841">
        <f>DH841*DJ841</f>
        <v>0</v>
      </c>
      <c r="DJ841">
        <f>($B$11*$D$9+$C$11*$D$9+$F$11*((FF841+EX841)/MAX(FF841+EX841+FG841, 0.1)*$I$9+FG841/MAX(FF841+EX841+FG841, 0.1)*$J$9))/($B$11+$C$11+$F$11)</f>
        <v>0</v>
      </c>
      <c r="DK841">
        <f>($B$11*$K$9+$C$11*$K$9+$F$11*((FF841+EX841)/MAX(FF841+EX841+FG841, 0.1)*$P$9+FG841/MAX(FF841+EX841+FG841, 0.1)*$Q$9))/($B$11+$C$11+$F$11)</f>
        <v>0</v>
      </c>
      <c r="DL841">
        <v>6</v>
      </c>
      <c r="DM841">
        <v>0.5</v>
      </c>
      <c r="DN841" t="s">
        <v>438</v>
      </c>
      <c r="DO841">
        <v>2</v>
      </c>
      <c r="DP841" t="b">
        <v>1</v>
      </c>
      <c r="DQ841">
        <v>1761422110.84615</v>
      </c>
      <c r="DR841">
        <v>852.424846153846</v>
      </c>
      <c r="DS841">
        <v>910.245230769231</v>
      </c>
      <c r="DT841">
        <v>45.1463923076923</v>
      </c>
      <c r="DU841">
        <v>25.7377846153846</v>
      </c>
      <c r="DV841">
        <v>851.327538461539</v>
      </c>
      <c r="DW841">
        <v>45.1905230769231</v>
      </c>
      <c r="DX841">
        <v>499.995384615385</v>
      </c>
      <c r="DY841">
        <v>90.1947461538462</v>
      </c>
      <c r="DZ841">
        <v>0.0357297538461538</v>
      </c>
      <c r="EA841">
        <v>44.0934153846154</v>
      </c>
      <c r="EB841">
        <v>42.0443</v>
      </c>
      <c r="EC841">
        <v>999.9</v>
      </c>
      <c r="ED841">
        <v>0</v>
      </c>
      <c r="EE841">
        <v>0</v>
      </c>
      <c r="EF841">
        <v>9989.94769230769</v>
      </c>
      <c r="EG841">
        <v>0</v>
      </c>
      <c r="EH841">
        <v>1261.56153846154</v>
      </c>
      <c r="EI841">
        <v>-57.8202538461538</v>
      </c>
      <c r="EJ841">
        <v>892.728</v>
      </c>
      <c r="EK841">
        <v>934.291769230769</v>
      </c>
      <c r="EL841">
        <v>19.4086307692308</v>
      </c>
      <c r="EM841">
        <v>910.245230769231</v>
      </c>
      <c r="EN841">
        <v>25.7377846153846</v>
      </c>
      <c r="EO841">
        <v>4.07197</v>
      </c>
      <c r="EP841">
        <v>2.32141307692308</v>
      </c>
      <c r="EQ841">
        <v>29.2145307692308</v>
      </c>
      <c r="ER841">
        <v>19.8257538461538</v>
      </c>
      <c r="ES841">
        <v>1200.00461538462</v>
      </c>
      <c r="ET841">
        <v>0.966997</v>
      </c>
      <c r="EU841">
        <v>0.0330030615384615</v>
      </c>
      <c r="EV841">
        <v>0</v>
      </c>
      <c r="EW841">
        <v>1176.40307692308</v>
      </c>
      <c r="EX841">
        <v>5.00059</v>
      </c>
      <c r="EY841">
        <v>14989.6615384615</v>
      </c>
      <c r="EZ841">
        <v>10358.7615384615</v>
      </c>
      <c r="FA841">
        <v>58.1631538461538</v>
      </c>
      <c r="FB841">
        <v>59.5716923076923</v>
      </c>
      <c r="FC841">
        <v>58.2690769230769</v>
      </c>
      <c r="FD841">
        <v>59.2451538461538</v>
      </c>
      <c r="FE841">
        <v>59.2643076923077</v>
      </c>
      <c r="FF841">
        <v>1155.56461538462</v>
      </c>
      <c r="FG841">
        <v>39.44</v>
      </c>
      <c r="FH841">
        <v>0</v>
      </c>
      <c r="FI841">
        <v>1761422079.1</v>
      </c>
      <c r="FJ841">
        <v>0</v>
      </c>
      <c r="FK841">
        <v>1176.4376</v>
      </c>
      <c r="FL841">
        <v>2.36769231596776</v>
      </c>
      <c r="FM841">
        <v>36.2846153671312</v>
      </c>
      <c r="FN841">
        <v>14989.988</v>
      </c>
      <c r="FO841">
        <v>15</v>
      </c>
      <c r="FP841">
        <v>0</v>
      </c>
      <c r="FQ841" t="s">
        <v>439</v>
      </c>
      <c r="FR841">
        <v>0</v>
      </c>
      <c r="FS841">
        <v>0</v>
      </c>
      <c r="FT841">
        <v>0</v>
      </c>
      <c r="FU841">
        <v>0</v>
      </c>
      <c r="FV841">
        <v>0</v>
      </c>
      <c r="FW841">
        <v>0</v>
      </c>
      <c r="FX841">
        <v>0</v>
      </c>
      <c r="FY841">
        <v>0</v>
      </c>
      <c r="FZ841">
        <v>0</v>
      </c>
      <c r="GA841">
        <v>0</v>
      </c>
      <c r="GB841">
        <v>0</v>
      </c>
      <c r="GC841">
        <v>-57.4047904761905</v>
      </c>
      <c r="GD841">
        <v>-7.66728311688309</v>
      </c>
      <c r="GE841">
        <v>0.970160739212476</v>
      </c>
      <c r="GF841">
        <v>0</v>
      </c>
      <c r="GG841">
        <v>1176.37705882353</v>
      </c>
      <c r="GH841">
        <v>1.51902215865785</v>
      </c>
      <c r="GI841">
        <v>0.291027888412628</v>
      </c>
      <c r="GJ841">
        <v>-1</v>
      </c>
      <c r="GK841">
        <v>19.4289</v>
      </c>
      <c r="GL841">
        <v>-0.378646753246724</v>
      </c>
      <c r="GM841">
        <v>0.0390126719339826</v>
      </c>
      <c r="GN841">
        <v>0</v>
      </c>
      <c r="GO841">
        <v>0</v>
      </c>
      <c r="GP841">
        <v>2</v>
      </c>
      <c r="GQ841" t="s">
        <v>473</v>
      </c>
      <c r="GR841">
        <v>3.12797</v>
      </c>
      <c r="GS841">
        <v>2.71379</v>
      </c>
      <c r="GT841">
        <v>0.145093</v>
      </c>
      <c r="GU841">
        <v>0.15124</v>
      </c>
      <c r="GV841">
        <v>0.153874</v>
      </c>
      <c r="GW841">
        <v>0.103592</v>
      </c>
      <c r="GX841">
        <v>30929.8</v>
      </c>
      <c r="GY841">
        <v>32530.3</v>
      </c>
      <c r="GZ841">
        <v>32848.4</v>
      </c>
      <c r="HA841">
        <v>34820.4</v>
      </c>
      <c r="HB841">
        <v>39731.7</v>
      </c>
      <c r="HC841">
        <v>44990.7</v>
      </c>
      <c r="HD841">
        <v>51564.1</v>
      </c>
      <c r="HE841">
        <v>55816.1</v>
      </c>
      <c r="HF841">
        <v>1.72043</v>
      </c>
      <c r="HG841">
        <v>1.57218</v>
      </c>
      <c r="HH841">
        <v>-0.108704</v>
      </c>
      <c r="HI841">
        <v>0</v>
      </c>
      <c r="HJ841">
        <v>43.7661</v>
      </c>
      <c r="HK841">
        <v>999.9</v>
      </c>
      <c r="HL841">
        <v>55.506</v>
      </c>
      <c r="HM841">
        <v>30.393</v>
      </c>
      <c r="HN841">
        <v>26.8154</v>
      </c>
      <c r="HO841">
        <v>59.8998</v>
      </c>
      <c r="HP841">
        <v>41.3542</v>
      </c>
      <c r="HQ841">
        <v>1</v>
      </c>
      <c r="HR841">
        <v>1.96691</v>
      </c>
      <c r="HS841">
        <v>4.55862</v>
      </c>
      <c r="HT841">
        <v>20.0659</v>
      </c>
      <c r="HU841">
        <v>5.18884</v>
      </c>
      <c r="HV841">
        <v>12.0159</v>
      </c>
      <c r="HW841">
        <v>4.97035</v>
      </c>
      <c r="HX841">
        <v>3.29497</v>
      </c>
      <c r="HY841">
        <v>9999</v>
      </c>
      <c r="HZ841">
        <v>9999</v>
      </c>
      <c r="IA841">
        <v>999.9</v>
      </c>
      <c r="IB841">
        <v>9999</v>
      </c>
      <c r="IC841">
        <v>1.86325</v>
      </c>
      <c r="ID841">
        <v>1.86812</v>
      </c>
      <c r="IE841">
        <v>1.86788</v>
      </c>
      <c r="IF841">
        <v>1.86905</v>
      </c>
      <c r="IG841">
        <v>1.86981</v>
      </c>
      <c r="IH841">
        <v>1.86589</v>
      </c>
      <c r="II841">
        <v>1.86695</v>
      </c>
      <c r="IJ841">
        <v>1.86842</v>
      </c>
      <c r="IK841">
        <v>5</v>
      </c>
      <c r="IL841">
        <v>0</v>
      </c>
      <c r="IM841">
        <v>0</v>
      </c>
      <c r="IN841">
        <v>0</v>
      </c>
      <c r="IO841" t="s">
        <v>441</v>
      </c>
      <c r="IP841" t="s">
        <v>442</v>
      </c>
      <c r="IQ841" t="s">
        <v>443</v>
      </c>
      <c r="IR841" t="s">
        <v>443</v>
      </c>
      <c r="IS841" t="s">
        <v>443</v>
      </c>
      <c r="IT841" t="s">
        <v>443</v>
      </c>
      <c r="IU841">
        <v>0</v>
      </c>
      <c r="IV841">
        <v>100</v>
      </c>
      <c r="IW841">
        <v>100</v>
      </c>
      <c r="IX841">
        <v>1.098</v>
      </c>
      <c r="IY841">
        <v>-0.0441</v>
      </c>
      <c r="IZ841">
        <v>1.09748391826392</v>
      </c>
      <c r="JA841">
        <v>0</v>
      </c>
      <c r="JB841">
        <v>0</v>
      </c>
      <c r="JC841">
        <v>0</v>
      </c>
      <c r="JD841">
        <v>-0.0441141096964596</v>
      </c>
      <c r="JE841">
        <v>0</v>
      </c>
      <c r="JF841">
        <v>0</v>
      </c>
      <c r="JG841">
        <v>0</v>
      </c>
      <c r="JH841">
        <v>5</v>
      </c>
      <c r="JI841">
        <v>2273</v>
      </c>
      <c r="JJ841">
        <v>0</v>
      </c>
      <c r="JK841">
        <v>25</v>
      </c>
      <c r="JL841">
        <v>29357035.3</v>
      </c>
      <c r="JM841">
        <v>29357035.3</v>
      </c>
      <c r="JN841">
        <v>1.95312</v>
      </c>
      <c r="JO841">
        <v>2.61963</v>
      </c>
      <c r="JP841">
        <v>1.54785</v>
      </c>
      <c r="JQ841">
        <v>2.31445</v>
      </c>
      <c r="JR841">
        <v>1.64673</v>
      </c>
      <c r="JS841">
        <v>2.34985</v>
      </c>
      <c r="JT841">
        <v>34.2814</v>
      </c>
      <c r="JU841">
        <v>24.1663</v>
      </c>
      <c r="JV841">
        <v>18</v>
      </c>
      <c r="JW841">
        <v>497.908</v>
      </c>
      <c r="JX841">
        <v>391.944</v>
      </c>
      <c r="JY841">
        <v>38.5125</v>
      </c>
      <c r="JZ841">
        <v>49.7337</v>
      </c>
      <c r="KA841">
        <v>30.0015</v>
      </c>
      <c r="KB841">
        <v>49.3373</v>
      </c>
      <c r="KC841">
        <v>49.2014</v>
      </c>
      <c r="KD841">
        <v>39.2252</v>
      </c>
      <c r="KE841">
        <v>0</v>
      </c>
      <c r="KF841">
        <v>100</v>
      </c>
      <c r="KG841">
        <v>38.4956</v>
      </c>
      <c r="KH841">
        <v>961.101</v>
      </c>
      <c r="KI841">
        <v>26.2864</v>
      </c>
      <c r="KJ841">
        <v>93.505</v>
      </c>
      <c r="KK841">
        <v>90.3312</v>
      </c>
    </row>
    <row r="842" spans="1:297">
      <c r="A842">
        <v>826</v>
      </c>
      <c r="B842">
        <v>1761422124</v>
      </c>
      <c r="C842">
        <v>13943</v>
      </c>
      <c r="D842" t="s">
        <v>2102</v>
      </c>
      <c r="E842" t="s">
        <v>2103</v>
      </c>
      <c r="F842">
        <v>5</v>
      </c>
      <c r="G842" t="s">
        <v>1989</v>
      </c>
      <c r="H842" t="s">
        <v>436</v>
      </c>
      <c r="I842">
        <v>1761422115.84615</v>
      </c>
      <c r="J842">
        <f>(K842)/1000</f>
        <v>0</v>
      </c>
      <c r="K842">
        <f>IF(DP842, AN842, AH842)</f>
        <v>0</v>
      </c>
      <c r="L842">
        <f>IF(DP842, AI842, AG842)</f>
        <v>0</v>
      </c>
      <c r="M842">
        <f>DR842 - IF(AU842&gt;1, L842*DL842*100.0/(AW842), 0)</f>
        <v>0</v>
      </c>
      <c r="N842">
        <f>((T842-J842/2)*M842-L842)/(T842+J842/2)</f>
        <v>0</v>
      </c>
      <c r="O842">
        <f>N842*(DY842+DZ842)/1000.0</f>
        <v>0</v>
      </c>
      <c r="P842">
        <f>(DR842 - IF(AU842&gt;1, L842*DL842*100.0/(AW842), 0))*(DY842+DZ842)/1000.0</f>
        <v>0</v>
      </c>
      <c r="Q842">
        <f>2.0/((1/S842-1/R842)+SIGN(S842)*SQRT((1/S842-1/R842)*(1/S842-1/R842) + 4*DM842/((DM842+1)*(DM842+1))*(2*1/S842*1/R842-1/R842*1/R842)))</f>
        <v>0</v>
      </c>
      <c r="R842">
        <f>IF(LEFT(DN842,1)&lt;&gt;"0",IF(LEFT(DN842,1)="1",3.0,DO842),$D$5+$E$5*(EF842*DY842/($K$5*1000))+$F$5*(EF842*DY842/($K$5*1000))*MAX(MIN(DL842,$J$5),$I$5)*MAX(MIN(DL842,$J$5),$I$5)+$G$5*MAX(MIN(DL842,$J$5),$I$5)*(EF842*DY842/($K$5*1000))+$H$5*(EF842*DY842/($K$5*1000))*(EF842*DY842/($K$5*1000)))</f>
        <v>0</v>
      </c>
      <c r="S842">
        <f>J842*(1000-(1000*0.61365*exp(17.502*W842/(240.97+W842))/(DY842+DZ842)+DT842)/2)/(1000*0.61365*exp(17.502*W842/(240.97+W842))/(DY842+DZ842)-DT842)</f>
        <v>0</v>
      </c>
      <c r="T842">
        <f>1/((DM842+1)/(Q842/1.6)+1/(R842/1.37)) + DM842/((DM842+1)/(Q842/1.6) + DM842/(R842/1.37))</f>
        <v>0</v>
      </c>
      <c r="U842">
        <f>(DH842*DK842)</f>
        <v>0</v>
      </c>
      <c r="V842">
        <f>(EA842+(U842+2*0.95*5.67E-8*(((EA842+$B$7)+273)^4-(EA842+273)^4)-44100*J842)/(1.84*29.3*R842+8*0.95*5.67E-8*(EA842+273)^3))</f>
        <v>0</v>
      </c>
      <c r="W842">
        <f>($C$7*EB842+$D$7*EC842+$E$7*V842)</f>
        <v>0</v>
      </c>
      <c r="X842">
        <f>0.61365*exp(17.502*W842/(240.97+W842))</f>
        <v>0</v>
      </c>
      <c r="Y842">
        <f>(Z842/AA842*100)</f>
        <v>0</v>
      </c>
      <c r="Z842">
        <f>DT842*(DY842+DZ842)/1000</f>
        <v>0</v>
      </c>
      <c r="AA842">
        <f>0.61365*exp(17.502*EA842/(240.97+EA842))</f>
        <v>0</v>
      </c>
      <c r="AB842">
        <f>(X842-DT842*(DY842+DZ842)/1000)</f>
        <v>0</v>
      </c>
      <c r="AC842">
        <f>(-J842*44100)</f>
        <v>0</v>
      </c>
      <c r="AD842">
        <f>2*29.3*R842*0.92*(EA842-W842)</f>
        <v>0</v>
      </c>
      <c r="AE842">
        <f>2*0.95*5.67E-8*(((EA842+$B$7)+273)^4-(W842+273)^4)</f>
        <v>0</v>
      </c>
      <c r="AF842">
        <f>U842+AE842+AC842+AD842</f>
        <v>0</v>
      </c>
      <c r="AG842">
        <f>DX842*AU842*(DS842-DR842*(1000-AU842*DU842)/(1000-AU842*DT842))/(100*DL842)</f>
        <v>0</v>
      </c>
      <c r="AH842">
        <f>1000*DX842*AU842*(DT842-DU842)/(100*DL842*(1000-AU842*DT842))</f>
        <v>0</v>
      </c>
      <c r="AI842">
        <f>(AJ842 - AK842 - DY842*1E3/(8.314*(EA842+273.15)) * AM842/DX842 * AL842) * DX842/(100*DL842) * (1000 - DU842)/1000</f>
        <v>0</v>
      </c>
      <c r="AJ842">
        <v>967.888395939547</v>
      </c>
      <c r="AK842">
        <v>934.171593939394</v>
      </c>
      <c r="AL842">
        <v>3.32940376689417</v>
      </c>
      <c r="AM842">
        <v>65.5647914512343</v>
      </c>
      <c r="AN842">
        <f>(AP842 - AO842 + DY842*1E3/(8.314*(EA842+273.15)) * AR842/DX842 * AQ842) * DX842/(100*DL842) * 1000/(1000 - AP842)</f>
        <v>0</v>
      </c>
      <c r="AO842">
        <v>25.7430582196705</v>
      </c>
      <c r="AP842">
        <v>45.0817975757575</v>
      </c>
      <c r="AQ842">
        <v>-0.00693078376039165</v>
      </c>
      <c r="AR842">
        <v>111.014895509676</v>
      </c>
      <c r="AS842">
        <v>0</v>
      </c>
      <c r="AT842">
        <v>0</v>
      </c>
      <c r="AU842">
        <f>IF(AS842*$H$13&gt;=AW842,1.0,(AW842/(AW842-AS842*$H$13)))</f>
        <v>0</v>
      </c>
      <c r="AV842">
        <f>(AU842-1)*100</f>
        <v>0</v>
      </c>
      <c r="AW842">
        <f>MAX(0,($B$13+$C$13*EF842)/(1+$D$13*EF842)*DY842/(EA842+273)*$E$13)</f>
        <v>0</v>
      </c>
      <c r="AX842" t="s">
        <v>437</v>
      </c>
      <c r="AY842" t="s">
        <v>437</v>
      </c>
      <c r="AZ842">
        <v>0</v>
      </c>
      <c r="BA842">
        <v>0</v>
      </c>
      <c r="BB842">
        <f>1-AZ842/BA842</f>
        <v>0</v>
      </c>
      <c r="BC842">
        <v>0</v>
      </c>
      <c r="BD842" t="s">
        <v>437</v>
      </c>
      <c r="BE842" t="s">
        <v>437</v>
      </c>
      <c r="BF842">
        <v>0</v>
      </c>
      <c r="BG842">
        <v>0</v>
      </c>
      <c r="BH842">
        <f>1-BF842/BG842</f>
        <v>0</v>
      </c>
      <c r="BI842">
        <v>0.5</v>
      </c>
      <c r="BJ842">
        <f>DI842</f>
        <v>0</v>
      </c>
      <c r="BK842">
        <f>L842</f>
        <v>0</v>
      </c>
      <c r="BL842">
        <f>BH842*BI842*BJ842</f>
        <v>0</v>
      </c>
      <c r="BM842">
        <f>(BK842-BC842)/BJ842</f>
        <v>0</v>
      </c>
      <c r="BN842">
        <f>(BA842-BG842)/BG842</f>
        <v>0</v>
      </c>
      <c r="BO842">
        <f>AZ842/(BB842+AZ842/BG842)</f>
        <v>0</v>
      </c>
      <c r="BP842" t="s">
        <v>437</v>
      </c>
      <c r="BQ842">
        <v>0</v>
      </c>
      <c r="BR842">
        <f>IF(BQ842&lt;&gt;0, BQ842, BO842)</f>
        <v>0</v>
      </c>
      <c r="BS842">
        <f>1-BR842/BG842</f>
        <v>0</v>
      </c>
      <c r="BT842">
        <f>(BG842-BF842)/(BG842-BR842)</f>
        <v>0</v>
      </c>
      <c r="BU842">
        <f>(BA842-BG842)/(BA842-BR842)</f>
        <v>0</v>
      </c>
      <c r="BV842">
        <f>(BG842-BF842)/(BG842-AZ842)</f>
        <v>0</v>
      </c>
      <c r="BW842">
        <f>(BA842-BG842)/(BA842-AZ842)</f>
        <v>0</v>
      </c>
      <c r="BX842">
        <f>(BT842*BR842/BF842)</f>
        <v>0</v>
      </c>
      <c r="BY842">
        <f>(1-BX842)</f>
        <v>0</v>
      </c>
      <c r="DH842">
        <f>$B$11*EG842+$C$11*EH842+$F$11*ES842*(1-EV842)</f>
        <v>0</v>
      </c>
      <c r="DI842">
        <f>DH842*DJ842</f>
        <v>0</v>
      </c>
      <c r="DJ842">
        <f>($B$11*$D$9+$C$11*$D$9+$F$11*((FF842+EX842)/MAX(FF842+EX842+FG842, 0.1)*$I$9+FG842/MAX(FF842+EX842+FG842, 0.1)*$J$9))/($B$11+$C$11+$F$11)</f>
        <v>0</v>
      </c>
      <c r="DK842">
        <f>($B$11*$K$9+$C$11*$K$9+$F$11*((FF842+EX842)/MAX(FF842+EX842+FG842, 0.1)*$P$9+FG842/MAX(FF842+EX842+FG842, 0.1)*$Q$9))/($B$11+$C$11+$F$11)</f>
        <v>0</v>
      </c>
      <c r="DL842">
        <v>6</v>
      </c>
      <c r="DM842">
        <v>0.5</v>
      </c>
      <c r="DN842" t="s">
        <v>438</v>
      </c>
      <c r="DO842">
        <v>2</v>
      </c>
      <c r="DP842" t="b">
        <v>1</v>
      </c>
      <c r="DQ842">
        <v>1761422115.84615</v>
      </c>
      <c r="DR842">
        <v>868.813</v>
      </c>
      <c r="DS842">
        <v>926.798692307692</v>
      </c>
      <c r="DT842">
        <v>45.1219538461539</v>
      </c>
      <c r="DU842">
        <v>25.7402076923077</v>
      </c>
      <c r="DV842">
        <v>867.715769230769</v>
      </c>
      <c r="DW842">
        <v>45.1660846153846</v>
      </c>
      <c r="DX842">
        <v>500.011615384615</v>
      </c>
      <c r="DY842">
        <v>90.1957923076923</v>
      </c>
      <c r="DZ842">
        <v>0.0357628076923077</v>
      </c>
      <c r="EA842">
        <v>44.0820923076923</v>
      </c>
      <c r="EB842">
        <v>42.0397923076923</v>
      </c>
      <c r="EC842">
        <v>999.9</v>
      </c>
      <c r="ED842">
        <v>0</v>
      </c>
      <c r="EE842">
        <v>0</v>
      </c>
      <c r="EF842">
        <v>9990.28461538461</v>
      </c>
      <c r="EG842">
        <v>0</v>
      </c>
      <c r="EH842">
        <v>1261.49846153846</v>
      </c>
      <c r="EI842">
        <v>-57.9855230769231</v>
      </c>
      <c r="EJ842">
        <v>909.867692307692</v>
      </c>
      <c r="EK842">
        <v>951.284923076923</v>
      </c>
      <c r="EL842">
        <v>19.3817692307692</v>
      </c>
      <c r="EM842">
        <v>926.798692307692</v>
      </c>
      <c r="EN842">
        <v>25.7402076923077</v>
      </c>
      <c r="EO842">
        <v>4.06981307692308</v>
      </c>
      <c r="EP842">
        <v>2.32165846153846</v>
      </c>
      <c r="EQ842">
        <v>29.2053615384615</v>
      </c>
      <c r="ER842">
        <v>19.8274615384615</v>
      </c>
      <c r="ES842">
        <v>1199.99461538462</v>
      </c>
      <c r="ET842">
        <v>0.966997</v>
      </c>
      <c r="EU842">
        <v>0.0330030615384615</v>
      </c>
      <c r="EV842">
        <v>0</v>
      </c>
      <c r="EW842">
        <v>1176.55461538462</v>
      </c>
      <c r="EX842">
        <v>5.00059</v>
      </c>
      <c r="EY842">
        <v>14992.9846153846</v>
      </c>
      <c r="EZ842">
        <v>10358.6923076923</v>
      </c>
      <c r="FA842">
        <v>58.1822307692308</v>
      </c>
      <c r="FB842">
        <v>59.5910769230769</v>
      </c>
      <c r="FC842">
        <v>58.2881538461538</v>
      </c>
      <c r="FD842">
        <v>59.2643076923077</v>
      </c>
      <c r="FE842">
        <v>59.2833846153846</v>
      </c>
      <c r="FF842">
        <v>1155.55461538462</v>
      </c>
      <c r="FG842">
        <v>39.44</v>
      </c>
      <c r="FH842">
        <v>0</v>
      </c>
      <c r="FI842">
        <v>1761422084.5</v>
      </c>
      <c r="FJ842">
        <v>0</v>
      </c>
      <c r="FK842">
        <v>1176.64423076923</v>
      </c>
      <c r="FL842">
        <v>2.55213675851967</v>
      </c>
      <c r="FM842">
        <v>50.1641024207854</v>
      </c>
      <c r="FN842">
        <v>14993.6961538462</v>
      </c>
      <c r="FO842">
        <v>15</v>
      </c>
      <c r="FP842">
        <v>0</v>
      </c>
      <c r="FQ842" t="s">
        <v>439</v>
      </c>
      <c r="FR842">
        <v>0</v>
      </c>
      <c r="FS842">
        <v>0</v>
      </c>
      <c r="FT842">
        <v>0</v>
      </c>
      <c r="FU842">
        <v>0</v>
      </c>
      <c r="FV842">
        <v>0</v>
      </c>
      <c r="FW842">
        <v>0</v>
      </c>
      <c r="FX842">
        <v>0</v>
      </c>
      <c r="FY842">
        <v>0</v>
      </c>
      <c r="FZ842">
        <v>0</v>
      </c>
      <c r="GA842">
        <v>0</v>
      </c>
      <c r="GB842">
        <v>0</v>
      </c>
      <c r="GC842">
        <v>-57.924505</v>
      </c>
      <c r="GD842">
        <v>-4.01089172932344</v>
      </c>
      <c r="GE842">
        <v>0.710114010194842</v>
      </c>
      <c r="GF842">
        <v>0</v>
      </c>
      <c r="GG842">
        <v>1176.48323529412</v>
      </c>
      <c r="GH842">
        <v>2.38609626180153</v>
      </c>
      <c r="GI842">
        <v>0.307539768717092</v>
      </c>
      <c r="GJ842">
        <v>-1</v>
      </c>
      <c r="GK842">
        <v>19.393995</v>
      </c>
      <c r="GL842">
        <v>-0.311941353383478</v>
      </c>
      <c r="GM842">
        <v>0.030219273237456</v>
      </c>
      <c r="GN842">
        <v>0</v>
      </c>
      <c r="GO842">
        <v>0</v>
      </c>
      <c r="GP842">
        <v>2</v>
      </c>
      <c r="GQ842" t="s">
        <v>473</v>
      </c>
      <c r="GR842">
        <v>3.128</v>
      </c>
      <c r="GS842">
        <v>2.71339</v>
      </c>
      <c r="GT842">
        <v>0.146861</v>
      </c>
      <c r="GU842">
        <v>0.153106</v>
      </c>
      <c r="GV842">
        <v>0.153801</v>
      </c>
      <c r="GW842">
        <v>0.103598</v>
      </c>
      <c r="GX842">
        <v>30864.4</v>
      </c>
      <c r="GY842">
        <v>32457.6</v>
      </c>
      <c r="GZ842">
        <v>32847.3</v>
      </c>
      <c r="HA842">
        <v>34819.5</v>
      </c>
      <c r="HB842">
        <v>39733.9</v>
      </c>
      <c r="HC842">
        <v>44989.5</v>
      </c>
      <c r="HD842">
        <v>51562.4</v>
      </c>
      <c r="HE842">
        <v>55814.7</v>
      </c>
      <c r="HF842">
        <v>1.72033</v>
      </c>
      <c r="HG842">
        <v>1.57205</v>
      </c>
      <c r="HH842">
        <v>-0.109255</v>
      </c>
      <c r="HI842">
        <v>0</v>
      </c>
      <c r="HJ842">
        <v>43.7799</v>
      </c>
      <c r="HK842">
        <v>999.9</v>
      </c>
      <c r="HL842">
        <v>55.506</v>
      </c>
      <c r="HM842">
        <v>30.393</v>
      </c>
      <c r="HN842">
        <v>26.8173</v>
      </c>
      <c r="HO842">
        <v>60.4498</v>
      </c>
      <c r="HP842">
        <v>41.4343</v>
      </c>
      <c r="HQ842">
        <v>1</v>
      </c>
      <c r="HR842">
        <v>1.96833</v>
      </c>
      <c r="HS842">
        <v>4.5489</v>
      </c>
      <c r="HT842">
        <v>20.0665</v>
      </c>
      <c r="HU842">
        <v>5.18794</v>
      </c>
      <c r="HV842">
        <v>12.0159</v>
      </c>
      <c r="HW842">
        <v>4.9709</v>
      </c>
      <c r="HX842">
        <v>3.295</v>
      </c>
      <c r="HY842">
        <v>9999</v>
      </c>
      <c r="HZ842">
        <v>9999</v>
      </c>
      <c r="IA842">
        <v>999.9</v>
      </c>
      <c r="IB842">
        <v>9999</v>
      </c>
      <c r="IC842">
        <v>1.86325</v>
      </c>
      <c r="ID842">
        <v>1.86813</v>
      </c>
      <c r="IE842">
        <v>1.86787</v>
      </c>
      <c r="IF842">
        <v>1.86905</v>
      </c>
      <c r="IG842">
        <v>1.86981</v>
      </c>
      <c r="IH842">
        <v>1.86593</v>
      </c>
      <c r="II842">
        <v>1.86695</v>
      </c>
      <c r="IJ842">
        <v>1.86843</v>
      </c>
      <c r="IK842">
        <v>5</v>
      </c>
      <c r="IL842">
        <v>0</v>
      </c>
      <c r="IM842">
        <v>0</v>
      </c>
      <c r="IN842">
        <v>0</v>
      </c>
      <c r="IO842" t="s">
        <v>441</v>
      </c>
      <c r="IP842" t="s">
        <v>442</v>
      </c>
      <c r="IQ842" t="s">
        <v>443</v>
      </c>
      <c r="IR842" t="s">
        <v>443</v>
      </c>
      <c r="IS842" t="s">
        <v>443</v>
      </c>
      <c r="IT842" t="s">
        <v>443</v>
      </c>
      <c r="IU842">
        <v>0</v>
      </c>
      <c r="IV842">
        <v>100</v>
      </c>
      <c r="IW842">
        <v>100</v>
      </c>
      <c r="IX842">
        <v>1.097</v>
      </c>
      <c r="IY842">
        <v>-0.0441</v>
      </c>
      <c r="IZ842">
        <v>1.09748391826392</v>
      </c>
      <c r="JA842">
        <v>0</v>
      </c>
      <c r="JB842">
        <v>0</v>
      </c>
      <c r="JC842">
        <v>0</v>
      </c>
      <c r="JD842">
        <v>-0.0441141096964596</v>
      </c>
      <c r="JE842">
        <v>0</v>
      </c>
      <c r="JF842">
        <v>0</v>
      </c>
      <c r="JG842">
        <v>0</v>
      </c>
      <c r="JH842">
        <v>5</v>
      </c>
      <c r="JI842">
        <v>2273</v>
      </c>
      <c r="JJ842">
        <v>0</v>
      </c>
      <c r="JK842">
        <v>25</v>
      </c>
      <c r="JL842">
        <v>29357035.4</v>
      </c>
      <c r="JM842">
        <v>29357035.4</v>
      </c>
      <c r="JN842">
        <v>1.98608</v>
      </c>
      <c r="JO842">
        <v>2.62207</v>
      </c>
      <c r="JP842">
        <v>1.54785</v>
      </c>
      <c r="JQ842">
        <v>2.31445</v>
      </c>
      <c r="JR842">
        <v>1.64551</v>
      </c>
      <c r="JS842">
        <v>2.31812</v>
      </c>
      <c r="JT842">
        <v>34.2814</v>
      </c>
      <c r="JU842">
        <v>24.1663</v>
      </c>
      <c r="JV842">
        <v>18</v>
      </c>
      <c r="JW842">
        <v>497.879</v>
      </c>
      <c r="JX842">
        <v>391.901</v>
      </c>
      <c r="JY842">
        <v>38.474</v>
      </c>
      <c r="JZ842">
        <v>49.7443</v>
      </c>
      <c r="KA842">
        <v>30.0014</v>
      </c>
      <c r="KB842">
        <v>49.3445</v>
      </c>
      <c r="KC842">
        <v>49.2085</v>
      </c>
      <c r="KD842">
        <v>39.7623</v>
      </c>
      <c r="KE842">
        <v>0</v>
      </c>
      <c r="KF842">
        <v>100</v>
      </c>
      <c r="KG842">
        <v>38.462</v>
      </c>
      <c r="KH842">
        <v>974.715</v>
      </c>
      <c r="KI842">
        <v>26.2864</v>
      </c>
      <c r="KJ842">
        <v>93.5018</v>
      </c>
      <c r="KK842">
        <v>90.3289</v>
      </c>
    </row>
    <row r="843" spans="1:297">
      <c r="A843">
        <v>827</v>
      </c>
      <c r="B843">
        <v>1761422129</v>
      </c>
      <c r="C843">
        <v>13948</v>
      </c>
      <c r="D843" t="s">
        <v>2104</v>
      </c>
      <c r="E843" t="s">
        <v>2105</v>
      </c>
      <c r="F843">
        <v>5</v>
      </c>
      <c r="G843" t="s">
        <v>1989</v>
      </c>
      <c r="H843" t="s">
        <v>436</v>
      </c>
      <c r="I843">
        <v>1761422120.84615</v>
      </c>
      <c r="J843">
        <f>(K843)/1000</f>
        <v>0</v>
      </c>
      <c r="K843">
        <f>IF(DP843, AN843, AH843)</f>
        <v>0</v>
      </c>
      <c r="L843">
        <f>IF(DP843, AI843, AG843)</f>
        <v>0</v>
      </c>
      <c r="M843">
        <f>DR843 - IF(AU843&gt;1, L843*DL843*100.0/(AW843), 0)</f>
        <v>0</v>
      </c>
      <c r="N843">
        <f>((T843-J843/2)*M843-L843)/(T843+J843/2)</f>
        <v>0</v>
      </c>
      <c r="O843">
        <f>N843*(DY843+DZ843)/1000.0</f>
        <v>0</v>
      </c>
      <c r="P843">
        <f>(DR843 - IF(AU843&gt;1, L843*DL843*100.0/(AW843), 0))*(DY843+DZ843)/1000.0</f>
        <v>0</v>
      </c>
      <c r="Q843">
        <f>2.0/((1/S843-1/R843)+SIGN(S843)*SQRT((1/S843-1/R843)*(1/S843-1/R843) + 4*DM843/((DM843+1)*(DM843+1))*(2*1/S843*1/R843-1/R843*1/R843)))</f>
        <v>0</v>
      </c>
      <c r="R843">
        <f>IF(LEFT(DN843,1)&lt;&gt;"0",IF(LEFT(DN843,1)="1",3.0,DO843),$D$5+$E$5*(EF843*DY843/($K$5*1000))+$F$5*(EF843*DY843/($K$5*1000))*MAX(MIN(DL843,$J$5),$I$5)*MAX(MIN(DL843,$J$5),$I$5)+$G$5*MAX(MIN(DL843,$J$5),$I$5)*(EF843*DY843/($K$5*1000))+$H$5*(EF843*DY843/($K$5*1000))*(EF843*DY843/($K$5*1000)))</f>
        <v>0</v>
      </c>
      <c r="S843">
        <f>J843*(1000-(1000*0.61365*exp(17.502*W843/(240.97+W843))/(DY843+DZ843)+DT843)/2)/(1000*0.61365*exp(17.502*W843/(240.97+W843))/(DY843+DZ843)-DT843)</f>
        <v>0</v>
      </c>
      <c r="T843">
        <f>1/((DM843+1)/(Q843/1.6)+1/(R843/1.37)) + DM843/((DM843+1)/(Q843/1.6) + DM843/(R843/1.37))</f>
        <v>0</v>
      </c>
      <c r="U843">
        <f>(DH843*DK843)</f>
        <v>0</v>
      </c>
      <c r="V843">
        <f>(EA843+(U843+2*0.95*5.67E-8*(((EA843+$B$7)+273)^4-(EA843+273)^4)-44100*J843)/(1.84*29.3*R843+8*0.95*5.67E-8*(EA843+273)^3))</f>
        <v>0</v>
      </c>
      <c r="W843">
        <f>($C$7*EB843+$D$7*EC843+$E$7*V843)</f>
        <v>0</v>
      </c>
      <c r="X843">
        <f>0.61365*exp(17.502*W843/(240.97+W843))</f>
        <v>0</v>
      </c>
      <c r="Y843">
        <f>(Z843/AA843*100)</f>
        <v>0</v>
      </c>
      <c r="Z843">
        <f>DT843*(DY843+DZ843)/1000</f>
        <v>0</v>
      </c>
      <c r="AA843">
        <f>0.61365*exp(17.502*EA843/(240.97+EA843))</f>
        <v>0</v>
      </c>
      <c r="AB843">
        <f>(X843-DT843*(DY843+DZ843)/1000)</f>
        <v>0</v>
      </c>
      <c r="AC843">
        <f>(-J843*44100)</f>
        <v>0</v>
      </c>
      <c r="AD843">
        <f>2*29.3*R843*0.92*(EA843-W843)</f>
        <v>0</v>
      </c>
      <c r="AE843">
        <f>2*0.95*5.67E-8*(((EA843+$B$7)+273)^4-(W843+273)^4)</f>
        <v>0</v>
      </c>
      <c r="AF843">
        <f>U843+AE843+AC843+AD843</f>
        <v>0</v>
      </c>
      <c r="AG843">
        <f>DX843*AU843*(DS843-DR843*(1000-AU843*DU843)/(1000-AU843*DT843))/(100*DL843)</f>
        <v>0</v>
      </c>
      <c r="AH843">
        <f>1000*DX843*AU843*(DT843-DU843)/(100*DL843*(1000-AU843*DT843))</f>
        <v>0</v>
      </c>
      <c r="AI843">
        <f>(AJ843 - AK843 - DY843*1E3/(8.314*(EA843+273.15)) * AM843/DX843 * AL843) * DX843/(100*DL843) * (1000 - DU843)/1000</f>
        <v>0</v>
      </c>
      <c r="AJ843">
        <v>986.23539599074</v>
      </c>
      <c r="AK843">
        <v>951.829533333333</v>
      </c>
      <c r="AL843">
        <v>3.5602777627343</v>
      </c>
      <c r="AM843">
        <v>65.5647914512343</v>
      </c>
      <c r="AN843">
        <f>(AP843 - AO843 + DY843*1E3/(8.314*(EA843+273.15)) * AR843/DX843 * AQ843) * DX843/(100*DL843) * 1000/(1000 - AP843)</f>
        <v>0</v>
      </c>
      <c r="AO843">
        <v>25.7460754893072</v>
      </c>
      <c r="AP843">
        <v>45.0659248484848</v>
      </c>
      <c r="AQ843">
        <v>-0.00142246769671131</v>
      </c>
      <c r="AR843">
        <v>111.014895509676</v>
      </c>
      <c r="AS843">
        <v>0</v>
      </c>
      <c r="AT843">
        <v>0</v>
      </c>
      <c r="AU843">
        <f>IF(AS843*$H$13&gt;=AW843,1.0,(AW843/(AW843-AS843*$H$13)))</f>
        <v>0</v>
      </c>
      <c r="AV843">
        <f>(AU843-1)*100</f>
        <v>0</v>
      </c>
      <c r="AW843">
        <f>MAX(0,($B$13+$C$13*EF843)/(1+$D$13*EF843)*DY843/(EA843+273)*$E$13)</f>
        <v>0</v>
      </c>
      <c r="AX843" t="s">
        <v>437</v>
      </c>
      <c r="AY843" t="s">
        <v>437</v>
      </c>
      <c r="AZ843">
        <v>0</v>
      </c>
      <c r="BA843">
        <v>0</v>
      </c>
      <c r="BB843">
        <f>1-AZ843/BA843</f>
        <v>0</v>
      </c>
      <c r="BC843">
        <v>0</v>
      </c>
      <c r="BD843" t="s">
        <v>437</v>
      </c>
      <c r="BE843" t="s">
        <v>437</v>
      </c>
      <c r="BF843">
        <v>0</v>
      </c>
      <c r="BG843">
        <v>0</v>
      </c>
      <c r="BH843">
        <f>1-BF843/BG843</f>
        <v>0</v>
      </c>
      <c r="BI843">
        <v>0.5</v>
      </c>
      <c r="BJ843">
        <f>DI843</f>
        <v>0</v>
      </c>
      <c r="BK843">
        <f>L843</f>
        <v>0</v>
      </c>
      <c r="BL843">
        <f>BH843*BI843*BJ843</f>
        <v>0</v>
      </c>
      <c r="BM843">
        <f>(BK843-BC843)/BJ843</f>
        <v>0</v>
      </c>
      <c r="BN843">
        <f>(BA843-BG843)/BG843</f>
        <v>0</v>
      </c>
      <c r="BO843">
        <f>AZ843/(BB843+AZ843/BG843)</f>
        <v>0</v>
      </c>
      <c r="BP843" t="s">
        <v>437</v>
      </c>
      <c r="BQ843">
        <v>0</v>
      </c>
      <c r="BR843">
        <f>IF(BQ843&lt;&gt;0, BQ843, BO843)</f>
        <v>0</v>
      </c>
      <c r="BS843">
        <f>1-BR843/BG843</f>
        <v>0</v>
      </c>
      <c r="BT843">
        <f>(BG843-BF843)/(BG843-BR843)</f>
        <v>0</v>
      </c>
      <c r="BU843">
        <f>(BA843-BG843)/(BA843-BR843)</f>
        <v>0</v>
      </c>
      <c r="BV843">
        <f>(BG843-BF843)/(BG843-AZ843)</f>
        <v>0</v>
      </c>
      <c r="BW843">
        <f>(BA843-BG843)/(BA843-AZ843)</f>
        <v>0</v>
      </c>
      <c r="BX843">
        <f>(BT843*BR843/BF843)</f>
        <v>0</v>
      </c>
      <c r="BY843">
        <f>(1-BX843)</f>
        <v>0</v>
      </c>
      <c r="DH843">
        <f>$B$11*EG843+$C$11*EH843+$F$11*ES843*(1-EV843)</f>
        <v>0</v>
      </c>
      <c r="DI843">
        <f>DH843*DJ843</f>
        <v>0</v>
      </c>
      <c r="DJ843">
        <f>($B$11*$D$9+$C$11*$D$9+$F$11*((FF843+EX843)/MAX(FF843+EX843+FG843, 0.1)*$I$9+FG843/MAX(FF843+EX843+FG843, 0.1)*$J$9))/($B$11+$C$11+$F$11)</f>
        <v>0</v>
      </c>
      <c r="DK843">
        <f>($B$11*$K$9+$C$11*$K$9+$F$11*((FF843+EX843)/MAX(FF843+EX843+FG843, 0.1)*$P$9+FG843/MAX(FF843+EX843+FG843, 0.1)*$Q$9))/($B$11+$C$11+$F$11)</f>
        <v>0</v>
      </c>
      <c r="DL843">
        <v>6</v>
      </c>
      <c r="DM843">
        <v>0.5</v>
      </c>
      <c r="DN843" t="s">
        <v>438</v>
      </c>
      <c r="DO843">
        <v>2</v>
      </c>
      <c r="DP843" t="b">
        <v>1</v>
      </c>
      <c r="DQ843">
        <v>1761422120.84615</v>
      </c>
      <c r="DR843">
        <v>885.184769230769</v>
      </c>
      <c r="DS843">
        <v>944.040076923077</v>
      </c>
      <c r="DT843">
        <v>45.0981230769231</v>
      </c>
      <c r="DU843">
        <v>25.7426307692308</v>
      </c>
      <c r="DV843">
        <v>884.087307692308</v>
      </c>
      <c r="DW843">
        <v>45.1422461538462</v>
      </c>
      <c r="DX843">
        <v>500.008153846154</v>
      </c>
      <c r="DY843">
        <v>90.1963076923077</v>
      </c>
      <c r="DZ843">
        <v>0.0357209692307692</v>
      </c>
      <c r="EA843">
        <v>44.0721384615385</v>
      </c>
      <c r="EB843">
        <v>42.0360230769231</v>
      </c>
      <c r="EC843">
        <v>999.9</v>
      </c>
      <c r="ED843">
        <v>0</v>
      </c>
      <c r="EE843">
        <v>0</v>
      </c>
      <c r="EF843">
        <v>9993.69846153846</v>
      </c>
      <c r="EG843">
        <v>0</v>
      </c>
      <c r="EH843">
        <v>1261.42538461538</v>
      </c>
      <c r="EI843">
        <v>-58.8552692307692</v>
      </c>
      <c r="EJ843">
        <v>926.989692307692</v>
      </c>
      <c r="EK843">
        <v>968.984153846154</v>
      </c>
      <c r="EL843">
        <v>19.3555076923077</v>
      </c>
      <c r="EM843">
        <v>944.040076923077</v>
      </c>
      <c r="EN843">
        <v>25.7426307692308</v>
      </c>
      <c r="EO843">
        <v>4.06768615384615</v>
      </c>
      <c r="EP843">
        <v>2.32189</v>
      </c>
      <c r="EQ843">
        <v>29.1963153846154</v>
      </c>
      <c r="ER843">
        <v>19.8290692307692</v>
      </c>
      <c r="ES843">
        <v>1200.03307692308</v>
      </c>
      <c r="ET843">
        <v>0.966998307692308</v>
      </c>
      <c r="EU843">
        <v>0.0330017692307692</v>
      </c>
      <c r="EV843">
        <v>0</v>
      </c>
      <c r="EW843">
        <v>1176.81692307692</v>
      </c>
      <c r="EX843">
        <v>5.00059</v>
      </c>
      <c r="EY843">
        <v>14997.4153846154</v>
      </c>
      <c r="EZ843">
        <v>10359.0307692308</v>
      </c>
      <c r="FA843">
        <v>58.1918461538462</v>
      </c>
      <c r="FB843">
        <v>59.6104615384615</v>
      </c>
      <c r="FC843">
        <v>58.3072307692308</v>
      </c>
      <c r="FD843">
        <v>59.2833846153846</v>
      </c>
      <c r="FE843">
        <v>59.2976923076923</v>
      </c>
      <c r="FF843">
        <v>1155.59307692308</v>
      </c>
      <c r="FG843">
        <v>39.44</v>
      </c>
      <c r="FH843">
        <v>0</v>
      </c>
      <c r="FI843">
        <v>1761422089.3</v>
      </c>
      <c r="FJ843">
        <v>0</v>
      </c>
      <c r="FK843">
        <v>1176.87846153846</v>
      </c>
      <c r="FL843">
        <v>2.4102564368303</v>
      </c>
      <c r="FM843">
        <v>52.030769175014</v>
      </c>
      <c r="FN843">
        <v>14997.6346153846</v>
      </c>
      <c r="FO843">
        <v>15</v>
      </c>
      <c r="FP843">
        <v>0</v>
      </c>
      <c r="FQ843" t="s">
        <v>439</v>
      </c>
      <c r="FR843">
        <v>0</v>
      </c>
      <c r="FS843">
        <v>0</v>
      </c>
      <c r="FT843">
        <v>0</v>
      </c>
      <c r="FU843">
        <v>0</v>
      </c>
      <c r="FV843">
        <v>0</v>
      </c>
      <c r="FW843">
        <v>0</v>
      </c>
      <c r="FX843">
        <v>0</v>
      </c>
      <c r="FY843">
        <v>0</v>
      </c>
      <c r="FZ843">
        <v>0</v>
      </c>
      <c r="GA843">
        <v>0</v>
      </c>
      <c r="GB843">
        <v>0</v>
      </c>
      <c r="GC843">
        <v>-58.3983047619048</v>
      </c>
      <c r="GD843">
        <v>-8.55997402597408</v>
      </c>
      <c r="GE843">
        <v>1.04476726798988</v>
      </c>
      <c r="GF843">
        <v>0</v>
      </c>
      <c r="GG843">
        <v>1176.72441176471</v>
      </c>
      <c r="GH843">
        <v>2.83712758839996</v>
      </c>
      <c r="GI843">
        <v>0.346080500465954</v>
      </c>
      <c r="GJ843">
        <v>-1</v>
      </c>
      <c r="GK843">
        <v>19.3700476190476</v>
      </c>
      <c r="GL843">
        <v>-0.322051948051936</v>
      </c>
      <c r="GM843">
        <v>0.0327006424729027</v>
      </c>
      <c r="GN843">
        <v>0</v>
      </c>
      <c r="GO843">
        <v>0</v>
      </c>
      <c r="GP843">
        <v>2</v>
      </c>
      <c r="GQ843" t="s">
        <v>473</v>
      </c>
      <c r="GR843">
        <v>3.12802</v>
      </c>
      <c r="GS843">
        <v>2.7139</v>
      </c>
      <c r="GT843">
        <v>0.148702</v>
      </c>
      <c r="GU843">
        <v>0.154789</v>
      </c>
      <c r="GV843">
        <v>0.15376</v>
      </c>
      <c r="GW843">
        <v>0.103605</v>
      </c>
      <c r="GX843">
        <v>30796.8</v>
      </c>
      <c r="GY843">
        <v>32391.1</v>
      </c>
      <c r="GZ843">
        <v>32846.6</v>
      </c>
      <c r="HA843">
        <v>34817.8</v>
      </c>
      <c r="HB843">
        <v>39735.3</v>
      </c>
      <c r="HC843">
        <v>44987.3</v>
      </c>
      <c r="HD843">
        <v>51561.5</v>
      </c>
      <c r="HE843">
        <v>55812.1</v>
      </c>
      <c r="HF843">
        <v>1.7201</v>
      </c>
      <c r="HG843">
        <v>1.57197</v>
      </c>
      <c r="HH843">
        <v>-0.110157</v>
      </c>
      <c r="HI843">
        <v>0</v>
      </c>
      <c r="HJ843">
        <v>43.7922</v>
      </c>
      <c r="HK843">
        <v>999.9</v>
      </c>
      <c r="HL843">
        <v>55.506</v>
      </c>
      <c r="HM843">
        <v>30.393</v>
      </c>
      <c r="HN843">
        <v>26.8165</v>
      </c>
      <c r="HO843">
        <v>60.4598</v>
      </c>
      <c r="HP843">
        <v>41.3421</v>
      </c>
      <c r="HQ843">
        <v>1</v>
      </c>
      <c r="HR843">
        <v>1.96965</v>
      </c>
      <c r="HS843">
        <v>4.56194</v>
      </c>
      <c r="HT843">
        <v>20.0662</v>
      </c>
      <c r="HU843">
        <v>5.18914</v>
      </c>
      <c r="HV843">
        <v>12.0159</v>
      </c>
      <c r="HW843">
        <v>4.9705</v>
      </c>
      <c r="HX843">
        <v>3.29497</v>
      </c>
      <c r="HY843">
        <v>9999</v>
      </c>
      <c r="HZ843">
        <v>9999</v>
      </c>
      <c r="IA843">
        <v>999.9</v>
      </c>
      <c r="IB843">
        <v>9999</v>
      </c>
      <c r="IC843">
        <v>1.86324</v>
      </c>
      <c r="ID843">
        <v>1.86812</v>
      </c>
      <c r="IE843">
        <v>1.86786</v>
      </c>
      <c r="IF843">
        <v>1.86905</v>
      </c>
      <c r="IG843">
        <v>1.86982</v>
      </c>
      <c r="IH843">
        <v>1.86588</v>
      </c>
      <c r="II843">
        <v>1.86693</v>
      </c>
      <c r="IJ843">
        <v>1.8684</v>
      </c>
      <c r="IK843">
        <v>5</v>
      </c>
      <c r="IL843">
        <v>0</v>
      </c>
      <c r="IM843">
        <v>0</v>
      </c>
      <c r="IN843">
        <v>0</v>
      </c>
      <c r="IO843" t="s">
        <v>441</v>
      </c>
      <c r="IP843" t="s">
        <v>442</v>
      </c>
      <c r="IQ843" t="s">
        <v>443</v>
      </c>
      <c r="IR843" t="s">
        <v>443</v>
      </c>
      <c r="IS843" t="s">
        <v>443</v>
      </c>
      <c r="IT843" t="s">
        <v>443</v>
      </c>
      <c r="IU843">
        <v>0</v>
      </c>
      <c r="IV843">
        <v>100</v>
      </c>
      <c r="IW843">
        <v>100</v>
      </c>
      <c r="IX843">
        <v>1.097</v>
      </c>
      <c r="IY843">
        <v>-0.0441</v>
      </c>
      <c r="IZ843">
        <v>1.09748391826392</v>
      </c>
      <c r="JA843">
        <v>0</v>
      </c>
      <c r="JB843">
        <v>0</v>
      </c>
      <c r="JC843">
        <v>0</v>
      </c>
      <c r="JD843">
        <v>-0.0441141096964596</v>
      </c>
      <c r="JE843">
        <v>0</v>
      </c>
      <c r="JF843">
        <v>0</v>
      </c>
      <c r="JG843">
        <v>0</v>
      </c>
      <c r="JH843">
        <v>5</v>
      </c>
      <c r="JI843">
        <v>2273</v>
      </c>
      <c r="JJ843">
        <v>0</v>
      </c>
      <c r="JK843">
        <v>25</v>
      </c>
      <c r="JL843">
        <v>29357035.5</v>
      </c>
      <c r="JM843">
        <v>29357035.5</v>
      </c>
      <c r="JN843">
        <v>2.01172</v>
      </c>
      <c r="JO843">
        <v>2.62207</v>
      </c>
      <c r="JP843">
        <v>1.54785</v>
      </c>
      <c r="JQ843">
        <v>2.31445</v>
      </c>
      <c r="JR843">
        <v>1.64673</v>
      </c>
      <c r="JS843">
        <v>2.24854</v>
      </c>
      <c r="JT843">
        <v>34.2814</v>
      </c>
      <c r="JU843">
        <v>24.1575</v>
      </c>
      <c r="JV843">
        <v>18</v>
      </c>
      <c r="JW843">
        <v>497.766</v>
      </c>
      <c r="JX843">
        <v>391.887</v>
      </c>
      <c r="JY843">
        <v>38.4417</v>
      </c>
      <c r="JZ843">
        <v>49.7555</v>
      </c>
      <c r="KA843">
        <v>30.0014</v>
      </c>
      <c r="KB843">
        <v>49.3528</v>
      </c>
      <c r="KC843">
        <v>49.2153</v>
      </c>
      <c r="KD843">
        <v>40.2686</v>
      </c>
      <c r="KE843">
        <v>0</v>
      </c>
      <c r="KF843">
        <v>100</v>
      </c>
      <c r="KG843">
        <v>38.425</v>
      </c>
      <c r="KH843">
        <v>994.981</v>
      </c>
      <c r="KI843">
        <v>26.2864</v>
      </c>
      <c r="KJ843">
        <v>93.5</v>
      </c>
      <c r="KK843">
        <v>90.3246</v>
      </c>
    </row>
    <row r="844" spans="1:297">
      <c r="A844">
        <v>828</v>
      </c>
      <c r="B844">
        <v>1761422134</v>
      </c>
      <c r="C844">
        <v>13953</v>
      </c>
      <c r="D844" t="s">
        <v>2106</v>
      </c>
      <c r="E844" t="s">
        <v>2107</v>
      </c>
      <c r="F844">
        <v>5</v>
      </c>
      <c r="G844" t="s">
        <v>1989</v>
      </c>
      <c r="H844" t="s">
        <v>436</v>
      </c>
      <c r="I844">
        <v>1761422125.84615</v>
      </c>
      <c r="J844">
        <f>(K844)/1000</f>
        <v>0</v>
      </c>
      <c r="K844">
        <f>IF(DP844, AN844, AH844)</f>
        <v>0</v>
      </c>
      <c r="L844">
        <f>IF(DP844, AI844, AG844)</f>
        <v>0</v>
      </c>
      <c r="M844">
        <f>DR844 - IF(AU844&gt;1, L844*DL844*100.0/(AW844), 0)</f>
        <v>0</v>
      </c>
      <c r="N844">
        <f>((T844-J844/2)*M844-L844)/(T844+J844/2)</f>
        <v>0</v>
      </c>
      <c r="O844">
        <f>N844*(DY844+DZ844)/1000.0</f>
        <v>0</v>
      </c>
      <c r="P844">
        <f>(DR844 - IF(AU844&gt;1, L844*DL844*100.0/(AW844), 0))*(DY844+DZ844)/1000.0</f>
        <v>0</v>
      </c>
      <c r="Q844">
        <f>2.0/((1/S844-1/R844)+SIGN(S844)*SQRT((1/S844-1/R844)*(1/S844-1/R844) + 4*DM844/((DM844+1)*(DM844+1))*(2*1/S844*1/R844-1/R844*1/R844)))</f>
        <v>0</v>
      </c>
      <c r="R844">
        <f>IF(LEFT(DN844,1)&lt;&gt;"0",IF(LEFT(DN844,1)="1",3.0,DO844),$D$5+$E$5*(EF844*DY844/($K$5*1000))+$F$5*(EF844*DY844/($K$5*1000))*MAX(MIN(DL844,$J$5),$I$5)*MAX(MIN(DL844,$J$5),$I$5)+$G$5*MAX(MIN(DL844,$J$5),$I$5)*(EF844*DY844/($K$5*1000))+$H$5*(EF844*DY844/($K$5*1000))*(EF844*DY844/($K$5*1000)))</f>
        <v>0</v>
      </c>
      <c r="S844">
        <f>J844*(1000-(1000*0.61365*exp(17.502*W844/(240.97+W844))/(DY844+DZ844)+DT844)/2)/(1000*0.61365*exp(17.502*W844/(240.97+W844))/(DY844+DZ844)-DT844)</f>
        <v>0</v>
      </c>
      <c r="T844">
        <f>1/((DM844+1)/(Q844/1.6)+1/(R844/1.37)) + DM844/((DM844+1)/(Q844/1.6) + DM844/(R844/1.37))</f>
        <v>0</v>
      </c>
      <c r="U844">
        <f>(DH844*DK844)</f>
        <v>0</v>
      </c>
      <c r="V844">
        <f>(EA844+(U844+2*0.95*5.67E-8*(((EA844+$B$7)+273)^4-(EA844+273)^4)-44100*J844)/(1.84*29.3*R844+8*0.95*5.67E-8*(EA844+273)^3))</f>
        <v>0</v>
      </c>
      <c r="W844">
        <f>($C$7*EB844+$D$7*EC844+$E$7*V844)</f>
        <v>0</v>
      </c>
      <c r="X844">
        <f>0.61365*exp(17.502*W844/(240.97+W844))</f>
        <v>0</v>
      </c>
      <c r="Y844">
        <f>(Z844/AA844*100)</f>
        <v>0</v>
      </c>
      <c r="Z844">
        <f>DT844*(DY844+DZ844)/1000</f>
        <v>0</v>
      </c>
      <c r="AA844">
        <f>0.61365*exp(17.502*EA844/(240.97+EA844))</f>
        <v>0</v>
      </c>
      <c r="AB844">
        <f>(X844-DT844*(DY844+DZ844)/1000)</f>
        <v>0</v>
      </c>
      <c r="AC844">
        <f>(-J844*44100)</f>
        <v>0</v>
      </c>
      <c r="AD844">
        <f>2*29.3*R844*0.92*(EA844-W844)</f>
        <v>0</v>
      </c>
      <c r="AE844">
        <f>2*0.95*5.67E-8*(((EA844+$B$7)+273)^4-(W844+273)^4)</f>
        <v>0</v>
      </c>
      <c r="AF844">
        <f>U844+AE844+AC844+AD844</f>
        <v>0</v>
      </c>
      <c r="AG844">
        <f>DX844*AU844*(DS844-DR844*(1000-AU844*DU844)/(1000-AU844*DT844))/(100*DL844)</f>
        <v>0</v>
      </c>
      <c r="AH844">
        <f>1000*DX844*AU844*(DT844-DU844)/(100*DL844*(1000-AU844*DT844))</f>
        <v>0</v>
      </c>
      <c r="AI844">
        <f>(AJ844 - AK844 - DY844*1E3/(8.314*(EA844+273.15)) * AM844/DX844 * AL844) * DX844/(100*DL844) * (1000 - DU844)/1000</f>
        <v>0</v>
      </c>
      <c r="AJ844">
        <v>1002.39181062996</v>
      </c>
      <c r="AK844">
        <v>968.454018181818</v>
      </c>
      <c r="AL844">
        <v>3.30604009911472</v>
      </c>
      <c r="AM844">
        <v>65.5647914512343</v>
      </c>
      <c r="AN844">
        <f>(AP844 - AO844 + DY844*1E3/(8.314*(EA844+273.15)) * AR844/DX844 * AQ844) * DX844/(100*DL844) * 1000/(1000 - AP844)</f>
        <v>0</v>
      </c>
      <c r="AO844">
        <v>25.7490965639577</v>
      </c>
      <c r="AP844">
        <v>45.0367503030303</v>
      </c>
      <c r="AQ844">
        <v>-0.00694811999676416</v>
      </c>
      <c r="AR844">
        <v>111.014895509676</v>
      </c>
      <c r="AS844">
        <v>0</v>
      </c>
      <c r="AT844">
        <v>0</v>
      </c>
      <c r="AU844">
        <f>IF(AS844*$H$13&gt;=AW844,1.0,(AW844/(AW844-AS844*$H$13)))</f>
        <v>0</v>
      </c>
      <c r="AV844">
        <f>(AU844-1)*100</f>
        <v>0</v>
      </c>
      <c r="AW844">
        <f>MAX(0,($B$13+$C$13*EF844)/(1+$D$13*EF844)*DY844/(EA844+273)*$E$13)</f>
        <v>0</v>
      </c>
      <c r="AX844" t="s">
        <v>437</v>
      </c>
      <c r="AY844" t="s">
        <v>437</v>
      </c>
      <c r="AZ844">
        <v>0</v>
      </c>
      <c r="BA844">
        <v>0</v>
      </c>
      <c r="BB844">
        <f>1-AZ844/BA844</f>
        <v>0</v>
      </c>
      <c r="BC844">
        <v>0</v>
      </c>
      <c r="BD844" t="s">
        <v>437</v>
      </c>
      <c r="BE844" t="s">
        <v>437</v>
      </c>
      <c r="BF844">
        <v>0</v>
      </c>
      <c r="BG844">
        <v>0</v>
      </c>
      <c r="BH844">
        <f>1-BF844/BG844</f>
        <v>0</v>
      </c>
      <c r="BI844">
        <v>0.5</v>
      </c>
      <c r="BJ844">
        <f>DI844</f>
        <v>0</v>
      </c>
      <c r="BK844">
        <f>L844</f>
        <v>0</v>
      </c>
      <c r="BL844">
        <f>BH844*BI844*BJ844</f>
        <v>0</v>
      </c>
      <c r="BM844">
        <f>(BK844-BC844)/BJ844</f>
        <v>0</v>
      </c>
      <c r="BN844">
        <f>(BA844-BG844)/BG844</f>
        <v>0</v>
      </c>
      <c r="BO844">
        <f>AZ844/(BB844+AZ844/BG844)</f>
        <v>0</v>
      </c>
      <c r="BP844" t="s">
        <v>437</v>
      </c>
      <c r="BQ844">
        <v>0</v>
      </c>
      <c r="BR844">
        <f>IF(BQ844&lt;&gt;0, BQ844, BO844)</f>
        <v>0</v>
      </c>
      <c r="BS844">
        <f>1-BR844/BG844</f>
        <v>0</v>
      </c>
      <c r="BT844">
        <f>(BG844-BF844)/(BG844-BR844)</f>
        <v>0</v>
      </c>
      <c r="BU844">
        <f>(BA844-BG844)/(BA844-BR844)</f>
        <v>0</v>
      </c>
      <c r="BV844">
        <f>(BG844-BF844)/(BG844-AZ844)</f>
        <v>0</v>
      </c>
      <c r="BW844">
        <f>(BA844-BG844)/(BA844-AZ844)</f>
        <v>0</v>
      </c>
      <c r="BX844">
        <f>(BT844*BR844/BF844)</f>
        <v>0</v>
      </c>
      <c r="BY844">
        <f>(1-BX844)</f>
        <v>0</v>
      </c>
      <c r="DH844">
        <f>$B$11*EG844+$C$11*EH844+$F$11*ES844*(1-EV844)</f>
        <v>0</v>
      </c>
      <c r="DI844">
        <f>DH844*DJ844</f>
        <v>0</v>
      </c>
      <c r="DJ844">
        <f>($B$11*$D$9+$C$11*$D$9+$F$11*((FF844+EX844)/MAX(FF844+EX844+FG844, 0.1)*$I$9+FG844/MAX(FF844+EX844+FG844, 0.1)*$J$9))/($B$11+$C$11+$F$11)</f>
        <v>0</v>
      </c>
      <c r="DK844">
        <f>($B$11*$K$9+$C$11*$K$9+$F$11*((FF844+EX844)/MAX(FF844+EX844+FG844, 0.1)*$P$9+FG844/MAX(FF844+EX844+FG844, 0.1)*$Q$9))/($B$11+$C$11+$F$11)</f>
        <v>0</v>
      </c>
      <c r="DL844">
        <v>6</v>
      </c>
      <c r="DM844">
        <v>0.5</v>
      </c>
      <c r="DN844" t="s">
        <v>438</v>
      </c>
      <c r="DO844">
        <v>2</v>
      </c>
      <c r="DP844" t="b">
        <v>1</v>
      </c>
      <c r="DQ844">
        <v>1761422125.84615</v>
      </c>
      <c r="DR844">
        <v>901.611076923077</v>
      </c>
      <c r="DS844">
        <v>960.613846153846</v>
      </c>
      <c r="DT844">
        <v>45.0729</v>
      </c>
      <c r="DU844">
        <v>25.7452384615385</v>
      </c>
      <c r="DV844">
        <v>900.513538461539</v>
      </c>
      <c r="DW844">
        <v>45.1170230769231</v>
      </c>
      <c r="DX844">
        <v>500.005692307692</v>
      </c>
      <c r="DY844">
        <v>90.1966461538461</v>
      </c>
      <c r="DZ844">
        <v>0.0358670615384615</v>
      </c>
      <c r="EA844">
        <v>44.0649384615385</v>
      </c>
      <c r="EB844">
        <v>42.0351</v>
      </c>
      <c r="EC844">
        <v>999.9</v>
      </c>
      <c r="ED844">
        <v>0</v>
      </c>
      <c r="EE844">
        <v>0</v>
      </c>
      <c r="EF844">
        <v>9989.37384615385</v>
      </c>
      <c r="EG844">
        <v>0</v>
      </c>
      <c r="EH844">
        <v>1261.35</v>
      </c>
      <c r="EI844">
        <v>-59.0028</v>
      </c>
      <c r="EJ844">
        <v>944.166846153846</v>
      </c>
      <c r="EK844">
        <v>985.998846153846</v>
      </c>
      <c r="EL844">
        <v>19.3276846153846</v>
      </c>
      <c r="EM844">
        <v>960.613846153846</v>
      </c>
      <c r="EN844">
        <v>25.7452384615385</v>
      </c>
      <c r="EO844">
        <v>4.06542615384615</v>
      </c>
      <c r="EP844">
        <v>2.32213384615385</v>
      </c>
      <c r="EQ844">
        <v>29.1866846153846</v>
      </c>
      <c r="ER844">
        <v>19.8307615384615</v>
      </c>
      <c r="ES844">
        <v>1199.99923076923</v>
      </c>
      <c r="ET844">
        <v>0.966997615384615</v>
      </c>
      <c r="EU844">
        <v>0.0330024230769231</v>
      </c>
      <c r="EV844">
        <v>0</v>
      </c>
      <c r="EW844">
        <v>1177.07230769231</v>
      </c>
      <c r="EX844">
        <v>5.00059</v>
      </c>
      <c r="EY844">
        <v>15001.4230769231</v>
      </c>
      <c r="EZ844">
        <v>10358.7307692308</v>
      </c>
      <c r="FA844">
        <v>58.2063846153846</v>
      </c>
      <c r="FB844">
        <v>59.6249230769231</v>
      </c>
      <c r="FC844">
        <v>58.312</v>
      </c>
      <c r="FD844">
        <v>59.3024615384615</v>
      </c>
      <c r="FE844">
        <v>59.312</v>
      </c>
      <c r="FF844">
        <v>1155.55923076923</v>
      </c>
      <c r="FG844">
        <v>39.44</v>
      </c>
      <c r="FH844">
        <v>0</v>
      </c>
      <c r="FI844">
        <v>1761422094.1</v>
      </c>
      <c r="FJ844">
        <v>0</v>
      </c>
      <c r="FK844">
        <v>1177.05307692308</v>
      </c>
      <c r="FL844">
        <v>2.18735044700005</v>
      </c>
      <c r="FM844">
        <v>49.2888889337685</v>
      </c>
      <c r="FN844">
        <v>15001.8807692308</v>
      </c>
      <c r="FO844">
        <v>15</v>
      </c>
      <c r="FP844">
        <v>0</v>
      </c>
      <c r="FQ844" t="s">
        <v>439</v>
      </c>
      <c r="FR844">
        <v>0</v>
      </c>
      <c r="FS844">
        <v>0</v>
      </c>
      <c r="FT844">
        <v>0</v>
      </c>
      <c r="FU844">
        <v>0</v>
      </c>
      <c r="FV844">
        <v>0</v>
      </c>
      <c r="FW844">
        <v>0</v>
      </c>
      <c r="FX844">
        <v>0</v>
      </c>
      <c r="FY844">
        <v>0</v>
      </c>
      <c r="FZ844">
        <v>0</v>
      </c>
      <c r="GA844">
        <v>0</v>
      </c>
      <c r="GB844">
        <v>0</v>
      </c>
      <c r="GC844">
        <v>-58.94222</v>
      </c>
      <c r="GD844">
        <v>-3.27515187969916</v>
      </c>
      <c r="GE844">
        <v>0.67625057086852</v>
      </c>
      <c r="GF844">
        <v>0</v>
      </c>
      <c r="GG844">
        <v>1176.93970588235</v>
      </c>
      <c r="GH844">
        <v>2.67119939768791</v>
      </c>
      <c r="GI844">
        <v>0.343301319321305</v>
      </c>
      <c r="GJ844">
        <v>-1</v>
      </c>
      <c r="GK844">
        <v>19.34154</v>
      </c>
      <c r="GL844">
        <v>-0.334673684210533</v>
      </c>
      <c r="GM844">
        <v>0.0323313686688328</v>
      </c>
      <c r="GN844">
        <v>0</v>
      </c>
      <c r="GO844">
        <v>0</v>
      </c>
      <c r="GP844">
        <v>2</v>
      </c>
      <c r="GQ844" t="s">
        <v>473</v>
      </c>
      <c r="GR844">
        <v>3.12793</v>
      </c>
      <c r="GS844">
        <v>2.71406</v>
      </c>
      <c r="GT844">
        <v>0.150436</v>
      </c>
      <c r="GU844">
        <v>0.156589</v>
      </c>
      <c r="GV844">
        <v>0.153695</v>
      </c>
      <c r="GW844">
        <v>0.103612</v>
      </c>
      <c r="GX844">
        <v>30732.6</v>
      </c>
      <c r="GY844">
        <v>32320.1</v>
      </c>
      <c r="GZ844">
        <v>32845.4</v>
      </c>
      <c r="HA844">
        <v>34816.1</v>
      </c>
      <c r="HB844">
        <v>39737.1</v>
      </c>
      <c r="HC844">
        <v>44985.4</v>
      </c>
      <c r="HD844">
        <v>51559.7</v>
      </c>
      <c r="HE844">
        <v>55809.8</v>
      </c>
      <c r="HF844">
        <v>1.72</v>
      </c>
      <c r="HG844">
        <v>1.57187</v>
      </c>
      <c r="HH844">
        <v>-0.111185</v>
      </c>
      <c r="HI844">
        <v>0</v>
      </c>
      <c r="HJ844">
        <v>43.8065</v>
      </c>
      <c r="HK844">
        <v>999.9</v>
      </c>
      <c r="HL844">
        <v>55.488</v>
      </c>
      <c r="HM844">
        <v>30.383</v>
      </c>
      <c r="HN844">
        <v>26.7914</v>
      </c>
      <c r="HO844">
        <v>60.4398</v>
      </c>
      <c r="HP844">
        <v>41.5425</v>
      </c>
      <c r="HQ844">
        <v>1</v>
      </c>
      <c r="HR844">
        <v>1.97126</v>
      </c>
      <c r="HS844">
        <v>4.5964</v>
      </c>
      <c r="HT844">
        <v>20.0653</v>
      </c>
      <c r="HU844">
        <v>5.18839</v>
      </c>
      <c r="HV844">
        <v>12.0159</v>
      </c>
      <c r="HW844">
        <v>4.97075</v>
      </c>
      <c r="HX844">
        <v>3.2951</v>
      </c>
      <c r="HY844">
        <v>9999</v>
      </c>
      <c r="HZ844">
        <v>9999</v>
      </c>
      <c r="IA844">
        <v>999.9</v>
      </c>
      <c r="IB844">
        <v>9999</v>
      </c>
      <c r="IC844">
        <v>1.86325</v>
      </c>
      <c r="ID844">
        <v>1.86813</v>
      </c>
      <c r="IE844">
        <v>1.86787</v>
      </c>
      <c r="IF844">
        <v>1.86905</v>
      </c>
      <c r="IG844">
        <v>1.86983</v>
      </c>
      <c r="IH844">
        <v>1.86587</v>
      </c>
      <c r="II844">
        <v>1.86695</v>
      </c>
      <c r="IJ844">
        <v>1.86839</v>
      </c>
      <c r="IK844">
        <v>5</v>
      </c>
      <c r="IL844">
        <v>0</v>
      </c>
      <c r="IM844">
        <v>0</v>
      </c>
      <c r="IN844">
        <v>0</v>
      </c>
      <c r="IO844" t="s">
        <v>441</v>
      </c>
      <c r="IP844" t="s">
        <v>442</v>
      </c>
      <c r="IQ844" t="s">
        <v>443</v>
      </c>
      <c r="IR844" t="s">
        <v>443</v>
      </c>
      <c r="IS844" t="s">
        <v>443</v>
      </c>
      <c r="IT844" t="s">
        <v>443</v>
      </c>
      <c r="IU844">
        <v>0</v>
      </c>
      <c r="IV844">
        <v>100</v>
      </c>
      <c r="IW844">
        <v>100</v>
      </c>
      <c r="IX844">
        <v>1.098</v>
      </c>
      <c r="IY844">
        <v>-0.0441</v>
      </c>
      <c r="IZ844">
        <v>1.09748391826392</v>
      </c>
      <c r="JA844">
        <v>0</v>
      </c>
      <c r="JB844">
        <v>0</v>
      </c>
      <c r="JC844">
        <v>0</v>
      </c>
      <c r="JD844">
        <v>-0.0441141096964596</v>
      </c>
      <c r="JE844">
        <v>0</v>
      </c>
      <c r="JF844">
        <v>0</v>
      </c>
      <c r="JG844">
        <v>0</v>
      </c>
      <c r="JH844">
        <v>5</v>
      </c>
      <c r="JI844">
        <v>2273</v>
      </c>
      <c r="JJ844">
        <v>0</v>
      </c>
      <c r="JK844">
        <v>25</v>
      </c>
      <c r="JL844">
        <v>29357035.6</v>
      </c>
      <c r="JM844">
        <v>29357035.6</v>
      </c>
      <c r="JN844">
        <v>2.04224</v>
      </c>
      <c r="JO844">
        <v>2.61719</v>
      </c>
      <c r="JP844">
        <v>1.54785</v>
      </c>
      <c r="JQ844">
        <v>2.31445</v>
      </c>
      <c r="JR844">
        <v>1.64673</v>
      </c>
      <c r="JS844">
        <v>2.24487</v>
      </c>
      <c r="JT844">
        <v>34.2814</v>
      </c>
      <c r="JU844">
        <v>24.1663</v>
      </c>
      <c r="JV844">
        <v>18</v>
      </c>
      <c r="JW844">
        <v>497.748</v>
      </c>
      <c r="JX844">
        <v>391.867</v>
      </c>
      <c r="JY844">
        <v>38.4056</v>
      </c>
      <c r="JZ844">
        <v>49.7679</v>
      </c>
      <c r="KA844">
        <v>30.0015</v>
      </c>
      <c r="KB844">
        <v>49.3617</v>
      </c>
      <c r="KC844">
        <v>49.2242</v>
      </c>
      <c r="KD844">
        <v>40.8838</v>
      </c>
      <c r="KE844">
        <v>0</v>
      </c>
      <c r="KF844">
        <v>100</v>
      </c>
      <c r="KG844">
        <v>38.3884</v>
      </c>
      <c r="KH844">
        <v>1008.52</v>
      </c>
      <c r="KI844">
        <v>26.2864</v>
      </c>
      <c r="KJ844">
        <v>93.4968</v>
      </c>
      <c r="KK844">
        <v>90.3206</v>
      </c>
    </row>
    <row r="845" spans="1:297">
      <c r="A845">
        <v>829</v>
      </c>
      <c r="B845">
        <v>1761422139</v>
      </c>
      <c r="C845">
        <v>13958</v>
      </c>
      <c r="D845" t="s">
        <v>2108</v>
      </c>
      <c r="E845" t="s">
        <v>2109</v>
      </c>
      <c r="F845">
        <v>5</v>
      </c>
      <c r="G845" t="s">
        <v>1989</v>
      </c>
      <c r="H845" t="s">
        <v>436</v>
      </c>
      <c r="I845">
        <v>1761422130.84615</v>
      </c>
      <c r="J845">
        <f>(K845)/1000</f>
        <v>0</v>
      </c>
      <c r="K845">
        <f>IF(DP845, AN845, AH845)</f>
        <v>0</v>
      </c>
      <c r="L845">
        <f>IF(DP845, AI845, AG845)</f>
        <v>0</v>
      </c>
      <c r="M845">
        <f>DR845 - IF(AU845&gt;1, L845*DL845*100.0/(AW845), 0)</f>
        <v>0</v>
      </c>
      <c r="N845">
        <f>((T845-J845/2)*M845-L845)/(T845+J845/2)</f>
        <v>0</v>
      </c>
      <c r="O845">
        <f>N845*(DY845+DZ845)/1000.0</f>
        <v>0</v>
      </c>
      <c r="P845">
        <f>(DR845 - IF(AU845&gt;1, L845*DL845*100.0/(AW845), 0))*(DY845+DZ845)/1000.0</f>
        <v>0</v>
      </c>
      <c r="Q845">
        <f>2.0/((1/S845-1/R845)+SIGN(S845)*SQRT((1/S845-1/R845)*(1/S845-1/R845) + 4*DM845/((DM845+1)*(DM845+1))*(2*1/S845*1/R845-1/R845*1/R845)))</f>
        <v>0</v>
      </c>
      <c r="R845">
        <f>IF(LEFT(DN845,1)&lt;&gt;"0",IF(LEFT(DN845,1)="1",3.0,DO845),$D$5+$E$5*(EF845*DY845/($K$5*1000))+$F$5*(EF845*DY845/($K$5*1000))*MAX(MIN(DL845,$J$5),$I$5)*MAX(MIN(DL845,$J$5),$I$5)+$G$5*MAX(MIN(DL845,$J$5),$I$5)*(EF845*DY845/($K$5*1000))+$H$5*(EF845*DY845/($K$5*1000))*(EF845*DY845/($K$5*1000)))</f>
        <v>0</v>
      </c>
      <c r="S845">
        <f>J845*(1000-(1000*0.61365*exp(17.502*W845/(240.97+W845))/(DY845+DZ845)+DT845)/2)/(1000*0.61365*exp(17.502*W845/(240.97+W845))/(DY845+DZ845)-DT845)</f>
        <v>0</v>
      </c>
      <c r="T845">
        <f>1/((DM845+1)/(Q845/1.6)+1/(R845/1.37)) + DM845/((DM845+1)/(Q845/1.6) + DM845/(R845/1.37))</f>
        <v>0</v>
      </c>
      <c r="U845">
        <f>(DH845*DK845)</f>
        <v>0</v>
      </c>
      <c r="V845">
        <f>(EA845+(U845+2*0.95*5.67E-8*(((EA845+$B$7)+273)^4-(EA845+273)^4)-44100*J845)/(1.84*29.3*R845+8*0.95*5.67E-8*(EA845+273)^3))</f>
        <v>0</v>
      </c>
      <c r="W845">
        <f>($C$7*EB845+$D$7*EC845+$E$7*V845)</f>
        <v>0</v>
      </c>
      <c r="X845">
        <f>0.61365*exp(17.502*W845/(240.97+W845))</f>
        <v>0</v>
      </c>
      <c r="Y845">
        <f>(Z845/AA845*100)</f>
        <v>0</v>
      </c>
      <c r="Z845">
        <f>DT845*(DY845+DZ845)/1000</f>
        <v>0</v>
      </c>
      <c r="AA845">
        <f>0.61365*exp(17.502*EA845/(240.97+EA845))</f>
        <v>0</v>
      </c>
      <c r="AB845">
        <f>(X845-DT845*(DY845+DZ845)/1000)</f>
        <v>0</v>
      </c>
      <c r="AC845">
        <f>(-J845*44100)</f>
        <v>0</v>
      </c>
      <c r="AD845">
        <f>2*29.3*R845*0.92*(EA845-W845)</f>
        <v>0</v>
      </c>
      <c r="AE845">
        <f>2*0.95*5.67E-8*(((EA845+$B$7)+273)^4-(W845+273)^4)</f>
        <v>0</v>
      </c>
      <c r="AF845">
        <f>U845+AE845+AC845+AD845</f>
        <v>0</v>
      </c>
      <c r="AG845">
        <f>DX845*AU845*(DS845-DR845*(1000-AU845*DU845)/(1000-AU845*DT845))/(100*DL845)</f>
        <v>0</v>
      </c>
      <c r="AH845">
        <f>1000*DX845*AU845*(DT845-DU845)/(100*DL845*(1000-AU845*DT845))</f>
        <v>0</v>
      </c>
      <c r="AI845">
        <f>(AJ845 - AK845 - DY845*1E3/(8.314*(EA845+273.15)) * AM845/DX845 * AL845) * DX845/(100*DL845) * (1000 - DU845)/1000</f>
        <v>0</v>
      </c>
      <c r="AJ845">
        <v>1020.4569456447</v>
      </c>
      <c r="AK845">
        <v>985.949321212121</v>
      </c>
      <c r="AL845">
        <v>3.51126263280954</v>
      </c>
      <c r="AM845">
        <v>65.5647914512343</v>
      </c>
      <c r="AN845">
        <f>(AP845 - AO845 + DY845*1E3/(8.314*(EA845+273.15)) * AR845/DX845 * AQ845) * DX845/(100*DL845) * 1000/(1000 - AP845)</f>
        <v>0</v>
      </c>
      <c r="AO845">
        <v>25.7520890439881</v>
      </c>
      <c r="AP845">
        <v>45.0409587878788</v>
      </c>
      <c r="AQ845">
        <v>0.00105623507204104</v>
      </c>
      <c r="AR845">
        <v>111.014895509676</v>
      </c>
      <c r="AS845">
        <v>0</v>
      </c>
      <c r="AT845">
        <v>0</v>
      </c>
      <c r="AU845">
        <f>IF(AS845*$H$13&gt;=AW845,1.0,(AW845/(AW845-AS845*$H$13)))</f>
        <v>0</v>
      </c>
      <c r="AV845">
        <f>(AU845-1)*100</f>
        <v>0</v>
      </c>
      <c r="AW845">
        <f>MAX(0,($B$13+$C$13*EF845)/(1+$D$13*EF845)*DY845/(EA845+273)*$E$13)</f>
        <v>0</v>
      </c>
      <c r="AX845" t="s">
        <v>437</v>
      </c>
      <c r="AY845" t="s">
        <v>437</v>
      </c>
      <c r="AZ845">
        <v>0</v>
      </c>
      <c r="BA845">
        <v>0</v>
      </c>
      <c r="BB845">
        <f>1-AZ845/BA845</f>
        <v>0</v>
      </c>
      <c r="BC845">
        <v>0</v>
      </c>
      <c r="BD845" t="s">
        <v>437</v>
      </c>
      <c r="BE845" t="s">
        <v>437</v>
      </c>
      <c r="BF845">
        <v>0</v>
      </c>
      <c r="BG845">
        <v>0</v>
      </c>
      <c r="BH845">
        <f>1-BF845/BG845</f>
        <v>0</v>
      </c>
      <c r="BI845">
        <v>0.5</v>
      </c>
      <c r="BJ845">
        <f>DI845</f>
        <v>0</v>
      </c>
      <c r="BK845">
        <f>L845</f>
        <v>0</v>
      </c>
      <c r="BL845">
        <f>BH845*BI845*BJ845</f>
        <v>0</v>
      </c>
      <c r="BM845">
        <f>(BK845-BC845)/BJ845</f>
        <v>0</v>
      </c>
      <c r="BN845">
        <f>(BA845-BG845)/BG845</f>
        <v>0</v>
      </c>
      <c r="BO845">
        <f>AZ845/(BB845+AZ845/BG845)</f>
        <v>0</v>
      </c>
      <c r="BP845" t="s">
        <v>437</v>
      </c>
      <c r="BQ845">
        <v>0</v>
      </c>
      <c r="BR845">
        <f>IF(BQ845&lt;&gt;0, BQ845, BO845)</f>
        <v>0</v>
      </c>
      <c r="BS845">
        <f>1-BR845/BG845</f>
        <v>0</v>
      </c>
      <c r="BT845">
        <f>(BG845-BF845)/(BG845-BR845)</f>
        <v>0</v>
      </c>
      <c r="BU845">
        <f>(BA845-BG845)/(BA845-BR845)</f>
        <v>0</v>
      </c>
      <c r="BV845">
        <f>(BG845-BF845)/(BG845-AZ845)</f>
        <v>0</v>
      </c>
      <c r="BW845">
        <f>(BA845-BG845)/(BA845-AZ845)</f>
        <v>0</v>
      </c>
      <c r="BX845">
        <f>(BT845*BR845/BF845)</f>
        <v>0</v>
      </c>
      <c r="BY845">
        <f>(1-BX845)</f>
        <v>0</v>
      </c>
      <c r="DH845">
        <f>$B$11*EG845+$C$11*EH845+$F$11*ES845*(1-EV845)</f>
        <v>0</v>
      </c>
      <c r="DI845">
        <f>DH845*DJ845</f>
        <v>0</v>
      </c>
      <c r="DJ845">
        <f>($B$11*$D$9+$C$11*$D$9+$F$11*((FF845+EX845)/MAX(FF845+EX845+FG845, 0.1)*$I$9+FG845/MAX(FF845+EX845+FG845, 0.1)*$J$9))/($B$11+$C$11+$F$11)</f>
        <v>0</v>
      </c>
      <c r="DK845">
        <f>($B$11*$K$9+$C$11*$K$9+$F$11*((FF845+EX845)/MAX(FF845+EX845+FG845, 0.1)*$P$9+FG845/MAX(FF845+EX845+FG845, 0.1)*$Q$9))/($B$11+$C$11+$F$11)</f>
        <v>0</v>
      </c>
      <c r="DL845">
        <v>6</v>
      </c>
      <c r="DM845">
        <v>0.5</v>
      </c>
      <c r="DN845" t="s">
        <v>438</v>
      </c>
      <c r="DO845">
        <v>2</v>
      </c>
      <c r="DP845" t="b">
        <v>1</v>
      </c>
      <c r="DQ845">
        <v>1761422130.84615</v>
      </c>
      <c r="DR845">
        <v>917.978692307692</v>
      </c>
      <c r="DS845">
        <v>977.706846153846</v>
      </c>
      <c r="DT845">
        <v>45.0539538461538</v>
      </c>
      <c r="DU845">
        <v>25.7483615384615</v>
      </c>
      <c r="DV845">
        <v>916.881076923077</v>
      </c>
      <c r="DW845">
        <v>45.0980769230769</v>
      </c>
      <c r="DX845">
        <v>499.991076923077</v>
      </c>
      <c r="DY845">
        <v>90.1964846153846</v>
      </c>
      <c r="DZ845">
        <v>0.0359193615384615</v>
      </c>
      <c r="EA845">
        <v>44.0532153846154</v>
      </c>
      <c r="EB845">
        <v>42.0336</v>
      </c>
      <c r="EC845">
        <v>999.9</v>
      </c>
      <c r="ED845">
        <v>0</v>
      </c>
      <c r="EE845">
        <v>0</v>
      </c>
      <c r="EF845">
        <v>9997.93</v>
      </c>
      <c r="EG845">
        <v>0</v>
      </c>
      <c r="EH845">
        <v>1261.26461538462</v>
      </c>
      <c r="EI845">
        <v>-59.7284384615385</v>
      </c>
      <c r="EJ845">
        <v>961.288076923077</v>
      </c>
      <c r="EK845">
        <v>1003.54676923077</v>
      </c>
      <c r="EL845">
        <v>19.3055923076923</v>
      </c>
      <c r="EM845">
        <v>977.706846153846</v>
      </c>
      <c r="EN845">
        <v>25.7483615384615</v>
      </c>
      <c r="EO845">
        <v>4.06370923076923</v>
      </c>
      <c r="EP845">
        <v>2.32241076923077</v>
      </c>
      <c r="EQ845">
        <v>29.1793769230769</v>
      </c>
      <c r="ER845">
        <v>19.8326923076923</v>
      </c>
      <c r="ES845">
        <v>1200.01538461538</v>
      </c>
      <c r="ET845">
        <v>0.966998307692308</v>
      </c>
      <c r="EU845">
        <v>0.0330017538461539</v>
      </c>
      <c r="EV845">
        <v>0</v>
      </c>
      <c r="EW845">
        <v>1177.32615384615</v>
      </c>
      <c r="EX845">
        <v>5.00059</v>
      </c>
      <c r="EY845">
        <v>15005.6</v>
      </c>
      <c r="EZ845">
        <v>10358.8538461538</v>
      </c>
      <c r="FA845">
        <v>58.2257692307692</v>
      </c>
      <c r="FB845">
        <v>59.6488461538462</v>
      </c>
      <c r="FC845">
        <v>58.3216923076923</v>
      </c>
      <c r="FD845">
        <v>59.3072307692308</v>
      </c>
      <c r="FE845">
        <v>59.3168461538462</v>
      </c>
      <c r="FF845">
        <v>1155.57538461538</v>
      </c>
      <c r="FG845">
        <v>39.44</v>
      </c>
      <c r="FH845">
        <v>0</v>
      </c>
      <c r="FI845">
        <v>1761422099.5</v>
      </c>
      <c r="FJ845">
        <v>0</v>
      </c>
      <c r="FK845">
        <v>1177.2912</v>
      </c>
      <c r="FL845">
        <v>2.09076923237914</v>
      </c>
      <c r="FM845">
        <v>50.7307691520423</v>
      </c>
      <c r="FN845">
        <v>15006.5</v>
      </c>
      <c r="FO845">
        <v>15</v>
      </c>
      <c r="FP845">
        <v>0</v>
      </c>
      <c r="FQ845" t="s">
        <v>439</v>
      </c>
      <c r="FR845">
        <v>0</v>
      </c>
      <c r="FS845">
        <v>0</v>
      </c>
      <c r="FT845">
        <v>0</v>
      </c>
      <c r="FU845">
        <v>0</v>
      </c>
      <c r="FV845">
        <v>0</v>
      </c>
      <c r="FW845">
        <v>0</v>
      </c>
      <c r="FX845">
        <v>0</v>
      </c>
      <c r="FY845">
        <v>0</v>
      </c>
      <c r="FZ845">
        <v>0</v>
      </c>
      <c r="GA845">
        <v>0</v>
      </c>
      <c r="GB845">
        <v>0</v>
      </c>
      <c r="GC845">
        <v>-59.3293571428572</v>
      </c>
      <c r="GD845">
        <v>-6.55302077922081</v>
      </c>
      <c r="GE845">
        <v>0.886004354805716</v>
      </c>
      <c r="GF845">
        <v>0</v>
      </c>
      <c r="GG845">
        <v>1177.12764705882</v>
      </c>
      <c r="GH845">
        <v>2.41894576695467</v>
      </c>
      <c r="GI845">
        <v>0.327073105909075</v>
      </c>
      <c r="GJ845">
        <v>-1</v>
      </c>
      <c r="GK845">
        <v>19.3194523809524</v>
      </c>
      <c r="GL845">
        <v>-0.276685714285738</v>
      </c>
      <c r="GM845">
        <v>0.0285207630140302</v>
      </c>
      <c r="GN845">
        <v>0</v>
      </c>
      <c r="GO845">
        <v>0</v>
      </c>
      <c r="GP845">
        <v>2</v>
      </c>
      <c r="GQ845" t="s">
        <v>473</v>
      </c>
      <c r="GR845">
        <v>3.12811</v>
      </c>
      <c r="GS845">
        <v>2.71362</v>
      </c>
      <c r="GT845">
        <v>0.152231</v>
      </c>
      <c r="GU845">
        <v>0.158277</v>
      </c>
      <c r="GV845">
        <v>0.153687</v>
      </c>
      <c r="GW845">
        <v>0.103615</v>
      </c>
      <c r="GX845">
        <v>30666</v>
      </c>
      <c r="GY845">
        <v>32253.5</v>
      </c>
      <c r="GZ845">
        <v>32844</v>
      </c>
      <c r="HA845">
        <v>34814.6</v>
      </c>
      <c r="HB845">
        <v>39736.5</v>
      </c>
      <c r="HC845">
        <v>44983.5</v>
      </c>
      <c r="HD845">
        <v>51558.1</v>
      </c>
      <c r="HE845">
        <v>55807.4</v>
      </c>
      <c r="HF845">
        <v>1.72015</v>
      </c>
      <c r="HG845">
        <v>1.57145</v>
      </c>
      <c r="HH845">
        <v>-0.112563</v>
      </c>
      <c r="HI845">
        <v>0</v>
      </c>
      <c r="HJ845">
        <v>43.8204</v>
      </c>
      <c r="HK845">
        <v>999.9</v>
      </c>
      <c r="HL845">
        <v>55.488</v>
      </c>
      <c r="HM845">
        <v>30.383</v>
      </c>
      <c r="HN845">
        <v>26.7923</v>
      </c>
      <c r="HO845">
        <v>60.3599</v>
      </c>
      <c r="HP845">
        <v>41.4383</v>
      </c>
      <c r="HQ845">
        <v>1</v>
      </c>
      <c r="HR845">
        <v>1.97283</v>
      </c>
      <c r="HS845">
        <v>4.60816</v>
      </c>
      <c r="HT845">
        <v>20.0649</v>
      </c>
      <c r="HU845">
        <v>5.18839</v>
      </c>
      <c r="HV845">
        <v>12.0159</v>
      </c>
      <c r="HW845">
        <v>4.97045</v>
      </c>
      <c r="HX845">
        <v>3.29495</v>
      </c>
      <c r="HY845">
        <v>9999</v>
      </c>
      <c r="HZ845">
        <v>9999</v>
      </c>
      <c r="IA845">
        <v>999.9</v>
      </c>
      <c r="IB845">
        <v>9999</v>
      </c>
      <c r="IC845">
        <v>1.86325</v>
      </c>
      <c r="ID845">
        <v>1.86813</v>
      </c>
      <c r="IE845">
        <v>1.86787</v>
      </c>
      <c r="IF845">
        <v>1.86905</v>
      </c>
      <c r="IG845">
        <v>1.86982</v>
      </c>
      <c r="IH845">
        <v>1.86585</v>
      </c>
      <c r="II845">
        <v>1.86694</v>
      </c>
      <c r="IJ845">
        <v>1.86841</v>
      </c>
      <c r="IK845">
        <v>5</v>
      </c>
      <c r="IL845">
        <v>0</v>
      </c>
      <c r="IM845">
        <v>0</v>
      </c>
      <c r="IN845">
        <v>0</v>
      </c>
      <c r="IO845" t="s">
        <v>441</v>
      </c>
      <c r="IP845" t="s">
        <v>442</v>
      </c>
      <c r="IQ845" t="s">
        <v>443</v>
      </c>
      <c r="IR845" t="s">
        <v>443</v>
      </c>
      <c r="IS845" t="s">
        <v>443</v>
      </c>
      <c r="IT845" t="s">
        <v>443</v>
      </c>
      <c r="IU845">
        <v>0</v>
      </c>
      <c r="IV845">
        <v>100</v>
      </c>
      <c r="IW845">
        <v>100</v>
      </c>
      <c r="IX845">
        <v>1.098</v>
      </c>
      <c r="IY845">
        <v>-0.0441</v>
      </c>
      <c r="IZ845">
        <v>1.09748391826392</v>
      </c>
      <c r="JA845">
        <v>0</v>
      </c>
      <c r="JB845">
        <v>0</v>
      </c>
      <c r="JC845">
        <v>0</v>
      </c>
      <c r="JD845">
        <v>-0.0441141096964596</v>
      </c>
      <c r="JE845">
        <v>0</v>
      </c>
      <c r="JF845">
        <v>0</v>
      </c>
      <c r="JG845">
        <v>0</v>
      </c>
      <c r="JH845">
        <v>5</v>
      </c>
      <c r="JI845">
        <v>2273</v>
      </c>
      <c r="JJ845">
        <v>0</v>
      </c>
      <c r="JK845">
        <v>25</v>
      </c>
      <c r="JL845">
        <v>29357035.6</v>
      </c>
      <c r="JM845">
        <v>29357035.6</v>
      </c>
      <c r="JN845">
        <v>2.06787</v>
      </c>
      <c r="JO845">
        <v>2.61475</v>
      </c>
      <c r="JP845">
        <v>1.54785</v>
      </c>
      <c r="JQ845">
        <v>2.31445</v>
      </c>
      <c r="JR845">
        <v>1.64673</v>
      </c>
      <c r="JS845">
        <v>2.38525</v>
      </c>
      <c r="JT845">
        <v>34.2814</v>
      </c>
      <c r="JU845">
        <v>24.1663</v>
      </c>
      <c r="JV845">
        <v>18</v>
      </c>
      <c r="JW845">
        <v>497.903</v>
      </c>
      <c r="JX845">
        <v>391.647</v>
      </c>
      <c r="JY845">
        <v>38.3727</v>
      </c>
      <c r="JZ845">
        <v>49.7809</v>
      </c>
      <c r="KA845">
        <v>30.0015</v>
      </c>
      <c r="KB845">
        <v>49.3692</v>
      </c>
      <c r="KC845">
        <v>49.2327</v>
      </c>
      <c r="KD845">
        <v>41.3975</v>
      </c>
      <c r="KE845">
        <v>0</v>
      </c>
      <c r="KF845">
        <v>100</v>
      </c>
      <c r="KG845">
        <v>38.3557</v>
      </c>
      <c r="KH845">
        <v>1028.87</v>
      </c>
      <c r="KI845">
        <v>26.2864</v>
      </c>
      <c r="KJ845">
        <v>93.4934</v>
      </c>
      <c r="KK845">
        <v>90.3167</v>
      </c>
    </row>
    <row r="846" spans="1:297">
      <c r="A846">
        <v>830</v>
      </c>
      <c r="B846">
        <v>1761422144</v>
      </c>
      <c r="C846">
        <v>13963</v>
      </c>
      <c r="D846" t="s">
        <v>2110</v>
      </c>
      <c r="E846" t="s">
        <v>2111</v>
      </c>
      <c r="F846">
        <v>5</v>
      </c>
      <c r="G846" t="s">
        <v>1989</v>
      </c>
      <c r="H846" t="s">
        <v>436</v>
      </c>
      <c r="I846">
        <v>1761422135.84615</v>
      </c>
      <c r="J846">
        <f>(K846)/1000</f>
        <v>0</v>
      </c>
      <c r="K846">
        <f>IF(DP846, AN846, AH846)</f>
        <v>0</v>
      </c>
      <c r="L846">
        <f>IF(DP846, AI846, AG846)</f>
        <v>0</v>
      </c>
      <c r="M846">
        <f>DR846 - IF(AU846&gt;1, L846*DL846*100.0/(AW846), 0)</f>
        <v>0</v>
      </c>
      <c r="N846">
        <f>((T846-J846/2)*M846-L846)/(T846+J846/2)</f>
        <v>0</v>
      </c>
      <c r="O846">
        <f>N846*(DY846+DZ846)/1000.0</f>
        <v>0</v>
      </c>
      <c r="P846">
        <f>(DR846 - IF(AU846&gt;1, L846*DL846*100.0/(AW846), 0))*(DY846+DZ846)/1000.0</f>
        <v>0</v>
      </c>
      <c r="Q846">
        <f>2.0/((1/S846-1/R846)+SIGN(S846)*SQRT((1/S846-1/R846)*(1/S846-1/R846) + 4*DM846/((DM846+1)*(DM846+1))*(2*1/S846*1/R846-1/R846*1/R846)))</f>
        <v>0</v>
      </c>
      <c r="R846">
        <f>IF(LEFT(DN846,1)&lt;&gt;"0",IF(LEFT(DN846,1)="1",3.0,DO846),$D$5+$E$5*(EF846*DY846/($K$5*1000))+$F$5*(EF846*DY846/($K$5*1000))*MAX(MIN(DL846,$J$5),$I$5)*MAX(MIN(DL846,$J$5),$I$5)+$G$5*MAX(MIN(DL846,$J$5),$I$5)*(EF846*DY846/($K$5*1000))+$H$5*(EF846*DY846/($K$5*1000))*(EF846*DY846/($K$5*1000)))</f>
        <v>0</v>
      </c>
      <c r="S846">
        <f>J846*(1000-(1000*0.61365*exp(17.502*W846/(240.97+W846))/(DY846+DZ846)+DT846)/2)/(1000*0.61365*exp(17.502*W846/(240.97+W846))/(DY846+DZ846)-DT846)</f>
        <v>0</v>
      </c>
      <c r="T846">
        <f>1/((DM846+1)/(Q846/1.6)+1/(R846/1.37)) + DM846/((DM846+1)/(Q846/1.6) + DM846/(R846/1.37))</f>
        <v>0</v>
      </c>
      <c r="U846">
        <f>(DH846*DK846)</f>
        <v>0</v>
      </c>
      <c r="V846">
        <f>(EA846+(U846+2*0.95*5.67E-8*(((EA846+$B$7)+273)^4-(EA846+273)^4)-44100*J846)/(1.84*29.3*R846+8*0.95*5.67E-8*(EA846+273)^3))</f>
        <v>0</v>
      </c>
      <c r="W846">
        <f>($C$7*EB846+$D$7*EC846+$E$7*V846)</f>
        <v>0</v>
      </c>
      <c r="X846">
        <f>0.61365*exp(17.502*W846/(240.97+W846))</f>
        <v>0</v>
      </c>
      <c r="Y846">
        <f>(Z846/AA846*100)</f>
        <v>0</v>
      </c>
      <c r="Z846">
        <f>DT846*(DY846+DZ846)/1000</f>
        <v>0</v>
      </c>
      <c r="AA846">
        <f>0.61365*exp(17.502*EA846/(240.97+EA846))</f>
        <v>0</v>
      </c>
      <c r="AB846">
        <f>(X846-DT846*(DY846+DZ846)/1000)</f>
        <v>0</v>
      </c>
      <c r="AC846">
        <f>(-J846*44100)</f>
        <v>0</v>
      </c>
      <c r="AD846">
        <f>2*29.3*R846*0.92*(EA846-W846)</f>
        <v>0</v>
      </c>
      <c r="AE846">
        <f>2*0.95*5.67E-8*(((EA846+$B$7)+273)^4-(W846+273)^4)</f>
        <v>0</v>
      </c>
      <c r="AF846">
        <f>U846+AE846+AC846+AD846</f>
        <v>0</v>
      </c>
      <c r="AG846">
        <f>DX846*AU846*(DS846-DR846*(1000-AU846*DU846)/(1000-AU846*DT846))/(100*DL846)</f>
        <v>0</v>
      </c>
      <c r="AH846">
        <f>1000*DX846*AU846*(DT846-DU846)/(100*DL846*(1000-AU846*DT846))</f>
        <v>0</v>
      </c>
      <c r="AI846">
        <f>(AJ846 - AK846 - DY846*1E3/(8.314*(EA846+273.15)) * AM846/DX846 * AL846) * DX846/(100*DL846) * (1000 - DU846)/1000</f>
        <v>0</v>
      </c>
      <c r="AJ846">
        <v>1036.96352334612</v>
      </c>
      <c r="AK846">
        <v>1002.80013939394</v>
      </c>
      <c r="AL846">
        <v>3.34944619779024</v>
      </c>
      <c r="AM846">
        <v>65.5647914512343</v>
      </c>
      <c r="AN846">
        <f>(AP846 - AO846 + DY846*1E3/(8.314*(EA846+273.15)) * AR846/DX846 * AQ846) * DX846/(100*DL846) * 1000/(1000 - AP846)</f>
        <v>0</v>
      </c>
      <c r="AO846">
        <v>25.7535892234352</v>
      </c>
      <c r="AP846">
        <v>44.9997024242424</v>
      </c>
      <c r="AQ846">
        <v>-0.00917027373366076</v>
      </c>
      <c r="AR846">
        <v>111.014895509676</v>
      </c>
      <c r="AS846">
        <v>0</v>
      </c>
      <c r="AT846">
        <v>0</v>
      </c>
      <c r="AU846">
        <f>IF(AS846*$H$13&gt;=AW846,1.0,(AW846/(AW846-AS846*$H$13)))</f>
        <v>0</v>
      </c>
      <c r="AV846">
        <f>(AU846-1)*100</f>
        <v>0</v>
      </c>
      <c r="AW846">
        <f>MAX(0,($B$13+$C$13*EF846)/(1+$D$13*EF846)*DY846/(EA846+273)*$E$13)</f>
        <v>0</v>
      </c>
      <c r="AX846" t="s">
        <v>437</v>
      </c>
      <c r="AY846" t="s">
        <v>437</v>
      </c>
      <c r="AZ846">
        <v>0</v>
      </c>
      <c r="BA846">
        <v>0</v>
      </c>
      <c r="BB846">
        <f>1-AZ846/BA846</f>
        <v>0</v>
      </c>
      <c r="BC846">
        <v>0</v>
      </c>
      <c r="BD846" t="s">
        <v>437</v>
      </c>
      <c r="BE846" t="s">
        <v>437</v>
      </c>
      <c r="BF846">
        <v>0</v>
      </c>
      <c r="BG846">
        <v>0</v>
      </c>
      <c r="BH846">
        <f>1-BF846/BG846</f>
        <v>0</v>
      </c>
      <c r="BI846">
        <v>0.5</v>
      </c>
      <c r="BJ846">
        <f>DI846</f>
        <v>0</v>
      </c>
      <c r="BK846">
        <f>L846</f>
        <v>0</v>
      </c>
      <c r="BL846">
        <f>BH846*BI846*BJ846</f>
        <v>0</v>
      </c>
      <c r="BM846">
        <f>(BK846-BC846)/BJ846</f>
        <v>0</v>
      </c>
      <c r="BN846">
        <f>(BA846-BG846)/BG846</f>
        <v>0</v>
      </c>
      <c r="BO846">
        <f>AZ846/(BB846+AZ846/BG846)</f>
        <v>0</v>
      </c>
      <c r="BP846" t="s">
        <v>437</v>
      </c>
      <c r="BQ846">
        <v>0</v>
      </c>
      <c r="BR846">
        <f>IF(BQ846&lt;&gt;0, BQ846, BO846)</f>
        <v>0</v>
      </c>
      <c r="BS846">
        <f>1-BR846/BG846</f>
        <v>0</v>
      </c>
      <c r="BT846">
        <f>(BG846-BF846)/(BG846-BR846)</f>
        <v>0</v>
      </c>
      <c r="BU846">
        <f>(BA846-BG846)/(BA846-BR846)</f>
        <v>0</v>
      </c>
      <c r="BV846">
        <f>(BG846-BF846)/(BG846-AZ846)</f>
        <v>0</v>
      </c>
      <c r="BW846">
        <f>(BA846-BG846)/(BA846-AZ846)</f>
        <v>0</v>
      </c>
      <c r="BX846">
        <f>(BT846*BR846/BF846)</f>
        <v>0</v>
      </c>
      <c r="BY846">
        <f>(1-BX846)</f>
        <v>0</v>
      </c>
      <c r="DH846">
        <f>$B$11*EG846+$C$11*EH846+$F$11*ES846*(1-EV846)</f>
        <v>0</v>
      </c>
      <c r="DI846">
        <f>DH846*DJ846</f>
        <v>0</v>
      </c>
      <c r="DJ846">
        <f>($B$11*$D$9+$C$11*$D$9+$F$11*((FF846+EX846)/MAX(FF846+EX846+FG846, 0.1)*$I$9+FG846/MAX(FF846+EX846+FG846, 0.1)*$J$9))/($B$11+$C$11+$F$11)</f>
        <v>0</v>
      </c>
      <c r="DK846">
        <f>($B$11*$K$9+$C$11*$K$9+$F$11*((FF846+EX846)/MAX(FF846+EX846+FG846, 0.1)*$P$9+FG846/MAX(FF846+EX846+FG846, 0.1)*$Q$9))/($B$11+$C$11+$F$11)</f>
        <v>0</v>
      </c>
      <c r="DL846">
        <v>6</v>
      </c>
      <c r="DM846">
        <v>0.5</v>
      </c>
      <c r="DN846" t="s">
        <v>438</v>
      </c>
      <c r="DO846">
        <v>2</v>
      </c>
      <c r="DP846" t="b">
        <v>1</v>
      </c>
      <c r="DQ846">
        <v>1761422135.84615</v>
      </c>
      <c r="DR846">
        <v>934.378769230769</v>
      </c>
      <c r="DS846">
        <v>994.197</v>
      </c>
      <c r="DT846">
        <v>45.0351</v>
      </c>
      <c r="DU846">
        <v>25.7509538461538</v>
      </c>
      <c r="DV846">
        <v>933.281153846154</v>
      </c>
      <c r="DW846">
        <v>45.0792230769231</v>
      </c>
      <c r="DX846">
        <v>500.002307692308</v>
      </c>
      <c r="DY846">
        <v>90.1967076923077</v>
      </c>
      <c r="DZ846">
        <v>0.0359071538461538</v>
      </c>
      <c r="EA846">
        <v>44.0448538461538</v>
      </c>
      <c r="EB846">
        <v>42.0308923076923</v>
      </c>
      <c r="EC846">
        <v>999.9</v>
      </c>
      <c r="ED846">
        <v>0</v>
      </c>
      <c r="EE846">
        <v>0</v>
      </c>
      <c r="EF846">
        <v>9992.73692307692</v>
      </c>
      <c r="EG846">
        <v>0</v>
      </c>
      <c r="EH846">
        <v>1261.20923076923</v>
      </c>
      <c r="EI846">
        <v>-59.8192076923077</v>
      </c>
      <c r="EJ846">
        <v>978.442307692308</v>
      </c>
      <c r="EK846">
        <v>1020.476</v>
      </c>
      <c r="EL846">
        <v>19.2841461538462</v>
      </c>
      <c r="EM846">
        <v>994.197</v>
      </c>
      <c r="EN846">
        <v>25.7509538461538</v>
      </c>
      <c r="EO846">
        <v>4.06201923076923</v>
      </c>
      <c r="EP846">
        <v>2.32265076923077</v>
      </c>
      <c r="EQ846">
        <v>29.1721692307692</v>
      </c>
      <c r="ER846">
        <v>19.8343615384615</v>
      </c>
      <c r="ES846">
        <v>1199.98307692308</v>
      </c>
      <c r="ET846">
        <v>0.966997615384615</v>
      </c>
      <c r="EU846">
        <v>0.0330024076923077</v>
      </c>
      <c r="EV846">
        <v>0</v>
      </c>
      <c r="EW846">
        <v>1177.59615384615</v>
      </c>
      <c r="EX846">
        <v>5.00059</v>
      </c>
      <c r="EY846">
        <v>15009.5923076923</v>
      </c>
      <c r="EZ846">
        <v>10358.5615384615</v>
      </c>
      <c r="FA846">
        <v>58.2451538461538</v>
      </c>
      <c r="FB846">
        <v>59.6679230769231</v>
      </c>
      <c r="FC846">
        <v>58.3410769230769</v>
      </c>
      <c r="FD846">
        <v>59.3313846153846</v>
      </c>
      <c r="FE846">
        <v>59.3362307692308</v>
      </c>
      <c r="FF846">
        <v>1155.54307692308</v>
      </c>
      <c r="FG846">
        <v>39.44</v>
      </c>
      <c r="FH846">
        <v>0</v>
      </c>
      <c r="FI846">
        <v>1761422104.3</v>
      </c>
      <c r="FJ846">
        <v>0</v>
      </c>
      <c r="FK846">
        <v>1177.5376</v>
      </c>
      <c r="FL846">
        <v>3.94461538909258</v>
      </c>
      <c r="FM846">
        <v>52.1846155386491</v>
      </c>
      <c r="FN846">
        <v>15010.712</v>
      </c>
      <c r="FO846">
        <v>15</v>
      </c>
      <c r="FP846">
        <v>0</v>
      </c>
      <c r="FQ846" t="s">
        <v>439</v>
      </c>
      <c r="FR846">
        <v>0</v>
      </c>
      <c r="FS846">
        <v>0</v>
      </c>
      <c r="FT846">
        <v>0</v>
      </c>
      <c r="FU846">
        <v>0</v>
      </c>
      <c r="FV846">
        <v>0</v>
      </c>
      <c r="FW846">
        <v>0</v>
      </c>
      <c r="FX846">
        <v>0</v>
      </c>
      <c r="FY846">
        <v>0</v>
      </c>
      <c r="FZ846">
        <v>0</v>
      </c>
      <c r="GA846">
        <v>0</v>
      </c>
      <c r="GB846">
        <v>0</v>
      </c>
      <c r="GC846">
        <v>-59.6461761904762</v>
      </c>
      <c r="GD846">
        <v>-2.99462337662342</v>
      </c>
      <c r="GE846">
        <v>0.638287793654512</v>
      </c>
      <c r="GF846">
        <v>0</v>
      </c>
      <c r="GG846">
        <v>1177.34852941176</v>
      </c>
      <c r="GH846">
        <v>2.78242933924135</v>
      </c>
      <c r="GI846">
        <v>0.371072629270596</v>
      </c>
      <c r="GJ846">
        <v>-1</v>
      </c>
      <c r="GK846">
        <v>19.3010095238095</v>
      </c>
      <c r="GL846">
        <v>-0.244449350649382</v>
      </c>
      <c r="GM846">
        <v>0.0251610792554105</v>
      </c>
      <c r="GN846">
        <v>0</v>
      </c>
      <c r="GO846">
        <v>0</v>
      </c>
      <c r="GP846">
        <v>2</v>
      </c>
      <c r="GQ846" t="s">
        <v>473</v>
      </c>
      <c r="GR846">
        <v>3.1278</v>
      </c>
      <c r="GS846">
        <v>2.71387</v>
      </c>
      <c r="GT846">
        <v>0.15395</v>
      </c>
      <c r="GU846">
        <v>0.160062</v>
      </c>
      <c r="GV846">
        <v>0.153611</v>
      </c>
      <c r="GW846">
        <v>0.10362</v>
      </c>
      <c r="GX846">
        <v>30602.5</v>
      </c>
      <c r="GY846">
        <v>32183.5</v>
      </c>
      <c r="GZ846">
        <v>32843</v>
      </c>
      <c r="HA846">
        <v>34813.3</v>
      </c>
      <c r="HB846">
        <v>39739</v>
      </c>
      <c r="HC846">
        <v>44981.8</v>
      </c>
      <c r="HD846">
        <v>51556.6</v>
      </c>
      <c r="HE846">
        <v>55805.3</v>
      </c>
      <c r="HF846">
        <v>1.71963</v>
      </c>
      <c r="HG846">
        <v>1.57168</v>
      </c>
      <c r="HH846">
        <v>-0.11351</v>
      </c>
      <c r="HI846">
        <v>0</v>
      </c>
      <c r="HJ846">
        <v>43.8318</v>
      </c>
      <c r="HK846">
        <v>999.9</v>
      </c>
      <c r="HL846">
        <v>55.488</v>
      </c>
      <c r="HM846">
        <v>30.383</v>
      </c>
      <c r="HN846">
        <v>26.7905</v>
      </c>
      <c r="HO846">
        <v>60.7599</v>
      </c>
      <c r="HP846">
        <v>41.5064</v>
      </c>
      <c r="HQ846">
        <v>1</v>
      </c>
      <c r="HR846">
        <v>1.9744</v>
      </c>
      <c r="HS846">
        <v>4.61845</v>
      </c>
      <c r="HT846">
        <v>20.0648</v>
      </c>
      <c r="HU846">
        <v>5.18809</v>
      </c>
      <c r="HV846">
        <v>12.0159</v>
      </c>
      <c r="HW846">
        <v>4.97075</v>
      </c>
      <c r="HX846">
        <v>3.295</v>
      </c>
      <c r="HY846">
        <v>9999</v>
      </c>
      <c r="HZ846">
        <v>9999</v>
      </c>
      <c r="IA846">
        <v>999.9</v>
      </c>
      <c r="IB846">
        <v>9999</v>
      </c>
      <c r="IC846">
        <v>1.86324</v>
      </c>
      <c r="ID846">
        <v>1.86812</v>
      </c>
      <c r="IE846">
        <v>1.86787</v>
      </c>
      <c r="IF846">
        <v>1.86905</v>
      </c>
      <c r="IG846">
        <v>1.86981</v>
      </c>
      <c r="IH846">
        <v>1.86584</v>
      </c>
      <c r="II846">
        <v>1.86693</v>
      </c>
      <c r="IJ846">
        <v>1.86841</v>
      </c>
      <c r="IK846">
        <v>5</v>
      </c>
      <c r="IL846">
        <v>0</v>
      </c>
      <c r="IM846">
        <v>0</v>
      </c>
      <c r="IN846">
        <v>0</v>
      </c>
      <c r="IO846" t="s">
        <v>441</v>
      </c>
      <c r="IP846" t="s">
        <v>442</v>
      </c>
      <c r="IQ846" t="s">
        <v>443</v>
      </c>
      <c r="IR846" t="s">
        <v>443</v>
      </c>
      <c r="IS846" t="s">
        <v>443</v>
      </c>
      <c r="IT846" t="s">
        <v>443</v>
      </c>
      <c r="IU846">
        <v>0</v>
      </c>
      <c r="IV846">
        <v>100</v>
      </c>
      <c r="IW846">
        <v>100</v>
      </c>
      <c r="IX846">
        <v>1.097</v>
      </c>
      <c r="IY846">
        <v>-0.0441</v>
      </c>
      <c r="IZ846">
        <v>1.09748391826392</v>
      </c>
      <c r="JA846">
        <v>0</v>
      </c>
      <c r="JB846">
        <v>0</v>
      </c>
      <c r="JC846">
        <v>0</v>
      </c>
      <c r="JD846">
        <v>-0.0441141096964596</v>
      </c>
      <c r="JE846">
        <v>0</v>
      </c>
      <c r="JF846">
        <v>0</v>
      </c>
      <c r="JG846">
        <v>0</v>
      </c>
      <c r="JH846">
        <v>5</v>
      </c>
      <c r="JI846">
        <v>2273</v>
      </c>
      <c r="JJ846">
        <v>0</v>
      </c>
      <c r="JK846">
        <v>25</v>
      </c>
      <c r="JL846">
        <v>29357035.7</v>
      </c>
      <c r="JM846">
        <v>29357035.7</v>
      </c>
      <c r="JN846">
        <v>2.08984</v>
      </c>
      <c r="JO846">
        <v>2.61108</v>
      </c>
      <c r="JP846">
        <v>1.54785</v>
      </c>
      <c r="JQ846">
        <v>2.31445</v>
      </c>
      <c r="JR846">
        <v>1.64551</v>
      </c>
      <c r="JS846">
        <v>2.37671</v>
      </c>
      <c r="JT846">
        <v>34.2814</v>
      </c>
      <c r="JU846">
        <v>24.1751</v>
      </c>
      <c r="JV846">
        <v>18</v>
      </c>
      <c r="JW846">
        <v>497.574</v>
      </c>
      <c r="JX846">
        <v>391.823</v>
      </c>
      <c r="JY846">
        <v>38.3431</v>
      </c>
      <c r="JZ846">
        <v>49.7928</v>
      </c>
      <c r="KA846">
        <v>30.0016</v>
      </c>
      <c r="KB846">
        <v>49.3782</v>
      </c>
      <c r="KC846">
        <v>49.241</v>
      </c>
      <c r="KD846">
        <v>41.9441</v>
      </c>
      <c r="KE846">
        <v>0</v>
      </c>
      <c r="KF846">
        <v>100</v>
      </c>
      <c r="KG846">
        <v>38.3279</v>
      </c>
      <c r="KH846">
        <v>1042.49</v>
      </c>
      <c r="KI846">
        <v>26.2864</v>
      </c>
      <c r="KJ846">
        <v>93.4907</v>
      </c>
      <c r="KK846">
        <v>90.3133</v>
      </c>
    </row>
    <row r="847" spans="1:297">
      <c r="A847">
        <v>831</v>
      </c>
      <c r="B847">
        <v>1761422149</v>
      </c>
      <c r="C847">
        <v>13968</v>
      </c>
      <c r="D847" t="s">
        <v>2112</v>
      </c>
      <c r="E847" t="s">
        <v>2113</v>
      </c>
      <c r="F847">
        <v>5</v>
      </c>
      <c r="G847" t="s">
        <v>1989</v>
      </c>
      <c r="H847" t="s">
        <v>436</v>
      </c>
      <c r="I847">
        <v>1761422140.84615</v>
      </c>
      <c r="J847">
        <f>(K847)/1000</f>
        <v>0</v>
      </c>
      <c r="K847">
        <f>IF(DP847, AN847, AH847)</f>
        <v>0</v>
      </c>
      <c r="L847">
        <f>IF(DP847, AI847, AG847)</f>
        <v>0</v>
      </c>
      <c r="M847">
        <f>DR847 - IF(AU847&gt;1, L847*DL847*100.0/(AW847), 0)</f>
        <v>0</v>
      </c>
      <c r="N847">
        <f>((T847-J847/2)*M847-L847)/(T847+J847/2)</f>
        <v>0</v>
      </c>
      <c r="O847">
        <f>N847*(DY847+DZ847)/1000.0</f>
        <v>0</v>
      </c>
      <c r="P847">
        <f>(DR847 - IF(AU847&gt;1, L847*DL847*100.0/(AW847), 0))*(DY847+DZ847)/1000.0</f>
        <v>0</v>
      </c>
      <c r="Q847">
        <f>2.0/((1/S847-1/R847)+SIGN(S847)*SQRT((1/S847-1/R847)*(1/S847-1/R847) + 4*DM847/((DM847+1)*(DM847+1))*(2*1/S847*1/R847-1/R847*1/R847)))</f>
        <v>0</v>
      </c>
      <c r="R847">
        <f>IF(LEFT(DN847,1)&lt;&gt;"0",IF(LEFT(DN847,1)="1",3.0,DO847),$D$5+$E$5*(EF847*DY847/($K$5*1000))+$F$5*(EF847*DY847/($K$5*1000))*MAX(MIN(DL847,$J$5),$I$5)*MAX(MIN(DL847,$J$5),$I$5)+$G$5*MAX(MIN(DL847,$J$5),$I$5)*(EF847*DY847/($K$5*1000))+$H$5*(EF847*DY847/($K$5*1000))*(EF847*DY847/($K$5*1000)))</f>
        <v>0</v>
      </c>
      <c r="S847">
        <f>J847*(1000-(1000*0.61365*exp(17.502*W847/(240.97+W847))/(DY847+DZ847)+DT847)/2)/(1000*0.61365*exp(17.502*W847/(240.97+W847))/(DY847+DZ847)-DT847)</f>
        <v>0</v>
      </c>
      <c r="T847">
        <f>1/((DM847+1)/(Q847/1.6)+1/(R847/1.37)) + DM847/((DM847+1)/(Q847/1.6) + DM847/(R847/1.37))</f>
        <v>0</v>
      </c>
      <c r="U847">
        <f>(DH847*DK847)</f>
        <v>0</v>
      </c>
      <c r="V847">
        <f>(EA847+(U847+2*0.95*5.67E-8*(((EA847+$B$7)+273)^4-(EA847+273)^4)-44100*J847)/(1.84*29.3*R847+8*0.95*5.67E-8*(EA847+273)^3))</f>
        <v>0</v>
      </c>
      <c r="W847">
        <f>($C$7*EB847+$D$7*EC847+$E$7*V847)</f>
        <v>0</v>
      </c>
      <c r="X847">
        <f>0.61365*exp(17.502*W847/(240.97+W847))</f>
        <v>0</v>
      </c>
      <c r="Y847">
        <f>(Z847/AA847*100)</f>
        <v>0</v>
      </c>
      <c r="Z847">
        <f>DT847*(DY847+DZ847)/1000</f>
        <v>0</v>
      </c>
      <c r="AA847">
        <f>0.61365*exp(17.502*EA847/(240.97+EA847))</f>
        <v>0</v>
      </c>
      <c r="AB847">
        <f>(X847-DT847*(DY847+DZ847)/1000)</f>
        <v>0</v>
      </c>
      <c r="AC847">
        <f>(-J847*44100)</f>
        <v>0</v>
      </c>
      <c r="AD847">
        <f>2*29.3*R847*0.92*(EA847-W847)</f>
        <v>0</v>
      </c>
      <c r="AE847">
        <f>2*0.95*5.67E-8*(((EA847+$B$7)+273)^4-(W847+273)^4)</f>
        <v>0</v>
      </c>
      <c r="AF847">
        <f>U847+AE847+AC847+AD847</f>
        <v>0</v>
      </c>
      <c r="AG847">
        <f>DX847*AU847*(DS847-DR847*(1000-AU847*DU847)/(1000-AU847*DT847))/(100*DL847)</f>
        <v>0</v>
      </c>
      <c r="AH847">
        <f>1000*DX847*AU847*(DT847-DU847)/(100*DL847*(1000-AU847*DT847))</f>
        <v>0</v>
      </c>
      <c r="AI847">
        <f>(AJ847 - AK847 - DY847*1E3/(8.314*(EA847+273.15)) * AM847/DX847 * AL847) * DX847/(100*DL847) * (1000 - DU847)/1000</f>
        <v>0</v>
      </c>
      <c r="AJ847">
        <v>1054.20607003823</v>
      </c>
      <c r="AK847">
        <v>1019.96618181818</v>
      </c>
      <c r="AL847">
        <v>3.41800383150113</v>
      </c>
      <c r="AM847">
        <v>65.5647914512343</v>
      </c>
      <c r="AN847">
        <f>(AP847 - AO847 + DY847*1E3/(8.314*(EA847+273.15)) * AR847/DX847 * AQ847) * DX847/(100*DL847) * 1000/(1000 - AP847)</f>
        <v>0</v>
      </c>
      <c r="AO847">
        <v>25.7558822764194</v>
      </c>
      <c r="AP847">
        <v>44.99526</v>
      </c>
      <c r="AQ847">
        <v>-0.000561807676259268</v>
      </c>
      <c r="AR847">
        <v>111.014895509676</v>
      </c>
      <c r="AS847">
        <v>0</v>
      </c>
      <c r="AT847">
        <v>0</v>
      </c>
      <c r="AU847">
        <f>IF(AS847*$H$13&gt;=AW847,1.0,(AW847/(AW847-AS847*$H$13)))</f>
        <v>0</v>
      </c>
      <c r="AV847">
        <f>(AU847-1)*100</f>
        <v>0</v>
      </c>
      <c r="AW847">
        <f>MAX(0,($B$13+$C$13*EF847)/(1+$D$13*EF847)*DY847/(EA847+273)*$E$13)</f>
        <v>0</v>
      </c>
      <c r="AX847" t="s">
        <v>437</v>
      </c>
      <c r="AY847" t="s">
        <v>437</v>
      </c>
      <c r="AZ847">
        <v>0</v>
      </c>
      <c r="BA847">
        <v>0</v>
      </c>
      <c r="BB847">
        <f>1-AZ847/BA847</f>
        <v>0</v>
      </c>
      <c r="BC847">
        <v>0</v>
      </c>
      <c r="BD847" t="s">
        <v>437</v>
      </c>
      <c r="BE847" t="s">
        <v>437</v>
      </c>
      <c r="BF847">
        <v>0</v>
      </c>
      <c r="BG847">
        <v>0</v>
      </c>
      <c r="BH847">
        <f>1-BF847/BG847</f>
        <v>0</v>
      </c>
      <c r="BI847">
        <v>0.5</v>
      </c>
      <c r="BJ847">
        <f>DI847</f>
        <v>0</v>
      </c>
      <c r="BK847">
        <f>L847</f>
        <v>0</v>
      </c>
      <c r="BL847">
        <f>BH847*BI847*BJ847</f>
        <v>0</v>
      </c>
      <c r="BM847">
        <f>(BK847-BC847)/BJ847</f>
        <v>0</v>
      </c>
      <c r="BN847">
        <f>(BA847-BG847)/BG847</f>
        <v>0</v>
      </c>
      <c r="BO847">
        <f>AZ847/(BB847+AZ847/BG847)</f>
        <v>0</v>
      </c>
      <c r="BP847" t="s">
        <v>437</v>
      </c>
      <c r="BQ847">
        <v>0</v>
      </c>
      <c r="BR847">
        <f>IF(BQ847&lt;&gt;0, BQ847, BO847)</f>
        <v>0</v>
      </c>
      <c r="BS847">
        <f>1-BR847/BG847</f>
        <v>0</v>
      </c>
      <c r="BT847">
        <f>(BG847-BF847)/(BG847-BR847)</f>
        <v>0</v>
      </c>
      <c r="BU847">
        <f>(BA847-BG847)/(BA847-BR847)</f>
        <v>0</v>
      </c>
      <c r="BV847">
        <f>(BG847-BF847)/(BG847-AZ847)</f>
        <v>0</v>
      </c>
      <c r="BW847">
        <f>(BA847-BG847)/(BA847-AZ847)</f>
        <v>0</v>
      </c>
      <c r="BX847">
        <f>(BT847*BR847/BF847)</f>
        <v>0</v>
      </c>
      <c r="BY847">
        <f>(1-BX847)</f>
        <v>0</v>
      </c>
      <c r="DH847">
        <f>$B$11*EG847+$C$11*EH847+$F$11*ES847*(1-EV847)</f>
        <v>0</v>
      </c>
      <c r="DI847">
        <f>DH847*DJ847</f>
        <v>0</v>
      </c>
      <c r="DJ847">
        <f>($B$11*$D$9+$C$11*$D$9+$F$11*((FF847+EX847)/MAX(FF847+EX847+FG847, 0.1)*$I$9+FG847/MAX(FF847+EX847+FG847, 0.1)*$J$9))/($B$11+$C$11+$F$11)</f>
        <v>0</v>
      </c>
      <c r="DK847">
        <f>($B$11*$K$9+$C$11*$K$9+$F$11*((FF847+EX847)/MAX(FF847+EX847+FG847, 0.1)*$P$9+FG847/MAX(FF847+EX847+FG847, 0.1)*$Q$9))/($B$11+$C$11+$F$11)</f>
        <v>0</v>
      </c>
      <c r="DL847">
        <v>6</v>
      </c>
      <c r="DM847">
        <v>0.5</v>
      </c>
      <c r="DN847" t="s">
        <v>438</v>
      </c>
      <c r="DO847">
        <v>2</v>
      </c>
      <c r="DP847" t="b">
        <v>1</v>
      </c>
      <c r="DQ847">
        <v>1761422140.84615</v>
      </c>
      <c r="DR847">
        <v>950.707615384615</v>
      </c>
      <c r="DS847">
        <v>1010.87176923077</v>
      </c>
      <c r="DT847">
        <v>45.0179461538462</v>
      </c>
      <c r="DU847">
        <v>25.7532615384615</v>
      </c>
      <c r="DV847">
        <v>949.610076923077</v>
      </c>
      <c r="DW847">
        <v>45.0620615384615</v>
      </c>
      <c r="DX847">
        <v>499.987538461538</v>
      </c>
      <c r="DY847">
        <v>90.1973384615385</v>
      </c>
      <c r="DZ847">
        <v>0.0357072538461538</v>
      </c>
      <c r="EA847">
        <v>44.0356076923077</v>
      </c>
      <c r="EB847">
        <v>42.0263076923077</v>
      </c>
      <c r="EC847">
        <v>999.9</v>
      </c>
      <c r="ED847">
        <v>0</v>
      </c>
      <c r="EE847">
        <v>0</v>
      </c>
      <c r="EF847">
        <v>10002.5015384615</v>
      </c>
      <c r="EG847">
        <v>0</v>
      </c>
      <c r="EH847">
        <v>1261.15076923077</v>
      </c>
      <c r="EI847">
        <v>-60.1646846153846</v>
      </c>
      <c r="EJ847">
        <v>995.522538461539</v>
      </c>
      <c r="EK847">
        <v>1037.59384615385</v>
      </c>
      <c r="EL847">
        <v>19.2646769230769</v>
      </c>
      <c r="EM847">
        <v>1010.87176923077</v>
      </c>
      <c r="EN847">
        <v>25.7532615384615</v>
      </c>
      <c r="EO847">
        <v>4.0605</v>
      </c>
      <c r="EP847">
        <v>2.32287615384615</v>
      </c>
      <c r="EQ847">
        <v>29.1657</v>
      </c>
      <c r="ER847">
        <v>19.8359153846154</v>
      </c>
      <c r="ES847">
        <v>1199.99846153846</v>
      </c>
      <c r="ET847">
        <v>0.966998307692308</v>
      </c>
      <c r="EU847">
        <v>0.0330017538461539</v>
      </c>
      <c r="EV847">
        <v>0</v>
      </c>
      <c r="EW847">
        <v>1177.84769230769</v>
      </c>
      <c r="EX847">
        <v>5.00059</v>
      </c>
      <c r="EY847">
        <v>15014.2230769231</v>
      </c>
      <c r="EZ847">
        <v>10358.7</v>
      </c>
      <c r="FA847">
        <v>58.25</v>
      </c>
      <c r="FB847">
        <v>59.6822307692308</v>
      </c>
      <c r="FC847">
        <v>58.3604615384615</v>
      </c>
      <c r="FD847">
        <v>59.3507692307692</v>
      </c>
      <c r="FE847">
        <v>59.3556153846154</v>
      </c>
      <c r="FF847">
        <v>1155.55846153846</v>
      </c>
      <c r="FG847">
        <v>39.44</v>
      </c>
      <c r="FH847">
        <v>0</v>
      </c>
      <c r="FI847">
        <v>1761422109.1</v>
      </c>
      <c r="FJ847">
        <v>0</v>
      </c>
      <c r="FK847">
        <v>1177.8216</v>
      </c>
      <c r="FL847">
        <v>4.20846153671481</v>
      </c>
      <c r="FM847">
        <v>58.9923078145138</v>
      </c>
      <c r="FN847">
        <v>15015.056</v>
      </c>
      <c r="FO847">
        <v>15</v>
      </c>
      <c r="FP847">
        <v>0</v>
      </c>
      <c r="FQ847" t="s">
        <v>439</v>
      </c>
      <c r="FR847">
        <v>0</v>
      </c>
      <c r="FS847">
        <v>0</v>
      </c>
      <c r="FT847">
        <v>0</v>
      </c>
      <c r="FU847">
        <v>0</v>
      </c>
      <c r="FV847">
        <v>0</v>
      </c>
      <c r="FW847">
        <v>0</v>
      </c>
      <c r="FX847">
        <v>0</v>
      </c>
      <c r="FY847">
        <v>0</v>
      </c>
      <c r="FZ847">
        <v>0</v>
      </c>
      <c r="GA847">
        <v>0</v>
      </c>
      <c r="GB847">
        <v>0</v>
      </c>
      <c r="GC847">
        <v>-59.907775</v>
      </c>
      <c r="GD847">
        <v>-4.60500902255644</v>
      </c>
      <c r="GE847">
        <v>0.700516110360782</v>
      </c>
      <c r="GF847">
        <v>0</v>
      </c>
      <c r="GG847">
        <v>1177.53647058824</v>
      </c>
      <c r="GH847">
        <v>3.31275783012059</v>
      </c>
      <c r="GI847">
        <v>0.403221456835591</v>
      </c>
      <c r="GJ847">
        <v>-1</v>
      </c>
      <c r="GK847">
        <v>19.277665</v>
      </c>
      <c r="GL847">
        <v>-0.240969924812041</v>
      </c>
      <c r="GM847">
        <v>0.0237491741961697</v>
      </c>
      <c r="GN847">
        <v>0</v>
      </c>
      <c r="GO847">
        <v>0</v>
      </c>
      <c r="GP847">
        <v>2</v>
      </c>
      <c r="GQ847" t="s">
        <v>473</v>
      </c>
      <c r="GR847">
        <v>3.12818</v>
      </c>
      <c r="GS847">
        <v>2.71403</v>
      </c>
      <c r="GT847">
        <v>0.155649</v>
      </c>
      <c r="GU847">
        <v>0.161572</v>
      </c>
      <c r="GV847">
        <v>0.153577</v>
      </c>
      <c r="GW847">
        <v>0.103627</v>
      </c>
      <c r="GX847">
        <v>30539.6</v>
      </c>
      <c r="GY847">
        <v>32123.4</v>
      </c>
      <c r="GZ847">
        <v>32841.9</v>
      </c>
      <c r="HA847">
        <v>34811.3</v>
      </c>
      <c r="HB847">
        <v>39739.8</v>
      </c>
      <c r="HC847">
        <v>44979.2</v>
      </c>
      <c r="HD847">
        <v>51555.2</v>
      </c>
      <c r="HE847">
        <v>55802.3</v>
      </c>
      <c r="HF847">
        <v>1.71977</v>
      </c>
      <c r="HG847">
        <v>1.57108</v>
      </c>
      <c r="HH847">
        <v>-0.114493</v>
      </c>
      <c r="HI847">
        <v>0</v>
      </c>
      <c r="HJ847">
        <v>43.8469</v>
      </c>
      <c r="HK847">
        <v>999.9</v>
      </c>
      <c r="HL847">
        <v>55.53</v>
      </c>
      <c r="HM847">
        <v>30.393</v>
      </c>
      <c r="HN847">
        <v>26.8271</v>
      </c>
      <c r="HO847">
        <v>60.5299</v>
      </c>
      <c r="HP847">
        <v>41.3021</v>
      </c>
      <c r="HQ847">
        <v>1</v>
      </c>
      <c r="HR847">
        <v>1.97611</v>
      </c>
      <c r="HS847">
        <v>4.61703</v>
      </c>
      <c r="HT847">
        <v>20.0648</v>
      </c>
      <c r="HU847">
        <v>5.18809</v>
      </c>
      <c r="HV847">
        <v>12.0159</v>
      </c>
      <c r="HW847">
        <v>4.97055</v>
      </c>
      <c r="HX847">
        <v>3.29492</v>
      </c>
      <c r="HY847">
        <v>9999</v>
      </c>
      <c r="HZ847">
        <v>9999</v>
      </c>
      <c r="IA847">
        <v>999.9</v>
      </c>
      <c r="IB847">
        <v>9999</v>
      </c>
      <c r="IC847">
        <v>1.86325</v>
      </c>
      <c r="ID847">
        <v>1.86812</v>
      </c>
      <c r="IE847">
        <v>1.86786</v>
      </c>
      <c r="IF847">
        <v>1.86905</v>
      </c>
      <c r="IG847">
        <v>1.86981</v>
      </c>
      <c r="IH847">
        <v>1.86585</v>
      </c>
      <c r="II847">
        <v>1.86694</v>
      </c>
      <c r="IJ847">
        <v>1.86841</v>
      </c>
      <c r="IK847">
        <v>5</v>
      </c>
      <c r="IL847">
        <v>0</v>
      </c>
      <c r="IM847">
        <v>0</v>
      </c>
      <c r="IN847">
        <v>0</v>
      </c>
      <c r="IO847" t="s">
        <v>441</v>
      </c>
      <c r="IP847" t="s">
        <v>442</v>
      </c>
      <c r="IQ847" t="s">
        <v>443</v>
      </c>
      <c r="IR847" t="s">
        <v>443</v>
      </c>
      <c r="IS847" t="s">
        <v>443</v>
      </c>
      <c r="IT847" t="s">
        <v>443</v>
      </c>
      <c r="IU847">
        <v>0</v>
      </c>
      <c r="IV847">
        <v>100</v>
      </c>
      <c r="IW847">
        <v>100</v>
      </c>
      <c r="IX847">
        <v>1.098</v>
      </c>
      <c r="IY847">
        <v>-0.0441</v>
      </c>
      <c r="IZ847">
        <v>1.09748391826392</v>
      </c>
      <c r="JA847">
        <v>0</v>
      </c>
      <c r="JB847">
        <v>0</v>
      </c>
      <c r="JC847">
        <v>0</v>
      </c>
      <c r="JD847">
        <v>-0.0441141096964596</v>
      </c>
      <c r="JE847">
        <v>0</v>
      </c>
      <c r="JF847">
        <v>0</v>
      </c>
      <c r="JG847">
        <v>0</v>
      </c>
      <c r="JH847">
        <v>5</v>
      </c>
      <c r="JI847">
        <v>2273</v>
      </c>
      <c r="JJ847">
        <v>0</v>
      </c>
      <c r="JK847">
        <v>25</v>
      </c>
      <c r="JL847">
        <v>29357035.8</v>
      </c>
      <c r="JM847">
        <v>29357035.8</v>
      </c>
      <c r="JN847">
        <v>2.12158</v>
      </c>
      <c r="JO847">
        <v>2.6123</v>
      </c>
      <c r="JP847">
        <v>1.54785</v>
      </c>
      <c r="JQ847">
        <v>2.31445</v>
      </c>
      <c r="JR847">
        <v>1.64551</v>
      </c>
      <c r="JS847">
        <v>2.37427</v>
      </c>
      <c r="JT847">
        <v>34.2814</v>
      </c>
      <c r="JU847">
        <v>24.1751</v>
      </c>
      <c r="JV847">
        <v>18</v>
      </c>
      <c r="JW847">
        <v>497.747</v>
      </c>
      <c r="JX847">
        <v>391.503</v>
      </c>
      <c r="JY847">
        <v>38.3122</v>
      </c>
      <c r="JZ847">
        <v>49.8061</v>
      </c>
      <c r="KA847">
        <v>30.0016</v>
      </c>
      <c r="KB847">
        <v>49.3886</v>
      </c>
      <c r="KC847">
        <v>49.2508</v>
      </c>
      <c r="KD847">
        <v>42.4705</v>
      </c>
      <c r="KE847">
        <v>0</v>
      </c>
      <c r="KF847">
        <v>100</v>
      </c>
      <c r="KG847">
        <v>38.305</v>
      </c>
      <c r="KH847">
        <v>1055.98</v>
      </c>
      <c r="KI847">
        <v>26.2864</v>
      </c>
      <c r="KJ847">
        <v>93.4878</v>
      </c>
      <c r="KK847">
        <v>90.3083</v>
      </c>
    </row>
    <row r="848" spans="1:297">
      <c r="A848">
        <v>832</v>
      </c>
      <c r="B848">
        <v>1761422154</v>
      </c>
      <c r="C848">
        <v>13973</v>
      </c>
      <c r="D848" t="s">
        <v>2114</v>
      </c>
      <c r="E848" t="s">
        <v>2115</v>
      </c>
      <c r="F848">
        <v>5</v>
      </c>
      <c r="G848" t="s">
        <v>1989</v>
      </c>
      <c r="H848" t="s">
        <v>436</v>
      </c>
      <c r="I848">
        <v>1761422145.84615</v>
      </c>
      <c r="J848">
        <f>(K848)/1000</f>
        <v>0</v>
      </c>
      <c r="K848">
        <f>IF(DP848, AN848, AH848)</f>
        <v>0</v>
      </c>
      <c r="L848">
        <f>IF(DP848, AI848, AG848)</f>
        <v>0</v>
      </c>
      <c r="M848">
        <f>DR848 - IF(AU848&gt;1, L848*DL848*100.0/(AW848), 0)</f>
        <v>0</v>
      </c>
      <c r="N848">
        <f>((T848-J848/2)*M848-L848)/(T848+J848/2)</f>
        <v>0</v>
      </c>
      <c r="O848">
        <f>N848*(DY848+DZ848)/1000.0</f>
        <v>0</v>
      </c>
      <c r="P848">
        <f>(DR848 - IF(AU848&gt;1, L848*DL848*100.0/(AW848), 0))*(DY848+DZ848)/1000.0</f>
        <v>0</v>
      </c>
      <c r="Q848">
        <f>2.0/((1/S848-1/R848)+SIGN(S848)*SQRT((1/S848-1/R848)*(1/S848-1/R848) + 4*DM848/((DM848+1)*(DM848+1))*(2*1/S848*1/R848-1/R848*1/R848)))</f>
        <v>0</v>
      </c>
      <c r="R848">
        <f>IF(LEFT(DN848,1)&lt;&gt;"0",IF(LEFT(DN848,1)="1",3.0,DO848),$D$5+$E$5*(EF848*DY848/($K$5*1000))+$F$5*(EF848*DY848/($K$5*1000))*MAX(MIN(DL848,$J$5),$I$5)*MAX(MIN(DL848,$J$5),$I$5)+$G$5*MAX(MIN(DL848,$J$5),$I$5)*(EF848*DY848/($K$5*1000))+$H$5*(EF848*DY848/($K$5*1000))*(EF848*DY848/($K$5*1000)))</f>
        <v>0</v>
      </c>
      <c r="S848">
        <f>J848*(1000-(1000*0.61365*exp(17.502*W848/(240.97+W848))/(DY848+DZ848)+DT848)/2)/(1000*0.61365*exp(17.502*W848/(240.97+W848))/(DY848+DZ848)-DT848)</f>
        <v>0</v>
      </c>
      <c r="T848">
        <f>1/((DM848+1)/(Q848/1.6)+1/(R848/1.37)) + DM848/((DM848+1)/(Q848/1.6) + DM848/(R848/1.37))</f>
        <v>0</v>
      </c>
      <c r="U848">
        <f>(DH848*DK848)</f>
        <v>0</v>
      </c>
      <c r="V848">
        <f>(EA848+(U848+2*0.95*5.67E-8*(((EA848+$B$7)+273)^4-(EA848+273)^4)-44100*J848)/(1.84*29.3*R848+8*0.95*5.67E-8*(EA848+273)^3))</f>
        <v>0</v>
      </c>
      <c r="W848">
        <f>($C$7*EB848+$D$7*EC848+$E$7*V848)</f>
        <v>0</v>
      </c>
      <c r="X848">
        <f>0.61365*exp(17.502*W848/(240.97+W848))</f>
        <v>0</v>
      </c>
      <c r="Y848">
        <f>(Z848/AA848*100)</f>
        <v>0</v>
      </c>
      <c r="Z848">
        <f>DT848*(DY848+DZ848)/1000</f>
        <v>0</v>
      </c>
      <c r="AA848">
        <f>0.61365*exp(17.502*EA848/(240.97+EA848))</f>
        <v>0</v>
      </c>
      <c r="AB848">
        <f>(X848-DT848*(DY848+DZ848)/1000)</f>
        <v>0</v>
      </c>
      <c r="AC848">
        <f>(-J848*44100)</f>
        <v>0</v>
      </c>
      <c r="AD848">
        <f>2*29.3*R848*0.92*(EA848-W848)</f>
        <v>0</v>
      </c>
      <c r="AE848">
        <f>2*0.95*5.67E-8*(((EA848+$B$7)+273)^4-(W848+273)^4)</f>
        <v>0</v>
      </c>
      <c r="AF848">
        <f>U848+AE848+AC848+AD848</f>
        <v>0</v>
      </c>
      <c r="AG848">
        <f>DX848*AU848*(DS848-DR848*(1000-AU848*DU848)/(1000-AU848*DT848))/(100*DL848)</f>
        <v>0</v>
      </c>
      <c r="AH848">
        <f>1000*DX848*AU848*(DT848-DU848)/(100*DL848*(1000-AU848*DT848))</f>
        <v>0</v>
      </c>
      <c r="AI848">
        <f>(AJ848 - AK848 - DY848*1E3/(8.314*(EA848+273.15)) * AM848/DX848 * AL848) * DX848/(100*DL848) * (1000 - DU848)/1000</f>
        <v>0</v>
      </c>
      <c r="AJ848">
        <v>1069.91126390431</v>
      </c>
      <c r="AK848">
        <v>1036.04890909091</v>
      </c>
      <c r="AL848">
        <v>3.23021521566588</v>
      </c>
      <c r="AM848">
        <v>65.5647914512343</v>
      </c>
      <c r="AN848">
        <f>(AP848 - AO848 + DY848*1E3/(8.314*(EA848+273.15)) * AR848/DX848 * AQ848) * DX848/(100*DL848) * 1000/(1000 - AP848)</f>
        <v>0</v>
      </c>
      <c r="AO848">
        <v>25.758893166689</v>
      </c>
      <c r="AP848">
        <v>44.9634406060606</v>
      </c>
      <c r="AQ848">
        <v>-0.00593762984282903</v>
      </c>
      <c r="AR848">
        <v>111.014895509676</v>
      </c>
      <c r="AS848">
        <v>0</v>
      </c>
      <c r="AT848">
        <v>0</v>
      </c>
      <c r="AU848">
        <f>IF(AS848*$H$13&gt;=AW848,1.0,(AW848/(AW848-AS848*$H$13)))</f>
        <v>0</v>
      </c>
      <c r="AV848">
        <f>(AU848-1)*100</f>
        <v>0</v>
      </c>
      <c r="AW848">
        <f>MAX(0,($B$13+$C$13*EF848)/(1+$D$13*EF848)*DY848/(EA848+273)*$E$13)</f>
        <v>0</v>
      </c>
      <c r="AX848" t="s">
        <v>437</v>
      </c>
      <c r="AY848" t="s">
        <v>437</v>
      </c>
      <c r="AZ848">
        <v>0</v>
      </c>
      <c r="BA848">
        <v>0</v>
      </c>
      <c r="BB848">
        <f>1-AZ848/BA848</f>
        <v>0</v>
      </c>
      <c r="BC848">
        <v>0</v>
      </c>
      <c r="BD848" t="s">
        <v>437</v>
      </c>
      <c r="BE848" t="s">
        <v>437</v>
      </c>
      <c r="BF848">
        <v>0</v>
      </c>
      <c r="BG848">
        <v>0</v>
      </c>
      <c r="BH848">
        <f>1-BF848/BG848</f>
        <v>0</v>
      </c>
      <c r="BI848">
        <v>0.5</v>
      </c>
      <c r="BJ848">
        <f>DI848</f>
        <v>0</v>
      </c>
      <c r="BK848">
        <f>L848</f>
        <v>0</v>
      </c>
      <c r="BL848">
        <f>BH848*BI848*BJ848</f>
        <v>0</v>
      </c>
      <c r="BM848">
        <f>(BK848-BC848)/BJ848</f>
        <v>0</v>
      </c>
      <c r="BN848">
        <f>(BA848-BG848)/BG848</f>
        <v>0</v>
      </c>
      <c r="BO848">
        <f>AZ848/(BB848+AZ848/BG848)</f>
        <v>0</v>
      </c>
      <c r="BP848" t="s">
        <v>437</v>
      </c>
      <c r="BQ848">
        <v>0</v>
      </c>
      <c r="BR848">
        <f>IF(BQ848&lt;&gt;0, BQ848, BO848)</f>
        <v>0</v>
      </c>
      <c r="BS848">
        <f>1-BR848/BG848</f>
        <v>0</v>
      </c>
      <c r="BT848">
        <f>(BG848-BF848)/(BG848-BR848)</f>
        <v>0</v>
      </c>
      <c r="BU848">
        <f>(BA848-BG848)/(BA848-BR848)</f>
        <v>0</v>
      </c>
      <c r="BV848">
        <f>(BG848-BF848)/(BG848-AZ848)</f>
        <v>0</v>
      </c>
      <c r="BW848">
        <f>(BA848-BG848)/(BA848-AZ848)</f>
        <v>0</v>
      </c>
      <c r="BX848">
        <f>(BT848*BR848/BF848)</f>
        <v>0</v>
      </c>
      <c r="BY848">
        <f>(1-BX848)</f>
        <v>0</v>
      </c>
      <c r="DH848">
        <f>$B$11*EG848+$C$11*EH848+$F$11*ES848*(1-EV848)</f>
        <v>0</v>
      </c>
      <c r="DI848">
        <f>DH848*DJ848</f>
        <v>0</v>
      </c>
      <c r="DJ848">
        <f>($B$11*$D$9+$C$11*$D$9+$F$11*((FF848+EX848)/MAX(FF848+EX848+FG848, 0.1)*$I$9+FG848/MAX(FF848+EX848+FG848, 0.1)*$J$9))/($B$11+$C$11+$F$11)</f>
        <v>0</v>
      </c>
      <c r="DK848">
        <f>($B$11*$K$9+$C$11*$K$9+$F$11*((FF848+EX848)/MAX(FF848+EX848+FG848, 0.1)*$P$9+FG848/MAX(FF848+EX848+FG848, 0.1)*$Q$9))/($B$11+$C$11+$F$11)</f>
        <v>0</v>
      </c>
      <c r="DL848">
        <v>6</v>
      </c>
      <c r="DM848">
        <v>0.5</v>
      </c>
      <c r="DN848" t="s">
        <v>438</v>
      </c>
      <c r="DO848">
        <v>2</v>
      </c>
      <c r="DP848" t="b">
        <v>1</v>
      </c>
      <c r="DQ848">
        <v>1761422145.84615</v>
      </c>
      <c r="DR848">
        <v>966.862076923077</v>
      </c>
      <c r="DS848">
        <v>1027.02</v>
      </c>
      <c r="DT848">
        <v>44.9974923076923</v>
      </c>
      <c r="DU848">
        <v>25.7555153846154</v>
      </c>
      <c r="DV848">
        <v>965.764846153846</v>
      </c>
      <c r="DW848">
        <v>45.0416076923077</v>
      </c>
      <c r="DX848">
        <v>500.007769230769</v>
      </c>
      <c r="DY848">
        <v>90.1981461538461</v>
      </c>
      <c r="DZ848">
        <v>0.0356443076923077</v>
      </c>
      <c r="EA848">
        <v>44.0289307692308</v>
      </c>
      <c r="EB848">
        <v>42.0251692307692</v>
      </c>
      <c r="EC848">
        <v>999.9</v>
      </c>
      <c r="ED848">
        <v>0</v>
      </c>
      <c r="EE848">
        <v>0</v>
      </c>
      <c r="EF848">
        <v>10003.4592307692</v>
      </c>
      <c r="EG848">
        <v>0</v>
      </c>
      <c r="EH848">
        <v>1261.09538461538</v>
      </c>
      <c r="EI848">
        <v>-60.1583769230769</v>
      </c>
      <c r="EJ848">
        <v>1012.41661538462</v>
      </c>
      <c r="EK848">
        <v>1054.17153846154</v>
      </c>
      <c r="EL848">
        <v>19.2419461538462</v>
      </c>
      <c r="EM848">
        <v>1027.02</v>
      </c>
      <c r="EN848">
        <v>25.7555153846154</v>
      </c>
      <c r="EO848">
        <v>4.05869153846154</v>
      </c>
      <c r="EP848">
        <v>2.32310076923077</v>
      </c>
      <c r="EQ848">
        <v>29.1579923076923</v>
      </c>
      <c r="ER848">
        <v>19.8374769230769</v>
      </c>
      <c r="ES848">
        <v>1199.98846153846</v>
      </c>
      <c r="ET848">
        <v>0.966998307692308</v>
      </c>
      <c r="EU848">
        <v>0.0330017538461539</v>
      </c>
      <c r="EV848">
        <v>0</v>
      </c>
      <c r="EW848">
        <v>1178.11692307692</v>
      </c>
      <c r="EX848">
        <v>5.00059</v>
      </c>
      <c r="EY848">
        <v>15019.3846153846</v>
      </c>
      <c r="EZ848">
        <v>10358.6076923077</v>
      </c>
      <c r="FA848">
        <v>58.2690769230769</v>
      </c>
      <c r="FB848">
        <v>59.6966923076923</v>
      </c>
      <c r="FC848">
        <v>58.3797692307692</v>
      </c>
      <c r="FD848">
        <v>59.3701538461538</v>
      </c>
      <c r="FE848">
        <v>59.375</v>
      </c>
      <c r="FF848">
        <v>1155.54846153846</v>
      </c>
      <c r="FG848">
        <v>39.44</v>
      </c>
      <c r="FH848">
        <v>0</v>
      </c>
      <c r="FI848">
        <v>1761422114.5</v>
      </c>
      <c r="FJ848">
        <v>0</v>
      </c>
      <c r="FK848">
        <v>1178.16923076923</v>
      </c>
      <c r="FL848">
        <v>4.07179487513521</v>
      </c>
      <c r="FM848">
        <v>64.3521366870942</v>
      </c>
      <c r="FN848">
        <v>15020.4423076923</v>
      </c>
      <c r="FO848">
        <v>15</v>
      </c>
      <c r="FP848">
        <v>0</v>
      </c>
      <c r="FQ848" t="s">
        <v>439</v>
      </c>
      <c r="FR848">
        <v>0</v>
      </c>
      <c r="FS848">
        <v>0</v>
      </c>
      <c r="FT848">
        <v>0</v>
      </c>
      <c r="FU848">
        <v>0</v>
      </c>
      <c r="FV848">
        <v>0</v>
      </c>
      <c r="FW848">
        <v>0</v>
      </c>
      <c r="FX848">
        <v>0</v>
      </c>
      <c r="FY848">
        <v>0</v>
      </c>
      <c r="FZ848">
        <v>0</v>
      </c>
      <c r="GA848">
        <v>0</v>
      </c>
      <c r="GB848">
        <v>0</v>
      </c>
      <c r="GC848">
        <v>-60.217615</v>
      </c>
      <c r="GD848">
        <v>0.179643609022564</v>
      </c>
      <c r="GE848">
        <v>0.442248692790606</v>
      </c>
      <c r="GF848">
        <v>1</v>
      </c>
      <c r="GG848">
        <v>1177.90235294118</v>
      </c>
      <c r="GH848">
        <v>3.85240641765596</v>
      </c>
      <c r="GI848">
        <v>0.451885323971417</v>
      </c>
      <c r="GJ848">
        <v>-1</v>
      </c>
      <c r="GK848">
        <v>19.252275</v>
      </c>
      <c r="GL848">
        <v>-0.272422556391015</v>
      </c>
      <c r="GM848">
        <v>0.0266615805045387</v>
      </c>
      <c r="GN848">
        <v>0</v>
      </c>
      <c r="GO848">
        <v>1</v>
      </c>
      <c r="GP848">
        <v>2</v>
      </c>
      <c r="GQ848" t="s">
        <v>446</v>
      </c>
      <c r="GR848">
        <v>3.12808</v>
      </c>
      <c r="GS848">
        <v>2.7135</v>
      </c>
      <c r="GT848">
        <v>0.157278</v>
      </c>
      <c r="GU848">
        <v>0.163198</v>
      </c>
      <c r="GV848">
        <v>0.153509</v>
      </c>
      <c r="GW848">
        <v>0.103632</v>
      </c>
      <c r="GX848">
        <v>30478.7</v>
      </c>
      <c r="GY848">
        <v>32059.2</v>
      </c>
      <c r="GZ848">
        <v>32840.2</v>
      </c>
      <c r="HA848">
        <v>34809.7</v>
      </c>
      <c r="HB848">
        <v>39741.3</v>
      </c>
      <c r="HC848">
        <v>44977.4</v>
      </c>
      <c r="HD848">
        <v>51552.9</v>
      </c>
      <c r="HE848">
        <v>55800</v>
      </c>
      <c r="HF848">
        <v>1.71963</v>
      </c>
      <c r="HG848">
        <v>1.5709</v>
      </c>
      <c r="HH848">
        <v>-0.115052</v>
      </c>
      <c r="HI848">
        <v>0</v>
      </c>
      <c r="HJ848">
        <v>43.8607</v>
      </c>
      <c r="HK848">
        <v>999.9</v>
      </c>
      <c r="HL848">
        <v>55.506</v>
      </c>
      <c r="HM848">
        <v>30.393</v>
      </c>
      <c r="HN848">
        <v>26.8138</v>
      </c>
      <c r="HO848">
        <v>60.3299</v>
      </c>
      <c r="HP848">
        <v>41.4062</v>
      </c>
      <c r="HQ848">
        <v>1</v>
      </c>
      <c r="HR848">
        <v>1.97762</v>
      </c>
      <c r="HS848">
        <v>4.61417</v>
      </c>
      <c r="HT848">
        <v>20.0648</v>
      </c>
      <c r="HU848">
        <v>5.18794</v>
      </c>
      <c r="HV848">
        <v>12.0159</v>
      </c>
      <c r="HW848">
        <v>4.9704</v>
      </c>
      <c r="HX848">
        <v>3.29503</v>
      </c>
      <c r="HY848">
        <v>9999</v>
      </c>
      <c r="HZ848">
        <v>9999</v>
      </c>
      <c r="IA848">
        <v>999.9</v>
      </c>
      <c r="IB848">
        <v>9999</v>
      </c>
      <c r="IC848">
        <v>1.86325</v>
      </c>
      <c r="ID848">
        <v>1.86811</v>
      </c>
      <c r="IE848">
        <v>1.86784</v>
      </c>
      <c r="IF848">
        <v>1.86905</v>
      </c>
      <c r="IG848">
        <v>1.86981</v>
      </c>
      <c r="IH848">
        <v>1.86585</v>
      </c>
      <c r="II848">
        <v>1.86695</v>
      </c>
      <c r="IJ848">
        <v>1.86838</v>
      </c>
      <c r="IK848">
        <v>5</v>
      </c>
      <c r="IL848">
        <v>0</v>
      </c>
      <c r="IM848">
        <v>0</v>
      </c>
      <c r="IN848">
        <v>0</v>
      </c>
      <c r="IO848" t="s">
        <v>441</v>
      </c>
      <c r="IP848" t="s">
        <v>442</v>
      </c>
      <c r="IQ848" t="s">
        <v>443</v>
      </c>
      <c r="IR848" t="s">
        <v>443</v>
      </c>
      <c r="IS848" t="s">
        <v>443</v>
      </c>
      <c r="IT848" t="s">
        <v>443</v>
      </c>
      <c r="IU848">
        <v>0</v>
      </c>
      <c r="IV848">
        <v>100</v>
      </c>
      <c r="IW848">
        <v>100</v>
      </c>
      <c r="IX848">
        <v>1.098</v>
      </c>
      <c r="IY848">
        <v>-0.0442</v>
      </c>
      <c r="IZ848">
        <v>1.09748391826392</v>
      </c>
      <c r="JA848">
        <v>0</v>
      </c>
      <c r="JB848">
        <v>0</v>
      </c>
      <c r="JC848">
        <v>0</v>
      </c>
      <c r="JD848">
        <v>-0.0441141096964596</v>
      </c>
      <c r="JE848">
        <v>0</v>
      </c>
      <c r="JF848">
        <v>0</v>
      </c>
      <c r="JG848">
        <v>0</v>
      </c>
      <c r="JH848">
        <v>5</v>
      </c>
      <c r="JI848">
        <v>2273</v>
      </c>
      <c r="JJ848">
        <v>0</v>
      </c>
      <c r="JK848">
        <v>25</v>
      </c>
      <c r="JL848">
        <v>29357035.9</v>
      </c>
      <c r="JM848">
        <v>29357035.9</v>
      </c>
      <c r="JN848">
        <v>2.14966</v>
      </c>
      <c r="JO848">
        <v>2.61353</v>
      </c>
      <c r="JP848">
        <v>1.54785</v>
      </c>
      <c r="JQ848">
        <v>2.31445</v>
      </c>
      <c r="JR848">
        <v>1.64673</v>
      </c>
      <c r="JS848">
        <v>2.35352</v>
      </c>
      <c r="JT848">
        <v>34.2814</v>
      </c>
      <c r="JU848">
        <v>24.1663</v>
      </c>
      <c r="JV848">
        <v>18</v>
      </c>
      <c r="JW848">
        <v>497.692</v>
      </c>
      <c r="JX848">
        <v>391.443</v>
      </c>
      <c r="JY848">
        <v>38.2895</v>
      </c>
      <c r="JZ848">
        <v>49.8209</v>
      </c>
      <c r="KA848">
        <v>30.0015</v>
      </c>
      <c r="KB848">
        <v>49.3974</v>
      </c>
      <c r="KC848">
        <v>49.2608</v>
      </c>
      <c r="KD848">
        <v>43.0338</v>
      </c>
      <c r="KE848">
        <v>0</v>
      </c>
      <c r="KF848">
        <v>100</v>
      </c>
      <c r="KG848">
        <v>38.2826</v>
      </c>
      <c r="KH848">
        <v>1076.28</v>
      </c>
      <c r="KI848">
        <v>26.2864</v>
      </c>
      <c r="KJ848">
        <v>93.4834</v>
      </c>
      <c r="KK848">
        <v>90.3045</v>
      </c>
    </row>
    <row r="849" spans="1:297">
      <c r="A849">
        <v>833</v>
      </c>
      <c r="B849">
        <v>1761422159</v>
      </c>
      <c r="C849">
        <v>13978</v>
      </c>
      <c r="D849" t="s">
        <v>2116</v>
      </c>
      <c r="E849" t="s">
        <v>2117</v>
      </c>
      <c r="F849">
        <v>5</v>
      </c>
      <c r="G849" t="s">
        <v>1989</v>
      </c>
      <c r="H849" t="s">
        <v>436</v>
      </c>
      <c r="I849">
        <v>1761422150.84615</v>
      </c>
      <c r="J849">
        <f>(K849)/1000</f>
        <v>0</v>
      </c>
      <c r="K849">
        <f>IF(DP849, AN849, AH849)</f>
        <v>0</v>
      </c>
      <c r="L849">
        <f>IF(DP849, AI849, AG849)</f>
        <v>0</v>
      </c>
      <c r="M849">
        <f>DR849 - IF(AU849&gt;1, L849*DL849*100.0/(AW849), 0)</f>
        <v>0</v>
      </c>
      <c r="N849">
        <f>((T849-J849/2)*M849-L849)/(T849+J849/2)</f>
        <v>0</v>
      </c>
      <c r="O849">
        <f>N849*(DY849+DZ849)/1000.0</f>
        <v>0</v>
      </c>
      <c r="P849">
        <f>(DR849 - IF(AU849&gt;1, L849*DL849*100.0/(AW849), 0))*(DY849+DZ849)/1000.0</f>
        <v>0</v>
      </c>
      <c r="Q849">
        <f>2.0/((1/S849-1/R849)+SIGN(S849)*SQRT((1/S849-1/R849)*(1/S849-1/R849) + 4*DM849/((DM849+1)*(DM849+1))*(2*1/S849*1/R849-1/R849*1/R849)))</f>
        <v>0</v>
      </c>
      <c r="R849">
        <f>IF(LEFT(DN849,1)&lt;&gt;"0",IF(LEFT(DN849,1)="1",3.0,DO849),$D$5+$E$5*(EF849*DY849/($K$5*1000))+$F$5*(EF849*DY849/($K$5*1000))*MAX(MIN(DL849,$J$5),$I$5)*MAX(MIN(DL849,$J$5),$I$5)+$G$5*MAX(MIN(DL849,$J$5),$I$5)*(EF849*DY849/($K$5*1000))+$H$5*(EF849*DY849/($K$5*1000))*(EF849*DY849/($K$5*1000)))</f>
        <v>0</v>
      </c>
      <c r="S849">
        <f>J849*(1000-(1000*0.61365*exp(17.502*W849/(240.97+W849))/(DY849+DZ849)+DT849)/2)/(1000*0.61365*exp(17.502*W849/(240.97+W849))/(DY849+DZ849)-DT849)</f>
        <v>0</v>
      </c>
      <c r="T849">
        <f>1/((DM849+1)/(Q849/1.6)+1/(R849/1.37)) + DM849/((DM849+1)/(Q849/1.6) + DM849/(R849/1.37))</f>
        <v>0</v>
      </c>
      <c r="U849">
        <f>(DH849*DK849)</f>
        <v>0</v>
      </c>
      <c r="V849">
        <f>(EA849+(U849+2*0.95*5.67E-8*(((EA849+$B$7)+273)^4-(EA849+273)^4)-44100*J849)/(1.84*29.3*R849+8*0.95*5.67E-8*(EA849+273)^3))</f>
        <v>0</v>
      </c>
      <c r="W849">
        <f>($C$7*EB849+$D$7*EC849+$E$7*V849)</f>
        <v>0</v>
      </c>
      <c r="X849">
        <f>0.61365*exp(17.502*W849/(240.97+W849))</f>
        <v>0</v>
      </c>
      <c r="Y849">
        <f>(Z849/AA849*100)</f>
        <v>0</v>
      </c>
      <c r="Z849">
        <f>DT849*(DY849+DZ849)/1000</f>
        <v>0</v>
      </c>
      <c r="AA849">
        <f>0.61365*exp(17.502*EA849/(240.97+EA849))</f>
        <v>0</v>
      </c>
      <c r="AB849">
        <f>(X849-DT849*(DY849+DZ849)/1000)</f>
        <v>0</v>
      </c>
      <c r="AC849">
        <f>(-J849*44100)</f>
        <v>0</v>
      </c>
      <c r="AD849">
        <f>2*29.3*R849*0.92*(EA849-W849)</f>
        <v>0</v>
      </c>
      <c r="AE849">
        <f>2*0.95*5.67E-8*(((EA849+$B$7)+273)^4-(W849+273)^4)</f>
        <v>0</v>
      </c>
      <c r="AF849">
        <f>U849+AE849+AC849+AD849</f>
        <v>0</v>
      </c>
      <c r="AG849">
        <f>DX849*AU849*(DS849-DR849*(1000-AU849*DU849)/(1000-AU849*DT849))/(100*DL849)</f>
        <v>0</v>
      </c>
      <c r="AH849">
        <f>1000*DX849*AU849*(DT849-DU849)/(100*DL849*(1000-AU849*DT849))</f>
        <v>0</v>
      </c>
      <c r="AI849">
        <f>(AJ849 - AK849 - DY849*1E3/(8.314*(EA849+273.15)) * AM849/DX849 * AL849) * DX849/(100*DL849) * (1000 - DU849)/1000</f>
        <v>0</v>
      </c>
      <c r="AJ849">
        <v>1086.48040344908</v>
      </c>
      <c r="AK849">
        <v>1052.30612121212</v>
      </c>
      <c r="AL849">
        <v>3.23814357048232</v>
      </c>
      <c r="AM849">
        <v>65.5647914512343</v>
      </c>
      <c r="AN849">
        <f>(AP849 - AO849 + DY849*1E3/(8.314*(EA849+273.15)) * AR849/DX849 * AQ849) * DX849/(100*DL849) * 1000/(1000 - AP849)</f>
        <v>0</v>
      </c>
      <c r="AO849">
        <v>25.7609040633259</v>
      </c>
      <c r="AP849">
        <v>44.935483030303</v>
      </c>
      <c r="AQ849">
        <v>-0.00558039496390587</v>
      </c>
      <c r="AR849">
        <v>111.014895509676</v>
      </c>
      <c r="AS849">
        <v>0</v>
      </c>
      <c r="AT849">
        <v>0</v>
      </c>
      <c r="AU849">
        <f>IF(AS849*$H$13&gt;=AW849,1.0,(AW849/(AW849-AS849*$H$13)))</f>
        <v>0</v>
      </c>
      <c r="AV849">
        <f>(AU849-1)*100</f>
        <v>0</v>
      </c>
      <c r="AW849">
        <f>MAX(0,($B$13+$C$13*EF849)/(1+$D$13*EF849)*DY849/(EA849+273)*$E$13)</f>
        <v>0</v>
      </c>
      <c r="AX849" t="s">
        <v>437</v>
      </c>
      <c r="AY849" t="s">
        <v>437</v>
      </c>
      <c r="AZ849">
        <v>0</v>
      </c>
      <c r="BA849">
        <v>0</v>
      </c>
      <c r="BB849">
        <f>1-AZ849/BA849</f>
        <v>0</v>
      </c>
      <c r="BC849">
        <v>0</v>
      </c>
      <c r="BD849" t="s">
        <v>437</v>
      </c>
      <c r="BE849" t="s">
        <v>437</v>
      </c>
      <c r="BF849">
        <v>0</v>
      </c>
      <c r="BG849">
        <v>0</v>
      </c>
      <c r="BH849">
        <f>1-BF849/BG849</f>
        <v>0</v>
      </c>
      <c r="BI849">
        <v>0.5</v>
      </c>
      <c r="BJ849">
        <f>DI849</f>
        <v>0</v>
      </c>
      <c r="BK849">
        <f>L849</f>
        <v>0</v>
      </c>
      <c r="BL849">
        <f>BH849*BI849*BJ849</f>
        <v>0</v>
      </c>
      <c r="BM849">
        <f>(BK849-BC849)/BJ849</f>
        <v>0</v>
      </c>
      <c r="BN849">
        <f>(BA849-BG849)/BG849</f>
        <v>0</v>
      </c>
      <c r="BO849">
        <f>AZ849/(BB849+AZ849/BG849)</f>
        <v>0</v>
      </c>
      <c r="BP849" t="s">
        <v>437</v>
      </c>
      <c r="BQ849">
        <v>0</v>
      </c>
      <c r="BR849">
        <f>IF(BQ849&lt;&gt;0, BQ849, BO849)</f>
        <v>0</v>
      </c>
      <c r="BS849">
        <f>1-BR849/BG849</f>
        <v>0</v>
      </c>
      <c r="BT849">
        <f>(BG849-BF849)/(BG849-BR849)</f>
        <v>0</v>
      </c>
      <c r="BU849">
        <f>(BA849-BG849)/(BA849-BR849)</f>
        <v>0</v>
      </c>
      <c r="BV849">
        <f>(BG849-BF849)/(BG849-AZ849)</f>
        <v>0</v>
      </c>
      <c r="BW849">
        <f>(BA849-BG849)/(BA849-AZ849)</f>
        <v>0</v>
      </c>
      <c r="BX849">
        <f>(BT849*BR849/BF849)</f>
        <v>0</v>
      </c>
      <c r="BY849">
        <f>(1-BX849)</f>
        <v>0</v>
      </c>
      <c r="DH849">
        <f>$B$11*EG849+$C$11*EH849+$F$11*ES849*(1-EV849)</f>
        <v>0</v>
      </c>
      <c r="DI849">
        <f>DH849*DJ849</f>
        <v>0</v>
      </c>
      <c r="DJ849">
        <f>($B$11*$D$9+$C$11*$D$9+$F$11*((FF849+EX849)/MAX(FF849+EX849+FG849, 0.1)*$I$9+FG849/MAX(FF849+EX849+FG849, 0.1)*$J$9))/($B$11+$C$11+$F$11)</f>
        <v>0</v>
      </c>
      <c r="DK849">
        <f>($B$11*$K$9+$C$11*$K$9+$F$11*((FF849+EX849)/MAX(FF849+EX849+FG849, 0.1)*$P$9+FG849/MAX(FF849+EX849+FG849, 0.1)*$Q$9))/($B$11+$C$11+$F$11)</f>
        <v>0</v>
      </c>
      <c r="DL849">
        <v>6</v>
      </c>
      <c r="DM849">
        <v>0.5</v>
      </c>
      <c r="DN849" t="s">
        <v>438</v>
      </c>
      <c r="DO849">
        <v>2</v>
      </c>
      <c r="DP849" t="b">
        <v>1</v>
      </c>
      <c r="DQ849">
        <v>1761422150.84615</v>
      </c>
      <c r="DR849">
        <v>982.715692307692</v>
      </c>
      <c r="DS849">
        <v>1043.15769230769</v>
      </c>
      <c r="DT849">
        <v>44.9736384615385</v>
      </c>
      <c r="DU849">
        <v>25.7578461538462</v>
      </c>
      <c r="DV849">
        <v>981.619615384615</v>
      </c>
      <c r="DW849">
        <v>45.0177538461539</v>
      </c>
      <c r="DX849">
        <v>499.990230769231</v>
      </c>
      <c r="DY849">
        <v>90.1994769230769</v>
      </c>
      <c r="DZ849">
        <v>0.0356451076923077</v>
      </c>
      <c r="EA849">
        <v>44.0209769230769</v>
      </c>
      <c r="EB849">
        <v>42.0221846153846</v>
      </c>
      <c r="EC849">
        <v>999.9</v>
      </c>
      <c r="ED849">
        <v>0</v>
      </c>
      <c r="EE849">
        <v>0</v>
      </c>
      <c r="EF849">
        <v>10006.5830769231</v>
      </c>
      <c r="EG849">
        <v>0</v>
      </c>
      <c r="EH849">
        <v>1261.03384615385</v>
      </c>
      <c r="EI849">
        <v>-60.4409384615385</v>
      </c>
      <c r="EJ849">
        <v>1028.99153846154</v>
      </c>
      <c r="EK849">
        <v>1070.73692307692</v>
      </c>
      <c r="EL849">
        <v>19.2157769230769</v>
      </c>
      <c r="EM849">
        <v>1043.15769230769</v>
      </c>
      <c r="EN849">
        <v>25.7578461538462</v>
      </c>
      <c r="EO849">
        <v>4.05659923076923</v>
      </c>
      <c r="EP849">
        <v>2.32334461538461</v>
      </c>
      <c r="EQ849">
        <v>29.1490692307692</v>
      </c>
      <c r="ER849">
        <v>19.8391692307692</v>
      </c>
      <c r="ES849">
        <v>1200.00230769231</v>
      </c>
      <c r="ET849">
        <v>0.966999</v>
      </c>
      <c r="EU849">
        <v>0.0330011</v>
      </c>
      <c r="EV849">
        <v>0</v>
      </c>
      <c r="EW849">
        <v>1178.42615384615</v>
      </c>
      <c r="EX849">
        <v>5.00059</v>
      </c>
      <c r="EY849">
        <v>15024.7692307692</v>
      </c>
      <c r="EZ849">
        <v>10358.7461538462</v>
      </c>
      <c r="FA849">
        <v>58.2881538461538</v>
      </c>
      <c r="FB849">
        <v>59.7160769230769</v>
      </c>
      <c r="FC849">
        <v>58.3940769230769</v>
      </c>
      <c r="FD849">
        <v>59.3940769230769</v>
      </c>
      <c r="FE849">
        <v>59.3845384615385</v>
      </c>
      <c r="FF849">
        <v>1155.56230769231</v>
      </c>
      <c r="FG849">
        <v>39.44</v>
      </c>
      <c r="FH849">
        <v>0</v>
      </c>
      <c r="FI849">
        <v>1761422119.3</v>
      </c>
      <c r="FJ849">
        <v>0</v>
      </c>
      <c r="FK849">
        <v>1178.43692307692</v>
      </c>
      <c r="FL849">
        <v>4.20786325492005</v>
      </c>
      <c r="FM849">
        <v>61.8529915095485</v>
      </c>
      <c r="FN849">
        <v>15025.3538461538</v>
      </c>
      <c r="FO849">
        <v>15</v>
      </c>
      <c r="FP849">
        <v>0</v>
      </c>
      <c r="FQ849" t="s">
        <v>439</v>
      </c>
      <c r="FR849">
        <v>0</v>
      </c>
      <c r="FS849">
        <v>0</v>
      </c>
      <c r="FT849">
        <v>0</v>
      </c>
      <c r="FU849">
        <v>0</v>
      </c>
      <c r="FV849">
        <v>0</v>
      </c>
      <c r="FW849">
        <v>0</v>
      </c>
      <c r="FX849">
        <v>0</v>
      </c>
      <c r="FY849">
        <v>0</v>
      </c>
      <c r="FZ849">
        <v>0</v>
      </c>
      <c r="GA849">
        <v>0</v>
      </c>
      <c r="GB849">
        <v>0</v>
      </c>
      <c r="GC849">
        <v>-60.2908</v>
      </c>
      <c r="GD849">
        <v>-2.44439999999996</v>
      </c>
      <c r="GE849">
        <v>0.566147773911336</v>
      </c>
      <c r="GF849">
        <v>0</v>
      </c>
      <c r="GG849">
        <v>1178.25558823529</v>
      </c>
      <c r="GH849">
        <v>4.22291826181563</v>
      </c>
      <c r="GI849">
        <v>0.477537748285994</v>
      </c>
      <c r="GJ849">
        <v>-1</v>
      </c>
      <c r="GK849">
        <v>19.2299666666667</v>
      </c>
      <c r="GL849">
        <v>-0.313332467532458</v>
      </c>
      <c r="GM849">
        <v>0.0318649431691727</v>
      </c>
      <c r="GN849">
        <v>0</v>
      </c>
      <c r="GO849">
        <v>0</v>
      </c>
      <c r="GP849">
        <v>2</v>
      </c>
      <c r="GQ849" t="s">
        <v>473</v>
      </c>
      <c r="GR849">
        <v>3.12801</v>
      </c>
      <c r="GS849">
        <v>2.71358</v>
      </c>
      <c r="GT849">
        <v>0.158909</v>
      </c>
      <c r="GU849">
        <v>0.164975</v>
      </c>
      <c r="GV849">
        <v>0.153467</v>
      </c>
      <c r="GW849">
        <v>0.10364</v>
      </c>
      <c r="GX849">
        <v>30418.3</v>
      </c>
      <c r="GY849">
        <v>31989.2</v>
      </c>
      <c r="GZ849">
        <v>32839.1</v>
      </c>
      <c r="HA849">
        <v>34808.1</v>
      </c>
      <c r="HB849">
        <v>39742.4</v>
      </c>
      <c r="HC849">
        <v>44975.5</v>
      </c>
      <c r="HD849">
        <v>51551.5</v>
      </c>
      <c r="HE849">
        <v>55797.8</v>
      </c>
      <c r="HF849">
        <v>1.7192</v>
      </c>
      <c r="HG849">
        <v>1.5712</v>
      </c>
      <c r="HH849">
        <v>-0.116918</v>
      </c>
      <c r="HI849">
        <v>0</v>
      </c>
      <c r="HJ849">
        <v>43.8734</v>
      </c>
      <c r="HK849">
        <v>999.9</v>
      </c>
      <c r="HL849">
        <v>55.506</v>
      </c>
      <c r="HM849">
        <v>30.383</v>
      </c>
      <c r="HN849">
        <v>26.7982</v>
      </c>
      <c r="HO849">
        <v>60.1899</v>
      </c>
      <c r="HP849">
        <v>41.4944</v>
      </c>
      <c r="HQ849">
        <v>1</v>
      </c>
      <c r="HR849">
        <v>1.9793</v>
      </c>
      <c r="HS849">
        <v>4.63319</v>
      </c>
      <c r="HT849">
        <v>20.0643</v>
      </c>
      <c r="HU849">
        <v>5.18809</v>
      </c>
      <c r="HV849">
        <v>12.0159</v>
      </c>
      <c r="HW849">
        <v>4.9706</v>
      </c>
      <c r="HX849">
        <v>3.29505</v>
      </c>
      <c r="HY849">
        <v>9999</v>
      </c>
      <c r="HZ849">
        <v>9999</v>
      </c>
      <c r="IA849">
        <v>999.9</v>
      </c>
      <c r="IB849">
        <v>9999</v>
      </c>
      <c r="IC849">
        <v>1.86325</v>
      </c>
      <c r="ID849">
        <v>1.86813</v>
      </c>
      <c r="IE849">
        <v>1.86786</v>
      </c>
      <c r="IF849">
        <v>1.86905</v>
      </c>
      <c r="IG849">
        <v>1.86981</v>
      </c>
      <c r="IH849">
        <v>1.86588</v>
      </c>
      <c r="II849">
        <v>1.86696</v>
      </c>
      <c r="IJ849">
        <v>1.86839</v>
      </c>
      <c r="IK849">
        <v>5</v>
      </c>
      <c r="IL849">
        <v>0</v>
      </c>
      <c r="IM849">
        <v>0</v>
      </c>
      <c r="IN849">
        <v>0</v>
      </c>
      <c r="IO849" t="s">
        <v>441</v>
      </c>
      <c r="IP849" t="s">
        <v>442</v>
      </c>
      <c r="IQ849" t="s">
        <v>443</v>
      </c>
      <c r="IR849" t="s">
        <v>443</v>
      </c>
      <c r="IS849" t="s">
        <v>443</v>
      </c>
      <c r="IT849" t="s">
        <v>443</v>
      </c>
      <c r="IU849">
        <v>0</v>
      </c>
      <c r="IV849">
        <v>100</v>
      </c>
      <c r="IW849">
        <v>100</v>
      </c>
      <c r="IX849">
        <v>1.1</v>
      </c>
      <c r="IY849">
        <v>-0.0441</v>
      </c>
      <c r="IZ849">
        <v>1.09748391826392</v>
      </c>
      <c r="JA849">
        <v>0</v>
      </c>
      <c r="JB849">
        <v>0</v>
      </c>
      <c r="JC849">
        <v>0</v>
      </c>
      <c r="JD849">
        <v>-0.0441141096964596</v>
      </c>
      <c r="JE849">
        <v>0</v>
      </c>
      <c r="JF849">
        <v>0</v>
      </c>
      <c r="JG849">
        <v>0</v>
      </c>
      <c r="JH849">
        <v>5</v>
      </c>
      <c r="JI849">
        <v>2273</v>
      </c>
      <c r="JJ849">
        <v>0</v>
      </c>
      <c r="JK849">
        <v>25</v>
      </c>
      <c r="JL849">
        <v>29357036</v>
      </c>
      <c r="JM849">
        <v>29357036</v>
      </c>
      <c r="JN849">
        <v>2.17773</v>
      </c>
      <c r="JO849">
        <v>2.62085</v>
      </c>
      <c r="JP849">
        <v>1.54785</v>
      </c>
      <c r="JQ849">
        <v>2.31445</v>
      </c>
      <c r="JR849">
        <v>1.64673</v>
      </c>
      <c r="JS849">
        <v>2.28516</v>
      </c>
      <c r="JT849">
        <v>34.2814</v>
      </c>
      <c r="JU849">
        <v>24.1575</v>
      </c>
      <c r="JV849">
        <v>18</v>
      </c>
      <c r="JW849">
        <v>497.444</v>
      </c>
      <c r="JX849">
        <v>391.671</v>
      </c>
      <c r="JY849">
        <v>38.2687</v>
      </c>
      <c r="JZ849">
        <v>49.8357</v>
      </c>
      <c r="KA849">
        <v>30.0016</v>
      </c>
      <c r="KB849">
        <v>49.4075</v>
      </c>
      <c r="KC849">
        <v>49.2704</v>
      </c>
      <c r="KD849">
        <v>43.5839</v>
      </c>
      <c r="KE849">
        <v>0</v>
      </c>
      <c r="KF849">
        <v>100</v>
      </c>
      <c r="KG849">
        <v>38.2559</v>
      </c>
      <c r="KH849">
        <v>1089.86</v>
      </c>
      <c r="KI849">
        <v>26.2864</v>
      </c>
      <c r="KJ849">
        <v>93.4806</v>
      </c>
      <c r="KK849">
        <v>90.3007</v>
      </c>
    </row>
    <row r="850" spans="1:297">
      <c r="A850">
        <v>834</v>
      </c>
      <c r="B850">
        <v>1761422164</v>
      </c>
      <c r="C850">
        <v>13983</v>
      </c>
      <c r="D850" t="s">
        <v>2118</v>
      </c>
      <c r="E850" t="s">
        <v>2119</v>
      </c>
      <c r="F850">
        <v>5</v>
      </c>
      <c r="G850" t="s">
        <v>1989</v>
      </c>
      <c r="H850" t="s">
        <v>436</v>
      </c>
      <c r="I850">
        <v>1761422155.84615</v>
      </c>
      <c r="J850">
        <f>(K850)/1000</f>
        <v>0</v>
      </c>
      <c r="K850">
        <f>IF(DP850, AN850, AH850)</f>
        <v>0</v>
      </c>
      <c r="L850">
        <f>IF(DP850, AI850, AG850)</f>
        <v>0</v>
      </c>
      <c r="M850">
        <f>DR850 - IF(AU850&gt;1, L850*DL850*100.0/(AW850), 0)</f>
        <v>0</v>
      </c>
      <c r="N850">
        <f>((T850-J850/2)*M850-L850)/(T850+J850/2)</f>
        <v>0</v>
      </c>
      <c r="O850">
        <f>N850*(DY850+DZ850)/1000.0</f>
        <v>0</v>
      </c>
      <c r="P850">
        <f>(DR850 - IF(AU850&gt;1, L850*DL850*100.0/(AW850), 0))*(DY850+DZ850)/1000.0</f>
        <v>0</v>
      </c>
      <c r="Q850">
        <f>2.0/((1/S850-1/R850)+SIGN(S850)*SQRT((1/S850-1/R850)*(1/S850-1/R850) + 4*DM850/((DM850+1)*(DM850+1))*(2*1/S850*1/R850-1/R850*1/R850)))</f>
        <v>0</v>
      </c>
      <c r="R850">
        <f>IF(LEFT(DN850,1)&lt;&gt;"0",IF(LEFT(DN850,1)="1",3.0,DO850),$D$5+$E$5*(EF850*DY850/($K$5*1000))+$F$5*(EF850*DY850/($K$5*1000))*MAX(MIN(DL850,$J$5),$I$5)*MAX(MIN(DL850,$J$5),$I$5)+$G$5*MAX(MIN(DL850,$J$5),$I$5)*(EF850*DY850/($K$5*1000))+$H$5*(EF850*DY850/($K$5*1000))*(EF850*DY850/($K$5*1000)))</f>
        <v>0</v>
      </c>
      <c r="S850">
        <f>J850*(1000-(1000*0.61365*exp(17.502*W850/(240.97+W850))/(DY850+DZ850)+DT850)/2)/(1000*0.61365*exp(17.502*W850/(240.97+W850))/(DY850+DZ850)-DT850)</f>
        <v>0</v>
      </c>
      <c r="T850">
        <f>1/((DM850+1)/(Q850/1.6)+1/(R850/1.37)) + DM850/((DM850+1)/(Q850/1.6) + DM850/(R850/1.37))</f>
        <v>0</v>
      </c>
      <c r="U850">
        <f>(DH850*DK850)</f>
        <v>0</v>
      </c>
      <c r="V850">
        <f>(EA850+(U850+2*0.95*5.67E-8*(((EA850+$B$7)+273)^4-(EA850+273)^4)-44100*J850)/(1.84*29.3*R850+8*0.95*5.67E-8*(EA850+273)^3))</f>
        <v>0</v>
      </c>
      <c r="W850">
        <f>($C$7*EB850+$D$7*EC850+$E$7*V850)</f>
        <v>0</v>
      </c>
      <c r="X850">
        <f>0.61365*exp(17.502*W850/(240.97+W850))</f>
        <v>0</v>
      </c>
      <c r="Y850">
        <f>(Z850/AA850*100)</f>
        <v>0</v>
      </c>
      <c r="Z850">
        <f>DT850*(DY850+DZ850)/1000</f>
        <v>0</v>
      </c>
      <c r="AA850">
        <f>0.61365*exp(17.502*EA850/(240.97+EA850))</f>
        <v>0</v>
      </c>
      <c r="AB850">
        <f>(X850-DT850*(DY850+DZ850)/1000)</f>
        <v>0</v>
      </c>
      <c r="AC850">
        <f>(-J850*44100)</f>
        <v>0</v>
      </c>
      <c r="AD850">
        <f>2*29.3*R850*0.92*(EA850-W850)</f>
        <v>0</v>
      </c>
      <c r="AE850">
        <f>2*0.95*5.67E-8*(((EA850+$B$7)+273)^4-(W850+273)^4)</f>
        <v>0</v>
      </c>
      <c r="AF850">
        <f>U850+AE850+AC850+AD850</f>
        <v>0</v>
      </c>
      <c r="AG850">
        <f>DX850*AU850*(DS850-DR850*(1000-AU850*DU850)/(1000-AU850*DT850))/(100*DL850)</f>
        <v>0</v>
      </c>
      <c r="AH850">
        <f>1000*DX850*AU850*(DT850-DU850)/(100*DL850*(1000-AU850*DT850))</f>
        <v>0</v>
      </c>
      <c r="AI850">
        <f>(AJ850 - AK850 - DY850*1E3/(8.314*(EA850+273.15)) * AM850/DX850 * AL850) * DX850/(100*DL850) * (1000 - DU850)/1000</f>
        <v>0</v>
      </c>
      <c r="AJ850">
        <v>1104.97205080246</v>
      </c>
      <c r="AK850">
        <v>1069.89078787879</v>
      </c>
      <c r="AL850">
        <v>3.54126963126698</v>
      </c>
      <c r="AM850">
        <v>65.5647914512343</v>
      </c>
      <c r="AN850">
        <f>(AP850 - AO850 + DY850*1E3/(8.314*(EA850+273.15)) * AR850/DX850 * AQ850) * DX850/(100*DL850) * 1000/(1000 - AP850)</f>
        <v>0</v>
      </c>
      <c r="AO850">
        <v>25.7631932207133</v>
      </c>
      <c r="AP850">
        <v>44.9377624242424</v>
      </c>
      <c r="AQ850">
        <v>0.000102471964549957</v>
      </c>
      <c r="AR850">
        <v>111.014895509676</v>
      </c>
      <c r="AS850">
        <v>0</v>
      </c>
      <c r="AT850">
        <v>0</v>
      </c>
      <c r="AU850">
        <f>IF(AS850*$H$13&gt;=AW850,1.0,(AW850/(AW850-AS850*$H$13)))</f>
        <v>0</v>
      </c>
      <c r="AV850">
        <f>(AU850-1)*100</f>
        <v>0</v>
      </c>
      <c r="AW850">
        <f>MAX(0,($B$13+$C$13*EF850)/(1+$D$13*EF850)*DY850/(EA850+273)*$E$13)</f>
        <v>0</v>
      </c>
      <c r="AX850" t="s">
        <v>437</v>
      </c>
      <c r="AY850" t="s">
        <v>437</v>
      </c>
      <c r="AZ850">
        <v>0</v>
      </c>
      <c r="BA850">
        <v>0</v>
      </c>
      <c r="BB850">
        <f>1-AZ850/BA850</f>
        <v>0</v>
      </c>
      <c r="BC850">
        <v>0</v>
      </c>
      <c r="BD850" t="s">
        <v>437</v>
      </c>
      <c r="BE850" t="s">
        <v>437</v>
      </c>
      <c r="BF850">
        <v>0</v>
      </c>
      <c r="BG850">
        <v>0</v>
      </c>
      <c r="BH850">
        <f>1-BF850/BG850</f>
        <v>0</v>
      </c>
      <c r="BI850">
        <v>0.5</v>
      </c>
      <c r="BJ850">
        <f>DI850</f>
        <v>0</v>
      </c>
      <c r="BK850">
        <f>L850</f>
        <v>0</v>
      </c>
      <c r="BL850">
        <f>BH850*BI850*BJ850</f>
        <v>0</v>
      </c>
      <c r="BM850">
        <f>(BK850-BC850)/BJ850</f>
        <v>0</v>
      </c>
      <c r="BN850">
        <f>(BA850-BG850)/BG850</f>
        <v>0</v>
      </c>
      <c r="BO850">
        <f>AZ850/(BB850+AZ850/BG850)</f>
        <v>0</v>
      </c>
      <c r="BP850" t="s">
        <v>437</v>
      </c>
      <c r="BQ850">
        <v>0</v>
      </c>
      <c r="BR850">
        <f>IF(BQ850&lt;&gt;0, BQ850, BO850)</f>
        <v>0</v>
      </c>
      <c r="BS850">
        <f>1-BR850/BG850</f>
        <v>0</v>
      </c>
      <c r="BT850">
        <f>(BG850-BF850)/(BG850-BR850)</f>
        <v>0</v>
      </c>
      <c r="BU850">
        <f>(BA850-BG850)/(BA850-BR850)</f>
        <v>0</v>
      </c>
      <c r="BV850">
        <f>(BG850-BF850)/(BG850-AZ850)</f>
        <v>0</v>
      </c>
      <c r="BW850">
        <f>(BA850-BG850)/(BA850-AZ850)</f>
        <v>0</v>
      </c>
      <c r="BX850">
        <f>(BT850*BR850/BF850)</f>
        <v>0</v>
      </c>
      <c r="BY850">
        <f>(1-BX850)</f>
        <v>0</v>
      </c>
      <c r="DH850">
        <f>$B$11*EG850+$C$11*EH850+$F$11*ES850*(1-EV850)</f>
        <v>0</v>
      </c>
      <c r="DI850">
        <f>DH850*DJ850</f>
        <v>0</v>
      </c>
      <c r="DJ850">
        <f>($B$11*$D$9+$C$11*$D$9+$F$11*((FF850+EX850)/MAX(FF850+EX850+FG850, 0.1)*$I$9+FG850/MAX(FF850+EX850+FG850, 0.1)*$J$9))/($B$11+$C$11+$F$11)</f>
        <v>0</v>
      </c>
      <c r="DK850">
        <f>($B$11*$K$9+$C$11*$K$9+$F$11*((FF850+EX850)/MAX(FF850+EX850+FG850, 0.1)*$P$9+FG850/MAX(FF850+EX850+FG850, 0.1)*$Q$9))/($B$11+$C$11+$F$11)</f>
        <v>0</v>
      </c>
      <c r="DL850">
        <v>6</v>
      </c>
      <c r="DM850">
        <v>0.5</v>
      </c>
      <c r="DN850" t="s">
        <v>438</v>
      </c>
      <c r="DO850">
        <v>2</v>
      </c>
      <c r="DP850" t="b">
        <v>1</v>
      </c>
      <c r="DQ850">
        <v>1761422155.84615</v>
      </c>
      <c r="DR850">
        <v>998.587846153846</v>
      </c>
      <c r="DS850">
        <v>1059.69461538462</v>
      </c>
      <c r="DT850">
        <v>44.9545846153846</v>
      </c>
      <c r="DU850">
        <v>25.7603538461538</v>
      </c>
      <c r="DV850">
        <v>997.491692307692</v>
      </c>
      <c r="DW850">
        <v>44.9987076923077</v>
      </c>
      <c r="DX850">
        <v>500.027153846154</v>
      </c>
      <c r="DY850">
        <v>90.2005461538461</v>
      </c>
      <c r="DZ850">
        <v>0.0356303846153846</v>
      </c>
      <c r="EA850">
        <v>44.0105384615385</v>
      </c>
      <c r="EB850">
        <v>42.0214384615385</v>
      </c>
      <c r="EC850">
        <v>999.9</v>
      </c>
      <c r="ED850">
        <v>0</v>
      </c>
      <c r="EE850">
        <v>0</v>
      </c>
      <c r="EF850">
        <v>10007.4946153846</v>
      </c>
      <c r="EG850">
        <v>0</v>
      </c>
      <c r="EH850">
        <v>1260.98076923077</v>
      </c>
      <c r="EI850">
        <v>-61.1054153846154</v>
      </c>
      <c r="EJ850">
        <v>1045.59153846154</v>
      </c>
      <c r="EK850">
        <v>1087.71461538462</v>
      </c>
      <c r="EL850">
        <v>19.1942153846154</v>
      </c>
      <c r="EM850">
        <v>1059.69461538462</v>
      </c>
      <c r="EN850">
        <v>25.7603538461538</v>
      </c>
      <c r="EO850">
        <v>4.05492769230769</v>
      </c>
      <c r="EP850">
        <v>2.32359769230769</v>
      </c>
      <c r="EQ850">
        <v>29.1419461538462</v>
      </c>
      <c r="ER850">
        <v>19.8409307692308</v>
      </c>
      <c r="ES850">
        <v>1199.99538461538</v>
      </c>
      <c r="ET850">
        <v>0.966999</v>
      </c>
      <c r="EU850">
        <v>0.0330011</v>
      </c>
      <c r="EV850">
        <v>0</v>
      </c>
      <c r="EW850">
        <v>1178.77692307692</v>
      </c>
      <c r="EX850">
        <v>5.00059</v>
      </c>
      <c r="EY850">
        <v>15029.6846153846</v>
      </c>
      <c r="EZ850">
        <v>10358.6846153846</v>
      </c>
      <c r="FA850">
        <v>58.3072307692308</v>
      </c>
      <c r="FB850">
        <v>59.7354615384615</v>
      </c>
      <c r="FC850">
        <v>58.4131538461538</v>
      </c>
      <c r="FD850">
        <v>59.4131538461538</v>
      </c>
      <c r="FE850">
        <v>59.4036153846154</v>
      </c>
      <c r="FF850">
        <v>1155.55538461538</v>
      </c>
      <c r="FG850">
        <v>39.44</v>
      </c>
      <c r="FH850">
        <v>0</v>
      </c>
      <c r="FI850">
        <v>1761422124.1</v>
      </c>
      <c r="FJ850">
        <v>0</v>
      </c>
      <c r="FK850">
        <v>1178.745</v>
      </c>
      <c r="FL850">
        <v>3.34324786085613</v>
      </c>
      <c r="FM850">
        <v>54.2632478677742</v>
      </c>
      <c r="FN850">
        <v>15030.0692307692</v>
      </c>
      <c r="FO850">
        <v>15</v>
      </c>
      <c r="FP850">
        <v>0</v>
      </c>
      <c r="FQ850" t="s">
        <v>439</v>
      </c>
      <c r="FR850">
        <v>0</v>
      </c>
      <c r="FS850">
        <v>0</v>
      </c>
      <c r="FT850">
        <v>0</v>
      </c>
      <c r="FU850">
        <v>0</v>
      </c>
      <c r="FV850">
        <v>0</v>
      </c>
      <c r="FW850">
        <v>0</v>
      </c>
      <c r="FX850">
        <v>0</v>
      </c>
      <c r="FY850">
        <v>0</v>
      </c>
      <c r="FZ850">
        <v>0</v>
      </c>
      <c r="GA850">
        <v>0</v>
      </c>
      <c r="GB850">
        <v>0</v>
      </c>
      <c r="GC850">
        <v>-60.9242</v>
      </c>
      <c r="GD850">
        <v>-8.31314887218035</v>
      </c>
      <c r="GE850">
        <v>1.03911836861832</v>
      </c>
      <c r="GF850">
        <v>0</v>
      </c>
      <c r="GG850">
        <v>1178.53617647059</v>
      </c>
      <c r="GH850">
        <v>3.83177998430524</v>
      </c>
      <c r="GI850">
        <v>0.453768629213329</v>
      </c>
      <c r="GJ850">
        <v>-1</v>
      </c>
      <c r="GK850">
        <v>19.205405</v>
      </c>
      <c r="GL850">
        <v>-0.276545864661663</v>
      </c>
      <c r="GM850">
        <v>0.0272372626194337</v>
      </c>
      <c r="GN850">
        <v>0</v>
      </c>
      <c r="GO850">
        <v>0</v>
      </c>
      <c r="GP850">
        <v>2</v>
      </c>
      <c r="GQ850" t="s">
        <v>473</v>
      </c>
      <c r="GR850">
        <v>3.12787</v>
      </c>
      <c r="GS850">
        <v>2.71353</v>
      </c>
      <c r="GT850">
        <v>0.160636</v>
      </c>
      <c r="GU850">
        <v>0.166593</v>
      </c>
      <c r="GV850">
        <v>0.15343</v>
      </c>
      <c r="GW850">
        <v>0.103642</v>
      </c>
      <c r="GX850">
        <v>30354.6</v>
      </c>
      <c r="GY850">
        <v>31925.1</v>
      </c>
      <c r="GZ850">
        <v>32838.1</v>
      </c>
      <c r="HA850">
        <v>34806.3</v>
      </c>
      <c r="HB850">
        <v>39743.4</v>
      </c>
      <c r="HC850">
        <v>44973.5</v>
      </c>
      <c r="HD850">
        <v>51550.2</v>
      </c>
      <c r="HE850">
        <v>55795.2</v>
      </c>
      <c r="HF850">
        <v>1.71898</v>
      </c>
      <c r="HG850">
        <v>1.57095</v>
      </c>
      <c r="HH850">
        <v>-0.117179</v>
      </c>
      <c r="HI850">
        <v>0</v>
      </c>
      <c r="HJ850">
        <v>43.8863</v>
      </c>
      <c r="HK850">
        <v>999.9</v>
      </c>
      <c r="HL850">
        <v>55.53</v>
      </c>
      <c r="HM850">
        <v>30.393</v>
      </c>
      <c r="HN850">
        <v>26.8283</v>
      </c>
      <c r="HO850">
        <v>60.3199</v>
      </c>
      <c r="HP850">
        <v>41.5064</v>
      </c>
      <c r="HQ850">
        <v>1</v>
      </c>
      <c r="HR850">
        <v>1.98102</v>
      </c>
      <c r="HS850">
        <v>4.62825</v>
      </c>
      <c r="HT850">
        <v>20.0644</v>
      </c>
      <c r="HU850">
        <v>5.18749</v>
      </c>
      <c r="HV850">
        <v>12.0159</v>
      </c>
      <c r="HW850">
        <v>4.97015</v>
      </c>
      <c r="HX850">
        <v>3.2949</v>
      </c>
      <c r="HY850">
        <v>9999</v>
      </c>
      <c r="HZ850">
        <v>9999</v>
      </c>
      <c r="IA850">
        <v>999.9</v>
      </c>
      <c r="IB850">
        <v>9999</v>
      </c>
      <c r="IC850">
        <v>1.86325</v>
      </c>
      <c r="ID850">
        <v>1.86813</v>
      </c>
      <c r="IE850">
        <v>1.86785</v>
      </c>
      <c r="IF850">
        <v>1.86905</v>
      </c>
      <c r="IG850">
        <v>1.86981</v>
      </c>
      <c r="IH850">
        <v>1.86588</v>
      </c>
      <c r="II850">
        <v>1.86693</v>
      </c>
      <c r="IJ850">
        <v>1.86836</v>
      </c>
      <c r="IK850">
        <v>5</v>
      </c>
      <c r="IL850">
        <v>0</v>
      </c>
      <c r="IM850">
        <v>0</v>
      </c>
      <c r="IN850">
        <v>0</v>
      </c>
      <c r="IO850" t="s">
        <v>441</v>
      </c>
      <c r="IP850" t="s">
        <v>442</v>
      </c>
      <c r="IQ850" t="s">
        <v>443</v>
      </c>
      <c r="IR850" t="s">
        <v>443</v>
      </c>
      <c r="IS850" t="s">
        <v>443</v>
      </c>
      <c r="IT850" t="s">
        <v>443</v>
      </c>
      <c r="IU850">
        <v>0</v>
      </c>
      <c r="IV850">
        <v>100</v>
      </c>
      <c r="IW850">
        <v>100</v>
      </c>
      <c r="IX850">
        <v>1.1</v>
      </c>
      <c r="IY850">
        <v>-0.0441</v>
      </c>
      <c r="IZ850">
        <v>1.09748391826392</v>
      </c>
      <c r="JA850">
        <v>0</v>
      </c>
      <c r="JB850">
        <v>0</v>
      </c>
      <c r="JC850">
        <v>0</v>
      </c>
      <c r="JD850">
        <v>-0.0441141096964596</v>
      </c>
      <c r="JE850">
        <v>0</v>
      </c>
      <c r="JF850">
        <v>0</v>
      </c>
      <c r="JG850">
        <v>0</v>
      </c>
      <c r="JH850">
        <v>5</v>
      </c>
      <c r="JI850">
        <v>2273</v>
      </c>
      <c r="JJ850">
        <v>0</v>
      </c>
      <c r="JK850">
        <v>25</v>
      </c>
      <c r="JL850">
        <v>29357036.1</v>
      </c>
      <c r="JM850">
        <v>29357036.1</v>
      </c>
      <c r="JN850">
        <v>2.20459</v>
      </c>
      <c r="JO850">
        <v>2.61597</v>
      </c>
      <c r="JP850">
        <v>1.54785</v>
      </c>
      <c r="JQ850">
        <v>2.31445</v>
      </c>
      <c r="JR850">
        <v>1.64673</v>
      </c>
      <c r="JS850">
        <v>2.25708</v>
      </c>
      <c r="JT850">
        <v>34.3042</v>
      </c>
      <c r="JU850">
        <v>24.1575</v>
      </c>
      <c r="JV850">
        <v>18</v>
      </c>
      <c r="JW850">
        <v>497.348</v>
      </c>
      <c r="JX850">
        <v>391.565</v>
      </c>
      <c r="JY850">
        <v>38.2458</v>
      </c>
      <c r="JZ850">
        <v>49.8505</v>
      </c>
      <c r="KA850">
        <v>30.0017</v>
      </c>
      <c r="KB850">
        <v>49.4189</v>
      </c>
      <c r="KC850">
        <v>49.2804</v>
      </c>
      <c r="KD850">
        <v>44.1376</v>
      </c>
      <c r="KE850">
        <v>0</v>
      </c>
      <c r="KF850">
        <v>100</v>
      </c>
      <c r="KG850">
        <v>38.2411</v>
      </c>
      <c r="KH850">
        <v>1110.12</v>
      </c>
      <c r="KI850">
        <v>26.2864</v>
      </c>
      <c r="KJ850">
        <v>93.4782</v>
      </c>
      <c r="KK850">
        <v>90.2964</v>
      </c>
    </row>
    <row r="851" spans="1:297">
      <c r="A851">
        <v>835</v>
      </c>
      <c r="B851">
        <v>1761422169</v>
      </c>
      <c r="C851">
        <v>13988</v>
      </c>
      <c r="D851" t="s">
        <v>2120</v>
      </c>
      <c r="E851" t="s">
        <v>2121</v>
      </c>
      <c r="F851">
        <v>5</v>
      </c>
      <c r="G851" t="s">
        <v>1989</v>
      </c>
      <c r="H851" t="s">
        <v>436</v>
      </c>
      <c r="I851">
        <v>1761422160.84615</v>
      </c>
      <c r="J851">
        <f>(K851)/1000</f>
        <v>0</v>
      </c>
      <c r="K851">
        <f>IF(DP851, AN851, AH851)</f>
        <v>0</v>
      </c>
      <c r="L851">
        <f>IF(DP851, AI851, AG851)</f>
        <v>0</v>
      </c>
      <c r="M851">
        <f>DR851 - IF(AU851&gt;1, L851*DL851*100.0/(AW851), 0)</f>
        <v>0</v>
      </c>
      <c r="N851">
        <f>((T851-J851/2)*M851-L851)/(T851+J851/2)</f>
        <v>0</v>
      </c>
      <c r="O851">
        <f>N851*(DY851+DZ851)/1000.0</f>
        <v>0</v>
      </c>
      <c r="P851">
        <f>(DR851 - IF(AU851&gt;1, L851*DL851*100.0/(AW851), 0))*(DY851+DZ851)/1000.0</f>
        <v>0</v>
      </c>
      <c r="Q851">
        <f>2.0/((1/S851-1/R851)+SIGN(S851)*SQRT((1/S851-1/R851)*(1/S851-1/R851) + 4*DM851/((DM851+1)*(DM851+1))*(2*1/S851*1/R851-1/R851*1/R851)))</f>
        <v>0</v>
      </c>
      <c r="R851">
        <f>IF(LEFT(DN851,1)&lt;&gt;"0",IF(LEFT(DN851,1)="1",3.0,DO851),$D$5+$E$5*(EF851*DY851/($K$5*1000))+$F$5*(EF851*DY851/($K$5*1000))*MAX(MIN(DL851,$J$5),$I$5)*MAX(MIN(DL851,$J$5),$I$5)+$G$5*MAX(MIN(DL851,$J$5),$I$5)*(EF851*DY851/($K$5*1000))+$H$5*(EF851*DY851/($K$5*1000))*(EF851*DY851/($K$5*1000)))</f>
        <v>0</v>
      </c>
      <c r="S851">
        <f>J851*(1000-(1000*0.61365*exp(17.502*W851/(240.97+W851))/(DY851+DZ851)+DT851)/2)/(1000*0.61365*exp(17.502*W851/(240.97+W851))/(DY851+DZ851)-DT851)</f>
        <v>0</v>
      </c>
      <c r="T851">
        <f>1/((DM851+1)/(Q851/1.6)+1/(R851/1.37)) + DM851/((DM851+1)/(Q851/1.6) + DM851/(R851/1.37))</f>
        <v>0</v>
      </c>
      <c r="U851">
        <f>(DH851*DK851)</f>
        <v>0</v>
      </c>
      <c r="V851">
        <f>(EA851+(U851+2*0.95*5.67E-8*(((EA851+$B$7)+273)^4-(EA851+273)^4)-44100*J851)/(1.84*29.3*R851+8*0.95*5.67E-8*(EA851+273)^3))</f>
        <v>0</v>
      </c>
      <c r="W851">
        <f>($C$7*EB851+$D$7*EC851+$E$7*V851)</f>
        <v>0</v>
      </c>
      <c r="X851">
        <f>0.61365*exp(17.502*W851/(240.97+W851))</f>
        <v>0</v>
      </c>
      <c r="Y851">
        <f>(Z851/AA851*100)</f>
        <v>0</v>
      </c>
      <c r="Z851">
        <f>DT851*(DY851+DZ851)/1000</f>
        <v>0</v>
      </c>
      <c r="AA851">
        <f>0.61365*exp(17.502*EA851/(240.97+EA851))</f>
        <v>0</v>
      </c>
      <c r="AB851">
        <f>(X851-DT851*(DY851+DZ851)/1000)</f>
        <v>0</v>
      </c>
      <c r="AC851">
        <f>(-J851*44100)</f>
        <v>0</v>
      </c>
      <c r="AD851">
        <f>2*29.3*R851*0.92*(EA851-W851)</f>
        <v>0</v>
      </c>
      <c r="AE851">
        <f>2*0.95*5.67E-8*(((EA851+$B$7)+273)^4-(W851+273)^4)</f>
        <v>0</v>
      </c>
      <c r="AF851">
        <f>U851+AE851+AC851+AD851</f>
        <v>0</v>
      </c>
      <c r="AG851">
        <f>DX851*AU851*(DS851-DR851*(1000-AU851*DU851)/(1000-AU851*DT851))/(100*DL851)</f>
        <v>0</v>
      </c>
      <c r="AH851">
        <f>1000*DX851*AU851*(DT851-DU851)/(100*DL851*(1000-AU851*DT851))</f>
        <v>0</v>
      </c>
      <c r="AI851">
        <f>(AJ851 - AK851 - DY851*1E3/(8.314*(EA851+273.15)) * AM851/DX851 * AL851) * DX851/(100*DL851) * (1000 - DU851)/1000</f>
        <v>0</v>
      </c>
      <c r="AJ851">
        <v>1121.34456795162</v>
      </c>
      <c r="AK851">
        <v>1086.62024242424</v>
      </c>
      <c r="AL851">
        <v>3.32522140379777</v>
      </c>
      <c r="AM851">
        <v>65.5647914512343</v>
      </c>
      <c r="AN851">
        <f>(AP851 - AO851 + DY851*1E3/(8.314*(EA851+273.15)) * AR851/DX851 * AQ851) * DX851/(100*DL851) * 1000/(1000 - AP851)</f>
        <v>0</v>
      </c>
      <c r="AO851">
        <v>25.7658525306315</v>
      </c>
      <c r="AP851">
        <v>44.8971351515151</v>
      </c>
      <c r="AQ851">
        <v>-0.00763892213480746</v>
      </c>
      <c r="AR851">
        <v>111.014895509676</v>
      </c>
      <c r="AS851">
        <v>0</v>
      </c>
      <c r="AT851">
        <v>0</v>
      </c>
      <c r="AU851">
        <f>IF(AS851*$H$13&gt;=AW851,1.0,(AW851/(AW851-AS851*$H$13)))</f>
        <v>0</v>
      </c>
      <c r="AV851">
        <f>(AU851-1)*100</f>
        <v>0</v>
      </c>
      <c r="AW851">
        <f>MAX(0,($B$13+$C$13*EF851)/(1+$D$13*EF851)*DY851/(EA851+273)*$E$13)</f>
        <v>0</v>
      </c>
      <c r="AX851" t="s">
        <v>437</v>
      </c>
      <c r="AY851" t="s">
        <v>437</v>
      </c>
      <c r="AZ851">
        <v>0</v>
      </c>
      <c r="BA851">
        <v>0</v>
      </c>
      <c r="BB851">
        <f>1-AZ851/BA851</f>
        <v>0</v>
      </c>
      <c r="BC851">
        <v>0</v>
      </c>
      <c r="BD851" t="s">
        <v>437</v>
      </c>
      <c r="BE851" t="s">
        <v>437</v>
      </c>
      <c r="BF851">
        <v>0</v>
      </c>
      <c r="BG851">
        <v>0</v>
      </c>
      <c r="BH851">
        <f>1-BF851/BG851</f>
        <v>0</v>
      </c>
      <c r="BI851">
        <v>0.5</v>
      </c>
      <c r="BJ851">
        <f>DI851</f>
        <v>0</v>
      </c>
      <c r="BK851">
        <f>L851</f>
        <v>0</v>
      </c>
      <c r="BL851">
        <f>BH851*BI851*BJ851</f>
        <v>0</v>
      </c>
      <c r="BM851">
        <f>(BK851-BC851)/BJ851</f>
        <v>0</v>
      </c>
      <c r="BN851">
        <f>(BA851-BG851)/BG851</f>
        <v>0</v>
      </c>
      <c r="BO851">
        <f>AZ851/(BB851+AZ851/BG851)</f>
        <v>0</v>
      </c>
      <c r="BP851" t="s">
        <v>437</v>
      </c>
      <c r="BQ851">
        <v>0</v>
      </c>
      <c r="BR851">
        <f>IF(BQ851&lt;&gt;0, BQ851, BO851)</f>
        <v>0</v>
      </c>
      <c r="BS851">
        <f>1-BR851/BG851</f>
        <v>0</v>
      </c>
      <c r="BT851">
        <f>(BG851-BF851)/(BG851-BR851)</f>
        <v>0</v>
      </c>
      <c r="BU851">
        <f>(BA851-BG851)/(BA851-BR851)</f>
        <v>0</v>
      </c>
      <c r="BV851">
        <f>(BG851-BF851)/(BG851-AZ851)</f>
        <v>0</v>
      </c>
      <c r="BW851">
        <f>(BA851-BG851)/(BA851-AZ851)</f>
        <v>0</v>
      </c>
      <c r="BX851">
        <f>(BT851*BR851/BF851)</f>
        <v>0</v>
      </c>
      <c r="BY851">
        <f>(1-BX851)</f>
        <v>0</v>
      </c>
      <c r="DH851">
        <f>$B$11*EG851+$C$11*EH851+$F$11*ES851*(1-EV851)</f>
        <v>0</v>
      </c>
      <c r="DI851">
        <f>DH851*DJ851</f>
        <v>0</v>
      </c>
      <c r="DJ851">
        <f>($B$11*$D$9+$C$11*$D$9+$F$11*((FF851+EX851)/MAX(FF851+EX851+FG851, 0.1)*$I$9+FG851/MAX(FF851+EX851+FG851, 0.1)*$J$9))/($B$11+$C$11+$F$11)</f>
        <v>0</v>
      </c>
      <c r="DK851">
        <f>($B$11*$K$9+$C$11*$K$9+$F$11*((FF851+EX851)/MAX(FF851+EX851+FG851, 0.1)*$P$9+FG851/MAX(FF851+EX851+FG851, 0.1)*$Q$9))/($B$11+$C$11+$F$11)</f>
        <v>0</v>
      </c>
      <c r="DL851">
        <v>6</v>
      </c>
      <c r="DM851">
        <v>0.5</v>
      </c>
      <c r="DN851" t="s">
        <v>438</v>
      </c>
      <c r="DO851">
        <v>2</v>
      </c>
      <c r="DP851" t="b">
        <v>1</v>
      </c>
      <c r="DQ851">
        <v>1761422160.84615</v>
      </c>
      <c r="DR851">
        <v>1014.63284615385</v>
      </c>
      <c r="DS851">
        <v>1076.30692307692</v>
      </c>
      <c r="DT851">
        <v>44.9326153846154</v>
      </c>
      <c r="DU851">
        <v>25.7627846153846</v>
      </c>
      <c r="DV851">
        <v>1013.53807692308</v>
      </c>
      <c r="DW851">
        <v>44.9767461538462</v>
      </c>
      <c r="DX851">
        <v>500.028615384615</v>
      </c>
      <c r="DY851">
        <v>90.2009923076923</v>
      </c>
      <c r="DZ851">
        <v>0.0355603538461538</v>
      </c>
      <c r="EA851">
        <v>44.0022076923077</v>
      </c>
      <c r="EB851">
        <v>42.0235384615385</v>
      </c>
      <c r="EC851">
        <v>999.9</v>
      </c>
      <c r="ED851">
        <v>0</v>
      </c>
      <c r="EE851">
        <v>0</v>
      </c>
      <c r="EF851">
        <v>9996.48692307692</v>
      </c>
      <c r="EG851">
        <v>0</v>
      </c>
      <c r="EH851">
        <v>1260.92692307692</v>
      </c>
      <c r="EI851">
        <v>-61.6715461538462</v>
      </c>
      <c r="EJ851">
        <v>1062.36923076923</v>
      </c>
      <c r="EK851">
        <v>1104.76769230769</v>
      </c>
      <c r="EL851">
        <v>19.1698461538462</v>
      </c>
      <c r="EM851">
        <v>1076.30692307692</v>
      </c>
      <c r="EN851">
        <v>25.7627846153846</v>
      </c>
      <c r="EO851">
        <v>4.05296692307692</v>
      </c>
      <c r="EP851">
        <v>2.32382692307692</v>
      </c>
      <c r="EQ851">
        <v>29.1335846153846</v>
      </c>
      <c r="ER851">
        <v>19.8425230769231</v>
      </c>
      <c r="ES851">
        <v>1199.98769230769</v>
      </c>
      <c r="ET851">
        <v>0.966999</v>
      </c>
      <c r="EU851">
        <v>0.0330011</v>
      </c>
      <c r="EV851">
        <v>0</v>
      </c>
      <c r="EW851">
        <v>1179.13153846154</v>
      </c>
      <c r="EX851">
        <v>5.00059</v>
      </c>
      <c r="EY851">
        <v>15034.6</v>
      </c>
      <c r="EZ851">
        <v>10358.6230769231</v>
      </c>
      <c r="FA851">
        <v>58.312</v>
      </c>
      <c r="FB851">
        <v>59.75</v>
      </c>
      <c r="FC851">
        <v>58.4322307692308</v>
      </c>
      <c r="FD851">
        <v>59.4322307692308</v>
      </c>
      <c r="FE851">
        <v>59.4226923076923</v>
      </c>
      <c r="FF851">
        <v>1155.54769230769</v>
      </c>
      <c r="FG851">
        <v>39.44</v>
      </c>
      <c r="FH851">
        <v>0</v>
      </c>
      <c r="FI851">
        <v>1761422129.5</v>
      </c>
      <c r="FJ851">
        <v>0</v>
      </c>
      <c r="FK851">
        <v>1179.1308</v>
      </c>
      <c r="FL851">
        <v>4.74076921089619</v>
      </c>
      <c r="FM851">
        <v>60.1846152947387</v>
      </c>
      <c r="FN851">
        <v>15035.632</v>
      </c>
      <c r="FO851">
        <v>15</v>
      </c>
      <c r="FP851">
        <v>0</v>
      </c>
      <c r="FQ851" t="s">
        <v>439</v>
      </c>
      <c r="FR851">
        <v>0</v>
      </c>
      <c r="FS851">
        <v>0</v>
      </c>
      <c r="FT851">
        <v>0</v>
      </c>
      <c r="FU851">
        <v>0</v>
      </c>
      <c r="FV851">
        <v>0</v>
      </c>
      <c r="FW851">
        <v>0</v>
      </c>
      <c r="FX851">
        <v>0</v>
      </c>
      <c r="FY851">
        <v>0</v>
      </c>
      <c r="FZ851">
        <v>0</v>
      </c>
      <c r="GA851">
        <v>0</v>
      </c>
      <c r="GB851">
        <v>0</v>
      </c>
      <c r="GC851">
        <v>-61.2649476190476</v>
      </c>
      <c r="GD851">
        <v>-8.83651168831172</v>
      </c>
      <c r="GE851">
        <v>1.06753710925531</v>
      </c>
      <c r="GF851">
        <v>0</v>
      </c>
      <c r="GG851">
        <v>1178.89029411765</v>
      </c>
      <c r="GH851">
        <v>3.69274254896838</v>
      </c>
      <c r="GI851">
        <v>0.445635602219352</v>
      </c>
      <c r="GJ851">
        <v>-1</v>
      </c>
      <c r="GK851">
        <v>19.183680952381</v>
      </c>
      <c r="GL851">
        <v>-0.274371428571444</v>
      </c>
      <c r="GM851">
        <v>0.0282570281025481</v>
      </c>
      <c r="GN851">
        <v>0</v>
      </c>
      <c r="GO851">
        <v>0</v>
      </c>
      <c r="GP851">
        <v>2</v>
      </c>
      <c r="GQ851" t="s">
        <v>473</v>
      </c>
      <c r="GR851">
        <v>3.12797</v>
      </c>
      <c r="GS851">
        <v>2.71341</v>
      </c>
      <c r="GT851">
        <v>0.162272</v>
      </c>
      <c r="GU851">
        <v>0.168348</v>
      </c>
      <c r="GV851">
        <v>0.153353</v>
      </c>
      <c r="GW851">
        <v>0.103646</v>
      </c>
      <c r="GX851">
        <v>30293.9</v>
      </c>
      <c r="GY851">
        <v>31856.1</v>
      </c>
      <c r="GZ851">
        <v>32837</v>
      </c>
      <c r="HA851">
        <v>34804.9</v>
      </c>
      <c r="HB851">
        <v>39746</v>
      </c>
      <c r="HC851">
        <v>44971.3</v>
      </c>
      <c r="HD851">
        <v>51548.8</v>
      </c>
      <c r="HE851">
        <v>55792.4</v>
      </c>
      <c r="HF851">
        <v>1.71905</v>
      </c>
      <c r="HG851">
        <v>1.57075</v>
      </c>
      <c r="HH851">
        <v>-0.117507</v>
      </c>
      <c r="HI851">
        <v>0</v>
      </c>
      <c r="HJ851">
        <v>43.898</v>
      </c>
      <c r="HK851">
        <v>999.9</v>
      </c>
      <c r="HL851">
        <v>55.53</v>
      </c>
      <c r="HM851">
        <v>30.393</v>
      </c>
      <c r="HN851">
        <v>26.8265</v>
      </c>
      <c r="HO851">
        <v>60.2099</v>
      </c>
      <c r="HP851">
        <v>41.3582</v>
      </c>
      <c r="HQ851">
        <v>1</v>
      </c>
      <c r="HR851">
        <v>1.98271</v>
      </c>
      <c r="HS851">
        <v>4.64967</v>
      </c>
      <c r="HT851">
        <v>20.0639</v>
      </c>
      <c r="HU851">
        <v>5.18779</v>
      </c>
      <c r="HV851">
        <v>12.0159</v>
      </c>
      <c r="HW851">
        <v>4.9705</v>
      </c>
      <c r="HX851">
        <v>3.29495</v>
      </c>
      <c r="HY851">
        <v>9999</v>
      </c>
      <c r="HZ851">
        <v>9999</v>
      </c>
      <c r="IA851">
        <v>999.9</v>
      </c>
      <c r="IB851">
        <v>9999</v>
      </c>
      <c r="IC851">
        <v>1.86325</v>
      </c>
      <c r="ID851">
        <v>1.86812</v>
      </c>
      <c r="IE851">
        <v>1.86786</v>
      </c>
      <c r="IF851">
        <v>1.86905</v>
      </c>
      <c r="IG851">
        <v>1.86981</v>
      </c>
      <c r="IH851">
        <v>1.86589</v>
      </c>
      <c r="II851">
        <v>1.86691</v>
      </c>
      <c r="IJ851">
        <v>1.86835</v>
      </c>
      <c r="IK851">
        <v>5</v>
      </c>
      <c r="IL851">
        <v>0</v>
      </c>
      <c r="IM851">
        <v>0</v>
      </c>
      <c r="IN851">
        <v>0</v>
      </c>
      <c r="IO851" t="s">
        <v>441</v>
      </c>
      <c r="IP851" t="s">
        <v>442</v>
      </c>
      <c r="IQ851" t="s">
        <v>443</v>
      </c>
      <c r="IR851" t="s">
        <v>443</v>
      </c>
      <c r="IS851" t="s">
        <v>443</v>
      </c>
      <c r="IT851" t="s">
        <v>443</v>
      </c>
      <c r="IU851">
        <v>0</v>
      </c>
      <c r="IV851">
        <v>100</v>
      </c>
      <c r="IW851">
        <v>100</v>
      </c>
      <c r="IX851">
        <v>1.1</v>
      </c>
      <c r="IY851">
        <v>-0.0441</v>
      </c>
      <c r="IZ851">
        <v>1.09748391826392</v>
      </c>
      <c r="JA851">
        <v>0</v>
      </c>
      <c r="JB851">
        <v>0</v>
      </c>
      <c r="JC851">
        <v>0</v>
      </c>
      <c r="JD851">
        <v>-0.0441141096964596</v>
      </c>
      <c r="JE851">
        <v>0</v>
      </c>
      <c r="JF851">
        <v>0</v>
      </c>
      <c r="JG851">
        <v>0</v>
      </c>
      <c r="JH851">
        <v>5</v>
      </c>
      <c r="JI851">
        <v>2273</v>
      </c>
      <c r="JJ851">
        <v>0</v>
      </c>
      <c r="JK851">
        <v>25</v>
      </c>
      <c r="JL851">
        <v>29357036.1</v>
      </c>
      <c r="JM851">
        <v>29357036.1</v>
      </c>
      <c r="JN851">
        <v>2.23145</v>
      </c>
      <c r="JO851">
        <v>2.6062</v>
      </c>
      <c r="JP851">
        <v>1.54785</v>
      </c>
      <c r="JQ851">
        <v>2.31445</v>
      </c>
      <c r="JR851">
        <v>1.64673</v>
      </c>
      <c r="JS851">
        <v>2.34253</v>
      </c>
      <c r="JT851">
        <v>34.2814</v>
      </c>
      <c r="JU851">
        <v>24.1663</v>
      </c>
      <c r="JV851">
        <v>18</v>
      </c>
      <c r="JW851">
        <v>497.465</v>
      </c>
      <c r="JX851">
        <v>391.492</v>
      </c>
      <c r="JY851">
        <v>38.2303</v>
      </c>
      <c r="JZ851">
        <v>49.8654</v>
      </c>
      <c r="KA851">
        <v>30.0017</v>
      </c>
      <c r="KB851">
        <v>49.429</v>
      </c>
      <c r="KC851">
        <v>49.2908</v>
      </c>
      <c r="KD851">
        <v>44.6766</v>
      </c>
      <c r="KE851">
        <v>0</v>
      </c>
      <c r="KF851">
        <v>100</v>
      </c>
      <c r="KG851">
        <v>38.2188</v>
      </c>
      <c r="KH851">
        <v>1123.71</v>
      </c>
      <c r="KI851">
        <v>26.2864</v>
      </c>
      <c r="KJ851">
        <v>93.4753</v>
      </c>
      <c r="KK851">
        <v>90.2921</v>
      </c>
    </row>
    <row r="852" spans="1:297">
      <c r="A852">
        <v>836</v>
      </c>
      <c r="B852">
        <v>1761422174</v>
      </c>
      <c r="C852">
        <v>13993</v>
      </c>
      <c r="D852" t="s">
        <v>2122</v>
      </c>
      <c r="E852" t="s">
        <v>2123</v>
      </c>
      <c r="F852">
        <v>5</v>
      </c>
      <c r="G852" t="s">
        <v>1989</v>
      </c>
      <c r="H852" t="s">
        <v>436</v>
      </c>
      <c r="I852">
        <v>1761422165.84615</v>
      </c>
      <c r="J852">
        <f>(K852)/1000</f>
        <v>0</v>
      </c>
      <c r="K852">
        <f>IF(DP852, AN852, AH852)</f>
        <v>0</v>
      </c>
      <c r="L852">
        <f>IF(DP852, AI852, AG852)</f>
        <v>0</v>
      </c>
      <c r="M852">
        <f>DR852 - IF(AU852&gt;1, L852*DL852*100.0/(AW852), 0)</f>
        <v>0</v>
      </c>
      <c r="N852">
        <f>((T852-J852/2)*M852-L852)/(T852+J852/2)</f>
        <v>0</v>
      </c>
      <c r="O852">
        <f>N852*(DY852+DZ852)/1000.0</f>
        <v>0</v>
      </c>
      <c r="P852">
        <f>(DR852 - IF(AU852&gt;1, L852*DL852*100.0/(AW852), 0))*(DY852+DZ852)/1000.0</f>
        <v>0</v>
      </c>
      <c r="Q852">
        <f>2.0/((1/S852-1/R852)+SIGN(S852)*SQRT((1/S852-1/R852)*(1/S852-1/R852) + 4*DM852/((DM852+1)*(DM852+1))*(2*1/S852*1/R852-1/R852*1/R852)))</f>
        <v>0</v>
      </c>
      <c r="R852">
        <f>IF(LEFT(DN852,1)&lt;&gt;"0",IF(LEFT(DN852,1)="1",3.0,DO852),$D$5+$E$5*(EF852*DY852/($K$5*1000))+$F$5*(EF852*DY852/($K$5*1000))*MAX(MIN(DL852,$J$5),$I$5)*MAX(MIN(DL852,$J$5),$I$5)+$G$5*MAX(MIN(DL852,$J$5),$I$5)*(EF852*DY852/($K$5*1000))+$H$5*(EF852*DY852/($K$5*1000))*(EF852*DY852/($K$5*1000)))</f>
        <v>0</v>
      </c>
      <c r="S852">
        <f>J852*(1000-(1000*0.61365*exp(17.502*W852/(240.97+W852))/(DY852+DZ852)+DT852)/2)/(1000*0.61365*exp(17.502*W852/(240.97+W852))/(DY852+DZ852)-DT852)</f>
        <v>0</v>
      </c>
      <c r="T852">
        <f>1/((DM852+1)/(Q852/1.6)+1/(R852/1.37)) + DM852/((DM852+1)/(Q852/1.6) + DM852/(R852/1.37))</f>
        <v>0</v>
      </c>
      <c r="U852">
        <f>(DH852*DK852)</f>
        <v>0</v>
      </c>
      <c r="V852">
        <f>(EA852+(U852+2*0.95*5.67E-8*(((EA852+$B$7)+273)^4-(EA852+273)^4)-44100*J852)/(1.84*29.3*R852+8*0.95*5.67E-8*(EA852+273)^3))</f>
        <v>0</v>
      </c>
      <c r="W852">
        <f>($C$7*EB852+$D$7*EC852+$E$7*V852)</f>
        <v>0</v>
      </c>
      <c r="X852">
        <f>0.61365*exp(17.502*W852/(240.97+W852))</f>
        <v>0</v>
      </c>
      <c r="Y852">
        <f>(Z852/AA852*100)</f>
        <v>0</v>
      </c>
      <c r="Z852">
        <f>DT852*(DY852+DZ852)/1000</f>
        <v>0</v>
      </c>
      <c r="AA852">
        <f>0.61365*exp(17.502*EA852/(240.97+EA852))</f>
        <v>0</v>
      </c>
      <c r="AB852">
        <f>(X852-DT852*(DY852+DZ852)/1000)</f>
        <v>0</v>
      </c>
      <c r="AC852">
        <f>(-J852*44100)</f>
        <v>0</v>
      </c>
      <c r="AD852">
        <f>2*29.3*R852*0.92*(EA852-W852)</f>
        <v>0</v>
      </c>
      <c r="AE852">
        <f>2*0.95*5.67E-8*(((EA852+$B$7)+273)^4-(W852+273)^4)</f>
        <v>0</v>
      </c>
      <c r="AF852">
        <f>U852+AE852+AC852+AD852</f>
        <v>0</v>
      </c>
      <c r="AG852">
        <f>DX852*AU852*(DS852-DR852*(1000-AU852*DU852)/(1000-AU852*DT852))/(100*DL852)</f>
        <v>0</v>
      </c>
      <c r="AH852">
        <f>1000*DX852*AU852*(DT852-DU852)/(100*DL852*(1000-AU852*DT852))</f>
        <v>0</v>
      </c>
      <c r="AI852">
        <f>(AJ852 - AK852 - DY852*1E3/(8.314*(EA852+273.15)) * AM852/DX852 * AL852) * DX852/(100*DL852) * (1000 - DU852)/1000</f>
        <v>0</v>
      </c>
      <c r="AJ852">
        <v>1140.03631257097</v>
      </c>
      <c r="AK852">
        <v>1104.42872727273</v>
      </c>
      <c r="AL852">
        <v>3.58422027480351</v>
      </c>
      <c r="AM852">
        <v>65.5647914512343</v>
      </c>
      <c r="AN852">
        <f>(AP852 - AO852 + DY852*1E3/(8.314*(EA852+273.15)) * AR852/DX852 * AQ852) * DX852/(100*DL852) * 1000/(1000 - AP852)</f>
        <v>0</v>
      </c>
      <c r="AO852">
        <v>25.768204092592</v>
      </c>
      <c r="AP852">
        <v>44.8809739393939</v>
      </c>
      <c r="AQ852">
        <v>-0.0014218350781077</v>
      </c>
      <c r="AR852">
        <v>111.014895509676</v>
      </c>
      <c r="AS852">
        <v>0</v>
      </c>
      <c r="AT852">
        <v>0</v>
      </c>
      <c r="AU852">
        <f>IF(AS852*$H$13&gt;=AW852,1.0,(AW852/(AW852-AS852*$H$13)))</f>
        <v>0</v>
      </c>
      <c r="AV852">
        <f>(AU852-1)*100</f>
        <v>0</v>
      </c>
      <c r="AW852">
        <f>MAX(0,($B$13+$C$13*EF852)/(1+$D$13*EF852)*DY852/(EA852+273)*$E$13)</f>
        <v>0</v>
      </c>
      <c r="AX852" t="s">
        <v>437</v>
      </c>
      <c r="AY852" t="s">
        <v>437</v>
      </c>
      <c r="AZ852">
        <v>0</v>
      </c>
      <c r="BA852">
        <v>0</v>
      </c>
      <c r="BB852">
        <f>1-AZ852/BA852</f>
        <v>0</v>
      </c>
      <c r="BC852">
        <v>0</v>
      </c>
      <c r="BD852" t="s">
        <v>437</v>
      </c>
      <c r="BE852" t="s">
        <v>437</v>
      </c>
      <c r="BF852">
        <v>0</v>
      </c>
      <c r="BG852">
        <v>0</v>
      </c>
      <c r="BH852">
        <f>1-BF852/BG852</f>
        <v>0</v>
      </c>
      <c r="BI852">
        <v>0.5</v>
      </c>
      <c r="BJ852">
        <f>DI852</f>
        <v>0</v>
      </c>
      <c r="BK852">
        <f>L852</f>
        <v>0</v>
      </c>
      <c r="BL852">
        <f>BH852*BI852*BJ852</f>
        <v>0</v>
      </c>
      <c r="BM852">
        <f>(BK852-BC852)/BJ852</f>
        <v>0</v>
      </c>
      <c r="BN852">
        <f>(BA852-BG852)/BG852</f>
        <v>0</v>
      </c>
      <c r="BO852">
        <f>AZ852/(BB852+AZ852/BG852)</f>
        <v>0</v>
      </c>
      <c r="BP852" t="s">
        <v>437</v>
      </c>
      <c r="BQ852">
        <v>0</v>
      </c>
      <c r="BR852">
        <f>IF(BQ852&lt;&gt;0, BQ852, BO852)</f>
        <v>0</v>
      </c>
      <c r="BS852">
        <f>1-BR852/BG852</f>
        <v>0</v>
      </c>
      <c r="BT852">
        <f>(BG852-BF852)/(BG852-BR852)</f>
        <v>0</v>
      </c>
      <c r="BU852">
        <f>(BA852-BG852)/(BA852-BR852)</f>
        <v>0</v>
      </c>
      <c r="BV852">
        <f>(BG852-BF852)/(BG852-AZ852)</f>
        <v>0</v>
      </c>
      <c r="BW852">
        <f>(BA852-BG852)/(BA852-AZ852)</f>
        <v>0</v>
      </c>
      <c r="BX852">
        <f>(BT852*BR852/BF852)</f>
        <v>0</v>
      </c>
      <c r="BY852">
        <f>(1-BX852)</f>
        <v>0</v>
      </c>
      <c r="DH852">
        <f>$B$11*EG852+$C$11*EH852+$F$11*ES852*(1-EV852)</f>
        <v>0</v>
      </c>
      <c r="DI852">
        <f>DH852*DJ852</f>
        <v>0</v>
      </c>
      <c r="DJ852">
        <f>($B$11*$D$9+$C$11*$D$9+$F$11*((FF852+EX852)/MAX(FF852+EX852+FG852, 0.1)*$I$9+FG852/MAX(FF852+EX852+FG852, 0.1)*$J$9))/($B$11+$C$11+$F$11)</f>
        <v>0</v>
      </c>
      <c r="DK852">
        <f>($B$11*$K$9+$C$11*$K$9+$F$11*((FF852+EX852)/MAX(FF852+EX852+FG852, 0.1)*$P$9+FG852/MAX(FF852+EX852+FG852, 0.1)*$Q$9))/($B$11+$C$11+$F$11)</f>
        <v>0</v>
      </c>
      <c r="DL852">
        <v>6</v>
      </c>
      <c r="DM852">
        <v>0.5</v>
      </c>
      <c r="DN852" t="s">
        <v>438</v>
      </c>
      <c r="DO852">
        <v>2</v>
      </c>
      <c r="DP852" t="b">
        <v>1</v>
      </c>
      <c r="DQ852">
        <v>1761422165.84615</v>
      </c>
      <c r="DR852">
        <v>1030.99923076923</v>
      </c>
      <c r="DS852">
        <v>1093.68538461538</v>
      </c>
      <c r="DT852">
        <v>44.9122230769231</v>
      </c>
      <c r="DU852">
        <v>25.7652230769231</v>
      </c>
      <c r="DV852">
        <v>1029.90538461538</v>
      </c>
      <c r="DW852">
        <v>44.9563384615385</v>
      </c>
      <c r="DX852">
        <v>500.032923076923</v>
      </c>
      <c r="DY852">
        <v>90.2010846153846</v>
      </c>
      <c r="DZ852">
        <v>0.0354874615384615</v>
      </c>
      <c r="EA852">
        <v>43.9950230769231</v>
      </c>
      <c r="EB852">
        <v>42.0215153846154</v>
      </c>
      <c r="EC852">
        <v>999.9</v>
      </c>
      <c r="ED852">
        <v>0</v>
      </c>
      <c r="EE852">
        <v>0</v>
      </c>
      <c r="EF852">
        <v>9997.01384615385</v>
      </c>
      <c r="EG852">
        <v>0</v>
      </c>
      <c r="EH852">
        <v>1260.87923076923</v>
      </c>
      <c r="EI852">
        <v>-62.6830769230769</v>
      </c>
      <c r="EJ852">
        <v>1079.48384615385</v>
      </c>
      <c r="EK852">
        <v>1122.61</v>
      </c>
      <c r="EL852">
        <v>19.147</v>
      </c>
      <c r="EM852">
        <v>1093.68538461538</v>
      </c>
      <c r="EN852">
        <v>25.7652230769231</v>
      </c>
      <c r="EO852">
        <v>4.05113</v>
      </c>
      <c r="EP852">
        <v>2.32405</v>
      </c>
      <c r="EQ852">
        <v>29.1257461538462</v>
      </c>
      <c r="ER852">
        <v>19.8440692307692</v>
      </c>
      <c r="ES852">
        <v>1199.97769230769</v>
      </c>
      <c r="ET852">
        <v>0.966999</v>
      </c>
      <c r="EU852">
        <v>0.0330011</v>
      </c>
      <c r="EV852">
        <v>0</v>
      </c>
      <c r="EW852">
        <v>1179.48153846154</v>
      </c>
      <c r="EX852">
        <v>5.00059</v>
      </c>
      <c r="EY852">
        <v>15039.5461538462</v>
      </c>
      <c r="EZ852">
        <v>10358.5307692308</v>
      </c>
      <c r="FA852">
        <v>58.3216923076923</v>
      </c>
      <c r="FB852">
        <v>59.7690769230769</v>
      </c>
      <c r="FC852">
        <v>58.437</v>
      </c>
      <c r="FD852">
        <v>59.4515384615385</v>
      </c>
      <c r="FE852">
        <v>59.4322307692308</v>
      </c>
      <c r="FF852">
        <v>1155.53769230769</v>
      </c>
      <c r="FG852">
        <v>39.4369230769231</v>
      </c>
      <c r="FH852">
        <v>0</v>
      </c>
      <c r="FI852">
        <v>1761422134.3</v>
      </c>
      <c r="FJ852">
        <v>0</v>
      </c>
      <c r="FK852">
        <v>1179.4788</v>
      </c>
      <c r="FL852">
        <v>4.96230768142914</v>
      </c>
      <c r="FM852">
        <v>68.0384616394305</v>
      </c>
      <c r="FN852">
        <v>15040.6</v>
      </c>
      <c r="FO852">
        <v>15</v>
      </c>
      <c r="FP852">
        <v>0</v>
      </c>
      <c r="FQ852" t="s">
        <v>439</v>
      </c>
      <c r="FR852">
        <v>0</v>
      </c>
      <c r="FS852">
        <v>0</v>
      </c>
      <c r="FT852">
        <v>0</v>
      </c>
      <c r="FU852">
        <v>0</v>
      </c>
      <c r="FV852">
        <v>0</v>
      </c>
      <c r="FW852">
        <v>0</v>
      </c>
      <c r="FX852">
        <v>0</v>
      </c>
      <c r="FY852">
        <v>0</v>
      </c>
      <c r="FZ852">
        <v>0</v>
      </c>
      <c r="GA852">
        <v>0</v>
      </c>
      <c r="GB852">
        <v>0</v>
      </c>
      <c r="GC852">
        <v>-62.221845</v>
      </c>
      <c r="GD852">
        <v>-10.1609909774435</v>
      </c>
      <c r="GE852">
        <v>1.17476652126071</v>
      </c>
      <c r="GF852">
        <v>0</v>
      </c>
      <c r="GG852">
        <v>1179.21294117647</v>
      </c>
      <c r="GH852">
        <v>3.85423987131343</v>
      </c>
      <c r="GI852">
        <v>0.459152220124953</v>
      </c>
      <c r="GJ852">
        <v>-1</v>
      </c>
      <c r="GK852">
        <v>19.15651</v>
      </c>
      <c r="GL852">
        <v>-0.278472180451095</v>
      </c>
      <c r="GM852">
        <v>0.027443868167589</v>
      </c>
      <c r="GN852">
        <v>0</v>
      </c>
      <c r="GO852">
        <v>0</v>
      </c>
      <c r="GP852">
        <v>2</v>
      </c>
      <c r="GQ852" t="s">
        <v>473</v>
      </c>
      <c r="GR852">
        <v>3.12804</v>
      </c>
      <c r="GS852">
        <v>2.71319</v>
      </c>
      <c r="GT852">
        <v>0.163998</v>
      </c>
      <c r="GU852">
        <v>0.169926</v>
      </c>
      <c r="GV852">
        <v>0.153324</v>
      </c>
      <c r="GW852">
        <v>0.103651</v>
      </c>
      <c r="GX852">
        <v>30230</v>
      </c>
      <c r="GY852">
        <v>31793.6</v>
      </c>
      <c r="GZ852">
        <v>32835.8</v>
      </c>
      <c r="HA852">
        <v>34803.1</v>
      </c>
      <c r="HB852">
        <v>39746.4</v>
      </c>
      <c r="HC852">
        <v>44969.5</v>
      </c>
      <c r="HD852">
        <v>51547.1</v>
      </c>
      <c r="HE852">
        <v>55790.3</v>
      </c>
      <c r="HF852">
        <v>1.71882</v>
      </c>
      <c r="HG852">
        <v>1.57045</v>
      </c>
      <c r="HH852">
        <v>-0.1188</v>
      </c>
      <c r="HI852">
        <v>0</v>
      </c>
      <c r="HJ852">
        <v>43.9119</v>
      </c>
      <c r="HK852">
        <v>999.9</v>
      </c>
      <c r="HL852">
        <v>55.53</v>
      </c>
      <c r="HM852">
        <v>30.393</v>
      </c>
      <c r="HN852">
        <v>26.8275</v>
      </c>
      <c r="HO852">
        <v>60.3999</v>
      </c>
      <c r="HP852">
        <v>41.222</v>
      </c>
      <c r="HQ852">
        <v>1</v>
      </c>
      <c r="HR852">
        <v>1.98469</v>
      </c>
      <c r="HS852">
        <v>4.69277</v>
      </c>
      <c r="HT852">
        <v>20.0628</v>
      </c>
      <c r="HU852">
        <v>5.18794</v>
      </c>
      <c r="HV852">
        <v>12.0159</v>
      </c>
      <c r="HW852">
        <v>4.9707</v>
      </c>
      <c r="HX852">
        <v>3.295</v>
      </c>
      <c r="HY852">
        <v>9999</v>
      </c>
      <c r="HZ852">
        <v>9999</v>
      </c>
      <c r="IA852">
        <v>999.9</v>
      </c>
      <c r="IB852">
        <v>9999</v>
      </c>
      <c r="IC852">
        <v>1.86325</v>
      </c>
      <c r="ID852">
        <v>1.86812</v>
      </c>
      <c r="IE852">
        <v>1.86787</v>
      </c>
      <c r="IF852">
        <v>1.86905</v>
      </c>
      <c r="IG852">
        <v>1.86981</v>
      </c>
      <c r="IH852">
        <v>1.86587</v>
      </c>
      <c r="II852">
        <v>1.86691</v>
      </c>
      <c r="IJ852">
        <v>1.86838</v>
      </c>
      <c r="IK852">
        <v>5</v>
      </c>
      <c r="IL852">
        <v>0</v>
      </c>
      <c r="IM852">
        <v>0</v>
      </c>
      <c r="IN852">
        <v>0</v>
      </c>
      <c r="IO852" t="s">
        <v>441</v>
      </c>
      <c r="IP852" t="s">
        <v>442</v>
      </c>
      <c r="IQ852" t="s">
        <v>443</v>
      </c>
      <c r="IR852" t="s">
        <v>443</v>
      </c>
      <c r="IS852" t="s">
        <v>443</v>
      </c>
      <c r="IT852" t="s">
        <v>443</v>
      </c>
      <c r="IU852">
        <v>0</v>
      </c>
      <c r="IV852">
        <v>100</v>
      </c>
      <c r="IW852">
        <v>100</v>
      </c>
      <c r="IX852">
        <v>1.1</v>
      </c>
      <c r="IY852">
        <v>-0.0442</v>
      </c>
      <c r="IZ852">
        <v>1.09748391826392</v>
      </c>
      <c r="JA852">
        <v>0</v>
      </c>
      <c r="JB852">
        <v>0</v>
      </c>
      <c r="JC852">
        <v>0</v>
      </c>
      <c r="JD852">
        <v>-0.0441141096964596</v>
      </c>
      <c r="JE852">
        <v>0</v>
      </c>
      <c r="JF852">
        <v>0</v>
      </c>
      <c r="JG852">
        <v>0</v>
      </c>
      <c r="JH852">
        <v>5</v>
      </c>
      <c r="JI852">
        <v>2273</v>
      </c>
      <c r="JJ852">
        <v>0</v>
      </c>
      <c r="JK852">
        <v>25</v>
      </c>
      <c r="JL852">
        <v>29357036.2</v>
      </c>
      <c r="JM852">
        <v>29357036.2</v>
      </c>
      <c r="JN852">
        <v>2.25952</v>
      </c>
      <c r="JO852">
        <v>2.60498</v>
      </c>
      <c r="JP852">
        <v>1.54785</v>
      </c>
      <c r="JQ852">
        <v>2.31445</v>
      </c>
      <c r="JR852">
        <v>1.64673</v>
      </c>
      <c r="JS852">
        <v>2.37793</v>
      </c>
      <c r="JT852">
        <v>34.2814</v>
      </c>
      <c r="JU852">
        <v>24.1663</v>
      </c>
      <c r="JV852">
        <v>18</v>
      </c>
      <c r="JW852">
        <v>497.372</v>
      </c>
      <c r="JX852">
        <v>391.356</v>
      </c>
      <c r="JY852">
        <v>38.2086</v>
      </c>
      <c r="JZ852">
        <v>49.8802</v>
      </c>
      <c r="KA852">
        <v>30.0019</v>
      </c>
      <c r="KB852">
        <v>49.4406</v>
      </c>
      <c r="KC852">
        <v>49.3008</v>
      </c>
      <c r="KD852">
        <v>45.2275</v>
      </c>
      <c r="KE852">
        <v>0</v>
      </c>
      <c r="KF852">
        <v>100</v>
      </c>
      <c r="KG852">
        <v>38.1922</v>
      </c>
      <c r="KH852">
        <v>1143.87</v>
      </c>
      <c r="KI852">
        <v>26.2864</v>
      </c>
      <c r="KJ852">
        <v>93.4722</v>
      </c>
      <c r="KK852">
        <v>90.2883</v>
      </c>
    </row>
    <row r="853" spans="1:297">
      <c r="A853">
        <v>837</v>
      </c>
      <c r="B853">
        <v>1761422179</v>
      </c>
      <c r="C853">
        <v>13998</v>
      </c>
      <c r="D853" t="s">
        <v>2124</v>
      </c>
      <c r="E853" t="s">
        <v>2125</v>
      </c>
      <c r="F853">
        <v>5</v>
      </c>
      <c r="G853" t="s">
        <v>1989</v>
      </c>
      <c r="H853" t="s">
        <v>436</v>
      </c>
      <c r="I853">
        <v>1761422170.84615</v>
      </c>
      <c r="J853">
        <f>(K853)/1000</f>
        <v>0</v>
      </c>
      <c r="K853">
        <f>IF(DP853, AN853, AH853)</f>
        <v>0</v>
      </c>
      <c r="L853">
        <f>IF(DP853, AI853, AG853)</f>
        <v>0</v>
      </c>
      <c r="M853">
        <f>DR853 - IF(AU853&gt;1, L853*DL853*100.0/(AW853), 0)</f>
        <v>0</v>
      </c>
      <c r="N853">
        <f>((T853-J853/2)*M853-L853)/(T853+J853/2)</f>
        <v>0</v>
      </c>
      <c r="O853">
        <f>N853*(DY853+DZ853)/1000.0</f>
        <v>0</v>
      </c>
      <c r="P853">
        <f>(DR853 - IF(AU853&gt;1, L853*DL853*100.0/(AW853), 0))*(DY853+DZ853)/1000.0</f>
        <v>0</v>
      </c>
      <c r="Q853">
        <f>2.0/((1/S853-1/R853)+SIGN(S853)*SQRT((1/S853-1/R853)*(1/S853-1/R853) + 4*DM853/((DM853+1)*(DM853+1))*(2*1/S853*1/R853-1/R853*1/R853)))</f>
        <v>0</v>
      </c>
      <c r="R853">
        <f>IF(LEFT(DN853,1)&lt;&gt;"0",IF(LEFT(DN853,1)="1",3.0,DO853),$D$5+$E$5*(EF853*DY853/($K$5*1000))+$F$5*(EF853*DY853/($K$5*1000))*MAX(MIN(DL853,$J$5),$I$5)*MAX(MIN(DL853,$J$5),$I$5)+$G$5*MAX(MIN(DL853,$J$5),$I$5)*(EF853*DY853/($K$5*1000))+$H$5*(EF853*DY853/($K$5*1000))*(EF853*DY853/($K$5*1000)))</f>
        <v>0</v>
      </c>
      <c r="S853">
        <f>J853*(1000-(1000*0.61365*exp(17.502*W853/(240.97+W853))/(DY853+DZ853)+DT853)/2)/(1000*0.61365*exp(17.502*W853/(240.97+W853))/(DY853+DZ853)-DT853)</f>
        <v>0</v>
      </c>
      <c r="T853">
        <f>1/((DM853+1)/(Q853/1.6)+1/(R853/1.37)) + DM853/((DM853+1)/(Q853/1.6) + DM853/(R853/1.37))</f>
        <v>0</v>
      </c>
      <c r="U853">
        <f>(DH853*DK853)</f>
        <v>0</v>
      </c>
      <c r="V853">
        <f>(EA853+(U853+2*0.95*5.67E-8*(((EA853+$B$7)+273)^4-(EA853+273)^4)-44100*J853)/(1.84*29.3*R853+8*0.95*5.67E-8*(EA853+273)^3))</f>
        <v>0</v>
      </c>
      <c r="W853">
        <f>($C$7*EB853+$D$7*EC853+$E$7*V853)</f>
        <v>0</v>
      </c>
      <c r="X853">
        <f>0.61365*exp(17.502*W853/(240.97+W853))</f>
        <v>0</v>
      </c>
      <c r="Y853">
        <f>(Z853/AA853*100)</f>
        <v>0</v>
      </c>
      <c r="Z853">
        <f>DT853*(DY853+DZ853)/1000</f>
        <v>0</v>
      </c>
      <c r="AA853">
        <f>0.61365*exp(17.502*EA853/(240.97+EA853))</f>
        <v>0</v>
      </c>
      <c r="AB853">
        <f>(X853-DT853*(DY853+DZ853)/1000)</f>
        <v>0</v>
      </c>
      <c r="AC853">
        <f>(-J853*44100)</f>
        <v>0</v>
      </c>
      <c r="AD853">
        <f>2*29.3*R853*0.92*(EA853-W853)</f>
        <v>0</v>
      </c>
      <c r="AE853">
        <f>2*0.95*5.67E-8*(((EA853+$B$7)+273)^4-(W853+273)^4)</f>
        <v>0</v>
      </c>
      <c r="AF853">
        <f>U853+AE853+AC853+AD853</f>
        <v>0</v>
      </c>
      <c r="AG853">
        <f>DX853*AU853*(DS853-DR853*(1000-AU853*DU853)/(1000-AU853*DT853))/(100*DL853)</f>
        <v>0</v>
      </c>
      <c r="AH853">
        <f>1000*DX853*AU853*(DT853-DU853)/(100*DL853*(1000-AU853*DT853))</f>
        <v>0</v>
      </c>
      <c r="AI853">
        <f>(AJ853 - AK853 - DY853*1E3/(8.314*(EA853+273.15)) * AM853/DX853 * AL853) * DX853/(100*DL853) * (1000 - DU853)/1000</f>
        <v>0</v>
      </c>
      <c r="AJ853">
        <v>1156.21465361037</v>
      </c>
      <c r="AK853">
        <v>1121.25375757576</v>
      </c>
      <c r="AL853">
        <v>3.34325887846575</v>
      </c>
      <c r="AM853">
        <v>65.5647914512343</v>
      </c>
      <c r="AN853">
        <f>(AP853 - AO853 + DY853*1E3/(8.314*(EA853+273.15)) * AR853/DX853 * AQ853) * DX853/(100*DL853) * 1000/(1000 - AP853)</f>
        <v>0</v>
      </c>
      <c r="AO853">
        <v>25.7713680355214</v>
      </c>
      <c r="AP853">
        <v>44.856276969697</v>
      </c>
      <c r="AQ853">
        <v>-0.00628689317908705</v>
      </c>
      <c r="AR853">
        <v>111.014895509676</v>
      </c>
      <c r="AS853">
        <v>0</v>
      </c>
      <c r="AT853">
        <v>0</v>
      </c>
      <c r="AU853">
        <f>IF(AS853*$H$13&gt;=AW853,1.0,(AW853/(AW853-AS853*$H$13)))</f>
        <v>0</v>
      </c>
      <c r="AV853">
        <f>(AU853-1)*100</f>
        <v>0</v>
      </c>
      <c r="AW853">
        <f>MAX(0,($B$13+$C$13*EF853)/(1+$D$13*EF853)*DY853/(EA853+273)*$E$13)</f>
        <v>0</v>
      </c>
      <c r="AX853" t="s">
        <v>437</v>
      </c>
      <c r="AY853" t="s">
        <v>437</v>
      </c>
      <c r="AZ853">
        <v>0</v>
      </c>
      <c r="BA853">
        <v>0</v>
      </c>
      <c r="BB853">
        <f>1-AZ853/BA853</f>
        <v>0</v>
      </c>
      <c r="BC853">
        <v>0</v>
      </c>
      <c r="BD853" t="s">
        <v>437</v>
      </c>
      <c r="BE853" t="s">
        <v>437</v>
      </c>
      <c r="BF853">
        <v>0</v>
      </c>
      <c r="BG853">
        <v>0</v>
      </c>
      <c r="BH853">
        <f>1-BF853/BG853</f>
        <v>0</v>
      </c>
      <c r="BI853">
        <v>0.5</v>
      </c>
      <c r="BJ853">
        <f>DI853</f>
        <v>0</v>
      </c>
      <c r="BK853">
        <f>L853</f>
        <v>0</v>
      </c>
      <c r="BL853">
        <f>BH853*BI853*BJ853</f>
        <v>0</v>
      </c>
      <c r="BM853">
        <f>(BK853-BC853)/BJ853</f>
        <v>0</v>
      </c>
      <c r="BN853">
        <f>(BA853-BG853)/BG853</f>
        <v>0</v>
      </c>
      <c r="BO853">
        <f>AZ853/(BB853+AZ853/BG853)</f>
        <v>0</v>
      </c>
      <c r="BP853" t="s">
        <v>437</v>
      </c>
      <c r="BQ853">
        <v>0</v>
      </c>
      <c r="BR853">
        <f>IF(BQ853&lt;&gt;0, BQ853, BO853)</f>
        <v>0</v>
      </c>
      <c r="BS853">
        <f>1-BR853/BG853</f>
        <v>0</v>
      </c>
      <c r="BT853">
        <f>(BG853-BF853)/(BG853-BR853)</f>
        <v>0</v>
      </c>
      <c r="BU853">
        <f>(BA853-BG853)/(BA853-BR853)</f>
        <v>0</v>
      </c>
      <c r="BV853">
        <f>(BG853-BF853)/(BG853-AZ853)</f>
        <v>0</v>
      </c>
      <c r="BW853">
        <f>(BA853-BG853)/(BA853-AZ853)</f>
        <v>0</v>
      </c>
      <c r="BX853">
        <f>(BT853*BR853/BF853)</f>
        <v>0</v>
      </c>
      <c r="BY853">
        <f>(1-BX853)</f>
        <v>0</v>
      </c>
      <c r="DH853">
        <f>$B$11*EG853+$C$11*EH853+$F$11*ES853*(1-EV853)</f>
        <v>0</v>
      </c>
      <c r="DI853">
        <f>DH853*DJ853</f>
        <v>0</v>
      </c>
      <c r="DJ853">
        <f>($B$11*$D$9+$C$11*$D$9+$F$11*((FF853+EX853)/MAX(FF853+EX853+FG853, 0.1)*$I$9+FG853/MAX(FF853+EX853+FG853, 0.1)*$J$9))/($B$11+$C$11+$F$11)</f>
        <v>0</v>
      </c>
      <c r="DK853">
        <f>($B$11*$K$9+$C$11*$K$9+$F$11*((FF853+EX853)/MAX(FF853+EX853+FG853, 0.1)*$P$9+FG853/MAX(FF853+EX853+FG853, 0.1)*$Q$9))/($B$11+$C$11+$F$11)</f>
        <v>0</v>
      </c>
      <c r="DL853">
        <v>6</v>
      </c>
      <c r="DM853">
        <v>0.5</v>
      </c>
      <c r="DN853" t="s">
        <v>438</v>
      </c>
      <c r="DO853">
        <v>2</v>
      </c>
      <c r="DP853" t="b">
        <v>1</v>
      </c>
      <c r="DQ853">
        <v>1761422170.84615</v>
      </c>
      <c r="DR853">
        <v>1047.51307692308</v>
      </c>
      <c r="DS853">
        <v>1110.32692307692</v>
      </c>
      <c r="DT853">
        <v>44.8894692307692</v>
      </c>
      <c r="DU853">
        <v>25.7678153846154</v>
      </c>
      <c r="DV853">
        <v>1046.41769230769</v>
      </c>
      <c r="DW853">
        <v>44.9335846153846</v>
      </c>
      <c r="DX853">
        <v>499.992</v>
      </c>
      <c r="DY853">
        <v>90.2012538461538</v>
      </c>
      <c r="DZ853">
        <v>0.0355801076923077</v>
      </c>
      <c r="EA853">
        <v>43.9896230769231</v>
      </c>
      <c r="EB853">
        <v>42.0224</v>
      </c>
      <c r="EC853">
        <v>999.9</v>
      </c>
      <c r="ED853">
        <v>0</v>
      </c>
      <c r="EE853">
        <v>0</v>
      </c>
      <c r="EF853">
        <v>9988.79230769231</v>
      </c>
      <c r="EG853">
        <v>0</v>
      </c>
      <c r="EH853">
        <v>1260.84538461538</v>
      </c>
      <c r="EI853">
        <v>-62.8113692307692</v>
      </c>
      <c r="EJ853">
        <v>1096.74769230769</v>
      </c>
      <c r="EK853">
        <v>1139.69461538462</v>
      </c>
      <c r="EL853">
        <v>19.1216538461538</v>
      </c>
      <c r="EM853">
        <v>1110.32692307692</v>
      </c>
      <c r="EN853">
        <v>25.7678153846154</v>
      </c>
      <c r="EO853">
        <v>4.04908615384615</v>
      </c>
      <c r="EP853">
        <v>2.32428923076923</v>
      </c>
      <c r="EQ853">
        <v>29.1170153846154</v>
      </c>
      <c r="ER853">
        <v>19.8457153846154</v>
      </c>
      <c r="ES853">
        <v>1199.98769230769</v>
      </c>
      <c r="ET853">
        <v>0.966999615384615</v>
      </c>
      <c r="EU853">
        <v>0.0330004461538462</v>
      </c>
      <c r="EV853">
        <v>0</v>
      </c>
      <c r="EW853">
        <v>1179.80230769231</v>
      </c>
      <c r="EX853">
        <v>5.00059</v>
      </c>
      <c r="EY853">
        <v>15045.3769230769</v>
      </c>
      <c r="EZ853">
        <v>10358.6153846154</v>
      </c>
      <c r="FA853">
        <v>58.3410769230769</v>
      </c>
      <c r="FB853">
        <v>59.7881538461538</v>
      </c>
      <c r="FC853">
        <v>58.4563846153846</v>
      </c>
      <c r="FD853">
        <v>59.4709230769231</v>
      </c>
      <c r="FE853">
        <v>59.4515384615385</v>
      </c>
      <c r="FF853">
        <v>1155.54769230769</v>
      </c>
      <c r="FG853">
        <v>39.4338461538462</v>
      </c>
      <c r="FH853">
        <v>0</v>
      </c>
      <c r="FI853">
        <v>1761422139.1</v>
      </c>
      <c r="FJ853">
        <v>0</v>
      </c>
      <c r="FK853">
        <v>1179.8144</v>
      </c>
      <c r="FL853">
        <v>3.42615383761751</v>
      </c>
      <c r="FM853">
        <v>69.8307693415164</v>
      </c>
      <c r="FN853">
        <v>15046.216</v>
      </c>
      <c r="FO853">
        <v>15</v>
      </c>
      <c r="FP853">
        <v>0</v>
      </c>
      <c r="FQ853" t="s">
        <v>439</v>
      </c>
      <c r="FR853">
        <v>0</v>
      </c>
      <c r="FS853">
        <v>0</v>
      </c>
      <c r="FT853">
        <v>0</v>
      </c>
      <c r="FU853">
        <v>0</v>
      </c>
      <c r="FV853">
        <v>0</v>
      </c>
      <c r="FW853">
        <v>0</v>
      </c>
      <c r="FX853">
        <v>0</v>
      </c>
      <c r="FY853">
        <v>0</v>
      </c>
      <c r="FZ853">
        <v>0</v>
      </c>
      <c r="GA853">
        <v>0</v>
      </c>
      <c r="GB853">
        <v>0</v>
      </c>
      <c r="GC853">
        <v>-62.7089571428572</v>
      </c>
      <c r="GD853">
        <v>-3.70867792207796</v>
      </c>
      <c r="GE853">
        <v>0.758552601416439</v>
      </c>
      <c r="GF853">
        <v>0</v>
      </c>
      <c r="GG853">
        <v>1179.53823529412</v>
      </c>
      <c r="GH853">
        <v>4.65485102285697</v>
      </c>
      <c r="GI853">
        <v>0.516495376599276</v>
      </c>
      <c r="GJ853">
        <v>-1</v>
      </c>
      <c r="GK853">
        <v>19.1364904761905</v>
      </c>
      <c r="GL853">
        <v>-0.300054545454554</v>
      </c>
      <c r="GM853">
        <v>0.0307241320503839</v>
      </c>
      <c r="GN853">
        <v>0</v>
      </c>
      <c r="GO853">
        <v>0</v>
      </c>
      <c r="GP853">
        <v>2</v>
      </c>
      <c r="GQ853" t="s">
        <v>473</v>
      </c>
      <c r="GR853">
        <v>3.12803</v>
      </c>
      <c r="GS853">
        <v>2.71373</v>
      </c>
      <c r="GT853">
        <v>0.165618</v>
      </c>
      <c r="GU853">
        <v>0.17162</v>
      </c>
      <c r="GV853">
        <v>0.15326</v>
      </c>
      <c r="GW853">
        <v>0.103662</v>
      </c>
      <c r="GX853">
        <v>30169.9</v>
      </c>
      <c r="GY853">
        <v>31726.3</v>
      </c>
      <c r="GZ853">
        <v>32834.6</v>
      </c>
      <c r="HA853">
        <v>34801.1</v>
      </c>
      <c r="HB853">
        <v>39748.1</v>
      </c>
      <c r="HC853">
        <v>44966.8</v>
      </c>
      <c r="HD853">
        <v>51545.2</v>
      </c>
      <c r="HE853">
        <v>55787.3</v>
      </c>
      <c r="HF853">
        <v>1.71858</v>
      </c>
      <c r="HG853">
        <v>1.57033</v>
      </c>
      <c r="HH853">
        <v>-0.119943</v>
      </c>
      <c r="HI853">
        <v>0</v>
      </c>
      <c r="HJ853">
        <v>43.9246</v>
      </c>
      <c r="HK853">
        <v>999.9</v>
      </c>
      <c r="HL853">
        <v>55.53</v>
      </c>
      <c r="HM853">
        <v>30.393</v>
      </c>
      <c r="HN853">
        <v>26.8243</v>
      </c>
      <c r="HO853">
        <v>60.3499</v>
      </c>
      <c r="HP853">
        <v>41.274</v>
      </c>
      <c r="HQ853">
        <v>1</v>
      </c>
      <c r="HR853">
        <v>1.98655</v>
      </c>
      <c r="HS853">
        <v>4.70349</v>
      </c>
      <c r="HT853">
        <v>20.0625</v>
      </c>
      <c r="HU853">
        <v>5.18839</v>
      </c>
      <c r="HV853">
        <v>12.0159</v>
      </c>
      <c r="HW853">
        <v>4.9708</v>
      </c>
      <c r="HX853">
        <v>3.29503</v>
      </c>
      <c r="HY853">
        <v>9999</v>
      </c>
      <c r="HZ853">
        <v>9999</v>
      </c>
      <c r="IA853">
        <v>999.9</v>
      </c>
      <c r="IB853">
        <v>9999</v>
      </c>
      <c r="IC853">
        <v>1.86325</v>
      </c>
      <c r="ID853">
        <v>1.86813</v>
      </c>
      <c r="IE853">
        <v>1.86786</v>
      </c>
      <c r="IF853">
        <v>1.86905</v>
      </c>
      <c r="IG853">
        <v>1.86981</v>
      </c>
      <c r="IH853">
        <v>1.86587</v>
      </c>
      <c r="II853">
        <v>1.86693</v>
      </c>
      <c r="IJ853">
        <v>1.8684</v>
      </c>
      <c r="IK853">
        <v>5</v>
      </c>
      <c r="IL853">
        <v>0</v>
      </c>
      <c r="IM853">
        <v>0</v>
      </c>
      <c r="IN853">
        <v>0</v>
      </c>
      <c r="IO853" t="s">
        <v>441</v>
      </c>
      <c r="IP853" t="s">
        <v>442</v>
      </c>
      <c r="IQ853" t="s">
        <v>443</v>
      </c>
      <c r="IR853" t="s">
        <v>443</v>
      </c>
      <c r="IS853" t="s">
        <v>443</v>
      </c>
      <c r="IT853" t="s">
        <v>443</v>
      </c>
      <c r="IU853">
        <v>0</v>
      </c>
      <c r="IV853">
        <v>100</v>
      </c>
      <c r="IW853">
        <v>100</v>
      </c>
      <c r="IX853">
        <v>1.1</v>
      </c>
      <c r="IY853">
        <v>-0.0441</v>
      </c>
      <c r="IZ853">
        <v>1.09748391826392</v>
      </c>
      <c r="JA853">
        <v>0</v>
      </c>
      <c r="JB853">
        <v>0</v>
      </c>
      <c r="JC853">
        <v>0</v>
      </c>
      <c r="JD853">
        <v>-0.0441141096964596</v>
      </c>
      <c r="JE853">
        <v>0</v>
      </c>
      <c r="JF853">
        <v>0</v>
      </c>
      <c r="JG853">
        <v>0</v>
      </c>
      <c r="JH853">
        <v>5</v>
      </c>
      <c r="JI853">
        <v>2273</v>
      </c>
      <c r="JJ853">
        <v>0</v>
      </c>
      <c r="JK853">
        <v>25</v>
      </c>
      <c r="JL853">
        <v>29357036.3</v>
      </c>
      <c r="JM853">
        <v>29357036.3</v>
      </c>
      <c r="JN853">
        <v>2.28638</v>
      </c>
      <c r="JO853">
        <v>2.61108</v>
      </c>
      <c r="JP853">
        <v>1.54785</v>
      </c>
      <c r="JQ853">
        <v>2.31567</v>
      </c>
      <c r="JR853">
        <v>1.64673</v>
      </c>
      <c r="JS853">
        <v>2.36816</v>
      </c>
      <c r="JT853">
        <v>34.3042</v>
      </c>
      <c r="JU853">
        <v>24.1663</v>
      </c>
      <c r="JV853">
        <v>18</v>
      </c>
      <c r="JW853">
        <v>497.26</v>
      </c>
      <c r="JX853">
        <v>391.333</v>
      </c>
      <c r="JY853">
        <v>38.184</v>
      </c>
      <c r="JZ853">
        <v>49.8966</v>
      </c>
      <c r="KA853">
        <v>30.0018</v>
      </c>
      <c r="KB853">
        <v>49.4521</v>
      </c>
      <c r="KC853">
        <v>49.3123</v>
      </c>
      <c r="KD853">
        <v>45.7655</v>
      </c>
      <c r="KE853">
        <v>0</v>
      </c>
      <c r="KF853">
        <v>100</v>
      </c>
      <c r="KG853">
        <v>38.1731</v>
      </c>
      <c r="KH853">
        <v>1157.37</v>
      </c>
      <c r="KI853">
        <v>26.2864</v>
      </c>
      <c r="KJ853">
        <v>93.4688</v>
      </c>
      <c r="KK853">
        <v>90.2832</v>
      </c>
    </row>
    <row r="854" spans="1:297">
      <c r="A854">
        <v>838</v>
      </c>
      <c r="B854">
        <v>1761422184</v>
      </c>
      <c r="C854">
        <v>14003</v>
      </c>
      <c r="D854" t="s">
        <v>2126</v>
      </c>
      <c r="E854" t="s">
        <v>2127</v>
      </c>
      <c r="F854">
        <v>5</v>
      </c>
      <c r="G854" t="s">
        <v>1989</v>
      </c>
      <c r="H854" t="s">
        <v>436</v>
      </c>
      <c r="I854">
        <v>1761422175.84615</v>
      </c>
      <c r="J854">
        <f>(K854)/1000</f>
        <v>0</v>
      </c>
      <c r="K854">
        <f>IF(DP854, AN854, AH854)</f>
        <v>0</v>
      </c>
      <c r="L854">
        <f>IF(DP854, AI854, AG854)</f>
        <v>0</v>
      </c>
      <c r="M854">
        <f>DR854 - IF(AU854&gt;1, L854*DL854*100.0/(AW854), 0)</f>
        <v>0</v>
      </c>
      <c r="N854">
        <f>((T854-J854/2)*M854-L854)/(T854+J854/2)</f>
        <v>0</v>
      </c>
      <c r="O854">
        <f>N854*(DY854+DZ854)/1000.0</f>
        <v>0</v>
      </c>
      <c r="P854">
        <f>(DR854 - IF(AU854&gt;1, L854*DL854*100.0/(AW854), 0))*(DY854+DZ854)/1000.0</f>
        <v>0</v>
      </c>
      <c r="Q854">
        <f>2.0/((1/S854-1/R854)+SIGN(S854)*SQRT((1/S854-1/R854)*(1/S854-1/R854) + 4*DM854/((DM854+1)*(DM854+1))*(2*1/S854*1/R854-1/R854*1/R854)))</f>
        <v>0</v>
      </c>
      <c r="R854">
        <f>IF(LEFT(DN854,1)&lt;&gt;"0",IF(LEFT(DN854,1)="1",3.0,DO854),$D$5+$E$5*(EF854*DY854/($K$5*1000))+$F$5*(EF854*DY854/($K$5*1000))*MAX(MIN(DL854,$J$5),$I$5)*MAX(MIN(DL854,$J$5),$I$5)+$G$5*MAX(MIN(DL854,$J$5),$I$5)*(EF854*DY854/($K$5*1000))+$H$5*(EF854*DY854/($K$5*1000))*(EF854*DY854/($K$5*1000)))</f>
        <v>0</v>
      </c>
      <c r="S854">
        <f>J854*(1000-(1000*0.61365*exp(17.502*W854/(240.97+W854))/(DY854+DZ854)+DT854)/2)/(1000*0.61365*exp(17.502*W854/(240.97+W854))/(DY854+DZ854)-DT854)</f>
        <v>0</v>
      </c>
      <c r="T854">
        <f>1/((DM854+1)/(Q854/1.6)+1/(R854/1.37)) + DM854/((DM854+1)/(Q854/1.6) + DM854/(R854/1.37))</f>
        <v>0</v>
      </c>
      <c r="U854">
        <f>(DH854*DK854)</f>
        <v>0</v>
      </c>
      <c r="V854">
        <f>(EA854+(U854+2*0.95*5.67E-8*(((EA854+$B$7)+273)^4-(EA854+273)^4)-44100*J854)/(1.84*29.3*R854+8*0.95*5.67E-8*(EA854+273)^3))</f>
        <v>0</v>
      </c>
      <c r="W854">
        <f>($C$7*EB854+$D$7*EC854+$E$7*V854)</f>
        <v>0</v>
      </c>
      <c r="X854">
        <f>0.61365*exp(17.502*W854/(240.97+W854))</f>
        <v>0</v>
      </c>
      <c r="Y854">
        <f>(Z854/AA854*100)</f>
        <v>0</v>
      </c>
      <c r="Z854">
        <f>DT854*(DY854+DZ854)/1000</f>
        <v>0</v>
      </c>
      <c r="AA854">
        <f>0.61365*exp(17.502*EA854/(240.97+EA854))</f>
        <v>0</v>
      </c>
      <c r="AB854">
        <f>(X854-DT854*(DY854+DZ854)/1000)</f>
        <v>0</v>
      </c>
      <c r="AC854">
        <f>(-J854*44100)</f>
        <v>0</v>
      </c>
      <c r="AD854">
        <f>2*29.3*R854*0.92*(EA854-W854)</f>
        <v>0</v>
      </c>
      <c r="AE854">
        <f>2*0.95*5.67E-8*(((EA854+$B$7)+273)^4-(W854+273)^4)</f>
        <v>0</v>
      </c>
      <c r="AF854">
        <f>U854+AE854+AC854+AD854</f>
        <v>0</v>
      </c>
      <c r="AG854">
        <f>DX854*AU854*(DS854-DR854*(1000-AU854*DU854)/(1000-AU854*DT854))/(100*DL854)</f>
        <v>0</v>
      </c>
      <c r="AH854">
        <f>1000*DX854*AU854*(DT854-DU854)/(100*DL854*(1000-AU854*DT854))</f>
        <v>0</v>
      </c>
      <c r="AI854">
        <f>(AJ854 - AK854 - DY854*1E3/(8.314*(EA854+273.15)) * AM854/DX854 * AL854) * DX854/(100*DL854) * (1000 - DU854)/1000</f>
        <v>0</v>
      </c>
      <c r="AJ854">
        <v>1174.61261853275</v>
      </c>
      <c r="AK854">
        <v>1139.03066666667</v>
      </c>
      <c r="AL854">
        <v>3.57847640934713</v>
      </c>
      <c r="AM854">
        <v>65.5647914512343</v>
      </c>
      <c r="AN854">
        <f>(AP854 - AO854 + DY854*1E3/(8.314*(EA854+273.15)) * AR854/DX854 * AQ854) * DX854/(100*DL854) * 1000/(1000 - AP854)</f>
        <v>0</v>
      </c>
      <c r="AO854">
        <v>25.7755687040087</v>
      </c>
      <c r="AP854">
        <v>44.8486721212121</v>
      </c>
      <c r="AQ854">
        <v>-0.000341927527064009</v>
      </c>
      <c r="AR854">
        <v>111.014895509676</v>
      </c>
      <c r="AS854">
        <v>0</v>
      </c>
      <c r="AT854">
        <v>0</v>
      </c>
      <c r="AU854">
        <f>IF(AS854*$H$13&gt;=AW854,1.0,(AW854/(AW854-AS854*$H$13)))</f>
        <v>0</v>
      </c>
      <c r="AV854">
        <f>(AU854-1)*100</f>
        <v>0</v>
      </c>
      <c r="AW854">
        <f>MAX(0,($B$13+$C$13*EF854)/(1+$D$13*EF854)*DY854/(EA854+273)*$E$13)</f>
        <v>0</v>
      </c>
      <c r="AX854" t="s">
        <v>437</v>
      </c>
      <c r="AY854" t="s">
        <v>437</v>
      </c>
      <c r="AZ854">
        <v>0</v>
      </c>
      <c r="BA854">
        <v>0</v>
      </c>
      <c r="BB854">
        <f>1-AZ854/BA854</f>
        <v>0</v>
      </c>
      <c r="BC854">
        <v>0</v>
      </c>
      <c r="BD854" t="s">
        <v>437</v>
      </c>
      <c r="BE854" t="s">
        <v>437</v>
      </c>
      <c r="BF854">
        <v>0</v>
      </c>
      <c r="BG854">
        <v>0</v>
      </c>
      <c r="BH854">
        <f>1-BF854/BG854</f>
        <v>0</v>
      </c>
      <c r="BI854">
        <v>0.5</v>
      </c>
      <c r="BJ854">
        <f>DI854</f>
        <v>0</v>
      </c>
      <c r="BK854">
        <f>L854</f>
        <v>0</v>
      </c>
      <c r="BL854">
        <f>BH854*BI854*BJ854</f>
        <v>0</v>
      </c>
      <c r="BM854">
        <f>(BK854-BC854)/BJ854</f>
        <v>0</v>
      </c>
      <c r="BN854">
        <f>(BA854-BG854)/BG854</f>
        <v>0</v>
      </c>
      <c r="BO854">
        <f>AZ854/(BB854+AZ854/BG854)</f>
        <v>0</v>
      </c>
      <c r="BP854" t="s">
        <v>437</v>
      </c>
      <c r="BQ854">
        <v>0</v>
      </c>
      <c r="BR854">
        <f>IF(BQ854&lt;&gt;0, BQ854, BO854)</f>
        <v>0</v>
      </c>
      <c r="BS854">
        <f>1-BR854/BG854</f>
        <v>0</v>
      </c>
      <c r="BT854">
        <f>(BG854-BF854)/(BG854-BR854)</f>
        <v>0</v>
      </c>
      <c r="BU854">
        <f>(BA854-BG854)/(BA854-BR854)</f>
        <v>0</v>
      </c>
      <c r="BV854">
        <f>(BG854-BF854)/(BG854-AZ854)</f>
        <v>0</v>
      </c>
      <c r="BW854">
        <f>(BA854-BG854)/(BA854-AZ854)</f>
        <v>0</v>
      </c>
      <c r="BX854">
        <f>(BT854*BR854/BF854)</f>
        <v>0</v>
      </c>
      <c r="BY854">
        <f>(1-BX854)</f>
        <v>0</v>
      </c>
      <c r="DH854">
        <f>$B$11*EG854+$C$11*EH854+$F$11*ES854*(1-EV854)</f>
        <v>0</v>
      </c>
      <c r="DI854">
        <f>DH854*DJ854</f>
        <v>0</v>
      </c>
      <c r="DJ854">
        <f>($B$11*$D$9+$C$11*$D$9+$F$11*((FF854+EX854)/MAX(FF854+EX854+FG854, 0.1)*$I$9+FG854/MAX(FF854+EX854+FG854, 0.1)*$J$9))/($B$11+$C$11+$F$11)</f>
        <v>0</v>
      </c>
      <c r="DK854">
        <f>($B$11*$K$9+$C$11*$K$9+$F$11*((FF854+EX854)/MAX(FF854+EX854+FG854, 0.1)*$P$9+FG854/MAX(FF854+EX854+FG854, 0.1)*$Q$9))/($B$11+$C$11+$F$11)</f>
        <v>0</v>
      </c>
      <c r="DL854">
        <v>6</v>
      </c>
      <c r="DM854">
        <v>0.5</v>
      </c>
      <c r="DN854" t="s">
        <v>438</v>
      </c>
      <c r="DO854">
        <v>2</v>
      </c>
      <c r="DP854" t="b">
        <v>1</v>
      </c>
      <c r="DQ854">
        <v>1761422175.84615</v>
      </c>
      <c r="DR854">
        <v>1064.04538461538</v>
      </c>
      <c r="DS854">
        <v>1127.63307692308</v>
      </c>
      <c r="DT854">
        <v>44.8691076923077</v>
      </c>
      <c r="DU854">
        <v>25.7710307692308</v>
      </c>
      <c r="DV854">
        <v>1062.94846153846</v>
      </c>
      <c r="DW854">
        <v>44.9132153846154</v>
      </c>
      <c r="DX854">
        <v>499.985307692308</v>
      </c>
      <c r="DY854">
        <v>90.2016769230769</v>
      </c>
      <c r="DZ854">
        <v>0.0356431846153846</v>
      </c>
      <c r="EA854">
        <v>43.9834461538462</v>
      </c>
      <c r="EB854">
        <v>42.0197153846154</v>
      </c>
      <c r="EC854">
        <v>999.9</v>
      </c>
      <c r="ED854">
        <v>0</v>
      </c>
      <c r="EE854">
        <v>0</v>
      </c>
      <c r="EF854">
        <v>9992.39384615385</v>
      </c>
      <c r="EG854">
        <v>0</v>
      </c>
      <c r="EH854">
        <v>1260.78538461538</v>
      </c>
      <c r="EI854">
        <v>-63.5853846153846</v>
      </c>
      <c r="EJ854">
        <v>1114.03153846154</v>
      </c>
      <c r="EK854">
        <v>1157.46307692308</v>
      </c>
      <c r="EL854">
        <v>19.0980846153846</v>
      </c>
      <c r="EM854">
        <v>1127.63307692308</v>
      </c>
      <c r="EN854">
        <v>25.7710307692308</v>
      </c>
      <c r="EO854">
        <v>4.04726923076923</v>
      </c>
      <c r="EP854">
        <v>2.32459076923077</v>
      </c>
      <c r="EQ854">
        <v>29.1092538461538</v>
      </c>
      <c r="ER854">
        <v>19.8478</v>
      </c>
      <c r="ES854">
        <v>1199.99923076923</v>
      </c>
      <c r="ET854">
        <v>0.967000230769231</v>
      </c>
      <c r="EU854">
        <v>0.0329997923076923</v>
      </c>
      <c r="EV854">
        <v>0</v>
      </c>
      <c r="EW854">
        <v>1180.13</v>
      </c>
      <c r="EX854">
        <v>5.00059</v>
      </c>
      <c r="EY854">
        <v>15051.2846153846</v>
      </c>
      <c r="EZ854">
        <v>10358.7230769231</v>
      </c>
      <c r="FA854">
        <v>58.3604615384615</v>
      </c>
      <c r="FB854">
        <v>59.8072307692308</v>
      </c>
      <c r="FC854">
        <v>58.4757692307692</v>
      </c>
      <c r="FD854">
        <v>59.4903076923077</v>
      </c>
      <c r="FE854">
        <v>59.4709230769231</v>
      </c>
      <c r="FF854">
        <v>1155.56076923077</v>
      </c>
      <c r="FG854">
        <v>39.4307692307692</v>
      </c>
      <c r="FH854">
        <v>0</v>
      </c>
      <c r="FI854">
        <v>1761422144.5</v>
      </c>
      <c r="FJ854">
        <v>0</v>
      </c>
      <c r="FK854">
        <v>1180.15269230769</v>
      </c>
      <c r="FL854">
        <v>4.12068374199356</v>
      </c>
      <c r="FM854">
        <v>71.0256409631445</v>
      </c>
      <c r="FN854">
        <v>15052.2038461538</v>
      </c>
      <c r="FO854">
        <v>15</v>
      </c>
      <c r="FP854">
        <v>0</v>
      </c>
      <c r="FQ854" t="s">
        <v>439</v>
      </c>
      <c r="FR854">
        <v>0</v>
      </c>
      <c r="FS854">
        <v>0</v>
      </c>
      <c r="FT854">
        <v>0</v>
      </c>
      <c r="FU854">
        <v>0</v>
      </c>
      <c r="FV854">
        <v>0</v>
      </c>
      <c r="FW854">
        <v>0</v>
      </c>
      <c r="FX854">
        <v>0</v>
      </c>
      <c r="FY854">
        <v>0</v>
      </c>
      <c r="FZ854">
        <v>0</v>
      </c>
      <c r="GA854">
        <v>0</v>
      </c>
      <c r="GB854">
        <v>0</v>
      </c>
      <c r="GC854">
        <v>-63.20239</v>
      </c>
      <c r="GD854">
        <v>-7.36434586466161</v>
      </c>
      <c r="GE854">
        <v>0.978193413339101</v>
      </c>
      <c r="GF854">
        <v>0</v>
      </c>
      <c r="GG854">
        <v>1179.93823529412</v>
      </c>
      <c r="GH854">
        <v>3.95996943673065</v>
      </c>
      <c r="GI854">
        <v>0.443571538021277</v>
      </c>
      <c r="GJ854">
        <v>-1</v>
      </c>
      <c r="GK854">
        <v>19.10957</v>
      </c>
      <c r="GL854">
        <v>-0.276469172932321</v>
      </c>
      <c r="GM854">
        <v>0.0268280468912668</v>
      </c>
      <c r="GN854">
        <v>0</v>
      </c>
      <c r="GO854">
        <v>0</v>
      </c>
      <c r="GP854">
        <v>2</v>
      </c>
      <c r="GQ854" t="s">
        <v>473</v>
      </c>
      <c r="GR854">
        <v>3.12795</v>
      </c>
      <c r="GS854">
        <v>2.71382</v>
      </c>
      <c r="GT854">
        <v>0.167304</v>
      </c>
      <c r="GU854">
        <v>0.173192</v>
      </c>
      <c r="GV854">
        <v>0.153229</v>
      </c>
      <c r="GW854">
        <v>0.103664</v>
      </c>
      <c r="GX854">
        <v>30107.2</v>
      </c>
      <c r="GY854">
        <v>31663.9</v>
      </c>
      <c r="GZ854">
        <v>32833.1</v>
      </c>
      <c r="HA854">
        <v>34799.2</v>
      </c>
      <c r="HB854">
        <v>39748.2</v>
      </c>
      <c r="HC854">
        <v>44964.6</v>
      </c>
      <c r="HD854">
        <v>51543.2</v>
      </c>
      <c r="HE854">
        <v>55784.4</v>
      </c>
      <c r="HF854">
        <v>1.71847</v>
      </c>
      <c r="HG854">
        <v>1.57017</v>
      </c>
      <c r="HH854">
        <v>-0.12045</v>
      </c>
      <c r="HI854">
        <v>0</v>
      </c>
      <c r="HJ854">
        <v>43.9375</v>
      </c>
      <c r="HK854">
        <v>999.9</v>
      </c>
      <c r="HL854">
        <v>55.53</v>
      </c>
      <c r="HM854">
        <v>30.393</v>
      </c>
      <c r="HN854">
        <v>26.8273</v>
      </c>
      <c r="HO854">
        <v>60.3299</v>
      </c>
      <c r="HP854">
        <v>41.4904</v>
      </c>
      <c r="HQ854">
        <v>1</v>
      </c>
      <c r="HR854">
        <v>1.98839</v>
      </c>
      <c r="HS854">
        <v>4.70972</v>
      </c>
      <c r="HT854">
        <v>20.0624</v>
      </c>
      <c r="HU854">
        <v>5.18719</v>
      </c>
      <c r="HV854">
        <v>12.0159</v>
      </c>
      <c r="HW854">
        <v>4.97025</v>
      </c>
      <c r="HX854">
        <v>3.29497</v>
      </c>
      <c r="HY854">
        <v>9999</v>
      </c>
      <c r="HZ854">
        <v>9999</v>
      </c>
      <c r="IA854">
        <v>999.9</v>
      </c>
      <c r="IB854">
        <v>9999</v>
      </c>
      <c r="IC854">
        <v>1.86325</v>
      </c>
      <c r="ID854">
        <v>1.86813</v>
      </c>
      <c r="IE854">
        <v>1.86788</v>
      </c>
      <c r="IF854">
        <v>1.86905</v>
      </c>
      <c r="IG854">
        <v>1.86981</v>
      </c>
      <c r="IH854">
        <v>1.86586</v>
      </c>
      <c r="II854">
        <v>1.86693</v>
      </c>
      <c r="IJ854">
        <v>1.86839</v>
      </c>
      <c r="IK854">
        <v>5</v>
      </c>
      <c r="IL854">
        <v>0</v>
      </c>
      <c r="IM854">
        <v>0</v>
      </c>
      <c r="IN854">
        <v>0</v>
      </c>
      <c r="IO854" t="s">
        <v>441</v>
      </c>
      <c r="IP854" t="s">
        <v>442</v>
      </c>
      <c r="IQ854" t="s">
        <v>443</v>
      </c>
      <c r="IR854" t="s">
        <v>443</v>
      </c>
      <c r="IS854" t="s">
        <v>443</v>
      </c>
      <c r="IT854" t="s">
        <v>443</v>
      </c>
      <c r="IU854">
        <v>0</v>
      </c>
      <c r="IV854">
        <v>100</v>
      </c>
      <c r="IW854">
        <v>100</v>
      </c>
      <c r="IX854">
        <v>1.1</v>
      </c>
      <c r="IY854">
        <v>-0.0441</v>
      </c>
      <c r="IZ854">
        <v>1.09748391826392</v>
      </c>
      <c r="JA854">
        <v>0</v>
      </c>
      <c r="JB854">
        <v>0</v>
      </c>
      <c r="JC854">
        <v>0</v>
      </c>
      <c r="JD854">
        <v>-0.0441141096964596</v>
      </c>
      <c r="JE854">
        <v>0</v>
      </c>
      <c r="JF854">
        <v>0</v>
      </c>
      <c r="JG854">
        <v>0</v>
      </c>
      <c r="JH854">
        <v>5</v>
      </c>
      <c r="JI854">
        <v>2273</v>
      </c>
      <c r="JJ854">
        <v>0</v>
      </c>
      <c r="JK854">
        <v>25</v>
      </c>
      <c r="JL854">
        <v>29357036.4</v>
      </c>
      <c r="JM854">
        <v>29357036.4</v>
      </c>
      <c r="JN854">
        <v>2.30957</v>
      </c>
      <c r="JO854">
        <v>2.61597</v>
      </c>
      <c r="JP854">
        <v>1.54785</v>
      </c>
      <c r="JQ854">
        <v>2.31445</v>
      </c>
      <c r="JR854">
        <v>1.64673</v>
      </c>
      <c r="JS854">
        <v>2.2876</v>
      </c>
      <c r="JT854">
        <v>34.3042</v>
      </c>
      <c r="JU854">
        <v>24.1575</v>
      </c>
      <c r="JV854">
        <v>18</v>
      </c>
      <c r="JW854">
        <v>497.267</v>
      </c>
      <c r="JX854">
        <v>391.302</v>
      </c>
      <c r="JY854">
        <v>38.1641</v>
      </c>
      <c r="JZ854">
        <v>49.9129</v>
      </c>
      <c r="KA854">
        <v>30.0017</v>
      </c>
      <c r="KB854">
        <v>49.4652</v>
      </c>
      <c r="KC854">
        <v>49.3251</v>
      </c>
      <c r="KD854">
        <v>46.3361</v>
      </c>
      <c r="KE854">
        <v>0</v>
      </c>
      <c r="KF854">
        <v>100</v>
      </c>
      <c r="KG854">
        <v>38.1565</v>
      </c>
      <c r="KH854">
        <v>1177.59</v>
      </c>
      <c r="KI854">
        <v>26.2864</v>
      </c>
      <c r="KJ854">
        <v>93.4648</v>
      </c>
      <c r="KK854">
        <v>90.2785</v>
      </c>
    </row>
    <row r="855" spans="1:297">
      <c r="A855">
        <v>839</v>
      </c>
      <c r="B855">
        <v>1761422189</v>
      </c>
      <c r="C855">
        <v>14008</v>
      </c>
      <c r="D855" t="s">
        <v>2128</v>
      </c>
      <c r="E855" t="s">
        <v>2129</v>
      </c>
      <c r="F855">
        <v>5</v>
      </c>
      <c r="G855" t="s">
        <v>1989</v>
      </c>
      <c r="H855" t="s">
        <v>436</v>
      </c>
      <c r="I855">
        <v>1761422180.84615</v>
      </c>
      <c r="J855">
        <f>(K855)/1000</f>
        <v>0</v>
      </c>
      <c r="K855">
        <f>IF(DP855, AN855, AH855)</f>
        <v>0</v>
      </c>
      <c r="L855">
        <f>IF(DP855, AI855, AG855)</f>
        <v>0</v>
      </c>
      <c r="M855">
        <f>DR855 - IF(AU855&gt;1, L855*DL855*100.0/(AW855), 0)</f>
        <v>0</v>
      </c>
      <c r="N855">
        <f>((T855-J855/2)*M855-L855)/(T855+J855/2)</f>
        <v>0</v>
      </c>
      <c r="O855">
        <f>N855*(DY855+DZ855)/1000.0</f>
        <v>0</v>
      </c>
      <c r="P855">
        <f>(DR855 - IF(AU855&gt;1, L855*DL855*100.0/(AW855), 0))*(DY855+DZ855)/1000.0</f>
        <v>0</v>
      </c>
      <c r="Q855">
        <f>2.0/((1/S855-1/R855)+SIGN(S855)*SQRT((1/S855-1/R855)*(1/S855-1/R855) + 4*DM855/((DM855+1)*(DM855+1))*(2*1/S855*1/R855-1/R855*1/R855)))</f>
        <v>0</v>
      </c>
      <c r="R855">
        <f>IF(LEFT(DN855,1)&lt;&gt;"0",IF(LEFT(DN855,1)="1",3.0,DO855),$D$5+$E$5*(EF855*DY855/($K$5*1000))+$F$5*(EF855*DY855/($K$5*1000))*MAX(MIN(DL855,$J$5),$I$5)*MAX(MIN(DL855,$J$5),$I$5)+$G$5*MAX(MIN(DL855,$J$5),$I$5)*(EF855*DY855/($K$5*1000))+$H$5*(EF855*DY855/($K$5*1000))*(EF855*DY855/($K$5*1000)))</f>
        <v>0</v>
      </c>
      <c r="S855">
        <f>J855*(1000-(1000*0.61365*exp(17.502*W855/(240.97+W855))/(DY855+DZ855)+DT855)/2)/(1000*0.61365*exp(17.502*W855/(240.97+W855))/(DY855+DZ855)-DT855)</f>
        <v>0</v>
      </c>
      <c r="T855">
        <f>1/((DM855+1)/(Q855/1.6)+1/(R855/1.37)) + DM855/((DM855+1)/(Q855/1.6) + DM855/(R855/1.37))</f>
        <v>0</v>
      </c>
      <c r="U855">
        <f>(DH855*DK855)</f>
        <v>0</v>
      </c>
      <c r="V855">
        <f>(EA855+(U855+2*0.95*5.67E-8*(((EA855+$B$7)+273)^4-(EA855+273)^4)-44100*J855)/(1.84*29.3*R855+8*0.95*5.67E-8*(EA855+273)^3))</f>
        <v>0</v>
      </c>
      <c r="W855">
        <f>($C$7*EB855+$D$7*EC855+$E$7*V855)</f>
        <v>0</v>
      </c>
      <c r="X855">
        <f>0.61365*exp(17.502*W855/(240.97+W855))</f>
        <v>0</v>
      </c>
      <c r="Y855">
        <f>(Z855/AA855*100)</f>
        <v>0</v>
      </c>
      <c r="Z855">
        <f>DT855*(DY855+DZ855)/1000</f>
        <v>0</v>
      </c>
      <c r="AA855">
        <f>0.61365*exp(17.502*EA855/(240.97+EA855))</f>
        <v>0</v>
      </c>
      <c r="AB855">
        <f>(X855-DT855*(DY855+DZ855)/1000)</f>
        <v>0</v>
      </c>
      <c r="AC855">
        <f>(-J855*44100)</f>
        <v>0</v>
      </c>
      <c r="AD855">
        <f>2*29.3*R855*0.92*(EA855-W855)</f>
        <v>0</v>
      </c>
      <c r="AE855">
        <f>2*0.95*5.67E-8*(((EA855+$B$7)+273)^4-(W855+273)^4)</f>
        <v>0</v>
      </c>
      <c r="AF855">
        <f>U855+AE855+AC855+AD855</f>
        <v>0</v>
      </c>
      <c r="AG855">
        <f>DX855*AU855*(DS855-DR855*(1000-AU855*DU855)/(1000-AU855*DT855))/(100*DL855)</f>
        <v>0</v>
      </c>
      <c r="AH855">
        <f>1000*DX855*AU855*(DT855-DU855)/(100*DL855*(1000-AU855*DT855))</f>
        <v>0</v>
      </c>
      <c r="AI855">
        <f>(AJ855 - AK855 - DY855*1E3/(8.314*(EA855+273.15)) * AM855/DX855 * AL855) * DX855/(100*DL855) * (1000 - DU855)/1000</f>
        <v>0</v>
      </c>
      <c r="AJ855">
        <v>1191.18848593988</v>
      </c>
      <c r="AK855">
        <v>1155.77381818182</v>
      </c>
      <c r="AL855">
        <v>3.32669454614086</v>
      </c>
      <c r="AM855">
        <v>65.5647914512343</v>
      </c>
      <c r="AN855">
        <f>(AP855 - AO855 + DY855*1E3/(8.314*(EA855+273.15)) * AR855/DX855 * AQ855) * DX855/(100*DL855) * 1000/(1000 - AP855)</f>
        <v>0</v>
      </c>
      <c r="AO855">
        <v>25.7757745726274</v>
      </c>
      <c r="AP855">
        <v>44.8241333333333</v>
      </c>
      <c r="AQ855">
        <v>-0.00370367416101577</v>
      </c>
      <c r="AR855">
        <v>111.014895509676</v>
      </c>
      <c r="AS855">
        <v>0</v>
      </c>
      <c r="AT855">
        <v>0</v>
      </c>
      <c r="AU855">
        <f>IF(AS855*$H$13&gt;=AW855,1.0,(AW855/(AW855-AS855*$H$13)))</f>
        <v>0</v>
      </c>
      <c r="AV855">
        <f>(AU855-1)*100</f>
        <v>0</v>
      </c>
      <c r="AW855">
        <f>MAX(0,($B$13+$C$13*EF855)/(1+$D$13*EF855)*DY855/(EA855+273)*$E$13)</f>
        <v>0</v>
      </c>
      <c r="AX855" t="s">
        <v>437</v>
      </c>
      <c r="AY855" t="s">
        <v>437</v>
      </c>
      <c r="AZ855">
        <v>0</v>
      </c>
      <c r="BA855">
        <v>0</v>
      </c>
      <c r="BB855">
        <f>1-AZ855/BA855</f>
        <v>0</v>
      </c>
      <c r="BC855">
        <v>0</v>
      </c>
      <c r="BD855" t="s">
        <v>437</v>
      </c>
      <c r="BE855" t="s">
        <v>437</v>
      </c>
      <c r="BF855">
        <v>0</v>
      </c>
      <c r="BG855">
        <v>0</v>
      </c>
      <c r="BH855">
        <f>1-BF855/BG855</f>
        <v>0</v>
      </c>
      <c r="BI855">
        <v>0.5</v>
      </c>
      <c r="BJ855">
        <f>DI855</f>
        <v>0</v>
      </c>
      <c r="BK855">
        <f>L855</f>
        <v>0</v>
      </c>
      <c r="BL855">
        <f>BH855*BI855*BJ855</f>
        <v>0</v>
      </c>
      <c r="BM855">
        <f>(BK855-BC855)/BJ855</f>
        <v>0</v>
      </c>
      <c r="BN855">
        <f>(BA855-BG855)/BG855</f>
        <v>0</v>
      </c>
      <c r="BO855">
        <f>AZ855/(BB855+AZ855/BG855)</f>
        <v>0</v>
      </c>
      <c r="BP855" t="s">
        <v>437</v>
      </c>
      <c r="BQ855">
        <v>0</v>
      </c>
      <c r="BR855">
        <f>IF(BQ855&lt;&gt;0, BQ855, BO855)</f>
        <v>0</v>
      </c>
      <c r="BS855">
        <f>1-BR855/BG855</f>
        <v>0</v>
      </c>
      <c r="BT855">
        <f>(BG855-BF855)/(BG855-BR855)</f>
        <v>0</v>
      </c>
      <c r="BU855">
        <f>(BA855-BG855)/(BA855-BR855)</f>
        <v>0</v>
      </c>
      <c r="BV855">
        <f>(BG855-BF855)/(BG855-AZ855)</f>
        <v>0</v>
      </c>
      <c r="BW855">
        <f>(BA855-BG855)/(BA855-AZ855)</f>
        <v>0</v>
      </c>
      <c r="BX855">
        <f>(BT855*BR855/BF855)</f>
        <v>0</v>
      </c>
      <c r="BY855">
        <f>(1-BX855)</f>
        <v>0</v>
      </c>
      <c r="DH855">
        <f>$B$11*EG855+$C$11*EH855+$F$11*ES855*(1-EV855)</f>
        <v>0</v>
      </c>
      <c r="DI855">
        <f>DH855*DJ855</f>
        <v>0</v>
      </c>
      <c r="DJ855">
        <f>($B$11*$D$9+$C$11*$D$9+$F$11*((FF855+EX855)/MAX(FF855+EX855+FG855, 0.1)*$I$9+FG855/MAX(FF855+EX855+FG855, 0.1)*$J$9))/($B$11+$C$11+$F$11)</f>
        <v>0</v>
      </c>
      <c r="DK855">
        <f>($B$11*$K$9+$C$11*$K$9+$F$11*((FF855+EX855)/MAX(FF855+EX855+FG855, 0.1)*$P$9+FG855/MAX(FF855+EX855+FG855, 0.1)*$Q$9))/($B$11+$C$11+$F$11)</f>
        <v>0</v>
      </c>
      <c r="DL855">
        <v>6</v>
      </c>
      <c r="DM855">
        <v>0.5</v>
      </c>
      <c r="DN855" t="s">
        <v>438</v>
      </c>
      <c r="DO855">
        <v>2</v>
      </c>
      <c r="DP855" t="b">
        <v>1</v>
      </c>
      <c r="DQ855">
        <v>1761422180.84615</v>
      </c>
      <c r="DR855">
        <v>1080.59076923077</v>
      </c>
      <c r="DS855">
        <v>1144.27</v>
      </c>
      <c r="DT855">
        <v>44.8509769230769</v>
      </c>
      <c r="DU855">
        <v>25.7734384615385</v>
      </c>
      <c r="DV855">
        <v>1079.49384615385</v>
      </c>
      <c r="DW855">
        <v>44.8950846153846</v>
      </c>
      <c r="DX855">
        <v>499.978307692308</v>
      </c>
      <c r="DY855">
        <v>90.2022692307692</v>
      </c>
      <c r="DZ855">
        <v>0.0357264</v>
      </c>
      <c r="EA855">
        <v>43.9759769230769</v>
      </c>
      <c r="EB855">
        <v>42.0188923076923</v>
      </c>
      <c r="EC855">
        <v>999.9</v>
      </c>
      <c r="ED855">
        <v>0</v>
      </c>
      <c r="EE855">
        <v>0</v>
      </c>
      <c r="EF855">
        <v>9995.66846153846</v>
      </c>
      <c r="EG855">
        <v>0</v>
      </c>
      <c r="EH855">
        <v>1260.72153846154</v>
      </c>
      <c r="EI855">
        <v>-63.6758</v>
      </c>
      <c r="EJ855">
        <v>1131.33307692308</v>
      </c>
      <c r="EK855">
        <v>1174.54153846154</v>
      </c>
      <c r="EL855">
        <v>19.0775461538462</v>
      </c>
      <c r="EM855">
        <v>1144.27</v>
      </c>
      <c r="EN855">
        <v>25.7734384615385</v>
      </c>
      <c r="EO855">
        <v>4.04566</v>
      </c>
      <c r="EP855">
        <v>2.32482384615385</v>
      </c>
      <c r="EQ855">
        <v>29.1023769230769</v>
      </c>
      <c r="ER855">
        <v>19.8494153846154</v>
      </c>
      <c r="ES855">
        <v>1199.98846153846</v>
      </c>
      <c r="ET855">
        <v>0.967000230769231</v>
      </c>
      <c r="EU855">
        <v>0.0329997923076923</v>
      </c>
      <c r="EV855">
        <v>0</v>
      </c>
      <c r="EW855">
        <v>1180.43692307692</v>
      </c>
      <c r="EX855">
        <v>5.00059</v>
      </c>
      <c r="EY855">
        <v>15056.6076923077</v>
      </c>
      <c r="EZ855">
        <v>10358.6153846154</v>
      </c>
      <c r="FA855">
        <v>58.3845384615385</v>
      </c>
      <c r="FB855">
        <v>59.8216923076923</v>
      </c>
      <c r="FC855">
        <v>58.4951538461538</v>
      </c>
      <c r="FD855">
        <v>59.5095384615385</v>
      </c>
      <c r="FE855">
        <v>59.4903076923077</v>
      </c>
      <c r="FF855">
        <v>1155.55307692308</v>
      </c>
      <c r="FG855">
        <v>39.43</v>
      </c>
      <c r="FH855">
        <v>0</v>
      </c>
      <c r="FI855">
        <v>1761422149.3</v>
      </c>
      <c r="FJ855">
        <v>0</v>
      </c>
      <c r="FK855">
        <v>1180.44269230769</v>
      </c>
      <c r="FL855">
        <v>3.59623931048689</v>
      </c>
      <c r="FM855">
        <v>65.9008547624346</v>
      </c>
      <c r="FN855">
        <v>15057.8615384615</v>
      </c>
      <c r="FO855">
        <v>15</v>
      </c>
      <c r="FP855">
        <v>0</v>
      </c>
      <c r="FQ855" t="s">
        <v>439</v>
      </c>
      <c r="FR855">
        <v>0</v>
      </c>
      <c r="FS855">
        <v>0</v>
      </c>
      <c r="FT855">
        <v>0</v>
      </c>
      <c r="FU855">
        <v>0</v>
      </c>
      <c r="FV855">
        <v>0</v>
      </c>
      <c r="FW855">
        <v>0</v>
      </c>
      <c r="FX855">
        <v>0</v>
      </c>
      <c r="FY855">
        <v>0</v>
      </c>
      <c r="FZ855">
        <v>0</v>
      </c>
      <c r="GA855">
        <v>0</v>
      </c>
      <c r="GB855">
        <v>0</v>
      </c>
      <c r="GC855">
        <v>-63.6446952380952</v>
      </c>
      <c r="GD855">
        <v>-2.85363116883133</v>
      </c>
      <c r="GE855">
        <v>0.687929550294069</v>
      </c>
      <c r="GF855">
        <v>0</v>
      </c>
      <c r="GG855">
        <v>1180.22294117647</v>
      </c>
      <c r="GH855">
        <v>3.77570664168908</v>
      </c>
      <c r="GI855">
        <v>0.437301413159804</v>
      </c>
      <c r="GJ855">
        <v>-1</v>
      </c>
      <c r="GK855">
        <v>19.0895952380952</v>
      </c>
      <c r="GL855">
        <v>-0.249545454545451</v>
      </c>
      <c r="GM855">
        <v>0.0253893205181212</v>
      </c>
      <c r="GN855">
        <v>0</v>
      </c>
      <c r="GO855">
        <v>0</v>
      </c>
      <c r="GP855">
        <v>2</v>
      </c>
      <c r="GQ855" t="s">
        <v>473</v>
      </c>
      <c r="GR855">
        <v>3.12797</v>
      </c>
      <c r="GS855">
        <v>2.71365</v>
      </c>
      <c r="GT855">
        <v>0.168904</v>
      </c>
      <c r="GU855">
        <v>0.174895</v>
      </c>
      <c r="GV855">
        <v>0.153196</v>
      </c>
      <c r="GW855">
        <v>0.103665</v>
      </c>
      <c r="GX855">
        <v>30047.4</v>
      </c>
      <c r="GY855">
        <v>31596.7</v>
      </c>
      <c r="GZ855">
        <v>32831.5</v>
      </c>
      <c r="HA855">
        <v>34797.6</v>
      </c>
      <c r="HB855">
        <v>39748.3</v>
      </c>
      <c r="HC855">
        <v>44962.6</v>
      </c>
      <c r="HD855">
        <v>51541</v>
      </c>
      <c r="HE855">
        <v>55781.8</v>
      </c>
      <c r="HF855">
        <v>1.71847</v>
      </c>
      <c r="HG855">
        <v>1.57</v>
      </c>
      <c r="HH855">
        <v>-0.121448</v>
      </c>
      <c r="HI855">
        <v>0</v>
      </c>
      <c r="HJ855">
        <v>43.9503</v>
      </c>
      <c r="HK855">
        <v>999.9</v>
      </c>
      <c r="HL855">
        <v>55.53</v>
      </c>
      <c r="HM855">
        <v>30.393</v>
      </c>
      <c r="HN855">
        <v>26.8247</v>
      </c>
      <c r="HO855">
        <v>59.9799</v>
      </c>
      <c r="HP855">
        <v>41.4984</v>
      </c>
      <c r="HQ855">
        <v>1</v>
      </c>
      <c r="HR855">
        <v>1.99016</v>
      </c>
      <c r="HS855">
        <v>4.71437</v>
      </c>
      <c r="HT855">
        <v>20.0624</v>
      </c>
      <c r="HU855">
        <v>5.18824</v>
      </c>
      <c r="HV855">
        <v>12.0159</v>
      </c>
      <c r="HW855">
        <v>4.97055</v>
      </c>
      <c r="HX855">
        <v>3.29505</v>
      </c>
      <c r="HY855">
        <v>9999</v>
      </c>
      <c r="HZ855">
        <v>9999</v>
      </c>
      <c r="IA855">
        <v>999.9</v>
      </c>
      <c r="IB855">
        <v>9999</v>
      </c>
      <c r="IC855">
        <v>1.86325</v>
      </c>
      <c r="ID855">
        <v>1.86813</v>
      </c>
      <c r="IE855">
        <v>1.86785</v>
      </c>
      <c r="IF855">
        <v>1.86905</v>
      </c>
      <c r="IG855">
        <v>1.86981</v>
      </c>
      <c r="IH855">
        <v>1.86586</v>
      </c>
      <c r="II855">
        <v>1.86695</v>
      </c>
      <c r="IJ855">
        <v>1.86841</v>
      </c>
      <c r="IK855">
        <v>5</v>
      </c>
      <c r="IL855">
        <v>0</v>
      </c>
      <c r="IM855">
        <v>0</v>
      </c>
      <c r="IN855">
        <v>0</v>
      </c>
      <c r="IO855" t="s">
        <v>441</v>
      </c>
      <c r="IP855" t="s">
        <v>442</v>
      </c>
      <c r="IQ855" t="s">
        <v>443</v>
      </c>
      <c r="IR855" t="s">
        <v>443</v>
      </c>
      <c r="IS855" t="s">
        <v>443</v>
      </c>
      <c r="IT855" t="s">
        <v>443</v>
      </c>
      <c r="IU855">
        <v>0</v>
      </c>
      <c r="IV855">
        <v>100</v>
      </c>
      <c r="IW855">
        <v>100</v>
      </c>
      <c r="IX855">
        <v>1.1</v>
      </c>
      <c r="IY855">
        <v>-0.0441</v>
      </c>
      <c r="IZ855">
        <v>1.09748391826392</v>
      </c>
      <c r="JA855">
        <v>0</v>
      </c>
      <c r="JB855">
        <v>0</v>
      </c>
      <c r="JC855">
        <v>0</v>
      </c>
      <c r="JD855">
        <v>-0.0441141096964596</v>
      </c>
      <c r="JE855">
        <v>0</v>
      </c>
      <c r="JF855">
        <v>0</v>
      </c>
      <c r="JG855">
        <v>0</v>
      </c>
      <c r="JH855">
        <v>5</v>
      </c>
      <c r="JI855">
        <v>2273</v>
      </c>
      <c r="JJ855">
        <v>0</v>
      </c>
      <c r="JK855">
        <v>25</v>
      </c>
      <c r="JL855">
        <v>29357036.5</v>
      </c>
      <c r="JM855">
        <v>29357036.5</v>
      </c>
      <c r="JN855">
        <v>2.34131</v>
      </c>
      <c r="JO855">
        <v>2.61108</v>
      </c>
      <c r="JP855">
        <v>1.54785</v>
      </c>
      <c r="JQ855">
        <v>2.31445</v>
      </c>
      <c r="JR855">
        <v>1.64551</v>
      </c>
      <c r="JS855">
        <v>2.32544</v>
      </c>
      <c r="JT855">
        <v>34.3042</v>
      </c>
      <c r="JU855">
        <v>24.1663</v>
      </c>
      <c r="JV855">
        <v>18</v>
      </c>
      <c r="JW855">
        <v>497.338</v>
      </c>
      <c r="JX855">
        <v>391.248</v>
      </c>
      <c r="JY855">
        <v>38.1467</v>
      </c>
      <c r="JZ855">
        <v>49.9279</v>
      </c>
      <c r="KA855">
        <v>30.0017</v>
      </c>
      <c r="KB855">
        <v>49.4767</v>
      </c>
      <c r="KC855">
        <v>49.3366</v>
      </c>
      <c r="KD855">
        <v>46.8527</v>
      </c>
      <c r="KE855">
        <v>0</v>
      </c>
      <c r="KF855">
        <v>100</v>
      </c>
      <c r="KG855">
        <v>38.1376</v>
      </c>
      <c r="KH855">
        <v>1191.07</v>
      </c>
      <c r="KI855">
        <v>26.2864</v>
      </c>
      <c r="KJ855">
        <v>93.4607</v>
      </c>
      <c r="KK855">
        <v>90.2743</v>
      </c>
    </row>
    <row r="856" spans="1:297">
      <c r="A856">
        <v>840</v>
      </c>
      <c r="B856">
        <v>1761422194</v>
      </c>
      <c r="C856">
        <v>14013</v>
      </c>
      <c r="D856" t="s">
        <v>2130</v>
      </c>
      <c r="E856" t="s">
        <v>2131</v>
      </c>
      <c r="F856">
        <v>5</v>
      </c>
      <c r="G856" t="s">
        <v>1989</v>
      </c>
      <c r="H856" t="s">
        <v>436</v>
      </c>
      <c r="I856">
        <v>1761422185.84615</v>
      </c>
      <c r="J856">
        <f>(K856)/1000</f>
        <v>0</v>
      </c>
      <c r="K856">
        <f>IF(DP856, AN856, AH856)</f>
        <v>0</v>
      </c>
      <c r="L856">
        <f>IF(DP856, AI856, AG856)</f>
        <v>0</v>
      </c>
      <c r="M856">
        <f>DR856 - IF(AU856&gt;1, L856*DL856*100.0/(AW856), 0)</f>
        <v>0</v>
      </c>
      <c r="N856">
        <f>((T856-J856/2)*M856-L856)/(T856+J856/2)</f>
        <v>0</v>
      </c>
      <c r="O856">
        <f>N856*(DY856+DZ856)/1000.0</f>
        <v>0</v>
      </c>
      <c r="P856">
        <f>(DR856 - IF(AU856&gt;1, L856*DL856*100.0/(AW856), 0))*(DY856+DZ856)/1000.0</f>
        <v>0</v>
      </c>
      <c r="Q856">
        <f>2.0/((1/S856-1/R856)+SIGN(S856)*SQRT((1/S856-1/R856)*(1/S856-1/R856) + 4*DM856/((DM856+1)*(DM856+1))*(2*1/S856*1/R856-1/R856*1/R856)))</f>
        <v>0</v>
      </c>
      <c r="R856">
        <f>IF(LEFT(DN856,1)&lt;&gt;"0",IF(LEFT(DN856,1)="1",3.0,DO856),$D$5+$E$5*(EF856*DY856/($K$5*1000))+$F$5*(EF856*DY856/($K$5*1000))*MAX(MIN(DL856,$J$5),$I$5)*MAX(MIN(DL856,$J$5),$I$5)+$G$5*MAX(MIN(DL856,$J$5),$I$5)*(EF856*DY856/($K$5*1000))+$H$5*(EF856*DY856/($K$5*1000))*(EF856*DY856/($K$5*1000)))</f>
        <v>0</v>
      </c>
      <c r="S856">
        <f>J856*(1000-(1000*0.61365*exp(17.502*W856/(240.97+W856))/(DY856+DZ856)+DT856)/2)/(1000*0.61365*exp(17.502*W856/(240.97+W856))/(DY856+DZ856)-DT856)</f>
        <v>0</v>
      </c>
      <c r="T856">
        <f>1/((DM856+1)/(Q856/1.6)+1/(R856/1.37)) + DM856/((DM856+1)/(Q856/1.6) + DM856/(R856/1.37))</f>
        <v>0</v>
      </c>
      <c r="U856">
        <f>(DH856*DK856)</f>
        <v>0</v>
      </c>
      <c r="V856">
        <f>(EA856+(U856+2*0.95*5.67E-8*(((EA856+$B$7)+273)^4-(EA856+273)^4)-44100*J856)/(1.84*29.3*R856+8*0.95*5.67E-8*(EA856+273)^3))</f>
        <v>0</v>
      </c>
      <c r="W856">
        <f>($C$7*EB856+$D$7*EC856+$E$7*V856)</f>
        <v>0</v>
      </c>
      <c r="X856">
        <f>0.61365*exp(17.502*W856/(240.97+W856))</f>
        <v>0</v>
      </c>
      <c r="Y856">
        <f>(Z856/AA856*100)</f>
        <v>0</v>
      </c>
      <c r="Z856">
        <f>DT856*(DY856+DZ856)/1000</f>
        <v>0</v>
      </c>
      <c r="AA856">
        <f>0.61365*exp(17.502*EA856/(240.97+EA856))</f>
        <v>0</v>
      </c>
      <c r="AB856">
        <f>(X856-DT856*(DY856+DZ856)/1000)</f>
        <v>0</v>
      </c>
      <c r="AC856">
        <f>(-J856*44100)</f>
        <v>0</v>
      </c>
      <c r="AD856">
        <f>2*29.3*R856*0.92*(EA856-W856)</f>
        <v>0</v>
      </c>
      <c r="AE856">
        <f>2*0.95*5.67E-8*(((EA856+$B$7)+273)^4-(W856+273)^4)</f>
        <v>0</v>
      </c>
      <c r="AF856">
        <f>U856+AE856+AC856+AD856</f>
        <v>0</v>
      </c>
      <c r="AG856">
        <f>DX856*AU856*(DS856-DR856*(1000-AU856*DU856)/(1000-AU856*DT856))/(100*DL856)</f>
        <v>0</v>
      </c>
      <c r="AH856">
        <f>1000*DX856*AU856*(DT856-DU856)/(100*DL856*(1000-AU856*DT856))</f>
        <v>0</v>
      </c>
      <c r="AI856">
        <f>(AJ856 - AK856 - DY856*1E3/(8.314*(EA856+273.15)) * AM856/DX856 * AL856) * DX856/(100*DL856) * (1000 - DU856)/1000</f>
        <v>0</v>
      </c>
      <c r="AJ856">
        <v>1209.5608765154</v>
      </c>
      <c r="AK856">
        <v>1173.68515151515</v>
      </c>
      <c r="AL856">
        <v>3.59501124726948</v>
      </c>
      <c r="AM856">
        <v>65.5647914512343</v>
      </c>
      <c r="AN856">
        <f>(AP856 - AO856 + DY856*1E3/(8.314*(EA856+273.15)) * AR856/DX856 * AQ856) * DX856/(100*DL856) * 1000/(1000 - AP856)</f>
        <v>0</v>
      </c>
      <c r="AO856">
        <v>25.7770432209797</v>
      </c>
      <c r="AP856">
        <v>44.8208709090909</v>
      </c>
      <c r="AQ856">
        <v>-0.000929400215548161</v>
      </c>
      <c r="AR856">
        <v>111.014895509676</v>
      </c>
      <c r="AS856">
        <v>0</v>
      </c>
      <c r="AT856">
        <v>0</v>
      </c>
      <c r="AU856">
        <f>IF(AS856*$H$13&gt;=AW856,1.0,(AW856/(AW856-AS856*$H$13)))</f>
        <v>0</v>
      </c>
      <c r="AV856">
        <f>(AU856-1)*100</f>
        <v>0</v>
      </c>
      <c r="AW856">
        <f>MAX(0,($B$13+$C$13*EF856)/(1+$D$13*EF856)*DY856/(EA856+273)*$E$13)</f>
        <v>0</v>
      </c>
      <c r="AX856" t="s">
        <v>437</v>
      </c>
      <c r="AY856" t="s">
        <v>437</v>
      </c>
      <c r="AZ856">
        <v>0</v>
      </c>
      <c r="BA856">
        <v>0</v>
      </c>
      <c r="BB856">
        <f>1-AZ856/BA856</f>
        <v>0</v>
      </c>
      <c r="BC856">
        <v>0</v>
      </c>
      <c r="BD856" t="s">
        <v>437</v>
      </c>
      <c r="BE856" t="s">
        <v>437</v>
      </c>
      <c r="BF856">
        <v>0</v>
      </c>
      <c r="BG856">
        <v>0</v>
      </c>
      <c r="BH856">
        <f>1-BF856/BG856</f>
        <v>0</v>
      </c>
      <c r="BI856">
        <v>0.5</v>
      </c>
      <c r="BJ856">
        <f>DI856</f>
        <v>0</v>
      </c>
      <c r="BK856">
        <f>L856</f>
        <v>0</v>
      </c>
      <c r="BL856">
        <f>BH856*BI856*BJ856</f>
        <v>0</v>
      </c>
      <c r="BM856">
        <f>(BK856-BC856)/BJ856</f>
        <v>0</v>
      </c>
      <c r="BN856">
        <f>(BA856-BG856)/BG856</f>
        <v>0</v>
      </c>
      <c r="BO856">
        <f>AZ856/(BB856+AZ856/BG856)</f>
        <v>0</v>
      </c>
      <c r="BP856" t="s">
        <v>437</v>
      </c>
      <c r="BQ856">
        <v>0</v>
      </c>
      <c r="BR856">
        <f>IF(BQ856&lt;&gt;0, BQ856, BO856)</f>
        <v>0</v>
      </c>
      <c r="BS856">
        <f>1-BR856/BG856</f>
        <v>0</v>
      </c>
      <c r="BT856">
        <f>(BG856-BF856)/(BG856-BR856)</f>
        <v>0</v>
      </c>
      <c r="BU856">
        <f>(BA856-BG856)/(BA856-BR856)</f>
        <v>0</v>
      </c>
      <c r="BV856">
        <f>(BG856-BF856)/(BG856-AZ856)</f>
        <v>0</v>
      </c>
      <c r="BW856">
        <f>(BA856-BG856)/(BA856-AZ856)</f>
        <v>0</v>
      </c>
      <c r="BX856">
        <f>(BT856*BR856/BF856)</f>
        <v>0</v>
      </c>
      <c r="BY856">
        <f>(1-BX856)</f>
        <v>0</v>
      </c>
      <c r="DH856">
        <f>$B$11*EG856+$C$11*EH856+$F$11*ES856*(1-EV856)</f>
        <v>0</v>
      </c>
      <c r="DI856">
        <f>DH856*DJ856</f>
        <v>0</v>
      </c>
      <c r="DJ856">
        <f>($B$11*$D$9+$C$11*$D$9+$F$11*((FF856+EX856)/MAX(FF856+EX856+FG856, 0.1)*$I$9+FG856/MAX(FF856+EX856+FG856, 0.1)*$J$9))/($B$11+$C$11+$F$11)</f>
        <v>0</v>
      </c>
      <c r="DK856">
        <f>($B$11*$K$9+$C$11*$K$9+$F$11*((FF856+EX856)/MAX(FF856+EX856+FG856, 0.1)*$P$9+FG856/MAX(FF856+EX856+FG856, 0.1)*$Q$9))/($B$11+$C$11+$F$11)</f>
        <v>0</v>
      </c>
      <c r="DL856">
        <v>6</v>
      </c>
      <c r="DM856">
        <v>0.5</v>
      </c>
      <c r="DN856" t="s">
        <v>438</v>
      </c>
      <c r="DO856">
        <v>2</v>
      </c>
      <c r="DP856" t="b">
        <v>1</v>
      </c>
      <c r="DQ856">
        <v>1761422185.84615</v>
      </c>
      <c r="DR856">
        <v>1097.12692307692</v>
      </c>
      <c r="DS856">
        <v>1161.54384615385</v>
      </c>
      <c r="DT856">
        <v>44.8366692307692</v>
      </c>
      <c r="DU856">
        <v>25.7755538461538</v>
      </c>
      <c r="DV856">
        <v>1096.02923076923</v>
      </c>
      <c r="DW856">
        <v>44.8807769230769</v>
      </c>
      <c r="DX856">
        <v>500.039692307692</v>
      </c>
      <c r="DY856">
        <v>90.2029846153846</v>
      </c>
      <c r="DZ856">
        <v>0.0357709076923077</v>
      </c>
      <c r="EA856">
        <v>43.9673384615385</v>
      </c>
      <c r="EB856">
        <v>42.0204692307692</v>
      </c>
      <c r="EC856">
        <v>999.9</v>
      </c>
      <c r="ED856">
        <v>0</v>
      </c>
      <c r="EE856">
        <v>0</v>
      </c>
      <c r="EF856">
        <v>9993.59923076923</v>
      </c>
      <c r="EG856">
        <v>0</v>
      </c>
      <c r="EH856">
        <v>1260.65153846154</v>
      </c>
      <c r="EI856">
        <v>-64.4139076923077</v>
      </c>
      <c r="EJ856">
        <v>1148.62923076923</v>
      </c>
      <c r="EK856">
        <v>1192.27538461538</v>
      </c>
      <c r="EL856">
        <v>19.0611307692308</v>
      </c>
      <c r="EM856">
        <v>1161.54384615385</v>
      </c>
      <c r="EN856">
        <v>25.7755538461538</v>
      </c>
      <c r="EO856">
        <v>4.04440153846154</v>
      </c>
      <c r="EP856">
        <v>2.32503230769231</v>
      </c>
      <c r="EQ856">
        <v>29.0969923076923</v>
      </c>
      <c r="ER856">
        <v>19.8508615384615</v>
      </c>
      <c r="ES856">
        <v>1199.98076923077</v>
      </c>
      <c r="ET856">
        <v>0.967000230769231</v>
      </c>
      <c r="EU856">
        <v>0.0329997923076923</v>
      </c>
      <c r="EV856">
        <v>0</v>
      </c>
      <c r="EW856">
        <v>1180.76615384615</v>
      </c>
      <c r="EX856">
        <v>5.00059</v>
      </c>
      <c r="EY856">
        <v>15062.2615384615</v>
      </c>
      <c r="EZ856">
        <v>10358.5615384615</v>
      </c>
      <c r="FA856">
        <v>58.4036153846154</v>
      </c>
      <c r="FB856">
        <v>59.8410769230769</v>
      </c>
      <c r="FC856">
        <v>58.5047692307692</v>
      </c>
      <c r="FD856">
        <v>59.5286153846154</v>
      </c>
      <c r="FE856">
        <v>59.5</v>
      </c>
      <c r="FF856">
        <v>1155.54846153846</v>
      </c>
      <c r="FG856">
        <v>39.43</v>
      </c>
      <c r="FH856">
        <v>0</v>
      </c>
      <c r="FI856">
        <v>1761422154.1</v>
      </c>
      <c r="FJ856">
        <v>0</v>
      </c>
      <c r="FK856">
        <v>1180.79653846154</v>
      </c>
      <c r="FL856">
        <v>3.75555554399499</v>
      </c>
      <c r="FM856">
        <v>63.5658119601817</v>
      </c>
      <c r="FN856">
        <v>15063.0346153846</v>
      </c>
      <c r="FO856">
        <v>15</v>
      </c>
      <c r="FP856">
        <v>0</v>
      </c>
      <c r="FQ856" t="s">
        <v>439</v>
      </c>
      <c r="FR856">
        <v>0</v>
      </c>
      <c r="FS856">
        <v>0</v>
      </c>
      <c r="FT856">
        <v>0</v>
      </c>
      <c r="FU856">
        <v>0</v>
      </c>
      <c r="FV856">
        <v>0</v>
      </c>
      <c r="FW856">
        <v>0</v>
      </c>
      <c r="FX856">
        <v>0</v>
      </c>
      <c r="FY856">
        <v>0</v>
      </c>
      <c r="FZ856">
        <v>0</v>
      </c>
      <c r="GA856">
        <v>0</v>
      </c>
      <c r="GB856">
        <v>0</v>
      </c>
      <c r="GC856">
        <v>-64.03994</v>
      </c>
      <c r="GD856">
        <v>-7.89749774436086</v>
      </c>
      <c r="GE856">
        <v>0.941254399405388</v>
      </c>
      <c r="GF856">
        <v>0</v>
      </c>
      <c r="GG856">
        <v>1180.585</v>
      </c>
      <c r="GH856">
        <v>3.71046600167244</v>
      </c>
      <c r="GI856">
        <v>0.423530330881378</v>
      </c>
      <c r="GJ856">
        <v>-1</v>
      </c>
      <c r="GK856">
        <v>19.07024</v>
      </c>
      <c r="GL856">
        <v>-0.200562406015016</v>
      </c>
      <c r="GM856">
        <v>0.0199434550667637</v>
      </c>
      <c r="GN856">
        <v>0</v>
      </c>
      <c r="GO856">
        <v>0</v>
      </c>
      <c r="GP856">
        <v>2</v>
      </c>
      <c r="GQ856" t="s">
        <v>473</v>
      </c>
      <c r="GR856">
        <v>3.12793</v>
      </c>
      <c r="GS856">
        <v>2.71352</v>
      </c>
      <c r="GT856">
        <v>0.170568</v>
      </c>
      <c r="GU856">
        <v>0.176419</v>
      </c>
      <c r="GV856">
        <v>0.153148</v>
      </c>
      <c r="GW856">
        <v>0.103669</v>
      </c>
      <c r="GX856">
        <v>29985.4</v>
      </c>
      <c r="GY856">
        <v>31536</v>
      </c>
      <c r="GZ856">
        <v>32830.1</v>
      </c>
      <c r="HA856">
        <v>34795.5</v>
      </c>
      <c r="HB856">
        <v>39749.3</v>
      </c>
      <c r="HC856">
        <v>44960.2</v>
      </c>
      <c r="HD856">
        <v>51539.1</v>
      </c>
      <c r="HE856">
        <v>55778.7</v>
      </c>
      <c r="HF856">
        <v>1.71833</v>
      </c>
      <c r="HG856">
        <v>1.56975</v>
      </c>
      <c r="HH856">
        <v>-0.121668</v>
      </c>
      <c r="HI856">
        <v>0</v>
      </c>
      <c r="HJ856">
        <v>43.9625</v>
      </c>
      <c r="HK856">
        <v>999.9</v>
      </c>
      <c r="HL856">
        <v>55.53</v>
      </c>
      <c r="HM856">
        <v>30.393</v>
      </c>
      <c r="HN856">
        <v>26.824</v>
      </c>
      <c r="HO856">
        <v>60.4099</v>
      </c>
      <c r="HP856">
        <v>41.4824</v>
      </c>
      <c r="HQ856">
        <v>1</v>
      </c>
      <c r="HR856">
        <v>1.99215</v>
      </c>
      <c r="HS856">
        <v>4.73539</v>
      </c>
      <c r="HT856">
        <v>20.0617</v>
      </c>
      <c r="HU856">
        <v>5.18764</v>
      </c>
      <c r="HV856">
        <v>12.0159</v>
      </c>
      <c r="HW856">
        <v>4.9707</v>
      </c>
      <c r="HX856">
        <v>3.29503</v>
      </c>
      <c r="HY856">
        <v>9999</v>
      </c>
      <c r="HZ856">
        <v>9999</v>
      </c>
      <c r="IA856">
        <v>999.9</v>
      </c>
      <c r="IB856">
        <v>9999</v>
      </c>
      <c r="IC856">
        <v>1.86325</v>
      </c>
      <c r="ID856">
        <v>1.86812</v>
      </c>
      <c r="IE856">
        <v>1.86787</v>
      </c>
      <c r="IF856">
        <v>1.86905</v>
      </c>
      <c r="IG856">
        <v>1.86981</v>
      </c>
      <c r="IH856">
        <v>1.86585</v>
      </c>
      <c r="II856">
        <v>1.86695</v>
      </c>
      <c r="IJ856">
        <v>1.86839</v>
      </c>
      <c r="IK856">
        <v>5</v>
      </c>
      <c r="IL856">
        <v>0</v>
      </c>
      <c r="IM856">
        <v>0</v>
      </c>
      <c r="IN856">
        <v>0</v>
      </c>
      <c r="IO856" t="s">
        <v>441</v>
      </c>
      <c r="IP856" t="s">
        <v>442</v>
      </c>
      <c r="IQ856" t="s">
        <v>443</v>
      </c>
      <c r="IR856" t="s">
        <v>443</v>
      </c>
      <c r="IS856" t="s">
        <v>443</v>
      </c>
      <c r="IT856" t="s">
        <v>443</v>
      </c>
      <c r="IU856">
        <v>0</v>
      </c>
      <c r="IV856">
        <v>100</v>
      </c>
      <c r="IW856">
        <v>100</v>
      </c>
      <c r="IX856">
        <v>1.1</v>
      </c>
      <c r="IY856">
        <v>-0.0441</v>
      </c>
      <c r="IZ856">
        <v>1.09748391826392</v>
      </c>
      <c r="JA856">
        <v>0</v>
      </c>
      <c r="JB856">
        <v>0</v>
      </c>
      <c r="JC856">
        <v>0</v>
      </c>
      <c r="JD856">
        <v>-0.0441141096964596</v>
      </c>
      <c r="JE856">
        <v>0</v>
      </c>
      <c r="JF856">
        <v>0</v>
      </c>
      <c r="JG856">
        <v>0</v>
      </c>
      <c r="JH856">
        <v>5</v>
      </c>
      <c r="JI856">
        <v>2273</v>
      </c>
      <c r="JJ856">
        <v>0</v>
      </c>
      <c r="JK856">
        <v>25</v>
      </c>
      <c r="JL856">
        <v>29357036.6</v>
      </c>
      <c r="JM856">
        <v>29357036.6</v>
      </c>
      <c r="JN856">
        <v>2.36328</v>
      </c>
      <c r="JO856">
        <v>2.60498</v>
      </c>
      <c r="JP856">
        <v>1.54785</v>
      </c>
      <c r="JQ856">
        <v>2.31445</v>
      </c>
      <c r="JR856">
        <v>1.64673</v>
      </c>
      <c r="JS856">
        <v>2.37061</v>
      </c>
      <c r="JT856">
        <v>34.3042</v>
      </c>
      <c r="JU856">
        <v>24.1663</v>
      </c>
      <c r="JV856">
        <v>18</v>
      </c>
      <c r="JW856">
        <v>497.294</v>
      </c>
      <c r="JX856">
        <v>391.149</v>
      </c>
      <c r="JY856">
        <v>38.1303</v>
      </c>
      <c r="JZ856">
        <v>49.9447</v>
      </c>
      <c r="KA856">
        <v>30.0019</v>
      </c>
      <c r="KB856">
        <v>49.4875</v>
      </c>
      <c r="KC856">
        <v>49.3482</v>
      </c>
      <c r="KD856">
        <v>47.3082</v>
      </c>
      <c r="KE856">
        <v>0</v>
      </c>
      <c r="KF856">
        <v>100</v>
      </c>
      <c r="KG856">
        <v>38.1179</v>
      </c>
      <c r="KH856">
        <v>1211.33</v>
      </c>
      <c r="KI856">
        <v>26.2864</v>
      </c>
      <c r="KJ856">
        <v>93.4569</v>
      </c>
      <c r="KK856">
        <v>90.2691</v>
      </c>
    </row>
    <row r="857" spans="1:297">
      <c r="A857">
        <v>841</v>
      </c>
      <c r="B857">
        <v>1761422199</v>
      </c>
      <c r="C857">
        <v>14018</v>
      </c>
      <c r="D857" t="s">
        <v>2132</v>
      </c>
      <c r="E857" t="s">
        <v>2133</v>
      </c>
      <c r="F857">
        <v>5</v>
      </c>
      <c r="G857" t="s">
        <v>1989</v>
      </c>
      <c r="H857" t="s">
        <v>436</v>
      </c>
      <c r="I857">
        <v>1761422190.84615</v>
      </c>
      <c r="J857">
        <f>(K857)/1000</f>
        <v>0</v>
      </c>
      <c r="K857">
        <f>IF(DP857, AN857, AH857)</f>
        <v>0</v>
      </c>
      <c r="L857">
        <f>IF(DP857, AI857, AG857)</f>
        <v>0</v>
      </c>
      <c r="M857">
        <f>DR857 - IF(AU857&gt;1, L857*DL857*100.0/(AW857), 0)</f>
        <v>0</v>
      </c>
      <c r="N857">
        <f>((T857-J857/2)*M857-L857)/(T857+J857/2)</f>
        <v>0</v>
      </c>
      <c r="O857">
        <f>N857*(DY857+DZ857)/1000.0</f>
        <v>0</v>
      </c>
      <c r="P857">
        <f>(DR857 - IF(AU857&gt;1, L857*DL857*100.0/(AW857), 0))*(DY857+DZ857)/1000.0</f>
        <v>0</v>
      </c>
      <c r="Q857">
        <f>2.0/((1/S857-1/R857)+SIGN(S857)*SQRT((1/S857-1/R857)*(1/S857-1/R857) + 4*DM857/((DM857+1)*(DM857+1))*(2*1/S857*1/R857-1/R857*1/R857)))</f>
        <v>0</v>
      </c>
      <c r="R857">
        <f>IF(LEFT(DN857,1)&lt;&gt;"0",IF(LEFT(DN857,1)="1",3.0,DO857),$D$5+$E$5*(EF857*DY857/($K$5*1000))+$F$5*(EF857*DY857/($K$5*1000))*MAX(MIN(DL857,$J$5),$I$5)*MAX(MIN(DL857,$J$5),$I$5)+$G$5*MAX(MIN(DL857,$J$5),$I$5)*(EF857*DY857/($K$5*1000))+$H$5*(EF857*DY857/($K$5*1000))*(EF857*DY857/($K$5*1000)))</f>
        <v>0</v>
      </c>
      <c r="S857">
        <f>J857*(1000-(1000*0.61365*exp(17.502*W857/(240.97+W857))/(DY857+DZ857)+DT857)/2)/(1000*0.61365*exp(17.502*W857/(240.97+W857))/(DY857+DZ857)-DT857)</f>
        <v>0</v>
      </c>
      <c r="T857">
        <f>1/((DM857+1)/(Q857/1.6)+1/(R857/1.37)) + DM857/((DM857+1)/(Q857/1.6) + DM857/(R857/1.37))</f>
        <v>0</v>
      </c>
      <c r="U857">
        <f>(DH857*DK857)</f>
        <v>0</v>
      </c>
      <c r="V857">
        <f>(EA857+(U857+2*0.95*5.67E-8*(((EA857+$B$7)+273)^4-(EA857+273)^4)-44100*J857)/(1.84*29.3*R857+8*0.95*5.67E-8*(EA857+273)^3))</f>
        <v>0</v>
      </c>
      <c r="W857">
        <f>($C$7*EB857+$D$7*EC857+$E$7*V857)</f>
        <v>0</v>
      </c>
      <c r="X857">
        <f>0.61365*exp(17.502*W857/(240.97+W857))</f>
        <v>0</v>
      </c>
      <c r="Y857">
        <f>(Z857/AA857*100)</f>
        <v>0</v>
      </c>
      <c r="Z857">
        <f>DT857*(DY857+DZ857)/1000</f>
        <v>0</v>
      </c>
      <c r="AA857">
        <f>0.61365*exp(17.502*EA857/(240.97+EA857))</f>
        <v>0</v>
      </c>
      <c r="AB857">
        <f>(X857-DT857*(DY857+DZ857)/1000)</f>
        <v>0</v>
      </c>
      <c r="AC857">
        <f>(-J857*44100)</f>
        <v>0</v>
      </c>
      <c r="AD857">
        <f>2*29.3*R857*0.92*(EA857-W857)</f>
        <v>0</v>
      </c>
      <c r="AE857">
        <f>2*0.95*5.67E-8*(((EA857+$B$7)+273)^4-(W857+273)^4)</f>
        <v>0</v>
      </c>
      <c r="AF857">
        <f>U857+AE857+AC857+AD857</f>
        <v>0</v>
      </c>
      <c r="AG857">
        <f>DX857*AU857*(DS857-DR857*(1000-AU857*DU857)/(1000-AU857*DT857))/(100*DL857)</f>
        <v>0</v>
      </c>
      <c r="AH857">
        <f>1000*DX857*AU857*(DT857-DU857)/(100*DL857*(1000-AU857*DT857))</f>
        <v>0</v>
      </c>
      <c r="AI857">
        <f>(AJ857 - AK857 - DY857*1E3/(8.314*(EA857+273.15)) * AM857/DX857 * AL857) * DX857/(100*DL857) * (1000 - DU857)/1000</f>
        <v>0</v>
      </c>
      <c r="AJ857">
        <v>1225.55354792919</v>
      </c>
      <c r="AK857">
        <v>1190.18975757576</v>
      </c>
      <c r="AL857">
        <v>3.27557867792757</v>
      </c>
      <c r="AM857">
        <v>65.5647914512343</v>
      </c>
      <c r="AN857">
        <f>(AP857 - AO857 + DY857*1E3/(8.314*(EA857+273.15)) * AR857/DX857 * AQ857) * DX857/(100*DL857) * 1000/(1000 - AP857)</f>
        <v>0</v>
      </c>
      <c r="AO857">
        <v>25.7784488339762</v>
      </c>
      <c r="AP857">
        <v>44.7799854545455</v>
      </c>
      <c r="AQ857">
        <v>-0.00794071766310907</v>
      </c>
      <c r="AR857">
        <v>111.014895509676</v>
      </c>
      <c r="AS857">
        <v>0</v>
      </c>
      <c r="AT857">
        <v>0</v>
      </c>
      <c r="AU857">
        <f>IF(AS857*$H$13&gt;=AW857,1.0,(AW857/(AW857-AS857*$H$13)))</f>
        <v>0</v>
      </c>
      <c r="AV857">
        <f>(AU857-1)*100</f>
        <v>0</v>
      </c>
      <c r="AW857">
        <f>MAX(0,($B$13+$C$13*EF857)/(1+$D$13*EF857)*DY857/(EA857+273)*$E$13)</f>
        <v>0</v>
      </c>
      <c r="AX857" t="s">
        <v>437</v>
      </c>
      <c r="AY857" t="s">
        <v>437</v>
      </c>
      <c r="AZ857">
        <v>0</v>
      </c>
      <c r="BA857">
        <v>0</v>
      </c>
      <c r="BB857">
        <f>1-AZ857/BA857</f>
        <v>0</v>
      </c>
      <c r="BC857">
        <v>0</v>
      </c>
      <c r="BD857" t="s">
        <v>437</v>
      </c>
      <c r="BE857" t="s">
        <v>437</v>
      </c>
      <c r="BF857">
        <v>0</v>
      </c>
      <c r="BG857">
        <v>0</v>
      </c>
      <c r="BH857">
        <f>1-BF857/BG857</f>
        <v>0</v>
      </c>
      <c r="BI857">
        <v>0.5</v>
      </c>
      <c r="BJ857">
        <f>DI857</f>
        <v>0</v>
      </c>
      <c r="BK857">
        <f>L857</f>
        <v>0</v>
      </c>
      <c r="BL857">
        <f>BH857*BI857*BJ857</f>
        <v>0</v>
      </c>
      <c r="BM857">
        <f>(BK857-BC857)/BJ857</f>
        <v>0</v>
      </c>
      <c r="BN857">
        <f>(BA857-BG857)/BG857</f>
        <v>0</v>
      </c>
      <c r="BO857">
        <f>AZ857/(BB857+AZ857/BG857)</f>
        <v>0</v>
      </c>
      <c r="BP857" t="s">
        <v>437</v>
      </c>
      <c r="BQ857">
        <v>0</v>
      </c>
      <c r="BR857">
        <f>IF(BQ857&lt;&gt;0, BQ857, BO857)</f>
        <v>0</v>
      </c>
      <c r="BS857">
        <f>1-BR857/BG857</f>
        <v>0</v>
      </c>
      <c r="BT857">
        <f>(BG857-BF857)/(BG857-BR857)</f>
        <v>0</v>
      </c>
      <c r="BU857">
        <f>(BA857-BG857)/(BA857-BR857)</f>
        <v>0</v>
      </c>
      <c r="BV857">
        <f>(BG857-BF857)/(BG857-AZ857)</f>
        <v>0</v>
      </c>
      <c r="BW857">
        <f>(BA857-BG857)/(BA857-AZ857)</f>
        <v>0</v>
      </c>
      <c r="BX857">
        <f>(BT857*BR857/BF857)</f>
        <v>0</v>
      </c>
      <c r="BY857">
        <f>(1-BX857)</f>
        <v>0</v>
      </c>
      <c r="DH857">
        <f>$B$11*EG857+$C$11*EH857+$F$11*ES857*(1-EV857)</f>
        <v>0</v>
      </c>
      <c r="DI857">
        <f>DH857*DJ857</f>
        <v>0</v>
      </c>
      <c r="DJ857">
        <f>($B$11*$D$9+$C$11*$D$9+$F$11*((FF857+EX857)/MAX(FF857+EX857+FG857, 0.1)*$I$9+FG857/MAX(FF857+EX857+FG857, 0.1)*$J$9))/($B$11+$C$11+$F$11)</f>
        <v>0</v>
      </c>
      <c r="DK857">
        <f>($B$11*$K$9+$C$11*$K$9+$F$11*((FF857+EX857)/MAX(FF857+EX857+FG857, 0.1)*$P$9+FG857/MAX(FF857+EX857+FG857, 0.1)*$Q$9))/($B$11+$C$11+$F$11)</f>
        <v>0</v>
      </c>
      <c r="DL857">
        <v>6</v>
      </c>
      <c r="DM857">
        <v>0.5</v>
      </c>
      <c r="DN857" t="s">
        <v>438</v>
      </c>
      <c r="DO857">
        <v>2</v>
      </c>
      <c r="DP857" t="b">
        <v>1</v>
      </c>
      <c r="DQ857">
        <v>1761422190.84615</v>
      </c>
      <c r="DR857">
        <v>1113.64230769231</v>
      </c>
      <c r="DS857">
        <v>1178.04076923077</v>
      </c>
      <c r="DT857">
        <v>44.8181076923077</v>
      </c>
      <c r="DU857">
        <v>25.7768538461538</v>
      </c>
      <c r="DV857">
        <v>1112.54538461538</v>
      </c>
      <c r="DW857">
        <v>44.8622153846154</v>
      </c>
      <c r="DX857">
        <v>500.013769230769</v>
      </c>
      <c r="DY857">
        <v>90.2035769230769</v>
      </c>
      <c r="DZ857">
        <v>0.0358876384615385</v>
      </c>
      <c r="EA857">
        <v>43.9629384615384</v>
      </c>
      <c r="EB857">
        <v>42.0231153846154</v>
      </c>
      <c r="EC857">
        <v>999.9</v>
      </c>
      <c r="ED857">
        <v>0</v>
      </c>
      <c r="EE857">
        <v>0</v>
      </c>
      <c r="EF857">
        <v>9985.90923076923</v>
      </c>
      <c r="EG857">
        <v>0</v>
      </c>
      <c r="EH857">
        <v>1260.58615384615</v>
      </c>
      <c r="EI857">
        <v>-64.3968153846154</v>
      </c>
      <c r="EJ857">
        <v>1165.89692307692</v>
      </c>
      <c r="EK857">
        <v>1209.21076923077</v>
      </c>
      <c r="EL857">
        <v>19.0412538461538</v>
      </c>
      <c r="EM857">
        <v>1178.04076923077</v>
      </c>
      <c r="EN857">
        <v>25.7768538461538</v>
      </c>
      <c r="EO857">
        <v>4.04275384615385</v>
      </c>
      <c r="EP857">
        <v>2.32516538461538</v>
      </c>
      <c r="EQ857">
        <v>29.0899461538461</v>
      </c>
      <c r="ER857">
        <v>19.8517923076923</v>
      </c>
      <c r="ES857">
        <v>1199.97153846154</v>
      </c>
      <c r="ET857">
        <v>0.967000230769231</v>
      </c>
      <c r="EU857">
        <v>0.0329998076923077</v>
      </c>
      <c r="EV857">
        <v>0</v>
      </c>
      <c r="EW857">
        <v>1181.15307692308</v>
      </c>
      <c r="EX857">
        <v>5.00059</v>
      </c>
      <c r="EY857">
        <v>15068.1307692308</v>
      </c>
      <c r="EZ857">
        <v>10358.4846153846</v>
      </c>
      <c r="FA857">
        <v>58.4226923076923</v>
      </c>
      <c r="FB857">
        <v>59.8604615384615</v>
      </c>
      <c r="FC857">
        <v>58.5238461538462</v>
      </c>
      <c r="FD857">
        <v>59.5476923076923</v>
      </c>
      <c r="FE857">
        <v>59.5095384615385</v>
      </c>
      <c r="FF857">
        <v>1155.54153846154</v>
      </c>
      <c r="FG857">
        <v>39.43</v>
      </c>
      <c r="FH857">
        <v>0</v>
      </c>
      <c r="FI857">
        <v>1761422159.5</v>
      </c>
      <c r="FJ857">
        <v>0</v>
      </c>
      <c r="FK857">
        <v>1181.238</v>
      </c>
      <c r="FL857">
        <v>5.34769229353945</v>
      </c>
      <c r="FM857">
        <v>71.3769229779168</v>
      </c>
      <c r="FN857">
        <v>15069.788</v>
      </c>
      <c r="FO857">
        <v>15</v>
      </c>
      <c r="FP857">
        <v>0</v>
      </c>
      <c r="FQ857" t="s">
        <v>439</v>
      </c>
      <c r="FR857">
        <v>0</v>
      </c>
      <c r="FS857">
        <v>0</v>
      </c>
      <c r="FT857">
        <v>0</v>
      </c>
      <c r="FU857">
        <v>0</v>
      </c>
      <c r="FV857">
        <v>0</v>
      </c>
      <c r="FW857">
        <v>0</v>
      </c>
      <c r="FX857">
        <v>0</v>
      </c>
      <c r="FY857">
        <v>0</v>
      </c>
      <c r="FZ857">
        <v>0</v>
      </c>
      <c r="GA857">
        <v>0</v>
      </c>
      <c r="GB857">
        <v>0</v>
      </c>
      <c r="GC857">
        <v>-64.3560809523809</v>
      </c>
      <c r="GD857">
        <v>-1.91156103896105</v>
      </c>
      <c r="GE857">
        <v>0.616272920075302</v>
      </c>
      <c r="GF857">
        <v>0</v>
      </c>
      <c r="GG857">
        <v>1180.95705882353</v>
      </c>
      <c r="GH857">
        <v>4.71688311378457</v>
      </c>
      <c r="GI857">
        <v>0.517769704722116</v>
      </c>
      <c r="GJ857">
        <v>-1</v>
      </c>
      <c r="GK857">
        <v>19.0515714285714</v>
      </c>
      <c r="GL857">
        <v>-0.220659740259721</v>
      </c>
      <c r="GM857">
        <v>0.0231611773460334</v>
      </c>
      <c r="GN857">
        <v>0</v>
      </c>
      <c r="GO857">
        <v>0</v>
      </c>
      <c r="GP857">
        <v>2</v>
      </c>
      <c r="GQ857" t="s">
        <v>473</v>
      </c>
      <c r="GR857">
        <v>3.12797</v>
      </c>
      <c r="GS857">
        <v>2.71416</v>
      </c>
      <c r="GT857">
        <v>0.172114</v>
      </c>
      <c r="GU857">
        <v>0.177986</v>
      </c>
      <c r="GV857">
        <v>0.153076</v>
      </c>
      <c r="GW857">
        <v>0.10367</v>
      </c>
      <c r="GX857">
        <v>29927.9</v>
      </c>
      <c r="GY857">
        <v>31473.6</v>
      </c>
      <c r="GZ857">
        <v>32828.8</v>
      </c>
      <c r="HA857">
        <v>34793.5</v>
      </c>
      <c r="HB857">
        <v>39751.7</v>
      </c>
      <c r="HC857">
        <v>44957.9</v>
      </c>
      <c r="HD857">
        <v>51537.7</v>
      </c>
      <c r="HE857">
        <v>55775.7</v>
      </c>
      <c r="HF857">
        <v>1.71782</v>
      </c>
      <c r="HG857">
        <v>1.56993</v>
      </c>
      <c r="HH857">
        <v>-0.12197</v>
      </c>
      <c r="HI857">
        <v>0</v>
      </c>
      <c r="HJ857">
        <v>43.9771</v>
      </c>
      <c r="HK857">
        <v>999.9</v>
      </c>
      <c r="HL857">
        <v>55.555</v>
      </c>
      <c r="HM857">
        <v>30.393</v>
      </c>
      <c r="HN857">
        <v>26.8352</v>
      </c>
      <c r="HO857">
        <v>60.4199</v>
      </c>
      <c r="HP857">
        <v>41.25</v>
      </c>
      <c r="HQ857">
        <v>1</v>
      </c>
      <c r="HR857">
        <v>1.9943</v>
      </c>
      <c r="HS857">
        <v>4.7833</v>
      </c>
      <c r="HT857">
        <v>20.0604</v>
      </c>
      <c r="HU857">
        <v>5.18764</v>
      </c>
      <c r="HV857">
        <v>12.0159</v>
      </c>
      <c r="HW857">
        <v>4.9704</v>
      </c>
      <c r="HX857">
        <v>3.29503</v>
      </c>
      <c r="HY857">
        <v>9999</v>
      </c>
      <c r="HZ857">
        <v>9999</v>
      </c>
      <c r="IA857">
        <v>999.9</v>
      </c>
      <c r="IB857">
        <v>9999</v>
      </c>
      <c r="IC857">
        <v>1.86325</v>
      </c>
      <c r="ID857">
        <v>1.86812</v>
      </c>
      <c r="IE857">
        <v>1.86784</v>
      </c>
      <c r="IF857">
        <v>1.86905</v>
      </c>
      <c r="IG857">
        <v>1.86981</v>
      </c>
      <c r="IH857">
        <v>1.86588</v>
      </c>
      <c r="II857">
        <v>1.86695</v>
      </c>
      <c r="IJ857">
        <v>1.86839</v>
      </c>
      <c r="IK857">
        <v>5</v>
      </c>
      <c r="IL857">
        <v>0</v>
      </c>
      <c r="IM857">
        <v>0</v>
      </c>
      <c r="IN857">
        <v>0</v>
      </c>
      <c r="IO857" t="s">
        <v>441</v>
      </c>
      <c r="IP857" t="s">
        <v>442</v>
      </c>
      <c r="IQ857" t="s">
        <v>443</v>
      </c>
      <c r="IR857" t="s">
        <v>443</v>
      </c>
      <c r="IS857" t="s">
        <v>443</v>
      </c>
      <c r="IT857" t="s">
        <v>443</v>
      </c>
      <c r="IU857">
        <v>0</v>
      </c>
      <c r="IV857">
        <v>100</v>
      </c>
      <c r="IW857">
        <v>100</v>
      </c>
      <c r="IX857">
        <v>1.09</v>
      </c>
      <c r="IY857">
        <v>-0.0441</v>
      </c>
      <c r="IZ857">
        <v>1.09748391826392</v>
      </c>
      <c r="JA857">
        <v>0</v>
      </c>
      <c r="JB857">
        <v>0</v>
      </c>
      <c r="JC857">
        <v>0</v>
      </c>
      <c r="JD857">
        <v>-0.0441141096964596</v>
      </c>
      <c r="JE857">
        <v>0</v>
      </c>
      <c r="JF857">
        <v>0</v>
      </c>
      <c r="JG857">
        <v>0</v>
      </c>
      <c r="JH857">
        <v>5</v>
      </c>
      <c r="JI857">
        <v>2273</v>
      </c>
      <c r="JJ857">
        <v>0</v>
      </c>
      <c r="JK857">
        <v>25</v>
      </c>
      <c r="JL857">
        <v>29357036.6</v>
      </c>
      <c r="JM857">
        <v>29357036.6</v>
      </c>
      <c r="JN857">
        <v>2.39258</v>
      </c>
      <c r="JO857">
        <v>2.60132</v>
      </c>
      <c r="JP857">
        <v>1.54785</v>
      </c>
      <c r="JQ857">
        <v>2.31445</v>
      </c>
      <c r="JR857">
        <v>1.64551</v>
      </c>
      <c r="JS857">
        <v>2.3584</v>
      </c>
      <c r="JT857">
        <v>34.3042</v>
      </c>
      <c r="JU857">
        <v>24.1663</v>
      </c>
      <c r="JV857">
        <v>18</v>
      </c>
      <c r="JW857">
        <v>497.016</v>
      </c>
      <c r="JX857">
        <v>391.314</v>
      </c>
      <c r="JY857">
        <v>38.1092</v>
      </c>
      <c r="JZ857">
        <v>49.9635</v>
      </c>
      <c r="KA857">
        <v>30.002</v>
      </c>
      <c r="KB857">
        <v>49.5016</v>
      </c>
      <c r="KC857">
        <v>49.3605</v>
      </c>
      <c r="KD857">
        <v>47.9016</v>
      </c>
      <c r="KE857">
        <v>0</v>
      </c>
      <c r="KF857">
        <v>100</v>
      </c>
      <c r="KG857">
        <v>38.0929</v>
      </c>
      <c r="KH857">
        <v>1224.98</v>
      </c>
      <c r="KI857">
        <v>26.2864</v>
      </c>
      <c r="KJ857">
        <v>93.454</v>
      </c>
      <c r="KK857">
        <v>90.2641</v>
      </c>
    </row>
    <row r="858" spans="1:297">
      <c r="A858">
        <v>842</v>
      </c>
      <c r="B858">
        <v>1761422204</v>
      </c>
      <c r="C858">
        <v>14023</v>
      </c>
      <c r="D858" t="s">
        <v>2134</v>
      </c>
      <c r="E858" t="s">
        <v>2135</v>
      </c>
      <c r="F858">
        <v>5</v>
      </c>
      <c r="G858" t="s">
        <v>1989</v>
      </c>
      <c r="H858" t="s">
        <v>436</v>
      </c>
      <c r="I858">
        <v>1761422195.84615</v>
      </c>
      <c r="J858">
        <f>(K858)/1000</f>
        <v>0</v>
      </c>
      <c r="K858">
        <f>IF(DP858, AN858, AH858)</f>
        <v>0</v>
      </c>
      <c r="L858">
        <f>IF(DP858, AI858, AG858)</f>
        <v>0</v>
      </c>
      <c r="M858">
        <f>DR858 - IF(AU858&gt;1, L858*DL858*100.0/(AW858), 0)</f>
        <v>0</v>
      </c>
      <c r="N858">
        <f>((T858-J858/2)*M858-L858)/(T858+J858/2)</f>
        <v>0</v>
      </c>
      <c r="O858">
        <f>N858*(DY858+DZ858)/1000.0</f>
        <v>0</v>
      </c>
      <c r="P858">
        <f>(DR858 - IF(AU858&gt;1, L858*DL858*100.0/(AW858), 0))*(DY858+DZ858)/1000.0</f>
        <v>0</v>
      </c>
      <c r="Q858">
        <f>2.0/((1/S858-1/R858)+SIGN(S858)*SQRT((1/S858-1/R858)*(1/S858-1/R858) + 4*DM858/((DM858+1)*(DM858+1))*(2*1/S858*1/R858-1/R858*1/R858)))</f>
        <v>0</v>
      </c>
      <c r="R858">
        <f>IF(LEFT(DN858,1)&lt;&gt;"0",IF(LEFT(DN858,1)="1",3.0,DO858),$D$5+$E$5*(EF858*DY858/($K$5*1000))+$F$5*(EF858*DY858/($K$5*1000))*MAX(MIN(DL858,$J$5),$I$5)*MAX(MIN(DL858,$J$5),$I$5)+$G$5*MAX(MIN(DL858,$J$5),$I$5)*(EF858*DY858/($K$5*1000))+$H$5*(EF858*DY858/($K$5*1000))*(EF858*DY858/($K$5*1000)))</f>
        <v>0</v>
      </c>
      <c r="S858">
        <f>J858*(1000-(1000*0.61365*exp(17.502*W858/(240.97+W858))/(DY858+DZ858)+DT858)/2)/(1000*0.61365*exp(17.502*W858/(240.97+W858))/(DY858+DZ858)-DT858)</f>
        <v>0</v>
      </c>
      <c r="T858">
        <f>1/((DM858+1)/(Q858/1.6)+1/(R858/1.37)) + DM858/((DM858+1)/(Q858/1.6) + DM858/(R858/1.37))</f>
        <v>0</v>
      </c>
      <c r="U858">
        <f>(DH858*DK858)</f>
        <v>0</v>
      </c>
      <c r="V858">
        <f>(EA858+(U858+2*0.95*5.67E-8*(((EA858+$B$7)+273)^4-(EA858+273)^4)-44100*J858)/(1.84*29.3*R858+8*0.95*5.67E-8*(EA858+273)^3))</f>
        <v>0</v>
      </c>
      <c r="W858">
        <f>($C$7*EB858+$D$7*EC858+$E$7*V858)</f>
        <v>0</v>
      </c>
      <c r="X858">
        <f>0.61365*exp(17.502*W858/(240.97+W858))</f>
        <v>0</v>
      </c>
      <c r="Y858">
        <f>(Z858/AA858*100)</f>
        <v>0</v>
      </c>
      <c r="Z858">
        <f>DT858*(DY858+DZ858)/1000</f>
        <v>0</v>
      </c>
      <c r="AA858">
        <f>0.61365*exp(17.502*EA858/(240.97+EA858))</f>
        <v>0</v>
      </c>
      <c r="AB858">
        <f>(X858-DT858*(DY858+DZ858)/1000)</f>
        <v>0</v>
      </c>
      <c r="AC858">
        <f>(-J858*44100)</f>
        <v>0</v>
      </c>
      <c r="AD858">
        <f>2*29.3*R858*0.92*(EA858-W858)</f>
        <v>0</v>
      </c>
      <c r="AE858">
        <f>2*0.95*5.67E-8*(((EA858+$B$7)+273)^4-(W858+273)^4)</f>
        <v>0</v>
      </c>
      <c r="AF858">
        <f>U858+AE858+AC858+AD858</f>
        <v>0</v>
      </c>
      <c r="AG858">
        <f>DX858*AU858*(DS858-DR858*(1000-AU858*DU858)/(1000-AU858*DT858))/(100*DL858)</f>
        <v>0</v>
      </c>
      <c r="AH858">
        <f>1000*DX858*AU858*(DT858-DU858)/(100*DL858*(1000-AU858*DT858))</f>
        <v>0</v>
      </c>
      <c r="AI858">
        <f>(AJ858 - AK858 - DY858*1E3/(8.314*(EA858+273.15)) * AM858/DX858 * AL858) * DX858/(100*DL858) * (1000 - DU858)/1000</f>
        <v>0</v>
      </c>
      <c r="AJ858">
        <v>1243.20815870527</v>
      </c>
      <c r="AK858">
        <v>1207.55272727273</v>
      </c>
      <c r="AL858">
        <v>3.48445113373745</v>
      </c>
      <c r="AM858">
        <v>65.5647914512343</v>
      </c>
      <c r="AN858">
        <f>(AP858 - AO858 + DY858*1E3/(8.314*(EA858+273.15)) * AR858/DX858 * AQ858) * DX858/(100*DL858) * 1000/(1000 - AP858)</f>
        <v>0</v>
      </c>
      <c r="AO858">
        <v>25.7812387392107</v>
      </c>
      <c r="AP858">
        <v>44.7766575757576</v>
      </c>
      <c r="AQ858">
        <v>2.1447661049114e-05</v>
      </c>
      <c r="AR858">
        <v>111.014895509676</v>
      </c>
      <c r="AS858">
        <v>0</v>
      </c>
      <c r="AT858">
        <v>0</v>
      </c>
      <c r="AU858">
        <f>IF(AS858*$H$13&gt;=AW858,1.0,(AW858/(AW858-AS858*$H$13)))</f>
        <v>0</v>
      </c>
      <c r="AV858">
        <f>(AU858-1)*100</f>
        <v>0</v>
      </c>
      <c r="AW858">
        <f>MAX(0,($B$13+$C$13*EF858)/(1+$D$13*EF858)*DY858/(EA858+273)*$E$13)</f>
        <v>0</v>
      </c>
      <c r="AX858" t="s">
        <v>437</v>
      </c>
      <c r="AY858" t="s">
        <v>437</v>
      </c>
      <c r="AZ858">
        <v>0</v>
      </c>
      <c r="BA858">
        <v>0</v>
      </c>
      <c r="BB858">
        <f>1-AZ858/BA858</f>
        <v>0</v>
      </c>
      <c r="BC858">
        <v>0</v>
      </c>
      <c r="BD858" t="s">
        <v>437</v>
      </c>
      <c r="BE858" t="s">
        <v>437</v>
      </c>
      <c r="BF858">
        <v>0</v>
      </c>
      <c r="BG858">
        <v>0</v>
      </c>
      <c r="BH858">
        <f>1-BF858/BG858</f>
        <v>0</v>
      </c>
      <c r="BI858">
        <v>0.5</v>
      </c>
      <c r="BJ858">
        <f>DI858</f>
        <v>0</v>
      </c>
      <c r="BK858">
        <f>L858</f>
        <v>0</v>
      </c>
      <c r="BL858">
        <f>BH858*BI858*BJ858</f>
        <v>0</v>
      </c>
      <c r="BM858">
        <f>(BK858-BC858)/BJ858</f>
        <v>0</v>
      </c>
      <c r="BN858">
        <f>(BA858-BG858)/BG858</f>
        <v>0</v>
      </c>
      <c r="BO858">
        <f>AZ858/(BB858+AZ858/BG858)</f>
        <v>0</v>
      </c>
      <c r="BP858" t="s">
        <v>437</v>
      </c>
      <c r="BQ858">
        <v>0</v>
      </c>
      <c r="BR858">
        <f>IF(BQ858&lt;&gt;0, BQ858, BO858)</f>
        <v>0</v>
      </c>
      <c r="BS858">
        <f>1-BR858/BG858</f>
        <v>0</v>
      </c>
      <c r="BT858">
        <f>(BG858-BF858)/(BG858-BR858)</f>
        <v>0</v>
      </c>
      <c r="BU858">
        <f>(BA858-BG858)/(BA858-BR858)</f>
        <v>0</v>
      </c>
      <c r="BV858">
        <f>(BG858-BF858)/(BG858-AZ858)</f>
        <v>0</v>
      </c>
      <c r="BW858">
        <f>(BA858-BG858)/(BA858-AZ858)</f>
        <v>0</v>
      </c>
      <c r="BX858">
        <f>(BT858*BR858/BF858)</f>
        <v>0</v>
      </c>
      <c r="BY858">
        <f>(1-BX858)</f>
        <v>0</v>
      </c>
      <c r="DH858">
        <f>$B$11*EG858+$C$11*EH858+$F$11*ES858*(1-EV858)</f>
        <v>0</v>
      </c>
      <c r="DI858">
        <f>DH858*DJ858</f>
        <v>0</v>
      </c>
      <c r="DJ858">
        <f>($B$11*$D$9+$C$11*$D$9+$F$11*((FF858+EX858)/MAX(FF858+EX858+FG858, 0.1)*$I$9+FG858/MAX(FF858+EX858+FG858, 0.1)*$J$9))/($B$11+$C$11+$F$11)</f>
        <v>0</v>
      </c>
      <c r="DK858">
        <f>($B$11*$K$9+$C$11*$K$9+$F$11*((FF858+EX858)/MAX(FF858+EX858+FG858, 0.1)*$P$9+FG858/MAX(FF858+EX858+FG858, 0.1)*$Q$9))/($B$11+$C$11+$F$11)</f>
        <v>0</v>
      </c>
      <c r="DL858">
        <v>6</v>
      </c>
      <c r="DM858">
        <v>0.5</v>
      </c>
      <c r="DN858" t="s">
        <v>438</v>
      </c>
      <c r="DO858">
        <v>2</v>
      </c>
      <c r="DP858" t="b">
        <v>1</v>
      </c>
      <c r="DQ858">
        <v>1761422195.84615</v>
      </c>
      <c r="DR858">
        <v>1130.03230769231</v>
      </c>
      <c r="DS858">
        <v>1194.97923076923</v>
      </c>
      <c r="DT858">
        <v>44.8004923076923</v>
      </c>
      <c r="DU858">
        <v>25.7784769230769</v>
      </c>
      <c r="DV858">
        <v>1128.93384615385</v>
      </c>
      <c r="DW858">
        <v>44.8446076923077</v>
      </c>
      <c r="DX858">
        <v>500.001923076923</v>
      </c>
      <c r="DY858">
        <v>90.2042</v>
      </c>
      <c r="DZ858">
        <v>0.0360621230769231</v>
      </c>
      <c r="EA858">
        <v>43.9570461538462</v>
      </c>
      <c r="EB858">
        <v>42.0281</v>
      </c>
      <c r="EC858">
        <v>999.9</v>
      </c>
      <c r="ED858">
        <v>0</v>
      </c>
      <c r="EE858">
        <v>0</v>
      </c>
      <c r="EF858">
        <v>9981.05230769231</v>
      </c>
      <c r="EG858">
        <v>0</v>
      </c>
      <c r="EH858">
        <v>1260.53307692308</v>
      </c>
      <c r="EI858">
        <v>-64.9468692307692</v>
      </c>
      <c r="EJ858">
        <v>1183.03230769231</v>
      </c>
      <c r="EK858">
        <v>1226.6</v>
      </c>
      <c r="EL858">
        <v>19.0220153846154</v>
      </c>
      <c r="EM858">
        <v>1194.97923076923</v>
      </c>
      <c r="EN858">
        <v>25.7784769230769</v>
      </c>
      <c r="EO858">
        <v>4.04119307692308</v>
      </c>
      <c r="EP858">
        <v>2.32532769230769</v>
      </c>
      <c r="EQ858">
        <v>29.0832692307692</v>
      </c>
      <c r="ER858">
        <v>19.8529153846154</v>
      </c>
      <c r="ES858">
        <v>1199.96692307692</v>
      </c>
      <c r="ET858">
        <v>0.967000230769231</v>
      </c>
      <c r="EU858">
        <v>0.0329997923076923</v>
      </c>
      <c r="EV858">
        <v>0</v>
      </c>
      <c r="EW858">
        <v>1181.57923076923</v>
      </c>
      <c r="EX858">
        <v>5.00059</v>
      </c>
      <c r="EY858">
        <v>15073.6538461538</v>
      </c>
      <c r="EZ858">
        <v>10358.4461538462</v>
      </c>
      <c r="FA858">
        <v>58.4370769230769</v>
      </c>
      <c r="FB858">
        <v>59.8796923076923</v>
      </c>
      <c r="FC858">
        <v>58.5429230769231</v>
      </c>
      <c r="FD858">
        <v>59.5766153846154</v>
      </c>
      <c r="FE858">
        <v>59.5286153846154</v>
      </c>
      <c r="FF858">
        <v>1155.53692307692</v>
      </c>
      <c r="FG858">
        <v>39.43</v>
      </c>
      <c r="FH858">
        <v>0</v>
      </c>
      <c r="FI858">
        <v>1761422164.9</v>
      </c>
      <c r="FJ858">
        <v>0</v>
      </c>
      <c r="FK858">
        <v>1181.62076923077</v>
      </c>
      <c r="FL858">
        <v>3.93299144401716</v>
      </c>
      <c r="FM858">
        <v>71.0940171627879</v>
      </c>
      <c r="FN858">
        <v>15075.4730769231</v>
      </c>
      <c r="FO858">
        <v>15</v>
      </c>
      <c r="FP858">
        <v>0</v>
      </c>
      <c r="FQ858" t="s">
        <v>439</v>
      </c>
      <c r="FR858">
        <v>0</v>
      </c>
      <c r="FS858">
        <v>0</v>
      </c>
      <c r="FT858">
        <v>0</v>
      </c>
      <c r="FU858">
        <v>0</v>
      </c>
      <c r="FV858">
        <v>0</v>
      </c>
      <c r="FW858">
        <v>0</v>
      </c>
      <c r="FX858">
        <v>0</v>
      </c>
      <c r="FY858">
        <v>0</v>
      </c>
      <c r="FZ858">
        <v>0</v>
      </c>
      <c r="GA858">
        <v>0</v>
      </c>
      <c r="GB858">
        <v>0</v>
      </c>
      <c r="GC858">
        <v>-64.6019047619048</v>
      </c>
      <c r="GD858">
        <v>-3.88602857142854</v>
      </c>
      <c r="GE858">
        <v>0.721308605426996</v>
      </c>
      <c r="GF858">
        <v>0</v>
      </c>
      <c r="GG858">
        <v>1181.23588235294</v>
      </c>
      <c r="GH858">
        <v>4.52834223909193</v>
      </c>
      <c r="GI858">
        <v>0.515181964695402</v>
      </c>
      <c r="GJ858">
        <v>-1</v>
      </c>
      <c r="GK858">
        <v>19.0361523809524</v>
      </c>
      <c r="GL858">
        <v>-0.250464935064913</v>
      </c>
      <c r="GM858">
        <v>0.0260343842062322</v>
      </c>
      <c r="GN858">
        <v>0</v>
      </c>
      <c r="GO858">
        <v>0</v>
      </c>
      <c r="GP858">
        <v>2</v>
      </c>
      <c r="GQ858" t="s">
        <v>473</v>
      </c>
      <c r="GR858">
        <v>3.12801</v>
      </c>
      <c r="GS858">
        <v>2.71447</v>
      </c>
      <c r="GT858">
        <v>0.173709</v>
      </c>
      <c r="GU858">
        <v>0.179523</v>
      </c>
      <c r="GV858">
        <v>0.153045</v>
      </c>
      <c r="GW858">
        <v>0.103673</v>
      </c>
      <c r="GX858">
        <v>29868.9</v>
      </c>
      <c r="GY858">
        <v>31412.6</v>
      </c>
      <c r="GZ858">
        <v>32827.8</v>
      </c>
      <c r="HA858">
        <v>34791.7</v>
      </c>
      <c r="HB858">
        <v>39752.3</v>
      </c>
      <c r="HC858">
        <v>44955.8</v>
      </c>
      <c r="HD858">
        <v>51536.1</v>
      </c>
      <c r="HE858">
        <v>55773</v>
      </c>
      <c r="HF858">
        <v>1.71753</v>
      </c>
      <c r="HG858">
        <v>1.56955</v>
      </c>
      <c r="HH858">
        <v>-0.122674</v>
      </c>
      <c r="HI858">
        <v>0</v>
      </c>
      <c r="HJ858">
        <v>43.9907</v>
      </c>
      <c r="HK858">
        <v>999.9</v>
      </c>
      <c r="HL858">
        <v>55.555</v>
      </c>
      <c r="HM858">
        <v>30.393</v>
      </c>
      <c r="HN858">
        <v>26.8375</v>
      </c>
      <c r="HO858">
        <v>60.6999</v>
      </c>
      <c r="HP858">
        <v>41.246</v>
      </c>
      <c r="HQ858">
        <v>1</v>
      </c>
      <c r="HR858">
        <v>1.9965</v>
      </c>
      <c r="HS858">
        <v>4.84199</v>
      </c>
      <c r="HT858">
        <v>20.0589</v>
      </c>
      <c r="HU858">
        <v>5.18764</v>
      </c>
      <c r="HV858">
        <v>12.0159</v>
      </c>
      <c r="HW858">
        <v>4.9706</v>
      </c>
      <c r="HX858">
        <v>3.29503</v>
      </c>
      <c r="HY858">
        <v>9999</v>
      </c>
      <c r="HZ858">
        <v>9999</v>
      </c>
      <c r="IA858">
        <v>999.9</v>
      </c>
      <c r="IB858">
        <v>9999</v>
      </c>
      <c r="IC858">
        <v>1.86325</v>
      </c>
      <c r="ID858">
        <v>1.86812</v>
      </c>
      <c r="IE858">
        <v>1.86784</v>
      </c>
      <c r="IF858">
        <v>1.86905</v>
      </c>
      <c r="IG858">
        <v>1.86981</v>
      </c>
      <c r="IH858">
        <v>1.8659</v>
      </c>
      <c r="II858">
        <v>1.86693</v>
      </c>
      <c r="IJ858">
        <v>1.86837</v>
      </c>
      <c r="IK858">
        <v>5</v>
      </c>
      <c r="IL858">
        <v>0</v>
      </c>
      <c r="IM858">
        <v>0</v>
      </c>
      <c r="IN858">
        <v>0</v>
      </c>
      <c r="IO858" t="s">
        <v>441</v>
      </c>
      <c r="IP858" t="s">
        <v>442</v>
      </c>
      <c r="IQ858" t="s">
        <v>443</v>
      </c>
      <c r="IR858" t="s">
        <v>443</v>
      </c>
      <c r="IS858" t="s">
        <v>443</v>
      </c>
      <c r="IT858" t="s">
        <v>443</v>
      </c>
      <c r="IU858">
        <v>0</v>
      </c>
      <c r="IV858">
        <v>100</v>
      </c>
      <c r="IW858">
        <v>100</v>
      </c>
      <c r="IX858">
        <v>1.1</v>
      </c>
      <c r="IY858">
        <v>-0.0441</v>
      </c>
      <c r="IZ858">
        <v>1.09748391826392</v>
      </c>
      <c r="JA858">
        <v>0</v>
      </c>
      <c r="JB858">
        <v>0</v>
      </c>
      <c r="JC858">
        <v>0</v>
      </c>
      <c r="JD858">
        <v>-0.0441141096964596</v>
      </c>
      <c r="JE858">
        <v>0</v>
      </c>
      <c r="JF858">
        <v>0</v>
      </c>
      <c r="JG858">
        <v>0</v>
      </c>
      <c r="JH858">
        <v>5</v>
      </c>
      <c r="JI858">
        <v>2273</v>
      </c>
      <c r="JJ858">
        <v>0</v>
      </c>
      <c r="JK858">
        <v>25</v>
      </c>
      <c r="JL858">
        <v>29357036.7</v>
      </c>
      <c r="JM858">
        <v>29357036.7</v>
      </c>
      <c r="JN858">
        <v>2.41699</v>
      </c>
      <c r="JO858">
        <v>2.60254</v>
      </c>
      <c r="JP858">
        <v>1.54785</v>
      </c>
      <c r="JQ858">
        <v>2.31445</v>
      </c>
      <c r="JR858">
        <v>1.64551</v>
      </c>
      <c r="JS858">
        <v>2.36572</v>
      </c>
      <c r="JT858">
        <v>34.3042</v>
      </c>
      <c r="JU858">
        <v>24.1663</v>
      </c>
      <c r="JV858">
        <v>18</v>
      </c>
      <c r="JW858">
        <v>496.873</v>
      </c>
      <c r="JX858">
        <v>391.15</v>
      </c>
      <c r="JY858">
        <v>38.0838</v>
      </c>
      <c r="JZ858">
        <v>49.9811</v>
      </c>
      <c r="KA858">
        <v>30.0021</v>
      </c>
      <c r="KB858">
        <v>49.5142</v>
      </c>
      <c r="KC858">
        <v>49.3746</v>
      </c>
      <c r="KD858">
        <v>48.3825</v>
      </c>
      <c r="KE858">
        <v>0</v>
      </c>
      <c r="KF858">
        <v>100</v>
      </c>
      <c r="KG858">
        <v>38.0601</v>
      </c>
      <c r="KH858">
        <v>1245.36</v>
      </c>
      <c r="KI858">
        <v>26.2864</v>
      </c>
      <c r="KJ858">
        <v>93.4511</v>
      </c>
      <c r="KK858">
        <v>90.2596</v>
      </c>
    </row>
    <row r="859" spans="1:297">
      <c r="A859">
        <v>843</v>
      </c>
      <c r="B859">
        <v>1761422209</v>
      </c>
      <c r="C859">
        <v>14028</v>
      </c>
      <c r="D859" t="s">
        <v>2136</v>
      </c>
      <c r="E859" t="s">
        <v>2137</v>
      </c>
      <c r="F859">
        <v>5</v>
      </c>
      <c r="G859" t="s">
        <v>1989</v>
      </c>
      <c r="H859" t="s">
        <v>436</v>
      </c>
      <c r="I859">
        <v>1761422200.84615</v>
      </c>
      <c r="J859">
        <f>(K859)/1000</f>
        <v>0</v>
      </c>
      <c r="K859">
        <f>IF(DP859, AN859, AH859)</f>
        <v>0</v>
      </c>
      <c r="L859">
        <f>IF(DP859, AI859, AG859)</f>
        <v>0</v>
      </c>
      <c r="M859">
        <f>DR859 - IF(AU859&gt;1, L859*DL859*100.0/(AW859), 0)</f>
        <v>0</v>
      </c>
      <c r="N859">
        <f>((T859-J859/2)*M859-L859)/(T859+J859/2)</f>
        <v>0</v>
      </c>
      <c r="O859">
        <f>N859*(DY859+DZ859)/1000.0</f>
        <v>0</v>
      </c>
      <c r="P859">
        <f>(DR859 - IF(AU859&gt;1, L859*DL859*100.0/(AW859), 0))*(DY859+DZ859)/1000.0</f>
        <v>0</v>
      </c>
      <c r="Q859">
        <f>2.0/((1/S859-1/R859)+SIGN(S859)*SQRT((1/S859-1/R859)*(1/S859-1/R859) + 4*DM859/((DM859+1)*(DM859+1))*(2*1/S859*1/R859-1/R859*1/R859)))</f>
        <v>0</v>
      </c>
      <c r="R859">
        <f>IF(LEFT(DN859,1)&lt;&gt;"0",IF(LEFT(DN859,1)="1",3.0,DO859),$D$5+$E$5*(EF859*DY859/($K$5*1000))+$F$5*(EF859*DY859/($K$5*1000))*MAX(MIN(DL859,$J$5),$I$5)*MAX(MIN(DL859,$J$5),$I$5)+$G$5*MAX(MIN(DL859,$J$5),$I$5)*(EF859*DY859/($K$5*1000))+$H$5*(EF859*DY859/($K$5*1000))*(EF859*DY859/($K$5*1000)))</f>
        <v>0</v>
      </c>
      <c r="S859">
        <f>J859*(1000-(1000*0.61365*exp(17.502*W859/(240.97+W859))/(DY859+DZ859)+DT859)/2)/(1000*0.61365*exp(17.502*W859/(240.97+W859))/(DY859+DZ859)-DT859)</f>
        <v>0</v>
      </c>
      <c r="T859">
        <f>1/((DM859+1)/(Q859/1.6)+1/(R859/1.37)) + DM859/((DM859+1)/(Q859/1.6) + DM859/(R859/1.37))</f>
        <v>0</v>
      </c>
      <c r="U859">
        <f>(DH859*DK859)</f>
        <v>0</v>
      </c>
      <c r="V859">
        <f>(EA859+(U859+2*0.95*5.67E-8*(((EA859+$B$7)+273)^4-(EA859+273)^4)-44100*J859)/(1.84*29.3*R859+8*0.95*5.67E-8*(EA859+273)^3))</f>
        <v>0</v>
      </c>
      <c r="W859">
        <f>($C$7*EB859+$D$7*EC859+$E$7*V859)</f>
        <v>0</v>
      </c>
      <c r="X859">
        <f>0.61365*exp(17.502*W859/(240.97+W859))</f>
        <v>0</v>
      </c>
      <c r="Y859">
        <f>(Z859/AA859*100)</f>
        <v>0</v>
      </c>
      <c r="Z859">
        <f>DT859*(DY859+DZ859)/1000</f>
        <v>0</v>
      </c>
      <c r="AA859">
        <f>0.61365*exp(17.502*EA859/(240.97+EA859))</f>
        <v>0</v>
      </c>
      <c r="AB859">
        <f>(X859-DT859*(DY859+DZ859)/1000)</f>
        <v>0</v>
      </c>
      <c r="AC859">
        <f>(-J859*44100)</f>
        <v>0</v>
      </c>
      <c r="AD859">
        <f>2*29.3*R859*0.92*(EA859-W859)</f>
        <v>0</v>
      </c>
      <c r="AE859">
        <f>2*0.95*5.67E-8*(((EA859+$B$7)+273)^4-(W859+273)^4)</f>
        <v>0</v>
      </c>
      <c r="AF859">
        <f>U859+AE859+AC859+AD859</f>
        <v>0</v>
      </c>
      <c r="AG859">
        <f>DX859*AU859*(DS859-DR859*(1000-AU859*DU859)/(1000-AU859*DT859))/(100*DL859)</f>
        <v>0</v>
      </c>
      <c r="AH859">
        <f>1000*DX859*AU859*(DT859-DU859)/(100*DL859*(1000-AU859*DT859))</f>
        <v>0</v>
      </c>
      <c r="AI859">
        <f>(AJ859 - AK859 - DY859*1E3/(8.314*(EA859+273.15)) * AM859/DX859 * AL859) * DX859/(100*DL859) * (1000 - DU859)/1000</f>
        <v>0</v>
      </c>
      <c r="AJ859">
        <v>1259.93230306993</v>
      </c>
      <c r="AK859">
        <v>1224.30903030303</v>
      </c>
      <c r="AL859">
        <v>3.34147827577674</v>
      </c>
      <c r="AM859">
        <v>65.5647914512343</v>
      </c>
      <c r="AN859">
        <f>(AP859 - AO859 + DY859*1E3/(8.314*(EA859+273.15)) * AR859/DX859 * AQ859) * DX859/(100*DL859) * 1000/(1000 - AP859)</f>
        <v>0</v>
      </c>
      <c r="AO859">
        <v>25.7847674730005</v>
      </c>
      <c r="AP859">
        <v>44.7537890909091</v>
      </c>
      <c r="AQ859">
        <v>-0.00146011124353364</v>
      </c>
      <c r="AR859">
        <v>111.014895509676</v>
      </c>
      <c r="AS859">
        <v>0</v>
      </c>
      <c r="AT859">
        <v>0</v>
      </c>
      <c r="AU859">
        <f>IF(AS859*$H$13&gt;=AW859,1.0,(AW859/(AW859-AS859*$H$13)))</f>
        <v>0</v>
      </c>
      <c r="AV859">
        <f>(AU859-1)*100</f>
        <v>0</v>
      </c>
      <c r="AW859">
        <f>MAX(0,($B$13+$C$13*EF859)/(1+$D$13*EF859)*DY859/(EA859+273)*$E$13)</f>
        <v>0</v>
      </c>
      <c r="AX859" t="s">
        <v>437</v>
      </c>
      <c r="AY859" t="s">
        <v>437</v>
      </c>
      <c r="AZ859">
        <v>0</v>
      </c>
      <c r="BA859">
        <v>0</v>
      </c>
      <c r="BB859">
        <f>1-AZ859/BA859</f>
        <v>0</v>
      </c>
      <c r="BC859">
        <v>0</v>
      </c>
      <c r="BD859" t="s">
        <v>437</v>
      </c>
      <c r="BE859" t="s">
        <v>437</v>
      </c>
      <c r="BF859">
        <v>0</v>
      </c>
      <c r="BG859">
        <v>0</v>
      </c>
      <c r="BH859">
        <f>1-BF859/BG859</f>
        <v>0</v>
      </c>
      <c r="BI859">
        <v>0.5</v>
      </c>
      <c r="BJ859">
        <f>DI859</f>
        <v>0</v>
      </c>
      <c r="BK859">
        <f>L859</f>
        <v>0</v>
      </c>
      <c r="BL859">
        <f>BH859*BI859*BJ859</f>
        <v>0</v>
      </c>
      <c r="BM859">
        <f>(BK859-BC859)/BJ859</f>
        <v>0</v>
      </c>
      <c r="BN859">
        <f>(BA859-BG859)/BG859</f>
        <v>0</v>
      </c>
      <c r="BO859">
        <f>AZ859/(BB859+AZ859/BG859)</f>
        <v>0</v>
      </c>
      <c r="BP859" t="s">
        <v>437</v>
      </c>
      <c r="BQ859">
        <v>0</v>
      </c>
      <c r="BR859">
        <f>IF(BQ859&lt;&gt;0, BQ859, BO859)</f>
        <v>0</v>
      </c>
      <c r="BS859">
        <f>1-BR859/BG859</f>
        <v>0</v>
      </c>
      <c r="BT859">
        <f>(BG859-BF859)/(BG859-BR859)</f>
        <v>0</v>
      </c>
      <c r="BU859">
        <f>(BA859-BG859)/(BA859-BR859)</f>
        <v>0</v>
      </c>
      <c r="BV859">
        <f>(BG859-BF859)/(BG859-AZ859)</f>
        <v>0</v>
      </c>
      <c r="BW859">
        <f>(BA859-BG859)/(BA859-AZ859)</f>
        <v>0</v>
      </c>
      <c r="BX859">
        <f>(BT859*BR859/BF859)</f>
        <v>0</v>
      </c>
      <c r="BY859">
        <f>(1-BX859)</f>
        <v>0</v>
      </c>
      <c r="DH859">
        <f>$B$11*EG859+$C$11*EH859+$F$11*ES859*(1-EV859)</f>
        <v>0</v>
      </c>
      <c r="DI859">
        <f>DH859*DJ859</f>
        <v>0</v>
      </c>
      <c r="DJ859">
        <f>($B$11*$D$9+$C$11*$D$9+$F$11*((FF859+EX859)/MAX(FF859+EX859+FG859, 0.1)*$I$9+FG859/MAX(FF859+EX859+FG859, 0.1)*$J$9))/($B$11+$C$11+$F$11)</f>
        <v>0</v>
      </c>
      <c r="DK859">
        <f>($B$11*$K$9+$C$11*$K$9+$F$11*((FF859+EX859)/MAX(FF859+EX859+FG859, 0.1)*$P$9+FG859/MAX(FF859+EX859+FG859, 0.1)*$Q$9))/($B$11+$C$11+$F$11)</f>
        <v>0</v>
      </c>
      <c r="DL859">
        <v>6</v>
      </c>
      <c r="DM859">
        <v>0.5</v>
      </c>
      <c r="DN859" t="s">
        <v>438</v>
      </c>
      <c r="DO859">
        <v>2</v>
      </c>
      <c r="DP859" t="b">
        <v>1</v>
      </c>
      <c r="DQ859">
        <v>1761422200.84615</v>
      </c>
      <c r="DR859">
        <v>1146.36923076923</v>
      </c>
      <c r="DS859">
        <v>1211.36769230769</v>
      </c>
      <c r="DT859">
        <v>44.7800538461538</v>
      </c>
      <c r="DU859">
        <v>25.7808923076923</v>
      </c>
      <c r="DV859">
        <v>1145.27076923077</v>
      </c>
      <c r="DW859">
        <v>44.8241846153846</v>
      </c>
      <c r="DX859">
        <v>499.944615384615</v>
      </c>
      <c r="DY859">
        <v>90.2044384615385</v>
      </c>
      <c r="DZ859">
        <v>0.0363296307692308</v>
      </c>
      <c r="EA859">
        <v>43.9535076923077</v>
      </c>
      <c r="EB859">
        <v>42.0300076923077</v>
      </c>
      <c r="EC859">
        <v>999.9</v>
      </c>
      <c r="ED859">
        <v>0</v>
      </c>
      <c r="EE859">
        <v>0</v>
      </c>
      <c r="EF859">
        <v>9982.58923076923</v>
      </c>
      <c r="EG859">
        <v>0</v>
      </c>
      <c r="EH859">
        <v>1260.46153846154</v>
      </c>
      <c r="EI859">
        <v>-64.9999230769231</v>
      </c>
      <c r="EJ859">
        <v>1200.10769230769</v>
      </c>
      <c r="EK859">
        <v>1243.42461538462</v>
      </c>
      <c r="EL859">
        <v>18.9991615384615</v>
      </c>
      <c r="EM859">
        <v>1211.36769230769</v>
      </c>
      <c r="EN859">
        <v>25.7808923076923</v>
      </c>
      <c r="EO859">
        <v>4.03936076923077</v>
      </c>
      <c r="EP859">
        <v>2.32555153846154</v>
      </c>
      <c r="EQ859">
        <v>29.0754384615385</v>
      </c>
      <c r="ER859">
        <v>19.8544769230769</v>
      </c>
      <c r="ES859">
        <v>1199.93461538462</v>
      </c>
      <c r="ET859">
        <v>0.966999615384615</v>
      </c>
      <c r="EU859">
        <v>0.0330004307692308</v>
      </c>
      <c r="EV859">
        <v>0</v>
      </c>
      <c r="EW859">
        <v>1181.99384615385</v>
      </c>
      <c r="EX859">
        <v>5.00059</v>
      </c>
      <c r="EY859">
        <v>15079.1153846154</v>
      </c>
      <c r="EZ859">
        <v>10358.1538461538</v>
      </c>
      <c r="FA859">
        <v>58.4612307692308</v>
      </c>
      <c r="FB859">
        <v>59.9036153846154</v>
      </c>
      <c r="FC859">
        <v>58.5765384615385</v>
      </c>
      <c r="FD859">
        <v>59.6007692307692</v>
      </c>
      <c r="FE859">
        <v>59.5476923076923</v>
      </c>
      <c r="FF859">
        <v>1155.50461538462</v>
      </c>
      <c r="FG859">
        <v>39.43</v>
      </c>
      <c r="FH859">
        <v>0</v>
      </c>
      <c r="FI859">
        <v>1761422169.1</v>
      </c>
      <c r="FJ859">
        <v>0</v>
      </c>
      <c r="FK859">
        <v>1181.9556</v>
      </c>
      <c r="FL859">
        <v>3.55692307221151</v>
      </c>
      <c r="FM859">
        <v>63.946154033044</v>
      </c>
      <c r="FN859">
        <v>15080.844</v>
      </c>
      <c r="FO859">
        <v>15</v>
      </c>
      <c r="FP859">
        <v>0</v>
      </c>
      <c r="FQ859" t="s">
        <v>439</v>
      </c>
      <c r="FR859">
        <v>0</v>
      </c>
      <c r="FS859">
        <v>0</v>
      </c>
      <c r="FT859">
        <v>0</v>
      </c>
      <c r="FU859">
        <v>0</v>
      </c>
      <c r="FV859">
        <v>0</v>
      </c>
      <c r="FW859">
        <v>0</v>
      </c>
      <c r="FX859">
        <v>0</v>
      </c>
      <c r="FY859">
        <v>0</v>
      </c>
      <c r="FZ859">
        <v>0</v>
      </c>
      <c r="GA859">
        <v>0</v>
      </c>
      <c r="GB859">
        <v>0</v>
      </c>
      <c r="GC859">
        <v>-65.0287380952381</v>
      </c>
      <c r="GD859">
        <v>-1.92081818181826</v>
      </c>
      <c r="GE859">
        <v>0.550882358434599</v>
      </c>
      <c r="GF859">
        <v>0</v>
      </c>
      <c r="GG859">
        <v>1181.70147058824</v>
      </c>
      <c r="GH859">
        <v>4.40626431749368</v>
      </c>
      <c r="GI859">
        <v>0.490702571667223</v>
      </c>
      <c r="GJ859">
        <v>-1</v>
      </c>
      <c r="GK859">
        <v>19.012819047619</v>
      </c>
      <c r="GL859">
        <v>-0.271457142857115</v>
      </c>
      <c r="GM859">
        <v>0.0278714501313851</v>
      </c>
      <c r="GN859">
        <v>0</v>
      </c>
      <c r="GO859">
        <v>0</v>
      </c>
      <c r="GP859">
        <v>2</v>
      </c>
      <c r="GQ859" t="s">
        <v>473</v>
      </c>
      <c r="GR859">
        <v>3.12795</v>
      </c>
      <c r="GS859">
        <v>2.71437</v>
      </c>
      <c r="GT859">
        <v>0.175258</v>
      </c>
      <c r="GU859">
        <v>0.181121</v>
      </c>
      <c r="GV859">
        <v>0.153003</v>
      </c>
      <c r="GW859">
        <v>0.103687</v>
      </c>
      <c r="GX859">
        <v>29811.1</v>
      </c>
      <c r="GY859">
        <v>31348.8</v>
      </c>
      <c r="GZ859">
        <v>32826.3</v>
      </c>
      <c r="HA859">
        <v>34789.4</v>
      </c>
      <c r="HB859">
        <v>39752.8</v>
      </c>
      <c r="HC859">
        <v>44952.9</v>
      </c>
      <c r="HD859">
        <v>51534</v>
      </c>
      <c r="HE859">
        <v>55770</v>
      </c>
      <c r="HF859">
        <v>1.71732</v>
      </c>
      <c r="HG859">
        <v>1.56912</v>
      </c>
      <c r="HH859">
        <v>-0.124425</v>
      </c>
      <c r="HI859">
        <v>0</v>
      </c>
      <c r="HJ859">
        <v>44.0028</v>
      </c>
      <c r="HK859">
        <v>999.9</v>
      </c>
      <c r="HL859">
        <v>55.555</v>
      </c>
      <c r="HM859">
        <v>30.393</v>
      </c>
      <c r="HN859">
        <v>26.8372</v>
      </c>
      <c r="HO859">
        <v>60.7399</v>
      </c>
      <c r="HP859">
        <v>41.5184</v>
      </c>
      <c r="HQ859">
        <v>1</v>
      </c>
      <c r="HR859">
        <v>1.999</v>
      </c>
      <c r="HS859">
        <v>4.90636</v>
      </c>
      <c r="HT859">
        <v>20.0568</v>
      </c>
      <c r="HU859">
        <v>5.18779</v>
      </c>
      <c r="HV859">
        <v>12.0159</v>
      </c>
      <c r="HW859">
        <v>4.9708</v>
      </c>
      <c r="HX859">
        <v>3.29503</v>
      </c>
      <c r="HY859">
        <v>9999</v>
      </c>
      <c r="HZ859">
        <v>9999</v>
      </c>
      <c r="IA859">
        <v>999.9</v>
      </c>
      <c r="IB859">
        <v>9999</v>
      </c>
      <c r="IC859">
        <v>1.86325</v>
      </c>
      <c r="ID859">
        <v>1.86813</v>
      </c>
      <c r="IE859">
        <v>1.86786</v>
      </c>
      <c r="IF859">
        <v>1.86905</v>
      </c>
      <c r="IG859">
        <v>1.86981</v>
      </c>
      <c r="IH859">
        <v>1.86588</v>
      </c>
      <c r="II859">
        <v>1.86693</v>
      </c>
      <c r="IJ859">
        <v>1.86841</v>
      </c>
      <c r="IK859">
        <v>5</v>
      </c>
      <c r="IL859">
        <v>0</v>
      </c>
      <c r="IM859">
        <v>0</v>
      </c>
      <c r="IN859">
        <v>0</v>
      </c>
      <c r="IO859" t="s">
        <v>441</v>
      </c>
      <c r="IP859" t="s">
        <v>442</v>
      </c>
      <c r="IQ859" t="s">
        <v>443</v>
      </c>
      <c r="IR859" t="s">
        <v>443</v>
      </c>
      <c r="IS859" t="s">
        <v>443</v>
      </c>
      <c r="IT859" t="s">
        <v>443</v>
      </c>
      <c r="IU859">
        <v>0</v>
      </c>
      <c r="IV859">
        <v>100</v>
      </c>
      <c r="IW859">
        <v>100</v>
      </c>
      <c r="IX859">
        <v>1.1</v>
      </c>
      <c r="IY859">
        <v>-0.0441</v>
      </c>
      <c r="IZ859">
        <v>1.09748391826392</v>
      </c>
      <c r="JA859">
        <v>0</v>
      </c>
      <c r="JB859">
        <v>0</v>
      </c>
      <c r="JC859">
        <v>0</v>
      </c>
      <c r="JD859">
        <v>-0.0441141096964596</v>
      </c>
      <c r="JE859">
        <v>0</v>
      </c>
      <c r="JF859">
        <v>0</v>
      </c>
      <c r="JG859">
        <v>0</v>
      </c>
      <c r="JH859">
        <v>5</v>
      </c>
      <c r="JI859">
        <v>2273</v>
      </c>
      <c r="JJ859">
        <v>0</v>
      </c>
      <c r="JK859">
        <v>25</v>
      </c>
      <c r="JL859">
        <v>29357036.8</v>
      </c>
      <c r="JM859">
        <v>29357036.8</v>
      </c>
      <c r="JN859">
        <v>2.44507</v>
      </c>
      <c r="JO859">
        <v>2.60986</v>
      </c>
      <c r="JP859">
        <v>1.54785</v>
      </c>
      <c r="JQ859">
        <v>2.31567</v>
      </c>
      <c r="JR859">
        <v>1.64673</v>
      </c>
      <c r="JS859">
        <v>2.36206</v>
      </c>
      <c r="JT859">
        <v>34.3042</v>
      </c>
      <c r="JU859">
        <v>24.1663</v>
      </c>
      <c r="JV859">
        <v>18</v>
      </c>
      <c r="JW859">
        <v>496.817</v>
      </c>
      <c r="JX859">
        <v>390.945</v>
      </c>
      <c r="JY859">
        <v>38.0506</v>
      </c>
      <c r="JZ859">
        <v>49.9993</v>
      </c>
      <c r="KA859">
        <v>30.0023</v>
      </c>
      <c r="KB859">
        <v>49.5289</v>
      </c>
      <c r="KC859">
        <v>49.3863</v>
      </c>
      <c r="KD859">
        <v>48.9346</v>
      </c>
      <c r="KE859">
        <v>0</v>
      </c>
      <c r="KF859">
        <v>100</v>
      </c>
      <c r="KG859">
        <v>38.0257</v>
      </c>
      <c r="KH859">
        <v>1258.92</v>
      </c>
      <c r="KI859">
        <v>26.2864</v>
      </c>
      <c r="KJ859">
        <v>93.4471</v>
      </c>
      <c r="KK859">
        <v>90.2544</v>
      </c>
    </row>
    <row r="860" spans="1:297">
      <c r="A860">
        <v>844</v>
      </c>
      <c r="B860">
        <v>1761422214</v>
      </c>
      <c r="C860">
        <v>14033</v>
      </c>
      <c r="D860" t="s">
        <v>2138</v>
      </c>
      <c r="E860" t="s">
        <v>2139</v>
      </c>
      <c r="F860">
        <v>5</v>
      </c>
      <c r="G860" t="s">
        <v>1989</v>
      </c>
      <c r="H860" t="s">
        <v>436</v>
      </c>
      <c r="I860">
        <v>1761422205.84615</v>
      </c>
      <c r="J860">
        <f>(K860)/1000</f>
        <v>0</v>
      </c>
      <c r="K860">
        <f>IF(DP860, AN860, AH860)</f>
        <v>0</v>
      </c>
      <c r="L860">
        <f>IF(DP860, AI860, AG860)</f>
        <v>0</v>
      </c>
      <c r="M860">
        <f>DR860 - IF(AU860&gt;1, L860*DL860*100.0/(AW860), 0)</f>
        <v>0</v>
      </c>
      <c r="N860">
        <f>((T860-J860/2)*M860-L860)/(T860+J860/2)</f>
        <v>0</v>
      </c>
      <c r="O860">
        <f>N860*(DY860+DZ860)/1000.0</f>
        <v>0</v>
      </c>
      <c r="P860">
        <f>(DR860 - IF(AU860&gt;1, L860*DL860*100.0/(AW860), 0))*(DY860+DZ860)/1000.0</f>
        <v>0</v>
      </c>
      <c r="Q860">
        <f>2.0/((1/S860-1/R860)+SIGN(S860)*SQRT((1/S860-1/R860)*(1/S860-1/R860) + 4*DM860/((DM860+1)*(DM860+1))*(2*1/S860*1/R860-1/R860*1/R860)))</f>
        <v>0</v>
      </c>
      <c r="R860">
        <f>IF(LEFT(DN860,1)&lt;&gt;"0",IF(LEFT(DN860,1)="1",3.0,DO860),$D$5+$E$5*(EF860*DY860/($K$5*1000))+$F$5*(EF860*DY860/($K$5*1000))*MAX(MIN(DL860,$J$5),$I$5)*MAX(MIN(DL860,$J$5),$I$5)+$G$5*MAX(MIN(DL860,$J$5),$I$5)*(EF860*DY860/($K$5*1000))+$H$5*(EF860*DY860/($K$5*1000))*(EF860*DY860/($K$5*1000)))</f>
        <v>0</v>
      </c>
      <c r="S860">
        <f>J860*(1000-(1000*0.61365*exp(17.502*W860/(240.97+W860))/(DY860+DZ860)+DT860)/2)/(1000*0.61365*exp(17.502*W860/(240.97+W860))/(DY860+DZ860)-DT860)</f>
        <v>0</v>
      </c>
      <c r="T860">
        <f>1/((DM860+1)/(Q860/1.6)+1/(R860/1.37)) + DM860/((DM860+1)/(Q860/1.6) + DM860/(R860/1.37))</f>
        <v>0</v>
      </c>
      <c r="U860">
        <f>(DH860*DK860)</f>
        <v>0</v>
      </c>
      <c r="V860">
        <f>(EA860+(U860+2*0.95*5.67E-8*(((EA860+$B$7)+273)^4-(EA860+273)^4)-44100*J860)/(1.84*29.3*R860+8*0.95*5.67E-8*(EA860+273)^3))</f>
        <v>0</v>
      </c>
      <c r="W860">
        <f>($C$7*EB860+$D$7*EC860+$E$7*V860)</f>
        <v>0</v>
      </c>
      <c r="X860">
        <f>0.61365*exp(17.502*W860/(240.97+W860))</f>
        <v>0</v>
      </c>
      <c r="Y860">
        <f>(Z860/AA860*100)</f>
        <v>0</v>
      </c>
      <c r="Z860">
        <f>DT860*(DY860+DZ860)/1000</f>
        <v>0</v>
      </c>
      <c r="AA860">
        <f>0.61365*exp(17.502*EA860/(240.97+EA860))</f>
        <v>0</v>
      </c>
      <c r="AB860">
        <f>(X860-DT860*(DY860+DZ860)/1000)</f>
        <v>0</v>
      </c>
      <c r="AC860">
        <f>(-J860*44100)</f>
        <v>0</v>
      </c>
      <c r="AD860">
        <f>2*29.3*R860*0.92*(EA860-W860)</f>
        <v>0</v>
      </c>
      <c r="AE860">
        <f>2*0.95*5.67E-8*(((EA860+$B$7)+273)^4-(W860+273)^4)</f>
        <v>0</v>
      </c>
      <c r="AF860">
        <f>U860+AE860+AC860+AD860</f>
        <v>0</v>
      </c>
      <c r="AG860">
        <f>DX860*AU860*(DS860-DR860*(1000-AU860*DU860)/(1000-AU860*DT860))/(100*DL860)</f>
        <v>0</v>
      </c>
      <c r="AH860">
        <f>1000*DX860*AU860*(DT860-DU860)/(100*DL860*(1000-AU860*DT860))</f>
        <v>0</v>
      </c>
      <c r="AI860">
        <f>(AJ860 - AK860 - DY860*1E3/(8.314*(EA860+273.15)) * AM860/DX860 * AL860) * DX860/(100*DL860) * (1000 - DU860)/1000</f>
        <v>0</v>
      </c>
      <c r="AJ860">
        <v>1277.39061890044</v>
      </c>
      <c r="AK860">
        <v>1241.59327272727</v>
      </c>
      <c r="AL860">
        <v>3.45294445540449</v>
      </c>
      <c r="AM860">
        <v>65.5647914512343</v>
      </c>
      <c r="AN860">
        <f>(AP860 - AO860 + DY860*1E3/(8.314*(EA860+273.15)) * AR860/DX860 * AQ860) * DX860/(100*DL860) * 1000/(1000 - AP860)</f>
        <v>0</v>
      </c>
      <c r="AO860">
        <v>25.7870363567215</v>
      </c>
      <c r="AP860">
        <v>44.7363945454545</v>
      </c>
      <c r="AQ860">
        <v>-0.000843222299055571</v>
      </c>
      <c r="AR860">
        <v>111.014895509676</v>
      </c>
      <c r="AS860">
        <v>0</v>
      </c>
      <c r="AT860">
        <v>0</v>
      </c>
      <c r="AU860">
        <f>IF(AS860*$H$13&gt;=AW860,1.0,(AW860/(AW860-AS860*$H$13)))</f>
        <v>0</v>
      </c>
      <c r="AV860">
        <f>(AU860-1)*100</f>
        <v>0</v>
      </c>
      <c r="AW860">
        <f>MAX(0,($B$13+$C$13*EF860)/(1+$D$13*EF860)*DY860/(EA860+273)*$E$13)</f>
        <v>0</v>
      </c>
      <c r="AX860" t="s">
        <v>437</v>
      </c>
      <c r="AY860" t="s">
        <v>437</v>
      </c>
      <c r="AZ860">
        <v>0</v>
      </c>
      <c r="BA860">
        <v>0</v>
      </c>
      <c r="BB860">
        <f>1-AZ860/BA860</f>
        <v>0</v>
      </c>
      <c r="BC860">
        <v>0</v>
      </c>
      <c r="BD860" t="s">
        <v>437</v>
      </c>
      <c r="BE860" t="s">
        <v>437</v>
      </c>
      <c r="BF860">
        <v>0</v>
      </c>
      <c r="BG860">
        <v>0</v>
      </c>
      <c r="BH860">
        <f>1-BF860/BG860</f>
        <v>0</v>
      </c>
      <c r="BI860">
        <v>0.5</v>
      </c>
      <c r="BJ860">
        <f>DI860</f>
        <v>0</v>
      </c>
      <c r="BK860">
        <f>L860</f>
        <v>0</v>
      </c>
      <c r="BL860">
        <f>BH860*BI860*BJ860</f>
        <v>0</v>
      </c>
      <c r="BM860">
        <f>(BK860-BC860)/BJ860</f>
        <v>0</v>
      </c>
      <c r="BN860">
        <f>(BA860-BG860)/BG860</f>
        <v>0</v>
      </c>
      <c r="BO860">
        <f>AZ860/(BB860+AZ860/BG860)</f>
        <v>0</v>
      </c>
      <c r="BP860" t="s">
        <v>437</v>
      </c>
      <c r="BQ860">
        <v>0</v>
      </c>
      <c r="BR860">
        <f>IF(BQ860&lt;&gt;0, BQ860, BO860)</f>
        <v>0</v>
      </c>
      <c r="BS860">
        <f>1-BR860/BG860</f>
        <v>0</v>
      </c>
      <c r="BT860">
        <f>(BG860-BF860)/(BG860-BR860)</f>
        <v>0</v>
      </c>
      <c r="BU860">
        <f>(BA860-BG860)/(BA860-BR860)</f>
        <v>0</v>
      </c>
      <c r="BV860">
        <f>(BG860-BF860)/(BG860-AZ860)</f>
        <v>0</v>
      </c>
      <c r="BW860">
        <f>(BA860-BG860)/(BA860-AZ860)</f>
        <v>0</v>
      </c>
      <c r="BX860">
        <f>(BT860*BR860/BF860)</f>
        <v>0</v>
      </c>
      <c r="BY860">
        <f>(1-BX860)</f>
        <v>0</v>
      </c>
      <c r="DH860">
        <f>$B$11*EG860+$C$11*EH860+$F$11*ES860*(1-EV860)</f>
        <v>0</v>
      </c>
      <c r="DI860">
        <f>DH860*DJ860</f>
        <v>0</v>
      </c>
      <c r="DJ860">
        <f>($B$11*$D$9+$C$11*$D$9+$F$11*((FF860+EX860)/MAX(FF860+EX860+FG860, 0.1)*$I$9+FG860/MAX(FF860+EX860+FG860, 0.1)*$J$9))/($B$11+$C$11+$F$11)</f>
        <v>0</v>
      </c>
      <c r="DK860">
        <f>($B$11*$K$9+$C$11*$K$9+$F$11*((FF860+EX860)/MAX(FF860+EX860+FG860, 0.1)*$P$9+FG860/MAX(FF860+EX860+FG860, 0.1)*$Q$9))/($B$11+$C$11+$F$11)</f>
        <v>0</v>
      </c>
      <c r="DL860">
        <v>6</v>
      </c>
      <c r="DM860">
        <v>0.5</v>
      </c>
      <c r="DN860" t="s">
        <v>438</v>
      </c>
      <c r="DO860">
        <v>2</v>
      </c>
      <c r="DP860" t="b">
        <v>1</v>
      </c>
      <c r="DQ860">
        <v>1761422205.84615</v>
      </c>
      <c r="DR860">
        <v>1162.62846153846</v>
      </c>
      <c r="DS860">
        <v>1228.12692307692</v>
      </c>
      <c r="DT860">
        <v>44.7621307692308</v>
      </c>
      <c r="DU860">
        <v>25.7833846153846</v>
      </c>
      <c r="DV860">
        <v>1161.52923076923</v>
      </c>
      <c r="DW860">
        <v>44.8062615384615</v>
      </c>
      <c r="DX860">
        <v>499.965153846154</v>
      </c>
      <c r="DY860">
        <v>90.2049769230769</v>
      </c>
      <c r="DZ860">
        <v>0.0364503307692308</v>
      </c>
      <c r="EA860">
        <v>43.9466769230769</v>
      </c>
      <c r="EB860">
        <v>42.0312</v>
      </c>
      <c r="EC860">
        <v>999.9</v>
      </c>
      <c r="ED860">
        <v>0</v>
      </c>
      <c r="EE860">
        <v>0</v>
      </c>
      <c r="EF860">
        <v>9994.80615384615</v>
      </c>
      <c r="EG860">
        <v>0</v>
      </c>
      <c r="EH860">
        <v>1260.38615384615</v>
      </c>
      <c r="EI860">
        <v>-65.5009692307692</v>
      </c>
      <c r="EJ860">
        <v>1217.10615384615</v>
      </c>
      <c r="EK860">
        <v>1260.63076923077</v>
      </c>
      <c r="EL860">
        <v>18.9787615384615</v>
      </c>
      <c r="EM860">
        <v>1228.12692307692</v>
      </c>
      <c r="EN860">
        <v>25.7833846153846</v>
      </c>
      <c r="EO860">
        <v>4.03776769230769</v>
      </c>
      <c r="EP860">
        <v>2.32578846153846</v>
      </c>
      <c r="EQ860">
        <v>29.0686153846154</v>
      </c>
      <c r="ER860">
        <v>19.8561307692308</v>
      </c>
      <c r="ES860">
        <v>1199.92692307692</v>
      </c>
      <c r="ET860">
        <v>0.966999615384615</v>
      </c>
      <c r="EU860">
        <v>0.0330003923076923</v>
      </c>
      <c r="EV860">
        <v>0</v>
      </c>
      <c r="EW860">
        <v>1182.31923076923</v>
      </c>
      <c r="EX860">
        <v>5.00059</v>
      </c>
      <c r="EY860">
        <v>15084.4769230769</v>
      </c>
      <c r="EZ860">
        <v>10358.0692307692</v>
      </c>
      <c r="FA860">
        <v>58.4806153846154</v>
      </c>
      <c r="FB860">
        <v>59.9226923076923</v>
      </c>
      <c r="FC860">
        <v>58.5959230769231</v>
      </c>
      <c r="FD860">
        <v>59.6201538461538</v>
      </c>
      <c r="FE860">
        <v>59.562</v>
      </c>
      <c r="FF860">
        <v>1155.49692307692</v>
      </c>
      <c r="FG860">
        <v>39.43</v>
      </c>
      <c r="FH860">
        <v>0</v>
      </c>
      <c r="FI860">
        <v>1761422174.5</v>
      </c>
      <c r="FJ860">
        <v>0</v>
      </c>
      <c r="FK860">
        <v>1182.26730769231</v>
      </c>
      <c r="FL860">
        <v>4.54324783954952</v>
      </c>
      <c r="FM860">
        <v>71.8290597834163</v>
      </c>
      <c r="FN860">
        <v>15086.1384615385</v>
      </c>
      <c r="FO860">
        <v>15</v>
      </c>
      <c r="FP860">
        <v>0</v>
      </c>
      <c r="FQ860" t="s">
        <v>439</v>
      </c>
      <c r="FR860">
        <v>0</v>
      </c>
      <c r="FS860">
        <v>0</v>
      </c>
      <c r="FT860">
        <v>0</v>
      </c>
      <c r="FU860">
        <v>0</v>
      </c>
      <c r="FV860">
        <v>0</v>
      </c>
      <c r="FW860">
        <v>0</v>
      </c>
      <c r="FX860">
        <v>0</v>
      </c>
      <c r="FY860">
        <v>0</v>
      </c>
      <c r="FZ860">
        <v>0</v>
      </c>
      <c r="GA860">
        <v>0</v>
      </c>
      <c r="GB860">
        <v>0</v>
      </c>
      <c r="GC860">
        <v>-65.21963</v>
      </c>
      <c r="GD860">
        <v>-5.82320300751881</v>
      </c>
      <c r="GE860">
        <v>0.691885974781971</v>
      </c>
      <c r="GF860">
        <v>0</v>
      </c>
      <c r="GG860">
        <v>1182.06</v>
      </c>
      <c r="GH860">
        <v>3.76837279798236</v>
      </c>
      <c r="GI860">
        <v>0.420923354766915</v>
      </c>
      <c r="GJ860">
        <v>-1</v>
      </c>
      <c r="GK860">
        <v>18.987895</v>
      </c>
      <c r="GL860">
        <v>-0.237424060150404</v>
      </c>
      <c r="GM860">
        <v>0.0230746717203085</v>
      </c>
      <c r="GN860">
        <v>0</v>
      </c>
      <c r="GO860">
        <v>0</v>
      </c>
      <c r="GP860">
        <v>2</v>
      </c>
      <c r="GQ860" t="s">
        <v>473</v>
      </c>
      <c r="GR860">
        <v>3.12794</v>
      </c>
      <c r="GS860">
        <v>2.71433</v>
      </c>
      <c r="GT860">
        <v>0.176811</v>
      </c>
      <c r="GU860">
        <v>0.182584</v>
      </c>
      <c r="GV860">
        <v>0.152959</v>
      </c>
      <c r="GW860">
        <v>0.103688</v>
      </c>
      <c r="GX860">
        <v>29752.9</v>
      </c>
      <c r="GY860">
        <v>31290.6</v>
      </c>
      <c r="GZ860">
        <v>32824.6</v>
      </c>
      <c r="HA860">
        <v>34787.5</v>
      </c>
      <c r="HB860">
        <v>39753.5</v>
      </c>
      <c r="HC860">
        <v>44950.8</v>
      </c>
      <c r="HD860">
        <v>51532</v>
      </c>
      <c r="HE860">
        <v>55767.1</v>
      </c>
      <c r="HF860">
        <v>1.7174</v>
      </c>
      <c r="HG860">
        <v>1.56912</v>
      </c>
      <c r="HH860">
        <v>-0.12406</v>
      </c>
      <c r="HI860">
        <v>0</v>
      </c>
      <c r="HJ860">
        <v>44.0168</v>
      </c>
      <c r="HK860">
        <v>999.9</v>
      </c>
      <c r="HL860">
        <v>55.555</v>
      </c>
      <c r="HM860">
        <v>30.393</v>
      </c>
      <c r="HN860">
        <v>26.8379</v>
      </c>
      <c r="HO860">
        <v>60.6299</v>
      </c>
      <c r="HP860">
        <v>41.5745</v>
      </c>
      <c r="HQ860">
        <v>1</v>
      </c>
      <c r="HR860">
        <v>2.00124</v>
      </c>
      <c r="HS860">
        <v>4.91517</v>
      </c>
      <c r="HT860">
        <v>20.0565</v>
      </c>
      <c r="HU860">
        <v>5.18764</v>
      </c>
      <c r="HV860">
        <v>12.0159</v>
      </c>
      <c r="HW860">
        <v>4.9704</v>
      </c>
      <c r="HX860">
        <v>3.29492</v>
      </c>
      <c r="HY860">
        <v>9999</v>
      </c>
      <c r="HZ860">
        <v>9999</v>
      </c>
      <c r="IA860">
        <v>999.9</v>
      </c>
      <c r="IB860">
        <v>9999</v>
      </c>
      <c r="IC860">
        <v>1.86325</v>
      </c>
      <c r="ID860">
        <v>1.86811</v>
      </c>
      <c r="IE860">
        <v>1.86786</v>
      </c>
      <c r="IF860">
        <v>1.86905</v>
      </c>
      <c r="IG860">
        <v>1.86981</v>
      </c>
      <c r="IH860">
        <v>1.86586</v>
      </c>
      <c r="II860">
        <v>1.86693</v>
      </c>
      <c r="IJ860">
        <v>1.86838</v>
      </c>
      <c r="IK860">
        <v>5</v>
      </c>
      <c r="IL860">
        <v>0</v>
      </c>
      <c r="IM860">
        <v>0</v>
      </c>
      <c r="IN860">
        <v>0</v>
      </c>
      <c r="IO860" t="s">
        <v>441</v>
      </c>
      <c r="IP860" t="s">
        <v>442</v>
      </c>
      <c r="IQ860" t="s">
        <v>443</v>
      </c>
      <c r="IR860" t="s">
        <v>443</v>
      </c>
      <c r="IS860" t="s">
        <v>443</v>
      </c>
      <c r="IT860" t="s">
        <v>443</v>
      </c>
      <c r="IU860">
        <v>0</v>
      </c>
      <c r="IV860">
        <v>100</v>
      </c>
      <c r="IW860">
        <v>100</v>
      </c>
      <c r="IX860">
        <v>1.1</v>
      </c>
      <c r="IY860">
        <v>-0.0442</v>
      </c>
      <c r="IZ860">
        <v>1.09748391826392</v>
      </c>
      <c r="JA860">
        <v>0</v>
      </c>
      <c r="JB860">
        <v>0</v>
      </c>
      <c r="JC860">
        <v>0</v>
      </c>
      <c r="JD860">
        <v>-0.0441141096964596</v>
      </c>
      <c r="JE860">
        <v>0</v>
      </c>
      <c r="JF860">
        <v>0</v>
      </c>
      <c r="JG860">
        <v>0</v>
      </c>
      <c r="JH860">
        <v>5</v>
      </c>
      <c r="JI860">
        <v>2273</v>
      </c>
      <c r="JJ860">
        <v>0</v>
      </c>
      <c r="JK860">
        <v>25</v>
      </c>
      <c r="JL860">
        <v>29357036.9</v>
      </c>
      <c r="JM860">
        <v>29357036.9</v>
      </c>
      <c r="JN860">
        <v>2.4707</v>
      </c>
      <c r="JO860">
        <v>2.6123</v>
      </c>
      <c r="JP860">
        <v>1.54785</v>
      </c>
      <c r="JQ860">
        <v>2.31445</v>
      </c>
      <c r="JR860">
        <v>1.64673</v>
      </c>
      <c r="JS860">
        <v>2.31812</v>
      </c>
      <c r="JT860">
        <v>34.3042</v>
      </c>
      <c r="JU860">
        <v>24.1575</v>
      </c>
      <c r="JV860">
        <v>18</v>
      </c>
      <c r="JW860">
        <v>496.945</v>
      </c>
      <c r="JX860">
        <v>391.013</v>
      </c>
      <c r="JY860">
        <v>38.017</v>
      </c>
      <c r="JZ860">
        <v>50.0172</v>
      </c>
      <c r="KA860">
        <v>30.0021</v>
      </c>
      <c r="KB860">
        <v>49.5407</v>
      </c>
      <c r="KC860">
        <v>49.4007</v>
      </c>
      <c r="KD860">
        <v>49.4479</v>
      </c>
      <c r="KE860">
        <v>0</v>
      </c>
      <c r="KF860">
        <v>100</v>
      </c>
      <c r="KG860">
        <v>38.0026</v>
      </c>
      <c r="KH860">
        <v>1272.43</v>
      </c>
      <c r="KI860">
        <v>26.2864</v>
      </c>
      <c r="KJ860">
        <v>93.4429</v>
      </c>
      <c r="KK860">
        <v>90.2496</v>
      </c>
    </row>
    <row r="861" spans="1:297">
      <c r="A861">
        <v>845</v>
      </c>
      <c r="B861">
        <v>1761422219</v>
      </c>
      <c r="C861">
        <v>14038</v>
      </c>
      <c r="D861" t="s">
        <v>2140</v>
      </c>
      <c r="E861" t="s">
        <v>2141</v>
      </c>
      <c r="F861">
        <v>5</v>
      </c>
      <c r="G861" t="s">
        <v>1989</v>
      </c>
      <c r="H861" t="s">
        <v>436</v>
      </c>
      <c r="I861">
        <v>1761422210.84615</v>
      </c>
      <c r="J861">
        <f>(K861)/1000</f>
        <v>0</v>
      </c>
      <c r="K861">
        <f>IF(DP861, AN861, AH861)</f>
        <v>0</v>
      </c>
      <c r="L861">
        <f>IF(DP861, AI861, AG861)</f>
        <v>0</v>
      </c>
      <c r="M861">
        <f>DR861 - IF(AU861&gt;1, L861*DL861*100.0/(AW861), 0)</f>
        <v>0</v>
      </c>
      <c r="N861">
        <f>((T861-J861/2)*M861-L861)/(T861+J861/2)</f>
        <v>0</v>
      </c>
      <c r="O861">
        <f>N861*(DY861+DZ861)/1000.0</f>
        <v>0</v>
      </c>
      <c r="P861">
        <f>(DR861 - IF(AU861&gt;1, L861*DL861*100.0/(AW861), 0))*(DY861+DZ861)/1000.0</f>
        <v>0</v>
      </c>
      <c r="Q861">
        <f>2.0/((1/S861-1/R861)+SIGN(S861)*SQRT((1/S861-1/R861)*(1/S861-1/R861) + 4*DM861/((DM861+1)*(DM861+1))*(2*1/S861*1/R861-1/R861*1/R861)))</f>
        <v>0</v>
      </c>
      <c r="R861">
        <f>IF(LEFT(DN861,1)&lt;&gt;"0",IF(LEFT(DN861,1)="1",3.0,DO861),$D$5+$E$5*(EF861*DY861/($K$5*1000))+$F$5*(EF861*DY861/($K$5*1000))*MAX(MIN(DL861,$J$5),$I$5)*MAX(MIN(DL861,$J$5),$I$5)+$G$5*MAX(MIN(DL861,$J$5),$I$5)*(EF861*DY861/($K$5*1000))+$H$5*(EF861*DY861/($K$5*1000))*(EF861*DY861/($K$5*1000)))</f>
        <v>0</v>
      </c>
      <c r="S861">
        <f>J861*(1000-(1000*0.61365*exp(17.502*W861/(240.97+W861))/(DY861+DZ861)+DT861)/2)/(1000*0.61365*exp(17.502*W861/(240.97+W861))/(DY861+DZ861)-DT861)</f>
        <v>0</v>
      </c>
      <c r="T861">
        <f>1/((DM861+1)/(Q861/1.6)+1/(R861/1.37)) + DM861/((DM861+1)/(Q861/1.6) + DM861/(R861/1.37))</f>
        <v>0</v>
      </c>
      <c r="U861">
        <f>(DH861*DK861)</f>
        <v>0</v>
      </c>
      <c r="V861">
        <f>(EA861+(U861+2*0.95*5.67E-8*(((EA861+$B$7)+273)^4-(EA861+273)^4)-44100*J861)/(1.84*29.3*R861+8*0.95*5.67E-8*(EA861+273)^3))</f>
        <v>0</v>
      </c>
      <c r="W861">
        <f>($C$7*EB861+$D$7*EC861+$E$7*V861)</f>
        <v>0</v>
      </c>
      <c r="X861">
        <f>0.61365*exp(17.502*W861/(240.97+W861))</f>
        <v>0</v>
      </c>
      <c r="Y861">
        <f>(Z861/AA861*100)</f>
        <v>0</v>
      </c>
      <c r="Z861">
        <f>DT861*(DY861+DZ861)/1000</f>
        <v>0</v>
      </c>
      <c r="AA861">
        <f>0.61365*exp(17.502*EA861/(240.97+EA861))</f>
        <v>0</v>
      </c>
      <c r="AB861">
        <f>(X861-DT861*(DY861+DZ861)/1000)</f>
        <v>0</v>
      </c>
      <c r="AC861">
        <f>(-J861*44100)</f>
        <v>0</v>
      </c>
      <c r="AD861">
        <f>2*29.3*R861*0.92*(EA861-W861)</f>
        <v>0</v>
      </c>
      <c r="AE861">
        <f>2*0.95*5.67E-8*(((EA861+$B$7)+273)^4-(W861+273)^4)</f>
        <v>0</v>
      </c>
      <c r="AF861">
        <f>U861+AE861+AC861+AD861</f>
        <v>0</v>
      </c>
      <c r="AG861">
        <f>DX861*AU861*(DS861-DR861*(1000-AU861*DU861)/(1000-AU861*DT861))/(100*DL861)</f>
        <v>0</v>
      </c>
      <c r="AH861">
        <f>1000*DX861*AU861*(DT861-DU861)/(100*DL861*(1000-AU861*DT861))</f>
        <v>0</v>
      </c>
      <c r="AI861">
        <f>(AJ861 - AK861 - DY861*1E3/(8.314*(EA861+273.15)) * AM861/DX861 * AL861) * DX861/(100*DL861) * (1000 - DU861)/1000</f>
        <v>0</v>
      </c>
      <c r="AJ861">
        <v>1294.05573730223</v>
      </c>
      <c r="AK861">
        <v>1258.3523030303</v>
      </c>
      <c r="AL861">
        <v>3.3739753217681</v>
      </c>
      <c r="AM861">
        <v>65.5647914512343</v>
      </c>
      <c r="AN861">
        <f>(AP861 - AO861 + DY861*1E3/(8.314*(EA861+273.15)) * AR861/DX861 * AQ861) * DX861/(100*DL861) * 1000/(1000 - AP861)</f>
        <v>0</v>
      </c>
      <c r="AO861">
        <v>25.788100781531</v>
      </c>
      <c r="AP861">
        <v>44.716623030303</v>
      </c>
      <c r="AQ861">
        <v>-0.00521334479601686</v>
      </c>
      <c r="AR861">
        <v>111.014895509676</v>
      </c>
      <c r="AS861">
        <v>0</v>
      </c>
      <c r="AT861">
        <v>0</v>
      </c>
      <c r="AU861">
        <f>IF(AS861*$H$13&gt;=AW861,1.0,(AW861/(AW861-AS861*$H$13)))</f>
        <v>0</v>
      </c>
      <c r="AV861">
        <f>(AU861-1)*100</f>
        <v>0</v>
      </c>
      <c r="AW861">
        <f>MAX(0,($B$13+$C$13*EF861)/(1+$D$13*EF861)*DY861/(EA861+273)*$E$13)</f>
        <v>0</v>
      </c>
      <c r="AX861" t="s">
        <v>437</v>
      </c>
      <c r="AY861" t="s">
        <v>437</v>
      </c>
      <c r="AZ861">
        <v>0</v>
      </c>
      <c r="BA861">
        <v>0</v>
      </c>
      <c r="BB861">
        <f>1-AZ861/BA861</f>
        <v>0</v>
      </c>
      <c r="BC861">
        <v>0</v>
      </c>
      <c r="BD861" t="s">
        <v>437</v>
      </c>
      <c r="BE861" t="s">
        <v>437</v>
      </c>
      <c r="BF861">
        <v>0</v>
      </c>
      <c r="BG861">
        <v>0</v>
      </c>
      <c r="BH861">
        <f>1-BF861/BG861</f>
        <v>0</v>
      </c>
      <c r="BI861">
        <v>0.5</v>
      </c>
      <c r="BJ861">
        <f>DI861</f>
        <v>0</v>
      </c>
      <c r="BK861">
        <f>L861</f>
        <v>0</v>
      </c>
      <c r="BL861">
        <f>BH861*BI861*BJ861</f>
        <v>0</v>
      </c>
      <c r="BM861">
        <f>(BK861-BC861)/BJ861</f>
        <v>0</v>
      </c>
      <c r="BN861">
        <f>(BA861-BG861)/BG861</f>
        <v>0</v>
      </c>
      <c r="BO861">
        <f>AZ861/(BB861+AZ861/BG861)</f>
        <v>0</v>
      </c>
      <c r="BP861" t="s">
        <v>437</v>
      </c>
      <c r="BQ861">
        <v>0</v>
      </c>
      <c r="BR861">
        <f>IF(BQ861&lt;&gt;0, BQ861, BO861)</f>
        <v>0</v>
      </c>
      <c r="BS861">
        <f>1-BR861/BG861</f>
        <v>0</v>
      </c>
      <c r="BT861">
        <f>(BG861-BF861)/(BG861-BR861)</f>
        <v>0</v>
      </c>
      <c r="BU861">
        <f>(BA861-BG861)/(BA861-BR861)</f>
        <v>0</v>
      </c>
      <c r="BV861">
        <f>(BG861-BF861)/(BG861-AZ861)</f>
        <v>0</v>
      </c>
      <c r="BW861">
        <f>(BA861-BG861)/(BA861-AZ861)</f>
        <v>0</v>
      </c>
      <c r="BX861">
        <f>(BT861*BR861/BF861)</f>
        <v>0</v>
      </c>
      <c r="BY861">
        <f>(1-BX861)</f>
        <v>0</v>
      </c>
      <c r="DH861">
        <f>$B$11*EG861+$C$11*EH861+$F$11*ES861*(1-EV861)</f>
        <v>0</v>
      </c>
      <c r="DI861">
        <f>DH861*DJ861</f>
        <v>0</v>
      </c>
      <c r="DJ861">
        <f>($B$11*$D$9+$C$11*$D$9+$F$11*((FF861+EX861)/MAX(FF861+EX861+FG861, 0.1)*$I$9+FG861/MAX(FF861+EX861+FG861, 0.1)*$J$9))/($B$11+$C$11+$F$11)</f>
        <v>0</v>
      </c>
      <c r="DK861">
        <f>($B$11*$K$9+$C$11*$K$9+$F$11*((FF861+EX861)/MAX(FF861+EX861+FG861, 0.1)*$P$9+FG861/MAX(FF861+EX861+FG861, 0.1)*$Q$9))/($B$11+$C$11+$F$11)</f>
        <v>0</v>
      </c>
      <c r="DL861">
        <v>6</v>
      </c>
      <c r="DM861">
        <v>0.5</v>
      </c>
      <c r="DN861" t="s">
        <v>438</v>
      </c>
      <c r="DO861">
        <v>2</v>
      </c>
      <c r="DP861" t="b">
        <v>1</v>
      </c>
      <c r="DQ861">
        <v>1761422210.84615</v>
      </c>
      <c r="DR861">
        <v>1178.89846153846</v>
      </c>
      <c r="DS861">
        <v>1244.66692307692</v>
      </c>
      <c r="DT861">
        <v>44.7455307692308</v>
      </c>
      <c r="DU861">
        <v>25.7858692307692</v>
      </c>
      <c r="DV861">
        <v>1177.80076923077</v>
      </c>
      <c r="DW861">
        <v>44.7896538461538</v>
      </c>
      <c r="DX861">
        <v>499.997230769231</v>
      </c>
      <c r="DY861">
        <v>90.2053538461538</v>
      </c>
      <c r="DZ861">
        <v>0.0364730307692308</v>
      </c>
      <c r="EA861">
        <v>43.9394846153846</v>
      </c>
      <c r="EB861">
        <v>42.0289384615385</v>
      </c>
      <c r="EC861">
        <v>999.9</v>
      </c>
      <c r="ED861">
        <v>0</v>
      </c>
      <c r="EE861">
        <v>0</v>
      </c>
      <c r="EF861">
        <v>10000.5730769231</v>
      </c>
      <c r="EG861">
        <v>0</v>
      </c>
      <c r="EH861">
        <v>1260.31846153846</v>
      </c>
      <c r="EI861">
        <v>-65.7694769230769</v>
      </c>
      <c r="EJ861">
        <v>1234.11846153846</v>
      </c>
      <c r="EK861">
        <v>1277.61153846154</v>
      </c>
      <c r="EL861">
        <v>18.9596615384615</v>
      </c>
      <c r="EM861">
        <v>1244.66692307692</v>
      </c>
      <c r="EN861">
        <v>25.7858692307692</v>
      </c>
      <c r="EO861">
        <v>4.03628615384615</v>
      </c>
      <c r="EP861">
        <v>2.32602230769231</v>
      </c>
      <c r="EQ861">
        <v>29.0622769230769</v>
      </c>
      <c r="ER861">
        <v>19.8577615384615</v>
      </c>
      <c r="ES861">
        <v>1199.96769230769</v>
      </c>
      <c r="ET861">
        <v>0.967000846153846</v>
      </c>
      <c r="EU861">
        <v>0.0329991</v>
      </c>
      <c r="EV861">
        <v>0</v>
      </c>
      <c r="EW861">
        <v>1182.58076923077</v>
      </c>
      <c r="EX861">
        <v>5.00059</v>
      </c>
      <c r="EY861">
        <v>15091.0230769231</v>
      </c>
      <c r="EZ861">
        <v>10358.4230769231</v>
      </c>
      <c r="FA861">
        <v>58.4999230769231</v>
      </c>
      <c r="FB861">
        <v>59.9370769230769</v>
      </c>
      <c r="FC861">
        <v>58.6153076923077</v>
      </c>
      <c r="FD861">
        <v>59.6345384615385</v>
      </c>
      <c r="FE861">
        <v>59.5765384615385</v>
      </c>
      <c r="FF861">
        <v>1155.53769230769</v>
      </c>
      <c r="FG861">
        <v>39.43</v>
      </c>
      <c r="FH861">
        <v>0</v>
      </c>
      <c r="FI861">
        <v>1761422179.3</v>
      </c>
      <c r="FJ861">
        <v>0</v>
      </c>
      <c r="FK861">
        <v>1182.58538461538</v>
      </c>
      <c r="FL861">
        <v>3.48854700336553</v>
      </c>
      <c r="FM861">
        <v>67.9555555239431</v>
      </c>
      <c r="FN861">
        <v>15092.0038461538</v>
      </c>
      <c r="FO861">
        <v>15</v>
      </c>
      <c r="FP861">
        <v>0</v>
      </c>
      <c r="FQ861" t="s">
        <v>439</v>
      </c>
      <c r="FR861">
        <v>0</v>
      </c>
      <c r="FS861">
        <v>0</v>
      </c>
      <c r="FT861">
        <v>0</v>
      </c>
      <c r="FU861">
        <v>0</v>
      </c>
      <c r="FV861">
        <v>0</v>
      </c>
      <c r="FW861">
        <v>0</v>
      </c>
      <c r="FX861">
        <v>0</v>
      </c>
      <c r="FY861">
        <v>0</v>
      </c>
      <c r="FZ861">
        <v>0</v>
      </c>
      <c r="GA861">
        <v>0</v>
      </c>
      <c r="GB861">
        <v>0</v>
      </c>
      <c r="GC861">
        <v>-65.6562857142857</v>
      </c>
      <c r="GD861">
        <v>-3.54958441558446</v>
      </c>
      <c r="GE861">
        <v>0.470979689467769</v>
      </c>
      <c r="GF861">
        <v>0</v>
      </c>
      <c r="GG861">
        <v>1182.335</v>
      </c>
      <c r="GH861">
        <v>3.81527883249177</v>
      </c>
      <c r="GI861">
        <v>0.416979686343983</v>
      </c>
      <c r="GJ861">
        <v>-1</v>
      </c>
      <c r="GK861">
        <v>18.9701714285714</v>
      </c>
      <c r="GL861">
        <v>-0.232199999999968</v>
      </c>
      <c r="GM861">
        <v>0.0236351864984461</v>
      </c>
      <c r="GN861">
        <v>0</v>
      </c>
      <c r="GO861">
        <v>0</v>
      </c>
      <c r="GP861">
        <v>2</v>
      </c>
      <c r="GQ861" t="s">
        <v>473</v>
      </c>
      <c r="GR861">
        <v>3.12781</v>
      </c>
      <c r="GS861">
        <v>2.71454</v>
      </c>
      <c r="GT861">
        <v>0.178345</v>
      </c>
      <c r="GU861">
        <v>0.184017</v>
      </c>
      <c r="GV861">
        <v>0.152888</v>
      </c>
      <c r="GW861">
        <v>0.103684</v>
      </c>
      <c r="GX861">
        <v>29695.7</v>
      </c>
      <c r="GY861">
        <v>31233.3</v>
      </c>
      <c r="GZ861">
        <v>32823.2</v>
      </c>
      <c r="HA861">
        <v>34785.4</v>
      </c>
      <c r="HB861">
        <v>39755.3</v>
      </c>
      <c r="HC861">
        <v>44948.6</v>
      </c>
      <c r="HD861">
        <v>51529.8</v>
      </c>
      <c r="HE861">
        <v>55764</v>
      </c>
      <c r="HF861">
        <v>1.7171</v>
      </c>
      <c r="HG861">
        <v>1.569</v>
      </c>
      <c r="HH861">
        <v>-0.125732</v>
      </c>
      <c r="HI861">
        <v>0</v>
      </c>
      <c r="HJ861">
        <v>44.0285</v>
      </c>
      <c r="HK861">
        <v>999.9</v>
      </c>
      <c r="HL861">
        <v>55.555</v>
      </c>
      <c r="HM861">
        <v>30.393</v>
      </c>
      <c r="HN861">
        <v>26.8363</v>
      </c>
      <c r="HO861">
        <v>60.6699</v>
      </c>
      <c r="HP861">
        <v>41.5345</v>
      </c>
      <c r="HQ861">
        <v>1</v>
      </c>
      <c r="HR861">
        <v>2.00335</v>
      </c>
      <c r="HS861">
        <v>4.95474</v>
      </c>
      <c r="HT861">
        <v>20.0552</v>
      </c>
      <c r="HU861">
        <v>5.18674</v>
      </c>
      <c r="HV861">
        <v>12.0159</v>
      </c>
      <c r="HW861">
        <v>4.9706</v>
      </c>
      <c r="HX861">
        <v>3.29503</v>
      </c>
      <c r="HY861">
        <v>9999</v>
      </c>
      <c r="HZ861">
        <v>9999</v>
      </c>
      <c r="IA861">
        <v>999.9</v>
      </c>
      <c r="IB861">
        <v>9999</v>
      </c>
      <c r="IC861">
        <v>1.86324</v>
      </c>
      <c r="ID861">
        <v>1.86811</v>
      </c>
      <c r="IE861">
        <v>1.86784</v>
      </c>
      <c r="IF861">
        <v>1.86905</v>
      </c>
      <c r="IG861">
        <v>1.86982</v>
      </c>
      <c r="IH861">
        <v>1.86586</v>
      </c>
      <c r="II861">
        <v>1.86692</v>
      </c>
      <c r="IJ861">
        <v>1.86839</v>
      </c>
      <c r="IK861">
        <v>5</v>
      </c>
      <c r="IL861">
        <v>0</v>
      </c>
      <c r="IM861">
        <v>0</v>
      </c>
      <c r="IN861">
        <v>0</v>
      </c>
      <c r="IO861" t="s">
        <v>441</v>
      </c>
      <c r="IP861" t="s">
        <v>442</v>
      </c>
      <c r="IQ861" t="s">
        <v>443</v>
      </c>
      <c r="IR861" t="s">
        <v>443</v>
      </c>
      <c r="IS861" t="s">
        <v>443</v>
      </c>
      <c r="IT861" t="s">
        <v>443</v>
      </c>
      <c r="IU861">
        <v>0</v>
      </c>
      <c r="IV861">
        <v>100</v>
      </c>
      <c r="IW861">
        <v>100</v>
      </c>
      <c r="IX861">
        <v>1.1</v>
      </c>
      <c r="IY861">
        <v>-0.0441</v>
      </c>
      <c r="IZ861">
        <v>1.09748391826392</v>
      </c>
      <c r="JA861">
        <v>0</v>
      </c>
      <c r="JB861">
        <v>0</v>
      </c>
      <c r="JC861">
        <v>0</v>
      </c>
      <c r="JD861">
        <v>-0.0441141096964596</v>
      </c>
      <c r="JE861">
        <v>0</v>
      </c>
      <c r="JF861">
        <v>0</v>
      </c>
      <c r="JG861">
        <v>0</v>
      </c>
      <c r="JH861">
        <v>5</v>
      </c>
      <c r="JI861">
        <v>2273</v>
      </c>
      <c r="JJ861">
        <v>0</v>
      </c>
      <c r="JK861">
        <v>25</v>
      </c>
      <c r="JL861">
        <v>29357037</v>
      </c>
      <c r="JM861">
        <v>29357037</v>
      </c>
      <c r="JN861">
        <v>2.49634</v>
      </c>
      <c r="JO861">
        <v>2.61353</v>
      </c>
      <c r="JP861">
        <v>1.54785</v>
      </c>
      <c r="JQ861">
        <v>2.31445</v>
      </c>
      <c r="JR861">
        <v>1.64673</v>
      </c>
      <c r="JS861">
        <v>2.28271</v>
      </c>
      <c r="JT861">
        <v>34.3042</v>
      </c>
      <c r="JU861">
        <v>24.1575</v>
      </c>
      <c r="JV861">
        <v>18</v>
      </c>
      <c r="JW861">
        <v>496.813</v>
      </c>
      <c r="JX861">
        <v>390.99</v>
      </c>
      <c r="JY861">
        <v>37.9874</v>
      </c>
      <c r="JZ861">
        <v>50.0351</v>
      </c>
      <c r="KA861">
        <v>30.0021</v>
      </c>
      <c r="KB861">
        <v>49.5551</v>
      </c>
      <c r="KC861">
        <v>49.4122</v>
      </c>
      <c r="KD861">
        <v>49.9582</v>
      </c>
      <c r="KE861">
        <v>0</v>
      </c>
      <c r="KF861">
        <v>100</v>
      </c>
      <c r="KG861">
        <v>37.9675</v>
      </c>
      <c r="KH861">
        <v>1292.83</v>
      </c>
      <c r="KI861">
        <v>26.2864</v>
      </c>
      <c r="KJ861">
        <v>93.4389</v>
      </c>
      <c r="KK861">
        <v>90.2443</v>
      </c>
    </row>
    <row r="862" spans="1:297">
      <c r="A862">
        <v>846</v>
      </c>
      <c r="B862">
        <v>1761422224</v>
      </c>
      <c r="C862">
        <v>14043</v>
      </c>
      <c r="D862" t="s">
        <v>2142</v>
      </c>
      <c r="E862" t="s">
        <v>2143</v>
      </c>
      <c r="F862">
        <v>5</v>
      </c>
      <c r="G862" t="s">
        <v>1989</v>
      </c>
      <c r="H862" t="s">
        <v>436</v>
      </c>
      <c r="I862">
        <v>1761422215.84615</v>
      </c>
      <c r="J862">
        <f>(K862)/1000</f>
        <v>0</v>
      </c>
      <c r="K862">
        <f>IF(DP862, AN862, AH862)</f>
        <v>0</v>
      </c>
      <c r="L862">
        <f>IF(DP862, AI862, AG862)</f>
        <v>0</v>
      </c>
      <c r="M862">
        <f>DR862 - IF(AU862&gt;1, L862*DL862*100.0/(AW862), 0)</f>
        <v>0</v>
      </c>
      <c r="N862">
        <f>((T862-J862/2)*M862-L862)/(T862+J862/2)</f>
        <v>0</v>
      </c>
      <c r="O862">
        <f>N862*(DY862+DZ862)/1000.0</f>
        <v>0</v>
      </c>
      <c r="P862">
        <f>(DR862 - IF(AU862&gt;1, L862*DL862*100.0/(AW862), 0))*(DY862+DZ862)/1000.0</f>
        <v>0</v>
      </c>
      <c r="Q862">
        <f>2.0/((1/S862-1/R862)+SIGN(S862)*SQRT((1/S862-1/R862)*(1/S862-1/R862) + 4*DM862/((DM862+1)*(DM862+1))*(2*1/S862*1/R862-1/R862*1/R862)))</f>
        <v>0</v>
      </c>
      <c r="R862">
        <f>IF(LEFT(DN862,1)&lt;&gt;"0",IF(LEFT(DN862,1)="1",3.0,DO862),$D$5+$E$5*(EF862*DY862/($K$5*1000))+$F$5*(EF862*DY862/($K$5*1000))*MAX(MIN(DL862,$J$5),$I$5)*MAX(MIN(DL862,$J$5),$I$5)+$G$5*MAX(MIN(DL862,$J$5),$I$5)*(EF862*DY862/($K$5*1000))+$H$5*(EF862*DY862/($K$5*1000))*(EF862*DY862/($K$5*1000)))</f>
        <v>0</v>
      </c>
      <c r="S862">
        <f>J862*(1000-(1000*0.61365*exp(17.502*W862/(240.97+W862))/(DY862+DZ862)+DT862)/2)/(1000*0.61365*exp(17.502*W862/(240.97+W862))/(DY862+DZ862)-DT862)</f>
        <v>0</v>
      </c>
      <c r="T862">
        <f>1/((DM862+1)/(Q862/1.6)+1/(R862/1.37)) + DM862/((DM862+1)/(Q862/1.6) + DM862/(R862/1.37))</f>
        <v>0</v>
      </c>
      <c r="U862">
        <f>(DH862*DK862)</f>
        <v>0</v>
      </c>
      <c r="V862">
        <f>(EA862+(U862+2*0.95*5.67E-8*(((EA862+$B$7)+273)^4-(EA862+273)^4)-44100*J862)/(1.84*29.3*R862+8*0.95*5.67E-8*(EA862+273)^3))</f>
        <v>0</v>
      </c>
      <c r="W862">
        <f>($C$7*EB862+$D$7*EC862+$E$7*V862)</f>
        <v>0</v>
      </c>
      <c r="X862">
        <f>0.61365*exp(17.502*W862/(240.97+W862))</f>
        <v>0</v>
      </c>
      <c r="Y862">
        <f>(Z862/AA862*100)</f>
        <v>0</v>
      </c>
      <c r="Z862">
        <f>DT862*(DY862+DZ862)/1000</f>
        <v>0</v>
      </c>
      <c r="AA862">
        <f>0.61365*exp(17.502*EA862/(240.97+EA862))</f>
        <v>0</v>
      </c>
      <c r="AB862">
        <f>(X862-DT862*(DY862+DZ862)/1000)</f>
        <v>0</v>
      </c>
      <c r="AC862">
        <f>(-J862*44100)</f>
        <v>0</v>
      </c>
      <c r="AD862">
        <f>2*29.3*R862*0.92*(EA862-W862)</f>
        <v>0</v>
      </c>
      <c r="AE862">
        <f>2*0.95*5.67E-8*(((EA862+$B$7)+273)^4-(W862+273)^4)</f>
        <v>0</v>
      </c>
      <c r="AF862">
        <f>U862+AE862+AC862+AD862</f>
        <v>0</v>
      </c>
      <c r="AG862">
        <f>DX862*AU862*(DS862-DR862*(1000-AU862*DU862)/(1000-AU862*DT862))/(100*DL862)</f>
        <v>0</v>
      </c>
      <c r="AH862">
        <f>1000*DX862*AU862*(DT862-DU862)/(100*DL862*(1000-AU862*DT862))</f>
        <v>0</v>
      </c>
      <c r="AI862">
        <f>(AJ862 - AK862 - DY862*1E3/(8.314*(EA862+273.15)) * AM862/DX862 * AL862) * DX862/(100*DL862) * (1000 - DU862)/1000</f>
        <v>0</v>
      </c>
      <c r="AJ862">
        <v>1309.74566609251</v>
      </c>
      <c r="AK862">
        <v>1274.45381818182</v>
      </c>
      <c r="AL862">
        <v>3.17047799566185</v>
      </c>
      <c r="AM862">
        <v>65.5647914512343</v>
      </c>
      <c r="AN862">
        <f>(AP862 - AO862 + DY862*1E3/(8.314*(EA862+273.15)) * AR862/DX862 * AQ862) * DX862/(100*DL862) * 1000/(1000 - AP862)</f>
        <v>0</v>
      </c>
      <c r="AO862">
        <v>25.7885072946792</v>
      </c>
      <c r="AP862">
        <v>44.7069587878788</v>
      </c>
      <c r="AQ862">
        <v>0.000941000118352843</v>
      </c>
      <c r="AR862">
        <v>111.014895509676</v>
      </c>
      <c r="AS862">
        <v>0</v>
      </c>
      <c r="AT862">
        <v>0</v>
      </c>
      <c r="AU862">
        <f>IF(AS862*$H$13&gt;=AW862,1.0,(AW862/(AW862-AS862*$H$13)))</f>
        <v>0</v>
      </c>
      <c r="AV862">
        <f>(AU862-1)*100</f>
        <v>0</v>
      </c>
      <c r="AW862">
        <f>MAX(0,($B$13+$C$13*EF862)/(1+$D$13*EF862)*DY862/(EA862+273)*$E$13)</f>
        <v>0</v>
      </c>
      <c r="AX862" t="s">
        <v>437</v>
      </c>
      <c r="AY862" t="s">
        <v>437</v>
      </c>
      <c r="AZ862">
        <v>0</v>
      </c>
      <c r="BA862">
        <v>0</v>
      </c>
      <c r="BB862">
        <f>1-AZ862/BA862</f>
        <v>0</v>
      </c>
      <c r="BC862">
        <v>0</v>
      </c>
      <c r="BD862" t="s">
        <v>437</v>
      </c>
      <c r="BE862" t="s">
        <v>437</v>
      </c>
      <c r="BF862">
        <v>0</v>
      </c>
      <c r="BG862">
        <v>0</v>
      </c>
      <c r="BH862">
        <f>1-BF862/BG862</f>
        <v>0</v>
      </c>
      <c r="BI862">
        <v>0.5</v>
      </c>
      <c r="BJ862">
        <f>DI862</f>
        <v>0</v>
      </c>
      <c r="BK862">
        <f>L862</f>
        <v>0</v>
      </c>
      <c r="BL862">
        <f>BH862*BI862*BJ862</f>
        <v>0</v>
      </c>
      <c r="BM862">
        <f>(BK862-BC862)/BJ862</f>
        <v>0</v>
      </c>
      <c r="BN862">
        <f>(BA862-BG862)/BG862</f>
        <v>0</v>
      </c>
      <c r="BO862">
        <f>AZ862/(BB862+AZ862/BG862)</f>
        <v>0</v>
      </c>
      <c r="BP862" t="s">
        <v>437</v>
      </c>
      <c r="BQ862">
        <v>0</v>
      </c>
      <c r="BR862">
        <f>IF(BQ862&lt;&gt;0, BQ862, BO862)</f>
        <v>0</v>
      </c>
      <c r="BS862">
        <f>1-BR862/BG862</f>
        <v>0</v>
      </c>
      <c r="BT862">
        <f>(BG862-BF862)/(BG862-BR862)</f>
        <v>0</v>
      </c>
      <c r="BU862">
        <f>(BA862-BG862)/(BA862-BR862)</f>
        <v>0</v>
      </c>
      <c r="BV862">
        <f>(BG862-BF862)/(BG862-AZ862)</f>
        <v>0</v>
      </c>
      <c r="BW862">
        <f>(BA862-BG862)/(BA862-AZ862)</f>
        <v>0</v>
      </c>
      <c r="BX862">
        <f>(BT862*BR862/BF862)</f>
        <v>0</v>
      </c>
      <c r="BY862">
        <f>(1-BX862)</f>
        <v>0</v>
      </c>
      <c r="DH862">
        <f>$B$11*EG862+$C$11*EH862+$F$11*ES862*(1-EV862)</f>
        <v>0</v>
      </c>
      <c r="DI862">
        <f>DH862*DJ862</f>
        <v>0</v>
      </c>
      <c r="DJ862">
        <f>($B$11*$D$9+$C$11*$D$9+$F$11*((FF862+EX862)/MAX(FF862+EX862+FG862, 0.1)*$I$9+FG862/MAX(FF862+EX862+FG862, 0.1)*$J$9))/($B$11+$C$11+$F$11)</f>
        <v>0</v>
      </c>
      <c r="DK862">
        <f>($B$11*$K$9+$C$11*$K$9+$F$11*((FF862+EX862)/MAX(FF862+EX862+FG862, 0.1)*$P$9+FG862/MAX(FF862+EX862+FG862, 0.1)*$Q$9))/($B$11+$C$11+$F$11)</f>
        <v>0</v>
      </c>
      <c r="DL862">
        <v>6</v>
      </c>
      <c r="DM862">
        <v>0.5</v>
      </c>
      <c r="DN862" t="s">
        <v>438</v>
      </c>
      <c r="DO862">
        <v>2</v>
      </c>
      <c r="DP862" t="b">
        <v>1</v>
      </c>
      <c r="DQ862">
        <v>1761422215.84615</v>
      </c>
      <c r="DR862">
        <v>1194.97846153846</v>
      </c>
      <c r="DS862">
        <v>1260.82692307692</v>
      </c>
      <c r="DT862">
        <v>44.7265538461538</v>
      </c>
      <c r="DU862">
        <v>25.7874615384615</v>
      </c>
      <c r="DV862">
        <v>1193.88076923077</v>
      </c>
      <c r="DW862">
        <v>44.7706692307692</v>
      </c>
      <c r="DX862">
        <v>500.027615384615</v>
      </c>
      <c r="DY862">
        <v>90.2055615384615</v>
      </c>
      <c r="DZ862">
        <v>0.0364498076923077</v>
      </c>
      <c r="EA862">
        <v>43.9312846153846</v>
      </c>
      <c r="EB862">
        <v>42.0257076923077</v>
      </c>
      <c r="EC862">
        <v>999.9</v>
      </c>
      <c r="ED862">
        <v>0</v>
      </c>
      <c r="EE862">
        <v>0</v>
      </c>
      <c r="EF862">
        <v>10005.7169230769</v>
      </c>
      <c r="EG862">
        <v>0</v>
      </c>
      <c r="EH862">
        <v>1260.27230769231</v>
      </c>
      <c r="EI862">
        <v>-65.8488</v>
      </c>
      <c r="EJ862">
        <v>1250.92769230769</v>
      </c>
      <c r="EK862">
        <v>1294.20153846154</v>
      </c>
      <c r="EL862">
        <v>18.9390923076923</v>
      </c>
      <c r="EM862">
        <v>1260.82692307692</v>
      </c>
      <c r="EN862">
        <v>25.7874615384615</v>
      </c>
      <c r="EO862">
        <v>4.03458307692308</v>
      </c>
      <c r="EP862">
        <v>2.32617230769231</v>
      </c>
      <c r="EQ862">
        <v>29.0549692307692</v>
      </c>
      <c r="ER862">
        <v>19.8588076923077</v>
      </c>
      <c r="ES862">
        <v>1199.98692307692</v>
      </c>
      <c r="ET862">
        <v>0.967001461538462</v>
      </c>
      <c r="EU862">
        <v>0.0329984615384615</v>
      </c>
      <c r="EV862">
        <v>0</v>
      </c>
      <c r="EW862">
        <v>1182.87615384615</v>
      </c>
      <c r="EX862">
        <v>5.00059</v>
      </c>
      <c r="EY862">
        <v>15097.1076923077</v>
      </c>
      <c r="EZ862">
        <v>10358.6</v>
      </c>
      <c r="FA862">
        <v>58.5190769230769</v>
      </c>
      <c r="FB862">
        <v>59.9612307692308</v>
      </c>
      <c r="FC862">
        <v>58.625</v>
      </c>
      <c r="FD862">
        <v>59.6536153846154</v>
      </c>
      <c r="FE862">
        <v>59.5959230769231</v>
      </c>
      <c r="FF862">
        <v>1155.55692307692</v>
      </c>
      <c r="FG862">
        <v>39.43</v>
      </c>
      <c r="FH862">
        <v>0</v>
      </c>
      <c r="FI862">
        <v>1761422184.1</v>
      </c>
      <c r="FJ862">
        <v>0</v>
      </c>
      <c r="FK862">
        <v>1182.86884615385</v>
      </c>
      <c r="FL862">
        <v>3.57025640605429</v>
      </c>
      <c r="FM862">
        <v>67.4974358930855</v>
      </c>
      <c r="FN862">
        <v>15097.45</v>
      </c>
      <c r="FO862">
        <v>15</v>
      </c>
      <c r="FP862">
        <v>0</v>
      </c>
      <c r="FQ862" t="s">
        <v>439</v>
      </c>
      <c r="FR862">
        <v>0</v>
      </c>
      <c r="FS862">
        <v>0</v>
      </c>
      <c r="FT862">
        <v>0</v>
      </c>
      <c r="FU862">
        <v>0</v>
      </c>
      <c r="FV862">
        <v>0</v>
      </c>
      <c r="FW862">
        <v>0</v>
      </c>
      <c r="FX862">
        <v>0</v>
      </c>
      <c r="FY862">
        <v>0</v>
      </c>
      <c r="FZ862">
        <v>0</v>
      </c>
      <c r="GA862">
        <v>0</v>
      </c>
      <c r="GB862">
        <v>0</v>
      </c>
      <c r="GC862">
        <v>-65.693695</v>
      </c>
      <c r="GD862">
        <v>-1.09433233082713</v>
      </c>
      <c r="GE862">
        <v>0.547032028746945</v>
      </c>
      <c r="GF862">
        <v>0</v>
      </c>
      <c r="GG862">
        <v>1182.68647058824</v>
      </c>
      <c r="GH862">
        <v>3.26844919610795</v>
      </c>
      <c r="GI862">
        <v>0.356815015123108</v>
      </c>
      <c r="GJ862">
        <v>-1</v>
      </c>
      <c r="GK862">
        <v>18.948215</v>
      </c>
      <c r="GL862">
        <v>-0.246663157894736</v>
      </c>
      <c r="GM862">
        <v>0.0241015824169285</v>
      </c>
      <c r="GN862">
        <v>0</v>
      </c>
      <c r="GO862">
        <v>0</v>
      </c>
      <c r="GP862">
        <v>2</v>
      </c>
      <c r="GQ862" t="s">
        <v>473</v>
      </c>
      <c r="GR862">
        <v>3.12804</v>
      </c>
      <c r="GS862">
        <v>2.7144</v>
      </c>
      <c r="GT862">
        <v>0.179777</v>
      </c>
      <c r="GU862">
        <v>0.185567</v>
      </c>
      <c r="GV862">
        <v>0.152875</v>
      </c>
      <c r="GW862">
        <v>0.103683</v>
      </c>
      <c r="GX862">
        <v>29642.2</v>
      </c>
      <c r="GY862">
        <v>31171.6</v>
      </c>
      <c r="GZ862">
        <v>32821.7</v>
      </c>
      <c r="HA862">
        <v>34783.3</v>
      </c>
      <c r="HB862">
        <v>39754.9</v>
      </c>
      <c r="HC862">
        <v>44946.2</v>
      </c>
      <c r="HD862">
        <v>51527.9</v>
      </c>
      <c r="HE862">
        <v>55760.6</v>
      </c>
      <c r="HF862">
        <v>1.71693</v>
      </c>
      <c r="HG862">
        <v>1.56885</v>
      </c>
      <c r="HH862">
        <v>-0.12726</v>
      </c>
      <c r="HI862">
        <v>0</v>
      </c>
      <c r="HJ862">
        <v>44.0368</v>
      </c>
      <c r="HK862">
        <v>999.9</v>
      </c>
      <c r="HL862">
        <v>55.555</v>
      </c>
      <c r="HM862">
        <v>30.393</v>
      </c>
      <c r="HN862">
        <v>26.8359</v>
      </c>
      <c r="HO862">
        <v>60.6499</v>
      </c>
      <c r="HP862">
        <v>41.2821</v>
      </c>
      <c r="HQ862">
        <v>1</v>
      </c>
      <c r="HR862">
        <v>2.00538</v>
      </c>
      <c r="HS862">
        <v>4.96098</v>
      </c>
      <c r="HT862">
        <v>20.0552</v>
      </c>
      <c r="HU862">
        <v>5.18659</v>
      </c>
      <c r="HV862">
        <v>12.0159</v>
      </c>
      <c r="HW862">
        <v>4.97065</v>
      </c>
      <c r="HX862">
        <v>3.29497</v>
      </c>
      <c r="HY862">
        <v>9999</v>
      </c>
      <c r="HZ862">
        <v>9999</v>
      </c>
      <c r="IA862">
        <v>999.9</v>
      </c>
      <c r="IB862">
        <v>9999</v>
      </c>
      <c r="IC862">
        <v>1.86325</v>
      </c>
      <c r="ID862">
        <v>1.86813</v>
      </c>
      <c r="IE862">
        <v>1.86784</v>
      </c>
      <c r="IF862">
        <v>1.86905</v>
      </c>
      <c r="IG862">
        <v>1.86981</v>
      </c>
      <c r="IH862">
        <v>1.86587</v>
      </c>
      <c r="II862">
        <v>1.86692</v>
      </c>
      <c r="IJ862">
        <v>1.8684</v>
      </c>
      <c r="IK862">
        <v>5</v>
      </c>
      <c r="IL862">
        <v>0</v>
      </c>
      <c r="IM862">
        <v>0</v>
      </c>
      <c r="IN862">
        <v>0</v>
      </c>
      <c r="IO862" t="s">
        <v>441</v>
      </c>
      <c r="IP862" t="s">
        <v>442</v>
      </c>
      <c r="IQ862" t="s">
        <v>443</v>
      </c>
      <c r="IR862" t="s">
        <v>443</v>
      </c>
      <c r="IS862" t="s">
        <v>443</v>
      </c>
      <c r="IT862" t="s">
        <v>443</v>
      </c>
      <c r="IU862">
        <v>0</v>
      </c>
      <c r="IV862">
        <v>100</v>
      </c>
      <c r="IW862">
        <v>100</v>
      </c>
      <c r="IX862">
        <v>1.1</v>
      </c>
      <c r="IY862">
        <v>-0.0441</v>
      </c>
      <c r="IZ862">
        <v>1.09748391826392</v>
      </c>
      <c r="JA862">
        <v>0</v>
      </c>
      <c r="JB862">
        <v>0</v>
      </c>
      <c r="JC862">
        <v>0</v>
      </c>
      <c r="JD862">
        <v>-0.0441141096964596</v>
      </c>
      <c r="JE862">
        <v>0</v>
      </c>
      <c r="JF862">
        <v>0</v>
      </c>
      <c r="JG862">
        <v>0</v>
      </c>
      <c r="JH862">
        <v>5</v>
      </c>
      <c r="JI862">
        <v>2273</v>
      </c>
      <c r="JJ862">
        <v>0</v>
      </c>
      <c r="JK862">
        <v>25</v>
      </c>
      <c r="JL862">
        <v>29357037.1</v>
      </c>
      <c r="JM862">
        <v>29357037.1</v>
      </c>
      <c r="JN862">
        <v>2.52197</v>
      </c>
      <c r="JO862">
        <v>2.61108</v>
      </c>
      <c r="JP862">
        <v>1.54785</v>
      </c>
      <c r="JQ862">
        <v>2.31445</v>
      </c>
      <c r="JR862">
        <v>1.64673</v>
      </c>
      <c r="JS862">
        <v>2.28516</v>
      </c>
      <c r="JT862">
        <v>34.3042</v>
      </c>
      <c r="JU862">
        <v>24.1663</v>
      </c>
      <c r="JV862">
        <v>18</v>
      </c>
      <c r="JW862">
        <v>496.774</v>
      </c>
      <c r="JX862">
        <v>390.965</v>
      </c>
      <c r="JY862">
        <v>37.9548</v>
      </c>
      <c r="JZ862">
        <v>50.0532</v>
      </c>
      <c r="KA862">
        <v>30.002</v>
      </c>
      <c r="KB862">
        <v>49.5696</v>
      </c>
      <c r="KC862">
        <v>49.4265</v>
      </c>
      <c r="KD862">
        <v>50.4794</v>
      </c>
      <c r="KE862">
        <v>0</v>
      </c>
      <c r="KF862">
        <v>100</v>
      </c>
      <c r="KG862">
        <v>37.9434</v>
      </c>
      <c r="KH862">
        <v>1306.39</v>
      </c>
      <c r="KI862">
        <v>26.2864</v>
      </c>
      <c r="KJ862">
        <v>93.4353</v>
      </c>
      <c r="KK862">
        <v>90.239</v>
      </c>
    </row>
    <row r="863" spans="1:297">
      <c r="A863">
        <v>847</v>
      </c>
      <c r="B863">
        <v>1761422229</v>
      </c>
      <c r="C863">
        <v>14048</v>
      </c>
      <c r="D863" t="s">
        <v>2144</v>
      </c>
      <c r="E863" t="s">
        <v>2145</v>
      </c>
      <c r="F863">
        <v>5</v>
      </c>
      <c r="G863" t="s">
        <v>1989</v>
      </c>
      <c r="H863" t="s">
        <v>436</v>
      </c>
      <c r="I863">
        <v>1761422220.84615</v>
      </c>
      <c r="J863">
        <f>(K863)/1000</f>
        <v>0</v>
      </c>
      <c r="K863">
        <f>IF(DP863, AN863, AH863)</f>
        <v>0</v>
      </c>
      <c r="L863">
        <f>IF(DP863, AI863, AG863)</f>
        <v>0</v>
      </c>
      <c r="M863">
        <f>DR863 - IF(AU863&gt;1, L863*DL863*100.0/(AW863), 0)</f>
        <v>0</v>
      </c>
      <c r="N863">
        <f>((T863-J863/2)*M863-L863)/(T863+J863/2)</f>
        <v>0</v>
      </c>
      <c r="O863">
        <f>N863*(DY863+DZ863)/1000.0</f>
        <v>0</v>
      </c>
      <c r="P863">
        <f>(DR863 - IF(AU863&gt;1, L863*DL863*100.0/(AW863), 0))*(DY863+DZ863)/1000.0</f>
        <v>0</v>
      </c>
      <c r="Q863">
        <f>2.0/((1/S863-1/R863)+SIGN(S863)*SQRT((1/S863-1/R863)*(1/S863-1/R863) + 4*DM863/((DM863+1)*(DM863+1))*(2*1/S863*1/R863-1/R863*1/R863)))</f>
        <v>0</v>
      </c>
      <c r="R863">
        <f>IF(LEFT(DN863,1)&lt;&gt;"0",IF(LEFT(DN863,1)="1",3.0,DO863),$D$5+$E$5*(EF863*DY863/($K$5*1000))+$F$5*(EF863*DY863/($K$5*1000))*MAX(MIN(DL863,$J$5),$I$5)*MAX(MIN(DL863,$J$5),$I$5)+$G$5*MAX(MIN(DL863,$J$5),$I$5)*(EF863*DY863/($K$5*1000))+$H$5*(EF863*DY863/($K$5*1000))*(EF863*DY863/($K$5*1000)))</f>
        <v>0</v>
      </c>
      <c r="S863">
        <f>J863*(1000-(1000*0.61365*exp(17.502*W863/(240.97+W863))/(DY863+DZ863)+DT863)/2)/(1000*0.61365*exp(17.502*W863/(240.97+W863))/(DY863+DZ863)-DT863)</f>
        <v>0</v>
      </c>
      <c r="T863">
        <f>1/((DM863+1)/(Q863/1.6)+1/(R863/1.37)) + DM863/((DM863+1)/(Q863/1.6) + DM863/(R863/1.37))</f>
        <v>0</v>
      </c>
      <c r="U863">
        <f>(DH863*DK863)</f>
        <v>0</v>
      </c>
      <c r="V863">
        <f>(EA863+(U863+2*0.95*5.67E-8*(((EA863+$B$7)+273)^4-(EA863+273)^4)-44100*J863)/(1.84*29.3*R863+8*0.95*5.67E-8*(EA863+273)^3))</f>
        <v>0</v>
      </c>
      <c r="W863">
        <f>($C$7*EB863+$D$7*EC863+$E$7*V863)</f>
        <v>0</v>
      </c>
      <c r="X863">
        <f>0.61365*exp(17.502*W863/(240.97+W863))</f>
        <v>0</v>
      </c>
      <c r="Y863">
        <f>(Z863/AA863*100)</f>
        <v>0</v>
      </c>
      <c r="Z863">
        <f>DT863*(DY863+DZ863)/1000</f>
        <v>0</v>
      </c>
      <c r="AA863">
        <f>0.61365*exp(17.502*EA863/(240.97+EA863))</f>
        <v>0</v>
      </c>
      <c r="AB863">
        <f>(X863-DT863*(DY863+DZ863)/1000)</f>
        <v>0</v>
      </c>
      <c r="AC863">
        <f>(-J863*44100)</f>
        <v>0</v>
      </c>
      <c r="AD863">
        <f>2*29.3*R863*0.92*(EA863-W863)</f>
        <v>0</v>
      </c>
      <c r="AE863">
        <f>2*0.95*5.67E-8*(((EA863+$B$7)+273)^4-(W863+273)^4)</f>
        <v>0</v>
      </c>
      <c r="AF863">
        <f>U863+AE863+AC863+AD863</f>
        <v>0</v>
      </c>
      <c r="AG863">
        <f>DX863*AU863*(DS863-DR863*(1000-AU863*DU863)/(1000-AU863*DT863))/(100*DL863)</f>
        <v>0</v>
      </c>
      <c r="AH863">
        <f>1000*DX863*AU863*(DT863-DU863)/(100*DL863*(1000-AU863*DT863))</f>
        <v>0</v>
      </c>
      <c r="AI863">
        <f>(AJ863 - AK863 - DY863*1E3/(8.314*(EA863+273.15)) * AM863/DX863 * AL863) * DX863/(100*DL863) * (1000 - DU863)/1000</f>
        <v>0</v>
      </c>
      <c r="AJ863">
        <v>1327.87621625795</v>
      </c>
      <c r="AK863">
        <v>1291.76733333333</v>
      </c>
      <c r="AL863">
        <v>3.49410092523251</v>
      </c>
      <c r="AM863">
        <v>65.5647914512343</v>
      </c>
      <c r="AN863">
        <f>(AP863 - AO863 + DY863*1E3/(8.314*(EA863+273.15)) * AR863/DX863 * AQ863) * DX863/(100*DL863) * 1000/(1000 - AP863)</f>
        <v>0</v>
      </c>
      <c r="AO863">
        <v>25.7903190530877</v>
      </c>
      <c r="AP863">
        <v>44.6678836363636</v>
      </c>
      <c r="AQ863">
        <v>-0.00995790937011185</v>
      </c>
      <c r="AR863">
        <v>111.014895509676</v>
      </c>
      <c r="AS863">
        <v>0</v>
      </c>
      <c r="AT863">
        <v>0</v>
      </c>
      <c r="AU863">
        <f>IF(AS863*$H$13&gt;=AW863,1.0,(AW863/(AW863-AS863*$H$13)))</f>
        <v>0</v>
      </c>
      <c r="AV863">
        <f>(AU863-1)*100</f>
        <v>0</v>
      </c>
      <c r="AW863">
        <f>MAX(0,($B$13+$C$13*EF863)/(1+$D$13*EF863)*DY863/(EA863+273)*$E$13)</f>
        <v>0</v>
      </c>
      <c r="AX863" t="s">
        <v>437</v>
      </c>
      <c r="AY863" t="s">
        <v>437</v>
      </c>
      <c r="AZ863">
        <v>0</v>
      </c>
      <c r="BA863">
        <v>0</v>
      </c>
      <c r="BB863">
        <f>1-AZ863/BA863</f>
        <v>0</v>
      </c>
      <c r="BC863">
        <v>0</v>
      </c>
      <c r="BD863" t="s">
        <v>437</v>
      </c>
      <c r="BE863" t="s">
        <v>437</v>
      </c>
      <c r="BF863">
        <v>0</v>
      </c>
      <c r="BG863">
        <v>0</v>
      </c>
      <c r="BH863">
        <f>1-BF863/BG863</f>
        <v>0</v>
      </c>
      <c r="BI863">
        <v>0.5</v>
      </c>
      <c r="BJ863">
        <f>DI863</f>
        <v>0</v>
      </c>
      <c r="BK863">
        <f>L863</f>
        <v>0</v>
      </c>
      <c r="BL863">
        <f>BH863*BI863*BJ863</f>
        <v>0</v>
      </c>
      <c r="BM863">
        <f>(BK863-BC863)/BJ863</f>
        <v>0</v>
      </c>
      <c r="BN863">
        <f>(BA863-BG863)/BG863</f>
        <v>0</v>
      </c>
      <c r="BO863">
        <f>AZ863/(BB863+AZ863/BG863)</f>
        <v>0</v>
      </c>
      <c r="BP863" t="s">
        <v>437</v>
      </c>
      <c r="BQ863">
        <v>0</v>
      </c>
      <c r="BR863">
        <f>IF(BQ863&lt;&gt;0, BQ863, BO863)</f>
        <v>0</v>
      </c>
      <c r="BS863">
        <f>1-BR863/BG863</f>
        <v>0</v>
      </c>
      <c r="BT863">
        <f>(BG863-BF863)/(BG863-BR863)</f>
        <v>0</v>
      </c>
      <c r="BU863">
        <f>(BA863-BG863)/(BA863-BR863)</f>
        <v>0</v>
      </c>
      <c r="BV863">
        <f>(BG863-BF863)/(BG863-AZ863)</f>
        <v>0</v>
      </c>
      <c r="BW863">
        <f>(BA863-BG863)/(BA863-AZ863)</f>
        <v>0</v>
      </c>
      <c r="BX863">
        <f>(BT863*BR863/BF863)</f>
        <v>0</v>
      </c>
      <c r="BY863">
        <f>(1-BX863)</f>
        <v>0</v>
      </c>
      <c r="DH863">
        <f>$B$11*EG863+$C$11*EH863+$F$11*ES863*(1-EV863)</f>
        <v>0</v>
      </c>
      <c r="DI863">
        <f>DH863*DJ863</f>
        <v>0</v>
      </c>
      <c r="DJ863">
        <f>($B$11*$D$9+$C$11*$D$9+$F$11*((FF863+EX863)/MAX(FF863+EX863+FG863, 0.1)*$I$9+FG863/MAX(FF863+EX863+FG863, 0.1)*$J$9))/($B$11+$C$11+$F$11)</f>
        <v>0</v>
      </c>
      <c r="DK863">
        <f>($B$11*$K$9+$C$11*$K$9+$F$11*((FF863+EX863)/MAX(FF863+EX863+FG863, 0.1)*$P$9+FG863/MAX(FF863+EX863+FG863, 0.1)*$Q$9))/($B$11+$C$11+$F$11)</f>
        <v>0</v>
      </c>
      <c r="DL863">
        <v>6</v>
      </c>
      <c r="DM863">
        <v>0.5</v>
      </c>
      <c r="DN863" t="s">
        <v>438</v>
      </c>
      <c r="DO863">
        <v>2</v>
      </c>
      <c r="DP863" t="b">
        <v>1</v>
      </c>
      <c r="DQ863">
        <v>1761422220.84615</v>
      </c>
      <c r="DR863">
        <v>1210.98461538462</v>
      </c>
      <c r="DS863">
        <v>1277.28076923077</v>
      </c>
      <c r="DT863">
        <v>44.7062846153846</v>
      </c>
      <c r="DU863">
        <v>25.7886846153846</v>
      </c>
      <c r="DV863">
        <v>1209.88615384615</v>
      </c>
      <c r="DW863">
        <v>44.7504076923077</v>
      </c>
      <c r="DX863">
        <v>500.015769230769</v>
      </c>
      <c r="DY863">
        <v>90.2048846153846</v>
      </c>
      <c r="DZ863">
        <v>0.0364552</v>
      </c>
      <c r="EA863">
        <v>43.9215769230769</v>
      </c>
      <c r="EB863">
        <v>42.0227846153846</v>
      </c>
      <c r="EC863">
        <v>999.9</v>
      </c>
      <c r="ED863">
        <v>0</v>
      </c>
      <c r="EE863">
        <v>0</v>
      </c>
      <c r="EF863">
        <v>10005.3753846154</v>
      </c>
      <c r="EG863">
        <v>0</v>
      </c>
      <c r="EH863">
        <v>1260.24461538462</v>
      </c>
      <c r="EI863">
        <v>-66.2967692307692</v>
      </c>
      <c r="EJ863">
        <v>1267.65615384615</v>
      </c>
      <c r="EK863">
        <v>1311.09307692308</v>
      </c>
      <c r="EL863">
        <v>18.9175923076923</v>
      </c>
      <c r="EM863">
        <v>1277.28076923077</v>
      </c>
      <c r="EN863">
        <v>25.7886846153846</v>
      </c>
      <c r="EO863">
        <v>4.03272461538462</v>
      </c>
      <c r="EP863">
        <v>2.32626538461539</v>
      </c>
      <c r="EQ863">
        <v>29.047</v>
      </c>
      <c r="ER863">
        <v>19.8594615384615</v>
      </c>
      <c r="ES863">
        <v>1200.01076923077</v>
      </c>
      <c r="ET863">
        <v>0.967002076923077</v>
      </c>
      <c r="EU863">
        <v>0.0329978307692308</v>
      </c>
      <c r="EV863">
        <v>0</v>
      </c>
      <c r="EW863">
        <v>1183.18153846154</v>
      </c>
      <c r="EX863">
        <v>5.00059</v>
      </c>
      <c r="EY863">
        <v>15103.5076923077</v>
      </c>
      <c r="EZ863">
        <v>10358.8153846154</v>
      </c>
      <c r="FA863">
        <v>58.5381538461539</v>
      </c>
      <c r="FB863">
        <v>59.9806153846154</v>
      </c>
      <c r="FC863">
        <v>58.6297692307692</v>
      </c>
      <c r="FD863">
        <v>59.6726923076923</v>
      </c>
      <c r="FE863">
        <v>59.6153076923077</v>
      </c>
      <c r="FF863">
        <v>1155.58076923077</v>
      </c>
      <c r="FG863">
        <v>39.43</v>
      </c>
      <c r="FH863">
        <v>0</v>
      </c>
      <c r="FI863">
        <v>1761422189.5</v>
      </c>
      <c r="FJ863">
        <v>0</v>
      </c>
      <c r="FK863">
        <v>1183.2444</v>
      </c>
      <c r="FL863">
        <v>4.63615383442067</v>
      </c>
      <c r="FM863">
        <v>68.7846152684363</v>
      </c>
      <c r="FN863">
        <v>15104.128</v>
      </c>
      <c r="FO863">
        <v>15</v>
      </c>
      <c r="FP863">
        <v>0</v>
      </c>
      <c r="FQ863" t="s">
        <v>439</v>
      </c>
      <c r="FR863">
        <v>0</v>
      </c>
      <c r="FS863">
        <v>0</v>
      </c>
      <c r="FT863">
        <v>0</v>
      </c>
      <c r="FU863">
        <v>0</v>
      </c>
      <c r="FV863">
        <v>0</v>
      </c>
      <c r="FW863">
        <v>0</v>
      </c>
      <c r="FX863">
        <v>0</v>
      </c>
      <c r="FY863">
        <v>0</v>
      </c>
      <c r="FZ863">
        <v>0</v>
      </c>
      <c r="GA863">
        <v>0</v>
      </c>
      <c r="GB863">
        <v>0</v>
      </c>
      <c r="GC863">
        <v>-66.1968047619048</v>
      </c>
      <c r="GD863">
        <v>-3.76645714285705</v>
      </c>
      <c r="GE863">
        <v>0.778744209166693</v>
      </c>
      <c r="GF863">
        <v>0</v>
      </c>
      <c r="GG863">
        <v>1183.00117647059</v>
      </c>
      <c r="GH863">
        <v>3.9095492712251</v>
      </c>
      <c r="GI863">
        <v>0.430702331395932</v>
      </c>
      <c r="GJ863">
        <v>-1</v>
      </c>
      <c r="GK863">
        <v>18.9293904761905</v>
      </c>
      <c r="GL863">
        <v>-0.248150649350666</v>
      </c>
      <c r="GM863">
        <v>0.0255572355752617</v>
      </c>
      <c r="GN863">
        <v>0</v>
      </c>
      <c r="GO863">
        <v>0</v>
      </c>
      <c r="GP863">
        <v>2</v>
      </c>
      <c r="GQ863" t="s">
        <v>473</v>
      </c>
      <c r="GR863">
        <v>3.12795</v>
      </c>
      <c r="GS863">
        <v>2.71437</v>
      </c>
      <c r="GT863">
        <v>0.181325</v>
      </c>
      <c r="GU863">
        <v>0.187032</v>
      </c>
      <c r="GV863">
        <v>0.152787</v>
      </c>
      <c r="GW863">
        <v>0.103687</v>
      </c>
      <c r="GX863">
        <v>29584.3</v>
      </c>
      <c r="GY863">
        <v>31113.8</v>
      </c>
      <c r="GZ863">
        <v>32820.1</v>
      </c>
      <c r="HA863">
        <v>34782</v>
      </c>
      <c r="HB863">
        <v>39757.3</v>
      </c>
      <c r="HC863">
        <v>44944.7</v>
      </c>
      <c r="HD863">
        <v>51525.7</v>
      </c>
      <c r="HE863">
        <v>55758.9</v>
      </c>
      <c r="HF863">
        <v>1.71642</v>
      </c>
      <c r="HG863">
        <v>1.56875</v>
      </c>
      <c r="HH863">
        <v>-0.126749</v>
      </c>
      <c r="HI863">
        <v>0</v>
      </c>
      <c r="HJ863">
        <v>44.0426</v>
      </c>
      <c r="HK863">
        <v>999.9</v>
      </c>
      <c r="HL863">
        <v>55.555</v>
      </c>
      <c r="HM863">
        <v>30.393</v>
      </c>
      <c r="HN863">
        <v>26.8382</v>
      </c>
      <c r="HO863">
        <v>60.4499</v>
      </c>
      <c r="HP863">
        <v>41.262</v>
      </c>
      <c r="HQ863">
        <v>1</v>
      </c>
      <c r="HR863">
        <v>2.00699</v>
      </c>
      <c r="HS863">
        <v>4.91755</v>
      </c>
      <c r="HT863">
        <v>20.0563</v>
      </c>
      <c r="HU863">
        <v>5.18674</v>
      </c>
      <c r="HV863">
        <v>12.0159</v>
      </c>
      <c r="HW863">
        <v>4.97045</v>
      </c>
      <c r="HX863">
        <v>3.29503</v>
      </c>
      <c r="HY863">
        <v>9999</v>
      </c>
      <c r="HZ863">
        <v>9999</v>
      </c>
      <c r="IA863">
        <v>999.9</v>
      </c>
      <c r="IB863">
        <v>9999</v>
      </c>
      <c r="IC863">
        <v>1.86325</v>
      </c>
      <c r="ID863">
        <v>1.8681</v>
      </c>
      <c r="IE863">
        <v>1.86784</v>
      </c>
      <c r="IF863">
        <v>1.86905</v>
      </c>
      <c r="IG863">
        <v>1.86981</v>
      </c>
      <c r="IH863">
        <v>1.86586</v>
      </c>
      <c r="II863">
        <v>1.86691</v>
      </c>
      <c r="IJ863">
        <v>1.8684</v>
      </c>
      <c r="IK863">
        <v>5</v>
      </c>
      <c r="IL863">
        <v>0</v>
      </c>
      <c r="IM863">
        <v>0</v>
      </c>
      <c r="IN863">
        <v>0</v>
      </c>
      <c r="IO863" t="s">
        <v>441</v>
      </c>
      <c r="IP863" t="s">
        <v>442</v>
      </c>
      <c r="IQ863" t="s">
        <v>443</v>
      </c>
      <c r="IR863" t="s">
        <v>443</v>
      </c>
      <c r="IS863" t="s">
        <v>443</v>
      </c>
      <c r="IT863" t="s">
        <v>443</v>
      </c>
      <c r="IU863">
        <v>0</v>
      </c>
      <c r="IV863">
        <v>100</v>
      </c>
      <c r="IW863">
        <v>100</v>
      </c>
      <c r="IX863">
        <v>1.1</v>
      </c>
      <c r="IY863">
        <v>-0.0441</v>
      </c>
      <c r="IZ863">
        <v>1.09748391826392</v>
      </c>
      <c r="JA863">
        <v>0</v>
      </c>
      <c r="JB863">
        <v>0</v>
      </c>
      <c r="JC863">
        <v>0</v>
      </c>
      <c r="JD863">
        <v>-0.0441141096964596</v>
      </c>
      <c r="JE863">
        <v>0</v>
      </c>
      <c r="JF863">
        <v>0</v>
      </c>
      <c r="JG863">
        <v>0</v>
      </c>
      <c r="JH863">
        <v>5</v>
      </c>
      <c r="JI863">
        <v>2273</v>
      </c>
      <c r="JJ863">
        <v>0</v>
      </c>
      <c r="JK863">
        <v>25</v>
      </c>
      <c r="JL863">
        <v>29357037.1</v>
      </c>
      <c r="JM863">
        <v>29357037.1</v>
      </c>
      <c r="JN863">
        <v>2.54883</v>
      </c>
      <c r="JO863">
        <v>2.60132</v>
      </c>
      <c r="JP863">
        <v>1.54785</v>
      </c>
      <c r="JQ863">
        <v>2.31445</v>
      </c>
      <c r="JR863">
        <v>1.64551</v>
      </c>
      <c r="JS863">
        <v>2.38403</v>
      </c>
      <c r="JT863">
        <v>34.3042</v>
      </c>
      <c r="JU863">
        <v>24.1663</v>
      </c>
      <c r="JV863">
        <v>18</v>
      </c>
      <c r="JW863">
        <v>496.481</v>
      </c>
      <c r="JX863">
        <v>390.958</v>
      </c>
      <c r="JY863">
        <v>37.9284</v>
      </c>
      <c r="JZ863">
        <v>50.0712</v>
      </c>
      <c r="KA863">
        <v>30.0017</v>
      </c>
      <c r="KB863">
        <v>49.5814</v>
      </c>
      <c r="KC863">
        <v>49.438</v>
      </c>
      <c r="KD863">
        <v>51.0107</v>
      </c>
      <c r="KE863">
        <v>0</v>
      </c>
      <c r="KF863">
        <v>100</v>
      </c>
      <c r="KG863">
        <v>37.9295</v>
      </c>
      <c r="KH863">
        <v>1326.6</v>
      </c>
      <c r="KI863">
        <v>26.2864</v>
      </c>
      <c r="KJ863">
        <v>93.431</v>
      </c>
      <c r="KK863">
        <v>90.2359</v>
      </c>
    </row>
    <row r="864" spans="1:297">
      <c r="A864">
        <v>848</v>
      </c>
      <c r="B864">
        <v>1761422234</v>
      </c>
      <c r="C864">
        <v>14053</v>
      </c>
      <c r="D864" t="s">
        <v>2146</v>
      </c>
      <c r="E864" t="s">
        <v>2147</v>
      </c>
      <c r="F864">
        <v>5</v>
      </c>
      <c r="G864" t="s">
        <v>1989</v>
      </c>
      <c r="H864" t="s">
        <v>436</v>
      </c>
      <c r="I864">
        <v>1761422225.84615</v>
      </c>
      <c r="J864">
        <f>(K864)/1000</f>
        <v>0</v>
      </c>
      <c r="K864">
        <f>IF(DP864, AN864, AH864)</f>
        <v>0</v>
      </c>
      <c r="L864">
        <f>IF(DP864, AI864, AG864)</f>
        <v>0</v>
      </c>
      <c r="M864">
        <f>DR864 - IF(AU864&gt;1, L864*DL864*100.0/(AW864), 0)</f>
        <v>0</v>
      </c>
      <c r="N864">
        <f>((T864-J864/2)*M864-L864)/(T864+J864/2)</f>
        <v>0</v>
      </c>
      <c r="O864">
        <f>N864*(DY864+DZ864)/1000.0</f>
        <v>0</v>
      </c>
      <c r="P864">
        <f>(DR864 - IF(AU864&gt;1, L864*DL864*100.0/(AW864), 0))*(DY864+DZ864)/1000.0</f>
        <v>0</v>
      </c>
      <c r="Q864">
        <f>2.0/((1/S864-1/R864)+SIGN(S864)*SQRT((1/S864-1/R864)*(1/S864-1/R864) + 4*DM864/((DM864+1)*(DM864+1))*(2*1/S864*1/R864-1/R864*1/R864)))</f>
        <v>0</v>
      </c>
      <c r="R864">
        <f>IF(LEFT(DN864,1)&lt;&gt;"0",IF(LEFT(DN864,1)="1",3.0,DO864),$D$5+$E$5*(EF864*DY864/($K$5*1000))+$F$5*(EF864*DY864/($K$5*1000))*MAX(MIN(DL864,$J$5),$I$5)*MAX(MIN(DL864,$J$5),$I$5)+$G$5*MAX(MIN(DL864,$J$5),$I$5)*(EF864*DY864/($K$5*1000))+$H$5*(EF864*DY864/($K$5*1000))*(EF864*DY864/($K$5*1000)))</f>
        <v>0</v>
      </c>
      <c r="S864">
        <f>J864*(1000-(1000*0.61365*exp(17.502*W864/(240.97+W864))/(DY864+DZ864)+DT864)/2)/(1000*0.61365*exp(17.502*W864/(240.97+W864))/(DY864+DZ864)-DT864)</f>
        <v>0</v>
      </c>
      <c r="T864">
        <f>1/((DM864+1)/(Q864/1.6)+1/(R864/1.37)) + DM864/((DM864+1)/(Q864/1.6) + DM864/(R864/1.37))</f>
        <v>0</v>
      </c>
      <c r="U864">
        <f>(DH864*DK864)</f>
        <v>0</v>
      </c>
      <c r="V864">
        <f>(EA864+(U864+2*0.95*5.67E-8*(((EA864+$B$7)+273)^4-(EA864+273)^4)-44100*J864)/(1.84*29.3*R864+8*0.95*5.67E-8*(EA864+273)^3))</f>
        <v>0</v>
      </c>
      <c r="W864">
        <f>($C$7*EB864+$D$7*EC864+$E$7*V864)</f>
        <v>0</v>
      </c>
      <c r="X864">
        <f>0.61365*exp(17.502*W864/(240.97+W864))</f>
        <v>0</v>
      </c>
      <c r="Y864">
        <f>(Z864/AA864*100)</f>
        <v>0</v>
      </c>
      <c r="Z864">
        <f>DT864*(DY864+DZ864)/1000</f>
        <v>0</v>
      </c>
      <c r="AA864">
        <f>0.61365*exp(17.502*EA864/(240.97+EA864))</f>
        <v>0</v>
      </c>
      <c r="AB864">
        <f>(X864-DT864*(DY864+DZ864)/1000)</f>
        <v>0</v>
      </c>
      <c r="AC864">
        <f>(-J864*44100)</f>
        <v>0</v>
      </c>
      <c r="AD864">
        <f>2*29.3*R864*0.92*(EA864-W864)</f>
        <v>0</v>
      </c>
      <c r="AE864">
        <f>2*0.95*5.67E-8*(((EA864+$B$7)+273)^4-(W864+273)^4)</f>
        <v>0</v>
      </c>
      <c r="AF864">
        <f>U864+AE864+AC864+AD864</f>
        <v>0</v>
      </c>
      <c r="AG864">
        <f>DX864*AU864*(DS864-DR864*(1000-AU864*DU864)/(1000-AU864*DT864))/(100*DL864)</f>
        <v>0</v>
      </c>
      <c r="AH864">
        <f>1000*DX864*AU864*(DT864-DU864)/(100*DL864*(1000-AU864*DT864))</f>
        <v>0</v>
      </c>
      <c r="AI864">
        <f>(AJ864 - AK864 - DY864*1E3/(8.314*(EA864+273.15)) * AM864/DX864 * AL864) * DX864/(100*DL864) * (1000 - DU864)/1000</f>
        <v>0</v>
      </c>
      <c r="AJ864">
        <v>1344.24689417055</v>
      </c>
      <c r="AK864">
        <v>1308.30654545455</v>
      </c>
      <c r="AL864">
        <v>3.28262170620154</v>
      </c>
      <c r="AM864">
        <v>65.5647914512343</v>
      </c>
      <c r="AN864">
        <f>(AP864 - AO864 + DY864*1E3/(8.314*(EA864+273.15)) * AR864/DX864 * AQ864) * DX864/(100*DL864) * 1000/(1000 - AP864)</f>
        <v>0</v>
      </c>
      <c r="AO864">
        <v>25.7920137927016</v>
      </c>
      <c r="AP864">
        <v>44.6308818181818</v>
      </c>
      <c r="AQ864">
        <v>-0.0083637580129781</v>
      </c>
      <c r="AR864">
        <v>111.014895509676</v>
      </c>
      <c r="AS864">
        <v>0</v>
      </c>
      <c r="AT864">
        <v>0</v>
      </c>
      <c r="AU864">
        <f>IF(AS864*$H$13&gt;=AW864,1.0,(AW864/(AW864-AS864*$H$13)))</f>
        <v>0</v>
      </c>
      <c r="AV864">
        <f>(AU864-1)*100</f>
        <v>0</v>
      </c>
      <c r="AW864">
        <f>MAX(0,($B$13+$C$13*EF864)/(1+$D$13*EF864)*DY864/(EA864+273)*$E$13)</f>
        <v>0</v>
      </c>
      <c r="AX864" t="s">
        <v>437</v>
      </c>
      <c r="AY864" t="s">
        <v>437</v>
      </c>
      <c r="AZ864">
        <v>0</v>
      </c>
      <c r="BA864">
        <v>0</v>
      </c>
      <c r="BB864">
        <f>1-AZ864/BA864</f>
        <v>0</v>
      </c>
      <c r="BC864">
        <v>0</v>
      </c>
      <c r="BD864" t="s">
        <v>437</v>
      </c>
      <c r="BE864" t="s">
        <v>437</v>
      </c>
      <c r="BF864">
        <v>0</v>
      </c>
      <c r="BG864">
        <v>0</v>
      </c>
      <c r="BH864">
        <f>1-BF864/BG864</f>
        <v>0</v>
      </c>
      <c r="BI864">
        <v>0.5</v>
      </c>
      <c r="BJ864">
        <f>DI864</f>
        <v>0</v>
      </c>
      <c r="BK864">
        <f>L864</f>
        <v>0</v>
      </c>
      <c r="BL864">
        <f>BH864*BI864*BJ864</f>
        <v>0</v>
      </c>
      <c r="BM864">
        <f>(BK864-BC864)/BJ864</f>
        <v>0</v>
      </c>
      <c r="BN864">
        <f>(BA864-BG864)/BG864</f>
        <v>0</v>
      </c>
      <c r="BO864">
        <f>AZ864/(BB864+AZ864/BG864)</f>
        <v>0</v>
      </c>
      <c r="BP864" t="s">
        <v>437</v>
      </c>
      <c r="BQ864">
        <v>0</v>
      </c>
      <c r="BR864">
        <f>IF(BQ864&lt;&gt;0, BQ864, BO864)</f>
        <v>0</v>
      </c>
      <c r="BS864">
        <f>1-BR864/BG864</f>
        <v>0</v>
      </c>
      <c r="BT864">
        <f>(BG864-BF864)/(BG864-BR864)</f>
        <v>0</v>
      </c>
      <c r="BU864">
        <f>(BA864-BG864)/(BA864-BR864)</f>
        <v>0</v>
      </c>
      <c r="BV864">
        <f>(BG864-BF864)/(BG864-AZ864)</f>
        <v>0</v>
      </c>
      <c r="BW864">
        <f>(BA864-BG864)/(BA864-AZ864)</f>
        <v>0</v>
      </c>
      <c r="BX864">
        <f>(BT864*BR864/BF864)</f>
        <v>0</v>
      </c>
      <c r="BY864">
        <f>(1-BX864)</f>
        <v>0</v>
      </c>
      <c r="DH864">
        <f>$B$11*EG864+$C$11*EH864+$F$11*ES864*(1-EV864)</f>
        <v>0</v>
      </c>
      <c r="DI864">
        <f>DH864*DJ864</f>
        <v>0</v>
      </c>
      <c r="DJ864">
        <f>($B$11*$D$9+$C$11*$D$9+$F$11*((FF864+EX864)/MAX(FF864+EX864+FG864, 0.1)*$I$9+FG864/MAX(FF864+EX864+FG864, 0.1)*$J$9))/($B$11+$C$11+$F$11)</f>
        <v>0</v>
      </c>
      <c r="DK864">
        <f>($B$11*$K$9+$C$11*$K$9+$F$11*((FF864+EX864)/MAX(FF864+EX864+FG864, 0.1)*$P$9+FG864/MAX(FF864+EX864+FG864, 0.1)*$Q$9))/($B$11+$C$11+$F$11)</f>
        <v>0</v>
      </c>
      <c r="DL864">
        <v>6</v>
      </c>
      <c r="DM864">
        <v>0.5</v>
      </c>
      <c r="DN864" t="s">
        <v>438</v>
      </c>
      <c r="DO864">
        <v>2</v>
      </c>
      <c r="DP864" t="b">
        <v>1</v>
      </c>
      <c r="DQ864">
        <v>1761422225.84615</v>
      </c>
      <c r="DR864">
        <v>1227.00461538462</v>
      </c>
      <c r="DS864">
        <v>1293.54923076923</v>
      </c>
      <c r="DT864">
        <v>44.6793307692308</v>
      </c>
      <c r="DU864">
        <v>25.7899615384615</v>
      </c>
      <c r="DV864">
        <v>1225.90615384615</v>
      </c>
      <c r="DW864">
        <v>44.7234538461538</v>
      </c>
      <c r="DX864">
        <v>500.010846153846</v>
      </c>
      <c r="DY864">
        <v>90.2044230769231</v>
      </c>
      <c r="DZ864">
        <v>0.0364442692307692</v>
      </c>
      <c r="EA864">
        <v>43.9108230769231</v>
      </c>
      <c r="EB864">
        <v>42.0172615384615</v>
      </c>
      <c r="EC864">
        <v>999.9</v>
      </c>
      <c r="ED864">
        <v>0</v>
      </c>
      <c r="EE864">
        <v>0</v>
      </c>
      <c r="EF864">
        <v>10004.5576923077</v>
      </c>
      <c r="EG864">
        <v>0</v>
      </c>
      <c r="EH864">
        <v>1260.22076923077</v>
      </c>
      <c r="EI864">
        <v>-66.5445230769231</v>
      </c>
      <c r="EJ864">
        <v>1284.38846153846</v>
      </c>
      <c r="EK864">
        <v>1327.79307692308</v>
      </c>
      <c r="EL864">
        <v>18.8893692307692</v>
      </c>
      <c r="EM864">
        <v>1293.54923076923</v>
      </c>
      <c r="EN864">
        <v>25.7899615384615</v>
      </c>
      <c r="EO864">
        <v>4.03027307692308</v>
      </c>
      <c r="EP864">
        <v>2.32636923076923</v>
      </c>
      <c r="EQ864">
        <v>29.0364846153846</v>
      </c>
      <c r="ER864">
        <v>19.8601692307692</v>
      </c>
      <c r="ES864">
        <v>1200.03769230769</v>
      </c>
      <c r="ET864">
        <v>0.967002692307692</v>
      </c>
      <c r="EU864">
        <v>0.0329971769230769</v>
      </c>
      <c r="EV864">
        <v>0</v>
      </c>
      <c r="EW864">
        <v>1183.63153846154</v>
      </c>
      <c r="EX864">
        <v>5.00059</v>
      </c>
      <c r="EY864">
        <v>15109.9153846154</v>
      </c>
      <c r="EZ864">
        <v>10359.0461538462</v>
      </c>
      <c r="FA864">
        <v>58.5524615384615</v>
      </c>
      <c r="FB864">
        <v>60</v>
      </c>
      <c r="FC864">
        <v>58.6440769230769</v>
      </c>
      <c r="FD864">
        <v>59.687</v>
      </c>
      <c r="FE864">
        <v>59.625</v>
      </c>
      <c r="FF864">
        <v>1155.60769230769</v>
      </c>
      <c r="FG864">
        <v>39.43</v>
      </c>
      <c r="FH864">
        <v>0</v>
      </c>
      <c r="FI864">
        <v>1761422194.3</v>
      </c>
      <c r="FJ864">
        <v>0</v>
      </c>
      <c r="FK864">
        <v>1183.6456</v>
      </c>
      <c r="FL864">
        <v>5.18615385241301</v>
      </c>
      <c r="FM864">
        <v>74.6923078093593</v>
      </c>
      <c r="FN864">
        <v>15109.924</v>
      </c>
      <c r="FO864">
        <v>15</v>
      </c>
      <c r="FP864">
        <v>0</v>
      </c>
      <c r="FQ864" t="s">
        <v>439</v>
      </c>
      <c r="FR864">
        <v>0</v>
      </c>
      <c r="FS864">
        <v>0</v>
      </c>
      <c r="FT864">
        <v>0</v>
      </c>
      <c r="FU864">
        <v>0</v>
      </c>
      <c r="FV864">
        <v>0</v>
      </c>
      <c r="FW864">
        <v>0</v>
      </c>
      <c r="FX864">
        <v>0</v>
      </c>
      <c r="FY864">
        <v>0</v>
      </c>
      <c r="FZ864">
        <v>0</v>
      </c>
      <c r="GA864">
        <v>0</v>
      </c>
      <c r="GB864">
        <v>0</v>
      </c>
      <c r="GC864">
        <v>-66.451885</v>
      </c>
      <c r="GD864">
        <v>-5.38640751879691</v>
      </c>
      <c r="GE864">
        <v>0.857703770701166</v>
      </c>
      <c r="GF864">
        <v>0</v>
      </c>
      <c r="GG864">
        <v>1183.36264705882</v>
      </c>
      <c r="GH864">
        <v>5.07211612025855</v>
      </c>
      <c r="GI864">
        <v>0.541193174294637</v>
      </c>
      <c r="GJ864">
        <v>-1</v>
      </c>
      <c r="GK864">
        <v>18.901875</v>
      </c>
      <c r="GL864">
        <v>-0.324762406015062</v>
      </c>
      <c r="GM864">
        <v>0.0321354924499377</v>
      </c>
      <c r="GN864">
        <v>0</v>
      </c>
      <c r="GO864">
        <v>0</v>
      </c>
      <c r="GP864">
        <v>2</v>
      </c>
      <c r="GQ864" t="s">
        <v>473</v>
      </c>
      <c r="GR864">
        <v>3.12793</v>
      </c>
      <c r="GS864">
        <v>2.71454</v>
      </c>
      <c r="GT864">
        <v>0.182796</v>
      </c>
      <c r="GU864">
        <v>0.188587</v>
      </c>
      <c r="GV864">
        <v>0.152699</v>
      </c>
      <c r="GW864">
        <v>0.103684</v>
      </c>
      <c r="GX864">
        <v>29529.5</v>
      </c>
      <c r="GY864">
        <v>31052.3</v>
      </c>
      <c r="GZ864">
        <v>32818.8</v>
      </c>
      <c r="HA864">
        <v>34780.4</v>
      </c>
      <c r="HB864">
        <v>39760.2</v>
      </c>
      <c r="HC864">
        <v>44943.1</v>
      </c>
      <c r="HD864">
        <v>51524</v>
      </c>
      <c r="HE864">
        <v>55756.3</v>
      </c>
      <c r="HF864">
        <v>1.71618</v>
      </c>
      <c r="HG864">
        <v>1.56865</v>
      </c>
      <c r="HH864">
        <v>-0.128459</v>
      </c>
      <c r="HI864">
        <v>0</v>
      </c>
      <c r="HJ864">
        <v>44.0473</v>
      </c>
      <c r="HK864">
        <v>999.9</v>
      </c>
      <c r="HL864">
        <v>55.555</v>
      </c>
      <c r="HM864">
        <v>30.393</v>
      </c>
      <c r="HN864">
        <v>26.8389</v>
      </c>
      <c r="HO864">
        <v>60.7299</v>
      </c>
      <c r="HP864">
        <v>41.3942</v>
      </c>
      <c r="HQ864">
        <v>1</v>
      </c>
      <c r="HR864">
        <v>2.00846</v>
      </c>
      <c r="HS864">
        <v>4.90628</v>
      </c>
      <c r="HT864">
        <v>20.0566</v>
      </c>
      <c r="HU864">
        <v>5.18659</v>
      </c>
      <c r="HV864">
        <v>12.0159</v>
      </c>
      <c r="HW864">
        <v>4.97065</v>
      </c>
      <c r="HX864">
        <v>3.2951</v>
      </c>
      <c r="HY864">
        <v>9999</v>
      </c>
      <c r="HZ864">
        <v>9999</v>
      </c>
      <c r="IA864">
        <v>999.9</v>
      </c>
      <c r="IB864">
        <v>9999</v>
      </c>
      <c r="IC864">
        <v>1.86325</v>
      </c>
      <c r="ID864">
        <v>1.86812</v>
      </c>
      <c r="IE864">
        <v>1.86784</v>
      </c>
      <c r="IF864">
        <v>1.86905</v>
      </c>
      <c r="IG864">
        <v>1.86981</v>
      </c>
      <c r="IH864">
        <v>1.86586</v>
      </c>
      <c r="II864">
        <v>1.86692</v>
      </c>
      <c r="IJ864">
        <v>1.86838</v>
      </c>
      <c r="IK864">
        <v>5</v>
      </c>
      <c r="IL864">
        <v>0</v>
      </c>
      <c r="IM864">
        <v>0</v>
      </c>
      <c r="IN864">
        <v>0</v>
      </c>
      <c r="IO864" t="s">
        <v>441</v>
      </c>
      <c r="IP864" t="s">
        <v>442</v>
      </c>
      <c r="IQ864" t="s">
        <v>443</v>
      </c>
      <c r="IR864" t="s">
        <v>443</v>
      </c>
      <c r="IS864" t="s">
        <v>443</v>
      </c>
      <c r="IT864" t="s">
        <v>443</v>
      </c>
      <c r="IU864">
        <v>0</v>
      </c>
      <c r="IV864">
        <v>100</v>
      </c>
      <c r="IW864">
        <v>100</v>
      </c>
      <c r="IX864">
        <v>1.1</v>
      </c>
      <c r="IY864">
        <v>-0.0441</v>
      </c>
      <c r="IZ864">
        <v>1.09748391826392</v>
      </c>
      <c r="JA864">
        <v>0</v>
      </c>
      <c r="JB864">
        <v>0</v>
      </c>
      <c r="JC864">
        <v>0</v>
      </c>
      <c r="JD864">
        <v>-0.0441141096964596</v>
      </c>
      <c r="JE864">
        <v>0</v>
      </c>
      <c r="JF864">
        <v>0</v>
      </c>
      <c r="JG864">
        <v>0</v>
      </c>
      <c r="JH864">
        <v>5</v>
      </c>
      <c r="JI864">
        <v>2273</v>
      </c>
      <c r="JJ864">
        <v>0</v>
      </c>
      <c r="JK864">
        <v>25</v>
      </c>
      <c r="JL864">
        <v>29357037.2</v>
      </c>
      <c r="JM864">
        <v>29357037.2</v>
      </c>
      <c r="JN864">
        <v>2.57568</v>
      </c>
      <c r="JO864">
        <v>2.60254</v>
      </c>
      <c r="JP864">
        <v>1.54785</v>
      </c>
      <c r="JQ864">
        <v>2.31445</v>
      </c>
      <c r="JR864">
        <v>1.64673</v>
      </c>
      <c r="JS864">
        <v>2.38403</v>
      </c>
      <c r="JT864">
        <v>34.3042</v>
      </c>
      <c r="JU864">
        <v>24.1663</v>
      </c>
      <c r="JV864">
        <v>18</v>
      </c>
      <c r="JW864">
        <v>496.378</v>
      </c>
      <c r="JX864">
        <v>390.951</v>
      </c>
      <c r="JY864">
        <v>37.9133</v>
      </c>
      <c r="JZ864">
        <v>50.089</v>
      </c>
      <c r="KA864">
        <v>30.0016</v>
      </c>
      <c r="KB864">
        <v>49.5945</v>
      </c>
      <c r="KC864">
        <v>49.4495</v>
      </c>
      <c r="KD864">
        <v>51.5374</v>
      </c>
      <c r="KE864">
        <v>0</v>
      </c>
      <c r="KF864">
        <v>100</v>
      </c>
      <c r="KG864">
        <v>37.9103</v>
      </c>
      <c r="KH864">
        <v>1340.16</v>
      </c>
      <c r="KI864">
        <v>26.2864</v>
      </c>
      <c r="KJ864">
        <v>93.4277</v>
      </c>
      <c r="KK864">
        <v>90.2318</v>
      </c>
    </row>
    <row r="865" spans="1:297">
      <c r="A865">
        <v>849</v>
      </c>
      <c r="B865">
        <v>1761422239</v>
      </c>
      <c r="C865">
        <v>14058</v>
      </c>
      <c r="D865" t="s">
        <v>2148</v>
      </c>
      <c r="E865" t="s">
        <v>2149</v>
      </c>
      <c r="F865">
        <v>5</v>
      </c>
      <c r="G865" t="s">
        <v>1989</v>
      </c>
      <c r="H865" t="s">
        <v>436</v>
      </c>
      <c r="I865">
        <v>1761422230.84615</v>
      </c>
      <c r="J865">
        <f>(K865)/1000</f>
        <v>0</v>
      </c>
      <c r="K865">
        <f>IF(DP865, AN865, AH865)</f>
        <v>0</v>
      </c>
      <c r="L865">
        <f>IF(DP865, AI865, AG865)</f>
        <v>0</v>
      </c>
      <c r="M865">
        <f>DR865 - IF(AU865&gt;1, L865*DL865*100.0/(AW865), 0)</f>
        <v>0</v>
      </c>
      <c r="N865">
        <f>((T865-J865/2)*M865-L865)/(T865+J865/2)</f>
        <v>0</v>
      </c>
      <c r="O865">
        <f>N865*(DY865+DZ865)/1000.0</f>
        <v>0</v>
      </c>
      <c r="P865">
        <f>(DR865 - IF(AU865&gt;1, L865*DL865*100.0/(AW865), 0))*(DY865+DZ865)/1000.0</f>
        <v>0</v>
      </c>
      <c r="Q865">
        <f>2.0/((1/S865-1/R865)+SIGN(S865)*SQRT((1/S865-1/R865)*(1/S865-1/R865) + 4*DM865/((DM865+1)*(DM865+1))*(2*1/S865*1/R865-1/R865*1/R865)))</f>
        <v>0</v>
      </c>
      <c r="R865">
        <f>IF(LEFT(DN865,1)&lt;&gt;"0",IF(LEFT(DN865,1)="1",3.0,DO865),$D$5+$E$5*(EF865*DY865/($K$5*1000))+$F$5*(EF865*DY865/($K$5*1000))*MAX(MIN(DL865,$J$5),$I$5)*MAX(MIN(DL865,$J$5),$I$5)+$G$5*MAX(MIN(DL865,$J$5),$I$5)*(EF865*DY865/($K$5*1000))+$H$5*(EF865*DY865/($K$5*1000))*(EF865*DY865/($K$5*1000)))</f>
        <v>0</v>
      </c>
      <c r="S865">
        <f>J865*(1000-(1000*0.61365*exp(17.502*W865/(240.97+W865))/(DY865+DZ865)+DT865)/2)/(1000*0.61365*exp(17.502*W865/(240.97+W865))/(DY865+DZ865)-DT865)</f>
        <v>0</v>
      </c>
      <c r="T865">
        <f>1/((DM865+1)/(Q865/1.6)+1/(R865/1.37)) + DM865/((DM865+1)/(Q865/1.6) + DM865/(R865/1.37))</f>
        <v>0</v>
      </c>
      <c r="U865">
        <f>(DH865*DK865)</f>
        <v>0</v>
      </c>
      <c r="V865">
        <f>(EA865+(U865+2*0.95*5.67E-8*(((EA865+$B$7)+273)^4-(EA865+273)^4)-44100*J865)/(1.84*29.3*R865+8*0.95*5.67E-8*(EA865+273)^3))</f>
        <v>0</v>
      </c>
      <c r="W865">
        <f>($C$7*EB865+$D$7*EC865+$E$7*V865)</f>
        <v>0</v>
      </c>
      <c r="X865">
        <f>0.61365*exp(17.502*W865/(240.97+W865))</f>
        <v>0</v>
      </c>
      <c r="Y865">
        <f>(Z865/AA865*100)</f>
        <v>0</v>
      </c>
      <c r="Z865">
        <f>DT865*(DY865+DZ865)/1000</f>
        <v>0</v>
      </c>
      <c r="AA865">
        <f>0.61365*exp(17.502*EA865/(240.97+EA865))</f>
        <v>0</v>
      </c>
      <c r="AB865">
        <f>(X865-DT865*(DY865+DZ865)/1000)</f>
        <v>0</v>
      </c>
      <c r="AC865">
        <f>(-J865*44100)</f>
        <v>0</v>
      </c>
      <c r="AD865">
        <f>2*29.3*R865*0.92*(EA865-W865)</f>
        <v>0</v>
      </c>
      <c r="AE865">
        <f>2*0.95*5.67E-8*(((EA865+$B$7)+273)^4-(W865+273)^4)</f>
        <v>0</v>
      </c>
      <c r="AF865">
        <f>U865+AE865+AC865+AD865</f>
        <v>0</v>
      </c>
      <c r="AG865">
        <f>DX865*AU865*(DS865-DR865*(1000-AU865*DU865)/(1000-AU865*DT865))/(100*DL865)</f>
        <v>0</v>
      </c>
      <c r="AH865">
        <f>1000*DX865*AU865*(DT865-DU865)/(100*DL865*(1000-AU865*DT865))</f>
        <v>0</v>
      </c>
      <c r="AI865">
        <f>(AJ865 - AK865 - DY865*1E3/(8.314*(EA865+273.15)) * AM865/DX865 * AL865) * DX865/(100*DL865) * (1000 - DU865)/1000</f>
        <v>0</v>
      </c>
      <c r="AJ865">
        <v>1362.44472718828</v>
      </c>
      <c r="AK865">
        <v>1325.89533333333</v>
      </c>
      <c r="AL865">
        <v>3.54609009813521</v>
      </c>
      <c r="AM865">
        <v>65.5647914512343</v>
      </c>
      <c r="AN865">
        <f>(AP865 - AO865 + DY865*1E3/(8.314*(EA865+273.15)) * AR865/DX865 * AQ865) * DX865/(100*DL865) * 1000/(1000 - AP865)</f>
        <v>0</v>
      </c>
      <c r="AO865">
        <v>25.7912333068975</v>
      </c>
      <c r="AP865">
        <v>44.6099206060606</v>
      </c>
      <c r="AQ865">
        <v>-0.00253468432701905</v>
      </c>
      <c r="AR865">
        <v>111.014895509676</v>
      </c>
      <c r="AS865">
        <v>0</v>
      </c>
      <c r="AT865">
        <v>0</v>
      </c>
      <c r="AU865">
        <f>IF(AS865*$H$13&gt;=AW865,1.0,(AW865/(AW865-AS865*$H$13)))</f>
        <v>0</v>
      </c>
      <c r="AV865">
        <f>(AU865-1)*100</f>
        <v>0</v>
      </c>
      <c r="AW865">
        <f>MAX(0,($B$13+$C$13*EF865)/(1+$D$13*EF865)*DY865/(EA865+273)*$E$13)</f>
        <v>0</v>
      </c>
      <c r="AX865" t="s">
        <v>437</v>
      </c>
      <c r="AY865" t="s">
        <v>437</v>
      </c>
      <c r="AZ865">
        <v>0</v>
      </c>
      <c r="BA865">
        <v>0</v>
      </c>
      <c r="BB865">
        <f>1-AZ865/BA865</f>
        <v>0</v>
      </c>
      <c r="BC865">
        <v>0</v>
      </c>
      <c r="BD865" t="s">
        <v>437</v>
      </c>
      <c r="BE865" t="s">
        <v>437</v>
      </c>
      <c r="BF865">
        <v>0</v>
      </c>
      <c r="BG865">
        <v>0</v>
      </c>
      <c r="BH865">
        <f>1-BF865/BG865</f>
        <v>0</v>
      </c>
      <c r="BI865">
        <v>0.5</v>
      </c>
      <c r="BJ865">
        <f>DI865</f>
        <v>0</v>
      </c>
      <c r="BK865">
        <f>L865</f>
        <v>0</v>
      </c>
      <c r="BL865">
        <f>BH865*BI865*BJ865</f>
        <v>0</v>
      </c>
      <c r="BM865">
        <f>(BK865-BC865)/BJ865</f>
        <v>0</v>
      </c>
      <c r="BN865">
        <f>(BA865-BG865)/BG865</f>
        <v>0</v>
      </c>
      <c r="BO865">
        <f>AZ865/(BB865+AZ865/BG865)</f>
        <v>0</v>
      </c>
      <c r="BP865" t="s">
        <v>437</v>
      </c>
      <c r="BQ865">
        <v>0</v>
      </c>
      <c r="BR865">
        <f>IF(BQ865&lt;&gt;0, BQ865, BO865)</f>
        <v>0</v>
      </c>
      <c r="BS865">
        <f>1-BR865/BG865</f>
        <v>0</v>
      </c>
      <c r="BT865">
        <f>(BG865-BF865)/(BG865-BR865)</f>
        <v>0</v>
      </c>
      <c r="BU865">
        <f>(BA865-BG865)/(BA865-BR865)</f>
        <v>0</v>
      </c>
      <c r="BV865">
        <f>(BG865-BF865)/(BG865-AZ865)</f>
        <v>0</v>
      </c>
      <c r="BW865">
        <f>(BA865-BG865)/(BA865-AZ865)</f>
        <v>0</v>
      </c>
      <c r="BX865">
        <f>(BT865*BR865/BF865)</f>
        <v>0</v>
      </c>
      <c r="BY865">
        <f>(1-BX865)</f>
        <v>0</v>
      </c>
      <c r="DH865">
        <f>$B$11*EG865+$C$11*EH865+$F$11*ES865*(1-EV865)</f>
        <v>0</v>
      </c>
      <c r="DI865">
        <f>DH865*DJ865</f>
        <v>0</v>
      </c>
      <c r="DJ865">
        <f>($B$11*$D$9+$C$11*$D$9+$F$11*((FF865+EX865)/MAX(FF865+EX865+FG865, 0.1)*$I$9+FG865/MAX(FF865+EX865+FG865, 0.1)*$J$9))/($B$11+$C$11+$F$11)</f>
        <v>0</v>
      </c>
      <c r="DK865">
        <f>($B$11*$K$9+$C$11*$K$9+$F$11*((FF865+EX865)/MAX(FF865+EX865+FG865, 0.1)*$P$9+FG865/MAX(FF865+EX865+FG865, 0.1)*$Q$9))/($B$11+$C$11+$F$11)</f>
        <v>0</v>
      </c>
      <c r="DL865">
        <v>6</v>
      </c>
      <c r="DM865">
        <v>0.5</v>
      </c>
      <c r="DN865" t="s">
        <v>438</v>
      </c>
      <c r="DO865">
        <v>2</v>
      </c>
      <c r="DP865" t="b">
        <v>1</v>
      </c>
      <c r="DQ865">
        <v>1761422230.84615</v>
      </c>
      <c r="DR865">
        <v>1243.15230769231</v>
      </c>
      <c r="DS865">
        <v>1310.66692307692</v>
      </c>
      <c r="DT865">
        <v>44.6520615384615</v>
      </c>
      <c r="DU865">
        <v>25.7909692307692</v>
      </c>
      <c r="DV865">
        <v>1242.05384615385</v>
      </c>
      <c r="DW865">
        <v>44.6961923076923</v>
      </c>
      <c r="DX865">
        <v>500.000230769231</v>
      </c>
      <c r="DY865">
        <v>90.2044615384615</v>
      </c>
      <c r="DZ865">
        <v>0.0365090461538462</v>
      </c>
      <c r="EA865">
        <v>43.8983692307692</v>
      </c>
      <c r="EB865">
        <v>42.0063923076923</v>
      </c>
      <c r="EC865">
        <v>999.9</v>
      </c>
      <c r="ED865">
        <v>0</v>
      </c>
      <c r="EE865">
        <v>0</v>
      </c>
      <c r="EF865">
        <v>10001.3884615385</v>
      </c>
      <c r="EG865">
        <v>0</v>
      </c>
      <c r="EH865">
        <v>1260.21538461538</v>
      </c>
      <c r="EI865">
        <v>-67.5150384615385</v>
      </c>
      <c r="EJ865">
        <v>1301.25384615385</v>
      </c>
      <c r="EK865">
        <v>1345.36538461538</v>
      </c>
      <c r="EL865">
        <v>18.8611</v>
      </c>
      <c r="EM865">
        <v>1310.66692307692</v>
      </c>
      <c r="EN865">
        <v>25.7909692307692</v>
      </c>
      <c r="EO865">
        <v>4.02781692307692</v>
      </c>
      <c r="EP865">
        <v>2.32646</v>
      </c>
      <c r="EQ865">
        <v>29.0259384615385</v>
      </c>
      <c r="ER865">
        <v>19.8608</v>
      </c>
      <c r="ES865">
        <v>1200</v>
      </c>
      <c r="ET865">
        <v>0.967001461538461</v>
      </c>
      <c r="EU865">
        <v>0.0329984692307692</v>
      </c>
      <c r="EV865">
        <v>0</v>
      </c>
      <c r="EW865">
        <v>1184.09461538462</v>
      </c>
      <c r="EX865">
        <v>5.00059</v>
      </c>
      <c r="EY865">
        <v>15115.6923076923</v>
      </c>
      <c r="EZ865">
        <v>10358.7076923077</v>
      </c>
      <c r="FA865">
        <v>58.562</v>
      </c>
      <c r="FB865">
        <v>60</v>
      </c>
      <c r="FC865">
        <v>58.6631538461539</v>
      </c>
      <c r="FD865">
        <v>59.687</v>
      </c>
      <c r="FE865">
        <v>59.6297692307692</v>
      </c>
      <c r="FF865">
        <v>1155.57</v>
      </c>
      <c r="FG865">
        <v>39.43</v>
      </c>
      <c r="FH865">
        <v>0</v>
      </c>
      <c r="FI865">
        <v>1761422199.1</v>
      </c>
      <c r="FJ865">
        <v>0</v>
      </c>
      <c r="FK865">
        <v>1184.1244</v>
      </c>
      <c r="FL865">
        <v>6.00538463606529</v>
      </c>
      <c r="FM865">
        <v>75.7769232327626</v>
      </c>
      <c r="FN865">
        <v>15116.116</v>
      </c>
      <c r="FO865">
        <v>15</v>
      </c>
      <c r="FP865">
        <v>0</v>
      </c>
      <c r="FQ865" t="s">
        <v>439</v>
      </c>
      <c r="FR865">
        <v>0</v>
      </c>
      <c r="FS865">
        <v>0</v>
      </c>
      <c r="FT865">
        <v>0</v>
      </c>
      <c r="FU865">
        <v>0</v>
      </c>
      <c r="FV865">
        <v>0</v>
      </c>
      <c r="FW865">
        <v>0</v>
      </c>
      <c r="FX865">
        <v>0</v>
      </c>
      <c r="FY865">
        <v>0</v>
      </c>
      <c r="FZ865">
        <v>0</v>
      </c>
      <c r="GA865">
        <v>0</v>
      </c>
      <c r="GB865">
        <v>0</v>
      </c>
      <c r="GC865">
        <v>-66.9748095238095</v>
      </c>
      <c r="GD865">
        <v>-9.66302337662342</v>
      </c>
      <c r="GE865">
        <v>1.15555876564616</v>
      </c>
      <c r="GF865">
        <v>0</v>
      </c>
      <c r="GG865">
        <v>1183.83352941176</v>
      </c>
      <c r="GH865">
        <v>5.71611917793667</v>
      </c>
      <c r="GI865">
        <v>0.61003318305569</v>
      </c>
      <c r="GJ865">
        <v>-1</v>
      </c>
      <c r="GK865">
        <v>18.8766428571429</v>
      </c>
      <c r="GL865">
        <v>-0.352597402597375</v>
      </c>
      <c r="GM865">
        <v>0.0363137986554577</v>
      </c>
      <c r="GN865">
        <v>0</v>
      </c>
      <c r="GO865">
        <v>0</v>
      </c>
      <c r="GP865">
        <v>2</v>
      </c>
      <c r="GQ865" t="s">
        <v>473</v>
      </c>
      <c r="GR865">
        <v>3.12786</v>
      </c>
      <c r="GS865">
        <v>2.71455</v>
      </c>
      <c r="GT865">
        <v>0.184349</v>
      </c>
      <c r="GU865">
        <v>0.190055</v>
      </c>
      <c r="GV865">
        <v>0.152622</v>
      </c>
      <c r="GW865">
        <v>0.103685</v>
      </c>
      <c r="GX865">
        <v>29471.6</v>
      </c>
      <c r="GY865">
        <v>30994.4</v>
      </c>
      <c r="GZ865">
        <v>32817.4</v>
      </c>
      <c r="HA865">
        <v>34779.2</v>
      </c>
      <c r="HB865">
        <v>39762.2</v>
      </c>
      <c r="HC865">
        <v>44941.7</v>
      </c>
      <c r="HD865">
        <v>51521.7</v>
      </c>
      <c r="HE865">
        <v>55754.5</v>
      </c>
      <c r="HF865">
        <v>1.71607</v>
      </c>
      <c r="HG865">
        <v>1.56853</v>
      </c>
      <c r="HH865">
        <v>-0.129391</v>
      </c>
      <c r="HI865">
        <v>0</v>
      </c>
      <c r="HJ865">
        <v>44.044</v>
      </c>
      <c r="HK865">
        <v>999.9</v>
      </c>
      <c r="HL865">
        <v>55.555</v>
      </c>
      <c r="HM865">
        <v>30.414</v>
      </c>
      <c r="HN865">
        <v>26.8686</v>
      </c>
      <c r="HO865">
        <v>60.6199</v>
      </c>
      <c r="HP865">
        <v>41.5745</v>
      </c>
      <c r="HQ865">
        <v>1</v>
      </c>
      <c r="HR865">
        <v>2.00992</v>
      </c>
      <c r="HS865">
        <v>4.83908</v>
      </c>
      <c r="HT865">
        <v>20.0583</v>
      </c>
      <c r="HU865">
        <v>5.18629</v>
      </c>
      <c r="HV865">
        <v>12.0159</v>
      </c>
      <c r="HW865">
        <v>4.9703</v>
      </c>
      <c r="HX865">
        <v>3.2951</v>
      </c>
      <c r="HY865">
        <v>9999</v>
      </c>
      <c r="HZ865">
        <v>9999</v>
      </c>
      <c r="IA865">
        <v>999.9</v>
      </c>
      <c r="IB865">
        <v>9999</v>
      </c>
      <c r="IC865">
        <v>1.86325</v>
      </c>
      <c r="ID865">
        <v>1.86812</v>
      </c>
      <c r="IE865">
        <v>1.86784</v>
      </c>
      <c r="IF865">
        <v>1.86905</v>
      </c>
      <c r="IG865">
        <v>1.86981</v>
      </c>
      <c r="IH865">
        <v>1.86587</v>
      </c>
      <c r="II865">
        <v>1.86693</v>
      </c>
      <c r="IJ865">
        <v>1.86841</v>
      </c>
      <c r="IK865">
        <v>5</v>
      </c>
      <c r="IL865">
        <v>0</v>
      </c>
      <c r="IM865">
        <v>0</v>
      </c>
      <c r="IN865">
        <v>0</v>
      </c>
      <c r="IO865" t="s">
        <v>441</v>
      </c>
      <c r="IP865" t="s">
        <v>442</v>
      </c>
      <c r="IQ865" t="s">
        <v>443</v>
      </c>
      <c r="IR865" t="s">
        <v>443</v>
      </c>
      <c r="IS865" t="s">
        <v>443</v>
      </c>
      <c r="IT865" t="s">
        <v>443</v>
      </c>
      <c r="IU865">
        <v>0</v>
      </c>
      <c r="IV865">
        <v>100</v>
      </c>
      <c r="IW865">
        <v>100</v>
      </c>
      <c r="IX865">
        <v>1.1</v>
      </c>
      <c r="IY865">
        <v>-0.0441</v>
      </c>
      <c r="IZ865">
        <v>1.09748391826392</v>
      </c>
      <c r="JA865">
        <v>0</v>
      </c>
      <c r="JB865">
        <v>0</v>
      </c>
      <c r="JC865">
        <v>0</v>
      </c>
      <c r="JD865">
        <v>-0.0441141096964596</v>
      </c>
      <c r="JE865">
        <v>0</v>
      </c>
      <c r="JF865">
        <v>0</v>
      </c>
      <c r="JG865">
        <v>0</v>
      </c>
      <c r="JH865">
        <v>5</v>
      </c>
      <c r="JI865">
        <v>2273</v>
      </c>
      <c r="JJ865">
        <v>0</v>
      </c>
      <c r="JK865">
        <v>25</v>
      </c>
      <c r="JL865">
        <v>29357037.3</v>
      </c>
      <c r="JM865">
        <v>29357037.3</v>
      </c>
      <c r="JN865">
        <v>2.60132</v>
      </c>
      <c r="JO865">
        <v>2.60742</v>
      </c>
      <c r="JP865">
        <v>1.54785</v>
      </c>
      <c r="JQ865">
        <v>2.31445</v>
      </c>
      <c r="JR865">
        <v>1.64673</v>
      </c>
      <c r="JS865">
        <v>2.34619</v>
      </c>
      <c r="JT865">
        <v>34.3042</v>
      </c>
      <c r="JU865">
        <v>24.1663</v>
      </c>
      <c r="JV865">
        <v>18</v>
      </c>
      <c r="JW865">
        <v>496.378</v>
      </c>
      <c r="JX865">
        <v>390.921</v>
      </c>
      <c r="JY865">
        <v>37.8977</v>
      </c>
      <c r="JZ865">
        <v>50.1069</v>
      </c>
      <c r="KA865">
        <v>30.0014</v>
      </c>
      <c r="KB865">
        <v>49.6061</v>
      </c>
      <c r="KC865">
        <v>49.4596</v>
      </c>
      <c r="KD865">
        <v>52.0669</v>
      </c>
      <c r="KE865">
        <v>0</v>
      </c>
      <c r="KF865">
        <v>100</v>
      </c>
      <c r="KG865">
        <v>37.9102</v>
      </c>
      <c r="KH865">
        <v>1360.44</v>
      </c>
      <c r="KI865">
        <v>26.2864</v>
      </c>
      <c r="KJ865">
        <v>93.4236</v>
      </c>
      <c r="KK865">
        <v>90.2287</v>
      </c>
    </row>
    <row r="866" spans="1:297">
      <c r="A866">
        <v>850</v>
      </c>
      <c r="B866">
        <v>1761422244</v>
      </c>
      <c r="C866">
        <v>14063</v>
      </c>
      <c r="D866" t="s">
        <v>2150</v>
      </c>
      <c r="E866" t="s">
        <v>2151</v>
      </c>
      <c r="F866">
        <v>5</v>
      </c>
      <c r="G866" t="s">
        <v>1989</v>
      </c>
      <c r="H866" t="s">
        <v>436</v>
      </c>
      <c r="I866">
        <v>1761422235.84615</v>
      </c>
      <c r="J866">
        <f>(K866)/1000</f>
        <v>0</v>
      </c>
      <c r="K866">
        <f>IF(DP866, AN866, AH866)</f>
        <v>0</v>
      </c>
      <c r="L866">
        <f>IF(DP866, AI866, AG866)</f>
        <v>0</v>
      </c>
      <c r="M866">
        <f>DR866 - IF(AU866&gt;1, L866*DL866*100.0/(AW866), 0)</f>
        <v>0</v>
      </c>
      <c r="N866">
        <f>((T866-J866/2)*M866-L866)/(T866+J866/2)</f>
        <v>0</v>
      </c>
      <c r="O866">
        <f>N866*(DY866+DZ866)/1000.0</f>
        <v>0</v>
      </c>
      <c r="P866">
        <f>(DR866 - IF(AU866&gt;1, L866*DL866*100.0/(AW866), 0))*(DY866+DZ866)/1000.0</f>
        <v>0</v>
      </c>
      <c r="Q866">
        <f>2.0/((1/S866-1/R866)+SIGN(S866)*SQRT((1/S866-1/R866)*(1/S866-1/R866) + 4*DM866/((DM866+1)*(DM866+1))*(2*1/S866*1/R866-1/R866*1/R866)))</f>
        <v>0</v>
      </c>
      <c r="R866">
        <f>IF(LEFT(DN866,1)&lt;&gt;"0",IF(LEFT(DN866,1)="1",3.0,DO866),$D$5+$E$5*(EF866*DY866/($K$5*1000))+$F$5*(EF866*DY866/($K$5*1000))*MAX(MIN(DL866,$J$5),$I$5)*MAX(MIN(DL866,$J$5),$I$5)+$G$5*MAX(MIN(DL866,$J$5),$I$5)*(EF866*DY866/($K$5*1000))+$H$5*(EF866*DY866/($K$5*1000))*(EF866*DY866/($K$5*1000)))</f>
        <v>0</v>
      </c>
      <c r="S866">
        <f>J866*(1000-(1000*0.61365*exp(17.502*W866/(240.97+W866))/(DY866+DZ866)+DT866)/2)/(1000*0.61365*exp(17.502*W866/(240.97+W866))/(DY866+DZ866)-DT866)</f>
        <v>0</v>
      </c>
      <c r="T866">
        <f>1/((DM866+1)/(Q866/1.6)+1/(R866/1.37)) + DM866/((DM866+1)/(Q866/1.6) + DM866/(R866/1.37))</f>
        <v>0</v>
      </c>
      <c r="U866">
        <f>(DH866*DK866)</f>
        <v>0</v>
      </c>
      <c r="V866">
        <f>(EA866+(U866+2*0.95*5.67E-8*(((EA866+$B$7)+273)^4-(EA866+273)^4)-44100*J866)/(1.84*29.3*R866+8*0.95*5.67E-8*(EA866+273)^3))</f>
        <v>0</v>
      </c>
      <c r="W866">
        <f>($C$7*EB866+$D$7*EC866+$E$7*V866)</f>
        <v>0</v>
      </c>
      <c r="X866">
        <f>0.61365*exp(17.502*W866/(240.97+W866))</f>
        <v>0</v>
      </c>
      <c r="Y866">
        <f>(Z866/AA866*100)</f>
        <v>0</v>
      </c>
      <c r="Z866">
        <f>DT866*(DY866+DZ866)/1000</f>
        <v>0</v>
      </c>
      <c r="AA866">
        <f>0.61365*exp(17.502*EA866/(240.97+EA866))</f>
        <v>0</v>
      </c>
      <c r="AB866">
        <f>(X866-DT866*(DY866+DZ866)/1000)</f>
        <v>0</v>
      </c>
      <c r="AC866">
        <f>(-J866*44100)</f>
        <v>0</v>
      </c>
      <c r="AD866">
        <f>2*29.3*R866*0.92*(EA866-W866)</f>
        <v>0</v>
      </c>
      <c r="AE866">
        <f>2*0.95*5.67E-8*(((EA866+$B$7)+273)^4-(W866+273)^4)</f>
        <v>0</v>
      </c>
      <c r="AF866">
        <f>U866+AE866+AC866+AD866</f>
        <v>0</v>
      </c>
      <c r="AG866">
        <f>DX866*AU866*(DS866-DR866*(1000-AU866*DU866)/(1000-AU866*DT866))/(100*DL866)</f>
        <v>0</v>
      </c>
      <c r="AH866">
        <f>1000*DX866*AU866*(DT866-DU866)/(100*DL866*(1000-AU866*DT866))</f>
        <v>0</v>
      </c>
      <c r="AI866">
        <f>(AJ866 - AK866 - DY866*1E3/(8.314*(EA866+273.15)) * AM866/DX866 * AL866) * DX866/(100*DL866) * (1000 - DU866)/1000</f>
        <v>0</v>
      </c>
      <c r="AJ866">
        <v>1379.05408100882</v>
      </c>
      <c r="AK866">
        <v>1342.81066666667</v>
      </c>
      <c r="AL866">
        <v>3.36004833891297</v>
      </c>
      <c r="AM866">
        <v>65.5647914512343</v>
      </c>
      <c r="AN866">
        <f>(AP866 - AO866 + DY866*1E3/(8.314*(EA866+273.15)) * AR866/DX866 * AQ866) * DX866/(100*DL866) * 1000/(1000 - AP866)</f>
        <v>0</v>
      </c>
      <c r="AO866">
        <v>25.7923819569186</v>
      </c>
      <c r="AP866">
        <v>44.56784</v>
      </c>
      <c r="AQ866">
        <v>-0.00743250752238686</v>
      </c>
      <c r="AR866">
        <v>111.014895509676</v>
      </c>
      <c r="AS866">
        <v>0</v>
      </c>
      <c r="AT866">
        <v>0</v>
      </c>
      <c r="AU866">
        <f>IF(AS866*$H$13&gt;=AW866,1.0,(AW866/(AW866-AS866*$H$13)))</f>
        <v>0</v>
      </c>
      <c r="AV866">
        <f>(AU866-1)*100</f>
        <v>0</v>
      </c>
      <c r="AW866">
        <f>MAX(0,($B$13+$C$13*EF866)/(1+$D$13*EF866)*DY866/(EA866+273)*$E$13)</f>
        <v>0</v>
      </c>
      <c r="AX866" t="s">
        <v>437</v>
      </c>
      <c r="AY866" t="s">
        <v>437</v>
      </c>
      <c r="AZ866">
        <v>0</v>
      </c>
      <c r="BA866">
        <v>0</v>
      </c>
      <c r="BB866">
        <f>1-AZ866/BA866</f>
        <v>0</v>
      </c>
      <c r="BC866">
        <v>0</v>
      </c>
      <c r="BD866" t="s">
        <v>437</v>
      </c>
      <c r="BE866" t="s">
        <v>437</v>
      </c>
      <c r="BF866">
        <v>0</v>
      </c>
      <c r="BG866">
        <v>0</v>
      </c>
      <c r="BH866">
        <f>1-BF866/BG866</f>
        <v>0</v>
      </c>
      <c r="BI866">
        <v>0.5</v>
      </c>
      <c r="BJ866">
        <f>DI866</f>
        <v>0</v>
      </c>
      <c r="BK866">
        <f>L866</f>
        <v>0</v>
      </c>
      <c r="BL866">
        <f>BH866*BI866*BJ866</f>
        <v>0</v>
      </c>
      <c r="BM866">
        <f>(BK866-BC866)/BJ866</f>
        <v>0</v>
      </c>
      <c r="BN866">
        <f>(BA866-BG866)/BG866</f>
        <v>0</v>
      </c>
      <c r="BO866">
        <f>AZ866/(BB866+AZ866/BG866)</f>
        <v>0</v>
      </c>
      <c r="BP866" t="s">
        <v>437</v>
      </c>
      <c r="BQ866">
        <v>0</v>
      </c>
      <c r="BR866">
        <f>IF(BQ866&lt;&gt;0, BQ866, BO866)</f>
        <v>0</v>
      </c>
      <c r="BS866">
        <f>1-BR866/BG866</f>
        <v>0</v>
      </c>
      <c r="BT866">
        <f>(BG866-BF866)/(BG866-BR866)</f>
        <v>0</v>
      </c>
      <c r="BU866">
        <f>(BA866-BG866)/(BA866-BR866)</f>
        <v>0</v>
      </c>
      <c r="BV866">
        <f>(BG866-BF866)/(BG866-AZ866)</f>
        <v>0</v>
      </c>
      <c r="BW866">
        <f>(BA866-BG866)/(BA866-AZ866)</f>
        <v>0</v>
      </c>
      <c r="BX866">
        <f>(BT866*BR866/BF866)</f>
        <v>0</v>
      </c>
      <c r="BY866">
        <f>(1-BX866)</f>
        <v>0</v>
      </c>
      <c r="DH866">
        <f>$B$11*EG866+$C$11*EH866+$F$11*ES866*(1-EV866)</f>
        <v>0</v>
      </c>
      <c r="DI866">
        <f>DH866*DJ866</f>
        <v>0</v>
      </c>
      <c r="DJ866">
        <f>($B$11*$D$9+$C$11*$D$9+$F$11*((FF866+EX866)/MAX(FF866+EX866+FG866, 0.1)*$I$9+FG866/MAX(FF866+EX866+FG866, 0.1)*$J$9))/($B$11+$C$11+$F$11)</f>
        <v>0</v>
      </c>
      <c r="DK866">
        <f>($B$11*$K$9+$C$11*$K$9+$F$11*((FF866+EX866)/MAX(FF866+EX866+FG866, 0.1)*$P$9+FG866/MAX(FF866+EX866+FG866, 0.1)*$Q$9))/($B$11+$C$11+$F$11)</f>
        <v>0</v>
      </c>
      <c r="DL866">
        <v>6</v>
      </c>
      <c r="DM866">
        <v>0.5</v>
      </c>
      <c r="DN866" t="s">
        <v>438</v>
      </c>
      <c r="DO866">
        <v>2</v>
      </c>
      <c r="DP866" t="b">
        <v>1</v>
      </c>
      <c r="DQ866">
        <v>1761422235.84615</v>
      </c>
      <c r="DR866">
        <v>1259.54923076923</v>
      </c>
      <c r="DS866">
        <v>1327.27538461538</v>
      </c>
      <c r="DT866">
        <v>44.6174538461538</v>
      </c>
      <c r="DU866">
        <v>25.7918076923077</v>
      </c>
      <c r="DV866">
        <v>1258.45076923077</v>
      </c>
      <c r="DW866">
        <v>44.6615769230769</v>
      </c>
      <c r="DX866">
        <v>500.024153846154</v>
      </c>
      <c r="DY866">
        <v>90.2047538461538</v>
      </c>
      <c r="DZ866">
        <v>0.0364625538461539</v>
      </c>
      <c r="EA866">
        <v>43.8857923076923</v>
      </c>
      <c r="EB866">
        <v>41.9947923076923</v>
      </c>
      <c r="EC866">
        <v>999.9</v>
      </c>
      <c r="ED866">
        <v>0</v>
      </c>
      <c r="EE866">
        <v>0</v>
      </c>
      <c r="EF866">
        <v>10008.5053846154</v>
      </c>
      <c r="EG866">
        <v>0</v>
      </c>
      <c r="EH866">
        <v>1260.20076923077</v>
      </c>
      <c r="EI866">
        <v>-67.7257692307692</v>
      </c>
      <c r="EJ866">
        <v>1318.37153846154</v>
      </c>
      <c r="EK866">
        <v>1362.41461538462</v>
      </c>
      <c r="EL866">
        <v>18.8256615384615</v>
      </c>
      <c r="EM866">
        <v>1327.27538461538</v>
      </c>
      <c r="EN866">
        <v>25.7918076923077</v>
      </c>
      <c r="EO866">
        <v>4.02470846153846</v>
      </c>
      <c r="EP866">
        <v>2.32654230769231</v>
      </c>
      <c r="EQ866">
        <v>29.0126</v>
      </c>
      <c r="ER866">
        <v>19.8613692307692</v>
      </c>
      <c r="ES866">
        <v>1200.00615384615</v>
      </c>
      <c r="ET866">
        <v>0.967001461538462</v>
      </c>
      <c r="EU866">
        <v>0.0329984846153846</v>
      </c>
      <c r="EV866">
        <v>0</v>
      </c>
      <c r="EW866">
        <v>1184.54</v>
      </c>
      <c r="EX866">
        <v>5.00059</v>
      </c>
      <c r="EY866">
        <v>15122.0846153846</v>
      </c>
      <c r="EZ866">
        <v>10358.7615384615</v>
      </c>
      <c r="FA866">
        <v>58.562</v>
      </c>
      <c r="FB866">
        <v>60.0047692307692</v>
      </c>
      <c r="FC866">
        <v>58.6774615384615</v>
      </c>
      <c r="FD866">
        <v>59.687</v>
      </c>
      <c r="FE866">
        <v>59.6440769230769</v>
      </c>
      <c r="FF866">
        <v>1155.57615384615</v>
      </c>
      <c r="FG866">
        <v>39.43</v>
      </c>
      <c r="FH866">
        <v>0</v>
      </c>
      <c r="FI866">
        <v>1761422204.5</v>
      </c>
      <c r="FJ866">
        <v>0</v>
      </c>
      <c r="FK866">
        <v>1184.58730769231</v>
      </c>
      <c r="FL866">
        <v>5.2058119735665</v>
      </c>
      <c r="FM866">
        <v>81.7094016313847</v>
      </c>
      <c r="FN866">
        <v>15122.9076923077</v>
      </c>
      <c r="FO866">
        <v>15</v>
      </c>
      <c r="FP866">
        <v>0</v>
      </c>
      <c r="FQ866" t="s">
        <v>439</v>
      </c>
      <c r="FR866">
        <v>0</v>
      </c>
      <c r="FS866">
        <v>0</v>
      </c>
      <c r="FT866">
        <v>0</v>
      </c>
      <c r="FU866">
        <v>0</v>
      </c>
      <c r="FV866">
        <v>0</v>
      </c>
      <c r="FW866">
        <v>0</v>
      </c>
      <c r="FX866">
        <v>0</v>
      </c>
      <c r="FY866">
        <v>0</v>
      </c>
      <c r="FZ866">
        <v>0</v>
      </c>
      <c r="GA866">
        <v>0</v>
      </c>
      <c r="GB866">
        <v>0</v>
      </c>
      <c r="GC866">
        <v>-67.648375</v>
      </c>
      <c r="GD866">
        <v>-4.13303007518805</v>
      </c>
      <c r="GE866">
        <v>0.676347718910178</v>
      </c>
      <c r="GF866">
        <v>0</v>
      </c>
      <c r="GG866">
        <v>1184.24529411765</v>
      </c>
      <c r="GH866">
        <v>5.53185638270509</v>
      </c>
      <c r="GI866">
        <v>0.590095881013348</v>
      </c>
      <c r="GJ866">
        <v>-1</v>
      </c>
      <c r="GK866">
        <v>18.84264</v>
      </c>
      <c r="GL866">
        <v>-0.416246616541324</v>
      </c>
      <c r="GM866">
        <v>0.0401685498866962</v>
      </c>
      <c r="GN866">
        <v>0</v>
      </c>
      <c r="GO866">
        <v>0</v>
      </c>
      <c r="GP866">
        <v>2</v>
      </c>
      <c r="GQ866" t="s">
        <v>473</v>
      </c>
      <c r="GR866">
        <v>3.12795</v>
      </c>
      <c r="GS866">
        <v>2.71453</v>
      </c>
      <c r="GT866">
        <v>0.185827</v>
      </c>
      <c r="GU866">
        <v>0.191592</v>
      </c>
      <c r="GV866">
        <v>0.15254</v>
      </c>
      <c r="GW866">
        <v>0.103688</v>
      </c>
      <c r="GX866">
        <v>29416.8</v>
      </c>
      <c r="GY866">
        <v>30934.1</v>
      </c>
      <c r="GZ866">
        <v>32816.4</v>
      </c>
      <c r="HA866">
        <v>34778.1</v>
      </c>
      <c r="HB866">
        <v>39765.2</v>
      </c>
      <c r="HC866">
        <v>44940.5</v>
      </c>
      <c r="HD866">
        <v>51520.6</v>
      </c>
      <c r="HE866">
        <v>55752.9</v>
      </c>
      <c r="HF866">
        <v>1.71607</v>
      </c>
      <c r="HG866">
        <v>1.56835</v>
      </c>
      <c r="HH866">
        <v>-0.130262</v>
      </c>
      <c r="HI866">
        <v>0</v>
      </c>
      <c r="HJ866">
        <v>44.0382</v>
      </c>
      <c r="HK866">
        <v>999.9</v>
      </c>
      <c r="HL866">
        <v>55.579</v>
      </c>
      <c r="HM866">
        <v>30.393</v>
      </c>
      <c r="HN866">
        <v>26.8494</v>
      </c>
      <c r="HO866">
        <v>60.3599</v>
      </c>
      <c r="HP866">
        <v>41.4904</v>
      </c>
      <c r="HQ866">
        <v>1</v>
      </c>
      <c r="HR866">
        <v>2.0074</v>
      </c>
      <c r="HS866">
        <v>0.823017</v>
      </c>
      <c r="HT866">
        <v>20.0941</v>
      </c>
      <c r="HU866">
        <v>5.18629</v>
      </c>
      <c r="HV866">
        <v>12.0158</v>
      </c>
      <c r="HW866">
        <v>4.97005</v>
      </c>
      <c r="HX866">
        <v>3.29503</v>
      </c>
      <c r="HY866">
        <v>9999</v>
      </c>
      <c r="HZ866">
        <v>9999</v>
      </c>
      <c r="IA866">
        <v>999.9</v>
      </c>
      <c r="IB866">
        <v>9999</v>
      </c>
      <c r="IC866">
        <v>1.86325</v>
      </c>
      <c r="ID866">
        <v>1.86808</v>
      </c>
      <c r="IE866">
        <v>1.86784</v>
      </c>
      <c r="IF866">
        <v>1.86905</v>
      </c>
      <c r="IG866">
        <v>1.86981</v>
      </c>
      <c r="IH866">
        <v>1.86587</v>
      </c>
      <c r="II866">
        <v>1.86692</v>
      </c>
      <c r="IJ866">
        <v>1.86843</v>
      </c>
      <c r="IK866">
        <v>5</v>
      </c>
      <c r="IL866">
        <v>0</v>
      </c>
      <c r="IM866">
        <v>0</v>
      </c>
      <c r="IN866">
        <v>0</v>
      </c>
      <c r="IO866" t="s">
        <v>441</v>
      </c>
      <c r="IP866" t="s">
        <v>442</v>
      </c>
      <c r="IQ866" t="s">
        <v>443</v>
      </c>
      <c r="IR866" t="s">
        <v>443</v>
      </c>
      <c r="IS866" t="s">
        <v>443</v>
      </c>
      <c r="IT866" t="s">
        <v>443</v>
      </c>
      <c r="IU866">
        <v>0</v>
      </c>
      <c r="IV866">
        <v>100</v>
      </c>
      <c r="IW866">
        <v>100</v>
      </c>
      <c r="IX866">
        <v>1.1</v>
      </c>
      <c r="IY866">
        <v>-0.0442</v>
      </c>
      <c r="IZ866">
        <v>1.09748391826392</v>
      </c>
      <c r="JA866">
        <v>0</v>
      </c>
      <c r="JB866">
        <v>0</v>
      </c>
      <c r="JC866">
        <v>0</v>
      </c>
      <c r="JD866">
        <v>-0.0441141096964596</v>
      </c>
      <c r="JE866">
        <v>0</v>
      </c>
      <c r="JF866">
        <v>0</v>
      </c>
      <c r="JG866">
        <v>0</v>
      </c>
      <c r="JH866">
        <v>5</v>
      </c>
      <c r="JI866">
        <v>2273</v>
      </c>
      <c r="JJ866">
        <v>0</v>
      </c>
      <c r="JK866">
        <v>25</v>
      </c>
      <c r="JL866">
        <v>29357037.4</v>
      </c>
      <c r="JM866">
        <v>29357037.4</v>
      </c>
      <c r="JN866">
        <v>2.62817</v>
      </c>
      <c r="JO866">
        <v>2.61108</v>
      </c>
      <c r="JP866">
        <v>1.54785</v>
      </c>
      <c r="JQ866">
        <v>2.31445</v>
      </c>
      <c r="JR866">
        <v>1.64673</v>
      </c>
      <c r="JS866">
        <v>2.32666</v>
      </c>
      <c r="JT866">
        <v>34.3042</v>
      </c>
      <c r="JU866">
        <v>24.1838</v>
      </c>
      <c r="JV866">
        <v>18</v>
      </c>
      <c r="JW866">
        <v>496.448</v>
      </c>
      <c r="JX866">
        <v>390.861</v>
      </c>
      <c r="JY866">
        <v>38.048</v>
      </c>
      <c r="JZ866">
        <v>50.1249</v>
      </c>
      <c r="KA866">
        <v>29.9982</v>
      </c>
      <c r="KB866">
        <v>49.6178</v>
      </c>
      <c r="KC866">
        <v>49.4697</v>
      </c>
      <c r="KD866">
        <v>52.5935</v>
      </c>
      <c r="KE866">
        <v>0</v>
      </c>
      <c r="KF866">
        <v>100</v>
      </c>
      <c r="KG866">
        <v>39.2041</v>
      </c>
      <c r="KH866">
        <v>1374</v>
      </c>
      <c r="KI866">
        <v>26.2864</v>
      </c>
      <c r="KJ866">
        <v>93.4212</v>
      </c>
      <c r="KK866">
        <v>90.226</v>
      </c>
    </row>
    <row r="867" spans="1:297">
      <c r="A867">
        <v>851</v>
      </c>
      <c r="B867">
        <v>1761422249</v>
      </c>
      <c r="C867">
        <v>14068</v>
      </c>
      <c r="D867" t="s">
        <v>2152</v>
      </c>
      <c r="E867" t="s">
        <v>2153</v>
      </c>
      <c r="F867">
        <v>5</v>
      </c>
      <c r="G867" t="s">
        <v>1989</v>
      </c>
      <c r="H867" t="s">
        <v>436</v>
      </c>
      <c r="I867">
        <v>1761422240.84615</v>
      </c>
      <c r="J867">
        <f>(K867)/1000</f>
        <v>0</v>
      </c>
      <c r="K867">
        <f>IF(DP867, AN867, AH867)</f>
        <v>0</v>
      </c>
      <c r="L867">
        <f>IF(DP867, AI867, AG867)</f>
        <v>0</v>
      </c>
      <c r="M867">
        <f>DR867 - IF(AU867&gt;1, L867*DL867*100.0/(AW867), 0)</f>
        <v>0</v>
      </c>
      <c r="N867">
        <f>((T867-J867/2)*M867-L867)/(T867+J867/2)</f>
        <v>0</v>
      </c>
      <c r="O867">
        <f>N867*(DY867+DZ867)/1000.0</f>
        <v>0</v>
      </c>
      <c r="P867">
        <f>(DR867 - IF(AU867&gt;1, L867*DL867*100.0/(AW867), 0))*(DY867+DZ867)/1000.0</f>
        <v>0</v>
      </c>
      <c r="Q867">
        <f>2.0/((1/S867-1/R867)+SIGN(S867)*SQRT((1/S867-1/R867)*(1/S867-1/R867) + 4*DM867/((DM867+1)*(DM867+1))*(2*1/S867*1/R867-1/R867*1/R867)))</f>
        <v>0</v>
      </c>
      <c r="R867">
        <f>IF(LEFT(DN867,1)&lt;&gt;"0",IF(LEFT(DN867,1)="1",3.0,DO867),$D$5+$E$5*(EF867*DY867/($K$5*1000))+$F$5*(EF867*DY867/($K$5*1000))*MAX(MIN(DL867,$J$5),$I$5)*MAX(MIN(DL867,$J$5),$I$5)+$G$5*MAX(MIN(DL867,$J$5),$I$5)*(EF867*DY867/($K$5*1000))+$H$5*(EF867*DY867/($K$5*1000))*(EF867*DY867/($K$5*1000)))</f>
        <v>0</v>
      </c>
      <c r="S867">
        <f>J867*(1000-(1000*0.61365*exp(17.502*W867/(240.97+W867))/(DY867+DZ867)+DT867)/2)/(1000*0.61365*exp(17.502*W867/(240.97+W867))/(DY867+DZ867)-DT867)</f>
        <v>0</v>
      </c>
      <c r="T867">
        <f>1/((DM867+1)/(Q867/1.6)+1/(R867/1.37)) + DM867/((DM867+1)/(Q867/1.6) + DM867/(R867/1.37))</f>
        <v>0</v>
      </c>
      <c r="U867">
        <f>(DH867*DK867)</f>
        <v>0</v>
      </c>
      <c r="V867">
        <f>(EA867+(U867+2*0.95*5.67E-8*(((EA867+$B$7)+273)^4-(EA867+273)^4)-44100*J867)/(1.84*29.3*R867+8*0.95*5.67E-8*(EA867+273)^3))</f>
        <v>0</v>
      </c>
      <c r="W867">
        <f>($C$7*EB867+$D$7*EC867+$E$7*V867)</f>
        <v>0</v>
      </c>
      <c r="X867">
        <f>0.61365*exp(17.502*W867/(240.97+W867))</f>
        <v>0</v>
      </c>
      <c r="Y867">
        <f>(Z867/AA867*100)</f>
        <v>0</v>
      </c>
      <c r="Z867">
        <f>DT867*(DY867+DZ867)/1000</f>
        <v>0</v>
      </c>
      <c r="AA867">
        <f>0.61365*exp(17.502*EA867/(240.97+EA867))</f>
        <v>0</v>
      </c>
      <c r="AB867">
        <f>(X867-DT867*(DY867+DZ867)/1000)</f>
        <v>0</v>
      </c>
      <c r="AC867">
        <f>(-J867*44100)</f>
        <v>0</v>
      </c>
      <c r="AD867">
        <f>2*29.3*R867*0.92*(EA867-W867)</f>
        <v>0</v>
      </c>
      <c r="AE867">
        <f>2*0.95*5.67E-8*(((EA867+$B$7)+273)^4-(W867+273)^4)</f>
        <v>0</v>
      </c>
      <c r="AF867">
        <f>U867+AE867+AC867+AD867</f>
        <v>0</v>
      </c>
      <c r="AG867">
        <f>DX867*AU867*(DS867-DR867*(1000-AU867*DU867)/(1000-AU867*DT867))/(100*DL867)</f>
        <v>0</v>
      </c>
      <c r="AH867">
        <f>1000*DX867*AU867*(DT867-DU867)/(100*DL867*(1000-AU867*DT867))</f>
        <v>0</v>
      </c>
      <c r="AI867">
        <f>(AJ867 - AK867 - DY867*1E3/(8.314*(EA867+273.15)) * AM867/DX867 * AL867) * DX867/(100*DL867) * (1000 - DU867)/1000</f>
        <v>0</v>
      </c>
      <c r="AJ867">
        <v>1397.37606166008</v>
      </c>
      <c r="AK867">
        <v>1360.56921212121</v>
      </c>
      <c r="AL867">
        <v>3.57596083610771</v>
      </c>
      <c r="AM867">
        <v>65.5647914512343</v>
      </c>
      <c r="AN867">
        <f>(AP867 - AO867 + DY867*1E3/(8.314*(EA867+273.15)) * AR867/DX867 * AQ867) * DX867/(100*DL867) * 1000/(1000 - AP867)</f>
        <v>0</v>
      </c>
      <c r="AO867">
        <v>25.7945854739495</v>
      </c>
      <c r="AP867">
        <v>44.5783303030303</v>
      </c>
      <c r="AQ867">
        <v>0.00611455136709455</v>
      </c>
      <c r="AR867">
        <v>111.014895509676</v>
      </c>
      <c r="AS867">
        <v>0</v>
      </c>
      <c r="AT867">
        <v>0</v>
      </c>
      <c r="AU867">
        <f>IF(AS867*$H$13&gt;=AW867,1.0,(AW867/(AW867-AS867*$H$13)))</f>
        <v>0</v>
      </c>
      <c r="AV867">
        <f>(AU867-1)*100</f>
        <v>0</v>
      </c>
      <c r="AW867">
        <f>MAX(0,($B$13+$C$13*EF867)/(1+$D$13*EF867)*DY867/(EA867+273)*$E$13)</f>
        <v>0</v>
      </c>
      <c r="AX867" t="s">
        <v>437</v>
      </c>
      <c r="AY867" t="s">
        <v>437</v>
      </c>
      <c r="AZ867">
        <v>0</v>
      </c>
      <c r="BA867">
        <v>0</v>
      </c>
      <c r="BB867">
        <f>1-AZ867/BA867</f>
        <v>0</v>
      </c>
      <c r="BC867">
        <v>0</v>
      </c>
      <c r="BD867" t="s">
        <v>437</v>
      </c>
      <c r="BE867" t="s">
        <v>437</v>
      </c>
      <c r="BF867">
        <v>0</v>
      </c>
      <c r="BG867">
        <v>0</v>
      </c>
      <c r="BH867">
        <f>1-BF867/BG867</f>
        <v>0</v>
      </c>
      <c r="BI867">
        <v>0.5</v>
      </c>
      <c r="BJ867">
        <f>DI867</f>
        <v>0</v>
      </c>
      <c r="BK867">
        <f>L867</f>
        <v>0</v>
      </c>
      <c r="BL867">
        <f>BH867*BI867*BJ867</f>
        <v>0</v>
      </c>
      <c r="BM867">
        <f>(BK867-BC867)/BJ867</f>
        <v>0</v>
      </c>
      <c r="BN867">
        <f>(BA867-BG867)/BG867</f>
        <v>0</v>
      </c>
      <c r="BO867">
        <f>AZ867/(BB867+AZ867/BG867)</f>
        <v>0</v>
      </c>
      <c r="BP867" t="s">
        <v>437</v>
      </c>
      <c r="BQ867">
        <v>0</v>
      </c>
      <c r="BR867">
        <f>IF(BQ867&lt;&gt;0, BQ867, BO867)</f>
        <v>0</v>
      </c>
      <c r="BS867">
        <f>1-BR867/BG867</f>
        <v>0</v>
      </c>
      <c r="BT867">
        <f>(BG867-BF867)/(BG867-BR867)</f>
        <v>0</v>
      </c>
      <c r="BU867">
        <f>(BA867-BG867)/(BA867-BR867)</f>
        <v>0</v>
      </c>
      <c r="BV867">
        <f>(BG867-BF867)/(BG867-AZ867)</f>
        <v>0</v>
      </c>
      <c r="BW867">
        <f>(BA867-BG867)/(BA867-AZ867)</f>
        <v>0</v>
      </c>
      <c r="BX867">
        <f>(BT867*BR867/BF867)</f>
        <v>0</v>
      </c>
      <c r="BY867">
        <f>(1-BX867)</f>
        <v>0</v>
      </c>
      <c r="DH867">
        <f>$B$11*EG867+$C$11*EH867+$F$11*ES867*(1-EV867)</f>
        <v>0</v>
      </c>
      <c r="DI867">
        <f>DH867*DJ867</f>
        <v>0</v>
      </c>
      <c r="DJ867">
        <f>($B$11*$D$9+$C$11*$D$9+$F$11*((FF867+EX867)/MAX(FF867+EX867+FG867, 0.1)*$I$9+FG867/MAX(FF867+EX867+FG867, 0.1)*$J$9))/($B$11+$C$11+$F$11)</f>
        <v>0</v>
      </c>
      <c r="DK867">
        <f>($B$11*$K$9+$C$11*$K$9+$F$11*((FF867+EX867)/MAX(FF867+EX867+FG867, 0.1)*$P$9+FG867/MAX(FF867+EX867+FG867, 0.1)*$Q$9))/($B$11+$C$11+$F$11)</f>
        <v>0</v>
      </c>
      <c r="DL867">
        <v>6</v>
      </c>
      <c r="DM867">
        <v>0.5</v>
      </c>
      <c r="DN867" t="s">
        <v>438</v>
      </c>
      <c r="DO867">
        <v>2</v>
      </c>
      <c r="DP867" t="b">
        <v>1</v>
      </c>
      <c r="DQ867">
        <v>1761422240.84615</v>
      </c>
      <c r="DR867">
        <v>1276.01230769231</v>
      </c>
      <c r="DS867">
        <v>1344.54153846154</v>
      </c>
      <c r="DT867">
        <v>44.5914153846154</v>
      </c>
      <c r="DU867">
        <v>25.7924769230769</v>
      </c>
      <c r="DV867">
        <v>1274.91461538462</v>
      </c>
      <c r="DW867">
        <v>44.6355307692308</v>
      </c>
      <c r="DX867">
        <v>500.048769230769</v>
      </c>
      <c r="DY867">
        <v>90.2049153846154</v>
      </c>
      <c r="DZ867">
        <v>0.0363849923076923</v>
      </c>
      <c r="EA867">
        <v>43.8754538461538</v>
      </c>
      <c r="EB867">
        <v>41.9704692307692</v>
      </c>
      <c r="EC867">
        <v>999.9</v>
      </c>
      <c r="ED867">
        <v>0</v>
      </c>
      <c r="EE867">
        <v>0</v>
      </c>
      <c r="EF867">
        <v>10016.0576923077</v>
      </c>
      <c r="EG867">
        <v>0</v>
      </c>
      <c r="EH867">
        <v>1260.20692307692</v>
      </c>
      <c r="EI867">
        <v>-68.5290230769231</v>
      </c>
      <c r="EJ867">
        <v>1335.56769230769</v>
      </c>
      <c r="EK867">
        <v>1380.13923076923</v>
      </c>
      <c r="EL867">
        <v>18.7989538461538</v>
      </c>
      <c r="EM867">
        <v>1344.54153846154</v>
      </c>
      <c r="EN867">
        <v>25.7924769230769</v>
      </c>
      <c r="EO867">
        <v>4.02236692307692</v>
      </c>
      <c r="EP867">
        <v>2.32660846153846</v>
      </c>
      <c r="EQ867">
        <v>29.0025538461538</v>
      </c>
      <c r="ER867">
        <v>19.8618153846154</v>
      </c>
      <c r="ES867">
        <v>1199.99307692308</v>
      </c>
      <c r="ET867">
        <v>0.967000846153846</v>
      </c>
      <c r="EU867">
        <v>0.0329991153846154</v>
      </c>
      <c r="EV867">
        <v>0</v>
      </c>
      <c r="EW867">
        <v>1185.03153846154</v>
      </c>
      <c r="EX867">
        <v>5.00059</v>
      </c>
      <c r="EY867">
        <v>15127.9</v>
      </c>
      <c r="EZ867">
        <v>10358.6538461538</v>
      </c>
      <c r="FA867">
        <v>58.562</v>
      </c>
      <c r="FB867">
        <v>60.0238461538462</v>
      </c>
      <c r="FC867">
        <v>58.687</v>
      </c>
      <c r="FD867">
        <v>59.687</v>
      </c>
      <c r="FE867">
        <v>59.6631538461539</v>
      </c>
      <c r="FF867">
        <v>1155.56153846154</v>
      </c>
      <c r="FG867">
        <v>39.43</v>
      </c>
      <c r="FH867">
        <v>0</v>
      </c>
      <c r="FI867">
        <v>1761422209.3</v>
      </c>
      <c r="FJ867">
        <v>0</v>
      </c>
      <c r="FK867">
        <v>1185.06269230769</v>
      </c>
      <c r="FL867">
        <v>5.77059831116361</v>
      </c>
      <c r="FM867">
        <v>69.8256411772873</v>
      </c>
      <c r="FN867">
        <v>15128.6461538462</v>
      </c>
      <c r="FO867">
        <v>15</v>
      </c>
      <c r="FP867">
        <v>0</v>
      </c>
      <c r="FQ867" t="s">
        <v>439</v>
      </c>
      <c r="FR867">
        <v>0</v>
      </c>
      <c r="FS867">
        <v>0</v>
      </c>
      <c r="FT867">
        <v>0</v>
      </c>
      <c r="FU867">
        <v>0</v>
      </c>
      <c r="FV867">
        <v>0</v>
      </c>
      <c r="FW867">
        <v>0</v>
      </c>
      <c r="FX867">
        <v>0</v>
      </c>
      <c r="FY867">
        <v>0</v>
      </c>
      <c r="FZ867">
        <v>0</v>
      </c>
      <c r="GA867">
        <v>0</v>
      </c>
      <c r="GB867">
        <v>0</v>
      </c>
      <c r="GC867">
        <v>-68.1001523809524</v>
      </c>
      <c r="GD867">
        <v>-7.74857142857154</v>
      </c>
      <c r="GE867">
        <v>0.946225867840508</v>
      </c>
      <c r="GF867">
        <v>0</v>
      </c>
      <c r="GG867">
        <v>1184.73470588235</v>
      </c>
      <c r="GH867">
        <v>5.88632544889325</v>
      </c>
      <c r="GI867">
        <v>0.617672268393088</v>
      </c>
      <c r="GJ867">
        <v>-1</v>
      </c>
      <c r="GK867">
        <v>18.8150476190476</v>
      </c>
      <c r="GL867">
        <v>-0.344914285714269</v>
      </c>
      <c r="GM867">
        <v>0.0359402628584025</v>
      </c>
      <c r="GN867">
        <v>0</v>
      </c>
      <c r="GO867">
        <v>0</v>
      </c>
      <c r="GP867">
        <v>2</v>
      </c>
      <c r="GQ867" t="s">
        <v>473</v>
      </c>
      <c r="GR867">
        <v>3.1279</v>
      </c>
      <c r="GS867">
        <v>2.71426</v>
      </c>
      <c r="GT867">
        <v>0.18736</v>
      </c>
      <c r="GU867">
        <v>0.193033</v>
      </c>
      <c r="GV867">
        <v>0.152599</v>
      </c>
      <c r="GW867">
        <v>0.103687</v>
      </c>
      <c r="GX867">
        <v>29361.1</v>
      </c>
      <c r="GY867">
        <v>30877.9</v>
      </c>
      <c r="GZ867">
        <v>32816.6</v>
      </c>
      <c r="HA867">
        <v>34777.6</v>
      </c>
      <c r="HB867">
        <v>39763.7</v>
      </c>
      <c r="HC867">
        <v>44940</v>
      </c>
      <c r="HD867">
        <v>51521.4</v>
      </c>
      <c r="HE867">
        <v>55751.9</v>
      </c>
      <c r="HF867">
        <v>1.71637</v>
      </c>
      <c r="HG867">
        <v>1.56842</v>
      </c>
      <c r="HH867">
        <v>-0.131764</v>
      </c>
      <c r="HI867">
        <v>0</v>
      </c>
      <c r="HJ867">
        <v>44.0314</v>
      </c>
      <c r="HK867">
        <v>999.9</v>
      </c>
      <c r="HL867">
        <v>55.555</v>
      </c>
      <c r="HM867">
        <v>30.393</v>
      </c>
      <c r="HN867">
        <v>26.8377</v>
      </c>
      <c r="HO867">
        <v>60.5799</v>
      </c>
      <c r="HP867">
        <v>41.4623</v>
      </c>
      <c r="HQ867">
        <v>1</v>
      </c>
      <c r="HR867">
        <v>1.99242</v>
      </c>
      <c r="HS867">
        <v>1.01694</v>
      </c>
      <c r="HT867">
        <v>20.117</v>
      </c>
      <c r="HU867">
        <v>5.18539</v>
      </c>
      <c r="HV867">
        <v>12.0159</v>
      </c>
      <c r="HW867">
        <v>4.96935</v>
      </c>
      <c r="HX867">
        <v>3.29503</v>
      </c>
      <c r="HY867">
        <v>9999</v>
      </c>
      <c r="HZ867">
        <v>9999</v>
      </c>
      <c r="IA867">
        <v>999.9</v>
      </c>
      <c r="IB867">
        <v>9999</v>
      </c>
      <c r="IC867">
        <v>1.86325</v>
      </c>
      <c r="ID867">
        <v>1.8681</v>
      </c>
      <c r="IE867">
        <v>1.86786</v>
      </c>
      <c r="IF867">
        <v>1.86905</v>
      </c>
      <c r="IG867">
        <v>1.86981</v>
      </c>
      <c r="IH867">
        <v>1.86586</v>
      </c>
      <c r="II867">
        <v>1.86692</v>
      </c>
      <c r="IJ867">
        <v>1.86843</v>
      </c>
      <c r="IK867">
        <v>5</v>
      </c>
      <c r="IL867">
        <v>0</v>
      </c>
      <c r="IM867">
        <v>0</v>
      </c>
      <c r="IN867">
        <v>0</v>
      </c>
      <c r="IO867" t="s">
        <v>441</v>
      </c>
      <c r="IP867" t="s">
        <v>442</v>
      </c>
      <c r="IQ867" t="s">
        <v>443</v>
      </c>
      <c r="IR867" t="s">
        <v>443</v>
      </c>
      <c r="IS867" t="s">
        <v>443</v>
      </c>
      <c r="IT867" t="s">
        <v>443</v>
      </c>
      <c r="IU867">
        <v>0</v>
      </c>
      <c r="IV867">
        <v>100</v>
      </c>
      <c r="IW867">
        <v>100</v>
      </c>
      <c r="IX867">
        <v>1.1</v>
      </c>
      <c r="IY867">
        <v>-0.0441</v>
      </c>
      <c r="IZ867">
        <v>1.09748391826392</v>
      </c>
      <c r="JA867">
        <v>0</v>
      </c>
      <c r="JB867">
        <v>0</v>
      </c>
      <c r="JC867">
        <v>0</v>
      </c>
      <c r="JD867">
        <v>-0.0441141096964596</v>
      </c>
      <c r="JE867">
        <v>0</v>
      </c>
      <c r="JF867">
        <v>0</v>
      </c>
      <c r="JG867">
        <v>0</v>
      </c>
      <c r="JH867">
        <v>5</v>
      </c>
      <c r="JI867">
        <v>2273</v>
      </c>
      <c r="JJ867">
        <v>0</v>
      </c>
      <c r="JK867">
        <v>25</v>
      </c>
      <c r="JL867">
        <v>29357037.5</v>
      </c>
      <c r="JM867">
        <v>29357037.5</v>
      </c>
      <c r="JN867">
        <v>2.65015</v>
      </c>
      <c r="JO867">
        <v>2.61353</v>
      </c>
      <c r="JP867">
        <v>1.54785</v>
      </c>
      <c r="JQ867">
        <v>2.31445</v>
      </c>
      <c r="JR867">
        <v>1.64673</v>
      </c>
      <c r="JS867">
        <v>2.24731</v>
      </c>
      <c r="JT867">
        <v>34.3269</v>
      </c>
      <c r="JU867">
        <v>24.1751</v>
      </c>
      <c r="JV867">
        <v>18</v>
      </c>
      <c r="JW867">
        <v>496.737</v>
      </c>
      <c r="JX867">
        <v>390.956</v>
      </c>
      <c r="JY867">
        <v>39.0588</v>
      </c>
      <c r="JZ867">
        <v>50.1393</v>
      </c>
      <c r="KA867">
        <v>29.991</v>
      </c>
      <c r="KB867">
        <v>49.6291</v>
      </c>
      <c r="KC867">
        <v>49.4799</v>
      </c>
      <c r="KD867">
        <v>53.0371</v>
      </c>
      <c r="KE867">
        <v>0</v>
      </c>
      <c r="KF867">
        <v>100</v>
      </c>
      <c r="KG867">
        <v>39.2316</v>
      </c>
      <c r="KH867">
        <v>1394.2</v>
      </c>
      <c r="KI867">
        <v>26.2864</v>
      </c>
      <c r="KJ867">
        <v>93.4225</v>
      </c>
      <c r="KK867">
        <v>90.2245</v>
      </c>
    </row>
    <row r="868" spans="1:297">
      <c r="A868">
        <v>852</v>
      </c>
      <c r="B868">
        <v>1761422254</v>
      </c>
      <c r="C868">
        <v>14073</v>
      </c>
      <c r="D868" t="s">
        <v>2154</v>
      </c>
      <c r="E868" t="s">
        <v>2155</v>
      </c>
      <c r="F868">
        <v>5</v>
      </c>
      <c r="G868" t="s">
        <v>1989</v>
      </c>
      <c r="H868" t="s">
        <v>436</v>
      </c>
      <c r="I868">
        <v>1761422245.84615</v>
      </c>
      <c r="J868">
        <f>(K868)/1000</f>
        <v>0</v>
      </c>
      <c r="K868">
        <f>IF(DP868, AN868, AH868)</f>
        <v>0</v>
      </c>
      <c r="L868">
        <f>IF(DP868, AI868, AG868)</f>
        <v>0</v>
      </c>
      <c r="M868">
        <f>DR868 - IF(AU868&gt;1, L868*DL868*100.0/(AW868), 0)</f>
        <v>0</v>
      </c>
      <c r="N868">
        <f>((T868-J868/2)*M868-L868)/(T868+J868/2)</f>
        <v>0</v>
      </c>
      <c r="O868">
        <f>N868*(DY868+DZ868)/1000.0</f>
        <v>0</v>
      </c>
      <c r="P868">
        <f>(DR868 - IF(AU868&gt;1, L868*DL868*100.0/(AW868), 0))*(DY868+DZ868)/1000.0</f>
        <v>0</v>
      </c>
      <c r="Q868">
        <f>2.0/((1/S868-1/R868)+SIGN(S868)*SQRT((1/S868-1/R868)*(1/S868-1/R868) + 4*DM868/((DM868+1)*(DM868+1))*(2*1/S868*1/R868-1/R868*1/R868)))</f>
        <v>0</v>
      </c>
      <c r="R868">
        <f>IF(LEFT(DN868,1)&lt;&gt;"0",IF(LEFT(DN868,1)="1",3.0,DO868),$D$5+$E$5*(EF868*DY868/($K$5*1000))+$F$5*(EF868*DY868/($K$5*1000))*MAX(MIN(DL868,$J$5),$I$5)*MAX(MIN(DL868,$J$5),$I$5)+$G$5*MAX(MIN(DL868,$J$5),$I$5)*(EF868*DY868/($K$5*1000))+$H$5*(EF868*DY868/($K$5*1000))*(EF868*DY868/($K$5*1000)))</f>
        <v>0</v>
      </c>
      <c r="S868">
        <f>J868*(1000-(1000*0.61365*exp(17.502*W868/(240.97+W868))/(DY868+DZ868)+DT868)/2)/(1000*0.61365*exp(17.502*W868/(240.97+W868))/(DY868+DZ868)-DT868)</f>
        <v>0</v>
      </c>
      <c r="T868">
        <f>1/((DM868+1)/(Q868/1.6)+1/(R868/1.37)) + DM868/((DM868+1)/(Q868/1.6) + DM868/(R868/1.37))</f>
        <v>0</v>
      </c>
      <c r="U868">
        <f>(DH868*DK868)</f>
        <v>0</v>
      </c>
      <c r="V868">
        <f>(EA868+(U868+2*0.95*5.67E-8*(((EA868+$B$7)+273)^4-(EA868+273)^4)-44100*J868)/(1.84*29.3*R868+8*0.95*5.67E-8*(EA868+273)^3))</f>
        <v>0</v>
      </c>
      <c r="W868">
        <f>($C$7*EB868+$D$7*EC868+$E$7*V868)</f>
        <v>0</v>
      </c>
      <c r="X868">
        <f>0.61365*exp(17.502*W868/(240.97+W868))</f>
        <v>0</v>
      </c>
      <c r="Y868">
        <f>(Z868/AA868*100)</f>
        <v>0</v>
      </c>
      <c r="Z868">
        <f>DT868*(DY868+DZ868)/1000</f>
        <v>0</v>
      </c>
      <c r="AA868">
        <f>0.61365*exp(17.502*EA868/(240.97+EA868))</f>
        <v>0</v>
      </c>
      <c r="AB868">
        <f>(X868-DT868*(DY868+DZ868)/1000)</f>
        <v>0</v>
      </c>
      <c r="AC868">
        <f>(-J868*44100)</f>
        <v>0</v>
      </c>
      <c r="AD868">
        <f>2*29.3*R868*0.92*(EA868-W868)</f>
        <v>0</v>
      </c>
      <c r="AE868">
        <f>2*0.95*5.67E-8*(((EA868+$B$7)+273)^4-(W868+273)^4)</f>
        <v>0</v>
      </c>
      <c r="AF868">
        <f>U868+AE868+AC868+AD868</f>
        <v>0</v>
      </c>
      <c r="AG868">
        <f>DX868*AU868*(DS868-DR868*(1000-AU868*DU868)/(1000-AU868*DT868))/(100*DL868)</f>
        <v>0</v>
      </c>
      <c r="AH868">
        <f>1000*DX868*AU868*(DT868-DU868)/(100*DL868*(1000-AU868*DT868))</f>
        <v>0</v>
      </c>
      <c r="AI868">
        <f>(AJ868 - AK868 - DY868*1E3/(8.314*(EA868+273.15)) * AM868/DX868 * AL868) * DX868/(100*DL868) * (1000 - DU868)/1000</f>
        <v>0</v>
      </c>
      <c r="AJ868">
        <v>1413.63540078726</v>
      </c>
      <c r="AK868">
        <v>1377.36581818182</v>
      </c>
      <c r="AL868">
        <v>3.32681132899529</v>
      </c>
      <c r="AM868">
        <v>65.5647914512343</v>
      </c>
      <c r="AN868">
        <f>(AP868 - AO868 + DY868*1E3/(8.314*(EA868+273.15)) * AR868/DX868 * AQ868) * DX868/(100*DL868) * 1000/(1000 - AP868)</f>
        <v>0</v>
      </c>
      <c r="AO868">
        <v>25.7939820840647</v>
      </c>
      <c r="AP868">
        <v>44.6148957575758</v>
      </c>
      <c r="AQ868">
        <v>0.0059615983578459</v>
      </c>
      <c r="AR868">
        <v>111.014895509676</v>
      </c>
      <c r="AS868">
        <v>0</v>
      </c>
      <c r="AT868">
        <v>0</v>
      </c>
      <c r="AU868">
        <f>IF(AS868*$H$13&gt;=AW868,1.0,(AW868/(AW868-AS868*$H$13)))</f>
        <v>0</v>
      </c>
      <c r="AV868">
        <f>(AU868-1)*100</f>
        <v>0</v>
      </c>
      <c r="AW868">
        <f>MAX(0,($B$13+$C$13*EF868)/(1+$D$13*EF868)*DY868/(EA868+273)*$E$13)</f>
        <v>0</v>
      </c>
      <c r="AX868" t="s">
        <v>437</v>
      </c>
      <c r="AY868" t="s">
        <v>437</v>
      </c>
      <c r="AZ868">
        <v>0</v>
      </c>
      <c r="BA868">
        <v>0</v>
      </c>
      <c r="BB868">
        <f>1-AZ868/BA868</f>
        <v>0</v>
      </c>
      <c r="BC868">
        <v>0</v>
      </c>
      <c r="BD868" t="s">
        <v>437</v>
      </c>
      <c r="BE868" t="s">
        <v>437</v>
      </c>
      <c r="BF868">
        <v>0</v>
      </c>
      <c r="BG868">
        <v>0</v>
      </c>
      <c r="BH868">
        <f>1-BF868/BG868</f>
        <v>0</v>
      </c>
      <c r="BI868">
        <v>0.5</v>
      </c>
      <c r="BJ868">
        <f>DI868</f>
        <v>0</v>
      </c>
      <c r="BK868">
        <f>L868</f>
        <v>0</v>
      </c>
      <c r="BL868">
        <f>BH868*BI868*BJ868</f>
        <v>0</v>
      </c>
      <c r="BM868">
        <f>(BK868-BC868)/BJ868</f>
        <v>0</v>
      </c>
      <c r="BN868">
        <f>(BA868-BG868)/BG868</f>
        <v>0</v>
      </c>
      <c r="BO868">
        <f>AZ868/(BB868+AZ868/BG868)</f>
        <v>0</v>
      </c>
      <c r="BP868" t="s">
        <v>437</v>
      </c>
      <c r="BQ868">
        <v>0</v>
      </c>
      <c r="BR868">
        <f>IF(BQ868&lt;&gt;0, BQ868, BO868)</f>
        <v>0</v>
      </c>
      <c r="BS868">
        <f>1-BR868/BG868</f>
        <v>0</v>
      </c>
      <c r="BT868">
        <f>(BG868-BF868)/(BG868-BR868)</f>
        <v>0</v>
      </c>
      <c r="BU868">
        <f>(BA868-BG868)/(BA868-BR868)</f>
        <v>0</v>
      </c>
      <c r="BV868">
        <f>(BG868-BF868)/(BG868-AZ868)</f>
        <v>0</v>
      </c>
      <c r="BW868">
        <f>(BA868-BG868)/(BA868-AZ868)</f>
        <v>0</v>
      </c>
      <c r="BX868">
        <f>(BT868*BR868/BF868)</f>
        <v>0</v>
      </c>
      <c r="BY868">
        <f>(1-BX868)</f>
        <v>0</v>
      </c>
      <c r="DH868">
        <f>$B$11*EG868+$C$11*EH868+$F$11*ES868*(1-EV868)</f>
        <v>0</v>
      </c>
      <c r="DI868">
        <f>DH868*DJ868</f>
        <v>0</v>
      </c>
      <c r="DJ868">
        <f>($B$11*$D$9+$C$11*$D$9+$F$11*((FF868+EX868)/MAX(FF868+EX868+FG868, 0.1)*$I$9+FG868/MAX(FF868+EX868+FG868, 0.1)*$J$9))/($B$11+$C$11+$F$11)</f>
        <v>0</v>
      </c>
      <c r="DK868">
        <f>($B$11*$K$9+$C$11*$K$9+$F$11*((FF868+EX868)/MAX(FF868+EX868+FG868, 0.1)*$P$9+FG868/MAX(FF868+EX868+FG868, 0.1)*$Q$9))/($B$11+$C$11+$F$11)</f>
        <v>0</v>
      </c>
      <c r="DL868">
        <v>6</v>
      </c>
      <c r="DM868">
        <v>0.5</v>
      </c>
      <c r="DN868" t="s">
        <v>438</v>
      </c>
      <c r="DO868">
        <v>2</v>
      </c>
      <c r="DP868" t="b">
        <v>1</v>
      </c>
      <c r="DQ868">
        <v>1761422245.84615</v>
      </c>
      <c r="DR868">
        <v>1292.56307692308</v>
      </c>
      <c r="DS868">
        <v>1361.10384615385</v>
      </c>
      <c r="DT868">
        <v>44.5860461538462</v>
      </c>
      <c r="DU868">
        <v>25.7932769230769</v>
      </c>
      <c r="DV868">
        <v>1291.46461538462</v>
      </c>
      <c r="DW868">
        <v>44.6301538461539</v>
      </c>
      <c r="DX868">
        <v>500.054461538462</v>
      </c>
      <c r="DY868">
        <v>90.2049923076923</v>
      </c>
      <c r="DZ868">
        <v>0.0363079230769231</v>
      </c>
      <c r="EA868">
        <v>43.8786615384615</v>
      </c>
      <c r="EB868">
        <v>41.9567384615385</v>
      </c>
      <c r="EC868">
        <v>999.9</v>
      </c>
      <c r="ED868">
        <v>0</v>
      </c>
      <c r="EE868">
        <v>0</v>
      </c>
      <c r="EF868">
        <v>10019.7615384615</v>
      </c>
      <c r="EG868">
        <v>0</v>
      </c>
      <c r="EH868">
        <v>1260.20076923077</v>
      </c>
      <c r="EI868">
        <v>-68.5411615384615</v>
      </c>
      <c r="EJ868">
        <v>1352.88384615385</v>
      </c>
      <c r="EK868">
        <v>1397.14076923077</v>
      </c>
      <c r="EL868">
        <v>18.7927692307692</v>
      </c>
      <c r="EM868">
        <v>1361.10384615385</v>
      </c>
      <c r="EN868">
        <v>25.7932769230769</v>
      </c>
      <c r="EO868">
        <v>4.02188461538462</v>
      </c>
      <c r="EP868">
        <v>2.32668230769231</v>
      </c>
      <c r="EQ868">
        <v>29.0004769230769</v>
      </c>
      <c r="ER868">
        <v>19.8623307692308</v>
      </c>
      <c r="ES868">
        <v>1200.04538461538</v>
      </c>
      <c r="ET868">
        <v>0.967002076923077</v>
      </c>
      <c r="EU868">
        <v>0.0329978230769231</v>
      </c>
      <c r="EV868">
        <v>0</v>
      </c>
      <c r="EW868">
        <v>1185.38923076923</v>
      </c>
      <c r="EX868">
        <v>5.00059</v>
      </c>
      <c r="EY868">
        <v>15134</v>
      </c>
      <c r="EZ868">
        <v>10359.1153846154</v>
      </c>
      <c r="FA868">
        <v>58.562</v>
      </c>
      <c r="FB868">
        <v>60.0381538461538</v>
      </c>
      <c r="FC868">
        <v>58.687</v>
      </c>
      <c r="FD868">
        <v>59.687</v>
      </c>
      <c r="FE868">
        <v>59.6774615384615</v>
      </c>
      <c r="FF868">
        <v>1155.61307692308</v>
      </c>
      <c r="FG868">
        <v>39.43</v>
      </c>
      <c r="FH868">
        <v>0</v>
      </c>
      <c r="FI868">
        <v>1761422214.1</v>
      </c>
      <c r="FJ868">
        <v>0</v>
      </c>
      <c r="FK868">
        <v>1185.38115384615</v>
      </c>
      <c r="FL868">
        <v>4.17675214474902</v>
      </c>
      <c r="FM868">
        <v>55.4803418479513</v>
      </c>
      <c r="FN868">
        <v>15133.7230769231</v>
      </c>
      <c r="FO868">
        <v>15</v>
      </c>
      <c r="FP868">
        <v>0</v>
      </c>
      <c r="FQ868" t="s">
        <v>439</v>
      </c>
      <c r="FR868">
        <v>0</v>
      </c>
      <c r="FS868">
        <v>0</v>
      </c>
      <c r="FT868">
        <v>0</v>
      </c>
      <c r="FU868">
        <v>0</v>
      </c>
      <c r="FV868">
        <v>0</v>
      </c>
      <c r="FW868">
        <v>0</v>
      </c>
      <c r="FX868">
        <v>0</v>
      </c>
      <c r="FY868">
        <v>0</v>
      </c>
      <c r="FZ868">
        <v>0</v>
      </c>
      <c r="GA868">
        <v>0</v>
      </c>
      <c r="GB868">
        <v>0</v>
      </c>
      <c r="GC868">
        <v>-68.4081</v>
      </c>
      <c r="GD868">
        <v>-2.91936623376621</v>
      </c>
      <c r="GE868">
        <v>0.65574840703835</v>
      </c>
      <c r="GF868">
        <v>0</v>
      </c>
      <c r="GG868">
        <v>1185.07852941176</v>
      </c>
      <c r="GH868">
        <v>5.04858671315557</v>
      </c>
      <c r="GI868">
        <v>0.548013161890762</v>
      </c>
      <c r="GJ868">
        <v>-1</v>
      </c>
      <c r="GK868">
        <v>18.8034619047619</v>
      </c>
      <c r="GL868">
        <v>-0.156023376623383</v>
      </c>
      <c r="GM868">
        <v>0.0251848494931164</v>
      </c>
      <c r="GN868">
        <v>0</v>
      </c>
      <c r="GO868">
        <v>0</v>
      </c>
      <c r="GP868">
        <v>2</v>
      </c>
      <c r="GQ868" t="s">
        <v>473</v>
      </c>
      <c r="GR868">
        <v>3.12805</v>
      </c>
      <c r="GS868">
        <v>2.71461</v>
      </c>
      <c r="GT868">
        <v>0.188803</v>
      </c>
      <c r="GU868">
        <v>0.194464</v>
      </c>
      <c r="GV868">
        <v>0.152647</v>
      </c>
      <c r="GW868">
        <v>0.103689</v>
      </c>
      <c r="GX868">
        <v>29309.3</v>
      </c>
      <c r="GY868">
        <v>30822.8</v>
      </c>
      <c r="GZ868">
        <v>32817.6</v>
      </c>
      <c r="HA868">
        <v>34777.7</v>
      </c>
      <c r="HB868">
        <v>39763.1</v>
      </c>
      <c r="HC868">
        <v>44940.6</v>
      </c>
      <c r="HD868">
        <v>51523</v>
      </c>
      <c r="HE868">
        <v>55752.5</v>
      </c>
      <c r="HF868">
        <v>1.71613</v>
      </c>
      <c r="HG868">
        <v>1.5682</v>
      </c>
      <c r="HH868">
        <v>-0.129256</v>
      </c>
      <c r="HI868">
        <v>0</v>
      </c>
      <c r="HJ868">
        <v>44.0196</v>
      </c>
      <c r="HK868">
        <v>999.9</v>
      </c>
      <c r="HL868">
        <v>55.579</v>
      </c>
      <c r="HM868">
        <v>30.414</v>
      </c>
      <c r="HN868">
        <v>26.8822</v>
      </c>
      <c r="HO868">
        <v>60.3199</v>
      </c>
      <c r="HP868">
        <v>41.1899</v>
      </c>
      <c r="HQ868">
        <v>1</v>
      </c>
      <c r="HR868">
        <v>1.99413</v>
      </c>
      <c r="HS868">
        <v>2.32343</v>
      </c>
      <c r="HT868">
        <v>20.1078</v>
      </c>
      <c r="HU868">
        <v>5.18599</v>
      </c>
      <c r="HV868">
        <v>12.0156</v>
      </c>
      <c r="HW868">
        <v>4.9699</v>
      </c>
      <c r="HX868">
        <v>3.29505</v>
      </c>
      <c r="HY868">
        <v>9999</v>
      </c>
      <c r="HZ868">
        <v>9999</v>
      </c>
      <c r="IA868">
        <v>999.9</v>
      </c>
      <c r="IB868">
        <v>9999</v>
      </c>
      <c r="IC868">
        <v>1.86325</v>
      </c>
      <c r="ID868">
        <v>1.86812</v>
      </c>
      <c r="IE868">
        <v>1.86786</v>
      </c>
      <c r="IF868">
        <v>1.86905</v>
      </c>
      <c r="IG868">
        <v>1.86982</v>
      </c>
      <c r="IH868">
        <v>1.86588</v>
      </c>
      <c r="II868">
        <v>1.86693</v>
      </c>
      <c r="IJ868">
        <v>1.86843</v>
      </c>
      <c r="IK868">
        <v>5</v>
      </c>
      <c r="IL868">
        <v>0</v>
      </c>
      <c r="IM868">
        <v>0</v>
      </c>
      <c r="IN868">
        <v>0</v>
      </c>
      <c r="IO868" t="s">
        <v>441</v>
      </c>
      <c r="IP868" t="s">
        <v>442</v>
      </c>
      <c r="IQ868" t="s">
        <v>443</v>
      </c>
      <c r="IR868" t="s">
        <v>443</v>
      </c>
      <c r="IS868" t="s">
        <v>443</v>
      </c>
      <c r="IT868" t="s">
        <v>443</v>
      </c>
      <c r="IU868">
        <v>0</v>
      </c>
      <c r="IV868">
        <v>100</v>
      </c>
      <c r="IW868">
        <v>100</v>
      </c>
      <c r="IX868">
        <v>1.09</v>
      </c>
      <c r="IY868">
        <v>-0.0441</v>
      </c>
      <c r="IZ868">
        <v>1.09748391826392</v>
      </c>
      <c r="JA868">
        <v>0</v>
      </c>
      <c r="JB868">
        <v>0</v>
      </c>
      <c r="JC868">
        <v>0</v>
      </c>
      <c r="JD868">
        <v>-0.0441141096964596</v>
      </c>
      <c r="JE868">
        <v>0</v>
      </c>
      <c r="JF868">
        <v>0</v>
      </c>
      <c r="JG868">
        <v>0</v>
      </c>
      <c r="JH868">
        <v>5</v>
      </c>
      <c r="JI868">
        <v>2273</v>
      </c>
      <c r="JJ868">
        <v>0</v>
      </c>
      <c r="JK868">
        <v>25</v>
      </c>
      <c r="JL868">
        <v>29357037.6</v>
      </c>
      <c r="JM868">
        <v>29357037.6</v>
      </c>
      <c r="JN868">
        <v>2.67944</v>
      </c>
      <c r="JO868">
        <v>2.60132</v>
      </c>
      <c r="JP868">
        <v>1.54785</v>
      </c>
      <c r="JQ868">
        <v>2.31445</v>
      </c>
      <c r="JR868">
        <v>1.64673</v>
      </c>
      <c r="JS868">
        <v>2.35596</v>
      </c>
      <c r="JT868">
        <v>34.3042</v>
      </c>
      <c r="JU868">
        <v>24.1838</v>
      </c>
      <c r="JV868">
        <v>18</v>
      </c>
      <c r="JW868">
        <v>496.618</v>
      </c>
      <c r="JX868">
        <v>390.867</v>
      </c>
      <c r="JY868">
        <v>39.3984</v>
      </c>
      <c r="JZ868">
        <v>50.155</v>
      </c>
      <c r="KA868">
        <v>29.9982</v>
      </c>
      <c r="KB868">
        <v>49.6396</v>
      </c>
      <c r="KC868">
        <v>49.4903</v>
      </c>
      <c r="KD868">
        <v>53.6222</v>
      </c>
      <c r="KE868">
        <v>0</v>
      </c>
      <c r="KF868">
        <v>100</v>
      </c>
      <c r="KG868">
        <v>39.2764</v>
      </c>
      <c r="KH868">
        <v>1407.67</v>
      </c>
      <c r="KI868">
        <v>26.2864</v>
      </c>
      <c r="KJ868">
        <v>93.4252</v>
      </c>
      <c r="KK868">
        <v>90.2253</v>
      </c>
    </row>
    <row r="869" spans="1:297">
      <c r="A869">
        <v>853</v>
      </c>
      <c r="B869">
        <v>1761422259</v>
      </c>
      <c r="C869">
        <v>14078</v>
      </c>
      <c r="D869" t="s">
        <v>2156</v>
      </c>
      <c r="E869" t="s">
        <v>2157</v>
      </c>
      <c r="F869">
        <v>5</v>
      </c>
      <c r="G869" t="s">
        <v>1989</v>
      </c>
      <c r="H869" t="s">
        <v>436</v>
      </c>
      <c r="I869">
        <v>1761422250.84615</v>
      </c>
      <c r="J869">
        <f>(K869)/1000</f>
        <v>0</v>
      </c>
      <c r="K869">
        <f>IF(DP869, AN869, AH869)</f>
        <v>0</v>
      </c>
      <c r="L869">
        <f>IF(DP869, AI869, AG869)</f>
        <v>0</v>
      </c>
      <c r="M869">
        <f>DR869 - IF(AU869&gt;1, L869*DL869*100.0/(AW869), 0)</f>
        <v>0</v>
      </c>
      <c r="N869">
        <f>((T869-J869/2)*M869-L869)/(T869+J869/2)</f>
        <v>0</v>
      </c>
      <c r="O869">
        <f>N869*(DY869+DZ869)/1000.0</f>
        <v>0</v>
      </c>
      <c r="P869">
        <f>(DR869 - IF(AU869&gt;1, L869*DL869*100.0/(AW869), 0))*(DY869+DZ869)/1000.0</f>
        <v>0</v>
      </c>
      <c r="Q869">
        <f>2.0/((1/S869-1/R869)+SIGN(S869)*SQRT((1/S869-1/R869)*(1/S869-1/R869) + 4*DM869/((DM869+1)*(DM869+1))*(2*1/S869*1/R869-1/R869*1/R869)))</f>
        <v>0</v>
      </c>
      <c r="R869">
        <f>IF(LEFT(DN869,1)&lt;&gt;"0",IF(LEFT(DN869,1)="1",3.0,DO869),$D$5+$E$5*(EF869*DY869/($K$5*1000))+$F$5*(EF869*DY869/($K$5*1000))*MAX(MIN(DL869,$J$5),$I$5)*MAX(MIN(DL869,$J$5),$I$5)+$G$5*MAX(MIN(DL869,$J$5),$I$5)*(EF869*DY869/($K$5*1000))+$H$5*(EF869*DY869/($K$5*1000))*(EF869*DY869/($K$5*1000)))</f>
        <v>0</v>
      </c>
      <c r="S869">
        <f>J869*(1000-(1000*0.61365*exp(17.502*W869/(240.97+W869))/(DY869+DZ869)+DT869)/2)/(1000*0.61365*exp(17.502*W869/(240.97+W869))/(DY869+DZ869)-DT869)</f>
        <v>0</v>
      </c>
      <c r="T869">
        <f>1/((DM869+1)/(Q869/1.6)+1/(R869/1.37)) + DM869/((DM869+1)/(Q869/1.6) + DM869/(R869/1.37))</f>
        <v>0</v>
      </c>
      <c r="U869">
        <f>(DH869*DK869)</f>
        <v>0</v>
      </c>
      <c r="V869">
        <f>(EA869+(U869+2*0.95*5.67E-8*(((EA869+$B$7)+273)^4-(EA869+273)^4)-44100*J869)/(1.84*29.3*R869+8*0.95*5.67E-8*(EA869+273)^3))</f>
        <v>0</v>
      </c>
      <c r="W869">
        <f>($C$7*EB869+$D$7*EC869+$E$7*V869)</f>
        <v>0</v>
      </c>
      <c r="X869">
        <f>0.61365*exp(17.502*W869/(240.97+W869))</f>
        <v>0</v>
      </c>
      <c r="Y869">
        <f>(Z869/AA869*100)</f>
        <v>0</v>
      </c>
      <c r="Z869">
        <f>DT869*(DY869+DZ869)/1000</f>
        <v>0</v>
      </c>
      <c r="AA869">
        <f>0.61365*exp(17.502*EA869/(240.97+EA869))</f>
        <v>0</v>
      </c>
      <c r="AB869">
        <f>(X869-DT869*(DY869+DZ869)/1000)</f>
        <v>0</v>
      </c>
      <c r="AC869">
        <f>(-J869*44100)</f>
        <v>0</v>
      </c>
      <c r="AD869">
        <f>2*29.3*R869*0.92*(EA869-W869)</f>
        <v>0</v>
      </c>
      <c r="AE869">
        <f>2*0.95*5.67E-8*(((EA869+$B$7)+273)^4-(W869+273)^4)</f>
        <v>0</v>
      </c>
      <c r="AF869">
        <f>U869+AE869+AC869+AD869</f>
        <v>0</v>
      </c>
      <c r="AG869">
        <f>DX869*AU869*(DS869-DR869*(1000-AU869*DU869)/(1000-AU869*DT869))/(100*DL869)</f>
        <v>0</v>
      </c>
      <c r="AH869">
        <f>1000*DX869*AU869*(DT869-DU869)/(100*DL869*(1000-AU869*DT869))</f>
        <v>0</v>
      </c>
      <c r="AI869">
        <f>(AJ869 - AK869 - DY869*1E3/(8.314*(EA869+273.15)) * AM869/DX869 * AL869) * DX869/(100*DL869) * (1000 - DU869)/1000</f>
        <v>0</v>
      </c>
      <c r="AJ869">
        <v>1431.06096443749</v>
      </c>
      <c r="AK869">
        <v>1394.72103030303</v>
      </c>
      <c r="AL869">
        <v>3.48894037666903</v>
      </c>
      <c r="AM869">
        <v>65.5647914512343</v>
      </c>
      <c r="AN869">
        <f>(AP869 - AO869 + DY869*1E3/(8.314*(EA869+273.15)) * AR869/DX869 * AQ869) * DX869/(100*DL869) * 1000/(1000 - AP869)</f>
        <v>0</v>
      </c>
      <c r="AO869">
        <v>25.7985183220853</v>
      </c>
      <c r="AP869">
        <v>44.613246060606</v>
      </c>
      <c r="AQ869">
        <v>-0.000117204297949972</v>
      </c>
      <c r="AR869">
        <v>111.014895509676</v>
      </c>
      <c r="AS869">
        <v>0</v>
      </c>
      <c r="AT869">
        <v>0</v>
      </c>
      <c r="AU869">
        <f>IF(AS869*$H$13&gt;=AW869,1.0,(AW869/(AW869-AS869*$H$13)))</f>
        <v>0</v>
      </c>
      <c r="AV869">
        <f>(AU869-1)*100</f>
        <v>0</v>
      </c>
      <c r="AW869">
        <f>MAX(0,($B$13+$C$13*EF869)/(1+$D$13*EF869)*DY869/(EA869+273)*$E$13)</f>
        <v>0</v>
      </c>
      <c r="AX869" t="s">
        <v>437</v>
      </c>
      <c r="AY869" t="s">
        <v>437</v>
      </c>
      <c r="AZ869">
        <v>0</v>
      </c>
      <c r="BA869">
        <v>0</v>
      </c>
      <c r="BB869">
        <f>1-AZ869/BA869</f>
        <v>0</v>
      </c>
      <c r="BC869">
        <v>0</v>
      </c>
      <c r="BD869" t="s">
        <v>437</v>
      </c>
      <c r="BE869" t="s">
        <v>437</v>
      </c>
      <c r="BF869">
        <v>0</v>
      </c>
      <c r="BG869">
        <v>0</v>
      </c>
      <c r="BH869">
        <f>1-BF869/BG869</f>
        <v>0</v>
      </c>
      <c r="BI869">
        <v>0.5</v>
      </c>
      <c r="BJ869">
        <f>DI869</f>
        <v>0</v>
      </c>
      <c r="BK869">
        <f>L869</f>
        <v>0</v>
      </c>
      <c r="BL869">
        <f>BH869*BI869*BJ869</f>
        <v>0</v>
      </c>
      <c r="BM869">
        <f>(BK869-BC869)/BJ869</f>
        <v>0</v>
      </c>
      <c r="BN869">
        <f>(BA869-BG869)/BG869</f>
        <v>0</v>
      </c>
      <c r="BO869">
        <f>AZ869/(BB869+AZ869/BG869)</f>
        <v>0</v>
      </c>
      <c r="BP869" t="s">
        <v>437</v>
      </c>
      <c r="BQ869">
        <v>0</v>
      </c>
      <c r="BR869">
        <f>IF(BQ869&lt;&gt;0, BQ869, BO869)</f>
        <v>0</v>
      </c>
      <c r="BS869">
        <f>1-BR869/BG869</f>
        <v>0</v>
      </c>
      <c r="BT869">
        <f>(BG869-BF869)/(BG869-BR869)</f>
        <v>0</v>
      </c>
      <c r="BU869">
        <f>(BA869-BG869)/(BA869-BR869)</f>
        <v>0</v>
      </c>
      <c r="BV869">
        <f>(BG869-BF869)/(BG869-AZ869)</f>
        <v>0</v>
      </c>
      <c r="BW869">
        <f>(BA869-BG869)/(BA869-AZ869)</f>
        <v>0</v>
      </c>
      <c r="BX869">
        <f>(BT869*BR869/BF869)</f>
        <v>0</v>
      </c>
      <c r="BY869">
        <f>(1-BX869)</f>
        <v>0</v>
      </c>
      <c r="DH869">
        <f>$B$11*EG869+$C$11*EH869+$F$11*ES869*(1-EV869)</f>
        <v>0</v>
      </c>
      <c r="DI869">
        <f>DH869*DJ869</f>
        <v>0</v>
      </c>
      <c r="DJ869">
        <f>($B$11*$D$9+$C$11*$D$9+$F$11*((FF869+EX869)/MAX(FF869+EX869+FG869, 0.1)*$I$9+FG869/MAX(FF869+EX869+FG869, 0.1)*$J$9))/($B$11+$C$11+$F$11)</f>
        <v>0</v>
      </c>
      <c r="DK869">
        <f>($B$11*$K$9+$C$11*$K$9+$F$11*((FF869+EX869)/MAX(FF869+EX869+FG869, 0.1)*$P$9+FG869/MAX(FF869+EX869+FG869, 0.1)*$Q$9))/($B$11+$C$11+$F$11)</f>
        <v>0</v>
      </c>
      <c r="DL869">
        <v>6</v>
      </c>
      <c r="DM869">
        <v>0.5</v>
      </c>
      <c r="DN869" t="s">
        <v>438</v>
      </c>
      <c r="DO869">
        <v>2</v>
      </c>
      <c r="DP869" t="b">
        <v>1</v>
      </c>
      <c r="DQ869">
        <v>1761422250.84615</v>
      </c>
      <c r="DR869">
        <v>1308.98538461538</v>
      </c>
      <c r="DS869">
        <v>1378.04384615385</v>
      </c>
      <c r="DT869">
        <v>44.5937923076923</v>
      </c>
      <c r="DU869">
        <v>25.7952307692308</v>
      </c>
      <c r="DV869">
        <v>1307.88846153846</v>
      </c>
      <c r="DW869">
        <v>44.6379</v>
      </c>
      <c r="DX869">
        <v>500.041307692308</v>
      </c>
      <c r="DY869">
        <v>90.2051</v>
      </c>
      <c r="DZ869">
        <v>0.0362929692307692</v>
      </c>
      <c r="EA869">
        <v>43.8960615384615</v>
      </c>
      <c r="EB869">
        <v>41.9570307692308</v>
      </c>
      <c r="EC869">
        <v>999.9</v>
      </c>
      <c r="ED869">
        <v>0</v>
      </c>
      <c r="EE869">
        <v>0</v>
      </c>
      <c r="EF869">
        <v>10015.3907692308</v>
      </c>
      <c r="EG869">
        <v>0</v>
      </c>
      <c r="EH869">
        <v>1260.22846153846</v>
      </c>
      <c r="EI869">
        <v>-69.0587538461538</v>
      </c>
      <c r="EJ869">
        <v>1370.08384615385</v>
      </c>
      <c r="EK869">
        <v>1414.53153846154</v>
      </c>
      <c r="EL869">
        <v>18.7985692307692</v>
      </c>
      <c r="EM869">
        <v>1378.04384615385</v>
      </c>
      <c r="EN869">
        <v>25.7952307692308</v>
      </c>
      <c r="EO869">
        <v>4.02258769230769</v>
      </c>
      <c r="EP869">
        <v>2.32686230769231</v>
      </c>
      <c r="EQ869">
        <v>29.0035076923077</v>
      </c>
      <c r="ER869">
        <v>19.8635769230769</v>
      </c>
      <c r="ES869">
        <v>1200.03076923077</v>
      </c>
      <c r="ET869">
        <v>0.967001461538461</v>
      </c>
      <c r="EU869">
        <v>0.0329984769230769</v>
      </c>
      <c r="EV869">
        <v>0</v>
      </c>
      <c r="EW869">
        <v>1185.67153846154</v>
      </c>
      <c r="EX869">
        <v>5.00059</v>
      </c>
      <c r="EY869">
        <v>15137.7384615385</v>
      </c>
      <c r="EZ869">
        <v>10358.9846153846</v>
      </c>
      <c r="FA869">
        <v>58.562</v>
      </c>
      <c r="FB869">
        <v>60.0524615384615</v>
      </c>
      <c r="FC869">
        <v>58.687</v>
      </c>
      <c r="FD869">
        <v>59.687</v>
      </c>
      <c r="FE869">
        <v>59.687</v>
      </c>
      <c r="FF869">
        <v>1155.59538461538</v>
      </c>
      <c r="FG869">
        <v>39.43</v>
      </c>
      <c r="FH869">
        <v>0</v>
      </c>
      <c r="FI869">
        <v>1761422219.5</v>
      </c>
      <c r="FJ869">
        <v>0</v>
      </c>
      <c r="FK869">
        <v>1185.7</v>
      </c>
      <c r="FL869">
        <v>0.953076922418904</v>
      </c>
      <c r="FM869">
        <v>37.5846153564432</v>
      </c>
      <c r="FN869">
        <v>15138.084</v>
      </c>
      <c r="FO869">
        <v>15</v>
      </c>
      <c r="FP869">
        <v>0</v>
      </c>
      <c r="FQ869" t="s">
        <v>439</v>
      </c>
      <c r="FR869">
        <v>0</v>
      </c>
      <c r="FS869">
        <v>0</v>
      </c>
      <c r="FT869">
        <v>0</v>
      </c>
      <c r="FU869">
        <v>0</v>
      </c>
      <c r="FV869">
        <v>0</v>
      </c>
      <c r="FW869">
        <v>0</v>
      </c>
      <c r="FX869">
        <v>0</v>
      </c>
      <c r="FY869">
        <v>0</v>
      </c>
      <c r="FZ869">
        <v>0</v>
      </c>
      <c r="GA869">
        <v>0</v>
      </c>
      <c r="GB869">
        <v>0</v>
      </c>
      <c r="GC869">
        <v>-68.7583285714286</v>
      </c>
      <c r="GD869">
        <v>-4.29644415584418</v>
      </c>
      <c r="GE869">
        <v>0.693361100961492</v>
      </c>
      <c r="GF869">
        <v>0</v>
      </c>
      <c r="GG869">
        <v>1185.44235294118</v>
      </c>
      <c r="GH869">
        <v>3.25714285904601</v>
      </c>
      <c r="GI869">
        <v>0.397803223773127</v>
      </c>
      <c r="GJ869">
        <v>-1</v>
      </c>
      <c r="GK869">
        <v>18.7977</v>
      </c>
      <c r="GL869">
        <v>0.0963194805195112</v>
      </c>
      <c r="GM869">
        <v>0.0181854468240533</v>
      </c>
      <c r="GN869">
        <v>1</v>
      </c>
      <c r="GO869">
        <v>1</v>
      </c>
      <c r="GP869">
        <v>2</v>
      </c>
      <c r="GQ869" t="s">
        <v>446</v>
      </c>
      <c r="GR869">
        <v>3.12793</v>
      </c>
      <c r="GS869">
        <v>2.71441</v>
      </c>
      <c r="GT869">
        <v>0.190284</v>
      </c>
      <c r="GU869">
        <v>0.195905</v>
      </c>
      <c r="GV869">
        <v>0.152657</v>
      </c>
      <c r="GW869">
        <v>0.103694</v>
      </c>
      <c r="GX869">
        <v>29254.9</v>
      </c>
      <c r="GY869">
        <v>30766.7</v>
      </c>
      <c r="GZ869">
        <v>32817.1</v>
      </c>
      <c r="HA869">
        <v>34777.4</v>
      </c>
      <c r="HB869">
        <v>39762.3</v>
      </c>
      <c r="HC869">
        <v>44940</v>
      </c>
      <c r="HD869">
        <v>51522.1</v>
      </c>
      <c r="HE869">
        <v>55752</v>
      </c>
      <c r="HF869">
        <v>1.7158</v>
      </c>
      <c r="HG869">
        <v>1.56845</v>
      </c>
      <c r="HH869">
        <v>-0.125643</v>
      </c>
      <c r="HI869">
        <v>0</v>
      </c>
      <c r="HJ869">
        <v>44.0096</v>
      </c>
      <c r="HK869">
        <v>999.9</v>
      </c>
      <c r="HL869">
        <v>55.579</v>
      </c>
      <c r="HM869">
        <v>30.393</v>
      </c>
      <c r="HN869">
        <v>26.8467</v>
      </c>
      <c r="HO869">
        <v>60.4799</v>
      </c>
      <c r="HP869">
        <v>41.258</v>
      </c>
      <c r="HQ869">
        <v>1</v>
      </c>
      <c r="HR869">
        <v>1.99866</v>
      </c>
      <c r="HS869">
        <v>3.11384</v>
      </c>
      <c r="HT869">
        <v>20.0959</v>
      </c>
      <c r="HU869">
        <v>5.18674</v>
      </c>
      <c r="HV869">
        <v>12.0159</v>
      </c>
      <c r="HW869">
        <v>4.9699</v>
      </c>
      <c r="HX869">
        <v>3.29513</v>
      </c>
      <c r="HY869">
        <v>9999</v>
      </c>
      <c r="HZ869">
        <v>9999</v>
      </c>
      <c r="IA869">
        <v>999.9</v>
      </c>
      <c r="IB869">
        <v>9999</v>
      </c>
      <c r="IC869">
        <v>1.86325</v>
      </c>
      <c r="ID869">
        <v>1.8681</v>
      </c>
      <c r="IE869">
        <v>1.86784</v>
      </c>
      <c r="IF869">
        <v>1.86905</v>
      </c>
      <c r="IG869">
        <v>1.86981</v>
      </c>
      <c r="IH869">
        <v>1.8659</v>
      </c>
      <c r="II869">
        <v>1.86692</v>
      </c>
      <c r="IJ869">
        <v>1.86841</v>
      </c>
      <c r="IK869">
        <v>5</v>
      </c>
      <c r="IL869">
        <v>0</v>
      </c>
      <c r="IM869">
        <v>0</v>
      </c>
      <c r="IN869">
        <v>0</v>
      </c>
      <c r="IO869" t="s">
        <v>441</v>
      </c>
      <c r="IP869" t="s">
        <v>442</v>
      </c>
      <c r="IQ869" t="s">
        <v>443</v>
      </c>
      <c r="IR869" t="s">
        <v>443</v>
      </c>
      <c r="IS869" t="s">
        <v>443</v>
      </c>
      <c r="IT869" t="s">
        <v>443</v>
      </c>
      <c r="IU869">
        <v>0</v>
      </c>
      <c r="IV869">
        <v>100</v>
      </c>
      <c r="IW869">
        <v>100</v>
      </c>
      <c r="IX869">
        <v>1.1</v>
      </c>
      <c r="IY869">
        <v>-0.0442</v>
      </c>
      <c r="IZ869">
        <v>1.09748391826392</v>
      </c>
      <c r="JA869">
        <v>0</v>
      </c>
      <c r="JB869">
        <v>0</v>
      </c>
      <c r="JC869">
        <v>0</v>
      </c>
      <c r="JD869">
        <v>-0.0441141096964596</v>
      </c>
      <c r="JE869">
        <v>0</v>
      </c>
      <c r="JF869">
        <v>0</v>
      </c>
      <c r="JG869">
        <v>0</v>
      </c>
      <c r="JH869">
        <v>5</v>
      </c>
      <c r="JI869">
        <v>2273</v>
      </c>
      <c r="JJ869">
        <v>0</v>
      </c>
      <c r="JK869">
        <v>25</v>
      </c>
      <c r="JL869">
        <v>29357037.6</v>
      </c>
      <c r="JM869">
        <v>29357037.6</v>
      </c>
      <c r="JN869">
        <v>2.70142</v>
      </c>
      <c r="JO869">
        <v>2.59888</v>
      </c>
      <c r="JP869">
        <v>1.54785</v>
      </c>
      <c r="JQ869">
        <v>2.31445</v>
      </c>
      <c r="JR869">
        <v>1.64551</v>
      </c>
      <c r="JS869">
        <v>2.38159</v>
      </c>
      <c r="JT869">
        <v>34.3042</v>
      </c>
      <c r="JU869">
        <v>24.1838</v>
      </c>
      <c r="JV869">
        <v>18</v>
      </c>
      <c r="JW869">
        <v>496.438</v>
      </c>
      <c r="JX869">
        <v>391.052</v>
      </c>
      <c r="JY869">
        <v>39.4705</v>
      </c>
      <c r="JZ869">
        <v>50.1694</v>
      </c>
      <c r="KA869">
        <v>30.0022</v>
      </c>
      <c r="KB869">
        <v>49.6491</v>
      </c>
      <c r="KC869">
        <v>49.4972</v>
      </c>
      <c r="KD869">
        <v>54.0651</v>
      </c>
      <c r="KE869">
        <v>0</v>
      </c>
      <c r="KF869">
        <v>100</v>
      </c>
      <c r="KG869">
        <v>39.3031</v>
      </c>
      <c r="KH869">
        <v>1428.15</v>
      </c>
      <c r="KI869">
        <v>26.2864</v>
      </c>
      <c r="KJ869">
        <v>93.4237</v>
      </c>
      <c r="KK869">
        <v>90.2243</v>
      </c>
    </row>
    <row r="870" spans="1:297">
      <c r="A870">
        <v>854</v>
      </c>
      <c r="B870">
        <v>1761422264</v>
      </c>
      <c r="C870">
        <v>14083</v>
      </c>
      <c r="D870" t="s">
        <v>2158</v>
      </c>
      <c r="E870" t="s">
        <v>2159</v>
      </c>
      <c r="F870">
        <v>5</v>
      </c>
      <c r="G870" t="s">
        <v>1989</v>
      </c>
      <c r="H870" t="s">
        <v>436</v>
      </c>
      <c r="I870">
        <v>1761422255.84615</v>
      </c>
      <c r="J870">
        <f>(K870)/1000</f>
        <v>0</v>
      </c>
      <c r="K870">
        <f>IF(DP870, AN870, AH870)</f>
        <v>0</v>
      </c>
      <c r="L870">
        <f>IF(DP870, AI870, AG870)</f>
        <v>0</v>
      </c>
      <c r="M870">
        <f>DR870 - IF(AU870&gt;1, L870*DL870*100.0/(AW870), 0)</f>
        <v>0</v>
      </c>
      <c r="N870">
        <f>((T870-J870/2)*M870-L870)/(T870+J870/2)</f>
        <v>0</v>
      </c>
      <c r="O870">
        <f>N870*(DY870+DZ870)/1000.0</f>
        <v>0</v>
      </c>
      <c r="P870">
        <f>(DR870 - IF(AU870&gt;1, L870*DL870*100.0/(AW870), 0))*(DY870+DZ870)/1000.0</f>
        <v>0</v>
      </c>
      <c r="Q870">
        <f>2.0/((1/S870-1/R870)+SIGN(S870)*SQRT((1/S870-1/R870)*(1/S870-1/R870) + 4*DM870/((DM870+1)*(DM870+1))*(2*1/S870*1/R870-1/R870*1/R870)))</f>
        <v>0</v>
      </c>
      <c r="R870">
        <f>IF(LEFT(DN870,1)&lt;&gt;"0",IF(LEFT(DN870,1)="1",3.0,DO870),$D$5+$E$5*(EF870*DY870/($K$5*1000))+$F$5*(EF870*DY870/($K$5*1000))*MAX(MIN(DL870,$J$5),$I$5)*MAX(MIN(DL870,$J$5),$I$5)+$G$5*MAX(MIN(DL870,$J$5),$I$5)*(EF870*DY870/($K$5*1000))+$H$5*(EF870*DY870/($K$5*1000))*(EF870*DY870/($K$5*1000)))</f>
        <v>0</v>
      </c>
      <c r="S870">
        <f>J870*(1000-(1000*0.61365*exp(17.502*W870/(240.97+W870))/(DY870+DZ870)+DT870)/2)/(1000*0.61365*exp(17.502*W870/(240.97+W870))/(DY870+DZ870)-DT870)</f>
        <v>0</v>
      </c>
      <c r="T870">
        <f>1/((DM870+1)/(Q870/1.6)+1/(R870/1.37)) + DM870/((DM870+1)/(Q870/1.6) + DM870/(R870/1.37))</f>
        <v>0</v>
      </c>
      <c r="U870">
        <f>(DH870*DK870)</f>
        <v>0</v>
      </c>
      <c r="V870">
        <f>(EA870+(U870+2*0.95*5.67E-8*(((EA870+$B$7)+273)^4-(EA870+273)^4)-44100*J870)/(1.84*29.3*R870+8*0.95*5.67E-8*(EA870+273)^3))</f>
        <v>0</v>
      </c>
      <c r="W870">
        <f>($C$7*EB870+$D$7*EC870+$E$7*V870)</f>
        <v>0</v>
      </c>
      <c r="X870">
        <f>0.61365*exp(17.502*W870/(240.97+W870))</f>
        <v>0</v>
      </c>
      <c r="Y870">
        <f>(Z870/AA870*100)</f>
        <v>0</v>
      </c>
      <c r="Z870">
        <f>DT870*(DY870+DZ870)/1000</f>
        <v>0</v>
      </c>
      <c r="AA870">
        <f>0.61365*exp(17.502*EA870/(240.97+EA870))</f>
        <v>0</v>
      </c>
      <c r="AB870">
        <f>(X870-DT870*(DY870+DZ870)/1000)</f>
        <v>0</v>
      </c>
      <c r="AC870">
        <f>(-J870*44100)</f>
        <v>0</v>
      </c>
      <c r="AD870">
        <f>2*29.3*R870*0.92*(EA870-W870)</f>
        <v>0</v>
      </c>
      <c r="AE870">
        <f>2*0.95*5.67E-8*(((EA870+$B$7)+273)^4-(W870+273)^4)</f>
        <v>0</v>
      </c>
      <c r="AF870">
        <f>U870+AE870+AC870+AD870</f>
        <v>0</v>
      </c>
      <c r="AG870">
        <f>DX870*AU870*(DS870-DR870*(1000-AU870*DU870)/(1000-AU870*DT870))/(100*DL870)</f>
        <v>0</v>
      </c>
      <c r="AH870">
        <f>1000*DX870*AU870*(DT870-DU870)/(100*DL870*(1000-AU870*DT870))</f>
        <v>0</v>
      </c>
      <c r="AI870">
        <f>(AJ870 - AK870 - DY870*1E3/(8.314*(EA870+273.15)) * AM870/DX870 * AL870) * DX870/(100*DL870) * (1000 - DU870)/1000</f>
        <v>0</v>
      </c>
      <c r="AJ870">
        <v>1447.67312009741</v>
      </c>
      <c r="AK870">
        <v>1411.24660606061</v>
      </c>
      <c r="AL870">
        <v>3.27196572657465</v>
      </c>
      <c r="AM870">
        <v>65.5647914512343</v>
      </c>
      <c r="AN870">
        <f>(AP870 - AO870 + DY870*1E3/(8.314*(EA870+273.15)) * AR870/DX870 * AQ870) * DX870/(100*DL870) * 1000/(1000 - AP870)</f>
        <v>0</v>
      </c>
      <c r="AO870">
        <v>25.7984411723165</v>
      </c>
      <c r="AP870">
        <v>44.601383030303</v>
      </c>
      <c r="AQ870">
        <v>-0.00130146154441687</v>
      </c>
      <c r="AR870">
        <v>111.014895509676</v>
      </c>
      <c r="AS870">
        <v>0</v>
      </c>
      <c r="AT870">
        <v>0</v>
      </c>
      <c r="AU870">
        <f>IF(AS870*$H$13&gt;=AW870,1.0,(AW870/(AW870-AS870*$H$13)))</f>
        <v>0</v>
      </c>
      <c r="AV870">
        <f>(AU870-1)*100</f>
        <v>0</v>
      </c>
      <c r="AW870">
        <f>MAX(0,($B$13+$C$13*EF870)/(1+$D$13*EF870)*DY870/(EA870+273)*$E$13)</f>
        <v>0</v>
      </c>
      <c r="AX870" t="s">
        <v>437</v>
      </c>
      <c r="AY870" t="s">
        <v>437</v>
      </c>
      <c r="AZ870">
        <v>0</v>
      </c>
      <c r="BA870">
        <v>0</v>
      </c>
      <c r="BB870">
        <f>1-AZ870/BA870</f>
        <v>0</v>
      </c>
      <c r="BC870">
        <v>0</v>
      </c>
      <c r="BD870" t="s">
        <v>437</v>
      </c>
      <c r="BE870" t="s">
        <v>437</v>
      </c>
      <c r="BF870">
        <v>0</v>
      </c>
      <c r="BG870">
        <v>0</v>
      </c>
      <c r="BH870">
        <f>1-BF870/BG870</f>
        <v>0</v>
      </c>
      <c r="BI870">
        <v>0.5</v>
      </c>
      <c r="BJ870">
        <f>DI870</f>
        <v>0</v>
      </c>
      <c r="BK870">
        <f>L870</f>
        <v>0</v>
      </c>
      <c r="BL870">
        <f>BH870*BI870*BJ870</f>
        <v>0</v>
      </c>
      <c r="BM870">
        <f>(BK870-BC870)/BJ870</f>
        <v>0</v>
      </c>
      <c r="BN870">
        <f>(BA870-BG870)/BG870</f>
        <v>0</v>
      </c>
      <c r="BO870">
        <f>AZ870/(BB870+AZ870/BG870)</f>
        <v>0</v>
      </c>
      <c r="BP870" t="s">
        <v>437</v>
      </c>
      <c r="BQ870">
        <v>0</v>
      </c>
      <c r="BR870">
        <f>IF(BQ870&lt;&gt;0, BQ870, BO870)</f>
        <v>0</v>
      </c>
      <c r="BS870">
        <f>1-BR870/BG870</f>
        <v>0</v>
      </c>
      <c r="BT870">
        <f>(BG870-BF870)/(BG870-BR870)</f>
        <v>0</v>
      </c>
      <c r="BU870">
        <f>(BA870-BG870)/(BA870-BR870)</f>
        <v>0</v>
      </c>
      <c r="BV870">
        <f>(BG870-BF870)/(BG870-AZ870)</f>
        <v>0</v>
      </c>
      <c r="BW870">
        <f>(BA870-BG870)/(BA870-AZ870)</f>
        <v>0</v>
      </c>
      <c r="BX870">
        <f>(BT870*BR870/BF870)</f>
        <v>0</v>
      </c>
      <c r="BY870">
        <f>(1-BX870)</f>
        <v>0</v>
      </c>
      <c r="DH870">
        <f>$B$11*EG870+$C$11*EH870+$F$11*ES870*(1-EV870)</f>
        <v>0</v>
      </c>
      <c r="DI870">
        <f>DH870*DJ870</f>
        <v>0</v>
      </c>
      <c r="DJ870">
        <f>($B$11*$D$9+$C$11*$D$9+$F$11*((FF870+EX870)/MAX(FF870+EX870+FG870, 0.1)*$I$9+FG870/MAX(FF870+EX870+FG870, 0.1)*$J$9))/($B$11+$C$11+$F$11)</f>
        <v>0</v>
      </c>
      <c r="DK870">
        <f>($B$11*$K$9+$C$11*$K$9+$F$11*((FF870+EX870)/MAX(FF870+EX870+FG870, 0.1)*$P$9+FG870/MAX(FF870+EX870+FG870, 0.1)*$Q$9))/($B$11+$C$11+$F$11)</f>
        <v>0</v>
      </c>
      <c r="DL870">
        <v>6</v>
      </c>
      <c r="DM870">
        <v>0.5</v>
      </c>
      <c r="DN870" t="s">
        <v>438</v>
      </c>
      <c r="DO870">
        <v>2</v>
      </c>
      <c r="DP870" t="b">
        <v>1</v>
      </c>
      <c r="DQ870">
        <v>1761422255.84615</v>
      </c>
      <c r="DR870">
        <v>1325.32538461538</v>
      </c>
      <c r="DS870">
        <v>1394.34692307692</v>
      </c>
      <c r="DT870">
        <v>44.6067692307692</v>
      </c>
      <c r="DU870">
        <v>25.7966615384615</v>
      </c>
      <c r="DV870">
        <v>1324.22846153846</v>
      </c>
      <c r="DW870">
        <v>44.6508692307692</v>
      </c>
      <c r="DX870">
        <v>500.027153846154</v>
      </c>
      <c r="DY870">
        <v>90.2049615384615</v>
      </c>
      <c r="DZ870">
        <v>0.0363112076923077</v>
      </c>
      <c r="EA870">
        <v>43.9198692307692</v>
      </c>
      <c r="EB870">
        <v>41.9777692307692</v>
      </c>
      <c r="EC870">
        <v>999.9</v>
      </c>
      <c r="ED870">
        <v>0</v>
      </c>
      <c r="EE870">
        <v>0</v>
      </c>
      <c r="EF870">
        <v>10012.2676923077</v>
      </c>
      <c r="EG870">
        <v>0</v>
      </c>
      <c r="EH870">
        <v>1260.24692307692</v>
      </c>
      <c r="EI870">
        <v>-69.0214</v>
      </c>
      <c r="EJ870">
        <v>1387.20538461538</v>
      </c>
      <c r="EK870">
        <v>1431.26846153846</v>
      </c>
      <c r="EL870">
        <v>18.8101</v>
      </c>
      <c r="EM870">
        <v>1394.34692307692</v>
      </c>
      <c r="EN870">
        <v>25.7966615384615</v>
      </c>
      <c r="EO870">
        <v>4.02375076923077</v>
      </c>
      <c r="EP870">
        <v>2.32698769230769</v>
      </c>
      <c r="EQ870">
        <v>29.0085</v>
      </c>
      <c r="ER870">
        <v>19.8644384615385</v>
      </c>
      <c r="ES870">
        <v>1199.99307692308</v>
      </c>
      <c r="ET870">
        <v>0.967000230769231</v>
      </c>
      <c r="EU870">
        <v>0.0329997692307692</v>
      </c>
      <c r="EV870">
        <v>0</v>
      </c>
      <c r="EW870">
        <v>1185.87615384615</v>
      </c>
      <c r="EX870">
        <v>5.00059</v>
      </c>
      <c r="EY870">
        <v>15140.0461538462</v>
      </c>
      <c r="EZ870">
        <v>10358.6538461538</v>
      </c>
      <c r="FA870">
        <v>58.562</v>
      </c>
      <c r="FB870">
        <v>60.0572307692308</v>
      </c>
      <c r="FC870">
        <v>58.687</v>
      </c>
      <c r="FD870">
        <v>59.687</v>
      </c>
      <c r="FE870">
        <v>59.687</v>
      </c>
      <c r="FF870">
        <v>1155.55538461538</v>
      </c>
      <c r="FG870">
        <v>39.43</v>
      </c>
      <c r="FH870">
        <v>0</v>
      </c>
      <c r="FI870">
        <v>1761422224.3</v>
      </c>
      <c r="FJ870">
        <v>0</v>
      </c>
      <c r="FK870">
        <v>1185.882</v>
      </c>
      <c r="FL870">
        <v>3.28230769140159</v>
      </c>
      <c r="FM870">
        <v>20.338461589052</v>
      </c>
      <c r="FN870">
        <v>15140.632</v>
      </c>
      <c r="FO870">
        <v>15</v>
      </c>
      <c r="FP870">
        <v>0</v>
      </c>
      <c r="FQ870" t="s">
        <v>439</v>
      </c>
      <c r="FR870">
        <v>0</v>
      </c>
      <c r="FS870">
        <v>0</v>
      </c>
      <c r="FT870">
        <v>0</v>
      </c>
      <c r="FU870">
        <v>0</v>
      </c>
      <c r="FV870">
        <v>0</v>
      </c>
      <c r="FW870">
        <v>0</v>
      </c>
      <c r="FX870">
        <v>0</v>
      </c>
      <c r="FY870">
        <v>0</v>
      </c>
      <c r="FZ870">
        <v>0</v>
      </c>
      <c r="GA870">
        <v>0</v>
      </c>
      <c r="GB870">
        <v>0</v>
      </c>
      <c r="GC870">
        <v>-69.09127</v>
      </c>
      <c r="GD870">
        <v>-0.938454135338246</v>
      </c>
      <c r="GE870">
        <v>0.518168365591726</v>
      </c>
      <c r="GF870">
        <v>0</v>
      </c>
      <c r="GG870">
        <v>1185.76882352941</v>
      </c>
      <c r="GH870">
        <v>2.16776164894833</v>
      </c>
      <c r="GI870">
        <v>0.273375035499957</v>
      </c>
      <c r="GJ870">
        <v>-1</v>
      </c>
      <c r="GK870">
        <v>18.80215</v>
      </c>
      <c r="GL870">
        <v>0.142366917293279</v>
      </c>
      <c r="GM870">
        <v>0.0180809430063809</v>
      </c>
      <c r="GN870">
        <v>0</v>
      </c>
      <c r="GO870">
        <v>0</v>
      </c>
      <c r="GP870">
        <v>2</v>
      </c>
      <c r="GQ870" t="s">
        <v>473</v>
      </c>
      <c r="GR870">
        <v>3.12804</v>
      </c>
      <c r="GS870">
        <v>2.71376</v>
      </c>
      <c r="GT870">
        <v>0.191693</v>
      </c>
      <c r="GU870">
        <v>0.197369</v>
      </c>
      <c r="GV870">
        <v>0.152612</v>
      </c>
      <c r="GW870">
        <v>0.103696</v>
      </c>
      <c r="GX870">
        <v>29201.9</v>
      </c>
      <c r="GY870">
        <v>30708.9</v>
      </c>
      <c r="GZ870">
        <v>32815.3</v>
      </c>
      <c r="HA870">
        <v>34775.9</v>
      </c>
      <c r="HB870">
        <v>39762.6</v>
      </c>
      <c r="HC870">
        <v>44938.5</v>
      </c>
      <c r="HD870">
        <v>51519.5</v>
      </c>
      <c r="HE870">
        <v>55749.9</v>
      </c>
      <c r="HF870">
        <v>1.7157</v>
      </c>
      <c r="HG870">
        <v>1.56813</v>
      </c>
      <c r="HH870">
        <v>-0.123363</v>
      </c>
      <c r="HI870">
        <v>0</v>
      </c>
      <c r="HJ870">
        <v>43.9963</v>
      </c>
      <c r="HK870">
        <v>999.9</v>
      </c>
      <c r="HL870">
        <v>55.579</v>
      </c>
      <c r="HM870">
        <v>30.393</v>
      </c>
      <c r="HN870">
        <v>26.8484</v>
      </c>
      <c r="HO870">
        <v>60.1899</v>
      </c>
      <c r="HP870">
        <v>41.3822</v>
      </c>
      <c r="HQ870">
        <v>1</v>
      </c>
      <c r="HR870">
        <v>2.00406</v>
      </c>
      <c r="HS870">
        <v>3.53016</v>
      </c>
      <c r="HT870">
        <v>20.0879</v>
      </c>
      <c r="HU870">
        <v>5.18659</v>
      </c>
      <c r="HV870">
        <v>12.0159</v>
      </c>
      <c r="HW870">
        <v>4.9695</v>
      </c>
      <c r="HX870">
        <v>3.29513</v>
      </c>
      <c r="HY870">
        <v>9999</v>
      </c>
      <c r="HZ870">
        <v>9999</v>
      </c>
      <c r="IA870">
        <v>999.9</v>
      </c>
      <c r="IB870">
        <v>9999</v>
      </c>
      <c r="IC870">
        <v>1.86325</v>
      </c>
      <c r="ID870">
        <v>1.8681</v>
      </c>
      <c r="IE870">
        <v>1.86784</v>
      </c>
      <c r="IF870">
        <v>1.86905</v>
      </c>
      <c r="IG870">
        <v>1.86981</v>
      </c>
      <c r="IH870">
        <v>1.86587</v>
      </c>
      <c r="II870">
        <v>1.86692</v>
      </c>
      <c r="IJ870">
        <v>1.86842</v>
      </c>
      <c r="IK870">
        <v>5</v>
      </c>
      <c r="IL870">
        <v>0</v>
      </c>
      <c r="IM870">
        <v>0</v>
      </c>
      <c r="IN870">
        <v>0</v>
      </c>
      <c r="IO870" t="s">
        <v>441</v>
      </c>
      <c r="IP870" t="s">
        <v>442</v>
      </c>
      <c r="IQ870" t="s">
        <v>443</v>
      </c>
      <c r="IR870" t="s">
        <v>443</v>
      </c>
      <c r="IS870" t="s">
        <v>443</v>
      </c>
      <c r="IT870" t="s">
        <v>443</v>
      </c>
      <c r="IU870">
        <v>0</v>
      </c>
      <c r="IV870">
        <v>100</v>
      </c>
      <c r="IW870">
        <v>100</v>
      </c>
      <c r="IX870">
        <v>1.09</v>
      </c>
      <c r="IY870">
        <v>-0.0441</v>
      </c>
      <c r="IZ870">
        <v>1.09748391826392</v>
      </c>
      <c r="JA870">
        <v>0</v>
      </c>
      <c r="JB870">
        <v>0</v>
      </c>
      <c r="JC870">
        <v>0</v>
      </c>
      <c r="JD870">
        <v>-0.0441141096964596</v>
      </c>
      <c r="JE870">
        <v>0</v>
      </c>
      <c r="JF870">
        <v>0</v>
      </c>
      <c r="JG870">
        <v>0</v>
      </c>
      <c r="JH870">
        <v>5</v>
      </c>
      <c r="JI870">
        <v>2273</v>
      </c>
      <c r="JJ870">
        <v>0</v>
      </c>
      <c r="JK870">
        <v>25</v>
      </c>
      <c r="JL870">
        <v>29357037.7</v>
      </c>
      <c r="JM870">
        <v>29357037.7</v>
      </c>
      <c r="JN870">
        <v>2.72705</v>
      </c>
      <c r="JO870">
        <v>2.59888</v>
      </c>
      <c r="JP870">
        <v>1.54785</v>
      </c>
      <c r="JQ870">
        <v>2.31445</v>
      </c>
      <c r="JR870">
        <v>1.64673</v>
      </c>
      <c r="JS870">
        <v>2.36572</v>
      </c>
      <c r="JT870">
        <v>34.3269</v>
      </c>
      <c r="JU870">
        <v>24.1838</v>
      </c>
      <c r="JV870">
        <v>18</v>
      </c>
      <c r="JW870">
        <v>496.423</v>
      </c>
      <c r="JX870">
        <v>390.895</v>
      </c>
      <c r="JY870">
        <v>39.4473</v>
      </c>
      <c r="JZ870">
        <v>50.182</v>
      </c>
      <c r="KA870">
        <v>30.0039</v>
      </c>
      <c r="KB870">
        <v>49.6586</v>
      </c>
      <c r="KC870">
        <v>49.5062</v>
      </c>
      <c r="KD870">
        <v>54.5825</v>
      </c>
      <c r="KE870">
        <v>0</v>
      </c>
      <c r="KF870">
        <v>100</v>
      </c>
      <c r="KG870">
        <v>39.3357</v>
      </c>
      <c r="KH870">
        <v>1441.7</v>
      </c>
      <c r="KI870">
        <v>26.2864</v>
      </c>
      <c r="KJ870">
        <v>93.4189</v>
      </c>
      <c r="KK870">
        <v>90.2209</v>
      </c>
    </row>
    <row r="871" spans="1:297">
      <c r="A871">
        <v>855</v>
      </c>
      <c r="B871">
        <v>1761422269</v>
      </c>
      <c r="C871">
        <v>14088</v>
      </c>
      <c r="D871" t="s">
        <v>2160</v>
      </c>
      <c r="E871" t="s">
        <v>2161</v>
      </c>
      <c r="F871">
        <v>5</v>
      </c>
      <c r="G871" t="s">
        <v>1989</v>
      </c>
      <c r="H871" t="s">
        <v>436</v>
      </c>
      <c r="I871">
        <v>1761422260.84615</v>
      </c>
      <c r="J871">
        <f>(K871)/1000</f>
        <v>0</v>
      </c>
      <c r="K871">
        <f>IF(DP871, AN871, AH871)</f>
        <v>0</v>
      </c>
      <c r="L871">
        <f>IF(DP871, AI871, AG871)</f>
        <v>0</v>
      </c>
      <c r="M871">
        <f>DR871 - IF(AU871&gt;1, L871*DL871*100.0/(AW871), 0)</f>
        <v>0</v>
      </c>
      <c r="N871">
        <f>((T871-J871/2)*M871-L871)/(T871+J871/2)</f>
        <v>0</v>
      </c>
      <c r="O871">
        <f>N871*(DY871+DZ871)/1000.0</f>
        <v>0</v>
      </c>
      <c r="P871">
        <f>(DR871 - IF(AU871&gt;1, L871*DL871*100.0/(AW871), 0))*(DY871+DZ871)/1000.0</f>
        <v>0</v>
      </c>
      <c r="Q871">
        <f>2.0/((1/S871-1/R871)+SIGN(S871)*SQRT((1/S871-1/R871)*(1/S871-1/R871) + 4*DM871/((DM871+1)*(DM871+1))*(2*1/S871*1/R871-1/R871*1/R871)))</f>
        <v>0</v>
      </c>
      <c r="R871">
        <f>IF(LEFT(DN871,1)&lt;&gt;"0",IF(LEFT(DN871,1)="1",3.0,DO871),$D$5+$E$5*(EF871*DY871/($K$5*1000))+$F$5*(EF871*DY871/($K$5*1000))*MAX(MIN(DL871,$J$5),$I$5)*MAX(MIN(DL871,$J$5),$I$5)+$G$5*MAX(MIN(DL871,$J$5),$I$5)*(EF871*DY871/($K$5*1000))+$H$5*(EF871*DY871/($K$5*1000))*(EF871*DY871/($K$5*1000)))</f>
        <v>0</v>
      </c>
      <c r="S871">
        <f>J871*(1000-(1000*0.61365*exp(17.502*W871/(240.97+W871))/(DY871+DZ871)+DT871)/2)/(1000*0.61365*exp(17.502*W871/(240.97+W871))/(DY871+DZ871)-DT871)</f>
        <v>0</v>
      </c>
      <c r="T871">
        <f>1/((DM871+1)/(Q871/1.6)+1/(R871/1.37)) + DM871/((DM871+1)/(Q871/1.6) + DM871/(R871/1.37))</f>
        <v>0</v>
      </c>
      <c r="U871">
        <f>(DH871*DK871)</f>
        <v>0</v>
      </c>
      <c r="V871">
        <f>(EA871+(U871+2*0.95*5.67E-8*(((EA871+$B$7)+273)^4-(EA871+273)^4)-44100*J871)/(1.84*29.3*R871+8*0.95*5.67E-8*(EA871+273)^3))</f>
        <v>0</v>
      </c>
      <c r="W871">
        <f>($C$7*EB871+$D$7*EC871+$E$7*V871)</f>
        <v>0</v>
      </c>
      <c r="X871">
        <f>0.61365*exp(17.502*W871/(240.97+W871))</f>
        <v>0</v>
      </c>
      <c r="Y871">
        <f>(Z871/AA871*100)</f>
        <v>0</v>
      </c>
      <c r="Z871">
        <f>DT871*(DY871+DZ871)/1000</f>
        <v>0</v>
      </c>
      <c r="AA871">
        <f>0.61365*exp(17.502*EA871/(240.97+EA871))</f>
        <v>0</v>
      </c>
      <c r="AB871">
        <f>(X871-DT871*(DY871+DZ871)/1000)</f>
        <v>0</v>
      </c>
      <c r="AC871">
        <f>(-J871*44100)</f>
        <v>0</v>
      </c>
      <c r="AD871">
        <f>2*29.3*R871*0.92*(EA871-W871)</f>
        <v>0</v>
      </c>
      <c r="AE871">
        <f>2*0.95*5.67E-8*(((EA871+$B$7)+273)^4-(W871+273)^4)</f>
        <v>0</v>
      </c>
      <c r="AF871">
        <f>U871+AE871+AC871+AD871</f>
        <v>0</v>
      </c>
      <c r="AG871">
        <f>DX871*AU871*(DS871-DR871*(1000-AU871*DU871)/(1000-AU871*DT871))/(100*DL871)</f>
        <v>0</v>
      </c>
      <c r="AH871">
        <f>1000*DX871*AU871*(DT871-DU871)/(100*DL871*(1000-AU871*DT871))</f>
        <v>0</v>
      </c>
      <c r="AI871">
        <f>(AJ871 - AK871 - DY871*1E3/(8.314*(EA871+273.15)) * AM871/DX871 * AL871) * DX871/(100*DL871) * (1000 - DU871)/1000</f>
        <v>0</v>
      </c>
      <c r="AJ871">
        <v>1464.92952518128</v>
      </c>
      <c r="AK871">
        <v>1428.54963636364</v>
      </c>
      <c r="AL871">
        <v>3.45501050983414</v>
      </c>
      <c r="AM871">
        <v>65.5647914512343</v>
      </c>
      <c r="AN871">
        <f>(AP871 - AO871 + DY871*1E3/(8.314*(EA871+273.15)) * AR871/DX871 * AQ871) * DX871/(100*DL871) * 1000/(1000 - AP871)</f>
        <v>0</v>
      </c>
      <c r="AO871">
        <v>25.8018472681252</v>
      </c>
      <c r="AP871">
        <v>44.5874993939394</v>
      </c>
      <c r="AQ871">
        <v>-0.000646308235125954</v>
      </c>
      <c r="AR871">
        <v>111.014895509676</v>
      </c>
      <c r="AS871">
        <v>0</v>
      </c>
      <c r="AT871">
        <v>0</v>
      </c>
      <c r="AU871">
        <f>IF(AS871*$H$13&gt;=AW871,1.0,(AW871/(AW871-AS871*$H$13)))</f>
        <v>0</v>
      </c>
      <c r="AV871">
        <f>(AU871-1)*100</f>
        <v>0</v>
      </c>
      <c r="AW871">
        <f>MAX(0,($B$13+$C$13*EF871)/(1+$D$13*EF871)*DY871/(EA871+273)*$E$13)</f>
        <v>0</v>
      </c>
      <c r="AX871" t="s">
        <v>437</v>
      </c>
      <c r="AY871" t="s">
        <v>437</v>
      </c>
      <c r="AZ871">
        <v>0</v>
      </c>
      <c r="BA871">
        <v>0</v>
      </c>
      <c r="BB871">
        <f>1-AZ871/BA871</f>
        <v>0</v>
      </c>
      <c r="BC871">
        <v>0</v>
      </c>
      <c r="BD871" t="s">
        <v>437</v>
      </c>
      <c r="BE871" t="s">
        <v>437</v>
      </c>
      <c r="BF871">
        <v>0</v>
      </c>
      <c r="BG871">
        <v>0</v>
      </c>
      <c r="BH871">
        <f>1-BF871/BG871</f>
        <v>0</v>
      </c>
      <c r="BI871">
        <v>0.5</v>
      </c>
      <c r="BJ871">
        <f>DI871</f>
        <v>0</v>
      </c>
      <c r="BK871">
        <f>L871</f>
        <v>0</v>
      </c>
      <c r="BL871">
        <f>BH871*BI871*BJ871</f>
        <v>0</v>
      </c>
      <c r="BM871">
        <f>(BK871-BC871)/BJ871</f>
        <v>0</v>
      </c>
      <c r="BN871">
        <f>(BA871-BG871)/BG871</f>
        <v>0</v>
      </c>
      <c r="BO871">
        <f>AZ871/(BB871+AZ871/BG871)</f>
        <v>0</v>
      </c>
      <c r="BP871" t="s">
        <v>437</v>
      </c>
      <c r="BQ871">
        <v>0</v>
      </c>
      <c r="BR871">
        <f>IF(BQ871&lt;&gt;0, BQ871, BO871)</f>
        <v>0</v>
      </c>
      <c r="BS871">
        <f>1-BR871/BG871</f>
        <v>0</v>
      </c>
      <c r="BT871">
        <f>(BG871-BF871)/(BG871-BR871)</f>
        <v>0</v>
      </c>
      <c r="BU871">
        <f>(BA871-BG871)/(BA871-BR871)</f>
        <v>0</v>
      </c>
      <c r="BV871">
        <f>(BG871-BF871)/(BG871-AZ871)</f>
        <v>0</v>
      </c>
      <c r="BW871">
        <f>(BA871-BG871)/(BA871-AZ871)</f>
        <v>0</v>
      </c>
      <c r="BX871">
        <f>(BT871*BR871/BF871)</f>
        <v>0</v>
      </c>
      <c r="BY871">
        <f>(1-BX871)</f>
        <v>0</v>
      </c>
      <c r="DH871">
        <f>$B$11*EG871+$C$11*EH871+$F$11*ES871*(1-EV871)</f>
        <v>0</v>
      </c>
      <c r="DI871">
        <f>DH871*DJ871</f>
        <v>0</v>
      </c>
      <c r="DJ871">
        <f>($B$11*$D$9+$C$11*$D$9+$F$11*((FF871+EX871)/MAX(FF871+EX871+FG871, 0.1)*$I$9+FG871/MAX(FF871+EX871+FG871, 0.1)*$J$9))/($B$11+$C$11+$F$11)</f>
        <v>0</v>
      </c>
      <c r="DK871">
        <f>($B$11*$K$9+$C$11*$K$9+$F$11*((FF871+EX871)/MAX(FF871+EX871+FG871, 0.1)*$P$9+FG871/MAX(FF871+EX871+FG871, 0.1)*$Q$9))/($B$11+$C$11+$F$11)</f>
        <v>0</v>
      </c>
      <c r="DL871">
        <v>6</v>
      </c>
      <c r="DM871">
        <v>0.5</v>
      </c>
      <c r="DN871" t="s">
        <v>438</v>
      </c>
      <c r="DO871">
        <v>2</v>
      </c>
      <c r="DP871" t="b">
        <v>1</v>
      </c>
      <c r="DQ871">
        <v>1761422260.84615</v>
      </c>
      <c r="DR871">
        <v>1341.54230769231</v>
      </c>
      <c r="DS871">
        <v>1410.93</v>
      </c>
      <c r="DT871">
        <v>44.6048461538462</v>
      </c>
      <c r="DU871">
        <v>25.7989692307692</v>
      </c>
      <c r="DV871">
        <v>1340.44615384615</v>
      </c>
      <c r="DW871">
        <v>44.6489461538462</v>
      </c>
      <c r="DX871">
        <v>500.026846153846</v>
      </c>
      <c r="DY871">
        <v>90.2043076923077</v>
      </c>
      <c r="DZ871">
        <v>0.0362351692307692</v>
      </c>
      <c r="EA871">
        <v>43.9418769230769</v>
      </c>
      <c r="EB871">
        <v>42.0077846153846</v>
      </c>
      <c r="EC871">
        <v>999.9</v>
      </c>
      <c r="ED871">
        <v>0</v>
      </c>
      <c r="EE871">
        <v>0</v>
      </c>
      <c r="EF871">
        <v>10005.5415384615</v>
      </c>
      <c r="EG871">
        <v>0</v>
      </c>
      <c r="EH871">
        <v>1260.27615384615</v>
      </c>
      <c r="EI871">
        <v>-69.3873692307692</v>
      </c>
      <c r="EJ871">
        <v>1404.17538461538</v>
      </c>
      <c r="EK871">
        <v>1448.29384615385</v>
      </c>
      <c r="EL871">
        <v>18.8058615384615</v>
      </c>
      <c r="EM871">
        <v>1410.93</v>
      </c>
      <c r="EN871">
        <v>25.7989692307692</v>
      </c>
      <c r="EO871">
        <v>4.02354846153846</v>
      </c>
      <c r="EP871">
        <v>2.32717923076923</v>
      </c>
      <c r="EQ871">
        <v>29.0076307692308</v>
      </c>
      <c r="ER871">
        <v>19.8657692307692</v>
      </c>
      <c r="ES871">
        <v>1199.97769230769</v>
      </c>
      <c r="ET871">
        <v>0.966999615384615</v>
      </c>
      <c r="EU871">
        <v>0.0330004307692308</v>
      </c>
      <c r="EV871">
        <v>0</v>
      </c>
      <c r="EW871">
        <v>1186.09384615385</v>
      </c>
      <c r="EX871">
        <v>5.00059</v>
      </c>
      <c r="EY871">
        <v>15142.5538461538</v>
      </c>
      <c r="EZ871">
        <v>10358.5307692308</v>
      </c>
      <c r="FA871">
        <v>58.562</v>
      </c>
      <c r="FB871">
        <v>60.062</v>
      </c>
      <c r="FC871">
        <v>58.687</v>
      </c>
      <c r="FD871">
        <v>59.687</v>
      </c>
      <c r="FE871">
        <v>59.687</v>
      </c>
      <c r="FF871">
        <v>1155.53846153846</v>
      </c>
      <c r="FG871">
        <v>39.4307692307692</v>
      </c>
      <c r="FH871">
        <v>0</v>
      </c>
      <c r="FI871">
        <v>1761422229.7</v>
      </c>
      <c r="FJ871">
        <v>0</v>
      </c>
      <c r="FK871">
        <v>1186.15153846154</v>
      </c>
      <c r="FL871">
        <v>3.99589743430467</v>
      </c>
      <c r="FM871">
        <v>32.0376069975306</v>
      </c>
      <c r="FN871">
        <v>15143.4807692308</v>
      </c>
      <c r="FO871">
        <v>15</v>
      </c>
      <c r="FP871">
        <v>0</v>
      </c>
      <c r="FQ871" t="s">
        <v>439</v>
      </c>
      <c r="FR871">
        <v>0</v>
      </c>
      <c r="FS871">
        <v>0</v>
      </c>
      <c r="FT871">
        <v>0</v>
      </c>
      <c r="FU871">
        <v>0</v>
      </c>
      <c r="FV871">
        <v>0</v>
      </c>
      <c r="FW871">
        <v>0</v>
      </c>
      <c r="FX871">
        <v>0</v>
      </c>
      <c r="FY871">
        <v>0</v>
      </c>
      <c r="FZ871">
        <v>0</v>
      </c>
      <c r="GA871">
        <v>0</v>
      </c>
      <c r="GB871">
        <v>0</v>
      </c>
      <c r="GC871">
        <v>-69.2019666666667</v>
      </c>
      <c r="GD871">
        <v>-3.80029870129867</v>
      </c>
      <c r="GE871">
        <v>0.612866304330828</v>
      </c>
      <c r="GF871">
        <v>0</v>
      </c>
      <c r="GG871">
        <v>1185.96970588235</v>
      </c>
      <c r="GH871">
        <v>3.165928187421</v>
      </c>
      <c r="GI871">
        <v>0.343378416654607</v>
      </c>
      <c r="GJ871">
        <v>-1</v>
      </c>
      <c r="GK871">
        <v>18.8060428571429</v>
      </c>
      <c r="GL871">
        <v>-0.0374805194805194</v>
      </c>
      <c r="GM871">
        <v>0.01101546840664</v>
      </c>
      <c r="GN871">
        <v>1</v>
      </c>
      <c r="GO871">
        <v>1</v>
      </c>
      <c r="GP871">
        <v>2</v>
      </c>
      <c r="GQ871" t="s">
        <v>446</v>
      </c>
      <c r="GR871">
        <v>3.12806</v>
      </c>
      <c r="GS871">
        <v>2.71399</v>
      </c>
      <c r="GT871">
        <v>0.193125</v>
      </c>
      <c r="GU871">
        <v>0.198668</v>
      </c>
      <c r="GV871">
        <v>0.152567</v>
      </c>
      <c r="GW871">
        <v>0.103699</v>
      </c>
      <c r="GX871">
        <v>29148.7</v>
      </c>
      <c r="GY871">
        <v>30657.3</v>
      </c>
      <c r="GZ871">
        <v>32814.2</v>
      </c>
      <c r="HA871">
        <v>34774.3</v>
      </c>
      <c r="HB871">
        <v>39763.6</v>
      </c>
      <c r="HC871">
        <v>44936.5</v>
      </c>
      <c r="HD871">
        <v>51517.8</v>
      </c>
      <c r="HE871">
        <v>55747.4</v>
      </c>
      <c r="HF871">
        <v>1.71545</v>
      </c>
      <c r="HG871">
        <v>1.56842</v>
      </c>
      <c r="HH871">
        <v>-0.121377</v>
      </c>
      <c r="HI871">
        <v>0</v>
      </c>
      <c r="HJ871">
        <v>43.9824</v>
      </c>
      <c r="HK871">
        <v>999.9</v>
      </c>
      <c r="HL871">
        <v>55.579</v>
      </c>
      <c r="HM871">
        <v>30.393</v>
      </c>
      <c r="HN871">
        <v>26.8498</v>
      </c>
      <c r="HO871">
        <v>60.4099</v>
      </c>
      <c r="HP871">
        <v>41.1699</v>
      </c>
      <c r="HQ871">
        <v>1</v>
      </c>
      <c r="HR871">
        <v>2.00723</v>
      </c>
      <c r="HS871">
        <v>3.82287</v>
      </c>
      <c r="HT871">
        <v>20.0815</v>
      </c>
      <c r="HU871">
        <v>5.18644</v>
      </c>
      <c r="HV871">
        <v>12.0159</v>
      </c>
      <c r="HW871">
        <v>4.9693</v>
      </c>
      <c r="HX871">
        <v>3.29513</v>
      </c>
      <c r="HY871">
        <v>9999</v>
      </c>
      <c r="HZ871">
        <v>9999</v>
      </c>
      <c r="IA871">
        <v>999.9</v>
      </c>
      <c r="IB871">
        <v>9999</v>
      </c>
      <c r="IC871">
        <v>1.86325</v>
      </c>
      <c r="ID871">
        <v>1.86812</v>
      </c>
      <c r="IE871">
        <v>1.86785</v>
      </c>
      <c r="IF871">
        <v>1.86905</v>
      </c>
      <c r="IG871">
        <v>1.86981</v>
      </c>
      <c r="IH871">
        <v>1.86588</v>
      </c>
      <c r="II871">
        <v>1.86692</v>
      </c>
      <c r="IJ871">
        <v>1.86841</v>
      </c>
      <c r="IK871">
        <v>5</v>
      </c>
      <c r="IL871">
        <v>0</v>
      </c>
      <c r="IM871">
        <v>0</v>
      </c>
      <c r="IN871">
        <v>0</v>
      </c>
      <c r="IO871" t="s">
        <v>441</v>
      </c>
      <c r="IP871" t="s">
        <v>442</v>
      </c>
      <c r="IQ871" t="s">
        <v>443</v>
      </c>
      <c r="IR871" t="s">
        <v>443</v>
      </c>
      <c r="IS871" t="s">
        <v>443</v>
      </c>
      <c r="IT871" t="s">
        <v>443</v>
      </c>
      <c r="IU871">
        <v>0</v>
      </c>
      <c r="IV871">
        <v>100</v>
      </c>
      <c r="IW871">
        <v>100</v>
      </c>
      <c r="IX871">
        <v>1.1</v>
      </c>
      <c r="IY871">
        <v>-0.0441</v>
      </c>
      <c r="IZ871">
        <v>1.09748391826392</v>
      </c>
      <c r="JA871">
        <v>0</v>
      </c>
      <c r="JB871">
        <v>0</v>
      </c>
      <c r="JC871">
        <v>0</v>
      </c>
      <c r="JD871">
        <v>-0.0441141096964596</v>
      </c>
      <c r="JE871">
        <v>0</v>
      </c>
      <c r="JF871">
        <v>0</v>
      </c>
      <c r="JG871">
        <v>0</v>
      </c>
      <c r="JH871">
        <v>5</v>
      </c>
      <c r="JI871">
        <v>2273</v>
      </c>
      <c r="JJ871">
        <v>0</v>
      </c>
      <c r="JK871">
        <v>25</v>
      </c>
      <c r="JL871">
        <v>29357037.8</v>
      </c>
      <c r="JM871">
        <v>29357037.8</v>
      </c>
      <c r="JN871">
        <v>2.75146</v>
      </c>
      <c r="JO871">
        <v>2.6062</v>
      </c>
      <c r="JP871">
        <v>1.54785</v>
      </c>
      <c r="JQ871">
        <v>2.31445</v>
      </c>
      <c r="JR871">
        <v>1.64673</v>
      </c>
      <c r="JS871">
        <v>2.34985</v>
      </c>
      <c r="JT871">
        <v>34.3269</v>
      </c>
      <c r="JU871">
        <v>24.1751</v>
      </c>
      <c r="JV871">
        <v>18</v>
      </c>
      <c r="JW871">
        <v>496.303</v>
      </c>
      <c r="JX871">
        <v>391.112</v>
      </c>
      <c r="JY871">
        <v>39.4077</v>
      </c>
      <c r="JZ871">
        <v>50.1955</v>
      </c>
      <c r="KA871">
        <v>30.0034</v>
      </c>
      <c r="KB871">
        <v>49.6688</v>
      </c>
      <c r="KC871">
        <v>49.5134</v>
      </c>
      <c r="KD871">
        <v>55.0499</v>
      </c>
      <c r="KE871">
        <v>0</v>
      </c>
      <c r="KF871">
        <v>100</v>
      </c>
      <c r="KG871">
        <v>39.3077</v>
      </c>
      <c r="KH871">
        <v>1462.16</v>
      </c>
      <c r="KI871">
        <v>26.2864</v>
      </c>
      <c r="KJ871">
        <v>93.4157</v>
      </c>
      <c r="KK871">
        <v>90.2168</v>
      </c>
    </row>
    <row r="872" spans="1:297">
      <c r="A872">
        <v>856</v>
      </c>
      <c r="B872">
        <v>1761422274</v>
      </c>
      <c r="C872">
        <v>14093</v>
      </c>
      <c r="D872" t="s">
        <v>2162</v>
      </c>
      <c r="E872" t="s">
        <v>2163</v>
      </c>
      <c r="F872">
        <v>5</v>
      </c>
      <c r="G872" t="s">
        <v>1989</v>
      </c>
      <c r="H872" t="s">
        <v>436</v>
      </c>
      <c r="I872">
        <v>1761422265.84615</v>
      </c>
      <c r="J872">
        <f>(K872)/1000</f>
        <v>0</v>
      </c>
      <c r="K872">
        <f>IF(DP872, AN872, AH872)</f>
        <v>0</v>
      </c>
      <c r="L872">
        <f>IF(DP872, AI872, AG872)</f>
        <v>0</v>
      </c>
      <c r="M872">
        <f>DR872 - IF(AU872&gt;1, L872*DL872*100.0/(AW872), 0)</f>
        <v>0</v>
      </c>
      <c r="N872">
        <f>((T872-J872/2)*M872-L872)/(T872+J872/2)</f>
        <v>0</v>
      </c>
      <c r="O872">
        <f>N872*(DY872+DZ872)/1000.0</f>
        <v>0</v>
      </c>
      <c r="P872">
        <f>(DR872 - IF(AU872&gt;1, L872*DL872*100.0/(AW872), 0))*(DY872+DZ872)/1000.0</f>
        <v>0</v>
      </c>
      <c r="Q872">
        <f>2.0/((1/S872-1/R872)+SIGN(S872)*SQRT((1/S872-1/R872)*(1/S872-1/R872) + 4*DM872/((DM872+1)*(DM872+1))*(2*1/S872*1/R872-1/R872*1/R872)))</f>
        <v>0</v>
      </c>
      <c r="R872">
        <f>IF(LEFT(DN872,1)&lt;&gt;"0",IF(LEFT(DN872,1)="1",3.0,DO872),$D$5+$E$5*(EF872*DY872/($K$5*1000))+$F$5*(EF872*DY872/($K$5*1000))*MAX(MIN(DL872,$J$5),$I$5)*MAX(MIN(DL872,$J$5),$I$5)+$G$5*MAX(MIN(DL872,$J$5),$I$5)*(EF872*DY872/($K$5*1000))+$H$5*(EF872*DY872/($K$5*1000))*(EF872*DY872/($K$5*1000)))</f>
        <v>0</v>
      </c>
      <c r="S872">
        <f>J872*(1000-(1000*0.61365*exp(17.502*W872/(240.97+W872))/(DY872+DZ872)+DT872)/2)/(1000*0.61365*exp(17.502*W872/(240.97+W872))/(DY872+DZ872)-DT872)</f>
        <v>0</v>
      </c>
      <c r="T872">
        <f>1/((DM872+1)/(Q872/1.6)+1/(R872/1.37)) + DM872/((DM872+1)/(Q872/1.6) + DM872/(R872/1.37))</f>
        <v>0</v>
      </c>
      <c r="U872">
        <f>(DH872*DK872)</f>
        <v>0</v>
      </c>
      <c r="V872">
        <f>(EA872+(U872+2*0.95*5.67E-8*(((EA872+$B$7)+273)^4-(EA872+273)^4)-44100*J872)/(1.84*29.3*R872+8*0.95*5.67E-8*(EA872+273)^3))</f>
        <v>0</v>
      </c>
      <c r="W872">
        <f>($C$7*EB872+$D$7*EC872+$E$7*V872)</f>
        <v>0</v>
      </c>
      <c r="X872">
        <f>0.61365*exp(17.502*W872/(240.97+W872))</f>
        <v>0</v>
      </c>
      <c r="Y872">
        <f>(Z872/AA872*100)</f>
        <v>0</v>
      </c>
      <c r="Z872">
        <f>DT872*(DY872+DZ872)/1000</f>
        <v>0</v>
      </c>
      <c r="AA872">
        <f>0.61365*exp(17.502*EA872/(240.97+EA872))</f>
        <v>0</v>
      </c>
      <c r="AB872">
        <f>(X872-DT872*(DY872+DZ872)/1000)</f>
        <v>0</v>
      </c>
      <c r="AC872">
        <f>(-J872*44100)</f>
        <v>0</v>
      </c>
      <c r="AD872">
        <f>2*29.3*R872*0.92*(EA872-W872)</f>
        <v>0</v>
      </c>
      <c r="AE872">
        <f>2*0.95*5.67E-8*(((EA872+$B$7)+273)^4-(W872+273)^4)</f>
        <v>0</v>
      </c>
      <c r="AF872">
        <f>U872+AE872+AC872+AD872</f>
        <v>0</v>
      </c>
      <c r="AG872">
        <f>DX872*AU872*(DS872-DR872*(1000-AU872*DU872)/(1000-AU872*DT872))/(100*DL872)</f>
        <v>0</v>
      </c>
      <c r="AH872">
        <f>1000*DX872*AU872*(DT872-DU872)/(100*DL872*(1000-AU872*DT872))</f>
        <v>0</v>
      </c>
      <c r="AI872">
        <f>(AJ872 - AK872 - DY872*1E3/(8.314*(EA872+273.15)) * AM872/DX872 * AL872) * DX872/(100*DL872) * (1000 - DU872)/1000</f>
        <v>0</v>
      </c>
      <c r="AJ872">
        <v>1480.67668767612</v>
      </c>
      <c r="AK872">
        <v>1444.59824242424</v>
      </c>
      <c r="AL872">
        <v>3.20707677861728</v>
      </c>
      <c r="AM872">
        <v>65.5647914512343</v>
      </c>
      <c r="AN872">
        <f>(AP872 - AO872 + DY872*1E3/(8.314*(EA872+273.15)) * AR872/DX872 * AQ872) * DX872/(100*DL872) * 1000/(1000 - AP872)</f>
        <v>0</v>
      </c>
      <c r="AO872">
        <v>25.8021285149536</v>
      </c>
      <c r="AP872">
        <v>44.5654521212121</v>
      </c>
      <c r="AQ872">
        <v>-0.00328902929835423</v>
      </c>
      <c r="AR872">
        <v>111.014895509676</v>
      </c>
      <c r="AS872">
        <v>0</v>
      </c>
      <c r="AT872">
        <v>0</v>
      </c>
      <c r="AU872">
        <f>IF(AS872*$H$13&gt;=AW872,1.0,(AW872/(AW872-AS872*$H$13)))</f>
        <v>0</v>
      </c>
      <c r="AV872">
        <f>(AU872-1)*100</f>
        <v>0</v>
      </c>
      <c r="AW872">
        <f>MAX(0,($B$13+$C$13*EF872)/(1+$D$13*EF872)*DY872/(EA872+273)*$E$13)</f>
        <v>0</v>
      </c>
      <c r="AX872" t="s">
        <v>437</v>
      </c>
      <c r="AY872" t="s">
        <v>437</v>
      </c>
      <c r="AZ872">
        <v>0</v>
      </c>
      <c r="BA872">
        <v>0</v>
      </c>
      <c r="BB872">
        <f>1-AZ872/BA872</f>
        <v>0</v>
      </c>
      <c r="BC872">
        <v>0</v>
      </c>
      <c r="BD872" t="s">
        <v>437</v>
      </c>
      <c r="BE872" t="s">
        <v>437</v>
      </c>
      <c r="BF872">
        <v>0</v>
      </c>
      <c r="BG872">
        <v>0</v>
      </c>
      <c r="BH872">
        <f>1-BF872/BG872</f>
        <v>0</v>
      </c>
      <c r="BI872">
        <v>0.5</v>
      </c>
      <c r="BJ872">
        <f>DI872</f>
        <v>0</v>
      </c>
      <c r="BK872">
        <f>L872</f>
        <v>0</v>
      </c>
      <c r="BL872">
        <f>BH872*BI872*BJ872</f>
        <v>0</v>
      </c>
      <c r="BM872">
        <f>(BK872-BC872)/BJ872</f>
        <v>0</v>
      </c>
      <c r="BN872">
        <f>(BA872-BG872)/BG872</f>
        <v>0</v>
      </c>
      <c r="BO872">
        <f>AZ872/(BB872+AZ872/BG872)</f>
        <v>0</v>
      </c>
      <c r="BP872" t="s">
        <v>437</v>
      </c>
      <c r="BQ872">
        <v>0</v>
      </c>
      <c r="BR872">
        <f>IF(BQ872&lt;&gt;0, BQ872, BO872)</f>
        <v>0</v>
      </c>
      <c r="BS872">
        <f>1-BR872/BG872</f>
        <v>0</v>
      </c>
      <c r="BT872">
        <f>(BG872-BF872)/(BG872-BR872)</f>
        <v>0</v>
      </c>
      <c r="BU872">
        <f>(BA872-BG872)/(BA872-BR872)</f>
        <v>0</v>
      </c>
      <c r="BV872">
        <f>(BG872-BF872)/(BG872-AZ872)</f>
        <v>0</v>
      </c>
      <c r="BW872">
        <f>(BA872-BG872)/(BA872-AZ872)</f>
        <v>0</v>
      </c>
      <c r="BX872">
        <f>(BT872*BR872/BF872)</f>
        <v>0</v>
      </c>
      <c r="BY872">
        <f>(1-BX872)</f>
        <v>0</v>
      </c>
      <c r="DH872">
        <f>$B$11*EG872+$C$11*EH872+$F$11*ES872*(1-EV872)</f>
        <v>0</v>
      </c>
      <c r="DI872">
        <f>DH872*DJ872</f>
        <v>0</v>
      </c>
      <c r="DJ872">
        <f>($B$11*$D$9+$C$11*$D$9+$F$11*((FF872+EX872)/MAX(FF872+EX872+FG872, 0.1)*$I$9+FG872/MAX(FF872+EX872+FG872, 0.1)*$J$9))/($B$11+$C$11+$F$11)</f>
        <v>0</v>
      </c>
      <c r="DK872">
        <f>($B$11*$K$9+$C$11*$K$9+$F$11*((FF872+EX872)/MAX(FF872+EX872+FG872, 0.1)*$P$9+FG872/MAX(FF872+EX872+FG872, 0.1)*$Q$9))/($B$11+$C$11+$F$11)</f>
        <v>0</v>
      </c>
      <c r="DL872">
        <v>6</v>
      </c>
      <c r="DM872">
        <v>0.5</v>
      </c>
      <c r="DN872" t="s">
        <v>438</v>
      </c>
      <c r="DO872">
        <v>2</v>
      </c>
      <c r="DP872" t="b">
        <v>1</v>
      </c>
      <c r="DQ872">
        <v>1761422265.84615</v>
      </c>
      <c r="DR872">
        <v>1357.63461538462</v>
      </c>
      <c r="DS872">
        <v>1427.07076923077</v>
      </c>
      <c r="DT872">
        <v>44.5920769230769</v>
      </c>
      <c r="DU872">
        <v>25.8004923076923</v>
      </c>
      <c r="DV872">
        <v>1356.53769230769</v>
      </c>
      <c r="DW872">
        <v>44.6361846153846</v>
      </c>
      <c r="DX872">
        <v>500.004692307692</v>
      </c>
      <c r="DY872">
        <v>90.2038461538462</v>
      </c>
      <c r="DZ872">
        <v>0.0361665230769231</v>
      </c>
      <c r="EA872">
        <v>43.9544384615385</v>
      </c>
      <c r="EB872">
        <v>42.0297615384615</v>
      </c>
      <c r="EC872">
        <v>999.9</v>
      </c>
      <c r="ED872">
        <v>0</v>
      </c>
      <c r="EE872">
        <v>0</v>
      </c>
      <c r="EF872">
        <v>9998.12461538461</v>
      </c>
      <c r="EG872">
        <v>0</v>
      </c>
      <c r="EH872">
        <v>1260.29384615385</v>
      </c>
      <c r="EI872">
        <v>-69.4365769230769</v>
      </c>
      <c r="EJ872">
        <v>1421</v>
      </c>
      <c r="EK872">
        <v>1464.86615384615</v>
      </c>
      <c r="EL872">
        <v>18.7915769230769</v>
      </c>
      <c r="EM872">
        <v>1427.07076923077</v>
      </c>
      <c r="EN872">
        <v>25.8004923076923</v>
      </c>
      <c r="EO872">
        <v>4.02237615384615</v>
      </c>
      <c r="EP872">
        <v>2.32730461538462</v>
      </c>
      <c r="EQ872">
        <v>29.0025923076923</v>
      </c>
      <c r="ER872">
        <v>19.8666230769231</v>
      </c>
      <c r="ES872">
        <v>1200.01</v>
      </c>
      <c r="ET872">
        <v>0.967000230769231</v>
      </c>
      <c r="EU872">
        <v>0.0329997692307692</v>
      </c>
      <c r="EV872">
        <v>0</v>
      </c>
      <c r="EW872">
        <v>1186.31307692308</v>
      </c>
      <c r="EX872">
        <v>5.00059</v>
      </c>
      <c r="EY872">
        <v>15145.4307692308</v>
      </c>
      <c r="EZ872">
        <v>10358.8230769231</v>
      </c>
      <c r="FA872">
        <v>58.562</v>
      </c>
      <c r="FB872">
        <v>60.062</v>
      </c>
      <c r="FC872">
        <v>58.687</v>
      </c>
      <c r="FD872">
        <v>59.687</v>
      </c>
      <c r="FE872">
        <v>59.687</v>
      </c>
      <c r="FF872">
        <v>1155.57</v>
      </c>
      <c r="FG872">
        <v>39.4330769230769</v>
      </c>
      <c r="FH872">
        <v>0</v>
      </c>
      <c r="FI872">
        <v>1761422234.5</v>
      </c>
      <c r="FJ872">
        <v>0</v>
      </c>
      <c r="FK872">
        <v>1186.37269230769</v>
      </c>
      <c r="FL872">
        <v>2.21504273016618</v>
      </c>
      <c r="FM872">
        <v>34.3384615354136</v>
      </c>
      <c r="FN872">
        <v>15145.7384615385</v>
      </c>
      <c r="FO872">
        <v>15</v>
      </c>
      <c r="FP872">
        <v>0</v>
      </c>
      <c r="FQ872" t="s">
        <v>439</v>
      </c>
      <c r="FR872">
        <v>0</v>
      </c>
      <c r="FS872">
        <v>0</v>
      </c>
      <c r="FT872">
        <v>0</v>
      </c>
      <c r="FU872">
        <v>0</v>
      </c>
      <c r="FV872">
        <v>0</v>
      </c>
      <c r="FW872">
        <v>0</v>
      </c>
      <c r="FX872">
        <v>0</v>
      </c>
      <c r="FY872">
        <v>0</v>
      </c>
      <c r="FZ872">
        <v>0</v>
      </c>
      <c r="GA872">
        <v>0</v>
      </c>
      <c r="GB872">
        <v>0</v>
      </c>
      <c r="GC872">
        <v>-69.458745</v>
      </c>
      <c r="GD872">
        <v>-1.15440451127819</v>
      </c>
      <c r="GE872">
        <v>0.501788142023104</v>
      </c>
      <c r="GF872">
        <v>0</v>
      </c>
      <c r="GG872">
        <v>1186.17647058824</v>
      </c>
      <c r="GH872">
        <v>3.12238349932014</v>
      </c>
      <c r="GI872">
        <v>0.348753092779361</v>
      </c>
      <c r="GJ872">
        <v>-1</v>
      </c>
      <c r="GK872">
        <v>18.797585</v>
      </c>
      <c r="GL872">
        <v>-0.179345864661682</v>
      </c>
      <c r="GM872">
        <v>0.018087876464638</v>
      </c>
      <c r="GN872">
        <v>0</v>
      </c>
      <c r="GO872">
        <v>0</v>
      </c>
      <c r="GP872">
        <v>2</v>
      </c>
      <c r="GQ872" t="s">
        <v>473</v>
      </c>
      <c r="GR872">
        <v>3.1281</v>
      </c>
      <c r="GS872">
        <v>2.71399</v>
      </c>
      <c r="GT872">
        <v>0.194499</v>
      </c>
      <c r="GU872">
        <v>0.200167</v>
      </c>
      <c r="GV872">
        <v>0.152533</v>
      </c>
      <c r="GW872">
        <v>0.103702</v>
      </c>
      <c r="GX872">
        <v>29097.4</v>
      </c>
      <c r="GY872">
        <v>30598.2</v>
      </c>
      <c r="GZ872">
        <v>32812.9</v>
      </c>
      <c r="HA872">
        <v>34773</v>
      </c>
      <c r="HB872">
        <v>39764</v>
      </c>
      <c r="HC872">
        <v>44935</v>
      </c>
      <c r="HD872">
        <v>51516.1</v>
      </c>
      <c r="HE872">
        <v>55745.5</v>
      </c>
      <c r="HF872">
        <v>1.71515</v>
      </c>
      <c r="HG872">
        <v>1.56825</v>
      </c>
      <c r="HH872">
        <v>-0.121184</v>
      </c>
      <c r="HI872">
        <v>0</v>
      </c>
      <c r="HJ872">
        <v>43.9673</v>
      </c>
      <c r="HK872">
        <v>999.9</v>
      </c>
      <c r="HL872">
        <v>55.579</v>
      </c>
      <c r="HM872">
        <v>30.414</v>
      </c>
      <c r="HN872">
        <v>26.8839</v>
      </c>
      <c r="HO872">
        <v>59.5599</v>
      </c>
      <c r="HP872">
        <v>41.1338</v>
      </c>
      <c r="HQ872">
        <v>1</v>
      </c>
      <c r="HR872">
        <v>2.01004</v>
      </c>
      <c r="HS872">
        <v>4.00793</v>
      </c>
      <c r="HT872">
        <v>20.0772</v>
      </c>
      <c r="HU872">
        <v>5.18674</v>
      </c>
      <c r="HV872">
        <v>12.0159</v>
      </c>
      <c r="HW872">
        <v>4.96925</v>
      </c>
      <c r="HX872">
        <v>3.29503</v>
      </c>
      <c r="HY872">
        <v>9999</v>
      </c>
      <c r="HZ872">
        <v>9999</v>
      </c>
      <c r="IA872">
        <v>999.9</v>
      </c>
      <c r="IB872">
        <v>9999</v>
      </c>
      <c r="IC872">
        <v>1.86325</v>
      </c>
      <c r="ID872">
        <v>1.86811</v>
      </c>
      <c r="IE872">
        <v>1.86785</v>
      </c>
      <c r="IF872">
        <v>1.86905</v>
      </c>
      <c r="IG872">
        <v>1.86981</v>
      </c>
      <c r="IH872">
        <v>1.86588</v>
      </c>
      <c r="II872">
        <v>1.86694</v>
      </c>
      <c r="IJ872">
        <v>1.8684</v>
      </c>
      <c r="IK872">
        <v>5</v>
      </c>
      <c r="IL872">
        <v>0</v>
      </c>
      <c r="IM872">
        <v>0</v>
      </c>
      <c r="IN872">
        <v>0</v>
      </c>
      <c r="IO872" t="s">
        <v>441</v>
      </c>
      <c r="IP872" t="s">
        <v>442</v>
      </c>
      <c r="IQ872" t="s">
        <v>443</v>
      </c>
      <c r="IR872" t="s">
        <v>443</v>
      </c>
      <c r="IS872" t="s">
        <v>443</v>
      </c>
      <c r="IT872" t="s">
        <v>443</v>
      </c>
      <c r="IU872">
        <v>0</v>
      </c>
      <c r="IV872">
        <v>100</v>
      </c>
      <c r="IW872">
        <v>100</v>
      </c>
      <c r="IX872">
        <v>1.09</v>
      </c>
      <c r="IY872">
        <v>-0.0441</v>
      </c>
      <c r="IZ872">
        <v>1.09748391826392</v>
      </c>
      <c r="JA872">
        <v>0</v>
      </c>
      <c r="JB872">
        <v>0</v>
      </c>
      <c r="JC872">
        <v>0</v>
      </c>
      <c r="JD872">
        <v>-0.0441141096964596</v>
      </c>
      <c r="JE872">
        <v>0</v>
      </c>
      <c r="JF872">
        <v>0</v>
      </c>
      <c r="JG872">
        <v>0</v>
      </c>
      <c r="JH872">
        <v>5</v>
      </c>
      <c r="JI872">
        <v>2273</v>
      </c>
      <c r="JJ872">
        <v>0</v>
      </c>
      <c r="JK872">
        <v>25</v>
      </c>
      <c r="JL872">
        <v>29357037.9</v>
      </c>
      <c r="JM872">
        <v>29357037.9</v>
      </c>
      <c r="JN872">
        <v>2.77466</v>
      </c>
      <c r="JO872">
        <v>2.6123</v>
      </c>
      <c r="JP872">
        <v>1.54785</v>
      </c>
      <c r="JQ872">
        <v>2.31445</v>
      </c>
      <c r="JR872">
        <v>1.64673</v>
      </c>
      <c r="JS872">
        <v>2.28149</v>
      </c>
      <c r="JT872">
        <v>34.3269</v>
      </c>
      <c r="JU872">
        <v>24.1663</v>
      </c>
      <c r="JV872">
        <v>18</v>
      </c>
      <c r="JW872">
        <v>496.128</v>
      </c>
      <c r="JX872">
        <v>391.038</v>
      </c>
      <c r="JY872">
        <v>39.3354</v>
      </c>
      <c r="JZ872">
        <v>50.2072</v>
      </c>
      <c r="KA872">
        <v>30.0029</v>
      </c>
      <c r="KB872">
        <v>49.676</v>
      </c>
      <c r="KC872">
        <v>49.5204</v>
      </c>
      <c r="KD872">
        <v>55.5096</v>
      </c>
      <c r="KE872">
        <v>0</v>
      </c>
      <c r="KF872">
        <v>100</v>
      </c>
      <c r="KG872">
        <v>39.2636</v>
      </c>
      <c r="KH872">
        <v>1475.71</v>
      </c>
      <c r="KI872">
        <v>26.2864</v>
      </c>
      <c r="KJ872">
        <v>93.4125</v>
      </c>
      <c r="KK872">
        <v>90.2136</v>
      </c>
    </row>
    <row r="873" spans="1:297">
      <c r="A873">
        <v>857</v>
      </c>
      <c r="B873">
        <v>1761422279.1</v>
      </c>
      <c r="C873">
        <v>14098.0999999046</v>
      </c>
      <c r="D873" t="s">
        <v>2164</v>
      </c>
      <c r="E873" t="s">
        <v>2165</v>
      </c>
      <c r="F873">
        <v>5</v>
      </c>
      <c r="G873" t="s">
        <v>1989</v>
      </c>
      <c r="H873" t="s">
        <v>436</v>
      </c>
      <c r="I873">
        <v>1761422271.73077</v>
      </c>
      <c r="J873">
        <f>(K873)/1000</f>
        <v>0</v>
      </c>
      <c r="K873">
        <f>IF(DP873, AN873, AH873)</f>
        <v>0</v>
      </c>
      <c r="L873">
        <f>IF(DP873, AI873, AG873)</f>
        <v>0</v>
      </c>
      <c r="M873">
        <f>DR873 - IF(AU873&gt;1, L873*DL873*100.0/(AW873), 0)</f>
        <v>0</v>
      </c>
      <c r="N873">
        <f>((T873-J873/2)*M873-L873)/(T873+J873/2)</f>
        <v>0</v>
      </c>
      <c r="O873">
        <f>N873*(DY873+DZ873)/1000.0</f>
        <v>0</v>
      </c>
      <c r="P873">
        <f>(DR873 - IF(AU873&gt;1, L873*DL873*100.0/(AW873), 0))*(DY873+DZ873)/1000.0</f>
        <v>0</v>
      </c>
      <c r="Q873">
        <f>2.0/((1/S873-1/R873)+SIGN(S873)*SQRT((1/S873-1/R873)*(1/S873-1/R873) + 4*DM873/((DM873+1)*(DM873+1))*(2*1/S873*1/R873-1/R873*1/R873)))</f>
        <v>0</v>
      </c>
      <c r="R873">
        <f>IF(LEFT(DN873,1)&lt;&gt;"0",IF(LEFT(DN873,1)="1",3.0,DO873),$D$5+$E$5*(EF873*DY873/($K$5*1000))+$F$5*(EF873*DY873/($K$5*1000))*MAX(MIN(DL873,$J$5),$I$5)*MAX(MIN(DL873,$J$5),$I$5)+$G$5*MAX(MIN(DL873,$J$5),$I$5)*(EF873*DY873/($K$5*1000))+$H$5*(EF873*DY873/($K$5*1000))*(EF873*DY873/($K$5*1000)))</f>
        <v>0</v>
      </c>
      <c r="S873">
        <f>J873*(1000-(1000*0.61365*exp(17.502*W873/(240.97+W873))/(DY873+DZ873)+DT873)/2)/(1000*0.61365*exp(17.502*W873/(240.97+W873))/(DY873+DZ873)-DT873)</f>
        <v>0</v>
      </c>
      <c r="T873">
        <f>1/((DM873+1)/(Q873/1.6)+1/(R873/1.37)) + DM873/((DM873+1)/(Q873/1.6) + DM873/(R873/1.37))</f>
        <v>0</v>
      </c>
      <c r="U873">
        <f>(DH873*DK873)</f>
        <v>0</v>
      </c>
      <c r="V873">
        <f>(EA873+(U873+2*0.95*5.67E-8*(((EA873+$B$7)+273)^4-(EA873+273)^4)-44100*J873)/(1.84*29.3*R873+8*0.95*5.67E-8*(EA873+273)^3))</f>
        <v>0</v>
      </c>
      <c r="W873">
        <f>($C$7*EB873+$D$7*EC873+$E$7*V873)</f>
        <v>0</v>
      </c>
      <c r="X873">
        <f>0.61365*exp(17.502*W873/(240.97+W873))</f>
        <v>0</v>
      </c>
      <c r="Y873">
        <f>(Z873/AA873*100)</f>
        <v>0</v>
      </c>
      <c r="Z873">
        <f>DT873*(DY873+DZ873)/1000</f>
        <v>0</v>
      </c>
      <c r="AA873">
        <f>0.61365*exp(17.502*EA873/(240.97+EA873))</f>
        <v>0</v>
      </c>
      <c r="AB873">
        <f>(X873-DT873*(DY873+DZ873)/1000)</f>
        <v>0</v>
      </c>
      <c r="AC873">
        <f>(-J873*44100)</f>
        <v>0</v>
      </c>
      <c r="AD873">
        <f>2*29.3*R873*0.92*(EA873-W873)</f>
        <v>0</v>
      </c>
      <c r="AE873">
        <f>2*0.95*5.67E-8*(((EA873+$B$7)+273)^4-(W873+273)^4)</f>
        <v>0</v>
      </c>
      <c r="AF873">
        <f>U873+AE873+AC873+AD873</f>
        <v>0</v>
      </c>
      <c r="AG873">
        <f>DX873*AU873*(DS873-DR873*(1000-AU873*DU873)/(1000-AU873*DT873))/(100*DL873)</f>
        <v>0</v>
      </c>
      <c r="AH873">
        <f>1000*DX873*AU873*(DT873-DU873)/(100*DL873*(1000-AU873*DT873))</f>
        <v>0</v>
      </c>
      <c r="AI873">
        <f>(AJ873 - AK873 - DY873*1E3/(8.314*(EA873+273.15)) * AM873/DX873 * AL873) * DX873/(100*DL873) * (1000 - DU873)/1000</f>
        <v>0</v>
      </c>
      <c r="AJ873">
        <v>1499.31452933016</v>
      </c>
      <c r="AK873">
        <v>1462.44690363556</v>
      </c>
      <c r="AL873">
        <v>3.50497098362762</v>
      </c>
      <c r="AM873">
        <v>65.5647914512343</v>
      </c>
      <c r="AN873">
        <f>(AP873 - AO873 + DY873*1E3/(8.314*(EA873+273.15)) * AR873/DX873 * AQ873) * DX873/(100*DL873) * 1000/(1000 - AP873)</f>
        <v>0</v>
      </c>
      <c r="AO873">
        <v>25.8060040325928</v>
      </c>
      <c r="AP873">
        <v>44.5442348961629</v>
      </c>
      <c r="AQ873">
        <v>-0.0079002044344232</v>
      </c>
      <c r="AR873">
        <v>111.014895509676</v>
      </c>
      <c r="AS873">
        <v>0</v>
      </c>
      <c r="AT873">
        <v>0</v>
      </c>
      <c r="AU873">
        <f>IF(AS873*$H$13&gt;=AW873,1.0,(AW873/(AW873-AS873*$H$13)))</f>
        <v>0</v>
      </c>
      <c r="AV873">
        <f>(AU873-1)*100</f>
        <v>0</v>
      </c>
      <c r="AW873">
        <f>MAX(0,($B$13+$C$13*EF873)/(1+$D$13*EF873)*DY873/(EA873+273)*$E$13)</f>
        <v>0</v>
      </c>
      <c r="AX873" t="s">
        <v>437</v>
      </c>
      <c r="AY873" t="s">
        <v>437</v>
      </c>
      <c r="AZ873">
        <v>0</v>
      </c>
      <c r="BA873">
        <v>0</v>
      </c>
      <c r="BB873">
        <f>1-AZ873/BA873</f>
        <v>0</v>
      </c>
      <c r="BC873">
        <v>0</v>
      </c>
      <c r="BD873" t="s">
        <v>437</v>
      </c>
      <c r="BE873" t="s">
        <v>437</v>
      </c>
      <c r="BF873">
        <v>0</v>
      </c>
      <c r="BG873">
        <v>0</v>
      </c>
      <c r="BH873">
        <f>1-BF873/BG873</f>
        <v>0</v>
      </c>
      <c r="BI873">
        <v>0.5</v>
      </c>
      <c r="BJ873">
        <f>DI873</f>
        <v>0</v>
      </c>
      <c r="BK873">
        <f>L873</f>
        <v>0</v>
      </c>
      <c r="BL873">
        <f>BH873*BI873*BJ873</f>
        <v>0</v>
      </c>
      <c r="BM873">
        <f>(BK873-BC873)/BJ873</f>
        <v>0</v>
      </c>
      <c r="BN873">
        <f>(BA873-BG873)/BG873</f>
        <v>0</v>
      </c>
      <c r="BO873">
        <f>AZ873/(BB873+AZ873/BG873)</f>
        <v>0</v>
      </c>
      <c r="BP873" t="s">
        <v>437</v>
      </c>
      <c r="BQ873">
        <v>0</v>
      </c>
      <c r="BR873">
        <f>IF(BQ873&lt;&gt;0, BQ873, BO873)</f>
        <v>0</v>
      </c>
      <c r="BS873">
        <f>1-BR873/BG873</f>
        <v>0</v>
      </c>
      <c r="BT873">
        <f>(BG873-BF873)/(BG873-BR873)</f>
        <v>0</v>
      </c>
      <c r="BU873">
        <f>(BA873-BG873)/(BA873-BR873)</f>
        <v>0</v>
      </c>
      <c r="BV873">
        <f>(BG873-BF873)/(BG873-AZ873)</f>
        <v>0</v>
      </c>
      <c r="BW873">
        <f>(BA873-BG873)/(BA873-AZ873)</f>
        <v>0</v>
      </c>
      <c r="BX873">
        <f>(BT873*BR873/BF873)</f>
        <v>0</v>
      </c>
      <c r="BY873">
        <f>(1-BX873)</f>
        <v>0</v>
      </c>
      <c r="DH873">
        <f>$B$11*EG873+$C$11*EH873+$F$11*ES873*(1-EV873)</f>
        <v>0</v>
      </c>
      <c r="DI873">
        <f>DH873*DJ873</f>
        <v>0</v>
      </c>
      <c r="DJ873">
        <f>($B$11*$D$9+$C$11*$D$9+$F$11*((FF873+EX873)/MAX(FF873+EX873+FG873, 0.1)*$I$9+FG873/MAX(FF873+EX873+FG873, 0.1)*$J$9))/($B$11+$C$11+$F$11)</f>
        <v>0</v>
      </c>
      <c r="DK873">
        <f>($B$11*$K$9+$C$11*$K$9+$F$11*((FF873+EX873)/MAX(FF873+EX873+FG873, 0.1)*$P$9+FG873/MAX(FF873+EX873+FG873, 0.1)*$Q$9))/($B$11+$C$11+$F$11)</f>
        <v>0</v>
      </c>
      <c r="DL873">
        <v>6</v>
      </c>
      <c r="DM873">
        <v>0.5</v>
      </c>
      <c r="DN873" t="s">
        <v>438</v>
      </c>
      <c r="DO873">
        <v>2</v>
      </c>
      <c r="DP873" t="b">
        <v>1</v>
      </c>
      <c r="DQ873">
        <v>1761422271.73077</v>
      </c>
      <c r="DR873">
        <v>1376.54692307692</v>
      </c>
      <c r="DS873">
        <v>1446.54076923077</v>
      </c>
      <c r="DT873">
        <v>44.5728461538462</v>
      </c>
      <c r="DU873">
        <v>25.8031076923077</v>
      </c>
      <c r="DV873">
        <v>1375.45</v>
      </c>
      <c r="DW873">
        <v>44.6169615384615</v>
      </c>
      <c r="DX873">
        <v>500.040923076923</v>
      </c>
      <c r="DY873">
        <v>90.2036076923077</v>
      </c>
      <c r="DZ873">
        <v>0.0360527153846154</v>
      </c>
      <c r="EA873">
        <v>43.9629384615385</v>
      </c>
      <c r="EB873">
        <v>42.0423769230769</v>
      </c>
      <c r="EC873">
        <v>999.9</v>
      </c>
      <c r="ED873">
        <v>0</v>
      </c>
      <c r="EE873">
        <v>0</v>
      </c>
      <c r="EF873">
        <v>9986.67846153846</v>
      </c>
      <c r="EG873">
        <v>0</v>
      </c>
      <c r="EH873">
        <v>1260.29923076923</v>
      </c>
      <c r="EI873">
        <v>-69.9929923076923</v>
      </c>
      <c r="EJ873">
        <v>1440.76615384615</v>
      </c>
      <c r="EK873">
        <v>1484.85538461538</v>
      </c>
      <c r="EL873">
        <v>18.7697615384615</v>
      </c>
      <c r="EM873">
        <v>1446.54076923077</v>
      </c>
      <c r="EN873">
        <v>25.8031076923077</v>
      </c>
      <c r="EO873">
        <v>4.02063230769231</v>
      </c>
      <c r="EP873">
        <v>2.32753230769231</v>
      </c>
      <c r="EQ873">
        <v>28.9951</v>
      </c>
      <c r="ER873">
        <v>19.8682153846154</v>
      </c>
      <c r="ES873">
        <v>1200.02307692308</v>
      </c>
      <c r="ET873">
        <v>0.967000230769231</v>
      </c>
      <c r="EU873">
        <v>0.0329997692307692</v>
      </c>
      <c r="EV873">
        <v>0</v>
      </c>
      <c r="EW873">
        <v>1186.52230769231</v>
      </c>
      <c r="EX873">
        <v>5.00059</v>
      </c>
      <c r="EY873">
        <v>15149.0846153846</v>
      </c>
      <c r="EZ873">
        <v>10358.9230769231</v>
      </c>
      <c r="FA873">
        <v>58.562</v>
      </c>
      <c r="FB873">
        <v>60.062</v>
      </c>
      <c r="FC873">
        <v>58.687</v>
      </c>
      <c r="FD873">
        <v>59.687</v>
      </c>
      <c r="FE873">
        <v>59.687</v>
      </c>
      <c r="FF873">
        <v>1155.58307692308</v>
      </c>
      <c r="FG873">
        <v>39.4369230769231</v>
      </c>
      <c r="FH873">
        <v>0</v>
      </c>
      <c r="FI873">
        <v>1761422239.3</v>
      </c>
      <c r="FJ873">
        <v>0</v>
      </c>
      <c r="FK873">
        <v>1186.52692307692</v>
      </c>
      <c r="FL873">
        <v>0.926495727895048</v>
      </c>
      <c r="FM873">
        <v>27.8256410761639</v>
      </c>
      <c r="FN873">
        <v>15148.75</v>
      </c>
      <c r="FO873">
        <v>15</v>
      </c>
      <c r="FP873">
        <v>0</v>
      </c>
      <c r="FQ873" t="s">
        <v>439</v>
      </c>
      <c r="FR873">
        <v>0</v>
      </c>
      <c r="FS873">
        <v>0</v>
      </c>
      <c r="FT873">
        <v>0</v>
      </c>
      <c r="FU873">
        <v>0</v>
      </c>
      <c r="FV873">
        <v>0</v>
      </c>
      <c r="FW873">
        <v>0</v>
      </c>
      <c r="FX873">
        <v>0</v>
      </c>
      <c r="FY873">
        <v>0</v>
      </c>
      <c r="FZ873">
        <v>0</v>
      </c>
      <c r="GA873">
        <v>0</v>
      </c>
      <c r="GB873">
        <v>0</v>
      </c>
      <c r="GC873">
        <v>-69.8495285714286</v>
      </c>
      <c r="GD873">
        <v>-5.23413964090331</v>
      </c>
      <c r="GE873">
        <v>0.851099869436661</v>
      </c>
      <c r="GF873">
        <v>0</v>
      </c>
      <c r="GG873">
        <v>1186.37382352941</v>
      </c>
      <c r="GH873">
        <v>2.38456837149939</v>
      </c>
      <c r="GI873">
        <v>0.285646992198839</v>
      </c>
      <c r="GJ873">
        <v>-1</v>
      </c>
      <c r="GK873">
        <v>18.7851952380952</v>
      </c>
      <c r="GL873">
        <v>-0.220122009963692</v>
      </c>
      <c r="GM873">
        <v>0.0215626766646282</v>
      </c>
      <c r="GN873">
        <v>0</v>
      </c>
      <c r="GO873">
        <v>0</v>
      </c>
      <c r="GP873">
        <v>2</v>
      </c>
      <c r="GQ873" t="s">
        <v>473</v>
      </c>
      <c r="GR873">
        <v>3.12771</v>
      </c>
      <c r="GS873">
        <v>2.71368</v>
      </c>
      <c r="GT873">
        <v>0.195958</v>
      </c>
      <c r="GU873">
        <v>0.201445</v>
      </c>
      <c r="GV873">
        <v>0.152455</v>
      </c>
      <c r="GW873">
        <v>0.103707</v>
      </c>
      <c r="GX873">
        <v>29043.3</v>
      </c>
      <c r="GY873">
        <v>30548</v>
      </c>
      <c r="GZ873">
        <v>32811.8</v>
      </c>
      <c r="HA873">
        <v>34772.1</v>
      </c>
      <c r="HB873">
        <v>39766.6</v>
      </c>
      <c r="HC873">
        <v>44933.9</v>
      </c>
      <c r="HD873">
        <v>51514.8</v>
      </c>
      <c r="HE873">
        <v>55744.2</v>
      </c>
      <c r="HF873">
        <v>1.71502</v>
      </c>
      <c r="HG873">
        <v>1.56848</v>
      </c>
      <c r="HH873">
        <v>-0.119463</v>
      </c>
      <c r="HI873">
        <v>0</v>
      </c>
      <c r="HJ873">
        <v>43.9506</v>
      </c>
      <c r="HK873">
        <v>999.9</v>
      </c>
      <c r="HL873">
        <v>55.579</v>
      </c>
      <c r="HM873">
        <v>30.393</v>
      </c>
      <c r="HN873">
        <v>26.8461</v>
      </c>
      <c r="HO873">
        <v>60.4517</v>
      </c>
      <c r="HP873">
        <v>41.4343</v>
      </c>
      <c r="HQ873">
        <v>1</v>
      </c>
      <c r="HR873">
        <v>2.01153</v>
      </c>
      <c r="HS873">
        <v>4.04813</v>
      </c>
      <c r="HT873">
        <v>20.076</v>
      </c>
      <c r="HU873">
        <v>5.18629</v>
      </c>
      <c r="HV873">
        <v>12.0159</v>
      </c>
      <c r="HW873">
        <v>4.9691</v>
      </c>
      <c r="HX873">
        <v>3.2949</v>
      </c>
      <c r="HY873">
        <v>9999</v>
      </c>
      <c r="HZ873">
        <v>9999</v>
      </c>
      <c r="IA873">
        <v>999.9</v>
      </c>
      <c r="IB873">
        <v>9999</v>
      </c>
      <c r="IC873">
        <v>1.86325</v>
      </c>
      <c r="ID873">
        <v>1.86812</v>
      </c>
      <c r="IE873">
        <v>1.86784</v>
      </c>
      <c r="IF873">
        <v>1.86905</v>
      </c>
      <c r="IG873">
        <v>1.86981</v>
      </c>
      <c r="IH873">
        <v>1.86584</v>
      </c>
      <c r="II873">
        <v>1.86695</v>
      </c>
      <c r="IJ873">
        <v>1.8684</v>
      </c>
      <c r="IK873">
        <v>5</v>
      </c>
      <c r="IL873">
        <v>0</v>
      </c>
      <c r="IM873">
        <v>0</v>
      </c>
      <c r="IN873">
        <v>0</v>
      </c>
      <c r="IO873" t="s">
        <v>441</v>
      </c>
      <c r="IP873" t="s">
        <v>442</v>
      </c>
      <c r="IQ873" t="s">
        <v>443</v>
      </c>
      <c r="IR873" t="s">
        <v>443</v>
      </c>
      <c r="IS873" t="s">
        <v>443</v>
      </c>
      <c r="IT873" t="s">
        <v>443</v>
      </c>
      <c r="IU873">
        <v>0</v>
      </c>
      <c r="IV873">
        <v>100</v>
      </c>
      <c r="IW873">
        <v>100</v>
      </c>
      <c r="IX873">
        <v>1.1</v>
      </c>
      <c r="IY873">
        <v>-0.0441</v>
      </c>
      <c r="IZ873">
        <v>1.09748391826392</v>
      </c>
      <c r="JA873">
        <v>0</v>
      </c>
      <c r="JB873">
        <v>0</v>
      </c>
      <c r="JC873">
        <v>0</v>
      </c>
      <c r="JD873">
        <v>-0.0441141096964596</v>
      </c>
      <c r="JE873">
        <v>0</v>
      </c>
      <c r="JF873">
        <v>0</v>
      </c>
      <c r="JG873">
        <v>0</v>
      </c>
      <c r="JH873">
        <v>5</v>
      </c>
      <c r="JI873">
        <v>2273</v>
      </c>
      <c r="JJ873">
        <v>0</v>
      </c>
      <c r="JK873">
        <v>25</v>
      </c>
      <c r="JL873">
        <v>29357038</v>
      </c>
      <c r="JM873">
        <v>29357038</v>
      </c>
      <c r="JN873">
        <v>2.79297</v>
      </c>
      <c r="JO873">
        <v>2.61108</v>
      </c>
      <c r="JP873">
        <v>1.54785</v>
      </c>
      <c r="JQ873">
        <v>2.31445</v>
      </c>
      <c r="JR873">
        <v>1.64673</v>
      </c>
      <c r="JS873">
        <v>2.26074</v>
      </c>
      <c r="JT873">
        <v>34.3269</v>
      </c>
      <c r="JU873">
        <v>24.1663</v>
      </c>
      <c r="JV873">
        <v>18</v>
      </c>
      <c r="JW873">
        <v>496.082</v>
      </c>
      <c r="JX873">
        <v>391.204</v>
      </c>
      <c r="JY873">
        <v>39.2637</v>
      </c>
      <c r="JZ873">
        <v>50.2181</v>
      </c>
      <c r="KA873">
        <v>30.0019</v>
      </c>
      <c r="KB873">
        <v>49.6836</v>
      </c>
      <c r="KC873">
        <v>49.5265</v>
      </c>
      <c r="KD873">
        <v>55.8957</v>
      </c>
      <c r="KE873">
        <v>0</v>
      </c>
      <c r="KF873">
        <v>100</v>
      </c>
      <c r="KG873">
        <v>39.2234</v>
      </c>
      <c r="KH873">
        <v>1489.36</v>
      </c>
      <c r="KI873">
        <v>26.2864</v>
      </c>
      <c r="KJ873">
        <v>93.4098</v>
      </c>
      <c r="KK873">
        <v>90.2114</v>
      </c>
    </row>
    <row r="874" spans="1:297">
      <c r="A874">
        <v>858</v>
      </c>
      <c r="B874">
        <v>1761422284.1</v>
      </c>
      <c r="C874">
        <v>14103.0999999046</v>
      </c>
      <c r="D874" t="s">
        <v>2166</v>
      </c>
      <c r="E874" t="s">
        <v>2167</v>
      </c>
      <c r="F874">
        <v>5</v>
      </c>
      <c r="G874" t="s">
        <v>1989</v>
      </c>
      <c r="H874" t="s">
        <v>436</v>
      </c>
      <c r="I874">
        <v>1761422276.37692</v>
      </c>
      <c r="J874">
        <f>(K874)/1000</f>
        <v>0</v>
      </c>
      <c r="K874">
        <f>IF(DP874, AN874, AH874)</f>
        <v>0</v>
      </c>
      <c r="L874">
        <f>IF(DP874, AI874, AG874)</f>
        <v>0</v>
      </c>
      <c r="M874">
        <f>DR874 - IF(AU874&gt;1, L874*DL874*100.0/(AW874), 0)</f>
        <v>0</v>
      </c>
      <c r="N874">
        <f>((T874-J874/2)*M874-L874)/(T874+J874/2)</f>
        <v>0</v>
      </c>
      <c r="O874">
        <f>N874*(DY874+DZ874)/1000.0</f>
        <v>0</v>
      </c>
      <c r="P874">
        <f>(DR874 - IF(AU874&gt;1, L874*DL874*100.0/(AW874), 0))*(DY874+DZ874)/1000.0</f>
        <v>0</v>
      </c>
      <c r="Q874">
        <f>2.0/((1/S874-1/R874)+SIGN(S874)*SQRT((1/S874-1/R874)*(1/S874-1/R874) + 4*DM874/((DM874+1)*(DM874+1))*(2*1/S874*1/R874-1/R874*1/R874)))</f>
        <v>0</v>
      </c>
      <c r="R874">
        <f>IF(LEFT(DN874,1)&lt;&gt;"0",IF(LEFT(DN874,1)="1",3.0,DO874),$D$5+$E$5*(EF874*DY874/($K$5*1000))+$F$5*(EF874*DY874/($K$5*1000))*MAX(MIN(DL874,$J$5),$I$5)*MAX(MIN(DL874,$J$5),$I$5)+$G$5*MAX(MIN(DL874,$J$5),$I$5)*(EF874*DY874/($K$5*1000))+$H$5*(EF874*DY874/($K$5*1000))*(EF874*DY874/($K$5*1000)))</f>
        <v>0</v>
      </c>
      <c r="S874">
        <f>J874*(1000-(1000*0.61365*exp(17.502*W874/(240.97+W874))/(DY874+DZ874)+DT874)/2)/(1000*0.61365*exp(17.502*W874/(240.97+W874))/(DY874+DZ874)-DT874)</f>
        <v>0</v>
      </c>
      <c r="T874">
        <f>1/((DM874+1)/(Q874/1.6)+1/(R874/1.37)) + DM874/((DM874+1)/(Q874/1.6) + DM874/(R874/1.37))</f>
        <v>0</v>
      </c>
      <c r="U874">
        <f>(DH874*DK874)</f>
        <v>0</v>
      </c>
      <c r="V874">
        <f>(EA874+(U874+2*0.95*5.67E-8*(((EA874+$B$7)+273)^4-(EA874+273)^4)-44100*J874)/(1.84*29.3*R874+8*0.95*5.67E-8*(EA874+273)^3))</f>
        <v>0</v>
      </c>
      <c r="W874">
        <f>($C$7*EB874+$D$7*EC874+$E$7*V874)</f>
        <v>0</v>
      </c>
      <c r="X874">
        <f>0.61365*exp(17.502*W874/(240.97+W874))</f>
        <v>0</v>
      </c>
      <c r="Y874">
        <f>(Z874/AA874*100)</f>
        <v>0</v>
      </c>
      <c r="Z874">
        <f>DT874*(DY874+DZ874)/1000</f>
        <v>0</v>
      </c>
      <c r="AA874">
        <f>0.61365*exp(17.502*EA874/(240.97+EA874))</f>
        <v>0</v>
      </c>
      <c r="AB874">
        <f>(X874-DT874*(DY874+DZ874)/1000)</f>
        <v>0</v>
      </c>
      <c r="AC874">
        <f>(-J874*44100)</f>
        <v>0</v>
      </c>
      <c r="AD874">
        <f>2*29.3*R874*0.92*(EA874-W874)</f>
        <v>0</v>
      </c>
      <c r="AE874">
        <f>2*0.95*5.67E-8*(((EA874+$B$7)+273)^4-(W874+273)^4)</f>
        <v>0</v>
      </c>
      <c r="AF874">
        <f>U874+AE874+AC874+AD874</f>
        <v>0</v>
      </c>
      <c r="AG874">
        <f>DX874*AU874*(DS874-DR874*(1000-AU874*DU874)/(1000-AU874*DT874))/(100*DL874)</f>
        <v>0</v>
      </c>
      <c r="AH874">
        <f>1000*DX874*AU874*(DT874-DU874)/(100*DL874*(1000-AU874*DT874))</f>
        <v>0</v>
      </c>
      <c r="AI874">
        <f>(AJ874 - AK874 - DY874*1E3/(8.314*(EA874+273.15)) * AM874/DX874 * AL874) * DX874/(100*DL874) * (1000 - DU874)/1000</f>
        <v>0</v>
      </c>
      <c r="AJ874">
        <v>1513.30727953637</v>
      </c>
      <c r="AK874">
        <v>1477.91254545454</v>
      </c>
      <c r="AL874">
        <v>3.06158651813554</v>
      </c>
      <c r="AM874">
        <v>65.5647914512343</v>
      </c>
      <c r="AN874">
        <f>(AP874 - AO874 + DY874*1E3/(8.314*(EA874+273.15)) * AR874/DX874 * AQ874) * DX874/(100*DL874) * 1000/(1000 - AP874)</f>
        <v>0</v>
      </c>
      <c r="AO874">
        <v>25.806567017954</v>
      </c>
      <c r="AP874">
        <v>44.5137157575757</v>
      </c>
      <c r="AQ874">
        <v>-0.00511229272183473</v>
      </c>
      <c r="AR874">
        <v>111.014895509676</v>
      </c>
      <c r="AS874">
        <v>0</v>
      </c>
      <c r="AT874">
        <v>0</v>
      </c>
      <c r="AU874">
        <f>IF(AS874*$H$13&gt;=AW874,1.0,(AW874/(AW874-AS874*$H$13)))</f>
        <v>0</v>
      </c>
      <c r="AV874">
        <f>(AU874-1)*100</f>
        <v>0</v>
      </c>
      <c r="AW874">
        <f>MAX(0,($B$13+$C$13*EF874)/(1+$D$13*EF874)*DY874/(EA874+273)*$E$13)</f>
        <v>0</v>
      </c>
      <c r="AX874" t="s">
        <v>437</v>
      </c>
      <c r="AY874" t="s">
        <v>437</v>
      </c>
      <c r="AZ874">
        <v>0</v>
      </c>
      <c r="BA874">
        <v>0</v>
      </c>
      <c r="BB874">
        <f>1-AZ874/BA874</f>
        <v>0</v>
      </c>
      <c r="BC874">
        <v>0</v>
      </c>
      <c r="BD874" t="s">
        <v>437</v>
      </c>
      <c r="BE874" t="s">
        <v>437</v>
      </c>
      <c r="BF874">
        <v>0</v>
      </c>
      <c r="BG874">
        <v>0</v>
      </c>
      <c r="BH874">
        <f>1-BF874/BG874</f>
        <v>0</v>
      </c>
      <c r="BI874">
        <v>0.5</v>
      </c>
      <c r="BJ874">
        <f>DI874</f>
        <v>0</v>
      </c>
      <c r="BK874">
        <f>L874</f>
        <v>0</v>
      </c>
      <c r="BL874">
        <f>BH874*BI874*BJ874</f>
        <v>0</v>
      </c>
      <c r="BM874">
        <f>(BK874-BC874)/BJ874</f>
        <v>0</v>
      </c>
      <c r="BN874">
        <f>(BA874-BG874)/BG874</f>
        <v>0</v>
      </c>
      <c r="BO874">
        <f>AZ874/(BB874+AZ874/BG874)</f>
        <v>0</v>
      </c>
      <c r="BP874" t="s">
        <v>437</v>
      </c>
      <c r="BQ874">
        <v>0</v>
      </c>
      <c r="BR874">
        <f>IF(BQ874&lt;&gt;0, BQ874, BO874)</f>
        <v>0</v>
      </c>
      <c r="BS874">
        <f>1-BR874/BG874</f>
        <v>0</v>
      </c>
      <c r="BT874">
        <f>(BG874-BF874)/(BG874-BR874)</f>
        <v>0</v>
      </c>
      <c r="BU874">
        <f>(BA874-BG874)/(BA874-BR874)</f>
        <v>0</v>
      </c>
      <c r="BV874">
        <f>(BG874-BF874)/(BG874-AZ874)</f>
        <v>0</v>
      </c>
      <c r="BW874">
        <f>(BA874-BG874)/(BA874-AZ874)</f>
        <v>0</v>
      </c>
      <c r="BX874">
        <f>(BT874*BR874/BF874)</f>
        <v>0</v>
      </c>
      <c r="BY874">
        <f>(1-BX874)</f>
        <v>0</v>
      </c>
      <c r="DH874">
        <f>$B$11*EG874+$C$11*EH874+$F$11*ES874*(1-EV874)</f>
        <v>0</v>
      </c>
      <c r="DI874">
        <f>DH874*DJ874</f>
        <v>0</v>
      </c>
      <c r="DJ874">
        <f>($B$11*$D$9+$C$11*$D$9+$F$11*((FF874+EX874)/MAX(FF874+EX874+FG874, 0.1)*$I$9+FG874/MAX(FF874+EX874+FG874, 0.1)*$J$9))/($B$11+$C$11+$F$11)</f>
        <v>0</v>
      </c>
      <c r="DK874">
        <f>($B$11*$K$9+$C$11*$K$9+$F$11*((FF874+EX874)/MAX(FF874+EX874+FG874, 0.1)*$P$9+FG874/MAX(FF874+EX874+FG874, 0.1)*$Q$9))/($B$11+$C$11+$F$11)</f>
        <v>0</v>
      </c>
      <c r="DL874">
        <v>6</v>
      </c>
      <c r="DM874">
        <v>0.5</v>
      </c>
      <c r="DN874" t="s">
        <v>438</v>
      </c>
      <c r="DO874">
        <v>2</v>
      </c>
      <c r="DP874" t="b">
        <v>1</v>
      </c>
      <c r="DQ874">
        <v>1761422276.37692</v>
      </c>
      <c r="DR874">
        <v>1391.28615384615</v>
      </c>
      <c r="DS874">
        <v>1460.91769230769</v>
      </c>
      <c r="DT874">
        <v>44.5510307692308</v>
      </c>
      <c r="DU874">
        <v>25.8045692307692</v>
      </c>
      <c r="DV874">
        <v>1390.18769230769</v>
      </c>
      <c r="DW874">
        <v>44.5951538461538</v>
      </c>
      <c r="DX874">
        <v>500.009076923077</v>
      </c>
      <c r="DY874">
        <v>90.2039615384615</v>
      </c>
      <c r="DZ874">
        <v>0.0360358230769231</v>
      </c>
      <c r="EA874">
        <v>43.9643</v>
      </c>
      <c r="EB874">
        <v>42.0434230769231</v>
      </c>
      <c r="EC874">
        <v>999.9</v>
      </c>
      <c r="ED874">
        <v>0</v>
      </c>
      <c r="EE874">
        <v>0</v>
      </c>
      <c r="EF874">
        <v>9989.75846153846</v>
      </c>
      <c r="EG874">
        <v>0</v>
      </c>
      <c r="EH874">
        <v>1260.29615384615</v>
      </c>
      <c r="EI874">
        <v>-69.6314538461538</v>
      </c>
      <c r="EJ874">
        <v>1456.15923076923</v>
      </c>
      <c r="EK874">
        <v>1499.61538461538</v>
      </c>
      <c r="EL874">
        <v>18.7465</v>
      </c>
      <c r="EM874">
        <v>1460.91769230769</v>
      </c>
      <c r="EN874">
        <v>25.8045692307692</v>
      </c>
      <c r="EO874">
        <v>4.01868153846154</v>
      </c>
      <c r="EP874">
        <v>2.32767230769231</v>
      </c>
      <c r="EQ874">
        <v>28.9867076923077</v>
      </c>
      <c r="ER874">
        <v>19.8691923076923</v>
      </c>
      <c r="ES874">
        <v>1200.00846153846</v>
      </c>
      <c r="ET874">
        <v>0.966999615384615</v>
      </c>
      <c r="EU874">
        <v>0.0330004230769231</v>
      </c>
      <c r="EV874">
        <v>0</v>
      </c>
      <c r="EW874">
        <v>1186.72615384615</v>
      </c>
      <c r="EX874">
        <v>5.00059</v>
      </c>
      <c r="EY874">
        <v>15151.7923076923</v>
      </c>
      <c r="EZ874">
        <v>10358.7846153846</v>
      </c>
      <c r="FA874">
        <v>58.562</v>
      </c>
      <c r="FB874">
        <v>60.062</v>
      </c>
      <c r="FC874">
        <v>58.687</v>
      </c>
      <c r="FD874">
        <v>59.687</v>
      </c>
      <c r="FE874">
        <v>59.687</v>
      </c>
      <c r="FF874">
        <v>1155.56846153846</v>
      </c>
      <c r="FG874">
        <v>39.4392307692308</v>
      </c>
      <c r="FH874">
        <v>0</v>
      </c>
      <c r="FI874">
        <v>1761422244.7</v>
      </c>
      <c r="FJ874">
        <v>0</v>
      </c>
      <c r="FK874">
        <v>1186.7748</v>
      </c>
      <c r="FL874">
        <v>3.65846154017082</v>
      </c>
      <c r="FM874">
        <v>43.2384615189061</v>
      </c>
      <c r="FN874">
        <v>15152.072</v>
      </c>
      <c r="FO874">
        <v>15</v>
      </c>
      <c r="FP874">
        <v>0</v>
      </c>
      <c r="FQ874" t="s">
        <v>439</v>
      </c>
      <c r="FR874">
        <v>0</v>
      </c>
      <c r="FS874">
        <v>0</v>
      </c>
      <c r="FT874">
        <v>0</v>
      </c>
      <c r="FU874">
        <v>0</v>
      </c>
      <c r="FV874">
        <v>0</v>
      </c>
      <c r="FW874">
        <v>0</v>
      </c>
      <c r="FX874">
        <v>0</v>
      </c>
      <c r="FY874">
        <v>0</v>
      </c>
      <c r="FZ874">
        <v>0</v>
      </c>
      <c r="GA874">
        <v>0</v>
      </c>
      <c r="GB874">
        <v>0</v>
      </c>
      <c r="GC874">
        <v>-69.7524047619048</v>
      </c>
      <c r="GD874">
        <v>2.95311417738233</v>
      </c>
      <c r="GE874">
        <v>0.982662504906314</v>
      </c>
      <c r="GF874">
        <v>0</v>
      </c>
      <c r="GG874">
        <v>1186.63941176471</v>
      </c>
      <c r="GH874">
        <v>2.39847211797013</v>
      </c>
      <c r="GI874">
        <v>0.335181611671575</v>
      </c>
      <c r="GJ874">
        <v>-1</v>
      </c>
      <c r="GK874">
        <v>18.7592666666667</v>
      </c>
      <c r="GL874">
        <v>-0.287891088918969</v>
      </c>
      <c r="GM874">
        <v>0.0277578531716417</v>
      </c>
      <c r="GN874">
        <v>0</v>
      </c>
      <c r="GO874">
        <v>0</v>
      </c>
      <c r="GP874">
        <v>2</v>
      </c>
      <c r="GQ874" t="s">
        <v>473</v>
      </c>
      <c r="GR874">
        <v>3.12786</v>
      </c>
      <c r="GS874">
        <v>2.71426</v>
      </c>
      <c r="GT874">
        <v>0.197229</v>
      </c>
      <c r="GU874">
        <v>0.202555</v>
      </c>
      <c r="GV874">
        <v>0.152389</v>
      </c>
      <c r="GW874">
        <v>0.103712</v>
      </c>
      <c r="GX874">
        <v>28996.8</v>
      </c>
      <c r="GY874">
        <v>30504.8</v>
      </c>
      <c r="GZ874">
        <v>32811.8</v>
      </c>
      <c r="HA874">
        <v>34771.8</v>
      </c>
      <c r="HB874">
        <v>39769.5</v>
      </c>
      <c r="HC874">
        <v>44933.5</v>
      </c>
      <c r="HD874">
        <v>51514.5</v>
      </c>
      <c r="HE874">
        <v>55743.9</v>
      </c>
      <c r="HF874">
        <v>1.71525</v>
      </c>
      <c r="HG874">
        <v>1.56842</v>
      </c>
      <c r="HH874">
        <v>-0.118464</v>
      </c>
      <c r="HI874">
        <v>0</v>
      </c>
      <c r="HJ874">
        <v>43.9319</v>
      </c>
      <c r="HK874">
        <v>999.9</v>
      </c>
      <c r="HL874">
        <v>55.579</v>
      </c>
      <c r="HM874">
        <v>30.393</v>
      </c>
      <c r="HN874">
        <v>26.8479</v>
      </c>
      <c r="HO874">
        <v>60.0117</v>
      </c>
      <c r="HP874">
        <v>41.3822</v>
      </c>
      <c r="HQ874">
        <v>1</v>
      </c>
      <c r="HR874">
        <v>2.01237</v>
      </c>
      <c r="HS874">
        <v>4.06109</v>
      </c>
      <c r="HT874">
        <v>20.076</v>
      </c>
      <c r="HU874">
        <v>5.18689</v>
      </c>
      <c r="HV874">
        <v>12.0159</v>
      </c>
      <c r="HW874">
        <v>4.96955</v>
      </c>
      <c r="HX874">
        <v>3.29503</v>
      </c>
      <c r="HY874">
        <v>9999</v>
      </c>
      <c r="HZ874">
        <v>9999</v>
      </c>
      <c r="IA874">
        <v>999.9</v>
      </c>
      <c r="IB874">
        <v>9999</v>
      </c>
      <c r="IC874">
        <v>1.86325</v>
      </c>
      <c r="ID874">
        <v>1.86813</v>
      </c>
      <c r="IE874">
        <v>1.86783</v>
      </c>
      <c r="IF874">
        <v>1.86905</v>
      </c>
      <c r="IG874">
        <v>1.86981</v>
      </c>
      <c r="IH874">
        <v>1.86586</v>
      </c>
      <c r="II874">
        <v>1.86694</v>
      </c>
      <c r="IJ874">
        <v>1.8684</v>
      </c>
      <c r="IK874">
        <v>5</v>
      </c>
      <c r="IL874">
        <v>0</v>
      </c>
      <c r="IM874">
        <v>0</v>
      </c>
      <c r="IN874">
        <v>0</v>
      </c>
      <c r="IO874" t="s">
        <v>441</v>
      </c>
      <c r="IP874" t="s">
        <v>442</v>
      </c>
      <c r="IQ874" t="s">
        <v>443</v>
      </c>
      <c r="IR874" t="s">
        <v>443</v>
      </c>
      <c r="IS874" t="s">
        <v>443</v>
      </c>
      <c r="IT874" t="s">
        <v>443</v>
      </c>
      <c r="IU874">
        <v>0</v>
      </c>
      <c r="IV874">
        <v>100</v>
      </c>
      <c r="IW874">
        <v>100</v>
      </c>
      <c r="IX874">
        <v>1.1</v>
      </c>
      <c r="IY874">
        <v>-0.0441</v>
      </c>
      <c r="IZ874">
        <v>1.09748391826392</v>
      </c>
      <c r="JA874">
        <v>0</v>
      </c>
      <c r="JB874">
        <v>0</v>
      </c>
      <c r="JC874">
        <v>0</v>
      </c>
      <c r="JD874">
        <v>-0.0441141096964596</v>
      </c>
      <c r="JE874">
        <v>0</v>
      </c>
      <c r="JF874">
        <v>0</v>
      </c>
      <c r="JG874">
        <v>0</v>
      </c>
      <c r="JH874">
        <v>5</v>
      </c>
      <c r="JI874">
        <v>2273</v>
      </c>
      <c r="JJ874">
        <v>0</v>
      </c>
      <c r="JK874">
        <v>25</v>
      </c>
      <c r="JL874">
        <v>29357038.1</v>
      </c>
      <c r="JM874">
        <v>29357038.1</v>
      </c>
      <c r="JN874">
        <v>2.82227</v>
      </c>
      <c r="JO874">
        <v>2.60498</v>
      </c>
      <c r="JP874">
        <v>1.54785</v>
      </c>
      <c r="JQ874">
        <v>2.31445</v>
      </c>
      <c r="JR874">
        <v>1.64673</v>
      </c>
      <c r="JS874">
        <v>2.3584</v>
      </c>
      <c r="JT874">
        <v>34.3269</v>
      </c>
      <c r="JU874">
        <v>24.1751</v>
      </c>
      <c r="JV874">
        <v>18</v>
      </c>
      <c r="JW874">
        <v>496.291</v>
      </c>
      <c r="JX874">
        <v>391.201</v>
      </c>
      <c r="JY874">
        <v>39.2038</v>
      </c>
      <c r="JZ874">
        <v>50.2271</v>
      </c>
      <c r="KA874">
        <v>30.0012</v>
      </c>
      <c r="KB874">
        <v>49.6909</v>
      </c>
      <c r="KC874">
        <v>49.5323</v>
      </c>
      <c r="KD874">
        <v>56.4914</v>
      </c>
      <c r="KE874">
        <v>0</v>
      </c>
      <c r="KF874">
        <v>100</v>
      </c>
      <c r="KG874">
        <v>39.1771</v>
      </c>
      <c r="KH874">
        <v>1502.98</v>
      </c>
      <c r="KI874">
        <v>26.2864</v>
      </c>
      <c r="KJ874">
        <v>93.4094</v>
      </c>
      <c r="KK874">
        <v>90.2107</v>
      </c>
    </row>
    <row r="875" spans="1:297">
      <c r="A875">
        <v>859</v>
      </c>
      <c r="B875">
        <v>1761422289.1</v>
      </c>
      <c r="C875">
        <v>14108.0999999046</v>
      </c>
      <c r="D875" t="s">
        <v>2168</v>
      </c>
      <c r="E875" t="s">
        <v>2169</v>
      </c>
      <c r="F875">
        <v>5</v>
      </c>
      <c r="G875" t="s">
        <v>1989</v>
      </c>
      <c r="H875" t="s">
        <v>436</v>
      </c>
      <c r="I875">
        <v>1761422281.02308</v>
      </c>
      <c r="J875">
        <f>(K875)/1000</f>
        <v>0</v>
      </c>
      <c r="K875">
        <f>IF(DP875, AN875, AH875)</f>
        <v>0</v>
      </c>
      <c r="L875">
        <f>IF(DP875, AI875, AG875)</f>
        <v>0</v>
      </c>
      <c r="M875">
        <f>DR875 - IF(AU875&gt;1, L875*DL875*100.0/(AW875), 0)</f>
        <v>0</v>
      </c>
      <c r="N875">
        <f>((T875-J875/2)*M875-L875)/(T875+J875/2)</f>
        <v>0</v>
      </c>
      <c r="O875">
        <f>N875*(DY875+DZ875)/1000.0</f>
        <v>0</v>
      </c>
      <c r="P875">
        <f>(DR875 - IF(AU875&gt;1, L875*DL875*100.0/(AW875), 0))*(DY875+DZ875)/1000.0</f>
        <v>0</v>
      </c>
      <c r="Q875">
        <f>2.0/((1/S875-1/R875)+SIGN(S875)*SQRT((1/S875-1/R875)*(1/S875-1/R875) + 4*DM875/((DM875+1)*(DM875+1))*(2*1/S875*1/R875-1/R875*1/R875)))</f>
        <v>0</v>
      </c>
      <c r="R875">
        <f>IF(LEFT(DN875,1)&lt;&gt;"0",IF(LEFT(DN875,1)="1",3.0,DO875),$D$5+$E$5*(EF875*DY875/($K$5*1000))+$F$5*(EF875*DY875/($K$5*1000))*MAX(MIN(DL875,$J$5),$I$5)*MAX(MIN(DL875,$J$5),$I$5)+$G$5*MAX(MIN(DL875,$J$5),$I$5)*(EF875*DY875/($K$5*1000))+$H$5*(EF875*DY875/($K$5*1000))*(EF875*DY875/($K$5*1000)))</f>
        <v>0</v>
      </c>
      <c r="S875">
        <f>J875*(1000-(1000*0.61365*exp(17.502*W875/(240.97+W875))/(DY875+DZ875)+DT875)/2)/(1000*0.61365*exp(17.502*W875/(240.97+W875))/(DY875+DZ875)-DT875)</f>
        <v>0</v>
      </c>
      <c r="T875">
        <f>1/((DM875+1)/(Q875/1.6)+1/(R875/1.37)) + DM875/((DM875+1)/(Q875/1.6) + DM875/(R875/1.37))</f>
        <v>0</v>
      </c>
      <c r="U875">
        <f>(DH875*DK875)</f>
        <v>0</v>
      </c>
      <c r="V875">
        <f>(EA875+(U875+2*0.95*5.67E-8*(((EA875+$B$7)+273)^4-(EA875+273)^4)-44100*J875)/(1.84*29.3*R875+8*0.95*5.67E-8*(EA875+273)^3))</f>
        <v>0</v>
      </c>
      <c r="W875">
        <f>($C$7*EB875+$D$7*EC875+$E$7*V875)</f>
        <v>0</v>
      </c>
      <c r="X875">
        <f>0.61365*exp(17.502*W875/(240.97+W875))</f>
        <v>0</v>
      </c>
      <c r="Y875">
        <f>(Z875/AA875*100)</f>
        <v>0</v>
      </c>
      <c r="Z875">
        <f>DT875*(DY875+DZ875)/1000</f>
        <v>0</v>
      </c>
      <c r="AA875">
        <f>0.61365*exp(17.502*EA875/(240.97+EA875))</f>
        <v>0</v>
      </c>
      <c r="AB875">
        <f>(X875-DT875*(DY875+DZ875)/1000)</f>
        <v>0</v>
      </c>
      <c r="AC875">
        <f>(-J875*44100)</f>
        <v>0</v>
      </c>
      <c r="AD875">
        <f>2*29.3*R875*0.92*(EA875-W875)</f>
        <v>0</v>
      </c>
      <c r="AE875">
        <f>2*0.95*5.67E-8*(((EA875+$B$7)+273)^4-(W875+273)^4)</f>
        <v>0</v>
      </c>
      <c r="AF875">
        <f>U875+AE875+AC875+AD875</f>
        <v>0</v>
      </c>
      <c r="AG875">
        <f>DX875*AU875*(DS875-DR875*(1000-AU875*DU875)/(1000-AU875*DT875))/(100*DL875)</f>
        <v>0</v>
      </c>
      <c r="AH875">
        <f>1000*DX875*AU875*(DT875-DU875)/(100*DL875*(1000-AU875*DT875))</f>
        <v>0</v>
      </c>
      <c r="AI875">
        <f>(AJ875 - AK875 - DY875*1E3/(8.314*(EA875+273.15)) * AM875/DX875 * AL875) * DX875/(100*DL875) * (1000 - DU875)/1000</f>
        <v>0</v>
      </c>
      <c r="AJ875">
        <v>1528.64726191963</v>
      </c>
      <c r="AK875">
        <v>1493.0776969697</v>
      </c>
      <c r="AL875">
        <v>3.06574084141906</v>
      </c>
      <c r="AM875">
        <v>65.5647914512343</v>
      </c>
      <c r="AN875">
        <f>(AP875 - AO875 + DY875*1E3/(8.314*(EA875+273.15)) * AR875/DX875 * AQ875) * DX875/(100*DL875) * 1000/(1000 - AP875)</f>
        <v>0</v>
      </c>
      <c r="AO875">
        <v>25.8059850646594</v>
      </c>
      <c r="AP875">
        <v>44.4854933333333</v>
      </c>
      <c r="AQ875">
        <v>-0.00558714535793085</v>
      </c>
      <c r="AR875">
        <v>111.014895509676</v>
      </c>
      <c r="AS875">
        <v>0</v>
      </c>
      <c r="AT875">
        <v>0</v>
      </c>
      <c r="AU875">
        <f>IF(AS875*$H$13&gt;=AW875,1.0,(AW875/(AW875-AS875*$H$13)))</f>
        <v>0</v>
      </c>
      <c r="AV875">
        <f>(AU875-1)*100</f>
        <v>0</v>
      </c>
      <c r="AW875">
        <f>MAX(0,($B$13+$C$13*EF875)/(1+$D$13*EF875)*DY875/(EA875+273)*$E$13)</f>
        <v>0</v>
      </c>
      <c r="AX875" t="s">
        <v>437</v>
      </c>
      <c r="AY875" t="s">
        <v>437</v>
      </c>
      <c r="AZ875">
        <v>0</v>
      </c>
      <c r="BA875">
        <v>0</v>
      </c>
      <c r="BB875">
        <f>1-AZ875/BA875</f>
        <v>0</v>
      </c>
      <c r="BC875">
        <v>0</v>
      </c>
      <c r="BD875" t="s">
        <v>437</v>
      </c>
      <c r="BE875" t="s">
        <v>437</v>
      </c>
      <c r="BF875">
        <v>0</v>
      </c>
      <c r="BG875">
        <v>0</v>
      </c>
      <c r="BH875">
        <f>1-BF875/BG875</f>
        <v>0</v>
      </c>
      <c r="BI875">
        <v>0.5</v>
      </c>
      <c r="BJ875">
        <f>DI875</f>
        <v>0</v>
      </c>
      <c r="BK875">
        <f>L875</f>
        <v>0</v>
      </c>
      <c r="BL875">
        <f>BH875*BI875*BJ875</f>
        <v>0</v>
      </c>
      <c r="BM875">
        <f>(BK875-BC875)/BJ875</f>
        <v>0</v>
      </c>
      <c r="BN875">
        <f>(BA875-BG875)/BG875</f>
        <v>0</v>
      </c>
      <c r="BO875">
        <f>AZ875/(BB875+AZ875/BG875)</f>
        <v>0</v>
      </c>
      <c r="BP875" t="s">
        <v>437</v>
      </c>
      <c r="BQ875">
        <v>0</v>
      </c>
      <c r="BR875">
        <f>IF(BQ875&lt;&gt;0, BQ875, BO875)</f>
        <v>0</v>
      </c>
      <c r="BS875">
        <f>1-BR875/BG875</f>
        <v>0</v>
      </c>
      <c r="BT875">
        <f>(BG875-BF875)/(BG875-BR875)</f>
        <v>0</v>
      </c>
      <c r="BU875">
        <f>(BA875-BG875)/(BA875-BR875)</f>
        <v>0</v>
      </c>
      <c r="BV875">
        <f>(BG875-BF875)/(BG875-AZ875)</f>
        <v>0</v>
      </c>
      <c r="BW875">
        <f>(BA875-BG875)/(BA875-AZ875)</f>
        <v>0</v>
      </c>
      <c r="BX875">
        <f>(BT875*BR875/BF875)</f>
        <v>0</v>
      </c>
      <c r="BY875">
        <f>(1-BX875)</f>
        <v>0</v>
      </c>
      <c r="DH875">
        <f>$B$11*EG875+$C$11*EH875+$F$11*ES875*(1-EV875)</f>
        <v>0</v>
      </c>
      <c r="DI875">
        <f>DH875*DJ875</f>
        <v>0</v>
      </c>
      <c r="DJ875">
        <f>($B$11*$D$9+$C$11*$D$9+$F$11*((FF875+EX875)/MAX(FF875+EX875+FG875, 0.1)*$I$9+FG875/MAX(FF875+EX875+FG875, 0.1)*$J$9))/($B$11+$C$11+$F$11)</f>
        <v>0</v>
      </c>
      <c r="DK875">
        <f>($B$11*$K$9+$C$11*$K$9+$F$11*((FF875+EX875)/MAX(FF875+EX875+FG875, 0.1)*$P$9+FG875/MAX(FF875+EX875+FG875, 0.1)*$Q$9))/($B$11+$C$11+$F$11)</f>
        <v>0</v>
      </c>
      <c r="DL875">
        <v>6</v>
      </c>
      <c r="DM875">
        <v>0.5</v>
      </c>
      <c r="DN875" t="s">
        <v>438</v>
      </c>
      <c r="DO875">
        <v>2</v>
      </c>
      <c r="DP875" t="b">
        <v>1</v>
      </c>
      <c r="DQ875">
        <v>1761422281.02308</v>
      </c>
      <c r="DR875">
        <v>1405.61230769231</v>
      </c>
      <c r="DS875">
        <v>1475.48769230769</v>
      </c>
      <c r="DT875">
        <v>44.5272230769231</v>
      </c>
      <c r="DU875">
        <v>25.8058615384615</v>
      </c>
      <c r="DV875">
        <v>1404.51384615385</v>
      </c>
      <c r="DW875">
        <v>44.5713384615385</v>
      </c>
      <c r="DX875">
        <v>500.020538461538</v>
      </c>
      <c r="DY875">
        <v>90.2042230769231</v>
      </c>
      <c r="DZ875">
        <v>0.0360884538461538</v>
      </c>
      <c r="EA875">
        <v>43.9637923076923</v>
      </c>
      <c r="EB875">
        <v>42.0425461538462</v>
      </c>
      <c r="EC875">
        <v>999.9</v>
      </c>
      <c r="ED875">
        <v>0</v>
      </c>
      <c r="EE875">
        <v>0</v>
      </c>
      <c r="EF875">
        <v>9994.52307692308</v>
      </c>
      <c r="EG875">
        <v>0</v>
      </c>
      <c r="EH875">
        <v>1260.28923076923</v>
      </c>
      <c r="EI875">
        <v>-69.8752153846154</v>
      </c>
      <c r="EJ875">
        <v>1471.11615384615</v>
      </c>
      <c r="EK875">
        <v>1514.57230769231</v>
      </c>
      <c r="EL875">
        <v>18.7213923076923</v>
      </c>
      <c r="EM875">
        <v>1475.48769230769</v>
      </c>
      <c r="EN875">
        <v>25.8058615384615</v>
      </c>
      <c r="EO875">
        <v>4.01654538461538</v>
      </c>
      <c r="EP875">
        <v>2.32779615384615</v>
      </c>
      <c r="EQ875">
        <v>28.9775153846154</v>
      </c>
      <c r="ER875">
        <v>19.8700615384615</v>
      </c>
      <c r="ES875">
        <v>1199.99153846154</v>
      </c>
      <c r="ET875">
        <v>0.966999</v>
      </c>
      <c r="EU875">
        <v>0.0330011</v>
      </c>
      <c r="EV875">
        <v>0</v>
      </c>
      <c r="EW875">
        <v>1186.97153846154</v>
      </c>
      <c r="EX875">
        <v>5.00059</v>
      </c>
      <c r="EY875">
        <v>15154.9923076923</v>
      </c>
      <c r="EZ875">
        <v>10358.6230769231</v>
      </c>
      <c r="FA875">
        <v>58.562</v>
      </c>
      <c r="FB875">
        <v>60.062</v>
      </c>
      <c r="FC875">
        <v>58.687</v>
      </c>
      <c r="FD875">
        <v>59.6822307692308</v>
      </c>
      <c r="FE875">
        <v>59.687</v>
      </c>
      <c r="FF875">
        <v>1155.55153846154</v>
      </c>
      <c r="FG875">
        <v>39.44</v>
      </c>
      <c r="FH875">
        <v>0</v>
      </c>
      <c r="FI875">
        <v>1761422249.5</v>
      </c>
      <c r="FJ875">
        <v>0</v>
      </c>
      <c r="FK875">
        <v>1187.038</v>
      </c>
      <c r="FL875">
        <v>3.92615384619086</v>
      </c>
      <c r="FM875">
        <v>45.7153845336519</v>
      </c>
      <c r="FN875">
        <v>15155.596</v>
      </c>
      <c r="FO875">
        <v>15</v>
      </c>
      <c r="FP875">
        <v>0</v>
      </c>
      <c r="FQ875" t="s">
        <v>439</v>
      </c>
      <c r="FR875">
        <v>0</v>
      </c>
      <c r="FS875">
        <v>0</v>
      </c>
      <c r="FT875">
        <v>0</v>
      </c>
      <c r="FU875">
        <v>0</v>
      </c>
      <c r="FV875">
        <v>0</v>
      </c>
      <c r="FW875">
        <v>0</v>
      </c>
      <c r="FX875">
        <v>0</v>
      </c>
      <c r="FY875">
        <v>0</v>
      </c>
      <c r="FZ875">
        <v>0</v>
      </c>
      <c r="GA875">
        <v>0</v>
      </c>
      <c r="GB875">
        <v>0</v>
      </c>
      <c r="GC875">
        <v>-69.7803380952381</v>
      </c>
      <c r="GD875">
        <v>1.33000368654205</v>
      </c>
      <c r="GE875">
        <v>1.09880436123226</v>
      </c>
      <c r="GF875">
        <v>0</v>
      </c>
      <c r="GG875">
        <v>1186.84794117647</v>
      </c>
      <c r="GH875">
        <v>3.18976318087904</v>
      </c>
      <c r="GI875">
        <v>0.389590882033101</v>
      </c>
      <c r="GJ875">
        <v>-1</v>
      </c>
      <c r="GK875">
        <v>18.7348619047619</v>
      </c>
      <c r="GL875">
        <v>-0.336196193741483</v>
      </c>
      <c r="GM875">
        <v>0.0325482714951849</v>
      </c>
      <c r="GN875">
        <v>0</v>
      </c>
      <c r="GO875">
        <v>0</v>
      </c>
      <c r="GP875">
        <v>2</v>
      </c>
      <c r="GQ875" t="s">
        <v>473</v>
      </c>
      <c r="GR875">
        <v>3.12793</v>
      </c>
      <c r="GS875">
        <v>2.71433</v>
      </c>
      <c r="GT875">
        <v>0.198535</v>
      </c>
      <c r="GU875">
        <v>0.204124</v>
      </c>
      <c r="GV875">
        <v>0.152335</v>
      </c>
      <c r="GW875">
        <v>0.103711</v>
      </c>
      <c r="GX875">
        <v>28949.1</v>
      </c>
      <c r="GY875">
        <v>30444.1</v>
      </c>
      <c r="GZ875">
        <v>32811.6</v>
      </c>
      <c r="HA875">
        <v>34771.7</v>
      </c>
      <c r="HB875">
        <v>39772</v>
      </c>
      <c r="HC875">
        <v>44933.6</v>
      </c>
      <c r="HD875">
        <v>51514.4</v>
      </c>
      <c r="HE875">
        <v>55743.7</v>
      </c>
      <c r="HF875">
        <v>1.715</v>
      </c>
      <c r="HG875">
        <v>1.56848</v>
      </c>
      <c r="HH875">
        <v>-0.117876</v>
      </c>
      <c r="HI875">
        <v>0</v>
      </c>
      <c r="HJ875">
        <v>43.911</v>
      </c>
      <c r="HK875">
        <v>999.9</v>
      </c>
      <c r="HL875">
        <v>55.579</v>
      </c>
      <c r="HM875">
        <v>30.393</v>
      </c>
      <c r="HN875">
        <v>26.8504</v>
      </c>
      <c r="HO875">
        <v>60.1417</v>
      </c>
      <c r="HP875">
        <v>41.2099</v>
      </c>
      <c r="HQ875">
        <v>1</v>
      </c>
      <c r="HR875">
        <v>2.01246</v>
      </c>
      <c r="HS875">
        <v>4.05613</v>
      </c>
      <c r="HT875">
        <v>20.0761</v>
      </c>
      <c r="HU875">
        <v>5.18689</v>
      </c>
      <c r="HV875">
        <v>12.0159</v>
      </c>
      <c r="HW875">
        <v>4.96935</v>
      </c>
      <c r="HX875">
        <v>3.29495</v>
      </c>
      <c r="HY875">
        <v>9999</v>
      </c>
      <c r="HZ875">
        <v>9999</v>
      </c>
      <c r="IA875">
        <v>999.9</v>
      </c>
      <c r="IB875">
        <v>9999</v>
      </c>
      <c r="IC875">
        <v>1.86325</v>
      </c>
      <c r="ID875">
        <v>1.86812</v>
      </c>
      <c r="IE875">
        <v>1.86786</v>
      </c>
      <c r="IF875">
        <v>1.86905</v>
      </c>
      <c r="IG875">
        <v>1.86982</v>
      </c>
      <c r="IH875">
        <v>1.86584</v>
      </c>
      <c r="II875">
        <v>1.86692</v>
      </c>
      <c r="IJ875">
        <v>1.8684</v>
      </c>
      <c r="IK875">
        <v>5</v>
      </c>
      <c r="IL875">
        <v>0</v>
      </c>
      <c r="IM875">
        <v>0</v>
      </c>
      <c r="IN875">
        <v>0</v>
      </c>
      <c r="IO875" t="s">
        <v>441</v>
      </c>
      <c r="IP875" t="s">
        <v>442</v>
      </c>
      <c r="IQ875" t="s">
        <v>443</v>
      </c>
      <c r="IR875" t="s">
        <v>443</v>
      </c>
      <c r="IS875" t="s">
        <v>443</v>
      </c>
      <c r="IT875" t="s">
        <v>443</v>
      </c>
      <c r="IU875">
        <v>0</v>
      </c>
      <c r="IV875">
        <v>100</v>
      </c>
      <c r="IW875">
        <v>100</v>
      </c>
      <c r="IX875">
        <v>1.1</v>
      </c>
      <c r="IY875">
        <v>-0.0441</v>
      </c>
      <c r="IZ875">
        <v>1.09748391826392</v>
      </c>
      <c r="JA875">
        <v>0</v>
      </c>
      <c r="JB875">
        <v>0</v>
      </c>
      <c r="JC875">
        <v>0</v>
      </c>
      <c r="JD875">
        <v>-0.0441141096964596</v>
      </c>
      <c r="JE875">
        <v>0</v>
      </c>
      <c r="JF875">
        <v>0</v>
      </c>
      <c r="JG875">
        <v>0</v>
      </c>
      <c r="JH875">
        <v>5</v>
      </c>
      <c r="JI875">
        <v>2273</v>
      </c>
      <c r="JJ875">
        <v>0</v>
      </c>
      <c r="JK875">
        <v>25</v>
      </c>
      <c r="JL875">
        <v>29357038.2</v>
      </c>
      <c r="JM875">
        <v>29357038.2</v>
      </c>
      <c r="JN875">
        <v>2.85034</v>
      </c>
      <c r="JO875">
        <v>2.59888</v>
      </c>
      <c r="JP875">
        <v>1.54785</v>
      </c>
      <c r="JQ875">
        <v>2.31445</v>
      </c>
      <c r="JR875">
        <v>1.64673</v>
      </c>
      <c r="JS875">
        <v>2.38159</v>
      </c>
      <c r="JT875">
        <v>34.3269</v>
      </c>
      <c r="JU875">
        <v>24.1751</v>
      </c>
      <c r="JV875">
        <v>18</v>
      </c>
      <c r="JW875">
        <v>496.144</v>
      </c>
      <c r="JX875">
        <v>391.258</v>
      </c>
      <c r="JY875">
        <v>39.1511</v>
      </c>
      <c r="JZ875">
        <v>50.2361</v>
      </c>
      <c r="KA875">
        <v>30.0005</v>
      </c>
      <c r="KB875">
        <v>49.6967</v>
      </c>
      <c r="KC875">
        <v>49.538</v>
      </c>
      <c r="KD875">
        <v>57.035</v>
      </c>
      <c r="KE875">
        <v>0</v>
      </c>
      <c r="KF875">
        <v>100</v>
      </c>
      <c r="KG875">
        <v>39.1341</v>
      </c>
      <c r="KH875">
        <v>1523.49</v>
      </c>
      <c r="KI875">
        <v>26.2864</v>
      </c>
      <c r="KJ875">
        <v>93.4091</v>
      </c>
      <c r="KK875">
        <v>90.2105</v>
      </c>
    </row>
    <row r="876" spans="1:297">
      <c r="A876">
        <v>860</v>
      </c>
      <c r="B876">
        <v>1761422294.1</v>
      </c>
      <c r="C876">
        <v>14113.0999999046</v>
      </c>
      <c r="D876" t="s">
        <v>2170</v>
      </c>
      <c r="E876" t="s">
        <v>2171</v>
      </c>
      <c r="F876">
        <v>5</v>
      </c>
      <c r="G876" t="s">
        <v>1989</v>
      </c>
      <c r="H876" t="s">
        <v>436</v>
      </c>
      <c r="I876">
        <v>1761422285.94615</v>
      </c>
      <c r="J876">
        <f>(K876)/1000</f>
        <v>0</v>
      </c>
      <c r="K876">
        <f>IF(DP876, AN876, AH876)</f>
        <v>0</v>
      </c>
      <c r="L876">
        <f>IF(DP876, AI876, AG876)</f>
        <v>0</v>
      </c>
      <c r="M876">
        <f>DR876 - IF(AU876&gt;1, L876*DL876*100.0/(AW876), 0)</f>
        <v>0</v>
      </c>
      <c r="N876">
        <f>((T876-J876/2)*M876-L876)/(T876+J876/2)</f>
        <v>0</v>
      </c>
      <c r="O876">
        <f>N876*(DY876+DZ876)/1000.0</f>
        <v>0</v>
      </c>
      <c r="P876">
        <f>(DR876 - IF(AU876&gt;1, L876*DL876*100.0/(AW876), 0))*(DY876+DZ876)/1000.0</f>
        <v>0</v>
      </c>
      <c r="Q876">
        <f>2.0/((1/S876-1/R876)+SIGN(S876)*SQRT((1/S876-1/R876)*(1/S876-1/R876) + 4*DM876/((DM876+1)*(DM876+1))*(2*1/S876*1/R876-1/R876*1/R876)))</f>
        <v>0</v>
      </c>
      <c r="R876">
        <f>IF(LEFT(DN876,1)&lt;&gt;"0",IF(LEFT(DN876,1)="1",3.0,DO876),$D$5+$E$5*(EF876*DY876/($K$5*1000))+$F$5*(EF876*DY876/($K$5*1000))*MAX(MIN(DL876,$J$5),$I$5)*MAX(MIN(DL876,$J$5),$I$5)+$G$5*MAX(MIN(DL876,$J$5),$I$5)*(EF876*DY876/($K$5*1000))+$H$5*(EF876*DY876/($K$5*1000))*(EF876*DY876/($K$5*1000)))</f>
        <v>0</v>
      </c>
      <c r="S876">
        <f>J876*(1000-(1000*0.61365*exp(17.502*W876/(240.97+W876))/(DY876+DZ876)+DT876)/2)/(1000*0.61365*exp(17.502*W876/(240.97+W876))/(DY876+DZ876)-DT876)</f>
        <v>0</v>
      </c>
      <c r="T876">
        <f>1/((DM876+1)/(Q876/1.6)+1/(R876/1.37)) + DM876/((DM876+1)/(Q876/1.6) + DM876/(R876/1.37))</f>
        <v>0</v>
      </c>
      <c r="U876">
        <f>(DH876*DK876)</f>
        <v>0</v>
      </c>
      <c r="V876">
        <f>(EA876+(U876+2*0.95*5.67E-8*(((EA876+$B$7)+273)^4-(EA876+273)^4)-44100*J876)/(1.84*29.3*R876+8*0.95*5.67E-8*(EA876+273)^3))</f>
        <v>0</v>
      </c>
      <c r="W876">
        <f>($C$7*EB876+$D$7*EC876+$E$7*V876)</f>
        <v>0</v>
      </c>
      <c r="X876">
        <f>0.61365*exp(17.502*W876/(240.97+W876))</f>
        <v>0</v>
      </c>
      <c r="Y876">
        <f>(Z876/AA876*100)</f>
        <v>0</v>
      </c>
      <c r="Z876">
        <f>DT876*(DY876+DZ876)/1000</f>
        <v>0</v>
      </c>
      <c r="AA876">
        <f>0.61365*exp(17.502*EA876/(240.97+EA876))</f>
        <v>0</v>
      </c>
      <c r="AB876">
        <f>(X876-DT876*(DY876+DZ876)/1000)</f>
        <v>0</v>
      </c>
      <c r="AC876">
        <f>(-J876*44100)</f>
        <v>0</v>
      </c>
      <c r="AD876">
        <f>2*29.3*R876*0.92*(EA876-W876)</f>
        <v>0</v>
      </c>
      <c r="AE876">
        <f>2*0.95*5.67E-8*(((EA876+$B$7)+273)^4-(W876+273)^4)</f>
        <v>0</v>
      </c>
      <c r="AF876">
        <f>U876+AE876+AC876+AD876</f>
        <v>0</v>
      </c>
      <c r="AG876">
        <f>DX876*AU876*(DS876-DR876*(1000-AU876*DU876)/(1000-AU876*DT876))/(100*DL876)</f>
        <v>0</v>
      </c>
      <c r="AH876">
        <f>1000*DX876*AU876*(DT876-DU876)/(100*DL876*(1000-AU876*DT876))</f>
        <v>0</v>
      </c>
      <c r="AI876">
        <f>(AJ876 - AK876 - DY876*1E3/(8.314*(EA876+273.15)) * AM876/DX876 * AL876) * DX876/(100*DL876) * (1000 - DU876)/1000</f>
        <v>0</v>
      </c>
      <c r="AJ876">
        <v>1547.62678196678</v>
      </c>
      <c r="AK876">
        <v>1510.63296969697</v>
      </c>
      <c r="AL876">
        <v>3.52687052361889</v>
      </c>
      <c r="AM876">
        <v>65.5647914512343</v>
      </c>
      <c r="AN876">
        <f>(AP876 - AO876 + DY876*1E3/(8.314*(EA876+273.15)) * AR876/DX876 * AQ876) * DX876/(100*DL876) * 1000/(1000 - AP876)</f>
        <v>0</v>
      </c>
      <c r="AO876">
        <v>25.8095830129041</v>
      </c>
      <c r="AP876">
        <v>44.4550642424242</v>
      </c>
      <c r="AQ876">
        <v>-0.00715885641131821</v>
      </c>
      <c r="AR876">
        <v>111.014895509676</v>
      </c>
      <c r="AS876">
        <v>0</v>
      </c>
      <c r="AT876">
        <v>0</v>
      </c>
      <c r="AU876">
        <f>IF(AS876*$H$13&gt;=AW876,1.0,(AW876/(AW876-AS876*$H$13)))</f>
        <v>0</v>
      </c>
      <c r="AV876">
        <f>(AU876-1)*100</f>
        <v>0</v>
      </c>
      <c r="AW876">
        <f>MAX(0,($B$13+$C$13*EF876)/(1+$D$13*EF876)*DY876/(EA876+273)*$E$13)</f>
        <v>0</v>
      </c>
      <c r="AX876" t="s">
        <v>437</v>
      </c>
      <c r="AY876" t="s">
        <v>437</v>
      </c>
      <c r="AZ876">
        <v>0</v>
      </c>
      <c r="BA876">
        <v>0</v>
      </c>
      <c r="BB876">
        <f>1-AZ876/BA876</f>
        <v>0</v>
      </c>
      <c r="BC876">
        <v>0</v>
      </c>
      <c r="BD876" t="s">
        <v>437</v>
      </c>
      <c r="BE876" t="s">
        <v>437</v>
      </c>
      <c r="BF876">
        <v>0</v>
      </c>
      <c r="BG876">
        <v>0</v>
      </c>
      <c r="BH876">
        <f>1-BF876/BG876</f>
        <v>0</v>
      </c>
      <c r="BI876">
        <v>0.5</v>
      </c>
      <c r="BJ876">
        <f>DI876</f>
        <v>0</v>
      </c>
      <c r="BK876">
        <f>L876</f>
        <v>0</v>
      </c>
      <c r="BL876">
        <f>BH876*BI876*BJ876</f>
        <v>0</v>
      </c>
      <c r="BM876">
        <f>(BK876-BC876)/BJ876</f>
        <v>0</v>
      </c>
      <c r="BN876">
        <f>(BA876-BG876)/BG876</f>
        <v>0</v>
      </c>
      <c r="BO876">
        <f>AZ876/(BB876+AZ876/BG876)</f>
        <v>0</v>
      </c>
      <c r="BP876" t="s">
        <v>437</v>
      </c>
      <c r="BQ876">
        <v>0</v>
      </c>
      <c r="BR876">
        <f>IF(BQ876&lt;&gt;0, BQ876, BO876)</f>
        <v>0</v>
      </c>
      <c r="BS876">
        <f>1-BR876/BG876</f>
        <v>0</v>
      </c>
      <c r="BT876">
        <f>(BG876-BF876)/(BG876-BR876)</f>
        <v>0</v>
      </c>
      <c r="BU876">
        <f>(BA876-BG876)/(BA876-BR876)</f>
        <v>0</v>
      </c>
      <c r="BV876">
        <f>(BG876-BF876)/(BG876-AZ876)</f>
        <v>0</v>
      </c>
      <c r="BW876">
        <f>(BA876-BG876)/(BA876-AZ876)</f>
        <v>0</v>
      </c>
      <c r="BX876">
        <f>(BT876*BR876/BF876)</f>
        <v>0</v>
      </c>
      <c r="BY876">
        <f>(1-BX876)</f>
        <v>0</v>
      </c>
      <c r="DH876">
        <f>$B$11*EG876+$C$11*EH876+$F$11*ES876*(1-EV876)</f>
        <v>0</v>
      </c>
      <c r="DI876">
        <f>DH876*DJ876</f>
        <v>0</v>
      </c>
      <c r="DJ876">
        <f>($B$11*$D$9+$C$11*$D$9+$F$11*((FF876+EX876)/MAX(FF876+EX876+FG876, 0.1)*$I$9+FG876/MAX(FF876+EX876+FG876, 0.1)*$J$9))/($B$11+$C$11+$F$11)</f>
        <v>0</v>
      </c>
      <c r="DK876">
        <f>($B$11*$K$9+$C$11*$K$9+$F$11*((FF876+EX876)/MAX(FF876+EX876+FG876, 0.1)*$P$9+FG876/MAX(FF876+EX876+FG876, 0.1)*$Q$9))/($B$11+$C$11+$F$11)</f>
        <v>0</v>
      </c>
      <c r="DL876">
        <v>6</v>
      </c>
      <c r="DM876">
        <v>0.5</v>
      </c>
      <c r="DN876" t="s">
        <v>438</v>
      </c>
      <c r="DO876">
        <v>2</v>
      </c>
      <c r="DP876" t="b">
        <v>1</v>
      </c>
      <c r="DQ876">
        <v>1761422285.94615</v>
      </c>
      <c r="DR876">
        <v>1420.82230769231</v>
      </c>
      <c r="DS876">
        <v>1491.01</v>
      </c>
      <c r="DT876">
        <v>44.4973461538462</v>
      </c>
      <c r="DU876">
        <v>25.8070692307692</v>
      </c>
      <c r="DV876">
        <v>1419.72307692308</v>
      </c>
      <c r="DW876">
        <v>44.5414615384615</v>
      </c>
      <c r="DX876">
        <v>499.99</v>
      </c>
      <c r="DY876">
        <v>90.2048230769231</v>
      </c>
      <c r="DZ876">
        <v>0.0361594692307692</v>
      </c>
      <c r="EA876">
        <v>43.9610384615385</v>
      </c>
      <c r="EB876">
        <v>42.0380461538462</v>
      </c>
      <c r="EC876">
        <v>999.9</v>
      </c>
      <c r="ED876">
        <v>0</v>
      </c>
      <c r="EE876">
        <v>0</v>
      </c>
      <c r="EF876">
        <v>9995.43461538461</v>
      </c>
      <c r="EG876">
        <v>0</v>
      </c>
      <c r="EH876">
        <v>1260.30769230769</v>
      </c>
      <c r="EI876">
        <v>-70.1883</v>
      </c>
      <c r="EJ876">
        <v>1486.98769230769</v>
      </c>
      <c r="EK876">
        <v>1530.50692307692</v>
      </c>
      <c r="EL876">
        <v>18.6902846153846</v>
      </c>
      <c r="EM876">
        <v>1491.01</v>
      </c>
      <c r="EN876">
        <v>25.8070692307692</v>
      </c>
      <c r="EO876">
        <v>4.01387615384615</v>
      </c>
      <c r="EP876">
        <v>2.32792153846154</v>
      </c>
      <c r="EQ876">
        <v>28.9660307692308</v>
      </c>
      <c r="ER876">
        <v>19.8709307692308</v>
      </c>
      <c r="ES876">
        <v>1199.99461538462</v>
      </c>
      <c r="ET876">
        <v>0.966999</v>
      </c>
      <c r="EU876">
        <v>0.0330011</v>
      </c>
      <c r="EV876">
        <v>0</v>
      </c>
      <c r="EW876">
        <v>1187.17461538462</v>
      </c>
      <c r="EX876">
        <v>5.00059</v>
      </c>
      <c r="EY876">
        <v>15158.7230769231</v>
      </c>
      <c r="EZ876">
        <v>10358.6615384615</v>
      </c>
      <c r="FA876">
        <v>58.562</v>
      </c>
      <c r="FB876">
        <v>60.062</v>
      </c>
      <c r="FC876">
        <v>58.687</v>
      </c>
      <c r="FD876">
        <v>59.6774615384615</v>
      </c>
      <c r="FE876">
        <v>59.687</v>
      </c>
      <c r="FF876">
        <v>1155.55461538462</v>
      </c>
      <c r="FG876">
        <v>39.44</v>
      </c>
      <c r="FH876">
        <v>0</v>
      </c>
      <c r="FI876">
        <v>1761422254.9</v>
      </c>
      <c r="FJ876">
        <v>0</v>
      </c>
      <c r="FK876">
        <v>1187.32923076923</v>
      </c>
      <c r="FL876">
        <v>2.38085471347365</v>
      </c>
      <c r="FM876">
        <v>41.6444444263453</v>
      </c>
      <c r="FN876">
        <v>15159.2653846154</v>
      </c>
      <c r="FO876">
        <v>15</v>
      </c>
      <c r="FP876">
        <v>0</v>
      </c>
      <c r="FQ876" t="s">
        <v>439</v>
      </c>
      <c r="FR876">
        <v>0</v>
      </c>
      <c r="FS876">
        <v>0</v>
      </c>
      <c r="FT876">
        <v>0</v>
      </c>
      <c r="FU876">
        <v>0</v>
      </c>
      <c r="FV876">
        <v>0</v>
      </c>
      <c r="FW876">
        <v>0</v>
      </c>
      <c r="FX876">
        <v>0</v>
      </c>
      <c r="FY876">
        <v>0</v>
      </c>
      <c r="FZ876">
        <v>0</v>
      </c>
      <c r="GA876">
        <v>0</v>
      </c>
      <c r="GB876">
        <v>0</v>
      </c>
      <c r="GC876">
        <v>-70.3745857142857</v>
      </c>
      <c r="GD876">
        <v>-3.9577370649953</v>
      </c>
      <c r="GE876">
        <v>1.3759720135878</v>
      </c>
      <c r="GF876">
        <v>0</v>
      </c>
      <c r="GG876">
        <v>1187.09911764706</v>
      </c>
      <c r="GH876">
        <v>3.24660046474691</v>
      </c>
      <c r="GI876">
        <v>0.394337625176404</v>
      </c>
      <c r="GJ876">
        <v>-1</v>
      </c>
      <c r="GK876">
        <v>18.7085142857143</v>
      </c>
      <c r="GL876">
        <v>-0.370639428064315</v>
      </c>
      <c r="GM876">
        <v>0.0371071971675665</v>
      </c>
      <c r="GN876">
        <v>0</v>
      </c>
      <c r="GO876">
        <v>0</v>
      </c>
      <c r="GP876">
        <v>2</v>
      </c>
      <c r="GQ876" t="s">
        <v>473</v>
      </c>
      <c r="GR876">
        <v>3.12786</v>
      </c>
      <c r="GS876">
        <v>2.71412</v>
      </c>
      <c r="GT876">
        <v>0.199965</v>
      </c>
      <c r="GU876">
        <v>0.205491</v>
      </c>
      <c r="GV876">
        <v>0.15224</v>
      </c>
      <c r="GW876">
        <v>0.10372</v>
      </c>
      <c r="GX876">
        <v>28897.1</v>
      </c>
      <c r="GY876">
        <v>30391.6</v>
      </c>
      <c r="GZ876">
        <v>32811.8</v>
      </c>
      <c r="HA876">
        <v>34772</v>
      </c>
      <c r="HB876">
        <v>39776.7</v>
      </c>
      <c r="HC876">
        <v>44933.7</v>
      </c>
      <c r="HD876">
        <v>51514.7</v>
      </c>
      <c r="HE876">
        <v>55744.2</v>
      </c>
      <c r="HF876">
        <v>1.71497</v>
      </c>
      <c r="HG876">
        <v>1.56842</v>
      </c>
      <c r="HH876">
        <v>-0.117272</v>
      </c>
      <c r="HI876">
        <v>0</v>
      </c>
      <c r="HJ876">
        <v>43.8922</v>
      </c>
      <c r="HK876">
        <v>999.9</v>
      </c>
      <c r="HL876">
        <v>55.579</v>
      </c>
      <c r="HM876">
        <v>30.393</v>
      </c>
      <c r="HN876">
        <v>26.8481</v>
      </c>
      <c r="HO876">
        <v>60.0317</v>
      </c>
      <c r="HP876">
        <v>41.3742</v>
      </c>
      <c r="HQ876">
        <v>1</v>
      </c>
      <c r="HR876">
        <v>2.01244</v>
      </c>
      <c r="HS876">
        <v>4.01393</v>
      </c>
      <c r="HT876">
        <v>20.0772</v>
      </c>
      <c r="HU876">
        <v>5.18689</v>
      </c>
      <c r="HV876">
        <v>12.0159</v>
      </c>
      <c r="HW876">
        <v>4.9694</v>
      </c>
      <c r="HX876">
        <v>3.29495</v>
      </c>
      <c r="HY876">
        <v>9999</v>
      </c>
      <c r="HZ876">
        <v>9999</v>
      </c>
      <c r="IA876">
        <v>999.9</v>
      </c>
      <c r="IB876">
        <v>9999</v>
      </c>
      <c r="IC876">
        <v>1.86325</v>
      </c>
      <c r="ID876">
        <v>1.86812</v>
      </c>
      <c r="IE876">
        <v>1.86785</v>
      </c>
      <c r="IF876">
        <v>1.86905</v>
      </c>
      <c r="IG876">
        <v>1.86982</v>
      </c>
      <c r="IH876">
        <v>1.86587</v>
      </c>
      <c r="II876">
        <v>1.86694</v>
      </c>
      <c r="IJ876">
        <v>1.8684</v>
      </c>
      <c r="IK876">
        <v>5</v>
      </c>
      <c r="IL876">
        <v>0</v>
      </c>
      <c r="IM876">
        <v>0</v>
      </c>
      <c r="IN876">
        <v>0</v>
      </c>
      <c r="IO876" t="s">
        <v>441</v>
      </c>
      <c r="IP876" t="s">
        <v>442</v>
      </c>
      <c r="IQ876" t="s">
        <v>443</v>
      </c>
      <c r="IR876" t="s">
        <v>443</v>
      </c>
      <c r="IS876" t="s">
        <v>443</v>
      </c>
      <c r="IT876" t="s">
        <v>443</v>
      </c>
      <c r="IU876">
        <v>0</v>
      </c>
      <c r="IV876">
        <v>100</v>
      </c>
      <c r="IW876">
        <v>100</v>
      </c>
      <c r="IX876">
        <v>1.09</v>
      </c>
      <c r="IY876">
        <v>-0.0441</v>
      </c>
      <c r="IZ876">
        <v>1.09748391826392</v>
      </c>
      <c r="JA876">
        <v>0</v>
      </c>
      <c r="JB876">
        <v>0</v>
      </c>
      <c r="JC876">
        <v>0</v>
      </c>
      <c r="JD876">
        <v>-0.0441141096964596</v>
      </c>
      <c r="JE876">
        <v>0</v>
      </c>
      <c r="JF876">
        <v>0</v>
      </c>
      <c r="JG876">
        <v>0</v>
      </c>
      <c r="JH876">
        <v>5</v>
      </c>
      <c r="JI876">
        <v>2273</v>
      </c>
      <c r="JJ876">
        <v>0</v>
      </c>
      <c r="JK876">
        <v>25</v>
      </c>
      <c r="JL876">
        <v>29357038.2</v>
      </c>
      <c r="JM876">
        <v>29357038.2</v>
      </c>
      <c r="JN876">
        <v>2.87231</v>
      </c>
      <c r="JO876">
        <v>2.60376</v>
      </c>
      <c r="JP876">
        <v>1.54785</v>
      </c>
      <c r="JQ876">
        <v>2.31445</v>
      </c>
      <c r="JR876">
        <v>1.64673</v>
      </c>
      <c r="JS876">
        <v>2.38403</v>
      </c>
      <c r="JT876">
        <v>34.3269</v>
      </c>
      <c r="JU876">
        <v>24.1751</v>
      </c>
      <c r="JV876">
        <v>18</v>
      </c>
      <c r="JW876">
        <v>496.154</v>
      </c>
      <c r="JX876">
        <v>391.247</v>
      </c>
      <c r="JY876">
        <v>39.1072</v>
      </c>
      <c r="JZ876">
        <v>50.2434</v>
      </c>
      <c r="KA876">
        <v>30.0001</v>
      </c>
      <c r="KB876">
        <v>49.7011</v>
      </c>
      <c r="KC876">
        <v>49.5421</v>
      </c>
      <c r="KD876">
        <v>57.4745</v>
      </c>
      <c r="KE876">
        <v>0</v>
      </c>
      <c r="KF876">
        <v>100</v>
      </c>
      <c r="KG876">
        <v>39.1011</v>
      </c>
      <c r="KH876">
        <v>1543.8</v>
      </c>
      <c r="KI876">
        <v>26.2864</v>
      </c>
      <c r="KJ876">
        <v>93.4097</v>
      </c>
      <c r="KK876">
        <v>90.2113</v>
      </c>
    </row>
    <row r="877" spans="1:297">
      <c r="A877">
        <v>861</v>
      </c>
      <c r="B877">
        <v>1761422299.1</v>
      </c>
      <c r="C877">
        <v>14118.0999999046</v>
      </c>
      <c r="D877" t="s">
        <v>2172</v>
      </c>
      <c r="E877" t="s">
        <v>2173</v>
      </c>
      <c r="F877">
        <v>5</v>
      </c>
      <c r="G877" t="s">
        <v>1989</v>
      </c>
      <c r="H877" t="s">
        <v>436</v>
      </c>
      <c r="I877">
        <v>1761422290.94615</v>
      </c>
      <c r="J877">
        <f>(K877)/1000</f>
        <v>0</v>
      </c>
      <c r="K877">
        <f>IF(DP877, AN877, AH877)</f>
        <v>0</v>
      </c>
      <c r="L877">
        <f>IF(DP877, AI877, AG877)</f>
        <v>0</v>
      </c>
      <c r="M877">
        <f>DR877 - IF(AU877&gt;1, L877*DL877*100.0/(AW877), 0)</f>
        <v>0</v>
      </c>
      <c r="N877">
        <f>((T877-J877/2)*M877-L877)/(T877+J877/2)</f>
        <v>0</v>
      </c>
      <c r="O877">
        <f>N877*(DY877+DZ877)/1000.0</f>
        <v>0</v>
      </c>
      <c r="P877">
        <f>(DR877 - IF(AU877&gt;1, L877*DL877*100.0/(AW877), 0))*(DY877+DZ877)/1000.0</f>
        <v>0</v>
      </c>
      <c r="Q877">
        <f>2.0/((1/S877-1/R877)+SIGN(S877)*SQRT((1/S877-1/R877)*(1/S877-1/R877) + 4*DM877/((DM877+1)*(DM877+1))*(2*1/S877*1/R877-1/R877*1/R877)))</f>
        <v>0</v>
      </c>
      <c r="R877">
        <f>IF(LEFT(DN877,1)&lt;&gt;"0",IF(LEFT(DN877,1)="1",3.0,DO877),$D$5+$E$5*(EF877*DY877/($K$5*1000))+$F$5*(EF877*DY877/($K$5*1000))*MAX(MIN(DL877,$J$5),$I$5)*MAX(MIN(DL877,$J$5),$I$5)+$G$5*MAX(MIN(DL877,$J$5),$I$5)*(EF877*DY877/($K$5*1000))+$H$5*(EF877*DY877/($K$5*1000))*(EF877*DY877/($K$5*1000)))</f>
        <v>0</v>
      </c>
      <c r="S877">
        <f>J877*(1000-(1000*0.61365*exp(17.502*W877/(240.97+W877))/(DY877+DZ877)+DT877)/2)/(1000*0.61365*exp(17.502*W877/(240.97+W877))/(DY877+DZ877)-DT877)</f>
        <v>0</v>
      </c>
      <c r="T877">
        <f>1/((DM877+1)/(Q877/1.6)+1/(R877/1.37)) + DM877/((DM877+1)/(Q877/1.6) + DM877/(R877/1.37))</f>
        <v>0</v>
      </c>
      <c r="U877">
        <f>(DH877*DK877)</f>
        <v>0</v>
      </c>
      <c r="V877">
        <f>(EA877+(U877+2*0.95*5.67E-8*(((EA877+$B$7)+273)^4-(EA877+273)^4)-44100*J877)/(1.84*29.3*R877+8*0.95*5.67E-8*(EA877+273)^3))</f>
        <v>0</v>
      </c>
      <c r="W877">
        <f>($C$7*EB877+$D$7*EC877+$E$7*V877)</f>
        <v>0</v>
      </c>
      <c r="X877">
        <f>0.61365*exp(17.502*W877/(240.97+W877))</f>
        <v>0</v>
      </c>
      <c r="Y877">
        <f>(Z877/AA877*100)</f>
        <v>0</v>
      </c>
      <c r="Z877">
        <f>DT877*(DY877+DZ877)/1000</f>
        <v>0</v>
      </c>
      <c r="AA877">
        <f>0.61365*exp(17.502*EA877/(240.97+EA877))</f>
        <v>0</v>
      </c>
      <c r="AB877">
        <f>(X877-DT877*(DY877+DZ877)/1000)</f>
        <v>0</v>
      </c>
      <c r="AC877">
        <f>(-J877*44100)</f>
        <v>0</v>
      </c>
      <c r="AD877">
        <f>2*29.3*R877*0.92*(EA877-W877)</f>
        <v>0</v>
      </c>
      <c r="AE877">
        <f>2*0.95*5.67E-8*(((EA877+$B$7)+273)^4-(W877+273)^4)</f>
        <v>0</v>
      </c>
      <c r="AF877">
        <f>U877+AE877+AC877+AD877</f>
        <v>0</v>
      </c>
      <c r="AG877">
        <f>DX877*AU877*(DS877-DR877*(1000-AU877*DU877)/(1000-AU877*DT877))/(100*DL877)</f>
        <v>0</v>
      </c>
      <c r="AH877">
        <f>1000*DX877*AU877*(DT877-DU877)/(100*DL877*(1000-AU877*DT877))</f>
        <v>0</v>
      </c>
      <c r="AI877">
        <f>(AJ877 - AK877 - DY877*1E3/(8.314*(EA877+273.15)) * AM877/DX877 * AL877) * DX877/(100*DL877) * (1000 - DU877)/1000</f>
        <v>0</v>
      </c>
      <c r="AJ877">
        <v>1564.05011708754</v>
      </c>
      <c r="AK877">
        <v>1527.33496969697</v>
      </c>
      <c r="AL877">
        <v>3.3223291516884</v>
      </c>
      <c r="AM877">
        <v>65.5647914512343</v>
      </c>
      <c r="AN877">
        <f>(AP877 - AO877 + DY877*1E3/(8.314*(EA877+273.15)) * AR877/DX877 * AQ877) * DX877/(100*DL877) * 1000/(1000 - AP877)</f>
        <v>0</v>
      </c>
      <c r="AO877">
        <v>25.8094672106608</v>
      </c>
      <c r="AP877">
        <v>44.4092466666667</v>
      </c>
      <c r="AQ877">
        <v>-0.00887973056485444</v>
      </c>
      <c r="AR877">
        <v>111.014895509676</v>
      </c>
      <c r="AS877">
        <v>0</v>
      </c>
      <c r="AT877">
        <v>0</v>
      </c>
      <c r="AU877">
        <f>IF(AS877*$H$13&gt;=AW877,1.0,(AW877/(AW877-AS877*$H$13)))</f>
        <v>0</v>
      </c>
      <c r="AV877">
        <f>(AU877-1)*100</f>
        <v>0</v>
      </c>
      <c r="AW877">
        <f>MAX(0,($B$13+$C$13*EF877)/(1+$D$13*EF877)*DY877/(EA877+273)*$E$13)</f>
        <v>0</v>
      </c>
      <c r="AX877" t="s">
        <v>437</v>
      </c>
      <c r="AY877" t="s">
        <v>437</v>
      </c>
      <c r="AZ877">
        <v>0</v>
      </c>
      <c r="BA877">
        <v>0</v>
      </c>
      <c r="BB877">
        <f>1-AZ877/BA877</f>
        <v>0</v>
      </c>
      <c r="BC877">
        <v>0</v>
      </c>
      <c r="BD877" t="s">
        <v>437</v>
      </c>
      <c r="BE877" t="s">
        <v>437</v>
      </c>
      <c r="BF877">
        <v>0</v>
      </c>
      <c r="BG877">
        <v>0</v>
      </c>
      <c r="BH877">
        <f>1-BF877/BG877</f>
        <v>0</v>
      </c>
      <c r="BI877">
        <v>0.5</v>
      </c>
      <c r="BJ877">
        <f>DI877</f>
        <v>0</v>
      </c>
      <c r="BK877">
        <f>L877</f>
        <v>0</v>
      </c>
      <c r="BL877">
        <f>BH877*BI877*BJ877</f>
        <v>0</v>
      </c>
      <c r="BM877">
        <f>(BK877-BC877)/BJ877</f>
        <v>0</v>
      </c>
      <c r="BN877">
        <f>(BA877-BG877)/BG877</f>
        <v>0</v>
      </c>
      <c r="BO877">
        <f>AZ877/(BB877+AZ877/BG877)</f>
        <v>0</v>
      </c>
      <c r="BP877" t="s">
        <v>437</v>
      </c>
      <c r="BQ877">
        <v>0</v>
      </c>
      <c r="BR877">
        <f>IF(BQ877&lt;&gt;0, BQ877, BO877)</f>
        <v>0</v>
      </c>
      <c r="BS877">
        <f>1-BR877/BG877</f>
        <v>0</v>
      </c>
      <c r="BT877">
        <f>(BG877-BF877)/(BG877-BR877)</f>
        <v>0</v>
      </c>
      <c r="BU877">
        <f>(BA877-BG877)/(BA877-BR877)</f>
        <v>0</v>
      </c>
      <c r="BV877">
        <f>(BG877-BF877)/(BG877-AZ877)</f>
        <v>0</v>
      </c>
      <c r="BW877">
        <f>(BA877-BG877)/(BA877-AZ877)</f>
        <v>0</v>
      </c>
      <c r="BX877">
        <f>(BT877*BR877/BF877)</f>
        <v>0</v>
      </c>
      <c r="BY877">
        <f>(1-BX877)</f>
        <v>0</v>
      </c>
      <c r="DH877">
        <f>$B$11*EG877+$C$11*EH877+$F$11*ES877*(1-EV877)</f>
        <v>0</v>
      </c>
      <c r="DI877">
        <f>DH877*DJ877</f>
        <v>0</v>
      </c>
      <c r="DJ877">
        <f>($B$11*$D$9+$C$11*$D$9+$F$11*((FF877+EX877)/MAX(FF877+EX877+FG877, 0.1)*$I$9+FG877/MAX(FF877+EX877+FG877, 0.1)*$J$9))/($B$11+$C$11+$F$11)</f>
        <v>0</v>
      </c>
      <c r="DK877">
        <f>($B$11*$K$9+$C$11*$K$9+$F$11*((FF877+EX877)/MAX(FF877+EX877+FG877, 0.1)*$P$9+FG877/MAX(FF877+EX877+FG877, 0.1)*$Q$9))/($B$11+$C$11+$F$11)</f>
        <v>0</v>
      </c>
      <c r="DL877">
        <v>6</v>
      </c>
      <c r="DM877">
        <v>0.5</v>
      </c>
      <c r="DN877" t="s">
        <v>438</v>
      </c>
      <c r="DO877">
        <v>2</v>
      </c>
      <c r="DP877" t="b">
        <v>1</v>
      </c>
      <c r="DQ877">
        <v>1761422290.94615</v>
      </c>
      <c r="DR877">
        <v>1436.42153846154</v>
      </c>
      <c r="DS877">
        <v>1507.37769230769</v>
      </c>
      <c r="DT877">
        <v>44.4644076923077</v>
      </c>
      <c r="DU877">
        <v>25.8081153846154</v>
      </c>
      <c r="DV877">
        <v>1435.32230769231</v>
      </c>
      <c r="DW877">
        <v>44.5085230769231</v>
      </c>
      <c r="DX877">
        <v>500.017538461538</v>
      </c>
      <c r="DY877">
        <v>90.2052846153846</v>
      </c>
      <c r="DZ877">
        <v>0.0362053076923077</v>
      </c>
      <c r="EA877">
        <v>43.9577</v>
      </c>
      <c r="EB877">
        <v>42.0283615384615</v>
      </c>
      <c r="EC877">
        <v>999.9</v>
      </c>
      <c r="ED877">
        <v>0</v>
      </c>
      <c r="EE877">
        <v>0</v>
      </c>
      <c r="EF877">
        <v>9998.60153846154</v>
      </c>
      <c r="EG877">
        <v>0</v>
      </c>
      <c r="EH877">
        <v>1260.33769230769</v>
      </c>
      <c r="EI877">
        <v>-70.9571307692308</v>
      </c>
      <c r="EJ877">
        <v>1503.26076923077</v>
      </c>
      <c r="EK877">
        <v>1547.31076923077</v>
      </c>
      <c r="EL877">
        <v>18.6563076923077</v>
      </c>
      <c r="EM877">
        <v>1507.37769230769</v>
      </c>
      <c r="EN877">
        <v>25.8081153846154</v>
      </c>
      <c r="EO877">
        <v>4.01092538461538</v>
      </c>
      <c r="EP877">
        <v>2.32802846153846</v>
      </c>
      <c r="EQ877">
        <v>28.9533230769231</v>
      </c>
      <c r="ER877">
        <v>19.8716692307692</v>
      </c>
      <c r="ES877">
        <v>1200.00384615385</v>
      </c>
      <c r="ET877">
        <v>0.966999</v>
      </c>
      <c r="EU877">
        <v>0.0330011</v>
      </c>
      <c r="EV877">
        <v>0</v>
      </c>
      <c r="EW877">
        <v>1187.51384615385</v>
      </c>
      <c r="EX877">
        <v>5.00059</v>
      </c>
      <c r="EY877">
        <v>15162.1153846154</v>
      </c>
      <c r="EZ877">
        <v>10358.7307692308</v>
      </c>
      <c r="FA877">
        <v>58.5476923076923</v>
      </c>
      <c r="FB877">
        <v>60.0476923076923</v>
      </c>
      <c r="FC877">
        <v>58.687</v>
      </c>
      <c r="FD877">
        <v>59.6583846153846</v>
      </c>
      <c r="FE877">
        <v>59.6822307692308</v>
      </c>
      <c r="FF877">
        <v>1155.56384615385</v>
      </c>
      <c r="FG877">
        <v>39.44</v>
      </c>
      <c r="FH877">
        <v>0</v>
      </c>
      <c r="FI877">
        <v>1761422259.7</v>
      </c>
      <c r="FJ877">
        <v>0</v>
      </c>
      <c r="FK877">
        <v>1187.53346153846</v>
      </c>
      <c r="FL877">
        <v>3.0410256554075</v>
      </c>
      <c r="FM877">
        <v>39.1384615538496</v>
      </c>
      <c r="FN877">
        <v>15162.5538461538</v>
      </c>
      <c r="FO877">
        <v>15</v>
      </c>
      <c r="FP877">
        <v>0</v>
      </c>
      <c r="FQ877" t="s">
        <v>439</v>
      </c>
      <c r="FR877">
        <v>0</v>
      </c>
      <c r="FS877">
        <v>0</v>
      </c>
      <c r="FT877">
        <v>0</v>
      </c>
      <c r="FU877">
        <v>0</v>
      </c>
      <c r="FV877">
        <v>0</v>
      </c>
      <c r="FW877">
        <v>0</v>
      </c>
      <c r="FX877">
        <v>0</v>
      </c>
      <c r="FY877">
        <v>0</v>
      </c>
      <c r="FZ877">
        <v>0</v>
      </c>
      <c r="GA877">
        <v>0</v>
      </c>
      <c r="GB877">
        <v>0</v>
      </c>
      <c r="GC877">
        <v>-70.521295</v>
      </c>
      <c r="GD877">
        <v>-11.9465187969925</v>
      </c>
      <c r="GE877">
        <v>1.46651448491824</v>
      </c>
      <c r="GF877">
        <v>0</v>
      </c>
      <c r="GG877">
        <v>1187.37088235294</v>
      </c>
      <c r="GH877">
        <v>2.98472116553855</v>
      </c>
      <c r="GI877">
        <v>0.367210211051321</v>
      </c>
      <c r="GJ877">
        <v>-1</v>
      </c>
      <c r="GK877">
        <v>18.67137</v>
      </c>
      <c r="GL877">
        <v>-0.400087218045094</v>
      </c>
      <c r="GM877">
        <v>0.0387638246307044</v>
      </c>
      <c r="GN877">
        <v>0</v>
      </c>
      <c r="GO877">
        <v>0</v>
      </c>
      <c r="GP877">
        <v>2</v>
      </c>
      <c r="GQ877" t="s">
        <v>473</v>
      </c>
      <c r="GR877">
        <v>3.12807</v>
      </c>
      <c r="GS877">
        <v>2.71409</v>
      </c>
      <c r="GT877">
        <v>0.201333</v>
      </c>
      <c r="GU877">
        <v>0.206938</v>
      </c>
      <c r="GV877">
        <v>0.152154</v>
      </c>
      <c r="GW877">
        <v>0.103716</v>
      </c>
      <c r="GX877">
        <v>28847.3</v>
      </c>
      <c r="GY877">
        <v>30336.1</v>
      </c>
      <c r="GZ877">
        <v>32811.8</v>
      </c>
      <c r="HA877">
        <v>34772.5</v>
      </c>
      <c r="HB877">
        <v>39780.9</v>
      </c>
      <c r="HC877">
        <v>44934.5</v>
      </c>
      <c r="HD877">
        <v>51515.1</v>
      </c>
      <c r="HE877">
        <v>55744.6</v>
      </c>
      <c r="HF877">
        <v>1.71497</v>
      </c>
      <c r="HG877">
        <v>1.56848</v>
      </c>
      <c r="HH877">
        <v>-0.116736</v>
      </c>
      <c r="HI877">
        <v>0</v>
      </c>
      <c r="HJ877">
        <v>43.868</v>
      </c>
      <c r="HK877">
        <v>999.9</v>
      </c>
      <c r="HL877">
        <v>55.579</v>
      </c>
      <c r="HM877">
        <v>30.393</v>
      </c>
      <c r="HN877">
        <v>26.8514</v>
      </c>
      <c r="HO877">
        <v>60.1017</v>
      </c>
      <c r="HP877">
        <v>41.1939</v>
      </c>
      <c r="HQ877">
        <v>1</v>
      </c>
      <c r="HR877">
        <v>2.01216</v>
      </c>
      <c r="HS877">
        <v>3.95474</v>
      </c>
      <c r="HT877">
        <v>20.0786</v>
      </c>
      <c r="HU877">
        <v>5.18719</v>
      </c>
      <c r="HV877">
        <v>12.0159</v>
      </c>
      <c r="HW877">
        <v>4.9697</v>
      </c>
      <c r="HX877">
        <v>3.2951</v>
      </c>
      <c r="HY877">
        <v>9999</v>
      </c>
      <c r="HZ877">
        <v>9999</v>
      </c>
      <c r="IA877">
        <v>999.9</v>
      </c>
      <c r="IB877">
        <v>9999</v>
      </c>
      <c r="IC877">
        <v>1.86324</v>
      </c>
      <c r="ID877">
        <v>1.86812</v>
      </c>
      <c r="IE877">
        <v>1.86784</v>
      </c>
      <c r="IF877">
        <v>1.86905</v>
      </c>
      <c r="IG877">
        <v>1.86981</v>
      </c>
      <c r="IH877">
        <v>1.86588</v>
      </c>
      <c r="II877">
        <v>1.86693</v>
      </c>
      <c r="IJ877">
        <v>1.86842</v>
      </c>
      <c r="IK877">
        <v>5</v>
      </c>
      <c r="IL877">
        <v>0</v>
      </c>
      <c r="IM877">
        <v>0</v>
      </c>
      <c r="IN877">
        <v>0</v>
      </c>
      <c r="IO877" t="s">
        <v>441</v>
      </c>
      <c r="IP877" t="s">
        <v>442</v>
      </c>
      <c r="IQ877" t="s">
        <v>443</v>
      </c>
      <c r="IR877" t="s">
        <v>443</v>
      </c>
      <c r="IS877" t="s">
        <v>443</v>
      </c>
      <c r="IT877" t="s">
        <v>443</v>
      </c>
      <c r="IU877">
        <v>0</v>
      </c>
      <c r="IV877">
        <v>100</v>
      </c>
      <c r="IW877">
        <v>100</v>
      </c>
      <c r="IX877">
        <v>1.1</v>
      </c>
      <c r="IY877">
        <v>-0.0441</v>
      </c>
      <c r="IZ877">
        <v>1.09748391826392</v>
      </c>
      <c r="JA877">
        <v>0</v>
      </c>
      <c r="JB877">
        <v>0</v>
      </c>
      <c r="JC877">
        <v>0</v>
      </c>
      <c r="JD877">
        <v>-0.0441141096964596</v>
      </c>
      <c r="JE877">
        <v>0</v>
      </c>
      <c r="JF877">
        <v>0</v>
      </c>
      <c r="JG877">
        <v>0</v>
      </c>
      <c r="JH877">
        <v>5</v>
      </c>
      <c r="JI877">
        <v>2273</v>
      </c>
      <c r="JJ877">
        <v>0</v>
      </c>
      <c r="JK877">
        <v>25</v>
      </c>
      <c r="JL877">
        <v>29357038.3</v>
      </c>
      <c r="JM877">
        <v>29357038.3</v>
      </c>
      <c r="JN877">
        <v>2.90161</v>
      </c>
      <c r="JO877">
        <v>2.6001</v>
      </c>
      <c r="JP877">
        <v>1.54785</v>
      </c>
      <c r="JQ877">
        <v>2.31445</v>
      </c>
      <c r="JR877">
        <v>1.64673</v>
      </c>
      <c r="JS877">
        <v>2.33276</v>
      </c>
      <c r="JT877">
        <v>34.3269</v>
      </c>
      <c r="JU877">
        <v>24.1751</v>
      </c>
      <c r="JV877">
        <v>18</v>
      </c>
      <c r="JW877">
        <v>496.189</v>
      </c>
      <c r="JX877">
        <v>391.294</v>
      </c>
      <c r="JY877">
        <v>39.0749</v>
      </c>
      <c r="JZ877">
        <v>50.2509</v>
      </c>
      <c r="KA877">
        <v>29.9999</v>
      </c>
      <c r="KB877">
        <v>49.7069</v>
      </c>
      <c r="KC877">
        <v>49.5455</v>
      </c>
      <c r="KD877">
        <v>58.0554</v>
      </c>
      <c r="KE877">
        <v>0</v>
      </c>
      <c r="KF877">
        <v>100</v>
      </c>
      <c r="KG877">
        <v>39.0792</v>
      </c>
      <c r="KH877">
        <v>1557.46</v>
      </c>
      <c r="KI877">
        <v>26.2864</v>
      </c>
      <c r="KJ877">
        <v>93.4102</v>
      </c>
      <c r="KK877">
        <v>90.2122</v>
      </c>
    </row>
    <row r="878" spans="1:297">
      <c r="A878">
        <v>862</v>
      </c>
      <c r="B878">
        <v>1761422304.1</v>
      </c>
      <c r="C878">
        <v>14123.0999999046</v>
      </c>
      <c r="D878" t="s">
        <v>2174</v>
      </c>
      <c r="E878" t="s">
        <v>2175</v>
      </c>
      <c r="F878">
        <v>5</v>
      </c>
      <c r="G878" t="s">
        <v>1989</v>
      </c>
      <c r="H878" t="s">
        <v>436</v>
      </c>
      <c r="I878">
        <v>1761422295.94615</v>
      </c>
      <c r="J878">
        <f>(K878)/1000</f>
        <v>0</v>
      </c>
      <c r="K878">
        <f>IF(DP878, AN878, AH878)</f>
        <v>0</v>
      </c>
      <c r="L878">
        <f>IF(DP878, AI878, AG878)</f>
        <v>0</v>
      </c>
      <c r="M878">
        <f>DR878 - IF(AU878&gt;1, L878*DL878*100.0/(AW878), 0)</f>
        <v>0</v>
      </c>
      <c r="N878">
        <f>((T878-J878/2)*M878-L878)/(T878+J878/2)</f>
        <v>0</v>
      </c>
      <c r="O878">
        <f>N878*(DY878+DZ878)/1000.0</f>
        <v>0</v>
      </c>
      <c r="P878">
        <f>(DR878 - IF(AU878&gt;1, L878*DL878*100.0/(AW878), 0))*(DY878+DZ878)/1000.0</f>
        <v>0</v>
      </c>
      <c r="Q878">
        <f>2.0/((1/S878-1/R878)+SIGN(S878)*SQRT((1/S878-1/R878)*(1/S878-1/R878) + 4*DM878/((DM878+1)*(DM878+1))*(2*1/S878*1/R878-1/R878*1/R878)))</f>
        <v>0</v>
      </c>
      <c r="R878">
        <f>IF(LEFT(DN878,1)&lt;&gt;"0",IF(LEFT(DN878,1)="1",3.0,DO878),$D$5+$E$5*(EF878*DY878/($K$5*1000))+$F$5*(EF878*DY878/($K$5*1000))*MAX(MIN(DL878,$J$5),$I$5)*MAX(MIN(DL878,$J$5),$I$5)+$G$5*MAX(MIN(DL878,$J$5),$I$5)*(EF878*DY878/($K$5*1000))+$H$5*(EF878*DY878/($K$5*1000))*(EF878*DY878/($K$5*1000)))</f>
        <v>0</v>
      </c>
      <c r="S878">
        <f>J878*(1000-(1000*0.61365*exp(17.502*W878/(240.97+W878))/(DY878+DZ878)+DT878)/2)/(1000*0.61365*exp(17.502*W878/(240.97+W878))/(DY878+DZ878)-DT878)</f>
        <v>0</v>
      </c>
      <c r="T878">
        <f>1/((DM878+1)/(Q878/1.6)+1/(R878/1.37)) + DM878/((DM878+1)/(Q878/1.6) + DM878/(R878/1.37))</f>
        <v>0</v>
      </c>
      <c r="U878">
        <f>(DH878*DK878)</f>
        <v>0</v>
      </c>
      <c r="V878">
        <f>(EA878+(U878+2*0.95*5.67E-8*(((EA878+$B$7)+273)^4-(EA878+273)^4)-44100*J878)/(1.84*29.3*R878+8*0.95*5.67E-8*(EA878+273)^3))</f>
        <v>0</v>
      </c>
      <c r="W878">
        <f>($C$7*EB878+$D$7*EC878+$E$7*V878)</f>
        <v>0</v>
      </c>
      <c r="X878">
        <f>0.61365*exp(17.502*W878/(240.97+W878))</f>
        <v>0</v>
      </c>
      <c r="Y878">
        <f>(Z878/AA878*100)</f>
        <v>0</v>
      </c>
      <c r="Z878">
        <f>DT878*(DY878+DZ878)/1000</f>
        <v>0</v>
      </c>
      <c r="AA878">
        <f>0.61365*exp(17.502*EA878/(240.97+EA878))</f>
        <v>0</v>
      </c>
      <c r="AB878">
        <f>(X878-DT878*(DY878+DZ878)/1000)</f>
        <v>0</v>
      </c>
      <c r="AC878">
        <f>(-J878*44100)</f>
        <v>0</v>
      </c>
      <c r="AD878">
        <f>2*29.3*R878*0.92*(EA878-W878)</f>
        <v>0</v>
      </c>
      <c r="AE878">
        <f>2*0.95*5.67E-8*(((EA878+$B$7)+273)^4-(W878+273)^4)</f>
        <v>0</v>
      </c>
      <c r="AF878">
        <f>U878+AE878+AC878+AD878</f>
        <v>0</v>
      </c>
      <c r="AG878">
        <f>DX878*AU878*(DS878-DR878*(1000-AU878*DU878)/(1000-AU878*DT878))/(100*DL878)</f>
        <v>0</v>
      </c>
      <c r="AH878">
        <f>1000*DX878*AU878*(DT878-DU878)/(100*DL878*(1000-AU878*DT878))</f>
        <v>0</v>
      </c>
      <c r="AI878">
        <f>(AJ878 - AK878 - DY878*1E3/(8.314*(EA878+273.15)) * AM878/DX878 * AL878) * DX878/(100*DL878) * (1000 - DU878)/1000</f>
        <v>0</v>
      </c>
      <c r="AJ878">
        <v>1582.62327330631</v>
      </c>
      <c r="AK878">
        <v>1545.1836969697</v>
      </c>
      <c r="AL878">
        <v>3.59326210832188</v>
      </c>
      <c r="AM878">
        <v>65.5647914512343</v>
      </c>
      <c r="AN878">
        <f>(AP878 - AO878 + DY878*1E3/(8.314*(EA878+273.15)) * AR878/DX878 * AQ878) * DX878/(100*DL878) * 1000/(1000 - AP878)</f>
        <v>0</v>
      </c>
      <c r="AO878">
        <v>25.8108196013289</v>
      </c>
      <c r="AP878">
        <v>44.394996969697</v>
      </c>
      <c r="AQ878">
        <v>-0.00148750179104741</v>
      </c>
      <c r="AR878">
        <v>111.014895509676</v>
      </c>
      <c r="AS878">
        <v>0</v>
      </c>
      <c r="AT878">
        <v>0</v>
      </c>
      <c r="AU878">
        <f>IF(AS878*$H$13&gt;=AW878,1.0,(AW878/(AW878-AS878*$H$13)))</f>
        <v>0</v>
      </c>
      <c r="AV878">
        <f>(AU878-1)*100</f>
        <v>0</v>
      </c>
      <c r="AW878">
        <f>MAX(0,($B$13+$C$13*EF878)/(1+$D$13*EF878)*DY878/(EA878+273)*$E$13)</f>
        <v>0</v>
      </c>
      <c r="AX878" t="s">
        <v>437</v>
      </c>
      <c r="AY878" t="s">
        <v>437</v>
      </c>
      <c r="AZ878">
        <v>0</v>
      </c>
      <c r="BA878">
        <v>0</v>
      </c>
      <c r="BB878">
        <f>1-AZ878/BA878</f>
        <v>0</v>
      </c>
      <c r="BC878">
        <v>0</v>
      </c>
      <c r="BD878" t="s">
        <v>437</v>
      </c>
      <c r="BE878" t="s">
        <v>437</v>
      </c>
      <c r="BF878">
        <v>0</v>
      </c>
      <c r="BG878">
        <v>0</v>
      </c>
      <c r="BH878">
        <f>1-BF878/BG878</f>
        <v>0</v>
      </c>
      <c r="BI878">
        <v>0.5</v>
      </c>
      <c r="BJ878">
        <f>DI878</f>
        <v>0</v>
      </c>
      <c r="BK878">
        <f>L878</f>
        <v>0</v>
      </c>
      <c r="BL878">
        <f>BH878*BI878*BJ878</f>
        <v>0</v>
      </c>
      <c r="BM878">
        <f>(BK878-BC878)/BJ878</f>
        <v>0</v>
      </c>
      <c r="BN878">
        <f>(BA878-BG878)/BG878</f>
        <v>0</v>
      </c>
      <c r="BO878">
        <f>AZ878/(BB878+AZ878/BG878)</f>
        <v>0</v>
      </c>
      <c r="BP878" t="s">
        <v>437</v>
      </c>
      <c r="BQ878">
        <v>0</v>
      </c>
      <c r="BR878">
        <f>IF(BQ878&lt;&gt;0, BQ878, BO878)</f>
        <v>0</v>
      </c>
      <c r="BS878">
        <f>1-BR878/BG878</f>
        <v>0</v>
      </c>
      <c r="BT878">
        <f>(BG878-BF878)/(BG878-BR878)</f>
        <v>0</v>
      </c>
      <c r="BU878">
        <f>(BA878-BG878)/(BA878-BR878)</f>
        <v>0</v>
      </c>
      <c r="BV878">
        <f>(BG878-BF878)/(BG878-AZ878)</f>
        <v>0</v>
      </c>
      <c r="BW878">
        <f>(BA878-BG878)/(BA878-AZ878)</f>
        <v>0</v>
      </c>
      <c r="BX878">
        <f>(BT878*BR878/BF878)</f>
        <v>0</v>
      </c>
      <c r="BY878">
        <f>(1-BX878)</f>
        <v>0</v>
      </c>
      <c r="DH878">
        <f>$B$11*EG878+$C$11*EH878+$F$11*ES878*(1-EV878)</f>
        <v>0</v>
      </c>
      <c r="DI878">
        <f>DH878*DJ878</f>
        <v>0</v>
      </c>
      <c r="DJ878">
        <f>($B$11*$D$9+$C$11*$D$9+$F$11*((FF878+EX878)/MAX(FF878+EX878+FG878, 0.1)*$I$9+FG878/MAX(FF878+EX878+FG878, 0.1)*$J$9))/($B$11+$C$11+$F$11)</f>
        <v>0</v>
      </c>
      <c r="DK878">
        <f>($B$11*$K$9+$C$11*$K$9+$F$11*((FF878+EX878)/MAX(FF878+EX878+FG878, 0.1)*$P$9+FG878/MAX(FF878+EX878+FG878, 0.1)*$Q$9))/($B$11+$C$11+$F$11)</f>
        <v>0</v>
      </c>
      <c r="DL878">
        <v>6</v>
      </c>
      <c r="DM878">
        <v>0.5</v>
      </c>
      <c r="DN878" t="s">
        <v>438</v>
      </c>
      <c r="DO878">
        <v>2</v>
      </c>
      <c r="DP878" t="b">
        <v>1</v>
      </c>
      <c r="DQ878">
        <v>1761422295.94615</v>
      </c>
      <c r="DR878">
        <v>1452.68769230769</v>
      </c>
      <c r="DS878">
        <v>1524.82923076923</v>
      </c>
      <c r="DT878">
        <v>44.4337384615385</v>
      </c>
      <c r="DU878">
        <v>25.8094307692308</v>
      </c>
      <c r="DV878">
        <v>1451.59</v>
      </c>
      <c r="DW878">
        <v>44.4778538461538</v>
      </c>
      <c r="DX878">
        <v>500.033538461538</v>
      </c>
      <c r="DY878">
        <v>90.2053076923077</v>
      </c>
      <c r="DZ878">
        <v>0.0360786538461538</v>
      </c>
      <c r="EA878">
        <v>43.9525615384615</v>
      </c>
      <c r="EB878">
        <v>42.0169153846154</v>
      </c>
      <c r="EC878">
        <v>999.9</v>
      </c>
      <c r="ED878">
        <v>0</v>
      </c>
      <c r="EE878">
        <v>0</v>
      </c>
      <c r="EF878">
        <v>9995.27846153846</v>
      </c>
      <c r="EG878">
        <v>0</v>
      </c>
      <c r="EH878">
        <v>1260.36461538462</v>
      </c>
      <c r="EI878">
        <v>-72.1419461538461</v>
      </c>
      <c r="EJ878">
        <v>1520.23461538462</v>
      </c>
      <c r="EK878">
        <v>1565.22692307692</v>
      </c>
      <c r="EL878">
        <v>18.6243153846154</v>
      </c>
      <c r="EM878">
        <v>1524.82923076923</v>
      </c>
      <c r="EN878">
        <v>25.8094307692308</v>
      </c>
      <c r="EO878">
        <v>4.00815923076923</v>
      </c>
      <c r="EP878">
        <v>2.32814769230769</v>
      </c>
      <c r="EQ878">
        <v>28.9414153846154</v>
      </c>
      <c r="ER878">
        <v>19.8724923076923</v>
      </c>
      <c r="ES878">
        <v>1200.01384615385</v>
      </c>
      <c r="ET878">
        <v>0.966999</v>
      </c>
      <c r="EU878">
        <v>0.0330011</v>
      </c>
      <c r="EV878">
        <v>0</v>
      </c>
      <c r="EW878">
        <v>1187.76615384615</v>
      </c>
      <c r="EX878">
        <v>5.00059</v>
      </c>
      <c r="EY878">
        <v>15165.4692307692</v>
      </c>
      <c r="EZ878">
        <v>10358.8307692308</v>
      </c>
      <c r="FA878">
        <v>58.5286153846154</v>
      </c>
      <c r="FB878">
        <v>60.0286153846154</v>
      </c>
      <c r="FC878">
        <v>58.687</v>
      </c>
      <c r="FD878">
        <v>59.6393076923077</v>
      </c>
      <c r="FE878">
        <v>59.6726923076923</v>
      </c>
      <c r="FF878">
        <v>1155.57384615385</v>
      </c>
      <c r="FG878">
        <v>39.44</v>
      </c>
      <c r="FH878">
        <v>0</v>
      </c>
      <c r="FI878">
        <v>1761422264.5</v>
      </c>
      <c r="FJ878">
        <v>0</v>
      </c>
      <c r="FK878">
        <v>1187.82115384615</v>
      </c>
      <c r="FL878">
        <v>4.15076923628754</v>
      </c>
      <c r="FM878">
        <v>41.5829059199847</v>
      </c>
      <c r="FN878">
        <v>15165.85</v>
      </c>
      <c r="FO878">
        <v>15</v>
      </c>
      <c r="FP878">
        <v>0</v>
      </c>
      <c r="FQ878" t="s">
        <v>439</v>
      </c>
      <c r="FR878">
        <v>0</v>
      </c>
      <c r="FS878">
        <v>0</v>
      </c>
      <c r="FT878">
        <v>0</v>
      </c>
      <c r="FU878">
        <v>0</v>
      </c>
      <c r="FV878">
        <v>0</v>
      </c>
      <c r="FW878">
        <v>0</v>
      </c>
      <c r="FX878">
        <v>0</v>
      </c>
      <c r="FY878">
        <v>0</v>
      </c>
      <c r="FZ878">
        <v>0</v>
      </c>
      <c r="GA878">
        <v>0</v>
      </c>
      <c r="GB878">
        <v>0</v>
      </c>
      <c r="GC878">
        <v>-71.4835666666667</v>
      </c>
      <c r="GD878">
        <v>-12.7387246753247</v>
      </c>
      <c r="GE878">
        <v>1.52663158880475</v>
      </c>
      <c r="GF878">
        <v>0</v>
      </c>
      <c r="GG878">
        <v>1187.62617647059</v>
      </c>
      <c r="GH878">
        <v>3.04858671227302</v>
      </c>
      <c r="GI878">
        <v>0.343134467775813</v>
      </c>
      <c r="GJ878">
        <v>-1</v>
      </c>
      <c r="GK878">
        <v>18.6429</v>
      </c>
      <c r="GL878">
        <v>-0.402958441558407</v>
      </c>
      <c r="GM878">
        <v>0.04095101603484</v>
      </c>
      <c r="GN878">
        <v>0</v>
      </c>
      <c r="GO878">
        <v>0</v>
      </c>
      <c r="GP878">
        <v>2</v>
      </c>
      <c r="GQ878" t="s">
        <v>473</v>
      </c>
      <c r="GR878">
        <v>3.1279</v>
      </c>
      <c r="GS878">
        <v>2.71382</v>
      </c>
      <c r="GT878">
        <v>0.202777</v>
      </c>
      <c r="GU878">
        <v>0.208299</v>
      </c>
      <c r="GV878">
        <v>0.152102</v>
      </c>
      <c r="GW878">
        <v>0.103718</v>
      </c>
      <c r="GX878">
        <v>28795</v>
      </c>
      <c r="GY878">
        <v>30283.7</v>
      </c>
      <c r="GZ878">
        <v>32812.3</v>
      </c>
      <c r="HA878">
        <v>34772.8</v>
      </c>
      <c r="HB878">
        <v>39783.9</v>
      </c>
      <c r="HC878">
        <v>44935.1</v>
      </c>
      <c r="HD878">
        <v>51515.7</v>
      </c>
      <c r="HE878">
        <v>55745.3</v>
      </c>
      <c r="HF878">
        <v>1.71465</v>
      </c>
      <c r="HG878">
        <v>1.56858</v>
      </c>
      <c r="HH878">
        <v>-0.115994</v>
      </c>
      <c r="HI878">
        <v>0</v>
      </c>
      <c r="HJ878">
        <v>43.8462</v>
      </c>
      <c r="HK878">
        <v>999.9</v>
      </c>
      <c r="HL878">
        <v>55.604</v>
      </c>
      <c r="HM878">
        <v>30.393</v>
      </c>
      <c r="HN878">
        <v>26.8607</v>
      </c>
      <c r="HO878">
        <v>60.4117</v>
      </c>
      <c r="HP878">
        <v>41.1819</v>
      </c>
      <c r="HQ878">
        <v>1</v>
      </c>
      <c r="HR878">
        <v>2.01162</v>
      </c>
      <c r="HS878">
        <v>3.88473</v>
      </c>
      <c r="HT878">
        <v>20.08</v>
      </c>
      <c r="HU878">
        <v>5.18779</v>
      </c>
      <c r="HV878">
        <v>12.0159</v>
      </c>
      <c r="HW878">
        <v>4.9695</v>
      </c>
      <c r="HX878">
        <v>3.29503</v>
      </c>
      <c r="HY878">
        <v>9999</v>
      </c>
      <c r="HZ878">
        <v>9999</v>
      </c>
      <c r="IA878">
        <v>999.9</v>
      </c>
      <c r="IB878">
        <v>9999</v>
      </c>
      <c r="IC878">
        <v>1.86325</v>
      </c>
      <c r="ID878">
        <v>1.86812</v>
      </c>
      <c r="IE878">
        <v>1.86784</v>
      </c>
      <c r="IF878">
        <v>1.86905</v>
      </c>
      <c r="IG878">
        <v>1.86981</v>
      </c>
      <c r="IH878">
        <v>1.86587</v>
      </c>
      <c r="II878">
        <v>1.86694</v>
      </c>
      <c r="IJ878">
        <v>1.86842</v>
      </c>
      <c r="IK878">
        <v>5</v>
      </c>
      <c r="IL878">
        <v>0</v>
      </c>
      <c r="IM878">
        <v>0</v>
      </c>
      <c r="IN878">
        <v>0</v>
      </c>
      <c r="IO878" t="s">
        <v>441</v>
      </c>
      <c r="IP878" t="s">
        <v>442</v>
      </c>
      <c r="IQ878" t="s">
        <v>443</v>
      </c>
      <c r="IR878" t="s">
        <v>443</v>
      </c>
      <c r="IS878" t="s">
        <v>443</v>
      </c>
      <c r="IT878" t="s">
        <v>443</v>
      </c>
      <c r="IU878">
        <v>0</v>
      </c>
      <c r="IV878">
        <v>100</v>
      </c>
      <c r="IW878">
        <v>100</v>
      </c>
      <c r="IX878">
        <v>1.1</v>
      </c>
      <c r="IY878">
        <v>-0.0441</v>
      </c>
      <c r="IZ878">
        <v>1.09748391826392</v>
      </c>
      <c r="JA878">
        <v>0</v>
      </c>
      <c r="JB878">
        <v>0</v>
      </c>
      <c r="JC878">
        <v>0</v>
      </c>
      <c r="JD878">
        <v>-0.0441141096964596</v>
      </c>
      <c r="JE878">
        <v>0</v>
      </c>
      <c r="JF878">
        <v>0</v>
      </c>
      <c r="JG878">
        <v>0</v>
      </c>
      <c r="JH878">
        <v>5</v>
      </c>
      <c r="JI878">
        <v>2273</v>
      </c>
      <c r="JJ878">
        <v>0</v>
      </c>
      <c r="JK878">
        <v>25</v>
      </c>
      <c r="JL878">
        <v>29357038.4</v>
      </c>
      <c r="JM878">
        <v>29357038.4</v>
      </c>
      <c r="JN878">
        <v>2.92603</v>
      </c>
      <c r="JO878">
        <v>2.6062</v>
      </c>
      <c r="JP878">
        <v>1.54785</v>
      </c>
      <c r="JQ878">
        <v>2.31445</v>
      </c>
      <c r="JR878">
        <v>1.64673</v>
      </c>
      <c r="JS878">
        <v>2.30591</v>
      </c>
      <c r="JT878">
        <v>34.3269</v>
      </c>
      <c r="JU878">
        <v>24.1663</v>
      </c>
      <c r="JV878">
        <v>18</v>
      </c>
      <c r="JW878">
        <v>495.987</v>
      </c>
      <c r="JX878">
        <v>391.378</v>
      </c>
      <c r="JY878">
        <v>39.0582</v>
      </c>
      <c r="JZ878">
        <v>50.2568</v>
      </c>
      <c r="KA878">
        <v>29.9997</v>
      </c>
      <c r="KB878">
        <v>49.7128</v>
      </c>
      <c r="KC878">
        <v>49.5506</v>
      </c>
      <c r="KD878">
        <v>58.5475</v>
      </c>
      <c r="KE878">
        <v>0</v>
      </c>
      <c r="KF878">
        <v>100</v>
      </c>
      <c r="KG878">
        <v>39.0713</v>
      </c>
      <c r="KH878">
        <v>1577.92</v>
      </c>
      <c r="KI878">
        <v>26.2864</v>
      </c>
      <c r="KJ878">
        <v>93.4113</v>
      </c>
      <c r="KK878">
        <v>90.2132</v>
      </c>
    </row>
    <row r="879" spans="1:297">
      <c r="A879">
        <v>863</v>
      </c>
      <c r="B879">
        <v>1761422309.1</v>
      </c>
      <c r="C879">
        <v>14128.0999999046</v>
      </c>
      <c r="D879" t="s">
        <v>2176</v>
      </c>
      <c r="E879" t="s">
        <v>2177</v>
      </c>
      <c r="F879">
        <v>5</v>
      </c>
      <c r="G879" t="s">
        <v>1989</v>
      </c>
      <c r="H879" t="s">
        <v>436</v>
      </c>
      <c r="I879">
        <v>1761422300.94615</v>
      </c>
      <c r="J879">
        <f>(K879)/1000</f>
        <v>0</v>
      </c>
      <c r="K879">
        <f>IF(DP879, AN879, AH879)</f>
        <v>0</v>
      </c>
      <c r="L879">
        <f>IF(DP879, AI879, AG879)</f>
        <v>0</v>
      </c>
      <c r="M879">
        <f>DR879 - IF(AU879&gt;1, L879*DL879*100.0/(AW879), 0)</f>
        <v>0</v>
      </c>
      <c r="N879">
        <f>((T879-J879/2)*M879-L879)/(T879+J879/2)</f>
        <v>0</v>
      </c>
      <c r="O879">
        <f>N879*(DY879+DZ879)/1000.0</f>
        <v>0</v>
      </c>
      <c r="P879">
        <f>(DR879 - IF(AU879&gt;1, L879*DL879*100.0/(AW879), 0))*(DY879+DZ879)/1000.0</f>
        <v>0</v>
      </c>
      <c r="Q879">
        <f>2.0/((1/S879-1/R879)+SIGN(S879)*SQRT((1/S879-1/R879)*(1/S879-1/R879) + 4*DM879/((DM879+1)*(DM879+1))*(2*1/S879*1/R879-1/R879*1/R879)))</f>
        <v>0</v>
      </c>
      <c r="R879">
        <f>IF(LEFT(DN879,1)&lt;&gt;"0",IF(LEFT(DN879,1)="1",3.0,DO879),$D$5+$E$5*(EF879*DY879/($K$5*1000))+$F$5*(EF879*DY879/($K$5*1000))*MAX(MIN(DL879,$J$5),$I$5)*MAX(MIN(DL879,$J$5),$I$5)+$G$5*MAX(MIN(DL879,$J$5),$I$5)*(EF879*DY879/($K$5*1000))+$H$5*(EF879*DY879/($K$5*1000))*(EF879*DY879/($K$5*1000)))</f>
        <v>0</v>
      </c>
      <c r="S879">
        <f>J879*(1000-(1000*0.61365*exp(17.502*W879/(240.97+W879))/(DY879+DZ879)+DT879)/2)/(1000*0.61365*exp(17.502*W879/(240.97+W879))/(DY879+DZ879)-DT879)</f>
        <v>0</v>
      </c>
      <c r="T879">
        <f>1/((DM879+1)/(Q879/1.6)+1/(R879/1.37)) + DM879/((DM879+1)/(Q879/1.6) + DM879/(R879/1.37))</f>
        <v>0</v>
      </c>
      <c r="U879">
        <f>(DH879*DK879)</f>
        <v>0</v>
      </c>
      <c r="V879">
        <f>(EA879+(U879+2*0.95*5.67E-8*(((EA879+$B$7)+273)^4-(EA879+273)^4)-44100*J879)/(1.84*29.3*R879+8*0.95*5.67E-8*(EA879+273)^3))</f>
        <v>0</v>
      </c>
      <c r="W879">
        <f>($C$7*EB879+$D$7*EC879+$E$7*V879)</f>
        <v>0</v>
      </c>
      <c r="X879">
        <f>0.61365*exp(17.502*W879/(240.97+W879))</f>
        <v>0</v>
      </c>
      <c r="Y879">
        <f>(Z879/AA879*100)</f>
        <v>0</v>
      </c>
      <c r="Z879">
        <f>DT879*(DY879+DZ879)/1000</f>
        <v>0</v>
      </c>
      <c r="AA879">
        <f>0.61365*exp(17.502*EA879/(240.97+EA879))</f>
        <v>0</v>
      </c>
      <c r="AB879">
        <f>(X879-DT879*(DY879+DZ879)/1000)</f>
        <v>0</v>
      </c>
      <c r="AC879">
        <f>(-J879*44100)</f>
        <v>0</v>
      </c>
      <c r="AD879">
        <f>2*29.3*R879*0.92*(EA879-W879)</f>
        <v>0</v>
      </c>
      <c r="AE879">
        <f>2*0.95*5.67E-8*(((EA879+$B$7)+273)^4-(W879+273)^4)</f>
        <v>0</v>
      </c>
      <c r="AF879">
        <f>U879+AE879+AC879+AD879</f>
        <v>0</v>
      </c>
      <c r="AG879">
        <f>DX879*AU879*(DS879-DR879*(1000-AU879*DU879)/(1000-AU879*DT879))/(100*DL879)</f>
        <v>0</v>
      </c>
      <c r="AH879">
        <f>1000*DX879*AU879*(DT879-DU879)/(100*DL879*(1000-AU879*DT879))</f>
        <v>0</v>
      </c>
      <c r="AI879">
        <f>(AJ879 - AK879 - DY879*1E3/(8.314*(EA879+273.15)) * AM879/DX879 * AL879) * DX879/(100*DL879) * (1000 - DU879)/1000</f>
        <v>0</v>
      </c>
      <c r="AJ879">
        <v>1599.84306317354</v>
      </c>
      <c r="AK879">
        <v>1562.45648484848</v>
      </c>
      <c r="AL879">
        <v>3.46178812563395</v>
      </c>
      <c r="AM879">
        <v>65.5647914512343</v>
      </c>
      <c r="AN879">
        <f>(AP879 - AO879 + DY879*1E3/(8.314*(EA879+273.15)) * AR879/DX879 * AQ879) * DX879/(100*DL879) * 1000/(1000 - AP879)</f>
        <v>0</v>
      </c>
      <c r="AO879">
        <v>25.8123193811662</v>
      </c>
      <c r="AP879">
        <v>44.3562957575758</v>
      </c>
      <c r="AQ879">
        <v>-0.00787021492514953</v>
      </c>
      <c r="AR879">
        <v>111.014895509676</v>
      </c>
      <c r="AS879">
        <v>0</v>
      </c>
      <c r="AT879">
        <v>0</v>
      </c>
      <c r="AU879">
        <f>IF(AS879*$H$13&gt;=AW879,1.0,(AW879/(AW879-AS879*$H$13)))</f>
        <v>0</v>
      </c>
      <c r="AV879">
        <f>(AU879-1)*100</f>
        <v>0</v>
      </c>
      <c r="AW879">
        <f>MAX(0,($B$13+$C$13*EF879)/(1+$D$13*EF879)*DY879/(EA879+273)*$E$13)</f>
        <v>0</v>
      </c>
      <c r="AX879" t="s">
        <v>437</v>
      </c>
      <c r="AY879" t="s">
        <v>437</v>
      </c>
      <c r="AZ879">
        <v>0</v>
      </c>
      <c r="BA879">
        <v>0</v>
      </c>
      <c r="BB879">
        <f>1-AZ879/BA879</f>
        <v>0</v>
      </c>
      <c r="BC879">
        <v>0</v>
      </c>
      <c r="BD879" t="s">
        <v>437</v>
      </c>
      <c r="BE879" t="s">
        <v>437</v>
      </c>
      <c r="BF879">
        <v>0</v>
      </c>
      <c r="BG879">
        <v>0</v>
      </c>
      <c r="BH879">
        <f>1-BF879/BG879</f>
        <v>0</v>
      </c>
      <c r="BI879">
        <v>0.5</v>
      </c>
      <c r="BJ879">
        <f>DI879</f>
        <v>0</v>
      </c>
      <c r="BK879">
        <f>L879</f>
        <v>0</v>
      </c>
      <c r="BL879">
        <f>BH879*BI879*BJ879</f>
        <v>0</v>
      </c>
      <c r="BM879">
        <f>(BK879-BC879)/BJ879</f>
        <v>0</v>
      </c>
      <c r="BN879">
        <f>(BA879-BG879)/BG879</f>
        <v>0</v>
      </c>
      <c r="BO879">
        <f>AZ879/(BB879+AZ879/BG879)</f>
        <v>0</v>
      </c>
      <c r="BP879" t="s">
        <v>437</v>
      </c>
      <c r="BQ879">
        <v>0</v>
      </c>
      <c r="BR879">
        <f>IF(BQ879&lt;&gt;0, BQ879, BO879)</f>
        <v>0</v>
      </c>
      <c r="BS879">
        <f>1-BR879/BG879</f>
        <v>0</v>
      </c>
      <c r="BT879">
        <f>(BG879-BF879)/(BG879-BR879)</f>
        <v>0</v>
      </c>
      <c r="BU879">
        <f>(BA879-BG879)/(BA879-BR879)</f>
        <v>0</v>
      </c>
      <c r="BV879">
        <f>(BG879-BF879)/(BG879-AZ879)</f>
        <v>0</v>
      </c>
      <c r="BW879">
        <f>(BA879-BG879)/(BA879-AZ879)</f>
        <v>0</v>
      </c>
      <c r="BX879">
        <f>(BT879*BR879/BF879)</f>
        <v>0</v>
      </c>
      <c r="BY879">
        <f>(1-BX879)</f>
        <v>0</v>
      </c>
      <c r="DH879">
        <f>$B$11*EG879+$C$11*EH879+$F$11*ES879*(1-EV879)</f>
        <v>0</v>
      </c>
      <c r="DI879">
        <f>DH879*DJ879</f>
        <v>0</v>
      </c>
      <c r="DJ879">
        <f>($B$11*$D$9+$C$11*$D$9+$F$11*((FF879+EX879)/MAX(FF879+EX879+FG879, 0.1)*$I$9+FG879/MAX(FF879+EX879+FG879, 0.1)*$J$9))/($B$11+$C$11+$F$11)</f>
        <v>0</v>
      </c>
      <c r="DK879">
        <f>($B$11*$K$9+$C$11*$K$9+$F$11*((FF879+EX879)/MAX(FF879+EX879+FG879, 0.1)*$P$9+FG879/MAX(FF879+EX879+FG879, 0.1)*$Q$9))/($B$11+$C$11+$F$11)</f>
        <v>0</v>
      </c>
      <c r="DL879">
        <v>6</v>
      </c>
      <c r="DM879">
        <v>0.5</v>
      </c>
      <c r="DN879" t="s">
        <v>438</v>
      </c>
      <c r="DO879">
        <v>2</v>
      </c>
      <c r="DP879" t="b">
        <v>1</v>
      </c>
      <c r="DQ879">
        <v>1761422300.94615</v>
      </c>
      <c r="DR879">
        <v>1469.29230769231</v>
      </c>
      <c r="DS879">
        <v>1541.88384615385</v>
      </c>
      <c r="DT879">
        <v>44.4010846153846</v>
      </c>
      <c r="DU879">
        <v>25.8106538461538</v>
      </c>
      <c r="DV879">
        <v>1468.19538461538</v>
      </c>
      <c r="DW879">
        <v>44.4451923076923</v>
      </c>
      <c r="DX879">
        <v>500.001923076923</v>
      </c>
      <c r="DY879">
        <v>90.2055538461538</v>
      </c>
      <c r="DZ879">
        <v>0.0360592769230769</v>
      </c>
      <c r="EA879">
        <v>43.9460384615385</v>
      </c>
      <c r="EB879">
        <v>42.0027461538462</v>
      </c>
      <c r="EC879">
        <v>999.9</v>
      </c>
      <c r="ED879">
        <v>0</v>
      </c>
      <c r="EE879">
        <v>0</v>
      </c>
      <c r="EF879">
        <v>9994.03</v>
      </c>
      <c r="EG879">
        <v>0</v>
      </c>
      <c r="EH879">
        <v>1260.38384615385</v>
      </c>
      <c r="EI879">
        <v>-72.5909461538462</v>
      </c>
      <c r="EJ879">
        <v>1537.56</v>
      </c>
      <c r="EK879">
        <v>1582.73461538462</v>
      </c>
      <c r="EL879">
        <v>18.5904384615385</v>
      </c>
      <c r="EM879">
        <v>1541.88384615385</v>
      </c>
      <c r="EN879">
        <v>25.8106538461538</v>
      </c>
      <c r="EO879">
        <v>4.00522461538462</v>
      </c>
      <c r="EP879">
        <v>2.32826384615385</v>
      </c>
      <c r="EQ879">
        <v>28.9287538461538</v>
      </c>
      <c r="ER879">
        <v>19.8732923076923</v>
      </c>
      <c r="ES879">
        <v>1200.02461538462</v>
      </c>
      <c r="ET879">
        <v>0.966999</v>
      </c>
      <c r="EU879">
        <v>0.0330011</v>
      </c>
      <c r="EV879">
        <v>0</v>
      </c>
      <c r="EW879">
        <v>1188.09461538462</v>
      </c>
      <c r="EX879">
        <v>5.00059</v>
      </c>
      <c r="EY879">
        <v>15168.8769230769</v>
      </c>
      <c r="EZ879">
        <v>10358.9230769231</v>
      </c>
      <c r="FA879">
        <v>58.5095384615385</v>
      </c>
      <c r="FB879">
        <v>60.0143076923077</v>
      </c>
      <c r="FC879">
        <v>58.6822307692308</v>
      </c>
      <c r="FD879">
        <v>59.6297692307692</v>
      </c>
      <c r="FE879">
        <v>59.6583846153846</v>
      </c>
      <c r="FF879">
        <v>1155.58461538462</v>
      </c>
      <c r="FG879">
        <v>39.44</v>
      </c>
      <c r="FH879">
        <v>0</v>
      </c>
      <c r="FI879">
        <v>1761422269.3</v>
      </c>
      <c r="FJ879">
        <v>0</v>
      </c>
      <c r="FK879">
        <v>1188.10076923077</v>
      </c>
      <c r="FL879">
        <v>3.47487180633672</v>
      </c>
      <c r="FM879">
        <v>45.0632478908064</v>
      </c>
      <c r="FN879">
        <v>15169.2038461538</v>
      </c>
      <c r="FO879">
        <v>15</v>
      </c>
      <c r="FP879">
        <v>0</v>
      </c>
      <c r="FQ879" t="s">
        <v>439</v>
      </c>
      <c r="FR879">
        <v>0</v>
      </c>
      <c r="FS879">
        <v>0</v>
      </c>
      <c r="FT879">
        <v>0</v>
      </c>
      <c r="FU879">
        <v>0</v>
      </c>
      <c r="FV879">
        <v>0</v>
      </c>
      <c r="FW879">
        <v>0</v>
      </c>
      <c r="FX879">
        <v>0</v>
      </c>
      <c r="FY879">
        <v>0</v>
      </c>
      <c r="FZ879">
        <v>0</v>
      </c>
      <c r="GA879">
        <v>0</v>
      </c>
      <c r="GB879">
        <v>0</v>
      </c>
      <c r="GC879">
        <v>-72.48583</v>
      </c>
      <c r="GD879">
        <v>-6.40487819548874</v>
      </c>
      <c r="GE879">
        <v>0.862122104518844</v>
      </c>
      <c r="GF879">
        <v>0</v>
      </c>
      <c r="GG879">
        <v>1187.91764705882</v>
      </c>
      <c r="GH879">
        <v>3.6675324760937</v>
      </c>
      <c r="GI879">
        <v>0.400536836989421</v>
      </c>
      <c r="GJ879">
        <v>-1</v>
      </c>
      <c r="GK879">
        <v>18.607175</v>
      </c>
      <c r="GL879">
        <v>-0.395210526315745</v>
      </c>
      <c r="GM879">
        <v>0.0383115762531379</v>
      </c>
      <c r="GN879">
        <v>0</v>
      </c>
      <c r="GO879">
        <v>0</v>
      </c>
      <c r="GP879">
        <v>2</v>
      </c>
      <c r="GQ879" t="s">
        <v>473</v>
      </c>
      <c r="GR879">
        <v>3.1279</v>
      </c>
      <c r="GS879">
        <v>2.71372</v>
      </c>
      <c r="GT879">
        <v>0.204194</v>
      </c>
      <c r="GU879">
        <v>0.209815</v>
      </c>
      <c r="GV879">
        <v>0.152024</v>
      </c>
      <c r="GW879">
        <v>0.103729</v>
      </c>
      <c r="GX879">
        <v>28743.5</v>
      </c>
      <c r="GY879">
        <v>30225.7</v>
      </c>
      <c r="GZ879">
        <v>32812.5</v>
      </c>
      <c r="HA879">
        <v>34773.4</v>
      </c>
      <c r="HB879">
        <v>39787.8</v>
      </c>
      <c r="HC879">
        <v>44935.4</v>
      </c>
      <c r="HD879">
        <v>51516.1</v>
      </c>
      <c r="HE879">
        <v>55746.1</v>
      </c>
      <c r="HF879">
        <v>1.71485</v>
      </c>
      <c r="HG879">
        <v>1.5685</v>
      </c>
      <c r="HH879">
        <v>-0.115357</v>
      </c>
      <c r="HI879">
        <v>0</v>
      </c>
      <c r="HJ879">
        <v>43.8216</v>
      </c>
      <c r="HK879">
        <v>999.9</v>
      </c>
      <c r="HL879">
        <v>55.604</v>
      </c>
      <c r="HM879">
        <v>30.414</v>
      </c>
      <c r="HN879">
        <v>26.8932</v>
      </c>
      <c r="HO879">
        <v>60.5117</v>
      </c>
      <c r="HP879">
        <v>41.4503</v>
      </c>
      <c r="HQ879">
        <v>1</v>
      </c>
      <c r="HR879">
        <v>2.0101</v>
      </c>
      <c r="HS879">
        <v>3.40178</v>
      </c>
      <c r="HT879">
        <v>20.0891</v>
      </c>
      <c r="HU879">
        <v>5.18644</v>
      </c>
      <c r="HV879">
        <v>12.0158</v>
      </c>
      <c r="HW879">
        <v>4.9688</v>
      </c>
      <c r="HX879">
        <v>3.29505</v>
      </c>
      <c r="HY879">
        <v>9999</v>
      </c>
      <c r="HZ879">
        <v>9999</v>
      </c>
      <c r="IA879">
        <v>999.9</v>
      </c>
      <c r="IB879">
        <v>9999</v>
      </c>
      <c r="IC879">
        <v>1.86325</v>
      </c>
      <c r="ID879">
        <v>1.86812</v>
      </c>
      <c r="IE879">
        <v>1.86784</v>
      </c>
      <c r="IF879">
        <v>1.86905</v>
      </c>
      <c r="IG879">
        <v>1.86981</v>
      </c>
      <c r="IH879">
        <v>1.86588</v>
      </c>
      <c r="II879">
        <v>1.86691</v>
      </c>
      <c r="IJ879">
        <v>1.8684</v>
      </c>
      <c r="IK879">
        <v>5</v>
      </c>
      <c r="IL879">
        <v>0</v>
      </c>
      <c r="IM879">
        <v>0</v>
      </c>
      <c r="IN879">
        <v>0</v>
      </c>
      <c r="IO879" t="s">
        <v>441</v>
      </c>
      <c r="IP879" t="s">
        <v>442</v>
      </c>
      <c r="IQ879" t="s">
        <v>443</v>
      </c>
      <c r="IR879" t="s">
        <v>443</v>
      </c>
      <c r="IS879" t="s">
        <v>443</v>
      </c>
      <c r="IT879" t="s">
        <v>443</v>
      </c>
      <c r="IU879">
        <v>0</v>
      </c>
      <c r="IV879">
        <v>100</v>
      </c>
      <c r="IW879">
        <v>100</v>
      </c>
      <c r="IX879">
        <v>1.1</v>
      </c>
      <c r="IY879">
        <v>-0.0441</v>
      </c>
      <c r="IZ879">
        <v>1.09748391826392</v>
      </c>
      <c r="JA879">
        <v>0</v>
      </c>
      <c r="JB879">
        <v>0</v>
      </c>
      <c r="JC879">
        <v>0</v>
      </c>
      <c r="JD879">
        <v>-0.0441141096964596</v>
      </c>
      <c r="JE879">
        <v>0</v>
      </c>
      <c r="JF879">
        <v>0</v>
      </c>
      <c r="JG879">
        <v>0</v>
      </c>
      <c r="JH879">
        <v>5</v>
      </c>
      <c r="JI879">
        <v>2273</v>
      </c>
      <c r="JJ879">
        <v>0</v>
      </c>
      <c r="JK879">
        <v>25</v>
      </c>
      <c r="JL879">
        <v>29357038.5</v>
      </c>
      <c r="JM879">
        <v>29357038.5</v>
      </c>
      <c r="JN879">
        <v>2.9541</v>
      </c>
      <c r="JO879">
        <v>2.60986</v>
      </c>
      <c r="JP879">
        <v>1.54785</v>
      </c>
      <c r="JQ879">
        <v>2.31445</v>
      </c>
      <c r="JR879">
        <v>1.64673</v>
      </c>
      <c r="JS879">
        <v>2.2644</v>
      </c>
      <c r="JT879">
        <v>34.3269</v>
      </c>
      <c r="JU879">
        <v>24.1751</v>
      </c>
      <c r="JV879">
        <v>18</v>
      </c>
      <c r="JW879">
        <v>496.16</v>
      </c>
      <c r="JX879">
        <v>391.336</v>
      </c>
      <c r="JY879">
        <v>39.0694</v>
      </c>
      <c r="JZ879">
        <v>50.263</v>
      </c>
      <c r="KA879">
        <v>29.9988</v>
      </c>
      <c r="KB879">
        <v>49.7172</v>
      </c>
      <c r="KC879">
        <v>49.5513</v>
      </c>
      <c r="KD879">
        <v>59.099</v>
      </c>
      <c r="KE879">
        <v>0</v>
      </c>
      <c r="KF879">
        <v>100</v>
      </c>
      <c r="KG879">
        <v>39.195</v>
      </c>
      <c r="KH879">
        <v>1591.55</v>
      </c>
      <c r="KI879">
        <v>26.2864</v>
      </c>
      <c r="KJ879">
        <v>93.412</v>
      </c>
      <c r="KK879">
        <v>90.2146</v>
      </c>
    </row>
    <row r="880" spans="1:297">
      <c r="A880">
        <v>864</v>
      </c>
      <c r="B880">
        <v>1761422314.1</v>
      </c>
      <c r="C880">
        <v>14133.0999999046</v>
      </c>
      <c r="D880" t="s">
        <v>2178</v>
      </c>
      <c r="E880" t="s">
        <v>2179</v>
      </c>
      <c r="F880">
        <v>5</v>
      </c>
      <c r="G880" t="s">
        <v>1989</v>
      </c>
      <c r="H880" t="s">
        <v>436</v>
      </c>
      <c r="I880">
        <v>1761422305.94615</v>
      </c>
      <c r="J880">
        <f>(K880)/1000</f>
        <v>0</v>
      </c>
      <c r="K880">
        <f>IF(DP880, AN880, AH880)</f>
        <v>0</v>
      </c>
      <c r="L880">
        <f>IF(DP880, AI880, AG880)</f>
        <v>0</v>
      </c>
      <c r="M880">
        <f>DR880 - IF(AU880&gt;1, L880*DL880*100.0/(AW880), 0)</f>
        <v>0</v>
      </c>
      <c r="N880">
        <f>((T880-J880/2)*M880-L880)/(T880+J880/2)</f>
        <v>0</v>
      </c>
      <c r="O880">
        <f>N880*(DY880+DZ880)/1000.0</f>
        <v>0</v>
      </c>
      <c r="P880">
        <f>(DR880 - IF(AU880&gt;1, L880*DL880*100.0/(AW880), 0))*(DY880+DZ880)/1000.0</f>
        <v>0</v>
      </c>
      <c r="Q880">
        <f>2.0/((1/S880-1/R880)+SIGN(S880)*SQRT((1/S880-1/R880)*(1/S880-1/R880) + 4*DM880/((DM880+1)*(DM880+1))*(2*1/S880*1/R880-1/R880*1/R880)))</f>
        <v>0</v>
      </c>
      <c r="R880">
        <f>IF(LEFT(DN880,1)&lt;&gt;"0",IF(LEFT(DN880,1)="1",3.0,DO880),$D$5+$E$5*(EF880*DY880/($K$5*1000))+$F$5*(EF880*DY880/($K$5*1000))*MAX(MIN(DL880,$J$5),$I$5)*MAX(MIN(DL880,$J$5),$I$5)+$G$5*MAX(MIN(DL880,$J$5),$I$5)*(EF880*DY880/($K$5*1000))+$H$5*(EF880*DY880/($K$5*1000))*(EF880*DY880/($K$5*1000)))</f>
        <v>0</v>
      </c>
      <c r="S880">
        <f>J880*(1000-(1000*0.61365*exp(17.502*W880/(240.97+W880))/(DY880+DZ880)+DT880)/2)/(1000*0.61365*exp(17.502*W880/(240.97+W880))/(DY880+DZ880)-DT880)</f>
        <v>0</v>
      </c>
      <c r="T880">
        <f>1/((DM880+1)/(Q880/1.6)+1/(R880/1.37)) + DM880/((DM880+1)/(Q880/1.6) + DM880/(R880/1.37))</f>
        <v>0</v>
      </c>
      <c r="U880">
        <f>(DH880*DK880)</f>
        <v>0</v>
      </c>
      <c r="V880">
        <f>(EA880+(U880+2*0.95*5.67E-8*(((EA880+$B$7)+273)^4-(EA880+273)^4)-44100*J880)/(1.84*29.3*R880+8*0.95*5.67E-8*(EA880+273)^3))</f>
        <v>0</v>
      </c>
      <c r="W880">
        <f>($C$7*EB880+$D$7*EC880+$E$7*V880)</f>
        <v>0</v>
      </c>
      <c r="X880">
        <f>0.61365*exp(17.502*W880/(240.97+W880))</f>
        <v>0</v>
      </c>
      <c r="Y880">
        <f>(Z880/AA880*100)</f>
        <v>0</v>
      </c>
      <c r="Z880">
        <f>DT880*(DY880+DZ880)/1000</f>
        <v>0</v>
      </c>
      <c r="AA880">
        <f>0.61365*exp(17.502*EA880/(240.97+EA880))</f>
        <v>0</v>
      </c>
      <c r="AB880">
        <f>(X880-DT880*(DY880+DZ880)/1000)</f>
        <v>0</v>
      </c>
      <c r="AC880">
        <f>(-J880*44100)</f>
        <v>0</v>
      </c>
      <c r="AD880">
        <f>2*29.3*R880*0.92*(EA880-W880)</f>
        <v>0</v>
      </c>
      <c r="AE880">
        <f>2*0.95*5.67E-8*(((EA880+$B$7)+273)^4-(W880+273)^4)</f>
        <v>0</v>
      </c>
      <c r="AF880">
        <f>U880+AE880+AC880+AD880</f>
        <v>0</v>
      </c>
      <c r="AG880">
        <f>DX880*AU880*(DS880-DR880*(1000-AU880*DU880)/(1000-AU880*DT880))/(100*DL880)</f>
        <v>0</v>
      </c>
      <c r="AH880">
        <f>1000*DX880*AU880*(DT880-DU880)/(100*DL880*(1000-AU880*DT880))</f>
        <v>0</v>
      </c>
      <c r="AI880">
        <f>(AJ880 - AK880 - DY880*1E3/(8.314*(EA880+273.15)) * AM880/DX880 * AL880) * DX880/(100*DL880) * (1000 - DU880)/1000</f>
        <v>0</v>
      </c>
      <c r="AJ880">
        <v>1618.53991789158</v>
      </c>
      <c r="AK880">
        <v>1580.63593939394</v>
      </c>
      <c r="AL880">
        <v>3.6199750045052</v>
      </c>
      <c r="AM880">
        <v>65.5647914512343</v>
      </c>
      <c r="AN880">
        <f>(AP880 - AO880 + DY880*1E3/(8.314*(EA880+273.15)) * AR880/DX880 * AQ880) * DX880/(100*DL880) * 1000/(1000 - AP880)</f>
        <v>0</v>
      </c>
      <c r="AO880">
        <v>25.815669028373</v>
      </c>
      <c r="AP880">
        <v>44.3347806060606</v>
      </c>
      <c r="AQ880">
        <v>-0.00240712686458005</v>
      </c>
      <c r="AR880">
        <v>111.014895509676</v>
      </c>
      <c r="AS880">
        <v>0</v>
      </c>
      <c r="AT880">
        <v>0</v>
      </c>
      <c r="AU880">
        <f>IF(AS880*$H$13&gt;=AW880,1.0,(AW880/(AW880-AS880*$H$13)))</f>
        <v>0</v>
      </c>
      <c r="AV880">
        <f>(AU880-1)*100</f>
        <v>0</v>
      </c>
      <c r="AW880">
        <f>MAX(0,($B$13+$C$13*EF880)/(1+$D$13*EF880)*DY880/(EA880+273)*$E$13)</f>
        <v>0</v>
      </c>
      <c r="AX880" t="s">
        <v>437</v>
      </c>
      <c r="AY880" t="s">
        <v>437</v>
      </c>
      <c r="AZ880">
        <v>0</v>
      </c>
      <c r="BA880">
        <v>0</v>
      </c>
      <c r="BB880">
        <f>1-AZ880/BA880</f>
        <v>0</v>
      </c>
      <c r="BC880">
        <v>0</v>
      </c>
      <c r="BD880" t="s">
        <v>437</v>
      </c>
      <c r="BE880" t="s">
        <v>437</v>
      </c>
      <c r="BF880">
        <v>0</v>
      </c>
      <c r="BG880">
        <v>0</v>
      </c>
      <c r="BH880">
        <f>1-BF880/BG880</f>
        <v>0</v>
      </c>
      <c r="BI880">
        <v>0.5</v>
      </c>
      <c r="BJ880">
        <f>DI880</f>
        <v>0</v>
      </c>
      <c r="BK880">
        <f>L880</f>
        <v>0</v>
      </c>
      <c r="BL880">
        <f>BH880*BI880*BJ880</f>
        <v>0</v>
      </c>
      <c r="BM880">
        <f>(BK880-BC880)/BJ880</f>
        <v>0</v>
      </c>
      <c r="BN880">
        <f>(BA880-BG880)/BG880</f>
        <v>0</v>
      </c>
      <c r="BO880">
        <f>AZ880/(BB880+AZ880/BG880)</f>
        <v>0</v>
      </c>
      <c r="BP880" t="s">
        <v>437</v>
      </c>
      <c r="BQ880">
        <v>0</v>
      </c>
      <c r="BR880">
        <f>IF(BQ880&lt;&gt;0, BQ880, BO880)</f>
        <v>0</v>
      </c>
      <c r="BS880">
        <f>1-BR880/BG880</f>
        <v>0</v>
      </c>
      <c r="BT880">
        <f>(BG880-BF880)/(BG880-BR880)</f>
        <v>0</v>
      </c>
      <c r="BU880">
        <f>(BA880-BG880)/(BA880-BR880)</f>
        <v>0</v>
      </c>
      <c r="BV880">
        <f>(BG880-BF880)/(BG880-AZ880)</f>
        <v>0</v>
      </c>
      <c r="BW880">
        <f>(BA880-BG880)/(BA880-AZ880)</f>
        <v>0</v>
      </c>
      <c r="BX880">
        <f>(BT880*BR880/BF880)</f>
        <v>0</v>
      </c>
      <c r="BY880">
        <f>(1-BX880)</f>
        <v>0</v>
      </c>
      <c r="DH880">
        <f>$B$11*EG880+$C$11*EH880+$F$11*ES880*(1-EV880)</f>
        <v>0</v>
      </c>
      <c r="DI880">
        <f>DH880*DJ880</f>
        <v>0</v>
      </c>
      <c r="DJ880">
        <f>($B$11*$D$9+$C$11*$D$9+$F$11*((FF880+EX880)/MAX(FF880+EX880+FG880, 0.1)*$I$9+FG880/MAX(FF880+EX880+FG880, 0.1)*$J$9))/($B$11+$C$11+$F$11)</f>
        <v>0</v>
      </c>
      <c r="DK880">
        <f>($B$11*$K$9+$C$11*$K$9+$F$11*((FF880+EX880)/MAX(FF880+EX880+FG880, 0.1)*$P$9+FG880/MAX(FF880+EX880+FG880, 0.1)*$Q$9))/($B$11+$C$11+$F$11)</f>
        <v>0</v>
      </c>
      <c r="DL880">
        <v>6</v>
      </c>
      <c r="DM880">
        <v>0.5</v>
      </c>
      <c r="DN880" t="s">
        <v>438</v>
      </c>
      <c r="DO880">
        <v>2</v>
      </c>
      <c r="DP880" t="b">
        <v>1</v>
      </c>
      <c r="DQ880">
        <v>1761422305.94615</v>
      </c>
      <c r="DR880">
        <v>1486.10307692308</v>
      </c>
      <c r="DS880">
        <v>1559.48307692308</v>
      </c>
      <c r="DT880">
        <v>44.3733153846154</v>
      </c>
      <c r="DU880">
        <v>25.8124153846154</v>
      </c>
      <c r="DV880">
        <v>1485.00692307692</v>
      </c>
      <c r="DW880">
        <v>44.4174230769231</v>
      </c>
      <c r="DX880">
        <v>499.995769230769</v>
      </c>
      <c r="DY880">
        <v>90.2059384615385</v>
      </c>
      <c r="DZ880">
        <v>0.0359487384615385</v>
      </c>
      <c r="EA880">
        <v>43.9391615384615</v>
      </c>
      <c r="EB880">
        <v>41.9920923076923</v>
      </c>
      <c r="EC880">
        <v>999.9</v>
      </c>
      <c r="ED880">
        <v>0</v>
      </c>
      <c r="EE880">
        <v>0</v>
      </c>
      <c r="EF880">
        <v>9998.07230769231</v>
      </c>
      <c r="EG880">
        <v>0</v>
      </c>
      <c r="EH880">
        <v>1260.40615384615</v>
      </c>
      <c r="EI880">
        <v>-73.3787</v>
      </c>
      <c r="EJ880">
        <v>1555.10769230769</v>
      </c>
      <c r="EK880">
        <v>1600.80307692308</v>
      </c>
      <c r="EL880">
        <v>18.5609</v>
      </c>
      <c r="EM880">
        <v>1559.48307692308</v>
      </c>
      <c r="EN880">
        <v>25.8124153846154</v>
      </c>
      <c r="EO880">
        <v>4.00273615384615</v>
      </c>
      <c r="EP880">
        <v>2.32843230769231</v>
      </c>
      <c r="EQ880">
        <v>28.9180230769231</v>
      </c>
      <c r="ER880">
        <v>19.8744538461538</v>
      </c>
      <c r="ES880">
        <v>1200.00846153846</v>
      </c>
      <c r="ET880">
        <v>0.966998307692308</v>
      </c>
      <c r="EU880">
        <v>0.0330017538461539</v>
      </c>
      <c r="EV880">
        <v>0</v>
      </c>
      <c r="EW880">
        <v>1188.37</v>
      </c>
      <c r="EX880">
        <v>5.00059</v>
      </c>
      <c r="EY880">
        <v>15172.2307692308</v>
      </c>
      <c r="EZ880">
        <v>10358.7923076923</v>
      </c>
      <c r="FA880">
        <v>58.5</v>
      </c>
      <c r="FB880">
        <v>60.0047692307692</v>
      </c>
      <c r="FC880">
        <v>58.6822307692308</v>
      </c>
      <c r="FD880">
        <v>59.625</v>
      </c>
      <c r="FE880">
        <v>59.6440769230769</v>
      </c>
      <c r="FF880">
        <v>1155.56846153846</v>
      </c>
      <c r="FG880">
        <v>39.44</v>
      </c>
      <c r="FH880">
        <v>0</v>
      </c>
      <c r="FI880">
        <v>1761422274.7</v>
      </c>
      <c r="FJ880">
        <v>0</v>
      </c>
      <c r="FK880">
        <v>1188.4948</v>
      </c>
      <c r="FL880">
        <v>4.20538462614292</v>
      </c>
      <c r="FM880">
        <v>42.4538461703586</v>
      </c>
      <c r="FN880">
        <v>15173.356</v>
      </c>
      <c r="FO880">
        <v>15</v>
      </c>
      <c r="FP880">
        <v>0</v>
      </c>
      <c r="FQ880" t="s">
        <v>439</v>
      </c>
      <c r="FR880">
        <v>0</v>
      </c>
      <c r="FS880">
        <v>0</v>
      </c>
      <c r="FT880">
        <v>0</v>
      </c>
      <c r="FU880">
        <v>0</v>
      </c>
      <c r="FV880">
        <v>0</v>
      </c>
      <c r="FW880">
        <v>0</v>
      </c>
      <c r="FX880">
        <v>0</v>
      </c>
      <c r="FY880">
        <v>0</v>
      </c>
      <c r="FZ880">
        <v>0</v>
      </c>
      <c r="GA880">
        <v>0</v>
      </c>
      <c r="GB880">
        <v>0</v>
      </c>
      <c r="GC880">
        <v>-72.9628761904762</v>
      </c>
      <c r="GD880">
        <v>-8.20369870129862</v>
      </c>
      <c r="GE880">
        <v>1.03044714423019</v>
      </c>
      <c r="GF880">
        <v>0</v>
      </c>
      <c r="GG880">
        <v>1188.23205882353</v>
      </c>
      <c r="GH880">
        <v>3.93323147921012</v>
      </c>
      <c r="GI880">
        <v>0.430272002969997</v>
      </c>
      <c r="GJ880">
        <v>-1</v>
      </c>
      <c r="GK880">
        <v>18.5774476190476</v>
      </c>
      <c r="GL880">
        <v>-0.361753246753221</v>
      </c>
      <c r="GM880">
        <v>0.0366723409338585</v>
      </c>
      <c r="GN880">
        <v>0</v>
      </c>
      <c r="GO880">
        <v>0</v>
      </c>
      <c r="GP880">
        <v>2</v>
      </c>
      <c r="GQ880" t="s">
        <v>473</v>
      </c>
      <c r="GR880">
        <v>3.12792</v>
      </c>
      <c r="GS880">
        <v>2.71404</v>
      </c>
      <c r="GT880">
        <v>0.205629</v>
      </c>
      <c r="GU880">
        <v>0.211108</v>
      </c>
      <c r="GV880">
        <v>0.151967</v>
      </c>
      <c r="GW880">
        <v>0.103732</v>
      </c>
      <c r="GX880">
        <v>28691.7</v>
      </c>
      <c r="GY880">
        <v>30176.2</v>
      </c>
      <c r="GZ880">
        <v>32813.1</v>
      </c>
      <c r="HA880">
        <v>34774</v>
      </c>
      <c r="HB880">
        <v>39791.2</v>
      </c>
      <c r="HC880">
        <v>44936.1</v>
      </c>
      <c r="HD880">
        <v>51517</v>
      </c>
      <c r="HE880">
        <v>55747</v>
      </c>
      <c r="HF880">
        <v>1.71463</v>
      </c>
      <c r="HG880">
        <v>1.56877</v>
      </c>
      <c r="HH880">
        <v>-0.114709</v>
      </c>
      <c r="HI880">
        <v>0</v>
      </c>
      <c r="HJ880">
        <v>43.7979</v>
      </c>
      <c r="HK880">
        <v>999.9</v>
      </c>
      <c r="HL880">
        <v>55.604</v>
      </c>
      <c r="HM880">
        <v>30.393</v>
      </c>
      <c r="HN880">
        <v>26.8575</v>
      </c>
      <c r="HO880">
        <v>60.5517</v>
      </c>
      <c r="HP880">
        <v>41.242</v>
      </c>
      <c r="HQ880">
        <v>1</v>
      </c>
      <c r="HR880">
        <v>2.00733</v>
      </c>
      <c r="HS880">
        <v>3.36233</v>
      </c>
      <c r="HT880">
        <v>20.0903</v>
      </c>
      <c r="HU880">
        <v>5.18719</v>
      </c>
      <c r="HV880">
        <v>12.0159</v>
      </c>
      <c r="HW880">
        <v>4.96945</v>
      </c>
      <c r="HX880">
        <v>3.29503</v>
      </c>
      <c r="HY880">
        <v>9999</v>
      </c>
      <c r="HZ880">
        <v>9999</v>
      </c>
      <c r="IA880">
        <v>999.9</v>
      </c>
      <c r="IB880">
        <v>9999</v>
      </c>
      <c r="IC880">
        <v>1.86324</v>
      </c>
      <c r="ID880">
        <v>1.86811</v>
      </c>
      <c r="IE880">
        <v>1.86784</v>
      </c>
      <c r="IF880">
        <v>1.86905</v>
      </c>
      <c r="IG880">
        <v>1.86982</v>
      </c>
      <c r="IH880">
        <v>1.86586</v>
      </c>
      <c r="II880">
        <v>1.86692</v>
      </c>
      <c r="IJ880">
        <v>1.86839</v>
      </c>
      <c r="IK880">
        <v>5</v>
      </c>
      <c r="IL880">
        <v>0</v>
      </c>
      <c r="IM880">
        <v>0</v>
      </c>
      <c r="IN880">
        <v>0</v>
      </c>
      <c r="IO880" t="s">
        <v>441</v>
      </c>
      <c r="IP880" t="s">
        <v>442</v>
      </c>
      <c r="IQ880" t="s">
        <v>443</v>
      </c>
      <c r="IR880" t="s">
        <v>443</v>
      </c>
      <c r="IS880" t="s">
        <v>443</v>
      </c>
      <c r="IT880" t="s">
        <v>443</v>
      </c>
      <c r="IU880">
        <v>0</v>
      </c>
      <c r="IV880">
        <v>100</v>
      </c>
      <c r="IW880">
        <v>100</v>
      </c>
      <c r="IX880">
        <v>1.09</v>
      </c>
      <c r="IY880">
        <v>-0.0442</v>
      </c>
      <c r="IZ880">
        <v>1.09748391826392</v>
      </c>
      <c r="JA880">
        <v>0</v>
      </c>
      <c r="JB880">
        <v>0</v>
      </c>
      <c r="JC880">
        <v>0</v>
      </c>
      <c r="JD880">
        <v>-0.0441141096964596</v>
      </c>
      <c r="JE880">
        <v>0</v>
      </c>
      <c r="JF880">
        <v>0</v>
      </c>
      <c r="JG880">
        <v>0</v>
      </c>
      <c r="JH880">
        <v>5</v>
      </c>
      <c r="JI880">
        <v>2273</v>
      </c>
      <c r="JJ880">
        <v>0</v>
      </c>
      <c r="JK880">
        <v>25</v>
      </c>
      <c r="JL880">
        <v>29357038.6</v>
      </c>
      <c r="JM880">
        <v>29357038.6</v>
      </c>
      <c r="JN880">
        <v>2.97363</v>
      </c>
      <c r="JO880">
        <v>2.60864</v>
      </c>
      <c r="JP880">
        <v>1.54785</v>
      </c>
      <c r="JQ880">
        <v>2.31445</v>
      </c>
      <c r="JR880">
        <v>1.64673</v>
      </c>
      <c r="JS880">
        <v>2.26074</v>
      </c>
      <c r="JT880">
        <v>34.3269</v>
      </c>
      <c r="JU880">
        <v>24.1751</v>
      </c>
      <c r="JV880">
        <v>18</v>
      </c>
      <c r="JW880">
        <v>496.005</v>
      </c>
      <c r="JX880">
        <v>391.522</v>
      </c>
      <c r="JY880">
        <v>39.1696</v>
      </c>
      <c r="JZ880">
        <v>50.2662</v>
      </c>
      <c r="KA880">
        <v>29.9982</v>
      </c>
      <c r="KB880">
        <v>49.7186</v>
      </c>
      <c r="KC880">
        <v>49.5552</v>
      </c>
      <c r="KD880">
        <v>59.5145</v>
      </c>
      <c r="KE880">
        <v>0</v>
      </c>
      <c r="KF880">
        <v>100</v>
      </c>
      <c r="KG880">
        <v>39.2066</v>
      </c>
      <c r="KH880">
        <v>1612.16</v>
      </c>
      <c r="KI880">
        <v>26.2864</v>
      </c>
      <c r="KJ880">
        <v>93.4137</v>
      </c>
      <c r="KK880">
        <v>90.2161</v>
      </c>
    </row>
    <row r="881" spans="1:297">
      <c r="A881">
        <v>865</v>
      </c>
      <c r="B881">
        <v>1761424459</v>
      </c>
      <c r="C881">
        <v>16278</v>
      </c>
      <c r="D881" t="s">
        <v>2180</v>
      </c>
      <c r="E881" t="s">
        <v>2181</v>
      </c>
      <c r="F881">
        <v>5</v>
      </c>
      <c r="G881" t="s">
        <v>2182</v>
      </c>
      <c r="H881" t="s">
        <v>436</v>
      </c>
      <c r="I881">
        <v>1761424450.5</v>
      </c>
      <c r="J881">
        <f>(K881)/1000</f>
        <v>0</v>
      </c>
      <c r="K881">
        <f>IF(DP881, AN881, AH881)</f>
        <v>0</v>
      </c>
      <c r="L881">
        <f>IF(DP881, AI881, AG881)</f>
        <v>0</v>
      </c>
      <c r="M881">
        <f>DR881 - IF(AU881&gt;1, L881*DL881*100.0/(AW881), 0)</f>
        <v>0</v>
      </c>
      <c r="N881">
        <f>((T881-J881/2)*M881-L881)/(T881+J881/2)</f>
        <v>0</v>
      </c>
      <c r="O881">
        <f>N881*(DY881+DZ881)/1000.0</f>
        <v>0</v>
      </c>
      <c r="P881">
        <f>(DR881 - IF(AU881&gt;1, L881*DL881*100.0/(AW881), 0))*(DY881+DZ881)/1000.0</f>
        <v>0</v>
      </c>
      <c r="Q881">
        <f>2.0/((1/S881-1/R881)+SIGN(S881)*SQRT((1/S881-1/R881)*(1/S881-1/R881) + 4*DM881/((DM881+1)*(DM881+1))*(2*1/S881*1/R881-1/R881*1/R881)))</f>
        <v>0</v>
      </c>
      <c r="R881">
        <f>IF(LEFT(DN881,1)&lt;&gt;"0",IF(LEFT(DN881,1)="1",3.0,DO881),$D$5+$E$5*(EF881*DY881/($K$5*1000))+$F$5*(EF881*DY881/($K$5*1000))*MAX(MIN(DL881,$J$5),$I$5)*MAX(MIN(DL881,$J$5),$I$5)+$G$5*MAX(MIN(DL881,$J$5),$I$5)*(EF881*DY881/($K$5*1000))+$H$5*(EF881*DY881/($K$5*1000))*(EF881*DY881/($K$5*1000)))</f>
        <v>0</v>
      </c>
      <c r="S881">
        <f>J881*(1000-(1000*0.61365*exp(17.502*W881/(240.97+W881))/(DY881+DZ881)+DT881)/2)/(1000*0.61365*exp(17.502*W881/(240.97+W881))/(DY881+DZ881)-DT881)</f>
        <v>0</v>
      </c>
      <c r="T881">
        <f>1/((DM881+1)/(Q881/1.6)+1/(R881/1.37)) + DM881/((DM881+1)/(Q881/1.6) + DM881/(R881/1.37))</f>
        <v>0</v>
      </c>
      <c r="U881">
        <f>(DH881*DK881)</f>
        <v>0</v>
      </c>
      <c r="V881">
        <f>(EA881+(U881+2*0.95*5.67E-8*(((EA881+$B$7)+273)^4-(EA881+273)^4)-44100*J881)/(1.84*29.3*R881+8*0.95*5.67E-8*(EA881+273)^3))</f>
        <v>0</v>
      </c>
      <c r="W881">
        <f>($C$7*EB881+$D$7*EC881+$E$7*V881)</f>
        <v>0</v>
      </c>
      <c r="X881">
        <f>0.61365*exp(17.502*W881/(240.97+W881))</f>
        <v>0</v>
      </c>
      <c r="Y881">
        <f>(Z881/AA881*100)</f>
        <v>0</v>
      </c>
      <c r="Z881">
        <f>DT881*(DY881+DZ881)/1000</f>
        <v>0</v>
      </c>
      <c r="AA881">
        <f>0.61365*exp(17.502*EA881/(240.97+EA881))</f>
        <v>0</v>
      </c>
      <c r="AB881">
        <f>(X881-DT881*(DY881+DZ881)/1000)</f>
        <v>0</v>
      </c>
      <c r="AC881">
        <f>(-J881*44100)</f>
        <v>0</v>
      </c>
      <c r="AD881">
        <f>2*29.3*R881*0.92*(EA881-W881)</f>
        <v>0</v>
      </c>
      <c r="AE881">
        <f>2*0.95*5.67E-8*(((EA881+$B$7)+273)^4-(W881+273)^4)</f>
        <v>0</v>
      </c>
      <c r="AF881">
        <f>U881+AE881+AC881+AD881</f>
        <v>0</v>
      </c>
      <c r="AG881">
        <f>DX881*AU881*(DS881-DR881*(1000-AU881*DU881)/(1000-AU881*DT881))/(100*DL881)</f>
        <v>0</v>
      </c>
      <c r="AH881">
        <f>1000*DX881*AU881*(DT881-DU881)/(100*DL881*(1000-AU881*DT881))</f>
        <v>0</v>
      </c>
      <c r="AI881">
        <f>(AJ881 - AK881 - DY881*1E3/(8.314*(EA881+273.15)) * AM881/DX881 * AL881) * DX881/(100*DL881) * (1000 - DU881)/1000</f>
        <v>0</v>
      </c>
      <c r="AJ881">
        <v>430.659231900196</v>
      </c>
      <c r="AK881">
        <v>425.924236363636</v>
      </c>
      <c r="AL881">
        <v>0.000397995890563502</v>
      </c>
      <c r="AM881">
        <v>65.2934851003641</v>
      </c>
      <c r="AN881">
        <f>(AP881 - AO881 + DY881*1E3/(8.314*(EA881+273.15)) * AR881/DX881 * AQ881) * DX881/(100*DL881) * 1000/(1000 - AP881)</f>
        <v>0</v>
      </c>
      <c r="AO881">
        <v>24.7680641766264</v>
      </c>
      <c r="AP881">
        <v>55.7095060606061</v>
      </c>
      <c r="AQ881">
        <v>0.00381823332051886</v>
      </c>
      <c r="AR881">
        <v>110.481421267312</v>
      </c>
      <c r="AS881">
        <v>1</v>
      </c>
      <c r="AT881">
        <v>0</v>
      </c>
      <c r="AU881">
        <f>IF(AS881*$H$13&gt;=AW881,1.0,(AW881/(AW881-AS881*$H$13)))</f>
        <v>0</v>
      </c>
      <c r="AV881">
        <f>(AU881-1)*100</f>
        <v>0</v>
      </c>
      <c r="AW881">
        <f>MAX(0,($B$13+$C$13*EF881)/(1+$D$13*EF881)*DY881/(EA881+273)*$E$13)</f>
        <v>0</v>
      </c>
      <c r="AX881" t="s">
        <v>437</v>
      </c>
      <c r="AY881" t="s">
        <v>437</v>
      </c>
      <c r="AZ881">
        <v>0</v>
      </c>
      <c r="BA881">
        <v>0</v>
      </c>
      <c r="BB881">
        <f>1-AZ881/BA881</f>
        <v>0</v>
      </c>
      <c r="BC881">
        <v>0</v>
      </c>
      <c r="BD881" t="s">
        <v>437</v>
      </c>
      <c r="BE881" t="s">
        <v>437</v>
      </c>
      <c r="BF881">
        <v>0</v>
      </c>
      <c r="BG881">
        <v>0</v>
      </c>
      <c r="BH881">
        <f>1-BF881/BG881</f>
        <v>0</v>
      </c>
      <c r="BI881">
        <v>0.5</v>
      </c>
      <c r="BJ881">
        <f>DI881</f>
        <v>0</v>
      </c>
      <c r="BK881">
        <f>L881</f>
        <v>0</v>
      </c>
      <c r="BL881">
        <f>BH881*BI881*BJ881</f>
        <v>0</v>
      </c>
      <c r="BM881">
        <f>(BK881-BC881)/BJ881</f>
        <v>0</v>
      </c>
      <c r="BN881">
        <f>(BA881-BG881)/BG881</f>
        <v>0</v>
      </c>
      <c r="BO881">
        <f>AZ881/(BB881+AZ881/BG881)</f>
        <v>0</v>
      </c>
      <c r="BP881" t="s">
        <v>437</v>
      </c>
      <c r="BQ881">
        <v>0</v>
      </c>
      <c r="BR881">
        <f>IF(BQ881&lt;&gt;0, BQ881, BO881)</f>
        <v>0</v>
      </c>
      <c r="BS881">
        <f>1-BR881/BG881</f>
        <v>0</v>
      </c>
      <c r="BT881">
        <f>(BG881-BF881)/(BG881-BR881)</f>
        <v>0</v>
      </c>
      <c r="BU881">
        <f>(BA881-BG881)/(BA881-BR881)</f>
        <v>0</v>
      </c>
      <c r="BV881">
        <f>(BG881-BF881)/(BG881-AZ881)</f>
        <v>0</v>
      </c>
      <c r="BW881">
        <f>(BA881-BG881)/(BA881-AZ881)</f>
        <v>0</v>
      </c>
      <c r="BX881">
        <f>(BT881*BR881/BF881)</f>
        <v>0</v>
      </c>
      <c r="BY881">
        <f>(1-BX881)</f>
        <v>0</v>
      </c>
      <c r="DH881">
        <f>$B$11*EG881+$C$11*EH881+$F$11*ES881*(1-EV881)</f>
        <v>0</v>
      </c>
      <c r="DI881">
        <f>DH881*DJ881</f>
        <v>0</v>
      </c>
      <c r="DJ881">
        <f>($B$11*$D$9+$C$11*$D$9+$F$11*((FF881+EX881)/MAX(FF881+EX881+FG881, 0.1)*$I$9+FG881/MAX(FF881+EX881+FG881, 0.1)*$J$9))/($B$11+$C$11+$F$11)</f>
        <v>0</v>
      </c>
      <c r="DK881">
        <f>($B$11*$K$9+$C$11*$K$9+$F$11*((FF881+EX881)/MAX(FF881+EX881+FG881, 0.1)*$P$9+FG881/MAX(FF881+EX881+FG881, 0.1)*$Q$9))/($B$11+$C$11+$F$11)</f>
        <v>0</v>
      </c>
      <c r="DL881">
        <v>6</v>
      </c>
      <c r="DM881">
        <v>0.5</v>
      </c>
      <c r="DN881" t="s">
        <v>438</v>
      </c>
      <c r="DO881">
        <v>2</v>
      </c>
      <c r="DP881" t="b">
        <v>1</v>
      </c>
      <c r="DQ881">
        <v>1761424450.5</v>
      </c>
      <c r="DR881">
        <v>402.2235</v>
      </c>
      <c r="DS881">
        <v>420.0015625</v>
      </c>
      <c r="DT881">
        <v>55.67304375</v>
      </c>
      <c r="DU881">
        <v>24.7675375</v>
      </c>
      <c r="DV881">
        <v>401.1258125</v>
      </c>
      <c r="DW881">
        <v>55.71715625</v>
      </c>
      <c r="DX881">
        <v>500.0075625</v>
      </c>
      <c r="DY881">
        <v>90.1789875</v>
      </c>
      <c r="DZ881">
        <v>0.03868936875</v>
      </c>
      <c r="EA881">
        <v>52.768325</v>
      </c>
      <c r="EB881">
        <v>47.96483125</v>
      </c>
      <c r="EC881">
        <v>999.9</v>
      </c>
      <c r="ED881">
        <v>0</v>
      </c>
      <c r="EE881">
        <v>0</v>
      </c>
      <c r="EF881">
        <v>9997.229375</v>
      </c>
      <c r="EG881">
        <v>0</v>
      </c>
      <c r="EH881">
        <v>1181.479375</v>
      </c>
      <c r="EI881">
        <v>-17.7780875</v>
      </c>
      <c r="EJ881">
        <v>425.9365625</v>
      </c>
      <c r="EK881">
        <v>430.6680625</v>
      </c>
      <c r="EL881">
        <v>30.90551875</v>
      </c>
      <c r="EM881">
        <v>420.0015625</v>
      </c>
      <c r="EN881">
        <v>24.7675375</v>
      </c>
      <c r="EO881">
        <v>5.02053875</v>
      </c>
      <c r="EP881">
        <v>2.233510625</v>
      </c>
      <c r="EQ881">
        <v>32.8884875</v>
      </c>
      <c r="ER881">
        <v>19.20471875</v>
      </c>
      <c r="ES881">
        <v>1199.996875</v>
      </c>
      <c r="ET881">
        <v>0.966997</v>
      </c>
      <c r="EU881">
        <v>0.03300300625</v>
      </c>
      <c r="EV881">
        <v>0</v>
      </c>
      <c r="EW881">
        <v>813.800625</v>
      </c>
      <c r="EX881">
        <v>5.00059</v>
      </c>
      <c r="EY881">
        <v>10733.925</v>
      </c>
      <c r="EZ881">
        <v>10358.6875</v>
      </c>
      <c r="FA881">
        <v>62.183125</v>
      </c>
      <c r="FB881">
        <v>63.375</v>
      </c>
      <c r="FC881">
        <v>62.0659375</v>
      </c>
      <c r="FD881">
        <v>63.277125</v>
      </c>
      <c r="FE881">
        <v>63.683125</v>
      </c>
      <c r="FF881">
        <v>1155.556875</v>
      </c>
      <c r="FG881">
        <v>39.44</v>
      </c>
      <c r="FH881">
        <v>0</v>
      </c>
      <c r="FI881">
        <v>1761424419.7</v>
      </c>
      <c r="FJ881">
        <v>0</v>
      </c>
      <c r="FK881">
        <v>813.820346153846</v>
      </c>
      <c r="FL881">
        <v>0.704786315219243</v>
      </c>
      <c r="FM881">
        <v>31.1555555731716</v>
      </c>
      <c r="FN881">
        <v>10734.45</v>
      </c>
      <c r="FO881">
        <v>15</v>
      </c>
      <c r="FP881">
        <v>0</v>
      </c>
      <c r="FQ881" t="s">
        <v>439</v>
      </c>
      <c r="FR881">
        <v>0</v>
      </c>
      <c r="FS881">
        <v>0</v>
      </c>
      <c r="FT881">
        <v>0</v>
      </c>
      <c r="FU881">
        <v>0</v>
      </c>
      <c r="FV881">
        <v>0</v>
      </c>
      <c r="FW881">
        <v>0</v>
      </c>
      <c r="FX881">
        <v>0</v>
      </c>
      <c r="FY881">
        <v>0</v>
      </c>
      <c r="FZ881">
        <v>0</v>
      </c>
      <c r="GA881">
        <v>0</v>
      </c>
      <c r="GB881">
        <v>0</v>
      </c>
      <c r="GC881">
        <v>-17.76033</v>
      </c>
      <c r="GD881">
        <v>-0.448971428571395</v>
      </c>
      <c r="GE881">
        <v>0.0459714052428242</v>
      </c>
      <c r="GF881">
        <v>1</v>
      </c>
      <c r="GG881">
        <v>813.701294117647</v>
      </c>
      <c r="GH881">
        <v>2.03382734606238</v>
      </c>
      <c r="GI881">
        <v>0.288266576933863</v>
      </c>
      <c r="GJ881">
        <v>-1</v>
      </c>
      <c r="GK881">
        <v>30.898</v>
      </c>
      <c r="GL881">
        <v>0.249049624060259</v>
      </c>
      <c r="GM881">
        <v>0.0243511601366341</v>
      </c>
      <c r="GN881">
        <v>0</v>
      </c>
      <c r="GO881">
        <v>1</v>
      </c>
      <c r="GP881">
        <v>2</v>
      </c>
      <c r="GQ881" t="s">
        <v>446</v>
      </c>
      <c r="GR881">
        <v>3.12666</v>
      </c>
      <c r="GS881">
        <v>2.7162</v>
      </c>
      <c r="GT881">
        <v>0.0814072</v>
      </c>
      <c r="GU881">
        <v>0.0843492</v>
      </c>
      <c r="GV881">
        <v>0.175587</v>
      </c>
      <c r="GW881">
        <v>0.0999095</v>
      </c>
      <c r="GX881">
        <v>32922.7</v>
      </c>
      <c r="GY881">
        <v>34689.3</v>
      </c>
      <c r="GZ881">
        <v>32558.6</v>
      </c>
      <c r="HA881">
        <v>34435.2</v>
      </c>
      <c r="HB881">
        <v>38567.9</v>
      </c>
      <c r="HC881">
        <v>44703.6</v>
      </c>
      <c r="HD881">
        <v>51180.7</v>
      </c>
      <c r="HE881">
        <v>55242.2</v>
      </c>
      <c r="HF881">
        <v>1.6818</v>
      </c>
      <c r="HG881">
        <v>1.52825</v>
      </c>
      <c r="HH881">
        <v>-0.16515</v>
      </c>
      <c r="HI881">
        <v>0</v>
      </c>
      <c r="HJ881">
        <v>50.5564</v>
      </c>
      <c r="HK881">
        <v>999.9</v>
      </c>
      <c r="HL881">
        <v>54.658</v>
      </c>
      <c r="HM881">
        <v>30.182</v>
      </c>
      <c r="HN881">
        <v>26.0946</v>
      </c>
      <c r="HO881">
        <v>60.1921</v>
      </c>
      <c r="HP881">
        <v>40.9896</v>
      </c>
      <c r="HQ881">
        <v>1</v>
      </c>
      <c r="HR881">
        <v>2.38105</v>
      </c>
      <c r="HS881">
        <v>-0.654001</v>
      </c>
      <c r="HT881">
        <v>20.1131</v>
      </c>
      <c r="HU881">
        <v>5.18479</v>
      </c>
      <c r="HV881">
        <v>12.0159</v>
      </c>
      <c r="HW881">
        <v>4.9675</v>
      </c>
      <c r="HX881">
        <v>3.29563</v>
      </c>
      <c r="HY881">
        <v>9999</v>
      </c>
      <c r="HZ881">
        <v>9999</v>
      </c>
      <c r="IA881">
        <v>999.9</v>
      </c>
      <c r="IB881">
        <v>9999</v>
      </c>
      <c r="IC881">
        <v>1.86324</v>
      </c>
      <c r="ID881">
        <v>1.8681</v>
      </c>
      <c r="IE881">
        <v>1.86783</v>
      </c>
      <c r="IF881">
        <v>1.86905</v>
      </c>
      <c r="IG881">
        <v>1.86981</v>
      </c>
      <c r="IH881">
        <v>1.86588</v>
      </c>
      <c r="II881">
        <v>1.86695</v>
      </c>
      <c r="IJ881">
        <v>1.86841</v>
      </c>
      <c r="IK881">
        <v>5</v>
      </c>
      <c r="IL881">
        <v>0</v>
      </c>
      <c r="IM881">
        <v>0</v>
      </c>
      <c r="IN881">
        <v>0</v>
      </c>
      <c r="IO881" t="s">
        <v>441</v>
      </c>
      <c r="IP881" t="s">
        <v>442</v>
      </c>
      <c r="IQ881" t="s">
        <v>443</v>
      </c>
      <c r="IR881" t="s">
        <v>443</v>
      </c>
      <c r="IS881" t="s">
        <v>443</v>
      </c>
      <c r="IT881" t="s">
        <v>443</v>
      </c>
      <c r="IU881">
        <v>0</v>
      </c>
      <c r="IV881">
        <v>100</v>
      </c>
      <c r="IW881">
        <v>100</v>
      </c>
      <c r="IX881">
        <v>1.097</v>
      </c>
      <c r="IY881">
        <v>-0.0441</v>
      </c>
      <c r="IZ881">
        <v>1.09748391826392</v>
      </c>
      <c r="JA881">
        <v>0</v>
      </c>
      <c r="JB881">
        <v>0</v>
      </c>
      <c r="JC881">
        <v>0</v>
      </c>
      <c r="JD881">
        <v>-0.0441141096964596</v>
      </c>
      <c r="JE881">
        <v>0</v>
      </c>
      <c r="JF881">
        <v>0</v>
      </c>
      <c r="JG881">
        <v>0</v>
      </c>
      <c r="JH881">
        <v>5</v>
      </c>
      <c r="JI881">
        <v>2273</v>
      </c>
      <c r="JJ881">
        <v>1</v>
      </c>
      <c r="JK881">
        <v>24</v>
      </c>
      <c r="JL881">
        <v>29357074.3</v>
      </c>
      <c r="JM881">
        <v>29357074.3</v>
      </c>
      <c r="JN881">
        <v>1.0144</v>
      </c>
      <c r="JO881">
        <v>2.62939</v>
      </c>
      <c r="JP881">
        <v>1.54785</v>
      </c>
      <c r="JQ881">
        <v>2.31445</v>
      </c>
      <c r="JR881">
        <v>1.64673</v>
      </c>
      <c r="JS881">
        <v>2.2937</v>
      </c>
      <c r="JT881">
        <v>34.0092</v>
      </c>
      <c r="JU881">
        <v>24.1838</v>
      </c>
      <c r="JV881">
        <v>18</v>
      </c>
      <c r="JW881">
        <v>493.411</v>
      </c>
      <c r="JX881">
        <v>382.84</v>
      </c>
      <c r="JY881">
        <v>53.3151</v>
      </c>
      <c r="JZ881">
        <v>54.1626</v>
      </c>
      <c r="KA881">
        <v>30.0009</v>
      </c>
      <c r="KB881">
        <v>53.3537</v>
      </c>
      <c r="KC881">
        <v>53.1488</v>
      </c>
      <c r="KD881">
        <v>20.3353</v>
      </c>
      <c r="KE881">
        <v>0</v>
      </c>
      <c r="KF881">
        <v>100</v>
      </c>
      <c r="KG881">
        <v>53.3174</v>
      </c>
      <c r="KH881">
        <v>413.173</v>
      </c>
      <c r="KI881">
        <v>26.2864</v>
      </c>
      <c r="KJ881">
        <v>92.7593</v>
      </c>
      <c r="KK881">
        <v>89.3753</v>
      </c>
    </row>
    <row r="882" spans="1:297">
      <c r="A882">
        <v>866</v>
      </c>
      <c r="B882">
        <v>1761424463</v>
      </c>
      <c r="C882">
        <v>16282</v>
      </c>
      <c r="D882" t="s">
        <v>2183</v>
      </c>
      <c r="E882" t="s">
        <v>2184</v>
      </c>
      <c r="F882">
        <v>5</v>
      </c>
      <c r="G882" t="s">
        <v>2182</v>
      </c>
      <c r="H882" t="s">
        <v>436</v>
      </c>
      <c r="I882">
        <v>1761424454.71429</v>
      </c>
      <c r="J882">
        <f>(K882)/1000</f>
        <v>0</v>
      </c>
      <c r="K882">
        <f>IF(DP882, AN882, AH882)</f>
        <v>0</v>
      </c>
      <c r="L882">
        <f>IF(DP882, AI882, AG882)</f>
        <v>0</v>
      </c>
      <c r="M882">
        <f>DR882 - IF(AU882&gt;1, L882*DL882*100.0/(AW882), 0)</f>
        <v>0</v>
      </c>
      <c r="N882">
        <f>((T882-J882/2)*M882-L882)/(T882+J882/2)</f>
        <v>0</v>
      </c>
      <c r="O882">
        <f>N882*(DY882+DZ882)/1000.0</f>
        <v>0</v>
      </c>
      <c r="P882">
        <f>(DR882 - IF(AU882&gt;1, L882*DL882*100.0/(AW882), 0))*(DY882+DZ882)/1000.0</f>
        <v>0</v>
      </c>
      <c r="Q882">
        <f>2.0/((1/S882-1/R882)+SIGN(S882)*SQRT((1/S882-1/R882)*(1/S882-1/R882) + 4*DM882/((DM882+1)*(DM882+1))*(2*1/S882*1/R882-1/R882*1/R882)))</f>
        <v>0</v>
      </c>
      <c r="R882">
        <f>IF(LEFT(DN882,1)&lt;&gt;"0",IF(LEFT(DN882,1)="1",3.0,DO882),$D$5+$E$5*(EF882*DY882/($K$5*1000))+$F$5*(EF882*DY882/($K$5*1000))*MAX(MIN(DL882,$J$5),$I$5)*MAX(MIN(DL882,$J$5),$I$5)+$G$5*MAX(MIN(DL882,$J$5),$I$5)*(EF882*DY882/($K$5*1000))+$H$5*(EF882*DY882/($K$5*1000))*(EF882*DY882/($K$5*1000)))</f>
        <v>0</v>
      </c>
      <c r="S882">
        <f>J882*(1000-(1000*0.61365*exp(17.502*W882/(240.97+W882))/(DY882+DZ882)+DT882)/2)/(1000*0.61365*exp(17.502*W882/(240.97+W882))/(DY882+DZ882)-DT882)</f>
        <v>0</v>
      </c>
      <c r="T882">
        <f>1/((DM882+1)/(Q882/1.6)+1/(R882/1.37)) + DM882/((DM882+1)/(Q882/1.6) + DM882/(R882/1.37))</f>
        <v>0</v>
      </c>
      <c r="U882">
        <f>(DH882*DK882)</f>
        <v>0</v>
      </c>
      <c r="V882">
        <f>(EA882+(U882+2*0.95*5.67E-8*(((EA882+$B$7)+273)^4-(EA882+273)^4)-44100*J882)/(1.84*29.3*R882+8*0.95*5.67E-8*(EA882+273)^3))</f>
        <v>0</v>
      </c>
      <c r="W882">
        <f>($C$7*EB882+$D$7*EC882+$E$7*V882)</f>
        <v>0</v>
      </c>
      <c r="X882">
        <f>0.61365*exp(17.502*W882/(240.97+W882))</f>
        <v>0</v>
      </c>
      <c r="Y882">
        <f>(Z882/AA882*100)</f>
        <v>0</v>
      </c>
      <c r="Z882">
        <f>DT882*(DY882+DZ882)/1000</f>
        <v>0</v>
      </c>
      <c r="AA882">
        <f>0.61365*exp(17.502*EA882/(240.97+EA882))</f>
        <v>0</v>
      </c>
      <c r="AB882">
        <f>(X882-DT882*(DY882+DZ882)/1000)</f>
        <v>0</v>
      </c>
      <c r="AC882">
        <f>(-J882*44100)</f>
        <v>0</v>
      </c>
      <c r="AD882">
        <f>2*29.3*R882*0.92*(EA882-W882)</f>
        <v>0</v>
      </c>
      <c r="AE882">
        <f>2*0.95*5.67E-8*(((EA882+$B$7)+273)^4-(W882+273)^4)</f>
        <v>0</v>
      </c>
      <c r="AF882">
        <f>U882+AE882+AC882+AD882</f>
        <v>0</v>
      </c>
      <c r="AG882">
        <f>DX882*AU882*(DS882-DR882*(1000-AU882*DU882)/(1000-AU882*DT882))/(100*DL882)</f>
        <v>0</v>
      </c>
      <c r="AH882">
        <f>1000*DX882*AU882*(DT882-DU882)/(100*DL882*(1000-AU882*DT882))</f>
        <v>0</v>
      </c>
      <c r="AI882">
        <f>(AJ882 - AK882 - DY882*1E3/(8.314*(EA882+273.15)) * AM882/DX882 * AL882) * DX882/(100*DL882) * (1000 - DU882)/1000</f>
        <v>0</v>
      </c>
      <c r="AJ882">
        <v>430.648476574091</v>
      </c>
      <c r="AK882">
        <v>425.931224242424</v>
      </c>
      <c r="AL882">
        <v>9.83439325769034e-05</v>
      </c>
      <c r="AM882">
        <v>65.2934851003641</v>
      </c>
      <c r="AN882">
        <f>(AP882 - AO882 + DY882*1E3/(8.314*(EA882+273.15)) * AR882/DX882 * AQ882) * DX882/(100*DL882) * 1000/(1000 - AP882)</f>
        <v>0</v>
      </c>
      <c r="AO882">
        <v>24.7676959059606</v>
      </c>
      <c r="AP882">
        <v>55.7424084848485</v>
      </c>
      <c r="AQ882">
        <v>0.0084058561979285</v>
      </c>
      <c r="AR882">
        <v>110.481421267312</v>
      </c>
      <c r="AS882">
        <v>1</v>
      </c>
      <c r="AT882">
        <v>0</v>
      </c>
      <c r="AU882">
        <f>IF(AS882*$H$13&gt;=AW882,1.0,(AW882/(AW882-AS882*$H$13)))</f>
        <v>0</v>
      </c>
      <c r="AV882">
        <f>(AU882-1)*100</f>
        <v>0</v>
      </c>
      <c r="AW882">
        <f>MAX(0,($B$13+$C$13*EF882)/(1+$D$13*EF882)*DY882/(EA882+273)*$E$13)</f>
        <v>0</v>
      </c>
      <c r="AX882" t="s">
        <v>437</v>
      </c>
      <c r="AY882" t="s">
        <v>437</v>
      </c>
      <c r="AZ882">
        <v>0</v>
      </c>
      <c r="BA882">
        <v>0</v>
      </c>
      <c r="BB882">
        <f>1-AZ882/BA882</f>
        <v>0</v>
      </c>
      <c r="BC882">
        <v>0</v>
      </c>
      <c r="BD882" t="s">
        <v>437</v>
      </c>
      <c r="BE882" t="s">
        <v>437</v>
      </c>
      <c r="BF882">
        <v>0</v>
      </c>
      <c r="BG882">
        <v>0</v>
      </c>
      <c r="BH882">
        <f>1-BF882/BG882</f>
        <v>0</v>
      </c>
      <c r="BI882">
        <v>0.5</v>
      </c>
      <c r="BJ882">
        <f>DI882</f>
        <v>0</v>
      </c>
      <c r="BK882">
        <f>L882</f>
        <v>0</v>
      </c>
      <c r="BL882">
        <f>BH882*BI882*BJ882</f>
        <v>0</v>
      </c>
      <c r="BM882">
        <f>(BK882-BC882)/BJ882</f>
        <v>0</v>
      </c>
      <c r="BN882">
        <f>(BA882-BG882)/BG882</f>
        <v>0</v>
      </c>
      <c r="BO882">
        <f>AZ882/(BB882+AZ882/BG882)</f>
        <v>0</v>
      </c>
      <c r="BP882" t="s">
        <v>437</v>
      </c>
      <c r="BQ882">
        <v>0</v>
      </c>
      <c r="BR882">
        <f>IF(BQ882&lt;&gt;0, BQ882, BO882)</f>
        <v>0</v>
      </c>
      <c r="BS882">
        <f>1-BR882/BG882</f>
        <v>0</v>
      </c>
      <c r="BT882">
        <f>(BG882-BF882)/(BG882-BR882)</f>
        <v>0</v>
      </c>
      <c r="BU882">
        <f>(BA882-BG882)/(BA882-BR882)</f>
        <v>0</v>
      </c>
      <c r="BV882">
        <f>(BG882-BF882)/(BG882-AZ882)</f>
        <v>0</v>
      </c>
      <c r="BW882">
        <f>(BA882-BG882)/(BA882-AZ882)</f>
        <v>0</v>
      </c>
      <c r="BX882">
        <f>(BT882*BR882/BF882)</f>
        <v>0</v>
      </c>
      <c r="BY882">
        <f>(1-BX882)</f>
        <v>0</v>
      </c>
      <c r="DH882">
        <f>$B$11*EG882+$C$11*EH882+$F$11*ES882*(1-EV882)</f>
        <v>0</v>
      </c>
      <c r="DI882">
        <f>DH882*DJ882</f>
        <v>0</v>
      </c>
      <c r="DJ882">
        <f>($B$11*$D$9+$C$11*$D$9+$F$11*((FF882+EX882)/MAX(FF882+EX882+FG882, 0.1)*$I$9+FG882/MAX(FF882+EX882+FG882, 0.1)*$J$9))/($B$11+$C$11+$F$11)</f>
        <v>0</v>
      </c>
      <c r="DK882">
        <f>($B$11*$K$9+$C$11*$K$9+$F$11*((FF882+EX882)/MAX(FF882+EX882+FG882, 0.1)*$P$9+FG882/MAX(FF882+EX882+FG882, 0.1)*$Q$9))/($B$11+$C$11+$F$11)</f>
        <v>0</v>
      </c>
      <c r="DL882">
        <v>6</v>
      </c>
      <c r="DM882">
        <v>0.5</v>
      </c>
      <c r="DN882" t="s">
        <v>438</v>
      </c>
      <c r="DO882">
        <v>2</v>
      </c>
      <c r="DP882" t="b">
        <v>1</v>
      </c>
      <c r="DQ882">
        <v>1761424454.71429</v>
      </c>
      <c r="DR882">
        <v>402.199857142857</v>
      </c>
      <c r="DS882">
        <v>419.965428571429</v>
      </c>
      <c r="DT882">
        <v>55.69495</v>
      </c>
      <c r="DU882">
        <v>24.7674571428571</v>
      </c>
      <c r="DV882">
        <v>401.102214285714</v>
      </c>
      <c r="DW882">
        <v>55.73905</v>
      </c>
      <c r="DX882">
        <v>499.992</v>
      </c>
      <c r="DY882">
        <v>90.1790928571429</v>
      </c>
      <c r="DZ882">
        <v>0.03864945</v>
      </c>
      <c r="EA882">
        <v>52.7770571428571</v>
      </c>
      <c r="EB882">
        <v>47.9645642857143</v>
      </c>
      <c r="EC882">
        <v>999.9</v>
      </c>
      <c r="ED882">
        <v>0</v>
      </c>
      <c r="EE882">
        <v>0</v>
      </c>
      <c r="EF882">
        <v>9995.17928571429</v>
      </c>
      <c r="EG882">
        <v>0</v>
      </c>
      <c r="EH882">
        <v>1181.80642857143</v>
      </c>
      <c r="EI882">
        <v>-17.7655642857143</v>
      </c>
      <c r="EJ882">
        <v>425.921428571429</v>
      </c>
      <c r="EK882">
        <v>430.631</v>
      </c>
      <c r="EL882">
        <v>30.9275</v>
      </c>
      <c r="EM882">
        <v>419.965428571429</v>
      </c>
      <c r="EN882">
        <v>24.7674571428571</v>
      </c>
      <c r="EO882">
        <v>5.02252</v>
      </c>
      <c r="EP882">
        <v>2.23350857142857</v>
      </c>
      <c r="EQ882">
        <v>32.8955</v>
      </c>
      <c r="ER882">
        <v>19.2046857142857</v>
      </c>
      <c r="ES882">
        <v>1199.97142857143</v>
      </c>
      <c r="ET882">
        <v>0.9669965</v>
      </c>
      <c r="EU882">
        <v>0.0330035214285714</v>
      </c>
      <c r="EV882">
        <v>0</v>
      </c>
      <c r="EW882">
        <v>813.861642857143</v>
      </c>
      <c r="EX882">
        <v>5.00059</v>
      </c>
      <c r="EY882">
        <v>10735.7285714286</v>
      </c>
      <c r="EZ882">
        <v>10358.45</v>
      </c>
      <c r="FA882">
        <v>62.187</v>
      </c>
      <c r="FB882">
        <v>63.375</v>
      </c>
      <c r="FC882">
        <v>62.08</v>
      </c>
      <c r="FD882">
        <v>63.2942857142857</v>
      </c>
      <c r="FE882">
        <v>63.6825714285714</v>
      </c>
      <c r="FF882">
        <v>1155.53142857143</v>
      </c>
      <c r="FG882">
        <v>39.44</v>
      </c>
      <c r="FH882">
        <v>0</v>
      </c>
      <c r="FI882">
        <v>1761424423.3</v>
      </c>
      <c r="FJ882">
        <v>0</v>
      </c>
      <c r="FK882">
        <v>813.866423076923</v>
      </c>
      <c r="FL882">
        <v>-0.564341886782118</v>
      </c>
      <c r="FM882">
        <v>26.4991453413698</v>
      </c>
      <c r="FN882">
        <v>10736.05</v>
      </c>
      <c r="FO882">
        <v>15</v>
      </c>
      <c r="FP882">
        <v>0</v>
      </c>
      <c r="FQ882" t="s">
        <v>439</v>
      </c>
      <c r="FR882">
        <v>0</v>
      </c>
      <c r="FS882">
        <v>0</v>
      </c>
      <c r="FT882">
        <v>0</v>
      </c>
      <c r="FU882">
        <v>0</v>
      </c>
      <c r="FV882">
        <v>0</v>
      </c>
      <c r="FW882">
        <v>0</v>
      </c>
      <c r="FX882">
        <v>0</v>
      </c>
      <c r="FY882">
        <v>0</v>
      </c>
      <c r="FZ882">
        <v>0</v>
      </c>
      <c r="GA882">
        <v>0</v>
      </c>
      <c r="GB882">
        <v>0</v>
      </c>
      <c r="GC882">
        <v>-17.7638</v>
      </c>
      <c r="GD882">
        <v>0.0802917293233215</v>
      </c>
      <c r="GE882">
        <v>0.0919353033388153</v>
      </c>
      <c r="GF882">
        <v>1</v>
      </c>
      <c r="GG882">
        <v>813.795205882353</v>
      </c>
      <c r="GH882">
        <v>1.02507257079242</v>
      </c>
      <c r="GI882">
        <v>0.250403765642121</v>
      </c>
      <c r="GJ882">
        <v>-1</v>
      </c>
      <c r="GK882">
        <v>30.917</v>
      </c>
      <c r="GL882">
        <v>0.309753383458643</v>
      </c>
      <c r="GM882">
        <v>0.0300840655497227</v>
      </c>
      <c r="GN882">
        <v>0</v>
      </c>
      <c r="GO882">
        <v>1</v>
      </c>
      <c r="GP882">
        <v>2</v>
      </c>
      <c r="GQ882" t="s">
        <v>446</v>
      </c>
      <c r="GR882">
        <v>3.12668</v>
      </c>
      <c r="GS882">
        <v>2.7166</v>
      </c>
      <c r="GT882">
        <v>0.0813917</v>
      </c>
      <c r="GU882">
        <v>0.0841506</v>
      </c>
      <c r="GV882">
        <v>0.175638</v>
      </c>
      <c r="GW882">
        <v>0.0999081</v>
      </c>
      <c r="GX882">
        <v>32923</v>
      </c>
      <c r="GY882">
        <v>34696.4</v>
      </c>
      <c r="GZ882">
        <v>32558.4</v>
      </c>
      <c r="HA882">
        <v>34434.8</v>
      </c>
      <c r="HB882">
        <v>38565.5</v>
      </c>
      <c r="HC882">
        <v>44703.3</v>
      </c>
      <c r="HD882">
        <v>51180.3</v>
      </c>
      <c r="HE882">
        <v>55241.7</v>
      </c>
      <c r="HF882">
        <v>1.68135</v>
      </c>
      <c r="HG882">
        <v>1.52832</v>
      </c>
      <c r="HH882">
        <v>-0.164114</v>
      </c>
      <c r="HI882">
        <v>0</v>
      </c>
      <c r="HJ882">
        <v>50.5564</v>
      </c>
      <c r="HK882">
        <v>999.9</v>
      </c>
      <c r="HL882">
        <v>54.682</v>
      </c>
      <c r="HM882">
        <v>30.202</v>
      </c>
      <c r="HN882">
        <v>26.1351</v>
      </c>
      <c r="HO882">
        <v>60.1821</v>
      </c>
      <c r="HP882">
        <v>40.7212</v>
      </c>
      <c r="HQ882">
        <v>1</v>
      </c>
      <c r="HR882">
        <v>2.38186</v>
      </c>
      <c r="HS882">
        <v>-0.674782</v>
      </c>
      <c r="HT882">
        <v>20.1133</v>
      </c>
      <c r="HU882">
        <v>5.18584</v>
      </c>
      <c r="HV882">
        <v>12.0159</v>
      </c>
      <c r="HW882">
        <v>4.9674</v>
      </c>
      <c r="HX882">
        <v>3.29578</v>
      </c>
      <c r="HY882">
        <v>9999</v>
      </c>
      <c r="HZ882">
        <v>9999</v>
      </c>
      <c r="IA882">
        <v>999.9</v>
      </c>
      <c r="IB882">
        <v>9999</v>
      </c>
      <c r="IC882">
        <v>1.86325</v>
      </c>
      <c r="ID882">
        <v>1.86811</v>
      </c>
      <c r="IE882">
        <v>1.86783</v>
      </c>
      <c r="IF882">
        <v>1.86905</v>
      </c>
      <c r="IG882">
        <v>1.86981</v>
      </c>
      <c r="IH882">
        <v>1.86587</v>
      </c>
      <c r="II882">
        <v>1.86695</v>
      </c>
      <c r="IJ882">
        <v>1.8684</v>
      </c>
      <c r="IK882">
        <v>5</v>
      </c>
      <c r="IL882">
        <v>0</v>
      </c>
      <c r="IM882">
        <v>0</v>
      </c>
      <c r="IN882">
        <v>0</v>
      </c>
      <c r="IO882" t="s">
        <v>441</v>
      </c>
      <c r="IP882" t="s">
        <v>442</v>
      </c>
      <c r="IQ882" t="s">
        <v>443</v>
      </c>
      <c r="IR882" t="s">
        <v>443</v>
      </c>
      <c r="IS882" t="s">
        <v>443</v>
      </c>
      <c r="IT882" t="s">
        <v>443</v>
      </c>
      <c r="IU882">
        <v>0</v>
      </c>
      <c r="IV882">
        <v>100</v>
      </c>
      <c r="IW882">
        <v>100</v>
      </c>
      <c r="IX882">
        <v>1.098</v>
      </c>
      <c r="IY882">
        <v>-0.0442</v>
      </c>
      <c r="IZ882">
        <v>1.09748391826392</v>
      </c>
      <c r="JA882">
        <v>0</v>
      </c>
      <c r="JB882">
        <v>0</v>
      </c>
      <c r="JC882">
        <v>0</v>
      </c>
      <c r="JD882">
        <v>-0.0441141096964596</v>
      </c>
      <c r="JE882">
        <v>0</v>
      </c>
      <c r="JF882">
        <v>0</v>
      </c>
      <c r="JG882">
        <v>0</v>
      </c>
      <c r="JH882">
        <v>5</v>
      </c>
      <c r="JI882">
        <v>2273</v>
      </c>
      <c r="JJ882">
        <v>1</v>
      </c>
      <c r="JK882">
        <v>24</v>
      </c>
      <c r="JL882">
        <v>29357074.4</v>
      </c>
      <c r="JM882">
        <v>29357074.4</v>
      </c>
      <c r="JN882">
        <v>0.998535</v>
      </c>
      <c r="JO882">
        <v>2.61841</v>
      </c>
      <c r="JP882">
        <v>1.54785</v>
      </c>
      <c r="JQ882">
        <v>2.31445</v>
      </c>
      <c r="JR882">
        <v>1.64673</v>
      </c>
      <c r="JS882">
        <v>2.39136</v>
      </c>
      <c r="JT882">
        <v>34.0092</v>
      </c>
      <c r="JU882">
        <v>24.1926</v>
      </c>
      <c r="JV882">
        <v>18</v>
      </c>
      <c r="JW882">
        <v>493.126</v>
      </c>
      <c r="JX882">
        <v>382.928</v>
      </c>
      <c r="JY882">
        <v>53.333</v>
      </c>
      <c r="JZ882">
        <v>54.1697</v>
      </c>
      <c r="KA882">
        <v>30.0009</v>
      </c>
      <c r="KB882">
        <v>53.3622</v>
      </c>
      <c r="KC882">
        <v>53.1581</v>
      </c>
      <c r="KD882">
        <v>19.978</v>
      </c>
      <c r="KE882">
        <v>0</v>
      </c>
      <c r="KF882">
        <v>100</v>
      </c>
      <c r="KG882">
        <v>53.3486</v>
      </c>
      <c r="KH882">
        <v>399.612</v>
      </c>
      <c r="KI882">
        <v>26.2864</v>
      </c>
      <c r="KJ882">
        <v>92.7586</v>
      </c>
      <c r="KK882">
        <v>89.3745</v>
      </c>
    </row>
    <row r="883" spans="1:297">
      <c r="A883">
        <v>867</v>
      </c>
      <c r="B883">
        <v>1761424469</v>
      </c>
      <c r="C883">
        <v>16288</v>
      </c>
      <c r="D883" t="s">
        <v>2185</v>
      </c>
      <c r="E883" t="s">
        <v>2186</v>
      </c>
      <c r="F883">
        <v>5</v>
      </c>
      <c r="G883" t="s">
        <v>2182</v>
      </c>
      <c r="H883" t="s">
        <v>436</v>
      </c>
      <c r="I883">
        <v>1761424461</v>
      </c>
      <c r="J883">
        <f>(K883)/1000</f>
        <v>0</v>
      </c>
      <c r="K883">
        <f>IF(DP883, AN883, AH883)</f>
        <v>0</v>
      </c>
      <c r="L883">
        <f>IF(DP883, AI883, AG883)</f>
        <v>0</v>
      </c>
      <c r="M883">
        <f>DR883 - IF(AU883&gt;1, L883*DL883*100.0/(AW883), 0)</f>
        <v>0</v>
      </c>
      <c r="N883">
        <f>((T883-J883/2)*M883-L883)/(T883+J883/2)</f>
        <v>0</v>
      </c>
      <c r="O883">
        <f>N883*(DY883+DZ883)/1000.0</f>
        <v>0</v>
      </c>
      <c r="P883">
        <f>(DR883 - IF(AU883&gt;1, L883*DL883*100.0/(AW883), 0))*(DY883+DZ883)/1000.0</f>
        <v>0</v>
      </c>
      <c r="Q883">
        <f>2.0/((1/S883-1/R883)+SIGN(S883)*SQRT((1/S883-1/R883)*(1/S883-1/R883) + 4*DM883/((DM883+1)*(DM883+1))*(2*1/S883*1/R883-1/R883*1/R883)))</f>
        <v>0</v>
      </c>
      <c r="R883">
        <f>IF(LEFT(DN883,1)&lt;&gt;"0",IF(LEFT(DN883,1)="1",3.0,DO883),$D$5+$E$5*(EF883*DY883/($K$5*1000))+$F$5*(EF883*DY883/($K$5*1000))*MAX(MIN(DL883,$J$5),$I$5)*MAX(MIN(DL883,$J$5),$I$5)+$G$5*MAX(MIN(DL883,$J$5),$I$5)*(EF883*DY883/($K$5*1000))+$H$5*(EF883*DY883/($K$5*1000))*(EF883*DY883/($K$5*1000)))</f>
        <v>0</v>
      </c>
      <c r="S883">
        <f>J883*(1000-(1000*0.61365*exp(17.502*W883/(240.97+W883))/(DY883+DZ883)+DT883)/2)/(1000*0.61365*exp(17.502*W883/(240.97+W883))/(DY883+DZ883)-DT883)</f>
        <v>0</v>
      </c>
      <c r="T883">
        <f>1/((DM883+1)/(Q883/1.6)+1/(R883/1.37)) + DM883/((DM883+1)/(Q883/1.6) + DM883/(R883/1.37))</f>
        <v>0</v>
      </c>
      <c r="U883">
        <f>(DH883*DK883)</f>
        <v>0</v>
      </c>
      <c r="V883">
        <f>(EA883+(U883+2*0.95*5.67E-8*(((EA883+$B$7)+273)^4-(EA883+273)^4)-44100*J883)/(1.84*29.3*R883+8*0.95*5.67E-8*(EA883+273)^3))</f>
        <v>0</v>
      </c>
      <c r="W883">
        <f>($C$7*EB883+$D$7*EC883+$E$7*V883)</f>
        <v>0</v>
      </c>
      <c r="X883">
        <f>0.61365*exp(17.502*W883/(240.97+W883))</f>
        <v>0</v>
      </c>
      <c r="Y883">
        <f>(Z883/AA883*100)</f>
        <v>0</v>
      </c>
      <c r="Z883">
        <f>DT883*(DY883+DZ883)/1000</f>
        <v>0</v>
      </c>
      <c r="AA883">
        <f>0.61365*exp(17.502*EA883/(240.97+EA883))</f>
        <v>0</v>
      </c>
      <c r="AB883">
        <f>(X883-DT883*(DY883+DZ883)/1000)</f>
        <v>0</v>
      </c>
      <c r="AC883">
        <f>(-J883*44100)</f>
        <v>0</v>
      </c>
      <c r="AD883">
        <f>2*29.3*R883*0.92*(EA883-W883)</f>
        <v>0</v>
      </c>
      <c r="AE883">
        <f>2*0.95*5.67E-8*(((EA883+$B$7)+273)^4-(W883+273)^4)</f>
        <v>0</v>
      </c>
      <c r="AF883">
        <f>U883+AE883+AC883+AD883</f>
        <v>0</v>
      </c>
      <c r="AG883">
        <f>DX883*AU883*(DS883-DR883*(1000-AU883*DU883)/(1000-AU883*DT883))/(100*DL883)</f>
        <v>0</v>
      </c>
      <c r="AH883">
        <f>1000*DX883*AU883*(DT883-DU883)/(100*DL883*(1000-AU883*DT883))</f>
        <v>0</v>
      </c>
      <c r="AI883">
        <f>(AJ883 - AK883 - DY883*1E3/(8.314*(EA883+273.15)) * AM883/DX883 * AL883) * DX883/(100*DL883) * (1000 - DU883)/1000</f>
        <v>0</v>
      </c>
      <c r="AJ883">
        <v>424.628802361772</v>
      </c>
      <c r="AK883">
        <v>422.823515151515</v>
      </c>
      <c r="AL883">
        <v>-0.745989203197444</v>
      </c>
      <c r="AM883">
        <v>65.2934851003641</v>
      </c>
      <c r="AN883">
        <f>(AP883 - AO883 + DY883*1E3/(8.314*(EA883+273.15)) * AR883/DX883 * AQ883) * DX883/(100*DL883) * 1000/(1000 - AP883)</f>
        <v>0</v>
      </c>
      <c r="AO883">
        <v>24.767682096004</v>
      </c>
      <c r="AP883">
        <v>55.7685666666666</v>
      </c>
      <c r="AQ883">
        <v>0.00139464074412816</v>
      </c>
      <c r="AR883">
        <v>110.481421267312</v>
      </c>
      <c r="AS883">
        <v>1</v>
      </c>
      <c r="AT883">
        <v>0</v>
      </c>
      <c r="AU883">
        <f>IF(AS883*$H$13&gt;=AW883,1.0,(AW883/(AW883-AS883*$H$13)))</f>
        <v>0</v>
      </c>
      <c r="AV883">
        <f>(AU883-1)*100</f>
        <v>0</v>
      </c>
      <c r="AW883">
        <f>MAX(0,($B$13+$C$13*EF883)/(1+$D$13*EF883)*DY883/(EA883+273)*$E$13)</f>
        <v>0</v>
      </c>
      <c r="AX883" t="s">
        <v>437</v>
      </c>
      <c r="AY883" t="s">
        <v>437</v>
      </c>
      <c r="AZ883">
        <v>0</v>
      </c>
      <c r="BA883">
        <v>0</v>
      </c>
      <c r="BB883">
        <f>1-AZ883/BA883</f>
        <v>0</v>
      </c>
      <c r="BC883">
        <v>0</v>
      </c>
      <c r="BD883" t="s">
        <v>437</v>
      </c>
      <c r="BE883" t="s">
        <v>437</v>
      </c>
      <c r="BF883">
        <v>0</v>
      </c>
      <c r="BG883">
        <v>0</v>
      </c>
      <c r="BH883">
        <f>1-BF883/BG883</f>
        <v>0</v>
      </c>
      <c r="BI883">
        <v>0.5</v>
      </c>
      <c r="BJ883">
        <f>DI883</f>
        <v>0</v>
      </c>
      <c r="BK883">
        <f>L883</f>
        <v>0</v>
      </c>
      <c r="BL883">
        <f>BH883*BI883*BJ883</f>
        <v>0</v>
      </c>
      <c r="BM883">
        <f>(BK883-BC883)/BJ883</f>
        <v>0</v>
      </c>
      <c r="BN883">
        <f>(BA883-BG883)/BG883</f>
        <v>0</v>
      </c>
      <c r="BO883">
        <f>AZ883/(BB883+AZ883/BG883)</f>
        <v>0</v>
      </c>
      <c r="BP883" t="s">
        <v>437</v>
      </c>
      <c r="BQ883">
        <v>0</v>
      </c>
      <c r="BR883">
        <f>IF(BQ883&lt;&gt;0, BQ883, BO883)</f>
        <v>0</v>
      </c>
      <c r="BS883">
        <f>1-BR883/BG883</f>
        <v>0</v>
      </c>
      <c r="BT883">
        <f>(BG883-BF883)/(BG883-BR883)</f>
        <v>0</v>
      </c>
      <c r="BU883">
        <f>(BA883-BG883)/(BA883-BR883)</f>
        <v>0</v>
      </c>
      <c r="BV883">
        <f>(BG883-BF883)/(BG883-AZ883)</f>
        <v>0</v>
      </c>
      <c r="BW883">
        <f>(BA883-BG883)/(BA883-AZ883)</f>
        <v>0</v>
      </c>
      <c r="BX883">
        <f>(BT883*BR883/BF883)</f>
        <v>0</v>
      </c>
      <c r="BY883">
        <f>(1-BX883)</f>
        <v>0</v>
      </c>
      <c r="DH883">
        <f>$B$11*EG883+$C$11*EH883+$F$11*ES883*(1-EV883)</f>
        <v>0</v>
      </c>
      <c r="DI883">
        <f>DH883*DJ883</f>
        <v>0</v>
      </c>
      <c r="DJ883">
        <f>($B$11*$D$9+$C$11*$D$9+$F$11*((FF883+EX883)/MAX(FF883+EX883+FG883, 0.1)*$I$9+FG883/MAX(FF883+EX883+FG883, 0.1)*$J$9))/($B$11+$C$11+$F$11)</f>
        <v>0</v>
      </c>
      <c r="DK883">
        <f>($B$11*$K$9+$C$11*$K$9+$F$11*((FF883+EX883)/MAX(FF883+EX883+FG883, 0.1)*$P$9+FG883/MAX(FF883+EX883+FG883, 0.1)*$Q$9))/($B$11+$C$11+$F$11)</f>
        <v>0</v>
      </c>
      <c r="DL883">
        <v>6</v>
      </c>
      <c r="DM883">
        <v>0.5</v>
      </c>
      <c r="DN883" t="s">
        <v>438</v>
      </c>
      <c r="DO883">
        <v>2</v>
      </c>
      <c r="DP883" t="b">
        <v>1</v>
      </c>
      <c r="DQ883">
        <v>1761424461</v>
      </c>
      <c r="DR883">
        <v>401.654384615385</v>
      </c>
      <c r="DS883">
        <v>417.182923076923</v>
      </c>
      <c r="DT883">
        <v>55.7327538461539</v>
      </c>
      <c r="DU883">
        <v>24.7678307692308</v>
      </c>
      <c r="DV883">
        <v>400.556615384615</v>
      </c>
      <c r="DW883">
        <v>55.7768692307692</v>
      </c>
      <c r="DX883">
        <v>500.002153846154</v>
      </c>
      <c r="DY883">
        <v>90.1795307692308</v>
      </c>
      <c r="DZ883">
        <v>0.0386157846153846</v>
      </c>
      <c r="EA883">
        <v>52.7878769230769</v>
      </c>
      <c r="EB883">
        <v>47.9651</v>
      </c>
      <c r="EC883">
        <v>999.9</v>
      </c>
      <c r="ED883">
        <v>0</v>
      </c>
      <c r="EE883">
        <v>0</v>
      </c>
      <c r="EF883">
        <v>9995.76</v>
      </c>
      <c r="EG883">
        <v>0</v>
      </c>
      <c r="EH883">
        <v>1182.18615384615</v>
      </c>
      <c r="EI883">
        <v>-15.5287376923077</v>
      </c>
      <c r="EJ883">
        <v>425.360769230769</v>
      </c>
      <c r="EK883">
        <v>427.778076923077</v>
      </c>
      <c r="EL883">
        <v>30.9649461538462</v>
      </c>
      <c r="EM883">
        <v>417.182923076923</v>
      </c>
      <c r="EN883">
        <v>24.7678307692308</v>
      </c>
      <c r="EO883">
        <v>5.02595461538461</v>
      </c>
      <c r="EP883">
        <v>2.23355230769231</v>
      </c>
      <c r="EQ883">
        <v>32.9076538461538</v>
      </c>
      <c r="ER883">
        <v>19.2050076923077</v>
      </c>
      <c r="ES883">
        <v>1199.94692307692</v>
      </c>
      <c r="ET883">
        <v>0.966996153846154</v>
      </c>
      <c r="EU883">
        <v>0.0330038615384615</v>
      </c>
      <c r="EV883">
        <v>0</v>
      </c>
      <c r="EW883">
        <v>813.894692307692</v>
      </c>
      <c r="EX883">
        <v>5.00059</v>
      </c>
      <c r="EY883">
        <v>10738.0153846154</v>
      </c>
      <c r="EZ883">
        <v>10358.2461538462</v>
      </c>
      <c r="FA883">
        <v>62.187</v>
      </c>
      <c r="FB883">
        <v>63.375</v>
      </c>
      <c r="FC883">
        <v>62.1056153846154</v>
      </c>
      <c r="FD883">
        <v>63.3072307692308</v>
      </c>
      <c r="FE883">
        <v>63.687</v>
      </c>
      <c r="FF883">
        <v>1155.50692307692</v>
      </c>
      <c r="FG883">
        <v>39.44</v>
      </c>
      <c r="FH883">
        <v>0</v>
      </c>
      <c r="FI883">
        <v>1761424429.3</v>
      </c>
      <c r="FJ883">
        <v>0</v>
      </c>
      <c r="FK883">
        <v>813.914923076923</v>
      </c>
      <c r="FL883">
        <v>0.759042730855926</v>
      </c>
      <c r="FM883">
        <v>19.8427350455458</v>
      </c>
      <c r="FN883">
        <v>10738.3615384615</v>
      </c>
      <c r="FO883">
        <v>15</v>
      </c>
      <c r="FP883">
        <v>0</v>
      </c>
      <c r="FQ883" t="s">
        <v>439</v>
      </c>
      <c r="FR883">
        <v>0</v>
      </c>
      <c r="FS883">
        <v>0</v>
      </c>
      <c r="FT883">
        <v>0</v>
      </c>
      <c r="FU883">
        <v>0</v>
      </c>
      <c r="FV883">
        <v>0</v>
      </c>
      <c r="FW883">
        <v>0</v>
      </c>
      <c r="FX883">
        <v>0</v>
      </c>
      <c r="FY883">
        <v>0</v>
      </c>
      <c r="FZ883">
        <v>0</v>
      </c>
      <c r="GA883">
        <v>0</v>
      </c>
      <c r="GB883">
        <v>0</v>
      </c>
      <c r="GC883">
        <v>-16.7813285714286</v>
      </c>
      <c r="GD883">
        <v>14.3177376623377</v>
      </c>
      <c r="GE883">
        <v>2.10720033652031</v>
      </c>
      <c r="GF883">
        <v>0</v>
      </c>
      <c r="GG883">
        <v>813.903647058823</v>
      </c>
      <c r="GH883">
        <v>0.250267376862107</v>
      </c>
      <c r="GI883">
        <v>0.229631146989735</v>
      </c>
      <c r="GJ883">
        <v>-1</v>
      </c>
      <c r="GK883">
        <v>30.9423095238095</v>
      </c>
      <c r="GL883">
        <v>0.354997402597451</v>
      </c>
      <c r="GM883">
        <v>0.0361243606601779</v>
      </c>
      <c r="GN883">
        <v>0</v>
      </c>
      <c r="GO883">
        <v>0</v>
      </c>
      <c r="GP883">
        <v>2</v>
      </c>
      <c r="GQ883" t="s">
        <v>473</v>
      </c>
      <c r="GR883">
        <v>3.12679</v>
      </c>
      <c r="GS883">
        <v>2.7165</v>
      </c>
      <c r="GT883">
        <v>0.080682</v>
      </c>
      <c r="GU883">
        <v>0.0818802</v>
      </c>
      <c r="GV883">
        <v>0.175676</v>
      </c>
      <c r="GW883">
        <v>0.099907</v>
      </c>
      <c r="GX883">
        <v>32948</v>
      </c>
      <c r="GY883">
        <v>34781.1</v>
      </c>
      <c r="GZ883">
        <v>32558.1</v>
      </c>
      <c r="HA883">
        <v>34433.5</v>
      </c>
      <c r="HB883">
        <v>38563.8</v>
      </c>
      <c r="HC883">
        <v>44701.7</v>
      </c>
      <c r="HD883">
        <v>51180</v>
      </c>
      <c r="HE883">
        <v>55240</v>
      </c>
      <c r="HF883">
        <v>1.68165</v>
      </c>
      <c r="HG883">
        <v>1.52805</v>
      </c>
      <c r="HH883">
        <v>-0.163816</v>
      </c>
      <c r="HI883">
        <v>0</v>
      </c>
      <c r="HJ883">
        <v>50.5564</v>
      </c>
      <c r="HK883">
        <v>999.9</v>
      </c>
      <c r="HL883">
        <v>54.682</v>
      </c>
      <c r="HM883">
        <v>30.202</v>
      </c>
      <c r="HN883">
        <v>26.1357</v>
      </c>
      <c r="HO883">
        <v>59.9721</v>
      </c>
      <c r="HP883">
        <v>40.7572</v>
      </c>
      <c r="HQ883">
        <v>1</v>
      </c>
      <c r="HR883">
        <v>2.38272</v>
      </c>
      <c r="HS883">
        <v>-0.695441</v>
      </c>
      <c r="HT883">
        <v>20.1132</v>
      </c>
      <c r="HU883">
        <v>5.18554</v>
      </c>
      <c r="HV883">
        <v>12.0159</v>
      </c>
      <c r="HW883">
        <v>4.9675</v>
      </c>
      <c r="HX883">
        <v>3.29565</v>
      </c>
      <c r="HY883">
        <v>9999</v>
      </c>
      <c r="HZ883">
        <v>9999</v>
      </c>
      <c r="IA883">
        <v>999.9</v>
      </c>
      <c r="IB883">
        <v>9999</v>
      </c>
      <c r="IC883">
        <v>1.86325</v>
      </c>
      <c r="ID883">
        <v>1.8681</v>
      </c>
      <c r="IE883">
        <v>1.86784</v>
      </c>
      <c r="IF883">
        <v>1.86905</v>
      </c>
      <c r="IG883">
        <v>1.86981</v>
      </c>
      <c r="IH883">
        <v>1.86588</v>
      </c>
      <c r="II883">
        <v>1.86697</v>
      </c>
      <c r="IJ883">
        <v>1.86843</v>
      </c>
      <c r="IK883">
        <v>5</v>
      </c>
      <c r="IL883">
        <v>0</v>
      </c>
      <c r="IM883">
        <v>0</v>
      </c>
      <c r="IN883">
        <v>0</v>
      </c>
      <c r="IO883" t="s">
        <v>441</v>
      </c>
      <c r="IP883" t="s">
        <v>442</v>
      </c>
      <c r="IQ883" t="s">
        <v>443</v>
      </c>
      <c r="IR883" t="s">
        <v>443</v>
      </c>
      <c r="IS883" t="s">
        <v>443</v>
      </c>
      <c r="IT883" t="s">
        <v>443</v>
      </c>
      <c r="IU883">
        <v>0</v>
      </c>
      <c r="IV883">
        <v>100</v>
      </c>
      <c r="IW883">
        <v>100</v>
      </c>
      <c r="IX883">
        <v>1.097</v>
      </c>
      <c r="IY883">
        <v>-0.0441</v>
      </c>
      <c r="IZ883">
        <v>1.09748391826392</v>
      </c>
      <c r="JA883">
        <v>0</v>
      </c>
      <c r="JB883">
        <v>0</v>
      </c>
      <c r="JC883">
        <v>0</v>
      </c>
      <c r="JD883">
        <v>-0.0441141096964596</v>
      </c>
      <c r="JE883">
        <v>0</v>
      </c>
      <c r="JF883">
        <v>0</v>
      </c>
      <c r="JG883">
        <v>0</v>
      </c>
      <c r="JH883">
        <v>5</v>
      </c>
      <c r="JI883">
        <v>2273</v>
      </c>
      <c r="JJ883">
        <v>1</v>
      </c>
      <c r="JK883">
        <v>24</v>
      </c>
      <c r="JL883">
        <v>29357074.5</v>
      </c>
      <c r="JM883">
        <v>29357074.5</v>
      </c>
      <c r="JN883">
        <v>0.960693</v>
      </c>
      <c r="JO883">
        <v>2.61963</v>
      </c>
      <c r="JP883">
        <v>1.54785</v>
      </c>
      <c r="JQ883">
        <v>2.31445</v>
      </c>
      <c r="JR883">
        <v>1.64673</v>
      </c>
      <c r="JS883">
        <v>2.36084</v>
      </c>
      <c r="JT883">
        <v>34.0092</v>
      </c>
      <c r="JU883">
        <v>24.1926</v>
      </c>
      <c r="JV883">
        <v>18</v>
      </c>
      <c r="JW883">
        <v>493.417</v>
      </c>
      <c r="JX883">
        <v>382.817</v>
      </c>
      <c r="JY883">
        <v>53.3655</v>
      </c>
      <c r="JZ883">
        <v>54.1789</v>
      </c>
      <c r="KA883">
        <v>30.0008</v>
      </c>
      <c r="KB883">
        <v>53.374</v>
      </c>
      <c r="KC883">
        <v>53.1715</v>
      </c>
      <c r="KD883">
        <v>19.2223</v>
      </c>
      <c r="KE883">
        <v>0</v>
      </c>
      <c r="KF883">
        <v>100</v>
      </c>
      <c r="KG883">
        <v>53.3729</v>
      </c>
      <c r="KH883">
        <v>379.323</v>
      </c>
      <c r="KI883">
        <v>26.2864</v>
      </c>
      <c r="KJ883">
        <v>92.7578</v>
      </c>
      <c r="KK883">
        <v>89.3714</v>
      </c>
    </row>
    <row r="884" spans="1:297">
      <c r="A884">
        <v>868</v>
      </c>
      <c r="B884">
        <v>1761424473</v>
      </c>
      <c r="C884">
        <v>16292</v>
      </c>
      <c r="D884" t="s">
        <v>2187</v>
      </c>
      <c r="E884" t="s">
        <v>2188</v>
      </c>
      <c r="F884">
        <v>5</v>
      </c>
      <c r="G884" t="s">
        <v>2182</v>
      </c>
      <c r="H884" t="s">
        <v>436</v>
      </c>
      <c r="I884">
        <v>1761424465.33333</v>
      </c>
      <c r="J884">
        <f>(K884)/1000</f>
        <v>0</v>
      </c>
      <c r="K884">
        <f>IF(DP884, AN884, AH884)</f>
        <v>0</v>
      </c>
      <c r="L884">
        <f>IF(DP884, AI884, AG884)</f>
        <v>0</v>
      </c>
      <c r="M884">
        <f>DR884 - IF(AU884&gt;1, L884*DL884*100.0/(AW884), 0)</f>
        <v>0</v>
      </c>
      <c r="N884">
        <f>((T884-J884/2)*M884-L884)/(T884+J884/2)</f>
        <v>0</v>
      </c>
      <c r="O884">
        <f>N884*(DY884+DZ884)/1000.0</f>
        <v>0</v>
      </c>
      <c r="P884">
        <f>(DR884 - IF(AU884&gt;1, L884*DL884*100.0/(AW884), 0))*(DY884+DZ884)/1000.0</f>
        <v>0</v>
      </c>
      <c r="Q884">
        <f>2.0/((1/S884-1/R884)+SIGN(S884)*SQRT((1/S884-1/R884)*(1/S884-1/R884) + 4*DM884/((DM884+1)*(DM884+1))*(2*1/S884*1/R884-1/R884*1/R884)))</f>
        <v>0</v>
      </c>
      <c r="R884">
        <f>IF(LEFT(DN884,1)&lt;&gt;"0",IF(LEFT(DN884,1)="1",3.0,DO884),$D$5+$E$5*(EF884*DY884/($K$5*1000))+$F$5*(EF884*DY884/($K$5*1000))*MAX(MIN(DL884,$J$5),$I$5)*MAX(MIN(DL884,$J$5),$I$5)+$G$5*MAX(MIN(DL884,$J$5),$I$5)*(EF884*DY884/($K$5*1000))+$H$5*(EF884*DY884/($K$5*1000))*(EF884*DY884/($K$5*1000)))</f>
        <v>0</v>
      </c>
      <c r="S884">
        <f>J884*(1000-(1000*0.61365*exp(17.502*W884/(240.97+W884))/(DY884+DZ884)+DT884)/2)/(1000*0.61365*exp(17.502*W884/(240.97+W884))/(DY884+DZ884)-DT884)</f>
        <v>0</v>
      </c>
      <c r="T884">
        <f>1/((DM884+1)/(Q884/1.6)+1/(R884/1.37)) + DM884/((DM884+1)/(Q884/1.6) + DM884/(R884/1.37))</f>
        <v>0</v>
      </c>
      <c r="U884">
        <f>(DH884*DK884)</f>
        <v>0</v>
      </c>
      <c r="V884">
        <f>(EA884+(U884+2*0.95*5.67E-8*(((EA884+$B$7)+273)^4-(EA884+273)^4)-44100*J884)/(1.84*29.3*R884+8*0.95*5.67E-8*(EA884+273)^3))</f>
        <v>0</v>
      </c>
      <c r="W884">
        <f>($C$7*EB884+$D$7*EC884+$E$7*V884)</f>
        <v>0</v>
      </c>
      <c r="X884">
        <f>0.61365*exp(17.502*W884/(240.97+W884))</f>
        <v>0</v>
      </c>
      <c r="Y884">
        <f>(Z884/AA884*100)</f>
        <v>0</v>
      </c>
      <c r="Z884">
        <f>DT884*(DY884+DZ884)/1000</f>
        <v>0</v>
      </c>
      <c r="AA884">
        <f>0.61365*exp(17.502*EA884/(240.97+EA884))</f>
        <v>0</v>
      </c>
      <c r="AB884">
        <f>(X884-DT884*(DY884+DZ884)/1000)</f>
        <v>0</v>
      </c>
      <c r="AC884">
        <f>(-J884*44100)</f>
        <v>0</v>
      </c>
      <c r="AD884">
        <f>2*29.3*R884*0.92*(EA884-W884)</f>
        <v>0</v>
      </c>
      <c r="AE884">
        <f>2*0.95*5.67E-8*(((EA884+$B$7)+273)^4-(W884+273)^4)</f>
        <v>0</v>
      </c>
      <c r="AF884">
        <f>U884+AE884+AC884+AD884</f>
        <v>0</v>
      </c>
      <c r="AG884">
        <f>DX884*AU884*(DS884-DR884*(1000-AU884*DU884)/(1000-AU884*DT884))/(100*DL884)</f>
        <v>0</v>
      </c>
      <c r="AH884">
        <f>1000*DX884*AU884*(DT884-DU884)/(100*DL884*(1000-AU884*DT884))</f>
        <v>0</v>
      </c>
      <c r="AI884">
        <f>(AJ884 - AK884 - DY884*1E3/(8.314*(EA884+273.15)) * AM884/DX884 * AL884) * DX884/(100*DL884) * (1000 - DU884)/1000</f>
        <v>0</v>
      </c>
      <c r="AJ884">
        <v>412.750838889561</v>
      </c>
      <c r="AK884">
        <v>415.266515151515</v>
      </c>
      <c r="AL884">
        <v>-1.89417815188362</v>
      </c>
      <c r="AM884">
        <v>65.2934851003641</v>
      </c>
      <c r="AN884">
        <f>(AP884 - AO884 + DY884*1E3/(8.314*(EA884+273.15)) * AR884/DX884 * AQ884) * DX884/(100*DL884) * 1000/(1000 - AP884)</f>
        <v>0</v>
      </c>
      <c r="AO884">
        <v>24.767499796226</v>
      </c>
      <c r="AP884">
        <v>55.7756454545454</v>
      </c>
      <c r="AQ884">
        <v>0.000896677105136016</v>
      </c>
      <c r="AR884">
        <v>110.481421267312</v>
      </c>
      <c r="AS884">
        <v>1</v>
      </c>
      <c r="AT884">
        <v>0</v>
      </c>
      <c r="AU884">
        <f>IF(AS884*$H$13&gt;=AW884,1.0,(AW884/(AW884-AS884*$H$13)))</f>
        <v>0</v>
      </c>
      <c r="AV884">
        <f>(AU884-1)*100</f>
        <v>0</v>
      </c>
      <c r="AW884">
        <f>MAX(0,($B$13+$C$13*EF884)/(1+$D$13*EF884)*DY884/(EA884+273)*$E$13)</f>
        <v>0</v>
      </c>
      <c r="AX884" t="s">
        <v>437</v>
      </c>
      <c r="AY884" t="s">
        <v>437</v>
      </c>
      <c r="AZ884">
        <v>0</v>
      </c>
      <c r="BA884">
        <v>0</v>
      </c>
      <c r="BB884">
        <f>1-AZ884/BA884</f>
        <v>0</v>
      </c>
      <c r="BC884">
        <v>0</v>
      </c>
      <c r="BD884" t="s">
        <v>437</v>
      </c>
      <c r="BE884" t="s">
        <v>437</v>
      </c>
      <c r="BF884">
        <v>0</v>
      </c>
      <c r="BG884">
        <v>0</v>
      </c>
      <c r="BH884">
        <f>1-BF884/BG884</f>
        <v>0</v>
      </c>
      <c r="BI884">
        <v>0.5</v>
      </c>
      <c r="BJ884">
        <f>DI884</f>
        <v>0</v>
      </c>
      <c r="BK884">
        <f>L884</f>
        <v>0</v>
      </c>
      <c r="BL884">
        <f>BH884*BI884*BJ884</f>
        <v>0</v>
      </c>
      <c r="BM884">
        <f>(BK884-BC884)/BJ884</f>
        <v>0</v>
      </c>
      <c r="BN884">
        <f>(BA884-BG884)/BG884</f>
        <v>0</v>
      </c>
      <c r="BO884">
        <f>AZ884/(BB884+AZ884/BG884)</f>
        <v>0</v>
      </c>
      <c r="BP884" t="s">
        <v>437</v>
      </c>
      <c r="BQ884">
        <v>0</v>
      </c>
      <c r="BR884">
        <f>IF(BQ884&lt;&gt;0, BQ884, BO884)</f>
        <v>0</v>
      </c>
      <c r="BS884">
        <f>1-BR884/BG884</f>
        <v>0</v>
      </c>
      <c r="BT884">
        <f>(BG884-BF884)/(BG884-BR884)</f>
        <v>0</v>
      </c>
      <c r="BU884">
        <f>(BA884-BG884)/(BA884-BR884)</f>
        <v>0</v>
      </c>
      <c r="BV884">
        <f>(BG884-BF884)/(BG884-AZ884)</f>
        <v>0</v>
      </c>
      <c r="BW884">
        <f>(BA884-BG884)/(BA884-AZ884)</f>
        <v>0</v>
      </c>
      <c r="BX884">
        <f>(BT884*BR884/BF884)</f>
        <v>0</v>
      </c>
      <c r="BY884">
        <f>(1-BX884)</f>
        <v>0</v>
      </c>
      <c r="DH884">
        <f>$B$11*EG884+$C$11*EH884+$F$11*ES884*(1-EV884)</f>
        <v>0</v>
      </c>
      <c r="DI884">
        <f>DH884*DJ884</f>
        <v>0</v>
      </c>
      <c r="DJ884">
        <f>($B$11*$D$9+$C$11*$D$9+$F$11*((FF884+EX884)/MAX(FF884+EX884+FG884, 0.1)*$I$9+FG884/MAX(FF884+EX884+FG884, 0.1)*$J$9))/($B$11+$C$11+$F$11)</f>
        <v>0</v>
      </c>
      <c r="DK884">
        <f>($B$11*$K$9+$C$11*$K$9+$F$11*((FF884+EX884)/MAX(FF884+EX884+FG884, 0.1)*$P$9+FG884/MAX(FF884+EX884+FG884, 0.1)*$Q$9))/($B$11+$C$11+$F$11)</f>
        <v>0</v>
      </c>
      <c r="DL884">
        <v>6</v>
      </c>
      <c r="DM884">
        <v>0.5</v>
      </c>
      <c r="DN884" t="s">
        <v>438</v>
      </c>
      <c r="DO884">
        <v>2</v>
      </c>
      <c r="DP884" t="b">
        <v>1</v>
      </c>
      <c r="DQ884">
        <v>1761424465.33333</v>
      </c>
      <c r="DR884">
        <v>399.598333333333</v>
      </c>
      <c r="DS884">
        <v>411.435333333333</v>
      </c>
      <c r="DT884">
        <v>55.7542916666667</v>
      </c>
      <c r="DU884">
        <v>24.76765</v>
      </c>
      <c r="DV884">
        <v>398.500583333333</v>
      </c>
      <c r="DW884">
        <v>55.7984083333333</v>
      </c>
      <c r="DX884">
        <v>500.0085</v>
      </c>
      <c r="DY884">
        <v>90.1794583333333</v>
      </c>
      <c r="DZ884">
        <v>0.03861715</v>
      </c>
      <c r="EA884">
        <v>52.796625</v>
      </c>
      <c r="EB884">
        <v>47.968475</v>
      </c>
      <c r="EC884">
        <v>999.9</v>
      </c>
      <c r="ED884">
        <v>0</v>
      </c>
      <c r="EE884">
        <v>0</v>
      </c>
      <c r="EF884">
        <v>9996.34333333333</v>
      </c>
      <c r="EG884">
        <v>0</v>
      </c>
      <c r="EH884">
        <v>1182.16666666667</v>
      </c>
      <c r="EI884">
        <v>-11.8372216666667</v>
      </c>
      <c r="EJ884">
        <v>423.192916666667</v>
      </c>
      <c r="EK884">
        <v>421.8845</v>
      </c>
      <c r="EL884">
        <v>30.9866583333333</v>
      </c>
      <c r="EM884">
        <v>411.435333333333</v>
      </c>
      <c r="EN884">
        <v>24.76765</v>
      </c>
      <c r="EO884">
        <v>5.02789333333333</v>
      </c>
      <c r="EP884">
        <v>2.23353416666667</v>
      </c>
      <c r="EQ884">
        <v>32.9145083333333</v>
      </c>
      <c r="ER884">
        <v>19.2048833333333</v>
      </c>
      <c r="ES884">
        <v>1199.97833333333</v>
      </c>
      <c r="ET884">
        <v>0.96699725</v>
      </c>
      <c r="EU884">
        <v>0.0330028083333333</v>
      </c>
      <c r="EV884">
        <v>0</v>
      </c>
      <c r="EW884">
        <v>813.886</v>
      </c>
      <c r="EX884">
        <v>5.00059</v>
      </c>
      <c r="EY884">
        <v>10739.275</v>
      </c>
      <c r="EZ884">
        <v>10358.5083333333</v>
      </c>
      <c r="FA884">
        <v>62.187</v>
      </c>
      <c r="FB884">
        <v>63.375</v>
      </c>
      <c r="FC884">
        <v>62.125</v>
      </c>
      <c r="FD884">
        <v>63.3068333333333</v>
      </c>
      <c r="FE884">
        <v>63.687</v>
      </c>
      <c r="FF884">
        <v>1155.53833333333</v>
      </c>
      <c r="FG884">
        <v>39.44</v>
      </c>
      <c r="FH884">
        <v>0</v>
      </c>
      <c r="FI884">
        <v>1761424433.5</v>
      </c>
      <c r="FJ884">
        <v>0</v>
      </c>
      <c r="FK884">
        <v>813.8984</v>
      </c>
      <c r="FL884">
        <v>0.00423076930667898</v>
      </c>
      <c r="FM884">
        <v>2.04615378240968</v>
      </c>
      <c r="FN884">
        <v>10738.908</v>
      </c>
      <c r="FO884">
        <v>15</v>
      </c>
      <c r="FP884">
        <v>0</v>
      </c>
      <c r="FQ884" t="s">
        <v>439</v>
      </c>
      <c r="FR884">
        <v>0</v>
      </c>
      <c r="FS884">
        <v>0</v>
      </c>
      <c r="FT884">
        <v>0</v>
      </c>
      <c r="FU884">
        <v>0</v>
      </c>
      <c r="FV884">
        <v>0</v>
      </c>
      <c r="FW884">
        <v>0</v>
      </c>
      <c r="FX884">
        <v>0</v>
      </c>
      <c r="FY884">
        <v>0</v>
      </c>
      <c r="FZ884">
        <v>0</v>
      </c>
      <c r="GA884">
        <v>0</v>
      </c>
      <c r="GB884">
        <v>0</v>
      </c>
      <c r="GC884">
        <v>-14.5413242857143</v>
      </c>
      <c r="GD884">
        <v>39.6609031168831</v>
      </c>
      <c r="GE884">
        <v>4.68205956004261</v>
      </c>
      <c r="GF884">
        <v>0</v>
      </c>
      <c r="GG884">
        <v>813.924382352941</v>
      </c>
      <c r="GH884">
        <v>0.183514132161627</v>
      </c>
      <c r="GI884">
        <v>0.227875225753284</v>
      </c>
      <c r="GJ884">
        <v>-1</v>
      </c>
      <c r="GK884">
        <v>30.9620761904762</v>
      </c>
      <c r="GL884">
        <v>0.335244155844233</v>
      </c>
      <c r="GM884">
        <v>0.0344441149132072</v>
      </c>
      <c r="GN884">
        <v>0</v>
      </c>
      <c r="GO884">
        <v>0</v>
      </c>
      <c r="GP884">
        <v>2</v>
      </c>
      <c r="GQ884" t="s">
        <v>473</v>
      </c>
      <c r="GR884">
        <v>3.12663</v>
      </c>
      <c r="GS884">
        <v>2.71671</v>
      </c>
      <c r="GT884">
        <v>0.0794137</v>
      </c>
      <c r="GU884">
        <v>0.0797648</v>
      </c>
      <c r="GV884">
        <v>0.175706</v>
      </c>
      <c r="GW884">
        <v>0.0998985</v>
      </c>
      <c r="GX884">
        <v>32992.9</v>
      </c>
      <c r="GY884">
        <v>34860.6</v>
      </c>
      <c r="GZ884">
        <v>32557.6</v>
      </c>
      <c r="HA884">
        <v>34432.9</v>
      </c>
      <c r="HB884">
        <v>38562</v>
      </c>
      <c r="HC884">
        <v>44701.1</v>
      </c>
      <c r="HD884">
        <v>51179.3</v>
      </c>
      <c r="HE884">
        <v>55239</v>
      </c>
      <c r="HF884">
        <v>1.68145</v>
      </c>
      <c r="HG884">
        <v>1.52817</v>
      </c>
      <c r="HH884">
        <v>-0.162914</v>
      </c>
      <c r="HI884">
        <v>0</v>
      </c>
      <c r="HJ884">
        <v>50.5564</v>
      </c>
      <c r="HK884">
        <v>999.9</v>
      </c>
      <c r="HL884">
        <v>54.682</v>
      </c>
      <c r="HM884">
        <v>30.202</v>
      </c>
      <c r="HN884">
        <v>26.1352</v>
      </c>
      <c r="HO884">
        <v>60.0221</v>
      </c>
      <c r="HP884">
        <v>40.9696</v>
      </c>
      <c r="HQ884">
        <v>1</v>
      </c>
      <c r="HR884">
        <v>2.38351</v>
      </c>
      <c r="HS884">
        <v>-0.687699</v>
      </c>
      <c r="HT884">
        <v>20.1133</v>
      </c>
      <c r="HU884">
        <v>5.18629</v>
      </c>
      <c r="HV884">
        <v>12.0159</v>
      </c>
      <c r="HW884">
        <v>4.9674</v>
      </c>
      <c r="HX884">
        <v>3.29585</v>
      </c>
      <c r="HY884">
        <v>9999</v>
      </c>
      <c r="HZ884">
        <v>9999</v>
      </c>
      <c r="IA884">
        <v>999.9</v>
      </c>
      <c r="IB884">
        <v>9999</v>
      </c>
      <c r="IC884">
        <v>1.86324</v>
      </c>
      <c r="ID884">
        <v>1.86809</v>
      </c>
      <c r="IE884">
        <v>1.86784</v>
      </c>
      <c r="IF884">
        <v>1.86905</v>
      </c>
      <c r="IG884">
        <v>1.86981</v>
      </c>
      <c r="IH884">
        <v>1.86589</v>
      </c>
      <c r="II884">
        <v>1.86697</v>
      </c>
      <c r="IJ884">
        <v>1.86842</v>
      </c>
      <c r="IK884">
        <v>5</v>
      </c>
      <c r="IL884">
        <v>0</v>
      </c>
      <c r="IM884">
        <v>0</v>
      </c>
      <c r="IN884">
        <v>0</v>
      </c>
      <c r="IO884" t="s">
        <v>441</v>
      </c>
      <c r="IP884" t="s">
        <v>442</v>
      </c>
      <c r="IQ884" t="s">
        <v>443</v>
      </c>
      <c r="IR884" t="s">
        <v>443</v>
      </c>
      <c r="IS884" t="s">
        <v>443</v>
      </c>
      <c r="IT884" t="s">
        <v>443</v>
      </c>
      <c r="IU884">
        <v>0</v>
      </c>
      <c r="IV884">
        <v>100</v>
      </c>
      <c r="IW884">
        <v>100</v>
      </c>
      <c r="IX884">
        <v>1.097</v>
      </c>
      <c r="IY884">
        <v>-0.0441</v>
      </c>
      <c r="IZ884">
        <v>1.09748391826392</v>
      </c>
      <c r="JA884">
        <v>0</v>
      </c>
      <c r="JB884">
        <v>0</v>
      </c>
      <c r="JC884">
        <v>0</v>
      </c>
      <c r="JD884">
        <v>-0.0441141096964596</v>
      </c>
      <c r="JE884">
        <v>0</v>
      </c>
      <c r="JF884">
        <v>0</v>
      </c>
      <c r="JG884">
        <v>0</v>
      </c>
      <c r="JH884">
        <v>5</v>
      </c>
      <c r="JI884">
        <v>2273</v>
      </c>
      <c r="JJ884">
        <v>1</v>
      </c>
      <c r="JK884">
        <v>24</v>
      </c>
      <c r="JL884">
        <v>29357074.6</v>
      </c>
      <c r="JM884">
        <v>29357074.6</v>
      </c>
      <c r="JN884">
        <v>0.935059</v>
      </c>
      <c r="JO884">
        <v>2.62939</v>
      </c>
      <c r="JP884">
        <v>1.54785</v>
      </c>
      <c r="JQ884">
        <v>2.31445</v>
      </c>
      <c r="JR884">
        <v>1.64673</v>
      </c>
      <c r="JS884">
        <v>2.32422</v>
      </c>
      <c r="JT884">
        <v>34.0318</v>
      </c>
      <c r="JU884">
        <v>24.1838</v>
      </c>
      <c r="JV884">
        <v>18</v>
      </c>
      <c r="JW884">
        <v>493.318</v>
      </c>
      <c r="JX884">
        <v>382.93</v>
      </c>
      <c r="JY884">
        <v>53.3841</v>
      </c>
      <c r="JZ884">
        <v>54.1856</v>
      </c>
      <c r="KA884">
        <v>30.0009</v>
      </c>
      <c r="KB884">
        <v>53.3825</v>
      </c>
      <c r="KC884">
        <v>53.1799</v>
      </c>
      <c r="KD884">
        <v>18.6918</v>
      </c>
      <c r="KE884">
        <v>0</v>
      </c>
      <c r="KF884">
        <v>100</v>
      </c>
      <c r="KG884">
        <v>53.3911</v>
      </c>
      <c r="KH884">
        <v>365.729</v>
      </c>
      <c r="KI884">
        <v>26.2864</v>
      </c>
      <c r="KJ884">
        <v>92.7565</v>
      </c>
      <c r="KK884">
        <v>89.3699</v>
      </c>
    </row>
    <row r="885" spans="1:297">
      <c r="A885">
        <v>869</v>
      </c>
      <c r="B885">
        <v>1761424478</v>
      </c>
      <c r="C885">
        <v>16297</v>
      </c>
      <c r="D885" t="s">
        <v>2189</v>
      </c>
      <c r="E885" t="s">
        <v>2190</v>
      </c>
      <c r="F885">
        <v>5</v>
      </c>
      <c r="G885" t="s">
        <v>2182</v>
      </c>
      <c r="H885" t="s">
        <v>436</v>
      </c>
      <c r="I885">
        <v>1761424469.76923</v>
      </c>
      <c r="J885">
        <f>(K885)/1000</f>
        <v>0</v>
      </c>
      <c r="K885">
        <f>IF(DP885, AN885, AH885)</f>
        <v>0</v>
      </c>
      <c r="L885">
        <f>IF(DP885, AI885, AG885)</f>
        <v>0</v>
      </c>
      <c r="M885">
        <f>DR885 - IF(AU885&gt;1, L885*DL885*100.0/(AW885), 0)</f>
        <v>0</v>
      </c>
      <c r="N885">
        <f>((T885-J885/2)*M885-L885)/(T885+J885/2)</f>
        <v>0</v>
      </c>
      <c r="O885">
        <f>N885*(DY885+DZ885)/1000.0</f>
        <v>0</v>
      </c>
      <c r="P885">
        <f>(DR885 - IF(AU885&gt;1, L885*DL885*100.0/(AW885), 0))*(DY885+DZ885)/1000.0</f>
        <v>0</v>
      </c>
      <c r="Q885">
        <f>2.0/((1/S885-1/R885)+SIGN(S885)*SQRT((1/S885-1/R885)*(1/S885-1/R885) + 4*DM885/((DM885+1)*(DM885+1))*(2*1/S885*1/R885-1/R885*1/R885)))</f>
        <v>0</v>
      </c>
      <c r="R885">
        <f>IF(LEFT(DN885,1)&lt;&gt;"0",IF(LEFT(DN885,1)="1",3.0,DO885),$D$5+$E$5*(EF885*DY885/($K$5*1000))+$F$5*(EF885*DY885/($K$5*1000))*MAX(MIN(DL885,$J$5),$I$5)*MAX(MIN(DL885,$J$5),$I$5)+$G$5*MAX(MIN(DL885,$J$5),$I$5)*(EF885*DY885/($K$5*1000))+$H$5*(EF885*DY885/($K$5*1000))*(EF885*DY885/($K$5*1000)))</f>
        <v>0</v>
      </c>
      <c r="S885">
        <f>J885*(1000-(1000*0.61365*exp(17.502*W885/(240.97+W885))/(DY885+DZ885)+DT885)/2)/(1000*0.61365*exp(17.502*W885/(240.97+W885))/(DY885+DZ885)-DT885)</f>
        <v>0</v>
      </c>
      <c r="T885">
        <f>1/((DM885+1)/(Q885/1.6)+1/(R885/1.37)) + DM885/((DM885+1)/(Q885/1.6) + DM885/(R885/1.37))</f>
        <v>0</v>
      </c>
      <c r="U885">
        <f>(DH885*DK885)</f>
        <v>0</v>
      </c>
      <c r="V885">
        <f>(EA885+(U885+2*0.95*5.67E-8*(((EA885+$B$7)+273)^4-(EA885+273)^4)-44100*J885)/(1.84*29.3*R885+8*0.95*5.67E-8*(EA885+273)^3))</f>
        <v>0</v>
      </c>
      <c r="W885">
        <f>($C$7*EB885+$D$7*EC885+$E$7*V885)</f>
        <v>0</v>
      </c>
      <c r="X885">
        <f>0.61365*exp(17.502*W885/(240.97+W885))</f>
        <v>0</v>
      </c>
      <c r="Y885">
        <f>(Z885/AA885*100)</f>
        <v>0</v>
      </c>
      <c r="Z885">
        <f>DT885*(DY885+DZ885)/1000</f>
        <v>0</v>
      </c>
      <c r="AA885">
        <f>0.61365*exp(17.502*EA885/(240.97+EA885))</f>
        <v>0</v>
      </c>
      <c r="AB885">
        <f>(X885-DT885*(DY885+DZ885)/1000)</f>
        <v>0</v>
      </c>
      <c r="AC885">
        <f>(-J885*44100)</f>
        <v>0</v>
      </c>
      <c r="AD885">
        <f>2*29.3*R885*0.92*(EA885-W885)</f>
        <v>0</v>
      </c>
      <c r="AE885">
        <f>2*0.95*5.67E-8*(((EA885+$B$7)+273)^4-(W885+273)^4)</f>
        <v>0</v>
      </c>
      <c r="AF885">
        <f>U885+AE885+AC885+AD885</f>
        <v>0</v>
      </c>
      <c r="AG885">
        <f>DX885*AU885*(DS885-DR885*(1000-AU885*DU885)/(1000-AU885*DT885))/(100*DL885)</f>
        <v>0</v>
      </c>
      <c r="AH885">
        <f>1000*DX885*AU885*(DT885-DU885)/(100*DL885*(1000-AU885*DT885))</f>
        <v>0</v>
      </c>
      <c r="AI885">
        <f>(AJ885 - AK885 - DY885*1E3/(8.314*(EA885+273.15)) * AM885/DX885 * AL885) * DX885/(100*DL885) * (1000 - DU885)/1000</f>
        <v>0</v>
      </c>
      <c r="AJ885">
        <v>395.492834660737</v>
      </c>
      <c r="AK885">
        <v>401.828496969697</v>
      </c>
      <c r="AL885">
        <v>-2.79779462725736</v>
      </c>
      <c r="AM885">
        <v>65.2934851003641</v>
      </c>
      <c r="AN885">
        <f>(AP885 - AO885 + DY885*1E3/(8.314*(EA885+273.15)) * AR885/DX885 * AQ885) * DX885/(100*DL885) * 1000/(1000 - AP885)</f>
        <v>0</v>
      </c>
      <c r="AO885">
        <v>24.7651841372095</v>
      </c>
      <c r="AP885">
        <v>55.8063751515151</v>
      </c>
      <c r="AQ885">
        <v>0.00609216521628392</v>
      </c>
      <c r="AR885">
        <v>110.481421267312</v>
      </c>
      <c r="AS885">
        <v>1</v>
      </c>
      <c r="AT885">
        <v>0</v>
      </c>
      <c r="AU885">
        <f>IF(AS885*$H$13&gt;=AW885,1.0,(AW885/(AW885-AS885*$H$13)))</f>
        <v>0</v>
      </c>
      <c r="AV885">
        <f>(AU885-1)*100</f>
        <v>0</v>
      </c>
      <c r="AW885">
        <f>MAX(0,($B$13+$C$13*EF885)/(1+$D$13*EF885)*DY885/(EA885+273)*$E$13)</f>
        <v>0</v>
      </c>
      <c r="AX885" t="s">
        <v>437</v>
      </c>
      <c r="AY885" t="s">
        <v>437</v>
      </c>
      <c r="AZ885">
        <v>0</v>
      </c>
      <c r="BA885">
        <v>0</v>
      </c>
      <c r="BB885">
        <f>1-AZ885/BA885</f>
        <v>0</v>
      </c>
      <c r="BC885">
        <v>0</v>
      </c>
      <c r="BD885" t="s">
        <v>437</v>
      </c>
      <c r="BE885" t="s">
        <v>437</v>
      </c>
      <c r="BF885">
        <v>0</v>
      </c>
      <c r="BG885">
        <v>0</v>
      </c>
      <c r="BH885">
        <f>1-BF885/BG885</f>
        <v>0</v>
      </c>
      <c r="BI885">
        <v>0.5</v>
      </c>
      <c r="BJ885">
        <f>DI885</f>
        <v>0</v>
      </c>
      <c r="BK885">
        <f>L885</f>
        <v>0</v>
      </c>
      <c r="BL885">
        <f>BH885*BI885*BJ885</f>
        <v>0</v>
      </c>
      <c r="BM885">
        <f>(BK885-BC885)/BJ885</f>
        <v>0</v>
      </c>
      <c r="BN885">
        <f>(BA885-BG885)/BG885</f>
        <v>0</v>
      </c>
      <c r="BO885">
        <f>AZ885/(BB885+AZ885/BG885)</f>
        <v>0</v>
      </c>
      <c r="BP885" t="s">
        <v>437</v>
      </c>
      <c r="BQ885">
        <v>0</v>
      </c>
      <c r="BR885">
        <f>IF(BQ885&lt;&gt;0, BQ885, BO885)</f>
        <v>0</v>
      </c>
      <c r="BS885">
        <f>1-BR885/BG885</f>
        <v>0</v>
      </c>
      <c r="BT885">
        <f>(BG885-BF885)/(BG885-BR885)</f>
        <v>0</v>
      </c>
      <c r="BU885">
        <f>(BA885-BG885)/(BA885-BR885)</f>
        <v>0</v>
      </c>
      <c r="BV885">
        <f>(BG885-BF885)/(BG885-AZ885)</f>
        <v>0</v>
      </c>
      <c r="BW885">
        <f>(BA885-BG885)/(BA885-AZ885)</f>
        <v>0</v>
      </c>
      <c r="BX885">
        <f>(BT885*BR885/BF885)</f>
        <v>0</v>
      </c>
      <c r="BY885">
        <f>(1-BX885)</f>
        <v>0</v>
      </c>
      <c r="DH885">
        <f>$B$11*EG885+$C$11*EH885+$F$11*ES885*(1-EV885)</f>
        <v>0</v>
      </c>
      <c r="DI885">
        <f>DH885*DJ885</f>
        <v>0</v>
      </c>
      <c r="DJ885">
        <f>($B$11*$D$9+$C$11*$D$9+$F$11*((FF885+EX885)/MAX(FF885+EX885+FG885, 0.1)*$I$9+FG885/MAX(FF885+EX885+FG885, 0.1)*$J$9))/($B$11+$C$11+$F$11)</f>
        <v>0</v>
      </c>
      <c r="DK885">
        <f>($B$11*$K$9+$C$11*$K$9+$F$11*((FF885+EX885)/MAX(FF885+EX885+FG885, 0.1)*$P$9+FG885/MAX(FF885+EX885+FG885, 0.1)*$Q$9))/($B$11+$C$11+$F$11)</f>
        <v>0</v>
      </c>
      <c r="DL885">
        <v>6</v>
      </c>
      <c r="DM885">
        <v>0.5</v>
      </c>
      <c r="DN885" t="s">
        <v>438</v>
      </c>
      <c r="DO885">
        <v>2</v>
      </c>
      <c r="DP885" t="b">
        <v>1</v>
      </c>
      <c r="DQ885">
        <v>1761424469.76923</v>
      </c>
      <c r="DR885">
        <v>394.046461538461</v>
      </c>
      <c r="DS885">
        <v>400.615307692308</v>
      </c>
      <c r="DT885">
        <v>55.7748153846154</v>
      </c>
      <c r="DU885">
        <v>24.7669230769231</v>
      </c>
      <c r="DV885">
        <v>392.948923076923</v>
      </c>
      <c r="DW885">
        <v>55.8189384615385</v>
      </c>
      <c r="DX885">
        <v>500.011</v>
      </c>
      <c r="DY885">
        <v>90.1793153846154</v>
      </c>
      <c r="DZ885">
        <v>0.0387274846153846</v>
      </c>
      <c r="EA885">
        <v>52.8068615384615</v>
      </c>
      <c r="EB885">
        <v>47.9778692307692</v>
      </c>
      <c r="EC885">
        <v>999.9</v>
      </c>
      <c r="ED885">
        <v>0</v>
      </c>
      <c r="EE885">
        <v>0</v>
      </c>
      <c r="EF885">
        <v>9996.77</v>
      </c>
      <c r="EG885">
        <v>0</v>
      </c>
      <c r="EH885">
        <v>1182.16</v>
      </c>
      <c r="EI885">
        <v>-6.56897669230769</v>
      </c>
      <c r="EJ885">
        <v>417.322307692308</v>
      </c>
      <c r="EK885">
        <v>410.789384615385</v>
      </c>
      <c r="EL885">
        <v>31.0079076923077</v>
      </c>
      <c r="EM885">
        <v>400.615307692308</v>
      </c>
      <c r="EN885">
        <v>24.7669230769231</v>
      </c>
      <c r="EO885">
        <v>5.02973692307692</v>
      </c>
      <c r="EP885">
        <v>2.23346461538462</v>
      </c>
      <c r="EQ885">
        <v>32.9210230769231</v>
      </c>
      <c r="ER885">
        <v>19.2043846153846</v>
      </c>
      <c r="ES885">
        <v>1199.96</v>
      </c>
      <c r="ET885">
        <v>0.966996846153846</v>
      </c>
      <c r="EU885">
        <v>0.0330031615384615</v>
      </c>
      <c r="EV885">
        <v>0</v>
      </c>
      <c r="EW885">
        <v>813.613230769231</v>
      </c>
      <c r="EX885">
        <v>5.00059</v>
      </c>
      <c r="EY885">
        <v>10736.6769230769</v>
      </c>
      <c r="EZ885">
        <v>10358.3615384615</v>
      </c>
      <c r="FA885">
        <v>62.1918461538462</v>
      </c>
      <c r="FB885">
        <v>63.3797692307692</v>
      </c>
      <c r="FC885">
        <v>62.125</v>
      </c>
      <c r="FD885">
        <v>63.3072307692308</v>
      </c>
      <c r="FE885">
        <v>63.687</v>
      </c>
      <c r="FF885">
        <v>1155.52</v>
      </c>
      <c r="FG885">
        <v>39.44</v>
      </c>
      <c r="FH885">
        <v>0</v>
      </c>
      <c r="FI885">
        <v>1761424438.3</v>
      </c>
      <c r="FJ885">
        <v>0</v>
      </c>
      <c r="FK885">
        <v>813.63536</v>
      </c>
      <c r="FL885">
        <v>-6.20746154981819</v>
      </c>
      <c r="FM885">
        <v>-62.1615385922612</v>
      </c>
      <c r="FN885">
        <v>10736.12</v>
      </c>
      <c r="FO885">
        <v>15</v>
      </c>
      <c r="FP885">
        <v>0</v>
      </c>
      <c r="FQ885" t="s">
        <v>439</v>
      </c>
      <c r="FR885">
        <v>0</v>
      </c>
      <c r="FS885">
        <v>0</v>
      </c>
      <c r="FT885">
        <v>0</v>
      </c>
      <c r="FU885">
        <v>0</v>
      </c>
      <c r="FV885">
        <v>0</v>
      </c>
      <c r="FW885">
        <v>0</v>
      </c>
      <c r="FX885">
        <v>0</v>
      </c>
      <c r="FY885">
        <v>0</v>
      </c>
      <c r="FZ885">
        <v>0</v>
      </c>
      <c r="GA885">
        <v>0</v>
      </c>
      <c r="GB885">
        <v>0</v>
      </c>
      <c r="GC885">
        <v>-9.48174128571428</v>
      </c>
      <c r="GD885">
        <v>71.0468710909091</v>
      </c>
      <c r="GE885">
        <v>7.32630198276169</v>
      </c>
      <c r="GF885">
        <v>0</v>
      </c>
      <c r="GG885">
        <v>813.723205882353</v>
      </c>
      <c r="GH885">
        <v>-2.27038961383779</v>
      </c>
      <c r="GI885">
        <v>0.405321134803432</v>
      </c>
      <c r="GJ885">
        <v>-1</v>
      </c>
      <c r="GK885">
        <v>30.9928523809524</v>
      </c>
      <c r="GL885">
        <v>0.280316883116916</v>
      </c>
      <c r="GM885">
        <v>0.028999090610497</v>
      </c>
      <c r="GN885">
        <v>0</v>
      </c>
      <c r="GO885">
        <v>0</v>
      </c>
      <c r="GP885">
        <v>2</v>
      </c>
      <c r="GQ885" t="s">
        <v>473</v>
      </c>
      <c r="GR885">
        <v>3.12652</v>
      </c>
      <c r="GS885">
        <v>2.71678</v>
      </c>
      <c r="GT885">
        <v>0.0772537</v>
      </c>
      <c r="GU885">
        <v>0.0770225</v>
      </c>
      <c r="GV885">
        <v>0.17576</v>
      </c>
      <c r="GW885">
        <v>0.0998915</v>
      </c>
      <c r="GX885">
        <v>33069.6</v>
      </c>
      <c r="GY885">
        <v>34963.7</v>
      </c>
      <c r="GZ885">
        <v>32557</v>
      </c>
      <c r="HA885">
        <v>34432.3</v>
      </c>
      <c r="HB885">
        <v>38558.9</v>
      </c>
      <c r="HC885">
        <v>44700.5</v>
      </c>
      <c r="HD885">
        <v>51178.3</v>
      </c>
      <c r="HE885">
        <v>55238.2</v>
      </c>
      <c r="HF885">
        <v>1.6814</v>
      </c>
      <c r="HG885">
        <v>1.52793</v>
      </c>
      <c r="HH885">
        <v>-0.162996</v>
      </c>
      <c r="HI885">
        <v>0</v>
      </c>
      <c r="HJ885">
        <v>50.5574</v>
      </c>
      <c r="HK885">
        <v>999.9</v>
      </c>
      <c r="HL885">
        <v>54.682</v>
      </c>
      <c r="HM885">
        <v>30.202</v>
      </c>
      <c r="HN885">
        <v>26.1338</v>
      </c>
      <c r="HO885">
        <v>60.0921</v>
      </c>
      <c r="HP885">
        <v>40.9856</v>
      </c>
      <c r="HQ885">
        <v>1</v>
      </c>
      <c r="HR885">
        <v>2.38436</v>
      </c>
      <c r="HS885">
        <v>-0.660425</v>
      </c>
      <c r="HT885">
        <v>20.1133</v>
      </c>
      <c r="HU885">
        <v>5.18599</v>
      </c>
      <c r="HV885">
        <v>12.0159</v>
      </c>
      <c r="HW885">
        <v>4.96755</v>
      </c>
      <c r="HX885">
        <v>3.29578</v>
      </c>
      <c r="HY885">
        <v>9999</v>
      </c>
      <c r="HZ885">
        <v>9999</v>
      </c>
      <c r="IA885">
        <v>999.9</v>
      </c>
      <c r="IB885">
        <v>9999</v>
      </c>
      <c r="IC885">
        <v>1.86324</v>
      </c>
      <c r="ID885">
        <v>1.86808</v>
      </c>
      <c r="IE885">
        <v>1.86783</v>
      </c>
      <c r="IF885">
        <v>1.86905</v>
      </c>
      <c r="IG885">
        <v>1.86981</v>
      </c>
      <c r="IH885">
        <v>1.86589</v>
      </c>
      <c r="II885">
        <v>1.86696</v>
      </c>
      <c r="IJ885">
        <v>1.86842</v>
      </c>
      <c r="IK885">
        <v>5</v>
      </c>
      <c r="IL885">
        <v>0</v>
      </c>
      <c r="IM885">
        <v>0</v>
      </c>
      <c r="IN885">
        <v>0</v>
      </c>
      <c r="IO885" t="s">
        <v>441</v>
      </c>
      <c r="IP885" t="s">
        <v>442</v>
      </c>
      <c r="IQ885" t="s">
        <v>443</v>
      </c>
      <c r="IR885" t="s">
        <v>443</v>
      </c>
      <c r="IS885" t="s">
        <v>443</v>
      </c>
      <c r="IT885" t="s">
        <v>443</v>
      </c>
      <c r="IU885">
        <v>0</v>
      </c>
      <c r="IV885">
        <v>100</v>
      </c>
      <c r="IW885">
        <v>100</v>
      </c>
      <c r="IX885">
        <v>1.097</v>
      </c>
      <c r="IY885">
        <v>-0.0441</v>
      </c>
      <c r="IZ885">
        <v>1.09748391826392</v>
      </c>
      <c r="JA885">
        <v>0</v>
      </c>
      <c r="JB885">
        <v>0</v>
      </c>
      <c r="JC885">
        <v>0</v>
      </c>
      <c r="JD885">
        <v>-0.0441141096964596</v>
      </c>
      <c r="JE885">
        <v>0</v>
      </c>
      <c r="JF885">
        <v>0</v>
      </c>
      <c r="JG885">
        <v>0</v>
      </c>
      <c r="JH885">
        <v>5</v>
      </c>
      <c r="JI885">
        <v>2273</v>
      </c>
      <c r="JJ885">
        <v>1</v>
      </c>
      <c r="JK885">
        <v>24</v>
      </c>
      <c r="JL885">
        <v>29357074.6</v>
      </c>
      <c r="JM885">
        <v>29357074.6</v>
      </c>
      <c r="JN885">
        <v>0.900879</v>
      </c>
      <c r="JO885">
        <v>2.63794</v>
      </c>
      <c r="JP885">
        <v>1.54785</v>
      </c>
      <c r="JQ885">
        <v>2.31445</v>
      </c>
      <c r="JR885">
        <v>1.64551</v>
      </c>
      <c r="JS885">
        <v>2.25464</v>
      </c>
      <c r="JT885">
        <v>34.0092</v>
      </c>
      <c r="JU885">
        <v>24.1838</v>
      </c>
      <c r="JV885">
        <v>18</v>
      </c>
      <c r="JW885">
        <v>493.349</v>
      </c>
      <c r="JX885">
        <v>382.82</v>
      </c>
      <c r="JY885">
        <v>53.4044</v>
      </c>
      <c r="JZ885">
        <v>54.1944</v>
      </c>
      <c r="KA885">
        <v>30.0009</v>
      </c>
      <c r="KB885">
        <v>53.3944</v>
      </c>
      <c r="KC885">
        <v>53.19</v>
      </c>
      <c r="KD885">
        <v>18.0075</v>
      </c>
      <c r="KE885">
        <v>0</v>
      </c>
      <c r="KF885">
        <v>100</v>
      </c>
      <c r="KG885">
        <v>53.4024</v>
      </c>
      <c r="KH885">
        <v>352.126</v>
      </c>
      <c r="KI885">
        <v>26.2864</v>
      </c>
      <c r="KJ885">
        <v>92.7548</v>
      </c>
      <c r="KK885">
        <v>89.3684</v>
      </c>
    </row>
    <row r="886" spans="1:297">
      <c r="A886">
        <v>870</v>
      </c>
      <c r="B886">
        <v>1761424484</v>
      </c>
      <c r="C886">
        <v>16303</v>
      </c>
      <c r="D886" t="s">
        <v>2191</v>
      </c>
      <c r="E886" t="s">
        <v>2192</v>
      </c>
      <c r="F886">
        <v>5</v>
      </c>
      <c r="G886" t="s">
        <v>2182</v>
      </c>
      <c r="H886" t="s">
        <v>436</v>
      </c>
      <c r="I886">
        <v>1761424476.66667</v>
      </c>
      <c r="J886">
        <f>(K886)/1000</f>
        <v>0</v>
      </c>
      <c r="K886">
        <f>IF(DP886, AN886, AH886)</f>
        <v>0</v>
      </c>
      <c r="L886">
        <f>IF(DP886, AI886, AG886)</f>
        <v>0</v>
      </c>
      <c r="M886">
        <f>DR886 - IF(AU886&gt;1, L886*DL886*100.0/(AW886), 0)</f>
        <v>0</v>
      </c>
      <c r="N886">
        <f>((T886-J886/2)*M886-L886)/(T886+J886/2)</f>
        <v>0</v>
      </c>
      <c r="O886">
        <f>N886*(DY886+DZ886)/1000.0</f>
        <v>0</v>
      </c>
      <c r="P886">
        <f>(DR886 - IF(AU886&gt;1, L886*DL886*100.0/(AW886), 0))*(DY886+DZ886)/1000.0</f>
        <v>0</v>
      </c>
      <c r="Q886">
        <f>2.0/((1/S886-1/R886)+SIGN(S886)*SQRT((1/S886-1/R886)*(1/S886-1/R886) + 4*DM886/((DM886+1)*(DM886+1))*(2*1/S886*1/R886-1/R886*1/R886)))</f>
        <v>0</v>
      </c>
      <c r="R886">
        <f>IF(LEFT(DN886,1)&lt;&gt;"0",IF(LEFT(DN886,1)="1",3.0,DO886),$D$5+$E$5*(EF886*DY886/($K$5*1000))+$F$5*(EF886*DY886/($K$5*1000))*MAX(MIN(DL886,$J$5),$I$5)*MAX(MIN(DL886,$J$5),$I$5)+$G$5*MAX(MIN(DL886,$J$5),$I$5)*(EF886*DY886/($K$5*1000))+$H$5*(EF886*DY886/($K$5*1000))*(EF886*DY886/($K$5*1000)))</f>
        <v>0</v>
      </c>
      <c r="S886">
        <f>J886*(1000-(1000*0.61365*exp(17.502*W886/(240.97+W886))/(DY886+DZ886)+DT886)/2)/(1000*0.61365*exp(17.502*W886/(240.97+W886))/(DY886+DZ886)-DT886)</f>
        <v>0</v>
      </c>
      <c r="T886">
        <f>1/((DM886+1)/(Q886/1.6)+1/(R886/1.37)) + DM886/((DM886+1)/(Q886/1.6) + DM886/(R886/1.37))</f>
        <v>0</v>
      </c>
      <c r="U886">
        <f>(DH886*DK886)</f>
        <v>0</v>
      </c>
      <c r="V886">
        <f>(EA886+(U886+2*0.95*5.67E-8*(((EA886+$B$7)+273)^4-(EA886+273)^4)-44100*J886)/(1.84*29.3*R886+8*0.95*5.67E-8*(EA886+273)^3))</f>
        <v>0</v>
      </c>
      <c r="W886">
        <f>($C$7*EB886+$D$7*EC886+$E$7*V886)</f>
        <v>0</v>
      </c>
      <c r="X886">
        <f>0.61365*exp(17.502*W886/(240.97+W886))</f>
        <v>0</v>
      </c>
      <c r="Y886">
        <f>(Z886/AA886*100)</f>
        <v>0</v>
      </c>
      <c r="Z886">
        <f>DT886*(DY886+DZ886)/1000</f>
        <v>0</v>
      </c>
      <c r="AA886">
        <f>0.61365*exp(17.502*EA886/(240.97+EA886))</f>
        <v>0</v>
      </c>
      <c r="AB886">
        <f>(X886-DT886*(DY886+DZ886)/1000)</f>
        <v>0</v>
      </c>
      <c r="AC886">
        <f>(-J886*44100)</f>
        <v>0</v>
      </c>
      <c r="AD886">
        <f>2*29.3*R886*0.92*(EA886-W886)</f>
        <v>0</v>
      </c>
      <c r="AE886">
        <f>2*0.95*5.67E-8*(((EA886+$B$7)+273)^4-(W886+273)^4)</f>
        <v>0</v>
      </c>
      <c r="AF886">
        <f>U886+AE886+AC886+AD886</f>
        <v>0</v>
      </c>
      <c r="AG886">
        <f>DX886*AU886*(DS886-DR886*(1000-AU886*DU886)/(1000-AU886*DT886))/(100*DL886)</f>
        <v>0</v>
      </c>
      <c r="AH886">
        <f>1000*DX886*AU886*(DT886-DU886)/(100*DL886*(1000-AU886*DT886))</f>
        <v>0</v>
      </c>
      <c r="AI886">
        <f>(AJ886 - AK886 - DY886*1E3/(8.314*(EA886+273.15)) * AM886/DX886 * AL886) * DX886/(100*DL886) * (1000 - DU886)/1000</f>
        <v>0</v>
      </c>
      <c r="AJ886">
        <v>375.071687046267</v>
      </c>
      <c r="AK886">
        <v>383.371193939394</v>
      </c>
      <c r="AL886">
        <v>-3.13290382962492</v>
      </c>
      <c r="AM886">
        <v>65.2934851003641</v>
      </c>
      <c r="AN886">
        <f>(AP886 - AO886 + DY886*1E3/(8.314*(EA886+273.15)) * AR886/DX886 * AQ886) * DX886/(100*DL886) * 1000/(1000 - AP886)</f>
        <v>0</v>
      </c>
      <c r="AO886">
        <v>24.7634931778241</v>
      </c>
      <c r="AP886">
        <v>55.8512193939394</v>
      </c>
      <c r="AQ886">
        <v>0.008634214978408</v>
      </c>
      <c r="AR886">
        <v>110.481421267312</v>
      </c>
      <c r="AS886">
        <v>1</v>
      </c>
      <c r="AT886">
        <v>0</v>
      </c>
      <c r="AU886">
        <f>IF(AS886*$H$13&gt;=AW886,1.0,(AW886/(AW886-AS886*$H$13)))</f>
        <v>0</v>
      </c>
      <c r="AV886">
        <f>(AU886-1)*100</f>
        <v>0</v>
      </c>
      <c r="AW886">
        <f>MAX(0,($B$13+$C$13*EF886)/(1+$D$13*EF886)*DY886/(EA886+273)*$E$13)</f>
        <v>0</v>
      </c>
      <c r="AX886" t="s">
        <v>437</v>
      </c>
      <c r="AY886" t="s">
        <v>437</v>
      </c>
      <c r="AZ886">
        <v>0</v>
      </c>
      <c r="BA886">
        <v>0</v>
      </c>
      <c r="BB886">
        <f>1-AZ886/BA886</f>
        <v>0</v>
      </c>
      <c r="BC886">
        <v>0</v>
      </c>
      <c r="BD886" t="s">
        <v>437</v>
      </c>
      <c r="BE886" t="s">
        <v>437</v>
      </c>
      <c r="BF886">
        <v>0</v>
      </c>
      <c r="BG886">
        <v>0</v>
      </c>
      <c r="BH886">
        <f>1-BF886/BG886</f>
        <v>0</v>
      </c>
      <c r="BI886">
        <v>0.5</v>
      </c>
      <c r="BJ886">
        <f>DI886</f>
        <v>0</v>
      </c>
      <c r="BK886">
        <f>L886</f>
        <v>0</v>
      </c>
      <c r="BL886">
        <f>BH886*BI886*BJ886</f>
        <v>0</v>
      </c>
      <c r="BM886">
        <f>(BK886-BC886)/BJ886</f>
        <v>0</v>
      </c>
      <c r="BN886">
        <f>(BA886-BG886)/BG886</f>
        <v>0</v>
      </c>
      <c r="BO886">
        <f>AZ886/(BB886+AZ886/BG886)</f>
        <v>0</v>
      </c>
      <c r="BP886" t="s">
        <v>437</v>
      </c>
      <c r="BQ886">
        <v>0</v>
      </c>
      <c r="BR886">
        <f>IF(BQ886&lt;&gt;0, BQ886, BO886)</f>
        <v>0</v>
      </c>
      <c r="BS886">
        <f>1-BR886/BG886</f>
        <v>0</v>
      </c>
      <c r="BT886">
        <f>(BG886-BF886)/(BG886-BR886)</f>
        <v>0</v>
      </c>
      <c r="BU886">
        <f>(BA886-BG886)/(BA886-BR886)</f>
        <v>0</v>
      </c>
      <c r="BV886">
        <f>(BG886-BF886)/(BG886-AZ886)</f>
        <v>0</v>
      </c>
      <c r="BW886">
        <f>(BA886-BG886)/(BA886-AZ886)</f>
        <v>0</v>
      </c>
      <c r="BX886">
        <f>(BT886*BR886/BF886)</f>
        <v>0</v>
      </c>
      <c r="BY886">
        <f>(1-BX886)</f>
        <v>0</v>
      </c>
      <c r="DH886">
        <f>$B$11*EG886+$C$11*EH886+$F$11*ES886*(1-EV886)</f>
        <v>0</v>
      </c>
      <c r="DI886">
        <f>DH886*DJ886</f>
        <v>0</v>
      </c>
      <c r="DJ886">
        <f>($B$11*$D$9+$C$11*$D$9+$F$11*((FF886+EX886)/MAX(FF886+EX886+FG886, 0.1)*$I$9+FG886/MAX(FF886+EX886+FG886, 0.1)*$J$9))/($B$11+$C$11+$F$11)</f>
        <v>0</v>
      </c>
      <c r="DK886">
        <f>($B$11*$K$9+$C$11*$K$9+$F$11*((FF886+EX886)/MAX(FF886+EX886+FG886, 0.1)*$P$9+FG886/MAX(FF886+EX886+FG886, 0.1)*$Q$9))/($B$11+$C$11+$F$11)</f>
        <v>0</v>
      </c>
      <c r="DL886">
        <v>6</v>
      </c>
      <c r="DM886">
        <v>0.5</v>
      </c>
      <c r="DN886" t="s">
        <v>438</v>
      </c>
      <c r="DO886">
        <v>2</v>
      </c>
      <c r="DP886" t="b">
        <v>1</v>
      </c>
      <c r="DQ886">
        <v>1761424476.66667</v>
      </c>
      <c r="DR886">
        <v>379.661416666667</v>
      </c>
      <c r="DS886">
        <v>379.0085</v>
      </c>
      <c r="DT886">
        <v>55.8068</v>
      </c>
      <c r="DU886">
        <v>24.7651166666667</v>
      </c>
      <c r="DV886">
        <v>378.563916666667</v>
      </c>
      <c r="DW886">
        <v>55.8509166666667</v>
      </c>
      <c r="DX886">
        <v>500.011916666667</v>
      </c>
      <c r="DY886">
        <v>90.1792333333333</v>
      </c>
      <c r="DZ886">
        <v>0.03870505</v>
      </c>
      <c r="EA886">
        <v>52.8216166666667</v>
      </c>
      <c r="EB886">
        <v>47.9875</v>
      </c>
      <c r="EC886">
        <v>999.9</v>
      </c>
      <c r="ED886">
        <v>0</v>
      </c>
      <c r="EE886">
        <v>0</v>
      </c>
      <c r="EF886">
        <v>9995.0025</v>
      </c>
      <c r="EG886">
        <v>0</v>
      </c>
      <c r="EH886">
        <v>1182.15666666667</v>
      </c>
      <c r="EI886">
        <v>0.652931083333333</v>
      </c>
      <c r="EJ886">
        <v>402.101083333333</v>
      </c>
      <c r="EK886">
        <v>388.633</v>
      </c>
      <c r="EL886">
        <v>31.0417</v>
      </c>
      <c r="EM886">
        <v>379.0085</v>
      </c>
      <c r="EN886">
        <v>24.7651166666667</v>
      </c>
      <c r="EO886">
        <v>5.03261583333333</v>
      </c>
      <c r="EP886">
        <v>2.23329916666667</v>
      </c>
      <c r="EQ886">
        <v>32.9312</v>
      </c>
      <c r="ER886">
        <v>19.2031833333333</v>
      </c>
      <c r="ES886">
        <v>1199.99166666667</v>
      </c>
      <c r="ET886">
        <v>0.966998</v>
      </c>
      <c r="EU886">
        <v>0.0330020833333333</v>
      </c>
      <c r="EV886">
        <v>0</v>
      </c>
      <c r="EW886">
        <v>812.535833333333</v>
      </c>
      <c r="EX886">
        <v>5.00059</v>
      </c>
      <c r="EY886">
        <v>10724.075</v>
      </c>
      <c r="EZ886">
        <v>10358.6333333333</v>
      </c>
      <c r="FA886">
        <v>62.21325</v>
      </c>
      <c r="FB886">
        <v>63.3905</v>
      </c>
      <c r="FC886">
        <v>62.125</v>
      </c>
      <c r="FD886">
        <v>63.312</v>
      </c>
      <c r="FE886">
        <v>63.6975</v>
      </c>
      <c r="FF886">
        <v>1155.55166666667</v>
      </c>
      <c r="FG886">
        <v>39.44</v>
      </c>
      <c r="FH886">
        <v>0</v>
      </c>
      <c r="FI886">
        <v>1761424444.3</v>
      </c>
      <c r="FJ886">
        <v>0</v>
      </c>
      <c r="FK886">
        <v>812.62588</v>
      </c>
      <c r="FL886">
        <v>-14.6903846314282</v>
      </c>
      <c r="FM886">
        <v>-184.153846441621</v>
      </c>
      <c r="FN886">
        <v>10724.04</v>
      </c>
      <c r="FO886">
        <v>15</v>
      </c>
      <c r="FP886">
        <v>0</v>
      </c>
      <c r="FQ886" t="s">
        <v>439</v>
      </c>
      <c r="FR886">
        <v>0</v>
      </c>
      <c r="FS886">
        <v>0</v>
      </c>
      <c r="FT886">
        <v>0</v>
      </c>
      <c r="FU886">
        <v>0</v>
      </c>
      <c r="FV886">
        <v>0</v>
      </c>
      <c r="FW886">
        <v>0</v>
      </c>
      <c r="FX886">
        <v>0</v>
      </c>
      <c r="FY886">
        <v>0</v>
      </c>
      <c r="FZ886">
        <v>0</v>
      </c>
      <c r="GA886">
        <v>0</v>
      </c>
      <c r="GB886">
        <v>0</v>
      </c>
      <c r="GC886">
        <v>-3.87879485</v>
      </c>
      <c r="GD886">
        <v>66.4627518045113</v>
      </c>
      <c r="GE886">
        <v>6.59312924206229</v>
      </c>
      <c r="GF886">
        <v>0</v>
      </c>
      <c r="GG886">
        <v>813.262294117647</v>
      </c>
      <c r="GH886">
        <v>-7.79052712131301</v>
      </c>
      <c r="GI886">
        <v>0.892876927472327</v>
      </c>
      <c r="GJ886">
        <v>-1</v>
      </c>
      <c r="GK886">
        <v>31.021625</v>
      </c>
      <c r="GL886">
        <v>0.284909774436067</v>
      </c>
      <c r="GM886">
        <v>0.0281843019250078</v>
      </c>
      <c r="GN886">
        <v>0</v>
      </c>
      <c r="GO886">
        <v>0</v>
      </c>
      <c r="GP886">
        <v>2</v>
      </c>
      <c r="GQ886" t="s">
        <v>473</v>
      </c>
      <c r="GR886">
        <v>3.12667</v>
      </c>
      <c r="GS886">
        <v>2.71633</v>
      </c>
      <c r="GT886">
        <v>0.0743318</v>
      </c>
      <c r="GU886">
        <v>0.0739679</v>
      </c>
      <c r="GV886">
        <v>0.175837</v>
      </c>
      <c r="GW886">
        <v>0.0998865</v>
      </c>
      <c r="GX886">
        <v>33173.7</v>
      </c>
      <c r="GY886">
        <v>35078.2</v>
      </c>
      <c r="GZ886">
        <v>32556.5</v>
      </c>
      <c r="HA886">
        <v>34431.3</v>
      </c>
      <c r="HB886">
        <v>38555.1</v>
      </c>
      <c r="HC886">
        <v>44699.4</v>
      </c>
      <c r="HD886">
        <v>51177.7</v>
      </c>
      <c r="HE886">
        <v>55237</v>
      </c>
      <c r="HF886">
        <v>1.68155</v>
      </c>
      <c r="HG886">
        <v>1.5275</v>
      </c>
      <c r="HH886">
        <v>-0.162713</v>
      </c>
      <c r="HI886">
        <v>0</v>
      </c>
      <c r="HJ886">
        <v>50.5626</v>
      </c>
      <c r="HK886">
        <v>999.9</v>
      </c>
      <c r="HL886">
        <v>54.682</v>
      </c>
      <c r="HM886">
        <v>30.182</v>
      </c>
      <c r="HN886">
        <v>26.1036</v>
      </c>
      <c r="HO886">
        <v>59.9421</v>
      </c>
      <c r="HP886">
        <v>40.9856</v>
      </c>
      <c r="HQ886">
        <v>1</v>
      </c>
      <c r="HR886">
        <v>2.3853</v>
      </c>
      <c r="HS886">
        <v>-0.629771</v>
      </c>
      <c r="HT886">
        <v>20.1134</v>
      </c>
      <c r="HU886">
        <v>5.18569</v>
      </c>
      <c r="HV886">
        <v>12.0159</v>
      </c>
      <c r="HW886">
        <v>4.9675</v>
      </c>
      <c r="HX886">
        <v>3.29583</v>
      </c>
      <c r="HY886">
        <v>9999</v>
      </c>
      <c r="HZ886">
        <v>9999</v>
      </c>
      <c r="IA886">
        <v>999.9</v>
      </c>
      <c r="IB886">
        <v>9999</v>
      </c>
      <c r="IC886">
        <v>1.86324</v>
      </c>
      <c r="ID886">
        <v>1.8681</v>
      </c>
      <c r="IE886">
        <v>1.86783</v>
      </c>
      <c r="IF886">
        <v>1.86905</v>
      </c>
      <c r="IG886">
        <v>1.86981</v>
      </c>
      <c r="IH886">
        <v>1.86589</v>
      </c>
      <c r="II886">
        <v>1.867</v>
      </c>
      <c r="IJ886">
        <v>1.86842</v>
      </c>
      <c r="IK886">
        <v>5</v>
      </c>
      <c r="IL886">
        <v>0</v>
      </c>
      <c r="IM886">
        <v>0</v>
      </c>
      <c r="IN886">
        <v>0</v>
      </c>
      <c r="IO886" t="s">
        <v>441</v>
      </c>
      <c r="IP886" t="s">
        <v>442</v>
      </c>
      <c r="IQ886" t="s">
        <v>443</v>
      </c>
      <c r="IR886" t="s">
        <v>443</v>
      </c>
      <c r="IS886" t="s">
        <v>443</v>
      </c>
      <c r="IT886" t="s">
        <v>443</v>
      </c>
      <c r="IU886">
        <v>0</v>
      </c>
      <c r="IV886">
        <v>100</v>
      </c>
      <c r="IW886">
        <v>100</v>
      </c>
      <c r="IX886">
        <v>1.098</v>
      </c>
      <c r="IY886">
        <v>-0.0441</v>
      </c>
      <c r="IZ886">
        <v>1.09748391826392</v>
      </c>
      <c r="JA886">
        <v>0</v>
      </c>
      <c r="JB886">
        <v>0</v>
      </c>
      <c r="JC886">
        <v>0</v>
      </c>
      <c r="JD886">
        <v>-0.0441141096964596</v>
      </c>
      <c r="JE886">
        <v>0</v>
      </c>
      <c r="JF886">
        <v>0</v>
      </c>
      <c r="JG886">
        <v>0</v>
      </c>
      <c r="JH886">
        <v>5</v>
      </c>
      <c r="JI886">
        <v>2273</v>
      </c>
      <c r="JJ886">
        <v>1</v>
      </c>
      <c r="JK886">
        <v>24</v>
      </c>
      <c r="JL886">
        <v>29357074.7</v>
      </c>
      <c r="JM886">
        <v>29357074.7</v>
      </c>
      <c r="JN886">
        <v>0.863037</v>
      </c>
      <c r="JO886">
        <v>2.63916</v>
      </c>
      <c r="JP886">
        <v>1.54785</v>
      </c>
      <c r="JQ886">
        <v>2.31567</v>
      </c>
      <c r="JR886">
        <v>1.64673</v>
      </c>
      <c r="JS886">
        <v>2.29858</v>
      </c>
      <c r="JT886">
        <v>34.0092</v>
      </c>
      <c r="JU886">
        <v>24.1838</v>
      </c>
      <c r="JV886">
        <v>18</v>
      </c>
      <c r="JW886">
        <v>493.524</v>
      </c>
      <c r="JX886">
        <v>382.612</v>
      </c>
      <c r="JY886">
        <v>53.4176</v>
      </c>
      <c r="JZ886">
        <v>54.2051</v>
      </c>
      <c r="KA886">
        <v>30.0008</v>
      </c>
      <c r="KB886">
        <v>53.4056</v>
      </c>
      <c r="KC886">
        <v>53.2024</v>
      </c>
      <c r="KD886">
        <v>17.232</v>
      </c>
      <c r="KE886">
        <v>0</v>
      </c>
      <c r="KF886">
        <v>100</v>
      </c>
      <c r="KG886">
        <v>53.4106</v>
      </c>
      <c r="KH886">
        <v>331.796</v>
      </c>
      <c r="KI886">
        <v>26.2864</v>
      </c>
      <c r="KJ886">
        <v>92.7536</v>
      </c>
      <c r="KK886">
        <v>89.3662</v>
      </c>
    </row>
    <row r="887" spans="1:297">
      <c r="A887">
        <v>871</v>
      </c>
      <c r="B887">
        <v>1761424488</v>
      </c>
      <c r="C887">
        <v>16307</v>
      </c>
      <c r="D887" t="s">
        <v>2193</v>
      </c>
      <c r="E887" t="s">
        <v>2194</v>
      </c>
      <c r="F887">
        <v>5</v>
      </c>
      <c r="G887" t="s">
        <v>2182</v>
      </c>
      <c r="H887" t="s">
        <v>436</v>
      </c>
      <c r="I887">
        <v>1761424479.76923</v>
      </c>
      <c r="J887">
        <f>(K887)/1000</f>
        <v>0</v>
      </c>
      <c r="K887">
        <f>IF(DP887, AN887, AH887)</f>
        <v>0</v>
      </c>
      <c r="L887">
        <f>IF(DP887, AI887, AG887)</f>
        <v>0</v>
      </c>
      <c r="M887">
        <f>DR887 - IF(AU887&gt;1, L887*DL887*100.0/(AW887), 0)</f>
        <v>0</v>
      </c>
      <c r="N887">
        <f>((T887-J887/2)*M887-L887)/(T887+J887/2)</f>
        <v>0</v>
      </c>
      <c r="O887">
        <f>N887*(DY887+DZ887)/1000.0</f>
        <v>0</v>
      </c>
      <c r="P887">
        <f>(DR887 - IF(AU887&gt;1, L887*DL887*100.0/(AW887), 0))*(DY887+DZ887)/1000.0</f>
        <v>0</v>
      </c>
      <c r="Q887">
        <f>2.0/((1/S887-1/R887)+SIGN(S887)*SQRT((1/S887-1/R887)*(1/S887-1/R887) + 4*DM887/((DM887+1)*(DM887+1))*(2*1/S887*1/R887-1/R887*1/R887)))</f>
        <v>0</v>
      </c>
      <c r="R887">
        <f>IF(LEFT(DN887,1)&lt;&gt;"0",IF(LEFT(DN887,1)="1",3.0,DO887),$D$5+$E$5*(EF887*DY887/($K$5*1000))+$F$5*(EF887*DY887/($K$5*1000))*MAX(MIN(DL887,$J$5),$I$5)*MAX(MIN(DL887,$J$5),$I$5)+$G$5*MAX(MIN(DL887,$J$5),$I$5)*(EF887*DY887/($K$5*1000))+$H$5*(EF887*DY887/($K$5*1000))*(EF887*DY887/($K$5*1000)))</f>
        <v>0</v>
      </c>
      <c r="S887">
        <f>J887*(1000-(1000*0.61365*exp(17.502*W887/(240.97+W887))/(DY887+DZ887)+DT887)/2)/(1000*0.61365*exp(17.502*W887/(240.97+W887))/(DY887+DZ887)-DT887)</f>
        <v>0</v>
      </c>
      <c r="T887">
        <f>1/((DM887+1)/(Q887/1.6)+1/(R887/1.37)) + DM887/((DM887+1)/(Q887/1.6) + DM887/(R887/1.37))</f>
        <v>0</v>
      </c>
      <c r="U887">
        <f>(DH887*DK887)</f>
        <v>0</v>
      </c>
      <c r="V887">
        <f>(EA887+(U887+2*0.95*5.67E-8*(((EA887+$B$7)+273)^4-(EA887+273)^4)-44100*J887)/(1.84*29.3*R887+8*0.95*5.67E-8*(EA887+273)^3))</f>
        <v>0</v>
      </c>
      <c r="W887">
        <f>($C$7*EB887+$D$7*EC887+$E$7*V887)</f>
        <v>0</v>
      </c>
      <c r="X887">
        <f>0.61365*exp(17.502*W887/(240.97+W887))</f>
        <v>0</v>
      </c>
      <c r="Y887">
        <f>(Z887/AA887*100)</f>
        <v>0</v>
      </c>
      <c r="Z887">
        <f>DT887*(DY887+DZ887)/1000</f>
        <v>0</v>
      </c>
      <c r="AA887">
        <f>0.61365*exp(17.502*EA887/(240.97+EA887))</f>
        <v>0</v>
      </c>
      <c r="AB887">
        <f>(X887-DT887*(DY887+DZ887)/1000)</f>
        <v>0</v>
      </c>
      <c r="AC887">
        <f>(-J887*44100)</f>
        <v>0</v>
      </c>
      <c r="AD887">
        <f>2*29.3*R887*0.92*(EA887-W887)</f>
        <v>0</v>
      </c>
      <c r="AE887">
        <f>2*0.95*5.67E-8*(((EA887+$B$7)+273)^4-(W887+273)^4)</f>
        <v>0</v>
      </c>
      <c r="AF887">
        <f>U887+AE887+AC887+AD887</f>
        <v>0</v>
      </c>
      <c r="AG887">
        <f>DX887*AU887*(DS887-DR887*(1000-AU887*DU887)/(1000-AU887*DT887))/(100*DL887)</f>
        <v>0</v>
      </c>
      <c r="AH887">
        <f>1000*DX887*AU887*(DT887-DU887)/(100*DL887*(1000-AU887*DT887))</f>
        <v>0</v>
      </c>
      <c r="AI887">
        <f>(AJ887 - AK887 - DY887*1E3/(8.314*(EA887+273.15)) * AM887/DX887 * AL887) * DX887/(100*DL887) * (1000 - DU887)/1000</f>
        <v>0</v>
      </c>
      <c r="AJ887">
        <v>362.56900732708</v>
      </c>
      <c r="AK887">
        <v>371.197387878788</v>
      </c>
      <c r="AL887">
        <v>-3.05866127396124</v>
      </c>
      <c r="AM887">
        <v>65.2934851003641</v>
      </c>
      <c r="AN887">
        <f>(AP887 - AO887 + DY887*1E3/(8.314*(EA887+273.15)) * AR887/DX887 * AQ887) * DX887/(100*DL887) * 1000/(1000 - AP887)</f>
        <v>0</v>
      </c>
      <c r="AO887">
        <v>24.7618341658128</v>
      </c>
      <c r="AP887">
        <v>55.8569812121212</v>
      </c>
      <c r="AQ887">
        <v>0.00070053575728257</v>
      </c>
      <c r="AR887">
        <v>110.481421267312</v>
      </c>
      <c r="AS887">
        <v>1</v>
      </c>
      <c r="AT887">
        <v>0</v>
      </c>
      <c r="AU887">
        <f>IF(AS887*$H$13&gt;=AW887,1.0,(AW887/(AW887-AS887*$H$13)))</f>
        <v>0</v>
      </c>
      <c r="AV887">
        <f>(AU887-1)*100</f>
        <v>0</v>
      </c>
      <c r="AW887">
        <f>MAX(0,($B$13+$C$13*EF887)/(1+$D$13*EF887)*DY887/(EA887+273)*$E$13)</f>
        <v>0</v>
      </c>
      <c r="AX887" t="s">
        <v>437</v>
      </c>
      <c r="AY887" t="s">
        <v>437</v>
      </c>
      <c r="AZ887">
        <v>0</v>
      </c>
      <c r="BA887">
        <v>0</v>
      </c>
      <c r="BB887">
        <f>1-AZ887/BA887</f>
        <v>0</v>
      </c>
      <c r="BC887">
        <v>0</v>
      </c>
      <c r="BD887" t="s">
        <v>437</v>
      </c>
      <c r="BE887" t="s">
        <v>437</v>
      </c>
      <c r="BF887">
        <v>0</v>
      </c>
      <c r="BG887">
        <v>0</v>
      </c>
      <c r="BH887">
        <f>1-BF887/BG887</f>
        <v>0</v>
      </c>
      <c r="BI887">
        <v>0.5</v>
      </c>
      <c r="BJ887">
        <f>DI887</f>
        <v>0</v>
      </c>
      <c r="BK887">
        <f>L887</f>
        <v>0</v>
      </c>
      <c r="BL887">
        <f>BH887*BI887*BJ887</f>
        <v>0</v>
      </c>
      <c r="BM887">
        <f>(BK887-BC887)/BJ887</f>
        <v>0</v>
      </c>
      <c r="BN887">
        <f>(BA887-BG887)/BG887</f>
        <v>0</v>
      </c>
      <c r="BO887">
        <f>AZ887/(BB887+AZ887/BG887)</f>
        <v>0</v>
      </c>
      <c r="BP887" t="s">
        <v>437</v>
      </c>
      <c r="BQ887">
        <v>0</v>
      </c>
      <c r="BR887">
        <f>IF(BQ887&lt;&gt;0, BQ887, BO887)</f>
        <v>0</v>
      </c>
      <c r="BS887">
        <f>1-BR887/BG887</f>
        <v>0</v>
      </c>
      <c r="BT887">
        <f>(BG887-BF887)/(BG887-BR887)</f>
        <v>0</v>
      </c>
      <c r="BU887">
        <f>(BA887-BG887)/(BA887-BR887)</f>
        <v>0</v>
      </c>
      <c r="BV887">
        <f>(BG887-BF887)/(BG887-AZ887)</f>
        <v>0</v>
      </c>
      <c r="BW887">
        <f>(BA887-BG887)/(BA887-AZ887)</f>
        <v>0</v>
      </c>
      <c r="BX887">
        <f>(BT887*BR887/BF887)</f>
        <v>0</v>
      </c>
      <c r="BY887">
        <f>(1-BX887)</f>
        <v>0</v>
      </c>
      <c r="DH887">
        <f>$B$11*EG887+$C$11*EH887+$F$11*ES887*(1-EV887)</f>
        <v>0</v>
      </c>
      <c r="DI887">
        <f>DH887*DJ887</f>
        <v>0</v>
      </c>
      <c r="DJ887">
        <f>($B$11*$D$9+$C$11*$D$9+$F$11*((FF887+EX887)/MAX(FF887+EX887+FG887, 0.1)*$I$9+FG887/MAX(FF887+EX887+FG887, 0.1)*$J$9))/($B$11+$C$11+$F$11)</f>
        <v>0</v>
      </c>
      <c r="DK887">
        <f>($B$11*$K$9+$C$11*$K$9+$F$11*((FF887+EX887)/MAX(FF887+EX887+FG887, 0.1)*$P$9+FG887/MAX(FF887+EX887+FG887, 0.1)*$Q$9))/($B$11+$C$11+$F$11)</f>
        <v>0</v>
      </c>
      <c r="DL887">
        <v>6</v>
      </c>
      <c r="DM887">
        <v>0.5</v>
      </c>
      <c r="DN887" t="s">
        <v>438</v>
      </c>
      <c r="DO887">
        <v>2</v>
      </c>
      <c r="DP887" t="b">
        <v>1</v>
      </c>
      <c r="DQ887">
        <v>1761424479.76923</v>
      </c>
      <c r="DR887">
        <v>371.207769230769</v>
      </c>
      <c r="DS887">
        <v>368.970461538462</v>
      </c>
      <c r="DT887">
        <v>55.8237230769231</v>
      </c>
      <c r="DU887">
        <v>24.7640076923077</v>
      </c>
      <c r="DV887">
        <v>370.110230769231</v>
      </c>
      <c r="DW887">
        <v>55.8678384615385</v>
      </c>
      <c r="DX887">
        <v>500.012615384615</v>
      </c>
      <c r="DY887">
        <v>90.1788769230769</v>
      </c>
      <c r="DZ887">
        <v>0.0386521846153846</v>
      </c>
      <c r="EA887">
        <v>52.8278307692308</v>
      </c>
      <c r="EB887">
        <v>47.9931384615385</v>
      </c>
      <c r="EC887">
        <v>999.9</v>
      </c>
      <c r="ED887">
        <v>0</v>
      </c>
      <c r="EE887">
        <v>0</v>
      </c>
      <c r="EF887">
        <v>9999.23153846154</v>
      </c>
      <c r="EG887">
        <v>0</v>
      </c>
      <c r="EH887">
        <v>1182.14615384615</v>
      </c>
      <c r="EI887">
        <v>2.23733561538462</v>
      </c>
      <c r="EJ887">
        <v>393.154846153846</v>
      </c>
      <c r="EK887">
        <v>378.339538461538</v>
      </c>
      <c r="EL887">
        <v>31.0597307692308</v>
      </c>
      <c r="EM887">
        <v>368.970461538462</v>
      </c>
      <c r="EN887">
        <v>24.7640076923077</v>
      </c>
      <c r="EO887">
        <v>5.03412153846154</v>
      </c>
      <c r="EP887">
        <v>2.23318923076923</v>
      </c>
      <c r="EQ887">
        <v>32.9365307692308</v>
      </c>
      <c r="ER887">
        <v>19.2024</v>
      </c>
      <c r="ES887">
        <v>1199.99230769231</v>
      </c>
      <c r="ET887">
        <v>0.966998230769231</v>
      </c>
      <c r="EU887">
        <v>0.0330018846153846</v>
      </c>
      <c r="EV887">
        <v>0</v>
      </c>
      <c r="EW887">
        <v>811.655230769231</v>
      </c>
      <c r="EX887">
        <v>5.00059</v>
      </c>
      <c r="EY887">
        <v>10712.7615384615</v>
      </c>
      <c r="EZ887">
        <v>10358.6384615385</v>
      </c>
      <c r="FA887">
        <v>62.2257692307692</v>
      </c>
      <c r="FB887">
        <v>63.3988461538462</v>
      </c>
      <c r="FC887">
        <v>62.1297692307692</v>
      </c>
      <c r="FD887">
        <v>63.3168461538462</v>
      </c>
      <c r="FE887">
        <v>63.7112307692308</v>
      </c>
      <c r="FF887">
        <v>1155.55230769231</v>
      </c>
      <c r="FG887">
        <v>39.44</v>
      </c>
      <c r="FH887">
        <v>0</v>
      </c>
      <c r="FI887">
        <v>1761424448.5</v>
      </c>
      <c r="FJ887">
        <v>0</v>
      </c>
      <c r="FK887">
        <v>811.500846153846</v>
      </c>
      <c r="FL887">
        <v>-19.9167179238971</v>
      </c>
      <c r="FM887">
        <v>-246.444444106273</v>
      </c>
      <c r="FN887">
        <v>10710.1884615385</v>
      </c>
      <c r="FO887">
        <v>15</v>
      </c>
      <c r="FP887">
        <v>0</v>
      </c>
      <c r="FQ887" t="s">
        <v>439</v>
      </c>
      <c r="FR887">
        <v>0</v>
      </c>
      <c r="FS887">
        <v>0</v>
      </c>
      <c r="FT887">
        <v>0</v>
      </c>
      <c r="FU887">
        <v>0</v>
      </c>
      <c r="FV887">
        <v>0</v>
      </c>
      <c r="FW887">
        <v>0</v>
      </c>
      <c r="FX887">
        <v>0</v>
      </c>
      <c r="FY887">
        <v>0</v>
      </c>
      <c r="FZ887">
        <v>0</v>
      </c>
      <c r="GA887">
        <v>0</v>
      </c>
      <c r="GB887">
        <v>0</v>
      </c>
      <c r="GC887">
        <v>-0.27747585</v>
      </c>
      <c r="GD887">
        <v>41.1484006466165</v>
      </c>
      <c r="GE887">
        <v>4.26923199462623</v>
      </c>
      <c r="GF887">
        <v>0</v>
      </c>
      <c r="GG887">
        <v>812.500205882353</v>
      </c>
      <c r="GH887">
        <v>-14.0637891601712</v>
      </c>
      <c r="GI887">
        <v>1.44165580414065</v>
      </c>
      <c r="GJ887">
        <v>-1</v>
      </c>
      <c r="GK887">
        <v>31.04175</v>
      </c>
      <c r="GL887">
        <v>0.349876691729369</v>
      </c>
      <c r="GM887">
        <v>0.0340198251024313</v>
      </c>
      <c r="GN887">
        <v>0</v>
      </c>
      <c r="GO887">
        <v>0</v>
      </c>
      <c r="GP887">
        <v>2</v>
      </c>
      <c r="GQ887" t="s">
        <v>473</v>
      </c>
      <c r="GR887">
        <v>3.12675</v>
      </c>
      <c r="GS887">
        <v>2.71646</v>
      </c>
      <c r="GT887">
        <v>0.072366</v>
      </c>
      <c r="GU887">
        <v>0.0716371</v>
      </c>
      <c r="GV887">
        <v>0.175871</v>
      </c>
      <c r="GW887">
        <v>0.0998789</v>
      </c>
      <c r="GX887">
        <v>33243.8</v>
      </c>
      <c r="GY887">
        <v>35165.5</v>
      </c>
      <c r="GZ887">
        <v>32556.3</v>
      </c>
      <c r="HA887">
        <v>34430.4</v>
      </c>
      <c r="HB887">
        <v>38553.5</v>
      </c>
      <c r="HC887">
        <v>44698.7</v>
      </c>
      <c r="HD887">
        <v>51177.6</v>
      </c>
      <c r="HE887">
        <v>55236</v>
      </c>
      <c r="HF887">
        <v>1.68128</v>
      </c>
      <c r="HG887">
        <v>1.52775</v>
      </c>
      <c r="HH887">
        <v>-0.162125</v>
      </c>
      <c r="HI887">
        <v>0</v>
      </c>
      <c r="HJ887">
        <v>50.5626</v>
      </c>
      <c r="HK887">
        <v>999.9</v>
      </c>
      <c r="HL887">
        <v>54.682</v>
      </c>
      <c r="HM887">
        <v>30.182</v>
      </c>
      <c r="HN887">
        <v>26.1071</v>
      </c>
      <c r="HO887">
        <v>60.2021</v>
      </c>
      <c r="HP887">
        <v>40.6811</v>
      </c>
      <c r="HQ887">
        <v>1</v>
      </c>
      <c r="HR887">
        <v>2.38599</v>
      </c>
      <c r="HS887">
        <v>-0.601171</v>
      </c>
      <c r="HT887">
        <v>20.1135</v>
      </c>
      <c r="HU887">
        <v>5.18539</v>
      </c>
      <c r="HV887">
        <v>12.0159</v>
      </c>
      <c r="HW887">
        <v>4.96765</v>
      </c>
      <c r="HX887">
        <v>3.29575</v>
      </c>
      <c r="HY887">
        <v>9999</v>
      </c>
      <c r="HZ887">
        <v>9999</v>
      </c>
      <c r="IA887">
        <v>999.9</v>
      </c>
      <c r="IB887">
        <v>9999</v>
      </c>
      <c r="IC887">
        <v>1.86324</v>
      </c>
      <c r="ID887">
        <v>1.86808</v>
      </c>
      <c r="IE887">
        <v>1.86783</v>
      </c>
      <c r="IF887">
        <v>1.86905</v>
      </c>
      <c r="IG887">
        <v>1.86981</v>
      </c>
      <c r="IH887">
        <v>1.86588</v>
      </c>
      <c r="II887">
        <v>1.86697</v>
      </c>
      <c r="IJ887">
        <v>1.86843</v>
      </c>
      <c r="IK887">
        <v>5</v>
      </c>
      <c r="IL887">
        <v>0</v>
      </c>
      <c r="IM887">
        <v>0</v>
      </c>
      <c r="IN887">
        <v>0</v>
      </c>
      <c r="IO887" t="s">
        <v>441</v>
      </c>
      <c r="IP887" t="s">
        <v>442</v>
      </c>
      <c r="IQ887" t="s">
        <v>443</v>
      </c>
      <c r="IR887" t="s">
        <v>443</v>
      </c>
      <c r="IS887" t="s">
        <v>443</v>
      </c>
      <c r="IT887" t="s">
        <v>443</v>
      </c>
      <c r="IU887">
        <v>0</v>
      </c>
      <c r="IV887">
        <v>100</v>
      </c>
      <c r="IW887">
        <v>100</v>
      </c>
      <c r="IX887">
        <v>1.097</v>
      </c>
      <c r="IY887">
        <v>-0.0441</v>
      </c>
      <c r="IZ887">
        <v>1.09748391826392</v>
      </c>
      <c r="JA887">
        <v>0</v>
      </c>
      <c r="JB887">
        <v>0</v>
      </c>
      <c r="JC887">
        <v>0</v>
      </c>
      <c r="JD887">
        <v>-0.0441141096964596</v>
      </c>
      <c r="JE887">
        <v>0</v>
      </c>
      <c r="JF887">
        <v>0</v>
      </c>
      <c r="JG887">
        <v>0</v>
      </c>
      <c r="JH887">
        <v>5</v>
      </c>
      <c r="JI887">
        <v>2273</v>
      </c>
      <c r="JJ887">
        <v>1</v>
      </c>
      <c r="JK887">
        <v>24</v>
      </c>
      <c r="JL887">
        <v>29357074.8</v>
      </c>
      <c r="JM887">
        <v>29357074.8</v>
      </c>
      <c r="JN887">
        <v>0.836182</v>
      </c>
      <c r="JO887">
        <v>2.62573</v>
      </c>
      <c r="JP887">
        <v>1.54785</v>
      </c>
      <c r="JQ887">
        <v>2.31445</v>
      </c>
      <c r="JR887">
        <v>1.64551</v>
      </c>
      <c r="JS887">
        <v>2.37061</v>
      </c>
      <c r="JT887">
        <v>34.0092</v>
      </c>
      <c r="JU887">
        <v>24.1926</v>
      </c>
      <c r="JV887">
        <v>18</v>
      </c>
      <c r="JW887">
        <v>493.375</v>
      </c>
      <c r="JX887">
        <v>382.807</v>
      </c>
      <c r="JY887">
        <v>53.422</v>
      </c>
      <c r="JZ887">
        <v>54.2122</v>
      </c>
      <c r="KA887">
        <v>30.0009</v>
      </c>
      <c r="KB887">
        <v>53.4148</v>
      </c>
      <c r="KC887">
        <v>53.2117</v>
      </c>
      <c r="KD887">
        <v>16.7079</v>
      </c>
      <c r="KE887">
        <v>0</v>
      </c>
      <c r="KF887">
        <v>100</v>
      </c>
      <c r="KG887">
        <v>53.413</v>
      </c>
      <c r="KH887">
        <v>318.289</v>
      </c>
      <c r="KI887">
        <v>26.2864</v>
      </c>
      <c r="KJ887">
        <v>92.7532</v>
      </c>
      <c r="KK887">
        <v>89.3644</v>
      </c>
    </row>
    <row r="888" spans="1:297">
      <c r="A888">
        <v>872</v>
      </c>
      <c r="B888">
        <v>1761424493</v>
      </c>
      <c r="C888">
        <v>16312</v>
      </c>
      <c r="D888" t="s">
        <v>2195</v>
      </c>
      <c r="E888" t="s">
        <v>2196</v>
      </c>
      <c r="F888">
        <v>5</v>
      </c>
      <c r="G888" t="s">
        <v>2182</v>
      </c>
      <c r="H888" t="s">
        <v>436</v>
      </c>
      <c r="I888">
        <v>1761424484.76923</v>
      </c>
      <c r="J888">
        <f>(K888)/1000</f>
        <v>0</v>
      </c>
      <c r="K888">
        <f>IF(DP888, AN888, AH888)</f>
        <v>0</v>
      </c>
      <c r="L888">
        <f>IF(DP888, AI888, AG888)</f>
        <v>0</v>
      </c>
      <c r="M888">
        <f>DR888 - IF(AU888&gt;1, L888*DL888*100.0/(AW888), 0)</f>
        <v>0</v>
      </c>
      <c r="N888">
        <f>((T888-J888/2)*M888-L888)/(T888+J888/2)</f>
        <v>0</v>
      </c>
      <c r="O888">
        <f>N888*(DY888+DZ888)/1000.0</f>
        <v>0</v>
      </c>
      <c r="P888">
        <f>(DR888 - IF(AU888&gt;1, L888*DL888*100.0/(AW888), 0))*(DY888+DZ888)/1000.0</f>
        <v>0</v>
      </c>
      <c r="Q888">
        <f>2.0/((1/S888-1/R888)+SIGN(S888)*SQRT((1/S888-1/R888)*(1/S888-1/R888) + 4*DM888/((DM888+1)*(DM888+1))*(2*1/S888*1/R888-1/R888*1/R888)))</f>
        <v>0</v>
      </c>
      <c r="R888">
        <f>IF(LEFT(DN888,1)&lt;&gt;"0",IF(LEFT(DN888,1)="1",3.0,DO888),$D$5+$E$5*(EF888*DY888/($K$5*1000))+$F$5*(EF888*DY888/($K$5*1000))*MAX(MIN(DL888,$J$5),$I$5)*MAX(MIN(DL888,$J$5),$I$5)+$G$5*MAX(MIN(DL888,$J$5),$I$5)*(EF888*DY888/($K$5*1000))+$H$5*(EF888*DY888/($K$5*1000))*(EF888*DY888/($K$5*1000)))</f>
        <v>0</v>
      </c>
      <c r="S888">
        <f>J888*(1000-(1000*0.61365*exp(17.502*W888/(240.97+W888))/(DY888+DZ888)+DT888)/2)/(1000*0.61365*exp(17.502*W888/(240.97+W888))/(DY888+DZ888)-DT888)</f>
        <v>0</v>
      </c>
      <c r="T888">
        <f>1/((DM888+1)/(Q888/1.6)+1/(R888/1.37)) + DM888/((DM888+1)/(Q888/1.6) + DM888/(R888/1.37))</f>
        <v>0</v>
      </c>
      <c r="U888">
        <f>(DH888*DK888)</f>
        <v>0</v>
      </c>
      <c r="V888">
        <f>(EA888+(U888+2*0.95*5.67E-8*(((EA888+$B$7)+273)^4-(EA888+273)^4)-44100*J888)/(1.84*29.3*R888+8*0.95*5.67E-8*(EA888+273)^3))</f>
        <v>0</v>
      </c>
      <c r="W888">
        <f>($C$7*EB888+$D$7*EC888+$E$7*V888)</f>
        <v>0</v>
      </c>
      <c r="X888">
        <f>0.61365*exp(17.502*W888/(240.97+W888))</f>
        <v>0</v>
      </c>
      <c r="Y888">
        <f>(Z888/AA888*100)</f>
        <v>0</v>
      </c>
      <c r="Z888">
        <f>DT888*(DY888+DZ888)/1000</f>
        <v>0</v>
      </c>
      <c r="AA888">
        <f>0.61365*exp(17.502*EA888/(240.97+EA888))</f>
        <v>0</v>
      </c>
      <c r="AB888">
        <f>(X888-DT888*(DY888+DZ888)/1000)</f>
        <v>0</v>
      </c>
      <c r="AC888">
        <f>(-J888*44100)</f>
        <v>0</v>
      </c>
      <c r="AD888">
        <f>2*29.3*R888*0.92*(EA888-W888)</f>
        <v>0</v>
      </c>
      <c r="AE888">
        <f>2*0.95*5.67E-8*(((EA888+$B$7)+273)^4-(W888+273)^4)</f>
        <v>0</v>
      </c>
      <c r="AF888">
        <f>U888+AE888+AC888+AD888</f>
        <v>0</v>
      </c>
      <c r="AG888">
        <f>DX888*AU888*(DS888-DR888*(1000-AU888*DU888)/(1000-AU888*DT888))/(100*DL888)</f>
        <v>0</v>
      </c>
      <c r="AH888">
        <f>1000*DX888*AU888*(DT888-DU888)/(100*DL888*(1000-AU888*DT888))</f>
        <v>0</v>
      </c>
      <c r="AI888">
        <f>(AJ888 - AK888 - DY888*1E3/(8.314*(EA888+273.15)) * AM888/DX888 * AL888) * DX888/(100*DL888) * (1000 - DU888)/1000</f>
        <v>0</v>
      </c>
      <c r="AJ888">
        <v>345.266157975337</v>
      </c>
      <c r="AK888">
        <v>354.963848484848</v>
      </c>
      <c r="AL888">
        <v>-3.2672174744752</v>
      </c>
      <c r="AM888">
        <v>65.2934851003641</v>
      </c>
      <c r="AN888">
        <f>(AP888 - AO888 + DY888*1E3/(8.314*(EA888+273.15)) * AR888/DX888 * AQ888) * DX888/(100*DL888) * 1000/(1000 - AP888)</f>
        <v>0</v>
      </c>
      <c r="AO888">
        <v>24.7598145597766</v>
      </c>
      <c r="AP888">
        <v>55.8921903030303</v>
      </c>
      <c r="AQ888">
        <v>0.00651015039329251</v>
      </c>
      <c r="AR888">
        <v>110.481421267312</v>
      </c>
      <c r="AS888">
        <v>1</v>
      </c>
      <c r="AT888">
        <v>0</v>
      </c>
      <c r="AU888">
        <f>IF(AS888*$H$13&gt;=AW888,1.0,(AW888/(AW888-AS888*$H$13)))</f>
        <v>0</v>
      </c>
      <c r="AV888">
        <f>(AU888-1)*100</f>
        <v>0</v>
      </c>
      <c r="AW888">
        <f>MAX(0,($B$13+$C$13*EF888)/(1+$D$13*EF888)*DY888/(EA888+273)*$E$13)</f>
        <v>0</v>
      </c>
      <c r="AX888" t="s">
        <v>437</v>
      </c>
      <c r="AY888" t="s">
        <v>437</v>
      </c>
      <c r="AZ888">
        <v>0</v>
      </c>
      <c r="BA888">
        <v>0</v>
      </c>
      <c r="BB888">
        <f>1-AZ888/BA888</f>
        <v>0</v>
      </c>
      <c r="BC888">
        <v>0</v>
      </c>
      <c r="BD888" t="s">
        <v>437</v>
      </c>
      <c r="BE888" t="s">
        <v>437</v>
      </c>
      <c r="BF888">
        <v>0</v>
      </c>
      <c r="BG888">
        <v>0</v>
      </c>
      <c r="BH888">
        <f>1-BF888/BG888</f>
        <v>0</v>
      </c>
      <c r="BI888">
        <v>0.5</v>
      </c>
      <c r="BJ888">
        <f>DI888</f>
        <v>0</v>
      </c>
      <c r="BK888">
        <f>L888</f>
        <v>0</v>
      </c>
      <c r="BL888">
        <f>BH888*BI888*BJ888</f>
        <v>0</v>
      </c>
      <c r="BM888">
        <f>(BK888-BC888)/BJ888</f>
        <v>0</v>
      </c>
      <c r="BN888">
        <f>(BA888-BG888)/BG888</f>
        <v>0</v>
      </c>
      <c r="BO888">
        <f>AZ888/(BB888+AZ888/BG888)</f>
        <v>0</v>
      </c>
      <c r="BP888" t="s">
        <v>437</v>
      </c>
      <c r="BQ888">
        <v>0</v>
      </c>
      <c r="BR888">
        <f>IF(BQ888&lt;&gt;0, BQ888, BO888)</f>
        <v>0</v>
      </c>
      <c r="BS888">
        <f>1-BR888/BG888</f>
        <v>0</v>
      </c>
      <c r="BT888">
        <f>(BG888-BF888)/(BG888-BR888)</f>
        <v>0</v>
      </c>
      <c r="BU888">
        <f>(BA888-BG888)/(BA888-BR888)</f>
        <v>0</v>
      </c>
      <c r="BV888">
        <f>(BG888-BF888)/(BG888-AZ888)</f>
        <v>0</v>
      </c>
      <c r="BW888">
        <f>(BA888-BG888)/(BA888-AZ888)</f>
        <v>0</v>
      </c>
      <c r="BX888">
        <f>(BT888*BR888/BF888)</f>
        <v>0</v>
      </c>
      <c r="BY888">
        <f>(1-BX888)</f>
        <v>0</v>
      </c>
      <c r="DH888">
        <f>$B$11*EG888+$C$11*EH888+$F$11*ES888*(1-EV888)</f>
        <v>0</v>
      </c>
      <c r="DI888">
        <f>DH888*DJ888</f>
        <v>0</v>
      </c>
      <c r="DJ888">
        <f>($B$11*$D$9+$C$11*$D$9+$F$11*((FF888+EX888)/MAX(FF888+EX888+FG888, 0.1)*$I$9+FG888/MAX(FF888+EX888+FG888, 0.1)*$J$9))/($B$11+$C$11+$F$11)</f>
        <v>0</v>
      </c>
      <c r="DK888">
        <f>($B$11*$K$9+$C$11*$K$9+$F$11*((FF888+EX888)/MAX(FF888+EX888+FG888, 0.1)*$P$9+FG888/MAX(FF888+EX888+FG888, 0.1)*$Q$9))/($B$11+$C$11+$F$11)</f>
        <v>0</v>
      </c>
      <c r="DL888">
        <v>6</v>
      </c>
      <c r="DM888">
        <v>0.5</v>
      </c>
      <c r="DN888" t="s">
        <v>438</v>
      </c>
      <c r="DO888">
        <v>2</v>
      </c>
      <c r="DP888" t="b">
        <v>1</v>
      </c>
      <c r="DQ888">
        <v>1761424484.76923</v>
      </c>
      <c r="DR888">
        <v>356.779692307692</v>
      </c>
      <c r="DS888">
        <v>352.623307692308</v>
      </c>
      <c r="DT888">
        <v>55.8523769230769</v>
      </c>
      <c r="DU888">
        <v>24.7622076923077</v>
      </c>
      <c r="DV888">
        <v>355.682230769231</v>
      </c>
      <c r="DW888">
        <v>55.8965</v>
      </c>
      <c r="DX888">
        <v>499.997076923077</v>
      </c>
      <c r="DY888">
        <v>90.1781461538462</v>
      </c>
      <c r="DZ888">
        <v>0.0385413846153846</v>
      </c>
      <c r="EA888">
        <v>52.8371</v>
      </c>
      <c r="EB888">
        <v>47.9982538461538</v>
      </c>
      <c r="EC888">
        <v>999.9</v>
      </c>
      <c r="ED888">
        <v>0</v>
      </c>
      <c r="EE888">
        <v>0</v>
      </c>
      <c r="EF888">
        <v>10001.7784615385</v>
      </c>
      <c r="EG888">
        <v>0</v>
      </c>
      <c r="EH888">
        <v>1182.13692307692</v>
      </c>
      <c r="EI888">
        <v>4.15639538461538</v>
      </c>
      <c r="EJ888">
        <v>377.885230769231</v>
      </c>
      <c r="EK888">
        <v>361.576615384615</v>
      </c>
      <c r="EL888">
        <v>31.0901923076923</v>
      </c>
      <c r="EM888">
        <v>352.623307692308</v>
      </c>
      <c r="EN888">
        <v>24.7622076923077</v>
      </c>
      <c r="EO888">
        <v>5.03666461538462</v>
      </c>
      <c r="EP888">
        <v>2.23300846153846</v>
      </c>
      <c r="EQ888">
        <v>32.9455230769231</v>
      </c>
      <c r="ER888">
        <v>19.2011076923077</v>
      </c>
      <c r="ES888">
        <v>1200.00307692308</v>
      </c>
      <c r="ET888">
        <v>0.966998923076923</v>
      </c>
      <c r="EU888">
        <v>0.0330012461538462</v>
      </c>
      <c r="EV888">
        <v>0</v>
      </c>
      <c r="EW888">
        <v>809.937</v>
      </c>
      <c r="EX888">
        <v>5.00059</v>
      </c>
      <c r="EY888">
        <v>10691.1307692308</v>
      </c>
      <c r="EZ888">
        <v>10358.7384615385</v>
      </c>
      <c r="FA888">
        <v>62.2451538461538</v>
      </c>
      <c r="FB888">
        <v>63.4131538461539</v>
      </c>
      <c r="FC888">
        <v>62.1345384615385</v>
      </c>
      <c r="FD888">
        <v>63.3362307692308</v>
      </c>
      <c r="FE888">
        <v>63.7306153846154</v>
      </c>
      <c r="FF888">
        <v>1155.56307692308</v>
      </c>
      <c r="FG888">
        <v>39.44</v>
      </c>
      <c r="FH888">
        <v>0</v>
      </c>
      <c r="FI888">
        <v>1761424453.3</v>
      </c>
      <c r="FJ888">
        <v>0</v>
      </c>
      <c r="FK888">
        <v>809.783115384615</v>
      </c>
      <c r="FL888">
        <v>-23.6488547176002</v>
      </c>
      <c r="FM888">
        <v>-288.526495915048</v>
      </c>
      <c r="FN888">
        <v>10689.1384615385</v>
      </c>
      <c r="FO888">
        <v>15</v>
      </c>
      <c r="FP888">
        <v>0</v>
      </c>
      <c r="FQ888" t="s">
        <v>439</v>
      </c>
      <c r="FR888">
        <v>0</v>
      </c>
      <c r="FS888">
        <v>0</v>
      </c>
      <c r="FT888">
        <v>0</v>
      </c>
      <c r="FU888">
        <v>0</v>
      </c>
      <c r="FV888">
        <v>0</v>
      </c>
      <c r="FW888">
        <v>0</v>
      </c>
      <c r="FX888">
        <v>0</v>
      </c>
      <c r="FY888">
        <v>0</v>
      </c>
      <c r="FZ888">
        <v>0</v>
      </c>
      <c r="GA888">
        <v>0</v>
      </c>
      <c r="GB888">
        <v>0</v>
      </c>
      <c r="GC888">
        <v>2.50464442857143</v>
      </c>
      <c r="GD888">
        <v>24.8742223636364</v>
      </c>
      <c r="GE888">
        <v>2.64312529073621</v>
      </c>
      <c r="GF888">
        <v>0</v>
      </c>
      <c r="GG888">
        <v>811.168647058824</v>
      </c>
      <c r="GH888">
        <v>-19.9041100107859</v>
      </c>
      <c r="GI888">
        <v>1.98184641896735</v>
      </c>
      <c r="GJ888">
        <v>-1</v>
      </c>
      <c r="GK888">
        <v>31.0667238095238</v>
      </c>
      <c r="GL888">
        <v>0.363335064935094</v>
      </c>
      <c r="GM888">
        <v>0.0368618903057902</v>
      </c>
      <c r="GN888">
        <v>0</v>
      </c>
      <c r="GO888">
        <v>0</v>
      </c>
      <c r="GP888">
        <v>2</v>
      </c>
      <c r="GQ888" t="s">
        <v>473</v>
      </c>
      <c r="GR888">
        <v>3.12675</v>
      </c>
      <c r="GS888">
        <v>2.71612</v>
      </c>
      <c r="GT888">
        <v>0.0697195</v>
      </c>
      <c r="GU888">
        <v>0.0688032</v>
      </c>
      <c r="GV888">
        <v>0.175915</v>
      </c>
      <c r="GW888">
        <v>0.0998683</v>
      </c>
      <c r="GX888">
        <v>33337.9</v>
      </c>
      <c r="GY888">
        <v>35272</v>
      </c>
      <c r="GZ888">
        <v>32555.7</v>
      </c>
      <c r="HA888">
        <v>34429.7</v>
      </c>
      <c r="HB888">
        <v>38551</v>
      </c>
      <c r="HC888">
        <v>44697.8</v>
      </c>
      <c r="HD888">
        <v>51177</v>
      </c>
      <c r="HE888">
        <v>55234.6</v>
      </c>
      <c r="HF888">
        <v>1.6814</v>
      </c>
      <c r="HG888">
        <v>1.5272</v>
      </c>
      <c r="HH888">
        <v>-0.16249</v>
      </c>
      <c r="HI888">
        <v>0</v>
      </c>
      <c r="HJ888">
        <v>50.5687</v>
      </c>
      <c r="HK888">
        <v>999.9</v>
      </c>
      <c r="HL888">
        <v>54.682</v>
      </c>
      <c r="HM888">
        <v>30.202</v>
      </c>
      <c r="HN888">
        <v>26.1349</v>
      </c>
      <c r="HO888">
        <v>60.0321</v>
      </c>
      <c r="HP888">
        <v>40.8093</v>
      </c>
      <c r="HQ888">
        <v>1</v>
      </c>
      <c r="HR888">
        <v>2.38768</v>
      </c>
      <c r="HS888">
        <v>0.614257</v>
      </c>
      <c r="HT888">
        <v>20.1114</v>
      </c>
      <c r="HU888">
        <v>5.18569</v>
      </c>
      <c r="HV888">
        <v>12.0159</v>
      </c>
      <c r="HW888">
        <v>4.9677</v>
      </c>
      <c r="HX888">
        <v>3.2958</v>
      </c>
      <c r="HY888">
        <v>9999</v>
      </c>
      <c r="HZ888">
        <v>9999</v>
      </c>
      <c r="IA888">
        <v>999.9</v>
      </c>
      <c r="IB888">
        <v>9999</v>
      </c>
      <c r="IC888">
        <v>1.86324</v>
      </c>
      <c r="ID888">
        <v>1.86809</v>
      </c>
      <c r="IE888">
        <v>1.86783</v>
      </c>
      <c r="IF888">
        <v>1.86905</v>
      </c>
      <c r="IG888">
        <v>1.86981</v>
      </c>
      <c r="IH888">
        <v>1.86588</v>
      </c>
      <c r="II888">
        <v>1.86697</v>
      </c>
      <c r="IJ888">
        <v>1.86843</v>
      </c>
      <c r="IK888">
        <v>5</v>
      </c>
      <c r="IL888">
        <v>0</v>
      </c>
      <c r="IM888">
        <v>0</v>
      </c>
      <c r="IN888">
        <v>0</v>
      </c>
      <c r="IO888" t="s">
        <v>441</v>
      </c>
      <c r="IP888" t="s">
        <v>442</v>
      </c>
      <c r="IQ888" t="s">
        <v>443</v>
      </c>
      <c r="IR888" t="s">
        <v>443</v>
      </c>
      <c r="IS888" t="s">
        <v>443</v>
      </c>
      <c r="IT888" t="s">
        <v>443</v>
      </c>
      <c r="IU888">
        <v>0</v>
      </c>
      <c r="IV888">
        <v>100</v>
      </c>
      <c r="IW888">
        <v>100</v>
      </c>
      <c r="IX888">
        <v>1.098</v>
      </c>
      <c r="IY888">
        <v>-0.0441</v>
      </c>
      <c r="IZ888">
        <v>1.09748391826392</v>
      </c>
      <c r="JA888">
        <v>0</v>
      </c>
      <c r="JB888">
        <v>0</v>
      </c>
      <c r="JC888">
        <v>0</v>
      </c>
      <c r="JD888">
        <v>-0.0441141096964596</v>
      </c>
      <c r="JE888">
        <v>0</v>
      </c>
      <c r="JF888">
        <v>0</v>
      </c>
      <c r="JG888">
        <v>0</v>
      </c>
      <c r="JH888">
        <v>5</v>
      </c>
      <c r="JI888">
        <v>2273</v>
      </c>
      <c r="JJ888">
        <v>1</v>
      </c>
      <c r="JK888">
        <v>24</v>
      </c>
      <c r="JL888">
        <v>29357074.9</v>
      </c>
      <c r="JM888">
        <v>29357074.9</v>
      </c>
      <c r="JN888">
        <v>0.804443</v>
      </c>
      <c r="JO888">
        <v>2.63306</v>
      </c>
      <c r="JP888">
        <v>1.54785</v>
      </c>
      <c r="JQ888">
        <v>2.31445</v>
      </c>
      <c r="JR888">
        <v>1.64673</v>
      </c>
      <c r="JS888">
        <v>2.35962</v>
      </c>
      <c r="JT888">
        <v>34.0092</v>
      </c>
      <c r="JU888">
        <v>24.1838</v>
      </c>
      <c r="JV888">
        <v>18</v>
      </c>
      <c r="JW888">
        <v>493.526</v>
      </c>
      <c r="JX888">
        <v>382.514</v>
      </c>
      <c r="JY888">
        <v>53.3702</v>
      </c>
      <c r="JZ888">
        <v>54.221</v>
      </c>
      <c r="KA888">
        <v>30.0015</v>
      </c>
      <c r="KB888">
        <v>53.425</v>
      </c>
      <c r="KC888">
        <v>53.2225</v>
      </c>
      <c r="KD888">
        <v>16.0674</v>
      </c>
      <c r="KE888">
        <v>0</v>
      </c>
      <c r="KF888">
        <v>100</v>
      </c>
      <c r="KG888">
        <v>52.9342</v>
      </c>
      <c r="KH888">
        <v>297.939</v>
      </c>
      <c r="KI888">
        <v>26.2864</v>
      </c>
      <c r="KJ888">
        <v>92.7519</v>
      </c>
      <c r="KK888">
        <v>89.3623</v>
      </c>
    </row>
    <row r="889" spans="1:297">
      <c r="A889">
        <v>873</v>
      </c>
      <c r="B889">
        <v>1761424498</v>
      </c>
      <c r="C889">
        <v>16317</v>
      </c>
      <c r="D889" t="s">
        <v>2197</v>
      </c>
      <c r="E889" t="s">
        <v>2198</v>
      </c>
      <c r="F889">
        <v>5</v>
      </c>
      <c r="G889" t="s">
        <v>2182</v>
      </c>
      <c r="H889" t="s">
        <v>436</v>
      </c>
      <c r="I889">
        <v>1761424489.76923</v>
      </c>
      <c r="J889">
        <f>(K889)/1000</f>
        <v>0</v>
      </c>
      <c r="K889">
        <f>IF(DP889, AN889, AH889)</f>
        <v>0</v>
      </c>
      <c r="L889">
        <f>IF(DP889, AI889, AG889)</f>
        <v>0</v>
      </c>
      <c r="M889">
        <f>DR889 - IF(AU889&gt;1, L889*DL889*100.0/(AW889), 0)</f>
        <v>0</v>
      </c>
      <c r="N889">
        <f>((T889-J889/2)*M889-L889)/(T889+J889/2)</f>
        <v>0</v>
      </c>
      <c r="O889">
        <f>N889*(DY889+DZ889)/1000.0</f>
        <v>0</v>
      </c>
      <c r="P889">
        <f>(DR889 - IF(AU889&gt;1, L889*DL889*100.0/(AW889), 0))*(DY889+DZ889)/1000.0</f>
        <v>0</v>
      </c>
      <c r="Q889">
        <f>2.0/((1/S889-1/R889)+SIGN(S889)*SQRT((1/S889-1/R889)*(1/S889-1/R889) + 4*DM889/((DM889+1)*(DM889+1))*(2*1/S889*1/R889-1/R889*1/R889)))</f>
        <v>0</v>
      </c>
      <c r="R889">
        <f>IF(LEFT(DN889,1)&lt;&gt;"0",IF(LEFT(DN889,1)="1",3.0,DO889),$D$5+$E$5*(EF889*DY889/($K$5*1000))+$F$5*(EF889*DY889/($K$5*1000))*MAX(MIN(DL889,$J$5),$I$5)*MAX(MIN(DL889,$J$5),$I$5)+$G$5*MAX(MIN(DL889,$J$5),$I$5)*(EF889*DY889/($K$5*1000))+$H$5*(EF889*DY889/($K$5*1000))*(EF889*DY889/($K$5*1000)))</f>
        <v>0</v>
      </c>
      <c r="S889">
        <f>J889*(1000-(1000*0.61365*exp(17.502*W889/(240.97+W889))/(DY889+DZ889)+DT889)/2)/(1000*0.61365*exp(17.502*W889/(240.97+W889))/(DY889+DZ889)-DT889)</f>
        <v>0</v>
      </c>
      <c r="T889">
        <f>1/((DM889+1)/(Q889/1.6)+1/(R889/1.37)) + DM889/((DM889+1)/(Q889/1.6) + DM889/(R889/1.37))</f>
        <v>0</v>
      </c>
      <c r="U889">
        <f>(DH889*DK889)</f>
        <v>0</v>
      </c>
      <c r="V889">
        <f>(EA889+(U889+2*0.95*5.67E-8*(((EA889+$B$7)+273)^4-(EA889+273)^4)-44100*J889)/(1.84*29.3*R889+8*0.95*5.67E-8*(EA889+273)^3))</f>
        <v>0</v>
      </c>
      <c r="W889">
        <f>($C$7*EB889+$D$7*EC889+$E$7*V889)</f>
        <v>0</v>
      </c>
      <c r="X889">
        <f>0.61365*exp(17.502*W889/(240.97+W889))</f>
        <v>0</v>
      </c>
      <c r="Y889">
        <f>(Z889/AA889*100)</f>
        <v>0</v>
      </c>
      <c r="Z889">
        <f>DT889*(DY889+DZ889)/1000</f>
        <v>0</v>
      </c>
      <c r="AA889">
        <f>0.61365*exp(17.502*EA889/(240.97+EA889))</f>
        <v>0</v>
      </c>
      <c r="AB889">
        <f>(X889-DT889*(DY889+DZ889)/1000)</f>
        <v>0</v>
      </c>
      <c r="AC889">
        <f>(-J889*44100)</f>
        <v>0</v>
      </c>
      <c r="AD889">
        <f>2*29.3*R889*0.92*(EA889-W889)</f>
        <v>0</v>
      </c>
      <c r="AE889">
        <f>2*0.95*5.67E-8*(((EA889+$B$7)+273)^4-(W889+273)^4)</f>
        <v>0</v>
      </c>
      <c r="AF889">
        <f>U889+AE889+AC889+AD889</f>
        <v>0</v>
      </c>
      <c r="AG889">
        <f>DX889*AU889*(DS889-DR889*(1000-AU889*DU889)/(1000-AU889*DT889))/(100*DL889)</f>
        <v>0</v>
      </c>
      <c r="AH889">
        <f>1000*DX889*AU889*(DT889-DU889)/(100*DL889*(1000-AU889*DT889))</f>
        <v>0</v>
      </c>
      <c r="AI889">
        <f>(AJ889 - AK889 - DY889*1E3/(8.314*(EA889+273.15)) * AM889/DX889 * AL889) * DX889/(100*DL889) * (1000 - DU889)/1000</f>
        <v>0</v>
      </c>
      <c r="AJ889">
        <v>328.137499714808</v>
      </c>
      <c r="AK889">
        <v>338.541921212121</v>
      </c>
      <c r="AL889">
        <v>-3.2959442073119</v>
      </c>
      <c r="AM889">
        <v>65.2934851003641</v>
      </c>
      <c r="AN889">
        <f>(AP889 - AO889 + DY889*1E3/(8.314*(EA889+273.15)) * AR889/DX889 * AQ889) * DX889/(100*DL889) * 1000/(1000 - AP889)</f>
        <v>0</v>
      </c>
      <c r="AO889">
        <v>24.7587887504793</v>
      </c>
      <c r="AP889">
        <v>55.9102727272727</v>
      </c>
      <c r="AQ889">
        <v>0.00141689469644186</v>
      </c>
      <c r="AR889">
        <v>110.481421267312</v>
      </c>
      <c r="AS889">
        <v>1</v>
      </c>
      <c r="AT889">
        <v>0</v>
      </c>
      <c r="AU889">
        <f>IF(AS889*$H$13&gt;=AW889,1.0,(AW889/(AW889-AS889*$H$13)))</f>
        <v>0</v>
      </c>
      <c r="AV889">
        <f>(AU889-1)*100</f>
        <v>0</v>
      </c>
      <c r="AW889">
        <f>MAX(0,($B$13+$C$13*EF889)/(1+$D$13*EF889)*DY889/(EA889+273)*$E$13)</f>
        <v>0</v>
      </c>
      <c r="AX889" t="s">
        <v>437</v>
      </c>
      <c r="AY889" t="s">
        <v>437</v>
      </c>
      <c r="AZ889">
        <v>0</v>
      </c>
      <c r="BA889">
        <v>0</v>
      </c>
      <c r="BB889">
        <f>1-AZ889/BA889</f>
        <v>0</v>
      </c>
      <c r="BC889">
        <v>0</v>
      </c>
      <c r="BD889" t="s">
        <v>437</v>
      </c>
      <c r="BE889" t="s">
        <v>437</v>
      </c>
      <c r="BF889">
        <v>0</v>
      </c>
      <c r="BG889">
        <v>0</v>
      </c>
      <c r="BH889">
        <f>1-BF889/BG889</f>
        <v>0</v>
      </c>
      <c r="BI889">
        <v>0.5</v>
      </c>
      <c r="BJ889">
        <f>DI889</f>
        <v>0</v>
      </c>
      <c r="BK889">
        <f>L889</f>
        <v>0</v>
      </c>
      <c r="BL889">
        <f>BH889*BI889*BJ889</f>
        <v>0</v>
      </c>
      <c r="BM889">
        <f>(BK889-BC889)/BJ889</f>
        <v>0</v>
      </c>
      <c r="BN889">
        <f>(BA889-BG889)/BG889</f>
        <v>0</v>
      </c>
      <c r="BO889">
        <f>AZ889/(BB889+AZ889/BG889)</f>
        <v>0</v>
      </c>
      <c r="BP889" t="s">
        <v>437</v>
      </c>
      <c r="BQ889">
        <v>0</v>
      </c>
      <c r="BR889">
        <f>IF(BQ889&lt;&gt;0, BQ889, BO889)</f>
        <v>0</v>
      </c>
      <c r="BS889">
        <f>1-BR889/BG889</f>
        <v>0</v>
      </c>
      <c r="BT889">
        <f>(BG889-BF889)/(BG889-BR889)</f>
        <v>0</v>
      </c>
      <c r="BU889">
        <f>(BA889-BG889)/(BA889-BR889)</f>
        <v>0</v>
      </c>
      <c r="BV889">
        <f>(BG889-BF889)/(BG889-AZ889)</f>
        <v>0</v>
      </c>
      <c r="BW889">
        <f>(BA889-BG889)/(BA889-AZ889)</f>
        <v>0</v>
      </c>
      <c r="BX889">
        <f>(BT889*BR889/BF889)</f>
        <v>0</v>
      </c>
      <c r="BY889">
        <f>(1-BX889)</f>
        <v>0</v>
      </c>
      <c r="DH889">
        <f>$B$11*EG889+$C$11*EH889+$F$11*ES889*(1-EV889)</f>
        <v>0</v>
      </c>
      <c r="DI889">
        <f>DH889*DJ889</f>
        <v>0</v>
      </c>
      <c r="DJ889">
        <f>($B$11*$D$9+$C$11*$D$9+$F$11*((FF889+EX889)/MAX(FF889+EX889+FG889, 0.1)*$I$9+FG889/MAX(FF889+EX889+FG889, 0.1)*$J$9))/($B$11+$C$11+$F$11)</f>
        <v>0</v>
      </c>
      <c r="DK889">
        <f>($B$11*$K$9+$C$11*$K$9+$F$11*((FF889+EX889)/MAX(FF889+EX889+FG889, 0.1)*$P$9+FG889/MAX(FF889+EX889+FG889, 0.1)*$Q$9))/($B$11+$C$11+$F$11)</f>
        <v>0</v>
      </c>
      <c r="DL889">
        <v>6</v>
      </c>
      <c r="DM889">
        <v>0.5</v>
      </c>
      <c r="DN889" t="s">
        <v>438</v>
      </c>
      <c r="DO889">
        <v>2</v>
      </c>
      <c r="DP889" t="b">
        <v>1</v>
      </c>
      <c r="DQ889">
        <v>1761424489.76923</v>
      </c>
      <c r="DR889">
        <v>341.791153846154</v>
      </c>
      <c r="DS889">
        <v>336.236307692308</v>
      </c>
      <c r="DT889">
        <v>55.8786076923077</v>
      </c>
      <c r="DU889">
        <v>24.7607</v>
      </c>
      <c r="DV889">
        <v>340.693615384615</v>
      </c>
      <c r="DW889">
        <v>55.9227153846154</v>
      </c>
      <c r="DX889">
        <v>500.010384615385</v>
      </c>
      <c r="DY889">
        <v>90.1771384615385</v>
      </c>
      <c r="DZ889">
        <v>0.0383934461538462</v>
      </c>
      <c r="EA889">
        <v>52.8464615384615</v>
      </c>
      <c r="EB889">
        <v>47.9994384615385</v>
      </c>
      <c r="EC889">
        <v>999.9</v>
      </c>
      <c r="ED889">
        <v>0</v>
      </c>
      <c r="EE889">
        <v>0</v>
      </c>
      <c r="EF889">
        <v>9999.22692307692</v>
      </c>
      <c r="EG889">
        <v>0</v>
      </c>
      <c r="EH889">
        <v>1182.15076923077</v>
      </c>
      <c r="EI889">
        <v>5.55469692307692</v>
      </c>
      <c r="EJ889">
        <v>362.02</v>
      </c>
      <c r="EK889">
        <v>344.773230769231</v>
      </c>
      <c r="EL889">
        <v>31.1179230769231</v>
      </c>
      <c r="EM889">
        <v>336.236307692308</v>
      </c>
      <c r="EN889">
        <v>24.7607</v>
      </c>
      <c r="EO889">
        <v>5.03897461538462</v>
      </c>
      <c r="EP889">
        <v>2.23284846153846</v>
      </c>
      <c r="EQ889">
        <v>32.9536923076923</v>
      </c>
      <c r="ER889">
        <v>19.1999615384615</v>
      </c>
      <c r="ES889">
        <v>1200.01384615385</v>
      </c>
      <c r="ET889">
        <v>0.966999615384615</v>
      </c>
      <c r="EU889">
        <v>0.0330006076923077</v>
      </c>
      <c r="EV889">
        <v>0</v>
      </c>
      <c r="EW889">
        <v>807.950538461538</v>
      </c>
      <c r="EX889">
        <v>5.00059</v>
      </c>
      <c r="EY889">
        <v>10666.6923076923</v>
      </c>
      <c r="EZ889">
        <v>10358.8230769231</v>
      </c>
      <c r="FA889">
        <v>62.25</v>
      </c>
      <c r="FB889">
        <v>63.4274615384615</v>
      </c>
      <c r="FC889">
        <v>62.1488461538462</v>
      </c>
      <c r="FD889">
        <v>63.3556153846154</v>
      </c>
      <c r="FE889">
        <v>63.7451538461538</v>
      </c>
      <c r="FF889">
        <v>1155.57384615385</v>
      </c>
      <c r="FG889">
        <v>39.44</v>
      </c>
      <c r="FH889">
        <v>0</v>
      </c>
      <c r="FI889">
        <v>1761424458.7</v>
      </c>
      <c r="FJ889">
        <v>0</v>
      </c>
      <c r="FK889">
        <v>807.43276</v>
      </c>
      <c r="FL889">
        <v>-25.4873846264662</v>
      </c>
      <c r="FM889">
        <v>-307.146153902379</v>
      </c>
      <c r="FN889">
        <v>10660.72</v>
      </c>
      <c r="FO889">
        <v>15</v>
      </c>
      <c r="FP889">
        <v>0</v>
      </c>
      <c r="FQ889" t="s">
        <v>439</v>
      </c>
      <c r="FR889">
        <v>0</v>
      </c>
      <c r="FS889">
        <v>0</v>
      </c>
      <c r="FT889">
        <v>0</v>
      </c>
      <c r="FU889">
        <v>0</v>
      </c>
      <c r="FV889">
        <v>0</v>
      </c>
      <c r="FW889">
        <v>0</v>
      </c>
      <c r="FX889">
        <v>0</v>
      </c>
      <c r="FY889">
        <v>0</v>
      </c>
      <c r="FZ889">
        <v>0</v>
      </c>
      <c r="GA889">
        <v>0</v>
      </c>
      <c r="GB889">
        <v>0</v>
      </c>
      <c r="GC889">
        <v>4.6359315</v>
      </c>
      <c r="GD889">
        <v>17.0921634586466</v>
      </c>
      <c r="GE889">
        <v>1.67372054293802</v>
      </c>
      <c r="GF889">
        <v>0</v>
      </c>
      <c r="GG889">
        <v>809.474617647059</v>
      </c>
      <c r="GH889">
        <v>-23.6891214669122</v>
      </c>
      <c r="GI889">
        <v>2.33622363724409</v>
      </c>
      <c r="GJ889">
        <v>-1</v>
      </c>
      <c r="GK889">
        <v>31.099275</v>
      </c>
      <c r="GL889">
        <v>0.339342857142856</v>
      </c>
      <c r="GM889">
        <v>0.0328422117860536</v>
      </c>
      <c r="GN889">
        <v>0</v>
      </c>
      <c r="GO889">
        <v>0</v>
      </c>
      <c r="GP889">
        <v>2</v>
      </c>
      <c r="GQ889" t="s">
        <v>473</v>
      </c>
      <c r="GR889">
        <v>3.12665</v>
      </c>
      <c r="GS889">
        <v>2.71634</v>
      </c>
      <c r="GT889">
        <v>0.0669781</v>
      </c>
      <c r="GU889">
        <v>0.0657143</v>
      </c>
      <c r="GV889">
        <v>0.175941</v>
      </c>
      <c r="GW889">
        <v>0.0998654</v>
      </c>
      <c r="GX889">
        <v>33435</v>
      </c>
      <c r="GY889">
        <v>35388.1</v>
      </c>
      <c r="GZ889">
        <v>32554.8</v>
      </c>
      <c r="HA889">
        <v>34429</v>
      </c>
      <c r="HB889">
        <v>38549</v>
      </c>
      <c r="HC889">
        <v>44696.8</v>
      </c>
      <c r="HD889">
        <v>51175.9</v>
      </c>
      <c r="HE889">
        <v>55233.6</v>
      </c>
      <c r="HF889">
        <v>1.68107</v>
      </c>
      <c r="HG889">
        <v>1.52727</v>
      </c>
      <c r="HH889">
        <v>-0.163116</v>
      </c>
      <c r="HI889">
        <v>0</v>
      </c>
      <c r="HJ889">
        <v>50.5711</v>
      </c>
      <c r="HK889">
        <v>999.9</v>
      </c>
      <c r="HL889">
        <v>54.682</v>
      </c>
      <c r="HM889">
        <v>30.182</v>
      </c>
      <c r="HN889">
        <v>26.1072</v>
      </c>
      <c r="HO889">
        <v>60.1621</v>
      </c>
      <c r="HP889">
        <v>40.9696</v>
      </c>
      <c r="HQ889">
        <v>1</v>
      </c>
      <c r="HR889">
        <v>2.39147</v>
      </c>
      <c r="HS889">
        <v>0.708369</v>
      </c>
      <c r="HT889">
        <v>20.1123</v>
      </c>
      <c r="HU889">
        <v>5.18584</v>
      </c>
      <c r="HV889">
        <v>12.0159</v>
      </c>
      <c r="HW889">
        <v>4.9686</v>
      </c>
      <c r="HX889">
        <v>3.2959</v>
      </c>
      <c r="HY889">
        <v>9999</v>
      </c>
      <c r="HZ889">
        <v>9999</v>
      </c>
      <c r="IA889">
        <v>999.9</v>
      </c>
      <c r="IB889">
        <v>9999</v>
      </c>
      <c r="IC889">
        <v>1.86322</v>
      </c>
      <c r="ID889">
        <v>1.8681</v>
      </c>
      <c r="IE889">
        <v>1.86783</v>
      </c>
      <c r="IF889">
        <v>1.86905</v>
      </c>
      <c r="IG889">
        <v>1.86981</v>
      </c>
      <c r="IH889">
        <v>1.86589</v>
      </c>
      <c r="II889">
        <v>1.86697</v>
      </c>
      <c r="IJ889">
        <v>1.86842</v>
      </c>
      <c r="IK889">
        <v>5</v>
      </c>
      <c r="IL889">
        <v>0</v>
      </c>
      <c r="IM889">
        <v>0</v>
      </c>
      <c r="IN889">
        <v>0</v>
      </c>
      <c r="IO889" t="s">
        <v>441</v>
      </c>
      <c r="IP889" t="s">
        <v>442</v>
      </c>
      <c r="IQ889" t="s">
        <v>443</v>
      </c>
      <c r="IR889" t="s">
        <v>443</v>
      </c>
      <c r="IS889" t="s">
        <v>443</v>
      </c>
      <c r="IT889" t="s">
        <v>443</v>
      </c>
      <c r="IU889">
        <v>0</v>
      </c>
      <c r="IV889">
        <v>100</v>
      </c>
      <c r="IW889">
        <v>100</v>
      </c>
      <c r="IX889">
        <v>1.097</v>
      </c>
      <c r="IY889">
        <v>-0.0441</v>
      </c>
      <c r="IZ889">
        <v>1.09748391826392</v>
      </c>
      <c r="JA889">
        <v>0</v>
      </c>
      <c r="JB889">
        <v>0</v>
      </c>
      <c r="JC889">
        <v>0</v>
      </c>
      <c r="JD889">
        <v>-0.0441141096964596</v>
      </c>
      <c r="JE889">
        <v>0</v>
      </c>
      <c r="JF889">
        <v>0</v>
      </c>
      <c r="JG889">
        <v>0</v>
      </c>
      <c r="JH889">
        <v>5</v>
      </c>
      <c r="JI889">
        <v>2273</v>
      </c>
      <c r="JJ889">
        <v>1</v>
      </c>
      <c r="JK889">
        <v>24</v>
      </c>
      <c r="JL889">
        <v>29357075</v>
      </c>
      <c r="JM889">
        <v>29357075</v>
      </c>
      <c r="JN889">
        <v>0.767822</v>
      </c>
      <c r="JO889">
        <v>2.63916</v>
      </c>
      <c r="JP889">
        <v>1.54785</v>
      </c>
      <c r="JQ889">
        <v>2.31445</v>
      </c>
      <c r="JR889">
        <v>1.64673</v>
      </c>
      <c r="JS889">
        <v>2.323</v>
      </c>
      <c r="JT889">
        <v>34.0092</v>
      </c>
      <c r="JU889">
        <v>24.1838</v>
      </c>
      <c r="JV889">
        <v>18</v>
      </c>
      <c r="JW889">
        <v>493.344</v>
      </c>
      <c r="JX889">
        <v>382.602</v>
      </c>
      <c r="JY889">
        <v>53.0289</v>
      </c>
      <c r="JZ889">
        <v>54.2298</v>
      </c>
      <c r="KA889">
        <v>30.0027</v>
      </c>
      <c r="KB889">
        <v>53.4352</v>
      </c>
      <c r="KC889">
        <v>53.2319</v>
      </c>
      <c r="KD889">
        <v>15.3309</v>
      </c>
      <c r="KE889">
        <v>0</v>
      </c>
      <c r="KF889">
        <v>100</v>
      </c>
      <c r="KG889">
        <v>52.9321</v>
      </c>
      <c r="KH889">
        <v>284.41</v>
      </c>
      <c r="KI889">
        <v>26.2864</v>
      </c>
      <c r="KJ889">
        <v>92.7497</v>
      </c>
      <c r="KK889">
        <v>89.3606</v>
      </c>
    </row>
    <row r="890" spans="1:297">
      <c r="A890">
        <v>874</v>
      </c>
      <c r="B890">
        <v>1761424503</v>
      </c>
      <c r="C890">
        <v>16322</v>
      </c>
      <c r="D890" t="s">
        <v>2199</v>
      </c>
      <c r="E890" t="s">
        <v>2200</v>
      </c>
      <c r="F890">
        <v>5</v>
      </c>
      <c r="G890" t="s">
        <v>2182</v>
      </c>
      <c r="H890" t="s">
        <v>436</v>
      </c>
      <c r="I890">
        <v>1761424494.84615</v>
      </c>
      <c r="J890">
        <f>(K890)/1000</f>
        <v>0</v>
      </c>
      <c r="K890">
        <f>IF(DP890, AN890, AH890)</f>
        <v>0</v>
      </c>
      <c r="L890">
        <f>IF(DP890, AI890, AG890)</f>
        <v>0</v>
      </c>
      <c r="M890">
        <f>DR890 - IF(AU890&gt;1, L890*DL890*100.0/(AW890), 0)</f>
        <v>0</v>
      </c>
      <c r="N890">
        <f>((T890-J890/2)*M890-L890)/(T890+J890/2)</f>
        <v>0</v>
      </c>
      <c r="O890">
        <f>N890*(DY890+DZ890)/1000.0</f>
        <v>0</v>
      </c>
      <c r="P890">
        <f>(DR890 - IF(AU890&gt;1, L890*DL890*100.0/(AW890), 0))*(DY890+DZ890)/1000.0</f>
        <v>0</v>
      </c>
      <c r="Q890">
        <f>2.0/((1/S890-1/R890)+SIGN(S890)*SQRT((1/S890-1/R890)*(1/S890-1/R890) + 4*DM890/((DM890+1)*(DM890+1))*(2*1/S890*1/R890-1/R890*1/R890)))</f>
        <v>0</v>
      </c>
      <c r="R890">
        <f>IF(LEFT(DN890,1)&lt;&gt;"0",IF(LEFT(DN890,1)="1",3.0,DO890),$D$5+$E$5*(EF890*DY890/($K$5*1000))+$F$5*(EF890*DY890/($K$5*1000))*MAX(MIN(DL890,$J$5),$I$5)*MAX(MIN(DL890,$J$5),$I$5)+$G$5*MAX(MIN(DL890,$J$5),$I$5)*(EF890*DY890/($K$5*1000))+$H$5*(EF890*DY890/($K$5*1000))*(EF890*DY890/($K$5*1000)))</f>
        <v>0</v>
      </c>
      <c r="S890">
        <f>J890*(1000-(1000*0.61365*exp(17.502*W890/(240.97+W890))/(DY890+DZ890)+DT890)/2)/(1000*0.61365*exp(17.502*W890/(240.97+W890))/(DY890+DZ890)-DT890)</f>
        <v>0</v>
      </c>
      <c r="T890">
        <f>1/((DM890+1)/(Q890/1.6)+1/(R890/1.37)) + DM890/((DM890+1)/(Q890/1.6) + DM890/(R890/1.37))</f>
        <v>0</v>
      </c>
      <c r="U890">
        <f>(DH890*DK890)</f>
        <v>0</v>
      </c>
      <c r="V890">
        <f>(EA890+(U890+2*0.95*5.67E-8*(((EA890+$B$7)+273)^4-(EA890+273)^4)-44100*J890)/(1.84*29.3*R890+8*0.95*5.67E-8*(EA890+273)^3))</f>
        <v>0</v>
      </c>
      <c r="W890">
        <f>($C$7*EB890+$D$7*EC890+$E$7*V890)</f>
        <v>0</v>
      </c>
      <c r="X890">
        <f>0.61365*exp(17.502*W890/(240.97+W890))</f>
        <v>0</v>
      </c>
      <c r="Y890">
        <f>(Z890/AA890*100)</f>
        <v>0</v>
      </c>
      <c r="Z890">
        <f>DT890*(DY890+DZ890)/1000</f>
        <v>0</v>
      </c>
      <c r="AA890">
        <f>0.61365*exp(17.502*EA890/(240.97+EA890))</f>
        <v>0</v>
      </c>
      <c r="AB890">
        <f>(X890-DT890*(DY890+DZ890)/1000)</f>
        <v>0</v>
      </c>
      <c r="AC890">
        <f>(-J890*44100)</f>
        <v>0</v>
      </c>
      <c r="AD890">
        <f>2*29.3*R890*0.92*(EA890-W890)</f>
        <v>0</v>
      </c>
      <c r="AE890">
        <f>2*0.95*5.67E-8*(((EA890+$B$7)+273)^4-(W890+273)^4)</f>
        <v>0</v>
      </c>
      <c r="AF890">
        <f>U890+AE890+AC890+AD890</f>
        <v>0</v>
      </c>
      <c r="AG890">
        <f>DX890*AU890*(DS890-DR890*(1000-AU890*DU890)/(1000-AU890*DT890))/(100*DL890)</f>
        <v>0</v>
      </c>
      <c r="AH890">
        <f>1000*DX890*AU890*(DT890-DU890)/(100*DL890*(1000-AU890*DT890))</f>
        <v>0</v>
      </c>
      <c r="AI890">
        <f>(AJ890 - AK890 - DY890*1E3/(8.314*(EA890+273.15)) * AM890/DX890 * AL890) * DX890/(100*DL890) * (1000 - DU890)/1000</f>
        <v>0</v>
      </c>
      <c r="AJ890">
        <v>310.00549904038</v>
      </c>
      <c r="AK890">
        <v>321.245109090909</v>
      </c>
      <c r="AL890">
        <v>-3.46825963636156</v>
      </c>
      <c r="AM890">
        <v>65.2934851003641</v>
      </c>
      <c r="AN890">
        <f>(AP890 - AO890 + DY890*1E3/(8.314*(EA890+273.15)) * AR890/DX890 * AQ890) * DX890/(100*DL890) * 1000/(1000 - AP890)</f>
        <v>0</v>
      </c>
      <c r="AO890">
        <v>24.758583494399</v>
      </c>
      <c r="AP890">
        <v>55.9005854545454</v>
      </c>
      <c r="AQ890">
        <v>-0.000612942136684103</v>
      </c>
      <c r="AR890">
        <v>110.481421267312</v>
      </c>
      <c r="AS890">
        <v>1</v>
      </c>
      <c r="AT890">
        <v>0</v>
      </c>
      <c r="AU890">
        <f>IF(AS890*$H$13&gt;=AW890,1.0,(AW890/(AW890-AS890*$H$13)))</f>
        <v>0</v>
      </c>
      <c r="AV890">
        <f>(AU890-1)*100</f>
        <v>0</v>
      </c>
      <c r="AW890">
        <f>MAX(0,($B$13+$C$13*EF890)/(1+$D$13*EF890)*DY890/(EA890+273)*$E$13)</f>
        <v>0</v>
      </c>
      <c r="AX890" t="s">
        <v>437</v>
      </c>
      <c r="AY890" t="s">
        <v>437</v>
      </c>
      <c r="AZ890">
        <v>0</v>
      </c>
      <c r="BA890">
        <v>0</v>
      </c>
      <c r="BB890">
        <f>1-AZ890/BA890</f>
        <v>0</v>
      </c>
      <c r="BC890">
        <v>0</v>
      </c>
      <c r="BD890" t="s">
        <v>437</v>
      </c>
      <c r="BE890" t="s">
        <v>437</v>
      </c>
      <c r="BF890">
        <v>0</v>
      </c>
      <c r="BG890">
        <v>0</v>
      </c>
      <c r="BH890">
        <f>1-BF890/BG890</f>
        <v>0</v>
      </c>
      <c r="BI890">
        <v>0.5</v>
      </c>
      <c r="BJ890">
        <f>DI890</f>
        <v>0</v>
      </c>
      <c r="BK890">
        <f>L890</f>
        <v>0</v>
      </c>
      <c r="BL890">
        <f>BH890*BI890*BJ890</f>
        <v>0</v>
      </c>
      <c r="BM890">
        <f>(BK890-BC890)/BJ890</f>
        <v>0</v>
      </c>
      <c r="BN890">
        <f>(BA890-BG890)/BG890</f>
        <v>0</v>
      </c>
      <c r="BO890">
        <f>AZ890/(BB890+AZ890/BG890)</f>
        <v>0</v>
      </c>
      <c r="BP890" t="s">
        <v>437</v>
      </c>
      <c r="BQ890">
        <v>0</v>
      </c>
      <c r="BR890">
        <f>IF(BQ890&lt;&gt;0, BQ890, BO890)</f>
        <v>0</v>
      </c>
      <c r="BS890">
        <f>1-BR890/BG890</f>
        <v>0</v>
      </c>
      <c r="BT890">
        <f>(BG890-BF890)/(BG890-BR890)</f>
        <v>0</v>
      </c>
      <c r="BU890">
        <f>(BA890-BG890)/(BA890-BR890)</f>
        <v>0</v>
      </c>
      <c r="BV890">
        <f>(BG890-BF890)/(BG890-AZ890)</f>
        <v>0</v>
      </c>
      <c r="BW890">
        <f>(BA890-BG890)/(BA890-AZ890)</f>
        <v>0</v>
      </c>
      <c r="BX890">
        <f>(BT890*BR890/BF890)</f>
        <v>0</v>
      </c>
      <c r="BY890">
        <f>(1-BX890)</f>
        <v>0</v>
      </c>
      <c r="DH890">
        <f>$B$11*EG890+$C$11*EH890+$F$11*ES890*(1-EV890)</f>
        <v>0</v>
      </c>
      <c r="DI890">
        <f>DH890*DJ890</f>
        <v>0</v>
      </c>
      <c r="DJ890">
        <f>($B$11*$D$9+$C$11*$D$9+$F$11*((FF890+EX890)/MAX(FF890+EX890+FG890, 0.1)*$I$9+FG890/MAX(FF890+EX890+FG890, 0.1)*$J$9))/($B$11+$C$11+$F$11)</f>
        <v>0</v>
      </c>
      <c r="DK890">
        <f>($B$11*$K$9+$C$11*$K$9+$F$11*((FF890+EX890)/MAX(FF890+EX890+FG890, 0.1)*$P$9+FG890/MAX(FF890+EX890+FG890, 0.1)*$Q$9))/($B$11+$C$11+$F$11)</f>
        <v>0</v>
      </c>
      <c r="DL890">
        <v>6</v>
      </c>
      <c r="DM890">
        <v>0.5</v>
      </c>
      <c r="DN890" t="s">
        <v>438</v>
      </c>
      <c r="DO890">
        <v>2</v>
      </c>
      <c r="DP890" t="b">
        <v>1</v>
      </c>
      <c r="DQ890">
        <v>1761424494.84615</v>
      </c>
      <c r="DR890">
        <v>326.124307692308</v>
      </c>
      <c r="DS890">
        <v>318.948384615385</v>
      </c>
      <c r="DT890">
        <v>55.8944769230769</v>
      </c>
      <c r="DU890">
        <v>24.7594384615385</v>
      </c>
      <c r="DV890">
        <v>325.027</v>
      </c>
      <c r="DW890">
        <v>55.9385846153846</v>
      </c>
      <c r="DX890">
        <v>499.993538461538</v>
      </c>
      <c r="DY890">
        <v>90.1758307692308</v>
      </c>
      <c r="DZ890">
        <v>0.0385634461538462</v>
      </c>
      <c r="EA890">
        <v>52.8525692307692</v>
      </c>
      <c r="EB890">
        <v>48.0025615384615</v>
      </c>
      <c r="EC890">
        <v>999.9</v>
      </c>
      <c r="ED890">
        <v>0</v>
      </c>
      <c r="EE890">
        <v>0</v>
      </c>
      <c r="EF890">
        <v>9994.22923076923</v>
      </c>
      <c r="EG890">
        <v>0</v>
      </c>
      <c r="EH890">
        <v>1182.15307692308</v>
      </c>
      <c r="EI890">
        <v>7.17580384615385</v>
      </c>
      <c r="EJ890">
        <v>345.431923076923</v>
      </c>
      <c r="EK890">
        <v>327.046076923077</v>
      </c>
      <c r="EL890">
        <v>31.1350538461538</v>
      </c>
      <c r="EM890">
        <v>318.948384615385</v>
      </c>
      <c r="EN890">
        <v>24.7594384615385</v>
      </c>
      <c r="EO890">
        <v>5.04033076923077</v>
      </c>
      <c r="EP890">
        <v>2.23270230769231</v>
      </c>
      <c r="EQ890">
        <v>32.9584769230769</v>
      </c>
      <c r="ER890">
        <v>19.1989076923077</v>
      </c>
      <c r="ES890">
        <v>1200.00153846154</v>
      </c>
      <c r="ET890">
        <v>0.966999538461539</v>
      </c>
      <c r="EU890">
        <v>0.0330006230769231</v>
      </c>
      <c r="EV890">
        <v>0</v>
      </c>
      <c r="EW890">
        <v>805.773076923077</v>
      </c>
      <c r="EX890">
        <v>5.00059</v>
      </c>
      <c r="EY890">
        <v>10640.3153846154</v>
      </c>
      <c r="EZ890">
        <v>10358.7230769231</v>
      </c>
      <c r="FA890">
        <v>62.25</v>
      </c>
      <c r="FB890">
        <v>63.437</v>
      </c>
      <c r="FC890">
        <v>62.1631538461539</v>
      </c>
      <c r="FD890">
        <v>63.3701538461538</v>
      </c>
      <c r="FE890">
        <v>63.75</v>
      </c>
      <c r="FF890">
        <v>1155.56153846154</v>
      </c>
      <c r="FG890">
        <v>39.44</v>
      </c>
      <c r="FH890">
        <v>0</v>
      </c>
      <c r="FI890">
        <v>1761424463.5</v>
      </c>
      <c r="FJ890">
        <v>0</v>
      </c>
      <c r="FK890">
        <v>805.3574</v>
      </c>
      <c r="FL890">
        <v>-26.2419999649545</v>
      </c>
      <c r="FM890">
        <v>-322.561537998322</v>
      </c>
      <c r="FN890">
        <v>10635.504</v>
      </c>
      <c r="FO890">
        <v>15</v>
      </c>
      <c r="FP890">
        <v>0</v>
      </c>
      <c r="FQ890" t="s">
        <v>439</v>
      </c>
      <c r="FR890">
        <v>0</v>
      </c>
      <c r="FS890">
        <v>0</v>
      </c>
      <c r="FT890">
        <v>0</v>
      </c>
      <c r="FU890">
        <v>0</v>
      </c>
      <c r="FV890">
        <v>0</v>
      </c>
      <c r="FW890">
        <v>0</v>
      </c>
      <c r="FX890">
        <v>0</v>
      </c>
      <c r="FY890">
        <v>0</v>
      </c>
      <c r="FZ890">
        <v>0</v>
      </c>
      <c r="GA890">
        <v>0</v>
      </c>
      <c r="GB890">
        <v>0</v>
      </c>
      <c r="GC890">
        <v>5.98441761904762</v>
      </c>
      <c r="GD890">
        <v>18.8716464935065</v>
      </c>
      <c r="GE890">
        <v>1.93015911763748</v>
      </c>
      <c r="GF890">
        <v>0</v>
      </c>
      <c r="GG890">
        <v>807.274529411765</v>
      </c>
      <c r="GH890">
        <v>-25.5459434839776</v>
      </c>
      <c r="GI890">
        <v>2.51202861817829</v>
      </c>
      <c r="GJ890">
        <v>-1</v>
      </c>
      <c r="GK890">
        <v>31.1195904761905</v>
      </c>
      <c r="GL890">
        <v>0.253270129870166</v>
      </c>
      <c r="GM890">
        <v>0.0266825590398688</v>
      </c>
      <c r="GN890">
        <v>0</v>
      </c>
      <c r="GO890">
        <v>0</v>
      </c>
      <c r="GP890">
        <v>2</v>
      </c>
      <c r="GQ890" t="s">
        <v>473</v>
      </c>
      <c r="GR890">
        <v>3.12661</v>
      </c>
      <c r="GS890">
        <v>2.71687</v>
      </c>
      <c r="GT890">
        <v>0.0640796</v>
      </c>
      <c r="GU890">
        <v>0.0627663</v>
      </c>
      <c r="GV890">
        <v>0.175921</v>
      </c>
      <c r="GW890">
        <v>0.0998542</v>
      </c>
      <c r="GX890">
        <v>33537.6</v>
      </c>
      <c r="GY890">
        <v>35498.6</v>
      </c>
      <c r="GZ890">
        <v>32553.8</v>
      </c>
      <c r="HA890">
        <v>34428.1</v>
      </c>
      <c r="HB890">
        <v>38548.8</v>
      </c>
      <c r="HC890">
        <v>44695.8</v>
      </c>
      <c r="HD890">
        <v>51174.8</v>
      </c>
      <c r="HE890">
        <v>55232.2</v>
      </c>
      <c r="HF890">
        <v>1.68093</v>
      </c>
      <c r="HG890">
        <v>1.52727</v>
      </c>
      <c r="HH890">
        <v>-0.162974</v>
      </c>
      <c r="HI890">
        <v>0</v>
      </c>
      <c r="HJ890">
        <v>50.5748</v>
      </c>
      <c r="HK890">
        <v>999.9</v>
      </c>
      <c r="HL890">
        <v>54.682</v>
      </c>
      <c r="HM890">
        <v>30.182</v>
      </c>
      <c r="HN890">
        <v>26.1054</v>
      </c>
      <c r="HO890">
        <v>60.0821</v>
      </c>
      <c r="HP890">
        <v>41.0136</v>
      </c>
      <c r="HQ890">
        <v>1</v>
      </c>
      <c r="HR890">
        <v>2.39176</v>
      </c>
      <c r="HS890">
        <v>0.281217</v>
      </c>
      <c r="HT890">
        <v>20.1139</v>
      </c>
      <c r="HU890">
        <v>5.18629</v>
      </c>
      <c r="HV890">
        <v>12.0159</v>
      </c>
      <c r="HW890">
        <v>4.96875</v>
      </c>
      <c r="HX890">
        <v>3.29578</v>
      </c>
      <c r="HY890">
        <v>9999</v>
      </c>
      <c r="HZ890">
        <v>9999</v>
      </c>
      <c r="IA890">
        <v>999.9</v>
      </c>
      <c r="IB890">
        <v>9999</v>
      </c>
      <c r="IC890">
        <v>1.86324</v>
      </c>
      <c r="ID890">
        <v>1.86808</v>
      </c>
      <c r="IE890">
        <v>1.86783</v>
      </c>
      <c r="IF890">
        <v>1.86905</v>
      </c>
      <c r="IG890">
        <v>1.86981</v>
      </c>
      <c r="IH890">
        <v>1.86586</v>
      </c>
      <c r="II890">
        <v>1.86699</v>
      </c>
      <c r="IJ890">
        <v>1.86841</v>
      </c>
      <c r="IK890">
        <v>5</v>
      </c>
      <c r="IL890">
        <v>0</v>
      </c>
      <c r="IM890">
        <v>0</v>
      </c>
      <c r="IN890">
        <v>0</v>
      </c>
      <c r="IO890" t="s">
        <v>441</v>
      </c>
      <c r="IP890" t="s">
        <v>442</v>
      </c>
      <c r="IQ890" t="s">
        <v>443</v>
      </c>
      <c r="IR890" t="s">
        <v>443</v>
      </c>
      <c r="IS890" t="s">
        <v>443</v>
      </c>
      <c r="IT890" t="s">
        <v>443</v>
      </c>
      <c r="IU890">
        <v>0</v>
      </c>
      <c r="IV890">
        <v>100</v>
      </c>
      <c r="IW890">
        <v>100</v>
      </c>
      <c r="IX890">
        <v>1.098</v>
      </c>
      <c r="IY890">
        <v>-0.0441</v>
      </c>
      <c r="IZ890">
        <v>1.09748391826392</v>
      </c>
      <c r="JA890">
        <v>0</v>
      </c>
      <c r="JB890">
        <v>0</v>
      </c>
      <c r="JC890">
        <v>0</v>
      </c>
      <c r="JD890">
        <v>-0.0441141096964596</v>
      </c>
      <c r="JE890">
        <v>0</v>
      </c>
      <c r="JF890">
        <v>0</v>
      </c>
      <c r="JG890">
        <v>0</v>
      </c>
      <c r="JH890">
        <v>5</v>
      </c>
      <c r="JI890">
        <v>2273</v>
      </c>
      <c r="JJ890">
        <v>1</v>
      </c>
      <c r="JK890">
        <v>24</v>
      </c>
      <c r="JL890">
        <v>29357075.1</v>
      </c>
      <c r="JM890">
        <v>29357075.1</v>
      </c>
      <c r="JN890">
        <v>0.733643</v>
      </c>
      <c r="JO890">
        <v>2.64648</v>
      </c>
      <c r="JP890">
        <v>1.54785</v>
      </c>
      <c r="JQ890">
        <v>2.31567</v>
      </c>
      <c r="JR890">
        <v>1.64673</v>
      </c>
      <c r="JS890">
        <v>2.25586</v>
      </c>
      <c r="JT890">
        <v>34.0092</v>
      </c>
      <c r="JU890">
        <v>24.1838</v>
      </c>
      <c r="JV890">
        <v>18</v>
      </c>
      <c r="JW890">
        <v>493.289</v>
      </c>
      <c r="JX890">
        <v>382.645</v>
      </c>
      <c r="JY890">
        <v>52.8825</v>
      </c>
      <c r="JZ890">
        <v>54.2366</v>
      </c>
      <c r="KA890">
        <v>30.0012</v>
      </c>
      <c r="KB890">
        <v>53.4451</v>
      </c>
      <c r="KC890">
        <v>53.242</v>
      </c>
      <c r="KD890">
        <v>14.705</v>
      </c>
      <c r="KE890">
        <v>0</v>
      </c>
      <c r="KF890">
        <v>100</v>
      </c>
      <c r="KG890">
        <v>52.9419</v>
      </c>
      <c r="KH890">
        <v>263.943</v>
      </c>
      <c r="KI890">
        <v>26.2864</v>
      </c>
      <c r="KJ890">
        <v>92.7473</v>
      </c>
      <c r="KK890">
        <v>89.3582</v>
      </c>
    </row>
    <row r="891" spans="1:297">
      <c r="A891">
        <v>875</v>
      </c>
      <c r="B891">
        <v>1761424508</v>
      </c>
      <c r="C891">
        <v>16327</v>
      </c>
      <c r="D891" t="s">
        <v>2201</v>
      </c>
      <c r="E891" t="s">
        <v>2202</v>
      </c>
      <c r="F891">
        <v>5</v>
      </c>
      <c r="G891" t="s">
        <v>2182</v>
      </c>
      <c r="H891" t="s">
        <v>436</v>
      </c>
      <c r="I891">
        <v>1761424499.84615</v>
      </c>
      <c r="J891">
        <f>(K891)/1000</f>
        <v>0</v>
      </c>
      <c r="K891">
        <f>IF(DP891, AN891, AH891)</f>
        <v>0</v>
      </c>
      <c r="L891">
        <f>IF(DP891, AI891, AG891)</f>
        <v>0</v>
      </c>
      <c r="M891">
        <f>DR891 - IF(AU891&gt;1, L891*DL891*100.0/(AW891), 0)</f>
        <v>0</v>
      </c>
      <c r="N891">
        <f>((T891-J891/2)*M891-L891)/(T891+J891/2)</f>
        <v>0</v>
      </c>
      <c r="O891">
        <f>N891*(DY891+DZ891)/1000.0</f>
        <v>0</v>
      </c>
      <c r="P891">
        <f>(DR891 - IF(AU891&gt;1, L891*DL891*100.0/(AW891), 0))*(DY891+DZ891)/1000.0</f>
        <v>0</v>
      </c>
      <c r="Q891">
        <f>2.0/((1/S891-1/R891)+SIGN(S891)*SQRT((1/S891-1/R891)*(1/S891-1/R891) + 4*DM891/((DM891+1)*(DM891+1))*(2*1/S891*1/R891-1/R891*1/R891)))</f>
        <v>0</v>
      </c>
      <c r="R891">
        <f>IF(LEFT(DN891,1)&lt;&gt;"0",IF(LEFT(DN891,1)="1",3.0,DO891),$D$5+$E$5*(EF891*DY891/($K$5*1000))+$F$5*(EF891*DY891/($K$5*1000))*MAX(MIN(DL891,$J$5),$I$5)*MAX(MIN(DL891,$J$5),$I$5)+$G$5*MAX(MIN(DL891,$J$5),$I$5)*(EF891*DY891/($K$5*1000))+$H$5*(EF891*DY891/($K$5*1000))*(EF891*DY891/($K$5*1000)))</f>
        <v>0</v>
      </c>
      <c r="S891">
        <f>J891*(1000-(1000*0.61365*exp(17.502*W891/(240.97+W891))/(DY891+DZ891)+DT891)/2)/(1000*0.61365*exp(17.502*W891/(240.97+W891))/(DY891+DZ891)-DT891)</f>
        <v>0</v>
      </c>
      <c r="T891">
        <f>1/((DM891+1)/(Q891/1.6)+1/(R891/1.37)) + DM891/((DM891+1)/(Q891/1.6) + DM891/(R891/1.37))</f>
        <v>0</v>
      </c>
      <c r="U891">
        <f>(DH891*DK891)</f>
        <v>0</v>
      </c>
      <c r="V891">
        <f>(EA891+(U891+2*0.95*5.67E-8*(((EA891+$B$7)+273)^4-(EA891+273)^4)-44100*J891)/(1.84*29.3*R891+8*0.95*5.67E-8*(EA891+273)^3))</f>
        <v>0</v>
      </c>
      <c r="W891">
        <f>($C$7*EB891+$D$7*EC891+$E$7*V891)</f>
        <v>0</v>
      </c>
      <c r="X891">
        <f>0.61365*exp(17.502*W891/(240.97+W891))</f>
        <v>0</v>
      </c>
      <c r="Y891">
        <f>(Z891/AA891*100)</f>
        <v>0</v>
      </c>
      <c r="Z891">
        <f>DT891*(DY891+DZ891)/1000</f>
        <v>0</v>
      </c>
      <c r="AA891">
        <f>0.61365*exp(17.502*EA891/(240.97+EA891))</f>
        <v>0</v>
      </c>
      <c r="AB891">
        <f>(X891-DT891*(DY891+DZ891)/1000)</f>
        <v>0</v>
      </c>
      <c r="AC891">
        <f>(-J891*44100)</f>
        <v>0</v>
      </c>
      <c r="AD891">
        <f>2*29.3*R891*0.92*(EA891-W891)</f>
        <v>0</v>
      </c>
      <c r="AE891">
        <f>2*0.95*5.67E-8*(((EA891+$B$7)+273)^4-(W891+273)^4)</f>
        <v>0</v>
      </c>
      <c r="AF891">
        <f>U891+AE891+AC891+AD891</f>
        <v>0</v>
      </c>
      <c r="AG891">
        <f>DX891*AU891*(DS891-DR891*(1000-AU891*DU891)/(1000-AU891*DT891))/(100*DL891)</f>
        <v>0</v>
      </c>
      <c r="AH891">
        <f>1000*DX891*AU891*(DT891-DU891)/(100*DL891*(1000-AU891*DT891))</f>
        <v>0</v>
      </c>
      <c r="AI891">
        <f>(AJ891 - AK891 - DY891*1E3/(8.314*(EA891+273.15)) * AM891/DX891 * AL891) * DX891/(100*DL891) * (1000 - DU891)/1000</f>
        <v>0</v>
      </c>
      <c r="AJ891">
        <v>293.388585975843</v>
      </c>
      <c r="AK891">
        <v>304.724933333333</v>
      </c>
      <c r="AL891">
        <v>-3.28583904569739</v>
      </c>
      <c r="AM891">
        <v>65.2934851003641</v>
      </c>
      <c r="AN891">
        <f>(AP891 - AO891 + DY891*1E3/(8.314*(EA891+273.15)) * AR891/DX891 * AQ891) * DX891/(100*DL891) * 1000/(1000 - AP891)</f>
        <v>0</v>
      </c>
      <c r="AO891">
        <v>24.7563642861144</v>
      </c>
      <c r="AP891">
        <v>55.9185775757576</v>
      </c>
      <c r="AQ891">
        <v>0.00549774557902889</v>
      </c>
      <c r="AR891">
        <v>110.481421267312</v>
      </c>
      <c r="AS891">
        <v>1</v>
      </c>
      <c r="AT891">
        <v>0</v>
      </c>
      <c r="AU891">
        <f>IF(AS891*$H$13&gt;=AW891,1.0,(AW891/(AW891-AS891*$H$13)))</f>
        <v>0</v>
      </c>
      <c r="AV891">
        <f>(AU891-1)*100</f>
        <v>0</v>
      </c>
      <c r="AW891">
        <f>MAX(0,($B$13+$C$13*EF891)/(1+$D$13*EF891)*DY891/(EA891+273)*$E$13)</f>
        <v>0</v>
      </c>
      <c r="AX891" t="s">
        <v>437</v>
      </c>
      <c r="AY891" t="s">
        <v>437</v>
      </c>
      <c r="AZ891">
        <v>0</v>
      </c>
      <c r="BA891">
        <v>0</v>
      </c>
      <c r="BB891">
        <f>1-AZ891/BA891</f>
        <v>0</v>
      </c>
      <c r="BC891">
        <v>0</v>
      </c>
      <c r="BD891" t="s">
        <v>437</v>
      </c>
      <c r="BE891" t="s">
        <v>437</v>
      </c>
      <c r="BF891">
        <v>0</v>
      </c>
      <c r="BG891">
        <v>0</v>
      </c>
      <c r="BH891">
        <f>1-BF891/BG891</f>
        <v>0</v>
      </c>
      <c r="BI891">
        <v>0.5</v>
      </c>
      <c r="BJ891">
        <f>DI891</f>
        <v>0</v>
      </c>
      <c r="BK891">
        <f>L891</f>
        <v>0</v>
      </c>
      <c r="BL891">
        <f>BH891*BI891*BJ891</f>
        <v>0</v>
      </c>
      <c r="BM891">
        <f>(BK891-BC891)/BJ891</f>
        <v>0</v>
      </c>
      <c r="BN891">
        <f>(BA891-BG891)/BG891</f>
        <v>0</v>
      </c>
      <c r="BO891">
        <f>AZ891/(BB891+AZ891/BG891)</f>
        <v>0</v>
      </c>
      <c r="BP891" t="s">
        <v>437</v>
      </c>
      <c r="BQ891">
        <v>0</v>
      </c>
      <c r="BR891">
        <f>IF(BQ891&lt;&gt;0, BQ891, BO891)</f>
        <v>0</v>
      </c>
      <c r="BS891">
        <f>1-BR891/BG891</f>
        <v>0</v>
      </c>
      <c r="BT891">
        <f>(BG891-BF891)/(BG891-BR891)</f>
        <v>0</v>
      </c>
      <c r="BU891">
        <f>(BA891-BG891)/(BA891-BR891)</f>
        <v>0</v>
      </c>
      <c r="BV891">
        <f>(BG891-BF891)/(BG891-AZ891)</f>
        <v>0</v>
      </c>
      <c r="BW891">
        <f>(BA891-BG891)/(BA891-AZ891)</f>
        <v>0</v>
      </c>
      <c r="BX891">
        <f>(BT891*BR891/BF891)</f>
        <v>0</v>
      </c>
      <c r="BY891">
        <f>(1-BX891)</f>
        <v>0</v>
      </c>
      <c r="DH891">
        <f>$B$11*EG891+$C$11*EH891+$F$11*ES891*(1-EV891)</f>
        <v>0</v>
      </c>
      <c r="DI891">
        <f>DH891*DJ891</f>
        <v>0</v>
      </c>
      <c r="DJ891">
        <f>($B$11*$D$9+$C$11*$D$9+$F$11*((FF891+EX891)/MAX(FF891+EX891+FG891, 0.1)*$I$9+FG891/MAX(FF891+EX891+FG891, 0.1)*$J$9))/($B$11+$C$11+$F$11)</f>
        <v>0</v>
      </c>
      <c r="DK891">
        <f>($B$11*$K$9+$C$11*$K$9+$F$11*((FF891+EX891)/MAX(FF891+EX891+FG891, 0.1)*$P$9+FG891/MAX(FF891+EX891+FG891, 0.1)*$Q$9))/($B$11+$C$11+$F$11)</f>
        <v>0</v>
      </c>
      <c r="DL891">
        <v>6</v>
      </c>
      <c r="DM891">
        <v>0.5</v>
      </c>
      <c r="DN891" t="s">
        <v>438</v>
      </c>
      <c r="DO891">
        <v>2</v>
      </c>
      <c r="DP891" t="b">
        <v>1</v>
      </c>
      <c r="DQ891">
        <v>1761424499.84615</v>
      </c>
      <c r="DR891">
        <v>310.338230769231</v>
      </c>
      <c r="DS891">
        <v>302.113769230769</v>
      </c>
      <c r="DT891">
        <v>55.9051538461539</v>
      </c>
      <c r="DU891">
        <v>24.7580307692308</v>
      </c>
      <c r="DV891">
        <v>309.240769230769</v>
      </c>
      <c r="DW891">
        <v>55.9492538461539</v>
      </c>
      <c r="DX891">
        <v>500.014384615385</v>
      </c>
      <c r="DY891">
        <v>90.1746615384615</v>
      </c>
      <c r="DZ891">
        <v>0.0386475615384615</v>
      </c>
      <c r="EA891">
        <v>52.8534769230769</v>
      </c>
      <c r="EB891">
        <v>47.9994538461538</v>
      </c>
      <c r="EC891">
        <v>999.9</v>
      </c>
      <c r="ED891">
        <v>0</v>
      </c>
      <c r="EE891">
        <v>0</v>
      </c>
      <c r="EF891">
        <v>9995.72307692308</v>
      </c>
      <c r="EG891">
        <v>0</v>
      </c>
      <c r="EH891">
        <v>1182.14846153846</v>
      </c>
      <c r="EI891">
        <v>8.22434538461539</v>
      </c>
      <c r="EJ891">
        <v>328.715</v>
      </c>
      <c r="EK891">
        <v>309.783615384615</v>
      </c>
      <c r="EL891">
        <v>31.1471307692308</v>
      </c>
      <c r="EM891">
        <v>302.113769230769</v>
      </c>
      <c r="EN891">
        <v>24.7580307692308</v>
      </c>
      <c r="EO891">
        <v>5.04122769230769</v>
      </c>
      <c r="EP891">
        <v>2.23254615384615</v>
      </c>
      <c r="EQ891">
        <v>32.9616384615385</v>
      </c>
      <c r="ER891">
        <v>19.1977846153846</v>
      </c>
      <c r="ES891">
        <v>1200.01692307692</v>
      </c>
      <c r="ET891">
        <v>0.967000230769231</v>
      </c>
      <c r="EU891">
        <v>0.0329999692307692</v>
      </c>
      <c r="EV891">
        <v>0</v>
      </c>
      <c r="EW891">
        <v>803.573230769231</v>
      </c>
      <c r="EX891">
        <v>5.00059</v>
      </c>
      <c r="EY891">
        <v>10613.3769230769</v>
      </c>
      <c r="EZ891">
        <v>10358.8538461538</v>
      </c>
      <c r="FA891">
        <v>62.25</v>
      </c>
      <c r="FB891">
        <v>63.437</v>
      </c>
      <c r="FC891">
        <v>62.1774615384615</v>
      </c>
      <c r="FD891">
        <v>63.375</v>
      </c>
      <c r="FE891">
        <v>63.75</v>
      </c>
      <c r="FF891">
        <v>1155.57692307692</v>
      </c>
      <c r="FG891">
        <v>39.4392307692308</v>
      </c>
      <c r="FH891">
        <v>0</v>
      </c>
      <c r="FI891">
        <v>1761424468.3</v>
      </c>
      <c r="FJ891">
        <v>0</v>
      </c>
      <c r="FK891">
        <v>803.2184</v>
      </c>
      <c r="FL891">
        <v>-26.7604615842078</v>
      </c>
      <c r="FM891">
        <v>-333.207692791899</v>
      </c>
      <c r="FN891">
        <v>10609.28</v>
      </c>
      <c r="FO891">
        <v>15</v>
      </c>
      <c r="FP891">
        <v>0</v>
      </c>
      <c r="FQ891" t="s">
        <v>439</v>
      </c>
      <c r="FR891">
        <v>0</v>
      </c>
      <c r="FS891">
        <v>0</v>
      </c>
      <c r="FT891">
        <v>0</v>
      </c>
      <c r="FU891">
        <v>0</v>
      </c>
      <c r="FV891">
        <v>0</v>
      </c>
      <c r="FW891">
        <v>0</v>
      </c>
      <c r="FX891">
        <v>0</v>
      </c>
      <c r="FY891">
        <v>0</v>
      </c>
      <c r="FZ891">
        <v>0</v>
      </c>
      <c r="GA891">
        <v>0</v>
      </c>
      <c r="GB891">
        <v>0</v>
      </c>
      <c r="GC891">
        <v>7.4257485</v>
      </c>
      <c r="GD891">
        <v>13.482484962406</v>
      </c>
      <c r="GE891">
        <v>1.3624310359988</v>
      </c>
      <c r="GF891">
        <v>0</v>
      </c>
      <c r="GG891">
        <v>805.209088235294</v>
      </c>
      <c r="GH891">
        <v>-26.5731856403826</v>
      </c>
      <c r="GI891">
        <v>2.61074110920124</v>
      </c>
      <c r="GJ891">
        <v>-1</v>
      </c>
      <c r="GK891">
        <v>31.136865</v>
      </c>
      <c r="GL891">
        <v>0.136903759398496</v>
      </c>
      <c r="GM891">
        <v>0.0159857835278724</v>
      </c>
      <c r="GN891">
        <v>0</v>
      </c>
      <c r="GO891">
        <v>0</v>
      </c>
      <c r="GP891">
        <v>2</v>
      </c>
      <c r="GQ891" t="s">
        <v>473</v>
      </c>
      <c r="GR891">
        <v>3.12675</v>
      </c>
      <c r="GS891">
        <v>2.7166</v>
      </c>
      <c r="GT891">
        <v>0.0612441</v>
      </c>
      <c r="GU891">
        <v>0.0596308</v>
      </c>
      <c r="GV891">
        <v>0.175947</v>
      </c>
      <c r="GW891">
        <v>0.09985</v>
      </c>
      <c r="GX891">
        <v>33638.4</v>
      </c>
      <c r="GY891">
        <v>35616.2</v>
      </c>
      <c r="GZ891">
        <v>32553.2</v>
      </c>
      <c r="HA891">
        <v>34427.3</v>
      </c>
      <c r="HB891">
        <v>38546.8</v>
      </c>
      <c r="HC891">
        <v>44694.8</v>
      </c>
      <c r="HD891">
        <v>51173.8</v>
      </c>
      <c r="HE891">
        <v>55231.1</v>
      </c>
      <c r="HF891">
        <v>1.6809</v>
      </c>
      <c r="HG891">
        <v>1.52692</v>
      </c>
      <c r="HH891">
        <v>-0.164412</v>
      </c>
      <c r="HI891">
        <v>0</v>
      </c>
      <c r="HJ891">
        <v>50.5809</v>
      </c>
      <c r="HK891">
        <v>999.9</v>
      </c>
      <c r="HL891">
        <v>54.682</v>
      </c>
      <c r="HM891">
        <v>30.182</v>
      </c>
      <c r="HN891">
        <v>26.1061</v>
      </c>
      <c r="HO891">
        <v>60.1821</v>
      </c>
      <c r="HP891">
        <v>40.6811</v>
      </c>
      <c r="HQ891">
        <v>1</v>
      </c>
      <c r="HR891">
        <v>2.3909</v>
      </c>
      <c r="HS891">
        <v>0.0213208</v>
      </c>
      <c r="HT891">
        <v>20.1144</v>
      </c>
      <c r="HU891">
        <v>5.18569</v>
      </c>
      <c r="HV891">
        <v>12.0159</v>
      </c>
      <c r="HW891">
        <v>4.96855</v>
      </c>
      <c r="HX891">
        <v>3.29583</v>
      </c>
      <c r="HY891">
        <v>9999</v>
      </c>
      <c r="HZ891">
        <v>9999</v>
      </c>
      <c r="IA891">
        <v>999.9</v>
      </c>
      <c r="IB891">
        <v>9999</v>
      </c>
      <c r="IC891">
        <v>1.86324</v>
      </c>
      <c r="ID891">
        <v>1.86807</v>
      </c>
      <c r="IE891">
        <v>1.86783</v>
      </c>
      <c r="IF891">
        <v>1.86905</v>
      </c>
      <c r="IG891">
        <v>1.86981</v>
      </c>
      <c r="IH891">
        <v>1.86586</v>
      </c>
      <c r="II891">
        <v>1.86702</v>
      </c>
      <c r="IJ891">
        <v>1.86843</v>
      </c>
      <c r="IK891">
        <v>5</v>
      </c>
      <c r="IL891">
        <v>0</v>
      </c>
      <c r="IM891">
        <v>0</v>
      </c>
      <c r="IN891">
        <v>0</v>
      </c>
      <c r="IO891" t="s">
        <v>441</v>
      </c>
      <c r="IP891" t="s">
        <v>442</v>
      </c>
      <c r="IQ891" t="s">
        <v>443</v>
      </c>
      <c r="IR891" t="s">
        <v>443</v>
      </c>
      <c r="IS891" t="s">
        <v>443</v>
      </c>
      <c r="IT891" t="s">
        <v>443</v>
      </c>
      <c r="IU891">
        <v>0</v>
      </c>
      <c r="IV891">
        <v>100</v>
      </c>
      <c r="IW891">
        <v>100</v>
      </c>
      <c r="IX891">
        <v>1.097</v>
      </c>
      <c r="IY891">
        <v>-0.0441</v>
      </c>
      <c r="IZ891">
        <v>1.09748391826392</v>
      </c>
      <c r="JA891">
        <v>0</v>
      </c>
      <c r="JB891">
        <v>0</v>
      </c>
      <c r="JC891">
        <v>0</v>
      </c>
      <c r="JD891">
        <v>-0.0441141096964596</v>
      </c>
      <c r="JE891">
        <v>0</v>
      </c>
      <c r="JF891">
        <v>0</v>
      </c>
      <c r="JG891">
        <v>0</v>
      </c>
      <c r="JH891">
        <v>5</v>
      </c>
      <c r="JI891">
        <v>2273</v>
      </c>
      <c r="JJ891">
        <v>1</v>
      </c>
      <c r="JK891">
        <v>24</v>
      </c>
      <c r="JL891">
        <v>29357075.1</v>
      </c>
      <c r="JM891">
        <v>29357075.1</v>
      </c>
      <c r="JN891">
        <v>0.700684</v>
      </c>
      <c r="JO891">
        <v>2.63062</v>
      </c>
      <c r="JP891">
        <v>1.54785</v>
      </c>
      <c r="JQ891">
        <v>2.31445</v>
      </c>
      <c r="JR891">
        <v>1.64673</v>
      </c>
      <c r="JS891">
        <v>2.37427</v>
      </c>
      <c r="JT891">
        <v>34.0092</v>
      </c>
      <c r="JU891">
        <v>24.1926</v>
      </c>
      <c r="JV891">
        <v>18</v>
      </c>
      <c r="JW891">
        <v>493.332</v>
      </c>
      <c r="JX891">
        <v>382.481</v>
      </c>
      <c r="JY891">
        <v>52.8434</v>
      </c>
      <c r="JZ891">
        <v>54.2458</v>
      </c>
      <c r="KA891">
        <v>29.9999</v>
      </c>
      <c r="KB891">
        <v>53.4556</v>
      </c>
      <c r="KC891">
        <v>53.2537</v>
      </c>
      <c r="KD891">
        <v>13.9781</v>
      </c>
      <c r="KE891">
        <v>0</v>
      </c>
      <c r="KF891">
        <v>100</v>
      </c>
      <c r="KG891">
        <v>52.9001</v>
      </c>
      <c r="KH891">
        <v>250.392</v>
      </c>
      <c r="KI891">
        <v>26.2864</v>
      </c>
      <c r="KJ891">
        <v>92.7456</v>
      </c>
      <c r="KK891">
        <v>89.3563</v>
      </c>
    </row>
    <row r="892" spans="1:297">
      <c r="A892">
        <v>876</v>
      </c>
      <c r="B892">
        <v>1761424513</v>
      </c>
      <c r="C892">
        <v>16332</v>
      </c>
      <c r="D892" t="s">
        <v>2203</v>
      </c>
      <c r="E892" t="s">
        <v>2204</v>
      </c>
      <c r="F892">
        <v>5</v>
      </c>
      <c r="G892" t="s">
        <v>2182</v>
      </c>
      <c r="H892" t="s">
        <v>436</v>
      </c>
      <c r="I892">
        <v>1761424504.84615</v>
      </c>
      <c r="J892">
        <f>(K892)/1000</f>
        <v>0</v>
      </c>
      <c r="K892">
        <f>IF(DP892, AN892, AH892)</f>
        <v>0</v>
      </c>
      <c r="L892">
        <f>IF(DP892, AI892, AG892)</f>
        <v>0</v>
      </c>
      <c r="M892">
        <f>DR892 - IF(AU892&gt;1, L892*DL892*100.0/(AW892), 0)</f>
        <v>0</v>
      </c>
      <c r="N892">
        <f>((T892-J892/2)*M892-L892)/(T892+J892/2)</f>
        <v>0</v>
      </c>
      <c r="O892">
        <f>N892*(DY892+DZ892)/1000.0</f>
        <v>0</v>
      </c>
      <c r="P892">
        <f>(DR892 - IF(AU892&gt;1, L892*DL892*100.0/(AW892), 0))*(DY892+DZ892)/1000.0</f>
        <v>0</v>
      </c>
      <c r="Q892">
        <f>2.0/((1/S892-1/R892)+SIGN(S892)*SQRT((1/S892-1/R892)*(1/S892-1/R892) + 4*DM892/((DM892+1)*(DM892+1))*(2*1/S892*1/R892-1/R892*1/R892)))</f>
        <v>0</v>
      </c>
      <c r="R892">
        <f>IF(LEFT(DN892,1)&lt;&gt;"0",IF(LEFT(DN892,1)="1",3.0,DO892),$D$5+$E$5*(EF892*DY892/($K$5*1000))+$F$5*(EF892*DY892/($K$5*1000))*MAX(MIN(DL892,$J$5),$I$5)*MAX(MIN(DL892,$J$5),$I$5)+$G$5*MAX(MIN(DL892,$J$5),$I$5)*(EF892*DY892/($K$5*1000))+$H$5*(EF892*DY892/($K$5*1000))*(EF892*DY892/($K$5*1000)))</f>
        <v>0</v>
      </c>
      <c r="S892">
        <f>J892*(1000-(1000*0.61365*exp(17.502*W892/(240.97+W892))/(DY892+DZ892)+DT892)/2)/(1000*0.61365*exp(17.502*W892/(240.97+W892))/(DY892+DZ892)-DT892)</f>
        <v>0</v>
      </c>
      <c r="T892">
        <f>1/((DM892+1)/(Q892/1.6)+1/(R892/1.37)) + DM892/((DM892+1)/(Q892/1.6) + DM892/(R892/1.37))</f>
        <v>0</v>
      </c>
      <c r="U892">
        <f>(DH892*DK892)</f>
        <v>0</v>
      </c>
      <c r="V892">
        <f>(EA892+(U892+2*0.95*5.67E-8*(((EA892+$B$7)+273)^4-(EA892+273)^4)-44100*J892)/(1.84*29.3*R892+8*0.95*5.67E-8*(EA892+273)^3))</f>
        <v>0</v>
      </c>
      <c r="W892">
        <f>($C$7*EB892+$D$7*EC892+$E$7*V892)</f>
        <v>0</v>
      </c>
      <c r="X892">
        <f>0.61365*exp(17.502*W892/(240.97+W892))</f>
        <v>0</v>
      </c>
      <c r="Y892">
        <f>(Z892/AA892*100)</f>
        <v>0</v>
      </c>
      <c r="Z892">
        <f>DT892*(DY892+DZ892)/1000</f>
        <v>0</v>
      </c>
      <c r="AA892">
        <f>0.61365*exp(17.502*EA892/(240.97+EA892))</f>
        <v>0</v>
      </c>
      <c r="AB892">
        <f>(X892-DT892*(DY892+DZ892)/1000)</f>
        <v>0</v>
      </c>
      <c r="AC892">
        <f>(-J892*44100)</f>
        <v>0</v>
      </c>
      <c r="AD892">
        <f>2*29.3*R892*0.92*(EA892-W892)</f>
        <v>0</v>
      </c>
      <c r="AE892">
        <f>2*0.95*5.67E-8*(((EA892+$B$7)+273)^4-(W892+273)^4)</f>
        <v>0</v>
      </c>
      <c r="AF892">
        <f>U892+AE892+AC892+AD892</f>
        <v>0</v>
      </c>
      <c r="AG892">
        <f>DX892*AU892*(DS892-DR892*(1000-AU892*DU892)/(1000-AU892*DT892))/(100*DL892)</f>
        <v>0</v>
      </c>
      <c r="AH892">
        <f>1000*DX892*AU892*(DT892-DU892)/(100*DL892*(1000-AU892*DT892))</f>
        <v>0</v>
      </c>
      <c r="AI892">
        <f>(AJ892 - AK892 - DY892*1E3/(8.314*(EA892+273.15)) * AM892/DX892 * AL892) * DX892/(100*DL892) * (1000 - DU892)/1000</f>
        <v>0</v>
      </c>
      <c r="AJ892">
        <v>275.740455742415</v>
      </c>
      <c r="AK892">
        <v>287.708618181818</v>
      </c>
      <c r="AL892">
        <v>-3.40256202404703</v>
      </c>
      <c r="AM892">
        <v>65.2934851003641</v>
      </c>
      <c r="AN892">
        <f>(AP892 - AO892 + DY892*1E3/(8.314*(EA892+273.15)) * AR892/DX892 * AQ892) * DX892/(100*DL892) * 1000/(1000 - AP892)</f>
        <v>0</v>
      </c>
      <c r="AO892">
        <v>24.7546653367364</v>
      </c>
      <c r="AP892">
        <v>55.9405915151515</v>
      </c>
      <c r="AQ892">
        <v>0.00510339681148963</v>
      </c>
      <c r="AR892">
        <v>110.481421267312</v>
      </c>
      <c r="AS892">
        <v>1</v>
      </c>
      <c r="AT892">
        <v>0</v>
      </c>
      <c r="AU892">
        <f>IF(AS892*$H$13&gt;=AW892,1.0,(AW892/(AW892-AS892*$H$13)))</f>
        <v>0</v>
      </c>
      <c r="AV892">
        <f>(AU892-1)*100</f>
        <v>0</v>
      </c>
      <c r="AW892">
        <f>MAX(0,($B$13+$C$13*EF892)/(1+$D$13*EF892)*DY892/(EA892+273)*$E$13)</f>
        <v>0</v>
      </c>
      <c r="AX892" t="s">
        <v>437</v>
      </c>
      <c r="AY892" t="s">
        <v>437</v>
      </c>
      <c r="AZ892">
        <v>0</v>
      </c>
      <c r="BA892">
        <v>0</v>
      </c>
      <c r="BB892">
        <f>1-AZ892/BA892</f>
        <v>0</v>
      </c>
      <c r="BC892">
        <v>0</v>
      </c>
      <c r="BD892" t="s">
        <v>437</v>
      </c>
      <c r="BE892" t="s">
        <v>437</v>
      </c>
      <c r="BF892">
        <v>0</v>
      </c>
      <c r="BG892">
        <v>0</v>
      </c>
      <c r="BH892">
        <f>1-BF892/BG892</f>
        <v>0</v>
      </c>
      <c r="BI892">
        <v>0.5</v>
      </c>
      <c r="BJ892">
        <f>DI892</f>
        <v>0</v>
      </c>
      <c r="BK892">
        <f>L892</f>
        <v>0</v>
      </c>
      <c r="BL892">
        <f>BH892*BI892*BJ892</f>
        <v>0</v>
      </c>
      <c r="BM892">
        <f>(BK892-BC892)/BJ892</f>
        <v>0</v>
      </c>
      <c r="BN892">
        <f>(BA892-BG892)/BG892</f>
        <v>0</v>
      </c>
      <c r="BO892">
        <f>AZ892/(BB892+AZ892/BG892)</f>
        <v>0</v>
      </c>
      <c r="BP892" t="s">
        <v>437</v>
      </c>
      <c r="BQ892">
        <v>0</v>
      </c>
      <c r="BR892">
        <f>IF(BQ892&lt;&gt;0, BQ892, BO892)</f>
        <v>0</v>
      </c>
      <c r="BS892">
        <f>1-BR892/BG892</f>
        <v>0</v>
      </c>
      <c r="BT892">
        <f>(BG892-BF892)/(BG892-BR892)</f>
        <v>0</v>
      </c>
      <c r="BU892">
        <f>(BA892-BG892)/(BA892-BR892)</f>
        <v>0</v>
      </c>
      <c r="BV892">
        <f>(BG892-BF892)/(BG892-AZ892)</f>
        <v>0</v>
      </c>
      <c r="BW892">
        <f>(BA892-BG892)/(BA892-AZ892)</f>
        <v>0</v>
      </c>
      <c r="BX892">
        <f>(BT892*BR892/BF892)</f>
        <v>0</v>
      </c>
      <c r="BY892">
        <f>(1-BX892)</f>
        <v>0</v>
      </c>
      <c r="DH892">
        <f>$B$11*EG892+$C$11*EH892+$F$11*ES892*(1-EV892)</f>
        <v>0</v>
      </c>
      <c r="DI892">
        <f>DH892*DJ892</f>
        <v>0</v>
      </c>
      <c r="DJ892">
        <f>($B$11*$D$9+$C$11*$D$9+$F$11*((FF892+EX892)/MAX(FF892+EX892+FG892, 0.1)*$I$9+FG892/MAX(FF892+EX892+FG892, 0.1)*$J$9))/($B$11+$C$11+$F$11)</f>
        <v>0</v>
      </c>
      <c r="DK892">
        <f>($B$11*$K$9+$C$11*$K$9+$F$11*((FF892+EX892)/MAX(FF892+EX892+FG892, 0.1)*$P$9+FG892/MAX(FF892+EX892+FG892, 0.1)*$Q$9))/($B$11+$C$11+$F$11)</f>
        <v>0</v>
      </c>
      <c r="DL892">
        <v>6</v>
      </c>
      <c r="DM892">
        <v>0.5</v>
      </c>
      <c r="DN892" t="s">
        <v>438</v>
      </c>
      <c r="DO892">
        <v>2</v>
      </c>
      <c r="DP892" t="b">
        <v>1</v>
      </c>
      <c r="DQ892">
        <v>1761424504.84615</v>
      </c>
      <c r="DR892">
        <v>294.418692307692</v>
      </c>
      <c r="DS892">
        <v>285.115076923077</v>
      </c>
      <c r="DT892">
        <v>55.9146384615385</v>
      </c>
      <c r="DU892">
        <v>24.7569</v>
      </c>
      <c r="DV892">
        <v>293.321076923077</v>
      </c>
      <c r="DW892">
        <v>55.9587538461539</v>
      </c>
      <c r="DX892">
        <v>499.982076923077</v>
      </c>
      <c r="DY892">
        <v>90.1739923076923</v>
      </c>
      <c r="DZ892">
        <v>0.0388121076923077</v>
      </c>
      <c r="EA892">
        <v>52.8489615384615</v>
      </c>
      <c r="EB892">
        <v>47.9910615384615</v>
      </c>
      <c r="EC892">
        <v>999.9</v>
      </c>
      <c r="ED892">
        <v>0</v>
      </c>
      <c r="EE892">
        <v>0</v>
      </c>
      <c r="EF892">
        <v>9992.45384615385</v>
      </c>
      <c r="EG892">
        <v>0</v>
      </c>
      <c r="EH892">
        <v>1182.13153846154</v>
      </c>
      <c r="EI892">
        <v>9.30358076923077</v>
      </c>
      <c r="EJ892">
        <v>311.855692307692</v>
      </c>
      <c r="EK892">
        <v>292.352923076923</v>
      </c>
      <c r="EL892">
        <v>31.1577384615385</v>
      </c>
      <c r="EM892">
        <v>285.115076923077</v>
      </c>
      <c r="EN892">
        <v>24.7569</v>
      </c>
      <c r="EO892">
        <v>5.04204615384615</v>
      </c>
      <c r="EP892">
        <v>2.23242769230769</v>
      </c>
      <c r="EQ892">
        <v>32.9645307692308</v>
      </c>
      <c r="ER892">
        <v>19.1969384615385</v>
      </c>
      <c r="ES892">
        <v>1200.02846153846</v>
      </c>
      <c r="ET892">
        <v>0.967000923076923</v>
      </c>
      <c r="EU892">
        <v>0.0329993153846154</v>
      </c>
      <c r="EV892">
        <v>0</v>
      </c>
      <c r="EW892">
        <v>801.376153846154</v>
      </c>
      <c r="EX892">
        <v>5.00059</v>
      </c>
      <c r="EY892">
        <v>10585.9384615385</v>
      </c>
      <c r="EZ892">
        <v>10358.9538461538</v>
      </c>
      <c r="FA892">
        <v>62.2690769230769</v>
      </c>
      <c r="FB892">
        <v>63.4466923076923</v>
      </c>
      <c r="FC892">
        <v>62.187</v>
      </c>
      <c r="FD892">
        <v>63.375</v>
      </c>
      <c r="FE892">
        <v>63.75</v>
      </c>
      <c r="FF892">
        <v>1155.59</v>
      </c>
      <c r="FG892">
        <v>39.4361538461538</v>
      </c>
      <c r="FH892">
        <v>0</v>
      </c>
      <c r="FI892">
        <v>1761424473.7</v>
      </c>
      <c r="FJ892">
        <v>0</v>
      </c>
      <c r="FK892">
        <v>800.990038461539</v>
      </c>
      <c r="FL892">
        <v>-26.0372991654172</v>
      </c>
      <c r="FM892">
        <v>-329.579487349165</v>
      </c>
      <c r="FN892">
        <v>10581.3384615385</v>
      </c>
      <c r="FO892">
        <v>15</v>
      </c>
      <c r="FP892">
        <v>0</v>
      </c>
      <c r="FQ892" t="s">
        <v>439</v>
      </c>
      <c r="FR892">
        <v>0</v>
      </c>
      <c r="FS892">
        <v>0</v>
      </c>
      <c r="FT892">
        <v>0</v>
      </c>
      <c r="FU892">
        <v>0</v>
      </c>
      <c r="FV892">
        <v>0</v>
      </c>
      <c r="FW892">
        <v>0</v>
      </c>
      <c r="FX892">
        <v>0</v>
      </c>
      <c r="FY892">
        <v>0</v>
      </c>
      <c r="FZ892">
        <v>0</v>
      </c>
      <c r="GA892">
        <v>0</v>
      </c>
      <c r="GB892">
        <v>0</v>
      </c>
      <c r="GC892">
        <v>8.46426523809524</v>
      </c>
      <c r="GD892">
        <v>12.528705974026</v>
      </c>
      <c r="GE892">
        <v>1.32529693759413</v>
      </c>
      <c r="GF892">
        <v>0</v>
      </c>
      <c r="GG892">
        <v>802.844588235294</v>
      </c>
      <c r="GH892">
        <v>-26.5183193075075</v>
      </c>
      <c r="GI892">
        <v>2.6062191357196</v>
      </c>
      <c r="GJ892">
        <v>-1</v>
      </c>
      <c r="GK892">
        <v>31.1498714285714</v>
      </c>
      <c r="GL892">
        <v>0.108374025974059</v>
      </c>
      <c r="GM892">
        <v>0.0126903091206728</v>
      </c>
      <c r="GN892">
        <v>0</v>
      </c>
      <c r="GO892">
        <v>0</v>
      </c>
      <c r="GP892">
        <v>2</v>
      </c>
      <c r="GQ892" t="s">
        <v>473</v>
      </c>
      <c r="GR892">
        <v>3.12671</v>
      </c>
      <c r="GS892">
        <v>2.71679</v>
      </c>
      <c r="GT892">
        <v>0.058293</v>
      </c>
      <c r="GU892">
        <v>0.0565687</v>
      </c>
      <c r="GV892">
        <v>0.176022</v>
      </c>
      <c r="GW892">
        <v>0.0998415</v>
      </c>
      <c r="GX892">
        <v>33743.7</v>
      </c>
      <c r="GY892">
        <v>35731.1</v>
      </c>
      <c r="GZ892">
        <v>32553.1</v>
      </c>
      <c r="HA892">
        <v>34426.5</v>
      </c>
      <c r="HB892">
        <v>38543.4</v>
      </c>
      <c r="HC892">
        <v>44693.8</v>
      </c>
      <c r="HD892">
        <v>51173.7</v>
      </c>
      <c r="HE892">
        <v>55229.9</v>
      </c>
      <c r="HF892">
        <v>1.68058</v>
      </c>
      <c r="HG892">
        <v>1.52675</v>
      </c>
      <c r="HH892">
        <v>-0.16582</v>
      </c>
      <c r="HI892">
        <v>0</v>
      </c>
      <c r="HJ892">
        <v>50.5834</v>
      </c>
      <c r="HK892">
        <v>999.9</v>
      </c>
      <c r="HL892">
        <v>54.682</v>
      </c>
      <c r="HM892">
        <v>30.182</v>
      </c>
      <c r="HN892">
        <v>26.1054</v>
      </c>
      <c r="HO892">
        <v>60.1021</v>
      </c>
      <c r="HP892">
        <v>40.7732</v>
      </c>
      <c r="HQ892">
        <v>1</v>
      </c>
      <c r="HR892">
        <v>2.39098</v>
      </c>
      <c r="HS892">
        <v>-0.0938399</v>
      </c>
      <c r="HT892">
        <v>20.1144</v>
      </c>
      <c r="HU892">
        <v>5.18584</v>
      </c>
      <c r="HV892">
        <v>12.0159</v>
      </c>
      <c r="HW892">
        <v>4.96875</v>
      </c>
      <c r="HX892">
        <v>3.29578</v>
      </c>
      <c r="HY892">
        <v>9999</v>
      </c>
      <c r="HZ892">
        <v>9999</v>
      </c>
      <c r="IA892">
        <v>999.9</v>
      </c>
      <c r="IB892">
        <v>9999</v>
      </c>
      <c r="IC892">
        <v>1.86324</v>
      </c>
      <c r="ID892">
        <v>1.86806</v>
      </c>
      <c r="IE892">
        <v>1.86783</v>
      </c>
      <c r="IF892">
        <v>1.86905</v>
      </c>
      <c r="IG892">
        <v>1.86981</v>
      </c>
      <c r="IH892">
        <v>1.86585</v>
      </c>
      <c r="II892">
        <v>1.86701</v>
      </c>
      <c r="IJ892">
        <v>1.8684</v>
      </c>
      <c r="IK892">
        <v>5</v>
      </c>
      <c r="IL892">
        <v>0</v>
      </c>
      <c r="IM892">
        <v>0</v>
      </c>
      <c r="IN892">
        <v>0</v>
      </c>
      <c r="IO892" t="s">
        <v>441</v>
      </c>
      <c r="IP892" t="s">
        <v>442</v>
      </c>
      <c r="IQ892" t="s">
        <v>443</v>
      </c>
      <c r="IR892" t="s">
        <v>443</v>
      </c>
      <c r="IS892" t="s">
        <v>443</v>
      </c>
      <c r="IT892" t="s">
        <v>443</v>
      </c>
      <c r="IU892">
        <v>0</v>
      </c>
      <c r="IV892">
        <v>100</v>
      </c>
      <c r="IW892">
        <v>100</v>
      </c>
      <c r="IX892">
        <v>1.098</v>
      </c>
      <c r="IY892">
        <v>-0.0442</v>
      </c>
      <c r="IZ892">
        <v>1.09748391826392</v>
      </c>
      <c r="JA892">
        <v>0</v>
      </c>
      <c r="JB892">
        <v>0</v>
      </c>
      <c r="JC892">
        <v>0</v>
      </c>
      <c r="JD892">
        <v>-0.0441141096964596</v>
      </c>
      <c r="JE892">
        <v>0</v>
      </c>
      <c r="JF892">
        <v>0</v>
      </c>
      <c r="JG892">
        <v>0</v>
      </c>
      <c r="JH892">
        <v>5</v>
      </c>
      <c r="JI892">
        <v>2273</v>
      </c>
      <c r="JJ892">
        <v>1</v>
      </c>
      <c r="JK892">
        <v>24</v>
      </c>
      <c r="JL892">
        <v>29357075.2</v>
      </c>
      <c r="JM892">
        <v>29357075.2</v>
      </c>
      <c r="JN892">
        <v>0.666504</v>
      </c>
      <c r="JO892">
        <v>2.6355</v>
      </c>
      <c r="JP892">
        <v>1.54785</v>
      </c>
      <c r="JQ892">
        <v>2.31567</v>
      </c>
      <c r="JR892">
        <v>1.64673</v>
      </c>
      <c r="JS892">
        <v>2.36938</v>
      </c>
      <c r="JT892">
        <v>34.0318</v>
      </c>
      <c r="JU892">
        <v>24.1926</v>
      </c>
      <c r="JV892">
        <v>18</v>
      </c>
      <c r="JW892">
        <v>493.155</v>
      </c>
      <c r="JX892">
        <v>382.425</v>
      </c>
      <c r="JY892">
        <v>52.829</v>
      </c>
      <c r="JZ892">
        <v>54.2547</v>
      </c>
      <c r="KA892">
        <v>30.0001</v>
      </c>
      <c r="KB892">
        <v>53.4669</v>
      </c>
      <c r="KC892">
        <v>53.2655</v>
      </c>
      <c r="KD892">
        <v>13.3094</v>
      </c>
      <c r="KE892">
        <v>0</v>
      </c>
      <c r="KF892">
        <v>100</v>
      </c>
      <c r="KG892">
        <v>52.8675</v>
      </c>
      <c r="KH892">
        <v>236.92</v>
      </c>
      <c r="KI892">
        <v>26.2864</v>
      </c>
      <c r="KJ892">
        <v>92.7453</v>
      </c>
      <c r="KK892">
        <v>89.3543</v>
      </c>
    </row>
    <row r="893" spans="1:297">
      <c r="A893">
        <v>877</v>
      </c>
      <c r="B893">
        <v>1761424518</v>
      </c>
      <c r="C893">
        <v>16337</v>
      </c>
      <c r="D893" t="s">
        <v>2205</v>
      </c>
      <c r="E893" t="s">
        <v>2206</v>
      </c>
      <c r="F893">
        <v>5</v>
      </c>
      <c r="G893" t="s">
        <v>2182</v>
      </c>
      <c r="H893" t="s">
        <v>436</v>
      </c>
      <c r="I893">
        <v>1761424509.84615</v>
      </c>
      <c r="J893">
        <f>(K893)/1000</f>
        <v>0</v>
      </c>
      <c r="K893">
        <f>IF(DP893, AN893, AH893)</f>
        <v>0</v>
      </c>
      <c r="L893">
        <f>IF(DP893, AI893, AG893)</f>
        <v>0</v>
      </c>
      <c r="M893">
        <f>DR893 - IF(AU893&gt;1, L893*DL893*100.0/(AW893), 0)</f>
        <v>0</v>
      </c>
      <c r="N893">
        <f>((T893-J893/2)*M893-L893)/(T893+J893/2)</f>
        <v>0</v>
      </c>
      <c r="O893">
        <f>N893*(DY893+DZ893)/1000.0</f>
        <v>0</v>
      </c>
      <c r="P893">
        <f>(DR893 - IF(AU893&gt;1, L893*DL893*100.0/(AW893), 0))*(DY893+DZ893)/1000.0</f>
        <v>0</v>
      </c>
      <c r="Q893">
        <f>2.0/((1/S893-1/R893)+SIGN(S893)*SQRT((1/S893-1/R893)*(1/S893-1/R893) + 4*DM893/((DM893+1)*(DM893+1))*(2*1/S893*1/R893-1/R893*1/R893)))</f>
        <v>0</v>
      </c>
      <c r="R893">
        <f>IF(LEFT(DN893,1)&lt;&gt;"0",IF(LEFT(DN893,1)="1",3.0,DO893),$D$5+$E$5*(EF893*DY893/($K$5*1000))+$F$5*(EF893*DY893/($K$5*1000))*MAX(MIN(DL893,$J$5),$I$5)*MAX(MIN(DL893,$J$5),$I$5)+$G$5*MAX(MIN(DL893,$J$5),$I$5)*(EF893*DY893/($K$5*1000))+$H$5*(EF893*DY893/($K$5*1000))*(EF893*DY893/($K$5*1000)))</f>
        <v>0</v>
      </c>
      <c r="S893">
        <f>J893*(1000-(1000*0.61365*exp(17.502*W893/(240.97+W893))/(DY893+DZ893)+DT893)/2)/(1000*0.61365*exp(17.502*W893/(240.97+W893))/(DY893+DZ893)-DT893)</f>
        <v>0</v>
      </c>
      <c r="T893">
        <f>1/((DM893+1)/(Q893/1.6)+1/(R893/1.37)) + DM893/((DM893+1)/(Q893/1.6) + DM893/(R893/1.37))</f>
        <v>0</v>
      </c>
      <c r="U893">
        <f>(DH893*DK893)</f>
        <v>0</v>
      </c>
      <c r="V893">
        <f>(EA893+(U893+2*0.95*5.67E-8*(((EA893+$B$7)+273)^4-(EA893+273)^4)-44100*J893)/(1.84*29.3*R893+8*0.95*5.67E-8*(EA893+273)^3))</f>
        <v>0</v>
      </c>
      <c r="W893">
        <f>($C$7*EB893+$D$7*EC893+$E$7*V893)</f>
        <v>0</v>
      </c>
      <c r="X893">
        <f>0.61365*exp(17.502*W893/(240.97+W893))</f>
        <v>0</v>
      </c>
      <c r="Y893">
        <f>(Z893/AA893*100)</f>
        <v>0</v>
      </c>
      <c r="Z893">
        <f>DT893*(DY893+DZ893)/1000</f>
        <v>0</v>
      </c>
      <c r="AA893">
        <f>0.61365*exp(17.502*EA893/(240.97+EA893))</f>
        <v>0</v>
      </c>
      <c r="AB893">
        <f>(X893-DT893*(DY893+DZ893)/1000)</f>
        <v>0</v>
      </c>
      <c r="AC893">
        <f>(-J893*44100)</f>
        <v>0</v>
      </c>
      <c r="AD893">
        <f>2*29.3*R893*0.92*(EA893-W893)</f>
        <v>0</v>
      </c>
      <c r="AE893">
        <f>2*0.95*5.67E-8*(((EA893+$B$7)+273)^4-(W893+273)^4)</f>
        <v>0</v>
      </c>
      <c r="AF893">
        <f>U893+AE893+AC893+AD893</f>
        <v>0</v>
      </c>
      <c r="AG893">
        <f>DX893*AU893*(DS893-DR893*(1000-AU893*DU893)/(1000-AU893*DT893))/(100*DL893)</f>
        <v>0</v>
      </c>
      <c r="AH893">
        <f>1000*DX893*AU893*(DT893-DU893)/(100*DL893*(1000-AU893*DT893))</f>
        <v>0</v>
      </c>
      <c r="AI893">
        <f>(AJ893 - AK893 - DY893*1E3/(8.314*(EA893+273.15)) * AM893/DX893 * AL893) * DX893/(100*DL893) * (1000 - DU893)/1000</f>
        <v>0</v>
      </c>
      <c r="AJ893">
        <v>258.660400171041</v>
      </c>
      <c r="AK893">
        <v>271.042236363636</v>
      </c>
      <c r="AL893">
        <v>-3.34316311109728</v>
      </c>
      <c r="AM893">
        <v>65.2934851003641</v>
      </c>
      <c r="AN893">
        <f>(AP893 - AO893 + DY893*1E3/(8.314*(EA893+273.15)) * AR893/DX893 * AQ893) * DX893/(100*DL893) * 1000/(1000 - AP893)</f>
        <v>0</v>
      </c>
      <c r="AO893">
        <v>24.752168359372</v>
      </c>
      <c r="AP893">
        <v>55.9509254545454</v>
      </c>
      <c r="AQ893">
        <v>-0.000210255475981211</v>
      </c>
      <c r="AR893">
        <v>110.481421267312</v>
      </c>
      <c r="AS893">
        <v>1</v>
      </c>
      <c r="AT893">
        <v>0</v>
      </c>
      <c r="AU893">
        <f>IF(AS893*$H$13&gt;=AW893,1.0,(AW893/(AW893-AS893*$H$13)))</f>
        <v>0</v>
      </c>
      <c r="AV893">
        <f>(AU893-1)*100</f>
        <v>0</v>
      </c>
      <c r="AW893">
        <f>MAX(0,($B$13+$C$13*EF893)/(1+$D$13*EF893)*DY893/(EA893+273)*$E$13)</f>
        <v>0</v>
      </c>
      <c r="AX893" t="s">
        <v>437</v>
      </c>
      <c r="AY893" t="s">
        <v>437</v>
      </c>
      <c r="AZ893">
        <v>0</v>
      </c>
      <c r="BA893">
        <v>0</v>
      </c>
      <c r="BB893">
        <f>1-AZ893/BA893</f>
        <v>0</v>
      </c>
      <c r="BC893">
        <v>0</v>
      </c>
      <c r="BD893" t="s">
        <v>437</v>
      </c>
      <c r="BE893" t="s">
        <v>437</v>
      </c>
      <c r="BF893">
        <v>0</v>
      </c>
      <c r="BG893">
        <v>0</v>
      </c>
      <c r="BH893">
        <f>1-BF893/BG893</f>
        <v>0</v>
      </c>
      <c r="BI893">
        <v>0.5</v>
      </c>
      <c r="BJ893">
        <f>DI893</f>
        <v>0</v>
      </c>
      <c r="BK893">
        <f>L893</f>
        <v>0</v>
      </c>
      <c r="BL893">
        <f>BH893*BI893*BJ893</f>
        <v>0</v>
      </c>
      <c r="BM893">
        <f>(BK893-BC893)/BJ893</f>
        <v>0</v>
      </c>
      <c r="BN893">
        <f>(BA893-BG893)/BG893</f>
        <v>0</v>
      </c>
      <c r="BO893">
        <f>AZ893/(BB893+AZ893/BG893)</f>
        <v>0</v>
      </c>
      <c r="BP893" t="s">
        <v>437</v>
      </c>
      <c r="BQ893">
        <v>0</v>
      </c>
      <c r="BR893">
        <f>IF(BQ893&lt;&gt;0, BQ893, BO893)</f>
        <v>0</v>
      </c>
      <c r="BS893">
        <f>1-BR893/BG893</f>
        <v>0</v>
      </c>
      <c r="BT893">
        <f>(BG893-BF893)/(BG893-BR893)</f>
        <v>0</v>
      </c>
      <c r="BU893">
        <f>(BA893-BG893)/(BA893-BR893)</f>
        <v>0</v>
      </c>
      <c r="BV893">
        <f>(BG893-BF893)/(BG893-AZ893)</f>
        <v>0</v>
      </c>
      <c r="BW893">
        <f>(BA893-BG893)/(BA893-AZ893)</f>
        <v>0</v>
      </c>
      <c r="BX893">
        <f>(BT893*BR893/BF893)</f>
        <v>0</v>
      </c>
      <c r="BY893">
        <f>(1-BX893)</f>
        <v>0</v>
      </c>
      <c r="DH893">
        <f>$B$11*EG893+$C$11*EH893+$F$11*ES893*(1-EV893)</f>
        <v>0</v>
      </c>
      <c r="DI893">
        <f>DH893*DJ893</f>
        <v>0</v>
      </c>
      <c r="DJ893">
        <f>($B$11*$D$9+$C$11*$D$9+$F$11*((FF893+EX893)/MAX(FF893+EX893+FG893, 0.1)*$I$9+FG893/MAX(FF893+EX893+FG893, 0.1)*$J$9))/($B$11+$C$11+$F$11)</f>
        <v>0</v>
      </c>
      <c r="DK893">
        <f>($B$11*$K$9+$C$11*$K$9+$F$11*((FF893+EX893)/MAX(FF893+EX893+FG893, 0.1)*$P$9+FG893/MAX(FF893+EX893+FG893, 0.1)*$Q$9))/($B$11+$C$11+$F$11)</f>
        <v>0</v>
      </c>
      <c r="DL893">
        <v>6</v>
      </c>
      <c r="DM893">
        <v>0.5</v>
      </c>
      <c r="DN893" t="s">
        <v>438</v>
      </c>
      <c r="DO893">
        <v>2</v>
      </c>
      <c r="DP893" t="b">
        <v>1</v>
      </c>
      <c r="DQ893">
        <v>1761424509.84615</v>
      </c>
      <c r="DR893">
        <v>278.519538461539</v>
      </c>
      <c r="DS893">
        <v>268.361615384615</v>
      </c>
      <c r="DT893">
        <v>55.9287461538461</v>
      </c>
      <c r="DU893">
        <v>24.7549</v>
      </c>
      <c r="DV893">
        <v>277.421769230769</v>
      </c>
      <c r="DW893">
        <v>55.9728615384615</v>
      </c>
      <c r="DX893">
        <v>499.984923076923</v>
      </c>
      <c r="DY893">
        <v>90.1751307692308</v>
      </c>
      <c r="DZ893">
        <v>0.0387899615384615</v>
      </c>
      <c r="EA893">
        <v>52.8447230769231</v>
      </c>
      <c r="EB893">
        <v>47.9831384615385</v>
      </c>
      <c r="EC893">
        <v>999.9</v>
      </c>
      <c r="ED893">
        <v>0</v>
      </c>
      <c r="EE893">
        <v>0</v>
      </c>
      <c r="EF893">
        <v>9997.35538461538</v>
      </c>
      <c r="EG893">
        <v>0</v>
      </c>
      <c r="EH893">
        <v>1182.13615384615</v>
      </c>
      <c r="EI893">
        <v>10.1578238461538</v>
      </c>
      <c r="EJ893">
        <v>295.019230769231</v>
      </c>
      <c r="EK893">
        <v>275.173692307692</v>
      </c>
      <c r="EL893">
        <v>31.1738307692308</v>
      </c>
      <c r="EM893">
        <v>268.361615384615</v>
      </c>
      <c r="EN893">
        <v>24.7549</v>
      </c>
      <c r="EO893">
        <v>5.04338153846154</v>
      </c>
      <c r="EP893">
        <v>2.23227615384615</v>
      </c>
      <c r="EQ893">
        <v>32.9692461538462</v>
      </c>
      <c r="ER893">
        <v>19.1958538461538</v>
      </c>
      <c r="ES893">
        <v>1200.01846153846</v>
      </c>
      <c r="ET893">
        <v>0.967001</v>
      </c>
      <c r="EU893">
        <v>0.0329993</v>
      </c>
      <c r="EV893">
        <v>0</v>
      </c>
      <c r="EW893">
        <v>799.171692307692</v>
      </c>
      <c r="EX893">
        <v>5.00059</v>
      </c>
      <c r="EY893">
        <v>10558.6846153846</v>
      </c>
      <c r="EZ893">
        <v>10358.8615384615</v>
      </c>
      <c r="FA893">
        <v>62.2881538461538</v>
      </c>
      <c r="FB893">
        <v>63.4660769230769</v>
      </c>
      <c r="FC893">
        <v>62.187</v>
      </c>
      <c r="FD893">
        <v>63.375</v>
      </c>
      <c r="FE893">
        <v>63.7690769230769</v>
      </c>
      <c r="FF893">
        <v>1155.58307692308</v>
      </c>
      <c r="FG893">
        <v>39.4330769230769</v>
      </c>
      <c r="FH893">
        <v>0</v>
      </c>
      <c r="FI893">
        <v>1761424478.5</v>
      </c>
      <c r="FJ893">
        <v>0</v>
      </c>
      <c r="FK893">
        <v>798.885576923077</v>
      </c>
      <c r="FL893">
        <v>-25.7643418442628</v>
      </c>
      <c r="FM893">
        <v>-322.218802959536</v>
      </c>
      <c r="FN893">
        <v>10555.25</v>
      </c>
      <c r="FO893">
        <v>15</v>
      </c>
      <c r="FP893">
        <v>0</v>
      </c>
      <c r="FQ893" t="s">
        <v>439</v>
      </c>
      <c r="FR893">
        <v>0</v>
      </c>
      <c r="FS893">
        <v>0</v>
      </c>
      <c r="FT893">
        <v>0</v>
      </c>
      <c r="FU893">
        <v>0</v>
      </c>
      <c r="FV893">
        <v>0</v>
      </c>
      <c r="FW893">
        <v>0</v>
      </c>
      <c r="FX893">
        <v>0</v>
      </c>
      <c r="FY893">
        <v>0</v>
      </c>
      <c r="FZ893">
        <v>0</v>
      </c>
      <c r="GA893">
        <v>0</v>
      </c>
      <c r="GB893">
        <v>0</v>
      </c>
      <c r="GC893">
        <v>9.624659</v>
      </c>
      <c r="GD893">
        <v>10.0973864661654</v>
      </c>
      <c r="GE893">
        <v>1.02382383994953</v>
      </c>
      <c r="GF893">
        <v>0</v>
      </c>
      <c r="GG893">
        <v>800.744441176471</v>
      </c>
      <c r="GH893">
        <v>-26.1327272846851</v>
      </c>
      <c r="GI893">
        <v>2.57012692741242</v>
      </c>
      <c r="GJ893">
        <v>-1</v>
      </c>
      <c r="GK893">
        <v>31.164975</v>
      </c>
      <c r="GL893">
        <v>0.201487218045083</v>
      </c>
      <c r="GM893">
        <v>0.0210098042589647</v>
      </c>
      <c r="GN893">
        <v>0</v>
      </c>
      <c r="GO893">
        <v>0</v>
      </c>
      <c r="GP893">
        <v>2</v>
      </c>
      <c r="GQ893" t="s">
        <v>473</v>
      </c>
      <c r="GR893">
        <v>3.12665</v>
      </c>
      <c r="GS893">
        <v>2.71644</v>
      </c>
      <c r="GT893">
        <v>0.0552934</v>
      </c>
      <c r="GU893">
        <v>0.0532453</v>
      </c>
      <c r="GV893">
        <v>0.176022</v>
      </c>
      <c r="GW893">
        <v>0.0998345</v>
      </c>
      <c r="GX893">
        <v>33850.3</v>
      </c>
      <c r="GY893">
        <v>35856.1</v>
      </c>
      <c r="GZ893">
        <v>32552.5</v>
      </c>
      <c r="HA893">
        <v>34426</v>
      </c>
      <c r="HB893">
        <v>38542.8</v>
      </c>
      <c r="HC893">
        <v>44693.1</v>
      </c>
      <c r="HD893">
        <v>51173.2</v>
      </c>
      <c r="HE893">
        <v>55228.9</v>
      </c>
      <c r="HF893">
        <v>1.68088</v>
      </c>
      <c r="HG893">
        <v>1.52665</v>
      </c>
      <c r="HH893">
        <v>-0.165373</v>
      </c>
      <c r="HI893">
        <v>0</v>
      </c>
      <c r="HJ893">
        <v>50.5871</v>
      </c>
      <c r="HK893">
        <v>999.9</v>
      </c>
      <c r="HL893">
        <v>54.682</v>
      </c>
      <c r="HM893">
        <v>30.182</v>
      </c>
      <c r="HN893">
        <v>26.1073</v>
      </c>
      <c r="HO893">
        <v>60.3521</v>
      </c>
      <c r="HP893">
        <v>40.9655</v>
      </c>
      <c r="HQ893">
        <v>1</v>
      </c>
      <c r="HR893">
        <v>2.39178</v>
      </c>
      <c r="HS893">
        <v>-0.249842</v>
      </c>
      <c r="HT893">
        <v>20.1143</v>
      </c>
      <c r="HU893">
        <v>5.18599</v>
      </c>
      <c r="HV893">
        <v>12.0159</v>
      </c>
      <c r="HW893">
        <v>4.96895</v>
      </c>
      <c r="HX893">
        <v>3.29585</v>
      </c>
      <c r="HY893">
        <v>9999</v>
      </c>
      <c r="HZ893">
        <v>9999</v>
      </c>
      <c r="IA893">
        <v>999.9</v>
      </c>
      <c r="IB893">
        <v>9999</v>
      </c>
      <c r="IC893">
        <v>1.86324</v>
      </c>
      <c r="ID893">
        <v>1.86809</v>
      </c>
      <c r="IE893">
        <v>1.86783</v>
      </c>
      <c r="IF893">
        <v>1.86905</v>
      </c>
      <c r="IG893">
        <v>1.86981</v>
      </c>
      <c r="IH893">
        <v>1.86586</v>
      </c>
      <c r="II893">
        <v>1.86699</v>
      </c>
      <c r="IJ893">
        <v>1.86842</v>
      </c>
      <c r="IK893">
        <v>5</v>
      </c>
      <c r="IL893">
        <v>0</v>
      </c>
      <c r="IM893">
        <v>0</v>
      </c>
      <c r="IN893">
        <v>0</v>
      </c>
      <c r="IO893" t="s">
        <v>441</v>
      </c>
      <c r="IP893" t="s">
        <v>442</v>
      </c>
      <c r="IQ893" t="s">
        <v>443</v>
      </c>
      <c r="IR893" t="s">
        <v>443</v>
      </c>
      <c r="IS893" t="s">
        <v>443</v>
      </c>
      <c r="IT893" t="s">
        <v>443</v>
      </c>
      <c r="IU893">
        <v>0</v>
      </c>
      <c r="IV893">
        <v>100</v>
      </c>
      <c r="IW893">
        <v>100</v>
      </c>
      <c r="IX893">
        <v>1.097</v>
      </c>
      <c r="IY893">
        <v>-0.0441</v>
      </c>
      <c r="IZ893">
        <v>1.09748391826392</v>
      </c>
      <c r="JA893">
        <v>0</v>
      </c>
      <c r="JB893">
        <v>0</v>
      </c>
      <c r="JC893">
        <v>0</v>
      </c>
      <c r="JD893">
        <v>-0.0441141096964596</v>
      </c>
      <c r="JE893">
        <v>0</v>
      </c>
      <c r="JF893">
        <v>0</v>
      </c>
      <c r="JG893">
        <v>0</v>
      </c>
      <c r="JH893">
        <v>5</v>
      </c>
      <c r="JI893">
        <v>2273</v>
      </c>
      <c r="JJ893">
        <v>1</v>
      </c>
      <c r="JK893">
        <v>24</v>
      </c>
      <c r="JL893">
        <v>29357075.3</v>
      </c>
      <c r="JM893">
        <v>29357075.3</v>
      </c>
      <c r="JN893">
        <v>0.634766</v>
      </c>
      <c r="JO893">
        <v>2.6416</v>
      </c>
      <c r="JP893">
        <v>1.54785</v>
      </c>
      <c r="JQ893">
        <v>2.31445</v>
      </c>
      <c r="JR893">
        <v>1.64673</v>
      </c>
      <c r="JS893">
        <v>2.33887</v>
      </c>
      <c r="JT893">
        <v>34.0092</v>
      </c>
      <c r="JU893">
        <v>24.1838</v>
      </c>
      <c r="JV893">
        <v>18</v>
      </c>
      <c r="JW893">
        <v>493.432</v>
      </c>
      <c r="JX893">
        <v>382.407</v>
      </c>
      <c r="JY893">
        <v>52.8298</v>
      </c>
      <c r="JZ893">
        <v>54.2635</v>
      </c>
      <c r="KA893">
        <v>30.0007</v>
      </c>
      <c r="KB893">
        <v>53.4761</v>
      </c>
      <c r="KC893">
        <v>53.2756</v>
      </c>
      <c r="KD893">
        <v>12.6167</v>
      </c>
      <c r="KE893">
        <v>0</v>
      </c>
      <c r="KF893">
        <v>100</v>
      </c>
      <c r="KG893">
        <v>52.8885</v>
      </c>
      <c r="KH893">
        <v>216.543</v>
      </c>
      <c r="KI893">
        <v>26.2864</v>
      </c>
      <c r="KJ893">
        <v>92.7441</v>
      </c>
      <c r="KK893">
        <v>89.3529</v>
      </c>
    </row>
    <row r="894" spans="1:297">
      <c r="A894">
        <v>878</v>
      </c>
      <c r="B894">
        <v>1761424523</v>
      </c>
      <c r="C894">
        <v>16342</v>
      </c>
      <c r="D894" t="s">
        <v>2207</v>
      </c>
      <c r="E894" t="s">
        <v>2208</v>
      </c>
      <c r="F894">
        <v>5</v>
      </c>
      <c r="G894" t="s">
        <v>2182</v>
      </c>
      <c r="H894" t="s">
        <v>436</v>
      </c>
      <c r="I894">
        <v>1761424514.84615</v>
      </c>
      <c r="J894">
        <f>(K894)/1000</f>
        <v>0</v>
      </c>
      <c r="K894">
        <f>IF(DP894, AN894, AH894)</f>
        <v>0</v>
      </c>
      <c r="L894">
        <f>IF(DP894, AI894, AG894)</f>
        <v>0</v>
      </c>
      <c r="M894">
        <f>DR894 - IF(AU894&gt;1, L894*DL894*100.0/(AW894), 0)</f>
        <v>0</v>
      </c>
      <c r="N894">
        <f>((T894-J894/2)*M894-L894)/(T894+J894/2)</f>
        <v>0</v>
      </c>
      <c r="O894">
        <f>N894*(DY894+DZ894)/1000.0</f>
        <v>0</v>
      </c>
      <c r="P894">
        <f>(DR894 - IF(AU894&gt;1, L894*DL894*100.0/(AW894), 0))*(DY894+DZ894)/1000.0</f>
        <v>0</v>
      </c>
      <c r="Q894">
        <f>2.0/((1/S894-1/R894)+SIGN(S894)*SQRT((1/S894-1/R894)*(1/S894-1/R894) + 4*DM894/((DM894+1)*(DM894+1))*(2*1/S894*1/R894-1/R894*1/R894)))</f>
        <v>0</v>
      </c>
      <c r="R894">
        <f>IF(LEFT(DN894,1)&lt;&gt;"0",IF(LEFT(DN894,1)="1",3.0,DO894),$D$5+$E$5*(EF894*DY894/($K$5*1000))+$F$5*(EF894*DY894/($K$5*1000))*MAX(MIN(DL894,$J$5),$I$5)*MAX(MIN(DL894,$J$5),$I$5)+$G$5*MAX(MIN(DL894,$J$5),$I$5)*(EF894*DY894/($K$5*1000))+$H$5*(EF894*DY894/($K$5*1000))*(EF894*DY894/($K$5*1000)))</f>
        <v>0</v>
      </c>
      <c r="S894">
        <f>J894*(1000-(1000*0.61365*exp(17.502*W894/(240.97+W894))/(DY894+DZ894)+DT894)/2)/(1000*0.61365*exp(17.502*W894/(240.97+W894))/(DY894+DZ894)-DT894)</f>
        <v>0</v>
      </c>
      <c r="T894">
        <f>1/((DM894+1)/(Q894/1.6)+1/(R894/1.37)) + DM894/((DM894+1)/(Q894/1.6) + DM894/(R894/1.37))</f>
        <v>0</v>
      </c>
      <c r="U894">
        <f>(DH894*DK894)</f>
        <v>0</v>
      </c>
      <c r="V894">
        <f>(EA894+(U894+2*0.95*5.67E-8*(((EA894+$B$7)+273)^4-(EA894+273)^4)-44100*J894)/(1.84*29.3*R894+8*0.95*5.67E-8*(EA894+273)^3))</f>
        <v>0</v>
      </c>
      <c r="W894">
        <f>($C$7*EB894+$D$7*EC894+$E$7*V894)</f>
        <v>0</v>
      </c>
      <c r="X894">
        <f>0.61365*exp(17.502*W894/(240.97+W894))</f>
        <v>0</v>
      </c>
      <c r="Y894">
        <f>(Z894/AA894*100)</f>
        <v>0</v>
      </c>
      <c r="Z894">
        <f>DT894*(DY894+DZ894)/1000</f>
        <v>0</v>
      </c>
      <c r="AA894">
        <f>0.61365*exp(17.502*EA894/(240.97+EA894))</f>
        <v>0</v>
      </c>
      <c r="AB894">
        <f>(X894-DT894*(DY894+DZ894)/1000)</f>
        <v>0</v>
      </c>
      <c r="AC894">
        <f>(-J894*44100)</f>
        <v>0</v>
      </c>
      <c r="AD894">
        <f>2*29.3*R894*0.92*(EA894-W894)</f>
        <v>0</v>
      </c>
      <c r="AE894">
        <f>2*0.95*5.67E-8*(((EA894+$B$7)+273)^4-(W894+273)^4)</f>
        <v>0</v>
      </c>
      <c r="AF894">
        <f>U894+AE894+AC894+AD894</f>
        <v>0</v>
      </c>
      <c r="AG894">
        <f>DX894*AU894*(DS894-DR894*(1000-AU894*DU894)/(1000-AU894*DT894))/(100*DL894)</f>
        <v>0</v>
      </c>
      <c r="AH894">
        <f>1000*DX894*AU894*(DT894-DU894)/(100*DL894*(1000-AU894*DT894))</f>
        <v>0</v>
      </c>
      <c r="AI894">
        <f>(AJ894 - AK894 - DY894*1E3/(8.314*(EA894+273.15)) * AM894/DX894 * AL894) * DX894/(100*DL894) * (1000 - DU894)/1000</f>
        <v>0</v>
      </c>
      <c r="AJ894">
        <v>241.196925518648</v>
      </c>
      <c r="AK894">
        <v>254.006406060606</v>
      </c>
      <c r="AL894">
        <v>-3.38571631208699</v>
      </c>
      <c r="AM894">
        <v>65.2934851003641</v>
      </c>
      <c r="AN894">
        <f>(AP894 - AO894 + DY894*1E3/(8.314*(EA894+273.15)) * AR894/DX894 * AQ894) * DX894/(100*DL894) * 1000/(1000 - AP894)</f>
        <v>0</v>
      </c>
      <c r="AO894">
        <v>24.749409981756</v>
      </c>
      <c r="AP894">
        <v>55.9730812121212</v>
      </c>
      <c r="AQ894">
        <v>0.00643525851894085</v>
      </c>
      <c r="AR894">
        <v>110.481421267312</v>
      </c>
      <c r="AS894">
        <v>1</v>
      </c>
      <c r="AT894">
        <v>0</v>
      </c>
      <c r="AU894">
        <f>IF(AS894*$H$13&gt;=AW894,1.0,(AW894/(AW894-AS894*$H$13)))</f>
        <v>0</v>
      </c>
      <c r="AV894">
        <f>(AU894-1)*100</f>
        <v>0</v>
      </c>
      <c r="AW894">
        <f>MAX(0,($B$13+$C$13*EF894)/(1+$D$13*EF894)*DY894/(EA894+273)*$E$13)</f>
        <v>0</v>
      </c>
      <c r="AX894" t="s">
        <v>437</v>
      </c>
      <c r="AY894" t="s">
        <v>437</v>
      </c>
      <c r="AZ894">
        <v>0</v>
      </c>
      <c r="BA894">
        <v>0</v>
      </c>
      <c r="BB894">
        <f>1-AZ894/BA894</f>
        <v>0</v>
      </c>
      <c r="BC894">
        <v>0</v>
      </c>
      <c r="BD894" t="s">
        <v>437</v>
      </c>
      <c r="BE894" t="s">
        <v>437</v>
      </c>
      <c r="BF894">
        <v>0</v>
      </c>
      <c r="BG894">
        <v>0</v>
      </c>
      <c r="BH894">
        <f>1-BF894/BG894</f>
        <v>0</v>
      </c>
      <c r="BI894">
        <v>0.5</v>
      </c>
      <c r="BJ894">
        <f>DI894</f>
        <v>0</v>
      </c>
      <c r="BK894">
        <f>L894</f>
        <v>0</v>
      </c>
      <c r="BL894">
        <f>BH894*BI894*BJ894</f>
        <v>0</v>
      </c>
      <c r="BM894">
        <f>(BK894-BC894)/BJ894</f>
        <v>0</v>
      </c>
      <c r="BN894">
        <f>(BA894-BG894)/BG894</f>
        <v>0</v>
      </c>
      <c r="BO894">
        <f>AZ894/(BB894+AZ894/BG894)</f>
        <v>0</v>
      </c>
      <c r="BP894" t="s">
        <v>437</v>
      </c>
      <c r="BQ894">
        <v>0</v>
      </c>
      <c r="BR894">
        <f>IF(BQ894&lt;&gt;0, BQ894, BO894)</f>
        <v>0</v>
      </c>
      <c r="BS894">
        <f>1-BR894/BG894</f>
        <v>0</v>
      </c>
      <c r="BT894">
        <f>(BG894-BF894)/(BG894-BR894)</f>
        <v>0</v>
      </c>
      <c r="BU894">
        <f>(BA894-BG894)/(BA894-BR894)</f>
        <v>0</v>
      </c>
      <c r="BV894">
        <f>(BG894-BF894)/(BG894-AZ894)</f>
        <v>0</v>
      </c>
      <c r="BW894">
        <f>(BA894-BG894)/(BA894-AZ894)</f>
        <v>0</v>
      </c>
      <c r="BX894">
        <f>(BT894*BR894/BF894)</f>
        <v>0</v>
      </c>
      <c r="BY894">
        <f>(1-BX894)</f>
        <v>0</v>
      </c>
      <c r="DH894">
        <f>$B$11*EG894+$C$11*EH894+$F$11*ES894*(1-EV894)</f>
        <v>0</v>
      </c>
      <c r="DI894">
        <f>DH894*DJ894</f>
        <v>0</v>
      </c>
      <c r="DJ894">
        <f>($B$11*$D$9+$C$11*$D$9+$F$11*((FF894+EX894)/MAX(FF894+EX894+FG894, 0.1)*$I$9+FG894/MAX(FF894+EX894+FG894, 0.1)*$J$9))/($B$11+$C$11+$F$11)</f>
        <v>0</v>
      </c>
      <c r="DK894">
        <f>($B$11*$K$9+$C$11*$K$9+$F$11*((FF894+EX894)/MAX(FF894+EX894+FG894, 0.1)*$P$9+FG894/MAX(FF894+EX894+FG894, 0.1)*$Q$9))/($B$11+$C$11+$F$11)</f>
        <v>0</v>
      </c>
      <c r="DL894">
        <v>6</v>
      </c>
      <c r="DM894">
        <v>0.5</v>
      </c>
      <c r="DN894" t="s">
        <v>438</v>
      </c>
      <c r="DO894">
        <v>2</v>
      </c>
      <c r="DP894" t="b">
        <v>1</v>
      </c>
      <c r="DQ894">
        <v>1761424514.84615</v>
      </c>
      <c r="DR894">
        <v>262.625076923077</v>
      </c>
      <c r="DS894">
        <v>251.490153846154</v>
      </c>
      <c r="DT894">
        <v>55.9469538461539</v>
      </c>
      <c r="DU894">
        <v>24.7527153846154</v>
      </c>
      <c r="DV894">
        <v>261.527461538462</v>
      </c>
      <c r="DW894">
        <v>55.9910692307692</v>
      </c>
      <c r="DX894">
        <v>499.983153846154</v>
      </c>
      <c r="DY894">
        <v>90.1770615384615</v>
      </c>
      <c r="DZ894">
        <v>0.0387021538461538</v>
      </c>
      <c r="EA894">
        <v>52.8419615384615</v>
      </c>
      <c r="EB894">
        <v>47.9764846153846</v>
      </c>
      <c r="EC894">
        <v>999.9</v>
      </c>
      <c r="ED894">
        <v>0</v>
      </c>
      <c r="EE894">
        <v>0</v>
      </c>
      <c r="EF894">
        <v>9996.58461538462</v>
      </c>
      <c r="EG894">
        <v>0</v>
      </c>
      <c r="EH894">
        <v>1182.12615384615</v>
      </c>
      <c r="EI894">
        <v>11.1349776923077</v>
      </c>
      <c r="EJ894">
        <v>278.188615384615</v>
      </c>
      <c r="EK894">
        <v>257.873307692308</v>
      </c>
      <c r="EL894">
        <v>31.1942230769231</v>
      </c>
      <c r="EM894">
        <v>251.490153846154</v>
      </c>
      <c r="EN894">
        <v>24.7527153846154</v>
      </c>
      <c r="EO894">
        <v>5.04513</v>
      </c>
      <c r="EP894">
        <v>2.23212769230769</v>
      </c>
      <c r="EQ894">
        <v>32.9754307692308</v>
      </c>
      <c r="ER894">
        <v>19.1947846153846</v>
      </c>
      <c r="ES894">
        <v>1200.00230769231</v>
      </c>
      <c r="ET894">
        <v>0.967001</v>
      </c>
      <c r="EU894">
        <v>0.0329993</v>
      </c>
      <c r="EV894">
        <v>0</v>
      </c>
      <c r="EW894">
        <v>797.007538461538</v>
      </c>
      <c r="EX894">
        <v>5.00059</v>
      </c>
      <c r="EY894">
        <v>10531.5692307692</v>
      </c>
      <c r="EZ894">
        <v>10358.7384615385</v>
      </c>
      <c r="FA894">
        <v>62.3072307692308</v>
      </c>
      <c r="FB894">
        <v>63.4854615384615</v>
      </c>
      <c r="FC894">
        <v>62.1966923076923</v>
      </c>
      <c r="FD894">
        <v>63.3940769230769</v>
      </c>
      <c r="FE894">
        <v>63.7881538461538</v>
      </c>
      <c r="FF894">
        <v>1155.57</v>
      </c>
      <c r="FG894">
        <v>39.43</v>
      </c>
      <c r="FH894">
        <v>0</v>
      </c>
      <c r="FI894">
        <v>1761424483.3</v>
      </c>
      <c r="FJ894">
        <v>0</v>
      </c>
      <c r="FK894">
        <v>796.857923076923</v>
      </c>
      <c r="FL894">
        <v>-25.216205149172</v>
      </c>
      <c r="FM894">
        <v>-319.347008734701</v>
      </c>
      <c r="FN894">
        <v>10529.4038461538</v>
      </c>
      <c r="FO894">
        <v>15</v>
      </c>
      <c r="FP894">
        <v>0</v>
      </c>
      <c r="FQ894" t="s">
        <v>439</v>
      </c>
      <c r="FR894">
        <v>0</v>
      </c>
      <c r="FS894">
        <v>0</v>
      </c>
      <c r="FT894">
        <v>0</v>
      </c>
      <c r="FU894">
        <v>0</v>
      </c>
      <c r="FV894">
        <v>0</v>
      </c>
      <c r="FW894">
        <v>0</v>
      </c>
      <c r="FX894">
        <v>0</v>
      </c>
      <c r="FY894">
        <v>0</v>
      </c>
      <c r="FZ894">
        <v>0</v>
      </c>
      <c r="GA894">
        <v>0</v>
      </c>
      <c r="GB894">
        <v>0</v>
      </c>
      <c r="GC894">
        <v>10.4138719047619</v>
      </c>
      <c r="GD894">
        <v>11.8318987012987</v>
      </c>
      <c r="GE894">
        <v>1.2423646175113</v>
      </c>
      <c r="GF894">
        <v>0</v>
      </c>
      <c r="GG894">
        <v>798.645794117647</v>
      </c>
      <c r="GH894">
        <v>-25.8276394221258</v>
      </c>
      <c r="GI894">
        <v>2.54011406389801</v>
      </c>
      <c r="GJ894">
        <v>-1</v>
      </c>
      <c r="GK894">
        <v>31.1782476190476</v>
      </c>
      <c r="GL894">
        <v>0.2366571428572</v>
      </c>
      <c r="GM894">
        <v>0.0244559004283147</v>
      </c>
      <c r="GN894">
        <v>0</v>
      </c>
      <c r="GO894">
        <v>0</v>
      </c>
      <c r="GP894">
        <v>2</v>
      </c>
      <c r="GQ894" t="s">
        <v>473</v>
      </c>
      <c r="GR894">
        <v>3.12659</v>
      </c>
      <c r="GS894">
        <v>2.71659</v>
      </c>
      <c r="GT894">
        <v>0.0522572</v>
      </c>
      <c r="GU894">
        <v>0.0502556</v>
      </c>
      <c r="GV894">
        <v>0.176079</v>
      </c>
      <c r="GW894">
        <v>0.0998289</v>
      </c>
      <c r="GX894">
        <v>33958.3</v>
      </c>
      <c r="GY894">
        <v>35968.9</v>
      </c>
      <c r="GZ894">
        <v>32552.1</v>
      </c>
      <c r="HA894">
        <v>34425.9</v>
      </c>
      <c r="HB894">
        <v>38539.8</v>
      </c>
      <c r="HC894">
        <v>44692.9</v>
      </c>
      <c r="HD894">
        <v>51172.6</v>
      </c>
      <c r="HE894">
        <v>55228.7</v>
      </c>
      <c r="HF894">
        <v>1.6807</v>
      </c>
      <c r="HG894">
        <v>1.5267</v>
      </c>
      <c r="HH894">
        <v>-0.165902</v>
      </c>
      <c r="HI894">
        <v>0</v>
      </c>
      <c r="HJ894">
        <v>50.591</v>
      </c>
      <c r="HK894">
        <v>999.9</v>
      </c>
      <c r="HL894">
        <v>54.682</v>
      </c>
      <c r="HM894">
        <v>30.182</v>
      </c>
      <c r="HN894">
        <v>26.1076</v>
      </c>
      <c r="HO894">
        <v>60.2121</v>
      </c>
      <c r="HP894">
        <v>40.9095</v>
      </c>
      <c r="HQ894">
        <v>1</v>
      </c>
      <c r="HR894">
        <v>2.39257</v>
      </c>
      <c r="HS894">
        <v>-0.338026</v>
      </c>
      <c r="HT894">
        <v>20.1141</v>
      </c>
      <c r="HU894">
        <v>5.18629</v>
      </c>
      <c r="HV894">
        <v>12.0159</v>
      </c>
      <c r="HW894">
        <v>4.9689</v>
      </c>
      <c r="HX894">
        <v>3.29575</v>
      </c>
      <c r="HY894">
        <v>9999</v>
      </c>
      <c r="HZ894">
        <v>9999</v>
      </c>
      <c r="IA894">
        <v>999.9</v>
      </c>
      <c r="IB894">
        <v>9999</v>
      </c>
      <c r="IC894">
        <v>1.86325</v>
      </c>
      <c r="ID894">
        <v>1.8681</v>
      </c>
      <c r="IE894">
        <v>1.86783</v>
      </c>
      <c r="IF894">
        <v>1.86905</v>
      </c>
      <c r="IG894">
        <v>1.86981</v>
      </c>
      <c r="IH894">
        <v>1.86586</v>
      </c>
      <c r="II894">
        <v>1.86696</v>
      </c>
      <c r="IJ894">
        <v>1.86841</v>
      </c>
      <c r="IK894">
        <v>5</v>
      </c>
      <c r="IL894">
        <v>0</v>
      </c>
      <c r="IM894">
        <v>0</v>
      </c>
      <c r="IN894">
        <v>0</v>
      </c>
      <c r="IO894" t="s">
        <v>441</v>
      </c>
      <c r="IP894" t="s">
        <v>442</v>
      </c>
      <c r="IQ894" t="s">
        <v>443</v>
      </c>
      <c r="IR894" t="s">
        <v>443</v>
      </c>
      <c r="IS894" t="s">
        <v>443</v>
      </c>
      <c r="IT894" t="s">
        <v>443</v>
      </c>
      <c r="IU894">
        <v>0</v>
      </c>
      <c r="IV894">
        <v>100</v>
      </c>
      <c r="IW894">
        <v>100</v>
      </c>
      <c r="IX894">
        <v>1.098</v>
      </c>
      <c r="IY894">
        <v>-0.0441</v>
      </c>
      <c r="IZ894">
        <v>1.09748391826392</v>
      </c>
      <c r="JA894">
        <v>0</v>
      </c>
      <c r="JB894">
        <v>0</v>
      </c>
      <c r="JC894">
        <v>0</v>
      </c>
      <c r="JD894">
        <v>-0.0441141096964596</v>
      </c>
      <c r="JE894">
        <v>0</v>
      </c>
      <c r="JF894">
        <v>0</v>
      </c>
      <c r="JG894">
        <v>0</v>
      </c>
      <c r="JH894">
        <v>5</v>
      </c>
      <c r="JI894">
        <v>2273</v>
      </c>
      <c r="JJ894">
        <v>1</v>
      </c>
      <c r="JK894">
        <v>24</v>
      </c>
      <c r="JL894">
        <v>29357075.4</v>
      </c>
      <c r="JM894">
        <v>29357075.4</v>
      </c>
      <c r="JN894">
        <v>0.600586</v>
      </c>
      <c r="JO894">
        <v>2.65137</v>
      </c>
      <c r="JP894">
        <v>1.54785</v>
      </c>
      <c r="JQ894">
        <v>2.31445</v>
      </c>
      <c r="JR894">
        <v>1.64673</v>
      </c>
      <c r="JS894">
        <v>2.26929</v>
      </c>
      <c r="JT894">
        <v>34.0092</v>
      </c>
      <c r="JU894">
        <v>24.1838</v>
      </c>
      <c r="JV894">
        <v>18</v>
      </c>
      <c r="JW894">
        <v>493.36</v>
      </c>
      <c r="JX894">
        <v>382.481</v>
      </c>
      <c r="JY894">
        <v>52.8622</v>
      </c>
      <c r="JZ894">
        <v>54.2724</v>
      </c>
      <c r="KA894">
        <v>30.0007</v>
      </c>
      <c r="KB894">
        <v>53.4863</v>
      </c>
      <c r="KC894">
        <v>53.2857</v>
      </c>
      <c r="KD894">
        <v>11.992</v>
      </c>
      <c r="KE894">
        <v>0</v>
      </c>
      <c r="KF894">
        <v>100</v>
      </c>
      <c r="KG894">
        <v>52.9033</v>
      </c>
      <c r="KH894">
        <v>203.036</v>
      </c>
      <c r="KI894">
        <v>26.2864</v>
      </c>
      <c r="KJ894">
        <v>92.743</v>
      </c>
      <c r="KK894">
        <v>89.3526</v>
      </c>
    </row>
    <row r="895" spans="1:297">
      <c r="A895">
        <v>879</v>
      </c>
      <c r="B895">
        <v>1761424528</v>
      </c>
      <c r="C895">
        <v>16347</v>
      </c>
      <c r="D895" t="s">
        <v>2209</v>
      </c>
      <c r="E895" t="s">
        <v>2210</v>
      </c>
      <c r="F895">
        <v>5</v>
      </c>
      <c r="G895" t="s">
        <v>2182</v>
      </c>
      <c r="H895" t="s">
        <v>436</v>
      </c>
      <c r="I895">
        <v>1761424519.84615</v>
      </c>
      <c r="J895">
        <f>(K895)/1000</f>
        <v>0</v>
      </c>
      <c r="K895">
        <f>IF(DP895, AN895, AH895)</f>
        <v>0</v>
      </c>
      <c r="L895">
        <f>IF(DP895, AI895, AG895)</f>
        <v>0</v>
      </c>
      <c r="M895">
        <f>DR895 - IF(AU895&gt;1, L895*DL895*100.0/(AW895), 0)</f>
        <v>0</v>
      </c>
      <c r="N895">
        <f>((T895-J895/2)*M895-L895)/(T895+J895/2)</f>
        <v>0</v>
      </c>
      <c r="O895">
        <f>N895*(DY895+DZ895)/1000.0</f>
        <v>0</v>
      </c>
      <c r="P895">
        <f>(DR895 - IF(AU895&gt;1, L895*DL895*100.0/(AW895), 0))*(DY895+DZ895)/1000.0</f>
        <v>0</v>
      </c>
      <c r="Q895">
        <f>2.0/((1/S895-1/R895)+SIGN(S895)*SQRT((1/S895-1/R895)*(1/S895-1/R895) + 4*DM895/((DM895+1)*(DM895+1))*(2*1/S895*1/R895-1/R895*1/R895)))</f>
        <v>0</v>
      </c>
      <c r="R895">
        <f>IF(LEFT(DN895,1)&lt;&gt;"0",IF(LEFT(DN895,1)="1",3.0,DO895),$D$5+$E$5*(EF895*DY895/($K$5*1000))+$F$5*(EF895*DY895/($K$5*1000))*MAX(MIN(DL895,$J$5),$I$5)*MAX(MIN(DL895,$J$5),$I$5)+$G$5*MAX(MIN(DL895,$J$5),$I$5)*(EF895*DY895/($K$5*1000))+$H$5*(EF895*DY895/($K$5*1000))*(EF895*DY895/($K$5*1000)))</f>
        <v>0</v>
      </c>
      <c r="S895">
        <f>J895*(1000-(1000*0.61365*exp(17.502*W895/(240.97+W895))/(DY895+DZ895)+DT895)/2)/(1000*0.61365*exp(17.502*W895/(240.97+W895))/(DY895+DZ895)-DT895)</f>
        <v>0</v>
      </c>
      <c r="T895">
        <f>1/((DM895+1)/(Q895/1.6)+1/(R895/1.37)) + DM895/((DM895+1)/(Q895/1.6) + DM895/(R895/1.37))</f>
        <v>0</v>
      </c>
      <c r="U895">
        <f>(DH895*DK895)</f>
        <v>0</v>
      </c>
      <c r="V895">
        <f>(EA895+(U895+2*0.95*5.67E-8*(((EA895+$B$7)+273)^4-(EA895+273)^4)-44100*J895)/(1.84*29.3*R895+8*0.95*5.67E-8*(EA895+273)^3))</f>
        <v>0</v>
      </c>
      <c r="W895">
        <f>($C$7*EB895+$D$7*EC895+$E$7*V895)</f>
        <v>0</v>
      </c>
      <c r="X895">
        <f>0.61365*exp(17.502*W895/(240.97+W895))</f>
        <v>0</v>
      </c>
      <c r="Y895">
        <f>(Z895/AA895*100)</f>
        <v>0</v>
      </c>
      <c r="Z895">
        <f>DT895*(DY895+DZ895)/1000</f>
        <v>0</v>
      </c>
      <c r="AA895">
        <f>0.61365*exp(17.502*EA895/(240.97+EA895))</f>
        <v>0</v>
      </c>
      <c r="AB895">
        <f>(X895-DT895*(DY895+DZ895)/1000)</f>
        <v>0</v>
      </c>
      <c r="AC895">
        <f>(-J895*44100)</f>
        <v>0</v>
      </c>
      <c r="AD895">
        <f>2*29.3*R895*0.92*(EA895-W895)</f>
        <v>0</v>
      </c>
      <c r="AE895">
        <f>2*0.95*5.67E-8*(((EA895+$B$7)+273)^4-(W895+273)^4)</f>
        <v>0</v>
      </c>
      <c r="AF895">
        <f>U895+AE895+AC895+AD895</f>
        <v>0</v>
      </c>
      <c r="AG895">
        <f>DX895*AU895*(DS895-DR895*(1000-AU895*DU895)/(1000-AU895*DT895))/(100*DL895)</f>
        <v>0</v>
      </c>
      <c r="AH895">
        <f>1000*DX895*AU895*(DT895-DU895)/(100*DL895*(1000-AU895*DT895))</f>
        <v>0</v>
      </c>
      <c r="AI895">
        <f>(AJ895 - AK895 - DY895*1E3/(8.314*(EA895+273.15)) * AM895/DX895 * AL895) * DX895/(100*DL895) * (1000 - DU895)/1000</f>
        <v>0</v>
      </c>
      <c r="AJ895">
        <v>225.626020904595</v>
      </c>
      <c r="AK895">
        <v>238.163442424242</v>
      </c>
      <c r="AL895">
        <v>-3.16032768164001</v>
      </c>
      <c r="AM895">
        <v>65.2934851003641</v>
      </c>
      <c r="AN895">
        <f>(AP895 - AO895 + DY895*1E3/(8.314*(EA895+273.15)) * AR895/DX895 * AQ895) * DX895/(100*DL895) * 1000/(1000 - AP895)</f>
        <v>0</v>
      </c>
      <c r="AO895">
        <v>24.747198831643</v>
      </c>
      <c r="AP895">
        <v>55.9987830303031</v>
      </c>
      <c r="AQ895">
        <v>0.00521121455833091</v>
      </c>
      <c r="AR895">
        <v>110.481421267312</v>
      </c>
      <c r="AS895">
        <v>1</v>
      </c>
      <c r="AT895">
        <v>0</v>
      </c>
      <c r="AU895">
        <f>IF(AS895*$H$13&gt;=AW895,1.0,(AW895/(AW895-AS895*$H$13)))</f>
        <v>0</v>
      </c>
      <c r="AV895">
        <f>(AU895-1)*100</f>
        <v>0</v>
      </c>
      <c r="AW895">
        <f>MAX(0,($B$13+$C$13*EF895)/(1+$D$13*EF895)*DY895/(EA895+273)*$E$13)</f>
        <v>0</v>
      </c>
      <c r="AX895" t="s">
        <v>437</v>
      </c>
      <c r="AY895" t="s">
        <v>437</v>
      </c>
      <c r="AZ895">
        <v>0</v>
      </c>
      <c r="BA895">
        <v>0</v>
      </c>
      <c r="BB895">
        <f>1-AZ895/BA895</f>
        <v>0</v>
      </c>
      <c r="BC895">
        <v>0</v>
      </c>
      <c r="BD895" t="s">
        <v>437</v>
      </c>
      <c r="BE895" t="s">
        <v>437</v>
      </c>
      <c r="BF895">
        <v>0</v>
      </c>
      <c r="BG895">
        <v>0</v>
      </c>
      <c r="BH895">
        <f>1-BF895/BG895</f>
        <v>0</v>
      </c>
      <c r="BI895">
        <v>0.5</v>
      </c>
      <c r="BJ895">
        <f>DI895</f>
        <v>0</v>
      </c>
      <c r="BK895">
        <f>L895</f>
        <v>0</v>
      </c>
      <c r="BL895">
        <f>BH895*BI895*BJ895</f>
        <v>0</v>
      </c>
      <c r="BM895">
        <f>(BK895-BC895)/BJ895</f>
        <v>0</v>
      </c>
      <c r="BN895">
        <f>(BA895-BG895)/BG895</f>
        <v>0</v>
      </c>
      <c r="BO895">
        <f>AZ895/(BB895+AZ895/BG895)</f>
        <v>0</v>
      </c>
      <c r="BP895" t="s">
        <v>437</v>
      </c>
      <c r="BQ895">
        <v>0</v>
      </c>
      <c r="BR895">
        <f>IF(BQ895&lt;&gt;0, BQ895, BO895)</f>
        <v>0</v>
      </c>
      <c r="BS895">
        <f>1-BR895/BG895</f>
        <v>0</v>
      </c>
      <c r="BT895">
        <f>(BG895-BF895)/(BG895-BR895)</f>
        <v>0</v>
      </c>
      <c r="BU895">
        <f>(BA895-BG895)/(BA895-BR895)</f>
        <v>0</v>
      </c>
      <c r="BV895">
        <f>(BG895-BF895)/(BG895-AZ895)</f>
        <v>0</v>
      </c>
      <c r="BW895">
        <f>(BA895-BG895)/(BA895-AZ895)</f>
        <v>0</v>
      </c>
      <c r="BX895">
        <f>(BT895*BR895/BF895)</f>
        <v>0</v>
      </c>
      <c r="BY895">
        <f>(1-BX895)</f>
        <v>0</v>
      </c>
      <c r="DH895">
        <f>$B$11*EG895+$C$11*EH895+$F$11*ES895*(1-EV895)</f>
        <v>0</v>
      </c>
      <c r="DI895">
        <f>DH895*DJ895</f>
        <v>0</v>
      </c>
      <c r="DJ895">
        <f>($B$11*$D$9+$C$11*$D$9+$F$11*((FF895+EX895)/MAX(FF895+EX895+FG895, 0.1)*$I$9+FG895/MAX(FF895+EX895+FG895, 0.1)*$J$9))/($B$11+$C$11+$F$11)</f>
        <v>0</v>
      </c>
      <c r="DK895">
        <f>($B$11*$K$9+$C$11*$K$9+$F$11*((FF895+EX895)/MAX(FF895+EX895+FG895, 0.1)*$P$9+FG895/MAX(FF895+EX895+FG895, 0.1)*$Q$9))/($B$11+$C$11+$F$11)</f>
        <v>0</v>
      </c>
      <c r="DL895">
        <v>6</v>
      </c>
      <c r="DM895">
        <v>0.5</v>
      </c>
      <c r="DN895" t="s">
        <v>438</v>
      </c>
      <c r="DO895">
        <v>2</v>
      </c>
      <c r="DP895" t="b">
        <v>1</v>
      </c>
      <c r="DQ895">
        <v>1761424519.84615</v>
      </c>
      <c r="DR895">
        <v>246.881846153846</v>
      </c>
      <c r="DS895">
        <v>235.236076923077</v>
      </c>
      <c r="DT895">
        <v>55.9665230769231</v>
      </c>
      <c r="DU895">
        <v>24.7502461538462</v>
      </c>
      <c r="DV895">
        <v>245.784384615385</v>
      </c>
      <c r="DW895">
        <v>56.0106230769231</v>
      </c>
      <c r="DX895">
        <v>500.010769230769</v>
      </c>
      <c r="DY895">
        <v>90.1782923076923</v>
      </c>
      <c r="DZ895">
        <v>0.0386618307692308</v>
      </c>
      <c r="EA895">
        <v>52.8419769230769</v>
      </c>
      <c r="EB895">
        <v>47.9747692307692</v>
      </c>
      <c r="EC895">
        <v>999.9</v>
      </c>
      <c r="ED895">
        <v>0</v>
      </c>
      <c r="EE895">
        <v>0</v>
      </c>
      <c r="EF895">
        <v>10007.8346153846</v>
      </c>
      <c r="EG895">
        <v>0</v>
      </c>
      <c r="EH895">
        <v>1182.08846153846</v>
      </c>
      <c r="EI895">
        <v>11.6459461538462</v>
      </c>
      <c r="EJ895">
        <v>261.517923076923</v>
      </c>
      <c r="EK895">
        <v>241.205923076923</v>
      </c>
      <c r="EL895">
        <v>31.2162692307692</v>
      </c>
      <c r="EM895">
        <v>235.236076923077</v>
      </c>
      <c r="EN895">
        <v>24.7502461538462</v>
      </c>
      <c r="EO895">
        <v>5.04696461538462</v>
      </c>
      <c r="EP895">
        <v>2.23193538461538</v>
      </c>
      <c r="EQ895">
        <v>32.9818846153846</v>
      </c>
      <c r="ER895">
        <v>19.1934</v>
      </c>
      <c r="ES895">
        <v>1199.99</v>
      </c>
      <c r="ET895">
        <v>0.967001</v>
      </c>
      <c r="EU895">
        <v>0.0329993</v>
      </c>
      <c r="EV895">
        <v>0</v>
      </c>
      <c r="EW895">
        <v>794.796230769231</v>
      </c>
      <c r="EX895">
        <v>5.00059</v>
      </c>
      <c r="EY895">
        <v>10505.3538461538</v>
      </c>
      <c r="EZ895">
        <v>10358.6307692308</v>
      </c>
      <c r="FA895">
        <v>62.312</v>
      </c>
      <c r="FB895">
        <v>63.5</v>
      </c>
      <c r="FC895">
        <v>62.2160769230769</v>
      </c>
      <c r="FD895">
        <v>63.4131538461538</v>
      </c>
      <c r="FE895">
        <v>63.8072307692308</v>
      </c>
      <c r="FF895">
        <v>1155.56</v>
      </c>
      <c r="FG895">
        <v>39.43</v>
      </c>
      <c r="FH895">
        <v>0</v>
      </c>
      <c r="FI895">
        <v>1761424488.7</v>
      </c>
      <c r="FJ895">
        <v>0</v>
      </c>
      <c r="FK895">
        <v>794.3724</v>
      </c>
      <c r="FL895">
        <v>-25.8990000055067</v>
      </c>
      <c r="FM895">
        <v>-316.276923057327</v>
      </c>
      <c r="FN895">
        <v>10499.292</v>
      </c>
      <c r="FO895">
        <v>15</v>
      </c>
      <c r="FP895">
        <v>0</v>
      </c>
      <c r="FQ895" t="s">
        <v>439</v>
      </c>
      <c r="FR895">
        <v>0</v>
      </c>
      <c r="FS895">
        <v>0</v>
      </c>
      <c r="FT895">
        <v>0</v>
      </c>
      <c r="FU895">
        <v>0</v>
      </c>
      <c r="FV895">
        <v>0</v>
      </c>
      <c r="FW895">
        <v>0</v>
      </c>
      <c r="FX895">
        <v>0</v>
      </c>
      <c r="FY895">
        <v>0</v>
      </c>
      <c r="FZ895">
        <v>0</v>
      </c>
      <c r="GA895">
        <v>0</v>
      </c>
      <c r="GB895">
        <v>0</v>
      </c>
      <c r="GC895">
        <v>11.2917623809524</v>
      </c>
      <c r="GD895">
        <v>6.56703116883116</v>
      </c>
      <c r="GE895">
        <v>0.763239018681034</v>
      </c>
      <c r="GF895">
        <v>0</v>
      </c>
      <c r="GG895">
        <v>796.053029411765</v>
      </c>
      <c r="GH895">
        <v>-25.9912146703241</v>
      </c>
      <c r="GI895">
        <v>2.55860176067382</v>
      </c>
      <c r="GJ895">
        <v>-1</v>
      </c>
      <c r="GK895">
        <v>31.2040714285714</v>
      </c>
      <c r="GL895">
        <v>0.25227272727274</v>
      </c>
      <c r="GM895">
        <v>0.02599771313857</v>
      </c>
      <c r="GN895">
        <v>0</v>
      </c>
      <c r="GO895">
        <v>0</v>
      </c>
      <c r="GP895">
        <v>2</v>
      </c>
      <c r="GQ895" t="s">
        <v>473</v>
      </c>
      <c r="GR895">
        <v>3.1267</v>
      </c>
      <c r="GS895">
        <v>2.71665</v>
      </c>
      <c r="GT895">
        <v>0.0493302</v>
      </c>
      <c r="GU895">
        <v>0.0473151</v>
      </c>
      <c r="GV895">
        <v>0.176112</v>
      </c>
      <c r="GW895">
        <v>0.0998118</v>
      </c>
      <c r="GX895">
        <v>34062.3</v>
      </c>
      <c r="GY895">
        <v>36079.3</v>
      </c>
      <c r="GZ895">
        <v>32551.5</v>
      </c>
      <c r="HA895">
        <v>34425.4</v>
      </c>
      <c r="HB895">
        <v>38537.6</v>
      </c>
      <c r="HC895">
        <v>44692.8</v>
      </c>
      <c r="HD895">
        <v>51171.6</v>
      </c>
      <c r="HE895">
        <v>55228</v>
      </c>
      <c r="HF895">
        <v>1.68067</v>
      </c>
      <c r="HG895">
        <v>1.52673</v>
      </c>
      <c r="HH895">
        <v>-0.166588</v>
      </c>
      <c r="HI895">
        <v>0</v>
      </c>
      <c r="HJ895">
        <v>50.5941</v>
      </c>
      <c r="HK895">
        <v>999.9</v>
      </c>
      <c r="HL895">
        <v>54.682</v>
      </c>
      <c r="HM895">
        <v>30.172</v>
      </c>
      <c r="HN895">
        <v>26.0908</v>
      </c>
      <c r="HO895">
        <v>59.9821</v>
      </c>
      <c r="HP895">
        <v>40.6931</v>
      </c>
      <c r="HQ895">
        <v>1</v>
      </c>
      <c r="HR895">
        <v>2.39327</v>
      </c>
      <c r="HS895">
        <v>-0.3796</v>
      </c>
      <c r="HT895">
        <v>20.1139</v>
      </c>
      <c r="HU895">
        <v>5.18569</v>
      </c>
      <c r="HV895">
        <v>12.0159</v>
      </c>
      <c r="HW895">
        <v>4.9687</v>
      </c>
      <c r="HX895">
        <v>3.2957</v>
      </c>
      <c r="HY895">
        <v>9999</v>
      </c>
      <c r="HZ895">
        <v>9999</v>
      </c>
      <c r="IA895">
        <v>999.9</v>
      </c>
      <c r="IB895">
        <v>9999</v>
      </c>
      <c r="IC895">
        <v>1.86324</v>
      </c>
      <c r="ID895">
        <v>1.8681</v>
      </c>
      <c r="IE895">
        <v>1.86784</v>
      </c>
      <c r="IF895">
        <v>1.86905</v>
      </c>
      <c r="IG895">
        <v>1.86981</v>
      </c>
      <c r="IH895">
        <v>1.86586</v>
      </c>
      <c r="II895">
        <v>1.86697</v>
      </c>
      <c r="IJ895">
        <v>1.86843</v>
      </c>
      <c r="IK895">
        <v>5</v>
      </c>
      <c r="IL895">
        <v>0</v>
      </c>
      <c r="IM895">
        <v>0</v>
      </c>
      <c r="IN895">
        <v>0</v>
      </c>
      <c r="IO895" t="s">
        <v>441</v>
      </c>
      <c r="IP895" t="s">
        <v>442</v>
      </c>
      <c r="IQ895" t="s">
        <v>443</v>
      </c>
      <c r="IR895" t="s">
        <v>443</v>
      </c>
      <c r="IS895" t="s">
        <v>443</v>
      </c>
      <c r="IT895" t="s">
        <v>443</v>
      </c>
      <c r="IU895">
        <v>0</v>
      </c>
      <c r="IV895">
        <v>100</v>
      </c>
      <c r="IW895">
        <v>100</v>
      </c>
      <c r="IX895">
        <v>1.098</v>
      </c>
      <c r="IY895">
        <v>-0.0441</v>
      </c>
      <c r="IZ895">
        <v>1.09748391826392</v>
      </c>
      <c r="JA895">
        <v>0</v>
      </c>
      <c r="JB895">
        <v>0</v>
      </c>
      <c r="JC895">
        <v>0</v>
      </c>
      <c r="JD895">
        <v>-0.0441141096964596</v>
      </c>
      <c r="JE895">
        <v>0</v>
      </c>
      <c r="JF895">
        <v>0</v>
      </c>
      <c r="JG895">
        <v>0</v>
      </c>
      <c r="JH895">
        <v>5</v>
      </c>
      <c r="JI895">
        <v>2273</v>
      </c>
      <c r="JJ895">
        <v>1</v>
      </c>
      <c r="JK895">
        <v>24</v>
      </c>
      <c r="JL895">
        <v>29357075.5</v>
      </c>
      <c r="JM895">
        <v>29357075.5</v>
      </c>
      <c r="JN895">
        <v>0.568848</v>
      </c>
      <c r="JO895">
        <v>2.63916</v>
      </c>
      <c r="JP895">
        <v>1.54785</v>
      </c>
      <c r="JQ895">
        <v>2.31567</v>
      </c>
      <c r="JR895">
        <v>1.64673</v>
      </c>
      <c r="JS895">
        <v>2.36206</v>
      </c>
      <c r="JT895">
        <v>34.0092</v>
      </c>
      <c r="JU895">
        <v>24.1926</v>
      </c>
      <c r="JV895">
        <v>18</v>
      </c>
      <c r="JW895">
        <v>493.411</v>
      </c>
      <c r="JX895">
        <v>382.543</v>
      </c>
      <c r="JY895">
        <v>52.8947</v>
      </c>
      <c r="JZ895">
        <v>54.2813</v>
      </c>
      <c r="KA895">
        <v>30.0008</v>
      </c>
      <c r="KB895">
        <v>53.4983</v>
      </c>
      <c r="KC895">
        <v>53.2964</v>
      </c>
      <c r="KD895">
        <v>11.3644</v>
      </c>
      <c r="KE895">
        <v>0</v>
      </c>
      <c r="KF895">
        <v>100</v>
      </c>
      <c r="KG895">
        <v>52.9221</v>
      </c>
      <c r="KH895">
        <v>182.793</v>
      </c>
      <c r="KI895">
        <v>26.2864</v>
      </c>
      <c r="KJ895">
        <v>92.7413</v>
      </c>
      <c r="KK895">
        <v>89.3514</v>
      </c>
    </row>
    <row r="896" spans="1:297">
      <c r="A896">
        <v>880</v>
      </c>
      <c r="B896">
        <v>1761424533</v>
      </c>
      <c r="C896">
        <v>16352</v>
      </c>
      <c r="D896" t="s">
        <v>2211</v>
      </c>
      <c r="E896" t="s">
        <v>2212</v>
      </c>
      <c r="F896">
        <v>5</v>
      </c>
      <c r="G896" t="s">
        <v>2182</v>
      </c>
      <c r="H896" t="s">
        <v>436</v>
      </c>
      <c r="I896">
        <v>1761424524.84615</v>
      </c>
      <c r="J896">
        <f>(K896)/1000</f>
        <v>0</v>
      </c>
      <c r="K896">
        <f>IF(DP896, AN896, AH896)</f>
        <v>0</v>
      </c>
      <c r="L896">
        <f>IF(DP896, AI896, AG896)</f>
        <v>0</v>
      </c>
      <c r="M896">
        <f>DR896 - IF(AU896&gt;1, L896*DL896*100.0/(AW896), 0)</f>
        <v>0</v>
      </c>
      <c r="N896">
        <f>((T896-J896/2)*M896-L896)/(T896+J896/2)</f>
        <v>0</v>
      </c>
      <c r="O896">
        <f>N896*(DY896+DZ896)/1000.0</f>
        <v>0</v>
      </c>
      <c r="P896">
        <f>(DR896 - IF(AU896&gt;1, L896*DL896*100.0/(AW896), 0))*(DY896+DZ896)/1000.0</f>
        <v>0</v>
      </c>
      <c r="Q896">
        <f>2.0/((1/S896-1/R896)+SIGN(S896)*SQRT((1/S896-1/R896)*(1/S896-1/R896) + 4*DM896/((DM896+1)*(DM896+1))*(2*1/S896*1/R896-1/R896*1/R896)))</f>
        <v>0</v>
      </c>
      <c r="R896">
        <f>IF(LEFT(DN896,1)&lt;&gt;"0",IF(LEFT(DN896,1)="1",3.0,DO896),$D$5+$E$5*(EF896*DY896/($K$5*1000))+$F$5*(EF896*DY896/($K$5*1000))*MAX(MIN(DL896,$J$5),$I$5)*MAX(MIN(DL896,$J$5),$I$5)+$G$5*MAX(MIN(DL896,$J$5),$I$5)*(EF896*DY896/($K$5*1000))+$H$5*(EF896*DY896/($K$5*1000))*(EF896*DY896/($K$5*1000)))</f>
        <v>0</v>
      </c>
      <c r="S896">
        <f>J896*(1000-(1000*0.61365*exp(17.502*W896/(240.97+W896))/(DY896+DZ896)+DT896)/2)/(1000*0.61365*exp(17.502*W896/(240.97+W896))/(DY896+DZ896)-DT896)</f>
        <v>0</v>
      </c>
      <c r="T896">
        <f>1/((DM896+1)/(Q896/1.6)+1/(R896/1.37)) + DM896/((DM896+1)/(Q896/1.6) + DM896/(R896/1.37))</f>
        <v>0</v>
      </c>
      <c r="U896">
        <f>(DH896*DK896)</f>
        <v>0</v>
      </c>
      <c r="V896">
        <f>(EA896+(U896+2*0.95*5.67E-8*(((EA896+$B$7)+273)^4-(EA896+273)^4)-44100*J896)/(1.84*29.3*R896+8*0.95*5.67E-8*(EA896+273)^3))</f>
        <v>0</v>
      </c>
      <c r="W896">
        <f>($C$7*EB896+$D$7*EC896+$E$7*V896)</f>
        <v>0</v>
      </c>
      <c r="X896">
        <f>0.61365*exp(17.502*W896/(240.97+W896))</f>
        <v>0</v>
      </c>
      <c r="Y896">
        <f>(Z896/AA896*100)</f>
        <v>0</v>
      </c>
      <c r="Z896">
        <f>DT896*(DY896+DZ896)/1000</f>
        <v>0</v>
      </c>
      <c r="AA896">
        <f>0.61365*exp(17.502*EA896/(240.97+EA896))</f>
        <v>0</v>
      </c>
      <c r="AB896">
        <f>(X896-DT896*(DY896+DZ896)/1000)</f>
        <v>0</v>
      </c>
      <c r="AC896">
        <f>(-J896*44100)</f>
        <v>0</v>
      </c>
      <c r="AD896">
        <f>2*29.3*R896*0.92*(EA896-W896)</f>
        <v>0</v>
      </c>
      <c r="AE896">
        <f>2*0.95*5.67E-8*(((EA896+$B$7)+273)^4-(W896+273)^4)</f>
        <v>0</v>
      </c>
      <c r="AF896">
        <f>U896+AE896+AC896+AD896</f>
        <v>0</v>
      </c>
      <c r="AG896">
        <f>DX896*AU896*(DS896-DR896*(1000-AU896*DU896)/(1000-AU896*DT896))/(100*DL896)</f>
        <v>0</v>
      </c>
      <c r="AH896">
        <f>1000*DX896*AU896*(DT896-DU896)/(100*DL896*(1000-AU896*DT896))</f>
        <v>0</v>
      </c>
      <c r="AI896">
        <f>(AJ896 - AK896 - DY896*1E3/(8.314*(EA896+273.15)) * AM896/DX896 * AL896) * DX896/(100*DL896) * (1000 - DU896)/1000</f>
        <v>0</v>
      </c>
      <c r="AJ896">
        <v>210.22331766247</v>
      </c>
      <c r="AK896">
        <v>222.889048484848</v>
      </c>
      <c r="AL896">
        <v>-3.03772599232282</v>
      </c>
      <c r="AM896">
        <v>65.2934851003641</v>
      </c>
      <c r="AN896">
        <f>(AP896 - AO896 + DY896*1E3/(8.314*(EA896+273.15)) * AR896/DX896 * AQ896) * DX896/(100*DL896) * 1000/(1000 - AP896)</f>
        <v>0</v>
      </c>
      <c r="AO896">
        <v>24.745070424292</v>
      </c>
      <c r="AP896">
        <v>56.015046060606</v>
      </c>
      <c r="AQ896">
        <v>0.00117456109448066</v>
      </c>
      <c r="AR896">
        <v>110.481421267312</v>
      </c>
      <c r="AS896">
        <v>1</v>
      </c>
      <c r="AT896">
        <v>0</v>
      </c>
      <c r="AU896">
        <f>IF(AS896*$H$13&gt;=AW896,1.0,(AW896/(AW896-AS896*$H$13)))</f>
        <v>0</v>
      </c>
      <c r="AV896">
        <f>(AU896-1)*100</f>
        <v>0</v>
      </c>
      <c r="AW896">
        <f>MAX(0,($B$13+$C$13*EF896)/(1+$D$13*EF896)*DY896/(EA896+273)*$E$13)</f>
        <v>0</v>
      </c>
      <c r="AX896" t="s">
        <v>437</v>
      </c>
      <c r="AY896" t="s">
        <v>437</v>
      </c>
      <c r="AZ896">
        <v>0</v>
      </c>
      <c r="BA896">
        <v>0</v>
      </c>
      <c r="BB896">
        <f>1-AZ896/BA896</f>
        <v>0</v>
      </c>
      <c r="BC896">
        <v>0</v>
      </c>
      <c r="BD896" t="s">
        <v>437</v>
      </c>
      <c r="BE896" t="s">
        <v>437</v>
      </c>
      <c r="BF896">
        <v>0</v>
      </c>
      <c r="BG896">
        <v>0</v>
      </c>
      <c r="BH896">
        <f>1-BF896/BG896</f>
        <v>0</v>
      </c>
      <c r="BI896">
        <v>0.5</v>
      </c>
      <c r="BJ896">
        <f>DI896</f>
        <v>0</v>
      </c>
      <c r="BK896">
        <f>L896</f>
        <v>0</v>
      </c>
      <c r="BL896">
        <f>BH896*BI896*BJ896</f>
        <v>0</v>
      </c>
      <c r="BM896">
        <f>(BK896-BC896)/BJ896</f>
        <v>0</v>
      </c>
      <c r="BN896">
        <f>(BA896-BG896)/BG896</f>
        <v>0</v>
      </c>
      <c r="BO896">
        <f>AZ896/(BB896+AZ896/BG896)</f>
        <v>0</v>
      </c>
      <c r="BP896" t="s">
        <v>437</v>
      </c>
      <c r="BQ896">
        <v>0</v>
      </c>
      <c r="BR896">
        <f>IF(BQ896&lt;&gt;0, BQ896, BO896)</f>
        <v>0</v>
      </c>
      <c r="BS896">
        <f>1-BR896/BG896</f>
        <v>0</v>
      </c>
      <c r="BT896">
        <f>(BG896-BF896)/(BG896-BR896)</f>
        <v>0</v>
      </c>
      <c r="BU896">
        <f>(BA896-BG896)/(BA896-BR896)</f>
        <v>0</v>
      </c>
      <c r="BV896">
        <f>(BG896-BF896)/(BG896-AZ896)</f>
        <v>0</v>
      </c>
      <c r="BW896">
        <f>(BA896-BG896)/(BA896-AZ896)</f>
        <v>0</v>
      </c>
      <c r="BX896">
        <f>(BT896*BR896/BF896)</f>
        <v>0</v>
      </c>
      <c r="BY896">
        <f>(1-BX896)</f>
        <v>0</v>
      </c>
      <c r="DH896">
        <f>$B$11*EG896+$C$11*EH896+$F$11*ES896*(1-EV896)</f>
        <v>0</v>
      </c>
      <c r="DI896">
        <f>DH896*DJ896</f>
        <v>0</v>
      </c>
      <c r="DJ896">
        <f>($B$11*$D$9+$C$11*$D$9+$F$11*((FF896+EX896)/MAX(FF896+EX896+FG896, 0.1)*$I$9+FG896/MAX(FF896+EX896+FG896, 0.1)*$J$9))/($B$11+$C$11+$F$11)</f>
        <v>0</v>
      </c>
      <c r="DK896">
        <f>($B$11*$K$9+$C$11*$K$9+$F$11*((FF896+EX896)/MAX(FF896+EX896+FG896, 0.1)*$P$9+FG896/MAX(FF896+EX896+FG896, 0.1)*$Q$9))/($B$11+$C$11+$F$11)</f>
        <v>0</v>
      </c>
      <c r="DL896">
        <v>6</v>
      </c>
      <c r="DM896">
        <v>0.5</v>
      </c>
      <c r="DN896" t="s">
        <v>438</v>
      </c>
      <c r="DO896">
        <v>2</v>
      </c>
      <c r="DP896" t="b">
        <v>1</v>
      </c>
      <c r="DQ896">
        <v>1761424524.84615</v>
      </c>
      <c r="DR896">
        <v>231.536076923077</v>
      </c>
      <c r="DS896">
        <v>219.437384615385</v>
      </c>
      <c r="DT896">
        <v>55.9854692307692</v>
      </c>
      <c r="DU896">
        <v>24.7477769230769</v>
      </c>
      <c r="DV896">
        <v>230.438692307692</v>
      </c>
      <c r="DW896">
        <v>56.0295846153846</v>
      </c>
      <c r="DX896">
        <v>500.021</v>
      </c>
      <c r="DY896">
        <v>90.1784076923077</v>
      </c>
      <c r="DZ896">
        <v>0.0385474</v>
      </c>
      <c r="EA896">
        <v>52.8441153846154</v>
      </c>
      <c r="EB896">
        <v>47.9702</v>
      </c>
      <c r="EC896">
        <v>999.9</v>
      </c>
      <c r="ED896">
        <v>0</v>
      </c>
      <c r="EE896">
        <v>0</v>
      </c>
      <c r="EF896">
        <v>10009.8538461538</v>
      </c>
      <c r="EG896">
        <v>0</v>
      </c>
      <c r="EH896">
        <v>1182.03307692308</v>
      </c>
      <c r="EI896">
        <v>12.0988230769231</v>
      </c>
      <c r="EJ896">
        <v>245.267230769231</v>
      </c>
      <c r="EK896">
        <v>225.005769230769</v>
      </c>
      <c r="EL896">
        <v>31.2377153846154</v>
      </c>
      <c r="EM896">
        <v>219.437384615385</v>
      </c>
      <c r="EN896">
        <v>24.7477769230769</v>
      </c>
      <c r="EO896">
        <v>5.04868</v>
      </c>
      <c r="EP896">
        <v>2.23171461538462</v>
      </c>
      <c r="EQ896">
        <v>32.9879153846154</v>
      </c>
      <c r="ER896">
        <v>19.1918076923077</v>
      </c>
      <c r="ES896">
        <v>1199.98076923077</v>
      </c>
      <c r="ET896">
        <v>0.967001</v>
      </c>
      <c r="EU896">
        <v>0.0329993</v>
      </c>
      <c r="EV896">
        <v>0</v>
      </c>
      <c r="EW896">
        <v>792.740692307692</v>
      </c>
      <c r="EX896">
        <v>5.00059</v>
      </c>
      <c r="EY896">
        <v>10479.6</v>
      </c>
      <c r="EZ896">
        <v>10358.5692307692</v>
      </c>
      <c r="FA896">
        <v>62.312</v>
      </c>
      <c r="FB896">
        <v>63.5</v>
      </c>
      <c r="FC896">
        <v>62.2354615384615</v>
      </c>
      <c r="FD896">
        <v>63.4322307692308</v>
      </c>
      <c r="FE896">
        <v>63.812</v>
      </c>
      <c r="FF896">
        <v>1155.55076923077</v>
      </c>
      <c r="FG896">
        <v>39.43</v>
      </c>
      <c r="FH896">
        <v>0</v>
      </c>
      <c r="FI896">
        <v>1761424493.5</v>
      </c>
      <c r="FJ896">
        <v>0</v>
      </c>
      <c r="FK896">
        <v>792.33552</v>
      </c>
      <c r="FL896">
        <v>-25.7024615091071</v>
      </c>
      <c r="FM896">
        <v>-300.007691834545</v>
      </c>
      <c r="FN896">
        <v>10474.732</v>
      </c>
      <c r="FO896">
        <v>15</v>
      </c>
      <c r="FP896">
        <v>0</v>
      </c>
      <c r="FQ896" t="s">
        <v>439</v>
      </c>
      <c r="FR896">
        <v>0</v>
      </c>
      <c r="FS896">
        <v>0</v>
      </c>
      <c r="FT896">
        <v>0</v>
      </c>
      <c r="FU896">
        <v>0</v>
      </c>
      <c r="FV896">
        <v>0</v>
      </c>
      <c r="FW896">
        <v>0</v>
      </c>
      <c r="FX896">
        <v>0</v>
      </c>
      <c r="FY896">
        <v>0</v>
      </c>
      <c r="FZ896">
        <v>0</v>
      </c>
      <c r="GA896">
        <v>0</v>
      </c>
      <c r="GB896">
        <v>0</v>
      </c>
      <c r="GC896">
        <v>11.6513095238095</v>
      </c>
      <c r="GD896">
        <v>4.20375584415583</v>
      </c>
      <c r="GE896">
        <v>0.581898544507351</v>
      </c>
      <c r="GF896">
        <v>0</v>
      </c>
      <c r="GG896">
        <v>794.245735294118</v>
      </c>
      <c r="GH896">
        <v>-25.7714438651767</v>
      </c>
      <c r="GI896">
        <v>2.53702844136279</v>
      </c>
      <c r="GJ896">
        <v>-1</v>
      </c>
      <c r="GK896">
        <v>31.2222047619048</v>
      </c>
      <c r="GL896">
        <v>0.263127272727289</v>
      </c>
      <c r="GM896">
        <v>0.027128310220497</v>
      </c>
      <c r="GN896">
        <v>0</v>
      </c>
      <c r="GO896">
        <v>0</v>
      </c>
      <c r="GP896">
        <v>2</v>
      </c>
      <c r="GQ896" t="s">
        <v>473</v>
      </c>
      <c r="GR896">
        <v>3.12679</v>
      </c>
      <c r="GS896">
        <v>2.71636</v>
      </c>
      <c r="GT896">
        <v>0.0464285</v>
      </c>
      <c r="GU896">
        <v>0.043916</v>
      </c>
      <c r="GV896">
        <v>0.176142</v>
      </c>
      <c r="GW896">
        <v>0.0998093</v>
      </c>
      <c r="GX896">
        <v>34165.2</v>
      </c>
      <c r="GY896">
        <v>36206.6</v>
      </c>
      <c r="GZ896">
        <v>32550.9</v>
      </c>
      <c r="HA896">
        <v>34424.4</v>
      </c>
      <c r="HB896">
        <v>38535.6</v>
      </c>
      <c r="HC896">
        <v>44691.1</v>
      </c>
      <c r="HD896">
        <v>51170.9</v>
      </c>
      <c r="HE896">
        <v>55226.3</v>
      </c>
      <c r="HF896">
        <v>1.68058</v>
      </c>
      <c r="HG896">
        <v>1.52647</v>
      </c>
      <c r="HH896">
        <v>-0.166796</v>
      </c>
      <c r="HI896">
        <v>0</v>
      </c>
      <c r="HJ896">
        <v>50.5993</v>
      </c>
      <c r="HK896">
        <v>999.9</v>
      </c>
      <c r="HL896">
        <v>54.682</v>
      </c>
      <c r="HM896">
        <v>30.172</v>
      </c>
      <c r="HN896">
        <v>26.088</v>
      </c>
      <c r="HO896">
        <v>60.0521</v>
      </c>
      <c r="HP896">
        <v>40.6891</v>
      </c>
      <c r="HQ896">
        <v>1</v>
      </c>
      <c r="HR896">
        <v>2.3943</v>
      </c>
      <c r="HS896">
        <v>-0.394779</v>
      </c>
      <c r="HT896">
        <v>20.1141</v>
      </c>
      <c r="HU896">
        <v>5.18629</v>
      </c>
      <c r="HV896">
        <v>12.0159</v>
      </c>
      <c r="HW896">
        <v>4.9689</v>
      </c>
      <c r="HX896">
        <v>3.29583</v>
      </c>
      <c r="HY896">
        <v>9999</v>
      </c>
      <c r="HZ896">
        <v>9999</v>
      </c>
      <c r="IA896">
        <v>999.9</v>
      </c>
      <c r="IB896">
        <v>9999</v>
      </c>
      <c r="IC896">
        <v>1.86324</v>
      </c>
      <c r="ID896">
        <v>1.86811</v>
      </c>
      <c r="IE896">
        <v>1.86784</v>
      </c>
      <c r="IF896">
        <v>1.86905</v>
      </c>
      <c r="IG896">
        <v>1.86982</v>
      </c>
      <c r="IH896">
        <v>1.86586</v>
      </c>
      <c r="II896">
        <v>1.86698</v>
      </c>
      <c r="IJ896">
        <v>1.86843</v>
      </c>
      <c r="IK896">
        <v>5</v>
      </c>
      <c r="IL896">
        <v>0</v>
      </c>
      <c r="IM896">
        <v>0</v>
      </c>
      <c r="IN896">
        <v>0</v>
      </c>
      <c r="IO896" t="s">
        <v>441</v>
      </c>
      <c r="IP896" t="s">
        <v>442</v>
      </c>
      <c r="IQ896" t="s">
        <v>443</v>
      </c>
      <c r="IR896" t="s">
        <v>443</v>
      </c>
      <c r="IS896" t="s">
        <v>443</v>
      </c>
      <c r="IT896" t="s">
        <v>443</v>
      </c>
      <c r="IU896">
        <v>0</v>
      </c>
      <c r="IV896">
        <v>100</v>
      </c>
      <c r="IW896">
        <v>100</v>
      </c>
      <c r="IX896">
        <v>1.097</v>
      </c>
      <c r="IY896">
        <v>-0.0441</v>
      </c>
      <c r="IZ896">
        <v>1.09748391826392</v>
      </c>
      <c r="JA896">
        <v>0</v>
      </c>
      <c r="JB896">
        <v>0</v>
      </c>
      <c r="JC896">
        <v>0</v>
      </c>
      <c r="JD896">
        <v>-0.0441141096964596</v>
      </c>
      <c r="JE896">
        <v>0</v>
      </c>
      <c r="JF896">
        <v>0</v>
      </c>
      <c r="JG896">
        <v>0</v>
      </c>
      <c r="JH896">
        <v>5</v>
      </c>
      <c r="JI896">
        <v>2273</v>
      </c>
      <c r="JJ896">
        <v>1</v>
      </c>
      <c r="JK896">
        <v>24</v>
      </c>
      <c r="JL896">
        <v>29357075.6</v>
      </c>
      <c r="JM896">
        <v>29357075.6</v>
      </c>
      <c r="JN896">
        <v>0.531006</v>
      </c>
      <c r="JO896">
        <v>2.64282</v>
      </c>
      <c r="JP896">
        <v>1.54785</v>
      </c>
      <c r="JQ896">
        <v>2.31445</v>
      </c>
      <c r="JR896">
        <v>1.64673</v>
      </c>
      <c r="JS896">
        <v>2.38159</v>
      </c>
      <c r="JT896">
        <v>34.0092</v>
      </c>
      <c r="JU896">
        <v>24.1926</v>
      </c>
      <c r="JV896">
        <v>18</v>
      </c>
      <c r="JW896">
        <v>493.39</v>
      </c>
      <c r="JX896">
        <v>382.437</v>
      </c>
      <c r="JY896">
        <v>52.9271</v>
      </c>
      <c r="JZ896">
        <v>54.2901</v>
      </c>
      <c r="KA896">
        <v>30.0009</v>
      </c>
      <c r="KB896">
        <v>53.5078</v>
      </c>
      <c r="KC896">
        <v>53.3075</v>
      </c>
      <c r="KD896">
        <v>10.6023</v>
      </c>
      <c r="KE896">
        <v>0</v>
      </c>
      <c r="KF896">
        <v>100</v>
      </c>
      <c r="KG896">
        <v>52.9457</v>
      </c>
      <c r="KH896">
        <v>169.113</v>
      </c>
      <c r="KI896">
        <v>26.2864</v>
      </c>
      <c r="KJ896">
        <v>92.7398</v>
      </c>
      <c r="KK896">
        <v>89.3487</v>
      </c>
    </row>
    <row r="897" spans="1:297">
      <c r="A897">
        <v>881</v>
      </c>
      <c r="B897">
        <v>1761424538</v>
      </c>
      <c r="C897">
        <v>16357</v>
      </c>
      <c r="D897" t="s">
        <v>2213</v>
      </c>
      <c r="E897" t="s">
        <v>2214</v>
      </c>
      <c r="F897">
        <v>5</v>
      </c>
      <c r="G897" t="s">
        <v>2182</v>
      </c>
      <c r="H897" t="s">
        <v>436</v>
      </c>
      <c r="I897">
        <v>1761424529.84615</v>
      </c>
      <c r="J897">
        <f>(K897)/1000</f>
        <v>0</v>
      </c>
      <c r="K897">
        <f>IF(DP897, AN897, AH897)</f>
        <v>0</v>
      </c>
      <c r="L897">
        <f>IF(DP897, AI897, AG897)</f>
        <v>0</v>
      </c>
      <c r="M897">
        <f>DR897 - IF(AU897&gt;1, L897*DL897*100.0/(AW897), 0)</f>
        <v>0</v>
      </c>
      <c r="N897">
        <f>((T897-J897/2)*M897-L897)/(T897+J897/2)</f>
        <v>0</v>
      </c>
      <c r="O897">
        <f>N897*(DY897+DZ897)/1000.0</f>
        <v>0</v>
      </c>
      <c r="P897">
        <f>(DR897 - IF(AU897&gt;1, L897*DL897*100.0/(AW897), 0))*(DY897+DZ897)/1000.0</f>
        <v>0</v>
      </c>
      <c r="Q897">
        <f>2.0/((1/S897-1/R897)+SIGN(S897)*SQRT((1/S897-1/R897)*(1/S897-1/R897) + 4*DM897/((DM897+1)*(DM897+1))*(2*1/S897*1/R897-1/R897*1/R897)))</f>
        <v>0</v>
      </c>
      <c r="R897">
        <f>IF(LEFT(DN897,1)&lt;&gt;"0",IF(LEFT(DN897,1)="1",3.0,DO897),$D$5+$E$5*(EF897*DY897/($K$5*1000))+$F$5*(EF897*DY897/($K$5*1000))*MAX(MIN(DL897,$J$5),$I$5)*MAX(MIN(DL897,$J$5),$I$5)+$G$5*MAX(MIN(DL897,$J$5),$I$5)*(EF897*DY897/($K$5*1000))+$H$5*(EF897*DY897/($K$5*1000))*(EF897*DY897/($K$5*1000)))</f>
        <v>0</v>
      </c>
      <c r="S897">
        <f>J897*(1000-(1000*0.61365*exp(17.502*W897/(240.97+W897))/(DY897+DZ897)+DT897)/2)/(1000*0.61365*exp(17.502*W897/(240.97+W897))/(DY897+DZ897)-DT897)</f>
        <v>0</v>
      </c>
      <c r="T897">
        <f>1/((DM897+1)/(Q897/1.6)+1/(R897/1.37)) + DM897/((DM897+1)/(Q897/1.6) + DM897/(R897/1.37))</f>
        <v>0</v>
      </c>
      <c r="U897">
        <f>(DH897*DK897)</f>
        <v>0</v>
      </c>
      <c r="V897">
        <f>(EA897+(U897+2*0.95*5.67E-8*(((EA897+$B$7)+273)^4-(EA897+273)^4)-44100*J897)/(1.84*29.3*R897+8*0.95*5.67E-8*(EA897+273)^3))</f>
        <v>0</v>
      </c>
      <c r="W897">
        <f>($C$7*EB897+$D$7*EC897+$E$7*V897)</f>
        <v>0</v>
      </c>
      <c r="X897">
        <f>0.61365*exp(17.502*W897/(240.97+W897))</f>
        <v>0</v>
      </c>
      <c r="Y897">
        <f>(Z897/AA897*100)</f>
        <v>0</v>
      </c>
      <c r="Z897">
        <f>DT897*(DY897+DZ897)/1000</f>
        <v>0</v>
      </c>
      <c r="AA897">
        <f>0.61365*exp(17.502*EA897/(240.97+EA897))</f>
        <v>0</v>
      </c>
      <c r="AB897">
        <f>(X897-DT897*(DY897+DZ897)/1000)</f>
        <v>0</v>
      </c>
      <c r="AC897">
        <f>(-J897*44100)</f>
        <v>0</v>
      </c>
      <c r="AD897">
        <f>2*29.3*R897*0.92*(EA897-W897)</f>
        <v>0</v>
      </c>
      <c r="AE897">
        <f>2*0.95*5.67E-8*(((EA897+$B$7)+273)^4-(W897+273)^4)</f>
        <v>0</v>
      </c>
      <c r="AF897">
        <f>U897+AE897+AC897+AD897</f>
        <v>0</v>
      </c>
      <c r="AG897">
        <f>DX897*AU897*(DS897-DR897*(1000-AU897*DU897)/(1000-AU897*DT897))/(100*DL897)</f>
        <v>0</v>
      </c>
      <c r="AH897">
        <f>1000*DX897*AU897*(DT897-DU897)/(100*DL897*(1000-AU897*DT897))</f>
        <v>0</v>
      </c>
      <c r="AI897">
        <f>(AJ897 - AK897 - DY897*1E3/(8.314*(EA897+273.15)) * AM897/DX897 * AL897) * DX897/(100*DL897) * (1000 - DU897)/1000</f>
        <v>0</v>
      </c>
      <c r="AJ897">
        <v>192.605277485549</v>
      </c>
      <c r="AK897">
        <v>206.359666666667</v>
      </c>
      <c r="AL897">
        <v>-3.32521789756878</v>
      </c>
      <c r="AM897">
        <v>65.2934851003641</v>
      </c>
      <c r="AN897">
        <f>(AP897 - AO897 + DY897*1E3/(8.314*(EA897+273.15)) * AR897/DX897 * AQ897) * DX897/(100*DL897) * 1000/(1000 - AP897)</f>
        <v>0</v>
      </c>
      <c r="AO897">
        <v>24.7423463258126</v>
      </c>
      <c r="AP897">
        <v>56.0457242424242</v>
      </c>
      <c r="AQ897">
        <v>0.0081668818361951</v>
      </c>
      <c r="AR897">
        <v>110.481421267312</v>
      </c>
      <c r="AS897">
        <v>1</v>
      </c>
      <c r="AT897">
        <v>0</v>
      </c>
      <c r="AU897">
        <f>IF(AS897*$H$13&gt;=AW897,1.0,(AW897/(AW897-AS897*$H$13)))</f>
        <v>0</v>
      </c>
      <c r="AV897">
        <f>(AU897-1)*100</f>
        <v>0</v>
      </c>
      <c r="AW897">
        <f>MAX(0,($B$13+$C$13*EF897)/(1+$D$13*EF897)*DY897/(EA897+273)*$E$13)</f>
        <v>0</v>
      </c>
      <c r="AX897" t="s">
        <v>437</v>
      </c>
      <c r="AY897" t="s">
        <v>437</v>
      </c>
      <c r="AZ897">
        <v>0</v>
      </c>
      <c r="BA897">
        <v>0</v>
      </c>
      <c r="BB897">
        <f>1-AZ897/BA897</f>
        <v>0</v>
      </c>
      <c r="BC897">
        <v>0</v>
      </c>
      <c r="BD897" t="s">
        <v>437</v>
      </c>
      <c r="BE897" t="s">
        <v>437</v>
      </c>
      <c r="BF897">
        <v>0</v>
      </c>
      <c r="BG897">
        <v>0</v>
      </c>
      <c r="BH897">
        <f>1-BF897/BG897</f>
        <v>0</v>
      </c>
      <c r="BI897">
        <v>0.5</v>
      </c>
      <c r="BJ897">
        <f>DI897</f>
        <v>0</v>
      </c>
      <c r="BK897">
        <f>L897</f>
        <v>0</v>
      </c>
      <c r="BL897">
        <f>BH897*BI897*BJ897</f>
        <v>0</v>
      </c>
      <c r="BM897">
        <f>(BK897-BC897)/BJ897</f>
        <v>0</v>
      </c>
      <c r="BN897">
        <f>(BA897-BG897)/BG897</f>
        <v>0</v>
      </c>
      <c r="BO897">
        <f>AZ897/(BB897+AZ897/BG897)</f>
        <v>0</v>
      </c>
      <c r="BP897" t="s">
        <v>437</v>
      </c>
      <c r="BQ897">
        <v>0</v>
      </c>
      <c r="BR897">
        <f>IF(BQ897&lt;&gt;0, BQ897, BO897)</f>
        <v>0</v>
      </c>
      <c r="BS897">
        <f>1-BR897/BG897</f>
        <v>0</v>
      </c>
      <c r="BT897">
        <f>(BG897-BF897)/(BG897-BR897)</f>
        <v>0</v>
      </c>
      <c r="BU897">
        <f>(BA897-BG897)/(BA897-BR897)</f>
        <v>0</v>
      </c>
      <c r="BV897">
        <f>(BG897-BF897)/(BG897-AZ897)</f>
        <v>0</v>
      </c>
      <c r="BW897">
        <f>(BA897-BG897)/(BA897-AZ897)</f>
        <v>0</v>
      </c>
      <c r="BX897">
        <f>(BT897*BR897/BF897)</f>
        <v>0</v>
      </c>
      <c r="BY897">
        <f>(1-BX897)</f>
        <v>0</v>
      </c>
      <c r="DH897">
        <f>$B$11*EG897+$C$11*EH897+$F$11*ES897*(1-EV897)</f>
        <v>0</v>
      </c>
      <c r="DI897">
        <f>DH897*DJ897</f>
        <v>0</v>
      </c>
      <c r="DJ897">
        <f>($B$11*$D$9+$C$11*$D$9+$F$11*((FF897+EX897)/MAX(FF897+EX897+FG897, 0.1)*$I$9+FG897/MAX(FF897+EX897+FG897, 0.1)*$J$9))/($B$11+$C$11+$F$11)</f>
        <v>0</v>
      </c>
      <c r="DK897">
        <f>($B$11*$K$9+$C$11*$K$9+$F$11*((FF897+EX897)/MAX(FF897+EX897+FG897, 0.1)*$P$9+FG897/MAX(FF897+EX897+FG897, 0.1)*$Q$9))/($B$11+$C$11+$F$11)</f>
        <v>0</v>
      </c>
      <c r="DL897">
        <v>6</v>
      </c>
      <c r="DM897">
        <v>0.5</v>
      </c>
      <c r="DN897" t="s">
        <v>438</v>
      </c>
      <c r="DO897">
        <v>2</v>
      </c>
      <c r="DP897" t="b">
        <v>1</v>
      </c>
      <c r="DQ897">
        <v>1761424529.84615</v>
      </c>
      <c r="DR897">
        <v>216.453846153846</v>
      </c>
      <c r="DS897">
        <v>203.537846153846</v>
      </c>
      <c r="DT897">
        <v>56.0087</v>
      </c>
      <c r="DU897">
        <v>24.7455461538462</v>
      </c>
      <c r="DV897">
        <v>215.356461538462</v>
      </c>
      <c r="DW897">
        <v>56.0528230769231</v>
      </c>
      <c r="DX897">
        <v>500.040384615385</v>
      </c>
      <c r="DY897">
        <v>90.1780923076923</v>
      </c>
      <c r="DZ897">
        <v>0.0384942769230769</v>
      </c>
      <c r="EA897">
        <v>52.8476307692308</v>
      </c>
      <c r="EB897">
        <v>47.9688461538461</v>
      </c>
      <c r="EC897">
        <v>999.9</v>
      </c>
      <c r="ED897">
        <v>0</v>
      </c>
      <c r="EE897">
        <v>0</v>
      </c>
      <c r="EF897">
        <v>10006.2053846154</v>
      </c>
      <c r="EG897">
        <v>0</v>
      </c>
      <c r="EH897">
        <v>1182.01</v>
      </c>
      <c r="EI897">
        <v>12.9160615384615</v>
      </c>
      <c r="EJ897">
        <v>229.296153846154</v>
      </c>
      <c r="EK897">
        <v>208.702307692308</v>
      </c>
      <c r="EL897">
        <v>31.2631692307692</v>
      </c>
      <c r="EM897">
        <v>203.537846153846</v>
      </c>
      <c r="EN897">
        <v>24.7455461538462</v>
      </c>
      <c r="EO897">
        <v>5.05075846153846</v>
      </c>
      <c r="EP897">
        <v>2.23150538461538</v>
      </c>
      <c r="EQ897">
        <v>32.9952307692308</v>
      </c>
      <c r="ER897">
        <v>19.1903</v>
      </c>
      <c r="ES897">
        <v>1199.97461538462</v>
      </c>
      <c r="ET897">
        <v>0.967001</v>
      </c>
      <c r="EU897">
        <v>0.0329992846153846</v>
      </c>
      <c r="EV897">
        <v>0</v>
      </c>
      <c r="EW897">
        <v>790.693769230769</v>
      </c>
      <c r="EX897">
        <v>5.00059</v>
      </c>
      <c r="EY897">
        <v>10454.6615384615</v>
      </c>
      <c r="EZ897">
        <v>10358.5076923077</v>
      </c>
      <c r="FA897">
        <v>62.312</v>
      </c>
      <c r="FB897">
        <v>63.5</v>
      </c>
      <c r="FC897">
        <v>62.2451538461538</v>
      </c>
      <c r="FD897">
        <v>63.437</v>
      </c>
      <c r="FE897">
        <v>63.812</v>
      </c>
      <c r="FF897">
        <v>1155.54461538462</v>
      </c>
      <c r="FG897">
        <v>39.43</v>
      </c>
      <c r="FH897">
        <v>0</v>
      </c>
      <c r="FI897">
        <v>1761424498.3</v>
      </c>
      <c r="FJ897">
        <v>0</v>
      </c>
      <c r="FK897">
        <v>790.36816</v>
      </c>
      <c r="FL897">
        <v>-22.863384645015</v>
      </c>
      <c r="FM897">
        <v>-281.784615838755</v>
      </c>
      <c r="FN897">
        <v>10451.456</v>
      </c>
      <c r="FO897">
        <v>15</v>
      </c>
      <c r="FP897">
        <v>0</v>
      </c>
      <c r="FQ897" t="s">
        <v>439</v>
      </c>
      <c r="FR897">
        <v>0</v>
      </c>
      <c r="FS897">
        <v>0</v>
      </c>
      <c r="FT897">
        <v>0</v>
      </c>
      <c r="FU897">
        <v>0</v>
      </c>
      <c r="FV897">
        <v>0</v>
      </c>
      <c r="FW897">
        <v>0</v>
      </c>
      <c r="FX897">
        <v>0</v>
      </c>
      <c r="FY897">
        <v>0</v>
      </c>
      <c r="FZ897">
        <v>0</v>
      </c>
      <c r="GA897">
        <v>0</v>
      </c>
      <c r="GB897">
        <v>0</v>
      </c>
      <c r="GC897">
        <v>12.6533</v>
      </c>
      <c r="GD897">
        <v>8.77263896103897</v>
      </c>
      <c r="GE897">
        <v>1.13186512110806</v>
      </c>
      <c r="GF897">
        <v>0</v>
      </c>
      <c r="GG897">
        <v>791.756823529412</v>
      </c>
      <c r="GH897">
        <v>-24.5507715938396</v>
      </c>
      <c r="GI897">
        <v>2.41892682172449</v>
      </c>
      <c r="GJ897">
        <v>-1</v>
      </c>
      <c r="GK897">
        <v>31.2480619047619</v>
      </c>
      <c r="GL897">
        <v>0.302571428571405</v>
      </c>
      <c r="GM897">
        <v>0.0307668726638694</v>
      </c>
      <c r="GN897">
        <v>0</v>
      </c>
      <c r="GO897">
        <v>0</v>
      </c>
      <c r="GP897">
        <v>2</v>
      </c>
      <c r="GQ897" t="s">
        <v>473</v>
      </c>
      <c r="GR897">
        <v>3.12663</v>
      </c>
      <c r="GS897">
        <v>2.71582</v>
      </c>
      <c r="GT897">
        <v>0.0432509</v>
      </c>
      <c r="GU897">
        <v>0.0404893</v>
      </c>
      <c r="GV897">
        <v>0.176205</v>
      </c>
      <c r="GW897">
        <v>0.0997982</v>
      </c>
      <c r="GX897">
        <v>34277.9</v>
      </c>
      <c r="GY897">
        <v>36335.1</v>
      </c>
      <c r="GZ897">
        <v>32550.2</v>
      </c>
      <c r="HA897">
        <v>34423.7</v>
      </c>
      <c r="HB897">
        <v>38532.3</v>
      </c>
      <c r="HC897">
        <v>44690.6</v>
      </c>
      <c r="HD897">
        <v>51170.2</v>
      </c>
      <c r="HE897">
        <v>55225.4</v>
      </c>
      <c r="HF897">
        <v>1.68032</v>
      </c>
      <c r="HG897">
        <v>1.5265</v>
      </c>
      <c r="HH897">
        <v>-0.167042</v>
      </c>
      <c r="HI897">
        <v>0</v>
      </c>
      <c r="HJ897">
        <v>50.6054</v>
      </c>
      <c r="HK897">
        <v>999.9</v>
      </c>
      <c r="HL897">
        <v>54.706</v>
      </c>
      <c r="HM897">
        <v>30.172</v>
      </c>
      <c r="HN897">
        <v>26.1015</v>
      </c>
      <c r="HO897">
        <v>59.9121</v>
      </c>
      <c r="HP897">
        <v>40.9135</v>
      </c>
      <c r="HQ897">
        <v>1</v>
      </c>
      <c r="HR897">
        <v>2.39517</v>
      </c>
      <c r="HS897">
        <v>-0.4039</v>
      </c>
      <c r="HT897">
        <v>20.1139</v>
      </c>
      <c r="HU897">
        <v>5.18554</v>
      </c>
      <c r="HV897">
        <v>12.0159</v>
      </c>
      <c r="HW897">
        <v>4.969</v>
      </c>
      <c r="HX897">
        <v>3.2958</v>
      </c>
      <c r="HY897">
        <v>9999</v>
      </c>
      <c r="HZ897">
        <v>9999</v>
      </c>
      <c r="IA897">
        <v>999.9</v>
      </c>
      <c r="IB897">
        <v>9999</v>
      </c>
      <c r="IC897">
        <v>1.86325</v>
      </c>
      <c r="ID897">
        <v>1.8681</v>
      </c>
      <c r="IE897">
        <v>1.86783</v>
      </c>
      <c r="IF897">
        <v>1.86905</v>
      </c>
      <c r="IG897">
        <v>1.86981</v>
      </c>
      <c r="IH897">
        <v>1.86587</v>
      </c>
      <c r="II897">
        <v>1.86697</v>
      </c>
      <c r="IJ897">
        <v>1.8684</v>
      </c>
      <c r="IK897">
        <v>5</v>
      </c>
      <c r="IL897">
        <v>0</v>
      </c>
      <c r="IM897">
        <v>0</v>
      </c>
      <c r="IN897">
        <v>0</v>
      </c>
      <c r="IO897" t="s">
        <v>441</v>
      </c>
      <c r="IP897" t="s">
        <v>442</v>
      </c>
      <c r="IQ897" t="s">
        <v>443</v>
      </c>
      <c r="IR897" t="s">
        <v>443</v>
      </c>
      <c r="IS897" t="s">
        <v>443</v>
      </c>
      <c r="IT897" t="s">
        <v>443</v>
      </c>
      <c r="IU897">
        <v>0</v>
      </c>
      <c r="IV897">
        <v>100</v>
      </c>
      <c r="IW897">
        <v>100</v>
      </c>
      <c r="IX897">
        <v>1.097</v>
      </c>
      <c r="IY897">
        <v>-0.0442</v>
      </c>
      <c r="IZ897">
        <v>1.09748391826392</v>
      </c>
      <c r="JA897">
        <v>0</v>
      </c>
      <c r="JB897">
        <v>0</v>
      </c>
      <c r="JC897">
        <v>0</v>
      </c>
      <c r="JD897">
        <v>-0.0441141096964596</v>
      </c>
      <c r="JE897">
        <v>0</v>
      </c>
      <c r="JF897">
        <v>0</v>
      </c>
      <c r="JG897">
        <v>0</v>
      </c>
      <c r="JH897">
        <v>5</v>
      </c>
      <c r="JI897">
        <v>2273</v>
      </c>
      <c r="JJ897">
        <v>1</v>
      </c>
      <c r="JK897">
        <v>24</v>
      </c>
      <c r="JL897">
        <v>29357075.6</v>
      </c>
      <c r="JM897">
        <v>29357075.6</v>
      </c>
      <c r="JN897">
        <v>0.496826</v>
      </c>
      <c r="JO897">
        <v>2.64893</v>
      </c>
      <c r="JP897">
        <v>1.54785</v>
      </c>
      <c r="JQ897">
        <v>2.31445</v>
      </c>
      <c r="JR897">
        <v>1.64551</v>
      </c>
      <c r="JS897">
        <v>2.35718</v>
      </c>
      <c r="JT897">
        <v>34.0092</v>
      </c>
      <c r="JU897">
        <v>24.1838</v>
      </c>
      <c r="JV897">
        <v>18</v>
      </c>
      <c r="JW897">
        <v>493.259</v>
      </c>
      <c r="JX897">
        <v>382.497</v>
      </c>
      <c r="JY897">
        <v>52.9543</v>
      </c>
      <c r="JZ897">
        <v>54.299</v>
      </c>
      <c r="KA897">
        <v>30.0009</v>
      </c>
      <c r="KB897">
        <v>53.5171</v>
      </c>
      <c r="KC897">
        <v>53.3176</v>
      </c>
      <c r="KD897">
        <v>9.92722</v>
      </c>
      <c r="KE897">
        <v>0</v>
      </c>
      <c r="KF897">
        <v>100</v>
      </c>
      <c r="KG897">
        <v>52.9691</v>
      </c>
      <c r="KH897">
        <v>148.846</v>
      </c>
      <c r="KI897">
        <v>26.2864</v>
      </c>
      <c r="KJ897">
        <v>92.7383</v>
      </c>
      <c r="KK897">
        <v>89.3472</v>
      </c>
    </row>
    <row r="898" spans="1:297">
      <c r="A898">
        <v>882</v>
      </c>
      <c r="B898">
        <v>1761424543</v>
      </c>
      <c r="C898">
        <v>16362</v>
      </c>
      <c r="D898" t="s">
        <v>2215</v>
      </c>
      <c r="E898" t="s">
        <v>2216</v>
      </c>
      <c r="F898">
        <v>5</v>
      </c>
      <c r="G898" t="s">
        <v>2182</v>
      </c>
      <c r="H898" t="s">
        <v>436</v>
      </c>
      <c r="I898">
        <v>1761424534.84615</v>
      </c>
      <c r="J898">
        <f>(K898)/1000</f>
        <v>0</v>
      </c>
      <c r="K898">
        <f>IF(DP898, AN898, AH898)</f>
        <v>0</v>
      </c>
      <c r="L898">
        <f>IF(DP898, AI898, AG898)</f>
        <v>0</v>
      </c>
      <c r="M898">
        <f>DR898 - IF(AU898&gt;1, L898*DL898*100.0/(AW898), 0)</f>
        <v>0</v>
      </c>
      <c r="N898">
        <f>((T898-J898/2)*M898-L898)/(T898+J898/2)</f>
        <v>0</v>
      </c>
      <c r="O898">
        <f>N898*(DY898+DZ898)/1000.0</f>
        <v>0</v>
      </c>
      <c r="P898">
        <f>(DR898 - IF(AU898&gt;1, L898*DL898*100.0/(AW898), 0))*(DY898+DZ898)/1000.0</f>
        <v>0</v>
      </c>
      <c r="Q898">
        <f>2.0/((1/S898-1/R898)+SIGN(S898)*SQRT((1/S898-1/R898)*(1/S898-1/R898) + 4*DM898/((DM898+1)*(DM898+1))*(2*1/S898*1/R898-1/R898*1/R898)))</f>
        <v>0</v>
      </c>
      <c r="R898">
        <f>IF(LEFT(DN898,1)&lt;&gt;"0",IF(LEFT(DN898,1)="1",3.0,DO898),$D$5+$E$5*(EF898*DY898/($K$5*1000))+$F$5*(EF898*DY898/($K$5*1000))*MAX(MIN(DL898,$J$5),$I$5)*MAX(MIN(DL898,$J$5),$I$5)+$G$5*MAX(MIN(DL898,$J$5),$I$5)*(EF898*DY898/($K$5*1000))+$H$5*(EF898*DY898/($K$5*1000))*(EF898*DY898/($K$5*1000)))</f>
        <v>0</v>
      </c>
      <c r="S898">
        <f>J898*(1000-(1000*0.61365*exp(17.502*W898/(240.97+W898))/(DY898+DZ898)+DT898)/2)/(1000*0.61365*exp(17.502*W898/(240.97+W898))/(DY898+DZ898)-DT898)</f>
        <v>0</v>
      </c>
      <c r="T898">
        <f>1/((DM898+1)/(Q898/1.6)+1/(R898/1.37)) + DM898/((DM898+1)/(Q898/1.6) + DM898/(R898/1.37))</f>
        <v>0</v>
      </c>
      <c r="U898">
        <f>(DH898*DK898)</f>
        <v>0</v>
      </c>
      <c r="V898">
        <f>(EA898+(U898+2*0.95*5.67E-8*(((EA898+$B$7)+273)^4-(EA898+273)^4)-44100*J898)/(1.84*29.3*R898+8*0.95*5.67E-8*(EA898+273)^3))</f>
        <v>0</v>
      </c>
      <c r="W898">
        <f>($C$7*EB898+$D$7*EC898+$E$7*V898)</f>
        <v>0</v>
      </c>
      <c r="X898">
        <f>0.61365*exp(17.502*W898/(240.97+W898))</f>
        <v>0</v>
      </c>
      <c r="Y898">
        <f>(Z898/AA898*100)</f>
        <v>0</v>
      </c>
      <c r="Z898">
        <f>DT898*(DY898+DZ898)/1000</f>
        <v>0</v>
      </c>
      <c r="AA898">
        <f>0.61365*exp(17.502*EA898/(240.97+EA898))</f>
        <v>0</v>
      </c>
      <c r="AB898">
        <f>(X898-DT898*(DY898+DZ898)/1000)</f>
        <v>0</v>
      </c>
      <c r="AC898">
        <f>(-J898*44100)</f>
        <v>0</v>
      </c>
      <c r="AD898">
        <f>2*29.3*R898*0.92*(EA898-W898)</f>
        <v>0</v>
      </c>
      <c r="AE898">
        <f>2*0.95*5.67E-8*(((EA898+$B$7)+273)^4-(W898+273)^4)</f>
        <v>0</v>
      </c>
      <c r="AF898">
        <f>U898+AE898+AC898+AD898</f>
        <v>0</v>
      </c>
      <c r="AG898">
        <f>DX898*AU898*(DS898-DR898*(1000-AU898*DU898)/(1000-AU898*DT898))/(100*DL898)</f>
        <v>0</v>
      </c>
      <c r="AH898">
        <f>1000*DX898*AU898*(DT898-DU898)/(100*DL898*(1000-AU898*DT898))</f>
        <v>0</v>
      </c>
      <c r="AI898">
        <f>(AJ898 - AK898 - DY898*1E3/(8.314*(EA898+273.15)) * AM898/DX898 * AL898) * DX898/(100*DL898) * (1000 - DU898)/1000</f>
        <v>0</v>
      </c>
      <c r="AJ898">
        <v>175.6196973954</v>
      </c>
      <c r="AK898">
        <v>190.01063030303</v>
      </c>
      <c r="AL898">
        <v>-3.27624593225991</v>
      </c>
      <c r="AM898">
        <v>65.2934851003641</v>
      </c>
      <c r="AN898">
        <f>(AP898 - AO898 + DY898*1E3/(8.314*(EA898+273.15)) * AR898/DX898 * AQ898) * DX898/(100*DL898) * 1000/(1000 - AP898)</f>
        <v>0</v>
      </c>
      <c r="AO898">
        <v>24.7391916675559</v>
      </c>
      <c r="AP898">
        <v>56.0546727272727</v>
      </c>
      <c r="AQ898">
        <v>0.000625911653386562</v>
      </c>
      <c r="AR898">
        <v>110.481421267312</v>
      </c>
      <c r="AS898">
        <v>1</v>
      </c>
      <c r="AT898">
        <v>0</v>
      </c>
      <c r="AU898">
        <f>IF(AS898*$H$13&gt;=AW898,1.0,(AW898/(AW898-AS898*$H$13)))</f>
        <v>0</v>
      </c>
      <c r="AV898">
        <f>(AU898-1)*100</f>
        <v>0</v>
      </c>
      <c r="AW898">
        <f>MAX(0,($B$13+$C$13*EF898)/(1+$D$13*EF898)*DY898/(EA898+273)*$E$13)</f>
        <v>0</v>
      </c>
      <c r="AX898" t="s">
        <v>437</v>
      </c>
      <c r="AY898" t="s">
        <v>437</v>
      </c>
      <c r="AZ898">
        <v>0</v>
      </c>
      <c r="BA898">
        <v>0</v>
      </c>
      <c r="BB898">
        <f>1-AZ898/BA898</f>
        <v>0</v>
      </c>
      <c r="BC898">
        <v>0</v>
      </c>
      <c r="BD898" t="s">
        <v>437</v>
      </c>
      <c r="BE898" t="s">
        <v>437</v>
      </c>
      <c r="BF898">
        <v>0</v>
      </c>
      <c r="BG898">
        <v>0</v>
      </c>
      <c r="BH898">
        <f>1-BF898/BG898</f>
        <v>0</v>
      </c>
      <c r="BI898">
        <v>0.5</v>
      </c>
      <c r="BJ898">
        <f>DI898</f>
        <v>0</v>
      </c>
      <c r="BK898">
        <f>L898</f>
        <v>0</v>
      </c>
      <c r="BL898">
        <f>BH898*BI898*BJ898</f>
        <v>0</v>
      </c>
      <c r="BM898">
        <f>(BK898-BC898)/BJ898</f>
        <v>0</v>
      </c>
      <c r="BN898">
        <f>(BA898-BG898)/BG898</f>
        <v>0</v>
      </c>
      <c r="BO898">
        <f>AZ898/(BB898+AZ898/BG898)</f>
        <v>0</v>
      </c>
      <c r="BP898" t="s">
        <v>437</v>
      </c>
      <c r="BQ898">
        <v>0</v>
      </c>
      <c r="BR898">
        <f>IF(BQ898&lt;&gt;0, BQ898, BO898)</f>
        <v>0</v>
      </c>
      <c r="BS898">
        <f>1-BR898/BG898</f>
        <v>0</v>
      </c>
      <c r="BT898">
        <f>(BG898-BF898)/(BG898-BR898)</f>
        <v>0</v>
      </c>
      <c r="BU898">
        <f>(BA898-BG898)/(BA898-BR898)</f>
        <v>0</v>
      </c>
      <c r="BV898">
        <f>(BG898-BF898)/(BG898-AZ898)</f>
        <v>0</v>
      </c>
      <c r="BW898">
        <f>(BA898-BG898)/(BA898-AZ898)</f>
        <v>0</v>
      </c>
      <c r="BX898">
        <f>(BT898*BR898/BF898)</f>
        <v>0</v>
      </c>
      <c r="BY898">
        <f>(1-BX898)</f>
        <v>0</v>
      </c>
      <c r="DH898">
        <f>$B$11*EG898+$C$11*EH898+$F$11*ES898*(1-EV898)</f>
        <v>0</v>
      </c>
      <c r="DI898">
        <f>DH898*DJ898</f>
        <v>0</v>
      </c>
      <c r="DJ898">
        <f>($B$11*$D$9+$C$11*$D$9+$F$11*((FF898+EX898)/MAX(FF898+EX898+FG898, 0.1)*$I$9+FG898/MAX(FF898+EX898+FG898, 0.1)*$J$9))/($B$11+$C$11+$F$11)</f>
        <v>0</v>
      </c>
      <c r="DK898">
        <f>($B$11*$K$9+$C$11*$K$9+$F$11*((FF898+EX898)/MAX(FF898+EX898+FG898, 0.1)*$P$9+FG898/MAX(FF898+EX898+FG898, 0.1)*$Q$9))/($B$11+$C$11+$F$11)</f>
        <v>0</v>
      </c>
      <c r="DL898">
        <v>6</v>
      </c>
      <c r="DM898">
        <v>0.5</v>
      </c>
      <c r="DN898" t="s">
        <v>438</v>
      </c>
      <c r="DO898">
        <v>2</v>
      </c>
      <c r="DP898" t="b">
        <v>1</v>
      </c>
      <c r="DQ898">
        <v>1761424534.84615</v>
      </c>
      <c r="DR898">
        <v>201.364307692308</v>
      </c>
      <c r="DS898">
        <v>187.275</v>
      </c>
      <c r="DT898">
        <v>56.0296846153846</v>
      </c>
      <c r="DU898">
        <v>24.7428846153846</v>
      </c>
      <c r="DV898">
        <v>200.267</v>
      </c>
      <c r="DW898">
        <v>56.0738076923077</v>
      </c>
      <c r="DX898">
        <v>500.018384615385</v>
      </c>
      <c r="DY898">
        <v>90.1779769230769</v>
      </c>
      <c r="DZ898">
        <v>0.0384060692307692</v>
      </c>
      <c r="EA898">
        <v>52.8517307692308</v>
      </c>
      <c r="EB898">
        <v>47.9685538461539</v>
      </c>
      <c r="EC898">
        <v>999.9</v>
      </c>
      <c r="ED898">
        <v>0</v>
      </c>
      <c r="EE898">
        <v>0</v>
      </c>
      <c r="EF898">
        <v>9995.00153846154</v>
      </c>
      <c r="EG898">
        <v>0</v>
      </c>
      <c r="EH898">
        <v>1182.01538461538</v>
      </c>
      <c r="EI898">
        <v>14.0893307692308</v>
      </c>
      <c r="EJ898">
        <v>213.316076923077</v>
      </c>
      <c r="EK898">
        <v>192.026461538462</v>
      </c>
      <c r="EL898">
        <v>31.2868076923077</v>
      </c>
      <c r="EM898">
        <v>187.275</v>
      </c>
      <c r="EN898">
        <v>24.7428846153846</v>
      </c>
      <c r="EO898">
        <v>5.05264538461538</v>
      </c>
      <c r="EP898">
        <v>2.23126307692308</v>
      </c>
      <c r="EQ898">
        <v>33.0018769230769</v>
      </c>
      <c r="ER898">
        <v>19.1885615384615</v>
      </c>
      <c r="ES898">
        <v>1199.96846153846</v>
      </c>
      <c r="ET898">
        <v>0.967001</v>
      </c>
      <c r="EU898">
        <v>0.0329992846153846</v>
      </c>
      <c r="EV898">
        <v>0</v>
      </c>
      <c r="EW898">
        <v>788.774692307692</v>
      </c>
      <c r="EX898">
        <v>5.00059</v>
      </c>
      <c r="EY898">
        <v>10431.2</v>
      </c>
      <c r="EZ898">
        <v>10358.4461538462</v>
      </c>
      <c r="FA898">
        <v>62.3265384615385</v>
      </c>
      <c r="FB898">
        <v>63.5</v>
      </c>
      <c r="FC898">
        <v>62.25</v>
      </c>
      <c r="FD898">
        <v>63.437</v>
      </c>
      <c r="FE898">
        <v>63.8313846153846</v>
      </c>
      <c r="FF898">
        <v>1155.53846153846</v>
      </c>
      <c r="FG898">
        <v>39.43</v>
      </c>
      <c r="FH898">
        <v>0</v>
      </c>
      <c r="FI898">
        <v>1761424503.7</v>
      </c>
      <c r="FJ898">
        <v>0</v>
      </c>
      <c r="FK898">
        <v>788.444</v>
      </c>
      <c r="FL898">
        <v>-22.3125470166785</v>
      </c>
      <c r="FM898">
        <v>-272.372649786369</v>
      </c>
      <c r="FN898">
        <v>10427.7346153846</v>
      </c>
      <c r="FO898">
        <v>15</v>
      </c>
      <c r="FP898">
        <v>0</v>
      </c>
      <c r="FQ898" t="s">
        <v>439</v>
      </c>
      <c r="FR898">
        <v>0</v>
      </c>
      <c r="FS898">
        <v>0</v>
      </c>
      <c r="FT898">
        <v>0</v>
      </c>
      <c r="FU898">
        <v>0</v>
      </c>
      <c r="FV898">
        <v>0</v>
      </c>
      <c r="FW898">
        <v>0</v>
      </c>
      <c r="FX898">
        <v>0</v>
      </c>
      <c r="FY898">
        <v>0</v>
      </c>
      <c r="FZ898">
        <v>0</v>
      </c>
      <c r="GA898">
        <v>0</v>
      </c>
      <c r="GB898">
        <v>0</v>
      </c>
      <c r="GC898">
        <v>13.56116</v>
      </c>
      <c r="GD898">
        <v>15.9175308270677</v>
      </c>
      <c r="GE898">
        <v>1.59489727518734</v>
      </c>
      <c r="GF898">
        <v>0</v>
      </c>
      <c r="GG898">
        <v>789.835617647059</v>
      </c>
      <c r="GH898">
        <v>-23.2907715789253</v>
      </c>
      <c r="GI898">
        <v>2.2964336802799</v>
      </c>
      <c r="GJ898">
        <v>-1</v>
      </c>
      <c r="GK898">
        <v>31.27536</v>
      </c>
      <c r="GL898">
        <v>0.282351879699247</v>
      </c>
      <c r="GM898">
        <v>0.0273961201632641</v>
      </c>
      <c r="GN898">
        <v>0</v>
      </c>
      <c r="GO898">
        <v>0</v>
      </c>
      <c r="GP898">
        <v>2</v>
      </c>
      <c r="GQ898" t="s">
        <v>473</v>
      </c>
      <c r="GR898">
        <v>3.12655</v>
      </c>
      <c r="GS898">
        <v>2.71636</v>
      </c>
      <c r="GT898">
        <v>0.0400144</v>
      </c>
      <c r="GU898">
        <v>0.0368022</v>
      </c>
      <c r="GV898">
        <v>0.176231</v>
      </c>
      <c r="GW898">
        <v>0.0997815</v>
      </c>
      <c r="GX898">
        <v>34392.7</v>
      </c>
      <c r="GY898">
        <v>36473.2</v>
      </c>
      <c r="GZ898">
        <v>32549.6</v>
      </c>
      <c r="HA898">
        <v>34422.8</v>
      </c>
      <c r="HB898">
        <v>38530.3</v>
      </c>
      <c r="HC898">
        <v>44690</v>
      </c>
      <c r="HD898">
        <v>51169.3</v>
      </c>
      <c r="HE898">
        <v>55224.2</v>
      </c>
      <c r="HF898">
        <v>1.68025</v>
      </c>
      <c r="HG898">
        <v>1.52627</v>
      </c>
      <c r="HH898">
        <v>-0.16734</v>
      </c>
      <c r="HI898">
        <v>0</v>
      </c>
      <c r="HJ898">
        <v>50.6094</v>
      </c>
      <c r="HK898">
        <v>999.9</v>
      </c>
      <c r="HL898">
        <v>54.706</v>
      </c>
      <c r="HM898">
        <v>30.172</v>
      </c>
      <c r="HN898">
        <v>26.1006</v>
      </c>
      <c r="HO898">
        <v>60.1621</v>
      </c>
      <c r="HP898">
        <v>40.9295</v>
      </c>
      <c r="HQ898">
        <v>1</v>
      </c>
      <c r="HR898">
        <v>2.39627</v>
      </c>
      <c r="HS898">
        <v>-0.400052</v>
      </c>
      <c r="HT898">
        <v>20.114</v>
      </c>
      <c r="HU898">
        <v>5.18554</v>
      </c>
      <c r="HV898">
        <v>12.0159</v>
      </c>
      <c r="HW898">
        <v>4.96865</v>
      </c>
      <c r="HX898">
        <v>3.29575</v>
      </c>
      <c r="HY898">
        <v>9999</v>
      </c>
      <c r="HZ898">
        <v>9999</v>
      </c>
      <c r="IA898">
        <v>999.9</v>
      </c>
      <c r="IB898">
        <v>9999</v>
      </c>
      <c r="IC898">
        <v>1.86325</v>
      </c>
      <c r="ID898">
        <v>1.8681</v>
      </c>
      <c r="IE898">
        <v>1.86783</v>
      </c>
      <c r="IF898">
        <v>1.86905</v>
      </c>
      <c r="IG898">
        <v>1.86981</v>
      </c>
      <c r="IH898">
        <v>1.86587</v>
      </c>
      <c r="II898">
        <v>1.86698</v>
      </c>
      <c r="IJ898">
        <v>1.86844</v>
      </c>
      <c r="IK898">
        <v>5</v>
      </c>
      <c r="IL898">
        <v>0</v>
      </c>
      <c r="IM898">
        <v>0</v>
      </c>
      <c r="IN898">
        <v>0</v>
      </c>
      <c r="IO898" t="s">
        <v>441</v>
      </c>
      <c r="IP898" t="s">
        <v>442</v>
      </c>
      <c r="IQ898" t="s">
        <v>443</v>
      </c>
      <c r="IR898" t="s">
        <v>443</v>
      </c>
      <c r="IS898" t="s">
        <v>443</v>
      </c>
      <c r="IT898" t="s">
        <v>443</v>
      </c>
      <c r="IU898">
        <v>0</v>
      </c>
      <c r="IV898">
        <v>100</v>
      </c>
      <c r="IW898">
        <v>100</v>
      </c>
      <c r="IX898">
        <v>1.098</v>
      </c>
      <c r="IY898">
        <v>-0.0441</v>
      </c>
      <c r="IZ898">
        <v>1.09748391826392</v>
      </c>
      <c r="JA898">
        <v>0</v>
      </c>
      <c r="JB898">
        <v>0</v>
      </c>
      <c r="JC898">
        <v>0</v>
      </c>
      <c r="JD898">
        <v>-0.0441141096964596</v>
      </c>
      <c r="JE898">
        <v>0</v>
      </c>
      <c r="JF898">
        <v>0</v>
      </c>
      <c r="JG898">
        <v>0</v>
      </c>
      <c r="JH898">
        <v>5</v>
      </c>
      <c r="JI898">
        <v>2273</v>
      </c>
      <c r="JJ898">
        <v>1</v>
      </c>
      <c r="JK898">
        <v>24</v>
      </c>
      <c r="JL898">
        <v>29357075.7</v>
      </c>
      <c r="JM898">
        <v>29357075.7</v>
      </c>
      <c r="JN898">
        <v>0.460205</v>
      </c>
      <c r="JO898">
        <v>2.65869</v>
      </c>
      <c r="JP898">
        <v>1.54785</v>
      </c>
      <c r="JQ898">
        <v>2.31567</v>
      </c>
      <c r="JR898">
        <v>1.64673</v>
      </c>
      <c r="JS898">
        <v>2.27783</v>
      </c>
      <c r="JT898">
        <v>34.0092</v>
      </c>
      <c r="JU898">
        <v>24.1838</v>
      </c>
      <c r="JV898">
        <v>18</v>
      </c>
      <c r="JW898">
        <v>493.268</v>
      </c>
      <c r="JX898">
        <v>382.402</v>
      </c>
      <c r="JY898">
        <v>52.9817</v>
      </c>
      <c r="JZ898">
        <v>54.3079</v>
      </c>
      <c r="KA898">
        <v>30.001</v>
      </c>
      <c r="KB898">
        <v>53.5283</v>
      </c>
      <c r="KC898">
        <v>53.3277</v>
      </c>
      <c r="KD898">
        <v>9.17079</v>
      </c>
      <c r="KE898">
        <v>0</v>
      </c>
      <c r="KF898">
        <v>100</v>
      </c>
      <c r="KG898">
        <v>52.9888</v>
      </c>
      <c r="KH898">
        <v>135.267</v>
      </c>
      <c r="KI898">
        <v>26.2864</v>
      </c>
      <c r="KJ898">
        <v>92.7365</v>
      </c>
      <c r="KK898">
        <v>89.345</v>
      </c>
    </row>
    <row r="899" spans="1:297">
      <c r="A899">
        <v>883</v>
      </c>
      <c r="B899">
        <v>1761424548</v>
      </c>
      <c r="C899">
        <v>16367</v>
      </c>
      <c r="D899" t="s">
        <v>2217</v>
      </c>
      <c r="E899" t="s">
        <v>2218</v>
      </c>
      <c r="F899">
        <v>5</v>
      </c>
      <c r="G899" t="s">
        <v>2182</v>
      </c>
      <c r="H899" t="s">
        <v>436</v>
      </c>
      <c r="I899">
        <v>1761424539.84615</v>
      </c>
      <c r="J899">
        <f>(K899)/1000</f>
        <v>0</v>
      </c>
      <c r="K899">
        <f>IF(DP899, AN899, AH899)</f>
        <v>0</v>
      </c>
      <c r="L899">
        <f>IF(DP899, AI899, AG899)</f>
        <v>0</v>
      </c>
      <c r="M899">
        <f>DR899 - IF(AU899&gt;1, L899*DL899*100.0/(AW899), 0)</f>
        <v>0</v>
      </c>
      <c r="N899">
        <f>((T899-J899/2)*M899-L899)/(T899+J899/2)</f>
        <v>0</v>
      </c>
      <c r="O899">
        <f>N899*(DY899+DZ899)/1000.0</f>
        <v>0</v>
      </c>
      <c r="P899">
        <f>(DR899 - IF(AU899&gt;1, L899*DL899*100.0/(AW899), 0))*(DY899+DZ899)/1000.0</f>
        <v>0</v>
      </c>
      <c r="Q899">
        <f>2.0/((1/S899-1/R899)+SIGN(S899)*SQRT((1/S899-1/R899)*(1/S899-1/R899) + 4*DM899/((DM899+1)*(DM899+1))*(2*1/S899*1/R899-1/R899*1/R899)))</f>
        <v>0</v>
      </c>
      <c r="R899">
        <f>IF(LEFT(DN899,1)&lt;&gt;"0",IF(LEFT(DN899,1)="1",3.0,DO899),$D$5+$E$5*(EF899*DY899/($K$5*1000))+$F$5*(EF899*DY899/($K$5*1000))*MAX(MIN(DL899,$J$5),$I$5)*MAX(MIN(DL899,$J$5),$I$5)+$G$5*MAX(MIN(DL899,$J$5),$I$5)*(EF899*DY899/($K$5*1000))+$H$5*(EF899*DY899/($K$5*1000))*(EF899*DY899/($K$5*1000)))</f>
        <v>0</v>
      </c>
      <c r="S899">
        <f>J899*(1000-(1000*0.61365*exp(17.502*W899/(240.97+W899))/(DY899+DZ899)+DT899)/2)/(1000*0.61365*exp(17.502*W899/(240.97+W899))/(DY899+DZ899)-DT899)</f>
        <v>0</v>
      </c>
      <c r="T899">
        <f>1/((DM899+1)/(Q899/1.6)+1/(R899/1.37)) + DM899/((DM899+1)/(Q899/1.6) + DM899/(R899/1.37))</f>
        <v>0</v>
      </c>
      <c r="U899">
        <f>(DH899*DK899)</f>
        <v>0</v>
      </c>
      <c r="V899">
        <f>(EA899+(U899+2*0.95*5.67E-8*(((EA899+$B$7)+273)^4-(EA899+273)^4)-44100*J899)/(1.84*29.3*R899+8*0.95*5.67E-8*(EA899+273)^3))</f>
        <v>0</v>
      </c>
      <c r="W899">
        <f>($C$7*EB899+$D$7*EC899+$E$7*V899)</f>
        <v>0</v>
      </c>
      <c r="X899">
        <f>0.61365*exp(17.502*W899/(240.97+W899))</f>
        <v>0</v>
      </c>
      <c r="Y899">
        <f>(Z899/AA899*100)</f>
        <v>0</v>
      </c>
      <c r="Z899">
        <f>DT899*(DY899+DZ899)/1000</f>
        <v>0</v>
      </c>
      <c r="AA899">
        <f>0.61365*exp(17.502*EA899/(240.97+EA899))</f>
        <v>0</v>
      </c>
      <c r="AB899">
        <f>(X899-DT899*(DY899+DZ899)/1000)</f>
        <v>0</v>
      </c>
      <c r="AC899">
        <f>(-J899*44100)</f>
        <v>0</v>
      </c>
      <c r="AD899">
        <f>2*29.3*R899*0.92*(EA899-W899)</f>
        <v>0</v>
      </c>
      <c r="AE899">
        <f>2*0.95*5.67E-8*(((EA899+$B$7)+273)^4-(W899+273)^4)</f>
        <v>0</v>
      </c>
      <c r="AF899">
        <f>U899+AE899+AC899+AD899</f>
        <v>0</v>
      </c>
      <c r="AG899">
        <f>DX899*AU899*(DS899-DR899*(1000-AU899*DU899)/(1000-AU899*DT899))/(100*DL899)</f>
        <v>0</v>
      </c>
      <c r="AH899">
        <f>1000*DX899*AU899*(DT899-DU899)/(100*DL899*(1000-AU899*DT899))</f>
        <v>0</v>
      </c>
      <c r="AI899">
        <f>(AJ899 - AK899 - DY899*1E3/(8.314*(EA899+273.15)) * AM899/DX899 * AL899) * DX899/(100*DL899) * (1000 - DU899)/1000</f>
        <v>0</v>
      </c>
      <c r="AJ899">
        <v>157.719711868291</v>
      </c>
      <c r="AK899">
        <v>172.867309090909</v>
      </c>
      <c r="AL899">
        <v>-3.42867984729691</v>
      </c>
      <c r="AM899">
        <v>65.2934851003641</v>
      </c>
      <c r="AN899">
        <f>(AP899 - AO899 + DY899*1E3/(8.314*(EA899+273.15)) * AR899/DX899 * AQ899) * DX899/(100*DL899) * 1000/(1000 - AP899)</f>
        <v>0</v>
      </c>
      <c r="AO899">
        <v>24.7343100292653</v>
      </c>
      <c r="AP899">
        <v>56.0793272727273</v>
      </c>
      <c r="AQ899">
        <v>0.00145758834597099</v>
      </c>
      <c r="AR899">
        <v>110.481421267312</v>
      </c>
      <c r="AS899">
        <v>1</v>
      </c>
      <c r="AT899">
        <v>0</v>
      </c>
      <c r="AU899">
        <f>IF(AS899*$H$13&gt;=AW899,1.0,(AW899/(AW899-AS899*$H$13)))</f>
        <v>0</v>
      </c>
      <c r="AV899">
        <f>(AU899-1)*100</f>
        <v>0</v>
      </c>
      <c r="AW899">
        <f>MAX(0,($B$13+$C$13*EF899)/(1+$D$13*EF899)*DY899/(EA899+273)*$E$13)</f>
        <v>0</v>
      </c>
      <c r="AX899" t="s">
        <v>437</v>
      </c>
      <c r="AY899" t="s">
        <v>437</v>
      </c>
      <c r="AZ899">
        <v>0</v>
      </c>
      <c r="BA899">
        <v>0</v>
      </c>
      <c r="BB899">
        <f>1-AZ899/BA899</f>
        <v>0</v>
      </c>
      <c r="BC899">
        <v>0</v>
      </c>
      <c r="BD899" t="s">
        <v>437</v>
      </c>
      <c r="BE899" t="s">
        <v>437</v>
      </c>
      <c r="BF899">
        <v>0</v>
      </c>
      <c r="BG899">
        <v>0</v>
      </c>
      <c r="BH899">
        <f>1-BF899/BG899</f>
        <v>0</v>
      </c>
      <c r="BI899">
        <v>0.5</v>
      </c>
      <c r="BJ899">
        <f>DI899</f>
        <v>0</v>
      </c>
      <c r="BK899">
        <f>L899</f>
        <v>0</v>
      </c>
      <c r="BL899">
        <f>BH899*BI899*BJ899</f>
        <v>0</v>
      </c>
      <c r="BM899">
        <f>(BK899-BC899)/BJ899</f>
        <v>0</v>
      </c>
      <c r="BN899">
        <f>(BA899-BG899)/BG899</f>
        <v>0</v>
      </c>
      <c r="BO899">
        <f>AZ899/(BB899+AZ899/BG899)</f>
        <v>0</v>
      </c>
      <c r="BP899" t="s">
        <v>437</v>
      </c>
      <c r="BQ899">
        <v>0</v>
      </c>
      <c r="BR899">
        <f>IF(BQ899&lt;&gt;0, BQ899, BO899)</f>
        <v>0</v>
      </c>
      <c r="BS899">
        <f>1-BR899/BG899</f>
        <v>0</v>
      </c>
      <c r="BT899">
        <f>(BG899-BF899)/(BG899-BR899)</f>
        <v>0</v>
      </c>
      <c r="BU899">
        <f>(BA899-BG899)/(BA899-BR899)</f>
        <v>0</v>
      </c>
      <c r="BV899">
        <f>(BG899-BF899)/(BG899-AZ899)</f>
        <v>0</v>
      </c>
      <c r="BW899">
        <f>(BA899-BG899)/(BA899-AZ899)</f>
        <v>0</v>
      </c>
      <c r="BX899">
        <f>(BT899*BR899/BF899)</f>
        <v>0</v>
      </c>
      <c r="BY899">
        <f>(1-BX899)</f>
        <v>0</v>
      </c>
      <c r="DH899">
        <f>$B$11*EG899+$C$11*EH899+$F$11*ES899*(1-EV899)</f>
        <v>0</v>
      </c>
      <c r="DI899">
        <f>DH899*DJ899</f>
        <v>0</v>
      </c>
      <c r="DJ899">
        <f>($B$11*$D$9+$C$11*$D$9+$F$11*((FF899+EX899)/MAX(FF899+EX899+FG899, 0.1)*$I$9+FG899/MAX(FF899+EX899+FG899, 0.1)*$J$9))/($B$11+$C$11+$F$11)</f>
        <v>0</v>
      </c>
      <c r="DK899">
        <f>($B$11*$K$9+$C$11*$K$9+$F$11*((FF899+EX899)/MAX(FF899+EX899+FG899, 0.1)*$P$9+FG899/MAX(FF899+EX899+FG899, 0.1)*$Q$9))/($B$11+$C$11+$F$11)</f>
        <v>0</v>
      </c>
      <c r="DL899">
        <v>6</v>
      </c>
      <c r="DM899">
        <v>0.5</v>
      </c>
      <c r="DN899" t="s">
        <v>438</v>
      </c>
      <c r="DO899">
        <v>2</v>
      </c>
      <c r="DP899" t="b">
        <v>1</v>
      </c>
      <c r="DQ899">
        <v>1761424539.84615</v>
      </c>
      <c r="DR899">
        <v>185.899384615385</v>
      </c>
      <c r="DS899">
        <v>170.272692307692</v>
      </c>
      <c r="DT899">
        <v>56.0495692307692</v>
      </c>
      <c r="DU899">
        <v>24.7396615384615</v>
      </c>
      <c r="DV899">
        <v>184.801846153846</v>
      </c>
      <c r="DW899">
        <v>56.0936846153846</v>
      </c>
      <c r="DX899">
        <v>499.995769230769</v>
      </c>
      <c r="DY899">
        <v>90.1778307692308</v>
      </c>
      <c r="DZ899">
        <v>0.0384861846153846</v>
      </c>
      <c r="EA899">
        <v>52.8569</v>
      </c>
      <c r="EB899">
        <v>47.9688</v>
      </c>
      <c r="EC899">
        <v>999.9</v>
      </c>
      <c r="ED899">
        <v>0</v>
      </c>
      <c r="EE899">
        <v>0</v>
      </c>
      <c r="EF899">
        <v>9987.11076923077</v>
      </c>
      <c r="EG899">
        <v>0</v>
      </c>
      <c r="EH899">
        <v>1182.03461538462</v>
      </c>
      <c r="EI899">
        <v>15.6266307692308</v>
      </c>
      <c r="EJ899">
        <v>196.937230769231</v>
      </c>
      <c r="EK899">
        <v>174.592153846154</v>
      </c>
      <c r="EL899">
        <v>31.3099</v>
      </c>
      <c r="EM899">
        <v>170.272692307692</v>
      </c>
      <c r="EN899">
        <v>24.7396615384615</v>
      </c>
      <c r="EO899">
        <v>5.05442923076923</v>
      </c>
      <c r="EP899">
        <v>2.23096846153846</v>
      </c>
      <c r="EQ899">
        <v>33.0081692307692</v>
      </c>
      <c r="ER899">
        <v>19.1864461538462</v>
      </c>
      <c r="ES899">
        <v>1199.98230769231</v>
      </c>
      <c r="ET899">
        <v>0.967001615384615</v>
      </c>
      <c r="EU899">
        <v>0.0329986307692308</v>
      </c>
      <c r="EV899">
        <v>0</v>
      </c>
      <c r="EW899">
        <v>786.915615384615</v>
      </c>
      <c r="EX899">
        <v>5.00059</v>
      </c>
      <c r="EY899">
        <v>10408.7692307692</v>
      </c>
      <c r="EZ899">
        <v>10358.5615384615</v>
      </c>
      <c r="FA899">
        <v>62.3459230769231</v>
      </c>
      <c r="FB899">
        <v>63.5143076923077</v>
      </c>
      <c r="FC899">
        <v>62.25</v>
      </c>
      <c r="FD899">
        <v>63.4418461538462</v>
      </c>
      <c r="FE899">
        <v>63.8507692307692</v>
      </c>
      <c r="FF899">
        <v>1155.55230769231</v>
      </c>
      <c r="FG899">
        <v>39.43</v>
      </c>
      <c r="FH899">
        <v>0</v>
      </c>
      <c r="FI899">
        <v>1761424508.5</v>
      </c>
      <c r="FJ899">
        <v>0</v>
      </c>
      <c r="FK899">
        <v>786.671769230769</v>
      </c>
      <c r="FL899">
        <v>-21.8636580803734</v>
      </c>
      <c r="FM899">
        <v>-270.205127894817</v>
      </c>
      <c r="FN899">
        <v>10406.0115384615</v>
      </c>
      <c r="FO899">
        <v>15</v>
      </c>
      <c r="FP899">
        <v>0</v>
      </c>
      <c r="FQ899" t="s">
        <v>439</v>
      </c>
      <c r="FR899">
        <v>0</v>
      </c>
      <c r="FS899">
        <v>0</v>
      </c>
      <c r="FT899">
        <v>0</v>
      </c>
      <c r="FU899">
        <v>0</v>
      </c>
      <c r="FV899">
        <v>0</v>
      </c>
      <c r="FW899">
        <v>0</v>
      </c>
      <c r="FX899">
        <v>0</v>
      </c>
      <c r="FY899">
        <v>0</v>
      </c>
      <c r="FZ899">
        <v>0</v>
      </c>
      <c r="GA899">
        <v>0</v>
      </c>
      <c r="GB899">
        <v>0</v>
      </c>
      <c r="GC899">
        <v>14.59255</v>
      </c>
      <c r="GD899">
        <v>18.4672511278195</v>
      </c>
      <c r="GE899">
        <v>1.80676310193119</v>
      </c>
      <c r="GF899">
        <v>0</v>
      </c>
      <c r="GG899">
        <v>788.220911764706</v>
      </c>
      <c r="GH899">
        <v>-22.4353399592185</v>
      </c>
      <c r="GI899">
        <v>2.20888718812473</v>
      </c>
      <c r="GJ899">
        <v>-1</v>
      </c>
      <c r="GK899">
        <v>31.294445</v>
      </c>
      <c r="GL899">
        <v>0.278584962405984</v>
      </c>
      <c r="GM899">
        <v>0.0270251452355026</v>
      </c>
      <c r="GN899">
        <v>0</v>
      </c>
      <c r="GO899">
        <v>0</v>
      </c>
      <c r="GP899">
        <v>2</v>
      </c>
      <c r="GQ899" t="s">
        <v>473</v>
      </c>
      <c r="GR899">
        <v>3.12668</v>
      </c>
      <c r="GS899">
        <v>2.71658</v>
      </c>
      <c r="GT899">
        <v>0.0366207</v>
      </c>
      <c r="GU899">
        <v>0.0332999</v>
      </c>
      <c r="GV899">
        <v>0.176287</v>
      </c>
      <c r="GW899">
        <v>0.0997724</v>
      </c>
      <c r="GX899">
        <v>34512.8</v>
      </c>
      <c r="GY899">
        <v>36604.3</v>
      </c>
      <c r="GZ899">
        <v>32548.7</v>
      </c>
      <c r="HA899">
        <v>34421.9</v>
      </c>
      <c r="HB899">
        <v>38526.9</v>
      </c>
      <c r="HC899">
        <v>44688.9</v>
      </c>
      <c r="HD899">
        <v>51168.2</v>
      </c>
      <c r="HE899">
        <v>55222.8</v>
      </c>
      <c r="HF899">
        <v>1.68025</v>
      </c>
      <c r="HG899">
        <v>1.5261</v>
      </c>
      <c r="HH899">
        <v>-0.167333</v>
      </c>
      <c r="HI899">
        <v>0</v>
      </c>
      <c r="HJ899">
        <v>50.6155</v>
      </c>
      <c r="HK899">
        <v>999.9</v>
      </c>
      <c r="HL899">
        <v>54.706</v>
      </c>
      <c r="HM899">
        <v>30.172</v>
      </c>
      <c r="HN899">
        <v>26.1006</v>
      </c>
      <c r="HO899">
        <v>60.2021</v>
      </c>
      <c r="HP899">
        <v>40.7212</v>
      </c>
      <c r="HQ899">
        <v>1</v>
      </c>
      <c r="HR899">
        <v>2.39732</v>
      </c>
      <c r="HS899">
        <v>-0.401038</v>
      </c>
      <c r="HT899">
        <v>20.1137</v>
      </c>
      <c r="HU899">
        <v>5.18509</v>
      </c>
      <c r="HV899">
        <v>12.0159</v>
      </c>
      <c r="HW899">
        <v>4.96875</v>
      </c>
      <c r="HX899">
        <v>3.2958</v>
      </c>
      <c r="HY899">
        <v>9999</v>
      </c>
      <c r="HZ899">
        <v>9999</v>
      </c>
      <c r="IA899">
        <v>999.9</v>
      </c>
      <c r="IB899">
        <v>9999</v>
      </c>
      <c r="IC899">
        <v>1.86325</v>
      </c>
      <c r="ID899">
        <v>1.8681</v>
      </c>
      <c r="IE899">
        <v>1.86783</v>
      </c>
      <c r="IF899">
        <v>1.86905</v>
      </c>
      <c r="IG899">
        <v>1.86981</v>
      </c>
      <c r="IH899">
        <v>1.86587</v>
      </c>
      <c r="II899">
        <v>1.86699</v>
      </c>
      <c r="IJ899">
        <v>1.86842</v>
      </c>
      <c r="IK899">
        <v>5</v>
      </c>
      <c r="IL899">
        <v>0</v>
      </c>
      <c r="IM899">
        <v>0</v>
      </c>
      <c r="IN899">
        <v>0</v>
      </c>
      <c r="IO899" t="s">
        <v>441</v>
      </c>
      <c r="IP899" t="s">
        <v>442</v>
      </c>
      <c r="IQ899" t="s">
        <v>443</v>
      </c>
      <c r="IR899" t="s">
        <v>443</v>
      </c>
      <c r="IS899" t="s">
        <v>443</v>
      </c>
      <c r="IT899" t="s">
        <v>443</v>
      </c>
      <c r="IU899">
        <v>0</v>
      </c>
      <c r="IV899">
        <v>100</v>
      </c>
      <c r="IW899">
        <v>100</v>
      </c>
      <c r="IX899">
        <v>1.097</v>
      </c>
      <c r="IY899">
        <v>-0.0441</v>
      </c>
      <c r="IZ899">
        <v>1.09748391826392</v>
      </c>
      <c r="JA899">
        <v>0</v>
      </c>
      <c r="JB899">
        <v>0</v>
      </c>
      <c r="JC899">
        <v>0</v>
      </c>
      <c r="JD899">
        <v>-0.0441141096964596</v>
      </c>
      <c r="JE899">
        <v>0</v>
      </c>
      <c r="JF899">
        <v>0</v>
      </c>
      <c r="JG899">
        <v>0</v>
      </c>
      <c r="JH899">
        <v>5</v>
      </c>
      <c r="JI899">
        <v>2273</v>
      </c>
      <c r="JJ899">
        <v>1</v>
      </c>
      <c r="JK899">
        <v>24</v>
      </c>
      <c r="JL899">
        <v>29357075.8</v>
      </c>
      <c r="JM899">
        <v>29357075.8</v>
      </c>
      <c r="JN899">
        <v>0.424805</v>
      </c>
      <c r="JO899">
        <v>2.66235</v>
      </c>
      <c r="JP899">
        <v>1.54785</v>
      </c>
      <c r="JQ899">
        <v>2.31567</v>
      </c>
      <c r="JR899">
        <v>1.64551</v>
      </c>
      <c r="JS899">
        <v>2.28149</v>
      </c>
      <c r="JT899">
        <v>34.0092</v>
      </c>
      <c r="JU899">
        <v>24.1838</v>
      </c>
      <c r="JV899">
        <v>18</v>
      </c>
      <c r="JW899">
        <v>493.321</v>
      </c>
      <c r="JX899">
        <v>382.345</v>
      </c>
      <c r="JY899">
        <v>53.0037</v>
      </c>
      <c r="JZ899">
        <v>54.3168</v>
      </c>
      <c r="KA899">
        <v>30.001</v>
      </c>
      <c r="KB899">
        <v>53.5375</v>
      </c>
      <c r="KC899">
        <v>53.3396</v>
      </c>
      <c r="KD899">
        <v>8.48836</v>
      </c>
      <c r="KE899">
        <v>0</v>
      </c>
      <c r="KF899">
        <v>100</v>
      </c>
      <c r="KG899">
        <v>53.0118</v>
      </c>
      <c r="KH899">
        <v>114.931</v>
      </c>
      <c r="KI899">
        <v>26.2864</v>
      </c>
      <c r="KJ899">
        <v>92.7344</v>
      </c>
      <c r="KK899">
        <v>89.3427</v>
      </c>
    </row>
    <row r="900" spans="1:297">
      <c r="A900">
        <v>884</v>
      </c>
      <c r="B900">
        <v>1761424553</v>
      </c>
      <c r="C900">
        <v>16372</v>
      </c>
      <c r="D900" t="s">
        <v>2219</v>
      </c>
      <c r="E900" t="s">
        <v>2220</v>
      </c>
      <c r="F900">
        <v>5</v>
      </c>
      <c r="G900" t="s">
        <v>2182</v>
      </c>
      <c r="H900" t="s">
        <v>436</v>
      </c>
      <c r="I900">
        <v>1761424544.84615</v>
      </c>
      <c r="J900">
        <f>(K900)/1000</f>
        <v>0</v>
      </c>
      <c r="K900">
        <f>IF(DP900, AN900, AH900)</f>
        <v>0</v>
      </c>
      <c r="L900">
        <f>IF(DP900, AI900, AG900)</f>
        <v>0</v>
      </c>
      <c r="M900">
        <f>DR900 - IF(AU900&gt;1, L900*DL900*100.0/(AW900), 0)</f>
        <v>0</v>
      </c>
      <c r="N900">
        <f>((T900-J900/2)*M900-L900)/(T900+J900/2)</f>
        <v>0</v>
      </c>
      <c r="O900">
        <f>N900*(DY900+DZ900)/1000.0</f>
        <v>0</v>
      </c>
      <c r="P900">
        <f>(DR900 - IF(AU900&gt;1, L900*DL900*100.0/(AW900), 0))*(DY900+DZ900)/1000.0</f>
        <v>0</v>
      </c>
      <c r="Q900">
        <f>2.0/((1/S900-1/R900)+SIGN(S900)*SQRT((1/S900-1/R900)*(1/S900-1/R900) + 4*DM900/((DM900+1)*(DM900+1))*(2*1/S900*1/R900-1/R900*1/R900)))</f>
        <v>0</v>
      </c>
      <c r="R900">
        <f>IF(LEFT(DN900,1)&lt;&gt;"0",IF(LEFT(DN900,1)="1",3.0,DO900),$D$5+$E$5*(EF900*DY900/($K$5*1000))+$F$5*(EF900*DY900/($K$5*1000))*MAX(MIN(DL900,$J$5),$I$5)*MAX(MIN(DL900,$J$5),$I$5)+$G$5*MAX(MIN(DL900,$J$5),$I$5)*(EF900*DY900/($K$5*1000))+$H$5*(EF900*DY900/($K$5*1000))*(EF900*DY900/($K$5*1000)))</f>
        <v>0</v>
      </c>
      <c r="S900">
        <f>J900*(1000-(1000*0.61365*exp(17.502*W900/(240.97+W900))/(DY900+DZ900)+DT900)/2)/(1000*0.61365*exp(17.502*W900/(240.97+W900))/(DY900+DZ900)-DT900)</f>
        <v>0</v>
      </c>
      <c r="T900">
        <f>1/((DM900+1)/(Q900/1.6)+1/(R900/1.37)) + DM900/((DM900+1)/(Q900/1.6) + DM900/(R900/1.37))</f>
        <v>0</v>
      </c>
      <c r="U900">
        <f>(DH900*DK900)</f>
        <v>0</v>
      </c>
      <c r="V900">
        <f>(EA900+(U900+2*0.95*5.67E-8*(((EA900+$B$7)+273)^4-(EA900+273)^4)-44100*J900)/(1.84*29.3*R900+8*0.95*5.67E-8*(EA900+273)^3))</f>
        <v>0</v>
      </c>
      <c r="W900">
        <f>($C$7*EB900+$D$7*EC900+$E$7*V900)</f>
        <v>0</v>
      </c>
      <c r="X900">
        <f>0.61365*exp(17.502*W900/(240.97+W900))</f>
        <v>0</v>
      </c>
      <c r="Y900">
        <f>(Z900/AA900*100)</f>
        <v>0</v>
      </c>
      <c r="Z900">
        <f>DT900*(DY900+DZ900)/1000</f>
        <v>0</v>
      </c>
      <c r="AA900">
        <f>0.61365*exp(17.502*EA900/(240.97+EA900))</f>
        <v>0</v>
      </c>
      <c r="AB900">
        <f>(X900-DT900*(DY900+DZ900)/1000)</f>
        <v>0</v>
      </c>
      <c r="AC900">
        <f>(-J900*44100)</f>
        <v>0</v>
      </c>
      <c r="AD900">
        <f>2*29.3*R900*0.92*(EA900-W900)</f>
        <v>0</v>
      </c>
      <c r="AE900">
        <f>2*0.95*5.67E-8*(((EA900+$B$7)+273)^4-(W900+273)^4)</f>
        <v>0</v>
      </c>
      <c r="AF900">
        <f>U900+AE900+AC900+AD900</f>
        <v>0</v>
      </c>
      <c r="AG900">
        <f>DX900*AU900*(DS900-DR900*(1000-AU900*DU900)/(1000-AU900*DT900))/(100*DL900)</f>
        <v>0</v>
      </c>
      <c r="AH900">
        <f>1000*DX900*AU900*(DT900-DU900)/(100*DL900*(1000-AU900*DT900))</f>
        <v>0</v>
      </c>
      <c r="AI900">
        <f>(AJ900 - AK900 - DY900*1E3/(8.314*(EA900+273.15)) * AM900/DX900 * AL900) * DX900/(100*DL900) * (1000 - DU900)/1000</f>
        <v>0</v>
      </c>
      <c r="AJ900">
        <v>140.995796526382</v>
      </c>
      <c r="AK900">
        <v>156.325309090909</v>
      </c>
      <c r="AL900">
        <v>-3.31121256981045</v>
      </c>
      <c r="AM900">
        <v>65.2934851003641</v>
      </c>
      <c r="AN900">
        <f>(AP900 - AO900 + DY900*1E3/(8.314*(EA900+273.15)) * AR900/DX900 * AQ900) * DX900/(100*DL900) * 1000/(1000 - AP900)</f>
        <v>0</v>
      </c>
      <c r="AO900">
        <v>24.731254135641</v>
      </c>
      <c r="AP900">
        <v>56.107906060606</v>
      </c>
      <c r="AQ900">
        <v>0.00342714038207985</v>
      </c>
      <c r="AR900">
        <v>110.481421267312</v>
      </c>
      <c r="AS900">
        <v>1</v>
      </c>
      <c r="AT900">
        <v>0</v>
      </c>
      <c r="AU900">
        <f>IF(AS900*$H$13&gt;=AW900,1.0,(AW900/(AW900-AS900*$H$13)))</f>
        <v>0</v>
      </c>
      <c r="AV900">
        <f>(AU900-1)*100</f>
        <v>0</v>
      </c>
      <c r="AW900">
        <f>MAX(0,($B$13+$C$13*EF900)/(1+$D$13*EF900)*DY900/(EA900+273)*$E$13)</f>
        <v>0</v>
      </c>
      <c r="AX900" t="s">
        <v>437</v>
      </c>
      <c r="AY900" t="s">
        <v>437</v>
      </c>
      <c r="AZ900">
        <v>0</v>
      </c>
      <c r="BA900">
        <v>0</v>
      </c>
      <c r="BB900">
        <f>1-AZ900/BA900</f>
        <v>0</v>
      </c>
      <c r="BC900">
        <v>0</v>
      </c>
      <c r="BD900" t="s">
        <v>437</v>
      </c>
      <c r="BE900" t="s">
        <v>437</v>
      </c>
      <c r="BF900">
        <v>0</v>
      </c>
      <c r="BG900">
        <v>0</v>
      </c>
      <c r="BH900">
        <f>1-BF900/BG900</f>
        <v>0</v>
      </c>
      <c r="BI900">
        <v>0.5</v>
      </c>
      <c r="BJ900">
        <f>DI900</f>
        <v>0</v>
      </c>
      <c r="BK900">
        <f>L900</f>
        <v>0</v>
      </c>
      <c r="BL900">
        <f>BH900*BI900*BJ900</f>
        <v>0</v>
      </c>
      <c r="BM900">
        <f>(BK900-BC900)/BJ900</f>
        <v>0</v>
      </c>
      <c r="BN900">
        <f>(BA900-BG900)/BG900</f>
        <v>0</v>
      </c>
      <c r="BO900">
        <f>AZ900/(BB900+AZ900/BG900)</f>
        <v>0</v>
      </c>
      <c r="BP900" t="s">
        <v>437</v>
      </c>
      <c r="BQ900">
        <v>0</v>
      </c>
      <c r="BR900">
        <f>IF(BQ900&lt;&gt;0, BQ900, BO900)</f>
        <v>0</v>
      </c>
      <c r="BS900">
        <f>1-BR900/BG900</f>
        <v>0</v>
      </c>
      <c r="BT900">
        <f>(BG900-BF900)/(BG900-BR900)</f>
        <v>0</v>
      </c>
      <c r="BU900">
        <f>(BA900-BG900)/(BA900-BR900)</f>
        <v>0</v>
      </c>
      <c r="BV900">
        <f>(BG900-BF900)/(BG900-AZ900)</f>
        <v>0</v>
      </c>
      <c r="BW900">
        <f>(BA900-BG900)/(BA900-AZ900)</f>
        <v>0</v>
      </c>
      <c r="BX900">
        <f>(BT900*BR900/BF900)</f>
        <v>0</v>
      </c>
      <c r="BY900">
        <f>(1-BX900)</f>
        <v>0</v>
      </c>
      <c r="DH900">
        <f>$B$11*EG900+$C$11*EH900+$F$11*ES900*(1-EV900)</f>
        <v>0</v>
      </c>
      <c r="DI900">
        <f>DH900*DJ900</f>
        <v>0</v>
      </c>
      <c r="DJ900">
        <f>($B$11*$D$9+$C$11*$D$9+$F$11*((FF900+EX900)/MAX(FF900+EX900+FG900, 0.1)*$I$9+FG900/MAX(FF900+EX900+FG900, 0.1)*$J$9))/($B$11+$C$11+$F$11)</f>
        <v>0</v>
      </c>
      <c r="DK900">
        <f>($B$11*$K$9+$C$11*$K$9+$F$11*((FF900+EX900)/MAX(FF900+EX900+FG900, 0.1)*$P$9+FG900/MAX(FF900+EX900+FG900, 0.1)*$Q$9))/($B$11+$C$11+$F$11)</f>
        <v>0</v>
      </c>
      <c r="DL900">
        <v>6</v>
      </c>
      <c r="DM900">
        <v>0.5</v>
      </c>
      <c r="DN900" t="s">
        <v>438</v>
      </c>
      <c r="DO900">
        <v>2</v>
      </c>
      <c r="DP900" t="b">
        <v>1</v>
      </c>
      <c r="DQ900">
        <v>1761424544.84615</v>
      </c>
      <c r="DR900">
        <v>170.147615384615</v>
      </c>
      <c r="DS900">
        <v>153.471230769231</v>
      </c>
      <c r="DT900">
        <v>56.0729153846154</v>
      </c>
      <c r="DU900">
        <v>24.7359846153846</v>
      </c>
      <c r="DV900">
        <v>169.050230769231</v>
      </c>
      <c r="DW900">
        <v>56.1170230769231</v>
      </c>
      <c r="DX900">
        <v>499.989692307692</v>
      </c>
      <c r="DY900">
        <v>90.1778538461539</v>
      </c>
      <c r="DZ900">
        <v>0.0385285384615385</v>
      </c>
      <c r="EA900">
        <v>52.8599769230769</v>
      </c>
      <c r="EB900">
        <v>47.9733692307692</v>
      </c>
      <c r="EC900">
        <v>999.9</v>
      </c>
      <c r="ED900">
        <v>0</v>
      </c>
      <c r="EE900">
        <v>0</v>
      </c>
      <c r="EF900">
        <v>9992.87692307692</v>
      </c>
      <c r="EG900">
        <v>0</v>
      </c>
      <c r="EH900">
        <v>1182.02307692308</v>
      </c>
      <c r="EI900">
        <v>16.6764615384615</v>
      </c>
      <c r="EJ900">
        <v>180.254538461538</v>
      </c>
      <c r="EK900">
        <v>157.363769230769</v>
      </c>
      <c r="EL900">
        <v>31.3369230769231</v>
      </c>
      <c r="EM900">
        <v>153.471230769231</v>
      </c>
      <c r="EN900">
        <v>24.7359846153846</v>
      </c>
      <c r="EO900">
        <v>5.05653461538462</v>
      </c>
      <c r="EP900">
        <v>2.23063692307692</v>
      </c>
      <c r="EQ900">
        <v>33.0155923076923</v>
      </c>
      <c r="ER900">
        <v>19.1840692307692</v>
      </c>
      <c r="ES900">
        <v>1199.99538461538</v>
      </c>
      <c r="ET900">
        <v>0.967002230769231</v>
      </c>
      <c r="EU900">
        <v>0.0329979769230769</v>
      </c>
      <c r="EV900">
        <v>0</v>
      </c>
      <c r="EW900">
        <v>785.09</v>
      </c>
      <c r="EX900">
        <v>5.00059</v>
      </c>
      <c r="EY900">
        <v>10386.7846153846</v>
      </c>
      <c r="EZ900">
        <v>10358.6846153846</v>
      </c>
      <c r="FA900">
        <v>62.3653076923077</v>
      </c>
      <c r="FB900">
        <v>63.5286153846154</v>
      </c>
      <c r="FC900">
        <v>62.25</v>
      </c>
      <c r="FD900">
        <v>63.4515384615385</v>
      </c>
      <c r="FE900">
        <v>63.8701538461538</v>
      </c>
      <c r="FF900">
        <v>1155.56538461538</v>
      </c>
      <c r="FG900">
        <v>39.43</v>
      </c>
      <c r="FH900">
        <v>0</v>
      </c>
      <c r="FI900">
        <v>1761424513.3</v>
      </c>
      <c r="FJ900">
        <v>0</v>
      </c>
      <c r="FK900">
        <v>784.950269230769</v>
      </c>
      <c r="FL900">
        <v>-20.989230778058</v>
      </c>
      <c r="FM900">
        <v>-258.776068589038</v>
      </c>
      <c r="FN900">
        <v>10384.8076923077</v>
      </c>
      <c r="FO900">
        <v>15</v>
      </c>
      <c r="FP900">
        <v>0</v>
      </c>
      <c r="FQ900" t="s">
        <v>439</v>
      </c>
      <c r="FR900">
        <v>0</v>
      </c>
      <c r="FS900">
        <v>0</v>
      </c>
      <c r="FT900">
        <v>0</v>
      </c>
      <c r="FU900">
        <v>0</v>
      </c>
      <c r="FV900">
        <v>0</v>
      </c>
      <c r="FW900">
        <v>0</v>
      </c>
      <c r="FX900">
        <v>0</v>
      </c>
      <c r="FY900">
        <v>0</v>
      </c>
      <c r="FZ900">
        <v>0</v>
      </c>
      <c r="GA900">
        <v>0</v>
      </c>
      <c r="GB900">
        <v>0</v>
      </c>
      <c r="GC900">
        <v>15.762319047619</v>
      </c>
      <c r="GD900">
        <v>13.7839402597402</v>
      </c>
      <c r="GE900">
        <v>1.43620852399611</v>
      </c>
      <c r="GF900">
        <v>0</v>
      </c>
      <c r="GG900">
        <v>786.462705882353</v>
      </c>
      <c r="GH900">
        <v>-22.0339190175001</v>
      </c>
      <c r="GI900">
        <v>2.16780857806723</v>
      </c>
      <c r="GJ900">
        <v>-1</v>
      </c>
      <c r="GK900">
        <v>31.3170619047619</v>
      </c>
      <c r="GL900">
        <v>0.320158441558414</v>
      </c>
      <c r="GM900">
        <v>0.0325478911055618</v>
      </c>
      <c r="GN900">
        <v>0</v>
      </c>
      <c r="GO900">
        <v>0</v>
      </c>
      <c r="GP900">
        <v>2</v>
      </c>
      <c r="GQ900" t="s">
        <v>473</v>
      </c>
      <c r="GR900">
        <v>3.12669</v>
      </c>
      <c r="GS900">
        <v>2.71672</v>
      </c>
      <c r="GT900">
        <v>0.0332224</v>
      </c>
      <c r="GU900">
        <v>0.0294666</v>
      </c>
      <c r="GV900">
        <v>0.176325</v>
      </c>
      <c r="GW900">
        <v>0.0997548</v>
      </c>
      <c r="GX900">
        <v>34633.3</v>
      </c>
      <c r="GY900">
        <v>36747.6</v>
      </c>
      <c r="GZ900">
        <v>32548.1</v>
      </c>
      <c r="HA900">
        <v>34420.8</v>
      </c>
      <c r="HB900">
        <v>38524.7</v>
      </c>
      <c r="HC900">
        <v>44687.7</v>
      </c>
      <c r="HD900">
        <v>51167.6</v>
      </c>
      <c r="HE900">
        <v>55220.8</v>
      </c>
      <c r="HF900">
        <v>1.6801</v>
      </c>
      <c r="HG900">
        <v>1.52597</v>
      </c>
      <c r="HH900">
        <v>-0.16728</v>
      </c>
      <c r="HI900">
        <v>0</v>
      </c>
      <c r="HJ900">
        <v>50.6217</v>
      </c>
      <c r="HK900">
        <v>999.9</v>
      </c>
      <c r="HL900">
        <v>54.706</v>
      </c>
      <c r="HM900">
        <v>30.182</v>
      </c>
      <c r="HN900">
        <v>26.1172</v>
      </c>
      <c r="HO900">
        <v>60.0021</v>
      </c>
      <c r="HP900">
        <v>40.7091</v>
      </c>
      <c r="HQ900">
        <v>1</v>
      </c>
      <c r="HR900">
        <v>2.39833</v>
      </c>
      <c r="HS900">
        <v>-0.404583</v>
      </c>
      <c r="HT900">
        <v>20.1139</v>
      </c>
      <c r="HU900">
        <v>5.18629</v>
      </c>
      <c r="HV900">
        <v>12.0159</v>
      </c>
      <c r="HW900">
        <v>4.96885</v>
      </c>
      <c r="HX900">
        <v>3.2958</v>
      </c>
      <c r="HY900">
        <v>9999</v>
      </c>
      <c r="HZ900">
        <v>9999</v>
      </c>
      <c r="IA900">
        <v>999.9</v>
      </c>
      <c r="IB900">
        <v>9999</v>
      </c>
      <c r="IC900">
        <v>1.86324</v>
      </c>
      <c r="ID900">
        <v>1.86813</v>
      </c>
      <c r="IE900">
        <v>1.86783</v>
      </c>
      <c r="IF900">
        <v>1.86905</v>
      </c>
      <c r="IG900">
        <v>1.86981</v>
      </c>
      <c r="IH900">
        <v>1.86588</v>
      </c>
      <c r="II900">
        <v>1.86696</v>
      </c>
      <c r="IJ900">
        <v>1.8684</v>
      </c>
      <c r="IK900">
        <v>5</v>
      </c>
      <c r="IL900">
        <v>0</v>
      </c>
      <c r="IM900">
        <v>0</v>
      </c>
      <c r="IN900">
        <v>0</v>
      </c>
      <c r="IO900" t="s">
        <v>441</v>
      </c>
      <c r="IP900" t="s">
        <v>442</v>
      </c>
      <c r="IQ900" t="s">
        <v>443</v>
      </c>
      <c r="IR900" t="s">
        <v>443</v>
      </c>
      <c r="IS900" t="s">
        <v>443</v>
      </c>
      <c r="IT900" t="s">
        <v>443</v>
      </c>
      <c r="IU900">
        <v>0</v>
      </c>
      <c r="IV900">
        <v>100</v>
      </c>
      <c r="IW900">
        <v>100</v>
      </c>
      <c r="IX900">
        <v>1.098</v>
      </c>
      <c r="IY900">
        <v>-0.0441</v>
      </c>
      <c r="IZ900">
        <v>1.09748391826392</v>
      </c>
      <c r="JA900">
        <v>0</v>
      </c>
      <c r="JB900">
        <v>0</v>
      </c>
      <c r="JC900">
        <v>0</v>
      </c>
      <c r="JD900">
        <v>-0.0441141096964596</v>
      </c>
      <c r="JE900">
        <v>0</v>
      </c>
      <c r="JF900">
        <v>0</v>
      </c>
      <c r="JG900">
        <v>0</v>
      </c>
      <c r="JH900">
        <v>5</v>
      </c>
      <c r="JI900">
        <v>2273</v>
      </c>
      <c r="JJ900">
        <v>1</v>
      </c>
      <c r="JK900">
        <v>24</v>
      </c>
      <c r="JL900">
        <v>29357075.9</v>
      </c>
      <c r="JM900">
        <v>29357075.9</v>
      </c>
      <c r="JN900">
        <v>0.386963</v>
      </c>
      <c r="JO900">
        <v>2.65259</v>
      </c>
      <c r="JP900">
        <v>1.54785</v>
      </c>
      <c r="JQ900">
        <v>2.31445</v>
      </c>
      <c r="JR900">
        <v>1.64673</v>
      </c>
      <c r="JS900">
        <v>2.36694</v>
      </c>
      <c r="JT900">
        <v>34.0092</v>
      </c>
      <c r="JU900">
        <v>24.1926</v>
      </c>
      <c r="JV900">
        <v>18</v>
      </c>
      <c r="JW900">
        <v>493.274</v>
      </c>
      <c r="JX900">
        <v>382.312</v>
      </c>
      <c r="JY900">
        <v>53.023</v>
      </c>
      <c r="JZ900">
        <v>54.3257</v>
      </c>
      <c r="KA900">
        <v>30.0011</v>
      </c>
      <c r="KB900">
        <v>53.5488</v>
      </c>
      <c r="KC900">
        <v>53.3497</v>
      </c>
      <c r="KD900">
        <v>7.72524</v>
      </c>
      <c r="KE900">
        <v>0</v>
      </c>
      <c r="KF900">
        <v>100</v>
      </c>
      <c r="KG900">
        <v>53.0293</v>
      </c>
      <c r="KH900">
        <v>101.393</v>
      </c>
      <c r="KI900">
        <v>26.2864</v>
      </c>
      <c r="KJ900">
        <v>92.7331</v>
      </c>
      <c r="KK900">
        <v>89.3397</v>
      </c>
    </row>
    <row r="901" spans="1:297">
      <c r="A901">
        <v>885</v>
      </c>
      <c r="B901">
        <v>1761424558</v>
      </c>
      <c r="C901">
        <v>16377</v>
      </c>
      <c r="D901" t="s">
        <v>2221</v>
      </c>
      <c r="E901" t="s">
        <v>2222</v>
      </c>
      <c r="F901">
        <v>5</v>
      </c>
      <c r="G901" t="s">
        <v>2182</v>
      </c>
      <c r="H901" t="s">
        <v>436</v>
      </c>
      <c r="I901">
        <v>1761424549.84615</v>
      </c>
      <c r="J901">
        <f>(K901)/1000</f>
        <v>0</v>
      </c>
      <c r="K901">
        <f>IF(DP901, AN901, AH901)</f>
        <v>0</v>
      </c>
      <c r="L901">
        <f>IF(DP901, AI901, AG901)</f>
        <v>0</v>
      </c>
      <c r="M901">
        <f>DR901 - IF(AU901&gt;1, L901*DL901*100.0/(AW901), 0)</f>
        <v>0</v>
      </c>
      <c r="N901">
        <f>((T901-J901/2)*M901-L901)/(T901+J901/2)</f>
        <v>0</v>
      </c>
      <c r="O901">
        <f>N901*(DY901+DZ901)/1000.0</f>
        <v>0</v>
      </c>
      <c r="P901">
        <f>(DR901 - IF(AU901&gt;1, L901*DL901*100.0/(AW901), 0))*(DY901+DZ901)/1000.0</f>
        <v>0</v>
      </c>
      <c r="Q901">
        <f>2.0/((1/S901-1/R901)+SIGN(S901)*SQRT((1/S901-1/R901)*(1/S901-1/R901) + 4*DM901/((DM901+1)*(DM901+1))*(2*1/S901*1/R901-1/R901*1/R901)))</f>
        <v>0</v>
      </c>
      <c r="R901">
        <f>IF(LEFT(DN901,1)&lt;&gt;"0",IF(LEFT(DN901,1)="1",3.0,DO901),$D$5+$E$5*(EF901*DY901/($K$5*1000))+$F$5*(EF901*DY901/($K$5*1000))*MAX(MIN(DL901,$J$5),$I$5)*MAX(MIN(DL901,$J$5),$I$5)+$G$5*MAX(MIN(DL901,$J$5),$I$5)*(EF901*DY901/($K$5*1000))+$H$5*(EF901*DY901/($K$5*1000))*(EF901*DY901/($K$5*1000)))</f>
        <v>0</v>
      </c>
      <c r="S901">
        <f>J901*(1000-(1000*0.61365*exp(17.502*W901/(240.97+W901))/(DY901+DZ901)+DT901)/2)/(1000*0.61365*exp(17.502*W901/(240.97+W901))/(DY901+DZ901)-DT901)</f>
        <v>0</v>
      </c>
      <c r="T901">
        <f>1/((DM901+1)/(Q901/1.6)+1/(R901/1.37)) + DM901/((DM901+1)/(Q901/1.6) + DM901/(R901/1.37))</f>
        <v>0</v>
      </c>
      <c r="U901">
        <f>(DH901*DK901)</f>
        <v>0</v>
      </c>
      <c r="V901">
        <f>(EA901+(U901+2*0.95*5.67E-8*(((EA901+$B$7)+273)^4-(EA901+273)^4)-44100*J901)/(1.84*29.3*R901+8*0.95*5.67E-8*(EA901+273)^3))</f>
        <v>0</v>
      </c>
      <c r="W901">
        <f>($C$7*EB901+$D$7*EC901+$E$7*V901)</f>
        <v>0</v>
      </c>
      <c r="X901">
        <f>0.61365*exp(17.502*W901/(240.97+W901))</f>
        <v>0</v>
      </c>
      <c r="Y901">
        <f>(Z901/AA901*100)</f>
        <v>0</v>
      </c>
      <c r="Z901">
        <f>DT901*(DY901+DZ901)/1000</f>
        <v>0</v>
      </c>
      <c r="AA901">
        <f>0.61365*exp(17.502*EA901/(240.97+EA901))</f>
        <v>0</v>
      </c>
      <c r="AB901">
        <f>(X901-DT901*(DY901+DZ901)/1000)</f>
        <v>0</v>
      </c>
      <c r="AC901">
        <f>(-J901*44100)</f>
        <v>0</v>
      </c>
      <c r="AD901">
        <f>2*29.3*R901*0.92*(EA901-W901)</f>
        <v>0</v>
      </c>
      <c r="AE901">
        <f>2*0.95*5.67E-8*(((EA901+$B$7)+273)^4-(W901+273)^4)</f>
        <v>0</v>
      </c>
      <c r="AF901">
        <f>U901+AE901+AC901+AD901</f>
        <v>0</v>
      </c>
      <c r="AG901">
        <f>DX901*AU901*(DS901-DR901*(1000-AU901*DU901)/(1000-AU901*DT901))/(100*DL901)</f>
        <v>0</v>
      </c>
      <c r="AH901">
        <f>1000*DX901*AU901*(DT901-DU901)/(100*DL901*(1000-AU901*DT901))</f>
        <v>0</v>
      </c>
      <c r="AI901">
        <f>(AJ901 - AK901 - DY901*1E3/(8.314*(EA901+273.15)) * AM901/DX901 * AL901) * DX901/(100*DL901) * (1000 - DU901)/1000</f>
        <v>0</v>
      </c>
      <c r="AJ901">
        <v>123.149892399663</v>
      </c>
      <c r="AK901">
        <v>139.241133333333</v>
      </c>
      <c r="AL901">
        <v>-3.40928920583606</v>
      </c>
      <c r="AM901">
        <v>65.2934851003641</v>
      </c>
      <c r="AN901">
        <f>(AP901 - AO901 + DY901*1E3/(8.314*(EA901+273.15)) * AR901/DX901 * AQ901) * DX901/(100*DL901) * 1000/(1000 - AP901)</f>
        <v>0</v>
      </c>
      <c r="AO901">
        <v>24.7288835910737</v>
      </c>
      <c r="AP901">
        <v>56.1392303030303</v>
      </c>
      <c r="AQ901">
        <v>0.00772126229767967</v>
      </c>
      <c r="AR901">
        <v>110.481421267312</v>
      </c>
      <c r="AS901">
        <v>1</v>
      </c>
      <c r="AT901">
        <v>0</v>
      </c>
      <c r="AU901">
        <f>IF(AS901*$H$13&gt;=AW901,1.0,(AW901/(AW901-AS901*$H$13)))</f>
        <v>0</v>
      </c>
      <c r="AV901">
        <f>(AU901-1)*100</f>
        <v>0</v>
      </c>
      <c r="AW901">
        <f>MAX(0,($B$13+$C$13*EF901)/(1+$D$13*EF901)*DY901/(EA901+273)*$E$13)</f>
        <v>0</v>
      </c>
      <c r="AX901" t="s">
        <v>437</v>
      </c>
      <c r="AY901" t="s">
        <v>437</v>
      </c>
      <c r="AZ901">
        <v>0</v>
      </c>
      <c r="BA901">
        <v>0</v>
      </c>
      <c r="BB901">
        <f>1-AZ901/BA901</f>
        <v>0</v>
      </c>
      <c r="BC901">
        <v>0</v>
      </c>
      <c r="BD901" t="s">
        <v>437</v>
      </c>
      <c r="BE901" t="s">
        <v>437</v>
      </c>
      <c r="BF901">
        <v>0</v>
      </c>
      <c r="BG901">
        <v>0</v>
      </c>
      <c r="BH901">
        <f>1-BF901/BG901</f>
        <v>0</v>
      </c>
      <c r="BI901">
        <v>0.5</v>
      </c>
      <c r="BJ901">
        <f>DI901</f>
        <v>0</v>
      </c>
      <c r="BK901">
        <f>L901</f>
        <v>0</v>
      </c>
      <c r="BL901">
        <f>BH901*BI901*BJ901</f>
        <v>0</v>
      </c>
      <c r="BM901">
        <f>(BK901-BC901)/BJ901</f>
        <v>0</v>
      </c>
      <c r="BN901">
        <f>(BA901-BG901)/BG901</f>
        <v>0</v>
      </c>
      <c r="BO901">
        <f>AZ901/(BB901+AZ901/BG901)</f>
        <v>0</v>
      </c>
      <c r="BP901" t="s">
        <v>437</v>
      </c>
      <c r="BQ901">
        <v>0</v>
      </c>
      <c r="BR901">
        <f>IF(BQ901&lt;&gt;0, BQ901, BO901)</f>
        <v>0</v>
      </c>
      <c r="BS901">
        <f>1-BR901/BG901</f>
        <v>0</v>
      </c>
      <c r="BT901">
        <f>(BG901-BF901)/(BG901-BR901)</f>
        <v>0</v>
      </c>
      <c r="BU901">
        <f>(BA901-BG901)/(BA901-BR901)</f>
        <v>0</v>
      </c>
      <c r="BV901">
        <f>(BG901-BF901)/(BG901-AZ901)</f>
        <v>0</v>
      </c>
      <c r="BW901">
        <f>(BA901-BG901)/(BA901-AZ901)</f>
        <v>0</v>
      </c>
      <c r="BX901">
        <f>(BT901*BR901/BF901)</f>
        <v>0</v>
      </c>
      <c r="BY901">
        <f>(1-BX901)</f>
        <v>0</v>
      </c>
      <c r="DH901">
        <f>$B$11*EG901+$C$11*EH901+$F$11*ES901*(1-EV901)</f>
        <v>0</v>
      </c>
      <c r="DI901">
        <f>DH901*DJ901</f>
        <v>0</v>
      </c>
      <c r="DJ901">
        <f>($B$11*$D$9+$C$11*$D$9+$F$11*((FF901+EX901)/MAX(FF901+EX901+FG901, 0.1)*$I$9+FG901/MAX(FF901+EX901+FG901, 0.1)*$J$9))/($B$11+$C$11+$F$11)</f>
        <v>0</v>
      </c>
      <c r="DK901">
        <f>($B$11*$K$9+$C$11*$K$9+$F$11*((FF901+EX901)/MAX(FF901+EX901+FG901, 0.1)*$P$9+FG901/MAX(FF901+EX901+FG901, 0.1)*$Q$9))/($B$11+$C$11+$F$11)</f>
        <v>0</v>
      </c>
      <c r="DL901">
        <v>6</v>
      </c>
      <c r="DM901">
        <v>0.5</v>
      </c>
      <c r="DN901" t="s">
        <v>438</v>
      </c>
      <c r="DO901">
        <v>2</v>
      </c>
      <c r="DP901" t="b">
        <v>1</v>
      </c>
      <c r="DQ901">
        <v>1761424549.84615</v>
      </c>
      <c r="DR901">
        <v>154.264153846154</v>
      </c>
      <c r="DS901">
        <v>136.443846153846</v>
      </c>
      <c r="DT901">
        <v>56.0972153846154</v>
      </c>
      <c r="DU901">
        <v>24.7323230769231</v>
      </c>
      <c r="DV901">
        <v>153.166769230769</v>
      </c>
      <c r="DW901">
        <v>56.1413230769231</v>
      </c>
      <c r="DX901">
        <v>499.995307692308</v>
      </c>
      <c r="DY901">
        <v>90.1775846153846</v>
      </c>
      <c r="DZ901">
        <v>0.0386747153846154</v>
      </c>
      <c r="EA901">
        <v>52.8661153846154</v>
      </c>
      <c r="EB901">
        <v>47.9732615384615</v>
      </c>
      <c r="EC901">
        <v>999.9</v>
      </c>
      <c r="ED901">
        <v>0</v>
      </c>
      <c r="EE901">
        <v>0</v>
      </c>
      <c r="EF901">
        <v>10002.2461538462</v>
      </c>
      <c r="EG901">
        <v>0</v>
      </c>
      <c r="EH901">
        <v>1182.01615384615</v>
      </c>
      <c r="EI901">
        <v>17.8203076923077</v>
      </c>
      <c r="EJ901">
        <v>163.431692307692</v>
      </c>
      <c r="EK901">
        <v>139.903923076923</v>
      </c>
      <c r="EL901">
        <v>31.3649076923077</v>
      </c>
      <c r="EM901">
        <v>136.443846153846</v>
      </c>
      <c r="EN901">
        <v>24.7323230769231</v>
      </c>
      <c r="EO901">
        <v>5.05871153846154</v>
      </c>
      <c r="EP901">
        <v>2.2303</v>
      </c>
      <c r="EQ901">
        <v>33.0232461538462</v>
      </c>
      <c r="ER901">
        <v>19.1816384615385</v>
      </c>
      <c r="ES901">
        <v>1200.00923076923</v>
      </c>
      <c r="ET901">
        <v>0.967002846153846</v>
      </c>
      <c r="EU901">
        <v>0.0329973384615385</v>
      </c>
      <c r="EV901">
        <v>0</v>
      </c>
      <c r="EW901">
        <v>783.379</v>
      </c>
      <c r="EX901">
        <v>5.00059</v>
      </c>
      <c r="EY901">
        <v>10365.8769230769</v>
      </c>
      <c r="EZ901">
        <v>10358.8153846154</v>
      </c>
      <c r="FA901">
        <v>62.375</v>
      </c>
      <c r="FB901">
        <v>63.5476923076923</v>
      </c>
      <c r="FC901">
        <v>62.2690769230769</v>
      </c>
      <c r="FD901">
        <v>63.4709230769231</v>
      </c>
      <c r="FE901">
        <v>63.875</v>
      </c>
      <c r="FF901">
        <v>1155.57923076923</v>
      </c>
      <c r="FG901">
        <v>39.43</v>
      </c>
      <c r="FH901">
        <v>0</v>
      </c>
      <c r="FI901">
        <v>1761424518.7</v>
      </c>
      <c r="FJ901">
        <v>0</v>
      </c>
      <c r="FK901">
        <v>783.00436</v>
      </c>
      <c r="FL901">
        <v>-19.2595384579141</v>
      </c>
      <c r="FM901">
        <v>-239.946153860809</v>
      </c>
      <c r="FN901">
        <v>10361.04</v>
      </c>
      <c r="FO901">
        <v>15</v>
      </c>
      <c r="FP901">
        <v>0</v>
      </c>
      <c r="FQ901" t="s">
        <v>439</v>
      </c>
      <c r="FR901">
        <v>0</v>
      </c>
      <c r="FS901">
        <v>0</v>
      </c>
      <c r="FT901">
        <v>0</v>
      </c>
      <c r="FU901">
        <v>0</v>
      </c>
      <c r="FV901">
        <v>0</v>
      </c>
      <c r="FW901">
        <v>0</v>
      </c>
      <c r="FX901">
        <v>0</v>
      </c>
      <c r="FY901">
        <v>0</v>
      </c>
      <c r="FZ901">
        <v>0</v>
      </c>
      <c r="GA901">
        <v>0</v>
      </c>
      <c r="GB901">
        <v>0</v>
      </c>
      <c r="GC901">
        <v>17.057155</v>
      </c>
      <c r="GD901">
        <v>13.2560616541353</v>
      </c>
      <c r="GE901">
        <v>1.31164615139717</v>
      </c>
      <c r="GF901">
        <v>0</v>
      </c>
      <c r="GG901">
        <v>784.546882352941</v>
      </c>
      <c r="GH901">
        <v>-20.7931550604029</v>
      </c>
      <c r="GI901">
        <v>2.04821946728351</v>
      </c>
      <c r="GJ901">
        <v>-1</v>
      </c>
      <c r="GK901">
        <v>31.34668</v>
      </c>
      <c r="GL901">
        <v>0.329882706766932</v>
      </c>
      <c r="GM901">
        <v>0.0319351154687125</v>
      </c>
      <c r="GN901">
        <v>0</v>
      </c>
      <c r="GO901">
        <v>0</v>
      </c>
      <c r="GP901">
        <v>2</v>
      </c>
      <c r="GQ901" t="s">
        <v>473</v>
      </c>
      <c r="GR901">
        <v>3.12672</v>
      </c>
      <c r="GS901">
        <v>2.71633</v>
      </c>
      <c r="GT901">
        <v>0.0297094</v>
      </c>
      <c r="GU901">
        <v>0.0258357</v>
      </c>
      <c r="GV901">
        <v>0.1764</v>
      </c>
      <c r="GW901">
        <v>0.0997507</v>
      </c>
      <c r="GX901">
        <v>34757.9</v>
      </c>
      <c r="GY901">
        <v>36883.3</v>
      </c>
      <c r="GZ901">
        <v>32547.5</v>
      </c>
      <c r="HA901">
        <v>34419.8</v>
      </c>
      <c r="HB901">
        <v>38520.4</v>
      </c>
      <c r="HC901">
        <v>44686.4</v>
      </c>
      <c r="HD901">
        <v>51166.4</v>
      </c>
      <c r="HE901">
        <v>55219.5</v>
      </c>
      <c r="HF901">
        <v>1.68018</v>
      </c>
      <c r="HG901">
        <v>1.52608</v>
      </c>
      <c r="HH901">
        <v>-0.168286</v>
      </c>
      <c r="HI901">
        <v>0</v>
      </c>
      <c r="HJ901">
        <v>50.6263</v>
      </c>
      <c r="HK901">
        <v>999.9</v>
      </c>
      <c r="HL901">
        <v>54.706</v>
      </c>
      <c r="HM901">
        <v>30.172</v>
      </c>
      <c r="HN901">
        <v>26.1047</v>
      </c>
      <c r="HO901">
        <v>60.1621</v>
      </c>
      <c r="HP901">
        <v>40.6891</v>
      </c>
      <c r="HQ901">
        <v>1</v>
      </c>
      <c r="HR901">
        <v>2.39936</v>
      </c>
      <c r="HS901">
        <v>-0.388622</v>
      </c>
      <c r="HT901">
        <v>20.1139</v>
      </c>
      <c r="HU901">
        <v>5.18524</v>
      </c>
      <c r="HV901">
        <v>12.0159</v>
      </c>
      <c r="HW901">
        <v>4.9687</v>
      </c>
      <c r="HX901">
        <v>3.29568</v>
      </c>
      <c r="HY901">
        <v>9999</v>
      </c>
      <c r="HZ901">
        <v>9999</v>
      </c>
      <c r="IA901">
        <v>999.9</v>
      </c>
      <c r="IB901">
        <v>9999</v>
      </c>
      <c r="IC901">
        <v>1.86325</v>
      </c>
      <c r="ID901">
        <v>1.86812</v>
      </c>
      <c r="IE901">
        <v>1.86784</v>
      </c>
      <c r="IF901">
        <v>1.86905</v>
      </c>
      <c r="IG901">
        <v>1.86981</v>
      </c>
      <c r="IH901">
        <v>1.86588</v>
      </c>
      <c r="II901">
        <v>1.86697</v>
      </c>
      <c r="IJ901">
        <v>1.86841</v>
      </c>
      <c r="IK901">
        <v>5</v>
      </c>
      <c r="IL901">
        <v>0</v>
      </c>
      <c r="IM901">
        <v>0</v>
      </c>
      <c r="IN901">
        <v>0</v>
      </c>
      <c r="IO901" t="s">
        <v>441</v>
      </c>
      <c r="IP901" t="s">
        <v>442</v>
      </c>
      <c r="IQ901" t="s">
        <v>443</v>
      </c>
      <c r="IR901" t="s">
        <v>443</v>
      </c>
      <c r="IS901" t="s">
        <v>443</v>
      </c>
      <c r="IT901" t="s">
        <v>443</v>
      </c>
      <c r="IU901">
        <v>0</v>
      </c>
      <c r="IV901">
        <v>100</v>
      </c>
      <c r="IW901">
        <v>100</v>
      </c>
      <c r="IX901">
        <v>1.097</v>
      </c>
      <c r="IY901">
        <v>-0.0441</v>
      </c>
      <c r="IZ901">
        <v>1.09748391826392</v>
      </c>
      <c r="JA901">
        <v>0</v>
      </c>
      <c r="JB901">
        <v>0</v>
      </c>
      <c r="JC901">
        <v>0</v>
      </c>
      <c r="JD901">
        <v>-0.0441141096964596</v>
      </c>
      <c r="JE901">
        <v>0</v>
      </c>
      <c r="JF901">
        <v>0</v>
      </c>
      <c r="JG901">
        <v>0</v>
      </c>
      <c r="JH901">
        <v>5</v>
      </c>
      <c r="JI901">
        <v>2273</v>
      </c>
      <c r="JJ901">
        <v>1</v>
      </c>
      <c r="JK901">
        <v>24</v>
      </c>
      <c r="JL901">
        <v>29357076</v>
      </c>
      <c r="JM901">
        <v>29357076</v>
      </c>
      <c r="JN901">
        <v>0.354004</v>
      </c>
      <c r="JO901">
        <v>2.66235</v>
      </c>
      <c r="JP901">
        <v>1.54785</v>
      </c>
      <c r="JQ901">
        <v>2.31445</v>
      </c>
      <c r="JR901">
        <v>1.64673</v>
      </c>
      <c r="JS901">
        <v>2.36694</v>
      </c>
      <c r="JT901">
        <v>34.0318</v>
      </c>
      <c r="JU901">
        <v>24.1926</v>
      </c>
      <c r="JV901">
        <v>18</v>
      </c>
      <c r="JW901">
        <v>493.394</v>
      </c>
      <c r="JX901">
        <v>382.417</v>
      </c>
      <c r="JY901">
        <v>53.0415</v>
      </c>
      <c r="JZ901">
        <v>54.3346</v>
      </c>
      <c r="KA901">
        <v>30.0011</v>
      </c>
      <c r="KB901">
        <v>53.5598</v>
      </c>
      <c r="KC901">
        <v>53.3598</v>
      </c>
      <c r="KD901">
        <v>7.06098</v>
      </c>
      <c r="KE901">
        <v>0</v>
      </c>
      <c r="KF901">
        <v>100</v>
      </c>
      <c r="KG901">
        <v>53.0424</v>
      </c>
      <c r="KH901">
        <v>80.9923</v>
      </c>
      <c r="KI901">
        <v>26.2864</v>
      </c>
      <c r="KJ901">
        <v>92.7311</v>
      </c>
      <c r="KK901">
        <v>89.3373</v>
      </c>
    </row>
    <row r="902" spans="1:297">
      <c r="A902">
        <v>886</v>
      </c>
      <c r="B902">
        <v>1761424563</v>
      </c>
      <c r="C902">
        <v>16382</v>
      </c>
      <c r="D902" t="s">
        <v>2223</v>
      </c>
      <c r="E902" t="s">
        <v>2224</v>
      </c>
      <c r="F902">
        <v>5</v>
      </c>
      <c r="G902" t="s">
        <v>2182</v>
      </c>
      <c r="H902" t="s">
        <v>436</v>
      </c>
      <c r="I902">
        <v>1761424554.84615</v>
      </c>
      <c r="J902">
        <f>(K902)/1000</f>
        <v>0</v>
      </c>
      <c r="K902">
        <f>IF(DP902, AN902, AH902)</f>
        <v>0</v>
      </c>
      <c r="L902">
        <f>IF(DP902, AI902, AG902)</f>
        <v>0</v>
      </c>
      <c r="M902">
        <f>DR902 - IF(AU902&gt;1, L902*DL902*100.0/(AW902), 0)</f>
        <v>0</v>
      </c>
      <c r="N902">
        <f>((T902-J902/2)*M902-L902)/(T902+J902/2)</f>
        <v>0</v>
      </c>
      <c r="O902">
        <f>N902*(DY902+DZ902)/1000.0</f>
        <v>0</v>
      </c>
      <c r="P902">
        <f>(DR902 - IF(AU902&gt;1, L902*DL902*100.0/(AW902), 0))*(DY902+DZ902)/1000.0</f>
        <v>0</v>
      </c>
      <c r="Q902">
        <f>2.0/((1/S902-1/R902)+SIGN(S902)*SQRT((1/S902-1/R902)*(1/S902-1/R902) + 4*DM902/((DM902+1)*(DM902+1))*(2*1/S902*1/R902-1/R902*1/R902)))</f>
        <v>0</v>
      </c>
      <c r="R902">
        <f>IF(LEFT(DN902,1)&lt;&gt;"0",IF(LEFT(DN902,1)="1",3.0,DO902),$D$5+$E$5*(EF902*DY902/($K$5*1000))+$F$5*(EF902*DY902/($K$5*1000))*MAX(MIN(DL902,$J$5),$I$5)*MAX(MIN(DL902,$J$5),$I$5)+$G$5*MAX(MIN(DL902,$J$5),$I$5)*(EF902*DY902/($K$5*1000))+$H$5*(EF902*DY902/($K$5*1000))*(EF902*DY902/($K$5*1000)))</f>
        <v>0</v>
      </c>
      <c r="S902">
        <f>J902*(1000-(1000*0.61365*exp(17.502*W902/(240.97+W902))/(DY902+DZ902)+DT902)/2)/(1000*0.61365*exp(17.502*W902/(240.97+W902))/(DY902+DZ902)-DT902)</f>
        <v>0</v>
      </c>
      <c r="T902">
        <f>1/((DM902+1)/(Q902/1.6)+1/(R902/1.37)) + DM902/((DM902+1)/(Q902/1.6) + DM902/(R902/1.37))</f>
        <v>0</v>
      </c>
      <c r="U902">
        <f>(DH902*DK902)</f>
        <v>0</v>
      </c>
      <c r="V902">
        <f>(EA902+(U902+2*0.95*5.67E-8*(((EA902+$B$7)+273)^4-(EA902+273)^4)-44100*J902)/(1.84*29.3*R902+8*0.95*5.67E-8*(EA902+273)^3))</f>
        <v>0</v>
      </c>
      <c r="W902">
        <f>($C$7*EB902+$D$7*EC902+$E$7*V902)</f>
        <v>0</v>
      </c>
      <c r="X902">
        <f>0.61365*exp(17.502*W902/(240.97+W902))</f>
        <v>0</v>
      </c>
      <c r="Y902">
        <f>(Z902/AA902*100)</f>
        <v>0</v>
      </c>
      <c r="Z902">
        <f>DT902*(DY902+DZ902)/1000</f>
        <v>0</v>
      </c>
      <c r="AA902">
        <f>0.61365*exp(17.502*EA902/(240.97+EA902))</f>
        <v>0</v>
      </c>
      <c r="AB902">
        <f>(X902-DT902*(DY902+DZ902)/1000)</f>
        <v>0</v>
      </c>
      <c r="AC902">
        <f>(-J902*44100)</f>
        <v>0</v>
      </c>
      <c r="AD902">
        <f>2*29.3*R902*0.92*(EA902-W902)</f>
        <v>0</v>
      </c>
      <c r="AE902">
        <f>2*0.95*5.67E-8*(((EA902+$B$7)+273)^4-(W902+273)^4)</f>
        <v>0</v>
      </c>
      <c r="AF902">
        <f>U902+AE902+AC902+AD902</f>
        <v>0</v>
      </c>
      <c r="AG902">
        <f>DX902*AU902*(DS902-DR902*(1000-AU902*DU902)/(1000-AU902*DT902))/(100*DL902)</f>
        <v>0</v>
      </c>
      <c r="AH902">
        <f>1000*DX902*AU902*(DT902-DU902)/(100*DL902*(1000-AU902*DT902))</f>
        <v>0</v>
      </c>
      <c r="AI902">
        <f>(AJ902 - AK902 - DY902*1E3/(8.314*(EA902+273.15)) * AM902/DX902 * AL902) * DX902/(100*DL902) * (1000 - DU902)/1000</f>
        <v>0</v>
      </c>
      <c r="AJ902">
        <v>106.68693969372</v>
      </c>
      <c r="AK902">
        <v>122.822563636364</v>
      </c>
      <c r="AL902">
        <v>-3.27221700190237</v>
      </c>
      <c r="AM902">
        <v>65.2934851003641</v>
      </c>
      <c r="AN902">
        <f>(AP902 - AO902 + DY902*1E3/(8.314*(EA902+273.15)) * AR902/DX902 * AQ902) * DX902/(100*DL902) * 1000/(1000 - AP902)</f>
        <v>0</v>
      </c>
      <c r="AO902">
        <v>24.725497825775</v>
      </c>
      <c r="AP902">
        <v>56.1731345454545</v>
      </c>
      <c r="AQ902">
        <v>0.00502079875023142</v>
      </c>
      <c r="AR902">
        <v>110.481421267312</v>
      </c>
      <c r="AS902">
        <v>1</v>
      </c>
      <c r="AT902">
        <v>0</v>
      </c>
      <c r="AU902">
        <f>IF(AS902*$H$13&gt;=AW902,1.0,(AW902/(AW902-AS902*$H$13)))</f>
        <v>0</v>
      </c>
      <c r="AV902">
        <f>(AU902-1)*100</f>
        <v>0</v>
      </c>
      <c r="AW902">
        <f>MAX(0,($B$13+$C$13*EF902)/(1+$D$13*EF902)*DY902/(EA902+273)*$E$13)</f>
        <v>0</v>
      </c>
      <c r="AX902" t="s">
        <v>437</v>
      </c>
      <c r="AY902" t="s">
        <v>437</v>
      </c>
      <c r="AZ902">
        <v>0</v>
      </c>
      <c r="BA902">
        <v>0</v>
      </c>
      <c r="BB902">
        <f>1-AZ902/BA902</f>
        <v>0</v>
      </c>
      <c r="BC902">
        <v>0</v>
      </c>
      <c r="BD902" t="s">
        <v>437</v>
      </c>
      <c r="BE902" t="s">
        <v>437</v>
      </c>
      <c r="BF902">
        <v>0</v>
      </c>
      <c r="BG902">
        <v>0</v>
      </c>
      <c r="BH902">
        <f>1-BF902/BG902</f>
        <v>0</v>
      </c>
      <c r="BI902">
        <v>0.5</v>
      </c>
      <c r="BJ902">
        <f>DI902</f>
        <v>0</v>
      </c>
      <c r="BK902">
        <f>L902</f>
        <v>0</v>
      </c>
      <c r="BL902">
        <f>BH902*BI902*BJ902</f>
        <v>0</v>
      </c>
      <c r="BM902">
        <f>(BK902-BC902)/BJ902</f>
        <v>0</v>
      </c>
      <c r="BN902">
        <f>(BA902-BG902)/BG902</f>
        <v>0</v>
      </c>
      <c r="BO902">
        <f>AZ902/(BB902+AZ902/BG902)</f>
        <v>0</v>
      </c>
      <c r="BP902" t="s">
        <v>437</v>
      </c>
      <c r="BQ902">
        <v>0</v>
      </c>
      <c r="BR902">
        <f>IF(BQ902&lt;&gt;0, BQ902, BO902)</f>
        <v>0</v>
      </c>
      <c r="BS902">
        <f>1-BR902/BG902</f>
        <v>0</v>
      </c>
      <c r="BT902">
        <f>(BG902-BF902)/(BG902-BR902)</f>
        <v>0</v>
      </c>
      <c r="BU902">
        <f>(BA902-BG902)/(BA902-BR902)</f>
        <v>0</v>
      </c>
      <c r="BV902">
        <f>(BG902-BF902)/(BG902-AZ902)</f>
        <v>0</v>
      </c>
      <c r="BW902">
        <f>(BA902-BG902)/(BA902-AZ902)</f>
        <v>0</v>
      </c>
      <c r="BX902">
        <f>(BT902*BR902/BF902)</f>
        <v>0</v>
      </c>
      <c r="BY902">
        <f>(1-BX902)</f>
        <v>0</v>
      </c>
      <c r="DH902">
        <f>$B$11*EG902+$C$11*EH902+$F$11*ES902*(1-EV902)</f>
        <v>0</v>
      </c>
      <c r="DI902">
        <f>DH902*DJ902</f>
        <v>0</v>
      </c>
      <c r="DJ902">
        <f>($B$11*$D$9+$C$11*$D$9+$F$11*((FF902+EX902)/MAX(FF902+EX902+FG902, 0.1)*$I$9+FG902/MAX(FF902+EX902+FG902, 0.1)*$J$9))/($B$11+$C$11+$F$11)</f>
        <v>0</v>
      </c>
      <c r="DK902">
        <f>($B$11*$K$9+$C$11*$K$9+$F$11*((FF902+EX902)/MAX(FF902+EX902+FG902, 0.1)*$P$9+FG902/MAX(FF902+EX902+FG902, 0.1)*$Q$9))/($B$11+$C$11+$F$11)</f>
        <v>0</v>
      </c>
      <c r="DL902">
        <v>6</v>
      </c>
      <c r="DM902">
        <v>0.5</v>
      </c>
      <c r="DN902" t="s">
        <v>438</v>
      </c>
      <c r="DO902">
        <v>2</v>
      </c>
      <c r="DP902" t="b">
        <v>1</v>
      </c>
      <c r="DQ902">
        <v>1761424554.84615</v>
      </c>
      <c r="DR902">
        <v>138.407230769231</v>
      </c>
      <c r="DS902">
        <v>119.844123076923</v>
      </c>
      <c r="DT902">
        <v>56.1277230769231</v>
      </c>
      <c r="DU902">
        <v>24.7293153846154</v>
      </c>
      <c r="DV902">
        <v>137.31</v>
      </c>
      <c r="DW902">
        <v>56.1718307692308</v>
      </c>
      <c r="DX902">
        <v>499.987538461538</v>
      </c>
      <c r="DY902">
        <v>90.1766846153846</v>
      </c>
      <c r="DZ902">
        <v>0.0385915230769231</v>
      </c>
      <c r="EA902">
        <v>52.8716307692308</v>
      </c>
      <c r="EB902">
        <v>47.9763461538462</v>
      </c>
      <c r="EC902">
        <v>999.9</v>
      </c>
      <c r="ED902">
        <v>0</v>
      </c>
      <c r="EE902">
        <v>0</v>
      </c>
      <c r="EF902">
        <v>10004.85</v>
      </c>
      <c r="EG902">
        <v>0</v>
      </c>
      <c r="EH902">
        <v>1181.97846153846</v>
      </c>
      <c r="EI902">
        <v>18.5631923076923</v>
      </c>
      <c r="EJ902">
        <v>146.637230769231</v>
      </c>
      <c r="EK902">
        <v>122.882746153846</v>
      </c>
      <c r="EL902">
        <v>31.3984230769231</v>
      </c>
      <c r="EM902">
        <v>119.844123076923</v>
      </c>
      <c r="EN902">
        <v>24.7293153846154</v>
      </c>
      <c r="EO902">
        <v>5.06141230769231</v>
      </c>
      <c r="EP902">
        <v>2.23000692307692</v>
      </c>
      <c r="EQ902">
        <v>33.0327461538461</v>
      </c>
      <c r="ER902">
        <v>19.1795307692308</v>
      </c>
      <c r="ES902">
        <v>1200.00076923077</v>
      </c>
      <c r="ET902">
        <v>0.967002846153846</v>
      </c>
      <c r="EU902">
        <v>0.0329973384615385</v>
      </c>
      <c r="EV902">
        <v>0</v>
      </c>
      <c r="EW902">
        <v>781.726615384616</v>
      </c>
      <c r="EX902">
        <v>5.00059</v>
      </c>
      <c r="EY902">
        <v>10345.9384615385</v>
      </c>
      <c r="EZ902">
        <v>10358.7384615385</v>
      </c>
      <c r="FA902">
        <v>62.375</v>
      </c>
      <c r="FB902">
        <v>63.5572307692308</v>
      </c>
      <c r="FC902">
        <v>62.2881538461538</v>
      </c>
      <c r="FD902">
        <v>63.4854615384615</v>
      </c>
      <c r="FE902">
        <v>63.875</v>
      </c>
      <c r="FF902">
        <v>1155.57076923077</v>
      </c>
      <c r="FG902">
        <v>39.43</v>
      </c>
      <c r="FH902">
        <v>0</v>
      </c>
      <c r="FI902">
        <v>1761424523.5</v>
      </c>
      <c r="FJ902">
        <v>0</v>
      </c>
      <c r="FK902">
        <v>781.49932</v>
      </c>
      <c r="FL902">
        <v>-17.7309230473579</v>
      </c>
      <c r="FM902">
        <v>-221.538461187179</v>
      </c>
      <c r="FN902">
        <v>10342.452</v>
      </c>
      <c r="FO902">
        <v>15</v>
      </c>
      <c r="FP902">
        <v>0</v>
      </c>
      <c r="FQ902" t="s">
        <v>439</v>
      </c>
      <c r="FR902">
        <v>0</v>
      </c>
      <c r="FS902">
        <v>0</v>
      </c>
      <c r="FT902">
        <v>0</v>
      </c>
      <c r="FU902">
        <v>0</v>
      </c>
      <c r="FV902">
        <v>0</v>
      </c>
      <c r="FW902">
        <v>0</v>
      </c>
      <c r="FX902">
        <v>0</v>
      </c>
      <c r="FY902">
        <v>0</v>
      </c>
      <c r="FZ902">
        <v>0</v>
      </c>
      <c r="GA902">
        <v>0</v>
      </c>
      <c r="GB902">
        <v>0</v>
      </c>
      <c r="GC902">
        <v>17.9097047619048</v>
      </c>
      <c r="GD902">
        <v>9.78093506493508</v>
      </c>
      <c r="GE902">
        <v>1.03923173660078</v>
      </c>
      <c r="GF902">
        <v>0</v>
      </c>
      <c r="GG902">
        <v>782.960029411765</v>
      </c>
      <c r="GH902">
        <v>-19.3230404967699</v>
      </c>
      <c r="GI902">
        <v>1.91051727650938</v>
      </c>
      <c r="GJ902">
        <v>-1</v>
      </c>
      <c r="GK902">
        <v>31.3739857142857</v>
      </c>
      <c r="GL902">
        <v>0.387109090909142</v>
      </c>
      <c r="GM902">
        <v>0.0392606101608733</v>
      </c>
      <c r="GN902">
        <v>0</v>
      </c>
      <c r="GO902">
        <v>0</v>
      </c>
      <c r="GP902">
        <v>2</v>
      </c>
      <c r="GQ902" t="s">
        <v>473</v>
      </c>
      <c r="GR902">
        <v>3.12656</v>
      </c>
      <c r="GS902">
        <v>2.71637</v>
      </c>
      <c r="GT902">
        <v>0.0262425</v>
      </c>
      <c r="GU902">
        <v>0.0218899</v>
      </c>
      <c r="GV902">
        <v>0.176448</v>
      </c>
      <c r="GW902">
        <v>0.0997364</v>
      </c>
      <c r="GX902">
        <v>34880.9</v>
      </c>
      <c r="GY902">
        <v>37030.6</v>
      </c>
      <c r="GZ902">
        <v>32547</v>
      </c>
      <c r="HA902">
        <v>34418.6</v>
      </c>
      <c r="HB902">
        <v>38517.7</v>
      </c>
      <c r="HC902">
        <v>44685.5</v>
      </c>
      <c r="HD902">
        <v>51165.7</v>
      </c>
      <c r="HE902">
        <v>55218</v>
      </c>
      <c r="HF902">
        <v>1.68023</v>
      </c>
      <c r="HG902">
        <v>1.5256</v>
      </c>
      <c r="HH902">
        <v>-0.168435</v>
      </c>
      <c r="HI902">
        <v>0</v>
      </c>
      <c r="HJ902">
        <v>50.6309</v>
      </c>
      <c r="HK902">
        <v>999.9</v>
      </c>
      <c r="HL902">
        <v>54.706</v>
      </c>
      <c r="HM902">
        <v>30.172</v>
      </c>
      <c r="HN902">
        <v>26.1068</v>
      </c>
      <c r="HO902">
        <v>60.2921</v>
      </c>
      <c r="HP902">
        <v>40.9615</v>
      </c>
      <c r="HQ902">
        <v>1</v>
      </c>
      <c r="HR902">
        <v>2.40053</v>
      </c>
      <c r="HS902">
        <v>-0.395997</v>
      </c>
      <c r="HT902">
        <v>20.1137</v>
      </c>
      <c r="HU902">
        <v>5.18554</v>
      </c>
      <c r="HV902">
        <v>12.0159</v>
      </c>
      <c r="HW902">
        <v>4.96875</v>
      </c>
      <c r="HX902">
        <v>3.29578</v>
      </c>
      <c r="HY902">
        <v>9999</v>
      </c>
      <c r="HZ902">
        <v>9999</v>
      </c>
      <c r="IA902">
        <v>999.9</v>
      </c>
      <c r="IB902">
        <v>9999</v>
      </c>
      <c r="IC902">
        <v>1.86325</v>
      </c>
      <c r="ID902">
        <v>1.86811</v>
      </c>
      <c r="IE902">
        <v>1.86783</v>
      </c>
      <c r="IF902">
        <v>1.86904</v>
      </c>
      <c r="IG902">
        <v>1.86981</v>
      </c>
      <c r="IH902">
        <v>1.86588</v>
      </c>
      <c r="II902">
        <v>1.867</v>
      </c>
      <c r="IJ902">
        <v>1.86842</v>
      </c>
      <c r="IK902">
        <v>5</v>
      </c>
      <c r="IL902">
        <v>0</v>
      </c>
      <c r="IM902">
        <v>0</v>
      </c>
      <c r="IN902">
        <v>0</v>
      </c>
      <c r="IO902" t="s">
        <v>441</v>
      </c>
      <c r="IP902" t="s">
        <v>442</v>
      </c>
      <c r="IQ902" t="s">
        <v>443</v>
      </c>
      <c r="IR902" t="s">
        <v>443</v>
      </c>
      <c r="IS902" t="s">
        <v>443</v>
      </c>
      <c r="IT902" t="s">
        <v>443</v>
      </c>
      <c r="IU902">
        <v>0</v>
      </c>
      <c r="IV902">
        <v>100</v>
      </c>
      <c r="IW902">
        <v>100</v>
      </c>
      <c r="IX902">
        <v>1.098</v>
      </c>
      <c r="IY902">
        <v>-0.0441</v>
      </c>
      <c r="IZ902">
        <v>1.09748391826392</v>
      </c>
      <c r="JA902">
        <v>0</v>
      </c>
      <c r="JB902">
        <v>0</v>
      </c>
      <c r="JC902">
        <v>0</v>
      </c>
      <c r="JD902">
        <v>-0.0441141096964596</v>
      </c>
      <c r="JE902">
        <v>0</v>
      </c>
      <c r="JF902">
        <v>0</v>
      </c>
      <c r="JG902">
        <v>0</v>
      </c>
      <c r="JH902">
        <v>5</v>
      </c>
      <c r="JI902">
        <v>2273</v>
      </c>
      <c r="JJ902">
        <v>1</v>
      </c>
      <c r="JK902">
        <v>24</v>
      </c>
      <c r="JL902">
        <v>29357076.1</v>
      </c>
      <c r="JM902">
        <v>29357076.1</v>
      </c>
      <c r="JN902">
        <v>0.316162</v>
      </c>
      <c r="JO902">
        <v>2.67822</v>
      </c>
      <c r="JP902">
        <v>1.54785</v>
      </c>
      <c r="JQ902">
        <v>2.31445</v>
      </c>
      <c r="JR902">
        <v>1.64551</v>
      </c>
      <c r="JS902">
        <v>2.33154</v>
      </c>
      <c r="JT902">
        <v>34.0092</v>
      </c>
      <c r="JU902">
        <v>24.1838</v>
      </c>
      <c r="JV902">
        <v>18</v>
      </c>
      <c r="JW902">
        <v>493.485</v>
      </c>
      <c r="JX902">
        <v>382.171</v>
      </c>
      <c r="JY902">
        <v>53.0555</v>
      </c>
      <c r="JZ902">
        <v>54.3453</v>
      </c>
      <c r="KA902">
        <v>30.0011</v>
      </c>
      <c r="KB902">
        <v>53.5693</v>
      </c>
      <c r="KC902">
        <v>53.3706</v>
      </c>
      <c r="KD902">
        <v>6.27839</v>
      </c>
      <c r="KE902">
        <v>0</v>
      </c>
      <c r="KF902">
        <v>100</v>
      </c>
      <c r="KG902">
        <v>53.0628</v>
      </c>
      <c r="KH902">
        <v>67.4095</v>
      </c>
      <c r="KI902">
        <v>26.2864</v>
      </c>
      <c r="KJ902">
        <v>92.7297</v>
      </c>
      <c r="KK902">
        <v>89.3346</v>
      </c>
    </row>
    <row r="903" spans="1:297">
      <c r="A903">
        <v>887</v>
      </c>
      <c r="B903">
        <v>1761424568</v>
      </c>
      <c r="C903">
        <v>16387</v>
      </c>
      <c r="D903" t="s">
        <v>2225</v>
      </c>
      <c r="E903" t="s">
        <v>2226</v>
      </c>
      <c r="F903">
        <v>5</v>
      </c>
      <c r="G903" t="s">
        <v>2182</v>
      </c>
      <c r="H903" t="s">
        <v>436</v>
      </c>
      <c r="I903">
        <v>1761424559.84615</v>
      </c>
      <c r="J903">
        <f>(K903)/1000</f>
        <v>0</v>
      </c>
      <c r="K903">
        <f>IF(DP903, AN903, AH903)</f>
        <v>0</v>
      </c>
      <c r="L903">
        <f>IF(DP903, AI903, AG903)</f>
        <v>0</v>
      </c>
      <c r="M903">
        <f>DR903 - IF(AU903&gt;1, L903*DL903*100.0/(AW903), 0)</f>
        <v>0</v>
      </c>
      <c r="N903">
        <f>((T903-J903/2)*M903-L903)/(T903+J903/2)</f>
        <v>0</v>
      </c>
      <c r="O903">
        <f>N903*(DY903+DZ903)/1000.0</f>
        <v>0</v>
      </c>
      <c r="P903">
        <f>(DR903 - IF(AU903&gt;1, L903*DL903*100.0/(AW903), 0))*(DY903+DZ903)/1000.0</f>
        <v>0</v>
      </c>
      <c r="Q903">
        <f>2.0/((1/S903-1/R903)+SIGN(S903)*SQRT((1/S903-1/R903)*(1/S903-1/R903) + 4*DM903/((DM903+1)*(DM903+1))*(2*1/S903*1/R903-1/R903*1/R903)))</f>
        <v>0</v>
      </c>
      <c r="R903">
        <f>IF(LEFT(DN903,1)&lt;&gt;"0",IF(LEFT(DN903,1)="1",3.0,DO903),$D$5+$E$5*(EF903*DY903/($K$5*1000))+$F$5*(EF903*DY903/($K$5*1000))*MAX(MIN(DL903,$J$5),$I$5)*MAX(MIN(DL903,$J$5),$I$5)+$G$5*MAX(MIN(DL903,$J$5),$I$5)*(EF903*DY903/($K$5*1000))+$H$5*(EF903*DY903/($K$5*1000))*(EF903*DY903/($K$5*1000)))</f>
        <v>0</v>
      </c>
      <c r="S903">
        <f>J903*(1000-(1000*0.61365*exp(17.502*W903/(240.97+W903))/(DY903+DZ903)+DT903)/2)/(1000*0.61365*exp(17.502*W903/(240.97+W903))/(DY903+DZ903)-DT903)</f>
        <v>0</v>
      </c>
      <c r="T903">
        <f>1/((DM903+1)/(Q903/1.6)+1/(R903/1.37)) + DM903/((DM903+1)/(Q903/1.6) + DM903/(R903/1.37))</f>
        <v>0</v>
      </c>
      <c r="U903">
        <f>(DH903*DK903)</f>
        <v>0</v>
      </c>
      <c r="V903">
        <f>(EA903+(U903+2*0.95*5.67E-8*(((EA903+$B$7)+273)^4-(EA903+273)^4)-44100*J903)/(1.84*29.3*R903+8*0.95*5.67E-8*(EA903+273)^3))</f>
        <v>0</v>
      </c>
      <c r="W903">
        <f>($C$7*EB903+$D$7*EC903+$E$7*V903)</f>
        <v>0</v>
      </c>
      <c r="X903">
        <f>0.61365*exp(17.502*W903/(240.97+W903))</f>
        <v>0</v>
      </c>
      <c r="Y903">
        <f>(Z903/AA903*100)</f>
        <v>0</v>
      </c>
      <c r="Z903">
        <f>DT903*(DY903+DZ903)/1000</f>
        <v>0</v>
      </c>
      <c r="AA903">
        <f>0.61365*exp(17.502*EA903/(240.97+EA903))</f>
        <v>0</v>
      </c>
      <c r="AB903">
        <f>(X903-DT903*(DY903+DZ903)/1000)</f>
        <v>0</v>
      </c>
      <c r="AC903">
        <f>(-J903*44100)</f>
        <v>0</v>
      </c>
      <c r="AD903">
        <f>2*29.3*R903*0.92*(EA903-W903)</f>
        <v>0</v>
      </c>
      <c r="AE903">
        <f>2*0.95*5.67E-8*(((EA903+$B$7)+273)^4-(W903+273)^4)</f>
        <v>0</v>
      </c>
      <c r="AF903">
        <f>U903+AE903+AC903+AD903</f>
        <v>0</v>
      </c>
      <c r="AG903">
        <f>DX903*AU903*(DS903-DR903*(1000-AU903*DU903)/(1000-AU903*DT903))/(100*DL903)</f>
        <v>0</v>
      </c>
      <c r="AH903">
        <f>1000*DX903*AU903*(DT903-DU903)/(100*DL903*(1000-AU903*DT903))</f>
        <v>0</v>
      </c>
      <c r="AI903">
        <f>(AJ903 - AK903 - DY903*1E3/(8.314*(EA903+273.15)) * AM903/DX903 * AL903) * DX903/(100*DL903) * (1000 - DU903)/1000</f>
        <v>0</v>
      </c>
      <c r="AJ903">
        <v>88.740221945375</v>
      </c>
      <c r="AK903">
        <v>105.706357575758</v>
      </c>
      <c r="AL903">
        <v>-3.43678659683166</v>
      </c>
      <c r="AM903">
        <v>65.2934851003641</v>
      </c>
      <c r="AN903">
        <f>(AP903 - AO903 + DY903*1E3/(8.314*(EA903+273.15)) * AR903/DX903 * AQ903) * DX903/(100*DL903) * 1000/(1000 - AP903)</f>
        <v>0</v>
      </c>
      <c r="AO903">
        <v>24.7237976349171</v>
      </c>
      <c r="AP903">
        <v>56.2226315151515</v>
      </c>
      <c r="AQ903">
        <v>0.012245379724183</v>
      </c>
      <c r="AR903">
        <v>110.481421267312</v>
      </c>
      <c r="AS903">
        <v>1</v>
      </c>
      <c r="AT903">
        <v>0</v>
      </c>
      <c r="AU903">
        <f>IF(AS903*$H$13&gt;=AW903,1.0,(AW903/(AW903-AS903*$H$13)))</f>
        <v>0</v>
      </c>
      <c r="AV903">
        <f>(AU903-1)*100</f>
        <v>0</v>
      </c>
      <c r="AW903">
        <f>MAX(0,($B$13+$C$13*EF903)/(1+$D$13*EF903)*DY903/(EA903+273)*$E$13)</f>
        <v>0</v>
      </c>
      <c r="AX903" t="s">
        <v>437</v>
      </c>
      <c r="AY903" t="s">
        <v>437</v>
      </c>
      <c r="AZ903">
        <v>0</v>
      </c>
      <c r="BA903">
        <v>0</v>
      </c>
      <c r="BB903">
        <f>1-AZ903/BA903</f>
        <v>0</v>
      </c>
      <c r="BC903">
        <v>0</v>
      </c>
      <c r="BD903" t="s">
        <v>437</v>
      </c>
      <c r="BE903" t="s">
        <v>437</v>
      </c>
      <c r="BF903">
        <v>0</v>
      </c>
      <c r="BG903">
        <v>0</v>
      </c>
      <c r="BH903">
        <f>1-BF903/BG903</f>
        <v>0</v>
      </c>
      <c r="BI903">
        <v>0.5</v>
      </c>
      <c r="BJ903">
        <f>DI903</f>
        <v>0</v>
      </c>
      <c r="BK903">
        <f>L903</f>
        <v>0</v>
      </c>
      <c r="BL903">
        <f>BH903*BI903*BJ903</f>
        <v>0</v>
      </c>
      <c r="BM903">
        <f>(BK903-BC903)/BJ903</f>
        <v>0</v>
      </c>
      <c r="BN903">
        <f>(BA903-BG903)/BG903</f>
        <v>0</v>
      </c>
      <c r="BO903">
        <f>AZ903/(BB903+AZ903/BG903)</f>
        <v>0</v>
      </c>
      <c r="BP903" t="s">
        <v>437</v>
      </c>
      <c r="BQ903">
        <v>0</v>
      </c>
      <c r="BR903">
        <f>IF(BQ903&lt;&gt;0, BQ903, BO903)</f>
        <v>0</v>
      </c>
      <c r="BS903">
        <f>1-BR903/BG903</f>
        <v>0</v>
      </c>
      <c r="BT903">
        <f>(BG903-BF903)/(BG903-BR903)</f>
        <v>0</v>
      </c>
      <c r="BU903">
        <f>(BA903-BG903)/(BA903-BR903)</f>
        <v>0</v>
      </c>
      <c r="BV903">
        <f>(BG903-BF903)/(BG903-AZ903)</f>
        <v>0</v>
      </c>
      <c r="BW903">
        <f>(BA903-BG903)/(BA903-AZ903)</f>
        <v>0</v>
      </c>
      <c r="BX903">
        <f>(BT903*BR903/BF903)</f>
        <v>0</v>
      </c>
      <c r="BY903">
        <f>(1-BX903)</f>
        <v>0</v>
      </c>
      <c r="DH903">
        <f>$B$11*EG903+$C$11*EH903+$F$11*ES903*(1-EV903)</f>
        <v>0</v>
      </c>
      <c r="DI903">
        <f>DH903*DJ903</f>
        <v>0</v>
      </c>
      <c r="DJ903">
        <f>($B$11*$D$9+$C$11*$D$9+$F$11*((FF903+EX903)/MAX(FF903+EX903+FG903, 0.1)*$I$9+FG903/MAX(FF903+EX903+FG903, 0.1)*$J$9))/($B$11+$C$11+$F$11)</f>
        <v>0</v>
      </c>
      <c r="DK903">
        <f>($B$11*$K$9+$C$11*$K$9+$F$11*((FF903+EX903)/MAX(FF903+EX903+FG903, 0.1)*$P$9+FG903/MAX(FF903+EX903+FG903, 0.1)*$Q$9))/($B$11+$C$11+$F$11)</f>
        <v>0</v>
      </c>
      <c r="DL903">
        <v>6</v>
      </c>
      <c r="DM903">
        <v>0.5</v>
      </c>
      <c r="DN903" t="s">
        <v>438</v>
      </c>
      <c r="DO903">
        <v>2</v>
      </c>
      <c r="DP903" t="b">
        <v>1</v>
      </c>
      <c r="DQ903">
        <v>1761424559.84615</v>
      </c>
      <c r="DR903">
        <v>122.558461538462</v>
      </c>
      <c r="DS903">
        <v>102.858346153846</v>
      </c>
      <c r="DT903">
        <v>56.1610769230769</v>
      </c>
      <c r="DU903">
        <v>24.7266384615385</v>
      </c>
      <c r="DV903">
        <v>121.461269230769</v>
      </c>
      <c r="DW903">
        <v>56.2051846153846</v>
      </c>
      <c r="DX903">
        <v>499.973692307692</v>
      </c>
      <c r="DY903">
        <v>90.1754846153846</v>
      </c>
      <c r="DZ903">
        <v>0.0385527615384615</v>
      </c>
      <c r="EA903">
        <v>52.8784307692308</v>
      </c>
      <c r="EB903">
        <v>47.9781769230769</v>
      </c>
      <c r="EC903">
        <v>999.9</v>
      </c>
      <c r="ED903">
        <v>0</v>
      </c>
      <c r="EE903">
        <v>0</v>
      </c>
      <c r="EF903">
        <v>10004.5676923077</v>
      </c>
      <c r="EG903">
        <v>0</v>
      </c>
      <c r="EH903">
        <v>1181.94923076923</v>
      </c>
      <c r="EI903">
        <v>19.7002384615385</v>
      </c>
      <c r="EJ903">
        <v>129.850538461538</v>
      </c>
      <c r="EK903">
        <v>105.466053846154</v>
      </c>
      <c r="EL903">
        <v>31.4344615384615</v>
      </c>
      <c r="EM903">
        <v>102.858346153846</v>
      </c>
      <c r="EN903">
        <v>24.7266384615385</v>
      </c>
      <c r="EO903">
        <v>5.06435384615385</v>
      </c>
      <c r="EP903">
        <v>2.22973692307692</v>
      </c>
      <c r="EQ903">
        <v>33.0430769230769</v>
      </c>
      <c r="ER903">
        <v>19.1775769230769</v>
      </c>
      <c r="ES903">
        <v>1200.03769230769</v>
      </c>
      <c r="ET903">
        <v>0.967004076923077</v>
      </c>
      <c r="EU903">
        <v>0.0329960307692308</v>
      </c>
      <c r="EV903">
        <v>0</v>
      </c>
      <c r="EW903">
        <v>780.325769230769</v>
      </c>
      <c r="EX903">
        <v>5.00059</v>
      </c>
      <c r="EY903">
        <v>10328.2230769231</v>
      </c>
      <c r="EZ903">
        <v>10359.0692307692</v>
      </c>
      <c r="FA903">
        <v>62.3845384615385</v>
      </c>
      <c r="FB903">
        <v>63.562</v>
      </c>
      <c r="FC903">
        <v>62.3072307692308</v>
      </c>
      <c r="FD903">
        <v>63.5</v>
      </c>
      <c r="FE903">
        <v>63.8797692307692</v>
      </c>
      <c r="FF903">
        <v>1155.60769230769</v>
      </c>
      <c r="FG903">
        <v>39.43</v>
      </c>
      <c r="FH903">
        <v>0</v>
      </c>
      <c r="FI903">
        <v>1761424528.9</v>
      </c>
      <c r="FJ903">
        <v>0</v>
      </c>
      <c r="FK903">
        <v>780.077230769231</v>
      </c>
      <c r="FL903">
        <v>-15.5468717928762</v>
      </c>
      <c r="FM903">
        <v>-202.543589712774</v>
      </c>
      <c r="FN903">
        <v>10324.5153846154</v>
      </c>
      <c r="FO903">
        <v>15</v>
      </c>
      <c r="FP903">
        <v>0</v>
      </c>
      <c r="FQ903" t="s">
        <v>439</v>
      </c>
      <c r="FR903">
        <v>0</v>
      </c>
      <c r="FS903">
        <v>0</v>
      </c>
      <c r="FT903">
        <v>0</v>
      </c>
      <c r="FU903">
        <v>0</v>
      </c>
      <c r="FV903">
        <v>0</v>
      </c>
      <c r="FW903">
        <v>0</v>
      </c>
      <c r="FX903">
        <v>0</v>
      </c>
      <c r="FY903">
        <v>0</v>
      </c>
      <c r="FZ903">
        <v>0</v>
      </c>
      <c r="GA903">
        <v>0</v>
      </c>
      <c r="GB903">
        <v>0</v>
      </c>
      <c r="GC903">
        <v>19.0872952380952</v>
      </c>
      <c r="GD903">
        <v>12.6265246753246</v>
      </c>
      <c r="GE903">
        <v>1.32534041933391</v>
      </c>
      <c r="GF903">
        <v>0</v>
      </c>
      <c r="GG903">
        <v>781.1315</v>
      </c>
      <c r="GH903">
        <v>-17.2906187976172</v>
      </c>
      <c r="GI903">
        <v>1.71574712331872</v>
      </c>
      <c r="GJ903">
        <v>-1</v>
      </c>
      <c r="GK903">
        <v>31.4149333333333</v>
      </c>
      <c r="GL903">
        <v>0.43355844155846</v>
      </c>
      <c r="GM903">
        <v>0.0440560609670963</v>
      </c>
      <c r="GN903">
        <v>0</v>
      </c>
      <c r="GO903">
        <v>0</v>
      </c>
      <c r="GP903">
        <v>2</v>
      </c>
      <c r="GQ903" t="s">
        <v>473</v>
      </c>
      <c r="GR903">
        <v>3.12672</v>
      </c>
      <c r="GS903">
        <v>2.71633</v>
      </c>
      <c r="GT903">
        <v>0.0225766</v>
      </c>
      <c r="GU903">
        <v>0.0180764</v>
      </c>
      <c r="GV903">
        <v>0.176556</v>
      </c>
      <c r="GW903">
        <v>0.0997244</v>
      </c>
      <c r="GX903">
        <v>35010.6</v>
      </c>
      <c r="GY903">
        <v>37173.6</v>
      </c>
      <c r="GZ903">
        <v>32546.1</v>
      </c>
      <c r="HA903">
        <v>34418.1</v>
      </c>
      <c r="HB903">
        <v>38512.2</v>
      </c>
      <c r="HC903">
        <v>44685</v>
      </c>
      <c r="HD903">
        <v>51164.7</v>
      </c>
      <c r="HE903">
        <v>55217.2</v>
      </c>
      <c r="HF903">
        <v>1.67995</v>
      </c>
      <c r="HG903">
        <v>1.52568</v>
      </c>
      <c r="HH903">
        <v>-0.167742</v>
      </c>
      <c r="HI903">
        <v>0</v>
      </c>
      <c r="HJ903">
        <v>50.6384</v>
      </c>
      <c r="HK903">
        <v>999.9</v>
      </c>
      <c r="HL903">
        <v>54.706</v>
      </c>
      <c r="HM903">
        <v>30.172</v>
      </c>
      <c r="HN903">
        <v>26.1034</v>
      </c>
      <c r="HO903">
        <v>60.1521</v>
      </c>
      <c r="HP903">
        <v>40.7492</v>
      </c>
      <c r="HQ903">
        <v>1</v>
      </c>
      <c r="HR903">
        <v>2.40152</v>
      </c>
      <c r="HS903">
        <v>-0.401615</v>
      </c>
      <c r="HT903">
        <v>20.1137</v>
      </c>
      <c r="HU903">
        <v>5.18584</v>
      </c>
      <c r="HV903">
        <v>12.0159</v>
      </c>
      <c r="HW903">
        <v>4.96875</v>
      </c>
      <c r="HX903">
        <v>3.29588</v>
      </c>
      <c r="HY903">
        <v>9999</v>
      </c>
      <c r="HZ903">
        <v>9999</v>
      </c>
      <c r="IA903">
        <v>999.9</v>
      </c>
      <c r="IB903">
        <v>9999</v>
      </c>
      <c r="IC903">
        <v>1.86324</v>
      </c>
      <c r="ID903">
        <v>1.86812</v>
      </c>
      <c r="IE903">
        <v>1.86784</v>
      </c>
      <c r="IF903">
        <v>1.86905</v>
      </c>
      <c r="IG903">
        <v>1.86981</v>
      </c>
      <c r="IH903">
        <v>1.86588</v>
      </c>
      <c r="II903">
        <v>1.86698</v>
      </c>
      <c r="IJ903">
        <v>1.86839</v>
      </c>
      <c r="IK903">
        <v>5</v>
      </c>
      <c r="IL903">
        <v>0</v>
      </c>
      <c r="IM903">
        <v>0</v>
      </c>
      <c r="IN903">
        <v>0</v>
      </c>
      <c r="IO903" t="s">
        <v>441</v>
      </c>
      <c r="IP903" t="s">
        <v>442</v>
      </c>
      <c r="IQ903" t="s">
        <v>443</v>
      </c>
      <c r="IR903" t="s">
        <v>443</v>
      </c>
      <c r="IS903" t="s">
        <v>443</v>
      </c>
      <c r="IT903" t="s">
        <v>443</v>
      </c>
      <c r="IU903">
        <v>0</v>
      </c>
      <c r="IV903">
        <v>100</v>
      </c>
      <c r="IW903">
        <v>100</v>
      </c>
      <c r="IX903">
        <v>1.097</v>
      </c>
      <c r="IY903">
        <v>-0.0441</v>
      </c>
      <c r="IZ903">
        <v>1.09748391826392</v>
      </c>
      <c r="JA903">
        <v>0</v>
      </c>
      <c r="JB903">
        <v>0</v>
      </c>
      <c r="JC903">
        <v>0</v>
      </c>
      <c r="JD903">
        <v>-0.0441141096964596</v>
      </c>
      <c r="JE903">
        <v>0</v>
      </c>
      <c r="JF903">
        <v>0</v>
      </c>
      <c r="JG903">
        <v>0</v>
      </c>
      <c r="JH903">
        <v>5</v>
      </c>
      <c r="JI903">
        <v>2273</v>
      </c>
      <c r="JJ903">
        <v>1</v>
      </c>
      <c r="JK903">
        <v>24</v>
      </c>
      <c r="JL903">
        <v>29357076.1</v>
      </c>
      <c r="JM903">
        <v>29357076.1</v>
      </c>
      <c r="JN903">
        <v>0.280762</v>
      </c>
      <c r="JO903">
        <v>2.68188</v>
      </c>
      <c r="JP903">
        <v>1.54785</v>
      </c>
      <c r="JQ903">
        <v>2.31445</v>
      </c>
      <c r="JR903">
        <v>1.64551</v>
      </c>
      <c r="JS903">
        <v>2.33032</v>
      </c>
      <c r="JT903">
        <v>34.0318</v>
      </c>
      <c r="JU903">
        <v>24.1838</v>
      </c>
      <c r="JV903">
        <v>18</v>
      </c>
      <c r="JW903">
        <v>493.344</v>
      </c>
      <c r="JX903">
        <v>382.265</v>
      </c>
      <c r="JY903">
        <v>53.0721</v>
      </c>
      <c r="JZ903">
        <v>54.354</v>
      </c>
      <c r="KA903">
        <v>30.0011</v>
      </c>
      <c r="KB903">
        <v>53.5801</v>
      </c>
      <c r="KC903">
        <v>53.3816</v>
      </c>
      <c r="KD903">
        <v>5.65913</v>
      </c>
      <c r="KE903">
        <v>0</v>
      </c>
      <c r="KF903">
        <v>100</v>
      </c>
      <c r="KG903">
        <v>53.079</v>
      </c>
      <c r="KH903">
        <v>47.0497</v>
      </c>
      <c r="KI903">
        <v>26.2864</v>
      </c>
      <c r="KJ903">
        <v>92.7277</v>
      </c>
      <c r="KK903">
        <v>89.3333</v>
      </c>
    </row>
    <row r="904" spans="1:297">
      <c r="A904">
        <v>888</v>
      </c>
      <c r="B904">
        <v>1761424574</v>
      </c>
      <c r="C904">
        <v>16393</v>
      </c>
      <c r="D904" t="s">
        <v>2227</v>
      </c>
      <c r="E904" t="s">
        <v>2228</v>
      </c>
      <c r="F904">
        <v>5</v>
      </c>
      <c r="G904" t="s">
        <v>2182</v>
      </c>
      <c r="H904" t="s">
        <v>436</v>
      </c>
      <c r="I904">
        <v>1761424566.07692</v>
      </c>
      <c r="J904">
        <f>(K904)/1000</f>
        <v>0</v>
      </c>
      <c r="K904">
        <f>IF(DP904, AN904, AH904)</f>
        <v>0</v>
      </c>
      <c r="L904">
        <f>IF(DP904, AI904, AG904)</f>
        <v>0</v>
      </c>
      <c r="M904">
        <f>DR904 - IF(AU904&gt;1, L904*DL904*100.0/(AW904), 0)</f>
        <v>0</v>
      </c>
      <c r="N904">
        <f>((T904-J904/2)*M904-L904)/(T904+J904/2)</f>
        <v>0</v>
      </c>
      <c r="O904">
        <f>N904*(DY904+DZ904)/1000.0</f>
        <v>0</v>
      </c>
      <c r="P904">
        <f>(DR904 - IF(AU904&gt;1, L904*DL904*100.0/(AW904), 0))*(DY904+DZ904)/1000.0</f>
        <v>0</v>
      </c>
      <c r="Q904">
        <f>2.0/((1/S904-1/R904)+SIGN(S904)*SQRT((1/S904-1/R904)*(1/S904-1/R904) + 4*DM904/((DM904+1)*(DM904+1))*(2*1/S904*1/R904-1/R904*1/R904)))</f>
        <v>0</v>
      </c>
      <c r="R904">
        <f>IF(LEFT(DN904,1)&lt;&gt;"0",IF(LEFT(DN904,1)="1",3.0,DO904),$D$5+$E$5*(EF904*DY904/($K$5*1000))+$F$5*(EF904*DY904/($K$5*1000))*MAX(MIN(DL904,$J$5),$I$5)*MAX(MIN(DL904,$J$5),$I$5)+$G$5*MAX(MIN(DL904,$J$5),$I$5)*(EF904*DY904/($K$5*1000))+$H$5*(EF904*DY904/($K$5*1000))*(EF904*DY904/($K$5*1000)))</f>
        <v>0</v>
      </c>
      <c r="S904">
        <f>J904*(1000-(1000*0.61365*exp(17.502*W904/(240.97+W904))/(DY904+DZ904)+DT904)/2)/(1000*0.61365*exp(17.502*W904/(240.97+W904))/(DY904+DZ904)-DT904)</f>
        <v>0</v>
      </c>
      <c r="T904">
        <f>1/((DM904+1)/(Q904/1.6)+1/(R904/1.37)) + DM904/((DM904+1)/(Q904/1.6) + DM904/(R904/1.37))</f>
        <v>0</v>
      </c>
      <c r="U904">
        <f>(DH904*DK904)</f>
        <v>0</v>
      </c>
      <c r="V904">
        <f>(EA904+(U904+2*0.95*5.67E-8*(((EA904+$B$7)+273)^4-(EA904+273)^4)-44100*J904)/(1.84*29.3*R904+8*0.95*5.67E-8*(EA904+273)^3))</f>
        <v>0</v>
      </c>
      <c r="W904">
        <f>($C$7*EB904+$D$7*EC904+$E$7*V904)</f>
        <v>0</v>
      </c>
      <c r="X904">
        <f>0.61365*exp(17.502*W904/(240.97+W904))</f>
        <v>0</v>
      </c>
      <c r="Y904">
        <f>(Z904/AA904*100)</f>
        <v>0</v>
      </c>
      <c r="Z904">
        <f>DT904*(DY904+DZ904)/1000</f>
        <v>0</v>
      </c>
      <c r="AA904">
        <f>0.61365*exp(17.502*EA904/(240.97+EA904))</f>
        <v>0</v>
      </c>
      <c r="AB904">
        <f>(X904-DT904*(DY904+DZ904)/1000)</f>
        <v>0</v>
      </c>
      <c r="AC904">
        <f>(-J904*44100)</f>
        <v>0</v>
      </c>
      <c r="AD904">
        <f>2*29.3*R904*0.92*(EA904-W904)</f>
        <v>0</v>
      </c>
      <c r="AE904">
        <f>2*0.95*5.67E-8*(((EA904+$B$7)+273)^4-(W904+273)^4)</f>
        <v>0</v>
      </c>
      <c r="AF904">
        <f>U904+AE904+AC904+AD904</f>
        <v>0</v>
      </c>
      <c r="AG904">
        <f>DX904*AU904*(DS904-DR904*(1000-AU904*DU904)/(1000-AU904*DT904))/(100*DL904)</f>
        <v>0</v>
      </c>
      <c r="AH904">
        <f>1000*DX904*AU904*(DT904-DU904)/(100*DL904*(1000-AU904*DT904))</f>
        <v>0</v>
      </c>
      <c r="AI904">
        <f>(AJ904 - AK904 - DY904*1E3/(8.314*(EA904+273.15)) * AM904/DX904 * AL904) * DX904/(100*DL904) * (1000 - DU904)/1000</f>
        <v>0</v>
      </c>
      <c r="AJ904">
        <v>69.2644390172553</v>
      </c>
      <c r="AK904">
        <v>86.208323030303</v>
      </c>
      <c r="AL904">
        <v>-3.20347279084364</v>
      </c>
      <c r="AM904">
        <v>65.2934851003641</v>
      </c>
      <c r="AN904">
        <f>(AP904 - AO904 + DY904*1E3/(8.314*(EA904+273.15)) * AR904/DX904 * AQ904) * DX904/(100*DL904) * 1000/(1000 - AP904)</f>
        <v>0</v>
      </c>
      <c r="AO904">
        <v>24.7202018218741</v>
      </c>
      <c r="AP904">
        <v>56.2836624242425</v>
      </c>
      <c r="AQ904">
        <v>0.00984106459771329</v>
      </c>
      <c r="AR904">
        <v>110.481421267312</v>
      </c>
      <c r="AS904">
        <v>1</v>
      </c>
      <c r="AT904">
        <v>0</v>
      </c>
      <c r="AU904">
        <f>IF(AS904*$H$13&gt;=AW904,1.0,(AW904/(AW904-AS904*$H$13)))</f>
        <v>0</v>
      </c>
      <c r="AV904">
        <f>(AU904-1)*100</f>
        <v>0</v>
      </c>
      <c r="AW904">
        <f>MAX(0,($B$13+$C$13*EF904)/(1+$D$13*EF904)*DY904/(EA904+273)*$E$13)</f>
        <v>0</v>
      </c>
      <c r="AX904" t="s">
        <v>437</v>
      </c>
      <c r="AY904" t="s">
        <v>437</v>
      </c>
      <c r="AZ904">
        <v>0</v>
      </c>
      <c r="BA904">
        <v>0</v>
      </c>
      <c r="BB904">
        <f>1-AZ904/BA904</f>
        <v>0</v>
      </c>
      <c r="BC904">
        <v>0</v>
      </c>
      <c r="BD904" t="s">
        <v>437</v>
      </c>
      <c r="BE904" t="s">
        <v>437</v>
      </c>
      <c r="BF904">
        <v>0</v>
      </c>
      <c r="BG904">
        <v>0</v>
      </c>
      <c r="BH904">
        <f>1-BF904/BG904</f>
        <v>0</v>
      </c>
      <c r="BI904">
        <v>0.5</v>
      </c>
      <c r="BJ904">
        <f>DI904</f>
        <v>0</v>
      </c>
      <c r="BK904">
        <f>L904</f>
        <v>0</v>
      </c>
      <c r="BL904">
        <f>BH904*BI904*BJ904</f>
        <v>0</v>
      </c>
      <c r="BM904">
        <f>(BK904-BC904)/BJ904</f>
        <v>0</v>
      </c>
      <c r="BN904">
        <f>(BA904-BG904)/BG904</f>
        <v>0</v>
      </c>
      <c r="BO904">
        <f>AZ904/(BB904+AZ904/BG904)</f>
        <v>0</v>
      </c>
      <c r="BP904" t="s">
        <v>437</v>
      </c>
      <c r="BQ904">
        <v>0</v>
      </c>
      <c r="BR904">
        <f>IF(BQ904&lt;&gt;0, BQ904, BO904)</f>
        <v>0</v>
      </c>
      <c r="BS904">
        <f>1-BR904/BG904</f>
        <v>0</v>
      </c>
      <c r="BT904">
        <f>(BG904-BF904)/(BG904-BR904)</f>
        <v>0</v>
      </c>
      <c r="BU904">
        <f>(BA904-BG904)/(BA904-BR904)</f>
        <v>0</v>
      </c>
      <c r="BV904">
        <f>(BG904-BF904)/(BG904-AZ904)</f>
        <v>0</v>
      </c>
      <c r="BW904">
        <f>(BA904-BG904)/(BA904-AZ904)</f>
        <v>0</v>
      </c>
      <c r="BX904">
        <f>(BT904*BR904/BF904)</f>
        <v>0</v>
      </c>
      <c r="BY904">
        <f>(1-BX904)</f>
        <v>0</v>
      </c>
      <c r="DH904">
        <f>$B$11*EG904+$C$11*EH904+$F$11*ES904*(1-EV904)</f>
        <v>0</v>
      </c>
      <c r="DI904">
        <f>DH904*DJ904</f>
        <v>0</v>
      </c>
      <c r="DJ904">
        <f>($B$11*$D$9+$C$11*$D$9+$F$11*((FF904+EX904)/MAX(FF904+EX904+FG904, 0.1)*$I$9+FG904/MAX(FF904+EX904+FG904, 0.1)*$J$9))/($B$11+$C$11+$F$11)</f>
        <v>0</v>
      </c>
      <c r="DK904">
        <f>($B$11*$K$9+$C$11*$K$9+$F$11*((FF904+EX904)/MAX(FF904+EX904+FG904, 0.1)*$P$9+FG904/MAX(FF904+EX904+FG904, 0.1)*$Q$9))/($B$11+$C$11+$F$11)</f>
        <v>0</v>
      </c>
      <c r="DL904">
        <v>6</v>
      </c>
      <c r="DM904">
        <v>0.5</v>
      </c>
      <c r="DN904" t="s">
        <v>438</v>
      </c>
      <c r="DO904">
        <v>2</v>
      </c>
      <c r="DP904" t="b">
        <v>1</v>
      </c>
      <c r="DQ904">
        <v>1761424566.07692</v>
      </c>
      <c r="DR904">
        <v>102.893492307692</v>
      </c>
      <c r="DS904">
        <v>82.3725461538461</v>
      </c>
      <c r="DT904">
        <v>56.2153615384615</v>
      </c>
      <c r="DU904">
        <v>24.7232461538462</v>
      </c>
      <c r="DV904">
        <v>101.7962</v>
      </c>
      <c r="DW904">
        <v>56.2594692307692</v>
      </c>
      <c r="DX904">
        <v>499.980769230769</v>
      </c>
      <c r="DY904">
        <v>90.1740615384616</v>
      </c>
      <c r="DZ904">
        <v>0.0384686923076923</v>
      </c>
      <c r="EA904">
        <v>52.8864615384615</v>
      </c>
      <c r="EB904">
        <v>47.9816615384615</v>
      </c>
      <c r="EC904">
        <v>999.9</v>
      </c>
      <c r="ED904">
        <v>0</v>
      </c>
      <c r="EE904">
        <v>0</v>
      </c>
      <c r="EF904">
        <v>10002.2146153846</v>
      </c>
      <c r="EG904">
        <v>0</v>
      </c>
      <c r="EH904">
        <v>1181.90923076923</v>
      </c>
      <c r="EI904">
        <v>20.5210538461538</v>
      </c>
      <c r="EJ904">
        <v>109.021638461538</v>
      </c>
      <c r="EK904">
        <v>84.4606615384616</v>
      </c>
      <c r="EL904">
        <v>31.4921076923077</v>
      </c>
      <c r="EM904">
        <v>82.3725461538461</v>
      </c>
      <c r="EN904">
        <v>24.7232461538462</v>
      </c>
      <c r="EO904">
        <v>5.06916769230769</v>
      </c>
      <c r="EP904">
        <v>2.22939615384615</v>
      </c>
      <c r="EQ904">
        <v>33.06</v>
      </c>
      <c r="ER904">
        <v>19.1751230769231</v>
      </c>
      <c r="ES904">
        <v>1200.00076923077</v>
      </c>
      <c r="ET904">
        <v>0.967003461538461</v>
      </c>
      <c r="EU904">
        <v>0.0329966846153846</v>
      </c>
      <c r="EV904">
        <v>0</v>
      </c>
      <c r="EW904">
        <v>778.662846153846</v>
      </c>
      <c r="EX904">
        <v>5.00059</v>
      </c>
      <c r="EY904">
        <v>10307.8692307692</v>
      </c>
      <c r="EZ904">
        <v>10358.7307692308</v>
      </c>
      <c r="FA904">
        <v>62.4083846153846</v>
      </c>
      <c r="FB904">
        <v>63.562</v>
      </c>
      <c r="FC904">
        <v>62.312</v>
      </c>
      <c r="FD904">
        <v>63.5</v>
      </c>
      <c r="FE904">
        <v>63.8893076923077</v>
      </c>
      <c r="FF904">
        <v>1155.57076923077</v>
      </c>
      <c r="FG904">
        <v>39.43</v>
      </c>
      <c r="FH904">
        <v>0</v>
      </c>
      <c r="FI904">
        <v>1761424534.3</v>
      </c>
      <c r="FJ904">
        <v>0</v>
      </c>
      <c r="FK904">
        <v>778.62244</v>
      </c>
      <c r="FL904">
        <v>-14.3823846443677</v>
      </c>
      <c r="FM904">
        <v>-182.730769542977</v>
      </c>
      <c r="FN904">
        <v>10306.204</v>
      </c>
      <c r="FO904">
        <v>15</v>
      </c>
      <c r="FP904">
        <v>0</v>
      </c>
      <c r="FQ904" t="s">
        <v>439</v>
      </c>
      <c r="FR904">
        <v>0</v>
      </c>
      <c r="FS904">
        <v>0</v>
      </c>
      <c r="FT904">
        <v>0</v>
      </c>
      <c r="FU904">
        <v>0</v>
      </c>
      <c r="FV904">
        <v>0</v>
      </c>
      <c r="FW904">
        <v>0</v>
      </c>
      <c r="FX904">
        <v>0</v>
      </c>
      <c r="FY904">
        <v>0</v>
      </c>
      <c r="FZ904">
        <v>0</v>
      </c>
      <c r="GA904">
        <v>0</v>
      </c>
      <c r="GB904">
        <v>0</v>
      </c>
      <c r="GC904">
        <v>20.0920095238095</v>
      </c>
      <c r="GD904">
        <v>9.32954805194804</v>
      </c>
      <c r="GE904">
        <v>1.05130799026046</v>
      </c>
      <c r="GF904">
        <v>0</v>
      </c>
      <c r="GG904">
        <v>779.475264705882</v>
      </c>
      <c r="GH904">
        <v>-15.2647670065786</v>
      </c>
      <c r="GI904">
        <v>1.51441262752308</v>
      </c>
      <c r="GJ904">
        <v>-1</v>
      </c>
      <c r="GK904">
        <v>31.4646619047619</v>
      </c>
      <c r="GL904">
        <v>0.54804935064938</v>
      </c>
      <c r="GM904">
        <v>0.0556673151618098</v>
      </c>
      <c r="GN904">
        <v>0</v>
      </c>
      <c r="GO904">
        <v>0</v>
      </c>
      <c r="GP904">
        <v>2</v>
      </c>
      <c r="GQ904" t="s">
        <v>473</v>
      </c>
      <c r="GR904">
        <v>3.12658</v>
      </c>
      <c r="GS904">
        <v>2.71641</v>
      </c>
      <c r="GT904">
        <v>0.0183216</v>
      </c>
      <c r="GU904">
        <v>0.013451</v>
      </c>
      <c r="GV904">
        <v>0.17667</v>
      </c>
      <c r="GW904">
        <v>0.0997194</v>
      </c>
      <c r="GX904">
        <v>35161.3</v>
      </c>
      <c r="GY904">
        <v>37346.6</v>
      </c>
      <c r="GZ904">
        <v>32545.4</v>
      </c>
      <c r="HA904">
        <v>34417.1</v>
      </c>
      <c r="HB904">
        <v>38506.2</v>
      </c>
      <c r="HC904">
        <v>44683.5</v>
      </c>
      <c r="HD904">
        <v>51163.5</v>
      </c>
      <c r="HE904">
        <v>55215.7</v>
      </c>
      <c r="HF904">
        <v>1.67992</v>
      </c>
      <c r="HG904">
        <v>1.52525</v>
      </c>
      <c r="HH904">
        <v>-0.168927</v>
      </c>
      <c r="HI904">
        <v>0</v>
      </c>
      <c r="HJ904">
        <v>50.6447</v>
      </c>
      <c r="HK904">
        <v>999.9</v>
      </c>
      <c r="HL904">
        <v>54.706</v>
      </c>
      <c r="HM904">
        <v>30.172</v>
      </c>
      <c r="HN904">
        <v>26.1048</v>
      </c>
      <c r="HO904">
        <v>60.0321</v>
      </c>
      <c r="HP904">
        <v>40.9615</v>
      </c>
      <c r="HQ904">
        <v>1</v>
      </c>
      <c r="HR904">
        <v>2.40278</v>
      </c>
      <c r="HS904">
        <v>-0.388766</v>
      </c>
      <c r="HT904">
        <v>20.1138</v>
      </c>
      <c r="HU904">
        <v>5.18584</v>
      </c>
      <c r="HV904">
        <v>12.0159</v>
      </c>
      <c r="HW904">
        <v>4.96875</v>
      </c>
      <c r="HX904">
        <v>3.29588</v>
      </c>
      <c r="HY904">
        <v>9999</v>
      </c>
      <c r="HZ904">
        <v>9999</v>
      </c>
      <c r="IA904">
        <v>999.9</v>
      </c>
      <c r="IB904">
        <v>9999</v>
      </c>
      <c r="IC904">
        <v>1.86325</v>
      </c>
      <c r="ID904">
        <v>1.86811</v>
      </c>
      <c r="IE904">
        <v>1.86783</v>
      </c>
      <c r="IF904">
        <v>1.86905</v>
      </c>
      <c r="IG904">
        <v>1.86981</v>
      </c>
      <c r="IH904">
        <v>1.8659</v>
      </c>
      <c r="II904">
        <v>1.86696</v>
      </c>
      <c r="IJ904">
        <v>1.86838</v>
      </c>
      <c r="IK904">
        <v>5</v>
      </c>
      <c r="IL904">
        <v>0</v>
      </c>
      <c r="IM904">
        <v>0</v>
      </c>
      <c r="IN904">
        <v>0</v>
      </c>
      <c r="IO904" t="s">
        <v>441</v>
      </c>
      <c r="IP904" t="s">
        <v>442</v>
      </c>
      <c r="IQ904" t="s">
        <v>443</v>
      </c>
      <c r="IR904" t="s">
        <v>443</v>
      </c>
      <c r="IS904" t="s">
        <v>443</v>
      </c>
      <c r="IT904" t="s">
        <v>443</v>
      </c>
      <c r="IU904">
        <v>0</v>
      </c>
      <c r="IV904">
        <v>100</v>
      </c>
      <c r="IW904">
        <v>100</v>
      </c>
      <c r="IX904">
        <v>1.097</v>
      </c>
      <c r="IY904">
        <v>-0.0441</v>
      </c>
      <c r="IZ904">
        <v>1.09748391826392</v>
      </c>
      <c r="JA904">
        <v>0</v>
      </c>
      <c r="JB904">
        <v>0</v>
      </c>
      <c r="JC904">
        <v>0</v>
      </c>
      <c r="JD904">
        <v>-0.0441141096964596</v>
      </c>
      <c r="JE904">
        <v>0</v>
      </c>
      <c r="JF904">
        <v>0</v>
      </c>
      <c r="JG904">
        <v>0</v>
      </c>
      <c r="JH904">
        <v>5</v>
      </c>
      <c r="JI904">
        <v>2273</v>
      </c>
      <c r="JJ904">
        <v>1</v>
      </c>
      <c r="JK904">
        <v>24</v>
      </c>
      <c r="JL904">
        <v>29357076.2</v>
      </c>
      <c r="JM904">
        <v>29357076.2</v>
      </c>
      <c r="JN904">
        <v>0.246582</v>
      </c>
      <c r="JO904">
        <v>2.68555</v>
      </c>
      <c r="JP904">
        <v>1.54785</v>
      </c>
      <c r="JQ904">
        <v>2.31445</v>
      </c>
      <c r="JR904">
        <v>1.64551</v>
      </c>
      <c r="JS904">
        <v>2.31934</v>
      </c>
      <c r="JT904">
        <v>34.0092</v>
      </c>
      <c r="JU904">
        <v>24.1838</v>
      </c>
      <c r="JV904">
        <v>18</v>
      </c>
      <c r="JW904">
        <v>493.405</v>
      </c>
      <c r="JX904">
        <v>382.056</v>
      </c>
      <c r="JY904">
        <v>53.0879</v>
      </c>
      <c r="JZ904">
        <v>54.3649</v>
      </c>
      <c r="KA904">
        <v>30.0011</v>
      </c>
      <c r="KB904">
        <v>53.594</v>
      </c>
      <c r="KC904">
        <v>53.3936</v>
      </c>
      <c r="KD904">
        <v>4.85</v>
      </c>
      <c r="KE904">
        <v>0</v>
      </c>
      <c r="KF904">
        <v>100</v>
      </c>
      <c r="KG904">
        <v>53.0861</v>
      </c>
      <c r="KH904">
        <v>31.9403</v>
      </c>
      <c r="KI904">
        <v>26.2864</v>
      </c>
      <c r="KJ904">
        <v>92.7255</v>
      </c>
      <c r="KK904">
        <v>89.3308</v>
      </c>
    </row>
    <row r="905" spans="1:297">
      <c r="A905">
        <v>889</v>
      </c>
      <c r="B905">
        <v>1761424670</v>
      </c>
      <c r="C905">
        <v>16489</v>
      </c>
      <c r="D905" t="s">
        <v>2229</v>
      </c>
      <c r="E905" t="s">
        <v>2230</v>
      </c>
      <c r="F905">
        <v>5</v>
      </c>
      <c r="G905" t="s">
        <v>2182</v>
      </c>
      <c r="H905" t="s">
        <v>436</v>
      </c>
      <c r="I905">
        <v>1761424662</v>
      </c>
      <c r="J905">
        <f>(K905)/1000</f>
        <v>0</v>
      </c>
      <c r="K905">
        <f>IF(DP905, AN905, AH905)</f>
        <v>0</v>
      </c>
      <c r="L905">
        <f>IF(DP905, AI905, AG905)</f>
        <v>0</v>
      </c>
      <c r="M905">
        <f>DR905 - IF(AU905&gt;1, L905*DL905*100.0/(AW905), 0)</f>
        <v>0</v>
      </c>
      <c r="N905">
        <f>((T905-J905/2)*M905-L905)/(T905+J905/2)</f>
        <v>0</v>
      </c>
      <c r="O905">
        <f>N905*(DY905+DZ905)/1000.0</f>
        <v>0</v>
      </c>
      <c r="P905">
        <f>(DR905 - IF(AU905&gt;1, L905*DL905*100.0/(AW905), 0))*(DY905+DZ905)/1000.0</f>
        <v>0</v>
      </c>
      <c r="Q905">
        <f>2.0/((1/S905-1/R905)+SIGN(S905)*SQRT((1/S905-1/R905)*(1/S905-1/R905) + 4*DM905/((DM905+1)*(DM905+1))*(2*1/S905*1/R905-1/R905*1/R905)))</f>
        <v>0</v>
      </c>
      <c r="R905">
        <f>IF(LEFT(DN905,1)&lt;&gt;"0",IF(LEFT(DN905,1)="1",3.0,DO905),$D$5+$E$5*(EF905*DY905/($K$5*1000))+$F$5*(EF905*DY905/($K$5*1000))*MAX(MIN(DL905,$J$5),$I$5)*MAX(MIN(DL905,$J$5),$I$5)+$G$5*MAX(MIN(DL905,$J$5),$I$5)*(EF905*DY905/($K$5*1000))+$H$5*(EF905*DY905/($K$5*1000))*(EF905*DY905/($K$5*1000)))</f>
        <v>0</v>
      </c>
      <c r="S905">
        <f>J905*(1000-(1000*0.61365*exp(17.502*W905/(240.97+W905))/(DY905+DZ905)+DT905)/2)/(1000*0.61365*exp(17.502*W905/(240.97+W905))/(DY905+DZ905)-DT905)</f>
        <v>0</v>
      </c>
      <c r="T905">
        <f>1/((DM905+1)/(Q905/1.6)+1/(R905/1.37)) + DM905/((DM905+1)/(Q905/1.6) + DM905/(R905/1.37))</f>
        <v>0</v>
      </c>
      <c r="U905">
        <f>(DH905*DK905)</f>
        <v>0</v>
      </c>
      <c r="V905">
        <f>(EA905+(U905+2*0.95*5.67E-8*(((EA905+$B$7)+273)^4-(EA905+273)^4)-44100*J905)/(1.84*29.3*R905+8*0.95*5.67E-8*(EA905+273)^3))</f>
        <v>0</v>
      </c>
      <c r="W905">
        <f>($C$7*EB905+$D$7*EC905+$E$7*V905)</f>
        <v>0</v>
      </c>
      <c r="X905">
        <f>0.61365*exp(17.502*W905/(240.97+W905))</f>
        <v>0</v>
      </c>
      <c r="Y905">
        <f>(Z905/AA905*100)</f>
        <v>0</v>
      </c>
      <c r="Z905">
        <f>DT905*(DY905+DZ905)/1000</f>
        <v>0</v>
      </c>
      <c r="AA905">
        <f>0.61365*exp(17.502*EA905/(240.97+EA905))</f>
        <v>0</v>
      </c>
      <c r="AB905">
        <f>(X905-DT905*(DY905+DZ905)/1000)</f>
        <v>0</v>
      </c>
      <c r="AC905">
        <f>(-J905*44100)</f>
        <v>0</v>
      </c>
      <c r="AD905">
        <f>2*29.3*R905*0.92*(EA905-W905)</f>
        <v>0</v>
      </c>
      <c r="AE905">
        <f>2*0.95*5.67E-8*(((EA905+$B$7)+273)^4-(W905+273)^4)</f>
        <v>0</v>
      </c>
      <c r="AF905">
        <f>U905+AE905+AC905+AD905</f>
        <v>0</v>
      </c>
      <c r="AG905">
        <f>DX905*AU905*(DS905-DR905*(1000-AU905*DU905)/(1000-AU905*DT905))/(100*DL905)</f>
        <v>0</v>
      </c>
      <c r="AH905">
        <f>1000*DX905*AU905*(DT905-DU905)/(100*DL905*(1000-AU905*DT905))</f>
        <v>0</v>
      </c>
      <c r="AI905">
        <f>(AJ905 - AK905 - DY905*1E3/(8.314*(EA905+273.15)) * AM905/DX905 * AL905) * DX905/(100*DL905) * (1000 - DU905)/1000</f>
        <v>0</v>
      </c>
      <c r="AJ905">
        <v>430.680488452654</v>
      </c>
      <c r="AK905">
        <v>426.150593939394</v>
      </c>
      <c r="AL905">
        <v>-0.000968253330942145</v>
      </c>
      <c r="AM905">
        <v>65.2934851003641</v>
      </c>
      <c r="AN905">
        <f>(AP905 - AO905 + DY905*1E3/(8.314*(EA905+273.15)) * AR905/DX905 * AQ905) * DX905/(100*DL905) * 1000/(1000 - AP905)</f>
        <v>0</v>
      </c>
      <c r="AO905">
        <v>24.7882955185551</v>
      </c>
      <c r="AP905">
        <v>56.8038993939394</v>
      </c>
      <c r="AQ905">
        <v>0.00162449085687601</v>
      </c>
      <c r="AR905">
        <v>110.481421267312</v>
      </c>
      <c r="AS905">
        <v>1</v>
      </c>
      <c r="AT905">
        <v>0</v>
      </c>
      <c r="AU905">
        <f>IF(AS905*$H$13&gt;=AW905,1.0,(AW905/(AW905-AS905*$H$13)))</f>
        <v>0</v>
      </c>
      <c r="AV905">
        <f>(AU905-1)*100</f>
        <v>0</v>
      </c>
      <c r="AW905">
        <f>MAX(0,($B$13+$C$13*EF905)/(1+$D$13*EF905)*DY905/(EA905+273)*$E$13)</f>
        <v>0</v>
      </c>
      <c r="AX905" t="s">
        <v>437</v>
      </c>
      <c r="AY905" t="s">
        <v>437</v>
      </c>
      <c r="AZ905">
        <v>0</v>
      </c>
      <c r="BA905">
        <v>0</v>
      </c>
      <c r="BB905">
        <f>1-AZ905/BA905</f>
        <v>0</v>
      </c>
      <c r="BC905">
        <v>0</v>
      </c>
      <c r="BD905" t="s">
        <v>437</v>
      </c>
      <c r="BE905" t="s">
        <v>437</v>
      </c>
      <c r="BF905">
        <v>0</v>
      </c>
      <c r="BG905">
        <v>0</v>
      </c>
      <c r="BH905">
        <f>1-BF905/BG905</f>
        <v>0</v>
      </c>
      <c r="BI905">
        <v>0.5</v>
      </c>
      <c r="BJ905">
        <f>DI905</f>
        <v>0</v>
      </c>
      <c r="BK905">
        <f>L905</f>
        <v>0</v>
      </c>
      <c r="BL905">
        <f>BH905*BI905*BJ905</f>
        <v>0</v>
      </c>
      <c r="BM905">
        <f>(BK905-BC905)/BJ905</f>
        <v>0</v>
      </c>
      <c r="BN905">
        <f>(BA905-BG905)/BG905</f>
        <v>0</v>
      </c>
      <c r="BO905">
        <f>AZ905/(BB905+AZ905/BG905)</f>
        <v>0</v>
      </c>
      <c r="BP905" t="s">
        <v>437</v>
      </c>
      <c r="BQ905">
        <v>0</v>
      </c>
      <c r="BR905">
        <f>IF(BQ905&lt;&gt;0, BQ905, BO905)</f>
        <v>0</v>
      </c>
      <c r="BS905">
        <f>1-BR905/BG905</f>
        <v>0</v>
      </c>
      <c r="BT905">
        <f>(BG905-BF905)/(BG905-BR905)</f>
        <v>0</v>
      </c>
      <c r="BU905">
        <f>(BA905-BG905)/(BA905-BR905)</f>
        <v>0</v>
      </c>
      <c r="BV905">
        <f>(BG905-BF905)/(BG905-AZ905)</f>
        <v>0</v>
      </c>
      <c r="BW905">
        <f>(BA905-BG905)/(BA905-AZ905)</f>
        <v>0</v>
      </c>
      <c r="BX905">
        <f>(BT905*BR905/BF905)</f>
        <v>0</v>
      </c>
      <c r="BY905">
        <f>(1-BX905)</f>
        <v>0</v>
      </c>
      <c r="DH905">
        <f>$B$11*EG905+$C$11*EH905+$F$11*ES905*(1-EV905)</f>
        <v>0</v>
      </c>
      <c r="DI905">
        <f>DH905*DJ905</f>
        <v>0</v>
      </c>
      <c r="DJ905">
        <f>($B$11*$D$9+$C$11*$D$9+$F$11*((FF905+EX905)/MAX(FF905+EX905+FG905, 0.1)*$I$9+FG905/MAX(FF905+EX905+FG905, 0.1)*$J$9))/($B$11+$C$11+$F$11)</f>
        <v>0</v>
      </c>
      <c r="DK905">
        <f>($B$11*$K$9+$C$11*$K$9+$F$11*((FF905+EX905)/MAX(FF905+EX905+FG905, 0.1)*$P$9+FG905/MAX(FF905+EX905+FG905, 0.1)*$Q$9))/($B$11+$C$11+$F$11)</f>
        <v>0</v>
      </c>
      <c r="DL905">
        <v>6</v>
      </c>
      <c r="DM905">
        <v>0.5</v>
      </c>
      <c r="DN905" t="s">
        <v>438</v>
      </c>
      <c r="DO905">
        <v>2</v>
      </c>
      <c r="DP905" t="b">
        <v>1</v>
      </c>
      <c r="DQ905">
        <v>1761424662</v>
      </c>
      <c r="DR905">
        <v>402.017933333333</v>
      </c>
      <c r="DS905">
        <v>420.005266666667</v>
      </c>
      <c r="DT905">
        <v>56.7793933333333</v>
      </c>
      <c r="DU905">
        <v>24.7879733333333</v>
      </c>
      <c r="DV905">
        <v>400.920266666667</v>
      </c>
      <c r="DW905">
        <v>56.8235</v>
      </c>
      <c r="DX905">
        <v>499.989333333333</v>
      </c>
      <c r="DY905">
        <v>90.1755533333333</v>
      </c>
      <c r="DZ905">
        <v>0.0391422933333333</v>
      </c>
      <c r="EA905">
        <v>52.97638</v>
      </c>
      <c r="EB905">
        <v>47.9926266666667</v>
      </c>
      <c r="EC905">
        <v>999.9</v>
      </c>
      <c r="ED905">
        <v>0</v>
      </c>
      <c r="EE905">
        <v>0</v>
      </c>
      <c r="EF905">
        <v>9998.956</v>
      </c>
      <c r="EG905">
        <v>0</v>
      </c>
      <c r="EH905">
        <v>1181.58533333333</v>
      </c>
      <c r="EI905">
        <v>-17.98746</v>
      </c>
      <c r="EJ905">
        <v>426.218333333333</v>
      </c>
      <c r="EK905">
        <v>430.681</v>
      </c>
      <c r="EL905">
        <v>31.9914</v>
      </c>
      <c r="EM905">
        <v>420.005266666667</v>
      </c>
      <c r="EN905">
        <v>24.7879733333333</v>
      </c>
      <c r="EO905">
        <v>5.12011133333333</v>
      </c>
      <c r="EP905">
        <v>2.23527</v>
      </c>
      <c r="EQ905">
        <v>33.2381666666667</v>
      </c>
      <c r="ER905">
        <v>19.21736</v>
      </c>
      <c r="ES905">
        <v>1199.992</v>
      </c>
      <c r="ET905">
        <v>0.967006866666667</v>
      </c>
      <c r="EU905">
        <v>0.03299304</v>
      </c>
      <c r="EV905">
        <v>0</v>
      </c>
      <c r="EW905">
        <v>811.955266666666</v>
      </c>
      <c r="EX905">
        <v>5.00059</v>
      </c>
      <c r="EY905">
        <v>10744.8866666667</v>
      </c>
      <c r="EZ905">
        <v>10358.6533333333</v>
      </c>
      <c r="FA905">
        <v>62.625</v>
      </c>
      <c r="FB905">
        <v>63.7913333333333</v>
      </c>
      <c r="FC905">
        <v>62.5206666666667</v>
      </c>
      <c r="FD905">
        <v>63.7038</v>
      </c>
      <c r="FE905">
        <v>64.0956</v>
      </c>
      <c r="FF905">
        <v>1155.562</v>
      </c>
      <c r="FG905">
        <v>39.43</v>
      </c>
      <c r="FH905">
        <v>0</v>
      </c>
      <c r="FI905">
        <v>1761424630.3</v>
      </c>
      <c r="FJ905">
        <v>0</v>
      </c>
      <c r="FK905">
        <v>811.98448</v>
      </c>
      <c r="FL905">
        <v>5.73600001594478</v>
      </c>
      <c r="FM905">
        <v>81.1538463444316</v>
      </c>
      <c r="FN905">
        <v>10745.628</v>
      </c>
      <c r="FO905">
        <v>15</v>
      </c>
      <c r="FP905">
        <v>0</v>
      </c>
      <c r="FQ905" t="s">
        <v>439</v>
      </c>
      <c r="FR905">
        <v>0</v>
      </c>
      <c r="FS905">
        <v>0</v>
      </c>
      <c r="FT905">
        <v>0</v>
      </c>
      <c r="FU905">
        <v>0</v>
      </c>
      <c r="FV905">
        <v>0</v>
      </c>
      <c r="FW905">
        <v>0</v>
      </c>
      <c r="FX905">
        <v>0</v>
      </c>
      <c r="FY905">
        <v>0</v>
      </c>
      <c r="FZ905">
        <v>0</v>
      </c>
      <c r="GA905">
        <v>0</v>
      </c>
      <c r="GB905">
        <v>0</v>
      </c>
      <c r="GC905">
        <v>-17.95832</v>
      </c>
      <c r="GD905">
        <v>-0.505254135338343</v>
      </c>
      <c r="GE905">
        <v>0.0522752293156136</v>
      </c>
      <c r="GF905">
        <v>0</v>
      </c>
      <c r="GG905">
        <v>811.578235294118</v>
      </c>
      <c r="GH905">
        <v>5.83101604683337</v>
      </c>
      <c r="GI905">
        <v>0.600772348918377</v>
      </c>
      <c r="GJ905">
        <v>-1</v>
      </c>
      <c r="GK905">
        <v>31.982625</v>
      </c>
      <c r="GL905">
        <v>0.159135338345882</v>
      </c>
      <c r="GM905">
        <v>0.0166419011834587</v>
      </c>
      <c r="GN905">
        <v>0</v>
      </c>
      <c r="GO905">
        <v>0</v>
      </c>
      <c r="GP905">
        <v>2</v>
      </c>
      <c r="GQ905" t="s">
        <v>473</v>
      </c>
      <c r="GR905">
        <v>3.12661</v>
      </c>
      <c r="GS905">
        <v>2.7168</v>
      </c>
      <c r="GT905">
        <v>0.0812844</v>
      </c>
      <c r="GU905">
        <v>0.0842474</v>
      </c>
      <c r="GV905">
        <v>0.177657</v>
      </c>
      <c r="GW905">
        <v>0.0998733</v>
      </c>
      <c r="GX905">
        <v>32898.6</v>
      </c>
      <c r="GY905">
        <v>34655.6</v>
      </c>
      <c r="GZ905">
        <v>32532.4</v>
      </c>
      <c r="HA905">
        <v>34399.9</v>
      </c>
      <c r="HB905">
        <v>38461.9</v>
      </c>
      <c r="HC905">
        <v>44663.3</v>
      </c>
      <c r="HD905">
        <v>51146.6</v>
      </c>
      <c r="HE905">
        <v>55189.6</v>
      </c>
      <c r="HF905">
        <v>1.67822</v>
      </c>
      <c r="HG905">
        <v>1.52425</v>
      </c>
      <c r="HH905">
        <v>-0.17596</v>
      </c>
      <c r="HI905">
        <v>0</v>
      </c>
      <c r="HJ905">
        <v>50.7715</v>
      </c>
      <c r="HK905">
        <v>999.9</v>
      </c>
      <c r="HL905">
        <v>54.78</v>
      </c>
      <c r="HM905">
        <v>30.152</v>
      </c>
      <c r="HN905">
        <v>26.1071</v>
      </c>
      <c r="HO905">
        <v>60.0021</v>
      </c>
      <c r="HP905">
        <v>40.8774</v>
      </c>
      <c r="HQ905">
        <v>1</v>
      </c>
      <c r="HR905">
        <v>2.42369</v>
      </c>
      <c r="HS905">
        <v>-0.264741</v>
      </c>
      <c r="HT905">
        <v>20.1139</v>
      </c>
      <c r="HU905">
        <v>5.18629</v>
      </c>
      <c r="HV905">
        <v>12.0159</v>
      </c>
      <c r="HW905">
        <v>4.9689</v>
      </c>
      <c r="HX905">
        <v>3.29588</v>
      </c>
      <c r="HY905">
        <v>9999</v>
      </c>
      <c r="HZ905">
        <v>9999</v>
      </c>
      <c r="IA905">
        <v>999.9</v>
      </c>
      <c r="IB905">
        <v>9999</v>
      </c>
      <c r="IC905">
        <v>1.86324</v>
      </c>
      <c r="ID905">
        <v>1.8681</v>
      </c>
      <c r="IE905">
        <v>1.86783</v>
      </c>
      <c r="IF905">
        <v>1.86905</v>
      </c>
      <c r="IG905">
        <v>1.86981</v>
      </c>
      <c r="IH905">
        <v>1.86591</v>
      </c>
      <c r="II905">
        <v>1.86695</v>
      </c>
      <c r="IJ905">
        <v>1.86838</v>
      </c>
      <c r="IK905">
        <v>5</v>
      </c>
      <c r="IL905">
        <v>0</v>
      </c>
      <c r="IM905">
        <v>0</v>
      </c>
      <c r="IN905">
        <v>0</v>
      </c>
      <c r="IO905" t="s">
        <v>441</v>
      </c>
      <c r="IP905" t="s">
        <v>442</v>
      </c>
      <c r="IQ905" t="s">
        <v>443</v>
      </c>
      <c r="IR905" t="s">
        <v>443</v>
      </c>
      <c r="IS905" t="s">
        <v>443</v>
      </c>
      <c r="IT905" t="s">
        <v>443</v>
      </c>
      <c r="IU905">
        <v>0</v>
      </c>
      <c r="IV905">
        <v>100</v>
      </c>
      <c r="IW905">
        <v>100</v>
      </c>
      <c r="IX905">
        <v>1.097</v>
      </c>
      <c r="IY905">
        <v>-0.0441</v>
      </c>
      <c r="IZ905">
        <v>1.09748391826392</v>
      </c>
      <c r="JA905">
        <v>0</v>
      </c>
      <c r="JB905">
        <v>0</v>
      </c>
      <c r="JC905">
        <v>0</v>
      </c>
      <c r="JD905">
        <v>-0.0441141096964596</v>
      </c>
      <c r="JE905">
        <v>0</v>
      </c>
      <c r="JF905">
        <v>0</v>
      </c>
      <c r="JG905">
        <v>0</v>
      </c>
      <c r="JH905">
        <v>5</v>
      </c>
      <c r="JI905">
        <v>2273</v>
      </c>
      <c r="JJ905">
        <v>1</v>
      </c>
      <c r="JK905">
        <v>24</v>
      </c>
      <c r="JL905">
        <v>29357077.8</v>
      </c>
      <c r="JM905">
        <v>29357077.8</v>
      </c>
      <c r="JN905">
        <v>1.0144</v>
      </c>
      <c r="JO905">
        <v>2.63916</v>
      </c>
      <c r="JP905">
        <v>1.54785</v>
      </c>
      <c r="JQ905">
        <v>2.31567</v>
      </c>
      <c r="JR905">
        <v>1.64673</v>
      </c>
      <c r="JS905">
        <v>2.36572</v>
      </c>
      <c r="JT905">
        <v>34.0318</v>
      </c>
      <c r="JU905">
        <v>24.1926</v>
      </c>
      <c r="JV905">
        <v>18</v>
      </c>
      <c r="JW905">
        <v>493.279</v>
      </c>
      <c r="JX905">
        <v>382.304</v>
      </c>
      <c r="JY905">
        <v>52.9936</v>
      </c>
      <c r="JZ905">
        <v>54.5527</v>
      </c>
      <c r="KA905">
        <v>30.001</v>
      </c>
      <c r="KB905">
        <v>53.7918</v>
      </c>
      <c r="KC905">
        <v>53.5937</v>
      </c>
      <c r="KD905">
        <v>20.3354</v>
      </c>
      <c r="KE905">
        <v>0</v>
      </c>
      <c r="KF905">
        <v>100</v>
      </c>
      <c r="KG905">
        <v>53.0027</v>
      </c>
      <c r="KH905">
        <v>420</v>
      </c>
      <c r="KI905">
        <v>26.2864</v>
      </c>
      <c r="KJ905">
        <v>92.6925</v>
      </c>
      <c r="KK905">
        <v>89.2877</v>
      </c>
    </row>
    <row r="906" spans="1:297">
      <c r="A906">
        <v>890</v>
      </c>
      <c r="B906">
        <v>1761424675</v>
      </c>
      <c r="C906">
        <v>16494</v>
      </c>
      <c r="D906" t="s">
        <v>2231</v>
      </c>
      <c r="E906" t="s">
        <v>2232</v>
      </c>
      <c r="F906">
        <v>5</v>
      </c>
      <c r="G906" t="s">
        <v>2182</v>
      </c>
      <c r="H906" t="s">
        <v>436</v>
      </c>
      <c r="I906">
        <v>1761424666.26667</v>
      </c>
      <c r="J906">
        <f>(K906)/1000</f>
        <v>0</v>
      </c>
      <c r="K906">
        <f>IF(DP906, AN906, AH906)</f>
        <v>0</v>
      </c>
      <c r="L906">
        <f>IF(DP906, AI906, AG906)</f>
        <v>0</v>
      </c>
      <c r="M906">
        <f>DR906 - IF(AU906&gt;1, L906*DL906*100.0/(AW906), 0)</f>
        <v>0</v>
      </c>
      <c r="N906">
        <f>((T906-J906/2)*M906-L906)/(T906+J906/2)</f>
        <v>0</v>
      </c>
      <c r="O906">
        <f>N906*(DY906+DZ906)/1000.0</f>
        <v>0</v>
      </c>
      <c r="P906">
        <f>(DR906 - IF(AU906&gt;1, L906*DL906*100.0/(AW906), 0))*(DY906+DZ906)/1000.0</f>
        <v>0</v>
      </c>
      <c r="Q906">
        <f>2.0/((1/S906-1/R906)+SIGN(S906)*SQRT((1/S906-1/R906)*(1/S906-1/R906) + 4*DM906/((DM906+1)*(DM906+1))*(2*1/S906*1/R906-1/R906*1/R906)))</f>
        <v>0</v>
      </c>
      <c r="R906">
        <f>IF(LEFT(DN906,1)&lt;&gt;"0",IF(LEFT(DN906,1)="1",3.0,DO906),$D$5+$E$5*(EF906*DY906/($K$5*1000))+$F$5*(EF906*DY906/($K$5*1000))*MAX(MIN(DL906,$J$5),$I$5)*MAX(MIN(DL906,$J$5),$I$5)+$G$5*MAX(MIN(DL906,$J$5),$I$5)*(EF906*DY906/($K$5*1000))+$H$5*(EF906*DY906/($K$5*1000))*(EF906*DY906/($K$5*1000)))</f>
        <v>0</v>
      </c>
      <c r="S906">
        <f>J906*(1000-(1000*0.61365*exp(17.502*W906/(240.97+W906))/(DY906+DZ906)+DT906)/2)/(1000*0.61365*exp(17.502*W906/(240.97+W906))/(DY906+DZ906)-DT906)</f>
        <v>0</v>
      </c>
      <c r="T906">
        <f>1/((DM906+1)/(Q906/1.6)+1/(R906/1.37)) + DM906/((DM906+1)/(Q906/1.6) + DM906/(R906/1.37))</f>
        <v>0</v>
      </c>
      <c r="U906">
        <f>(DH906*DK906)</f>
        <v>0</v>
      </c>
      <c r="V906">
        <f>(EA906+(U906+2*0.95*5.67E-8*(((EA906+$B$7)+273)^4-(EA906+273)^4)-44100*J906)/(1.84*29.3*R906+8*0.95*5.67E-8*(EA906+273)^3))</f>
        <v>0</v>
      </c>
      <c r="W906">
        <f>($C$7*EB906+$D$7*EC906+$E$7*V906)</f>
        <v>0</v>
      </c>
      <c r="X906">
        <f>0.61365*exp(17.502*W906/(240.97+W906))</f>
        <v>0</v>
      </c>
      <c r="Y906">
        <f>(Z906/AA906*100)</f>
        <v>0</v>
      </c>
      <c r="Z906">
        <f>DT906*(DY906+DZ906)/1000</f>
        <v>0</v>
      </c>
      <c r="AA906">
        <f>0.61365*exp(17.502*EA906/(240.97+EA906))</f>
        <v>0</v>
      </c>
      <c r="AB906">
        <f>(X906-DT906*(DY906+DZ906)/1000)</f>
        <v>0</v>
      </c>
      <c r="AC906">
        <f>(-J906*44100)</f>
        <v>0</v>
      </c>
      <c r="AD906">
        <f>2*29.3*R906*0.92*(EA906-W906)</f>
        <v>0</v>
      </c>
      <c r="AE906">
        <f>2*0.95*5.67E-8*(((EA906+$B$7)+273)^4-(W906+273)^4)</f>
        <v>0</v>
      </c>
      <c r="AF906">
        <f>U906+AE906+AC906+AD906</f>
        <v>0</v>
      </c>
      <c r="AG906">
        <f>DX906*AU906*(DS906-DR906*(1000-AU906*DU906)/(1000-AU906*DT906))/(100*DL906)</f>
        <v>0</v>
      </c>
      <c r="AH906">
        <f>1000*DX906*AU906*(DT906-DU906)/(100*DL906*(1000-AU906*DT906))</f>
        <v>0</v>
      </c>
      <c r="AI906">
        <f>(AJ906 - AK906 - DY906*1E3/(8.314*(EA906+273.15)) * AM906/DX906 * AL906) * DX906/(100*DL906) * (1000 - DU906)/1000</f>
        <v>0</v>
      </c>
      <c r="AJ906">
        <v>430.663391804322</v>
      </c>
      <c r="AK906">
        <v>426.134715151515</v>
      </c>
      <c r="AL906">
        <v>0.000128832096446589</v>
      </c>
      <c r="AM906">
        <v>65.2934851003641</v>
      </c>
      <c r="AN906">
        <f>(AP906 - AO906 + DY906*1E3/(8.314*(EA906+273.15)) * AR906/DX906 * AQ906) * DX906/(100*DL906) * 1000/(1000 - AP906)</f>
        <v>0</v>
      </c>
      <c r="AO906">
        <v>24.7910279906626</v>
      </c>
      <c r="AP906">
        <v>56.8070424242424</v>
      </c>
      <c r="AQ906">
        <v>0.000178703358154329</v>
      </c>
      <c r="AR906">
        <v>110.481421267312</v>
      </c>
      <c r="AS906">
        <v>1</v>
      </c>
      <c r="AT906">
        <v>0</v>
      </c>
      <c r="AU906">
        <f>IF(AS906*$H$13&gt;=AW906,1.0,(AW906/(AW906-AS906*$H$13)))</f>
        <v>0</v>
      </c>
      <c r="AV906">
        <f>(AU906-1)*100</f>
        <v>0</v>
      </c>
      <c r="AW906">
        <f>MAX(0,($B$13+$C$13*EF906)/(1+$D$13*EF906)*DY906/(EA906+273)*$E$13)</f>
        <v>0</v>
      </c>
      <c r="AX906" t="s">
        <v>437</v>
      </c>
      <c r="AY906" t="s">
        <v>437</v>
      </c>
      <c r="AZ906">
        <v>0</v>
      </c>
      <c r="BA906">
        <v>0</v>
      </c>
      <c r="BB906">
        <f>1-AZ906/BA906</f>
        <v>0</v>
      </c>
      <c r="BC906">
        <v>0</v>
      </c>
      <c r="BD906" t="s">
        <v>437</v>
      </c>
      <c r="BE906" t="s">
        <v>437</v>
      </c>
      <c r="BF906">
        <v>0</v>
      </c>
      <c r="BG906">
        <v>0</v>
      </c>
      <c r="BH906">
        <f>1-BF906/BG906</f>
        <v>0</v>
      </c>
      <c r="BI906">
        <v>0.5</v>
      </c>
      <c r="BJ906">
        <f>DI906</f>
        <v>0</v>
      </c>
      <c r="BK906">
        <f>L906</f>
        <v>0</v>
      </c>
      <c r="BL906">
        <f>BH906*BI906*BJ906</f>
        <v>0</v>
      </c>
      <c r="BM906">
        <f>(BK906-BC906)/BJ906</f>
        <v>0</v>
      </c>
      <c r="BN906">
        <f>(BA906-BG906)/BG906</f>
        <v>0</v>
      </c>
      <c r="BO906">
        <f>AZ906/(BB906+AZ906/BG906)</f>
        <v>0</v>
      </c>
      <c r="BP906" t="s">
        <v>437</v>
      </c>
      <c r="BQ906">
        <v>0</v>
      </c>
      <c r="BR906">
        <f>IF(BQ906&lt;&gt;0, BQ906, BO906)</f>
        <v>0</v>
      </c>
      <c r="BS906">
        <f>1-BR906/BG906</f>
        <v>0</v>
      </c>
      <c r="BT906">
        <f>(BG906-BF906)/(BG906-BR906)</f>
        <v>0</v>
      </c>
      <c r="BU906">
        <f>(BA906-BG906)/(BA906-BR906)</f>
        <v>0</v>
      </c>
      <c r="BV906">
        <f>(BG906-BF906)/(BG906-AZ906)</f>
        <v>0</v>
      </c>
      <c r="BW906">
        <f>(BA906-BG906)/(BA906-AZ906)</f>
        <v>0</v>
      </c>
      <c r="BX906">
        <f>(BT906*BR906/BF906)</f>
        <v>0</v>
      </c>
      <c r="BY906">
        <f>(1-BX906)</f>
        <v>0</v>
      </c>
      <c r="DH906">
        <f>$B$11*EG906+$C$11*EH906+$F$11*ES906*(1-EV906)</f>
        <v>0</v>
      </c>
      <c r="DI906">
        <f>DH906*DJ906</f>
        <v>0</v>
      </c>
      <c r="DJ906">
        <f>($B$11*$D$9+$C$11*$D$9+$F$11*((FF906+EX906)/MAX(FF906+EX906+FG906, 0.1)*$I$9+FG906/MAX(FF906+EX906+FG906, 0.1)*$J$9))/($B$11+$C$11+$F$11)</f>
        <v>0</v>
      </c>
      <c r="DK906">
        <f>($B$11*$K$9+$C$11*$K$9+$F$11*((FF906+EX906)/MAX(FF906+EX906+FG906, 0.1)*$P$9+FG906/MAX(FF906+EX906+FG906, 0.1)*$Q$9))/($B$11+$C$11+$F$11)</f>
        <v>0</v>
      </c>
      <c r="DL906">
        <v>6</v>
      </c>
      <c r="DM906">
        <v>0.5</v>
      </c>
      <c r="DN906" t="s">
        <v>438</v>
      </c>
      <c r="DO906">
        <v>2</v>
      </c>
      <c r="DP906" t="b">
        <v>1</v>
      </c>
      <c r="DQ906">
        <v>1761424666.26667</v>
      </c>
      <c r="DR906">
        <v>401.9802</v>
      </c>
      <c r="DS906">
        <v>420.0134</v>
      </c>
      <c r="DT906">
        <v>56.7919466666667</v>
      </c>
      <c r="DU906">
        <v>24.7889133333333</v>
      </c>
      <c r="DV906">
        <v>400.8826</v>
      </c>
      <c r="DW906">
        <v>56.8360666666667</v>
      </c>
      <c r="DX906">
        <v>500.003133333333</v>
      </c>
      <c r="DY906">
        <v>90.1766866666667</v>
      </c>
      <c r="DZ906">
        <v>0.0390838333333333</v>
      </c>
      <c r="EA906">
        <v>52.9777666666667</v>
      </c>
      <c r="EB906">
        <v>47.9968333333333</v>
      </c>
      <c r="EC906">
        <v>999.9</v>
      </c>
      <c r="ED906">
        <v>0</v>
      </c>
      <c r="EE906">
        <v>0</v>
      </c>
      <c r="EF906">
        <v>10001.1666666667</v>
      </c>
      <c r="EG906">
        <v>0</v>
      </c>
      <c r="EH906">
        <v>1181.54933333333</v>
      </c>
      <c r="EI906">
        <v>-18.03338</v>
      </c>
      <c r="EJ906">
        <v>426.183933333333</v>
      </c>
      <c r="EK906">
        <v>430.6898</v>
      </c>
      <c r="EL906">
        <v>32.0030266666667</v>
      </c>
      <c r="EM906">
        <v>420.0134</v>
      </c>
      <c r="EN906">
        <v>24.7889133333333</v>
      </c>
      <c r="EO906">
        <v>5.12130933333333</v>
      </c>
      <c r="EP906">
        <v>2.23538266666667</v>
      </c>
      <c r="EQ906">
        <v>33.2423333333333</v>
      </c>
      <c r="ER906">
        <v>19.21816</v>
      </c>
      <c r="ES906">
        <v>1200.00666666667</v>
      </c>
      <c r="ET906">
        <v>0.9670074</v>
      </c>
      <c r="EU906">
        <v>0.0329924866666667</v>
      </c>
      <c r="EV906">
        <v>0</v>
      </c>
      <c r="EW906">
        <v>812.442466666667</v>
      </c>
      <c r="EX906">
        <v>5.00059</v>
      </c>
      <c r="EY906">
        <v>10750.9133333333</v>
      </c>
      <c r="EZ906">
        <v>10358.7933333333</v>
      </c>
      <c r="FA906">
        <v>62.625</v>
      </c>
      <c r="FB906">
        <v>63.8078666666667</v>
      </c>
      <c r="FC906">
        <v>62.5372</v>
      </c>
      <c r="FD906">
        <v>63.7206</v>
      </c>
      <c r="FE906">
        <v>64.1124</v>
      </c>
      <c r="FF906">
        <v>1155.57666666667</v>
      </c>
      <c r="FG906">
        <v>39.43</v>
      </c>
      <c r="FH906">
        <v>0</v>
      </c>
      <c r="FI906">
        <v>1761424635.7</v>
      </c>
      <c r="FJ906">
        <v>0</v>
      </c>
      <c r="FK906">
        <v>812.572269230769</v>
      </c>
      <c r="FL906">
        <v>7.13623933069689</v>
      </c>
      <c r="FM906">
        <v>82.6153847120382</v>
      </c>
      <c r="FN906">
        <v>10752.7653846154</v>
      </c>
      <c r="FO906">
        <v>15</v>
      </c>
      <c r="FP906">
        <v>0</v>
      </c>
      <c r="FQ906" t="s">
        <v>439</v>
      </c>
      <c r="FR906">
        <v>0</v>
      </c>
      <c r="FS906">
        <v>0</v>
      </c>
      <c r="FT906">
        <v>0</v>
      </c>
      <c r="FU906">
        <v>0</v>
      </c>
      <c r="FV906">
        <v>0</v>
      </c>
      <c r="FW906">
        <v>0</v>
      </c>
      <c r="FX906">
        <v>0</v>
      </c>
      <c r="FY906">
        <v>0</v>
      </c>
      <c r="FZ906">
        <v>0</v>
      </c>
      <c r="GA906">
        <v>0</v>
      </c>
      <c r="GB906">
        <v>0</v>
      </c>
      <c r="GC906">
        <v>-18.014925</v>
      </c>
      <c r="GD906">
        <v>-0.615676691729351</v>
      </c>
      <c r="GE906">
        <v>0.0752266965578043</v>
      </c>
      <c r="GF906">
        <v>0</v>
      </c>
      <c r="GG906">
        <v>812.213441176471</v>
      </c>
      <c r="GH906">
        <v>6.30067227544033</v>
      </c>
      <c r="GI906">
        <v>0.65750124988369</v>
      </c>
      <c r="GJ906">
        <v>-1</v>
      </c>
      <c r="GK906">
        <v>31.997205</v>
      </c>
      <c r="GL906">
        <v>0.165496240601522</v>
      </c>
      <c r="GM906">
        <v>0.0167200620513201</v>
      </c>
      <c r="GN906">
        <v>0</v>
      </c>
      <c r="GO906">
        <v>0</v>
      </c>
      <c r="GP906">
        <v>2</v>
      </c>
      <c r="GQ906" t="s">
        <v>473</v>
      </c>
      <c r="GR906">
        <v>3.12656</v>
      </c>
      <c r="GS906">
        <v>2.71665</v>
      </c>
      <c r="GT906">
        <v>0.0812882</v>
      </c>
      <c r="GU906">
        <v>0.0844132</v>
      </c>
      <c r="GV906">
        <v>0.177671</v>
      </c>
      <c r="GW906">
        <v>0.0998776</v>
      </c>
      <c r="GX906">
        <v>32897.8</v>
      </c>
      <c r="GY906">
        <v>34648.5</v>
      </c>
      <c r="GZ906">
        <v>32531.8</v>
      </c>
      <c r="HA906">
        <v>34399.1</v>
      </c>
      <c r="HB906">
        <v>38460.6</v>
      </c>
      <c r="HC906">
        <v>44662.2</v>
      </c>
      <c r="HD906">
        <v>51145.5</v>
      </c>
      <c r="HE906">
        <v>55188.5</v>
      </c>
      <c r="HF906">
        <v>1.67817</v>
      </c>
      <c r="HG906">
        <v>1.52455</v>
      </c>
      <c r="HH906">
        <v>-0.175498</v>
      </c>
      <c r="HI906">
        <v>0</v>
      </c>
      <c r="HJ906">
        <v>50.7776</v>
      </c>
      <c r="HK906">
        <v>999.9</v>
      </c>
      <c r="HL906">
        <v>54.78</v>
      </c>
      <c r="HM906">
        <v>30.152</v>
      </c>
      <c r="HN906">
        <v>26.1048</v>
      </c>
      <c r="HO906">
        <v>60.0121</v>
      </c>
      <c r="HP906">
        <v>40.7492</v>
      </c>
      <c r="HQ906">
        <v>1</v>
      </c>
      <c r="HR906">
        <v>2.42492</v>
      </c>
      <c r="HS906">
        <v>-0.246825</v>
      </c>
      <c r="HT906">
        <v>20.1136</v>
      </c>
      <c r="HU906">
        <v>5.18569</v>
      </c>
      <c r="HV906">
        <v>12.0159</v>
      </c>
      <c r="HW906">
        <v>4.96865</v>
      </c>
      <c r="HX906">
        <v>3.29575</v>
      </c>
      <c r="HY906">
        <v>9999</v>
      </c>
      <c r="HZ906">
        <v>9999</v>
      </c>
      <c r="IA906">
        <v>999.9</v>
      </c>
      <c r="IB906">
        <v>9999</v>
      </c>
      <c r="IC906">
        <v>1.86324</v>
      </c>
      <c r="ID906">
        <v>1.86812</v>
      </c>
      <c r="IE906">
        <v>1.86783</v>
      </c>
      <c r="IF906">
        <v>1.86905</v>
      </c>
      <c r="IG906">
        <v>1.86981</v>
      </c>
      <c r="IH906">
        <v>1.86592</v>
      </c>
      <c r="II906">
        <v>1.86697</v>
      </c>
      <c r="IJ906">
        <v>1.86838</v>
      </c>
      <c r="IK906">
        <v>5</v>
      </c>
      <c r="IL906">
        <v>0</v>
      </c>
      <c r="IM906">
        <v>0</v>
      </c>
      <c r="IN906">
        <v>0</v>
      </c>
      <c r="IO906" t="s">
        <v>441</v>
      </c>
      <c r="IP906" t="s">
        <v>442</v>
      </c>
      <c r="IQ906" t="s">
        <v>443</v>
      </c>
      <c r="IR906" t="s">
        <v>443</v>
      </c>
      <c r="IS906" t="s">
        <v>443</v>
      </c>
      <c r="IT906" t="s">
        <v>443</v>
      </c>
      <c r="IU906">
        <v>0</v>
      </c>
      <c r="IV906">
        <v>100</v>
      </c>
      <c r="IW906">
        <v>100</v>
      </c>
      <c r="IX906">
        <v>1.097</v>
      </c>
      <c r="IY906">
        <v>-0.0441</v>
      </c>
      <c r="IZ906">
        <v>1.09748391826392</v>
      </c>
      <c r="JA906">
        <v>0</v>
      </c>
      <c r="JB906">
        <v>0</v>
      </c>
      <c r="JC906">
        <v>0</v>
      </c>
      <c r="JD906">
        <v>-0.0441141096964596</v>
      </c>
      <c r="JE906">
        <v>0</v>
      </c>
      <c r="JF906">
        <v>0</v>
      </c>
      <c r="JG906">
        <v>0</v>
      </c>
      <c r="JH906">
        <v>5</v>
      </c>
      <c r="JI906">
        <v>2273</v>
      </c>
      <c r="JJ906">
        <v>1</v>
      </c>
      <c r="JK906">
        <v>24</v>
      </c>
      <c r="JL906">
        <v>29357077.9</v>
      </c>
      <c r="JM906">
        <v>29357077.9</v>
      </c>
      <c r="JN906">
        <v>1.03271</v>
      </c>
      <c r="JO906">
        <v>2.64282</v>
      </c>
      <c r="JP906">
        <v>1.54785</v>
      </c>
      <c r="JQ906">
        <v>2.31567</v>
      </c>
      <c r="JR906">
        <v>1.64673</v>
      </c>
      <c r="JS906">
        <v>2.34619</v>
      </c>
      <c r="JT906">
        <v>34.0318</v>
      </c>
      <c r="JU906">
        <v>24.1926</v>
      </c>
      <c r="JV906">
        <v>18</v>
      </c>
      <c r="JW906">
        <v>493.302</v>
      </c>
      <c r="JX906">
        <v>382.533</v>
      </c>
      <c r="JY906">
        <v>53.0042</v>
      </c>
      <c r="JZ906">
        <v>54.5617</v>
      </c>
      <c r="KA906">
        <v>30.0011</v>
      </c>
      <c r="KB906">
        <v>53.8021</v>
      </c>
      <c r="KC906">
        <v>53.604</v>
      </c>
      <c r="KD906">
        <v>20.7282</v>
      </c>
      <c r="KE906">
        <v>0</v>
      </c>
      <c r="KF906">
        <v>100</v>
      </c>
      <c r="KG906">
        <v>53.0005</v>
      </c>
      <c r="KH906">
        <v>440.309</v>
      </c>
      <c r="KI906">
        <v>26.2864</v>
      </c>
      <c r="KJ906">
        <v>92.6906</v>
      </c>
      <c r="KK906">
        <v>89.2858</v>
      </c>
    </row>
    <row r="907" spans="1:297">
      <c r="A907">
        <v>891</v>
      </c>
      <c r="B907">
        <v>1761424680</v>
      </c>
      <c r="C907">
        <v>16499</v>
      </c>
      <c r="D907" t="s">
        <v>2233</v>
      </c>
      <c r="E907" t="s">
        <v>2234</v>
      </c>
      <c r="F907">
        <v>5</v>
      </c>
      <c r="G907" t="s">
        <v>2182</v>
      </c>
      <c r="H907" t="s">
        <v>436</v>
      </c>
      <c r="I907">
        <v>1761424671.35714</v>
      </c>
      <c r="J907">
        <f>(K907)/1000</f>
        <v>0</v>
      </c>
      <c r="K907">
        <f>IF(DP907, AN907, AH907)</f>
        <v>0</v>
      </c>
      <c r="L907">
        <f>IF(DP907, AI907, AG907)</f>
        <v>0</v>
      </c>
      <c r="M907">
        <f>DR907 - IF(AU907&gt;1, L907*DL907*100.0/(AW907), 0)</f>
        <v>0</v>
      </c>
      <c r="N907">
        <f>((T907-J907/2)*M907-L907)/(T907+J907/2)</f>
        <v>0</v>
      </c>
      <c r="O907">
        <f>N907*(DY907+DZ907)/1000.0</f>
        <v>0</v>
      </c>
      <c r="P907">
        <f>(DR907 - IF(AU907&gt;1, L907*DL907*100.0/(AW907), 0))*(DY907+DZ907)/1000.0</f>
        <v>0</v>
      </c>
      <c r="Q907">
        <f>2.0/((1/S907-1/R907)+SIGN(S907)*SQRT((1/S907-1/R907)*(1/S907-1/R907) + 4*DM907/((DM907+1)*(DM907+1))*(2*1/S907*1/R907-1/R907*1/R907)))</f>
        <v>0</v>
      </c>
      <c r="R907">
        <f>IF(LEFT(DN907,1)&lt;&gt;"0",IF(LEFT(DN907,1)="1",3.0,DO907),$D$5+$E$5*(EF907*DY907/($K$5*1000))+$F$5*(EF907*DY907/($K$5*1000))*MAX(MIN(DL907,$J$5),$I$5)*MAX(MIN(DL907,$J$5),$I$5)+$G$5*MAX(MIN(DL907,$J$5),$I$5)*(EF907*DY907/($K$5*1000))+$H$5*(EF907*DY907/($K$5*1000))*(EF907*DY907/($K$5*1000)))</f>
        <v>0</v>
      </c>
      <c r="S907">
        <f>J907*(1000-(1000*0.61365*exp(17.502*W907/(240.97+W907))/(DY907+DZ907)+DT907)/2)/(1000*0.61365*exp(17.502*W907/(240.97+W907))/(DY907+DZ907)-DT907)</f>
        <v>0</v>
      </c>
      <c r="T907">
        <f>1/((DM907+1)/(Q907/1.6)+1/(R907/1.37)) + DM907/((DM907+1)/(Q907/1.6) + DM907/(R907/1.37))</f>
        <v>0</v>
      </c>
      <c r="U907">
        <f>(DH907*DK907)</f>
        <v>0</v>
      </c>
      <c r="V907">
        <f>(EA907+(U907+2*0.95*5.67E-8*(((EA907+$B$7)+273)^4-(EA907+273)^4)-44100*J907)/(1.84*29.3*R907+8*0.95*5.67E-8*(EA907+273)^3))</f>
        <v>0</v>
      </c>
      <c r="W907">
        <f>($C$7*EB907+$D$7*EC907+$E$7*V907)</f>
        <v>0</v>
      </c>
      <c r="X907">
        <f>0.61365*exp(17.502*W907/(240.97+W907))</f>
        <v>0</v>
      </c>
      <c r="Y907">
        <f>(Z907/AA907*100)</f>
        <v>0</v>
      </c>
      <c r="Z907">
        <f>DT907*(DY907+DZ907)/1000</f>
        <v>0</v>
      </c>
      <c r="AA907">
        <f>0.61365*exp(17.502*EA907/(240.97+EA907))</f>
        <v>0</v>
      </c>
      <c r="AB907">
        <f>(X907-DT907*(DY907+DZ907)/1000)</f>
        <v>0</v>
      </c>
      <c r="AC907">
        <f>(-J907*44100)</f>
        <v>0</v>
      </c>
      <c r="AD907">
        <f>2*29.3*R907*0.92*(EA907-W907)</f>
        <v>0</v>
      </c>
      <c r="AE907">
        <f>2*0.95*5.67E-8*(((EA907+$B$7)+273)^4-(W907+273)^4)</f>
        <v>0</v>
      </c>
      <c r="AF907">
        <f>U907+AE907+AC907+AD907</f>
        <v>0</v>
      </c>
      <c r="AG907">
        <f>DX907*AU907*(DS907-DR907*(1000-AU907*DU907)/(1000-AU907*DT907))/(100*DL907)</f>
        <v>0</v>
      </c>
      <c r="AH907">
        <f>1000*DX907*AU907*(DT907-DU907)/(100*DL907*(1000-AU907*DT907))</f>
        <v>0</v>
      </c>
      <c r="AI907">
        <f>(AJ907 - AK907 - DY907*1E3/(8.314*(EA907+273.15)) * AM907/DX907 * AL907) * DX907/(100*DL907) * (1000 - DU907)/1000</f>
        <v>0</v>
      </c>
      <c r="AJ907">
        <v>434.861044246965</v>
      </c>
      <c r="AK907">
        <v>428.069357575758</v>
      </c>
      <c r="AL907">
        <v>0.504765821098227</v>
      </c>
      <c r="AM907">
        <v>65.2934851003641</v>
      </c>
      <c r="AN907">
        <f>(AP907 - AO907 + DY907*1E3/(8.314*(EA907+273.15)) * AR907/DX907 * AQ907) * DX907/(100*DL907) * 1000/(1000 - AP907)</f>
        <v>0</v>
      </c>
      <c r="AO907">
        <v>24.7915939096102</v>
      </c>
      <c r="AP907">
        <v>56.8299545454545</v>
      </c>
      <c r="AQ907">
        <v>0.00389547107426665</v>
      </c>
      <c r="AR907">
        <v>110.481421267312</v>
      </c>
      <c r="AS907">
        <v>1</v>
      </c>
      <c r="AT907">
        <v>0</v>
      </c>
      <c r="AU907">
        <f>IF(AS907*$H$13&gt;=AW907,1.0,(AW907/(AW907-AS907*$H$13)))</f>
        <v>0</v>
      </c>
      <c r="AV907">
        <f>(AU907-1)*100</f>
        <v>0</v>
      </c>
      <c r="AW907">
        <f>MAX(0,($B$13+$C$13*EF907)/(1+$D$13*EF907)*DY907/(EA907+273)*$E$13)</f>
        <v>0</v>
      </c>
      <c r="AX907" t="s">
        <v>437</v>
      </c>
      <c r="AY907" t="s">
        <v>437</v>
      </c>
      <c r="AZ907">
        <v>0</v>
      </c>
      <c r="BA907">
        <v>0</v>
      </c>
      <c r="BB907">
        <f>1-AZ907/BA907</f>
        <v>0</v>
      </c>
      <c r="BC907">
        <v>0</v>
      </c>
      <c r="BD907" t="s">
        <v>437</v>
      </c>
      <c r="BE907" t="s">
        <v>437</v>
      </c>
      <c r="BF907">
        <v>0</v>
      </c>
      <c r="BG907">
        <v>0</v>
      </c>
      <c r="BH907">
        <f>1-BF907/BG907</f>
        <v>0</v>
      </c>
      <c r="BI907">
        <v>0.5</v>
      </c>
      <c r="BJ907">
        <f>DI907</f>
        <v>0</v>
      </c>
      <c r="BK907">
        <f>L907</f>
        <v>0</v>
      </c>
      <c r="BL907">
        <f>BH907*BI907*BJ907</f>
        <v>0</v>
      </c>
      <c r="BM907">
        <f>(BK907-BC907)/BJ907</f>
        <v>0</v>
      </c>
      <c r="BN907">
        <f>(BA907-BG907)/BG907</f>
        <v>0</v>
      </c>
      <c r="BO907">
        <f>AZ907/(BB907+AZ907/BG907)</f>
        <v>0</v>
      </c>
      <c r="BP907" t="s">
        <v>437</v>
      </c>
      <c r="BQ907">
        <v>0</v>
      </c>
      <c r="BR907">
        <f>IF(BQ907&lt;&gt;0, BQ907, BO907)</f>
        <v>0</v>
      </c>
      <c r="BS907">
        <f>1-BR907/BG907</f>
        <v>0</v>
      </c>
      <c r="BT907">
        <f>(BG907-BF907)/(BG907-BR907)</f>
        <v>0</v>
      </c>
      <c r="BU907">
        <f>(BA907-BG907)/(BA907-BR907)</f>
        <v>0</v>
      </c>
      <c r="BV907">
        <f>(BG907-BF907)/(BG907-AZ907)</f>
        <v>0</v>
      </c>
      <c r="BW907">
        <f>(BA907-BG907)/(BA907-AZ907)</f>
        <v>0</v>
      </c>
      <c r="BX907">
        <f>(BT907*BR907/BF907)</f>
        <v>0</v>
      </c>
      <c r="BY907">
        <f>(1-BX907)</f>
        <v>0</v>
      </c>
      <c r="DH907">
        <f>$B$11*EG907+$C$11*EH907+$F$11*ES907*(1-EV907)</f>
        <v>0</v>
      </c>
      <c r="DI907">
        <f>DH907*DJ907</f>
        <v>0</v>
      </c>
      <c r="DJ907">
        <f>($B$11*$D$9+$C$11*$D$9+$F$11*((FF907+EX907)/MAX(FF907+EX907+FG907, 0.1)*$I$9+FG907/MAX(FF907+EX907+FG907, 0.1)*$J$9))/($B$11+$C$11+$F$11)</f>
        <v>0</v>
      </c>
      <c r="DK907">
        <f>($B$11*$K$9+$C$11*$K$9+$F$11*((FF907+EX907)/MAX(FF907+EX907+FG907, 0.1)*$P$9+FG907/MAX(FF907+EX907+FG907, 0.1)*$Q$9))/($B$11+$C$11+$F$11)</f>
        <v>0</v>
      </c>
      <c r="DL907">
        <v>6</v>
      </c>
      <c r="DM907">
        <v>0.5</v>
      </c>
      <c r="DN907" t="s">
        <v>438</v>
      </c>
      <c r="DO907">
        <v>2</v>
      </c>
      <c r="DP907" t="b">
        <v>1</v>
      </c>
      <c r="DQ907">
        <v>1761424671.35714</v>
      </c>
      <c r="DR907">
        <v>402.208214285714</v>
      </c>
      <c r="DS907">
        <v>421.854214285714</v>
      </c>
      <c r="DT907">
        <v>56.8059428571429</v>
      </c>
      <c r="DU907">
        <v>24.7898214285714</v>
      </c>
      <c r="DV907">
        <v>401.110642857143</v>
      </c>
      <c r="DW907">
        <v>56.8500714285714</v>
      </c>
      <c r="DX907">
        <v>500.006857142857</v>
      </c>
      <c r="DY907">
        <v>90.1780214285714</v>
      </c>
      <c r="DZ907">
        <v>0.0389387214285714</v>
      </c>
      <c r="EA907">
        <v>52.9812071428571</v>
      </c>
      <c r="EB907">
        <v>48.0012142857143</v>
      </c>
      <c r="EC907">
        <v>999.9</v>
      </c>
      <c r="ED907">
        <v>0</v>
      </c>
      <c r="EE907">
        <v>0</v>
      </c>
      <c r="EF907">
        <v>10003.4892857143</v>
      </c>
      <c r="EG907">
        <v>0</v>
      </c>
      <c r="EH907">
        <v>1181.51928571429</v>
      </c>
      <c r="EI907">
        <v>-19.6461214285714</v>
      </c>
      <c r="EJ907">
        <v>426.432</v>
      </c>
      <c r="EK907">
        <v>432.577785714286</v>
      </c>
      <c r="EL907">
        <v>32.0161285714286</v>
      </c>
      <c r="EM907">
        <v>421.854214285714</v>
      </c>
      <c r="EN907">
        <v>24.7898214285714</v>
      </c>
      <c r="EO907">
        <v>5.12264714285714</v>
      </c>
      <c r="EP907">
        <v>2.23549571428571</v>
      </c>
      <c r="EQ907">
        <v>33.2469857142857</v>
      </c>
      <c r="ER907">
        <v>19.2189714285714</v>
      </c>
      <c r="ES907">
        <v>1200.04142857143</v>
      </c>
      <c r="ET907">
        <v>0.967008428571429</v>
      </c>
      <c r="EU907">
        <v>0.0329914071428571</v>
      </c>
      <c r="EV907">
        <v>0</v>
      </c>
      <c r="EW907">
        <v>812.966785714286</v>
      </c>
      <c r="EX907">
        <v>5.00059</v>
      </c>
      <c r="EY907">
        <v>10758.2428571429</v>
      </c>
      <c r="EZ907">
        <v>10359.1071428571</v>
      </c>
      <c r="FA907">
        <v>62.6382857142857</v>
      </c>
      <c r="FB907">
        <v>63.812</v>
      </c>
      <c r="FC907">
        <v>62.5575714285714</v>
      </c>
      <c r="FD907">
        <v>63.741</v>
      </c>
      <c r="FE907">
        <v>64.1205</v>
      </c>
      <c r="FF907">
        <v>1155.61142857143</v>
      </c>
      <c r="FG907">
        <v>39.43</v>
      </c>
      <c r="FH907">
        <v>0</v>
      </c>
      <c r="FI907">
        <v>1761424640.5</v>
      </c>
      <c r="FJ907">
        <v>0</v>
      </c>
      <c r="FK907">
        <v>813.083076923077</v>
      </c>
      <c r="FL907">
        <v>5.93422222068678</v>
      </c>
      <c r="FM907">
        <v>82.7623930962432</v>
      </c>
      <c r="FN907">
        <v>10759.3230769231</v>
      </c>
      <c r="FO907">
        <v>15</v>
      </c>
      <c r="FP907">
        <v>0</v>
      </c>
      <c r="FQ907" t="s">
        <v>439</v>
      </c>
      <c r="FR907">
        <v>0</v>
      </c>
      <c r="FS907">
        <v>0</v>
      </c>
      <c r="FT907">
        <v>0</v>
      </c>
      <c r="FU907">
        <v>0</v>
      </c>
      <c r="FV907">
        <v>0</v>
      </c>
      <c r="FW907">
        <v>0</v>
      </c>
      <c r="FX907">
        <v>0</v>
      </c>
      <c r="FY907">
        <v>0</v>
      </c>
      <c r="FZ907">
        <v>0</v>
      </c>
      <c r="GA907">
        <v>0</v>
      </c>
      <c r="GB907">
        <v>0</v>
      </c>
      <c r="GC907">
        <v>-19.1442571428571</v>
      </c>
      <c r="GD907">
        <v>-16.3416311688312</v>
      </c>
      <c r="GE907">
        <v>2.38826697769213</v>
      </c>
      <c r="GF907">
        <v>0</v>
      </c>
      <c r="GG907">
        <v>812.7415</v>
      </c>
      <c r="GH907">
        <v>6.35423987603756</v>
      </c>
      <c r="GI907">
        <v>0.66025294840867</v>
      </c>
      <c r="GJ907">
        <v>-1</v>
      </c>
      <c r="GK907">
        <v>32.0097333333333</v>
      </c>
      <c r="GL907">
        <v>0.148012987012992</v>
      </c>
      <c r="GM907">
        <v>0.0156032760092945</v>
      </c>
      <c r="GN907">
        <v>0</v>
      </c>
      <c r="GO907">
        <v>0</v>
      </c>
      <c r="GP907">
        <v>2</v>
      </c>
      <c r="GQ907" t="s">
        <v>473</v>
      </c>
      <c r="GR907">
        <v>3.12653</v>
      </c>
      <c r="GS907">
        <v>2.71674</v>
      </c>
      <c r="GT907">
        <v>0.0818036</v>
      </c>
      <c r="GU907">
        <v>0.0862617</v>
      </c>
      <c r="GV907">
        <v>0.177696</v>
      </c>
      <c r="GW907">
        <v>0.099881</v>
      </c>
      <c r="GX907">
        <v>32878.6</v>
      </c>
      <c r="GY907">
        <v>34577.4</v>
      </c>
      <c r="GZ907">
        <v>32531.1</v>
      </c>
      <c r="HA907">
        <v>34398.1</v>
      </c>
      <c r="HB907">
        <v>38459.3</v>
      </c>
      <c r="HC907">
        <v>44661.2</v>
      </c>
      <c r="HD907">
        <v>51144.8</v>
      </c>
      <c r="HE907">
        <v>55187.2</v>
      </c>
      <c r="HF907">
        <v>1.67798</v>
      </c>
      <c r="HG907">
        <v>1.5247</v>
      </c>
      <c r="HH907">
        <v>-0.176758</v>
      </c>
      <c r="HI907">
        <v>0</v>
      </c>
      <c r="HJ907">
        <v>50.7832</v>
      </c>
      <c r="HK907">
        <v>999.9</v>
      </c>
      <c r="HL907">
        <v>54.78</v>
      </c>
      <c r="HM907">
        <v>30.152</v>
      </c>
      <c r="HN907">
        <v>26.1078</v>
      </c>
      <c r="HO907">
        <v>60.1421</v>
      </c>
      <c r="HP907">
        <v>40.6571</v>
      </c>
      <c r="HQ907">
        <v>1</v>
      </c>
      <c r="HR907">
        <v>2.42609</v>
      </c>
      <c r="HS907">
        <v>-0.214777</v>
      </c>
      <c r="HT907">
        <v>20.1138</v>
      </c>
      <c r="HU907">
        <v>5.18614</v>
      </c>
      <c r="HV907">
        <v>12.0159</v>
      </c>
      <c r="HW907">
        <v>4.9691</v>
      </c>
      <c r="HX907">
        <v>3.29585</v>
      </c>
      <c r="HY907">
        <v>9999</v>
      </c>
      <c r="HZ907">
        <v>9999</v>
      </c>
      <c r="IA907">
        <v>999.9</v>
      </c>
      <c r="IB907">
        <v>9999</v>
      </c>
      <c r="IC907">
        <v>1.86325</v>
      </c>
      <c r="ID907">
        <v>1.8681</v>
      </c>
      <c r="IE907">
        <v>1.86783</v>
      </c>
      <c r="IF907">
        <v>1.86905</v>
      </c>
      <c r="IG907">
        <v>1.86981</v>
      </c>
      <c r="IH907">
        <v>1.86588</v>
      </c>
      <c r="II907">
        <v>1.86698</v>
      </c>
      <c r="IJ907">
        <v>1.86838</v>
      </c>
      <c r="IK907">
        <v>5</v>
      </c>
      <c r="IL907">
        <v>0</v>
      </c>
      <c r="IM907">
        <v>0</v>
      </c>
      <c r="IN907">
        <v>0</v>
      </c>
      <c r="IO907" t="s">
        <v>441</v>
      </c>
      <c r="IP907" t="s">
        <v>442</v>
      </c>
      <c r="IQ907" t="s">
        <v>443</v>
      </c>
      <c r="IR907" t="s">
        <v>443</v>
      </c>
      <c r="IS907" t="s">
        <v>443</v>
      </c>
      <c r="IT907" t="s">
        <v>443</v>
      </c>
      <c r="IU907">
        <v>0</v>
      </c>
      <c r="IV907">
        <v>100</v>
      </c>
      <c r="IW907">
        <v>100</v>
      </c>
      <c r="IX907">
        <v>1.097</v>
      </c>
      <c r="IY907">
        <v>-0.0442</v>
      </c>
      <c r="IZ907">
        <v>1.09748391826392</v>
      </c>
      <c r="JA907">
        <v>0</v>
      </c>
      <c r="JB907">
        <v>0</v>
      </c>
      <c r="JC907">
        <v>0</v>
      </c>
      <c r="JD907">
        <v>-0.0441141096964596</v>
      </c>
      <c r="JE907">
        <v>0</v>
      </c>
      <c r="JF907">
        <v>0</v>
      </c>
      <c r="JG907">
        <v>0</v>
      </c>
      <c r="JH907">
        <v>5</v>
      </c>
      <c r="JI907">
        <v>2273</v>
      </c>
      <c r="JJ907">
        <v>1</v>
      </c>
      <c r="JK907">
        <v>24</v>
      </c>
      <c r="JL907">
        <v>29357078</v>
      </c>
      <c r="JM907">
        <v>29357078</v>
      </c>
      <c r="JN907">
        <v>1.05957</v>
      </c>
      <c r="JO907">
        <v>2.6416</v>
      </c>
      <c r="JP907">
        <v>1.54785</v>
      </c>
      <c r="JQ907">
        <v>2.31445</v>
      </c>
      <c r="JR907">
        <v>1.64673</v>
      </c>
      <c r="JS907">
        <v>2.29004</v>
      </c>
      <c r="JT907">
        <v>34.0318</v>
      </c>
      <c r="JU907">
        <v>24.1838</v>
      </c>
      <c r="JV907">
        <v>18</v>
      </c>
      <c r="JW907">
        <v>493.212</v>
      </c>
      <c r="JX907">
        <v>382.669</v>
      </c>
      <c r="JY907">
        <v>53.0074</v>
      </c>
      <c r="JZ907">
        <v>54.5725</v>
      </c>
      <c r="KA907">
        <v>30.0012</v>
      </c>
      <c r="KB907">
        <v>53.8125</v>
      </c>
      <c r="KC907">
        <v>53.6142</v>
      </c>
      <c r="KD907">
        <v>21.3035</v>
      </c>
      <c r="KE907">
        <v>0</v>
      </c>
      <c r="KF907">
        <v>100</v>
      </c>
      <c r="KG907">
        <v>52.9968</v>
      </c>
      <c r="KH907">
        <v>453.858</v>
      </c>
      <c r="KI907">
        <v>26.2864</v>
      </c>
      <c r="KJ907">
        <v>92.6891</v>
      </c>
      <c r="KK907">
        <v>89.2835</v>
      </c>
    </row>
    <row r="908" spans="1:297">
      <c r="A908">
        <v>892</v>
      </c>
      <c r="B908">
        <v>1761424685</v>
      </c>
      <c r="C908">
        <v>16504</v>
      </c>
      <c r="D908" t="s">
        <v>2235</v>
      </c>
      <c r="E908" t="s">
        <v>2236</v>
      </c>
      <c r="F908">
        <v>5</v>
      </c>
      <c r="G908" t="s">
        <v>2182</v>
      </c>
      <c r="H908" t="s">
        <v>436</v>
      </c>
      <c r="I908">
        <v>1761424676.84615</v>
      </c>
      <c r="J908">
        <f>(K908)/1000</f>
        <v>0</v>
      </c>
      <c r="K908">
        <f>IF(DP908, AN908, AH908)</f>
        <v>0</v>
      </c>
      <c r="L908">
        <f>IF(DP908, AI908, AG908)</f>
        <v>0</v>
      </c>
      <c r="M908">
        <f>DR908 - IF(AU908&gt;1, L908*DL908*100.0/(AW908), 0)</f>
        <v>0</v>
      </c>
      <c r="N908">
        <f>((T908-J908/2)*M908-L908)/(T908+J908/2)</f>
        <v>0</v>
      </c>
      <c r="O908">
        <f>N908*(DY908+DZ908)/1000.0</f>
        <v>0</v>
      </c>
      <c r="P908">
        <f>(DR908 - IF(AU908&gt;1, L908*DL908*100.0/(AW908), 0))*(DY908+DZ908)/1000.0</f>
        <v>0</v>
      </c>
      <c r="Q908">
        <f>2.0/((1/S908-1/R908)+SIGN(S908)*SQRT((1/S908-1/R908)*(1/S908-1/R908) + 4*DM908/((DM908+1)*(DM908+1))*(2*1/S908*1/R908-1/R908*1/R908)))</f>
        <v>0</v>
      </c>
      <c r="R908">
        <f>IF(LEFT(DN908,1)&lt;&gt;"0",IF(LEFT(DN908,1)="1",3.0,DO908),$D$5+$E$5*(EF908*DY908/($K$5*1000))+$F$5*(EF908*DY908/($K$5*1000))*MAX(MIN(DL908,$J$5),$I$5)*MAX(MIN(DL908,$J$5),$I$5)+$G$5*MAX(MIN(DL908,$J$5),$I$5)*(EF908*DY908/($K$5*1000))+$H$5*(EF908*DY908/($K$5*1000))*(EF908*DY908/($K$5*1000)))</f>
        <v>0</v>
      </c>
      <c r="S908">
        <f>J908*(1000-(1000*0.61365*exp(17.502*W908/(240.97+W908))/(DY908+DZ908)+DT908)/2)/(1000*0.61365*exp(17.502*W908/(240.97+W908))/(DY908+DZ908)-DT908)</f>
        <v>0</v>
      </c>
      <c r="T908">
        <f>1/((DM908+1)/(Q908/1.6)+1/(R908/1.37)) + DM908/((DM908+1)/(Q908/1.6) + DM908/(R908/1.37))</f>
        <v>0</v>
      </c>
      <c r="U908">
        <f>(DH908*DK908)</f>
        <v>0</v>
      </c>
      <c r="V908">
        <f>(EA908+(U908+2*0.95*5.67E-8*(((EA908+$B$7)+273)^4-(EA908+273)^4)-44100*J908)/(1.84*29.3*R908+8*0.95*5.67E-8*(EA908+273)^3))</f>
        <v>0</v>
      </c>
      <c r="W908">
        <f>($C$7*EB908+$D$7*EC908+$E$7*V908)</f>
        <v>0</v>
      </c>
      <c r="X908">
        <f>0.61365*exp(17.502*W908/(240.97+W908))</f>
        <v>0</v>
      </c>
      <c r="Y908">
        <f>(Z908/AA908*100)</f>
        <v>0</v>
      </c>
      <c r="Z908">
        <f>DT908*(DY908+DZ908)/1000</f>
        <v>0</v>
      </c>
      <c r="AA908">
        <f>0.61365*exp(17.502*EA908/(240.97+EA908))</f>
        <v>0</v>
      </c>
      <c r="AB908">
        <f>(X908-DT908*(DY908+DZ908)/1000)</f>
        <v>0</v>
      </c>
      <c r="AC908">
        <f>(-J908*44100)</f>
        <v>0</v>
      </c>
      <c r="AD908">
        <f>2*29.3*R908*0.92*(EA908-W908)</f>
        <v>0</v>
      </c>
      <c r="AE908">
        <f>2*0.95*5.67E-8*(((EA908+$B$7)+273)^4-(W908+273)^4)</f>
        <v>0</v>
      </c>
      <c r="AF908">
        <f>U908+AE908+AC908+AD908</f>
        <v>0</v>
      </c>
      <c r="AG908">
        <f>DX908*AU908*(DS908-DR908*(1000-AU908*DU908)/(1000-AU908*DT908))/(100*DL908)</f>
        <v>0</v>
      </c>
      <c r="AH908">
        <f>1000*DX908*AU908*(DT908-DU908)/(100*DL908*(1000-AU908*DT908))</f>
        <v>0</v>
      </c>
      <c r="AI908">
        <f>(AJ908 - AK908 - DY908*1E3/(8.314*(EA908+273.15)) * AM908/DX908 * AL908) * DX908/(100*DL908) * (1000 - DU908)/1000</f>
        <v>0</v>
      </c>
      <c r="AJ908">
        <v>448.259735757473</v>
      </c>
      <c r="AK908">
        <v>436.760618181818</v>
      </c>
      <c r="AL908">
        <v>1.82987861182721</v>
      </c>
      <c r="AM908">
        <v>65.2934851003641</v>
      </c>
      <c r="AN908">
        <f>(AP908 - AO908 + DY908*1E3/(8.314*(EA908+273.15)) * AR908/DX908 * AQ908) * DX908/(100*DL908) * 1000/(1000 - AP908)</f>
        <v>0</v>
      </c>
      <c r="AO908">
        <v>24.7948366427689</v>
      </c>
      <c r="AP908">
        <v>56.8280606060606</v>
      </c>
      <c r="AQ908">
        <v>0.000546795750331491</v>
      </c>
      <c r="AR908">
        <v>110.481421267312</v>
      </c>
      <c r="AS908">
        <v>1</v>
      </c>
      <c r="AT908">
        <v>0</v>
      </c>
      <c r="AU908">
        <f>IF(AS908*$H$13&gt;=AW908,1.0,(AW908/(AW908-AS908*$H$13)))</f>
        <v>0</v>
      </c>
      <c r="AV908">
        <f>(AU908-1)*100</f>
        <v>0</v>
      </c>
      <c r="AW908">
        <f>MAX(0,($B$13+$C$13*EF908)/(1+$D$13*EF908)*DY908/(EA908+273)*$E$13)</f>
        <v>0</v>
      </c>
      <c r="AX908" t="s">
        <v>437</v>
      </c>
      <c r="AY908" t="s">
        <v>437</v>
      </c>
      <c r="AZ908">
        <v>0</v>
      </c>
      <c r="BA908">
        <v>0</v>
      </c>
      <c r="BB908">
        <f>1-AZ908/BA908</f>
        <v>0</v>
      </c>
      <c r="BC908">
        <v>0</v>
      </c>
      <c r="BD908" t="s">
        <v>437</v>
      </c>
      <c r="BE908" t="s">
        <v>437</v>
      </c>
      <c r="BF908">
        <v>0</v>
      </c>
      <c r="BG908">
        <v>0</v>
      </c>
      <c r="BH908">
        <f>1-BF908/BG908</f>
        <v>0</v>
      </c>
      <c r="BI908">
        <v>0.5</v>
      </c>
      <c r="BJ908">
        <f>DI908</f>
        <v>0</v>
      </c>
      <c r="BK908">
        <f>L908</f>
        <v>0</v>
      </c>
      <c r="BL908">
        <f>BH908*BI908*BJ908</f>
        <v>0</v>
      </c>
      <c r="BM908">
        <f>(BK908-BC908)/BJ908</f>
        <v>0</v>
      </c>
      <c r="BN908">
        <f>(BA908-BG908)/BG908</f>
        <v>0</v>
      </c>
      <c r="BO908">
        <f>AZ908/(BB908+AZ908/BG908)</f>
        <v>0</v>
      </c>
      <c r="BP908" t="s">
        <v>437</v>
      </c>
      <c r="BQ908">
        <v>0</v>
      </c>
      <c r="BR908">
        <f>IF(BQ908&lt;&gt;0, BQ908, BO908)</f>
        <v>0</v>
      </c>
      <c r="BS908">
        <f>1-BR908/BG908</f>
        <v>0</v>
      </c>
      <c r="BT908">
        <f>(BG908-BF908)/(BG908-BR908)</f>
        <v>0</v>
      </c>
      <c r="BU908">
        <f>(BA908-BG908)/(BA908-BR908)</f>
        <v>0</v>
      </c>
      <c r="BV908">
        <f>(BG908-BF908)/(BG908-AZ908)</f>
        <v>0</v>
      </c>
      <c r="BW908">
        <f>(BA908-BG908)/(BA908-AZ908)</f>
        <v>0</v>
      </c>
      <c r="BX908">
        <f>(BT908*BR908/BF908)</f>
        <v>0</v>
      </c>
      <c r="BY908">
        <f>(1-BX908)</f>
        <v>0</v>
      </c>
      <c r="DH908">
        <f>$B$11*EG908+$C$11*EH908+$F$11*ES908*(1-EV908)</f>
        <v>0</v>
      </c>
      <c r="DI908">
        <f>DH908*DJ908</f>
        <v>0</v>
      </c>
      <c r="DJ908">
        <f>($B$11*$D$9+$C$11*$D$9+$F$11*((FF908+EX908)/MAX(FF908+EX908+FG908, 0.1)*$I$9+FG908/MAX(FF908+EX908+FG908, 0.1)*$J$9))/($B$11+$C$11+$F$11)</f>
        <v>0</v>
      </c>
      <c r="DK908">
        <f>($B$11*$K$9+$C$11*$K$9+$F$11*((FF908+EX908)/MAX(FF908+EX908+FG908, 0.1)*$P$9+FG908/MAX(FF908+EX908+FG908, 0.1)*$Q$9))/($B$11+$C$11+$F$11)</f>
        <v>0</v>
      </c>
      <c r="DL908">
        <v>6</v>
      </c>
      <c r="DM908">
        <v>0.5</v>
      </c>
      <c r="DN908" t="s">
        <v>438</v>
      </c>
      <c r="DO908">
        <v>2</v>
      </c>
      <c r="DP908" t="b">
        <v>1</v>
      </c>
      <c r="DQ908">
        <v>1761424676.84615</v>
      </c>
      <c r="DR908">
        <v>404.439461538462</v>
      </c>
      <c r="DS908">
        <v>427.979769230769</v>
      </c>
      <c r="DT908">
        <v>56.8168923076923</v>
      </c>
      <c r="DU908">
        <v>24.7918153846154</v>
      </c>
      <c r="DV908">
        <v>403.341846153846</v>
      </c>
      <c r="DW908">
        <v>56.8610230769231</v>
      </c>
      <c r="DX908">
        <v>500.011230769231</v>
      </c>
      <c r="DY908">
        <v>90.1794923076923</v>
      </c>
      <c r="DZ908">
        <v>0.0387468461538462</v>
      </c>
      <c r="EA908">
        <v>52.9842230769231</v>
      </c>
      <c r="EB908">
        <v>48.0022230769231</v>
      </c>
      <c r="EC908">
        <v>999.9</v>
      </c>
      <c r="ED908">
        <v>0</v>
      </c>
      <c r="EE908">
        <v>0</v>
      </c>
      <c r="EF908">
        <v>10005.4392307692</v>
      </c>
      <c r="EG908">
        <v>0</v>
      </c>
      <c r="EH908">
        <v>1181.52230769231</v>
      </c>
      <c r="EI908">
        <v>-23.5403923076923</v>
      </c>
      <c r="EJ908">
        <v>428.802461538462</v>
      </c>
      <c r="EK908">
        <v>438.859846153846</v>
      </c>
      <c r="EL908">
        <v>32.0251</v>
      </c>
      <c r="EM908">
        <v>427.979769230769</v>
      </c>
      <c r="EN908">
        <v>24.7918153846154</v>
      </c>
      <c r="EO908">
        <v>5.12371846153846</v>
      </c>
      <c r="EP908">
        <v>2.23571076923077</v>
      </c>
      <c r="EQ908">
        <v>33.2507153846154</v>
      </c>
      <c r="ER908">
        <v>19.2205230769231</v>
      </c>
      <c r="ES908">
        <v>1200.03230769231</v>
      </c>
      <c r="ET908">
        <v>0.967008384615385</v>
      </c>
      <c r="EU908">
        <v>0.0329914538461538</v>
      </c>
      <c r="EV908">
        <v>0</v>
      </c>
      <c r="EW908">
        <v>813.609692307692</v>
      </c>
      <c r="EX908">
        <v>5.00059</v>
      </c>
      <c r="EY908">
        <v>10766.2384615385</v>
      </c>
      <c r="EZ908">
        <v>10359.0384615385</v>
      </c>
      <c r="FA908">
        <v>62.6583846153846</v>
      </c>
      <c r="FB908">
        <v>63.812</v>
      </c>
      <c r="FC908">
        <v>62.562</v>
      </c>
      <c r="FD908">
        <v>63.75</v>
      </c>
      <c r="FE908">
        <v>64.125</v>
      </c>
      <c r="FF908">
        <v>1155.60230769231</v>
      </c>
      <c r="FG908">
        <v>39.43</v>
      </c>
      <c r="FH908">
        <v>0</v>
      </c>
      <c r="FI908">
        <v>1761424645.3</v>
      </c>
      <c r="FJ908">
        <v>0</v>
      </c>
      <c r="FK908">
        <v>813.633538461538</v>
      </c>
      <c r="FL908">
        <v>6.79958975982656</v>
      </c>
      <c r="FM908">
        <v>94.4170940616204</v>
      </c>
      <c r="FN908">
        <v>10766.5884615385</v>
      </c>
      <c r="FO908">
        <v>15</v>
      </c>
      <c r="FP908">
        <v>0</v>
      </c>
      <c r="FQ908" t="s">
        <v>439</v>
      </c>
      <c r="FR908">
        <v>0</v>
      </c>
      <c r="FS908">
        <v>0</v>
      </c>
      <c r="FT908">
        <v>0</v>
      </c>
      <c r="FU908">
        <v>0</v>
      </c>
      <c r="FV908">
        <v>0</v>
      </c>
      <c r="FW908">
        <v>0</v>
      </c>
      <c r="FX908">
        <v>0</v>
      </c>
      <c r="FY908">
        <v>0</v>
      </c>
      <c r="FZ908">
        <v>0</v>
      </c>
      <c r="GA908">
        <v>0</v>
      </c>
      <c r="GB908">
        <v>0</v>
      </c>
      <c r="GC908">
        <v>-22.14915</v>
      </c>
      <c r="GD908">
        <v>-47.6870165413534</v>
      </c>
      <c r="GE908">
        <v>5.03848469110505</v>
      </c>
      <c r="GF908">
        <v>0</v>
      </c>
      <c r="GG908">
        <v>813.285676470588</v>
      </c>
      <c r="GH908">
        <v>6.74000000557829</v>
      </c>
      <c r="GI908">
        <v>0.69154540153742</v>
      </c>
      <c r="GJ908">
        <v>-1</v>
      </c>
      <c r="GK908">
        <v>32.02049</v>
      </c>
      <c r="GL908">
        <v>0.102884210526278</v>
      </c>
      <c r="GM908">
        <v>0.0109076074370142</v>
      </c>
      <c r="GN908">
        <v>0</v>
      </c>
      <c r="GO908">
        <v>0</v>
      </c>
      <c r="GP908">
        <v>2</v>
      </c>
      <c r="GQ908" t="s">
        <v>473</v>
      </c>
      <c r="GR908">
        <v>3.12672</v>
      </c>
      <c r="GS908">
        <v>2.71668</v>
      </c>
      <c r="GT908">
        <v>0.0831731</v>
      </c>
      <c r="GU908">
        <v>0.0883771</v>
      </c>
      <c r="GV908">
        <v>0.177732</v>
      </c>
      <c r="GW908">
        <v>0.0998881</v>
      </c>
      <c r="GX908">
        <v>32829</v>
      </c>
      <c r="GY908">
        <v>34497</v>
      </c>
      <c r="GZ908">
        <v>32530.6</v>
      </c>
      <c r="HA908">
        <v>34397.8</v>
      </c>
      <c r="HB908">
        <v>38457.6</v>
      </c>
      <c r="HC908">
        <v>44660.5</v>
      </c>
      <c r="HD908">
        <v>51144.1</v>
      </c>
      <c r="HE908">
        <v>55186.4</v>
      </c>
      <c r="HF908">
        <v>1.6782</v>
      </c>
      <c r="HG908">
        <v>1.52438</v>
      </c>
      <c r="HH908">
        <v>-0.176579</v>
      </c>
      <c r="HI908">
        <v>0</v>
      </c>
      <c r="HJ908">
        <v>50.7875</v>
      </c>
      <c r="HK908">
        <v>999.9</v>
      </c>
      <c r="HL908">
        <v>54.804</v>
      </c>
      <c r="HM908">
        <v>30.142</v>
      </c>
      <c r="HN908">
        <v>26.1027</v>
      </c>
      <c r="HO908">
        <v>60.1221</v>
      </c>
      <c r="HP908">
        <v>40.617</v>
      </c>
      <c r="HQ908">
        <v>1</v>
      </c>
      <c r="HR908">
        <v>2.4272</v>
      </c>
      <c r="HS908">
        <v>-0.190752</v>
      </c>
      <c r="HT908">
        <v>20.1138</v>
      </c>
      <c r="HU908">
        <v>5.18539</v>
      </c>
      <c r="HV908">
        <v>12.0159</v>
      </c>
      <c r="HW908">
        <v>4.9686</v>
      </c>
      <c r="HX908">
        <v>3.29585</v>
      </c>
      <c r="HY908">
        <v>9999</v>
      </c>
      <c r="HZ908">
        <v>9999</v>
      </c>
      <c r="IA908">
        <v>999.9</v>
      </c>
      <c r="IB908">
        <v>9999</v>
      </c>
      <c r="IC908">
        <v>1.86325</v>
      </c>
      <c r="ID908">
        <v>1.86812</v>
      </c>
      <c r="IE908">
        <v>1.86783</v>
      </c>
      <c r="IF908">
        <v>1.86905</v>
      </c>
      <c r="IG908">
        <v>1.86981</v>
      </c>
      <c r="IH908">
        <v>1.86589</v>
      </c>
      <c r="II908">
        <v>1.86693</v>
      </c>
      <c r="IJ908">
        <v>1.86838</v>
      </c>
      <c r="IK908">
        <v>5</v>
      </c>
      <c r="IL908">
        <v>0</v>
      </c>
      <c r="IM908">
        <v>0</v>
      </c>
      <c r="IN908">
        <v>0</v>
      </c>
      <c r="IO908" t="s">
        <v>441</v>
      </c>
      <c r="IP908" t="s">
        <v>442</v>
      </c>
      <c r="IQ908" t="s">
        <v>443</v>
      </c>
      <c r="IR908" t="s">
        <v>443</v>
      </c>
      <c r="IS908" t="s">
        <v>443</v>
      </c>
      <c r="IT908" t="s">
        <v>443</v>
      </c>
      <c r="IU908">
        <v>0</v>
      </c>
      <c r="IV908">
        <v>100</v>
      </c>
      <c r="IW908">
        <v>100</v>
      </c>
      <c r="IX908">
        <v>1.098</v>
      </c>
      <c r="IY908">
        <v>-0.0441</v>
      </c>
      <c r="IZ908">
        <v>1.09748391826392</v>
      </c>
      <c r="JA908">
        <v>0</v>
      </c>
      <c r="JB908">
        <v>0</v>
      </c>
      <c r="JC908">
        <v>0</v>
      </c>
      <c r="JD908">
        <v>-0.0441141096964596</v>
      </c>
      <c r="JE908">
        <v>0</v>
      </c>
      <c r="JF908">
        <v>0</v>
      </c>
      <c r="JG908">
        <v>0</v>
      </c>
      <c r="JH908">
        <v>5</v>
      </c>
      <c r="JI908">
        <v>2273</v>
      </c>
      <c r="JJ908">
        <v>1</v>
      </c>
      <c r="JK908">
        <v>24</v>
      </c>
      <c r="JL908">
        <v>29357078.1</v>
      </c>
      <c r="JM908">
        <v>29357078.1</v>
      </c>
      <c r="JN908">
        <v>1.08643</v>
      </c>
      <c r="JO908">
        <v>2.64526</v>
      </c>
      <c r="JP908">
        <v>1.54785</v>
      </c>
      <c r="JQ908">
        <v>2.31445</v>
      </c>
      <c r="JR908">
        <v>1.64673</v>
      </c>
      <c r="JS908">
        <v>2.24365</v>
      </c>
      <c r="JT908">
        <v>34.0318</v>
      </c>
      <c r="JU908">
        <v>24.1838</v>
      </c>
      <c r="JV908">
        <v>18</v>
      </c>
      <c r="JW908">
        <v>493.437</v>
      </c>
      <c r="JX908">
        <v>382.511</v>
      </c>
      <c r="JY908">
        <v>53.0044</v>
      </c>
      <c r="JZ908">
        <v>54.5811</v>
      </c>
      <c r="KA908">
        <v>30.0012</v>
      </c>
      <c r="KB908">
        <v>53.8225</v>
      </c>
      <c r="KC908">
        <v>53.6241</v>
      </c>
      <c r="KD908">
        <v>21.8296</v>
      </c>
      <c r="KE908">
        <v>0</v>
      </c>
      <c r="KF908">
        <v>100</v>
      </c>
      <c r="KG908">
        <v>53.0024</v>
      </c>
      <c r="KH908">
        <v>474.279</v>
      </c>
      <c r="KI908">
        <v>26.2864</v>
      </c>
      <c r="KJ908">
        <v>92.6877</v>
      </c>
      <c r="KK908">
        <v>89.2824</v>
      </c>
    </row>
    <row r="909" spans="1:297">
      <c r="A909">
        <v>893</v>
      </c>
      <c r="B909">
        <v>1761424690</v>
      </c>
      <c r="C909">
        <v>16509</v>
      </c>
      <c r="D909" t="s">
        <v>2237</v>
      </c>
      <c r="E909" t="s">
        <v>2238</v>
      </c>
      <c r="F909">
        <v>5</v>
      </c>
      <c r="G909" t="s">
        <v>2182</v>
      </c>
      <c r="H909" t="s">
        <v>436</v>
      </c>
      <c r="I909">
        <v>1761424681.84615</v>
      </c>
      <c r="J909">
        <f>(K909)/1000</f>
        <v>0</v>
      </c>
      <c r="K909">
        <f>IF(DP909, AN909, AH909)</f>
        <v>0</v>
      </c>
      <c r="L909">
        <f>IF(DP909, AI909, AG909)</f>
        <v>0</v>
      </c>
      <c r="M909">
        <f>DR909 - IF(AU909&gt;1, L909*DL909*100.0/(AW909), 0)</f>
        <v>0</v>
      </c>
      <c r="N909">
        <f>((T909-J909/2)*M909-L909)/(T909+J909/2)</f>
        <v>0</v>
      </c>
      <c r="O909">
        <f>N909*(DY909+DZ909)/1000.0</f>
        <v>0</v>
      </c>
      <c r="P909">
        <f>(DR909 - IF(AU909&gt;1, L909*DL909*100.0/(AW909), 0))*(DY909+DZ909)/1000.0</f>
        <v>0</v>
      </c>
      <c r="Q909">
        <f>2.0/((1/S909-1/R909)+SIGN(S909)*SQRT((1/S909-1/R909)*(1/S909-1/R909) + 4*DM909/((DM909+1)*(DM909+1))*(2*1/S909*1/R909-1/R909*1/R909)))</f>
        <v>0</v>
      </c>
      <c r="R909">
        <f>IF(LEFT(DN909,1)&lt;&gt;"0",IF(LEFT(DN909,1)="1",3.0,DO909),$D$5+$E$5*(EF909*DY909/($K$5*1000))+$F$5*(EF909*DY909/($K$5*1000))*MAX(MIN(DL909,$J$5),$I$5)*MAX(MIN(DL909,$J$5),$I$5)+$G$5*MAX(MIN(DL909,$J$5),$I$5)*(EF909*DY909/($K$5*1000))+$H$5*(EF909*DY909/($K$5*1000))*(EF909*DY909/($K$5*1000)))</f>
        <v>0</v>
      </c>
      <c r="S909">
        <f>J909*(1000-(1000*0.61365*exp(17.502*W909/(240.97+W909))/(DY909+DZ909)+DT909)/2)/(1000*0.61365*exp(17.502*W909/(240.97+W909))/(DY909+DZ909)-DT909)</f>
        <v>0</v>
      </c>
      <c r="T909">
        <f>1/((DM909+1)/(Q909/1.6)+1/(R909/1.37)) + DM909/((DM909+1)/(Q909/1.6) + DM909/(R909/1.37))</f>
        <v>0</v>
      </c>
      <c r="U909">
        <f>(DH909*DK909)</f>
        <v>0</v>
      </c>
      <c r="V909">
        <f>(EA909+(U909+2*0.95*5.67E-8*(((EA909+$B$7)+273)^4-(EA909+273)^4)-44100*J909)/(1.84*29.3*R909+8*0.95*5.67E-8*(EA909+273)^3))</f>
        <v>0</v>
      </c>
      <c r="W909">
        <f>($C$7*EB909+$D$7*EC909+$E$7*V909)</f>
        <v>0</v>
      </c>
      <c r="X909">
        <f>0.61365*exp(17.502*W909/(240.97+W909))</f>
        <v>0</v>
      </c>
      <c r="Y909">
        <f>(Z909/AA909*100)</f>
        <v>0</v>
      </c>
      <c r="Z909">
        <f>DT909*(DY909+DZ909)/1000</f>
        <v>0</v>
      </c>
      <c r="AA909">
        <f>0.61365*exp(17.502*EA909/(240.97+EA909))</f>
        <v>0</v>
      </c>
      <c r="AB909">
        <f>(X909-DT909*(DY909+DZ909)/1000)</f>
        <v>0</v>
      </c>
      <c r="AC909">
        <f>(-J909*44100)</f>
        <v>0</v>
      </c>
      <c r="AD909">
        <f>2*29.3*R909*0.92*(EA909-W909)</f>
        <v>0</v>
      </c>
      <c r="AE909">
        <f>2*0.95*5.67E-8*(((EA909+$B$7)+273)^4-(W909+273)^4)</f>
        <v>0</v>
      </c>
      <c r="AF909">
        <f>U909+AE909+AC909+AD909</f>
        <v>0</v>
      </c>
      <c r="AG909">
        <f>DX909*AU909*(DS909-DR909*(1000-AU909*DU909)/(1000-AU909*DT909))/(100*DL909)</f>
        <v>0</v>
      </c>
      <c r="AH909">
        <f>1000*DX909*AU909*(DT909-DU909)/(100*DL909*(1000-AU909*DT909))</f>
        <v>0</v>
      </c>
      <c r="AI909">
        <f>(AJ909 - AK909 - DY909*1E3/(8.314*(EA909+273.15)) * AM909/DX909 * AL909) * DX909/(100*DL909) * (1000 - DU909)/1000</f>
        <v>0</v>
      </c>
      <c r="AJ909">
        <v>462.698582106089</v>
      </c>
      <c r="AK909">
        <v>448.276303030303</v>
      </c>
      <c r="AL909">
        <v>2.391422454678</v>
      </c>
      <c r="AM909">
        <v>65.2934851003641</v>
      </c>
      <c r="AN909">
        <f>(AP909 - AO909 + DY909*1E3/(8.314*(EA909+273.15)) * AR909/DX909 * AQ909) * DX909/(100*DL909) * 1000/(1000 - AP909)</f>
        <v>0</v>
      </c>
      <c r="AO909">
        <v>24.7949672994957</v>
      </c>
      <c r="AP909">
        <v>56.8430290909091</v>
      </c>
      <c r="AQ909">
        <v>-0.000284618707433241</v>
      </c>
      <c r="AR909">
        <v>110.481421267312</v>
      </c>
      <c r="AS909">
        <v>1</v>
      </c>
      <c r="AT909">
        <v>0</v>
      </c>
      <c r="AU909">
        <f>IF(AS909*$H$13&gt;=AW909,1.0,(AW909/(AW909-AS909*$H$13)))</f>
        <v>0</v>
      </c>
      <c r="AV909">
        <f>(AU909-1)*100</f>
        <v>0</v>
      </c>
      <c r="AW909">
        <f>MAX(0,($B$13+$C$13*EF909)/(1+$D$13*EF909)*DY909/(EA909+273)*$E$13)</f>
        <v>0</v>
      </c>
      <c r="AX909" t="s">
        <v>437</v>
      </c>
      <c r="AY909" t="s">
        <v>437</v>
      </c>
      <c r="AZ909">
        <v>0</v>
      </c>
      <c r="BA909">
        <v>0</v>
      </c>
      <c r="BB909">
        <f>1-AZ909/BA909</f>
        <v>0</v>
      </c>
      <c r="BC909">
        <v>0</v>
      </c>
      <c r="BD909" t="s">
        <v>437</v>
      </c>
      <c r="BE909" t="s">
        <v>437</v>
      </c>
      <c r="BF909">
        <v>0</v>
      </c>
      <c r="BG909">
        <v>0</v>
      </c>
      <c r="BH909">
        <f>1-BF909/BG909</f>
        <v>0</v>
      </c>
      <c r="BI909">
        <v>0.5</v>
      </c>
      <c r="BJ909">
        <f>DI909</f>
        <v>0</v>
      </c>
      <c r="BK909">
        <f>L909</f>
        <v>0</v>
      </c>
      <c r="BL909">
        <f>BH909*BI909*BJ909</f>
        <v>0</v>
      </c>
      <c r="BM909">
        <f>(BK909-BC909)/BJ909</f>
        <v>0</v>
      </c>
      <c r="BN909">
        <f>(BA909-BG909)/BG909</f>
        <v>0</v>
      </c>
      <c r="BO909">
        <f>AZ909/(BB909+AZ909/BG909)</f>
        <v>0</v>
      </c>
      <c r="BP909" t="s">
        <v>437</v>
      </c>
      <c r="BQ909">
        <v>0</v>
      </c>
      <c r="BR909">
        <f>IF(BQ909&lt;&gt;0, BQ909, BO909)</f>
        <v>0</v>
      </c>
      <c r="BS909">
        <f>1-BR909/BG909</f>
        <v>0</v>
      </c>
      <c r="BT909">
        <f>(BG909-BF909)/(BG909-BR909)</f>
        <v>0</v>
      </c>
      <c r="BU909">
        <f>(BA909-BG909)/(BA909-BR909)</f>
        <v>0</v>
      </c>
      <c r="BV909">
        <f>(BG909-BF909)/(BG909-AZ909)</f>
        <v>0</v>
      </c>
      <c r="BW909">
        <f>(BA909-BG909)/(BA909-AZ909)</f>
        <v>0</v>
      </c>
      <c r="BX909">
        <f>(BT909*BR909/BF909)</f>
        <v>0</v>
      </c>
      <c r="BY909">
        <f>(1-BX909)</f>
        <v>0</v>
      </c>
      <c r="DH909">
        <f>$B$11*EG909+$C$11*EH909+$F$11*ES909*(1-EV909)</f>
        <v>0</v>
      </c>
      <c r="DI909">
        <f>DH909*DJ909</f>
        <v>0</v>
      </c>
      <c r="DJ909">
        <f>($B$11*$D$9+$C$11*$D$9+$F$11*((FF909+EX909)/MAX(FF909+EX909+FG909, 0.1)*$I$9+FG909/MAX(FF909+EX909+FG909, 0.1)*$J$9))/($B$11+$C$11+$F$11)</f>
        <v>0</v>
      </c>
      <c r="DK909">
        <f>($B$11*$K$9+$C$11*$K$9+$F$11*((FF909+EX909)/MAX(FF909+EX909+FG909, 0.1)*$P$9+FG909/MAX(FF909+EX909+FG909, 0.1)*$Q$9))/($B$11+$C$11+$F$11)</f>
        <v>0</v>
      </c>
      <c r="DL909">
        <v>6</v>
      </c>
      <c r="DM909">
        <v>0.5</v>
      </c>
      <c r="DN909" t="s">
        <v>438</v>
      </c>
      <c r="DO909">
        <v>2</v>
      </c>
      <c r="DP909" t="b">
        <v>1</v>
      </c>
      <c r="DQ909">
        <v>1761424681.84615</v>
      </c>
      <c r="DR909">
        <v>409.796230769231</v>
      </c>
      <c r="DS909">
        <v>438.379384615385</v>
      </c>
      <c r="DT909">
        <v>56.8292</v>
      </c>
      <c r="DU909">
        <v>24.7932923076923</v>
      </c>
      <c r="DV909">
        <v>408.698692307692</v>
      </c>
      <c r="DW909">
        <v>56.8733384615385</v>
      </c>
      <c r="DX909">
        <v>500.004846153846</v>
      </c>
      <c r="DY909">
        <v>90.1801769230769</v>
      </c>
      <c r="DZ909">
        <v>0.0387936769230769</v>
      </c>
      <c r="EA909">
        <v>52.9877230769231</v>
      </c>
      <c r="EB909">
        <v>48.0041461538462</v>
      </c>
      <c r="EC909">
        <v>999.9</v>
      </c>
      <c r="ED909">
        <v>0</v>
      </c>
      <c r="EE909">
        <v>0</v>
      </c>
      <c r="EF909">
        <v>10002.1676923077</v>
      </c>
      <c r="EG909">
        <v>0</v>
      </c>
      <c r="EH909">
        <v>1181.50230769231</v>
      </c>
      <c r="EI909">
        <v>-28.5833</v>
      </c>
      <c r="EJ909">
        <v>434.487692307692</v>
      </c>
      <c r="EK909">
        <v>449.524615384615</v>
      </c>
      <c r="EL909">
        <v>32.0359461538462</v>
      </c>
      <c r="EM909">
        <v>438.379384615385</v>
      </c>
      <c r="EN909">
        <v>24.7932923076923</v>
      </c>
      <c r="EO909">
        <v>5.12486846153846</v>
      </c>
      <c r="EP909">
        <v>2.23586153846154</v>
      </c>
      <c r="EQ909">
        <v>33.2547230769231</v>
      </c>
      <c r="ER909">
        <v>19.2216153846154</v>
      </c>
      <c r="ES909">
        <v>1200.02615384615</v>
      </c>
      <c r="ET909">
        <v>0.967008384615385</v>
      </c>
      <c r="EU909">
        <v>0.0329914692307692</v>
      </c>
      <c r="EV909">
        <v>0</v>
      </c>
      <c r="EW909">
        <v>814.331384615385</v>
      </c>
      <c r="EX909">
        <v>5.00059</v>
      </c>
      <c r="EY909">
        <v>10776.1846153846</v>
      </c>
      <c r="EZ909">
        <v>10358.9846153846</v>
      </c>
      <c r="FA909">
        <v>62.6774615384615</v>
      </c>
      <c r="FB909">
        <v>63.812</v>
      </c>
      <c r="FC909">
        <v>62.562</v>
      </c>
      <c r="FD909">
        <v>63.75</v>
      </c>
      <c r="FE909">
        <v>64.125</v>
      </c>
      <c r="FF909">
        <v>1155.59615384615</v>
      </c>
      <c r="FG909">
        <v>39.43</v>
      </c>
      <c r="FH909">
        <v>0</v>
      </c>
      <c r="FI909">
        <v>1761424650.7</v>
      </c>
      <c r="FJ909">
        <v>0</v>
      </c>
      <c r="FK909">
        <v>814.47412</v>
      </c>
      <c r="FL909">
        <v>11.5940769232542</v>
      </c>
      <c r="FM909">
        <v>153.815384660025</v>
      </c>
      <c r="FN909">
        <v>10778.504</v>
      </c>
      <c r="FO909">
        <v>15</v>
      </c>
      <c r="FP909">
        <v>0</v>
      </c>
      <c r="FQ909" t="s">
        <v>439</v>
      </c>
      <c r="FR909">
        <v>0</v>
      </c>
      <c r="FS909">
        <v>0</v>
      </c>
      <c r="FT909">
        <v>0</v>
      </c>
      <c r="FU909">
        <v>0</v>
      </c>
      <c r="FV909">
        <v>0</v>
      </c>
      <c r="FW909">
        <v>0</v>
      </c>
      <c r="FX909">
        <v>0</v>
      </c>
      <c r="FY909">
        <v>0</v>
      </c>
      <c r="FZ909">
        <v>0</v>
      </c>
      <c r="GA909">
        <v>0</v>
      </c>
      <c r="GB909">
        <v>0</v>
      </c>
      <c r="GC909">
        <v>-25.793880952381</v>
      </c>
      <c r="GD909">
        <v>-63.1256025974026</v>
      </c>
      <c r="GE909">
        <v>6.50251949035867</v>
      </c>
      <c r="GF909">
        <v>0</v>
      </c>
      <c r="GG909">
        <v>813.929558823529</v>
      </c>
      <c r="GH909">
        <v>8.4516577604948</v>
      </c>
      <c r="GI909">
        <v>0.861400883348691</v>
      </c>
      <c r="GJ909">
        <v>-1</v>
      </c>
      <c r="GK909">
        <v>32.0300380952381</v>
      </c>
      <c r="GL909">
        <v>0.120350649350659</v>
      </c>
      <c r="GM909">
        <v>0.0132627109270242</v>
      </c>
      <c r="GN909">
        <v>0</v>
      </c>
      <c r="GO909">
        <v>0</v>
      </c>
      <c r="GP909">
        <v>2</v>
      </c>
      <c r="GQ909" t="s">
        <v>473</v>
      </c>
      <c r="GR909">
        <v>3.1265</v>
      </c>
      <c r="GS909">
        <v>2.71695</v>
      </c>
      <c r="GT909">
        <v>0.0849715</v>
      </c>
      <c r="GU909">
        <v>0.0908291</v>
      </c>
      <c r="GV909">
        <v>0.177729</v>
      </c>
      <c r="GW909">
        <v>0.0998892</v>
      </c>
      <c r="GX909">
        <v>32764</v>
      </c>
      <c r="GY909">
        <v>34403.2</v>
      </c>
      <c r="GZ909">
        <v>32530</v>
      </c>
      <c r="HA909">
        <v>34396.9</v>
      </c>
      <c r="HB909">
        <v>38457.5</v>
      </c>
      <c r="HC909">
        <v>44659.4</v>
      </c>
      <c r="HD909">
        <v>51143.5</v>
      </c>
      <c r="HE909">
        <v>55184.8</v>
      </c>
      <c r="HF909">
        <v>1.6781</v>
      </c>
      <c r="HG909">
        <v>1.52433</v>
      </c>
      <c r="HH909">
        <v>-0.17599</v>
      </c>
      <c r="HI909">
        <v>0</v>
      </c>
      <c r="HJ909">
        <v>50.7925</v>
      </c>
      <c r="HK909">
        <v>999.9</v>
      </c>
      <c r="HL909">
        <v>54.804</v>
      </c>
      <c r="HM909">
        <v>30.142</v>
      </c>
      <c r="HN909">
        <v>26.1042</v>
      </c>
      <c r="HO909">
        <v>60.1621</v>
      </c>
      <c r="HP909">
        <v>40.8894</v>
      </c>
      <c r="HQ909">
        <v>1</v>
      </c>
      <c r="HR909">
        <v>2.4283</v>
      </c>
      <c r="HS909">
        <v>-0.204861</v>
      </c>
      <c r="HT909">
        <v>20.1138</v>
      </c>
      <c r="HU909">
        <v>5.18584</v>
      </c>
      <c r="HV909">
        <v>12.0159</v>
      </c>
      <c r="HW909">
        <v>4.96885</v>
      </c>
      <c r="HX909">
        <v>3.2959</v>
      </c>
      <c r="HY909">
        <v>9999</v>
      </c>
      <c r="HZ909">
        <v>9999</v>
      </c>
      <c r="IA909">
        <v>999.9</v>
      </c>
      <c r="IB909">
        <v>9999</v>
      </c>
      <c r="IC909">
        <v>1.86325</v>
      </c>
      <c r="ID909">
        <v>1.86807</v>
      </c>
      <c r="IE909">
        <v>1.86783</v>
      </c>
      <c r="IF909">
        <v>1.86905</v>
      </c>
      <c r="IG909">
        <v>1.86981</v>
      </c>
      <c r="IH909">
        <v>1.86588</v>
      </c>
      <c r="II909">
        <v>1.86694</v>
      </c>
      <c r="IJ909">
        <v>1.8684</v>
      </c>
      <c r="IK909">
        <v>5</v>
      </c>
      <c r="IL909">
        <v>0</v>
      </c>
      <c r="IM909">
        <v>0</v>
      </c>
      <c r="IN909">
        <v>0</v>
      </c>
      <c r="IO909" t="s">
        <v>441</v>
      </c>
      <c r="IP909" t="s">
        <v>442</v>
      </c>
      <c r="IQ909" t="s">
        <v>443</v>
      </c>
      <c r="IR909" t="s">
        <v>443</v>
      </c>
      <c r="IS909" t="s">
        <v>443</v>
      </c>
      <c r="IT909" t="s">
        <v>443</v>
      </c>
      <c r="IU909">
        <v>0</v>
      </c>
      <c r="IV909">
        <v>100</v>
      </c>
      <c r="IW909">
        <v>100</v>
      </c>
      <c r="IX909">
        <v>1.098</v>
      </c>
      <c r="IY909">
        <v>-0.0441</v>
      </c>
      <c r="IZ909">
        <v>1.09748391826392</v>
      </c>
      <c r="JA909">
        <v>0</v>
      </c>
      <c r="JB909">
        <v>0</v>
      </c>
      <c r="JC909">
        <v>0</v>
      </c>
      <c r="JD909">
        <v>-0.0441141096964596</v>
      </c>
      <c r="JE909">
        <v>0</v>
      </c>
      <c r="JF909">
        <v>0</v>
      </c>
      <c r="JG909">
        <v>0</v>
      </c>
      <c r="JH909">
        <v>5</v>
      </c>
      <c r="JI909">
        <v>2273</v>
      </c>
      <c r="JJ909">
        <v>1</v>
      </c>
      <c r="JK909">
        <v>24</v>
      </c>
      <c r="JL909">
        <v>29357078.2</v>
      </c>
      <c r="JM909">
        <v>29357078.2</v>
      </c>
      <c r="JN909">
        <v>1.11938</v>
      </c>
      <c r="JO909">
        <v>2.62939</v>
      </c>
      <c r="JP909">
        <v>1.54785</v>
      </c>
      <c r="JQ909">
        <v>2.31445</v>
      </c>
      <c r="JR909">
        <v>1.64673</v>
      </c>
      <c r="JS909">
        <v>2.38525</v>
      </c>
      <c r="JT909">
        <v>34.0318</v>
      </c>
      <c r="JU909">
        <v>24.1926</v>
      </c>
      <c r="JV909">
        <v>18</v>
      </c>
      <c r="JW909">
        <v>493.424</v>
      </c>
      <c r="JX909">
        <v>382.526</v>
      </c>
      <c r="JY909">
        <v>53.0025</v>
      </c>
      <c r="JZ909">
        <v>54.5922</v>
      </c>
      <c r="KA909">
        <v>30.0011</v>
      </c>
      <c r="KB909">
        <v>53.8332</v>
      </c>
      <c r="KC909">
        <v>53.6347</v>
      </c>
      <c r="KD909">
        <v>22.5479</v>
      </c>
      <c r="KE909">
        <v>0</v>
      </c>
      <c r="KF909">
        <v>100</v>
      </c>
      <c r="KG909">
        <v>53.0025</v>
      </c>
      <c r="KH909">
        <v>487.832</v>
      </c>
      <c r="KI909">
        <v>26.2864</v>
      </c>
      <c r="KJ909">
        <v>92.6863</v>
      </c>
      <c r="KK909">
        <v>89.2799</v>
      </c>
    </row>
    <row r="910" spans="1:297">
      <c r="A910">
        <v>894</v>
      </c>
      <c r="B910">
        <v>1761424695</v>
      </c>
      <c r="C910">
        <v>16514</v>
      </c>
      <c r="D910" t="s">
        <v>2239</v>
      </c>
      <c r="E910" t="s">
        <v>2240</v>
      </c>
      <c r="F910">
        <v>5</v>
      </c>
      <c r="G910" t="s">
        <v>2182</v>
      </c>
      <c r="H910" t="s">
        <v>436</v>
      </c>
      <c r="I910">
        <v>1761424686.84615</v>
      </c>
      <c r="J910">
        <f>(K910)/1000</f>
        <v>0</v>
      </c>
      <c r="K910">
        <f>IF(DP910, AN910, AH910)</f>
        <v>0</v>
      </c>
      <c r="L910">
        <f>IF(DP910, AI910, AG910)</f>
        <v>0</v>
      </c>
      <c r="M910">
        <f>DR910 - IF(AU910&gt;1, L910*DL910*100.0/(AW910), 0)</f>
        <v>0</v>
      </c>
      <c r="N910">
        <f>((T910-J910/2)*M910-L910)/(T910+J910/2)</f>
        <v>0</v>
      </c>
      <c r="O910">
        <f>N910*(DY910+DZ910)/1000.0</f>
        <v>0</v>
      </c>
      <c r="P910">
        <f>(DR910 - IF(AU910&gt;1, L910*DL910*100.0/(AW910), 0))*(DY910+DZ910)/1000.0</f>
        <v>0</v>
      </c>
      <c r="Q910">
        <f>2.0/((1/S910-1/R910)+SIGN(S910)*SQRT((1/S910-1/R910)*(1/S910-1/R910) + 4*DM910/((DM910+1)*(DM910+1))*(2*1/S910*1/R910-1/R910*1/R910)))</f>
        <v>0</v>
      </c>
      <c r="R910">
        <f>IF(LEFT(DN910,1)&lt;&gt;"0",IF(LEFT(DN910,1)="1",3.0,DO910),$D$5+$E$5*(EF910*DY910/($K$5*1000))+$F$5*(EF910*DY910/($K$5*1000))*MAX(MIN(DL910,$J$5),$I$5)*MAX(MIN(DL910,$J$5),$I$5)+$G$5*MAX(MIN(DL910,$J$5),$I$5)*(EF910*DY910/($K$5*1000))+$H$5*(EF910*DY910/($K$5*1000))*(EF910*DY910/($K$5*1000)))</f>
        <v>0</v>
      </c>
      <c r="S910">
        <f>J910*(1000-(1000*0.61365*exp(17.502*W910/(240.97+W910))/(DY910+DZ910)+DT910)/2)/(1000*0.61365*exp(17.502*W910/(240.97+W910))/(DY910+DZ910)-DT910)</f>
        <v>0</v>
      </c>
      <c r="T910">
        <f>1/((DM910+1)/(Q910/1.6)+1/(R910/1.37)) + DM910/((DM910+1)/(Q910/1.6) + DM910/(R910/1.37))</f>
        <v>0</v>
      </c>
      <c r="U910">
        <f>(DH910*DK910)</f>
        <v>0</v>
      </c>
      <c r="V910">
        <f>(EA910+(U910+2*0.95*5.67E-8*(((EA910+$B$7)+273)^4-(EA910+273)^4)-44100*J910)/(1.84*29.3*R910+8*0.95*5.67E-8*(EA910+273)^3))</f>
        <v>0</v>
      </c>
      <c r="W910">
        <f>($C$7*EB910+$D$7*EC910+$E$7*V910)</f>
        <v>0</v>
      </c>
      <c r="X910">
        <f>0.61365*exp(17.502*W910/(240.97+W910))</f>
        <v>0</v>
      </c>
      <c r="Y910">
        <f>(Z910/AA910*100)</f>
        <v>0</v>
      </c>
      <c r="Z910">
        <f>DT910*(DY910+DZ910)/1000</f>
        <v>0</v>
      </c>
      <c r="AA910">
        <f>0.61365*exp(17.502*EA910/(240.97+EA910))</f>
        <v>0</v>
      </c>
      <c r="AB910">
        <f>(X910-DT910*(DY910+DZ910)/1000)</f>
        <v>0</v>
      </c>
      <c r="AC910">
        <f>(-J910*44100)</f>
        <v>0</v>
      </c>
      <c r="AD910">
        <f>2*29.3*R910*0.92*(EA910-W910)</f>
        <v>0</v>
      </c>
      <c r="AE910">
        <f>2*0.95*5.67E-8*(((EA910+$B$7)+273)^4-(W910+273)^4)</f>
        <v>0</v>
      </c>
      <c r="AF910">
        <f>U910+AE910+AC910+AD910</f>
        <v>0</v>
      </c>
      <c r="AG910">
        <f>DX910*AU910*(DS910-DR910*(1000-AU910*DU910)/(1000-AU910*DT910))/(100*DL910)</f>
        <v>0</v>
      </c>
      <c r="AH910">
        <f>1000*DX910*AU910*(DT910-DU910)/(100*DL910*(1000-AU910*DT910))</f>
        <v>0</v>
      </c>
      <c r="AI910">
        <f>(AJ910 - AK910 - DY910*1E3/(8.314*(EA910+273.15)) * AM910/DX910 * AL910) * DX910/(100*DL910) * (1000 - DU910)/1000</f>
        <v>0</v>
      </c>
      <c r="AJ910">
        <v>480.532301284385</v>
      </c>
      <c r="AK910">
        <v>463.378781818182</v>
      </c>
      <c r="AL910">
        <v>3.12431927028457</v>
      </c>
      <c r="AM910">
        <v>65.2934851003641</v>
      </c>
      <c r="AN910">
        <f>(AP910 - AO910 + DY910*1E3/(8.314*(EA910+273.15)) * AR910/DX910 * AQ910) * DX910/(100*DL910) * 1000/(1000 - AP910)</f>
        <v>0</v>
      </c>
      <c r="AO910">
        <v>24.799119327573</v>
      </c>
      <c r="AP910">
        <v>56.8593406060606</v>
      </c>
      <c r="AQ910">
        <v>0.00568974358147049</v>
      </c>
      <c r="AR910">
        <v>110.481421267312</v>
      </c>
      <c r="AS910">
        <v>1</v>
      </c>
      <c r="AT910">
        <v>0</v>
      </c>
      <c r="AU910">
        <f>IF(AS910*$H$13&gt;=AW910,1.0,(AW910/(AW910-AS910*$H$13)))</f>
        <v>0</v>
      </c>
      <c r="AV910">
        <f>(AU910-1)*100</f>
        <v>0</v>
      </c>
      <c r="AW910">
        <f>MAX(0,($B$13+$C$13*EF910)/(1+$D$13*EF910)*DY910/(EA910+273)*$E$13)</f>
        <v>0</v>
      </c>
      <c r="AX910" t="s">
        <v>437</v>
      </c>
      <c r="AY910" t="s">
        <v>437</v>
      </c>
      <c r="AZ910">
        <v>0</v>
      </c>
      <c r="BA910">
        <v>0</v>
      </c>
      <c r="BB910">
        <f>1-AZ910/BA910</f>
        <v>0</v>
      </c>
      <c r="BC910">
        <v>0</v>
      </c>
      <c r="BD910" t="s">
        <v>437</v>
      </c>
      <c r="BE910" t="s">
        <v>437</v>
      </c>
      <c r="BF910">
        <v>0</v>
      </c>
      <c r="BG910">
        <v>0</v>
      </c>
      <c r="BH910">
        <f>1-BF910/BG910</f>
        <v>0</v>
      </c>
      <c r="BI910">
        <v>0.5</v>
      </c>
      <c r="BJ910">
        <f>DI910</f>
        <v>0</v>
      </c>
      <c r="BK910">
        <f>L910</f>
        <v>0</v>
      </c>
      <c r="BL910">
        <f>BH910*BI910*BJ910</f>
        <v>0</v>
      </c>
      <c r="BM910">
        <f>(BK910-BC910)/BJ910</f>
        <v>0</v>
      </c>
      <c r="BN910">
        <f>(BA910-BG910)/BG910</f>
        <v>0</v>
      </c>
      <c r="BO910">
        <f>AZ910/(BB910+AZ910/BG910)</f>
        <v>0</v>
      </c>
      <c r="BP910" t="s">
        <v>437</v>
      </c>
      <c r="BQ910">
        <v>0</v>
      </c>
      <c r="BR910">
        <f>IF(BQ910&lt;&gt;0, BQ910, BO910)</f>
        <v>0</v>
      </c>
      <c r="BS910">
        <f>1-BR910/BG910</f>
        <v>0</v>
      </c>
      <c r="BT910">
        <f>(BG910-BF910)/(BG910-BR910)</f>
        <v>0</v>
      </c>
      <c r="BU910">
        <f>(BA910-BG910)/(BA910-BR910)</f>
        <v>0</v>
      </c>
      <c r="BV910">
        <f>(BG910-BF910)/(BG910-AZ910)</f>
        <v>0</v>
      </c>
      <c r="BW910">
        <f>(BA910-BG910)/(BA910-AZ910)</f>
        <v>0</v>
      </c>
      <c r="BX910">
        <f>(BT910*BR910/BF910)</f>
        <v>0</v>
      </c>
      <c r="BY910">
        <f>(1-BX910)</f>
        <v>0</v>
      </c>
      <c r="DH910">
        <f>$B$11*EG910+$C$11*EH910+$F$11*ES910*(1-EV910)</f>
        <v>0</v>
      </c>
      <c r="DI910">
        <f>DH910*DJ910</f>
        <v>0</v>
      </c>
      <c r="DJ910">
        <f>($B$11*$D$9+$C$11*$D$9+$F$11*((FF910+EX910)/MAX(FF910+EX910+FG910, 0.1)*$I$9+FG910/MAX(FF910+EX910+FG910, 0.1)*$J$9))/($B$11+$C$11+$F$11)</f>
        <v>0</v>
      </c>
      <c r="DK910">
        <f>($B$11*$K$9+$C$11*$K$9+$F$11*((FF910+EX910)/MAX(FF910+EX910+FG910, 0.1)*$P$9+FG910/MAX(FF910+EX910+FG910, 0.1)*$Q$9))/($B$11+$C$11+$F$11)</f>
        <v>0</v>
      </c>
      <c r="DL910">
        <v>6</v>
      </c>
      <c r="DM910">
        <v>0.5</v>
      </c>
      <c r="DN910" t="s">
        <v>438</v>
      </c>
      <c r="DO910">
        <v>2</v>
      </c>
      <c r="DP910" t="b">
        <v>1</v>
      </c>
      <c r="DQ910">
        <v>1761424686.84615</v>
      </c>
      <c r="DR910">
        <v>419.071307692308</v>
      </c>
      <c r="DS910">
        <v>453.133230769231</v>
      </c>
      <c r="DT910">
        <v>56.8392692307692</v>
      </c>
      <c r="DU910">
        <v>24.7955769230769</v>
      </c>
      <c r="DV910">
        <v>417.973769230769</v>
      </c>
      <c r="DW910">
        <v>56.8834076923077</v>
      </c>
      <c r="DX910">
        <v>499.990461538461</v>
      </c>
      <c r="DY910">
        <v>90.1804384615384</v>
      </c>
      <c r="DZ910">
        <v>0.0389182076923077</v>
      </c>
      <c r="EA910">
        <v>52.9921076923077</v>
      </c>
      <c r="EB910">
        <v>48.0078615384615</v>
      </c>
      <c r="EC910">
        <v>999.9</v>
      </c>
      <c r="ED910">
        <v>0</v>
      </c>
      <c r="EE910">
        <v>0</v>
      </c>
      <c r="EF910">
        <v>10000.2446153846</v>
      </c>
      <c r="EG910">
        <v>0</v>
      </c>
      <c r="EH910">
        <v>1181.48230769231</v>
      </c>
      <c r="EI910">
        <v>-34.0620461538462</v>
      </c>
      <c r="EJ910">
        <v>444.326384615385</v>
      </c>
      <c r="EK910">
        <v>464.654615384615</v>
      </c>
      <c r="EL910">
        <v>32.0437076923077</v>
      </c>
      <c r="EM910">
        <v>453.133230769231</v>
      </c>
      <c r="EN910">
        <v>24.7955769230769</v>
      </c>
      <c r="EO910">
        <v>5.12579076923077</v>
      </c>
      <c r="EP910">
        <v>2.23607461538462</v>
      </c>
      <c r="EQ910">
        <v>33.2579384615385</v>
      </c>
      <c r="ER910">
        <v>19.2231461538462</v>
      </c>
      <c r="ES910">
        <v>1199.97307692308</v>
      </c>
      <c r="ET910">
        <v>0.967007153846154</v>
      </c>
      <c r="EU910">
        <v>0.0329927461538461</v>
      </c>
      <c r="EV910">
        <v>0</v>
      </c>
      <c r="EW910">
        <v>815.486846153846</v>
      </c>
      <c r="EX910">
        <v>5.00059</v>
      </c>
      <c r="EY910">
        <v>10790.1692307692</v>
      </c>
      <c r="EZ910">
        <v>10358.5153846154</v>
      </c>
      <c r="FA910">
        <v>62.687</v>
      </c>
      <c r="FB910">
        <v>63.8265384615385</v>
      </c>
      <c r="FC910">
        <v>62.5765384615385</v>
      </c>
      <c r="FD910">
        <v>63.7547692307692</v>
      </c>
      <c r="FE910">
        <v>64.1345384615385</v>
      </c>
      <c r="FF910">
        <v>1155.54307692308</v>
      </c>
      <c r="FG910">
        <v>39.43</v>
      </c>
      <c r="FH910">
        <v>0</v>
      </c>
      <c r="FI910">
        <v>1761424655.5</v>
      </c>
      <c r="FJ910">
        <v>0</v>
      </c>
      <c r="FK910">
        <v>815.67492</v>
      </c>
      <c r="FL910">
        <v>17.421692288169</v>
      </c>
      <c r="FM910">
        <v>222.423076576951</v>
      </c>
      <c r="FN910">
        <v>10793.416</v>
      </c>
      <c r="FO910">
        <v>15</v>
      </c>
      <c r="FP910">
        <v>0</v>
      </c>
      <c r="FQ910" t="s">
        <v>439</v>
      </c>
      <c r="FR910">
        <v>0</v>
      </c>
      <c r="FS910">
        <v>0</v>
      </c>
      <c r="FT910">
        <v>0</v>
      </c>
      <c r="FU910">
        <v>0</v>
      </c>
      <c r="FV910">
        <v>0</v>
      </c>
      <c r="FW910">
        <v>0</v>
      </c>
      <c r="FX910">
        <v>0</v>
      </c>
      <c r="FY910">
        <v>0</v>
      </c>
      <c r="FZ910">
        <v>0</v>
      </c>
      <c r="GA910">
        <v>0</v>
      </c>
      <c r="GB910">
        <v>0</v>
      </c>
      <c r="GC910">
        <v>-31.418765</v>
      </c>
      <c r="GD910">
        <v>-64.0403413533835</v>
      </c>
      <c r="GE910">
        <v>6.24052733054467</v>
      </c>
      <c r="GF910">
        <v>0</v>
      </c>
      <c r="GG910">
        <v>814.834147058824</v>
      </c>
      <c r="GH910">
        <v>12.9858976312519</v>
      </c>
      <c r="GI910">
        <v>1.32074395551172</v>
      </c>
      <c r="GJ910">
        <v>-1</v>
      </c>
      <c r="GK910">
        <v>32.039915</v>
      </c>
      <c r="GL910">
        <v>0.102924812030089</v>
      </c>
      <c r="GM910">
        <v>0.0114016786044862</v>
      </c>
      <c r="GN910">
        <v>0</v>
      </c>
      <c r="GO910">
        <v>0</v>
      </c>
      <c r="GP910">
        <v>2</v>
      </c>
      <c r="GQ910" t="s">
        <v>473</v>
      </c>
      <c r="GR910">
        <v>3.1266</v>
      </c>
      <c r="GS910">
        <v>2.71694</v>
      </c>
      <c r="GT910">
        <v>0.0872484</v>
      </c>
      <c r="GU910">
        <v>0.0933173</v>
      </c>
      <c r="GV910">
        <v>0.177766</v>
      </c>
      <c r="GW910">
        <v>0.0998963</v>
      </c>
      <c r="GX910">
        <v>32681.7</v>
      </c>
      <c r="GY910">
        <v>34308</v>
      </c>
      <c r="GZ910">
        <v>32529.3</v>
      </c>
      <c r="HA910">
        <v>34395.9</v>
      </c>
      <c r="HB910">
        <v>38455.5</v>
      </c>
      <c r="HC910">
        <v>44658.3</v>
      </c>
      <c r="HD910">
        <v>51142.3</v>
      </c>
      <c r="HE910">
        <v>55183.4</v>
      </c>
      <c r="HF910">
        <v>1.67775</v>
      </c>
      <c r="HG910">
        <v>1.52422</v>
      </c>
      <c r="HH910">
        <v>-0.175983</v>
      </c>
      <c r="HI910">
        <v>0</v>
      </c>
      <c r="HJ910">
        <v>50.7966</v>
      </c>
      <c r="HK910">
        <v>999.9</v>
      </c>
      <c r="HL910">
        <v>54.804</v>
      </c>
      <c r="HM910">
        <v>30.142</v>
      </c>
      <c r="HN910">
        <v>26.1029</v>
      </c>
      <c r="HO910">
        <v>60.2621</v>
      </c>
      <c r="HP910">
        <v>40.8494</v>
      </c>
      <c r="HQ910">
        <v>1</v>
      </c>
      <c r="HR910">
        <v>2.42936</v>
      </c>
      <c r="HS910">
        <v>-0.199624</v>
      </c>
      <c r="HT910">
        <v>20.1138</v>
      </c>
      <c r="HU910">
        <v>5.18584</v>
      </c>
      <c r="HV910">
        <v>12.0159</v>
      </c>
      <c r="HW910">
        <v>4.96885</v>
      </c>
      <c r="HX910">
        <v>3.29583</v>
      </c>
      <c r="HY910">
        <v>9999</v>
      </c>
      <c r="HZ910">
        <v>9999</v>
      </c>
      <c r="IA910">
        <v>999.9</v>
      </c>
      <c r="IB910">
        <v>9999</v>
      </c>
      <c r="IC910">
        <v>1.86325</v>
      </c>
      <c r="ID910">
        <v>1.86812</v>
      </c>
      <c r="IE910">
        <v>1.86783</v>
      </c>
      <c r="IF910">
        <v>1.86905</v>
      </c>
      <c r="IG910">
        <v>1.86982</v>
      </c>
      <c r="IH910">
        <v>1.8659</v>
      </c>
      <c r="II910">
        <v>1.86695</v>
      </c>
      <c r="IJ910">
        <v>1.8684</v>
      </c>
      <c r="IK910">
        <v>5</v>
      </c>
      <c r="IL910">
        <v>0</v>
      </c>
      <c r="IM910">
        <v>0</v>
      </c>
      <c r="IN910">
        <v>0</v>
      </c>
      <c r="IO910" t="s">
        <v>441</v>
      </c>
      <c r="IP910" t="s">
        <v>442</v>
      </c>
      <c r="IQ910" t="s">
        <v>443</v>
      </c>
      <c r="IR910" t="s">
        <v>443</v>
      </c>
      <c r="IS910" t="s">
        <v>443</v>
      </c>
      <c r="IT910" t="s">
        <v>443</v>
      </c>
      <c r="IU910">
        <v>0</v>
      </c>
      <c r="IV910">
        <v>100</v>
      </c>
      <c r="IW910">
        <v>100</v>
      </c>
      <c r="IX910">
        <v>1.097</v>
      </c>
      <c r="IY910">
        <v>-0.0441</v>
      </c>
      <c r="IZ910">
        <v>1.09748391826392</v>
      </c>
      <c r="JA910">
        <v>0</v>
      </c>
      <c r="JB910">
        <v>0</v>
      </c>
      <c r="JC910">
        <v>0</v>
      </c>
      <c r="JD910">
        <v>-0.0441141096964596</v>
      </c>
      <c r="JE910">
        <v>0</v>
      </c>
      <c r="JF910">
        <v>0</v>
      </c>
      <c r="JG910">
        <v>0</v>
      </c>
      <c r="JH910">
        <v>5</v>
      </c>
      <c r="JI910">
        <v>2273</v>
      </c>
      <c r="JJ910">
        <v>1</v>
      </c>
      <c r="JK910">
        <v>24</v>
      </c>
      <c r="JL910">
        <v>29357078.2</v>
      </c>
      <c r="JM910">
        <v>29357078.2</v>
      </c>
      <c r="JN910">
        <v>1.1499</v>
      </c>
      <c r="JO910">
        <v>2.63916</v>
      </c>
      <c r="JP910">
        <v>1.54785</v>
      </c>
      <c r="JQ910">
        <v>2.31445</v>
      </c>
      <c r="JR910">
        <v>1.64673</v>
      </c>
      <c r="JS910">
        <v>2.38281</v>
      </c>
      <c r="JT910">
        <v>34.0318</v>
      </c>
      <c r="JU910">
        <v>24.1926</v>
      </c>
      <c r="JV910">
        <v>18</v>
      </c>
      <c r="JW910">
        <v>493.211</v>
      </c>
      <c r="JX910">
        <v>382.507</v>
      </c>
      <c r="JY910">
        <v>53.0035</v>
      </c>
      <c r="JZ910">
        <v>54.6024</v>
      </c>
      <c r="KA910">
        <v>30.0011</v>
      </c>
      <c r="KB910">
        <v>53.8414</v>
      </c>
      <c r="KC910">
        <v>53.6444</v>
      </c>
      <c r="KD910">
        <v>23.1055</v>
      </c>
      <c r="KE910">
        <v>0</v>
      </c>
      <c r="KF910">
        <v>100</v>
      </c>
      <c r="KG910">
        <v>52.9825</v>
      </c>
      <c r="KH910">
        <v>508.274</v>
      </c>
      <c r="KI910">
        <v>26.2864</v>
      </c>
      <c r="KJ910">
        <v>92.6843</v>
      </c>
      <c r="KK910">
        <v>89.2776</v>
      </c>
    </row>
    <row r="911" spans="1:297">
      <c r="A911">
        <v>895</v>
      </c>
      <c r="B911">
        <v>1761424700</v>
      </c>
      <c r="C911">
        <v>16519</v>
      </c>
      <c r="D911" t="s">
        <v>2241</v>
      </c>
      <c r="E911" t="s">
        <v>2242</v>
      </c>
      <c r="F911">
        <v>5</v>
      </c>
      <c r="G911" t="s">
        <v>2182</v>
      </c>
      <c r="H911" t="s">
        <v>436</v>
      </c>
      <c r="I911">
        <v>1761424691.84615</v>
      </c>
      <c r="J911">
        <f>(K911)/1000</f>
        <v>0</v>
      </c>
      <c r="K911">
        <f>IF(DP911, AN911, AH911)</f>
        <v>0</v>
      </c>
      <c r="L911">
        <f>IF(DP911, AI911, AG911)</f>
        <v>0</v>
      </c>
      <c r="M911">
        <f>DR911 - IF(AU911&gt;1, L911*DL911*100.0/(AW911), 0)</f>
        <v>0</v>
      </c>
      <c r="N911">
        <f>((T911-J911/2)*M911-L911)/(T911+J911/2)</f>
        <v>0</v>
      </c>
      <c r="O911">
        <f>N911*(DY911+DZ911)/1000.0</f>
        <v>0</v>
      </c>
      <c r="P911">
        <f>(DR911 - IF(AU911&gt;1, L911*DL911*100.0/(AW911), 0))*(DY911+DZ911)/1000.0</f>
        <v>0</v>
      </c>
      <c r="Q911">
        <f>2.0/((1/S911-1/R911)+SIGN(S911)*SQRT((1/S911-1/R911)*(1/S911-1/R911) + 4*DM911/((DM911+1)*(DM911+1))*(2*1/S911*1/R911-1/R911*1/R911)))</f>
        <v>0</v>
      </c>
      <c r="R911">
        <f>IF(LEFT(DN911,1)&lt;&gt;"0",IF(LEFT(DN911,1)="1",3.0,DO911),$D$5+$E$5*(EF911*DY911/($K$5*1000))+$F$5*(EF911*DY911/($K$5*1000))*MAX(MIN(DL911,$J$5),$I$5)*MAX(MIN(DL911,$J$5),$I$5)+$G$5*MAX(MIN(DL911,$J$5),$I$5)*(EF911*DY911/($K$5*1000))+$H$5*(EF911*DY911/($K$5*1000))*(EF911*DY911/($K$5*1000)))</f>
        <v>0</v>
      </c>
      <c r="S911">
        <f>J911*(1000-(1000*0.61365*exp(17.502*W911/(240.97+W911))/(DY911+DZ911)+DT911)/2)/(1000*0.61365*exp(17.502*W911/(240.97+W911))/(DY911+DZ911)-DT911)</f>
        <v>0</v>
      </c>
      <c r="T911">
        <f>1/((DM911+1)/(Q911/1.6)+1/(R911/1.37)) + DM911/((DM911+1)/(Q911/1.6) + DM911/(R911/1.37))</f>
        <v>0</v>
      </c>
      <c r="U911">
        <f>(DH911*DK911)</f>
        <v>0</v>
      </c>
      <c r="V911">
        <f>(EA911+(U911+2*0.95*5.67E-8*(((EA911+$B$7)+273)^4-(EA911+273)^4)-44100*J911)/(1.84*29.3*R911+8*0.95*5.67E-8*(EA911+273)^3))</f>
        <v>0</v>
      </c>
      <c r="W911">
        <f>($C$7*EB911+$D$7*EC911+$E$7*V911)</f>
        <v>0</v>
      </c>
      <c r="X911">
        <f>0.61365*exp(17.502*W911/(240.97+W911))</f>
        <v>0</v>
      </c>
      <c r="Y911">
        <f>(Z911/AA911*100)</f>
        <v>0</v>
      </c>
      <c r="Z911">
        <f>DT911*(DY911+DZ911)/1000</f>
        <v>0</v>
      </c>
      <c r="AA911">
        <f>0.61365*exp(17.502*EA911/(240.97+EA911))</f>
        <v>0</v>
      </c>
      <c r="AB911">
        <f>(X911-DT911*(DY911+DZ911)/1000)</f>
        <v>0</v>
      </c>
      <c r="AC911">
        <f>(-J911*44100)</f>
        <v>0</v>
      </c>
      <c r="AD911">
        <f>2*29.3*R911*0.92*(EA911-W911)</f>
        <v>0</v>
      </c>
      <c r="AE911">
        <f>2*0.95*5.67E-8*(((EA911+$B$7)+273)^4-(W911+273)^4)</f>
        <v>0</v>
      </c>
      <c r="AF911">
        <f>U911+AE911+AC911+AD911</f>
        <v>0</v>
      </c>
      <c r="AG911">
        <f>DX911*AU911*(DS911-DR911*(1000-AU911*DU911)/(1000-AU911*DT911))/(100*DL911)</f>
        <v>0</v>
      </c>
      <c r="AH911">
        <f>1000*DX911*AU911*(DT911-DU911)/(100*DL911*(1000-AU911*DT911))</f>
        <v>0</v>
      </c>
      <c r="AI911">
        <f>(AJ911 - AK911 - DY911*1E3/(8.314*(EA911+273.15)) * AM911/DX911 * AL911) * DX911/(100*DL911) * (1000 - DU911)/1000</f>
        <v>0</v>
      </c>
      <c r="AJ911">
        <v>497.173373920722</v>
      </c>
      <c r="AK911">
        <v>478.999842424242</v>
      </c>
      <c r="AL911">
        <v>3.12636888596989</v>
      </c>
      <c r="AM911">
        <v>65.2934851003641</v>
      </c>
      <c r="AN911">
        <f>(AP911 - AO911 + DY911*1E3/(8.314*(EA911+273.15)) * AR911/DX911 * AQ911) * DX911/(100*DL911) * 1000/(1000 - AP911)</f>
        <v>0</v>
      </c>
      <c r="AO911">
        <v>24.8013229086062</v>
      </c>
      <c r="AP911">
        <v>56.8790733333333</v>
      </c>
      <c r="AQ911">
        <v>0.0024355413581528</v>
      </c>
      <c r="AR911">
        <v>110.481421267312</v>
      </c>
      <c r="AS911">
        <v>1</v>
      </c>
      <c r="AT911">
        <v>0</v>
      </c>
      <c r="AU911">
        <f>IF(AS911*$H$13&gt;=AW911,1.0,(AW911/(AW911-AS911*$H$13)))</f>
        <v>0</v>
      </c>
      <c r="AV911">
        <f>(AU911-1)*100</f>
        <v>0</v>
      </c>
      <c r="AW911">
        <f>MAX(0,($B$13+$C$13*EF911)/(1+$D$13*EF911)*DY911/(EA911+273)*$E$13)</f>
        <v>0</v>
      </c>
      <c r="AX911" t="s">
        <v>437</v>
      </c>
      <c r="AY911" t="s">
        <v>437</v>
      </c>
      <c r="AZ911">
        <v>0</v>
      </c>
      <c r="BA911">
        <v>0</v>
      </c>
      <c r="BB911">
        <f>1-AZ911/BA911</f>
        <v>0</v>
      </c>
      <c r="BC911">
        <v>0</v>
      </c>
      <c r="BD911" t="s">
        <v>437</v>
      </c>
      <c r="BE911" t="s">
        <v>437</v>
      </c>
      <c r="BF911">
        <v>0</v>
      </c>
      <c r="BG911">
        <v>0</v>
      </c>
      <c r="BH911">
        <f>1-BF911/BG911</f>
        <v>0</v>
      </c>
      <c r="BI911">
        <v>0.5</v>
      </c>
      <c r="BJ911">
        <f>DI911</f>
        <v>0</v>
      </c>
      <c r="BK911">
        <f>L911</f>
        <v>0</v>
      </c>
      <c r="BL911">
        <f>BH911*BI911*BJ911</f>
        <v>0</v>
      </c>
      <c r="BM911">
        <f>(BK911-BC911)/BJ911</f>
        <v>0</v>
      </c>
      <c r="BN911">
        <f>(BA911-BG911)/BG911</f>
        <v>0</v>
      </c>
      <c r="BO911">
        <f>AZ911/(BB911+AZ911/BG911)</f>
        <v>0</v>
      </c>
      <c r="BP911" t="s">
        <v>437</v>
      </c>
      <c r="BQ911">
        <v>0</v>
      </c>
      <c r="BR911">
        <f>IF(BQ911&lt;&gt;0, BQ911, BO911)</f>
        <v>0</v>
      </c>
      <c r="BS911">
        <f>1-BR911/BG911</f>
        <v>0</v>
      </c>
      <c r="BT911">
        <f>(BG911-BF911)/(BG911-BR911)</f>
        <v>0</v>
      </c>
      <c r="BU911">
        <f>(BA911-BG911)/(BA911-BR911)</f>
        <v>0</v>
      </c>
      <c r="BV911">
        <f>(BG911-BF911)/(BG911-AZ911)</f>
        <v>0</v>
      </c>
      <c r="BW911">
        <f>(BA911-BG911)/(BA911-AZ911)</f>
        <v>0</v>
      </c>
      <c r="BX911">
        <f>(BT911*BR911/BF911)</f>
        <v>0</v>
      </c>
      <c r="BY911">
        <f>(1-BX911)</f>
        <v>0</v>
      </c>
      <c r="DH911">
        <f>$B$11*EG911+$C$11*EH911+$F$11*ES911*(1-EV911)</f>
        <v>0</v>
      </c>
      <c r="DI911">
        <f>DH911*DJ911</f>
        <v>0</v>
      </c>
      <c r="DJ911">
        <f>($B$11*$D$9+$C$11*$D$9+$F$11*((FF911+EX911)/MAX(FF911+EX911+FG911, 0.1)*$I$9+FG911/MAX(FF911+EX911+FG911, 0.1)*$J$9))/($B$11+$C$11+$F$11)</f>
        <v>0</v>
      </c>
      <c r="DK911">
        <f>($B$11*$K$9+$C$11*$K$9+$F$11*((FF911+EX911)/MAX(FF911+EX911+FG911, 0.1)*$P$9+FG911/MAX(FF911+EX911+FG911, 0.1)*$Q$9))/($B$11+$C$11+$F$11)</f>
        <v>0</v>
      </c>
      <c r="DL911">
        <v>6</v>
      </c>
      <c r="DM911">
        <v>0.5</v>
      </c>
      <c r="DN911" t="s">
        <v>438</v>
      </c>
      <c r="DO911">
        <v>2</v>
      </c>
      <c r="DP911" t="b">
        <v>1</v>
      </c>
      <c r="DQ911">
        <v>1761424691.84615</v>
      </c>
      <c r="DR911">
        <v>431.425307692308</v>
      </c>
      <c r="DS911">
        <v>468.946923076923</v>
      </c>
      <c r="DT911">
        <v>56.8539538461538</v>
      </c>
      <c r="DU911">
        <v>24.7978615384615</v>
      </c>
      <c r="DV911">
        <v>430.327769230769</v>
      </c>
      <c r="DW911">
        <v>56.8980846153846</v>
      </c>
      <c r="DX911">
        <v>500.003230769231</v>
      </c>
      <c r="DY911">
        <v>90.1807307692307</v>
      </c>
      <c r="DZ911">
        <v>0.0388900384615385</v>
      </c>
      <c r="EA911">
        <v>52.9972923076923</v>
      </c>
      <c r="EB911">
        <v>48.0153846153846</v>
      </c>
      <c r="EC911">
        <v>999.9</v>
      </c>
      <c r="ED911">
        <v>0</v>
      </c>
      <c r="EE911">
        <v>0</v>
      </c>
      <c r="EF911">
        <v>10002.3715384615</v>
      </c>
      <c r="EG911">
        <v>0</v>
      </c>
      <c r="EH911">
        <v>1181.43538461538</v>
      </c>
      <c r="EI911">
        <v>-37.5217846153846</v>
      </c>
      <c r="EJ911">
        <v>457.432076923077</v>
      </c>
      <c r="EK911">
        <v>480.871615384615</v>
      </c>
      <c r="EL911">
        <v>32.0561153846154</v>
      </c>
      <c r="EM911">
        <v>468.946923076923</v>
      </c>
      <c r="EN911">
        <v>24.7978615384615</v>
      </c>
      <c r="EO911">
        <v>5.12713230769231</v>
      </c>
      <c r="EP911">
        <v>2.23628846153846</v>
      </c>
      <c r="EQ911">
        <v>33.2626</v>
      </c>
      <c r="ER911">
        <v>19.2246769230769</v>
      </c>
      <c r="ES911">
        <v>1199.96923076923</v>
      </c>
      <c r="ET911">
        <v>0.967007153846154</v>
      </c>
      <c r="EU911">
        <v>0.0329927461538462</v>
      </c>
      <c r="EV911">
        <v>0</v>
      </c>
      <c r="EW911">
        <v>817.012153846154</v>
      </c>
      <c r="EX911">
        <v>5.00059</v>
      </c>
      <c r="EY911">
        <v>10810.8769230769</v>
      </c>
      <c r="EZ911">
        <v>10358.4769230769</v>
      </c>
      <c r="FA911">
        <v>62.687</v>
      </c>
      <c r="FB911">
        <v>63.8459230769231</v>
      </c>
      <c r="FC911">
        <v>62.5959230769231</v>
      </c>
      <c r="FD911">
        <v>63.7595384615385</v>
      </c>
      <c r="FE911">
        <v>64.1536153846154</v>
      </c>
      <c r="FF911">
        <v>1155.53923076923</v>
      </c>
      <c r="FG911">
        <v>39.4276923076923</v>
      </c>
      <c r="FH911">
        <v>0</v>
      </c>
      <c r="FI911">
        <v>1761424660.3</v>
      </c>
      <c r="FJ911">
        <v>0</v>
      </c>
      <c r="FK911">
        <v>817.26512</v>
      </c>
      <c r="FL911">
        <v>22.971923105137</v>
      </c>
      <c r="FM911">
        <v>296.192308198448</v>
      </c>
      <c r="FN911">
        <v>10814.436</v>
      </c>
      <c r="FO911">
        <v>15</v>
      </c>
      <c r="FP911">
        <v>0</v>
      </c>
      <c r="FQ911" t="s">
        <v>439</v>
      </c>
      <c r="FR911">
        <v>0</v>
      </c>
      <c r="FS911">
        <v>0</v>
      </c>
      <c r="FT911">
        <v>0</v>
      </c>
      <c r="FU911">
        <v>0</v>
      </c>
      <c r="FV911">
        <v>0</v>
      </c>
      <c r="FW911">
        <v>0</v>
      </c>
      <c r="FX911">
        <v>0</v>
      </c>
      <c r="FY911">
        <v>0</v>
      </c>
      <c r="FZ911">
        <v>0</v>
      </c>
      <c r="GA911">
        <v>0</v>
      </c>
      <c r="GB911">
        <v>0</v>
      </c>
      <c r="GC911">
        <v>-35.3352904761905</v>
      </c>
      <c r="GD911">
        <v>-44.1691948051949</v>
      </c>
      <c r="GE911">
        <v>4.59589804985611</v>
      </c>
      <c r="GF911">
        <v>0</v>
      </c>
      <c r="GG911">
        <v>816.282970588235</v>
      </c>
      <c r="GH911">
        <v>18.9707104749</v>
      </c>
      <c r="GI911">
        <v>1.9010150305018</v>
      </c>
      <c r="GJ911">
        <v>-1</v>
      </c>
      <c r="GK911">
        <v>32.0489238095238</v>
      </c>
      <c r="GL911">
        <v>0.132748051948087</v>
      </c>
      <c r="GM911">
        <v>0.014478256431527</v>
      </c>
      <c r="GN911">
        <v>0</v>
      </c>
      <c r="GO911">
        <v>0</v>
      </c>
      <c r="GP911">
        <v>2</v>
      </c>
      <c r="GQ911" t="s">
        <v>473</v>
      </c>
      <c r="GR911">
        <v>3.12657</v>
      </c>
      <c r="GS911">
        <v>2.71685</v>
      </c>
      <c r="GT911">
        <v>0.0895118</v>
      </c>
      <c r="GU911">
        <v>0.0958292</v>
      </c>
      <c r="GV911">
        <v>0.177812</v>
      </c>
      <c r="GW911">
        <v>0.0999021</v>
      </c>
      <c r="GX911">
        <v>32599.9</v>
      </c>
      <c r="GY911">
        <v>34211.9</v>
      </c>
      <c r="GZ911">
        <v>32528.7</v>
      </c>
      <c r="HA911">
        <v>34395</v>
      </c>
      <c r="HB911">
        <v>38453.5</v>
      </c>
      <c r="HC911">
        <v>44657</v>
      </c>
      <c r="HD911">
        <v>51141.6</v>
      </c>
      <c r="HE911">
        <v>55181.8</v>
      </c>
      <c r="HF911">
        <v>1.6776</v>
      </c>
      <c r="HG911">
        <v>1.5243</v>
      </c>
      <c r="HH911">
        <v>-0.176333</v>
      </c>
      <c r="HI911">
        <v>0</v>
      </c>
      <c r="HJ911">
        <v>50.8033</v>
      </c>
      <c r="HK911">
        <v>999.9</v>
      </c>
      <c r="HL911">
        <v>54.804</v>
      </c>
      <c r="HM911">
        <v>30.142</v>
      </c>
      <c r="HN911">
        <v>26.1018</v>
      </c>
      <c r="HO911">
        <v>60.0921</v>
      </c>
      <c r="HP911">
        <v>40.6611</v>
      </c>
      <c r="HQ911">
        <v>1</v>
      </c>
      <c r="HR911">
        <v>2.43046</v>
      </c>
      <c r="HS911">
        <v>-0.134545</v>
      </c>
      <c r="HT911">
        <v>20.1137</v>
      </c>
      <c r="HU911">
        <v>5.18584</v>
      </c>
      <c r="HV911">
        <v>12.0159</v>
      </c>
      <c r="HW911">
        <v>4.969</v>
      </c>
      <c r="HX911">
        <v>3.2959</v>
      </c>
      <c r="HY911">
        <v>9999</v>
      </c>
      <c r="HZ911">
        <v>9999</v>
      </c>
      <c r="IA911">
        <v>999.9</v>
      </c>
      <c r="IB911">
        <v>9999</v>
      </c>
      <c r="IC911">
        <v>1.86323</v>
      </c>
      <c r="ID911">
        <v>1.8681</v>
      </c>
      <c r="IE911">
        <v>1.86783</v>
      </c>
      <c r="IF911">
        <v>1.86905</v>
      </c>
      <c r="IG911">
        <v>1.86981</v>
      </c>
      <c r="IH911">
        <v>1.86592</v>
      </c>
      <c r="II911">
        <v>1.86694</v>
      </c>
      <c r="IJ911">
        <v>1.86841</v>
      </c>
      <c r="IK911">
        <v>5</v>
      </c>
      <c r="IL911">
        <v>0</v>
      </c>
      <c r="IM911">
        <v>0</v>
      </c>
      <c r="IN911">
        <v>0</v>
      </c>
      <c r="IO911" t="s">
        <v>441</v>
      </c>
      <c r="IP911" t="s">
        <v>442</v>
      </c>
      <c r="IQ911" t="s">
        <v>443</v>
      </c>
      <c r="IR911" t="s">
        <v>443</v>
      </c>
      <c r="IS911" t="s">
        <v>443</v>
      </c>
      <c r="IT911" t="s">
        <v>443</v>
      </c>
      <c r="IU911">
        <v>0</v>
      </c>
      <c r="IV911">
        <v>100</v>
      </c>
      <c r="IW911">
        <v>100</v>
      </c>
      <c r="IX911">
        <v>1.097</v>
      </c>
      <c r="IY911">
        <v>-0.0441</v>
      </c>
      <c r="IZ911">
        <v>1.09748391826392</v>
      </c>
      <c r="JA911">
        <v>0</v>
      </c>
      <c r="JB911">
        <v>0</v>
      </c>
      <c r="JC911">
        <v>0</v>
      </c>
      <c r="JD911">
        <v>-0.0441141096964596</v>
      </c>
      <c r="JE911">
        <v>0</v>
      </c>
      <c r="JF911">
        <v>0</v>
      </c>
      <c r="JG911">
        <v>0</v>
      </c>
      <c r="JH911">
        <v>5</v>
      </c>
      <c r="JI911">
        <v>2273</v>
      </c>
      <c r="JJ911">
        <v>1</v>
      </c>
      <c r="JK911">
        <v>24</v>
      </c>
      <c r="JL911">
        <v>29357078.3</v>
      </c>
      <c r="JM911">
        <v>29357078.3</v>
      </c>
      <c r="JN911">
        <v>1.18286</v>
      </c>
      <c r="JO911">
        <v>2.63916</v>
      </c>
      <c r="JP911">
        <v>1.54785</v>
      </c>
      <c r="JQ911">
        <v>2.31445</v>
      </c>
      <c r="JR911">
        <v>1.64673</v>
      </c>
      <c r="JS911">
        <v>2.33643</v>
      </c>
      <c r="JT911">
        <v>34.0318</v>
      </c>
      <c r="JU911">
        <v>24.1838</v>
      </c>
      <c r="JV911">
        <v>18</v>
      </c>
      <c r="JW911">
        <v>493.172</v>
      </c>
      <c r="JX911">
        <v>382.599</v>
      </c>
      <c r="JY911">
        <v>52.9951</v>
      </c>
      <c r="JZ911">
        <v>54.612</v>
      </c>
      <c r="KA911">
        <v>30.0011</v>
      </c>
      <c r="KB911">
        <v>53.854</v>
      </c>
      <c r="KC911">
        <v>53.6552</v>
      </c>
      <c r="KD911">
        <v>23.8217</v>
      </c>
      <c r="KE911">
        <v>0</v>
      </c>
      <c r="KF911">
        <v>100</v>
      </c>
      <c r="KG911">
        <v>52.9603</v>
      </c>
      <c r="KH911">
        <v>521.875</v>
      </c>
      <c r="KI911">
        <v>26.2864</v>
      </c>
      <c r="KJ911">
        <v>92.6828</v>
      </c>
      <c r="KK911">
        <v>89.275</v>
      </c>
    </row>
    <row r="912" spans="1:297">
      <c r="A912">
        <v>896</v>
      </c>
      <c r="B912">
        <v>1761424705</v>
      </c>
      <c r="C912">
        <v>16524</v>
      </c>
      <c r="D912" t="s">
        <v>2243</v>
      </c>
      <c r="E912" t="s">
        <v>2244</v>
      </c>
      <c r="F912">
        <v>5</v>
      </c>
      <c r="G912" t="s">
        <v>2182</v>
      </c>
      <c r="H912" t="s">
        <v>436</v>
      </c>
      <c r="I912">
        <v>1761424696.84615</v>
      </c>
      <c r="J912">
        <f>(K912)/1000</f>
        <v>0</v>
      </c>
      <c r="K912">
        <f>IF(DP912, AN912, AH912)</f>
        <v>0</v>
      </c>
      <c r="L912">
        <f>IF(DP912, AI912, AG912)</f>
        <v>0</v>
      </c>
      <c r="M912">
        <f>DR912 - IF(AU912&gt;1, L912*DL912*100.0/(AW912), 0)</f>
        <v>0</v>
      </c>
      <c r="N912">
        <f>((T912-J912/2)*M912-L912)/(T912+J912/2)</f>
        <v>0</v>
      </c>
      <c r="O912">
        <f>N912*(DY912+DZ912)/1000.0</f>
        <v>0</v>
      </c>
      <c r="P912">
        <f>(DR912 - IF(AU912&gt;1, L912*DL912*100.0/(AW912), 0))*(DY912+DZ912)/1000.0</f>
        <v>0</v>
      </c>
      <c r="Q912">
        <f>2.0/((1/S912-1/R912)+SIGN(S912)*SQRT((1/S912-1/R912)*(1/S912-1/R912) + 4*DM912/((DM912+1)*(DM912+1))*(2*1/S912*1/R912-1/R912*1/R912)))</f>
        <v>0</v>
      </c>
      <c r="R912">
        <f>IF(LEFT(DN912,1)&lt;&gt;"0",IF(LEFT(DN912,1)="1",3.0,DO912),$D$5+$E$5*(EF912*DY912/($K$5*1000))+$F$5*(EF912*DY912/($K$5*1000))*MAX(MIN(DL912,$J$5),$I$5)*MAX(MIN(DL912,$J$5),$I$5)+$G$5*MAX(MIN(DL912,$J$5),$I$5)*(EF912*DY912/($K$5*1000))+$H$5*(EF912*DY912/($K$5*1000))*(EF912*DY912/($K$5*1000)))</f>
        <v>0</v>
      </c>
      <c r="S912">
        <f>J912*(1000-(1000*0.61365*exp(17.502*W912/(240.97+W912))/(DY912+DZ912)+DT912)/2)/(1000*0.61365*exp(17.502*W912/(240.97+W912))/(DY912+DZ912)-DT912)</f>
        <v>0</v>
      </c>
      <c r="T912">
        <f>1/((DM912+1)/(Q912/1.6)+1/(R912/1.37)) + DM912/((DM912+1)/(Q912/1.6) + DM912/(R912/1.37))</f>
        <v>0</v>
      </c>
      <c r="U912">
        <f>(DH912*DK912)</f>
        <v>0</v>
      </c>
      <c r="V912">
        <f>(EA912+(U912+2*0.95*5.67E-8*(((EA912+$B$7)+273)^4-(EA912+273)^4)-44100*J912)/(1.84*29.3*R912+8*0.95*5.67E-8*(EA912+273)^3))</f>
        <v>0</v>
      </c>
      <c r="W912">
        <f>($C$7*EB912+$D$7*EC912+$E$7*V912)</f>
        <v>0</v>
      </c>
      <c r="X912">
        <f>0.61365*exp(17.502*W912/(240.97+W912))</f>
        <v>0</v>
      </c>
      <c r="Y912">
        <f>(Z912/AA912*100)</f>
        <v>0</v>
      </c>
      <c r="Z912">
        <f>DT912*(DY912+DZ912)/1000</f>
        <v>0</v>
      </c>
      <c r="AA912">
        <f>0.61365*exp(17.502*EA912/(240.97+EA912))</f>
        <v>0</v>
      </c>
      <c r="AB912">
        <f>(X912-DT912*(DY912+DZ912)/1000)</f>
        <v>0</v>
      </c>
      <c r="AC912">
        <f>(-J912*44100)</f>
        <v>0</v>
      </c>
      <c r="AD912">
        <f>2*29.3*R912*0.92*(EA912-W912)</f>
        <v>0</v>
      </c>
      <c r="AE912">
        <f>2*0.95*5.67E-8*(((EA912+$B$7)+273)^4-(W912+273)^4)</f>
        <v>0</v>
      </c>
      <c r="AF912">
        <f>U912+AE912+AC912+AD912</f>
        <v>0</v>
      </c>
      <c r="AG912">
        <f>DX912*AU912*(DS912-DR912*(1000-AU912*DU912)/(1000-AU912*DT912))/(100*DL912)</f>
        <v>0</v>
      </c>
      <c r="AH912">
        <f>1000*DX912*AU912*(DT912-DU912)/(100*DL912*(1000-AU912*DT912))</f>
        <v>0</v>
      </c>
      <c r="AI912">
        <f>(AJ912 - AK912 - DY912*1E3/(8.314*(EA912+273.15)) * AM912/DX912 * AL912) * DX912/(100*DL912) * (1000 - DU912)/1000</f>
        <v>0</v>
      </c>
      <c r="AJ912">
        <v>515.544591700145</v>
      </c>
      <c r="AK912">
        <v>496.136442424242</v>
      </c>
      <c r="AL912">
        <v>3.47253111382984</v>
      </c>
      <c r="AM912">
        <v>65.2934851003641</v>
      </c>
      <c r="AN912">
        <f>(AP912 - AO912 + DY912*1E3/(8.314*(EA912+273.15)) * AR912/DX912 * AQ912) * DX912/(100*DL912) * 1000/(1000 - AP912)</f>
        <v>0</v>
      </c>
      <c r="AO912">
        <v>24.8039042342832</v>
      </c>
      <c r="AP912">
        <v>56.8919787878788</v>
      </c>
      <c r="AQ912">
        <v>0.00035519342414595</v>
      </c>
      <c r="AR912">
        <v>110.481421267312</v>
      </c>
      <c r="AS912">
        <v>1</v>
      </c>
      <c r="AT912">
        <v>0</v>
      </c>
      <c r="AU912">
        <f>IF(AS912*$H$13&gt;=AW912,1.0,(AW912/(AW912-AS912*$H$13)))</f>
        <v>0</v>
      </c>
      <c r="AV912">
        <f>(AU912-1)*100</f>
        <v>0</v>
      </c>
      <c r="AW912">
        <f>MAX(0,($B$13+$C$13*EF912)/(1+$D$13*EF912)*DY912/(EA912+273)*$E$13)</f>
        <v>0</v>
      </c>
      <c r="AX912" t="s">
        <v>437</v>
      </c>
      <c r="AY912" t="s">
        <v>437</v>
      </c>
      <c r="AZ912">
        <v>0</v>
      </c>
      <c r="BA912">
        <v>0</v>
      </c>
      <c r="BB912">
        <f>1-AZ912/BA912</f>
        <v>0</v>
      </c>
      <c r="BC912">
        <v>0</v>
      </c>
      <c r="BD912" t="s">
        <v>437</v>
      </c>
      <c r="BE912" t="s">
        <v>437</v>
      </c>
      <c r="BF912">
        <v>0</v>
      </c>
      <c r="BG912">
        <v>0</v>
      </c>
      <c r="BH912">
        <f>1-BF912/BG912</f>
        <v>0</v>
      </c>
      <c r="BI912">
        <v>0.5</v>
      </c>
      <c r="BJ912">
        <f>DI912</f>
        <v>0</v>
      </c>
      <c r="BK912">
        <f>L912</f>
        <v>0</v>
      </c>
      <c r="BL912">
        <f>BH912*BI912*BJ912</f>
        <v>0</v>
      </c>
      <c r="BM912">
        <f>(BK912-BC912)/BJ912</f>
        <v>0</v>
      </c>
      <c r="BN912">
        <f>(BA912-BG912)/BG912</f>
        <v>0</v>
      </c>
      <c r="BO912">
        <f>AZ912/(BB912+AZ912/BG912)</f>
        <v>0</v>
      </c>
      <c r="BP912" t="s">
        <v>437</v>
      </c>
      <c r="BQ912">
        <v>0</v>
      </c>
      <c r="BR912">
        <f>IF(BQ912&lt;&gt;0, BQ912, BO912)</f>
        <v>0</v>
      </c>
      <c r="BS912">
        <f>1-BR912/BG912</f>
        <v>0</v>
      </c>
      <c r="BT912">
        <f>(BG912-BF912)/(BG912-BR912)</f>
        <v>0</v>
      </c>
      <c r="BU912">
        <f>(BA912-BG912)/(BA912-BR912)</f>
        <v>0</v>
      </c>
      <c r="BV912">
        <f>(BG912-BF912)/(BG912-AZ912)</f>
        <v>0</v>
      </c>
      <c r="BW912">
        <f>(BA912-BG912)/(BA912-AZ912)</f>
        <v>0</v>
      </c>
      <c r="BX912">
        <f>(BT912*BR912/BF912)</f>
        <v>0</v>
      </c>
      <c r="BY912">
        <f>(1-BX912)</f>
        <v>0</v>
      </c>
      <c r="DH912">
        <f>$B$11*EG912+$C$11*EH912+$F$11*ES912*(1-EV912)</f>
        <v>0</v>
      </c>
      <c r="DI912">
        <f>DH912*DJ912</f>
        <v>0</v>
      </c>
      <c r="DJ912">
        <f>($B$11*$D$9+$C$11*$D$9+$F$11*((FF912+EX912)/MAX(FF912+EX912+FG912, 0.1)*$I$9+FG912/MAX(FF912+EX912+FG912, 0.1)*$J$9))/($B$11+$C$11+$F$11)</f>
        <v>0</v>
      </c>
      <c r="DK912">
        <f>($B$11*$K$9+$C$11*$K$9+$F$11*((FF912+EX912)/MAX(FF912+EX912+FG912, 0.1)*$P$9+FG912/MAX(FF912+EX912+FG912, 0.1)*$Q$9))/($B$11+$C$11+$F$11)</f>
        <v>0</v>
      </c>
      <c r="DL912">
        <v>6</v>
      </c>
      <c r="DM912">
        <v>0.5</v>
      </c>
      <c r="DN912" t="s">
        <v>438</v>
      </c>
      <c r="DO912">
        <v>2</v>
      </c>
      <c r="DP912" t="b">
        <v>1</v>
      </c>
      <c r="DQ912">
        <v>1761424696.84615</v>
      </c>
      <c r="DR912">
        <v>445.684076923077</v>
      </c>
      <c r="DS912">
        <v>486.157384615385</v>
      </c>
      <c r="DT912">
        <v>56.8689692307692</v>
      </c>
      <c r="DU912">
        <v>24.8005615384615</v>
      </c>
      <c r="DV912">
        <v>444.586461538462</v>
      </c>
      <c r="DW912">
        <v>56.9130923076923</v>
      </c>
      <c r="DX912">
        <v>500.000153846154</v>
      </c>
      <c r="DY912">
        <v>90.1804230769231</v>
      </c>
      <c r="DZ912">
        <v>0.0389653384615385</v>
      </c>
      <c r="EA912">
        <v>53.0014076923077</v>
      </c>
      <c r="EB912">
        <v>48.024</v>
      </c>
      <c r="EC912">
        <v>999.9</v>
      </c>
      <c r="ED912">
        <v>0</v>
      </c>
      <c r="EE912">
        <v>0</v>
      </c>
      <c r="EF912">
        <v>10002.4138461538</v>
      </c>
      <c r="EG912">
        <v>0</v>
      </c>
      <c r="EH912">
        <v>1181.40384615385</v>
      </c>
      <c r="EI912">
        <v>-40.4734384615385</v>
      </c>
      <c r="EJ912">
        <v>472.558076923077</v>
      </c>
      <c r="EK912">
        <v>498.521076923077</v>
      </c>
      <c r="EL912">
        <v>32.0684153846154</v>
      </c>
      <c r="EM912">
        <v>486.157384615385</v>
      </c>
      <c r="EN912">
        <v>24.8005615384615</v>
      </c>
      <c r="EO912">
        <v>5.12846923076923</v>
      </c>
      <c r="EP912">
        <v>2.23652461538462</v>
      </c>
      <c r="EQ912">
        <v>33.2672384615385</v>
      </c>
      <c r="ER912">
        <v>19.2263769230769</v>
      </c>
      <c r="ES912">
        <v>1199.96461538462</v>
      </c>
      <c r="ET912">
        <v>0.967007153846154</v>
      </c>
      <c r="EU912">
        <v>0.0329927461538462</v>
      </c>
      <c r="EV912">
        <v>0</v>
      </c>
      <c r="EW912">
        <v>819.057923076923</v>
      </c>
      <c r="EX912">
        <v>5.00059</v>
      </c>
      <c r="EY912">
        <v>10836.1307692308</v>
      </c>
      <c r="EZ912">
        <v>10358.4230769231</v>
      </c>
      <c r="FA912">
        <v>62.687</v>
      </c>
      <c r="FB912">
        <v>63.8653076923077</v>
      </c>
      <c r="FC912">
        <v>62.6153076923077</v>
      </c>
      <c r="FD912">
        <v>63.7786153846154</v>
      </c>
      <c r="FE912">
        <v>64.1726923076923</v>
      </c>
      <c r="FF912">
        <v>1155.53461538462</v>
      </c>
      <c r="FG912">
        <v>39.4253846153846</v>
      </c>
      <c r="FH912">
        <v>0</v>
      </c>
      <c r="FI912">
        <v>1761424665.7</v>
      </c>
      <c r="FJ912">
        <v>0</v>
      </c>
      <c r="FK912">
        <v>819.398615384615</v>
      </c>
      <c r="FL912">
        <v>26.8618119709884</v>
      </c>
      <c r="FM912">
        <v>340.711111343472</v>
      </c>
      <c r="FN912">
        <v>10841.0153846154</v>
      </c>
      <c r="FO912">
        <v>15</v>
      </c>
      <c r="FP912">
        <v>0</v>
      </c>
      <c r="FQ912" t="s">
        <v>439</v>
      </c>
      <c r="FR912">
        <v>0</v>
      </c>
      <c r="FS912">
        <v>0</v>
      </c>
      <c r="FT912">
        <v>0</v>
      </c>
      <c r="FU912">
        <v>0</v>
      </c>
      <c r="FV912">
        <v>0</v>
      </c>
      <c r="FW912">
        <v>0</v>
      </c>
      <c r="FX912">
        <v>0</v>
      </c>
      <c r="FY912">
        <v>0</v>
      </c>
      <c r="FZ912">
        <v>0</v>
      </c>
      <c r="GA912">
        <v>0</v>
      </c>
      <c r="GB912">
        <v>0</v>
      </c>
      <c r="GC912">
        <v>-39.04767</v>
      </c>
      <c r="GD912">
        <v>-32.2060511278196</v>
      </c>
      <c r="GE912">
        <v>3.23804176040088</v>
      </c>
      <c r="GF912">
        <v>0</v>
      </c>
      <c r="GG912">
        <v>817.991117647059</v>
      </c>
      <c r="GH912">
        <v>24.3222918217969</v>
      </c>
      <c r="GI912">
        <v>2.41135019249902</v>
      </c>
      <c r="GJ912">
        <v>-1</v>
      </c>
      <c r="GK912">
        <v>32.063855</v>
      </c>
      <c r="GL912">
        <v>0.155553383458689</v>
      </c>
      <c r="GM912">
        <v>0.0161291498536044</v>
      </c>
      <c r="GN912">
        <v>0</v>
      </c>
      <c r="GO912">
        <v>0</v>
      </c>
      <c r="GP912">
        <v>2</v>
      </c>
      <c r="GQ912" t="s">
        <v>473</v>
      </c>
      <c r="GR912">
        <v>3.12666</v>
      </c>
      <c r="GS912">
        <v>2.71712</v>
      </c>
      <c r="GT912">
        <v>0.0919577</v>
      </c>
      <c r="GU912">
        <v>0.0982404</v>
      </c>
      <c r="GV912">
        <v>0.177816</v>
      </c>
      <c r="GW912">
        <v>0.0999061</v>
      </c>
      <c r="GX912">
        <v>32511.5</v>
      </c>
      <c r="GY912">
        <v>34119.5</v>
      </c>
      <c r="GZ912">
        <v>32527.9</v>
      </c>
      <c r="HA912">
        <v>34394</v>
      </c>
      <c r="HB912">
        <v>38452.7</v>
      </c>
      <c r="HC912">
        <v>44655.8</v>
      </c>
      <c r="HD912">
        <v>51140.2</v>
      </c>
      <c r="HE912">
        <v>55180.2</v>
      </c>
      <c r="HF912">
        <v>1.67773</v>
      </c>
      <c r="HG912">
        <v>1.5243</v>
      </c>
      <c r="HH912">
        <v>-0.175964</v>
      </c>
      <c r="HI912">
        <v>0</v>
      </c>
      <c r="HJ912">
        <v>50.8085</v>
      </c>
      <c r="HK912">
        <v>999.9</v>
      </c>
      <c r="HL912">
        <v>54.804</v>
      </c>
      <c r="HM912">
        <v>30.142</v>
      </c>
      <c r="HN912">
        <v>26.1061</v>
      </c>
      <c r="HO912">
        <v>60.0121</v>
      </c>
      <c r="HP912">
        <v>40.625</v>
      </c>
      <c r="HQ912">
        <v>1</v>
      </c>
      <c r="HR912">
        <v>2.4314</v>
      </c>
      <c r="HS912">
        <v>-0.0813317</v>
      </c>
      <c r="HT912">
        <v>20.1138</v>
      </c>
      <c r="HU912">
        <v>5.18569</v>
      </c>
      <c r="HV912">
        <v>12.0159</v>
      </c>
      <c r="HW912">
        <v>4.96905</v>
      </c>
      <c r="HX912">
        <v>3.29588</v>
      </c>
      <c r="HY912">
        <v>9999</v>
      </c>
      <c r="HZ912">
        <v>9999</v>
      </c>
      <c r="IA912">
        <v>999.9</v>
      </c>
      <c r="IB912">
        <v>9999</v>
      </c>
      <c r="IC912">
        <v>1.86324</v>
      </c>
      <c r="ID912">
        <v>1.8681</v>
      </c>
      <c r="IE912">
        <v>1.86784</v>
      </c>
      <c r="IF912">
        <v>1.86905</v>
      </c>
      <c r="IG912">
        <v>1.86981</v>
      </c>
      <c r="IH912">
        <v>1.86591</v>
      </c>
      <c r="II912">
        <v>1.86695</v>
      </c>
      <c r="IJ912">
        <v>1.86843</v>
      </c>
      <c r="IK912">
        <v>5</v>
      </c>
      <c r="IL912">
        <v>0</v>
      </c>
      <c r="IM912">
        <v>0</v>
      </c>
      <c r="IN912">
        <v>0</v>
      </c>
      <c r="IO912" t="s">
        <v>441</v>
      </c>
      <c r="IP912" t="s">
        <v>442</v>
      </c>
      <c r="IQ912" t="s">
        <v>443</v>
      </c>
      <c r="IR912" t="s">
        <v>443</v>
      </c>
      <c r="IS912" t="s">
        <v>443</v>
      </c>
      <c r="IT912" t="s">
        <v>443</v>
      </c>
      <c r="IU912">
        <v>0</v>
      </c>
      <c r="IV912">
        <v>100</v>
      </c>
      <c r="IW912">
        <v>100</v>
      </c>
      <c r="IX912">
        <v>1.098</v>
      </c>
      <c r="IY912">
        <v>-0.0441</v>
      </c>
      <c r="IZ912">
        <v>1.09748391826392</v>
      </c>
      <c r="JA912">
        <v>0</v>
      </c>
      <c r="JB912">
        <v>0</v>
      </c>
      <c r="JC912">
        <v>0</v>
      </c>
      <c r="JD912">
        <v>-0.0441141096964596</v>
      </c>
      <c r="JE912">
        <v>0</v>
      </c>
      <c r="JF912">
        <v>0</v>
      </c>
      <c r="JG912">
        <v>0</v>
      </c>
      <c r="JH912">
        <v>5</v>
      </c>
      <c r="JI912">
        <v>2273</v>
      </c>
      <c r="JJ912">
        <v>1</v>
      </c>
      <c r="JK912">
        <v>24</v>
      </c>
      <c r="JL912">
        <v>29357078.4</v>
      </c>
      <c r="JM912">
        <v>29357078.4</v>
      </c>
      <c r="JN912">
        <v>1.21338</v>
      </c>
      <c r="JO912">
        <v>2.64404</v>
      </c>
      <c r="JP912">
        <v>1.54785</v>
      </c>
      <c r="JQ912">
        <v>2.31445</v>
      </c>
      <c r="JR912">
        <v>1.64673</v>
      </c>
      <c r="JS912">
        <v>2.29858</v>
      </c>
      <c r="JT912">
        <v>34.0318</v>
      </c>
      <c r="JU912">
        <v>24.1838</v>
      </c>
      <c r="JV912">
        <v>18</v>
      </c>
      <c r="JW912">
        <v>493.311</v>
      </c>
      <c r="JX912">
        <v>382.641</v>
      </c>
      <c r="JY912">
        <v>52.9752</v>
      </c>
      <c r="JZ912">
        <v>54.6223</v>
      </c>
      <c r="KA912">
        <v>30.001</v>
      </c>
      <c r="KB912">
        <v>53.8621</v>
      </c>
      <c r="KC912">
        <v>53.6649</v>
      </c>
      <c r="KD912">
        <v>24.3753</v>
      </c>
      <c r="KE912">
        <v>0</v>
      </c>
      <c r="KF912">
        <v>100</v>
      </c>
      <c r="KG912">
        <v>52.9275</v>
      </c>
      <c r="KH912">
        <v>542.294</v>
      </c>
      <c r="KI912">
        <v>26.2864</v>
      </c>
      <c r="KJ912">
        <v>92.6803</v>
      </c>
      <c r="KK912">
        <v>89.2725</v>
      </c>
    </row>
    <row r="913" spans="1:297">
      <c r="A913">
        <v>897</v>
      </c>
      <c r="B913">
        <v>1761424710</v>
      </c>
      <c r="C913">
        <v>16529</v>
      </c>
      <c r="D913" t="s">
        <v>2245</v>
      </c>
      <c r="E913" t="s">
        <v>2246</v>
      </c>
      <c r="F913">
        <v>5</v>
      </c>
      <c r="G913" t="s">
        <v>2182</v>
      </c>
      <c r="H913" t="s">
        <v>436</v>
      </c>
      <c r="I913">
        <v>1761424701.84615</v>
      </c>
      <c r="J913">
        <f>(K913)/1000</f>
        <v>0</v>
      </c>
      <c r="K913">
        <f>IF(DP913, AN913, AH913)</f>
        <v>0</v>
      </c>
      <c r="L913">
        <f>IF(DP913, AI913, AG913)</f>
        <v>0</v>
      </c>
      <c r="M913">
        <f>DR913 - IF(AU913&gt;1, L913*DL913*100.0/(AW913), 0)</f>
        <v>0</v>
      </c>
      <c r="N913">
        <f>((T913-J913/2)*M913-L913)/(T913+J913/2)</f>
        <v>0</v>
      </c>
      <c r="O913">
        <f>N913*(DY913+DZ913)/1000.0</f>
        <v>0</v>
      </c>
      <c r="P913">
        <f>(DR913 - IF(AU913&gt;1, L913*DL913*100.0/(AW913), 0))*(DY913+DZ913)/1000.0</f>
        <v>0</v>
      </c>
      <c r="Q913">
        <f>2.0/((1/S913-1/R913)+SIGN(S913)*SQRT((1/S913-1/R913)*(1/S913-1/R913) + 4*DM913/((DM913+1)*(DM913+1))*(2*1/S913*1/R913-1/R913*1/R913)))</f>
        <v>0</v>
      </c>
      <c r="R913">
        <f>IF(LEFT(DN913,1)&lt;&gt;"0",IF(LEFT(DN913,1)="1",3.0,DO913),$D$5+$E$5*(EF913*DY913/($K$5*1000))+$F$5*(EF913*DY913/($K$5*1000))*MAX(MIN(DL913,$J$5),$I$5)*MAX(MIN(DL913,$J$5),$I$5)+$G$5*MAX(MIN(DL913,$J$5),$I$5)*(EF913*DY913/($K$5*1000))+$H$5*(EF913*DY913/($K$5*1000))*(EF913*DY913/($K$5*1000)))</f>
        <v>0</v>
      </c>
      <c r="S913">
        <f>J913*(1000-(1000*0.61365*exp(17.502*W913/(240.97+W913))/(DY913+DZ913)+DT913)/2)/(1000*0.61365*exp(17.502*W913/(240.97+W913))/(DY913+DZ913)-DT913)</f>
        <v>0</v>
      </c>
      <c r="T913">
        <f>1/((DM913+1)/(Q913/1.6)+1/(R913/1.37)) + DM913/((DM913+1)/(Q913/1.6) + DM913/(R913/1.37))</f>
        <v>0</v>
      </c>
      <c r="U913">
        <f>(DH913*DK913)</f>
        <v>0</v>
      </c>
      <c r="V913">
        <f>(EA913+(U913+2*0.95*5.67E-8*(((EA913+$B$7)+273)^4-(EA913+273)^4)-44100*J913)/(1.84*29.3*R913+8*0.95*5.67E-8*(EA913+273)^3))</f>
        <v>0</v>
      </c>
      <c r="W913">
        <f>($C$7*EB913+$D$7*EC913+$E$7*V913)</f>
        <v>0</v>
      </c>
      <c r="X913">
        <f>0.61365*exp(17.502*W913/(240.97+W913))</f>
        <v>0</v>
      </c>
      <c r="Y913">
        <f>(Z913/AA913*100)</f>
        <v>0</v>
      </c>
      <c r="Z913">
        <f>DT913*(DY913+DZ913)/1000</f>
        <v>0</v>
      </c>
      <c r="AA913">
        <f>0.61365*exp(17.502*EA913/(240.97+EA913))</f>
        <v>0</v>
      </c>
      <c r="AB913">
        <f>(X913-DT913*(DY913+DZ913)/1000)</f>
        <v>0</v>
      </c>
      <c r="AC913">
        <f>(-J913*44100)</f>
        <v>0</v>
      </c>
      <c r="AD913">
        <f>2*29.3*R913*0.92*(EA913-W913)</f>
        <v>0</v>
      </c>
      <c r="AE913">
        <f>2*0.95*5.67E-8*(((EA913+$B$7)+273)^4-(W913+273)^4)</f>
        <v>0</v>
      </c>
      <c r="AF913">
        <f>U913+AE913+AC913+AD913</f>
        <v>0</v>
      </c>
      <c r="AG913">
        <f>DX913*AU913*(DS913-DR913*(1000-AU913*DU913)/(1000-AU913*DT913))/(100*DL913)</f>
        <v>0</v>
      </c>
      <c r="AH913">
        <f>1000*DX913*AU913*(DT913-DU913)/(100*DL913*(1000-AU913*DT913))</f>
        <v>0</v>
      </c>
      <c r="AI913">
        <f>(AJ913 - AK913 - DY913*1E3/(8.314*(EA913+273.15)) * AM913/DX913 * AL913) * DX913/(100*DL913) * (1000 - DU913)/1000</f>
        <v>0</v>
      </c>
      <c r="AJ913">
        <v>532.076487867309</v>
      </c>
      <c r="AK913">
        <v>512.596460606061</v>
      </c>
      <c r="AL913">
        <v>3.27061597328447</v>
      </c>
      <c r="AM913">
        <v>65.2934851003641</v>
      </c>
      <c r="AN913">
        <f>(AP913 - AO913 + DY913*1E3/(8.314*(EA913+273.15)) * AR913/DX913 * AQ913) * DX913/(100*DL913) * 1000/(1000 - AP913)</f>
        <v>0</v>
      </c>
      <c r="AO913">
        <v>24.8099140603336</v>
      </c>
      <c r="AP913">
        <v>56.9065569696969</v>
      </c>
      <c r="AQ913">
        <v>0.00512086568992168</v>
      </c>
      <c r="AR913">
        <v>110.481421267312</v>
      </c>
      <c r="AS913">
        <v>1</v>
      </c>
      <c r="AT913">
        <v>0</v>
      </c>
      <c r="AU913">
        <f>IF(AS913*$H$13&gt;=AW913,1.0,(AW913/(AW913-AS913*$H$13)))</f>
        <v>0</v>
      </c>
      <c r="AV913">
        <f>(AU913-1)*100</f>
        <v>0</v>
      </c>
      <c r="AW913">
        <f>MAX(0,($B$13+$C$13*EF913)/(1+$D$13*EF913)*DY913/(EA913+273)*$E$13)</f>
        <v>0</v>
      </c>
      <c r="AX913" t="s">
        <v>437</v>
      </c>
      <c r="AY913" t="s">
        <v>437</v>
      </c>
      <c r="AZ913">
        <v>0</v>
      </c>
      <c r="BA913">
        <v>0</v>
      </c>
      <c r="BB913">
        <f>1-AZ913/BA913</f>
        <v>0</v>
      </c>
      <c r="BC913">
        <v>0</v>
      </c>
      <c r="BD913" t="s">
        <v>437</v>
      </c>
      <c r="BE913" t="s">
        <v>437</v>
      </c>
      <c r="BF913">
        <v>0</v>
      </c>
      <c r="BG913">
        <v>0</v>
      </c>
      <c r="BH913">
        <f>1-BF913/BG913</f>
        <v>0</v>
      </c>
      <c r="BI913">
        <v>0.5</v>
      </c>
      <c r="BJ913">
        <f>DI913</f>
        <v>0</v>
      </c>
      <c r="BK913">
        <f>L913</f>
        <v>0</v>
      </c>
      <c r="BL913">
        <f>BH913*BI913*BJ913</f>
        <v>0</v>
      </c>
      <c r="BM913">
        <f>(BK913-BC913)/BJ913</f>
        <v>0</v>
      </c>
      <c r="BN913">
        <f>(BA913-BG913)/BG913</f>
        <v>0</v>
      </c>
      <c r="BO913">
        <f>AZ913/(BB913+AZ913/BG913)</f>
        <v>0</v>
      </c>
      <c r="BP913" t="s">
        <v>437</v>
      </c>
      <c r="BQ913">
        <v>0</v>
      </c>
      <c r="BR913">
        <f>IF(BQ913&lt;&gt;0, BQ913, BO913)</f>
        <v>0</v>
      </c>
      <c r="BS913">
        <f>1-BR913/BG913</f>
        <v>0</v>
      </c>
      <c r="BT913">
        <f>(BG913-BF913)/(BG913-BR913)</f>
        <v>0</v>
      </c>
      <c r="BU913">
        <f>(BA913-BG913)/(BA913-BR913)</f>
        <v>0</v>
      </c>
      <c r="BV913">
        <f>(BG913-BF913)/(BG913-AZ913)</f>
        <v>0</v>
      </c>
      <c r="BW913">
        <f>(BA913-BG913)/(BA913-AZ913)</f>
        <v>0</v>
      </c>
      <c r="BX913">
        <f>(BT913*BR913/BF913)</f>
        <v>0</v>
      </c>
      <c r="BY913">
        <f>(1-BX913)</f>
        <v>0</v>
      </c>
      <c r="DH913">
        <f>$B$11*EG913+$C$11*EH913+$F$11*ES913*(1-EV913)</f>
        <v>0</v>
      </c>
      <c r="DI913">
        <f>DH913*DJ913</f>
        <v>0</v>
      </c>
      <c r="DJ913">
        <f>($B$11*$D$9+$C$11*$D$9+$F$11*((FF913+EX913)/MAX(FF913+EX913+FG913, 0.1)*$I$9+FG913/MAX(FF913+EX913+FG913, 0.1)*$J$9))/($B$11+$C$11+$F$11)</f>
        <v>0</v>
      </c>
      <c r="DK913">
        <f>($B$11*$K$9+$C$11*$K$9+$F$11*((FF913+EX913)/MAX(FF913+EX913+FG913, 0.1)*$P$9+FG913/MAX(FF913+EX913+FG913, 0.1)*$Q$9))/($B$11+$C$11+$F$11)</f>
        <v>0</v>
      </c>
      <c r="DL913">
        <v>6</v>
      </c>
      <c r="DM913">
        <v>0.5</v>
      </c>
      <c r="DN913" t="s">
        <v>438</v>
      </c>
      <c r="DO913">
        <v>2</v>
      </c>
      <c r="DP913" t="b">
        <v>1</v>
      </c>
      <c r="DQ913">
        <v>1761424701.84615</v>
      </c>
      <c r="DR913">
        <v>461.042307692308</v>
      </c>
      <c r="DS913">
        <v>502.815692307692</v>
      </c>
      <c r="DT913">
        <v>56.8849461538462</v>
      </c>
      <c r="DU913">
        <v>24.8040769230769</v>
      </c>
      <c r="DV913">
        <v>459.944615384615</v>
      </c>
      <c r="DW913">
        <v>56.9290538461538</v>
      </c>
      <c r="DX913">
        <v>500.003846153846</v>
      </c>
      <c r="DY913">
        <v>90.1799230769231</v>
      </c>
      <c r="DZ913">
        <v>0.0388984461538462</v>
      </c>
      <c r="EA913">
        <v>53.0049538461539</v>
      </c>
      <c r="EB913">
        <v>48.0273230769231</v>
      </c>
      <c r="EC913">
        <v>999.9</v>
      </c>
      <c r="ED913">
        <v>0</v>
      </c>
      <c r="EE913">
        <v>0</v>
      </c>
      <c r="EF913">
        <v>10006.4523076923</v>
      </c>
      <c r="EG913">
        <v>0</v>
      </c>
      <c r="EH913">
        <v>1181.38846153846</v>
      </c>
      <c r="EI913">
        <v>-41.7735538461538</v>
      </c>
      <c r="EJ913">
        <v>488.850692307692</v>
      </c>
      <c r="EK913">
        <v>515.604846153846</v>
      </c>
      <c r="EL913">
        <v>32.0808846153846</v>
      </c>
      <c r="EM913">
        <v>502.815692307692</v>
      </c>
      <c r="EN913">
        <v>24.8040769230769</v>
      </c>
      <c r="EO913">
        <v>5.12988076923077</v>
      </c>
      <c r="EP913">
        <v>2.23682846153846</v>
      </c>
      <c r="EQ913">
        <v>33.2721461538462</v>
      </c>
      <c r="ER913">
        <v>19.2285538461538</v>
      </c>
      <c r="ES913">
        <v>1199.98076923077</v>
      </c>
      <c r="ET913">
        <v>0.967007769230769</v>
      </c>
      <c r="EU913">
        <v>0.0329921076923077</v>
      </c>
      <c r="EV913">
        <v>0</v>
      </c>
      <c r="EW913">
        <v>821.282769230769</v>
      </c>
      <c r="EX913">
        <v>5.00059</v>
      </c>
      <c r="EY913">
        <v>10865.0230769231</v>
      </c>
      <c r="EZ913">
        <v>10358.5538461538</v>
      </c>
      <c r="FA913">
        <v>62.6966923076923</v>
      </c>
      <c r="FB913">
        <v>63.875</v>
      </c>
      <c r="FC913">
        <v>62.625</v>
      </c>
      <c r="FD913">
        <v>63.7929230769231</v>
      </c>
      <c r="FE913">
        <v>64.187</v>
      </c>
      <c r="FF913">
        <v>1155.55076923077</v>
      </c>
      <c r="FG913">
        <v>39.4223076923077</v>
      </c>
      <c r="FH913">
        <v>0</v>
      </c>
      <c r="FI913">
        <v>1761424670.5</v>
      </c>
      <c r="FJ913">
        <v>0</v>
      </c>
      <c r="FK913">
        <v>821.562730769231</v>
      </c>
      <c r="FL913">
        <v>28.1547007960002</v>
      </c>
      <c r="FM913">
        <v>358.352136238799</v>
      </c>
      <c r="FN913">
        <v>10869.2153846154</v>
      </c>
      <c r="FO913">
        <v>15</v>
      </c>
      <c r="FP913">
        <v>0</v>
      </c>
      <c r="FQ913" t="s">
        <v>439</v>
      </c>
      <c r="FR913">
        <v>0</v>
      </c>
      <c r="FS913">
        <v>0</v>
      </c>
      <c r="FT913">
        <v>0</v>
      </c>
      <c r="FU913">
        <v>0</v>
      </c>
      <c r="FV913">
        <v>0</v>
      </c>
      <c r="FW913">
        <v>0</v>
      </c>
      <c r="FX913">
        <v>0</v>
      </c>
      <c r="FY913">
        <v>0</v>
      </c>
      <c r="FZ913">
        <v>0</v>
      </c>
      <c r="GA913">
        <v>0</v>
      </c>
      <c r="GB913">
        <v>0</v>
      </c>
      <c r="GC913">
        <v>-40.9512047619048</v>
      </c>
      <c r="GD913">
        <v>-18.0813038961039</v>
      </c>
      <c r="GE913">
        <v>1.99619354617403</v>
      </c>
      <c r="GF913">
        <v>0</v>
      </c>
      <c r="GG913">
        <v>819.977088235294</v>
      </c>
      <c r="GH913">
        <v>26.9726355913443</v>
      </c>
      <c r="GI913">
        <v>2.6613674433804</v>
      </c>
      <c r="GJ913">
        <v>-1</v>
      </c>
      <c r="GK913">
        <v>32.072319047619</v>
      </c>
      <c r="GL913">
        <v>0.161049350649402</v>
      </c>
      <c r="GM913">
        <v>0.0170538815312958</v>
      </c>
      <c r="GN913">
        <v>0</v>
      </c>
      <c r="GO913">
        <v>0</v>
      </c>
      <c r="GP913">
        <v>2</v>
      </c>
      <c r="GQ913" t="s">
        <v>473</v>
      </c>
      <c r="GR913">
        <v>3.12661</v>
      </c>
      <c r="GS913">
        <v>2.71701</v>
      </c>
      <c r="GT913">
        <v>0.0942547</v>
      </c>
      <c r="GU913">
        <v>0.10067</v>
      </c>
      <c r="GV913">
        <v>0.177856</v>
      </c>
      <c r="GW913">
        <v>0.0999246</v>
      </c>
      <c r="GX913">
        <v>32428.7</v>
      </c>
      <c r="GY913">
        <v>34026.5</v>
      </c>
      <c r="GZ913">
        <v>32527.5</v>
      </c>
      <c r="HA913">
        <v>34393.2</v>
      </c>
      <c r="HB913">
        <v>38451</v>
      </c>
      <c r="HC913">
        <v>44654.5</v>
      </c>
      <c r="HD913">
        <v>51139.6</v>
      </c>
      <c r="HE913">
        <v>55179.4</v>
      </c>
      <c r="HF913">
        <v>1.6778</v>
      </c>
      <c r="HG913">
        <v>1.52415</v>
      </c>
      <c r="HH913">
        <v>-0.177197</v>
      </c>
      <c r="HI913">
        <v>0</v>
      </c>
      <c r="HJ913">
        <v>50.8147</v>
      </c>
      <c r="HK913">
        <v>999.9</v>
      </c>
      <c r="HL913">
        <v>54.804</v>
      </c>
      <c r="HM913">
        <v>30.142</v>
      </c>
      <c r="HN913">
        <v>26.1021</v>
      </c>
      <c r="HO913">
        <v>59.9921</v>
      </c>
      <c r="HP913">
        <v>40.8093</v>
      </c>
      <c r="HQ913">
        <v>1</v>
      </c>
      <c r="HR913">
        <v>2.43223</v>
      </c>
      <c r="HS913">
        <v>-0.0143519</v>
      </c>
      <c r="HT913">
        <v>20.1139</v>
      </c>
      <c r="HU913">
        <v>5.18584</v>
      </c>
      <c r="HV913">
        <v>12.0159</v>
      </c>
      <c r="HW913">
        <v>4.96865</v>
      </c>
      <c r="HX913">
        <v>3.2959</v>
      </c>
      <c r="HY913">
        <v>9999</v>
      </c>
      <c r="HZ913">
        <v>9999</v>
      </c>
      <c r="IA913">
        <v>999.9</v>
      </c>
      <c r="IB913">
        <v>9999</v>
      </c>
      <c r="IC913">
        <v>1.86325</v>
      </c>
      <c r="ID913">
        <v>1.8681</v>
      </c>
      <c r="IE913">
        <v>1.86783</v>
      </c>
      <c r="IF913">
        <v>1.86905</v>
      </c>
      <c r="IG913">
        <v>1.86981</v>
      </c>
      <c r="IH913">
        <v>1.86588</v>
      </c>
      <c r="II913">
        <v>1.86693</v>
      </c>
      <c r="IJ913">
        <v>1.86841</v>
      </c>
      <c r="IK913">
        <v>5</v>
      </c>
      <c r="IL913">
        <v>0</v>
      </c>
      <c r="IM913">
        <v>0</v>
      </c>
      <c r="IN913">
        <v>0</v>
      </c>
      <c r="IO913" t="s">
        <v>441</v>
      </c>
      <c r="IP913" t="s">
        <v>442</v>
      </c>
      <c r="IQ913" t="s">
        <v>443</v>
      </c>
      <c r="IR913" t="s">
        <v>443</v>
      </c>
      <c r="IS913" t="s">
        <v>443</v>
      </c>
      <c r="IT913" t="s">
        <v>443</v>
      </c>
      <c r="IU913">
        <v>0</v>
      </c>
      <c r="IV913">
        <v>100</v>
      </c>
      <c r="IW913">
        <v>100</v>
      </c>
      <c r="IX913">
        <v>1.097</v>
      </c>
      <c r="IY913">
        <v>-0.0441</v>
      </c>
      <c r="IZ913">
        <v>1.09748391826392</v>
      </c>
      <c r="JA913">
        <v>0</v>
      </c>
      <c r="JB913">
        <v>0</v>
      </c>
      <c r="JC913">
        <v>0</v>
      </c>
      <c r="JD913">
        <v>-0.0441141096964596</v>
      </c>
      <c r="JE913">
        <v>0</v>
      </c>
      <c r="JF913">
        <v>0</v>
      </c>
      <c r="JG913">
        <v>0</v>
      </c>
      <c r="JH913">
        <v>5</v>
      </c>
      <c r="JI913">
        <v>2273</v>
      </c>
      <c r="JJ913">
        <v>1</v>
      </c>
      <c r="JK913">
        <v>24</v>
      </c>
      <c r="JL913">
        <v>29357078.5</v>
      </c>
      <c r="JM913">
        <v>29357078.5</v>
      </c>
      <c r="JN913">
        <v>1.24634</v>
      </c>
      <c r="JO913">
        <v>2.62695</v>
      </c>
      <c r="JP913">
        <v>1.54785</v>
      </c>
      <c r="JQ913">
        <v>2.31567</v>
      </c>
      <c r="JR913">
        <v>1.64673</v>
      </c>
      <c r="JS913">
        <v>2.35229</v>
      </c>
      <c r="JT913">
        <v>34.0318</v>
      </c>
      <c r="JU913">
        <v>24.1926</v>
      </c>
      <c r="JV913">
        <v>18</v>
      </c>
      <c r="JW913">
        <v>493.44</v>
      </c>
      <c r="JX913">
        <v>382.597</v>
      </c>
      <c r="JY913">
        <v>52.9452</v>
      </c>
      <c r="JZ913">
        <v>54.6336</v>
      </c>
      <c r="KA913">
        <v>30.0009</v>
      </c>
      <c r="KB913">
        <v>53.8748</v>
      </c>
      <c r="KC913">
        <v>53.6763</v>
      </c>
      <c r="KD913">
        <v>25.0908</v>
      </c>
      <c r="KE913">
        <v>0</v>
      </c>
      <c r="KF913">
        <v>100</v>
      </c>
      <c r="KG913">
        <v>52.9009</v>
      </c>
      <c r="KH913">
        <v>555.909</v>
      </c>
      <c r="KI913">
        <v>26.2864</v>
      </c>
      <c r="KJ913">
        <v>92.6792</v>
      </c>
      <c r="KK913">
        <v>89.2708</v>
      </c>
    </row>
    <row r="914" spans="1:297">
      <c r="A914">
        <v>898</v>
      </c>
      <c r="B914">
        <v>1761424715</v>
      </c>
      <c r="C914">
        <v>16534</v>
      </c>
      <c r="D914" t="s">
        <v>2247</v>
      </c>
      <c r="E914" t="s">
        <v>2248</v>
      </c>
      <c r="F914">
        <v>5</v>
      </c>
      <c r="G914" t="s">
        <v>2182</v>
      </c>
      <c r="H914" t="s">
        <v>436</v>
      </c>
      <c r="I914">
        <v>1761424706.84615</v>
      </c>
      <c r="J914">
        <f>(K914)/1000</f>
        <v>0</v>
      </c>
      <c r="K914">
        <f>IF(DP914, AN914, AH914)</f>
        <v>0</v>
      </c>
      <c r="L914">
        <f>IF(DP914, AI914, AG914)</f>
        <v>0</v>
      </c>
      <c r="M914">
        <f>DR914 - IF(AU914&gt;1, L914*DL914*100.0/(AW914), 0)</f>
        <v>0</v>
      </c>
      <c r="N914">
        <f>((T914-J914/2)*M914-L914)/(T914+J914/2)</f>
        <v>0</v>
      </c>
      <c r="O914">
        <f>N914*(DY914+DZ914)/1000.0</f>
        <v>0</v>
      </c>
      <c r="P914">
        <f>(DR914 - IF(AU914&gt;1, L914*DL914*100.0/(AW914), 0))*(DY914+DZ914)/1000.0</f>
        <v>0</v>
      </c>
      <c r="Q914">
        <f>2.0/((1/S914-1/R914)+SIGN(S914)*SQRT((1/S914-1/R914)*(1/S914-1/R914) + 4*DM914/((DM914+1)*(DM914+1))*(2*1/S914*1/R914-1/R914*1/R914)))</f>
        <v>0</v>
      </c>
      <c r="R914">
        <f>IF(LEFT(DN914,1)&lt;&gt;"0",IF(LEFT(DN914,1)="1",3.0,DO914),$D$5+$E$5*(EF914*DY914/($K$5*1000))+$F$5*(EF914*DY914/($K$5*1000))*MAX(MIN(DL914,$J$5),$I$5)*MAX(MIN(DL914,$J$5),$I$5)+$G$5*MAX(MIN(DL914,$J$5),$I$5)*(EF914*DY914/($K$5*1000))+$H$5*(EF914*DY914/($K$5*1000))*(EF914*DY914/($K$5*1000)))</f>
        <v>0</v>
      </c>
      <c r="S914">
        <f>J914*(1000-(1000*0.61365*exp(17.502*W914/(240.97+W914))/(DY914+DZ914)+DT914)/2)/(1000*0.61365*exp(17.502*W914/(240.97+W914))/(DY914+DZ914)-DT914)</f>
        <v>0</v>
      </c>
      <c r="T914">
        <f>1/((DM914+1)/(Q914/1.6)+1/(R914/1.37)) + DM914/((DM914+1)/(Q914/1.6) + DM914/(R914/1.37))</f>
        <v>0</v>
      </c>
      <c r="U914">
        <f>(DH914*DK914)</f>
        <v>0</v>
      </c>
      <c r="V914">
        <f>(EA914+(U914+2*0.95*5.67E-8*(((EA914+$B$7)+273)^4-(EA914+273)^4)-44100*J914)/(1.84*29.3*R914+8*0.95*5.67E-8*(EA914+273)^3))</f>
        <v>0</v>
      </c>
      <c r="W914">
        <f>($C$7*EB914+$D$7*EC914+$E$7*V914)</f>
        <v>0</v>
      </c>
      <c r="X914">
        <f>0.61365*exp(17.502*W914/(240.97+W914))</f>
        <v>0</v>
      </c>
      <c r="Y914">
        <f>(Z914/AA914*100)</f>
        <v>0</v>
      </c>
      <c r="Z914">
        <f>DT914*(DY914+DZ914)/1000</f>
        <v>0</v>
      </c>
      <c r="AA914">
        <f>0.61365*exp(17.502*EA914/(240.97+EA914))</f>
        <v>0</v>
      </c>
      <c r="AB914">
        <f>(X914-DT914*(DY914+DZ914)/1000)</f>
        <v>0</v>
      </c>
      <c r="AC914">
        <f>(-J914*44100)</f>
        <v>0</v>
      </c>
      <c r="AD914">
        <f>2*29.3*R914*0.92*(EA914-W914)</f>
        <v>0</v>
      </c>
      <c r="AE914">
        <f>2*0.95*5.67E-8*(((EA914+$B$7)+273)^4-(W914+273)^4)</f>
        <v>0</v>
      </c>
      <c r="AF914">
        <f>U914+AE914+AC914+AD914</f>
        <v>0</v>
      </c>
      <c r="AG914">
        <f>DX914*AU914*(DS914-DR914*(1000-AU914*DU914)/(1000-AU914*DT914))/(100*DL914)</f>
        <v>0</v>
      </c>
      <c r="AH914">
        <f>1000*DX914*AU914*(DT914-DU914)/(100*DL914*(1000-AU914*DT914))</f>
        <v>0</v>
      </c>
      <c r="AI914">
        <f>(AJ914 - AK914 - DY914*1E3/(8.314*(EA914+273.15)) * AM914/DX914 * AL914) * DX914/(100*DL914) * (1000 - DU914)/1000</f>
        <v>0</v>
      </c>
      <c r="AJ914">
        <v>550.51639441473</v>
      </c>
      <c r="AK914">
        <v>530.069921212121</v>
      </c>
      <c r="AL914">
        <v>3.52617380895962</v>
      </c>
      <c r="AM914">
        <v>65.2934851003641</v>
      </c>
      <c r="AN914">
        <f>(AP914 - AO914 + DY914*1E3/(8.314*(EA914+273.15)) * AR914/DX914 * AQ914) * DX914/(100*DL914) * 1000/(1000 - AP914)</f>
        <v>0</v>
      </c>
      <c r="AO914">
        <v>24.8140155049482</v>
      </c>
      <c r="AP914">
        <v>56.9103078787879</v>
      </c>
      <c r="AQ914">
        <v>-0.000727393403628171</v>
      </c>
      <c r="AR914">
        <v>110.481421267312</v>
      </c>
      <c r="AS914">
        <v>1</v>
      </c>
      <c r="AT914">
        <v>0</v>
      </c>
      <c r="AU914">
        <f>IF(AS914*$H$13&gt;=AW914,1.0,(AW914/(AW914-AS914*$H$13)))</f>
        <v>0</v>
      </c>
      <c r="AV914">
        <f>(AU914-1)*100</f>
        <v>0</v>
      </c>
      <c r="AW914">
        <f>MAX(0,($B$13+$C$13*EF914)/(1+$D$13*EF914)*DY914/(EA914+273)*$E$13)</f>
        <v>0</v>
      </c>
      <c r="AX914" t="s">
        <v>437</v>
      </c>
      <c r="AY914" t="s">
        <v>437</v>
      </c>
      <c r="AZ914">
        <v>0</v>
      </c>
      <c r="BA914">
        <v>0</v>
      </c>
      <c r="BB914">
        <f>1-AZ914/BA914</f>
        <v>0</v>
      </c>
      <c r="BC914">
        <v>0</v>
      </c>
      <c r="BD914" t="s">
        <v>437</v>
      </c>
      <c r="BE914" t="s">
        <v>437</v>
      </c>
      <c r="BF914">
        <v>0</v>
      </c>
      <c r="BG914">
        <v>0</v>
      </c>
      <c r="BH914">
        <f>1-BF914/BG914</f>
        <v>0</v>
      </c>
      <c r="BI914">
        <v>0.5</v>
      </c>
      <c r="BJ914">
        <f>DI914</f>
        <v>0</v>
      </c>
      <c r="BK914">
        <f>L914</f>
        <v>0</v>
      </c>
      <c r="BL914">
        <f>BH914*BI914*BJ914</f>
        <v>0</v>
      </c>
      <c r="BM914">
        <f>(BK914-BC914)/BJ914</f>
        <v>0</v>
      </c>
      <c r="BN914">
        <f>(BA914-BG914)/BG914</f>
        <v>0</v>
      </c>
      <c r="BO914">
        <f>AZ914/(BB914+AZ914/BG914)</f>
        <v>0</v>
      </c>
      <c r="BP914" t="s">
        <v>437</v>
      </c>
      <c r="BQ914">
        <v>0</v>
      </c>
      <c r="BR914">
        <f>IF(BQ914&lt;&gt;0, BQ914, BO914)</f>
        <v>0</v>
      </c>
      <c r="BS914">
        <f>1-BR914/BG914</f>
        <v>0</v>
      </c>
      <c r="BT914">
        <f>(BG914-BF914)/(BG914-BR914)</f>
        <v>0</v>
      </c>
      <c r="BU914">
        <f>(BA914-BG914)/(BA914-BR914)</f>
        <v>0</v>
      </c>
      <c r="BV914">
        <f>(BG914-BF914)/(BG914-AZ914)</f>
        <v>0</v>
      </c>
      <c r="BW914">
        <f>(BA914-BG914)/(BA914-AZ914)</f>
        <v>0</v>
      </c>
      <c r="BX914">
        <f>(BT914*BR914/BF914)</f>
        <v>0</v>
      </c>
      <c r="BY914">
        <f>(1-BX914)</f>
        <v>0</v>
      </c>
      <c r="DH914">
        <f>$B$11*EG914+$C$11*EH914+$F$11*ES914*(1-EV914)</f>
        <v>0</v>
      </c>
      <c r="DI914">
        <f>DH914*DJ914</f>
        <v>0</v>
      </c>
      <c r="DJ914">
        <f>($B$11*$D$9+$C$11*$D$9+$F$11*((FF914+EX914)/MAX(FF914+EX914+FG914, 0.1)*$I$9+FG914/MAX(FF914+EX914+FG914, 0.1)*$J$9))/($B$11+$C$11+$F$11)</f>
        <v>0</v>
      </c>
      <c r="DK914">
        <f>($B$11*$K$9+$C$11*$K$9+$F$11*((FF914+EX914)/MAX(FF914+EX914+FG914, 0.1)*$P$9+FG914/MAX(FF914+EX914+FG914, 0.1)*$Q$9))/($B$11+$C$11+$F$11)</f>
        <v>0</v>
      </c>
      <c r="DL914">
        <v>6</v>
      </c>
      <c r="DM914">
        <v>0.5</v>
      </c>
      <c r="DN914" t="s">
        <v>438</v>
      </c>
      <c r="DO914">
        <v>2</v>
      </c>
      <c r="DP914" t="b">
        <v>1</v>
      </c>
      <c r="DQ914">
        <v>1761424706.84615</v>
      </c>
      <c r="DR914">
        <v>476.799</v>
      </c>
      <c r="DS914">
        <v>520.235384615385</v>
      </c>
      <c r="DT914">
        <v>56.8994076923077</v>
      </c>
      <c r="DU914">
        <v>24.8081692307692</v>
      </c>
      <c r="DV914">
        <v>475.701307692308</v>
      </c>
      <c r="DW914">
        <v>56.9435153846154</v>
      </c>
      <c r="DX914">
        <v>500.021</v>
      </c>
      <c r="DY914">
        <v>90.1799076923077</v>
      </c>
      <c r="DZ914">
        <v>0.0389061692307692</v>
      </c>
      <c r="EA914">
        <v>53.0061230769231</v>
      </c>
      <c r="EB914">
        <v>48.0255384615385</v>
      </c>
      <c r="EC914">
        <v>999.9</v>
      </c>
      <c r="ED914">
        <v>0</v>
      </c>
      <c r="EE914">
        <v>0</v>
      </c>
      <c r="EF914">
        <v>10003.0807692308</v>
      </c>
      <c r="EG914">
        <v>0</v>
      </c>
      <c r="EH914">
        <v>1181.40076923077</v>
      </c>
      <c r="EI914">
        <v>-43.4365615384615</v>
      </c>
      <c r="EJ914">
        <v>505.565538461538</v>
      </c>
      <c r="EK914">
        <v>533.469846153846</v>
      </c>
      <c r="EL914">
        <v>32.0912615384615</v>
      </c>
      <c r="EM914">
        <v>520.235384615385</v>
      </c>
      <c r="EN914">
        <v>24.8081692307692</v>
      </c>
      <c r="EO914">
        <v>5.13118461538462</v>
      </c>
      <c r="EP914">
        <v>2.23719846153846</v>
      </c>
      <c r="EQ914">
        <v>33.2766846153846</v>
      </c>
      <c r="ER914">
        <v>19.2312</v>
      </c>
      <c r="ES914">
        <v>1199.97692307692</v>
      </c>
      <c r="ET914">
        <v>0.967007769230769</v>
      </c>
      <c r="EU914">
        <v>0.0329921076923077</v>
      </c>
      <c r="EV914">
        <v>0</v>
      </c>
      <c r="EW914">
        <v>823.614307692308</v>
      </c>
      <c r="EX914">
        <v>5.00059</v>
      </c>
      <c r="EY914">
        <v>10894.7153846154</v>
      </c>
      <c r="EZ914">
        <v>10358.5230769231</v>
      </c>
      <c r="FA914">
        <v>62.7112307692308</v>
      </c>
      <c r="FB914">
        <v>63.875</v>
      </c>
      <c r="FC914">
        <v>62.625</v>
      </c>
      <c r="FD914">
        <v>63.812</v>
      </c>
      <c r="FE914">
        <v>64.187</v>
      </c>
      <c r="FF914">
        <v>1155.54692307692</v>
      </c>
      <c r="FG914">
        <v>39.4207692307692</v>
      </c>
      <c r="FH914">
        <v>0</v>
      </c>
      <c r="FI914">
        <v>1761424675.9</v>
      </c>
      <c r="FJ914">
        <v>0</v>
      </c>
      <c r="FK914">
        <v>824.17656</v>
      </c>
      <c r="FL914">
        <v>26.2616153374287</v>
      </c>
      <c r="FM914">
        <v>359.83076865297</v>
      </c>
      <c r="FN914">
        <v>10902.9</v>
      </c>
      <c r="FO914">
        <v>15</v>
      </c>
      <c r="FP914">
        <v>0</v>
      </c>
      <c r="FQ914" t="s">
        <v>439</v>
      </c>
      <c r="FR914">
        <v>0</v>
      </c>
      <c r="FS914">
        <v>0</v>
      </c>
      <c r="FT914">
        <v>0</v>
      </c>
      <c r="FU914">
        <v>0</v>
      </c>
      <c r="FV914">
        <v>0</v>
      </c>
      <c r="FW914">
        <v>0</v>
      </c>
      <c r="FX914">
        <v>0</v>
      </c>
      <c r="FY914">
        <v>0</v>
      </c>
      <c r="FZ914">
        <v>0</v>
      </c>
      <c r="GA914">
        <v>0</v>
      </c>
      <c r="GB914">
        <v>0</v>
      </c>
      <c r="GC914">
        <v>-42.703965</v>
      </c>
      <c r="GD914">
        <v>-17.2759533834586</v>
      </c>
      <c r="GE914">
        <v>1.81236281695333</v>
      </c>
      <c r="GF914">
        <v>0</v>
      </c>
      <c r="GG914">
        <v>822.371588235294</v>
      </c>
      <c r="GH914">
        <v>27.420473647381</v>
      </c>
      <c r="GI914">
        <v>2.70158251137069</v>
      </c>
      <c r="GJ914">
        <v>-1</v>
      </c>
      <c r="GK914">
        <v>32.08563</v>
      </c>
      <c r="GL914">
        <v>0.111203007518806</v>
      </c>
      <c r="GM914">
        <v>0.0117846552770964</v>
      </c>
      <c r="GN914">
        <v>0</v>
      </c>
      <c r="GO914">
        <v>0</v>
      </c>
      <c r="GP914">
        <v>2</v>
      </c>
      <c r="GQ914" t="s">
        <v>473</v>
      </c>
      <c r="GR914">
        <v>3.1265</v>
      </c>
      <c r="GS914">
        <v>2.71678</v>
      </c>
      <c r="GT914">
        <v>0.0966738</v>
      </c>
      <c r="GU914">
        <v>0.103032</v>
      </c>
      <c r="GV914">
        <v>0.177855</v>
      </c>
      <c r="GW914">
        <v>0.0999311</v>
      </c>
      <c r="GX914">
        <v>32341</v>
      </c>
      <c r="GY914">
        <v>33935.9</v>
      </c>
      <c r="GZ914">
        <v>32526.5</v>
      </c>
      <c r="HA914">
        <v>34392.1</v>
      </c>
      <c r="HB914">
        <v>38450.5</v>
      </c>
      <c r="HC914">
        <v>44653.1</v>
      </c>
      <c r="HD914">
        <v>51138.4</v>
      </c>
      <c r="HE914">
        <v>55177.7</v>
      </c>
      <c r="HF914">
        <v>1.67747</v>
      </c>
      <c r="HG914">
        <v>1.52405</v>
      </c>
      <c r="HH914">
        <v>-0.177592</v>
      </c>
      <c r="HI914">
        <v>0</v>
      </c>
      <c r="HJ914">
        <v>50.8186</v>
      </c>
      <c r="HK914">
        <v>999.9</v>
      </c>
      <c r="HL914">
        <v>54.804</v>
      </c>
      <c r="HM914">
        <v>30.152</v>
      </c>
      <c r="HN914">
        <v>26.1184</v>
      </c>
      <c r="HO914">
        <v>59.9421</v>
      </c>
      <c r="HP914">
        <v>40.6851</v>
      </c>
      <c r="HQ914">
        <v>1</v>
      </c>
      <c r="HR914">
        <v>2.43336</v>
      </c>
      <c r="HS914">
        <v>0.014213</v>
      </c>
      <c r="HT914">
        <v>20.1139</v>
      </c>
      <c r="HU914">
        <v>5.18614</v>
      </c>
      <c r="HV914">
        <v>12.0159</v>
      </c>
      <c r="HW914">
        <v>4.96885</v>
      </c>
      <c r="HX914">
        <v>3.29595</v>
      </c>
      <c r="HY914">
        <v>9999</v>
      </c>
      <c r="HZ914">
        <v>9999</v>
      </c>
      <c r="IA914">
        <v>999.9</v>
      </c>
      <c r="IB914">
        <v>9999</v>
      </c>
      <c r="IC914">
        <v>1.86325</v>
      </c>
      <c r="ID914">
        <v>1.86812</v>
      </c>
      <c r="IE914">
        <v>1.86784</v>
      </c>
      <c r="IF914">
        <v>1.86905</v>
      </c>
      <c r="IG914">
        <v>1.86981</v>
      </c>
      <c r="IH914">
        <v>1.86587</v>
      </c>
      <c r="II914">
        <v>1.86694</v>
      </c>
      <c r="IJ914">
        <v>1.86843</v>
      </c>
      <c r="IK914">
        <v>5</v>
      </c>
      <c r="IL914">
        <v>0</v>
      </c>
      <c r="IM914">
        <v>0</v>
      </c>
      <c r="IN914">
        <v>0</v>
      </c>
      <c r="IO914" t="s">
        <v>441</v>
      </c>
      <c r="IP914" t="s">
        <v>442</v>
      </c>
      <c r="IQ914" t="s">
        <v>443</v>
      </c>
      <c r="IR914" t="s">
        <v>443</v>
      </c>
      <c r="IS914" t="s">
        <v>443</v>
      </c>
      <c r="IT914" t="s">
        <v>443</v>
      </c>
      <c r="IU914">
        <v>0</v>
      </c>
      <c r="IV914">
        <v>100</v>
      </c>
      <c r="IW914">
        <v>100</v>
      </c>
      <c r="IX914">
        <v>1.097</v>
      </c>
      <c r="IY914">
        <v>-0.0441</v>
      </c>
      <c r="IZ914">
        <v>1.09748391826392</v>
      </c>
      <c r="JA914">
        <v>0</v>
      </c>
      <c r="JB914">
        <v>0</v>
      </c>
      <c r="JC914">
        <v>0</v>
      </c>
      <c r="JD914">
        <v>-0.0441141096964596</v>
      </c>
      <c r="JE914">
        <v>0</v>
      </c>
      <c r="JF914">
        <v>0</v>
      </c>
      <c r="JG914">
        <v>0</v>
      </c>
      <c r="JH914">
        <v>5</v>
      </c>
      <c r="JI914">
        <v>2273</v>
      </c>
      <c r="JJ914">
        <v>1</v>
      </c>
      <c r="JK914">
        <v>24</v>
      </c>
      <c r="JL914">
        <v>29357078.6</v>
      </c>
      <c r="JM914">
        <v>29357078.6</v>
      </c>
      <c r="JN914">
        <v>1.2793</v>
      </c>
      <c r="JO914">
        <v>2.63184</v>
      </c>
      <c r="JP914">
        <v>1.54785</v>
      </c>
      <c r="JQ914">
        <v>2.31445</v>
      </c>
      <c r="JR914">
        <v>1.64673</v>
      </c>
      <c r="JS914">
        <v>2.35596</v>
      </c>
      <c r="JT914">
        <v>34.0318</v>
      </c>
      <c r="JU914">
        <v>24.1838</v>
      </c>
      <c r="JV914">
        <v>18</v>
      </c>
      <c r="JW914">
        <v>493.247</v>
      </c>
      <c r="JX914">
        <v>382.577</v>
      </c>
      <c r="JY914">
        <v>52.9113</v>
      </c>
      <c r="JZ914">
        <v>54.6424</v>
      </c>
      <c r="KA914">
        <v>30.0011</v>
      </c>
      <c r="KB914">
        <v>53.8833</v>
      </c>
      <c r="KC914">
        <v>53.6857</v>
      </c>
      <c r="KD914">
        <v>25.6425</v>
      </c>
      <c r="KE914">
        <v>0</v>
      </c>
      <c r="KF914">
        <v>100</v>
      </c>
      <c r="KG914">
        <v>52.8846</v>
      </c>
      <c r="KH914">
        <v>576.454</v>
      </c>
      <c r="KI914">
        <v>26.2864</v>
      </c>
      <c r="KJ914">
        <v>92.6768</v>
      </c>
      <c r="KK914">
        <v>89.268</v>
      </c>
    </row>
    <row r="915" spans="1:297">
      <c r="A915">
        <v>899</v>
      </c>
      <c r="B915">
        <v>1761424720</v>
      </c>
      <c r="C915">
        <v>16539</v>
      </c>
      <c r="D915" t="s">
        <v>2249</v>
      </c>
      <c r="E915" t="s">
        <v>2250</v>
      </c>
      <c r="F915">
        <v>5</v>
      </c>
      <c r="G915" t="s">
        <v>2182</v>
      </c>
      <c r="H915" t="s">
        <v>436</v>
      </c>
      <c r="I915">
        <v>1761424711.84615</v>
      </c>
      <c r="J915">
        <f>(K915)/1000</f>
        <v>0</v>
      </c>
      <c r="K915">
        <f>IF(DP915, AN915, AH915)</f>
        <v>0</v>
      </c>
      <c r="L915">
        <f>IF(DP915, AI915, AG915)</f>
        <v>0</v>
      </c>
      <c r="M915">
        <f>DR915 - IF(AU915&gt;1, L915*DL915*100.0/(AW915), 0)</f>
        <v>0</v>
      </c>
      <c r="N915">
        <f>((T915-J915/2)*M915-L915)/(T915+J915/2)</f>
        <v>0</v>
      </c>
      <c r="O915">
        <f>N915*(DY915+DZ915)/1000.0</f>
        <v>0</v>
      </c>
      <c r="P915">
        <f>(DR915 - IF(AU915&gt;1, L915*DL915*100.0/(AW915), 0))*(DY915+DZ915)/1000.0</f>
        <v>0</v>
      </c>
      <c r="Q915">
        <f>2.0/((1/S915-1/R915)+SIGN(S915)*SQRT((1/S915-1/R915)*(1/S915-1/R915) + 4*DM915/((DM915+1)*(DM915+1))*(2*1/S915*1/R915-1/R915*1/R915)))</f>
        <v>0</v>
      </c>
      <c r="R915">
        <f>IF(LEFT(DN915,1)&lt;&gt;"0",IF(LEFT(DN915,1)="1",3.0,DO915),$D$5+$E$5*(EF915*DY915/($K$5*1000))+$F$5*(EF915*DY915/($K$5*1000))*MAX(MIN(DL915,$J$5),$I$5)*MAX(MIN(DL915,$J$5),$I$5)+$G$5*MAX(MIN(DL915,$J$5),$I$5)*(EF915*DY915/($K$5*1000))+$H$5*(EF915*DY915/($K$5*1000))*(EF915*DY915/($K$5*1000)))</f>
        <v>0</v>
      </c>
      <c r="S915">
        <f>J915*(1000-(1000*0.61365*exp(17.502*W915/(240.97+W915))/(DY915+DZ915)+DT915)/2)/(1000*0.61365*exp(17.502*W915/(240.97+W915))/(DY915+DZ915)-DT915)</f>
        <v>0</v>
      </c>
      <c r="T915">
        <f>1/((DM915+1)/(Q915/1.6)+1/(R915/1.37)) + DM915/((DM915+1)/(Q915/1.6) + DM915/(R915/1.37))</f>
        <v>0</v>
      </c>
      <c r="U915">
        <f>(DH915*DK915)</f>
        <v>0</v>
      </c>
      <c r="V915">
        <f>(EA915+(U915+2*0.95*5.67E-8*(((EA915+$B$7)+273)^4-(EA915+273)^4)-44100*J915)/(1.84*29.3*R915+8*0.95*5.67E-8*(EA915+273)^3))</f>
        <v>0</v>
      </c>
      <c r="W915">
        <f>($C$7*EB915+$D$7*EC915+$E$7*V915)</f>
        <v>0</v>
      </c>
      <c r="X915">
        <f>0.61365*exp(17.502*W915/(240.97+W915))</f>
        <v>0</v>
      </c>
      <c r="Y915">
        <f>(Z915/AA915*100)</f>
        <v>0</v>
      </c>
      <c r="Z915">
        <f>DT915*(DY915+DZ915)/1000</f>
        <v>0</v>
      </c>
      <c r="AA915">
        <f>0.61365*exp(17.502*EA915/(240.97+EA915))</f>
        <v>0</v>
      </c>
      <c r="AB915">
        <f>(X915-DT915*(DY915+DZ915)/1000)</f>
        <v>0</v>
      </c>
      <c r="AC915">
        <f>(-J915*44100)</f>
        <v>0</v>
      </c>
      <c r="AD915">
        <f>2*29.3*R915*0.92*(EA915-W915)</f>
        <v>0</v>
      </c>
      <c r="AE915">
        <f>2*0.95*5.67E-8*(((EA915+$B$7)+273)^4-(W915+273)^4)</f>
        <v>0</v>
      </c>
      <c r="AF915">
        <f>U915+AE915+AC915+AD915</f>
        <v>0</v>
      </c>
      <c r="AG915">
        <f>DX915*AU915*(DS915-DR915*(1000-AU915*DU915)/(1000-AU915*DT915))/(100*DL915)</f>
        <v>0</v>
      </c>
      <c r="AH915">
        <f>1000*DX915*AU915*(DT915-DU915)/(100*DL915*(1000-AU915*DT915))</f>
        <v>0</v>
      </c>
      <c r="AI915">
        <f>(AJ915 - AK915 - DY915*1E3/(8.314*(EA915+273.15)) * AM915/DX915 * AL915) * DX915/(100*DL915) * (1000 - DU915)/1000</f>
        <v>0</v>
      </c>
      <c r="AJ915">
        <v>567.198451165075</v>
      </c>
      <c r="AK915">
        <v>546.830090909091</v>
      </c>
      <c r="AL915">
        <v>3.31963160858543</v>
      </c>
      <c r="AM915">
        <v>65.2934851003641</v>
      </c>
      <c r="AN915">
        <f>(AP915 - AO915 + DY915*1E3/(8.314*(EA915+273.15)) * AR915/DX915 * AQ915) * DX915/(100*DL915) * 1000/(1000 - AP915)</f>
        <v>0</v>
      </c>
      <c r="AO915">
        <v>24.818780517914</v>
      </c>
      <c r="AP915">
        <v>56.9205254545455</v>
      </c>
      <c r="AQ915">
        <v>0.000742187932124097</v>
      </c>
      <c r="AR915">
        <v>110.481421267312</v>
      </c>
      <c r="AS915">
        <v>1</v>
      </c>
      <c r="AT915">
        <v>0</v>
      </c>
      <c r="AU915">
        <f>IF(AS915*$H$13&gt;=AW915,1.0,(AW915/(AW915-AS915*$H$13)))</f>
        <v>0</v>
      </c>
      <c r="AV915">
        <f>(AU915-1)*100</f>
        <v>0</v>
      </c>
      <c r="AW915">
        <f>MAX(0,($B$13+$C$13*EF915)/(1+$D$13*EF915)*DY915/(EA915+273)*$E$13)</f>
        <v>0</v>
      </c>
      <c r="AX915" t="s">
        <v>437</v>
      </c>
      <c r="AY915" t="s">
        <v>437</v>
      </c>
      <c r="AZ915">
        <v>0</v>
      </c>
      <c r="BA915">
        <v>0</v>
      </c>
      <c r="BB915">
        <f>1-AZ915/BA915</f>
        <v>0</v>
      </c>
      <c r="BC915">
        <v>0</v>
      </c>
      <c r="BD915" t="s">
        <v>437</v>
      </c>
      <c r="BE915" t="s">
        <v>437</v>
      </c>
      <c r="BF915">
        <v>0</v>
      </c>
      <c r="BG915">
        <v>0</v>
      </c>
      <c r="BH915">
        <f>1-BF915/BG915</f>
        <v>0</v>
      </c>
      <c r="BI915">
        <v>0.5</v>
      </c>
      <c r="BJ915">
        <f>DI915</f>
        <v>0</v>
      </c>
      <c r="BK915">
        <f>L915</f>
        <v>0</v>
      </c>
      <c r="BL915">
        <f>BH915*BI915*BJ915</f>
        <v>0</v>
      </c>
      <c r="BM915">
        <f>(BK915-BC915)/BJ915</f>
        <v>0</v>
      </c>
      <c r="BN915">
        <f>(BA915-BG915)/BG915</f>
        <v>0</v>
      </c>
      <c r="BO915">
        <f>AZ915/(BB915+AZ915/BG915)</f>
        <v>0</v>
      </c>
      <c r="BP915" t="s">
        <v>437</v>
      </c>
      <c r="BQ915">
        <v>0</v>
      </c>
      <c r="BR915">
        <f>IF(BQ915&lt;&gt;0, BQ915, BO915)</f>
        <v>0</v>
      </c>
      <c r="BS915">
        <f>1-BR915/BG915</f>
        <v>0</v>
      </c>
      <c r="BT915">
        <f>(BG915-BF915)/(BG915-BR915)</f>
        <v>0</v>
      </c>
      <c r="BU915">
        <f>(BA915-BG915)/(BA915-BR915)</f>
        <v>0</v>
      </c>
      <c r="BV915">
        <f>(BG915-BF915)/(BG915-AZ915)</f>
        <v>0</v>
      </c>
      <c r="BW915">
        <f>(BA915-BG915)/(BA915-AZ915)</f>
        <v>0</v>
      </c>
      <c r="BX915">
        <f>(BT915*BR915/BF915)</f>
        <v>0</v>
      </c>
      <c r="BY915">
        <f>(1-BX915)</f>
        <v>0</v>
      </c>
      <c r="DH915">
        <f>$B$11*EG915+$C$11*EH915+$F$11*ES915*(1-EV915)</f>
        <v>0</v>
      </c>
      <c r="DI915">
        <f>DH915*DJ915</f>
        <v>0</v>
      </c>
      <c r="DJ915">
        <f>($B$11*$D$9+$C$11*$D$9+$F$11*((FF915+EX915)/MAX(FF915+EX915+FG915, 0.1)*$I$9+FG915/MAX(FF915+EX915+FG915, 0.1)*$J$9))/($B$11+$C$11+$F$11)</f>
        <v>0</v>
      </c>
      <c r="DK915">
        <f>($B$11*$K$9+$C$11*$K$9+$F$11*((FF915+EX915)/MAX(FF915+EX915+FG915, 0.1)*$P$9+FG915/MAX(FF915+EX915+FG915, 0.1)*$Q$9))/($B$11+$C$11+$F$11)</f>
        <v>0</v>
      </c>
      <c r="DL915">
        <v>6</v>
      </c>
      <c r="DM915">
        <v>0.5</v>
      </c>
      <c r="DN915" t="s">
        <v>438</v>
      </c>
      <c r="DO915">
        <v>2</v>
      </c>
      <c r="DP915" t="b">
        <v>1</v>
      </c>
      <c r="DQ915">
        <v>1761424711.84615</v>
      </c>
      <c r="DR915">
        <v>492.848461538461</v>
      </c>
      <c r="DS915">
        <v>536.948692307692</v>
      </c>
      <c r="DT915">
        <v>56.9081769230769</v>
      </c>
      <c r="DU915">
        <v>24.8128923076923</v>
      </c>
      <c r="DV915">
        <v>491.750846153846</v>
      </c>
      <c r="DW915">
        <v>56.9522846153846</v>
      </c>
      <c r="DX915">
        <v>500.007538461538</v>
      </c>
      <c r="DY915">
        <v>90.1797307692308</v>
      </c>
      <c r="DZ915">
        <v>0.0388831923076923</v>
      </c>
      <c r="EA915">
        <v>53.0073384615385</v>
      </c>
      <c r="EB915">
        <v>48.0185769230769</v>
      </c>
      <c r="EC915">
        <v>999.9</v>
      </c>
      <c r="ED915">
        <v>0</v>
      </c>
      <c r="EE915">
        <v>0</v>
      </c>
      <c r="EF915">
        <v>10003.8423076923</v>
      </c>
      <c r="EG915">
        <v>0</v>
      </c>
      <c r="EH915">
        <v>1181.41384615385</v>
      </c>
      <c r="EI915">
        <v>-44.1003384615385</v>
      </c>
      <c r="EJ915">
        <v>522.588230769231</v>
      </c>
      <c r="EK915">
        <v>550.611</v>
      </c>
      <c r="EL915">
        <v>32.0953076923077</v>
      </c>
      <c r="EM915">
        <v>536.948692307692</v>
      </c>
      <c r="EN915">
        <v>24.8128923076923</v>
      </c>
      <c r="EO915">
        <v>5.13196461538462</v>
      </c>
      <c r="EP915">
        <v>2.23762076923077</v>
      </c>
      <c r="EQ915">
        <v>33.2793923076923</v>
      </c>
      <c r="ER915">
        <v>19.2342307692308</v>
      </c>
      <c r="ES915">
        <v>1199.99384615385</v>
      </c>
      <c r="ET915">
        <v>0.967008384615385</v>
      </c>
      <c r="EU915">
        <v>0.0329914538461538</v>
      </c>
      <c r="EV915">
        <v>0</v>
      </c>
      <c r="EW915">
        <v>825.837692307692</v>
      </c>
      <c r="EX915">
        <v>5.00059</v>
      </c>
      <c r="EY915">
        <v>10924.2692307692</v>
      </c>
      <c r="EZ915">
        <v>10358.6769230769</v>
      </c>
      <c r="FA915">
        <v>62.7306153846154</v>
      </c>
      <c r="FB915">
        <v>63.875</v>
      </c>
      <c r="FC915">
        <v>62.6297692307692</v>
      </c>
      <c r="FD915">
        <v>63.812</v>
      </c>
      <c r="FE915">
        <v>64.187</v>
      </c>
      <c r="FF915">
        <v>1155.56461538462</v>
      </c>
      <c r="FG915">
        <v>39.42</v>
      </c>
      <c r="FH915">
        <v>0</v>
      </c>
      <c r="FI915">
        <v>1761424680.7</v>
      </c>
      <c r="FJ915">
        <v>0</v>
      </c>
      <c r="FK915">
        <v>826.31284</v>
      </c>
      <c r="FL915">
        <v>26.5844615450266</v>
      </c>
      <c r="FM915">
        <v>343.953846127591</v>
      </c>
      <c r="FN915">
        <v>10931.168</v>
      </c>
      <c r="FO915">
        <v>15</v>
      </c>
      <c r="FP915">
        <v>0</v>
      </c>
      <c r="FQ915" t="s">
        <v>439</v>
      </c>
      <c r="FR915">
        <v>0</v>
      </c>
      <c r="FS915">
        <v>0</v>
      </c>
      <c r="FT915">
        <v>0</v>
      </c>
      <c r="FU915">
        <v>0</v>
      </c>
      <c r="FV915">
        <v>0</v>
      </c>
      <c r="FW915">
        <v>0</v>
      </c>
      <c r="FX915">
        <v>0</v>
      </c>
      <c r="FY915">
        <v>0</v>
      </c>
      <c r="FZ915">
        <v>0</v>
      </c>
      <c r="GA915">
        <v>0</v>
      </c>
      <c r="GB915">
        <v>0</v>
      </c>
      <c r="GC915">
        <v>-43.7410666666667</v>
      </c>
      <c r="GD915">
        <v>-10.2667324675325</v>
      </c>
      <c r="GE915">
        <v>1.24753289882503</v>
      </c>
      <c r="GF915">
        <v>0</v>
      </c>
      <c r="GG915">
        <v>824.554294117647</v>
      </c>
      <c r="GH915">
        <v>26.7939495767996</v>
      </c>
      <c r="GI915">
        <v>2.63575095370663</v>
      </c>
      <c r="GJ915">
        <v>-1</v>
      </c>
      <c r="GK915">
        <v>32.0926333333333</v>
      </c>
      <c r="GL915">
        <v>0.0582857142857686</v>
      </c>
      <c r="GM915">
        <v>0.00675879204009606</v>
      </c>
      <c r="GN915">
        <v>1</v>
      </c>
      <c r="GO915">
        <v>1</v>
      </c>
      <c r="GP915">
        <v>2</v>
      </c>
      <c r="GQ915" t="s">
        <v>446</v>
      </c>
      <c r="GR915">
        <v>3.12656</v>
      </c>
      <c r="GS915">
        <v>2.71718</v>
      </c>
      <c r="GT915">
        <v>0.09893</v>
      </c>
      <c r="GU915">
        <v>0.105397</v>
      </c>
      <c r="GV915">
        <v>0.177862</v>
      </c>
      <c r="GW915">
        <v>0.0999427</v>
      </c>
      <c r="GX915">
        <v>32259.5</v>
      </c>
      <c r="GY915">
        <v>33845.4</v>
      </c>
      <c r="GZ915">
        <v>32525.8</v>
      </c>
      <c r="HA915">
        <v>34391.3</v>
      </c>
      <c r="HB915">
        <v>38449.9</v>
      </c>
      <c r="HC915">
        <v>44652</v>
      </c>
      <c r="HD915">
        <v>51137.5</v>
      </c>
      <c r="HE915">
        <v>55176.6</v>
      </c>
      <c r="HF915">
        <v>1.67752</v>
      </c>
      <c r="HG915">
        <v>1.52385</v>
      </c>
      <c r="HH915">
        <v>-0.17897</v>
      </c>
      <c r="HI915">
        <v>0</v>
      </c>
      <c r="HJ915">
        <v>50.8215</v>
      </c>
      <c r="HK915">
        <v>999.9</v>
      </c>
      <c r="HL915">
        <v>54.828</v>
      </c>
      <c r="HM915">
        <v>30.121</v>
      </c>
      <c r="HN915">
        <v>26.0836</v>
      </c>
      <c r="HO915">
        <v>59.9521</v>
      </c>
      <c r="HP915">
        <v>40.8213</v>
      </c>
      <c r="HQ915">
        <v>1</v>
      </c>
      <c r="HR915">
        <v>2.43429</v>
      </c>
      <c r="HS915">
        <v>-0.00476852</v>
      </c>
      <c r="HT915">
        <v>20.114</v>
      </c>
      <c r="HU915">
        <v>5.18644</v>
      </c>
      <c r="HV915">
        <v>12.0159</v>
      </c>
      <c r="HW915">
        <v>4.969</v>
      </c>
      <c r="HX915">
        <v>3.29593</v>
      </c>
      <c r="HY915">
        <v>9999</v>
      </c>
      <c r="HZ915">
        <v>9999</v>
      </c>
      <c r="IA915">
        <v>999.9</v>
      </c>
      <c r="IB915">
        <v>9999</v>
      </c>
      <c r="IC915">
        <v>1.86324</v>
      </c>
      <c r="ID915">
        <v>1.8681</v>
      </c>
      <c r="IE915">
        <v>1.86784</v>
      </c>
      <c r="IF915">
        <v>1.86905</v>
      </c>
      <c r="IG915">
        <v>1.86981</v>
      </c>
      <c r="IH915">
        <v>1.86588</v>
      </c>
      <c r="II915">
        <v>1.86696</v>
      </c>
      <c r="IJ915">
        <v>1.86841</v>
      </c>
      <c r="IK915">
        <v>5</v>
      </c>
      <c r="IL915">
        <v>0</v>
      </c>
      <c r="IM915">
        <v>0</v>
      </c>
      <c r="IN915">
        <v>0</v>
      </c>
      <c r="IO915" t="s">
        <v>441</v>
      </c>
      <c r="IP915" t="s">
        <v>442</v>
      </c>
      <c r="IQ915" t="s">
        <v>443</v>
      </c>
      <c r="IR915" t="s">
        <v>443</v>
      </c>
      <c r="IS915" t="s">
        <v>443</v>
      </c>
      <c r="IT915" t="s">
        <v>443</v>
      </c>
      <c r="IU915">
        <v>0</v>
      </c>
      <c r="IV915">
        <v>100</v>
      </c>
      <c r="IW915">
        <v>100</v>
      </c>
      <c r="IX915">
        <v>1.097</v>
      </c>
      <c r="IY915">
        <v>-0.0441</v>
      </c>
      <c r="IZ915">
        <v>1.09748391826392</v>
      </c>
      <c r="JA915">
        <v>0</v>
      </c>
      <c r="JB915">
        <v>0</v>
      </c>
      <c r="JC915">
        <v>0</v>
      </c>
      <c r="JD915">
        <v>-0.0441141096964596</v>
      </c>
      <c r="JE915">
        <v>0</v>
      </c>
      <c r="JF915">
        <v>0</v>
      </c>
      <c r="JG915">
        <v>0</v>
      </c>
      <c r="JH915">
        <v>5</v>
      </c>
      <c r="JI915">
        <v>2273</v>
      </c>
      <c r="JJ915">
        <v>1</v>
      </c>
      <c r="JK915">
        <v>24</v>
      </c>
      <c r="JL915">
        <v>29357078.7</v>
      </c>
      <c r="JM915">
        <v>29357078.7</v>
      </c>
      <c r="JN915">
        <v>1.31104</v>
      </c>
      <c r="JO915">
        <v>2.63184</v>
      </c>
      <c r="JP915">
        <v>1.54785</v>
      </c>
      <c r="JQ915">
        <v>2.31445</v>
      </c>
      <c r="JR915">
        <v>1.64673</v>
      </c>
      <c r="JS915">
        <v>2.38403</v>
      </c>
      <c r="JT915">
        <v>34.0318</v>
      </c>
      <c r="JU915">
        <v>24.1926</v>
      </c>
      <c r="JV915">
        <v>18</v>
      </c>
      <c r="JW915">
        <v>493.342</v>
      </c>
      <c r="JX915">
        <v>382.497</v>
      </c>
      <c r="JY915">
        <v>52.8844</v>
      </c>
      <c r="JZ915">
        <v>54.6531</v>
      </c>
      <c r="KA915">
        <v>30.001</v>
      </c>
      <c r="KB915">
        <v>53.8935</v>
      </c>
      <c r="KC915">
        <v>53.6958</v>
      </c>
      <c r="KD915">
        <v>26.2674</v>
      </c>
      <c r="KE915">
        <v>0</v>
      </c>
      <c r="KF915">
        <v>100</v>
      </c>
      <c r="KG915">
        <v>52.8794</v>
      </c>
      <c r="KH915">
        <v>590.075</v>
      </c>
      <c r="KI915">
        <v>26.2864</v>
      </c>
      <c r="KJ915">
        <v>92.675</v>
      </c>
      <c r="KK915">
        <v>89.2662</v>
      </c>
    </row>
    <row r="916" spans="1:297">
      <c r="A916">
        <v>900</v>
      </c>
      <c r="B916">
        <v>1761424725</v>
      </c>
      <c r="C916">
        <v>16544</v>
      </c>
      <c r="D916" t="s">
        <v>2251</v>
      </c>
      <c r="E916" t="s">
        <v>2252</v>
      </c>
      <c r="F916">
        <v>5</v>
      </c>
      <c r="G916" t="s">
        <v>2182</v>
      </c>
      <c r="H916" t="s">
        <v>436</v>
      </c>
      <c r="I916">
        <v>1761424716.84615</v>
      </c>
      <c r="J916">
        <f>(K916)/1000</f>
        <v>0</v>
      </c>
      <c r="K916">
        <f>IF(DP916, AN916, AH916)</f>
        <v>0</v>
      </c>
      <c r="L916">
        <f>IF(DP916, AI916, AG916)</f>
        <v>0</v>
      </c>
      <c r="M916">
        <f>DR916 - IF(AU916&gt;1, L916*DL916*100.0/(AW916), 0)</f>
        <v>0</v>
      </c>
      <c r="N916">
        <f>((T916-J916/2)*M916-L916)/(T916+J916/2)</f>
        <v>0</v>
      </c>
      <c r="O916">
        <f>N916*(DY916+DZ916)/1000.0</f>
        <v>0</v>
      </c>
      <c r="P916">
        <f>(DR916 - IF(AU916&gt;1, L916*DL916*100.0/(AW916), 0))*(DY916+DZ916)/1000.0</f>
        <v>0</v>
      </c>
      <c r="Q916">
        <f>2.0/((1/S916-1/R916)+SIGN(S916)*SQRT((1/S916-1/R916)*(1/S916-1/R916) + 4*DM916/((DM916+1)*(DM916+1))*(2*1/S916*1/R916-1/R916*1/R916)))</f>
        <v>0</v>
      </c>
      <c r="R916">
        <f>IF(LEFT(DN916,1)&lt;&gt;"0",IF(LEFT(DN916,1)="1",3.0,DO916),$D$5+$E$5*(EF916*DY916/($K$5*1000))+$F$5*(EF916*DY916/($K$5*1000))*MAX(MIN(DL916,$J$5),$I$5)*MAX(MIN(DL916,$J$5),$I$5)+$G$5*MAX(MIN(DL916,$J$5),$I$5)*(EF916*DY916/($K$5*1000))+$H$5*(EF916*DY916/($K$5*1000))*(EF916*DY916/($K$5*1000)))</f>
        <v>0</v>
      </c>
      <c r="S916">
        <f>J916*(1000-(1000*0.61365*exp(17.502*W916/(240.97+W916))/(DY916+DZ916)+DT916)/2)/(1000*0.61365*exp(17.502*W916/(240.97+W916))/(DY916+DZ916)-DT916)</f>
        <v>0</v>
      </c>
      <c r="T916">
        <f>1/((DM916+1)/(Q916/1.6)+1/(R916/1.37)) + DM916/((DM916+1)/(Q916/1.6) + DM916/(R916/1.37))</f>
        <v>0</v>
      </c>
      <c r="U916">
        <f>(DH916*DK916)</f>
        <v>0</v>
      </c>
      <c r="V916">
        <f>(EA916+(U916+2*0.95*5.67E-8*(((EA916+$B$7)+273)^4-(EA916+273)^4)-44100*J916)/(1.84*29.3*R916+8*0.95*5.67E-8*(EA916+273)^3))</f>
        <v>0</v>
      </c>
      <c r="W916">
        <f>($C$7*EB916+$D$7*EC916+$E$7*V916)</f>
        <v>0</v>
      </c>
      <c r="X916">
        <f>0.61365*exp(17.502*W916/(240.97+W916))</f>
        <v>0</v>
      </c>
      <c r="Y916">
        <f>(Z916/AA916*100)</f>
        <v>0</v>
      </c>
      <c r="Z916">
        <f>DT916*(DY916+DZ916)/1000</f>
        <v>0</v>
      </c>
      <c r="AA916">
        <f>0.61365*exp(17.502*EA916/(240.97+EA916))</f>
        <v>0</v>
      </c>
      <c r="AB916">
        <f>(X916-DT916*(DY916+DZ916)/1000)</f>
        <v>0</v>
      </c>
      <c r="AC916">
        <f>(-J916*44100)</f>
        <v>0</v>
      </c>
      <c r="AD916">
        <f>2*29.3*R916*0.92*(EA916-W916)</f>
        <v>0</v>
      </c>
      <c r="AE916">
        <f>2*0.95*5.67E-8*(((EA916+$B$7)+273)^4-(W916+273)^4)</f>
        <v>0</v>
      </c>
      <c r="AF916">
        <f>U916+AE916+AC916+AD916</f>
        <v>0</v>
      </c>
      <c r="AG916">
        <f>DX916*AU916*(DS916-DR916*(1000-AU916*DU916)/(1000-AU916*DT916))/(100*DL916)</f>
        <v>0</v>
      </c>
      <c r="AH916">
        <f>1000*DX916*AU916*(DT916-DU916)/(100*DL916*(1000-AU916*DT916))</f>
        <v>0</v>
      </c>
      <c r="AI916">
        <f>(AJ916 - AK916 - DY916*1E3/(8.314*(EA916+273.15)) * AM916/DX916 * AL916) * DX916/(100*DL916) * (1000 - DU916)/1000</f>
        <v>0</v>
      </c>
      <c r="AJ916">
        <v>585.562612380189</v>
      </c>
      <c r="AK916">
        <v>564.414678787879</v>
      </c>
      <c r="AL916">
        <v>3.55030325749314</v>
      </c>
      <c r="AM916">
        <v>65.2934851003641</v>
      </c>
      <c r="AN916">
        <f>(AP916 - AO916 + DY916*1E3/(8.314*(EA916+273.15)) * AR916/DX916 * AQ916) * DX916/(100*DL916) * 1000/(1000 - AP916)</f>
        <v>0</v>
      </c>
      <c r="AO916">
        <v>24.8236027096521</v>
      </c>
      <c r="AP916">
        <v>56.9164393939394</v>
      </c>
      <c r="AQ916">
        <v>-0.000109262134977392</v>
      </c>
      <c r="AR916">
        <v>110.481421267312</v>
      </c>
      <c r="AS916">
        <v>1</v>
      </c>
      <c r="AT916">
        <v>0</v>
      </c>
      <c r="AU916">
        <f>IF(AS916*$H$13&gt;=AW916,1.0,(AW916/(AW916-AS916*$H$13)))</f>
        <v>0</v>
      </c>
      <c r="AV916">
        <f>(AU916-1)*100</f>
        <v>0</v>
      </c>
      <c r="AW916">
        <f>MAX(0,($B$13+$C$13*EF916)/(1+$D$13*EF916)*DY916/(EA916+273)*$E$13)</f>
        <v>0</v>
      </c>
      <c r="AX916" t="s">
        <v>437</v>
      </c>
      <c r="AY916" t="s">
        <v>437</v>
      </c>
      <c r="AZ916">
        <v>0</v>
      </c>
      <c r="BA916">
        <v>0</v>
      </c>
      <c r="BB916">
        <f>1-AZ916/BA916</f>
        <v>0</v>
      </c>
      <c r="BC916">
        <v>0</v>
      </c>
      <c r="BD916" t="s">
        <v>437</v>
      </c>
      <c r="BE916" t="s">
        <v>437</v>
      </c>
      <c r="BF916">
        <v>0</v>
      </c>
      <c r="BG916">
        <v>0</v>
      </c>
      <c r="BH916">
        <f>1-BF916/BG916</f>
        <v>0</v>
      </c>
      <c r="BI916">
        <v>0.5</v>
      </c>
      <c r="BJ916">
        <f>DI916</f>
        <v>0</v>
      </c>
      <c r="BK916">
        <f>L916</f>
        <v>0</v>
      </c>
      <c r="BL916">
        <f>BH916*BI916*BJ916</f>
        <v>0</v>
      </c>
      <c r="BM916">
        <f>(BK916-BC916)/BJ916</f>
        <v>0</v>
      </c>
      <c r="BN916">
        <f>(BA916-BG916)/BG916</f>
        <v>0</v>
      </c>
      <c r="BO916">
        <f>AZ916/(BB916+AZ916/BG916)</f>
        <v>0</v>
      </c>
      <c r="BP916" t="s">
        <v>437</v>
      </c>
      <c r="BQ916">
        <v>0</v>
      </c>
      <c r="BR916">
        <f>IF(BQ916&lt;&gt;0, BQ916, BO916)</f>
        <v>0</v>
      </c>
      <c r="BS916">
        <f>1-BR916/BG916</f>
        <v>0</v>
      </c>
      <c r="BT916">
        <f>(BG916-BF916)/(BG916-BR916)</f>
        <v>0</v>
      </c>
      <c r="BU916">
        <f>(BA916-BG916)/(BA916-BR916)</f>
        <v>0</v>
      </c>
      <c r="BV916">
        <f>(BG916-BF916)/(BG916-AZ916)</f>
        <v>0</v>
      </c>
      <c r="BW916">
        <f>(BA916-BG916)/(BA916-AZ916)</f>
        <v>0</v>
      </c>
      <c r="BX916">
        <f>(BT916*BR916/BF916)</f>
        <v>0</v>
      </c>
      <c r="BY916">
        <f>(1-BX916)</f>
        <v>0</v>
      </c>
      <c r="DH916">
        <f>$B$11*EG916+$C$11*EH916+$F$11*ES916*(1-EV916)</f>
        <v>0</v>
      </c>
      <c r="DI916">
        <f>DH916*DJ916</f>
        <v>0</v>
      </c>
      <c r="DJ916">
        <f>($B$11*$D$9+$C$11*$D$9+$F$11*((FF916+EX916)/MAX(FF916+EX916+FG916, 0.1)*$I$9+FG916/MAX(FF916+EX916+FG916, 0.1)*$J$9))/($B$11+$C$11+$F$11)</f>
        <v>0</v>
      </c>
      <c r="DK916">
        <f>($B$11*$K$9+$C$11*$K$9+$F$11*((FF916+EX916)/MAX(FF916+EX916+FG916, 0.1)*$P$9+FG916/MAX(FF916+EX916+FG916, 0.1)*$Q$9))/($B$11+$C$11+$F$11)</f>
        <v>0</v>
      </c>
      <c r="DL916">
        <v>6</v>
      </c>
      <c r="DM916">
        <v>0.5</v>
      </c>
      <c r="DN916" t="s">
        <v>438</v>
      </c>
      <c r="DO916">
        <v>2</v>
      </c>
      <c r="DP916" t="b">
        <v>1</v>
      </c>
      <c r="DQ916">
        <v>1761424716.84615</v>
      </c>
      <c r="DR916">
        <v>508.931846153846</v>
      </c>
      <c r="DS916">
        <v>554.386769230769</v>
      </c>
      <c r="DT916">
        <v>56.9149461538462</v>
      </c>
      <c r="DU916">
        <v>24.8177846153846</v>
      </c>
      <c r="DV916">
        <v>507.834384615385</v>
      </c>
      <c r="DW916">
        <v>56.9590461538462</v>
      </c>
      <c r="DX916">
        <v>500.028538461538</v>
      </c>
      <c r="DY916">
        <v>90.1795692307692</v>
      </c>
      <c r="DZ916">
        <v>0.0388623230769231</v>
      </c>
      <c r="EA916">
        <v>53.0089461538461</v>
      </c>
      <c r="EB916">
        <v>48.0090076923077</v>
      </c>
      <c r="EC916">
        <v>999.9</v>
      </c>
      <c r="ED916">
        <v>0</v>
      </c>
      <c r="EE916">
        <v>0</v>
      </c>
      <c r="EF916">
        <v>10001.2961538462</v>
      </c>
      <c r="EG916">
        <v>0</v>
      </c>
      <c r="EH916">
        <v>1181.41615384615</v>
      </c>
      <c r="EI916">
        <v>-45.4549</v>
      </c>
      <c r="EJ916">
        <v>539.645923076923</v>
      </c>
      <c r="EK916">
        <v>568.495615384615</v>
      </c>
      <c r="EL916">
        <v>32.0971692307692</v>
      </c>
      <c r="EM916">
        <v>554.386769230769</v>
      </c>
      <c r="EN916">
        <v>24.8177846153846</v>
      </c>
      <c r="EO916">
        <v>5.13256538461538</v>
      </c>
      <c r="EP916">
        <v>2.23805769230769</v>
      </c>
      <c r="EQ916">
        <v>33.2814846153846</v>
      </c>
      <c r="ER916">
        <v>19.2373692307692</v>
      </c>
      <c r="ES916">
        <v>1199.98692307692</v>
      </c>
      <c r="ET916">
        <v>0.967008384615385</v>
      </c>
      <c r="EU916">
        <v>0.0329914538461538</v>
      </c>
      <c r="EV916">
        <v>0</v>
      </c>
      <c r="EW916">
        <v>828.081</v>
      </c>
      <c r="EX916">
        <v>5.00059</v>
      </c>
      <c r="EY916">
        <v>10952.6846153846</v>
      </c>
      <c r="EZ916">
        <v>10358.6230769231</v>
      </c>
      <c r="FA916">
        <v>62.7403076923077</v>
      </c>
      <c r="FB916">
        <v>63.875</v>
      </c>
      <c r="FC916">
        <v>62.6393076923077</v>
      </c>
      <c r="FD916">
        <v>63.812</v>
      </c>
      <c r="FE916">
        <v>64.1918461538462</v>
      </c>
      <c r="FF916">
        <v>1155.56</v>
      </c>
      <c r="FG916">
        <v>39.42</v>
      </c>
      <c r="FH916">
        <v>0</v>
      </c>
      <c r="FI916">
        <v>1761424685.5</v>
      </c>
      <c r="FJ916">
        <v>0</v>
      </c>
      <c r="FK916">
        <v>828.4208</v>
      </c>
      <c r="FL916">
        <v>26.5757691879563</v>
      </c>
      <c r="FM916">
        <v>332.384614856407</v>
      </c>
      <c r="FN916">
        <v>10958.008</v>
      </c>
      <c r="FO916">
        <v>15</v>
      </c>
      <c r="FP916">
        <v>0</v>
      </c>
      <c r="FQ916" t="s">
        <v>439</v>
      </c>
      <c r="FR916">
        <v>0</v>
      </c>
      <c r="FS916">
        <v>0</v>
      </c>
      <c r="FT916">
        <v>0</v>
      </c>
      <c r="FU916">
        <v>0</v>
      </c>
      <c r="FV916">
        <v>0</v>
      </c>
      <c r="FW916">
        <v>0</v>
      </c>
      <c r="FX916">
        <v>0</v>
      </c>
      <c r="FY916">
        <v>0</v>
      </c>
      <c r="FZ916">
        <v>0</v>
      </c>
      <c r="GA916">
        <v>0</v>
      </c>
      <c r="GB916">
        <v>0</v>
      </c>
      <c r="GC916">
        <v>-44.87052</v>
      </c>
      <c r="GD916">
        <v>-13.963984962406</v>
      </c>
      <c r="GE916">
        <v>1.52528547019894</v>
      </c>
      <c r="GF916">
        <v>0</v>
      </c>
      <c r="GG916">
        <v>826.962441176471</v>
      </c>
      <c r="GH916">
        <v>26.7615431375925</v>
      </c>
      <c r="GI916">
        <v>2.63278836967216</v>
      </c>
      <c r="GJ916">
        <v>-1</v>
      </c>
      <c r="GK916">
        <v>32.095155</v>
      </c>
      <c r="GL916">
        <v>0.0225338345864622</v>
      </c>
      <c r="GM916">
        <v>0.00498452354794322</v>
      </c>
      <c r="GN916">
        <v>1</v>
      </c>
      <c r="GO916">
        <v>1</v>
      </c>
      <c r="GP916">
        <v>2</v>
      </c>
      <c r="GQ916" t="s">
        <v>446</v>
      </c>
      <c r="GR916">
        <v>3.12671</v>
      </c>
      <c r="GS916">
        <v>2.71697</v>
      </c>
      <c r="GT916">
        <v>0.101278</v>
      </c>
      <c r="GU916">
        <v>0.107627</v>
      </c>
      <c r="GV916">
        <v>0.177858</v>
      </c>
      <c r="GW916">
        <v>0.0999529</v>
      </c>
      <c r="GX916">
        <v>32174.2</v>
      </c>
      <c r="GY916">
        <v>33760.1</v>
      </c>
      <c r="GZ916">
        <v>32524.8</v>
      </c>
      <c r="HA916">
        <v>34390.6</v>
      </c>
      <c r="HB916">
        <v>38449.5</v>
      </c>
      <c r="HC916">
        <v>44650.8</v>
      </c>
      <c r="HD916">
        <v>51136.1</v>
      </c>
      <c r="HE916">
        <v>55175.4</v>
      </c>
      <c r="HF916">
        <v>1.67757</v>
      </c>
      <c r="HG916">
        <v>1.52393</v>
      </c>
      <c r="HH916">
        <v>-0.179425</v>
      </c>
      <c r="HI916">
        <v>0</v>
      </c>
      <c r="HJ916">
        <v>50.8271</v>
      </c>
      <c r="HK916">
        <v>999.9</v>
      </c>
      <c r="HL916">
        <v>54.828</v>
      </c>
      <c r="HM916">
        <v>30.142</v>
      </c>
      <c r="HN916">
        <v>26.1158</v>
      </c>
      <c r="HO916">
        <v>59.9621</v>
      </c>
      <c r="HP916">
        <v>40.5569</v>
      </c>
      <c r="HQ916">
        <v>1</v>
      </c>
      <c r="HR916">
        <v>2.43537</v>
      </c>
      <c r="HS916">
        <v>-0.0468164</v>
      </c>
      <c r="HT916">
        <v>20.1137</v>
      </c>
      <c r="HU916">
        <v>5.18599</v>
      </c>
      <c r="HV916">
        <v>12.0159</v>
      </c>
      <c r="HW916">
        <v>4.9688</v>
      </c>
      <c r="HX916">
        <v>3.2959</v>
      </c>
      <c r="HY916">
        <v>9999</v>
      </c>
      <c r="HZ916">
        <v>9999</v>
      </c>
      <c r="IA916">
        <v>999.9</v>
      </c>
      <c r="IB916">
        <v>9999</v>
      </c>
      <c r="IC916">
        <v>1.86324</v>
      </c>
      <c r="ID916">
        <v>1.86808</v>
      </c>
      <c r="IE916">
        <v>1.86783</v>
      </c>
      <c r="IF916">
        <v>1.86905</v>
      </c>
      <c r="IG916">
        <v>1.86981</v>
      </c>
      <c r="IH916">
        <v>1.86585</v>
      </c>
      <c r="II916">
        <v>1.86696</v>
      </c>
      <c r="IJ916">
        <v>1.86838</v>
      </c>
      <c r="IK916">
        <v>5</v>
      </c>
      <c r="IL916">
        <v>0</v>
      </c>
      <c r="IM916">
        <v>0</v>
      </c>
      <c r="IN916">
        <v>0</v>
      </c>
      <c r="IO916" t="s">
        <v>441</v>
      </c>
      <c r="IP916" t="s">
        <v>442</v>
      </c>
      <c r="IQ916" t="s">
        <v>443</v>
      </c>
      <c r="IR916" t="s">
        <v>443</v>
      </c>
      <c r="IS916" t="s">
        <v>443</v>
      </c>
      <c r="IT916" t="s">
        <v>443</v>
      </c>
      <c r="IU916">
        <v>0</v>
      </c>
      <c r="IV916">
        <v>100</v>
      </c>
      <c r="IW916">
        <v>100</v>
      </c>
      <c r="IX916">
        <v>1.097</v>
      </c>
      <c r="IY916">
        <v>-0.0441</v>
      </c>
      <c r="IZ916">
        <v>1.09748391826392</v>
      </c>
      <c r="JA916">
        <v>0</v>
      </c>
      <c r="JB916">
        <v>0</v>
      </c>
      <c r="JC916">
        <v>0</v>
      </c>
      <c r="JD916">
        <v>-0.0441141096964596</v>
      </c>
      <c r="JE916">
        <v>0</v>
      </c>
      <c r="JF916">
        <v>0</v>
      </c>
      <c r="JG916">
        <v>0</v>
      </c>
      <c r="JH916">
        <v>5</v>
      </c>
      <c r="JI916">
        <v>2273</v>
      </c>
      <c r="JJ916">
        <v>1</v>
      </c>
      <c r="JK916">
        <v>24</v>
      </c>
      <c r="JL916">
        <v>29357078.8</v>
      </c>
      <c r="JM916">
        <v>29357078.8</v>
      </c>
      <c r="JN916">
        <v>1.33911</v>
      </c>
      <c r="JO916">
        <v>2.63672</v>
      </c>
      <c r="JP916">
        <v>1.54785</v>
      </c>
      <c r="JQ916">
        <v>2.31445</v>
      </c>
      <c r="JR916">
        <v>1.64673</v>
      </c>
      <c r="JS916">
        <v>2.30103</v>
      </c>
      <c r="JT916">
        <v>34.0318</v>
      </c>
      <c r="JU916">
        <v>24.1838</v>
      </c>
      <c r="JV916">
        <v>18</v>
      </c>
      <c r="JW916">
        <v>493.441</v>
      </c>
      <c r="JX916">
        <v>382.589</v>
      </c>
      <c r="JY916">
        <v>52.8709</v>
      </c>
      <c r="JZ916">
        <v>54.6624</v>
      </c>
      <c r="KA916">
        <v>30.001</v>
      </c>
      <c r="KB916">
        <v>53.9043</v>
      </c>
      <c r="KC916">
        <v>53.7064</v>
      </c>
      <c r="KD916">
        <v>26.8849</v>
      </c>
      <c r="KE916">
        <v>0</v>
      </c>
      <c r="KF916">
        <v>100</v>
      </c>
      <c r="KG916">
        <v>52.9367</v>
      </c>
      <c r="KH916">
        <v>603.742</v>
      </c>
      <c r="KI916">
        <v>26.2864</v>
      </c>
      <c r="KJ916">
        <v>92.6724</v>
      </c>
      <c r="KK916">
        <v>89.2643</v>
      </c>
    </row>
    <row r="917" spans="1:297">
      <c r="A917">
        <v>901</v>
      </c>
      <c r="B917">
        <v>1761424730</v>
      </c>
      <c r="C917">
        <v>16549</v>
      </c>
      <c r="D917" t="s">
        <v>2253</v>
      </c>
      <c r="E917" t="s">
        <v>2254</v>
      </c>
      <c r="F917">
        <v>5</v>
      </c>
      <c r="G917" t="s">
        <v>2182</v>
      </c>
      <c r="H917" t="s">
        <v>436</v>
      </c>
      <c r="I917">
        <v>1761424721.84615</v>
      </c>
      <c r="J917">
        <f>(K917)/1000</f>
        <v>0</v>
      </c>
      <c r="K917">
        <f>IF(DP917, AN917, AH917)</f>
        <v>0</v>
      </c>
      <c r="L917">
        <f>IF(DP917, AI917, AG917)</f>
        <v>0</v>
      </c>
      <c r="M917">
        <f>DR917 - IF(AU917&gt;1, L917*DL917*100.0/(AW917), 0)</f>
        <v>0</v>
      </c>
      <c r="N917">
        <f>((T917-J917/2)*M917-L917)/(T917+J917/2)</f>
        <v>0</v>
      </c>
      <c r="O917">
        <f>N917*(DY917+DZ917)/1000.0</f>
        <v>0</v>
      </c>
      <c r="P917">
        <f>(DR917 - IF(AU917&gt;1, L917*DL917*100.0/(AW917), 0))*(DY917+DZ917)/1000.0</f>
        <v>0</v>
      </c>
      <c r="Q917">
        <f>2.0/((1/S917-1/R917)+SIGN(S917)*SQRT((1/S917-1/R917)*(1/S917-1/R917) + 4*DM917/((DM917+1)*(DM917+1))*(2*1/S917*1/R917-1/R917*1/R917)))</f>
        <v>0</v>
      </c>
      <c r="R917">
        <f>IF(LEFT(DN917,1)&lt;&gt;"0",IF(LEFT(DN917,1)="1",3.0,DO917),$D$5+$E$5*(EF917*DY917/($K$5*1000))+$F$5*(EF917*DY917/($K$5*1000))*MAX(MIN(DL917,$J$5),$I$5)*MAX(MIN(DL917,$J$5),$I$5)+$G$5*MAX(MIN(DL917,$J$5),$I$5)*(EF917*DY917/($K$5*1000))+$H$5*(EF917*DY917/($K$5*1000))*(EF917*DY917/($K$5*1000)))</f>
        <v>0</v>
      </c>
      <c r="S917">
        <f>J917*(1000-(1000*0.61365*exp(17.502*W917/(240.97+W917))/(DY917+DZ917)+DT917)/2)/(1000*0.61365*exp(17.502*W917/(240.97+W917))/(DY917+DZ917)-DT917)</f>
        <v>0</v>
      </c>
      <c r="T917">
        <f>1/((DM917+1)/(Q917/1.6)+1/(R917/1.37)) + DM917/((DM917+1)/(Q917/1.6) + DM917/(R917/1.37))</f>
        <v>0</v>
      </c>
      <c r="U917">
        <f>(DH917*DK917)</f>
        <v>0</v>
      </c>
      <c r="V917">
        <f>(EA917+(U917+2*0.95*5.67E-8*(((EA917+$B$7)+273)^4-(EA917+273)^4)-44100*J917)/(1.84*29.3*R917+8*0.95*5.67E-8*(EA917+273)^3))</f>
        <v>0</v>
      </c>
      <c r="W917">
        <f>($C$7*EB917+$D$7*EC917+$E$7*V917)</f>
        <v>0</v>
      </c>
      <c r="X917">
        <f>0.61365*exp(17.502*W917/(240.97+W917))</f>
        <v>0</v>
      </c>
      <c r="Y917">
        <f>(Z917/AA917*100)</f>
        <v>0</v>
      </c>
      <c r="Z917">
        <f>DT917*(DY917+DZ917)/1000</f>
        <v>0</v>
      </c>
      <c r="AA917">
        <f>0.61365*exp(17.502*EA917/(240.97+EA917))</f>
        <v>0</v>
      </c>
      <c r="AB917">
        <f>(X917-DT917*(DY917+DZ917)/1000)</f>
        <v>0</v>
      </c>
      <c r="AC917">
        <f>(-J917*44100)</f>
        <v>0</v>
      </c>
      <c r="AD917">
        <f>2*29.3*R917*0.92*(EA917-W917)</f>
        <v>0</v>
      </c>
      <c r="AE917">
        <f>2*0.95*5.67E-8*(((EA917+$B$7)+273)^4-(W917+273)^4)</f>
        <v>0</v>
      </c>
      <c r="AF917">
        <f>U917+AE917+AC917+AD917</f>
        <v>0</v>
      </c>
      <c r="AG917">
        <f>DX917*AU917*(DS917-DR917*(1000-AU917*DU917)/(1000-AU917*DT917))/(100*DL917)</f>
        <v>0</v>
      </c>
      <c r="AH917">
        <f>1000*DX917*AU917*(DT917-DU917)/(100*DL917*(1000-AU917*DT917))</f>
        <v>0</v>
      </c>
      <c r="AI917">
        <f>(AJ917 - AK917 - DY917*1E3/(8.314*(EA917+273.15)) * AM917/DX917 * AL917) * DX917/(100*DL917) * (1000 - DU917)/1000</f>
        <v>0</v>
      </c>
      <c r="AJ917">
        <v>601.750927208258</v>
      </c>
      <c r="AK917">
        <v>580.815672727272</v>
      </c>
      <c r="AL917">
        <v>3.2552179238278</v>
      </c>
      <c r="AM917">
        <v>65.2934851003641</v>
      </c>
      <c r="AN917">
        <f>(AP917 - AO917 + DY917*1E3/(8.314*(EA917+273.15)) * AR917/DX917 * AQ917) * DX917/(100*DL917) * 1000/(1000 - AP917)</f>
        <v>0</v>
      </c>
      <c r="AO917">
        <v>24.826200488744</v>
      </c>
      <c r="AP917">
        <v>56.9315957575758</v>
      </c>
      <c r="AQ917">
        <v>0.000581347285386502</v>
      </c>
      <c r="AR917">
        <v>110.481421267312</v>
      </c>
      <c r="AS917">
        <v>1</v>
      </c>
      <c r="AT917">
        <v>0</v>
      </c>
      <c r="AU917">
        <f>IF(AS917*$H$13&gt;=AW917,1.0,(AW917/(AW917-AS917*$H$13)))</f>
        <v>0</v>
      </c>
      <c r="AV917">
        <f>(AU917-1)*100</f>
        <v>0</v>
      </c>
      <c r="AW917">
        <f>MAX(0,($B$13+$C$13*EF917)/(1+$D$13*EF917)*DY917/(EA917+273)*$E$13)</f>
        <v>0</v>
      </c>
      <c r="AX917" t="s">
        <v>437</v>
      </c>
      <c r="AY917" t="s">
        <v>437</v>
      </c>
      <c r="AZ917">
        <v>0</v>
      </c>
      <c r="BA917">
        <v>0</v>
      </c>
      <c r="BB917">
        <f>1-AZ917/BA917</f>
        <v>0</v>
      </c>
      <c r="BC917">
        <v>0</v>
      </c>
      <c r="BD917" t="s">
        <v>437</v>
      </c>
      <c r="BE917" t="s">
        <v>437</v>
      </c>
      <c r="BF917">
        <v>0</v>
      </c>
      <c r="BG917">
        <v>0</v>
      </c>
      <c r="BH917">
        <f>1-BF917/BG917</f>
        <v>0</v>
      </c>
      <c r="BI917">
        <v>0.5</v>
      </c>
      <c r="BJ917">
        <f>DI917</f>
        <v>0</v>
      </c>
      <c r="BK917">
        <f>L917</f>
        <v>0</v>
      </c>
      <c r="BL917">
        <f>BH917*BI917*BJ917</f>
        <v>0</v>
      </c>
      <c r="BM917">
        <f>(BK917-BC917)/BJ917</f>
        <v>0</v>
      </c>
      <c r="BN917">
        <f>(BA917-BG917)/BG917</f>
        <v>0</v>
      </c>
      <c r="BO917">
        <f>AZ917/(BB917+AZ917/BG917)</f>
        <v>0</v>
      </c>
      <c r="BP917" t="s">
        <v>437</v>
      </c>
      <c r="BQ917">
        <v>0</v>
      </c>
      <c r="BR917">
        <f>IF(BQ917&lt;&gt;0, BQ917, BO917)</f>
        <v>0</v>
      </c>
      <c r="BS917">
        <f>1-BR917/BG917</f>
        <v>0</v>
      </c>
      <c r="BT917">
        <f>(BG917-BF917)/(BG917-BR917)</f>
        <v>0</v>
      </c>
      <c r="BU917">
        <f>(BA917-BG917)/(BA917-BR917)</f>
        <v>0</v>
      </c>
      <c r="BV917">
        <f>(BG917-BF917)/(BG917-AZ917)</f>
        <v>0</v>
      </c>
      <c r="BW917">
        <f>(BA917-BG917)/(BA917-AZ917)</f>
        <v>0</v>
      </c>
      <c r="BX917">
        <f>(BT917*BR917/BF917)</f>
        <v>0</v>
      </c>
      <c r="BY917">
        <f>(1-BX917)</f>
        <v>0</v>
      </c>
      <c r="DH917">
        <f>$B$11*EG917+$C$11*EH917+$F$11*ES917*(1-EV917)</f>
        <v>0</v>
      </c>
      <c r="DI917">
        <f>DH917*DJ917</f>
        <v>0</v>
      </c>
      <c r="DJ917">
        <f>($B$11*$D$9+$C$11*$D$9+$F$11*((FF917+EX917)/MAX(FF917+EX917+FG917, 0.1)*$I$9+FG917/MAX(FF917+EX917+FG917, 0.1)*$J$9))/($B$11+$C$11+$F$11)</f>
        <v>0</v>
      </c>
      <c r="DK917">
        <f>($B$11*$K$9+$C$11*$K$9+$F$11*((FF917+EX917)/MAX(FF917+EX917+FG917, 0.1)*$P$9+FG917/MAX(FF917+EX917+FG917, 0.1)*$Q$9))/($B$11+$C$11+$F$11)</f>
        <v>0</v>
      </c>
      <c r="DL917">
        <v>6</v>
      </c>
      <c r="DM917">
        <v>0.5</v>
      </c>
      <c r="DN917" t="s">
        <v>438</v>
      </c>
      <c r="DO917">
        <v>2</v>
      </c>
      <c r="DP917" t="b">
        <v>1</v>
      </c>
      <c r="DQ917">
        <v>1761424721.84615</v>
      </c>
      <c r="DR917">
        <v>525.068</v>
      </c>
      <c r="DS917">
        <v>570.945846153846</v>
      </c>
      <c r="DT917">
        <v>56.9200615384615</v>
      </c>
      <c r="DU917">
        <v>24.8217538461539</v>
      </c>
      <c r="DV917">
        <v>523.970538461538</v>
      </c>
      <c r="DW917">
        <v>56.9641769230769</v>
      </c>
      <c r="DX917">
        <v>500.013846153846</v>
      </c>
      <c r="DY917">
        <v>90.1786692307692</v>
      </c>
      <c r="DZ917">
        <v>0.0388755692307692</v>
      </c>
      <c r="EA917">
        <v>53.0104923076923</v>
      </c>
      <c r="EB917">
        <v>48.0017923076923</v>
      </c>
      <c r="EC917">
        <v>999.9</v>
      </c>
      <c r="ED917">
        <v>0</v>
      </c>
      <c r="EE917">
        <v>0</v>
      </c>
      <c r="EF917">
        <v>9999.56153846154</v>
      </c>
      <c r="EG917">
        <v>0</v>
      </c>
      <c r="EH917">
        <v>1181.40692307692</v>
      </c>
      <c r="EI917">
        <v>-45.8777923076923</v>
      </c>
      <c r="EJ917">
        <v>556.758846153846</v>
      </c>
      <c r="EK917">
        <v>585.478461538462</v>
      </c>
      <c r="EL917">
        <v>32.0983230769231</v>
      </c>
      <c r="EM917">
        <v>570.945846153846</v>
      </c>
      <c r="EN917">
        <v>24.8217538461539</v>
      </c>
      <c r="EO917">
        <v>5.13297461538462</v>
      </c>
      <c r="EP917">
        <v>2.23839307692308</v>
      </c>
      <c r="EQ917">
        <v>33.2829153846154</v>
      </c>
      <c r="ER917">
        <v>19.2397846153846</v>
      </c>
      <c r="ES917">
        <v>1200.00230769231</v>
      </c>
      <c r="ET917">
        <v>0.967009</v>
      </c>
      <c r="EU917">
        <v>0.0329908</v>
      </c>
      <c r="EV917">
        <v>0</v>
      </c>
      <c r="EW917">
        <v>830.207615384615</v>
      </c>
      <c r="EX917">
        <v>5.00059</v>
      </c>
      <c r="EY917">
        <v>10980.2615384615</v>
      </c>
      <c r="EZ917">
        <v>10358.7692307692</v>
      </c>
      <c r="FA917">
        <v>62.7451538461538</v>
      </c>
      <c r="FB917">
        <v>63.875</v>
      </c>
      <c r="FC917">
        <v>62.6583846153846</v>
      </c>
      <c r="FD917">
        <v>63.8168461538462</v>
      </c>
      <c r="FE917">
        <v>64.2063846153846</v>
      </c>
      <c r="FF917">
        <v>1155.57846153846</v>
      </c>
      <c r="FG917">
        <v>39.42</v>
      </c>
      <c r="FH917">
        <v>0</v>
      </c>
      <c r="FI917">
        <v>1761424690.3</v>
      </c>
      <c r="FJ917">
        <v>0</v>
      </c>
      <c r="FK917">
        <v>830.52904</v>
      </c>
      <c r="FL917">
        <v>25.6083846469862</v>
      </c>
      <c r="FM917">
        <v>316.823077405491</v>
      </c>
      <c r="FN917">
        <v>10984.052</v>
      </c>
      <c r="FO917">
        <v>15</v>
      </c>
      <c r="FP917">
        <v>0</v>
      </c>
      <c r="FQ917" t="s">
        <v>439</v>
      </c>
      <c r="FR917">
        <v>0</v>
      </c>
      <c r="FS917">
        <v>0</v>
      </c>
      <c r="FT917">
        <v>0</v>
      </c>
      <c r="FU917">
        <v>0</v>
      </c>
      <c r="FV917">
        <v>0</v>
      </c>
      <c r="FW917">
        <v>0</v>
      </c>
      <c r="FX917">
        <v>0</v>
      </c>
      <c r="FY917">
        <v>0</v>
      </c>
      <c r="FZ917">
        <v>0</v>
      </c>
      <c r="GA917">
        <v>0</v>
      </c>
      <c r="GB917">
        <v>0</v>
      </c>
      <c r="GC917">
        <v>-45.6449857142857</v>
      </c>
      <c r="GD917">
        <v>-7.21358181818192</v>
      </c>
      <c r="GE917">
        <v>1.00602030950138</v>
      </c>
      <c r="GF917">
        <v>0</v>
      </c>
      <c r="GG917">
        <v>829.059411764706</v>
      </c>
      <c r="GH917">
        <v>26.1651948141958</v>
      </c>
      <c r="GI917">
        <v>2.57363598502023</v>
      </c>
      <c r="GJ917">
        <v>-1</v>
      </c>
      <c r="GK917">
        <v>32.0978380952381</v>
      </c>
      <c r="GL917">
        <v>0.00452727272729801</v>
      </c>
      <c r="GM917">
        <v>0.00342573957124262</v>
      </c>
      <c r="GN917">
        <v>1</v>
      </c>
      <c r="GO917">
        <v>1</v>
      </c>
      <c r="GP917">
        <v>2</v>
      </c>
      <c r="GQ917" t="s">
        <v>446</v>
      </c>
      <c r="GR917">
        <v>3.12646</v>
      </c>
      <c r="GS917">
        <v>2.71674</v>
      </c>
      <c r="GT917">
        <v>0.103421</v>
      </c>
      <c r="GU917">
        <v>0.109659</v>
      </c>
      <c r="GV917">
        <v>0.177876</v>
      </c>
      <c r="GW917">
        <v>0.0999567</v>
      </c>
      <c r="GX917">
        <v>32096.7</v>
      </c>
      <c r="GY917">
        <v>33681.9</v>
      </c>
      <c r="GZ917">
        <v>32524.2</v>
      </c>
      <c r="HA917">
        <v>34389.4</v>
      </c>
      <c r="HB917">
        <v>38448.5</v>
      </c>
      <c r="HC917">
        <v>44649.5</v>
      </c>
      <c r="HD917">
        <v>51135.3</v>
      </c>
      <c r="HE917">
        <v>55173.7</v>
      </c>
      <c r="HF917">
        <v>1.6772</v>
      </c>
      <c r="HG917">
        <v>1.52417</v>
      </c>
      <c r="HH917">
        <v>-0.179186</v>
      </c>
      <c r="HI917">
        <v>0</v>
      </c>
      <c r="HJ917">
        <v>50.8322</v>
      </c>
      <c r="HK917">
        <v>999.9</v>
      </c>
      <c r="HL917">
        <v>54.828</v>
      </c>
      <c r="HM917">
        <v>30.142</v>
      </c>
      <c r="HN917">
        <v>26.1179</v>
      </c>
      <c r="HO917">
        <v>60.0921</v>
      </c>
      <c r="HP917">
        <v>40.7893</v>
      </c>
      <c r="HQ917">
        <v>1</v>
      </c>
      <c r="HR917">
        <v>2.43657</v>
      </c>
      <c r="HS917">
        <v>-0.274205</v>
      </c>
      <c r="HT917">
        <v>20.1135</v>
      </c>
      <c r="HU917">
        <v>5.18539</v>
      </c>
      <c r="HV917">
        <v>12.0159</v>
      </c>
      <c r="HW917">
        <v>4.9685</v>
      </c>
      <c r="HX917">
        <v>3.29585</v>
      </c>
      <c r="HY917">
        <v>9999</v>
      </c>
      <c r="HZ917">
        <v>9999</v>
      </c>
      <c r="IA917">
        <v>999.9</v>
      </c>
      <c r="IB917">
        <v>9999</v>
      </c>
      <c r="IC917">
        <v>1.86323</v>
      </c>
      <c r="ID917">
        <v>1.86808</v>
      </c>
      <c r="IE917">
        <v>1.86784</v>
      </c>
      <c r="IF917">
        <v>1.86905</v>
      </c>
      <c r="IG917">
        <v>1.86981</v>
      </c>
      <c r="IH917">
        <v>1.86587</v>
      </c>
      <c r="II917">
        <v>1.86696</v>
      </c>
      <c r="IJ917">
        <v>1.86838</v>
      </c>
      <c r="IK917">
        <v>5</v>
      </c>
      <c r="IL917">
        <v>0</v>
      </c>
      <c r="IM917">
        <v>0</v>
      </c>
      <c r="IN917">
        <v>0</v>
      </c>
      <c r="IO917" t="s">
        <v>441</v>
      </c>
      <c r="IP917" t="s">
        <v>442</v>
      </c>
      <c r="IQ917" t="s">
        <v>443</v>
      </c>
      <c r="IR917" t="s">
        <v>443</v>
      </c>
      <c r="IS917" t="s">
        <v>443</v>
      </c>
      <c r="IT917" t="s">
        <v>443</v>
      </c>
      <c r="IU917">
        <v>0</v>
      </c>
      <c r="IV917">
        <v>100</v>
      </c>
      <c r="IW917">
        <v>100</v>
      </c>
      <c r="IX917">
        <v>1.098</v>
      </c>
      <c r="IY917">
        <v>-0.0441</v>
      </c>
      <c r="IZ917">
        <v>1.09748391826392</v>
      </c>
      <c r="JA917">
        <v>0</v>
      </c>
      <c r="JB917">
        <v>0</v>
      </c>
      <c r="JC917">
        <v>0</v>
      </c>
      <c r="JD917">
        <v>-0.0441141096964596</v>
      </c>
      <c r="JE917">
        <v>0</v>
      </c>
      <c r="JF917">
        <v>0</v>
      </c>
      <c r="JG917">
        <v>0</v>
      </c>
      <c r="JH917">
        <v>5</v>
      </c>
      <c r="JI917">
        <v>2273</v>
      </c>
      <c r="JJ917">
        <v>1</v>
      </c>
      <c r="JK917">
        <v>24</v>
      </c>
      <c r="JL917">
        <v>29357078.8</v>
      </c>
      <c r="JM917">
        <v>29357078.8</v>
      </c>
      <c r="JN917">
        <v>1.36353</v>
      </c>
      <c r="JO917">
        <v>2.63428</v>
      </c>
      <c r="JP917">
        <v>1.54785</v>
      </c>
      <c r="JQ917">
        <v>2.31445</v>
      </c>
      <c r="JR917">
        <v>1.64673</v>
      </c>
      <c r="JS917">
        <v>2.24609</v>
      </c>
      <c r="JT917">
        <v>34.0318</v>
      </c>
      <c r="JU917">
        <v>24.1838</v>
      </c>
      <c r="JV917">
        <v>18</v>
      </c>
      <c r="JW917">
        <v>493.212</v>
      </c>
      <c r="JX917">
        <v>382.785</v>
      </c>
      <c r="JY917">
        <v>52.888</v>
      </c>
      <c r="JZ917">
        <v>54.6718</v>
      </c>
      <c r="KA917">
        <v>30.0012</v>
      </c>
      <c r="KB917">
        <v>53.9129</v>
      </c>
      <c r="KC917">
        <v>53.7162</v>
      </c>
      <c r="KD917">
        <v>27.3857</v>
      </c>
      <c r="KE917">
        <v>0</v>
      </c>
      <c r="KF917">
        <v>100</v>
      </c>
      <c r="KG917">
        <v>52.9392</v>
      </c>
      <c r="KH917">
        <v>624.031</v>
      </c>
      <c r="KI917">
        <v>26.2864</v>
      </c>
      <c r="KJ917">
        <v>92.6708</v>
      </c>
      <c r="KK917">
        <v>89.2614</v>
      </c>
    </row>
    <row r="918" spans="1:297">
      <c r="A918">
        <v>902</v>
      </c>
      <c r="B918">
        <v>1761424735</v>
      </c>
      <c r="C918">
        <v>16554</v>
      </c>
      <c r="D918" t="s">
        <v>2255</v>
      </c>
      <c r="E918" t="s">
        <v>2256</v>
      </c>
      <c r="F918">
        <v>5</v>
      </c>
      <c r="G918" t="s">
        <v>2182</v>
      </c>
      <c r="H918" t="s">
        <v>436</v>
      </c>
      <c r="I918">
        <v>1761424726.84615</v>
      </c>
      <c r="J918">
        <f>(K918)/1000</f>
        <v>0</v>
      </c>
      <c r="K918">
        <f>IF(DP918, AN918, AH918)</f>
        <v>0</v>
      </c>
      <c r="L918">
        <f>IF(DP918, AI918, AG918)</f>
        <v>0</v>
      </c>
      <c r="M918">
        <f>DR918 - IF(AU918&gt;1, L918*DL918*100.0/(AW918), 0)</f>
        <v>0</v>
      </c>
      <c r="N918">
        <f>((T918-J918/2)*M918-L918)/(T918+J918/2)</f>
        <v>0</v>
      </c>
      <c r="O918">
        <f>N918*(DY918+DZ918)/1000.0</f>
        <v>0</v>
      </c>
      <c r="P918">
        <f>(DR918 - IF(AU918&gt;1, L918*DL918*100.0/(AW918), 0))*(DY918+DZ918)/1000.0</f>
        <v>0</v>
      </c>
      <c r="Q918">
        <f>2.0/((1/S918-1/R918)+SIGN(S918)*SQRT((1/S918-1/R918)*(1/S918-1/R918) + 4*DM918/((DM918+1)*(DM918+1))*(2*1/S918*1/R918-1/R918*1/R918)))</f>
        <v>0</v>
      </c>
      <c r="R918">
        <f>IF(LEFT(DN918,1)&lt;&gt;"0",IF(LEFT(DN918,1)="1",3.0,DO918),$D$5+$E$5*(EF918*DY918/($K$5*1000))+$F$5*(EF918*DY918/($K$5*1000))*MAX(MIN(DL918,$J$5),$I$5)*MAX(MIN(DL918,$J$5),$I$5)+$G$5*MAX(MIN(DL918,$J$5),$I$5)*(EF918*DY918/($K$5*1000))+$H$5*(EF918*DY918/($K$5*1000))*(EF918*DY918/($K$5*1000)))</f>
        <v>0</v>
      </c>
      <c r="S918">
        <f>J918*(1000-(1000*0.61365*exp(17.502*W918/(240.97+W918))/(DY918+DZ918)+DT918)/2)/(1000*0.61365*exp(17.502*W918/(240.97+W918))/(DY918+DZ918)-DT918)</f>
        <v>0</v>
      </c>
      <c r="T918">
        <f>1/((DM918+1)/(Q918/1.6)+1/(R918/1.37)) + DM918/((DM918+1)/(Q918/1.6) + DM918/(R918/1.37))</f>
        <v>0</v>
      </c>
      <c r="U918">
        <f>(DH918*DK918)</f>
        <v>0</v>
      </c>
      <c r="V918">
        <f>(EA918+(U918+2*0.95*5.67E-8*(((EA918+$B$7)+273)^4-(EA918+273)^4)-44100*J918)/(1.84*29.3*R918+8*0.95*5.67E-8*(EA918+273)^3))</f>
        <v>0</v>
      </c>
      <c r="W918">
        <f>($C$7*EB918+$D$7*EC918+$E$7*V918)</f>
        <v>0</v>
      </c>
      <c r="X918">
        <f>0.61365*exp(17.502*W918/(240.97+W918))</f>
        <v>0</v>
      </c>
      <c r="Y918">
        <f>(Z918/AA918*100)</f>
        <v>0</v>
      </c>
      <c r="Z918">
        <f>DT918*(DY918+DZ918)/1000</f>
        <v>0</v>
      </c>
      <c r="AA918">
        <f>0.61365*exp(17.502*EA918/(240.97+EA918))</f>
        <v>0</v>
      </c>
      <c r="AB918">
        <f>(X918-DT918*(DY918+DZ918)/1000)</f>
        <v>0</v>
      </c>
      <c r="AC918">
        <f>(-J918*44100)</f>
        <v>0</v>
      </c>
      <c r="AD918">
        <f>2*29.3*R918*0.92*(EA918-W918)</f>
        <v>0</v>
      </c>
      <c r="AE918">
        <f>2*0.95*5.67E-8*(((EA918+$B$7)+273)^4-(W918+273)^4)</f>
        <v>0</v>
      </c>
      <c r="AF918">
        <f>U918+AE918+AC918+AD918</f>
        <v>0</v>
      </c>
      <c r="AG918">
        <f>DX918*AU918*(DS918-DR918*(1000-AU918*DU918)/(1000-AU918*DT918))/(100*DL918)</f>
        <v>0</v>
      </c>
      <c r="AH918">
        <f>1000*DX918*AU918*(DT918-DU918)/(100*DL918*(1000-AU918*DT918))</f>
        <v>0</v>
      </c>
      <c r="AI918">
        <f>(AJ918 - AK918 - DY918*1E3/(8.314*(EA918+273.15)) * AM918/DX918 * AL918) * DX918/(100*DL918) * (1000 - DU918)/1000</f>
        <v>0</v>
      </c>
      <c r="AJ918">
        <v>617.135863867416</v>
      </c>
      <c r="AK918">
        <v>596.4682</v>
      </c>
      <c r="AL918">
        <v>3.09810153070707</v>
      </c>
      <c r="AM918">
        <v>65.2934851003641</v>
      </c>
      <c r="AN918">
        <f>(AP918 - AO918 + DY918*1E3/(8.314*(EA918+273.15)) * AR918/DX918 * AQ918) * DX918/(100*DL918) * 1000/(1000 - AP918)</f>
        <v>0</v>
      </c>
      <c r="AO918">
        <v>24.8306852004767</v>
      </c>
      <c r="AP918">
        <v>56.9206175757576</v>
      </c>
      <c r="AQ918">
        <v>-0.000436368579683883</v>
      </c>
      <c r="AR918">
        <v>110.481421267312</v>
      </c>
      <c r="AS918">
        <v>1</v>
      </c>
      <c r="AT918">
        <v>0</v>
      </c>
      <c r="AU918">
        <f>IF(AS918*$H$13&gt;=AW918,1.0,(AW918/(AW918-AS918*$H$13)))</f>
        <v>0</v>
      </c>
      <c r="AV918">
        <f>(AU918-1)*100</f>
        <v>0</v>
      </c>
      <c r="AW918">
        <f>MAX(0,($B$13+$C$13*EF918)/(1+$D$13*EF918)*DY918/(EA918+273)*$E$13)</f>
        <v>0</v>
      </c>
      <c r="AX918" t="s">
        <v>437</v>
      </c>
      <c r="AY918" t="s">
        <v>437</v>
      </c>
      <c r="AZ918">
        <v>0</v>
      </c>
      <c r="BA918">
        <v>0</v>
      </c>
      <c r="BB918">
        <f>1-AZ918/BA918</f>
        <v>0</v>
      </c>
      <c r="BC918">
        <v>0</v>
      </c>
      <c r="BD918" t="s">
        <v>437</v>
      </c>
      <c r="BE918" t="s">
        <v>437</v>
      </c>
      <c r="BF918">
        <v>0</v>
      </c>
      <c r="BG918">
        <v>0</v>
      </c>
      <c r="BH918">
        <f>1-BF918/BG918</f>
        <v>0</v>
      </c>
      <c r="BI918">
        <v>0.5</v>
      </c>
      <c r="BJ918">
        <f>DI918</f>
        <v>0</v>
      </c>
      <c r="BK918">
        <f>L918</f>
        <v>0</v>
      </c>
      <c r="BL918">
        <f>BH918*BI918*BJ918</f>
        <v>0</v>
      </c>
      <c r="BM918">
        <f>(BK918-BC918)/BJ918</f>
        <v>0</v>
      </c>
      <c r="BN918">
        <f>(BA918-BG918)/BG918</f>
        <v>0</v>
      </c>
      <c r="BO918">
        <f>AZ918/(BB918+AZ918/BG918)</f>
        <v>0</v>
      </c>
      <c r="BP918" t="s">
        <v>437</v>
      </c>
      <c r="BQ918">
        <v>0</v>
      </c>
      <c r="BR918">
        <f>IF(BQ918&lt;&gt;0, BQ918, BO918)</f>
        <v>0</v>
      </c>
      <c r="BS918">
        <f>1-BR918/BG918</f>
        <v>0</v>
      </c>
      <c r="BT918">
        <f>(BG918-BF918)/(BG918-BR918)</f>
        <v>0</v>
      </c>
      <c r="BU918">
        <f>(BA918-BG918)/(BA918-BR918)</f>
        <v>0</v>
      </c>
      <c r="BV918">
        <f>(BG918-BF918)/(BG918-AZ918)</f>
        <v>0</v>
      </c>
      <c r="BW918">
        <f>(BA918-BG918)/(BA918-AZ918)</f>
        <v>0</v>
      </c>
      <c r="BX918">
        <f>(BT918*BR918/BF918)</f>
        <v>0</v>
      </c>
      <c r="BY918">
        <f>(1-BX918)</f>
        <v>0</v>
      </c>
      <c r="DH918">
        <f>$B$11*EG918+$C$11*EH918+$F$11*ES918*(1-EV918)</f>
        <v>0</v>
      </c>
      <c r="DI918">
        <f>DH918*DJ918</f>
        <v>0</v>
      </c>
      <c r="DJ918">
        <f>($B$11*$D$9+$C$11*$D$9+$F$11*((FF918+EX918)/MAX(FF918+EX918+FG918, 0.1)*$I$9+FG918/MAX(FF918+EX918+FG918, 0.1)*$J$9))/($B$11+$C$11+$F$11)</f>
        <v>0</v>
      </c>
      <c r="DK918">
        <f>($B$11*$K$9+$C$11*$K$9+$F$11*((FF918+EX918)/MAX(FF918+EX918+FG918, 0.1)*$P$9+FG918/MAX(FF918+EX918+FG918, 0.1)*$Q$9))/($B$11+$C$11+$F$11)</f>
        <v>0</v>
      </c>
      <c r="DL918">
        <v>6</v>
      </c>
      <c r="DM918">
        <v>0.5</v>
      </c>
      <c r="DN918" t="s">
        <v>438</v>
      </c>
      <c r="DO918">
        <v>2</v>
      </c>
      <c r="DP918" t="b">
        <v>1</v>
      </c>
      <c r="DQ918">
        <v>1761424726.84615</v>
      </c>
      <c r="DR918">
        <v>540.777384615385</v>
      </c>
      <c r="DS918">
        <v>587.136923076923</v>
      </c>
      <c r="DT918">
        <v>56.9227076923077</v>
      </c>
      <c r="DU918">
        <v>24.8257</v>
      </c>
      <c r="DV918">
        <v>539.68</v>
      </c>
      <c r="DW918">
        <v>56.9668230769231</v>
      </c>
      <c r="DX918">
        <v>500.022076923077</v>
      </c>
      <c r="DY918">
        <v>90.1769769230769</v>
      </c>
      <c r="DZ918">
        <v>0.0388845538461539</v>
      </c>
      <c r="EA918">
        <v>53.0132</v>
      </c>
      <c r="EB918">
        <v>47.9980384615385</v>
      </c>
      <c r="EC918">
        <v>999.9</v>
      </c>
      <c r="ED918">
        <v>0</v>
      </c>
      <c r="EE918">
        <v>0</v>
      </c>
      <c r="EF918">
        <v>10001.4923076923</v>
      </c>
      <c r="EG918">
        <v>0</v>
      </c>
      <c r="EH918">
        <v>1181.37769230769</v>
      </c>
      <c r="EI918">
        <v>-46.3594461538462</v>
      </c>
      <c r="EJ918">
        <v>573.417923076923</v>
      </c>
      <c r="EK918">
        <v>602.084076923077</v>
      </c>
      <c r="EL918">
        <v>32.0970076923077</v>
      </c>
      <c r="EM918">
        <v>587.136923076923</v>
      </c>
      <c r="EN918">
        <v>24.8257</v>
      </c>
      <c r="EO918">
        <v>5.13311692307692</v>
      </c>
      <c r="EP918">
        <v>2.23870692307692</v>
      </c>
      <c r="EQ918">
        <v>33.2834076923077</v>
      </c>
      <c r="ER918">
        <v>19.2420384615385</v>
      </c>
      <c r="ES918">
        <v>1199.99461538462</v>
      </c>
      <c r="ET918">
        <v>0.967009</v>
      </c>
      <c r="EU918">
        <v>0.0329908</v>
      </c>
      <c r="EV918">
        <v>0</v>
      </c>
      <c r="EW918">
        <v>832.299</v>
      </c>
      <c r="EX918">
        <v>5.00059</v>
      </c>
      <c r="EY918">
        <v>11006.2846153846</v>
      </c>
      <c r="EZ918">
        <v>10358.7153846154</v>
      </c>
      <c r="FA918">
        <v>62.75</v>
      </c>
      <c r="FB918">
        <v>63.8940769230769</v>
      </c>
      <c r="FC918">
        <v>62.6774615384615</v>
      </c>
      <c r="FD918">
        <v>63.8313846153846</v>
      </c>
      <c r="FE918">
        <v>64.2257692307692</v>
      </c>
      <c r="FF918">
        <v>1155.57384615385</v>
      </c>
      <c r="FG918">
        <v>39.42</v>
      </c>
      <c r="FH918">
        <v>0</v>
      </c>
      <c r="FI918">
        <v>1761424695.7</v>
      </c>
      <c r="FJ918">
        <v>0</v>
      </c>
      <c r="FK918">
        <v>832.643961538462</v>
      </c>
      <c r="FL918">
        <v>23.782119660796</v>
      </c>
      <c r="FM918">
        <v>306.119658334475</v>
      </c>
      <c r="FN918">
        <v>11010.5</v>
      </c>
      <c r="FO918">
        <v>15</v>
      </c>
      <c r="FP918">
        <v>0</v>
      </c>
      <c r="FQ918" t="s">
        <v>439</v>
      </c>
      <c r="FR918">
        <v>0</v>
      </c>
      <c r="FS918">
        <v>0</v>
      </c>
      <c r="FT918">
        <v>0</v>
      </c>
      <c r="FU918">
        <v>0</v>
      </c>
      <c r="FV918">
        <v>0</v>
      </c>
      <c r="FW918">
        <v>0</v>
      </c>
      <c r="FX918">
        <v>0</v>
      </c>
      <c r="FY918">
        <v>0</v>
      </c>
      <c r="FZ918">
        <v>0</v>
      </c>
      <c r="GA918">
        <v>0</v>
      </c>
      <c r="GB918">
        <v>0</v>
      </c>
      <c r="GC918">
        <v>-46.037945</v>
      </c>
      <c r="GD918">
        <v>-4.31891278195491</v>
      </c>
      <c r="GE918">
        <v>0.856425019178562</v>
      </c>
      <c r="GF918">
        <v>0</v>
      </c>
      <c r="GG918">
        <v>831.111441176471</v>
      </c>
      <c r="GH918">
        <v>25.2398319283856</v>
      </c>
      <c r="GI918">
        <v>2.48567918510127</v>
      </c>
      <c r="GJ918">
        <v>-1</v>
      </c>
      <c r="GK918">
        <v>32.097415</v>
      </c>
      <c r="GL918">
        <v>-0.00373082706767237</v>
      </c>
      <c r="GM918">
        <v>0.00403909333885711</v>
      </c>
      <c r="GN918">
        <v>1</v>
      </c>
      <c r="GO918">
        <v>1</v>
      </c>
      <c r="GP918">
        <v>2</v>
      </c>
      <c r="GQ918" t="s">
        <v>446</v>
      </c>
      <c r="GR918">
        <v>3.12654</v>
      </c>
      <c r="GS918">
        <v>2.71694</v>
      </c>
      <c r="GT918">
        <v>0.10545</v>
      </c>
      <c r="GU918">
        <v>0.111815</v>
      </c>
      <c r="GV918">
        <v>0.177863</v>
      </c>
      <c r="GW918">
        <v>0.0999704</v>
      </c>
      <c r="GX918">
        <v>32023.2</v>
      </c>
      <c r="GY918">
        <v>33599.2</v>
      </c>
      <c r="GZ918">
        <v>32523.5</v>
      </c>
      <c r="HA918">
        <v>34388.5</v>
      </c>
      <c r="HB918">
        <v>38448.8</v>
      </c>
      <c r="HC918">
        <v>44647.8</v>
      </c>
      <c r="HD918">
        <v>51134.4</v>
      </c>
      <c r="HE918">
        <v>55172.1</v>
      </c>
      <c r="HF918">
        <v>1.67715</v>
      </c>
      <c r="HG918">
        <v>1.5236</v>
      </c>
      <c r="HH918">
        <v>-0.180125</v>
      </c>
      <c r="HI918">
        <v>0</v>
      </c>
      <c r="HJ918">
        <v>50.8373</v>
      </c>
      <c r="HK918">
        <v>999.9</v>
      </c>
      <c r="HL918">
        <v>54.828</v>
      </c>
      <c r="HM918">
        <v>30.142</v>
      </c>
      <c r="HN918">
        <v>26.1171</v>
      </c>
      <c r="HO918">
        <v>59.9821</v>
      </c>
      <c r="HP918">
        <v>40.8494</v>
      </c>
      <c r="HQ918">
        <v>1</v>
      </c>
      <c r="HR918">
        <v>2.43785</v>
      </c>
      <c r="HS918">
        <v>-0.240142</v>
      </c>
      <c r="HT918">
        <v>20.1135</v>
      </c>
      <c r="HU918">
        <v>5.18599</v>
      </c>
      <c r="HV918">
        <v>12.0159</v>
      </c>
      <c r="HW918">
        <v>4.96885</v>
      </c>
      <c r="HX918">
        <v>3.29585</v>
      </c>
      <c r="HY918">
        <v>9999</v>
      </c>
      <c r="HZ918">
        <v>9999</v>
      </c>
      <c r="IA918">
        <v>999.9</v>
      </c>
      <c r="IB918">
        <v>9999</v>
      </c>
      <c r="IC918">
        <v>1.86325</v>
      </c>
      <c r="ID918">
        <v>1.8681</v>
      </c>
      <c r="IE918">
        <v>1.86784</v>
      </c>
      <c r="IF918">
        <v>1.86905</v>
      </c>
      <c r="IG918">
        <v>1.86981</v>
      </c>
      <c r="IH918">
        <v>1.86587</v>
      </c>
      <c r="II918">
        <v>1.86696</v>
      </c>
      <c r="IJ918">
        <v>1.8684</v>
      </c>
      <c r="IK918">
        <v>5</v>
      </c>
      <c r="IL918">
        <v>0</v>
      </c>
      <c r="IM918">
        <v>0</v>
      </c>
      <c r="IN918">
        <v>0</v>
      </c>
      <c r="IO918" t="s">
        <v>441</v>
      </c>
      <c r="IP918" t="s">
        <v>442</v>
      </c>
      <c r="IQ918" t="s">
        <v>443</v>
      </c>
      <c r="IR918" t="s">
        <v>443</v>
      </c>
      <c r="IS918" t="s">
        <v>443</v>
      </c>
      <c r="IT918" t="s">
        <v>443</v>
      </c>
      <c r="IU918">
        <v>0</v>
      </c>
      <c r="IV918">
        <v>100</v>
      </c>
      <c r="IW918">
        <v>100</v>
      </c>
      <c r="IX918">
        <v>1.097</v>
      </c>
      <c r="IY918">
        <v>-0.0442</v>
      </c>
      <c r="IZ918">
        <v>1.09748391826392</v>
      </c>
      <c r="JA918">
        <v>0</v>
      </c>
      <c r="JB918">
        <v>0</v>
      </c>
      <c r="JC918">
        <v>0</v>
      </c>
      <c r="JD918">
        <v>-0.0441141096964596</v>
      </c>
      <c r="JE918">
        <v>0</v>
      </c>
      <c r="JF918">
        <v>0</v>
      </c>
      <c r="JG918">
        <v>0</v>
      </c>
      <c r="JH918">
        <v>5</v>
      </c>
      <c r="JI918">
        <v>2273</v>
      </c>
      <c r="JJ918">
        <v>1</v>
      </c>
      <c r="JK918">
        <v>24</v>
      </c>
      <c r="JL918">
        <v>29357078.9</v>
      </c>
      <c r="JM918">
        <v>29357078.9</v>
      </c>
      <c r="JN918">
        <v>1.39526</v>
      </c>
      <c r="JO918">
        <v>2.62451</v>
      </c>
      <c r="JP918">
        <v>1.54785</v>
      </c>
      <c r="JQ918">
        <v>2.31445</v>
      </c>
      <c r="JR918">
        <v>1.64551</v>
      </c>
      <c r="JS918">
        <v>2.36328</v>
      </c>
      <c r="JT918">
        <v>34.0318</v>
      </c>
      <c r="JU918">
        <v>24.1926</v>
      </c>
      <c r="JV918">
        <v>18</v>
      </c>
      <c r="JW918">
        <v>493.245</v>
      </c>
      <c r="JX918">
        <v>382.477</v>
      </c>
      <c r="JY918">
        <v>52.9297</v>
      </c>
      <c r="JZ918">
        <v>54.6823</v>
      </c>
      <c r="KA918">
        <v>30.0012</v>
      </c>
      <c r="KB918">
        <v>53.9251</v>
      </c>
      <c r="KC918">
        <v>53.727</v>
      </c>
      <c r="KD918">
        <v>28.0742</v>
      </c>
      <c r="KE918">
        <v>0</v>
      </c>
      <c r="KF918">
        <v>100</v>
      </c>
      <c r="KG918">
        <v>52.9403</v>
      </c>
      <c r="KH918">
        <v>637.607</v>
      </c>
      <c r="KI918">
        <v>26.2864</v>
      </c>
      <c r="KJ918">
        <v>92.669</v>
      </c>
      <c r="KK918">
        <v>89.2589</v>
      </c>
    </row>
    <row r="919" spans="1:297">
      <c r="A919">
        <v>903</v>
      </c>
      <c r="B919">
        <v>1761424740</v>
      </c>
      <c r="C919">
        <v>16559</v>
      </c>
      <c r="D919" t="s">
        <v>2257</v>
      </c>
      <c r="E919" t="s">
        <v>2258</v>
      </c>
      <c r="F919">
        <v>5</v>
      </c>
      <c r="G919" t="s">
        <v>2182</v>
      </c>
      <c r="H919" t="s">
        <v>436</v>
      </c>
      <c r="I919">
        <v>1761424731.84615</v>
      </c>
      <c r="J919">
        <f>(K919)/1000</f>
        <v>0</v>
      </c>
      <c r="K919">
        <f>IF(DP919, AN919, AH919)</f>
        <v>0</v>
      </c>
      <c r="L919">
        <f>IF(DP919, AI919, AG919)</f>
        <v>0</v>
      </c>
      <c r="M919">
        <f>DR919 - IF(AU919&gt;1, L919*DL919*100.0/(AW919), 0)</f>
        <v>0</v>
      </c>
      <c r="N919">
        <f>((T919-J919/2)*M919-L919)/(T919+J919/2)</f>
        <v>0</v>
      </c>
      <c r="O919">
        <f>N919*(DY919+DZ919)/1000.0</f>
        <v>0</v>
      </c>
      <c r="P919">
        <f>(DR919 - IF(AU919&gt;1, L919*DL919*100.0/(AW919), 0))*(DY919+DZ919)/1000.0</f>
        <v>0</v>
      </c>
      <c r="Q919">
        <f>2.0/((1/S919-1/R919)+SIGN(S919)*SQRT((1/S919-1/R919)*(1/S919-1/R919) + 4*DM919/((DM919+1)*(DM919+1))*(2*1/S919*1/R919-1/R919*1/R919)))</f>
        <v>0</v>
      </c>
      <c r="R919">
        <f>IF(LEFT(DN919,1)&lt;&gt;"0",IF(LEFT(DN919,1)="1",3.0,DO919),$D$5+$E$5*(EF919*DY919/($K$5*1000))+$F$5*(EF919*DY919/($K$5*1000))*MAX(MIN(DL919,$J$5),$I$5)*MAX(MIN(DL919,$J$5),$I$5)+$G$5*MAX(MIN(DL919,$J$5),$I$5)*(EF919*DY919/($K$5*1000))+$H$5*(EF919*DY919/($K$5*1000))*(EF919*DY919/($K$5*1000)))</f>
        <v>0</v>
      </c>
      <c r="S919">
        <f>J919*(1000-(1000*0.61365*exp(17.502*W919/(240.97+W919))/(DY919+DZ919)+DT919)/2)/(1000*0.61365*exp(17.502*W919/(240.97+W919))/(DY919+DZ919)-DT919)</f>
        <v>0</v>
      </c>
      <c r="T919">
        <f>1/((DM919+1)/(Q919/1.6)+1/(R919/1.37)) + DM919/((DM919+1)/(Q919/1.6) + DM919/(R919/1.37))</f>
        <v>0</v>
      </c>
      <c r="U919">
        <f>(DH919*DK919)</f>
        <v>0</v>
      </c>
      <c r="V919">
        <f>(EA919+(U919+2*0.95*5.67E-8*(((EA919+$B$7)+273)^4-(EA919+273)^4)-44100*J919)/(1.84*29.3*R919+8*0.95*5.67E-8*(EA919+273)^3))</f>
        <v>0</v>
      </c>
      <c r="W919">
        <f>($C$7*EB919+$D$7*EC919+$E$7*V919)</f>
        <v>0</v>
      </c>
      <c r="X919">
        <f>0.61365*exp(17.502*W919/(240.97+W919))</f>
        <v>0</v>
      </c>
      <c r="Y919">
        <f>(Z919/AA919*100)</f>
        <v>0</v>
      </c>
      <c r="Z919">
        <f>DT919*(DY919+DZ919)/1000</f>
        <v>0</v>
      </c>
      <c r="AA919">
        <f>0.61365*exp(17.502*EA919/(240.97+EA919))</f>
        <v>0</v>
      </c>
      <c r="AB919">
        <f>(X919-DT919*(DY919+DZ919)/1000)</f>
        <v>0</v>
      </c>
      <c r="AC919">
        <f>(-J919*44100)</f>
        <v>0</v>
      </c>
      <c r="AD919">
        <f>2*29.3*R919*0.92*(EA919-W919)</f>
        <v>0</v>
      </c>
      <c r="AE919">
        <f>2*0.95*5.67E-8*(((EA919+$B$7)+273)^4-(W919+273)^4)</f>
        <v>0</v>
      </c>
      <c r="AF919">
        <f>U919+AE919+AC919+AD919</f>
        <v>0</v>
      </c>
      <c r="AG919">
        <f>DX919*AU919*(DS919-DR919*(1000-AU919*DU919)/(1000-AU919*DT919))/(100*DL919)</f>
        <v>0</v>
      </c>
      <c r="AH919">
        <f>1000*DX919*AU919*(DT919-DU919)/(100*DL919*(1000-AU919*DT919))</f>
        <v>0</v>
      </c>
      <c r="AI919">
        <f>(AJ919 - AK919 - DY919*1E3/(8.314*(EA919+273.15)) * AM919/DX919 * AL919) * DX919/(100*DL919) * (1000 - DU919)/1000</f>
        <v>0</v>
      </c>
      <c r="AJ919">
        <v>634.927712775831</v>
      </c>
      <c r="AK919">
        <v>613.220248484848</v>
      </c>
      <c r="AL919">
        <v>3.38933239512094</v>
      </c>
      <c r="AM919">
        <v>65.2934851003641</v>
      </c>
      <c r="AN919">
        <f>(AP919 - AO919 + DY919*1E3/(8.314*(EA919+273.15)) * AR919/DX919 * AQ919) * DX919/(100*DL919) * 1000/(1000 - AP919)</f>
        <v>0</v>
      </c>
      <c r="AO919">
        <v>24.8366201823894</v>
      </c>
      <c r="AP919">
        <v>56.9550987878788</v>
      </c>
      <c r="AQ919">
        <v>0.00820776326492657</v>
      </c>
      <c r="AR919">
        <v>110.481421267312</v>
      </c>
      <c r="AS919">
        <v>1</v>
      </c>
      <c r="AT919">
        <v>0</v>
      </c>
      <c r="AU919">
        <f>IF(AS919*$H$13&gt;=AW919,1.0,(AW919/(AW919-AS919*$H$13)))</f>
        <v>0</v>
      </c>
      <c r="AV919">
        <f>(AU919-1)*100</f>
        <v>0</v>
      </c>
      <c r="AW919">
        <f>MAX(0,($B$13+$C$13*EF919)/(1+$D$13*EF919)*DY919/(EA919+273)*$E$13)</f>
        <v>0</v>
      </c>
      <c r="AX919" t="s">
        <v>437</v>
      </c>
      <c r="AY919" t="s">
        <v>437</v>
      </c>
      <c r="AZ919">
        <v>0</v>
      </c>
      <c r="BA919">
        <v>0</v>
      </c>
      <c r="BB919">
        <f>1-AZ919/BA919</f>
        <v>0</v>
      </c>
      <c r="BC919">
        <v>0</v>
      </c>
      <c r="BD919" t="s">
        <v>437</v>
      </c>
      <c r="BE919" t="s">
        <v>437</v>
      </c>
      <c r="BF919">
        <v>0</v>
      </c>
      <c r="BG919">
        <v>0</v>
      </c>
      <c r="BH919">
        <f>1-BF919/BG919</f>
        <v>0</v>
      </c>
      <c r="BI919">
        <v>0.5</v>
      </c>
      <c r="BJ919">
        <f>DI919</f>
        <v>0</v>
      </c>
      <c r="BK919">
        <f>L919</f>
        <v>0</v>
      </c>
      <c r="BL919">
        <f>BH919*BI919*BJ919</f>
        <v>0</v>
      </c>
      <c r="BM919">
        <f>(BK919-BC919)/BJ919</f>
        <v>0</v>
      </c>
      <c r="BN919">
        <f>(BA919-BG919)/BG919</f>
        <v>0</v>
      </c>
      <c r="BO919">
        <f>AZ919/(BB919+AZ919/BG919)</f>
        <v>0</v>
      </c>
      <c r="BP919" t="s">
        <v>437</v>
      </c>
      <c r="BQ919">
        <v>0</v>
      </c>
      <c r="BR919">
        <f>IF(BQ919&lt;&gt;0, BQ919, BO919)</f>
        <v>0</v>
      </c>
      <c r="BS919">
        <f>1-BR919/BG919</f>
        <v>0</v>
      </c>
      <c r="BT919">
        <f>(BG919-BF919)/(BG919-BR919)</f>
        <v>0</v>
      </c>
      <c r="BU919">
        <f>(BA919-BG919)/(BA919-BR919)</f>
        <v>0</v>
      </c>
      <c r="BV919">
        <f>(BG919-BF919)/(BG919-AZ919)</f>
        <v>0</v>
      </c>
      <c r="BW919">
        <f>(BA919-BG919)/(BA919-AZ919)</f>
        <v>0</v>
      </c>
      <c r="BX919">
        <f>(BT919*BR919/BF919)</f>
        <v>0</v>
      </c>
      <c r="BY919">
        <f>(1-BX919)</f>
        <v>0</v>
      </c>
      <c r="DH919">
        <f>$B$11*EG919+$C$11*EH919+$F$11*ES919*(1-EV919)</f>
        <v>0</v>
      </c>
      <c r="DI919">
        <f>DH919*DJ919</f>
        <v>0</v>
      </c>
      <c r="DJ919">
        <f>($B$11*$D$9+$C$11*$D$9+$F$11*((FF919+EX919)/MAX(FF919+EX919+FG919, 0.1)*$I$9+FG919/MAX(FF919+EX919+FG919, 0.1)*$J$9))/($B$11+$C$11+$F$11)</f>
        <v>0</v>
      </c>
      <c r="DK919">
        <f>($B$11*$K$9+$C$11*$K$9+$F$11*((FF919+EX919)/MAX(FF919+EX919+FG919, 0.1)*$P$9+FG919/MAX(FF919+EX919+FG919, 0.1)*$Q$9))/($B$11+$C$11+$F$11)</f>
        <v>0</v>
      </c>
      <c r="DL919">
        <v>6</v>
      </c>
      <c r="DM919">
        <v>0.5</v>
      </c>
      <c r="DN919" t="s">
        <v>438</v>
      </c>
      <c r="DO919">
        <v>2</v>
      </c>
      <c r="DP919" t="b">
        <v>1</v>
      </c>
      <c r="DQ919">
        <v>1761424731.84615</v>
      </c>
      <c r="DR919">
        <v>556.272846153846</v>
      </c>
      <c r="DS919">
        <v>603.327307692308</v>
      </c>
      <c r="DT919">
        <v>56.9308461538462</v>
      </c>
      <c r="DU919">
        <v>24.8301076923077</v>
      </c>
      <c r="DV919">
        <v>555.175538461539</v>
      </c>
      <c r="DW919">
        <v>56.9749692307692</v>
      </c>
      <c r="DX919">
        <v>500.006923076923</v>
      </c>
      <c r="DY919">
        <v>90.1762769230769</v>
      </c>
      <c r="DZ919">
        <v>0.0389224384615385</v>
      </c>
      <c r="EA919">
        <v>53.0136307692308</v>
      </c>
      <c r="EB919">
        <v>47.9980307692308</v>
      </c>
      <c r="EC919">
        <v>999.9</v>
      </c>
      <c r="ED919">
        <v>0</v>
      </c>
      <c r="EE919">
        <v>0</v>
      </c>
      <c r="EF919">
        <v>9994.27692307692</v>
      </c>
      <c r="EG919">
        <v>0</v>
      </c>
      <c r="EH919">
        <v>1181.34</v>
      </c>
      <c r="EI919">
        <v>-47.0543230769231</v>
      </c>
      <c r="EJ919">
        <v>589.853923076923</v>
      </c>
      <c r="EK919">
        <v>618.689461538462</v>
      </c>
      <c r="EL919">
        <v>32.1007307692308</v>
      </c>
      <c r="EM919">
        <v>603.327307692308</v>
      </c>
      <c r="EN919">
        <v>24.8301076923077</v>
      </c>
      <c r="EO919">
        <v>5.13381153846154</v>
      </c>
      <c r="EP919">
        <v>2.23908769230769</v>
      </c>
      <c r="EQ919">
        <v>33.2858153846154</v>
      </c>
      <c r="ER919">
        <v>19.2447692307692</v>
      </c>
      <c r="ES919">
        <v>1199.99</v>
      </c>
      <c r="ET919">
        <v>0.967009</v>
      </c>
      <c r="EU919">
        <v>0.0329908</v>
      </c>
      <c r="EV919">
        <v>0</v>
      </c>
      <c r="EW919">
        <v>834.191307692308</v>
      </c>
      <c r="EX919">
        <v>5.00059</v>
      </c>
      <c r="EY919">
        <v>11031.0615384615</v>
      </c>
      <c r="EZ919">
        <v>10358.6615384615</v>
      </c>
      <c r="FA919">
        <v>62.7595384615385</v>
      </c>
      <c r="FB919">
        <v>63.9131538461538</v>
      </c>
      <c r="FC919">
        <v>62.687</v>
      </c>
      <c r="FD919">
        <v>63.8507692307692</v>
      </c>
      <c r="FE919">
        <v>64.2451538461538</v>
      </c>
      <c r="FF919">
        <v>1155.57</v>
      </c>
      <c r="FG919">
        <v>39.42</v>
      </c>
      <c r="FH919">
        <v>0</v>
      </c>
      <c r="FI919">
        <v>1761424700.5</v>
      </c>
      <c r="FJ919">
        <v>0</v>
      </c>
      <c r="FK919">
        <v>834.487653846154</v>
      </c>
      <c r="FL919">
        <v>22.3932649199636</v>
      </c>
      <c r="FM919">
        <v>287.456409871539</v>
      </c>
      <c r="FN919">
        <v>11034.1269230769</v>
      </c>
      <c r="FO919">
        <v>15</v>
      </c>
      <c r="FP919">
        <v>0</v>
      </c>
      <c r="FQ919" t="s">
        <v>439</v>
      </c>
      <c r="FR919">
        <v>0</v>
      </c>
      <c r="FS919">
        <v>0</v>
      </c>
      <c r="FT919">
        <v>0</v>
      </c>
      <c r="FU919">
        <v>0</v>
      </c>
      <c r="FV919">
        <v>0</v>
      </c>
      <c r="FW919">
        <v>0</v>
      </c>
      <c r="FX919">
        <v>0</v>
      </c>
      <c r="FY919">
        <v>0</v>
      </c>
      <c r="FZ919">
        <v>0</v>
      </c>
      <c r="GA919">
        <v>0</v>
      </c>
      <c r="GB919">
        <v>0</v>
      </c>
      <c r="GC919">
        <v>-46.9657523809524</v>
      </c>
      <c r="GD919">
        <v>-6.81640519480522</v>
      </c>
      <c r="GE919">
        <v>1.10283735346996</v>
      </c>
      <c r="GF919">
        <v>0</v>
      </c>
      <c r="GG919">
        <v>833.065352941177</v>
      </c>
      <c r="GH919">
        <v>23.3655614918562</v>
      </c>
      <c r="GI919">
        <v>2.30232336465418</v>
      </c>
      <c r="GJ919">
        <v>-1</v>
      </c>
      <c r="GK919">
        <v>32.0988619047619</v>
      </c>
      <c r="GL919">
        <v>0.0286129870130114</v>
      </c>
      <c r="GM919">
        <v>0.00637065266825213</v>
      </c>
      <c r="GN919">
        <v>1</v>
      </c>
      <c r="GO919">
        <v>1</v>
      </c>
      <c r="GP919">
        <v>2</v>
      </c>
      <c r="GQ919" t="s">
        <v>446</v>
      </c>
      <c r="GR919">
        <v>3.12643</v>
      </c>
      <c r="GS919">
        <v>2.71681</v>
      </c>
      <c r="GT919">
        <v>0.107621</v>
      </c>
      <c r="GU919">
        <v>0.113996</v>
      </c>
      <c r="GV919">
        <v>0.177924</v>
      </c>
      <c r="GW919">
        <v>0.0999799</v>
      </c>
      <c r="GX919">
        <v>31944.8</v>
      </c>
      <c r="GY919">
        <v>33515.5</v>
      </c>
      <c r="GZ919">
        <v>32523</v>
      </c>
      <c r="HA919">
        <v>34387.5</v>
      </c>
      <c r="HB919">
        <v>38446</v>
      </c>
      <c r="HC919">
        <v>44646.7</v>
      </c>
      <c r="HD919">
        <v>51133.6</v>
      </c>
      <c r="HE919">
        <v>55170.9</v>
      </c>
      <c r="HF919">
        <v>1.67693</v>
      </c>
      <c r="HG919">
        <v>1.52375</v>
      </c>
      <c r="HH919">
        <v>-0.178978</v>
      </c>
      <c r="HI919">
        <v>0</v>
      </c>
      <c r="HJ919">
        <v>50.8394</v>
      </c>
      <c r="HK919">
        <v>999.9</v>
      </c>
      <c r="HL919">
        <v>54.828</v>
      </c>
      <c r="HM919">
        <v>30.142</v>
      </c>
      <c r="HN919">
        <v>26.114</v>
      </c>
      <c r="HO919">
        <v>60.0221</v>
      </c>
      <c r="HP919">
        <v>40.8013</v>
      </c>
      <c r="HQ919">
        <v>1</v>
      </c>
      <c r="HR919">
        <v>2.43911</v>
      </c>
      <c r="HS919">
        <v>-0.203042</v>
      </c>
      <c r="HT919">
        <v>20.1136</v>
      </c>
      <c r="HU919">
        <v>5.18509</v>
      </c>
      <c r="HV919">
        <v>12.0159</v>
      </c>
      <c r="HW919">
        <v>4.9687</v>
      </c>
      <c r="HX919">
        <v>3.2958</v>
      </c>
      <c r="HY919">
        <v>9999</v>
      </c>
      <c r="HZ919">
        <v>9999</v>
      </c>
      <c r="IA919">
        <v>999.9</v>
      </c>
      <c r="IB919">
        <v>9999</v>
      </c>
      <c r="IC919">
        <v>1.86325</v>
      </c>
      <c r="ID919">
        <v>1.86811</v>
      </c>
      <c r="IE919">
        <v>1.86784</v>
      </c>
      <c r="IF919">
        <v>1.86905</v>
      </c>
      <c r="IG919">
        <v>1.86981</v>
      </c>
      <c r="IH919">
        <v>1.8659</v>
      </c>
      <c r="II919">
        <v>1.86695</v>
      </c>
      <c r="IJ919">
        <v>1.86841</v>
      </c>
      <c r="IK919">
        <v>5</v>
      </c>
      <c r="IL919">
        <v>0</v>
      </c>
      <c r="IM919">
        <v>0</v>
      </c>
      <c r="IN919">
        <v>0</v>
      </c>
      <c r="IO919" t="s">
        <v>441</v>
      </c>
      <c r="IP919" t="s">
        <v>442</v>
      </c>
      <c r="IQ919" t="s">
        <v>443</v>
      </c>
      <c r="IR919" t="s">
        <v>443</v>
      </c>
      <c r="IS919" t="s">
        <v>443</v>
      </c>
      <c r="IT919" t="s">
        <v>443</v>
      </c>
      <c r="IU919">
        <v>0</v>
      </c>
      <c r="IV919">
        <v>100</v>
      </c>
      <c r="IW919">
        <v>100</v>
      </c>
      <c r="IX919">
        <v>1.097</v>
      </c>
      <c r="IY919">
        <v>-0.0441</v>
      </c>
      <c r="IZ919">
        <v>1.09748391826392</v>
      </c>
      <c r="JA919">
        <v>0</v>
      </c>
      <c r="JB919">
        <v>0</v>
      </c>
      <c r="JC919">
        <v>0</v>
      </c>
      <c r="JD919">
        <v>-0.0441141096964596</v>
      </c>
      <c r="JE919">
        <v>0</v>
      </c>
      <c r="JF919">
        <v>0</v>
      </c>
      <c r="JG919">
        <v>0</v>
      </c>
      <c r="JH919">
        <v>5</v>
      </c>
      <c r="JI919">
        <v>2273</v>
      </c>
      <c r="JJ919">
        <v>1</v>
      </c>
      <c r="JK919">
        <v>24</v>
      </c>
      <c r="JL919">
        <v>29357079</v>
      </c>
      <c r="JM919">
        <v>29357079</v>
      </c>
      <c r="JN919">
        <v>1.42456</v>
      </c>
      <c r="JO919">
        <v>2.62695</v>
      </c>
      <c r="JP919">
        <v>1.54785</v>
      </c>
      <c r="JQ919">
        <v>2.31567</v>
      </c>
      <c r="JR919">
        <v>1.64673</v>
      </c>
      <c r="JS919">
        <v>2.3645</v>
      </c>
      <c r="JT919">
        <v>34.0545</v>
      </c>
      <c r="JU919">
        <v>24.1926</v>
      </c>
      <c r="JV919">
        <v>18</v>
      </c>
      <c r="JW919">
        <v>493.132</v>
      </c>
      <c r="JX919">
        <v>382.606</v>
      </c>
      <c r="JY919">
        <v>52.9446</v>
      </c>
      <c r="JZ919">
        <v>54.6931</v>
      </c>
      <c r="KA919">
        <v>30.0013</v>
      </c>
      <c r="KB919">
        <v>53.9348</v>
      </c>
      <c r="KC919">
        <v>53.7355</v>
      </c>
      <c r="KD919">
        <v>28.6028</v>
      </c>
      <c r="KE919">
        <v>0</v>
      </c>
      <c r="KF919">
        <v>100</v>
      </c>
      <c r="KG919">
        <v>52.9406</v>
      </c>
      <c r="KH919">
        <v>657.926</v>
      </c>
      <c r="KI919">
        <v>26.2864</v>
      </c>
      <c r="KJ919">
        <v>92.6676</v>
      </c>
      <c r="KK919">
        <v>89.2567</v>
      </c>
    </row>
    <row r="920" spans="1:297">
      <c r="A920">
        <v>904</v>
      </c>
      <c r="B920">
        <v>1761424745</v>
      </c>
      <c r="C920">
        <v>16564</v>
      </c>
      <c r="D920" t="s">
        <v>2259</v>
      </c>
      <c r="E920" t="s">
        <v>2260</v>
      </c>
      <c r="F920">
        <v>5</v>
      </c>
      <c r="G920" t="s">
        <v>2182</v>
      </c>
      <c r="H920" t="s">
        <v>436</v>
      </c>
      <c r="I920">
        <v>1761424736.84615</v>
      </c>
      <c r="J920">
        <f>(K920)/1000</f>
        <v>0</v>
      </c>
      <c r="K920">
        <f>IF(DP920, AN920, AH920)</f>
        <v>0</v>
      </c>
      <c r="L920">
        <f>IF(DP920, AI920, AG920)</f>
        <v>0</v>
      </c>
      <c r="M920">
        <f>DR920 - IF(AU920&gt;1, L920*DL920*100.0/(AW920), 0)</f>
        <v>0</v>
      </c>
      <c r="N920">
        <f>((T920-J920/2)*M920-L920)/(T920+J920/2)</f>
        <v>0</v>
      </c>
      <c r="O920">
        <f>N920*(DY920+DZ920)/1000.0</f>
        <v>0</v>
      </c>
      <c r="P920">
        <f>(DR920 - IF(AU920&gt;1, L920*DL920*100.0/(AW920), 0))*(DY920+DZ920)/1000.0</f>
        <v>0</v>
      </c>
      <c r="Q920">
        <f>2.0/((1/S920-1/R920)+SIGN(S920)*SQRT((1/S920-1/R920)*(1/S920-1/R920) + 4*DM920/((DM920+1)*(DM920+1))*(2*1/S920*1/R920-1/R920*1/R920)))</f>
        <v>0</v>
      </c>
      <c r="R920">
        <f>IF(LEFT(DN920,1)&lt;&gt;"0",IF(LEFT(DN920,1)="1",3.0,DO920),$D$5+$E$5*(EF920*DY920/($K$5*1000))+$F$5*(EF920*DY920/($K$5*1000))*MAX(MIN(DL920,$J$5),$I$5)*MAX(MIN(DL920,$J$5),$I$5)+$G$5*MAX(MIN(DL920,$J$5),$I$5)*(EF920*DY920/($K$5*1000))+$H$5*(EF920*DY920/($K$5*1000))*(EF920*DY920/($K$5*1000)))</f>
        <v>0</v>
      </c>
      <c r="S920">
        <f>J920*(1000-(1000*0.61365*exp(17.502*W920/(240.97+W920))/(DY920+DZ920)+DT920)/2)/(1000*0.61365*exp(17.502*W920/(240.97+W920))/(DY920+DZ920)-DT920)</f>
        <v>0</v>
      </c>
      <c r="T920">
        <f>1/((DM920+1)/(Q920/1.6)+1/(R920/1.37)) + DM920/((DM920+1)/(Q920/1.6) + DM920/(R920/1.37))</f>
        <v>0</v>
      </c>
      <c r="U920">
        <f>(DH920*DK920)</f>
        <v>0</v>
      </c>
      <c r="V920">
        <f>(EA920+(U920+2*0.95*5.67E-8*(((EA920+$B$7)+273)^4-(EA920+273)^4)-44100*J920)/(1.84*29.3*R920+8*0.95*5.67E-8*(EA920+273)^3))</f>
        <v>0</v>
      </c>
      <c r="W920">
        <f>($C$7*EB920+$D$7*EC920+$E$7*V920)</f>
        <v>0</v>
      </c>
      <c r="X920">
        <f>0.61365*exp(17.502*W920/(240.97+W920))</f>
        <v>0</v>
      </c>
      <c r="Y920">
        <f>(Z920/AA920*100)</f>
        <v>0</v>
      </c>
      <c r="Z920">
        <f>DT920*(DY920+DZ920)/1000</f>
        <v>0</v>
      </c>
      <c r="AA920">
        <f>0.61365*exp(17.502*EA920/(240.97+EA920))</f>
        <v>0</v>
      </c>
      <c r="AB920">
        <f>(X920-DT920*(DY920+DZ920)/1000)</f>
        <v>0</v>
      </c>
      <c r="AC920">
        <f>(-J920*44100)</f>
        <v>0</v>
      </c>
      <c r="AD920">
        <f>2*29.3*R920*0.92*(EA920-W920)</f>
        <v>0</v>
      </c>
      <c r="AE920">
        <f>2*0.95*5.67E-8*(((EA920+$B$7)+273)^4-(W920+273)^4)</f>
        <v>0</v>
      </c>
      <c r="AF920">
        <f>U920+AE920+AC920+AD920</f>
        <v>0</v>
      </c>
      <c r="AG920">
        <f>DX920*AU920*(DS920-DR920*(1000-AU920*DU920)/(1000-AU920*DT920))/(100*DL920)</f>
        <v>0</v>
      </c>
      <c r="AH920">
        <f>1000*DX920*AU920*(DT920-DU920)/(100*DL920*(1000-AU920*DT920))</f>
        <v>0</v>
      </c>
      <c r="AI920">
        <f>(AJ920 - AK920 - DY920*1E3/(8.314*(EA920+273.15)) * AM920/DX920 * AL920) * DX920/(100*DL920) * (1000 - DU920)/1000</f>
        <v>0</v>
      </c>
      <c r="AJ920">
        <v>651.471036558586</v>
      </c>
      <c r="AK920">
        <v>629.528448484849</v>
      </c>
      <c r="AL920">
        <v>3.2385098583901</v>
      </c>
      <c r="AM920">
        <v>65.2934851003641</v>
      </c>
      <c r="AN920">
        <f>(AP920 - AO920 + DY920*1E3/(8.314*(EA920+273.15)) * AR920/DX920 * AQ920) * DX920/(100*DL920) * 1000/(1000 - AP920)</f>
        <v>0</v>
      </c>
      <c r="AO920">
        <v>24.8399751518035</v>
      </c>
      <c r="AP920">
        <v>56.9642545454545</v>
      </c>
      <c r="AQ920">
        <v>0.000518929841762955</v>
      </c>
      <c r="AR920">
        <v>110.481421267312</v>
      </c>
      <c r="AS920">
        <v>1</v>
      </c>
      <c r="AT920">
        <v>0</v>
      </c>
      <c r="AU920">
        <f>IF(AS920*$H$13&gt;=AW920,1.0,(AW920/(AW920-AS920*$H$13)))</f>
        <v>0</v>
      </c>
      <c r="AV920">
        <f>(AU920-1)*100</f>
        <v>0</v>
      </c>
      <c r="AW920">
        <f>MAX(0,($B$13+$C$13*EF920)/(1+$D$13*EF920)*DY920/(EA920+273)*$E$13)</f>
        <v>0</v>
      </c>
      <c r="AX920" t="s">
        <v>437</v>
      </c>
      <c r="AY920" t="s">
        <v>437</v>
      </c>
      <c r="AZ920">
        <v>0</v>
      </c>
      <c r="BA920">
        <v>0</v>
      </c>
      <c r="BB920">
        <f>1-AZ920/BA920</f>
        <v>0</v>
      </c>
      <c r="BC920">
        <v>0</v>
      </c>
      <c r="BD920" t="s">
        <v>437</v>
      </c>
      <c r="BE920" t="s">
        <v>437</v>
      </c>
      <c r="BF920">
        <v>0</v>
      </c>
      <c r="BG920">
        <v>0</v>
      </c>
      <c r="BH920">
        <f>1-BF920/BG920</f>
        <v>0</v>
      </c>
      <c r="BI920">
        <v>0.5</v>
      </c>
      <c r="BJ920">
        <f>DI920</f>
        <v>0</v>
      </c>
      <c r="BK920">
        <f>L920</f>
        <v>0</v>
      </c>
      <c r="BL920">
        <f>BH920*BI920*BJ920</f>
        <v>0</v>
      </c>
      <c r="BM920">
        <f>(BK920-BC920)/BJ920</f>
        <v>0</v>
      </c>
      <c r="BN920">
        <f>(BA920-BG920)/BG920</f>
        <v>0</v>
      </c>
      <c r="BO920">
        <f>AZ920/(BB920+AZ920/BG920)</f>
        <v>0</v>
      </c>
      <c r="BP920" t="s">
        <v>437</v>
      </c>
      <c r="BQ920">
        <v>0</v>
      </c>
      <c r="BR920">
        <f>IF(BQ920&lt;&gt;0, BQ920, BO920)</f>
        <v>0</v>
      </c>
      <c r="BS920">
        <f>1-BR920/BG920</f>
        <v>0</v>
      </c>
      <c r="BT920">
        <f>(BG920-BF920)/(BG920-BR920)</f>
        <v>0</v>
      </c>
      <c r="BU920">
        <f>(BA920-BG920)/(BA920-BR920)</f>
        <v>0</v>
      </c>
      <c r="BV920">
        <f>(BG920-BF920)/(BG920-AZ920)</f>
        <v>0</v>
      </c>
      <c r="BW920">
        <f>(BA920-BG920)/(BA920-AZ920)</f>
        <v>0</v>
      </c>
      <c r="BX920">
        <f>(BT920*BR920/BF920)</f>
        <v>0</v>
      </c>
      <c r="BY920">
        <f>(1-BX920)</f>
        <v>0</v>
      </c>
      <c r="DH920">
        <f>$B$11*EG920+$C$11*EH920+$F$11*ES920*(1-EV920)</f>
        <v>0</v>
      </c>
      <c r="DI920">
        <f>DH920*DJ920</f>
        <v>0</v>
      </c>
      <c r="DJ920">
        <f>($B$11*$D$9+$C$11*$D$9+$F$11*((FF920+EX920)/MAX(FF920+EX920+FG920, 0.1)*$I$9+FG920/MAX(FF920+EX920+FG920, 0.1)*$J$9))/($B$11+$C$11+$F$11)</f>
        <v>0</v>
      </c>
      <c r="DK920">
        <f>($B$11*$K$9+$C$11*$K$9+$F$11*((FF920+EX920)/MAX(FF920+EX920+FG920, 0.1)*$P$9+FG920/MAX(FF920+EX920+FG920, 0.1)*$Q$9))/($B$11+$C$11+$F$11)</f>
        <v>0</v>
      </c>
      <c r="DL920">
        <v>6</v>
      </c>
      <c r="DM920">
        <v>0.5</v>
      </c>
      <c r="DN920" t="s">
        <v>438</v>
      </c>
      <c r="DO920">
        <v>2</v>
      </c>
      <c r="DP920" t="b">
        <v>1</v>
      </c>
      <c r="DQ920">
        <v>1761424736.84615</v>
      </c>
      <c r="DR920">
        <v>571.601384615385</v>
      </c>
      <c r="DS920">
        <v>619.441538461538</v>
      </c>
      <c r="DT920">
        <v>56.9425153846154</v>
      </c>
      <c r="DU920">
        <v>24.8345384615385</v>
      </c>
      <c r="DV920">
        <v>570.504076923077</v>
      </c>
      <c r="DW920">
        <v>56.9866384615385</v>
      </c>
      <c r="DX920">
        <v>500.000230769231</v>
      </c>
      <c r="DY920">
        <v>90.1758384615384</v>
      </c>
      <c r="DZ920">
        <v>0.0389348153846154</v>
      </c>
      <c r="EA920">
        <v>53.0146846153846</v>
      </c>
      <c r="EB920">
        <v>48.0106230769231</v>
      </c>
      <c r="EC920">
        <v>999.9</v>
      </c>
      <c r="ED920">
        <v>0</v>
      </c>
      <c r="EE920">
        <v>0</v>
      </c>
      <c r="EF920">
        <v>9997.21769230769</v>
      </c>
      <c r="EG920">
        <v>0</v>
      </c>
      <c r="EH920">
        <v>1181.31538461538</v>
      </c>
      <c r="EI920">
        <v>-47.8400692307692</v>
      </c>
      <c r="EJ920">
        <v>606.115461538462</v>
      </c>
      <c r="EK920">
        <v>635.216923076923</v>
      </c>
      <c r="EL920">
        <v>32.1079615384615</v>
      </c>
      <c r="EM920">
        <v>619.441538461538</v>
      </c>
      <c r="EN920">
        <v>24.8345384615385</v>
      </c>
      <c r="EO920">
        <v>5.13483923076923</v>
      </c>
      <c r="EP920">
        <v>2.23947538461538</v>
      </c>
      <c r="EQ920">
        <v>33.2893846153846</v>
      </c>
      <c r="ER920">
        <v>19.2475615384615</v>
      </c>
      <c r="ES920">
        <v>1199.98307692308</v>
      </c>
      <c r="ET920">
        <v>0.967009</v>
      </c>
      <c r="EU920">
        <v>0.0329908</v>
      </c>
      <c r="EV920">
        <v>0</v>
      </c>
      <c r="EW920">
        <v>836.041230769231</v>
      </c>
      <c r="EX920">
        <v>5.00059</v>
      </c>
      <c r="EY920">
        <v>11054.6692307692</v>
      </c>
      <c r="EZ920">
        <v>10358.6</v>
      </c>
      <c r="FA920">
        <v>62.7786153846154</v>
      </c>
      <c r="FB920">
        <v>63.9322307692308</v>
      </c>
      <c r="FC920">
        <v>62.687</v>
      </c>
      <c r="FD920">
        <v>63.8653076923077</v>
      </c>
      <c r="FE920">
        <v>64.25</v>
      </c>
      <c r="FF920">
        <v>1155.56307692308</v>
      </c>
      <c r="FG920">
        <v>39.42</v>
      </c>
      <c r="FH920">
        <v>0</v>
      </c>
      <c r="FI920">
        <v>1761424705.3</v>
      </c>
      <c r="FJ920">
        <v>0</v>
      </c>
      <c r="FK920">
        <v>836.268576923077</v>
      </c>
      <c r="FL920">
        <v>21.1639316271715</v>
      </c>
      <c r="FM920">
        <v>272.796581390049</v>
      </c>
      <c r="FN920">
        <v>11056.7115384615</v>
      </c>
      <c r="FO920">
        <v>15</v>
      </c>
      <c r="FP920">
        <v>0</v>
      </c>
      <c r="FQ920" t="s">
        <v>439</v>
      </c>
      <c r="FR920">
        <v>0</v>
      </c>
      <c r="FS920">
        <v>0</v>
      </c>
      <c r="FT920">
        <v>0</v>
      </c>
      <c r="FU920">
        <v>0</v>
      </c>
      <c r="FV920">
        <v>0</v>
      </c>
      <c r="FW920">
        <v>0</v>
      </c>
      <c r="FX920">
        <v>0</v>
      </c>
      <c r="FY920">
        <v>0</v>
      </c>
      <c r="FZ920">
        <v>0</v>
      </c>
      <c r="GA920">
        <v>0</v>
      </c>
      <c r="GB920">
        <v>0</v>
      </c>
      <c r="GC920">
        <v>-47.52734</v>
      </c>
      <c r="GD920">
        <v>-11.9714345864662</v>
      </c>
      <c r="GE920">
        <v>1.33896650869243</v>
      </c>
      <c r="GF920">
        <v>0</v>
      </c>
      <c r="GG920">
        <v>835.140117647059</v>
      </c>
      <c r="GH920">
        <v>22.1706035167917</v>
      </c>
      <c r="GI920">
        <v>2.18307501372971</v>
      </c>
      <c r="GJ920">
        <v>-1</v>
      </c>
      <c r="GK920">
        <v>32.105875</v>
      </c>
      <c r="GL920">
        <v>0.0914390977443676</v>
      </c>
      <c r="GM920">
        <v>0.0114264988075969</v>
      </c>
      <c r="GN920">
        <v>1</v>
      </c>
      <c r="GO920">
        <v>1</v>
      </c>
      <c r="GP920">
        <v>2</v>
      </c>
      <c r="GQ920" t="s">
        <v>446</v>
      </c>
      <c r="GR920">
        <v>3.12664</v>
      </c>
      <c r="GS920">
        <v>2.71691</v>
      </c>
      <c r="GT920">
        <v>0.109686</v>
      </c>
      <c r="GU920">
        <v>0.116201</v>
      </c>
      <c r="GV920">
        <v>0.177934</v>
      </c>
      <c r="GW920">
        <v>0.099987</v>
      </c>
      <c r="GX920">
        <v>31869.9</v>
      </c>
      <c r="GY920">
        <v>33431.2</v>
      </c>
      <c r="GZ920">
        <v>32522.1</v>
      </c>
      <c r="HA920">
        <v>34386.9</v>
      </c>
      <c r="HB920">
        <v>38445.1</v>
      </c>
      <c r="HC920">
        <v>44645.7</v>
      </c>
      <c r="HD920">
        <v>51132.5</v>
      </c>
      <c r="HE920">
        <v>55169.8</v>
      </c>
      <c r="HF920">
        <v>1.67693</v>
      </c>
      <c r="HG920">
        <v>1.5239</v>
      </c>
      <c r="HH920">
        <v>-0.177898</v>
      </c>
      <c r="HI920">
        <v>0</v>
      </c>
      <c r="HJ920">
        <v>50.8456</v>
      </c>
      <c r="HK920">
        <v>999.9</v>
      </c>
      <c r="HL920">
        <v>54.828</v>
      </c>
      <c r="HM920">
        <v>30.142</v>
      </c>
      <c r="HN920">
        <v>26.1161</v>
      </c>
      <c r="HO920">
        <v>59.8221</v>
      </c>
      <c r="HP920">
        <v>40.5809</v>
      </c>
      <c r="HQ920">
        <v>1</v>
      </c>
      <c r="HR920">
        <v>2.44036</v>
      </c>
      <c r="HS920">
        <v>-0.163502</v>
      </c>
      <c r="HT920">
        <v>20.1136</v>
      </c>
      <c r="HU920">
        <v>5.18599</v>
      </c>
      <c r="HV920">
        <v>12.0159</v>
      </c>
      <c r="HW920">
        <v>4.969</v>
      </c>
      <c r="HX920">
        <v>3.29585</v>
      </c>
      <c r="HY920">
        <v>9999</v>
      </c>
      <c r="HZ920">
        <v>9999</v>
      </c>
      <c r="IA920">
        <v>999.9</v>
      </c>
      <c r="IB920">
        <v>9999</v>
      </c>
      <c r="IC920">
        <v>1.86325</v>
      </c>
      <c r="ID920">
        <v>1.8681</v>
      </c>
      <c r="IE920">
        <v>1.86783</v>
      </c>
      <c r="IF920">
        <v>1.86905</v>
      </c>
      <c r="IG920">
        <v>1.86981</v>
      </c>
      <c r="IH920">
        <v>1.86589</v>
      </c>
      <c r="II920">
        <v>1.86698</v>
      </c>
      <c r="IJ920">
        <v>1.86839</v>
      </c>
      <c r="IK920">
        <v>5</v>
      </c>
      <c r="IL920">
        <v>0</v>
      </c>
      <c r="IM920">
        <v>0</v>
      </c>
      <c r="IN920">
        <v>0</v>
      </c>
      <c r="IO920" t="s">
        <v>441</v>
      </c>
      <c r="IP920" t="s">
        <v>442</v>
      </c>
      <c r="IQ920" t="s">
        <v>443</v>
      </c>
      <c r="IR920" t="s">
        <v>443</v>
      </c>
      <c r="IS920" t="s">
        <v>443</v>
      </c>
      <c r="IT920" t="s">
        <v>443</v>
      </c>
      <c r="IU920">
        <v>0</v>
      </c>
      <c r="IV920">
        <v>100</v>
      </c>
      <c r="IW920">
        <v>100</v>
      </c>
      <c r="IX920">
        <v>1.097</v>
      </c>
      <c r="IY920">
        <v>-0.0441</v>
      </c>
      <c r="IZ920">
        <v>1.09748391826392</v>
      </c>
      <c r="JA920">
        <v>0</v>
      </c>
      <c r="JB920">
        <v>0</v>
      </c>
      <c r="JC920">
        <v>0</v>
      </c>
      <c r="JD920">
        <v>-0.0441141096964596</v>
      </c>
      <c r="JE920">
        <v>0</v>
      </c>
      <c r="JF920">
        <v>0</v>
      </c>
      <c r="JG920">
        <v>0</v>
      </c>
      <c r="JH920">
        <v>5</v>
      </c>
      <c r="JI920">
        <v>2273</v>
      </c>
      <c r="JJ920">
        <v>1</v>
      </c>
      <c r="JK920">
        <v>24</v>
      </c>
      <c r="JL920">
        <v>29357079.1</v>
      </c>
      <c r="JM920">
        <v>29357079.1</v>
      </c>
      <c r="JN920">
        <v>1.45996</v>
      </c>
      <c r="JO920">
        <v>2.62817</v>
      </c>
      <c r="JP920">
        <v>1.54785</v>
      </c>
      <c r="JQ920">
        <v>2.31445</v>
      </c>
      <c r="JR920">
        <v>1.64673</v>
      </c>
      <c r="JS920">
        <v>2.34741</v>
      </c>
      <c r="JT920">
        <v>34.0545</v>
      </c>
      <c r="JU920">
        <v>24.1838</v>
      </c>
      <c r="JV920">
        <v>18</v>
      </c>
      <c r="JW920">
        <v>493.197</v>
      </c>
      <c r="JX920">
        <v>382.751</v>
      </c>
      <c r="JY920">
        <v>52.9505</v>
      </c>
      <c r="JZ920">
        <v>54.7021</v>
      </c>
      <c r="KA920">
        <v>30.0012</v>
      </c>
      <c r="KB920">
        <v>53.9459</v>
      </c>
      <c r="KC920">
        <v>53.7475</v>
      </c>
      <c r="KD920">
        <v>29.316</v>
      </c>
      <c r="KE920">
        <v>0</v>
      </c>
      <c r="KF920">
        <v>100</v>
      </c>
      <c r="KG920">
        <v>52.9048</v>
      </c>
      <c r="KH920">
        <v>671.581</v>
      </c>
      <c r="KI920">
        <v>26.2864</v>
      </c>
      <c r="KJ920">
        <v>92.6654</v>
      </c>
      <c r="KK920">
        <v>89.2551</v>
      </c>
    </row>
    <row r="921" spans="1:297">
      <c r="A921">
        <v>905</v>
      </c>
      <c r="B921">
        <v>1761424750</v>
      </c>
      <c r="C921">
        <v>16569</v>
      </c>
      <c r="D921" t="s">
        <v>2261</v>
      </c>
      <c r="E921" t="s">
        <v>2262</v>
      </c>
      <c r="F921">
        <v>5</v>
      </c>
      <c r="G921" t="s">
        <v>2182</v>
      </c>
      <c r="H921" t="s">
        <v>436</v>
      </c>
      <c r="I921">
        <v>1761424741.84615</v>
      </c>
      <c r="J921">
        <f>(K921)/1000</f>
        <v>0</v>
      </c>
      <c r="K921">
        <f>IF(DP921, AN921, AH921)</f>
        <v>0</v>
      </c>
      <c r="L921">
        <f>IF(DP921, AI921, AG921)</f>
        <v>0</v>
      </c>
      <c r="M921">
        <f>DR921 - IF(AU921&gt;1, L921*DL921*100.0/(AW921), 0)</f>
        <v>0</v>
      </c>
      <c r="N921">
        <f>((T921-J921/2)*M921-L921)/(T921+J921/2)</f>
        <v>0</v>
      </c>
      <c r="O921">
        <f>N921*(DY921+DZ921)/1000.0</f>
        <v>0</v>
      </c>
      <c r="P921">
        <f>(DR921 - IF(AU921&gt;1, L921*DL921*100.0/(AW921), 0))*(DY921+DZ921)/1000.0</f>
        <v>0</v>
      </c>
      <c r="Q921">
        <f>2.0/((1/S921-1/R921)+SIGN(S921)*SQRT((1/S921-1/R921)*(1/S921-1/R921) + 4*DM921/((DM921+1)*(DM921+1))*(2*1/S921*1/R921-1/R921*1/R921)))</f>
        <v>0</v>
      </c>
      <c r="R921">
        <f>IF(LEFT(DN921,1)&lt;&gt;"0",IF(LEFT(DN921,1)="1",3.0,DO921),$D$5+$E$5*(EF921*DY921/($K$5*1000))+$F$5*(EF921*DY921/($K$5*1000))*MAX(MIN(DL921,$J$5),$I$5)*MAX(MIN(DL921,$J$5),$I$5)+$G$5*MAX(MIN(DL921,$J$5),$I$5)*(EF921*DY921/($K$5*1000))+$H$5*(EF921*DY921/($K$5*1000))*(EF921*DY921/($K$5*1000)))</f>
        <v>0</v>
      </c>
      <c r="S921">
        <f>J921*(1000-(1000*0.61365*exp(17.502*W921/(240.97+W921))/(DY921+DZ921)+DT921)/2)/(1000*0.61365*exp(17.502*W921/(240.97+W921))/(DY921+DZ921)-DT921)</f>
        <v>0</v>
      </c>
      <c r="T921">
        <f>1/((DM921+1)/(Q921/1.6)+1/(R921/1.37)) + DM921/((DM921+1)/(Q921/1.6) + DM921/(R921/1.37))</f>
        <v>0</v>
      </c>
      <c r="U921">
        <f>(DH921*DK921)</f>
        <v>0</v>
      </c>
      <c r="V921">
        <f>(EA921+(U921+2*0.95*5.67E-8*(((EA921+$B$7)+273)^4-(EA921+273)^4)-44100*J921)/(1.84*29.3*R921+8*0.95*5.67E-8*(EA921+273)^3))</f>
        <v>0</v>
      </c>
      <c r="W921">
        <f>($C$7*EB921+$D$7*EC921+$E$7*V921)</f>
        <v>0</v>
      </c>
      <c r="X921">
        <f>0.61365*exp(17.502*W921/(240.97+W921))</f>
        <v>0</v>
      </c>
      <c r="Y921">
        <f>(Z921/AA921*100)</f>
        <v>0</v>
      </c>
      <c r="Z921">
        <f>DT921*(DY921+DZ921)/1000</f>
        <v>0</v>
      </c>
      <c r="AA921">
        <f>0.61365*exp(17.502*EA921/(240.97+EA921))</f>
        <v>0</v>
      </c>
      <c r="AB921">
        <f>(X921-DT921*(DY921+DZ921)/1000)</f>
        <v>0</v>
      </c>
      <c r="AC921">
        <f>(-J921*44100)</f>
        <v>0</v>
      </c>
      <c r="AD921">
        <f>2*29.3*R921*0.92*(EA921-W921)</f>
        <v>0</v>
      </c>
      <c r="AE921">
        <f>2*0.95*5.67E-8*(((EA921+$B$7)+273)^4-(W921+273)^4)</f>
        <v>0</v>
      </c>
      <c r="AF921">
        <f>U921+AE921+AC921+AD921</f>
        <v>0</v>
      </c>
      <c r="AG921">
        <f>DX921*AU921*(DS921-DR921*(1000-AU921*DU921)/(1000-AU921*DT921))/(100*DL921)</f>
        <v>0</v>
      </c>
      <c r="AH921">
        <f>1000*DX921*AU921*(DT921-DU921)/(100*DL921*(1000-AU921*DT921))</f>
        <v>0</v>
      </c>
      <c r="AI921">
        <f>(AJ921 - AK921 - DY921*1E3/(8.314*(EA921+273.15)) * AM921/DX921 * AL921) * DX921/(100*DL921) * (1000 - DU921)/1000</f>
        <v>0</v>
      </c>
      <c r="AJ921">
        <v>669.983258091467</v>
      </c>
      <c r="AK921">
        <v>647.041248484848</v>
      </c>
      <c r="AL921">
        <v>3.54358969571472</v>
      </c>
      <c r="AM921">
        <v>65.2934851003641</v>
      </c>
      <c r="AN921">
        <f>(AP921 - AO921 + DY921*1E3/(8.314*(EA921+273.15)) * AR921/DX921 * AQ921) * DX921/(100*DL921) * 1000/(1000 - AP921)</f>
        <v>0</v>
      </c>
      <c r="AO921">
        <v>24.8431689289494</v>
      </c>
      <c r="AP921">
        <v>56.9887436363636</v>
      </c>
      <c r="AQ921">
        <v>0.006163179568752</v>
      </c>
      <c r="AR921">
        <v>110.481421267312</v>
      </c>
      <c r="AS921">
        <v>1</v>
      </c>
      <c r="AT921">
        <v>0</v>
      </c>
      <c r="AU921">
        <f>IF(AS921*$H$13&gt;=AW921,1.0,(AW921/(AW921-AS921*$H$13)))</f>
        <v>0</v>
      </c>
      <c r="AV921">
        <f>(AU921-1)*100</f>
        <v>0</v>
      </c>
      <c r="AW921">
        <f>MAX(0,($B$13+$C$13*EF921)/(1+$D$13*EF921)*DY921/(EA921+273)*$E$13)</f>
        <v>0</v>
      </c>
      <c r="AX921" t="s">
        <v>437</v>
      </c>
      <c r="AY921" t="s">
        <v>437</v>
      </c>
      <c r="AZ921">
        <v>0</v>
      </c>
      <c r="BA921">
        <v>0</v>
      </c>
      <c r="BB921">
        <f>1-AZ921/BA921</f>
        <v>0</v>
      </c>
      <c r="BC921">
        <v>0</v>
      </c>
      <c r="BD921" t="s">
        <v>437</v>
      </c>
      <c r="BE921" t="s">
        <v>437</v>
      </c>
      <c r="BF921">
        <v>0</v>
      </c>
      <c r="BG921">
        <v>0</v>
      </c>
      <c r="BH921">
        <f>1-BF921/BG921</f>
        <v>0</v>
      </c>
      <c r="BI921">
        <v>0.5</v>
      </c>
      <c r="BJ921">
        <f>DI921</f>
        <v>0</v>
      </c>
      <c r="BK921">
        <f>L921</f>
        <v>0</v>
      </c>
      <c r="BL921">
        <f>BH921*BI921*BJ921</f>
        <v>0</v>
      </c>
      <c r="BM921">
        <f>(BK921-BC921)/BJ921</f>
        <v>0</v>
      </c>
      <c r="BN921">
        <f>(BA921-BG921)/BG921</f>
        <v>0</v>
      </c>
      <c r="BO921">
        <f>AZ921/(BB921+AZ921/BG921)</f>
        <v>0</v>
      </c>
      <c r="BP921" t="s">
        <v>437</v>
      </c>
      <c r="BQ921">
        <v>0</v>
      </c>
      <c r="BR921">
        <f>IF(BQ921&lt;&gt;0, BQ921, BO921)</f>
        <v>0</v>
      </c>
      <c r="BS921">
        <f>1-BR921/BG921</f>
        <v>0</v>
      </c>
      <c r="BT921">
        <f>(BG921-BF921)/(BG921-BR921)</f>
        <v>0</v>
      </c>
      <c r="BU921">
        <f>(BA921-BG921)/(BA921-BR921)</f>
        <v>0</v>
      </c>
      <c r="BV921">
        <f>(BG921-BF921)/(BG921-AZ921)</f>
        <v>0</v>
      </c>
      <c r="BW921">
        <f>(BA921-BG921)/(BA921-AZ921)</f>
        <v>0</v>
      </c>
      <c r="BX921">
        <f>(BT921*BR921/BF921)</f>
        <v>0</v>
      </c>
      <c r="BY921">
        <f>(1-BX921)</f>
        <v>0</v>
      </c>
      <c r="DH921">
        <f>$B$11*EG921+$C$11*EH921+$F$11*ES921*(1-EV921)</f>
        <v>0</v>
      </c>
      <c r="DI921">
        <f>DH921*DJ921</f>
        <v>0</v>
      </c>
      <c r="DJ921">
        <f>($B$11*$D$9+$C$11*$D$9+$F$11*((FF921+EX921)/MAX(FF921+EX921+FG921, 0.1)*$I$9+FG921/MAX(FF921+EX921+FG921, 0.1)*$J$9))/($B$11+$C$11+$F$11)</f>
        <v>0</v>
      </c>
      <c r="DK921">
        <f>($B$11*$K$9+$C$11*$K$9+$F$11*((FF921+EX921)/MAX(FF921+EX921+FG921, 0.1)*$P$9+FG921/MAX(FF921+EX921+FG921, 0.1)*$Q$9))/($B$11+$C$11+$F$11)</f>
        <v>0</v>
      </c>
      <c r="DL921">
        <v>6</v>
      </c>
      <c r="DM921">
        <v>0.5</v>
      </c>
      <c r="DN921" t="s">
        <v>438</v>
      </c>
      <c r="DO921">
        <v>2</v>
      </c>
      <c r="DP921" t="b">
        <v>1</v>
      </c>
      <c r="DQ921">
        <v>1761424741.84615</v>
      </c>
      <c r="DR921">
        <v>587.175846153846</v>
      </c>
      <c r="DS921">
        <v>636.701384615385</v>
      </c>
      <c r="DT921">
        <v>56.9591692307692</v>
      </c>
      <c r="DU921">
        <v>24.8388615384615</v>
      </c>
      <c r="DV921">
        <v>586.078538461538</v>
      </c>
      <c r="DW921">
        <v>57.0033</v>
      </c>
      <c r="DX921">
        <v>500.014846153846</v>
      </c>
      <c r="DY921">
        <v>90.1758769230769</v>
      </c>
      <c r="DZ921">
        <v>0.0389788</v>
      </c>
      <c r="EA921">
        <v>53.0172</v>
      </c>
      <c r="EB921">
        <v>48.0143615384615</v>
      </c>
      <c r="EC921">
        <v>999.9</v>
      </c>
      <c r="ED921">
        <v>0</v>
      </c>
      <c r="EE921">
        <v>0</v>
      </c>
      <c r="EF921">
        <v>9996.40230769231</v>
      </c>
      <c r="EG921">
        <v>0</v>
      </c>
      <c r="EH921">
        <v>1181.27692307692</v>
      </c>
      <c r="EI921">
        <v>-49.5256</v>
      </c>
      <c r="EJ921">
        <v>622.641230769231</v>
      </c>
      <c r="EK921">
        <v>652.919307692308</v>
      </c>
      <c r="EL921">
        <v>32.1203</v>
      </c>
      <c r="EM921">
        <v>636.701384615385</v>
      </c>
      <c r="EN921">
        <v>24.8388615384615</v>
      </c>
      <c r="EO921">
        <v>5.13634384615385</v>
      </c>
      <c r="EP921">
        <v>2.23986538461538</v>
      </c>
      <c r="EQ921">
        <v>33.2946076923077</v>
      </c>
      <c r="ER921">
        <v>19.2503538461538</v>
      </c>
      <c r="ES921">
        <v>1199.98461538462</v>
      </c>
      <c r="ET921">
        <v>0.967001692307692</v>
      </c>
      <c r="EU921">
        <v>0.0329980769230769</v>
      </c>
      <c r="EV921">
        <v>0</v>
      </c>
      <c r="EW921">
        <v>837.778769230769</v>
      </c>
      <c r="EX921">
        <v>5.00059</v>
      </c>
      <c r="EY921">
        <v>11077.0384615385</v>
      </c>
      <c r="EZ921">
        <v>10358.5846153846</v>
      </c>
      <c r="FA921">
        <v>62.7976923076923</v>
      </c>
      <c r="FB921">
        <v>63.937</v>
      </c>
      <c r="FC921">
        <v>62.687</v>
      </c>
      <c r="FD921">
        <v>63.875</v>
      </c>
      <c r="FE921">
        <v>64.25</v>
      </c>
      <c r="FF921">
        <v>1155.55538461538</v>
      </c>
      <c r="FG921">
        <v>39.4292307692308</v>
      </c>
      <c r="FH921">
        <v>0</v>
      </c>
      <c r="FI921">
        <v>1761424710.7</v>
      </c>
      <c r="FJ921">
        <v>0</v>
      </c>
      <c r="FK921">
        <v>838.23716</v>
      </c>
      <c r="FL921">
        <v>20.5369999914595</v>
      </c>
      <c r="FM921">
        <v>261.438461542118</v>
      </c>
      <c r="FN921">
        <v>11082.016</v>
      </c>
      <c r="FO921">
        <v>15</v>
      </c>
      <c r="FP921">
        <v>0</v>
      </c>
      <c r="FQ921" t="s">
        <v>439</v>
      </c>
      <c r="FR921">
        <v>0</v>
      </c>
      <c r="FS921">
        <v>0</v>
      </c>
      <c r="FT921">
        <v>0</v>
      </c>
      <c r="FU921">
        <v>0</v>
      </c>
      <c r="FV921">
        <v>0</v>
      </c>
      <c r="FW921">
        <v>0</v>
      </c>
      <c r="FX921">
        <v>0</v>
      </c>
      <c r="FY921">
        <v>0</v>
      </c>
      <c r="FZ921">
        <v>0</v>
      </c>
      <c r="GA921">
        <v>0</v>
      </c>
      <c r="GB921">
        <v>0</v>
      </c>
      <c r="GC921">
        <v>-48.6906523809524</v>
      </c>
      <c r="GD921">
        <v>-17.4637324675325</v>
      </c>
      <c r="GE921">
        <v>1.88698008938421</v>
      </c>
      <c r="GF921">
        <v>0</v>
      </c>
      <c r="GG921">
        <v>836.876470588235</v>
      </c>
      <c r="GH921">
        <v>21.0115507948597</v>
      </c>
      <c r="GI921">
        <v>2.06944421688095</v>
      </c>
      <c r="GJ921">
        <v>-1</v>
      </c>
      <c r="GK921">
        <v>32.1138952380952</v>
      </c>
      <c r="GL921">
        <v>0.146727272727284</v>
      </c>
      <c r="GM921">
        <v>0.0160262426511874</v>
      </c>
      <c r="GN921">
        <v>0</v>
      </c>
      <c r="GO921">
        <v>0</v>
      </c>
      <c r="GP921">
        <v>2</v>
      </c>
      <c r="GQ921" t="s">
        <v>473</v>
      </c>
      <c r="GR921">
        <v>3.12654</v>
      </c>
      <c r="GS921">
        <v>2.71682</v>
      </c>
      <c r="GT921">
        <v>0.111893</v>
      </c>
      <c r="GU921">
        <v>0.118397</v>
      </c>
      <c r="GV921">
        <v>0.177975</v>
      </c>
      <c r="GW921">
        <v>0.0999894</v>
      </c>
      <c r="GX921">
        <v>31789.9</v>
      </c>
      <c r="GY921">
        <v>33347.3</v>
      </c>
      <c r="GZ921">
        <v>32521.3</v>
      </c>
      <c r="HA921">
        <v>34386.4</v>
      </c>
      <c r="HB921">
        <v>38443.1</v>
      </c>
      <c r="HC921">
        <v>44645.3</v>
      </c>
      <c r="HD921">
        <v>51131.6</v>
      </c>
      <c r="HE921">
        <v>55169.2</v>
      </c>
      <c r="HF921">
        <v>1.67677</v>
      </c>
      <c r="HG921">
        <v>1.52373</v>
      </c>
      <c r="HH921">
        <v>-0.180732</v>
      </c>
      <c r="HI921">
        <v>0</v>
      </c>
      <c r="HJ921">
        <v>50.8507</v>
      </c>
      <c r="HK921">
        <v>999.9</v>
      </c>
      <c r="HL921">
        <v>54.853</v>
      </c>
      <c r="HM921">
        <v>30.152</v>
      </c>
      <c r="HN921">
        <v>26.1435</v>
      </c>
      <c r="HO921">
        <v>60.0721</v>
      </c>
      <c r="HP921">
        <v>40.613</v>
      </c>
      <c r="HQ921">
        <v>1</v>
      </c>
      <c r="HR921">
        <v>2.44114</v>
      </c>
      <c r="HS921">
        <v>-0.0191667</v>
      </c>
      <c r="HT921">
        <v>20.1135</v>
      </c>
      <c r="HU921">
        <v>5.18614</v>
      </c>
      <c r="HV921">
        <v>12.0159</v>
      </c>
      <c r="HW921">
        <v>4.96895</v>
      </c>
      <c r="HX921">
        <v>3.29583</v>
      </c>
      <c r="HY921">
        <v>9999</v>
      </c>
      <c r="HZ921">
        <v>9999</v>
      </c>
      <c r="IA921">
        <v>999.9</v>
      </c>
      <c r="IB921">
        <v>9999</v>
      </c>
      <c r="IC921">
        <v>1.86325</v>
      </c>
      <c r="ID921">
        <v>1.86812</v>
      </c>
      <c r="IE921">
        <v>1.86783</v>
      </c>
      <c r="IF921">
        <v>1.86905</v>
      </c>
      <c r="IG921">
        <v>1.86982</v>
      </c>
      <c r="IH921">
        <v>1.8659</v>
      </c>
      <c r="II921">
        <v>1.86697</v>
      </c>
      <c r="IJ921">
        <v>1.86841</v>
      </c>
      <c r="IK921">
        <v>5</v>
      </c>
      <c r="IL921">
        <v>0</v>
      </c>
      <c r="IM921">
        <v>0</v>
      </c>
      <c r="IN921">
        <v>0</v>
      </c>
      <c r="IO921" t="s">
        <v>441</v>
      </c>
      <c r="IP921" t="s">
        <v>442</v>
      </c>
      <c r="IQ921" t="s">
        <v>443</v>
      </c>
      <c r="IR921" t="s">
        <v>443</v>
      </c>
      <c r="IS921" t="s">
        <v>443</v>
      </c>
      <c r="IT921" t="s">
        <v>443</v>
      </c>
      <c r="IU921">
        <v>0</v>
      </c>
      <c r="IV921">
        <v>100</v>
      </c>
      <c r="IW921">
        <v>100</v>
      </c>
      <c r="IX921">
        <v>1.098</v>
      </c>
      <c r="IY921">
        <v>-0.0442</v>
      </c>
      <c r="IZ921">
        <v>1.09748391826392</v>
      </c>
      <c r="JA921">
        <v>0</v>
      </c>
      <c r="JB921">
        <v>0</v>
      </c>
      <c r="JC921">
        <v>0</v>
      </c>
      <c r="JD921">
        <v>-0.0441141096964596</v>
      </c>
      <c r="JE921">
        <v>0</v>
      </c>
      <c r="JF921">
        <v>0</v>
      </c>
      <c r="JG921">
        <v>0</v>
      </c>
      <c r="JH921">
        <v>5</v>
      </c>
      <c r="JI921">
        <v>2273</v>
      </c>
      <c r="JJ921">
        <v>1</v>
      </c>
      <c r="JK921">
        <v>24</v>
      </c>
      <c r="JL921">
        <v>29357079.2</v>
      </c>
      <c r="JM921">
        <v>29357079.2</v>
      </c>
      <c r="JN921">
        <v>1.4856</v>
      </c>
      <c r="JO921">
        <v>2.6355</v>
      </c>
      <c r="JP921">
        <v>1.54785</v>
      </c>
      <c r="JQ921">
        <v>2.31445</v>
      </c>
      <c r="JR921">
        <v>1.64673</v>
      </c>
      <c r="JS921">
        <v>2.24854</v>
      </c>
      <c r="JT921">
        <v>34.0545</v>
      </c>
      <c r="JU921">
        <v>24.1838</v>
      </c>
      <c r="JV921">
        <v>18</v>
      </c>
      <c r="JW921">
        <v>493.134</v>
      </c>
      <c r="JX921">
        <v>382.677</v>
      </c>
      <c r="JY921">
        <v>52.9356</v>
      </c>
      <c r="JZ921">
        <v>54.7124</v>
      </c>
      <c r="KA921">
        <v>30.0009</v>
      </c>
      <c r="KB921">
        <v>53.9546</v>
      </c>
      <c r="KC921">
        <v>53.7556</v>
      </c>
      <c r="KD921">
        <v>29.8175</v>
      </c>
      <c r="KE921">
        <v>0</v>
      </c>
      <c r="KF921">
        <v>100</v>
      </c>
      <c r="KG921">
        <v>52.8942</v>
      </c>
      <c r="KH921">
        <v>691.921</v>
      </c>
      <c r="KI921">
        <v>26.2864</v>
      </c>
      <c r="KJ921">
        <v>92.6635</v>
      </c>
      <c r="KK921">
        <v>89.2539</v>
      </c>
    </row>
    <row r="922" spans="1:297">
      <c r="A922">
        <v>906</v>
      </c>
      <c r="B922">
        <v>1761424755</v>
      </c>
      <c r="C922">
        <v>16574</v>
      </c>
      <c r="D922" t="s">
        <v>2263</v>
      </c>
      <c r="E922" t="s">
        <v>2264</v>
      </c>
      <c r="F922">
        <v>5</v>
      </c>
      <c r="G922" t="s">
        <v>2182</v>
      </c>
      <c r="H922" t="s">
        <v>436</v>
      </c>
      <c r="I922">
        <v>1761424746.84615</v>
      </c>
      <c r="J922">
        <f>(K922)/1000</f>
        <v>0</v>
      </c>
      <c r="K922">
        <f>IF(DP922, AN922, AH922)</f>
        <v>0</v>
      </c>
      <c r="L922">
        <f>IF(DP922, AI922, AG922)</f>
        <v>0</v>
      </c>
      <c r="M922">
        <f>DR922 - IF(AU922&gt;1, L922*DL922*100.0/(AW922), 0)</f>
        <v>0</v>
      </c>
      <c r="N922">
        <f>((T922-J922/2)*M922-L922)/(T922+J922/2)</f>
        <v>0</v>
      </c>
      <c r="O922">
        <f>N922*(DY922+DZ922)/1000.0</f>
        <v>0</v>
      </c>
      <c r="P922">
        <f>(DR922 - IF(AU922&gt;1, L922*DL922*100.0/(AW922), 0))*(DY922+DZ922)/1000.0</f>
        <v>0</v>
      </c>
      <c r="Q922">
        <f>2.0/((1/S922-1/R922)+SIGN(S922)*SQRT((1/S922-1/R922)*(1/S922-1/R922) + 4*DM922/((DM922+1)*(DM922+1))*(2*1/S922*1/R922-1/R922*1/R922)))</f>
        <v>0</v>
      </c>
      <c r="R922">
        <f>IF(LEFT(DN922,1)&lt;&gt;"0",IF(LEFT(DN922,1)="1",3.0,DO922),$D$5+$E$5*(EF922*DY922/($K$5*1000))+$F$5*(EF922*DY922/($K$5*1000))*MAX(MIN(DL922,$J$5),$I$5)*MAX(MIN(DL922,$J$5),$I$5)+$G$5*MAX(MIN(DL922,$J$5),$I$5)*(EF922*DY922/($K$5*1000))+$H$5*(EF922*DY922/($K$5*1000))*(EF922*DY922/($K$5*1000)))</f>
        <v>0</v>
      </c>
      <c r="S922">
        <f>J922*(1000-(1000*0.61365*exp(17.502*W922/(240.97+W922))/(DY922+DZ922)+DT922)/2)/(1000*0.61365*exp(17.502*W922/(240.97+W922))/(DY922+DZ922)-DT922)</f>
        <v>0</v>
      </c>
      <c r="T922">
        <f>1/((DM922+1)/(Q922/1.6)+1/(R922/1.37)) + DM922/((DM922+1)/(Q922/1.6) + DM922/(R922/1.37))</f>
        <v>0</v>
      </c>
      <c r="U922">
        <f>(DH922*DK922)</f>
        <v>0</v>
      </c>
      <c r="V922">
        <f>(EA922+(U922+2*0.95*5.67E-8*(((EA922+$B$7)+273)^4-(EA922+273)^4)-44100*J922)/(1.84*29.3*R922+8*0.95*5.67E-8*(EA922+273)^3))</f>
        <v>0</v>
      </c>
      <c r="W922">
        <f>($C$7*EB922+$D$7*EC922+$E$7*V922)</f>
        <v>0</v>
      </c>
      <c r="X922">
        <f>0.61365*exp(17.502*W922/(240.97+W922))</f>
        <v>0</v>
      </c>
      <c r="Y922">
        <f>(Z922/AA922*100)</f>
        <v>0</v>
      </c>
      <c r="Z922">
        <f>DT922*(DY922+DZ922)/1000</f>
        <v>0</v>
      </c>
      <c r="AA922">
        <f>0.61365*exp(17.502*EA922/(240.97+EA922))</f>
        <v>0</v>
      </c>
      <c r="AB922">
        <f>(X922-DT922*(DY922+DZ922)/1000)</f>
        <v>0</v>
      </c>
      <c r="AC922">
        <f>(-J922*44100)</f>
        <v>0</v>
      </c>
      <c r="AD922">
        <f>2*29.3*R922*0.92*(EA922-W922)</f>
        <v>0</v>
      </c>
      <c r="AE922">
        <f>2*0.95*5.67E-8*(((EA922+$B$7)+273)^4-(W922+273)^4)</f>
        <v>0</v>
      </c>
      <c r="AF922">
        <f>U922+AE922+AC922+AD922</f>
        <v>0</v>
      </c>
      <c r="AG922">
        <f>DX922*AU922*(DS922-DR922*(1000-AU922*DU922)/(1000-AU922*DT922))/(100*DL922)</f>
        <v>0</v>
      </c>
      <c r="AH922">
        <f>1000*DX922*AU922*(DT922-DU922)/(100*DL922*(1000-AU922*DT922))</f>
        <v>0</v>
      </c>
      <c r="AI922">
        <f>(AJ922 - AK922 - DY922*1E3/(8.314*(EA922+273.15)) * AM922/DX922 * AL922) * DX922/(100*DL922) * (1000 - DU922)/1000</f>
        <v>0</v>
      </c>
      <c r="AJ922">
        <v>686.804638775966</v>
      </c>
      <c r="AK922">
        <v>663.814527272727</v>
      </c>
      <c r="AL922">
        <v>3.31672110700205</v>
      </c>
      <c r="AM922">
        <v>65.2934851003641</v>
      </c>
      <c r="AN922">
        <f>(AP922 - AO922 + DY922*1E3/(8.314*(EA922+273.15)) * AR922/DX922 * AQ922) * DX922/(100*DL922) * 1000/(1000 - AP922)</f>
        <v>0</v>
      </c>
      <c r="AO922">
        <v>24.8443209356898</v>
      </c>
      <c r="AP922">
        <v>56.9791236363636</v>
      </c>
      <c r="AQ922">
        <v>-0.00174041868363117</v>
      </c>
      <c r="AR922">
        <v>110.481421267312</v>
      </c>
      <c r="AS922">
        <v>1</v>
      </c>
      <c r="AT922">
        <v>0</v>
      </c>
      <c r="AU922">
        <f>IF(AS922*$H$13&gt;=AW922,1.0,(AW922/(AW922-AS922*$H$13)))</f>
        <v>0</v>
      </c>
      <c r="AV922">
        <f>(AU922-1)*100</f>
        <v>0</v>
      </c>
      <c r="AW922">
        <f>MAX(0,($B$13+$C$13*EF922)/(1+$D$13*EF922)*DY922/(EA922+273)*$E$13)</f>
        <v>0</v>
      </c>
      <c r="AX922" t="s">
        <v>437</v>
      </c>
      <c r="AY922" t="s">
        <v>437</v>
      </c>
      <c r="AZ922">
        <v>0</v>
      </c>
      <c r="BA922">
        <v>0</v>
      </c>
      <c r="BB922">
        <f>1-AZ922/BA922</f>
        <v>0</v>
      </c>
      <c r="BC922">
        <v>0</v>
      </c>
      <c r="BD922" t="s">
        <v>437</v>
      </c>
      <c r="BE922" t="s">
        <v>437</v>
      </c>
      <c r="BF922">
        <v>0</v>
      </c>
      <c r="BG922">
        <v>0</v>
      </c>
      <c r="BH922">
        <f>1-BF922/BG922</f>
        <v>0</v>
      </c>
      <c r="BI922">
        <v>0.5</v>
      </c>
      <c r="BJ922">
        <f>DI922</f>
        <v>0</v>
      </c>
      <c r="BK922">
        <f>L922</f>
        <v>0</v>
      </c>
      <c r="BL922">
        <f>BH922*BI922*BJ922</f>
        <v>0</v>
      </c>
      <c r="BM922">
        <f>(BK922-BC922)/BJ922</f>
        <v>0</v>
      </c>
      <c r="BN922">
        <f>(BA922-BG922)/BG922</f>
        <v>0</v>
      </c>
      <c r="BO922">
        <f>AZ922/(BB922+AZ922/BG922)</f>
        <v>0</v>
      </c>
      <c r="BP922" t="s">
        <v>437</v>
      </c>
      <c r="BQ922">
        <v>0</v>
      </c>
      <c r="BR922">
        <f>IF(BQ922&lt;&gt;0, BQ922, BO922)</f>
        <v>0</v>
      </c>
      <c r="BS922">
        <f>1-BR922/BG922</f>
        <v>0</v>
      </c>
      <c r="BT922">
        <f>(BG922-BF922)/(BG922-BR922)</f>
        <v>0</v>
      </c>
      <c r="BU922">
        <f>(BA922-BG922)/(BA922-BR922)</f>
        <v>0</v>
      </c>
      <c r="BV922">
        <f>(BG922-BF922)/(BG922-AZ922)</f>
        <v>0</v>
      </c>
      <c r="BW922">
        <f>(BA922-BG922)/(BA922-AZ922)</f>
        <v>0</v>
      </c>
      <c r="BX922">
        <f>(BT922*BR922/BF922)</f>
        <v>0</v>
      </c>
      <c r="BY922">
        <f>(1-BX922)</f>
        <v>0</v>
      </c>
      <c r="DH922">
        <f>$B$11*EG922+$C$11*EH922+$F$11*ES922*(1-EV922)</f>
        <v>0</v>
      </c>
      <c r="DI922">
        <f>DH922*DJ922</f>
        <v>0</v>
      </c>
      <c r="DJ922">
        <f>($B$11*$D$9+$C$11*$D$9+$F$11*((FF922+EX922)/MAX(FF922+EX922+FG922, 0.1)*$I$9+FG922/MAX(FF922+EX922+FG922, 0.1)*$J$9))/($B$11+$C$11+$F$11)</f>
        <v>0</v>
      </c>
      <c r="DK922">
        <f>($B$11*$K$9+$C$11*$K$9+$F$11*((FF922+EX922)/MAX(FF922+EX922+FG922, 0.1)*$P$9+FG922/MAX(FF922+EX922+FG922, 0.1)*$Q$9))/($B$11+$C$11+$F$11)</f>
        <v>0</v>
      </c>
      <c r="DL922">
        <v>6</v>
      </c>
      <c r="DM922">
        <v>0.5</v>
      </c>
      <c r="DN922" t="s">
        <v>438</v>
      </c>
      <c r="DO922">
        <v>2</v>
      </c>
      <c r="DP922" t="b">
        <v>1</v>
      </c>
      <c r="DQ922">
        <v>1761424746.84615</v>
      </c>
      <c r="DR922">
        <v>603.128923076923</v>
      </c>
      <c r="DS922">
        <v>653.416</v>
      </c>
      <c r="DT922">
        <v>56.9738846153846</v>
      </c>
      <c r="DU922">
        <v>24.8416769230769</v>
      </c>
      <c r="DV922">
        <v>602.031538461539</v>
      </c>
      <c r="DW922">
        <v>57.0180076923077</v>
      </c>
      <c r="DX922">
        <v>500.000384615385</v>
      </c>
      <c r="DY922">
        <v>90.1758692307693</v>
      </c>
      <c r="DZ922">
        <v>0.0390841923076923</v>
      </c>
      <c r="EA922">
        <v>53.0192769230769</v>
      </c>
      <c r="EB922">
        <v>48.0155153846154</v>
      </c>
      <c r="EC922">
        <v>999.9</v>
      </c>
      <c r="ED922">
        <v>0</v>
      </c>
      <c r="EE922">
        <v>0</v>
      </c>
      <c r="EF922">
        <v>9996.05769230769</v>
      </c>
      <c r="EG922">
        <v>0</v>
      </c>
      <c r="EH922">
        <v>1181.27076923077</v>
      </c>
      <c r="EI922">
        <v>-50.2871</v>
      </c>
      <c r="EJ922">
        <v>639.567615384615</v>
      </c>
      <c r="EK922">
        <v>670.061538461538</v>
      </c>
      <c r="EL922">
        <v>32.1321769230769</v>
      </c>
      <c r="EM922">
        <v>653.416</v>
      </c>
      <c r="EN922">
        <v>24.8416769230769</v>
      </c>
      <c r="EO922">
        <v>5.13766923076923</v>
      </c>
      <c r="EP922">
        <v>2.24012</v>
      </c>
      <c r="EQ922">
        <v>33.2992230769231</v>
      </c>
      <c r="ER922">
        <v>19.2521692307692</v>
      </c>
      <c r="ES922">
        <v>1199.98615384615</v>
      </c>
      <c r="ET922">
        <v>0.966994307692307</v>
      </c>
      <c r="EU922">
        <v>0.0330054</v>
      </c>
      <c r="EV922">
        <v>0</v>
      </c>
      <c r="EW922">
        <v>839.530307692308</v>
      </c>
      <c r="EX922">
        <v>5.00059</v>
      </c>
      <c r="EY922">
        <v>11098.5538461538</v>
      </c>
      <c r="EZ922">
        <v>10358.5692307692</v>
      </c>
      <c r="FA922">
        <v>62.8072307692308</v>
      </c>
      <c r="FB922">
        <v>63.9418461538462</v>
      </c>
      <c r="FC922">
        <v>62.687</v>
      </c>
      <c r="FD922">
        <v>63.875</v>
      </c>
      <c r="FE922">
        <v>64.25</v>
      </c>
      <c r="FF922">
        <v>1155.54769230769</v>
      </c>
      <c r="FG922">
        <v>39.4384615384615</v>
      </c>
      <c r="FH922">
        <v>0</v>
      </c>
      <c r="FI922">
        <v>1761424715.5</v>
      </c>
      <c r="FJ922">
        <v>0</v>
      </c>
      <c r="FK922">
        <v>839.87296</v>
      </c>
      <c r="FL922">
        <v>19.5519230429594</v>
      </c>
      <c r="FM922">
        <v>253.238461164154</v>
      </c>
      <c r="FN922">
        <v>11102.716</v>
      </c>
      <c r="FO922">
        <v>15</v>
      </c>
      <c r="FP922">
        <v>0</v>
      </c>
      <c r="FQ922" t="s">
        <v>439</v>
      </c>
      <c r="FR922">
        <v>0</v>
      </c>
      <c r="FS922">
        <v>0</v>
      </c>
      <c r="FT922">
        <v>0</v>
      </c>
      <c r="FU922">
        <v>0</v>
      </c>
      <c r="FV922">
        <v>0</v>
      </c>
      <c r="FW922">
        <v>0</v>
      </c>
      <c r="FX922">
        <v>0</v>
      </c>
      <c r="FY922">
        <v>0</v>
      </c>
      <c r="FZ922">
        <v>0</v>
      </c>
      <c r="GA922">
        <v>0</v>
      </c>
      <c r="GB922">
        <v>0</v>
      </c>
      <c r="GC922">
        <v>-50.003375</v>
      </c>
      <c r="GD922">
        <v>-10.9181187969925</v>
      </c>
      <c r="GE922">
        <v>1.26981309919019</v>
      </c>
      <c r="GF922">
        <v>0</v>
      </c>
      <c r="GG922">
        <v>838.536735294118</v>
      </c>
      <c r="GH922">
        <v>20.4747899130316</v>
      </c>
      <c r="GI922">
        <v>2.01785514125946</v>
      </c>
      <c r="GJ922">
        <v>-1</v>
      </c>
      <c r="GK922">
        <v>32.125695</v>
      </c>
      <c r="GL922">
        <v>0.144455639097697</v>
      </c>
      <c r="GM922">
        <v>0.0150044818304404</v>
      </c>
      <c r="GN922">
        <v>0</v>
      </c>
      <c r="GO922">
        <v>0</v>
      </c>
      <c r="GP922">
        <v>2</v>
      </c>
      <c r="GQ922" t="s">
        <v>473</v>
      </c>
      <c r="GR922">
        <v>3.12655</v>
      </c>
      <c r="GS922">
        <v>2.71711</v>
      </c>
      <c r="GT922">
        <v>0.113954</v>
      </c>
      <c r="GU922">
        <v>0.120501</v>
      </c>
      <c r="GV922">
        <v>0.17796</v>
      </c>
      <c r="GW922">
        <v>0.0999988</v>
      </c>
      <c r="GX922">
        <v>31714.9</v>
      </c>
      <c r="GY922">
        <v>33266.4</v>
      </c>
      <c r="GZ922">
        <v>32520.3</v>
      </c>
      <c r="HA922">
        <v>34385.3</v>
      </c>
      <c r="HB922">
        <v>38443.2</v>
      </c>
      <c r="HC922">
        <v>44643.9</v>
      </c>
      <c r="HD922">
        <v>51130.4</v>
      </c>
      <c r="HE922">
        <v>55167.6</v>
      </c>
      <c r="HF922">
        <v>1.67675</v>
      </c>
      <c r="HG922">
        <v>1.5233</v>
      </c>
      <c r="HH922">
        <v>-0.181146</v>
      </c>
      <c r="HI922">
        <v>0</v>
      </c>
      <c r="HJ922">
        <v>50.8559</v>
      </c>
      <c r="HK922">
        <v>999.9</v>
      </c>
      <c r="HL922">
        <v>54.853</v>
      </c>
      <c r="HM922">
        <v>30.142</v>
      </c>
      <c r="HN922">
        <v>26.1287</v>
      </c>
      <c r="HO922">
        <v>60.1121</v>
      </c>
      <c r="HP922">
        <v>40.8774</v>
      </c>
      <c r="HQ922">
        <v>1</v>
      </c>
      <c r="HR922">
        <v>2.44188</v>
      </c>
      <c r="HS922">
        <v>-0.0118573</v>
      </c>
      <c r="HT922">
        <v>20.1135</v>
      </c>
      <c r="HU922">
        <v>5.18539</v>
      </c>
      <c r="HV922">
        <v>12.0159</v>
      </c>
      <c r="HW922">
        <v>4.9688</v>
      </c>
      <c r="HX922">
        <v>3.2958</v>
      </c>
      <c r="HY922">
        <v>9999</v>
      </c>
      <c r="HZ922">
        <v>9999</v>
      </c>
      <c r="IA922">
        <v>999.9</v>
      </c>
      <c r="IB922">
        <v>9999</v>
      </c>
      <c r="IC922">
        <v>1.86325</v>
      </c>
      <c r="ID922">
        <v>1.8681</v>
      </c>
      <c r="IE922">
        <v>1.86783</v>
      </c>
      <c r="IF922">
        <v>1.86905</v>
      </c>
      <c r="IG922">
        <v>1.86981</v>
      </c>
      <c r="IH922">
        <v>1.86585</v>
      </c>
      <c r="II922">
        <v>1.86697</v>
      </c>
      <c r="IJ922">
        <v>1.86841</v>
      </c>
      <c r="IK922">
        <v>5</v>
      </c>
      <c r="IL922">
        <v>0</v>
      </c>
      <c r="IM922">
        <v>0</v>
      </c>
      <c r="IN922">
        <v>0</v>
      </c>
      <c r="IO922" t="s">
        <v>441</v>
      </c>
      <c r="IP922" t="s">
        <v>442</v>
      </c>
      <c r="IQ922" t="s">
        <v>443</v>
      </c>
      <c r="IR922" t="s">
        <v>443</v>
      </c>
      <c r="IS922" t="s">
        <v>443</v>
      </c>
      <c r="IT922" t="s">
        <v>443</v>
      </c>
      <c r="IU922">
        <v>0</v>
      </c>
      <c r="IV922">
        <v>100</v>
      </c>
      <c r="IW922">
        <v>100</v>
      </c>
      <c r="IX922">
        <v>1.098</v>
      </c>
      <c r="IY922">
        <v>-0.0442</v>
      </c>
      <c r="IZ922">
        <v>1.09748391826392</v>
      </c>
      <c r="JA922">
        <v>0</v>
      </c>
      <c r="JB922">
        <v>0</v>
      </c>
      <c r="JC922">
        <v>0</v>
      </c>
      <c r="JD922">
        <v>-0.0441141096964596</v>
      </c>
      <c r="JE922">
        <v>0</v>
      </c>
      <c r="JF922">
        <v>0</v>
      </c>
      <c r="JG922">
        <v>0</v>
      </c>
      <c r="JH922">
        <v>5</v>
      </c>
      <c r="JI922">
        <v>2273</v>
      </c>
      <c r="JJ922">
        <v>1</v>
      </c>
      <c r="JK922">
        <v>24</v>
      </c>
      <c r="JL922">
        <v>29357079.2</v>
      </c>
      <c r="JM922">
        <v>29357079.2</v>
      </c>
      <c r="JN922">
        <v>1.51611</v>
      </c>
      <c r="JO922">
        <v>2.61963</v>
      </c>
      <c r="JP922">
        <v>1.54785</v>
      </c>
      <c r="JQ922">
        <v>2.31567</v>
      </c>
      <c r="JR922">
        <v>1.64673</v>
      </c>
      <c r="JS922">
        <v>2.35352</v>
      </c>
      <c r="JT922">
        <v>34.0545</v>
      </c>
      <c r="JU922">
        <v>24.1838</v>
      </c>
      <c r="JV922">
        <v>18</v>
      </c>
      <c r="JW922">
        <v>493.176</v>
      </c>
      <c r="JX922">
        <v>382.469</v>
      </c>
      <c r="JY922">
        <v>52.9061</v>
      </c>
      <c r="JZ922">
        <v>54.7238</v>
      </c>
      <c r="KA922">
        <v>30.0009</v>
      </c>
      <c r="KB922">
        <v>53.965</v>
      </c>
      <c r="KC922">
        <v>53.7681</v>
      </c>
      <c r="KD922">
        <v>30.495</v>
      </c>
      <c r="KE922">
        <v>0</v>
      </c>
      <c r="KF922">
        <v>100</v>
      </c>
      <c r="KG922">
        <v>52.8942</v>
      </c>
      <c r="KH922">
        <v>705.498</v>
      </c>
      <c r="KI922">
        <v>26.2864</v>
      </c>
      <c r="KJ922">
        <v>92.661</v>
      </c>
      <c r="KK922">
        <v>89.2513</v>
      </c>
    </row>
    <row r="923" spans="1:297">
      <c r="A923">
        <v>907</v>
      </c>
      <c r="B923">
        <v>1761424760</v>
      </c>
      <c r="C923">
        <v>16579</v>
      </c>
      <c r="D923" t="s">
        <v>2265</v>
      </c>
      <c r="E923" t="s">
        <v>2266</v>
      </c>
      <c r="F923">
        <v>5</v>
      </c>
      <c r="G923" t="s">
        <v>2182</v>
      </c>
      <c r="H923" t="s">
        <v>436</v>
      </c>
      <c r="I923">
        <v>1761424751.84615</v>
      </c>
      <c r="J923">
        <f>(K923)/1000</f>
        <v>0</v>
      </c>
      <c r="K923">
        <f>IF(DP923, AN923, AH923)</f>
        <v>0</v>
      </c>
      <c r="L923">
        <f>IF(DP923, AI923, AG923)</f>
        <v>0</v>
      </c>
      <c r="M923">
        <f>DR923 - IF(AU923&gt;1, L923*DL923*100.0/(AW923), 0)</f>
        <v>0</v>
      </c>
      <c r="N923">
        <f>((T923-J923/2)*M923-L923)/(T923+J923/2)</f>
        <v>0</v>
      </c>
      <c r="O923">
        <f>N923*(DY923+DZ923)/1000.0</f>
        <v>0</v>
      </c>
      <c r="P923">
        <f>(DR923 - IF(AU923&gt;1, L923*DL923*100.0/(AW923), 0))*(DY923+DZ923)/1000.0</f>
        <v>0</v>
      </c>
      <c r="Q923">
        <f>2.0/((1/S923-1/R923)+SIGN(S923)*SQRT((1/S923-1/R923)*(1/S923-1/R923) + 4*DM923/((DM923+1)*(DM923+1))*(2*1/S923*1/R923-1/R923*1/R923)))</f>
        <v>0</v>
      </c>
      <c r="R923">
        <f>IF(LEFT(DN923,1)&lt;&gt;"0",IF(LEFT(DN923,1)="1",3.0,DO923),$D$5+$E$5*(EF923*DY923/($K$5*1000))+$F$5*(EF923*DY923/($K$5*1000))*MAX(MIN(DL923,$J$5),$I$5)*MAX(MIN(DL923,$J$5),$I$5)+$G$5*MAX(MIN(DL923,$J$5),$I$5)*(EF923*DY923/($K$5*1000))+$H$5*(EF923*DY923/($K$5*1000))*(EF923*DY923/($K$5*1000)))</f>
        <v>0</v>
      </c>
      <c r="S923">
        <f>J923*(1000-(1000*0.61365*exp(17.502*W923/(240.97+W923))/(DY923+DZ923)+DT923)/2)/(1000*0.61365*exp(17.502*W923/(240.97+W923))/(DY923+DZ923)-DT923)</f>
        <v>0</v>
      </c>
      <c r="T923">
        <f>1/((DM923+1)/(Q923/1.6)+1/(R923/1.37)) + DM923/((DM923+1)/(Q923/1.6) + DM923/(R923/1.37))</f>
        <v>0</v>
      </c>
      <c r="U923">
        <f>(DH923*DK923)</f>
        <v>0</v>
      </c>
      <c r="V923">
        <f>(EA923+(U923+2*0.95*5.67E-8*(((EA923+$B$7)+273)^4-(EA923+273)^4)-44100*J923)/(1.84*29.3*R923+8*0.95*5.67E-8*(EA923+273)^3))</f>
        <v>0</v>
      </c>
      <c r="W923">
        <f>($C$7*EB923+$D$7*EC923+$E$7*V923)</f>
        <v>0</v>
      </c>
      <c r="X923">
        <f>0.61365*exp(17.502*W923/(240.97+W923))</f>
        <v>0</v>
      </c>
      <c r="Y923">
        <f>(Z923/AA923*100)</f>
        <v>0</v>
      </c>
      <c r="Z923">
        <f>DT923*(DY923+DZ923)/1000</f>
        <v>0</v>
      </c>
      <c r="AA923">
        <f>0.61365*exp(17.502*EA923/(240.97+EA923))</f>
        <v>0</v>
      </c>
      <c r="AB923">
        <f>(X923-DT923*(DY923+DZ923)/1000)</f>
        <v>0</v>
      </c>
      <c r="AC923">
        <f>(-J923*44100)</f>
        <v>0</v>
      </c>
      <c r="AD923">
        <f>2*29.3*R923*0.92*(EA923-W923)</f>
        <v>0</v>
      </c>
      <c r="AE923">
        <f>2*0.95*5.67E-8*(((EA923+$B$7)+273)^4-(W923+273)^4)</f>
        <v>0</v>
      </c>
      <c r="AF923">
        <f>U923+AE923+AC923+AD923</f>
        <v>0</v>
      </c>
      <c r="AG923">
        <f>DX923*AU923*(DS923-DR923*(1000-AU923*DU923)/(1000-AU923*DT923))/(100*DL923)</f>
        <v>0</v>
      </c>
      <c r="AH923">
        <f>1000*DX923*AU923*(DT923-DU923)/(100*DL923*(1000-AU923*DT923))</f>
        <v>0</v>
      </c>
      <c r="AI923">
        <f>(AJ923 - AK923 - DY923*1E3/(8.314*(EA923+273.15)) * AM923/DX923 * AL923) * DX923/(100*DL923) * (1000 - DU923)/1000</f>
        <v>0</v>
      </c>
      <c r="AJ923">
        <v>704.873303379209</v>
      </c>
      <c r="AK923">
        <v>681.391842424242</v>
      </c>
      <c r="AL923">
        <v>3.54597969500128</v>
      </c>
      <c r="AM923">
        <v>65.2934851003641</v>
      </c>
      <c r="AN923">
        <f>(AP923 - AO923 + DY923*1E3/(8.314*(EA923+273.15)) * AR923/DX923 * AQ923) * DX923/(100*DL923) * 1000/(1000 - AP923)</f>
        <v>0</v>
      </c>
      <c r="AO923">
        <v>24.8494620718029</v>
      </c>
      <c r="AP923">
        <v>56.9969678787879</v>
      </c>
      <c r="AQ923">
        <v>0.00152804286111615</v>
      </c>
      <c r="AR923">
        <v>110.481421267312</v>
      </c>
      <c r="AS923">
        <v>1</v>
      </c>
      <c r="AT923">
        <v>0</v>
      </c>
      <c r="AU923">
        <f>IF(AS923*$H$13&gt;=AW923,1.0,(AW923/(AW923-AS923*$H$13)))</f>
        <v>0</v>
      </c>
      <c r="AV923">
        <f>(AU923-1)*100</f>
        <v>0</v>
      </c>
      <c r="AW923">
        <f>MAX(0,($B$13+$C$13*EF923)/(1+$D$13*EF923)*DY923/(EA923+273)*$E$13)</f>
        <v>0</v>
      </c>
      <c r="AX923" t="s">
        <v>437</v>
      </c>
      <c r="AY923" t="s">
        <v>437</v>
      </c>
      <c r="AZ923">
        <v>0</v>
      </c>
      <c r="BA923">
        <v>0</v>
      </c>
      <c r="BB923">
        <f>1-AZ923/BA923</f>
        <v>0</v>
      </c>
      <c r="BC923">
        <v>0</v>
      </c>
      <c r="BD923" t="s">
        <v>437</v>
      </c>
      <c r="BE923" t="s">
        <v>437</v>
      </c>
      <c r="BF923">
        <v>0</v>
      </c>
      <c r="BG923">
        <v>0</v>
      </c>
      <c r="BH923">
        <f>1-BF923/BG923</f>
        <v>0</v>
      </c>
      <c r="BI923">
        <v>0.5</v>
      </c>
      <c r="BJ923">
        <f>DI923</f>
        <v>0</v>
      </c>
      <c r="BK923">
        <f>L923</f>
        <v>0</v>
      </c>
      <c r="BL923">
        <f>BH923*BI923*BJ923</f>
        <v>0</v>
      </c>
      <c r="BM923">
        <f>(BK923-BC923)/BJ923</f>
        <v>0</v>
      </c>
      <c r="BN923">
        <f>(BA923-BG923)/BG923</f>
        <v>0</v>
      </c>
      <c r="BO923">
        <f>AZ923/(BB923+AZ923/BG923)</f>
        <v>0</v>
      </c>
      <c r="BP923" t="s">
        <v>437</v>
      </c>
      <c r="BQ923">
        <v>0</v>
      </c>
      <c r="BR923">
        <f>IF(BQ923&lt;&gt;0, BQ923, BO923)</f>
        <v>0</v>
      </c>
      <c r="BS923">
        <f>1-BR923/BG923</f>
        <v>0</v>
      </c>
      <c r="BT923">
        <f>(BG923-BF923)/(BG923-BR923)</f>
        <v>0</v>
      </c>
      <c r="BU923">
        <f>(BA923-BG923)/(BA923-BR923)</f>
        <v>0</v>
      </c>
      <c r="BV923">
        <f>(BG923-BF923)/(BG923-AZ923)</f>
        <v>0</v>
      </c>
      <c r="BW923">
        <f>(BA923-BG923)/(BA923-AZ923)</f>
        <v>0</v>
      </c>
      <c r="BX923">
        <f>(BT923*BR923/BF923)</f>
        <v>0</v>
      </c>
      <c r="BY923">
        <f>(1-BX923)</f>
        <v>0</v>
      </c>
      <c r="DH923">
        <f>$B$11*EG923+$C$11*EH923+$F$11*ES923*(1-EV923)</f>
        <v>0</v>
      </c>
      <c r="DI923">
        <f>DH923*DJ923</f>
        <v>0</v>
      </c>
      <c r="DJ923">
        <f>($B$11*$D$9+$C$11*$D$9+$F$11*((FF923+EX923)/MAX(FF923+EX923+FG923, 0.1)*$I$9+FG923/MAX(FF923+EX923+FG923, 0.1)*$J$9))/($B$11+$C$11+$F$11)</f>
        <v>0</v>
      </c>
      <c r="DK923">
        <f>($B$11*$K$9+$C$11*$K$9+$F$11*((FF923+EX923)/MAX(FF923+EX923+FG923, 0.1)*$P$9+FG923/MAX(FF923+EX923+FG923, 0.1)*$Q$9))/($B$11+$C$11+$F$11)</f>
        <v>0</v>
      </c>
      <c r="DL923">
        <v>6</v>
      </c>
      <c r="DM923">
        <v>0.5</v>
      </c>
      <c r="DN923" t="s">
        <v>438</v>
      </c>
      <c r="DO923">
        <v>2</v>
      </c>
      <c r="DP923" t="b">
        <v>1</v>
      </c>
      <c r="DQ923">
        <v>1761424751.84615</v>
      </c>
      <c r="DR923">
        <v>619.198384615385</v>
      </c>
      <c r="DS923">
        <v>670.849846153846</v>
      </c>
      <c r="DT923">
        <v>56.9831846153846</v>
      </c>
      <c r="DU923">
        <v>24.8449538461538</v>
      </c>
      <c r="DV923">
        <v>618.101076923077</v>
      </c>
      <c r="DW923">
        <v>57.0273076923077</v>
      </c>
      <c r="DX923">
        <v>500.011769230769</v>
      </c>
      <c r="DY923">
        <v>90.1759461538462</v>
      </c>
      <c r="DZ923">
        <v>0.0391279538461538</v>
      </c>
      <c r="EA923">
        <v>53.0238615384615</v>
      </c>
      <c r="EB923">
        <v>48.0079307692308</v>
      </c>
      <c r="EC923">
        <v>999.9</v>
      </c>
      <c r="ED923">
        <v>0</v>
      </c>
      <c r="EE923">
        <v>0</v>
      </c>
      <c r="EF923">
        <v>9999.46384615385</v>
      </c>
      <c r="EG923">
        <v>0</v>
      </c>
      <c r="EH923">
        <v>1181.27461538462</v>
      </c>
      <c r="EI923">
        <v>-51.6514384615385</v>
      </c>
      <c r="EJ923">
        <v>656.614461538462</v>
      </c>
      <c r="EK923">
        <v>687.941846153846</v>
      </c>
      <c r="EL923">
        <v>32.1382153846154</v>
      </c>
      <c r="EM923">
        <v>670.849846153846</v>
      </c>
      <c r="EN923">
        <v>24.8449538461538</v>
      </c>
      <c r="EO923">
        <v>5.13851384615385</v>
      </c>
      <c r="EP923">
        <v>2.24041769230769</v>
      </c>
      <c r="EQ923">
        <v>33.3021538461538</v>
      </c>
      <c r="ER923">
        <v>19.2542923076923</v>
      </c>
      <c r="ES923">
        <v>1200.00692307692</v>
      </c>
      <c r="ET923">
        <v>0.966989461538461</v>
      </c>
      <c r="EU923">
        <v>0.0330102538461538</v>
      </c>
      <c r="EV923">
        <v>0</v>
      </c>
      <c r="EW923">
        <v>841.171692307692</v>
      </c>
      <c r="EX923">
        <v>5.00059</v>
      </c>
      <c r="EY923">
        <v>11119.8076923077</v>
      </c>
      <c r="EZ923">
        <v>10358.7307692308</v>
      </c>
      <c r="FA923">
        <v>62.812</v>
      </c>
      <c r="FB923">
        <v>63.9612307692308</v>
      </c>
      <c r="FC923">
        <v>62.7015384615385</v>
      </c>
      <c r="FD923">
        <v>63.8845384615385</v>
      </c>
      <c r="FE923">
        <v>64.2643076923077</v>
      </c>
      <c r="FF923">
        <v>1155.56153846154</v>
      </c>
      <c r="FG923">
        <v>39.4453846153846</v>
      </c>
      <c r="FH923">
        <v>0</v>
      </c>
      <c r="FI923">
        <v>1761424720.3</v>
      </c>
      <c r="FJ923">
        <v>0</v>
      </c>
      <c r="FK923">
        <v>841.39228</v>
      </c>
      <c r="FL923">
        <v>18.7112308028246</v>
      </c>
      <c r="FM923">
        <v>252.084615749851</v>
      </c>
      <c r="FN923">
        <v>11122.952</v>
      </c>
      <c r="FO923">
        <v>15</v>
      </c>
      <c r="FP923">
        <v>0</v>
      </c>
      <c r="FQ923" t="s">
        <v>439</v>
      </c>
      <c r="FR923">
        <v>0</v>
      </c>
      <c r="FS923">
        <v>0</v>
      </c>
      <c r="FT923">
        <v>0</v>
      </c>
      <c r="FU923">
        <v>0</v>
      </c>
      <c r="FV923">
        <v>0</v>
      </c>
      <c r="FW923">
        <v>0</v>
      </c>
      <c r="FX923">
        <v>0</v>
      </c>
      <c r="FY923">
        <v>0</v>
      </c>
      <c r="FZ923">
        <v>0</v>
      </c>
      <c r="GA923">
        <v>0</v>
      </c>
      <c r="GB923">
        <v>0</v>
      </c>
      <c r="GC923">
        <v>-50.9605</v>
      </c>
      <c r="GD923">
        <v>-13.5955714285715</v>
      </c>
      <c r="GE923">
        <v>1.55048901594672</v>
      </c>
      <c r="GF923">
        <v>0</v>
      </c>
      <c r="GG923">
        <v>840.330617647059</v>
      </c>
      <c r="GH923">
        <v>19.2064323984457</v>
      </c>
      <c r="GI923">
        <v>1.89474047601598</v>
      </c>
      <c r="GJ923">
        <v>-1</v>
      </c>
      <c r="GK923">
        <v>32.1335</v>
      </c>
      <c r="GL923">
        <v>0.0746727272727721</v>
      </c>
      <c r="GM923">
        <v>0.00931235738145848</v>
      </c>
      <c r="GN923">
        <v>1</v>
      </c>
      <c r="GO923">
        <v>1</v>
      </c>
      <c r="GP923">
        <v>2</v>
      </c>
      <c r="GQ923" t="s">
        <v>446</v>
      </c>
      <c r="GR923">
        <v>3.12655</v>
      </c>
      <c r="GS923">
        <v>2.71721</v>
      </c>
      <c r="GT923">
        <v>0.116108</v>
      </c>
      <c r="GU923">
        <v>0.122565</v>
      </c>
      <c r="GV923">
        <v>0.178008</v>
      </c>
      <c r="GW923">
        <v>0.10001</v>
      </c>
      <c r="GX923">
        <v>31637.2</v>
      </c>
      <c r="GY923">
        <v>33187</v>
      </c>
      <c r="GZ923">
        <v>32519.9</v>
      </c>
      <c r="HA923">
        <v>34384.3</v>
      </c>
      <c r="HB923">
        <v>38441.4</v>
      </c>
      <c r="HC923">
        <v>44642.4</v>
      </c>
      <c r="HD923">
        <v>51130.1</v>
      </c>
      <c r="HE923">
        <v>55166.2</v>
      </c>
      <c r="HF923">
        <v>1.67682</v>
      </c>
      <c r="HG923">
        <v>1.52338</v>
      </c>
      <c r="HH923">
        <v>-0.180565</v>
      </c>
      <c r="HI923">
        <v>0</v>
      </c>
      <c r="HJ923">
        <v>50.858</v>
      </c>
      <c r="HK923">
        <v>999.9</v>
      </c>
      <c r="HL923">
        <v>54.853</v>
      </c>
      <c r="HM923">
        <v>30.142</v>
      </c>
      <c r="HN923">
        <v>26.1269</v>
      </c>
      <c r="HO923">
        <v>60.3021</v>
      </c>
      <c r="HP923">
        <v>40.7212</v>
      </c>
      <c r="HQ923">
        <v>1</v>
      </c>
      <c r="HR923">
        <v>2.44313</v>
      </c>
      <c r="HS923">
        <v>-0.0494662</v>
      </c>
      <c r="HT923">
        <v>20.1135</v>
      </c>
      <c r="HU923">
        <v>5.18569</v>
      </c>
      <c r="HV923">
        <v>12.0159</v>
      </c>
      <c r="HW923">
        <v>4.9686</v>
      </c>
      <c r="HX923">
        <v>3.2957</v>
      </c>
      <c r="HY923">
        <v>9999</v>
      </c>
      <c r="HZ923">
        <v>9999</v>
      </c>
      <c r="IA923">
        <v>999.9</v>
      </c>
      <c r="IB923">
        <v>9999</v>
      </c>
      <c r="IC923">
        <v>1.86324</v>
      </c>
      <c r="ID923">
        <v>1.86812</v>
      </c>
      <c r="IE923">
        <v>1.86783</v>
      </c>
      <c r="IF923">
        <v>1.86905</v>
      </c>
      <c r="IG923">
        <v>1.86981</v>
      </c>
      <c r="IH923">
        <v>1.86587</v>
      </c>
      <c r="II923">
        <v>1.86697</v>
      </c>
      <c r="IJ923">
        <v>1.86839</v>
      </c>
      <c r="IK923">
        <v>5</v>
      </c>
      <c r="IL923">
        <v>0</v>
      </c>
      <c r="IM923">
        <v>0</v>
      </c>
      <c r="IN923">
        <v>0</v>
      </c>
      <c r="IO923" t="s">
        <v>441</v>
      </c>
      <c r="IP923" t="s">
        <v>442</v>
      </c>
      <c r="IQ923" t="s">
        <v>443</v>
      </c>
      <c r="IR923" t="s">
        <v>443</v>
      </c>
      <c r="IS923" t="s">
        <v>443</v>
      </c>
      <c r="IT923" t="s">
        <v>443</v>
      </c>
      <c r="IU923">
        <v>0</v>
      </c>
      <c r="IV923">
        <v>100</v>
      </c>
      <c r="IW923">
        <v>100</v>
      </c>
      <c r="IX923">
        <v>1.097</v>
      </c>
      <c r="IY923">
        <v>-0.0441</v>
      </c>
      <c r="IZ923">
        <v>1.09748391826392</v>
      </c>
      <c r="JA923">
        <v>0</v>
      </c>
      <c r="JB923">
        <v>0</v>
      </c>
      <c r="JC923">
        <v>0</v>
      </c>
      <c r="JD923">
        <v>-0.0441141096964596</v>
      </c>
      <c r="JE923">
        <v>0</v>
      </c>
      <c r="JF923">
        <v>0</v>
      </c>
      <c r="JG923">
        <v>0</v>
      </c>
      <c r="JH923">
        <v>5</v>
      </c>
      <c r="JI923">
        <v>2273</v>
      </c>
      <c r="JJ923">
        <v>1</v>
      </c>
      <c r="JK923">
        <v>24</v>
      </c>
      <c r="JL923">
        <v>29357079.3</v>
      </c>
      <c r="JM923">
        <v>29357079.3</v>
      </c>
      <c r="JN923">
        <v>1.54663</v>
      </c>
      <c r="JO923">
        <v>2.62329</v>
      </c>
      <c r="JP923">
        <v>1.54785</v>
      </c>
      <c r="JQ923">
        <v>2.31445</v>
      </c>
      <c r="JR923">
        <v>1.64673</v>
      </c>
      <c r="JS923">
        <v>2.35718</v>
      </c>
      <c r="JT923">
        <v>34.0545</v>
      </c>
      <c r="JU923">
        <v>24.1926</v>
      </c>
      <c r="JV923">
        <v>18</v>
      </c>
      <c r="JW923">
        <v>493.289</v>
      </c>
      <c r="JX923">
        <v>382.55</v>
      </c>
      <c r="JY923">
        <v>52.8907</v>
      </c>
      <c r="JZ923">
        <v>54.7323</v>
      </c>
      <c r="KA923">
        <v>30.0011</v>
      </c>
      <c r="KB923">
        <v>53.9749</v>
      </c>
      <c r="KC923">
        <v>53.7762</v>
      </c>
      <c r="KD923">
        <v>31.0429</v>
      </c>
      <c r="KE923">
        <v>0</v>
      </c>
      <c r="KF923">
        <v>100</v>
      </c>
      <c r="KG923">
        <v>52.8911</v>
      </c>
      <c r="KH923">
        <v>725.909</v>
      </c>
      <c r="KI923">
        <v>26.2864</v>
      </c>
      <c r="KJ923">
        <v>92.6603</v>
      </c>
      <c r="KK923">
        <v>89.2488</v>
      </c>
    </row>
    <row r="924" spans="1:297">
      <c r="A924">
        <v>908</v>
      </c>
      <c r="B924">
        <v>1761424765</v>
      </c>
      <c r="C924">
        <v>16584</v>
      </c>
      <c r="D924" t="s">
        <v>2267</v>
      </c>
      <c r="E924" t="s">
        <v>2268</v>
      </c>
      <c r="F924">
        <v>5</v>
      </c>
      <c r="G924" t="s">
        <v>2182</v>
      </c>
      <c r="H924" t="s">
        <v>436</v>
      </c>
      <c r="I924">
        <v>1761424756.84615</v>
      </c>
      <c r="J924">
        <f>(K924)/1000</f>
        <v>0</v>
      </c>
      <c r="K924">
        <f>IF(DP924, AN924, AH924)</f>
        <v>0</v>
      </c>
      <c r="L924">
        <f>IF(DP924, AI924, AG924)</f>
        <v>0</v>
      </c>
      <c r="M924">
        <f>DR924 - IF(AU924&gt;1, L924*DL924*100.0/(AW924), 0)</f>
        <v>0</v>
      </c>
      <c r="N924">
        <f>((T924-J924/2)*M924-L924)/(T924+J924/2)</f>
        <v>0</v>
      </c>
      <c r="O924">
        <f>N924*(DY924+DZ924)/1000.0</f>
        <v>0</v>
      </c>
      <c r="P924">
        <f>(DR924 - IF(AU924&gt;1, L924*DL924*100.0/(AW924), 0))*(DY924+DZ924)/1000.0</f>
        <v>0</v>
      </c>
      <c r="Q924">
        <f>2.0/((1/S924-1/R924)+SIGN(S924)*SQRT((1/S924-1/R924)*(1/S924-1/R924) + 4*DM924/((DM924+1)*(DM924+1))*(2*1/S924*1/R924-1/R924*1/R924)))</f>
        <v>0</v>
      </c>
      <c r="R924">
        <f>IF(LEFT(DN924,1)&lt;&gt;"0",IF(LEFT(DN924,1)="1",3.0,DO924),$D$5+$E$5*(EF924*DY924/($K$5*1000))+$F$5*(EF924*DY924/($K$5*1000))*MAX(MIN(DL924,$J$5),$I$5)*MAX(MIN(DL924,$J$5),$I$5)+$G$5*MAX(MIN(DL924,$J$5),$I$5)*(EF924*DY924/($K$5*1000))+$H$5*(EF924*DY924/($K$5*1000))*(EF924*DY924/($K$5*1000)))</f>
        <v>0</v>
      </c>
      <c r="S924">
        <f>J924*(1000-(1000*0.61365*exp(17.502*W924/(240.97+W924))/(DY924+DZ924)+DT924)/2)/(1000*0.61365*exp(17.502*W924/(240.97+W924))/(DY924+DZ924)-DT924)</f>
        <v>0</v>
      </c>
      <c r="T924">
        <f>1/((DM924+1)/(Q924/1.6)+1/(R924/1.37)) + DM924/((DM924+1)/(Q924/1.6) + DM924/(R924/1.37))</f>
        <v>0</v>
      </c>
      <c r="U924">
        <f>(DH924*DK924)</f>
        <v>0</v>
      </c>
      <c r="V924">
        <f>(EA924+(U924+2*0.95*5.67E-8*(((EA924+$B$7)+273)^4-(EA924+273)^4)-44100*J924)/(1.84*29.3*R924+8*0.95*5.67E-8*(EA924+273)^3))</f>
        <v>0</v>
      </c>
      <c r="W924">
        <f>($C$7*EB924+$D$7*EC924+$E$7*V924)</f>
        <v>0</v>
      </c>
      <c r="X924">
        <f>0.61365*exp(17.502*W924/(240.97+W924))</f>
        <v>0</v>
      </c>
      <c r="Y924">
        <f>(Z924/AA924*100)</f>
        <v>0</v>
      </c>
      <c r="Z924">
        <f>DT924*(DY924+DZ924)/1000</f>
        <v>0</v>
      </c>
      <c r="AA924">
        <f>0.61365*exp(17.502*EA924/(240.97+EA924))</f>
        <v>0</v>
      </c>
      <c r="AB924">
        <f>(X924-DT924*(DY924+DZ924)/1000)</f>
        <v>0</v>
      </c>
      <c r="AC924">
        <f>(-J924*44100)</f>
        <v>0</v>
      </c>
      <c r="AD924">
        <f>2*29.3*R924*0.92*(EA924-W924)</f>
        <v>0</v>
      </c>
      <c r="AE924">
        <f>2*0.95*5.67E-8*(((EA924+$B$7)+273)^4-(W924+273)^4)</f>
        <v>0</v>
      </c>
      <c r="AF924">
        <f>U924+AE924+AC924+AD924</f>
        <v>0</v>
      </c>
      <c r="AG924">
        <f>DX924*AU924*(DS924-DR924*(1000-AU924*DU924)/(1000-AU924*DT924))/(100*DL924)</f>
        <v>0</v>
      </c>
      <c r="AH924">
        <f>1000*DX924*AU924*(DT924-DU924)/(100*DL924*(1000-AU924*DT924))</f>
        <v>0</v>
      </c>
      <c r="AI924">
        <f>(AJ924 - AK924 - DY924*1E3/(8.314*(EA924+273.15)) * AM924/DX924 * AL924) * DX924/(100*DL924) * (1000 - DU924)/1000</f>
        <v>0</v>
      </c>
      <c r="AJ924">
        <v>721.455110006741</v>
      </c>
      <c r="AK924">
        <v>698.059866666667</v>
      </c>
      <c r="AL924">
        <v>3.31046727992485</v>
      </c>
      <c r="AM924">
        <v>65.2934851003641</v>
      </c>
      <c r="AN924">
        <f>(AP924 - AO924 + DY924*1E3/(8.314*(EA924+273.15)) * AR924/DX924 * AQ924) * DX924/(100*DL924) * 1000/(1000 - AP924)</f>
        <v>0</v>
      </c>
      <c r="AO924">
        <v>24.8538051922773</v>
      </c>
      <c r="AP924">
        <v>57.0059878787879</v>
      </c>
      <c r="AQ924">
        <v>-2.65953564683417e-05</v>
      </c>
      <c r="AR924">
        <v>110.481421267312</v>
      </c>
      <c r="AS924">
        <v>1</v>
      </c>
      <c r="AT924">
        <v>0</v>
      </c>
      <c r="AU924">
        <f>IF(AS924*$H$13&gt;=AW924,1.0,(AW924/(AW924-AS924*$H$13)))</f>
        <v>0</v>
      </c>
      <c r="AV924">
        <f>(AU924-1)*100</f>
        <v>0</v>
      </c>
      <c r="AW924">
        <f>MAX(0,($B$13+$C$13*EF924)/(1+$D$13*EF924)*DY924/(EA924+273)*$E$13)</f>
        <v>0</v>
      </c>
      <c r="AX924" t="s">
        <v>437</v>
      </c>
      <c r="AY924" t="s">
        <v>437</v>
      </c>
      <c r="AZ924">
        <v>0</v>
      </c>
      <c r="BA924">
        <v>0</v>
      </c>
      <c r="BB924">
        <f>1-AZ924/BA924</f>
        <v>0</v>
      </c>
      <c r="BC924">
        <v>0</v>
      </c>
      <c r="BD924" t="s">
        <v>437</v>
      </c>
      <c r="BE924" t="s">
        <v>437</v>
      </c>
      <c r="BF924">
        <v>0</v>
      </c>
      <c r="BG924">
        <v>0</v>
      </c>
      <c r="BH924">
        <f>1-BF924/BG924</f>
        <v>0</v>
      </c>
      <c r="BI924">
        <v>0.5</v>
      </c>
      <c r="BJ924">
        <f>DI924</f>
        <v>0</v>
      </c>
      <c r="BK924">
        <f>L924</f>
        <v>0</v>
      </c>
      <c r="BL924">
        <f>BH924*BI924*BJ924</f>
        <v>0</v>
      </c>
      <c r="BM924">
        <f>(BK924-BC924)/BJ924</f>
        <v>0</v>
      </c>
      <c r="BN924">
        <f>(BA924-BG924)/BG924</f>
        <v>0</v>
      </c>
      <c r="BO924">
        <f>AZ924/(BB924+AZ924/BG924)</f>
        <v>0</v>
      </c>
      <c r="BP924" t="s">
        <v>437</v>
      </c>
      <c r="BQ924">
        <v>0</v>
      </c>
      <c r="BR924">
        <f>IF(BQ924&lt;&gt;0, BQ924, BO924)</f>
        <v>0</v>
      </c>
      <c r="BS924">
        <f>1-BR924/BG924</f>
        <v>0</v>
      </c>
      <c r="BT924">
        <f>(BG924-BF924)/(BG924-BR924)</f>
        <v>0</v>
      </c>
      <c r="BU924">
        <f>(BA924-BG924)/(BA924-BR924)</f>
        <v>0</v>
      </c>
      <c r="BV924">
        <f>(BG924-BF924)/(BG924-AZ924)</f>
        <v>0</v>
      </c>
      <c r="BW924">
        <f>(BA924-BG924)/(BA924-AZ924)</f>
        <v>0</v>
      </c>
      <c r="BX924">
        <f>(BT924*BR924/BF924)</f>
        <v>0</v>
      </c>
      <c r="BY924">
        <f>(1-BX924)</f>
        <v>0</v>
      </c>
      <c r="DH924">
        <f>$B$11*EG924+$C$11*EH924+$F$11*ES924*(1-EV924)</f>
        <v>0</v>
      </c>
      <c r="DI924">
        <f>DH924*DJ924</f>
        <v>0</v>
      </c>
      <c r="DJ924">
        <f>($B$11*$D$9+$C$11*$D$9+$F$11*((FF924+EX924)/MAX(FF924+EX924+FG924, 0.1)*$I$9+FG924/MAX(FF924+EX924+FG924, 0.1)*$J$9))/($B$11+$C$11+$F$11)</f>
        <v>0</v>
      </c>
      <c r="DK924">
        <f>($B$11*$K$9+$C$11*$K$9+$F$11*((FF924+EX924)/MAX(FF924+EX924+FG924, 0.1)*$P$9+FG924/MAX(FF924+EX924+FG924, 0.1)*$Q$9))/($B$11+$C$11+$F$11)</f>
        <v>0</v>
      </c>
      <c r="DL924">
        <v>6</v>
      </c>
      <c r="DM924">
        <v>0.5</v>
      </c>
      <c r="DN924" t="s">
        <v>438</v>
      </c>
      <c r="DO924">
        <v>2</v>
      </c>
      <c r="DP924" t="b">
        <v>1</v>
      </c>
      <c r="DQ924">
        <v>1761424756.84615</v>
      </c>
      <c r="DR924">
        <v>635.396846153846</v>
      </c>
      <c r="DS924">
        <v>687.555230769231</v>
      </c>
      <c r="DT924">
        <v>56.9930923076923</v>
      </c>
      <c r="DU924">
        <v>24.8483769230769</v>
      </c>
      <c r="DV924">
        <v>634.299461538462</v>
      </c>
      <c r="DW924">
        <v>57.0372076923077</v>
      </c>
      <c r="DX924">
        <v>500.004</v>
      </c>
      <c r="DY924">
        <v>90.1774076923077</v>
      </c>
      <c r="DZ924">
        <v>0.0392341076923077</v>
      </c>
      <c r="EA924">
        <v>53.0287923076923</v>
      </c>
      <c r="EB924">
        <v>48.0035615384615</v>
      </c>
      <c r="EC924">
        <v>999.9</v>
      </c>
      <c r="ED924">
        <v>0</v>
      </c>
      <c r="EE924">
        <v>0</v>
      </c>
      <c r="EF924">
        <v>9996.48307692308</v>
      </c>
      <c r="EG924">
        <v>0</v>
      </c>
      <c r="EH924">
        <v>1181.30153846154</v>
      </c>
      <c r="EI924">
        <v>-52.1584230769231</v>
      </c>
      <c r="EJ924">
        <v>673.798923076923</v>
      </c>
      <c r="EK924">
        <v>705.075230769231</v>
      </c>
      <c r="EL924">
        <v>32.1447153846154</v>
      </c>
      <c r="EM924">
        <v>687.555230769231</v>
      </c>
      <c r="EN924">
        <v>24.8483769230769</v>
      </c>
      <c r="EO924">
        <v>5.13949</v>
      </c>
      <c r="EP924">
        <v>2.24076230769231</v>
      </c>
      <c r="EQ924">
        <v>33.3055384615385</v>
      </c>
      <c r="ER924">
        <v>19.2567615384615</v>
      </c>
      <c r="ES924">
        <v>1200.02307692308</v>
      </c>
      <c r="ET924">
        <v>0.966990076923077</v>
      </c>
      <c r="EU924">
        <v>0.0330096461538461</v>
      </c>
      <c r="EV924">
        <v>0</v>
      </c>
      <c r="EW924">
        <v>842.791230769231</v>
      </c>
      <c r="EX924">
        <v>5.00059</v>
      </c>
      <c r="EY924">
        <v>11140.4</v>
      </c>
      <c r="EZ924">
        <v>10358.8692307692</v>
      </c>
      <c r="FA924">
        <v>62.812</v>
      </c>
      <c r="FB924">
        <v>63.9806153846154</v>
      </c>
      <c r="FC924">
        <v>62.7209230769231</v>
      </c>
      <c r="FD924">
        <v>63.9036153846154</v>
      </c>
      <c r="FE924">
        <v>64.2833846153846</v>
      </c>
      <c r="FF924">
        <v>1155.57769230769</v>
      </c>
      <c r="FG924">
        <v>39.4453846153846</v>
      </c>
      <c r="FH924">
        <v>0</v>
      </c>
      <c r="FI924">
        <v>1761424725.7</v>
      </c>
      <c r="FJ924">
        <v>0</v>
      </c>
      <c r="FK924">
        <v>843.005384615385</v>
      </c>
      <c r="FL924">
        <v>18.3121367630466</v>
      </c>
      <c r="FM924">
        <v>241.435897579555</v>
      </c>
      <c r="FN924">
        <v>11143.7230769231</v>
      </c>
      <c r="FO924">
        <v>15</v>
      </c>
      <c r="FP924">
        <v>0</v>
      </c>
      <c r="FQ924" t="s">
        <v>439</v>
      </c>
      <c r="FR924">
        <v>0</v>
      </c>
      <c r="FS924">
        <v>0</v>
      </c>
      <c r="FT924">
        <v>0</v>
      </c>
      <c r="FU924">
        <v>0</v>
      </c>
      <c r="FV924">
        <v>0</v>
      </c>
      <c r="FW924">
        <v>0</v>
      </c>
      <c r="FX924">
        <v>0</v>
      </c>
      <c r="FY924">
        <v>0</v>
      </c>
      <c r="FZ924">
        <v>0</v>
      </c>
      <c r="GA924">
        <v>0</v>
      </c>
      <c r="GB924">
        <v>0</v>
      </c>
      <c r="GC924">
        <v>-52.0187</v>
      </c>
      <c r="GD924">
        <v>-7.04330526315785</v>
      </c>
      <c r="GE924">
        <v>0.937112605827069</v>
      </c>
      <c r="GF924">
        <v>0</v>
      </c>
      <c r="GG924">
        <v>841.850970588235</v>
      </c>
      <c r="GH924">
        <v>18.7631321615205</v>
      </c>
      <c r="GI924">
        <v>1.85185022716224</v>
      </c>
      <c r="GJ924">
        <v>-1</v>
      </c>
      <c r="GK924">
        <v>32.142075</v>
      </c>
      <c r="GL924">
        <v>0.0663473684210333</v>
      </c>
      <c r="GM924">
        <v>0.00854019174257823</v>
      </c>
      <c r="GN924">
        <v>1</v>
      </c>
      <c r="GO924">
        <v>1</v>
      </c>
      <c r="GP924">
        <v>2</v>
      </c>
      <c r="GQ924" t="s">
        <v>446</v>
      </c>
      <c r="GR924">
        <v>3.12654</v>
      </c>
      <c r="GS924">
        <v>2.71748</v>
      </c>
      <c r="GT924">
        <v>0.118124</v>
      </c>
      <c r="GU924">
        <v>0.124756</v>
      </c>
      <c r="GV924">
        <v>0.178011</v>
      </c>
      <c r="GW924">
        <v>0.100019</v>
      </c>
      <c r="GX924">
        <v>31564.1</v>
      </c>
      <c r="GY924">
        <v>33102.9</v>
      </c>
      <c r="GZ924">
        <v>32519.3</v>
      </c>
      <c r="HA924">
        <v>34383.3</v>
      </c>
      <c r="HB924">
        <v>38440.9</v>
      </c>
      <c r="HC924">
        <v>44641.3</v>
      </c>
      <c r="HD924">
        <v>51129</v>
      </c>
      <c r="HE924">
        <v>55165</v>
      </c>
      <c r="HF924">
        <v>1.67645</v>
      </c>
      <c r="HG924">
        <v>1.52373</v>
      </c>
      <c r="HH924">
        <v>-0.180826</v>
      </c>
      <c r="HI924">
        <v>0</v>
      </c>
      <c r="HJ924">
        <v>50.8642</v>
      </c>
      <c r="HK924">
        <v>999.9</v>
      </c>
      <c r="HL924">
        <v>54.853</v>
      </c>
      <c r="HM924">
        <v>30.142</v>
      </c>
      <c r="HN924">
        <v>26.1273</v>
      </c>
      <c r="HO924">
        <v>60.0721</v>
      </c>
      <c r="HP924">
        <v>40.613</v>
      </c>
      <c r="HQ924">
        <v>1</v>
      </c>
      <c r="HR924">
        <v>2.44427</v>
      </c>
      <c r="HS924">
        <v>-0.0717947</v>
      </c>
      <c r="HT924">
        <v>20.1135</v>
      </c>
      <c r="HU924">
        <v>5.18644</v>
      </c>
      <c r="HV924">
        <v>12.0159</v>
      </c>
      <c r="HW924">
        <v>4.9691</v>
      </c>
      <c r="HX924">
        <v>3.29585</v>
      </c>
      <c r="HY924">
        <v>9999</v>
      </c>
      <c r="HZ924">
        <v>9999</v>
      </c>
      <c r="IA924">
        <v>999.9</v>
      </c>
      <c r="IB924">
        <v>9999</v>
      </c>
      <c r="IC924">
        <v>1.86325</v>
      </c>
      <c r="ID924">
        <v>1.86813</v>
      </c>
      <c r="IE924">
        <v>1.86784</v>
      </c>
      <c r="IF924">
        <v>1.86905</v>
      </c>
      <c r="IG924">
        <v>1.86981</v>
      </c>
      <c r="IH924">
        <v>1.8659</v>
      </c>
      <c r="II924">
        <v>1.86699</v>
      </c>
      <c r="IJ924">
        <v>1.86842</v>
      </c>
      <c r="IK924">
        <v>5</v>
      </c>
      <c r="IL924">
        <v>0</v>
      </c>
      <c r="IM924">
        <v>0</v>
      </c>
      <c r="IN924">
        <v>0</v>
      </c>
      <c r="IO924" t="s">
        <v>441</v>
      </c>
      <c r="IP924" t="s">
        <v>442</v>
      </c>
      <c r="IQ924" t="s">
        <v>443</v>
      </c>
      <c r="IR924" t="s">
        <v>443</v>
      </c>
      <c r="IS924" t="s">
        <v>443</v>
      </c>
      <c r="IT924" t="s">
        <v>443</v>
      </c>
      <c r="IU924">
        <v>0</v>
      </c>
      <c r="IV924">
        <v>100</v>
      </c>
      <c r="IW924">
        <v>100</v>
      </c>
      <c r="IX924">
        <v>1.097</v>
      </c>
      <c r="IY924">
        <v>-0.0441</v>
      </c>
      <c r="IZ924">
        <v>1.09748391826392</v>
      </c>
      <c r="JA924">
        <v>0</v>
      </c>
      <c r="JB924">
        <v>0</v>
      </c>
      <c r="JC924">
        <v>0</v>
      </c>
      <c r="JD924">
        <v>-0.0441141096964596</v>
      </c>
      <c r="JE924">
        <v>0</v>
      </c>
      <c r="JF924">
        <v>0</v>
      </c>
      <c r="JG924">
        <v>0</v>
      </c>
      <c r="JH924">
        <v>5</v>
      </c>
      <c r="JI924">
        <v>2273</v>
      </c>
      <c r="JJ924">
        <v>1</v>
      </c>
      <c r="JK924">
        <v>24</v>
      </c>
      <c r="JL924">
        <v>29357079.4</v>
      </c>
      <c r="JM924">
        <v>29357079.4</v>
      </c>
      <c r="JN924">
        <v>1.57715</v>
      </c>
      <c r="JO924">
        <v>2.62817</v>
      </c>
      <c r="JP924">
        <v>1.54785</v>
      </c>
      <c r="JQ924">
        <v>2.31445</v>
      </c>
      <c r="JR924">
        <v>1.64673</v>
      </c>
      <c r="JS924">
        <v>2.33276</v>
      </c>
      <c r="JT924">
        <v>34.0545</v>
      </c>
      <c r="JU924">
        <v>24.1838</v>
      </c>
      <c r="JV924">
        <v>18</v>
      </c>
      <c r="JW924">
        <v>493.073</v>
      </c>
      <c r="JX924">
        <v>382.812</v>
      </c>
      <c r="JY924">
        <v>52.8852</v>
      </c>
      <c r="JZ924">
        <v>54.7437</v>
      </c>
      <c r="KA924">
        <v>30.0011</v>
      </c>
      <c r="KB924">
        <v>53.9859</v>
      </c>
      <c r="KC924">
        <v>53.787</v>
      </c>
      <c r="KD924">
        <v>31.6964</v>
      </c>
      <c r="KE924">
        <v>0</v>
      </c>
      <c r="KF924">
        <v>100</v>
      </c>
      <c r="KG924">
        <v>52.8813</v>
      </c>
      <c r="KH924">
        <v>739.542</v>
      </c>
      <c r="KI924">
        <v>26.2864</v>
      </c>
      <c r="KJ924">
        <v>92.6585</v>
      </c>
      <c r="KK924">
        <v>89.2467</v>
      </c>
    </row>
    <row r="925" spans="1:297">
      <c r="A925">
        <v>909</v>
      </c>
      <c r="B925">
        <v>1761424770</v>
      </c>
      <c r="C925">
        <v>16589</v>
      </c>
      <c r="D925" t="s">
        <v>2269</v>
      </c>
      <c r="E925" t="s">
        <v>2270</v>
      </c>
      <c r="F925">
        <v>5</v>
      </c>
      <c r="G925" t="s">
        <v>2182</v>
      </c>
      <c r="H925" t="s">
        <v>436</v>
      </c>
      <c r="I925">
        <v>1761424761.84615</v>
      </c>
      <c r="J925">
        <f>(K925)/1000</f>
        <v>0</v>
      </c>
      <c r="K925">
        <f>IF(DP925, AN925, AH925)</f>
        <v>0</v>
      </c>
      <c r="L925">
        <f>IF(DP925, AI925, AG925)</f>
        <v>0</v>
      </c>
      <c r="M925">
        <f>DR925 - IF(AU925&gt;1, L925*DL925*100.0/(AW925), 0)</f>
        <v>0</v>
      </c>
      <c r="N925">
        <f>((T925-J925/2)*M925-L925)/(T925+J925/2)</f>
        <v>0</v>
      </c>
      <c r="O925">
        <f>N925*(DY925+DZ925)/1000.0</f>
        <v>0</v>
      </c>
      <c r="P925">
        <f>(DR925 - IF(AU925&gt;1, L925*DL925*100.0/(AW925), 0))*(DY925+DZ925)/1000.0</f>
        <v>0</v>
      </c>
      <c r="Q925">
        <f>2.0/((1/S925-1/R925)+SIGN(S925)*SQRT((1/S925-1/R925)*(1/S925-1/R925) + 4*DM925/((DM925+1)*(DM925+1))*(2*1/S925*1/R925-1/R925*1/R925)))</f>
        <v>0</v>
      </c>
      <c r="R925">
        <f>IF(LEFT(DN925,1)&lt;&gt;"0",IF(LEFT(DN925,1)="1",3.0,DO925),$D$5+$E$5*(EF925*DY925/($K$5*1000))+$F$5*(EF925*DY925/($K$5*1000))*MAX(MIN(DL925,$J$5),$I$5)*MAX(MIN(DL925,$J$5),$I$5)+$G$5*MAX(MIN(DL925,$J$5),$I$5)*(EF925*DY925/($K$5*1000))+$H$5*(EF925*DY925/($K$5*1000))*(EF925*DY925/($K$5*1000)))</f>
        <v>0</v>
      </c>
      <c r="S925">
        <f>J925*(1000-(1000*0.61365*exp(17.502*W925/(240.97+W925))/(DY925+DZ925)+DT925)/2)/(1000*0.61365*exp(17.502*W925/(240.97+W925))/(DY925+DZ925)-DT925)</f>
        <v>0</v>
      </c>
      <c r="T925">
        <f>1/((DM925+1)/(Q925/1.6)+1/(R925/1.37)) + DM925/((DM925+1)/(Q925/1.6) + DM925/(R925/1.37))</f>
        <v>0</v>
      </c>
      <c r="U925">
        <f>(DH925*DK925)</f>
        <v>0</v>
      </c>
      <c r="V925">
        <f>(EA925+(U925+2*0.95*5.67E-8*(((EA925+$B$7)+273)^4-(EA925+273)^4)-44100*J925)/(1.84*29.3*R925+8*0.95*5.67E-8*(EA925+273)^3))</f>
        <v>0</v>
      </c>
      <c r="W925">
        <f>($C$7*EB925+$D$7*EC925+$E$7*V925)</f>
        <v>0</v>
      </c>
      <c r="X925">
        <f>0.61365*exp(17.502*W925/(240.97+W925))</f>
        <v>0</v>
      </c>
      <c r="Y925">
        <f>(Z925/AA925*100)</f>
        <v>0</v>
      </c>
      <c r="Z925">
        <f>DT925*(DY925+DZ925)/1000</f>
        <v>0</v>
      </c>
      <c r="AA925">
        <f>0.61365*exp(17.502*EA925/(240.97+EA925))</f>
        <v>0</v>
      </c>
      <c r="AB925">
        <f>(X925-DT925*(DY925+DZ925)/1000)</f>
        <v>0</v>
      </c>
      <c r="AC925">
        <f>(-J925*44100)</f>
        <v>0</v>
      </c>
      <c r="AD925">
        <f>2*29.3*R925*0.92*(EA925-W925)</f>
        <v>0</v>
      </c>
      <c r="AE925">
        <f>2*0.95*5.67E-8*(((EA925+$B$7)+273)^4-(W925+273)^4)</f>
        <v>0</v>
      </c>
      <c r="AF925">
        <f>U925+AE925+AC925+AD925</f>
        <v>0</v>
      </c>
      <c r="AG925">
        <f>DX925*AU925*(DS925-DR925*(1000-AU925*DU925)/(1000-AU925*DT925))/(100*DL925)</f>
        <v>0</v>
      </c>
      <c r="AH925">
        <f>1000*DX925*AU925*(DT925-DU925)/(100*DL925*(1000-AU925*DT925))</f>
        <v>0</v>
      </c>
      <c r="AI925">
        <f>(AJ925 - AK925 - DY925*1E3/(8.314*(EA925+273.15)) * AM925/DX925 * AL925) * DX925/(100*DL925) * (1000 - DU925)/1000</f>
        <v>0</v>
      </c>
      <c r="AJ925">
        <v>740.34101698132</v>
      </c>
      <c r="AK925">
        <v>716.058866666667</v>
      </c>
      <c r="AL925">
        <v>3.62141835629326</v>
      </c>
      <c r="AM925">
        <v>65.2934851003641</v>
      </c>
      <c r="AN925">
        <f>(AP925 - AO925 + DY925*1E3/(8.314*(EA925+273.15)) * AR925/DX925 * AQ925) * DX925/(100*DL925) * 1000/(1000 - AP925)</f>
        <v>0</v>
      </c>
      <c r="AO925">
        <v>24.8551023249868</v>
      </c>
      <c r="AP925">
        <v>57.0199890909091</v>
      </c>
      <c r="AQ925">
        <v>0.00127385769067349</v>
      </c>
      <c r="AR925">
        <v>110.481421267312</v>
      </c>
      <c r="AS925">
        <v>1</v>
      </c>
      <c r="AT925">
        <v>0</v>
      </c>
      <c r="AU925">
        <f>IF(AS925*$H$13&gt;=AW925,1.0,(AW925/(AW925-AS925*$H$13)))</f>
        <v>0</v>
      </c>
      <c r="AV925">
        <f>(AU925-1)*100</f>
        <v>0</v>
      </c>
      <c r="AW925">
        <f>MAX(0,($B$13+$C$13*EF925)/(1+$D$13*EF925)*DY925/(EA925+273)*$E$13)</f>
        <v>0</v>
      </c>
      <c r="AX925" t="s">
        <v>437</v>
      </c>
      <c r="AY925" t="s">
        <v>437</v>
      </c>
      <c r="AZ925">
        <v>0</v>
      </c>
      <c r="BA925">
        <v>0</v>
      </c>
      <c r="BB925">
        <f>1-AZ925/BA925</f>
        <v>0</v>
      </c>
      <c r="BC925">
        <v>0</v>
      </c>
      <c r="BD925" t="s">
        <v>437</v>
      </c>
      <c r="BE925" t="s">
        <v>437</v>
      </c>
      <c r="BF925">
        <v>0</v>
      </c>
      <c r="BG925">
        <v>0</v>
      </c>
      <c r="BH925">
        <f>1-BF925/BG925</f>
        <v>0</v>
      </c>
      <c r="BI925">
        <v>0.5</v>
      </c>
      <c r="BJ925">
        <f>DI925</f>
        <v>0</v>
      </c>
      <c r="BK925">
        <f>L925</f>
        <v>0</v>
      </c>
      <c r="BL925">
        <f>BH925*BI925*BJ925</f>
        <v>0</v>
      </c>
      <c r="BM925">
        <f>(BK925-BC925)/BJ925</f>
        <v>0</v>
      </c>
      <c r="BN925">
        <f>(BA925-BG925)/BG925</f>
        <v>0</v>
      </c>
      <c r="BO925">
        <f>AZ925/(BB925+AZ925/BG925)</f>
        <v>0</v>
      </c>
      <c r="BP925" t="s">
        <v>437</v>
      </c>
      <c r="BQ925">
        <v>0</v>
      </c>
      <c r="BR925">
        <f>IF(BQ925&lt;&gt;0, BQ925, BO925)</f>
        <v>0</v>
      </c>
      <c r="BS925">
        <f>1-BR925/BG925</f>
        <v>0</v>
      </c>
      <c r="BT925">
        <f>(BG925-BF925)/(BG925-BR925)</f>
        <v>0</v>
      </c>
      <c r="BU925">
        <f>(BA925-BG925)/(BA925-BR925)</f>
        <v>0</v>
      </c>
      <c r="BV925">
        <f>(BG925-BF925)/(BG925-AZ925)</f>
        <v>0</v>
      </c>
      <c r="BW925">
        <f>(BA925-BG925)/(BA925-AZ925)</f>
        <v>0</v>
      </c>
      <c r="BX925">
        <f>(BT925*BR925/BF925)</f>
        <v>0</v>
      </c>
      <c r="BY925">
        <f>(1-BX925)</f>
        <v>0</v>
      </c>
      <c r="DH925">
        <f>$B$11*EG925+$C$11*EH925+$F$11*ES925*(1-EV925)</f>
        <v>0</v>
      </c>
      <c r="DI925">
        <f>DH925*DJ925</f>
        <v>0</v>
      </c>
      <c r="DJ925">
        <f>($B$11*$D$9+$C$11*$D$9+$F$11*((FF925+EX925)/MAX(FF925+EX925+FG925, 0.1)*$I$9+FG925/MAX(FF925+EX925+FG925, 0.1)*$J$9))/($B$11+$C$11+$F$11)</f>
        <v>0</v>
      </c>
      <c r="DK925">
        <f>($B$11*$K$9+$C$11*$K$9+$F$11*((FF925+EX925)/MAX(FF925+EX925+FG925, 0.1)*$P$9+FG925/MAX(FF925+EX925+FG925, 0.1)*$Q$9))/($B$11+$C$11+$F$11)</f>
        <v>0</v>
      </c>
      <c r="DL925">
        <v>6</v>
      </c>
      <c r="DM925">
        <v>0.5</v>
      </c>
      <c r="DN925" t="s">
        <v>438</v>
      </c>
      <c r="DO925">
        <v>2</v>
      </c>
      <c r="DP925" t="b">
        <v>1</v>
      </c>
      <c r="DQ925">
        <v>1761424761.84615</v>
      </c>
      <c r="DR925">
        <v>651.604153846154</v>
      </c>
      <c r="DS925">
        <v>704.987307692308</v>
      </c>
      <c r="DT925">
        <v>57.0018384615385</v>
      </c>
      <c r="DU925">
        <v>24.8517692307692</v>
      </c>
      <c r="DV925">
        <v>650.506769230769</v>
      </c>
      <c r="DW925">
        <v>57.0459615384615</v>
      </c>
      <c r="DX925">
        <v>500.013692307692</v>
      </c>
      <c r="DY925">
        <v>90.1786153846154</v>
      </c>
      <c r="DZ925">
        <v>0.0392388692307692</v>
      </c>
      <c r="EA925">
        <v>53.0320846153846</v>
      </c>
      <c r="EB925">
        <v>48.0082076923077</v>
      </c>
      <c r="EC925">
        <v>999.9</v>
      </c>
      <c r="ED925">
        <v>0</v>
      </c>
      <c r="EE925">
        <v>0</v>
      </c>
      <c r="EF925">
        <v>10001.8676923077</v>
      </c>
      <c r="EG925">
        <v>0</v>
      </c>
      <c r="EH925">
        <v>1181.27769230769</v>
      </c>
      <c r="EI925">
        <v>-53.3832461538462</v>
      </c>
      <c r="EJ925">
        <v>690.992230769231</v>
      </c>
      <c r="EK925">
        <v>722.954</v>
      </c>
      <c r="EL925">
        <v>32.1500692307692</v>
      </c>
      <c r="EM925">
        <v>704.987307692308</v>
      </c>
      <c r="EN925">
        <v>24.8517692307692</v>
      </c>
      <c r="EO925">
        <v>5.14035</v>
      </c>
      <c r="EP925">
        <v>2.24109923076923</v>
      </c>
      <c r="EQ925">
        <v>33.3085076923077</v>
      </c>
      <c r="ER925">
        <v>19.2591769230769</v>
      </c>
      <c r="ES925">
        <v>1200.01153846154</v>
      </c>
      <c r="ET925">
        <v>0.966991923076923</v>
      </c>
      <c r="EU925">
        <v>0.0330078153846154</v>
      </c>
      <c r="EV925">
        <v>0</v>
      </c>
      <c r="EW925">
        <v>844.297538461538</v>
      </c>
      <c r="EX925">
        <v>5.00059</v>
      </c>
      <c r="EY925">
        <v>11160.0538461538</v>
      </c>
      <c r="EZ925">
        <v>10358.7846153846</v>
      </c>
      <c r="FA925">
        <v>62.8168461538462</v>
      </c>
      <c r="FB925">
        <v>64</v>
      </c>
      <c r="FC925">
        <v>62.7403076923077</v>
      </c>
      <c r="FD925">
        <v>63.9226923076923</v>
      </c>
      <c r="FE925">
        <v>64.3024615384615</v>
      </c>
      <c r="FF925">
        <v>1155.56846153846</v>
      </c>
      <c r="FG925">
        <v>39.4430769230769</v>
      </c>
      <c r="FH925">
        <v>0</v>
      </c>
      <c r="FI925">
        <v>1761424730.5</v>
      </c>
      <c r="FJ925">
        <v>0</v>
      </c>
      <c r="FK925">
        <v>844.445269230769</v>
      </c>
      <c r="FL925">
        <v>18.8622563830225</v>
      </c>
      <c r="FM925">
        <v>227.66495693876</v>
      </c>
      <c r="FN925">
        <v>11162.4923076923</v>
      </c>
      <c r="FO925">
        <v>15</v>
      </c>
      <c r="FP925">
        <v>0</v>
      </c>
      <c r="FQ925" t="s">
        <v>439</v>
      </c>
      <c r="FR925">
        <v>0</v>
      </c>
      <c r="FS925">
        <v>0</v>
      </c>
      <c r="FT925">
        <v>0</v>
      </c>
      <c r="FU925">
        <v>0</v>
      </c>
      <c r="FV925">
        <v>0</v>
      </c>
      <c r="FW925">
        <v>0</v>
      </c>
      <c r="FX925">
        <v>0</v>
      </c>
      <c r="FY925">
        <v>0</v>
      </c>
      <c r="FZ925">
        <v>0</v>
      </c>
      <c r="GA925">
        <v>0</v>
      </c>
      <c r="GB925">
        <v>0</v>
      </c>
      <c r="GC925">
        <v>-52.8429666666667</v>
      </c>
      <c r="GD925">
        <v>-12.1039246753246</v>
      </c>
      <c r="GE925">
        <v>1.42974846450207</v>
      </c>
      <c r="GF925">
        <v>0</v>
      </c>
      <c r="GG925">
        <v>843.540735294118</v>
      </c>
      <c r="GH925">
        <v>18.3462031955718</v>
      </c>
      <c r="GI925">
        <v>1.81079383483701</v>
      </c>
      <c r="GJ925">
        <v>-1</v>
      </c>
      <c r="GK925">
        <v>32.1478619047619</v>
      </c>
      <c r="GL925">
        <v>0.0699740259740538</v>
      </c>
      <c r="GM925">
        <v>0.00886998556881157</v>
      </c>
      <c r="GN925">
        <v>1</v>
      </c>
      <c r="GO925">
        <v>1</v>
      </c>
      <c r="GP925">
        <v>2</v>
      </c>
      <c r="GQ925" t="s">
        <v>446</v>
      </c>
      <c r="GR925">
        <v>3.1266</v>
      </c>
      <c r="GS925">
        <v>2.71721</v>
      </c>
      <c r="GT925">
        <v>0.120256</v>
      </c>
      <c r="GU925">
        <v>0.126732</v>
      </c>
      <c r="GV925">
        <v>0.178033</v>
      </c>
      <c r="GW925">
        <v>0.100024</v>
      </c>
      <c r="GX925">
        <v>31486.9</v>
      </c>
      <c r="GY925">
        <v>33026.7</v>
      </c>
      <c r="GZ925">
        <v>32518.6</v>
      </c>
      <c r="HA925">
        <v>34382.1</v>
      </c>
      <c r="HB925">
        <v>38439.7</v>
      </c>
      <c r="HC925">
        <v>44639.8</v>
      </c>
      <c r="HD925">
        <v>51128.2</v>
      </c>
      <c r="HE925">
        <v>55163.1</v>
      </c>
      <c r="HF925">
        <v>1.67675</v>
      </c>
      <c r="HG925">
        <v>1.5233</v>
      </c>
      <c r="HH925">
        <v>-0.180781</v>
      </c>
      <c r="HI925">
        <v>0</v>
      </c>
      <c r="HJ925">
        <v>50.8682</v>
      </c>
      <c r="HK925">
        <v>999.9</v>
      </c>
      <c r="HL925">
        <v>54.877</v>
      </c>
      <c r="HM925">
        <v>30.142</v>
      </c>
      <c r="HN925">
        <v>26.1384</v>
      </c>
      <c r="HO925">
        <v>60.3221</v>
      </c>
      <c r="HP925">
        <v>40.7853</v>
      </c>
      <c r="HQ925">
        <v>1</v>
      </c>
      <c r="HR925">
        <v>2.44527</v>
      </c>
      <c r="HS925">
        <v>-0.0586057</v>
      </c>
      <c r="HT925">
        <v>20.1135</v>
      </c>
      <c r="HU925">
        <v>5.18569</v>
      </c>
      <c r="HV925">
        <v>12.0159</v>
      </c>
      <c r="HW925">
        <v>4.9688</v>
      </c>
      <c r="HX925">
        <v>3.2958</v>
      </c>
      <c r="HY925">
        <v>9999</v>
      </c>
      <c r="HZ925">
        <v>9999</v>
      </c>
      <c r="IA925">
        <v>999.9</v>
      </c>
      <c r="IB925">
        <v>9999</v>
      </c>
      <c r="IC925">
        <v>1.86325</v>
      </c>
      <c r="ID925">
        <v>1.86812</v>
      </c>
      <c r="IE925">
        <v>1.86785</v>
      </c>
      <c r="IF925">
        <v>1.86905</v>
      </c>
      <c r="IG925">
        <v>1.86981</v>
      </c>
      <c r="IH925">
        <v>1.86588</v>
      </c>
      <c r="II925">
        <v>1.86693</v>
      </c>
      <c r="IJ925">
        <v>1.86839</v>
      </c>
      <c r="IK925">
        <v>5</v>
      </c>
      <c r="IL925">
        <v>0</v>
      </c>
      <c r="IM925">
        <v>0</v>
      </c>
      <c r="IN925">
        <v>0</v>
      </c>
      <c r="IO925" t="s">
        <v>441</v>
      </c>
      <c r="IP925" t="s">
        <v>442</v>
      </c>
      <c r="IQ925" t="s">
        <v>443</v>
      </c>
      <c r="IR925" t="s">
        <v>443</v>
      </c>
      <c r="IS925" t="s">
        <v>443</v>
      </c>
      <c r="IT925" t="s">
        <v>443</v>
      </c>
      <c r="IU925">
        <v>0</v>
      </c>
      <c r="IV925">
        <v>100</v>
      </c>
      <c r="IW925">
        <v>100</v>
      </c>
      <c r="IX925">
        <v>1.097</v>
      </c>
      <c r="IY925">
        <v>-0.0441</v>
      </c>
      <c r="IZ925">
        <v>1.09748391826392</v>
      </c>
      <c r="JA925">
        <v>0</v>
      </c>
      <c r="JB925">
        <v>0</v>
      </c>
      <c r="JC925">
        <v>0</v>
      </c>
      <c r="JD925">
        <v>-0.0441141096964596</v>
      </c>
      <c r="JE925">
        <v>0</v>
      </c>
      <c r="JF925">
        <v>0</v>
      </c>
      <c r="JG925">
        <v>0</v>
      </c>
      <c r="JH925">
        <v>5</v>
      </c>
      <c r="JI925">
        <v>2273</v>
      </c>
      <c r="JJ925">
        <v>1</v>
      </c>
      <c r="JK925">
        <v>24</v>
      </c>
      <c r="JL925">
        <v>29357079.5</v>
      </c>
      <c r="JM925">
        <v>29357079.5</v>
      </c>
      <c r="JN925">
        <v>1.60522</v>
      </c>
      <c r="JO925">
        <v>2.63794</v>
      </c>
      <c r="JP925">
        <v>1.54785</v>
      </c>
      <c r="JQ925">
        <v>2.31567</v>
      </c>
      <c r="JR925">
        <v>1.64551</v>
      </c>
      <c r="JS925">
        <v>2.24121</v>
      </c>
      <c r="JT925">
        <v>34.0545</v>
      </c>
      <c r="JU925">
        <v>24.1838</v>
      </c>
      <c r="JV925">
        <v>18</v>
      </c>
      <c r="JW925">
        <v>493.345</v>
      </c>
      <c r="JX925">
        <v>382.595</v>
      </c>
      <c r="JY925">
        <v>52.8813</v>
      </c>
      <c r="JZ925">
        <v>54.7528</v>
      </c>
      <c r="KA925">
        <v>30.0011</v>
      </c>
      <c r="KB925">
        <v>53.9946</v>
      </c>
      <c r="KC925">
        <v>53.7973</v>
      </c>
      <c r="KD925">
        <v>32.2056</v>
      </c>
      <c r="KE925">
        <v>0</v>
      </c>
      <c r="KF925">
        <v>100</v>
      </c>
      <c r="KG925">
        <v>52.8654</v>
      </c>
      <c r="KH925">
        <v>753.359</v>
      </c>
      <c r="KI925">
        <v>26.2864</v>
      </c>
      <c r="KJ925">
        <v>92.6567</v>
      </c>
      <c r="KK925">
        <v>89.2436</v>
      </c>
    </row>
    <row r="926" spans="1:297">
      <c r="A926">
        <v>910</v>
      </c>
      <c r="B926">
        <v>1761424775</v>
      </c>
      <c r="C926">
        <v>16594</v>
      </c>
      <c r="D926" t="s">
        <v>2271</v>
      </c>
      <c r="E926" t="s">
        <v>2272</v>
      </c>
      <c r="F926">
        <v>5</v>
      </c>
      <c r="G926" t="s">
        <v>2182</v>
      </c>
      <c r="H926" t="s">
        <v>436</v>
      </c>
      <c r="I926">
        <v>1761424766.84615</v>
      </c>
      <c r="J926">
        <f>(K926)/1000</f>
        <v>0</v>
      </c>
      <c r="K926">
        <f>IF(DP926, AN926, AH926)</f>
        <v>0</v>
      </c>
      <c r="L926">
        <f>IF(DP926, AI926, AG926)</f>
        <v>0</v>
      </c>
      <c r="M926">
        <f>DR926 - IF(AU926&gt;1, L926*DL926*100.0/(AW926), 0)</f>
        <v>0</v>
      </c>
      <c r="N926">
        <f>((T926-J926/2)*M926-L926)/(T926+J926/2)</f>
        <v>0</v>
      </c>
      <c r="O926">
        <f>N926*(DY926+DZ926)/1000.0</f>
        <v>0</v>
      </c>
      <c r="P926">
        <f>(DR926 - IF(AU926&gt;1, L926*DL926*100.0/(AW926), 0))*(DY926+DZ926)/1000.0</f>
        <v>0</v>
      </c>
      <c r="Q926">
        <f>2.0/((1/S926-1/R926)+SIGN(S926)*SQRT((1/S926-1/R926)*(1/S926-1/R926) + 4*DM926/((DM926+1)*(DM926+1))*(2*1/S926*1/R926-1/R926*1/R926)))</f>
        <v>0</v>
      </c>
      <c r="R926">
        <f>IF(LEFT(DN926,1)&lt;&gt;"0",IF(LEFT(DN926,1)="1",3.0,DO926),$D$5+$E$5*(EF926*DY926/($K$5*1000))+$F$5*(EF926*DY926/($K$5*1000))*MAX(MIN(DL926,$J$5),$I$5)*MAX(MIN(DL926,$J$5),$I$5)+$G$5*MAX(MIN(DL926,$J$5),$I$5)*(EF926*DY926/($K$5*1000))+$H$5*(EF926*DY926/($K$5*1000))*(EF926*DY926/($K$5*1000)))</f>
        <v>0</v>
      </c>
      <c r="S926">
        <f>J926*(1000-(1000*0.61365*exp(17.502*W926/(240.97+W926))/(DY926+DZ926)+DT926)/2)/(1000*0.61365*exp(17.502*W926/(240.97+W926))/(DY926+DZ926)-DT926)</f>
        <v>0</v>
      </c>
      <c r="T926">
        <f>1/((DM926+1)/(Q926/1.6)+1/(R926/1.37)) + DM926/((DM926+1)/(Q926/1.6) + DM926/(R926/1.37))</f>
        <v>0</v>
      </c>
      <c r="U926">
        <f>(DH926*DK926)</f>
        <v>0</v>
      </c>
      <c r="V926">
        <f>(EA926+(U926+2*0.95*5.67E-8*(((EA926+$B$7)+273)^4-(EA926+273)^4)-44100*J926)/(1.84*29.3*R926+8*0.95*5.67E-8*(EA926+273)^3))</f>
        <v>0</v>
      </c>
      <c r="W926">
        <f>($C$7*EB926+$D$7*EC926+$E$7*V926)</f>
        <v>0</v>
      </c>
      <c r="X926">
        <f>0.61365*exp(17.502*W926/(240.97+W926))</f>
        <v>0</v>
      </c>
      <c r="Y926">
        <f>(Z926/AA926*100)</f>
        <v>0</v>
      </c>
      <c r="Z926">
        <f>DT926*(DY926+DZ926)/1000</f>
        <v>0</v>
      </c>
      <c r="AA926">
        <f>0.61365*exp(17.502*EA926/(240.97+EA926))</f>
        <v>0</v>
      </c>
      <c r="AB926">
        <f>(X926-DT926*(DY926+DZ926)/1000)</f>
        <v>0</v>
      </c>
      <c r="AC926">
        <f>(-J926*44100)</f>
        <v>0</v>
      </c>
      <c r="AD926">
        <f>2*29.3*R926*0.92*(EA926-W926)</f>
        <v>0</v>
      </c>
      <c r="AE926">
        <f>2*0.95*5.67E-8*(((EA926+$B$7)+273)^4-(W926+273)^4)</f>
        <v>0</v>
      </c>
      <c r="AF926">
        <f>U926+AE926+AC926+AD926</f>
        <v>0</v>
      </c>
      <c r="AG926">
        <f>DX926*AU926*(DS926-DR926*(1000-AU926*DU926)/(1000-AU926*DT926))/(100*DL926)</f>
        <v>0</v>
      </c>
      <c r="AH926">
        <f>1000*DX926*AU926*(DT926-DU926)/(100*DL926*(1000-AU926*DT926))</f>
        <v>0</v>
      </c>
      <c r="AI926">
        <f>(AJ926 - AK926 - DY926*1E3/(8.314*(EA926+273.15)) * AM926/DX926 * AL926) * DX926/(100*DL926) * (1000 - DU926)/1000</f>
        <v>0</v>
      </c>
      <c r="AJ926">
        <v>756.407253914141</v>
      </c>
      <c r="AK926">
        <v>732.478739393939</v>
      </c>
      <c r="AL926">
        <v>3.24899915828933</v>
      </c>
      <c r="AM926">
        <v>65.2934851003641</v>
      </c>
      <c r="AN926">
        <f>(AP926 - AO926 + DY926*1E3/(8.314*(EA926+273.15)) * AR926/DX926 * AQ926) * DX926/(100*DL926) * 1000/(1000 - AP926)</f>
        <v>0</v>
      </c>
      <c r="AO926">
        <v>24.8571551115758</v>
      </c>
      <c r="AP926">
        <v>57.0109896969697</v>
      </c>
      <c r="AQ926">
        <v>-0.000633097353719371</v>
      </c>
      <c r="AR926">
        <v>110.481421267312</v>
      </c>
      <c r="AS926">
        <v>1</v>
      </c>
      <c r="AT926">
        <v>0</v>
      </c>
      <c r="AU926">
        <f>IF(AS926*$H$13&gt;=AW926,1.0,(AW926/(AW926-AS926*$H$13)))</f>
        <v>0</v>
      </c>
      <c r="AV926">
        <f>(AU926-1)*100</f>
        <v>0</v>
      </c>
      <c r="AW926">
        <f>MAX(0,($B$13+$C$13*EF926)/(1+$D$13*EF926)*DY926/(EA926+273)*$E$13)</f>
        <v>0</v>
      </c>
      <c r="AX926" t="s">
        <v>437</v>
      </c>
      <c r="AY926" t="s">
        <v>437</v>
      </c>
      <c r="AZ926">
        <v>0</v>
      </c>
      <c r="BA926">
        <v>0</v>
      </c>
      <c r="BB926">
        <f>1-AZ926/BA926</f>
        <v>0</v>
      </c>
      <c r="BC926">
        <v>0</v>
      </c>
      <c r="BD926" t="s">
        <v>437</v>
      </c>
      <c r="BE926" t="s">
        <v>437</v>
      </c>
      <c r="BF926">
        <v>0</v>
      </c>
      <c r="BG926">
        <v>0</v>
      </c>
      <c r="BH926">
        <f>1-BF926/BG926</f>
        <v>0</v>
      </c>
      <c r="BI926">
        <v>0.5</v>
      </c>
      <c r="BJ926">
        <f>DI926</f>
        <v>0</v>
      </c>
      <c r="BK926">
        <f>L926</f>
        <v>0</v>
      </c>
      <c r="BL926">
        <f>BH926*BI926*BJ926</f>
        <v>0</v>
      </c>
      <c r="BM926">
        <f>(BK926-BC926)/BJ926</f>
        <v>0</v>
      </c>
      <c r="BN926">
        <f>(BA926-BG926)/BG926</f>
        <v>0</v>
      </c>
      <c r="BO926">
        <f>AZ926/(BB926+AZ926/BG926)</f>
        <v>0</v>
      </c>
      <c r="BP926" t="s">
        <v>437</v>
      </c>
      <c r="BQ926">
        <v>0</v>
      </c>
      <c r="BR926">
        <f>IF(BQ926&lt;&gt;0, BQ926, BO926)</f>
        <v>0</v>
      </c>
      <c r="BS926">
        <f>1-BR926/BG926</f>
        <v>0</v>
      </c>
      <c r="BT926">
        <f>(BG926-BF926)/(BG926-BR926)</f>
        <v>0</v>
      </c>
      <c r="BU926">
        <f>(BA926-BG926)/(BA926-BR926)</f>
        <v>0</v>
      </c>
      <c r="BV926">
        <f>(BG926-BF926)/(BG926-AZ926)</f>
        <v>0</v>
      </c>
      <c r="BW926">
        <f>(BA926-BG926)/(BA926-AZ926)</f>
        <v>0</v>
      </c>
      <c r="BX926">
        <f>(BT926*BR926/BF926)</f>
        <v>0</v>
      </c>
      <c r="BY926">
        <f>(1-BX926)</f>
        <v>0</v>
      </c>
      <c r="DH926">
        <f>$B$11*EG926+$C$11*EH926+$F$11*ES926*(1-EV926)</f>
        <v>0</v>
      </c>
      <c r="DI926">
        <f>DH926*DJ926</f>
        <v>0</v>
      </c>
      <c r="DJ926">
        <f>($B$11*$D$9+$C$11*$D$9+$F$11*((FF926+EX926)/MAX(FF926+EX926+FG926, 0.1)*$I$9+FG926/MAX(FF926+EX926+FG926, 0.1)*$J$9))/($B$11+$C$11+$F$11)</f>
        <v>0</v>
      </c>
      <c r="DK926">
        <f>($B$11*$K$9+$C$11*$K$9+$F$11*((FF926+EX926)/MAX(FF926+EX926+FG926, 0.1)*$P$9+FG926/MAX(FF926+EX926+FG926, 0.1)*$Q$9))/($B$11+$C$11+$F$11)</f>
        <v>0</v>
      </c>
      <c r="DL926">
        <v>6</v>
      </c>
      <c r="DM926">
        <v>0.5</v>
      </c>
      <c r="DN926" t="s">
        <v>438</v>
      </c>
      <c r="DO926">
        <v>2</v>
      </c>
      <c r="DP926" t="b">
        <v>1</v>
      </c>
      <c r="DQ926">
        <v>1761424766.84615</v>
      </c>
      <c r="DR926">
        <v>667.856153846154</v>
      </c>
      <c r="DS926">
        <v>721.637230769231</v>
      </c>
      <c r="DT926">
        <v>57.0107307692308</v>
      </c>
      <c r="DU926">
        <v>24.8544769230769</v>
      </c>
      <c r="DV926">
        <v>666.758692307692</v>
      </c>
      <c r="DW926">
        <v>57.0548538461538</v>
      </c>
      <c r="DX926">
        <v>500.023538461538</v>
      </c>
      <c r="DY926">
        <v>90.1794230769231</v>
      </c>
      <c r="DZ926">
        <v>0.0392068230769231</v>
      </c>
      <c r="EA926">
        <v>53.0343461538462</v>
      </c>
      <c r="EB926">
        <v>48.0103</v>
      </c>
      <c r="EC926">
        <v>999.9</v>
      </c>
      <c r="ED926">
        <v>0</v>
      </c>
      <c r="EE926">
        <v>0</v>
      </c>
      <c r="EF926">
        <v>10000.8138461538</v>
      </c>
      <c r="EG926">
        <v>0</v>
      </c>
      <c r="EH926">
        <v>1181.24307692308</v>
      </c>
      <c r="EI926">
        <v>-53.7811923076923</v>
      </c>
      <c r="EJ926">
        <v>708.233153846154</v>
      </c>
      <c r="EK926">
        <v>740.030230769231</v>
      </c>
      <c r="EL926">
        <v>32.1562538461539</v>
      </c>
      <c r="EM926">
        <v>721.637230769231</v>
      </c>
      <c r="EN926">
        <v>24.8544769230769</v>
      </c>
      <c r="EO926">
        <v>5.14119692307692</v>
      </c>
      <c r="EP926">
        <v>2.24136307692308</v>
      </c>
      <c r="EQ926">
        <v>33.3114538461538</v>
      </c>
      <c r="ER926">
        <v>19.2610692307692</v>
      </c>
      <c r="ES926">
        <v>1199.98076923077</v>
      </c>
      <c r="ET926">
        <v>0.966994923076923</v>
      </c>
      <c r="EU926">
        <v>0.0330047923076923</v>
      </c>
      <c r="EV926">
        <v>0</v>
      </c>
      <c r="EW926">
        <v>845.825538461538</v>
      </c>
      <c r="EX926">
        <v>5.00059</v>
      </c>
      <c r="EY926">
        <v>11178.8846153846</v>
      </c>
      <c r="EZ926">
        <v>10358.5307692308</v>
      </c>
      <c r="FA926">
        <v>62.8362307692308</v>
      </c>
      <c r="FB926">
        <v>64</v>
      </c>
      <c r="FC926">
        <v>62.75</v>
      </c>
      <c r="FD926">
        <v>63.937</v>
      </c>
      <c r="FE926">
        <v>64.312</v>
      </c>
      <c r="FF926">
        <v>1155.54230769231</v>
      </c>
      <c r="FG926">
        <v>39.4384615384615</v>
      </c>
      <c r="FH926">
        <v>0</v>
      </c>
      <c r="FI926">
        <v>1761424735.3</v>
      </c>
      <c r="FJ926">
        <v>0</v>
      </c>
      <c r="FK926">
        <v>845.904730769231</v>
      </c>
      <c r="FL926">
        <v>17.9962051416604</v>
      </c>
      <c r="FM926">
        <v>222.246153993426</v>
      </c>
      <c r="FN926">
        <v>11180.45</v>
      </c>
      <c r="FO926">
        <v>15</v>
      </c>
      <c r="FP926">
        <v>0</v>
      </c>
      <c r="FQ926" t="s">
        <v>439</v>
      </c>
      <c r="FR926">
        <v>0</v>
      </c>
      <c r="FS926">
        <v>0</v>
      </c>
      <c r="FT926">
        <v>0</v>
      </c>
      <c r="FU926">
        <v>0</v>
      </c>
      <c r="FV926">
        <v>0</v>
      </c>
      <c r="FW926">
        <v>0</v>
      </c>
      <c r="FX926">
        <v>0</v>
      </c>
      <c r="FY926">
        <v>0</v>
      </c>
      <c r="FZ926">
        <v>0</v>
      </c>
      <c r="GA926">
        <v>0</v>
      </c>
      <c r="GB926">
        <v>0</v>
      </c>
      <c r="GC926">
        <v>-53.671665</v>
      </c>
      <c r="GD926">
        <v>-6.44340902255632</v>
      </c>
      <c r="GE926">
        <v>0.979861722527725</v>
      </c>
      <c r="GF926">
        <v>0</v>
      </c>
      <c r="GG926">
        <v>844.994</v>
      </c>
      <c r="GH926">
        <v>18.3595110866679</v>
      </c>
      <c r="GI926">
        <v>1.81074992589193</v>
      </c>
      <c r="GJ926">
        <v>-1</v>
      </c>
      <c r="GK926">
        <v>32.152445</v>
      </c>
      <c r="GL926">
        <v>0.0733669172932285</v>
      </c>
      <c r="GM926">
        <v>0.00868127150825275</v>
      </c>
      <c r="GN926">
        <v>1</v>
      </c>
      <c r="GO926">
        <v>1</v>
      </c>
      <c r="GP926">
        <v>2</v>
      </c>
      <c r="GQ926" t="s">
        <v>446</v>
      </c>
      <c r="GR926">
        <v>3.12659</v>
      </c>
      <c r="GS926">
        <v>2.71737</v>
      </c>
      <c r="GT926">
        <v>0.122187</v>
      </c>
      <c r="GU926">
        <v>0.128758</v>
      </c>
      <c r="GV926">
        <v>0.178032</v>
      </c>
      <c r="GW926">
        <v>0.100031</v>
      </c>
      <c r="GX926">
        <v>31416.9</v>
      </c>
      <c r="GY926">
        <v>32948.6</v>
      </c>
      <c r="GZ926">
        <v>32517.9</v>
      </c>
      <c r="HA926">
        <v>34381</v>
      </c>
      <c r="HB926">
        <v>38439.4</v>
      </c>
      <c r="HC926">
        <v>44638.7</v>
      </c>
      <c r="HD926">
        <v>51127.3</v>
      </c>
      <c r="HE926">
        <v>55161.9</v>
      </c>
      <c r="HF926">
        <v>1.67647</v>
      </c>
      <c r="HG926">
        <v>1.52342</v>
      </c>
      <c r="HH926">
        <v>-0.181589</v>
      </c>
      <c r="HI926">
        <v>0</v>
      </c>
      <c r="HJ926">
        <v>50.8704</v>
      </c>
      <c r="HK926">
        <v>999.9</v>
      </c>
      <c r="HL926">
        <v>54.877</v>
      </c>
      <c r="HM926">
        <v>30.142</v>
      </c>
      <c r="HN926">
        <v>26.1392</v>
      </c>
      <c r="HO926">
        <v>60.0921</v>
      </c>
      <c r="HP926">
        <v>40.6931</v>
      </c>
      <c r="HQ926">
        <v>1</v>
      </c>
      <c r="HR926">
        <v>2.44632</v>
      </c>
      <c r="HS926">
        <v>-0.0212554</v>
      </c>
      <c r="HT926">
        <v>20.1136</v>
      </c>
      <c r="HU926">
        <v>5.18659</v>
      </c>
      <c r="HV926">
        <v>12.0159</v>
      </c>
      <c r="HW926">
        <v>4.96915</v>
      </c>
      <c r="HX926">
        <v>3.29593</v>
      </c>
      <c r="HY926">
        <v>9999</v>
      </c>
      <c r="HZ926">
        <v>9999</v>
      </c>
      <c r="IA926">
        <v>999.9</v>
      </c>
      <c r="IB926">
        <v>9999</v>
      </c>
      <c r="IC926">
        <v>1.86325</v>
      </c>
      <c r="ID926">
        <v>1.86811</v>
      </c>
      <c r="IE926">
        <v>1.86784</v>
      </c>
      <c r="IF926">
        <v>1.86905</v>
      </c>
      <c r="IG926">
        <v>1.86981</v>
      </c>
      <c r="IH926">
        <v>1.8659</v>
      </c>
      <c r="II926">
        <v>1.86695</v>
      </c>
      <c r="IJ926">
        <v>1.8684</v>
      </c>
      <c r="IK926">
        <v>5</v>
      </c>
      <c r="IL926">
        <v>0</v>
      </c>
      <c r="IM926">
        <v>0</v>
      </c>
      <c r="IN926">
        <v>0</v>
      </c>
      <c r="IO926" t="s">
        <v>441</v>
      </c>
      <c r="IP926" t="s">
        <v>442</v>
      </c>
      <c r="IQ926" t="s">
        <v>443</v>
      </c>
      <c r="IR926" t="s">
        <v>443</v>
      </c>
      <c r="IS926" t="s">
        <v>443</v>
      </c>
      <c r="IT926" t="s">
        <v>443</v>
      </c>
      <c r="IU926">
        <v>0</v>
      </c>
      <c r="IV926">
        <v>100</v>
      </c>
      <c r="IW926">
        <v>100</v>
      </c>
      <c r="IX926">
        <v>1.098</v>
      </c>
      <c r="IY926">
        <v>-0.0441</v>
      </c>
      <c r="IZ926">
        <v>1.09748391826392</v>
      </c>
      <c r="JA926">
        <v>0</v>
      </c>
      <c r="JB926">
        <v>0</v>
      </c>
      <c r="JC926">
        <v>0</v>
      </c>
      <c r="JD926">
        <v>-0.0441141096964596</v>
      </c>
      <c r="JE926">
        <v>0</v>
      </c>
      <c r="JF926">
        <v>0</v>
      </c>
      <c r="JG926">
        <v>0</v>
      </c>
      <c r="JH926">
        <v>5</v>
      </c>
      <c r="JI926">
        <v>2273</v>
      </c>
      <c r="JJ926">
        <v>1</v>
      </c>
      <c r="JK926">
        <v>24</v>
      </c>
      <c r="JL926">
        <v>29357079.6</v>
      </c>
      <c r="JM926">
        <v>29357079.6</v>
      </c>
      <c r="JN926">
        <v>1.63696</v>
      </c>
      <c r="JO926">
        <v>2.61841</v>
      </c>
      <c r="JP926">
        <v>1.54785</v>
      </c>
      <c r="JQ926">
        <v>2.31567</v>
      </c>
      <c r="JR926">
        <v>1.64551</v>
      </c>
      <c r="JS926">
        <v>2.36328</v>
      </c>
      <c r="JT926">
        <v>34.0545</v>
      </c>
      <c r="JU926">
        <v>24.1838</v>
      </c>
      <c r="JV926">
        <v>18</v>
      </c>
      <c r="JW926">
        <v>493.198</v>
      </c>
      <c r="JX926">
        <v>382.706</v>
      </c>
      <c r="JY926">
        <v>52.873</v>
      </c>
      <c r="JZ926">
        <v>54.7631</v>
      </c>
      <c r="KA926">
        <v>30.001</v>
      </c>
      <c r="KB926">
        <v>54.0045</v>
      </c>
      <c r="KC926">
        <v>53.8055</v>
      </c>
      <c r="KD926">
        <v>32.8066</v>
      </c>
      <c r="KE926">
        <v>0</v>
      </c>
      <c r="KF926">
        <v>100</v>
      </c>
      <c r="KG926">
        <v>52.8593</v>
      </c>
      <c r="KH926">
        <v>773.679</v>
      </c>
      <c r="KI926">
        <v>26.2864</v>
      </c>
      <c r="KJ926">
        <v>92.655</v>
      </c>
      <c r="KK926">
        <v>89.2413</v>
      </c>
    </row>
    <row r="927" spans="1:297">
      <c r="A927">
        <v>911</v>
      </c>
      <c r="B927">
        <v>1761424780</v>
      </c>
      <c r="C927">
        <v>16599</v>
      </c>
      <c r="D927" t="s">
        <v>2273</v>
      </c>
      <c r="E927" t="s">
        <v>2274</v>
      </c>
      <c r="F927">
        <v>5</v>
      </c>
      <c r="G927" t="s">
        <v>2182</v>
      </c>
      <c r="H927" t="s">
        <v>436</v>
      </c>
      <c r="I927">
        <v>1761424771.84615</v>
      </c>
      <c r="J927">
        <f>(K927)/1000</f>
        <v>0</v>
      </c>
      <c r="K927">
        <f>IF(DP927, AN927, AH927)</f>
        <v>0</v>
      </c>
      <c r="L927">
        <f>IF(DP927, AI927, AG927)</f>
        <v>0</v>
      </c>
      <c r="M927">
        <f>DR927 - IF(AU927&gt;1, L927*DL927*100.0/(AW927), 0)</f>
        <v>0</v>
      </c>
      <c r="N927">
        <f>((T927-J927/2)*M927-L927)/(T927+J927/2)</f>
        <v>0</v>
      </c>
      <c r="O927">
        <f>N927*(DY927+DZ927)/1000.0</f>
        <v>0</v>
      </c>
      <c r="P927">
        <f>(DR927 - IF(AU927&gt;1, L927*DL927*100.0/(AW927), 0))*(DY927+DZ927)/1000.0</f>
        <v>0</v>
      </c>
      <c r="Q927">
        <f>2.0/((1/S927-1/R927)+SIGN(S927)*SQRT((1/S927-1/R927)*(1/S927-1/R927) + 4*DM927/((DM927+1)*(DM927+1))*(2*1/S927*1/R927-1/R927*1/R927)))</f>
        <v>0</v>
      </c>
      <c r="R927">
        <f>IF(LEFT(DN927,1)&lt;&gt;"0",IF(LEFT(DN927,1)="1",3.0,DO927),$D$5+$E$5*(EF927*DY927/($K$5*1000))+$F$5*(EF927*DY927/($K$5*1000))*MAX(MIN(DL927,$J$5),$I$5)*MAX(MIN(DL927,$J$5),$I$5)+$G$5*MAX(MIN(DL927,$J$5),$I$5)*(EF927*DY927/($K$5*1000))+$H$5*(EF927*DY927/($K$5*1000))*(EF927*DY927/($K$5*1000)))</f>
        <v>0</v>
      </c>
      <c r="S927">
        <f>J927*(1000-(1000*0.61365*exp(17.502*W927/(240.97+W927))/(DY927+DZ927)+DT927)/2)/(1000*0.61365*exp(17.502*W927/(240.97+W927))/(DY927+DZ927)-DT927)</f>
        <v>0</v>
      </c>
      <c r="T927">
        <f>1/((DM927+1)/(Q927/1.6)+1/(R927/1.37)) + DM927/((DM927+1)/(Q927/1.6) + DM927/(R927/1.37))</f>
        <v>0</v>
      </c>
      <c r="U927">
        <f>(DH927*DK927)</f>
        <v>0</v>
      </c>
      <c r="V927">
        <f>(EA927+(U927+2*0.95*5.67E-8*(((EA927+$B$7)+273)^4-(EA927+273)^4)-44100*J927)/(1.84*29.3*R927+8*0.95*5.67E-8*(EA927+273)^3))</f>
        <v>0</v>
      </c>
      <c r="W927">
        <f>($C$7*EB927+$D$7*EC927+$E$7*V927)</f>
        <v>0</v>
      </c>
      <c r="X927">
        <f>0.61365*exp(17.502*W927/(240.97+W927))</f>
        <v>0</v>
      </c>
      <c r="Y927">
        <f>(Z927/AA927*100)</f>
        <v>0</v>
      </c>
      <c r="Z927">
        <f>DT927*(DY927+DZ927)/1000</f>
        <v>0</v>
      </c>
      <c r="AA927">
        <f>0.61365*exp(17.502*EA927/(240.97+EA927))</f>
        <v>0</v>
      </c>
      <c r="AB927">
        <f>(X927-DT927*(DY927+DZ927)/1000)</f>
        <v>0</v>
      </c>
      <c r="AC927">
        <f>(-J927*44100)</f>
        <v>0</v>
      </c>
      <c r="AD927">
        <f>2*29.3*R927*0.92*(EA927-W927)</f>
        <v>0</v>
      </c>
      <c r="AE927">
        <f>2*0.95*5.67E-8*(((EA927+$B$7)+273)^4-(W927+273)^4)</f>
        <v>0</v>
      </c>
      <c r="AF927">
        <f>U927+AE927+AC927+AD927</f>
        <v>0</v>
      </c>
      <c r="AG927">
        <f>DX927*AU927*(DS927-DR927*(1000-AU927*DU927)/(1000-AU927*DT927))/(100*DL927)</f>
        <v>0</v>
      </c>
      <c r="AH927">
        <f>1000*DX927*AU927*(DT927-DU927)/(100*DL927*(1000-AU927*DT927))</f>
        <v>0</v>
      </c>
      <c r="AI927">
        <f>(AJ927 - AK927 - DY927*1E3/(8.314*(EA927+273.15)) * AM927/DX927 * AL927) * DX927/(100*DL927) * (1000 - DU927)/1000</f>
        <v>0</v>
      </c>
      <c r="AJ927">
        <v>774.721430694401</v>
      </c>
      <c r="AK927">
        <v>750.07976969697</v>
      </c>
      <c r="AL927">
        <v>3.55848096326304</v>
      </c>
      <c r="AM927">
        <v>65.2934851003641</v>
      </c>
      <c r="AN927">
        <f>(AP927 - AO927 + DY927*1E3/(8.314*(EA927+273.15)) * AR927/DX927 * AQ927) * DX927/(100*DL927) * 1000/(1000 - AP927)</f>
        <v>0</v>
      </c>
      <c r="AO927">
        <v>24.862673154539</v>
      </c>
      <c r="AP927">
        <v>57.0193890909091</v>
      </c>
      <c r="AQ927">
        <v>4.42448531301206e-06</v>
      </c>
      <c r="AR927">
        <v>110.481421267312</v>
      </c>
      <c r="AS927">
        <v>1</v>
      </c>
      <c r="AT927">
        <v>0</v>
      </c>
      <c r="AU927">
        <f>IF(AS927*$H$13&gt;=AW927,1.0,(AW927/(AW927-AS927*$H$13)))</f>
        <v>0</v>
      </c>
      <c r="AV927">
        <f>(AU927-1)*100</f>
        <v>0</v>
      </c>
      <c r="AW927">
        <f>MAX(0,($B$13+$C$13*EF927)/(1+$D$13*EF927)*DY927/(EA927+273)*$E$13)</f>
        <v>0</v>
      </c>
      <c r="AX927" t="s">
        <v>437</v>
      </c>
      <c r="AY927" t="s">
        <v>437</v>
      </c>
      <c r="AZ927">
        <v>0</v>
      </c>
      <c r="BA927">
        <v>0</v>
      </c>
      <c r="BB927">
        <f>1-AZ927/BA927</f>
        <v>0</v>
      </c>
      <c r="BC927">
        <v>0</v>
      </c>
      <c r="BD927" t="s">
        <v>437</v>
      </c>
      <c r="BE927" t="s">
        <v>437</v>
      </c>
      <c r="BF927">
        <v>0</v>
      </c>
      <c r="BG927">
        <v>0</v>
      </c>
      <c r="BH927">
        <f>1-BF927/BG927</f>
        <v>0</v>
      </c>
      <c r="BI927">
        <v>0.5</v>
      </c>
      <c r="BJ927">
        <f>DI927</f>
        <v>0</v>
      </c>
      <c r="BK927">
        <f>L927</f>
        <v>0</v>
      </c>
      <c r="BL927">
        <f>BH927*BI927*BJ927</f>
        <v>0</v>
      </c>
      <c r="BM927">
        <f>(BK927-BC927)/BJ927</f>
        <v>0</v>
      </c>
      <c r="BN927">
        <f>(BA927-BG927)/BG927</f>
        <v>0</v>
      </c>
      <c r="BO927">
        <f>AZ927/(BB927+AZ927/BG927)</f>
        <v>0</v>
      </c>
      <c r="BP927" t="s">
        <v>437</v>
      </c>
      <c r="BQ927">
        <v>0</v>
      </c>
      <c r="BR927">
        <f>IF(BQ927&lt;&gt;0, BQ927, BO927)</f>
        <v>0</v>
      </c>
      <c r="BS927">
        <f>1-BR927/BG927</f>
        <v>0</v>
      </c>
      <c r="BT927">
        <f>(BG927-BF927)/(BG927-BR927)</f>
        <v>0</v>
      </c>
      <c r="BU927">
        <f>(BA927-BG927)/(BA927-BR927)</f>
        <v>0</v>
      </c>
      <c r="BV927">
        <f>(BG927-BF927)/(BG927-AZ927)</f>
        <v>0</v>
      </c>
      <c r="BW927">
        <f>(BA927-BG927)/(BA927-AZ927)</f>
        <v>0</v>
      </c>
      <c r="BX927">
        <f>(BT927*BR927/BF927)</f>
        <v>0</v>
      </c>
      <c r="BY927">
        <f>(1-BX927)</f>
        <v>0</v>
      </c>
      <c r="DH927">
        <f>$B$11*EG927+$C$11*EH927+$F$11*ES927*(1-EV927)</f>
        <v>0</v>
      </c>
      <c r="DI927">
        <f>DH927*DJ927</f>
        <v>0</v>
      </c>
      <c r="DJ927">
        <f>($B$11*$D$9+$C$11*$D$9+$F$11*((FF927+EX927)/MAX(FF927+EX927+FG927, 0.1)*$I$9+FG927/MAX(FF927+EX927+FG927, 0.1)*$J$9))/($B$11+$C$11+$F$11)</f>
        <v>0</v>
      </c>
      <c r="DK927">
        <f>($B$11*$K$9+$C$11*$K$9+$F$11*((FF927+EX927)/MAX(FF927+EX927+FG927, 0.1)*$P$9+FG927/MAX(FF927+EX927+FG927, 0.1)*$Q$9))/($B$11+$C$11+$F$11)</f>
        <v>0</v>
      </c>
      <c r="DL927">
        <v>6</v>
      </c>
      <c r="DM927">
        <v>0.5</v>
      </c>
      <c r="DN927" t="s">
        <v>438</v>
      </c>
      <c r="DO927">
        <v>2</v>
      </c>
      <c r="DP927" t="b">
        <v>1</v>
      </c>
      <c r="DQ927">
        <v>1761424771.84615</v>
      </c>
      <c r="DR927">
        <v>684.021076923077</v>
      </c>
      <c r="DS927">
        <v>739.036846153846</v>
      </c>
      <c r="DT927">
        <v>57.0154923076923</v>
      </c>
      <c r="DU927">
        <v>24.8575923076923</v>
      </c>
      <c r="DV927">
        <v>682.923538461538</v>
      </c>
      <c r="DW927">
        <v>57.0596153846154</v>
      </c>
      <c r="DX927">
        <v>500.008</v>
      </c>
      <c r="DY927">
        <v>90.1792615384615</v>
      </c>
      <c r="DZ927">
        <v>0.0392660692307692</v>
      </c>
      <c r="EA927">
        <v>53.0337923076923</v>
      </c>
      <c r="EB927">
        <v>48.0116692307692</v>
      </c>
      <c r="EC927">
        <v>999.9</v>
      </c>
      <c r="ED927">
        <v>0</v>
      </c>
      <c r="EE927">
        <v>0</v>
      </c>
      <c r="EF927">
        <v>10000.8607692308</v>
      </c>
      <c r="EG927">
        <v>0</v>
      </c>
      <c r="EH927">
        <v>1181.20076923077</v>
      </c>
      <c r="EI927">
        <v>-55.0158769230769</v>
      </c>
      <c r="EJ927">
        <v>725.378923076923</v>
      </c>
      <c r="EK927">
        <v>757.875769230769</v>
      </c>
      <c r="EL927">
        <v>32.1579</v>
      </c>
      <c r="EM927">
        <v>739.036846153846</v>
      </c>
      <c r="EN927">
        <v>24.8575923076923</v>
      </c>
      <c r="EO927">
        <v>5.14161769230769</v>
      </c>
      <c r="EP927">
        <v>2.24164</v>
      </c>
      <c r="EQ927">
        <v>33.3129153846154</v>
      </c>
      <c r="ER927">
        <v>19.2630538461538</v>
      </c>
      <c r="ES927">
        <v>1199.97769230769</v>
      </c>
      <c r="ET927">
        <v>0.966994923076923</v>
      </c>
      <c r="EU927">
        <v>0.0330048230769231</v>
      </c>
      <c r="EV927">
        <v>0</v>
      </c>
      <c r="EW927">
        <v>847.187692307692</v>
      </c>
      <c r="EX927">
        <v>5.00059</v>
      </c>
      <c r="EY927">
        <v>11196.7923076923</v>
      </c>
      <c r="EZ927">
        <v>10358.5153846154</v>
      </c>
      <c r="FA927">
        <v>62.8507692307692</v>
      </c>
      <c r="FB927">
        <v>64</v>
      </c>
      <c r="FC927">
        <v>62.75</v>
      </c>
      <c r="FD927">
        <v>63.937</v>
      </c>
      <c r="FE927">
        <v>64.312</v>
      </c>
      <c r="FF927">
        <v>1155.53923076923</v>
      </c>
      <c r="FG927">
        <v>39.4384615384615</v>
      </c>
      <c r="FH927">
        <v>0</v>
      </c>
      <c r="FI927">
        <v>1761424740.7</v>
      </c>
      <c r="FJ927">
        <v>0</v>
      </c>
      <c r="FK927">
        <v>847.48216</v>
      </c>
      <c r="FL927">
        <v>16.0134615351892</v>
      </c>
      <c r="FM927">
        <v>209.438461465749</v>
      </c>
      <c r="FN927">
        <v>11200.808</v>
      </c>
      <c r="FO927">
        <v>15</v>
      </c>
      <c r="FP927">
        <v>0</v>
      </c>
      <c r="FQ927" t="s">
        <v>439</v>
      </c>
      <c r="FR927">
        <v>0</v>
      </c>
      <c r="FS927">
        <v>0</v>
      </c>
      <c r="FT927">
        <v>0</v>
      </c>
      <c r="FU927">
        <v>0</v>
      </c>
      <c r="FV927">
        <v>0</v>
      </c>
      <c r="FW927">
        <v>0</v>
      </c>
      <c r="FX927">
        <v>0</v>
      </c>
      <c r="FY927">
        <v>0</v>
      </c>
      <c r="FZ927">
        <v>0</v>
      </c>
      <c r="GA927">
        <v>0</v>
      </c>
      <c r="GB927">
        <v>0</v>
      </c>
      <c r="GC927">
        <v>-54.4443428571429</v>
      </c>
      <c r="GD927">
        <v>-11.3325116883117</v>
      </c>
      <c r="GE927">
        <v>1.40968312770786</v>
      </c>
      <c r="GF927">
        <v>0</v>
      </c>
      <c r="GG927">
        <v>846.366970588235</v>
      </c>
      <c r="GH927">
        <v>16.7249350624102</v>
      </c>
      <c r="GI927">
        <v>1.65340693694413</v>
      </c>
      <c r="GJ927">
        <v>-1</v>
      </c>
      <c r="GK927">
        <v>32.1568285714286</v>
      </c>
      <c r="GL927">
        <v>0.0225584415584545</v>
      </c>
      <c r="GM927">
        <v>0.00459701174751572</v>
      </c>
      <c r="GN927">
        <v>1</v>
      </c>
      <c r="GO927">
        <v>1</v>
      </c>
      <c r="GP927">
        <v>2</v>
      </c>
      <c r="GQ927" t="s">
        <v>446</v>
      </c>
      <c r="GR927">
        <v>3.1266</v>
      </c>
      <c r="GS927">
        <v>2.71726</v>
      </c>
      <c r="GT927">
        <v>0.124245</v>
      </c>
      <c r="GU927">
        <v>0.130701</v>
      </c>
      <c r="GV927">
        <v>0.178012</v>
      </c>
      <c r="GW927">
        <v>0.100041</v>
      </c>
      <c r="GX927">
        <v>31342.3</v>
      </c>
      <c r="GY927">
        <v>32873.8</v>
      </c>
      <c r="GZ927">
        <v>32517.3</v>
      </c>
      <c r="HA927">
        <v>34380</v>
      </c>
      <c r="HB927">
        <v>38440.3</v>
      </c>
      <c r="HC927">
        <v>44637.2</v>
      </c>
      <c r="HD927">
        <v>51126.8</v>
      </c>
      <c r="HE927">
        <v>55160.4</v>
      </c>
      <c r="HF927">
        <v>1.6765</v>
      </c>
      <c r="HG927">
        <v>1.52325</v>
      </c>
      <c r="HH927">
        <v>-0.181064</v>
      </c>
      <c r="HI927">
        <v>0</v>
      </c>
      <c r="HJ927">
        <v>50.8766</v>
      </c>
      <c r="HK927">
        <v>999.9</v>
      </c>
      <c r="HL927">
        <v>54.877</v>
      </c>
      <c r="HM927">
        <v>30.142</v>
      </c>
      <c r="HN927">
        <v>26.1393</v>
      </c>
      <c r="HO927">
        <v>59.8621</v>
      </c>
      <c r="HP927">
        <v>40.5889</v>
      </c>
      <c r="HQ927">
        <v>1</v>
      </c>
      <c r="HR927">
        <v>2.44752</v>
      </c>
      <c r="HS927">
        <v>-0.0245697</v>
      </c>
      <c r="HT927">
        <v>20.1135</v>
      </c>
      <c r="HU927">
        <v>5.18599</v>
      </c>
      <c r="HV927">
        <v>12.0159</v>
      </c>
      <c r="HW927">
        <v>4.9685</v>
      </c>
      <c r="HX927">
        <v>3.29575</v>
      </c>
      <c r="HY927">
        <v>9999</v>
      </c>
      <c r="HZ927">
        <v>9999</v>
      </c>
      <c r="IA927">
        <v>999.9</v>
      </c>
      <c r="IB927">
        <v>9999</v>
      </c>
      <c r="IC927">
        <v>1.86325</v>
      </c>
      <c r="ID927">
        <v>1.86812</v>
      </c>
      <c r="IE927">
        <v>1.86784</v>
      </c>
      <c r="IF927">
        <v>1.86905</v>
      </c>
      <c r="IG927">
        <v>1.86981</v>
      </c>
      <c r="IH927">
        <v>1.8659</v>
      </c>
      <c r="II927">
        <v>1.86696</v>
      </c>
      <c r="IJ927">
        <v>1.86841</v>
      </c>
      <c r="IK927">
        <v>5</v>
      </c>
      <c r="IL927">
        <v>0</v>
      </c>
      <c r="IM927">
        <v>0</v>
      </c>
      <c r="IN927">
        <v>0</v>
      </c>
      <c r="IO927" t="s">
        <v>441</v>
      </c>
      <c r="IP927" t="s">
        <v>442</v>
      </c>
      <c r="IQ927" t="s">
        <v>443</v>
      </c>
      <c r="IR927" t="s">
        <v>443</v>
      </c>
      <c r="IS927" t="s">
        <v>443</v>
      </c>
      <c r="IT927" t="s">
        <v>443</v>
      </c>
      <c r="IU927">
        <v>0</v>
      </c>
      <c r="IV927">
        <v>100</v>
      </c>
      <c r="IW927">
        <v>100</v>
      </c>
      <c r="IX927">
        <v>1.097</v>
      </c>
      <c r="IY927">
        <v>-0.0441</v>
      </c>
      <c r="IZ927">
        <v>1.09748391826392</v>
      </c>
      <c r="JA927">
        <v>0</v>
      </c>
      <c r="JB927">
        <v>0</v>
      </c>
      <c r="JC927">
        <v>0</v>
      </c>
      <c r="JD927">
        <v>-0.0441141096964596</v>
      </c>
      <c r="JE927">
        <v>0</v>
      </c>
      <c r="JF927">
        <v>0</v>
      </c>
      <c r="JG927">
        <v>0</v>
      </c>
      <c r="JH927">
        <v>5</v>
      </c>
      <c r="JI927">
        <v>2273</v>
      </c>
      <c r="JJ927">
        <v>1</v>
      </c>
      <c r="JK927">
        <v>24</v>
      </c>
      <c r="JL927">
        <v>29357079.7</v>
      </c>
      <c r="JM927">
        <v>29357079.7</v>
      </c>
      <c r="JN927">
        <v>1.66504</v>
      </c>
      <c r="JO927">
        <v>2.62085</v>
      </c>
      <c r="JP927">
        <v>1.54785</v>
      </c>
      <c r="JQ927">
        <v>2.31567</v>
      </c>
      <c r="JR927">
        <v>1.64673</v>
      </c>
      <c r="JS927">
        <v>2.38159</v>
      </c>
      <c r="JT927">
        <v>34.0545</v>
      </c>
      <c r="JU927">
        <v>24.1926</v>
      </c>
      <c r="JV927">
        <v>18</v>
      </c>
      <c r="JW927">
        <v>493.279</v>
      </c>
      <c r="JX927">
        <v>382.652</v>
      </c>
      <c r="JY927">
        <v>52.8606</v>
      </c>
      <c r="JZ927">
        <v>54.7742</v>
      </c>
      <c r="KA927">
        <v>30.0011</v>
      </c>
      <c r="KB927">
        <v>54.0155</v>
      </c>
      <c r="KC927">
        <v>53.8179</v>
      </c>
      <c r="KD927">
        <v>33.3914</v>
      </c>
      <c r="KE927">
        <v>0</v>
      </c>
      <c r="KF927">
        <v>100</v>
      </c>
      <c r="KG927">
        <v>52.8446</v>
      </c>
      <c r="KH927">
        <v>787.342</v>
      </c>
      <c r="KI927">
        <v>26.2864</v>
      </c>
      <c r="KJ927">
        <v>92.6537</v>
      </c>
      <c r="KK927">
        <v>89.2388</v>
      </c>
    </row>
    <row r="928" spans="1:297">
      <c r="A928">
        <v>912</v>
      </c>
      <c r="B928">
        <v>1761424785</v>
      </c>
      <c r="C928">
        <v>16604</v>
      </c>
      <c r="D928" t="s">
        <v>2275</v>
      </c>
      <c r="E928" t="s">
        <v>2276</v>
      </c>
      <c r="F928">
        <v>5</v>
      </c>
      <c r="G928" t="s">
        <v>2182</v>
      </c>
      <c r="H928" t="s">
        <v>436</v>
      </c>
      <c r="I928">
        <v>1761424776.84615</v>
      </c>
      <c r="J928">
        <f>(K928)/1000</f>
        <v>0</v>
      </c>
      <c r="K928">
        <f>IF(DP928, AN928, AH928)</f>
        <v>0</v>
      </c>
      <c r="L928">
        <f>IF(DP928, AI928, AG928)</f>
        <v>0</v>
      </c>
      <c r="M928">
        <f>DR928 - IF(AU928&gt;1, L928*DL928*100.0/(AW928), 0)</f>
        <v>0</v>
      </c>
      <c r="N928">
        <f>((T928-J928/2)*M928-L928)/(T928+J928/2)</f>
        <v>0</v>
      </c>
      <c r="O928">
        <f>N928*(DY928+DZ928)/1000.0</f>
        <v>0</v>
      </c>
      <c r="P928">
        <f>(DR928 - IF(AU928&gt;1, L928*DL928*100.0/(AW928), 0))*(DY928+DZ928)/1000.0</f>
        <v>0</v>
      </c>
      <c r="Q928">
        <f>2.0/((1/S928-1/R928)+SIGN(S928)*SQRT((1/S928-1/R928)*(1/S928-1/R928) + 4*DM928/((DM928+1)*(DM928+1))*(2*1/S928*1/R928-1/R928*1/R928)))</f>
        <v>0</v>
      </c>
      <c r="R928">
        <f>IF(LEFT(DN928,1)&lt;&gt;"0",IF(LEFT(DN928,1)="1",3.0,DO928),$D$5+$E$5*(EF928*DY928/($K$5*1000))+$F$5*(EF928*DY928/($K$5*1000))*MAX(MIN(DL928,$J$5),$I$5)*MAX(MIN(DL928,$J$5),$I$5)+$G$5*MAX(MIN(DL928,$J$5),$I$5)*(EF928*DY928/($K$5*1000))+$H$5*(EF928*DY928/($K$5*1000))*(EF928*DY928/($K$5*1000)))</f>
        <v>0</v>
      </c>
      <c r="S928">
        <f>J928*(1000-(1000*0.61365*exp(17.502*W928/(240.97+W928))/(DY928+DZ928)+DT928)/2)/(1000*0.61365*exp(17.502*W928/(240.97+W928))/(DY928+DZ928)-DT928)</f>
        <v>0</v>
      </c>
      <c r="T928">
        <f>1/((DM928+1)/(Q928/1.6)+1/(R928/1.37)) + DM928/((DM928+1)/(Q928/1.6) + DM928/(R928/1.37))</f>
        <v>0</v>
      </c>
      <c r="U928">
        <f>(DH928*DK928)</f>
        <v>0</v>
      </c>
      <c r="V928">
        <f>(EA928+(U928+2*0.95*5.67E-8*(((EA928+$B$7)+273)^4-(EA928+273)^4)-44100*J928)/(1.84*29.3*R928+8*0.95*5.67E-8*(EA928+273)^3))</f>
        <v>0</v>
      </c>
      <c r="W928">
        <f>($C$7*EB928+$D$7*EC928+$E$7*V928)</f>
        <v>0</v>
      </c>
      <c r="X928">
        <f>0.61365*exp(17.502*W928/(240.97+W928))</f>
        <v>0</v>
      </c>
      <c r="Y928">
        <f>(Z928/AA928*100)</f>
        <v>0</v>
      </c>
      <c r="Z928">
        <f>DT928*(DY928+DZ928)/1000</f>
        <v>0</v>
      </c>
      <c r="AA928">
        <f>0.61365*exp(17.502*EA928/(240.97+EA928))</f>
        <v>0</v>
      </c>
      <c r="AB928">
        <f>(X928-DT928*(DY928+DZ928)/1000)</f>
        <v>0</v>
      </c>
      <c r="AC928">
        <f>(-J928*44100)</f>
        <v>0</v>
      </c>
      <c r="AD928">
        <f>2*29.3*R928*0.92*(EA928-W928)</f>
        <v>0</v>
      </c>
      <c r="AE928">
        <f>2*0.95*5.67E-8*(((EA928+$B$7)+273)^4-(W928+273)^4)</f>
        <v>0</v>
      </c>
      <c r="AF928">
        <f>U928+AE928+AC928+AD928</f>
        <v>0</v>
      </c>
      <c r="AG928">
        <f>DX928*AU928*(DS928-DR928*(1000-AU928*DU928)/(1000-AU928*DT928))/(100*DL928)</f>
        <v>0</v>
      </c>
      <c r="AH928">
        <f>1000*DX928*AU928*(DT928-DU928)/(100*DL928*(1000-AU928*DT928))</f>
        <v>0</v>
      </c>
      <c r="AI928">
        <f>(AJ928 - AK928 - DY928*1E3/(8.314*(EA928+273.15)) * AM928/DX928 * AL928) * DX928/(100*DL928) * (1000 - DU928)/1000</f>
        <v>0</v>
      </c>
      <c r="AJ928">
        <v>790.759478769278</v>
      </c>
      <c r="AK928">
        <v>766.55503030303</v>
      </c>
      <c r="AL928">
        <v>3.25956044406074</v>
      </c>
      <c r="AM928">
        <v>65.2934851003641</v>
      </c>
      <c r="AN928">
        <f>(AP928 - AO928 + DY928*1E3/(8.314*(EA928+273.15)) * AR928/DX928 * AQ928) * DX928/(100*DL928) * 1000/(1000 - AP928)</f>
        <v>0</v>
      </c>
      <c r="AO928">
        <v>24.8654451294552</v>
      </c>
      <c r="AP928">
        <v>57.026143030303</v>
      </c>
      <c r="AQ928">
        <v>0.000592441978960219</v>
      </c>
      <c r="AR928">
        <v>110.481421267312</v>
      </c>
      <c r="AS928">
        <v>1</v>
      </c>
      <c r="AT928">
        <v>0</v>
      </c>
      <c r="AU928">
        <f>IF(AS928*$H$13&gt;=AW928,1.0,(AW928/(AW928-AS928*$H$13)))</f>
        <v>0</v>
      </c>
      <c r="AV928">
        <f>(AU928-1)*100</f>
        <v>0</v>
      </c>
      <c r="AW928">
        <f>MAX(0,($B$13+$C$13*EF928)/(1+$D$13*EF928)*DY928/(EA928+273)*$E$13)</f>
        <v>0</v>
      </c>
      <c r="AX928" t="s">
        <v>437</v>
      </c>
      <c r="AY928" t="s">
        <v>437</v>
      </c>
      <c r="AZ928">
        <v>0</v>
      </c>
      <c r="BA928">
        <v>0</v>
      </c>
      <c r="BB928">
        <f>1-AZ928/BA928</f>
        <v>0</v>
      </c>
      <c r="BC928">
        <v>0</v>
      </c>
      <c r="BD928" t="s">
        <v>437</v>
      </c>
      <c r="BE928" t="s">
        <v>437</v>
      </c>
      <c r="BF928">
        <v>0</v>
      </c>
      <c r="BG928">
        <v>0</v>
      </c>
      <c r="BH928">
        <f>1-BF928/BG928</f>
        <v>0</v>
      </c>
      <c r="BI928">
        <v>0.5</v>
      </c>
      <c r="BJ928">
        <f>DI928</f>
        <v>0</v>
      </c>
      <c r="BK928">
        <f>L928</f>
        <v>0</v>
      </c>
      <c r="BL928">
        <f>BH928*BI928*BJ928</f>
        <v>0</v>
      </c>
      <c r="BM928">
        <f>(BK928-BC928)/BJ928</f>
        <v>0</v>
      </c>
      <c r="BN928">
        <f>(BA928-BG928)/BG928</f>
        <v>0</v>
      </c>
      <c r="BO928">
        <f>AZ928/(BB928+AZ928/BG928)</f>
        <v>0</v>
      </c>
      <c r="BP928" t="s">
        <v>437</v>
      </c>
      <c r="BQ928">
        <v>0</v>
      </c>
      <c r="BR928">
        <f>IF(BQ928&lt;&gt;0, BQ928, BO928)</f>
        <v>0</v>
      </c>
      <c r="BS928">
        <f>1-BR928/BG928</f>
        <v>0</v>
      </c>
      <c r="BT928">
        <f>(BG928-BF928)/(BG928-BR928)</f>
        <v>0</v>
      </c>
      <c r="BU928">
        <f>(BA928-BG928)/(BA928-BR928)</f>
        <v>0</v>
      </c>
      <c r="BV928">
        <f>(BG928-BF928)/(BG928-AZ928)</f>
        <v>0</v>
      </c>
      <c r="BW928">
        <f>(BA928-BG928)/(BA928-AZ928)</f>
        <v>0</v>
      </c>
      <c r="BX928">
        <f>(BT928*BR928/BF928)</f>
        <v>0</v>
      </c>
      <c r="BY928">
        <f>(1-BX928)</f>
        <v>0</v>
      </c>
      <c r="DH928">
        <f>$B$11*EG928+$C$11*EH928+$F$11*ES928*(1-EV928)</f>
        <v>0</v>
      </c>
      <c r="DI928">
        <f>DH928*DJ928</f>
        <v>0</v>
      </c>
      <c r="DJ928">
        <f>($B$11*$D$9+$C$11*$D$9+$F$11*((FF928+EX928)/MAX(FF928+EX928+FG928, 0.1)*$I$9+FG928/MAX(FF928+EX928+FG928, 0.1)*$J$9))/($B$11+$C$11+$F$11)</f>
        <v>0</v>
      </c>
      <c r="DK928">
        <f>($B$11*$K$9+$C$11*$K$9+$F$11*((FF928+EX928)/MAX(FF928+EX928+FG928, 0.1)*$P$9+FG928/MAX(FF928+EX928+FG928, 0.1)*$Q$9))/($B$11+$C$11+$F$11)</f>
        <v>0</v>
      </c>
      <c r="DL928">
        <v>6</v>
      </c>
      <c r="DM928">
        <v>0.5</v>
      </c>
      <c r="DN928" t="s">
        <v>438</v>
      </c>
      <c r="DO928">
        <v>2</v>
      </c>
      <c r="DP928" t="b">
        <v>1</v>
      </c>
      <c r="DQ928">
        <v>1761424776.84615</v>
      </c>
      <c r="DR928">
        <v>700.153461538461</v>
      </c>
      <c r="DS928">
        <v>755.346307692308</v>
      </c>
      <c r="DT928">
        <v>57.0185923076923</v>
      </c>
      <c r="DU928">
        <v>24.8608615384615</v>
      </c>
      <c r="DV928">
        <v>699.056</v>
      </c>
      <c r="DW928">
        <v>57.0627</v>
      </c>
      <c r="DX928">
        <v>500.028384615385</v>
      </c>
      <c r="DY928">
        <v>90.1796538461538</v>
      </c>
      <c r="DZ928">
        <v>0.0392558615384615</v>
      </c>
      <c r="EA928">
        <v>53.0357846153846</v>
      </c>
      <c r="EB928">
        <v>48.0146307692308</v>
      </c>
      <c r="EC928">
        <v>999.9</v>
      </c>
      <c r="ED928">
        <v>0</v>
      </c>
      <c r="EE928">
        <v>0</v>
      </c>
      <c r="EF928">
        <v>9995.14</v>
      </c>
      <c r="EG928">
        <v>0</v>
      </c>
      <c r="EH928">
        <v>1181.19846153846</v>
      </c>
      <c r="EI928">
        <v>-55.1928615384615</v>
      </c>
      <c r="EJ928">
        <v>742.489230769231</v>
      </c>
      <c r="EK928">
        <v>774.603615384615</v>
      </c>
      <c r="EL928">
        <v>32.1577384615385</v>
      </c>
      <c r="EM928">
        <v>755.346307692308</v>
      </c>
      <c r="EN928">
        <v>24.8608615384615</v>
      </c>
      <c r="EO928">
        <v>5.14191769230769</v>
      </c>
      <c r="EP928">
        <v>2.24194461538462</v>
      </c>
      <c r="EQ928">
        <v>33.3139538461538</v>
      </c>
      <c r="ER928">
        <v>19.2652230769231</v>
      </c>
      <c r="ES928">
        <v>1199.94846153846</v>
      </c>
      <c r="ET928">
        <v>0.966994230769231</v>
      </c>
      <c r="EU928">
        <v>0.0330055076923077</v>
      </c>
      <c r="EV928">
        <v>0</v>
      </c>
      <c r="EW928">
        <v>848.537076923077</v>
      </c>
      <c r="EX928">
        <v>5.00059</v>
      </c>
      <c r="EY928">
        <v>11213.8615384615</v>
      </c>
      <c r="EZ928">
        <v>10358.2692307692</v>
      </c>
      <c r="FA928">
        <v>62.8653076923077</v>
      </c>
      <c r="FB928">
        <v>64.0047692307692</v>
      </c>
      <c r="FC928">
        <v>62.75</v>
      </c>
      <c r="FD928">
        <v>63.937</v>
      </c>
      <c r="FE928">
        <v>64.312</v>
      </c>
      <c r="FF928">
        <v>1155.51</v>
      </c>
      <c r="FG928">
        <v>39.4384615384615</v>
      </c>
      <c r="FH928">
        <v>0</v>
      </c>
      <c r="FI928">
        <v>1761424745.5</v>
      </c>
      <c r="FJ928">
        <v>0</v>
      </c>
      <c r="FK928">
        <v>848.77132</v>
      </c>
      <c r="FL928">
        <v>15.8981538138468</v>
      </c>
      <c r="FM928">
        <v>197.415384291292</v>
      </c>
      <c r="FN928">
        <v>11217.32</v>
      </c>
      <c r="FO928">
        <v>15</v>
      </c>
      <c r="FP928">
        <v>0</v>
      </c>
      <c r="FQ928" t="s">
        <v>439</v>
      </c>
      <c r="FR928">
        <v>0</v>
      </c>
      <c r="FS928">
        <v>0</v>
      </c>
      <c r="FT928">
        <v>0</v>
      </c>
      <c r="FU928">
        <v>0</v>
      </c>
      <c r="FV928">
        <v>0</v>
      </c>
      <c r="FW928">
        <v>0</v>
      </c>
      <c r="FX928">
        <v>0</v>
      </c>
      <c r="FY928">
        <v>0</v>
      </c>
      <c r="FZ928">
        <v>0</v>
      </c>
      <c r="GA928">
        <v>0</v>
      </c>
      <c r="GB928">
        <v>0</v>
      </c>
      <c r="GC928">
        <v>-55.191985</v>
      </c>
      <c r="GD928">
        <v>-3.95469022556389</v>
      </c>
      <c r="GE928">
        <v>0.886038351469619</v>
      </c>
      <c r="GF928">
        <v>0</v>
      </c>
      <c r="GG928">
        <v>847.728147058824</v>
      </c>
      <c r="GH928">
        <v>16.0783040475217</v>
      </c>
      <c r="GI928">
        <v>1.58709310917704</v>
      </c>
      <c r="GJ928">
        <v>-1</v>
      </c>
      <c r="GK928">
        <v>32.15745</v>
      </c>
      <c r="GL928">
        <v>-0.0132180451127976</v>
      </c>
      <c r="GM928">
        <v>0.00432255711356118</v>
      </c>
      <c r="GN928">
        <v>1</v>
      </c>
      <c r="GO928">
        <v>1</v>
      </c>
      <c r="GP928">
        <v>2</v>
      </c>
      <c r="GQ928" t="s">
        <v>446</v>
      </c>
      <c r="GR928">
        <v>3.12655</v>
      </c>
      <c r="GS928">
        <v>2.71707</v>
      </c>
      <c r="GT928">
        <v>0.126118</v>
      </c>
      <c r="GU928">
        <v>0.132458</v>
      </c>
      <c r="GV928">
        <v>0.178025</v>
      </c>
      <c r="GW928">
        <v>0.100047</v>
      </c>
      <c r="GX928">
        <v>31274.7</v>
      </c>
      <c r="GY928">
        <v>32806.1</v>
      </c>
      <c r="GZ928">
        <v>32517</v>
      </c>
      <c r="HA928">
        <v>34379</v>
      </c>
      <c r="HB928">
        <v>38439.8</v>
      </c>
      <c r="HC928">
        <v>44636.3</v>
      </c>
      <c r="HD928">
        <v>51126.4</v>
      </c>
      <c r="HE928">
        <v>55159.3</v>
      </c>
      <c r="HF928">
        <v>1.6762</v>
      </c>
      <c r="HG928">
        <v>1.52345</v>
      </c>
      <c r="HH928">
        <v>-0.180397</v>
      </c>
      <c r="HI928">
        <v>0</v>
      </c>
      <c r="HJ928">
        <v>50.8786</v>
      </c>
      <c r="HK928">
        <v>999.9</v>
      </c>
      <c r="HL928">
        <v>54.877</v>
      </c>
      <c r="HM928">
        <v>30.142</v>
      </c>
      <c r="HN928">
        <v>26.1347</v>
      </c>
      <c r="HO928">
        <v>59.8421</v>
      </c>
      <c r="HP928">
        <v>40.5809</v>
      </c>
      <c r="HQ928">
        <v>1</v>
      </c>
      <c r="HR928">
        <v>2.4484</v>
      </c>
      <c r="HS928">
        <v>-6.53594e-05</v>
      </c>
      <c r="HT928">
        <v>20.1135</v>
      </c>
      <c r="HU928">
        <v>5.18614</v>
      </c>
      <c r="HV928">
        <v>12.0159</v>
      </c>
      <c r="HW928">
        <v>4.96865</v>
      </c>
      <c r="HX928">
        <v>3.29588</v>
      </c>
      <c r="HY928">
        <v>9999</v>
      </c>
      <c r="HZ928">
        <v>9999</v>
      </c>
      <c r="IA928">
        <v>999.9</v>
      </c>
      <c r="IB928">
        <v>9999</v>
      </c>
      <c r="IC928">
        <v>1.86325</v>
      </c>
      <c r="ID928">
        <v>1.86809</v>
      </c>
      <c r="IE928">
        <v>1.86784</v>
      </c>
      <c r="IF928">
        <v>1.86905</v>
      </c>
      <c r="IG928">
        <v>1.86981</v>
      </c>
      <c r="IH928">
        <v>1.86588</v>
      </c>
      <c r="II928">
        <v>1.86695</v>
      </c>
      <c r="IJ928">
        <v>1.86841</v>
      </c>
      <c r="IK928">
        <v>5</v>
      </c>
      <c r="IL928">
        <v>0</v>
      </c>
      <c r="IM928">
        <v>0</v>
      </c>
      <c r="IN928">
        <v>0</v>
      </c>
      <c r="IO928" t="s">
        <v>441</v>
      </c>
      <c r="IP928" t="s">
        <v>442</v>
      </c>
      <c r="IQ928" t="s">
        <v>443</v>
      </c>
      <c r="IR928" t="s">
        <v>443</v>
      </c>
      <c r="IS928" t="s">
        <v>443</v>
      </c>
      <c r="IT928" t="s">
        <v>443</v>
      </c>
      <c r="IU928">
        <v>0</v>
      </c>
      <c r="IV928">
        <v>100</v>
      </c>
      <c r="IW928">
        <v>100</v>
      </c>
      <c r="IX928">
        <v>1.097</v>
      </c>
      <c r="IY928">
        <v>-0.0441</v>
      </c>
      <c r="IZ928">
        <v>1.09748391826392</v>
      </c>
      <c r="JA928">
        <v>0</v>
      </c>
      <c r="JB928">
        <v>0</v>
      </c>
      <c r="JC928">
        <v>0</v>
      </c>
      <c r="JD928">
        <v>-0.0441141096964596</v>
      </c>
      <c r="JE928">
        <v>0</v>
      </c>
      <c r="JF928">
        <v>0</v>
      </c>
      <c r="JG928">
        <v>0</v>
      </c>
      <c r="JH928">
        <v>5</v>
      </c>
      <c r="JI928">
        <v>2273</v>
      </c>
      <c r="JJ928">
        <v>1</v>
      </c>
      <c r="JK928">
        <v>24</v>
      </c>
      <c r="JL928">
        <v>29357079.8</v>
      </c>
      <c r="JM928">
        <v>29357079.8</v>
      </c>
      <c r="JN928">
        <v>1.69067</v>
      </c>
      <c r="JO928">
        <v>2.62695</v>
      </c>
      <c r="JP928">
        <v>1.54785</v>
      </c>
      <c r="JQ928">
        <v>2.31445</v>
      </c>
      <c r="JR928">
        <v>1.64673</v>
      </c>
      <c r="JS928">
        <v>2.32544</v>
      </c>
      <c r="JT928">
        <v>34.0545</v>
      </c>
      <c r="JU928">
        <v>24.1838</v>
      </c>
      <c r="JV928">
        <v>18</v>
      </c>
      <c r="JW928">
        <v>493.104</v>
      </c>
      <c r="JX928">
        <v>382.81</v>
      </c>
      <c r="JY928">
        <v>52.8495</v>
      </c>
      <c r="JZ928">
        <v>54.783</v>
      </c>
      <c r="KA928">
        <v>30.0011</v>
      </c>
      <c r="KB928">
        <v>54.0242</v>
      </c>
      <c r="KC928">
        <v>53.8262</v>
      </c>
      <c r="KD928">
        <v>33.902</v>
      </c>
      <c r="KE928">
        <v>0</v>
      </c>
      <c r="KF928">
        <v>100</v>
      </c>
      <c r="KG928">
        <v>52.8191</v>
      </c>
      <c r="KH928">
        <v>807.743</v>
      </c>
      <c r="KI928">
        <v>26.2864</v>
      </c>
      <c r="KJ928">
        <v>92.653</v>
      </c>
      <c r="KK928">
        <v>89.2368</v>
      </c>
    </row>
    <row r="929" spans="1:297">
      <c r="A929">
        <v>913</v>
      </c>
      <c r="B929">
        <v>1761424790</v>
      </c>
      <c r="C929">
        <v>16609</v>
      </c>
      <c r="D929" t="s">
        <v>2277</v>
      </c>
      <c r="E929" t="s">
        <v>2278</v>
      </c>
      <c r="F929">
        <v>5</v>
      </c>
      <c r="G929" t="s">
        <v>2182</v>
      </c>
      <c r="H929" t="s">
        <v>436</v>
      </c>
      <c r="I929">
        <v>1761424781.84615</v>
      </c>
      <c r="J929">
        <f>(K929)/1000</f>
        <v>0</v>
      </c>
      <c r="K929">
        <f>IF(DP929, AN929, AH929)</f>
        <v>0</v>
      </c>
      <c r="L929">
        <f>IF(DP929, AI929, AG929)</f>
        <v>0</v>
      </c>
      <c r="M929">
        <f>DR929 - IF(AU929&gt;1, L929*DL929*100.0/(AW929), 0)</f>
        <v>0</v>
      </c>
      <c r="N929">
        <f>((T929-J929/2)*M929-L929)/(T929+J929/2)</f>
        <v>0</v>
      </c>
      <c r="O929">
        <f>N929*(DY929+DZ929)/1000.0</f>
        <v>0</v>
      </c>
      <c r="P929">
        <f>(DR929 - IF(AU929&gt;1, L929*DL929*100.0/(AW929), 0))*(DY929+DZ929)/1000.0</f>
        <v>0</v>
      </c>
      <c r="Q929">
        <f>2.0/((1/S929-1/R929)+SIGN(S929)*SQRT((1/S929-1/R929)*(1/S929-1/R929) + 4*DM929/((DM929+1)*(DM929+1))*(2*1/S929*1/R929-1/R929*1/R929)))</f>
        <v>0</v>
      </c>
      <c r="R929">
        <f>IF(LEFT(DN929,1)&lt;&gt;"0",IF(LEFT(DN929,1)="1",3.0,DO929),$D$5+$E$5*(EF929*DY929/($K$5*1000))+$F$5*(EF929*DY929/($K$5*1000))*MAX(MIN(DL929,$J$5),$I$5)*MAX(MIN(DL929,$J$5),$I$5)+$G$5*MAX(MIN(DL929,$J$5),$I$5)*(EF929*DY929/($K$5*1000))+$H$5*(EF929*DY929/($K$5*1000))*(EF929*DY929/($K$5*1000)))</f>
        <v>0</v>
      </c>
      <c r="S929">
        <f>J929*(1000-(1000*0.61365*exp(17.502*W929/(240.97+W929))/(DY929+DZ929)+DT929)/2)/(1000*0.61365*exp(17.502*W929/(240.97+W929))/(DY929+DZ929)-DT929)</f>
        <v>0</v>
      </c>
      <c r="T929">
        <f>1/((DM929+1)/(Q929/1.6)+1/(R929/1.37)) + DM929/((DM929+1)/(Q929/1.6) + DM929/(R929/1.37))</f>
        <v>0</v>
      </c>
      <c r="U929">
        <f>(DH929*DK929)</f>
        <v>0</v>
      </c>
      <c r="V929">
        <f>(EA929+(U929+2*0.95*5.67E-8*(((EA929+$B$7)+273)^4-(EA929+273)^4)-44100*J929)/(1.84*29.3*R929+8*0.95*5.67E-8*(EA929+273)^3))</f>
        <v>0</v>
      </c>
      <c r="W929">
        <f>($C$7*EB929+$D$7*EC929+$E$7*V929)</f>
        <v>0</v>
      </c>
      <c r="X929">
        <f>0.61365*exp(17.502*W929/(240.97+W929))</f>
        <v>0</v>
      </c>
      <c r="Y929">
        <f>(Z929/AA929*100)</f>
        <v>0</v>
      </c>
      <c r="Z929">
        <f>DT929*(DY929+DZ929)/1000</f>
        <v>0</v>
      </c>
      <c r="AA929">
        <f>0.61365*exp(17.502*EA929/(240.97+EA929))</f>
        <v>0</v>
      </c>
      <c r="AB929">
        <f>(X929-DT929*(DY929+DZ929)/1000)</f>
        <v>0</v>
      </c>
      <c r="AC929">
        <f>(-J929*44100)</f>
        <v>0</v>
      </c>
      <c r="AD929">
        <f>2*29.3*R929*0.92*(EA929-W929)</f>
        <v>0</v>
      </c>
      <c r="AE929">
        <f>2*0.95*5.67E-8*(((EA929+$B$7)+273)^4-(W929+273)^4)</f>
        <v>0</v>
      </c>
      <c r="AF929">
        <f>U929+AE929+AC929+AD929</f>
        <v>0</v>
      </c>
      <c r="AG929">
        <f>DX929*AU929*(DS929-DR929*(1000-AU929*DU929)/(1000-AU929*DT929))/(100*DL929)</f>
        <v>0</v>
      </c>
      <c r="AH929">
        <f>1000*DX929*AU929*(DT929-DU929)/(100*DL929*(1000-AU929*DT929))</f>
        <v>0</v>
      </c>
      <c r="AI929">
        <f>(AJ929 - AK929 - DY929*1E3/(8.314*(EA929+273.15)) * AM929/DX929 * AL929) * DX929/(100*DL929) * (1000 - DU929)/1000</f>
        <v>0</v>
      </c>
      <c r="AJ929">
        <v>806.175892899694</v>
      </c>
      <c r="AK929">
        <v>782.225363636363</v>
      </c>
      <c r="AL929">
        <v>3.10825789328855</v>
      </c>
      <c r="AM929">
        <v>65.2934851003641</v>
      </c>
      <c r="AN929">
        <f>(AP929 - AO929 + DY929*1E3/(8.314*(EA929+273.15)) * AR929/DX929 * AQ929) * DX929/(100*DL929) * 1000/(1000 - AP929)</f>
        <v>0</v>
      </c>
      <c r="AO929">
        <v>24.8672711290739</v>
      </c>
      <c r="AP929">
        <v>57.0113090909091</v>
      </c>
      <c r="AQ929">
        <v>-0.000262284199513032</v>
      </c>
      <c r="AR929">
        <v>110.481421267312</v>
      </c>
      <c r="AS929">
        <v>1</v>
      </c>
      <c r="AT929">
        <v>0</v>
      </c>
      <c r="AU929">
        <f>IF(AS929*$H$13&gt;=AW929,1.0,(AW929/(AW929-AS929*$H$13)))</f>
        <v>0</v>
      </c>
      <c r="AV929">
        <f>(AU929-1)*100</f>
        <v>0</v>
      </c>
      <c r="AW929">
        <f>MAX(0,($B$13+$C$13*EF929)/(1+$D$13*EF929)*DY929/(EA929+273)*$E$13)</f>
        <v>0</v>
      </c>
      <c r="AX929" t="s">
        <v>437</v>
      </c>
      <c r="AY929" t="s">
        <v>437</v>
      </c>
      <c r="AZ929">
        <v>0</v>
      </c>
      <c r="BA929">
        <v>0</v>
      </c>
      <c r="BB929">
        <f>1-AZ929/BA929</f>
        <v>0</v>
      </c>
      <c r="BC929">
        <v>0</v>
      </c>
      <c r="BD929" t="s">
        <v>437</v>
      </c>
      <c r="BE929" t="s">
        <v>437</v>
      </c>
      <c r="BF929">
        <v>0</v>
      </c>
      <c r="BG929">
        <v>0</v>
      </c>
      <c r="BH929">
        <f>1-BF929/BG929</f>
        <v>0</v>
      </c>
      <c r="BI929">
        <v>0.5</v>
      </c>
      <c r="BJ929">
        <f>DI929</f>
        <v>0</v>
      </c>
      <c r="BK929">
        <f>L929</f>
        <v>0</v>
      </c>
      <c r="BL929">
        <f>BH929*BI929*BJ929</f>
        <v>0</v>
      </c>
      <c r="BM929">
        <f>(BK929-BC929)/BJ929</f>
        <v>0</v>
      </c>
      <c r="BN929">
        <f>(BA929-BG929)/BG929</f>
        <v>0</v>
      </c>
      <c r="BO929">
        <f>AZ929/(BB929+AZ929/BG929)</f>
        <v>0</v>
      </c>
      <c r="BP929" t="s">
        <v>437</v>
      </c>
      <c r="BQ929">
        <v>0</v>
      </c>
      <c r="BR929">
        <f>IF(BQ929&lt;&gt;0, BQ929, BO929)</f>
        <v>0</v>
      </c>
      <c r="BS929">
        <f>1-BR929/BG929</f>
        <v>0</v>
      </c>
      <c r="BT929">
        <f>(BG929-BF929)/(BG929-BR929)</f>
        <v>0</v>
      </c>
      <c r="BU929">
        <f>(BA929-BG929)/(BA929-BR929)</f>
        <v>0</v>
      </c>
      <c r="BV929">
        <f>(BG929-BF929)/(BG929-AZ929)</f>
        <v>0</v>
      </c>
      <c r="BW929">
        <f>(BA929-BG929)/(BA929-AZ929)</f>
        <v>0</v>
      </c>
      <c r="BX929">
        <f>(BT929*BR929/BF929)</f>
        <v>0</v>
      </c>
      <c r="BY929">
        <f>(1-BX929)</f>
        <v>0</v>
      </c>
      <c r="DH929">
        <f>$B$11*EG929+$C$11*EH929+$F$11*ES929*(1-EV929)</f>
        <v>0</v>
      </c>
      <c r="DI929">
        <f>DH929*DJ929</f>
        <v>0</v>
      </c>
      <c r="DJ929">
        <f>($B$11*$D$9+$C$11*$D$9+$F$11*((FF929+EX929)/MAX(FF929+EX929+FG929, 0.1)*$I$9+FG929/MAX(FF929+EX929+FG929, 0.1)*$J$9))/($B$11+$C$11+$F$11)</f>
        <v>0</v>
      </c>
      <c r="DK929">
        <f>($B$11*$K$9+$C$11*$K$9+$F$11*((FF929+EX929)/MAX(FF929+EX929+FG929, 0.1)*$P$9+FG929/MAX(FF929+EX929+FG929, 0.1)*$Q$9))/($B$11+$C$11+$F$11)</f>
        <v>0</v>
      </c>
      <c r="DL929">
        <v>6</v>
      </c>
      <c r="DM929">
        <v>0.5</v>
      </c>
      <c r="DN929" t="s">
        <v>438</v>
      </c>
      <c r="DO929">
        <v>2</v>
      </c>
      <c r="DP929" t="b">
        <v>1</v>
      </c>
      <c r="DQ929">
        <v>1761424781.84615</v>
      </c>
      <c r="DR929">
        <v>715.836846153846</v>
      </c>
      <c r="DS929">
        <v>771.529153846154</v>
      </c>
      <c r="DT929">
        <v>57.0176538461538</v>
      </c>
      <c r="DU929">
        <v>24.8640384615385</v>
      </c>
      <c r="DV929">
        <v>714.739538461538</v>
      </c>
      <c r="DW929">
        <v>57.0617692307692</v>
      </c>
      <c r="DX929">
        <v>500.022</v>
      </c>
      <c r="DY929">
        <v>90.1799</v>
      </c>
      <c r="DZ929">
        <v>0.0393137230769231</v>
      </c>
      <c r="EA929">
        <v>53.0373769230769</v>
      </c>
      <c r="EB929">
        <v>48.0204153846154</v>
      </c>
      <c r="EC929">
        <v>999.9</v>
      </c>
      <c r="ED929">
        <v>0</v>
      </c>
      <c r="EE929">
        <v>0</v>
      </c>
      <c r="EF929">
        <v>9989.90230769231</v>
      </c>
      <c r="EG929">
        <v>0</v>
      </c>
      <c r="EH929">
        <v>1181.20307692308</v>
      </c>
      <c r="EI929">
        <v>-55.6923153846154</v>
      </c>
      <c r="EJ929">
        <v>759.120153846154</v>
      </c>
      <c r="EK929">
        <v>791.201692307692</v>
      </c>
      <c r="EL929">
        <v>32.1536461538461</v>
      </c>
      <c r="EM929">
        <v>771.529153846154</v>
      </c>
      <c r="EN929">
        <v>24.8640384615385</v>
      </c>
      <c r="EO929">
        <v>5.14184846153846</v>
      </c>
      <c r="EP929">
        <v>2.24223692307692</v>
      </c>
      <c r="EQ929">
        <v>33.3137076923077</v>
      </c>
      <c r="ER929">
        <v>19.2673230769231</v>
      </c>
      <c r="ES929">
        <v>1199.96538461538</v>
      </c>
      <c r="ET929">
        <v>0.966993153846154</v>
      </c>
      <c r="EU929">
        <v>0.0330066538461538</v>
      </c>
      <c r="EV929">
        <v>0</v>
      </c>
      <c r="EW929">
        <v>849.854307692308</v>
      </c>
      <c r="EX929">
        <v>5.00059</v>
      </c>
      <c r="EY929">
        <v>11230.4153846154</v>
      </c>
      <c r="EZ929">
        <v>10358.4076923077</v>
      </c>
      <c r="FA929">
        <v>62.8701538461538</v>
      </c>
      <c r="FB929">
        <v>64.0190769230769</v>
      </c>
      <c r="FC929">
        <v>62.7595384615385</v>
      </c>
      <c r="FD929">
        <v>63.9418461538462</v>
      </c>
      <c r="FE929">
        <v>64.3168461538462</v>
      </c>
      <c r="FF929">
        <v>1155.52461538462</v>
      </c>
      <c r="FG929">
        <v>39.4407692307692</v>
      </c>
      <c r="FH929">
        <v>0</v>
      </c>
      <c r="FI929">
        <v>1761424750.3</v>
      </c>
      <c r="FJ929">
        <v>0</v>
      </c>
      <c r="FK929">
        <v>849.99592</v>
      </c>
      <c r="FL929">
        <v>16.0973077017384</v>
      </c>
      <c r="FM929">
        <v>196.746154115612</v>
      </c>
      <c r="FN929">
        <v>11233.188</v>
      </c>
      <c r="FO929">
        <v>15</v>
      </c>
      <c r="FP929">
        <v>0</v>
      </c>
      <c r="FQ929" t="s">
        <v>439</v>
      </c>
      <c r="FR929">
        <v>0</v>
      </c>
      <c r="FS929">
        <v>0</v>
      </c>
      <c r="FT929">
        <v>0</v>
      </c>
      <c r="FU929">
        <v>0</v>
      </c>
      <c r="FV929">
        <v>0</v>
      </c>
      <c r="FW929">
        <v>0</v>
      </c>
      <c r="FX929">
        <v>0</v>
      </c>
      <c r="FY929">
        <v>0</v>
      </c>
      <c r="FZ929">
        <v>0</v>
      </c>
      <c r="GA929">
        <v>0</v>
      </c>
      <c r="GB929">
        <v>0</v>
      </c>
      <c r="GC929">
        <v>-55.3263857142857</v>
      </c>
      <c r="GD929">
        <v>-4.06150129870122</v>
      </c>
      <c r="GE929">
        <v>0.921656685532305</v>
      </c>
      <c r="GF929">
        <v>0</v>
      </c>
      <c r="GG929">
        <v>849.159676470588</v>
      </c>
      <c r="GH929">
        <v>15.6799847219949</v>
      </c>
      <c r="GI929">
        <v>1.54911177055811</v>
      </c>
      <c r="GJ929">
        <v>-1</v>
      </c>
      <c r="GK929">
        <v>32.1550666666667</v>
      </c>
      <c r="GL929">
        <v>-0.045444155844114</v>
      </c>
      <c r="GM929">
        <v>0.00592559688239847</v>
      </c>
      <c r="GN929">
        <v>1</v>
      </c>
      <c r="GO929">
        <v>1</v>
      </c>
      <c r="GP929">
        <v>2</v>
      </c>
      <c r="GQ929" t="s">
        <v>446</v>
      </c>
      <c r="GR929">
        <v>3.12654</v>
      </c>
      <c r="GS929">
        <v>2.71711</v>
      </c>
      <c r="GT929">
        <v>0.127912</v>
      </c>
      <c r="GU929">
        <v>0.134456</v>
      </c>
      <c r="GV929">
        <v>0.178008</v>
      </c>
      <c r="GW929">
        <v>0.100054</v>
      </c>
      <c r="GX929">
        <v>31209.7</v>
      </c>
      <c r="GY929">
        <v>32729.3</v>
      </c>
      <c r="GZ929">
        <v>32516.5</v>
      </c>
      <c r="HA929">
        <v>34378.1</v>
      </c>
      <c r="HB929">
        <v>38440.2</v>
      </c>
      <c r="HC929">
        <v>44635</v>
      </c>
      <c r="HD929">
        <v>51125.5</v>
      </c>
      <c r="HE929">
        <v>55157.9</v>
      </c>
      <c r="HF929">
        <v>1.67628</v>
      </c>
      <c r="HG929">
        <v>1.52338</v>
      </c>
      <c r="HH929">
        <v>-0.181817</v>
      </c>
      <c r="HI929">
        <v>0</v>
      </c>
      <c r="HJ929">
        <v>50.8828</v>
      </c>
      <c r="HK929">
        <v>999.9</v>
      </c>
      <c r="HL929">
        <v>54.877</v>
      </c>
      <c r="HM929">
        <v>30.121</v>
      </c>
      <c r="HN929">
        <v>26.1067</v>
      </c>
      <c r="HO929">
        <v>60.1221</v>
      </c>
      <c r="HP929">
        <v>40.7652</v>
      </c>
      <c r="HQ929">
        <v>1</v>
      </c>
      <c r="HR929">
        <v>2.44975</v>
      </c>
      <c r="HS929">
        <v>0.0508469</v>
      </c>
      <c r="HT929">
        <v>20.1133</v>
      </c>
      <c r="HU929">
        <v>5.18599</v>
      </c>
      <c r="HV929">
        <v>12.0159</v>
      </c>
      <c r="HW929">
        <v>4.9689</v>
      </c>
      <c r="HX929">
        <v>3.29588</v>
      </c>
      <c r="HY929">
        <v>9999</v>
      </c>
      <c r="HZ929">
        <v>9999</v>
      </c>
      <c r="IA929">
        <v>999.9</v>
      </c>
      <c r="IB929">
        <v>9999</v>
      </c>
      <c r="IC929">
        <v>1.86324</v>
      </c>
      <c r="ID929">
        <v>1.86809</v>
      </c>
      <c r="IE929">
        <v>1.86783</v>
      </c>
      <c r="IF929">
        <v>1.86905</v>
      </c>
      <c r="IG929">
        <v>1.86981</v>
      </c>
      <c r="IH929">
        <v>1.8659</v>
      </c>
      <c r="II929">
        <v>1.86694</v>
      </c>
      <c r="IJ929">
        <v>1.8684</v>
      </c>
      <c r="IK929">
        <v>5</v>
      </c>
      <c r="IL929">
        <v>0</v>
      </c>
      <c r="IM929">
        <v>0</v>
      </c>
      <c r="IN929">
        <v>0</v>
      </c>
      <c r="IO929" t="s">
        <v>441</v>
      </c>
      <c r="IP929" t="s">
        <v>442</v>
      </c>
      <c r="IQ929" t="s">
        <v>443</v>
      </c>
      <c r="IR929" t="s">
        <v>443</v>
      </c>
      <c r="IS929" t="s">
        <v>443</v>
      </c>
      <c r="IT929" t="s">
        <v>443</v>
      </c>
      <c r="IU929">
        <v>0</v>
      </c>
      <c r="IV929">
        <v>100</v>
      </c>
      <c r="IW929">
        <v>100</v>
      </c>
      <c r="IX929">
        <v>1.097</v>
      </c>
      <c r="IY929">
        <v>-0.0441</v>
      </c>
      <c r="IZ929">
        <v>1.09748391826392</v>
      </c>
      <c r="JA929">
        <v>0</v>
      </c>
      <c r="JB929">
        <v>0</v>
      </c>
      <c r="JC929">
        <v>0</v>
      </c>
      <c r="JD929">
        <v>-0.0441141096964596</v>
      </c>
      <c r="JE929">
        <v>0</v>
      </c>
      <c r="JF929">
        <v>0</v>
      </c>
      <c r="JG929">
        <v>0</v>
      </c>
      <c r="JH929">
        <v>5</v>
      </c>
      <c r="JI929">
        <v>2273</v>
      </c>
      <c r="JJ929">
        <v>1</v>
      </c>
      <c r="JK929">
        <v>24</v>
      </c>
      <c r="JL929">
        <v>29357079.8</v>
      </c>
      <c r="JM929">
        <v>29357079.8</v>
      </c>
      <c r="JN929">
        <v>1.72363</v>
      </c>
      <c r="JO929">
        <v>2.63062</v>
      </c>
      <c r="JP929">
        <v>1.54785</v>
      </c>
      <c r="JQ929">
        <v>2.31567</v>
      </c>
      <c r="JR929">
        <v>1.64673</v>
      </c>
      <c r="JS929">
        <v>2.22778</v>
      </c>
      <c r="JT929">
        <v>34.0545</v>
      </c>
      <c r="JU929">
        <v>24.1838</v>
      </c>
      <c r="JV929">
        <v>18</v>
      </c>
      <c r="JW929">
        <v>493.222</v>
      </c>
      <c r="JX929">
        <v>382.811</v>
      </c>
      <c r="JY929">
        <v>52.8299</v>
      </c>
      <c r="JZ929">
        <v>54.7944</v>
      </c>
      <c r="KA929">
        <v>30.0012</v>
      </c>
      <c r="KB929">
        <v>54.0347</v>
      </c>
      <c r="KC929">
        <v>53.8368</v>
      </c>
      <c r="KD929">
        <v>34.5648</v>
      </c>
      <c r="KE929">
        <v>0</v>
      </c>
      <c r="KF929">
        <v>100</v>
      </c>
      <c r="KG929">
        <v>52.7933</v>
      </c>
      <c r="KH929">
        <v>821.31</v>
      </c>
      <c r="KI929">
        <v>26.2864</v>
      </c>
      <c r="KJ929">
        <v>92.6514</v>
      </c>
      <c r="KK929">
        <v>89.2344</v>
      </c>
    </row>
    <row r="930" spans="1:297">
      <c r="A930">
        <v>914</v>
      </c>
      <c r="B930">
        <v>1761424795</v>
      </c>
      <c r="C930">
        <v>16614</v>
      </c>
      <c r="D930" t="s">
        <v>2279</v>
      </c>
      <c r="E930" t="s">
        <v>2280</v>
      </c>
      <c r="F930">
        <v>5</v>
      </c>
      <c r="G930" t="s">
        <v>2182</v>
      </c>
      <c r="H930" t="s">
        <v>436</v>
      </c>
      <c r="I930">
        <v>1761424786.84615</v>
      </c>
      <c r="J930">
        <f>(K930)/1000</f>
        <v>0</v>
      </c>
      <c r="K930">
        <f>IF(DP930, AN930, AH930)</f>
        <v>0</v>
      </c>
      <c r="L930">
        <f>IF(DP930, AI930, AG930)</f>
        <v>0</v>
      </c>
      <c r="M930">
        <f>DR930 - IF(AU930&gt;1, L930*DL930*100.0/(AW930), 0)</f>
        <v>0</v>
      </c>
      <c r="N930">
        <f>((T930-J930/2)*M930-L930)/(T930+J930/2)</f>
        <v>0</v>
      </c>
      <c r="O930">
        <f>N930*(DY930+DZ930)/1000.0</f>
        <v>0</v>
      </c>
      <c r="P930">
        <f>(DR930 - IF(AU930&gt;1, L930*DL930*100.0/(AW930), 0))*(DY930+DZ930)/1000.0</f>
        <v>0</v>
      </c>
      <c r="Q930">
        <f>2.0/((1/S930-1/R930)+SIGN(S930)*SQRT((1/S930-1/R930)*(1/S930-1/R930) + 4*DM930/((DM930+1)*(DM930+1))*(2*1/S930*1/R930-1/R930*1/R930)))</f>
        <v>0</v>
      </c>
      <c r="R930">
        <f>IF(LEFT(DN930,1)&lt;&gt;"0",IF(LEFT(DN930,1)="1",3.0,DO930),$D$5+$E$5*(EF930*DY930/($K$5*1000))+$F$5*(EF930*DY930/($K$5*1000))*MAX(MIN(DL930,$J$5),$I$5)*MAX(MIN(DL930,$J$5),$I$5)+$G$5*MAX(MIN(DL930,$J$5),$I$5)*(EF930*DY930/($K$5*1000))+$H$5*(EF930*DY930/($K$5*1000))*(EF930*DY930/($K$5*1000)))</f>
        <v>0</v>
      </c>
      <c r="S930">
        <f>J930*(1000-(1000*0.61365*exp(17.502*W930/(240.97+W930))/(DY930+DZ930)+DT930)/2)/(1000*0.61365*exp(17.502*W930/(240.97+W930))/(DY930+DZ930)-DT930)</f>
        <v>0</v>
      </c>
      <c r="T930">
        <f>1/((DM930+1)/(Q930/1.6)+1/(R930/1.37)) + DM930/((DM930+1)/(Q930/1.6) + DM930/(R930/1.37))</f>
        <v>0</v>
      </c>
      <c r="U930">
        <f>(DH930*DK930)</f>
        <v>0</v>
      </c>
      <c r="V930">
        <f>(EA930+(U930+2*0.95*5.67E-8*(((EA930+$B$7)+273)^4-(EA930+273)^4)-44100*J930)/(1.84*29.3*R930+8*0.95*5.67E-8*(EA930+273)^3))</f>
        <v>0</v>
      </c>
      <c r="W930">
        <f>($C$7*EB930+$D$7*EC930+$E$7*V930)</f>
        <v>0</v>
      </c>
      <c r="X930">
        <f>0.61365*exp(17.502*W930/(240.97+W930))</f>
        <v>0</v>
      </c>
      <c r="Y930">
        <f>(Z930/AA930*100)</f>
        <v>0</v>
      </c>
      <c r="Z930">
        <f>DT930*(DY930+DZ930)/1000</f>
        <v>0</v>
      </c>
      <c r="AA930">
        <f>0.61365*exp(17.502*EA930/(240.97+EA930))</f>
        <v>0</v>
      </c>
      <c r="AB930">
        <f>(X930-DT930*(DY930+DZ930)/1000)</f>
        <v>0</v>
      </c>
      <c r="AC930">
        <f>(-J930*44100)</f>
        <v>0</v>
      </c>
      <c r="AD930">
        <f>2*29.3*R930*0.92*(EA930-W930)</f>
        <v>0</v>
      </c>
      <c r="AE930">
        <f>2*0.95*5.67E-8*(((EA930+$B$7)+273)^4-(W930+273)^4)</f>
        <v>0</v>
      </c>
      <c r="AF930">
        <f>U930+AE930+AC930+AD930</f>
        <v>0</v>
      </c>
      <c r="AG930">
        <f>DX930*AU930*(DS930-DR930*(1000-AU930*DU930)/(1000-AU930*DT930))/(100*DL930)</f>
        <v>0</v>
      </c>
      <c r="AH930">
        <f>1000*DX930*AU930*(DT930-DU930)/(100*DL930*(1000-AU930*DT930))</f>
        <v>0</v>
      </c>
      <c r="AI930">
        <f>(AJ930 - AK930 - DY930*1E3/(8.314*(EA930+273.15)) * AM930/DX930 * AL930) * DX930/(100*DL930) * (1000 - DU930)/1000</f>
        <v>0</v>
      </c>
      <c r="AJ930">
        <v>824.68990539765</v>
      </c>
      <c r="AK930">
        <v>799.626303030303</v>
      </c>
      <c r="AL930">
        <v>3.51995434383363</v>
      </c>
      <c r="AM930">
        <v>65.2934851003641</v>
      </c>
      <c r="AN930">
        <f>(AP930 - AO930 + DY930*1E3/(8.314*(EA930+273.15)) * AR930/DX930 * AQ930) * DX930/(100*DL930) * 1000/(1000 - AP930)</f>
        <v>0</v>
      </c>
      <c r="AO930">
        <v>24.8721044990229</v>
      </c>
      <c r="AP930">
        <v>57.0073103030303</v>
      </c>
      <c r="AQ930">
        <v>-0.000149751871584958</v>
      </c>
      <c r="AR930">
        <v>110.481421267312</v>
      </c>
      <c r="AS930">
        <v>1</v>
      </c>
      <c r="AT930">
        <v>0</v>
      </c>
      <c r="AU930">
        <f>IF(AS930*$H$13&gt;=AW930,1.0,(AW930/(AW930-AS930*$H$13)))</f>
        <v>0</v>
      </c>
      <c r="AV930">
        <f>(AU930-1)*100</f>
        <v>0</v>
      </c>
      <c r="AW930">
        <f>MAX(0,($B$13+$C$13*EF930)/(1+$D$13*EF930)*DY930/(EA930+273)*$E$13)</f>
        <v>0</v>
      </c>
      <c r="AX930" t="s">
        <v>437</v>
      </c>
      <c r="AY930" t="s">
        <v>437</v>
      </c>
      <c r="AZ930">
        <v>0</v>
      </c>
      <c r="BA930">
        <v>0</v>
      </c>
      <c r="BB930">
        <f>1-AZ930/BA930</f>
        <v>0</v>
      </c>
      <c r="BC930">
        <v>0</v>
      </c>
      <c r="BD930" t="s">
        <v>437</v>
      </c>
      <c r="BE930" t="s">
        <v>437</v>
      </c>
      <c r="BF930">
        <v>0</v>
      </c>
      <c r="BG930">
        <v>0</v>
      </c>
      <c r="BH930">
        <f>1-BF930/BG930</f>
        <v>0</v>
      </c>
      <c r="BI930">
        <v>0.5</v>
      </c>
      <c r="BJ930">
        <f>DI930</f>
        <v>0</v>
      </c>
      <c r="BK930">
        <f>L930</f>
        <v>0</v>
      </c>
      <c r="BL930">
        <f>BH930*BI930*BJ930</f>
        <v>0</v>
      </c>
      <c r="BM930">
        <f>(BK930-BC930)/BJ930</f>
        <v>0</v>
      </c>
      <c r="BN930">
        <f>(BA930-BG930)/BG930</f>
        <v>0</v>
      </c>
      <c r="BO930">
        <f>AZ930/(BB930+AZ930/BG930)</f>
        <v>0</v>
      </c>
      <c r="BP930" t="s">
        <v>437</v>
      </c>
      <c r="BQ930">
        <v>0</v>
      </c>
      <c r="BR930">
        <f>IF(BQ930&lt;&gt;0, BQ930, BO930)</f>
        <v>0</v>
      </c>
      <c r="BS930">
        <f>1-BR930/BG930</f>
        <v>0</v>
      </c>
      <c r="BT930">
        <f>(BG930-BF930)/(BG930-BR930)</f>
        <v>0</v>
      </c>
      <c r="BU930">
        <f>(BA930-BG930)/(BA930-BR930)</f>
        <v>0</v>
      </c>
      <c r="BV930">
        <f>(BG930-BF930)/(BG930-AZ930)</f>
        <v>0</v>
      </c>
      <c r="BW930">
        <f>(BA930-BG930)/(BA930-AZ930)</f>
        <v>0</v>
      </c>
      <c r="BX930">
        <f>(BT930*BR930/BF930)</f>
        <v>0</v>
      </c>
      <c r="BY930">
        <f>(1-BX930)</f>
        <v>0</v>
      </c>
      <c r="DH930">
        <f>$B$11*EG930+$C$11*EH930+$F$11*ES930*(1-EV930)</f>
        <v>0</v>
      </c>
      <c r="DI930">
        <f>DH930*DJ930</f>
        <v>0</v>
      </c>
      <c r="DJ930">
        <f>($B$11*$D$9+$C$11*$D$9+$F$11*((FF930+EX930)/MAX(FF930+EX930+FG930, 0.1)*$I$9+FG930/MAX(FF930+EX930+FG930, 0.1)*$J$9))/($B$11+$C$11+$F$11)</f>
        <v>0</v>
      </c>
      <c r="DK930">
        <f>($B$11*$K$9+$C$11*$K$9+$F$11*((FF930+EX930)/MAX(FF930+EX930+FG930, 0.1)*$P$9+FG930/MAX(FF930+EX930+FG930, 0.1)*$Q$9))/($B$11+$C$11+$F$11)</f>
        <v>0</v>
      </c>
      <c r="DL930">
        <v>6</v>
      </c>
      <c r="DM930">
        <v>0.5</v>
      </c>
      <c r="DN930" t="s">
        <v>438</v>
      </c>
      <c r="DO930">
        <v>2</v>
      </c>
      <c r="DP930" t="b">
        <v>1</v>
      </c>
      <c r="DQ930">
        <v>1761424786.84615</v>
      </c>
      <c r="DR930">
        <v>731.504307692308</v>
      </c>
      <c r="DS930">
        <v>787.857</v>
      </c>
      <c r="DT930">
        <v>57.0141076923077</v>
      </c>
      <c r="DU930">
        <v>24.8674538461538</v>
      </c>
      <c r="DV930">
        <v>730.406923076923</v>
      </c>
      <c r="DW930">
        <v>57.0582307692308</v>
      </c>
      <c r="DX930">
        <v>500.011923076923</v>
      </c>
      <c r="DY930">
        <v>90.1794461538462</v>
      </c>
      <c r="DZ930">
        <v>0.0392681384615385</v>
      </c>
      <c r="EA930">
        <v>53.0395846153846</v>
      </c>
      <c r="EB930">
        <v>48.0249</v>
      </c>
      <c r="EC930">
        <v>999.9</v>
      </c>
      <c r="ED930">
        <v>0</v>
      </c>
      <c r="EE930">
        <v>0</v>
      </c>
      <c r="EF930">
        <v>9995.91615384615</v>
      </c>
      <c r="EG930">
        <v>0</v>
      </c>
      <c r="EH930">
        <v>1181.21538461538</v>
      </c>
      <c r="EI930">
        <v>-56.3527076923077</v>
      </c>
      <c r="EJ930">
        <v>775.731923076923</v>
      </c>
      <c r="EK930">
        <v>807.948692307692</v>
      </c>
      <c r="EL930">
        <v>32.1466769230769</v>
      </c>
      <c r="EM930">
        <v>787.857</v>
      </c>
      <c r="EN930">
        <v>24.8674538461538</v>
      </c>
      <c r="EO930">
        <v>5.14150230769231</v>
      </c>
      <c r="EP930">
        <v>2.24253307692308</v>
      </c>
      <c r="EQ930">
        <v>33.3125</v>
      </c>
      <c r="ER930">
        <v>19.2694461538462</v>
      </c>
      <c r="ES930">
        <v>1199.98230769231</v>
      </c>
      <c r="ET930">
        <v>0.966992</v>
      </c>
      <c r="EU930">
        <v>0.0330078</v>
      </c>
      <c r="EV930">
        <v>0</v>
      </c>
      <c r="EW930">
        <v>851.022692307692</v>
      </c>
      <c r="EX930">
        <v>5.00059</v>
      </c>
      <c r="EY930">
        <v>11246.2</v>
      </c>
      <c r="EZ930">
        <v>10358.5538461538</v>
      </c>
      <c r="FA930">
        <v>62.875</v>
      </c>
      <c r="FB930">
        <v>64.0381538461538</v>
      </c>
      <c r="FC930">
        <v>62.7786153846154</v>
      </c>
      <c r="FD930">
        <v>63.9563846153846</v>
      </c>
      <c r="FE930">
        <v>64.3362307692308</v>
      </c>
      <c r="FF930">
        <v>1155.53923076923</v>
      </c>
      <c r="FG930">
        <v>39.4430769230769</v>
      </c>
      <c r="FH930">
        <v>0</v>
      </c>
      <c r="FI930">
        <v>1761424755.7</v>
      </c>
      <c r="FJ930">
        <v>0</v>
      </c>
      <c r="FK930">
        <v>851.206346153846</v>
      </c>
      <c r="FL930">
        <v>12.9131282109586</v>
      </c>
      <c r="FM930">
        <v>180.112820605746</v>
      </c>
      <c r="FN930">
        <v>11248.9346153846</v>
      </c>
      <c r="FO930">
        <v>15</v>
      </c>
      <c r="FP930">
        <v>0</v>
      </c>
      <c r="FQ930" t="s">
        <v>439</v>
      </c>
      <c r="FR930">
        <v>0</v>
      </c>
      <c r="FS930">
        <v>0</v>
      </c>
      <c r="FT930">
        <v>0</v>
      </c>
      <c r="FU930">
        <v>0</v>
      </c>
      <c r="FV930">
        <v>0</v>
      </c>
      <c r="FW930">
        <v>0</v>
      </c>
      <c r="FX930">
        <v>0</v>
      </c>
      <c r="FY930">
        <v>0</v>
      </c>
      <c r="FZ930">
        <v>0</v>
      </c>
      <c r="GA930">
        <v>0</v>
      </c>
      <c r="GB930">
        <v>0</v>
      </c>
      <c r="GC930">
        <v>-56.393</v>
      </c>
      <c r="GD930">
        <v>-6.64374135338349</v>
      </c>
      <c r="GE930">
        <v>1.18717651720374</v>
      </c>
      <c r="GF930">
        <v>0</v>
      </c>
      <c r="GG930">
        <v>850.327764705882</v>
      </c>
      <c r="GH930">
        <v>14.8067226826573</v>
      </c>
      <c r="GI930">
        <v>1.46800523037262</v>
      </c>
      <c r="GJ930">
        <v>-1</v>
      </c>
      <c r="GK930">
        <v>32.149615</v>
      </c>
      <c r="GL930">
        <v>-0.0786180451127742</v>
      </c>
      <c r="GM930">
        <v>0.00853383120292414</v>
      </c>
      <c r="GN930">
        <v>1</v>
      </c>
      <c r="GO930">
        <v>1</v>
      </c>
      <c r="GP930">
        <v>2</v>
      </c>
      <c r="GQ930" t="s">
        <v>446</v>
      </c>
      <c r="GR930">
        <v>3.12669</v>
      </c>
      <c r="GS930">
        <v>2.71714</v>
      </c>
      <c r="GT930">
        <v>0.129878</v>
      </c>
      <c r="GU930">
        <v>0.136355</v>
      </c>
      <c r="GV930">
        <v>0.178002</v>
      </c>
      <c r="GW930">
        <v>0.100058</v>
      </c>
      <c r="GX930">
        <v>31138.1</v>
      </c>
      <c r="GY930">
        <v>32656.1</v>
      </c>
      <c r="GZ930">
        <v>32515.5</v>
      </c>
      <c r="HA930">
        <v>34377.1</v>
      </c>
      <c r="HB930">
        <v>38439.8</v>
      </c>
      <c r="HC930">
        <v>44634.1</v>
      </c>
      <c r="HD930">
        <v>51124.2</v>
      </c>
      <c r="HE930">
        <v>55156.7</v>
      </c>
      <c r="HF930">
        <v>1.67598</v>
      </c>
      <c r="HG930">
        <v>1.52305</v>
      </c>
      <c r="HH930">
        <v>-0.181478</v>
      </c>
      <c r="HI930">
        <v>0</v>
      </c>
      <c r="HJ930">
        <v>50.889</v>
      </c>
      <c r="HK930">
        <v>999.9</v>
      </c>
      <c r="HL930">
        <v>54.877</v>
      </c>
      <c r="HM930">
        <v>30.142</v>
      </c>
      <c r="HN930">
        <v>26.1387</v>
      </c>
      <c r="HO930">
        <v>59.8621</v>
      </c>
      <c r="HP930">
        <v>40.617</v>
      </c>
      <c r="HQ930">
        <v>1</v>
      </c>
      <c r="HR930">
        <v>2.45101</v>
      </c>
      <c r="HS930">
        <v>0.0967456</v>
      </c>
      <c r="HT930">
        <v>20.1134</v>
      </c>
      <c r="HU930">
        <v>5.18599</v>
      </c>
      <c r="HV930">
        <v>12.0159</v>
      </c>
      <c r="HW930">
        <v>4.9687</v>
      </c>
      <c r="HX930">
        <v>3.29588</v>
      </c>
      <c r="HY930">
        <v>9999</v>
      </c>
      <c r="HZ930">
        <v>9999</v>
      </c>
      <c r="IA930">
        <v>999.9</v>
      </c>
      <c r="IB930">
        <v>9999</v>
      </c>
      <c r="IC930">
        <v>1.86325</v>
      </c>
      <c r="ID930">
        <v>1.86811</v>
      </c>
      <c r="IE930">
        <v>1.86783</v>
      </c>
      <c r="IF930">
        <v>1.86905</v>
      </c>
      <c r="IG930">
        <v>1.86981</v>
      </c>
      <c r="IH930">
        <v>1.86587</v>
      </c>
      <c r="II930">
        <v>1.86695</v>
      </c>
      <c r="IJ930">
        <v>1.8684</v>
      </c>
      <c r="IK930">
        <v>5</v>
      </c>
      <c r="IL930">
        <v>0</v>
      </c>
      <c r="IM930">
        <v>0</v>
      </c>
      <c r="IN930">
        <v>0</v>
      </c>
      <c r="IO930" t="s">
        <v>441</v>
      </c>
      <c r="IP930" t="s">
        <v>442</v>
      </c>
      <c r="IQ930" t="s">
        <v>443</v>
      </c>
      <c r="IR930" t="s">
        <v>443</v>
      </c>
      <c r="IS930" t="s">
        <v>443</v>
      </c>
      <c r="IT930" t="s">
        <v>443</v>
      </c>
      <c r="IU930">
        <v>0</v>
      </c>
      <c r="IV930">
        <v>100</v>
      </c>
      <c r="IW930">
        <v>100</v>
      </c>
      <c r="IX930">
        <v>1.097</v>
      </c>
      <c r="IY930">
        <v>-0.0441</v>
      </c>
      <c r="IZ930">
        <v>1.09748391826392</v>
      </c>
      <c r="JA930">
        <v>0</v>
      </c>
      <c r="JB930">
        <v>0</v>
      </c>
      <c r="JC930">
        <v>0</v>
      </c>
      <c r="JD930">
        <v>-0.0441141096964596</v>
      </c>
      <c r="JE930">
        <v>0</v>
      </c>
      <c r="JF930">
        <v>0</v>
      </c>
      <c r="JG930">
        <v>0</v>
      </c>
      <c r="JH930">
        <v>5</v>
      </c>
      <c r="JI930">
        <v>2273</v>
      </c>
      <c r="JJ930">
        <v>1</v>
      </c>
      <c r="JK930">
        <v>24</v>
      </c>
      <c r="JL930">
        <v>29357079.9</v>
      </c>
      <c r="JM930">
        <v>29357079.9</v>
      </c>
      <c r="JN930">
        <v>1.74683</v>
      </c>
      <c r="JO930">
        <v>2.61719</v>
      </c>
      <c r="JP930">
        <v>1.54785</v>
      </c>
      <c r="JQ930">
        <v>2.31567</v>
      </c>
      <c r="JR930">
        <v>1.64673</v>
      </c>
      <c r="JS930">
        <v>2.37793</v>
      </c>
      <c r="JT930">
        <v>34.0545</v>
      </c>
      <c r="JU930">
        <v>24.1926</v>
      </c>
      <c r="JV930">
        <v>18</v>
      </c>
      <c r="JW930">
        <v>493.055</v>
      </c>
      <c r="JX930">
        <v>382.652</v>
      </c>
      <c r="JY930">
        <v>52.8064</v>
      </c>
      <c r="JZ930">
        <v>54.8029</v>
      </c>
      <c r="KA930">
        <v>30.0013</v>
      </c>
      <c r="KB930">
        <v>54.0446</v>
      </c>
      <c r="KC930">
        <v>53.8467</v>
      </c>
      <c r="KD930">
        <v>35.0496</v>
      </c>
      <c r="KE930">
        <v>0</v>
      </c>
      <c r="KF930">
        <v>100</v>
      </c>
      <c r="KG930">
        <v>52.7687</v>
      </c>
      <c r="KH930">
        <v>841.875</v>
      </c>
      <c r="KI930">
        <v>26.2864</v>
      </c>
      <c r="KJ930">
        <v>92.6488</v>
      </c>
      <c r="KK930">
        <v>89.2322</v>
      </c>
    </row>
    <row r="931" spans="1:297">
      <c r="A931">
        <v>915</v>
      </c>
      <c r="B931">
        <v>1761424800</v>
      </c>
      <c r="C931">
        <v>16619</v>
      </c>
      <c r="D931" t="s">
        <v>2281</v>
      </c>
      <c r="E931" t="s">
        <v>2282</v>
      </c>
      <c r="F931">
        <v>5</v>
      </c>
      <c r="G931" t="s">
        <v>2182</v>
      </c>
      <c r="H931" t="s">
        <v>436</v>
      </c>
      <c r="I931">
        <v>1761424791.84615</v>
      </c>
      <c r="J931">
        <f>(K931)/1000</f>
        <v>0</v>
      </c>
      <c r="K931">
        <f>IF(DP931, AN931, AH931)</f>
        <v>0</v>
      </c>
      <c r="L931">
        <f>IF(DP931, AI931, AG931)</f>
        <v>0</v>
      </c>
      <c r="M931">
        <f>DR931 - IF(AU931&gt;1, L931*DL931*100.0/(AW931), 0)</f>
        <v>0</v>
      </c>
      <c r="N931">
        <f>((T931-J931/2)*M931-L931)/(T931+J931/2)</f>
        <v>0</v>
      </c>
      <c r="O931">
        <f>N931*(DY931+DZ931)/1000.0</f>
        <v>0</v>
      </c>
      <c r="P931">
        <f>(DR931 - IF(AU931&gt;1, L931*DL931*100.0/(AW931), 0))*(DY931+DZ931)/1000.0</f>
        <v>0</v>
      </c>
      <c r="Q931">
        <f>2.0/((1/S931-1/R931)+SIGN(S931)*SQRT((1/S931-1/R931)*(1/S931-1/R931) + 4*DM931/((DM931+1)*(DM931+1))*(2*1/S931*1/R931-1/R931*1/R931)))</f>
        <v>0</v>
      </c>
      <c r="R931">
        <f>IF(LEFT(DN931,1)&lt;&gt;"0",IF(LEFT(DN931,1)="1",3.0,DO931),$D$5+$E$5*(EF931*DY931/($K$5*1000))+$F$5*(EF931*DY931/($K$5*1000))*MAX(MIN(DL931,$J$5),$I$5)*MAX(MIN(DL931,$J$5),$I$5)+$G$5*MAX(MIN(DL931,$J$5),$I$5)*(EF931*DY931/($K$5*1000))+$H$5*(EF931*DY931/($K$5*1000))*(EF931*DY931/($K$5*1000)))</f>
        <v>0</v>
      </c>
      <c r="S931">
        <f>J931*(1000-(1000*0.61365*exp(17.502*W931/(240.97+W931))/(DY931+DZ931)+DT931)/2)/(1000*0.61365*exp(17.502*W931/(240.97+W931))/(DY931+DZ931)-DT931)</f>
        <v>0</v>
      </c>
      <c r="T931">
        <f>1/((DM931+1)/(Q931/1.6)+1/(R931/1.37)) + DM931/((DM931+1)/(Q931/1.6) + DM931/(R931/1.37))</f>
        <v>0</v>
      </c>
      <c r="U931">
        <f>(DH931*DK931)</f>
        <v>0</v>
      </c>
      <c r="V931">
        <f>(EA931+(U931+2*0.95*5.67E-8*(((EA931+$B$7)+273)^4-(EA931+273)^4)-44100*J931)/(1.84*29.3*R931+8*0.95*5.67E-8*(EA931+273)^3))</f>
        <v>0</v>
      </c>
      <c r="W931">
        <f>($C$7*EB931+$D$7*EC931+$E$7*V931)</f>
        <v>0</v>
      </c>
      <c r="X931">
        <f>0.61365*exp(17.502*W931/(240.97+W931))</f>
        <v>0</v>
      </c>
      <c r="Y931">
        <f>(Z931/AA931*100)</f>
        <v>0</v>
      </c>
      <c r="Z931">
        <f>DT931*(DY931+DZ931)/1000</f>
        <v>0</v>
      </c>
      <c r="AA931">
        <f>0.61365*exp(17.502*EA931/(240.97+EA931))</f>
        <v>0</v>
      </c>
      <c r="AB931">
        <f>(X931-DT931*(DY931+DZ931)/1000)</f>
        <v>0</v>
      </c>
      <c r="AC931">
        <f>(-J931*44100)</f>
        <v>0</v>
      </c>
      <c r="AD931">
        <f>2*29.3*R931*0.92*(EA931-W931)</f>
        <v>0</v>
      </c>
      <c r="AE931">
        <f>2*0.95*5.67E-8*(((EA931+$B$7)+273)^4-(W931+273)^4)</f>
        <v>0</v>
      </c>
      <c r="AF931">
        <f>U931+AE931+AC931+AD931</f>
        <v>0</v>
      </c>
      <c r="AG931">
        <f>DX931*AU931*(DS931-DR931*(1000-AU931*DU931)/(1000-AU931*DT931))/(100*DL931)</f>
        <v>0</v>
      </c>
      <c r="AH931">
        <f>1000*DX931*AU931*(DT931-DU931)/(100*DL931*(1000-AU931*DT931))</f>
        <v>0</v>
      </c>
      <c r="AI931">
        <f>(AJ931 - AK931 - DY931*1E3/(8.314*(EA931+273.15)) * AM931/DX931 * AL931) * DX931/(100*DL931) * (1000 - DU931)/1000</f>
        <v>0</v>
      </c>
      <c r="AJ931">
        <v>840.929294405735</v>
      </c>
      <c r="AK931">
        <v>816.109121212121</v>
      </c>
      <c r="AL931">
        <v>3.27192266458696</v>
      </c>
      <c r="AM931">
        <v>65.2934851003641</v>
      </c>
      <c r="AN931">
        <f>(AP931 - AO931 + DY931*1E3/(8.314*(EA931+273.15)) * AR931/DX931 * AQ931) * DX931/(100*DL931) * 1000/(1000 - AP931)</f>
        <v>0</v>
      </c>
      <c r="AO931">
        <v>24.8759542671969</v>
      </c>
      <c r="AP931">
        <v>57.0333709090909</v>
      </c>
      <c r="AQ931">
        <v>0.00346492155643476</v>
      </c>
      <c r="AR931">
        <v>110.481421267312</v>
      </c>
      <c r="AS931">
        <v>1</v>
      </c>
      <c r="AT931">
        <v>0</v>
      </c>
      <c r="AU931">
        <f>IF(AS931*$H$13&gt;=AW931,1.0,(AW931/(AW931-AS931*$H$13)))</f>
        <v>0</v>
      </c>
      <c r="AV931">
        <f>(AU931-1)*100</f>
        <v>0</v>
      </c>
      <c r="AW931">
        <f>MAX(0,($B$13+$C$13*EF931)/(1+$D$13*EF931)*DY931/(EA931+273)*$E$13)</f>
        <v>0</v>
      </c>
      <c r="AX931" t="s">
        <v>437</v>
      </c>
      <c r="AY931" t="s">
        <v>437</v>
      </c>
      <c r="AZ931">
        <v>0</v>
      </c>
      <c r="BA931">
        <v>0</v>
      </c>
      <c r="BB931">
        <f>1-AZ931/BA931</f>
        <v>0</v>
      </c>
      <c r="BC931">
        <v>0</v>
      </c>
      <c r="BD931" t="s">
        <v>437</v>
      </c>
      <c r="BE931" t="s">
        <v>437</v>
      </c>
      <c r="BF931">
        <v>0</v>
      </c>
      <c r="BG931">
        <v>0</v>
      </c>
      <c r="BH931">
        <f>1-BF931/BG931</f>
        <v>0</v>
      </c>
      <c r="BI931">
        <v>0.5</v>
      </c>
      <c r="BJ931">
        <f>DI931</f>
        <v>0</v>
      </c>
      <c r="BK931">
        <f>L931</f>
        <v>0</v>
      </c>
      <c r="BL931">
        <f>BH931*BI931*BJ931</f>
        <v>0</v>
      </c>
      <c r="BM931">
        <f>(BK931-BC931)/BJ931</f>
        <v>0</v>
      </c>
      <c r="BN931">
        <f>(BA931-BG931)/BG931</f>
        <v>0</v>
      </c>
      <c r="BO931">
        <f>AZ931/(BB931+AZ931/BG931)</f>
        <v>0</v>
      </c>
      <c r="BP931" t="s">
        <v>437</v>
      </c>
      <c r="BQ931">
        <v>0</v>
      </c>
      <c r="BR931">
        <f>IF(BQ931&lt;&gt;0, BQ931, BO931)</f>
        <v>0</v>
      </c>
      <c r="BS931">
        <f>1-BR931/BG931</f>
        <v>0</v>
      </c>
      <c r="BT931">
        <f>(BG931-BF931)/(BG931-BR931)</f>
        <v>0</v>
      </c>
      <c r="BU931">
        <f>(BA931-BG931)/(BA931-BR931)</f>
        <v>0</v>
      </c>
      <c r="BV931">
        <f>(BG931-BF931)/(BG931-AZ931)</f>
        <v>0</v>
      </c>
      <c r="BW931">
        <f>(BA931-BG931)/(BA931-AZ931)</f>
        <v>0</v>
      </c>
      <c r="BX931">
        <f>(BT931*BR931/BF931)</f>
        <v>0</v>
      </c>
      <c r="BY931">
        <f>(1-BX931)</f>
        <v>0</v>
      </c>
      <c r="DH931">
        <f>$B$11*EG931+$C$11*EH931+$F$11*ES931*(1-EV931)</f>
        <v>0</v>
      </c>
      <c r="DI931">
        <f>DH931*DJ931</f>
        <v>0</v>
      </c>
      <c r="DJ931">
        <f>($B$11*$D$9+$C$11*$D$9+$F$11*((FF931+EX931)/MAX(FF931+EX931+FG931, 0.1)*$I$9+FG931/MAX(FF931+EX931+FG931, 0.1)*$J$9))/($B$11+$C$11+$F$11)</f>
        <v>0</v>
      </c>
      <c r="DK931">
        <f>($B$11*$K$9+$C$11*$K$9+$F$11*((FF931+EX931)/MAX(FF931+EX931+FG931, 0.1)*$P$9+FG931/MAX(FF931+EX931+FG931, 0.1)*$Q$9))/($B$11+$C$11+$F$11)</f>
        <v>0</v>
      </c>
      <c r="DL931">
        <v>6</v>
      </c>
      <c r="DM931">
        <v>0.5</v>
      </c>
      <c r="DN931" t="s">
        <v>438</v>
      </c>
      <c r="DO931">
        <v>2</v>
      </c>
      <c r="DP931" t="b">
        <v>1</v>
      </c>
      <c r="DQ931">
        <v>1761424791.84615</v>
      </c>
      <c r="DR931">
        <v>747.073</v>
      </c>
      <c r="DS931">
        <v>804.068076923077</v>
      </c>
      <c r="DT931">
        <v>57.0175153846154</v>
      </c>
      <c r="DU931">
        <v>24.8707615384615</v>
      </c>
      <c r="DV931">
        <v>745.975692307692</v>
      </c>
      <c r="DW931">
        <v>57.0616307692308</v>
      </c>
      <c r="DX931">
        <v>500.000230769231</v>
      </c>
      <c r="DY931">
        <v>90.1788</v>
      </c>
      <c r="DZ931">
        <v>0.0392171307692308</v>
      </c>
      <c r="EA931">
        <v>53.0406076923077</v>
      </c>
      <c r="EB931">
        <v>48.0227769230769</v>
      </c>
      <c r="EC931">
        <v>999.9</v>
      </c>
      <c r="ED931">
        <v>0</v>
      </c>
      <c r="EE931">
        <v>0</v>
      </c>
      <c r="EF931">
        <v>9991.83</v>
      </c>
      <c r="EG931">
        <v>0</v>
      </c>
      <c r="EH931">
        <v>1181.24461538462</v>
      </c>
      <c r="EI931">
        <v>-56.9950461538461</v>
      </c>
      <c r="EJ931">
        <v>792.244923076923</v>
      </c>
      <c r="EK931">
        <v>824.575923076923</v>
      </c>
      <c r="EL931">
        <v>32.1467692307692</v>
      </c>
      <c r="EM931">
        <v>804.068076923077</v>
      </c>
      <c r="EN931">
        <v>24.8707615384615</v>
      </c>
      <c r="EO931">
        <v>5.14177307692308</v>
      </c>
      <c r="EP931">
        <v>2.24281615384615</v>
      </c>
      <c r="EQ931">
        <v>33.3134384615385</v>
      </c>
      <c r="ER931">
        <v>19.2714615384615</v>
      </c>
      <c r="ES931">
        <v>1200.02230769231</v>
      </c>
      <c r="ET931">
        <v>0.966993384615385</v>
      </c>
      <c r="EU931">
        <v>0.0330064769230769</v>
      </c>
      <c r="EV931">
        <v>0</v>
      </c>
      <c r="EW931">
        <v>852.158538461538</v>
      </c>
      <c r="EX931">
        <v>5.00059</v>
      </c>
      <c r="EY931">
        <v>11261.4615384615</v>
      </c>
      <c r="EZ931">
        <v>10358.8923076923</v>
      </c>
      <c r="FA931">
        <v>62.875</v>
      </c>
      <c r="FB931">
        <v>64.0572307692308</v>
      </c>
      <c r="FC931">
        <v>62.7976923076923</v>
      </c>
      <c r="FD931">
        <v>63.9757692307692</v>
      </c>
      <c r="FE931">
        <v>64.3556153846154</v>
      </c>
      <c r="FF931">
        <v>1155.57923076923</v>
      </c>
      <c r="FG931">
        <v>39.4430769230769</v>
      </c>
      <c r="FH931">
        <v>0</v>
      </c>
      <c r="FI931">
        <v>1761424760.5</v>
      </c>
      <c r="FJ931">
        <v>0</v>
      </c>
      <c r="FK931">
        <v>852.270230769231</v>
      </c>
      <c r="FL931">
        <v>12.5367521135331</v>
      </c>
      <c r="FM931">
        <v>173.767521070942</v>
      </c>
      <c r="FN931">
        <v>11263.3269230769</v>
      </c>
      <c r="FO931">
        <v>15</v>
      </c>
      <c r="FP931">
        <v>0</v>
      </c>
      <c r="FQ931" t="s">
        <v>439</v>
      </c>
      <c r="FR931">
        <v>0</v>
      </c>
      <c r="FS931">
        <v>0</v>
      </c>
      <c r="FT931">
        <v>0</v>
      </c>
      <c r="FU931">
        <v>0</v>
      </c>
      <c r="FV931">
        <v>0</v>
      </c>
      <c r="FW931">
        <v>0</v>
      </c>
      <c r="FX931">
        <v>0</v>
      </c>
      <c r="FY931">
        <v>0</v>
      </c>
      <c r="FZ931">
        <v>0</v>
      </c>
      <c r="GA931">
        <v>0</v>
      </c>
      <c r="GB931">
        <v>0</v>
      </c>
      <c r="GC931">
        <v>-56.6868523809524</v>
      </c>
      <c r="GD931">
        <v>-9.85949610389611</v>
      </c>
      <c r="GE931">
        <v>1.30112985429296</v>
      </c>
      <c r="GF931">
        <v>0</v>
      </c>
      <c r="GG931">
        <v>851.479911764706</v>
      </c>
      <c r="GH931">
        <v>13.337219248075</v>
      </c>
      <c r="GI931">
        <v>1.32434144272555</v>
      </c>
      <c r="GJ931">
        <v>-1</v>
      </c>
      <c r="GK931">
        <v>32.147880952381</v>
      </c>
      <c r="GL931">
        <v>-0.0178207792207821</v>
      </c>
      <c r="GM931">
        <v>0.0070824141060205</v>
      </c>
      <c r="GN931">
        <v>1</v>
      </c>
      <c r="GO931">
        <v>1</v>
      </c>
      <c r="GP931">
        <v>2</v>
      </c>
      <c r="GQ931" t="s">
        <v>446</v>
      </c>
      <c r="GR931">
        <v>3.12652</v>
      </c>
      <c r="GS931">
        <v>2.7171</v>
      </c>
      <c r="GT931">
        <v>0.131715</v>
      </c>
      <c r="GU931">
        <v>0.138262</v>
      </c>
      <c r="GV931">
        <v>0.178011</v>
      </c>
      <c r="GW931">
        <v>0.100073</v>
      </c>
      <c r="GX931">
        <v>31071.6</v>
      </c>
      <c r="GY931">
        <v>32582.8</v>
      </c>
      <c r="GZ931">
        <v>32515.1</v>
      </c>
      <c r="HA931">
        <v>34376.2</v>
      </c>
      <c r="HB931">
        <v>38439.4</v>
      </c>
      <c r="HC931">
        <v>44632.7</v>
      </c>
      <c r="HD931">
        <v>51123.7</v>
      </c>
      <c r="HE931">
        <v>55155.6</v>
      </c>
      <c r="HF931">
        <v>1.6758</v>
      </c>
      <c r="HG931">
        <v>1.5232</v>
      </c>
      <c r="HH931">
        <v>-0.182614</v>
      </c>
      <c r="HI931">
        <v>0</v>
      </c>
      <c r="HJ931">
        <v>50.889</v>
      </c>
      <c r="HK931">
        <v>999.9</v>
      </c>
      <c r="HL931">
        <v>54.902</v>
      </c>
      <c r="HM931">
        <v>30.142</v>
      </c>
      <c r="HN931">
        <v>26.1518</v>
      </c>
      <c r="HO931">
        <v>59.9621</v>
      </c>
      <c r="HP931">
        <v>40.5729</v>
      </c>
      <c r="HQ931">
        <v>1</v>
      </c>
      <c r="HR931">
        <v>2.45241</v>
      </c>
      <c r="HS931">
        <v>0.124398</v>
      </c>
      <c r="HT931">
        <v>20.1133</v>
      </c>
      <c r="HU931">
        <v>5.18584</v>
      </c>
      <c r="HV931">
        <v>12.0159</v>
      </c>
      <c r="HW931">
        <v>4.9688</v>
      </c>
      <c r="HX931">
        <v>3.29583</v>
      </c>
      <c r="HY931">
        <v>9999</v>
      </c>
      <c r="HZ931">
        <v>9999</v>
      </c>
      <c r="IA931">
        <v>999.9</v>
      </c>
      <c r="IB931">
        <v>9999</v>
      </c>
      <c r="IC931">
        <v>1.86325</v>
      </c>
      <c r="ID931">
        <v>1.86812</v>
      </c>
      <c r="IE931">
        <v>1.86783</v>
      </c>
      <c r="IF931">
        <v>1.86905</v>
      </c>
      <c r="IG931">
        <v>1.86981</v>
      </c>
      <c r="IH931">
        <v>1.8659</v>
      </c>
      <c r="II931">
        <v>1.867</v>
      </c>
      <c r="IJ931">
        <v>1.86841</v>
      </c>
      <c r="IK931">
        <v>5</v>
      </c>
      <c r="IL931">
        <v>0</v>
      </c>
      <c r="IM931">
        <v>0</v>
      </c>
      <c r="IN931">
        <v>0</v>
      </c>
      <c r="IO931" t="s">
        <v>441</v>
      </c>
      <c r="IP931" t="s">
        <v>442</v>
      </c>
      <c r="IQ931" t="s">
        <v>443</v>
      </c>
      <c r="IR931" t="s">
        <v>443</v>
      </c>
      <c r="IS931" t="s">
        <v>443</v>
      </c>
      <c r="IT931" t="s">
        <v>443</v>
      </c>
      <c r="IU931">
        <v>0</v>
      </c>
      <c r="IV931">
        <v>100</v>
      </c>
      <c r="IW931">
        <v>100</v>
      </c>
      <c r="IX931">
        <v>1.097</v>
      </c>
      <c r="IY931">
        <v>-0.0441</v>
      </c>
      <c r="IZ931">
        <v>1.09748391826392</v>
      </c>
      <c r="JA931">
        <v>0</v>
      </c>
      <c r="JB931">
        <v>0</v>
      </c>
      <c r="JC931">
        <v>0</v>
      </c>
      <c r="JD931">
        <v>-0.0441141096964596</v>
      </c>
      <c r="JE931">
        <v>0</v>
      </c>
      <c r="JF931">
        <v>0</v>
      </c>
      <c r="JG931">
        <v>0</v>
      </c>
      <c r="JH931">
        <v>5</v>
      </c>
      <c r="JI931">
        <v>2273</v>
      </c>
      <c r="JJ931">
        <v>1</v>
      </c>
      <c r="JK931">
        <v>24</v>
      </c>
      <c r="JL931">
        <v>29357080</v>
      </c>
      <c r="JM931">
        <v>29357080</v>
      </c>
      <c r="JN931">
        <v>1.77734</v>
      </c>
      <c r="JO931">
        <v>2.62451</v>
      </c>
      <c r="JP931">
        <v>1.54785</v>
      </c>
      <c r="JQ931">
        <v>2.31567</v>
      </c>
      <c r="JR931">
        <v>1.64673</v>
      </c>
      <c r="JS931">
        <v>2.37793</v>
      </c>
      <c r="JT931">
        <v>34.0545</v>
      </c>
      <c r="JU931">
        <v>24.1926</v>
      </c>
      <c r="JV931">
        <v>18</v>
      </c>
      <c r="JW931">
        <v>492.988</v>
      </c>
      <c r="JX931">
        <v>382.792</v>
      </c>
      <c r="JY931">
        <v>52.7775</v>
      </c>
      <c r="JZ931">
        <v>54.8144</v>
      </c>
      <c r="KA931">
        <v>30.0013</v>
      </c>
      <c r="KB931">
        <v>54.0556</v>
      </c>
      <c r="KC931">
        <v>53.8575</v>
      </c>
      <c r="KD931">
        <v>35.7087</v>
      </c>
      <c r="KE931">
        <v>0</v>
      </c>
      <c r="KF931">
        <v>100</v>
      </c>
      <c r="KG931">
        <v>52.7562</v>
      </c>
      <c r="KH931">
        <v>855.513</v>
      </c>
      <c r="KI931">
        <v>26.2864</v>
      </c>
      <c r="KJ931">
        <v>92.6479</v>
      </c>
      <c r="KK931">
        <v>89.2302</v>
      </c>
    </row>
    <row r="932" spans="1:297">
      <c r="A932">
        <v>916</v>
      </c>
      <c r="B932">
        <v>1761424805</v>
      </c>
      <c r="C932">
        <v>16624</v>
      </c>
      <c r="D932" t="s">
        <v>2283</v>
      </c>
      <c r="E932" t="s">
        <v>2284</v>
      </c>
      <c r="F932">
        <v>5</v>
      </c>
      <c r="G932" t="s">
        <v>2182</v>
      </c>
      <c r="H932" t="s">
        <v>436</v>
      </c>
      <c r="I932">
        <v>1761424796.84615</v>
      </c>
      <c r="J932">
        <f>(K932)/1000</f>
        <v>0</v>
      </c>
      <c r="K932">
        <f>IF(DP932, AN932, AH932)</f>
        <v>0</v>
      </c>
      <c r="L932">
        <f>IF(DP932, AI932, AG932)</f>
        <v>0</v>
      </c>
      <c r="M932">
        <f>DR932 - IF(AU932&gt;1, L932*DL932*100.0/(AW932), 0)</f>
        <v>0</v>
      </c>
      <c r="N932">
        <f>((T932-J932/2)*M932-L932)/(T932+J932/2)</f>
        <v>0</v>
      </c>
      <c r="O932">
        <f>N932*(DY932+DZ932)/1000.0</f>
        <v>0</v>
      </c>
      <c r="P932">
        <f>(DR932 - IF(AU932&gt;1, L932*DL932*100.0/(AW932), 0))*(DY932+DZ932)/1000.0</f>
        <v>0</v>
      </c>
      <c r="Q932">
        <f>2.0/((1/S932-1/R932)+SIGN(S932)*SQRT((1/S932-1/R932)*(1/S932-1/R932) + 4*DM932/((DM932+1)*(DM932+1))*(2*1/S932*1/R932-1/R932*1/R932)))</f>
        <v>0</v>
      </c>
      <c r="R932">
        <f>IF(LEFT(DN932,1)&lt;&gt;"0",IF(LEFT(DN932,1)="1",3.0,DO932),$D$5+$E$5*(EF932*DY932/($K$5*1000))+$F$5*(EF932*DY932/($K$5*1000))*MAX(MIN(DL932,$J$5),$I$5)*MAX(MIN(DL932,$J$5),$I$5)+$G$5*MAX(MIN(DL932,$J$5),$I$5)*(EF932*DY932/($K$5*1000))+$H$5*(EF932*DY932/($K$5*1000))*(EF932*DY932/($K$5*1000)))</f>
        <v>0</v>
      </c>
      <c r="S932">
        <f>J932*(1000-(1000*0.61365*exp(17.502*W932/(240.97+W932))/(DY932+DZ932)+DT932)/2)/(1000*0.61365*exp(17.502*W932/(240.97+W932))/(DY932+DZ932)-DT932)</f>
        <v>0</v>
      </c>
      <c r="T932">
        <f>1/((DM932+1)/(Q932/1.6)+1/(R932/1.37)) + DM932/((DM932+1)/(Q932/1.6) + DM932/(R932/1.37))</f>
        <v>0</v>
      </c>
      <c r="U932">
        <f>(DH932*DK932)</f>
        <v>0</v>
      </c>
      <c r="V932">
        <f>(EA932+(U932+2*0.95*5.67E-8*(((EA932+$B$7)+273)^4-(EA932+273)^4)-44100*J932)/(1.84*29.3*R932+8*0.95*5.67E-8*(EA932+273)^3))</f>
        <v>0</v>
      </c>
      <c r="W932">
        <f>($C$7*EB932+$D$7*EC932+$E$7*V932)</f>
        <v>0</v>
      </c>
      <c r="X932">
        <f>0.61365*exp(17.502*W932/(240.97+W932))</f>
        <v>0</v>
      </c>
      <c r="Y932">
        <f>(Z932/AA932*100)</f>
        <v>0</v>
      </c>
      <c r="Z932">
        <f>DT932*(DY932+DZ932)/1000</f>
        <v>0</v>
      </c>
      <c r="AA932">
        <f>0.61365*exp(17.502*EA932/(240.97+EA932))</f>
        <v>0</v>
      </c>
      <c r="AB932">
        <f>(X932-DT932*(DY932+DZ932)/1000)</f>
        <v>0</v>
      </c>
      <c r="AC932">
        <f>(-J932*44100)</f>
        <v>0</v>
      </c>
      <c r="AD932">
        <f>2*29.3*R932*0.92*(EA932-W932)</f>
        <v>0</v>
      </c>
      <c r="AE932">
        <f>2*0.95*5.67E-8*(((EA932+$B$7)+273)^4-(W932+273)^4)</f>
        <v>0</v>
      </c>
      <c r="AF932">
        <f>U932+AE932+AC932+AD932</f>
        <v>0</v>
      </c>
      <c r="AG932">
        <f>DX932*AU932*(DS932-DR932*(1000-AU932*DU932)/(1000-AU932*DT932))/(100*DL932)</f>
        <v>0</v>
      </c>
      <c r="AH932">
        <f>1000*DX932*AU932*(DT932-DU932)/(100*DL932*(1000-AU932*DT932))</f>
        <v>0</v>
      </c>
      <c r="AI932">
        <f>(AJ932 - AK932 - DY932*1E3/(8.314*(EA932+273.15)) * AM932/DX932 * AL932) * DX932/(100*DL932) * (1000 - DU932)/1000</f>
        <v>0</v>
      </c>
      <c r="AJ932">
        <v>859.243735486674</v>
      </c>
      <c r="AK932">
        <v>833.66863030303</v>
      </c>
      <c r="AL932">
        <v>3.54956980647611</v>
      </c>
      <c r="AM932">
        <v>65.2934851003641</v>
      </c>
      <c r="AN932">
        <f>(AP932 - AO932 + DY932*1E3/(8.314*(EA932+273.15)) * AR932/DX932 * AQ932) * DX932/(100*DL932) * 1000/(1000 - AP932)</f>
        <v>0</v>
      </c>
      <c r="AO932">
        <v>24.8798107341389</v>
      </c>
      <c r="AP932">
        <v>57.019786060606</v>
      </c>
      <c r="AQ932">
        <v>-0.000108961303137527</v>
      </c>
      <c r="AR932">
        <v>110.481421267312</v>
      </c>
      <c r="AS932">
        <v>1</v>
      </c>
      <c r="AT932">
        <v>0</v>
      </c>
      <c r="AU932">
        <f>IF(AS932*$H$13&gt;=AW932,1.0,(AW932/(AW932-AS932*$H$13)))</f>
        <v>0</v>
      </c>
      <c r="AV932">
        <f>(AU932-1)*100</f>
        <v>0</v>
      </c>
      <c r="AW932">
        <f>MAX(0,($B$13+$C$13*EF932)/(1+$D$13*EF932)*DY932/(EA932+273)*$E$13)</f>
        <v>0</v>
      </c>
      <c r="AX932" t="s">
        <v>437</v>
      </c>
      <c r="AY932" t="s">
        <v>437</v>
      </c>
      <c r="AZ932">
        <v>0</v>
      </c>
      <c r="BA932">
        <v>0</v>
      </c>
      <c r="BB932">
        <f>1-AZ932/BA932</f>
        <v>0</v>
      </c>
      <c r="BC932">
        <v>0</v>
      </c>
      <c r="BD932" t="s">
        <v>437</v>
      </c>
      <c r="BE932" t="s">
        <v>437</v>
      </c>
      <c r="BF932">
        <v>0</v>
      </c>
      <c r="BG932">
        <v>0</v>
      </c>
      <c r="BH932">
        <f>1-BF932/BG932</f>
        <v>0</v>
      </c>
      <c r="BI932">
        <v>0.5</v>
      </c>
      <c r="BJ932">
        <f>DI932</f>
        <v>0</v>
      </c>
      <c r="BK932">
        <f>L932</f>
        <v>0</v>
      </c>
      <c r="BL932">
        <f>BH932*BI932*BJ932</f>
        <v>0</v>
      </c>
      <c r="BM932">
        <f>(BK932-BC932)/BJ932</f>
        <v>0</v>
      </c>
      <c r="BN932">
        <f>(BA932-BG932)/BG932</f>
        <v>0</v>
      </c>
      <c r="BO932">
        <f>AZ932/(BB932+AZ932/BG932)</f>
        <v>0</v>
      </c>
      <c r="BP932" t="s">
        <v>437</v>
      </c>
      <c r="BQ932">
        <v>0</v>
      </c>
      <c r="BR932">
        <f>IF(BQ932&lt;&gt;0, BQ932, BO932)</f>
        <v>0</v>
      </c>
      <c r="BS932">
        <f>1-BR932/BG932</f>
        <v>0</v>
      </c>
      <c r="BT932">
        <f>(BG932-BF932)/(BG932-BR932)</f>
        <v>0</v>
      </c>
      <c r="BU932">
        <f>(BA932-BG932)/(BA932-BR932)</f>
        <v>0</v>
      </c>
      <c r="BV932">
        <f>(BG932-BF932)/(BG932-AZ932)</f>
        <v>0</v>
      </c>
      <c r="BW932">
        <f>(BA932-BG932)/(BA932-AZ932)</f>
        <v>0</v>
      </c>
      <c r="BX932">
        <f>(BT932*BR932/BF932)</f>
        <v>0</v>
      </c>
      <c r="BY932">
        <f>(1-BX932)</f>
        <v>0</v>
      </c>
      <c r="DH932">
        <f>$B$11*EG932+$C$11*EH932+$F$11*ES932*(1-EV932)</f>
        <v>0</v>
      </c>
      <c r="DI932">
        <f>DH932*DJ932</f>
        <v>0</v>
      </c>
      <c r="DJ932">
        <f>($B$11*$D$9+$C$11*$D$9+$F$11*((FF932+EX932)/MAX(FF932+EX932+FG932, 0.1)*$I$9+FG932/MAX(FF932+EX932+FG932, 0.1)*$J$9))/($B$11+$C$11+$F$11)</f>
        <v>0</v>
      </c>
      <c r="DK932">
        <f>($B$11*$K$9+$C$11*$K$9+$F$11*((FF932+EX932)/MAX(FF932+EX932+FG932, 0.1)*$P$9+FG932/MAX(FF932+EX932+FG932, 0.1)*$Q$9))/($B$11+$C$11+$F$11)</f>
        <v>0</v>
      </c>
      <c r="DL932">
        <v>6</v>
      </c>
      <c r="DM932">
        <v>0.5</v>
      </c>
      <c r="DN932" t="s">
        <v>438</v>
      </c>
      <c r="DO932">
        <v>2</v>
      </c>
      <c r="DP932" t="b">
        <v>1</v>
      </c>
      <c r="DQ932">
        <v>1761424796.84615</v>
      </c>
      <c r="DR932">
        <v>762.916230769231</v>
      </c>
      <c r="DS932">
        <v>821.401076923077</v>
      </c>
      <c r="DT932">
        <v>57.0185769230769</v>
      </c>
      <c r="DU932">
        <v>24.8748769230769</v>
      </c>
      <c r="DV932">
        <v>761.818769230769</v>
      </c>
      <c r="DW932">
        <v>57.0626846153846</v>
      </c>
      <c r="DX932">
        <v>500.003461538462</v>
      </c>
      <c r="DY932">
        <v>90.1782692307692</v>
      </c>
      <c r="DZ932">
        <v>0.0391271461538462</v>
      </c>
      <c r="EA932">
        <v>53.0409153846154</v>
      </c>
      <c r="EB932">
        <v>48.0191230769231</v>
      </c>
      <c r="EC932">
        <v>999.9</v>
      </c>
      <c r="ED932">
        <v>0</v>
      </c>
      <c r="EE932">
        <v>0</v>
      </c>
      <c r="EF932">
        <v>9995.29076923077</v>
      </c>
      <c r="EG932">
        <v>0</v>
      </c>
      <c r="EH932">
        <v>1181.22692307692</v>
      </c>
      <c r="EI932">
        <v>-58.4848769230769</v>
      </c>
      <c r="EJ932">
        <v>809.047</v>
      </c>
      <c r="EK932">
        <v>842.354615384615</v>
      </c>
      <c r="EL932">
        <v>32.1437153846154</v>
      </c>
      <c r="EM932">
        <v>821.401076923077</v>
      </c>
      <c r="EN932">
        <v>24.8748769230769</v>
      </c>
      <c r="EO932">
        <v>5.14183846153846</v>
      </c>
      <c r="EP932">
        <v>2.24317384615385</v>
      </c>
      <c r="EQ932">
        <v>33.3136692307692</v>
      </c>
      <c r="ER932">
        <v>19.2740153846154</v>
      </c>
      <c r="ES932">
        <v>1200.02</v>
      </c>
      <c r="ET932">
        <v>0.966993384615385</v>
      </c>
      <c r="EU932">
        <v>0.0330064769230769</v>
      </c>
      <c r="EV932">
        <v>0</v>
      </c>
      <c r="EW932">
        <v>853.188307692308</v>
      </c>
      <c r="EX932">
        <v>5.00059</v>
      </c>
      <c r="EY932">
        <v>11275.9384615385</v>
      </c>
      <c r="EZ932">
        <v>10358.8769230769</v>
      </c>
      <c r="FA932">
        <v>62.8797692307692</v>
      </c>
      <c r="FB932">
        <v>64.0572307692308</v>
      </c>
      <c r="FC932">
        <v>62.812</v>
      </c>
      <c r="FD932">
        <v>63.9903076923077</v>
      </c>
      <c r="FE932">
        <v>64.3701538461538</v>
      </c>
      <c r="FF932">
        <v>1155.57692307692</v>
      </c>
      <c r="FG932">
        <v>39.4430769230769</v>
      </c>
      <c r="FH932">
        <v>0</v>
      </c>
      <c r="FI932">
        <v>1761424765.3</v>
      </c>
      <c r="FJ932">
        <v>0</v>
      </c>
      <c r="FK932">
        <v>853.294461538462</v>
      </c>
      <c r="FL932">
        <v>13.1982222244212</v>
      </c>
      <c r="FM932">
        <v>168.988034317036</v>
      </c>
      <c r="FN932">
        <v>11276.9038461538</v>
      </c>
      <c r="FO932">
        <v>15</v>
      </c>
      <c r="FP932">
        <v>0</v>
      </c>
      <c r="FQ932" t="s">
        <v>439</v>
      </c>
      <c r="FR932">
        <v>0</v>
      </c>
      <c r="FS932">
        <v>0</v>
      </c>
      <c r="FT932">
        <v>0</v>
      </c>
      <c r="FU932">
        <v>0</v>
      </c>
      <c r="FV932">
        <v>0</v>
      </c>
      <c r="FW932">
        <v>0</v>
      </c>
      <c r="FX932">
        <v>0</v>
      </c>
      <c r="FY932">
        <v>0</v>
      </c>
      <c r="FZ932">
        <v>0</v>
      </c>
      <c r="GA932">
        <v>0</v>
      </c>
      <c r="GB932">
        <v>0</v>
      </c>
      <c r="GC932">
        <v>-57.86485</v>
      </c>
      <c r="GD932">
        <v>-14.5642015037594</v>
      </c>
      <c r="GE932">
        <v>1.6274307415371</v>
      </c>
      <c r="GF932">
        <v>0</v>
      </c>
      <c r="GG932">
        <v>852.665411764706</v>
      </c>
      <c r="GH932">
        <v>12.8498701298072</v>
      </c>
      <c r="GI932">
        <v>1.27893099012755</v>
      </c>
      <c r="GJ932">
        <v>-1</v>
      </c>
      <c r="GK932">
        <v>32.14417</v>
      </c>
      <c r="GL932">
        <v>-0.0107729323307973</v>
      </c>
      <c r="GM932">
        <v>0.00643429094772724</v>
      </c>
      <c r="GN932">
        <v>1</v>
      </c>
      <c r="GO932">
        <v>1</v>
      </c>
      <c r="GP932">
        <v>2</v>
      </c>
      <c r="GQ932" t="s">
        <v>446</v>
      </c>
      <c r="GR932">
        <v>3.12658</v>
      </c>
      <c r="GS932">
        <v>2.7169</v>
      </c>
      <c r="GT932">
        <v>0.133664</v>
      </c>
      <c r="GU932">
        <v>0.14015</v>
      </c>
      <c r="GV932">
        <v>0.178017</v>
      </c>
      <c r="GW932">
        <v>0.100077</v>
      </c>
      <c r="GX932">
        <v>31000.7</v>
      </c>
      <c r="GY932">
        <v>32510.1</v>
      </c>
      <c r="GZ932">
        <v>32514.2</v>
      </c>
      <c r="HA932">
        <v>34375.4</v>
      </c>
      <c r="HB932">
        <v>38438.6</v>
      </c>
      <c r="HC932">
        <v>44631.4</v>
      </c>
      <c r="HD932">
        <v>51122.5</v>
      </c>
      <c r="HE932">
        <v>55153.8</v>
      </c>
      <c r="HF932">
        <v>1.67575</v>
      </c>
      <c r="HG932">
        <v>1.52325</v>
      </c>
      <c r="HH932">
        <v>-0.182446</v>
      </c>
      <c r="HI932">
        <v>0</v>
      </c>
      <c r="HJ932">
        <v>50.8952</v>
      </c>
      <c r="HK932">
        <v>999.9</v>
      </c>
      <c r="HL932">
        <v>54.902</v>
      </c>
      <c r="HM932">
        <v>30.142</v>
      </c>
      <c r="HN932">
        <v>26.1521</v>
      </c>
      <c r="HO932">
        <v>60.1221</v>
      </c>
      <c r="HP932">
        <v>40.649</v>
      </c>
      <c r="HQ932">
        <v>1</v>
      </c>
      <c r="HR932">
        <v>2.4536</v>
      </c>
      <c r="HS932">
        <v>0.104237</v>
      </c>
      <c r="HT932">
        <v>20.1133</v>
      </c>
      <c r="HU932">
        <v>5.18569</v>
      </c>
      <c r="HV932">
        <v>12.0159</v>
      </c>
      <c r="HW932">
        <v>4.96885</v>
      </c>
      <c r="HX932">
        <v>3.2958</v>
      </c>
      <c r="HY932">
        <v>9999</v>
      </c>
      <c r="HZ932">
        <v>9999</v>
      </c>
      <c r="IA932">
        <v>999.9</v>
      </c>
      <c r="IB932">
        <v>9999</v>
      </c>
      <c r="IC932">
        <v>1.86325</v>
      </c>
      <c r="ID932">
        <v>1.86811</v>
      </c>
      <c r="IE932">
        <v>1.86783</v>
      </c>
      <c r="IF932">
        <v>1.86905</v>
      </c>
      <c r="IG932">
        <v>1.86981</v>
      </c>
      <c r="IH932">
        <v>1.86591</v>
      </c>
      <c r="II932">
        <v>1.86703</v>
      </c>
      <c r="IJ932">
        <v>1.86841</v>
      </c>
      <c r="IK932">
        <v>5</v>
      </c>
      <c r="IL932">
        <v>0</v>
      </c>
      <c r="IM932">
        <v>0</v>
      </c>
      <c r="IN932">
        <v>0</v>
      </c>
      <c r="IO932" t="s">
        <v>441</v>
      </c>
      <c r="IP932" t="s">
        <v>442</v>
      </c>
      <c r="IQ932" t="s">
        <v>443</v>
      </c>
      <c r="IR932" t="s">
        <v>443</v>
      </c>
      <c r="IS932" t="s">
        <v>443</v>
      </c>
      <c r="IT932" t="s">
        <v>443</v>
      </c>
      <c r="IU932">
        <v>0</v>
      </c>
      <c r="IV932">
        <v>100</v>
      </c>
      <c r="IW932">
        <v>100</v>
      </c>
      <c r="IX932">
        <v>1.098</v>
      </c>
      <c r="IY932">
        <v>-0.0441</v>
      </c>
      <c r="IZ932">
        <v>1.09748391826392</v>
      </c>
      <c r="JA932">
        <v>0</v>
      </c>
      <c r="JB932">
        <v>0</v>
      </c>
      <c r="JC932">
        <v>0</v>
      </c>
      <c r="JD932">
        <v>-0.0441141096964596</v>
      </c>
      <c r="JE932">
        <v>0</v>
      </c>
      <c r="JF932">
        <v>0</v>
      </c>
      <c r="JG932">
        <v>0</v>
      </c>
      <c r="JH932">
        <v>5</v>
      </c>
      <c r="JI932">
        <v>2273</v>
      </c>
      <c r="JJ932">
        <v>1</v>
      </c>
      <c r="JK932">
        <v>24</v>
      </c>
      <c r="JL932">
        <v>29357080.1</v>
      </c>
      <c r="JM932">
        <v>29357080.1</v>
      </c>
      <c r="JN932">
        <v>1.80542</v>
      </c>
      <c r="JO932">
        <v>2.62573</v>
      </c>
      <c r="JP932">
        <v>1.54785</v>
      </c>
      <c r="JQ932">
        <v>2.31567</v>
      </c>
      <c r="JR932">
        <v>1.64673</v>
      </c>
      <c r="JS932">
        <v>2.31323</v>
      </c>
      <c r="JT932">
        <v>34.0545</v>
      </c>
      <c r="JU932">
        <v>24.1838</v>
      </c>
      <c r="JV932">
        <v>18</v>
      </c>
      <c r="JW932">
        <v>493.007</v>
      </c>
      <c r="JX932">
        <v>382.857</v>
      </c>
      <c r="JY932">
        <v>52.7546</v>
      </c>
      <c r="JZ932">
        <v>54.8229</v>
      </c>
      <c r="KA932">
        <v>30.0013</v>
      </c>
      <c r="KB932">
        <v>54.0655</v>
      </c>
      <c r="KC932">
        <v>53.8656</v>
      </c>
      <c r="KD932">
        <v>36.2043</v>
      </c>
      <c r="KE932">
        <v>0</v>
      </c>
      <c r="KF932">
        <v>100</v>
      </c>
      <c r="KG932">
        <v>52.7374</v>
      </c>
      <c r="KH932">
        <v>875.98</v>
      </c>
      <c r="KI932">
        <v>26.2864</v>
      </c>
      <c r="KJ932">
        <v>92.6456</v>
      </c>
      <c r="KK932">
        <v>89.2276</v>
      </c>
    </row>
    <row r="933" spans="1:297">
      <c r="A933">
        <v>917</v>
      </c>
      <c r="B933">
        <v>1761424810</v>
      </c>
      <c r="C933">
        <v>16629</v>
      </c>
      <c r="D933" t="s">
        <v>2285</v>
      </c>
      <c r="E933" t="s">
        <v>2286</v>
      </c>
      <c r="F933">
        <v>5</v>
      </c>
      <c r="G933" t="s">
        <v>2182</v>
      </c>
      <c r="H933" t="s">
        <v>436</v>
      </c>
      <c r="I933">
        <v>1761424801.84615</v>
      </c>
      <c r="J933">
        <f>(K933)/1000</f>
        <v>0</v>
      </c>
      <c r="K933">
        <f>IF(DP933, AN933, AH933)</f>
        <v>0</v>
      </c>
      <c r="L933">
        <f>IF(DP933, AI933, AG933)</f>
        <v>0</v>
      </c>
      <c r="M933">
        <f>DR933 - IF(AU933&gt;1, L933*DL933*100.0/(AW933), 0)</f>
        <v>0</v>
      </c>
      <c r="N933">
        <f>((T933-J933/2)*M933-L933)/(T933+J933/2)</f>
        <v>0</v>
      </c>
      <c r="O933">
        <f>N933*(DY933+DZ933)/1000.0</f>
        <v>0</v>
      </c>
      <c r="P933">
        <f>(DR933 - IF(AU933&gt;1, L933*DL933*100.0/(AW933), 0))*(DY933+DZ933)/1000.0</f>
        <v>0</v>
      </c>
      <c r="Q933">
        <f>2.0/((1/S933-1/R933)+SIGN(S933)*SQRT((1/S933-1/R933)*(1/S933-1/R933) + 4*DM933/((DM933+1)*(DM933+1))*(2*1/S933*1/R933-1/R933*1/R933)))</f>
        <v>0</v>
      </c>
      <c r="R933">
        <f>IF(LEFT(DN933,1)&lt;&gt;"0",IF(LEFT(DN933,1)="1",3.0,DO933),$D$5+$E$5*(EF933*DY933/($K$5*1000))+$F$5*(EF933*DY933/($K$5*1000))*MAX(MIN(DL933,$J$5),$I$5)*MAX(MIN(DL933,$J$5),$I$5)+$G$5*MAX(MIN(DL933,$J$5),$I$5)*(EF933*DY933/($K$5*1000))+$H$5*(EF933*DY933/($K$5*1000))*(EF933*DY933/($K$5*1000)))</f>
        <v>0</v>
      </c>
      <c r="S933">
        <f>J933*(1000-(1000*0.61365*exp(17.502*W933/(240.97+W933))/(DY933+DZ933)+DT933)/2)/(1000*0.61365*exp(17.502*W933/(240.97+W933))/(DY933+DZ933)-DT933)</f>
        <v>0</v>
      </c>
      <c r="T933">
        <f>1/((DM933+1)/(Q933/1.6)+1/(R933/1.37)) + DM933/((DM933+1)/(Q933/1.6) + DM933/(R933/1.37))</f>
        <v>0</v>
      </c>
      <c r="U933">
        <f>(DH933*DK933)</f>
        <v>0</v>
      </c>
      <c r="V933">
        <f>(EA933+(U933+2*0.95*5.67E-8*(((EA933+$B$7)+273)^4-(EA933+273)^4)-44100*J933)/(1.84*29.3*R933+8*0.95*5.67E-8*(EA933+273)^3))</f>
        <v>0</v>
      </c>
      <c r="W933">
        <f>($C$7*EB933+$D$7*EC933+$E$7*V933)</f>
        <v>0</v>
      </c>
      <c r="X933">
        <f>0.61365*exp(17.502*W933/(240.97+W933))</f>
        <v>0</v>
      </c>
      <c r="Y933">
        <f>(Z933/AA933*100)</f>
        <v>0</v>
      </c>
      <c r="Z933">
        <f>DT933*(DY933+DZ933)/1000</f>
        <v>0</v>
      </c>
      <c r="AA933">
        <f>0.61365*exp(17.502*EA933/(240.97+EA933))</f>
        <v>0</v>
      </c>
      <c r="AB933">
        <f>(X933-DT933*(DY933+DZ933)/1000)</f>
        <v>0</v>
      </c>
      <c r="AC933">
        <f>(-J933*44100)</f>
        <v>0</v>
      </c>
      <c r="AD933">
        <f>2*29.3*R933*0.92*(EA933-W933)</f>
        <v>0</v>
      </c>
      <c r="AE933">
        <f>2*0.95*5.67E-8*(((EA933+$B$7)+273)^4-(W933+273)^4)</f>
        <v>0</v>
      </c>
      <c r="AF933">
        <f>U933+AE933+AC933+AD933</f>
        <v>0</v>
      </c>
      <c r="AG933">
        <f>DX933*AU933*(DS933-DR933*(1000-AU933*DU933)/(1000-AU933*DT933))/(100*DL933)</f>
        <v>0</v>
      </c>
      <c r="AH933">
        <f>1000*DX933*AU933*(DT933-DU933)/(100*DL933*(1000-AU933*DT933))</f>
        <v>0</v>
      </c>
      <c r="AI933">
        <f>(AJ933 - AK933 - DY933*1E3/(8.314*(EA933+273.15)) * AM933/DX933 * AL933) * DX933/(100*DL933) * (1000 - DU933)/1000</f>
        <v>0</v>
      </c>
      <c r="AJ933">
        <v>875.776523900182</v>
      </c>
      <c r="AK933">
        <v>850.334806060606</v>
      </c>
      <c r="AL933">
        <v>3.30118054484615</v>
      </c>
      <c r="AM933">
        <v>65.2934851003641</v>
      </c>
      <c r="AN933">
        <f>(AP933 - AO933 + DY933*1E3/(8.314*(EA933+273.15)) * AR933/DX933 * AQ933) * DX933/(100*DL933) * 1000/(1000 - AP933)</f>
        <v>0</v>
      </c>
      <c r="AO933">
        <v>24.8830479976579</v>
      </c>
      <c r="AP933">
        <v>57.0117096969697</v>
      </c>
      <c r="AQ933">
        <v>-0.00126437496283347</v>
      </c>
      <c r="AR933">
        <v>110.481421267312</v>
      </c>
      <c r="AS933">
        <v>1</v>
      </c>
      <c r="AT933">
        <v>0</v>
      </c>
      <c r="AU933">
        <f>IF(AS933*$H$13&gt;=AW933,1.0,(AW933/(AW933-AS933*$H$13)))</f>
        <v>0</v>
      </c>
      <c r="AV933">
        <f>(AU933-1)*100</f>
        <v>0</v>
      </c>
      <c r="AW933">
        <f>MAX(0,($B$13+$C$13*EF933)/(1+$D$13*EF933)*DY933/(EA933+273)*$E$13)</f>
        <v>0</v>
      </c>
      <c r="AX933" t="s">
        <v>437</v>
      </c>
      <c r="AY933" t="s">
        <v>437</v>
      </c>
      <c r="AZ933">
        <v>0</v>
      </c>
      <c r="BA933">
        <v>0</v>
      </c>
      <c r="BB933">
        <f>1-AZ933/BA933</f>
        <v>0</v>
      </c>
      <c r="BC933">
        <v>0</v>
      </c>
      <c r="BD933" t="s">
        <v>437</v>
      </c>
      <c r="BE933" t="s">
        <v>437</v>
      </c>
      <c r="BF933">
        <v>0</v>
      </c>
      <c r="BG933">
        <v>0</v>
      </c>
      <c r="BH933">
        <f>1-BF933/BG933</f>
        <v>0</v>
      </c>
      <c r="BI933">
        <v>0.5</v>
      </c>
      <c r="BJ933">
        <f>DI933</f>
        <v>0</v>
      </c>
      <c r="BK933">
        <f>L933</f>
        <v>0</v>
      </c>
      <c r="BL933">
        <f>BH933*BI933*BJ933</f>
        <v>0</v>
      </c>
      <c r="BM933">
        <f>(BK933-BC933)/BJ933</f>
        <v>0</v>
      </c>
      <c r="BN933">
        <f>(BA933-BG933)/BG933</f>
        <v>0</v>
      </c>
      <c r="BO933">
        <f>AZ933/(BB933+AZ933/BG933)</f>
        <v>0</v>
      </c>
      <c r="BP933" t="s">
        <v>437</v>
      </c>
      <c r="BQ933">
        <v>0</v>
      </c>
      <c r="BR933">
        <f>IF(BQ933&lt;&gt;0, BQ933, BO933)</f>
        <v>0</v>
      </c>
      <c r="BS933">
        <f>1-BR933/BG933</f>
        <v>0</v>
      </c>
      <c r="BT933">
        <f>(BG933-BF933)/(BG933-BR933)</f>
        <v>0</v>
      </c>
      <c r="BU933">
        <f>(BA933-BG933)/(BA933-BR933)</f>
        <v>0</v>
      </c>
      <c r="BV933">
        <f>(BG933-BF933)/(BG933-AZ933)</f>
        <v>0</v>
      </c>
      <c r="BW933">
        <f>(BA933-BG933)/(BA933-AZ933)</f>
        <v>0</v>
      </c>
      <c r="BX933">
        <f>(BT933*BR933/BF933)</f>
        <v>0</v>
      </c>
      <c r="BY933">
        <f>(1-BX933)</f>
        <v>0</v>
      </c>
      <c r="DH933">
        <f>$B$11*EG933+$C$11*EH933+$F$11*ES933*(1-EV933)</f>
        <v>0</v>
      </c>
      <c r="DI933">
        <f>DH933*DJ933</f>
        <v>0</v>
      </c>
      <c r="DJ933">
        <f>($B$11*$D$9+$C$11*$D$9+$F$11*((FF933+EX933)/MAX(FF933+EX933+FG933, 0.1)*$I$9+FG933/MAX(FF933+EX933+FG933, 0.1)*$J$9))/($B$11+$C$11+$F$11)</f>
        <v>0</v>
      </c>
      <c r="DK933">
        <f>($B$11*$K$9+$C$11*$K$9+$F$11*((FF933+EX933)/MAX(FF933+EX933+FG933, 0.1)*$P$9+FG933/MAX(FF933+EX933+FG933, 0.1)*$Q$9))/($B$11+$C$11+$F$11)</f>
        <v>0</v>
      </c>
      <c r="DL933">
        <v>6</v>
      </c>
      <c r="DM933">
        <v>0.5</v>
      </c>
      <c r="DN933" t="s">
        <v>438</v>
      </c>
      <c r="DO933">
        <v>2</v>
      </c>
      <c r="DP933" t="b">
        <v>1</v>
      </c>
      <c r="DQ933">
        <v>1761424801.84615</v>
      </c>
      <c r="DR933">
        <v>779.013307692308</v>
      </c>
      <c r="DS933">
        <v>837.947538461538</v>
      </c>
      <c r="DT933">
        <v>57.0206615384615</v>
      </c>
      <c r="DU933">
        <v>24.8785</v>
      </c>
      <c r="DV933">
        <v>777.915846153846</v>
      </c>
      <c r="DW933">
        <v>57.0647769230769</v>
      </c>
      <c r="DX933">
        <v>499.998615384615</v>
      </c>
      <c r="DY933">
        <v>90.1781</v>
      </c>
      <c r="DZ933">
        <v>0.0391129846153846</v>
      </c>
      <c r="EA933">
        <v>53.0410538461539</v>
      </c>
      <c r="EB933">
        <v>48.0165615384615</v>
      </c>
      <c r="EC933">
        <v>999.9</v>
      </c>
      <c r="ED933">
        <v>0</v>
      </c>
      <c r="EE933">
        <v>0</v>
      </c>
      <c r="EF933">
        <v>9986.63692307692</v>
      </c>
      <c r="EG933">
        <v>0</v>
      </c>
      <c r="EH933">
        <v>1181.18153846154</v>
      </c>
      <c r="EI933">
        <v>-58.9342230769231</v>
      </c>
      <c r="EJ933">
        <v>826.119230769231</v>
      </c>
      <c r="EK933">
        <v>859.326384615385</v>
      </c>
      <c r="EL933">
        <v>32.1421846153846</v>
      </c>
      <c r="EM933">
        <v>837.947538461538</v>
      </c>
      <c r="EN933">
        <v>24.8785</v>
      </c>
      <c r="EO933">
        <v>5.14201769230769</v>
      </c>
      <c r="EP933">
        <v>2.24349692307692</v>
      </c>
      <c r="EQ933">
        <v>33.3143</v>
      </c>
      <c r="ER933">
        <v>19.2763307692308</v>
      </c>
      <c r="ES933">
        <v>1199.99153846154</v>
      </c>
      <c r="ET933">
        <v>0.966994538461538</v>
      </c>
      <c r="EU933">
        <v>0.0330053153846154</v>
      </c>
      <c r="EV933">
        <v>0</v>
      </c>
      <c r="EW933">
        <v>854.250076923077</v>
      </c>
      <c r="EX933">
        <v>5.00059</v>
      </c>
      <c r="EY933">
        <v>11289.6692307692</v>
      </c>
      <c r="EZ933">
        <v>10358.6307692308</v>
      </c>
      <c r="FA933">
        <v>62.8893076923077</v>
      </c>
      <c r="FB933">
        <v>64.062</v>
      </c>
      <c r="FC933">
        <v>62.812</v>
      </c>
      <c r="FD933">
        <v>64</v>
      </c>
      <c r="FE933">
        <v>64.375</v>
      </c>
      <c r="FF933">
        <v>1155.55076923077</v>
      </c>
      <c r="FG933">
        <v>39.4407692307692</v>
      </c>
      <c r="FH933">
        <v>0</v>
      </c>
      <c r="FI933">
        <v>1761424770.7</v>
      </c>
      <c r="FJ933">
        <v>0</v>
      </c>
      <c r="FK933">
        <v>854.5114</v>
      </c>
      <c r="FL933">
        <v>12.1047692279947</v>
      </c>
      <c r="FM933">
        <v>165.723077061855</v>
      </c>
      <c r="FN933">
        <v>11293.004</v>
      </c>
      <c r="FO933">
        <v>15</v>
      </c>
      <c r="FP933">
        <v>0</v>
      </c>
      <c r="FQ933" t="s">
        <v>439</v>
      </c>
      <c r="FR933">
        <v>0</v>
      </c>
      <c r="FS933">
        <v>0</v>
      </c>
      <c r="FT933">
        <v>0</v>
      </c>
      <c r="FU933">
        <v>0</v>
      </c>
      <c r="FV933">
        <v>0</v>
      </c>
      <c r="FW933">
        <v>0</v>
      </c>
      <c r="FX933">
        <v>0</v>
      </c>
      <c r="FY933">
        <v>0</v>
      </c>
      <c r="FZ933">
        <v>0</v>
      </c>
      <c r="GA933">
        <v>0</v>
      </c>
      <c r="GB933">
        <v>0</v>
      </c>
      <c r="GC933">
        <v>-58.7343</v>
      </c>
      <c r="GD933">
        <v>-7.54007532467538</v>
      </c>
      <c r="GE933">
        <v>1.06753521097277</v>
      </c>
      <c r="GF933">
        <v>0</v>
      </c>
      <c r="GG933">
        <v>853.667970588235</v>
      </c>
      <c r="GH933">
        <v>12.7916730326497</v>
      </c>
      <c r="GI933">
        <v>1.27612518944458</v>
      </c>
      <c r="GJ933">
        <v>-1</v>
      </c>
      <c r="GK933">
        <v>32.1415857142857</v>
      </c>
      <c r="GL933">
        <v>-0.0240779220779034</v>
      </c>
      <c r="GM933">
        <v>0.00722082212139569</v>
      </c>
      <c r="GN933">
        <v>1</v>
      </c>
      <c r="GO933">
        <v>1</v>
      </c>
      <c r="GP933">
        <v>2</v>
      </c>
      <c r="GQ933" t="s">
        <v>446</v>
      </c>
      <c r="GR933">
        <v>3.1265</v>
      </c>
      <c r="GS933">
        <v>2.71691</v>
      </c>
      <c r="GT933">
        <v>0.135478</v>
      </c>
      <c r="GU933">
        <v>0.142065</v>
      </c>
      <c r="GV933">
        <v>0.17801</v>
      </c>
      <c r="GW933">
        <v>0.100086</v>
      </c>
      <c r="GX933">
        <v>30934.5</v>
      </c>
      <c r="GY933">
        <v>32436.4</v>
      </c>
      <c r="GZ933">
        <v>32513.2</v>
      </c>
      <c r="HA933">
        <v>34374.4</v>
      </c>
      <c r="HB933">
        <v>38438.3</v>
      </c>
      <c r="HC933">
        <v>44630.1</v>
      </c>
      <c r="HD933">
        <v>51121.2</v>
      </c>
      <c r="HE933">
        <v>55152.5</v>
      </c>
      <c r="HF933">
        <v>1.67572</v>
      </c>
      <c r="HG933">
        <v>1.52315</v>
      </c>
      <c r="HH933">
        <v>-0.182249</v>
      </c>
      <c r="HI933">
        <v>0</v>
      </c>
      <c r="HJ933">
        <v>50.8961</v>
      </c>
      <c r="HK933">
        <v>999.9</v>
      </c>
      <c r="HL933">
        <v>54.902</v>
      </c>
      <c r="HM933">
        <v>30.142</v>
      </c>
      <c r="HN933">
        <v>26.1522</v>
      </c>
      <c r="HO933">
        <v>60.1921</v>
      </c>
      <c r="HP933">
        <v>40.8253</v>
      </c>
      <c r="HQ933">
        <v>1</v>
      </c>
      <c r="HR933">
        <v>2.45462</v>
      </c>
      <c r="HS933">
        <v>0.106931</v>
      </c>
      <c r="HT933">
        <v>20.1132</v>
      </c>
      <c r="HU933">
        <v>5.18599</v>
      </c>
      <c r="HV933">
        <v>12.0159</v>
      </c>
      <c r="HW933">
        <v>4.96805</v>
      </c>
      <c r="HX933">
        <v>3.29578</v>
      </c>
      <c r="HY933">
        <v>9999</v>
      </c>
      <c r="HZ933">
        <v>9999</v>
      </c>
      <c r="IA933">
        <v>999.9</v>
      </c>
      <c r="IB933">
        <v>9999</v>
      </c>
      <c r="IC933">
        <v>1.86324</v>
      </c>
      <c r="ID933">
        <v>1.86807</v>
      </c>
      <c r="IE933">
        <v>1.86783</v>
      </c>
      <c r="IF933">
        <v>1.86905</v>
      </c>
      <c r="IG933">
        <v>1.86981</v>
      </c>
      <c r="IH933">
        <v>1.86589</v>
      </c>
      <c r="II933">
        <v>1.86697</v>
      </c>
      <c r="IJ933">
        <v>1.86841</v>
      </c>
      <c r="IK933">
        <v>5</v>
      </c>
      <c r="IL933">
        <v>0</v>
      </c>
      <c r="IM933">
        <v>0</v>
      </c>
      <c r="IN933">
        <v>0</v>
      </c>
      <c r="IO933" t="s">
        <v>441</v>
      </c>
      <c r="IP933" t="s">
        <v>442</v>
      </c>
      <c r="IQ933" t="s">
        <v>443</v>
      </c>
      <c r="IR933" t="s">
        <v>443</v>
      </c>
      <c r="IS933" t="s">
        <v>443</v>
      </c>
      <c r="IT933" t="s">
        <v>443</v>
      </c>
      <c r="IU933">
        <v>0</v>
      </c>
      <c r="IV933">
        <v>100</v>
      </c>
      <c r="IW933">
        <v>100</v>
      </c>
      <c r="IX933">
        <v>1.097</v>
      </c>
      <c r="IY933">
        <v>-0.0441</v>
      </c>
      <c r="IZ933">
        <v>1.09748391826392</v>
      </c>
      <c r="JA933">
        <v>0</v>
      </c>
      <c r="JB933">
        <v>0</v>
      </c>
      <c r="JC933">
        <v>0</v>
      </c>
      <c r="JD933">
        <v>-0.0441141096964596</v>
      </c>
      <c r="JE933">
        <v>0</v>
      </c>
      <c r="JF933">
        <v>0</v>
      </c>
      <c r="JG933">
        <v>0</v>
      </c>
      <c r="JH933">
        <v>5</v>
      </c>
      <c r="JI933">
        <v>2273</v>
      </c>
      <c r="JJ933">
        <v>1</v>
      </c>
      <c r="JK933">
        <v>24</v>
      </c>
      <c r="JL933">
        <v>29357080.2</v>
      </c>
      <c r="JM933">
        <v>29357080.2</v>
      </c>
      <c r="JN933">
        <v>1.83472</v>
      </c>
      <c r="JO933">
        <v>2.62695</v>
      </c>
      <c r="JP933">
        <v>1.54785</v>
      </c>
      <c r="JQ933">
        <v>2.31445</v>
      </c>
      <c r="JR933">
        <v>1.64673</v>
      </c>
      <c r="JS933">
        <v>2.24121</v>
      </c>
      <c r="JT933">
        <v>34.0545</v>
      </c>
      <c r="JU933">
        <v>24.1838</v>
      </c>
      <c r="JV933">
        <v>18</v>
      </c>
      <c r="JW933">
        <v>493.052</v>
      </c>
      <c r="JX933">
        <v>382.842</v>
      </c>
      <c r="JY933">
        <v>52.7366</v>
      </c>
      <c r="JZ933">
        <v>54.8344</v>
      </c>
      <c r="KA933">
        <v>30.0011</v>
      </c>
      <c r="KB933">
        <v>54.0766</v>
      </c>
      <c r="KC933">
        <v>53.8764</v>
      </c>
      <c r="KD933">
        <v>36.8628</v>
      </c>
      <c r="KE933">
        <v>0</v>
      </c>
      <c r="KF933">
        <v>100</v>
      </c>
      <c r="KG933">
        <v>52.7219</v>
      </c>
      <c r="KH933">
        <v>889.563</v>
      </c>
      <c r="KI933">
        <v>26.2864</v>
      </c>
      <c r="KJ933">
        <v>92.643</v>
      </c>
      <c r="KK933">
        <v>89.2254</v>
      </c>
    </row>
    <row r="934" spans="1:297">
      <c r="A934">
        <v>918</v>
      </c>
      <c r="B934">
        <v>1761424815</v>
      </c>
      <c r="C934">
        <v>16634</v>
      </c>
      <c r="D934" t="s">
        <v>2287</v>
      </c>
      <c r="E934" t="s">
        <v>2288</v>
      </c>
      <c r="F934">
        <v>5</v>
      </c>
      <c r="G934" t="s">
        <v>2182</v>
      </c>
      <c r="H934" t="s">
        <v>436</v>
      </c>
      <c r="I934">
        <v>1761424806.84615</v>
      </c>
      <c r="J934">
        <f>(K934)/1000</f>
        <v>0</v>
      </c>
      <c r="K934">
        <f>IF(DP934, AN934, AH934)</f>
        <v>0</v>
      </c>
      <c r="L934">
        <f>IF(DP934, AI934, AG934)</f>
        <v>0</v>
      </c>
      <c r="M934">
        <f>DR934 - IF(AU934&gt;1, L934*DL934*100.0/(AW934), 0)</f>
        <v>0</v>
      </c>
      <c r="N934">
        <f>((T934-J934/2)*M934-L934)/(T934+J934/2)</f>
        <v>0</v>
      </c>
      <c r="O934">
        <f>N934*(DY934+DZ934)/1000.0</f>
        <v>0</v>
      </c>
      <c r="P934">
        <f>(DR934 - IF(AU934&gt;1, L934*DL934*100.0/(AW934), 0))*(DY934+DZ934)/1000.0</f>
        <v>0</v>
      </c>
      <c r="Q934">
        <f>2.0/((1/S934-1/R934)+SIGN(S934)*SQRT((1/S934-1/R934)*(1/S934-1/R934) + 4*DM934/((DM934+1)*(DM934+1))*(2*1/S934*1/R934-1/R934*1/R934)))</f>
        <v>0</v>
      </c>
      <c r="R934">
        <f>IF(LEFT(DN934,1)&lt;&gt;"0",IF(LEFT(DN934,1)="1",3.0,DO934),$D$5+$E$5*(EF934*DY934/($K$5*1000))+$F$5*(EF934*DY934/($K$5*1000))*MAX(MIN(DL934,$J$5),$I$5)*MAX(MIN(DL934,$J$5),$I$5)+$G$5*MAX(MIN(DL934,$J$5),$I$5)*(EF934*DY934/($K$5*1000))+$H$5*(EF934*DY934/($K$5*1000))*(EF934*DY934/($K$5*1000)))</f>
        <v>0</v>
      </c>
      <c r="S934">
        <f>J934*(1000-(1000*0.61365*exp(17.502*W934/(240.97+W934))/(DY934+DZ934)+DT934)/2)/(1000*0.61365*exp(17.502*W934/(240.97+W934))/(DY934+DZ934)-DT934)</f>
        <v>0</v>
      </c>
      <c r="T934">
        <f>1/((DM934+1)/(Q934/1.6)+1/(R934/1.37)) + DM934/((DM934+1)/(Q934/1.6) + DM934/(R934/1.37))</f>
        <v>0</v>
      </c>
      <c r="U934">
        <f>(DH934*DK934)</f>
        <v>0</v>
      </c>
      <c r="V934">
        <f>(EA934+(U934+2*0.95*5.67E-8*(((EA934+$B$7)+273)^4-(EA934+273)^4)-44100*J934)/(1.84*29.3*R934+8*0.95*5.67E-8*(EA934+273)^3))</f>
        <v>0</v>
      </c>
      <c r="W934">
        <f>($C$7*EB934+$D$7*EC934+$E$7*V934)</f>
        <v>0</v>
      </c>
      <c r="X934">
        <f>0.61365*exp(17.502*W934/(240.97+W934))</f>
        <v>0</v>
      </c>
      <c r="Y934">
        <f>(Z934/AA934*100)</f>
        <v>0</v>
      </c>
      <c r="Z934">
        <f>DT934*(DY934+DZ934)/1000</f>
        <v>0</v>
      </c>
      <c r="AA934">
        <f>0.61365*exp(17.502*EA934/(240.97+EA934))</f>
        <v>0</v>
      </c>
      <c r="AB934">
        <f>(X934-DT934*(DY934+DZ934)/1000)</f>
        <v>0</v>
      </c>
      <c r="AC934">
        <f>(-J934*44100)</f>
        <v>0</v>
      </c>
      <c r="AD934">
        <f>2*29.3*R934*0.92*(EA934-W934)</f>
        <v>0</v>
      </c>
      <c r="AE934">
        <f>2*0.95*5.67E-8*(((EA934+$B$7)+273)^4-(W934+273)^4)</f>
        <v>0</v>
      </c>
      <c r="AF934">
        <f>U934+AE934+AC934+AD934</f>
        <v>0</v>
      </c>
      <c r="AG934">
        <f>DX934*AU934*(DS934-DR934*(1000-AU934*DU934)/(1000-AU934*DT934))/(100*DL934)</f>
        <v>0</v>
      </c>
      <c r="AH934">
        <f>1000*DX934*AU934*(DT934-DU934)/(100*DL934*(1000-AU934*DT934))</f>
        <v>0</v>
      </c>
      <c r="AI934">
        <f>(AJ934 - AK934 - DY934*1E3/(8.314*(EA934+273.15)) * AM934/DX934 * AL934) * DX934/(100*DL934) * (1000 - DU934)/1000</f>
        <v>0</v>
      </c>
      <c r="AJ934">
        <v>894.22073060011</v>
      </c>
      <c r="AK934">
        <v>867.99606060606</v>
      </c>
      <c r="AL934">
        <v>3.56659938022689</v>
      </c>
      <c r="AM934">
        <v>65.2934851003641</v>
      </c>
      <c r="AN934">
        <f>(AP934 - AO934 + DY934*1E3/(8.314*(EA934+273.15)) * AR934/DX934 * AQ934) * DX934/(100*DL934) * 1000/(1000 - AP934)</f>
        <v>0</v>
      </c>
      <c r="AO934">
        <v>24.8841892726297</v>
      </c>
      <c r="AP934">
        <v>57.0497163636364</v>
      </c>
      <c r="AQ934">
        <v>0.0081224261780713</v>
      </c>
      <c r="AR934">
        <v>110.481421267312</v>
      </c>
      <c r="AS934">
        <v>1</v>
      </c>
      <c r="AT934">
        <v>0</v>
      </c>
      <c r="AU934">
        <f>IF(AS934*$H$13&gt;=AW934,1.0,(AW934/(AW934-AS934*$H$13)))</f>
        <v>0</v>
      </c>
      <c r="AV934">
        <f>(AU934-1)*100</f>
        <v>0</v>
      </c>
      <c r="AW934">
        <f>MAX(0,($B$13+$C$13*EF934)/(1+$D$13*EF934)*DY934/(EA934+273)*$E$13)</f>
        <v>0</v>
      </c>
      <c r="AX934" t="s">
        <v>437</v>
      </c>
      <c r="AY934" t="s">
        <v>437</v>
      </c>
      <c r="AZ934">
        <v>0</v>
      </c>
      <c r="BA934">
        <v>0</v>
      </c>
      <c r="BB934">
        <f>1-AZ934/BA934</f>
        <v>0</v>
      </c>
      <c r="BC934">
        <v>0</v>
      </c>
      <c r="BD934" t="s">
        <v>437</v>
      </c>
      <c r="BE934" t="s">
        <v>437</v>
      </c>
      <c r="BF934">
        <v>0</v>
      </c>
      <c r="BG934">
        <v>0</v>
      </c>
      <c r="BH934">
        <f>1-BF934/BG934</f>
        <v>0</v>
      </c>
      <c r="BI934">
        <v>0.5</v>
      </c>
      <c r="BJ934">
        <f>DI934</f>
        <v>0</v>
      </c>
      <c r="BK934">
        <f>L934</f>
        <v>0</v>
      </c>
      <c r="BL934">
        <f>BH934*BI934*BJ934</f>
        <v>0</v>
      </c>
      <c r="BM934">
        <f>(BK934-BC934)/BJ934</f>
        <v>0</v>
      </c>
      <c r="BN934">
        <f>(BA934-BG934)/BG934</f>
        <v>0</v>
      </c>
      <c r="BO934">
        <f>AZ934/(BB934+AZ934/BG934)</f>
        <v>0</v>
      </c>
      <c r="BP934" t="s">
        <v>437</v>
      </c>
      <c r="BQ934">
        <v>0</v>
      </c>
      <c r="BR934">
        <f>IF(BQ934&lt;&gt;0, BQ934, BO934)</f>
        <v>0</v>
      </c>
      <c r="BS934">
        <f>1-BR934/BG934</f>
        <v>0</v>
      </c>
      <c r="BT934">
        <f>(BG934-BF934)/(BG934-BR934)</f>
        <v>0</v>
      </c>
      <c r="BU934">
        <f>(BA934-BG934)/(BA934-BR934)</f>
        <v>0</v>
      </c>
      <c r="BV934">
        <f>(BG934-BF934)/(BG934-AZ934)</f>
        <v>0</v>
      </c>
      <c r="BW934">
        <f>(BA934-BG934)/(BA934-AZ934)</f>
        <v>0</v>
      </c>
      <c r="BX934">
        <f>(BT934*BR934/BF934)</f>
        <v>0</v>
      </c>
      <c r="BY934">
        <f>(1-BX934)</f>
        <v>0</v>
      </c>
      <c r="DH934">
        <f>$B$11*EG934+$C$11*EH934+$F$11*ES934*(1-EV934)</f>
        <v>0</v>
      </c>
      <c r="DI934">
        <f>DH934*DJ934</f>
        <v>0</v>
      </c>
      <c r="DJ934">
        <f>($B$11*$D$9+$C$11*$D$9+$F$11*((FF934+EX934)/MAX(FF934+EX934+FG934, 0.1)*$I$9+FG934/MAX(FF934+EX934+FG934, 0.1)*$J$9))/($B$11+$C$11+$F$11)</f>
        <v>0</v>
      </c>
      <c r="DK934">
        <f>($B$11*$K$9+$C$11*$K$9+$F$11*((FF934+EX934)/MAX(FF934+EX934+FG934, 0.1)*$P$9+FG934/MAX(FF934+EX934+FG934, 0.1)*$Q$9))/($B$11+$C$11+$F$11)</f>
        <v>0</v>
      </c>
      <c r="DL934">
        <v>6</v>
      </c>
      <c r="DM934">
        <v>0.5</v>
      </c>
      <c r="DN934" t="s">
        <v>438</v>
      </c>
      <c r="DO934">
        <v>2</v>
      </c>
      <c r="DP934" t="b">
        <v>1</v>
      </c>
      <c r="DQ934">
        <v>1761424806.84615</v>
      </c>
      <c r="DR934">
        <v>795.106230769231</v>
      </c>
      <c r="DS934">
        <v>855.343</v>
      </c>
      <c r="DT934">
        <v>57.0250384615385</v>
      </c>
      <c r="DU934">
        <v>24.8816538461538</v>
      </c>
      <c r="DV934">
        <v>794.008615384615</v>
      </c>
      <c r="DW934">
        <v>57.0691615384615</v>
      </c>
      <c r="DX934">
        <v>500.000230769231</v>
      </c>
      <c r="DY934">
        <v>90.1783923076923</v>
      </c>
      <c r="DZ934">
        <v>0.0390638076923077</v>
      </c>
      <c r="EA934">
        <v>53.0401153846154</v>
      </c>
      <c r="EB934">
        <v>48.0183153846154</v>
      </c>
      <c r="EC934">
        <v>999.9</v>
      </c>
      <c r="ED934">
        <v>0</v>
      </c>
      <c r="EE934">
        <v>0</v>
      </c>
      <c r="EF934">
        <v>9993.99230769231</v>
      </c>
      <c r="EG934">
        <v>0</v>
      </c>
      <c r="EH934">
        <v>1181.14153846154</v>
      </c>
      <c r="EI934">
        <v>-60.2369307692308</v>
      </c>
      <c r="EJ934">
        <v>843.189230769231</v>
      </c>
      <c r="EK934">
        <v>877.168538461539</v>
      </c>
      <c r="EL934">
        <v>32.1434</v>
      </c>
      <c r="EM934">
        <v>855.343</v>
      </c>
      <c r="EN934">
        <v>24.8816538461538</v>
      </c>
      <c r="EO934">
        <v>5.14242769230769</v>
      </c>
      <c r="EP934">
        <v>2.24378923076923</v>
      </c>
      <c r="EQ934">
        <v>33.3157230769231</v>
      </c>
      <c r="ER934">
        <v>19.2784307692308</v>
      </c>
      <c r="ES934">
        <v>1200.00846153846</v>
      </c>
      <c r="ET934">
        <v>0.966995230769231</v>
      </c>
      <c r="EU934">
        <v>0.0330046923076923</v>
      </c>
      <c r="EV934">
        <v>0</v>
      </c>
      <c r="EW934">
        <v>855.336846153846</v>
      </c>
      <c r="EX934">
        <v>5.00059</v>
      </c>
      <c r="EY934">
        <v>11303.5538461538</v>
      </c>
      <c r="EZ934">
        <v>10358.7769230769</v>
      </c>
      <c r="FA934">
        <v>62.9083846153846</v>
      </c>
      <c r="FB934">
        <v>64.0668461538462</v>
      </c>
      <c r="FC934">
        <v>62.812</v>
      </c>
      <c r="FD934">
        <v>64</v>
      </c>
      <c r="FE934">
        <v>64.375</v>
      </c>
      <c r="FF934">
        <v>1155.56769230769</v>
      </c>
      <c r="FG934">
        <v>39.4407692307692</v>
      </c>
      <c r="FH934">
        <v>0</v>
      </c>
      <c r="FI934">
        <v>1761424775.5</v>
      </c>
      <c r="FJ934">
        <v>0</v>
      </c>
      <c r="FK934">
        <v>855.5184</v>
      </c>
      <c r="FL934">
        <v>12.3048461387508</v>
      </c>
      <c r="FM934">
        <v>162.876922984919</v>
      </c>
      <c r="FN934">
        <v>11306.072</v>
      </c>
      <c r="FO934">
        <v>15</v>
      </c>
      <c r="FP934">
        <v>0</v>
      </c>
      <c r="FQ934" t="s">
        <v>439</v>
      </c>
      <c r="FR934">
        <v>0</v>
      </c>
      <c r="FS934">
        <v>0</v>
      </c>
      <c r="FT934">
        <v>0</v>
      </c>
      <c r="FU934">
        <v>0</v>
      </c>
      <c r="FV934">
        <v>0</v>
      </c>
      <c r="FW934">
        <v>0</v>
      </c>
      <c r="FX934">
        <v>0</v>
      </c>
      <c r="FY934">
        <v>0</v>
      </c>
      <c r="FZ934">
        <v>0</v>
      </c>
      <c r="GA934">
        <v>0</v>
      </c>
      <c r="GB934">
        <v>0</v>
      </c>
      <c r="GC934">
        <v>-59.696405</v>
      </c>
      <c r="GD934">
        <v>-13.1502631578947</v>
      </c>
      <c r="GE934">
        <v>1.48411143869825</v>
      </c>
      <c r="GF934">
        <v>0</v>
      </c>
      <c r="GG934">
        <v>854.824911764706</v>
      </c>
      <c r="GH934">
        <v>13.0006264217021</v>
      </c>
      <c r="GI934">
        <v>1.29915271863326</v>
      </c>
      <c r="GJ934">
        <v>-1</v>
      </c>
      <c r="GK934">
        <v>32.144585</v>
      </c>
      <c r="GL934">
        <v>0.000789473684188216</v>
      </c>
      <c r="GM934">
        <v>0.009099685434123</v>
      </c>
      <c r="GN934">
        <v>1</v>
      </c>
      <c r="GO934">
        <v>1</v>
      </c>
      <c r="GP934">
        <v>2</v>
      </c>
      <c r="GQ934" t="s">
        <v>446</v>
      </c>
      <c r="GR934">
        <v>3.12652</v>
      </c>
      <c r="GS934">
        <v>2.71705</v>
      </c>
      <c r="GT934">
        <v>0.1374</v>
      </c>
      <c r="GU934">
        <v>0.143909</v>
      </c>
      <c r="GV934">
        <v>0.178054</v>
      </c>
      <c r="GW934">
        <v>0.100085</v>
      </c>
      <c r="GX934">
        <v>30864.6</v>
      </c>
      <c r="GY934">
        <v>32365.4</v>
      </c>
      <c r="GZ934">
        <v>32512.4</v>
      </c>
      <c r="HA934">
        <v>34373.5</v>
      </c>
      <c r="HB934">
        <v>38436</v>
      </c>
      <c r="HC934">
        <v>44629.2</v>
      </c>
      <c r="HD934">
        <v>51120.1</v>
      </c>
      <c r="HE934">
        <v>55151.1</v>
      </c>
      <c r="HF934">
        <v>1.67565</v>
      </c>
      <c r="HG934">
        <v>1.523</v>
      </c>
      <c r="HH934">
        <v>-0.182409</v>
      </c>
      <c r="HI934">
        <v>0</v>
      </c>
      <c r="HJ934">
        <v>50.9014</v>
      </c>
      <c r="HK934">
        <v>999.9</v>
      </c>
      <c r="HL934">
        <v>54.902</v>
      </c>
      <c r="HM934">
        <v>30.121</v>
      </c>
      <c r="HN934">
        <v>26.1178</v>
      </c>
      <c r="HO934">
        <v>60.2021</v>
      </c>
      <c r="HP934">
        <v>40.7372</v>
      </c>
      <c r="HQ934">
        <v>1</v>
      </c>
      <c r="HR934">
        <v>2.45568</v>
      </c>
      <c r="HS934">
        <v>0.114472</v>
      </c>
      <c r="HT934">
        <v>20.1132</v>
      </c>
      <c r="HU934">
        <v>5.18539</v>
      </c>
      <c r="HV934">
        <v>12.0159</v>
      </c>
      <c r="HW934">
        <v>4.9686</v>
      </c>
      <c r="HX934">
        <v>3.29573</v>
      </c>
      <c r="HY934">
        <v>9999</v>
      </c>
      <c r="HZ934">
        <v>9999</v>
      </c>
      <c r="IA934">
        <v>999.9</v>
      </c>
      <c r="IB934">
        <v>9999</v>
      </c>
      <c r="IC934">
        <v>1.86324</v>
      </c>
      <c r="ID934">
        <v>1.8681</v>
      </c>
      <c r="IE934">
        <v>1.86783</v>
      </c>
      <c r="IF934">
        <v>1.86905</v>
      </c>
      <c r="IG934">
        <v>1.86981</v>
      </c>
      <c r="IH934">
        <v>1.86589</v>
      </c>
      <c r="II934">
        <v>1.86697</v>
      </c>
      <c r="IJ934">
        <v>1.8684</v>
      </c>
      <c r="IK934">
        <v>5</v>
      </c>
      <c r="IL934">
        <v>0</v>
      </c>
      <c r="IM934">
        <v>0</v>
      </c>
      <c r="IN934">
        <v>0</v>
      </c>
      <c r="IO934" t="s">
        <v>441</v>
      </c>
      <c r="IP934" t="s">
        <v>442</v>
      </c>
      <c r="IQ934" t="s">
        <v>443</v>
      </c>
      <c r="IR934" t="s">
        <v>443</v>
      </c>
      <c r="IS934" t="s">
        <v>443</v>
      </c>
      <c r="IT934" t="s">
        <v>443</v>
      </c>
      <c r="IU934">
        <v>0</v>
      </c>
      <c r="IV934">
        <v>100</v>
      </c>
      <c r="IW934">
        <v>100</v>
      </c>
      <c r="IX934">
        <v>1.098</v>
      </c>
      <c r="IY934">
        <v>-0.0441</v>
      </c>
      <c r="IZ934">
        <v>1.09748391826392</v>
      </c>
      <c r="JA934">
        <v>0</v>
      </c>
      <c r="JB934">
        <v>0</v>
      </c>
      <c r="JC934">
        <v>0</v>
      </c>
      <c r="JD934">
        <v>-0.0441141096964596</v>
      </c>
      <c r="JE934">
        <v>0</v>
      </c>
      <c r="JF934">
        <v>0</v>
      </c>
      <c r="JG934">
        <v>0</v>
      </c>
      <c r="JH934">
        <v>5</v>
      </c>
      <c r="JI934">
        <v>2273</v>
      </c>
      <c r="JJ934">
        <v>1</v>
      </c>
      <c r="JK934">
        <v>24</v>
      </c>
      <c r="JL934">
        <v>29357080.2</v>
      </c>
      <c r="JM934">
        <v>29357080.2</v>
      </c>
      <c r="JN934">
        <v>1.86523</v>
      </c>
      <c r="JO934">
        <v>2.61841</v>
      </c>
      <c r="JP934">
        <v>1.54785</v>
      </c>
      <c r="JQ934">
        <v>2.31567</v>
      </c>
      <c r="JR934">
        <v>1.64673</v>
      </c>
      <c r="JS934">
        <v>2.32422</v>
      </c>
      <c r="JT934">
        <v>34.0545</v>
      </c>
      <c r="JU934">
        <v>24.1838</v>
      </c>
      <c r="JV934">
        <v>18</v>
      </c>
      <c r="JW934">
        <v>493.045</v>
      </c>
      <c r="JX934">
        <v>382.793</v>
      </c>
      <c r="JY934">
        <v>52.7223</v>
      </c>
      <c r="JZ934">
        <v>54.8433</v>
      </c>
      <c r="KA934">
        <v>30.0011</v>
      </c>
      <c r="KB934">
        <v>54.0851</v>
      </c>
      <c r="KC934">
        <v>53.8866</v>
      </c>
      <c r="KD934">
        <v>37.3578</v>
      </c>
      <c r="KE934">
        <v>0</v>
      </c>
      <c r="KF934">
        <v>100</v>
      </c>
      <c r="KG934">
        <v>52.6975</v>
      </c>
      <c r="KH934">
        <v>910.029</v>
      </c>
      <c r="KI934">
        <v>26.2864</v>
      </c>
      <c r="KJ934">
        <v>92.6409</v>
      </c>
      <c r="KK934">
        <v>89.223</v>
      </c>
    </row>
    <row r="935" spans="1:297">
      <c r="A935">
        <v>919</v>
      </c>
      <c r="B935">
        <v>1761424820</v>
      </c>
      <c r="C935">
        <v>16639</v>
      </c>
      <c r="D935" t="s">
        <v>2289</v>
      </c>
      <c r="E935" t="s">
        <v>2290</v>
      </c>
      <c r="F935">
        <v>5</v>
      </c>
      <c r="G935" t="s">
        <v>2182</v>
      </c>
      <c r="H935" t="s">
        <v>436</v>
      </c>
      <c r="I935">
        <v>1761424811.84615</v>
      </c>
      <c r="J935">
        <f>(K935)/1000</f>
        <v>0</v>
      </c>
      <c r="K935">
        <f>IF(DP935, AN935, AH935)</f>
        <v>0</v>
      </c>
      <c r="L935">
        <f>IF(DP935, AI935, AG935)</f>
        <v>0</v>
      </c>
      <c r="M935">
        <f>DR935 - IF(AU935&gt;1, L935*DL935*100.0/(AW935), 0)</f>
        <v>0</v>
      </c>
      <c r="N935">
        <f>((T935-J935/2)*M935-L935)/(T935+J935/2)</f>
        <v>0</v>
      </c>
      <c r="O935">
        <f>N935*(DY935+DZ935)/1000.0</f>
        <v>0</v>
      </c>
      <c r="P935">
        <f>(DR935 - IF(AU935&gt;1, L935*DL935*100.0/(AW935), 0))*(DY935+DZ935)/1000.0</f>
        <v>0</v>
      </c>
      <c r="Q935">
        <f>2.0/((1/S935-1/R935)+SIGN(S935)*SQRT((1/S935-1/R935)*(1/S935-1/R935) + 4*DM935/((DM935+1)*(DM935+1))*(2*1/S935*1/R935-1/R935*1/R935)))</f>
        <v>0</v>
      </c>
      <c r="R935">
        <f>IF(LEFT(DN935,1)&lt;&gt;"0",IF(LEFT(DN935,1)="1",3.0,DO935),$D$5+$E$5*(EF935*DY935/($K$5*1000))+$F$5*(EF935*DY935/($K$5*1000))*MAX(MIN(DL935,$J$5),$I$5)*MAX(MIN(DL935,$J$5),$I$5)+$G$5*MAX(MIN(DL935,$J$5),$I$5)*(EF935*DY935/($K$5*1000))+$H$5*(EF935*DY935/($K$5*1000))*(EF935*DY935/($K$5*1000)))</f>
        <v>0</v>
      </c>
      <c r="S935">
        <f>J935*(1000-(1000*0.61365*exp(17.502*W935/(240.97+W935))/(DY935+DZ935)+DT935)/2)/(1000*0.61365*exp(17.502*W935/(240.97+W935))/(DY935+DZ935)-DT935)</f>
        <v>0</v>
      </c>
      <c r="T935">
        <f>1/((DM935+1)/(Q935/1.6)+1/(R935/1.37)) + DM935/((DM935+1)/(Q935/1.6) + DM935/(R935/1.37))</f>
        <v>0</v>
      </c>
      <c r="U935">
        <f>(DH935*DK935)</f>
        <v>0</v>
      </c>
      <c r="V935">
        <f>(EA935+(U935+2*0.95*5.67E-8*(((EA935+$B$7)+273)^4-(EA935+273)^4)-44100*J935)/(1.84*29.3*R935+8*0.95*5.67E-8*(EA935+273)^3))</f>
        <v>0</v>
      </c>
      <c r="W935">
        <f>($C$7*EB935+$D$7*EC935+$E$7*V935)</f>
        <v>0</v>
      </c>
      <c r="X935">
        <f>0.61365*exp(17.502*W935/(240.97+W935))</f>
        <v>0</v>
      </c>
      <c r="Y935">
        <f>(Z935/AA935*100)</f>
        <v>0</v>
      </c>
      <c r="Z935">
        <f>DT935*(DY935+DZ935)/1000</f>
        <v>0</v>
      </c>
      <c r="AA935">
        <f>0.61365*exp(17.502*EA935/(240.97+EA935))</f>
        <v>0</v>
      </c>
      <c r="AB935">
        <f>(X935-DT935*(DY935+DZ935)/1000)</f>
        <v>0</v>
      </c>
      <c r="AC935">
        <f>(-J935*44100)</f>
        <v>0</v>
      </c>
      <c r="AD935">
        <f>2*29.3*R935*0.92*(EA935-W935)</f>
        <v>0</v>
      </c>
      <c r="AE935">
        <f>2*0.95*5.67E-8*(((EA935+$B$7)+273)^4-(W935+273)^4)</f>
        <v>0</v>
      </c>
      <c r="AF935">
        <f>U935+AE935+AC935+AD935</f>
        <v>0</v>
      </c>
      <c r="AG935">
        <f>DX935*AU935*(DS935-DR935*(1000-AU935*DU935)/(1000-AU935*DT935))/(100*DL935)</f>
        <v>0</v>
      </c>
      <c r="AH935">
        <f>1000*DX935*AU935*(DT935-DU935)/(100*DL935*(1000-AU935*DT935))</f>
        <v>0</v>
      </c>
      <c r="AI935">
        <f>(AJ935 - AK935 - DY935*1E3/(8.314*(EA935+273.15)) * AM935/DX935 * AL935) * DX935/(100*DL935) * (1000 - DU935)/1000</f>
        <v>0</v>
      </c>
      <c r="AJ935">
        <v>910.685914783325</v>
      </c>
      <c r="AK935">
        <v>884.77563030303</v>
      </c>
      <c r="AL935">
        <v>3.32002036221169</v>
      </c>
      <c r="AM935">
        <v>65.2934851003641</v>
      </c>
      <c r="AN935">
        <f>(AP935 - AO935 + DY935*1E3/(8.314*(EA935+273.15)) * AR935/DX935 * AQ935) * DX935/(100*DL935) * 1000/(1000 - AP935)</f>
        <v>0</v>
      </c>
      <c r="AO935">
        <v>24.887901545054</v>
      </c>
      <c r="AP935">
        <v>57.0393957575757</v>
      </c>
      <c r="AQ935">
        <v>-0.000882058929601979</v>
      </c>
      <c r="AR935">
        <v>110.481421267312</v>
      </c>
      <c r="AS935">
        <v>1</v>
      </c>
      <c r="AT935">
        <v>0</v>
      </c>
      <c r="AU935">
        <f>IF(AS935*$H$13&gt;=AW935,1.0,(AW935/(AW935-AS935*$H$13)))</f>
        <v>0</v>
      </c>
      <c r="AV935">
        <f>(AU935-1)*100</f>
        <v>0</v>
      </c>
      <c r="AW935">
        <f>MAX(0,($B$13+$C$13*EF935)/(1+$D$13*EF935)*DY935/(EA935+273)*$E$13)</f>
        <v>0</v>
      </c>
      <c r="AX935" t="s">
        <v>437</v>
      </c>
      <c r="AY935" t="s">
        <v>437</v>
      </c>
      <c r="AZ935">
        <v>0</v>
      </c>
      <c r="BA935">
        <v>0</v>
      </c>
      <c r="BB935">
        <f>1-AZ935/BA935</f>
        <v>0</v>
      </c>
      <c r="BC935">
        <v>0</v>
      </c>
      <c r="BD935" t="s">
        <v>437</v>
      </c>
      <c r="BE935" t="s">
        <v>437</v>
      </c>
      <c r="BF935">
        <v>0</v>
      </c>
      <c r="BG935">
        <v>0</v>
      </c>
      <c r="BH935">
        <f>1-BF935/BG935</f>
        <v>0</v>
      </c>
      <c r="BI935">
        <v>0.5</v>
      </c>
      <c r="BJ935">
        <f>DI935</f>
        <v>0</v>
      </c>
      <c r="BK935">
        <f>L935</f>
        <v>0</v>
      </c>
      <c r="BL935">
        <f>BH935*BI935*BJ935</f>
        <v>0</v>
      </c>
      <c r="BM935">
        <f>(BK935-BC935)/BJ935</f>
        <v>0</v>
      </c>
      <c r="BN935">
        <f>(BA935-BG935)/BG935</f>
        <v>0</v>
      </c>
      <c r="BO935">
        <f>AZ935/(BB935+AZ935/BG935)</f>
        <v>0</v>
      </c>
      <c r="BP935" t="s">
        <v>437</v>
      </c>
      <c r="BQ935">
        <v>0</v>
      </c>
      <c r="BR935">
        <f>IF(BQ935&lt;&gt;0, BQ935, BO935)</f>
        <v>0</v>
      </c>
      <c r="BS935">
        <f>1-BR935/BG935</f>
        <v>0</v>
      </c>
      <c r="BT935">
        <f>(BG935-BF935)/(BG935-BR935)</f>
        <v>0</v>
      </c>
      <c r="BU935">
        <f>(BA935-BG935)/(BA935-BR935)</f>
        <v>0</v>
      </c>
      <c r="BV935">
        <f>(BG935-BF935)/(BG935-AZ935)</f>
        <v>0</v>
      </c>
      <c r="BW935">
        <f>(BA935-BG935)/(BA935-AZ935)</f>
        <v>0</v>
      </c>
      <c r="BX935">
        <f>(BT935*BR935/BF935)</f>
        <v>0</v>
      </c>
      <c r="BY935">
        <f>(1-BX935)</f>
        <v>0</v>
      </c>
      <c r="DH935">
        <f>$B$11*EG935+$C$11*EH935+$F$11*ES935*(1-EV935)</f>
        <v>0</v>
      </c>
      <c r="DI935">
        <f>DH935*DJ935</f>
        <v>0</v>
      </c>
      <c r="DJ935">
        <f>($B$11*$D$9+$C$11*$D$9+$F$11*((FF935+EX935)/MAX(FF935+EX935+FG935, 0.1)*$I$9+FG935/MAX(FF935+EX935+FG935, 0.1)*$J$9))/($B$11+$C$11+$F$11)</f>
        <v>0</v>
      </c>
      <c r="DK935">
        <f>($B$11*$K$9+$C$11*$K$9+$F$11*((FF935+EX935)/MAX(FF935+EX935+FG935, 0.1)*$P$9+FG935/MAX(FF935+EX935+FG935, 0.1)*$Q$9))/($B$11+$C$11+$F$11)</f>
        <v>0</v>
      </c>
      <c r="DL935">
        <v>6</v>
      </c>
      <c r="DM935">
        <v>0.5</v>
      </c>
      <c r="DN935" t="s">
        <v>438</v>
      </c>
      <c r="DO935">
        <v>2</v>
      </c>
      <c r="DP935" t="b">
        <v>1</v>
      </c>
      <c r="DQ935">
        <v>1761424811.84615</v>
      </c>
      <c r="DR935">
        <v>811.335769230769</v>
      </c>
      <c r="DS935">
        <v>871.969692307692</v>
      </c>
      <c r="DT935">
        <v>57.0311692307692</v>
      </c>
      <c r="DU935">
        <v>24.8843</v>
      </c>
      <c r="DV935">
        <v>810.238307692308</v>
      </c>
      <c r="DW935">
        <v>57.0752923076923</v>
      </c>
      <c r="DX935">
        <v>499.980153846154</v>
      </c>
      <c r="DY935">
        <v>90.1784692307692</v>
      </c>
      <c r="DZ935">
        <v>0.0391532076923077</v>
      </c>
      <c r="EA935">
        <v>53.0377692307692</v>
      </c>
      <c r="EB935">
        <v>48.0201153846154</v>
      </c>
      <c r="EC935">
        <v>999.9</v>
      </c>
      <c r="ED935">
        <v>0</v>
      </c>
      <c r="EE935">
        <v>0</v>
      </c>
      <c r="EF935">
        <v>10002.5015384615</v>
      </c>
      <c r="EG935">
        <v>0</v>
      </c>
      <c r="EH935">
        <v>1181.13923076923</v>
      </c>
      <c r="EI935">
        <v>-60.6339692307692</v>
      </c>
      <c r="EJ935">
        <v>860.405923076923</v>
      </c>
      <c r="EK935">
        <v>894.221846153846</v>
      </c>
      <c r="EL935">
        <v>32.1468692307692</v>
      </c>
      <c r="EM935">
        <v>871.969692307692</v>
      </c>
      <c r="EN935">
        <v>24.8843</v>
      </c>
      <c r="EO935">
        <v>5.14298384615385</v>
      </c>
      <c r="EP935">
        <v>2.24403</v>
      </c>
      <c r="EQ935">
        <v>33.3176538461539</v>
      </c>
      <c r="ER935">
        <v>19.2801615384615</v>
      </c>
      <c r="ES935">
        <v>1200.02692307692</v>
      </c>
      <c r="ET935">
        <v>0.966994076923077</v>
      </c>
      <c r="EU935">
        <v>0.0330058538461538</v>
      </c>
      <c r="EV935">
        <v>0</v>
      </c>
      <c r="EW935">
        <v>856.411461538461</v>
      </c>
      <c r="EX935">
        <v>5.00059</v>
      </c>
      <c r="EY935">
        <v>11316.9461538462</v>
      </c>
      <c r="EZ935">
        <v>10358.9384615385</v>
      </c>
      <c r="FA935">
        <v>62.9226923076923</v>
      </c>
      <c r="FB935">
        <v>64.0716923076923</v>
      </c>
      <c r="FC935">
        <v>62.812</v>
      </c>
      <c r="FD935">
        <v>64</v>
      </c>
      <c r="FE935">
        <v>64.375</v>
      </c>
      <c r="FF935">
        <v>1155.58384615385</v>
      </c>
      <c r="FG935">
        <v>39.4430769230769</v>
      </c>
      <c r="FH935">
        <v>0</v>
      </c>
      <c r="FI935">
        <v>1761424780.9</v>
      </c>
      <c r="FJ935">
        <v>0</v>
      </c>
      <c r="FK935">
        <v>856.5845</v>
      </c>
      <c r="FL935">
        <v>12.7339145428638</v>
      </c>
      <c r="FM935">
        <v>150.447863318828</v>
      </c>
      <c r="FN935">
        <v>11319.4230769231</v>
      </c>
      <c r="FO935">
        <v>15</v>
      </c>
      <c r="FP935">
        <v>0</v>
      </c>
      <c r="FQ935" t="s">
        <v>439</v>
      </c>
      <c r="FR935">
        <v>0</v>
      </c>
      <c r="FS935">
        <v>0</v>
      </c>
      <c r="FT935">
        <v>0</v>
      </c>
      <c r="FU935">
        <v>0</v>
      </c>
      <c r="FV935">
        <v>0</v>
      </c>
      <c r="FW935">
        <v>0</v>
      </c>
      <c r="FX935">
        <v>0</v>
      </c>
      <c r="FY935">
        <v>0</v>
      </c>
      <c r="FZ935">
        <v>0</v>
      </c>
      <c r="GA935">
        <v>0</v>
      </c>
      <c r="GB935">
        <v>0</v>
      </c>
      <c r="GC935">
        <v>-60.4400238095238</v>
      </c>
      <c r="GD935">
        <v>-7.26398181818175</v>
      </c>
      <c r="GE935">
        <v>1.04927637192076</v>
      </c>
      <c r="GF935">
        <v>0</v>
      </c>
      <c r="GG935">
        <v>855.833558823529</v>
      </c>
      <c r="GH935">
        <v>12.7463865604137</v>
      </c>
      <c r="GI935">
        <v>1.27493617351607</v>
      </c>
      <c r="GJ935">
        <v>-1</v>
      </c>
      <c r="GK935">
        <v>32.1456238095238</v>
      </c>
      <c r="GL935">
        <v>0.0550129870130507</v>
      </c>
      <c r="GM935">
        <v>0.00933125341256058</v>
      </c>
      <c r="GN935">
        <v>1</v>
      </c>
      <c r="GO935">
        <v>1</v>
      </c>
      <c r="GP935">
        <v>2</v>
      </c>
      <c r="GQ935" t="s">
        <v>446</v>
      </c>
      <c r="GR935">
        <v>3.12665</v>
      </c>
      <c r="GS935">
        <v>2.71787</v>
      </c>
      <c r="GT935">
        <v>0.139182</v>
      </c>
      <c r="GU935">
        <v>0.145779</v>
      </c>
      <c r="GV935">
        <v>0.178057</v>
      </c>
      <c r="GW935">
        <v>0.100095</v>
      </c>
      <c r="GX935">
        <v>30800.2</v>
      </c>
      <c r="GY935">
        <v>32293.5</v>
      </c>
      <c r="GZ935">
        <v>32512.1</v>
      </c>
      <c r="HA935">
        <v>34372.7</v>
      </c>
      <c r="HB935">
        <v>38435.6</v>
      </c>
      <c r="HC935">
        <v>44628</v>
      </c>
      <c r="HD935">
        <v>51119.3</v>
      </c>
      <c r="HE935">
        <v>55149.9</v>
      </c>
      <c r="HF935">
        <v>1.67577</v>
      </c>
      <c r="HG935">
        <v>1.52275</v>
      </c>
      <c r="HH935">
        <v>-0.182167</v>
      </c>
      <c r="HI935">
        <v>0</v>
      </c>
      <c r="HJ935">
        <v>50.9014</v>
      </c>
      <c r="HK935">
        <v>999.9</v>
      </c>
      <c r="HL935">
        <v>54.902</v>
      </c>
      <c r="HM935">
        <v>30.121</v>
      </c>
      <c r="HN935">
        <v>26.1203</v>
      </c>
      <c r="HO935">
        <v>59.9721</v>
      </c>
      <c r="HP935">
        <v>40.6971</v>
      </c>
      <c r="HQ935">
        <v>1</v>
      </c>
      <c r="HR935">
        <v>2.45695</v>
      </c>
      <c r="HS935">
        <v>0.149047</v>
      </c>
      <c r="HT935">
        <v>20.1134</v>
      </c>
      <c r="HU935">
        <v>5.18644</v>
      </c>
      <c r="HV935">
        <v>12.0159</v>
      </c>
      <c r="HW935">
        <v>4.969</v>
      </c>
      <c r="HX935">
        <v>3.29593</v>
      </c>
      <c r="HY935">
        <v>9999</v>
      </c>
      <c r="HZ935">
        <v>9999</v>
      </c>
      <c r="IA935">
        <v>999.9</v>
      </c>
      <c r="IB935">
        <v>9999</v>
      </c>
      <c r="IC935">
        <v>1.86325</v>
      </c>
      <c r="ID935">
        <v>1.86812</v>
      </c>
      <c r="IE935">
        <v>1.86784</v>
      </c>
      <c r="IF935">
        <v>1.86905</v>
      </c>
      <c r="IG935">
        <v>1.86981</v>
      </c>
      <c r="IH935">
        <v>1.86589</v>
      </c>
      <c r="II935">
        <v>1.867</v>
      </c>
      <c r="IJ935">
        <v>1.86841</v>
      </c>
      <c r="IK935">
        <v>5</v>
      </c>
      <c r="IL935">
        <v>0</v>
      </c>
      <c r="IM935">
        <v>0</v>
      </c>
      <c r="IN935">
        <v>0</v>
      </c>
      <c r="IO935" t="s">
        <v>441</v>
      </c>
      <c r="IP935" t="s">
        <v>442</v>
      </c>
      <c r="IQ935" t="s">
        <v>443</v>
      </c>
      <c r="IR935" t="s">
        <v>443</v>
      </c>
      <c r="IS935" t="s">
        <v>443</v>
      </c>
      <c r="IT935" t="s">
        <v>443</v>
      </c>
      <c r="IU935">
        <v>0</v>
      </c>
      <c r="IV935">
        <v>100</v>
      </c>
      <c r="IW935">
        <v>100</v>
      </c>
      <c r="IX935">
        <v>1.098</v>
      </c>
      <c r="IY935">
        <v>-0.0441</v>
      </c>
      <c r="IZ935">
        <v>1.09748391826392</v>
      </c>
      <c r="JA935">
        <v>0</v>
      </c>
      <c r="JB935">
        <v>0</v>
      </c>
      <c r="JC935">
        <v>0</v>
      </c>
      <c r="JD935">
        <v>-0.0441141096964596</v>
      </c>
      <c r="JE935">
        <v>0</v>
      </c>
      <c r="JF935">
        <v>0</v>
      </c>
      <c r="JG935">
        <v>0</v>
      </c>
      <c r="JH935">
        <v>5</v>
      </c>
      <c r="JI935">
        <v>2273</v>
      </c>
      <c r="JJ935">
        <v>1</v>
      </c>
      <c r="JK935">
        <v>24</v>
      </c>
      <c r="JL935">
        <v>29357080.3</v>
      </c>
      <c r="JM935">
        <v>29357080.3</v>
      </c>
      <c r="JN935">
        <v>1.89331</v>
      </c>
      <c r="JO935">
        <v>2.61719</v>
      </c>
      <c r="JP935">
        <v>1.54785</v>
      </c>
      <c r="JQ935">
        <v>2.31567</v>
      </c>
      <c r="JR935">
        <v>1.64551</v>
      </c>
      <c r="JS935">
        <v>2.39014</v>
      </c>
      <c r="JT935">
        <v>34.0545</v>
      </c>
      <c r="JU935">
        <v>24.1926</v>
      </c>
      <c r="JV935">
        <v>18</v>
      </c>
      <c r="JW935">
        <v>493.192</v>
      </c>
      <c r="JX935">
        <v>382.678</v>
      </c>
      <c r="JY935">
        <v>52.7043</v>
      </c>
      <c r="JZ935">
        <v>54.8541</v>
      </c>
      <c r="KA935">
        <v>30.0012</v>
      </c>
      <c r="KB935">
        <v>54.0947</v>
      </c>
      <c r="KC935">
        <v>53.8957</v>
      </c>
      <c r="KD935">
        <v>37.9042</v>
      </c>
      <c r="KE935">
        <v>0</v>
      </c>
      <c r="KF935">
        <v>100</v>
      </c>
      <c r="KG935">
        <v>52.6748</v>
      </c>
      <c r="KH935">
        <v>923.631</v>
      </c>
      <c r="KI935">
        <v>26.2864</v>
      </c>
      <c r="KJ935">
        <v>92.6396</v>
      </c>
      <c r="KK935">
        <v>89.221</v>
      </c>
    </row>
    <row r="936" spans="1:297">
      <c r="A936">
        <v>920</v>
      </c>
      <c r="B936">
        <v>1761424825</v>
      </c>
      <c r="C936">
        <v>16644</v>
      </c>
      <c r="D936" t="s">
        <v>2291</v>
      </c>
      <c r="E936" t="s">
        <v>2292</v>
      </c>
      <c r="F936">
        <v>5</v>
      </c>
      <c r="G936" t="s">
        <v>2182</v>
      </c>
      <c r="H936" t="s">
        <v>436</v>
      </c>
      <c r="I936">
        <v>1761424816.84615</v>
      </c>
      <c r="J936">
        <f>(K936)/1000</f>
        <v>0</v>
      </c>
      <c r="K936">
        <f>IF(DP936, AN936, AH936)</f>
        <v>0</v>
      </c>
      <c r="L936">
        <f>IF(DP936, AI936, AG936)</f>
        <v>0</v>
      </c>
      <c r="M936">
        <f>DR936 - IF(AU936&gt;1, L936*DL936*100.0/(AW936), 0)</f>
        <v>0</v>
      </c>
      <c r="N936">
        <f>((T936-J936/2)*M936-L936)/(T936+J936/2)</f>
        <v>0</v>
      </c>
      <c r="O936">
        <f>N936*(DY936+DZ936)/1000.0</f>
        <v>0</v>
      </c>
      <c r="P936">
        <f>(DR936 - IF(AU936&gt;1, L936*DL936*100.0/(AW936), 0))*(DY936+DZ936)/1000.0</f>
        <v>0</v>
      </c>
      <c r="Q936">
        <f>2.0/((1/S936-1/R936)+SIGN(S936)*SQRT((1/S936-1/R936)*(1/S936-1/R936) + 4*DM936/((DM936+1)*(DM936+1))*(2*1/S936*1/R936-1/R936*1/R936)))</f>
        <v>0</v>
      </c>
      <c r="R936">
        <f>IF(LEFT(DN936,1)&lt;&gt;"0",IF(LEFT(DN936,1)="1",3.0,DO936),$D$5+$E$5*(EF936*DY936/($K$5*1000))+$F$5*(EF936*DY936/($K$5*1000))*MAX(MIN(DL936,$J$5),$I$5)*MAX(MIN(DL936,$J$5),$I$5)+$G$5*MAX(MIN(DL936,$J$5),$I$5)*(EF936*DY936/($K$5*1000))+$H$5*(EF936*DY936/($K$5*1000))*(EF936*DY936/($K$5*1000)))</f>
        <v>0</v>
      </c>
      <c r="S936">
        <f>J936*(1000-(1000*0.61365*exp(17.502*W936/(240.97+W936))/(DY936+DZ936)+DT936)/2)/(1000*0.61365*exp(17.502*W936/(240.97+W936))/(DY936+DZ936)-DT936)</f>
        <v>0</v>
      </c>
      <c r="T936">
        <f>1/((DM936+1)/(Q936/1.6)+1/(R936/1.37)) + DM936/((DM936+1)/(Q936/1.6) + DM936/(R936/1.37))</f>
        <v>0</v>
      </c>
      <c r="U936">
        <f>(DH936*DK936)</f>
        <v>0</v>
      </c>
      <c r="V936">
        <f>(EA936+(U936+2*0.95*5.67E-8*(((EA936+$B$7)+273)^4-(EA936+273)^4)-44100*J936)/(1.84*29.3*R936+8*0.95*5.67E-8*(EA936+273)^3))</f>
        <v>0</v>
      </c>
      <c r="W936">
        <f>($C$7*EB936+$D$7*EC936+$E$7*V936)</f>
        <v>0</v>
      </c>
      <c r="X936">
        <f>0.61365*exp(17.502*W936/(240.97+W936))</f>
        <v>0</v>
      </c>
      <c r="Y936">
        <f>(Z936/AA936*100)</f>
        <v>0</v>
      </c>
      <c r="Z936">
        <f>DT936*(DY936+DZ936)/1000</f>
        <v>0</v>
      </c>
      <c r="AA936">
        <f>0.61365*exp(17.502*EA936/(240.97+EA936))</f>
        <v>0</v>
      </c>
      <c r="AB936">
        <f>(X936-DT936*(DY936+DZ936)/1000)</f>
        <v>0</v>
      </c>
      <c r="AC936">
        <f>(-J936*44100)</f>
        <v>0</v>
      </c>
      <c r="AD936">
        <f>2*29.3*R936*0.92*(EA936-W936)</f>
        <v>0</v>
      </c>
      <c r="AE936">
        <f>2*0.95*5.67E-8*(((EA936+$B$7)+273)^4-(W936+273)^4)</f>
        <v>0</v>
      </c>
      <c r="AF936">
        <f>U936+AE936+AC936+AD936</f>
        <v>0</v>
      </c>
      <c r="AG936">
        <f>DX936*AU936*(DS936-DR936*(1000-AU936*DU936)/(1000-AU936*DT936))/(100*DL936)</f>
        <v>0</v>
      </c>
      <c r="AH936">
        <f>1000*DX936*AU936*(DT936-DU936)/(100*DL936*(1000-AU936*DT936))</f>
        <v>0</v>
      </c>
      <c r="AI936">
        <f>(AJ936 - AK936 - DY936*1E3/(8.314*(EA936+273.15)) * AM936/DX936 * AL936) * DX936/(100*DL936) * (1000 - DU936)/1000</f>
        <v>0</v>
      </c>
      <c r="AJ936">
        <v>928.790682115939</v>
      </c>
      <c r="AK936">
        <v>902.271327272727</v>
      </c>
      <c r="AL936">
        <v>3.52878154944331</v>
      </c>
      <c r="AM936">
        <v>65.2934851003641</v>
      </c>
      <c r="AN936">
        <f>(AP936 - AO936 + DY936*1E3/(8.314*(EA936+273.15)) * AR936/DX936 * AQ936) * DX936/(100*DL936) * 1000/(1000 - AP936)</f>
        <v>0</v>
      </c>
      <c r="AO936">
        <v>24.8919302579791</v>
      </c>
      <c r="AP936">
        <v>57.0344515151515</v>
      </c>
      <c r="AQ936">
        <v>-0.00122914908375049</v>
      </c>
      <c r="AR936">
        <v>110.481421267312</v>
      </c>
      <c r="AS936">
        <v>1</v>
      </c>
      <c r="AT936">
        <v>0</v>
      </c>
      <c r="AU936">
        <f>IF(AS936*$H$13&gt;=AW936,1.0,(AW936/(AW936-AS936*$H$13)))</f>
        <v>0</v>
      </c>
      <c r="AV936">
        <f>(AU936-1)*100</f>
        <v>0</v>
      </c>
      <c r="AW936">
        <f>MAX(0,($B$13+$C$13*EF936)/(1+$D$13*EF936)*DY936/(EA936+273)*$E$13)</f>
        <v>0</v>
      </c>
      <c r="AX936" t="s">
        <v>437</v>
      </c>
      <c r="AY936" t="s">
        <v>437</v>
      </c>
      <c r="AZ936">
        <v>0</v>
      </c>
      <c r="BA936">
        <v>0</v>
      </c>
      <c r="BB936">
        <f>1-AZ936/BA936</f>
        <v>0</v>
      </c>
      <c r="BC936">
        <v>0</v>
      </c>
      <c r="BD936" t="s">
        <v>437</v>
      </c>
      <c r="BE936" t="s">
        <v>437</v>
      </c>
      <c r="BF936">
        <v>0</v>
      </c>
      <c r="BG936">
        <v>0</v>
      </c>
      <c r="BH936">
        <f>1-BF936/BG936</f>
        <v>0</v>
      </c>
      <c r="BI936">
        <v>0.5</v>
      </c>
      <c r="BJ936">
        <f>DI936</f>
        <v>0</v>
      </c>
      <c r="BK936">
        <f>L936</f>
        <v>0</v>
      </c>
      <c r="BL936">
        <f>BH936*BI936*BJ936</f>
        <v>0</v>
      </c>
      <c r="BM936">
        <f>(BK936-BC936)/BJ936</f>
        <v>0</v>
      </c>
      <c r="BN936">
        <f>(BA936-BG936)/BG936</f>
        <v>0</v>
      </c>
      <c r="BO936">
        <f>AZ936/(BB936+AZ936/BG936)</f>
        <v>0</v>
      </c>
      <c r="BP936" t="s">
        <v>437</v>
      </c>
      <c r="BQ936">
        <v>0</v>
      </c>
      <c r="BR936">
        <f>IF(BQ936&lt;&gt;0, BQ936, BO936)</f>
        <v>0</v>
      </c>
      <c r="BS936">
        <f>1-BR936/BG936</f>
        <v>0</v>
      </c>
      <c r="BT936">
        <f>(BG936-BF936)/(BG936-BR936)</f>
        <v>0</v>
      </c>
      <c r="BU936">
        <f>(BA936-BG936)/(BA936-BR936)</f>
        <v>0</v>
      </c>
      <c r="BV936">
        <f>(BG936-BF936)/(BG936-AZ936)</f>
        <v>0</v>
      </c>
      <c r="BW936">
        <f>(BA936-BG936)/(BA936-AZ936)</f>
        <v>0</v>
      </c>
      <c r="BX936">
        <f>(BT936*BR936/BF936)</f>
        <v>0</v>
      </c>
      <c r="BY936">
        <f>(1-BX936)</f>
        <v>0</v>
      </c>
      <c r="DH936">
        <f>$B$11*EG936+$C$11*EH936+$F$11*ES936*(1-EV936)</f>
        <v>0</v>
      </c>
      <c r="DI936">
        <f>DH936*DJ936</f>
        <v>0</v>
      </c>
      <c r="DJ936">
        <f>($B$11*$D$9+$C$11*$D$9+$F$11*((FF936+EX936)/MAX(FF936+EX936+FG936, 0.1)*$I$9+FG936/MAX(FF936+EX936+FG936, 0.1)*$J$9))/($B$11+$C$11+$F$11)</f>
        <v>0</v>
      </c>
      <c r="DK936">
        <f>($B$11*$K$9+$C$11*$K$9+$F$11*((FF936+EX936)/MAX(FF936+EX936+FG936, 0.1)*$P$9+FG936/MAX(FF936+EX936+FG936, 0.1)*$Q$9))/($B$11+$C$11+$F$11)</f>
        <v>0</v>
      </c>
      <c r="DL936">
        <v>6</v>
      </c>
      <c r="DM936">
        <v>0.5</v>
      </c>
      <c r="DN936" t="s">
        <v>438</v>
      </c>
      <c r="DO936">
        <v>2</v>
      </c>
      <c r="DP936" t="b">
        <v>1</v>
      </c>
      <c r="DQ936">
        <v>1761424816.84615</v>
      </c>
      <c r="DR936">
        <v>827.485307692308</v>
      </c>
      <c r="DS936">
        <v>889.201153846154</v>
      </c>
      <c r="DT936">
        <v>57.0379307692308</v>
      </c>
      <c r="DU936">
        <v>24.8873769230769</v>
      </c>
      <c r="DV936">
        <v>826.387692307692</v>
      </c>
      <c r="DW936">
        <v>57.0820461538462</v>
      </c>
      <c r="DX936">
        <v>500.010153846154</v>
      </c>
      <c r="DY936">
        <v>90.1786538461538</v>
      </c>
      <c r="DZ936">
        <v>0.0392074769230769</v>
      </c>
      <c r="EA936">
        <v>53.0356</v>
      </c>
      <c r="EB936">
        <v>48.0226846153846</v>
      </c>
      <c r="EC936">
        <v>999.9</v>
      </c>
      <c r="ED936">
        <v>0</v>
      </c>
      <c r="EE936">
        <v>0</v>
      </c>
      <c r="EF936">
        <v>10009.95</v>
      </c>
      <c r="EG936">
        <v>0</v>
      </c>
      <c r="EH936">
        <v>1181.14230769231</v>
      </c>
      <c r="EI936">
        <v>-61.7160461538462</v>
      </c>
      <c r="EJ936">
        <v>877.538230769231</v>
      </c>
      <c r="EK936">
        <v>911.896</v>
      </c>
      <c r="EL936">
        <v>32.1505384615385</v>
      </c>
      <c r="EM936">
        <v>889.201153846154</v>
      </c>
      <c r="EN936">
        <v>24.8873769230769</v>
      </c>
      <c r="EO936">
        <v>5.14360384615385</v>
      </c>
      <c r="EP936">
        <v>2.24431307692308</v>
      </c>
      <c r="EQ936">
        <v>33.3198</v>
      </c>
      <c r="ER936">
        <v>19.2821769230769</v>
      </c>
      <c r="ES936">
        <v>1200.04307692308</v>
      </c>
      <c r="ET936">
        <v>0.966994846153846</v>
      </c>
      <c r="EU936">
        <v>0.0330051230769231</v>
      </c>
      <c r="EV936">
        <v>0</v>
      </c>
      <c r="EW936">
        <v>857.364384615385</v>
      </c>
      <c r="EX936">
        <v>5.00059</v>
      </c>
      <c r="EY936">
        <v>11329.6615384615</v>
      </c>
      <c r="EZ936">
        <v>10359.0692307692</v>
      </c>
      <c r="FA936">
        <v>62.937</v>
      </c>
      <c r="FB936">
        <v>64.0910769230769</v>
      </c>
      <c r="FC936">
        <v>62.8216923076923</v>
      </c>
      <c r="FD936">
        <v>64</v>
      </c>
      <c r="FE936">
        <v>64.3797692307692</v>
      </c>
      <c r="FF936">
        <v>1155.6</v>
      </c>
      <c r="FG936">
        <v>39.4430769230769</v>
      </c>
      <c r="FH936">
        <v>0</v>
      </c>
      <c r="FI936">
        <v>1761424785.7</v>
      </c>
      <c r="FJ936">
        <v>0</v>
      </c>
      <c r="FK936">
        <v>857.526923076923</v>
      </c>
      <c r="FL936">
        <v>11.0086154054181</v>
      </c>
      <c r="FM936">
        <v>145.859829149218</v>
      </c>
      <c r="FN936">
        <v>11331.3153846154</v>
      </c>
      <c r="FO936">
        <v>15</v>
      </c>
      <c r="FP936">
        <v>0</v>
      </c>
      <c r="FQ936" t="s">
        <v>439</v>
      </c>
      <c r="FR936">
        <v>0</v>
      </c>
      <c r="FS936">
        <v>0</v>
      </c>
      <c r="FT936">
        <v>0</v>
      </c>
      <c r="FU936">
        <v>0</v>
      </c>
      <c r="FV936">
        <v>0</v>
      </c>
      <c r="FW936">
        <v>0</v>
      </c>
      <c r="FX936">
        <v>0</v>
      </c>
      <c r="FY936">
        <v>0</v>
      </c>
      <c r="FZ936">
        <v>0</v>
      </c>
      <c r="GA936">
        <v>0</v>
      </c>
      <c r="GB936">
        <v>0</v>
      </c>
      <c r="GC936">
        <v>-61.266965</v>
      </c>
      <c r="GD936">
        <v>-10.7056646616541</v>
      </c>
      <c r="GE936">
        <v>1.30651865745384</v>
      </c>
      <c r="GF936">
        <v>0</v>
      </c>
      <c r="GG936">
        <v>856.805117647059</v>
      </c>
      <c r="GH936">
        <v>12.0149732699297</v>
      </c>
      <c r="GI936">
        <v>1.20687390941142</v>
      </c>
      <c r="GJ936">
        <v>-1</v>
      </c>
      <c r="GK936">
        <v>32.14827</v>
      </c>
      <c r="GL936">
        <v>0.0526195488722283</v>
      </c>
      <c r="GM936">
        <v>0.00974161690891136</v>
      </c>
      <c r="GN936">
        <v>1</v>
      </c>
      <c r="GO936">
        <v>1</v>
      </c>
      <c r="GP936">
        <v>2</v>
      </c>
      <c r="GQ936" t="s">
        <v>446</v>
      </c>
      <c r="GR936">
        <v>3.12663</v>
      </c>
      <c r="GS936">
        <v>2.71695</v>
      </c>
      <c r="GT936">
        <v>0.141037</v>
      </c>
      <c r="GU936">
        <v>0.147442</v>
      </c>
      <c r="GV936">
        <v>0.178032</v>
      </c>
      <c r="GW936">
        <v>0.100106</v>
      </c>
      <c r="GX936">
        <v>30732.9</v>
      </c>
      <c r="GY936">
        <v>32229.1</v>
      </c>
      <c r="GZ936">
        <v>32511.6</v>
      </c>
      <c r="HA936">
        <v>34371.5</v>
      </c>
      <c r="HB936">
        <v>38436.7</v>
      </c>
      <c r="HC936">
        <v>44626.5</v>
      </c>
      <c r="HD936">
        <v>51118.9</v>
      </c>
      <c r="HE936">
        <v>55148.5</v>
      </c>
      <c r="HF936">
        <v>1.67568</v>
      </c>
      <c r="HG936">
        <v>1.52288</v>
      </c>
      <c r="HH936">
        <v>-0.183426</v>
      </c>
      <c r="HI936">
        <v>0</v>
      </c>
      <c r="HJ936">
        <v>50.9076</v>
      </c>
      <c r="HK936">
        <v>999.9</v>
      </c>
      <c r="HL936">
        <v>54.902</v>
      </c>
      <c r="HM936">
        <v>30.121</v>
      </c>
      <c r="HN936">
        <v>26.1185</v>
      </c>
      <c r="HO936">
        <v>60.2521</v>
      </c>
      <c r="HP936">
        <v>40.625</v>
      </c>
      <c r="HQ936">
        <v>1</v>
      </c>
      <c r="HR936">
        <v>2.45816</v>
      </c>
      <c r="HS936">
        <v>0.172339</v>
      </c>
      <c r="HT936">
        <v>20.1132</v>
      </c>
      <c r="HU936">
        <v>5.18584</v>
      </c>
      <c r="HV936">
        <v>12.0159</v>
      </c>
      <c r="HW936">
        <v>4.969</v>
      </c>
      <c r="HX936">
        <v>3.2959</v>
      </c>
      <c r="HY936">
        <v>9999</v>
      </c>
      <c r="HZ936">
        <v>9999</v>
      </c>
      <c r="IA936">
        <v>999.9</v>
      </c>
      <c r="IB936">
        <v>9999</v>
      </c>
      <c r="IC936">
        <v>1.86324</v>
      </c>
      <c r="ID936">
        <v>1.8681</v>
      </c>
      <c r="IE936">
        <v>1.86784</v>
      </c>
      <c r="IF936">
        <v>1.86905</v>
      </c>
      <c r="IG936">
        <v>1.86981</v>
      </c>
      <c r="IH936">
        <v>1.86588</v>
      </c>
      <c r="II936">
        <v>1.86698</v>
      </c>
      <c r="IJ936">
        <v>1.86843</v>
      </c>
      <c r="IK936">
        <v>5</v>
      </c>
      <c r="IL936">
        <v>0</v>
      </c>
      <c r="IM936">
        <v>0</v>
      </c>
      <c r="IN936">
        <v>0</v>
      </c>
      <c r="IO936" t="s">
        <v>441</v>
      </c>
      <c r="IP936" t="s">
        <v>442</v>
      </c>
      <c r="IQ936" t="s">
        <v>443</v>
      </c>
      <c r="IR936" t="s">
        <v>443</v>
      </c>
      <c r="IS936" t="s">
        <v>443</v>
      </c>
      <c r="IT936" t="s">
        <v>443</v>
      </c>
      <c r="IU936">
        <v>0</v>
      </c>
      <c r="IV936">
        <v>100</v>
      </c>
      <c r="IW936">
        <v>100</v>
      </c>
      <c r="IX936">
        <v>1.098</v>
      </c>
      <c r="IY936">
        <v>-0.0441</v>
      </c>
      <c r="IZ936">
        <v>1.09748391826392</v>
      </c>
      <c r="JA936">
        <v>0</v>
      </c>
      <c r="JB936">
        <v>0</v>
      </c>
      <c r="JC936">
        <v>0</v>
      </c>
      <c r="JD936">
        <v>-0.0441141096964596</v>
      </c>
      <c r="JE936">
        <v>0</v>
      </c>
      <c r="JF936">
        <v>0</v>
      </c>
      <c r="JG936">
        <v>0</v>
      </c>
      <c r="JH936">
        <v>5</v>
      </c>
      <c r="JI936">
        <v>2273</v>
      </c>
      <c r="JJ936">
        <v>1</v>
      </c>
      <c r="JK936">
        <v>24</v>
      </c>
      <c r="JL936">
        <v>29357080.4</v>
      </c>
      <c r="JM936">
        <v>29357080.4</v>
      </c>
      <c r="JN936">
        <v>1.9165</v>
      </c>
      <c r="JO936">
        <v>2.62207</v>
      </c>
      <c r="JP936">
        <v>1.54785</v>
      </c>
      <c r="JQ936">
        <v>2.31445</v>
      </c>
      <c r="JR936">
        <v>1.64551</v>
      </c>
      <c r="JS936">
        <v>2.29248</v>
      </c>
      <c r="JT936">
        <v>34.0545</v>
      </c>
      <c r="JU936">
        <v>24.1838</v>
      </c>
      <c r="JV936">
        <v>18</v>
      </c>
      <c r="JW936">
        <v>493.174</v>
      </c>
      <c r="JX936">
        <v>382.798</v>
      </c>
      <c r="JY936">
        <v>52.6814</v>
      </c>
      <c r="JZ936">
        <v>54.8652</v>
      </c>
      <c r="KA936">
        <v>30.0012</v>
      </c>
      <c r="KB936">
        <v>54.1045</v>
      </c>
      <c r="KC936">
        <v>53.9057</v>
      </c>
      <c r="KD936">
        <v>38.48</v>
      </c>
      <c r="KE936">
        <v>0</v>
      </c>
      <c r="KF936">
        <v>100</v>
      </c>
      <c r="KG936">
        <v>52.6535</v>
      </c>
      <c r="KH936">
        <v>937.259</v>
      </c>
      <c r="KI936">
        <v>26.2864</v>
      </c>
      <c r="KJ936">
        <v>92.6386</v>
      </c>
      <c r="KK936">
        <v>89.2185</v>
      </c>
    </row>
    <row r="937" spans="1:297">
      <c r="A937">
        <v>921</v>
      </c>
      <c r="B937">
        <v>1761424830</v>
      </c>
      <c r="C937">
        <v>16649</v>
      </c>
      <c r="D937" t="s">
        <v>2293</v>
      </c>
      <c r="E937" t="s">
        <v>2294</v>
      </c>
      <c r="F937">
        <v>5</v>
      </c>
      <c r="G937" t="s">
        <v>2182</v>
      </c>
      <c r="H937" t="s">
        <v>436</v>
      </c>
      <c r="I937">
        <v>1761424821.84615</v>
      </c>
      <c r="J937">
        <f>(K937)/1000</f>
        <v>0</v>
      </c>
      <c r="K937">
        <f>IF(DP937, AN937, AH937)</f>
        <v>0</v>
      </c>
      <c r="L937">
        <f>IF(DP937, AI937, AG937)</f>
        <v>0</v>
      </c>
      <c r="M937">
        <f>DR937 - IF(AU937&gt;1, L937*DL937*100.0/(AW937), 0)</f>
        <v>0</v>
      </c>
      <c r="N937">
        <f>((T937-J937/2)*M937-L937)/(T937+J937/2)</f>
        <v>0</v>
      </c>
      <c r="O937">
        <f>N937*(DY937+DZ937)/1000.0</f>
        <v>0</v>
      </c>
      <c r="P937">
        <f>(DR937 - IF(AU937&gt;1, L937*DL937*100.0/(AW937), 0))*(DY937+DZ937)/1000.0</f>
        <v>0</v>
      </c>
      <c r="Q937">
        <f>2.0/((1/S937-1/R937)+SIGN(S937)*SQRT((1/S937-1/R937)*(1/S937-1/R937) + 4*DM937/((DM937+1)*(DM937+1))*(2*1/S937*1/R937-1/R937*1/R937)))</f>
        <v>0</v>
      </c>
      <c r="R937">
        <f>IF(LEFT(DN937,1)&lt;&gt;"0",IF(LEFT(DN937,1)="1",3.0,DO937),$D$5+$E$5*(EF937*DY937/($K$5*1000))+$F$5*(EF937*DY937/($K$5*1000))*MAX(MIN(DL937,$J$5),$I$5)*MAX(MIN(DL937,$J$5),$I$5)+$G$5*MAX(MIN(DL937,$J$5),$I$5)*(EF937*DY937/($K$5*1000))+$H$5*(EF937*DY937/($K$5*1000))*(EF937*DY937/($K$5*1000)))</f>
        <v>0</v>
      </c>
      <c r="S937">
        <f>J937*(1000-(1000*0.61365*exp(17.502*W937/(240.97+W937))/(DY937+DZ937)+DT937)/2)/(1000*0.61365*exp(17.502*W937/(240.97+W937))/(DY937+DZ937)-DT937)</f>
        <v>0</v>
      </c>
      <c r="T937">
        <f>1/((DM937+1)/(Q937/1.6)+1/(R937/1.37)) + DM937/((DM937+1)/(Q937/1.6) + DM937/(R937/1.37))</f>
        <v>0</v>
      </c>
      <c r="U937">
        <f>(DH937*DK937)</f>
        <v>0</v>
      </c>
      <c r="V937">
        <f>(EA937+(U937+2*0.95*5.67E-8*(((EA937+$B$7)+273)^4-(EA937+273)^4)-44100*J937)/(1.84*29.3*R937+8*0.95*5.67E-8*(EA937+273)^3))</f>
        <v>0</v>
      </c>
      <c r="W937">
        <f>($C$7*EB937+$D$7*EC937+$E$7*V937)</f>
        <v>0</v>
      </c>
      <c r="X937">
        <f>0.61365*exp(17.502*W937/(240.97+W937))</f>
        <v>0</v>
      </c>
      <c r="Y937">
        <f>(Z937/AA937*100)</f>
        <v>0</v>
      </c>
      <c r="Z937">
        <f>DT937*(DY937+DZ937)/1000</f>
        <v>0</v>
      </c>
      <c r="AA937">
        <f>0.61365*exp(17.502*EA937/(240.97+EA937))</f>
        <v>0</v>
      </c>
      <c r="AB937">
        <f>(X937-DT937*(DY937+DZ937)/1000)</f>
        <v>0</v>
      </c>
      <c r="AC937">
        <f>(-J937*44100)</f>
        <v>0</v>
      </c>
      <c r="AD937">
        <f>2*29.3*R937*0.92*(EA937-W937)</f>
        <v>0</v>
      </c>
      <c r="AE937">
        <f>2*0.95*5.67E-8*(((EA937+$B$7)+273)^4-(W937+273)^4)</f>
        <v>0</v>
      </c>
      <c r="AF937">
        <f>U937+AE937+AC937+AD937</f>
        <v>0</v>
      </c>
      <c r="AG937">
        <f>DX937*AU937*(DS937-DR937*(1000-AU937*DU937)/(1000-AU937*DT937))/(100*DL937)</f>
        <v>0</v>
      </c>
      <c r="AH937">
        <f>1000*DX937*AU937*(DT937-DU937)/(100*DL937*(1000-AU937*DT937))</f>
        <v>0</v>
      </c>
      <c r="AI937">
        <f>(AJ937 - AK937 - DY937*1E3/(8.314*(EA937+273.15)) * AM937/DX937 * AL937) * DX937/(100*DL937) * (1000 - DU937)/1000</f>
        <v>0</v>
      </c>
      <c r="AJ937">
        <v>944.199392724692</v>
      </c>
      <c r="AK937">
        <v>918.399763636364</v>
      </c>
      <c r="AL937">
        <v>3.19966542446389</v>
      </c>
      <c r="AM937">
        <v>65.2934851003641</v>
      </c>
      <c r="AN937">
        <f>(AP937 - AO937 + DY937*1E3/(8.314*(EA937+273.15)) * AR937/DX937 * AQ937) * DX937/(100*DL937) * 1000/(1000 - AP937)</f>
        <v>0</v>
      </c>
      <c r="AO937">
        <v>24.8955849830614</v>
      </c>
      <c r="AP937">
        <v>57.0476163636363</v>
      </c>
      <c r="AQ937">
        <v>0.000878020092110303</v>
      </c>
      <c r="AR937">
        <v>110.481421267312</v>
      </c>
      <c r="AS937">
        <v>1</v>
      </c>
      <c r="AT937">
        <v>0</v>
      </c>
      <c r="AU937">
        <f>IF(AS937*$H$13&gt;=AW937,1.0,(AW937/(AW937-AS937*$H$13)))</f>
        <v>0</v>
      </c>
      <c r="AV937">
        <f>(AU937-1)*100</f>
        <v>0</v>
      </c>
      <c r="AW937">
        <f>MAX(0,($B$13+$C$13*EF937)/(1+$D$13*EF937)*DY937/(EA937+273)*$E$13)</f>
        <v>0</v>
      </c>
      <c r="AX937" t="s">
        <v>437</v>
      </c>
      <c r="AY937" t="s">
        <v>437</v>
      </c>
      <c r="AZ937">
        <v>0</v>
      </c>
      <c r="BA937">
        <v>0</v>
      </c>
      <c r="BB937">
        <f>1-AZ937/BA937</f>
        <v>0</v>
      </c>
      <c r="BC937">
        <v>0</v>
      </c>
      <c r="BD937" t="s">
        <v>437</v>
      </c>
      <c r="BE937" t="s">
        <v>437</v>
      </c>
      <c r="BF937">
        <v>0</v>
      </c>
      <c r="BG937">
        <v>0</v>
      </c>
      <c r="BH937">
        <f>1-BF937/BG937</f>
        <v>0</v>
      </c>
      <c r="BI937">
        <v>0.5</v>
      </c>
      <c r="BJ937">
        <f>DI937</f>
        <v>0</v>
      </c>
      <c r="BK937">
        <f>L937</f>
        <v>0</v>
      </c>
      <c r="BL937">
        <f>BH937*BI937*BJ937</f>
        <v>0</v>
      </c>
      <c r="BM937">
        <f>(BK937-BC937)/BJ937</f>
        <v>0</v>
      </c>
      <c r="BN937">
        <f>(BA937-BG937)/BG937</f>
        <v>0</v>
      </c>
      <c r="BO937">
        <f>AZ937/(BB937+AZ937/BG937)</f>
        <v>0</v>
      </c>
      <c r="BP937" t="s">
        <v>437</v>
      </c>
      <c r="BQ937">
        <v>0</v>
      </c>
      <c r="BR937">
        <f>IF(BQ937&lt;&gt;0, BQ937, BO937)</f>
        <v>0</v>
      </c>
      <c r="BS937">
        <f>1-BR937/BG937</f>
        <v>0</v>
      </c>
      <c r="BT937">
        <f>(BG937-BF937)/(BG937-BR937)</f>
        <v>0</v>
      </c>
      <c r="BU937">
        <f>(BA937-BG937)/(BA937-BR937)</f>
        <v>0</v>
      </c>
      <c r="BV937">
        <f>(BG937-BF937)/(BG937-AZ937)</f>
        <v>0</v>
      </c>
      <c r="BW937">
        <f>(BA937-BG937)/(BA937-AZ937)</f>
        <v>0</v>
      </c>
      <c r="BX937">
        <f>(BT937*BR937/BF937)</f>
        <v>0</v>
      </c>
      <c r="BY937">
        <f>(1-BX937)</f>
        <v>0</v>
      </c>
      <c r="DH937">
        <f>$B$11*EG937+$C$11*EH937+$F$11*ES937*(1-EV937)</f>
        <v>0</v>
      </c>
      <c r="DI937">
        <f>DH937*DJ937</f>
        <v>0</v>
      </c>
      <c r="DJ937">
        <f>($B$11*$D$9+$C$11*$D$9+$F$11*((FF937+EX937)/MAX(FF937+EX937+FG937, 0.1)*$I$9+FG937/MAX(FF937+EX937+FG937, 0.1)*$J$9))/($B$11+$C$11+$F$11)</f>
        <v>0</v>
      </c>
      <c r="DK937">
        <f>($B$11*$K$9+$C$11*$K$9+$F$11*((FF937+EX937)/MAX(FF937+EX937+FG937, 0.1)*$P$9+FG937/MAX(FF937+EX937+FG937, 0.1)*$Q$9))/($B$11+$C$11+$F$11)</f>
        <v>0</v>
      </c>
      <c r="DL937">
        <v>6</v>
      </c>
      <c r="DM937">
        <v>0.5</v>
      </c>
      <c r="DN937" t="s">
        <v>438</v>
      </c>
      <c r="DO937">
        <v>2</v>
      </c>
      <c r="DP937" t="b">
        <v>1</v>
      </c>
      <c r="DQ937">
        <v>1761424821.84615</v>
      </c>
      <c r="DR937">
        <v>843.575153846154</v>
      </c>
      <c r="DS937">
        <v>905.414307692308</v>
      </c>
      <c r="DT937">
        <v>57.0415538461539</v>
      </c>
      <c r="DU937">
        <v>24.8908076923077</v>
      </c>
      <c r="DV937">
        <v>842.477769230769</v>
      </c>
      <c r="DW937">
        <v>57.0856615384615</v>
      </c>
      <c r="DX937">
        <v>499.997153846154</v>
      </c>
      <c r="DY937">
        <v>90.1787</v>
      </c>
      <c r="DZ937">
        <v>0.0392734076923077</v>
      </c>
      <c r="EA937">
        <v>53.0348461538461</v>
      </c>
      <c r="EB937">
        <v>48.0170692307692</v>
      </c>
      <c r="EC937">
        <v>999.9</v>
      </c>
      <c r="ED937">
        <v>0</v>
      </c>
      <c r="EE937">
        <v>0</v>
      </c>
      <c r="EF937">
        <v>10009.7076923077</v>
      </c>
      <c r="EG937">
        <v>0</v>
      </c>
      <c r="EH937">
        <v>1181.08230769231</v>
      </c>
      <c r="EI937">
        <v>-61.8391307692308</v>
      </c>
      <c r="EJ937">
        <v>894.604769230769</v>
      </c>
      <c r="EK937">
        <v>928.526153846154</v>
      </c>
      <c r="EL937">
        <v>32.1507307692308</v>
      </c>
      <c r="EM937">
        <v>905.414307692308</v>
      </c>
      <c r="EN937">
        <v>24.8908076923077</v>
      </c>
      <c r="EO937">
        <v>5.14393230769231</v>
      </c>
      <c r="EP937">
        <v>2.24462230769231</v>
      </c>
      <c r="EQ937">
        <v>33.3209461538462</v>
      </c>
      <c r="ER937">
        <v>19.2843923076923</v>
      </c>
      <c r="ES937">
        <v>1200.01230769231</v>
      </c>
      <c r="ET937">
        <v>0.966994153846154</v>
      </c>
      <c r="EU937">
        <v>0.0330057461538461</v>
      </c>
      <c r="EV937">
        <v>0</v>
      </c>
      <c r="EW937">
        <v>858.311692307692</v>
      </c>
      <c r="EX937">
        <v>5.00059</v>
      </c>
      <c r="EY937">
        <v>11341.3538461538</v>
      </c>
      <c r="EZ937">
        <v>10358.8076923077</v>
      </c>
      <c r="FA937">
        <v>62.937</v>
      </c>
      <c r="FB937">
        <v>64.1104615384615</v>
      </c>
      <c r="FC937">
        <v>62.8410769230769</v>
      </c>
      <c r="FD937">
        <v>64.0143076923077</v>
      </c>
      <c r="FE937">
        <v>64.3988461538462</v>
      </c>
      <c r="FF937">
        <v>1155.56923076923</v>
      </c>
      <c r="FG937">
        <v>39.4430769230769</v>
      </c>
      <c r="FH937">
        <v>0</v>
      </c>
      <c r="FI937">
        <v>1761424790.5</v>
      </c>
      <c r="FJ937">
        <v>0</v>
      </c>
      <c r="FK937">
        <v>858.395769230769</v>
      </c>
      <c r="FL937">
        <v>10.6281709439595</v>
      </c>
      <c r="FM937">
        <v>143.41196559458</v>
      </c>
      <c r="FN937">
        <v>11342.7</v>
      </c>
      <c r="FO937">
        <v>15</v>
      </c>
      <c r="FP937">
        <v>0</v>
      </c>
      <c r="FQ937" t="s">
        <v>439</v>
      </c>
      <c r="FR937">
        <v>0</v>
      </c>
      <c r="FS937">
        <v>0</v>
      </c>
      <c r="FT937">
        <v>0</v>
      </c>
      <c r="FU937">
        <v>0</v>
      </c>
      <c r="FV937">
        <v>0</v>
      </c>
      <c r="FW937">
        <v>0</v>
      </c>
      <c r="FX937">
        <v>0</v>
      </c>
      <c r="FY937">
        <v>0</v>
      </c>
      <c r="FZ937">
        <v>0</v>
      </c>
      <c r="GA937">
        <v>0</v>
      </c>
      <c r="GB937">
        <v>0</v>
      </c>
      <c r="GC937">
        <v>-61.7880476190476</v>
      </c>
      <c r="GD937">
        <v>-3.32019740259752</v>
      </c>
      <c r="GE937">
        <v>0.805254652191021</v>
      </c>
      <c r="GF937">
        <v>0</v>
      </c>
      <c r="GG937">
        <v>857.699970588235</v>
      </c>
      <c r="GH937">
        <v>11.2510466104561</v>
      </c>
      <c r="GI937">
        <v>1.13777909272443</v>
      </c>
      <c r="GJ937">
        <v>-1</v>
      </c>
      <c r="GK937">
        <v>32.1498333333333</v>
      </c>
      <c r="GL937">
        <v>0.00224415584417991</v>
      </c>
      <c r="GM937">
        <v>0.00814098001198529</v>
      </c>
      <c r="GN937">
        <v>1</v>
      </c>
      <c r="GO937">
        <v>1</v>
      </c>
      <c r="GP937">
        <v>2</v>
      </c>
      <c r="GQ937" t="s">
        <v>446</v>
      </c>
      <c r="GR937">
        <v>3.12644</v>
      </c>
      <c r="GS937">
        <v>2.71703</v>
      </c>
      <c r="GT937">
        <v>0.142727</v>
      </c>
      <c r="GU937">
        <v>0.149091</v>
      </c>
      <c r="GV937">
        <v>0.178041</v>
      </c>
      <c r="GW937">
        <v>0.100115</v>
      </c>
      <c r="GX937">
        <v>30671.4</v>
      </c>
      <c r="GY937">
        <v>32165.7</v>
      </c>
      <c r="GZ937">
        <v>32510.8</v>
      </c>
      <c r="HA937">
        <v>34370.9</v>
      </c>
      <c r="HB937">
        <v>38435.9</v>
      </c>
      <c r="HC937">
        <v>44625.2</v>
      </c>
      <c r="HD937">
        <v>51117.8</v>
      </c>
      <c r="HE937">
        <v>55147.2</v>
      </c>
      <c r="HF937">
        <v>1.67528</v>
      </c>
      <c r="HG937">
        <v>1.52283</v>
      </c>
      <c r="HH937">
        <v>-0.184417</v>
      </c>
      <c r="HI937">
        <v>0</v>
      </c>
      <c r="HJ937">
        <v>50.9101</v>
      </c>
      <c r="HK937">
        <v>999.9</v>
      </c>
      <c r="HL937">
        <v>54.902</v>
      </c>
      <c r="HM937">
        <v>30.121</v>
      </c>
      <c r="HN937">
        <v>26.1199</v>
      </c>
      <c r="HO937">
        <v>59.8121</v>
      </c>
      <c r="HP937">
        <v>40.8494</v>
      </c>
      <c r="HQ937">
        <v>1</v>
      </c>
      <c r="HR937">
        <v>2.45942</v>
      </c>
      <c r="HS937">
        <v>0.192184</v>
      </c>
      <c r="HT937">
        <v>20.1131</v>
      </c>
      <c r="HU937">
        <v>5.18539</v>
      </c>
      <c r="HV937">
        <v>12.0159</v>
      </c>
      <c r="HW937">
        <v>4.96845</v>
      </c>
      <c r="HX937">
        <v>3.2957</v>
      </c>
      <c r="HY937">
        <v>9999</v>
      </c>
      <c r="HZ937">
        <v>9999</v>
      </c>
      <c r="IA937">
        <v>999.9</v>
      </c>
      <c r="IB937">
        <v>9999</v>
      </c>
      <c r="IC937">
        <v>1.86324</v>
      </c>
      <c r="ID937">
        <v>1.86809</v>
      </c>
      <c r="IE937">
        <v>1.86784</v>
      </c>
      <c r="IF937">
        <v>1.86905</v>
      </c>
      <c r="IG937">
        <v>1.86981</v>
      </c>
      <c r="IH937">
        <v>1.86587</v>
      </c>
      <c r="II937">
        <v>1.86696</v>
      </c>
      <c r="IJ937">
        <v>1.86841</v>
      </c>
      <c r="IK937">
        <v>5</v>
      </c>
      <c r="IL937">
        <v>0</v>
      </c>
      <c r="IM937">
        <v>0</v>
      </c>
      <c r="IN937">
        <v>0</v>
      </c>
      <c r="IO937" t="s">
        <v>441</v>
      </c>
      <c r="IP937" t="s">
        <v>442</v>
      </c>
      <c r="IQ937" t="s">
        <v>443</v>
      </c>
      <c r="IR937" t="s">
        <v>443</v>
      </c>
      <c r="IS937" t="s">
        <v>443</v>
      </c>
      <c r="IT937" t="s">
        <v>443</v>
      </c>
      <c r="IU937">
        <v>0</v>
      </c>
      <c r="IV937">
        <v>100</v>
      </c>
      <c r="IW937">
        <v>100</v>
      </c>
      <c r="IX937">
        <v>1.097</v>
      </c>
      <c r="IY937">
        <v>-0.0441</v>
      </c>
      <c r="IZ937">
        <v>1.09748391826392</v>
      </c>
      <c r="JA937">
        <v>0</v>
      </c>
      <c r="JB937">
        <v>0</v>
      </c>
      <c r="JC937">
        <v>0</v>
      </c>
      <c r="JD937">
        <v>-0.0441141096964596</v>
      </c>
      <c r="JE937">
        <v>0</v>
      </c>
      <c r="JF937">
        <v>0</v>
      </c>
      <c r="JG937">
        <v>0</v>
      </c>
      <c r="JH937">
        <v>5</v>
      </c>
      <c r="JI937">
        <v>2273</v>
      </c>
      <c r="JJ937">
        <v>1</v>
      </c>
      <c r="JK937">
        <v>24</v>
      </c>
      <c r="JL937">
        <v>29357080.5</v>
      </c>
      <c r="JM937">
        <v>29357080.5</v>
      </c>
      <c r="JN937">
        <v>1.9458</v>
      </c>
      <c r="JO937">
        <v>2.62573</v>
      </c>
      <c r="JP937">
        <v>1.54785</v>
      </c>
      <c r="JQ937">
        <v>2.31445</v>
      </c>
      <c r="JR937">
        <v>1.64551</v>
      </c>
      <c r="JS937">
        <v>2.24243</v>
      </c>
      <c r="JT937">
        <v>34.0771</v>
      </c>
      <c r="JU937">
        <v>24.1838</v>
      </c>
      <c r="JV937">
        <v>18</v>
      </c>
      <c r="JW937">
        <v>492.937</v>
      </c>
      <c r="JX937">
        <v>382.812</v>
      </c>
      <c r="JY937">
        <v>52.6588</v>
      </c>
      <c r="JZ937">
        <v>54.8743</v>
      </c>
      <c r="KA937">
        <v>30.0013</v>
      </c>
      <c r="KB937">
        <v>54.115</v>
      </c>
      <c r="KC937">
        <v>53.9161</v>
      </c>
      <c r="KD937">
        <v>39.0196</v>
      </c>
      <c r="KE937">
        <v>0</v>
      </c>
      <c r="KF937">
        <v>100</v>
      </c>
      <c r="KG937">
        <v>52.6496</v>
      </c>
      <c r="KH937">
        <v>957.742</v>
      </c>
      <c r="KI937">
        <v>26.2864</v>
      </c>
      <c r="KJ937">
        <v>92.6366</v>
      </c>
      <c r="KK937">
        <v>89.2165</v>
      </c>
    </row>
    <row r="938" spans="1:297">
      <c r="A938">
        <v>922</v>
      </c>
      <c r="B938">
        <v>1761424835</v>
      </c>
      <c r="C938">
        <v>16654</v>
      </c>
      <c r="D938" t="s">
        <v>2295</v>
      </c>
      <c r="E938" t="s">
        <v>2296</v>
      </c>
      <c r="F938">
        <v>5</v>
      </c>
      <c r="G938" t="s">
        <v>2182</v>
      </c>
      <c r="H938" t="s">
        <v>436</v>
      </c>
      <c r="I938">
        <v>1761424826.84615</v>
      </c>
      <c r="J938">
        <f>(K938)/1000</f>
        <v>0</v>
      </c>
      <c r="K938">
        <f>IF(DP938, AN938, AH938)</f>
        <v>0</v>
      </c>
      <c r="L938">
        <f>IF(DP938, AI938, AG938)</f>
        <v>0</v>
      </c>
      <c r="M938">
        <f>DR938 - IF(AU938&gt;1, L938*DL938*100.0/(AW938), 0)</f>
        <v>0</v>
      </c>
      <c r="N938">
        <f>((T938-J938/2)*M938-L938)/(T938+J938/2)</f>
        <v>0</v>
      </c>
      <c r="O938">
        <f>N938*(DY938+DZ938)/1000.0</f>
        <v>0</v>
      </c>
      <c r="P938">
        <f>(DR938 - IF(AU938&gt;1, L938*DL938*100.0/(AW938), 0))*(DY938+DZ938)/1000.0</f>
        <v>0</v>
      </c>
      <c r="Q938">
        <f>2.0/((1/S938-1/R938)+SIGN(S938)*SQRT((1/S938-1/R938)*(1/S938-1/R938) + 4*DM938/((DM938+1)*(DM938+1))*(2*1/S938*1/R938-1/R938*1/R938)))</f>
        <v>0</v>
      </c>
      <c r="R938">
        <f>IF(LEFT(DN938,1)&lt;&gt;"0",IF(LEFT(DN938,1)="1",3.0,DO938),$D$5+$E$5*(EF938*DY938/($K$5*1000))+$F$5*(EF938*DY938/($K$5*1000))*MAX(MIN(DL938,$J$5),$I$5)*MAX(MIN(DL938,$J$5),$I$5)+$G$5*MAX(MIN(DL938,$J$5),$I$5)*(EF938*DY938/($K$5*1000))+$H$5*(EF938*DY938/($K$5*1000))*(EF938*DY938/($K$5*1000)))</f>
        <v>0</v>
      </c>
      <c r="S938">
        <f>J938*(1000-(1000*0.61365*exp(17.502*W938/(240.97+W938))/(DY938+DZ938)+DT938)/2)/(1000*0.61365*exp(17.502*W938/(240.97+W938))/(DY938+DZ938)-DT938)</f>
        <v>0</v>
      </c>
      <c r="T938">
        <f>1/((DM938+1)/(Q938/1.6)+1/(R938/1.37)) + DM938/((DM938+1)/(Q938/1.6) + DM938/(R938/1.37))</f>
        <v>0</v>
      </c>
      <c r="U938">
        <f>(DH938*DK938)</f>
        <v>0</v>
      </c>
      <c r="V938">
        <f>(EA938+(U938+2*0.95*5.67E-8*(((EA938+$B$7)+273)^4-(EA938+273)^4)-44100*J938)/(1.84*29.3*R938+8*0.95*5.67E-8*(EA938+273)^3))</f>
        <v>0</v>
      </c>
      <c r="W938">
        <f>($C$7*EB938+$D$7*EC938+$E$7*V938)</f>
        <v>0</v>
      </c>
      <c r="X938">
        <f>0.61365*exp(17.502*W938/(240.97+W938))</f>
        <v>0</v>
      </c>
      <c r="Y938">
        <f>(Z938/AA938*100)</f>
        <v>0</v>
      </c>
      <c r="Z938">
        <f>DT938*(DY938+DZ938)/1000</f>
        <v>0</v>
      </c>
      <c r="AA938">
        <f>0.61365*exp(17.502*EA938/(240.97+EA938))</f>
        <v>0</v>
      </c>
      <c r="AB938">
        <f>(X938-DT938*(DY938+DZ938)/1000)</f>
        <v>0</v>
      </c>
      <c r="AC938">
        <f>(-J938*44100)</f>
        <v>0</v>
      </c>
      <c r="AD938">
        <f>2*29.3*R938*0.92*(EA938-W938)</f>
        <v>0</v>
      </c>
      <c r="AE938">
        <f>2*0.95*5.67E-8*(((EA938+$B$7)+273)^4-(W938+273)^4)</f>
        <v>0</v>
      </c>
      <c r="AF938">
        <f>U938+AE938+AC938+AD938</f>
        <v>0</v>
      </c>
      <c r="AG938">
        <f>DX938*AU938*(DS938-DR938*(1000-AU938*DU938)/(1000-AU938*DT938))/(100*DL938)</f>
        <v>0</v>
      </c>
      <c r="AH938">
        <f>1000*DX938*AU938*(DT938-DU938)/(100*DL938*(1000-AU938*DT938))</f>
        <v>0</v>
      </c>
      <c r="AI938">
        <f>(AJ938 - AK938 - DY938*1E3/(8.314*(EA938+273.15)) * AM938/DX938 * AL938) * DX938/(100*DL938) * (1000 - DU938)/1000</f>
        <v>0</v>
      </c>
      <c r="AJ938">
        <v>960.67506539797</v>
      </c>
      <c r="AK938">
        <v>934.538266666666</v>
      </c>
      <c r="AL938">
        <v>3.23098240662177</v>
      </c>
      <c r="AM938">
        <v>65.2934851003641</v>
      </c>
      <c r="AN938">
        <f>(AP938 - AO938 + DY938*1E3/(8.314*(EA938+273.15)) * AR938/DX938 * AQ938) * DX938/(100*DL938) * 1000/(1000 - AP938)</f>
        <v>0</v>
      </c>
      <c r="AO938">
        <v>24.8987325817732</v>
      </c>
      <c r="AP938">
        <v>57.0305484848484</v>
      </c>
      <c r="AQ938">
        <v>-0.00053659751661274</v>
      </c>
      <c r="AR938">
        <v>110.481421267312</v>
      </c>
      <c r="AS938">
        <v>1</v>
      </c>
      <c r="AT938">
        <v>0</v>
      </c>
      <c r="AU938">
        <f>IF(AS938*$H$13&gt;=AW938,1.0,(AW938/(AW938-AS938*$H$13)))</f>
        <v>0</v>
      </c>
      <c r="AV938">
        <f>(AU938-1)*100</f>
        <v>0</v>
      </c>
      <c r="AW938">
        <f>MAX(0,($B$13+$C$13*EF938)/(1+$D$13*EF938)*DY938/(EA938+273)*$E$13)</f>
        <v>0</v>
      </c>
      <c r="AX938" t="s">
        <v>437</v>
      </c>
      <c r="AY938" t="s">
        <v>437</v>
      </c>
      <c r="AZ938">
        <v>0</v>
      </c>
      <c r="BA938">
        <v>0</v>
      </c>
      <c r="BB938">
        <f>1-AZ938/BA938</f>
        <v>0</v>
      </c>
      <c r="BC938">
        <v>0</v>
      </c>
      <c r="BD938" t="s">
        <v>437</v>
      </c>
      <c r="BE938" t="s">
        <v>437</v>
      </c>
      <c r="BF938">
        <v>0</v>
      </c>
      <c r="BG938">
        <v>0</v>
      </c>
      <c r="BH938">
        <f>1-BF938/BG938</f>
        <v>0</v>
      </c>
      <c r="BI938">
        <v>0.5</v>
      </c>
      <c r="BJ938">
        <f>DI938</f>
        <v>0</v>
      </c>
      <c r="BK938">
        <f>L938</f>
        <v>0</v>
      </c>
      <c r="BL938">
        <f>BH938*BI938*BJ938</f>
        <v>0</v>
      </c>
      <c r="BM938">
        <f>(BK938-BC938)/BJ938</f>
        <v>0</v>
      </c>
      <c r="BN938">
        <f>(BA938-BG938)/BG938</f>
        <v>0</v>
      </c>
      <c r="BO938">
        <f>AZ938/(BB938+AZ938/BG938)</f>
        <v>0</v>
      </c>
      <c r="BP938" t="s">
        <v>437</v>
      </c>
      <c r="BQ938">
        <v>0</v>
      </c>
      <c r="BR938">
        <f>IF(BQ938&lt;&gt;0, BQ938, BO938)</f>
        <v>0</v>
      </c>
      <c r="BS938">
        <f>1-BR938/BG938</f>
        <v>0</v>
      </c>
      <c r="BT938">
        <f>(BG938-BF938)/(BG938-BR938)</f>
        <v>0</v>
      </c>
      <c r="BU938">
        <f>(BA938-BG938)/(BA938-BR938)</f>
        <v>0</v>
      </c>
      <c r="BV938">
        <f>(BG938-BF938)/(BG938-AZ938)</f>
        <v>0</v>
      </c>
      <c r="BW938">
        <f>(BA938-BG938)/(BA938-AZ938)</f>
        <v>0</v>
      </c>
      <c r="BX938">
        <f>(BT938*BR938/BF938)</f>
        <v>0</v>
      </c>
      <c r="BY938">
        <f>(1-BX938)</f>
        <v>0</v>
      </c>
      <c r="DH938">
        <f>$B$11*EG938+$C$11*EH938+$F$11*ES938*(1-EV938)</f>
        <v>0</v>
      </c>
      <c r="DI938">
        <f>DH938*DJ938</f>
        <v>0</v>
      </c>
      <c r="DJ938">
        <f>($B$11*$D$9+$C$11*$D$9+$F$11*((FF938+EX938)/MAX(FF938+EX938+FG938, 0.1)*$I$9+FG938/MAX(FF938+EX938+FG938, 0.1)*$J$9))/($B$11+$C$11+$F$11)</f>
        <v>0</v>
      </c>
      <c r="DK938">
        <f>($B$11*$K$9+$C$11*$K$9+$F$11*((FF938+EX938)/MAX(FF938+EX938+FG938, 0.1)*$P$9+FG938/MAX(FF938+EX938+FG938, 0.1)*$Q$9))/($B$11+$C$11+$F$11)</f>
        <v>0</v>
      </c>
      <c r="DL938">
        <v>6</v>
      </c>
      <c r="DM938">
        <v>0.5</v>
      </c>
      <c r="DN938" t="s">
        <v>438</v>
      </c>
      <c r="DO938">
        <v>2</v>
      </c>
      <c r="DP938" t="b">
        <v>1</v>
      </c>
      <c r="DQ938">
        <v>1761424826.84615</v>
      </c>
      <c r="DR938">
        <v>859.246076923077</v>
      </c>
      <c r="DS938">
        <v>921.797153846154</v>
      </c>
      <c r="DT938">
        <v>57.0394615384615</v>
      </c>
      <c r="DU938">
        <v>24.8944538461538</v>
      </c>
      <c r="DV938">
        <v>858.148615384615</v>
      </c>
      <c r="DW938">
        <v>57.0835769230769</v>
      </c>
      <c r="DX938">
        <v>500.026384615385</v>
      </c>
      <c r="DY938">
        <v>90.1789692307692</v>
      </c>
      <c r="DZ938">
        <v>0.039268</v>
      </c>
      <c r="EA938">
        <v>53.0342461538462</v>
      </c>
      <c r="EB938">
        <v>48.0122846153846</v>
      </c>
      <c r="EC938">
        <v>999.9</v>
      </c>
      <c r="ED938">
        <v>0</v>
      </c>
      <c r="EE938">
        <v>0</v>
      </c>
      <c r="EF938">
        <v>10003.5038461538</v>
      </c>
      <c r="EG938">
        <v>0</v>
      </c>
      <c r="EH938">
        <v>1181.00615384615</v>
      </c>
      <c r="EI938">
        <v>-62.5511615384615</v>
      </c>
      <c r="EJ938">
        <v>911.221615384615</v>
      </c>
      <c r="EK938">
        <v>945.330769230769</v>
      </c>
      <c r="EL938">
        <v>32.145</v>
      </c>
      <c r="EM938">
        <v>921.797153846154</v>
      </c>
      <c r="EN938">
        <v>24.8944538461538</v>
      </c>
      <c r="EO938">
        <v>5.14376076923077</v>
      </c>
      <c r="EP938">
        <v>2.24495692307692</v>
      </c>
      <c r="EQ938">
        <v>33.3203538461538</v>
      </c>
      <c r="ER938">
        <v>19.2868</v>
      </c>
      <c r="ES938">
        <v>1200.02846153846</v>
      </c>
      <c r="ET938">
        <v>0.966994769230769</v>
      </c>
      <c r="EU938">
        <v>0.0330051384615385</v>
      </c>
      <c r="EV938">
        <v>0</v>
      </c>
      <c r="EW938">
        <v>859.038307692308</v>
      </c>
      <c r="EX938">
        <v>5.00059</v>
      </c>
      <c r="EY938">
        <v>11352.9230769231</v>
      </c>
      <c r="EZ938">
        <v>10358.9615384615</v>
      </c>
      <c r="FA938">
        <v>62.9466923076923</v>
      </c>
      <c r="FB938">
        <v>64.1201538461538</v>
      </c>
      <c r="FC938">
        <v>62.8604615384615</v>
      </c>
      <c r="FD938">
        <v>64.0333846153846</v>
      </c>
      <c r="FE938">
        <v>64.4179230769231</v>
      </c>
      <c r="FF938">
        <v>1155.58538461538</v>
      </c>
      <c r="FG938">
        <v>39.4430769230769</v>
      </c>
      <c r="FH938">
        <v>0</v>
      </c>
      <c r="FI938">
        <v>1761424795.3</v>
      </c>
      <c r="FJ938">
        <v>0</v>
      </c>
      <c r="FK938">
        <v>859.160615384615</v>
      </c>
      <c r="FL938">
        <v>9.49538464512303</v>
      </c>
      <c r="FM938">
        <v>130.957265033263</v>
      </c>
      <c r="FN938">
        <v>11353.45</v>
      </c>
      <c r="FO938">
        <v>15</v>
      </c>
      <c r="FP938">
        <v>0</v>
      </c>
      <c r="FQ938" t="s">
        <v>439</v>
      </c>
      <c r="FR938">
        <v>0</v>
      </c>
      <c r="FS938">
        <v>0</v>
      </c>
      <c r="FT938">
        <v>0</v>
      </c>
      <c r="FU938">
        <v>0</v>
      </c>
      <c r="FV938">
        <v>0</v>
      </c>
      <c r="FW938">
        <v>0</v>
      </c>
      <c r="FX938">
        <v>0</v>
      </c>
      <c r="FY938">
        <v>0</v>
      </c>
      <c r="FZ938">
        <v>0</v>
      </c>
      <c r="GA938">
        <v>0</v>
      </c>
      <c r="GB938">
        <v>0</v>
      </c>
      <c r="GC938">
        <v>-62.20368</v>
      </c>
      <c r="GD938">
        <v>-5.78246616541349</v>
      </c>
      <c r="GE938">
        <v>0.96154979049449</v>
      </c>
      <c r="GF938">
        <v>0</v>
      </c>
      <c r="GG938">
        <v>858.674176470588</v>
      </c>
      <c r="GH938">
        <v>9.73454547007382</v>
      </c>
      <c r="GI938">
        <v>0.988427523320815</v>
      </c>
      <c r="GJ938">
        <v>-1</v>
      </c>
      <c r="GK938">
        <v>32.14744</v>
      </c>
      <c r="GL938">
        <v>-0.0688691729322805</v>
      </c>
      <c r="GM938">
        <v>0.00789090615835724</v>
      </c>
      <c r="GN938">
        <v>1</v>
      </c>
      <c r="GO938">
        <v>1</v>
      </c>
      <c r="GP938">
        <v>2</v>
      </c>
      <c r="GQ938" t="s">
        <v>446</v>
      </c>
      <c r="GR938">
        <v>3.12644</v>
      </c>
      <c r="GS938">
        <v>2.71713</v>
      </c>
      <c r="GT938">
        <v>0.144434</v>
      </c>
      <c r="GU938">
        <v>0.151021</v>
      </c>
      <c r="GV938">
        <v>0.178031</v>
      </c>
      <c r="GW938">
        <v>0.100119</v>
      </c>
      <c r="GX938">
        <v>30609.3</v>
      </c>
      <c r="GY938">
        <v>32091.4</v>
      </c>
      <c r="GZ938">
        <v>32510.1</v>
      </c>
      <c r="HA938">
        <v>34369.8</v>
      </c>
      <c r="HB938">
        <v>38436</v>
      </c>
      <c r="HC938">
        <v>44623.9</v>
      </c>
      <c r="HD938">
        <v>51117</v>
      </c>
      <c r="HE938">
        <v>55145.4</v>
      </c>
      <c r="HF938">
        <v>1.6752</v>
      </c>
      <c r="HG938">
        <v>1.52307</v>
      </c>
      <c r="HH938">
        <v>-0.18499</v>
      </c>
      <c r="HI938">
        <v>0</v>
      </c>
      <c r="HJ938">
        <v>50.9138</v>
      </c>
      <c r="HK938">
        <v>999.9</v>
      </c>
      <c r="HL938">
        <v>54.926</v>
      </c>
      <c r="HM938">
        <v>30.121</v>
      </c>
      <c r="HN938">
        <v>26.1309</v>
      </c>
      <c r="HO938">
        <v>60.0621</v>
      </c>
      <c r="HP938">
        <v>40.6891</v>
      </c>
      <c r="HQ938">
        <v>1</v>
      </c>
      <c r="HR938">
        <v>2.46047</v>
      </c>
      <c r="HS938">
        <v>0.151506</v>
      </c>
      <c r="HT938">
        <v>20.113</v>
      </c>
      <c r="HU938">
        <v>5.18584</v>
      </c>
      <c r="HV938">
        <v>12.0159</v>
      </c>
      <c r="HW938">
        <v>4.96925</v>
      </c>
      <c r="HX938">
        <v>3.2959</v>
      </c>
      <c r="HY938">
        <v>9999</v>
      </c>
      <c r="HZ938">
        <v>9999</v>
      </c>
      <c r="IA938">
        <v>999.9</v>
      </c>
      <c r="IB938">
        <v>9999</v>
      </c>
      <c r="IC938">
        <v>1.86325</v>
      </c>
      <c r="ID938">
        <v>1.8681</v>
      </c>
      <c r="IE938">
        <v>1.86784</v>
      </c>
      <c r="IF938">
        <v>1.86905</v>
      </c>
      <c r="IG938">
        <v>1.86981</v>
      </c>
      <c r="IH938">
        <v>1.8659</v>
      </c>
      <c r="II938">
        <v>1.86698</v>
      </c>
      <c r="IJ938">
        <v>1.86839</v>
      </c>
      <c r="IK938">
        <v>5</v>
      </c>
      <c r="IL938">
        <v>0</v>
      </c>
      <c r="IM938">
        <v>0</v>
      </c>
      <c r="IN938">
        <v>0</v>
      </c>
      <c r="IO938" t="s">
        <v>441</v>
      </c>
      <c r="IP938" t="s">
        <v>442</v>
      </c>
      <c r="IQ938" t="s">
        <v>443</v>
      </c>
      <c r="IR938" t="s">
        <v>443</v>
      </c>
      <c r="IS938" t="s">
        <v>443</v>
      </c>
      <c r="IT938" t="s">
        <v>443</v>
      </c>
      <c r="IU938">
        <v>0</v>
      </c>
      <c r="IV938">
        <v>100</v>
      </c>
      <c r="IW938">
        <v>100</v>
      </c>
      <c r="IX938">
        <v>1.098</v>
      </c>
      <c r="IY938">
        <v>-0.0441</v>
      </c>
      <c r="IZ938">
        <v>1.09748391826392</v>
      </c>
      <c r="JA938">
        <v>0</v>
      </c>
      <c r="JB938">
        <v>0</v>
      </c>
      <c r="JC938">
        <v>0</v>
      </c>
      <c r="JD938">
        <v>-0.0441141096964596</v>
      </c>
      <c r="JE938">
        <v>0</v>
      </c>
      <c r="JF938">
        <v>0</v>
      </c>
      <c r="JG938">
        <v>0</v>
      </c>
      <c r="JH938">
        <v>5</v>
      </c>
      <c r="JI938">
        <v>2273</v>
      </c>
      <c r="JJ938">
        <v>1</v>
      </c>
      <c r="JK938">
        <v>24</v>
      </c>
      <c r="JL938">
        <v>29357080.6</v>
      </c>
      <c r="JM938">
        <v>29357080.6</v>
      </c>
      <c r="JN938">
        <v>1.97632</v>
      </c>
      <c r="JO938">
        <v>2.6123</v>
      </c>
      <c r="JP938">
        <v>1.54785</v>
      </c>
      <c r="JQ938">
        <v>2.31445</v>
      </c>
      <c r="JR938">
        <v>1.64673</v>
      </c>
      <c r="JS938">
        <v>2.35229</v>
      </c>
      <c r="JT938">
        <v>34.0771</v>
      </c>
      <c r="JU938">
        <v>24.1926</v>
      </c>
      <c r="JV938">
        <v>18</v>
      </c>
      <c r="JW938">
        <v>492.941</v>
      </c>
      <c r="JX938">
        <v>383.011</v>
      </c>
      <c r="JY938">
        <v>52.6426</v>
      </c>
      <c r="JZ938">
        <v>54.8834</v>
      </c>
      <c r="KA938">
        <v>30.0011</v>
      </c>
      <c r="KB938">
        <v>54.1255</v>
      </c>
      <c r="KC938">
        <v>53.9265</v>
      </c>
      <c r="KD938">
        <v>39.6379</v>
      </c>
      <c r="KE938">
        <v>0</v>
      </c>
      <c r="KF938">
        <v>100</v>
      </c>
      <c r="KG938">
        <v>52.6453</v>
      </c>
      <c r="KH938">
        <v>971.379</v>
      </c>
      <c r="KI938">
        <v>26.2864</v>
      </c>
      <c r="KJ938">
        <v>92.6349</v>
      </c>
      <c r="KK938">
        <v>89.2137</v>
      </c>
    </row>
    <row r="939" spans="1:297">
      <c r="A939">
        <v>923</v>
      </c>
      <c r="B939">
        <v>1761424840</v>
      </c>
      <c r="C939">
        <v>16659</v>
      </c>
      <c r="D939" t="s">
        <v>2297</v>
      </c>
      <c r="E939" t="s">
        <v>2298</v>
      </c>
      <c r="F939">
        <v>5</v>
      </c>
      <c r="G939" t="s">
        <v>2182</v>
      </c>
      <c r="H939" t="s">
        <v>436</v>
      </c>
      <c r="I939">
        <v>1761424831.84615</v>
      </c>
      <c r="J939">
        <f>(K939)/1000</f>
        <v>0</v>
      </c>
      <c r="K939">
        <f>IF(DP939, AN939, AH939)</f>
        <v>0</v>
      </c>
      <c r="L939">
        <f>IF(DP939, AI939, AG939)</f>
        <v>0</v>
      </c>
      <c r="M939">
        <f>DR939 - IF(AU939&gt;1, L939*DL939*100.0/(AW939), 0)</f>
        <v>0</v>
      </c>
      <c r="N939">
        <f>((T939-J939/2)*M939-L939)/(T939+J939/2)</f>
        <v>0</v>
      </c>
      <c r="O939">
        <f>N939*(DY939+DZ939)/1000.0</f>
        <v>0</v>
      </c>
      <c r="P939">
        <f>(DR939 - IF(AU939&gt;1, L939*DL939*100.0/(AW939), 0))*(DY939+DZ939)/1000.0</f>
        <v>0</v>
      </c>
      <c r="Q939">
        <f>2.0/((1/S939-1/R939)+SIGN(S939)*SQRT((1/S939-1/R939)*(1/S939-1/R939) + 4*DM939/((DM939+1)*(DM939+1))*(2*1/S939*1/R939-1/R939*1/R939)))</f>
        <v>0</v>
      </c>
      <c r="R939">
        <f>IF(LEFT(DN939,1)&lt;&gt;"0",IF(LEFT(DN939,1)="1",3.0,DO939),$D$5+$E$5*(EF939*DY939/($K$5*1000))+$F$5*(EF939*DY939/($K$5*1000))*MAX(MIN(DL939,$J$5),$I$5)*MAX(MIN(DL939,$J$5),$I$5)+$G$5*MAX(MIN(DL939,$J$5),$I$5)*(EF939*DY939/($K$5*1000))+$H$5*(EF939*DY939/($K$5*1000))*(EF939*DY939/($K$5*1000)))</f>
        <v>0</v>
      </c>
      <c r="S939">
        <f>J939*(1000-(1000*0.61365*exp(17.502*W939/(240.97+W939))/(DY939+DZ939)+DT939)/2)/(1000*0.61365*exp(17.502*W939/(240.97+W939))/(DY939+DZ939)-DT939)</f>
        <v>0</v>
      </c>
      <c r="T939">
        <f>1/((DM939+1)/(Q939/1.6)+1/(R939/1.37)) + DM939/((DM939+1)/(Q939/1.6) + DM939/(R939/1.37))</f>
        <v>0</v>
      </c>
      <c r="U939">
        <f>(DH939*DK939)</f>
        <v>0</v>
      </c>
      <c r="V939">
        <f>(EA939+(U939+2*0.95*5.67E-8*(((EA939+$B$7)+273)^4-(EA939+273)^4)-44100*J939)/(1.84*29.3*R939+8*0.95*5.67E-8*(EA939+273)^3))</f>
        <v>0</v>
      </c>
      <c r="W939">
        <f>($C$7*EB939+$D$7*EC939+$E$7*V939)</f>
        <v>0</v>
      </c>
      <c r="X939">
        <f>0.61365*exp(17.502*W939/(240.97+W939))</f>
        <v>0</v>
      </c>
      <c r="Y939">
        <f>(Z939/AA939*100)</f>
        <v>0</v>
      </c>
      <c r="Z939">
        <f>DT939*(DY939+DZ939)/1000</f>
        <v>0</v>
      </c>
      <c r="AA939">
        <f>0.61365*exp(17.502*EA939/(240.97+EA939))</f>
        <v>0</v>
      </c>
      <c r="AB939">
        <f>(X939-DT939*(DY939+DZ939)/1000)</f>
        <v>0</v>
      </c>
      <c r="AC939">
        <f>(-J939*44100)</f>
        <v>0</v>
      </c>
      <c r="AD939">
        <f>2*29.3*R939*0.92*(EA939-W939)</f>
        <v>0</v>
      </c>
      <c r="AE939">
        <f>2*0.95*5.67E-8*(((EA939+$B$7)+273)^4-(W939+273)^4)</f>
        <v>0</v>
      </c>
      <c r="AF939">
        <f>U939+AE939+AC939+AD939</f>
        <v>0</v>
      </c>
      <c r="AG939">
        <f>DX939*AU939*(DS939-DR939*(1000-AU939*DU939)/(1000-AU939*DT939))/(100*DL939)</f>
        <v>0</v>
      </c>
      <c r="AH939">
        <f>1000*DX939*AU939*(DT939-DU939)/(100*DL939*(1000-AU939*DT939))</f>
        <v>0</v>
      </c>
      <c r="AI939">
        <f>(AJ939 - AK939 - DY939*1E3/(8.314*(EA939+273.15)) * AM939/DX939 * AL939) * DX939/(100*DL939) * (1000 - DU939)/1000</f>
        <v>0</v>
      </c>
      <c r="AJ939">
        <v>979.261690702765</v>
      </c>
      <c r="AK939">
        <v>952.223563636363</v>
      </c>
      <c r="AL939">
        <v>3.55140834153122</v>
      </c>
      <c r="AM939">
        <v>65.2934851003641</v>
      </c>
      <c r="AN939">
        <f>(AP939 - AO939 + DY939*1E3/(8.314*(EA939+273.15)) * AR939/DX939 * AQ939) * DX939/(100*DL939) * 1000/(1000 - AP939)</f>
        <v>0</v>
      </c>
      <c r="AO939">
        <v>24.9018307573419</v>
      </c>
      <c r="AP939">
        <v>57.0479945454545</v>
      </c>
      <c r="AQ939">
        <v>0.00041568066266511</v>
      </c>
      <c r="AR939">
        <v>110.481421267312</v>
      </c>
      <c r="AS939">
        <v>1</v>
      </c>
      <c r="AT939">
        <v>0</v>
      </c>
      <c r="AU939">
        <f>IF(AS939*$H$13&gt;=AW939,1.0,(AW939/(AW939-AS939*$H$13)))</f>
        <v>0</v>
      </c>
      <c r="AV939">
        <f>(AU939-1)*100</f>
        <v>0</v>
      </c>
      <c r="AW939">
        <f>MAX(0,($B$13+$C$13*EF939)/(1+$D$13*EF939)*DY939/(EA939+273)*$E$13)</f>
        <v>0</v>
      </c>
      <c r="AX939" t="s">
        <v>437</v>
      </c>
      <c r="AY939" t="s">
        <v>437</v>
      </c>
      <c r="AZ939">
        <v>0</v>
      </c>
      <c r="BA939">
        <v>0</v>
      </c>
      <c r="BB939">
        <f>1-AZ939/BA939</f>
        <v>0</v>
      </c>
      <c r="BC939">
        <v>0</v>
      </c>
      <c r="BD939" t="s">
        <v>437</v>
      </c>
      <c r="BE939" t="s">
        <v>437</v>
      </c>
      <c r="BF939">
        <v>0</v>
      </c>
      <c r="BG939">
        <v>0</v>
      </c>
      <c r="BH939">
        <f>1-BF939/BG939</f>
        <v>0</v>
      </c>
      <c r="BI939">
        <v>0.5</v>
      </c>
      <c r="BJ939">
        <f>DI939</f>
        <v>0</v>
      </c>
      <c r="BK939">
        <f>L939</f>
        <v>0</v>
      </c>
      <c r="BL939">
        <f>BH939*BI939*BJ939</f>
        <v>0</v>
      </c>
      <c r="BM939">
        <f>(BK939-BC939)/BJ939</f>
        <v>0</v>
      </c>
      <c r="BN939">
        <f>(BA939-BG939)/BG939</f>
        <v>0</v>
      </c>
      <c r="BO939">
        <f>AZ939/(BB939+AZ939/BG939)</f>
        <v>0</v>
      </c>
      <c r="BP939" t="s">
        <v>437</v>
      </c>
      <c r="BQ939">
        <v>0</v>
      </c>
      <c r="BR939">
        <f>IF(BQ939&lt;&gt;0, BQ939, BO939)</f>
        <v>0</v>
      </c>
      <c r="BS939">
        <f>1-BR939/BG939</f>
        <v>0</v>
      </c>
      <c r="BT939">
        <f>(BG939-BF939)/(BG939-BR939)</f>
        <v>0</v>
      </c>
      <c r="BU939">
        <f>(BA939-BG939)/(BA939-BR939)</f>
        <v>0</v>
      </c>
      <c r="BV939">
        <f>(BG939-BF939)/(BG939-AZ939)</f>
        <v>0</v>
      </c>
      <c r="BW939">
        <f>(BA939-BG939)/(BA939-AZ939)</f>
        <v>0</v>
      </c>
      <c r="BX939">
        <f>(BT939*BR939/BF939)</f>
        <v>0</v>
      </c>
      <c r="BY939">
        <f>(1-BX939)</f>
        <v>0</v>
      </c>
      <c r="DH939">
        <f>$B$11*EG939+$C$11*EH939+$F$11*ES939*(1-EV939)</f>
        <v>0</v>
      </c>
      <c r="DI939">
        <f>DH939*DJ939</f>
        <v>0</v>
      </c>
      <c r="DJ939">
        <f>($B$11*$D$9+$C$11*$D$9+$F$11*((FF939+EX939)/MAX(FF939+EX939+FG939, 0.1)*$I$9+FG939/MAX(FF939+EX939+FG939, 0.1)*$J$9))/($B$11+$C$11+$F$11)</f>
        <v>0</v>
      </c>
      <c r="DK939">
        <f>($B$11*$K$9+$C$11*$K$9+$F$11*((FF939+EX939)/MAX(FF939+EX939+FG939, 0.1)*$P$9+FG939/MAX(FF939+EX939+FG939, 0.1)*$Q$9))/($B$11+$C$11+$F$11)</f>
        <v>0</v>
      </c>
      <c r="DL939">
        <v>6</v>
      </c>
      <c r="DM939">
        <v>0.5</v>
      </c>
      <c r="DN939" t="s">
        <v>438</v>
      </c>
      <c r="DO939">
        <v>2</v>
      </c>
      <c r="DP939" t="b">
        <v>1</v>
      </c>
      <c r="DQ939">
        <v>1761424831.84615</v>
      </c>
      <c r="DR939">
        <v>874.995846153846</v>
      </c>
      <c r="DS939">
        <v>938.195923076923</v>
      </c>
      <c r="DT939">
        <v>57.0396769230769</v>
      </c>
      <c r="DU939">
        <v>24.8978384615385</v>
      </c>
      <c r="DV939">
        <v>873.898230769231</v>
      </c>
      <c r="DW939">
        <v>57.0838</v>
      </c>
      <c r="DX939">
        <v>500.020153846154</v>
      </c>
      <c r="DY939">
        <v>90.1791923076923</v>
      </c>
      <c r="DZ939">
        <v>0.0391801923076923</v>
      </c>
      <c r="EA939">
        <v>53.0325923076923</v>
      </c>
      <c r="EB939">
        <v>47.9985230769231</v>
      </c>
      <c r="EC939">
        <v>999.9</v>
      </c>
      <c r="ED939">
        <v>0</v>
      </c>
      <c r="EE939">
        <v>0</v>
      </c>
      <c r="EF939">
        <v>9997.98230769231</v>
      </c>
      <c r="EG939">
        <v>0</v>
      </c>
      <c r="EH939">
        <v>1180.95307692308</v>
      </c>
      <c r="EI939">
        <v>-63.2001615384615</v>
      </c>
      <c r="EJ939">
        <v>927.924230769231</v>
      </c>
      <c r="EK939">
        <v>962.151461538462</v>
      </c>
      <c r="EL939">
        <v>32.1418461538461</v>
      </c>
      <c r="EM939">
        <v>938.195923076923</v>
      </c>
      <c r="EN939">
        <v>24.8978384615385</v>
      </c>
      <c r="EO939">
        <v>5.14379307692308</v>
      </c>
      <c r="EP939">
        <v>2.24526692307692</v>
      </c>
      <c r="EQ939">
        <v>33.3204692307692</v>
      </c>
      <c r="ER939">
        <v>19.2890153846154</v>
      </c>
      <c r="ES939">
        <v>1200.02076923077</v>
      </c>
      <c r="ET939">
        <v>0.966994769230769</v>
      </c>
      <c r="EU939">
        <v>0.0330051384615385</v>
      </c>
      <c r="EV939">
        <v>0</v>
      </c>
      <c r="EW939">
        <v>859.811076923077</v>
      </c>
      <c r="EX939">
        <v>5.00059</v>
      </c>
      <c r="EY939">
        <v>11363.3692307692</v>
      </c>
      <c r="EZ939">
        <v>10358.8923076923</v>
      </c>
      <c r="FA939">
        <v>62.9563846153846</v>
      </c>
      <c r="FB939">
        <v>64.125</v>
      </c>
      <c r="FC939">
        <v>62.875</v>
      </c>
      <c r="FD939">
        <v>64.0524615384615</v>
      </c>
      <c r="FE939">
        <v>64.437</v>
      </c>
      <c r="FF939">
        <v>1155.57769230769</v>
      </c>
      <c r="FG939">
        <v>39.4430769230769</v>
      </c>
      <c r="FH939">
        <v>0</v>
      </c>
      <c r="FI939">
        <v>1761424800.7</v>
      </c>
      <c r="FJ939">
        <v>0</v>
      </c>
      <c r="FK939">
        <v>860.01164</v>
      </c>
      <c r="FL939">
        <v>8.12915386416861</v>
      </c>
      <c r="FM939">
        <v>120.792307700871</v>
      </c>
      <c r="FN939">
        <v>11365.496</v>
      </c>
      <c r="FO939">
        <v>15</v>
      </c>
      <c r="FP939">
        <v>0</v>
      </c>
      <c r="FQ939" t="s">
        <v>439</v>
      </c>
      <c r="FR939">
        <v>0</v>
      </c>
      <c r="FS939">
        <v>0</v>
      </c>
      <c r="FT939">
        <v>0</v>
      </c>
      <c r="FU939">
        <v>0</v>
      </c>
      <c r="FV939">
        <v>0</v>
      </c>
      <c r="FW939">
        <v>0</v>
      </c>
      <c r="FX939">
        <v>0</v>
      </c>
      <c r="FY939">
        <v>0</v>
      </c>
      <c r="FZ939">
        <v>0</v>
      </c>
      <c r="GA939">
        <v>0</v>
      </c>
      <c r="GB939">
        <v>0</v>
      </c>
      <c r="GC939">
        <v>-63.0951285714286</v>
      </c>
      <c r="GD939">
        <v>-8.27191168831177</v>
      </c>
      <c r="GE939">
        <v>1.20395461516377</v>
      </c>
      <c r="GF939">
        <v>0</v>
      </c>
      <c r="GG939">
        <v>859.420735294118</v>
      </c>
      <c r="GH939">
        <v>9.11509550394064</v>
      </c>
      <c r="GI939">
        <v>0.926120856959559</v>
      </c>
      <c r="GJ939">
        <v>-1</v>
      </c>
      <c r="GK939">
        <v>32.144980952381</v>
      </c>
      <c r="GL939">
        <v>-0.0480545454545644</v>
      </c>
      <c r="GM939">
        <v>0.0070423629048389</v>
      </c>
      <c r="GN939">
        <v>1</v>
      </c>
      <c r="GO939">
        <v>1</v>
      </c>
      <c r="GP939">
        <v>2</v>
      </c>
      <c r="GQ939" t="s">
        <v>446</v>
      </c>
      <c r="GR939">
        <v>3.12654</v>
      </c>
      <c r="GS939">
        <v>2.71698</v>
      </c>
      <c r="GT939">
        <v>0.146245</v>
      </c>
      <c r="GU939">
        <v>0.152728</v>
      </c>
      <c r="GV939">
        <v>0.178035</v>
      </c>
      <c r="GW939">
        <v>0.100125</v>
      </c>
      <c r="GX939">
        <v>30543.5</v>
      </c>
      <c r="GY939">
        <v>32025.7</v>
      </c>
      <c r="GZ939">
        <v>32509.4</v>
      </c>
      <c r="HA939">
        <v>34369.1</v>
      </c>
      <c r="HB939">
        <v>38435.4</v>
      </c>
      <c r="HC939">
        <v>44623.3</v>
      </c>
      <c r="HD939">
        <v>51116</v>
      </c>
      <c r="HE939">
        <v>55144.8</v>
      </c>
      <c r="HF939">
        <v>1.67523</v>
      </c>
      <c r="HG939">
        <v>1.52283</v>
      </c>
      <c r="HH939">
        <v>-0.185296</v>
      </c>
      <c r="HI939">
        <v>0</v>
      </c>
      <c r="HJ939">
        <v>50.9138</v>
      </c>
      <c r="HK939">
        <v>999.9</v>
      </c>
      <c r="HL939">
        <v>54.926</v>
      </c>
      <c r="HM939">
        <v>30.121</v>
      </c>
      <c r="HN939">
        <v>26.1304</v>
      </c>
      <c r="HO939">
        <v>60.1621</v>
      </c>
      <c r="HP939">
        <v>40.7572</v>
      </c>
      <c r="HQ939">
        <v>1</v>
      </c>
      <c r="HR939">
        <v>2.46129</v>
      </c>
      <c r="HS939">
        <v>0.124096</v>
      </c>
      <c r="HT939">
        <v>20.1131</v>
      </c>
      <c r="HU939">
        <v>5.18569</v>
      </c>
      <c r="HV939">
        <v>12.0159</v>
      </c>
      <c r="HW939">
        <v>4.96875</v>
      </c>
      <c r="HX939">
        <v>3.29583</v>
      </c>
      <c r="HY939">
        <v>9999</v>
      </c>
      <c r="HZ939">
        <v>9999</v>
      </c>
      <c r="IA939">
        <v>999.9</v>
      </c>
      <c r="IB939">
        <v>9999</v>
      </c>
      <c r="IC939">
        <v>1.86325</v>
      </c>
      <c r="ID939">
        <v>1.8681</v>
      </c>
      <c r="IE939">
        <v>1.86783</v>
      </c>
      <c r="IF939">
        <v>1.86905</v>
      </c>
      <c r="IG939">
        <v>1.86981</v>
      </c>
      <c r="IH939">
        <v>1.8659</v>
      </c>
      <c r="II939">
        <v>1.86699</v>
      </c>
      <c r="IJ939">
        <v>1.86842</v>
      </c>
      <c r="IK939">
        <v>5</v>
      </c>
      <c r="IL939">
        <v>0</v>
      </c>
      <c r="IM939">
        <v>0</v>
      </c>
      <c r="IN939">
        <v>0</v>
      </c>
      <c r="IO939" t="s">
        <v>441</v>
      </c>
      <c r="IP939" t="s">
        <v>442</v>
      </c>
      <c r="IQ939" t="s">
        <v>443</v>
      </c>
      <c r="IR939" t="s">
        <v>443</v>
      </c>
      <c r="IS939" t="s">
        <v>443</v>
      </c>
      <c r="IT939" t="s">
        <v>443</v>
      </c>
      <c r="IU939">
        <v>0</v>
      </c>
      <c r="IV939">
        <v>100</v>
      </c>
      <c r="IW939">
        <v>100</v>
      </c>
      <c r="IX939">
        <v>1.098</v>
      </c>
      <c r="IY939">
        <v>-0.0441</v>
      </c>
      <c r="IZ939">
        <v>1.09748391826392</v>
      </c>
      <c r="JA939">
        <v>0</v>
      </c>
      <c r="JB939">
        <v>0</v>
      </c>
      <c r="JC939">
        <v>0</v>
      </c>
      <c r="JD939">
        <v>-0.0441141096964596</v>
      </c>
      <c r="JE939">
        <v>0</v>
      </c>
      <c r="JF939">
        <v>0</v>
      </c>
      <c r="JG939">
        <v>0</v>
      </c>
      <c r="JH939">
        <v>5</v>
      </c>
      <c r="JI939">
        <v>2273</v>
      </c>
      <c r="JJ939">
        <v>1</v>
      </c>
      <c r="JK939">
        <v>24</v>
      </c>
      <c r="JL939">
        <v>29357080.7</v>
      </c>
      <c r="JM939">
        <v>29357080.7</v>
      </c>
      <c r="JN939">
        <v>2.00073</v>
      </c>
      <c r="JO939">
        <v>2.61597</v>
      </c>
      <c r="JP939">
        <v>1.54785</v>
      </c>
      <c r="JQ939">
        <v>2.31445</v>
      </c>
      <c r="JR939">
        <v>1.64673</v>
      </c>
      <c r="JS939">
        <v>2.37305</v>
      </c>
      <c r="JT939">
        <v>34.0545</v>
      </c>
      <c r="JU939">
        <v>24.1926</v>
      </c>
      <c r="JV939">
        <v>18</v>
      </c>
      <c r="JW939">
        <v>493.007</v>
      </c>
      <c r="JX939">
        <v>382.891</v>
      </c>
      <c r="JY939">
        <v>52.6369</v>
      </c>
      <c r="JZ939">
        <v>54.8938</v>
      </c>
      <c r="KA939">
        <v>30.0009</v>
      </c>
      <c r="KB939">
        <v>54.1337</v>
      </c>
      <c r="KC939">
        <v>53.9346</v>
      </c>
      <c r="KD939">
        <v>40.1007</v>
      </c>
      <c r="KE939">
        <v>0</v>
      </c>
      <c r="KF939">
        <v>100</v>
      </c>
      <c r="KG939">
        <v>52.7888</v>
      </c>
      <c r="KH939">
        <v>991.759</v>
      </c>
      <c r="KI939">
        <v>26.2864</v>
      </c>
      <c r="KJ939">
        <v>92.633</v>
      </c>
      <c r="KK939">
        <v>89.2124</v>
      </c>
    </row>
    <row r="940" spans="1:297">
      <c r="A940">
        <v>924</v>
      </c>
      <c r="B940">
        <v>1761424845</v>
      </c>
      <c r="C940">
        <v>16664</v>
      </c>
      <c r="D940" t="s">
        <v>2299</v>
      </c>
      <c r="E940" t="s">
        <v>2300</v>
      </c>
      <c r="F940">
        <v>5</v>
      </c>
      <c r="G940" t="s">
        <v>2182</v>
      </c>
      <c r="H940" t="s">
        <v>436</v>
      </c>
      <c r="I940">
        <v>1761424836.84615</v>
      </c>
      <c r="J940">
        <f>(K940)/1000</f>
        <v>0</v>
      </c>
      <c r="K940">
        <f>IF(DP940, AN940, AH940)</f>
        <v>0</v>
      </c>
      <c r="L940">
        <f>IF(DP940, AI940, AG940)</f>
        <v>0</v>
      </c>
      <c r="M940">
        <f>DR940 - IF(AU940&gt;1, L940*DL940*100.0/(AW940), 0)</f>
        <v>0</v>
      </c>
      <c r="N940">
        <f>((T940-J940/2)*M940-L940)/(T940+J940/2)</f>
        <v>0</v>
      </c>
      <c r="O940">
        <f>N940*(DY940+DZ940)/1000.0</f>
        <v>0</v>
      </c>
      <c r="P940">
        <f>(DR940 - IF(AU940&gt;1, L940*DL940*100.0/(AW940), 0))*(DY940+DZ940)/1000.0</f>
        <v>0</v>
      </c>
      <c r="Q940">
        <f>2.0/((1/S940-1/R940)+SIGN(S940)*SQRT((1/S940-1/R940)*(1/S940-1/R940) + 4*DM940/((DM940+1)*(DM940+1))*(2*1/S940*1/R940-1/R940*1/R940)))</f>
        <v>0</v>
      </c>
      <c r="R940">
        <f>IF(LEFT(DN940,1)&lt;&gt;"0",IF(LEFT(DN940,1)="1",3.0,DO940),$D$5+$E$5*(EF940*DY940/($K$5*1000))+$F$5*(EF940*DY940/($K$5*1000))*MAX(MIN(DL940,$J$5),$I$5)*MAX(MIN(DL940,$J$5),$I$5)+$G$5*MAX(MIN(DL940,$J$5),$I$5)*(EF940*DY940/($K$5*1000))+$H$5*(EF940*DY940/($K$5*1000))*(EF940*DY940/($K$5*1000)))</f>
        <v>0</v>
      </c>
      <c r="S940">
        <f>J940*(1000-(1000*0.61365*exp(17.502*W940/(240.97+W940))/(DY940+DZ940)+DT940)/2)/(1000*0.61365*exp(17.502*W940/(240.97+W940))/(DY940+DZ940)-DT940)</f>
        <v>0</v>
      </c>
      <c r="T940">
        <f>1/((DM940+1)/(Q940/1.6)+1/(R940/1.37)) + DM940/((DM940+1)/(Q940/1.6) + DM940/(R940/1.37))</f>
        <v>0</v>
      </c>
      <c r="U940">
        <f>(DH940*DK940)</f>
        <v>0</v>
      </c>
      <c r="V940">
        <f>(EA940+(U940+2*0.95*5.67E-8*(((EA940+$B$7)+273)^4-(EA940+273)^4)-44100*J940)/(1.84*29.3*R940+8*0.95*5.67E-8*(EA940+273)^3))</f>
        <v>0</v>
      </c>
      <c r="W940">
        <f>($C$7*EB940+$D$7*EC940+$E$7*V940)</f>
        <v>0</v>
      </c>
      <c r="X940">
        <f>0.61365*exp(17.502*W940/(240.97+W940))</f>
        <v>0</v>
      </c>
      <c r="Y940">
        <f>(Z940/AA940*100)</f>
        <v>0</v>
      </c>
      <c r="Z940">
        <f>DT940*(DY940+DZ940)/1000</f>
        <v>0</v>
      </c>
      <c r="AA940">
        <f>0.61365*exp(17.502*EA940/(240.97+EA940))</f>
        <v>0</v>
      </c>
      <c r="AB940">
        <f>(X940-DT940*(DY940+DZ940)/1000)</f>
        <v>0</v>
      </c>
      <c r="AC940">
        <f>(-J940*44100)</f>
        <v>0</v>
      </c>
      <c r="AD940">
        <f>2*29.3*R940*0.92*(EA940-W940)</f>
        <v>0</v>
      </c>
      <c r="AE940">
        <f>2*0.95*5.67E-8*(((EA940+$B$7)+273)^4-(W940+273)^4)</f>
        <v>0</v>
      </c>
      <c r="AF940">
        <f>U940+AE940+AC940+AD940</f>
        <v>0</v>
      </c>
      <c r="AG940">
        <f>DX940*AU940*(DS940-DR940*(1000-AU940*DU940)/(1000-AU940*DT940))/(100*DL940)</f>
        <v>0</v>
      </c>
      <c r="AH940">
        <f>1000*DX940*AU940*(DT940-DU940)/(100*DL940*(1000-AU940*DT940))</f>
        <v>0</v>
      </c>
      <c r="AI940">
        <f>(AJ940 - AK940 - DY940*1E3/(8.314*(EA940+273.15)) * AM940/DX940 * AL940) * DX940/(100*DL940) * (1000 - DU940)/1000</f>
        <v>0</v>
      </c>
      <c r="AJ940">
        <v>995.289540489386</v>
      </c>
      <c r="AK940">
        <v>968.645078787879</v>
      </c>
      <c r="AL940">
        <v>3.25784901953278</v>
      </c>
      <c r="AM940">
        <v>65.2934851003641</v>
      </c>
      <c r="AN940">
        <f>(AP940 - AO940 + DY940*1E3/(8.314*(EA940+273.15)) * AR940/DX940 * AQ940) * DX940/(100*DL940) * 1000/(1000 - AP940)</f>
        <v>0</v>
      </c>
      <c r="AO940">
        <v>24.9046091036851</v>
      </c>
      <c r="AP940">
        <v>57.0379133333333</v>
      </c>
      <c r="AQ940">
        <v>-0.000244316151846611</v>
      </c>
      <c r="AR940">
        <v>110.481421267312</v>
      </c>
      <c r="AS940">
        <v>1</v>
      </c>
      <c r="AT940">
        <v>0</v>
      </c>
      <c r="AU940">
        <f>IF(AS940*$H$13&gt;=AW940,1.0,(AW940/(AW940-AS940*$H$13)))</f>
        <v>0</v>
      </c>
      <c r="AV940">
        <f>(AU940-1)*100</f>
        <v>0</v>
      </c>
      <c r="AW940">
        <f>MAX(0,($B$13+$C$13*EF940)/(1+$D$13*EF940)*DY940/(EA940+273)*$E$13)</f>
        <v>0</v>
      </c>
      <c r="AX940" t="s">
        <v>437</v>
      </c>
      <c r="AY940" t="s">
        <v>437</v>
      </c>
      <c r="AZ940">
        <v>0</v>
      </c>
      <c r="BA940">
        <v>0</v>
      </c>
      <c r="BB940">
        <f>1-AZ940/BA940</f>
        <v>0</v>
      </c>
      <c r="BC940">
        <v>0</v>
      </c>
      <c r="BD940" t="s">
        <v>437</v>
      </c>
      <c r="BE940" t="s">
        <v>437</v>
      </c>
      <c r="BF940">
        <v>0</v>
      </c>
      <c r="BG940">
        <v>0</v>
      </c>
      <c r="BH940">
        <f>1-BF940/BG940</f>
        <v>0</v>
      </c>
      <c r="BI940">
        <v>0.5</v>
      </c>
      <c r="BJ940">
        <f>DI940</f>
        <v>0</v>
      </c>
      <c r="BK940">
        <f>L940</f>
        <v>0</v>
      </c>
      <c r="BL940">
        <f>BH940*BI940*BJ940</f>
        <v>0</v>
      </c>
      <c r="BM940">
        <f>(BK940-BC940)/BJ940</f>
        <v>0</v>
      </c>
      <c r="BN940">
        <f>(BA940-BG940)/BG940</f>
        <v>0</v>
      </c>
      <c r="BO940">
        <f>AZ940/(BB940+AZ940/BG940)</f>
        <v>0</v>
      </c>
      <c r="BP940" t="s">
        <v>437</v>
      </c>
      <c r="BQ940">
        <v>0</v>
      </c>
      <c r="BR940">
        <f>IF(BQ940&lt;&gt;0, BQ940, BO940)</f>
        <v>0</v>
      </c>
      <c r="BS940">
        <f>1-BR940/BG940</f>
        <v>0</v>
      </c>
      <c r="BT940">
        <f>(BG940-BF940)/(BG940-BR940)</f>
        <v>0</v>
      </c>
      <c r="BU940">
        <f>(BA940-BG940)/(BA940-BR940)</f>
        <v>0</v>
      </c>
      <c r="BV940">
        <f>(BG940-BF940)/(BG940-AZ940)</f>
        <v>0</v>
      </c>
      <c r="BW940">
        <f>(BA940-BG940)/(BA940-AZ940)</f>
        <v>0</v>
      </c>
      <c r="BX940">
        <f>(BT940*BR940/BF940)</f>
        <v>0</v>
      </c>
      <c r="BY940">
        <f>(1-BX940)</f>
        <v>0</v>
      </c>
      <c r="DH940">
        <f>$B$11*EG940+$C$11*EH940+$F$11*ES940*(1-EV940)</f>
        <v>0</v>
      </c>
      <c r="DI940">
        <f>DH940*DJ940</f>
        <v>0</v>
      </c>
      <c r="DJ940">
        <f>($B$11*$D$9+$C$11*$D$9+$F$11*((FF940+EX940)/MAX(FF940+EX940+FG940, 0.1)*$I$9+FG940/MAX(FF940+EX940+FG940, 0.1)*$J$9))/($B$11+$C$11+$F$11)</f>
        <v>0</v>
      </c>
      <c r="DK940">
        <f>($B$11*$K$9+$C$11*$K$9+$F$11*((FF940+EX940)/MAX(FF940+EX940+FG940, 0.1)*$P$9+FG940/MAX(FF940+EX940+FG940, 0.1)*$Q$9))/($B$11+$C$11+$F$11)</f>
        <v>0</v>
      </c>
      <c r="DL940">
        <v>6</v>
      </c>
      <c r="DM940">
        <v>0.5</v>
      </c>
      <c r="DN940" t="s">
        <v>438</v>
      </c>
      <c r="DO940">
        <v>2</v>
      </c>
      <c r="DP940" t="b">
        <v>1</v>
      </c>
      <c r="DQ940">
        <v>1761424836.84615</v>
      </c>
      <c r="DR940">
        <v>890.729153846154</v>
      </c>
      <c r="DS940">
        <v>954.657384615384</v>
      </c>
      <c r="DT940">
        <v>57.0398846153846</v>
      </c>
      <c r="DU940">
        <v>24.9008923076923</v>
      </c>
      <c r="DV940">
        <v>889.631692307693</v>
      </c>
      <c r="DW940">
        <v>57.0840076923077</v>
      </c>
      <c r="DX940">
        <v>500.033769230769</v>
      </c>
      <c r="DY940">
        <v>90.1788846153846</v>
      </c>
      <c r="DZ940">
        <v>0.0392020615384615</v>
      </c>
      <c r="EA940">
        <v>53.0304615384615</v>
      </c>
      <c r="EB940">
        <v>47.9995846153846</v>
      </c>
      <c r="EC940">
        <v>999.9</v>
      </c>
      <c r="ED940">
        <v>0</v>
      </c>
      <c r="EE940">
        <v>0</v>
      </c>
      <c r="EF940">
        <v>9995.15</v>
      </c>
      <c r="EG940">
        <v>0</v>
      </c>
      <c r="EH940">
        <v>1180.94076923077</v>
      </c>
      <c r="EI940">
        <v>-63.9282692307692</v>
      </c>
      <c r="EJ940">
        <v>944.609538461538</v>
      </c>
      <c r="EK940">
        <v>979.036384615385</v>
      </c>
      <c r="EL940">
        <v>32.1390076923077</v>
      </c>
      <c r="EM940">
        <v>954.657384615384</v>
      </c>
      <c r="EN940">
        <v>24.9008923076923</v>
      </c>
      <c r="EO940">
        <v>5.14379538461539</v>
      </c>
      <c r="EP940">
        <v>2.24553384615385</v>
      </c>
      <c r="EQ940">
        <v>33.3204769230769</v>
      </c>
      <c r="ER940">
        <v>19.2909307692308</v>
      </c>
      <c r="ES940">
        <v>1199.96384615385</v>
      </c>
      <c r="ET940">
        <v>0.966998923076923</v>
      </c>
      <c r="EU940">
        <v>0.0330009846153846</v>
      </c>
      <c r="EV940">
        <v>0</v>
      </c>
      <c r="EW940">
        <v>860.582230769231</v>
      </c>
      <c r="EX940">
        <v>5.00059</v>
      </c>
      <c r="EY940">
        <v>11372.9076923077</v>
      </c>
      <c r="EZ940">
        <v>10358.4230769231</v>
      </c>
      <c r="FA940">
        <v>62.9757692307692</v>
      </c>
      <c r="FB940">
        <v>64.125</v>
      </c>
      <c r="FC940">
        <v>62.875</v>
      </c>
      <c r="FD940">
        <v>64.0572307692308</v>
      </c>
      <c r="FE940">
        <v>64.437</v>
      </c>
      <c r="FF940">
        <v>1155.52769230769</v>
      </c>
      <c r="FG940">
        <v>39.4361538461539</v>
      </c>
      <c r="FH940">
        <v>0</v>
      </c>
      <c r="FI940">
        <v>1761424805.5</v>
      </c>
      <c r="FJ940">
        <v>0</v>
      </c>
      <c r="FK940">
        <v>860.75964</v>
      </c>
      <c r="FL940">
        <v>10.2659230750367</v>
      </c>
      <c r="FM940">
        <v>115.64615373535</v>
      </c>
      <c r="FN940">
        <v>11374.74</v>
      </c>
      <c r="FO940">
        <v>15</v>
      </c>
      <c r="FP940">
        <v>0</v>
      </c>
      <c r="FQ940" t="s">
        <v>439</v>
      </c>
      <c r="FR940">
        <v>0</v>
      </c>
      <c r="FS940">
        <v>0</v>
      </c>
      <c r="FT940">
        <v>0</v>
      </c>
      <c r="FU940">
        <v>0</v>
      </c>
      <c r="FV940">
        <v>0</v>
      </c>
      <c r="FW940">
        <v>0</v>
      </c>
      <c r="FX940">
        <v>0</v>
      </c>
      <c r="FY940">
        <v>0</v>
      </c>
      <c r="FZ940">
        <v>0</v>
      </c>
      <c r="GA940">
        <v>0</v>
      </c>
      <c r="GB940">
        <v>0</v>
      </c>
      <c r="GC940">
        <v>-63.52764</v>
      </c>
      <c r="GD940">
        <v>-10.8930496240601</v>
      </c>
      <c r="GE940">
        <v>1.27656214631329</v>
      </c>
      <c r="GF940">
        <v>0</v>
      </c>
      <c r="GG940">
        <v>860.174176470588</v>
      </c>
      <c r="GH940">
        <v>9.01121467688385</v>
      </c>
      <c r="GI940">
        <v>0.914083612811803</v>
      </c>
      <c r="GJ940">
        <v>-1</v>
      </c>
      <c r="GK940">
        <v>32.14092</v>
      </c>
      <c r="GL940">
        <v>-0.0273112781954881</v>
      </c>
      <c r="GM940">
        <v>0.00482696592074166</v>
      </c>
      <c r="GN940">
        <v>1</v>
      </c>
      <c r="GO940">
        <v>1</v>
      </c>
      <c r="GP940">
        <v>2</v>
      </c>
      <c r="GQ940" t="s">
        <v>446</v>
      </c>
      <c r="GR940">
        <v>3.12656</v>
      </c>
      <c r="GS940">
        <v>2.71719</v>
      </c>
      <c r="GT940">
        <v>0.147915</v>
      </c>
      <c r="GU940">
        <v>0.154479</v>
      </c>
      <c r="GV940">
        <v>0.178015</v>
      </c>
      <c r="GW940">
        <v>0.100132</v>
      </c>
      <c r="GX940">
        <v>30482.9</v>
      </c>
      <c r="GY940">
        <v>31958.6</v>
      </c>
      <c r="GZ940">
        <v>32508.9</v>
      </c>
      <c r="HA940">
        <v>34368.6</v>
      </c>
      <c r="HB940">
        <v>38436.3</v>
      </c>
      <c r="HC940">
        <v>44622.6</v>
      </c>
      <c r="HD940">
        <v>51115.5</v>
      </c>
      <c r="HE940">
        <v>55144.1</v>
      </c>
      <c r="HF940">
        <v>1.67502</v>
      </c>
      <c r="HG940">
        <v>1.52295</v>
      </c>
      <c r="HH940">
        <v>-0.184551</v>
      </c>
      <c r="HI940">
        <v>0</v>
      </c>
      <c r="HJ940">
        <v>50.92</v>
      </c>
      <c r="HK940">
        <v>999.9</v>
      </c>
      <c r="HL940">
        <v>54.926</v>
      </c>
      <c r="HM940">
        <v>30.142</v>
      </c>
      <c r="HN940">
        <v>26.1628</v>
      </c>
      <c r="HO940">
        <v>59.8121</v>
      </c>
      <c r="HP940">
        <v>40.5929</v>
      </c>
      <c r="HQ940">
        <v>1</v>
      </c>
      <c r="HR940">
        <v>2.46156</v>
      </c>
      <c r="HS940">
        <v>-0.363573</v>
      </c>
      <c r="HT940">
        <v>20.1126</v>
      </c>
      <c r="HU940">
        <v>5.18554</v>
      </c>
      <c r="HV940">
        <v>12.0159</v>
      </c>
      <c r="HW940">
        <v>4.9686</v>
      </c>
      <c r="HX940">
        <v>3.29588</v>
      </c>
      <c r="HY940">
        <v>9999</v>
      </c>
      <c r="HZ940">
        <v>9999</v>
      </c>
      <c r="IA940">
        <v>999.9</v>
      </c>
      <c r="IB940">
        <v>9999</v>
      </c>
      <c r="IC940">
        <v>1.86325</v>
      </c>
      <c r="ID940">
        <v>1.8681</v>
      </c>
      <c r="IE940">
        <v>1.86783</v>
      </c>
      <c r="IF940">
        <v>1.86905</v>
      </c>
      <c r="IG940">
        <v>1.86981</v>
      </c>
      <c r="IH940">
        <v>1.86591</v>
      </c>
      <c r="II940">
        <v>1.86695</v>
      </c>
      <c r="IJ940">
        <v>1.8684</v>
      </c>
      <c r="IK940">
        <v>5</v>
      </c>
      <c r="IL940">
        <v>0</v>
      </c>
      <c r="IM940">
        <v>0</v>
      </c>
      <c r="IN940">
        <v>0</v>
      </c>
      <c r="IO940" t="s">
        <v>441</v>
      </c>
      <c r="IP940" t="s">
        <v>442</v>
      </c>
      <c r="IQ940" t="s">
        <v>443</v>
      </c>
      <c r="IR940" t="s">
        <v>443</v>
      </c>
      <c r="IS940" t="s">
        <v>443</v>
      </c>
      <c r="IT940" t="s">
        <v>443</v>
      </c>
      <c r="IU940">
        <v>0</v>
      </c>
      <c r="IV940">
        <v>100</v>
      </c>
      <c r="IW940">
        <v>100</v>
      </c>
      <c r="IX940">
        <v>1.098</v>
      </c>
      <c r="IY940">
        <v>-0.0442</v>
      </c>
      <c r="IZ940">
        <v>1.09748391826392</v>
      </c>
      <c r="JA940">
        <v>0</v>
      </c>
      <c r="JB940">
        <v>0</v>
      </c>
      <c r="JC940">
        <v>0</v>
      </c>
      <c r="JD940">
        <v>-0.0441141096964596</v>
      </c>
      <c r="JE940">
        <v>0</v>
      </c>
      <c r="JF940">
        <v>0</v>
      </c>
      <c r="JG940">
        <v>0</v>
      </c>
      <c r="JH940">
        <v>5</v>
      </c>
      <c r="JI940">
        <v>2273</v>
      </c>
      <c r="JJ940">
        <v>1</v>
      </c>
      <c r="JK940">
        <v>24</v>
      </c>
      <c r="JL940">
        <v>29357080.8</v>
      </c>
      <c r="JM940">
        <v>29357080.8</v>
      </c>
      <c r="JN940">
        <v>2.03003</v>
      </c>
      <c r="JO940">
        <v>2.61963</v>
      </c>
      <c r="JP940">
        <v>1.54785</v>
      </c>
      <c r="JQ940">
        <v>2.31445</v>
      </c>
      <c r="JR940">
        <v>1.64673</v>
      </c>
      <c r="JS940">
        <v>2.33643</v>
      </c>
      <c r="JT940">
        <v>34.0545</v>
      </c>
      <c r="JU940">
        <v>24.1838</v>
      </c>
      <c r="JV940">
        <v>18</v>
      </c>
      <c r="JW940">
        <v>492.921</v>
      </c>
      <c r="JX940">
        <v>383.016</v>
      </c>
      <c r="JY940">
        <v>52.694</v>
      </c>
      <c r="JZ940">
        <v>54.9049</v>
      </c>
      <c r="KA940">
        <v>30.0005</v>
      </c>
      <c r="KB940">
        <v>54.1447</v>
      </c>
      <c r="KC940">
        <v>53.9455</v>
      </c>
      <c r="KD940">
        <v>40.7342</v>
      </c>
      <c r="KE940">
        <v>0</v>
      </c>
      <c r="KF940">
        <v>100</v>
      </c>
      <c r="KG940">
        <v>52.7414</v>
      </c>
      <c r="KH940">
        <v>1005.25</v>
      </c>
      <c r="KI940">
        <v>26.2864</v>
      </c>
      <c r="KJ940">
        <v>92.632</v>
      </c>
      <c r="KK940">
        <v>89.2113</v>
      </c>
    </row>
    <row r="941" spans="1:297">
      <c r="A941">
        <v>925</v>
      </c>
      <c r="B941">
        <v>1761424850</v>
      </c>
      <c r="C941">
        <v>16669</v>
      </c>
      <c r="D941" t="s">
        <v>2301</v>
      </c>
      <c r="E941" t="s">
        <v>2302</v>
      </c>
      <c r="F941">
        <v>5</v>
      </c>
      <c r="G941" t="s">
        <v>2182</v>
      </c>
      <c r="H941" t="s">
        <v>436</v>
      </c>
      <c r="I941">
        <v>1761424841.84615</v>
      </c>
      <c r="J941">
        <f>(K941)/1000</f>
        <v>0</v>
      </c>
      <c r="K941">
        <f>IF(DP941, AN941, AH941)</f>
        <v>0</v>
      </c>
      <c r="L941">
        <f>IF(DP941, AI941, AG941)</f>
        <v>0</v>
      </c>
      <c r="M941">
        <f>DR941 - IF(AU941&gt;1, L941*DL941*100.0/(AW941), 0)</f>
        <v>0</v>
      </c>
      <c r="N941">
        <f>((T941-J941/2)*M941-L941)/(T941+J941/2)</f>
        <v>0</v>
      </c>
      <c r="O941">
        <f>N941*(DY941+DZ941)/1000.0</f>
        <v>0</v>
      </c>
      <c r="P941">
        <f>(DR941 - IF(AU941&gt;1, L941*DL941*100.0/(AW941), 0))*(DY941+DZ941)/1000.0</f>
        <v>0</v>
      </c>
      <c r="Q941">
        <f>2.0/((1/S941-1/R941)+SIGN(S941)*SQRT((1/S941-1/R941)*(1/S941-1/R941) + 4*DM941/((DM941+1)*(DM941+1))*(2*1/S941*1/R941-1/R941*1/R941)))</f>
        <v>0</v>
      </c>
      <c r="R941">
        <f>IF(LEFT(DN941,1)&lt;&gt;"0",IF(LEFT(DN941,1)="1",3.0,DO941),$D$5+$E$5*(EF941*DY941/($K$5*1000))+$F$5*(EF941*DY941/($K$5*1000))*MAX(MIN(DL941,$J$5),$I$5)*MAX(MIN(DL941,$J$5),$I$5)+$G$5*MAX(MIN(DL941,$J$5),$I$5)*(EF941*DY941/($K$5*1000))+$H$5*(EF941*DY941/($K$5*1000))*(EF941*DY941/($K$5*1000)))</f>
        <v>0</v>
      </c>
      <c r="S941">
        <f>J941*(1000-(1000*0.61365*exp(17.502*W941/(240.97+W941))/(DY941+DZ941)+DT941)/2)/(1000*0.61365*exp(17.502*W941/(240.97+W941))/(DY941+DZ941)-DT941)</f>
        <v>0</v>
      </c>
      <c r="T941">
        <f>1/((DM941+1)/(Q941/1.6)+1/(R941/1.37)) + DM941/((DM941+1)/(Q941/1.6) + DM941/(R941/1.37))</f>
        <v>0</v>
      </c>
      <c r="U941">
        <f>(DH941*DK941)</f>
        <v>0</v>
      </c>
      <c r="V941">
        <f>(EA941+(U941+2*0.95*5.67E-8*(((EA941+$B$7)+273)^4-(EA941+273)^4)-44100*J941)/(1.84*29.3*R941+8*0.95*5.67E-8*(EA941+273)^3))</f>
        <v>0</v>
      </c>
      <c r="W941">
        <f>($C$7*EB941+$D$7*EC941+$E$7*V941)</f>
        <v>0</v>
      </c>
      <c r="X941">
        <f>0.61365*exp(17.502*W941/(240.97+W941))</f>
        <v>0</v>
      </c>
      <c r="Y941">
        <f>(Z941/AA941*100)</f>
        <v>0</v>
      </c>
      <c r="Z941">
        <f>DT941*(DY941+DZ941)/1000</f>
        <v>0</v>
      </c>
      <c r="AA941">
        <f>0.61365*exp(17.502*EA941/(240.97+EA941))</f>
        <v>0</v>
      </c>
      <c r="AB941">
        <f>(X941-DT941*(DY941+DZ941)/1000)</f>
        <v>0</v>
      </c>
      <c r="AC941">
        <f>(-J941*44100)</f>
        <v>0</v>
      </c>
      <c r="AD941">
        <f>2*29.3*R941*0.92*(EA941-W941)</f>
        <v>0</v>
      </c>
      <c r="AE941">
        <f>2*0.95*5.67E-8*(((EA941+$B$7)+273)^4-(W941+273)^4)</f>
        <v>0</v>
      </c>
      <c r="AF941">
        <f>U941+AE941+AC941+AD941</f>
        <v>0</v>
      </c>
      <c r="AG941">
        <f>DX941*AU941*(DS941-DR941*(1000-AU941*DU941)/(1000-AU941*DT941))/(100*DL941)</f>
        <v>0</v>
      </c>
      <c r="AH941">
        <f>1000*DX941*AU941*(DT941-DU941)/(100*DL941*(1000-AU941*DT941))</f>
        <v>0</v>
      </c>
      <c r="AI941">
        <f>(AJ941 - AK941 - DY941*1E3/(8.314*(EA941+273.15)) * AM941/DX941 * AL941) * DX941/(100*DL941) * (1000 - DU941)/1000</f>
        <v>0</v>
      </c>
      <c r="AJ941">
        <v>1013.50334069817</v>
      </c>
      <c r="AK941">
        <v>986.034193939394</v>
      </c>
      <c r="AL941">
        <v>3.52195129239148</v>
      </c>
      <c r="AM941">
        <v>65.2934851003641</v>
      </c>
      <c r="AN941">
        <f>(AP941 - AO941 + DY941*1E3/(8.314*(EA941+273.15)) * AR941/DX941 * AQ941) * DX941/(100*DL941) * 1000/(1000 - AP941)</f>
        <v>0</v>
      </c>
      <c r="AO941">
        <v>24.9074694414022</v>
      </c>
      <c r="AP941">
        <v>57.0424672727272</v>
      </c>
      <c r="AQ941">
        <v>0.000235119381046564</v>
      </c>
      <c r="AR941">
        <v>110.481421267312</v>
      </c>
      <c r="AS941">
        <v>2</v>
      </c>
      <c r="AT941">
        <v>0</v>
      </c>
      <c r="AU941">
        <f>IF(AS941*$H$13&gt;=AW941,1.0,(AW941/(AW941-AS941*$H$13)))</f>
        <v>0</v>
      </c>
      <c r="AV941">
        <f>(AU941-1)*100</f>
        <v>0</v>
      </c>
      <c r="AW941">
        <f>MAX(0,($B$13+$C$13*EF941)/(1+$D$13*EF941)*DY941/(EA941+273)*$E$13)</f>
        <v>0</v>
      </c>
      <c r="AX941" t="s">
        <v>437</v>
      </c>
      <c r="AY941" t="s">
        <v>437</v>
      </c>
      <c r="AZ941">
        <v>0</v>
      </c>
      <c r="BA941">
        <v>0</v>
      </c>
      <c r="BB941">
        <f>1-AZ941/BA941</f>
        <v>0</v>
      </c>
      <c r="BC941">
        <v>0</v>
      </c>
      <c r="BD941" t="s">
        <v>437</v>
      </c>
      <c r="BE941" t="s">
        <v>437</v>
      </c>
      <c r="BF941">
        <v>0</v>
      </c>
      <c r="BG941">
        <v>0</v>
      </c>
      <c r="BH941">
        <f>1-BF941/BG941</f>
        <v>0</v>
      </c>
      <c r="BI941">
        <v>0.5</v>
      </c>
      <c r="BJ941">
        <f>DI941</f>
        <v>0</v>
      </c>
      <c r="BK941">
        <f>L941</f>
        <v>0</v>
      </c>
      <c r="BL941">
        <f>BH941*BI941*BJ941</f>
        <v>0</v>
      </c>
      <c r="BM941">
        <f>(BK941-BC941)/BJ941</f>
        <v>0</v>
      </c>
      <c r="BN941">
        <f>(BA941-BG941)/BG941</f>
        <v>0</v>
      </c>
      <c r="BO941">
        <f>AZ941/(BB941+AZ941/BG941)</f>
        <v>0</v>
      </c>
      <c r="BP941" t="s">
        <v>437</v>
      </c>
      <c r="BQ941">
        <v>0</v>
      </c>
      <c r="BR941">
        <f>IF(BQ941&lt;&gt;0, BQ941, BO941)</f>
        <v>0</v>
      </c>
      <c r="BS941">
        <f>1-BR941/BG941</f>
        <v>0</v>
      </c>
      <c r="BT941">
        <f>(BG941-BF941)/(BG941-BR941)</f>
        <v>0</v>
      </c>
      <c r="BU941">
        <f>(BA941-BG941)/(BA941-BR941)</f>
        <v>0</v>
      </c>
      <c r="BV941">
        <f>(BG941-BF941)/(BG941-AZ941)</f>
        <v>0</v>
      </c>
      <c r="BW941">
        <f>(BA941-BG941)/(BA941-AZ941)</f>
        <v>0</v>
      </c>
      <c r="BX941">
        <f>(BT941*BR941/BF941)</f>
        <v>0</v>
      </c>
      <c r="BY941">
        <f>(1-BX941)</f>
        <v>0</v>
      </c>
      <c r="DH941">
        <f>$B$11*EG941+$C$11*EH941+$F$11*ES941*(1-EV941)</f>
        <v>0</v>
      </c>
      <c r="DI941">
        <f>DH941*DJ941</f>
        <v>0</v>
      </c>
      <c r="DJ941">
        <f>($B$11*$D$9+$C$11*$D$9+$F$11*((FF941+EX941)/MAX(FF941+EX941+FG941, 0.1)*$I$9+FG941/MAX(FF941+EX941+FG941, 0.1)*$J$9))/($B$11+$C$11+$F$11)</f>
        <v>0</v>
      </c>
      <c r="DK941">
        <f>($B$11*$K$9+$C$11*$K$9+$F$11*((FF941+EX941)/MAX(FF941+EX941+FG941, 0.1)*$P$9+FG941/MAX(FF941+EX941+FG941, 0.1)*$Q$9))/($B$11+$C$11+$F$11)</f>
        <v>0</v>
      </c>
      <c r="DL941">
        <v>6</v>
      </c>
      <c r="DM941">
        <v>0.5</v>
      </c>
      <c r="DN941" t="s">
        <v>438</v>
      </c>
      <c r="DO941">
        <v>2</v>
      </c>
      <c r="DP941" t="b">
        <v>1</v>
      </c>
      <c r="DQ941">
        <v>1761424841.84615</v>
      </c>
      <c r="DR941">
        <v>906.701538461539</v>
      </c>
      <c r="DS941">
        <v>971.882</v>
      </c>
      <c r="DT941">
        <v>57.0403769230769</v>
      </c>
      <c r="DU941">
        <v>24.9037307692308</v>
      </c>
      <c r="DV941">
        <v>905.604076923077</v>
      </c>
      <c r="DW941">
        <v>57.0845</v>
      </c>
      <c r="DX941">
        <v>500.027461538462</v>
      </c>
      <c r="DY941">
        <v>90.1780615384615</v>
      </c>
      <c r="DZ941">
        <v>0.0392603461538462</v>
      </c>
      <c r="EA941">
        <v>53.0305769230769</v>
      </c>
      <c r="EB941">
        <v>48.0011615384615</v>
      </c>
      <c r="EC941">
        <v>999.9</v>
      </c>
      <c r="ED941">
        <v>0</v>
      </c>
      <c r="EE941">
        <v>0</v>
      </c>
      <c r="EF941">
        <v>9991.44230769231</v>
      </c>
      <c r="EG941">
        <v>0</v>
      </c>
      <c r="EH941">
        <v>1180.93307692308</v>
      </c>
      <c r="EI941">
        <v>-65.1804384615385</v>
      </c>
      <c r="EJ941">
        <v>961.548538461539</v>
      </c>
      <c r="EK941">
        <v>996.704230769231</v>
      </c>
      <c r="EL941">
        <v>32.1366538461538</v>
      </c>
      <c r="EM941">
        <v>971.882</v>
      </c>
      <c r="EN941">
        <v>24.9037307692308</v>
      </c>
      <c r="EO941">
        <v>5.14379307692308</v>
      </c>
      <c r="EP941">
        <v>2.24577076923077</v>
      </c>
      <c r="EQ941">
        <v>33.3204615384615</v>
      </c>
      <c r="ER941">
        <v>19.2926153846154</v>
      </c>
      <c r="ES941">
        <v>1199.95923076923</v>
      </c>
      <c r="ET941">
        <v>0.966998923076923</v>
      </c>
      <c r="EU941">
        <v>0.0330010384615385</v>
      </c>
      <c r="EV941">
        <v>0</v>
      </c>
      <c r="EW941">
        <v>861.413076923077</v>
      </c>
      <c r="EX941">
        <v>5.00059</v>
      </c>
      <c r="EY941">
        <v>11382.6461538462</v>
      </c>
      <c r="EZ941">
        <v>10358.3615384615</v>
      </c>
      <c r="FA941">
        <v>62.9903076923077</v>
      </c>
      <c r="FB941">
        <v>64.1345384615385</v>
      </c>
      <c r="FC941">
        <v>62.875</v>
      </c>
      <c r="FD941">
        <v>64.062</v>
      </c>
      <c r="FE941">
        <v>64.437</v>
      </c>
      <c r="FF941">
        <v>1155.52307692308</v>
      </c>
      <c r="FG941">
        <v>39.4361538461538</v>
      </c>
      <c r="FH941">
        <v>0</v>
      </c>
      <c r="FI941">
        <v>1761424810.3</v>
      </c>
      <c r="FJ941">
        <v>0</v>
      </c>
      <c r="FK941">
        <v>861.4936</v>
      </c>
      <c r="FL941">
        <v>9.45000003077894</v>
      </c>
      <c r="FM941">
        <v>117.100000186166</v>
      </c>
      <c r="FN941">
        <v>11384.3</v>
      </c>
      <c r="FO941">
        <v>15</v>
      </c>
      <c r="FP941">
        <v>0</v>
      </c>
      <c r="FQ941" t="s">
        <v>439</v>
      </c>
      <c r="FR941">
        <v>0</v>
      </c>
      <c r="FS941">
        <v>0</v>
      </c>
      <c r="FT941">
        <v>0</v>
      </c>
      <c r="FU941">
        <v>0</v>
      </c>
      <c r="FV941">
        <v>0</v>
      </c>
      <c r="FW941">
        <v>0</v>
      </c>
      <c r="FX941">
        <v>0</v>
      </c>
      <c r="FY941">
        <v>0</v>
      </c>
      <c r="FZ941">
        <v>0</v>
      </c>
      <c r="GA941">
        <v>0</v>
      </c>
      <c r="GB941">
        <v>0</v>
      </c>
      <c r="GC941">
        <v>-64.5934857142857</v>
      </c>
      <c r="GD941">
        <v>-12.3287532467533</v>
      </c>
      <c r="GE941">
        <v>1.45943574657035</v>
      </c>
      <c r="GF941">
        <v>0</v>
      </c>
      <c r="GG941">
        <v>861.000411764706</v>
      </c>
      <c r="GH941">
        <v>9.19391903363233</v>
      </c>
      <c r="GI941">
        <v>0.930234446022872</v>
      </c>
      <c r="GJ941">
        <v>-1</v>
      </c>
      <c r="GK941">
        <v>32.1376666666667</v>
      </c>
      <c r="GL941">
        <v>-0.0333896103895902</v>
      </c>
      <c r="GM941">
        <v>0.00545704728579111</v>
      </c>
      <c r="GN941">
        <v>1</v>
      </c>
      <c r="GO941">
        <v>1</v>
      </c>
      <c r="GP941">
        <v>2</v>
      </c>
      <c r="GQ941" t="s">
        <v>446</v>
      </c>
      <c r="GR941">
        <v>3.12654</v>
      </c>
      <c r="GS941">
        <v>2.71722</v>
      </c>
      <c r="GT941">
        <v>0.149698</v>
      </c>
      <c r="GU941">
        <v>0.156174</v>
      </c>
      <c r="GV941">
        <v>0.178033</v>
      </c>
      <c r="GW941">
        <v>0.100139</v>
      </c>
      <c r="GX941">
        <v>30417.9</v>
      </c>
      <c r="GY941">
        <v>31893.2</v>
      </c>
      <c r="GZ941">
        <v>32508.1</v>
      </c>
      <c r="HA941">
        <v>34367.7</v>
      </c>
      <c r="HB941">
        <v>38434.9</v>
      </c>
      <c r="HC941">
        <v>44621.4</v>
      </c>
      <c r="HD941">
        <v>51114.3</v>
      </c>
      <c r="HE941">
        <v>55142.8</v>
      </c>
      <c r="HF941">
        <v>1.67485</v>
      </c>
      <c r="HG941">
        <v>1.5229</v>
      </c>
      <c r="HH941">
        <v>-0.184588</v>
      </c>
      <c r="HI941">
        <v>0</v>
      </c>
      <c r="HJ941">
        <v>50.92</v>
      </c>
      <c r="HK941">
        <v>999.9</v>
      </c>
      <c r="HL941">
        <v>54.926</v>
      </c>
      <c r="HM941">
        <v>30.142</v>
      </c>
      <c r="HN941">
        <v>26.1613</v>
      </c>
      <c r="HO941">
        <v>60.0921</v>
      </c>
      <c r="HP941">
        <v>40.5489</v>
      </c>
      <c r="HQ941">
        <v>1</v>
      </c>
      <c r="HR941">
        <v>2.46271</v>
      </c>
      <c r="HS941">
        <v>-0.0858143</v>
      </c>
      <c r="HT941">
        <v>20.113</v>
      </c>
      <c r="HU941">
        <v>5.18554</v>
      </c>
      <c r="HV941">
        <v>12.0159</v>
      </c>
      <c r="HW941">
        <v>4.96895</v>
      </c>
      <c r="HX941">
        <v>3.29575</v>
      </c>
      <c r="HY941">
        <v>9999</v>
      </c>
      <c r="HZ941">
        <v>9999</v>
      </c>
      <c r="IA941">
        <v>999.9</v>
      </c>
      <c r="IB941">
        <v>9999</v>
      </c>
      <c r="IC941">
        <v>1.86324</v>
      </c>
      <c r="ID941">
        <v>1.86809</v>
      </c>
      <c r="IE941">
        <v>1.86783</v>
      </c>
      <c r="IF941">
        <v>1.86905</v>
      </c>
      <c r="IG941">
        <v>1.86981</v>
      </c>
      <c r="IH941">
        <v>1.86589</v>
      </c>
      <c r="II941">
        <v>1.86697</v>
      </c>
      <c r="IJ941">
        <v>1.86841</v>
      </c>
      <c r="IK941">
        <v>5</v>
      </c>
      <c r="IL941">
        <v>0</v>
      </c>
      <c r="IM941">
        <v>0</v>
      </c>
      <c r="IN941">
        <v>0</v>
      </c>
      <c r="IO941" t="s">
        <v>441</v>
      </c>
      <c r="IP941" t="s">
        <v>442</v>
      </c>
      <c r="IQ941" t="s">
        <v>443</v>
      </c>
      <c r="IR941" t="s">
        <v>443</v>
      </c>
      <c r="IS941" t="s">
        <v>443</v>
      </c>
      <c r="IT941" t="s">
        <v>443</v>
      </c>
      <c r="IU941">
        <v>0</v>
      </c>
      <c r="IV941">
        <v>100</v>
      </c>
      <c r="IW941">
        <v>100</v>
      </c>
      <c r="IX941">
        <v>1.098</v>
      </c>
      <c r="IY941">
        <v>-0.0441</v>
      </c>
      <c r="IZ941">
        <v>1.09748391826392</v>
      </c>
      <c r="JA941">
        <v>0</v>
      </c>
      <c r="JB941">
        <v>0</v>
      </c>
      <c r="JC941">
        <v>0</v>
      </c>
      <c r="JD941">
        <v>-0.0441141096964596</v>
      </c>
      <c r="JE941">
        <v>0</v>
      </c>
      <c r="JF941">
        <v>0</v>
      </c>
      <c r="JG941">
        <v>0</v>
      </c>
      <c r="JH941">
        <v>5</v>
      </c>
      <c r="JI941">
        <v>2273</v>
      </c>
      <c r="JJ941">
        <v>1</v>
      </c>
      <c r="JK941">
        <v>24</v>
      </c>
      <c r="JL941">
        <v>29357080.8</v>
      </c>
      <c r="JM941">
        <v>29357080.8</v>
      </c>
      <c r="JN941">
        <v>2.05566</v>
      </c>
      <c r="JO941">
        <v>2.62573</v>
      </c>
      <c r="JP941">
        <v>1.54785</v>
      </c>
      <c r="JQ941">
        <v>2.31567</v>
      </c>
      <c r="JR941">
        <v>1.64673</v>
      </c>
      <c r="JS941">
        <v>2.23999</v>
      </c>
      <c r="JT941">
        <v>34.0545</v>
      </c>
      <c r="JU941">
        <v>24.1838</v>
      </c>
      <c r="JV941">
        <v>18</v>
      </c>
      <c r="JW941">
        <v>492.847</v>
      </c>
      <c r="JX941">
        <v>383.027</v>
      </c>
      <c r="JY941">
        <v>52.7618</v>
      </c>
      <c r="JZ941">
        <v>54.9138</v>
      </c>
      <c r="KA941">
        <v>30.001</v>
      </c>
      <c r="KB941">
        <v>54.1548</v>
      </c>
      <c r="KC941">
        <v>53.9553</v>
      </c>
      <c r="KD941">
        <v>41.217</v>
      </c>
      <c r="KE941">
        <v>0</v>
      </c>
      <c r="KF941">
        <v>100</v>
      </c>
      <c r="KG941">
        <v>52.7312</v>
      </c>
      <c r="KH941">
        <v>1025.55</v>
      </c>
      <c r="KI941">
        <v>26.2864</v>
      </c>
      <c r="KJ941">
        <v>92.6297</v>
      </c>
      <c r="KK941">
        <v>89.209</v>
      </c>
    </row>
    <row r="942" spans="1:297">
      <c r="A942">
        <v>926</v>
      </c>
      <c r="B942">
        <v>1761424855</v>
      </c>
      <c r="C942">
        <v>16674</v>
      </c>
      <c r="D942" t="s">
        <v>2303</v>
      </c>
      <c r="E942" t="s">
        <v>2304</v>
      </c>
      <c r="F942">
        <v>5</v>
      </c>
      <c r="G942" t="s">
        <v>2182</v>
      </c>
      <c r="H942" t="s">
        <v>436</v>
      </c>
      <c r="I942">
        <v>1761424846.84615</v>
      </c>
      <c r="J942">
        <f>(K942)/1000</f>
        <v>0</v>
      </c>
      <c r="K942">
        <f>IF(DP942, AN942, AH942)</f>
        <v>0</v>
      </c>
      <c r="L942">
        <f>IF(DP942, AI942, AG942)</f>
        <v>0</v>
      </c>
      <c r="M942">
        <f>DR942 - IF(AU942&gt;1, L942*DL942*100.0/(AW942), 0)</f>
        <v>0</v>
      </c>
      <c r="N942">
        <f>((T942-J942/2)*M942-L942)/(T942+J942/2)</f>
        <v>0</v>
      </c>
      <c r="O942">
        <f>N942*(DY942+DZ942)/1000.0</f>
        <v>0</v>
      </c>
      <c r="P942">
        <f>(DR942 - IF(AU942&gt;1, L942*DL942*100.0/(AW942), 0))*(DY942+DZ942)/1000.0</f>
        <v>0</v>
      </c>
      <c r="Q942">
        <f>2.0/((1/S942-1/R942)+SIGN(S942)*SQRT((1/S942-1/R942)*(1/S942-1/R942) + 4*DM942/((DM942+1)*(DM942+1))*(2*1/S942*1/R942-1/R942*1/R942)))</f>
        <v>0</v>
      </c>
      <c r="R942">
        <f>IF(LEFT(DN942,1)&lt;&gt;"0",IF(LEFT(DN942,1)="1",3.0,DO942),$D$5+$E$5*(EF942*DY942/($K$5*1000))+$F$5*(EF942*DY942/($K$5*1000))*MAX(MIN(DL942,$J$5),$I$5)*MAX(MIN(DL942,$J$5),$I$5)+$G$5*MAX(MIN(DL942,$J$5),$I$5)*(EF942*DY942/($K$5*1000))+$H$5*(EF942*DY942/($K$5*1000))*(EF942*DY942/($K$5*1000)))</f>
        <v>0</v>
      </c>
      <c r="S942">
        <f>J942*(1000-(1000*0.61365*exp(17.502*W942/(240.97+W942))/(DY942+DZ942)+DT942)/2)/(1000*0.61365*exp(17.502*W942/(240.97+W942))/(DY942+DZ942)-DT942)</f>
        <v>0</v>
      </c>
      <c r="T942">
        <f>1/((DM942+1)/(Q942/1.6)+1/(R942/1.37)) + DM942/((DM942+1)/(Q942/1.6) + DM942/(R942/1.37))</f>
        <v>0</v>
      </c>
      <c r="U942">
        <f>(DH942*DK942)</f>
        <v>0</v>
      </c>
      <c r="V942">
        <f>(EA942+(U942+2*0.95*5.67E-8*(((EA942+$B$7)+273)^4-(EA942+273)^4)-44100*J942)/(1.84*29.3*R942+8*0.95*5.67E-8*(EA942+273)^3))</f>
        <v>0</v>
      </c>
      <c r="W942">
        <f>($C$7*EB942+$D$7*EC942+$E$7*V942)</f>
        <v>0</v>
      </c>
      <c r="X942">
        <f>0.61365*exp(17.502*W942/(240.97+W942))</f>
        <v>0</v>
      </c>
      <c r="Y942">
        <f>(Z942/AA942*100)</f>
        <v>0</v>
      </c>
      <c r="Z942">
        <f>DT942*(DY942+DZ942)/1000</f>
        <v>0</v>
      </c>
      <c r="AA942">
        <f>0.61365*exp(17.502*EA942/(240.97+EA942))</f>
        <v>0</v>
      </c>
      <c r="AB942">
        <f>(X942-DT942*(DY942+DZ942)/1000)</f>
        <v>0</v>
      </c>
      <c r="AC942">
        <f>(-J942*44100)</f>
        <v>0</v>
      </c>
      <c r="AD942">
        <f>2*29.3*R942*0.92*(EA942-W942)</f>
        <v>0</v>
      </c>
      <c r="AE942">
        <f>2*0.95*5.67E-8*(((EA942+$B$7)+273)^4-(W942+273)^4)</f>
        <v>0</v>
      </c>
      <c r="AF942">
        <f>U942+AE942+AC942+AD942</f>
        <v>0</v>
      </c>
      <c r="AG942">
        <f>DX942*AU942*(DS942-DR942*(1000-AU942*DU942)/(1000-AU942*DT942))/(100*DL942)</f>
        <v>0</v>
      </c>
      <c r="AH942">
        <f>1000*DX942*AU942*(DT942-DU942)/(100*DL942*(1000-AU942*DT942))</f>
        <v>0</v>
      </c>
      <c r="AI942">
        <f>(AJ942 - AK942 - DY942*1E3/(8.314*(EA942+273.15)) * AM942/DX942 * AL942) * DX942/(100*DL942) * (1000 - DU942)/1000</f>
        <v>0</v>
      </c>
      <c r="AJ942">
        <v>1029.65155850989</v>
      </c>
      <c r="AK942">
        <v>1002.57168484849</v>
      </c>
      <c r="AL942">
        <v>3.26268140732024</v>
      </c>
      <c r="AM942">
        <v>65.2934851003641</v>
      </c>
      <c r="AN942">
        <f>(AP942 - AO942 + DY942*1E3/(8.314*(EA942+273.15)) * AR942/DX942 * AQ942) * DX942/(100*DL942) * 1000/(1000 - AP942)</f>
        <v>0</v>
      </c>
      <c r="AO942">
        <v>24.9126528433491</v>
      </c>
      <c r="AP942">
        <v>57.051156969697</v>
      </c>
      <c r="AQ942">
        <v>-5.05806988193902e-05</v>
      </c>
      <c r="AR942">
        <v>110.481421267312</v>
      </c>
      <c r="AS942">
        <v>1</v>
      </c>
      <c r="AT942">
        <v>0</v>
      </c>
      <c r="AU942">
        <f>IF(AS942*$H$13&gt;=AW942,1.0,(AW942/(AW942-AS942*$H$13)))</f>
        <v>0</v>
      </c>
      <c r="AV942">
        <f>(AU942-1)*100</f>
        <v>0</v>
      </c>
      <c r="AW942">
        <f>MAX(0,($B$13+$C$13*EF942)/(1+$D$13*EF942)*DY942/(EA942+273)*$E$13)</f>
        <v>0</v>
      </c>
      <c r="AX942" t="s">
        <v>437</v>
      </c>
      <c r="AY942" t="s">
        <v>437</v>
      </c>
      <c r="AZ942">
        <v>0</v>
      </c>
      <c r="BA942">
        <v>0</v>
      </c>
      <c r="BB942">
        <f>1-AZ942/BA942</f>
        <v>0</v>
      </c>
      <c r="BC942">
        <v>0</v>
      </c>
      <c r="BD942" t="s">
        <v>437</v>
      </c>
      <c r="BE942" t="s">
        <v>437</v>
      </c>
      <c r="BF942">
        <v>0</v>
      </c>
      <c r="BG942">
        <v>0</v>
      </c>
      <c r="BH942">
        <f>1-BF942/BG942</f>
        <v>0</v>
      </c>
      <c r="BI942">
        <v>0.5</v>
      </c>
      <c r="BJ942">
        <f>DI942</f>
        <v>0</v>
      </c>
      <c r="BK942">
        <f>L942</f>
        <v>0</v>
      </c>
      <c r="BL942">
        <f>BH942*BI942*BJ942</f>
        <v>0</v>
      </c>
      <c r="BM942">
        <f>(BK942-BC942)/BJ942</f>
        <v>0</v>
      </c>
      <c r="BN942">
        <f>(BA942-BG942)/BG942</f>
        <v>0</v>
      </c>
      <c r="BO942">
        <f>AZ942/(BB942+AZ942/BG942)</f>
        <v>0</v>
      </c>
      <c r="BP942" t="s">
        <v>437</v>
      </c>
      <c r="BQ942">
        <v>0</v>
      </c>
      <c r="BR942">
        <f>IF(BQ942&lt;&gt;0, BQ942, BO942)</f>
        <v>0</v>
      </c>
      <c r="BS942">
        <f>1-BR942/BG942</f>
        <v>0</v>
      </c>
      <c r="BT942">
        <f>(BG942-BF942)/(BG942-BR942)</f>
        <v>0</v>
      </c>
      <c r="BU942">
        <f>(BA942-BG942)/(BA942-BR942)</f>
        <v>0</v>
      </c>
      <c r="BV942">
        <f>(BG942-BF942)/(BG942-AZ942)</f>
        <v>0</v>
      </c>
      <c r="BW942">
        <f>(BA942-BG942)/(BA942-AZ942)</f>
        <v>0</v>
      </c>
      <c r="BX942">
        <f>(BT942*BR942/BF942)</f>
        <v>0</v>
      </c>
      <c r="BY942">
        <f>(1-BX942)</f>
        <v>0</v>
      </c>
      <c r="DH942">
        <f>$B$11*EG942+$C$11*EH942+$F$11*ES942*(1-EV942)</f>
        <v>0</v>
      </c>
      <c r="DI942">
        <f>DH942*DJ942</f>
        <v>0</v>
      </c>
      <c r="DJ942">
        <f>($B$11*$D$9+$C$11*$D$9+$F$11*((FF942+EX942)/MAX(FF942+EX942+FG942, 0.1)*$I$9+FG942/MAX(FF942+EX942+FG942, 0.1)*$J$9))/($B$11+$C$11+$F$11)</f>
        <v>0</v>
      </c>
      <c r="DK942">
        <f>($B$11*$K$9+$C$11*$K$9+$F$11*((FF942+EX942)/MAX(FF942+EX942+FG942, 0.1)*$P$9+FG942/MAX(FF942+EX942+FG942, 0.1)*$Q$9))/($B$11+$C$11+$F$11)</f>
        <v>0</v>
      </c>
      <c r="DL942">
        <v>6</v>
      </c>
      <c r="DM942">
        <v>0.5</v>
      </c>
      <c r="DN942" t="s">
        <v>438</v>
      </c>
      <c r="DO942">
        <v>2</v>
      </c>
      <c r="DP942" t="b">
        <v>1</v>
      </c>
      <c r="DQ942">
        <v>1761424846.84615</v>
      </c>
      <c r="DR942">
        <v>922.737692307692</v>
      </c>
      <c r="DS942">
        <v>988.236615384615</v>
      </c>
      <c r="DT942">
        <v>57.0436307692308</v>
      </c>
      <c r="DU942">
        <v>24.9073692307692</v>
      </c>
      <c r="DV942">
        <v>921.640230769231</v>
      </c>
      <c r="DW942">
        <v>57.0877461538462</v>
      </c>
      <c r="DX942">
        <v>500.007846153846</v>
      </c>
      <c r="DY942">
        <v>90.1773769230769</v>
      </c>
      <c r="DZ942">
        <v>0.0393328692307692</v>
      </c>
      <c r="EA942">
        <v>53.0335769230769</v>
      </c>
      <c r="EB942">
        <v>48.0071846153846</v>
      </c>
      <c r="EC942">
        <v>999.9</v>
      </c>
      <c r="ED942">
        <v>0</v>
      </c>
      <c r="EE942">
        <v>0</v>
      </c>
      <c r="EF942">
        <v>9996.82923076923</v>
      </c>
      <c r="EG942">
        <v>0</v>
      </c>
      <c r="EH942">
        <v>1180.92692307692</v>
      </c>
      <c r="EI942">
        <v>-65.4980307692308</v>
      </c>
      <c r="EJ942">
        <v>978.558</v>
      </c>
      <c r="EK942">
        <v>1013.47961538462</v>
      </c>
      <c r="EL942">
        <v>32.1362538461538</v>
      </c>
      <c r="EM942">
        <v>988.236615384615</v>
      </c>
      <c r="EN942">
        <v>24.9073692307692</v>
      </c>
      <c r="EO942">
        <v>5.14404615384615</v>
      </c>
      <c r="EP942">
        <v>2.24608230769231</v>
      </c>
      <c r="EQ942">
        <v>33.3213307692308</v>
      </c>
      <c r="ER942">
        <v>19.2948384615385</v>
      </c>
      <c r="ES942">
        <v>1199.94923076923</v>
      </c>
      <c r="ET942">
        <v>0.967002538461538</v>
      </c>
      <c r="EU942">
        <v>0.0329974384615385</v>
      </c>
      <c r="EV942">
        <v>0</v>
      </c>
      <c r="EW942">
        <v>862.147307692308</v>
      </c>
      <c r="EX942">
        <v>5.00059</v>
      </c>
      <c r="EY942">
        <v>11392.2</v>
      </c>
      <c r="EZ942">
        <v>10358.2923076923</v>
      </c>
      <c r="FA942">
        <v>62.9951538461538</v>
      </c>
      <c r="FB942">
        <v>64.1536153846154</v>
      </c>
      <c r="FC942">
        <v>62.8893076923077</v>
      </c>
      <c r="FD942">
        <v>64.0716923076923</v>
      </c>
      <c r="FE942">
        <v>64.437</v>
      </c>
      <c r="FF942">
        <v>1155.51769230769</v>
      </c>
      <c r="FG942">
        <v>39.4315384615385</v>
      </c>
      <c r="FH942">
        <v>0</v>
      </c>
      <c r="FI942">
        <v>1761424815.7</v>
      </c>
      <c r="FJ942">
        <v>0</v>
      </c>
      <c r="FK942">
        <v>862.231653846154</v>
      </c>
      <c r="FL942">
        <v>7.35401710056359</v>
      </c>
      <c r="FM942">
        <v>117.446153914722</v>
      </c>
      <c r="FN942">
        <v>11394.3423076923</v>
      </c>
      <c r="FO942">
        <v>15</v>
      </c>
      <c r="FP942">
        <v>0</v>
      </c>
      <c r="FQ942" t="s">
        <v>439</v>
      </c>
      <c r="FR942">
        <v>0</v>
      </c>
      <c r="FS942">
        <v>0</v>
      </c>
      <c r="FT942">
        <v>0</v>
      </c>
      <c r="FU942">
        <v>0</v>
      </c>
      <c r="FV942">
        <v>0</v>
      </c>
      <c r="FW942">
        <v>0</v>
      </c>
      <c r="FX942">
        <v>0</v>
      </c>
      <c r="FY942">
        <v>0</v>
      </c>
      <c r="FZ942">
        <v>0</v>
      </c>
      <c r="GA942">
        <v>0</v>
      </c>
      <c r="GB942">
        <v>0</v>
      </c>
      <c r="GC942">
        <v>-65.428195</v>
      </c>
      <c r="GD942">
        <v>-5.88661804511278</v>
      </c>
      <c r="GE942">
        <v>0.968110499620266</v>
      </c>
      <c r="GF942">
        <v>0</v>
      </c>
      <c r="GG942">
        <v>861.694794117647</v>
      </c>
      <c r="GH942">
        <v>8.71017571112529</v>
      </c>
      <c r="GI942">
        <v>0.884821476823286</v>
      </c>
      <c r="GJ942">
        <v>-1</v>
      </c>
      <c r="GK942">
        <v>32.137645</v>
      </c>
      <c r="GL942">
        <v>-0.0165428571428938</v>
      </c>
      <c r="GM942">
        <v>0.00471428414502098</v>
      </c>
      <c r="GN942">
        <v>1</v>
      </c>
      <c r="GO942">
        <v>1</v>
      </c>
      <c r="GP942">
        <v>2</v>
      </c>
      <c r="GQ942" t="s">
        <v>446</v>
      </c>
      <c r="GR942">
        <v>3.12657</v>
      </c>
      <c r="GS942">
        <v>2.71767</v>
      </c>
      <c r="GT942">
        <v>0.15135</v>
      </c>
      <c r="GU942">
        <v>0.157937</v>
      </c>
      <c r="GV942">
        <v>0.178033</v>
      </c>
      <c r="GW942">
        <v>0.100151</v>
      </c>
      <c r="GX942">
        <v>30357.8</v>
      </c>
      <c r="GY942">
        <v>31825.3</v>
      </c>
      <c r="GZ942">
        <v>32507.5</v>
      </c>
      <c r="HA942">
        <v>34366.9</v>
      </c>
      <c r="HB942">
        <v>38434.7</v>
      </c>
      <c r="HC942">
        <v>44619.9</v>
      </c>
      <c r="HD942">
        <v>51113.5</v>
      </c>
      <c r="HE942">
        <v>55141.4</v>
      </c>
      <c r="HF942">
        <v>1.67495</v>
      </c>
      <c r="HG942">
        <v>1.52248</v>
      </c>
      <c r="HH942">
        <v>-0.184245</v>
      </c>
      <c r="HI942">
        <v>0</v>
      </c>
      <c r="HJ942">
        <v>50.9256</v>
      </c>
      <c r="HK942">
        <v>999.9</v>
      </c>
      <c r="HL942">
        <v>54.926</v>
      </c>
      <c r="HM942">
        <v>30.121</v>
      </c>
      <c r="HN942">
        <v>26.1342</v>
      </c>
      <c r="HO942">
        <v>59.8921</v>
      </c>
      <c r="HP942">
        <v>40.5809</v>
      </c>
      <c r="HQ942">
        <v>1</v>
      </c>
      <c r="HR942">
        <v>2.46364</v>
      </c>
      <c r="HS942">
        <v>0.020591</v>
      </c>
      <c r="HT942">
        <v>20.1131</v>
      </c>
      <c r="HU942">
        <v>5.18584</v>
      </c>
      <c r="HV942">
        <v>12.0159</v>
      </c>
      <c r="HW942">
        <v>4.9688</v>
      </c>
      <c r="HX942">
        <v>3.29573</v>
      </c>
      <c r="HY942">
        <v>9999</v>
      </c>
      <c r="HZ942">
        <v>9999</v>
      </c>
      <c r="IA942">
        <v>999.9</v>
      </c>
      <c r="IB942">
        <v>9999</v>
      </c>
      <c r="IC942">
        <v>1.86325</v>
      </c>
      <c r="ID942">
        <v>1.8681</v>
      </c>
      <c r="IE942">
        <v>1.86783</v>
      </c>
      <c r="IF942">
        <v>1.86905</v>
      </c>
      <c r="IG942">
        <v>1.86982</v>
      </c>
      <c r="IH942">
        <v>1.86589</v>
      </c>
      <c r="II942">
        <v>1.86695</v>
      </c>
      <c r="IJ942">
        <v>1.86842</v>
      </c>
      <c r="IK942">
        <v>5</v>
      </c>
      <c r="IL942">
        <v>0</v>
      </c>
      <c r="IM942">
        <v>0</v>
      </c>
      <c r="IN942">
        <v>0</v>
      </c>
      <c r="IO942" t="s">
        <v>441</v>
      </c>
      <c r="IP942" t="s">
        <v>442</v>
      </c>
      <c r="IQ942" t="s">
        <v>443</v>
      </c>
      <c r="IR942" t="s">
        <v>443</v>
      </c>
      <c r="IS942" t="s">
        <v>443</v>
      </c>
      <c r="IT942" t="s">
        <v>443</v>
      </c>
      <c r="IU942">
        <v>0</v>
      </c>
      <c r="IV942">
        <v>100</v>
      </c>
      <c r="IW942">
        <v>100</v>
      </c>
      <c r="IX942">
        <v>1.098</v>
      </c>
      <c r="IY942">
        <v>-0.0441</v>
      </c>
      <c r="IZ942">
        <v>1.09748391826392</v>
      </c>
      <c r="JA942">
        <v>0</v>
      </c>
      <c r="JB942">
        <v>0</v>
      </c>
      <c r="JC942">
        <v>0</v>
      </c>
      <c r="JD942">
        <v>-0.0441141096964596</v>
      </c>
      <c r="JE942">
        <v>0</v>
      </c>
      <c r="JF942">
        <v>0</v>
      </c>
      <c r="JG942">
        <v>0</v>
      </c>
      <c r="JH942">
        <v>5</v>
      </c>
      <c r="JI942">
        <v>2273</v>
      </c>
      <c r="JJ942">
        <v>1</v>
      </c>
      <c r="JK942">
        <v>24</v>
      </c>
      <c r="JL942">
        <v>29357080.9</v>
      </c>
      <c r="JM942">
        <v>29357080.9</v>
      </c>
      <c r="JN942">
        <v>2.08496</v>
      </c>
      <c r="JO942">
        <v>2.61108</v>
      </c>
      <c r="JP942">
        <v>1.54785</v>
      </c>
      <c r="JQ942">
        <v>2.31567</v>
      </c>
      <c r="JR942">
        <v>1.64673</v>
      </c>
      <c r="JS942">
        <v>2.38037</v>
      </c>
      <c r="JT942">
        <v>34.0545</v>
      </c>
      <c r="JU942">
        <v>24.1926</v>
      </c>
      <c r="JV942">
        <v>18</v>
      </c>
      <c r="JW942">
        <v>492.98</v>
      </c>
      <c r="JX942">
        <v>382.806</v>
      </c>
      <c r="JY942">
        <v>52.7595</v>
      </c>
      <c r="JZ942">
        <v>54.9235</v>
      </c>
      <c r="KA942">
        <v>30.001</v>
      </c>
      <c r="KB942">
        <v>54.1651</v>
      </c>
      <c r="KC942">
        <v>53.9651</v>
      </c>
      <c r="KD942">
        <v>41.848</v>
      </c>
      <c r="KE942">
        <v>0</v>
      </c>
      <c r="KF942">
        <v>100</v>
      </c>
      <c r="KG942">
        <v>52.724</v>
      </c>
      <c r="KH942">
        <v>1039.1</v>
      </c>
      <c r="KI942">
        <v>26.2864</v>
      </c>
      <c r="KJ942">
        <v>92.6281</v>
      </c>
      <c r="KK942">
        <v>89.2067</v>
      </c>
    </row>
    <row r="943" spans="1:297">
      <c r="A943">
        <v>927</v>
      </c>
      <c r="B943">
        <v>1761424860</v>
      </c>
      <c r="C943">
        <v>16679</v>
      </c>
      <c r="D943" t="s">
        <v>2305</v>
      </c>
      <c r="E943" t="s">
        <v>2306</v>
      </c>
      <c r="F943">
        <v>5</v>
      </c>
      <c r="G943" t="s">
        <v>2182</v>
      </c>
      <c r="H943" t="s">
        <v>436</v>
      </c>
      <c r="I943">
        <v>1761424851.84615</v>
      </c>
      <c r="J943">
        <f>(K943)/1000</f>
        <v>0</v>
      </c>
      <c r="K943">
        <f>IF(DP943, AN943, AH943)</f>
        <v>0</v>
      </c>
      <c r="L943">
        <f>IF(DP943, AI943, AG943)</f>
        <v>0</v>
      </c>
      <c r="M943">
        <f>DR943 - IF(AU943&gt;1, L943*DL943*100.0/(AW943), 0)</f>
        <v>0</v>
      </c>
      <c r="N943">
        <f>((T943-J943/2)*M943-L943)/(T943+J943/2)</f>
        <v>0</v>
      </c>
      <c r="O943">
        <f>N943*(DY943+DZ943)/1000.0</f>
        <v>0</v>
      </c>
      <c r="P943">
        <f>(DR943 - IF(AU943&gt;1, L943*DL943*100.0/(AW943), 0))*(DY943+DZ943)/1000.0</f>
        <v>0</v>
      </c>
      <c r="Q943">
        <f>2.0/((1/S943-1/R943)+SIGN(S943)*SQRT((1/S943-1/R943)*(1/S943-1/R943) + 4*DM943/((DM943+1)*(DM943+1))*(2*1/S943*1/R943-1/R943*1/R943)))</f>
        <v>0</v>
      </c>
      <c r="R943">
        <f>IF(LEFT(DN943,1)&lt;&gt;"0",IF(LEFT(DN943,1)="1",3.0,DO943),$D$5+$E$5*(EF943*DY943/($K$5*1000))+$F$5*(EF943*DY943/($K$5*1000))*MAX(MIN(DL943,$J$5),$I$5)*MAX(MIN(DL943,$J$5),$I$5)+$G$5*MAX(MIN(DL943,$J$5),$I$5)*(EF943*DY943/($K$5*1000))+$H$5*(EF943*DY943/($K$5*1000))*(EF943*DY943/($K$5*1000)))</f>
        <v>0</v>
      </c>
      <c r="S943">
        <f>J943*(1000-(1000*0.61365*exp(17.502*W943/(240.97+W943))/(DY943+DZ943)+DT943)/2)/(1000*0.61365*exp(17.502*W943/(240.97+W943))/(DY943+DZ943)-DT943)</f>
        <v>0</v>
      </c>
      <c r="T943">
        <f>1/((DM943+1)/(Q943/1.6)+1/(R943/1.37)) + DM943/((DM943+1)/(Q943/1.6) + DM943/(R943/1.37))</f>
        <v>0</v>
      </c>
      <c r="U943">
        <f>(DH943*DK943)</f>
        <v>0</v>
      </c>
      <c r="V943">
        <f>(EA943+(U943+2*0.95*5.67E-8*(((EA943+$B$7)+273)^4-(EA943+273)^4)-44100*J943)/(1.84*29.3*R943+8*0.95*5.67E-8*(EA943+273)^3))</f>
        <v>0</v>
      </c>
      <c r="W943">
        <f>($C$7*EB943+$D$7*EC943+$E$7*V943)</f>
        <v>0</v>
      </c>
      <c r="X943">
        <f>0.61365*exp(17.502*W943/(240.97+W943))</f>
        <v>0</v>
      </c>
      <c r="Y943">
        <f>(Z943/AA943*100)</f>
        <v>0</v>
      </c>
      <c r="Z943">
        <f>DT943*(DY943+DZ943)/1000</f>
        <v>0</v>
      </c>
      <c r="AA943">
        <f>0.61365*exp(17.502*EA943/(240.97+EA943))</f>
        <v>0</v>
      </c>
      <c r="AB943">
        <f>(X943-DT943*(DY943+DZ943)/1000)</f>
        <v>0</v>
      </c>
      <c r="AC943">
        <f>(-J943*44100)</f>
        <v>0</v>
      </c>
      <c r="AD943">
        <f>2*29.3*R943*0.92*(EA943-W943)</f>
        <v>0</v>
      </c>
      <c r="AE943">
        <f>2*0.95*5.67E-8*(((EA943+$B$7)+273)^4-(W943+273)^4)</f>
        <v>0</v>
      </c>
      <c r="AF943">
        <f>U943+AE943+AC943+AD943</f>
        <v>0</v>
      </c>
      <c r="AG943">
        <f>DX943*AU943*(DS943-DR943*(1000-AU943*DU943)/(1000-AU943*DT943))/(100*DL943)</f>
        <v>0</v>
      </c>
      <c r="AH943">
        <f>1000*DX943*AU943*(DT943-DU943)/(100*DL943*(1000-AU943*DT943))</f>
        <v>0</v>
      </c>
      <c r="AI943">
        <f>(AJ943 - AK943 - DY943*1E3/(8.314*(EA943+273.15)) * AM943/DX943 * AL943) * DX943/(100*DL943) * (1000 - DU943)/1000</f>
        <v>0</v>
      </c>
      <c r="AJ943">
        <v>1048.21440675767</v>
      </c>
      <c r="AK943">
        <v>1020.29489090909</v>
      </c>
      <c r="AL943">
        <v>3.58549828890028</v>
      </c>
      <c r="AM943">
        <v>65.2934851003641</v>
      </c>
      <c r="AN943">
        <f>(AP943 - AO943 + DY943*1E3/(8.314*(EA943+273.15)) * AR943/DX943 * AQ943) * DX943/(100*DL943) * 1000/(1000 - AP943)</f>
        <v>0</v>
      </c>
      <c r="AO943">
        <v>24.9175733221497</v>
      </c>
      <c r="AP943">
        <v>57.0517696969697</v>
      </c>
      <c r="AQ943">
        <v>0.000218595439885792</v>
      </c>
      <c r="AR943">
        <v>110.481421267312</v>
      </c>
      <c r="AS943">
        <v>2</v>
      </c>
      <c r="AT943">
        <v>0</v>
      </c>
      <c r="AU943">
        <f>IF(AS943*$H$13&gt;=AW943,1.0,(AW943/(AW943-AS943*$H$13)))</f>
        <v>0</v>
      </c>
      <c r="AV943">
        <f>(AU943-1)*100</f>
        <v>0</v>
      </c>
      <c r="AW943">
        <f>MAX(0,($B$13+$C$13*EF943)/(1+$D$13*EF943)*DY943/(EA943+273)*$E$13)</f>
        <v>0</v>
      </c>
      <c r="AX943" t="s">
        <v>437</v>
      </c>
      <c r="AY943" t="s">
        <v>437</v>
      </c>
      <c r="AZ943">
        <v>0</v>
      </c>
      <c r="BA943">
        <v>0</v>
      </c>
      <c r="BB943">
        <f>1-AZ943/BA943</f>
        <v>0</v>
      </c>
      <c r="BC943">
        <v>0</v>
      </c>
      <c r="BD943" t="s">
        <v>437</v>
      </c>
      <c r="BE943" t="s">
        <v>437</v>
      </c>
      <c r="BF943">
        <v>0</v>
      </c>
      <c r="BG943">
        <v>0</v>
      </c>
      <c r="BH943">
        <f>1-BF943/BG943</f>
        <v>0</v>
      </c>
      <c r="BI943">
        <v>0.5</v>
      </c>
      <c r="BJ943">
        <f>DI943</f>
        <v>0</v>
      </c>
      <c r="BK943">
        <f>L943</f>
        <v>0</v>
      </c>
      <c r="BL943">
        <f>BH943*BI943*BJ943</f>
        <v>0</v>
      </c>
      <c r="BM943">
        <f>(BK943-BC943)/BJ943</f>
        <v>0</v>
      </c>
      <c r="BN943">
        <f>(BA943-BG943)/BG943</f>
        <v>0</v>
      </c>
      <c r="BO943">
        <f>AZ943/(BB943+AZ943/BG943)</f>
        <v>0</v>
      </c>
      <c r="BP943" t="s">
        <v>437</v>
      </c>
      <c r="BQ943">
        <v>0</v>
      </c>
      <c r="BR943">
        <f>IF(BQ943&lt;&gt;0, BQ943, BO943)</f>
        <v>0</v>
      </c>
      <c r="BS943">
        <f>1-BR943/BG943</f>
        <v>0</v>
      </c>
      <c r="BT943">
        <f>(BG943-BF943)/(BG943-BR943)</f>
        <v>0</v>
      </c>
      <c r="BU943">
        <f>(BA943-BG943)/(BA943-BR943)</f>
        <v>0</v>
      </c>
      <c r="BV943">
        <f>(BG943-BF943)/(BG943-AZ943)</f>
        <v>0</v>
      </c>
      <c r="BW943">
        <f>(BA943-BG943)/(BA943-AZ943)</f>
        <v>0</v>
      </c>
      <c r="BX943">
        <f>(BT943*BR943/BF943)</f>
        <v>0</v>
      </c>
      <c r="BY943">
        <f>(1-BX943)</f>
        <v>0</v>
      </c>
      <c r="DH943">
        <f>$B$11*EG943+$C$11*EH943+$F$11*ES943*(1-EV943)</f>
        <v>0</v>
      </c>
      <c r="DI943">
        <f>DH943*DJ943</f>
        <v>0</v>
      </c>
      <c r="DJ943">
        <f>($B$11*$D$9+$C$11*$D$9+$F$11*((FF943+EX943)/MAX(FF943+EX943+FG943, 0.1)*$I$9+FG943/MAX(FF943+EX943+FG943, 0.1)*$J$9))/($B$11+$C$11+$F$11)</f>
        <v>0</v>
      </c>
      <c r="DK943">
        <f>($B$11*$K$9+$C$11*$K$9+$F$11*((FF943+EX943)/MAX(FF943+EX943+FG943, 0.1)*$P$9+FG943/MAX(FF943+EX943+FG943, 0.1)*$Q$9))/($B$11+$C$11+$F$11)</f>
        <v>0</v>
      </c>
      <c r="DL943">
        <v>6</v>
      </c>
      <c r="DM943">
        <v>0.5</v>
      </c>
      <c r="DN943" t="s">
        <v>438</v>
      </c>
      <c r="DO943">
        <v>2</v>
      </c>
      <c r="DP943" t="b">
        <v>1</v>
      </c>
      <c r="DQ943">
        <v>1761424851.84615</v>
      </c>
      <c r="DR943">
        <v>938.736769230769</v>
      </c>
      <c r="DS943">
        <v>1005.52115384615</v>
      </c>
      <c r="DT943">
        <v>57.0463461538461</v>
      </c>
      <c r="DU943">
        <v>24.9114692307692</v>
      </c>
      <c r="DV943">
        <v>937.639153846154</v>
      </c>
      <c r="DW943">
        <v>57.0904615384616</v>
      </c>
      <c r="DX943">
        <v>500.001230769231</v>
      </c>
      <c r="DY943">
        <v>90.1768230769231</v>
      </c>
      <c r="DZ943">
        <v>0.0393528769230769</v>
      </c>
      <c r="EA943">
        <v>53.0386384615385</v>
      </c>
      <c r="EB943">
        <v>48.0124230769231</v>
      </c>
      <c r="EC943">
        <v>999.9</v>
      </c>
      <c r="ED943">
        <v>0</v>
      </c>
      <c r="EE943">
        <v>0</v>
      </c>
      <c r="EF943">
        <v>9998.79384615385</v>
      </c>
      <c r="EG943">
        <v>0</v>
      </c>
      <c r="EH943">
        <v>1180.91230769231</v>
      </c>
      <c r="EI943">
        <v>-66.7838384615385</v>
      </c>
      <c r="EJ943">
        <v>995.527461538462</v>
      </c>
      <c r="EK943">
        <v>1031.21076923077</v>
      </c>
      <c r="EL943">
        <v>32.1348615384615</v>
      </c>
      <c r="EM943">
        <v>1005.52115384615</v>
      </c>
      <c r="EN943">
        <v>24.9114692307692</v>
      </c>
      <c r="EO943">
        <v>5.14425846153846</v>
      </c>
      <c r="EP943">
        <v>2.24643923076923</v>
      </c>
      <c r="EQ943">
        <v>33.3220615384615</v>
      </c>
      <c r="ER943">
        <v>19.2973923076923</v>
      </c>
      <c r="ES943">
        <v>1199.97</v>
      </c>
      <c r="ET943">
        <v>0.967001384615385</v>
      </c>
      <c r="EU943">
        <v>0.0329985846153846</v>
      </c>
      <c r="EV943">
        <v>0</v>
      </c>
      <c r="EW943">
        <v>862.778</v>
      </c>
      <c r="EX943">
        <v>5.00059</v>
      </c>
      <c r="EY943">
        <v>11401.8923076923</v>
      </c>
      <c r="EZ943">
        <v>10358.4615384615</v>
      </c>
      <c r="FA943">
        <v>63</v>
      </c>
      <c r="FB943">
        <v>64.1726923076923</v>
      </c>
      <c r="FC943">
        <v>62.9083846153846</v>
      </c>
      <c r="FD943">
        <v>64.0862307692308</v>
      </c>
      <c r="FE943">
        <v>64.4418461538462</v>
      </c>
      <c r="FF943">
        <v>1155.53615384615</v>
      </c>
      <c r="FG943">
        <v>39.4338461538462</v>
      </c>
      <c r="FH943">
        <v>0</v>
      </c>
      <c r="FI943">
        <v>1761424820.5</v>
      </c>
      <c r="FJ943">
        <v>0</v>
      </c>
      <c r="FK943">
        <v>862.821653846154</v>
      </c>
      <c r="FL943">
        <v>7.21528203770053</v>
      </c>
      <c r="FM943">
        <v>109.976068127296</v>
      </c>
      <c r="FN943">
        <v>11403.4769230769</v>
      </c>
      <c r="FO943">
        <v>15</v>
      </c>
      <c r="FP943">
        <v>0</v>
      </c>
      <c r="FQ943" t="s">
        <v>439</v>
      </c>
      <c r="FR943">
        <v>0</v>
      </c>
      <c r="FS943">
        <v>0</v>
      </c>
      <c r="FT943">
        <v>0</v>
      </c>
      <c r="FU943">
        <v>0</v>
      </c>
      <c r="FV943">
        <v>0</v>
      </c>
      <c r="FW943">
        <v>0</v>
      </c>
      <c r="FX943">
        <v>0</v>
      </c>
      <c r="FY943">
        <v>0</v>
      </c>
      <c r="FZ943">
        <v>0</v>
      </c>
      <c r="GA943">
        <v>0</v>
      </c>
      <c r="GB943">
        <v>0</v>
      </c>
      <c r="GC943">
        <v>-66.2038761904762</v>
      </c>
      <c r="GD943">
        <v>-11.9321532467534</v>
      </c>
      <c r="GE943">
        <v>1.4723585093004</v>
      </c>
      <c r="GF943">
        <v>0</v>
      </c>
      <c r="GG943">
        <v>862.423117647059</v>
      </c>
      <c r="GH943">
        <v>7.58576011813345</v>
      </c>
      <c r="GI943">
        <v>0.775244316886659</v>
      </c>
      <c r="GJ943">
        <v>-1</v>
      </c>
      <c r="GK943">
        <v>32.1359142857143</v>
      </c>
      <c r="GL943">
        <v>-0.00825974025975081</v>
      </c>
      <c r="GM943">
        <v>0.0040882276651591</v>
      </c>
      <c r="GN943">
        <v>1</v>
      </c>
      <c r="GO943">
        <v>1</v>
      </c>
      <c r="GP943">
        <v>2</v>
      </c>
      <c r="GQ943" t="s">
        <v>446</v>
      </c>
      <c r="GR943">
        <v>3.12663</v>
      </c>
      <c r="GS943">
        <v>2.71653</v>
      </c>
      <c r="GT943">
        <v>0.153128</v>
      </c>
      <c r="GU943">
        <v>0.159618</v>
      </c>
      <c r="GV943">
        <v>0.178037</v>
      </c>
      <c r="GW943">
        <v>0.100163</v>
      </c>
      <c r="GX943">
        <v>30293.3</v>
      </c>
      <c r="GY943">
        <v>31760.3</v>
      </c>
      <c r="GZ943">
        <v>32507</v>
      </c>
      <c r="HA943">
        <v>34365.9</v>
      </c>
      <c r="HB943">
        <v>38434.5</v>
      </c>
      <c r="HC943">
        <v>44618.5</v>
      </c>
      <c r="HD943">
        <v>51113</v>
      </c>
      <c r="HE943">
        <v>55140.1</v>
      </c>
      <c r="HF943">
        <v>1.67467</v>
      </c>
      <c r="HG943">
        <v>1.52258</v>
      </c>
      <c r="HH943">
        <v>-0.184067</v>
      </c>
      <c r="HI943">
        <v>0</v>
      </c>
      <c r="HJ943">
        <v>50.9262</v>
      </c>
      <c r="HK943">
        <v>999.9</v>
      </c>
      <c r="HL943">
        <v>54.926</v>
      </c>
      <c r="HM943">
        <v>30.121</v>
      </c>
      <c r="HN943">
        <v>26.133</v>
      </c>
      <c r="HO943">
        <v>59.4521</v>
      </c>
      <c r="HP943">
        <v>40.4768</v>
      </c>
      <c r="HQ943">
        <v>1</v>
      </c>
      <c r="HR943">
        <v>2.46482</v>
      </c>
      <c r="HS943">
        <v>0.0808769</v>
      </c>
      <c r="HT943">
        <v>20.1129</v>
      </c>
      <c r="HU943">
        <v>5.18449</v>
      </c>
      <c r="HV943">
        <v>12.0159</v>
      </c>
      <c r="HW943">
        <v>4.96785</v>
      </c>
      <c r="HX943">
        <v>3.29545</v>
      </c>
      <c r="HY943">
        <v>9999</v>
      </c>
      <c r="HZ943">
        <v>9999</v>
      </c>
      <c r="IA943">
        <v>999.9</v>
      </c>
      <c r="IB943">
        <v>9999</v>
      </c>
      <c r="IC943">
        <v>1.86325</v>
      </c>
      <c r="ID943">
        <v>1.86808</v>
      </c>
      <c r="IE943">
        <v>1.86784</v>
      </c>
      <c r="IF943">
        <v>1.86905</v>
      </c>
      <c r="IG943">
        <v>1.86981</v>
      </c>
      <c r="IH943">
        <v>1.86589</v>
      </c>
      <c r="II943">
        <v>1.86695</v>
      </c>
      <c r="IJ943">
        <v>1.86842</v>
      </c>
      <c r="IK943">
        <v>5</v>
      </c>
      <c r="IL943">
        <v>0</v>
      </c>
      <c r="IM943">
        <v>0</v>
      </c>
      <c r="IN943">
        <v>0</v>
      </c>
      <c r="IO943" t="s">
        <v>441</v>
      </c>
      <c r="IP943" t="s">
        <v>442</v>
      </c>
      <c r="IQ943" t="s">
        <v>443</v>
      </c>
      <c r="IR943" t="s">
        <v>443</v>
      </c>
      <c r="IS943" t="s">
        <v>443</v>
      </c>
      <c r="IT943" t="s">
        <v>443</v>
      </c>
      <c r="IU943">
        <v>0</v>
      </c>
      <c r="IV943">
        <v>100</v>
      </c>
      <c r="IW943">
        <v>100</v>
      </c>
      <c r="IX943">
        <v>1.097</v>
      </c>
      <c r="IY943">
        <v>-0.0441</v>
      </c>
      <c r="IZ943">
        <v>1.09748391826392</v>
      </c>
      <c r="JA943">
        <v>0</v>
      </c>
      <c r="JB943">
        <v>0</v>
      </c>
      <c r="JC943">
        <v>0</v>
      </c>
      <c r="JD943">
        <v>-0.0441141096964596</v>
      </c>
      <c r="JE943">
        <v>0</v>
      </c>
      <c r="JF943">
        <v>0</v>
      </c>
      <c r="JG943">
        <v>0</v>
      </c>
      <c r="JH943">
        <v>5</v>
      </c>
      <c r="JI943">
        <v>2273</v>
      </c>
      <c r="JJ943">
        <v>1</v>
      </c>
      <c r="JK943">
        <v>24</v>
      </c>
      <c r="JL943">
        <v>29357081</v>
      </c>
      <c r="JM943">
        <v>29357081</v>
      </c>
      <c r="JN943">
        <v>2.11182</v>
      </c>
      <c r="JO943">
        <v>2.6123</v>
      </c>
      <c r="JP943">
        <v>1.54785</v>
      </c>
      <c r="JQ943">
        <v>2.31567</v>
      </c>
      <c r="JR943">
        <v>1.64673</v>
      </c>
      <c r="JS943">
        <v>2.37671</v>
      </c>
      <c r="JT943">
        <v>34.0771</v>
      </c>
      <c r="JU943">
        <v>24.1838</v>
      </c>
      <c r="JV943">
        <v>18</v>
      </c>
      <c r="JW943">
        <v>492.827</v>
      </c>
      <c r="JX943">
        <v>382.908</v>
      </c>
      <c r="JY943">
        <v>52.7461</v>
      </c>
      <c r="JZ943">
        <v>54.9338</v>
      </c>
      <c r="KA943">
        <v>30.0011</v>
      </c>
      <c r="KB943">
        <v>54.174</v>
      </c>
      <c r="KC943">
        <v>53.9743</v>
      </c>
      <c r="KD943">
        <v>42.3252</v>
      </c>
      <c r="KE943">
        <v>0</v>
      </c>
      <c r="KF943">
        <v>100</v>
      </c>
      <c r="KG943">
        <v>52.7024</v>
      </c>
      <c r="KH943">
        <v>1052.63</v>
      </c>
      <c r="KI943">
        <v>26.2864</v>
      </c>
      <c r="KJ943">
        <v>92.627</v>
      </c>
      <c r="KK943">
        <v>89.2045</v>
      </c>
    </row>
    <row r="944" spans="1:297">
      <c r="A944">
        <v>928</v>
      </c>
      <c r="B944">
        <v>1761424865</v>
      </c>
      <c r="C944">
        <v>16684</v>
      </c>
      <c r="D944" t="s">
        <v>2307</v>
      </c>
      <c r="E944" t="s">
        <v>2308</v>
      </c>
      <c r="F944">
        <v>5</v>
      </c>
      <c r="G944" t="s">
        <v>2182</v>
      </c>
      <c r="H944" t="s">
        <v>436</v>
      </c>
      <c r="I944">
        <v>1761424856.84615</v>
      </c>
      <c r="J944">
        <f>(K944)/1000</f>
        <v>0</v>
      </c>
      <c r="K944">
        <f>IF(DP944, AN944, AH944)</f>
        <v>0</v>
      </c>
      <c r="L944">
        <f>IF(DP944, AI944, AG944)</f>
        <v>0</v>
      </c>
      <c r="M944">
        <f>DR944 - IF(AU944&gt;1, L944*DL944*100.0/(AW944), 0)</f>
        <v>0</v>
      </c>
      <c r="N944">
        <f>((T944-J944/2)*M944-L944)/(T944+J944/2)</f>
        <v>0</v>
      </c>
      <c r="O944">
        <f>N944*(DY944+DZ944)/1000.0</f>
        <v>0</v>
      </c>
      <c r="P944">
        <f>(DR944 - IF(AU944&gt;1, L944*DL944*100.0/(AW944), 0))*(DY944+DZ944)/1000.0</f>
        <v>0</v>
      </c>
      <c r="Q944">
        <f>2.0/((1/S944-1/R944)+SIGN(S944)*SQRT((1/S944-1/R944)*(1/S944-1/R944) + 4*DM944/((DM944+1)*(DM944+1))*(2*1/S944*1/R944-1/R944*1/R944)))</f>
        <v>0</v>
      </c>
      <c r="R944">
        <f>IF(LEFT(DN944,1)&lt;&gt;"0",IF(LEFT(DN944,1)="1",3.0,DO944),$D$5+$E$5*(EF944*DY944/($K$5*1000))+$F$5*(EF944*DY944/($K$5*1000))*MAX(MIN(DL944,$J$5),$I$5)*MAX(MIN(DL944,$J$5),$I$5)+$G$5*MAX(MIN(DL944,$J$5),$I$5)*(EF944*DY944/($K$5*1000))+$H$5*(EF944*DY944/($K$5*1000))*(EF944*DY944/($K$5*1000)))</f>
        <v>0</v>
      </c>
      <c r="S944">
        <f>J944*(1000-(1000*0.61365*exp(17.502*W944/(240.97+W944))/(DY944+DZ944)+DT944)/2)/(1000*0.61365*exp(17.502*W944/(240.97+W944))/(DY944+DZ944)-DT944)</f>
        <v>0</v>
      </c>
      <c r="T944">
        <f>1/((DM944+1)/(Q944/1.6)+1/(R944/1.37)) + DM944/((DM944+1)/(Q944/1.6) + DM944/(R944/1.37))</f>
        <v>0</v>
      </c>
      <c r="U944">
        <f>(DH944*DK944)</f>
        <v>0</v>
      </c>
      <c r="V944">
        <f>(EA944+(U944+2*0.95*5.67E-8*(((EA944+$B$7)+273)^4-(EA944+273)^4)-44100*J944)/(1.84*29.3*R944+8*0.95*5.67E-8*(EA944+273)^3))</f>
        <v>0</v>
      </c>
      <c r="W944">
        <f>($C$7*EB944+$D$7*EC944+$E$7*V944)</f>
        <v>0</v>
      </c>
      <c r="X944">
        <f>0.61365*exp(17.502*W944/(240.97+W944))</f>
        <v>0</v>
      </c>
      <c r="Y944">
        <f>(Z944/AA944*100)</f>
        <v>0</v>
      </c>
      <c r="Z944">
        <f>DT944*(DY944+DZ944)/1000</f>
        <v>0</v>
      </c>
      <c r="AA944">
        <f>0.61365*exp(17.502*EA944/(240.97+EA944))</f>
        <v>0</v>
      </c>
      <c r="AB944">
        <f>(X944-DT944*(DY944+DZ944)/1000)</f>
        <v>0</v>
      </c>
      <c r="AC944">
        <f>(-J944*44100)</f>
        <v>0</v>
      </c>
      <c r="AD944">
        <f>2*29.3*R944*0.92*(EA944-W944)</f>
        <v>0</v>
      </c>
      <c r="AE944">
        <f>2*0.95*5.67E-8*(((EA944+$B$7)+273)^4-(W944+273)^4)</f>
        <v>0</v>
      </c>
      <c r="AF944">
        <f>U944+AE944+AC944+AD944</f>
        <v>0</v>
      </c>
      <c r="AG944">
        <f>DX944*AU944*(DS944-DR944*(1000-AU944*DU944)/(1000-AU944*DT944))/(100*DL944)</f>
        <v>0</v>
      </c>
      <c r="AH944">
        <f>1000*DX944*AU944*(DT944-DU944)/(100*DL944*(1000-AU944*DT944))</f>
        <v>0</v>
      </c>
      <c r="AI944">
        <f>(AJ944 - AK944 - DY944*1E3/(8.314*(EA944+273.15)) * AM944/DX944 * AL944) * DX944/(100*DL944) * (1000 - DU944)/1000</f>
        <v>0</v>
      </c>
      <c r="AJ944">
        <v>1064.32742940887</v>
      </c>
      <c r="AK944">
        <v>1036.94878787879</v>
      </c>
      <c r="AL944">
        <v>3.28576215170286</v>
      </c>
      <c r="AM944">
        <v>65.2934851003641</v>
      </c>
      <c r="AN944">
        <f>(AP944 - AO944 + DY944*1E3/(8.314*(EA944+273.15)) * AR944/DX944 * AQ944) * DX944/(100*DL944) * 1000/(1000 - AP944)</f>
        <v>0</v>
      </c>
      <c r="AO944">
        <v>24.9220299582686</v>
      </c>
      <c r="AP944">
        <v>57.0418024242424</v>
      </c>
      <c r="AQ944">
        <v>-0.000912074674254794</v>
      </c>
      <c r="AR944">
        <v>110.481421267312</v>
      </c>
      <c r="AS944">
        <v>1</v>
      </c>
      <c r="AT944">
        <v>0</v>
      </c>
      <c r="AU944">
        <f>IF(AS944*$H$13&gt;=AW944,1.0,(AW944/(AW944-AS944*$H$13)))</f>
        <v>0</v>
      </c>
      <c r="AV944">
        <f>(AU944-1)*100</f>
        <v>0</v>
      </c>
      <c r="AW944">
        <f>MAX(0,($B$13+$C$13*EF944)/(1+$D$13*EF944)*DY944/(EA944+273)*$E$13)</f>
        <v>0</v>
      </c>
      <c r="AX944" t="s">
        <v>437</v>
      </c>
      <c r="AY944" t="s">
        <v>437</v>
      </c>
      <c r="AZ944">
        <v>0</v>
      </c>
      <c r="BA944">
        <v>0</v>
      </c>
      <c r="BB944">
        <f>1-AZ944/BA944</f>
        <v>0</v>
      </c>
      <c r="BC944">
        <v>0</v>
      </c>
      <c r="BD944" t="s">
        <v>437</v>
      </c>
      <c r="BE944" t="s">
        <v>437</v>
      </c>
      <c r="BF944">
        <v>0</v>
      </c>
      <c r="BG944">
        <v>0</v>
      </c>
      <c r="BH944">
        <f>1-BF944/BG944</f>
        <v>0</v>
      </c>
      <c r="BI944">
        <v>0.5</v>
      </c>
      <c r="BJ944">
        <f>DI944</f>
        <v>0</v>
      </c>
      <c r="BK944">
        <f>L944</f>
        <v>0</v>
      </c>
      <c r="BL944">
        <f>BH944*BI944*BJ944</f>
        <v>0</v>
      </c>
      <c r="BM944">
        <f>(BK944-BC944)/BJ944</f>
        <v>0</v>
      </c>
      <c r="BN944">
        <f>(BA944-BG944)/BG944</f>
        <v>0</v>
      </c>
      <c r="BO944">
        <f>AZ944/(BB944+AZ944/BG944)</f>
        <v>0</v>
      </c>
      <c r="BP944" t="s">
        <v>437</v>
      </c>
      <c r="BQ944">
        <v>0</v>
      </c>
      <c r="BR944">
        <f>IF(BQ944&lt;&gt;0, BQ944, BO944)</f>
        <v>0</v>
      </c>
      <c r="BS944">
        <f>1-BR944/BG944</f>
        <v>0</v>
      </c>
      <c r="BT944">
        <f>(BG944-BF944)/(BG944-BR944)</f>
        <v>0</v>
      </c>
      <c r="BU944">
        <f>(BA944-BG944)/(BA944-BR944)</f>
        <v>0</v>
      </c>
      <c r="BV944">
        <f>(BG944-BF944)/(BG944-AZ944)</f>
        <v>0</v>
      </c>
      <c r="BW944">
        <f>(BA944-BG944)/(BA944-AZ944)</f>
        <v>0</v>
      </c>
      <c r="BX944">
        <f>(BT944*BR944/BF944)</f>
        <v>0</v>
      </c>
      <c r="BY944">
        <f>(1-BX944)</f>
        <v>0</v>
      </c>
      <c r="DH944">
        <f>$B$11*EG944+$C$11*EH944+$F$11*ES944*(1-EV944)</f>
        <v>0</v>
      </c>
      <c r="DI944">
        <f>DH944*DJ944</f>
        <v>0</v>
      </c>
      <c r="DJ944">
        <f>($B$11*$D$9+$C$11*$D$9+$F$11*((FF944+EX944)/MAX(FF944+EX944+FG944, 0.1)*$I$9+FG944/MAX(FF944+EX944+FG944, 0.1)*$J$9))/($B$11+$C$11+$F$11)</f>
        <v>0</v>
      </c>
      <c r="DK944">
        <f>($B$11*$K$9+$C$11*$K$9+$F$11*((FF944+EX944)/MAX(FF944+EX944+FG944, 0.1)*$P$9+FG944/MAX(FF944+EX944+FG944, 0.1)*$Q$9))/($B$11+$C$11+$F$11)</f>
        <v>0</v>
      </c>
      <c r="DL944">
        <v>6</v>
      </c>
      <c r="DM944">
        <v>0.5</v>
      </c>
      <c r="DN944" t="s">
        <v>438</v>
      </c>
      <c r="DO944">
        <v>2</v>
      </c>
      <c r="DP944" t="b">
        <v>1</v>
      </c>
      <c r="DQ944">
        <v>1761424856.84615</v>
      </c>
      <c r="DR944">
        <v>954.909307692307</v>
      </c>
      <c r="DS944">
        <v>1021.93292307692</v>
      </c>
      <c r="DT944">
        <v>57.0496</v>
      </c>
      <c r="DU944">
        <v>24.9161307692308</v>
      </c>
      <c r="DV944">
        <v>953.811692307692</v>
      </c>
      <c r="DW944">
        <v>57.0937076923077</v>
      </c>
      <c r="DX944">
        <v>500.014923076923</v>
      </c>
      <c r="DY944">
        <v>90.1766769230769</v>
      </c>
      <c r="DZ944">
        <v>0.0392318538461538</v>
      </c>
      <c r="EA944">
        <v>53.0409615384615</v>
      </c>
      <c r="EB944">
        <v>48.0180923076923</v>
      </c>
      <c r="EC944">
        <v>999.9</v>
      </c>
      <c r="ED944">
        <v>0</v>
      </c>
      <c r="EE944">
        <v>0</v>
      </c>
      <c r="EF944">
        <v>9988.16846153846</v>
      </c>
      <c r="EG944">
        <v>0</v>
      </c>
      <c r="EH944">
        <v>1180.90615384615</v>
      </c>
      <c r="EI944">
        <v>-67.0226615384615</v>
      </c>
      <c r="EJ944">
        <v>1012.68192307692</v>
      </c>
      <c r="EK944">
        <v>1048.04615384615</v>
      </c>
      <c r="EL944">
        <v>32.1334692307692</v>
      </c>
      <c r="EM944">
        <v>1021.93292307692</v>
      </c>
      <c r="EN944">
        <v>24.9161307692308</v>
      </c>
      <c r="EO944">
        <v>5.14454230769231</v>
      </c>
      <c r="EP944">
        <v>2.24685461538462</v>
      </c>
      <c r="EQ944">
        <v>33.3230461538461</v>
      </c>
      <c r="ER944">
        <v>19.3003615384615</v>
      </c>
      <c r="ES944">
        <v>1199.96923076923</v>
      </c>
      <c r="ET944">
        <v>0.966999615384615</v>
      </c>
      <c r="EU944">
        <v>0.0330003769230769</v>
      </c>
      <c r="EV944">
        <v>0</v>
      </c>
      <c r="EW944">
        <v>863.455461538462</v>
      </c>
      <c r="EX944">
        <v>5.00059</v>
      </c>
      <c r="EY944">
        <v>11411.0692307692</v>
      </c>
      <c r="EZ944">
        <v>10358.4538461538</v>
      </c>
      <c r="FA944">
        <v>63</v>
      </c>
      <c r="FB944">
        <v>64.187</v>
      </c>
      <c r="FC944">
        <v>62.9274615384615</v>
      </c>
      <c r="FD944">
        <v>64.1056153846154</v>
      </c>
      <c r="FE944">
        <v>64.4612307692308</v>
      </c>
      <c r="FF944">
        <v>1155.53307692308</v>
      </c>
      <c r="FG944">
        <v>39.4361538461539</v>
      </c>
      <c r="FH944">
        <v>0</v>
      </c>
      <c r="FI944">
        <v>1761424825.3</v>
      </c>
      <c r="FJ944">
        <v>0</v>
      </c>
      <c r="FK944">
        <v>863.458346153846</v>
      </c>
      <c r="FL944">
        <v>8.35504273178096</v>
      </c>
      <c r="FM944">
        <v>105.88034191966</v>
      </c>
      <c r="FN944">
        <v>11412.1692307692</v>
      </c>
      <c r="FO944">
        <v>15</v>
      </c>
      <c r="FP944">
        <v>0</v>
      </c>
      <c r="FQ944" t="s">
        <v>439</v>
      </c>
      <c r="FR944">
        <v>0</v>
      </c>
      <c r="FS944">
        <v>0</v>
      </c>
      <c r="FT944">
        <v>0</v>
      </c>
      <c r="FU944">
        <v>0</v>
      </c>
      <c r="FV944">
        <v>0</v>
      </c>
      <c r="FW944">
        <v>0</v>
      </c>
      <c r="FX944">
        <v>0</v>
      </c>
      <c r="FY944">
        <v>0</v>
      </c>
      <c r="FZ944">
        <v>0</v>
      </c>
      <c r="GA944">
        <v>0</v>
      </c>
      <c r="GB944">
        <v>0</v>
      </c>
      <c r="GC944">
        <v>-67.00072</v>
      </c>
      <c r="GD944">
        <v>-4.83129924812016</v>
      </c>
      <c r="GE944">
        <v>0.969788073550093</v>
      </c>
      <c r="GF944">
        <v>0</v>
      </c>
      <c r="GG944">
        <v>863.093794117647</v>
      </c>
      <c r="GH944">
        <v>7.79054240008363</v>
      </c>
      <c r="GI944">
        <v>0.789946415882369</v>
      </c>
      <c r="GJ944">
        <v>-1</v>
      </c>
      <c r="GK944">
        <v>32.133275</v>
      </c>
      <c r="GL944">
        <v>-0.0203684210526599</v>
      </c>
      <c r="GM944">
        <v>0.00551251984123353</v>
      </c>
      <c r="GN944">
        <v>1</v>
      </c>
      <c r="GO944">
        <v>1</v>
      </c>
      <c r="GP944">
        <v>2</v>
      </c>
      <c r="GQ944" t="s">
        <v>446</v>
      </c>
      <c r="GR944">
        <v>3.12644</v>
      </c>
      <c r="GS944">
        <v>2.71718</v>
      </c>
      <c r="GT944">
        <v>0.154754</v>
      </c>
      <c r="GU944">
        <v>0.161316</v>
      </c>
      <c r="GV944">
        <v>0.178009</v>
      </c>
      <c r="GW944">
        <v>0.10017</v>
      </c>
      <c r="GX944">
        <v>30234.2</v>
      </c>
      <c r="GY944">
        <v>31694.9</v>
      </c>
      <c r="GZ944">
        <v>32506.4</v>
      </c>
      <c r="HA944">
        <v>34365.1</v>
      </c>
      <c r="HB944">
        <v>38435.4</v>
      </c>
      <c r="HC944">
        <v>44617.2</v>
      </c>
      <c r="HD944">
        <v>51112.2</v>
      </c>
      <c r="HE944">
        <v>55138.6</v>
      </c>
      <c r="HF944">
        <v>1.6746</v>
      </c>
      <c r="HG944">
        <v>1.5229</v>
      </c>
      <c r="HH944">
        <v>-0.182852</v>
      </c>
      <c r="HI944">
        <v>0</v>
      </c>
      <c r="HJ944">
        <v>50.93</v>
      </c>
      <c r="HK944">
        <v>999.9</v>
      </c>
      <c r="HL944">
        <v>54.951</v>
      </c>
      <c r="HM944">
        <v>30.121</v>
      </c>
      <c r="HN944">
        <v>26.143</v>
      </c>
      <c r="HO944">
        <v>59.8221</v>
      </c>
      <c r="HP944">
        <v>40.6891</v>
      </c>
      <c r="HQ944">
        <v>1</v>
      </c>
      <c r="HR944">
        <v>2.46619</v>
      </c>
      <c r="HS944">
        <v>0.161762</v>
      </c>
      <c r="HT944">
        <v>20.113</v>
      </c>
      <c r="HU944">
        <v>5.18554</v>
      </c>
      <c r="HV944">
        <v>12.0159</v>
      </c>
      <c r="HW944">
        <v>4.9688</v>
      </c>
      <c r="HX944">
        <v>3.29578</v>
      </c>
      <c r="HY944">
        <v>9999</v>
      </c>
      <c r="HZ944">
        <v>9999</v>
      </c>
      <c r="IA944">
        <v>999.9</v>
      </c>
      <c r="IB944">
        <v>9999</v>
      </c>
      <c r="IC944">
        <v>1.86325</v>
      </c>
      <c r="ID944">
        <v>1.86809</v>
      </c>
      <c r="IE944">
        <v>1.86783</v>
      </c>
      <c r="IF944">
        <v>1.86905</v>
      </c>
      <c r="IG944">
        <v>1.86981</v>
      </c>
      <c r="IH944">
        <v>1.86594</v>
      </c>
      <c r="II944">
        <v>1.86696</v>
      </c>
      <c r="IJ944">
        <v>1.86842</v>
      </c>
      <c r="IK944">
        <v>5</v>
      </c>
      <c r="IL944">
        <v>0</v>
      </c>
      <c r="IM944">
        <v>0</v>
      </c>
      <c r="IN944">
        <v>0</v>
      </c>
      <c r="IO944" t="s">
        <v>441</v>
      </c>
      <c r="IP944" t="s">
        <v>442</v>
      </c>
      <c r="IQ944" t="s">
        <v>443</v>
      </c>
      <c r="IR944" t="s">
        <v>443</v>
      </c>
      <c r="IS944" t="s">
        <v>443</v>
      </c>
      <c r="IT944" t="s">
        <v>443</v>
      </c>
      <c r="IU944">
        <v>0</v>
      </c>
      <c r="IV944">
        <v>100</v>
      </c>
      <c r="IW944">
        <v>100</v>
      </c>
      <c r="IX944">
        <v>1.097</v>
      </c>
      <c r="IY944">
        <v>-0.0441</v>
      </c>
      <c r="IZ944">
        <v>1.09748391826392</v>
      </c>
      <c r="JA944">
        <v>0</v>
      </c>
      <c r="JB944">
        <v>0</v>
      </c>
      <c r="JC944">
        <v>0</v>
      </c>
      <c r="JD944">
        <v>-0.0441141096964596</v>
      </c>
      <c r="JE944">
        <v>0</v>
      </c>
      <c r="JF944">
        <v>0</v>
      </c>
      <c r="JG944">
        <v>0</v>
      </c>
      <c r="JH944">
        <v>5</v>
      </c>
      <c r="JI944">
        <v>2273</v>
      </c>
      <c r="JJ944">
        <v>1</v>
      </c>
      <c r="JK944">
        <v>24</v>
      </c>
      <c r="JL944">
        <v>29357081.1</v>
      </c>
      <c r="JM944">
        <v>29357081.1</v>
      </c>
      <c r="JN944">
        <v>2.14111</v>
      </c>
      <c r="JO944">
        <v>2.61841</v>
      </c>
      <c r="JP944">
        <v>1.54785</v>
      </c>
      <c r="JQ944">
        <v>2.31445</v>
      </c>
      <c r="JR944">
        <v>1.64673</v>
      </c>
      <c r="JS944">
        <v>2.30957</v>
      </c>
      <c r="JT944">
        <v>34.0545</v>
      </c>
      <c r="JU944">
        <v>24.1838</v>
      </c>
      <c r="JV944">
        <v>18</v>
      </c>
      <c r="JW944">
        <v>492.833</v>
      </c>
      <c r="JX944">
        <v>383.154</v>
      </c>
      <c r="JY944">
        <v>52.7259</v>
      </c>
      <c r="JZ944">
        <v>54.945</v>
      </c>
      <c r="KA944">
        <v>30.0013</v>
      </c>
      <c r="KB944">
        <v>54.1848</v>
      </c>
      <c r="KC944">
        <v>53.9849</v>
      </c>
      <c r="KD944">
        <v>42.9745</v>
      </c>
      <c r="KE944">
        <v>0</v>
      </c>
      <c r="KF944">
        <v>100</v>
      </c>
      <c r="KG944">
        <v>52.669</v>
      </c>
      <c r="KH944">
        <v>1073.14</v>
      </c>
      <c r="KI944">
        <v>26.2864</v>
      </c>
      <c r="KJ944">
        <v>92.6254</v>
      </c>
      <c r="KK944">
        <v>89.2022</v>
      </c>
    </row>
    <row r="945" spans="1:297">
      <c r="A945">
        <v>929</v>
      </c>
      <c r="B945">
        <v>1761424870</v>
      </c>
      <c r="C945">
        <v>16689</v>
      </c>
      <c r="D945" t="s">
        <v>2309</v>
      </c>
      <c r="E945" t="s">
        <v>2310</v>
      </c>
      <c r="F945">
        <v>5</v>
      </c>
      <c r="G945" t="s">
        <v>2182</v>
      </c>
      <c r="H945" t="s">
        <v>436</v>
      </c>
      <c r="I945">
        <v>1761424861.84615</v>
      </c>
      <c r="J945">
        <f>(K945)/1000</f>
        <v>0</v>
      </c>
      <c r="K945">
        <f>IF(DP945, AN945, AH945)</f>
        <v>0</v>
      </c>
      <c r="L945">
        <f>IF(DP945, AI945, AG945)</f>
        <v>0</v>
      </c>
      <c r="M945">
        <f>DR945 - IF(AU945&gt;1, L945*DL945*100.0/(AW945), 0)</f>
        <v>0</v>
      </c>
      <c r="N945">
        <f>((T945-J945/2)*M945-L945)/(T945+J945/2)</f>
        <v>0</v>
      </c>
      <c r="O945">
        <f>N945*(DY945+DZ945)/1000.0</f>
        <v>0</v>
      </c>
      <c r="P945">
        <f>(DR945 - IF(AU945&gt;1, L945*DL945*100.0/(AW945), 0))*(DY945+DZ945)/1000.0</f>
        <v>0</v>
      </c>
      <c r="Q945">
        <f>2.0/((1/S945-1/R945)+SIGN(S945)*SQRT((1/S945-1/R945)*(1/S945-1/R945) + 4*DM945/((DM945+1)*(DM945+1))*(2*1/S945*1/R945-1/R945*1/R945)))</f>
        <v>0</v>
      </c>
      <c r="R945">
        <f>IF(LEFT(DN945,1)&lt;&gt;"0",IF(LEFT(DN945,1)="1",3.0,DO945),$D$5+$E$5*(EF945*DY945/($K$5*1000))+$F$5*(EF945*DY945/($K$5*1000))*MAX(MIN(DL945,$J$5),$I$5)*MAX(MIN(DL945,$J$5),$I$5)+$G$5*MAX(MIN(DL945,$J$5),$I$5)*(EF945*DY945/($K$5*1000))+$H$5*(EF945*DY945/($K$5*1000))*(EF945*DY945/($K$5*1000)))</f>
        <v>0</v>
      </c>
      <c r="S945">
        <f>J945*(1000-(1000*0.61365*exp(17.502*W945/(240.97+W945))/(DY945+DZ945)+DT945)/2)/(1000*0.61365*exp(17.502*W945/(240.97+W945))/(DY945+DZ945)-DT945)</f>
        <v>0</v>
      </c>
      <c r="T945">
        <f>1/((DM945+1)/(Q945/1.6)+1/(R945/1.37)) + DM945/((DM945+1)/(Q945/1.6) + DM945/(R945/1.37))</f>
        <v>0</v>
      </c>
      <c r="U945">
        <f>(DH945*DK945)</f>
        <v>0</v>
      </c>
      <c r="V945">
        <f>(EA945+(U945+2*0.95*5.67E-8*(((EA945+$B$7)+273)^4-(EA945+273)^4)-44100*J945)/(1.84*29.3*R945+8*0.95*5.67E-8*(EA945+273)^3))</f>
        <v>0</v>
      </c>
      <c r="W945">
        <f>($C$7*EB945+$D$7*EC945+$E$7*V945)</f>
        <v>0</v>
      </c>
      <c r="X945">
        <f>0.61365*exp(17.502*W945/(240.97+W945))</f>
        <v>0</v>
      </c>
      <c r="Y945">
        <f>(Z945/AA945*100)</f>
        <v>0</v>
      </c>
      <c r="Z945">
        <f>DT945*(DY945+DZ945)/1000</f>
        <v>0</v>
      </c>
      <c r="AA945">
        <f>0.61365*exp(17.502*EA945/(240.97+EA945))</f>
        <v>0</v>
      </c>
      <c r="AB945">
        <f>(X945-DT945*(DY945+DZ945)/1000)</f>
        <v>0</v>
      </c>
      <c r="AC945">
        <f>(-J945*44100)</f>
        <v>0</v>
      </c>
      <c r="AD945">
        <f>2*29.3*R945*0.92*(EA945-W945)</f>
        <v>0</v>
      </c>
      <c r="AE945">
        <f>2*0.95*5.67E-8*(((EA945+$B$7)+273)^4-(W945+273)^4)</f>
        <v>0</v>
      </c>
      <c r="AF945">
        <f>U945+AE945+AC945+AD945</f>
        <v>0</v>
      </c>
      <c r="AG945">
        <f>DX945*AU945*(DS945-DR945*(1000-AU945*DU945)/(1000-AU945*DT945))/(100*DL945)</f>
        <v>0</v>
      </c>
      <c r="AH945">
        <f>1000*DX945*AU945*(DT945-DU945)/(100*DL945*(1000-AU945*DT945))</f>
        <v>0</v>
      </c>
      <c r="AI945">
        <f>(AJ945 - AK945 - DY945*1E3/(8.314*(EA945+273.15)) * AM945/DX945 * AL945) * DX945/(100*DL945) * (1000 - DU945)/1000</f>
        <v>0</v>
      </c>
      <c r="AJ945">
        <v>1082.95966402129</v>
      </c>
      <c r="AK945">
        <v>1054.69478787879</v>
      </c>
      <c r="AL945">
        <v>3.61986022661794</v>
      </c>
      <c r="AM945">
        <v>65.2934851003641</v>
      </c>
      <c r="AN945">
        <f>(AP945 - AO945 + DY945*1E3/(8.314*(EA945+273.15)) * AR945/DX945 * AQ945) * DX945/(100*DL945) * 1000/(1000 - AP945)</f>
        <v>0</v>
      </c>
      <c r="AO945">
        <v>24.9238883889809</v>
      </c>
      <c r="AP945">
        <v>57.0297624242424</v>
      </c>
      <c r="AQ945">
        <v>-0.00049838905352387</v>
      </c>
      <c r="AR945">
        <v>110.481421267312</v>
      </c>
      <c r="AS945">
        <v>1</v>
      </c>
      <c r="AT945">
        <v>0</v>
      </c>
      <c r="AU945">
        <f>IF(AS945*$H$13&gt;=AW945,1.0,(AW945/(AW945-AS945*$H$13)))</f>
        <v>0</v>
      </c>
      <c r="AV945">
        <f>(AU945-1)*100</f>
        <v>0</v>
      </c>
      <c r="AW945">
        <f>MAX(0,($B$13+$C$13*EF945)/(1+$D$13*EF945)*DY945/(EA945+273)*$E$13)</f>
        <v>0</v>
      </c>
      <c r="AX945" t="s">
        <v>437</v>
      </c>
      <c r="AY945" t="s">
        <v>437</v>
      </c>
      <c r="AZ945">
        <v>0</v>
      </c>
      <c r="BA945">
        <v>0</v>
      </c>
      <c r="BB945">
        <f>1-AZ945/BA945</f>
        <v>0</v>
      </c>
      <c r="BC945">
        <v>0</v>
      </c>
      <c r="BD945" t="s">
        <v>437</v>
      </c>
      <c r="BE945" t="s">
        <v>437</v>
      </c>
      <c r="BF945">
        <v>0</v>
      </c>
      <c r="BG945">
        <v>0</v>
      </c>
      <c r="BH945">
        <f>1-BF945/BG945</f>
        <v>0</v>
      </c>
      <c r="BI945">
        <v>0.5</v>
      </c>
      <c r="BJ945">
        <f>DI945</f>
        <v>0</v>
      </c>
      <c r="BK945">
        <f>L945</f>
        <v>0</v>
      </c>
      <c r="BL945">
        <f>BH945*BI945*BJ945</f>
        <v>0</v>
      </c>
      <c r="BM945">
        <f>(BK945-BC945)/BJ945</f>
        <v>0</v>
      </c>
      <c r="BN945">
        <f>(BA945-BG945)/BG945</f>
        <v>0</v>
      </c>
      <c r="BO945">
        <f>AZ945/(BB945+AZ945/BG945)</f>
        <v>0</v>
      </c>
      <c r="BP945" t="s">
        <v>437</v>
      </c>
      <c r="BQ945">
        <v>0</v>
      </c>
      <c r="BR945">
        <f>IF(BQ945&lt;&gt;0, BQ945, BO945)</f>
        <v>0</v>
      </c>
      <c r="BS945">
        <f>1-BR945/BG945</f>
        <v>0</v>
      </c>
      <c r="BT945">
        <f>(BG945-BF945)/(BG945-BR945)</f>
        <v>0</v>
      </c>
      <c r="BU945">
        <f>(BA945-BG945)/(BA945-BR945)</f>
        <v>0</v>
      </c>
      <c r="BV945">
        <f>(BG945-BF945)/(BG945-AZ945)</f>
        <v>0</v>
      </c>
      <c r="BW945">
        <f>(BA945-BG945)/(BA945-AZ945)</f>
        <v>0</v>
      </c>
      <c r="BX945">
        <f>(BT945*BR945/BF945)</f>
        <v>0</v>
      </c>
      <c r="BY945">
        <f>(1-BX945)</f>
        <v>0</v>
      </c>
      <c r="DH945">
        <f>$B$11*EG945+$C$11*EH945+$F$11*ES945*(1-EV945)</f>
        <v>0</v>
      </c>
      <c r="DI945">
        <f>DH945*DJ945</f>
        <v>0</v>
      </c>
      <c r="DJ945">
        <f>($B$11*$D$9+$C$11*$D$9+$F$11*((FF945+EX945)/MAX(FF945+EX945+FG945, 0.1)*$I$9+FG945/MAX(FF945+EX945+FG945, 0.1)*$J$9))/($B$11+$C$11+$F$11)</f>
        <v>0</v>
      </c>
      <c r="DK945">
        <f>($B$11*$K$9+$C$11*$K$9+$F$11*((FF945+EX945)/MAX(FF945+EX945+FG945, 0.1)*$P$9+FG945/MAX(FF945+EX945+FG945, 0.1)*$Q$9))/($B$11+$C$11+$F$11)</f>
        <v>0</v>
      </c>
      <c r="DL945">
        <v>6</v>
      </c>
      <c r="DM945">
        <v>0.5</v>
      </c>
      <c r="DN945" t="s">
        <v>438</v>
      </c>
      <c r="DO945">
        <v>2</v>
      </c>
      <c r="DP945" t="b">
        <v>1</v>
      </c>
      <c r="DQ945">
        <v>1761424861.84615</v>
      </c>
      <c r="DR945">
        <v>971.031307692308</v>
      </c>
      <c r="DS945">
        <v>1039.41153846154</v>
      </c>
      <c r="DT945">
        <v>57.0448</v>
      </c>
      <c r="DU945">
        <v>24.9199692307692</v>
      </c>
      <c r="DV945">
        <v>969.933615384615</v>
      </c>
      <c r="DW945">
        <v>57.0889</v>
      </c>
      <c r="DX945">
        <v>500.024769230769</v>
      </c>
      <c r="DY945">
        <v>90.1760615384615</v>
      </c>
      <c r="DZ945">
        <v>0.0392827538461538</v>
      </c>
      <c r="EA945">
        <v>53.0433769230769</v>
      </c>
      <c r="EB945">
        <v>48.0331615384615</v>
      </c>
      <c r="EC945">
        <v>999.9</v>
      </c>
      <c r="ED945">
        <v>0</v>
      </c>
      <c r="EE945">
        <v>0</v>
      </c>
      <c r="EF945">
        <v>9983.84153846154</v>
      </c>
      <c r="EG945">
        <v>0</v>
      </c>
      <c r="EH945">
        <v>1180.90076923077</v>
      </c>
      <c r="EI945">
        <v>-68.3797230769231</v>
      </c>
      <c r="EJ945">
        <v>1029.77384615385</v>
      </c>
      <c r="EK945">
        <v>1065.97692307692</v>
      </c>
      <c r="EL945">
        <v>32.1248384615385</v>
      </c>
      <c r="EM945">
        <v>1039.41153846154</v>
      </c>
      <c r="EN945">
        <v>24.9199692307692</v>
      </c>
      <c r="EO945">
        <v>5.14407461538462</v>
      </c>
      <c r="EP945">
        <v>2.24718461538462</v>
      </c>
      <c r="EQ945">
        <v>33.3214307692308</v>
      </c>
      <c r="ER945">
        <v>19.3027153846154</v>
      </c>
      <c r="ES945">
        <v>1199.99230769231</v>
      </c>
      <c r="ET945">
        <v>0.966994846153846</v>
      </c>
      <c r="EU945">
        <v>0.0330051692307692</v>
      </c>
      <c r="EV945">
        <v>0</v>
      </c>
      <c r="EW945">
        <v>864.048384615385</v>
      </c>
      <c r="EX945">
        <v>5.00059</v>
      </c>
      <c r="EY945">
        <v>11419.8153846154</v>
      </c>
      <c r="EZ945">
        <v>10358.6384615385</v>
      </c>
      <c r="FA945">
        <v>63.0047692307692</v>
      </c>
      <c r="FB945">
        <v>64.187</v>
      </c>
      <c r="FC945">
        <v>62.937</v>
      </c>
      <c r="FD945">
        <v>64.1201538461538</v>
      </c>
      <c r="FE945">
        <v>64.4806153846154</v>
      </c>
      <c r="FF945">
        <v>1155.54923076923</v>
      </c>
      <c r="FG945">
        <v>39.4430769230769</v>
      </c>
      <c r="FH945">
        <v>0</v>
      </c>
      <c r="FI945">
        <v>1761424830.7</v>
      </c>
      <c r="FJ945">
        <v>0</v>
      </c>
      <c r="FK945">
        <v>864.17028</v>
      </c>
      <c r="FL945">
        <v>7.29961537446871</v>
      </c>
      <c r="FM945">
        <v>99.2000000812972</v>
      </c>
      <c r="FN945">
        <v>11421.836</v>
      </c>
      <c r="FO945">
        <v>15</v>
      </c>
      <c r="FP945">
        <v>0</v>
      </c>
      <c r="FQ945" t="s">
        <v>439</v>
      </c>
      <c r="FR945">
        <v>0</v>
      </c>
      <c r="FS945">
        <v>0</v>
      </c>
      <c r="FT945">
        <v>0</v>
      </c>
      <c r="FU945">
        <v>0</v>
      </c>
      <c r="FV945">
        <v>0</v>
      </c>
      <c r="FW945">
        <v>0</v>
      </c>
      <c r="FX945">
        <v>0</v>
      </c>
      <c r="FY945">
        <v>0</v>
      </c>
      <c r="FZ945">
        <v>0</v>
      </c>
      <c r="GA945">
        <v>0</v>
      </c>
      <c r="GB945">
        <v>0</v>
      </c>
      <c r="GC945">
        <v>-67.7649571428571</v>
      </c>
      <c r="GD945">
        <v>-12.0932493506494</v>
      </c>
      <c r="GE945">
        <v>1.54046583633821</v>
      </c>
      <c r="GF945">
        <v>0</v>
      </c>
      <c r="GG945">
        <v>863.681911764706</v>
      </c>
      <c r="GH945">
        <v>7.69508020770901</v>
      </c>
      <c r="GI945">
        <v>0.781808023962519</v>
      </c>
      <c r="GJ945">
        <v>-1</v>
      </c>
      <c r="GK945">
        <v>32.1289619047619</v>
      </c>
      <c r="GL945">
        <v>-0.09660779220777</v>
      </c>
      <c r="GM945">
        <v>0.0107607521506661</v>
      </c>
      <c r="GN945">
        <v>1</v>
      </c>
      <c r="GO945">
        <v>1</v>
      </c>
      <c r="GP945">
        <v>2</v>
      </c>
      <c r="GQ945" t="s">
        <v>446</v>
      </c>
      <c r="GR945">
        <v>3.12643</v>
      </c>
      <c r="GS945">
        <v>2.71759</v>
      </c>
      <c r="GT945">
        <v>0.156521</v>
      </c>
      <c r="GU945">
        <v>0.163036</v>
      </c>
      <c r="GV945">
        <v>0.17798</v>
      </c>
      <c r="GW945">
        <v>0.100175</v>
      </c>
      <c r="GX945">
        <v>30169.8</v>
      </c>
      <c r="GY945">
        <v>31628.5</v>
      </c>
      <c r="GZ945">
        <v>32505.6</v>
      </c>
      <c r="HA945">
        <v>34364.2</v>
      </c>
      <c r="HB945">
        <v>38436.1</v>
      </c>
      <c r="HC945">
        <v>44616.1</v>
      </c>
      <c r="HD945">
        <v>51111.1</v>
      </c>
      <c r="HE945">
        <v>55137.2</v>
      </c>
      <c r="HF945">
        <v>1.6746</v>
      </c>
      <c r="HG945">
        <v>1.5227</v>
      </c>
      <c r="HH945">
        <v>-0.182629</v>
      </c>
      <c r="HI945">
        <v>0</v>
      </c>
      <c r="HJ945">
        <v>50.9324</v>
      </c>
      <c r="HK945">
        <v>999.9</v>
      </c>
      <c r="HL945">
        <v>54.951</v>
      </c>
      <c r="HM945">
        <v>30.142</v>
      </c>
      <c r="HN945">
        <v>26.1759</v>
      </c>
      <c r="HO945">
        <v>60.1021</v>
      </c>
      <c r="HP945">
        <v>40.7652</v>
      </c>
      <c r="HQ945">
        <v>1</v>
      </c>
      <c r="HR945">
        <v>2.46794</v>
      </c>
      <c r="HS945">
        <v>0.240025</v>
      </c>
      <c r="HT945">
        <v>20.1129</v>
      </c>
      <c r="HU945">
        <v>5.18599</v>
      </c>
      <c r="HV945">
        <v>12.0159</v>
      </c>
      <c r="HW945">
        <v>4.96905</v>
      </c>
      <c r="HX945">
        <v>3.29588</v>
      </c>
      <c r="HY945">
        <v>9999</v>
      </c>
      <c r="HZ945">
        <v>9999</v>
      </c>
      <c r="IA945">
        <v>999.9</v>
      </c>
      <c r="IB945">
        <v>9999</v>
      </c>
      <c r="IC945">
        <v>1.86325</v>
      </c>
      <c r="ID945">
        <v>1.86807</v>
      </c>
      <c r="IE945">
        <v>1.86783</v>
      </c>
      <c r="IF945">
        <v>1.86905</v>
      </c>
      <c r="IG945">
        <v>1.86981</v>
      </c>
      <c r="IH945">
        <v>1.86588</v>
      </c>
      <c r="II945">
        <v>1.86693</v>
      </c>
      <c r="IJ945">
        <v>1.86842</v>
      </c>
      <c r="IK945">
        <v>5</v>
      </c>
      <c r="IL945">
        <v>0</v>
      </c>
      <c r="IM945">
        <v>0</v>
      </c>
      <c r="IN945">
        <v>0</v>
      </c>
      <c r="IO945" t="s">
        <v>441</v>
      </c>
      <c r="IP945" t="s">
        <v>442</v>
      </c>
      <c r="IQ945" t="s">
        <v>443</v>
      </c>
      <c r="IR945" t="s">
        <v>443</v>
      </c>
      <c r="IS945" t="s">
        <v>443</v>
      </c>
      <c r="IT945" t="s">
        <v>443</v>
      </c>
      <c r="IU945">
        <v>0</v>
      </c>
      <c r="IV945">
        <v>100</v>
      </c>
      <c r="IW945">
        <v>100</v>
      </c>
      <c r="IX945">
        <v>1.098</v>
      </c>
      <c r="IY945">
        <v>-0.0441</v>
      </c>
      <c r="IZ945">
        <v>1.09748391826392</v>
      </c>
      <c r="JA945">
        <v>0</v>
      </c>
      <c r="JB945">
        <v>0</v>
      </c>
      <c r="JC945">
        <v>0</v>
      </c>
      <c r="JD945">
        <v>-0.0441141096964596</v>
      </c>
      <c r="JE945">
        <v>0</v>
      </c>
      <c r="JF945">
        <v>0</v>
      </c>
      <c r="JG945">
        <v>0</v>
      </c>
      <c r="JH945">
        <v>5</v>
      </c>
      <c r="JI945">
        <v>2273</v>
      </c>
      <c r="JJ945">
        <v>1</v>
      </c>
      <c r="JK945">
        <v>24</v>
      </c>
      <c r="JL945">
        <v>29357081.2</v>
      </c>
      <c r="JM945">
        <v>29357081.2</v>
      </c>
      <c r="JN945">
        <v>2.16675</v>
      </c>
      <c r="JO945">
        <v>2.62573</v>
      </c>
      <c r="JP945">
        <v>1.54785</v>
      </c>
      <c r="JQ945">
        <v>2.31445</v>
      </c>
      <c r="JR945">
        <v>1.64673</v>
      </c>
      <c r="JS945">
        <v>2.24365</v>
      </c>
      <c r="JT945">
        <v>34.0771</v>
      </c>
      <c r="JU945">
        <v>24.1838</v>
      </c>
      <c r="JV945">
        <v>18</v>
      </c>
      <c r="JW945">
        <v>492.883</v>
      </c>
      <c r="JX945">
        <v>383.075</v>
      </c>
      <c r="JY945">
        <v>52.691</v>
      </c>
      <c r="JZ945">
        <v>54.9541</v>
      </c>
      <c r="KA945">
        <v>30.0016</v>
      </c>
      <c r="KB945">
        <v>54.1935</v>
      </c>
      <c r="KC945">
        <v>53.9953</v>
      </c>
      <c r="KD945">
        <v>43.4431</v>
      </c>
      <c r="KE945">
        <v>0</v>
      </c>
      <c r="KF945">
        <v>100</v>
      </c>
      <c r="KG945">
        <v>52.6169</v>
      </c>
      <c r="KH945">
        <v>1086.81</v>
      </c>
      <c r="KI945">
        <v>26.2864</v>
      </c>
      <c r="KJ945">
        <v>92.6234</v>
      </c>
      <c r="KK945">
        <v>89.1999</v>
      </c>
    </row>
    <row r="946" spans="1:297">
      <c r="A946">
        <v>930</v>
      </c>
      <c r="B946">
        <v>1761424875</v>
      </c>
      <c r="C946">
        <v>16694</v>
      </c>
      <c r="D946" t="s">
        <v>2311</v>
      </c>
      <c r="E946" t="s">
        <v>2312</v>
      </c>
      <c r="F946">
        <v>5</v>
      </c>
      <c r="G946" t="s">
        <v>2182</v>
      </c>
      <c r="H946" t="s">
        <v>436</v>
      </c>
      <c r="I946">
        <v>1761424866.84615</v>
      </c>
      <c r="J946">
        <f>(K946)/1000</f>
        <v>0</v>
      </c>
      <c r="K946">
        <f>IF(DP946, AN946, AH946)</f>
        <v>0</v>
      </c>
      <c r="L946">
        <f>IF(DP946, AI946, AG946)</f>
        <v>0</v>
      </c>
      <c r="M946">
        <f>DR946 - IF(AU946&gt;1, L946*DL946*100.0/(AW946), 0)</f>
        <v>0</v>
      </c>
      <c r="N946">
        <f>((T946-J946/2)*M946-L946)/(T946+J946/2)</f>
        <v>0</v>
      </c>
      <c r="O946">
        <f>N946*(DY946+DZ946)/1000.0</f>
        <v>0</v>
      </c>
      <c r="P946">
        <f>(DR946 - IF(AU946&gt;1, L946*DL946*100.0/(AW946), 0))*(DY946+DZ946)/1000.0</f>
        <v>0</v>
      </c>
      <c r="Q946">
        <f>2.0/((1/S946-1/R946)+SIGN(S946)*SQRT((1/S946-1/R946)*(1/S946-1/R946) + 4*DM946/((DM946+1)*(DM946+1))*(2*1/S946*1/R946-1/R946*1/R946)))</f>
        <v>0</v>
      </c>
      <c r="R946">
        <f>IF(LEFT(DN946,1)&lt;&gt;"0",IF(LEFT(DN946,1)="1",3.0,DO946),$D$5+$E$5*(EF946*DY946/($K$5*1000))+$F$5*(EF946*DY946/($K$5*1000))*MAX(MIN(DL946,$J$5),$I$5)*MAX(MIN(DL946,$J$5),$I$5)+$G$5*MAX(MIN(DL946,$J$5),$I$5)*(EF946*DY946/($K$5*1000))+$H$5*(EF946*DY946/($K$5*1000))*(EF946*DY946/($K$5*1000)))</f>
        <v>0</v>
      </c>
      <c r="S946">
        <f>J946*(1000-(1000*0.61365*exp(17.502*W946/(240.97+W946))/(DY946+DZ946)+DT946)/2)/(1000*0.61365*exp(17.502*W946/(240.97+W946))/(DY946+DZ946)-DT946)</f>
        <v>0</v>
      </c>
      <c r="T946">
        <f>1/((DM946+1)/(Q946/1.6)+1/(R946/1.37)) + DM946/((DM946+1)/(Q946/1.6) + DM946/(R946/1.37))</f>
        <v>0</v>
      </c>
      <c r="U946">
        <f>(DH946*DK946)</f>
        <v>0</v>
      </c>
      <c r="V946">
        <f>(EA946+(U946+2*0.95*5.67E-8*(((EA946+$B$7)+273)^4-(EA946+273)^4)-44100*J946)/(1.84*29.3*R946+8*0.95*5.67E-8*(EA946+273)^3))</f>
        <v>0</v>
      </c>
      <c r="W946">
        <f>($C$7*EB946+$D$7*EC946+$E$7*V946)</f>
        <v>0</v>
      </c>
      <c r="X946">
        <f>0.61365*exp(17.502*W946/(240.97+W946))</f>
        <v>0</v>
      </c>
      <c r="Y946">
        <f>(Z946/AA946*100)</f>
        <v>0</v>
      </c>
      <c r="Z946">
        <f>DT946*(DY946+DZ946)/1000</f>
        <v>0</v>
      </c>
      <c r="AA946">
        <f>0.61365*exp(17.502*EA946/(240.97+EA946))</f>
        <v>0</v>
      </c>
      <c r="AB946">
        <f>(X946-DT946*(DY946+DZ946)/1000)</f>
        <v>0</v>
      </c>
      <c r="AC946">
        <f>(-J946*44100)</f>
        <v>0</v>
      </c>
      <c r="AD946">
        <f>2*29.3*R946*0.92*(EA946-W946)</f>
        <v>0</v>
      </c>
      <c r="AE946">
        <f>2*0.95*5.67E-8*(((EA946+$B$7)+273)^4-(W946+273)^4)</f>
        <v>0</v>
      </c>
      <c r="AF946">
        <f>U946+AE946+AC946+AD946</f>
        <v>0</v>
      </c>
      <c r="AG946">
        <f>DX946*AU946*(DS946-DR946*(1000-AU946*DU946)/(1000-AU946*DT946))/(100*DL946)</f>
        <v>0</v>
      </c>
      <c r="AH946">
        <f>1000*DX946*AU946*(DT946-DU946)/(100*DL946*(1000-AU946*DT946))</f>
        <v>0</v>
      </c>
      <c r="AI946">
        <f>(AJ946 - AK946 - DY946*1E3/(8.314*(EA946+273.15)) * AM946/DX946 * AL946) * DX946/(100*DL946) * (1000 - DU946)/1000</f>
        <v>0</v>
      </c>
      <c r="AJ946">
        <v>1099.5978816472</v>
      </c>
      <c r="AK946">
        <v>1071.4816969697</v>
      </c>
      <c r="AL946">
        <v>3.28956573109282</v>
      </c>
      <c r="AM946">
        <v>65.2934851003641</v>
      </c>
      <c r="AN946">
        <f>(AP946 - AO946 + DY946*1E3/(8.314*(EA946+273.15)) * AR946/DX946 * AQ946) * DX946/(100*DL946) * 1000/(1000 - AP946)</f>
        <v>0</v>
      </c>
      <c r="AO946">
        <v>24.9281210359254</v>
      </c>
      <c r="AP946">
        <v>57.082203030303</v>
      </c>
      <c r="AQ946">
        <v>0.0130192387850493</v>
      </c>
      <c r="AR946">
        <v>110.481421267312</v>
      </c>
      <c r="AS946">
        <v>2</v>
      </c>
      <c r="AT946">
        <v>0</v>
      </c>
      <c r="AU946">
        <f>IF(AS946*$H$13&gt;=AW946,1.0,(AW946/(AW946-AS946*$H$13)))</f>
        <v>0</v>
      </c>
      <c r="AV946">
        <f>(AU946-1)*100</f>
        <v>0</v>
      </c>
      <c r="AW946">
        <f>MAX(0,($B$13+$C$13*EF946)/(1+$D$13*EF946)*DY946/(EA946+273)*$E$13)</f>
        <v>0</v>
      </c>
      <c r="AX946" t="s">
        <v>437</v>
      </c>
      <c r="AY946" t="s">
        <v>437</v>
      </c>
      <c r="AZ946">
        <v>0</v>
      </c>
      <c r="BA946">
        <v>0</v>
      </c>
      <c r="BB946">
        <f>1-AZ946/BA946</f>
        <v>0</v>
      </c>
      <c r="BC946">
        <v>0</v>
      </c>
      <c r="BD946" t="s">
        <v>437</v>
      </c>
      <c r="BE946" t="s">
        <v>437</v>
      </c>
      <c r="BF946">
        <v>0</v>
      </c>
      <c r="BG946">
        <v>0</v>
      </c>
      <c r="BH946">
        <f>1-BF946/BG946</f>
        <v>0</v>
      </c>
      <c r="BI946">
        <v>0.5</v>
      </c>
      <c r="BJ946">
        <f>DI946</f>
        <v>0</v>
      </c>
      <c r="BK946">
        <f>L946</f>
        <v>0</v>
      </c>
      <c r="BL946">
        <f>BH946*BI946*BJ946</f>
        <v>0</v>
      </c>
      <c r="BM946">
        <f>(BK946-BC946)/BJ946</f>
        <v>0</v>
      </c>
      <c r="BN946">
        <f>(BA946-BG946)/BG946</f>
        <v>0</v>
      </c>
      <c r="BO946">
        <f>AZ946/(BB946+AZ946/BG946)</f>
        <v>0</v>
      </c>
      <c r="BP946" t="s">
        <v>437</v>
      </c>
      <c r="BQ946">
        <v>0</v>
      </c>
      <c r="BR946">
        <f>IF(BQ946&lt;&gt;0, BQ946, BO946)</f>
        <v>0</v>
      </c>
      <c r="BS946">
        <f>1-BR946/BG946</f>
        <v>0</v>
      </c>
      <c r="BT946">
        <f>(BG946-BF946)/(BG946-BR946)</f>
        <v>0</v>
      </c>
      <c r="BU946">
        <f>(BA946-BG946)/(BA946-BR946)</f>
        <v>0</v>
      </c>
      <c r="BV946">
        <f>(BG946-BF946)/(BG946-AZ946)</f>
        <v>0</v>
      </c>
      <c r="BW946">
        <f>(BA946-BG946)/(BA946-AZ946)</f>
        <v>0</v>
      </c>
      <c r="BX946">
        <f>(BT946*BR946/BF946)</f>
        <v>0</v>
      </c>
      <c r="BY946">
        <f>(1-BX946)</f>
        <v>0</v>
      </c>
      <c r="DH946">
        <f>$B$11*EG946+$C$11*EH946+$F$11*ES946*(1-EV946)</f>
        <v>0</v>
      </c>
      <c r="DI946">
        <f>DH946*DJ946</f>
        <v>0</v>
      </c>
      <c r="DJ946">
        <f>($B$11*$D$9+$C$11*$D$9+$F$11*((FF946+EX946)/MAX(FF946+EX946+FG946, 0.1)*$I$9+FG946/MAX(FF946+EX946+FG946, 0.1)*$J$9))/($B$11+$C$11+$F$11)</f>
        <v>0</v>
      </c>
      <c r="DK946">
        <f>($B$11*$K$9+$C$11*$K$9+$F$11*((FF946+EX946)/MAX(FF946+EX946+FG946, 0.1)*$P$9+FG946/MAX(FF946+EX946+FG946, 0.1)*$Q$9))/($B$11+$C$11+$F$11)</f>
        <v>0</v>
      </c>
      <c r="DL946">
        <v>6</v>
      </c>
      <c r="DM946">
        <v>0.5</v>
      </c>
      <c r="DN946" t="s">
        <v>438</v>
      </c>
      <c r="DO946">
        <v>2</v>
      </c>
      <c r="DP946" t="b">
        <v>1</v>
      </c>
      <c r="DQ946">
        <v>1761424866.84615</v>
      </c>
      <c r="DR946">
        <v>987.332769230769</v>
      </c>
      <c r="DS946">
        <v>1055.98384615385</v>
      </c>
      <c r="DT946">
        <v>57.0492076923077</v>
      </c>
      <c r="DU946">
        <v>24.9236230769231</v>
      </c>
      <c r="DV946">
        <v>986.234384615385</v>
      </c>
      <c r="DW946">
        <v>57.0933153846154</v>
      </c>
      <c r="DX946">
        <v>500.010615384615</v>
      </c>
      <c r="DY946">
        <v>90.1752153846154</v>
      </c>
      <c r="DZ946">
        <v>0.0391797923076923</v>
      </c>
      <c r="EA946">
        <v>53.0459230769231</v>
      </c>
      <c r="EB946">
        <v>48.0297153846154</v>
      </c>
      <c r="EC946">
        <v>999.9</v>
      </c>
      <c r="ED946">
        <v>0</v>
      </c>
      <c r="EE946">
        <v>0</v>
      </c>
      <c r="EF946">
        <v>9989.99846153846</v>
      </c>
      <c r="EG946">
        <v>0</v>
      </c>
      <c r="EH946">
        <v>1180.90230769231</v>
      </c>
      <c r="EI946">
        <v>-68.6502307692308</v>
      </c>
      <c r="EJ946">
        <v>1047.06692307692</v>
      </c>
      <c r="EK946">
        <v>1082.97615384615</v>
      </c>
      <c r="EL946">
        <v>32.1256076923077</v>
      </c>
      <c r="EM946">
        <v>1055.98384615385</v>
      </c>
      <c r="EN946">
        <v>24.9236230769231</v>
      </c>
      <c r="EO946">
        <v>5.14442461538462</v>
      </c>
      <c r="EP946">
        <v>2.24749230769231</v>
      </c>
      <c r="EQ946">
        <v>33.3226538461538</v>
      </c>
      <c r="ER946">
        <v>19.3049153846154</v>
      </c>
      <c r="ES946">
        <v>1199.99153846154</v>
      </c>
      <c r="ET946">
        <v>0.966991230769231</v>
      </c>
      <c r="EU946">
        <v>0.0330088</v>
      </c>
      <c r="EV946">
        <v>0</v>
      </c>
      <c r="EW946">
        <v>864.717307692308</v>
      </c>
      <c r="EX946">
        <v>5.00059</v>
      </c>
      <c r="EY946">
        <v>11428.1461538462</v>
      </c>
      <c r="EZ946">
        <v>10358.6230769231</v>
      </c>
      <c r="FA946">
        <v>63.0190769230769</v>
      </c>
      <c r="FB946">
        <v>64.187</v>
      </c>
      <c r="FC946">
        <v>62.937</v>
      </c>
      <c r="FD946">
        <v>64.125</v>
      </c>
      <c r="FE946">
        <v>64.5</v>
      </c>
      <c r="FF946">
        <v>1155.54384615385</v>
      </c>
      <c r="FG946">
        <v>39.4476923076923</v>
      </c>
      <c r="FH946">
        <v>0</v>
      </c>
      <c r="FI946">
        <v>1761424835.5</v>
      </c>
      <c r="FJ946">
        <v>0</v>
      </c>
      <c r="FK946">
        <v>864.79144</v>
      </c>
      <c r="FL946">
        <v>6.73553844244578</v>
      </c>
      <c r="FM946">
        <v>96.4538460814795</v>
      </c>
      <c r="FN946">
        <v>11429.712</v>
      </c>
      <c r="FO946">
        <v>15</v>
      </c>
      <c r="FP946">
        <v>0</v>
      </c>
      <c r="FQ946" t="s">
        <v>439</v>
      </c>
      <c r="FR946">
        <v>0</v>
      </c>
      <c r="FS946">
        <v>0</v>
      </c>
      <c r="FT946">
        <v>0</v>
      </c>
      <c r="FU946">
        <v>0</v>
      </c>
      <c r="FV946">
        <v>0</v>
      </c>
      <c r="FW946">
        <v>0</v>
      </c>
      <c r="FX946">
        <v>0</v>
      </c>
      <c r="FY946">
        <v>0</v>
      </c>
      <c r="FZ946">
        <v>0</v>
      </c>
      <c r="GA946">
        <v>0</v>
      </c>
      <c r="GB946">
        <v>0</v>
      </c>
      <c r="GC946">
        <v>-68.61541</v>
      </c>
      <c r="GD946">
        <v>-5.60484812030072</v>
      </c>
      <c r="GE946">
        <v>1.07994137891832</v>
      </c>
      <c r="GF946">
        <v>0</v>
      </c>
      <c r="GG946">
        <v>864.263470588235</v>
      </c>
      <c r="GH946">
        <v>7.57365927647225</v>
      </c>
      <c r="GI946">
        <v>0.763352676001386</v>
      </c>
      <c r="GJ946">
        <v>-1</v>
      </c>
      <c r="GK946">
        <v>32.126535</v>
      </c>
      <c r="GL946">
        <v>-0.0255022556391135</v>
      </c>
      <c r="GM946">
        <v>0.0119847100507271</v>
      </c>
      <c r="GN946">
        <v>1</v>
      </c>
      <c r="GO946">
        <v>1</v>
      </c>
      <c r="GP946">
        <v>2</v>
      </c>
      <c r="GQ946" t="s">
        <v>446</v>
      </c>
      <c r="GR946">
        <v>3.12655</v>
      </c>
      <c r="GS946">
        <v>2.71738</v>
      </c>
      <c r="GT946">
        <v>0.158131</v>
      </c>
      <c r="GU946">
        <v>0.164725</v>
      </c>
      <c r="GV946">
        <v>0.178057</v>
      </c>
      <c r="GW946">
        <v>0.100185</v>
      </c>
      <c r="GX946">
        <v>30111.1</v>
      </c>
      <c r="GY946">
        <v>31562.9</v>
      </c>
      <c r="GZ946">
        <v>32504.8</v>
      </c>
      <c r="HA946">
        <v>34362.8</v>
      </c>
      <c r="HB946">
        <v>38432.5</v>
      </c>
      <c r="HC946">
        <v>44613.9</v>
      </c>
      <c r="HD946">
        <v>51110.1</v>
      </c>
      <c r="HE946">
        <v>55135</v>
      </c>
      <c r="HF946">
        <v>1.67437</v>
      </c>
      <c r="HG946">
        <v>1.52242</v>
      </c>
      <c r="HH946">
        <v>-0.186607</v>
      </c>
      <c r="HI946">
        <v>0</v>
      </c>
      <c r="HJ946">
        <v>50.9362</v>
      </c>
      <c r="HK946">
        <v>999.9</v>
      </c>
      <c r="HL946">
        <v>54.951</v>
      </c>
      <c r="HM946">
        <v>30.121</v>
      </c>
      <c r="HN946">
        <v>26.1459</v>
      </c>
      <c r="HO946">
        <v>59.7821</v>
      </c>
      <c r="HP946">
        <v>40.5369</v>
      </c>
      <c r="HQ946">
        <v>1</v>
      </c>
      <c r="HR946">
        <v>2.46943</v>
      </c>
      <c r="HS946">
        <v>0.348957</v>
      </c>
      <c r="HT946">
        <v>20.1126</v>
      </c>
      <c r="HU946">
        <v>5.18614</v>
      </c>
      <c r="HV946">
        <v>12.0159</v>
      </c>
      <c r="HW946">
        <v>4.969</v>
      </c>
      <c r="HX946">
        <v>3.2959</v>
      </c>
      <c r="HY946">
        <v>9999</v>
      </c>
      <c r="HZ946">
        <v>9999</v>
      </c>
      <c r="IA946">
        <v>999.9</v>
      </c>
      <c r="IB946">
        <v>9999</v>
      </c>
      <c r="IC946">
        <v>1.86324</v>
      </c>
      <c r="ID946">
        <v>1.86809</v>
      </c>
      <c r="IE946">
        <v>1.86783</v>
      </c>
      <c r="IF946">
        <v>1.86905</v>
      </c>
      <c r="IG946">
        <v>1.86981</v>
      </c>
      <c r="IH946">
        <v>1.86587</v>
      </c>
      <c r="II946">
        <v>1.86696</v>
      </c>
      <c r="IJ946">
        <v>1.86843</v>
      </c>
      <c r="IK946">
        <v>5</v>
      </c>
      <c r="IL946">
        <v>0</v>
      </c>
      <c r="IM946">
        <v>0</v>
      </c>
      <c r="IN946">
        <v>0</v>
      </c>
      <c r="IO946" t="s">
        <v>441</v>
      </c>
      <c r="IP946" t="s">
        <v>442</v>
      </c>
      <c r="IQ946" t="s">
        <v>443</v>
      </c>
      <c r="IR946" t="s">
        <v>443</v>
      </c>
      <c r="IS946" t="s">
        <v>443</v>
      </c>
      <c r="IT946" t="s">
        <v>443</v>
      </c>
      <c r="IU946">
        <v>0</v>
      </c>
      <c r="IV946">
        <v>100</v>
      </c>
      <c r="IW946">
        <v>100</v>
      </c>
      <c r="IX946">
        <v>1.1</v>
      </c>
      <c r="IY946">
        <v>-0.0441</v>
      </c>
      <c r="IZ946">
        <v>1.09748391826392</v>
      </c>
      <c r="JA946">
        <v>0</v>
      </c>
      <c r="JB946">
        <v>0</v>
      </c>
      <c r="JC946">
        <v>0</v>
      </c>
      <c r="JD946">
        <v>-0.0441141096964596</v>
      </c>
      <c r="JE946">
        <v>0</v>
      </c>
      <c r="JF946">
        <v>0</v>
      </c>
      <c r="JG946">
        <v>0</v>
      </c>
      <c r="JH946">
        <v>5</v>
      </c>
      <c r="JI946">
        <v>2273</v>
      </c>
      <c r="JJ946">
        <v>1</v>
      </c>
      <c r="JK946">
        <v>24</v>
      </c>
      <c r="JL946">
        <v>29357081.2</v>
      </c>
      <c r="JM946">
        <v>29357081.2</v>
      </c>
      <c r="JN946">
        <v>2.19604</v>
      </c>
      <c r="JO946">
        <v>2.60864</v>
      </c>
      <c r="JP946">
        <v>1.54785</v>
      </c>
      <c r="JQ946">
        <v>2.31567</v>
      </c>
      <c r="JR946">
        <v>1.64673</v>
      </c>
      <c r="JS946">
        <v>2.37305</v>
      </c>
      <c r="JT946">
        <v>34.0771</v>
      </c>
      <c r="JU946">
        <v>24.1926</v>
      </c>
      <c r="JV946">
        <v>18</v>
      </c>
      <c r="JW946">
        <v>492.765</v>
      </c>
      <c r="JX946">
        <v>382.942</v>
      </c>
      <c r="JY946">
        <v>52.644</v>
      </c>
      <c r="JZ946">
        <v>54.965</v>
      </c>
      <c r="KA946">
        <v>30.0016</v>
      </c>
      <c r="KB946">
        <v>54.2023</v>
      </c>
      <c r="KC946">
        <v>54.0039</v>
      </c>
      <c r="KD946">
        <v>43.9964</v>
      </c>
      <c r="KE946">
        <v>0</v>
      </c>
      <c r="KF946">
        <v>100</v>
      </c>
      <c r="KG946">
        <v>52.6115</v>
      </c>
      <c r="KH946">
        <v>1107.3</v>
      </c>
      <c r="KI946">
        <v>26.2864</v>
      </c>
      <c r="KJ946">
        <v>92.6214</v>
      </c>
      <c r="KK946">
        <v>89.1963</v>
      </c>
    </row>
    <row r="947" spans="1:297">
      <c r="A947">
        <v>931</v>
      </c>
      <c r="B947">
        <v>1761424880</v>
      </c>
      <c r="C947">
        <v>16699</v>
      </c>
      <c r="D947" t="s">
        <v>2313</v>
      </c>
      <c r="E947" t="s">
        <v>2314</v>
      </c>
      <c r="F947">
        <v>5</v>
      </c>
      <c r="G947" t="s">
        <v>2182</v>
      </c>
      <c r="H947" t="s">
        <v>436</v>
      </c>
      <c r="I947">
        <v>1761424871.84615</v>
      </c>
      <c r="J947">
        <f>(K947)/1000</f>
        <v>0</v>
      </c>
      <c r="K947">
        <f>IF(DP947, AN947, AH947)</f>
        <v>0</v>
      </c>
      <c r="L947">
        <f>IF(DP947, AI947, AG947)</f>
        <v>0</v>
      </c>
      <c r="M947">
        <f>DR947 - IF(AU947&gt;1, L947*DL947*100.0/(AW947), 0)</f>
        <v>0</v>
      </c>
      <c r="N947">
        <f>((T947-J947/2)*M947-L947)/(T947+J947/2)</f>
        <v>0</v>
      </c>
      <c r="O947">
        <f>N947*(DY947+DZ947)/1000.0</f>
        <v>0</v>
      </c>
      <c r="P947">
        <f>(DR947 - IF(AU947&gt;1, L947*DL947*100.0/(AW947), 0))*(DY947+DZ947)/1000.0</f>
        <v>0</v>
      </c>
      <c r="Q947">
        <f>2.0/((1/S947-1/R947)+SIGN(S947)*SQRT((1/S947-1/R947)*(1/S947-1/R947) + 4*DM947/((DM947+1)*(DM947+1))*(2*1/S947*1/R947-1/R947*1/R947)))</f>
        <v>0</v>
      </c>
      <c r="R947">
        <f>IF(LEFT(DN947,1)&lt;&gt;"0",IF(LEFT(DN947,1)="1",3.0,DO947),$D$5+$E$5*(EF947*DY947/($K$5*1000))+$F$5*(EF947*DY947/($K$5*1000))*MAX(MIN(DL947,$J$5),$I$5)*MAX(MIN(DL947,$J$5),$I$5)+$G$5*MAX(MIN(DL947,$J$5),$I$5)*(EF947*DY947/($K$5*1000))+$H$5*(EF947*DY947/($K$5*1000))*(EF947*DY947/($K$5*1000)))</f>
        <v>0</v>
      </c>
      <c r="S947">
        <f>J947*(1000-(1000*0.61365*exp(17.502*W947/(240.97+W947))/(DY947+DZ947)+DT947)/2)/(1000*0.61365*exp(17.502*W947/(240.97+W947))/(DY947+DZ947)-DT947)</f>
        <v>0</v>
      </c>
      <c r="T947">
        <f>1/((DM947+1)/(Q947/1.6)+1/(R947/1.37)) + DM947/((DM947+1)/(Q947/1.6) + DM947/(R947/1.37))</f>
        <v>0</v>
      </c>
      <c r="U947">
        <f>(DH947*DK947)</f>
        <v>0</v>
      </c>
      <c r="V947">
        <f>(EA947+(U947+2*0.95*5.67E-8*(((EA947+$B$7)+273)^4-(EA947+273)^4)-44100*J947)/(1.84*29.3*R947+8*0.95*5.67E-8*(EA947+273)^3))</f>
        <v>0</v>
      </c>
      <c r="W947">
        <f>($C$7*EB947+$D$7*EC947+$E$7*V947)</f>
        <v>0</v>
      </c>
      <c r="X947">
        <f>0.61365*exp(17.502*W947/(240.97+W947))</f>
        <v>0</v>
      </c>
      <c r="Y947">
        <f>(Z947/AA947*100)</f>
        <v>0</v>
      </c>
      <c r="Z947">
        <f>DT947*(DY947+DZ947)/1000</f>
        <v>0</v>
      </c>
      <c r="AA947">
        <f>0.61365*exp(17.502*EA947/(240.97+EA947))</f>
        <v>0</v>
      </c>
      <c r="AB947">
        <f>(X947-DT947*(DY947+DZ947)/1000)</f>
        <v>0</v>
      </c>
      <c r="AC947">
        <f>(-J947*44100)</f>
        <v>0</v>
      </c>
      <c r="AD947">
        <f>2*29.3*R947*0.92*(EA947-W947)</f>
        <v>0</v>
      </c>
      <c r="AE947">
        <f>2*0.95*5.67E-8*(((EA947+$B$7)+273)^4-(W947+273)^4)</f>
        <v>0</v>
      </c>
      <c r="AF947">
        <f>U947+AE947+AC947+AD947</f>
        <v>0</v>
      </c>
      <c r="AG947">
        <f>DX947*AU947*(DS947-DR947*(1000-AU947*DU947)/(1000-AU947*DT947))/(100*DL947)</f>
        <v>0</v>
      </c>
      <c r="AH947">
        <f>1000*DX947*AU947*(DT947-DU947)/(100*DL947*(1000-AU947*DT947))</f>
        <v>0</v>
      </c>
      <c r="AI947">
        <f>(AJ947 - AK947 - DY947*1E3/(8.314*(EA947+273.15)) * AM947/DX947 * AL947) * DX947/(100*DL947) * (1000 - DU947)/1000</f>
        <v>0</v>
      </c>
      <c r="AJ947">
        <v>1117.9694110541</v>
      </c>
      <c r="AK947">
        <v>1089.35842424242</v>
      </c>
      <c r="AL947">
        <v>3.61383673864533</v>
      </c>
      <c r="AM947">
        <v>65.2934851003641</v>
      </c>
      <c r="AN947">
        <f>(AP947 - AO947 + DY947*1E3/(8.314*(EA947+273.15)) * AR947/DX947 * AQ947) * DX947/(100*DL947) * 1000/(1000 - AP947)</f>
        <v>0</v>
      </c>
      <c r="AO947">
        <v>24.9351293886989</v>
      </c>
      <c r="AP947">
        <v>57.0590678787879</v>
      </c>
      <c r="AQ947">
        <v>-0.00504046398015439</v>
      </c>
      <c r="AR947">
        <v>110.481421267312</v>
      </c>
      <c r="AS947">
        <v>1</v>
      </c>
      <c r="AT947">
        <v>0</v>
      </c>
      <c r="AU947">
        <f>IF(AS947*$H$13&gt;=AW947,1.0,(AW947/(AW947-AS947*$H$13)))</f>
        <v>0</v>
      </c>
      <c r="AV947">
        <f>(AU947-1)*100</f>
        <v>0</v>
      </c>
      <c r="AW947">
        <f>MAX(0,($B$13+$C$13*EF947)/(1+$D$13*EF947)*DY947/(EA947+273)*$E$13)</f>
        <v>0</v>
      </c>
      <c r="AX947" t="s">
        <v>437</v>
      </c>
      <c r="AY947" t="s">
        <v>437</v>
      </c>
      <c r="AZ947">
        <v>0</v>
      </c>
      <c r="BA947">
        <v>0</v>
      </c>
      <c r="BB947">
        <f>1-AZ947/BA947</f>
        <v>0</v>
      </c>
      <c r="BC947">
        <v>0</v>
      </c>
      <c r="BD947" t="s">
        <v>437</v>
      </c>
      <c r="BE947" t="s">
        <v>437</v>
      </c>
      <c r="BF947">
        <v>0</v>
      </c>
      <c r="BG947">
        <v>0</v>
      </c>
      <c r="BH947">
        <f>1-BF947/BG947</f>
        <v>0</v>
      </c>
      <c r="BI947">
        <v>0.5</v>
      </c>
      <c r="BJ947">
        <f>DI947</f>
        <v>0</v>
      </c>
      <c r="BK947">
        <f>L947</f>
        <v>0</v>
      </c>
      <c r="BL947">
        <f>BH947*BI947*BJ947</f>
        <v>0</v>
      </c>
      <c r="BM947">
        <f>(BK947-BC947)/BJ947</f>
        <v>0</v>
      </c>
      <c r="BN947">
        <f>(BA947-BG947)/BG947</f>
        <v>0</v>
      </c>
      <c r="BO947">
        <f>AZ947/(BB947+AZ947/BG947)</f>
        <v>0</v>
      </c>
      <c r="BP947" t="s">
        <v>437</v>
      </c>
      <c r="BQ947">
        <v>0</v>
      </c>
      <c r="BR947">
        <f>IF(BQ947&lt;&gt;0, BQ947, BO947)</f>
        <v>0</v>
      </c>
      <c r="BS947">
        <f>1-BR947/BG947</f>
        <v>0</v>
      </c>
      <c r="BT947">
        <f>(BG947-BF947)/(BG947-BR947)</f>
        <v>0</v>
      </c>
      <c r="BU947">
        <f>(BA947-BG947)/(BA947-BR947)</f>
        <v>0</v>
      </c>
      <c r="BV947">
        <f>(BG947-BF947)/(BG947-AZ947)</f>
        <v>0</v>
      </c>
      <c r="BW947">
        <f>(BA947-BG947)/(BA947-AZ947)</f>
        <v>0</v>
      </c>
      <c r="BX947">
        <f>(BT947*BR947/BF947)</f>
        <v>0</v>
      </c>
      <c r="BY947">
        <f>(1-BX947)</f>
        <v>0</v>
      </c>
      <c r="DH947">
        <f>$B$11*EG947+$C$11*EH947+$F$11*ES947*(1-EV947)</f>
        <v>0</v>
      </c>
      <c r="DI947">
        <f>DH947*DJ947</f>
        <v>0</v>
      </c>
      <c r="DJ947">
        <f>($B$11*$D$9+$C$11*$D$9+$F$11*((FF947+EX947)/MAX(FF947+EX947+FG947, 0.1)*$I$9+FG947/MAX(FF947+EX947+FG947, 0.1)*$J$9))/($B$11+$C$11+$F$11)</f>
        <v>0</v>
      </c>
      <c r="DK947">
        <f>($B$11*$K$9+$C$11*$K$9+$F$11*((FF947+EX947)/MAX(FF947+EX947+FG947, 0.1)*$P$9+FG947/MAX(FF947+EX947+FG947, 0.1)*$Q$9))/($B$11+$C$11+$F$11)</f>
        <v>0</v>
      </c>
      <c r="DL947">
        <v>6</v>
      </c>
      <c r="DM947">
        <v>0.5</v>
      </c>
      <c r="DN947" t="s">
        <v>438</v>
      </c>
      <c r="DO947">
        <v>2</v>
      </c>
      <c r="DP947" t="b">
        <v>1</v>
      </c>
      <c r="DQ947">
        <v>1761424871.84615</v>
      </c>
      <c r="DR947">
        <v>1003.56261538462</v>
      </c>
      <c r="DS947">
        <v>1073.48461538462</v>
      </c>
      <c r="DT947">
        <v>57.0536692307692</v>
      </c>
      <c r="DU947">
        <v>24.9279153846154</v>
      </c>
      <c r="DV947">
        <v>1002.46353846154</v>
      </c>
      <c r="DW947">
        <v>57.0977769230769</v>
      </c>
      <c r="DX947">
        <v>500.011846153846</v>
      </c>
      <c r="DY947">
        <v>90.1746769230769</v>
      </c>
      <c r="DZ947">
        <v>0.0393398076923077</v>
      </c>
      <c r="EA947">
        <v>53.0470615384615</v>
      </c>
      <c r="EB947">
        <v>48.0219153846154</v>
      </c>
      <c r="EC947">
        <v>999.9</v>
      </c>
      <c r="ED947">
        <v>0</v>
      </c>
      <c r="EE947">
        <v>0</v>
      </c>
      <c r="EF947">
        <v>10002.3053846154</v>
      </c>
      <c r="EG947">
        <v>0</v>
      </c>
      <c r="EH947">
        <v>1180.89461538462</v>
      </c>
      <c r="EI947">
        <v>-69.9215</v>
      </c>
      <c r="EJ947">
        <v>1064.28307692308</v>
      </c>
      <c r="EK947">
        <v>1100.92923076923</v>
      </c>
      <c r="EL947">
        <v>32.1257692307692</v>
      </c>
      <c r="EM947">
        <v>1073.48461538462</v>
      </c>
      <c r="EN947">
        <v>24.9279153846154</v>
      </c>
      <c r="EO947">
        <v>5.14479692307692</v>
      </c>
      <c r="EP947">
        <v>2.24786538461538</v>
      </c>
      <c r="EQ947">
        <v>33.3239538461538</v>
      </c>
      <c r="ER947">
        <v>19.3075846153846</v>
      </c>
      <c r="ES947">
        <v>1200.00923076923</v>
      </c>
      <c r="ET947">
        <v>0.96699</v>
      </c>
      <c r="EU947">
        <v>0.0330100076923077</v>
      </c>
      <c r="EV947">
        <v>0</v>
      </c>
      <c r="EW947">
        <v>865.241846153846</v>
      </c>
      <c r="EX947">
        <v>5.00059</v>
      </c>
      <c r="EY947">
        <v>11436.0538461538</v>
      </c>
      <c r="EZ947">
        <v>10358.7692307692</v>
      </c>
      <c r="FA947">
        <v>63.0286153846154</v>
      </c>
      <c r="FB947">
        <v>64.187</v>
      </c>
      <c r="FC947">
        <v>62.937</v>
      </c>
      <c r="FD947">
        <v>64.125</v>
      </c>
      <c r="FE947">
        <v>64.5</v>
      </c>
      <c r="FF947">
        <v>1155.55923076923</v>
      </c>
      <c r="FG947">
        <v>39.45</v>
      </c>
      <c r="FH947">
        <v>0</v>
      </c>
      <c r="FI947">
        <v>1761424840.3</v>
      </c>
      <c r="FJ947">
        <v>0</v>
      </c>
      <c r="FK947">
        <v>865.30248</v>
      </c>
      <c r="FL947">
        <v>7.11669231307594</v>
      </c>
      <c r="FM947">
        <v>94.2384616858849</v>
      </c>
      <c r="FN947">
        <v>11437.096</v>
      </c>
      <c r="FO947">
        <v>15</v>
      </c>
      <c r="FP947">
        <v>0</v>
      </c>
      <c r="FQ947" t="s">
        <v>439</v>
      </c>
      <c r="FR947">
        <v>0</v>
      </c>
      <c r="FS947">
        <v>0</v>
      </c>
      <c r="FT947">
        <v>0</v>
      </c>
      <c r="FU947">
        <v>0</v>
      </c>
      <c r="FV947">
        <v>0</v>
      </c>
      <c r="FW947">
        <v>0</v>
      </c>
      <c r="FX947">
        <v>0</v>
      </c>
      <c r="FY947">
        <v>0</v>
      </c>
      <c r="FZ947">
        <v>0</v>
      </c>
      <c r="GA947">
        <v>0</v>
      </c>
      <c r="GB947">
        <v>0</v>
      </c>
      <c r="GC947">
        <v>-69.2942714285714</v>
      </c>
      <c r="GD947">
        <v>-11.7687818181819</v>
      </c>
      <c r="GE947">
        <v>1.50994480635263</v>
      </c>
      <c r="GF947">
        <v>0</v>
      </c>
      <c r="GG947">
        <v>864.9375</v>
      </c>
      <c r="GH947">
        <v>6.59943468196639</v>
      </c>
      <c r="GI947">
        <v>0.668216293355589</v>
      </c>
      <c r="GJ947">
        <v>-1</v>
      </c>
      <c r="GK947">
        <v>32.1265095238095</v>
      </c>
      <c r="GL947">
        <v>0.0253402597402775</v>
      </c>
      <c r="GM947">
        <v>0.0117910339124957</v>
      </c>
      <c r="GN947">
        <v>1</v>
      </c>
      <c r="GO947">
        <v>1</v>
      </c>
      <c r="GP947">
        <v>2</v>
      </c>
      <c r="GQ947" t="s">
        <v>446</v>
      </c>
      <c r="GR947">
        <v>3.12646</v>
      </c>
      <c r="GS947">
        <v>2.71706</v>
      </c>
      <c r="GT947">
        <v>0.159858</v>
      </c>
      <c r="GU947">
        <v>0.16633</v>
      </c>
      <c r="GV947">
        <v>0.178034</v>
      </c>
      <c r="GW947">
        <v>0.100202</v>
      </c>
      <c r="GX947">
        <v>30048.3</v>
      </c>
      <c r="GY947">
        <v>31500.9</v>
      </c>
      <c r="GZ947">
        <v>32504.3</v>
      </c>
      <c r="HA947">
        <v>34361.9</v>
      </c>
      <c r="HB947">
        <v>38433.3</v>
      </c>
      <c r="HC947">
        <v>44612.5</v>
      </c>
      <c r="HD947">
        <v>51109.4</v>
      </c>
      <c r="HE947">
        <v>55133.9</v>
      </c>
      <c r="HF947">
        <v>1.67442</v>
      </c>
      <c r="HG947">
        <v>1.52233</v>
      </c>
      <c r="HH947">
        <v>-0.186134</v>
      </c>
      <c r="HI947">
        <v>0</v>
      </c>
      <c r="HJ947">
        <v>50.9387</v>
      </c>
      <c r="HK947">
        <v>999.9</v>
      </c>
      <c r="HL947">
        <v>54.951</v>
      </c>
      <c r="HM947">
        <v>30.121</v>
      </c>
      <c r="HN947">
        <v>26.1426</v>
      </c>
      <c r="HO947">
        <v>60.1221</v>
      </c>
      <c r="HP947">
        <v>40.645</v>
      </c>
      <c r="HQ947">
        <v>1</v>
      </c>
      <c r="HR947">
        <v>2.47089</v>
      </c>
      <c r="HS947">
        <v>0.26293</v>
      </c>
      <c r="HT947">
        <v>20.1127</v>
      </c>
      <c r="HU947">
        <v>5.18554</v>
      </c>
      <c r="HV947">
        <v>12.0159</v>
      </c>
      <c r="HW947">
        <v>4.96845</v>
      </c>
      <c r="HX947">
        <v>3.29595</v>
      </c>
      <c r="HY947">
        <v>9999</v>
      </c>
      <c r="HZ947">
        <v>9999</v>
      </c>
      <c r="IA947">
        <v>999.9</v>
      </c>
      <c r="IB947">
        <v>9999</v>
      </c>
      <c r="IC947">
        <v>1.86324</v>
      </c>
      <c r="ID947">
        <v>1.86807</v>
      </c>
      <c r="IE947">
        <v>1.86785</v>
      </c>
      <c r="IF947">
        <v>1.86905</v>
      </c>
      <c r="IG947">
        <v>1.86981</v>
      </c>
      <c r="IH947">
        <v>1.8659</v>
      </c>
      <c r="II947">
        <v>1.86695</v>
      </c>
      <c r="IJ947">
        <v>1.86843</v>
      </c>
      <c r="IK947">
        <v>5</v>
      </c>
      <c r="IL947">
        <v>0</v>
      </c>
      <c r="IM947">
        <v>0</v>
      </c>
      <c r="IN947">
        <v>0</v>
      </c>
      <c r="IO947" t="s">
        <v>441</v>
      </c>
      <c r="IP947" t="s">
        <v>442</v>
      </c>
      <c r="IQ947" t="s">
        <v>443</v>
      </c>
      <c r="IR947" t="s">
        <v>443</v>
      </c>
      <c r="IS947" t="s">
        <v>443</v>
      </c>
      <c r="IT947" t="s">
        <v>443</v>
      </c>
      <c r="IU947">
        <v>0</v>
      </c>
      <c r="IV947">
        <v>100</v>
      </c>
      <c r="IW947">
        <v>100</v>
      </c>
      <c r="IX947">
        <v>1.1</v>
      </c>
      <c r="IY947">
        <v>-0.0441</v>
      </c>
      <c r="IZ947">
        <v>1.09748391826392</v>
      </c>
      <c r="JA947">
        <v>0</v>
      </c>
      <c r="JB947">
        <v>0</v>
      </c>
      <c r="JC947">
        <v>0</v>
      </c>
      <c r="JD947">
        <v>-0.0441141096964596</v>
      </c>
      <c r="JE947">
        <v>0</v>
      </c>
      <c r="JF947">
        <v>0</v>
      </c>
      <c r="JG947">
        <v>0</v>
      </c>
      <c r="JH947">
        <v>5</v>
      </c>
      <c r="JI947">
        <v>2273</v>
      </c>
      <c r="JJ947">
        <v>1</v>
      </c>
      <c r="JK947">
        <v>24</v>
      </c>
      <c r="JL947">
        <v>29357081.3</v>
      </c>
      <c r="JM947">
        <v>29357081.3</v>
      </c>
      <c r="JN947">
        <v>2.2229</v>
      </c>
      <c r="JO947">
        <v>2.61108</v>
      </c>
      <c r="JP947">
        <v>1.54785</v>
      </c>
      <c r="JQ947">
        <v>2.31567</v>
      </c>
      <c r="JR947">
        <v>1.64673</v>
      </c>
      <c r="JS947">
        <v>2.36816</v>
      </c>
      <c r="JT947">
        <v>34.0771</v>
      </c>
      <c r="JU947">
        <v>24.1926</v>
      </c>
      <c r="JV947">
        <v>18</v>
      </c>
      <c r="JW947">
        <v>492.862</v>
      </c>
      <c r="JX947">
        <v>382.917</v>
      </c>
      <c r="JY947">
        <v>52.6031</v>
      </c>
      <c r="JZ947">
        <v>54.974</v>
      </c>
      <c r="KA947">
        <v>30.0015</v>
      </c>
      <c r="KB947">
        <v>54.2126</v>
      </c>
      <c r="KC947">
        <v>54.0126</v>
      </c>
      <c r="KD947">
        <v>44.5447</v>
      </c>
      <c r="KE947">
        <v>0</v>
      </c>
      <c r="KF947">
        <v>100</v>
      </c>
      <c r="KG947">
        <v>52.611</v>
      </c>
      <c r="KH947">
        <v>1120.91</v>
      </c>
      <c r="KI947">
        <v>26.2864</v>
      </c>
      <c r="KJ947">
        <v>92.6201</v>
      </c>
      <c r="KK947">
        <v>89.1943</v>
      </c>
    </row>
    <row r="948" spans="1:297">
      <c r="A948">
        <v>932</v>
      </c>
      <c r="B948">
        <v>1761424885</v>
      </c>
      <c r="C948">
        <v>16704</v>
      </c>
      <c r="D948" t="s">
        <v>2315</v>
      </c>
      <c r="E948" t="s">
        <v>2316</v>
      </c>
      <c r="F948">
        <v>5</v>
      </c>
      <c r="G948" t="s">
        <v>2182</v>
      </c>
      <c r="H948" t="s">
        <v>436</v>
      </c>
      <c r="I948">
        <v>1761424876.84615</v>
      </c>
      <c r="J948">
        <f>(K948)/1000</f>
        <v>0</v>
      </c>
      <c r="K948">
        <f>IF(DP948, AN948, AH948)</f>
        <v>0</v>
      </c>
      <c r="L948">
        <f>IF(DP948, AI948, AG948)</f>
        <v>0</v>
      </c>
      <c r="M948">
        <f>DR948 - IF(AU948&gt;1, L948*DL948*100.0/(AW948), 0)</f>
        <v>0</v>
      </c>
      <c r="N948">
        <f>((T948-J948/2)*M948-L948)/(T948+J948/2)</f>
        <v>0</v>
      </c>
      <c r="O948">
        <f>N948*(DY948+DZ948)/1000.0</f>
        <v>0</v>
      </c>
      <c r="P948">
        <f>(DR948 - IF(AU948&gt;1, L948*DL948*100.0/(AW948), 0))*(DY948+DZ948)/1000.0</f>
        <v>0</v>
      </c>
      <c r="Q948">
        <f>2.0/((1/S948-1/R948)+SIGN(S948)*SQRT((1/S948-1/R948)*(1/S948-1/R948) + 4*DM948/((DM948+1)*(DM948+1))*(2*1/S948*1/R948-1/R948*1/R948)))</f>
        <v>0</v>
      </c>
      <c r="R948">
        <f>IF(LEFT(DN948,1)&lt;&gt;"0",IF(LEFT(DN948,1)="1",3.0,DO948),$D$5+$E$5*(EF948*DY948/($K$5*1000))+$F$5*(EF948*DY948/($K$5*1000))*MAX(MIN(DL948,$J$5),$I$5)*MAX(MIN(DL948,$J$5),$I$5)+$G$5*MAX(MIN(DL948,$J$5),$I$5)*(EF948*DY948/($K$5*1000))+$H$5*(EF948*DY948/($K$5*1000))*(EF948*DY948/($K$5*1000)))</f>
        <v>0</v>
      </c>
      <c r="S948">
        <f>J948*(1000-(1000*0.61365*exp(17.502*W948/(240.97+W948))/(DY948+DZ948)+DT948)/2)/(1000*0.61365*exp(17.502*W948/(240.97+W948))/(DY948+DZ948)-DT948)</f>
        <v>0</v>
      </c>
      <c r="T948">
        <f>1/((DM948+1)/(Q948/1.6)+1/(R948/1.37)) + DM948/((DM948+1)/(Q948/1.6) + DM948/(R948/1.37))</f>
        <v>0</v>
      </c>
      <c r="U948">
        <f>(DH948*DK948)</f>
        <v>0</v>
      </c>
      <c r="V948">
        <f>(EA948+(U948+2*0.95*5.67E-8*(((EA948+$B$7)+273)^4-(EA948+273)^4)-44100*J948)/(1.84*29.3*R948+8*0.95*5.67E-8*(EA948+273)^3))</f>
        <v>0</v>
      </c>
      <c r="W948">
        <f>($C$7*EB948+$D$7*EC948+$E$7*V948)</f>
        <v>0</v>
      </c>
      <c r="X948">
        <f>0.61365*exp(17.502*W948/(240.97+W948))</f>
        <v>0</v>
      </c>
      <c r="Y948">
        <f>(Z948/AA948*100)</f>
        <v>0</v>
      </c>
      <c r="Z948">
        <f>DT948*(DY948+DZ948)/1000</f>
        <v>0</v>
      </c>
      <c r="AA948">
        <f>0.61365*exp(17.502*EA948/(240.97+EA948))</f>
        <v>0</v>
      </c>
      <c r="AB948">
        <f>(X948-DT948*(DY948+DZ948)/1000)</f>
        <v>0</v>
      </c>
      <c r="AC948">
        <f>(-J948*44100)</f>
        <v>0</v>
      </c>
      <c r="AD948">
        <f>2*29.3*R948*0.92*(EA948-W948)</f>
        <v>0</v>
      </c>
      <c r="AE948">
        <f>2*0.95*5.67E-8*(((EA948+$B$7)+273)^4-(W948+273)^4)</f>
        <v>0</v>
      </c>
      <c r="AF948">
        <f>U948+AE948+AC948+AD948</f>
        <v>0</v>
      </c>
      <c r="AG948">
        <f>DX948*AU948*(DS948-DR948*(1000-AU948*DU948)/(1000-AU948*DT948))/(100*DL948)</f>
        <v>0</v>
      </c>
      <c r="AH948">
        <f>1000*DX948*AU948*(DT948-DU948)/(100*DL948*(1000-AU948*DT948))</f>
        <v>0</v>
      </c>
      <c r="AI948">
        <f>(AJ948 - AK948 - DY948*1E3/(8.314*(EA948+273.15)) * AM948/DX948 * AL948) * DX948/(100*DL948) * (1000 - DU948)/1000</f>
        <v>0</v>
      </c>
      <c r="AJ948">
        <v>1133.85858808762</v>
      </c>
      <c r="AK948">
        <v>1105.97551515152</v>
      </c>
      <c r="AL948">
        <v>3.28958492298242</v>
      </c>
      <c r="AM948">
        <v>65.2934851003641</v>
      </c>
      <c r="AN948">
        <f>(AP948 - AO948 + DY948*1E3/(8.314*(EA948+273.15)) * AR948/DX948 * AQ948) * DX948/(100*DL948) * 1000/(1000 - AP948)</f>
        <v>0</v>
      </c>
      <c r="AO948">
        <v>24.9393577665744</v>
      </c>
      <c r="AP948">
        <v>57.0473084848485</v>
      </c>
      <c r="AQ948">
        <v>-0.00155484194162395</v>
      </c>
      <c r="AR948">
        <v>110.481421267312</v>
      </c>
      <c r="AS948">
        <v>1</v>
      </c>
      <c r="AT948">
        <v>0</v>
      </c>
      <c r="AU948">
        <f>IF(AS948*$H$13&gt;=AW948,1.0,(AW948/(AW948-AS948*$H$13)))</f>
        <v>0</v>
      </c>
      <c r="AV948">
        <f>(AU948-1)*100</f>
        <v>0</v>
      </c>
      <c r="AW948">
        <f>MAX(0,($B$13+$C$13*EF948)/(1+$D$13*EF948)*DY948/(EA948+273)*$E$13)</f>
        <v>0</v>
      </c>
      <c r="AX948" t="s">
        <v>437</v>
      </c>
      <c r="AY948" t="s">
        <v>437</v>
      </c>
      <c r="AZ948">
        <v>0</v>
      </c>
      <c r="BA948">
        <v>0</v>
      </c>
      <c r="BB948">
        <f>1-AZ948/BA948</f>
        <v>0</v>
      </c>
      <c r="BC948">
        <v>0</v>
      </c>
      <c r="BD948" t="s">
        <v>437</v>
      </c>
      <c r="BE948" t="s">
        <v>437</v>
      </c>
      <c r="BF948">
        <v>0</v>
      </c>
      <c r="BG948">
        <v>0</v>
      </c>
      <c r="BH948">
        <f>1-BF948/BG948</f>
        <v>0</v>
      </c>
      <c r="BI948">
        <v>0.5</v>
      </c>
      <c r="BJ948">
        <f>DI948</f>
        <v>0</v>
      </c>
      <c r="BK948">
        <f>L948</f>
        <v>0</v>
      </c>
      <c r="BL948">
        <f>BH948*BI948*BJ948</f>
        <v>0</v>
      </c>
      <c r="BM948">
        <f>(BK948-BC948)/BJ948</f>
        <v>0</v>
      </c>
      <c r="BN948">
        <f>(BA948-BG948)/BG948</f>
        <v>0</v>
      </c>
      <c r="BO948">
        <f>AZ948/(BB948+AZ948/BG948)</f>
        <v>0</v>
      </c>
      <c r="BP948" t="s">
        <v>437</v>
      </c>
      <c r="BQ948">
        <v>0</v>
      </c>
      <c r="BR948">
        <f>IF(BQ948&lt;&gt;0, BQ948, BO948)</f>
        <v>0</v>
      </c>
      <c r="BS948">
        <f>1-BR948/BG948</f>
        <v>0</v>
      </c>
      <c r="BT948">
        <f>(BG948-BF948)/(BG948-BR948)</f>
        <v>0</v>
      </c>
      <c r="BU948">
        <f>(BA948-BG948)/(BA948-BR948)</f>
        <v>0</v>
      </c>
      <c r="BV948">
        <f>(BG948-BF948)/(BG948-AZ948)</f>
        <v>0</v>
      </c>
      <c r="BW948">
        <f>(BA948-BG948)/(BA948-AZ948)</f>
        <v>0</v>
      </c>
      <c r="BX948">
        <f>(BT948*BR948/BF948)</f>
        <v>0</v>
      </c>
      <c r="BY948">
        <f>(1-BX948)</f>
        <v>0</v>
      </c>
      <c r="DH948">
        <f>$B$11*EG948+$C$11*EH948+$F$11*ES948*(1-EV948)</f>
        <v>0</v>
      </c>
      <c r="DI948">
        <f>DH948*DJ948</f>
        <v>0</v>
      </c>
      <c r="DJ948">
        <f>($B$11*$D$9+$C$11*$D$9+$F$11*((FF948+EX948)/MAX(FF948+EX948+FG948, 0.1)*$I$9+FG948/MAX(FF948+EX948+FG948, 0.1)*$J$9))/($B$11+$C$11+$F$11)</f>
        <v>0</v>
      </c>
      <c r="DK948">
        <f>($B$11*$K$9+$C$11*$K$9+$F$11*((FF948+EX948)/MAX(FF948+EX948+FG948, 0.1)*$P$9+FG948/MAX(FF948+EX948+FG948, 0.1)*$Q$9))/($B$11+$C$11+$F$11)</f>
        <v>0</v>
      </c>
      <c r="DL948">
        <v>6</v>
      </c>
      <c r="DM948">
        <v>0.5</v>
      </c>
      <c r="DN948" t="s">
        <v>438</v>
      </c>
      <c r="DO948">
        <v>2</v>
      </c>
      <c r="DP948" t="b">
        <v>1</v>
      </c>
      <c r="DQ948">
        <v>1761424876.84615</v>
      </c>
      <c r="DR948">
        <v>1019.92023076923</v>
      </c>
      <c r="DS948">
        <v>1089.88538461538</v>
      </c>
      <c r="DT948">
        <v>57.0583538461538</v>
      </c>
      <c r="DU948">
        <v>24.933</v>
      </c>
      <c r="DV948">
        <v>1018.82192307692</v>
      </c>
      <c r="DW948">
        <v>57.1024692307692</v>
      </c>
      <c r="DX948">
        <v>499.993384615385</v>
      </c>
      <c r="DY948">
        <v>90.1742153846154</v>
      </c>
      <c r="DZ948">
        <v>0.0393285076923077</v>
      </c>
      <c r="EA948">
        <v>53.0469307692308</v>
      </c>
      <c r="EB948">
        <v>48.0078846153846</v>
      </c>
      <c r="EC948">
        <v>999.9</v>
      </c>
      <c r="ED948">
        <v>0</v>
      </c>
      <c r="EE948">
        <v>0</v>
      </c>
      <c r="EF948">
        <v>10004.6615384615</v>
      </c>
      <c r="EG948">
        <v>0</v>
      </c>
      <c r="EH948">
        <v>1180.89846153846</v>
      </c>
      <c r="EI948">
        <v>-69.9637692307692</v>
      </c>
      <c r="EJ948">
        <v>1081.63615384615</v>
      </c>
      <c r="EK948">
        <v>1117.75384615385</v>
      </c>
      <c r="EL948">
        <v>32.1253692307692</v>
      </c>
      <c r="EM948">
        <v>1089.88538461538</v>
      </c>
      <c r="EN948">
        <v>24.933</v>
      </c>
      <c r="EO948">
        <v>5.14519307692308</v>
      </c>
      <c r="EP948">
        <v>2.24831153846154</v>
      </c>
      <c r="EQ948">
        <v>33.3253230769231</v>
      </c>
      <c r="ER948">
        <v>19.3107846153846</v>
      </c>
      <c r="ES948">
        <v>1200.00307692308</v>
      </c>
      <c r="ET948">
        <v>0.96699</v>
      </c>
      <c r="EU948">
        <v>0.0330100076923077</v>
      </c>
      <c r="EV948">
        <v>0</v>
      </c>
      <c r="EW948">
        <v>865.801076923077</v>
      </c>
      <c r="EX948">
        <v>5.00059</v>
      </c>
      <c r="EY948">
        <v>11443.8</v>
      </c>
      <c r="EZ948">
        <v>10358.7153846154</v>
      </c>
      <c r="FA948">
        <v>63.0476923076923</v>
      </c>
      <c r="FB948">
        <v>64.1918461538462</v>
      </c>
      <c r="FC948">
        <v>62.937</v>
      </c>
      <c r="FD948">
        <v>64.125</v>
      </c>
      <c r="FE948">
        <v>64.5</v>
      </c>
      <c r="FF948">
        <v>1155.55307692308</v>
      </c>
      <c r="FG948">
        <v>39.45</v>
      </c>
      <c r="FH948">
        <v>0</v>
      </c>
      <c r="FI948">
        <v>1761424845.7</v>
      </c>
      <c r="FJ948">
        <v>0</v>
      </c>
      <c r="FK948">
        <v>865.929</v>
      </c>
      <c r="FL948">
        <v>6.94242734398888</v>
      </c>
      <c r="FM948">
        <v>91.66153842799</v>
      </c>
      <c r="FN948">
        <v>11444.9807692308</v>
      </c>
      <c r="FO948">
        <v>15</v>
      </c>
      <c r="FP948">
        <v>0</v>
      </c>
      <c r="FQ948" t="s">
        <v>439</v>
      </c>
      <c r="FR948">
        <v>0</v>
      </c>
      <c r="FS948">
        <v>0</v>
      </c>
      <c r="FT948">
        <v>0</v>
      </c>
      <c r="FU948">
        <v>0</v>
      </c>
      <c r="FV948">
        <v>0</v>
      </c>
      <c r="FW948">
        <v>0</v>
      </c>
      <c r="FX948">
        <v>0</v>
      </c>
      <c r="FY948">
        <v>0</v>
      </c>
      <c r="FZ948">
        <v>0</v>
      </c>
      <c r="GA948">
        <v>0</v>
      </c>
      <c r="GB948">
        <v>0</v>
      </c>
      <c r="GC948">
        <v>-70.0201</v>
      </c>
      <c r="GD948">
        <v>-2.27269172932329</v>
      </c>
      <c r="GE948">
        <v>0.890088598960799</v>
      </c>
      <c r="GF948">
        <v>0</v>
      </c>
      <c r="GG948">
        <v>865.500147058823</v>
      </c>
      <c r="GH948">
        <v>7.28640182800915</v>
      </c>
      <c r="GI948">
        <v>0.739937721240699</v>
      </c>
      <c r="GJ948">
        <v>-1</v>
      </c>
      <c r="GK948">
        <v>32.12307</v>
      </c>
      <c r="GL948">
        <v>0.010772932330866</v>
      </c>
      <c r="GM948">
        <v>0.0126515255997051</v>
      </c>
      <c r="GN948">
        <v>1</v>
      </c>
      <c r="GO948">
        <v>1</v>
      </c>
      <c r="GP948">
        <v>2</v>
      </c>
      <c r="GQ948" t="s">
        <v>446</v>
      </c>
      <c r="GR948">
        <v>3.12648</v>
      </c>
      <c r="GS948">
        <v>2.71723</v>
      </c>
      <c r="GT948">
        <v>0.16143</v>
      </c>
      <c r="GU948">
        <v>0.167788</v>
      </c>
      <c r="GV948">
        <v>0.178007</v>
      </c>
      <c r="GW948">
        <v>0.100212</v>
      </c>
      <c r="GX948">
        <v>29991.2</v>
      </c>
      <c r="GY948">
        <v>31444.4</v>
      </c>
      <c r="GZ948">
        <v>32503.8</v>
      </c>
      <c r="HA948">
        <v>34360.8</v>
      </c>
      <c r="HB948">
        <v>38434.2</v>
      </c>
      <c r="HC948">
        <v>44610.7</v>
      </c>
      <c r="HD948">
        <v>51108.8</v>
      </c>
      <c r="HE948">
        <v>55132</v>
      </c>
      <c r="HF948">
        <v>1.67432</v>
      </c>
      <c r="HG948">
        <v>1.52245</v>
      </c>
      <c r="HH948">
        <v>-0.18584</v>
      </c>
      <c r="HI948">
        <v>0</v>
      </c>
      <c r="HJ948">
        <v>50.939</v>
      </c>
      <c r="HK948">
        <v>999.9</v>
      </c>
      <c r="HL948">
        <v>54.975</v>
      </c>
      <c r="HM948">
        <v>30.142</v>
      </c>
      <c r="HN948">
        <v>26.1882</v>
      </c>
      <c r="HO948">
        <v>60.2221</v>
      </c>
      <c r="HP948">
        <v>40.7292</v>
      </c>
      <c r="HQ948">
        <v>1</v>
      </c>
      <c r="HR948">
        <v>2.47165</v>
      </c>
      <c r="HS948">
        <v>0.186266</v>
      </c>
      <c r="HT948">
        <v>20.1128</v>
      </c>
      <c r="HU948">
        <v>5.18584</v>
      </c>
      <c r="HV948">
        <v>12.0159</v>
      </c>
      <c r="HW948">
        <v>4.969</v>
      </c>
      <c r="HX948">
        <v>3.2959</v>
      </c>
      <c r="HY948">
        <v>9999</v>
      </c>
      <c r="HZ948">
        <v>9999</v>
      </c>
      <c r="IA948">
        <v>999.9</v>
      </c>
      <c r="IB948">
        <v>9999</v>
      </c>
      <c r="IC948">
        <v>1.86325</v>
      </c>
      <c r="ID948">
        <v>1.86813</v>
      </c>
      <c r="IE948">
        <v>1.86784</v>
      </c>
      <c r="IF948">
        <v>1.86905</v>
      </c>
      <c r="IG948">
        <v>1.86982</v>
      </c>
      <c r="IH948">
        <v>1.86591</v>
      </c>
      <c r="II948">
        <v>1.86696</v>
      </c>
      <c r="IJ948">
        <v>1.86844</v>
      </c>
      <c r="IK948">
        <v>5</v>
      </c>
      <c r="IL948">
        <v>0</v>
      </c>
      <c r="IM948">
        <v>0</v>
      </c>
      <c r="IN948">
        <v>0</v>
      </c>
      <c r="IO948" t="s">
        <v>441</v>
      </c>
      <c r="IP948" t="s">
        <v>442</v>
      </c>
      <c r="IQ948" t="s">
        <v>443</v>
      </c>
      <c r="IR948" t="s">
        <v>443</v>
      </c>
      <c r="IS948" t="s">
        <v>443</v>
      </c>
      <c r="IT948" t="s">
        <v>443</v>
      </c>
      <c r="IU948">
        <v>0</v>
      </c>
      <c r="IV948">
        <v>100</v>
      </c>
      <c r="IW948">
        <v>100</v>
      </c>
      <c r="IX948">
        <v>1.09</v>
      </c>
      <c r="IY948">
        <v>-0.0441</v>
      </c>
      <c r="IZ948">
        <v>1.09748391826392</v>
      </c>
      <c r="JA948">
        <v>0</v>
      </c>
      <c r="JB948">
        <v>0</v>
      </c>
      <c r="JC948">
        <v>0</v>
      </c>
      <c r="JD948">
        <v>-0.0441141096964596</v>
      </c>
      <c r="JE948">
        <v>0</v>
      </c>
      <c r="JF948">
        <v>0</v>
      </c>
      <c r="JG948">
        <v>0</v>
      </c>
      <c r="JH948">
        <v>5</v>
      </c>
      <c r="JI948">
        <v>2273</v>
      </c>
      <c r="JJ948">
        <v>1</v>
      </c>
      <c r="JK948">
        <v>24</v>
      </c>
      <c r="JL948">
        <v>29357081.4</v>
      </c>
      <c r="JM948">
        <v>29357081.4</v>
      </c>
      <c r="JN948">
        <v>2.24731</v>
      </c>
      <c r="JO948">
        <v>2.61719</v>
      </c>
      <c r="JP948">
        <v>1.54785</v>
      </c>
      <c r="JQ948">
        <v>2.31567</v>
      </c>
      <c r="JR948">
        <v>1.64673</v>
      </c>
      <c r="JS948">
        <v>2.34009</v>
      </c>
      <c r="JT948">
        <v>34.0771</v>
      </c>
      <c r="JU948">
        <v>24.1838</v>
      </c>
      <c r="JV948">
        <v>18</v>
      </c>
      <c r="JW948">
        <v>492.846</v>
      </c>
      <c r="JX948">
        <v>383.038</v>
      </c>
      <c r="JY948">
        <v>52.5917</v>
      </c>
      <c r="JZ948">
        <v>54.983</v>
      </c>
      <c r="KA948">
        <v>30.001</v>
      </c>
      <c r="KB948">
        <v>54.223</v>
      </c>
      <c r="KC948">
        <v>54.0226</v>
      </c>
      <c r="KD948">
        <v>44.9901</v>
      </c>
      <c r="KE948">
        <v>0</v>
      </c>
      <c r="KF948">
        <v>100</v>
      </c>
      <c r="KG948">
        <v>52.608</v>
      </c>
      <c r="KH948">
        <v>1141.23</v>
      </c>
      <c r="KI948">
        <v>26.2864</v>
      </c>
      <c r="KJ948">
        <v>92.6188</v>
      </c>
      <c r="KK948">
        <v>89.1914</v>
      </c>
    </row>
    <row r="949" spans="1:297">
      <c r="A949">
        <v>933</v>
      </c>
      <c r="B949">
        <v>1761424890</v>
      </c>
      <c r="C949">
        <v>16709</v>
      </c>
      <c r="D949" t="s">
        <v>2317</v>
      </c>
      <c r="E949" t="s">
        <v>2318</v>
      </c>
      <c r="F949">
        <v>5</v>
      </c>
      <c r="G949" t="s">
        <v>2182</v>
      </c>
      <c r="H949" t="s">
        <v>436</v>
      </c>
      <c r="I949">
        <v>1761424881.84615</v>
      </c>
      <c r="J949">
        <f>(K949)/1000</f>
        <v>0</v>
      </c>
      <c r="K949">
        <f>IF(DP949, AN949, AH949)</f>
        <v>0</v>
      </c>
      <c r="L949">
        <f>IF(DP949, AI949, AG949)</f>
        <v>0</v>
      </c>
      <c r="M949">
        <f>DR949 - IF(AU949&gt;1, L949*DL949*100.0/(AW949), 0)</f>
        <v>0</v>
      </c>
      <c r="N949">
        <f>((T949-J949/2)*M949-L949)/(T949+J949/2)</f>
        <v>0</v>
      </c>
      <c r="O949">
        <f>N949*(DY949+DZ949)/1000.0</f>
        <v>0</v>
      </c>
      <c r="P949">
        <f>(DR949 - IF(AU949&gt;1, L949*DL949*100.0/(AW949), 0))*(DY949+DZ949)/1000.0</f>
        <v>0</v>
      </c>
      <c r="Q949">
        <f>2.0/((1/S949-1/R949)+SIGN(S949)*SQRT((1/S949-1/R949)*(1/S949-1/R949) + 4*DM949/((DM949+1)*(DM949+1))*(2*1/S949*1/R949-1/R949*1/R949)))</f>
        <v>0</v>
      </c>
      <c r="R949">
        <f>IF(LEFT(DN949,1)&lt;&gt;"0",IF(LEFT(DN949,1)="1",3.0,DO949),$D$5+$E$5*(EF949*DY949/($K$5*1000))+$F$5*(EF949*DY949/($K$5*1000))*MAX(MIN(DL949,$J$5),$I$5)*MAX(MIN(DL949,$J$5),$I$5)+$G$5*MAX(MIN(DL949,$J$5),$I$5)*(EF949*DY949/($K$5*1000))+$H$5*(EF949*DY949/($K$5*1000))*(EF949*DY949/($K$5*1000)))</f>
        <v>0</v>
      </c>
      <c r="S949">
        <f>J949*(1000-(1000*0.61365*exp(17.502*W949/(240.97+W949))/(DY949+DZ949)+DT949)/2)/(1000*0.61365*exp(17.502*W949/(240.97+W949))/(DY949+DZ949)-DT949)</f>
        <v>0</v>
      </c>
      <c r="T949">
        <f>1/((DM949+1)/(Q949/1.6)+1/(R949/1.37)) + DM949/((DM949+1)/(Q949/1.6) + DM949/(R949/1.37))</f>
        <v>0</v>
      </c>
      <c r="U949">
        <f>(DH949*DK949)</f>
        <v>0</v>
      </c>
      <c r="V949">
        <f>(EA949+(U949+2*0.95*5.67E-8*(((EA949+$B$7)+273)^4-(EA949+273)^4)-44100*J949)/(1.84*29.3*R949+8*0.95*5.67E-8*(EA949+273)^3))</f>
        <v>0</v>
      </c>
      <c r="W949">
        <f>($C$7*EB949+$D$7*EC949+$E$7*V949)</f>
        <v>0</v>
      </c>
      <c r="X949">
        <f>0.61365*exp(17.502*W949/(240.97+W949))</f>
        <v>0</v>
      </c>
      <c r="Y949">
        <f>(Z949/AA949*100)</f>
        <v>0</v>
      </c>
      <c r="Z949">
        <f>DT949*(DY949+DZ949)/1000</f>
        <v>0</v>
      </c>
      <c r="AA949">
        <f>0.61365*exp(17.502*EA949/(240.97+EA949))</f>
        <v>0</v>
      </c>
      <c r="AB949">
        <f>(X949-DT949*(DY949+DZ949)/1000)</f>
        <v>0</v>
      </c>
      <c r="AC949">
        <f>(-J949*44100)</f>
        <v>0</v>
      </c>
      <c r="AD949">
        <f>2*29.3*R949*0.92*(EA949-W949)</f>
        <v>0</v>
      </c>
      <c r="AE949">
        <f>2*0.95*5.67E-8*(((EA949+$B$7)+273)^4-(W949+273)^4)</f>
        <v>0</v>
      </c>
      <c r="AF949">
        <f>U949+AE949+AC949+AD949</f>
        <v>0</v>
      </c>
      <c r="AG949">
        <f>DX949*AU949*(DS949-DR949*(1000-AU949*DU949)/(1000-AU949*DT949))/(100*DL949)</f>
        <v>0</v>
      </c>
      <c r="AH949">
        <f>1000*DX949*AU949*(DT949-DU949)/(100*DL949*(1000-AU949*DT949))</f>
        <v>0</v>
      </c>
      <c r="AI949">
        <f>(AJ949 - AK949 - DY949*1E3/(8.314*(EA949+273.15)) * AM949/DX949 * AL949) * DX949/(100*DL949) * (1000 - DU949)/1000</f>
        <v>0</v>
      </c>
      <c r="AJ949">
        <v>1149.1135602934</v>
      </c>
      <c r="AK949">
        <v>1121.688</v>
      </c>
      <c r="AL949">
        <v>3.10865459894541</v>
      </c>
      <c r="AM949">
        <v>65.2934851003641</v>
      </c>
      <c r="AN949">
        <f>(AP949 - AO949 + DY949*1E3/(8.314*(EA949+273.15)) * AR949/DX949 * AQ949) * DX949/(100*DL949) * 1000/(1000 - AP949)</f>
        <v>0</v>
      </c>
      <c r="AO949">
        <v>24.9441979349978</v>
      </c>
      <c r="AP949">
        <v>57.0761763636364</v>
      </c>
      <c r="AQ949">
        <v>0.00809627287141139</v>
      </c>
      <c r="AR949">
        <v>110.481421267312</v>
      </c>
      <c r="AS949">
        <v>2</v>
      </c>
      <c r="AT949">
        <v>0</v>
      </c>
      <c r="AU949">
        <f>IF(AS949*$H$13&gt;=AW949,1.0,(AW949/(AW949-AS949*$H$13)))</f>
        <v>0</v>
      </c>
      <c r="AV949">
        <f>(AU949-1)*100</f>
        <v>0</v>
      </c>
      <c r="AW949">
        <f>MAX(0,($B$13+$C$13*EF949)/(1+$D$13*EF949)*DY949/(EA949+273)*$E$13)</f>
        <v>0</v>
      </c>
      <c r="AX949" t="s">
        <v>437</v>
      </c>
      <c r="AY949" t="s">
        <v>437</v>
      </c>
      <c r="AZ949">
        <v>0</v>
      </c>
      <c r="BA949">
        <v>0</v>
      </c>
      <c r="BB949">
        <f>1-AZ949/BA949</f>
        <v>0</v>
      </c>
      <c r="BC949">
        <v>0</v>
      </c>
      <c r="BD949" t="s">
        <v>437</v>
      </c>
      <c r="BE949" t="s">
        <v>437</v>
      </c>
      <c r="BF949">
        <v>0</v>
      </c>
      <c r="BG949">
        <v>0</v>
      </c>
      <c r="BH949">
        <f>1-BF949/BG949</f>
        <v>0</v>
      </c>
      <c r="BI949">
        <v>0.5</v>
      </c>
      <c r="BJ949">
        <f>DI949</f>
        <v>0</v>
      </c>
      <c r="BK949">
        <f>L949</f>
        <v>0</v>
      </c>
      <c r="BL949">
        <f>BH949*BI949*BJ949</f>
        <v>0</v>
      </c>
      <c r="BM949">
        <f>(BK949-BC949)/BJ949</f>
        <v>0</v>
      </c>
      <c r="BN949">
        <f>(BA949-BG949)/BG949</f>
        <v>0</v>
      </c>
      <c r="BO949">
        <f>AZ949/(BB949+AZ949/BG949)</f>
        <v>0</v>
      </c>
      <c r="BP949" t="s">
        <v>437</v>
      </c>
      <c r="BQ949">
        <v>0</v>
      </c>
      <c r="BR949">
        <f>IF(BQ949&lt;&gt;0, BQ949, BO949)</f>
        <v>0</v>
      </c>
      <c r="BS949">
        <f>1-BR949/BG949</f>
        <v>0</v>
      </c>
      <c r="BT949">
        <f>(BG949-BF949)/(BG949-BR949)</f>
        <v>0</v>
      </c>
      <c r="BU949">
        <f>(BA949-BG949)/(BA949-BR949)</f>
        <v>0</v>
      </c>
      <c r="BV949">
        <f>(BG949-BF949)/(BG949-AZ949)</f>
        <v>0</v>
      </c>
      <c r="BW949">
        <f>(BA949-BG949)/(BA949-AZ949)</f>
        <v>0</v>
      </c>
      <c r="BX949">
        <f>(BT949*BR949/BF949)</f>
        <v>0</v>
      </c>
      <c r="BY949">
        <f>(1-BX949)</f>
        <v>0</v>
      </c>
      <c r="DH949">
        <f>$B$11*EG949+$C$11*EH949+$F$11*ES949*(1-EV949)</f>
        <v>0</v>
      </c>
      <c r="DI949">
        <f>DH949*DJ949</f>
        <v>0</v>
      </c>
      <c r="DJ949">
        <f>($B$11*$D$9+$C$11*$D$9+$F$11*((FF949+EX949)/MAX(FF949+EX949+FG949, 0.1)*$I$9+FG949/MAX(FF949+EX949+FG949, 0.1)*$J$9))/($B$11+$C$11+$F$11)</f>
        <v>0</v>
      </c>
      <c r="DK949">
        <f>($B$11*$K$9+$C$11*$K$9+$F$11*((FF949+EX949)/MAX(FF949+EX949+FG949, 0.1)*$P$9+FG949/MAX(FF949+EX949+FG949, 0.1)*$Q$9))/($B$11+$C$11+$F$11)</f>
        <v>0</v>
      </c>
      <c r="DL949">
        <v>6</v>
      </c>
      <c r="DM949">
        <v>0.5</v>
      </c>
      <c r="DN949" t="s">
        <v>438</v>
      </c>
      <c r="DO949">
        <v>2</v>
      </c>
      <c r="DP949" t="b">
        <v>1</v>
      </c>
      <c r="DQ949">
        <v>1761424881.84615</v>
      </c>
      <c r="DR949">
        <v>1035.76615384615</v>
      </c>
      <c r="DS949">
        <v>1105.97615384615</v>
      </c>
      <c r="DT949">
        <v>57.0618153846154</v>
      </c>
      <c r="DU949">
        <v>24.9380307692308</v>
      </c>
      <c r="DV949">
        <v>1034.66846153846</v>
      </c>
      <c r="DW949">
        <v>57.1059230769231</v>
      </c>
      <c r="DX949">
        <v>499.994692307692</v>
      </c>
      <c r="DY949">
        <v>90.1745692307692</v>
      </c>
      <c r="DZ949">
        <v>0.0393065461538461</v>
      </c>
      <c r="EA949">
        <v>53.0441692307692</v>
      </c>
      <c r="EB949">
        <v>48.0015384615385</v>
      </c>
      <c r="EC949">
        <v>999.9</v>
      </c>
      <c r="ED949">
        <v>0</v>
      </c>
      <c r="EE949">
        <v>0</v>
      </c>
      <c r="EF949">
        <v>10003.0253846154</v>
      </c>
      <c r="EG949">
        <v>0</v>
      </c>
      <c r="EH949">
        <v>1180.88923076923</v>
      </c>
      <c r="EI949">
        <v>-70.2086846153846</v>
      </c>
      <c r="EJ949">
        <v>1098.44384615385</v>
      </c>
      <c r="EK949">
        <v>1134.26076923077</v>
      </c>
      <c r="EL949">
        <v>32.1238</v>
      </c>
      <c r="EM949">
        <v>1105.97615384615</v>
      </c>
      <c r="EN949">
        <v>24.9380307692308</v>
      </c>
      <c r="EO949">
        <v>5.14552615384615</v>
      </c>
      <c r="EP949">
        <v>2.24877384615385</v>
      </c>
      <c r="EQ949">
        <v>33.3264692307692</v>
      </c>
      <c r="ER949">
        <v>19.3140923076923</v>
      </c>
      <c r="ES949">
        <v>1200.02076923077</v>
      </c>
      <c r="ET949">
        <v>0.966990615384615</v>
      </c>
      <c r="EU949">
        <v>0.0330093692307692</v>
      </c>
      <c r="EV949">
        <v>0</v>
      </c>
      <c r="EW949">
        <v>866.371461538462</v>
      </c>
      <c r="EX949">
        <v>5.00059</v>
      </c>
      <c r="EY949">
        <v>11451.5</v>
      </c>
      <c r="EZ949">
        <v>10358.8692307692</v>
      </c>
      <c r="FA949">
        <v>63.0524615384615</v>
      </c>
      <c r="FB949">
        <v>64.1966923076923</v>
      </c>
      <c r="FC949">
        <v>62.9466923076923</v>
      </c>
      <c r="FD949">
        <v>64.125</v>
      </c>
      <c r="FE949">
        <v>64.5</v>
      </c>
      <c r="FF949">
        <v>1155.57076923077</v>
      </c>
      <c r="FG949">
        <v>39.45</v>
      </c>
      <c r="FH949">
        <v>0</v>
      </c>
      <c r="FI949">
        <v>1761424850.5</v>
      </c>
      <c r="FJ949">
        <v>0</v>
      </c>
      <c r="FK949">
        <v>866.463730769231</v>
      </c>
      <c r="FL949">
        <v>6.56994869903421</v>
      </c>
      <c r="FM949">
        <v>92.1538459578557</v>
      </c>
      <c r="FN949">
        <v>11452.2653846154</v>
      </c>
      <c r="FO949">
        <v>15</v>
      </c>
      <c r="FP949">
        <v>0</v>
      </c>
      <c r="FQ949" t="s">
        <v>439</v>
      </c>
      <c r="FR949">
        <v>0</v>
      </c>
      <c r="FS949">
        <v>0</v>
      </c>
      <c r="FT949">
        <v>0</v>
      </c>
      <c r="FU949">
        <v>0</v>
      </c>
      <c r="FV949">
        <v>0</v>
      </c>
      <c r="FW949">
        <v>0</v>
      </c>
      <c r="FX949">
        <v>0</v>
      </c>
      <c r="FY949">
        <v>0</v>
      </c>
      <c r="FZ949">
        <v>0</v>
      </c>
      <c r="GA949">
        <v>0</v>
      </c>
      <c r="GB949">
        <v>0</v>
      </c>
      <c r="GC949">
        <v>-69.9732761904762</v>
      </c>
      <c r="GD949">
        <v>-0.939864935064971</v>
      </c>
      <c r="GE949">
        <v>0.897463141519185</v>
      </c>
      <c r="GF949">
        <v>0</v>
      </c>
      <c r="GG949">
        <v>866.067735294118</v>
      </c>
      <c r="GH949">
        <v>7.08976317371215</v>
      </c>
      <c r="GI949">
        <v>0.720700080755772</v>
      </c>
      <c r="GJ949">
        <v>-1</v>
      </c>
      <c r="GK949">
        <v>32.1235857142857</v>
      </c>
      <c r="GL949">
        <v>-0.0297584415584276</v>
      </c>
      <c r="GM949">
        <v>0.0124062306049473</v>
      </c>
      <c r="GN949">
        <v>1</v>
      </c>
      <c r="GO949">
        <v>1</v>
      </c>
      <c r="GP949">
        <v>2</v>
      </c>
      <c r="GQ949" t="s">
        <v>446</v>
      </c>
      <c r="GR949">
        <v>3.1266</v>
      </c>
      <c r="GS949">
        <v>2.71742</v>
      </c>
      <c r="GT949">
        <v>0.16292</v>
      </c>
      <c r="GU949">
        <v>0.169412</v>
      </c>
      <c r="GV949">
        <v>0.178067</v>
      </c>
      <c r="GW949">
        <v>0.100229</v>
      </c>
      <c r="GX949">
        <v>29936.8</v>
      </c>
      <c r="GY949">
        <v>31382</v>
      </c>
      <c r="GZ949">
        <v>32503</v>
      </c>
      <c r="HA949">
        <v>34360.3</v>
      </c>
      <c r="HB949">
        <v>38431.3</v>
      </c>
      <c r="HC949">
        <v>44609.5</v>
      </c>
      <c r="HD949">
        <v>51107.8</v>
      </c>
      <c r="HE949">
        <v>55131.4</v>
      </c>
      <c r="HF949">
        <v>1.67415</v>
      </c>
      <c r="HG949">
        <v>1.52218</v>
      </c>
      <c r="HH949">
        <v>-0.186034</v>
      </c>
      <c r="HI949">
        <v>0</v>
      </c>
      <c r="HJ949">
        <v>50.9449</v>
      </c>
      <c r="HK949">
        <v>999.9</v>
      </c>
      <c r="HL949">
        <v>54.975</v>
      </c>
      <c r="HM949">
        <v>30.121</v>
      </c>
      <c r="HN949">
        <v>26.1554</v>
      </c>
      <c r="HO949">
        <v>60.0821</v>
      </c>
      <c r="HP949">
        <v>40.625</v>
      </c>
      <c r="HQ949">
        <v>1</v>
      </c>
      <c r="HR949">
        <v>2.47208</v>
      </c>
      <c r="HS949">
        <v>0.144368</v>
      </c>
      <c r="HT949">
        <v>20.1129</v>
      </c>
      <c r="HU949">
        <v>5.18584</v>
      </c>
      <c r="HV949">
        <v>12.0159</v>
      </c>
      <c r="HW949">
        <v>4.9687</v>
      </c>
      <c r="HX949">
        <v>3.29585</v>
      </c>
      <c r="HY949">
        <v>9999</v>
      </c>
      <c r="HZ949">
        <v>9999</v>
      </c>
      <c r="IA949">
        <v>999.9</v>
      </c>
      <c r="IB949">
        <v>9999</v>
      </c>
      <c r="IC949">
        <v>1.86325</v>
      </c>
      <c r="ID949">
        <v>1.86811</v>
      </c>
      <c r="IE949">
        <v>1.86783</v>
      </c>
      <c r="IF949">
        <v>1.86905</v>
      </c>
      <c r="IG949">
        <v>1.86981</v>
      </c>
      <c r="IH949">
        <v>1.86589</v>
      </c>
      <c r="II949">
        <v>1.86698</v>
      </c>
      <c r="IJ949">
        <v>1.86843</v>
      </c>
      <c r="IK949">
        <v>5</v>
      </c>
      <c r="IL949">
        <v>0</v>
      </c>
      <c r="IM949">
        <v>0</v>
      </c>
      <c r="IN949">
        <v>0</v>
      </c>
      <c r="IO949" t="s">
        <v>441</v>
      </c>
      <c r="IP949" t="s">
        <v>442</v>
      </c>
      <c r="IQ949" t="s">
        <v>443</v>
      </c>
      <c r="IR949" t="s">
        <v>443</v>
      </c>
      <c r="IS949" t="s">
        <v>443</v>
      </c>
      <c r="IT949" t="s">
        <v>443</v>
      </c>
      <c r="IU949">
        <v>0</v>
      </c>
      <c r="IV949">
        <v>100</v>
      </c>
      <c r="IW949">
        <v>100</v>
      </c>
      <c r="IX949">
        <v>1.09</v>
      </c>
      <c r="IY949">
        <v>-0.0442</v>
      </c>
      <c r="IZ949">
        <v>1.09748391826392</v>
      </c>
      <c r="JA949">
        <v>0</v>
      </c>
      <c r="JB949">
        <v>0</v>
      </c>
      <c r="JC949">
        <v>0</v>
      </c>
      <c r="JD949">
        <v>-0.0441141096964596</v>
      </c>
      <c r="JE949">
        <v>0</v>
      </c>
      <c r="JF949">
        <v>0</v>
      </c>
      <c r="JG949">
        <v>0</v>
      </c>
      <c r="JH949">
        <v>5</v>
      </c>
      <c r="JI949">
        <v>2273</v>
      </c>
      <c r="JJ949">
        <v>1</v>
      </c>
      <c r="JK949">
        <v>24</v>
      </c>
      <c r="JL949">
        <v>29357081.5</v>
      </c>
      <c r="JM949">
        <v>29357081.5</v>
      </c>
      <c r="JN949">
        <v>2.27661</v>
      </c>
      <c r="JO949">
        <v>2.6123</v>
      </c>
      <c r="JP949">
        <v>1.54785</v>
      </c>
      <c r="JQ949">
        <v>2.31567</v>
      </c>
      <c r="JR949">
        <v>1.64551</v>
      </c>
      <c r="JS949">
        <v>2.33887</v>
      </c>
      <c r="JT949">
        <v>34.0771</v>
      </c>
      <c r="JU949">
        <v>24.1838</v>
      </c>
      <c r="JV949">
        <v>18</v>
      </c>
      <c r="JW949">
        <v>492.768</v>
      </c>
      <c r="JX949">
        <v>382.914</v>
      </c>
      <c r="JY949">
        <v>52.5928</v>
      </c>
      <c r="JZ949">
        <v>54.9943</v>
      </c>
      <c r="KA949">
        <v>30.0007</v>
      </c>
      <c r="KB949">
        <v>54.2321</v>
      </c>
      <c r="KC949">
        <v>54.0334</v>
      </c>
      <c r="KD949">
        <v>45.634</v>
      </c>
      <c r="KE949">
        <v>0</v>
      </c>
      <c r="KF949">
        <v>100</v>
      </c>
      <c r="KG949">
        <v>52.6015</v>
      </c>
      <c r="KH949">
        <v>1154.81</v>
      </c>
      <c r="KI949">
        <v>26.2864</v>
      </c>
      <c r="KJ949">
        <v>92.6169</v>
      </c>
      <c r="KK949">
        <v>89.1903</v>
      </c>
    </row>
    <row r="950" spans="1:297">
      <c r="A950">
        <v>934</v>
      </c>
      <c r="B950">
        <v>1761424895</v>
      </c>
      <c r="C950">
        <v>16714</v>
      </c>
      <c r="D950" t="s">
        <v>2319</v>
      </c>
      <c r="E950" t="s">
        <v>2320</v>
      </c>
      <c r="F950">
        <v>5</v>
      </c>
      <c r="G950" t="s">
        <v>2182</v>
      </c>
      <c r="H950" t="s">
        <v>436</v>
      </c>
      <c r="I950">
        <v>1761424886.84615</v>
      </c>
      <c r="J950">
        <f>(K950)/1000</f>
        <v>0</v>
      </c>
      <c r="K950">
        <f>IF(DP950, AN950, AH950)</f>
        <v>0</v>
      </c>
      <c r="L950">
        <f>IF(DP950, AI950, AG950)</f>
        <v>0</v>
      </c>
      <c r="M950">
        <f>DR950 - IF(AU950&gt;1, L950*DL950*100.0/(AW950), 0)</f>
        <v>0</v>
      </c>
      <c r="N950">
        <f>((T950-J950/2)*M950-L950)/(T950+J950/2)</f>
        <v>0</v>
      </c>
      <c r="O950">
        <f>N950*(DY950+DZ950)/1000.0</f>
        <v>0</v>
      </c>
      <c r="P950">
        <f>(DR950 - IF(AU950&gt;1, L950*DL950*100.0/(AW950), 0))*(DY950+DZ950)/1000.0</f>
        <v>0</v>
      </c>
      <c r="Q950">
        <f>2.0/((1/S950-1/R950)+SIGN(S950)*SQRT((1/S950-1/R950)*(1/S950-1/R950) + 4*DM950/((DM950+1)*(DM950+1))*(2*1/S950*1/R950-1/R950*1/R950)))</f>
        <v>0</v>
      </c>
      <c r="R950">
        <f>IF(LEFT(DN950,1)&lt;&gt;"0",IF(LEFT(DN950,1)="1",3.0,DO950),$D$5+$E$5*(EF950*DY950/($K$5*1000))+$F$5*(EF950*DY950/($K$5*1000))*MAX(MIN(DL950,$J$5),$I$5)*MAX(MIN(DL950,$J$5),$I$5)+$G$5*MAX(MIN(DL950,$J$5),$I$5)*(EF950*DY950/($K$5*1000))+$H$5*(EF950*DY950/($K$5*1000))*(EF950*DY950/($K$5*1000)))</f>
        <v>0</v>
      </c>
      <c r="S950">
        <f>J950*(1000-(1000*0.61365*exp(17.502*W950/(240.97+W950))/(DY950+DZ950)+DT950)/2)/(1000*0.61365*exp(17.502*W950/(240.97+W950))/(DY950+DZ950)-DT950)</f>
        <v>0</v>
      </c>
      <c r="T950">
        <f>1/((DM950+1)/(Q950/1.6)+1/(R950/1.37)) + DM950/((DM950+1)/(Q950/1.6) + DM950/(R950/1.37))</f>
        <v>0</v>
      </c>
      <c r="U950">
        <f>(DH950*DK950)</f>
        <v>0</v>
      </c>
      <c r="V950">
        <f>(EA950+(U950+2*0.95*5.67E-8*(((EA950+$B$7)+273)^4-(EA950+273)^4)-44100*J950)/(1.84*29.3*R950+8*0.95*5.67E-8*(EA950+273)^3))</f>
        <v>0</v>
      </c>
      <c r="W950">
        <f>($C$7*EB950+$D$7*EC950+$E$7*V950)</f>
        <v>0</v>
      </c>
      <c r="X950">
        <f>0.61365*exp(17.502*W950/(240.97+W950))</f>
        <v>0</v>
      </c>
      <c r="Y950">
        <f>(Z950/AA950*100)</f>
        <v>0</v>
      </c>
      <c r="Z950">
        <f>DT950*(DY950+DZ950)/1000</f>
        <v>0</v>
      </c>
      <c r="AA950">
        <f>0.61365*exp(17.502*EA950/(240.97+EA950))</f>
        <v>0</v>
      </c>
      <c r="AB950">
        <f>(X950-DT950*(DY950+DZ950)/1000)</f>
        <v>0</v>
      </c>
      <c r="AC950">
        <f>(-J950*44100)</f>
        <v>0</v>
      </c>
      <c r="AD950">
        <f>2*29.3*R950*0.92*(EA950-W950)</f>
        <v>0</v>
      </c>
      <c r="AE950">
        <f>2*0.95*5.67E-8*(((EA950+$B$7)+273)^4-(W950+273)^4)</f>
        <v>0</v>
      </c>
      <c r="AF950">
        <f>U950+AE950+AC950+AD950</f>
        <v>0</v>
      </c>
      <c r="AG950">
        <f>DX950*AU950*(DS950-DR950*(1000-AU950*DU950)/(1000-AU950*DT950))/(100*DL950)</f>
        <v>0</v>
      </c>
      <c r="AH950">
        <f>1000*DX950*AU950*(DT950-DU950)/(100*DL950*(1000-AU950*DT950))</f>
        <v>0</v>
      </c>
      <c r="AI950">
        <f>(AJ950 - AK950 - DY950*1E3/(8.314*(EA950+273.15)) * AM950/DX950 * AL950) * DX950/(100*DL950) * (1000 - DU950)/1000</f>
        <v>0</v>
      </c>
      <c r="AJ950">
        <v>1167.41079223959</v>
      </c>
      <c r="AK950">
        <v>1138.89248484848</v>
      </c>
      <c r="AL950">
        <v>3.49093895896766</v>
      </c>
      <c r="AM950">
        <v>65.2934851003641</v>
      </c>
      <c r="AN950">
        <f>(AP950 - AO950 + DY950*1E3/(8.314*(EA950+273.15)) * AR950/DX950 * AQ950) * DX950/(100*DL950) * 1000/(1000 - AP950)</f>
        <v>0</v>
      </c>
      <c r="AO950">
        <v>24.9482737568777</v>
      </c>
      <c r="AP950">
        <v>57.0732381818182</v>
      </c>
      <c r="AQ950">
        <v>-0.00142075339847102</v>
      </c>
      <c r="AR950">
        <v>110.481421267312</v>
      </c>
      <c r="AS950">
        <v>2</v>
      </c>
      <c r="AT950">
        <v>0</v>
      </c>
      <c r="AU950">
        <f>IF(AS950*$H$13&gt;=AW950,1.0,(AW950/(AW950-AS950*$H$13)))</f>
        <v>0</v>
      </c>
      <c r="AV950">
        <f>(AU950-1)*100</f>
        <v>0</v>
      </c>
      <c r="AW950">
        <f>MAX(0,($B$13+$C$13*EF950)/(1+$D$13*EF950)*DY950/(EA950+273)*$E$13)</f>
        <v>0</v>
      </c>
      <c r="AX950" t="s">
        <v>437</v>
      </c>
      <c r="AY950" t="s">
        <v>437</v>
      </c>
      <c r="AZ950">
        <v>0</v>
      </c>
      <c r="BA950">
        <v>0</v>
      </c>
      <c r="BB950">
        <f>1-AZ950/BA950</f>
        <v>0</v>
      </c>
      <c r="BC950">
        <v>0</v>
      </c>
      <c r="BD950" t="s">
        <v>437</v>
      </c>
      <c r="BE950" t="s">
        <v>437</v>
      </c>
      <c r="BF950">
        <v>0</v>
      </c>
      <c r="BG950">
        <v>0</v>
      </c>
      <c r="BH950">
        <f>1-BF950/BG950</f>
        <v>0</v>
      </c>
      <c r="BI950">
        <v>0.5</v>
      </c>
      <c r="BJ950">
        <f>DI950</f>
        <v>0</v>
      </c>
      <c r="BK950">
        <f>L950</f>
        <v>0</v>
      </c>
      <c r="BL950">
        <f>BH950*BI950*BJ950</f>
        <v>0</v>
      </c>
      <c r="BM950">
        <f>(BK950-BC950)/BJ950</f>
        <v>0</v>
      </c>
      <c r="BN950">
        <f>(BA950-BG950)/BG950</f>
        <v>0</v>
      </c>
      <c r="BO950">
        <f>AZ950/(BB950+AZ950/BG950)</f>
        <v>0</v>
      </c>
      <c r="BP950" t="s">
        <v>437</v>
      </c>
      <c r="BQ950">
        <v>0</v>
      </c>
      <c r="BR950">
        <f>IF(BQ950&lt;&gt;0, BQ950, BO950)</f>
        <v>0</v>
      </c>
      <c r="BS950">
        <f>1-BR950/BG950</f>
        <v>0</v>
      </c>
      <c r="BT950">
        <f>(BG950-BF950)/(BG950-BR950)</f>
        <v>0</v>
      </c>
      <c r="BU950">
        <f>(BA950-BG950)/(BA950-BR950)</f>
        <v>0</v>
      </c>
      <c r="BV950">
        <f>(BG950-BF950)/(BG950-AZ950)</f>
        <v>0</v>
      </c>
      <c r="BW950">
        <f>(BA950-BG950)/(BA950-AZ950)</f>
        <v>0</v>
      </c>
      <c r="BX950">
        <f>(BT950*BR950/BF950)</f>
        <v>0</v>
      </c>
      <c r="BY950">
        <f>(1-BX950)</f>
        <v>0</v>
      </c>
      <c r="DH950">
        <f>$B$11*EG950+$C$11*EH950+$F$11*ES950*(1-EV950)</f>
        <v>0</v>
      </c>
      <c r="DI950">
        <f>DH950*DJ950</f>
        <v>0</v>
      </c>
      <c r="DJ950">
        <f>($B$11*$D$9+$C$11*$D$9+$F$11*((FF950+EX950)/MAX(FF950+EX950+FG950, 0.1)*$I$9+FG950/MAX(FF950+EX950+FG950, 0.1)*$J$9))/($B$11+$C$11+$F$11)</f>
        <v>0</v>
      </c>
      <c r="DK950">
        <f>($B$11*$K$9+$C$11*$K$9+$F$11*((FF950+EX950)/MAX(FF950+EX950+FG950, 0.1)*$P$9+FG950/MAX(FF950+EX950+FG950, 0.1)*$Q$9))/($B$11+$C$11+$F$11)</f>
        <v>0</v>
      </c>
      <c r="DL950">
        <v>6</v>
      </c>
      <c r="DM950">
        <v>0.5</v>
      </c>
      <c r="DN950" t="s">
        <v>438</v>
      </c>
      <c r="DO950">
        <v>2</v>
      </c>
      <c r="DP950" t="b">
        <v>1</v>
      </c>
      <c r="DQ950">
        <v>1761424886.84615</v>
      </c>
      <c r="DR950">
        <v>1051.47538461538</v>
      </c>
      <c r="DS950">
        <v>1122.19230769231</v>
      </c>
      <c r="DT950">
        <v>57.0643923076923</v>
      </c>
      <c r="DU950">
        <v>24.9428076923077</v>
      </c>
      <c r="DV950">
        <v>1050.37769230769</v>
      </c>
      <c r="DW950">
        <v>57.1085</v>
      </c>
      <c r="DX950">
        <v>499.992076923077</v>
      </c>
      <c r="DY950">
        <v>90.1750307692308</v>
      </c>
      <c r="DZ950">
        <v>0.0393974615384615</v>
      </c>
      <c r="EA950">
        <v>53.0403769230769</v>
      </c>
      <c r="EB950">
        <v>48.0045461538461</v>
      </c>
      <c r="EC950">
        <v>999.9</v>
      </c>
      <c r="ED950">
        <v>0</v>
      </c>
      <c r="EE950">
        <v>0</v>
      </c>
      <c r="EF950">
        <v>9994.95</v>
      </c>
      <c r="EG950">
        <v>0</v>
      </c>
      <c r="EH950">
        <v>1180.88538461538</v>
      </c>
      <c r="EI950">
        <v>-70.7152153846154</v>
      </c>
      <c r="EJ950">
        <v>1115.10692307692</v>
      </c>
      <c r="EK950">
        <v>1150.89769230769</v>
      </c>
      <c r="EL950">
        <v>32.1215923076923</v>
      </c>
      <c r="EM950">
        <v>1122.19230769231</v>
      </c>
      <c r="EN950">
        <v>24.9428076923077</v>
      </c>
      <c r="EO950">
        <v>5.14578384615385</v>
      </c>
      <c r="EP950">
        <v>2.24921692307692</v>
      </c>
      <c r="EQ950">
        <v>33.3273538461538</v>
      </c>
      <c r="ER950">
        <v>19.3172461538462</v>
      </c>
      <c r="ES950">
        <v>1199.99230769231</v>
      </c>
      <c r="ET950">
        <v>0.966989923076923</v>
      </c>
      <c r="EU950">
        <v>0.0330100076923077</v>
      </c>
      <c r="EV950">
        <v>0</v>
      </c>
      <c r="EW950">
        <v>866.941769230769</v>
      </c>
      <c r="EX950">
        <v>5.00059</v>
      </c>
      <c r="EY950">
        <v>11458.3230769231</v>
      </c>
      <c r="EZ950">
        <v>10358.6153846154</v>
      </c>
      <c r="FA950">
        <v>63.062</v>
      </c>
      <c r="FB950">
        <v>64.2160769230769</v>
      </c>
      <c r="FC950">
        <v>62.9660769230769</v>
      </c>
      <c r="FD950">
        <v>64.1345384615385</v>
      </c>
      <c r="FE950">
        <v>64.5047692307692</v>
      </c>
      <c r="FF950">
        <v>1155.54230769231</v>
      </c>
      <c r="FG950">
        <v>39.45</v>
      </c>
      <c r="FH950">
        <v>0</v>
      </c>
      <c r="FI950">
        <v>1761424855.9</v>
      </c>
      <c r="FJ950">
        <v>0</v>
      </c>
      <c r="FK950">
        <v>867.04572</v>
      </c>
      <c r="FL950">
        <v>5.61323074457861</v>
      </c>
      <c r="FM950">
        <v>81.1923076025126</v>
      </c>
      <c r="FN950">
        <v>11460.456</v>
      </c>
      <c r="FO950">
        <v>15</v>
      </c>
      <c r="FP950">
        <v>0</v>
      </c>
      <c r="FQ950" t="s">
        <v>439</v>
      </c>
      <c r="FR950">
        <v>0</v>
      </c>
      <c r="FS950">
        <v>0</v>
      </c>
      <c r="FT950">
        <v>0</v>
      </c>
      <c r="FU950">
        <v>0</v>
      </c>
      <c r="FV950">
        <v>0</v>
      </c>
      <c r="FW950">
        <v>0</v>
      </c>
      <c r="FX950">
        <v>0</v>
      </c>
      <c r="FY950">
        <v>0</v>
      </c>
      <c r="FZ950">
        <v>0</v>
      </c>
      <c r="GA950">
        <v>0</v>
      </c>
      <c r="GB950">
        <v>0</v>
      </c>
      <c r="GC950">
        <v>-70.86208</v>
      </c>
      <c r="GD950">
        <v>-4.31240300751887</v>
      </c>
      <c r="GE950">
        <v>1.1905865426755</v>
      </c>
      <c r="GF950">
        <v>0</v>
      </c>
      <c r="GG950">
        <v>866.625882352941</v>
      </c>
      <c r="GH950">
        <v>6.1067990801793</v>
      </c>
      <c r="GI950">
        <v>0.641508001174526</v>
      </c>
      <c r="GJ950">
        <v>-1</v>
      </c>
      <c r="GK950">
        <v>32.124055</v>
      </c>
      <c r="GL950">
        <v>-0.0119323308270741</v>
      </c>
      <c r="GM950">
        <v>0.00881864360318504</v>
      </c>
      <c r="GN950">
        <v>1</v>
      </c>
      <c r="GO950">
        <v>1</v>
      </c>
      <c r="GP950">
        <v>2</v>
      </c>
      <c r="GQ950" t="s">
        <v>446</v>
      </c>
      <c r="GR950">
        <v>3.12644</v>
      </c>
      <c r="GS950">
        <v>2.7175</v>
      </c>
      <c r="GT950">
        <v>0.164554</v>
      </c>
      <c r="GU950">
        <v>0.171033</v>
      </c>
      <c r="GV950">
        <v>0.178049</v>
      </c>
      <c r="GW950">
        <v>0.100228</v>
      </c>
      <c r="GX950">
        <v>29877.1</v>
      </c>
      <c r="GY950">
        <v>31319.4</v>
      </c>
      <c r="GZ950">
        <v>32502.2</v>
      </c>
      <c r="HA950">
        <v>34359.4</v>
      </c>
      <c r="HB950">
        <v>38431.7</v>
      </c>
      <c r="HC950">
        <v>44608.5</v>
      </c>
      <c r="HD950">
        <v>51106.9</v>
      </c>
      <c r="HE950">
        <v>55129.8</v>
      </c>
      <c r="HF950">
        <v>1.674</v>
      </c>
      <c r="HG950">
        <v>1.52248</v>
      </c>
      <c r="HH950">
        <v>-0.186987</v>
      </c>
      <c r="HI950">
        <v>0</v>
      </c>
      <c r="HJ950">
        <v>50.9449</v>
      </c>
      <c r="HK950">
        <v>999.9</v>
      </c>
      <c r="HL950">
        <v>54.975</v>
      </c>
      <c r="HM950">
        <v>30.121</v>
      </c>
      <c r="HN950">
        <v>26.156</v>
      </c>
      <c r="HO950">
        <v>59.8521</v>
      </c>
      <c r="HP950">
        <v>40.617</v>
      </c>
      <c r="HQ950">
        <v>1</v>
      </c>
      <c r="HR950">
        <v>2.47288</v>
      </c>
      <c r="HS950">
        <v>0.144341</v>
      </c>
      <c r="HT950">
        <v>20.113</v>
      </c>
      <c r="HU950">
        <v>5.18584</v>
      </c>
      <c r="HV950">
        <v>12.0159</v>
      </c>
      <c r="HW950">
        <v>4.96855</v>
      </c>
      <c r="HX950">
        <v>3.29585</v>
      </c>
      <c r="HY950">
        <v>9999</v>
      </c>
      <c r="HZ950">
        <v>9999</v>
      </c>
      <c r="IA950">
        <v>999.9</v>
      </c>
      <c r="IB950">
        <v>9999</v>
      </c>
      <c r="IC950">
        <v>1.86325</v>
      </c>
      <c r="ID950">
        <v>1.8681</v>
      </c>
      <c r="IE950">
        <v>1.86783</v>
      </c>
      <c r="IF950">
        <v>1.86905</v>
      </c>
      <c r="IG950">
        <v>1.86982</v>
      </c>
      <c r="IH950">
        <v>1.86588</v>
      </c>
      <c r="II950">
        <v>1.86696</v>
      </c>
      <c r="IJ950">
        <v>1.86843</v>
      </c>
      <c r="IK950">
        <v>5</v>
      </c>
      <c r="IL950">
        <v>0</v>
      </c>
      <c r="IM950">
        <v>0</v>
      </c>
      <c r="IN950">
        <v>0</v>
      </c>
      <c r="IO950" t="s">
        <v>441</v>
      </c>
      <c r="IP950" t="s">
        <v>442</v>
      </c>
      <c r="IQ950" t="s">
        <v>443</v>
      </c>
      <c r="IR950" t="s">
        <v>443</v>
      </c>
      <c r="IS950" t="s">
        <v>443</v>
      </c>
      <c r="IT950" t="s">
        <v>443</v>
      </c>
      <c r="IU950">
        <v>0</v>
      </c>
      <c r="IV950">
        <v>100</v>
      </c>
      <c r="IW950">
        <v>100</v>
      </c>
      <c r="IX950">
        <v>1.09</v>
      </c>
      <c r="IY950">
        <v>-0.0441</v>
      </c>
      <c r="IZ950">
        <v>1.09748391826392</v>
      </c>
      <c r="JA950">
        <v>0</v>
      </c>
      <c r="JB950">
        <v>0</v>
      </c>
      <c r="JC950">
        <v>0</v>
      </c>
      <c r="JD950">
        <v>-0.0441141096964596</v>
      </c>
      <c r="JE950">
        <v>0</v>
      </c>
      <c r="JF950">
        <v>0</v>
      </c>
      <c r="JG950">
        <v>0</v>
      </c>
      <c r="JH950">
        <v>5</v>
      </c>
      <c r="JI950">
        <v>2273</v>
      </c>
      <c r="JJ950">
        <v>1</v>
      </c>
      <c r="JK950">
        <v>24</v>
      </c>
      <c r="JL950">
        <v>29357081.6</v>
      </c>
      <c r="JM950">
        <v>29357081.6</v>
      </c>
      <c r="JN950">
        <v>2.30225</v>
      </c>
      <c r="JO950">
        <v>2.6062</v>
      </c>
      <c r="JP950">
        <v>1.54785</v>
      </c>
      <c r="JQ950">
        <v>2.31567</v>
      </c>
      <c r="JR950">
        <v>1.64673</v>
      </c>
      <c r="JS950">
        <v>2.3645</v>
      </c>
      <c r="JT950">
        <v>34.0771</v>
      </c>
      <c r="JU950">
        <v>24.1926</v>
      </c>
      <c r="JV950">
        <v>18</v>
      </c>
      <c r="JW950">
        <v>492.705</v>
      </c>
      <c r="JX950">
        <v>383.135</v>
      </c>
      <c r="JY950">
        <v>52.5956</v>
      </c>
      <c r="JZ950">
        <v>55.0031</v>
      </c>
      <c r="KA950">
        <v>30.0008</v>
      </c>
      <c r="KB950">
        <v>54.2409</v>
      </c>
      <c r="KC950">
        <v>54.0417</v>
      </c>
      <c r="KD950">
        <v>46.0841</v>
      </c>
      <c r="KE950">
        <v>0</v>
      </c>
      <c r="KF950">
        <v>100</v>
      </c>
      <c r="KG950">
        <v>52.597</v>
      </c>
      <c r="KH950">
        <v>1175.36</v>
      </c>
      <c r="KI950">
        <v>26.2864</v>
      </c>
      <c r="KJ950">
        <v>92.6149</v>
      </c>
      <c r="KK950">
        <v>89.1878</v>
      </c>
    </row>
    <row r="951" spans="1:297">
      <c r="A951">
        <v>935</v>
      </c>
      <c r="B951">
        <v>1761424900</v>
      </c>
      <c r="C951">
        <v>16719</v>
      </c>
      <c r="D951" t="s">
        <v>2321</v>
      </c>
      <c r="E951" t="s">
        <v>2322</v>
      </c>
      <c r="F951">
        <v>5</v>
      </c>
      <c r="G951" t="s">
        <v>2182</v>
      </c>
      <c r="H951" t="s">
        <v>436</v>
      </c>
      <c r="I951">
        <v>1761424891.84615</v>
      </c>
      <c r="J951">
        <f>(K951)/1000</f>
        <v>0</v>
      </c>
      <c r="K951">
        <f>IF(DP951, AN951, AH951)</f>
        <v>0</v>
      </c>
      <c r="L951">
        <f>IF(DP951, AI951, AG951)</f>
        <v>0</v>
      </c>
      <c r="M951">
        <f>DR951 - IF(AU951&gt;1, L951*DL951*100.0/(AW951), 0)</f>
        <v>0</v>
      </c>
      <c r="N951">
        <f>((T951-J951/2)*M951-L951)/(T951+J951/2)</f>
        <v>0</v>
      </c>
      <c r="O951">
        <f>N951*(DY951+DZ951)/1000.0</f>
        <v>0</v>
      </c>
      <c r="P951">
        <f>(DR951 - IF(AU951&gt;1, L951*DL951*100.0/(AW951), 0))*(DY951+DZ951)/1000.0</f>
        <v>0</v>
      </c>
      <c r="Q951">
        <f>2.0/((1/S951-1/R951)+SIGN(S951)*SQRT((1/S951-1/R951)*(1/S951-1/R951) + 4*DM951/((DM951+1)*(DM951+1))*(2*1/S951*1/R951-1/R951*1/R951)))</f>
        <v>0</v>
      </c>
      <c r="R951">
        <f>IF(LEFT(DN951,1)&lt;&gt;"0",IF(LEFT(DN951,1)="1",3.0,DO951),$D$5+$E$5*(EF951*DY951/($K$5*1000))+$F$5*(EF951*DY951/($K$5*1000))*MAX(MIN(DL951,$J$5),$I$5)*MAX(MIN(DL951,$J$5),$I$5)+$G$5*MAX(MIN(DL951,$J$5),$I$5)*(EF951*DY951/($K$5*1000))+$H$5*(EF951*DY951/($K$5*1000))*(EF951*DY951/($K$5*1000)))</f>
        <v>0</v>
      </c>
      <c r="S951">
        <f>J951*(1000-(1000*0.61365*exp(17.502*W951/(240.97+W951))/(DY951+DZ951)+DT951)/2)/(1000*0.61365*exp(17.502*W951/(240.97+W951))/(DY951+DZ951)-DT951)</f>
        <v>0</v>
      </c>
      <c r="T951">
        <f>1/((DM951+1)/(Q951/1.6)+1/(R951/1.37)) + DM951/((DM951+1)/(Q951/1.6) + DM951/(R951/1.37))</f>
        <v>0</v>
      </c>
      <c r="U951">
        <f>(DH951*DK951)</f>
        <v>0</v>
      </c>
      <c r="V951">
        <f>(EA951+(U951+2*0.95*5.67E-8*(((EA951+$B$7)+273)^4-(EA951+273)^4)-44100*J951)/(1.84*29.3*R951+8*0.95*5.67E-8*(EA951+273)^3))</f>
        <v>0</v>
      </c>
      <c r="W951">
        <f>($C$7*EB951+$D$7*EC951+$E$7*V951)</f>
        <v>0</v>
      </c>
      <c r="X951">
        <f>0.61365*exp(17.502*W951/(240.97+W951))</f>
        <v>0</v>
      </c>
      <c r="Y951">
        <f>(Z951/AA951*100)</f>
        <v>0</v>
      </c>
      <c r="Z951">
        <f>DT951*(DY951+DZ951)/1000</f>
        <v>0</v>
      </c>
      <c r="AA951">
        <f>0.61365*exp(17.502*EA951/(240.97+EA951))</f>
        <v>0</v>
      </c>
      <c r="AB951">
        <f>(X951-DT951*(DY951+DZ951)/1000)</f>
        <v>0</v>
      </c>
      <c r="AC951">
        <f>(-J951*44100)</f>
        <v>0</v>
      </c>
      <c r="AD951">
        <f>2*29.3*R951*0.92*(EA951-W951)</f>
        <v>0</v>
      </c>
      <c r="AE951">
        <f>2*0.95*5.67E-8*(((EA951+$B$7)+273)^4-(W951+273)^4)</f>
        <v>0</v>
      </c>
      <c r="AF951">
        <f>U951+AE951+AC951+AD951</f>
        <v>0</v>
      </c>
      <c r="AG951">
        <f>DX951*AU951*(DS951-DR951*(1000-AU951*DU951)/(1000-AU951*DT951))/(100*DL951)</f>
        <v>0</v>
      </c>
      <c r="AH951">
        <f>1000*DX951*AU951*(DT951-DU951)/(100*DL951*(1000-AU951*DT951))</f>
        <v>0</v>
      </c>
      <c r="AI951">
        <f>(AJ951 - AK951 - DY951*1E3/(8.314*(EA951+273.15)) * AM951/DX951 * AL951) * DX951/(100*DL951) * (1000 - DU951)/1000</f>
        <v>0</v>
      </c>
      <c r="AJ951">
        <v>1184.00575644279</v>
      </c>
      <c r="AK951">
        <v>1155.61672727273</v>
      </c>
      <c r="AL951">
        <v>3.31212856895369</v>
      </c>
      <c r="AM951">
        <v>65.2934851003641</v>
      </c>
      <c r="AN951">
        <f>(AP951 - AO951 + DY951*1E3/(8.314*(EA951+273.15)) * AR951/DX951 * AQ951) * DX951/(100*DL951) * 1000/(1000 - AP951)</f>
        <v>0</v>
      </c>
      <c r="AO951">
        <v>24.9530646812174</v>
      </c>
      <c r="AP951">
        <v>57.0853975757576</v>
      </c>
      <c r="AQ951">
        <v>0.000946022257923768</v>
      </c>
      <c r="AR951">
        <v>110.481421267312</v>
      </c>
      <c r="AS951">
        <v>2</v>
      </c>
      <c r="AT951">
        <v>0</v>
      </c>
      <c r="AU951">
        <f>IF(AS951*$H$13&gt;=AW951,1.0,(AW951/(AW951-AS951*$H$13)))</f>
        <v>0</v>
      </c>
      <c r="AV951">
        <f>(AU951-1)*100</f>
        <v>0</v>
      </c>
      <c r="AW951">
        <f>MAX(0,($B$13+$C$13*EF951)/(1+$D$13*EF951)*DY951/(EA951+273)*$E$13)</f>
        <v>0</v>
      </c>
      <c r="AX951" t="s">
        <v>437</v>
      </c>
      <c r="AY951" t="s">
        <v>437</v>
      </c>
      <c r="AZ951">
        <v>0</v>
      </c>
      <c r="BA951">
        <v>0</v>
      </c>
      <c r="BB951">
        <f>1-AZ951/BA951</f>
        <v>0</v>
      </c>
      <c r="BC951">
        <v>0</v>
      </c>
      <c r="BD951" t="s">
        <v>437</v>
      </c>
      <c r="BE951" t="s">
        <v>437</v>
      </c>
      <c r="BF951">
        <v>0</v>
      </c>
      <c r="BG951">
        <v>0</v>
      </c>
      <c r="BH951">
        <f>1-BF951/BG951</f>
        <v>0</v>
      </c>
      <c r="BI951">
        <v>0.5</v>
      </c>
      <c r="BJ951">
        <f>DI951</f>
        <v>0</v>
      </c>
      <c r="BK951">
        <f>L951</f>
        <v>0</v>
      </c>
      <c r="BL951">
        <f>BH951*BI951*BJ951</f>
        <v>0</v>
      </c>
      <c r="BM951">
        <f>(BK951-BC951)/BJ951</f>
        <v>0</v>
      </c>
      <c r="BN951">
        <f>(BA951-BG951)/BG951</f>
        <v>0</v>
      </c>
      <c r="BO951">
        <f>AZ951/(BB951+AZ951/BG951)</f>
        <v>0</v>
      </c>
      <c r="BP951" t="s">
        <v>437</v>
      </c>
      <c r="BQ951">
        <v>0</v>
      </c>
      <c r="BR951">
        <f>IF(BQ951&lt;&gt;0, BQ951, BO951)</f>
        <v>0</v>
      </c>
      <c r="BS951">
        <f>1-BR951/BG951</f>
        <v>0</v>
      </c>
      <c r="BT951">
        <f>(BG951-BF951)/(BG951-BR951)</f>
        <v>0</v>
      </c>
      <c r="BU951">
        <f>(BA951-BG951)/(BA951-BR951)</f>
        <v>0</v>
      </c>
      <c r="BV951">
        <f>(BG951-BF951)/(BG951-AZ951)</f>
        <v>0</v>
      </c>
      <c r="BW951">
        <f>(BA951-BG951)/(BA951-AZ951)</f>
        <v>0</v>
      </c>
      <c r="BX951">
        <f>(BT951*BR951/BF951)</f>
        <v>0</v>
      </c>
      <c r="BY951">
        <f>(1-BX951)</f>
        <v>0</v>
      </c>
      <c r="DH951">
        <f>$B$11*EG951+$C$11*EH951+$F$11*ES951*(1-EV951)</f>
        <v>0</v>
      </c>
      <c r="DI951">
        <f>DH951*DJ951</f>
        <v>0</v>
      </c>
      <c r="DJ951">
        <f>($B$11*$D$9+$C$11*$D$9+$F$11*((FF951+EX951)/MAX(FF951+EX951+FG951, 0.1)*$I$9+FG951/MAX(FF951+EX951+FG951, 0.1)*$J$9))/($B$11+$C$11+$F$11)</f>
        <v>0</v>
      </c>
      <c r="DK951">
        <f>($B$11*$K$9+$C$11*$K$9+$F$11*((FF951+EX951)/MAX(FF951+EX951+FG951, 0.1)*$P$9+FG951/MAX(FF951+EX951+FG951, 0.1)*$Q$9))/($B$11+$C$11+$F$11)</f>
        <v>0</v>
      </c>
      <c r="DL951">
        <v>6</v>
      </c>
      <c r="DM951">
        <v>0.5</v>
      </c>
      <c r="DN951" t="s">
        <v>438</v>
      </c>
      <c r="DO951">
        <v>2</v>
      </c>
      <c r="DP951" t="b">
        <v>1</v>
      </c>
      <c r="DQ951">
        <v>1761424891.84615</v>
      </c>
      <c r="DR951">
        <v>1067.07076923077</v>
      </c>
      <c r="DS951">
        <v>1138.40307692308</v>
      </c>
      <c r="DT951">
        <v>57.0722076923077</v>
      </c>
      <c r="DU951">
        <v>24.9472461538462</v>
      </c>
      <c r="DV951">
        <v>1065.97230769231</v>
      </c>
      <c r="DW951">
        <v>57.1163230769231</v>
      </c>
      <c r="DX951">
        <v>500.005307692308</v>
      </c>
      <c r="DY951">
        <v>90.1748230769231</v>
      </c>
      <c r="DZ951">
        <v>0.0394030615384615</v>
      </c>
      <c r="EA951">
        <v>53.0385230769231</v>
      </c>
      <c r="EB951">
        <v>48.0040307692308</v>
      </c>
      <c r="EC951">
        <v>999.9</v>
      </c>
      <c r="ED951">
        <v>0</v>
      </c>
      <c r="EE951">
        <v>0</v>
      </c>
      <c r="EF951">
        <v>10002.0092307692</v>
      </c>
      <c r="EG951">
        <v>0</v>
      </c>
      <c r="EH951">
        <v>1180.86923076923</v>
      </c>
      <c r="EI951">
        <v>-71.3309769230769</v>
      </c>
      <c r="EJ951">
        <v>1131.65461538462</v>
      </c>
      <c r="EK951">
        <v>1167.52846153846</v>
      </c>
      <c r="EL951">
        <v>32.1249615384615</v>
      </c>
      <c r="EM951">
        <v>1138.40307692308</v>
      </c>
      <c r="EN951">
        <v>24.9472461538462</v>
      </c>
      <c r="EO951">
        <v>5.14647692307692</v>
      </c>
      <c r="EP951">
        <v>2.24961307692308</v>
      </c>
      <c r="EQ951">
        <v>33.3297538461538</v>
      </c>
      <c r="ER951">
        <v>19.3200692307692</v>
      </c>
      <c r="ES951">
        <v>1200.03307692308</v>
      </c>
      <c r="ET951">
        <v>0.966991230769231</v>
      </c>
      <c r="EU951">
        <v>0.0330087153846154</v>
      </c>
      <c r="EV951">
        <v>0</v>
      </c>
      <c r="EW951">
        <v>867.417692307692</v>
      </c>
      <c r="EX951">
        <v>5.00059</v>
      </c>
      <c r="EY951">
        <v>11465.4846153846</v>
      </c>
      <c r="EZ951">
        <v>10358.9692307692</v>
      </c>
      <c r="FA951">
        <v>63.062</v>
      </c>
      <c r="FB951">
        <v>64.2306153846154</v>
      </c>
      <c r="FC951">
        <v>62.9854615384615</v>
      </c>
      <c r="FD951">
        <v>64.1440769230769</v>
      </c>
      <c r="FE951">
        <v>64.5095384615385</v>
      </c>
      <c r="FF951">
        <v>1155.58307692308</v>
      </c>
      <c r="FG951">
        <v>39.45</v>
      </c>
      <c r="FH951">
        <v>0</v>
      </c>
      <c r="FI951">
        <v>1761424860.7</v>
      </c>
      <c r="FJ951">
        <v>0</v>
      </c>
      <c r="FK951">
        <v>867.47288</v>
      </c>
      <c r="FL951">
        <v>5.46961537587485</v>
      </c>
      <c r="FM951">
        <v>71.4999999847125</v>
      </c>
      <c r="FN951">
        <v>11466.7</v>
      </c>
      <c r="FO951">
        <v>15</v>
      </c>
      <c r="FP951">
        <v>0</v>
      </c>
      <c r="FQ951" t="s">
        <v>439</v>
      </c>
      <c r="FR951">
        <v>0</v>
      </c>
      <c r="FS951">
        <v>0</v>
      </c>
      <c r="FT951">
        <v>0</v>
      </c>
      <c r="FU951">
        <v>0</v>
      </c>
      <c r="FV951">
        <v>0</v>
      </c>
      <c r="FW951">
        <v>0</v>
      </c>
      <c r="FX951">
        <v>0</v>
      </c>
      <c r="FY951">
        <v>0</v>
      </c>
      <c r="FZ951">
        <v>0</v>
      </c>
      <c r="GA951">
        <v>0</v>
      </c>
      <c r="GB951">
        <v>0</v>
      </c>
      <c r="GC951">
        <v>-71.0682476190476</v>
      </c>
      <c r="GD951">
        <v>-9.4972753246753</v>
      </c>
      <c r="GE951">
        <v>1.30071573103831</v>
      </c>
      <c r="GF951">
        <v>0</v>
      </c>
      <c r="GG951">
        <v>867.127588235294</v>
      </c>
      <c r="GH951">
        <v>5.46762413325258</v>
      </c>
      <c r="GI951">
        <v>0.583123491998412</v>
      </c>
      <c r="GJ951">
        <v>-1</v>
      </c>
      <c r="GK951">
        <v>32.1232952380952</v>
      </c>
      <c r="GL951">
        <v>0.0448909090908988</v>
      </c>
      <c r="GM951">
        <v>0.00759081375840139</v>
      </c>
      <c r="GN951">
        <v>1</v>
      </c>
      <c r="GO951">
        <v>1</v>
      </c>
      <c r="GP951">
        <v>2</v>
      </c>
      <c r="GQ951" t="s">
        <v>446</v>
      </c>
      <c r="GR951">
        <v>3.12656</v>
      </c>
      <c r="GS951">
        <v>2.71784</v>
      </c>
      <c r="GT951">
        <v>0.16611</v>
      </c>
      <c r="GU951">
        <v>0.172659</v>
      </c>
      <c r="GV951">
        <v>0.17806</v>
      </c>
      <c r="GW951">
        <v>0.100248</v>
      </c>
      <c r="GX951">
        <v>29820.8</v>
      </c>
      <c r="GY951">
        <v>31257.4</v>
      </c>
      <c r="GZ951">
        <v>32502</v>
      </c>
      <c r="HA951">
        <v>34359.4</v>
      </c>
      <c r="HB951">
        <v>38431.2</v>
      </c>
      <c r="HC951">
        <v>44607.5</v>
      </c>
      <c r="HD951">
        <v>51106.4</v>
      </c>
      <c r="HE951">
        <v>55129.5</v>
      </c>
      <c r="HF951">
        <v>1.67407</v>
      </c>
      <c r="HG951">
        <v>1.52223</v>
      </c>
      <c r="HH951">
        <v>-0.186544</v>
      </c>
      <c r="HI951">
        <v>0</v>
      </c>
      <c r="HJ951">
        <v>50.9466</v>
      </c>
      <c r="HK951">
        <v>999.9</v>
      </c>
      <c r="HL951">
        <v>54.975</v>
      </c>
      <c r="HM951">
        <v>30.121</v>
      </c>
      <c r="HN951">
        <v>26.1553</v>
      </c>
      <c r="HO951">
        <v>59.9521</v>
      </c>
      <c r="HP951">
        <v>40.5809</v>
      </c>
      <c r="HQ951">
        <v>1</v>
      </c>
      <c r="HR951">
        <v>2.47385</v>
      </c>
      <c r="HS951">
        <v>0.14756</v>
      </c>
      <c r="HT951">
        <v>20.1132</v>
      </c>
      <c r="HU951">
        <v>5.18659</v>
      </c>
      <c r="HV951">
        <v>12.0159</v>
      </c>
      <c r="HW951">
        <v>4.96955</v>
      </c>
      <c r="HX951">
        <v>3.29595</v>
      </c>
      <c r="HY951">
        <v>9999</v>
      </c>
      <c r="HZ951">
        <v>9999</v>
      </c>
      <c r="IA951">
        <v>999.9</v>
      </c>
      <c r="IB951">
        <v>9999</v>
      </c>
      <c r="IC951">
        <v>1.86325</v>
      </c>
      <c r="ID951">
        <v>1.86809</v>
      </c>
      <c r="IE951">
        <v>1.86784</v>
      </c>
      <c r="IF951">
        <v>1.86905</v>
      </c>
      <c r="IG951">
        <v>1.86981</v>
      </c>
      <c r="IH951">
        <v>1.86591</v>
      </c>
      <c r="II951">
        <v>1.867</v>
      </c>
      <c r="IJ951">
        <v>1.86844</v>
      </c>
      <c r="IK951">
        <v>5</v>
      </c>
      <c r="IL951">
        <v>0</v>
      </c>
      <c r="IM951">
        <v>0</v>
      </c>
      <c r="IN951">
        <v>0</v>
      </c>
      <c r="IO951" t="s">
        <v>441</v>
      </c>
      <c r="IP951" t="s">
        <v>442</v>
      </c>
      <c r="IQ951" t="s">
        <v>443</v>
      </c>
      <c r="IR951" t="s">
        <v>443</v>
      </c>
      <c r="IS951" t="s">
        <v>443</v>
      </c>
      <c r="IT951" t="s">
        <v>443</v>
      </c>
      <c r="IU951">
        <v>0</v>
      </c>
      <c r="IV951">
        <v>100</v>
      </c>
      <c r="IW951">
        <v>100</v>
      </c>
      <c r="IX951">
        <v>1.1</v>
      </c>
      <c r="IY951">
        <v>-0.0441</v>
      </c>
      <c r="IZ951">
        <v>1.09748391826392</v>
      </c>
      <c r="JA951">
        <v>0</v>
      </c>
      <c r="JB951">
        <v>0</v>
      </c>
      <c r="JC951">
        <v>0</v>
      </c>
      <c r="JD951">
        <v>-0.0441141096964596</v>
      </c>
      <c r="JE951">
        <v>0</v>
      </c>
      <c r="JF951">
        <v>0</v>
      </c>
      <c r="JG951">
        <v>0</v>
      </c>
      <c r="JH951">
        <v>5</v>
      </c>
      <c r="JI951">
        <v>2273</v>
      </c>
      <c r="JJ951">
        <v>1</v>
      </c>
      <c r="JK951">
        <v>24</v>
      </c>
      <c r="JL951">
        <v>29357081.7</v>
      </c>
      <c r="JM951">
        <v>29357081.7</v>
      </c>
      <c r="JN951">
        <v>2.3291</v>
      </c>
      <c r="JO951">
        <v>2.60864</v>
      </c>
      <c r="JP951">
        <v>1.54785</v>
      </c>
      <c r="JQ951">
        <v>2.31567</v>
      </c>
      <c r="JR951">
        <v>1.64673</v>
      </c>
      <c r="JS951">
        <v>2.37061</v>
      </c>
      <c r="JT951">
        <v>34.0771</v>
      </c>
      <c r="JU951">
        <v>24.1838</v>
      </c>
      <c r="JV951">
        <v>18</v>
      </c>
      <c r="JW951">
        <v>492.82</v>
      </c>
      <c r="JX951">
        <v>383.025</v>
      </c>
      <c r="JY951">
        <v>52.5956</v>
      </c>
      <c r="JZ951">
        <v>55.012</v>
      </c>
      <c r="KA951">
        <v>30.0009</v>
      </c>
      <c r="KB951">
        <v>54.251</v>
      </c>
      <c r="KC951">
        <v>54.0519</v>
      </c>
      <c r="KD951">
        <v>46.6156</v>
      </c>
      <c r="KE951">
        <v>0</v>
      </c>
      <c r="KF951">
        <v>100</v>
      </c>
      <c r="KG951">
        <v>52.5963</v>
      </c>
      <c r="KH951">
        <v>1188.94</v>
      </c>
      <c r="KI951">
        <v>26.2864</v>
      </c>
      <c r="KJ951">
        <v>92.6142</v>
      </c>
      <c r="KK951">
        <v>89.1874</v>
      </c>
    </row>
    <row r="952" spans="1:297">
      <c r="A952">
        <v>936</v>
      </c>
      <c r="B952">
        <v>1761424905</v>
      </c>
      <c r="C952">
        <v>16724</v>
      </c>
      <c r="D952" t="s">
        <v>2323</v>
      </c>
      <c r="E952" t="s">
        <v>2324</v>
      </c>
      <c r="F952">
        <v>5</v>
      </c>
      <c r="G952" t="s">
        <v>2182</v>
      </c>
      <c r="H952" t="s">
        <v>436</v>
      </c>
      <c r="I952">
        <v>1761424896.84615</v>
      </c>
      <c r="J952">
        <f>(K952)/1000</f>
        <v>0</v>
      </c>
      <c r="K952">
        <f>IF(DP952, AN952, AH952)</f>
        <v>0</v>
      </c>
      <c r="L952">
        <f>IF(DP952, AI952, AG952)</f>
        <v>0</v>
      </c>
      <c r="M952">
        <f>DR952 - IF(AU952&gt;1, L952*DL952*100.0/(AW952), 0)</f>
        <v>0</v>
      </c>
      <c r="N952">
        <f>((T952-J952/2)*M952-L952)/(T952+J952/2)</f>
        <v>0</v>
      </c>
      <c r="O952">
        <f>N952*(DY952+DZ952)/1000.0</f>
        <v>0</v>
      </c>
      <c r="P952">
        <f>(DR952 - IF(AU952&gt;1, L952*DL952*100.0/(AW952), 0))*(DY952+DZ952)/1000.0</f>
        <v>0</v>
      </c>
      <c r="Q952">
        <f>2.0/((1/S952-1/R952)+SIGN(S952)*SQRT((1/S952-1/R952)*(1/S952-1/R952) + 4*DM952/((DM952+1)*(DM952+1))*(2*1/S952*1/R952-1/R952*1/R952)))</f>
        <v>0</v>
      </c>
      <c r="R952">
        <f>IF(LEFT(DN952,1)&lt;&gt;"0",IF(LEFT(DN952,1)="1",3.0,DO952),$D$5+$E$5*(EF952*DY952/($K$5*1000))+$F$5*(EF952*DY952/($K$5*1000))*MAX(MIN(DL952,$J$5),$I$5)*MAX(MIN(DL952,$J$5),$I$5)+$G$5*MAX(MIN(DL952,$J$5),$I$5)*(EF952*DY952/($K$5*1000))+$H$5*(EF952*DY952/($K$5*1000))*(EF952*DY952/($K$5*1000)))</f>
        <v>0</v>
      </c>
      <c r="S952">
        <f>J952*(1000-(1000*0.61365*exp(17.502*W952/(240.97+W952))/(DY952+DZ952)+DT952)/2)/(1000*0.61365*exp(17.502*W952/(240.97+W952))/(DY952+DZ952)-DT952)</f>
        <v>0</v>
      </c>
      <c r="T952">
        <f>1/((DM952+1)/(Q952/1.6)+1/(R952/1.37)) + DM952/((DM952+1)/(Q952/1.6) + DM952/(R952/1.37))</f>
        <v>0</v>
      </c>
      <c r="U952">
        <f>(DH952*DK952)</f>
        <v>0</v>
      </c>
      <c r="V952">
        <f>(EA952+(U952+2*0.95*5.67E-8*(((EA952+$B$7)+273)^4-(EA952+273)^4)-44100*J952)/(1.84*29.3*R952+8*0.95*5.67E-8*(EA952+273)^3))</f>
        <v>0</v>
      </c>
      <c r="W952">
        <f>($C$7*EB952+$D$7*EC952+$E$7*V952)</f>
        <v>0</v>
      </c>
      <c r="X952">
        <f>0.61365*exp(17.502*W952/(240.97+W952))</f>
        <v>0</v>
      </c>
      <c r="Y952">
        <f>(Z952/AA952*100)</f>
        <v>0</v>
      </c>
      <c r="Z952">
        <f>DT952*(DY952+DZ952)/1000</f>
        <v>0</v>
      </c>
      <c r="AA952">
        <f>0.61365*exp(17.502*EA952/(240.97+EA952))</f>
        <v>0</v>
      </c>
      <c r="AB952">
        <f>(X952-DT952*(DY952+DZ952)/1000)</f>
        <v>0</v>
      </c>
      <c r="AC952">
        <f>(-J952*44100)</f>
        <v>0</v>
      </c>
      <c r="AD952">
        <f>2*29.3*R952*0.92*(EA952-W952)</f>
        <v>0</v>
      </c>
      <c r="AE952">
        <f>2*0.95*5.67E-8*(((EA952+$B$7)+273)^4-(W952+273)^4)</f>
        <v>0</v>
      </c>
      <c r="AF952">
        <f>U952+AE952+AC952+AD952</f>
        <v>0</v>
      </c>
      <c r="AG952">
        <f>DX952*AU952*(DS952-DR952*(1000-AU952*DU952)/(1000-AU952*DT952))/(100*DL952)</f>
        <v>0</v>
      </c>
      <c r="AH952">
        <f>1000*DX952*AU952*(DT952-DU952)/(100*DL952*(1000-AU952*DT952))</f>
        <v>0</v>
      </c>
      <c r="AI952">
        <f>(AJ952 - AK952 - DY952*1E3/(8.314*(EA952+273.15)) * AM952/DX952 * AL952) * DX952/(100*DL952) * (1000 - DU952)/1000</f>
        <v>0</v>
      </c>
      <c r="AJ952">
        <v>1202.12272857116</v>
      </c>
      <c r="AK952">
        <v>1173.25509090909</v>
      </c>
      <c r="AL952">
        <v>3.56620712824429</v>
      </c>
      <c r="AM952">
        <v>65.2934851003641</v>
      </c>
      <c r="AN952">
        <f>(AP952 - AO952 + DY952*1E3/(8.314*(EA952+273.15)) * AR952/DX952 * AQ952) * DX952/(100*DL952) * 1000/(1000 - AP952)</f>
        <v>0</v>
      </c>
      <c r="AO952">
        <v>24.9573457028737</v>
      </c>
      <c r="AP952">
        <v>57.0814593939394</v>
      </c>
      <c r="AQ952">
        <v>-2.46673163286097e-05</v>
      </c>
      <c r="AR952">
        <v>110.481421267312</v>
      </c>
      <c r="AS952">
        <v>2</v>
      </c>
      <c r="AT952">
        <v>0</v>
      </c>
      <c r="AU952">
        <f>IF(AS952*$H$13&gt;=AW952,1.0,(AW952/(AW952-AS952*$H$13)))</f>
        <v>0</v>
      </c>
      <c r="AV952">
        <f>(AU952-1)*100</f>
        <v>0</v>
      </c>
      <c r="AW952">
        <f>MAX(0,($B$13+$C$13*EF952)/(1+$D$13*EF952)*DY952/(EA952+273)*$E$13)</f>
        <v>0</v>
      </c>
      <c r="AX952" t="s">
        <v>437</v>
      </c>
      <c r="AY952" t="s">
        <v>437</v>
      </c>
      <c r="AZ952">
        <v>0</v>
      </c>
      <c r="BA952">
        <v>0</v>
      </c>
      <c r="BB952">
        <f>1-AZ952/BA952</f>
        <v>0</v>
      </c>
      <c r="BC952">
        <v>0</v>
      </c>
      <c r="BD952" t="s">
        <v>437</v>
      </c>
      <c r="BE952" t="s">
        <v>437</v>
      </c>
      <c r="BF952">
        <v>0</v>
      </c>
      <c r="BG952">
        <v>0</v>
      </c>
      <c r="BH952">
        <f>1-BF952/BG952</f>
        <v>0</v>
      </c>
      <c r="BI952">
        <v>0.5</v>
      </c>
      <c r="BJ952">
        <f>DI952</f>
        <v>0</v>
      </c>
      <c r="BK952">
        <f>L952</f>
        <v>0</v>
      </c>
      <c r="BL952">
        <f>BH952*BI952*BJ952</f>
        <v>0</v>
      </c>
      <c r="BM952">
        <f>(BK952-BC952)/BJ952</f>
        <v>0</v>
      </c>
      <c r="BN952">
        <f>(BA952-BG952)/BG952</f>
        <v>0</v>
      </c>
      <c r="BO952">
        <f>AZ952/(BB952+AZ952/BG952)</f>
        <v>0</v>
      </c>
      <c r="BP952" t="s">
        <v>437</v>
      </c>
      <c r="BQ952">
        <v>0</v>
      </c>
      <c r="BR952">
        <f>IF(BQ952&lt;&gt;0, BQ952, BO952)</f>
        <v>0</v>
      </c>
      <c r="BS952">
        <f>1-BR952/BG952</f>
        <v>0</v>
      </c>
      <c r="BT952">
        <f>(BG952-BF952)/(BG952-BR952)</f>
        <v>0</v>
      </c>
      <c r="BU952">
        <f>(BA952-BG952)/(BA952-BR952)</f>
        <v>0</v>
      </c>
      <c r="BV952">
        <f>(BG952-BF952)/(BG952-AZ952)</f>
        <v>0</v>
      </c>
      <c r="BW952">
        <f>(BA952-BG952)/(BA952-AZ952)</f>
        <v>0</v>
      </c>
      <c r="BX952">
        <f>(BT952*BR952/BF952)</f>
        <v>0</v>
      </c>
      <c r="BY952">
        <f>(1-BX952)</f>
        <v>0</v>
      </c>
      <c r="DH952">
        <f>$B$11*EG952+$C$11*EH952+$F$11*ES952*(1-EV952)</f>
        <v>0</v>
      </c>
      <c r="DI952">
        <f>DH952*DJ952</f>
        <v>0</v>
      </c>
      <c r="DJ952">
        <f>($B$11*$D$9+$C$11*$D$9+$F$11*((FF952+EX952)/MAX(FF952+EX952+FG952, 0.1)*$I$9+FG952/MAX(FF952+EX952+FG952, 0.1)*$J$9))/($B$11+$C$11+$F$11)</f>
        <v>0</v>
      </c>
      <c r="DK952">
        <f>($B$11*$K$9+$C$11*$K$9+$F$11*((FF952+EX952)/MAX(FF952+EX952+FG952, 0.1)*$P$9+FG952/MAX(FF952+EX952+FG952, 0.1)*$Q$9))/($B$11+$C$11+$F$11)</f>
        <v>0</v>
      </c>
      <c r="DL952">
        <v>6</v>
      </c>
      <c r="DM952">
        <v>0.5</v>
      </c>
      <c r="DN952" t="s">
        <v>438</v>
      </c>
      <c r="DO952">
        <v>2</v>
      </c>
      <c r="DP952" t="b">
        <v>1</v>
      </c>
      <c r="DQ952">
        <v>1761424896.84615</v>
      </c>
      <c r="DR952">
        <v>1082.93692307692</v>
      </c>
      <c r="DS952">
        <v>1155.63615384615</v>
      </c>
      <c r="DT952">
        <v>57.0792461538461</v>
      </c>
      <c r="DU952">
        <v>24.9518307692308</v>
      </c>
      <c r="DV952">
        <v>1081.83846153846</v>
      </c>
      <c r="DW952">
        <v>57.1233538461538</v>
      </c>
      <c r="DX952">
        <v>500.032153846154</v>
      </c>
      <c r="DY952">
        <v>90.1746076923077</v>
      </c>
      <c r="DZ952">
        <v>0.0394614538461538</v>
      </c>
      <c r="EA952">
        <v>53.0376769230769</v>
      </c>
      <c r="EB952">
        <v>48.0062153846154</v>
      </c>
      <c r="EC952">
        <v>999.9</v>
      </c>
      <c r="ED952">
        <v>0</v>
      </c>
      <c r="EE952">
        <v>0</v>
      </c>
      <c r="EF952">
        <v>10000.3292307692</v>
      </c>
      <c r="EG952">
        <v>0</v>
      </c>
      <c r="EH952">
        <v>1180.83307692308</v>
      </c>
      <c r="EI952">
        <v>-72.6989384615384</v>
      </c>
      <c r="EJ952">
        <v>1148.49</v>
      </c>
      <c r="EK952">
        <v>1185.21</v>
      </c>
      <c r="EL952">
        <v>32.1273846153846</v>
      </c>
      <c r="EM952">
        <v>1155.63615384615</v>
      </c>
      <c r="EN952">
        <v>24.9518307692308</v>
      </c>
      <c r="EO952">
        <v>5.14709692307692</v>
      </c>
      <c r="EP952">
        <v>2.25002307692308</v>
      </c>
      <c r="EQ952">
        <v>33.3319153846154</v>
      </c>
      <c r="ER952">
        <v>19.3229923076923</v>
      </c>
      <c r="ES952">
        <v>1200.00384615385</v>
      </c>
      <c r="ET952">
        <v>0.966990615384615</v>
      </c>
      <c r="EU952">
        <v>0.0330093538461538</v>
      </c>
      <c r="EV952">
        <v>0</v>
      </c>
      <c r="EW952">
        <v>867.927153846154</v>
      </c>
      <c r="EX952">
        <v>5.00059</v>
      </c>
      <c r="EY952">
        <v>11471.2923076923</v>
      </c>
      <c r="EZ952">
        <v>10358.7153846154</v>
      </c>
      <c r="FA952">
        <v>63.062</v>
      </c>
      <c r="FB952">
        <v>64.25</v>
      </c>
      <c r="FC952">
        <v>63</v>
      </c>
      <c r="FD952">
        <v>64.1631538461538</v>
      </c>
      <c r="FE952">
        <v>64.5286153846154</v>
      </c>
      <c r="FF952">
        <v>1155.55384615385</v>
      </c>
      <c r="FG952">
        <v>39.45</v>
      </c>
      <c r="FH952">
        <v>0</v>
      </c>
      <c r="FI952">
        <v>1761424865.5</v>
      </c>
      <c r="FJ952">
        <v>0</v>
      </c>
      <c r="FK952">
        <v>867.92416</v>
      </c>
      <c r="FL952">
        <v>6.18299998325493</v>
      </c>
      <c r="FM952">
        <v>68.8923075923189</v>
      </c>
      <c r="FN952">
        <v>11472.328</v>
      </c>
      <c r="FO952">
        <v>15</v>
      </c>
      <c r="FP952">
        <v>0</v>
      </c>
      <c r="FQ952" t="s">
        <v>439</v>
      </c>
      <c r="FR952">
        <v>0</v>
      </c>
      <c r="FS952">
        <v>0</v>
      </c>
      <c r="FT952">
        <v>0</v>
      </c>
      <c r="FU952">
        <v>0</v>
      </c>
      <c r="FV952">
        <v>0</v>
      </c>
      <c r="FW952">
        <v>0</v>
      </c>
      <c r="FX952">
        <v>0</v>
      </c>
      <c r="FY952">
        <v>0</v>
      </c>
      <c r="FZ952">
        <v>0</v>
      </c>
      <c r="GA952">
        <v>0</v>
      </c>
      <c r="GB952">
        <v>0</v>
      </c>
      <c r="GC952">
        <v>-72.098955</v>
      </c>
      <c r="GD952">
        <v>-13.7754631578947</v>
      </c>
      <c r="GE952">
        <v>1.57548360844377</v>
      </c>
      <c r="GF952">
        <v>0</v>
      </c>
      <c r="GG952">
        <v>867.563558823529</v>
      </c>
      <c r="GH952">
        <v>5.84135981258992</v>
      </c>
      <c r="GI952">
        <v>0.614464290408201</v>
      </c>
      <c r="GJ952">
        <v>-1</v>
      </c>
      <c r="GK952">
        <v>32.125205</v>
      </c>
      <c r="GL952">
        <v>0.022371428571442</v>
      </c>
      <c r="GM952">
        <v>0.00573275457350179</v>
      </c>
      <c r="GN952">
        <v>1</v>
      </c>
      <c r="GO952">
        <v>1</v>
      </c>
      <c r="GP952">
        <v>2</v>
      </c>
      <c r="GQ952" t="s">
        <v>446</v>
      </c>
      <c r="GR952">
        <v>3.12643</v>
      </c>
      <c r="GS952">
        <v>2.71757</v>
      </c>
      <c r="GT952">
        <v>0.167741</v>
      </c>
      <c r="GU952">
        <v>0.174138</v>
      </c>
      <c r="GV952">
        <v>0.17807</v>
      </c>
      <c r="GW952">
        <v>0.100255</v>
      </c>
      <c r="GX952">
        <v>29761.5</v>
      </c>
      <c r="GY952">
        <v>31200.2</v>
      </c>
      <c r="GZ952">
        <v>32501.4</v>
      </c>
      <c r="HA952">
        <v>34358.5</v>
      </c>
      <c r="HB952">
        <v>38430.6</v>
      </c>
      <c r="HC952">
        <v>44606.5</v>
      </c>
      <c r="HD952">
        <v>51105.8</v>
      </c>
      <c r="HE952">
        <v>55128.4</v>
      </c>
      <c r="HF952">
        <v>1.67377</v>
      </c>
      <c r="HG952">
        <v>1.52233</v>
      </c>
      <c r="HH952">
        <v>-0.186443</v>
      </c>
      <c r="HI952">
        <v>0</v>
      </c>
      <c r="HJ952">
        <v>50.9511</v>
      </c>
      <c r="HK952">
        <v>999.9</v>
      </c>
      <c r="HL952">
        <v>54.975</v>
      </c>
      <c r="HM952">
        <v>30.121</v>
      </c>
      <c r="HN952">
        <v>26.1537</v>
      </c>
      <c r="HO952">
        <v>60.2021</v>
      </c>
      <c r="HP952">
        <v>40.7532</v>
      </c>
      <c r="HQ952">
        <v>1</v>
      </c>
      <c r="HR952">
        <v>2.47494</v>
      </c>
      <c r="HS952">
        <v>0.145477</v>
      </c>
      <c r="HT952">
        <v>20.1131</v>
      </c>
      <c r="HU952">
        <v>5.18584</v>
      </c>
      <c r="HV952">
        <v>12.0159</v>
      </c>
      <c r="HW952">
        <v>4.96855</v>
      </c>
      <c r="HX952">
        <v>3.29593</v>
      </c>
      <c r="HY952">
        <v>9999</v>
      </c>
      <c r="HZ952">
        <v>9999</v>
      </c>
      <c r="IA952">
        <v>999.9</v>
      </c>
      <c r="IB952">
        <v>9999</v>
      </c>
      <c r="IC952">
        <v>1.86325</v>
      </c>
      <c r="ID952">
        <v>1.86809</v>
      </c>
      <c r="IE952">
        <v>1.86783</v>
      </c>
      <c r="IF952">
        <v>1.86905</v>
      </c>
      <c r="IG952">
        <v>1.86981</v>
      </c>
      <c r="IH952">
        <v>1.86589</v>
      </c>
      <c r="II952">
        <v>1.86699</v>
      </c>
      <c r="IJ952">
        <v>1.86842</v>
      </c>
      <c r="IK952">
        <v>5</v>
      </c>
      <c r="IL952">
        <v>0</v>
      </c>
      <c r="IM952">
        <v>0</v>
      </c>
      <c r="IN952">
        <v>0</v>
      </c>
      <c r="IO952" t="s">
        <v>441</v>
      </c>
      <c r="IP952" t="s">
        <v>442</v>
      </c>
      <c r="IQ952" t="s">
        <v>443</v>
      </c>
      <c r="IR952" t="s">
        <v>443</v>
      </c>
      <c r="IS952" t="s">
        <v>443</v>
      </c>
      <c r="IT952" t="s">
        <v>443</v>
      </c>
      <c r="IU952">
        <v>0</v>
      </c>
      <c r="IV952">
        <v>100</v>
      </c>
      <c r="IW952">
        <v>100</v>
      </c>
      <c r="IX952">
        <v>1.1</v>
      </c>
      <c r="IY952">
        <v>-0.0441</v>
      </c>
      <c r="IZ952">
        <v>1.09748391826392</v>
      </c>
      <c r="JA952">
        <v>0</v>
      </c>
      <c r="JB952">
        <v>0</v>
      </c>
      <c r="JC952">
        <v>0</v>
      </c>
      <c r="JD952">
        <v>-0.0441141096964596</v>
      </c>
      <c r="JE952">
        <v>0</v>
      </c>
      <c r="JF952">
        <v>0</v>
      </c>
      <c r="JG952">
        <v>0</v>
      </c>
      <c r="JH952">
        <v>5</v>
      </c>
      <c r="JI952">
        <v>2273</v>
      </c>
      <c r="JJ952">
        <v>1</v>
      </c>
      <c r="JK952">
        <v>24</v>
      </c>
      <c r="JL952">
        <v>29357081.8</v>
      </c>
      <c r="JM952">
        <v>29357081.8</v>
      </c>
      <c r="JN952">
        <v>2.35596</v>
      </c>
      <c r="JO952">
        <v>2.61719</v>
      </c>
      <c r="JP952">
        <v>1.54785</v>
      </c>
      <c r="JQ952">
        <v>2.31567</v>
      </c>
      <c r="JR952">
        <v>1.64673</v>
      </c>
      <c r="JS952">
        <v>2.31323</v>
      </c>
      <c r="JT952">
        <v>34.0771</v>
      </c>
      <c r="JU952">
        <v>24.1838</v>
      </c>
      <c r="JV952">
        <v>18</v>
      </c>
      <c r="JW952">
        <v>492.648</v>
      </c>
      <c r="JX952">
        <v>383.124</v>
      </c>
      <c r="JY952">
        <v>52.5954</v>
      </c>
      <c r="JZ952">
        <v>55.0232</v>
      </c>
      <c r="KA952">
        <v>30.001</v>
      </c>
      <c r="KB952">
        <v>54.2599</v>
      </c>
      <c r="KC952">
        <v>54.0608</v>
      </c>
      <c r="KD952">
        <v>47.1662</v>
      </c>
      <c r="KE952">
        <v>0</v>
      </c>
      <c r="KF952">
        <v>100</v>
      </c>
      <c r="KG952">
        <v>52.5845</v>
      </c>
      <c r="KH952">
        <v>1209.41</v>
      </c>
      <c r="KI952">
        <v>26.2864</v>
      </c>
      <c r="KJ952">
        <v>92.6128</v>
      </c>
      <c r="KK952">
        <v>89.1854</v>
      </c>
    </row>
    <row r="953" spans="1:297">
      <c r="A953">
        <v>937</v>
      </c>
      <c r="B953">
        <v>1761424910</v>
      </c>
      <c r="C953">
        <v>16729</v>
      </c>
      <c r="D953" t="s">
        <v>2325</v>
      </c>
      <c r="E953" t="s">
        <v>2326</v>
      </c>
      <c r="F953">
        <v>5</v>
      </c>
      <c r="G953" t="s">
        <v>2182</v>
      </c>
      <c r="H953" t="s">
        <v>436</v>
      </c>
      <c r="I953">
        <v>1761424901.84615</v>
      </c>
      <c r="J953">
        <f>(K953)/1000</f>
        <v>0</v>
      </c>
      <c r="K953">
        <f>IF(DP953, AN953, AH953)</f>
        <v>0</v>
      </c>
      <c r="L953">
        <f>IF(DP953, AI953, AG953)</f>
        <v>0</v>
      </c>
      <c r="M953">
        <f>DR953 - IF(AU953&gt;1, L953*DL953*100.0/(AW953), 0)</f>
        <v>0</v>
      </c>
      <c r="N953">
        <f>((T953-J953/2)*M953-L953)/(T953+J953/2)</f>
        <v>0</v>
      </c>
      <c r="O953">
        <f>N953*(DY953+DZ953)/1000.0</f>
        <v>0</v>
      </c>
      <c r="P953">
        <f>(DR953 - IF(AU953&gt;1, L953*DL953*100.0/(AW953), 0))*(DY953+DZ953)/1000.0</f>
        <v>0</v>
      </c>
      <c r="Q953">
        <f>2.0/((1/S953-1/R953)+SIGN(S953)*SQRT((1/S953-1/R953)*(1/S953-1/R953) + 4*DM953/((DM953+1)*(DM953+1))*(2*1/S953*1/R953-1/R953*1/R953)))</f>
        <v>0</v>
      </c>
      <c r="R953">
        <f>IF(LEFT(DN953,1)&lt;&gt;"0",IF(LEFT(DN953,1)="1",3.0,DO953),$D$5+$E$5*(EF953*DY953/($K$5*1000))+$F$5*(EF953*DY953/($K$5*1000))*MAX(MIN(DL953,$J$5),$I$5)*MAX(MIN(DL953,$J$5),$I$5)+$G$5*MAX(MIN(DL953,$J$5),$I$5)*(EF953*DY953/($K$5*1000))+$H$5*(EF953*DY953/($K$5*1000))*(EF953*DY953/($K$5*1000)))</f>
        <v>0</v>
      </c>
      <c r="S953">
        <f>J953*(1000-(1000*0.61365*exp(17.502*W953/(240.97+W953))/(DY953+DZ953)+DT953)/2)/(1000*0.61365*exp(17.502*W953/(240.97+W953))/(DY953+DZ953)-DT953)</f>
        <v>0</v>
      </c>
      <c r="T953">
        <f>1/((DM953+1)/(Q953/1.6)+1/(R953/1.37)) + DM953/((DM953+1)/(Q953/1.6) + DM953/(R953/1.37))</f>
        <v>0</v>
      </c>
      <c r="U953">
        <f>(DH953*DK953)</f>
        <v>0</v>
      </c>
      <c r="V953">
        <f>(EA953+(U953+2*0.95*5.67E-8*(((EA953+$B$7)+273)^4-(EA953+273)^4)-44100*J953)/(1.84*29.3*R953+8*0.95*5.67E-8*(EA953+273)^3))</f>
        <v>0</v>
      </c>
      <c r="W953">
        <f>($C$7*EB953+$D$7*EC953+$E$7*V953)</f>
        <v>0</v>
      </c>
      <c r="X953">
        <f>0.61365*exp(17.502*W953/(240.97+W953))</f>
        <v>0</v>
      </c>
      <c r="Y953">
        <f>(Z953/AA953*100)</f>
        <v>0</v>
      </c>
      <c r="Z953">
        <f>DT953*(DY953+DZ953)/1000</f>
        <v>0</v>
      </c>
      <c r="AA953">
        <f>0.61365*exp(17.502*EA953/(240.97+EA953))</f>
        <v>0</v>
      </c>
      <c r="AB953">
        <f>(X953-DT953*(DY953+DZ953)/1000)</f>
        <v>0</v>
      </c>
      <c r="AC953">
        <f>(-J953*44100)</f>
        <v>0</v>
      </c>
      <c r="AD953">
        <f>2*29.3*R953*0.92*(EA953-W953)</f>
        <v>0</v>
      </c>
      <c r="AE953">
        <f>2*0.95*5.67E-8*(((EA953+$B$7)+273)^4-(W953+273)^4)</f>
        <v>0</v>
      </c>
      <c r="AF953">
        <f>U953+AE953+AC953+AD953</f>
        <v>0</v>
      </c>
      <c r="AG953">
        <f>DX953*AU953*(DS953-DR953*(1000-AU953*DU953)/(1000-AU953*DT953))/(100*DL953)</f>
        <v>0</v>
      </c>
      <c r="AH953">
        <f>1000*DX953*AU953*(DT953-DU953)/(100*DL953*(1000-AU953*DT953))</f>
        <v>0</v>
      </c>
      <c r="AI953">
        <f>(AJ953 - AK953 - DY953*1E3/(8.314*(EA953+273.15)) * AM953/DX953 * AL953) * DX953/(100*DL953) * (1000 - DU953)/1000</f>
        <v>0</v>
      </c>
      <c r="AJ953">
        <v>1217.94991502299</v>
      </c>
      <c r="AK953">
        <v>1189.57157575758</v>
      </c>
      <c r="AL953">
        <v>3.24873966750827</v>
      </c>
      <c r="AM953">
        <v>65.2934851003641</v>
      </c>
      <c r="AN953">
        <f>(AP953 - AO953 + DY953*1E3/(8.314*(EA953+273.15)) * AR953/DX953 * AQ953) * DX953/(100*DL953) * 1000/(1000 - AP953)</f>
        <v>0</v>
      </c>
      <c r="AO953">
        <v>24.9642010023035</v>
      </c>
      <c r="AP953">
        <v>57.0885515151515</v>
      </c>
      <c r="AQ953">
        <v>0.000135009110099134</v>
      </c>
      <c r="AR953">
        <v>110.481421267312</v>
      </c>
      <c r="AS953">
        <v>2</v>
      </c>
      <c r="AT953">
        <v>0</v>
      </c>
      <c r="AU953">
        <f>IF(AS953*$H$13&gt;=AW953,1.0,(AW953/(AW953-AS953*$H$13)))</f>
        <v>0</v>
      </c>
      <c r="AV953">
        <f>(AU953-1)*100</f>
        <v>0</v>
      </c>
      <c r="AW953">
        <f>MAX(0,($B$13+$C$13*EF953)/(1+$D$13*EF953)*DY953/(EA953+273)*$E$13)</f>
        <v>0</v>
      </c>
      <c r="AX953" t="s">
        <v>437</v>
      </c>
      <c r="AY953" t="s">
        <v>437</v>
      </c>
      <c r="AZ953">
        <v>0</v>
      </c>
      <c r="BA953">
        <v>0</v>
      </c>
      <c r="BB953">
        <f>1-AZ953/BA953</f>
        <v>0</v>
      </c>
      <c r="BC953">
        <v>0</v>
      </c>
      <c r="BD953" t="s">
        <v>437</v>
      </c>
      <c r="BE953" t="s">
        <v>437</v>
      </c>
      <c r="BF953">
        <v>0</v>
      </c>
      <c r="BG953">
        <v>0</v>
      </c>
      <c r="BH953">
        <f>1-BF953/BG953</f>
        <v>0</v>
      </c>
      <c r="BI953">
        <v>0.5</v>
      </c>
      <c r="BJ953">
        <f>DI953</f>
        <v>0</v>
      </c>
      <c r="BK953">
        <f>L953</f>
        <v>0</v>
      </c>
      <c r="BL953">
        <f>BH953*BI953*BJ953</f>
        <v>0</v>
      </c>
      <c r="BM953">
        <f>(BK953-BC953)/BJ953</f>
        <v>0</v>
      </c>
      <c r="BN953">
        <f>(BA953-BG953)/BG953</f>
        <v>0</v>
      </c>
      <c r="BO953">
        <f>AZ953/(BB953+AZ953/BG953)</f>
        <v>0</v>
      </c>
      <c r="BP953" t="s">
        <v>437</v>
      </c>
      <c r="BQ953">
        <v>0</v>
      </c>
      <c r="BR953">
        <f>IF(BQ953&lt;&gt;0, BQ953, BO953)</f>
        <v>0</v>
      </c>
      <c r="BS953">
        <f>1-BR953/BG953</f>
        <v>0</v>
      </c>
      <c r="BT953">
        <f>(BG953-BF953)/(BG953-BR953)</f>
        <v>0</v>
      </c>
      <c r="BU953">
        <f>(BA953-BG953)/(BA953-BR953)</f>
        <v>0</v>
      </c>
      <c r="BV953">
        <f>(BG953-BF953)/(BG953-AZ953)</f>
        <v>0</v>
      </c>
      <c r="BW953">
        <f>(BA953-BG953)/(BA953-AZ953)</f>
        <v>0</v>
      </c>
      <c r="BX953">
        <f>(BT953*BR953/BF953)</f>
        <v>0</v>
      </c>
      <c r="BY953">
        <f>(1-BX953)</f>
        <v>0</v>
      </c>
      <c r="DH953">
        <f>$B$11*EG953+$C$11*EH953+$F$11*ES953*(1-EV953)</f>
        <v>0</v>
      </c>
      <c r="DI953">
        <f>DH953*DJ953</f>
        <v>0</v>
      </c>
      <c r="DJ953">
        <f>($B$11*$D$9+$C$11*$D$9+$F$11*((FF953+EX953)/MAX(FF953+EX953+FG953, 0.1)*$I$9+FG953/MAX(FF953+EX953+FG953, 0.1)*$J$9))/($B$11+$C$11+$F$11)</f>
        <v>0</v>
      </c>
      <c r="DK953">
        <f>($B$11*$K$9+$C$11*$K$9+$F$11*((FF953+EX953)/MAX(FF953+EX953+FG953, 0.1)*$P$9+FG953/MAX(FF953+EX953+FG953, 0.1)*$Q$9))/($B$11+$C$11+$F$11)</f>
        <v>0</v>
      </c>
      <c r="DL953">
        <v>6</v>
      </c>
      <c r="DM953">
        <v>0.5</v>
      </c>
      <c r="DN953" t="s">
        <v>438</v>
      </c>
      <c r="DO953">
        <v>2</v>
      </c>
      <c r="DP953" t="b">
        <v>1</v>
      </c>
      <c r="DQ953">
        <v>1761424901.84615</v>
      </c>
      <c r="DR953">
        <v>1099.02076923077</v>
      </c>
      <c r="DS953">
        <v>1172.08</v>
      </c>
      <c r="DT953">
        <v>57.0825538461538</v>
      </c>
      <c r="DU953">
        <v>24.9567153846154</v>
      </c>
      <c r="DV953">
        <v>1097.92230769231</v>
      </c>
      <c r="DW953">
        <v>57.1266692307692</v>
      </c>
      <c r="DX953">
        <v>500.001</v>
      </c>
      <c r="DY953">
        <v>90.1744692307692</v>
      </c>
      <c r="DZ953">
        <v>0.0395705846153846</v>
      </c>
      <c r="EA953">
        <v>53.0369230769231</v>
      </c>
      <c r="EB953">
        <v>48.0077076923077</v>
      </c>
      <c r="EC953">
        <v>999.9</v>
      </c>
      <c r="ED953">
        <v>0</v>
      </c>
      <c r="EE953">
        <v>0</v>
      </c>
      <c r="EF953">
        <v>9999.02923076923</v>
      </c>
      <c r="EG953">
        <v>0</v>
      </c>
      <c r="EH953">
        <v>1180.79</v>
      </c>
      <c r="EI953">
        <v>-73.0590846153846</v>
      </c>
      <c r="EJ953">
        <v>1165.55230769231</v>
      </c>
      <c r="EK953">
        <v>1202.08</v>
      </c>
      <c r="EL953">
        <v>32.1258307692308</v>
      </c>
      <c r="EM953">
        <v>1172.08</v>
      </c>
      <c r="EN953">
        <v>24.9567153846154</v>
      </c>
      <c r="EO953">
        <v>5.14738769230769</v>
      </c>
      <c r="EP953">
        <v>2.25046</v>
      </c>
      <c r="EQ953">
        <v>33.3329307692308</v>
      </c>
      <c r="ER953">
        <v>19.3261076923077</v>
      </c>
      <c r="ES953">
        <v>1199.99846153846</v>
      </c>
      <c r="ET953">
        <v>0.966990769230769</v>
      </c>
      <c r="EU953">
        <v>0.0330093230769231</v>
      </c>
      <c r="EV953">
        <v>0</v>
      </c>
      <c r="EW953">
        <v>868.301384615385</v>
      </c>
      <c r="EX953">
        <v>5.00059</v>
      </c>
      <c r="EY953">
        <v>11477.6384615385</v>
      </c>
      <c r="EZ953">
        <v>10358.6769230769</v>
      </c>
      <c r="FA953">
        <v>63.0668461538462</v>
      </c>
      <c r="FB953">
        <v>64.25</v>
      </c>
      <c r="FC953">
        <v>63</v>
      </c>
      <c r="FD953">
        <v>64.1774615384615</v>
      </c>
      <c r="FE953">
        <v>64.5429230769231</v>
      </c>
      <c r="FF953">
        <v>1155.54846153846</v>
      </c>
      <c r="FG953">
        <v>39.45</v>
      </c>
      <c r="FH953">
        <v>0</v>
      </c>
      <c r="FI953">
        <v>1761424870.3</v>
      </c>
      <c r="FJ953">
        <v>0</v>
      </c>
      <c r="FK953">
        <v>868.35812</v>
      </c>
      <c r="FL953">
        <v>5.28630769700322</v>
      </c>
      <c r="FM953">
        <v>71.0307692852793</v>
      </c>
      <c r="FN953">
        <v>11478.216</v>
      </c>
      <c r="FO953">
        <v>15</v>
      </c>
      <c r="FP953">
        <v>0</v>
      </c>
      <c r="FQ953" t="s">
        <v>439</v>
      </c>
      <c r="FR953">
        <v>0</v>
      </c>
      <c r="FS953">
        <v>0</v>
      </c>
      <c r="FT953">
        <v>0</v>
      </c>
      <c r="FU953">
        <v>0</v>
      </c>
      <c r="FV953">
        <v>0</v>
      </c>
      <c r="FW953">
        <v>0</v>
      </c>
      <c r="FX953">
        <v>0</v>
      </c>
      <c r="FY953">
        <v>0</v>
      </c>
      <c r="FZ953">
        <v>0</v>
      </c>
      <c r="GA953">
        <v>0</v>
      </c>
      <c r="GB953">
        <v>0</v>
      </c>
      <c r="GC953">
        <v>-72.8718380952381</v>
      </c>
      <c r="GD953">
        <v>-5.9667896103897</v>
      </c>
      <c r="GE953">
        <v>0.972733656335484</v>
      </c>
      <c r="GF953">
        <v>0</v>
      </c>
      <c r="GG953">
        <v>868.031441176471</v>
      </c>
      <c r="GH953">
        <v>5.70036669191231</v>
      </c>
      <c r="GI953">
        <v>0.610557758079907</v>
      </c>
      <c r="GJ953">
        <v>-1</v>
      </c>
      <c r="GK953">
        <v>32.1268</v>
      </c>
      <c r="GL953">
        <v>-0.0184597402597313</v>
      </c>
      <c r="GM953">
        <v>0.00277797459620216</v>
      </c>
      <c r="GN953">
        <v>1</v>
      </c>
      <c r="GO953">
        <v>1</v>
      </c>
      <c r="GP953">
        <v>2</v>
      </c>
      <c r="GQ953" t="s">
        <v>446</v>
      </c>
      <c r="GR953">
        <v>3.12653</v>
      </c>
      <c r="GS953">
        <v>2.71747</v>
      </c>
      <c r="GT953">
        <v>0.169269</v>
      </c>
      <c r="GU953">
        <v>0.175857</v>
      </c>
      <c r="GV953">
        <v>0.178059</v>
      </c>
      <c r="GW953">
        <v>0.100275</v>
      </c>
      <c r="GX953">
        <v>29705.8</v>
      </c>
      <c r="GY953">
        <v>31133.8</v>
      </c>
      <c r="GZ953">
        <v>32500.7</v>
      </c>
      <c r="HA953">
        <v>34357.6</v>
      </c>
      <c r="HB953">
        <v>38430.7</v>
      </c>
      <c r="HC953">
        <v>44604.6</v>
      </c>
      <c r="HD953">
        <v>51104.8</v>
      </c>
      <c r="HE953">
        <v>55126.9</v>
      </c>
      <c r="HF953">
        <v>1.67362</v>
      </c>
      <c r="HG953">
        <v>1.522</v>
      </c>
      <c r="HH953">
        <v>-0.186674</v>
      </c>
      <c r="HI953">
        <v>0</v>
      </c>
      <c r="HJ953">
        <v>50.9511</v>
      </c>
      <c r="HK953">
        <v>999.9</v>
      </c>
      <c r="HL953">
        <v>54.999</v>
      </c>
      <c r="HM953">
        <v>30.121</v>
      </c>
      <c r="HN953">
        <v>26.165</v>
      </c>
      <c r="HO953">
        <v>59.8221</v>
      </c>
      <c r="HP953">
        <v>40.5409</v>
      </c>
      <c r="HQ953">
        <v>1</v>
      </c>
      <c r="HR953">
        <v>2.47612</v>
      </c>
      <c r="HS953">
        <v>0.181547</v>
      </c>
      <c r="HT953">
        <v>20.113</v>
      </c>
      <c r="HU953">
        <v>5.18554</v>
      </c>
      <c r="HV953">
        <v>12.0159</v>
      </c>
      <c r="HW953">
        <v>4.96875</v>
      </c>
      <c r="HX953">
        <v>3.2959</v>
      </c>
      <c r="HY953">
        <v>9999</v>
      </c>
      <c r="HZ953">
        <v>9999</v>
      </c>
      <c r="IA953">
        <v>999.9</v>
      </c>
      <c r="IB953">
        <v>9999</v>
      </c>
      <c r="IC953">
        <v>1.86325</v>
      </c>
      <c r="ID953">
        <v>1.86807</v>
      </c>
      <c r="IE953">
        <v>1.86783</v>
      </c>
      <c r="IF953">
        <v>1.86905</v>
      </c>
      <c r="IG953">
        <v>1.86981</v>
      </c>
      <c r="IH953">
        <v>1.86587</v>
      </c>
      <c r="II953">
        <v>1.86698</v>
      </c>
      <c r="IJ953">
        <v>1.86843</v>
      </c>
      <c r="IK953">
        <v>5</v>
      </c>
      <c r="IL953">
        <v>0</v>
      </c>
      <c r="IM953">
        <v>0</v>
      </c>
      <c r="IN953">
        <v>0</v>
      </c>
      <c r="IO953" t="s">
        <v>441</v>
      </c>
      <c r="IP953" t="s">
        <v>442</v>
      </c>
      <c r="IQ953" t="s">
        <v>443</v>
      </c>
      <c r="IR953" t="s">
        <v>443</v>
      </c>
      <c r="IS953" t="s">
        <v>443</v>
      </c>
      <c r="IT953" t="s">
        <v>443</v>
      </c>
      <c r="IU953">
        <v>0</v>
      </c>
      <c r="IV953">
        <v>100</v>
      </c>
      <c r="IW953">
        <v>100</v>
      </c>
      <c r="IX953">
        <v>1.09</v>
      </c>
      <c r="IY953">
        <v>-0.0441</v>
      </c>
      <c r="IZ953">
        <v>1.09748391826392</v>
      </c>
      <c r="JA953">
        <v>0</v>
      </c>
      <c r="JB953">
        <v>0</v>
      </c>
      <c r="JC953">
        <v>0</v>
      </c>
      <c r="JD953">
        <v>-0.0441141096964596</v>
      </c>
      <c r="JE953">
        <v>0</v>
      </c>
      <c r="JF953">
        <v>0</v>
      </c>
      <c r="JG953">
        <v>0</v>
      </c>
      <c r="JH953">
        <v>5</v>
      </c>
      <c r="JI953">
        <v>2273</v>
      </c>
      <c r="JJ953">
        <v>1</v>
      </c>
      <c r="JK953">
        <v>24</v>
      </c>
      <c r="JL953">
        <v>29357081.8</v>
      </c>
      <c r="JM953">
        <v>29357081.8</v>
      </c>
      <c r="JN953">
        <v>2.38159</v>
      </c>
      <c r="JO953">
        <v>2.60498</v>
      </c>
      <c r="JP953">
        <v>1.54785</v>
      </c>
      <c r="JQ953">
        <v>2.31567</v>
      </c>
      <c r="JR953">
        <v>1.64551</v>
      </c>
      <c r="JS953">
        <v>2.34985</v>
      </c>
      <c r="JT953">
        <v>34.0771</v>
      </c>
      <c r="JU953">
        <v>24.1926</v>
      </c>
      <c r="JV953">
        <v>18</v>
      </c>
      <c r="JW953">
        <v>492.598</v>
      </c>
      <c r="JX953">
        <v>382.97</v>
      </c>
      <c r="JY953">
        <v>52.5908</v>
      </c>
      <c r="JZ953">
        <v>55.0327</v>
      </c>
      <c r="KA953">
        <v>30.0012</v>
      </c>
      <c r="KB953">
        <v>54.2708</v>
      </c>
      <c r="KC953">
        <v>54.0716</v>
      </c>
      <c r="KD953">
        <v>47.7829</v>
      </c>
      <c r="KE953">
        <v>0</v>
      </c>
      <c r="KF953">
        <v>100</v>
      </c>
      <c r="KG953">
        <v>52.5727</v>
      </c>
      <c r="KH953">
        <v>1223.02</v>
      </c>
      <c r="KI953">
        <v>26.2864</v>
      </c>
      <c r="KJ953">
        <v>92.611</v>
      </c>
      <c r="KK953">
        <v>89.1831</v>
      </c>
    </row>
    <row r="954" spans="1:297">
      <c r="A954">
        <v>938</v>
      </c>
      <c r="B954">
        <v>1761424915</v>
      </c>
      <c r="C954">
        <v>16734</v>
      </c>
      <c r="D954" t="s">
        <v>2327</v>
      </c>
      <c r="E954" t="s">
        <v>2328</v>
      </c>
      <c r="F954">
        <v>5</v>
      </c>
      <c r="G954" t="s">
        <v>2182</v>
      </c>
      <c r="H954" t="s">
        <v>436</v>
      </c>
      <c r="I954">
        <v>1761424906.84615</v>
      </c>
      <c r="J954">
        <f>(K954)/1000</f>
        <v>0</v>
      </c>
      <c r="K954">
        <f>IF(DP954, AN954, AH954)</f>
        <v>0</v>
      </c>
      <c r="L954">
        <f>IF(DP954, AI954, AG954)</f>
        <v>0</v>
      </c>
      <c r="M954">
        <f>DR954 - IF(AU954&gt;1, L954*DL954*100.0/(AW954), 0)</f>
        <v>0</v>
      </c>
      <c r="N954">
        <f>((T954-J954/2)*M954-L954)/(T954+J954/2)</f>
        <v>0</v>
      </c>
      <c r="O954">
        <f>N954*(DY954+DZ954)/1000.0</f>
        <v>0</v>
      </c>
      <c r="P954">
        <f>(DR954 - IF(AU954&gt;1, L954*DL954*100.0/(AW954), 0))*(DY954+DZ954)/1000.0</f>
        <v>0</v>
      </c>
      <c r="Q954">
        <f>2.0/((1/S954-1/R954)+SIGN(S954)*SQRT((1/S954-1/R954)*(1/S954-1/R954) + 4*DM954/((DM954+1)*(DM954+1))*(2*1/S954*1/R954-1/R954*1/R954)))</f>
        <v>0</v>
      </c>
      <c r="R954">
        <f>IF(LEFT(DN954,1)&lt;&gt;"0",IF(LEFT(DN954,1)="1",3.0,DO954),$D$5+$E$5*(EF954*DY954/($K$5*1000))+$F$5*(EF954*DY954/($K$5*1000))*MAX(MIN(DL954,$J$5),$I$5)*MAX(MIN(DL954,$J$5),$I$5)+$G$5*MAX(MIN(DL954,$J$5),$I$5)*(EF954*DY954/($K$5*1000))+$H$5*(EF954*DY954/($K$5*1000))*(EF954*DY954/($K$5*1000)))</f>
        <v>0</v>
      </c>
      <c r="S954">
        <f>J954*(1000-(1000*0.61365*exp(17.502*W954/(240.97+W954))/(DY954+DZ954)+DT954)/2)/(1000*0.61365*exp(17.502*W954/(240.97+W954))/(DY954+DZ954)-DT954)</f>
        <v>0</v>
      </c>
      <c r="T954">
        <f>1/((DM954+1)/(Q954/1.6)+1/(R954/1.37)) + DM954/((DM954+1)/(Q954/1.6) + DM954/(R954/1.37))</f>
        <v>0</v>
      </c>
      <c r="U954">
        <f>(DH954*DK954)</f>
        <v>0</v>
      </c>
      <c r="V954">
        <f>(EA954+(U954+2*0.95*5.67E-8*(((EA954+$B$7)+273)^4-(EA954+273)^4)-44100*J954)/(1.84*29.3*R954+8*0.95*5.67E-8*(EA954+273)^3))</f>
        <v>0</v>
      </c>
      <c r="W954">
        <f>($C$7*EB954+$D$7*EC954+$E$7*V954)</f>
        <v>0</v>
      </c>
      <c r="X954">
        <f>0.61365*exp(17.502*W954/(240.97+W954))</f>
        <v>0</v>
      </c>
      <c r="Y954">
        <f>(Z954/AA954*100)</f>
        <v>0</v>
      </c>
      <c r="Z954">
        <f>DT954*(DY954+DZ954)/1000</f>
        <v>0</v>
      </c>
      <c r="AA954">
        <f>0.61365*exp(17.502*EA954/(240.97+EA954))</f>
        <v>0</v>
      </c>
      <c r="AB954">
        <f>(X954-DT954*(DY954+DZ954)/1000)</f>
        <v>0</v>
      </c>
      <c r="AC954">
        <f>(-J954*44100)</f>
        <v>0</v>
      </c>
      <c r="AD954">
        <f>2*29.3*R954*0.92*(EA954-W954)</f>
        <v>0</v>
      </c>
      <c r="AE954">
        <f>2*0.95*5.67E-8*(((EA954+$B$7)+273)^4-(W954+273)^4)</f>
        <v>0</v>
      </c>
      <c r="AF954">
        <f>U954+AE954+AC954+AD954</f>
        <v>0</v>
      </c>
      <c r="AG954">
        <f>DX954*AU954*(DS954-DR954*(1000-AU954*DU954)/(1000-AU954*DT954))/(100*DL954)</f>
        <v>0</v>
      </c>
      <c r="AH954">
        <f>1000*DX954*AU954*(DT954-DU954)/(100*DL954*(1000-AU954*DT954))</f>
        <v>0</v>
      </c>
      <c r="AI954">
        <f>(AJ954 - AK954 - DY954*1E3/(8.314*(EA954+273.15)) * AM954/DX954 * AL954) * DX954/(100*DL954) * (1000 - DU954)/1000</f>
        <v>0</v>
      </c>
      <c r="AJ954">
        <v>1237.40412567731</v>
      </c>
      <c r="AK954">
        <v>1207.90139393939</v>
      </c>
      <c r="AL954">
        <v>3.7008091704125</v>
      </c>
      <c r="AM954">
        <v>65.2934851003641</v>
      </c>
      <c r="AN954">
        <f>(AP954 - AO954 + DY954*1E3/(8.314*(EA954+273.15)) * AR954/DX954 * AQ954) * DX954/(100*DL954) * 1000/(1000 - AP954)</f>
        <v>0</v>
      </c>
      <c r="AO954">
        <v>24.9681415963837</v>
      </c>
      <c r="AP954">
        <v>57.0659793939394</v>
      </c>
      <c r="AQ954">
        <v>-0.00343479635611763</v>
      </c>
      <c r="AR954">
        <v>110.481421267312</v>
      </c>
      <c r="AS954">
        <v>2</v>
      </c>
      <c r="AT954">
        <v>0</v>
      </c>
      <c r="AU954">
        <f>IF(AS954*$H$13&gt;=AW954,1.0,(AW954/(AW954-AS954*$H$13)))</f>
        <v>0</v>
      </c>
      <c r="AV954">
        <f>(AU954-1)*100</f>
        <v>0</v>
      </c>
      <c r="AW954">
        <f>MAX(0,($B$13+$C$13*EF954)/(1+$D$13*EF954)*DY954/(EA954+273)*$E$13)</f>
        <v>0</v>
      </c>
      <c r="AX954" t="s">
        <v>437</v>
      </c>
      <c r="AY954" t="s">
        <v>437</v>
      </c>
      <c r="AZ954">
        <v>0</v>
      </c>
      <c r="BA954">
        <v>0</v>
      </c>
      <c r="BB954">
        <f>1-AZ954/BA954</f>
        <v>0</v>
      </c>
      <c r="BC954">
        <v>0</v>
      </c>
      <c r="BD954" t="s">
        <v>437</v>
      </c>
      <c r="BE954" t="s">
        <v>437</v>
      </c>
      <c r="BF954">
        <v>0</v>
      </c>
      <c r="BG954">
        <v>0</v>
      </c>
      <c r="BH954">
        <f>1-BF954/BG954</f>
        <v>0</v>
      </c>
      <c r="BI954">
        <v>0.5</v>
      </c>
      <c r="BJ954">
        <f>DI954</f>
        <v>0</v>
      </c>
      <c r="BK954">
        <f>L954</f>
        <v>0</v>
      </c>
      <c r="BL954">
        <f>BH954*BI954*BJ954</f>
        <v>0</v>
      </c>
      <c r="BM954">
        <f>(BK954-BC954)/BJ954</f>
        <v>0</v>
      </c>
      <c r="BN954">
        <f>(BA954-BG954)/BG954</f>
        <v>0</v>
      </c>
      <c r="BO954">
        <f>AZ954/(BB954+AZ954/BG954)</f>
        <v>0</v>
      </c>
      <c r="BP954" t="s">
        <v>437</v>
      </c>
      <c r="BQ954">
        <v>0</v>
      </c>
      <c r="BR954">
        <f>IF(BQ954&lt;&gt;0, BQ954, BO954)</f>
        <v>0</v>
      </c>
      <c r="BS954">
        <f>1-BR954/BG954</f>
        <v>0</v>
      </c>
      <c r="BT954">
        <f>(BG954-BF954)/(BG954-BR954)</f>
        <v>0</v>
      </c>
      <c r="BU954">
        <f>(BA954-BG954)/(BA954-BR954)</f>
        <v>0</v>
      </c>
      <c r="BV954">
        <f>(BG954-BF954)/(BG954-AZ954)</f>
        <v>0</v>
      </c>
      <c r="BW954">
        <f>(BA954-BG954)/(BA954-AZ954)</f>
        <v>0</v>
      </c>
      <c r="BX954">
        <f>(BT954*BR954/BF954)</f>
        <v>0</v>
      </c>
      <c r="BY954">
        <f>(1-BX954)</f>
        <v>0</v>
      </c>
      <c r="DH954">
        <f>$B$11*EG954+$C$11*EH954+$F$11*ES954*(1-EV954)</f>
        <v>0</v>
      </c>
      <c r="DI954">
        <f>DH954*DJ954</f>
        <v>0</v>
      </c>
      <c r="DJ954">
        <f>($B$11*$D$9+$C$11*$D$9+$F$11*((FF954+EX954)/MAX(FF954+EX954+FG954, 0.1)*$I$9+FG954/MAX(FF954+EX954+FG954, 0.1)*$J$9))/($B$11+$C$11+$F$11)</f>
        <v>0</v>
      </c>
      <c r="DK954">
        <f>($B$11*$K$9+$C$11*$K$9+$F$11*((FF954+EX954)/MAX(FF954+EX954+FG954, 0.1)*$P$9+FG954/MAX(FF954+EX954+FG954, 0.1)*$Q$9))/($B$11+$C$11+$F$11)</f>
        <v>0</v>
      </c>
      <c r="DL954">
        <v>6</v>
      </c>
      <c r="DM954">
        <v>0.5</v>
      </c>
      <c r="DN954" t="s">
        <v>438</v>
      </c>
      <c r="DO954">
        <v>2</v>
      </c>
      <c r="DP954" t="b">
        <v>1</v>
      </c>
      <c r="DQ954">
        <v>1761424906.84615</v>
      </c>
      <c r="DR954">
        <v>1115.19615384615</v>
      </c>
      <c r="DS954">
        <v>1189.49846153846</v>
      </c>
      <c r="DT954">
        <v>57.0802307692308</v>
      </c>
      <c r="DU954">
        <v>24.9619538461538</v>
      </c>
      <c r="DV954">
        <v>1114.09769230769</v>
      </c>
      <c r="DW954">
        <v>57.1243538461538</v>
      </c>
      <c r="DX954">
        <v>500.028538461539</v>
      </c>
      <c r="DY954">
        <v>90.1761076923077</v>
      </c>
      <c r="DZ954">
        <v>0.0396066307692308</v>
      </c>
      <c r="EA954">
        <v>53.0361</v>
      </c>
      <c r="EB954">
        <v>48.0097461538462</v>
      </c>
      <c r="EC954">
        <v>999.9</v>
      </c>
      <c r="ED954">
        <v>0</v>
      </c>
      <c r="EE954">
        <v>0</v>
      </c>
      <c r="EF954">
        <v>9992.78461538461</v>
      </c>
      <c r="EG954">
        <v>0</v>
      </c>
      <c r="EH954">
        <v>1180.77</v>
      </c>
      <c r="EI954">
        <v>-74.3022846153846</v>
      </c>
      <c r="EJ954">
        <v>1182.70461538462</v>
      </c>
      <c r="EK954">
        <v>1219.95153846154</v>
      </c>
      <c r="EL954">
        <v>32.1182923076923</v>
      </c>
      <c r="EM954">
        <v>1189.49846153846</v>
      </c>
      <c r="EN954">
        <v>24.9619538461538</v>
      </c>
      <c r="EO954">
        <v>5.14727307692308</v>
      </c>
      <c r="EP954">
        <v>2.25097307692308</v>
      </c>
      <c r="EQ954">
        <v>33.3325307692308</v>
      </c>
      <c r="ER954">
        <v>19.3297615384615</v>
      </c>
      <c r="ES954">
        <v>1199.99153846154</v>
      </c>
      <c r="ET954">
        <v>0.966990846153846</v>
      </c>
      <c r="EU954">
        <v>0.0330093076923077</v>
      </c>
      <c r="EV954">
        <v>0</v>
      </c>
      <c r="EW954">
        <v>868.713153846154</v>
      </c>
      <c r="EX954">
        <v>5.00059</v>
      </c>
      <c r="EY954">
        <v>11483.8307692308</v>
      </c>
      <c r="EZ954">
        <v>10358.6307692308</v>
      </c>
      <c r="FA954">
        <v>63.0813846153846</v>
      </c>
      <c r="FB954">
        <v>64.25</v>
      </c>
      <c r="FC954">
        <v>63</v>
      </c>
      <c r="FD954">
        <v>64.187</v>
      </c>
      <c r="FE954">
        <v>64.5572307692308</v>
      </c>
      <c r="FF954">
        <v>1155.54153846154</v>
      </c>
      <c r="FG954">
        <v>39.45</v>
      </c>
      <c r="FH954">
        <v>0</v>
      </c>
      <c r="FI954">
        <v>1761424875.7</v>
      </c>
      <c r="FJ954">
        <v>0</v>
      </c>
      <c r="FK954">
        <v>868.769461538462</v>
      </c>
      <c r="FL954">
        <v>4.74523077069784</v>
      </c>
      <c r="FM954">
        <v>76.2085470904994</v>
      </c>
      <c r="FN954">
        <v>11484.4653846154</v>
      </c>
      <c r="FO954">
        <v>15</v>
      </c>
      <c r="FP954">
        <v>0</v>
      </c>
      <c r="FQ954" t="s">
        <v>439</v>
      </c>
      <c r="FR954">
        <v>0</v>
      </c>
      <c r="FS954">
        <v>0</v>
      </c>
      <c r="FT954">
        <v>0</v>
      </c>
      <c r="FU954">
        <v>0</v>
      </c>
      <c r="FV954">
        <v>0</v>
      </c>
      <c r="FW954">
        <v>0</v>
      </c>
      <c r="FX954">
        <v>0</v>
      </c>
      <c r="FY954">
        <v>0</v>
      </c>
      <c r="FZ954">
        <v>0</v>
      </c>
      <c r="GA954">
        <v>0</v>
      </c>
      <c r="GB954">
        <v>0</v>
      </c>
      <c r="GC954">
        <v>-73.83929</v>
      </c>
      <c r="GD954">
        <v>-12.3546586466166</v>
      </c>
      <c r="GE954">
        <v>1.49006913863082</v>
      </c>
      <c r="GF954">
        <v>0</v>
      </c>
      <c r="GG954">
        <v>868.469323529412</v>
      </c>
      <c r="GH954">
        <v>4.87317035683996</v>
      </c>
      <c r="GI954">
        <v>0.531919261928987</v>
      </c>
      <c r="GJ954">
        <v>-1</v>
      </c>
      <c r="GK954">
        <v>32.120955</v>
      </c>
      <c r="GL954">
        <v>-0.0796827067668715</v>
      </c>
      <c r="GM954">
        <v>0.00944878166749603</v>
      </c>
      <c r="GN954">
        <v>1</v>
      </c>
      <c r="GO954">
        <v>1</v>
      </c>
      <c r="GP954">
        <v>2</v>
      </c>
      <c r="GQ954" t="s">
        <v>446</v>
      </c>
      <c r="GR954">
        <v>3.12657</v>
      </c>
      <c r="GS954">
        <v>2.7171</v>
      </c>
      <c r="GT954">
        <v>0.170943</v>
      </c>
      <c r="GU954">
        <v>0.177418</v>
      </c>
      <c r="GV954">
        <v>0.178034</v>
      </c>
      <c r="GW954">
        <v>0.100282</v>
      </c>
      <c r="GX954">
        <v>29644.8</v>
      </c>
      <c r="GY954">
        <v>31073.5</v>
      </c>
      <c r="GZ954">
        <v>32500.1</v>
      </c>
      <c r="HA954">
        <v>34356.7</v>
      </c>
      <c r="HB954">
        <v>38431.3</v>
      </c>
      <c r="HC954">
        <v>44603.3</v>
      </c>
      <c r="HD954">
        <v>51103.8</v>
      </c>
      <c r="HE954">
        <v>55125.6</v>
      </c>
      <c r="HF954">
        <v>1.67358</v>
      </c>
      <c r="HG954">
        <v>1.52223</v>
      </c>
      <c r="HH954">
        <v>-0.186838</v>
      </c>
      <c r="HI954">
        <v>0</v>
      </c>
      <c r="HJ954">
        <v>50.9511</v>
      </c>
      <c r="HK954">
        <v>999.9</v>
      </c>
      <c r="HL954">
        <v>54.999</v>
      </c>
      <c r="HM954">
        <v>30.121</v>
      </c>
      <c r="HN954">
        <v>26.1654</v>
      </c>
      <c r="HO954">
        <v>60.1021</v>
      </c>
      <c r="HP954">
        <v>40.5329</v>
      </c>
      <c r="HQ954">
        <v>1</v>
      </c>
      <c r="HR954">
        <v>2.47742</v>
      </c>
      <c r="HS954">
        <v>0.209093</v>
      </c>
      <c r="HT954">
        <v>20.1132</v>
      </c>
      <c r="HU954">
        <v>5.18584</v>
      </c>
      <c r="HV954">
        <v>12.0159</v>
      </c>
      <c r="HW954">
        <v>4.9688</v>
      </c>
      <c r="HX954">
        <v>3.2959</v>
      </c>
      <c r="HY954">
        <v>9999</v>
      </c>
      <c r="HZ954">
        <v>9999</v>
      </c>
      <c r="IA954">
        <v>999.9</v>
      </c>
      <c r="IB954">
        <v>9999</v>
      </c>
      <c r="IC954">
        <v>1.86325</v>
      </c>
      <c r="ID954">
        <v>1.86804</v>
      </c>
      <c r="IE954">
        <v>1.86783</v>
      </c>
      <c r="IF954">
        <v>1.86905</v>
      </c>
      <c r="IG954">
        <v>1.86981</v>
      </c>
      <c r="IH954">
        <v>1.86586</v>
      </c>
      <c r="II954">
        <v>1.86696</v>
      </c>
      <c r="IJ954">
        <v>1.86842</v>
      </c>
      <c r="IK954">
        <v>5</v>
      </c>
      <c r="IL954">
        <v>0</v>
      </c>
      <c r="IM954">
        <v>0</v>
      </c>
      <c r="IN954">
        <v>0</v>
      </c>
      <c r="IO954" t="s">
        <v>441</v>
      </c>
      <c r="IP954" t="s">
        <v>442</v>
      </c>
      <c r="IQ954" t="s">
        <v>443</v>
      </c>
      <c r="IR954" t="s">
        <v>443</v>
      </c>
      <c r="IS954" t="s">
        <v>443</v>
      </c>
      <c r="IT954" t="s">
        <v>443</v>
      </c>
      <c r="IU954">
        <v>0</v>
      </c>
      <c r="IV954">
        <v>100</v>
      </c>
      <c r="IW954">
        <v>100</v>
      </c>
      <c r="IX954">
        <v>1.1</v>
      </c>
      <c r="IY954">
        <v>-0.0442</v>
      </c>
      <c r="IZ954">
        <v>1.09748391826392</v>
      </c>
      <c r="JA954">
        <v>0</v>
      </c>
      <c r="JB954">
        <v>0</v>
      </c>
      <c r="JC954">
        <v>0</v>
      </c>
      <c r="JD954">
        <v>-0.0441141096964596</v>
      </c>
      <c r="JE954">
        <v>0</v>
      </c>
      <c r="JF954">
        <v>0</v>
      </c>
      <c r="JG954">
        <v>0</v>
      </c>
      <c r="JH954">
        <v>5</v>
      </c>
      <c r="JI954">
        <v>2273</v>
      </c>
      <c r="JJ954">
        <v>1</v>
      </c>
      <c r="JK954">
        <v>24</v>
      </c>
      <c r="JL954">
        <v>29357081.9</v>
      </c>
      <c r="JM954">
        <v>29357081.9</v>
      </c>
      <c r="JN954">
        <v>2.40723</v>
      </c>
      <c r="JO954">
        <v>2.61108</v>
      </c>
      <c r="JP954">
        <v>1.54785</v>
      </c>
      <c r="JQ954">
        <v>2.31567</v>
      </c>
      <c r="JR954">
        <v>1.64673</v>
      </c>
      <c r="JS954">
        <v>2.37305</v>
      </c>
      <c r="JT954">
        <v>34.0771</v>
      </c>
      <c r="JU954">
        <v>24.1926</v>
      </c>
      <c r="JV954">
        <v>18</v>
      </c>
      <c r="JW954">
        <v>492.621</v>
      </c>
      <c r="JX954">
        <v>383.146</v>
      </c>
      <c r="JY954">
        <v>52.5798</v>
      </c>
      <c r="JZ954">
        <v>55.0418</v>
      </c>
      <c r="KA954">
        <v>30.0012</v>
      </c>
      <c r="KB954">
        <v>54.2814</v>
      </c>
      <c r="KC954">
        <v>54.0802</v>
      </c>
      <c r="KD954">
        <v>48.2431</v>
      </c>
      <c r="KE954">
        <v>0</v>
      </c>
      <c r="KF954">
        <v>100</v>
      </c>
      <c r="KG954">
        <v>52.5673</v>
      </c>
      <c r="KH954">
        <v>1236.63</v>
      </c>
      <c r="KI954">
        <v>26.2864</v>
      </c>
      <c r="KJ954">
        <v>92.6092</v>
      </c>
      <c r="KK954">
        <v>89.1809</v>
      </c>
    </row>
    <row r="955" spans="1:297">
      <c r="A955">
        <v>939</v>
      </c>
      <c r="B955">
        <v>1761424920</v>
      </c>
      <c r="C955">
        <v>16739</v>
      </c>
      <c r="D955" t="s">
        <v>2329</v>
      </c>
      <c r="E955" t="s">
        <v>2330</v>
      </c>
      <c r="F955">
        <v>5</v>
      </c>
      <c r="G955" t="s">
        <v>2182</v>
      </c>
      <c r="H955" t="s">
        <v>436</v>
      </c>
      <c r="I955">
        <v>1761424911.84615</v>
      </c>
      <c r="J955">
        <f>(K955)/1000</f>
        <v>0</v>
      </c>
      <c r="K955">
        <f>IF(DP955, AN955, AH955)</f>
        <v>0</v>
      </c>
      <c r="L955">
        <f>IF(DP955, AI955, AG955)</f>
        <v>0</v>
      </c>
      <c r="M955">
        <f>DR955 - IF(AU955&gt;1, L955*DL955*100.0/(AW955), 0)</f>
        <v>0</v>
      </c>
      <c r="N955">
        <f>((T955-J955/2)*M955-L955)/(T955+J955/2)</f>
        <v>0</v>
      </c>
      <c r="O955">
        <f>N955*(DY955+DZ955)/1000.0</f>
        <v>0</v>
      </c>
      <c r="P955">
        <f>(DR955 - IF(AU955&gt;1, L955*DL955*100.0/(AW955), 0))*(DY955+DZ955)/1000.0</f>
        <v>0</v>
      </c>
      <c r="Q955">
        <f>2.0/((1/S955-1/R955)+SIGN(S955)*SQRT((1/S955-1/R955)*(1/S955-1/R955) + 4*DM955/((DM955+1)*(DM955+1))*(2*1/S955*1/R955-1/R955*1/R955)))</f>
        <v>0</v>
      </c>
      <c r="R955">
        <f>IF(LEFT(DN955,1)&lt;&gt;"0",IF(LEFT(DN955,1)="1",3.0,DO955),$D$5+$E$5*(EF955*DY955/($K$5*1000))+$F$5*(EF955*DY955/($K$5*1000))*MAX(MIN(DL955,$J$5),$I$5)*MAX(MIN(DL955,$J$5),$I$5)+$G$5*MAX(MIN(DL955,$J$5),$I$5)*(EF955*DY955/($K$5*1000))+$H$5*(EF955*DY955/($K$5*1000))*(EF955*DY955/($K$5*1000)))</f>
        <v>0</v>
      </c>
      <c r="S955">
        <f>J955*(1000-(1000*0.61365*exp(17.502*W955/(240.97+W955))/(DY955+DZ955)+DT955)/2)/(1000*0.61365*exp(17.502*W955/(240.97+W955))/(DY955+DZ955)-DT955)</f>
        <v>0</v>
      </c>
      <c r="T955">
        <f>1/((DM955+1)/(Q955/1.6)+1/(R955/1.37)) + DM955/((DM955+1)/(Q955/1.6) + DM955/(R955/1.37))</f>
        <v>0</v>
      </c>
      <c r="U955">
        <f>(DH955*DK955)</f>
        <v>0</v>
      </c>
      <c r="V955">
        <f>(EA955+(U955+2*0.95*5.67E-8*(((EA955+$B$7)+273)^4-(EA955+273)^4)-44100*J955)/(1.84*29.3*R955+8*0.95*5.67E-8*(EA955+273)^3))</f>
        <v>0</v>
      </c>
      <c r="W955">
        <f>($C$7*EB955+$D$7*EC955+$E$7*V955)</f>
        <v>0</v>
      </c>
      <c r="X955">
        <f>0.61365*exp(17.502*W955/(240.97+W955))</f>
        <v>0</v>
      </c>
      <c r="Y955">
        <f>(Z955/AA955*100)</f>
        <v>0</v>
      </c>
      <c r="Z955">
        <f>DT955*(DY955+DZ955)/1000</f>
        <v>0</v>
      </c>
      <c r="AA955">
        <f>0.61365*exp(17.502*EA955/(240.97+EA955))</f>
        <v>0</v>
      </c>
      <c r="AB955">
        <f>(X955-DT955*(DY955+DZ955)/1000)</f>
        <v>0</v>
      </c>
      <c r="AC955">
        <f>(-J955*44100)</f>
        <v>0</v>
      </c>
      <c r="AD955">
        <f>2*29.3*R955*0.92*(EA955-W955)</f>
        <v>0</v>
      </c>
      <c r="AE955">
        <f>2*0.95*5.67E-8*(((EA955+$B$7)+273)^4-(W955+273)^4)</f>
        <v>0</v>
      </c>
      <c r="AF955">
        <f>U955+AE955+AC955+AD955</f>
        <v>0</v>
      </c>
      <c r="AG955">
        <f>DX955*AU955*(DS955-DR955*(1000-AU955*DU955)/(1000-AU955*DT955))/(100*DL955)</f>
        <v>0</v>
      </c>
      <c r="AH955">
        <f>1000*DX955*AU955*(DT955-DU955)/(100*DL955*(1000-AU955*DT955))</f>
        <v>0</v>
      </c>
      <c r="AI955">
        <f>(AJ955 - AK955 - DY955*1E3/(8.314*(EA955+273.15)) * AM955/DX955 * AL955) * DX955/(100*DL955) * (1000 - DU955)/1000</f>
        <v>0</v>
      </c>
      <c r="AJ955">
        <v>1253.54468266381</v>
      </c>
      <c r="AK955">
        <v>1224.59090909091</v>
      </c>
      <c r="AL955">
        <v>3.29955047897805</v>
      </c>
      <c r="AM955">
        <v>65.2934851003641</v>
      </c>
      <c r="AN955">
        <f>(AP955 - AO955 + DY955*1E3/(8.314*(EA955+273.15)) * AR955/DX955 * AQ955) * DX955/(100*DL955) * 1000/(1000 - AP955)</f>
        <v>0</v>
      </c>
      <c r="AO955">
        <v>24.9713110729435</v>
      </c>
      <c r="AP955">
        <v>57.0667454545455</v>
      </c>
      <c r="AQ955">
        <v>7.57262488809535e-05</v>
      </c>
      <c r="AR955">
        <v>110.481421267312</v>
      </c>
      <c r="AS955">
        <v>2</v>
      </c>
      <c r="AT955">
        <v>0</v>
      </c>
      <c r="AU955">
        <f>IF(AS955*$H$13&gt;=AW955,1.0,(AW955/(AW955-AS955*$H$13)))</f>
        <v>0</v>
      </c>
      <c r="AV955">
        <f>(AU955-1)*100</f>
        <v>0</v>
      </c>
      <c r="AW955">
        <f>MAX(0,($B$13+$C$13*EF955)/(1+$D$13*EF955)*DY955/(EA955+273)*$E$13)</f>
        <v>0</v>
      </c>
      <c r="AX955" t="s">
        <v>437</v>
      </c>
      <c r="AY955" t="s">
        <v>437</v>
      </c>
      <c r="AZ955">
        <v>0</v>
      </c>
      <c r="BA955">
        <v>0</v>
      </c>
      <c r="BB955">
        <f>1-AZ955/BA955</f>
        <v>0</v>
      </c>
      <c r="BC955">
        <v>0</v>
      </c>
      <c r="BD955" t="s">
        <v>437</v>
      </c>
      <c r="BE955" t="s">
        <v>437</v>
      </c>
      <c r="BF955">
        <v>0</v>
      </c>
      <c r="BG955">
        <v>0</v>
      </c>
      <c r="BH955">
        <f>1-BF955/BG955</f>
        <v>0</v>
      </c>
      <c r="BI955">
        <v>0.5</v>
      </c>
      <c r="BJ955">
        <f>DI955</f>
        <v>0</v>
      </c>
      <c r="BK955">
        <f>L955</f>
        <v>0</v>
      </c>
      <c r="BL955">
        <f>BH955*BI955*BJ955</f>
        <v>0</v>
      </c>
      <c r="BM955">
        <f>(BK955-BC955)/BJ955</f>
        <v>0</v>
      </c>
      <c r="BN955">
        <f>(BA955-BG955)/BG955</f>
        <v>0</v>
      </c>
      <c r="BO955">
        <f>AZ955/(BB955+AZ955/BG955)</f>
        <v>0</v>
      </c>
      <c r="BP955" t="s">
        <v>437</v>
      </c>
      <c r="BQ955">
        <v>0</v>
      </c>
      <c r="BR955">
        <f>IF(BQ955&lt;&gt;0, BQ955, BO955)</f>
        <v>0</v>
      </c>
      <c r="BS955">
        <f>1-BR955/BG955</f>
        <v>0</v>
      </c>
      <c r="BT955">
        <f>(BG955-BF955)/(BG955-BR955)</f>
        <v>0</v>
      </c>
      <c r="BU955">
        <f>(BA955-BG955)/(BA955-BR955)</f>
        <v>0</v>
      </c>
      <c r="BV955">
        <f>(BG955-BF955)/(BG955-AZ955)</f>
        <v>0</v>
      </c>
      <c r="BW955">
        <f>(BA955-BG955)/(BA955-AZ955)</f>
        <v>0</v>
      </c>
      <c r="BX955">
        <f>(BT955*BR955/BF955)</f>
        <v>0</v>
      </c>
      <c r="BY955">
        <f>(1-BX955)</f>
        <v>0</v>
      </c>
      <c r="DH955">
        <f>$B$11*EG955+$C$11*EH955+$F$11*ES955*(1-EV955)</f>
        <v>0</v>
      </c>
      <c r="DI955">
        <f>DH955*DJ955</f>
        <v>0</v>
      </c>
      <c r="DJ955">
        <f>($B$11*$D$9+$C$11*$D$9+$F$11*((FF955+EX955)/MAX(FF955+EX955+FG955, 0.1)*$I$9+FG955/MAX(FF955+EX955+FG955, 0.1)*$J$9))/($B$11+$C$11+$F$11)</f>
        <v>0</v>
      </c>
      <c r="DK955">
        <f>($B$11*$K$9+$C$11*$K$9+$F$11*((FF955+EX955)/MAX(FF955+EX955+FG955, 0.1)*$P$9+FG955/MAX(FF955+EX955+FG955, 0.1)*$Q$9))/($B$11+$C$11+$F$11)</f>
        <v>0</v>
      </c>
      <c r="DL955">
        <v>6</v>
      </c>
      <c r="DM955">
        <v>0.5</v>
      </c>
      <c r="DN955" t="s">
        <v>438</v>
      </c>
      <c r="DO955">
        <v>2</v>
      </c>
      <c r="DP955" t="b">
        <v>1</v>
      </c>
      <c r="DQ955">
        <v>1761424911.84615</v>
      </c>
      <c r="DR955">
        <v>1131.52615384615</v>
      </c>
      <c r="DS955">
        <v>1206.08846153846</v>
      </c>
      <c r="DT955">
        <v>57.0755923076923</v>
      </c>
      <c r="DU955">
        <v>24.9664769230769</v>
      </c>
      <c r="DV955">
        <v>1130.42769230769</v>
      </c>
      <c r="DW955">
        <v>57.1197076923077</v>
      </c>
      <c r="DX955">
        <v>500.013538461538</v>
      </c>
      <c r="DY955">
        <v>90.1781846153846</v>
      </c>
      <c r="DZ955">
        <v>0.0394855692307692</v>
      </c>
      <c r="EA955">
        <v>53.0362769230769</v>
      </c>
      <c r="EB955">
        <v>48.0055769230769</v>
      </c>
      <c r="EC955">
        <v>999.9</v>
      </c>
      <c r="ED955">
        <v>0</v>
      </c>
      <c r="EE955">
        <v>0</v>
      </c>
      <c r="EF955">
        <v>9992.54538461539</v>
      </c>
      <c r="EG955">
        <v>0</v>
      </c>
      <c r="EH955">
        <v>1180.75615384615</v>
      </c>
      <c r="EI955">
        <v>-74.5622692307692</v>
      </c>
      <c r="EJ955">
        <v>1200.01769230769</v>
      </c>
      <c r="EK955">
        <v>1236.97153846154</v>
      </c>
      <c r="EL955">
        <v>32.1091461538462</v>
      </c>
      <c r="EM955">
        <v>1206.08846153846</v>
      </c>
      <c r="EN955">
        <v>24.9664769230769</v>
      </c>
      <c r="EO955">
        <v>5.14697538461538</v>
      </c>
      <c r="EP955">
        <v>2.25143153846154</v>
      </c>
      <c r="EQ955">
        <v>33.3314846153846</v>
      </c>
      <c r="ER955">
        <v>19.3330384615385</v>
      </c>
      <c r="ES955">
        <v>1199.98307692308</v>
      </c>
      <c r="ET955">
        <v>0.966990769230769</v>
      </c>
      <c r="EU955">
        <v>0.0330093230769231</v>
      </c>
      <c r="EV955">
        <v>0</v>
      </c>
      <c r="EW955">
        <v>869.064692307692</v>
      </c>
      <c r="EX955">
        <v>5.00059</v>
      </c>
      <c r="EY955">
        <v>11490.2384615385</v>
      </c>
      <c r="EZ955">
        <v>10358.5461538462</v>
      </c>
      <c r="FA955">
        <v>63.1007692307692</v>
      </c>
      <c r="FB955">
        <v>64.25</v>
      </c>
      <c r="FC955">
        <v>63</v>
      </c>
      <c r="FD955">
        <v>64.187</v>
      </c>
      <c r="FE955">
        <v>64.562</v>
      </c>
      <c r="FF955">
        <v>1155.53307692308</v>
      </c>
      <c r="FG955">
        <v>39.4492307692308</v>
      </c>
      <c r="FH955">
        <v>0</v>
      </c>
      <c r="FI955">
        <v>1761424880.5</v>
      </c>
      <c r="FJ955">
        <v>0</v>
      </c>
      <c r="FK955">
        <v>869.156846153846</v>
      </c>
      <c r="FL955">
        <v>5.33326494976993</v>
      </c>
      <c r="FM955">
        <v>78.5094016026299</v>
      </c>
      <c r="FN955">
        <v>11490.8153846154</v>
      </c>
      <c r="FO955">
        <v>15</v>
      </c>
      <c r="FP955">
        <v>0</v>
      </c>
      <c r="FQ955" t="s">
        <v>439</v>
      </c>
      <c r="FR955">
        <v>0</v>
      </c>
      <c r="FS955">
        <v>0</v>
      </c>
      <c r="FT955">
        <v>0</v>
      </c>
      <c r="FU955">
        <v>0</v>
      </c>
      <c r="FV955">
        <v>0</v>
      </c>
      <c r="FW955">
        <v>0</v>
      </c>
      <c r="FX955">
        <v>0</v>
      </c>
      <c r="FY955">
        <v>0</v>
      </c>
      <c r="FZ955">
        <v>0</v>
      </c>
      <c r="GA955">
        <v>0</v>
      </c>
      <c r="GB955">
        <v>0</v>
      </c>
      <c r="GC955">
        <v>-74.4325428571429</v>
      </c>
      <c r="GD955">
        <v>-6.37721298701309</v>
      </c>
      <c r="GE955">
        <v>1.15269331219227</v>
      </c>
      <c r="GF955">
        <v>0</v>
      </c>
      <c r="GG955">
        <v>868.873411764706</v>
      </c>
      <c r="GH955">
        <v>4.94744079347509</v>
      </c>
      <c r="GI955">
        <v>0.531677872270029</v>
      </c>
      <c r="GJ955">
        <v>-1</v>
      </c>
      <c r="GK955">
        <v>32.1137523809524</v>
      </c>
      <c r="GL955">
        <v>-0.116953246753205</v>
      </c>
      <c r="GM955">
        <v>0.0127644453761082</v>
      </c>
      <c r="GN955">
        <v>0</v>
      </c>
      <c r="GO955">
        <v>0</v>
      </c>
      <c r="GP955">
        <v>2</v>
      </c>
      <c r="GQ955" t="s">
        <v>473</v>
      </c>
      <c r="GR955">
        <v>3.12649</v>
      </c>
      <c r="GS955">
        <v>2.71721</v>
      </c>
      <c r="GT955">
        <v>0.172458</v>
      </c>
      <c r="GU955">
        <v>0.179008</v>
      </c>
      <c r="GV955">
        <v>0.17804</v>
      </c>
      <c r="GW955">
        <v>0.100295</v>
      </c>
      <c r="GX955">
        <v>29589.4</v>
      </c>
      <c r="GY955">
        <v>31012.1</v>
      </c>
      <c r="GZ955">
        <v>32499.3</v>
      </c>
      <c r="HA955">
        <v>34355.9</v>
      </c>
      <c r="HB955">
        <v>38430.3</v>
      </c>
      <c r="HC955">
        <v>44602.2</v>
      </c>
      <c r="HD955">
        <v>51102.4</v>
      </c>
      <c r="HE955">
        <v>55124.7</v>
      </c>
      <c r="HF955">
        <v>1.6735</v>
      </c>
      <c r="HG955">
        <v>1.522</v>
      </c>
      <c r="HH955">
        <v>-0.187561</v>
      </c>
      <c r="HI955">
        <v>0</v>
      </c>
      <c r="HJ955">
        <v>50.9532</v>
      </c>
      <c r="HK955">
        <v>999.9</v>
      </c>
      <c r="HL955">
        <v>54.999</v>
      </c>
      <c r="HM955">
        <v>30.121</v>
      </c>
      <c r="HN955">
        <v>26.1652</v>
      </c>
      <c r="HO955">
        <v>60.0521</v>
      </c>
      <c r="HP955">
        <v>40.7532</v>
      </c>
      <c r="HQ955">
        <v>1</v>
      </c>
      <c r="HR955">
        <v>2.4785</v>
      </c>
      <c r="HS955">
        <v>0.206566</v>
      </c>
      <c r="HT955">
        <v>20.113</v>
      </c>
      <c r="HU955">
        <v>5.18599</v>
      </c>
      <c r="HV955">
        <v>12.0159</v>
      </c>
      <c r="HW955">
        <v>4.96855</v>
      </c>
      <c r="HX955">
        <v>3.29593</v>
      </c>
      <c r="HY955">
        <v>9999</v>
      </c>
      <c r="HZ955">
        <v>9999</v>
      </c>
      <c r="IA955">
        <v>999.9</v>
      </c>
      <c r="IB955">
        <v>9999</v>
      </c>
      <c r="IC955">
        <v>1.86323</v>
      </c>
      <c r="ID955">
        <v>1.86806</v>
      </c>
      <c r="IE955">
        <v>1.86784</v>
      </c>
      <c r="IF955">
        <v>1.86905</v>
      </c>
      <c r="IG955">
        <v>1.86981</v>
      </c>
      <c r="IH955">
        <v>1.86585</v>
      </c>
      <c r="II955">
        <v>1.86699</v>
      </c>
      <c r="IJ955">
        <v>1.86843</v>
      </c>
      <c r="IK955">
        <v>5</v>
      </c>
      <c r="IL955">
        <v>0</v>
      </c>
      <c r="IM955">
        <v>0</v>
      </c>
      <c r="IN955">
        <v>0</v>
      </c>
      <c r="IO955" t="s">
        <v>441</v>
      </c>
      <c r="IP955" t="s">
        <v>442</v>
      </c>
      <c r="IQ955" t="s">
        <v>443</v>
      </c>
      <c r="IR955" t="s">
        <v>443</v>
      </c>
      <c r="IS955" t="s">
        <v>443</v>
      </c>
      <c r="IT955" t="s">
        <v>443</v>
      </c>
      <c r="IU955">
        <v>0</v>
      </c>
      <c r="IV955">
        <v>100</v>
      </c>
      <c r="IW955">
        <v>100</v>
      </c>
      <c r="IX955">
        <v>1.1</v>
      </c>
      <c r="IY955">
        <v>-0.0441</v>
      </c>
      <c r="IZ955">
        <v>1.09748391826392</v>
      </c>
      <c r="JA955">
        <v>0</v>
      </c>
      <c r="JB955">
        <v>0</v>
      </c>
      <c r="JC955">
        <v>0</v>
      </c>
      <c r="JD955">
        <v>-0.0441141096964596</v>
      </c>
      <c r="JE955">
        <v>0</v>
      </c>
      <c r="JF955">
        <v>0</v>
      </c>
      <c r="JG955">
        <v>0</v>
      </c>
      <c r="JH955">
        <v>5</v>
      </c>
      <c r="JI955">
        <v>2273</v>
      </c>
      <c r="JJ955">
        <v>1</v>
      </c>
      <c r="JK955">
        <v>24</v>
      </c>
      <c r="JL955">
        <v>29357082</v>
      </c>
      <c r="JM955">
        <v>29357082</v>
      </c>
      <c r="JN955">
        <v>2.43652</v>
      </c>
      <c r="JO955">
        <v>2.61597</v>
      </c>
      <c r="JP955">
        <v>1.54785</v>
      </c>
      <c r="JQ955">
        <v>2.31567</v>
      </c>
      <c r="JR955">
        <v>1.64673</v>
      </c>
      <c r="JS955">
        <v>2.28394</v>
      </c>
      <c r="JT955">
        <v>34.0771</v>
      </c>
      <c r="JU955">
        <v>24.1838</v>
      </c>
      <c r="JV955">
        <v>18</v>
      </c>
      <c r="JW955">
        <v>492.615</v>
      </c>
      <c r="JX955">
        <v>383.045</v>
      </c>
      <c r="JY955">
        <v>52.569</v>
      </c>
      <c r="JZ955">
        <v>55.051</v>
      </c>
      <c r="KA955">
        <v>30.0011</v>
      </c>
      <c r="KB955">
        <v>54.2902</v>
      </c>
      <c r="KC955">
        <v>54.0893</v>
      </c>
      <c r="KD955">
        <v>48.7809</v>
      </c>
      <c r="KE955">
        <v>0</v>
      </c>
      <c r="KF955">
        <v>100</v>
      </c>
      <c r="KG955">
        <v>52.6552</v>
      </c>
      <c r="KH955">
        <v>1257.09</v>
      </c>
      <c r="KI955">
        <v>26.2864</v>
      </c>
      <c r="KJ955">
        <v>92.6068</v>
      </c>
      <c r="KK955">
        <v>89.1792</v>
      </c>
    </row>
    <row r="956" spans="1:297">
      <c r="A956">
        <v>940</v>
      </c>
      <c r="B956">
        <v>1761424925</v>
      </c>
      <c r="C956">
        <v>16744</v>
      </c>
      <c r="D956" t="s">
        <v>2331</v>
      </c>
      <c r="E956" t="s">
        <v>2332</v>
      </c>
      <c r="F956">
        <v>5</v>
      </c>
      <c r="G956" t="s">
        <v>2182</v>
      </c>
      <c r="H956" t="s">
        <v>436</v>
      </c>
      <c r="I956">
        <v>1761424916.84615</v>
      </c>
      <c r="J956">
        <f>(K956)/1000</f>
        <v>0</v>
      </c>
      <c r="K956">
        <f>IF(DP956, AN956, AH956)</f>
        <v>0</v>
      </c>
      <c r="L956">
        <f>IF(DP956, AI956, AG956)</f>
        <v>0</v>
      </c>
      <c r="M956">
        <f>DR956 - IF(AU956&gt;1, L956*DL956*100.0/(AW956), 0)</f>
        <v>0</v>
      </c>
      <c r="N956">
        <f>((T956-J956/2)*M956-L956)/(T956+J956/2)</f>
        <v>0</v>
      </c>
      <c r="O956">
        <f>N956*(DY956+DZ956)/1000.0</f>
        <v>0</v>
      </c>
      <c r="P956">
        <f>(DR956 - IF(AU956&gt;1, L956*DL956*100.0/(AW956), 0))*(DY956+DZ956)/1000.0</f>
        <v>0</v>
      </c>
      <c r="Q956">
        <f>2.0/((1/S956-1/R956)+SIGN(S956)*SQRT((1/S956-1/R956)*(1/S956-1/R956) + 4*DM956/((DM956+1)*(DM956+1))*(2*1/S956*1/R956-1/R956*1/R956)))</f>
        <v>0</v>
      </c>
      <c r="R956">
        <f>IF(LEFT(DN956,1)&lt;&gt;"0",IF(LEFT(DN956,1)="1",3.0,DO956),$D$5+$E$5*(EF956*DY956/($K$5*1000))+$F$5*(EF956*DY956/($K$5*1000))*MAX(MIN(DL956,$J$5),$I$5)*MAX(MIN(DL956,$J$5),$I$5)+$G$5*MAX(MIN(DL956,$J$5),$I$5)*(EF956*DY956/($K$5*1000))+$H$5*(EF956*DY956/($K$5*1000))*(EF956*DY956/($K$5*1000)))</f>
        <v>0</v>
      </c>
      <c r="S956">
        <f>J956*(1000-(1000*0.61365*exp(17.502*W956/(240.97+W956))/(DY956+DZ956)+DT956)/2)/(1000*0.61365*exp(17.502*W956/(240.97+W956))/(DY956+DZ956)-DT956)</f>
        <v>0</v>
      </c>
      <c r="T956">
        <f>1/((DM956+1)/(Q956/1.6)+1/(R956/1.37)) + DM956/((DM956+1)/(Q956/1.6) + DM956/(R956/1.37))</f>
        <v>0</v>
      </c>
      <c r="U956">
        <f>(DH956*DK956)</f>
        <v>0</v>
      </c>
      <c r="V956">
        <f>(EA956+(U956+2*0.95*5.67E-8*(((EA956+$B$7)+273)^4-(EA956+273)^4)-44100*J956)/(1.84*29.3*R956+8*0.95*5.67E-8*(EA956+273)^3))</f>
        <v>0</v>
      </c>
      <c r="W956">
        <f>($C$7*EB956+$D$7*EC956+$E$7*V956)</f>
        <v>0</v>
      </c>
      <c r="X956">
        <f>0.61365*exp(17.502*W956/(240.97+W956))</f>
        <v>0</v>
      </c>
      <c r="Y956">
        <f>(Z956/AA956*100)</f>
        <v>0</v>
      </c>
      <c r="Z956">
        <f>DT956*(DY956+DZ956)/1000</f>
        <v>0</v>
      </c>
      <c r="AA956">
        <f>0.61365*exp(17.502*EA956/(240.97+EA956))</f>
        <v>0</v>
      </c>
      <c r="AB956">
        <f>(X956-DT956*(DY956+DZ956)/1000)</f>
        <v>0</v>
      </c>
      <c r="AC956">
        <f>(-J956*44100)</f>
        <v>0</v>
      </c>
      <c r="AD956">
        <f>2*29.3*R956*0.92*(EA956-W956)</f>
        <v>0</v>
      </c>
      <c r="AE956">
        <f>2*0.95*5.67E-8*(((EA956+$B$7)+273)^4-(W956+273)^4)</f>
        <v>0</v>
      </c>
      <c r="AF956">
        <f>U956+AE956+AC956+AD956</f>
        <v>0</v>
      </c>
      <c r="AG956">
        <f>DX956*AU956*(DS956-DR956*(1000-AU956*DU956)/(1000-AU956*DT956))/(100*DL956)</f>
        <v>0</v>
      </c>
      <c r="AH956">
        <f>1000*DX956*AU956*(DT956-DU956)/(100*DL956*(1000-AU956*DT956))</f>
        <v>0</v>
      </c>
      <c r="AI956">
        <f>(AJ956 - AK956 - DY956*1E3/(8.314*(EA956+273.15)) * AM956/DX956 * AL956) * DX956/(100*DL956) * (1000 - DU956)/1000</f>
        <v>0</v>
      </c>
      <c r="AJ956">
        <v>1272.18263238415</v>
      </c>
      <c r="AK956">
        <v>1242.57012121212</v>
      </c>
      <c r="AL956">
        <v>3.63356394955038</v>
      </c>
      <c r="AM956">
        <v>65.2934851003641</v>
      </c>
      <c r="AN956">
        <f>(AP956 - AO956 + DY956*1E3/(8.314*(EA956+273.15)) * AR956/DX956 * AQ956) * DX956/(100*DL956) * 1000/(1000 - AP956)</f>
        <v>0</v>
      </c>
      <c r="AO956">
        <v>24.974280410439</v>
      </c>
      <c r="AP956">
        <v>57.088293939394</v>
      </c>
      <c r="AQ956">
        <v>0.00302949028177131</v>
      </c>
      <c r="AR956">
        <v>110.481421267312</v>
      </c>
      <c r="AS956">
        <v>2</v>
      </c>
      <c r="AT956">
        <v>0</v>
      </c>
      <c r="AU956">
        <f>IF(AS956*$H$13&gt;=AW956,1.0,(AW956/(AW956-AS956*$H$13)))</f>
        <v>0</v>
      </c>
      <c r="AV956">
        <f>(AU956-1)*100</f>
        <v>0</v>
      </c>
      <c r="AW956">
        <f>MAX(0,($B$13+$C$13*EF956)/(1+$D$13*EF956)*DY956/(EA956+273)*$E$13)</f>
        <v>0</v>
      </c>
      <c r="AX956" t="s">
        <v>437</v>
      </c>
      <c r="AY956" t="s">
        <v>437</v>
      </c>
      <c r="AZ956">
        <v>0</v>
      </c>
      <c r="BA956">
        <v>0</v>
      </c>
      <c r="BB956">
        <f>1-AZ956/BA956</f>
        <v>0</v>
      </c>
      <c r="BC956">
        <v>0</v>
      </c>
      <c r="BD956" t="s">
        <v>437</v>
      </c>
      <c r="BE956" t="s">
        <v>437</v>
      </c>
      <c r="BF956">
        <v>0</v>
      </c>
      <c r="BG956">
        <v>0</v>
      </c>
      <c r="BH956">
        <f>1-BF956/BG956</f>
        <v>0</v>
      </c>
      <c r="BI956">
        <v>0.5</v>
      </c>
      <c r="BJ956">
        <f>DI956</f>
        <v>0</v>
      </c>
      <c r="BK956">
        <f>L956</f>
        <v>0</v>
      </c>
      <c r="BL956">
        <f>BH956*BI956*BJ956</f>
        <v>0</v>
      </c>
      <c r="BM956">
        <f>(BK956-BC956)/BJ956</f>
        <v>0</v>
      </c>
      <c r="BN956">
        <f>(BA956-BG956)/BG956</f>
        <v>0</v>
      </c>
      <c r="BO956">
        <f>AZ956/(BB956+AZ956/BG956)</f>
        <v>0</v>
      </c>
      <c r="BP956" t="s">
        <v>437</v>
      </c>
      <c r="BQ956">
        <v>0</v>
      </c>
      <c r="BR956">
        <f>IF(BQ956&lt;&gt;0, BQ956, BO956)</f>
        <v>0</v>
      </c>
      <c r="BS956">
        <f>1-BR956/BG956</f>
        <v>0</v>
      </c>
      <c r="BT956">
        <f>(BG956-BF956)/(BG956-BR956)</f>
        <v>0</v>
      </c>
      <c r="BU956">
        <f>(BA956-BG956)/(BA956-BR956)</f>
        <v>0</v>
      </c>
      <c r="BV956">
        <f>(BG956-BF956)/(BG956-AZ956)</f>
        <v>0</v>
      </c>
      <c r="BW956">
        <f>(BA956-BG956)/(BA956-AZ956)</f>
        <v>0</v>
      </c>
      <c r="BX956">
        <f>(BT956*BR956/BF956)</f>
        <v>0</v>
      </c>
      <c r="BY956">
        <f>(1-BX956)</f>
        <v>0</v>
      </c>
      <c r="DH956">
        <f>$B$11*EG956+$C$11*EH956+$F$11*ES956*(1-EV956)</f>
        <v>0</v>
      </c>
      <c r="DI956">
        <f>DH956*DJ956</f>
        <v>0</v>
      </c>
      <c r="DJ956">
        <f>($B$11*$D$9+$C$11*$D$9+$F$11*((FF956+EX956)/MAX(FF956+EX956+FG956, 0.1)*$I$9+FG956/MAX(FF956+EX956+FG956, 0.1)*$J$9))/($B$11+$C$11+$F$11)</f>
        <v>0</v>
      </c>
      <c r="DK956">
        <f>($B$11*$K$9+$C$11*$K$9+$F$11*((FF956+EX956)/MAX(FF956+EX956+FG956, 0.1)*$P$9+FG956/MAX(FF956+EX956+FG956, 0.1)*$Q$9))/($B$11+$C$11+$F$11)</f>
        <v>0</v>
      </c>
      <c r="DL956">
        <v>6</v>
      </c>
      <c r="DM956">
        <v>0.5</v>
      </c>
      <c r="DN956" t="s">
        <v>438</v>
      </c>
      <c r="DO956">
        <v>2</v>
      </c>
      <c r="DP956" t="b">
        <v>1</v>
      </c>
      <c r="DQ956">
        <v>1761424916.84615</v>
      </c>
      <c r="DR956">
        <v>1147.89769230769</v>
      </c>
      <c r="DS956">
        <v>1223.74230769231</v>
      </c>
      <c r="DT956">
        <v>57.0750230769231</v>
      </c>
      <c r="DU956">
        <v>24.9703461538462</v>
      </c>
      <c r="DV956">
        <v>1146.8</v>
      </c>
      <c r="DW956">
        <v>57.1191384615385</v>
      </c>
      <c r="DX956">
        <v>500.017153846154</v>
      </c>
      <c r="DY956">
        <v>90.1801307692308</v>
      </c>
      <c r="DZ956">
        <v>0.0393739076923077</v>
      </c>
      <c r="EA956">
        <v>53.0366461538462</v>
      </c>
      <c r="EB956">
        <v>48.0026384615385</v>
      </c>
      <c r="EC956">
        <v>999.9</v>
      </c>
      <c r="ED956">
        <v>0</v>
      </c>
      <c r="EE956">
        <v>0</v>
      </c>
      <c r="EF956">
        <v>9994.08230769231</v>
      </c>
      <c r="EG956">
        <v>0</v>
      </c>
      <c r="EH956">
        <v>1180.75769230769</v>
      </c>
      <c r="EI956">
        <v>-75.8451076923077</v>
      </c>
      <c r="EJ956">
        <v>1217.38</v>
      </c>
      <c r="EK956">
        <v>1255.08307692308</v>
      </c>
      <c r="EL956">
        <v>32.1047</v>
      </c>
      <c r="EM956">
        <v>1223.74230769231</v>
      </c>
      <c r="EN956">
        <v>24.9703461538462</v>
      </c>
      <c r="EO956">
        <v>5.14703538461538</v>
      </c>
      <c r="EP956">
        <v>2.25182846153846</v>
      </c>
      <c r="EQ956">
        <v>33.3316923076923</v>
      </c>
      <c r="ER956">
        <v>19.3358846153846</v>
      </c>
      <c r="ES956">
        <v>1199.99769230769</v>
      </c>
      <c r="ET956">
        <v>0.966991384615384</v>
      </c>
      <c r="EU956">
        <v>0.0330086846153846</v>
      </c>
      <c r="EV956">
        <v>0</v>
      </c>
      <c r="EW956">
        <v>869.569384615385</v>
      </c>
      <c r="EX956">
        <v>5.00059</v>
      </c>
      <c r="EY956">
        <v>11496.7461538462</v>
      </c>
      <c r="EZ956">
        <v>10358.6769230769</v>
      </c>
      <c r="FA956">
        <v>63.1201538461538</v>
      </c>
      <c r="FB956">
        <v>64.2690769230769</v>
      </c>
      <c r="FC956">
        <v>63.0095384615385</v>
      </c>
      <c r="FD956">
        <v>64.187</v>
      </c>
      <c r="FE956">
        <v>64.562</v>
      </c>
      <c r="FF956">
        <v>1155.54769230769</v>
      </c>
      <c r="FG956">
        <v>39.4469230769231</v>
      </c>
      <c r="FH956">
        <v>0</v>
      </c>
      <c r="FI956">
        <v>1761424885.3</v>
      </c>
      <c r="FJ956">
        <v>0</v>
      </c>
      <c r="FK956">
        <v>869.606730769231</v>
      </c>
      <c r="FL956">
        <v>5.89610256165513</v>
      </c>
      <c r="FM956">
        <v>82.9880342402521</v>
      </c>
      <c r="FN956">
        <v>11497.1692307692</v>
      </c>
      <c r="FO956">
        <v>15</v>
      </c>
      <c r="FP956">
        <v>0</v>
      </c>
      <c r="FQ956" t="s">
        <v>439</v>
      </c>
      <c r="FR956">
        <v>0</v>
      </c>
      <c r="FS956">
        <v>0</v>
      </c>
      <c r="FT956">
        <v>0</v>
      </c>
      <c r="FU956">
        <v>0</v>
      </c>
      <c r="FV956">
        <v>0</v>
      </c>
      <c r="FW956">
        <v>0</v>
      </c>
      <c r="FX956">
        <v>0</v>
      </c>
      <c r="FY956">
        <v>0</v>
      </c>
      <c r="FZ956">
        <v>0</v>
      </c>
      <c r="GA956">
        <v>0</v>
      </c>
      <c r="GB956">
        <v>0</v>
      </c>
      <c r="GC956">
        <v>-75.30559</v>
      </c>
      <c r="GD956">
        <v>-11.7859759398498</v>
      </c>
      <c r="GE956">
        <v>1.51009796996751</v>
      </c>
      <c r="GF956">
        <v>0</v>
      </c>
      <c r="GG956">
        <v>869.328882352941</v>
      </c>
      <c r="GH956">
        <v>5.34909090979115</v>
      </c>
      <c r="GI956">
        <v>0.562215405898623</v>
      </c>
      <c r="GJ956">
        <v>-1</v>
      </c>
      <c r="GK956">
        <v>32.108935</v>
      </c>
      <c r="GL956">
        <v>-0.0707052631578909</v>
      </c>
      <c r="GM956">
        <v>0.0110560515103729</v>
      </c>
      <c r="GN956">
        <v>1</v>
      </c>
      <c r="GO956">
        <v>1</v>
      </c>
      <c r="GP956">
        <v>2</v>
      </c>
      <c r="GQ956" t="s">
        <v>446</v>
      </c>
      <c r="GR956">
        <v>3.12651</v>
      </c>
      <c r="GS956">
        <v>2.71745</v>
      </c>
      <c r="GT956">
        <v>0.17408</v>
      </c>
      <c r="GU956">
        <v>0.180489</v>
      </c>
      <c r="GV956">
        <v>0.178051</v>
      </c>
      <c r="GW956">
        <v>0.100303</v>
      </c>
      <c r="GX956">
        <v>29530.4</v>
      </c>
      <c r="GY956">
        <v>30954.5</v>
      </c>
      <c r="GZ956">
        <v>32498.8</v>
      </c>
      <c r="HA956">
        <v>34354.7</v>
      </c>
      <c r="HB956">
        <v>38429.7</v>
      </c>
      <c r="HC956">
        <v>44600.3</v>
      </c>
      <c r="HD956">
        <v>51101.7</v>
      </c>
      <c r="HE956">
        <v>55122.6</v>
      </c>
      <c r="HF956">
        <v>1.67345</v>
      </c>
      <c r="HG956">
        <v>1.522</v>
      </c>
      <c r="HH956">
        <v>-0.186697</v>
      </c>
      <c r="HI956">
        <v>0</v>
      </c>
      <c r="HJ956">
        <v>50.9573</v>
      </c>
      <c r="HK956">
        <v>999.9</v>
      </c>
      <c r="HL956">
        <v>54.999</v>
      </c>
      <c r="HM956">
        <v>30.121</v>
      </c>
      <c r="HN956">
        <v>26.1641</v>
      </c>
      <c r="HO956">
        <v>60.2121</v>
      </c>
      <c r="HP956">
        <v>40.5369</v>
      </c>
      <c r="HQ956">
        <v>1</v>
      </c>
      <c r="HR956">
        <v>2.47879</v>
      </c>
      <c r="HS956">
        <v>-0.093396</v>
      </c>
      <c r="HT956">
        <v>20.113</v>
      </c>
      <c r="HU956">
        <v>5.18539</v>
      </c>
      <c r="HV956">
        <v>12.0159</v>
      </c>
      <c r="HW956">
        <v>4.9687</v>
      </c>
      <c r="HX956">
        <v>3.2959</v>
      </c>
      <c r="HY956">
        <v>9999</v>
      </c>
      <c r="HZ956">
        <v>9999</v>
      </c>
      <c r="IA956">
        <v>999.9</v>
      </c>
      <c r="IB956">
        <v>9999</v>
      </c>
      <c r="IC956">
        <v>1.86322</v>
      </c>
      <c r="ID956">
        <v>1.86807</v>
      </c>
      <c r="IE956">
        <v>1.86784</v>
      </c>
      <c r="IF956">
        <v>1.86905</v>
      </c>
      <c r="IG956">
        <v>1.86981</v>
      </c>
      <c r="IH956">
        <v>1.86588</v>
      </c>
      <c r="II956">
        <v>1.86698</v>
      </c>
      <c r="IJ956">
        <v>1.86843</v>
      </c>
      <c r="IK956">
        <v>5</v>
      </c>
      <c r="IL956">
        <v>0</v>
      </c>
      <c r="IM956">
        <v>0</v>
      </c>
      <c r="IN956">
        <v>0</v>
      </c>
      <c r="IO956" t="s">
        <v>441</v>
      </c>
      <c r="IP956" t="s">
        <v>442</v>
      </c>
      <c r="IQ956" t="s">
        <v>443</v>
      </c>
      <c r="IR956" t="s">
        <v>443</v>
      </c>
      <c r="IS956" t="s">
        <v>443</v>
      </c>
      <c r="IT956" t="s">
        <v>443</v>
      </c>
      <c r="IU956">
        <v>0</v>
      </c>
      <c r="IV956">
        <v>100</v>
      </c>
      <c r="IW956">
        <v>100</v>
      </c>
      <c r="IX956">
        <v>1.1</v>
      </c>
      <c r="IY956">
        <v>-0.0441</v>
      </c>
      <c r="IZ956">
        <v>1.09748391826392</v>
      </c>
      <c r="JA956">
        <v>0</v>
      </c>
      <c r="JB956">
        <v>0</v>
      </c>
      <c r="JC956">
        <v>0</v>
      </c>
      <c r="JD956">
        <v>-0.0441141096964596</v>
      </c>
      <c r="JE956">
        <v>0</v>
      </c>
      <c r="JF956">
        <v>0</v>
      </c>
      <c r="JG956">
        <v>0</v>
      </c>
      <c r="JH956">
        <v>5</v>
      </c>
      <c r="JI956">
        <v>2273</v>
      </c>
      <c r="JJ956">
        <v>1</v>
      </c>
      <c r="JK956">
        <v>24</v>
      </c>
      <c r="JL956">
        <v>29357082.1</v>
      </c>
      <c r="JM956">
        <v>29357082.1</v>
      </c>
      <c r="JN956">
        <v>2.46094</v>
      </c>
      <c r="JO956">
        <v>2.60742</v>
      </c>
      <c r="JP956">
        <v>1.54785</v>
      </c>
      <c r="JQ956">
        <v>2.31567</v>
      </c>
      <c r="JR956">
        <v>1.64673</v>
      </c>
      <c r="JS956">
        <v>2.3645</v>
      </c>
      <c r="JT956">
        <v>34.0771</v>
      </c>
      <c r="JU956">
        <v>24.1926</v>
      </c>
      <c r="JV956">
        <v>18</v>
      </c>
      <c r="JW956">
        <v>492.628</v>
      </c>
      <c r="JX956">
        <v>383.089</v>
      </c>
      <c r="JY956">
        <v>52.6002</v>
      </c>
      <c r="JZ956">
        <v>55.062</v>
      </c>
      <c r="KA956">
        <v>30.0006</v>
      </c>
      <c r="KB956">
        <v>54.299</v>
      </c>
      <c r="KC956">
        <v>54.0994</v>
      </c>
      <c r="KD956">
        <v>49.3163</v>
      </c>
      <c r="KE956">
        <v>0</v>
      </c>
      <c r="KF956">
        <v>100</v>
      </c>
      <c r="KG956">
        <v>52.6277</v>
      </c>
      <c r="KH956">
        <v>1270.64</v>
      </c>
      <c r="KI956">
        <v>26.2864</v>
      </c>
      <c r="KJ956">
        <v>92.6055</v>
      </c>
      <c r="KK956">
        <v>89.1759</v>
      </c>
    </row>
    <row r="957" spans="1:297">
      <c r="A957">
        <v>941</v>
      </c>
      <c r="B957">
        <v>1761424930</v>
      </c>
      <c r="C957">
        <v>16749</v>
      </c>
      <c r="D957" t="s">
        <v>2333</v>
      </c>
      <c r="E957" t="s">
        <v>2334</v>
      </c>
      <c r="F957">
        <v>5</v>
      </c>
      <c r="G957" t="s">
        <v>2182</v>
      </c>
      <c r="H957" t="s">
        <v>436</v>
      </c>
      <c r="I957">
        <v>1761424921.84615</v>
      </c>
      <c r="J957">
        <f>(K957)/1000</f>
        <v>0</v>
      </c>
      <c r="K957">
        <f>IF(DP957, AN957, AH957)</f>
        <v>0</v>
      </c>
      <c r="L957">
        <f>IF(DP957, AI957, AG957)</f>
        <v>0</v>
      </c>
      <c r="M957">
        <f>DR957 - IF(AU957&gt;1, L957*DL957*100.0/(AW957), 0)</f>
        <v>0</v>
      </c>
      <c r="N957">
        <f>((T957-J957/2)*M957-L957)/(T957+J957/2)</f>
        <v>0</v>
      </c>
      <c r="O957">
        <f>N957*(DY957+DZ957)/1000.0</f>
        <v>0</v>
      </c>
      <c r="P957">
        <f>(DR957 - IF(AU957&gt;1, L957*DL957*100.0/(AW957), 0))*(DY957+DZ957)/1000.0</f>
        <v>0</v>
      </c>
      <c r="Q957">
        <f>2.0/((1/S957-1/R957)+SIGN(S957)*SQRT((1/S957-1/R957)*(1/S957-1/R957) + 4*DM957/((DM957+1)*(DM957+1))*(2*1/S957*1/R957-1/R957*1/R957)))</f>
        <v>0</v>
      </c>
      <c r="R957">
        <f>IF(LEFT(DN957,1)&lt;&gt;"0",IF(LEFT(DN957,1)="1",3.0,DO957),$D$5+$E$5*(EF957*DY957/($K$5*1000))+$F$5*(EF957*DY957/($K$5*1000))*MAX(MIN(DL957,$J$5),$I$5)*MAX(MIN(DL957,$J$5),$I$5)+$G$5*MAX(MIN(DL957,$J$5),$I$5)*(EF957*DY957/($K$5*1000))+$H$5*(EF957*DY957/($K$5*1000))*(EF957*DY957/($K$5*1000)))</f>
        <v>0</v>
      </c>
      <c r="S957">
        <f>J957*(1000-(1000*0.61365*exp(17.502*W957/(240.97+W957))/(DY957+DZ957)+DT957)/2)/(1000*0.61365*exp(17.502*W957/(240.97+W957))/(DY957+DZ957)-DT957)</f>
        <v>0</v>
      </c>
      <c r="T957">
        <f>1/((DM957+1)/(Q957/1.6)+1/(R957/1.37)) + DM957/((DM957+1)/(Q957/1.6) + DM957/(R957/1.37))</f>
        <v>0</v>
      </c>
      <c r="U957">
        <f>(DH957*DK957)</f>
        <v>0</v>
      </c>
      <c r="V957">
        <f>(EA957+(U957+2*0.95*5.67E-8*(((EA957+$B$7)+273)^4-(EA957+273)^4)-44100*J957)/(1.84*29.3*R957+8*0.95*5.67E-8*(EA957+273)^3))</f>
        <v>0</v>
      </c>
      <c r="W957">
        <f>($C$7*EB957+$D$7*EC957+$E$7*V957)</f>
        <v>0</v>
      </c>
      <c r="X957">
        <f>0.61365*exp(17.502*W957/(240.97+W957))</f>
        <v>0</v>
      </c>
      <c r="Y957">
        <f>(Z957/AA957*100)</f>
        <v>0</v>
      </c>
      <c r="Z957">
        <f>DT957*(DY957+DZ957)/1000</f>
        <v>0</v>
      </c>
      <c r="AA957">
        <f>0.61365*exp(17.502*EA957/(240.97+EA957))</f>
        <v>0</v>
      </c>
      <c r="AB957">
        <f>(X957-DT957*(DY957+DZ957)/1000)</f>
        <v>0</v>
      </c>
      <c r="AC957">
        <f>(-J957*44100)</f>
        <v>0</v>
      </c>
      <c r="AD957">
        <f>2*29.3*R957*0.92*(EA957-W957)</f>
        <v>0</v>
      </c>
      <c r="AE957">
        <f>2*0.95*5.67E-8*(((EA957+$B$7)+273)^4-(W957+273)^4)</f>
        <v>0</v>
      </c>
      <c r="AF957">
        <f>U957+AE957+AC957+AD957</f>
        <v>0</v>
      </c>
      <c r="AG957">
        <f>DX957*AU957*(DS957-DR957*(1000-AU957*DU957)/(1000-AU957*DT957))/(100*DL957)</f>
        <v>0</v>
      </c>
      <c r="AH957">
        <f>1000*DX957*AU957*(DT957-DU957)/(100*DL957*(1000-AU957*DT957))</f>
        <v>0</v>
      </c>
      <c r="AI957">
        <f>(AJ957 - AK957 - DY957*1E3/(8.314*(EA957+273.15)) * AM957/DX957 * AL957) * DX957/(100*DL957) * (1000 - DU957)/1000</f>
        <v>0</v>
      </c>
      <c r="AJ957">
        <v>1287.877406265</v>
      </c>
      <c r="AK957">
        <v>1259.09696969697</v>
      </c>
      <c r="AL957">
        <v>3.25728570991824</v>
      </c>
      <c r="AM957">
        <v>65.2934851003641</v>
      </c>
      <c r="AN957">
        <f>(AP957 - AO957 + DY957*1E3/(8.314*(EA957+273.15)) * AR957/DX957 * AQ957) * DX957/(100*DL957) * 1000/(1000 - AP957)</f>
        <v>0</v>
      </c>
      <c r="AO957">
        <v>24.9798952031043</v>
      </c>
      <c r="AP957">
        <v>57.0748927272727</v>
      </c>
      <c r="AQ957">
        <v>-0.00025180152844242</v>
      </c>
      <c r="AR957">
        <v>110.481421267312</v>
      </c>
      <c r="AS957">
        <v>2</v>
      </c>
      <c r="AT957">
        <v>0</v>
      </c>
      <c r="AU957">
        <f>IF(AS957*$H$13&gt;=AW957,1.0,(AW957/(AW957-AS957*$H$13)))</f>
        <v>0</v>
      </c>
      <c r="AV957">
        <f>(AU957-1)*100</f>
        <v>0</v>
      </c>
      <c r="AW957">
        <f>MAX(0,($B$13+$C$13*EF957)/(1+$D$13*EF957)*DY957/(EA957+273)*$E$13)</f>
        <v>0</v>
      </c>
      <c r="AX957" t="s">
        <v>437</v>
      </c>
      <c r="AY957" t="s">
        <v>437</v>
      </c>
      <c r="AZ957">
        <v>0</v>
      </c>
      <c r="BA957">
        <v>0</v>
      </c>
      <c r="BB957">
        <f>1-AZ957/BA957</f>
        <v>0</v>
      </c>
      <c r="BC957">
        <v>0</v>
      </c>
      <c r="BD957" t="s">
        <v>437</v>
      </c>
      <c r="BE957" t="s">
        <v>437</v>
      </c>
      <c r="BF957">
        <v>0</v>
      </c>
      <c r="BG957">
        <v>0</v>
      </c>
      <c r="BH957">
        <f>1-BF957/BG957</f>
        <v>0</v>
      </c>
      <c r="BI957">
        <v>0.5</v>
      </c>
      <c r="BJ957">
        <f>DI957</f>
        <v>0</v>
      </c>
      <c r="BK957">
        <f>L957</f>
        <v>0</v>
      </c>
      <c r="BL957">
        <f>BH957*BI957*BJ957</f>
        <v>0</v>
      </c>
      <c r="BM957">
        <f>(BK957-BC957)/BJ957</f>
        <v>0</v>
      </c>
      <c r="BN957">
        <f>(BA957-BG957)/BG957</f>
        <v>0</v>
      </c>
      <c r="BO957">
        <f>AZ957/(BB957+AZ957/BG957)</f>
        <v>0</v>
      </c>
      <c r="BP957" t="s">
        <v>437</v>
      </c>
      <c r="BQ957">
        <v>0</v>
      </c>
      <c r="BR957">
        <f>IF(BQ957&lt;&gt;0, BQ957, BO957)</f>
        <v>0</v>
      </c>
      <c r="BS957">
        <f>1-BR957/BG957</f>
        <v>0</v>
      </c>
      <c r="BT957">
        <f>(BG957-BF957)/(BG957-BR957)</f>
        <v>0</v>
      </c>
      <c r="BU957">
        <f>(BA957-BG957)/(BA957-BR957)</f>
        <v>0</v>
      </c>
      <c r="BV957">
        <f>(BG957-BF957)/(BG957-AZ957)</f>
        <v>0</v>
      </c>
      <c r="BW957">
        <f>(BA957-BG957)/(BA957-AZ957)</f>
        <v>0</v>
      </c>
      <c r="BX957">
        <f>(BT957*BR957/BF957)</f>
        <v>0</v>
      </c>
      <c r="BY957">
        <f>(1-BX957)</f>
        <v>0</v>
      </c>
      <c r="DH957">
        <f>$B$11*EG957+$C$11*EH957+$F$11*ES957*(1-EV957)</f>
        <v>0</v>
      </c>
      <c r="DI957">
        <f>DH957*DJ957</f>
        <v>0</v>
      </c>
      <c r="DJ957">
        <f>($B$11*$D$9+$C$11*$D$9+$F$11*((FF957+EX957)/MAX(FF957+EX957+FG957, 0.1)*$I$9+FG957/MAX(FF957+EX957+FG957, 0.1)*$J$9))/($B$11+$C$11+$F$11)</f>
        <v>0</v>
      </c>
      <c r="DK957">
        <f>($B$11*$K$9+$C$11*$K$9+$F$11*((FF957+EX957)/MAX(FF957+EX957+FG957, 0.1)*$P$9+FG957/MAX(FF957+EX957+FG957, 0.1)*$Q$9))/($B$11+$C$11+$F$11)</f>
        <v>0</v>
      </c>
      <c r="DL957">
        <v>6</v>
      </c>
      <c r="DM957">
        <v>0.5</v>
      </c>
      <c r="DN957" t="s">
        <v>438</v>
      </c>
      <c r="DO957">
        <v>2</v>
      </c>
      <c r="DP957" t="b">
        <v>1</v>
      </c>
      <c r="DQ957">
        <v>1761424921.84615</v>
      </c>
      <c r="DR957">
        <v>1164.30692307692</v>
      </c>
      <c r="DS957">
        <v>1240.05846153846</v>
      </c>
      <c r="DT957">
        <v>57.0744846153846</v>
      </c>
      <c r="DU957">
        <v>24.9741153846154</v>
      </c>
      <c r="DV957">
        <v>1163.21076923077</v>
      </c>
      <c r="DW957">
        <v>57.1185923076923</v>
      </c>
      <c r="DX957">
        <v>499.998153846154</v>
      </c>
      <c r="DY957">
        <v>90.1808692307692</v>
      </c>
      <c r="DZ957">
        <v>0.039389</v>
      </c>
      <c r="EA957">
        <v>53.0371692307692</v>
      </c>
      <c r="EB957">
        <v>48.0069846153846</v>
      </c>
      <c r="EC957">
        <v>999.9</v>
      </c>
      <c r="ED957">
        <v>0</v>
      </c>
      <c r="EE957">
        <v>0</v>
      </c>
      <c r="EF957">
        <v>9998.93846153846</v>
      </c>
      <c r="EG957">
        <v>0</v>
      </c>
      <c r="EH957">
        <v>1180.74</v>
      </c>
      <c r="EI957">
        <v>-75.7513384615385</v>
      </c>
      <c r="EJ957">
        <v>1234.78307692308</v>
      </c>
      <c r="EK957">
        <v>1271.82153846154</v>
      </c>
      <c r="EL957">
        <v>32.1003769230769</v>
      </c>
      <c r="EM957">
        <v>1240.05846153846</v>
      </c>
      <c r="EN957">
        <v>24.9741153846154</v>
      </c>
      <c r="EO957">
        <v>5.14702692307692</v>
      </c>
      <c r="EP957">
        <v>2.25218615384615</v>
      </c>
      <c r="EQ957">
        <v>33.3316769230769</v>
      </c>
      <c r="ER957">
        <v>19.3384384615385</v>
      </c>
      <c r="ES957">
        <v>1200.01538461538</v>
      </c>
      <c r="ET957">
        <v>0.966992</v>
      </c>
      <c r="EU957">
        <v>0.0330080615384615</v>
      </c>
      <c r="EV957">
        <v>0</v>
      </c>
      <c r="EW957">
        <v>870.063769230769</v>
      </c>
      <c r="EX957">
        <v>5.00059</v>
      </c>
      <c r="EY957">
        <v>11503.1846153846</v>
      </c>
      <c r="EZ957">
        <v>10358.8230769231</v>
      </c>
      <c r="FA957">
        <v>63.125</v>
      </c>
      <c r="FB957">
        <v>64.2881538461538</v>
      </c>
      <c r="FC957">
        <v>63.0286153846154</v>
      </c>
      <c r="FD957">
        <v>64.1918461538462</v>
      </c>
      <c r="FE957">
        <v>64.562</v>
      </c>
      <c r="FF957">
        <v>1155.56538461539</v>
      </c>
      <c r="FG957">
        <v>39.4446153846154</v>
      </c>
      <c r="FH957">
        <v>0</v>
      </c>
      <c r="FI957">
        <v>1761424890.7</v>
      </c>
      <c r="FJ957">
        <v>0</v>
      </c>
      <c r="FK957">
        <v>870.10704</v>
      </c>
      <c r="FL957">
        <v>5.26384614036728</v>
      </c>
      <c r="FM957">
        <v>74.2153844589039</v>
      </c>
      <c r="FN957">
        <v>11504.576</v>
      </c>
      <c r="FO957">
        <v>15</v>
      </c>
      <c r="FP957">
        <v>0</v>
      </c>
      <c r="FQ957" t="s">
        <v>439</v>
      </c>
      <c r="FR957">
        <v>0</v>
      </c>
      <c r="FS957">
        <v>0</v>
      </c>
      <c r="FT957">
        <v>0</v>
      </c>
      <c r="FU957">
        <v>0</v>
      </c>
      <c r="FV957">
        <v>0</v>
      </c>
      <c r="FW957">
        <v>0</v>
      </c>
      <c r="FX957">
        <v>0</v>
      </c>
      <c r="FY957">
        <v>0</v>
      </c>
      <c r="FZ957">
        <v>0</v>
      </c>
      <c r="GA957">
        <v>0</v>
      </c>
      <c r="GB957">
        <v>0</v>
      </c>
      <c r="GC957">
        <v>-75.8147761904762</v>
      </c>
      <c r="GD957">
        <v>-1.83288311688324</v>
      </c>
      <c r="GE957">
        <v>0.950946847898632</v>
      </c>
      <c r="GF957">
        <v>0</v>
      </c>
      <c r="GG957">
        <v>869.768647058824</v>
      </c>
      <c r="GH957">
        <v>5.58640182682066</v>
      </c>
      <c r="GI957">
        <v>0.583502753779138</v>
      </c>
      <c r="GJ957">
        <v>-1</v>
      </c>
      <c r="GK957">
        <v>32.1026619047619</v>
      </c>
      <c r="GL957">
        <v>-0.0362415584415592</v>
      </c>
      <c r="GM957">
        <v>0.00824069323196273</v>
      </c>
      <c r="GN957">
        <v>1</v>
      </c>
      <c r="GO957">
        <v>1</v>
      </c>
      <c r="GP957">
        <v>2</v>
      </c>
      <c r="GQ957" t="s">
        <v>446</v>
      </c>
      <c r="GR957">
        <v>3.12652</v>
      </c>
      <c r="GS957">
        <v>2.71761</v>
      </c>
      <c r="GT957">
        <v>0.175533</v>
      </c>
      <c r="GU957">
        <v>0.181858</v>
      </c>
      <c r="GV957">
        <v>0.178053</v>
      </c>
      <c r="GW957">
        <v>0.100316</v>
      </c>
      <c r="GX957">
        <v>29477.6</v>
      </c>
      <c r="GY957">
        <v>30901.6</v>
      </c>
      <c r="GZ957">
        <v>32498.4</v>
      </c>
      <c r="HA957">
        <v>34354</v>
      </c>
      <c r="HB957">
        <v>38429.6</v>
      </c>
      <c r="HC957">
        <v>44599.1</v>
      </c>
      <c r="HD957">
        <v>51101.3</v>
      </c>
      <c r="HE957">
        <v>55121.7</v>
      </c>
      <c r="HF957">
        <v>1.67327</v>
      </c>
      <c r="HG957">
        <v>1.522</v>
      </c>
      <c r="HH957">
        <v>-0.185888</v>
      </c>
      <c r="HI957">
        <v>0</v>
      </c>
      <c r="HJ957">
        <v>50.9573</v>
      </c>
      <c r="HK957">
        <v>999.9</v>
      </c>
      <c r="HL957">
        <v>54.999</v>
      </c>
      <c r="HM957">
        <v>30.121</v>
      </c>
      <c r="HN957">
        <v>26.1637</v>
      </c>
      <c r="HO957">
        <v>60.1021</v>
      </c>
      <c r="HP957">
        <v>40.6931</v>
      </c>
      <c r="HQ957">
        <v>1</v>
      </c>
      <c r="HR957">
        <v>2.47947</v>
      </c>
      <c r="HS957">
        <v>0.0665196</v>
      </c>
      <c r="HT957">
        <v>20.1131</v>
      </c>
      <c r="HU957">
        <v>5.18539</v>
      </c>
      <c r="HV957">
        <v>12.0159</v>
      </c>
      <c r="HW957">
        <v>4.969</v>
      </c>
      <c r="HX957">
        <v>3.29585</v>
      </c>
      <c r="HY957">
        <v>9999</v>
      </c>
      <c r="HZ957">
        <v>9999</v>
      </c>
      <c r="IA957">
        <v>999.9</v>
      </c>
      <c r="IB957">
        <v>9999</v>
      </c>
      <c r="IC957">
        <v>1.86325</v>
      </c>
      <c r="ID957">
        <v>1.86806</v>
      </c>
      <c r="IE957">
        <v>1.86783</v>
      </c>
      <c r="IF957">
        <v>1.86905</v>
      </c>
      <c r="IG957">
        <v>1.86981</v>
      </c>
      <c r="IH957">
        <v>1.86587</v>
      </c>
      <c r="II957">
        <v>1.86702</v>
      </c>
      <c r="IJ957">
        <v>1.86842</v>
      </c>
      <c r="IK957">
        <v>5</v>
      </c>
      <c r="IL957">
        <v>0</v>
      </c>
      <c r="IM957">
        <v>0</v>
      </c>
      <c r="IN957">
        <v>0</v>
      </c>
      <c r="IO957" t="s">
        <v>441</v>
      </c>
      <c r="IP957" t="s">
        <v>442</v>
      </c>
      <c r="IQ957" t="s">
        <v>443</v>
      </c>
      <c r="IR957" t="s">
        <v>443</v>
      </c>
      <c r="IS957" t="s">
        <v>443</v>
      </c>
      <c r="IT957" t="s">
        <v>443</v>
      </c>
      <c r="IU957">
        <v>0</v>
      </c>
      <c r="IV957">
        <v>100</v>
      </c>
      <c r="IW957">
        <v>100</v>
      </c>
      <c r="IX957">
        <v>1.1</v>
      </c>
      <c r="IY957">
        <v>-0.0442</v>
      </c>
      <c r="IZ957">
        <v>1.09748391826392</v>
      </c>
      <c r="JA957">
        <v>0</v>
      </c>
      <c r="JB957">
        <v>0</v>
      </c>
      <c r="JC957">
        <v>0</v>
      </c>
      <c r="JD957">
        <v>-0.0441141096964596</v>
      </c>
      <c r="JE957">
        <v>0</v>
      </c>
      <c r="JF957">
        <v>0</v>
      </c>
      <c r="JG957">
        <v>0</v>
      </c>
      <c r="JH957">
        <v>5</v>
      </c>
      <c r="JI957">
        <v>2273</v>
      </c>
      <c r="JJ957">
        <v>1</v>
      </c>
      <c r="JK957">
        <v>24</v>
      </c>
      <c r="JL957">
        <v>29357082.2</v>
      </c>
      <c r="JM957">
        <v>29357082.2</v>
      </c>
      <c r="JN957">
        <v>2.48291</v>
      </c>
      <c r="JO957">
        <v>2.60498</v>
      </c>
      <c r="JP957">
        <v>1.54785</v>
      </c>
      <c r="JQ957">
        <v>2.31567</v>
      </c>
      <c r="JR957">
        <v>1.64673</v>
      </c>
      <c r="JS957">
        <v>2.37183</v>
      </c>
      <c r="JT957">
        <v>34.0771</v>
      </c>
      <c r="JU957">
        <v>24.1926</v>
      </c>
      <c r="JV957">
        <v>18</v>
      </c>
      <c r="JW957">
        <v>492.555</v>
      </c>
      <c r="JX957">
        <v>383.124</v>
      </c>
      <c r="JY957">
        <v>52.639</v>
      </c>
      <c r="JZ957">
        <v>55.0706</v>
      </c>
      <c r="KA957">
        <v>30.0007</v>
      </c>
      <c r="KB957">
        <v>54.3091</v>
      </c>
      <c r="KC957">
        <v>54.1075</v>
      </c>
      <c r="KD957">
        <v>49.7408</v>
      </c>
      <c r="KE957">
        <v>0</v>
      </c>
      <c r="KF957">
        <v>100</v>
      </c>
      <c r="KG957">
        <v>52.6065</v>
      </c>
      <c r="KH957">
        <v>1290.95</v>
      </c>
      <c r="KI957">
        <v>26.2864</v>
      </c>
      <c r="KJ957">
        <v>92.6045</v>
      </c>
      <c r="KK957">
        <v>89.1742</v>
      </c>
    </row>
    <row r="958" spans="1:297">
      <c r="A958">
        <v>942</v>
      </c>
      <c r="B958">
        <v>1761424935</v>
      </c>
      <c r="C958">
        <v>16754</v>
      </c>
      <c r="D958" t="s">
        <v>2335</v>
      </c>
      <c r="E958" t="s">
        <v>2336</v>
      </c>
      <c r="F958">
        <v>5</v>
      </c>
      <c r="G958" t="s">
        <v>2182</v>
      </c>
      <c r="H958" t="s">
        <v>436</v>
      </c>
      <c r="I958">
        <v>1761424926.84615</v>
      </c>
      <c r="J958">
        <f>(K958)/1000</f>
        <v>0</v>
      </c>
      <c r="K958">
        <f>IF(DP958, AN958, AH958)</f>
        <v>0</v>
      </c>
      <c r="L958">
        <f>IF(DP958, AI958, AG958)</f>
        <v>0</v>
      </c>
      <c r="M958">
        <f>DR958 - IF(AU958&gt;1, L958*DL958*100.0/(AW958), 0)</f>
        <v>0</v>
      </c>
      <c r="N958">
        <f>((T958-J958/2)*M958-L958)/(T958+J958/2)</f>
        <v>0</v>
      </c>
      <c r="O958">
        <f>N958*(DY958+DZ958)/1000.0</f>
        <v>0</v>
      </c>
      <c r="P958">
        <f>(DR958 - IF(AU958&gt;1, L958*DL958*100.0/(AW958), 0))*(DY958+DZ958)/1000.0</f>
        <v>0</v>
      </c>
      <c r="Q958">
        <f>2.0/((1/S958-1/R958)+SIGN(S958)*SQRT((1/S958-1/R958)*(1/S958-1/R958) + 4*DM958/((DM958+1)*(DM958+1))*(2*1/S958*1/R958-1/R958*1/R958)))</f>
        <v>0</v>
      </c>
      <c r="R958">
        <f>IF(LEFT(DN958,1)&lt;&gt;"0",IF(LEFT(DN958,1)="1",3.0,DO958),$D$5+$E$5*(EF958*DY958/($K$5*1000))+$F$5*(EF958*DY958/($K$5*1000))*MAX(MIN(DL958,$J$5),$I$5)*MAX(MIN(DL958,$J$5),$I$5)+$G$5*MAX(MIN(DL958,$J$5),$I$5)*(EF958*DY958/($K$5*1000))+$H$5*(EF958*DY958/($K$5*1000))*(EF958*DY958/($K$5*1000)))</f>
        <v>0</v>
      </c>
      <c r="S958">
        <f>J958*(1000-(1000*0.61365*exp(17.502*W958/(240.97+W958))/(DY958+DZ958)+DT958)/2)/(1000*0.61365*exp(17.502*W958/(240.97+W958))/(DY958+DZ958)-DT958)</f>
        <v>0</v>
      </c>
      <c r="T958">
        <f>1/((DM958+1)/(Q958/1.6)+1/(R958/1.37)) + DM958/((DM958+1)/(Q958/1.6) + DM958/(R958/1.37))</f>
        <v>0</v>
      </c>
      <c r="U958">
        <f>(DH958*DK958)</f>
        <v>0</v>
      </c>
      <c r="V958">
        <f>(EA958+(U958+2*0.95*5.67E-8*(((EA958+$B$7)+273)^4-(EA958+273)^4)-44100*J958)/(1.84*29.3*R958+8*0.95*5.67E-8*(EA958+273)^3))</f>
        <v>0</v>
      </c>
      <c r="W958">
        <f>($C$7*EB958+$D$7*EC958+$E$7*V958)</f>
        <v>0</v>
      </c>
      <c r="X958">
        <f>0.61365*exp(17.502*W958/(240.97+W958))</f>
        <v>0</v>
      </c>
      <c r="Y958">
        <f>(Z958/AA958*100)</f>
        <v>0</v>
      </c>
      <c r="Z958">
        <f>DT958*(DY958+DZ958)/1000</f>
        <v>0</v>
      </c>
      <c r="AA958">
        <f>0.61365*exp(17.502*EA958/(240.97+EA958))</f>
        <v>0</v>
      </c>
      <c r="AB958">
        <f>(X958-DT958*(DY958+DZ958)/1000)</f>
        <v>0</v>
      </c>
      <c r="AC958">
        <f>(-J958*44100)</f>
        <v>0</v>
      </c>
      <c r="AD958">
        <f>2*29.3*R958*0.92*(EA958-W958)</f>
        <v>0</v>
      </c>
      <c r="AE958">
        <f>2*0.95*5.67E-8*(((EA958+$B$7)+273)^4-(W958+273)^4)</f>
        <v>0</v>
      </c>
      <c r="AF958">
        <f>U958+AE958+AC958+AD958</f>
        <v>0</v>
      </c>
      <c r="AG958">
        <f>DX958*AU958*(DS958-DR958*(1000-AU958*DU958)/(1000-AU958*DT958))/(100*DL958)</f>
        <v>0</v>
      </c>
      <c r="AH958">
        <f>1000*DX958*AU958*(DT958-DU958)/(100*DL958*(1000-AU958*DT958))</f>
        <v>0</v>
      </c>
      <c r="AI958">
        <f>(AJ958 - AK958 - DY958*1E3/(8.314*(EA958+273.15)) * AM958/DX958 * AL958) * DX958/(100*DL958) * (1000 - DU958)/1000</f>
        <v>0</v>
      </c>
      <c r="AJ958">
        <v>1303.0751690062</v>
      </c>
      <c r="AK958">
        <v>1274.76018181818</v>
      </c>
      <c r="AL958">
        <v>3.10275388327108</v>
      </c>
      <c r="AM958">
        <v>65.2934851003641</v>
      </c>
      <c r="AN958">
        <f>(AP958 - AO958 + DY958*1E3/(8.314*(EA958+273.15)) * AR958/DX958 * AQ958) * DX958/(100*DL958) * 1000/(1000 - AP958)</f>
        <v>0</v>
      </c>
      <c r="AO958">
        <v>24.9835367509691</v>
      </c>
      <c r="AP958">
        <v>57.0569781818182</v>
      </c>
      <c r="AQ958">
        <v>-0.00655789022126474</v>
      </c>
      <c r="AR958">
        <v>110.481421267312</v>
      </c>
      <c r="AS958">
        <v>2</v>
      </c>
      <c r="AT958">
        <v>0</v>
      </c>
      <c r="AU958">
        <f>IF(AS958*$H$13&gt;=AW958,1.0,(AW958/(AW958-AS958*$H$13)))</f>
        <v>0</v>
      </c>
      <c r="AV958">
        <f>(AU958-1)*100</f>
        <v>0</v>
      </c>
      <c r="AW958">
        <f>MAX(0,($B$13+$C$13*EF958)/(1+$D$13*EF958)*DY958/(EA958+273)*$E$13)</f>
        <v>0</v>
      </c>
      <c r="AX958" t="s">
        <v>437</v>
      </c>
      <c r="AY958" t="s">
        <v>437</v>
      </c>
      <c r="AZ958">
        <v>0</v>
      </c>
      <c r="BA958">
        <v>0</v>
      </c>
      <c r="BB958">
        <f>1-AZ958/BA958</f>
        <v>0</v>
      </c>
      <c r="BC958">
        <v>0</v>
      </c>
      <c r="BD958" t="s">
        <v>437</v>
      </c>
      <c r="BE958" t="s">
        <v>437</v>
      </c>
      <c r="BF958">
        <v>0</v>
      </c>
      <c r="BG958">
        <v>0</v>
      </c>
      <c r="BH958">
        <f>1-BF958/BG958</f>
        <v>0</v>
      </c>
      <c r="BI958">
        <v>0.5</v>
      </c>
      <c r="BJ958">
        <f>DI958</f>
        <v>0</v>
      </c>
      <c r="BK958">
        <f>L958</f>
        <v>0</v>
      </c>
      <c r="BL958">
        <f>BH958*BI958*BJ958</f>
        <v>0</v>
      </c>
      <c r="BM958">
        <f>(BK958-BC958)/BJ958</f>
        <v>0</v>
      </c>
      <c r="BN958">
        <f>(BA958-BG958)/BG958</f>
        <v>0</v>
      </c>
      <c r="BO958">
        <f>AZ958/(BB958+AZ958/BG958)</f>
        <v>0</v>
      </c>
      <c r="BP958" t="s">
        <v>437</v>
      </c>
      <c r="BQ958">
        <v>0</v>
      </c>
      <c r="BR958">
        <f>IF(BQ958&lt;&gt;0, BQ958, BO958)</f>
        <v>0</v>
      </c>
      <c r="BS958">
        <f>1-BR958/BG958</f>
        <v>0</v>
      </c>
      <c r="BT958">
        <f>(BG958-BF958)/(BG958-BR958)</f>
        <v>0</v>
      </c>
      <c r="BU958">
        <f>(BA958-BG958)/(BA958-BR958)</f>
        <v>0</v>
      </c>
      <c r="BV958">
        <f>(BG958-BF958)/(BG958-AZ958)</f>
        <v>0</v>
      </c>
      <c r="BW958">
        <f>(BA958-BG958)/(BA958-AZ958)</f>
        <v>0</v>
      </c>
      <c r="BX958">
        <f>(BT958*BR958/BF958)</f>
        <v>0</v>
      </c>
      <c r="BY958">
        <f>(1-BX958)</f>
        <v>0</v>
      </c>
      <c r="DH958">
        <f>$B$11*EG958+$C$11*EH958+$F$11*ES958*(1-EV958)</f>
        <v>0</v>
      </c>
      <c r="DI958">
        <f>DH958*DJ958</f>
        <v>0</v>
      </c>
      <c r="DJ958">
        <f>($B$11*$D$9+$C$11*$D$9+$F$11*((FF958+EX958)/MAX(FF958+EX958+FG958, 0.1)*$I$9+FG958/MAX(FF958+EX958+FG958, 0.1)*$J$9))/($B$11+$C$11+$F$11)</f>
        <v>0</v>
      </c>
      <c r="DK958">
        <f>($B$11*$K$9+$C$11*$K$9+$F$11*((FF958+EX958)/MAX(FF958+EX958+FG958, 0.1)*$P$9+FG958/MAX(FF958+EX958+FG958, 0.1)*$Q$9))/($B$11+$C$11+$F$11)</f>
        <v>0</v>
      </c>
      <c r="DL958">
        <v>6</v>
      </c>
      <c r="DM958">
        <v>0.5</v>
      </c>
      <c r="DN958" t="s">
        <v>438</v>
      </c>
      <c r="DO958">
        <v>2</v>
      </c>
      <c r="DP958" t="b">
        <v>1</v>
      </c>
      <c r="DQ958">
        <v>1761424926.84615</v>
      </c>
      <c r="DR958">
        <v>1180.15461538462</v>
      </c>
      <c r="DS958">
        <v>1256.13307692308</v>
      </c>
      <c r="DT958">
        <v>57.0740076923077</v>
      </c>
      <c r="DU958">
        <v>24.9782384615385</v>
      </c>
      <c r="DV958">
        <v>1179.05846153846</v>
      </c>
      <c r="DW958">
        <v>57.1181307692308</v>
      </c>
      <c r="DX958">
        <v>499.996769230769</v>
      </c>
      <c r="DY958">
        <v>90.1806923076923</v>
      </c>
      <c r="DZ958">
        <v>0.0395188384615385</v>
      </c>
      <c r="EA958">
        <v>53.0379538461539</v>
      </c>
      <c r="EB958">
        <v>48.0157307692308</v>
      </c>
      <c r="EC958">
        <v>999.9</v>
      </c>
      <c r="ED958">
        <v>0</v>
      </c>
      <c r="EE958">
        <v>0</v>
      </c>
      <c r="EF958">
        <v>9999.51461538461</v>
      </c>
      <c r="EG958">
        <v>0</v>
      </c>
      <c r="EH958">
        <v>1180.72153846154</v>
      </c>
      <c r="EI958">
        <v>-75.9777769230769</v>
      </c>
      <c r="EJ958">
        <v>1251.59</v>
      </c>
      <c r="EK958">
        <v>1288.31307692308</v>
      </c>
      <c r="EL958">
        <v>32.0957615384615</v>
      </c>
      <c r="EM958">
        <v>1256.13307692308</v>
      </c>
      <c r="EN958">
        <v>24.9782384615385</v>
      </c>
      <c r="EO958">
        <v>5.14697307692308</v>
      </c>
      <c r="EP958">
        <v>2.25255384615385</v>
      </c>
      <c r="EQ958">
        <v>33.3315</v>
      </c>
      <c r="ER958">
        <v>19.3410615384615</v>
      </c>
      <c r="ES958">
        <v>1200.01153846154</v>
      </c>
      <c r="ET958">
        <v>0.966991923076923</v>
      </c>
      <c r="EU958">
        <v>0.0330080769230769</v>
      </c>
      <c r="EV958">
        <v>0</v>
      </c>
      <c r="EW958">
        <v>870.527923076923</v>
      </c>
      <c r="EX958">
        <v>5.00059</v>
      </c>
      <c r="EY958">
        <v>11509.3846153846</v>
      </c>
      <c r="EZ958">
        <v>10358.7923076923</v>
      </c>
      <c r="FA958">
        <v>63.125</v>
      </c>
      <c r="FB958">
        <v>64.3072307692308</v>
      </c>
      <c r="FC958">
        <v>63.0476923076923</v>
      </c>
      <c r="FD958">
        <v>64.1966923076923</v>
      </c>
      <c r="FE958">
        <v>64.562</v>
      </c>
      <c r="FF958">
        <v>1155.56153846154</v>
      </c>
      <c r="FG958">
        <v>39.4438461538462</v>
      </c>
      <c r="FH958">
        <v>0</v>
      </c>
      <c r="FI958">
        <v>1761424895.5</v>
      </c>
      <c r="FJ958">
        <v>0</v>
      </c>
      <c r="FK958">
        <v>870.50036</v>
      </c>
      <c r="FL958">
        <v>4.16584613826017</v>
      </c>
      <c r="FM958">
        <v>72.0307689591505</v>
      </c>
      <c r="FN958">
        <v>11510.564</v>
      </c>
      <c r="FO958">
        <v>15</v>
      </c>
      <c r="FP958">
        <v>0</v>
      </c>
      <c r="FQ958" t="s">
        <v>439</v>
      </c>
      <c r="FR958">
        <v>0</v>
      </c>
      <c r="FS958">
        <v>0</v>
      </c>
      <c r="FT958">
        <v>0</v>
      </c>
      <c r="FU958">
        <v>0</v>
      </c>
      <c r="FV958">
        <v>0</v>
      </c>
      <c r="FW958">
        <v>0</v>
      </c>
      <c r="FX958">
        <v>0</v>
      </c>
      <c r="FY958">
        <v>0</v>
      </c>
      <c r="FZ958">
        <v>0</v>
      </c>
      <c r="GA958">
        <v>0</v>
      </c>
      <c r="GB958">
        <v>0</v>
      </c>
      <c r="GC958">
        <v>-75.75617</v>
      </c>
      <c r="GD958">
        <v>-0.45479097744358</v>
      </c>
      <c r="GE958">
        <v>0.97208045351195</v>
      </c>
      <c r="GF958">
        <v>1</v>
      </c>
      <c r="GG958">
        <v>870.228705882353</v>
      </c>
      <c r="GH958">
        <v>5.1619862420026</v>
      </c>
      <c r="GI958">
        <v>0.54547699198861</v>
      </c>
      <c r="GJ958">
        <v>-1</v>
      </c>
      <c r="GK958">
        <v>32.09675</v>
      </c>
      <c r="GL958">
        <v>-0.0548842105263617</v>
      </c>
      <c r="GM958">
        <v>0.00991395481127498</v>
      </c>
      <c r="GN958">
        <v>1</v>
      </c>
      <c r="GO958">
        <v>2</v>
      </c>
      <c r="GP958">
        <v>2</v>
      </c>
      <c r="GQ958" t="s">
        <v>440</v>
      </c>
      <c r="GR958">
        <v>3.12646</v>
      </c>
      <c r="GS958">
        <v>2.71776</v>
      </c>
      <c r="GT958">
        <v>0.176923</v>
      </c>
      <c r="GU958">
        <v>0.183365</v>
      </c>
      <c r="GV958">
        <v>0.178036</v>
      </c>
      <c r="GW958">
        <v>0.100324</v>
      </c>
      <c r="GX958">
        <v>29427.1</v>
      </c>
      <c r="GY958">
        <v>30843.3</v>
      </c>
      <c r="GZ958">
        <v>32498</v>
      </c>
      <c r="HA958">
        <v>34353</v>
      </c>
      <c r="HB958">
        <v>38430</v>
      </c>
      <c r="HC958">
        <v>44597.8</v>
      </c>
      <c r="HD958">
        <v>51100.4</v>
      </c>
      <c r="HE958">
        <v>55120.3</v>
      </c>
      <c r="HF958">
        <v>1.67313</v>
      </c>
      <c r="HG958">
        <v>1.52198</v>
      </c>
      <c r="HH958">
        <v>-0.185996</v>
      </c>
      <c r="HI958">
        <v>0</v>
      </c>
      <c r="HJ958">
        <v>50.9573</v>
      </c>
      <c r="HK958">
        <v>999.9</v>
      </c>
      <c r="HL958">
        <v>54.999</v>
      </c>
      <c r="HM958">
        <v>30.121</v>
      </c>
      <c r="HN958">
        <v>26.165</v>
      </c>
      <c r="HO958">
        <v>60.0521</v>
      </c>
      <c r="HP958">
        <v>40.7412</v>
      </c>
      <c r="HQ958">
        <v>1</v>
      </c>
      <c r="HR958">
        <v>2.48092</v>
      </c>
      <c r="HS958">
        <v>0.176092</v>
      </c>
      <c r="HT958">
        <v>20.1131</v>
      </c>
      <c r="HU958">
        <v>5.18479</v>
      </c>
      <c r="HV958">
        <v>12.0159</v>
      </c>
      <c r="HW958">
        <v>4.96895</v>
      </c>
      <c r="HX958">
        <v>3.29593</v>
      </c>
      <c r="HY958">
        <v>9999</v>
      </c>
      <c r="HZ958">
        <v>9999</v>
      </c>
      <c r="IA958">
        <v>999.9</v>
      </c>
      <c r="IB958">
        <v>9999</v>
      </c>
      <c r="IC958">
        <v>1.86324</v>
      </c>
      <c r="ID958">
        <v>1.86807</v>
      </c>
      <c r="IE958">
        <v>1.86784</v>
      </c>
      <c r="IF958">
        <v>1.86905</v>
      </c>
      <c r="IG958">
        <v>1.86981</v>
      </c>
      <c r="IH958">
        <v>1.8659</v>
      </c>
      <c r="II958">
        <v>1.86695</v>
      </c>
      <c r="IJ958">
        <v>1.86842</v>
      </c>
      <c r="IK958">
        <v>5</v>
      </c>
      <c r="IL958">
        <v>0</v>
      </c>
      <c r="IM958">
        <v>0</v>
      </c>
      <c r="IN958">
        <v>0</v>
      </c>
      <c r="IO958" t="s">
        <v>441</v>
      </c>
      <c r="IP958" t="s">
        <v>442</v>
      </c>
      <c r="IQ958" t="s">
        <v>443</v>
      </c>
      <c r="IR958" t="s">
        <v>443</v>
      </c>
      <c r="IS958" t="s">
        <v>443</v>
      </c>
      <c r="IT958" t="s">
        <v>443</v>
      </c>
      <c r="IU958">
        <v>0</v>
      </c>
      <c r="IV958">
        <v>100</v>
      </c>
      <c r="IW958">
        <v>100</v>
      </c>
      <c r="IX958">
        <v>1.1</v>
      </c>
      <c r="IY958">
        <v>-0.0441</v>
      </c>
      <c r="IZ958">
        <v>1.09748391826392</v>
      </c>
      <c r="JA958">
        <v>0</v>
      </c>
      <c r="JB958">
        <v>0</v>
      </c>
      <c r="JC958">
        <v>0</v>
      </c>
      <c r="JD958">
        <v>-0.0441141096964596</v>
      </c>
      <c r="JE958">
        <v>0</v>
      </c>
      <c r="JF958">
        <v>0</v>
      </c>
      <c r="JG958">
        <v>0</v>
      </c>
      <c r="JH958">
        <v>5</v>
      </c>
      <c r="JI958">
        <v>2273</v>
      </c>
      <c r="JJ958">
        <v>1</v>
      </c>
      <c r="JK958">
        <v>24</v>
      </c>
      <c r="JL958">
        <v>29357082.2</v>
      </c>
      <c r="JM958">
        <v>29357082.2</v>
      </c>
      <c r="JN958">
        <v>2.51465</v>
      </c>
      <c r="JO958">
        <v>2.61597</v>
      </c>
      <c r="JP958">
        <v>1.54785</v>
      </c>
      <c r="JQ958">
        <v>2.31567</v>
      </c>
      <c r="JR958">
        <v>1.64673</v>
      </c>
      <c r="JS958">
        <v>2.33643</v>
      </c>
      <c r="JT958">
        <v>34.0771</v>
      </c>
      <c r="JU958">
        <v>24.1838</v>
      </c>
      <c r="JV958">
        <v>18</v>
      </c>
      <c r="JW958">
        <v>492.5</v>
      </c>
      <c r="JX958">
        <v>383.149</v>
      </c>
      <c r="JY958">
        <v>52.6316</v>
      </c>
      <c r="JZ958">
        <v>55.0803</v>
      </c>
      <c r="KA958">
        <v>30.0012</v>
      </c>
      <c r="KB958">
        <v>54.3191</v>
      </c>
      <c r="KC958">
        <v>54.1171</v>
      </c>
      <c r="KD958">
        <v>50.3754</v>
      </c>
      <c r="KE958">
        <v>0</v>
      </c>
      <c r="KF958">
        <v>100</v>
      </c>
      <c r="KG958">
        <v>52.5791</v>
      </c>
      <c r="KH958">
        <v>1304.51</v>
      </c>
      <c r="KI958">
        <v>26.2864</v>
      </c>
      <c r="KJ958">
        <v>92.6031</v>
      </c>
      <c r="KK958">
        <v>89.1719</v>
      </c>
    </row>
    <row r="959" spans="1:297">
      <c r="A959">
        <v>943</v>
      </c>
      <c r="B959">
        <v>1761424940</v>
      </c>
      <c r="C959">
        <v>16759</v>
      </c>
      <c r="D959" t="s">
        <v>2337</v>
      </c>
      <c r="E959" t="s">
        <v>2338</v>
      </c>
      <c r="F959">
        <v>5</v>
      </c>
      <c r="G959" t="s">
        <v>2182</v>
      </c>
      <c r="H959" t="s">
        <v>436</v>
      </c>
      <c r="I959">
        <v>1761424931.84615</v>
      </c>
      <c r="J959">
        <f>(K959)/1000</f>
        <v>0</v>
      </c>
      <c r="K959">
        <f>IF(DP959, AN959, AH959)</f>
        <v>0</v>
      </c>
      <c r="L959">
        <f>IF(DP959, AI959, AG959)</f>
        <v>0</v>
      </c>
      <c r="M959">
        <f>DR959 - IF(AU959&gt;1, L959*DL959*100.0/(AW959), 0)</f>
        <v>0</v>
      </c>
      <c r="N959">
        <f>((T959-J959/2)*M959-L959)/(T959+J959/2)</f>
        <v>0</v>
      </c>
      <c r="O959">
        <f>N959*(DY959+DZ959)/1000.0</f>
        <v>0</v>
      </c>
      <c r="P959">
        <f>(DR959 - IF(AU959&gt;1, L959*DL959*100.0/(AW959), 0))*(DY959+DZ959)/1000.0</f>
        <v>0</v>
      </c>
      <c r="Q959">
        <f>2.0/((1/S959-1/R959)+SIGN(S959)*SQRT((1/S959-1/R959)*(1/S959-1/R959) + 4*DM959/((DM959+1)*(DM959+1))*(2*1/S959*1/R959-1/R959*1/R959)))</f>
        <v>0</v>
      </c>
      <c r="R959">
        <f>IF(LEFT(DN959,1)&lt;&gt;"0",IF(LEFT(DN959,1)="1",3.0,DO959),$D$5+$E$5*(EF959*DY959/($K$5*1000))+$F$5*(EF959*DY959/($K$5*1000))*MAX(MIN(DL959,$J$5),$I$5)*MAX(MIN(DL959,$J$5),$I$5)+$G$5*MAX(MIN(DL959,$J$5),$I$5)*(EF959*DY959/($K$5*1000))+$H$5*(EF959*DY959/($K$5*1000))*(EF959*DY959/($K$5*1000)))</f>
        <v>0</v>
      </c>
      <c r="S959">
        <f>J959*(1000-(1000*0.61365*exp(17.502*W959/(240.97+W959))/(DY959+DZ959)+DT959)/2)/(1000*0.61365*exp(17.502*W959/(240.97+W959))/(DY959+DZ959)-DT959)</f>
        <v>0</v>
      </c>
      <c r="T959">
        <f>1/((DM959+1)/(Q959/1.6)+1/(R959/1.37)) + DM959/((DM959+1)/(Q959/1.6) + DM959/(R959/1.37))</f>
        <v>0</v>
      </c>
      <c r="U959">
        <f>(DH959*DK959)</f>
        <v>0</v>
      </c>
      <c r="V959">
        <f>(EA959+(U959+2*0.95*5.67E-8*(((EA959+$B$7)+273)^4-(EA959+273)^4)-44100*J959)/(1.84*29.3*R959+8*0.95*5.67E-8*(EA959+273)^3))</f>
        <v>0</v>
      </c>
      <c r="W959">
        <f>($C$7*EB959+$D$7*EC959+$E$7*V959)</f>
        <v>0</v>
      </c>
      <c r="X959">
        <f>0.61365*exp(17.502*W959/(240.97+W959))</f>
        <v>0</v>
      </c>
      <c r="Y959">
        <f>(Z959/AA959*100)</f>
        <v>0</v>
      </c>
      <c r="Z959">
        <f>DT959*(DY959+DZ959)/1000</f>
        <v>0</v>
      </c>
      <c r="AA959">
        <f>0.61365*exp(17.502*EA959/(240.97+EA959))</f>
        <v>0</v>
      </c>
      <c r="AB959">
        <f>(X959-DT959*(DY959+DZ959)/1000)</f>
        <v>0</v>
      </c>
      <c r="AC959">
        <f>(-J959*44100)</f>
        <v>0</v>
      </c>
      <c r="AD959">
        <f>2*29.3*R959*0.92*(EA959-W959)</f>
        <v>0</v>
      </c>
      <c r="AE959">
        <f>2*0.95*5.67E-8*(((EA959+$B$7)+273)^4-(W959+273)^4)</f>
        <v>0</v>
      </c>
      <c r="AF959">
        <f>U959+AE959+AC959+AD959</f>
        <v>0</v>
      </c>
      <c r="AG959">
        <f>DX959*AU959*(DS959-DR959*(1000-AU959*DU959)/(1000-AU959*DT959))/(100*DL959)</f>
        <v>0</v>
      </c>
      <c r="AH959">
        <f>1000*DX959*AU959*(DT959-DU959)/(100*DL959*(1000-AU959*DT959))</f>
        <v>0</v>
      </c>
      <c r="AI959">
        <f>(AJ959 - AK959 - DY959*1E3/(8.314*(EA959+273.15)) * AM959/DX959 * AL959) * DX959/(100*DL959) * (1000 - DU959)/1000</f>
        <v>0</v>
      </c>
      <c r="AJ959">
        <v>1321.41943686982</v>
      </c>
      <c r="AK959">
        <v>1292.02309090909</v>
      </c>
      <c r="AL959">
        <v>3.51214984373726</v>
      </c>
      <c r="AM959">
        <v>65.2934851003641</v>
      </c>
      <c r="AN959">
        <f>(AP959 - AO959 + DY959*1E3/(8.314*(EA959+273.15)) * AR959/DX959 * AQ959) * DX959/(100*DL959) * 1000/(1000 - AP959)</f>
        <v>0</v>
      </c>
      <c r="AO959">
        <v>24.9891596413618</v>
      </c>
      <c r="AP959">
        <v>57.0874175757575</v>
      </c>
      <c r="AQ959">
        <v>0.00338732154634376</v>
      </c>
      <c r="AR959">
        <v>110.481421267312</v>
      </c>
      <c r="AS959">
        <v>2</v>
      </c>
      <c r="AT959">
        <v>0</v>
      </c>
      <c r="AU959">
        <f>IF(AS959*$H$13&gt;=AW959,1.0,(AW959/(AW959-AS959*$H$13)))</f>
        <v>0</v>
      </c>
      <c r="AV959">
        <f>(AU959-1)*100</f>
        <v>0</v>
      </c>
      <c r="AW959">
        <f>MAX(0,($B$13+$C$13*EF959)/(1+$D$13*EF959)*DY959/(EA959+273)*$E$13)</f>
        <v>0</v>
      </c>
      <c r="AX959" t="s">
        <v>437</v>
      </c>
      <c r="AY959" t="s">
        <v>437</v>
      </c>
      <c r="AZ959">
        <v>0</v>
      </c>
      <c r="BA959">
        <v>0</v>
      </c>
      <c r="BB959">
        <f>1-AZ959/BA959</f>
        <v>0</v>
      </c>
      <c r="BC959">
        <v>0</v>
      </c>
      <c r="BD959" t="s">
        <v>437</v>
      </c>
      <c r="BE959" t="s">
        <v>437</v>
      </c>
      <c r="BF959">
        <v>0</v>
      </c>
      <c r="BG959">
        <v>0</v>
      </c>
      <c r="BH959">
        <f>1-BF959/BG959</f>
        <v>0</v>
      </c>
      <c r="BI959">
        <v>0.5</v>
      </c>
      <c r="BJ959">
        <f>DI959</f>
        <v>0</v>
      </c>
      <c r="BK959">
        <f>L959</f>
        <v>0</v>
      </c>
      <c r="BL959">
        <f>BH959*BI959*BJ959</f>
        <v>0</v>
      </c>
      <c r="BM959">
        <f>(BK959-BC959)/BJ959</f>
        <v>0</v>
      </c>
      <c r="BN959">
        <f>(BA959-BG959)/BG959</f>
        <v>0</v>
      </c>
      <c r="BO959">
        <f>AZ959/(BB959+AZ959/BG959)</f>
        <v>0</v>
      </c>
      <c r="BP959" t="s">
        <v>437</v>
      </c>
      <c r="BQ959">
        <v>0</v>
      </c>
      <c r="BR959">
        <f>IF(BQ959&lt;&gt;0, BQ959, BO959)</f>
        <v>0</v>
      </c>
      <c r="BS959">
        <f>1-BR959/BG959</f>
        <v>0</v>
      </c>
      <c r="BT959">
        <f>(BG959-BF959)/(BG959-BR959)</f>
        <v>0</v>
      </c>
      <c r="BU959">
        <f>(BA959-BG959)/(BA959-BR959)</f>
        <v>0</v>
      </c>
      <c r="BV959">
        <f>(BG959-BF959)/(BG959-AZ959)</f>
        <v>0</v>
      </c>
      <c r="BW959">
        <f>(BA959-BG959)/(BA959-AZ959)</f>
        <v>0</v>
      </c>
      <c r="BX959">
        <f>(BT959*BR959/BF959)</f>
        <v>0</v>
      </c>
      <c r="BY959">
        <f>(1-BX959)</f>
        <v>0</v>
      </c>
      <c r="DH959">
        <f>$B$11*EG959+$C$11*EH959+$F$11*ES959*(1-EV959)</f>
        <v>0</v>
      </c>
      <c r="DI959">
        <f>DH959*DJ959</f>
        <v>0</v>
      </c>
      <c r="DJ959">
        <f>($B$11*$D$9+$C$11*$D$9+$F$11*((FF959+EX959)/MAX(FF959+EX959+FG959, 0.1)*$I$9+FG959/MAX(FF959+EX959+FG959, 0.1)*$J$9))/($B$11+$C$11+$F$11)</f>
        <v>0</v>
      </c>
      <c r="DK959">
        <f>($B$11*$K$9+$C$11*$K$9+$F$11*((FF959+EX959)/MAX(FF959+EX959+FG959, 0.1)*$P$9+FG959/MAX(FF959+EX959+FG959, 0.1)*$Q$9))/($B$11+$C$11+$F$11)</f>
        <v>0</v>
      </c>
      <c r="DL959">
        <v>6</v>
      </c>
      <c r="DM959">
        <v>0.5</v>
      </c>
      <c r="DN959" t="s">
        <v>438</v>
      </c>
      <c r="DO959">
        <v>2</v>
      </c>
      <c r="DP959" t="b">
        <v>1</v>
      </c>
      <c r="DQ959">
        <v>1761424931.84615</v>
      </c>
      <c r="DR959">
        <v>1195.84461538462</v>
      </c>
      <c r="DS959">
        <v>1272.31769230769</v>
      </c>
      <c r="DT959">
        <v>57.0751230769231</v>
      </c>
      <c r="DU959">
        <v>24.9829846153846</v>
      </c>
      <c r="DV959">
        <v>1194.75</v>
      </c>
      <c r="DW959">
        <v>57.1192384615385</v>
      </c>
      <c r="DX959">
        <v>500.030153846154</v>
      </c>
      <c r="DY959">
        <v>90.1799769230769</v>
      </c>
      <c r="DZ959">
        <v>0.0394901153846154</v>
      </c>
      <c r="EA959">
        <v>53.0396923076923</v>
      </c>
      <c r="EB959">
        <v>48.0235692307692</v>
      </c>
      <c r="EC959">
        <v>999.9</v>
      </c>
      <c r="ED959">
        <v>0</v>
      </c>
      <c r="EE959">
        <v>0</v>
      </c>
      <c r="EF959">
        <v>10007.0684615385</v>
      </c>
      <c r="EG959">
        <v>0</v>
      </c>
      <c r="EH959">
        <v>1180.70615384615</v>
      </c>
      <c r="EI959">
        <v>-76.4710846153846</v>
      </c>
      <c r="EJ959">
        <v>1268.23230769231</v>
      </c>
      <c r="EK959">
        <v>1304.91769230769</v>
      </c>
      <c r="EL959">
        <v>32.0921307692308</v>
      </c>
      <c r="EM959">
        <v>1272.31769230769</v>
      </c>
      <c r="EN959">
        <v>24.9829846153846</v>
      </c>
      <c r="EO959">
        <v>5.14703230769231</v>
      </c>
      <c r="EP959">
        <v>2.25296461538462</v>
      </c>
      <c r="EQ959">
        <v>33.3317076923077</v>
      </c>
      <c r="ER959">
        <v>19.3439769230769</v>
      </c>
      <c r="ES959">
        <v>1200.00769230769</v>
      </c>
      <c r="ET959">
        <v>0.966991923076923</v>
      </c>
      <c r="EU959">
        <v>0.0330080923076923</v>
      </c>
      <c r="EV959">
        <v>0</v>
      </c>
      <c r="EW959">
        <v>870.921692307692</v>
      </c>
      <c r="EX959">
        <v>5.00059</v>
      </c>
      <c r="EY959">
        <v>11515.2307692308</v>
      </c>
      <c r="EZ959">
        <v>10358.7615384615</v>
      </c>
      <c r="FA959">
        <v>63.1345384615385</v>
      </c>
      <c r="FB959">
        <v>64.312</v>
      </c>
      <c r="FC959">
        <v>63.062</v>
      </c>
      <c r="FD959">
        <v>64.2160769230769</v>
      </c>
      <c r="FE959">
        <v>64.5716923076923</v>
      </c>
      <c r="FF959">
        <v>1155.55769230769</v>
      </c>
      <c r="FG959">
        <v>39.4423076923077</v>
      </c>
      <c r="FH959">
        <v>0</v>
      </c>
      <c r="FI959">
        <v>1761424900.3</v>
      </c>
      <c r="FJ959">
        <v>0</v>
      </c>
      <c r="FK959">
        <v>870.85244</v>
      </c>
      <c r="FL959">
        <v>4.18269230912622</v>
      </c>
      <c r="FM959">
        <v>70.769230716592</v>
      </c>
      <c r="FN959">
        <v>11516.1</v>
      </c>
      <c r="FO959">
        <v>15</v>
      </c>
      <c r="FP959">
        <v>0</v>
      </c>
      <c r="FQ959" t="s">
        <v>439</v>
      </c>
      <c r="FR959">
        <v>0</v>
      </c>
      <c r="FS959">
        <v>0</v>
      </c>
      <c r="FT959">
        <v>0</v>
      </c>
      <c r="FU959">
        <v>0</v>
      </c>
      <c r="FV959">
        <v>0</v>
      </c>
      <c r="FW959">
        <v>0</v>
      </c>
      <c r="FX959">
        <v>0</v>
      </c>
      <c r="FY959">
        <v>0</v>
      </c>
      <c r="FZ959">
        <v>0</v>
      </c>
      <c r="GA959">
        <v>0</v>
      </c>
      <c r="GB959">
        <v>0</v>
      </c>
      <c r="GC959">
        <v>-76.5936809523809</v>
      </c>
      <c r="GD959">
        <v>-4.43663376623379</v>
      </c>
      <c r="GE959">
        <v>1.24950023366261</v>
      </c>
      <c r="GF959">
        <v>0</v>
      </c>
      <c r="GG959">
        <v>870.614411764706</v>
      </c>
      <c r="GH959">
        <v>4.53588998892231</v>
      </c>
      <c r="GI959">
        <v>0.500110524116602</v>
      </c>
      <c r="GJ959">
        <v>-1</v>
      </c>
      <c r="GK959">
        <v>32.0960428571429</v>
      </c>
      <c r="GL959">
        <v>-0.052776623376617</v>
      </c>
      <c r="GM959">
        <v>0.00989928190895306</v>
      </c>
      <c r="GN959">
        <v>1</v>
      </c>
      <c r="GO959">
        <v>1</v>
      </c>
      <c r="GP959">
        <v>2</v>
      </c>
      <c r="GQ959" t="s">
        <v>446</v>
      </c>
      <c r="GR959">
        <v>3.12659</v>
      </c>
      <c r="GS959">
        <v>2.71673</v>
      </c>
      <c r="GT959">
        <v>0.178461</v>
      </c>
      <c r="GU959">
        <v>0.184899</v>
      </c>
      <c r="GV959">
        <v>0.178028</v>
      </c>
      <c r="GW959">
        <v>0.100334</v>
      </c>
      <c r="GX959">
        <v>29370.8</v>
      </c>
      <c r="GY959">
        <v>30784.1</v>
      </c>
      <c r="GZ959">
        <v>32497.1</v>
      </c>
      <c r="HA959">
        <v>34352.3</v>
      </c>
      <c r="HB959">
        <v>38429.9</v>
      </c>
      <c r="HC959">
        <v>44596.6</v>
      </c>
      <c r="HD959">
        <v>51099.5</v>
      </c>
      <c r="HE959">
        <v>55119.2</v>
      </c>
      <c r="HF959">
        <v>1.67288</v>
      </c>
      <c r="HG959">
        <v>1.522</v>
      </c>
      <c r="HH959">
        <v>-0.185397</v>
      </c>
      <c r="HI959">
        <v>0</v>
      </c>
      <c r="HJ959">
        <v>50.9573</v>
      </c>
      <c r="HK959">
        <v>999.9</v>
      </c>
      <c r="HL959">
        <v>54.999</v>
      </c>
      <c r="HM959">
        <v>30.121</v>
      </c>
      <c r="HN959">
        <v>26.1644</v>
      </c>
      <c r="HO959">
        <v>59.9721</v>
      </c>
      <c r="HP959">
        <v>40.601</v>
      </c>
      <c r="HQ959">
        <v>1</v>
      </c>
      <c r="HR959">
        <v>2.48243</v>
      </c>
      <c r="HS959">
        <v>0.272971</v>
      </c>
      <c r="HT959">
        <v>20.1127</v>
      </c>
      <c r="HU959">
        <v>5.1824</v>
      </c>
      <c r="HV959">
        <v>12.0159</v>
      </c>
      <c r="HW959">
        <v>4.96785</v>
      </c>
      <c r="HX959">
        <v>3.29593</v>
      </c>
      <c r="HY959">
        <v>9999</v>
      </c>
      <c r="HZ959">
        <v>9999</v>
      </c>
      <c r="IA959">
        <v>999.9</v>
      </c>
      <c r="IB959">
        <v>9999</v>
      </c>
      <c r="IC959">
        <v>1.86325</v>
      </c>
      <c r="ID959">
        <v>1.86808</v>
      </c>
      <c r="IE959">
        <v>1.86784</v>
      </c>
      <c r="IF959">
        <v>1.86905</v>
      </c>
      <c r="IG959">
        <v>1.86981</v>
      </c>
      <c r="IH959">
        <v>1.86588</v>
      </c>
      <c r="II959">
        <v>1.86696</v>
      </c>
      <c r="IJ959">
        <v>1.8684</v>
      </c>
      <c r="IK959">
        <v>5</v>
      </c>
      <c r="IL959">
        <v>0</v>
      </c>
      <c r="IM959">
        <v>0</v>
      </c>
      <c r="IN959">
        <v>0</v>
      </c>
      <c r="IO959" t="s">
        <v>441</v>
      </c>
      <c r="IP959" t="s">
        <v>442</v>
      </c>
      <c r="IQ959" t="s">
        <v>443</v>
      </c>
      <c r="IR959" t="s">
        <v>443</v>
      </c>
      <c r="IS959" t="s">
        <v>443</v>
      </c>
      <c r="IT959" t="s">
        <v>443</v>
      </c>
      <c r="IU959">
        <v>0</v>
      </c>
      <c r="IV959">
        <v>100</v>
      </c>
      <c r="IW959">
        <v>100</v>
      </c>
      <c r="IX959">
        <v>1.1</v>
      </c>
      <c r="IY959">
        <v>-0.0441</v>
      </c>
      <c r="IZ959">
        <v>1.09748391826392</v>
      </c>
      <c r="JA959">
        <v>0</v>
      </c>
      <c r="JB959">
        <v>0</v>
      </c>
      <c r="JC959">
        <v>0</v>
      </c>
      <c r="JD959">
        <v>-0.0441141096964596</v>
      </c>
      <c r="JE959">
        <v>0</v>
      </c>
      <c r="JF959">
        <v>0</v>
      </c>
      <c r="JG959">
        <v>0</v>
      </c>
      <c r="JH959">
        <v>5</v>
      </c>
      <c r="JI959">
        <v>2273</v>
      </c>
      <c r="JJ959">
        <v>1</v>
      </c>
      <c r="JK959">
        <v>24</v>
      </c>
      <c r="JL959">
        <v>29357082.3</v>
      </c>
      <c r="JM959">
        <v>29357082.3</v>
      </c>
      <c r="JN959">
        <v>2.54028</v>
      </c>
      <c r="JO959">
        <v>2.61353</v>
      </c>
      <c r="JP959">
        <v>1.54785</v>
      </c>
      <c r="JQ959">
        <v>2.31567</v>
      </c>
      <c r="JR959">
        <v>1.64551</v>
      </c>
      <c r="JS959">
        <v>2.30591</v>
      </c>
      <c r="JT959">
        <v>34.0998</v>
      </c>
      <c r="JU959">
        <v>24.1751</v>
      </c>
      <c r="JV959">
        <v>18</v>
      </c>
      <c r="JW959">
        <v>492.368</v>
      </c>
      <c r="JX959">
        <v>383.206</v>
      </c>
      <c r="JY959">
        <v>52.6076</v>
      </c>
      <c r="JZ959">
        <v>55.089</v>
      </c>
      <c r="KA959">
        <v>30.0015</v>
      </c>
      <c r="KB959">
        <v>54.3285</v>
      </c>
      <c r="KC959">
        <v>54.1267</v>
      </c>
      <c r="KD959">
        <v>50.8282</v>
      </c>
      <c r="KE959">
        <v>0</v>
      </c>
      <c r="KF959">
        <v>100</v>
      </c>
      <c r="KG959">
        <v>52.5519</v>
      </c>
      <c r="KH959">
        <v>1324.94</v>
      </c>
      <c r="KI959">
        <v>26.2864</v>
      </c>
      <c r="KJ959">
        <v>92.6011</v>
      </c>
      <c r="KK959">
        <v>89.1701</v>
      </c>
    </row>
    <row r="960" spans="1:297">
      <c r="A960">
        <v>944</v>
      </c>
      <c r="B960">
        <v>1761424945</v>
      </c>
      <c r="C960">
        <v>16764</v>
      </c>
      <c r="D960" t="s">
        <v>2339</v>
      </c>
      <c r="E960" t="s">
        <v>2340</v>
      </c>
      <c r="F960">
        <v>5</v>
      </c>
      <c r="G960" t="s">
        <v>2182</v>
      </c>
      <c r="H960" t="s">
        <v>436</v>
      </c>
      <c r="I960">
        <v>1761424936.84615</v>
      </c>
      <c r="J960">
        <f>(K960)/1000</f>
        <v>0</v>
      </c>
      <c r="K960">
        <f>IF(DP960, AN960, AH960)</f>
        <v>0</v>
      </c>
      <c r="L960">
        <f>IF(DP960, AI960, AG960)</f>
        <v>0</v>
      </c>
      <c r="M960">
        <f>DR960 - IF(AU960&gt;1, L960*DL960*100.0/(AW960), 0)</f>
        <v>0</v>
      </c>
      <c r="N960">
        <f>((T960-J960/2)*M960-L960)/(T960+J960/2)</f>
        <v>0</v>
      </c>
      <c r="O960">
        <f>N960*(DY960+DZ960)/1000.0</f>
        <v>0</v>
      </c>
      <c r="P960">
        <f>(DR960 - IF(AU960&gt;1, L960*DL960*100.0/(AW960), 0))*(DY960+DZ960)/1000.0</f>
        <v>0</v>
      </c>
      <c r="Q960">
        <f>2.0/((1/S960-1/R960)+SIGN(S960)*SQRT((1/S960-1/R960)*(1/S960-1/R960) + 4*DM960/((DM960+1)*(DM960+1))*(2*1/S960*1/R960-1/R960*1/R960)))</f>
        <v>0</v>
      </c>
      <c r="R960">
        <f>IF(LEFT(DN960,1)&lt;&gt;"0",IF(LEFT(DN960,1)="1",3.0,DO960),$D$5+$E$5*(EF960*DY960/($K$5*1000))+$F$5*(EF960*DY960/($K$5*1000))*MAX(MIN(DL960,$J$5),$I$5)*MAX(MIN(DL960,$J$5),$I$5)+$G$5*MAX(MIN(DL960,$J$5),$I$5)*(EF960*DY960/($K$5*1000))+$H$5*(EF960*DY960/($K$5*1000))*(EF960*DY960/($K$5*1000)))</f>
        <v>0</v>
      </c>
      <c r="S960">
        <f>J960*(1000-(1000*0.61365*exp(17.502*W960/(240.97+W960))/(DY960+DZ960)+DT960)/2)/(1000*0.61365*exp(17.502*W960/(240.97+W960))/(DY960+DZ960)-DT960)</f>
        <v>0</v>
      </c>
      <c r="T960">
        <f>1/((DM960+1)/(Q960/1.6)+1/(R960/1.37)) + DM960/((DM960+1)/(Q960/1.6) + DM960/(R960/1.37))</f>
        <v>0</v>
      </c>
      <c r="U960">
        <f>(DH960*DK960)</f>
        <v>0</v>
      </c>
      <c r="V960">
        <f>(EA960+(U960+2*0.95*5.67E-8*(((EA960+$B$7)+273)^4-(EA960+273)^4)-44100*J960)/(1.84*29.3*R960+8*0.95*5.67E-8*(EA960+273)^3))</f>
        <v>0</v>
      </c>
      <c r="W960">
        <f>($C$7*EB960+$D$7*EC960+$E$7*V960)</f>
        <v>0</v>
      </c>
      <c r="X960">
        <f>0.61365*exp(17.502*W960/(240.97+W960))</f>
        <v>0</v>
      </c>
      <c r="Y960">
        <f>(Z960/AA960*100)</f>
        <v>0</v>
      </c>
      <c r="Z960">
        <f>DT960*(DY960+DZ960)/1000</f>
        <v>0</v>
      </c>
      <c r="AA960">
        <f>0.61365*exp(17.502*EA960/(240.97+EA960))</f>
        <v>0</v>
      </c>
      <c r="AB960">
        <f>(X960-DT960*(DY960+DZ960)/1000)</f>
        <v>0</v>
      </c>
      <c r="AC960">
        <f>(-J960*44100)</f>
        <v>0</v>
      </c>
      <c r="AD960">
        <f>2*29.3*R960*0.92*(EA960-W960)</f>
        <v>0</v>
      </c>
      <c r="AE960">
        <f>2*0.95*5.67E-8*(((EA960+$B$7)+273)^4-(W960+273)^4)</f>
        <v>0</v>
      </c>
      <c r="AF960">
        <f>U960+AE960+AC960+AD960</f>
        <v>0</v>
      </c>
      <c r="AG960">
        <f>DX960*AU960*(DS960-DR960*(1000-AU960*DU960)/(1000-AU960*DT960))/(100*DL960)</f>
        <v>0</v>
      </c>
      <c r="AH960">
        <f>1000*DX960*AU960*(DT960-DU960)/(100*DL960*(1000-AU960*DT960))</f>
        <v>0</v>
      </c>
      <c r="AI960">
        <f>(AJ960 - AK960 - DY960*1E3/(8.314*(EA960+273.15)) * AM960/DX960 * AL960) * DX960/(100*DL960) * (1000 - DU960)/1000</f>
        <v>0</v>
      </c>
      <c r="AJ960">
        <v>1338.1323435717</v>
      </c>
      <c r="AK960">
        <v>1308.67278787879</v>
      </c>
      <c r="AL960">
        <v>3.29807525679495</v>
      </c>
      <c r="AM960">
        <v>65.2934851003641</v>
      </c>
      <c r="AN960">
        <f>(AP960 - AO960 + DY960*1E3/(8.314*(EA960+273.15)) * AR960/DX960 * AQ960) * DX960/(100*DL960) * 1000/(1000 - AP960)</f>
        <v>0</v>
      </c>
      <c r="AO960">
        <v>24.9923153961087</v>
      </c>
      <c r="AP960">
        <v>57.0708781818182</v>
      </c>
      <c r="AQ960">
        <v>-0.00112059215716958</v>
      </c>
      <c r="AR960">
        <v>110.481421267312</v>
      </c>
      <c r="AS960">
        <v>2</v>
      </c>
      <c r="AT960">
        <v>0</v>
      </c>
      <c r="AU960">
        <f>IF(AS960*$H$13&gt;=AW960,1.0,(AW960/(AW960-AS960*$H$13)))</f>
        <v>0</v>
      </c>
      <c r="AV960">
        <f>(AU960-1)*100</f>
        <v>0</v>
      </c>
      <c r="AW960">
        <f>MAX(0,($B$13+$C$13*EF960)/(1+$D$13*EF960)*DY960/(EA960+273)*$E$13)</f>
        <v>0</v>
      </c>
      <c r="AX960" t="s">
        <v>437</v>
      </c>
      <c r="AY960" t="s">
        <v>437</v>
      </c>
      <c r="AZ960">
        <v>0</v>
      </c>
      <c r="BA960">
        <v>0</v>
      </c>
      <c r="BB960">
        <f>1-AZ960/BA960</f>
        <v>0</v>
      </c>
      <c r="BC960">
        <v>0</v>
      </c>
      <c r="BD960" t="s">
        <v>437</v>
      </c>
      <c r="BE960" t="s">
        <v>437</v>
      </c>
      <c r="BF960">
        <v>0</v>
      </c>
      <c r="BG960">
        <v>0</v>
      </c>
      <c r="BH960">
        <f>1-BF960/BG960</f>
        <v>0</v>
      </c>
      <c r="BI960">
        <v>0.5</v>
      </c>
      <c r="BJ960">
        <f>DI960</f>
        <v>0</v>
      </c>
      <c r="BK960">
        <f>L960</f>
        <v>0</v>
      </c>
      <c r="BL960">
        <f>BH960*BI960*BJ960</f>
        <v>0</v>
      </c>
      <c r="BM960">
        <f>(BK960-BC960)/BJ960</f>
        <v>0</v>
      </c>
      <c r="BN960">
        <f>(BA960-BG960)/BG960</f>
        <v>0</v>
      </c>
      <c r="BO960">
        <f>AZ960/(BB960+AZ960/BG960)</f>
        <v>0</v>
      </c>
      <c r="BP960" t="s">
        <v>437</v>
      </c>
      <c r="BQ960">
        <v>0</v>
      </c>
      <c r="BR960">
        <f>IF(BQ960&lt;&gt;0, BQ960, BO960)</f>
        <v>0</v>
      </c>
      <c r="BS960">
        <f>1-BR960/BG960</f>
        <v>0</v>
      </c>
      <c r="BT960">
        <f>(BG960-BF960)/(BG960-BR960)</f>
        <v>0</v>
      </c>
      <c r="BU960">
        <f>(BA960-BG960)/(BA960-BR960)</f>
        <v>0</v>
      </c>
      <c r="BV960">
        <f>(BG960-BF960)/(BG960-AZ960)</f>
        <v>0</v>
      </c>
      <c r="BW960">
        <f>(BA960-BG960)/(BA960-AZ960)</f>
        <v>0</v>
      </c>
      <c r="BX960">
        <f>(BT960*BR960/BF960)</f>
        <v>0</v>
      </c>
      <c r="BY960">
        <f>(1-BX960)</f>
        <v>0</v>
      </c>
      <c r="DH960">
        <f>$B$11*EG960+$C$11*EH960+$F$11*ES960*(1-EV960)</f>
        <v>0</v>
      </c>
      <c r="DI960">
        <f>DH960*DJ960</f>
        <v>0</v>
      </c>
      <c r="DJ960">
        <f>($B$11*$D$9+$C$11*$D$9+$F$11*((FF960+EX960)/MAX(FF960+EX960+FG960, 0.1)*$I$9+FG960/MAX(FF960+EX960+FG960, 0.1)*$J$9))/($B$11+$C$11+$F$11)</f>
        <v>0</v>
      </c>
      <c r="DK960">
        <f>($B$11*$K$9+$C$11*$K$9+$F$11*((FF960+EX960)/MAX(FF960+EX960+FG960, 0.1)*$P$9+FG960/MAX(FF960+EX960+FG960, 0.1)*$Q$9))/($B$11+$C$11+$F$11)</f>
        <v>0</v>
      </c>
      <c r="DL960">
        <v>6</v>
      </c>
      <c r="DM960">
        <v>0.5</v>
      </c>
      <c r="DN960" t="s">
        <v>438</v>
      </c>
      <c r="DO960">
        <v>2</v>
      </c>
      <c r="DP960" t="b">
        <v>1</v>
      </c>
      <c r="DQ960">
        <v>1761424936.84615</v>
      </c>
      <c r="DR960">
        <v>1211.40923076923</v>
      </c>
      <c r="DS960">
        <v>1288.55</v>
      </c>
      <c r="DT960">
        <v>57.0750538461538</v>
      </c>
      <c r="DU960">
        <v>24.9872846153846</v>
      </c>
      <c r="DV960">
        <v>1210.31230769231</v>
      </c>
      <c r="DW960">
        <v>57.1191692307692</v>
      </c>
      <c r="DX960">
        <v>500.046076923077</v>
      </c>
      <c r="DY960">
        <v>90.1796692307692</v>
      </c>
      <c r="DZ960">
        <v>0.0392295153846154</v>
      </c>
      <c r="EA960">
        <v>53.0414230769231</v>
      </c>
      <c r="EB960">
        <v>48.0294769230769</v>
      </c>
      <c r="EC960">
        <v>999.9</v>
      </c>
      <c r="ED960">
        <v>0</v>
      </c>
      <c r="EE960">
        <v>0</v>
      </c>
      <c r="EF960">
        <v>10008.9415384615</v>
      </c>
      <c r="EG960">
        <v>0</v>
      </c>
      <c r="EH960">
        <v>1180.69769230769</v>
      </c>
      <c r="EI960">
        <v>-77.1401461538461</v>
      </c>
      <c r="EJ960">
        <v>1284.73692307692</v>
      </c>
      <c r="EK960">
        <v>1321.57153846154</v>
      </c>
      <c r="EL960">
        <v>32.0877461538462</v>
      </c>
      <c r="EM960">
        <v>1288.55</v>
      </c>
      <c r="EN960">
        <v>24.9872846153846</v>
      </c>
      <c r="EO960">
        <v>5.14700846153846</v>
      </c>
      <c r="EP960">
        <v>2.25334615384615</v>
      </c>
      <c r="EQ960">
        <v>33.3316076923077</v>
      </c>
      <c r="ER960">
        <v>19.3467</v>
      </c>
      <c r="ES960">
        <v>1199.97923076923</v>
      </c>
      <c r="ET960">
        <v>0.966991230769231</v>
      </c>
      <c r="EU960">
        <v>0.0330087307692308</v>
      </c>
      <c r="EV960">
        <v>0</v>
      </c>
      <c r="EW960">
        <v>871.235538461538</v>
      </c>
      <c r="EX960">
        <v>5.00059</v>
      </c>
      <c r="EY960">
        <v>11520.6384615385</v>
      </c>
      <c r="EZ960">
        <v>10358.5076923077</v>
      </c>
      <c r="FA960">
        <v>63.1440769230769</v>
      </c>
      <c r="FB960">
        <v>64.312</v>
      </c>
      <c r="FC960">
        <v>63.062</v>
      </c>
      <c r="FD960">
        <v>64.2306153846154</v>
      </c>
      <c r="FE960">
        <v>64.5862307692308</v>
      </c>
      <c r="FF960">
        <v>1155.53153846154</v>
      </c>
      <c r="FG960">
        <v>39.4430769230769</v>
      </c>
      <c r="FH960">
        <v>0</v>
      </c>
      <c r="FI960">
        <v>1761424905.7</v>
      </c>
      <c r="FJ960">
        <v>0</v>
      </c>
      <c r="FK960">
        <v>871.196038461538</v>
      </c>
      <c r="FL960">
        <v>3.4261538456516</v>
      </c>
      <c r="FM960">
        <v>61.9247862989193</v>
      </c>
      <c r="FN960">
        <v>11521.8423076923</v>
      </c>
      <c r="FO960">
        <v>15</v>
      </c>
      <c r="FP960">
        <v>0</v>
      </c>
      <c r="FQ960" t="s">
        <v>439</v>
      </c>
      <c r="FR960">
        <v>0</v>
      </c>
      <c r="FS960">
        <v>0</v>
      </c>
      <c r="FT960">
        <v>0</v>
      </c>
      <c r="FU960">
        <v>0</v>
      </c>
      <c r="FV960">
        <v>0</v>
      </c>
      <c r="FW960">
        <v>0</v>
      </c>
      <c r="FX960">
        <v>0</v>
      </c>
      <c r="FY960">
        <v>0</v>
      </c>
      <c r="FZ960">
        <v>0</v>
      </c>
      <c r="GA960">
        <v>0</v>
      </c>
      <c r="GB960">
        <v>0</v>
      </c>
      <c r="GC960">
        <v>-76.857275</v>
      </c>
      <c r="GD960">
        <v>-11.573652631579</v>
      </c>
      <c r="GE960">
        <v>1.40463116862577</v>
      </c>
      <c r="GF960">
        <v>0</v>
      </c>
      <c r="GG960">
        <v>870.971617647059</v>
      </c>
      <c r="GH960">
        <v>4.07090908537483</v>
      </c>
      <c r="GI960">
        <v>0.463325956580801</v>
      </c>
      <c r="GJ960">
        <v>-1</v>
      </c>
      <c r="GK960">
        <v>32.0898</v>
      </c>
      <c r="GL960">
        <v>-0.0431819548872514</v>
      </c>
      <c r="GM960">
        <v>0.0081393488683068</v>
      </c>
      <c r="GN960">
        <v>1</v>
      </c>
      <c r="GO960">
        <v>1</v>
      </c>
      <c r="GP960">
        <v>2</v>
      </c>
      <c r="GQ960" t="s">
        <v>446</v>
      </c>
      <c r="GR960">
        <v>3.12664</v>
      </c>
      <c r="GS960">
        <v>2.71719</v>
      </c>
      <c r="GT960">
        <v>0.179921</v>
      </c>
      <c r="GU960">
        <v>0.186445</v>
      </c>
      <c r="GV960">
        <v>0.178017</v>
      </c>
      <c r="GW960">
        <v>0.100342</v>
      </c>
      <c r="GX960">
        <v>29317.4</v>
      </c>
      <c r="GY960">
        <v>30724.4</v>
      </c>
      <c r="GZ960">
        <v>32496.3</v>
      </c>
      <c r="HA960">
        <v>34351.6</v>
      </c>
      <c r="HB960">
        <v>38429.9</v>
      </c>
      <c r="HC960">
        <v>44595.3</v>
      </c>
      <c r="HD960">
        <v>51098.4</v>
      </c>
      <c r="HE960">
        <v>55117.8</v>
      </c>
      <c r="HF960">
        <v>1.67315</v>
      </c>
      <c r="HG960">
        <v>1.522</v>
      </c>
      <c r="HH960">
        <v>-0.186756</v>
      </c>
      <c r="HI960">
        <v>0</v>
      </c>
      <c r="HJ960">
        <v>50.9635</v>
      </c>
      <c r="HK960">
        <v>999.9</v>
      </c>
      <c r="HL960">
        <v>55.024</v>
      </c>
      <c r="HM960">
        <v>30.142</v>
      </c>
      <c r="HN960">
        <v>26.205</v>
      </c>
      <c r="HO960">
        <v>59.9521</v>
      </c>
      <c r="HP960">
        <v>40.3926</v>
      </c>
      <c r="HQ960">
        <v>1</v>
      </c>
      <c r="HR960">
        <v>2.48418</v>
      </c>
      <c r="HS960">
        <v>0.326016</v>
      </c>
      <c r="HT960">
        <v>20.1126</v>
      </c>
      <c r="HU960">
        <v>5.1833</v>
      </c>
      <c r="HV960">
        <v>12.0159</v>
      </c>
      <c r="HW960">
        <v>4.9693</v>
      </c>
      <c r="HX960">
        <v>3.29598</v>
      </c>
      <c r="HY960">
        <v>9999</v>
      </c>
      <c r="HZ960">
        <v>9999</v>
      </c>
      <c r="IA960">
        <v>999.9</v>
      </c>
      <c r="IB960">
        <v>9999</v>
      </c>
      <c r="IC960">
        <v>1.86325</v>
      </c>
      <c r="ID960">
        <v>1.86804</v>
      </c>
      <c r="IE960">
        <v>1.86783</v>
      </c>
      <c r="IF960">
        <v>1.86905</v>
      </c>
      <c r="IG960">
        <v>1.86981</v>
      </c>
      <c r="IH960">
        <v>1.86586</v>
      </c>
      <c r="II960">
        <v>1.86696</v>
      </c>
      <c r="IJ960">
        <v>1.8684</v>
      </c>
      <c r="IK960">
        <v>5</v>
      </c>
      <c r="IL960">
        <v>0</v>
      </c>
      <c r="IM960">
        <v>0</v>
      </c>
      <c r="IN960">
        <v>0</v>
      </c>
      <c r="IO960" t="s">
        <v>441</v>
      </c>
      <c r="IP960" t="s">
        <v>442</v>
      </c>
      <c r="IQ960" t="s">
        <v>443</v>
      </c>
      <c r="IR960" t="s">
        <v>443</v>
      </c>
      <c r="IS960" t="s">
        <v>443</v>
      </c>
      <c r="IT960" t="s">
        <v>443</v>
      </c>
      <c r="IU960">
        <v>0</v>
      </c>
      <c r="IV960">
        <v>100</v>
      </c>
      <c r="IW960">
        <v>100</v>
      </c>
      <c r="IX960">
        <v>1.09</v>
      </c>
      <c r="IY960">
        <v>-0.0441</v>
      </c>
      <c r="IZ960">
        <v>1.09748391826392</v>
      </c>
      <c r="JA960">
        <v>0</v>
      </c>
      <c r="JB960">
        <v>0</v>
      </c>
      <c r="JC960">
        <v>0</v>
      </c>
      <c r="JD960">
        <v>-0.0441141096964596</v>
      </c>
      <c r="JE960">
        <v>0</v>
      </c>
      <c r="JF960">
        <v>0</v>
      </c>
      <c r="JG960">
        <v>0</v>
      </c>
      <c r="JH960">
        <v>5</v>
      </c>
      <c r="JI960">
        <v>2273</v>
      </c>
      <c r="JJ960">
        <v>1</v>
      </c>
      <c r="JK960">
        <v>24</v>
      </c>
      <c r="JL960">
        <v>29357082.4</v>
      </c>
      <c r="JM960">
        <v>29357082.4</v>
      </c>
      <c r="JN960">
        <v>2.56348</v>
      </c>
      <c r="JO960">
        <v>2.60376</v>
      </c>
      <c r="JP960">
        <v>1.54785</v>
      </c>
      <c r="JQ960">
        <v>2.31567</v>
      </c>
      <c r="JR960">
        <v>1.64673</v>
      </c>
      <c r="JS960">
        <v>2.35718</v>
      </c>
      <c r="JT960">
        <v>34.0998</v>
      </c>
      <c r="JU960">
        <v>24.1838</v>
      </c>
      <c r="JV960">
        <v>18</v>
      </c>
      <c r="JW960">
        <v>492.626</v>
      </c>
      <c r="JX960">
        <v>383.253</v>
      </c>
      <c r="JY960">
        <v>52.5709</v>
      </c>
      <c r="JZ960">
        <v>55.1005</v>
      </c>
      <c r="KA960">
        <v>30.0016</v>
      </c>
      <c r="KB960">
        <v>54.3378</v>
      </c>
      <c r="KC960">
        <v>54.1376</v>
      </c>
      <c r="KD960">
        <v>51.4139</v>
      </c>
      <c r="KE960">
        <v>0</v>
      </c>
      <c r="KF960">
        <v>100</v>
      </c>
      <c r="KG960">
        <v>52.5199</v>
      </c>
      <c r="KH960">
        <v>1338.62</v>
      </c>
      <c r="KI960">
        <v>26.2864</v>
      </c>
      <c r="KJ960">
        <v>92.5991</v>
      </c>
      <c r="KK960">
        <v>89.168</v>
      </c>
    </row>
    <row r="961" spans="1:297">
      <c r="A961">
        <v>945</v>
      </c>
      <c r="B961">
        <v>1761424950</v>
      </c>
      <c r="C961">
        <v>16769</v>
      </c>
      <c r="D961" t="s">
        <v>2341</v>
      </c>
      <c r="E961" t="s">
        <v>2342</v>
      </c>
      <c r="F961">
        <v>5</v>
      </c>
      <c r="G961" t="s">
        <v>2182</v>
      </c>
      <c r="H961" t="s">
        <v>436</v>
      </c>
      <c r="I961">
        <v>1761424941.84615</v>
      </c>
      <c r="J961">
        <f>(K961)/1000</f>
        <v>0</v>
      </c>
      <c r="K961">
        <f>IF(DP961, AN961, AH961)</f>
        <v>0</v>
      </c>
      <c r="L961">
        <f>IF(DP961, AI961, AG961)</f>
        <v>0</v>
      </c>
      <c r="M961">
        <f>DR961 - IF(AU961&gt;1, L961*DL961*100.0/(AW961), 0)</f>
        <v>0</v>
      </c>
      <c r="N961">
        <f>((T961-J961/2)*M961-L961)/(T961+J961/2)</f>
        <v>0</v>
      </c>
      <c r="O961">
        <f>N961*(DY961+DZ961)/1000.0</f>
        <v>0</v>
      </c>
      <c r="P961">
        <f>(DR961 - IF(AU961&gt;1, L961*DL961*100.0/(AW961), 0))*(DY961+DZ961)/1000.0</f>
        <v>0</v>
      </c>
      <c r="Q961">
        <f>2.0/((1/S961-1/R961)+SIGN(S961)*SQRT((1/S961-1/R961)*(1/S961-1/R961) + 4*DM961/((DM961+1)*(DM961+1))*(2*1/S961*1/R961-1/R961*1/R961)))</f>
        <v>0</v>
      </c>
      <c r="R961">
        <f>IF(LEFT(DN961,1)&lt;&gt;"0",IF(LEFT(DN961,1)="1",3.0,DO961),$D$5+$E$5*(EF961*DY961/($K$5*1000))+$F$5*(EF961*DY961/($K$5*1000))*MAX(MIN(DL961,$J$5),$I$5)*MAX(MIN(DL961,$J$5),$I$5)+$G$5*MAX(MIN(DL961,$J$5),$I$5)*(EF961*DY961/($K$5*1000))+$H$5*(EF961*DY961/($K$5*1000))*(EF961*DY961/($K$5*1000)))</f>
        <v>0</v>
      </c>
      <c r="S961">
        <f>J961*(1000-(1000*0.61365*exp(17.502*W961/(240.97+W961))/(DY961+DZ961)+DT961)/2)/(1000*0.61365*exp(17.502*W961/(240.97+W961))/(DY961+DZ961)-DT961)</f>
        <v>0</v>
      </c>
      <c r="T961">
        <f>1/((DM961+1)/(Q961/1.6)+1/(R961/1.37)) + DM961/((DM961+1)/(Q961/1.6) + DM961/(R961/1.37))</f>
        <v>0</v>
      </c>
      <c r="U961">
        <f>(DH961*DK961)</f>
        <v>0</v>
      </c>
      <c r="V961">
        <f>(EA961+(U961+2*0.95*5.67E-8*(((EA961+$B$7)+273)^4-(EA961+273)^4)-44100*J961)/(1.84*29.3*R961+8*0.95*5.67E-8*(EA961+273)^3))</f>
        <v>0</v>
      </c>
      <c r="W961">
        <f>($C$7*EB961+$D$7*EC961+$E$7*V961)</f>
        <v>0</v>
      </c>
      <c r="X961">
        <f>0.61365*exp(17.502*W961/(240.97+W961))</f>
        <v>0</v>
      </c>
      <c r="Y961">
        <f>(Z961/AA961*100)</f>
        <v>0</v>
      </c>
      <c r="Z961">
        <f>DT961*(DY961+DZ961)/1000</f>
        <v>0</v>
      </c>
      <c r="AA961">
        <f>0.61365*exp(17.502*EA961/(240.97+EA961))</f>
        <v>0</v>
      </c>
      <c r="AB961">
        <f>(X961-DT961*(DY961+DZ961)/1000)</f>
        <v>0</v>
      </c>
      <c r="AC961">
        <f>(-J961*44100)</f>
        <v>0</v>
      </c>
      <c r="AD961">
        <f>2*29.3*R961*0.92*(EA961-W961)</f>
        <v>0</v>
      </c>
      <c r="AE961">
        <f>2*0.95*5.67E-8*(((EA961+$B$7)+273)^4-(W961+273)^4)</f>
        <v>0</v>
      </c>
      <c r="AF961">
        <f>U961+AE961+AC961+AD961</f>
        <v>0</v>
      </c>
      <c r="AG961">
        <f>DX961*AU961*(DS961-DR961*(1000-AU961*DU961)/(1000-AU961*DT961))/(100*DL961)</f>
        <v>0</v>
      </c>
      <c r="AH961">
        <f>1000*DX961*AU961*(DT961-DU961)/(100*DL961*(1000-AU961*DT961))</f>
        <v>0</v>
      </c>
      <c r="AI961">
        <f>(AJ961 - AK961 - DY961*1E3/(8.314*(EA961+273.15)) * AM961/DX961 * AL961) * DX961/(100*DL961) * (1000 - DU961)/1000</f>
        <v>0</v>
      </c>
      <c r="AJ961">
        <v>1356.53709708268</v>
      </c>
      <c r="AK961">
        <v>1326.62163636364</v>
      </c>
      <c r="AL961">
        <v>3.61989355893214</v>
      </c>
      <c r="AM961">
        <v>65.2934851003641</v>
      </c>
      <c r="AN961">
        <f>(AP961 - AO961 + DY961*1E3/(8.314*(EA961+273.15)) * AR961/DX961 * AQ961) * DX961/(100*DL961) * 1000/(1000 - AP961)</f>
        <v>0</v>
      </c>
      <c r="AO961">
        <v>24.9969514942933</v>
      </c>
      <c r="AP961">
        <v>57.0891969696969</v>
      </c>
      <c r="AQ961">
        <v>0.00577410168769503</v>
      </c>
      <c r="AR961">
        <v>110.481421267312</v>
      </c>
      <c r="AS961">
        <v>2</v>
      </c>
      <c r="AT961">
        <v>0</v>
      </c>
      <c r="AU961">
        <f>IF(AS961*$H$13&gt;=AW961,1.0,(AW961/(AW961-AS961*$H$13)))</f>
        <v>0</v>
      </c>
      <c r="AV961">
        <f>(AU961-1)*100</f>
        <v>0</v>
      </c>
      <c r="AW961">
        <f>MAX(0,($B$13+$C$13*EF961)/(1+$D$13*EF961)*DY961/(EA961+273)*$E$13)</f>
        <v>0</v>
      </c>
      <c r="AX961" t="s">
        <v>437</v>
      </c>
      <c r="AY961" t="s">
        <v>437</v>
      </c>
      <c r="AZ961">
        <v>0</v>
      </c>
      <c r="BA961">
        <v>0</v>
      </c>
      <c r="BB961">
        <f>1-AZ961/BA961</f>
        <v>0</v>
      </c>
      <c r="BC961">
        <v>0</v>
      </c>
      <c r="BD961" t="s">
        <v>437</v>
      </c>
      <c r="BE961" t="s">
        <v>437</v>
      </c>
      <c r="BF961">
        <v>0</v>
      </c>
      <c r="BG961">
        <v>0</v>
      </c>
      <c r="BH961">
        <f>1-BF961/BG961</f>
        <v>0</v>
      </c>
      <c r="BI961">
        <v>0.5</v>
      </c>
      <c r="BJ961">
        <f>DI961</f>
        <v>0</v>
      </c>
      <c r="BK961">
        <f>L961</f>
        <v>0</v>
      </c>
      <c r="BL961">
        <f>BH961*BI961*BJ961</f>
        <v>0</v>
      </c>
      <c r="BM961">
        <f>(BK961-BC961)/BJ961</f>
        <v>0</v>
      </c>
      <c r="BN961">
        <f>(BA961-BG961)/BG961</f>
        <v>0</v>
      </c>
      <c r="BO961">
        <f>AZ961/(BB961+AZ961/BG961)</f>
        <v>0</v>
      </c>
      <c r="BP961" t="s">
        <v>437</v>
      </c>
      <c r="BQ961">
        <v>0</v>
      </c>
      <c r="BR961">
        <f>IF(BQ961&lt;&gt;0, BQ961, BO961)</f>
        <v>0</v>
      </c>
      <c r="BS961">
        <f>1-BR961/BG961</f>
        <v>0</v>
      </c>
      <c r="BT961">
        <f>(BG961-BF961)/(BG961-BR961)</f>
        <v>0</v>
      </c>
      <c r="BU961">
        <f>(BA961-BG961)/(BA961-BR961)</f>
        <v>0</v>
      </c>
      <c r="BV961">
        <f>(BG961-BF961)/(BG961-AZ961)</f>
        <v>0</v>
      </c>
      <c r="BW961">
        <f>(BA961-BG961)/(BA961-AZ961)</f>
        <v>0</v>
      </c>
      <c r="BX961">
        <f>(BT961*BR961/BF961)</f>
        <v>0</v>
      </c>
      <c r="BY961">
        <f>(1-BX961)</f>
        <v>0</v>
      </c>
      <c r="DH961">
        <f>$B$11*EG961+$C$11*EH961+$F$11*ES961*(1-EV961)</f>
        <v>0</v>
      </c>
      <c r="DI961">
        <f>DH961*DJ961</f>
        <v>0</v>
      </c>
      <c r="DJ961">
        <f>($B$11*$D$9+$C$11*$D$9+$F$11*((FF961+EX961)/MAX(FF961+EX961+FG961, 0.1)*$I$9+FG961/MAX(FF961+EX961+FG961, 0.1)*$J$9))/($B$11+$C$11+$F$11)</f>
        <v>0</v>
      </c>
      <c r="DK961">
        <f>($B$11*$K$9+$C$11*$K$9+$F$11*((FF961+EX961)/MAX(FF961+EX961+FG961, 0.1)*$P$9+FG961/MAX(FF961+EX961+FG961, 0.1)*$Q$9))/($B$11+$C$11+$F$11)</f>
        <v>0</v>
      </c>
      <c r="DL961">
        <v>6</v>
      </c>
      <c r="DM961">
        <v>0.5</v>
      </c>
      <c r="DN961" t="s">
        <v>438</v>
      </c>
      <c r="DO961">
        <v>2</v>
      </c>
      <c r="DP961" t="b">
        <v>1</v>
      </c>
      <c r="DQ961">
        <v>1761424941.84615</v>
      </c>
      <c r="DR961">
        <v>1227.33615384615</v>
      </c>
      <c r="DS961">
        <v>1305.92923076923</v>
      </c>
      <c r="DT961">
        <v>57.0783846153846</v>
      </c>
      <c r="DU961">
        <v>24.9915923076923</v>
      </c>
      <c r="DV961">
        <v>1226.23846153846</v>
      </c>
      <c r="DW961">
        <v>57.1224846153846</v>
      </c>
      <c r="DX961">
        <v>500.028692307692</v>
      </c>
      <c r="DY961">
        <v>90.1789153846154</v>
      </c>
      <c r="DZ961">
        <v>0.0391160461538462</v>
      </c>
      <c r="EA961">
        <v>53.0420538461539</v>
      </c>
      <c r="EB961">
        <v>48.0195846153846</v>
      </c>
      <c r="EC961">
        <v>999.9</v>
      </c>
      <c r="ED961">
        <v>0</v>
      </c>
      <c r="EE961">
        <v>0</v>
      </c>
      <c r="EF961">
        <v>10008.6023076923</v>
      </c>
      <c r="EG961">
        <v>0</v>
      </c>
      <c r="EH961">
        <v>1180.67615384615</v>
      </c>
      <c r="EI961">
        <v>-78.5927</v>
      </c>
      <c r="EJ961">
        <v>1301.63153846154</v>
      </c>
      <c r="EK961">
        <v>1339.40307692308</v>
      </c>
      <c r="EL961">
        <v>32.0867769230769</v>
      </c>
      <c r="EM961">
        <v>1305.92923076923</v>
      </c>
      <c r="EN961">
        <v>24.9915923076923</v>
      </c>
      <c r="EO961">
        <v>5.14726538461538</v>
      </c>
      <c r="EP961">
        <v>2.25371461538462</v>
      </c>
      <c r="EQ961">
        <v>33.3325</v>
      </c>
      <c r="ER961">
        <v>19.3493461538462</v>
      </c>
      <c r="ES961">
        <v>1199.99692307692</v>
      </c>
      <c r="ET961">
        <v>0.966991923076923</v>
      </c>
      <c r="EU961">
        <v>0.0330080769230769</v>
      </c>
      <c r="EV961">
        <v>0</v>
      </c>
      <c r="EW961">
        <v>871.637538461538</v>
      </c>
      <c r="EX961">
        <v>5.00059</v>
      </c>
      <c r="EY961">
        <v>11526.2230769231</v>
      </c>
      <c r="EZ961">
        <v>10358.6538461538</v>
      </c>
      <c r="FA961">
        <v>63.1583846153846</v>
      </c>
      <c r="FB961">
        <v>64.312</v>
      </c>
      <c r="FC961">
        <v>63.062</v>
      </c>
      <c r="FD961">
        <v>64.25</v>
      </c>
      <c r="FE961">
        <v>64.6056153846154</v>
      </c>
      <c r="FF961">
        <v>1155.55076923077</v>
      </c>
      <c r="FG961">
        <v>39.4415384615385</v>
      </c>
      <c r="FH961">
        <v>0</v>
      </c>
      <c r="FI961">
        <v>1761424910.5</v>
      </c>
      <c r="FJ961">
        <v>0</v>
      </c>
      <c r="FK961">
        <v>871.552615384615</v>
      </c>
      <c r="FL961">
        <v>4.52663246492823</v>
      </c>
      <c r="FM961">
        <v>63.6273503246259</v>
      </c>
      <c r="FN961">
        <v>11527.0346153846</v>
      </c>
      <c r="FO961">
        <v>15</v>
      </c>
      <c r="FP961">
        <v>0</v>
      </c>
      <c r="FQ961" t="s">
        <v>439</v>
      </c>
      <c r="FR961">
        <v>0</v>
      </c>
      <c r="FS961">
        <v>0</v>
      </c>
      <c r="FT961">
        <v>0</v>
      </c>
      <c r="FU961">
        <v>0</v>
      </c>
      <c r="FV961">
        <v>0</v>
      </c>
      <c r="FW961">
        <v>0</v>
      </c>
      <c r="FX961">
        <v>0</v>
      </c>
      <c r="FY961">
        <v>0</v>
      </c>
      <c r="FZ961">
        <v>0</v>
      </c>
      <c r="GA961">
        <v>0</v>
      </c>
      <c r="GB961">
        <v>0</v>
      </c>
      <c r="GC961">
        <v>-77.8478238095238</v>
      </c>
      <c r="GD961">
        <v>-14.6715272727272</v>
      </c>
      <c r="GE961">
        <v>1.70206018832214</v>
      </c>
      <c r="GF961">
        <v>0</v>
      </c>
      <c r="GG961">
        <v>871.302441176471</v>
      </c>
      <c r="GH961">
        <v>4.21355232941488</v>
      </c>
      <c r="GI961">
        <v>0.475996242643129</v>
      </c>
      <c r="GJ961">
        <v>-1</v>
      </c>
      <c r="GK961">
        <v>32.0870714285714</v>
      </c>
      <c r="GL961">
        <v>-0.0331792207792157</v>
      </c>
      <c r="GM961">
        <v>0.00809044956412584</v>
      </c>
      <c r="GN961">
        <v>1</v>
      </c>
      <c r="GO961">
        <v>1</v>
      </c>
      <c r="GP961">
        <v>2</v>
      </c>
      <c r="GQ961" t="s">
        <v>446</v>
      </c>
      <c r="GR961">
        <v>3.12662</v>
      </c>
      <c r="GS961">
        <v>2.717</v>
      </c>
      <c r="GT961">
        <v>0.181472</v>
      </c>
      <c r="GU961">
        <v>0.187866</v>
      </c>
      <c r="GV961">
        <v>0.178036</v>
      </c>
      <c r="GW961">
        <v>0.100354</v>
      </c>
      <c r="GX961">
        <v>29261</v>
      </c>
      <c r="GY961">
        <v>30669.2</v>
      </c>
      <c r="GZ961">
        <v>32495.9</v>
      </c>
      <c r="HA961">
        <v>34350.4</v>
      </c>
      <c r="HB961">
        <v>38428.9</v>
      </c>
      <c r="HC961">
        <v>44593.5</v>
      </c>
      <c r="HD961">
        <v>51097.8</v>
      </c>
      <c r="HE961">
        <v>55116.1</v>
      </c>
      <c r="HF961">
        <v>1.67305</v>
      </c>
      <c r="HG961">
        <v>1.52172</v>
      </c>
      <c r="HH961">
        <v>-0.188358</v>
      </c>
      <c r="HI961">
        <v>0</v>
      </c>
      <c r="HJ961">
        <v>50.9635</v>
      </c>
      <c r="HK961">
        <v>999.9</v>
      </c>
      <c r="HL961">
        <v>54.999</v>
      </c>
      <c r="HM961">
        <v>30.121</v>
      </c>
      <c r="HN961">
        <v>26.1654</v>
      </c>
      <c r="HO961">
        <v>60.0221</v>
      </c>
      <c r="HP961">
        <v>40.5008</v>
      </c>
      <c r="HQ961">
        <v>1</v>
      </c>
      <c r="HR961">
        <v>2.48558</v>
      </c>
      <c r="HS961">
        <v>0.367549</v>
      </c>
      <c r="HT961">
        <v>20.1124</v>
      </c>
      <c r="HU961">
        <v>5.18195</v>
      </c>
      <c r="HV961">
        <v>12.0159</v>
      </c>
      <c r="HW961">
        <v>4.96865</v>
      </c>
      <c r="HX961">
        <v>3.2959</v>
      </c>
      <c r="HY961">
        <v>9999</v>
      </c>
      <c r="HZ961">
        <v>9999</v>
      </c>
      <c r="IA961">
        <v>999.9</v>
      </c>
      <c r="IB961">
        <v>9999</v>
      </c>
      <c r="IC961">
        <v>1.86325</v>
      </c>
      <c r="ID961">
        <v>1.86804</v>
      </c>
      <c r="IE961">
        <v>1.86784</v>
      </c>
      <c r="IF961">
        <v>1.86905</v>
      </c>
      <c r="IG961">
        <v>1.86981</v>
      </c>
      <c r="IH961">
        <v>1.86586</v>
      </c>
      <c r="II961">
        <v>1.86696</v>
      </c>
      <c r="IJ961">
        <v>1.86837</v>
      </c>
      <c r="IK961">
        <v>5</v>
      </c>
      <c r="IL961">
        <v>0</v>
      </c>
      <c r="IM961">
        <v>0</v>
      </c>
      <c r="IN961">
        <v>0</v>
      </c>
      <c r="IO961" t="s">
        <v>441</v>
      </c>
      <c r="IP961" t="s">
        <v>442</v>
      </c>
      <c r="IQ961" t="s">
        <v>443</v>
      </c>
      <c r="IR961" t="s">
        <v>443</v>
      </c>
      <c r="IS961" t="s">
        <v>443</v>
      </c>
      <c r="IT961" t="s">
        <v>443</v>
      </c>
      <c r="IU961">
        <v>0</v>
      </c>
      <c r="IV961">
        <v>100</v>
      </c>
      <c r="IW961">
        <v>100</v>
      </c>
      <c r="IX961">
        <v>1.1</v>
      </c>
      <c r="IY961">
        <v>-0.0441</v>
      </c>
      <c r="IZ961">
        <v>1.09748391826392</v>
      </c>
      <c r="JA961">
        <v>0</v>
      </c>
      <c r="JB961">
        <v>0</v>
      </c>
      <c r="JC961">
        <v>0</v>
      </c>
      <c r="JD961">
        <v>-0.0441141096964596</v>
      </c>
      <c r="JE961">
        <v>0</v>
      </c>
      <c r="JF961">
        <v>0</v>
      </c>
      <c r="JG961">
        <v>0</v>
      </c>
      <c r="JH961">
        <v>5</v>
      </c>
      <c r="JI961">
        <v>2273</v>
      </c>
      <c r="JJ961">
        <v>1</v>
      </c>
      <c r="JK961">
        <v>24</v>
      </c>
      <c r="JL961">
        <v>29357082.5</v>
      </c>
      <c r="JM961">
        <v>29357082.5</v>
      </c>
      <c r="JN961">
        <v>2.59033</v>
      </c>
      <c r="JO961">
        <v>2.60864</v>
      </c>
      <c r="JP961">
        <v>1.54785</v>
      </c>
      <c r="JQ961">
        <v>2.31567</v>
      </c>
      <c r="JR961">
        <v>1.64673</v>
      </c>
      <c r="JS961">
        <v>2.3877</v>
      </c>
      <c r="JT961">
        <v>34.0998</v>
      </c>
      <c r="JU961">
        <v>24.1926</v>
      </c>
      <c r="JV961">
        <v>18</v>
      </c>
      <c r="JW961">
        <v>492.605</v>
      </c>
      <c r="JX961">
        <v>383.12</v>
      </c>
      <c r="JY961">
        <v>52.533</v>
      </c>
      <c r="JZ961">
        <v>55.1097</v>
      </c>
      <c r="KA961">
        <v>30.0015</v>
      </c>
      <c r="KB961">
        <v>54.3474</v>
      </c>
      <c r="KC961">
        <v>54.1464</v>
      </c>
      <c r="KD961">
        <v>51.8917</v>
      </c>
      <c r="KE961">
        <v>0</v>
      </c>
      <c r="KF961">
        <v>100</v>
      </c>
      <c r="KG961">
        <v>52.5804</v>
      </c>
      <c r="KH961">
        <v>1359.02</v>
      </c>
      <c r="KI961">
        <v>26.2864</v>
      </c>
      <c r="KJ961">
        <v>92.5979</v>
      </c>
      <c r="KK961">
        <v>89.1652</v>
      </c>
    </row>
    <row r="962" spans="1:297">
      <c r="A962">
        <v>946</v>
      </c>
      <c r="B962">
        <v>1761424955</v>
      </c>
      <c r="C962">
        <v>16774</v>
      </c>
      <c r="D962" t="s">
        <v>2343</v>
      </c>
      <c r="E962" t="s">
        <v>2344</v>
      </c>
      <c r="F962">
        <v>5</v>
      </c>
      <c r="G962" t="s">
        <v>2182</v>
      </c>
      <c r="H962" t="s">
        <v>436</v>
      </c>
      <c r="I962">
        <v>1761424946.84615</v>
      </c>
      <c r="J962">
        <f>(K962)/1000</f>
        <v>0</v>
      </c>
      <c r="K962">
        <f>IF(DP962, AN962, AH962)</f>
        <v>0</v>
      </c>
      <c r="L962">
        <f>IF(DP962, AI962, AG962)</f>
        <v>0</v>
      </c>
      <c r="M962">
        <f>DR962 - IF(AU962&gt;1, L962*DL962*100.0/(AW962), 0)</f>
        <v>0</v>
      </c>
      <c r="N962">
        <f>((T962-J962/2)*M962-L962)/(T962+J962/2)</f>
        <v>0</v>
      </c>
      <c r="O962">
        <f>N962*(DY962+DZ962)/1000.0</f>
        <v>0</v>
      </c>
      <c r="P962">
        <f>(DR962 - IF(AU962&gt;1, L962*DL962*100.0/(AW962), 0))*(DY962+DZ962)/1000.0</f>
        <v>0</v>
      </c>
      <c r="Q962">
        <f>2.0/((1/S962-1/R962)+SIGN(S962)*SQRT((1/S962-1/R962)*(1/S962-1/R962) + 4*DM962/((DM962+1)*(DM962+1))*(2*1/S962*1/R962-1/R962*1/R962)))</f>
        <v>0</v>
      </c>
      <c r="R962">
        <f>IF(LEFT(DN962,1)&lt;&gt;"0",IF(LEFT(DN962,1)="1",3.0,DO962),$D$5+$E$5*(EF962*DY962/($K$5*1000))+$F$5*(EF962*DY962/($K$5*1000))*MAX(MIN(DL962,$J$5),$I$5)*MAX(MIN(DL962,$J$5),$I$5)+$G$5*MAX(MIN(DL962,$J$5),$I$5)*(EF962*DY962/($K$5*1000))+$H$5*(EF962*DY962/($K$5*1000))*(EF962*DY962/($K$5*1000)))</f>
        <v>0</v>
      </c>
      <c r="S962">
        <f>J962*(1000-(1000*0.61365*exp(17.502*W962/(240.97+W962))/(DY962+DZ962)+DT962)/2)/(1000*0.61365*exp(17.502*W962/(240.97+W962))/(DY962+DZ962)-DT962)</f>
        <v>0</v>
      </c>
      <c r="T962">
        <f>1/((DM962+1)/(Q962/1.6)+1/(R962/1.37)) + DM962/((DM962+1)/(Q962/1.6) + DM962/(R962/1.37))</f>
        <v>0</v>
      </c>
      <c r="U962">
        <f>(DH962*DK962)</f>
        <v>0</v>
      </c>
      <c r="V962">
        <f>(EA962+(U962+2*0.95*5.67E-8*(((EA962+$B$7)+273)^4-(EA962+273)^4)-44100*J962)/(1.84*29.3*R962+8*0.95*5.67E-8*(EA962+273)^3))</f>
        <v>0</v>
      </c>
      <c r="W962">
        <f>($C$7*EB962+$D$7*EC962+$E$7*V962)</f>
        <v>0</v>
      </c>
      <c r="X962">
        <f>0.61365*exp(17.502*W962/(240.97+W962))</f>
        <v>0</v>
      </c>
      <c r="Y962">
        <f>(Z962/AA962*100)</f>
        <v>0</v>
      </c>
      <c r="Z962">
        <f>DT962*(DY962+DZ962)/1000</f>
        <v>0</v>
      </c>
      <c r="AA962">
        <f>0.61365*exp(17.502*EA962/(240.97+EA962))</f>
        <v>0</v>
      </c>
      <c r="AB962">
        <f>(X962-DT962*(DY962+DZ962)/1000)</f>
        <v>0</v>
      </c>
      <c r="AC962">
        <f>(-J962*44100)</f>
        <v>0</v>
      </c>
      <c r="AD962">
        <f>2*29.3*R962*0.92*(EA962-W962)</f>
        <v>0</v>
      </c>
      <c r="AE962">
        <f>2*0.95*5.67E-8*(((EA962+$B$7)+273)^4-(W962+273)^4)</f>
        <v>0</v>
      </c>
      <c r="AF962">
        <f>U962+AE962+AC962+AD962</f>
        <v>0</v>
      </c>
      <c r="AG962">
        <f>DX962*AU962*(DS962-DR962*(1000-AU962*DU962)/(1000-AU962*DT962))/(100*DL962)</f>
        <v>0</v>
      </c>
      <c r="AH962">
        <f>1000*DX962*AU962*(DT962-DU962)/(100*DL962*(1000-AU962*DT962))</f>
        <v>0</v>
      </c>
      <c r="AI962">
        <f>(AJ962 - AK962 - DY962*1E3/(8.314*(EA962+273.15)) * AM962/DX962 * AL962) * DX962/(100*DL962) * (1000 - DU962)/1000</f>
        <v>0</v>
      </c>
      <c r="AJ962">
        <v>1372.74307819275</v>
      </c>
      <c r="AK962">
        <v>1343.27836363636</v>
      </c>
      <c r="AL962">
        <v>3.30977174764761</v>
      </c>
      <c r="AM962">
        <v>65.2934851003641</v>
      </c>
      <c r="AN962">
        <f>(AP962 - AO962 + DY962*1E3/(8.314*(EA962+273.15)) * AR962/DX962 * AQ962) * DX962/(100*DL962) * 1000/(1000 - AP962)</f>
        <v>0</v>
      </c>
      <c r="AO962">
        <v>25.0038271312668</v>
      </c>
      <c r="AP962">
        <v>57.0739242424242</v>
      </c>
      <c r="AQ962">
        <v>-0.00161990757018647</v>
      </c>
      <c r="AR962">
        <v>110.481421267312</v>
      </c>
      <c r="AS962">
        <v>2</v>
      </c>
      <c r="AT962">
        <v>0</v>
      </c>
      <c r="AU962">
        <f>IF(AS962*$H$13&gt;=AW962,1.0,(AW962/(AW962-AS962*$H$13)))</f>
        <v>0</v>
      </c>
      <c r="AV962">
        <f>(AU962-1)*100</f>
        <v>0</v>
      </c>
      <c r="AW962">
        <f>MAX(0,($B$13+$C$13*EF962)/(1+$D$13*EF962)*DY962/(EA962+273)*$E$13)</f>
        <v>0</v>
      </c>
      <c r="AX962" t="s">
        <v>437</v>
      </c>
      <c r="AY962" t="s">
        <v>437</v>
      </c>
      <c r="AZ962">
        <v>0</v>
      </c>
      <c r="BA962">
        <v>0</v>
      </c>
      <c r="BB962">
        <f>1-AZ962/BA962</f>
        <v>0</v>
      </c>
      <c r="BC962">
        <v>0</v>
      </c>
      <c r="BD962" t="s">
        <v>437</v>
      </c>
      <c r="BE962" t="s">
        <v>437</v>
      </c>
      <c r="BF962">
        <v>0</v>
      </c>
      <c r="BG962">
        <v>0</v>
      </c>
      <c r="BH962">
        <f>1-BF962/BG962</f>
        <v>0</v>
      </c>
      <c r="BI962">
        <v>0.5</v>
      </c>
      <c r="BJ962">
        <f>DI962</f>
        <v>0</v>
      </c>
      <c r="BK962">
        <f>L962</f>
        <v>0</v>
      </c>
      <c r="BL962">
        <f>BH962*BI962*BJ962</f>
        <v>0</v>
      </c>
      <c r="BM962">
        <f>(BK962-BC962)/BJ962</f>
        <v>0</v>
      </c>
      <c r="BN962">
        <f>(BA962-BG962)/BG962</f>
        <v>0</v>
      </c>
      <c r="BO962">
        <f>AZ962/(BB962+AZ962/BG962)</f>
        <v>0</v>
      </c>
      <c r="BP962" t="s">
        <v>437</v>
      </c>
      <c r="BQ962">
        <v>0</v>
      </c>
      <c r="BR962">
        <f>IF(BQ962&lt;&gt;0, BQ962, BO962)</f>
        <v>0</v>
      </c>
      <c r="BS962">
        <f>1-BR962/BG962</f>
        <v>0</v>
      </c>
      <c r="BT962">
        <f>(BG962-BF962)/(BG962-BR962)</f>
        <v>0</v>
      </c>
      <c r="BU962">
        <f>(BA962-BG962)/(BA962-BR962)</f>
        <v>0</v>
      </c>
      <c r="BV962">
        <f>(BG962-BF962)/(BG962-AZ962)</f>
        <v>0</v>
      </c>
      <c r="BW962">
        <f>(BA962-BG962)/(BA962-AZ962)</f>
        <v>0</v>
      </c>
      <c r="BX962">
        <f>(BT962*BR962/BF962)</f>
        <v>0</v>
      </c>
      <c r="BY962">
        <f>(1-BX962)</f>
        <v>0</v>
      </c>
      <c r="DH962">
        <f>$B$11*EG962+$C$11*EH962+$F$11*ES962*(1-EV962)</f>
        <v>0</v>
      </c>
      <c r="DI962">
        <f>DH962*DJ962</f>
        <v>0</v>
      </c>
      <c r="DJ962">
        <f>($B$11*$D$9+$C$11*$D$9+$F$11*((FF962+EX962)/MAX(FF962+EX962+FG962, 0.1)*$I$9+FG962/MAX(FF962+EX962+FG962, 0.1)*$J$9))/($B$11+$C$11+$F$11)</f>
        <v>0</v>
      </c>
      <c r="DK962">
        <f>($B$11*$K$9+$C$11*$K$9+$F$11*((FF962+EX962)/MAX(FF962+EX962+FG962, 0.1)*$P$9+FG962/MAX(FF962+EX962+FG962, 0.1)*$Q$9))/($B$11+$C$11+$F$11)</f>
        <v>0</v>
      </c>
      <c r="DL962">
        <v>6</v>
      </c>
      <c r="DM962">
        <v>0.5</v>
      </c>
      <c r="DN962" t="s">
        <v>438</v>
      </c>
      <c r="DO962">
        <v>2</v>
      </c>
      <c r="DP962" t="b">
        <v>1</v>
      </c>
      <c r="DQ962">
        <v>1761424946.84615</v>
      </c>
      <c r="DR962">
        <v>1243.58692307692</v>
      </c>
      <c r="DS962">
        <v>1322.58615384615</v>
      </c>
      <c r="DT962">
        <v>57.0778769230769</v>
      </c>
      <c r="DU962">
        <v>24.9964615384615</v>
      </c>
      <c r="DV962">
        <v>1242.48769230769</v>
      </c>
      <c r="DW962">
        <v>57.1219846153846</v>
      </c>
      <c r="DX962">
        <v>500.003615384615</v>
      </c>
      <c r="DY962">
        <v>90.1784846153846</v>
      </c>
      <c r="DZ962">
        <v>0.0391255923076923</v>
      </c>
      <c r="EA962">
        <v>53.0411923076923</v>
      </c>
      <c r="EB962">
        <v>48.0152769230769</v>
      </c>
      <c r="EC962">
        <v>999.9</v>
      </c>
      <c r="ED962">
        <v>0</v>
      </c>
      <c r="EE962">
        <v>0</v>
      </c>
      <c r="EF962">
        <v>9997.44538461538</v>
      </c>
      <c r="EG962">
        <v>0</v>
      </c>
      <c r="EH962">
        <v>1180.65692307692</v>
      </c>
      <c r="EI962">
        <v>-79.0001230769231</v>
      </c>
      <c r="EJ962">
        <v>1318.86461538462</v>
      </c>
      <c r="EK962">
        <v>1356.49384615385</v>
      </c>
      <c r="EL962">
        <v>32.0814076923077</v>
      </c>
      <c r="EM962">
        <v>1322.58615384615</v>
      </c>
      <c r="EN962">
        <v>24.9964615384615</v>
      </c>
      <c r="EO962">
        <v>5.14719538461539</v>
      </c>
      <c r="EP962">
        <v>2.25414230769231</v>
      </c>
      <c r="EQ962">
        <v>33.3322538461538</v>
      </c>
      <c r="ER962">
        <v>19.3524</v>
      </c>
      <c r="ES962">
        <v>1200.01153846154</v>
      </c>
      <c r="ET962">
        <v>0.966992615384615</v>
      </c>
      <c r="EU962">
        <v>0.0330074076923077</v>
      </c>
      <c r="EV962">
        <v>0</v>
      </c>
      <c r="EW962">
        <v>871.946923076923</v>
      </c>
      <c r="EX962">
        <v>5.00059</v>
      </c>
      <c r="EY962">
        <v>11531.9076923077</v>
      </c>
      <c r="EZ962">
        <v>10358.7923076923</v>
      </c>
      <c r="FA962">
        <v>63.1679230769231</v>
      </c>
      <c r="FB962">
        <v>64.312</v>
      </c>
      <c r="FC962">
        <v>63.0765384615385</v>
      </c>
      <c r="FD962">
        <v>64.25</v>
      </c>
      <c r="FE962">
        <v>64.6201538461538</v>
      </c>
      <c r="FF962">
        <v>1155.56846153846</v>
      </c>
      <c r="FG962">
        <v>39.4407692307692</v>
      </c>
      <c r="FH962">
        <v>0</v>
      </c>
      <c r="FI962">
        <v>1761424915.3</v>
      </c>
      <c r="FJ962">
        <v>0</v>
      </c>
      <c r="FK962">
        <v>871.927769230769</v>
      </c>
      <c r="FL962">
        <v>5.18687178860211</v>
      </c>
      <c r="FM962">
        <v>68.0683761800165</v>
      </c>
      <c r="FN962">
        <v>11532.2384615385</v>
      </c>
      <c r="FO962">
        <v>15</v>
      </c>
      <c r="FP962">
        <v>0</v>
      </c>
      <c r="FQ962" t="s">
        <v>439</v>
      </c>
      <c r="FR962">
        <v>0</v>
      </c>
      <c r="FS962">
        <v>0</v>
      </c>
      <c r="FT962">
        <v>0</v>
      </c>
      <c r="FU962">
        <v>0</v>
      </c>
      <c r="FV962">
        <v>0</v>
      </c>
      <c r="FW962">
        <v>0</v>
      </c>
      <c r="FX962">
        <v>0</v>
      </c>
      <c r="FY962">
        <v>0</v>
      </c>
      <c r="FZ962">
        <v>0</v>
      </c>
      <c r="GA962">
        <v>0</v>
      </c>
      <c r="GB962">
        <v>0</v>
      </c>
      <c r="GC962">
        <v>-78.90728</v>
      </c>
      <c r="GD962">
        <v>-5.73291428571416</v>
      </c>
      <c r="GE962">
        <v>0.929055089109359</v>
      </c>
      <c r="GF962">
        <v>0</v>
      </c>
      <c r="GG962">
        <v>871.708382352941</v>
      </c>
      <c r="GH962">
        <v>4.37260504066854</v>
      </c>
      <c r="GI962">
        <v>0.485615801583313</v>
      </c>
      <c r="GJ962">
        <v>-1</v>
      </c>
      <c r="GK962">
        <v>32.08424</v>
      </c>
      <c r="GL962">
        <v>-0.059169924812021</v>
      </c>
      <c r="GM962">
        <v>0.00781545903962122</v>
      </c>
      <c r="GN962">
        <v>1</v>
      </c>
      <c r="GO962">
        <v>1</v>
      </c>
      <c r="GP962">
        <v>2</v>
      </c>
      <c r="GQ962" t="s">
        <v>446</v>
      </c>
      <c r="GR962">
        <v>3.12638</v>
      </c>
      <c r="GS962">
        <v>2.71725</v>
      </c>
      <c r="GT962">
        <v>0.182923</v>
      </c>
      <c r="GU962">
        <v>0.189466</v>
      </c>
      <c r="GV962">
        <v>0.178029</v>
      </c>
      <c r="GW962">
        <v>0.100374</v>
      </c>
      <c r="GX962">
        <v>29208.1</v>
      </c>
      <c r="GY962">
        <v>30607.2</v>
      </c>
      <c r="GZ962">
        <v>32495.3</v>
      </c>
      <c r="HA962">
        <v>34349.5</v>
      </c>
      <c r="HB962">
        <v>38428.9</v>
      </c>
      <c r="HC962">
        <v>44591.7</v>
      </c>
      <c r="HD962">
        <v>51097</v>
      </c>
      <c r="HE962">
        <v>55114.8</v>
      </c>
      <c r="HF962">
        <v>1.67272</v>
      </c>
      <c r="HG962">
        <v>1.52175</v>
      </c>
      <c r="HH962">
        <v>-0.186972</v>
      </c>
      <c r="HI962">
        <v>0</v>
      </c>
      <c r="HJ962">
        <v>50.9688</v>
      </c>
      <c r="HK962">
        <v>999.9</v>
      </c>
      <c r="HL962">
        <v>54.999</v>
      </c>
      <c r="HM962">
        <v>30.121</v>
      </c>
      <c r="HN962">
        <v>26.1625</v>
      </c>
      <c r="HO962">
        <v>60.1221</v>
      </c>
      <c r="HP962">
        <v>40.7332</v>
      </c>
      <c r="HQ962">
        <v>1</v>
      </c>
      <c r="HR962">
        <v>2.48598</v>
      </c>
      <c r="HS962">
        <v>0.0957598</v>
      </c>
      <c r="HT962">
        <v>20.1128</v>
      </c>
      <c r="HU962">
        <v>5.1827</v>
      </c>
      <c r="HV962">
        <v>12.0159</v>
      </c>
      <c r="HW962">
        <v>4.9689</v>
      </c>
      <c r="HX962">
        <v>3.29598</v>
      </c>
      <c r="HY962">
        <v>9999</v>
      </c>
      <c r="HZ962">
        <v>9999</v>
      </c>
      <c r="IA962">
        <v>999.9</v>
      </c>
      <c r="IB962">
        <v>9999</v>
      </c>
      <c r="IC962">
        <v>1.86325</v>
      </c>
      <c r="ID962">
        <v>1.86806</v>
      </c>
      <c r="IE962">
        <v>1.86783</v>
      </c>
      <c r="IF962">
        <v>1.86905</v>
      </c>
      <c r="IG962">
        <v>1.86981</v>
      </c>
      <c r="IH962">
        <v>1.8659</v>
      </c>
      <c r="II962">
        <v>1.86697</v>
      </c>
      <c r="IJ962">
        <v>1.86842</v>
      </c>
      <c r="IK962">
        <v>5</v>
      </c>
      <c r="IL962">
        <v>0</v>
      </c>
      <c r="IM962">
        <v>0</v>
      </c>
      <c r="IN962">
        <v>0</v>
      </c>
      <c r="IO962" t="s">
        <v>441</v>
      </c>
      <c r="IP962" t="s">
        <v>442</v>
      </c>
      <c r="IQ962" t="s">
        <v>443</v>
      </c>
      <c r="IR962" t="s">
        <v>443</v>
      </c>
      <c r="IS962" t="s">
        <v>443</v>
      </c>
      <c r="IT962" t="s">
        <v>443</v>
      </c>
      <c r="IU962">
        <v>0</v>
      </c>
      <c r="IV962">
        <v>100</v>
      </c>
      <c r="IW962">
        <v>100</v>
      </c>
      <c r="IX962">
        <v>1.09</v>
      </c>
      <c r="IY962">
        <v>-0.0441</v>
      </c>
      <c r="IZ962">
        <v>1.09748391826392</v>
      </c>
      <c r="JA962">
        <v>0</v>
      </c>
      <c r="JB962">
        <v>0</v>
      </c>
      <c r="JC962">
        <v>0</v>
      </c>
      <c r="JD962">
        <v>-0.0441141096964596</v>
      </c>
      <c r="JE962">
        <v>0</v>
      </c>
      <c r="JF962">
        <v>0</v>
      </c>
      <c r="JG962">
        <v>0</v>
      </c>
      <c r="JH962">
        <v>5</v>
      </c>
      <c r="JI962">
        <v>2273</v>
      </c>
      <c r="JJ962">
        <v>1</v>
      </c>
      <c r="JK962">
        <v>24</v>
      </c>
      <c r="JL962">
        <v>29357082.6</v>
      </c>
      <c r="JM962">
        <v>29357082.6</v>
      </c>
      <c r="JN962">
        <v>2.61963</v>
      </c>
      <c r="JO962">
        <v>2.61597</v>
      </c>
      <c r="JP962">
        <v>1.54785</v>
      </c>
      <c r="JQ962">
        <v>2.31567</v>
      </c>
      <c r="JR962">
        <v>1.64673</v>
      </c>
      <c r="JS962">
        <v>2.28516</v>
      </c>
      <c r="JT962">
        <v>34.0998</v>
      </c>
      <c r="JU962">
        <v>24.1838</v>
      </c>
      <c r="JV962">
        <v>18</v>
      </c>
      <c r="JW962">
        <v>492.42</v>
      </c>
      <c r="JX962">
        <v>383.181</v>
      </c>
      <c r="JY962">
        <v>52.5327</v>
      </c>
      <c r="JZ962">
        <v>55.1189</v>
      </c>
      <c r="KA962">
        <v>30.0007</v>
      </c>
      <c r="KB962">
        <v>54.3573</v>
      </c>
      <c r="KC962">
        <v>54.1568</v>
      </c>
      <c r="KD962">
        <v>52.4896</v>
      </c>
      <c r="KE962">
        <v>0</v>
      </c>
      <c r="KF962">
        <v>100</v>
      </c>
      <c r="KG962">
        <v>52.5565</v>
      </c>
      <c r="KH962">
        <v>1372.61</v>
      </c>
      <c r="KI962">
        <v>26.2864</v>
      </c>
      <c r="KJ962">
        <v>92.5964</v>
      </c>
      <c r="KK962">
        <v>89.1629</v>
      </c>
    </row>
    <row r="963" spans="1:297">
      <c r="A963">
        <v>947</v>
      </c>
      <c r="B963">
        <v>1761424960</v>
      </c>
      <c r="C963">
        <v>16779</v>
      </c>
      <c r="D963" t="s">
        <v>2345</v>
      </c>
      <c r="E963" t="s">
        <v>2346</v>
      </c>
      <c r="F963">
        <v>5</v>
      </c>
      <c r="G963" t="s">
        <v>2182</v>
      </c>
      <c r="H963" t="s">
        <v>436</v>
      </c>
      <c r="I963">
        <v>1761424951.84615</v>
      </c>
      <c r="J963">
        <f>(K963)/1000</f>
        <v>0</v>
      </c>
      <c r="K963">
        <f>IF(DP963, AN963, AH963)</f>
        <v>0</v>
      </c>
      <c r="L963">
        <f>IF(DP963, AI963, AG963)</f>
        <v>0</v>
      </c>
      <c r="M963">
        <f>DR963 - IF(AU963&gt;1, L963*DL963*100.0/(AW963), 0)</f>
        <v>0</v>
      </c>
      <c r="N963">
        <f>((T963-J963/2)*M963-L963)/(T963+J963/2)</f>
        <v>0</v>
      </c>
      <c r="O963">
        <f>N963*(DY963+DZ963)/1000.0</f>
        <v>0</v>
      </c>
      <c r="P963">
        <f>(DR963 - IF(AU963&gt;1, L963*DL963*100.0/(AW963), 0))*(DY963+DZ963)/1000.0</f>
        <v>0</v>
      </c>
      <c r="Q963">
        <f>2.0/((1/S963-1/R963)+SIGN(S963)*SQRT((1/S963-1/R963)*(1/S963-1/R963) + 4*DM963/((DM963+1)*(DM963+1))*(2*1/S963*1/R963-1/R963*1/R963)))</f>
        <v>0</v>
      </c>
      <c r="R963">
        <f>IF(LEFT(DN963,1)&lt;&gt;"0",IF(LEFT(DN963,1)="1",3.0,DO963),$D$5+$E$5*(EF963*DY963/($K$5*1000))+$F$5*(EF963*DY963/($K$5*1000))*MAX(MIN(DL963,$J$5),$I$5)*MAX(MIN(DL963,$J$5),$I$5)+$G$5*MAX(MIN(DL963,$J$5),$I$5)*(EF963*DY963/($K$5*1000))+$H$5*(EF963*DY963/($K$5*1000))*(EF963*DY963/($K$5*1000)))</f>
        <v>0</v>
      </c>
      <c r="S963">
        <f>J963*(1000-(1000*0.61365*exp(17.502*W963/(240.97+W963))/(DY963+DZ963)+DT963)/2)/(1000*0.61365*exp(17.502*W963/(240.97+W963))/(DY963+DZ963)-DT963)</f>
        <v>0</v>
      </c>
      <c r="T963">
        <f>1/((DM963+1)/(Q963/1.6)+1/(R963/1.37)) + DM963/((DM963+1)/(Q963/1.6) + DM963/(R963/1.37))</f>
        <v>0</v>
      </c>
      <c r="U963">
        <f>(DH963*DK963)</f>
        <v>0</v>
      </c>
      <c r="V963">
        <f>(EA963+(U963+2*0.95*5.67E-8*(((EA963+$B$7)+273)^4-(EA963+273)^4)-44100*J963)/(1.84*29.3*R963+8*0.95*5.67E-8*(EA963+273)^3))</f>
        <v>0</v>
      </c>
      <c r="W963">
        <f>($C$7*EB963+$D$7*EC963+$E$7*V963)</f>
        <v>0</v>
      </c>
      <c r="X963">
        <f>0.61365*exp(17.502*W963/(240.97+W963))</f>
        <v>0</v>
      </c>
      <c r="Y963">
        <f>(Z963/AA963*100)</f>
        <v>0</v>
      </c>
      <c r="Z963">
        <f>DT963*(DY963+DZ963)/1000</f>
        <v>0</v>
      </c>
      <c r="AA963">
        <f>0.61365*exp(17.502*EA963/(240.97+EA963))</f>
        <v>0</v>
      </c>
      <c r="AB963">
        <f>(X963-DT963*(DY963+DZ963)/1000)</f>
        <v>0</v>
      </c>
      <c r="AC963">
        <f>(-J963*44100)</f>
        <v>0</v>
      </c>
      <c r="AD963">
        <f>2*29.3*R963*0.92*(EA963-W963)</f>
        <v>0</v>
      </c>
      <c r="AE963">
        <f>2*0.95*5.67E-8*(((EA963+$B$7)+273)^4-(W963+273)^4)</f>
        <v>0</v>
      </c>
      <c r="AF963">
        <f>U963+AE963+AC963+AD963</f>
        <v>0</v>
      </c>
      <c r="AG963">
        <f>DX963*AU963*(DS963-DR963*(1000-AU963*DU963)/(1000-AU963*DT963))/(100*DL963)</f>
        <v>0</v>
      </c>
      <c r="AH963">
        <f>1000*DX963*AU963*(DT963-DU963)/(100*DL963*(1000-AU963*DT963))</f>
        <v>0</v>
      </c>
      <c r="AI963">
        <f>(AJ963 - AK963 - DY963*1E3/(8.314*(EA963+273.15)) * AM963/DX963 * AL963) * DX963/(100*DL963) * (1000 - DU963)/1000</f>
        <v>0</v>
      </c>
      <c r="AJ963">
        <v>1391.94766054912</v>
      </c>
      <c r="AK963">
        <v>1361.55963636364</v>
      </c>
      <c r="AL963">
        <v>3.69133058058617</v>
      </c>
      <c r="AM963">
        <v>65.2934851003641</v>
      </c>
      <c r="AN963">
        <f>(AP963 - AO963 + DY963*1E3/(8.314*(EA963+273.15)) * AR963/DX963 * AQ963) * DX963/(100*DL963) * 1000/(1000 - AP963)</f>
        <v>0</v>
      </c>
      <c r="AO963">
        <v>25.0089752528653</v>
      </c>
      <c r="AP963">
        <v>57.0860490909091</v>
      </c>
      <c r="AQ963">
        <v>0.000525378894823277</v>
      </c>
      <c r="AR963">
        <v>110.481421267312</v>
      </c>
      <c r="AS963">
        <v>2</v>
      </c>
      <c r="AT963">
        <v>0</v>
      </c>
      <c r="AU963">
        <f>IF(AS963*$H$13&gt;=AW963,1.0,(AW963/(AW963-AS963*$H$13)))</f>
        <v>0</v>
      </c>
      <c r="AV963">
        <f>(AU963-1)*100</f>
        <v>0</v>
      </c>
      <c r="AW963">
        <f>MAX(0,($B$13+$C$13*EF963)/(1+$D$13*EF963)*DY963/(EA963+273)*$E$13)</f>
        <v>0</v>
      </c>
      <c r="AX963" t="s">
        <v>437</v>
      </c>
      <c r="AY963" t="s">
        <v>437</v>
      </c>
      <c r="AZ963">
        <v>0</v>
      </c>
      <c r="BA963">
        <v>0</v>
      </c>
      <c r="BB963">
        <f>1-AZ963/BA963</f>
        <v>0</v>
      </c>
      <c r="BC963">
        <v>0</v>
      </c>
      <c r="BD963" t="s">
        <v>437</v>
      </c>
      <c r="BE963" t="s">
        <v>437</v>
      </c>
      <c r="BF963">
        <v>0</v>
      </c>
      <c r="BG963">
        <v>0</v>
      </c>
      <c r="BH963">
        <f>1-BF963/BG963</f>
        <v>0</v>
      </c>
      <c r="BI963">
        <v>0.5</v>
      </c>
      <c r="BJ963">
        <f>DI963</f>
        <v>0</v>
      </c>
      <c r="BK963">
        <f>L963</f>
        <v>0</v>
      </c>
      <c r="BL963">
        <f>BH963*BI963*BJ963</f>
        <v>0</v>
      </c>
      <c r="BM963">
        <f>(BK963-BC963)/BJ963</f>
        <v>0</v>
      </c>
      <c r="BN963">
        <f>(BA963-BG963)/BG963</f>
        <v>0</v>
      </c>
      <c r="BO963">
        <f>AZ963/(BB963+AZ963/BG963)</f>
        <v>0</v>
      </c>
      <c r="BP963" t="s">
        <v>437</v>
      </c>
      <c r="BQ963">
        <v>0</v>
      </c>
      <c r="BR963">
        <f>IF(BQ963&lt;&gt;0, BQ963, BO963)</f>
        <v>0</v>
      </c>
      <c r="BS963">
        <f>1-BR963/BG963</f>
        <v>0</v>
      </c>
      <c r="BT963">
        <f>(BG963-BF963)/(BG963-BR963)</f>
        <v>0</v>
      </c>
      <c r="BU963">
        <f>(BA963-BG963)/(BA963-BR963)</f>
        <v>0</v>
      </c>
      <c r="BV963">
        <f>(BG963-BF963)/(BG963-AZ963)</f>
        <v>0</v>
      </c>
      <c r="BW963">
        <f>(BA963-BG963)/(BA963-AZ963)</f>
        <v>0</v>
      </c>
      <c r="BX963">
        <f>(BT963*BR963/BF963)</f>
        <v>0</v>
      </c>
      <c r="BY963">
        <f>(1-BX963)</f>
        <v>0</v>
      </c>
      <c r="DH963">
        <f>$B$11*EG963+$C$11*EH963+$F$11*ES963*(1-EV963)</f>
        <v>0</v>
      </c>
      <c r="DI963">
        <f>DH963*DJ963</f>
        <v>0</v>
      </c>
      <c r="DJ963">
        <f>($B$11*$D$9+$C$11*$D$9+$F$11*((FF963+EX963)/MAX(FF963+EX963+FG963, 0.1)*$I$9+FG963/MAX(FF963+EX963+FG963, 0.1)*$J$9))/($B$11+$C$11+$F$11)</f>
        <v>0</v>
      </c>
      <c r="DK963">
        <f>($B$11*$K$9+$C$11*$K$9+$F$11*((FF963+EX963)/MAX(FF963+EX963+FG963, 0.1)*$P$9+FG963/MAX(FF963+EX963+FG963, 0.1)*$Q$9))/($B$11+$C$11+$F$11)</f>
        <v>0</v>
      </c>
      <c r="DL963">
        <v>6</v>
      </c>
      <c r="DM963">
        <v>0.5</v>
      </c>
      <c r="DN963" t="s">
        <v>438</v>
      </c>
      <c r="DO963">
        <v>2</v>
      </c>
      <c r="DP963" t="b">
        <v>1</v>
      </c>
      <c r="DQ963">
        <v>1761424951.84615</v>
      </c>
      <c r="DR963">
        <v>1259.92923076923</v>
      </c>
      <c r="DS963">
        <v>1340.12461538462</v>
      </c>
      <c r="DT963">
        <v>57.0800076923077</v>
      </c>
      <c r="DU963">
        <v>25.0016615384615</v>
      </c>
      <c r="DV963">
        <v>1258.83153846154</v>
      </c>
      <c r="DW963">
        <v>57.1241153846154</v>
      </c>
      <c r="DX963">
        <v>499.976461538462</v>
      </c>
      <c r="DY963">
        <v>90.1781076923077</v>
      </c>
      <c r="DZ963">
        <v>0.0393084615384615</v>
      </c>
      <c r="EA963">
        <v>53.0398538461538</v>
      </c>
      <c r="EB963">
        <v>48.0097307692308</v>
      </c>
      <c r="EC963">
        <v>999.9</v>
      </c>
      <c r="ED963">
        <v>0</v>
      </c>
      <c r="EE963">
        <v>0</v>
      </c>
      <c r="EF963">
        <v>9994.27230769231</v>
      </c>
      <c r="EG963">
        <v>0</v>
      </c>
      <c r="EH963">
        <v>1180.63538461538</v>
      </c>
      <c r="EI963">
        <v>-80.1964615384615</v>
      </c>
      <c r="EJ963">
        <v>1336.2</v>
      </c>
      <c r="EK963">
        <v>1374.49</v>
      </c>
      <c r="EL963">
        <v>32.0783307692308</v>
      </c>
      <c r="EM963">
        <v>1340.12461538462</v>
      </c>
      <c r="EN963">
        <v>25.0016615384615</v>
      </c>
      <c r="EO963">
        <v>5.14736538461538</v>
      </c>
      <c r="EP963">
        <v>2.25460230769231</v>
      </c>
      <c r="EQ963">
        <v>33.3328538461538</v>
      </c>
      <c r="ER963">
        <v>19.3556769230769</v>
      </c>
      <c r="ES963">
        <v>1200.02615384615</v>
      </c>
      <c r="ET963">
        <v>0.966993307692308</v>
      </c>
      <c r="EU963">
        <v>0.0330067538461538</v>
      </c>
      <c r="EV963">
        <v>0</v>
      </c>
      <c r="EW963">
        <v>872.315230769231</v>
      </c>
      <c r="EX963">
        <v>5.00059</v>
      </c>
      <c r="EY963">
        <v>11537.6615384615</v>
      </c>
      <c r="EZ963">
        <v>10358.9307692308</v>
      </c>
      <c r="FA963">
        <v>63.1822307692308</v>
      </c>
      <c r="FB963">
        <v>64.312</v>
      </c>
      <c r="FC963">
        <v>63.0959230769231</v>
      </c>
      <c r="FD963">
        <v>64.25</v>
      </c>
      <c r="FE963">
        <v>64.625</v>
      </c>
      <c r="FF963">
        <v>1155.58461538462</v>
      </c>
      <c r="FG963">
        <v>39.44</v>
      </c>
      <c r="FH963">
        <v>0</v>
      </c>
      <c r="FI963">
        <v>1761424920.7</v>
      </c>
      <c r="FJ963">
        <v>0</v>
      </c>
      <c r="FK963">
        <v>872.37756</v>
      </c>
      <c r="FL963">
        <v>4.12253845251526</v>
      </c>
      <c r="FM963">
        <v>67.9230769566986</v>
      </c>
      <c r="FN963">
        <v>11538.86</v>
      </c>
      <c r="FO963">
        <v>15</v>
      </c>
      <c r="FP963">
        <v>0</v>
      </c>
      <c r="FQ963" t="s">
        <v>439</v>
      </c>
      <c r="FR963">
        <v>0</v>
      </c>
      <c r="FS963">
        <v>0</v>
      </c>
      <c r="FT963">
        <v>0</v>
      </c>
      <c r="FU963">
        <v>0</v>
      </c>
      <c r="FV963">
        <v>0</v>
      </c>
      <c r="FW963">
        <v>0</v>
      </c>
      <c r="FX963">
        <v>0</v>
      </c>
      <c r="FY963">
        <v>0</v>
      </c>
      <c r="FZ963">
        <v>0</v>
      </c>
      <c r="GA963">
        <v>0</v>
      </c>
      <c r="GB963">
        <v>0</v>
      </c>
      <c r="GC963">
        <v>-79.6857666666667</v>
      </c>
      <c r="GD963">
        <v>-11.1247324675325</v>
      </c>
      <c r="GE963">
        <v>1.41104138589143</v>
      </c>
      <c r="GF963">
        <v>0</v>
      </c>
      <c r="GG963">
        <v>872.043088235294</v>
      </c>
      <c r="GH963">
        <v>4.72197096568052</v>
      </c>
      <c r="GI963">
        <v>0.503062291058593</v>
      </c>
      <c r="GJ963">
        <v>-1</v>
      </c>
      <c r="GK963">
        <v>32.08</v>
      </c>
      <c r="GL963">
        <v>-0.0359922077921829</v>
      </c>
      <c r="GM963">
        <v>0.00586896599962501</v>
      </c>
      <c r="GN963">
        <v>1</v>
      </c>
      <c r="GO963">
        <v>1</v>
      </c>
      <c r="GP963">
        <v>2</v>
      </c>
      <c r="GQ963" t="s">
        <v>446</v>
      </c>
      <c r="GR963">
        <v>3.1267</v>
      </c>
      <c r="GS963">
        <v>2.71715</v>
      </c>
      <c r="GT963">
        <v>0.184491</v>
      </c>
      <c r="GU963">
        <v>0.190918</v>
      </c>
      <c r="GV963">
        <v>0.178038</v>
      </c>
      <c r="GW963">
        <v>0.100387</v>
      </c>
      <c r="GX963">
        <v>29151.3</v>
      </c>
      <c r="GY963">
        <v>30550.7</v>
      </c>
      <c r="GZ963">
        <v>32495.1</v>
      </c>
      <c r="HA963">
        <v>34348.3</v>
      </c>
      <c r="HB963">
        <v>38428.9</v>
      </c>
      <c r="HC963">
        <v>44589.9</v>
      </c>
      <c r="HD963">
        <v>51097.1</v>
      </c>
      <c r="HE963">
        <v>55113</v>
      </c>
      <c r="HF963">
        <v>1.673</v>
      </c>
      <c r="HG963">
        <v>1.52137</v>
      </c>
      <c r="HH963">
        <v>-0.18755</v>
      </c>
      <c r="HI963">
        <v>0</v>
      </c>
      <c r="HJ963">
        <v>50.9697</v>
      </c>
      <c r="HK963">
        <v>999.9</v>
      </c>
      <c r="HL963">
        <v>55.024</v>
      </c>
      <c r="HM963">
        <v>30.142</v>
      </c>
      <c r="HN963">
        <v>26.2083</v>
      </c>
      <c r="HO963">
        <v>59.8621</v>
      </c>
      <c r="HP963">
        <v>40.4407</v>
      </c>
      <c r="HQ963">
        <v>1</v>
      </c>
      <c r="HR963">
        <v>2.48665</v>
      </c>
      <c r="HS963">
        <v>0.176966</v>
      </c>
      <c r="HT963">
        <v>20.1129</v>
      </c>
      <c r="HU963">
        <v>5.18195</v>
      </c>
      <c r="HV963">
        <v>12.0159</v>
      </c>
      <c r="HW963">
        <v>4.96895</v>
      </c>
      <c r="HX963">
        <v>3.29598</v>
      </c>
      <c r="HY963">
        <v>9999</v>
      </c>
      <c r="HZ963">
        <v>9999</v>
      </c>
      <c r="IA963">
        <v>999.9</v>
      </c>
      <c r="IB963">
        <v>9999</v>
      </c>
      <c r="IC963">
        <v>1.86325</v>
      </c>
      <c r="ID963">
        <v>1.86807</v>
      </c>
      <c r="IE963">
        <v>1.86783</v>
      </c>
      <c r="IF963">
        <v>1.86905</v>
      </c>
      <c r="IG963">
        <v>1.86981</v>
      </c>
      <c r="IH963">
        <v>1.86587</v>
      </c>
      <c r="II963">
        <v>1.867</v>
      </c>
      <c r="IJ963">
        <v>1.8684</v>
      </c>
      <c r="IK963">
        <v>5</v>
      </c>
      <c r="IL963">
        <v>0</v>
      </c>
      <c r="IM963">
        <v>0</v>
      </c>
      <c r="IN963">
        <v>0</v>
      </c>
      <c r="IO963" t="s">
        <v>441</v>
      </c>
      <c r="IP963" t="s">
        <v>442</v>
      </c>
      <c r="IQ963" t="s">
        <v>443</v>
      </c>
      <c r="IR963" t="s">
        <v>443</v>
      </c>
      <c r="IS963" t="s">
        <v>443</v>
      </c>
      <c r="IT963" t="s">
        <v>443</v>
      </c>
      <c r="IU963">
        <v>0</v>
      </c>
      <c r="IV963">
        <v>100</v>
      </c>
      <c r="IW963">
        <v>100</v>
      </c>
      <c r="IX963">
        <v>1.1</v>
      </c>
      <c r="IY963">
        <v>-0.0441</v>
      </c>
      <c r="IZ963">
        <v>1.09748391826392</v>
      </c>
      <c r="JA963">
        <v>0</v>
      </c>
      <c r="JB963">
        <v>0</v>
      </c>
      <c r="JC963">
        <v>0</v>
      </c>
      <c r="JD963">
        <v>-0.0441141096964596</v>
      </c>
      <c r="JE963">
        <v>0</v>
      </c>
      <c r="JF963">
        <v>0</v>
      </c>
      <c r="JG963">
        <v>0</v>
      </c>
      <c r="JH963">
        <v>5</v>
      </c>
      <c r="JI963">
        <v>2273</v>
      </c>
      <c r="JJ963">
        <v>1</v>
      </c>
      <c r="JK963">
        <v>24</v>
      </c>
      <c r="JL963">
        <v>29357082.7</v>
      </c>
      <c r="JM963">
        <v>29357082.7</v>
      </c>
      <c r="JN963">
        <v>2.64404</v>
      </c>
      <c r="JO963">
        <v>2.61475</v>
      </c>
      <c r="JP963">
        <v>1.54785</v>
      </c>
      <c r="JQ963">
        <v>2.31567</v>
      </c>
      <c r="JR963">
        <v>1.64673</v>
      </c>
      <c r="JS963">
        <v>2.27051</v>
      </c>
      <c r="JT963">
        <v>34.0998</v>
      </c>
      <c r="JU963">
        <v>24.1838</v>
      </c>
      <c r="JV963">
        <v>18</v>
      </c>
      <c r="JW963">
        <v>492.674</v>
      </c>
      <c r="JX963">
        <v>382.985</v>
      </c>
      <c r="JY963">
        <v>52.5544</v>
      </c>
      <c r="JZ963">
        <v>55.1297</v>
      </c>
      <c r="KA963">
        <v>30.0009</v>
      </c>
      <c r="KB963">
        <v>54.3659</v>
      </c>
      <c r="KC963">
        <v>54.1655</v>
      </c>
      <c r="KD963">
        <v>52.9047</v>
      </c>
      <c r="KE963">
        <v>0</v>
      </c>
      <c r="KF963">
        <v>100</v>
      </c>
      <c r="KG963">
        <v>52.54</v>
      </c>
      <c r="KH963">
        <v>1393.04</v>
      </c>
      <c r="KI963">
        <v>26.2864</v>
      </c>
      <c r="KJ963">
        <v>92.5962</v>
      </c>
      <c r="KK963">
        <v>89.16</v>
      </c>
    </row>
    <row r="964" spans="1:297">
      <c r="A964">
        <v>948</v>
      </c>
      <c r="B964">
        <v>1761424965</v>
      </c>
      <c r="C964">
        <v>16784</v>
      </c>
      <c r="D964" t="s">
        <v>2347</v>
      </c>
      <c r="E964" t="s">
        <v>2348</v>
      </c>
      <c r="F964">
        <v>5</v>
      </c>
      <c r="G964" t="s">
        <v>2182</v>
      </c>
      <c r="H964" t="s">
        <v>436</v>
      </c>
      <c r="I964">
        <v>1761424956.84615</v>
      </c>
      <c r="J964">
        <f>(K964)/1000</f>
        <v>0</v>
      </c>
      <c r="K964">
        <f>IF(DP964, AN964, AH964)</f>
        <v>0</v>
      </c>
      <c r="L964">
        <f>IF(DP964, AI964, AG964)</f>
        <v>0</v>
      </c>
      <c r="M964">
        <f>DR964 - IF(AU964&gt;1, L964*DL964*100.0/(AW964), 0)</f>
        <v>0</v>
      </c>
      <c r="N964">
        <f>((T964-J964/2)*M964-L964)/(T964+J964/2)</f>
        <v>0</v>
      </c>
      <c r="O964">
        <f>N964*(DY964+DZ964)/1000.0</f>
        <v>0</v>
      </c>
      <c r="P964">
        <f>(DR964 - IF(AU964&gt;1, L964*DL964*100.0/(AW964), 0))*(DY964+DZ964)/1000.0</f>
        <v>0</v>
      </c>
      <c r="Q964">
        <f>2.0/((1/S964-1/R964)+SIGN(S964)*SQRT((1/S964-1/R964)*(1/S964-1/R964) + 4*DM964/((DM964+1)*(DM964+1))*(2*1/S964*1/R964-1/R964*1/R964)))</f>
        <v>0</v>
      </c>
      <c r="R964">
        <f>IF(LEFT(DN964,1)&lt;&gt;"0",IF(LEFT(DN964,1)="1",3.0,DO964),$D$5+$E$5*(EF964*DY964/($K$5*1000))+$F$5*(EF964*DY964/($K$5*1000))*MAX(MIN(DL964,$J$5),$I$5)*MAX(MIN(DL964,$J$5),$I$5)+$G$5*MAX(MIN(DL964,$J$5),$I$5)*(EF964*DY964/($K$5*1000))+$H$5*(EF964*DY964/($K$5*1000))*(EF964*DY964/($K$5*1000)))</f>
        <v>0</v>
      </c>
      <c r="S964">
        <f>J964*(1000-(1000*0.61365*exp(17.502*W964/(240.97+W964))/(DY964+DZ964)+DT964)/2)/(1000*0.61365*exp(17.502*W964/(240.97+W964))/(DY964+DZ964)-DT964)</f>
        <v>0</v>
      </c>
      <c r="T964">
        <f>1/((DM964+1)/(Q964/1.6)+1/(R964/1.37)) + DM964/((DM964+1)/(Q964/1.6) + DM964/(R964/1.37))</f>
        <v>0</v>
      </c>
      <c r="U964">
        <f>(DH964*DK964)</f>
        <v>0</v>
      </c>
      <c r="V964">
        <f>(EA964+(U964+2*0.95*5.67E-8*(((EA964+$B$7)+273)^4-(EA964+273)^4)-44100*J964)/(1.84*29.3*R964+8*0.95*5.67E-8*(EA964+273)^3))</f>
        <v>0</v>
      </c>
      <c r="W964">
        <f>($C$7*EB964+$D$7*EC964+$E$7*V964)</f>
        <v>0</v>
      </c>
      <c r="X964">
        <f>0.61365*exp(17.502*W964/(240.97+W964))</f>
        <v>0</v>
      </c>
      <c r="Y964">
        <f>(Z964/AA964*100)</f>
        <v>0</v>
      </c>
      <c r="Z964">
        <f>DT964*(DY964+DZ964)/1000</f>
        <v>0</v>
      </c>
      <c r="AA964">
        <f>0.61365*exp(17.502*EA964/(240.97+EA964))</f>
        <v>0</v>
      </c>
      <c r="AB964">
        <f>(X964-DT964*(DY964+DZ964)/1000)</f>
        <v>0</v>
      </c>
      <c r="AC964">
        <f>(-J964*44100)</f>
        <v>0</v>
      </c>
      <c r="AD964">
        <f>2*29.3*R964*0.92*(EA964-W964)</f>
        <v>0</v>
      </c>
      <c r="AE964">
        <f>2*0.95*5.67E-8*(((EA964+$B$7)+273)^4-(W964+273)^4)</f>
        <v>0</v>
      </c>
      <c r="AF964">
        <f>U964+AE964+AC964+AD964</f>
        <v>0</v>
      </c>
      <c r="AG964">
        <f>DX964*AU964*(DS964-DR964*(1000-AU964*DU964)/(1000-AU964*DT964))/(100*DL964)</f>
        <v>0</v>
      </c>
      <c r="AH964">
        <f>1000*DX964*AU964*(DT964-DU964)/(100*DL964*(1000-AU964*DT964))</f>
        <v>0</v>
      </c>
      <c r="AI964">
        <f>(AJ964 - AK964 - DY964*1E3/(8.314*(EA964+273.15)) * AM964/DX964 * AL964) * DX964/(100*DL964) * (1000 - DU964)/1000</f>
        <v>0</v>
      </c>
      <c r="AJ964">
        <v>1407.91605607646</v>
      </c>
      <c r="AK964">
        <v>1378.22915151515</v>
      </c>
      <c r="AL964">
        <v>3.27187930040501</v>
      </c>
      <c r="AM964">
        <v>65.2934851003641</v>
      </c>
      <c r="AN964">
        <f>(AP964 - AO964 + DY964*1E3/(8.314*(EA964+273.15)) * AR964/DX964 * AQ964) * DX964/(100*DL964) * 1000/(1000 - AP964)</f>
        <v>0</v>
      </c>
      <c r="AO964">
        <v>25.0139893971293</v>
      </c>
      <c r="AP964">
        <v>57.1028296969697</v>
      </c>
      <c r="AQ964">
        <v>0.00221863775865815</v>
      </c>
      <c r="AR964">
        <v>110.481421267312</v>
      </c>
      <c r="AS964">
        <v>2</v>
      </c>
      <c r="AT964">
        <v>0</v>
      </c>
      <c r="AU964">
        <f>IF(AS964*$H$13&gt;=AW964,1.0,(AW964/(AW964-AS964*$H$13)))</f>
        <v>0</v>
      </c>
      <c r="AV964">
        <f>(AU964-1)*100</f>
        <v>0</v>
      </c>
      <c r="AW964">
        <f>MAX(0,($B$13+$C$13*EF964)/(1+$D$13*EF964)*DY964/(EA964+273)*$E$13)</f>
        <v>0</v>
      </c>
      <c r="AX964" t="s">
        <v>437</v>
      </c>
      <c r="AY964" t="s">
        <v>437</v>
      </c>
      <c r="AZ964">
        <v>0</v>
      </c>
      <c r="BA964">
        <v>0</v>
      </c>
      <c r="BB964">
        <f>1-AZ964/BA964</f>
        <v>0</v>
      </c>
      <c r="BC964">
        <v>0</v>
      </c>
      <c r="BD964" t="s">
        <v>437</v>
      </c>
      <c r="BE964" t="s">
        <v>437</v>
      </c>
      <c r="BF964">
        <v>0</v>
      </c>
      <c r="BG964">
        <v>0</v>
      </c>
      <c r="BH964">
        <f>1-BF964/BG964</f>
        <v>0</v>
      </c>
      <c r="BI964">
        <v>0.5</v>
      </c>
      <c r="BJ964">
        <f>DI964</f>
        <v>0</v>
      </c>
      <c r="BK964">
        <f>L964</f>
        <v>0</v>
      </c>
      <c r="BL964">
        <f>BH964*BI964*BJ964</f>
        <v>0</v>
      </c>
      <c r="BM964">
        <f>(BK964-BC964)/BJ964</f>
        <v>0</v>
      </c>
      <c r="BN964">
        <f>(BA964-BG964)/BG964</f>
        <v>0</v>
      </c>
      <c r="BO964">
        <f>AZ964/(BB964+AZ964/BG964)</f>
        <v>0</v>
      </c>
      <c r="BP964" t="s">
        <v>437</v>
      </c>
      <c r="BQ964">
        <v>0</v>
      </c>
      <c r="BR964">
        <f>IF(BQ964&lt;&gt;0, BQ964, BO964)</f>
        <v>0</v>
      </c>
      <c r="BS964">
        <f>1-BR964/BG964</f>
        <v>0</v>
      </c>
      <c r="BT964">
        <f>(BG964-BF964)/(BG964-BR964)</f>
        <v>0</v>
      </c>
      <c r="BU964">
        <f>(BA964-BG964)/(BA964-BR964)</f>
        <v>0</v>
      </c>
      <c r="BV964">
        <f>(BG964-BF964)/(BG964-AZ964)</f>
        <v>0</v>
      </c>
      <c r="BW964">
        <f>(BA964-BG964)/(BA964-AZ964)</f>
        <v>0</v>
      </c>
      <c r="BX964">
        <f>(BT964*BR964/BF964)</f>
        <v>0</v>
      </c>
      <c r="BY964">
        <f>(1-BX964)</f>
        <v>0</v>
      </c>
      <c r="DH964">
        <f>$B$11*EG964+$C$11*EH964+$F$11*ES964*(1-EV964)</f>
        <v>0</v>
      </c>
      <c r="DI964">
        <f>DH964*DJ964</f>
        <v>0</v>
      </c>
      <c r="DJ964">
        <f>($B$11*$D$9+$C$11*$D$9+$F$11*((FF964+EX964)/MAX(FF964+EX964+FG964, 0.1)*$I$9+FG964/MAX(FF964+EX964+FG964, 0.1)*$J$9))/($B$11+$C$11+$F$11)</f>
        <v>0</v>
      </c>
      <c r="DK964">
        <f>($B$11*$K$9+$C$11*$K$9+$F$11*((FF964+EX964)/MAX(FF964+EX964+FG964, 0.1)*$P$9+FG964/MAX(FF964+EX964+FG964, 0.1)*$Q$9))/($B$11+$C$11+$F$11)</f>
        <v>0</v>
      </c>
      <c r="DL964">
        <v>6</v>
      </c>
      <c r="DM964">
        <v>0.5</v>
      </c>
      <c r="DN964" t="s">
        <v>438</v>
      </c>
      <c r="DO964">
        <v>2</v>
      </c>
      <c r="DP964" t="b">
        <v>1</v>
      </c>
      <c r="DQ964">
        <v>1761424956.84615</v>
      </c>
      <c r="DR964">
        <v>1276.38538461538</v>
      </c>
      <c r="DS964">
        <v>1356.66</v>
      </c>
      <c r="DT964">
        <v>57.0870384615385</v>
      </c>
      <c r="DU964">
        <v>25.0074307692308</v>
      </c>
      <c r="DV964">
        <v>1275.28769230769</v>
      </c>
      <c r="DW964">
        <v>57.1311538461538</v>
      </c>
      <c r="DX964">
        <v>499.987230769231</v>
      </c>
      <c r="DY964">
        <v>90.1782846153846</v>
      </c>
      <c r="DZ964">
        <v>0.0392955692307692</v>
      </c>
      <c r="EA964">
        <v>53.0393538461538</v>
      </c>
      <c r="EB964">
        <v>48.0134769230769</v>
      </c>
      <c r="EC964">
        <v>999.9</v>
      </c>
      <c r="ED964">
        <v>0</v>
      </c>
      <c r="EE964">
        <v>0</v>
      </c>
      <c r="EF964">
        <v>9983.93923076923</v>
      </c>
      <c r="EG964">
        <v>0</v>
      </c>
      <c r="EH964">
        <v>1180.60076923077</v>
      </c>
      <c r="EI964">
        <v>-80.2746461538462</v>
      </c>
      <c r="EJ964">
        <v>1353.66230769231</v>
      </c>
      <c r="EK964">
        <v>1391.45692307692</v>
      </c>
      <c r="EL964">
        <v>32.0796076923077</v>
      </c>
      <c r="EM964">
        <v>1356.66</v>
      </c>
      <c r="EN964">
        <v>25.0074307692308</v>
      </c>
      <c r="EO964">
        <v>5.14801</v>
      </c>
      <c r="EP964">
        <v>2.25512615384615</v>
      </c>
      <c r="EQ964">
        <v>33.3350846153846</v>
      </c>
      <c r="ER964">
        <v>19.3594076923077</v>
      </c>
      <c r="ES964">
        <v>1200.01846153846</v>
      </c>
      <c r="ET964">
        <v>0.966993307692308</v>
      </c>
      <c r="EU964">
        <v>0.0330067538461538</v>
      </c>
      <c r="EV964">
        <v>0</v>
      </c>
      <c r="EW964">
        <v>872.700307692308</v>
      </c>
      <c r="EX964">
        <v>5.00059</v>
      </c>
      <c r="EY964">
        <v>11543.3153846154</v>
      </c>
      <c r="EZ964">
        <v>10358.8615384615</v>
      </c>
      <c r="FA964">
        <v>63.187</v>
      </c>
      <c r="FB964">
        <v>64.3265384615385</v>
      </c>
      <c r="FC964">
        <v>63.1153076923077</v>
      </c>
      <c r="FD964">
        <v>64.25</v>
      </c>
      <c r="FE964">
        <v>64.625</v>
      </c>
      <c r="FF964">
        <v>1155.57769230769</v>
      </c>
      <c r="FG964">
        <v>39.44</v>
      </c>
      <c r="FH964">
        <v>0</v>
      </c>
      <c r="FI964">
        <v>1761424925.5</v>
      </c>
      <c r="FJ964">
        <v>0</v>
      </c>
      <c r="FK964">
        <v>872.76392</v>
      </c>
      <c r="FL964">
        <v>5.12815383701716</v>
      </c>
      <c r="FM964">
        <v>63.0076921736898</v>
      </c>
      <c r="FN964">
        <v>11544.148</v>
      </c>
      <c r="FO964">
        <v>15</v>
      </c>
      <c r="FP964">
        <v>0</v>
      </c>
      <c r="FQ964" t="s">
        <v>439</v>
      </c>
      <c r="FR964">
        <v>0</v>
      </c>
      <c r="FS964">
        <v>0</v>
      </c>
      <c r="FT964">
        <v>0</v>
      </c>
      <c r="FU964">
        <v>0</v>
      </c>
      <c r="FV964">
        <v>0</v>
      </c>
      <c r="FW964">
        <v>0</v>
      </c>
      <c r="FX964">
        <v>0</v>
      </c>
      <c r="FY964">
        <v>0</v>
      </c>
      <c r="FZ964">
        <v>0</v>
      </c>
      <c r="GA964">
        <v>0</v>
      </c>
      <c r="GB964">
        <v>0</v>
      </c>
      <c r="GC964">
        <v>-80.308005</v>
      </c>
      <c r="GD964">
        <v>-3.48529172932342</v>
      </c>
      <c r="GE964">
        <v>1.00373750875166</v>
      </c>
      <c r="GF964">
        <v>0</v>
      </c>
      <c r="GG964">
        <v>872.437029411765</v>
      </c>
      <c r="GH964">
        <v>5.01526355817663</v>
      </c>
      <c r="GI964">
        <v>0.524550983631778</v>
      </c>
      <c r="GJ964">
        <v>-1</v>
      </c>
      <c r="GK964">
        <v>32.079685</v>
      </c>
      <c r="GL964">
        <v>0.00328872180450569</v>
      </c>
      <c r="GM964">
        <v>0.00592041172554742</v>
      </c>
      <c r="GN964">
        <v>1</v>
      </c>
      <c r="GO964">
        <v>1</v>
      </c>
      <c r="GP964">
        <v>2</v>
      </c>
      <c r="GQ964" t="s">
        <v>446</v>
      </c>
      <c r="GR964">
        <v>3.12631</v>
      </c>
      <c r="GS964">
        <v>2.7176</v>
      </c>
      <c r="GT964">
        <v>0.185892</v>
      </c>
      <c r="GU964">
        <v>0.192343</v>
      </c>
      <c r="GV964">
        <v>0.178066</v>
      </c>
      <c r="GW964">
        <v>0.100396</v>
      </c>
      <c r="GX964">
        <v>29100.1</v>
      </c>
      <c r="GY964">
        <v>30495.9</v>
      </c>
      <c r="GZ964">
        <v>32494.4</v>
      </c>
      <c r="HA964">
        <v>34347.8</v>
      </c>
      <c r="HB964">
        <v>38427.5</v>
      </c>
      <c r="HC964">
        <v>44588.8</v>
      </c>
      <c r="HD964">
        <v>51096.3</v>
      </c>
      <c r="HE964">
        <v>55112.1</v>
      </c>
      <c r="HF964">
        <v>1.67262</v>
      </c>
      <c r="HG964">
        <v>1.52188</v>
      </c>
      <c r="HH964">
        <v>-0.186358</v>
      </c>
      <c r="HI964">
        <v>0</v>
      </c>
      <c r="HJ964">
        <v>50.9749</v>
      </c>
      <c r="HK964">
        <v>999.9</v>
      </c>
      <c r="HL964">
        <v>55.024</v>
      </c>
      <c r="HM964">
        <v>30.121</v>
      </c>
      <c r="HN964">
        <v>26.1764</v>
      </c>
      <c r="HO964">
        <v>60.2621</v>
      </c>
      <c r="HP964">
        <v>40.7171</v>
      </c>
      <c r="HQ964">
        <v>1</v>
      </c>
      <c r="HR964">
        <v>2.48795</v>
      </c>
      <c r="HS964">
        <v>0.230087</v>
      </c>
      <c r="HT964">
        <v>20.1129</v>
      </c>
      <c r="HU964">
        <v>5.18165</v>
      </c>
      <c r="HV964">
        <v>12.0159</v>
      </c>
      <c r="HW964">
        <v>4.96915</v>
      </c>
      <c r="HX964">
        <v>3.2959</v>
      </c>
      <c r="HY964">
        <v>9999</v>
      </c>
      <c r="HZ964">
        <v>9999</v>
      </c>
      <c r="IA964">
        <v>999.9</v>
      </c>
      <c r="IB964">
        <v>9999</v>
      </c>
      <c r="IC964">
        <v>1.86325</v>
      </c>
      <c r="ID964">
        <v>1.8681</v>
      </c>
      <c r="IE964">
        <v>1.86783</v>
      </c>
      <c r="IF964">
        <v>1.86905</v>
      </c>
      <c r="IG964">
        <v>1.86981</v>
      </c>
      <c r="IH964">
        <v>1.86587</v>
      </c>
      <c r="II964">
        <v>1.86698</v>
      </c>
      <c r="IJ964">
        <v>1.86841</v>
      </c>
      <c r="IK964">
        <v>5</v>
      </c>
      <c r="IL964">
        <v>0</v>
      </c>
      <c r="IM964">
        <v>0</v>
      </c>
      <c r="IN964">
        <v>0</v>
      </c>
      <c r="IO964" t="s">
        <v>441</v>
      </c>
      <c r="IP964" t="s">
        <v>442</v>
      </c>
      <c r="IQ964" t="s">
        <v>443</v>
      </c>
      <c r="IR964" t="s">
        <v>443</v>
      </c>
      <c r="IS964" t="s">
        <v>443</v>
      </c>
      <c r="IT964" t="s">
        <v>443</v>
      </c>
      <c r="IU964">
        <v>0</v>
      </c>
      <c r="IV964">
        <v>100</v>
      </c>
      <c r="IW964">
        <v>100</v>
      </c>
      <c r="IX964">
        <v>1.1</v>
      </c>
      <c r="IY964">
        <v>-0.0441</v>
      </c>
      <c r="IZ964">
        <v>1.09748391826392</v>
      </c>
      <c r="JA964">
        <v>0</v>
      </c>
      <c r="JB964">
        <v>0</v>
      </c>
      <c r="JC964">
        <v>0</v>
      </c>
      <c r="JD964">
        <v>-0.0441141096964596</v>
      </c>
      <c r="JE964">
        <v>0</v>
      </c>
      <c r="JF964">
        <v>0</v>
      </c>
      <c r="JG964">
        <v>0</v>
      </c>
      <c r="JH964">
        <v>5</v>
      </c>
      <c r="JI964">
        <v>2273</v>
      </c>
      <c r="JJ964">
        <v>1</v>
      </c>
      <c r="JK964">
        <v>24</v>
      </c>
      <c r="JL964">
        <v>29357082.8</v>
      </c>
      <c r="JM964">
        <v>29357082.8</v>
      </c>
      <c r="JN964">
        <v>2.66846</v>
      </c>
      <c r="JO964">
        <v>2.60376</v>
      </c>
      <c r="JP964">
        <v>1.54785</v>
      </c>
      <c r="JQ964">
        <v>2.31567</v>
      </c>
      <c r="JR964">
        <v>1.64673</v>
      </c>
      <c r="JS964">
        <v>2.34497</v>
      </c>
      <c r="JT964">
        <v>34.0998</v>
      </c>
      <c r="JU964">
        <v>24.1838</v>
      </c>
      <c r="JV964">
        <v>18</v>
      </c>
      <c r="JW964">
        <v>492.447</v>
      </c>
      <c r="JX964">
        <v>383.339</v>
      </c>
      <c r="JY964">
        <v>52.5501</v>
      </c>
      <c r="JZ964">
        <v>55.1389</v>
      </c>
      <c r="KA964">
        <v>30.0012</v>
      </c>
      <c r="KB964">
        <v>54.3753</v>
      </c>
      <c r="KC964">
        <v>54.1758</v>
      </c>
      <c r="KD964">
        <v>53.4062</v>
      </c>
      <c r="KE964">
        <v>0</v>
      </c>
      <c r="KF964">
        <v>100</v>
      </c>
      <c r="KG964">
        <v>52.519</v>
      </c>
      <c r="KH964">
        <v>1406.74</v>
      </c>
      <c r="KI964">
        <v>26.2864</v>
      </c>
      <c r="KJ964">
        <v>92.5946</v>
      </c>
      <c r="KK964">
        <v>89.1585</v>
      </c>
    </row>
    <row r="965" spans="1:297">
      <c r="A965">
        <v>949</v>
      </c>
      <c r="B965">
        <v>1761424970</v>
      </c>
      <c r="C965">
        <v>16789</v>
      </c>
      <c r="D965" t="s">
        <v>2349</v>
      </c>
      <c r="E965" t="s">
        <v>2350</v>
      </c>
      <c r="F965">
        <v>5</v>
      </c>
      <c r="G965" t="s">
        <v>2182</v>
      </c>
      <c r="H965" t="s">
        <v>436</v>
      </c>
      <c r="I965">
        <v>1761424961.84615</v>
      </c>
      <c r="J965">
        <f>(K965)/1000</f>
        <v>0</v>
      </c>
      <c r="K965">
        <f>IF(DP965, AN965, AH965)</f>
        <v>0</v>
      </c>
      <c r="L965">
        <f>IF(DP965, AI965, AG965)</f>
        <v>0</v>
      </c>
      <c r="M965">
        <f>DR965 - IF(AU965&gt;1, L965*DL965*100.0/(AW965), 0)</f>
        <v>0</v>
      </c>
      <c r="N965">
        <f>((T965-J965/2)*M965-L965)/(T965+J965/2)</f>
        <v>0</v>
      </c>
      <c r="O965">
        <f>N965*(DY965+DZ965)/1000.0</f>
        <v>0</v>
      </c>
      <c r="P965">
        <f>(DR965 - IF(AU965&gt;1, L965*DL965*100.0/(AW965), 0))*(DY965+DZ965)/1000.0</f>
        <v>0</v>
      </c>
      <c r="Q965">
        <f>2.0/((1/S965-1/R965)+SIGN(S965)*SQRT((1/S965-1/R965)*(1/S965-1/R965) + 4*DM965/((DM965+1)*(DM965+1))*(2*1/S965*1/R965-1/R965*1/R965)))</f>
        <v>0</v>
      </c>
      <c r="R965">
        <f>IF(LEFT(DN965,1)&lt;&gt;"0",IF(LEFT(DN965,1)="1",3.0,DO965),$D$5+$E$5*(EF965*DY965/($K$5*1000))+$F$5*(EF965*DY965/($K$5*1000))*MAX(MIN(DL965,$J$5),$I$5)*MAX(MIN(DL965,$J$5),$I$5)+$G$5*MAX(MIN(DL965,$J$5),$I$5)*(EF965*DY965/($K$5*1000))+$H$5*(EF965*DY965/($K$5*1000))*(EF965*DY965/($K$5*1000)))</f>
        <v>0</v>
      </c>
      <c r="S965">
        <f>J965*(1000-(1000*0.61365*exp(17.502*W965/(240.97+W965))/(DY965+DZ965)+DT965)/2)/(1000*0.61365*exp(17.502*W965/(240.97+W965))/(DY965+DZ965)-DT965)</f>
        <v>0</v>
      </c>
      <c r="T965">
        <f>1/((DM965+1)/(Q965/1.6)+1/(R965/1.37)) + DM965/((DM965+1)/(Q965/1.6) + DM965/(R965/1.37))</f>
        <v>0</v>
      </c>
      <c r="U965">
        <f>(DH965*DK965)</f>
        <v>0</v>
      </c>
      <c r="V965">
        <f>(EA965+(U965+2*0.95*5.67E-8*(((EA965+$B$7)+273)^4-(EA965+273)^4)-44100*J965)/(1.84*29.3*R965+8*0.95*5.67E-8*(EA965+273)^3))</f>
        <v>0</v>
      </c>
      <c r="W965">
        <f>($C$7*EB965+$D$7*EC965+$E$7*V965)</f>
        <v>0</v>
      </c>
      <c r="X965">
        <f>0.61365*exp(17.502*W965/(240.97+W965))</f>
        <v>0</v>
      </c>
      <c r="Y965">
        <f>(Z965/AA965*100)</f>
        <v>0</v>
      </c>
      <c r="Z965">
        <f>DT965*(DY965+DZ965)/1000</f>
        <v>0</v>
      </c>
      <c r="AA965">
        <f>0.61365*exp(17.502*EA965/(240.97+EA965))</f>
        <v>0</v>
      </c>
      <c r="AB965">
        <f>(X965-DT965*(DY965+DZ965)/1000)</f>
        <v>0</v>
      </c>
      <c r="AC965">
        <f>(-J965*44100)</f>
        <v>0</v>
      </c>
      <c r="AD965">
        <f>2*29.3*R965*0.92*(EA965-W965)</f>
        <v>0</v>
      </c>
      <c r="AE965">
        <f>2*0.95*5.67E-8*(((EA965+$B$7)+273)^4-(W965+273)^4)</f>
        <v>0</v>
      </c>
      <c r="AF965">
        <f>U965+AE965+AC965+AD965</f>
        <v>0</v>
      </c>
      <c r="AG965">
        <f>DX965*AU965*(DS965-DR965*(1000-AU965*DU965)/(1000-AU965*DT965))/(100*DL965)</f>
        <v>0</v>
      </c>
      <c r="AH965">
        <f>1000*DX965*AU965*(DT965-DU965)/(100*DL965*(1000-AU965*DT965))</f>
        <v>0</v>
      </c>
      <c r="AI965">
        <f>(AJ965 - AK965 - DY965*1E3/(8.314*(EA965+273.15)) * AM965/DX965 * AL965) * DX965/(100*DL965) * (1000 - DU965)/1000</f>
        <v>0</v>
      </c>
      <c r="AJ965">
        <v>1425.58580404288</v>
      </c>
      <c r="AK965">
        <v>1395.73642424242</v>
      </c>
      <c r="AL965">
        <v>3.54413573588615</v>
      </c>
      <c r="AM965">
        <v>65.2934851003641</v>
      </c>
      <c r="AN965">
        <f>(AP965 - AO965 + DY965*1E3/(8.314*(EA965+273.15)) * AR965/DX965 * AQ965) * DX965/(100*DL965) * 1000/(1000 - AP965)</f>
        <v>0</v>
      </c>
      <c r="AO965">
        <v>25.0209152248438</v>
      </c>
      <c r="AP965">
        <v>57.0994121212121</v>
      </c>
      <c r="AQ965">
        <v>-0.000310812002821805</v>
      </c>
      <c r="AR965">
        <v>110.481421267312</v>
      </c>
      <c r="AS965">
        <v>2</v>
      </c>
      <c r="AT965">
        <v>0</v>
      </c>
      <c r="AU965">
        <f>IF(AS965*$H$13&gt;=AW965,1.0,(AW965/(AW965-AS965*$H$13)))</f>
        <v>0</v>
      </c>
      <c r="AV965">
        <f>(AU965-1)*100</f>
        <v>0</v>
      </c>
      <c r="AW965">
        <f>MAX(0,($B$13+$C$13*EF965)/(1+$D$13*EF965)*DY965/(EA965+273)*$E$13)</f>
        <v>0</v>
      </c>
      <c r="AX965" t="s">
        <v>437</v>
      </c>
      <c r="AY965" t="s">
        <v>437</v>
      </c>
      <c r="AZ965">
        <v>0</v>
      </c>
      <c r="BA965">
        <v>0</v>
      </c>
      <c r="BB965">
        <f>1-AZ965/BA965</f>
        <v>0</v>
      </c>
      <c r="BC965">
        <v>0</v>
      </c>
      <c r="BD965" t="s">
        <v>437</v>
      </c>
      <c r="BE965" t="s">
        <v>437</v>
      </c>
      <c r="BF965">
        <v>0</v>
      </c>
      <c r="BG965">
        <v>0</v>
      </c>
      <c r="BH965">
        <f>1-BF965/BG965</f>
        <v>0</v>
      </c>
      <c r="BI965">
        <v>0.5</v>
      </c>
      <c r="BJ965">
        <f>DI965</f>
        <v>0</v>
      </c>
      <c r="BK965">
        <f>L965</f>
        <v>0</v>
      </c>
      <c r="BL965">
        <f>BH965*BI965*BJ965</f>
        <v>0</v>
      </c>
      <c r="BM965">
        <f>(BK965-BC965)/BJ965</f>
        <v>0</v>
      </c>
      <c r="BN965">
        <f>(BA965-BG965)/BG965</f>
        <v>0</v>
      </c>
      <c r="BO965">
        <f>AZ965/(BB965+AZ965/BG965)</f>
        <v>0</v>
      </c>
      <c r="BP965" t="s">
        <v>437</v>
      </c>
      <c r="BQ965">
        <v>0</v>
      </c>
      <c r="BR965">
        <f>IF(BQ965&lt;&gt;0, BQ965, BO965)</f>
        <v>0</v>
      </c>
      <c r="BS965">
        <f>1-BR965/BG965</f>
        <v>0</v>
      </c>
      <c r="BT965">
        <f>(BG965-BF965)/(BG965-BR965)</f>
        <v>0</v>
      </c>
      <c r="BU965">
        <f>(BA965-BG965)/(BA965-BR965)</f>
        <v>0</v>
      </c>
      <c r="BV965">
        <f>(BG965-BF965)/(BG965-AZ965)</f>
        <v>0</v>
      </c>
      <c r="BW965">
        <f>(BA965-BG965)/(BA965-AZ965)</f>
        <v>0</v>
      </c>
      <c r="BX965">
        <f>(BT965*BR965/BF965)</f>
        <v>0</v>
      </c>
      <c r="BY965">
        <f>(1-BX965)</f>
        <v>0</v>
      </c>
      <c r="DH965">
        <f>$B$11*EG965+$C$11*EH965+$F$11*ES965*(1-EV965)</f>
        <v>0</v>
      </c>
      <c r="DI965">
        <f>DH965*DJ965</f>
        <v>0</v>
      </c>
      <c r="DJ965">
        <f>($B$11*$D$9+$C$11*$D$9+$F$11*((FF965+EX965)/MAX(FF965+EX965+FG965, 0.1)*$I$9+FG965/MAX(FF965+EX965+FG965, 0.1)*$J$9))/($B$11+$C$11+$F$11)</f>
        <v>0</v>
      </c>
      <c r="DK965">
        <f>($B$11*$K$9+$C$11*$K$9+$F$11*((FF965+EX965)/MAX(FF965+EX965+FG965, 0.1)*$P$9+FG965/MAX(FF965+EX965+FG965, 0.1)*$Q$9))/($B$11+$C$11+$F$11)</f>
        <v>0</v>
      </c>
      <c r="DL965">
        <v>6</v>
      </c>
      <c r="DM965">
        <v>0.5</v>
      </c>
      <c r="DN965" t="s">
        <v>438</v>
      </c>
      <c r="DO965">
        <v>2</v>
      </c>
      <c r="DP965" t="b">
        <v>1</v>
      </c>
      <c r="DQ965">
        <v>1761424961.84615</v>
      </c>
      <c r="DR965">
        <v>1292.67692307692</v>
      </c>
      <c r="DS965">
        <v>1373.86384615385</v>
      </c>
      <c r="DT965">
        <v>57.0933384615385</v>
      </c>
      <c r="DU965">
        <v>25.0130692307692</v>
      </c>
      <c r="DV965">
        <v>1291.58076923077</v>
      </c>
      <c r="DW965">
        <v>57.1374461538461</v>
      </c>
      <c r="DX965">
        <v>499.977769230769</v>
      </c>
      <c r="DY965">
        <v>90.1785846153846</v>
      </c>
      <c r="DZ965">
        <v>0.0393489692307692</v>
      </c>
      <c r="EA965">
        <v>53.0406615384615</v>
      </c>
      <c r="EB965">
        <v>48.023</v>
      </c>
      <c r="EC965">
        <v>999.9</v>
      </c>
      <c r="ED965">
        <v>0</v>
      </c>
      <c r="EE965">
        <v>0</v>
      </c>
      <c r="EF965">
        <v>9992.97153846154</v>
      </c>
      <c r="EG965">
        <v>0</v>
      </c>
      <c r="EH965">
        <v>1180.58230769231</v>
      </c>
      <c r="EI965">
        <v>-81.1851384615385</v>
      </c>
      <c r="EJ965">
        <v>1370.95</v>
      </c>
      <c r="EK965">
        <v>1409.10923076923</v>
      </c>
      <c r="EL965">
        <v>32.0802692307692</v>
      </c>
      <c r="EM965">
        <v>1373.86384615385</v>
      </c>
      <c r="EN965">
        <v>25.0130692307692</v>
      </c>
      <c r="EO965">
        <v>5.14859461538462</v>
      </c>
      <c r="EP965">
        <v>2.25564230769231</v>
      </c>
      <c r="EQ965">
        <v>33.3371153846154</v>
      </c>
      <c r="ER965">
        <v>19.3630769230769</v>
      </c>
      <c r="ES965">
        <v>1200.03230769231</v>
      </c>
      <c r="ET965">
        <v>0.966994</v>
      </c>
      <c r="EU965">
        <v>0.0330061</v>
      </c>
      <c r="EV965">
        <v>0</v>
      </c>
      <c r="EW965">
        <v>873.060538461538</v>
      </c>
      <c r="EX965">
        <v>5.00059</v>
      </c>
      <c r="EY965">
        <v>11549.1230769231</v>
      </c>
      <c r="EZ965">
        <v>10358.9692307692</v>
      </c>
      <c r="FA965">
        <v>63.187</v>
      </c>
      <c r="FB965">
        <v>64.3459230769231</v>
      </c>
      <c r="FC965">
        <v>63.125</v>
      </c>
      <c r="FD965">
        <v>64.2595384615385</v>
      </c>
      <c r="FE965">
        <v>64.6297692307692</v>
      </c>
      <c r="FF965">
        <v>1155.59230769231</v>
      </c>
      <c r="FG965">
        <v>39.44</v>
      </c>
      <c r="FH965">
        <v>0</v>
      </c>
      <c r="FI965">
        <v>1761424930.3</v>
      </c>
      <c r="FJ965">
        <v>0</v>
      </c>
      <c r="FK965">
        <v>873.13976</v>
      </c>
      <c r="FL965">
        <v>5.3543077019176</v>
      </c>
      <c r="FM965">
        <v>62.7538461598559</v>
      </c>
      <c r="FN965">
        <v>11549.536</v>
      </c>
      <c r="FO965">
        <v>15</v>
      </c>
      <c r="FP965">
        <v>0</v>
      </c>
      <c r="FQ965" t="s">
        <v>439</v>
      </c>
      <c r="FR965">
        <v>0</v>
      </c>
      <c r="FS965">
        <v>0</v>
      </c>
      <c r="FT965">
        <v>0</v>
      </c>
      <c r="FU965">
        <v>0</v>
      </c>
      <c r="FV965">
        <v>0</v>
      </c>
      <c r="FW965">
        <v>0</v>
      </c>
      <c r="FX965">
        <v>0</v>
      </c>
      <c r="FY965">
        <v>0</v>
      </c>
      <c r="FZ965">
        <v>0</v>
      </c>
      <c r="GA965">
        <v>0</v>
      </c>
      <c r="GB965">
        <v>0</v>
      </c>
      <c r="GC965">
        <v>-80.762880952381</v>
      </c>
      <c r="GD965">
        <v>-7.32055324675327</v>
      </c>
      <c r="GE965">
        <v>1.22412614220028</v>
      </c>
      <c r="GF965">
        <v>0</v>
      </c>
      <c r="GG965">
        <v>872.888705882353</v>
      </c>
      <c r="GH965">
        <v>4.94221543112089</v>
      </c>
      <c r="GI965">
        <v>0.513033970289769</v>
      </c>
      <c r="GJ965">
        <v>-1</v>
      </c>
      <c r="GK965">
        <v>32.0799095238095</v>
      </c>
      <c r="GL965">
        <v>0.0130675324675534</v>
      </c>
      <c r="GM965">
        <v>0.00552810178063413</v>
      </c>
      <c r="GN965">
        <v>1</v>
      </c>
      <c r="GO965">
        <v>1</v>
      </c>
      <c r="GP965">
        <v>2</v>
      </c>
      <c r="GQ965" t="s">
        <v>446</v>
      </c>
      <c r="GR965">
        <v>3.12652</v>
      </c>
      <c r="GS965">
        <v>2.71752</v>
      </c>
      <c r="GT965">
        <v>0.187369</v>
      </c>
      <c r="GU965">
        <v>0.193681</v>
      </c>
      <c r="GV965">
        <v>0.17807</v>
      </c>
      <c r="GW965">
        <v>0.100418</v>
      </c>
      <c r="GX965">
        <v>29045.8</v>
      </c>
      <c r="GY965">
        <v>30444.2</v>
      </c>
      <c r="GZ965">
        <v>32493.4</v>
      </c>
      <c r="HA965">
        <v>34347.1</v>
      </c>
      <c r="HB965">
        <v>38426.5</v>
      </c>
      <c r="HC965">
        <v>44587.4</v>
      </c>
      <c r="HD965">
        <v>51094.8</v>
      </c>
      <c r="HE965">
        <v>55111.4</v>
      </c>
      <c r="HF965">
        <v>1.6727</v>
      </c>
      <c r="HG965">
        <v>1.52153</v>
      </c>
      <c r="HH965">
        <v>-0.186283</v>
      </c>
      <c r="HI965">
        <v>0</v>
      </c>
      <c r="HJ965">
        <v>50.978</v>
      </c>
      <c r="HK965">
        <v>999.9</v>
      </c>
      <c r="HL965">
        <v>55.024</v>
      </c>
      <c r="HM965">
        <v>30.121</v>
      </c>
      <c r="HN965">
        <v>26.1768</v>
      </c>
      <c r="HO965">
        <v>59.9421</v>
      </c>
      <c r="HP965">
        <v>40.7011</v>
      </c>
      <c r="HQ965">
        <v>1</v>
      </c>
      <c r="HR965">
        <v>2.48938</v>
      </c>
      <c r="HS965">
        <v>0.290054</v>
      </c>
      <c r="HT965">
        <v>20.1124</v>
      </c>
      <c r="HU965">
        <v>5.1818</v>
      </c>
      <c r="HV965">
        <v>12.0159</v>
      </c>
      <c r="HW965">
        <v>4.9691</v>
      </c>
      <c r="HX965">
        <v>3.29598</v>
      </c>
      <c r="HY965">
        <v>9999</v>
      </c>
      <c r="HZ965">
        <v>9999</v>
      </c>
      <c r="IA965">
        <v>999.9</v>
      </c>
      <c r="IB965">
        <v>9999</v>
      </c>
      <c r="IC965">
        <v>1.86325</v>
      </c>
      <c r="ID965">
        <v>1.8681</v>
      </c>
      <c r="IE965">
        <v>1.86783</v>
      </c>
      <c r="IF965">
        <v>1.86905</v>
      </c>
      <c r="IG965">
        <v>1.86981</v>
      </c>
      <c r="IH965">
        <v>1.86588</v>
      </c>
      <c r="II965">
        <v>1.86699</v>
      </c>
      <c r="IJ965">
        <v>1.86841</v>
      </c>
      <c r="IK965">
        <v>5</v>
      </c>
      <c r="IL965">
        <v>0</v>
      </c>
      <c r="IM965">
        <v>0</v>
      </c>
      <c r="IN965">
        <v>0</v>
      </c>
      <c r="IO965" t="s">
        <v>441</v>
      </c>
      <c r="IP965" t="s">
        <v>442</v>
      </c>
      <c r="IQ965" t="s">
        <v>443</v>
      </c>
      <c r="IR965" t="s">
        <v>443</v>
      </c>
      <c r="IS965" t="s">
        <v>443</v>
      </c>
      <c r="IT965" t="s">
        <v>443</v>
      </c>
      <c r="IU965">
        <v>0</v>
      </c>
      <c r="IV965">
        <v>100</v>
      </c>
      <c r="IW965">
        <v>100</v>
      </c>
      <c r="IX965">
        <v>1.1</v>
      </c>
      <c r="IY965">
        <v>-0.0441</v>
      </c>
      <c r="IZ965">
        <v>1.09748391826392</v>
      </c>
      <c r="JA965">
        <v>0</v>
      </c>
      <c r="JB965">
        <v>0</v>
      </c>
      <c r="JC965">
        <v>0</v>
      </c>
      <c r="JD965">
        <v>-0.0441141096964596</v>
      </c>
      <c r="JE965">
        <v>0</v>
      </c>
      <c r="JF965">
        <v>0</v>
      </c>
      <c r="JG965">
        <v>0</v>
      </c>
      <c r="JH965">
        <v>5</v>
      </c>
      <c r="JI965">
        <v>2273</v>
      </c>
      <c r="JJ965">
        <v>1</v>
      </c>
      <c r="JK965">
        <v>24</v>
      </c>
      <c r="JL965">
        <v>29357082.8</v>
      </c>
      <c r="JM965">
        <v>29357082.8</v>
      </c>
      <c r="JN965">
        <v>2.68921</v>
      </c>
      <c r="JO965">
        <v>2.60864</v>
      </c>
      <c r="JP965">
        <v>1.54785</v>
      </c>
      <c r="JQ965">
        <v>2.31567</v>
      </c>
      <c r="JR965">
        <v>1.64673</v>
      </c>
      <c r="JS965">
        <v>2.35474</v>
      </c>
      <c r="JT965">
        <v>34.0998</v>
      </c>
      <c r="JU965">
        <v>24.1926</v>
      </c>
      <c r="JV965">
        <v>18</v>
      </c>
      <c r="JW965">
        <v>492.571</v>
      </c>
      <c r="JX965">
        <v>383.168</v>
      </c>
      <c r="JY965">
        <v>52.5341</v>
      </c>
      <c r="JZ965">
        <v>55.1481</v>
      </c>
      <c r="KA965">
        <v>30.0013</v>
      </c>
      <c r="KB965">
        <v>54.3871</v>
      </c>
      <c r="KC965">
        <v>54.1863</v>
      </c>
      <c r="KD965">
        <v>53.9299</v>
      </c>
      <c r="KE965">
        <v>0</v>
      </c>
      <c r="KF965">
        <v>100</v>
      </c>
      <c r="KG965">
        <v>52.4835</v>
      </c>
      <c r="KH965">
        <v>1420.49</v>
      </c>
      <c r="KI965">
        <v>26.2864</v>
      </c>
      <c r="KJ965">
        <v>92.5919</v>
      </c>
      <c r="KK965">
        <v>89.1571</v>
      </c>
    </row>
    <row r="966" spans="1:297">
      <c r="A966">
        <v>950</v>
      </c>
      <c r="B966">
        <v>1761424975</v>
      </c>
      <c r="C966">
        <v>16794</v>
      </c>
      <c r="D966" t="s">
        <v>2351</v>
      </c>
      <c r="E966" t="s">
        <v>2352</v>
      </c>
      <c r="F966">
        <v>5</v>
      </c>
      <c r="G966" t="s">
        <v>2182</v>
      </c>
      <c r="H966" t="s">
        <v>436</v>
      </c>
      <c r="I966">
        <v>1761424966.84615</v>
      </c>
      <c r="J966">
        <f>(K966)/1000</f>
        <v>0</v>
      </c>
      <c r="K966">
        <f>IF(DP966, AN966, AH966)</f>
        <v>0</v>
      </c>
      <c r="L966">
        <f>IF(DP966, AI966, AG966)</f>
        <v>0</v>
      </c>
      <c r="M966">
        <f>DR966 - IF(AU966&gt;1, L966*DL966*100.0/(AW966), 0)</f>
        <v>0</v>
      </c>
      <c r="N966">
        <f>((T966-J966/2)*M966-L966)/(T966+J966/2)</f>
        <v>0</v>
      </c>
      <c r="O966">
        <f>N966*(DY966+DZ966)/1000.0</f>
        <v>0</v>
      </c>
      <c r="P966">
        <f>(DR966 - IF(AU966&gt;1, L966*DL966*100.0/(AW966), 0))*(DY966+DZ966)/1000.0</f>
        <v>0</v>
      </c>
      <c r="Q966">
        <f>2.0/((1/S966-1/R966)+SIGN(S966)*SQRT((1/S966-1/R966)*(1/S966-1/R966) + 4*DM966/((DM966+1)*(DM966+1))*(2*1/S966*1/R966-1/R966*1/R966)))</f>
        <v>0</v>
      </c>
      <c r="R966">
        <f>IF(LEFT(DN966,1)&lt;&gt;"0",IF(LEFT(DN966,1)="1",3.0,DO966),$D$5+$E$5*(EF966*DY966/($K$5*1000))+$F$5*(EF966*DY966/($K$5*1000))*MAX(MIN(DL966,$J$5),$I$5)*MAX(MIN(DL966,$J$5),$I$5)+$G$5*MAX(MIN(DL966,$J$5),$I$5)*(EF966*DY966/($K$5*1000))+$H$5*(EF966*DY966/($K$5*1000))*(EF966*DY966/($K$5*1000)))</f>
        <v>0</v>
      </c>
      <c r="S966">
        <f>J966*(1000-(1000*0.61365*exp(17.502*W966/(240.97+W966))/(DY966+DZ966)+DT966)/2)/(1000*0.61365*exp(17.502*W966/(240.97+W966))/(DY966+DZ966)-DT966)</f>
        <v>0</v>
      </c>
      <c r="T966">
        <f>1/((DM966+1)/(Q966/1.6)+1/(R966/1.37)) + DM966/((DM966+1)/(Q966/1.6) + DM966/(R966/1.37))</f>
        <v>0</v>
      </c>
      <c r="U966">
        <f>(DH966*DK966)</f>
        <v>0</v>
      </c>
      <c r="V966">
        <f>(EA966+(U966+2*0.95*5.67E-8*(((EA966+$B$7)+273)^4-(EA966+273)^4)-44100*J966)/(1.84*29.3*R966+8*0.95*5.67E-8*(EA966+273)^3))</f>
        <v>0</v>
      </c>
      <c r="W966">
        <f>($C$7*EB966+$D$7*EC966+$E$7*V966)</f>
        <v>0</v>
      </c>
      <c r="X966">
        <f>0.61365*exp(17.502*W966/(240.97+W966))</f>
        <v>0</v>
      </c>
      <c r="Y966">
        <f>(Z966/AA966*100)</f>
        <v>0</v>
      </c>
      <c r="Z966">
        <f>DT966*(DY966+DZ966)/1000</f>
        <v>0</v>
      </c>
      <c r="AA966">
        <f>0.61365*exp(17.502*EA966/(240.97+EA966))</f>
        <v>0</v>
      </c>
      <c r="AB966">
        <f>(X966-DT966*(DY966+DZ966)/1000)</f>
        <v>0</v>
      </c>
      <c r="AC966">
        <f>(-J966*44100)</f>
        <v>0</v>
      </c>
      <c r="AD966">
        <f>2*29.3*R966*0.92*(EA966-W966)</f>
        <v>0</v>
      </c>
      <c r="AE966">
        <f>2*0.95*5.67E-8*(((EA966+$B$7)+273)^4-(W966+273)^4)</f>
        <v>0</v>
      </c>
      <c r="AF966">
        <f>U966+AE966+AC966+AD966</f>
        <v>0</v>
      </c>
      <c r="AG966">
        <f>DX966*AU966*(DS966-DR966*(1000-AU966*DU966)/(1000-AU966*DT966))/(100*DL966)</f>
        <v>0</v>
      </c>
      <c r="AH966">
        <f>1000*DX966*AU966*(DT966-DU966)/(100*DL966*(1000-AU966*DT966))</f>
        <v>0</v>
      </c>
      <c r="AI966">
        <f>(AJ966 - AK966 - DY966*1E3/(8.314*(EA966+273.15)) * AM966/DX966 * AL966) * DX966/(100*DL966) * (1000 - DU966)/1000</f>
        <v>0</v>
      </c>
      <c r="AJ966">
        <v>1441.14927370901</v>
      </c>
      <c r="AK966">
        <v>1411.93187878788</v>
      </c>
      <c r="AL966">
        <v>3.21513637316507</v>
      </c>
      <c r="AM966">
        <v>65.2934851003641</v>
      </c>
      <c r="AN966">
        <f>(AP966 - AO966 + DY966*1E3/(8.314*(EA966+273.15)) * AR966/DX966 * AQ966) * DX966/(100*DL966) * 1000/(1000 - AP966)</f>
        <v>0</v>
      </c>
      <c r="AO966">
        <v>25.0270474452867</v>
      </c>
      <c r="AP966">
        <v>57.1195545454545</v>
      </c>
      <c r="AQ966">
        <v>0.00276473044770403</v>
      </c>
      <c r="AR966">
        <v>110.481421267312</v>
      </c>
      <c r="AS966">
        <v>2</v>
      </c>
      <c r="AT966">
        <v>0</v>
      </c>
      <c r="AU966">
        <f>IF(AS966*$H$13&gt;=AW966,1.0,(AW966/(AW966-AS966*$H$13)))</f>
        <v>0</v>
      </c>
      <c r="AV966">
        <f>(AU966-1)*100</f>
        <v>0</v>
      </c>
      <c r="AW966">
        <f>MAX(0,($B$13+$C$13*EF966)/(1+$D$13*EF966)*DY966/(EA966+273)*$E$13)</f>
        <v>0</v>
      </c>
      <c r="AX966" t="s">
        <v>437</v>
      </c>
      <c r="AY966" t="s">
        <v>437</v>
      </c>
      <c r="AZ966">
        <v>0</v>
      </c>
      <c r="BA966">
        <v>0</v>
      </c>
      <c r="BB966">
        <f>1-AZ966/BA966</f>
        <v>0</v>
      </c>
      <c r="BC966">
        <v>0</v>
      </c>
      <c r="BD966" t="s">
        <v>437</v>
      </c>
      <c r="BE966" t="s">
        <v>437</v>
      </c>
      <c r="BF966">
        <v>0</v>
      </c>
      <c r="BG966">
        <v>0</v>
      </c>
      <c r="BH966">
        <f>1-BF966/BG966</f>
        <v>0</v>
      </c>
      <c r="BI966">
        <v>0.5</v>
      </c>
      <c r="BJ966">
        <f>DI966</f>
        <v>0</v>
      </c>
      <c r="BK966">
        <f>L966</f>
        <v>0</v>
      </c>
      <c r="BL966">
        <f>BH966*BI966*BJ966</f>
        <v>0</v>
      </c>
      <c r="BM966">
        <f>(BK966-BC966)/BJ966</f>
        <v>0</v>
      </c>
      <c r="BN966">
        <f>(BA966-BG966)/BG966</f>
        <v>0</v>
      </c>
      <c r="BO966">
        <f>AZ966/(BB966+AZ966/BG966)</f>
        <v>0</v>
      </c>
      <c r="BP966" t="s">
        <v>437</v>
      </c>
      <c r="BQ966">
        <v>0</v>
      </c>
      <c r="BR966">
        <f>IF(BQ966&lt;&gt;0, BQ966, BO966)</f>
        <v>0</v>
      </c>
      <c r="BS966">
        <f>1-BR966/BG966</f>
        <v>0</v>
      </c>
      <c r="BT966">
        <f>(BG966-BF966)/(BG966-BR966)</f>
        <v>0</v>
      </c>
      <c r="BU966">
        <f>(BA966-BG966)/(BA966-BR966)</f>
        <v>0</v>
      </c>
      <c r="BV966">
        <f>(BG966-BF966)/(BG966-AZ966)</f>
        <v>0</v>
      </c>
      <c r="BW966">
        <f>(BA966-BG966)/(BA966-AZ966)</f>
        <v>0</v>
      </c>
      <c r="BX966">
        <f>(BT966*BR966/BF966)</f>
        <v>0</v>
      </c>
      <c r="BY966">
        <f>(1-BX966)</f>
        <v>0</v>
      </c>
      <c r="DH966">
        <f>$B$11*EG966+$C$11*EH966+$F$11*ES966*(1-EV966)</f>
        <v>0</v>
      </c>
      <c r="DI966">
        <f>DH966*DJ966</f>
        <v>0</v>
      </c>
      <c r="DJ966">
        <f>($B$11*$D$9+$C$11*$D$9+$F$11*((FF966+EX966)/MAX(FF966+EX966+FG966, 0.1)*$I$9+FG966/MAX(FF966+EX966+FG966, 0.1)*$J$9))/($B$11+$C$11+$F$11)</f>
        <v>0</v>
      </c>
      <c r="DK966">
        <f>($B$11*$K$9+$C$11*$K$9+$F$11*((FF966+EX966)/MAX(FF966+EX966+FG966, 0.1)*$P$9+FG966/MAX(FF966+EX966+FG966, 0.1)*$Q$9))/($B$11+$C$11+$F$11)</f>
        <v>0</v>
      </c>
      <c r="DL966">
        <v>6</v>
      </c>
      <c r="DM966">
        <v>0.5</v>
      </c>
      <c r="DN966" t="s">
        <v>438</v>
      </c>
      <c r="DO966">
        <v>2</v>
      </c>
      <c r="DP966" t="b">
        <v>1</v>
      </c>
      <c r="DQ966">
        <v>1761424966.84615</v>
      </c>
      <c r="DR966">
        <v>1308.83692307692</v>
      </c>
      <c r="DS966">
        <v>1389.86076923077</v>
      </c>
      <c r="DT966">
        <v>57.1036692307692</v>
      </c>
      <c r="DU966">
        <v>25.0191076923077</v>
      </c>
      <c r="DV966">
        <v>1307.74076923077</v>
      </c>
      <c r="DW966">
        <v>57.1477923076923</v>
      </c>
      <c r="DX966">
        <v>500.011461538462</v>
      </c>
      <c r="DY966">
        <v>90.1788538461538</v>
      </c>
      <c r="DZ966">
        <v>0.0392503153846154</v>
      </c>
      <c r="EA966">
        <v>53.0440307692308</v>
      </c>
      <c r="EB966">
        <v>48.0319461538462</v>
      </c>
      <c r="EC966">
        <v>999.9</v>
      </c>
      <c r="ED966">
        <v>0</v>
      </c>
      <c r="EE966">
        <v>0</v>
      </c>
      <c r="EF966">
        <v>10001.5769230769</v>
      </c>
      <c r="EG966">
        <v>0</v>
      </c>
      <c r="EH966">
        <v>1180.53230769231</v>
      </c>
      <c r="EI966">
        <v>-81.0225153846154</v>
      </c>
      <c r="EJ966">
        <v>1388.10384615385</v>
      </c>
      <c r="EK966">
        <v>1425.52692307692</v>
      </c>
      <c r="EL966">
        <v>32.0845846153846</v>
      </c>
      <c r="EM966">
        <v>1389.86076923077</v>
      </c>
      <c r="EN966">
        <v>25.0191076923077</v>
      </c>
      <c r="EO966">
        <v>5.14954230769231</v>
      </c>
      <c r="EP966">
        <v>2.25619230769231</v>
      </c>
      <c r="EQ966">
        <v>33.3404</v>
      </c>
      <c r="ER966">
        <v>19.3669923076923</v>
      </c>
      <c r="ES966">
        <v>1200.02461538462</v>
      </c>
      <c r="ET966">
        <v>0.966994</v>
      </c>
      <c r="EU966">
        <v>0.0330061</v>
      </c>
      <c r="EV966">
        <v>0</v>
      </c>
      <c r="EW966">
        <v>873.479846153846</v>
      </c>
      <c r="EX966">
        <v>5.00059</v>
      </c>
      <c r="EY966">
        <v>11554.2923076923</v>
      </c>
      <c r="EZ966">
        <v>10358.9</v>
      </c>
      <c r="FA966">
        <v>63.1918461538462</v>
      </c>
      <c r="FB966">
        <v>64.3653076923077</v>
      </c>
      <c r="FC966">
        <v>63.125</v>
      </c>
      <c r="FD966">
        <v>64.2786153846154</v>
      </c>
      <c r="FE966">
        <v>64.6393076923077</v>
      </c>
      <c r="FF966">
        <v>1155.58461538462</v>
      </c>
      <c r="FG966">
        <v>39.44</v>
      </c>
      <c r="FH966">
        <v>0</v>
      </c>
      <c r="FI966">
        <v>1761424935.7</v>
      </c>
      <c r="FJ966">
        <v>0</v>
      </c>
      <c r="FK966">
        <v>873.579884615385</v>
      </c>
      <c r="FL966">
        <v>4.4935042760053</v>
      </c>
      <c r="FM966">
        <v>61.9247863329839</v>
      </c>
      <c r="FN966">
        <v>11554.8730769231</v>
      </c>
      <c r="FO966">
        <v>15</v>
      </c>
      <c r="FP966">
        <v>0</v>
      </c>
      <c r="FQ966" t="s">
        <v>439</v>
      </c>
      <c r="FR966">
        <v>0</v>
      </c>
      <c r="FS966">
        <v>0</v>
      </c>
      <c r="FT966">
        <v>0</v>
      </c>
      <c r="FU966">
        <v>0</v>
      </c>
      <c r="FV966">
        <v>0</v>
      </c>
      <c r="FW966">
        <v>0</v>
      </c>
      <c r="FX966">
        <v>0</v>
      </c>
      <c r="FY966">
        <v>0</v>
      </c>
      <c r="FZ966">
        <v>0</v>
      </c>
      <c r="GA966">
        <v>0</v>
      </c>
      <c r="GB966">
        <v>0</v>
      </c>
      <c r="GC966">
        <v>-81.24183</v>
      </c>
      <c r="GD966">
        <v>0.910123308270537</v>
      </c>
      <c r="GE966">
        <v>0.803729300262221</v>
      </c>
      <c r="GF966">
        <v>0</v>
      </c>
      <c r="GG966">
        <v>873.267323529412</v>
      </c>
      <c r="GH966">
        <v>4.80414056346399</v>
      </c>
      <c r="GI966">
        <v>0.503060733123827</v>
      </c>
      <c r="GJ966">
        <v>-1</v>
      </c>
      <c r="GK966">
        <v>32.082185</v>
      </c>
      <c r="GL966">
        <v>0.0421488721804043</v>
      </c>
      <c r="GM966">
        <v>0.00602862131834439</v>
      </c>
      <c r="GN966">
        <v>1</v>
      </c>
      <c r="GO966">
        <v>1</v>
      </c>
      <c r="GP966">
        <v>2</v>
      </c>
      <c r="GQ966" t="s">
        <v>446</v>
      </c>
      <c r="GR966">
        <v>3.12666</v>
      </c>
      <c r="GS966">
        <v>2.71701</v>
      </c>
      <c r="GT966">
        <v>0.18873</v>
      </c>
      <c r="GU966">
        <v>0.195002</v>
      </c>
      <c r="GV966">
        <v>0.178092</v>
      </c>
      <c r="GW966">
        <v>0.10043</v>
      </c>
      <c r="GX966">
        <v>28996.2</v>
      </c>
      <c r="GY966">
        <v>30392.7</v>
      </c>
      <c r="GZ966">
        <v>32492.8</v>
      </c>
      <c r="HA966">
        <v>34346</v>
      </c>
      <c r="HB966">
        <v>38425.2</v>
      </c>
      <c r="HC966">
        <v>44585.5</v>
      </c>
      <c r="HD966">
        <v>51093.9</v>
      </c>
      <c r="HE966">
        <v>55109.6</v>
      </c>
      <c r="HF966">
        <v>1.67272</v>
      </c>
      <c r="HG966">
        <v>1.52127</v>
      </c>
      <c r="HH966">
        <v>-0.186004</v>
      </c>
      <c r="HI966">
        <v>0</v>
      </c>
      <c r="HJ966">
        <v>50.9825</v>
      </c>
      <c r="HK966">
        <v>999.9</v>
      </c>
      <c r="HL966">
        <v>55.048</v>
      </c>
      <c r="HM966">
        <v>30.121</v>
      </c>
      <c r="HN966">
        <v>26.1903</v>
      </c>
      <c r="HO966">
        <v>59.8621</v>
      </c>
      <c r="HP966">
        <v>40.3966</v>
      </c>
      <c r="HQ966">
        <v>1</v>
      </c>
      <c r="HR966">
        <v>2.49078</v>
      </c>
      <c r="HS966">
        <v>0.384858</v>
      </c>
      <c r="HT966">
        <v>20.1125</v>
      </c>
      <c r="HU966">
        <v>5.1824</v>
      </c>
      <c r="HV966">
        <v>12.0159</v>
      </c>
      <c r="HW966">
        <v>4.9689</v>
      </c>
      <c r="HX966">
        <v>3.29593</v>
      </c>
      <c r="HY966">
        <v>9999</v>
      </c>
      <c r="HZ966">
        <v>9999</v>
      </c>
      <c r="IA966">
        <v>999.9</v>
      </c>
      <c r="IB966">
        <v>9999</v>
      </c>
      <c r="IC966">
        <v>1.86325</v>
      </c>
      <c r="ID966">
        <v>1.86805</v>
      </c>
      <c r="IE966">
        <v>1.86783</v>
      </c>
      <c r="IF966">
        <v>1.86905</v>
      </c>
      <c r="IG966">
        <v>1.86981</v>
      </c>
      <c r="IH966">
        <v>1.86586</v>
      </c>
      <c r="II966">
        <v>1.86699</v>
      </c>
      <c r="IJ966">
        <v>1.86841</v>
      </c>
      <c r="IK966">
        <v>5</v>
      </c>
      <c r="IL966">
        <v>0</v>
      </c>
      <c r="IM966">
        <v>0</v>
      </c>
      <c r="IN966">
        <v>0</v>
      </c>
      <c r="IO966" t="s">
        <v>441</v>
      </c>
      <c r="IP966" t="s">
        <v>442</v>
      </c>
      <c r="IQ966" t="s">
        <v>443</v>
      </c>
      <c r="IR966" t="s">
        <v>443</v>
      </c>
      <c r="IS966" t="s">
        <v>443</v>
      </c>
      <c r="IT966" t="s">
        <v>443</v>
      </c>
      <c r="IU966">
        <v>0</v>
      </c>
      <c r="IV966">
        <v>100</v>
      </c>
      <c r="IW966">
        <v>100</v>
      </c>
      <c r="IX966">
        <v>1.1</v>
      </c>
      <c r="IY966">
        <v>-0.0441</v>
      </c>
      <c r="IZ966">
        <v>1.09748391826392</v>
      </c>
      <c r="JA966">
        <v>0</v>
      </c>
      <c r="JB966">
        <v>0</v>
      </c>
      <c r="JC966">
        <v>0</v>
      </c>
      <c r="JD966">
        <v>-0.0441141096964596</v>
      </c>
      <c r="JE966">
        <v>0</v>
      </c>
      <c r="JF966">
        <v>0</v>
      </c>
      <c r="JG966">
        <v>0</v>
      </c>
      <c r="JH966">
        <v>5</v>
      </c>
      <c r="JI966">
        <v>2273</v>
      </c>
      <c r="JJ966">
        <v>1</v>
      </c>
      <c r="JK966">
        <v>24</v>
      </c>
      <c r="JL966">
        <v>29357082.9</v>
      </c>
      <c r="JM966">
        <v>29357082.9</v>
      </c>
      <c r="JN966">
        <v>2.71729</v>
      </c>
      <c r="JO966">
        <v>2.60498</v>
      </c>
      <c r="JP966">
        <v>1.54785</v>
      </c>
      <c r="JQ966">
        <v>2.31445</v>
      </c>
      <c r="JR966">
        <v>1.64673</v>
      </c>
      <c r="JS966">
        <v>2.35352</v>
      </c>
      <c r="JT966">
        <v>34.0998</v>
      </c>
      <c r="JU966">
        <v>24.1838</v>
      </c>
      <c r="JV966">
        <v>18</v>
      </c>
      <c r="JW966">
        <v>492.64</v>
      </c>
      <c r="JX966">
        <v>383.056</v>
      </c>
      <c r="JY966">
        <v>52.5073</v>
      </c>
      <c r="JZ966">
        <v>55.1589</v>
      </c>
      <c r="KA966">
        <v>30.0014</v>
      </c>
      <c r="KB966">
        <v>54.3961</v>
      </c>
      <c r="KC966">
        <v>54.1966</v>
      </c>
      <c r="KD966">
        <v>54.3698</v>
      </c>
      <c r="KE966">
        <v>0</v>
      </c>
      <c r="KF966">
        <v>100</v>
      </c>
      <c r="KG966">
        <v>52.4354</v>
      </c>
      <c r="KH966">
        <v>1440.95</v>
      </c>
      <c r="KI966">
        <v>26.2864</v>
      </c>
      <c r="KJ966">
        <v>92.5902</v>
      </c>
      <c r="KK966">
        <v>89.1542</v>
      </c>
    </row>
    <row r="967" spans="1:297">
      <c r="A967">
        <v>951</v>
      </c>
      <c r="B967">
        <v>1761424980</v>
      </c>
      <c r="C967">
        <v>16799</v>
      </c>
      <c r="D967" t="s">
        <v>2353</v>
      </c>
      <c r="E967" t="s">
        <v>2354</v>
      </c>
      <c r="F967">
        <v>5</v>
      </c>
      <c r="G967" t="s">
        <v>2182</v>
      </c>
      <c r="H967" t="s">
        <v>436</v>
      </c>
      <c r="I967">
        <v>1761424971.84615</v>
      </c>
      <c r="J967">
        <f>(K967)/1000</f>
        <v>0</v>
      </c>
      <c r="K967">
        <f>IF(DP967, AN967, AH967)</f>
        <v>0</v>
      </c>
      <c r="L967">
        <f>IF(DP967, AI967, AG967)</f>
        <v>0</v>
      </c>
      <c r="M967">
        <f>DR967 - IF(AU967&gt;1, L967*DL967*100.0/(AW967), 0)</f>
        <v>0</v>
      </c>
      <c r="N967">
        <f>((T967-J967/2)*M967-L967)/(T967+J967/2)</f>
        <v>0</v>
      </c>
      <c r="O967">
        <f>N967*(DY967+DZ967)/1000.0</f>
        <v>0</v>
      </c>
      <c r="P967">
        <f>(DR967 - IF(AU967&gt;1, L967*DL967*100.0/(AW967), 0))*(DY967+DZ967)/1000.0</f>
        <v>0</v>
      </c>
      <c r="Q967">
        <f>2.0/((1/S967-1/R967)+SIGN(S967)*SQRT((1/S967-1/R967)*(1/S967-1/R967) + 4*DM967/((DM967+1)*(DM967+1))*(2*1/S967*1/R967-1/R967*1/R967)))</f>
        <v>0</v>
      </c>
      <c r="R967">
        <f>IF(LEFT(DN967,1)&lt;&gt;"0",IF(LEFT(DN967,1)="1",3.0,DO967),$D$5+$E$5*(EF967*DY967/($K$5*1000))+$F$5*(EF967*DY967/($K$5*1000))*MAX(MIN(DL967,$J$5),$I$5)*MAX(MIN(DL967,$J$5),$I$5)+$G$5*MAX(MIN(DL967,$J$5),$I$5)*(EF967*DY967/($K$5*1000))+$H$5*(EF967*DY967/($K$5*1000))*(EF967*DY967/($K$5*1000)))</f>
        <v>0</v>
      </c>
      <c r="S967">
        <f>J967*(1000-(1000*0.61365*exp(17.502*W967/(240.97+W967))/(DY967+DZ967)+DT967)/2)/(1000*0.61365*exp(17.502*W967/(240.97+W967))/(DY967+DZ967)-DT967)</f>
        <v>0</v>
      </c>
      <c r="T967">
        <f>1/((DM967+1)/(Q967/1.6)+1/(R967/1.37)) + DM967/((DM967+1)/(Q967/1.6) + DM967/(R967/1.37))</f>
        <v>0</v>
      </c>
      <c r="U967">
        <f>(DH967*DK967)</f>
        <v>0</v>
      </c>
      <c r="V967">
        <f>(EA967+(U967+2*0.95*5.67E-8*(((EA967+$B$7)+273)^4-(EA967+273)^4)-44100*J967)/(1.84*29.3*R967+8*0.95*5.67E-8*(EA967+273)^3))</f>
        <v>0</v>
      </c>
      <c r="W967">
        <f>($C$7*EB967+$D$7*EC967+$E$7*V967)</f>
        <v>0</v>
      </c>
      <c r="X967">
        <f>0.61365*exp(17.502*W967/(240.97+W967))</f>
        <v>0</v>
      </c>
      <c r="Y967">
        <f>(Z967/AA967*100)</f>
        <v>0</v>
      </c>
      <c r="Z967">
        <f>DT967*(DY967+DZ967)/1000</f>
        <v>0</v>
      </c>
      <c r="AA967">
        <f>0.61365*exp(17.502*EA967/(240.97+EA967))</f>
        <v>0</v>
      </c>
      <c r="AB967">
        <f>(X967-DT967*(DY967+DZ967)/1000)</f>
        <v>0</v>
      </c>
      <c r="AC967">
        <f>(-J967*44100)</f>
        <v>0</v>
      </c>
      <c r="AD967">
        <f>2*29.3*R967*0.92*(EA967-W967)</f>
        <v>0</v>
      </c>
      <c r="AE967">
        <f>2*0.95*5.67E-8*(((EA967+$B$7)+273)^4-(W967+273)^4)</f>
        <v>0</v>
      </c>
      <c r="AF967">
        <f>U967+AE967+AC967+AD967</f>
        <v>0</v>
      </c>
      <c r="AG967">
        <f>DX967*AU967*(DS967-DR967*(1000-AU967*DU967)/(1000-AU967*DT967))/(100*DL967)</f>
        <v>0</v>
      </c>
      <c r="AH967">
        <f>1000*DX967*AU967*(DT967-DU967)/(100*DL967*(1000-AU967*DT967))</f>
        <v>0</v>
      </c>
      <c r="AI967">
        <f>(AJ967 - AK967 - DY967*1E3/(8.314*(EA967+273.15)) * AM967/DX967 * AL967) * DX967/(100*DL967) * (1000 - DU967)/1000</f>
        <v>0</v>
      </c>
      <c r="AJ967">
        <v>1456.78761773428</v>
      </c>
      <c r="AK967">
        <v>1427.64127272727</v>
      </c>
      <c r="AL967">
        <v>3.10139208583863</v>
      </c>
      <c r="AM967">
        <v>65.2934851003641</v>
      </c>
      <c r="AN967">
        <f>(AP967 - AO967 + DY967*1E3/(8.314*(EA967+273.15)) * AR967/DX967 * AQ967) * DX967/(100*DL967) * 1000/(1000 - AP967)</f>
        <v>0</v>
      </c>
      <c r="AO967">
        <v>25.0334309748471</v>
      </c>
      <c r="AP967">
        <v>57.12452</v>
      </c>
      <c r="AQ967">
        <v>0.000955136733138997</v>
      </c>
      <c r="AR967">
        <v>110.481421267312</v>
      </c>
      <c r="AS967">
        <v>2</v>
      </c>
      <c r="AT967">
        <v>0</v>
      </c>
      <c r="AU967">
        <f>IF(AS967*$H$13&gt;=AW967,1.0,(AW967/(AW967-AS967*$H$13)))</f>
        <v>0</v>
      </c>
      <c r="AV967">
        <f>(AU967-1)*100</f>
        <v>0</v>
      </c>
      <c r="AW967">
        <f>MAX(0,($B$13+$C$13*EF967)/(1+$D$13*EF967)*DY967/(EA967+273)*$E$13)</f>
        <v>0</v>
      </c>
      <c r="AX967" t="s">
        <v>437</v>
      </c>
      <c r="AY967" t="s">
        <v>437</v>
      </c>
      <c r="AZ967">
        <v>0</v>
      </c>
      <c r="BA967">
        <v>0</v>
      </c>
      <c r="BB967">
        <f>1-AZ967/BA967</f>
        <v>0</v>
      </c>
      <c r="BC967">
        <v>0</v>
      </c>
      <c r="BD967" t="s">
        <v>437</v>
      </c>
      <c r="BE967" t="s">
        <v>437</v>
      </c>
      <c r="BF967">
        <v>0</v>
      </c>
      <c r="BG967">
        <v>0</v>
      </c>
      <c r="BH967">
        <f>1-BF967/BG967</f>
        <v>0</v>
      </c>
      <c r="BI967">
        <v>0.5</v>
      </c>
      <c r="BJ967">
        <f>DI967</f>
        <v>0</v>
      </c>
      <c r="BK967">
        <f>L967</f>
        <v>0</v>
      </c>
      <c r="BL967">
        <f>BH967*BI967*BJ967</f>
        <v>0</v>
      </c>
      <c r="BM967">
        <f>(BK967-BC967)/BJ967</f>
        <v>0</v>
      </c>
      <c r="BN967">
        <f>(BA967-BG967)/BG967</f>
        <v>0</v>
      </c>
      <c r="BO967">
        <f>AZ967/(BB967+AZ967/BG967)</f>
        <v>0</v>
      </c>
      <c r="BP967" t="s">
        <v>437</v>
      </c>
      <c r="BQ967">
        <v>0</v>
      </c>
      <c r="BR967">
        <f>IF(BQ967&lt;&gt;0, BQ967, BO967)</f>
        <v>0</v>
      </c>
      <c r="BS967">
        <f>1-BR967/BG967</f>
        <v>0</v>
      </c>
      <c r="BT967">
        <f>(BG967-BF967)/(BG967-BR967)</f>
        <v>0</v>
      </c>
      <c r="BU967">
        <f>(BA967-BG967)/(BA967-BR967)</f>
        <v>0</v>
      </c>
      <c r="BV967">
        <f>(BG967-BF967)/(BG967-AZ967)</f>
        <v>0</v>
      </c>
      <c r="BW967">
        <f>(BA967-BG967)/(BA967-AZ967)</f>
        <v>0</v>
      </c>
      <c r="BX967">
        <f>(BT967*BR967/BF967)</f>
        <v>0</v>
      </c>
      <c r="BY967">
        <f>(1-BX967)</f>
        <v>0</v>
      </c>
      <c r="DH967">
        <f>$B$11*EG967+$C$11*EH967+$F$11*ES967*(1-EV967)</f>
        <v>0</v>
      </c>
      <c r="DI967">
        <f>DH967*DJ967</f>
        <v>0</v>
      </c>
      <c r="DJ967">
        <f>($B$11*$D$9+$C$11*$D$9+$F$11*((FF967+EX967)/MAX(FF967+EX967+FG967, 0.1)*$I$9+FG967/MAX(FF967+EX967+FG967, 0.1)*$J$9))/($B$11+$C$11+$F$11)</f>
        <v>0</v>
      </c>
      <c r="DK967">
        <f>($B$11*$K$9+$C$11*$K$9+$F$11*((FF967+EX967)/MAX(FF967+EX967+FG967, 0.1)*$P$9+FG967/MAX(FF967+EX967+FG967, 0.1)*$Q$9))/($B$11+$C$11+$F$11)</f>
        <v>0</v>
      </c>
      <c r="DL967">
        <v>6</v>
      </c>
      <c r="DM967">
        <v>0.5</v>
      </c>
      <c r="DN967" t="s">
        <v>438</v>
      </c>
      <c r="DO967">
        <v>2</v>
      </c>
      <c r="DP967" t="b">
        <v>1</v>
      </c>
      <c r="DQ967">
        <v>1761424971.84615</v>
      </c>
      <c r="DR967">
        <v>1324.43</v>
      </c>
      <c r="DS967">
        <v>1405.75</v>
      </c>
      <c r="DT967">
        <v>57.1111923076923</v>
      </c>
      <c r="DU967">
        <v>25.0252153846154</v>
      </c>
      <c r="DV967">
        <v>1323.33230769231</v>
      </c>
      <c r="DW967">
        <v>57.1553153846154</v>
      </c>
      <c r="DX967">
        <v>499.992538461538</v>
      </c>
      <c r="DY967">
        <v>90.1789153846154</v>
      </c>
      <c r="DZ967">
        <v>0.039226</v>
      </c>
      <c r="EA967">
        <v>53.0479</v>
      </c>
      <c r="EB967">
        <v>48.0383153846154</v>
      </c>
      <c r="EC967">
        <v>999.9</v>
      </c>
      <c r="ED967">
        <v>0</v>
      </c>
      <c r="EE967">
        <v>0</v>
      </c>
      <c r="EF967">
        <v>10004.7992307692</v>
      </c>
      <c r="EG967">
        <v>0</v>
      </c>
      <c r="EH967">
        <v>1180.49538461538</v>
      </c>
      <c r="EI967">
        <v>-81.3197769230769</v>
      </c>
      <c r="EJ967">
        <v>1404.65076923077</v>
      </c>
      <c r="EK967">
        <v>1441.83307692308</v>
      </c>
      <c r="EL967">
        <v>32.086</v>
      </c>
      <c r="EM967">
        <v>1405.75</v>
      </c>
      <c r="EN967">
        <v>25.0252153846154</v>
      </c>
      <c r="EO967">
        <v>5.15022538461538</v>
      </c>
      <c r="EP967">
        <v>2.25674538461538</v>
      </c>
      <c r="EQ967">
        <v>33.3427615384615</v>
      </c>
      <c r="ER967">
        <v>19.3709307692308</v>
      </c>
      <c r="ES967">
        <v>1200.01538461538</v>
      </c>
      <c r="ET967">
        <v>0.966994</v>
      </c>
      <c r="EU967">
        <v>0.0330061</v>
      </c>
      <c r="EV967">
        <v>0</v>
      </c>
      <c r="EW967">
        <v>873.804615384615</v>
      </c>
      <c r="EX967">
        <v>5.00059</v>
      </c>
      <c r="EY967">
        <v>11559.1615384615</v>
      </c>
      <c r="EZ967">
        <v>10358.8230769231</v>
      </c>
      <c r="FA967">
        <v>63.2015384615385</v>
      </c>
      <c r="FB967">
        <v>64.375</v>
      </c>
      <c r="FC967">
        <v>63.125</v>
      </c>
      <c r="FD967">
        <v>64.2976923076923</v>
      </c>
      <c r="FE967">
        <v>64.6536153846154</v>
      </c>
      <c r="FF967">
        <v>1155.57538461538</v>
      </c>
      <c r="FG967">
        <v>39.44</v>
      </c>
      <c r="FH967">
        <v>0</v>
      </c>
      <c r="FI967">
        <v>1761424940.5</v>
      </c>
      <c r="FJ967">
        <v>0</v>
      </c>
      <c r="FK967">
        <v>873.913923076923</v>
      </c>
      <c r="FL967">
        <v>4.30728204168646</v>
      </c>
      <c r="FM967">
        <v>60.5538460915516</v>
      </c>
      <c r="FN967">
        <v>11559.7</v>
      </c>
      <c r="FO967">
        <v>15</v>
      </c>
      <c r="FP967">
        <v>0</v>
      </c>
      <c r="FQ967" t="s">
        <v>439</v>
      </c>
      <c r="FR967">
        <v>0</v>
      </c>
      <c r="FS967">
        <v>0</v>
      </c>
      <c r="FT967">
        <v>0</v>
      </c>
      <c r="FU967">
        <v>0</v>
      </c>
      <c r="FV967">
        <v>0</v>
      </c>
      <c r="FW967">
        <v>0</v>
      </c>
      <c r="FX967">
        <v>0</v>
      </c>
      <c r="FY967">
        <v>0</v>
      </c>
      <c r="FZ967">
        <v>0</v>
      </c>
      <c r="GA967">
        <v>0</v>
      </c>
      <c r="GB967">
        <v>0</v>
      </c>
      <c r="GC967">
        <v>-81.1391952380953</v>
      </c>
      <c r="GD967">
        <v>-1.38745714285723</v>
      </c>
      <c r="GE967">
        <v>0.804782871324511</v>
      </c>
      <c r="GF967">
        <v>0</v>
      </c>
      <c r="GG967">
        <v>873.657764705882</v>
      </c>
      <c r="GH967">
        <v>4.32592818954534</v>
      </c>
      <c r="GI967">
        <v>0.454558677945443</v>
      </c>
      <c r="GJ967">
        <v>-1</v>
      </c>
      <c r="GK967">
        <v>32.084819047619</v>
      </c>
      <c r="GL967">
        <v>0.0277402597402898</v>
      </c>
      <c r="GM967">
        <v>0.00521021149809441</v>
      </c>
      <c r="GN967">
        <v>1</v>
      </c>
      <c r="GO967">
        <v>1</v>
      </c>
      <c r="GP967">
        <v>2</v>
      </c>
      <c r="GQ967" t="s">
        <v>446</v>
      </c>
      <c r="GR967">
        <v>3.12646</v>
      </c>
      <c r="GS967">
        <v>2.71711</v>
      </c>
      <c r="GT967">
        <v>0.190042</v>
      </c>
      <c r="GU967">
        <v>0.196472</v>
      </c>
      <c r="GV967">
        <v>0.178103</v>
      </c>
      <c r="GW967">
        <v>0.10045</v>
      </c>
      <c r="GX967">
        <v>28948</v>
      </c>
      <c r="GY967">
        <v>30335.4</v>
      </c>
      <c r="GZ967">
        <v>32492.1</v>
      </c>
      <c r="HA967">
        <v>34344.7</v>
      </c>
      <c r="HB967">
        <v>38424.4</v>
      </c>
      <c r="HC967">
        <v>44583.2</v>
      </c>
      <c r="HD967">
        <v>51093.1</v>
      </c>
      <c r="HE967">
        <v>55107.7</v>
      </c>
      <c r="HF967">
        <v>1.67248</v>
      </c>
      <c r="HG967">
        <v>1.52137</v>
      </c>
      <c r="HH967">
        <v>-0.188008</v>
      </c>
      <c r="HI967">
        <v>0</v>
      </c>
      <c r="HJ967">
        <v>50.989</v>
      </c>
      <c r="HK967">
        <v>999.9</v>
      </c>
      <c r="HL967">
        <v>55.048</v>
      </c>
      <c r="HM967">
        <v>30.121</v>
      </c>
      <c r="HN967">
        <v>26.188</v>
      </c>
      <c r="HO967">
        <v>59.7221</v>
      </c>
      <c r="HP967">
        <v>40.4247</v>
      </c>
      <c r="HQ967">
        <v>1</v>
      </c>
      <c r="HR967">
        <v>2.4924</v>
      </c>
      <c r="HS967">
        <v>0.481356</v>
      </c>
      <c r="HT967">
        <v>20.112</v>
      </c>
      <c r="HU967">
        <v>5.18375</v>
      </c>
      <c r="HV967">
        <v>12.0159</v>
      </c>
      <c r="HW967">
        <v>4.9685</v>
      </c>
      <c r="HX967">
        <v>3.29588</v>
      </c>
      <c r="HY967">
        <v>9999</v>
      </c>
      <c r="HZ967">
        <v>9999</v>
      </c>
      <c r="IA967">
        <v>999.9</v>
      </c>
      <c r="IB967">
        <v>9999</v>
      </c>
      <c r="IC967">
        <v>1.86325</v>
      </c>
      <c r="ID967">
        <v>1.86804</v>
      </c>
      <c r="IE967">
        <v>1.86783</v>
      </c>
      <c r="IF967">
        <v>1.86905</v>
      </c>
      <c r="IG967">
        <v>1.86981</v>
      </c>
      <c r="IH967">
        <v>1.86589</v>
      </c>
      <c r="II967">
        <v>1.86695</v>
      </c>
      <c r="IJ967">
        <v>1.86839</v>
      </c>
      <c r="IK967">
        <v>5</v>
      </c>
      <c r="IL967">
        <v>0</v>
      </c>
      <c r="IM967">
        <v>0</v>
      </c>
      <c r="IN967">
        <v>0</v>
      </c>
      <c r="IO967" t="s">
        <v>441</v>
      </c>
      <c r="IP967" t="s">
        <v>442</v>
      </c>
      <c r="IQ967" t="s">
        <v>443</v>
      </c>
      <c r="IR967" t="s">
        <v>443</v>
      </c>
      <c r="IS967" t="s">
        <v>443</v>
      </c>
      <c r="IT967" t="s">
        <v>443</v>
      </c>
      <c r="IU967">
        <v>0</v>
      </c>
      <c r="IV967">
        <v>100</v>
      </c>
      <c r="IW967">
        <v>100</v>
      </c>
      <c r="IX967">
        <v>1.1</v>
      </c>
      <c r="IY967">
        <v>-0.0441</v>
      </c>
      <c r="IZ967">
        <v>1.09748391826392</v>
      </c>
      <c r="JA967">
        <v>0</v>
      </c>
      <c r="JB967">
        <v>0</v>
      </c>
      <c r="JC967">
        <v>0</v>
      </c>
      <c r="JD967">
        <v>-0.0441141096964596</v>
      </c>
      <c r="JE967">
        <v>0</v>
      </c>
      <c r="JF967">
        <v>0</v>
      </c>
      <c r="JG967">
        <v>0</v>
      </c>
      <c r="JH967">
        <v>5</v>
      </c>
      <c r="JI967">
        <v>2273</v>
      </c>
      <c r="JJ967">
        <v>1</v>
      </c>
      <c r="JK967">
        <v>24</v>
      </c>
      <c r="JL967">
        <v>29357083</v>
      </c>
      <c r="JM967">
        <v>29357083</v>
      </c>
      <c r="JN967">
        <v>2.74536</v>
      </c>
      <c r="JO967">
        <v>2.60376</v>
      </c>
      <c r="JP967">
        <v>1.54785</v>
      </c>
      <c r="JQ967">
        <v>2.31567</v>
      </c>
      <c r="JR967">
        <v>1.64673</v>
      </c>
      <c r="JS967">
        <v>2.32544</v>
      </c>
      <c r="JT967">
        <v>34.0998</v>
      </c>
      <c r="JU967">
        <v>24.1838</v>
      </c>
      <c r="JV967">
        <v>18</v>
      </c>
      <c r="JW967">
        <v>492.515</v>
      </c>
      <c r="JX967">
        <v>383.166</v>
      </c>
      <c r="JY967">
        <v>52.4611</v>
      </c>
      <c r="JZ967">
        <v>55.1703</v>
      </c>
      <c r="KA967">
        <v>30.0015</v>
      </c>
      <c r="KB967">
        <v>54.4068</v>
      </c>
      <c r="KC967">
        <v>54.2074</v>
      </c>
      <c r="KD967">
        <v>54.9941</v>
      </c>
      <c r="KE967">
        <v>0</v>
      </c>
      <c r="KF967">
        <v>100</v>
      </c>
      <c r="KG967">
        <v>52.4029</v>
      </c>
      <c r="KH967">
        <v>1454.54</v>
      </c>
      <c r="KI967">
        <v>26.2864</v>
      </c>
      <c r="KJ967">
        <v>92.5884</v>
      </c>
      <c r="KK967">
        <v>89.151</v>
      </c>
    </row>
    <row r="968" spans="1:297">
      <c r="A968">
        <v>952</v>
      </c>
      <c r="B968">
        <v>1761424985</v>
      </c>
      <c r="C968">
        <v>16804</v>
      </c>
      <c r="D968" t="s">
        <v>2355</v>
      </c>
      <c r="E968" t="s">
        <v>2356</v>
      </c>
      <c r="F968">
        <v>5</v>
      </c>
      <c r="G968" t="s">
        <v>2182</v>
      </c>
      <c r="H968" t="s">
        <v>436</v>
      </c>
      <c r="I968">
        <v>1761424976.84615</v>
      </c>
      <c r="J968">
        <f>(K968)/1000</f>
        <v>0</v>
      </c>
      <c r="K968">
        <f>IF(DP968, AN968, AH968)</f>
        <v>0</v>
      </c>
      <c r="L968">
        <f>IF(DP968, AI968, AG968)</f>
        <v>0</v>
      </c>
      <c r="M968">
        <f>DR968 - IF(AU968&gt;1, L968*DL968*100.0/(AW968), 0)</f>
        <v>0</v>
      </c>
      <c r="N968">
        <f>((T968-J968/2)*M968-L968)/(T968+J968/2)</f>
        <v>0</v>
      </c>
      <c r="O968">
        <f>N968*(DY968+DZ968)/1000.0</f>
        <v>0</v>
      </c>
      <c r="P968">
        <f>(DR968 - IF(AU968&gt;1, L968*DL968*100.0/(AW968), 0))*(DY968+DZ968)/1000.0</f>
        <v>0</v>
      </c>
      <c r="Q968">
        <f>2.0/((1/S968-1/R968)+SIGN(S968)*SQRT((1/S968-1/R968)*(1/S968-1/R968) + 4*DM968/((DM968+1)*(DM968+1))*(2*1/S968*1/R968-1/R968*1/R968)))</f>
        <v>0</v>
      </c>
      <c r="R968">
        <f>IF(LEFT(DN968,1)&lt;&gt;"0",IF(LEFT(DN968,1)="1",3.0,DO968),$D$5+$E$5*(EF968*DY968/($K$5*1000))+$F$5*(EF968*DY968/($K$5*1000))*MAX(MIN(DL968,$J$5),$I$5)*MAX(MIN(DL968,$J$5),$I$5)+$G$5*MAX(MIN(DL968,$J$5),$I$5)*(EF968*DY968/($K$5*1000))+$H$5*(EF968*DY968/($K$5*1000))*(EF968*DY968/($K$5*1000)))</f>
        <v>0</v>
      </c>
      <c r="S968">
        <f>J968*(1000-(1000*0.61365*exp(17.502*W968/(240.97+W968))/(DY968+DZ968)+DT968)/2)/(1000*0.61365*exp(17.502*W968/(240.97+W968))/(DY968+DZ968)-DT968)</f>
        <v>0</v>
      </c>
      <c r="T968">
        <f>1/((DM968+1)/(Q968/1.6)+1/(R968/1.37)) + DM968/((DM968+1)/(Q968/1.6) + DM968/(R968/1.37))</f>
        <v>0</v>
      </c>
      <c r="U968">
        <f>(DH968*DK968)</f>
        <v>0</v>
      </c>
      <c r="V968">
        <f>(EA968+(U968+2*0.95*5.67E-8*(((EA968+$B$7)+273)^4-(EA968+273)^4)-44100*J968)/(1.84*29.3*R968+8*0.95*5.67E-8*(EA968+273)^3))</f>
        <v>0</v>
      </c>
      <c r="W968">
        <f>($C$7*EB968+$D$7*EC968+$E$7*V968)</f>
        <v>0</v>
      </c>
      <c r="X968">
        <f>0.61365*exp(17.502*W968/(240.97+W968))</f>
        <v>0</v>
      </c>
      <c r="Y968">
        <f>(Z968/AA968*100)</f>
        <v>0</v>
      </c>
      <c r="Z968">
        <f>DT968*(DY968+DZ968)/1000</f>
        <v>0</v>
      </c>
      <c r="AA968">
        <f>0.61365*exp(17.502*EA968/(240.97+EA968))</f>
        <v>0</v>
      </c>
      <c r="AB968">
        <f>(X968-DT968*(DY968+DZ968)/1000)</f>
        <v>0</v>
      </c>
      <c r="AC968">
        <f>(-J968*44100)</f>
        <v>0</v>
      </c>
      <c r="AD968">
        <f>2*29.3*R968*0.92*(EA968-W968)</f>
        <v>0</v>
      </c>
      <c r="AE968">
        <f>2*0.95*5.67E-8*(((EA968+$B$7)+273)^4-(W968+273)^4)</f>
        <v>0</v>
      </c>
      <c r="AF968">
        <f>U968+AE968+AC968+AD968</f>
        <v>0</v>
      </c>
      <c r="AG968">
        <f>DX968*AU968*(DS968-DR968*(1000-AU968*DU968)/(1000-AU968*DT968))/(100*DL968)</f>
        <v>0</v>
      </c>
      <c r="AH968">
        <f>1000*DX968*AU968*(DT968-DU968)/(100*DL968*(1000-AU968*DT968))</f>
        <v>0</v>
      </c>
      <c r="AI968">
        <f>(AJ968 - AK968 - DY968*1E3/(8.314*(EA968+273.15)) * AM968/DX968 * AL968) * DX968/(100*DL968) * (1000 - DU968)/1000</f>
        <v>0</v>
      </c>
      <c r="AJ968">
        <v>1475.67643745328</v>
      </c>
      <c r="AK968">
        <v>1445.34478787879</v>
      </c>
      <c r="AL968">
        <v>3.6086810656791</v>
      </c>
      <c r="AM968">
        <v>65.2934851003641</v>
      </c>
      <c r="AN968">
        <f>(AP968 - AO968 + DY968*1E3/(8.314*(EA968+273.15)) * AR968/DX968 * AQ968) * DX968/(100*DL968) * 1000/(1000 - AP968)</f>
        <v>0</v>
      </c>
      <c r="AO968">
        <v>25.0395457058065</v>
      </c>
      <c r="AP968">
        <v>57.1206721212121</v>
      </c>
      <c r="AQ968">
        <v>-0.000505822714291475</v>
      </c>
      <c r="AR968">
        <v>110.481421267312</v>
      </c>
      <c r="AS968">
        <v>2</v>
      </c>
      <c r="AT968">
        <v>0</v>
      </c>
      <c r="AU968">
        <f>IF(AS968*$H$13&gt;=AW968,1.0,(AW968/(AW968-AS968*$H$13)))</f>
        <v>0</v>
      </c>
      <c r="AV968">
        <f>(AU968-1)*100</f>
        <v>0</v>
      </c>
      <c r="AW968">
        <f>MAX(0,($B$13+$C$13*EF968)/(1+$D$13*EF968)*DY968/(EA968+273)*$E$13)</f>
        <v>0</v>
      </c>
      <c r="AX968" t="s">
        <v>437</v>
      </c>
      <c r="AY968" t="s">
        <v>437</v>
      </c>
      <c r="AZ968">
        <v>0</v>
      </c>
      <c r="BA968">
        <v>0</v>
      </c>
      <c r="BB968">
        <f>1-AZ968/BA968</f>
        <v>0</v>
      </c>
      <c r="BC968">
        <v>0</v>
      </c>
      <c r="BD968" t="s">
        <v>437</v>
      </c>
      <c r="BE968" t="s">
        <v>437</v>
      </c>
      <c r="BF968">
        <v>0</v>
      </c>
      <c r="BG968">
        <v>0</v>
      </c>
      <c r="BH968">
        <f>1-BF968/BG968</f>
        <v>0</v>
      </c>
      <c r="BI968">
        <v>0.5</v>
      </c>
      <c r="BJ968">
        <f>DI968</f>
        <v>0</v>
      </c>
      <c r="BK968">
        <f>L968</f>
        <v>0</v>
      </c>
      <c r="BL968">
        <f>BH968*BI968*BJ968</f>
        <v>0</v>
      </c>
      <c r="BM968">
        <f>(BK968-BC968)/BJ968</f>
        <v>0</v>
      </c>
      <c r="BN968">
        <f>(BA968-BG968)/BG968</f>
        <v>0</v>
      </c>
      <c r="BO968">
        <f>AZ968/(BB968+AZ968/BG968)</f>
        <v>0</v>
      </c>
      <c r="BP968" t="s">
        <v>437</v>
      </c>
      <c r="BQ968">
        <v>0</v>
      </c>
      <c r="BR968">
        <f>IF(BQ968&lt;&gt;0, BQ968, BO968)</f>
        <v>0</v>
      </c>
      <c r="BS968">
        <f>1-BR968/BG968</f>
        <v>0</v>
      </c>
      <c r="BT968">
        <f>(BG968-BF968)/(BG968-BR968)</f>
        <v>0</v>
      </c>
      <c r="BU968">
        <f>(BA968-BG968)/(BA968-BR968)</f>
        <v>0</v>
      </c>
      <c r="BV968">
        <f>(BG968-BF968)/(BG968-AZ968)</f>
        <v>0</v>
      </c>
      <c r="BW968">
        <f>(BA968-BG968)/(BA968-AZ968)</f>
        <v>0</v>
      </c>
      <c r="BX968">
        <f>(BT968*BR968/BF968)</f>
        <v>0</v>
      </c>
      <c r="BY968">
        <f>(1-BX968)</f>
        <v>0</v>
      </c>
      <c r="DH968">
        <f>$B$11*EG968+$C$11*EH968+$F$11*ES968*(1-EV968)</f>
        <v>0</v>
      </c>
      <c r="DI968">
        <f>DH968*DJ968</f>
        <v>0</v>
      </c>
      <c r="DJ968">
        <f>($B$11*$D$9+$C$11*$D$9+$F$11*((FF968+EX968)/MAX(FF968+EX968+FG968, 0.1)*$I$9+FG968/MAX(FF968+EX968+FG968, 0.1)*$J$9))/($B$11+$C$11+$F$11)</f>
        <v>0</v>
      </c>
      <c r="DK968">
        <f>($B$11*$K$9+$C$11*$K$9+$F$11*((FF968+EX968)/MAX(FF968+EX968+FG968, 0.1)*$P$9+FG968/MAX(FF968+EX968+FG968, 0.1)*$Q$9))/($B$11+$C$11+$F$11)</f>
        <v>0</v>
      </c>
      <c r="DL968">
        <v>6</v>
      </c>
      <c r="DM968">
        <v>0.5</v>
      </c>
      <c r="DN968" t="s">
        <v>438</v>
      </c>
      <c r="DO968">
        <v>2</v>
      </c>
      <c r="DP968" t="b">
        <v>1</v>
      </c>
      <c r="DQ968">
        <v>1761424976.84615</v>
      </c>
      <c r="DR968">
        <v>1340.04230769231</v>
      </c>
      <c r="DS968">
        <v>1422.17</v>
      </c>
      <c r="DT968">
        <v>57.1183230769231</v>
      </c>
      <c r="DU968">
        <v>25.0318384615385</v>
      </c>
      <c r="DV968">
        <v>1338.94461538462</v>
      </c>
      <c r="DW968">
        <v>57.1624461538462</v>
      </c>
      <c r="DX968">
        <v>500.005307692308</v>
      </c>
      <c r="DY968">
        <v>90.1793</v>
      </c>
      <c r="DZ968">
        <v>0.0391707461538462</v>
      </c>
      <c r="EA968">
        <v>53.0483307692308</v>
      </c>
      <c r="EB968">
        <v>48.0371153846154</v>
      </c>
      <c r="EC968">
        <v>999.9</v>
      </c>
      <c r="ED968">
        <v>0</v>
      </c>
      <c r="EE968">
        <v>0</v>
      </c>
      <c r="EF968">
        <v>10002.0161538462</v>
      </c>
      <c r="EG968">
        <v>0</v>
      </c>
      <c r="EH968">
        <v>1180.44846153846</v>
      </c>
      <c r="EI968">
        <v>-82.1282461538461</v>
      </c>
      <c r="EJ968">
        <v>1421.22</v>
      </c>
      <c r="EK968">
        <v>1458.68538461538</v>
      </c>
      <c r="EL968">
        <v>32.0865</v>
      </c>
      <c r="EM968">
        <v>1422.17</v>
      </c>
      <c r="EN968">
        <v>25.0318384615385</v>
      </c>
      <c r="EO968">
        <v>5.15089153846154</v>
      </c>
      <c r="EP968">
        <v>2.25735307692308</v>
      </c>
      <c r="EQ968">
        <v>33.3450769230769</v>
      </c>
      <c r="ER968">
        <v>19.3752615384615</v>
      </c>
      <c r="ES968">
        <v>1200.00615384615</v>
      </c>
      <c r="ET968">
        <v>0.966994</v>
      </c>
      <c r="EU968">
        <v>0.0330061</v>
      </c>
      <c r="EV968">
        <v>0</v>
      </c>
      <c r="EW968">
        <v>874.017</v>
      </c>
      <c r="EX968">
        <v>5.00059</v>
      </c>
      <c r="EY968">
        <v>11563.8</v>
      </c>
      <c r="EZ968">
        <v>10358.7461538462</v>
      </c>
      <c r="FA968">
        <v>63.2160769230769</v>
      </c>
      <c r="FB968">
        <v>64.375</v>
      </c>
      <c r="FC968">
        <v>63.125</v>
      </c>
      <c r="FD968">
        <v>64.312</v>
      </c>
      <c r="FE968">
        <v>64.6726923076923</v>
      </c>
      <c r="FF968">
        <v>1155.56615384615</v>
      </c>
      <c r="FG968">
        <v>39.44</v>
      </c>
      <c r="FH968">
        <v>0</v>
      </c>
      <c r="FI968">
        <v>1761424945.3</v>
      </c>
      <c r="FJ968">
        <v>0</v>
      </c>
      <c r="FK968">
        <v>874.160692307692</v>
      </c>
      <c r="FL968">
        <v>2.73264958020306</v>
      </c>
      <c r="FM968">
        <v>55.5555556102988</v>
      </c>
      <c r="FN968">
        <v>11564.2923076923</v>
      </c>
      <c r="FO968">
        <v>15</v>
      </c>
      <c r="FP968">
        <v>0</v>
      </c>
      <c r="FQ968" t="s">
        <v>439</v>
      </c>
      <c r="FR968">
        <v>0</v>
      </c>
      <c r="FS968">
        <v>0</v>
      </c>
      <c r="FT968">
        <v>0</v>
      </c>
      <c r="FU968">
        <v>0</v>
      </c>
      <c r="FV968">
        <v>0</v>
      </c>
      <c r="FW968">
        <v>0</v>
      </c>
      <c r="FX968">
        <v>0</v>
      </c>
      <c r="FY968">
        <v>0</v>
      </c>
      <c r="FZ968">
        <v>0</v>
      </c>
      <c r="GA968">
        <v>0</v>
      </c>
      <c r="GB968">
        <v>0</v>
      </c>
      <c r="GC968">
        <v>-82.153705</v>
      </c>
      <c r="GD968">
        <v>-8.21092781954883</v>
      </c>
      <c r="GE968">
        <v>1.40819916861039</v>
      </c>
      <c r="GF968">
        <v>0</v>
      </c>
      <c r="GG968">
        <v>873.973294117647</v>
      </c>
      <c r="GH968">
        <v>3.083208559592</v>
      </c>
      <c r="GI968">
        <v>0.362101751170433</v>
      </c>
      <c r="GJ968">
        <v>-1</v>
      </c>
      <c r="GK968">
        <v>32.085705</v>
      </c>
      <c r="GL968">
        <v>0.00921654135348789</v>
      </c>
      <c r="GM968">
        <v>0.00488471851799041</v>
      </c>
      <c r="GN968">
        <v>1</v>
      </c>
      <c r="GO968">
        <v>1</v>
      </c>
      <c r="GP968">
        <v>2</v>
      </c>
      <c r="GQ968" t="s">
        <v>446</v>
      </c>
      <c r="GR968">
        <v>3.1265</v>
      </c>
      <c r="GS968">
        <v>2.71724</v>
      </c>
      <c r="GT968">
        <v>0.191529</v>
      </c>
      <c r="GU968">
        <v>0.197927</v>
      </c>
      <c r="GV968">
        <v>0.17809</v>
      </c>
      <c r="GW968">
        <v>0.100462</v>
      </c>
      <c r="GX968">
        <v>28893.8</v>
      </c>
      <c r="GY968">
        <v>30278.9</v>
      </c>
      <c r="GZ968">
        <v>32491.4</v>
      </c>
      <c r="HA968">
        <v>34343.6</v>
      </c>
      <c r="HB968">
        <v>38424.6</v>
      </c>
      <c r="HC968">
        <v>44581.6</v>
      </c>
      <c r="HD968">
        <v>51092.1</v>
      </c>
      <c r="HE968">
        <v>55106.2</v>
      </c>
      <c r="HF968">
        <v>1.67218</v>
      </c>
      <c r="HG968">
        <v>1.52137</v>
      </c>
      <c r="HH968">
        <v>-0.187576</v>
      </c>
      <c r="HI968">
        <v>0</v>
      </c>
      <c r="HJ968">
        <v>50.9968</v>
      </c>
      <c r="HK968">
        <v>999.9</v>
      </c>
      <c r="HL968">
        <v>55.048</v>
      </c>
      <c r="HM968">
        <v>30.142</v>
      </c>
      <c r="HN968">
        <v>26.2201</v>
      </c>
      <c r="HO968">
        <v>60.3021</v>
      </c>
      <c r="HP968">
        <v>40.4888</v>
      </c>
      <c r="HQ968">
        <v>1</v>
      </c>
      <c r="HR968">
        <v>2.49366</v>
      </c>
      <c r="HS968">
        <v>0.497081</v>
      </c>
      <c r="HT968">
        <v>20.1119</v>
      </c>
      <c r="HU968">
        <v>5.1836</v>
      </c>
      <c r="HV968">
        <v>12.0159</v>
      </c>
      <c r="HW968">
        <v>4.9677</v>
      </c>
      <c r="HX968">
        <v>3.2958</v>
      </c>
      <c r="HY968">
        <v>9999</v>
      </c>
      <c r="HZ968">
        <v>9999</v>
      </c>
      <c r="IA968">
        <v>999.9</v>
      </c>
      <c r="IB968">
        <v>9999</v>
      </c>
      <c r="IC968">
        <v>1.86325</v>
      </c>
      <c r="ID968">
        <v>1.86808</v>
      </c>
      <c r="IE968">
        <v>1.86784</v>
      </c>
      <c r="IF968">
        <v>1.86905</v>
      </c>
      <c r="IG968">
        <v>1.86981</v>
      </c>
      <c r="IH968">
        <v>1.86587</v>
      </c>
      <c r="II968">
        <v>1.86699</v>
      </c>
      <c r="IJ968">
        <v>1.86842</v>
      </c>
      <c r="IK968">
        <v>5</v>
      </c>
      <c r="IL968">
        <v>0</v>
      </c>
      <c r="IM968">
        <v>0</v>
      </c>
      <c r="IN968">
        <v>0</v>
      </c>
      <c r="IO968" t="s">
        <v>441</v>
      </c>
      <c r="IP968" t="s">
        <v>442</v>
      </c>
      <c r="IQ968" t="s">
        <v>443</v>
      </c>
      <c r="IR968" t="s">
        <v>443</v>
      </c>
      <c r="IS968" t="s">
        <v>443</v>
      </c>
      <c r="IT968" t="s">
        <v>443</v>
      </c>
      <c r="IU968">
        <v>0</v>
      </c>
      <c r="IV968">
        <v>100</v>
      </c>
      <c r="IW968">
        <v>100</v>
      </c>
      <c r="IX968">
        <v>1.1</v>
      </c>
      <c r="IY968">
        <v>-0.0441</v>
      </c>
      <c r="IZ968">
        <v>1.09748391826392</v>
      </c>
      <c r="JA968">
        <v>0</v>
      </c>
      <c r="JB968">
        <v>0</v>
      </c>
      <c r="JC968">
        <v>0</v>
      </c>
      <c r="JD968">
        <v>-0.0441141096964596</v>
      </c>
      <c r="JE968">
        <v>0</v>
      </c>
      <c r="JF968">
        <v>0</v>
      </c>
      <c r="JG968">
        <v>0</v>
      </c>
      <c r="JH968">
        <v>5</v>
      </c>
      <c r="JI968">
        <v>2273</v>
      </c>
      <c r="JJ968">
        <v>1</v>
      </c>
      <c r="JK968">
        <v>24</v>
      </c>
      <c r="JL968">
        <v>29357083.1</v>
      </c>
      <c r="JM968">
        <v>29357083.1</v>
      </c>
      <c r="JN968">
        <v>2.76855</v>
      </c>
      <c r="JO968">
        <v>2.59521</v>
      </c>
      <c r="JP968">
        <v>1.54785</v>
      </c>
      <c r="JQ968">
        <v>2.31567</v>
      </c>
      <c r="JR968">
        <v>1.64673</v>
      </c>
      <c r="JS968">
        <v>2.3877</v>
      </c>
      <c r="JT968">
        <v>34.0998</v>
      </c>
      <c r="JU968">
        <v>24.1926</v>
      </c>
      <c r="JV968">
        <v>18</v>
      </c>
      <c r="JW968">
        <v>492.355</v>
      </c>
      <c r="JX968">
        <v>383.21</v>
      </c>
      <c r="JY968">
        <v>52.4128</v>
      </c>
      <c r="JZ968">
        <v>55.1796</v>
      </c>
      <c r="KA968">
        <v>30.0014</v>
      </c>
      <c r="KB968">
        <v>54.4181</v>
      </c>
      <c r="KC968">
        <v>54.2179</v>
      </c>
      <c r="KD968">
        <v>55.4667</v>
      </c>
      <c r="KE968">
        <v>0</v>
      </c>
      <c r="KF968">
        <v>100</v>
      </c>
      <c r="KG968">
        <v>52.3716</v>
      </c>
      <c r="KH968">
        <v>1475.03</v>
      </c>
      <c r="KI968">
        <v>26.2864</v>
      </c>
      <c r="KJ968">
        <v>92.5867</v>
      </c>
      <c r="KK968">
        <v>89.1485</v>
      </c>
    </row>
    <row r="969" spans="1:297">
      <c r="A969">
        <v>953</v>
      </c>
      <c r="B969">
        <v>1761424990</v>
      </c>
      <c r="C969">
        <v>16809</v>
      </c>
      <c r="D969" t="s">
        <v>2357</v>
      </c>
      <c r="E969" t="s">
        <v>2358</v>
      </c>
      <c r="F969">
        <v>5</v>
      </c>
      <c r="G969" t="s">
        <v>2182</v>
      </c>
      <c r="H969" t="s">
        <v>436</v>
      </c>
      <c r="I969">
        <v>1761424981.84615</v>
      </c>
      <c r="J969">
        <f>(K969)/1000</f>
        <v>0</v>
      </c>
      <c r="K969">
        <f>IF(DP969, AN969, AH969)</f>
        <v>0</v>
      </c>
      <c r="L969">
        <f>IF(DP969, AI969, AG969)</f>
        <v>0</v>
      </c>
      <c r="M969">
        <f>DR969 - IF(AU969&gt;1, L969*DL969*100.0/(AW969), 0)</f>
        <v>0</v>
      </c>
      <c r="N969">
        <f>((T969-J969/2)*M969-L969)/(T969+J969/2)</f>
        <v>0</v>
      </c>
      <c r="O969">
        <f>N969*(DY969+DZ969)/1000.0</f>
        <v>0</v>
      </c>
      <c r="P969">
        <f>(DR969 - IF(AU969&gt;1, L969*DL969*100.0/(AW969), 0))*(DY969+DZ969)/1000.0</f>
        <v>0</v>
      </c>
      <c r="Q969">
        <f>2.0/((1/S969-1/R969)+SIGN(S969)*SQRT((1/S969-1/R969)*(1/S969-1/R969) + 4*DM969/((DM969+1)*(DM969+1))*(2*1/S969*1/R969-1/R969*1/R969)))</f>
        <v>0</v>
      </c>
      <c r="R969">
        <f>IF(LEFT(DN969,1)&lt;&gt;"0",IF(LEFT(DN969,1)="1",3.0,DO969),$D$5+$E$5*(EF969*DY969/($K$5*1000))+$F$5*(EF969*DY969/($K$5*1000))*MAX(MIN(DL969,$J$5),$I$5)*MAX(MIN(DL969,$J$5),$I$5)+$G$5*MAX(MIN(DL969,$J$5),$I$5)*(EF969*DY969/($K$5*1000))+$H$5*(EF969*DY969/($K$5*1000))*(EF969*DY969/($K$5*1000)))</f>
        <v>0</v>
      </c>
      <c r="S969">
        <f>J969*(1000-(1000*0.61365*exp(17.502*W969/(240.97+W969))/(DY969+DZ969)+DT969)/2)/(1000*0.61365*exp(17.502*W969/(240.97+W969))/(DY969+DZ969)-DT969)</f>
        <v>0</v>
      </c>
      <c r="T969">
        <f>1/((DM969+1)/(Q969/1.6)+1/(R969/1.37)) + DM969/((DM969+1)/(Q969/1.6) + DM969/(R969/1.37))</f>
        <v>0</v>
      </c>
      <c r="U969">
        <f>(DH969*DK969)</f>
        <v>0</v>
      </c>
      <c r="V969">
        <f>(EA969+(U969+2*0.95*5.67E-8*(((EA969+$B$7)+273)^4-(EA969+273)^4)-44100*J969)/(1.84*29.3*R969+8*0.95*5.67E-8*(EA969+273)^3))</f>
        <v>0</v>
      </c>
      <c r="W969">
        <f>($C$7*EB969+$D$7*EC969+$E$7*V969)</f>
        <v>0</v>
      </c>
      <c r="X969">
        <f>0.61365*exp(17.502*W969/(240.97+W969))</f>
        <v>0</v>
      </c>
      <c r="Y969">
        <f>(Z969/AA969*100)</f>
        <v>0</v>
      </c>
      <c r="Z969">
        <f>DT969*(DY969+DZ969)/1000</f>
        <v>0</v>
      </c>
      <c r="AA969">
        <f>0.61365*exp(17.502*EA969/(240.97+EA969))</f>
        <v>0</v>
      </c>
      <c r="AB969">
        <f>(X969-DT969*(DY969+DZ969)/1000)</f>
        <v>0</v>
      </c>
      <c r="AC969">
        <f>(-J969*44100)</f>
        <v>0</v>
      </c>
      <c r="AD969">
        <f>2*29.3*R969*0.92*(EA969-W969)</f>
        <v>0</v>
      </c>
      <c r="AE969">
        <f>2*0.95*5.67E-8*(((EA969+$B$7)+273)^4-(W969+273)^4)</f>
        <v>0</v>
      </c>
      <c r="AF969">
        <f>U969+AE969+AC969+AD969</f>
        <v>0</v>
      </c>
      <c r="AG969">
        <f>DX969*AU969*(DS969-DR969*(1000-AU969*DU969)/(1000-AU969*DT969))/(100*DL969)</f>
        <v>0</v>
      </c>
      <c r="AH969">
        <f>1000*DX969*AU969*(DT969-DU969)/(100*DL969*(1000-AU969*DT969))</f>
        <v>0</v>
      </c>
      <c r="AI969">
        <f>(AJ969 - AK969 - DY969*1E3/(8.314*(EA969+273.15)) * AM969/DX969 * AL969) * DX969/(100*DL969) * (1000 - DU969)/1000</f>
        <v>0</v>
      </c>
      <c r="AJ969">
        <v>1493.08247099355</v>
      </c>
      <c r="AK969">
        <v>1462.536</v>
      </c>
      <c r="AL969">
        <v>3.42584854777868</v>
      </c>
      <c r="AM969">
        <v>65.2934851003641</v>
      </c>
      <c r="AN969">
        <f>(AP969 - AO969 + DY969*1E3/(8.314*(EA969+273.15)) * AR969/DX969 * AQ969) * DX969/(100*DL969) * 1000/(1000 - AP969)</f>
        <v>0</v>
      </c>
      <c r="AO969">
        <v>25.0459564480968</v>
      </c>
      <c r="AP969">
        <v>57.1422254545454</v>
      </c>
      <c r="AQ969">
        <v>0.00608696278392504</v>
      </c>
      <c r="AR969">
        <v>110.481421267312</v>
      </c>
      <c r="AS969">
        <v>2</v>
      </c>
      <c r="AT969">
        <v>0</v>
      </c>
      <c r="AU969">
        <f>IF(AS969*$H$13&gt;=AW969,1.0,(AW969/(AW969-AS969*$H$13)))</f>
        <v>0</v>
      </c>
      <c r="AV969">
        <f>(AU969-1)*100</f>
        <v>0</v>
      </c>
      <c r="AW969">
        <f>MAX(0,($B$13+$C$13*EF969)/(1+$D$13*EF969)*DY969/(EA969+273)*$E$13)</f>
        <v>0</v>
      </c>
      <c r="AX969" t="s">
        <v>437</v>
      </c>
      <c r="AY969" t="s">
        <v>437</v>
      </c>
      <c r="AZ969">
        <v>0</v>
      </c>
      <c r="BA969">
        <v>0</v>
      </c>
      <c r="BB969">
        <f>1-AZ969/BA969</f>
        <v>0</v>
      </c>
      <c r="BC969">
        <v>0</v>
      </c>
      <c r="BD969" t="s">
        <v>437</v>
      </c>
      <c r="BE969" t="s">
        <v>437</v>
      </c>
      <c r="BF969">
        <v>0</v>
      </c>
      <c r="BG969">
        <v>0</v>
      </c>
      <c r="BH969">
        <f>1-BF969/BG969</f>
        <v>0</v>
      </c>
      <c r="BI969">
        <v>0.5</v>
      </c>
      <c r="BJ969">
        <f>DI969</f>
        <v>0</v>
      </c>
      <c r="BK969">
        <f>L969</f>
        <v>0</v>
      </c>
      <c r="BL969">
        <f>BH969*BI969*BJ969</f>
        <v>0</v>
      </c>
      <c r="BM969">
        <f>(BK969-BC969)/BJ969</f>
        <v>0</v>
      </c>
      <c r="BN969">
        <f>(BA969-BG969)/BG969</f>
        <v>0</v>
      </c>
      <c r="BO969">
        <f>AZ969/(BB969+AZ969/BG969)</f>
        <v>0</v>
      </c>
      <c r="BP969" t="s">
        <v>437</v>
      </c>
      <c r="BQ969">
        <v>0</v>
      </c>
      <c r="BR969">
        <f>IF(BQ969&lt;&gt;0, BQ969, BO969)</f>
        <v>0</v>
      </c>
      <c r="BS969">
        <f>1-BR969/BG969</f>
        <v>0</v>
      </c>
      <c r="BT969">
        <f>(BG969-BF969)/(BG969-BR969)</f>
        <v>0</v>
      </c>
      <c r="BU969">
        <f>(BA969-BG969)/(BA969-BR969)</f>
        <v>0</v>
      </c>
      <c r="BV969">
        <f>(BG969-BF969)/(BG969-AZ969)</f>
        <v>0</v>
      </c>
      <c r="BW969">
        <f>(BA969-BG969)/(BA969-AZ969)</f>
        <v>0</v>
      </c>
      <c r="BX969">
        <f>(BT969*BR969/BF969)</f>
        <v>0</v>
      </c>
      <c r="BY969">
        <f>(1-BX969)</f>
        <v>0</v>
      </c>
      <c r="DH969">
        <f>$B$11*EG969+$C$11*EH969+$F$11*ES969*(1-EV969)</f>
        <v>0</v>
      </c>
      <c r="DI969">
        <f>DH969*DJ969</f>
        <v>0</v>
      </c>
      <c r="DJ969">
        <f>($B$11*$D$9+$C$11*$D$9+$F$11*((FF969+EX969)/MAX(FF969+EX969+FG969, 0.1)*$I$9+FG969/MAX(FF969+EX969+FG969, 0.1)*$J$9))/($B$11+$C$11+$F$11)</f>
        <v>0</v>
      </c>
      <c r="DK969">
        <f>($B$11*$K$9+$C$11*$K$9+$F$11*((FF969+EX969)/MAX(FF969+EX969+FG969, 0.1)*$P$9+FG969/MAX(FF969+EX969+FG969, 0.1)*$Q$9))/($B$11+$C$11+$F$11)</f>
        <v>0</v>
      </c>
      <c r="DL969">
        <v>6</v>
      </c>
      <c r="DM969">
        <v>0.5</v>
      </c>
      <c r="DN969" t="s">
        <v>438</v>
      </c>
      <c r="DO969">
        <v>2</v>
      </c>
      <c r="DP969" t="b">
        <v>1</v>
      </c>
      <c r="DQ969">
        <v>1761424981.84615</v>
      </c>
      <c r="DR969">
        <v>1355.80230769231</v>
      </c>
      <c r="DS969">
        <v>1439.01692307692</v>
      </c>
      <c r="DT969">
        <v>57.1250461538461</v>
      </c>
      <c r="DU969">
        <v>25.0380384615385</v>
      </c>
      <c r="DV969">
        <v>1354.70384615385</v>
      </c>
      <c r="DW969">
        <v>57.1691615384615</v>
      </c>
      <c r="DX969">
        <v>500.005</v>
      </c>
      <c r="DY969">
        <v>90.1785846153846</v>
      </c>
      <c r="DZ969">
        <v>0.0391950076923077</v>
      </c>
      <c r="EA969">
        <v>53.0472923076923</v>
      </c>
      <c r="EB969">
        <v>48.0323153846154</v>
      </c>
      <c r="EC969">
        <v>999.9</v>
      </c>
      <c r="ED969">
        <v>0</v>
      </c>
      <c r="EE969">
        <v>0</v>
      </c>
      <c r="EF969">
        <v>9998.07769230769</v>
      </c>
      <c r="EG969">
        <v>0</v>
      </c>
      <c r="EH969">
        <v>1180.41538461538</v>
      </c>
      <c r="EI969">
        <v>-83.2146230769231</v>
      </c>
      <c r="EJ969">
        <v>1437.94461538462</v>
      </c>
      <c r="EK969">
        <v>1475.97230769231</v>
      </c>
      <c r="EL969">
        <v>32.0870230769231</v>
      </c>
      <c r="EM969">
        <v>1439.01692307692</v>
      </c>
      <c r="EN969">
        <v>25.0380384615385</v>
      </c>
      <c r="EO969">
        <v>5.15145769230769</v>
      </c>
      <c r="EP969">
        <v>2.25789461538462</v>
      </c>
      <c r="EQ969">
        <v>33.3470307692308</v>
      </c>
      <c r="ER969">
        <v>19.3791153846154</v>
      </c>
      <c r="ES969">
        <v>1199.99307692308</v>
      </c>
      <c r="ET969">
        <v>0.966994</v>
      </c>
      <c r="EU969">
        <v>0.0330061</v>
      </c>
      <c r="EV969">
        <v>0</v>
      </c>
      <c r="EW969">
        <v>874.337923076923</v>
      </c>
      <c r="EX969">
        <v>5.00059</v>
      </c>
      <c r="EY969">
        <v>11568.4923076923</v>
      </c>
      <c r="EZ969">
        <v>10358.6461538462</v>
      </c>
      <c r="FA969">
        <v>63.2306153846154</v>
      </c>
      <c r="FB969">
        <v>64.3797692307692</v>
      </c>
      <c r="FC969">
        <v>63.1345384615385</v>
      </c>
      <c r="FD969">
        <v>64.312</v>
      </c>
      <c r="FE969">
        <v>64.6822307692308</v>
      </c>
      <c r="FF969">
        <v>1155.55307692308</v>
      </c>
      <c r="FG969">
        <v>39.44</v>
      </c>
      <c r="FH969">
        <v>0</v>
      </c>
      <c r="FI969">
        <v>1761424950.7</v>
      </c>
      <c r="FJ969">
        <v>0</v>
      </c>
      <c r="FK969">
        <v>874.50364</v>
      </c>
      <c r="FL969">
        <v>3.70423076981228</v>
      </c>
      <c r="FM969">
        <v>55.0461538571587</v>
      </c>
      <c r="FN969">
        <v>11569.616</v>
      </c>
      <c r="FO969">
        <v>15</v>
      </c>
      <c r="FP969">
        <v>0</v>
      </c>
      <c r="FQ969" t="s">
        <v>439</v>
      </c>
      <c r="FR969">
        <v>0</v>
      </c>
      <c r="FS969">
        <v>0</v>
      </c>
      <c r="FT969">
        <v>0</v>
      </c>
      <c r="FU969">
        <v>0</v>
      </c>
      <c r="FV969">
        <v>0</v>
      </c>
      <c r="FW969">
        <v>0</v>
      </c>
      <c r="FX969">
        <v>0</v>
      </c>
      <c r="FY969">
        <v>0</v>
      </c>
      <c r="FZ969">
        <v>0</v>
      </c>
      <c r="GA969">
        <v>0</v>
      </c>
      <c r="GB969">
        <v>0</v>
      </c>
      <c r="GC969">
        <v>-82.6862761904762</v>
      </c>
      <c r="GD969">
        <v>-14.7951194805196</v>
      </c>
      <c r="GE969">
        <v>1.7046478923966</v>
      </c>
      <c r="GF969">
        <v>0</v>
      </c>
      <c r="GG969">
        <v>874.283823529412</v>
      </c>
      <c r="GH969">
        <v>3.51398013914494</v>
      </c>
      <c r="GI969">
        <v>0.416615316328275</v>
      </c>
      <c r="GJ969">
        <v>-1</v>
      </c>
      <c r="GK969">
        <v>32.0865</v>
      </c>
      <c r="GL969">
        <v>0.00457402597401429</v>
      </c>
      <c r="GM969">
        <v>0.00503104646882036</v>
      </c>
      <c r="GN969">
        <v>1</v>
      </c>
      <c r="GO969">
        <v>1</v>
      </c>
      <c r="GP969">
        <v>2</v>
      </c>
      <c r="GQ969" t="s">
        <v>446</v>
      </c>
      <c r="GR969">
        <v>3.12642</v>
      </c>
      <c r="GS969">
        <v>2.71727</v>
      </c>
      <c r="GT969">
        <v>0.192944</v>
      </c>
      <c r="GU969">
        <v>0.19943</v>
      </c>
      <c r="GV969">
        <v>0.17811</v>
      </c>
      <c r="GW969">
        <v>0.100471</v>
      </c>
      <c r="GX969">
        <v>28841.6</v>
      </c>
      <c r="GY969">
        <v>30220.6</v>
      </c>
      <c r="GZ969">
        <v>32490.3</v>
      </c>
      <c r="HA969">
        <v>34342.7</v>
      </c>
      <c r="HB969">
        <v>38422.9</v>
      </c>
      <c r="HC969">
        <v>44580</v>
      </c>
      <c r="HD969">
        <v>51090.6</v>
      </c>
      <c r="HE969">
        <v>55104.5</v>
      </c>
      <c r="HF969">
        <v>1.67225</v>
      </c>
      <c r="HG969">
        <v>1.52132</v>
      </c>
      <c r="HH969">
        <v>-0.189759</v>
      </c>
      <c r="HI969">
        <v>0</v>
      </c>
      <c r="HJ969">
        <v>51.003</v>
      </c>
      <c r="HK969">
        <v>999.9</v>
      </c>
      <c r="HL969">
        <v>55.048</v>
      </c>
      <c r="HM969">
        <v>30.121</v>
      </c>
      <c r="HN969">
        <v>26.1927</v>
      </c>
      <c r="HO969">
        <v>60.0721</v>
      </c>
      <c r="HP969">
        <v>40.7332</v>
      </c>
      <c r="HQ969">
        <v>1</v>
      </c>
      <c r="HR969">
        <v>2.49506</v>
      </c>
      <c r="HS969">
        <v>0.500185</v>
      </c>
      <c r="HT969">
        <v>20.1118</v>
      </c>
      <c r="HU969">
        <v>5.18434</v>
      </c>
      <c r="HV969">
        <v>12.0159</v>
      </c>
      <c r="HW969">
        <v>4.96765</v>
      </c>
      <c r="HX969">
        <v>3.2959</v>
      </c>
      <c r="HY969">
        <v>9999</v>
      </c>
      <c r="HZ969">
        <v>9999</v>
      </c>
      <c r="IA969">
        <v>999.9</v>
      </c>
      <c r="IB969">
        <v>9999</v>
      </c>
      <c r="IC969">
        <v>1.86324</v>
      </c>
      <c r="ID969">
        <v>1.86802</v>
      </c>
      <c r="IE969">
        <v>1.86783</v>
      </c>
      <c r="IF969">
        <v>1.86905</v>
      </c>
      <c r="IG969">
        <v>1.86981</v>
      </c>
      <c r="IH969">
        <v>1.86585</v>
      </c>
      <c r="II969">
        <v>1.86695</v>
      </c>
      <c r="IJ969">
        <v>1.86842</v>
      </c>
      <c r="IK969">
        <v>5</v>
      </c>
      <c r="IL969">
        <v>0</v>
      </c>
      <c r="IM969">
        <v>0</v>
      </c>
      <c r="IN969">
        <v>0</v>
      </c>
      <c r="IO969" t="s">
        <v>441</v>
      </c>
      <c r="IP969" t="s">
        <v>442</v>
      </c>
      <c r="IQ969" t="s">
        <v>443</v>
      </c>
      <c r="IR969" t="s">
        <v>443</v>
      </c>
      <c r="IS969" t="s">
        <v>443</v>
      </c>
      <c r="IT969" t="s">
        <v>443</v>
      </c>
      <c r="IU969">
        <v>0</v>
      </c>
      <c r="IV969">
        <v>100</v>
      </c>
      <c r="IW969">
        <v>100</v>
      </c>
      <c r="IX969">
        <v>1.1</v>
      </c>
      <c r="IY969">
        <v>-0.0442</v>
      </c>
      <c r="IZ969">
        <v>1.09748391826392</v>
      </c>
      <c r="JA969">
        <v>0</v>
      </c>
      <c r="JB969">
        <v>0</v>
      </c>
      <c r="JC969">
        <v>0</v>
      </c>
      <c r="JD969">
        <v>-0.0441141096964596</v>
      </c>
      <c r="JE969">
        <v>0</v>
      </c>
      <c r="JF969">
        <v>0</v>
      </c>
      <c r="JG969">
        <v>0</v>
      </c>
      <c r="JH969">
        <v>5</v>
      </c>
      <c r="JI969">
        <v>2273</v>
      </c>
      <c r="JJ969">
        <v>1</v>
      </c>
      <c r="JK969">
        <v>24</v>
      </c>
      <c r="JL969">
        <v>29357083.2</v>
      </c>
      <c r="JM969">
        <v>29357083.2</v>
      </c>
      <c r="JN969">
        <v>2.79297</v>
      </c>
      <c r="JO969">
        <v>2.61108</v>
      </c>
      <c r="JP969">
        <v>1.54785</v>
      </c>
      <c r="JQ969">
        <v>2.31567</v>
      </c>
      <c r="JR969">
        <v>1.64673</v>
      </c>
      <c r="JS969">
        <v>2.35962</v>
      </c>
      <c r="JT969">
        <v>34.0998</v>
      </c>
      <c r="JU969">
        <v>24.1838</v>
      </c>
      <c r="JV969">
        <v>18</v>
      </c>
      <c r="JW969">
        <v>492.468</v>
      </c>
      <c r="JX969">
        <v>383.225</v>
      </c>
      <c r="JY969">
        <v>52.3742</v>
      </c>
      <c r="JZ969">
        <v>55.1906</v>
      </c>
      <c r="KA969">
        <v>30.0014</v>
      </c>
      <c r="KB969">
        <v>54.428</v>
      </c>
      <c r="KC969">
        <v>54.2287</v>
      </c>
      <c r="KD969">
        <v>55.9988</v>
      </c>
      <c r="KE969">
        <v>0</v>
      </c>
      <c r="KF969">
        <v>100</v>
      </c>
      <c r="KG969">
        <v>52.3472</v>
      </c>
      <c r="KH969">
        <v>1488.61</v>
      </c>
      <c r="KI969">
        <v>26.2864</v>
      </c>
      <c r="KJ969">
        <v>92.5838</v>
      </c>
      <c r="KK969">
        <v>89.1459</v>
      </c>
    </row>
    <row r="970" spans="1:297">
      <c r="A970">
        <v>954</v>
      </c>
      <c r="B970">
        <v>1761424995</v>
      </c>
      <c r="C970">
        <v>16814</v>
      </c>
      <c r="D970" t="s">
        <v>2359</v>
      </c>
      <c r="E970" t="s">
        <v>2360</v>
      </c>
      <c r="F970">
        <v>5</v>
      </c>
      <c r="G970" t="s">
        <v>2182</v>
      </c>
      <c r="H970" t="s">
        <v>436</v>
      </c>
      <c r="I970">
        <v>1761424986.84615</v>
      </c>
      <c r="J970">
        <f>(K970)/1000</f>
        <v>0</v>
      </c>
      <c r="K970">
        <f>IF(DP970, AN970, AH970)</f>
        <v>0</v>
      </c>
      <c r="L970">
        <f>IF(DP970, AI970, AG970)</f>
        <v>0</v>
      </c>
      <c r="M970">
        <f>DR970 - IF(AU970&gt;1, L970*DL970*100.0/(AW970), 0)</f>
        <v>0</v>
      </c>
      <c r="N970">
        <f>((T970-J970/2)*M970-L970)/(T970+J970/2)</f>
        <v>0</v>
      </c>
      <c r="O970">
        <f>N970*(DY970+DZ970)/1000.0</f>
        <v>0</v>
      </c>
      <c r="P970">
        <f>(DR970 - IF(AU970&gt;1, L970*DL970*100.0/(AW970), 0))*(DY970+DZ970)/1000.0</f>
        <v>0</v>
      </c>
      <c r="Q970">
        <f>2.0/((1/S970-1/R970)+SIGN(S970)*SQRT((1/S970-1/R970)*(1/S970-1/R970) + 4*DM970/((DM970+1)*(DM970+1))*(2*1/S970*1/R970-1/R970*1/R970)))</f>
        <v>0</v>
      </c>
      <c r="R970">
        <f>IF(LEFT(DN970,1)&lt;&gt;"0",IF(LEFT(DN970,1)="1",3.0,DO970),$D$5+$E$5*(EF970*DY970/($K$5*1000))+$F$5*(EF970*DY970/($K$5*1000))*MAX(MIN(DL970,$J$5),$I$5)*MAX(MIN(DL970,$J$5),$I$5)+$G$5*MAX(MIN(DL970,$J$5),$I$5)*(EF970*DY970/($K$5*1000))+$H$5*(EF970*DY970/($K$5*1000))*(EF970*DY970/($K$5*1000)))</f>
        <v>0</v>
      </c>
      <c r="S970">
        <f>J970*(1000-(1000*0.61365*exp(17.502*W970/(240.97+W970))/(DY970+DZ970)+DT970)/2)/(1000*0.61365*exp(17.502*W970/(240.97+W970))/(DY970+DZ970)-DT970)</f>
        <v>0</v>
      </c>
      <c r="T970">
        <f>1/((DM970+1)/(Q970/1.6)+1/(R970/1.37)) + DM970/((DM970+1)/(Q970/1.6) + DM970/(R970/1.37))</f>
        <v>0</v>
      </c>
      <c r="U970">
        <f>(DH970*DK970)</f>
        <v>0</v>
      </c>
      <c r="V970">
        <f>(EA970+(U970+2*0.95*5.67E-8*(((EA970+$B$7)+273)^4-(EA970+273)^4)-44100*J970)/(1.84*29.3*R970+8*0.95*5.67E-8*(EA970+273)^3))</f>
        <v>0</v>
      </c>
      <c r="W970">
        <f>($C$7*EB970+$D$7*EC970+$E$7*V970)</f>
        <v>0</v>
      </c>
      <c r="X970">
        <f>0.61365*exp(17.502*W970/(240.97+W970))</f>
        <v>0</v>
      </c>
      <c r="Y970">
        <f>(Z970/AA970*100)</f>
        <v>0</v>
      </c>
      <c r="Z970">
        <f>DT970*(DY970+DZ970)/1000</f>
        <v>0</v>
      </c>
      <c r="AA970">
        <f>0.61365*exp(17.502*EA970/(240.97+EA970))</f>
        <v>0</v>
      </c>
      <c r="AB970">
        <f>(X970-DT970*(DY970+DZ970)/1000)</f>
        <v>0</v>
      </c>
      <c r="AC970">
        <f>(-J970*44100)</f>
        <v>0</v>
      </c>
      <c r="AD970">
        <f>2*29.3*R970*0.92*(EA970-W970)</f>
        <v>0</v>
      </c>
      <c r="AE970">
        <f>2*0.95*5.67E-8*(((EA970+$B$7)+273)^4-(W970+273)^4)</f>
        <v>0</v>
      </c>
      <c r="AF970">
        <f>U970+AE970+AC970+AD970</f>
        <v>0</v>
      </c>
      <c r="AG970">
        <f>DX970*AU970*(DS970-DR970*(1000-AU970*DU970)/(1000-AU970*DT970))/(100*DL970)</f>
        <v>0</v>
      </c>
      <c r="AH970">
        <f>1000*DX970*AU970*(DT970-DU970)/(100*DL970*(1000-AU970*DT970))</f>
        <v>0</v>
      </c>
      <c r="AI970">
        <f>(AJ970 - AK970 - DY970*1E3/(8.314*(EA970+273.15)) * AM970/DX970 * AL970) * DX970/(100*DL970) * (1000 - DU970)/1000</f>
        <v>0</v>
      </c>
      <c r="AJ970">
        <v>1511.19395082339</v>
      </c>
      <c r="AK970">
        <v>1480.43248484848</v>
      </c>
      <c r="AL970">
        <v>3.57026430483974</v>
      </c>
      <c r="AM970">
        <v>65.2934851003641</v>
      </c>
      <c r="AN970">
        <f>(AP970 - AO970 + DY970*1E3/(8.314*(EA970+273.15)) * AR970/DX970 * AQ970) * DX970/(100*DL970) * 1000/(1000 - AP970)</f>
        <v>0</v>
      </c>
      <c r="AO970">
        <v>25.0517998413634</v>
      </c>
      <c r="AP970">
        <v>57.1274696969697</v>
      </c>
      <c r="AQ970">
        <v>-0.00114478795844915</v>
      </c>
      <c r="AR970">
        <v>110.481421267312</v>
      </c>
      <c r="AS970">
        <v>2</v>
      </c>
      <c r="AT970">
        <v>0</v>
      </c>
      <c r="AU970">
        <f>IF(AS970*$H$13&gt;=AW970,1.0,(AW970/(AW970-AS970*$H$13)))</f>
        <v>0</v>
      </c>
      <c r="AV970">
        <f>(AU970-1)*100</f>
        <v>0</v>
      </c>
      <c r="AW970">
        <f>MAX(0,($B$13+$C$13*EF970)/(1+$D$13*EF970)*DY970/(EA970+273)*$E$13)</f>
        <v>0</v>
      </c>
      <c r="AX970" t="s">
        <v>437</v>
      </c>
      <c r="AY970" t="s">
        <v>437</v>
      </c>
      <c r="AZ970">
        <v>0</v>
      </c>
      <c r="BA970">
        <v>0</v>
      </c>
      <c r="BB970">
        <f>1-AZ970/BA970</f>
        <v>0</v>
      </c>
      <c r="BC970">
        <v>0</v>
      </c>
      <c r="BD970" t="s">
        <v>437</v>
      </c>
      <c r="BE970" t="s">
        <v>437</v>
      </c>
      <c r="BF970">
        <v>0</v>
      </c>
      <c r="BG970">
        <v>0</v>
      </c>
      <c r="BH970">
        <f>1-BF970/BG970</f>
        <v>0</v>
      </c>
      <c r="BI970">
        <v>0.5</v>
      </c>
      <c r="BJ970">
        <f>DI970</f>
        <v>0</v>
      </c>
      <c r="BK970">
        <f>L970</f>
        <v>0</v>
      </c>
      <c r="BL970">
        <f>BH970*BI970*BJ970</f>
        <v>0</v>
      </c>
      <c r="BM970">
        <f>(BK970-BC970)/BJ970</f>
        <v>0</v>
      </c>
      <c r="BN970">
        <f>(BA970-BG970)/BG970</f>
        <v>0</v>
      </c>
      <c r="BO970">
        <f>AZ970/(BB970+AZ970/BG970)</f>
        <v>0</v>
      </c>
      <c r="BP970" t="s">
        <v>437</v>
      </c>
      <c r="BQ970">
        <v>0</v>
      </c>
      <c r="BR970">
        <f>IF(BQ970&lt;&gt;0, BQ970, BO970)</f>
        <v>0</v>
      </c>
      <c r="BS970">
        <f>1-BR970/BG970</f>
        <v>0</v>
      </c>
      <c r="BT970">
        <f>(BG970-BF970)/(BG970-BR970)</f>
        <v>0</v>
      </c>
      <c r="BU970">
        <f>(BA970-BG970)/(BA970-BR970)</f>
        <v>0</v>
      </c>
      <c r="BV970">
        <f>(BG970-BF970)/(BG970-AZ970)</f>
        <v>0</v>
      </c>
      <c r="BW970">
        <f>(BA970-BG970)/(BA970-AZ970)</f>
        <v>0</v>
      </c>
      <c r="BX970">
        <f>(BT970*BR970/BF970)</f>
        <v>0</v>
      </c>
      <c r="BY970">
        <f>(1-BX970)</f>
        <v>0</v>
      </c>
      <c r="DH970">
        <f>$B$11*EG970+$C$11*EH970+$F$11*ES970*(1-EV970)</f>
        <v>0</v>
      </c>
      <c r="DI970">
        <f>DH970*DJ970</f>
        <v>0</v>
      </c>
      <c r="DJ970">
        <f>($B$11*$D$9+$C$11*$D$9+$F$11*((FF970+EX970)/MAX(FF970+EX970+FG970, 0.1)*$I$9+FG970/MAX(FF970+EX970+FG970, 0.1)*$J$9))/($B$11+$C$11+$F$11)</f>
        <v>0</v>
      </c>
      <c r="DK970">
        <f>($B$11*$K$9+$C$11*$K$9+$F$11*((FF970+EX970)/MAX(FF970+EX970+FG970, 0.1)*$P$9+FG970/MAX(FF970+EX970+FG970, 0.1)*$Q$9))/($B$11+$C$11+$F$11)</f>
        <v>0</v>
      </c>
      <c r="DL970">
        <v>6</v>
      </c>
      <c r="DM970">
        <v>0.5</v>
      </c>
      <c r="DN970" t="s">
        <v>438</v>
      </c>
      <c r="DO970">
        <v>2</v>
      </c>
      <c r="DP970" t="b">
        <v>1</v>
      </c>
      <c r="DQ970">
        <v>1761424986.84615</v>
      </c>
      <c r="DR970">
        <v>1372.03</v>
      </c>
      <c r="DS970">
        <v>1456.55538461538</v>
      </c>
      <c r="DT970">
        <v>57.1282076923077</v>
      </c>
      <c r="DU970">
        <v>25.0441538461538</v>
      </c>
      <c r="DV970">
        <v>1370.93384615385</v>
      </c>
      <c r="DW970">
        <v>57.1723307692308</v>
      </c>
      <c r="DX970">
        <v>499.996538461538</v>
      </c>
      <c r="DY970">
        <v>90.1769692307692</v>
      </c>
      <c r="DZ970">
        <v>0.0393397538461538</v>
      </c>
      <c r="EA970">
        <v>53.0466307692308</v>
      </c>
      <c r="EB970">
        <v>48.0245769230769</v>
      </c>
      <c r="EC970">
        <v>999.9</v>
      </c>
      <c r="ED970">
        <v>0</v>
      </c>
      <c r="EE970">
        <v>0</v>
      </c>
      <c r="EF970">
        <v>10002.6461538462</v>
      </c>
      <c r="EG970">
        <v>0</v>
      </c>
      <c r="EH970">
        <v>1180.38538461538</v>
      </c>
      <c r="EI970">
        <v>-84.5236153846154</v>
      </c>
      <c r="EJ970">
        <v>1455.16153846154</v>
      </c>
      <c r="EK970">
        <v>1493.97076923077</v>
      </c>
      <c r="EL970">
        <v>32.0840769230769</v>
      </c>
      <c r="EM970">
        <v>1456.55538461538</v>
      </c>
      <c r="EN970">
        <v>25.0441538461538</v>
      </c>
      <c r="EO970">
        <v>5.15165076923077</v>
      </c>
      <c r="EP970">
        <v>2.25840538461538</v>
      </c>
      <c r="EQ970">
        <v>33.3477</v>
      </c>
      <c r="ER970">
        <v>19.3827461538461</v>
      </c>
      <c r="ES970">
        <v>1199.98076923077</v>
      </c>
      <c r="ET970">
        <v>0.966994</v>
      </c>
      <c r="EU970">
        <v>0.0330061</v>
      </c>
      <c r="EV970">
        <v>0</v>
      </c>
      <c r="EW970">
        <v>874.670384615384</v>
      </c>
      <c r="EX970">
        <v>5.00059</v>
      </c>
      <c r="EY970">
        <v>11573.2307692308</v>
      </c>
      <c r="EZ970">
        <v>10358.5230769231</v>
      </c>
      <c r="FA970">
        <v>63.2451538461538</v>
      </c>
      <c r="FB970">
        <v>64.3988461538462</v>
      </c>
      <c r="FC970">
        <v>63.1536153846154</v>
      </c>
      <c r="FD970">
        <v>64.3216923076923</v>
      </c>
      <c r="FE970">
        <v>64.6822307692308</v>
      </c>
      <c r="FF970">
        <v>1155.54076923077</v>
      </c>
      <c r="FG970">
        <v>39.44</v>
      </c>
      <c r="FH970">
        <v>0</v>
      </c>
      <c r="FI970">
        <v>1761424955.5</v>
      </c>
      <c r="FJ970">
        <v>0</v>
      </c>
      <c r="FK970">
        <v>874.79464</v>
      </c>
      <c r="FL970">
        <v>5.04030768136415</v>
      </c>
      <c r="FM970">
        <v>58.6384614539518</v>
      </c>
      <c r="FN970">
        <v>11574.176</v>
      </c>
      <c r="FO970">
        <v>15</v>
      </c>
      <c r="FP970">
        <v>0</v>
      </c>
      <c r="FQ970" t="s">
        <v>439</v>
      </c>
      <c r="FR970">
        <v>0</v>
      </c>
      <c r="FS970">
        <v>0</v>
      </c>
      <c r="FT970">
        <v>0</v>
      </c>
      <c r="FU970">
        <v>0</v>
      </c>
      <c r="FV970">
        <v>0</v>
      </c>
      <c r="FW970">
        <v>0</v>
      </c>
      <c r="FX970">
        <v>0</v>
      </c>
      <c r="FY970">
        <v>0</v>
      </c>
      <c r="FZ970">
        <v>0</v>
      </c>
      <c r="GA970">
        <v>0</v>
      </c>
      <c r="GB970">
        <v>0</v>
      </c>
      <c r="GC970">
        <v>-83.838095</v>
      </c>
      <c r="GD970">
        <v>-14.1235804511277</v>
      </c>
      <c r="GE970">
        <v>1.63392463916638</v>
      </c>
      <c r="GF970">
        <v>0</v>
      </c>
      <c r="GG970">
        <v>874.576764705882</v>
      </c>
      <c r="GH970">
        <v>3.57478991585202</v>
      </c>
      <c r="GI970">
        <v>0.420271624969285</v>
      </c>
      <c r="GJ970">
        <v>-1</v>
      </c>
      <c r="GK970">
        <v>32.084635</v>
      </c>
      <c r="GL970">
        <v>-0.0276586466165782</v>
      </c>
      <c r="GM970">
        <v>0.00618904475666502</v>
      </c>
      <c r="GN970">
        <v>1</v>
      </c>
      <c r="GO970">
        <v>1</v>
      </c>
      <c r="GP970">
        <v>2</v>
      </c>
      <c r="GQ970" t="s">
        <v>446</v>
      </c>
      <c r="GR970">
        <v>3.12644</v>
      </c>
      <c r="GS970">
        <v>2.7172</v>
      </c>
      <c r="GT970">
        <v>0.194389</v>
      </c>
      <c r="GU970">
        <v>0.200706</v>
      </c>
      <c r="GV970">
        <v>0.17813</v>
      </c>
      <c r="GW970">
        <v>0.100493</v>
      </c>
      <c r="GX970">
        <v>28788.7</v>
      </c>
      <c r="GY970">
        <v>30170.8</v>
      </c>
      <c r="GZ970">
        <v>32489.5</v>
      </c>
      <c r="HA970">
        <v>34341.5</v>
      </c>
      <c r="HB970">
        <v>38421.7</v>
      </c>
      <c r="HC970">
        <v>44578</v>
      </c>
      <c r="HD970">
        <v>51089.6</v>
      </c>
      <c r="HE970">
        <v>55103.1</v>
      </c>
      <c r="HF970">
        <v>1.67202</v>
      </c>
      <c r="HG970">
        <v>1.52108</v>
      </c>
      <c r="HH970">
        <v>-0.188895</v>
      </c>
      <c r="HI970">
        <v>0</v>
      </c>
      <c r="HJ970">
        <v>51.0124</v>
      </c>
      <c r="HK970">
        <v>999.9</v>
      </c>
      <c r="HL970">
        <v>55.097</v>
      </c>
      <c r="HM970">
        <v>30.121</v>
      </c>
      <c r="HN970">
        <v>26.2115</v>
      </c>
      <c r="HO970">
        <v>59.9621</v>
      </c>
      <c r="HP970">
        <v>40.5529</v>
      </c>
      <c r="HQ970">
        <v>1</v>
      </c>
      <c r="HR970">
        <v>2.49638</v>
      </c>
      <c r="HS970">
        <v>0.481351</v>
      </c>
      <c r="HT970">
        <v>20.1119</v>
      </c>
      <c r="HU970">
        <v>5.18405</v>
      </c>
      <c r="HV970">
        <v>12.0159</v>
      </c>
      <c r="HW970">
        <v>4.9672</v>
      </c>
      <c r="HX970">
        <v>3.29585</v>
      </c>
      <c r="HY970">
        <v>9999</v>
      </c>
      <c r="HZ970">
        <v>9999</v>
      </c>
      <c r="IA970">
        <v>999.9</v>
      </c>
      <c r="IB970">
        <v>9999</v>
      </c>
      <c r="IC970">
        <v>1.86324</v>
      </c>
      <c r="ID970">
        <v>1.86802</v>
      </c>
      <c r="IE970">
        <v>1.86783</v>
      </c>
      <c r="IF970">
        <v>1.86905</v>
      </c>
      <c r="IG970">
        <v>1.86981</v>
      </c>
      <c r="IH970">
        <v>1.86586</v>
      </c>
      <c r="II970">
        <v>1.86695</v>
      </c>
      <c r="IJ970">
        <v>1.86842</v>
      </c>
      <c r="IK970">
        <v>5</v>
      </c>
      <c r="IL970">
        <v>0</v>
      </c>
      <c r="IM970">
        <v>0</v>
      </c>
      <c r="IN970">
        <v>0</v>
      </c>
      <c r="IO970" t="s">
        <v>441</v>
      </c>
      <c r="IP970" t="s">
        <v>442</v>
      </c>
      <c r="IQ970" t="s">
        <v>443</v>
      </c>
      <c r="IR970" t="s">
        <v>443</v>
      </c>
      <c r="IS970" t="s">
        <v>443</v>
      </c>
      <c r="IT970" t="s">
        <v>443</v>
      </c>
      <c r="IU970">
        <v>0</v>
      </c>
      <c r="IV970">
        <v>100</v>
      </c>
      <c r="IW970">
        <v>100</v>
      </c>
      <c r="IX970">
        <v>1.1</v>
      </c>
      <c r="IY970">
        <v>-0.0442</v>
      </c>
      <c r="IZ970">
        <v>1.09748391826392</v>
      </c>
      <c r="JA970">
        <v>0</v>
      </c>
      <c r="JB970">
        <v>0</v>
      </c>
      <c r="JC970">
        <v>0</v>
      </c>
      <c r="JD970">
        <v>-0.0441141096964596</v>
      </c>
      <c r="JE970">
        <v>0</v>
      </c>
      <c r="JF970">
        <v>0</v>
      </c>
      <c r="JG970">
        <v>0</v>
      </c>
      <c r="JH970">
        <v>5</v>
      </c>
      <c r="JI970">
        <v>2273</v>
      </c>
      <c r="JJ970">
        <v>1</v>
      </c>
      <c r="JK970">
        <v>24</v>
      </c>
      <c r="JL970">
        <v>29357083.2</v>
      </c>
      <c r="JM970">
        <v>29357083.2</v>
      </c>
      <c r="JN970">
        <v>2.8186</v>
      </c>
      <c r="JO970">
        <v>2.61108</v>
      </c>
      <c r="JP970">
        <v>1.54785</v>
      </c>
      <c r="JQ970">
        <v>2.31567</v>
      </c>
      <c r="JR970">
        <v>1.64551</v>
      </c>
      <c r="JS970">
        <v>2.26318</v>
      </c>
      <c r="JT970">
        <v>34.0998</v>
      </c>
      <c r="JU970">
        <v>24.1751</v>
      </c>
      <c r="JV970">
        <v>18</v>
      </c>
      <c r="JW970">
        <v>492.364</v>
      </c>
      <c r="JX970">
        <v>383.115</v>
      </c>
      <c r="JY970">
        <v>52.3425</v>
      </c>
      <c r="JZ970">
        <v>55.2017</v>
      </c>
      <c r="KA970">
        <v>30.0013</v>
      </c>
      <c r="KB970">
        <v>54.4394</v>
      </c>
      <c r="KC970">
        <v>54.2388</v>
      </c>
      <c r="KD970">
        <v>56.4423</v>
      </c>
      <c r="KE970">
        <v>0</v>
      </c>
      <c r="KF970">
        <v>100</v>
      </c>
      <c r="KG970">
        <v>52.3281</v>
      </c>
      <c r="KH970">
        <v>1509.01</v>
      </c>
      <c r="KI970">
        <v>26.2864</v>
      </c>
      <c r="KJ970">
        <v>92.5818</v>
      </c>
      <c r="KK970">
        <v>89.1433</v>
      </c>
    </row>
    <row r="971" spans="1:297">
      <c r="A971">
        <v>955</v>
      </c>
      <c r="B971">
        <v>1761425000</v>
      </c>
      <c r="C971">
        <v>16819</v>
      </c>
      <c r="D971" t="s">
        <v>2361</v>
      </c>
      <c r="E971" t="s">
        <v>2362</v>
      </c>
      <c r="F971">
        <v>5</v>
      </c>
      <c r="G971" t="s">
        <v>2182</v>
      </c>
      <c r="H971" t="s">
        <v>436</v>
      </c>
      <c r="I971">
        <v>1761424991.84615</v>
      </c>
      <c r="J971">
        <f>(K971)/1000</f>
        <v>0</v>
      </c>
      <c r="K971">
        <f>IF(DP971, AN971, AH971)</f>
        <v>0</v>
      </c>
      <c r="L971">
        <f>IF(DP971, AI971, AG971)</f>
        <v>0</v>
      </c>
      <c r="M971">
        <f>DR971 - IF(AU971&gt;1, L971*DL971*100.0/(AW971), 0)</f>
        <v>0</v>
      </c>
      <c r="N971">
        <f>((T971-J971/2)*M971-L971)/(T971+J971/2)</f>
        <v>0</v>
      </c>
      <c r="O971">
        <f>N971*(DY971+DZ971)/1000.0</f>
        <v>0</v>
      </c>
      <c r="P971">
        <f>(DR971 - IF(AU971&gt;1, L971*DL971*100.0/(AW971), 0))*(DY971+DZ971)/1000.0</f>
        <v>0</v>
      </c>
      <c r="Q971">
        <f>2.0/((1/S971-1/R971)+SIGN(S971)*SQRT((1/S971-1/R971)*(1/S971-1/R971) + 4*DM971/((DM971+1)*(DM971+1))*(2*1/S971*1/R971-1/R971*1/R971)))</f>
        <v>0</v>
      </c>
      <c r="R971">
        <f>IF(LEFT(DN971,1)&lt;&gt;"0",IF(LEFT(DN971,1)="1",3.0,DO971),$D$5+$E$5*(EF971*DY971/($K$5*1000))+$F$5*(EF971*DY971/($K$5*1000))*MAX(MIN(DL971,$J$5),$I$5)*MAX(MIN(DL971,$J$5),$I$5)+$G$5*MAX(MIN(DL971,$J$5),$I$5)*(EF971*DY971/($K$5*1000))+$H$5*(EF971*DY971/($K$5*1000))*(EF971*DY971/($K$5*1000)))</f>
        <v>0</v>
      </c>
      <c r="S971">
        <f>J971*(1000-(1000*0.61365*exp(17.502*W971/(240.97+W971))/(DY971+DZ971)+DT971)/2)/(1000*0.61365*exp(17.502*W971/(240.97+W971))/(DY971+DZ971)-DT971)</f>
        <v>0</v>
      </c>
      <c r="T971">
        <f>1/((DM971+1)/(Q971/1.6)+1/(R971/1.37)) + DM971/((DM971+1)/(Q971/1.6) + DM971/(R971/1.37))</f>
        <v>0</v>
      </c>
      <c r="U971">
        <f>(DH971*DK971)</f>
        <v>0</v>
      </c>
      <c r="V971">
        <f>(EA971+(U971+2*0.95*5.67E-8*(((EA971+$B$7)+273)^4-(EA971+273)^4)-44100*J971)/(1.84*29.3*R971+8*0.95*5.67E-8*(EA971+273)^3))</f>
        <v>0</v>
      </c>
      <c r="W971">
        <f>($C$7*EB971+$D$7*EC971+$E$7*V971)</f>
        <v>0</v>
      </c>
      <c r="X971">
        <f>0.61365*exp(17.502*W971/(240.97+W971))</f>
        <v>0</v>
      </c>
      <c r="Y971">
        <f>(Z971/AA971*100)</f>
        <v>0</v>
      </c>
      <c r="Z971">
        <f>DT971*(DY971+DZ971)/1000</f>
        <v>0</v>
      </c>
      <c r="AA971">
        <f>0.61365*exp(17.502*EA971/(240.97+EA971))</f>
        <v>0</v>
      </c>
      <c r="AB971">
        <f>(X971-DT971*(DY971+DZ971)/1000)</f>
        <v>0</v>
      </c>
      <c r="AC971">
        <f>(-J971*44100)</f>
        <v>0</v>
      </c>
      <c r="AD971">
        <f>2*29.3*R971*0.92*(EA971-W971)</f>
        <v>0</v>
      </c>
      <c r="AE971">
        <f>2*0.95*5.67E-8*(((EA971+$B$7)+273)^4-(W971+273)^4)</f>
        <v>0</v>
      </c>
      <c r="AF971">
        <f>U971+AE971+AC971+AD971</f>
        <v>0</v>
      </c>
      <c r="AG971">
        <f>DX971*AU971*(DS971-DR971*(1000-AU971*DU971)/(1000-AU971*DT971))/(100*DL971)</f>
        <v>0</v>
      </c>
      <c r="AH971">
        <f>1000*DX971*AU971*(DT971-DU971)/(100*DL971*(1000-AU971*DT971))</f>
        <v>0</v>
      </c>
      <c r="AI971">
        <f>(AJ971 - AK971 - DY971*1E3/(8.314*(EA971+273.15)) * AM971/DX971 * AL971) * DX971/(100*DL971) * (1000 - DU971)/1000</f>
        <v>0</v>
      </c>
      <c r="AJ971">
        <v>1526.71298858922</v>
      </c>
      <c r="AK971">
        <v>1496.82624242424</v>
      </c>
      <c r="AL971">
        <v>3.25703730466265</v>
      </c>
      <c r="AM971">
        <v>65.2934851003641</v>
      </c>
      <c r="AN971">
        <f>(AP971 - AO971 + DY971*1E3/(8.314*(EA971+273.15)) * AR971/DX971 * AQ971) * DX971/(100*DL971) * 1000/(1000 - AP971)</f>
        <v>0</v>
      </c>
      <c r="AO971">
        <v>25.0599646594246</v>
      </c>
      <c r="AP971">
        <v>57.1620230303031</v>
      </c>
      <c r="AQ971">
        <v>0.00368014245355869</v>
      </c>
      <c r="AR971">
        <v>110.481421267312</v>
      </c>
      <c r="AS971">
        <v>2</v>
      </c>
      <c r="AT971">
        <v>0</v>
      </c>
      <c r="AU971">
        <f>IF(AS971*$H$13&gt;=AW971,1.0,(AW971/(AW971-AS971*$H$13)))</f>
        <v>0</v>
      </c>
      <c r="AV971">
        <f>(AU971-1)*100</f>
        <v>0</v>
      </c>
      <c r="AW971">
        <f>MAX(0,($B$13+$C$13*EF971)/(1+$D$13*EF971)*DY971/(EA971+273)*$E$13)</f>
        <v>0</v>
      </c>
      <c r="AX971" t="s">
        <v>437</v>
      </c>
      <c r="AY971" t="s">
        <v>437</v>
      </c>
      <c r="AZ971">
        <v>0</v>
      </c>
      <c r="BA971">
        <v>0</v>
      </c>
      <c r="BB971">
        <f>1-AZ971/BA971</f>
        <v>0</v>
      </c>
      <c r="BC971">
        <v>0</v>
      </c>
      <c r="BD971" t="s">
        <v>437</v>
      </c>
      <c r="BE971" t="s">
        <v>437</v>
      </c>
      <c r="BF971">
        <v>0</v>
      </c>
      <c r="BG971">
        <v>0</v>
      </c>
      <c r="BH971">
        <f>1-BF971/BG971</f>
        <v>0</v>
      </c>
      <c r="BI971">
        <v>0.5</v>
      </c>
      <c r="BJ971">
        <f>DI971</f>
        <v>0</v>
      </c>
      <c r="BK971">
        <f>L971</f>
        <v>0</v>
      </c>
      <c r="BL971">
        <f>BH971*BI971*BJ971</f>
        <v>0</v>
      </c>
      <c r="BM971">
        <f>(BK971-BC971)/BJ971</f>
        <v>0</v>
      </c>
      <c r="BN971">
        <f>(BA971-BG971)/BG971</f>
        <v>0</v>
      </c>
      <c r="BO971">
        <f>AZ971/(BB971+AZ971/BG971)</f>
        <v>0</v>
      </c>
      <c r="BP971" t="s">
        <v>437</v>
      </c>
      <c r="BQ971">
        <v>0</v>
      </c>
      <c r="BR971">
        <f>IF(BQ971&lt;&gt;0, BQ971, BO971)</f>
        <v>0</v>
      </c>
      <c r="BS971">
        <f>1-BR971/BG971</f>
        <v>0</v>
      </c>
      <c r="BT971">
        <f>(BG971-BF971)/(BG971-BR971)</f>
        <v>0</v>
      </c>
      <c r="BU971">
        <f>(BA971-BG971)/(BA971-BR971)</f>
        <v>0</v>
      </c>
      <c r="BV971">
        <f>(BG971-BF971)/(BG971-AZ971)</f>
        <v>0</v>
      </c>
      <c r="BW971">
        <f>(BA971-BG971)/(BA971-AZ971)</f>
        <v>0</v>
      </c>
      <c r="BX971">
        <f>(BT971*BR971/BF971)</f>
        <v>0</v>
      </c>
      <c r="BY971">
        <f>(1-BX971)</f>
        <v>0</v>
      </c>
      <c r="DH971">
        <f>$B$11*EG971+$C$11*EH971+$F$11*ES971*(1-EV971)</f>
        <v>0</v>
      </c>
      <c r="DI971">
        <f>DH971*DJ971</f>
        <v>0</v>
      </c>
      <c r="DJ971">
        <f>($B$11*$D$9+$C$11*$D$9+$F$11*((FF971+EX971)/MAX(FF971+EX971+FG971, 0.1)*$I$9+FG971/MAX(FF971+EX971+FG971, 0.1)*$J$9))/($B$11+$C$11+$F$11)</f>
        <v>0</v>
      </c>
      <c r="DK971">
        <f>($B$11*$K$9+$C$11*$K$9+$F$11*((FF971+EX971)/MAX(FF971+EX971+FG971, 0.1)*$P$9+FG971/MAX(FF971+EX971+FG971, 0.1)*$Q$9))/($B$11+$C$11+$F$11)</f>
        <v>0</v>
      </c>
      <c r="DL971">
        <v>6</v>
      </c>
      <c r="DM971">
        <v>0.5</v>
      </c>
      <c r="DN971" t="s">
        <v>438</v>
      </c>
      <c r="DO971">
        <v>2</v>
      </c>
      <c r="DP971" t="b">
        <v>1</v>
      </c>
      <c r="DQ971">
        <v>1761424991.84615</v>
      </c>
      <c r="DR971">
        <v>1388.42846153846</v>
      </c>
      <c r="DS971">
        <v>1473.11615384615</v>
      </c>
      <c r="DT971">
        <v>57.1378923076923</v>
      </c>
      <c r="DU971">
        <v>25.0508</v>
      </c>
      <c r="DV971">
        <v>1387.33230769231</v>
      </c>
      <c r="DW971">
        <v>57.1820230769231</v>
      </c>
      <c r="DX971">
        <v>500.000461538462</v>
      </c>
      <c r="DY971">
        <v>90.1756153846154</v>
      </c>
      <c r="DZ971">
        <v>0.0393794076923077</v>
      </c>
      <c r="EA971">
        <v>53.0465</v>
      </c>
      <c r="EB971">
        <v>48.0316846153846</v>
      </c>
      <c r="EC971">
        <v>999.9</v>
      </c>
      <c r="ED971">
        <v>0</v>
      </c>
      <c r="EE971">
        <v>0</v>
      </c>
      <c r="EF971">
        <v>10004.1861538462</v>
      </c>
      <c r="EG971">
        <v>0</v>
      </c>
      <c r="EH971">
        <v>1180.36</v>
      </c>
      <c r="EI971">
        <v>-84.6864692307692</v>
      </c>
      <c r="EJ971">
        <v>1472.56846153846</v>
      </c>
      <c r="EK971">
        <v>1510.96692307692</v>
      </c>
      <c r="EL971">
        <v>32.0871153846154</v>
      </c>
      <c r="EM971">
        <v>1473.11615384615</v>
      </c>
      <c r="EN971">
        <v>25.0508</v>
      </c>
      <c r="EO971">
        <v>5.15244692307692</v>
      </c>
      <c r="EP971">
        <v>2.25897076923077</v>
      </c>
      <c r="EQ971">
        <v>33.3504538461538</v>
      </c>
      <c r="ER971">
        <v>19.3867692307692</v>
      </c>
      <c r="ES971">
        <v>1199.96923076923</v>
      </c>
      <c r="ET971">
        <v>0.966994</v>
      </c>
      <c r="EU971">
        <v>0.0330061</v>
      </c>
      <c r="EV971">
        <v>0</v>
      </c>
      <c r="EW971">
        <v>875.077230769231</v>
      </c>
      <c r="EX971">
        <v>5.00059</v>
      </c>
      <c r="EY971">
        <v>11578.3923076923</v>
      </c>
      <c r="EZ971">
        <v>10358.4076923077</v>
      </c>
      <c r="FA971">
        <v>63.25</v>
      </c>
      <c r="FB971">
        <v>64.4179230769231</v>
      </c>
      <c r="FC971">
        <v>63.1726923076923</v>
      </c>
      <c r="FD971">
        <v>64.3362307692308</v>
      </c>
      <c r="FE971">
        <v>64.687</v>
      </c>
      <c r="FF971">
        <v>1155.52923076923</v>
      </c>
      <c r="FG971">
        <v>39.44</v>
      </c>
      <c r="FH971">
        <v>0</v>
      </c>
      <c r="FI971">
        <v>1761424960.3</v>
      </c>
      <c r="FJ971">
        <v>0</v>
      </c>
      <c r="FK971">
        <v>875.15584</v>
      </c>
      <c r="FL971">
        <v>3.4486923065078</v>
      </c>
      <c r="FM971">
        <v>68.9769231771416</v>
      </c>
      <c r="FN971">
        <v>11579.344</v>
      </c>
      <c r="FO971">
        <v>15</v>
      </c>
      <c r="FP971">
        <v>0</v>
      </c>
      <c r="FQ971" t="s">
        <v>439</v>
      </c>
      <c r="FR971">
        <v>0</v>
      </c>
      <c r="FS971">
        <v>0</v>
      </c>
      <c r="FT971">
        <v>0</v>
      </c>
      <c r="FU971">
        <v>0</v>
      </c>
      <c r="FV971">
        <v>0</v>
      </c>
      <c r="FW971">
        <v>0</v>
      </c>
      <c r="FX971">
        <v>0</v>
      </c>
      <c r="FY971">
        <v>0</v>
      </c>
      <c r="FZ971">
        <v>0</v>
      </c>
      <c r="GA971">
        <v>0</v>
      </c>
      <c r="GB971">
        <v>0</v>
      </c>
      <c r="GC971">
        <v>-84.5606666666667</v>
      </c>
      <c r="GD971">
        <v>-3.39607012987009</v>
      </c>
      <c r="GE971">
        <v>0.786516576480982</v>
      </c>
      <c r="GF971">
        <v>0</v>
      </c>
      <c r="GG971">
        <v>874.899823529412</v>
      </c>
      <c r="GH971">
        <v>4.15122994953773</v>
      </c>
      <c r="GI971">
        <v>0.463433888335896</v>
      </c>
      <c r="GJ971">
        <v>-1</v>
      </c>
      <c r="GK971">
        <v>32.0868714285714</v>
      </c>
      <c r="GL971">
        <v>0.0187324675325055</v>
      </c>
      <c r="GM971">
        <v>0.00766172570745817</v>
      </c>
      <c r="GN971">
        <v>1</v>
      </c>
      <c r="GO971">
        <v>1</v>
      </c>
      <c r="GP971">
        <v>2</v>
      </c>
      <c r="GQ971" t="s">
        <v>446</v>
      </c>
      <c r="GR971">
        <v>3.12656</v>
      </c>
      <c r="GS971">
        <v>2.71755</v>
      </c>
      <c r="GT971">
        <v>0.195732</v>
      </c>
      <c r="GU971">
        <v>0.202179</v>
      </c>
      <c r="GV971">
        <v>0.178157</v>
      </c>
      <c r="GW971">
        <v>0.100506</v>
      </c>
      <c r="GX971">
        <v>28739.2</v>
      </c>
      <c r="GY971">
        <v>30113.5</v>
      </c>
      <c r="GZ971">
        <v>32488.4</v>
      </c>
      <c r="HA971">
        <v>34340.3</v>
      </c>
      <c r="HB971">
        <v>38419.7</v>
      </c>
      <c r="HC971">
        <v>44575.8</v>
      </c>
      <c r="HD971">
        <v>51088.1</v>
      </c>
      <c r="HE971">
        <v>55101</v>
      </c>
      <c r="HF971">
        <v>1.672</v>
      </c>
      <c r="HG971">
        <v>1.521</v>
      </c>
      <c r="HH971">
        <v>-0.188299</v>
      </c>
      <c r="HI971">
        <v>0</v>
      </c>
      <c r="HJ971">
        <v>51.0202</v>
      </c>
      <c r="HK971">
        <v>999.9</v>
      </c>
      <c r="HL971">
        <v>55.097</v>
      </c>
      <c r="HM971">
        <v>30.121</v>
      </c>
      <c r="HN971">
        <v>26.2129</v>
      </c>
      <c r="HO971">
        <v>60.0321</v>
      </c>
      <c r="HP971">
        <v>40.4527</v>
      </c>
      <c r="HQ971">
        <v>1</v>
      </c>
      <c r="HR971">
        <v>2.49775</v>
      </c>
      <c r="HS971">
        <v>0.457097</v>
      </c>
      <c r="HT971">
        <v>20.1119</v>
      </c>
      <c r="HU971">
        <v>5.18449</v>
      </c>
      <c r="HV971">
        <v>12.0159</v>
      </c>
      <c r="HW971">
        <v>4.96725</v>
      </c>
      <c r="HX971">
        <v>3.29583</v>
      </c>
      <c r="HY971">
        <v>9999</v>
      </c>
      <c r="HZ971">
        <v>9999</v>
      </c>
      <c r="IA971">
        <v>999.9</v>
      </c>
      <c r="IB971">
        <v>9999</v>
      </c>
      <c r="IC971">
        <v>1.86324</v>
      </c>
      <c r="ID971">
        <v>1.86802</v>
      </c>
      <c r="IE971">
        <v>1.86783</v>
      </c>
      <c r="IF971">
        <v>1.86905</v>
      </c>
      <c r="IG971">
        <v>1.86981</v>
      </c>
      <c r="IH971">
        <v>1.86588</v>
      </c>
      <c r="II971">
        <v>1.86696</v>
      </c>
      <c r="IJ971">
        <v>1.86843</v>
      </c>
      <c r="IK971">
        <v>5</v>
      </c>
      <c r="IL971">
        <v>0</v>
      </c>
      <c r="IM971">
        <v>0</v>
      </c>
      <c r="IN971">
        <v>0</v>
      </c>
      <c r="IO971" t="s">
        <v>441</v>
      </c>
      <c r="IP971" t="s">
        <v>442</v>
      </c>
      <c r="IQ971" t="s">
        <v>443</v>
      </c>
      <c r="IR971" t="s">
        <v>443</v>
      </c>
      <c r="IS971" t="s">
        <v>443</v>
      </c>
      <c r="IT971" t="s">
        <v>443</v>
      </c>
      <c r="IU971">
        <v>0</v>
      </c>
      <c r="IV971">
        <v>100</v>
      </c>
      <c r="IW971">
        <v>100</v>
      </c>
      <c r="IX971">
        <v>1.09</v>
      </c>
      <c r="IY971">
        <v>-0.0441</v>
      </c>
      <c r="IZ971">
        <v>1.09748391826392</v>
      </c>
      <c r="JA971">
        <v>0</v>
      </c>
      <c r="JB971">
        <v>0</v>
      </c>
      <c r="JC971">
        <v>0</v>
      </c>
      <c r="JD971">
        <v>-0.0441141096964596</v>
      </c>
      <c r="JE971">
        <v>0</v>
      </c>
      <c r="JF971">
        <v>0</v>
      </c>
      <c r="JG971">
        <v>0</v>
      </c>
      <c r="JH971">
        <v>5</v>
      </c>
      <c r="JI971">
        <v>2273</v>
      </c>
      <c r="JJ971">
        <v>1</v>
      </c>
      <c r="JK971">
        <v>24</v>
      </c>
      <c r="JL971">
        <v>29357083.3</v>
      </c>
      <c r="JM971">
        <v>29357083.3</v>
      </c>
      <c r="JN971">
        <v>2.8479</v>
      </c>
      <c r="JO971">
        <v>2.59521</v>
      </c>
      <c r="JP971">
        <v>1.54785</v>
      </c>
      <c r="JQ971">
        <v>2.31567</v>
      </c>
      <c r="JR971">
        <v>1.64673</v>
      </c>
      <c r="JS971">
        <v>2.36328</v>
      </c>
      <c r="JT971">
        <v>34.0998</v>
      </c>
      <c r="JU971">
        <v>24.1838</v>
      </c>
      <c r="JV971">
        <v>18</v>
      </c>
      <c r="JW971">
        <v>492.413</v>
      </c>
      <c r="JX971">
        <v>383.114</v>
      </c>
      <c r="JY971">
        <v>52.3202</v>
      </c>
      <c r="JZ971">
        <v>55.2127</v>
      </c>
      <c r="KA971">
        <v>30.0014</v>
      </c>
      <c r="KB971">
        <v>54.4511</v>
      </c>
      <c r="KC971">
        <v>54.2497</v>
      </c>
      <c r="KD971">
        <v>57.0481</v>
      </c>
      <c r="KE971">
        <v>0</v>
      </c>
      <c r="KF971">
        <v>100</v>
      </c>
      <c r="KG971">
        <v>52.2777</v>
      </c>
      <c r="KH971">
        <v>1522.58</v>
      </c>
      <c r="KI971">
        <v>26.2864</v>
      </c>
      <c r="KJ971">
        <v>92.5788</v>
      </c>
      <c r="KK971">
        <v>89.14</v>
      </c>
    </row>
    <row r="972" spans="1:297">
      <c r="A972">
        <v>956</v>
      </c>
      <c r="B972">
        <v>1761425005</v>
      </c>
      <c r="C972">
        <v>16824</v>
      </c>
      <c r="D972" t="s">
        <v>2363</v>
      </c>
      <c r="E972" t="s">
        <v>2364</v>
      </c>
      <c r="F972">
        <v>5</v>
      </c>
      <c r="G972" t="s">
        <v>2182</v>
      </c>
      <c r="H972" t="s">
        <v>436</v>
      </c>
      <c r="I972">
        <v>1761424996.84615</v>
      </c>
      <c r="J972">
        <f>(K972)/1000</f>
        <v>0</v>
      </c>
      <c r="K972">
        <f>IF(DP972, AN972, AH972)</f>
        <v>0</v>
      </c>
      <c r="L972">
        <f>IF(DP972, AI972, AG972)</f>
        <v>0</v>
      </c>
      <c r="M972">
        <f>DR972 - IF(AU972&gt;1, L972*DL972*100.0/(AW972), 0)</f>
        <v>0</v>
      </c>
      <c r="N972">
        <f>((T972-J972/2)*M972-L972)/(T972+J972/2)</f>
        <v>0</v>
      </c>
      <c r="O972">
        <f>N972*(DY972+DZ972)/1000.0</f>
        <v>0</v>
      </c>
      <c r="P972">
        <f>(DR972 - IF(AU972&gt;1, L972*DL972*100.0/(AW972), 0))*(DY972+DZ972)/1000.0</f>
        <v>0</v>
      </c>
      <c r="Q972">
        <f>2.0/((1/S972-1/R972)+SIGN(S972)*SQRT((1/S972-1/R972)*(1/S972-1/R972) + 4*DM972/((DM972+1)*(DM972+1))*(2*1/S972*1/R972-1/R972*1/R972)))</f>
        <v>0</v>
      </c>
      <c r="R972">
        <f>IF(LEFT(DN972,1)&lt;&gt;"0",IF(LEFT(DN972,1)="1",3.0,DO972),$D$5+$E$5*(EF972*DY972/($K$5*1000))+$F$5*(EF972*DY972/($K$5*1000))*MAX(MIN(DL972,$J$5),$I$5)*MAX(MIN(DL972,$J$5),$I$5)+$G$5*MAX(MIN(DL972,$J$5),$I$5)*(EF972*DY972/($K$5*1000))+$H$5*(EF972*DY972/($K$5*1000))*(EF972*DY972/($K$5*1000)))</f>
        <v>0</v>
      </c>
      <c r="S972">
        <f>J972*(1000-(1000*0.61365*exp(17.502*W972/(240.97+W972))/(DY972+DZ972)+DT972)/2)/(1000*0.61365*exp(17.502*W972/(240.97+W972))/(DY972+DZ972)-DT972)</f>
        <v>0</v>
      </c>
      <c r="T972">
        <f>1/((DM972+1)/(Q972/1.6)+1/(R972/1.37)) + DM972/((DM972+1)/(Q972/1.6) + DM972/(R972/1.37))</f>
        <v>0</v>
      </c>
      <c r="U972">
        <f>(DH972*DK972)</f>
        <v>0</v>
      </c>
      <c r="V972">
        <f>(EA972+(U972+2*0.95*5.67E-8*(((EA972+$B$7)+273)^4-(EA972+273)^4)-44100*J972)/(1.84*29.3*R972+8*0.95*5.67E-8*(EA972+273)^3))</f>
        <v>0</v>
      </c>
      <c r="W972">
        <f>($C$7*EB972+$D$7*EC972+$E$7*V972)</f>
        <v>0</v>
      </c>
      <c r="X972">
        <f>0.61365*exp(17.502*W972/(240.97+W972))</f>
        <v>0</v>
      </c>
      <c r="Y972">
        <f>(Z972/AA972*100)</f>
        <v>0</v>
      </c>
      <c r="Z972">
        <f>DT972*(DY972+DZ972)/1000</f>
        <v>0</v>
      </c>
      <c r="AA972">
        <f>0.61365*exp(17.502*EA972/(240.97+EA972))</f>
        <v>0</v>
      </c>
      <c r="AB972">
        <f>(X972-DT972*(DY972+DZ972)/1000)</f>
        <v>0</v>
      </c>
      <c r="AC972">
        <f>(-J972*44100)</f>
        <v>0</v>
      </c>
      <c r="AD972">
        <f>2*29.3*R972*0.92*(EA972-W972)</f>
        <v>0</v>
      </c>
      <c r="AE972">
        <f>2*0.95*5.67E-8*(((EA972+$B$7)+273)^4-(W972+273)^4)</f>
        <v>0</v>
      </c>
      <c r="AF972">
        <f>U972+AE972+AC972+AD972</f>
        <v>0</v>
      </c>
      <c r="AG972">
        <f>DX972*AU972*(DS972-DR972*(1000-AU972*DU972)/(1000-AU972*DT972))/(100*DL972)</f>
        <v>0</v>
      </c>
      <c r="AH972">
        <f>1000*DX972*AU972*(DT972-DU972)/(100*DL972*(1000-AU972*DT972))</f>
        <v>0</v>
      </c>
      <c r="AI972">
        <f>(AJ972 - AK972 - DY972*1E3/(8.314*(EA972+273.15)) * AM972/DX972 * AL972) * DX972/(100*DL972) * (1000 - DU972)/1000</f>
        <v>0</v>
      </c>
      <c r="AJ972">
        <v>1545.8212280012</v>
      </c>
      <c r="AK972">
        <v>1514.9016969697</v>
      </c>
      <c r="AL972">
        <v>3.65197759114324</v>
      </c>
      <c r="AM972">
        <v>65.2934851003641</v>
      </c>
      <c r="AN972">
        <f>(AP972 - AO972 + DY972*1E3/(8.314*(EA972+273.15)) * AR972/DX972 * AQ972) * DX972/(100*DL972) * 1000/(1000 - AP972)</f>
        <v>0</v>
      </c>
      <c r="AO972">
        <v>25.0649220999272</v>
      </c>
      <c r="AP972">
        <v>57.1577321212121</v>
      </c>
      <c r="AQ972">
        <v>-0.000331993444866132</v>
      </c>
      <c r="AR972">
        <v>110.481421267312</v>
      </c>
      <c r="AS972">
        <v>2</v>
      </c>
      <c r="AT972">
        <v>0</v>
      </c>
      <c r="AU972">
        <f>IF(AS972*$H$13&gt;=AW972,1.0,(AW972/(AW972-AS972*$H$13)))</f>
        <v>0</v>
      </c>
      <c r="AV972">
        <f>(AU972-1)*100</f>
        <v>0</v>
      </c>
      <c r="AW972">
        <f>MAX(0,($B$13+$C$13*EF972)/(1+$D$13*EF972)*DY972/(EA972+273)*$E$13)</f>
        <v>0</v>
      </c>
      <c r="AX972" t="s">
        <v>437</v>
      </c>
      <c r="AY972" t="s">
        <v>437</v>
      </c>
      <c r="AZ972">
        <v>0</v>
      </c>
      <c r="BA972">
        <v>0</v>
      </c>
      <c r="BB972">
        <f>1-AZ972/BA972</f>
        <v>0</v>
      </c>
      <c r="BC972">
        <v>0</v>
      </c>
      <c r="BD972" t="s">
        <v>437</v>
      </c>
      <c r="BE972" t="s">
        <v>437</v>
      </c>
      <c r="BF972">
        <v>0</v>
      </c>
      <c r="BG972">
        <v>0</v>
      </c>
      <c r="BH972">
        <f>1-BF972/BG972</f>
        <v>0</v>
      </c>
      <c r="BI972">
        <v>0.5</v>
      </c>
      <c r="BJ972">
        <f>DI972</f>
        <v>0</v>
      </c>
      <c r="BK972">
        <f>L972</f>
        <v>0</v>
      </c>
      <c r="BL972">
        <f>BH972*BI972*BJ972</f>
        <v>0</v>
      </c>
      <c r="BM972">
        <f>(BK972-BC972)/BJ972</f>
        <v>0</v>
      </c>
      <c r="BN972">
        <f>(BA972-BG972)/BG972</f>
        <v>0</v>
      </c>
      <c r="BO972">
        <f>AZ972/(BB972+AZ972/BG972)</f>
        <v>0</v>
      </c>
      <c r="BP972" t="s">
        <v>437</v>
      </c>
      <c r="BQ972">
        <v>0</v>
      </c>
      <c r="BR972">
        <f>IF(BQ972&lt;&gt;0, BQ972, BO972)</f>
        <v>0</v>
      </c>
      <c r="BS972">
        <f>1-BR972/BG972</f>
        <v>0</v>
      </c>
      <c r="BT972">
        <f>(BG972-BF972)/(BG972-BR972)</f>
        <v>0</v>
      </c>
      <c r="BU972">
        <f>(BA972-BG972)/(BA972-BR972)</f>
        <v>0</v>
      </c>
      <c r="BV972">
        <f>(BG972-BF972)/(BG972-AZ972)</f>
        <v>0</v>
      </c>
      <c r="BW972">
        <f>(BA972-BG972)/(BA972-AZ972)</f>
        <v>0</v>
      </c>
      <c r="BX972">
        <f>(BT972*BR972/BF972)</f>
        <v>0</v>
      </c>
      <c r="BY972">
        <f>(1-BX972)</f>
        <v>0</v>
      </c>
      <c r="DH972">
        <f>$B$11*EG972+$C$11*EH972+$F$11*ES972*(1-EV972)</f>
        <v>0</v>
      </c>
      <c r="DI972">
        <f>DH972*DJ972</f>
        <v>0</v>
      </c>
      <c r="DJ972">
        <f>($B$11*$D$9+$C$11*$D$9+$F$11*((FF972+EX972)/MAX(FF972+EX972+FG972, 0.1)*$I$9+FG972/MAX(FF972+EX972+FG972, 0.1)*$J$9))/($B$11+$C$11+$F$11)</f>
        <v>0</v>
      </c>
      <c r="DK972">
        <f>($B$11*$K$9+$C$11*$K$9+$F$11*((FF972+EX972)/MAX(FF972+EX972+FG972, 0.1)*$P$9+FG972/MAX(FF972+EX972+FG972, 0.1)*$Q$9))/($B$11+$C$11+$F$11)</f>
        <v>0</v>
      </c>
      <c r="DL972">
        <v>6</v>
      </c>
      <c r="DM972">
        <v>0.5</v>
      </c>
      <c r="DN972" t="s">
        <v>438</v>
      </c>
      <c r="DO972">
        <v>2</v>
      </c>
      <c r="DP972" t="b">
        <v>1</v>
      </c>
      <c r="DQ972">
        <v>1761424996.84615</v>
      </c>
      <c r="DR972">
        <v>1404.73307692308</v>
      </c>
      <c r="DS972">
        <v>1490.34230769231</v>
      </c>
      <c r="DT972">
        <v>57.1463538461538</v>
      </c>
      <c r="DU972">
        <v>25.0571153846154</v>
      </c>
      <c r="DV972">
        <v>1403.63615384615</v>
      </c>
      <c r="DW972">
        <v>57.1904769230769</v>
      </c>
      <c r="DX972">
        <v>500.005692307692</v>
      </c>
      <c r="DY972">
        <v>90.1755384615385</v>
      </c>
      <c r="DZ972">
        <v>0.0393980769230769</v>
      </c>
      <c r="EA972">
        <v>53.0475076923077</v>
      </c>
      <c r="EB972">
        <v>48.0371230769231</v>
      </c>
      <c r="EC972">
        <v>999.9</v>
      </c>
      <c r="ED972">
        <v>0</v>
      </c>
      <c r="EE972">
        <v>0</v>
      </c>
      <c r="EF972">
        <v>10002.8823076923</v>
      </c>
      <c r="EG972">
        <v>0</v>
      </c>
      <c r="EH972">
        <v>1180.32076923077</v>
      </c>
      <c r="EI972">
        <v>-85.6095153846154</v>
      </c>
      <c r="EJ972">
        <v>1489.87384615385</v>
      </c>
      <c r="EK972">
        <v>1528.64692307692</v>
      </c>
      <c r="EL972">
        <v>32.0892307692308</v>
      </c>
      <c r="EM972">
        <v>1490.34230769231</v>
      </c>
      <c r="EN972">
        <v>25.0571153846154</v>
      </c>
      <c r="EO972">
        <v>5.15320384615385</v>
      </c>
      <c r="EP972">
        <v>2.25953846153846</v>
      </c>
      <c r="EQ972">
        <v>33.3530769230769</v>
      </c>
      <c r="ER972">
        <v>19.3908153846154</v>
      </c>
      <c r="ES972">
        <v>1199.95923076923</v>
      </c>
      <c r="ET972">
        <v>0.966994</v>
      </c>
      <c r="EU972">
        <v>0.0330061</v>
      </c>
      <c r="EV972">
        <v>0</v>
      </c>
      <c r="EW972">
        <v>875.415923076923</v>
      </c>
      <c r="EX972">
        <v>5.00059</v>
      </c>
      <c r="EY972">
        <v>11583.6</v>
      </c>
      <c r="EZ972">
        <v>10358.3230769231</v>
      </c>
      <c r="FA972">
        <v>63.2547692307692</v>
      </c>
      <c r="FB972">
        <v>64.437</v>
      </c>
      <c r="FC972">
        <v>63.1822307692308</v>
      </c>
      <c r="FD972">
        <v>64.3556153846154</v>
      </c>
      <c r="FE972">
        <v>64.6966923076923</v>
      </c>
      <c r="FF972">
        <v>1155.51923076923</v>
      </c>
      <c r="FG972">
        <v>39.44</v>
      </c>
      <c r="FH972">
        <v>0</v>
      </c>
      <c r="FI972">
        <v>1761424965.7</v>
      </c>
      <c r="FJ972">
        <v>0</v>
      </c>
      <c r="FK972">
        <v>875.4535</v>
      </c>
      <c r="FL972">
        <v>3.78054700681689</v>
      </c>
      <c r="FM972">
        <v>68.7658119675979</v>
      </c>
      <c r="FN972">
        <v>11584.8615384615</v>
      </c>
      <c r="FO972">
        <v>15</v>
      </c>
      <c r="FP972">
        <v>0</v>
      </c>
      <c r="FQ972" t="s">
        <v>439</v>
      </c>
      <c r="FR972">
        <v>0</v>
      </c>
      <c r="FS972">
        <v>0</v>
      </c>
      <c r="FT972">
        <v>0</v>
      </c>
      <c r="FU972">
        <v>0</v>
      </c>
      <c r="FV972">
        <v>0</v>
      </c>
      <c r="FW972">
        <v>0</v>
      </c>
      <c r="FX972">
        <v>0</v>
      </c>
      <c r="FY972">
        <v>0</v>
      </c>
      <c r="FZ972">
        <v>0</v>
      </c>
      <c r="GA972">
        <v>0</v>
      </c>
      <c r="GB972">
        <v>0</v>
      </c>
      <c r="GC972">
        <v>-85.367915</v>
      </c>
      <c r="GD972">
        <v>-8.5296315789473</v>
      </c>
      <c r="GE972">
        <v>1.19377832333939</v>
      </c>
      <c r="GF972">
        <v>0</v>
      </c>
      <c r="GG972">
        <v>875.254794117647</v>
      </c>
      <c r="GH972">
        <v>3.70262795621403</v>
      </c>
      <c r="GI972">
        <v>0.40712924522605</v>
      </c>
      <c r="GJ972">
        <v>-1</v>
      </c>
      <c r="GK972">
        <v>32.089135</v>
      </c>
      <c r="GL972">
        <v>0.0497368421052473</v>
      </c>
      <c r="GM972">
        <v>0.00834105958496897</v>
      </c>
      <c r="GN972">
        <v>1</v>
      </c>
      <c r="GO972">
        <v>1</v>
      </c>
      <c r="GP972">
        <v>2</v>
      </c>
      <c r="GQ972" t="s">
        <v>446</v>
      </c>
      <c r="GR972">
        <v>3.12652</v>
      </c>
      <c r="GS972">
        <v>2.71737</v>
      </c>
      <c r="GT972">
        <v>0.197199</v>
      </c>
      <c r="GU972">
        <v>0.203578</v>
      </c>
      <c r="GV972">
        <v>0.178164</v>
      </c>
      <c r="GW972">
        <v>0.100522</v>
      </c>
      <c r="GX972">
        <v>28685.5</v>
      </c>
      <c r="GY972">
        <v>30059</v>
      </c>
      <c r="GZ972">
        <v>32487.7</v>
      </c>
      <c r="HA972">
        <v>34339.2</v>
      </c>
      <c r="HB972">
        <v>38418.9</v>
      </c>
      <c r="HC972">
        <v>44574</v>
      </c>
      <c r="HD972">
        <v>51086.9</v>
      </c>
      <c r="HE972">
        <v>55099.5</v>
      </c>
      <c r="HF972">
        <v>1.67213</v>
      </c>
      <c r="HG972">
        <v>1.5209</v>
      </c>
      <c r="HH972">
        <v>-0.189118</v>
      </c>
      <c r="HI972">
        <v>0</v>
      </c>
      <c r="HJ972">
        <v>51.0292</v>
      </c>
      <c r="HK972">
        <v>999.9</v>
      </c>
      <c r="HL972">
        <v>55.097</v>
      </c>
      <c r="HM972">
        <v>30.121</v>
      </c>
      <c r="HN972">
        <v>26.2126</v>
      </c>
      <c r="HO972">
        <v>60.0121</v>
      </c>
      <c r="HP972">
        <v>40.4367</v>
      </c>
      <c r="HQ972">
        <v>1</v>
      </c>
      <c r="HR972">
        <v>2.49912</v>
      </c>
      <c r="HS972">
        <v>0.561958</v>
      </c>
      <c r="HT972">
        <v>20.1114</v>
      </c>
      <c r="HU972">
        <v>5.18449</v>
      </c>
      <c r="HV972">
        <v>12.0159</v>
      </c>
      <c r="HW972">
        <v>4.9672</v>
      </c>
      <c r="HX972">
        <v>3.29593</v>
      </c>
      <c r="HY972">
        <v>9999</v>
      </c>
      <c r="HZ972">
        <v>9999</v>
      </c>
      <c r="IA972">
        <v>999.9</v>
      </c>
      <c r="IB972">
        <v>9999</v>
      </c>
      <c r="IC972">
        <v>1.86323</v>
      </c>
      <c r="ID972">
        <v>1.86805</v>
      </c>
      <c r="IE972">
        <v>1.86784</v>
      </c>
      <c r="IF972">
        <v>1.86905</v>
      </c>
      <c r="IG972">
        <v>1.86981</v>
      </c>
      <c r="IH972">
        <v>1.8659</v>
      </c>
      <c r="II972">
        <v>1.86697</v>
      </c>
      <c r="IJ972">
        <v>1.8684</v>
      </c>
      <c r="IK972">
        <v>5</v>
      </c>
      <c r="IL972">
        <v>0</v>
      </c>
      <c r="IM972">
        <v>0</v>
      </c>
      <c r="IN972">
        <v>0</v>
      </c>
      <c r="IO972" t="s">
        <v>441</v>
      </c>
      <c r="IP972" t="s">
        <v>442</v>
      </c>
      <c r="IQ972" t="s">
        <v>443</v>
      </c>
      <c r="IR972" t="s">
        <v>443</v>
      </c>
      <c r="IS972" t="s">
        <v>443</v>
      </c>
      <c r="IT972" t="s">
        <v>443</v>
      </c>
      <c r="IU972">
        <v>0</v>
      </c>
      <c r="IV972">
        <v>100</v>
      </c>
      <c r="IW972">
        <v>100</v>
      </c>
      <c r="IX972">
        <v>1.1</v>
      </c>
      <c r="IY972">
        <v>-0.0441</v>
      </c>
      <c r="IZ972">
        <v>1.09748391826392</v>
      </c>
      <c r="JA972">
        <v>0</v>
      </c>
      <c r="JB972">
        <v>0</v>
      </c>
      <c r="JC972">
        <v>0</v>
      </c>
      <c r="JD972">
        <v>-0.0441141096964596</v>
      </c>
      <c r="JE972">
        <v>0</v>
      </c>
      <c r="JF972">
        <v>0</v>
      </c>
      <c r="JG972">
        <v>0</v>
      </c>
      <c r="JH972">
        <v>5</v>
      </c>
      <c r="JI972">
        <v>2273</v>
      </c>
      <c r="JJ972">
        <v>1</v>
      </c>
      <c r="JK972">
        <v>24</v>
      </c>
      <c r="JL972">
        <v>29357083.4</v>
      </c>
      <c r="JM972">
        <v>29357083.4</v>
      </c>
      <c r="JN972">
        <v>2.87109</v>
      </c>
      <c r="JO972">
        <v>2.59644</v>
      </c>
      <c r="JP972">
        <v>1.54785</v>
      </c>
      <c r="JQ972">
        <v>2.31567</v>
      </c>
      <c r="JR972">
        <v>1.64551</v>
      </c>
      <c r="JS972">
        <v>2.37793</v>
      </c>
      <c r="JT972">
        <v>34.0998</v>
      </c>
      <c r="JU972">
        <v>24.1838</v>
      </c>
      <c r="JV972">
        <v>18</v>
      </c>
      <c r="JW972">
        <v>492.564</v>
      </c>
      <c r="JX972">
        <v>383.102</v>
      </c>
      <c r="JY972">
        <v>52.294</v>
      </c>
      <c r="JZ972">
        <v>55.2234</v>
      </c>
      <c r="KA972">
        <v>30.0014</v>
      </c>
      <c r="KB972">
        <v>54.4613</v>
      </c>
      <c r="KC972">
        <v>54.2612</v>
      </c>
      <c r="KD972">
        <v>57.4595</v>
      </c>
      <c r="KE972">
        <v>0</v>
      </c>
      <c r="KF972">
        <v>100</v>
      </c>
      <c r="KG972">
        <v>52.228</v>
      </c>
      <c r="KH972">
        <v>1543.08</v>
      </c>
      <c r="KI972">
        <v>26.2864</v>
      </c>
      <c r="KJ972">
        <v>92.5768</v>
      </c>
      <c r="KK972">
        <v>89.1374</v>
      </c>
    </row>
    <row r="973" spans="1:297">
      <c r="A973">
        <v>957</v>
      </c>
      <c r="B973">
        <v>1761425010</v>
      </c>
      <c r="C973">
        <v>16829</v>
      </c>
      <c r="D973" t="s">
        <v>2365</v>
      </c>
      <c r="E973" t="s">
        <v>2366</v>
      </c>
      <c r="F973">
        <v>5</v>
      </c>
      <c r="G973" t="s">
        <v>2182</v>
      </c>
      <c r="H973" t="s">
        <v>436</v>
      </c>
      <c r="I973">
        <v>1761425001.84615</v>
      </c>
      <c r="J973">
        <f>(K973)/1000</f>
        <v>0</v>
      </c>
      <c r="K973">
        <f>IF(DP973, AN973, AH973)</f>
        <v>0</v>
      </c>
      <c r="L973">
        <f>IF(DP973, AI973, AG973)</f>
        <v>0</v>
      </c>
      <c r="M973">
        <f>DR973 - IF(AU973&gt;1, L973*DL973*100.0/(AW973), 0)</f>
        <v>0</v>
      </c>
      <c r="N973">
        <f>((T973-J973/2)*M973-L973)/(T973+J973/2)</f>
        <v>0</v>
      </c>
      <c r="O973">
        <f>N973*(DY973+DZ973)/1000.0</f>
        <v>0</v>
      </c>
      <c r="P973">
        <f>(DR973 - IF(AU973&gt;1, L973*DL973*100.0/(AW973), 0))*(DY973+DZ973)/1000.0</f>
        <v>0</v>
      </c>
      <c r="Q973">
        <f>2.0/((1/S973-1/R973)+SIGN(S973)*SQRT((1/S973-1/R973)*(1/S973-1/R973) + 4*DM973/((DM973+1)*(DM973+1))*(2*1/S973*1/R973-1/R973*1/R973)))</f>
        <v>0</v>
      </c>
      <c r="R973">
        <f>IF(LEFT(DN973,1)&lt;&gt;"0",IF(LEFT(DN973,1)="1",3.0,DO973),$D$5+$E$5*(EF973*DY973/($K$5*1000))+$F$5*(EF973*DY973/($K$5*1000))*MAX(MIN(DL973,$J$5),$I$5)*MAX(MIN(DL973,$J$5),$I$5)+$G$5*MAX(MIN(DL973,$J$5),$I$5)*(EF973*DY973/($K$5*1000))+$H$5*(EF973*DY973/($K$5*1000))*(EF973*DY973/($K$5*1000)))</f>
        <v>0</v>
      </c>
      <c r="S973">
        <f>J973*(1000-(1000*0.61365*exp(17.502*W973/(240.97+W973))/(DY973+DZ973)+DT973)/2)/(1000*0.61365*exp(17.502*W973/(240.97+W973))/(DY973+DZ973)-DT973)</f>
        <v>0</v>
      </c>
      <c r="T973">
        <f>1/((DM973+1)/(Q973/1.6)+1/(R973/1.37)) + DM973/((DM973+1)/(Q973/1.6) + DM973/(R973/1.37))</f>
        <v>0</v>
      </c>
      <c r="U973">
        <f>(DH973*DK973)</f>
        <v>0</v>
      </c>
      <c r="V973">
        <f>(EA973+(U973+2*0.95*5.67E-8*(((EA973+$B$7)+273)^4-(EA973+273)^4)-44100*J973)/(1.84*29.3*R973+8*0.95*5.67E-8*(EA973+273)^3))</f>
        <v>0</v>
      </c>
      <c r="W973">
        <f>($C$7*EB973+$D$7*EC973+$E$7*V973)</f>
        <v>0</v>
      </c>
      <c r="X973">
        <f>0.61365*exp(17.502*W973/(240.97+W973))</f>
        <v>0</v>
      </c>
      <c r="Y973">
        <f>(Z973/AA973*100)</f>
        <v>0</v>
      </c>
      <c r="Z973">
        <f>DT973*(DY973+DZ973)/1000</f>
        <v>0</v>
      </c>
      <c r="AA973">
        <f>0.61365*exp(17.502*EA973/(240.97+EA973))</f>
        <v>0</v>
      </c>
      <c r="AB973">
        <f>(X973-DT973*(DY973+DZ973)/1000)</f>
        <v>0</v>
      </c>
      <c r="AC973">
        <f>(-J973*44100)</f>
        <v>0</v>
      </c>
      <c r="AD973">
        <f>2*29.3*R973*0.92*(EA973-W973)</f>
        <v>0</v>
      </c>
      <c r="AE973">
        <f>2*0.95*5.67E-8*(((EA973+$B$7)+273)^4-(W973+273)^4)</f>
        <v>0</v>
      </c>
      <c r="AF973">
        <f>U973+AE973+AC973+AD973</f>
        <v>0</v>
      </c>
      <c r="AG973">
        <f>DX973*AU973*(DS973-DR973*(1000-AU973*DU973)/(1000-AU973*DT973))/(100*DL973)</f>
        <v>0</v>
      </c>
      <c r="AH973">
        <f>1000*DX973*AU973*(DT973-DU973)/(100*DL973*(1000-AU973*DT973))</f>
        <v>0</v>
      </c>
      <c r="AI973">
        <f>(AJ973 - AK973 - DY973*1E3/(8.314*(EA973+273.15)) * AM973/DX973 * AL973) * DX973/(100*DL973) * (1000 - DU973)/1000</f>
        <v>0</v>
      </c>
      <c r="AJ973">
        <v>1562.24389658442</v>
      </c>
      <c r="AK973">
        <v>1531.81133333333</v>
      </c>
      <c r="AL973">
        <v>3.33369573547104</v>
      </c>
      <c r="AM973">
        <v>65.2934851003641</v>
      </c>
      <c r="AN973">
        <f>(AP973 - AO973 + DY973*1E3/(8.314*(EA973+273.15)) * AR973/DX973 * AQ973) * DX973/(100*DL973) * 1000/(1000 - AP973)</f>
        <v>0</v>
      </c>
      <c r="AO973">
        <v>25.0705400040111</v>
      </c>
      <c r="AP973">
        <v>57.1604975757576</v>
      </c>
      <c r="AQ973">
        <v>-0.000281971475403359</v>
      </c>
      <c r="AR973">
        <v>110.481421267312</v>
      </c>
      <c r="AS973">
        <v>2</v>
      </c>
      <c r="AT973">
        <v>0</v>
      </c>
      <c r="AU973">
        <f>IF(AS973*$H$13&gt;=AW973,1.0,(AW973/(AW973-AS973*$H$13)))</f>
        <v>0</v>
      </c>
      <c r="AV973">
        <f>(AU973-1)*100</f>
        <v>0</v>
      </c>
      <c r="AW973">
        <f>MAX(0,($B$13+$C$13*EF973)/(1+$D$13*EF973)*DY973/(EA973+273)*$E$13)</f>
        <v>0</v>
      </c>
      <c r="AX973" t="s">
        <v>437</v>
      </c>
      <c r="AY973" t="s">
        <v>437</v>
      </c>
      <c r="AZ973">
        <v>0</v>
      </c>
      <c r="BA973">
        <v>0</v>
      </c>
      <c r="BB973">
        <f>1-AZ973/BA973</f>
        <v>0</v>
      </c>
      <c r="BC973">
        <v>0</v>
      </c>
      <c r="BD973" t="s">
        <v>437</v>
      </c>
      <c r="BE973" t="s">
        <v>437</v>
      </c>
      <c r="BF973">
        <v>0</v>
      </c>
      <c r="BG973">
        <v>0</v>
      </c>
      <c r="BH973">
        <f>1-BF973/BG973</f>
        <v>0</v>
      </c>
      <c r="BI973">
        <v>0.5</v>
      </c>
      <c r="BJ973">
        <f>DI973</f>
        <v>0</v>
      </c>
      <c r="BK973">
        <f>L973</f>
        <v>0</v>
      </c>
      <c r="BL973">
        <f>BH973*BI973*BJ973</f>
        <v>0</v>
      </c>
      <c r="BM973">
        <f>(BK973-BC973)/BJ973</f>
        <v>0</v>
      </c>
      <c r="BN973">
        <f>(BA973-BG973)/BG973</f>
        <v>0</v>
      </c>
      <c r="BO973">
        <f>AZ973/(BB973+AZ973/BG973)</f>
        <v>0</v>
      </c>
      <c r="BP973" t="s">
        <v>437</v>
      </c>
      <c r="BQ973">
        <v>0</v>
      </c>
      <c r="BR973">
        <f>IF(BQ973&lt;&gt;0, BQ973, BO973)</f>
        <v>0</v>
      </c>
      <c r="BS973">
        <f>1-BR973/BG973</f>
        <v>0</v>
      </c>
      <c r="BT973">
        <f>(BG973-BF973)/(BG973-BR973)</f>
        <v>0</v>
      </c>
      <c r="BU973">
        <f>(BA973-BG973)/(BA973-BR973)</f>
        <v>0</v>
      </c>
      <c r="BV973">
        <f>(BG973-BF973)/(BG973-AZ973)</f>
        <v>0</v>
      </c>
      <c r="BW973">
        <f>(BA973-BG973)/(BA973-AZ973)</f>
        <v>0</v>
      </c>
      <c r="BX973">
        <f>(BT973*BR973/BF973)</f>
        <v>0</v>
      </c>
      <c r="BY973">
        <f>(1-BX973)</f>
        <v>0</v>
      </c>
      <c r="DH973">
        <f>$B$11*EG973+$C$11*EH973+$F$11*ES973*(1-EV973)</f>
        <v>0</v>
      </c>
      <c r="DI973">
        <f>DH973*DJ973</f>
        <v>0</v>
      </c>
      <c r="DJ973">
        <f>($B$11*$D$9+$C$11*$D$9+$F$11*((FF973+EX973)/MAX(FF973+EX973+FG973, 0.1)*$I$9+FG973/MAX(FF973+EX973+FG973, 0.1)*$J$9))/($B$11+$C$11+$F$11)</f>
        <v>0</v>
      </c>
      <c r="DK973">
        <f>($B$11*$K$9+$C$11*$K$9+$F$11*((FF973+EX973)/MAX(FF973+EX973+FG973, 0.1)*$P$9+FG973/MAX(FF973+EX973+FG973, 0.1)*$Q$9))/($B$11+$C$11+$F$11)</f>
        <v>0</v>
      </c>
      <c r="DL973">
        <v>6</v>
      </c>
      <c r="DM973">
        <v>0.5</v>
      </c>
      <c r="DN973" t="s">
        <v>438</v>
      </c>
      <c r="DO973">
        <v>2</v>
      </c>
      <c r="DP973" t="b">
        <v>1</v>
      </c>
      <c r="DQ973">
        <v>1761425001.84615</v>
      </c>
      <c r="DR973">
        <v>1421.04</v>
      </c>
      <c r="DS973">
        <v>1506.83461538462</v>
      </c>
      <c r="DT973">
        <v>57.1567692307692</v>
      </c>
      <c r="DU973">
        <v>25.0634769230769</v>
      </c>
      <c r="DV973">
        <v>1419.94307692308</v>
      </c>
      <c r="DW973">
        <v>57.2008923076923</v>
      </c>
      <c r="DX973">
        <v>500.020307692308</v>
      </c>
      <c r="DY973">
        <v>90.1759538461539</v>
      </c>
      <c r="DZ973">
        <v>0.0393682538461538</v>
      </c>
      <c r="EA973">
        <v>53.0482692307692</v>
      </c>
      <c r="EB973">
        <v>48.0461692307692</v>
      </c>
      <c r="EC973">
        <v>999.9</v>
      </c>
      <c r="ED973">
        <v>0</v>
      </c>
      <c r="EE973">
        <v>0</v>
      </c>
      <c r="EF973">
        <v>10005.7746153846</v>
      </c>
      <c r="EG973">
        <v>0</v>
      </c>
      <c r="EH973">
        <v>1180.28384615385</v>
      </c>
      <c r="EI973">
        <v>-85.7958769230769</v>
      </c>
      <c r="EJ973">
        <v>1507.18615384615</v>
      </c>
      <c r="EK973">
        <v>1545.57307692308</v>
      </c>
      <c r="EL973">
        <v>32.0932923076923</v>
      </c>
      <c r="EM973">
        <v>1506.83461538462</v>
      </c>
      <c r="EN973">
        <v>25.0634769230769</v>
      </c>
      <c r="EO973">
        <v>5.15416769230769</v>
      </c>
      <c r="EP973">
        <v>2.26012307692308</v>
      </c>
      <c r="EQ973">
        <v>33.3564153846154</v>
      </c>
      <c r="ER973">
        <v>19.3949692307692</v>
      </c>
      <c r="ES973">
        <v>1199.95230769231</v>
      </c>
      <c r="ET973">
        <v>0.966994</v>
      </c>
      <c r="EU973">
        <v>0.0330061</v>
      </c>
      <c r="EV973">
        <v>0</v>
      </c>
      <c r="EW973">
        <v>875.745</v>
      </c>
      <c r="EX973">
        <v>5.00059</v>
      </c>
      <c r="EY973">
        <v>11588.9769230769</v>
      </c>
      <c r="EZ973">
        <v>10358.2692307692</v>
      </c>
      <c r="FA973">
        <v>63.2738461538462</v>
      </c>
      <c r="FB973">
        <v>64.437</v>
      </c>
      <c r="FC973">
        <v>63.1918461538462</v>
      </c>
      <c r="FD973">
        <v>64.3701538461538</v>
      </c>
      <c r="FE973">
        <v>64.7015384615385</v>
      </c>
      <c r="FF973">
        <v>1155.51230769231</v>
      </c>
      <c r="FG973">
        <v>39.44</v>
      </c>
      <c r="FH973">
        <v>0</v>
      </c>
      <c r="FI973">
        <v>1761424970.5</v>
      </c>
      <c r="FJ973">
        <v>0</v>
      </c>
      <c r="FK973">
        <v>875.786038461539</v>
      </c>
      <c r="FL973">
        <v>4.17459828139398</v>
      </c>
      <c r="FM973">
        <v>64.3384614240184</v>
      </c>
      <c r="FN973">
        <v>11590.1269230769</v>
      </c>
      <c r="FO973">
        <v>15</v>
      </c>
      <c r="FP973">
        <v>0</v>
      </c>
      <c r="FQ973" t="s">
        <v>439</v>
      </c>
      <c r="FR973">
        <v>0</v>
      </c>
      <c r="FS973">
        <v>0</v>
      </c>
      <c r="FT973">
        <v>0</v>
      </c>
      <c r="FU973">
        <v>0</v>
      </c>
      <c r="FV973">
        <v>0</v>
      </c>
      <c r="FW973">
        <v>0</v>
      </c>
      <c r="FX973">
        <v>0</v>
      </c>
      <c r="FY973">
        <v>0</v>
      </c>
      <c r="FZ973">
        <v>0</v>
      </c>
      <c r="GA973">
        <v>0</v>
      </c>
      <c r="GB973">
        <v>0</v>
      </c>
      <c r="GC973">
        <v>-85.7698238095238</v>
      </c>
      <c r="GD973">
        <v>-4.94145194805201</v>
      </c>
      <c r="GE973">
        <v>1.06482342372753</v>
      </c>
      <c r="GF973">
        <v>0</v>
      </c>
      <c r="GG973">
        <v>875.540617647059</v>
      </c>
      <c r="GH973">
        <v>3.83595110444758</v>
      </c>
      <c r="GI973">
        <v>0.39985203253687</v>
      </c>
      <c r="GJ973">
        <v>-1</v>
      </c>
      <c r="GK973">
        <v>32.0909047619048</v>
      </c>
      <c r="GL973">
        <v>0.0391636363636743</v>
      </c>
      <c r="GM973">
        <v>0.00803969178457308</v>
      </c>
      <c r="GN973">
        <v>1</v>
      </c>
      <c r="GO973">
        <v>1</v>
      </c>
      <c r="GP973">
        <v>2</v>
      </c>
      <c r="GQ973" t="s">
        <v>446</v>
      </c>
      <c r="GR973">
        <v>3.12654</v>
      </c>
      <c r="GS973">
        <v>2.71752</v>
      </c>
      <c r="GT973">
        <v>0.198545</v>
      </c>
      <c r="GU973">
        <v>0.204949</v>
      </c>
      <c r="GV973">
        <v>0.178163</v>
      </c>
      <c r="GW973">
        <v>0.100537</v>
      </c>
      <c r="GX973">
        <v>28636.1</v>
      </c>
      <c r="GY973">
        <v>30005.3</v>
      </c>
      <c r="GZ973">
        <v>32486.9</v>
      </c>
      <c r="HA973">
        <v>34337.7</v>
      </c>
      <c r="HB973">
        <v>38418.5</v>
      </c>
      <c r="HC973">
        <v>44571.8</v>
      </c>
      <c r="HD973">
        <v>51085.9</v>
      </c>
      <c r="HE973">
        <v>55097.3</v>
      </c>
      <c r="HF973">
        <v>1.67175</v>
      </c>
      <c r="HG973">
        <v>1.52067</v>
      </c>
      <c r="HH973">
        <v>-0.190187</v>
      </c>
      <c r="HI973">
        <v>0</v>
      </c>
      <c r="HJ973">
        <v>51.04</v>
      </c>
      <c r="HK973">
        <v>999.9</v>
      </c>
      <c r="HL973">
        <v>55.121</v>
      </c>
      <c r="HM973">
        <v>30.121</v>
      </c>
      <c r="HN973">
        <v>26.2244</v>
      </c>
      <c r="HO973">
        <v>59.4221</v>
      </c>
      <c r="HP973">
        <v>40.4688</v>
      </c>
      <c r="HQ973">
        <v>1</v>
      </c>
      <c r="HR973">
        <v>2.50073</v>
      </c>
      <c r="HS973">
        <v>0.64217</v>
      </c>
      <c r="HT973">
        <v>20.1114</v>
      </c>
      <c r="HU973">
        <v>5.18554</v>
      </c>
      <c r="HV973">
        <v>12.0159</v>
      </c>
      <c r="HW973">
        <v>4.96755</v>
      </c>
      <c r="HX973">
        <v>3.29593</v>
      </c>
      <c r="HY973">
        <v>9999</v>
      </c>
      <c r="HZ973">
        <v>9999</v>
      </c>
      <c r="IA973">
        <v>999.9</v>
      </c>
      <c r="IB973">
        <v>9999</v>
      </c>
      <c r="IC973">
        <v>1.86323</v>
      </c>
      <c r="ID973">
        <v>1.86805</v>
      </c>
      <c r="IE973">
        <v>1.86783</v>
      </c>
      <c r="IF973">
        <v>1.86905</v>
      </c>
      <c r="IG973">
        <v>1.86981</v>
      </c>
      <c r="IH973">
        <v>1.86586</v>
      </c>
      <c r="II973">
        <v>1.86698</v>
      </c>
      <c r="IJ973">
        <v>1.86842</v>
      </c>
      <c r="IK973">
        <v>5</v>
      </c>
      <c r="IL973">
        <v>0</v>
      </c>
      <c r="IM973">
        <v>0</v>
      </c>
      <c r="IN973">
        <v>0</v>
      </c>
      <c r="IO973" t="s">
        <v>441</v>
      </c>
      <c r="IP973" t="s">
        <v>442</v>
      </c>
      <c r="IQ973" t="s">
        <v>443</v>
      </c>
      <c r="IR973" t="s">
        <v>443</v>
      </c>
      <c r="IS973" t="s">
        <v>443</v>
      </c>
      <c r="IT973" t="s">
        <v>443</v>
      </c>
      <c r="IU973">
        <v>0</v>
      </c>
      <c r="IV973">
        <v>100</v>
      </c>
      <c r="IW973">
        <v>100</v>
      </c>
      <c r="IX973">
        <v>1.09</v>
      </c>
      <c r="IY973">
        <v>-0.0441</v>
      </c>
      <c r="IZ973">
        <v>1.09748391826392</v>
      </c>
      <c r="JA973">
        <v>0</v>
      </c>
      <c r="JB973">
        <v>0</v>
      </c>
      <c r="JC973">
        <v>0</v>
      </c>
      <c r="JD973">
        <v>-0.0441141096964596</v>
      </c>
      <c r="JE973">
        <v>0</v>
      </c>
      <c r="JF973">
        <v>0</v>
      </c>
      <c r="JG973">
        <v>0</v>
      </c>
      <c r="JH973">
        <v>5</v>
      </c>
      <c r="JI973">
        <v>2273</v>
      </c>
      <c r="JJ973">
        <v>1</v>
      </c>
      <c r="JK973">
        <v>24</v>
      </c>
      <c r="JL973">
        <v>29357083.5</v>
      </c>
      <c r="JM973">
        <v>29357083.5</v>
      </c>
      <c r="JN973">
        <v>2.89551</v>
      </c>
      <c r="JO973">
        <v>2.60498</v>
      </c>
      <c r="JP973">
        <v>1.54785</v>
      </c>
      <c r="JQ973">
        <v>2.31445</v>
      </c>
      <c r="JR973">
        <v>1.64673</v>
      </c>
      <c r="JS973">
        <v>2.31934</v>
      </c>
      <c r="JT973">
        <v>34.0998</v>
      </c>
      <c r="JU973">
        <v>24.1838</v>
      </c>
      <c r="JV973">
        <v>18</v>
      </c>
      <c r="JW973">
        <v>492.345</v>
      </c>
      <c r="JX973">
        <v>383.013</v>
      </c>
      <c r="JY973">
        <v>52.25</v>
      </c>
      <c r="JZ973">
        <v>55.2361</v>
      </c>
      <c r="KA973">
        <v>30.0016</v>
      </c>
      <c r="KB973">
        <v>54.4718</v>
      </c>
      <c r="KC973">
        <v>54.2731</v>
      </c>
      <c r="KD973">
        <v>57.9637</v>
      </c>
      <c r="KE973">
        <v>0</v>
      </c>
      <c r="KF973">
        <v>100</v>
      </c>
      <c r="KG973">
        <v>52.1853</v>
      </c>
      <c r="KH973">
        <v>1556.89</v>
      </c>
      <c r="KI973">
        <v>26.2864</v>
      </c>
      <c r="KJ973">
        <v>92.5747</v>
      </c>
      <c r="KK973">
        <v>89.1338</v>
      </c>
    </row>
    <row r="974" spans="1:297">
      <c r="A974">
        <v>958</v>
      </c>
      <c r="B974">
        <v>1761425015</v>
      </c>
      <c r="C974">
        <v>16834</v>
      </c>
      <c r="D974" t="s">
        <v>2367</v>
      </c>
      <c r="E974" t="s">
        <v>2368</v>
      </c>
      <c r="F974">
        <v>5</v>
      </c>
      <c r="G974" t="s">
        <v>2182</v>
      </c>
      <c r="H974" t="s">
        <v>436</v>
      </c>
      <c r="I974">
        <v>1761425006.84615</v>
      </c>
      <c r="J974">
        <f>(K974)/1000</f>
        <v>0</v>
      </c>
      <c r="K974">
        <f>IF(DP974, AN974, AH974)</f>
        <v>0</v>
      </c>
      <c r="L974">
        <f>IF(DP974, AI974, AG974)</f>
        <v>0</v>
      </c>
      <c r="M974">
        <f>DR974 - IF(AU974&gt;1, L974*DL974*100.0/(AW974), 0)</f>
        <v>0</v>
      </c>
      <c r="N974">
        <f>((T974-J974/2)*M974-L974)/(T974+J974/2)</f>
        <v>0</v>
      </c>
      <c r="O974">
        <f>N974*(DY974+DZ974)/1000.0</f>
        <v>0</v>
      </c>
      <c r="P974">
        <f>(DR974 - IF(AU974&gt;1, L974*DL974*100.0/(AW974), 0))*(DY974+DZ974)/1000.0</f>
        <v>0</v>
      </c>
      <c r="Q974">
        <f>2.0/((1/S974-1/R974)+SIGN(S974)*SQRT((1/S974-1/R974)*(1/S974-1/R974) + 4*DM974/((DM974+1)*(DM974+1))*(2*1/S974*1/R974-1/R974*1/R974)))</f>
        <v>0</v>
      </c>
      <c r="R974">
        <f>IF(LEFT(DN974,1)&lt;&gt;"0",IF(LEFT(DN974,1)="1",3.0,DO974),$D$5+$E$5*(EF974*DY974/($K$5*1000))+$F$5*(EF974*DY974/($K$5*1000))*MAX(MIN(DL974,$J$5),$I$5)*MAX(MIN(DL974,$J$5),$I$5)+$G$5*MAX(MIN(DL974,$J$5),$I$5)*(EF974*DY974/($K$5*1000))+$H$5*(EF974*DY974/($K$5*1000))*(EF974*DY974/($K$5*1000)))</f>
        <v>0</v>
      </c>
      <c r="S974">
        <f>J974*(1000-(1000*0.61365*exp(17.502*W974/(240.97+W974))/(DY974+DZ974)+DT974)/2)/(1000*0.61365*exp(17.502*W974/(240.97+W974))/(DY974+DZ974)-DT974)</f>
        <v>0</v>
      </c>
      <c r="T974">
        <f>1/((DM974+1)/(Q974/1.6)+1/(R974/1.37)) + DM974/((DM974+1)/(Q974/1.6) + DM974/(R974/1.37))</f>
        <v>0</v>
      </c>
      <c r="U974">
        <f>(DH974*DK974)</f>
        <v>0</v>
      </c>
      <c r="V974">
        <f>(EA974+(U974+2*0.95*5.67E-8*(((EA974+$B$7)+273)^4-(EA974+273)^4)-44100*J974)/(1.84*29.3*R974+8*0.95*5.67E-8*(EA974+273)^3))</f>
        <v>0</v>
      </c>
      <c r="W974">
        <f>($C$7*EB974+$D$7*EC974+$E$7*V974)</f>
        <v>0</v>
      </c>
      <c r="X974">
        <f>0.61365*exp(17.502*W974/(240.97+W974))</f>
        <v>0</v>
      </c>
      <c r="Y974">
        <f>(Z974/AA974*100)</f>
        <v>0</v>
      </c>
      <c r="Z974">
        <f>DT974*(DY974+DZ974)/1000</f>
        <v>0</v>
      </c>
      <c r="AA974">
        <f>0.61365*exp(17.502*EA974/(240.97+EA974))</f>
        <v>0</v>
      </c>
      <c r="AB974">
        <f>(X974-DT974*(DY974+DZ974)/1000)</f>
        <v>0</v>
      </c>
      <c r="AC974">
        <f>(-J974*44100)</f>
        <v>0</v>
      </c>
      <c r="AD974">
        <f>2*29.3*R974*0.92*(EA974-W974)</f>
        <v>0</v>
      </c>
      <c r="AE974">
        <f>2*0.95*5.67E-8*(((EA974+$B$7)+273)^4-(W974+273)^4)</f>
        <v>0</v>
      </c>
      <c r="AF974">
        <f>U974+AE974+AC974+AD974</f>
        <v>0</v>
      </c>
      <c r="AG974">
        <f>DX974*AU974*(DS974-DR974*(1000-AU974*DU974)/(1000-AU974*DT974))/(100*DL974)</f>
        <v>0</v>
      </c>
      <c r="AH974">
        <f>1000*DX974*AU974*(DT974-DU974)/(100*DL974*(1000-AU974*DT974))</f>
        <v>0</v>
      </c>
      <c r="AI974">
        <f>(AJ974 - AK974 - DY974*1E3/(8.314*(EA974+273.15)) * AM974/DX974 * AL974) * DX974/(100*DL974) * (1000 - DU974)/1000</f>
        <v>0</v>
      </c>
      <c r="AJ974">
        <v>1580.28619726589</v>
      </c>
      <c r="AK974">
        <v>1549.54842424242</v>
      </c>
      <c r="AL974">
        <v>3.58287379491101</v>
      </c>
      <c r="AM974">
        <v>65.2934851003641</v>
      </c>
      <c r="AN974">
        <f>(AP974 - AO974 + DY974*1E3/(8.314*(EA974+273.15)) * AR974/DX974 * AQ974) * DX974/(100*DL974) * 1000/(1000 - AP974)</f>
        <v>0</v>
      </c>
      <c r="AO974">
        <v>25.0768571768622</v>
      </c>
      <c r="AP974">
        <v>57.1779363636363</v>
      </c>
      <c r="AQ974">
        <v>0.00181331032902929</v>
      </c>
      <c r="AR974">
        <v>110.481421267312</v>
      </c>
      <c r="AS974">
        <v>2</v>
      </c>
      <c r="AT974">
        <v>0</v>
      </c>
      <c r="AU974">
        <f>IF(AS974*$H$13&gt;=AW974,1.0,(AW974/(AW974-AS974*$H$13)))</f>
        <v>0</v>
      </c>
      <c r="AV974">
        <f>(AU974-1)*100</f>
        <v>0</v>
      </c>
      <c r="AW974">
        <f>MAX(0,($B$13+$C$13*EF974)/(1+$D$13*EF974)*DY974/(EA974+273)*$E$13)</f>
        <v>0</v>
      </c>
      <c r="AX974" t="s">
        <v>437</v>
      </c>
      <c r="AY974" t="s">
        <v>437</v>
      </c>
      <c r="AZ974">
        <v>0</v>
      </c>
      <c r="BA974">
        <v>0</v>
      </c>
      <c r="BB974">
        <f>1-AZ974/BA974</f>
        <v>0</v>
      </c>
      <c r="BC974">
        <v>0</v>
      </c>
      <c r="BD974" t="s">
        <v>437</v>
      </c>
      <c r="BE974" t="s">
        <v>437</v>
      </c>
      <c r="BF974">
        <v>0</v>
      </c>
      <c r="BG974">
        <v>0</v>
      </c>
      <c r="BH974">
        <f>1-BF974/BG974</f>
        <v>0</v>
      </c>
      <c r="BI974">
        <v>0.5</v>
      </c>
      <c r="BJ974">
        <f>DI974</f>
        <v>0</v>
      </c>
      <c r="BK974">
        <f>L974</f>
        <v>0</v>
      </c>
      <c r="BL974">
        <f>BH974*BI974*BJ974</f>
        <v>0</v>
      </c>
      <c r="BM974">
        <f>(BK974-BC974)/BJ974</f>
        <v>0</v>
      </c>
      <c r="BN974">
        <f>(BA974-BG974)/BG974</f>
        <v>0</v>
      </c>
      <c r="BO974">
        <f>AZ974/(BB974+AZ974/BG974)</f>
        <v>0</v>
      </c>
      <c r="BP974" t="s">
        <v>437</v>
      </c>
      <c r="BQ974">
        <v>0</v>
      </c>
      <c r="BR974">
        <f>IF(BQ974&lt;&gt;0, BQ974, BO974)</f>
        <v>0</v>
      </c>
      <c r="BS974">
        <f>1-BR974/BG974</f>
        <v>0</v>
      </c>
      <c r="BT974">
        <f>(BG974-BF974)/(BG974-BR974)</f>
        <v>0</v>
      </c>
      <c r="BU974">
        <f>(BA974-BG974)/(BA974-BR974)</f>
        <v>0</v>
      </c>
      <c r="BV974">
        <f>(BG974-BF974)/(BG974-AZ974)</f>
        <v>0</v>
      </c>
      <c r="BW974">
        <f>(BA974-BG974)/(BA974-AZ974)</f>
        <v>0</v>
      </c>
      <c r="BX974">
        <f>(BT974*BR974/BF974)</f>
        <v>0</v>
      </c>
      <c r="BY974">
        <f>(1-BX974)</f>
        <v>0</v>
      </c>
      <c r="DH974">
        <f>$B$11*EG974+$C$11*EH974+$F$11*ES974*(1-EV974)</f>
        <v>0</v>
      </c>
      <c r="DI974">
        <f>DH974*DJ974</f>
        <v>0</v>
      </c>
      <c r="DJ974">
        <f>($B$11*$D$9+$C$11*$D$9+$F$11*((FF974+EX974)/MAX(FF974+EX974+FG974, 0.1)*$I$9+FG974/MAX(FF974+EX974+FG974, 0.1)*$J$9))/($B$11+$C$11+$F$11)</f>
        <v>0</v>
      </c>
      <c r="DK974">
        <f>($B$11*$K$9+$C$11*$K$9+$F$11*((FF974+EX974)/MAX(FF974+EX974+FG974, 0.1)*$P$9+FG974/MAX(FF974+EX974+FG974, 0.1)*$Q$9))/($B$11+$C$11+$F$11)</f>
        <v>0</v>
      </c>
      <c r="DL974">
        <v>6</v>
      </c>
      <c r="DM974">
        <v>0.5</v>
      </c>
      <c r="DN974" t="s">
        <v>438</v>
      </c>
      <c r="DO974">
        <v>2</v>
      </c>
      <c r="DP974" t="b">
        <v>1</v>
      </c>
      <c r="DQ974">
        <v>1761425006.84615</v>
      </c>
      <c r="DR974">
        <v>1437.34692307692</v>
      </c>
      <c r="DS974">
        <v>1524.26153846154</v>
      </c>
      <c r="DT974">
        <v>57.1649384615385</v>
      </c>
      <c r="DU974">
        <v>25.0692</v>
      </c>
      <c r="DV974">
        <v>1436.25076923077</v>
      </c>
      <c r="DW974">
        <v>57.2090538461539</v>
      </c>
      <c r="DX974">
        <v>500.021923076923</v>
      </c>
      <c r="DY974">
        <v>90.1764076923077</v>
      </c>
      <c r="DZ974">
        <v>0.0393308923076923</v>
      </c>
      <c r="EA974">
        <v>53.0460230769231</v>
      </c>
      <c r="EB974">
        <v>48.0492153846154</v>
      </c>
      <c r="EC974">
        <v>999.9</v>
      </c>
      <c r="ED974">
        <v>0</v>
      </c>
      <c r="EE974">
        <v>0</v>
      </c>
      <c r="EF974">
        <v>10003.3246153846</v>
      </c>
      <c r="EG974">
        <v>0</v>
      </c>
      <c r="EH974">
        <v>1180.22307692308</v>
      </c>
      <c r="EI974">
        <v>-86.9161923076923</v>
      </c>
      <c r="EJ974">
        <v>1524.49615384615</v>
      </c>
      <c r="EK974">
        <v>1563.45846153846</v>
      </c>
      <c r="EL974">
        <v>32.0957307692308</v>
      </c>
      <c r="EM974">
        <v>1524.26153846154</v>
      </c>
      <c r="EN974">
        <v>25.0692</v>
      </c>
      <c r="EO974">
        <v>5.15492846153846</v>
      </c>
      <c r="EP974">
        <v>2.26065076923077</v>
      </c>
      <c r="EQ974">
        <v>33.3590538461538</v>
      </c>
      <c r="ER974">
        <v>19.3987153846154</v>
      </c>
      <c r="ES974">
        <v>1199.94307692308</v>
      </c>
      <c r="ET974">
        <v>0.966994</v>
      </c>
      <c r="EU974">
        <v>0.0330061</v>
      </c>
      <c r="EV974">
        <v>0</v>
      </c>
      <c r="EW974">
        <v>876.010538461539</v>
      </c>
      <c r="EX974">
        <v>5.00059</v>
      </c>
      <c r="EY974">
        <v>11594.1076923077</v>
      </c>
      <c r="EZ974">
        <v>10358.2</v>
      </c>
      <c r="FA974">
        <v>63.2929230769231</v>
      </c>
      <c r="FB974">
        <v>64.4466923076923</v>
      </c>
      <c r="FC974">
        <v>63.2112307692308</v>
      </c>
      <c r="FD974">
        <v>64.375</v>
      </c>
      <c r="FE974">
        <v>64.7209230769231</v>
      </c>
      <c r="FF974">
        <v>1155.50307692308</v>
      </c>
      <c r="FG974">
        <v>39.44</v>
      </c>
      <c r="FH974">
        <v>0</v>
      </c>
      <c r="FI974">
        <v>1761424975.3</v>
      </c>
      <c r="FJ974">
        <v>0</v>
      </c>
      <c r="FK974">
        <v>876.076153846154</v>
      </c>
      <c r="FL974">
        <v>3.18687179996051</v>
      </c>
      <c r="FM974">
        <v>60.0820512546692</v>
      </c>
      <c r="FN974">
        <v>11595.1461538462</v>
      </c>
      <c r="FO974">
        <v>15</v>
      </c>
      <c r="FP974">
        <v>0</v>
      </c>
      <c r="FQ974" t="s">
        <v>439</v>
      </c>
      <c r="FR974">
        <v>0</v>
      </c>
      <c r="FS974">
        <v>0</v>
      </c>
      <c r="FT974">
        <v>0</v>
      </c>
      <c r="FU974">
        <v>0</v>
      </c>
      <c r="FV974">
        <v>0</v>
      </c>
      <c r="FW974">
        <v>0</v>
      </c>
      <c r="FX974">
        <v>0</v>
      </c>
      <c r="FY974">
        <v>0</v>
      </c>
      <c r="FZ974">
        <v>0</v>
      </c>
      <c r="GA974">
        <v>0</v>
      </c>
      <c r="GB974">
        <v>0</v>
      </c>
      <c r="GC974">
        <v>-86.439805</v>
      </c>
      <c r="GD974">
        <v>-10.2079804511279</v>
      </c>
      <c r="GE974">
        <v>1.35018281187215</v>
      </c>
      <c r="GF974">
        <v>0</v>
      </c>
      <c r="GG974">
        <v>875.892941176471</v>
      </c>
      <c r="GH974">
        <v>3.55795263986286</v>
      </c>
      <c r="GI974">
        <v>0.397741856956346</v>
      </c>
      <c r="GJ974">
        <v>-1</v>
      </c>
      <c r="GK974">
        <v>32.09595</v>
      </c>
      <c r="GL974">
        <v>0.00799398496241912</v>
      </c>
      <c r="GM974">
        <v>0.00415986778636107</v>
      </c>
      <c r="GN974">
        <v>1</v>
      </c>
      <c r="GO974">
        <v>1</v>
      </c>
      <c r="GP974">
        <v>2</v>
      </c>
      <c r="GQ974" t="s">
        <v>446</v>
      </c>
      <c r="GR974">
        <v>3.1265</v>
      </c>
      <c r="GS974">
        <v>2.7172</v>
      </c>
      <c r="GT974">
        <v>0.199962</v>
      </c>
      <c r="GU974">
        <v>0.206252</v>
      </c>
      <c r="GV974">
        <v>0.178168</v>
      </c>
      <c r="GW974">
        <v>0.10055</v>
      </c>
      <c r="GX974">
        <v>28583.8</v>
      </c>
      <c r="GY974">
        <v>29954.6</v>
      </c>
      <c r="GZ974">
        <v>32485.7</v>
      </c>
      <c r="HA974">
        <v>34336.6</v>
      </c>
      <c r="HB974">
        <v>38417.6</v>
      </c>
      <c r="HC974">
        <v>44569.8</v>
      </c>
      <c r="HD974">
        <v>51084.6</v>
      </c>
      <c r="HE974">
        <v>55095.5</v>
      </c>
      <c r="HF974">
        <v>1.67167</v>
      </c>
      <c r="HG974">
        <v>1.52078</v>
      </c>
      <c r="HH974">
        <v>-0.19031</v>
      </c>
      <c r="HI974">
        <v>0</v>
      </c>
      <c r="HJ974">
        <v>51.0482</v>
      </c>
      <c r="HK974">
        <v>999.9</v>
      </c>
      <c r="HL974">
        <v>55.121</v>
      </c>
      <c r="HM974">
        <v>30.121</v>
      </c>
      <c r="HN974">
        <v>26.2226</v>
      </c>
      <c r="HO974">
        <v>60.2721</v>
      </c>
      <c r="HP974">
        <v>40.4287</v>
      </c>
      <c r="HQ974">
        <v>1</v>
      </c>
      <c r="HR974">
        <v>2.50244</v>
      </c>
      <c r="HS974">
        <v>0.67214</v>
      </c>
      <c r="HT974">
        <v>20.1108</v>
      </c>
      <c r="HU974">
        <v>5.18494</v>
      </c>
      <c r="HV974">
        <v>12.0159</v>
      </c>
      <c r="HW974">
        <v>4.96745</v>
      </c>
      <c r="HX974">
        <v>3.29588</v>
      </c>
      <c r="HY974">
        <v>9999</v>
      </c>
      <c r="HZ974">
        <v>9999</v>
      </c>
      <c r="IA974">
        <v>999.9</v>
      </c>
      <c r="IB974">
        <v>9999</v>
      </c>
      <c r="IC974">
        <v>1.86325</v>
      </c>
      <c r="ID974">
        <v>1.86807</v>
      </c>
      <c r="IE974">
        <v>1.86784</v>
      </c>
      <c r="IF974">
        <v>1.86905</v>
      </c>
      <c r="IG974">
        <v>1.86981</v>
      </c>
      <c r="IH974">
        <v>1.86585</v>
      </c>
      <c r="II974">
        <v>1.86695</v>
      </c>
      <c r="IJ974">
        <v>1.86843</v>
      </c>
      <c r="IK974">
        <v>5</v>
      </c>
      <c r="IL974">
        <v>0</v>
      </c>
      <c r="IM974">
        <v>0</v>
      </c>
      <c r="IN974">
        <v>0</v>
      </c>
      <c r="IO974" t="s">
        <v>441</v>
      </c>
      <c r="IP974" t="s">
        <v>442</v>
      </c>
      <c r="IQ974" t="s">
        <v>443</v>
      </c>
      <c r="IR974" t="s">
        <v>443</v>
      </c>
      <c r="IS974" t="s">
        <v>443</v>
      </c>
      <c r="IT974" t="s">
        <v>443</v>
      </c>
      <c r="IU974">
        <v>0</v>
      </c>
      <c r="IV974">
        <v>100</v>
      </c>
      <c r="IW974">
        <v>100</v>
      </c>
      <c r="IX974">
        <v>1.1</v>
      </c>
      <c r="IY974">
        <v>-0.0441</v>
      </c>
      <c r="IZ974">
        <v>1.09748391826392</v>
      </c>
      <c r="JA974">
        <v>0</v>
      </c>
      <c r="JB974">
        <v>0</v>
      </c>
      <c r="JC974">
        <v>0</v>
      </c>
      <c r="JD974">
        <v>-0.0441141096964596</v>
      </c>
      <c r="JE974">
        <v>0</v>
      </c>
      <c r="JF974">
        <v>0</v>
      </c>
      <c r="JG974">
        <v>0</v>
      </c>
      <c r="JH974">
        <v>5</v>
      </c>
      <c r="JI974">
        <v>2273</v>
      </c>
      <c r="JJ974">
        <v>1</v>
      </c>
      <c r="JK974">
        <v>24</v>
      </c>
      <c r="JL974">
        <v>29357083.6</v>
      </c>
      <c r="JM974">
        <v>29357083.6</v>
      </c>
      <c r="JN974">
        <v>2.91992</v>
      </c>
      <c r="JO974">
        <v>2.60742</v>
      </c>
      <c r="JP974">
        <v>1.54785</v>
      </c>
      <c r="JQ974">
        <v>2.31567</v>
      </c>
      <c r="JR974">
        <v>1.64673</v>
      </c>
      <c r="JS974">
        <v>2.26807</v>
      </c>
      <c r="JT974">
        <v>34.0998</v>
      </c>
      <c r="JU974">
        <v>24.1838</v>
      </c>
      <c r="JV974">
        <v>18</v>
      </c>
      <c r="JW974">
        <v>492.363</v>
      </c>
      <c r="JX974">
        <v>383.124</v>
      </c>
      <c r="JY974">
        <v>52.1967</v>
      </c>
      <c r="JZ974">
        <v>55.2459</v>
      </c>
      <c r="KA974">
        <v>30.0016</v>
      </c>
      <c r="KB974">
        <v>54.4848</v>
      </c>
      <c r="KC974">
        <v>54.2847</v>
      </c>
      <c r="KD974">
        <v>58.4829</v>
      </c>
      <c r="KE974">
        <v>0</v>
      </c>
      <c r="KF974">
        <v>100</v>
      </c>
      <c r="KG974">
        <v>52.134</v>
      </c>
      <c r="KH974">
        <v>1570.5</v>
      </c>
      <c r="KI974">
        <v>26.2864</v>
      </c>
      <c r="KJ974">
        <v>92.5719</v>
      </c>
      <c r="KK974">
        <v>89.1309</v>
      </c>
    </row>
    <row r="975" spans="1:297">
      <c r="A975">
        <v>959</v>
      </c>
      <c r="B975">
        <v>1761425020</v>
      </c>
      <c r="C975">
        <v>16839</v>
      </c>
      <c r="D975" t="s">
        <v>2369</v>
      </c>
      <c r="E975" t="s">
        <v>2370</v>
      </c>
      <c r="F975">
        <v>5</v>
      </c>
      <c r="G975" t="s">
        <v>2182</v>
      </c>
      <c r="H975" t="s">
        <v>436</v>
      </c>
      <c r="I975">
        <v>1761425011.84615</v>
      </c>
      <c r="J975">
        <f>(K975)/1000</f>
        <v>0</v>
      </c>
      <c r="K975">
        <f>IF(DP975, AN975, AH975)</f>
        <v>0</v>
      </c>
      <c r="L975">
        <f>IF(DP975, AI975, AG975)</f>
        <v>0</v>
      </c>
      <c r="M975">
        <f>DR975 - IF(AU975&gt;1, L975*DL975*100.0/(AW975), 0)</f>
        <v>0</v>
      </c>
      <c r="N975">
        <f>((T975-J975/2)*M975-L975)/(T975+J975/2)</f>
        <v>0</v>
      </c>
      <c r="O975">
        <f>N975*(DY975+DZ975)/1000.0</f>
        <v>0</v>
      </c>
      <c r="P975">
        <f>(DR975 - IF(AU975&gt;1, L975*DL975*100.0/(AW975), 0))*(DY975+DZ975)/1000.0</f>
        <v>0</v>
      </c>
      <c r="Q975">
        <f>2.0/((1/S975-1/R975)+SIGN(S975)*SQRT((1/S975-1/R975)*(1/S975-1/R975) + 4*DM975/((DM975+1)*(DM975+1))*(2*1/S975*1/R975-1/R975*1/R975)))</f>
        <v>0</v>
      </c>
      <c r="R975">
        <f>IF(LEFT(DN975,1)&lt;&gt;"0",IF(LEFT(DN975,1)="1",3.0,DO975),$D$5+$E$5*(EF975*DY975/($K$5*1000))+$F$5*(EF975*DY975/($K$5*1000))*MAX(MIN(DL975,$J$5),$I$5)*MAX(MIN(DL975,$J$5),$I$5)+$G$5*MAX(MIN(DL975,$J$5),$I$5)*(EF975*DY975/($K$5*1000))+$H$5*(EF975*DY975/($K$5*1000))*(EF975*DY975/($K$5*1000)))</f>
        <v>0</v>
      </c>
      <c r="S975">
        <f>J975*(1000-(1000*0.61365*exp(17.502*W975/(240.97+W975))/(DY975+DZ975)+DT975)/2)/(1000*0.61365*exp(17.502*W975/(240.97+W975))/(DY975+DZ975)-DT975)</f>
        <v>0</v>
      </c>
      <c r="T975">
        <f>1/((DM975+1)/(Q975/1.6)+1/(R975/1.37)) + DM975/((DM975+1)/(Q975/1.6) + DM975/(R975/1.37))</f>
        <v>0</v>
      </c>
      <c r="U975">
        <f>(DH975*DK975)</f>
        <v>0</v>
      </c>
      <c r="V975">
        <f>(EA975+(U975+2*0.95*5.67E-8*(((EA975+$B$7)+273)^4-(EA975+273)^4)-44100*J975)/(1.84*29.3*R975+8*0.95*5.67E-8*(EA975+273)^3))</f>
        <v>0</v>
      </c>
      <c r="W975">
        <f>($C$7*EB975+$D$7*EC975+$E$7*V975)</f>
        <v>0</v>
      </c>
      <c r="X975">
        <f>0.61365*exp(17.502*W975/(240.97+W975))</f>
        <v>0</v>
      </c>
      <c r="Y975">
        <f>(Z975/AA975*100)</f>
        <v>0</v>
      </c>
      <c r="Z975">
        <f>DT975*(DY975+DZ975)/1000</f>
        <v>0</v>
      </c>
      <c r="AA975">
        <f>0.61365*exp(17.502*EA975/(240.97+EA975))</f>
        <v>0</v>
      </c>
      <c r="AB975">
        <f>(X975-DT975*(DY975+DZ975)/1000)</f>
        <v>0</v>
      </c>
      <c r="AC975">
        <f>(-J975*44100)</f>
        <v>0</v>
      </c>
      <c r="AD975">
        <f>2*29.3*R975*0.92*(EA975-W975)</f>
        <v>0</v>
      </c>
      <c r="AE975">
        <f>2*0.95*5.67E-8*(((EA975+$B$7)+273)^4-(W975+273)^4)</f>
        <v>0</v>
      </c>
      <c r="AF975">
        <f>U975+AE975+AC975+AD975</f>
        <v>0</v>
      </c>
      <c r="AG975">
        <f>DX975*AU975*(DS975-DR975*(1000-AU975*DU975)/(1000-AU975*DT975))/(100*DL975)</f>
        <v>0</v>
      </c>
      <c r="AH975">
        <f>1000*DX975*AU975*(DT975-DU975)/(100*DL975*(1000-AU975*DT975))</f>
        <v>0</v>
      </c>
      <c r="AI975">
        <f>(AJ975 - AK975 - DY975*1E3/(8.314*(EA975+273.15)) * AM975/DX975 * AL975) * DX975/(100*DL975) * (1000 - DU975)/1000</f>
        <v>0</v>
      </c>
      <c r="AJ975">
        <v>1595.98449750293</v>
      </c>
      <c r="AK975">
        <v>1565.91812121212</v>
      </c>
      <c r="AL975">
        <v>3.23967461136333</v>
      </c>
      <c r="AM975">
        <v>65.2934851003641</v>
      </c>
      <c r="AN975">
        <f>(AP975 - AO975 + DY975*1E3/(8.314*(EA975+273.15)) * AR975/DX975 * AQ975) * DX975/(100*DL975) * 1000/(1000 - AP975)</f>
        <v>0</v>
      </c>
      <c r="AO975">
        <v>25.0819228587174</v>
      </c>
      <c r="AP975">
        <v>57.1763545454546</v>
      </c>
      <c r="AQ975">
        <v>0.000460836267470655</v>
      </c>
      <c r="AR975">
        <v>110.481421267312</v>
      </c>
      <c r="AS975">
        <v>2</v>
      </c>
      <c r="AT975">
        <v>0</v>
      </c>
      <c r="AU975">
        <f>IF(AS975*$H$13&gt;=AW975,1.0,(AW975/(AW975-AS975*$H$13)))</f>
        <v>0</v>
      </c>
      <c r="AV975">
        <f>(AU975-1)*100</f>
        <v>0</v>
      </c>
      <c r="AW975">
        <f>MAX(0,($B$13+$C$13*EF975)/(1+$D$13*EF975)*DY975/(EA975+273)*$E$13)</f>
        <v>0</v>
      </c>
      <c r="AX975" t="s">
        <v>437</v>
      </c>
      <c r="AY975" t="s">
        <v>437</v>
      </c>
      <c r="AZ975">
        <v>0</v>
      </c>
      <c r="BA975">
        <v>0</v>
      </c>
      <c r="BB975">
        <f>1-AZ975/BA975</f>
        <v>0</v>
      </c>
      <c r="BC975">
        <v>0</v>
      </c>
      <c r="BD975" t="s">
        <v>437</v>
      </c>
      <c r="BE975" t="s">
        <v>437</v>
      </c>
      <c r="BF975">
        <v>0</v>
      </c>
      <c r="BG975">
        <v>0</v>
      </c>
      <c r="BH975">
        <f>1-BF975/BG975</f>
        <v>0</v>
      </c>
      <c r="BI975">
        <v>0.5</v>
      </c>
      <c r="BJ975">
        <f>DI975</f>
        <v>0</v>
      </c>
      <c r="BK975">
        <f>L975</f>
        <v>0</v>
      </c>
      <c r="BL975">
        <f>BH975*BI975*BJ975</f>
        <v>0</v>
      </c>
      <c r="BM975">
        <f>(BK975-BC975)/BJ975</f>
        <v>0</v>
      </c>
      <c r="BN975">
        <f>(BA975-BG975)/BG975</f>
        <v>0</v>
      </c>
      <c r="BO975">
        <f>AZ975/(BB975+AZ975/BG975)</f>
        <v>0</v>
      </c>
      <c r="BP975" t="s">
        <v>437</v>
      </c>
      <c r="BQ975">
        <v>0</v>
      </c>
      <c r="BR975">
        <f>IF(BQ975&lt;&gt;0, BQ975, BO975)</f>
        <v>0</v>
      </c>
      <c r="BS975">
        <f>1-BR975/BG975</f>
        <v>0</v>
      </c>
      <c r="BT975">
        <f>(BG975-BF975)/(BG975-BR975)</f>
        <v>0</v>
      </c>
      <c r="BU975">
        <f>(BA975-BG975)/(BA975-BR975)</f>
        <v>0</v>
      </c>
      <c r="BV975">
        <f>(BG975-BF975)/(BG975-AZ975)</f>
        <v>0</v>
      </c>
      <c r="BW975">
        <f>(BA975-BG975)/(BA975-AZ975)</f>
        <v>0</v>
      </c>
      <c r="BX975">
        <f>(BT975*BR975/BF975)</f>
        <v>0</v>
      </c>
      <c r="BY975">
        <f>(1-BX975)</f>
        <v>0</v>
      </c>
      <c r="DH975">
        <f>$B$11*EG975+$C$11*EH975+$F$11*ES975*(1-EV975)</f>
        <v>0</v>
      </c>
      <c r="DI975">
        <f>DH975*DJ975</f>
        <v>0</v>
      </c>
      <c r="DJ975">
        <f>($B$11*$D$9+$C$11*$D$9+$F$11*((FF975+EX975)/MAX(FF975+EX975+FG975, 0.1)*$I$9+FG975/MAX(FF975+EX975+FG975, 0.1)*$J$9))/($B$11+$C$11+$F$11)</f>
        <v>0</v>
      </c>
      <c r="DK975">
        <f>($B$11*$K$9+$C$11*$K$9+$F$11*((FF975+EX975)/MAX(FF975+EX975+FG975, 0.1)*$P$9+FG975/MAX(FF975+EX975+FG975, 0.1)*$Q$9))/($B$11+$C$11+$F$11)</f>
        <v>0</v>
      </c>
      <c r="DL975">
        <v>6</v>
      </c>
      <c r="DM975">
        <v>0.5</v>
      </c>
      <c r="DN975" t="s">
        <v>438</v>
      </c>
      <c r="DO975">
        <v>2</v>
      </c>
      <c r="DP975" t="b">
        <v>1</v>
      </c>
      <c r="DQ975">
        <v>1761425011.84615</v>
      </c>
      <c r="DR975">
        <v>1453.65923076923</v>
      </c>
      <c r="DS975">
        <v>1540.49</v>
      </c>
      <c r="DT975">
        <v>57.1701615384615</v>
      </c>
      <c r="DU975">
        <v>25.0749230769231</v>
      </c>
      <c r="DV975">
        <v>1452.56384615385</v>
      </c>
      <c r="DW975">
        <v>57.2142692307692</v>
      </c>
      <c r="DX975">
        <v>499.988615384615</v>
      </c>
      <c r="DY975">
        <v>90.1771</v>
      </c>
      <c r="DZ975">
        <v>0.0393454153846154</v>
      </c>
      <c r="EA975">
        <v>53.0437076923077</v>
      </c>
      <c r="EB975">
        <v>48.0467076923077</v>
      </c>
      <c r="EC975">
        <v>999.9</v>
      </c>
      <c r="ED975">
        <v>0</v>
      </c>
      <c r="EE975">
        <v>0</v>
      </c>
      <c r="EF975">
        <v>10000.8261538462</v>
      </c>
      <c r="EG975">
        <v>0</v>
      </c>
      <c r="EH975">
        <v>1180.19384615385</v>
      </c>
      <c r="EI975">
        <v>-86.8301846153846</v>
      </c>
      <c r="EJ975">
        <v>1541.80615384615</v>
      </c>
      <c r="EK975">
        <v>1580.11230769231</v>
      </c>
      <c r="EL975">
        <v>32.0952461538462</v>
      </c>
      <c r="EM975">
        <v>1540.49</v>
      </c>
      <c r="EN975">
        <v>25.0749230769231</v>
      </c>
      <c r="EO975">
        <v>5.15543923076923</v>
      </c>
      <c r="EP975">
        <v>2.26118307692308</v>
      </c>
      <c r="EQ975">
        <v>33.3608307692308</v>
      </c>
      <c r="ER975">
        <v>19.4025</v>
      </c>
      <c r="ES975">
        <v>1199.93461538462</v>
      </c>
      <c r="ET975">
        <v>0.966994</v>
      </c>
      <c r="EU975">
        <v>0.0330060846153846</v>
      </c>
      <c r="EV975">
        <v>0</v>
      </c>
      <c r="EW975">
        <v>876.350076923077</v>
      </c>
      <c r="EX975">
        <v>5.00059</v>
      </c>
      <c r="EY975">
        <v>11599.1384615385</v>
      </c>
      <c r="EZ975">
        <v>10358.1307692308</v>
      </c>
      <c r="FA975">
        <v>63.312</v>
      </c>
      <c r="FB975">
        <v>64.4660769230769</v>
      </c>
      <c r="FC975">
        <v>63.2306153846154</v>
      </c>
      <c r="FD975">
        <v>64.3845384615385</v>
      </c>
      <c r="FE975">
        <v>64.7354615384615</v>
      </c>
      <c r="FF975">
        <v>1155.49461538462</v>
      </c>
      <c r="FG975">
        <v>39.44</v>
      </c>
      <c r="FH975">
        <v>0</v>
      </c>
      <c r="FI975">
        <v>1761424980.7</v>
      </c>
      <c r="FJ975">
        <v>0</v>
      </c>
      <c r="FK975">
        <v>876.469</v>
      </c>
      <c r="FL975">
        <v>3.84046154300618</v>
      </c>
      <c r="FM975">
        <v>67.2307691635258</v>
      </c>
      <c r="FN975">
        <v>11601.1</v>
      </c>
      <c r="FO975">
        <v>15</v>
      </c>
      <c r="FP975">
        <v>0</v>
      </c>
      <c r="FQ975" t="s">
        <v>439</v>
      </c>
      <c r="FR975">
        <v>0</v>
      </c>
      <c r="FS975">
        <v>0</v>
      </c>
      <c r="FT975">
        <v>0</v>
      </c>
      <c r="FU975">
        <v>0</v>
      </c>
      <c r="FV975">
        <v>0</v>
      </c>
      <c r="FW975">
        <v>0</v>
      </c>
      <c r="FX975">
        <v>0</v>
      </c>
      <c r="FY975">
        <v>0</v>
      </c>
      <c r="FZ975">
        <v>0</v>
      </c>
      <c r="GA975">
        <v>0</v>
      </c>
      <c r="GB975">
        <v>0</v>
      </c>
      <c r="GC975">
        <v>-86.9127571428571</v>
      </c>
      <c r="GD975">
        <v>-1.16474805194825</v>
      </c>
      <c r="GE975">
        <v>0.803066632811183</v>
      </c>
      <c r="GF975">
        <v>0</v>
      </c>
      <c r="GG975">
        <v>876.205529411765</v>
      </c>
      <c r="GH975">
        <v>3.84718105432579</v>
      </c>
      <c r="GI975">
        <v>0.425359863927987</v>
      </c>
      <c r="GJ975">
        <v>-1</v>
      </c>
      <c r="GK975">
        <v>32.0956</v>
      </c>
      <c r="GL975">
        <v>-0.0064441558441934</v>
      </c>
      <c r="GM975">
        <v>0.00409843175582392</v>
      </c>
      <c r="GN975">
        <v>1</v>
      </c>
      <c r="GO975">
        <v>1</v>
      </c>
      <c r="GP975">
        <v>2</v>
      </c>
      <c r="GQ975" t="s">
        <v>446</v>
      </c>
      <c r="GR975">
        <v>3.12642</v>
      </c>
      <c r="GS975">
        <v>2.71755</v>
      </c>
      <c r="GT975">
        <v>0.201263</v>
      </c>
      <c r="GU975">
        <v>0.207491</v>
      </c>
      <c r="GV975">
        <v>0.178187</v>
      </c>
      <c r="GW975">
        <v>0.100568</v>
      </c>
      <c r="GX975">
        <v>28535.8</v>
      </c>
      <c r="GY975">
        <v>29905.9</v>
      </c>
      <c r="GZ975">
        <v>32484.6</v>
      </c>
      <c r="HA975">
        <v>34335.1</v>
      </c>
      <c r="HB975">
        <v>38416</v>
      </c>
      <c r="HC975">
        <v>44567.4</v>
      </c>
      <c r="HD975">
        <v>51083</v>
      </c>
      <c r="HE975">
        <v>55093.4</v>
      </c>
      <c r="HF975">
        <v>1.6715</v>
      </c>
      <c r="HG975">
        <v>1.52045</v>
      </c>
      <c r="HH975">
        <v>-0.191167</v>
      </c>
      <c r="HI975">
        <v>0</v>
      </c>
      <c r="HJ975">
        <v>51.0603</v>
      </c>
      <c r="HK975">
        <v>999.9</v>
      </c>
      <c r="HL975">
        <v>55.121</v>
      </c>
      <c r="HM975">
        <v>30.142</v>
      </c>
      <c r="HN975">
        <v>26.2544</v>
      </c>
      <c r="HO975">
        <v>59.9821</v>
      </c>
      <c r="HP975">
        <v>40.6731</v>
      </c>
      <c r="HQ975">
        <v>1</v>
      </c>
      <c r="HR975">
        <v>2.50396</v>
      </c>
      <c r="HS975">
        <v>0.737296</v>
      </c>
      <c r="HT975">
        <v>20.1105</v>
      </c>
      <c r="HU975">
        <v>5.18509</v>
      </c>
      <c r="HV975">
        <v>12.0159</v>
      </c>
      <c r="HW975">
        <v>4.96785</v>
      </c>
      <c r="HX975">
        <v>3.2959</v>
      </c>
      <c r="HY975">
        <v>9999</v>
      </c>
      <c r="HZ975">
        <v>9999</v>
      </c>
      <c r="IA975">
        <v>999.9</v>
      </c>
      <c r="IB975">
        <v>9999</v>
      </c>
      <c r="IC975">
        <v>1.86324</v>
      </c>
      <c r="ID975">
        <v>1.86806</v>
      </c>
      <c r="IE975">
        <v>1.86783</v>
      </c>
      <c r="IF975">
        <v>1.86905</v>
      </c>
      <c r="IG975">
        <v>1.86981</v>
      </c>
      <c r="IH975">
        <v>1.86586</v>
      </c>
      <c r="II975">
        <v>1.86694</v>
      </c>
      <c r="IJ975">
        <v>1.86842</v>
      </c>
      <c r="IK975">
        <v>5</v>
      </c>
      <c r="IL975">
        <v>0</v>
      </c>
      <c r="IM975">
        <v>0</v>
      </c>
      <c r="IN975">
        <v>0</v>
      </c>
      <c r="IO975" t="s">
        <v>441</v>
      </c>
      <c r="IP975" t="s">
        <v>442</v>
      </c>
      <c r="IQ975" t="s">
        <v>443</v>
      </c>
      <c r="IR975" t="s">
        <v>443</v>
      </c>
      <c r="IS975" t="s">
        <v>443</v>
      </c>
      <c r="IT975" t="s">
        <v>443</v>
      </c>
      <c r="IU975">
        <v>0</v>
      </c>
      <c r="IV975">
        <v>100</v>
      </c>
      <c r="IW975">
        <v>100</v>
      </c>
      <c r="IX975">
        <v>1.1</v>
      </c>
      <c r="IY975">
        <v>-0.0441</v>
      </c>
      <c r="IZ975">
        <v>1.09748391826392</v>
      </c>
      <c r="JA975">
        <v>0</v>
      </c>
      <c r="JB975">
        <v>0</v>
      </c>
      <c r="JC975">
        <v>0</v>
      </c>
      <c r="JD975">
        <v>-0.0441141096964596</v>
      </c>
      <c r="JE975">
        <v>0</v>
      </c>
      <c r="JF975">
        <v>0</v>
      </c>
      <c r="JG975">
        <v>0</v>
      </c>
      <c r="JH975">
        <v>5</v>
      </c>
      <c r="JI975">
        <v>2273</v>
      </c>
      <c r="JJ975">
        <v>1</v>
      </c>
      <c r="JK975">
        <v>24</v>
      </c>
      <c r="JL975">
        <v>29357083.7</v>
      </c>
      <c r="JM975">
        <v>29357083.7</v>
      </c>
      <c r="JN975">
        <v>2.94312</v>
      </c>
      <c r="JO975">
        <v>2.60254</v>
      </c>
      <c r="JP975">
        <v>1.54785</v>
      </c>
      <c r="JQ975">
        <v>2.31445</v>
      </c>
      <c r="JR975">
        <v>1.64673</v>
      </c>
      <c r="JS975">
        <v>2.35229</v>
      </c>
      <c r="JT975">
        <v>34.0998</v>
      </c>
      <c r="JU975">
        <v>24.1838</v>
      </c>
      <c r="JV975">
        <v>18</v>
      </c>
      <c r="JW975">
        <v>492.29</v>
      </c>
      <c r="JX975">
        <v>382.973</v>
      </c>
      <c r="JY975">
        <v>52.1495</v>
      </c>
      <c r="JZ975">
        <v>55.2602</v>
      </c>
      <c r="KA975">
        <v>30.0016</v>
      </c>
      <c r="KB975">
        <v>54.495</v>
      </c>
      <c r="KC975">
        <v>54.2961</v>
      </c>
      <c r="KD975">
        <v>58.8905</v>
      </c>
      <c r="KE975">
        <v>0</v>
      </c>
      <c r="KF975">
        <v>100</v>
      </c>
      <c r="KG975">
        <v>52.0897</v>
      </c>
      <c r="KH975">
        <v>1591.08</v>
      </c>
      <c r="KI975">
        <v>26.2864</v>
      </c>
      <c r="KJ975">
        <v>92.569</v>
      </c>
      <c r="KK975">
        <v>89.1273</v>
      </c>
    </row>
    <row r="976" spans="1:297">
      <c r="A976">
        <v>960</v>
      </c>
      <c r="B976">
        <v>1761425025</v>
      </c>
      <c r="C976">
        <v>16844</v>
      </c>
      <c r="D976" t="s">
        <v>2371</v>
      </c>
      <c r="E976" t="s">
        <v>2372</v>
      </c>
      <c r="F976">
        <v>5</v>
      </c>
      <c r="G976" t="s">
        <v>2182</v>
      </c>
      <c r="H976" t="s">
        <v>436</v>
      </c>
      <c r="I976">
        <v>1761425016.84615</v>
      </c>
      <c r="J976">
        <f>(K976)/1000</f>
        <v>0</v>
      </c>
      <c r="K976">
        <f>IF(DP976, AN976, AH976)</f>
        <v>0</v>
      </c>
      <c r="L976">
        <f>IF(DP976, AI976, AG976)</f>
        <v>0</v>
      </c>
      <c r="M976">
        <f>DR976 - IF(AU976&gt;1, L976*DL976*100.0/(AW976), 0)</f>
        <v>0</v>
      </c>
      <c r="N976">
        <f>((T976-J976/2)*M976-L976)/(T976+J976/2)</f>
        <v>0</v>
      </c>
      <c r="O976">
        <f>N976*(DY976+DZ976)/1000.0</f>
        <v>0</v>
      </c>
      <c r="P976">
        <f>(DR976 - IF(AU976&gt;1, L976*DL976*100.0/(AW976), 0))*(DY976+DZ976)/1000.0</f>
        <v>0</v>
      </c>
      <c r="Q976">
        <f>2.0/((1/S976-1/R976)+SIGN(S976)*SQRT((1/S976-1/R976)*(1/S976-1/R976) + 4*DM976/((DM976+1)*(DM976+1))*(2*1/S976*1/R976-1/R976*1/R976)))</f>
        <v>0</v>
      </c>
      <c r="R976">
        <f>IF(LEFT(DN976,1)&lt;&gt;"0",IF(LEFT(DN976,1)="1",3.0,DO976),$D$5+$E$5*(EF976*DY976/($K$5*1000))+$F$5*(EF976*DY976/($K$5*1000))*MAX(MIN(DL976,$J$5),$I$5)*MAX(MIN(DL976,$J$5),$I$5)+$G$5*MAX(MIN(DL976,$J$5),$I$5)*(EF976*DY976/($K$5*1000))+$H$5*(EF976*DY976/($K$5*1000))*(EF976*DY976/($K$5*1000)))</f>
        <v>0</v>
      </c>
      <c r="S976">
        <f>J976*(1000-(1000*0.61365*exp(17.502*W976/(240.97+W976))/(DY976+DZ976)+DT976)/2)/(1000*0.61365*exp(17.502*W976/(240.97+W976))/(DY976+DZ976)-DT976)</f>
        <v>0</v>
      </c>
      <c r="T976">
        <f>1/((DM976+1)/(Q976/1.6)+1/(R976/1.37)) + DM976/((DM976+1)/(Q976/1.6) + DM976/(R976/1.37))</f>
        <v>0</v>
      </c>
      <c r="U976">
        <f>(DH976*DK976)</f>
        <v>0</v>
      </c>
      <c r="V976">
        <f>(EA976+(U976+2*0.95*5.67E-8*(((EA976+$B$7)+273)^4-(EA976+273)^4)-44100*J976)/(1.84*29.3*R976+8*0.95*5.67E-8*(EA976+273)^3))</f>
        <v>0</v>
      </c>
      <c r="W976">
        <f>($C$7*EB976+$D$7*EC976+$E$7*V976)</f>
        <v>0</v>
      </c>
      <c r="X976">
        <f>0.61365*exp(17.502*W976/(240.97+W976))</f>
        <v>0</v>
      </c>
      <c r="Y976">
        <f>(Z976/AA976*100)</f>
        <v>0</v>
      </c>
      <c r="Z976">
        <f>DT976*(DY976+DZ976)/1000</f>
        <v>0</v>
      </c>
      <c r="AA976">
        <f>0.61365*exp(17.502*EA976/(240.97+EA976))</f>
        <v>0</v>
      </c>
      <c r="AB976">
        <f>(X976-DT976*(DY976+DZ976)/1000)</f>
        <v>0</v>
      </c>
      <c r="AC976">
        <f>(-J976*44100)</f>
        <v>0</v>
      </c>
      <c r="AD976">
        <f>2*29.3*R976*0.92*(EA976-W976)</f>
        <v>0</v>
      </c>
      <c r="AE976">
        <f>2*0.95*5.67E-8*(((EA976+$B$7)+273)^4-(W976+273)^4)</f>
        <v>0</v>
      </c>
      <c r="AF976">
        <f>U976+AE976+AC976+AD976</f>
        <v>0</v>
      </c>
      <c r="AG976">
        <f>DX976*AU976*(DS976-DR976*(1000-AU976*DU976)/(1000-AU976*DT976))/(100*DL976)</f>
        <v>0</v>
      </c>
      <c r="AH976">
        <f>1000*DX976*AU976*(DT976-DU976)/(100*DL976*(1000-AU976*DT976))</f>
        <v>0</v>
      </c>
      <c r="AI976">
        <f>(AJ976 - AK976 - DY976*1E3/(8.314*(EA976+273.15)) * AM976/DX976 * AL976) * DX976/(100*DL976) * (1000 - DU976)/1000</f>
        <v>0</v>
      </c>
      <c r="AJ976">
        <v>1611.47162973525</v>
      </c>
      <c r="AK976">
        <v>1581.93284848485</v>
      </c>
      <c r="AL976">
        <v>3.17812019261027</v>
      </c>
      <c r="AM976">
        <v>65.2934851003641</v>
      </c>
      <c r="AN976">
        <f>(AP976 - AO976 + DY976*1E3/(8.314*(EA976+273.15)) * AR976/DX976 * AQ976) * DX976/(100*DL976) * 1000/(1000 - AP976)</f>
        <v>0</v>
      </c>
      <c r="AO976">
        <v>25.0891243698997</v>
      </c>
      <c r="AP976">
        <v>57.1890727272727</v>
      </c>
      <c r="AQ976">
        <v>0.000528488152604072</v>
      </c>
      <c r="AR976">
        <v>110.481421267312</v>
      </c>
      <c r="AS976">
        <v>2</v>
      </c>
      <c r="AT976">
        <v>0</v>
      </c>
      <c r="AU976">
        <f>IF(AS976*$H$13&gt;=AW976,1.0,(AW976/(AW976-AS976*$H$13)))</f>
        <v>0</v>
      </c>
      <c r="AV976">
        <f>(AU976-1)*100</f>
        <v>0</v>
      </c>
      <c r="AW976">
        <f>MAX(0,($B$13+$C$13*EF976)/(1+$D$13*EF976)*DY976/(EA976+273)*$E$13)</f>
        <v>0</v>
      </c>
      <c r="AX976" t="s">
        <v>437</v>
      </c>
      <c r="AY976" t="s">
        <v>437</v>
      </c>
      <c r="AZ976">
        <v>0</v>
      </c>
      <c r="BA976">
        <v>0</v>
      </c>
      <c r="BB976">
        <f>1-AZ976/BA976</f>
        <v>0</v>
      </c>
      <c r="BC976">
        <v>0</v>
      </c>
      <c r="BD976" t="s">
        <v>437</v>
      </c>
      <c r="BE976" t="s">
        <v>437</v>
      </c>
      <c r="BF976">
        <v>0</v>
      </c>
      <c r="BG976">
        <v>0</v>
      </c>
      <c r="BH976">
        <f>1-BF976/BG976</f>
        <v>0</v>
      </c>
      <c r="BI976">
        <v>0.5</v>
      </c>
      <c r="BJ976">
        <f>DI976</f>
        <v>0</v>
      </c>
      <c r="BK976">
        <f>L976</f>
        <v>0</v>
      </c>
      <c r="BL976">
        <f>BH976*BI976*BJ976</f>
        <v>0</v>
      </c>
      <c r="BM976">
        <f>(BK976-BC976)/BJ976</f>
        <v>0</v>
      </c>
      <c r="BN976">
        <f>(BA976-BG976)/BG976</f>
        <v>0</v>
      </c>
      <c r="BO976">
        <f>AZ976/(BB976+AZ976/BG976)</f>
        <v>0</v>
      </c>
      <c r="BP976" t="s">
        <v>437</v>
      </c>
      <c r="BQ976">
        <v>0</v>
      </c>
      <c r="BR976">
        <f>IF(BQ976&lt;&gt;0, BQ976, BO976)</f>
        <v>0</v>
      </c>
      <c r="BS976">
        <f>1-BR976/BG976</f>
        <v>0</v>
      </c>
      <c r="BT976">
        <f>(BG976-BF976)/(BG976-BR976)</f>
        <v>0</v>
      </c>
      <c r="BU976">
        <f>(BA976-BG976)/(BA976-BR976)</f>
        <v>0</v>
      </c>
      <c r="BV976">
        <f>(BG976-BF976)/(BG976-AZ976)</f>
        <v>0</v>
      </c>
      <c r="BW976">
        <f>(BA976-BG976)/(BA976-AZ976)</f>
        <v>0</v>
      </c>
      <c r="BX976">
        <f>(BT976*BR976/BF976)</f>
        <v>0</v>
      </c>
      <c r="BY976">
        <f>(1-BX976)</f>
        <v>0</v>
      </c>
      <c r="DH976">
        <f>$B$11*EG976+$C$11*EH976+$F$11*ES976*(1-EV976)</f>
        <v>0</v>
      </c>
      <c r="DI976">
        <f>DH976*DJ976</f>
        <v>0</v>
      </c>
      <c r="DJ976">
        <f>($B$11*$D$9+$C$11*$D$9+$F$11*((FF976+EX976)/MAX(FF976+EX976+FG976, 0.1)*$I$9+FG976/MAX(FF976+EX976+FG976, 0.1)*$J$9))/($B$11+$C$11+$F$11)</f>
        <v>0</v>
      </c>
      <c r="DK976">
        <f>($B$11*$K$9+$C$11*$K$9+$F$11*((FF976+EX976)/MAX(FF976+EX976+FG976, 0.1)*$P$9+FG976/MAX(FF976+EX976+FG976, 0.1)*$Q$9))/($B$11+$C$11+$F$11)</f>
        <v>0</v>
      </c>
      <c r="DL976">
        <v>6</v>
      </c>
      <c r="DM976">
        <v>0.5</v>
      </c>
      <c r="DN976" t="s">
        <v>438</v>
      </c>
      <c r="DO976">
        <v>2</v>
      </c>
      <c r="DP976" t="b">
        <v>1</v>
      </c>
      <c r="DQ976">
        <v>1761425016.84615</v>
      </c>
      <c r="DR976">
        <v>1469.46769230769</v>
      </c>
      <c r="DS976">
        <v>1556.49</v>
      </c>
      <c r="DT976">
        <v>57.1778923076923</v>
      </c>
      <c r="DU976">
        <v>25.0809153846154</v>
      </c>
      <c r="DV976">
        <v>1468.37307692308</v>
      </c>
      <c r="DW976">
        <v>57.2220076923077</v>
      </c>
      <c r="DX976">
        <v>499.994538461538</v>
      </c>
      <c r="DY976">
        <v>90.1794076923077</v>
      </c>
      <c r="DZ976">
        <v>0.0394381615384615</v>
      </c>
      <c r="EA976">
        <v>53.0400692307692</v>
      </c>
      <c r="EB976">
        <v>48.0474153846154</v>
      </c>
      <c r="EC976">
        <v>999.9</v>
      </c>
      <c r="ED976">
        <v>0</v>
      </c>
      <c r="EE976">
        <v>0</v>
      </c>
      <c r="EF976">
        <v>9996.59384615385</v>
      </c>
      <c r="EG976">
        <v>0</v>
      </c>
      <c r="EH976">
        <v>1180.15307692308</v>
      </c>
      <c r="EI976">
        <v>-87.0210615384616</v>
      </c>
      <c r="EJ976">
        <v>1558.58538461538</v>
      </c>
      <c r="EK976">
        <v>1596.53384615385</v>
      </c>
      <c r="EL976">
        <v>32.0969923076923</v>
      </c>
      <c r="EM976">
        <v>1556.49</v>
      </c>
      <c r="EN976">
        <v>25.0809153846154</v>
      </c>
      <c r="EO976">
        <v>5.15626846153846</v>
      </c>
      <c r="EP976">
        <v>2.26178076923077</v>
      </c>
      <c r="EQ976">
        <v>33.3637</v>
      </c>
      <c r="ER976">
        <v>19.4067538461538</v>
      </c>
      <c r="ES976">
        <v>1199.94923076923</v>
      </c>
      <c r="ET976">
        <v>0.966994615384615</v>
      </c>
      <c r="EU976">
        <v>0.0330054230769231</v>
      </c>
      <c r="EV976">
        <v>0</v>
      </c>
      <c r="EW976">
        <v>876.684230769231</v>
      </c>
      <c r="EX976">
        <v>5.00059</v>
      </c>
      <c r="EY976">
        <v>11604.5</v>
      </c>
      <c r="EZ976">
        <v>10358.2692307692</v>
      </c>
      <c r="FA976">
        <v>63.312</v>
      </c>
      <c r="FB976">
        <v>64.4854615384615</v>
      </c>
      <c r="FC976">
        <v>63.2451538461538</v>
      </c>
      <c r="FD976">
        <v>64.4036153846154</v>
      </c>
      <c r="FE976">
        <v>64.75</v>
      </c>
      <c r="FF976">
        <v>1155.50923076923</v>
      </c>
      <c r="FG976">
        <v>39.44</v>
      </c>
      <c r="FH976">
        <v>0</v>
      </c>
      <c r="FI976">
        <v>1761424985.5</v>
      </c>
      <c r="FJ976">
        <v>0</v>
      </c>
      <c r="FK976">
        <v>876.7418</v>
      </c>
      <c r="FL976">
        <v>3.69561537914662</v>
      </c>
      <c r="FM976">
        <v>62.484615205172</v>
      </c>
      <c r="FN976">
        <v>11605.92</v>
      </c>
      <c r="FO976">
        <v>15</v>
      </c>
      <c r="FP976">
        <v>0</v>
      </c>
      <c r="FQ976" t="s">
        <v>439</v>
      </c>
      <c r="FR976">
        <v>0</v>
      </c>
      <c r="FS976">
        <v>0</v>
      </c>
      <c r="FT976">
        <v>0</v>
      </c>
      <c r="FU976">
        <v>0</v>
      </c>
      <c r="FV976">
        <v>0</v>
      </c>
      <c r="FW976">
        <v>0</v>
      </c>
      <c r="FX976">
        <v>0</v>
      </c>
      <c r="FY976">
        <v>0</v>
      </c>
      <c r="FZ976">
        <v>0</v>
      </c>
      <c r="GA976">
        <v>0</v>
      </c>
      <c r="GB976">
        <v>0</v>
      </c>
      <c r="GC976">
        <v>-86.868165</v>
      </c>
      <c r="GD976">
        <v>-0.470693233082765</v>
      </c>
      <c r="GE976">
        <v>0.814894273679107</v>
      </c>
      <c r="GF976">
        <v>1</v>
      </c>
      <c r="GG976">
        <v>876.507735294118</v>
      </c>
      <c r="GH976">
        <v>4.03341482100378</v>
      </c>
      <c r="GI976">
        <v>0.444142618113729</v>
      </c>
      <c r="GJ976">
        <v>-1</v>
      </c>
      <c r="GK976">
        <v>32.096105</v>
      </c>
      <c r="GL976">
        <v>0.00630225563910229</v>
      </c>
      <c r="GM976">
        <v>0.00405234191548543</v>
      </c>
      <c r="GN976">
        <v>1</v>
      </c>
      <c r="GO976">
        <v>2</v>
      </c>
      <c r="GP976">
        <v>2</v>
      </c>
      <c r="GQ976" t="s">
        <v>440</v>
      </c>
      <c r="GR976">
        <v>3.12648</v>
      </c>
      <c r="GS976">
        <v>2.71757</v>
      </c>
      <c r="GT976">
        <v>0.202525</v>
      </c>
      <c r="GU976">
        <v>0.208849</v>
      </c>
      <c r="GV976">
        <v>0.1782</v>
      </c>
      <c r="GW976">
        <v>0.100588</v>
      </c>
      <c r="GX976">
        <v>28489.5</v>
      </c>
      <c r="GY976">
        <v>29852.7</v>
      </c>
      <c r="GZ976">
        <v>32483.8</v>
      </c>
      <c r="HA976">
        <v>34333.7</v>
      </c>
      <c r="HB976">
        <v>38415.1</v>
      </c>
      <c r="HC976">
        <v>44564.9</v>
      </c>
      <c r="HD976">
        <v>51082</v>
      </c>
      <c r="HE976">
        <v>55091.2</v>
      </c>
      <c r="HF976">
        <v>1.6715</v>
      </c>
      <c r="HG976">
        <v>1.52032</v>
      </c>
      <c r="HH976">
        <v>-0.190828</v>
      </c>
      <c r="HI976">
        <v>0</v>
      </c>
      <c r="HJ976">
        <v>51.0715</v>
      </c>
      <c r="HK976">
        <v>999.9</v>
      </c>
      <c r="HL976">
        <v>55.146</v>
      </c>
      <c r="HM976">
        <v>30.121</v>
      </c>
      <c r="HN976">
        <v>26.2336</v>
      </c>
      <c r="HO976">
        <v>60.3221</v>
      </c>
      <c r="HP976">
        <v>40.7492</v>
      </c>
      <c r="HQ976">
        <v>1</v>
      </c>
      <c r="HR976">
        <v>2.50551</v>
      </c>
      <c r="HS976">
        <v>0.753576</v>
      </c>
      <c r="HT976">
        <v>20.1104</v>
      </c>
      <c r="HU976">
        <v>5.18554</v>
      </c>
      <c r="HV976">
        <v>12.0159</v>
      </c>
      <c r="HW976">
        <v>4.96845</v>
      </c>
      <c r="HX976">
        <v>3.29588</v>
      </c>
      <c r="HY976">
        <v>9999</v>
      </c>
      <c r="HZ976">
        <v>9999</v>
      </c>
      <c r="IA976">
        <v>999.9</v>
      </c>
      <c r="IB976">
        <v>9999</v>
      </c>
      <c r="IC976">
        <v>1.86325</v>
      </c>
      <c r="ID976">
        <v>1.8681</v>
      </c>
      <c r="IE976">
        <v>1.86784</v>
      </c>
      <c r="IF976">
        <v>1.86905</v>
      </c>
      <c r="IG976">
        <v>1.86982</v>
      </c>
      <c r="IH976">
        <v>1.86587</v>
      </c>
      <c r="II976">
        <v>1.86699</v>
      </c>
      <c r="IJ976">
        <v>1.86839</v>
      </c>
      <c r="IK976">
        <v>5</v>
      </c>
      <c r="IL976">
        <v>0</v>
      </c>
      <c r="IM976">
        <v>0</v>
      </c>
      <c r="IN976">
        <v>0</v>
      </c>
      <c r="IO976" t="s">
        <v>441</v>
      </c>
      <c r="IP976" t="s">
        <v>442</v>
      </c>
      <c r="IQ976" t="s">
        <v>443</v>
      </c>
      <c r="IR976" t="s">
        <v>443</v>
      </c>
      <c r="IS976" t="s">
        <v>443</v>
      </c>
      <c r="IT976" t="s">
        <v>443</v>
      </c>
      <c r="IU976">
        <v>0</v>
      </c>
      <c r="IV976">
        <v>100</v>
      </c>
      <c r="IW976">
        <v>100</v>
      </c>
      <c r="IX976">
        <v>1.1</v>
      </c>
      <c r="IY976">
        <v>-0.0441</v>
      </c>
      <c r="IZ976">
        <v>1.09748391826392</v>
      </c>
      <c r="JA976">
        <v>0</v>
      </c>
      <c r="JB976">
        <v>0</v>
      </c>
      <c r="JC976">
        <v>0</v>
      </c>
      <c r="JD976">
        <v>-0.0441141096964596</v>
      </c>
      <c r="JE976">
        <v>0</v>
      </c>
      <c r="JF976">
        <v>0</v>
      </c>
      <c r="JG976">
        <v>0</v>
      </c>
      <c r="JH976">
        <v>5</v>
      </c>
      <c r="JI976">
        <v>2273</v>
      </c>
      <c r="JJ976">
        <v>1</v>
      </c>
      <c r="JK976">
        <v>24</v>
      </c>
      <c r="JL976">
        <v>29357083.8</v>
      </c>
      <c r="JM976">
        <v>29357083.8</v>
      </c>
      <c r="JN976">
        <v>2.97119</v>
      </c>
      <c r="JO976">
        <v>2.6001</v>
      </c>
      <c r="JP976">
        <v>1.54785</v>
      </c>
      <c r="JQ976">
        <v>2.31567</v>
      </c>
      <c r="JR976">
        <v>1.64673</v>
      </c>
      <c r="JS976">
        <v>2.36572</v>
      </c>
      <c r="JT976">
        <v>34.0998</v>
      </c>
      <c r="JU976">
        <v>24.1838</v>
      </c>
      <c r="JV976">
        <v>18</v>
      </c>
      <c r="JW976">
        <v>492.363</v>
      </c>
      <c r="JX976">
        <v>382.957</v>
      </c>
      <c r="JY976">
        <v>52.0968</v>
      </c>
      <c r="JZ976">
        <v>55.2735</v>
      </c>
      <c r="KA976">
        <v>30.0015</v>
      </c>
      <c r="KB976">
        <v>54.5077</v>
      </c>
      <c r="KC976">
        <v>54.3105</v>
      </c>
      <c r="KD976">
        <v>59.4975</v>
      </c>
      <c r="KE976">
        <v>0</v>
      </c>
      <c r="KF976">
        <v>100</v>
      </c>
      <c r="KG976">
        <v>52.0392</v>
      </c>
      <c r="KH976">
        <v>1604.58</v>
      </c>
      <c r="KI976">
        <v>26.2864</v>
      </c>
      <c r="KJ976">
        <v>92.5671</v>
      </c>
      <c r="KK976">
        <v>89.1237</v>
      </c>
    </row>
    <row r="977" spans="1:297">
      <c r="A977">
        <v>961</v>
      </c>
      <c r="B977">
        <v>1761425688.1</v>
      </c>
      <c r="C977">
        <v>17507.0999999046</v>
      </c>
      <c r="D977" t="s">
        <v>2373</v>
      </c>
      <c r="E977" t="s">
        <v>2374</v>
      </c>
      <c r="F977">
        <v>5</v>
      </c>
      <c r="G977" t="s">
        <v>2375</v>
      </c>
      <c r="H977" t="s">
        <v>436</v>
      </c>
      <c r="I977">
        <v>1761425680.1</v>
      </c>
      <c r="J977">
        <f>(K977)/1000</f>
        <v>0</v>
      </c>
      <c r="K977">
        <f>IF(DP977, AN977, AH977)</f>
        <v>0</v>
      </c>
      <c r="L977">
        <f>IF(DP977, AI977, AG977)</f>
        <v>0</v>
      </c>
      <c r="M977">
        <f>DR977 - IF(AU977&gt;1, L977*DL977*100.0/(AW977), 0)</f>
        <v>0</v>
      </c>
      <c r="N977">
        <f>((T977-J977/2)*M977-L977)/(T977+J977/2)</f>
        <v>0</v>
      </c>
      <c r="O977">
        <f>N977*(DY977+DZ977)/1000.0</f>
        <v>0</v>
      </c>
      <c r="P977">
        <f>(DR977 - IF(AU977&gt;1, L977*DL977*100.0/(AW977), 0))*(DY977+DZ977)/1000.0</f>
        <v>0</v>
      </c>
      <c r="Q977">
        <f>2.0/((1/S977-1/R977)+SIGN(S977)*SQRT((1/S977-1/R977)*(1/S977-1/R977) + 4*DM977/((DM977+1)*(DM977+1))*(2*1/S977*1/R977-1/R977*1/R977)))</f>
        <v>0</v>
      </c>
      <c r="R977">
        <f>IF(LEFT(DN977,1)&lt;&gt;"0",IF(LEFT(DN977,1)="1",3.0,DO977),$D$5+$E$5*(EF977*DY977/($K$5*1000))+$F$5*(EF977*DY977/($K$5*1000))*MAX(MIN(DL977,$J$5),$I$5)*MAX(MIN(DL977,$J$5),$I$5)+$G$5*MAX(MIN(DL977,$J$5),$I$5)*(EF977*DY977/($K$5*1000))+$H$5*(EF977*DY977/($K$5*1000))*(EF977*DY977/($K$5*1000)))</f>
        <v>0</v>
      </c>
      <c r="S977">
        <f>J977*(1000-(1000*0.61365*exp(17.502*W977/(240.97+W977))/(DY977+DZ977)+DT977)/2)/(1000*0.61365*exp(17.502*W977/(240.97+W977))/(DY977+DZ977)-DT977)</f>
        <v>0</v>
      </c>
      <c r="T977">
        <f>1/((DM977+1)/(Q977/1.6)+1/(R977/1.37)) + DM977/((DM977+1)/(Q977/1.6) + DM977/(R977/1.37))</f>
        <v>0</v>
      </c>
      <c r="U977">
        <f>(DH977*DK977)</f>
        <v>0</v>
      </c>
      <c r="V977">
        <f>(EA977+(U977+2*0.95*5.67E-8*(((EA977+$B$7)+273)^4-(EA977+273)^4)-44100*J977)/(1.84*29.3*R977+8*0.95*5.67E-8*(EA977+273)^3))</f>
        <v>0</v>
      </c>
      <c r="W977">
        <f>($C$7*EB977+$D$7*EC977+$E$7*V977)</f>
        <v>0</v>
      </c>
      <c r="X977">
        <f>0.61365*exp(17.502*W977/(240.97+W977))</f>
        <v>0</v>
      </c>
      <c r="Y977">
        <f>(Z977/AA977*100)</f>
        <v>0</v>
      </c>
      <c r="Z977">
        <f>DT977*(DY977+DZ977)/1000</f>
        <v>0</v>
      </c>
      <c r="AA977">
        <f>0.61365*exp(17.502*EA977/(240.97+EA977))</f>
        <v>0</v>
      </c>
      <c r="AB977">
        <f>(X977-DT977*(DY977+DZ977)/1000)</f>
        <v>0</v>
      </c>
      <c r="AC977">
        <f>(-J977*44100)</f>
        <v>0</v>
      </c>
      <c r="AD977">
        <f>2*29.3*R977*0.92*(EA977-W977)</f>
        <v>0</v>
      </c>
      <c r="AE977">
        <f>2*0.95*5.67E-8*(((EA977+$B$7)+273)^4-(W977+273)^4)</f>
        <v>0</v>
      </c>
      <c r="AF977">
        <f>U977+AE977+AC977+AD977</f>
        <v>0</v>
      </c>
      <c r="AG977">
        <f>DX977*AU977*(DS977-DR977*(1000-AU977*DU977)/(1000-AU977*DT977))/(100*DL977)</f>
        <v>0</v>
      </c>
      <c r="AH977">
        <f>1000*DX977*AU977*(DT977-DU977)/(100*DL977*(1000-AU977*DT977))</f>
        <v>0</v>
      </c>
      <c r="AI977">
        <f>(AJ977 - AK977 - DY977*1E3/(8.314*(EA977+273.15)) * AM977/DX977 * AL977) * DX977/(100*DL977) * (1000 - DU977)/1000</f>
        <v>0</v>
      </c>
      <c r="AJ977">
        <v>430.975241770939</v>
      </c>
      <c r="AK977">
        <v>425.484648484849</v>
      </c>
      <c r="AL977">
        <v>0.00279197993899778</v>
      </c>
      <c r="AM977">
        <v>65.4866395817143</v>
      </c>
      <c r="AN977">
        <f>(AP977 - AO977 + DY977*1E3/(8.314*(EA977+273.15)) * AR977/DX977 * AQ977) * DX977/(100*DL977) * 1000/(1000 - AP977)</f>
        <v>0</v>
      </c>
      <c r="AO977">
        <v>25.4964222876962</v>
      </c>
      <c r="AP977">
        <v>49.9194090909091</v>
      </c>
      <c r="AQ977">
        <v>0.00309829354115581</v>
      </c>
      <c r="AR977">
        <v>110.837555628061</v>
      </c>
      <c r="AS977">
        <v>7</v>
      </c>
      <c r="AT977">
        <v>1</v>
      </c>
      <c r="AU977">
        <f>IF(AS977*$H$13&gt;=AW977,1.0,(AW977/(AW977-AS977*$H$13)))</f>
        <v>0</v>
      </c>
      <c r="AV977">
        <f>(AU977-1)*100</f>
        <v>0</v>
      </c>
      <c r="AW977">
        <f>MAX(0,($B$13+$C$13*EF977)/(1+$D$13*EF977)*DY977/(EA977+273)*$E$13)</f>
        <v>0</v>
      </c>
      <c r="AX977" t="s">
        <v>437</v>
      </c>
      <c r="AY977" t="s">
        <v>437</v>
      </c>
      <c r="AZ977">
        <v>0</v>
      </c>
      <c r="BA977">
        <v>0</v>
      </c>
      <c r="BB977">
        <f>1-AZ977/BA977</f>
        <v>0</v>
      </c>
      <c r="BC977">
        <v>0</v>
      </c>
      <c r="BD977" t="s">
        <v>437</v>
      </c>
      <c r="BE977" t="s">
        <v>437</v>
      </c>
      <c r="BF977">
        <v>0</v>
      </c>
      <c r="BG977">
        <v>0</v>
      </c>
      <c r="BH977">
        <f>1-BF977/BG977</f>
        <v>0</v>
      </c>
      <c r="BI977">
        <v>0.5</v>
      </c>
      <c r="BJ977">
        <f>DI977</f>
        <v>0</v>
      </c>
      <c r="BK977">
        <f>L977</f>
        <v>0</v>
      </c>
      <c r="BL977">
        <f>BH977*BI977*BJ977</f>
        <v>0</v>
      </c>
      <c r="BM977">
        <f>(BK977-BC977)/BJ977</f>
        <v>0</v>
      </c>
      <c r="BN977">
        <f>(BA977-BG977)/BG977</f>
        <v>0</v>
      </c>
      <c r="BO977">
        <f>AZ977/(BB977+AZ977/BG977)</f>
        <v>0</v>
      </c>
      <c r="BP977" t="s">
        <v>437</v>
      </c>
      <c r="BQ977">
        <v>0</v>
      </c>
      <c r="BR977">
        <f>IF(BQ977&lt;&gt;0, BQ977, BO977)</f>
        <v>0</v>
      </c>
      <c r="BS977">
        <f>1-BR977/BG977</f>
        <v>0</v>
      </c>
      <c r="BT977">
        <f>(BG977-BF977)/(BG977-BR977)</f>
        <v>0</v>
      </c>
      <c r="BU977">
        <f>(BA977-BG977)/(BA977-BR977)</f>
        <v>0</v>
      </c>
      <c r="BV977">
        <f>(BG977-BF977)/(BG977-AZ977)</f>
        <v>0</v>
      </c>
      <c r="BW977">
        <f>(BA977-BG977)/(BA977-AZ977)</f>
        <v>0</v>
      </c>
      <c r="BX977">
        <f>(BT977*BR977/BF977)</f>
        <v>0</v>
      </c>
      <c r="BY977">
        <f>(1-BX977)</f>
        <v>0</v>
      </c>
      <c r="DH977">
        <f>$B$11*EG977+$C$11*EH977+$F$11*ES977*(1-EV977)</f>
        <v>0</v>
      </c>
      <c r="DI977">
        <f>DH977*DJ977</f>
        <v>0</v>
      </c>
      <c r="DJ977">
        <f>($B$11*$D$9+$C$11*$D$9+$F$11*((FF977+EX977)/MAX(FF977+EX977+FG977, 0.1)*$I$9+FG977/MAX(FF977+EX977+FG977, 0.1)*$J$9))/($B$11+$C$11+$F$11)</f>
        <v>0</v>
      </c>
      <c r="DK977">
        <f>($B$11*$K$9+$C$11*$K$9+$F$11*((FF977+EX977)/MAX(FF977+EX977+FG977, 0.1)*$P$9+FG977/MAX(FF977+EX977+FG977, 0.1)*$Q$9))/($B$11+$C$11+$F$11)</f>
        <v>0</v>
      </c>
      <c r="DL977">
        <v>6</v>
      </c>
      <c r="DM977">
        <v>0.5</v>
      </c>
      <c r="DN977" t="s">
        <v>438</v>
      </c>
      <c r="DO977">
        <v>2</v>
      </c>
      <c r="DP977" t="b">
        <v>1</v>
      </c>
      <c r="DQ977">
        <v>1761425680.1</v>
      </c>
      <c r="DR977">
        <v>404.2524</v>
      </c>
      <c r="DS977">
        <v>419.990266666667</v>
      </c>
      <c r="DT977">
        <v>49.8792466666667</v>
      </c>
      <c r="DU977">
        <v>25.4926666666667</v>
      </c>
      <c r="DV977">
        <v>403.154666666667</v>
      </c>
      <c r="DW977">
        <v>49.9233533333333</v>
      </c>
      <c r="DX977">
        <v>500.0188</v>
      </c>
      <c r="DY977">
        <v>90.2138666666667</v>
      </c>
      <c r="DZ977">
        <v>0.0404487466666667</v>
      </c>
      <c r="EA977">
        <v>51.52166</v>
      </c>
      <c r="EB977">
        <v>47.9644</v>
      </c>
      <c r="EC977">
        <v>999.9</v>
      </c>
      <c r="ED977">
        <v>0</v>
      </c>
      <c r="EE977">
        <v>0</v>
      </c>
      <c r="EF977">
        <v>10002.3313333333</v>
      </c>
      <c r="EG977">
        <v>0</v>
      </c>
      <c r="EH977">
        <v>1188.124</v>
      </c>
      <c r="EI977">
        <v>-15.73798</v>
      </c>
      <c r="EJ977">
        <v>425.4746</v>
      </c>
      <c r="EK977">
        <v>430.977066666667</v>
      </c>
      <c r="EL977">
        <v>24.38658</v>
      </c>
      <c r="EM977">
        <v>419.990266666667</v>
      </c>
      <c r="EN977">
        <v>25.4926666666667</v>
      </c>
      <c r="EO977">
        <v>4.49980066666667</v>
      </c>
      <c r="EP977">
        <v>2.299792</v>
      </c>
      <c r="EQ977">
        <v>30.9549333333333</v>
      </c>
      <c r="ER977">
        <v>19.6749466666667</v>
      </c>
      <c r="ES977">
        <v>1200.01666666667</v>
      </c>
      <c r="ET977">
        <v>0.966996</v>
      </c>
      <c r="EU977">
        <v>0.0330043</v>
      </c>
      <c r="EV977">
        <v>0</v>
      </c>
      <c r="EW977">
        <v>853.9996</v>
      </c>
      <c r="EX977">
        <v>5.00059</v>
      </c>
      <c r="EY977">
        <v>11398.3</v>
      </c>
      <c r="EZ977">
        <v>10358.8533333333</v>
      </c>
      <c r="FA977">
        <v>63.9874</v>
      </c>
      <c r="FB977">
        <v>65.125</v>
      </c>
      <c r="FC977">
        <v>63.937</v>
      </c>
      <c r="FD977">
        <v>65.062</v>
      </c>
      <c r="FE977">
        <v>65.25</v>
      </c>
      <c r="FF977">
        <v>1155.57666666667</v>
      </c>
      <c r="FG977">
        <v>39.44</v>
      </c>
      <c r="FH977">
        <v>0</v>
      </c>
      <c r="FI977">
        <v>1761425648.5</v>
      </c>
      <c r="FJ977">
        <v>0</v>
      </c>
      <c r="FK977">
        <v>853.9645</v>
      </c>
      <c r="FL977">
        <v>0.590256416563262</v>
      </c>
      <c r="FM977">
        <v>8.73162391934937</v>
      </c>
      <c r="FN977">
        <v>11398.3538461538</v>
      </c>
      <c r="FO977">
        <v>15</v>
      </c>
      <c r="FP977">
        <v>0</v>
      </c>
      <c r="FQ977" t="s">
        <v>439</v>
      </c>
      <c r="FR977">
        <v>0</v>
      </c>
      <c r="FS977">
        <v>0</v>
      </c>
      <c r="FT977">
        <v>0</v>
      </c>
      <c r="FU977">
        <v>0</v>
      </c>
      <c r="FV977">
        <v>0</v>
      </c>
      <c r="FW977">
        <v>0</v>
      </c>
      <c r="FX977">
        <v>0</v>
      </c>
      <c r="FY977">
        <v>0</v>
      </c>
      <c r="FZ977">
        <v>0</v>
      </c>
      <c r="GA977">
        <v>0</v>
      </c>
      <c r="GB977">
        <v>0</v>
      </c>
      <c r="GC977">
        <v>-15.74301</v>
      </c>
      <c r="GD977">
        <v>-0.0159248120300376</v>
      </c>
      <c r="GE977">
        <v>0.0346365110829599</v>
      </c>
      <c r="GF977">
        <v>1</v>
      </c>
      <c r="GG977">
        <v>853.875264705882</v>
      </c>
      <c r="GH977">
        <v>0.774255161383599</v>
      </c>
      <c r="GI977">
        <v>0.233089897934305</v>
      </c>
      <c r="GJ977">
        <v>-1</v>
      </c>
      <c r="GK977">
        <v>24.37274</v>
      </c>
      <c r="GL977">
        <v>0.26729323308267</v>
      </c>
      <c r="GM977">
        <v>0.0264657590104648</v>
      </c>
      <c r="GN977">
        <v>0</v>
      </c>
      <c r="GO977">
        <v>1</v>
      </c>
      <c r="GP977">
        <v>2</v>
      </c>
      <c r="GQ977" t="s">
        <v>446</v>
      </c>
      <c r="GR977">
        <v>3.12622</v>
      </c>
      <c r="GS977">
        <v>2.71809</v>
      </c>
      <c r="GT977">
        <v>0.0812451</v>
      </c>
      <c r="GU977">
        <v>0.0839038</v>
      </c>
      <c r="GV977">
        <v>0.162536</v>
      </c>
      <c r="GW977">
        <v>0.101497</v>
      </c>
      <c r="GX977">
        <v>32763.1</v>
      </c>
      <c r="GY977">
        <v>34492.4</v>
      </c>
      <c r="GZ977">
        <v>32407.4</v>
      </c>
      <c r="HA977">
        <v>34235.1</v>
      </c>
      <c r="HB977">
        <v>38996.1</v>
      </c>
      <c r="HC977">
        <v>44390.1</v>
      </c>
      <c r="HD977">
        <v>50983</v>
      </c>
      <c r="HE977">
        <v>54943.3</v>
      </c>
      <c r="HF977">
        <v>1.65412</v>
      </c>
      <c r="HG977">
        <v>1.50692</v>
      </c>
      <c r="HH977">
        <v>-0.116676</v>
      </c>
      <c r="HI977">
        <v>0</v>
      </c>
      <c r="HJ977">
        <v>49.8219</v>
      </c>
      <c r="HK977">
        <v>999.9</v>
      </c>
      <c r="HL977">
        <v>55.823</v>
      </c>
      <c r="HM977">
        <v>30.202</v>
      </c>
      <c r="HN977">
        <v>26.6729</v>
      </c>
      <c r="HO977">
        <v>60.2568</v>
      </c>
      <c r="HP977">
        <v>40.653</v>
      </c>
      <c r="HQ977">
        <v>1</v>
      </c>
      <c r="HR977">
        <v>2.62391</v>
      </c>
      <c r="HS977">
        <v>1.03744</v>
      </c>
      <c r="HT977">
        <v>20.1082</v>
      </c>
      <c r="HU977">
        <v>5.18539</v>
      </c>
      <c r="HV977">
        <v>12.0159</v>
      </c>
      <c r="HW977">
        <v>4.9672</v>
      </c>
      <c r="HX977">
        <v>3.296</v>
      </c>
      <c r="HY977">
        <v>9999</v>
      </c>
      <c r="HZ977">
        <v>9999</v>
      </c>
      <c r="IA977">
        <v>999.9</v>
      </c>
      <c r="IB977">
        <v>9999</v>
      </c>
      <c r="IC977">
        <v>1.86325</v>
      </c>
      <c r="ID977">
        <v>1.86807</v>
      </c>
      <c r="IE977">
        <v>1.86783</v>
      </c>
      <c r="IF977">
        <v>1.86905</v>
      </c>
      <c r="IG977">
        <v>1.86981</v>
      </c>
      <c r="IH977">
        <v>1.86588</v>
      </c>
      <c r="II977">
        <v>1.86691</v>
      </c>
      <c r="IJ977">
        <v>1.86842</v>
      </c>
      <c r="IK977">
        <v>5</v>
      </c>
      <c r="IL977">
        <v>0</v>
      </c>
      <c r="IM977">
        <v>0</v>
      </c>
      <c r="IN977">
        <v>0</v>
      </c>
      <c r="IO977" t="s">
        <v>441</v>
      </c>
      <c r="IP977" t="s">
        <v>442</v>
      </c>
      <c r="IQ977" t="s">
        <v>443</v>
      </c>
      <c r="IR977" t="s">
        <v>443</v>
      </c>
      <c r="IS977" t="s">
        <v>443</v>
      </c>
      <c r="IT977" t="s">
        <v>443</v>
      </c>
      <c r="IU977">
        <v>0</v>
      </c>
      <c r="IV977">
        <v>100</v>
      </c>
      <c r="IW977">
        <v>100</v>
      </c>
      <c r="IX977">
        <v>1.098</v>
      </c>
      <c r="IY977">
        <v>-0.0442</v>
      </c>
      <c r="IZ977">
        <v>1.09748391826392</v>
      </c>
      <c r="JA977">
        <v>0</v>
      </c>
      <c r="JB977">
        <v>0</v>
      </c>
      <c r="JC977">
        <v>0</v>
      </c>
      <c r="JD977">
        <v>-0.0441141096964596</v>
      </c>
      <c r="JE977">
        <v>0</v>
      </c>
      <c r="JF977">
        <v>0</v>
      </c>
      <c r="JG977">
        <v>0</v>
      </c>
      <c r="JH977">
        <v>5</v>
      </c>
      <c r="JI977">
        <v>2273</v>
      </c>
      <c r="JJ977">
        <v>1</v>
      </c>
      <c r="JK977">
        <v>24</v>
      </c>
      <c r="JL977">
        <v>29357094.8</v>
      </c>
      <c r="JM977">
        <v>29357094.8</v>
      </c>
      <c r="JN977">
        <v>1.0144</v>
      </c>
      <c r="JO977">
        <v>2.61353</v>
      </c>
      <c r="JP977">
        <v>1.54785</v>
      </c>
      <c r="JQ977">
        <v>2.31567</v>
      </c>
      <c r="JR977">
        <v>1.64551</v>
      </c>
      <c r="JS977">
        <v>2.38892</v>
      </c>
      <c r="JT977">
        <v>34.3042</v>
      </c>
      <c r="JU977">
        <v>24.1838</v>
      </c>
      <c r="JV977">
        <v>18</v>
      </c>
      <c r="JW977">
        <v>486.51</v>
      </c>
      <c r="JX977">
        <v>379.929</v>
      </c>
      <c r="JY977">
        <v>49.959</v>
      </c>
      <c r="JZ977">
        <v>56.5213</v>
      </c>
      <c r="KA977">
        <v>30</v>
      </c>
      <c r="KB977">
        <v>55.7723</v>
      </c>
      <c r="KC977">
        <v>55.5582</v>
      </c>
      <c r="KD977">
        <v>20.2374</v>
      </c>
      <c r="KE977">
        <v>0</v>
      </c>
      <c r="KF977">
        <v>100</v>
      </c>
      <c r="KG977">
        <v>49.966</v>
      </c>
      <c r="KH977">
        <v>413.281</v>
      </c>
      <c r="KI977">
        <v>26.2864</v>
      </c>
      <c r="KJ977">
        <v>92.3727</v>
      </c>
      <c r="KK977">
        <v>88.878</v>
      </c>
    </row>
    <row r="978" spans="1:297">
      <c r="A978">
        <v>962</v>
      </c>
      <c r="B978">
        <v>1761425693.1</v>
      </c>
      <c r="C978">
        <v>17512.0999999046</v>
      </c>
      <c r="D978" t="s">
        <v>2376</v>
      </c>
      <c r="E978" t="s">
        <v>2377</v>
      </c>
      <c r="F978">
        <v>5</v>
      </c>
      <c r="G978" t="s">
        <v>2375</v>
      </c>
      <c r="H978" t="s">
        <v>436</v>
      </c>
      <c r="I978">
        <v>1761425684.36667</v>
      </c>
      <c r="J978">
        <f>(K978)/1000</f>
        <v>0</v>
      </c>
      <c r="K978">
        <f>IF(DP978, AN978, AH978)</f>
        <v>0</v>
      </c>
      <c r="L978">
        <f>IF(DP978, AI978, AG978)</f>
        <v>0</v>
      </c>
      <c r="M978">
        <f>DR978 - IF(AU978&gt;1, L978*DL978*100.0/(AW978), 0)</f>
        <v>0</v>
      </c>
      <c r="N978">
        <f>((T978-J978/2)*M978-L978)/(T978+J978/2)</f>
        <v>0</v>
      </c>
      <c r="O978">
        <f>N978*(DY978+DZ978)/1000.0</f>
        <v>0</v>
      </c>
      <c r="P978">
        <f>(DR978 - IF(AU978&gt;1, L978*DL978*100.0/(AW978), 0))*(DY978+DZ978)/1000.0</f>
        <v>0</v>
      </c>
      <c r="Q978">
        <f>2.0/((1/S978-1/R978)+SIGN(S978)*SQRT((1/S978-1/R978)*(1/S978-1/R978) + 4*DM978/((DM978+1)*(DM978+1))*(2*1/S978*1/R978-1/R978*1/R978)))</f>
        <v>0</v>
      </c>
      <c r="R978">
        <f>IF(LEFT(DN978,1)&lt;&gt;"0",IF(LEFT(DN978,1)="1",3.0,DO978),$D$5+$E$5*(EF978*DY978/($K$5*1000))+$F$5*(EF978*DY978/($K$5*1000))*MAX(MIN(DL978,$J$5),$I$5)*MAX(MIN(DL978,$J$5),$I$5)+$G$5*MAX(MIN(DL978,$J$5),$I$5)*(EF978*DY978/($K$5*1000))+$H$5*(EF978*DY978/($K$5*1000))*(EF978*DY978/($K$5*1000)))</f>
        <v>0</v>
      </c>
      <c r="S978">
        <f>J978*(1000-(1000*0.61365*exp(17.502*W978/(240.97+W978))/(DY978+DZ978)+DT978)/2)/(1000*0.61365*exp(17.502*W978/(240.97+W978))/(DY978+DZ978)-DT978)</f>
        <v>0</v>
      </c>
      <c r="T978">
        <f>1/((DM978+1)/(Q978/1.6)+1/(R978/1.37)) + DM978/((DM978+1)/(Q978/1.6) + DM978/(R978/1.37))</f>
        <v>0</v>
      </c>
      <c r="U978">
        <f>(DH978*DK978)</f>
        <v>0</v>
      </c>
      <c r="V978">
        <f>(EA978+(U978+2*0.95*5.67E-8*(((EA978+$B$7)+273)^4-(EA978+273)^4)-44100*J978)/(1.84*29.3*R978+8*0.95*5.67E-8*(EA978+273)^3))</f>
        <v>0</v>
      </c>
      <c r="W978">
        <f>($C$7*EB978+$D$7*EC978+$E$7*V978)</f>
        <v>0</v>
      </c>
      <c r="X978">
        <f>0.61365*exp(17.502*W978/(240.97+W978))</f>
        <v>0</v>
      </c>
      <c r="Y978">
        <f>(Z978/AA978*100)</f>
        <v>0</v>
      </c>
      <c r="Z978">
        <f>DT978*(DY978+DZ978)/1000</f>
        <v>0</v>
      </c>
      <c r="AA978">
        <f>0.61365*exp(17.502*EA978/(240.97+EA978))</f>
        <v>0</v>
      </c>
      <c r="AB978">
        <f>(X978-DT978*(DY978+DZ978)/1000)</f>
        <v>0</v>
      </c>
      <c r="AC978">
        <f>(-J978*44100)</f>
        <v>0</v>
      </c>
      <c r="AD978">
        <f>2*29.3*R978*0.92*(EA978-W978)</f>
        <v>0</v>
      </c>
      <c r="AE978">
        <f>2*0.95*5.67E-8*(((EA978+$B$7)+273)^4-(W978+273)^4)</f>
        <v>0</v>
      </c>
      <c r="AF978">
        <f>U978+AE978+AC978+AD978</f>
        <v>0</v>
      </c>
      <c r="AG978">
        <f>DX978*AU978*(DS978-DR978*(1000-AU978*DU978)/(1000-AU978*DT978))/(100*DL978)</f>
        <v>0</v>
      </c>
      <c r="AH978">
        <f>1000*DX978*AU978*(DT978-DU978)/(100*DL978*(1000-AU978*DT978))</f>
        <v>0</v>
      </c>
      <c r="AI978">
        <f>(AJ978 - AK978 - DY978*1E3/(8.314*(EA978+273.15)) * AM978/DX978 * AL978) * DX978/(100*DL978) * (1000 - DU978)/1000</f>
        <v>0</v>
      </c>
      <c r="AJ978">
        <v>430.803436276917</v>
      </c>
      <c r="AK978">
        <v>425.454448484849</v>
      </c>
      <c r="AL978">
        <v>-0.00151545467230308</v>
      </c>
      <c r="AM978">
        <v>65.4866395817143</v>
      </c>
      <c r="AN978">
        <f>(AP978 - AO978 + DY978*1E3/(8.314*(EA978+273.15)) * AR978/DX978 * AQ978) * DX978/(100*DL978) * 1000/(1000 - AP978)</f>
        <v>0</v>
      </c>
      <c r="AO978">
        <v>25.4966761196225</v>
      </c>
      <c r="AP978">
        <v>49.9454072727273</v>
      </c>
      <c r="AQ978">
        <v>0.00743732743697395</v>
      </c>
      <c r="AR978">
        <v>110.837555628061</v>
      </c>
      <c r="AS978">
        <v>7</v>
      </c>
      <c r="AT978">
        <v>1</v>
      </c>
      <c r="AU978">
        <f>IF(AS978*$H$13&gt;=AW978,1.0,(AW978/(AW978-AS978*$H$13)))</f>
        <v>0</v>
      </c>
      <c r="AV978">
        <f>(AU978-1)*100</f>
        <v>0</v>
      </c>
      <c r="AW978">
        <f>MAX(0,($B$13+$C$13*EF978)/(1+$D$13*EF978)*DY978/(EA978+273)*$E$13)</f>
        <v>0</v>
      </c>
      <c r="AX978" t="s">
        <v>437</v>
      </c>
      <c r="AY978" t="s">
        <v>437</v>
      </c>
      <c r="AZ978">
        <v>0</v>
      </c>
      <c r="BA978">
        <v>0</v>
      </c>
      <c r="BB978">
        <f>1-AZ978/BA978</f>
        <v>0</v>
      </c>
      <c r="BC978">
        <v>0</v>
      </c>
      <c r="BD978" t="s">
        <v>437</v>
      </c>
      <c r="BE978" t="s">
        <v>437</v>
      </c>
      <c r="BF978">
        <v>0</v>
      </c>
      <c r="BG978">
        <v>0</v>
      </c>
      <c r="BH978">
        <f>1-BF978/BG978</f>
        <v>0</v>
      </c>
      <c r="BI978">
        <v>0.5</v>
      </c>
      <c r="BJ978">
        <f>DI978</f>
        <v>0</v>
      </c>
      <c r="BK978">
        <f>L978</f>
        <v>0</v>
      </c>
      <c r="BL978">
        <f>BH978*BI978*BJ978</f>
        <v>0</v>
      </c>
      <c r="BM978">
        <f>(BK978-BC978)/BJ978</f>
        <v>0</v>
      </c>
      <c r="BN978">
        <f>(BA978-BG978)/BG978</f>
        <v>0</v>
      </c>
      <c r="BO978">
        <f>AZ978/(BB978+AZ978/BG978)</f>
        <v>0</v>
      </c>
      <c r="BP978" t="s">
        <v>437</v>
      </c>
      <c r="BQ978">
        <v>0</v>
      </c>
      <c r="BR978">
        <f>IF(BQ978&lt;&gt;0, BQ978, BO978)</f>
        <v>0</v>
      </c>
      <c r="BS978">
        <f>1-BR978/BG978</f>
        <v>0</v>
      </c>
      <c r="BT978">
        <f>(BG978-BF978)/(BG978-BR978)</f>
        <v>0</v>
      </c>
      <c r="BU978">
        <f>(BA978-BG978)/(BA978-BR978)</f>
        <v>0</v>
      </c>
      <c r="BV978">
        <f>(BG978-BF978)/(BG978-AZ978)</f>
        <v>0</v>
      </c>
      <c r="BW978">
        <f>(BA978-BG978)/(BA978-AZ978)</f>
        <v>0</v>
      </c>
      <c r="BX978">
        <f>(BT978*BR978/BF978)</f>
        <v>0</v>
      </c>
      <c r="BY978">
        <f>(1-BX978)</f>
        <v>0</v>
      </c>
      <c r="DH978">
        <f>$B$11*EG978+$C$11*EH978+$F$11*ES978*(1-EV978)</f>
        <v>0</v>
      </c>
      <c r="DI978">
        <f>DH978*DJ978</f>
        <v>0</v>
      </c>
      <c r="DJ978">
        <f>($B$11*$D$9+$C$11*$D$9+$F$11*((FF978+EX978)/MAX(FF978+EX978+FG978, 0.1)*$I$9+FG978/MAX(FF978+EX978+FG978, 0.1)*$J$9))/($B$11+$C$11+$F$11)</f>
        <v>0</v>
      </c>
      <c r="DK978">
        <f>($B$11*$K$9+$C$11*$K$9+$F$11*((FF978+EX978)/MAX(FF978+EX978+FG978, 0.1)*$P$9+FG978/MAX(FF978+EX978+FG978, 0.1)*$Q$9))/($B$11+$C$11+$F$11)</f>
        <v>0</v>
      </c>
      <c r="DL978">
        <v>6</v>
      </c>
      <c r="DM978">
        <v>0.5</v>
      </c>
      <c r="DN978" t="s">
        <v>438</v>
      </c>
      <c r="DO978">
        <v>2</v>
      </c>
      <c r="DP978" t="b">
        <v>1</v>
      </c>
      <c r="DQ978">
        <v>1761425684.36667</v>
      </c>
      <c r="DR978">
        <v>404.2314</v>
      </c>
      <c r="DS978">
        <v>419.877333333333</v>
      </c>
      <c r="DT978">
        <v>49.9025</v>
      </c>
      <c r="DU978">
        <v>25.49438</v>
      </c>
      <c r="DV978">
        <v>403.133733333333</v>
      </c>
      <c r="DW978">
        <v>49.9466066666667</v>
      </c>
      <c r="DX978">
        <v>500.001</v>
      </c>
      <c r="DY978">
        <v>90.2128333333333</v>
      </c>
      <c r="DZ978">
        <v>0.04039904</v>
      </c>
      <c r="EA978">
        <v>51.5339466666667</v>
      </c>
      <c r="EB978">
        <v>47.97006</v>
      </c>
      <c r="EC978">
        <v>999.9</v>
      </c>
      <c r="ED978">
        <v>0</v>
      </c>
      <c r="EE978">
        <v>0</v>
      </c>
      <c r="EF978">
        <v>10001.0846666667</v>
      </c>
      <c r="EG978">
        <v>0</v>
      </c>
      <c r="EH978">
        <v>1188.112</v>
      </c>
      <c r="EI978">
        <v>-15.646</v>
      </c>
      <c r="EJ978">
        <v>425.462933333333</v>
      </c>
      <c r="EK978">
        <v>430.861933333333</v>
      </c>
      <c r="EL978">
        <v>24.4081133333333</v>
      </c>
      <c r="EM978">
        <v>419.877333333333</v>
      </c>
      <c r="EN978">
        <v>25.49438</v>
      </c>
      <c r="EO978">
        <v>4.501846</v>
      </c>
      <c r="EP978">
        <v>2.29992066666667</v>
      </c>
      <c r="EQ978">
        <v>30.9629066666667</v>
      </c>
      <c r="ER978">
        <v>19.67584</v>
      </c>
      <c r="ES978">
        <v>1200.00666666667</v>
      </c>
      <c r="ET978">
        <v>0.9669954</v>
      </c>
      <c r="EU978">
        <v>0.0330048666666667</v>
      </c>
      <c r="EV978">
        <v>0</v>
      </c>
      <c r="EW978">
        <v>854.000466666667</v>
      </c>
      <c r="EX978">
        <v>5.00059</v>
      </c>
      <c r="EY978">
        <v>11398.7733333333</v>
      </c>
      <c r="EZ978">
        <v>10358.76</v>
      </c>
      <c r="FA978">
        <v>63.9832</v>
      </c>
      <c r="FB978">
        <v>65.125</v>
      </c>
      <c r="FC978">
        <v>63.937</v>
      </c>
      <c r="FD978">
        <v>65.062</v>
      </c>
      <c r="FE978">
        <v>65.25</v>
      </c>
      <c r="FF978">
        <v>1155.56666666667</v>
      </c>
      <c r="FG978">
        <v>39.44</v>
      </c>
      <c r="FH978">
        <v>0</v>
      </c>
      <c r="FI978">
        <v>1761425653.9</v>
      </c>
      <c r="FJ978">
        <v>0</v>
      </c>
      <c r="FK978">
        <v>854.0054</v>
      </c>
      <c r="FL978">
        <v>0.504615392581947</v>
      </c>
      <c r="FM978">
        <v>3.046153866221</v>
      </c>
      <c r="FN978">
        <v>11399</v>
      </c>
      <c r="FO978">
        <v>15</v>
      </c>
      <c r="FP978">
        <v>0</v>
      </c>
      <c r="FQ978" t="s">
        <v>439</v>
      </c>
      <c r="FR978">
        <v>0</v>
      </c>
      <c r="FS978">
        <v>0</v>
      </c>
      <c r="FT978">
        <v>0</v>
      </c>
      <c r="FU978">
        <v>0</v>
      </c>
      <c r="FV978">
        <v>0</v>
      </c>
      <c r="FW978">
        <v>0</v>
      </c>
      <c r="FX978">
        <v>0</v>
      </c>
      <c r="FY978">
        <v>0</v>
      </c>
      <c r="FZ978">
        <v>0</v>
      </c>
      <c r="GA978">
        <v>0</v>
      </c>
      <c r="GB978">
        <v>0</v>
      </c>
      <c r="GC978">
        <v>-15.66636</v>
      </c>
      <c r="GD978">
        <v>1.13344060150378</v>
      </c>
      <c r="GE978">
        <v>0.288922374349928</v>
      </c>
      <c r="GF978">
        <v>0</v>
      </c>
      <c r="GG978">
        <v>853.970647058823</v>
      </c>
      <c r="GH978">
        <v>0.523116885235765</v>
      </c>
      <c r="GI978">
        <v>0.21574670365594</v>
      </c>
      <c r="GJ978">
        <v>-1</v>
      </c>
      <c r="GK978">
        <v>24.398455</v>
      </c>
      <c r="GL978">
        <v>0.309369924812039</v>
      </c>
      <c r="GM978">
        <v>0.0300416290337256</v>
      </c>
      <c r="GN978">
        <v>0</v>
      </c>
      <c r="GO978">
        <v>0</v>
      </c>
      <c r="GP978">
        <v>2</v>
      </c>
      <c r="GQ978" t="s">
        <v>473</v>
      </c>
      <c r="GR978">
        <v>3.12629</v>
      </c>
      <c r="GS978">
        <v>2.71807</v>
      </c>
      <c r="GT978">
        <v>0.0812081</v>
      </c>
      <c r="GU978">
        <v>0.0834702</v>
      </c>
      <c r="GV978">
        <v>0.162614</v>
      </c>
      <c r="GW978">
        <v>0.101494</v>
      </c>
      <c r="GX978">
        <v>32764.5</v>
      </c>
      <c r="GY978">
        <v>34508.9</v>
      </c>
      <c r="GZ978">
        <v>32407.4</v>
      </c>
      <c r="HA978">
        <v>34235.3</v>
      </c>
      <c r="HB978">
        <v>38993</v>
      </c>
      <c r="HC978">
        <v>44390.3</v>
      </c>
      <c r="HD978">
        <v>50983.1</v>
      </c>
      <c r="HE978">
        <v>54943.6</v>
      </c>
      <c r="HF978">
        <v>1.65392</v>
      </c>
      <c r="HG978">
        <v>1.5067</v>
      </c>
      <c r="HH978">
        <v>-0.117995</v>
      </c>
      <c r="HI978">
        <v>0</v>
      </c>
      <c r="HJ978">
        <v>49.8294</v>
      </c>
      <c r="HK978">
        <v>999.9</v>
      </c>
      <c r="HL978">
        <v>55.848</v>
      </c>
      <c r="HM978">
        <v>30.212</v>
      </c>
      <c r="HN978">
        <v>26.6964</v>
      </c>
      <c r="HO978">
        <v>59.9968</v>
      </c>
      <c r="HP978">
        <v>40.4006</v>
      </c>
      <c r="HQ978">
        <v>1</v>
      </c>
      <c r="HR978">
        <v>2.62394</v>
      </c>
      <c r="HS978">
        <v>1.08798</v>
      </c>
      <c r="HT978">
        <v>20.1078</v>
      </c>
      <c r="HU978">
        <v>5.18434</v>
      </c>
      <c r="HV978">
        <v>12.0159</v>
      </c>
      <c r="HW978">
        <v>4.96685</v>
      </c>
      <c r="HX978">
        <v>3.296</v>
      </c>
      <c r="HY978">
        <v>9999</v>
      </c>
      <c r="HZ978">
        <v>9999</v>
      </c>
      <c r="IA978">
        <v>999.9</v>
      </c>
      <c r="IB978">
        <v>9999</v>
      </c>
      <c r="IC978">
        <v>1.86325</v>
      </c>
      <c r="ID978">
        <v>1.86807</v>
      </c>
      <c r="IE978">
        <v>1.86783</v>
      </c>
      <c r="IF978">
        <v>1.86905</v>
      </c>
      <c r="IG978">
        <v>1.86981</v>
      </c>
      <c r="IH978">
        <v>1.86586</v>
      </c>
      <c r="II978">
        <v>1.86693</v>
      </c>
      <c r="IJ978">
        <v>1.86841</v>
      </c>
      <c r="IK978">
        <v>5</v>
      </c>
      <c r="IL978">
        <v>0</v>
      </c>
      <c r="IM978">
        <v>0</v>
      </c>
      <c r="IN978">
        <v>0</v>
      </c>
      <c r="IO978" t="s">
        <v>441</v>
      </c>
      <c r="IP978" t="s">
        <v>442</v>
      </c>
      <c r="IQ978" t="s">
        <v>443</v>
      </c>
      <c r="IR978" t="s">
        <v>443</v>
      </c>
      <c r="IS978" t="s">
        <v>443</v>
      </c>
      <c r="IT978" t="s">
        <v>443</v>
      </c>
      <c r="IU978">
        <v>0</v>
      </c>
      <c r="IV978">
        <v>100</v>
      </c>
      <c r="IW978">
        <v>100</v>
      </c>
      <c r="IX978">
        <v>1.097</v>
      </c>
      <c r="IY978">
        <v>-0.0441</v>
      </c>
      <c r="IZ978">
        <v>1.09748391826392</v>
      </c>
      <c r="JA978">
        <v>0</v>
      </c>
      <c r="JB978">
        <v>0</v>
      </c>
      <c r="JC978">
        <v>0</v>
      </c>
      <c r="JD978">
        <v>-0.0441141096964596</v>
      </c>
      <c r="JE978">
        <v>0</v>
      </c>
      <c r="JF978">
        <v>0</v>
      </c>
      <c r="JG978">
        <v>0</v>
      </c>
      <c r="JH978">
        <v>5</v>
      </c>
      <c r="JI978">
        <v>2273</v>
      </c>
      <c r="JJ978">
        <v>1</v>
      </c>
      <c r="JK978">
        <v>24</v>
      </c>
      <c r="JL978">
        <v>29357094.9</v>
      </c>
      <c r="JM978">
        <v>29357094.9</v>
      </c>
      <c r="JN978">
        <v>0.987549</v>
      </c>
      <c r="JO978">
        <v>2.62329</v>
      </c>
      <c r="JP978">
        <v>1.54785</v>
      </c>
      <c r="JQ978">
        <v>2.31445</v>
      </c>
      <c r="JR978">
        <v>1.64673</v>
      </c>
      <c r="JS978">
        <v>2.36328</v>
      </c>
      <c r="JT978">
        <v>34.3042</v>
      </c>
      <c r="JU978">
        <v>24.1838</v>
      </c>
      <c r="JV978">
        <v>18</v>
      </c>
      <c r="JW978">
        <v>486.362</v>
      </c>
      <c r="JX978">
        <v>379.79</v>
      </c>
      <c r="JY978">
        <v>49.978</v>
      </c>
      <c r="JZ978">
        <v>56.5213</v>
      </c>
      <c r="KA978">
        <v>30</v>
      </c>
      <c r="KB978">
        <v>55.7723</v>
      </c>
      <c r="KC978">
        <v>55.5582</v>
      </c>
      <c r="KD978">
        <v>19.7564</v>
      </c>
      <c r="KE978">
        <v>0</v>
      </c>
      <c r="KF978">
        <v>100</v>
      </c>
      <c r="KG978">
        <v>49.9844</v>
      </c>
      <c r="KH978">
        <v>399.848</v>
      </c>
      <c r="KI978">
        <v>26.2864</v>
      </c>
      <c r="KJ978">
        <v>92.3729</v>
      </c>
      <c r="KK978">
        <v>88.8784</v>
      </c>
    </row>
    <row r="979" spans="1:297">
      <c r="A979">
        <v>963</v>
      </c>
      <c r="B979">
        <v>1761425698.1</v>
      </c>
      <c r="C979">
        <v>17517.0999999046</v>
      </c>
      <c r="D979" t="s">
        <v>2378</v>
      </c>
      <c r="E979" t="s">
        <v>2379</v>
      </c>
      <c r="F979">
        <v>5</v>
      </c>
      <c r="G979" t="s">
        <v>2375</v>
      </c>
      <c r="H979" t="s">
        <v>436</v>
      </c>
      <c r="I979">
        <v>1761425689.45714</v>
      </c>
      <c r="J979">
        <f>(K979)/1000</f>
        <v>0</v>
      </c>
      <c r="K979">
        <f>IF(DP979, AN979, AH979)</f>
        <v>0</v>
      </c>
      <c r="L979">
        <f>IF(DP979, AI979, AG979)</f>
        <v>0</v>
      </c>
      <c r="M979">
        <f>DR979 - IF(AU979&gt;1, L979*DL979*100.0/(AW979), 0)</f>
        <v>0</v>
      </c>
      <c r="N979">
        <f>((T979-J979/2)*M979-L979)/(T979+J979/2)</f>
        <v>0</v>
      </c>
      <c r="O979">
        <f>N979*(DY979+DZ979)/1000.0</f>
        <v>0</v>
      </c>
      <c r="P979">
        <f>(DR979 - IF(AU979&gt;1, L979*DL979*100.0/(AW979), 0))*(DY979+DZ979)/1000.0</f>
        <v>0</v>
      </c>
      <c r="Q979">
        <f>2.0/((1/S979-1/R979)+SIGN(S979)*SQRT((1/S979-1/R979)*(1/S979-1/R979) + 4*DM979/((DM979+1)*(DM979+1))*(2*1/S979*1/R979-1/R979*1/R979)))</f>
        <v>0</v>
      </c>
      <c r="R979">
        <f>IF(LEFT(DN979,1)&lt;&gt;"0",IF(LEFT(DN979,1)="1",3.0,DO979),$D$5+$E$5*(EF979*DY979/($K$5*1000))+$F$5*(EF979*DY979/($K$5*1000))*MAX(MIN(DL979,$J$5),$I$5)*MAX(MIN(DL979,$J$5),$I$5)+$G$5*MAX(MIN(DL979,$J$5),$I$5)*(EF979*DY979/($K$5*1000))+$H$5*(EF979*DY979/($K$5*1000))*(EF979*DY979/($K$5*1000)))</f>
        <v>0</v>
      </c>
      <c r="S979">
        <f>J979*(1000-(1000*0.61365*exp(17.502*W979/(240.97+W979))/(DY979+DZ979)+DT979)/2)/(1000*0.61365*exp(17.502*W979/(240.97+W979))/(DY979+DZ979)-DT979)</f>
        <v>0</v>
      </c>
      <c r="T979">
        <f>1/((DM979+1)/(Q979/1.6)+1/(R979/1.37)) + DM979/((DM979+1)/(Q979/1.6) + DM979/(R979/1.37))</f>
        <v>0</v>
      </c>
      <c r="U979">
        <f>(DH979*DK979)</f>
        <v>0</v>
      </c>
      <c r="V979">
        <f>(EA979+(U979+2*0.95*5.67E-8*(((EA979+$B$7)+273)^4-(EA979+273)^4)-44100*J979)/(1.84*29.3*R979+8*0.95*5.67E-8*(EA979+273)^3))</f>
        <v>0</v>
      </c>
      <c r="W979">
        <f>($C$7*EB979+$D$7*EC979+$E$7*V979)</f>
        <v>0</v>
      </c>
      <c r="X979">
        <f>0.61365*exp(17.502*W979/(240.97+W979))</f>
        <v>0</v>
      </c>
      <c r="Y979">
        <f>(Z979/AA979*100)</f>
        <v>0</v>
      </c>
      <c r="Z979">
        <f>DT979*(DY979+DZ979)/1000</f>
        <v>0</v>
      </c>
      <c r="AA979">
        <f>0.61365*exp(17.502*EA979/(240.97+EA979))</f>
        <v>0</v>
      </c>
      <c r="AB979">
        <f>(X979-DT979*(DY979+DZ979)/1000)</f>
        <v>0</v>
      </c>
      <c r="AC979">
        <f>(-J979*44100)</f>
        <v>0</v>
      </c>
      <c r="AD979">
        <f>2*29.3*R979*0.92*(EA979-W979)</f>
        <v>0</v>
      </c>
      <c r="AE979">
        <f>2*0.95*5.67E-8*(((EA979+$B$7)+273)^4-(W979+273)^4)</f>
        <v>0</v>
      </c>
      <c r="AF979">
        <f>U979+AE979+AC979+AD979</f>
        <v>0</v>
      </c>
      <c r="AG979">
        <f>DX979*AU979*(DS979-DR979*(1000-AU979*DU979)/(1000-AU979*DT979))/(100*DL979)</f>
        <v>0</v>
      </c>
      <c r="AH979">
        <f>1000*DX979*AU979*(DT979-DU979)/(100*DL979*(1000-AU979*DT979))</f>
        <v>0</v>
      </c>
      <c r="AI979">
        <f>(AJ979 - AK979 - DY979*1E3/(8.314*(EA979+273.15)) * AM979/DX979 * AL979) * DX979/(100*DL979) * (1000 - DU979)/1000</f>
        <v>0</v>
      </c>
      <c r="AJ979">
        <v>424.678001619159</v>
      </c>
      <c r="AK979">
        <v>422.319757575757</v>
      </c>
      <c r="AL979">
        <v>-0.767302344258183</v>
      </c>
      <c r="AM979">
        <v>65.4866395817143</v>
      </c>
      <c r="AN979">
        <f>(AP979 - AO979 + DY979*1E3/(8.314*(EA979+273.15)) * AR979/DX979 * AQ979) * DX979/(100*DL979) * 1000/(1000 - AP979)</f>
        <v>0</v>
      </c>
      <c r="AO979">
        <v>25.5000796942339</v>
      </c>
      <c r="AP979">
        <v>49.9768563636364</v>
      </c>
      <c r="AQ979">
        <v>0.00320701296426892</v>
      </c>
      <c r="AR979">
        <v>110.837555628061</v>
      </c>
      <c r="AS979">
        <v>7</v>
      </c>
      <c r="AT979">
        <v>1</v>
      </c>
      <c r="AU979">
        <f>IF(AS979*$H$13&gt;=AW979,1.0,(AW979/(AW979-AS979*$H$13)))</f>
        <v>0</v>
      </c>
      <c r="AV979">
        <f>(AU979-1)*100</f>
        <v>0</v>
      </c>
      <c r="AW979">
        <f>MAX(0,($B$13+$C$13*EF979)/(1+$D$13*EF979)*DY979/(EA979+273)*$E$13)</f>
        <v>0</v>
      </c>
      <c r="AX979" t="s">
        <v>437</v>
      </c>
      <c r="AY979" t="s">
        <v>437</v>
      </c>
      <c r="AZ979">
        <v>0</v>
      </c>
      <c r="BA979">
        <v>0</v>
      </c>
      <c r="BB979">
        <f>1-AZ979/BA979</f>
        <v>0</v>
      </c>
      <c r="BC979">
        <v>0</v>
      </c>
      <c r="BD979" t="s">
        <v>437</v>
      </c>
      <c r="BE979" t="s">
        <v>437</v>
      </c>
      <c r="BF979">
        <v>0</v>
      </c>
      <c r="BG979">
        <v>0</v>
      </c>
      <c r="BH979">
        <f>1-BF979/BG979</f>
        <v>0</v>
      </c>
      <c r="BI979">
        <v>0.5</v>
      </c>
      <c r="BJ979">
        <f>DI979</f>
        <v>0</v>
      </c>
      <c r="BK979">
        <f>L979</f>
        <v>0</v>
      </c>
      <c r="BL979">
        <f>BH979*BI979*BJ979</f>
        <v>0</v>
      </c>
      <c r="BM979">
        <f>(BK979-BC979)/BJ979</f>
        <v>0</v>
      </c>
      <c r="BN979">
        <f>(BA979-BG979)/BG979</f>
        <v>0</v>
      </c>
      <c r="BO979">
        <f>AZ979/(BB979+AZ979/BG979)</f>
        <v>0</v>
      </c>
      <c r="BP979" t="s">
        <v>437</v>
      </c>
      <c r="BQ979">
        <v>0</v>
      </c>
      <c r="BR979">
        <f>IF(BQ979&lt;&gt;0, BQ979, BO979)</f>
        <v>0</v>
      </c>
      <c r="BS979">
        <f>1-BR979/BG979</f>
        <v>0</v>
      </c>
      <c r="BT979">
        <f>(BG979-BF979)/(BG979-BR979)</f>
        <v>0</v>
      </c>
      <c r="BU979">
        <f>(BA979-BG979)/(BA979-BR979)</f>
        <v>0</v>
      </c>
      <c r="BV979">
        <f>(BG979-BF979)/(BG979-AZ979)</f>
        <v>0</v>
      </c>
      <c r="BW979">
        <f>(BA979-BG979)/(BA979-AZ979)</f>
        <v>0</v>
      </c>
      <c r="BX979">
        <f>(BT979*BR979/BF979)</f>
        <v>0</v>
      </c>
      <c r="BY979">
        <f>(1-BX979)</f>
        <v>0</v>
      </c>
      <c r="DH979">
        <f>$B$11*EG979+$C$11*EH979+$F$11*ES979*(1-EV979)</f>
        <v>0</v>
      </c>
      <c r="DI979">
        <f>DH979*DJ979</f>
        <v>0</v>
      </c>
      <c r="DJ979">
        <f>($B$11*$D$9+$C$11*$D$9+$F$11*((FF979+EX979)/MAX(FF979+EX979+FG979, 0.1)*$I$9+FG979/MAX(FF979+EX979+FG979, 0.1)*$J$9))/($B$11+$C$11+$F$11)</f>
        <v>0</v>
      </c>
      <c r="DK979">
        <f>($B$11*$K$9+$C$11*$K$9+$F$11*((FF979+EX979)/MAX(FF979+EX979+FG979, 0.1)*$P$9+FG979/MAX(FF979+EX979+FG979, 0.1)*$Q$9))/($B$11+$C$11+$F$11)</f>
        <v>0</v>
      </c>
      <c r="DL979">
        <v>6</v>
      </c>
      <c r="DM979">
        <v>0.5</v>
      </c>
      <c r="DN979" t="s">
        <v>438</v>
      </c>
      <c r="DO979">
        <v>2</v>
      </c>
      <c r="DP979" t="b">
        <v>1</v>
      </c>
      <c r="DQ979">
        <v>1761425689.45714</v>
      </c>
      <c r="DR979">
        <v>403.735714285714</v>
      </c>
      <c r="DS979">
        <v>417.430642857143</v>
      </c>
      <c r="DT979">
        <v>49.9333928571428</v>
      </c>
      <c r="DU979">
        <v>25.4968928571429</v>
      </c>
      <c r="DV979">
        <v>402.638</v>
      </c>
      <c r="DW979">
        <v>49.9775</v>
      </c>
      <c r="DX979">
        <v>500.001928571429</v>
      </c>
      <c r="DY979">
        <v>90.2114642857143</v>
      </c>
      <c r="DZ979">
        <v>0.0402649142857143</v>
      </c>
      <c r="EA979">
        <v>51.5461928571428</v>
      </c>
      <c r="EB979">
        <v>47.9735857142857</v>
      </c>
      <c r="EC979">
        <v>999.9</v>
      </c>
      <c r="ED979">
        <v>0</v>
      </c>
      <c r="EE979">
        <v>0</v>
      </c>
      <c r="EF979">
        <v>9997.81428571428</v>
      </c>
      <c r="EG979">
        <v>0</v>
      </c>
      <c r="EH979">
        <v>1188.05785714286</v>
      </c>
      <c r="EI979">
        <v>-13.6949871428571</v>
      </c>
      <c r="EJ979">
        <v>424.955</v>
      </c>
      <c r="EK979">
        <v>428.352285714286</v>
      </c>
      <c r="EL979">
        <v>24.4364857142857</v>
      </c>
      <c r="EM979">
        <v>417.430642857143</v>
      </c>
      <c r="EN979">
        <v>25.4968928571429</v>
      </c>
      <c r="EO979">
        <v>4.50456357142857</v>
      </c>
      <c r="EP979">
        <v>2.30011285714286</v>
      </c>
      <c r="EQ979">
        <v>30.9735</v>
      </c>
      <c r="ER979">
        <v>19.6771857142857</v>
      </c>
      <c r="ES979">
        <v>1199.97285714286</v>
      </c>
      <c r="ET979">
        <v>0.966994071428571</v>
      </c>
      <c r="EU979">
        <v>0.0330061071428571</v>
      </c>
      <c r="EV979">
        <v>0</v>
      </c>
      <c r="EW979">
        <v>854.059214285714</v>
      </c>
      <c r="EX979">
        <v>5.00059</v>
      </c>
      <c r="EY979">
        <v>11398.7857142857</v>
      </c>
      <c r="EZ979">
        <v>10358.4571428571</v>
      </c>
      <c r="FA979">
        <v>63.982</v>
      </c>
      <c r="FB979">
        <v>65.125</v>
      </c>
      <c r="FC979">
        <v>63.937</v>
      </c>
      <c r="FD979">
        <v>65.0531428571429</v>
      </c>
      <c r="FE979">
        <v>65.25</v>
      </c>
      <c r="FF979">
        <v>1155.53285714286</v>
      </c>
      <c r="FG979">
        <v>39.44</v>
      </c>
      <c r="FH979">
        <v>0</v>
      </c>
      <c r="FI979">
        <v>1761425658.7</v>
      </c>
      <c r="FJ979">
        <v>0</v>
      </c>
      <c r="FK979">
        <v>854.00344</v>
      </c>
      <c r="FL979">
        <v>-0.00930769049077558</v>
      </c>
      <c r="FM979">
        <v>-0.669230794308777</v>
      </c>
      <c r="FN979">
        <v>11399.072</v>
      </c>
      <c r="FO979">
        <v>15</v>
      </c>
      <c r="FP979">
        <v>0</v>
      </c>
      <c r="FQ979" t="s">
        <v>439</v>
      </c>
      <c r="FR979">
        <v>0</v>
      </c>
      <c r="FS979">
        <v>0</v>
      </c>
      <c r="FT979">
        <v>0</v>
      </c>
      <c r="FU979">
        <v>0</v>
      </c>
      <c r="FV979">
        <v>0</v>
      </c>
      <c r="FW979">
        <v>0</v>
      </c>
      <c r="FX979">
        <v>0</v>
      </c>
      <c r="FY979">
        <v>0</v>
      </c>
      <c r="FZ979">
        <v>0</v>
      </c>
      <c r="GA979">
        <v>0</v>
      </c>
      <c r="GB979">
        <v>0</v>
      </c>
      <c r="GC979">
        <v>-14.6541035</v>
      </c>
      <c r="GD979">
        <v>16.2508488721804</v>
      </c>
      <c r="GE979">
        <v>2.21261384444117</v>
      </c>
      <c r="GF979">
        <v>0</v>
      </c>
      <c r="GG979">
        <v>853.995117647059</v>
      </c>
      <c r="GH979">
        <v>0.722750192831551</v>
      </c>
      <c r="GI979">
        <v>0.212317709314549</v>
      </c>
      <c r="GJ979">
        <v>-1</v>
      </c>
      <c r="GK979">
        <v>24.420935</v>
      </c>
      <c r="GL979">
        <v>0.324320300751801</v>
      </c>
      <c r="GM979">
        <v>0.0315777180144479</v>
      </c>
      <c r="GN979">
        <v>0</v>
      </c>
      <c r="GO979">
        <v>0</v>
      </c>
      <c r="GP979">
        <v>2</v>
      </c>
      <c r="GQ979" t="s">
        <v>473</v>
      </c>
      <c r="GR979">
        <v>3.12624</v>
      </c>
      <c r="GS979">
        <v>2.71794</v>
      </c>
      <c r="GT979">
        <v>0.0805202</v>
      </c>
      <c r="GU979">
        <v>0.0815359</v>
      </c>
      <c r="GV979">
        <v>0.162663</v>
      </c>
      <c r="GW979">
        <v>0.101504</v>
      </c>
      <c r="GX979">
        <v>32789.1</v>
      </c>
      <c r="GY979">
        <v>34581.6</v>
      </c>
      <c r="GZ979">
        <v>32407.6</v>
      </c>
      <c r="HA979">
        <v>34235.2</v>
      </c>
      <c r="HB979">
        <v>38990.9</v>
      </c>
      <c r="HC979">
        <v>44389.7</v>
      </c>
      <c r="HD979">
        <v>50983.2</v>
      </c>
      <c r="HE979">
        <v>54943.6</v>
      </c>
      <c r="HF979">
        <v>1.654</v>
      </c>
      <c r="HG979">
        <v>1.5069</v>
      </c>
      <c r="HH979">
        <v>-0.119038</v>
      </c>
      <c r="HI979">
        <v>0</v>
      </c>
      <c r="HJ979">
        <v>49.8353</v>
      </c>
      <c r="HK979">
        <v>999.9</v>
      </c>
      <c r="HL979">
        <v>55.823</v>
      </c>
      <c r="HM979">
        <v>30.202</v>
      </c>
      <c r="HN979">
        <v>26.6715</v>
      </c>
      <c r="HO979">
        <v>59.9468</v>
      </c>
      <c r="HP979">
        <v>40.4487</v>
      </c>
      <c r="HQ979">
        <v>1</v>
      </c>
      <c r="HR979">
        <v>2.62396</v>
      </c>
      <c r="HS979">
        <v>1.08995</v>
      </c>
      <c r="HT979">
        <v>20.1078</v>
      </c>
      <c r="HU979">
        <v>5.18375</v>
      </c>
      <c r="HV979">
        <v>12.0159</v>
      </c>
      <c r="HW979">
        <v>4.96665</v>
      </c>
      <c r="HX979">
        <v>3.2959</v>
      </c>
      <c r="HY979">
        <v>9999</v>
      </c>
      <c r="HZ979">
        <v>9999</v>
      </c>
      <c r="IA979">
        <v>999.9</v>
      </c>
      <c r="IB979">
        <v>9999</v>
      </c>
      <c r="IC979">
        <v>1.86325</v>
      </c>
      <c r="ID979">
        <v>1.86807</v>
      </c>
      <c r="IE979">
        <v>1.86783</v>
      </c>
      <c r="IF979">
        <v>1.86905</v>
      </c>
      <c r="IG979">
        <v>1.86981</v>
      </c>
      <c r="IH979">
        <v>1.86586</v>
      </c>
      <c r="II979">
        <v>1.86692</v>
      </c>
      <c r="IJ979">
        <v>1.86843</v>
      </c>
      <c r="IK979">
        <v>5</v>
      </c>
      <c r="IL979">
        <v>0</v>
      </c>
      <c r="IM979">
        <v>0</v>
      </c>
      <c r="IN979">
        <v>0</v>
      </c>
      <c r="IO979" t="s">
        <v>441</v>
      </c>
      <c r="IP979" t="s">
        <v>442</v>
      </c>
      <c r="IQ979" t="s">
        <v>443</v>
      </c>
      <c r="IR979" t="s">
        <v>443</v>
      </c>
      <c r="IS979" t="s">
        <v>443</v>
      </c>
      <c r="IT979" t="s">
        <v>443</v>
      </c>
      <c r="IU979">
        <v>0</v>
      </c>
      <c r="IV979">
        <v>100</v>
      </c>
      <c r="IW979">
        <v>100</v>
      </c>
      <c r="IX979">
        <v>1.098</v>
      </c>
      <c r="IY979">
        <v>-0.0441</v>
      </c>
      <c r="IZ979">
        <v>1.09748391826392</v>
      </c>
      <c r="JA979">
        <v>0</v>
      </c>
      <c r="JB979">
        <v>0</v>
      </c>
      <c r="JC979">
        <v>0</v>
      </c>
      <c r="JD979">
        <v>-0.0441141096964596</v>
      </c>
      <c r="JE979">
        <v>0</v>
      </c>
      <c r="JF979">
        <v>0</v>
      </c>
      <c r="JG979">
        <v>0</v>
      </c>
      <c r="JH979">
        <v>5</v>
      </c>
      <c r="JI979">
        <v>2273</v>
      </c>
      <c r="JJ979">
        <v>1</v>
      </c>
      <c r="JK979">
        <v>24</v>
      </c>
      <c r="JL979">
        <v>29357095</v>
      </c>
      <c r="JM979">
        <v>29357095</v>
      </c>
      <c r="JN979">
        <v>0.959473</v>
      </c>
      <c r="JO979">
        <v>2.62939</v>
      </c>
      <c r="JP979">
        <v>1.54785</v>
      </c>
      <c r="JQ979">
        <v>2.31567</v>
      </c>
      <c r="JR979">
        <v>1.64673</v>
      </c>
      <c r="JS979">
        <v>2.24731</v>
      </c>
      <c r="JT979">
        <v>34.2814</v>
      </c>
      <c r="JU979">
        <v>24.1751</v>
      </c>
      <c r="JV979">
        <v>18</v>
      </c>
      <c r="JW979">
        <v>486.438</v>
      </c>
      <c r="JX979">
        <v>379.914</v>
      </c>
      <c r="JY979">
        <v>49.9901</v>
      </c>
      <c r="JZ979">
        <v>56.5213</v>
      </c>
      <c r="KA979">
        <v>30</v>
      </c>
      <c r="KB979">
        <v>55.7761</v>
      </c>
      <c r="KC979">
        <v>55.5582</v>
      </c>
      <c r="KD979">
        <v>19.1154</v>
      </c>
      <c r="KE979">
        <v>0</v>
      </c>
      <c r="KF979">
        <v>100</v>
      </c>
      <c r="KG979">
        <v>50.0123</v>
      </c>
      <c r="KH979">
        <v>379.583</v>
      </c>
      <c r="KI979">
        <v>26.2864</v>
      </c>
      <c r="KJ979">
        <v>92.3731</v>
      </c>
      <c r="KK979">
        <v>88.8784</v>
      </c>
    </row>
    <row r="980" spans="1:297">
      <c r="A980">
        <v>964</v>
      </c>
      <c r="B980">
        <v>1761425703.1</v>
      </c>
      <c r="C980">
        <v>17522.0999999046</v>
      </c>
      <c r="D980" t="s">
        <v>2380</v>
      </c>
      <c r="E980" t="s">
        <v>2381</v>
      </c>
      <c r="F980">
        <v>5</v>
      </c>
      <c r="G980" t="s">
        <v>2375</v>
      </c>
      <c r="H980" t="s">
        <v>436</v>
      </c>
      <c r="I980">
        <v>1761425694.94615</v>
      </c>
      <c r="J980">
        <f>(K980)/1000</f>
        <v>0</v>
      </c>
      <c r="K980">
        <f>IF(DP980, AN980, AH980)</f>
        <v>0</v>
      </c>
      <c r="L980">
        <f>IF(DP980, AI980, AG980)</f>
        <v>0</v>
      </c>
      <c r="M980">
        <f>DR980 - IF(AU980&gt;1, L980*DL980*100.0/(AW980), 0)</f>
        <v>0</v>
      </c>
      <c r="N980">
        <f>((T980-J980/2)*M980-L980)/(T980+J980/2)</f>
        <v>0</v>
      </c>
      <c r="O980">
        <f>N980*(DY980+DZ980)/1000.0</f>
        <v>0</v>
      </c>
      <c r="P980">
        <f>(DR980 - IF(AU980&gt;1, L980*DL980*100.0/(AW980), 0))*(DY980+DZ980)/1000.0</f>
        <v>0</v>
      </c>
      <c r="Q980">
        <f>2.0/((1/S980-1/R980)+SIGN(S980)*SQRT((1/S980-1/R980)*(1/S980-1/R980) + 4*DM980/((DM980+1)*(DM980+1))*(2*1/S980*1/R980-1/R980*1/R980)))</f>
        <v>0</v>
      </c>
      <c r="R980">
        <f>IF(LEFT(DN980,1)&lt;&gt;"0",IF(LEFT(DN980,1)="1",3.0,DO980),$D$5+$E$5*(EF980*DY980/($K$5*1000))+$F$5*(EF980*DY980/($K$5*1000))*MAX(MIN(DL980,$J$5),$I$5)*MAX(MIN(DL980,$J$5),$I$5)+$G$5*MAX(MIN(DL980,$J$5),$I$5)*(EF980*DY980/($K$5*1000))+$H$5*(EF980*DY980/($K$5*1000))*(EF980*DY980/($K$5*1000)))</f>
        <v>0</v>
      </c>
      <c r="S980">
        <f>J980*(1000-(1000*0.61365*exp(17.502*W980/(240.97+W980))/(DY980+DZ980)+DT980)/2)/(1000*0.61365*exp(17.502*W980/(240.97+W980))/(DY980+DZ980)-DT980)</f>
        <v>0</v>
      </c>
      <c r="T980">
        <f>1/((DM980+1)/(Q980/1.6)+1/(R980/1.37)) + DM980/((DM980+1)/(Q980/1.6) + DM980/(R980/1.37))</f>
        <v>0</v>
      </c>
      <c r="U980">
        <f>(DH980*DK980)</f>
        <v>0</v>
      </c>
      <c r="V980">
        <f>(EA980+(U980+2*0.95*5.67E-8*(((EA980+$B$7)+273)^4-(EA980+273)^4)-44100*J980)/(1.84*29.3*R980+8*0.95*5.67E-8*(EA980+273)^3))</f>
        <v>0</v>
      </c>
      <c r="W980">
        <f>($C$7*EB980+$D$7*EC980+$E$7*V980)</f>
        <v>0</v>
      </c>
      <c r="X980">
        <f>0.61365*exp(17.502*W980/(240.97+W980))</f>
        <v>0</v>
      </c>
      <c r="Y980">
        <f>(Z980/AA980*100)</f>
        <v>0</v>
      </c>
      <c r="Z980">
        <f>DT980*(DY980+DZ980)/1000</f>
        <v>0</v>
      </c>
      <c r="AA980">
        <f>0.61365*exp(17.502*EA980/(240.97+EA980))</f>
        <v>0</v>
      </c>
      <c r="AB980">
        <f>(X980-DT980*(DY980+DZ980)/1000)</f>
        <v>0</v>
      </c>
      <c r="AC980">
        <f>(-J980*44100)</f>
        <v>0</v>
      </c>
      <c r="AD980">
        <f>2*29.3*R980*0.92*(EA980-W980)</f>
        <v>0</v>
      </c>
      <c r="AE980">
        <f>2*0.95*5.67E-8*(((EA980+$B$7)+273)^4-(W980+273)^4)</f>
        <v>0</v>
      </c>
      <c r="AF980">
        <f>U980+AE980+AC980+AD980</f>
        <v>0</v>
      </c>
      <c r="AG980">
        <f>DX980*AU980*(DS980-DR980*(1000-AU980*DU980)/(1000-AU980*DT980))/(100*DL980)</f>
        <v>0</v>
      </c>
      <c r="AH980">
        <f>1000*DX980*AU980*(DT980-DU980)/(100*DL980*(1000-AU980*DT980))</f>
        <v>0</v>
      </c>
      <c r="AI980">
        <f>(AJ980 - AK980 - DY980*1E3/(8.314*(EA980+273.15)) * AM980/DX980 * AL980) * DX980/(100*DL980) * (1000 - DU980)/1000</f>
        <v>0</v>
      </c>
      <c r="AJ980">
        <v>410.419214528385</v>
      </c>
      <c r="AK980">
        <v>412.996678787879</v>
      </c>
      <c r="AL980">
        <v>-1.9832655929404</v>
      </c>
      <c r="AM980">
        <v>65.4866395817143</v>
      </c>
      <c r="AN980">
        <f>(AP980 - AO980 + DY980*1E3/(8.314*(EA980+273.15)) * AR980/DX980 * AQ980) * DX980/(100*DL980) * 1000/(1000 - AP980)</f>
        <v>0</v>
      </c>
      <c r="AO980">
        <v>25.4997559278941</v>
      </c>
      <c r="AP980">
        <v>49.991123030303</v>
      </c>
      <c r="AQ980">
        <v>0.00098127012826825</v>
      </c>
      <c r="AR980">
        <v>110.837555628061</v>
      </c>
      <c r="AS980">
        <v>7</v>
      </c>
      <c r="AT980">
        <v>1</v>
      </c>
      <c r="AU980">
        <f>IF(AS980*$H$13&gt;=AW980,1.0,(AW980/(AW980-AS980*$H$13)))</f>
        <v>0</v>
      </c>
      <c r="AV980">
        <f>(AU980-1)*100</f>
        <v>0</v>
      </c>
      <c r="AW980">
        <f>MAX(0,($B$13+$C$13*EF980)/(1+$D$13*EF980)*DY980/(EA980+273)*$E$13)</f>
        <v>0</v>
      </c>
      <c r="AX980" t="s">
        <v>437</v>
      </c>
      <c r="AY980" t="s">
        <v>437</v>
      </c>
      <c r="AZ980">
        <v>0</v>
      </c>
      <c r="BA980">
        <v>0</v>
      </c>
      <c r="BB980">
        <f>1-AZ980/BA980</f>
        <v>0</v>
      </c>
      <c r="BC980">
        <v>0</v>
      </c>
      <c r="BD980" t="s">
        <v>437</v>
      </c>
      <c r="BE980" t="s">
        <v>437</v>
      </c>
      <c r="BF980">
        <v>0</v>
      </c>
      <c r="BG980">
        <v>0</v>
      </c>
      <c r="BH980">
        <f>1-BF980/BG980</f>
        <v>0</v>
      </c>
      <c r="BI980">
        <v>0.5</v>
      </c>
      <c r="BJ980">
        <f>DI980</f>
        <v>0</v>
      </c>
      <c r="BK980">
        <f>L980</f>
        <v>0</v>
      </c>
      <c r="BL980">
        <f>BH980*BI980*BJ980</f>
        <v>0</v>
      </c>
      <c r="BM980">
        <f>(BK980-BC980)/BJ980</f>
        <v>0</v>
      </c>
      <c r="BN980">
        <f>(BA980-BG980)/BG980</f>
        <v>0</v>
      </c>
      <c r="BO980">
        <f>AZ980/(BB980+AZ980/BG980)</f>
        <v>0</v>
      </c>
      <c r="BP980" t="s">
        <v>437</v>
      </c>
      <c r="BQ980">
        <v>0</v>
      </c>
      <c r="BR980">
        <f>IF(BQ980&lt;&gt;0, BQ980, BO980)</f>
        <v>0</v>
      </c>
      <c r="BS980">
        <f>1-BR980/BG980</f>
        <v>0</v>
      </c>
      <c r="BT980">
        <f>(BG980-BF980)/(BG980-BR980)</f>
        <v>0</v>
      </c>
      <c r="BU980">
        <f>(BA980-BG980)/(BA980-BR980)</f>
        <v>0</v>
      </c>
      <c r="BV980">
        <f>(BG980-BF980)/(BG980-AZ980)</f>
        <v>0</v>
      </c>
      <c r="BW980">
        <f>(BA980-BG980)/(BA980-AZ980)</f>
        <v>0</v>
      </c>
      <c r="BX980">
        <f>(BT980*BR980/BF980)</f>
        <v>0</v>
      </c>
      <c r="BY980">
        <f>(1-BX980)</f>
        <v>0</v>
      </c>
      <c r="DH980">
        <f>$B$11*EG980+$C$11*EH980+$F$11*ES980*(1-EV980)</f>
        <v>0</v>
      </c>
      <c r="DI980">
        <f>DH980*DJ980</f>
        <v>0</v>
      </c>
      <c r="DJ980">
        <f>($B$11*$D$9+$C$11*$D$9+$F$11*((FF980+EX980)/MAX(FF980+EX980+FG980, 0.1)*$I$9+FG980/MAX(FF980+EX980+FG980, 0.1)*$J$9))/($B$11+$C$11+$F$11)</f>
        <v>0</v>
      </c>
      <c r="DK980">
        <f>($B$11*$K$9+$C$11*$K$9+$F$11*((FF980+EX980)/MAX(FF980+EX980+FG980, 0.1)*$P$9+FG980/MAX(FF980+EX980+FG980, 0.1)*$Q$9))/($B$11+$C$11+$F$11)</f>
        <v>0</v>
      </c>
      <c r="DL980">
        <v>6</v>
      </c>
      <c r="DM980">
        <v>0.5</v>
      </c>
      <c r="DN980" t="s">
        <v>438</v>
      </c>
      <c r="DO980">
        <v>2</v>
      </c>
      <c r="DP980" t="b">
        <v>1</v>
      </c>
      <c r="DQ980">
        <v>1761425694.94615</v>
      </c>
      <c r="DR980">
        <v>400.967923076923</v>
      </c>
      <c r="DS980">
        <v>410.238615384615</v>
      </c>
      <c r="DT980">
        <v>49.9602538461538</v>
      </c>
      <c r="DU980">
        <v>25.4985230769231</v>
      </c>
      <c r="DV980">
        <v>399.870384615385</v>
      </c>
      <c r="DW980">
        <v>50.0043538461538</v>
      </c>
      <c r="DX980">
        <v>499.998</v>
      </c>
      <c r="DY980">
        <v>90.2102076923077</v>
      </c>
      <c r="DZ980">
        <v>0.0403229076923077</v>
      </c>
      <c r="EA980">
        <v>51.5593384615385</v>
      </c>
      <c r="EB980">
        <v>47.9701538461538</v>
      </c>
      <c r="EC980">
        <v>999.9</v>
      </c>
      <c r="ED980">
        <v>0</v>
      </c>
      <c r="EE980">
        <v>0</v>
      </c>
      <c r="EF980">
        <v>9986.48769230769</v>
      </c>
      <c r="EG980">
        <v>0</v>
      </c>
      <c r="EH980">
        <v>1188.01153846154</v>
      </c>
      <c r="EI980">
        <v>-9.270746</v>
      </c>
      <c r="EJ980">
        <v>422.053769230769</v>
      </c>
      <c r="EK980">
        <v>420.972846153846</v>
      </c>
      <c r="EL980">
        <v>24.4617076923077</v>
      </c>
      <c r="EM980">
        <v>410.238615384615</v>
      </c>
      <c r="EN980">
        <v>25.4985230769231</v>
      </c>
      <c r="EO980">
        <v>4.50692230769231</v>
      </c>
      <c r="EP980">
        <v>2.30022692307692</v>
      </c>
      <c r="EQ980">
        <v>30.9826769230769</v>
      </c>
      <c r="ER980">
        <v>19.6779923076923</v>
      </c>
      <c r="ES980">
        <v>1199.95230769231</v>
      </c>
      <c r="ET980">
        <v>0.966993230769231</v>
      </c>
      <c r="EU980">
        <v>0.0330069</v>
      </c>
      <c r="EV980">
        <v>0</v>
      </c>
      <c r="EW980">
        <v>853.941</v>
      </c>
      <c r="EX980">
        <v>5.00059</v>
      </c>
      <c r="EY980">
        <v>11397.1692307692</v>
      </c>
      <c r="EZ980">
        <v>10358.2769230769</v>
      </c>
      <c r="FA980">
        <v>63.9806153846154</v>
      </c>
      <c r="FB980">
        <v>65.125</v>
      </c>
      <c r="FC980">
        <v>63.937</v>
      </c>
      <c r="FD980">
        <v>65.0476923076923</v>
      </c>
      <c r="FE980">
        <v>65.25</v>
      </c>
      <c r="FF980">
        <v>1155.51230769231</v>
      </c>
      <c r="FG980">
        <v>39.44</v>
      </c>
      <c r="FH980">
        <v>0</v>
      </c>
      <c r="FI980">
        <v>1761425663.5</v>
      </c>
      <c r="FJ980">
        <v>0</v>
      </c>
      <c r="FK980">
        <v>853.85924</v>
      </c>
      <c r="FL980">
        <v>-3.07853844989435</v>
      </c>
      <c r="FM980">
        <v>-35.3461538659247</v>
      </c>
      <c r="FN980">
        <v>11397.376</v>
      </c>
      <c r="FO980">
        <v>15</v>
      </c>
      <c r="FP980">
        <v>0</v>
      </c>
      <c r="FQ980" t="s">
        <v>439</v>
      </c>
      <c r="FR980">
        <v>0</v>
      </c>
      <c r="FS980">
        <v>0</v>
      </c>
      <c r="FT980">
        <v>0</v>
      </c>
      <c r="FU980">
        <v>0</v>
      </c>
      <c r="FV980">
        <v>0</v>
      </c>
      <c r="FW980">
        <v>0</v>
      </c>
      <c r="FX980">
        <v>0</v>
      </c>
      <c r="FY980">
        <v>0</v>
      </c>
      <c r="FZ980">
        <v>0</v>
      </c>
      <c r="GA980">
        <v>0</v>
      </c>
      <c r="GB980">
        <v>0</v>
      </c>
      <c r="GC980">
        <v>-10.8909794</v>
      </c>
      <c r="GD980">
        <v>54.1399402105263</v>
      </c>
      <c r="GE980">
        <v>5.59977188692744</v>
      </c>
      <c r="GF980">
        <v>0</v>
      </c>
      <c r="GG980">
        <v>853.930147058824</v>
      </c>
      <c r="GH980">
        <v>-1.2996944182799</v>
      </c>
      <c r="GI980">
        <v>0.266197199387855</v>
      </c>
      <c r="GJ980">
        <v>-1</v>
      </c>
      <c r="GK980">
        <v>24.451525</v>
      </c>
      <c r="GL980">
        <v>0.293201503759446</v>
      </c>
      <c r="GM980">
        <v>0.0287110409947117</v>
      </c>
      <c r="GN980">
        <v>0</v>
      </c>
      <c r="GO980">
        <v>0</v>
      </c>
      <c r="GP980">
        <v>2</v>
      </c>
      <c r="GQ980" t="s">
        <v>473</v>
      </c>
      <c r="GR980">
        <v>3.12625</v>
      </c>
      <c r="GS980">
        <v>2.71838</v>
      </c>
      <c r="GT980">
        <v>0.0789668</v>
      </c>
      <c r="GU980">
        <v>0.0789202</v>
      </c>
      <c r="GV980">
        <v>0.162703</v>
      </c>
      <c r="GW980">
        <v>0.1015</v>
      </c>
      <c r="GX980">
        <v>32844.5</v>
      </c>
      <c r="GY980">
        <v>34679.9</v>
      </c>
      <c r="GZ980">
        <v>32407.6</v>
      </c>
      <c r="HA980">
        <v>34235</v>
      </c>
      <c r="HB980">
        <v>38989.1</v>
      </c>
      <c r="HC980">
        <v>44389.4</v>
      </c>
      <c r="HD980">
        <v>50983.2</v>
      </c>
      <c r="HE980">
        <v>54943.4</v>
      </c>
      <c r="HF980">
        <v>1.65397</v>
      </c>
      <c r="HG980">
        <v>1.5068</v>
      </c>
      <c r="HH980">
        <v>-0.116877</v>
      </c>
      <c r="HI980">
        <v>0</v>
      </c>
      <c r="HJ980">
        <v>49.8413</v>
      </c>
      <c r="HK980">
        <v>999.9</v>
      </c>
      <c r="HL980">
        <v>55.823</v>
      </c>
      <c r="HM980">
        <v>30.202</v>
      </c>
      <c r="HN980">
        <v>26.6708</v>
      </c>
      <c r="HO980">
        <v>59.9868</v>
      </c>
      <c r="HP980">
        <v>40.625</v>
      </c>
      <c r="HQ980">
        <v>1</v>
      </c>
      <c r="HR980">
        <v>2.62383</v>
      </c>
      <c r="HS980">
        <v>1.04438</v>
      </c>
      <c r="HT980">
        <v>20.1081</v>
      </c>
      <c r="HU980">
        <v>5.18569</v>
      </c>
      <c r="HV980">
        <v>12.0159</v>
      </c>
      <c r="HW980">
        <v>4.9675</v>
      </c>
      <c r="HX980">
        <v>3.29598</v>
      </c>
      <c r="HY980">
        <v>9999</v>
      </c>
      <c r="HZ980">
        <v>9999</v>
      </c>
      <c r="IA980">
        <v>999.9</v>
      </c>
      <c r="IB980">
        <v>9999</v>
      </c>
      <c r="IC980">
        <v>1.86325</v>
      </c>
      <c r="ID980">
        <v>1.86804</v>
      </c>
      <c r="IE980">
        <v>1.86783</v>
      </c>
      <c r="IF980">
        <v>1.86905</v>
      </c>
      <c r="IG980">
        <v>1.86981</v>
      </c>
      <c r="IH980">
        <v>1.86586</v>
      </c>
      <c r="II980">
        <v>1.86691</v>
      </c>
      <c r="IJ980">
        <v>1.8684</v>
      </c>
      <c r="IK980">
        <v>5</v>
      </c>
      <c r="IL980">
        <v>0</v>
      </c>
      <c r="IM980">
        <v>0</v>
      </c>
      <c r="IN980">
        <v>0</v>
      </c>
      <c r="IO980" t="s">
        <v>441</v>
      </c>
      <c r="IP980" t="s">
        <v>442</v>
      </c>
      <c r="IQ980" t="s">
        <v>443</v>
      </c>
      <c r="IR980" t="s">
        <v>443</v>
      </c>
      <c r="IS980" t="s">
        <v>443</v>
      </c>
      <c r="IT980" t="s">
        <v>443</v>
      </c>
      <c r="IU980">
        <v>0</v>
      </c>
      <c r="IV980">
        <v>100</v>
      </c>
      <c r="IW980">
        <v>100</v>
      </c>
      <c r="IX980">
        <v>1.097</v>
      </c>
      <c r="IY980">
        <v>-0.0441</v>
      </c>
      <c r="IZ980">
        <v>1.09748391826392</v>
      </c>
      <c r="JA980">
        <v>0</v>
      </c>
      <c r="JB980">
        <v>0</v>
      </c>
      <c r="JC980">
        <v>0</v>
      </c>
      <c r="JD980">
        <v>-0.0441141096964596</v>
      </c>
      <c r="JE980">
        <v>0</v>
      </c>
      <c r="JF980">
        <v>0</v>
      </c>
      <c r="JG980">
        <v>0</v>
      </c>
      <c r="JH980">
        <v>5</v>
      </c>
      <c r="JI980">
        <v>2273</v>
      </c>
      <c r="JJ980">
        <v>1</v>
      </c>
      <c r="JK980">
        <v>24</v>
      </c>
      <c r="JL980">
        <v>29357095.1</v>
      </c>
      <c r="JM980">
        <v>29357095.1</v>
      </c>
      <c r="JN980">
        <v>0.925293</v>
      </c>
      <c r="JO980">
        <v>2.62329</v>
      </c>
      <c r="JP980">
        <v>1.54785</v>
      </c>
      <c r="JQ980">
        <v>2.31567</v>
      </c>
      <c r="JR980">
        <v>1.64673</v>
      </c>
      <c r="JS980">
        <v>2.37793</v>
      </c>
      <c r="JT980">
        <v>34.3042</v>
      </c>
      <c r="JU980">
        <v>24.1838</v>
      </c>
      <c r="JV980">
        <v>18</v>
      </c>
      <c r="JW980">
        <v>486.44</v>
      </c>
      <c r="JX980">
        <v>379.876</v>
      </c>
      <c r="JY980">
        <v>50.007</v>
      </c>
      <c r="JZ980">
        <v>56.5213</v>
      </c>
      <c r="KA980">
        <v>30</v>
      </c>
      <c r="KB980">
        <v>55.7798</v>
      </c>
      <c r="KC980">
        <v>55.5641</v>
      </c>
      <c r="KD980">
        <v>18.4962</v>
      </c>
      <c r="KE980">
        <v>0</v>
      </c>
      <c r="KF980">
        <v>100</v>
      </c>
      <c r="KG980">
        <v>50.0294</v>
      </c>
      <c r="KH980">
        <v>365.933</v>
      </c>
      <c r="KI980">
        <v>26.2864</v>
      </c>
      <c r="KJ980">
        <v>92.3732</v>
      </c>
      <c r="KK980">
        <v>88.878</v>
      </c>
    </row>
    <row r="981" spans="1:297">
      <c r="A981">
        <v>965</v>
      </c>
      <c r="B981">
        <v>1761425708.1</v>
      </c>
      <c r="C981">
        <v>17527.0999999046</v>
      </c>
      <c r="D981" t="s">
        <v>2382</v>
      </c>
      <c r="E981" t="s">
        <v>2383</v>
      </c>
      <c r="F981">
        <v>5</v>
      </c>
      <c r="G981" t="s">
        <v>2375</v>
      </c>
      <c r="H981" t="s">
        <v>436</v>
      </c>
      <c r="I981">
        <v>1761425699.94615</v>
      </c>
      <c r="J981">
        <f>(K981)/1000</f>
        <v>0</v>
      </c>
      <c r="K981">
        <f>IF(DP981, AN981, AH981)</f>
        <v>0</v>
      </c>
      <c r="L981">
        <f>IF(DP981, AI981, AG981)</f>
        <v>0</v>
      </c>
      <c r="M981">
        <f>DR981 - IF(AU981&gt;1, L981*DL981*100.0/(AW981), 0)</f>
        <v>0</v>
      </c>
      <c r="N981">
        <f>((T981-J981/2)*M981-L981)/(T981+J981/2)</f>
        <v>0</v>
      </c>
      <c r="O981">
        <f>N981*(DY981+DZ981)/1000.0</f>
        <v>0</v>
      </c>
      <c r="P981">
        <f>(DR981 - IF(AU981&gt;1, L981*DL981*100.0/(AW981), 0))*(DY981+DZ981)/1000.0</f>
        <v>0</v>
      </c>
      <c r="Q981">
        <f>2.0/((1/S981-1/R981)+SIGN(S981)*SQRT((1/S981-1/R981)*(1/S981-1/R981) + 4*DM981/((DM981+1)*(DM981+1))*(2*1/S981*1/R981-1/R981*1/R981)))</f>
        <v>0</v>
      </c>
      <c r="R981">
        <f>IF(LEFT(DN981,1)&lt;&gt;"0",IF(LEFT(DN981,1)="1",3.0,DO981),$D$5+$E$5*(EF981*DY981/($K$5*1000))+$F$5*(EF981*DY981/($K$5*1000))*MAX(MIN(DL981,$J$5),$I$5)*MAX(MIN(DL981,$J$5),$I$5)+$G$5*MAX(MIN(DL981,$J$5),$I$5)*(EF981*DY981/($K$5*1000))+$H$5*(EF981*DY981/($K$5*1000))*(EF981*DY981/($K$5*1000)))</f>
        <v>0</v>
      </c>
      <c r="S981">
        <f>J981*(1000-(1000*0.61365*exp(17.502*W981/(240.97+W981))/(DY981+DZ981)+DT981)/2)/(1000*0.61365*exp(17.502*W981/(240.97+W981))/(DY981+DZ981)-DT981)</f>
        <v>0</v>
      </c>
      <c r="T981">
        <f>1/((DM981+1)/(Q981/1.6)+1/(R981/1.37)) + DM981/((DM981+1)/(Q981/1.6) + DM981/(R981/1.37))</f>
        <v>0</v>
      </c>
      <c r="U981">
        <f>(DH981*DK981)</f>
        <v>0</v>
      </c>
      <c r="V981">
        <f>(EA981+(U981+2*0.95*5.67E-8*(((EA981+$B$7)+273)^4-(EA981+273)^4)-44100*J981)/(1.84*29.3*R981+8*0.95*5.67E-8*(EA981+273)^3))</f>
        <v>0</v>
      </c>
      <c r="W981">
        <f>($C$7*EB981+$D$7*EC981+$E$7*V981)</f>
        <v>0</v>
      </c>
      <c r="X981">
        <f>0.61365*exp(17.502*W981/(240.97+W981))</f>
        <v>0</v>
      </c>
      <c r="Y981">
        <f>(Z981/AA981*100)</f>
        <v>0</v>
      </c>
      <c r="Z981">
        <f>DT981*(DY981+DZ981)/1000</f>
        <v>0</v>
      </c>
      <c r="AA981">
        <f>0.61365*exp(17.502*EA981/(240.97+EA981))</f>
        <v>0</v>
      </c>
      <c r="AB981">
        <f>(X981-DT981*(DY981+DZ981)/1000)</f>
        <v>0</v>
      </c>
      <c r="AC981">
        <f>(-J981*44100)</f>
        <v>0</v>
      </c>
      <c r="AD981">
        <f>2*29.3*R981*0.92*(EA981-W981)</f>
        <v>0</v>
      </c>
      <c r="AE981">
        <f>2*0.95*5.67E-8*(((EA981+$B$7)+273)^4-(W981+273)^4)</f>
        <v>0</v>
      </c>
      <c r="AF981">
        <f>U981+AE981+AC981+AD981</f>
        <v>0</v>
      </c>
      <c r="AG981">
        <f>DX981*AU981*(DS981-DR981*(1000-AU981*DU981)/(1000-AU981*DT981))/(100*DL981)</f>
        <v>0</v>
      </c>
      <c r="AH981">
        <f>1000*DX981*AU981*(DT981-DU981)/(100*DL981*(1000-AU981*DT981))</f>
        <v>0</v>
      </c>
      <c r="AI981">
        <f>(AJ981 - AK981 - DY981*1E3/(8.314*(EA981+273.15)) * AM981/DX981 * AL981) * DX981/(100*DL981) * (1000 - DU981)/1000</f>
        <v>0</v>
      </c>
      <c r="AJ981">
        <v>393.189897936189</v>
      </c>
      <c r="AK981">
        <v>399.337521212121</v>
      </c>
      <c r="AL981">
        <v>-2.84002523211025</v>
      </c>
      <c r="AM981">
        <v>65.4866395817143</v>
      </c>
      <c r="AN981">
        <f>(AP981 - AO981 + DY981*1E3/(8.314*(EA981+273.15)) * AR981/DX981 * AQ981) * DX981/(100*DL981) * 1000/(1000 - AP981)</f>
        <v>0</v>
      </c>
      <c r="AO981">
        <v>25.4994915423745</v>
      </c>
      <c r="AP981">
        <v>50.017196969697</v>
      </c>
      <c r="AQ981">
        <v>0.00310177216867063</v>
      </c>
      <c r="AR981">
        <v>110.837555628061</v>
      </c>
      <c r="AS981">
        <v>7</v>
      </c>
      <c r="AT981">
        <v>1</v>
      </c>
      <c r="AU981">
        <f>IF(AS981*$H$13&gt;=AW981,1.0,(AW981/(AW981-AS981*$H$13)))</f>
        <v>0</v>
      </c>
      <c r="AV981">
        <f>(AU981-1)*100</f>
        <v>0</v>
      </c>
      <c r="AW981">
        <f>MAX(0,($B$13+$C$13*EF981)/(1+$D$13*EF981)*DY981/(EA981+273)*$E$13)</f>
        <v>0</v>
      </c>
      <c r="AX981" t="s">
        <v>437</v>
      </c>
      <c r="AY981" t="s">
        <v>437</v>
      </c>
      <c r="AZ981">
        <v>0</v>
      </c>
      <c r="BA981">
        <v>0</v>
      </c>
      <c r="BB981">
        <f>1-AZ981/BA981</f>
        <v>0</v>
      </c>
      <c r="BC981">
        <v>0</v>
      </c>
      <c r="BD981" t="s">
        <v>437</v>
      </c>
      <c r="BE981" t="s">
        <v>437</v>
      </c>
      <c r="BF981">
        <v>0</v>
      </c>
      <c r="BG981">
        <v>0</v>
      </c>
      <c r="BH981">
        <f>1-BF981/BG981</f>
        <v>0</v>
      </c>
      <c r="BI981">
        <v>0.5</v>
      </c>
      <c r="BJ981">
        <f>DI981</f>
        <v>0</v>
      </c>
      <c r="BK981">
        <f>L981</f>
        <v>0</v>
      </c>
      <c r="BL981">
        <f>BH981*BI981*BJ981</f>
        <v>0</v>
      </c>
      <c r="BM981">
        <f>(BK981-BC981)/BJ981</f>
        <v>0</v>
      </c>
      <c r="BN981">
        <f>(BA981-BG981)/BG981</f>
        <v>0</v>
      </c>
      <c r="BO981">
        <f>AZ981/(BB981+AZ981/BG981)</f>
        <v>0</v>
      </c>
      <c r="BP981" t="s">
        <v>437</v>
      </c>
      <c r="BQ981">
        <v>0</v>
      </c>
      <c r="BR981">
        <f>IF(BQ981&lt;&gt;0, BQ981, BO981)</f>
        <v>0</v>
      </c>
      <c r="BS981">
        <f>1-BR981/BG981</f>
        <v>0</v>
      </c>
      <c r="BT981">
        <f>(BG981-BF981)/(BG981-BR981)</f>
        <v>0</v>
      </c>
      <c r="BU981">
        <f>(BA981-BG981)/(BA981-BR981)</f>
        <v>0</v>
      </c>
      <c r="BV981">
        <f>(BG981-BF981)/(BG981-AZ981)</f>
        <v>0</v>
      </c>
      <c r="BW981">
        <f>(BA981-BG981)/(BA981-AZ981)</f>
        <v>0</v>
      </c>
      <c r="BX981">
        <f>(BT981*BR981/BF981)</f>
        <v>0</v>
      </c>
      <c r="BY981">
        <f>(1-BX981)</f>
        <v>0</v>
      </c>
      <c r="DH981">
        <f>$B$11*EG981+$C$11*EH981+$F$11*ES981*(1-EV981)</f>
        <v>0</v>
      </c>
      <c r="DI981">
        <f>DH981*DJ981</f>
        <v>0</v>
      </c>
      <c r="DJ981">
        <f>($B$11*$D$9+$C$11*$D$9+$F$11*((FF981+EX981)/MAX(FF981+EX981+FG981, 0.1)*$I$9+FG981/MAX(FF981+EX981+FG981, 0.1)*$J$9))/($B$11+$C$11+$F$11)</f>
        <v>0</v>
      </c>
      <c r="DK981">
        <f>($B$11*$K$9+$C$11*$K$9+$F$11*((FF981+EX981)/MAX(FF981+EX981+FG981, 0.1)*$P$9+FG981/MAX(FF981+EX981+FG981, 0.1)*$Q$9))/($B$11+$C$11+$F$11)</f>
        <v>0</v>
      </c>
      <c r="DL981">
        <v>6</v>
      </c>
      <c r="DM981">
        <v>0.5</v>
      </c>
      <c r="DN981" t="s">
        <v>438</v>
      </c>
      <c r="DO981">
        <v>2</v>
      </c>
      <c r="DP981" t="b">
        <v>1</v>
      </c>
      <c r="DQ981">
        <v>1761425699.94615</v>
      </c>
      <c r="DR981">
        <v>394.597461538462</v>
      </c>
      <c r="DS981">
        <v>398.102923076923</v>
      </c>
      <c r="DT981">
        <v>49.9866615384615</v>
      </c>
      <c r="DU981">
        <v>25.4994076923077</v>
      </c>
      <c r="DV981">
        <v>393.5</v>
      </c>
      <c r="DW981">
        <v>50.0307692307692</v>
      </c>
      <c r="DX981">
        <v>500.023384615385</v>
      </c>
      <c r="DY981">
        <v>90.2094538461539</v>
      </c>
      <c r="DZ981">
        <v>0.0403124461538461</v>
      </c>
      <c r="EA981">
        <v>51.5712769230769</v>
      </c>
      <c r="EB981">
        <v>47.9782692307692</v>
      </c>
      <c r="EC981">
        <v>999.9</v>
      </c>
      <c r="ED981">
        <v>0</v>
      </c>
      <c r="EE981">
        <v>0</v>
      </c>
      <c r="EF981">
        <v>9985.61692307692</v>
      </c>
      <c r="EG981">
        <v>0</v>
      </c>
      <c r="EH981">
        <v>1187.94846153846</v>
      </c>
      <c r="EI981">
        <v>-3.50554061538462</v>
      </c>
      <c r="EJ981">
        <v>415.359769230769</v>
      </c>
      <c r="EK981">
        <v>408.52</v>
      </c>
      <c r="EL981">
        <v>24.4872384615385</v>
      </c>
      <c r="EM981">
        <v>398.102923076923</v>
      </c>
      <c r="EN981">
        <v>25.4994076923077</v>
      </c>
      <c r="EO981">
        <v>4.50926769230769</v>
      </c>
      <c r="EP981">
        <v>2.30028769230769</v>
      </c>
      <c r="EQ981">
        <v>30.9918</v>
      </c>
      <c r="ER981">
        <v>19.6784153846154</v>
      </c>
      <c r="ES981">
        <v>1199.93538461538</v>
      </c>
      <c r="ET981">
        <v>0.966992538461538</v>
      </c>
      <c r="EU981">
        <v>0.0330075538461538</v>
      </c>
      <c r="EV981">
        <v>0</v>
      </c>
      <c r="EW981">
        <v>853.491153846154</v>
      </c>
      <c r="EX981">
        <v>5.00059</v>
      </c>
      <c r="EY981">
        <v>11390.7153846154</v>
      </c>
      <c r="EZ981">
        <v>10358.1384615385</v>
      </c>
      <c r="FA981">
        <v>63.9757692307692</v>
      </c>
      <c r="FB981">
        <v>65.125</v>
      </c>
      <c r="FC981">
        <v>63.937</v>
      </c>
      <c r="FD981">
        <v>65.0381538461538</v>
      </c>
      <c r="FE981">
        <v>65.25</v>
      </c>
      <c r="FF981">
        <v>1155.49538461538</v>
      </c>
      <c r="FG981">
        <v>39.44</v>
      </c>
      <c r="FH981">
        <v>0</v>
      </c>
      <c r="FI981">
        <v>1761425668.9</v>
      </c>
      <c r="FJ981">
        <v>0</v>
      </c>
      <c r="FK981">
        <v>853.307384615385</v>
      </c>
      <c r="FL981">
        <v>-9.69675213781441</v>
      </c>
      <c r="FM981">
        <v>-124.646153958695</v>
      </c>
      <c r="FN981">
        <v>11390.1576923077</v>
      </c>
      <c r="FO981">
        <v>15</v>
      </c>
      <c r="FP981">
        <v>0</v>
      </c>
      <c r="FQ981" t="s">
        <v>439</v>
      </c>
      <c r="FR981">
        <v>0</v>
      </c>
      <c r="FS981">
        <v>0</v>
      </c>
      <c r="FT981">
        <v>0</v>
      </c>
      <c r="FU981">
        <v>0</v>
      </c>
      <c r="FV981">
        <v>0</v>
      </c>
      <c r="FW981">
        <v>0</v>
      </c>
      <c r="FX981">
        <v>0</v>
      </c>
      <c r="FY981">
        <v>0</v>
      </c>
      <c r="FZ981">
        <v>0</v>
      </c>
      <c r="GA981">
        <v>0</v>
      </c>
      <c r="GB981">
        <v>0</v>
      </c>
      <c r="GC981">
        <v>-7.2512034</v>
      </c>
      <c r="GD981">
        <v>71.9276215939849</v>
      </c>
      <c r="GE981">
        <v>7.00792719903436</v>
      </c>
      <c r="GF981">
        <v>0</v>
      </c>
      <c r="GG981">
        <v>853.677088235294</v>
      </c>
      <c r="GH981">
        <v>-4.82540871008902</v>
      </c>
      <c r="GI981">
        <v>0.568316211051511</v>
      </c>
      <c r="GJ981">
        <v>-1</v>
      </c>
      <c r="GK981">
        <v>24.47039</v>
      </c>
      <c r="GL981">
        <v>0.300442105263198</v>
      </c>
      <c r="GM981">
        <v>0.0293494275923739</v>
      </c>
      <c r="GN981">
        <v>0</v>
      </c>
      <c r="GO981">
        <v>0</v>
      </c>
      <c r="GP981">
        <v>2</v>
      </c>
      <c r="GQ981" t="s">
        <v>473</v>
      </c>
      <c r="GR981">
        <v>3.1262</v>
      </c>
      <c r="GS981">
        <v>2.71818</v>
      </c>
      <c r="GT981">
        <v>0.0767878</v>
      </c>
      <c r="GU981">
        <v>0.0762907</v>
      </c>
      <c r="GV981">
        <v>0.162743</v>
      </c>
      <c r="GW981">
        <v>0.101494</v>
      </c>
      <c r="GX981">
        <v>32922.1</v>
      </c>
      <c r="GY981">
        <v>34779.1</v>
      </c>
      <c r="GZ981">
        <v>32407.5</v>
      </c>
      <c r="HA981">
        <v>34235.2</v>
      </c>
      <c r="HB981">
        <v>38987.2</v>
      </c>
      <c r="HC981">
        <v>44389.5</v>
      </c>
      <c r="HD981">
        <v>50983.3</v>
      </c>
      <c r="HE981">
        <v>54943.5</v>
      </c>
      <c r="HF981">
        <v>1.65395</v>
      </c>
      <c r="HG981">
        <v>1.50668</v>
      </c>
      <c r="HH981">
        <v>-0.117179</v>
      </c>
      <c r="HI981">
        <v>0</v>
      </c>
      <c r="HJ981">
        <v>49.8471</v>
      </c>
      <c r="HK981">
        <v>999.9</v>
      </c>
      <c r="HL981">
        <v>55.823</v>
      </c>
      <c r="HM981">
        <v>30.202</v>
      </c>
      <c r="HN981">
        <v>26.6687</v>
      </c>
      <c r="HO981">
        <v>60.0568</v>
      </c>
      <c r="HP981">
        <v>40.3846</v>
      </c>
      <c r="HQ981">
        <v>1</v>
      </c>
      <c r="HR981">
        <v>2.62379</v>
      </c>
      <c r="HS981">
        <v>1.04409</v>
      </c>
      <c r="HT981">
        <v>20.1082</v>
      </c>
      <c r="HU981">
        <v>5.18449</v>
      </c>
      <c r="HV981">
        <v>12.0159</v>
      </c>
      <c r="HW981">
        <v>4.9668</v>
      </c>
      <c r="HX981">
        <v>3.29593</v>
      </c>
      <c r="HY981">
        <v>9999</v>
      </c>
      <c r="HZ981">
        <v>9999</v>
      </c>
      <c r="IA981">
        <v>999.9</v>
      </c>
      <c r="IB981">
        <v>9999</v>
      </c>
      <c r="IC981">
        <v>1.86325</v>
      </c>
      <c r="ID981">
        <v>1.86812</v>
      </c>
      <c r="IE981">
        <v>1.86783</v>
      </c>
      <c r="IF981">
        <v>1.86905</v>
      </c>
      <c r="IG981">
        <v>1.86981</v>
      </c>
      <c r="IH981">
        <v>1.86586</v>
      </c>
      <c r="II981">
        <v>1.86692</v>
      </c>
      <c r="IJ981">
        <v>1.8684</v>
      </c>
      <c r="IK981">
        <v>5</v>
      </c>
      <c r="IL981">
        <v>0</v>
      </c>
      <c r="IM981">
        <v>0</v>
      </c>
      <c r="IN981">
        <v>0</v>
      </c>
      <c r="IO981" t="s">
        <v>441</v>
      </c>
      <c r="IP981" t="s">
        <v>442</v>
      </c>
      <c r="IQ981" t="s">
        <v>443</v>
      </c>
      <c r="IR981" t="s">
        <v>443</v>
      </c>
      <c r="IS981" t="s">
        <v>443</v>
      </c>
      <c r="IT981" t="s">
        <v>443</v>
      </c>
      <c r="IU981">
        <v>0</v>
      </c>
      <c r="IV981">
        <v>100</v>
      </c>
      <c r="IW981">
        <v>100</v>
      </c>
      <c r="IX981">
        <v>1.097</v>
      </c>
      <c r="IY981">
        <v>-0.0441</v>
      </c>
      <c r="IZ981">
        <v>1.09748391826392</v>
      </c>
      <c r="JA981">
        <v>0</v>
      </c>
      <c r="JB981">
        <v>0</v>
      </c>
      <c r="JC981">
        <v>0</v>
      </c>
      <c r="JD981">
        <v>-0.0441141096964596</v>
      </c>
      <c r="JE981">
        <v>0</v>
      </c>
      <c r="JF981">
        <v>0</v>
      </c>
      <c r="JG981">
        <v>0</v>
      </c>
      <c r="JH981">
        <v>5</v>
      </c>
      <c r="JI981">
        <v>2273</v>
      </c>
      <c r="JJ981">
        <v>1</v>
      </c>
      <c r="JK981">
        <v>24</v>
      </c>
      <c r="JL981">
        <v>29357095.1</v>
      </c>
      <c r="JM981">
        <v>29357095.1</v>
      </c>
      <c r="JN981">
        <v>0.893555</v>
      </c>
      <c r="JO981">
        <v>2.62451</v>
      </c>
      <c r="JP981">
        <v>1.54785</v>
      </c>
      <c r="JQ981">
        <v>2.31567</v>
      </c>
      <c r="JR981">
        <v>1.64673</v>
      </c>
      <c r="JS981">
        <v>2.37183</v>
      </c>
      <c r="JT981">
        <v>34.3042</v>
      </c>
      <c r="JU981">
        <v>24.1926</v>
      </c>
      <c r="JV981">
        <v>18</v>
      </c>
      <c r="JW981">
        <v>486.421</v>
      </c>
      <c r="JX981">
        <v>379.805</v>
      </c>
      <c r="JY981">
        <v>50.0285</v>
      </c>
      <c r="JZ981">
        <v>56.5135</v>
      </c>
      <c r="KA981">
        <v>29.9999</v>
      </c>
      <c r="KB981">
        <v>55.7798</v>
      </c>
      <c r="KC981">
        <v>55.5656</v>
      </c>
      <c r="KD981">
        <v>17.7849</v>
      </c>
      <c r="KE981">
        <v>0</v>
      </c>
      <c r="KF981">
        <v>100</v>
      </c>
      <c r="KG981">
        <v>49.0976</v>
      </c>
      <c r="KH981">
        <v>345.516</v>
      </c>
      <c r="KI981">
        <v>26.2864</v>
      </c>
      <c r="KJ981">
        <v>92.3731</v>
      </c>
      <c r="KK981">
        <v>88.8783</v>
      </c>
    </row>
    <row r="982" spans="1:297">
      <c r="A982">
        <v>966</v>
      </c>
      <c r="B982">
        <v>1761425713.1</v>
      </c>
      <c r="C982">
        <v>17532.0999999046</v>
      </c>
      <c r="D982" t="s">
        <v>2384</v>
      </c>
      <c r="E982" t="s">
        <v>2385</v>
      </c>
      <c r="F982">
        <v>5</v>
      </c>
      <c r="G982" t="s">
        <v>2375</v>
      </c>
      <c r="H982" t="s">
        <v>436</v>
      </c>
      <c r="I982">
        <v>1761425704.94615</v>
      </c>
      <c r="J982">
        <f>(K982)/1000</f>
        <v>0</v>
      </c>
      <c r="K982">
        <f>IF(DP982, AN982, AH982)</f>
        <v>0</v>
      </c>
      <c r="L982">
        <f>IF(DP982, AI982, AG982)</f>
        <v>0</v>
      </c>
      <c r="M982">
        <f>DR982 - IF(AU982&gt;1, L982*DL982*100.0/(AW982), 0)</f>
        <v>0</v>
      </c>
      <c r="N982">
        <f>((T982-J982/2)*M982-L982)/(T982+J982/2)</f>
        <v>0</v>
      </c>
      <c r="O982">
        <f>N982*(DY982+DZ982)/1000.0</f>
        <v>0</v>
      </c>
      <c r="P982">
        <f>(DR982 - IF(AU982&gt;1, L982*DL982*100.0/(AW982), 0))*(DY982+DZ982)/1000.0</f>
        <v>0</v>
      </c>
      <c r="Q982">
        <f>2.0/((1/S982-1/R982)+SIGN(S982)*SQRT((1/S982-1/R982)*(1/S982-1/R982) + 4*DM982/((DM982+1)*(DM982+1))*(2*1/S982*1/R982-1/R982*1/R982)))</f>
        <v>0</v>
      </c>
      <c r="R982">
        <f>IF(LEFT(DN982,1)&lt;&gt;"0",IF(LEFT(DN982,1)="1",3.0,DO982),$D$5+$E$5*(EF982*DY982/($K$5*1000))+$F$5*(EF982*DY982/($K$5*1000))*MAX(MIN(DL982,$J$5),$I$5)*MAX(MIN(DL982,$J$5),$I$5)+$G$5*MAX(MIN(DL982,$J$5),$I$5)*(EF982*DY982/($K$5*1000))+$H$5*(EF982*DY982/($K$5*1000))*(EF982*DY982/($K$5*1000)))</f>
        <v>0</v>
      </c>
      <c r="S982">
        <f>J982*(1000-(1000*0.61365*exp(17.502*W982/(240.97+W982))/(DY982+DZ982)+DT982)/2)/(1000*0.61365*exp(17.502*W982/(240.97+W982))/(DY982+DZ982)-DT982)</f>
        <v>0</v>
      </c>
      <c r="T982">
        <f>1/((DM982+1)/(Q982/1.6)+1/(R982/1.37)) + DM982/((DM982+1)/(Q982/1.6) + DM982/(R982/1.37))</f>
        <v>0</v>
      </c>
      <c r="U982">
        <f>(DH982*DK982)</f>
        <v>0</v>
      </c>
      <c r="V982">
        <f>(EA982+(U982+2*0.95*5.67E-8*(((EA982+$B$7)+273)^4-(EA982+273)^4)-44100*J982)/(1.84*29.3*R982+8*0.95*5.67E-8*(EA982+273)^3))</f>
        <v>0</v>
      </c>
      <c r="W982">
        <f>($C$7*EB982+$D$7*EC982+$E$7*V982)</f>
        <v>0</v>
      </c>
      <c r="X982">
        <f>0.61365*exp(17.502*W982/(240.97+W982))</f>
        <v>0</v>
      </c>
      <c r="Y982">
        <f>(Z982/AA982*100)</f>
        <v>0</v>
      </c>
      <c r="Z982">
        <f>DT982*(DY982+DZ982)/1000</f>
        <v>0</v>
      </c>
      <c r="AA982">
        <f>0.61365*exp(17.502*EA982/(240.97+EA982))</f>
        <v>0</v>
      </c>
      <c r="AB982">
        <f>(X982-DT982*(DY982+DZ982)/1000)</f>
        <v>0</v>
      </c>
      <c r="AC982">
        <f>(-J982*44100)</f>
        <v>0</v>
      </c>
      <c r="AD982">
        <f>2*29.3*R982*0.92*(EA982-W982)</f>
        <v>0</v>
      </c>
      <c r="AE982">
        <f>2*0.95*5.67E-8*(((EA982+$B$7)+273)^4-(W982+273)^4)</f>
        <v>0</v>
      </c>
      <c r="AF982">
        <f>U982+AE982+AC982+AD982</f>
        <v>0</v>
      </c>
      <c r="AG982">
        <f>DX982*AU982*(DS982-DR982*(1000-AU982*DU982)/(1000-AU982*DT982))/(100*DL982)</f>
        <v>0</v>
      </c>
      <c r="AH982">
        <f>1000*DX982*AU982*(DT982-DU982)/(100*DL982*(1000-AU982*DT982))</f>
        <v>0</v>
      </c>
      <c r="AI982">
        <f>(AJ982 - AK982 - DY982*1E3/(8.314*(EA982+273.15)) * AM982/DX982 * AL982) * DX982/(100*DL982) * (1000 - DU982)/1000</f>
        <v>0</v>
      </c>
      <c r="AJ982">
        <v>376.211898714847</v>
      </c>
      <c r="AK982">
        <v>384.096987878788</v>
      </c>
      <c r="AL982">
        <v>-3.10621455026158</v>
      </c>
      <c r="AM982">
        <v>65.4866395817143</v>
      </c>
      <c r="AN982">
        <f>(AP982 - AO982 + DY982*1E3/(8.314*(EA982+273.15)) * AR982/DX982 * AQ982) * DX982/(100*DL982) * 1000/(1000 - AP982)</f>
        <v>0</v>
      </c>
      <c r="AO982">
        <v>25.4995481185276</v>
      </c>
      <c r="AP982">
        <v>50.03368</v>
      </c>
      <c r="AQ982">
        <v>0.00134385158806221</v>
      </c>
      <c r="AR982">
        <v>110.837555628061</v>
      </c>
      <c r="AS982">
        <v>7</v>
      </c>
      <c r="AT982">
        <v>1</v>
      </c>
      <c r="AU982">
        <f>IF(AS982*$H$13&gt;=AW982,1.0,(AW982/(AW982-AS982*$H$13)))</f>
        <v>0</v>
      </c>
      <c r="AV982">
        <f>(AU982-1)*100</f>
        <v>0</v>
      </c>
      <c r="AW982">
        <f>MAX(0,($B$13+$C$13*EF982)/(1+$D$13*EF982)*DY982/(EA982+273)*$E$13)</f>
        <v>0</v>
      </c>
      <c r="AX982" t="s">
        <v>437</v>
      </c>
      <c r="AY982" t="s">
        <v>437</v>
      </c>
      <c r="AZ982">
        <v>0</v>
      </c>
      <c r="BA982">
        <v>0</v>
      </c>
      <c r="BB982">
        <f>1-AZ982/BA982</f>
        <v>0</v>
      </c>
      <c r="BC982">
        <v>0</v>
      </c>
      <c r="BD982" t="s">
        <v>437</v>
      </c>
      <c r="BE982" t="s">
        <v>437</v>
      </c>
      <c r="BF982">
        <v>0</v>
      </c>
      <c r="BG982">
        <v>0</v>
      </c>
      <c r="BH982">
        <f>1-BF982/BG982</f>
        <v>0</v>
      </c>
      <c r="BI982">
        <v>0.5</v>
      </c>
      <c r="BJ982">
        <f>DI982</f>
        <v>0</v>
      </c>
      <c r="BK982">
        <f>L982</f>
        <v>0</v>
      </c>
      <c r="BL982">
        <f>BH982*BI982*BJ982</f>
        <v>0</v>
      </c>
      <c r="BM982">
        <f>(BK982-BC982)/BJ982</f>
        <v>0</v>
      </c>
      <c r="BN982">
        <f>(BA982-BG982)/BG982</f>
        <v>0</v>
      </c>
      <c r="BO982">
        <f>AZ982/(BB982+AZ982/BG982)</f>
        <v>0</v>
      </c>
      <c r="BP982" t="s">
        <v>437</v>
      </c>
      <c r="BQ982">
        <v>0</v>
      </c>
      <c r="BR982">
        <f>IF(BQ982&lt;&gt;0, BQ982, BO982)</f>
        <v>0</v>
      </c>
      <c r="BS982">
        <f>1-BR982/BG982</f>
        <v>0</v>
      </c>
      <c r="BT982">
        <f>(BG982-BF982)/(BG982-BR982)</f>
        <v>0</v>
      </c>
      <c r="BU982">
        <f>(BA982-BG982)/(BA982-BR982)</f>
        <v>0</v>
      </c>
      <c r="BV982">
        <f>(BG982-BF982)/(BG982-AZ982)</f>
        <v>0</v>
      </c>
      <c r="BW982">
        <f>(BA982-BG982)/(BA982-AZ982)</f>
        <v>0</v>
      </c>
      <c r="BX982">
        <f>(BT982*BR982/BF982)</f>
        <v>0</v>
      </c>
      <c r="BY982">
        <f>(1-BX982)</f>
        <v>0</v>
      </c>
      <c r="DH982">
        <f>$B$11*EG982+$C$11*EH982+$F$11*ES982*(1-EV982)</f>
        <v>0</v>
      </c>
      <c r="DI982">
        <f>DH982*DJ982</f>
        <v>0</v>
      </c>
      <c r="DJ982">
        <f>($B$11*$D$9+$C$11*$D$9+$F$11*((FF982+EX982)/MAX(FF982+EX982+FG982, 0.1)*$I$9+FG982/MAX(FF982+EX982+FG982, 0.1)*$J$9))/($B$11+$C$11+$F$11)</f>
        <v>0</v>
      </c>
      <c r="DK982">
        <f>($B$11*$K$9+$C$11*$K$9+$F$11*((FF982+EX982)/MAX(FF982+EX982+FG982, 0.1)*$P$9+FG982/MAX(FF982+EX982+FG982, 0.1)*$Q$9))/($B$11+$C$11+$F$11)</f>
        <v>0</v>
      </c>
      <c r="DL982">
        <v>6</v>
      </c>
      <c r="DM982">
        <v>0.5</v>
      </c>
      <c r="DN982" t="s">
        <v>438</v>
      </c>
      <c r="DO982">
        <v>2</v>
      </c>
      <c r="DP982" t="b">
        <v>1</v>
      </c>
      <c r="DQ982">
        <v>1761425704.94615</v>
      </c>
      <c r="DR982">
        <v>384.158923076923</v>
      </c>
      <c r="DS982">
        <v>382.545846153846</v>
      </c>
      <c r="DT982">
        <v>50.0068230769231</v>
      </c>
      <c r="DU982">
        <v>25.4996461538462</v>
      </c>
      <c r="DV982">
        <v>383.061461538462</v>
      </c>
      <c r="DW982">
        <v>50.0509538461538</v>
      </c>
      <c r="DX982">
        <v>500.012538461538</v>
      </c>
      <c r="DY982">
        <v>90.2093</v>
      </c>
      <c r="DZ982">
        <v>0.0403146384615385</v>
      </c>
      <c r="EA982">
        <v>51.5835846153846</v>
      </c>
      <c r="EB982">
        <v>47.9886923076923</v>
      </c>
      <c r="EC982">
        <v>999.9</v>
      </c>
      <c r="ED982">
        <v>0</v>
      </c>
      <c r="EE982">
        <v>0</v>
      </c>
      <c r="EF982">
        <v>9990.32692307692</v>
      </c>
      <c r="EG982">
        <v>0</v>
      </c>
      <c r="EH982">
        <v>1187.90307692308</v>
      </c>
      <c r="EI982">
        <v>1.61300323076923</v>
      </c>
      <c r="EJ982">
        <v>404.380538461538</v>
      </c>
      <c r="EK982">
        <v>392.555923076923</v>
      </c>
      <c r="EL982">
        <v>24.5071923076923</v>
      </c>
      <c r="EM982">
        <v>382.545846153846</v>
      </c>
      <c r="EN982">
        <v>25.4996461538462</v>
      </c>
      <c r="EO982">
        <v>4.51108</v>
      </c>
      <c r="EP982">
        <v>2.30030384615385</v>
      </c>
      <c r="EQ982">
        <v>30.9988384615385</v>
      </c>
      <c r="ER982">
        <v>19.6785230769231</v>
      </c>
      <c r="ES982">
        <v>1199.99076923077</v>
      </c>
      <c r="ET982">
        <v>0.966993923076923</v>
      </c>
      <c r="EU982">
        <v>0.0330062615384615</v>
      </c>
      <c r="EV982">
        <v>0</v>
      </c>
      <c r="EW982">
        <v>852.524</v>
      </c>
      <c r="EX982">
        <v>5.00059</v>
      </c>
      <c r="EY982">
        <v>11378.7076923077</v>
      </c>
      <c r="EZ982">
        <v>10358.6307692308</v>
      </c>
      <c r="FA982">
        <v>63.9709230769231</v>
      </c>
      <c r="FB982">
        <v>65.125</v>
      </c>
      <c r="FC982">
        <v>63.937</v>
      </c>
      <c r="FD982">
        <v>65.0381538461538</v>
      </c>
      <c r="FE982">
        <v>65.2451538461538</v>
      </c>
      <c r="FF982">
        <v>1155.55076923077</v>
      </c>
      <c r="FG982">
        <v>39.44</v>
      </c>
      <c r="FH982">
        <v>0</v>
      </c>
      <c r="FI982">
        <v>1761425673.7</v>
      </c>
      <c r="FJ982">
        <v>0</v>
      </c>
      <c r="FK982">
        <v>852.272730769231</v>
      </c>
      <c r="FL982">
        <v>-16.0752478726746</v>
      </c>
      <c r="FM982">
        <v>-213.716239422206</v>
      </c>
      <c r="FN982">
        <v>11376.9692307692</v>
      </c>
      <c r="FO982">
        <v>15</v>
      </c>
      <c r="FP982">
        <v>0</v>
      </c>
      <c r="FQ982" t="s">
        <v>439</v>
      </c>
      <c r="FR982">
        <v>0</v>
      </c>
      <c r="FS982">
        <v>0</v>
      </c>
      <c r="FT982">
        <v>0</v>
      </c>
      <c r="FU982">
        <v>0</v>
      </c>
      <c r="FV982">
        <v>0</v>
      </c>
      <c r="FW982">
        <v>0</v>
      </c>
      <c r="FX982">
        <v>0</v>
      </c>
      <c r="FY982">
        <v>0</v>
      </c>
      <c r="FZ982">
        <v>0</v>
      </c>
      <c r="GA982">
        <v>0</v>
      </c>
      <c r="GB982">
        <v>0</v>
      </c>
      <c r="GC982">
        <v>-1.0535524</v>
      </c>
      <c r="GD982">
        <v>61.4077429172932</v>
      </c>
      <c r="GE982">
        <v>6.05495122215625</v>
      </c>
      <c r="GF982">
        <v>0</v>
      </c>
      <c r="GG982">
        <v>852.931058823529</v>
      </c>
      <c r="GH982">
        <v>-11.1408708936508</v>
      </c>
      <c r="GI982">
        <v>1.16152523816435</v>
      </c>
      <c r="GJ982">
        <v>-1</v>
      </c>
      <c r="GK982">
        <v>24.4987</v>
      </c>
      <c r="GL982">
        <v>0.236039097744341</v>
      </c>
      <c r="GM982">
        <v>0.0228421977926818</v>
      </c>
      <c r="GN982">
        <v>0</v>
      </c>
      <c r="GO982">
        <v>0</v>
      </c>
      <c r="GP982">
        <v>2</v>
      </c>
      <c r="GQ982" t="s">
        <v>473</v>
      </c>
      <c r="GR982">
        <v>3.12634</v>
      </c>
      <c r="GS982">
        <v>2.71791</v>
      </c>
      <c r="GT982">
        <v>0.0743316</v>
      </c>
      <c r="GU982">
        <v>0.0733674</v>
      </c>
      <c r="GV982">
        <v>0.162772</v>
      </c>
      <c r="GW982">
        <v>0.101506</v>
      </c>
      <c r="GX982">
        <v>33009.6</v>
      </c>
      <c r="GY982">
        <v>34889.4</v>
      </c>
      <c r="GZ982">
        <v>32407.5</v>
      </c>
      <c r="HA982">
        <v>34235.5</v>
      </c>
      <c r="HB982">
        <v>38985.6</v>
      </c>
      <c r="HC982">
        <v>44389.1</v>
      </c>
      <c r="HD982">
        <v>50983.1</v>
      </c>
      <c r="HE982">
        <v>54944.2</v>
      </c>
      <c r="HF982">
        <v>1.65395</v>
      </c>
      <c r="HG982">
        <v>1.50657</v>
      </c>
      <c r="HH982">
        <v>-0.116557</v>
      </c>
      <c r="HI982">
        <v>0</v>
      </c>
      <c r="HJ982">
        <v>49.8546</v>
      </c>
      <c r="HK982">
        <v>999.9</v>
      </c>
      <c r="HL982">
        <v>55.872</v>
      </c>
      <c r="HM982">
        <v>30.212</v>
      </c>
      <c r="HN982">
        <v>26.7103</v>
      </c>
      <c r="HO982">
        <v>60.2468</v>
      </c>
      <c r="HP982">
        <v>40.3446</v>
      </c>
      <c r="HQ982">
        <v>1</v>
      </c>
      <c r="HR982">
        <v>2.63489</v>
      </c>
      <c r="HS982">
        <v>4.37727</v>
      </c>
      <c r="HT982">
        <v>20.0554</v>
      </c>
      <c r="HU982">
        <v>5.18464</v>
      </c>
      <c r="HV982">
        <v>12.0159</v>
      </c>
      <c r="HW982">
        <v>4.9677</v>
      </c>
      <c r="HX982">
        <v>3.29595</v>
      </c>
      <c r="HY982">
        <v>9999</v>
      </c>
      <c r="HZ982">
        <v>9999</v>
      </c>
      <c r="IA982">
        <v>999.9</v>
      </c>
      <c r="IB982">
        <v>9999</v>
      </c>
      <c r="IC982">
        <v>1.86324</v>
      </c>
      <c r="ID982">
        <v>1.86807</v>
      </c>
      <c r="IE982">
        <v>1.86783</v>
      </c>
      <c r="IF982">
        <v>1.86905</v>
      </c>
      <c r="IG982">
        <v>1.86981</v>
      </c>
      <c r="IH982">
        <v>1.86586</v>
      </c>
      <c r="II982">
        <v>1.86692</v>
      </c>
      <c r="IJ982">
        <v>1.86841</v>
      </c>
      <c r="IK982">
        <v>5</v>
      </c>
      <c r="IL982">
        <v>0</v>
      </c>
      <c r="IM982">
        <v>0</v>
      </c>
      <c r="IN982">
        <v>0</v>
      </c>
      <c r="IO982" t="s">
        <v>441</v>
      </c>
      <c r="IP982" t="s">
        <v>442</v>
      </c>
      <c r="IQ982" t="s">
        <v>443</v>
      </c>
      <c r="IR982" t="s">
        <v>443</v>
      </c>
      <c r="IS982" t="s">
        <v>443</v>
      </c>
      <c r="IT982" t="s">
        <v>443</v>
      </c>
      <c r="IU982">
        <v>0</v>
      </c>
      <c r="IV982">
        <v>100</v>
      </c>
      <c r="IW982">
        <v>100</v>
      </c>
      <c r="IX982">
        <v>1.098</v>
      </c>
      <c r="IY982">
        <v>-0.0442</v>
      </c>
      <c r="IZ982">
        <v>1.09748391826392</v>
      </c>
      <c r="JA982">
        <v>0</v>
      </c>
      <c r="JB982">
        <v>0</v>
      </c>
      <c r="JC982">
        <v>0</v>
      </c>
      <c r="JD982">
        <v>-0.0441141096964596</v>
      </c>
      <c r="JE982">
        <v>0</v>
      </c>
      <c r="JF982">
        <v>0</v>
      </c>
      <c r="JG982">
        <v>0</v>
      </c>
      <c r="JH982">
        <v>5</v>
      </c>
      <c r="JI982">
        <v>2273</v>
      </c>
      <c r="JJ982">
        <v>1</v>
      </c>
      <c r="JK982">
        <v>24</v>
      </c>
      <c r="JL982">
        <v>29357095.2</v>
      </c>
      <c r="JM982">
        <v>29357095.2</v>
      </c>
      <c r="JN982">
        <v>0.860596</v>
      </c>
      <c r="JO982">
        <v>2.63428</v>
      </c>
      <c r="JP982">
        <v>1.54785</v>
      </c>
      <c r="JQ982">
        <v>2.31567</v>
      </c>
      <c r="JR982">
        <v>1.64673</v>
      </c>
      <c r="JS982">
        <v>2.34253</v>
      </c>
      <c r="JT982">
        <v>34.3042</v>
      </c>
      <c r="JU982">
        <v>24.1663</v>
      </c>
      <c r="JV982">
        <v>18</v>
      </c>
      <c r="JW982">
        <v>486.421</v>
      </c>
      <c r="JX982">
        <v>379.743</v>
      </c>
      <c r="JY982">
        <v>49.6912</v>
      </c>
      <c r="JZ982">
        <v>56.5135</v>
      </c>
      <c r="KA982">
        <v>30.0082</v>
      </c>
      <c r="KB982">
        <v>55.7798</v>
      </c>
      <c r="KC982">
        <v>55.5656</v>
      </c>
      <c r="KD982">
        <v>17.1909</v>
      </c>
      <c r="KE982">
        <v>0</v>
      </c>
      <c r="KF982">
        <v>100</v>
      </c>
      <c r="KG982">
        <v>49.0958</v>
      </c>
      <c r="KH982">
        <v>331.943</v>
      </c>
      <c r="KI982">
        <v>26.2864</v>
      </c>
      <c r="KJ982">
        <v>92.3729</v>
      </c>
      <c r="KK982">
        <v>88.8793</v>
      </c>
    </row>
    <row r="983" spans="1:297">
      <c r="A983">
        <v>967</v>
      </c>
      <c r="B983">
        <v>1761425718.1</v>
      </c>
      <c r="C983">
        <v>17537.0999999046</v>
      </c>
      <c r="D983" t="s">
        <v>2386</v>
      </c>
      <c r="E983" t="s">
        <v>2387</v>
      </c>
      <c r="F983">
        <v>5</v>
      </c>
      <c r="G983" t="s">
        <v>2375</v>
      </c>
      <c r="H983" t="s">
        <v>436</v>
      </c>
      <c r="I983">
        <v>1761425709.94615</v>
      </c>
      <c r="J983">
        <f>(K983)/1000</f>
        <v>0</v>
      </c>
      <c r="K983">
        <f>IF(DP983, AN983, AH983)</f>
        <v>0</v>
      </c>
      <c r="L983">
        <f>IF(DP983, AI983, AG983)</f>
        <v>0</v>
      </c>
      <c r="M983">
        <f>DR983 - IF(AU983&gt;1, L983*DL983*100.0/(AW983), 0)</f>
        <v>0</v>
      </c>
      <c r="N983">
        <f>((T983-J983/2)*M983-L983)/(T983+J983/2)</f>
        <v>0</v>
      </c>
      <c r="O983">
        <f>N983*(DY983+DZ983)/1000.0</f>
        <v>0</v>
      </c>
      <c r="P983">
        <f>(DR983 - IF(AU983&gt;1, L983*DL983*100.0/(AW983), 0))*(DY983+DZ983)/1000.0</f>
        <v>0</v>
      </c>
      <c r="Q983">
        <f>2.0/((1/S983-1/R983)+SIGN(S983)*SQRT((1/S983-1/R983)*(1/S983-1/R983) + 4*DM983/((DM983+1)*(DM983+1))*(2*1/S983*1/R983-1/R983*1/R983)))</f>
        <v>0</v>
      </c>
      <c r="R983">
        <f>IF(LEFT(DN983,1)&lt;&gt;"0",IF(LEFT(DN983,1)="1",3.0,DO983),$D$5+$E$5*(EF983*DY983/($K$5*1000))+$F$5*(EF983*DY983/($K$5*1000))*MAX(MIN(DL983,$J$5),$I$5)*MAX(MIN(DL983,$J$5),$I$5)+$G$5*MAX(MIN(DL983,$J$5),$I$5)*(EF983*DY983/($K$5*1000))+$H$5*(EF983*DY983/($K$5*1000))*(EF983*DY983/($K$5*1000)))</f>
        <v>0</v>
      </c>
      <c r="S983">
        <f>J983*(1000-(1000*0.61365*exp(17.502*W983/(240.97+W983))/(DY983+DZ983)+DT983)/2)/(1000*0.61365*exp(17.502*W983/(240.97+W983))/(DY983+DZ983)-DT983)</f>
        <v>0</v>
      </c>
      <c r="T983">
        <f>1/((DM983+1)/(Q983/1.6)+1/(R983/1.37)) + DM983/((DM983+1)/(Q983/1.6) + DM983/(R983/1.37))</f>
        <v>0</v>
      </c>
      <c r="U983">
        <f>(DH983*DK983)</f>
        <v>0</v>
      </c>
      <c r="V983">
        <f>(EA983+(U983+2*0.95*5.67E-8*(((EA983+$B$7)+273)^4-(EA983+273)^4)-44100*J983)/(1.84*29.3*R983+8*0.95*5.67E-8*(EA983+273)^3))</f>
        <v>0</v>
      </c>
      <c r="W983">
        <f>($C$7*EB983+$D$7*EC983+$E$7*V983)</f>
        <v>0</v>
      </c>
      <c r="X983">
        <f>0.61365*exp(17.502*W983/(240.97+W983))</f>
        <v>0</v>
      </c>
      <c r="Y983">
        <f>(Z983/AA983*100)</f>
        <v>0</v>
      </c>
      <c r="Z983">
        <f>DT983*(DY983+DZ983)/1000</f>
        <v>0</v>
      </c>
      <c r="AA983">
        <f>0.61365*exp(17.502*EA983/(240.97+EA983))</f>
        <v>0</v>
      </c>
      <c r="AB983">
        <f>(X983-DT983*(DY983+DZ983)/1000)</f>
        <v>0</v>
      </c>
      <c r="AC983">
        <f>(-J983*44100)</f>
        <v>0</v>
      </c>
      <c r="AD983">
        <f>2*29.3*R983*0.92*(EA983-W983)</f>
        <v>0</v>
      </c>
      <c r="AE983">
        <f>2*0.95*5.67E-8*(((EA983+$B$7)+273)^4-(W983+273)^4)</f>
        <v>0</v>
      </c>
      <c r="AF983">
        <f>U983+AE983+AC983+AD983</f>
        <v>0</v>
      </c>
      <c r="AG983">
        <f>DX983*AU983*(DS983-DR983*(1000-AU983*DU983)/(1000-AU983*DT983))/(100*DL983)</f>
        <v>0</v>
      </c>
      <c r="AH983">
        <f>1000*DX983*AU983*(DT983-DU983)/(100*DL983*(1000-AU983*DT983))</f>
        <v>0</v>
      </c>
      <c r="AI983">
        <f>(AJ983 - AK983 - DY983*1E3/(8.314*(EA983+273.15)) * AM983/DX983 * AL983) * DX983/(100*DL983) * (1000 - DU983)/1000</f>
        <v>0</v>
      </c>
      <c r="AJ983">
        <v>358.523984534341</v>
      </c>
      <c r="AK983">
        <v>367.619733333333</v>
      </c>
      <c r="AL983">
        <v>-3.3017090308752</v>
      </c>
      <c r="AM983">
        <v>65.4866395817143</v>
      </c>
      <c r="AN983">
        <f>(AP983 - AO983 + DY983*1E3/(8.314*(EA983+273.15)) * AR983/DX983 * AQ983) * DX983/(100*DL983) * 1000/(1000 - AP983)</f>
        <v>0</v>
      </c>
      <c r="AO983">
        <v>25.5035737163457</v>
      </c>
      <c r="AP983">
        <v>50.043266060606</v>
      </c>
      <c r="AQ983">
        <v>0.000442678169051378</v>
      </c>
      <c r="AR983">
        <v>110.837555628061</v>
      </c>
      <c r="AS983">
        <v>7</v>
      </c>
      <c r="AT983">
        <v>1</v>
      </c>
      <c r="AU983">
        <f>IF(AS983*$H$13&gt;=AW983,1.0,(AW983/(AW983-AS983*$H$13)))</f>
        <v>0</v>
      </c>
      <c r="AV983">
        <f>(AU983-1)*100</f>
        <v>0</v>
      </c>
      <c r="AW983">
        <f>MAX(0,($B$13+$C$13*EF983)/(1+$D$13*EF983)*DY983/(EA983+273)*$E$13)</f>
        <v>0</v>
      </c>
      <c r="AX983" t="s">
        <v>437</v>
      </c>
      <c r="AY983" t="s">
        <v>437</v>
      </c>
      <c r="AZ983">
        <v>0</v>
      </c>
      <c r="BA983">
        <v>0</v>
      </c>
      <c r="BB983">
        <f>1-AZ983/BA983</f>
        <v>0</v>
      </c>
      <c r="BC983">
        <v>0</v>
      </c>
      <c r="BD983" t="s">
        <v>437</v>
      </c>
      <c r="BE983" t="s">
        <v>437</v>
      </c>
      <c r="BF983">
        <v>0</v>
      </c>
      <c r="BG983">
        <v>0</v>
      </c>
      <c r="BH983">
        <f>1-BF983/BG983</f>
        <v>0</v>
      </c>
      <c r="BI983">
        <v>0.5</v>
      </c>
      <c r="BJ983">
        <f>DI983</f>
        <v>0</v>
      </c>
      <c r="BK983">
        <f>L983</f>
        <v>0</v>
      </c>
      <c r="BL983">
        <f>BH983*BI983*BJ983</f>
        <v>0</v>
      </c>
      <c r="BM983">
        <f>(BK983-BC983)/BJ983</f>
        <v>0</v>
      </c>
      <c r="BN983">
        <f>(BA983-BG983)/BG983</f>
        <v>0</v>
      </c>
      <c r="BO983">
        <f>AZ983/(BB983+AZ983/BG983)</f>
        <v>0</v>
      </c>
      <c r="BP983" t="s">
        <v>437</v>
      </c>
      <c r="BQ983">
        <v>0</v>
      </c>
      <c r="BR983">
        <f>IF(BQ983&lt;&gt;0, BQ983, BO983)</f>
        <v>0</v>
      </c>
      <c r="BS983">
        <f>1-BR983/BG983</f>
        <v>0</v>
      </c>
      <c r="BT983">
        <f>(BG983-BF983)/(BG983-BR983)</f>
        <v>0</v>
      </c>
      <c r="BU983">
        <f>(BA983-BG983)/(BA983-BR983)</f>
        <v>0</v>
      </c>
      <c r="BV983">
        <f>(BG983-BF983)/(BG983-AZ983)</f>
        <v>0</v>
      </c>
      <c r="BW983">
        <f>(BA983-BG983)/(BA983-AZ983)</f>
        <v>0</v>
      </c>
      <c r="BX983">
        <f>(BT983*BR983/BF983)</f>
        <v>0</v>
      </c>
      <c r="BY983">
        <f>(1-BX983)</f>
        <v>0</v>
      </c>
      <c r="DH983">
        <f>$B$11*EG983+$C$11*EH983+$F$11*ES983*(1-EV983)</f>
        <v>0</v>
      </c>
      <c r="DI983">
        <f>DH983*DJ983</f>
        <v>0</v>
      </c>
      <c r="DJ983">
        <f>($B$11*$D$9+$C$11*$D$9+$F$11*((FF983+EX983)/MAX(FF983+EX983+FG983, 0.1)*$I$9+FG983/MAX(FF983+EX983+FG983, 0.1)*$J$9))/($B$11+$C$11+$F$11)</f>
        <v>0</v>
      </c>
      <c r="DK983">
        <f>($B$11*$K$9+$C$11*$K$9+$F$11*((FF983+EX983)/MAX(FF983+EX983+FG983, 0.1)*$P$9+FG983/MAX(FF983+EX983+FG983, 0.1)*$Q$9))/($B$11+$C$11+$F$11)</f>
        <v>0</v>
      </c>
      <c r="DL983">
        <v>6</v>
      </c>
      <c r="DM983">
        <v>0.5</v>
      </c>
      <c r="DN983" t="s">
        <v>438</v>
      </c>
      <c r="DO983">
        <v>2</v>
      </c>
      <c r="DP983" t="b">
        <v>1</v>
      </c>
      <c r="DQ983">
        <v>1761425709.94615</v>
      </c>
      <c r="DR983">
        <v>370.744153846154</v>
      </c>
      <c r="DS983">
        <v>365.856846153846</v>
      </c>
      <c r="DT983">
        <v>50.0245846153846</v>
      </c>
      <c r="DU983">
        <v>25.5006769230769</v>
      </c>
      <c r="DV983">
        <v>369.646615384615</v>
      </c>
      <c r="DW983">
        <v>50.0687153846154</v>
      </c>
      <c r="DX983">
        <v>500.000615384615</v>
      </c>
      <c r="DY983">
        <v>90.2089230769231</v>
      </c>
      <c r="DZ983">
        <v>0.040202</v>
      </c>
      <c r="EA983">
        <v>51.5926230769231</v>
      </c>
      <c r="EB983">
        <v>48.0035692307692</v>
      </c>
      <c r="EC983">
        <v>999.9</v>
      </c>
      <c r="ED983">
        <v>0</v>
      </c>
      <c r="EE983">
        <v>0</v>
      </c>
      <c r="EF983">
        <v>9995.57076923077</v>
      </c>
      <c r="EG983">
        <v>0</v>
      </c>
      <c r="EH983">
        <v>1187.89461538462</v>
      </c>
      <c r="EI983">
        <v>4.88731015384615</v>
      </c>
      <c r="EJ983">
        <v>390.266923076923</v>
      </c>
      <c r="EK983">
        <v>375.430461538461</v>
      </c>
      <c r="EL983">
        <v>24.5239307692308</v>
      </c>
      <c r="EM983">
        <v>365.856846153846</v>
      </c>
      <c r="EN983">
        <v>25.5006769230769</v>
      </c>
      <c r="EO983">
        <v>4.51266384615385</v>
      </c>
      <c r="EP983">
        <v>2.30038769230769</v>
      </c>
      <c r="EQ983">
        <v>31.005</v>
      </c>
      <c r="ER983">
        <v>19.6791</v>
      </c>
      <c r="ES983">
        <v>1199.99923076923</v>
      </c>
      <c r="ET983">
        <v>0.966993923076923</v>
      </c>
      <c r="EU983">
        <v>0.0330062615384615</v>
      </c>
      <c r="EV983">
        <v>0</v>
      </c>
      <c r="EW983">
        <v>850.958153846154</v>
      </c>
      <c r="EX983">
        <v>5.00059</v>
      </c>
      <c r="EY983">
        <v>11359.2615384615</v>
      </c>
      <c r="EZ983">
        <v>10358.7076923077</v>
      </c>
      <c r="FA983">
        <v>63.9757692307692</v>
      </c>
      <c r="FB983">
        <v>65.125</v>
      </c>
      <c r="FC983">
        <v>63.937</v>
      </c>
      <c r="FD983">
        <v>65.0333846153846</v>
      </c>
      <c r="FE983">
        <v>65.2451538461538</v>
      </c>
      <c r="FF983">
        <v>1155.55923076923</v>
      </c>
      <c r="FG983">
        <v>39.44</v>
      </c>
      <c r="FH983">
        <v>0</v>
      </c>
      <c r="FI983">
        <v>1761425678.5</v>
      </c>
      <c r="FJ983">
        <v>0</v>
      </c>
      <c r="FK983">
        <v>850.804846153846</v>
      </c>
      <c r="FL983">
        <v>-21.1321025414407</v>
      </c>
      <c r="FM983">
        <v>-276.550426848418</v>
      </c>
      <c r="FN983">
        <v>11357.5807692308</v>
      </c>
      <c r="FO983">
        <v>15</v>
      </c>
      <c r="FP983">
        <v>0</v>
      </c>
      <c r="FQ983" t="s">
        <v>439</v>
      </c>
      <c r="FR983">
        <v>0</v>
      </c>
      <c r="FS983">
        <v>0</v>
      </c>
      <c r="FT983">
        <v>0</v>
      </c>
      <c r="FU983">
        <v>0</v>
      </c>
      <c r="FV983">
        <v>0</v>
      </c>
      <c r="FW983">
        <v>0</v>
      </c>
      <c r="FX983">
        <v>0</v>
      </c>
      <c r="FY983">
        <v>0</v>
      </c>
      <c r="FZ983">
        <v>0</v>
      </c>
      <c r="GA983">
        <v>0</v>
      </c>
      <c r="GB983">
        <v>0</v>
      </c>
      <c r="GC983">
        <v>2.7015739047619</v>
      </c>
      <c r="GD983">
        <v>40.1721007792208</v>
      </c>
      <c r="GE983">
        <v>4.25979025473949</v>
      </c>
      <c r="GF983">
        <v>0</v>
      </c>
      <c r="GG983">
        <v>851.640294117647</v>
      </c>
      <c r="GH983">
        <v>-17.6532925748634</v>
      </c>
      <c r="GI983">
        <v>1.77028429969033</v>
      </c>
      <c r="GJ983">
        <v>-1</v>
      </c>
      <c r="GK983">
        <v>24.5136047619048</v>
      </c>
      <c r="GL983">
        <v>0.203361038961082</v>
      </c>
      <c r="GM983">
        <v>0.0210042280594139</v>
      </c>
      <c r="GN983">
        <v>0</v>
      </c>
      <c r="GO983">
        <v>0</v>
      </c>
      <c r="GP983">
        <v>2</v>
      </c>
      <c r="GQ983" t="s">
        <v>473</v>
      </c>
      <c r="GR983">
        <v>3.12628</v>
      </c>
      <c r="GS983">
        <v>2.71793</v>
      </c>
      <c r="GT983">
        <v>0.0717259</v>
      </c>
      <c r="GU983">
        <v>0.0708217</v>
      </c>
      <c r="GV983">
        <v>0.162782</v>
      </c>
      <c r="GW983">
        <v>0.101512</v>
      </c>
      <c r="GX983">
        <v>33101.2</v>
      </c>
      <c r="GY983">
        <v>34983.5</v>
      </c>
      <c r="GZ983">
        <v>32406.2</v>
      </c>
      <c r="HA983">
        <v>34233.9</v>
      </c>
      <c r="HB983">
        <v>38983.5</v>
      </c>
      <c r="HC983">
        <v>44386.8</v>
      </c>
      <c r="HD983">
        <v>50981.3</v>
      </c>
      <c r="HE983">
        <v>54942</v>
      </c>
      <c r="HF983">
        <v>1.65383</v>
      </c>
      <c r="HG983">
        <v>1.5067</v>
      </c>
      <c r="HH983">
        <v>-0.117525</v>
      </c>
      <c r="HI983">
        <v>0</v>
      </c>
      <c r="HJ983">
        <v>49.8621</v>
      </c>
      <c r="HK983">
        <v>999.9</v>
      </c>
      <c r="HL983">
        <v>55.823</v>
      </c>
      <c r="HM983">
        <v>30.202</v>
      </c>
      <c r="HN983">
        <v>26.6704</v>
      </c>
      <c r="HO983">
        <v>60.1968</v>
      </c>
      <c r="HP983">
        <v>40.5809</v>
      </c>
      <c r="HQ983">
        <v>1</v>
      </c>
      <c r="HR983">
        <v>2.64133</v>
      </c>
      <c r="HS983">
        <v>3.48955</v>
      </c>
      <c r="HT983">
        <v>20.0756</v>
      </c>
      <c r="HU983">
        <v>5.18464</v>
      </c>
      <c r="HV983">
        <v>12.0159</v>
      </c>
      <c r="HW983">
        <v>4.9676</v>
      </c>
      <c r="HX983">
        <v>3.29593</v>
      </c>
      <c r="HY983">
        <v>9999</v>
      </c>
      <c r="HZ983">
        <v>9999</v>
      </c>
      <c r="IA983">
        <v>999.9</v>
      </c>
      <c r="IB983">
        <v>9999</v>
      </c>
      <c r="IC983">
        <v>1.86325</v>
      </c>
      <c r="ID983">
        <v>1.86805</v>
      </c>
      <c r="IE983">
        <v>1.86783</v>
      </c>
      <c r="IF983">
        <v>1.86905</v>
      </c>
      <c r="IG983">
        <v>1.86981</v>
      </c>
      <c r="IH983">
        <v>1.86585</v>
      </c>
      <c r="II983">
        <v>1.86693</v>
      </c>
      <c r="IJ983">
        <v>1.86842</v>
      </c>
      <c r="IK983">
        <v>5</v>
      </c>
      <c r="IL983">
        <v>0</v>
      </c>
      <c r="IM983">
        <v>0</v>
      </c>
      <c r="IN983">
        <v>0</v>
      </c>
      <c r="IO983" t="s">
        <v>441</v>
      </c>
      <c r="IP983" t="s">
        <v>442</v>
      </c>
      <c r="IQ983" t="s">
        <v>443</v>
      </c>
      <c r="IR983" t="s">
        <v>443</v>
      </c>
      <c r="IS983" t="s">
        <v>443</v>
      </c>
      <c r="IT983" t="s">
        <v>443</v>
      </c>
      <c r="IU983">
        <v>0</v>
      </c>
      <c r="IV983">
        <v>100</v>
      </c>
      <c r="IW983">
        <v>100</v>
      </c>
      <c r="IX983">
        <v>1.098</v>
      </c>
      <c r="IY983">
        <v>-0.0441</v>
      </c>
      <c r="IZ983">
        <v>1.09748391826392</v>
      </c>
      <c r="JA983">
        <v>0</v>
      </c>
      <c r="JB983">
        <v>0</v>
      </c>
      <c r="JC983">
        <v>0</v>
      </c>
      <c r="JD983">
        <v>-0.0441141096964596</v>
      </c>
      <c r="JE983">
        <v>0</v>
      </c>
      <c r="JF983">
        <v>0</v>
      </c>
      <c r="JG983">
        <v>0</v>
      </c>
      <c r="JH983">
        <v>5</v>
      </c>
      <c r="JI983">
        <v>2273</v>
      </c>
      <c r="JJ983">
        <v>1</v>
      </c>
      <c r="JK983">
        <v>24</v>
      </c>
      <c r="JL983">
        <v>29357095.3</v>
      </c>
      <c r="JM983">
        <v>29357095.3</v>
      </c>
      <c r="JN983">
        <v>0.83252</v>
      </c>
      <c r="JO983">
        <v>2.63062</v>
      </c>
      <c r="JP983">
        <v>1.54785</v>
      </c>
      <c r="JQ983">
        <v>2.31567</v>
      </c>
      <c r="JR983">
        <v>1.64673</v>
      </c>
      <c r="JS983">
        <v>2.27661</v>
      </c>
      <c r="JT983">
        <v>34.3042</v>
      </c>
      <c r="JU983">
        <v>24.1751</v>
      </c>
      <c r="JV983">
        <v>18</v>
      </c>
      <c r="JW983">
        <v>486.329</v>
      </c>
      <c r="JX983">
        <v>379.821</v>
      </c>
      <c r="JY983">
        <v>49.1392</v>
      </c>
      <c r="JZ983">
        <v>56.5135</v>
      </c>
      <c r="KA983">
        <v>30.0057</v>
      </c>
      <c r="KB983">
        <v>55.7798</v>
      </c>
      <c r="KC983">
        <v>55.5656</v>
      </c>
      <c r="KD983">
        <v>16.6358</v>
      </c>
      <c r="KE983">
        <v>0</v>
      </c>
      <c r="KF983">
        <v>100</v>
      </c>
      <c r="KG983">
        <v>49.0843</v>
      </c>
      <c r="KH983">
        <v>318.335</v>
      </c>
      <c r="KI983">
        <v>26.2864</v>
      </c>
      <c r="KJ983">
        <v>92.3696</v>
      </c>
      <c r="KK983">
        <v>88.8755</v>
      </c>
    </row>
    <row r="984" spans="1:297">
      <c r="A984">
        <v>968</v>
      </c>
      <c r="B984">
        <v>1761425723.1</v>
      </c>
      <c r="C984">
        <v>17542.0999999046</v>
      </c>
      <c r="D984" t="s">
        <v>2388</v>
      </c>
      <c r="E984" t="s">
        <v>2389</v>
      </c>
      <c r="F984">
        <v>5</v>
      </c>
      <c r="G984" t="s">
        <v>2375</v>
      </c>
      <c r="H984" t="s">
        <v>436</v>
      </c>
      <c r="I984">
        <v>1761425714.94615</v>
      </c>
      <c r="J984">
        <f>(K984)/1000</f>
        <v>0</v>
      </c>
      <c r="K984">
        <f>IF(DP984, AN984, AH984)</f>
        <v>0</v>
      </c>
      <c r="L984">
        <f>IF(DP984, AI984, AG984)</f>
        <v>0</v>
      </c>
      <c r="M984">
        <f>DR984 - IF(AU984&gt;1, L984*DL984*100.0/(AW984), 0)</f>
        <v>0</v>
      </c>
      <c r="N984">
        <f>((T984-J984/2)*M984-L984)/(T984+J984/2)</f>
        <v>0</v>
      </c>
      <c r="O984">
        <f>N984*(DY984+DZ984)/1000.0</f>
        <v>0</v>
      </c>
      <c r="P984">
        <f>(DR984 - IF(AU984&gt;1, L984*DL984*100.0/(AW984), 0))*(DY984+DZ984)/1000.0</f>
        <v>0</v>
      </c>
      <c r="Q984">
        <f>2.0/((1/S984-1/R984)+SIGN(S984)*SQRT((1/S984-1/R984)*(1/S984-1/R984) + 4*DM984/((DM984+1)*(DM984+1))*(2*1/S984*1/R984-1/R984*1/R984)))</f>
        <v>0</v>
      </c>
      <c r="R984">
        <f>IF(LEFT(DN984,1)&lt;&gt;"0",IF(LEFT(DN984,1)="1",3.0,DO984),$D$5+$E$5*(EF984*DY984/($K$5*1000))+$F$5*(EF984*DY984/($K$5*1000))*MAX(MIN(DL984,$J$5),$I$5)*MAX(MIN(DL984,$J$5),$I$5)+$G$5*MAX(MIN(DL984,$J$5),$I$5)*(EF984*DY984/($K$5*1000))+$H$5*(EF984*DY984/($K$5*1000))*(EF984*DY984/($K$5*1000)))</f>
        <v>0</v>
      </c>
      <c r="S984">
        <f>J984*(1000-(1000*0.61365*exp(17.502*W984/(240.97+W984))/(DY984+DZ984)+DT984)/2)/(1000*0.61365*exp(17.502*W984/(240.97+W984))/(DY984+DZ984)-DT984)</f>
        <v>0</v>
      </c>
      <c r="T984">
        <f>1/((DM984+1)/(Q984/1.6)+1/(R984/1.37)) + DM984/((DM984+1)/(Q984/1.6) + DM984/(R984/1.37))</f>
        <v>0</v>
      </c>
      <c r="U984">
        <f>(DH984*DK984)</f>
        <v>0</v>
      </c>
      <c r="V984">
        <f>(EA984+(U984+2*0.95*5.67E-8*(((EA984+$B$7)+273)^4-(EA984+273)^4)-44100*J984)/(1.84*29.3*R984+8*0.95*5.67E-8*(EA984+273)^3))</f>
        <v>0</v>
      </c>
      <c r="W984">
        <f>($C$7*EB984+$D$7*EC984+$E$7*V984)</f>
        <v>0</v>
      </c>
      <c r="X984">
        <f>0.61365*exp(17.502*W984/(240.97+W984))</f>
        <v>0</v>
      </c>
      <c r="Y984">
        <f>(Z984/AA984*100)</f>
        <v>0</v>
      </c>
      <c r="Z984">
        <f>DT984*(DY984+DZ984)/1000</f>
        <v>0</v>
      </c>
      <c r="AA984">
        <f>0.61365*exp(17.502*EA984/(240.97+EA984))</f>
        <v>0</v>
      </c>
      <c r="AB984">
        <f>(X984-DT984*(DY984+DZ984)/1000)</f>
        <v>0</v>
      </c>
      <c r="AC984">
        <f>(-J984*44100)</f>
        <v>0</v>
      </c>
      <c r="AD984">
        <f>2*29.3*R984*0.92*(EA984-W984)</f>
        <v>0</v>
      </c>
      <c r="AE984">
        <f>2*0.95*5.67E-8*(((EA984+$B$7)+273)^4-(W984+273)^4)</f>
        <v>0</v>
      </c>
      <c r="AF984">
        <f>U984+AE984+AC984+AD984</f>
        <v>0</v>
      </c>
      <c r="AG984">
        <f>DX984*AU984*(DS984-DR984*(1000-AU984*DU984)/(1000-AU984*DT984))/(100*DL984)</f>
        <v>0</v>
      </c>
      <c r="AH984">
        <f>1000*DX984*AU984*(DT984-DU984)/(100*DL984*(1000-AU984*DT984))</f>
        <v>0</v>
      </c>
      <c r="AI984">
        <f>(AJ984 - AK984 - DY984*1E3/(8.314*(EA984+273.15)) * AM984/DX984 * AL984) * DX984/(100*DL984) * (1000 - DU984)/1000</f>
        <v>0</v>
      </c>
      <c r="AJ984">
        <v>343.867471215129</v>
      </c>
      <c r="AK984">
        <v>352.391781818182</v>
      </c>
      <c r="AL984">
        <v>-3.01212871903278</v>
      </c>
      <c r="AM984">
        <v>65.4866395817143</v>
      </c>
      <c r="AN984">
        <f>(AP984 - AO984 + DY984*1E3/(8.314*(EA984+273.15)) * AR984/DX984 * AQ984) * DX984/(100*DL984) * 1000/(1000 - AP984)</f>
        <v>0</v>
      </c>
      <c r="AO984">
        <v>25.5054711540938</v>
      </c>
      <c r="AP984">
        <v>50.0236266666667</v>
      </c>
      <c r="AQ984">
        <v>-0.00531773057809191</v>
      </c>
      <c r="AR984">
        <v>110.837555628061</v>
      </c>
      <c r="AS984">
        <v>7</v>
      </c>
      <c r="AT984">
        <v>1</v>
      </c>
      <c r="AU984">
        <f>IF(AS984*$H$13&gt;=AW984,1.0,(AW984/(AW984-AS984*$H$13)))</f>
        <v>0</v>
      </c>
      <c r="AV984">
        <f>(AU984-1)*100</f>
        <v>0</v>
      </c>
      <c r="AW984">
        <f>MAX(0,($B$13+$C$13*EF984)/(1+$D$13*EF984)*DY984/(EA984+273)*$E$13)</f>
        <v>0</v>
      </c>
      <c r="AX984" t="s">
        <v>437</v>
      </c>
      <c r="AY984" t="s">
        <v>437</v>
      </c>
      <c r="AZ984">
        <v>0</v>
      </c>
      <c r="BA984">
        <v>0</v>
      </c>
      <c r="BB984">
        <f>1-AZ984/BA984</f>
        <v>0</v>
      </c>
      <c r="BC984">
        <v>0</v>
      </c>
      <c r="BD984" t="s">
        <v>437</v>
      </c>
      <c r="BE984" t="s">
        <v>437</v>
      </c>
      <c r="BF984">
        <v>0</v>
      </c>
      <c r="BG984">
        <v>0</v>
      </c>
      <c r="BH984">
        <f>1-BF984/BG984</f>
        <v>0</v>
      </c>
      <c r="BI984">
        <v>0.5</v>
      </c>
      <c r="BJ984">
        <f>DI984</f>
        <v>0</v>
      </c>
      <c r="BK984">
        <f>L984</f>
        <v>0</v>
      </c>
      <c r="BL984">
        <f>BH984*BI984*BJ984</f>
        <v>0</v>
      </c>
      <c r="BM984">
        <f>(BK984-BC984)/BJ984</f>
        <v>0</v>
      </c>
      <c r="BN984">
        <f>(BA984-BG984)/BG984</f>
        <v>0</v>
      </c>
      <c r="BO984">
        <f>AZ984/(BB984+AZ984/BG984)</f>
        <v>0</v>
      </c>
      <c r="BP984" t="s">
        <v>437</v>
      </c>
      <c r="BQ984">
        <v>0</v>
      </c>
      <c r="BR984">
        <f>IF(BQ984&lt;&gt;0, BQ984, BO984)</f>
        <v>0</v>
      </c>
      <c r="BS984">
        <f>1-BR984/BG984</f>
        <v>0</v>
      </c>
      <c r="BT984">
        <f>(BG984-BF984)/(BG984-BR984)</f>
        <v>0</v>
      </c>
      <c r="BU984">
        <f>(BA984-BG984)/(BA984-BR984)</f>
        <v>0</v>
      </c>
      <c r="BV984">
        <f>(BG984-BF984)/(BG984-AZ984)</f>
        <v>0</v>
      </c>
      <c r="BW984">
        <f>(BA984-BG984)/(BA984-AZ984)</f>
        <v>0</v>
      </c>
      <c r="BX984">
        <f>(BT984*BR984/BF984)</f>
        <v>0</v>
      </c>
      <c r="BY984">
        <f>(1-BX984)</f>
        <v>0</v>
      </c>
      <c r="DH984">
        <f>$B$11*EG984+$C$11*EH984+$F$11*ES984*(1-EV984)</f>
        <v>0</v>
      </c>
      <c r="DI984">
        <f>DH984*DJ984</f>
        <v>0</v>
      </c>
      <c r="DJ984">
        <f>($B$11*$D$9+$C$11*$D$9+$F$11*((FF984+EX984)/MAX(FF984+EX984+FG984, 0.1)*$I$9+FG984/MAX(FF984+EX984+FG984, 0.1)*$J$9))/($B$11+$C$11+$F$11)</f>
        <v>0</v>
      </c>
      <c r="DK984">
        <f>($B$11*$K$9+$C$11*$K$9+$F$11*((FF984+EX984)/MAX(FF984+EX984+FG984, 0.1)*$P$9+FG984/MAX(FF984+EX984+FG984, 0.1)*$Q$9))/($B$11+$C$11+$F$11)</f>
        <v>0</v>
      </c>
      <c r="DL984">
        <v>6</v>
      </c>
      <c r="DM984">
        <v>0.5</v>
      </c>
      <c r="DN984" t="s">
        <v>438</v>
      </c>
      <c r="DO984">
        <v>2</v>
      </c>
      <c r="DP984" t="b">
        <v>1</v>
      </c>
      <c r="DQ984">
        <v>1761425714.94615</v>
      </c>
      <c r="DR984">
        <v>356.044153846154</v>
      </c>
      <c r="DS984">
        <v>349.977538461538</v>
      </c>
      <c r="DT984">
        <v>50.0323769230769</v>
      </c>
      <c r="DU984">
        <v>25.5022538461538</v>
      </c>
      <c r="DV984">
        <v>354.946461538462</v>
      </c>
      <c r="DW984">
        <v>50.0765076923077</v>
      </c>
      <c r="DX984">
        <v>499.997923076923</v>
      </c>
      <c r="DY984">
        <v>90.2090846153846</v>
      </c>
      <c r="DZ984">
        <v>0.0400618230769231</v>
      </c>
      <c r="EA984">
        <v>51.5911846153846</v>
      </c>
      <c r="EB984">
        <v>48.0037538461538</v>
      </c>
      <c r="EC984">
        <v>999.9</v>
      </c>
      <c r="ED984">
        <v>0</v>
      </c>
      <c r="EE984">
        <v>0</v>
      </c>
      <c r="EF984">
        <v>10005.0476923077</v>
      </c>
      <c r="EG984">
        <v>0</v>
      </c>
      <c r="EH984">
        <v>1187.90230769231</v>
      </c>
      <c r="EI984">
        <v>6.06656615384615</v>
      </c>
      <c r="EJ984">
        <v>374.795923076923</v>
      </c>
      <c r="EK984">
        <v>359.136153846154</v>
      </c>
      <c r="EL984">
        <v>24.5301461538462</v>
      </c>
      <c r="EM984">
        <v>349.977538461538</v>
      </c>
      <c r="EN984">
        <v>25.5022538461538</v>
      </c>
      <c r="EO984">
        <v>4.51337461538462</v>
      </c>
      <c r="EP984">
        <v>2.30053461538462</v>
      </c>
      <c r="EQ984">
        <v>31.0077615384615</v>
      </c>
      <c r="ER984">
        <v>19.6801230769231</v>
      </c>
      <c r="ES984">
        <v>1200.00538461538</v>
      </c>
      <c r="ET984">
        <v>0.966993923076923</v>
      </c>
      <c r="EU984">
        <v>0.0330062615384615</v>
      </c>
      <c r="EV984">
        <v>0</v>
      </c>
      <c r="EW984">
        <v>849.157384615385</v>
      </c>
      <c r="EX984">
        <v>5.00059</v>
      </c>
      <c r="EY984">
        <v>11335.7384615385</v>
      </c>
      <c r="EZ984">
        <v>10358.7538461538</v>
      </c>
      <c r="FA984">
        <v>63.9660769230769</v>
      </c>
      <c r="FB984">
        <v>65.125</v>
      </c>
      <c r="FC984">
        <v>63.937</v>
      </c>
      <c r="FD984">
        <v>65.0286153846154</v>
      </c>
      <c r="FE984">
        <v>65.2451538461538</v>
      </c>
      <c r="FF984">
        <v>1155.56538461538</v>
      </c>
      <c r="FG984">
        <v>39.44</v>
      </c>
      <c r="FH984">
        <v>0</v>
      </c>
      <c r="FI984">
        <v>1761425683.9</v>
      </c>
      <c r="FJ984">
        <v>0</v>
      </c>
      <c r="FK984">
        <v>848.68828</v>
      </c>
      <c r="FL984">
        <v>-23.8473845804295</v>
      </c>
      <c r="FM984">
        <v>-316.984614824064</v>
      </c>
      <c r="FN984">
        <v>11329.604</v>
      </c>
      <c r="FO984">
        <v>15</v>
      </c>
      <c r="FP984">
        <v>0</v>
      </c>
      <c r="FQ984" t="s">
        <v>439</v>
      </c>
      <c r="FR984">
        <v>0</v>
      </c>
      <c r="FS984">
        <v>0</v>
      </c>
      <c r="FT984">
        <v>0</v>
      </c>
      <c r="FU984">
        <v>0</v>
      </c>
      <c r="FV984">
        <v>0</v>
      </c>
      <c r="FW984">
        <v>0</v>
      </c>
      <c r="FX984">
        <v>0</v>
      </c>
      <c r="FY984">
        <v>0</v>
      </c>
      <c r="FZ984">
        <v>0</v>
      </c>
      <c r="GA984">
        <v>0</v>
      </c>
      <c r="GB984">
        <v>0</v>
      </c>
      <c r="GC984">
        <v>5.3410235</v>
      </c>
      <c r="GD984">
        <v>14.4075261654135</v>
      </c>
      <c r="GE984">
        <v>1.73135129913971</v>
      </c>
      <c r="GF984">
        <v>0</v>
      </c>
      <c r="GG984">
        <v>850.096352941177</v>
      </c>
      <c r="GH984">
        <v>-21.7995416482939</v>
      </c>
      <c r="GI984">
        <v>2.15303890408216</v>
      </c>
      <c r="GJ984">
        <v>-1</v>
      </c>
      <c r="GK984">
        <v>24.525915</v>
      </c>
      <c r="GL984">
        <v>0.0725729323308286</v>
      </c>
      <c r="GM984">
        <v>0.0107922784897351</v>
      </c>
      <c r="GN984">
        <v>1</v>
      </c>
      <c r="GO984">
        <v>1</v>
      </c>
      <c r="GP984">
        <v>2</v>
      </c>
      <c r="GQ984" t="s">
        <v>446</v>
      </c>
      <c r="GR984">
        <v>3.12622</v>
      </c>
      <c r="GS984">
        <v>2.71814</v>
      </c>
      <c r="GT984">
        <v>0.0692882</v>
      </c>
      <c r="GU984">
        <v>0.0683865</v>
      </c>
      <c r="GV984">
        <v>0.162742</v>
      </c>
      <c r="GW984">
        <v>0.101514</v>
      </c>
      <c r="GX984">
        <v>33187.2</v>
      </c>
      <c r="GY984">
        <v>35074</v>
      </c>
      <c r="GZ984">
        <v>32405.5</v>
      </c>
      <c r="HA984">
        <v>34232.9</v>
      </c>
      <c r="HB984">
        <v>38984.2</v>
      </c>
      <c r="HC984">
        <v>44385.4</v>
      </c>
      <c r="HD984">
        <v>50980.3</v>
      </c>
      <c r="HE984">
        <v>54940.7</v>
      </c>
      <c r="HF984">
        <v>1.65403</v>
      </c>
      <c r="HG984">
        <v>1.50665</v>
      </c>
      <c r="HH984">
        <v>-0.118144</v>
      </c>
      <c r="HI984">
        <v>0</v>
      </c>
      <c r="HJ984">
        <v>49.868</v>
      </c>
      <c r="HK984">
        <v>999.9</v>
      </c>
      <c r="HL984">
        <v>55.872</v>
      </c>
      <c r="HM984">
        <v>30.212</v>
      </c>
      <c r="HN984">
        <v>26.7085</v>
      </c>
      <c r="HO984">
        <v>60.2368</v>
      </c>
      <c r="HP984">
        <v>40.5128</v>
      </c>
      <c r="HQ984">
        <v>1</v>
      </c>
      <c r="HR984">
        <v>2.63718</v>
      </c>
      <c r="HS984">
        <v>2.69614</v>
      </c>
      <c r="HT984">
        <v>20.0901</v>
      </c>
      <c r="HU984">
        <v>5.18449</v>
      </c>
      <c r="HV984">
        <v>12.0159</v>
      </c>
      <c r="HW984">
        <v>4.9673</v>
      </c>
      <c r="HX984">
        <v>3.296</v>
      </c>
      <c r="HY984">
        <v>9999</v>
      </c>
      <c r="HZ984">
        <v>9999</v>
      </c>
      <c r="IA984">
        <v>999.9</v>
      </c>
      <c r="IB984">
        <v>9999</v>
      </c>
      <c r="IC984">
        <v>1.86325</v>
      </c>
      <c r="ID984">
        <v>1.86805</v>
      </c>
      <c r="IE984">
        <v>1.86783</v>
      </c>
      <c r="IF984">
        <v>1.86905</v>
      </c>
      <c r="IG984">
        <v>1.86981</v>
      </c>
      <c r="IH984">
        <v>1.86585</v>
      </c>
      <c r="II984">
        <v>1.86692</v>
      </c>
      <c r="IJ984">
        <v>1.86844</v>
      </c>
      <c r="IK984">
        <v>5</v>
      </c>
      <c r="IL984">
        <v>0</v>
      </c>
      <c r="IM984">
        <v>0</v>
      </c>
      <c r="IN984">
        <v>0</v>
      </c>
      <c r="IO984" t="s">
        <v>441</v>
      </c>
      <c r="IP984" t="s">
        <v>442</v>
      </c>
      <c r="IQ984" t="s">
        <v>443</v>
      </c>
      <c r="IR984" t="s">
        <v>443</v>
      </c>
      <c r="IS984" t="s">
        <v>443</v>
      </c>
      <c r="IT984" t="s">
        <v>443</v>
      </c>
      <c r="IU984">
        <v>0</v>
      </c>
      <c r="IV984">
        <v>100</v>
      </c>
      <c r="IW984">
        <v>100</v>
      </c>
      <c r="IX984">
        <v>1.097</v>
      </c>
      <c r="IY984">
        <v>-0.0441</v>
      </c>
      <c r="IZ984">
        <v>1.09748391826392</v>
      </c>
      <c r="JA984">
        <v>0</v>
      </c>
      <c r="JB984">
        <v>0</v>
      </c>
      <c r="JC984">
        <v>0</v>
      </c>
      <c r="JD984">
        <v>-0.0441141096964596</v>
      </c>
      <c r="JE984">
        <v>0</v>
      </c>
      <c r="JF984">
        <v>0</v>
      </c>
      <c r="JG984">
        <v>0</v>
      </c>
      <c r="JH984">
        <v>5</v>
      </c>
      <c r="JI984">
        <v>2273</v>
      </c>
      <c r="JJ984">
        <v>1</v>
      </c>
      <c r="JK984">
        <v>24</v>
      </c>
      <c r="JL984">
        <v>29357095.4</v>
      </c>
      <c r="JM984">
        <v>29357095.4</v>
      </c>
      <c r="JN984">
        <v>0.802002</v>
      </c>
      <c r="JO984">
        <v>2.62573</v>
      </c>
      <c r="JP984">
        <v>1.54785</v>
      </c>
      <c r="JQ984">
        <v>2.31567</v>
      </c>
      <c r="JR984">
        <v>1.64551</v>
      </c>
      <c r="JS984">
        <v>2.37549</v>
      </c>
      <c r="JT984">
        <v>34.3042</v>
      </c>
      <c r="JU984">
        <v>24.1838</v>
      </c>
      <c r="JV984">
        <v>18</v>
      </c>
      <c r="JW984">
        <v>486.477</v>
      </c>
      <c r="JX984">
        <v>379.789</v>
      </c>
      <c r="JY984">
        <v>48.9467</v>
      </c>
      <c r="JZ984">
        <v>56.5135</v>
      </c>
      <c r="KA984">
        <v>29.9995</v>
      </c>
      <c r="KB984">
        <v>55.7798</v>
      </c>
      <c r="KC984">
        <v>55.5656</v>
      </c>
      <c r="KD984">
        <v>15.9443</v>
      </c>
      <c r="KE984">
        <v>0</v>
      </c>
      <c r="KF984">
        <v>100</v>
      </c>
      <c r="KG984">
        <v>49.0835</v>
      </c>
      <c r="KH984">
        <v>297.898</v>
      </c>
      <c r="KI984">
        <v>26.2864</v>
      </c>
      <c r="KJ984">
        <v>92.3676</v>
      </c>
      <c r="KK984">
        <v>88.8732</v>
      </c>
    </row>
    <row r="985" spans="1:297">
      <c r="A985">
        <v>969</v>
      </c>
      <c r="B985">
        <v>1761425728.1</v>
      </c>
      <c r="C985">
        <v>17547.0999999046</v>
      </c>
      <c r="D985" t="s">
        <v>2390</v>
      </c>
      <c r="E985" t="s">
        <v>2391</v>
      </c>
      <c r="F985">
        <v>5</v>
      </c>
      <c r="G985" t="s">
        <v>2375</v>
      </c>
      <c r="H985" t="s">
        <v>436</v>
      </c>
      <c r="I985">
        <v>1761425719.94615</v>
      </c>
      <c r="J985">
        <f>(K985)/1000</f>
        <v>0</v>
      </c>
      <c r="K985">
        <f>IF(DP985, AN985, AH985)</f>
        <v>0</v>
      </c>
      <c r="L985">
        <f>IF(DP985, AI985, AG985)</f>
        <v>0</v>
      </c>
      <c r="M985">
        <f>DR985 - IF(AU985&gt;1, L985*DL985*100.0/(AW985), 0)</f>
        <v>0</v>
      </c>
      <c r="N985">
        <f>((T985-J985/2)*M985-L985)/(T985+J985/2)</f>
        <v>0</v>
      </c>
      <c r="O985">
        <f>N985*(DY985+DZ985)/1000.0</f>
        <v>0</v>
      </c>
      <c r="P985">
        <f>(DR985 - IF(AU985&gt;1, L985*DL985*100.0/(AW985), 0))*(DY985+DZ985)/1000.0</f>
        <v>0</v>
      </c>
      <c r="Q985">
        <f>2.0/((1/S985-1/R985)+SIGN(S985)*SQRT((1/S985-1/R985)*(1/S985-1/R985) + 4*DM985/((DM985+1)*(DM985+1))*(2*1/S985*1/R985-1/R985*1/R985)))</f>
        <v>0</v>
      </c>
      <c r="R985">
        <f>IF(LEFT(DN985,1)&lt;&gt;"0",IF(LEFT(DN985,1)="1",3.0,DO985),$D$5+$E$5*(EF985*DY985/($K$5*1000))+$F$5*(EF985*DY985/($K$5*1000))*MAX(MIN(DL985,$J$5),$I$5)*MAX(MIN(DL985,$J$5),$I$5)+$G$5*MAX(MIN(DL985,$J$5),$I$5)*(EF985*DY985/($K$5*1000))+$H$5*(EF985*DY985/($K$5*1000))*(EF985*DY985/($K$5*1000)))</f>
        <v>0</v>
      </c>
      <c r="S985">
        <f>J985*(1000-(1000*0.61365*exp(17.502*W985/(240.97+W985))/(DY985+DZ985)+DT985)/2)/(1000*0.61365*exp(17.502*W985/(240.97+W985))/(DY985+DZ985)-DT985)</f>
        <v>0</v>
      </c>
      <c r="T985">
        <f>1/((DM985+1)/(Q985/1.6)+1/(R985/1.37)) + DM985/((DM985+1)/(Q985/1.6) + DM985/(R985/1.37))</f>
        <v>0</v>
      </c>
      <c r="U985">
        <f>(DH985*DK985)</f>
        <v>0</v>
      </c>
      <c r="V985">
        <f>(EA985+(U985+2*0.95*5.67E-8*(((EA985+$B$7)+273)^4-(EA985+273)^4)-44100*J985)/(1.84*29.3*R985+8*0.95*5.67E-8*(EA985+273)^3))</f>
        <v>0</v>
      </c>
      <c r="W985">
        <f>($C$7*EB985+$D$7*EC985+$E$7*V985)</f>
        <v>0</v>
      </c>
      <c r="X985">
        <f>0.61365*exp(17.502*W985/(240.97+W985))</f>
        <v>0</v>
      </c>
      <c r="Y985">
        <f>(Z985/AA985*100)</f>
        <v>0</v>
      </c>
      <c r="Z985">
        <f>DT985*(DY985+DZ985)/1000</f>
        <v>0</v>
      </c>
      <c r="AA985">
        <f>0.61365*exp(17.502*EA985/(240.97+EA985))</f>
        <v>0</v>
      </c>
      <c r="AB985">
        <f>(X985-DT985*(DY985+DZ985)/1000)</f>
        <v>0</v>
      </c>
      <c r="AC985">
        <f>(-J985*44100)</f>
        <v>0</v>
      </c>
      <c r="AD985">
        <f>2*29.3*R985*0.92*(EA985-W985)</f>
        <v>0</v>
      </c>
      <c r="AE985">
        <f>2*0.95*5.67E-8*(((EA985+$B$7)+273)^4-(W985+273)^4)</f>
        <v>0</v>
      </c>
      <c r="AF985">
        <f>U985+AE985+AC985+AD985</f>
        <v>0</v>
      </c>
      <c r="AG985">
        <f>DX985*AU985*(DS985-DR985*(1000-AU985*DU985)/(1000-AU985*DT985))/(100*DL985)</f>
        <v>0</v>
      </c>
      <c r="AH985">
        <f>1000*DX985*AU985*(DT985-DU985)/(100*DL985*(1000-AU985*DT985))</f>
        <v>0</v>
      </c>
      <c r="AI985">
        <f>(AJ985 - AK985 - DY985*1E3/(8.314*(EA985+273.15)) * AM985/DX985 * AL985) * DX985/(100*DL985) * (1000 - DU985)/1000</f>
        <v>0</v>
      </c>
      <c r="AJ985">
        <v>328.387469474669</v>
      </c>
      <c r="AK985">
        <v>337.295884848485</v>
      </c>
      <c r="AL985">
        <v>-3.03932093383277</v>
      </c>
      <c r="AM985">
        <v>65.4866395817143</v>
      </c>
      <c r="AN985">
        <f>(AP985 - AO985 + DY985*1E3/(8.314*(EA985+273.15)) * AR985/DX985 * AQ985) * DX985/(100*DL985) * 1000/(1000 - AP985)</f>
        <v>0</v>
      </c>
      <c r="AO985">
        <v>25.5064596934883</v>
      </c>
      <c r="AP985">
        <v>50.0312248484848</v>
      </c>
      <c r="AQ985">
        <v>0.00172168600502081</v>
      </c>
      <c r="AR985">
        <v>110.837555628061</v>
      </c>
      <c r="AS985">
        <v>7</v>
      </c>
      <c r="AT985">
        <v>1</v>
      </c>
      <c r="AU985">
        <f>IF(AS985*$H$13&gt;=AW985,1.0,(AW985/(AW985-AS985*$H$13)))</f>
        <v>0</v>
      </c>
      <c r="AV985">
        <f>(AU985-1)*100</f>
        <v>0</v>
      </c>
      <c r="AW985">
        <f>MAX(0,($B$13+$C$13*EF985)/(1+$D$13*EF985)*DY985/(EA985+273)*$E$13)</f>
        <v>0</v>
      </c>
      <c r="AX985" t="s">
        <v>437</v>
      </c>
      <c r="AY985" t="s">
        <v>437</v>
      </c>
      <c r="AZ985">
        <v>0</v>
      </c>
      <c r="BA985">
        <v>0</v>
      </c>
      <c r="BB985">
        <f>1-AZ985/BA985</f>
        <v>0</v>
      </c>
      <c r="BC985">
        <v>0</v>
      </c>
      <c r="BD985" t="s">
        <v>437</v>
      </c>
      <c r="BE985" t="s">
        <v>437</v>
      </c>
      <c r="BF985">
        <v>0</v>
      </c>
      <c r="BG985">
        <v>0</v>
      </c>
      <c r="BH985">
        <f>1-BF985/BG985</f>
        <v>0</v>
      </c>
      <c r="BI985">
        <v>0.5</v>
      </c>
      <c r="BJ985">
        <f>DI985</f>
        <v>0</v>
      </c>
      <c r="BK985">
        <f>L985</f>
        <v>0</v>
      </c>
      <c r="BL985">
        <f>BH985*BI985*BJ985</f>
        <v>0</v>
      </c>
      <c r="BM985">
        <f>(BK985-BC985)/BJ985</f>
        <v>0</v>
      </c>
      <c r="BN985">
        <f>(BA985-BG985)/BG985</f>
        <v>0</v>
      </c>
      <c r="BO985">
        <f>AZ985/(BB985+AZ985/BG985)</f>
        <v>0</v>
      </c>
      <c r="BP985" t="s">
        <v>437</v>
      </c>
      <c r="BQ985">
        <v>0</v>
      </c>
      <c r="BR985">
        <f>IF(BQ985&lt;&gt;0, BQ985, BO985)</f>
        <v>0</v>
      </c>
      <c r="BS985">
        <f>1-BR985/BG985</f>
        <v>0</v>
      </c>
      <c r="BT985">
        <f>(BG985-BF985)/(BG985-BR985)</f>
        <v>0</v>
      </c>
      <c r="BU985">
        <f>(BA985-BG985)/(BA985-BR985)</f>
        <v>0</v>
      </c>
      <c r="BV985">
        <f>(BG985-BF985)/(BG985-AZ985)</f>
        <v>0</v>
      </c>
      <c r="BW985">
        <f>(BA985-BG985)/(BA985-AZ985)</f>
        <v>0</v>
      </c>
      <c r="BX985">
        <f>(BT985*BR985/BF985)</f>
        <v>0</v>
      </c>
      <c r="BY985">
        <f>(1-BX985)</f>
        <v>0</v>
      </c>
      <c r="DH985">
        <f>$B$11*EG985+$C$11*EH985+$F$11*ES985*(1-EV985)</f>
        <v>0</v>
      </c>
      <c r="DI985">
        <f>DH985*DJ985</f>
        <v>0</v>
      </c>
      <c r="DJ985">
        <f>($B$11*$D$9+$C$11*$D$9+$F$11*((FF985+EX985)/MAX(FF985+EX985+FG985, 0.1)*$I$9+FG985/MAX(FF985+EX985+FG985, 0.1)*$J$9))/($B$11+$C$11+$F$11)</f>
        <v>0</v>
      </c>
      <c r="DK985">
        <f>($B$11*$K$9+$C$11*$K$9+$F$11*((FF985+EX985)/MAX(FF985+EX985+FG985, 0.1)*$P$9+FG985/MAX(FF985+EX985+FG985, 0.1)*$Q$9))/($B$11+$C$11+$F$11)</f>
        <v>0</v>
      </c>
      <c r="DL985">
        <v>6</v>
      </c>
      <c r="DM985">
        <v>0.5</v>
      </c>
      <c r="DN985" t="s">
        <v>438</v>
      </c>
      <c r="DO985">
        <v>2</v>
      </c>
      <c r="DP985" t="b">
        <v>1</v>
      </c>
      <c r="DQ985">
        <v>1761425719.94615</v>
      </c>
      <c r="DR985">
        <v>341.206307692308</v>
      </c>
      <c r="DS985">
        <v>334.299615384615</v>
      </c>
      <c r="DT985">
        <v>50.0329769230769</v>
      </c>
      <c r="DU985">
        <v>25.5046307692308</v>
      </c>
      <c r="DV985">
        <v>340.108538461538</v>
      </c>
      <c r="DW985">
        <v>50.0770923076923</v>
      </c>
      <c r="DX985">
        <v>499.996692307692</v>
      </c>
      <c r="DY985">
        <v>90.2083384615385</v>
      </c>
      <c r="DZ985">
        <v>0.0400614</v>
      </c>
      <c r="EA985">
        <v>51.5810307692308</v>
      </c>
      <c r="EB985">
        <v>48.0005153846154</v>
      </c>
      <c r="EC985">
        <v>999.9</v>
      </c>
      <c r="ED985">
        <v>0</v>
      </c>
      <c r="EE985">
        <v>0</v>
      </c>
      <c r="EF985">
        <v>10003.08</v>
      </c>
      <c r="EG985">
        <v>0</v>
      </c>
      <c r="EH985">
        <v>1187.93153846154</v>
      </c>
      <c r="EI985">
        <v>6.90654153846154</v>
      </c>
      <c r="EJ985">
        <v>359.176846153846</v>
      </c>
      <c r="EK985">
        <v>343.048923076923</v>
      </c>
      <c r="EL985">
        <v>24.5283615384615</v>
      </c>
      <c r="EM985">
        <v>334.299615384615</v>
      </c>
      <c r="EN985">
        <v>25.5046307692308</v>
      </c>
      <c r="EO985">
        <v>4.51339076923077</v>
      </c>
      <c r="EP985">
        <v>2.30073076923077</v>
      </c>
      <c r="EQ985">
        <v>31.0078307692308</v>
      </c>
      <c r="ER985">
        <v>19.6815076923077</v>
      </c>
      <c r="ES985">
        <v>1199.98769230769</v>
      </c>
      <c r="ET985">
        <v>0.966993307692308</v>
      </c>
      <c r="EU985">
        <v>0.0330069</v>
      </c>
      <c r="EV985">
        <v>0</v>
      </c>
      <c r="EW985">
        <v>847.121307692307</v>
      </c>
      <c r="EX985">
        <v>5.00059</v>
      </c>
      <c r="EY985">
        <v>11309.6230769231</v>
      </c>
      <c r="EZ985">
        <v>10358.6</v>
      </c>
      <c r="FA985">
        <v>63.9709230769231</v>
      </c>
      <c r="FB985">
        <v>65.125</v>
      </c>
      <c r="FC985">
        <v>63.937</v>
      </c>
      <c r="FD985">
        <v>65.0381538461538</v>
      </c>
      <c r="FE985">
        <v>65.25</v>
      </c>
      <c r="FF985">
        <v>1155.54769230769</v>
      </c>
      <c r="FG985">
        <v>39.44</v>
      </c>
      <c r="FH985">
        <v>0</v>
      </c>
      <c r="FI985">
        <v>1761425688.7</v>
      </c>
      <c r="FJ985">
        <v>0</v>
      </c>
      <c r="FK985">
        <v>846.77256</v>
      </c>
      <c r="FL985">
        <v>-24.3820769314896</v>
      </c>
      <c r="FM985">
        <v>-316.769230732569</v>
      </c>
      <c r="FN985">
        <v>11304.496</v>
      </c>
      <c r="FO985">
        <v>15</v>
      </c>
      <c r="FP985">
        <v>0</v>
      </c>
      <c r="FQ985" t="s">
        <v>439</v>
      </c>
      <c r="FR985">
        <v>0</v>
      </c>
      <c r="FS985">
        <v>0</v>
      </c>
      <c r="FT985">
        <v>0</v>
      </c>
      <c r="FU985">
        <v>0</v>
      </c>
      <c r="FV985">
        <v>0</v>
      </c>
      <c r="FW985">
        <v>0</v>
      </c>
      <c r="FX985">
        <v>0</v>
      </c>
      <c r="FY985">
        <v>0</v>
      </c>
      <c r="FZ985">
        <v>0</v>
      </c>
      <c r="GA985">
        <v>0</v>
      </c>
      <c r="GB985">
        <v>0</v>
      </c>
      <c r="GC985">
        <v>6.40063047619048</v>
      </c>
      <c r="GD985">
        <v>8.0053464935065</v>
      </c>
      <c r="GE985">
        <v>1.12453111169766</v>
      </c>
      <c r="GF985">
        <v>0</v>
      </c>
      <c r="GG985">
        <v>848.067941176471</v>
      </c>
      <c r="GH985">
        <v>-23.6225515768638</v>
      </c>
      <c r="GI985">
        <v>2.32777261550198</v>
      </c>
      <c r="GJ985">
        <v>-1</v>
      </c>
      <c r="GK985">
        <v>24.5275095238095</v>
      </c>
      <c r="GL985">
        <v>-0.0238285714285271</v>
      </c>
      <c r="GM985">
        <v>0.00794270583389056</v>
      </c>
      <c r="GN985">
        <v>1</v>
      </c>
      <c r="GO985">
        <v>1</v>
      </c>
      <c r="GP985">
        <v>2</v>
      </c>
      <c r="GQ985" t="s">
        <v>446</v>
      </c>
      <c r="GR985">
        <v>3.12634</v>
      </c>
      <c r="GS985">
        <v>2.71814</v>
      </c>
      <c r="GT985">
        <v>0.0667413</v>
      </c>
      <c r="GU985">
        <v>0.0653986</v>
      </c>
      <c r="GV985">
        <v>0.162755</v>
      </c>
      <c r="GW985">
        <v>0.101515</v>
      </c>
      <c r="GX985">
        <v>33278.3</v>
      </c>
      <c r="GY985">
        <v>35186.5</v>
      </c>
      <c r="GZ985">
        <v>32406</v>
      </c>
      <c r="HA985">
        <v>34233</v>
      </c>
      <c r="HB985">
        <v>38983.8</v>
      </c>
      <c r="HC985">
        <v>44385</v>
      </c>
      <c r="HD985">
        <v>50980.9</v>
      </c>
      <c r="HE985">
        <v>54940.7</v>
      </c>
      <c r="HF985">
        <v>1.65387</v>
      </c>
      <c r="HG985">
        <v>1.5066</v>
      </c>
      <c r="HH985">
        <v>-0.12055</v>
      </c>
      <c r="HI985">
        <v>0</v>
      </c>
      <c r="HJ985">
        <v>49.8739</v>
      </c>
      <c r="HK985">
        <v>999.9</v>
      </c>
      <c r="HL985">
        <v>55.872</v>
      </c>
      <c r="HM985">
        <v>30.212</v>
      </c>
      <c r="HN985">
        <v>26.7133</v>
      </c>
      <c r="HO985">
        <v>59.7668</v>
      </c>
      <c r="HP985">
        <v>40.3606</v>
      </c>
      <c r="HQ985">
        <v>1</v>
      </c>
      <c r="HR985">
        <v>2.63189</v>
      </c>
      <c r="HS985">
        <v>2.06848</v>
      </c>
      <c r="HT985">
        <v>20.099</v>
      </c>
      <c r="HU985">
        <v>5.18464</v>
      </c>
      <c r="HV985">
        <v>12.0159</v>
      </c>
      <c r="HW985">
        <v>4.9667</v>
      </c>
      <c r="HX985">
        <v>3.29595</v>
      </c>
      <c r="HY985">
        <v>9999</v>
      </c>
      <c r="HZ985">
        <v>9999</v>
      </c>
      <c r="IA985">
        <v>999.9</v>
      </c>
      <c r="IB985">
        <v>9999</v>
      </c>
      <c r="IC985">
        <v>1.86325</v>
      </c>
      <c r="ID985">
        <v>1.86808</v>
      </c>
      <c r="IE985">
        <v>1.86783</v>
      </c>
      <c r="IF985">
        <v>1.86905</v>
      </c>
      <c r="IG985">
        <v>1.86981</v>
      </c>
      <c r="IH985">
        <v>1.86587</v>
      </c>
      <c r="II985">
        <v>1.86693</v>
      </c>
      <c r="IJ985">
        <v>1.86843</v>
      </c>
      <c r="IK985">
        <v>5</v>
      </c>
      <c r="IL985">
        <v>0</v>
      </c>
      <c r="IM985">
        <v>0</v>
      </c>
      <c r="IN985">
        <v>0</v>
      </c>
      <c r="IO985" t="s">
        <v>441</v>
      </c>
      <c r="IP985" t="s">
        <v>442</v>
      </c>
      <c r="IQ985" t="s">
        <v>443</v>
      </c>
      <c r="IR985" t="s">
        <v>443</v>
      </c>
      <c r="IS985" t="s">
        <v>443</v>
      </c>
      <c r="IT985" t="s">
        <v>443</v>
      </c>
      <c r="IU985">
        <v>0</v>
      </c>
      <c r="IV985">
        <v>100</v>
      </c>
      <c r="IW985">
        <v>100</v>
      </c>
      <c r="IX985">
        <v>1.097</v>
      </c>
      <c r="IY985">
        <v>-0.0441</v>
      </c>
      <c r="IZ985">
        <v>1.09748391826392</v>
      </c>
      <c r="JA985">
        <v>0</v>
      </c>
      <c r="JB985">
        <v>0</v>
      </c>
      <c r="JC985">
        <v>0</v>
      </c>
      <c r="JD985">
        <v>-0.0441141096964596</v>
      </c>
      <c r="JE985">
        <v>0</v>
      </c>
      <c r="JF985">
        <v>0</v>
      </c>
      <c r="JG985">
        <v>0</v>
      </c>
      <c r="JH985">
        <v>5</v>
      </c>
      <c r="JI985">
        <v>2273</v>
      </c>
      <c r="JJ985">
        <v>1</v>
      </c>
      <c r="JK985">
        <v>24</v>
      </c>
      <c r="JL985">
        <v>29357095.5</v>
      </c>
      <c r="JM985">
        <v>29357095.5</v>
      </c>
      <c r="JN985">
        <v>0.766602</v>
      </c>
      <c r="JO985">
        <v>2.6355</v>
      </c>
      <c r="JP985">
        <v>1.54785</v>
      </c>
      <c r="JQ985">
        <v>2.31445</v>
      </c>
      <c r="JR985">
        <v>1.64673</v>
      </c>
      <c r="JS985">
        <v>2.33887</v>
      </c>
      <c r="JT985">
        <v>34.3042</v>
      </c>
      <c r="JU985">
        <v>24.1751</v>
      </c>
      <c r="JV985">
        <v>18</v>
      </c>
      <c r="JW985">
        <v>486.366</v>
      </c>
      <c r="JX985">
        <v>379.759</v>
      </c>
      <c r="JY985">
        <v>48.9154</v>
      </c>
      <c r="JZ985">
        <v>56.5135</v>
      </c>
      <c r="KA985">
        <v>29.9968</v>
      </c>
      <c r="KB985">
        <v>55.7798</v>
      </c>
      <c r="KC985">
        <v>55.5656</v>
      </c>
      <c r="KD985">
        <v>15.2968</v>
      </c>
      <c r="KE985">
        <v>0</v>
      </c>
      <c r="KF985">
        <v>100</v>
      </c>
      <c r="KG985">
        <v>49.0065</v>
      </c>
      <c r="KH985">
        <v>284.258</v>
      </c>
      <c r="KI985">
        <v>26.2864</v>
      </c>
      <c r="KJ985">
        <v>92.3688</v>
      </c>
      <c r="KK985">
        <v>88.8732</v>
      </c>
    </row>
    <row r="986" spans="1:297">
      <c r="A986">
        <v>970</v>
      </c>
      <c r="B986">
        <v>1761425733.1</v>
      </c>
      <c r="C986">
        <v>17552.0999999046</v>
      </c>
      <c r="D986" t="s">
        <v>2392</v>
      </c>
      <c r="E986" t="s">
        <v>2393</v>
      </c>
      <c r="F986">
        <v>5</v>
      </c>
      <c r="G986" t="s">
        <v>2375</v>
      </c>
      <c r="H986" t="s">
        <v>436</v>
      </c>
      <c r="I986">
        <v>1761425724.94615</v>
      </c>
      <c r="J986">
        <f>(K986)/1000</f>
        <v>0</v>
      </c>
      <c r="K986">
        <f>IF(DP986, AN986, AH986)</f>
        <v>0</v>
      </c>
      <c r="L986">
        <f>IF(DP986, AI986, AG986)</f>
        <v>0</v>
      </c>
      <c r="M986">
        <f>DR986 - IF(AU986&gt;1, L986*DL986*100.0/(AW986), 0)</f>
        <v>0</v>
      </c>
      <c r="N986">
        <f>((T986-J986/2)*M986-L986)/(T986+J986/2)</f>
        <v>0</v>
      </c>
      <c r="O986">
        <f>N986*(DY986+DZ986)/1000.0</f>
        <v>0</v>
      </c>
      <c r="P986">
        <f>(DR986 - IF(AU986&gt;1, L986*DL986*100.0/(AW986), 0))*(DY986+DZ986)/1000.0</f>
        <v>0</v>
      </c>
      <c r="Q986">
        <f>2.0/((1/S986-1/R986)+SIGN(S986)*SQRT((1/S986-1/R986)*(1/S986-1/R986) + 4*DM986/((DM986+1)*(DM986+1))*(2*1/S986*1/R986-1/R986*1/R986)))</f>
        <v>0</v>
      </c>
      <c r="R986">
        <f>IF(LEFT(DN986,1)&lt;&gt;"0",IF(LEFT(DN986,1)="1",3.0,DO986),$D$5+$E$5*(EF986*DY986/($K$5*1000))+$F$5*(EF986*DY986/($K$5*1000))*MAX(MIN(DL986,$J$5),$I$5)*MAX(MIN(DL986,$J$5),$I$5)+$G$5*MAX(MIN(DL986,$J$5),$I$5)*(EF986*DY986/($K$5*1000))+$H$5*(EF986*DY986/($K$5*1000))*(EF986*DY986/($K$5*1000)))</f>
        <v>0</v>
      </c>
      <c r="S986">
        <f>J986*(1000-(1000*0.61365*exp(17.502*W986/(240.97+W986))/(DY986+DZ986)+DT986)/2)/(1000*0.61365*exp(17.502*W986/(240.97+W986))/(DY986+DZ986)-DT986)</f>
        <v>0</v>
      </c>
      <c r="T986">
        <f>1/((DM986+1)/(Q986/1.6)+1/(R986/1.37)) + DM986/((DM986+1)/(Q986/1.6) + DM986/(R986/1.37))</f>
        <v>0</v>
      </c>
      <c r="U986">
        <f>(DH986*DK986)</f>
        <v>0</v>
      </c>
      <c r="V986">
        <f>(EA986+(U986+2*0.95*5.67E-8*(((EA986+$B$7)+273)^4-(EA986+273)^4)-44100*J986)/(1.84*29.3*R986+8*0.95*5.67E-8*(EA986+273)^3))</f>
        <v>0</v>
      </c>
      <c r="W986">
        <f>($C$7*EB986+$D$7*EC986+$E$7*V986)</f>
        <v>0</v>
      </c>
      <c r="X986">
        <f>0.61365*exp(17.502*W986/(240.97+W986))</f>
        <v>0</v>
      </c>
      <c r="Y986">
        <f>(Z986/AA986*100)</f>
        <v>0</v>
      </c>
      <c r="Z986">
        <f>DT986*(DY986+DZ986)/1000</f>
        <v>0</v>
      </c>
      <c r="AA986">
        <f>0.61365*exp(17.502*EA986/(240.97+EA986))</f>
        <v>0</v>
      </c>
      <c r="AB986">
        <f>(X986-DT986*(DY986+DZ986)/1000)</f>
        <v>0</v>
      </c>
      <c r="AC986">
        <f>(-J986*44100)</f>
        <v>0</v>
      </c>
      <c r="AD986">
        <f>2*29.3*R986*0.92*(EA986-W986)</f>
        <v>0</v>
      </c>
      <c r="AE986">
        <f>2*0.95*5.67E-8*(((EA986+$B$7)+273)^4-(W986+273)^4)</f>
        <v>0</v>
      </c>
      <c r="AF986">
        <f>U986+AE986+AC986+AD986</f>
        <v>0</v>
      </c>
      <c r="AG986">
        <f>DX986*AU986*(DS986-DR986*(1000-AU986*DU986)/(1000-AU986*DT986))/(100*DL986)</f>
        <v>0</v>
      </c>
      <c r="AH986">
        <f>1000*DX986*AU986*(DT986-DU986)/(100*DL986*(1000-AU986*DT986))</f>
        <v>0</v>
      </c>
      <c r="AI986">
        <f>(AJ986 - AK986 - DY986*1E3/(8.314*(EA986+273.15)) * AM986/DX986 * AL986) * DX986/(100*DL986) * (1000 - DU986)/1000</f>
        <v>0</v>
      </c>
      <c r="AJ986">
        <v>310.860959005899</v>
      </c>
      <c r="AK986">
        <v>320.950418181818</v>
      </c>
      <c r="AL986">
        <v>-3.27029543436411</v>
      </c>
      <c r="AM986">
        <v>65.4866395817143</v>
      </c>
      <c r="AN986">
        <f>(AP986 - AO986 + DY986*1E3/(8.314*(EA986+273.15)) * AR986/DX986 * AQ986) * DX986/(100*DL986) * 1000/(1000 - AP986)</f>
        <v>0</v>
      </c>
      <c r="AO986">
        <v>25.5057201316458</v>
      </c>
      <c r="AP986">
        <v>50.0347193939394</v>
      </c>
      <c r="AQ986">
        <v>0.000308160666443541</v>
      </c>
      <c r="AR986">
        <v>110.837555628061</v>
      </c>
      <c r="AS986">
        <v>7</v>
      </c>
      <c r="AT986">
        <v>1</v>
      </c>
      <c r="AU986">
        <f>IF(AS986*$H$13&gt;=AW986,1.0,(AW986/(AW986-AS986*$H$13)))</f>
        <v>0</v>
      </c>
      <c r="AV986">
        <f>(AU986-1)*100</f>
        <v>0</v>
      </c>
      <c r="AW986">
        <f>MAX(0,($B$13+$C$13*EF986)/(1+$D$13*EF986)*DY986/(EA986+273)*$E$13)</f>
        <v>0</v>
      </c>
      <c r="AX986" t="s">
        <v>437</v>
      </c>
      <c r="AY986" t="s">
        <v>437</v>
      </c>
      <c r="AZ986">
        <v>0</v>
      </c>
      <c r="BA986">
        <v>0</v>
      </c>
      <c r="BB986">
        <f>1-AZ986/BA986</f>
        <v>0</v>
      </c>
      <c r="BC986">
        <v>0</v>
      </c>
      <c r="BD986" t="s">
        <v>437</v>
      </c>
      <c r="BE986" t="s">
        <v>437</v>
      </c>
      <c r="BF986">
        <v>0</v>
      </c>
      <c r="BG986">
        <v>0</v>
      </c>
      <c r="BH986">
        <f>1-BF986/BG986</f>
        <v>0</v>
      </c>
      <c r="BI986">
        <v>0.5</v>
      </c>
      <c r="BJ986">
        <f>DI986</f>
        <v>0</v>
      </c>
      <c r="BK986">
        <f>L986</f>
        <v>0</v>
      </c>
      <c r="BL986">
        <f>BH986*BI986*BJ986</f>
        <v>0</v>
      </c>
      <c r="BM986">
        <f>(BK986-BC986)/BJ986</f>
        <v>0</v>
      </c>
      <c r="BN986">
        <f>(BA986-BG986)/BG986</f>
        <v>0</v>
      </c>
      <c r="BO986">
        <f>AZ986/(BB986+AZ986/BG986)</f>
        <v>0</v>
      </c>
      <c r="BP986" t="s">
        <v>437</v>
      </c>
      <c r="BQ986">
        <v>0</v>
      </c>
      <c r="BR986">
        <f>IF(BQ986&lt;&gt;0, BQ986, BO986)</f>
        <v>0</v>
      </c>
      <c r="BS986">
        <f>1-BR986/BG986</f>
        <v>0</v>
      </c>
      <c r="BT986">
        <f>(BG986-BF986)/(BG986-BR986)</f>
        <v>0</v>
      </c>
      <c r="BU986">
        <f>(BA986-BG986)/(BA986-BR986)</f>
        <v>0</v>
      </c>
      <c r="BV986">
        <f>(BG986-BF986)/(BG986-AZ986)</f>
        <v>0</v>
      </c>
      <c r="BW986">
        <f>(BA986-BG986)/(BA986-AZ986)</f>
        <v>0</v>
      </c>
      <c r="BX986">
        <f>(BT986*BR986/BF986)</f>
        <v>0</v>
      </c>
      <c r="BY986">
        <f>(1-BX986)</f>
        <v>0</v>
      </c>
      <c r="DH986">
        <f>$B$11*EG986+$C$11*EH986+$F$11*ES986*(1-EV986)</f>
        <v>0</v>
      </c>
      <c r="DI986">
        <f>DH986*DJ986</f>
        <v>0</v>
      </c>
      <c r="DJ986">
        <f>($B$11*$D$9+$C$11*$D$9+$F$11*((FF986+EX986)/MAX(FF986+EX986+FG986, 0.1)*$I$9+FG986/MAX(FF986+EX986+FG986, 0.1)*$J$9))/($B$11+$C$11+$F$11)</f>
        <v>0</v>
      </c>
      <c r="DK986">
        <f>($B$11*$K$9+$C$11*$K$9+$F$11*((FF986+EX986)/MAX(FF986+EX986+FG986, 0.1)*$P$9+FG986/MAX(FF986+EX986+FG986, 0.1)*$Q$9))/($B$11+$C$11+$F$11)</f>
        <v>0</v>
      </c>
      <c r="DL986">
        <v>6</v>
      </c>
      <c r="DM986">
        <v>0.5</v>
      </c>
      <c r="DN986" t="s">
        <v>438</v>
      </c>
      <c r="DO986">
        <v>2</v>
      </c>
      <c r="DP986" t="b">
        <v>1</v>
      </c>
      <c r="DQ986">
        <v>1761425724.94615</v>
      </c>
      <c r="DR986">
        <v>326.354384615385</v>
      </c>
      <c r="DS986">
        <v>318.756615384615</v>
      </c>
      <c r="DT986">
        <v>50.0313153846154</v>
      </c>
      <c r="DU986">
        <v>25.5056384615385</v>
      </c>
      <c r="DV986">
        <v>325.256769230769</v>
      </c>
      <c r="DW986">
        <v>50.0754230769231</v>
      </c>
      <c r="DX986">
        <v>500.013307692308</v>
      </c>
      <c r="DY986">
        <v>90.2075307692308</v>
      </c>
      <c r="DZ986">
        <v>0.0400453384615385</v>
      </c>
      <c r="EA986">
        <v>51.5648153846154</v>
      </c>
      <c r="EB986">
        <v>47.9870846153846</v>
      </c>
      <c r="EC986">
        <v>999.9</v>
      </c>
      <c r="ED986">
        <v>0</v>
      </c>
      <c r="EE986">
        <v>0</v>
      </c>
      <c r="EF986">
        <v>10003.1792307692</v>
      </c>
      <c r="EG986">
        <v>0</v>
      </c>
      <c r="EH986">
        <v>1187.95461538462</v>
      </c>
      <c r="EI986">
        <v>7.59761538461539</v>
      </c>
      <c r="EJ986">
        <v>343.542076923077</v>
      </c>
      <c r="EK986">
        <v>327.099538461538</v>
      </c>
      <c r="EL986">
        <v>24.5256692307692</v>
      </c>
      <c r="EM986">
        <v>318.756615384615</v>
      </c>
      <c r="EN986">
        <v>25.5056384615385</v>
      </c>
      <c r="EO986">
        <v>4.51320076923077</v>
      </c>
      <c r="EP986">
        <v>2.30080076923077</v>
      </c>
      <c r="EQ986">
        <v>31.0070846153846</v>
      </c>
      <c r="ER986">
        <v>19.6820076923077</v>
      </c>
      <c r="ES986">
        <v>1199.97153846154</v>
      </c>
      <c r="ET986">
        <v>0.966992615384615</v>
      </c>
      <c r="EU986">
        <v>0.0330075230769231</v>
      </c>
      <c r="EV986">
        <v>0</v>
      </c>
      <c r="EW986">
        <v>845.057153846154</v>
      </c>
      <c r="EX986">
        <v>5.00059</v>
      </c>
      <c r="EY986">
        <v>11283.4923076923</v>
      </c>
      <c r="EZ986">
        <v>10358.4538461538</v>
      </c>
      <c r="FA986">
        <v>63.9612307692308</v>
      </c>
      <c r="FB986">
        <v>65.125</v>
      </c>
      <c r="FC986">
        <v>63.937</v>
      </c>
      <c r="FD986">
        <v>65.0429230769231</v>
      </c>
      <c r="FE986">
        <v>65.25</v>
      </c>
      <c r="FF986">
        <v>1155.53153846154</v>
      </c>
      <c r="FG986">
        <v>39.44</v>
      </c>
      <c r="FH986">
        <v>0</v>
      </c>
      <c r="FI986">
        <v>1761425693.5</v>
      </c>
      <c r="FJ986">
        <v>0</v>
      </c>
      <c r="FK986">
        <v>844.88188</v>
      </c>
      <c r="FL986">
        <v>-23.1849999708393</v>
      </c>
      <c r="FM986">
        <v>-304.138461050254</v>
      </c>
      <c r="FN986">
        <v>11279.632</v>
      </c>
      <c r="FO986">
        <v>15</v>
      </c>
      <c r="FP986">
        <v>0</v>
      </c>
      <c r="FQ986" t="s">
        <v>439</v>
      </c>
      <c r="FR986">
        <v>0</v>
      </c>
      <c r="FS986">
        <v>0</v>
      </c>
      <c r="FT986">
        <v>0</v>
      </c>
      <c r="FU986">
        <v>0</v>
      </c>
      <c r="FV986">
        <v>0</v>
      </c>
      <c r="FW986">
        <v>0</v>
      </c>
      <c r="FX986">
        <v>0</v>
      </c>
      <c r="FY986">
        <v>0</v>
      </c>
      <c r="FZ986">
        <v>0</v>
      </c>
      <c r="GA986">
        <v>0</v>
      </c>
      <c r="GB986">
        <v>0</v>
      </c>
      <c r="GC986">
        <v>7.477572</v>
      </c>
      <c r="GD986">
        <v>9.18911548872181</v>
      </c>
      <c r="GE986">
        <v>1.1784563013222</v>
      </c>
      <c r="GF986">
        <v>0</v>
      </c>
      <c r="GG986">
        <v>846.185411764706</v>
      </c>
      <c r="GH986">
        <v>-23.8256073185824</v>
      </c>
      <c r="GI986">
        <v>2.34919055042679</v>
      </c>
      <c r="GJ986">
        <v>-1</v>
      </c>
      <c r="GK986">
        <v>24.52759</v>
      </c>
      <c r="GL986">
        <v>-0.0450045112781667</v>
      </c>
      <c r="GM986">
        <v>0.00751850384052584</v>
      </c>
      <c r="GN986">
        <v>1</v>
      </c>
      <c r="GO986">
        <v>1</v>
      </c>
      <c r="GP986">
        <v>2</v>
      </c>
      <c r="GQ986" t="s">
        <v>446</v>
      </c>
      <c r="GR986">
        <v>3.12609</v>
      </c>
      <c r="GS986">
        <v>2.71812</v>
      </c>
      <c r="GT986">
        <v>0.0640148</v>
      </c>
      <c r="GU986">
        <v>0.0625588</v>
      </c>
      <c r="GV986">
        <v>0.16277</v>
      </c>
      <c r="GW986">
        <v>0.101514</v>
      </c>
      <c r="GX986">
        <v>33376.4</v>
      </c>
      <c r="GY986">
        <v>35294.2</v>
      </c>
      <c r="GZ986">
        <v>32407</v>
      </c>
      <c r="HA986">
        <v>34233.9</v>
      </c>
      <c r="HB986">
        <v>38984.1</v>
      </c>
      <c r="HC986">
        <v>44386</v>
      </c>
      <c r="HD986">
        <v>50982.4</v>
      </c>
      <c r="HE986">
        <v>54942.3</v>
      </c>
      <c r="HF986">
        <v>1.6539</v>
      </c>
      <c r="HG986">
        <v>1.5066</v>
      </c>
      <c r="HH986">
        <v>-0.121839</v>
      </c>
      <c r="HI986">
        <v>0</v>
      </c>
      <c r="HJ986">
        <v>49.8796</v>
      </c>
      <c r="HK986">
        <v>999.9</v>
      </c>
      <c r="HL986">
        <v>55.872</v>
      </c>
      <c r="HM986">
        <v>30.212</v>
      </c>
      <c r="HN986">
        <v>26.7132</v>
      </c>
      <c r="HO986">
        <v>60.2268</v>
      </c>
      <c r="HP986">
        <v>40.6611</v>
      </c>
      <c r="HQ986">
        <v>1</v>
      </c>
      <c r="HR986">
        <v>2.62888</v>
      </c>
      <c r="HS986">
        <v>1.99944</v>
      </c>
      <c r="HT986">
        <v>20.1002</v>
      </c>
      <c r="HU986">
        <v>5.18524</v>
      </c>
      <c r="HV986">
        <v>12.0159</v>
      </c>
      <c r="HW986">
        <v>4.96715</v>
      </c>
      <c r="HX986">
        <v>3.296</v>
      </c>
      <c r="HY986">
        <v>9999</v>
      </c>
      <c r="HZ986">
        <v>9999</v>
      </c>
      <c r="IA986">
        <v>999.9</v>
      </c>
      <c r="IB986">
        <v>9999</v>
      </c>
      <c r="IC986">
        <v>1.86325</v>
      </c>
      <c r="ID986">
        <v>1.86809</v>
      </c>
      <c r="IE986">
        <v>1.86783</v>
      </c>
      <c r="IF986">
        <v>1.86905</v>
      </c>
      <c r="IG986">
        <v>1.86981</v>
      </c>
      <c r="IH986">
        <v>1.86586</v>
      </c>
      <c r="II986">
        <v>1.86693</v>
      </c>
      <c r="IJ986">
        <v>1.8684</v>
      </c>
      <c r="IK986">
        <v>5</v>
      </c>
      <c r="IL986">
        <v>0</v>
      </c>
      <c r="IM986">
        <v>0</v>
      </c>
      <c r="IN986">
        <v>0</v>
      </c>
      <c r="IO986" t="s">
        <v>441</v>
      </c>
      <c r="IP986" t="s">
        <v>442</v>
      </c>
      <c r="IQ986" t="s">
        <v>443</v>
      </c>
      <c r="IR986" t="s">
        <v>443</v>
      </c>
      <c r="IS986" t="s">
        <v>443</v>
      </c>
      <c r="IT986" t="s">
        <v>443</v>
      </c>
      <c r="IU986">
        <v>0</v>
      </c>
      <c r="IV986">
        <v>100</v>
      </c>
      <c r="IW986">
        <v>100</v>
      </c>
      <c r="IX986">
        <v>1.097</v>
      </c>
      <c r="IY986">
        <v>-0.0441</v>
      </c>
      <c r="IZ986">
        <v>1.09748391826392</v>
      </c>
      <c r="JA986">
        <v>0</v>
      </c>
      <c r="JB986">
        <v>0</v>
      </c>
      <c r="JC986">
        <v>0</v>
      </c>
      <c r="JD986">
        <v>-0.0441141096964596</v>
      </c>
      <c r="JE986">
        <v>0</v>
      </c>
      <c r="JF986">
        <v>0</v>
      </c>
      <c r="JG986">
        <v>0</v>
      </c>
      <c r="JH986">
        <v>5</v>
      </c>
      <c r="JI986">
        <v>2273</v>
      </c>
      <c r="JJ986">
        <v>1</v>
      </c>
      <c r="JK986">
        <v>24</v>
      </c>
      <c r="JL986">
        <v>29357095.6</v>
      </c>
      <c r="JM986">
        <v>29357095.6</v>
      </c>
      <c r="JN986">
        <v>0.737305</v>
      </c>
      <c r="JO986">
        <v>2.64282</v>
      </c>
      <c r="JP986">
        <v>1.54785</v>
      </c>
      <c r="JQ986">
        <v>2.31445</v>
      </c>
      <c r="JR986">
        <v>1.64673</v>
      </c>
      <c r="JS986">
        <v>2.24976</v>
      </c>
      <c r="JT986">
        <v>34.3042</v>
      </c>
      <c r="JU986">
        <v>24.1751</v>
      </c>
      <c r="JV986">
        <v>18</v>
      </c>
      <c r="JW986">
        <v>486.384</v>
      </c>
      <c r="JX986">
        <v>379.759</v>
      </c>
      <c r="JY986">
        <v>48.9292</v>
      </c>
      <c r="JZ986">
        <v>56.5135</v>
      </c>
      <c r="KA986">
        <v>29.9972</v>
      </c>
      <c r="KB986">
        <v>55.7798</v>
      </c>
      <c r="KC986">
        <v>55.5656</v>
      </c>
      <c r="KD986">
        <v>14.6427</v>
      </c>
      <c r="KE986">
        <v>0</v>
      </c>
      <c r="KF986">
        <v>100</v>
      </c>
      <c r="KG986">
        <v>49.0301</v>
      </c>
      <c r="KH986">
        <v>263.801</v>
      </c>
      <c r="KI986">
        <v>26.2864</v>
      </c>
      <c r="KJ986">
        <v>92.3716</v>
      </c>
      <c r="KK986">
        <v>88.8759</v>
      </c>
    </row>
    <row r="987" spans="1:297">
      <c r="A987">
        <v>971</v>
      </c>
      <c r="B987">
        <v>1761425738.1</v>
      </c>
      <c r="C987">
        <v>17557.0999999046</v>
      </c>
      <c r="D987" t="s">
        <v>2394</v>
      </c>
      <c r="E987" t="s">
        <v>2395</v>
      </c>
      <c r="F987">
        <v>5</v>
      </c>
      <c r="G987" t="s">
        <v>2375</v>
      </c>
      <c r="H987" t="s">
        <v>436</v>
      </c>
      <c r="I987">
        <v>1761425729.94615</v>
      </c>
      <c r="J987">
        <f>(K987)/1000</f>
        <v>0</v>
      </c>
      <c r="K987">
        <f>IF(DP987, AN987, AH987)</f>
        <v>0</v>
      </c>
      <c r="L987">
        <f>IF(DP987, AI987, AG987)</f>
        <v>0</v>
      </c>
      <c r="M987">
        <f>DR987 - IF(AU987&gt;1, L987*DL987*100.0/(AW987), 0)</f>
        <v>0</v>
      </c>
      <c r="N987">
        <f>((T987-J987/2)*M987-L987)/(T987+J987/2)</f>
        <v>0</v>
      </c>
      <c r="O987">
        <f>N987*(DY987+DZ987)/1000.0</f>
        <v>0</v>
      </c>
      <c r="P987">
        <f>(DR987 - IF(AU987&gt;1, L987*DL987*100.0/(AW987), 0))*(DY987+DZ987)/1000.0</f>
        <v>0</v>
      </c>
      <c r="Q987">
        <f>2.0/((1/S987-1/R987)+SIGN(S987)*SQRT((1/S987-1/R987)*(1/S987-1/R987) + 4*DM987/((DM987+1)*(DM987+1))*(2*1/S987*1/R987-1/R987*1/R987)))</f>
        <v>0</v>
      </c>
      <c r="R987">
        <f>IF(LEFT(DN987,1)&lt;&gt;"0",IF(LEFT(DN987,1)="1",3.0,DO987),$D$5+$E$5*(EF987*DY987/($K$5*1000))+$F$5*(EF987*DY987/($K$5*1000))*MAX(MIN(DL987,$J$5),$I$5)*MAX(MIN(DL987,$J$5),$I$5)+$G$5*MAX(MIN(DL987,$J$5),$I$5)*(EF987*DY987/($K$5*1000))+$H$5*(EF987*DY987/($K$5*1000))*(EF987*DY987/($K$5*1000)))</f>
        <v>0</v>
      </c>
      <c r="S987">
        <f>J987*(1000-(1000*0.61365*exp(17.502*W987/(240.97+W987))/(DY987+DZ987)+DT987)/2)/(1000*0.61365*exp(17.502*W987/(240.97+W987))/(DY987+DZ987)-DT987)</f>
        <v>0</v>
      </c>
      <c r="T987">
        <f>1/((DM987+1)/(Q987/1.6)+1/(R987/1.37)) + DM987/((DM987+1)/(Q987/1.6) + DM987/(R987/1.37))</f>
        <v>0</v>
      </c>
      <c r="U987">
        <f>(DH987*DK987)</f>
        <v>0</v>
      </c>
      <c r="V987">
        <f>(EA987+(U987+2*0.95*5.67E-8*(((EA987+$B$7)+273)^4-(EA987+273)^4)-44100*J987)/(1.84*29.3*R987+8*0.95*5.67E-8*(EA987+273)^3))</f>
        <v>0</v>
      </c>
      <c r="W987">
        <f>($C$7*EB987+$D$7*EC987+$E$7*V987)</f>
        <v>0</v>
      </c>
      <c r="X987">
        <f>0.61365*exp(17.502*W987/(240.97+W987))</f>
        <v>0</v>
      </c>
      <c r="Y987">
        <f>(Z987/AA987*100)</f>
        <v>0</v>
      </c>
      <c r="Z987">
        <f>DT987*(DY987+DZ987)/1000</f>
        <v>0</v>
      </c>
      <c r="AA987">
        <f>0.61365*exp(17.502*EA987/(240.97+EA987))</f>
        <v>0</v>
      </c>
      <c r="AB987">
        <f>(X987-DT987*(DY987+DZ987)/1000)</f>
        <v>0</v>
      </c>
      <c r="AC987">
        <f>(-J987*44100)</f>
        <v>0</v>
      </c>
      <c r="AD987">
        <f>2*29.3*R987*0.92*(EA987-W987)</f>
        <v>0</v>
      </c>
      <c r="AE987">
        <f>2*0.95*5.67E-8*(((EA987+$B$7)+273)^4-(W987+273)^4)</f>
        <v>0</v>
      </c>
      <c r="AF987">
        <f>U987+AE987+AC987+AD987</f>
        <v>0</v>
      </c>
      <c r="AG987">
        <f>DX987*AU987*(DS987-DR987*(1000-AU987*DU987)/(1000-AU987*DT987))/(100*DL987)</f>
        <v>0</v>
      </c>
      <c r="AH987">
        <f>1000*DX987*AU987*(DT987-DU987)/(100*DL987*(1000-AU987*DT987))</f>
        <v>0</v>
      </c>
      <c r="AI987">
        <f>(AJ987 - AK987 - DY987*1E3/(8.314*(EA987+273.15)) * AM987/DX987 * AL987) * DX987/(100*DL987) * (1000 - DU987)/1000</f>
        <v>0</v>
      </c>
      <c r="AJ987">
        <v>294.915611473848</v>
      </c>
      <c r="AK987">
        <v>305.181442424242</v>
      </c>
      <c r="AL987">
        <v>-3.14105168967159</v>
      </c>
      <c r="AM987">
        <v>65.4866395817143</v>
      </c>
      <c r="AN987">
        <f>(AP987 - AO987 + DY987*1E3/(8.314*(EA987+273.15)) * AR987/DX987 * AQ987) * DX987/(100*DL987) * 1000/(1000 - AP987)</f>
        <v>0</v>
      </c>
      <c r="AO987">
        <v>25.5060133256582</v>
      </c>
      <c r="AP987">
        <v>50.0370054545454</v>
      </c>
      <c r="AQ987">
        <v>1.24451652825754e-05</v>
      </c>
      <c r="AR987">
        <v>110.837555628061</v>
      </c>
      <c r="AS987">
        <v>7</v>
      </c>
      <c r="AT987">
        <v>1</v>
      </c>
      <c r="AU987">
        <f>IF(AS987*$H$13&gt;=AW987,1.0,(AW987/(AW987-AS987*$H$13)))</f>
        <v>0</v>
      </c>
      <c r="AV987">
        <f>(AU987-1)*100</f>
        <v>0</v>
      </c>
      <c r="AW987">
        <f>MAX(0,($B$13+$C$13*EF987)/(1+$D$13*EF987)*DY987/(EA987+273)*$E$13)</f>
        <v>0</v>
      </c>
      <c r="AX987" t="s">
        <v>437</v>
      </c>
      <c r="AY987" t="s">
        <v>437</v>
      </c>
      <c r="AZ987">
        <v>0</v>
      </c>
      <c r="BA987">
        <v>0</v>
      </c>
      <c r="BB987">
        <f>1-AZ987/BA987</f>
        <v>0</v>
      </c>
      <c r="BC987">
        <v>0</v>
      </c>
      <c r="BD987" t="s">
        <v>437</v>
      </c>
      <c r="BE987" t="s">
        <v>437</v>
      </c>
      <c r="BF987">
        <v>0</v>
      </c>
      <c r="BG987">
        <v>0</v>
      </c>
      <c r="BH987">
        <f>1-BF987/BG987</f>
        <v>0</v>
      </c>
      <c r="BI987">
        <v>0.5</v>
      </c>
      <c r="BJ987">
        <f>DI987</f>
        <v>0</v>
      </c>
      <c r="BK987">
        <f>L987</f>
        <v>0</v>
      </c>
      <c r="BL987">
        <f>BH987*BI987*BJ987</f>
        <v>0</v>
      </c>
      <c r="BM987">
        <f>(BK987-BC987)/BJ987</f>
        <v>0</v>
      </c>
      <c r="BN987">
        <f>(BA987-BG987)/BG987</f>
        <v>0</v>
      </c>
      <c r="BO987">
        <f>AZ987/(BB987+AZ987/BG987)</f>
        <v>0</v>
      </c>
      <c r="BP987" t="s">
        <v>437</v>
      </c>
      <c r="BQ987">
        <v>0</v>
      </c>
      <c r="BR987">
        <f>IF(BQ987&lt;&gt;0, BQ987, BO987)</f>
        <v>0</v>
      </c>
      <c r="BS987">
        <f>1-BR987/BG987</f>
        <v>0</v>
      </c>
      <c r="BT987">
        <f>(BG987-BF987)/(BG987-BR987)</f>
        <v>0</v>
      </c>
      <c r="BU987">
        <f>(BA987-BG987)/(BA987-BR987)</f>
        <v>0</v>
      </c>
      <c r="BV987">
        <f>(BG987-BF987)/(BG987-AZ987)</f>
        <v>0</v>
      </c>
      <c r="BW987">
        <f>(BA987-BG987)/(BA987-AZ987)</f>
        <v>0</v>
      </c>
      <c r="BX987">
        <f>(BT987*BR987/BF987)</f>
        <v>0</v>
      </c>
      <c r="BY987">
        <f>(1-BX987)</f>
        <v>0</v>
      </c>
      <c r="DH987">
        <f>$B$11*EG987+$C$11*EH987+$F$11*ES987*(1-EV987)</f>
        <v>0</v>
      </c>
      <c r="DI987">
        <f>DH987*DJ987</f>
        <v>0</v>
      </c>
      <c r="DJ987">
        <f>($B$11*$D$9+$C$11*$D$9+$F$11*((FF987+EX987)/MAX(FF987+EX987+FG987, 0.1)*$I$9+FG987/MAX(FF987+EX987+FG987, 0.1)*$J$9))/($B$11+$C$11+$F$11)</f>
        <v>0</v>
      </c>
      <c r="DK987">
        <f>($B$11*$K$9+$C$11*$K$9+$F$11*((FF987+EX987)/MAX(FF987+EX987+FG987, 0.1)*$P$9+FG987/MAX(FF987+EX987+FG987, 0.1)*$Q$9))/($B$11+$C$11+$F$11)</f>
        <v>0</v>
      </c>
      <c r="DL987">
        <v>6</v>
      </c>
      <c r="DM987">
        <v>0.5</v>
      </c>
      <c r="DN987" t="s">
        <v>438</v>
      </c>
      <c r="DO987">
        <v>2</v>
      </c>
      <c r="DP987" t="b">
        <v>1</v>
      </c>
      <c r="DQ987">
        <v>1761425729.94615</v>
      </c>
      <c r="DR987">
        <v>311.502615384615</v>
      </c>
      <c r="DS987">
        <v>302.916153846154</v>
      </c>
      <c r="DT987">
        <v>50.0314307692308</v>
      </c>
      <c r="DU987">
        <v>25.5060307692308</v>
      </c>
      <c r="DV987">
        <v>310.405153846154</v>
      </c>
      <c r="DW987">
        <v>50.0755307692308</v>
      </c>
      <c r="DX987">
        <v>499.994</v>
      </c>
      <c r="DY987">
        <v>90.2068</v>
      </c>
      <c r="DZ987">
        <v>0.0402275923076923</v>
      </c>
      <c r="EA987">
        <v>51.5524076923077</v>
      </c>
      <c r="EB987">
        <v>47.9724153846154</v>
      </c>
      <c r="EC987">
        <v>999.9</v>
      </c>
      <c r="ED987">
        <v>0</v>
      </c>
      <c r="EE987">
        <v>0</v>
      </c>
      <c r="EF987">
        <v>9998.9</v>
      </c>
      <c r="EG987">
        <v>0</v>
      </c>
      <c r="EH987">
        <v>1187.96384615385</v>
      </c>
      <c r="EI987">
        <v>8.58628538461538</v>
      </c>
      <c r="EJ987">
        <v>327.908307692308</v>
      </c>
      <c r="EK987">
        <v>310.844769230769</v>
      </c>
      <c r="EL987">
        <v>24.5253923076923</v>
      </c>
      <c r="EM987">
        <v>302.916153846154</v>
      </c>
      <c r="EN987">
        <v>25.5060307692308</v>
      </c>
      <c r="EO987">
        <v>4.51317384615385</v>
      </c>
      <c r="EP987">
        <v>2.30081692307692</v>
      </c>
      <c r="EQ987">
        <v>31.0069769230769</v>
      </c>
      <c r="ER987">
        <v>19.6821230769231</v>
      </c>
      <c r="ES987">
        <v>1199.95615384615</v>
      </c>
      <c r="ET987">
        <v>0.966991923076923</v>
      </c>
      <c r="EU987">
        <v>0.0330081615384615</v>
      </c>
      <c r="EV987">
        <v>0</v>
      </c>
      <c r="EW987">
        <v>843.124076923077</v>
      </c>
      <c r="EX987">
        <v>5.00059</v>
      </c>
      <c r="EY987">
        <v>11258.3076923077</v>
      </c>
      <c r="EZ987">
        <v>10358.3076923077</v>
      </c>
      <c r="FA987">
        <v>63.9612307692308</v>
      </c>
      <c r="FB987">
        <v>65.125</v>
      </c>
      <c r="FC987">
        <v>63.937</v>
      </c>
      <c r="FD987">
        <v>65.0524615384615</v>
      </c>
      <c r="FE987">
        <v>65.25</v>
      </c>
      <c r="FF987">
        <v>1155.51615384615</v>
      </c>
      <c r="FG987">
        <v>39.44</v>
      </c>
      <c r="FH987">
        <v>0</v>
      </c>
      <c r="FI987">
        <v>1761425698.9</v>
      </c>
      <c r="FJ987">
        <v>0</v>
      </c>
      <c r="FK987">
        <v>842.883</v>
      </c>
      <c r="FL987">
        <v>-23.187418812999</v>
      </c>
      <c r="FM987">
        <v>-291.405128156095</v>
      </c>
      <c r="FN987">
        <v>11254.5384615385</v>
      </c>
      <c r="FO987">
        <v>15</v>
      </c>
      <c r="FP987">
        <v>0</v>
      </c>
      <c r="FQ987" t="s">
        <v>439</v>
      </c>
      <c r="FR987">
        <v>0</v>
      </c>
      <c r="FS987">
        <v>0</v>
      </c>
      <c r="FT987">
        <v>0</v>
      </c>
      <c r="FU987">
        <v>0</v>
      </c>
      <c r="FV987">
        <v>0</v>
      </c>
      <c r="FW987">
        <v>0</v>
      </c>
      <c r="FX987">
        <v>0</v>
      </c>
      <c r="FY987">
        <v>0</v>
      </c>
      <c r="FZ987">
        <v>0</v>
      </c>
      <c r="GA987">
        <v>0</v>
      </c>
      <c r="GB987">
        <v>0</v>
      </c>
      <c r="GC987">
        <v>8.03363809523809</v>
      </c>
      <c r="GD987">
        <v>12.6810257142857</v>
      </c>
      <c r="GE987">
        <v>1.40832541416298</v>
      </c>
      <c r="GF987">
        <v>0</v>
      </c>
      <c r="GG987">
        <v>844.2775</v>
      </c>
      <c r="GH987">
        <v>-23.175599708873</v>
      </c>
      <c r="GI987">
        <v>2.2842295425244</v>
      </c>
      <c r="GJ987">
        <v>-1</v>
      </c>
      <c r="GK987">
        <v>24.5266380952381</v>
      </c>
      <c r="GL987">
        <v>0.00365454545450479</v>
      </c>
      <c r="GM987">
        <v>0.00629909110529735</v>
      </c>
      <c r="GN987">
        <v>1</v>
      </c>
      <c r="GO987">
        <v>1</v>
      </c>
      <c r="GP987">
        <v>2</v>
      </c>
      <c r="GQ987" t="s">
        <v>446</v>
      </c>
      <c r="GR987">
        <v>3.12622</v>
      </c>
      <c r="GS987">
        <v>2.7184</v>
      </c>
      <c r="GT987">
        <v>0.0613183</v>
      </c>
      <c r="GU987">
        <v>0.0595527</v>
      </c>
      <c r="GV987">
        <v>0.162776</v>
      </c>
      <c r="GW987">
        <v>0.101513</v>
      </c>
      <c r="GX987">
        <v>33472.9</v>
      </c>
      <c r="GY987">
        <v>35408</v>
      </c>
      <c r="GZ987">
        <v>32407.5</v>
      </c>
      <c r="HA987">
        <v>34234.8</v>
      </c>
      <c r="HB987">
        <v>38984.2</v>
      </c>
      <c r="HC987">
        <v>44386.6</v>
      </c>
      <c r="HD987">
        <v>50983.3</v>
      </c>
      <c r="HE987">
        <v>54943.4</v>
      </c>
      <c r="HF987">
        <v>1.65397</v>
      </c>
      <c r="HG987">
        <v>1.50643</v>
      </c>
      <c r="HH987">
        <v>-0.122651</v>
      </c>
      <c r="HI987">
        <v>0</v>
      </c>
      <c r="HJ987">
        <v>49.8867</v>
      </c>
      <c r="HK987">
        <v>999.9</v>
      </c>
      <c r="HL987">
        <v>55.872</v>
      </c>
      <c r="HM987">
        <v>30.212</v>
      </c>
      <c r="HN987">
        <v>26.712</v>
      </c>
      <c r="HO987">
        <v>60.3268</v>
      </c>
      <c r="HP987">
        <v>40.633</v>
      </c>
      <c r="HQ987">
        <v>1</v>
      </c>
      <c r="HR987">
        <v>2.62727</v>
      </c>
      <c r="HS987">
        <v>1.7311</v>
      </c>
      <c r="HT987">
        <v>20.1033</v>
      </c>
      <c r="HU987">
        <v>5.18494</v>
      </c>
      <c r="HV987">
        <v>12.0159</v>
      </c>
      <c r="HW987">
        <v>4.9668</v>
      </c>
      <c r="HX987">
        <v>3.29595</v>
      </c>
      <c r="HY987">
        <v>9999</v>
      </c>
      <c r="HZ987">
        <v>9999</v>
      </c>
      <c r="IA987">
        <v>999.9</v>
      </c>
      <c r="IB987">
        <v>9999</v>
      </c>
      <c r="IC987">
        <v>1.86325</v>
      </c>
      <c r="ID987">
        <v>1.8681</v>
      </c>
      <c r="IE987">
        <v>1.86783</v>
      </c>
      <c r="IF987">
        <v>1.86905</v>
      </c>
      <c r="IG987">
        <v>1.86981</v>
      </c>
      <c r="IH987">
        <v>1.8659</v>
      </c>
      <c r="II987">
        <v>1.86692</v>
      </c>
      <c r="IJ987">
        <v>1.86843</v>
      </c>
      <c r="IK987">
        <v>5</v>
      </c>
      <c r="IL987">
        <v>0</v>
      </c>
      <c r="IM987">
        <v>0</v>
      </c>
      <c r="IN987">
        <v>0</v>
      </c>
      <c r="IO987" t="s">
        <v>441</v>
      </c>
      <c r="IP987" t="s">
        <v>442</v>
      </c>
      <c r="IQ987" t="s">
        <v>443</v>
      </c>
      <c r="IR987" t="s">
        <v>443</v>
      </c>
      <c r="IS987" t="s">
        <v>443</v>
      </c>
      <c r="IT987" t="s">
        <v>443</v>
      </c>
      <c r="IU987">
        <v>0</v>
      </c>
      <c r="IV987">
        <v>100</v>
      </c>
      <c r="IW987">
        <v>100</v>
      </c>
      <c r="IX987">
        <v>1.098</v>
      </c>
      <c r="IY987">
        <v>-0.0441</v>
      </c>
      <c r="IZ987">
        <v>1.09748391826392</v>
      </c>
      <c r="JA987">
        <v>0</v>
      </c>
      <c r="JB987">
        <v>0</v>
      </c>
      <c r="JC987">
        <v>0</v>
      </c>
      <c r="JD987">
        <v>-0.0441141096964596</v>
      </c>
      <c r="JE987">
        <v>0</v>
      </c>
      <c r="JF987">
        <v>0</v>
      </c>
      <c r="JG987">
        <v>0</v>
      </c>
      <c r="JH987">
        <v>5</v>
      </c>
      <c r="JI987">
        <v>2273</v>
      </c>
      <c r="JJ987">
        <v>1</v>
      </c>
      <c r="JK987">
        <v>24</v>
      </c>
      <c r="JL987">
        <v>29357095.6</v>
      </c>
      <c r="JM987">
        <v>29357095.6</v>
      </c>
      <c r="JN987">
        <v>0.699463</v>
      </c>
      <c r="JO987">
        <v>2.62817</v>
      </c>
      <c r="JP987">
        <v>1.54785</v>
      </c>
      <c r="JQ987">
        <v>2.31567</v>
      </c>
      <c r="JR987">
        <v>1.64551</v>
      </c>
      <c r="JS987">
        <v>2.38159</v>
      </c>
      <c r="JT987">
        <v>34.3042</v>
      </c>
      <c r="JU987">
        <v>24.1838</v>
      </c>
      <c r="JV987">
        <v>18</v>
      </c>
      <c r="JW987">
        <v>486.44</v>
      </c>
      <c r="JX987">
        <v>379.65</v>
      </c>
      <c r="JY987">
        <v>48.9537</v>
      </c>
      <c r="JZ987">
        <v>56.5135</v>
      </c>
      <c r="KA987">
        <v>29.998</v>
      </c>
      <c r="KB987">
        <v>55.7798</v>
      </c>
      <c r="KC987">
        <v>55.5656</v>
      </c>
      <c r="KD987">
        <v>13.9584</v>
      </c>
      <c r="KE987">
        <v>0</v>
      </c>
      <c r="KF987">
        <v>100</v>
      </c>
      <c r="KG987">
        <v>49.0624</v>
      </c>
      <c r="KH987">
        <v>250.211</v>
      </c>
      <c r="KI987">
        <v>26.2864</v>
      </c>
      <c r="KJ987">
        <v>92.3732</v>
      </c>
      <c r="KK987">
        <v>88.8778</v>
      </c>
    </row>
    <row r="988" spans="1:297">
      <c r="A988">
        <v>972</v>
      </c>
      <c r="B988">
        <v>1761425743.1</v>
      </c>
      <c r="C988">
        <v>17562.0999999046</v>
      </c>
      <c r="D988" t="s">
        <v>2396</v>
      </c>
      <c r="E988" t="s">
        <v>2397</v>
      </c>
      <c r="F988">
        <v>5</v>
      </c>
      <c r="G988" t="s">
        <v>2375</v>
      </c>
      <c r="H988" t="s">
        <v>436</v>
      </c>
      <c r="I988">
        <v>1761425734.94615</v>
      </c>
      <c r="J988">
        <f>(K988)/1000</f>
        <v>0</v>
      </c>
      <c r="K988">
        <f>IF(DP988, AN988, AH988)</f>
        <v>0</v>
      </c>
      <c r="L988">
        <f>IF(DP988, AI988, AG988)</f>
        <v>0</v>
      </c>
      <c r="M988">
        <f>DR988 - IF(AU988&gt;1, L988*DL988*100.0/(AW988), 0)</f>
        <v>0</v>
      </c>
      <c r="N988">
        <f>((T988-J988/2)*M988-L988)/(T988+J988/2)</f>
        <v>0</v>
      </c>
      <c r="O988">
        <f>N988*(DY988+DZ988)/1000.0</f>
        <v>0</v>
      </c>
      <c r="P988">
        <f>(DR988 - IF(AU988&gt;1, L988*DL988*100.0/(AW988), 0))*(DY988+DZ988)/1000.0</f>
        <v>0</v>
      </c>
      <c r="Q988">
        <f>2.0/((1/S988-1/R988)+SIGN(S988)*SQRT((1/S988-1/R988)*(1/S988-1/R988) + 4*DM988/((DM988+1)*(DM988+1))*(2*1/S988*1/R988-1/R988*1/R988)))</f>
        <v>0</v>
      </c>
      <c r="R988">
        <f>IF(LEFT(DN988,1)&lt;&gt;"0",IF(LEFT(DN988,1)="1",3.0,DO988),$D$5+$E$5*(EF988*DY988/($K$5*1000))+$F$5*(EF988*DY988/($K$5*1000))*MAX(MIN(DL988,$J$5),$I$5)*MAX(MIN(DL988,$J$5),$I$5)+$G$5*MAX(MIN(DL988,$J$5),$I$5)*(EF988*DY988/($K$5*1000))+$H$5*(EF988*DY988/($K$5*1000))*(EF988*DY988/($K$5*1000)))</f>
        <v>0</v>
      </c>
      <c r="S988">
        <f>J988*(1000-(1000*0.61365*exp(17.502*W988/(240.97+W988))/(DY988+DZ988)+DT988)/2)/(1000*0.61365*exp(17.502*W988/(240.97+W988))/(DY988+DZ988)-DT988)</f>
        <v>0</v>
      </c>
      <c r="T988">
        <f>1/((DM988+1)/(Q988/1.6)+1/(R988/1.37)) + DM988/((DM988+1)/(Q988/1.6) + DM988/(R988/1.37))</f>
        <v>0</v>
      </c>
      <c r="U988">
        <f>(DH988*DK988)</f>
        <v>0</v>
      </c>
      <c r="V988">
        <f>(EA988+(U988+2*0.95*5.67E-8*(((EA988+$B$7)+273)^4-(EA988+273)^4)-44100*J988)/(1.84*29.3*R988+8*0.95*5.67E-8*(EA988+273)^3))</f>
        <v>0</v>
      </c>
      <c r="W988">
        <f>($C$7*EB988+$D$7*EC988+$E$7*V988)</f>
        <v>0</v>
      </c>
      <c r="X988">
        <f>0.61365*exp(17.502*W988/(240.97+W988))</f>
        <v>0</v>
      </c>
      <c r="Y988">
        <f>(Z988/AA988*100)</f>
        <v>0</v>
      </c>
      <c r="Z988">
        <f>DT988*(DY988+DZ988)/1000</f>
        <v>0</v>
      </c>
      <c r="AA988">
        <f>0.61365*exp(17.502*EA988/(240.97+EA988))</f>
        <v>0</v>
      </c>
      <c r="AB988">
        <f>(X988-DT988*(DY988+DZ988)/1000)</f>
        <v>0</v>
      </c>
      <c r="AC988">
        <f>(-J988*44100)</f>
        <v>0</v>
      </c>
      <c r="AD988">
        <f>2*29.3*R988*0.92*(EA988-W988)</f>
        <v>0</v>
      </c>
      <c r="AE988">
        <f>2*0.95*5.67E-8*(((EA988+$B$7)+273)^4-(W988+273)^4)</f>
        <v>0</v>
      </c>
      <c r="AF988">
        <f>U988+AE988+AC988+AD988</f>
        <v>0</v>
      </c>
      <c r="AG988">
        <f>DX988*AU988*(DS988-DR988*(1000-AU988*DU988)/(1000-AU988*DT988))/(100*DL988)</f>
        <v>0</v>
      </c>
      <c r="AH988">
        <f>1000*DX988*AU988*(DT988-DU988)/(100*DL988*(1000-AU988*DT988))</f>
        <v>0</v>
      </c>
      <c r="AI988">
        <f>(AJ988 - AK988 - DY988*1E3/(8.314*(EA988+273.15)) * AM988/DX988 * AL988) * DX988/(100*DL988) * (1000 - DU988)/1000</f>
        <v>0</v>
      </c>
      <c r="AJ988">
        <v>277.178160025273</v>
      </c>
      <c r="AK988">
        <v>288.546290909091</v>
      </c>
      <c r="AL988">
        <v>-3.36147411243922</v>
      </c>
      <c r="AM988">
        <v>65.4866395817143</v>
      </c>
      <c r="AN988">
        <f>(AP988 - AO988 + DY988*1E3/(8.314*(EA988+273.15)) * AR988/DX988 * AQ988) * DX988/(100*DL988) * 1000/(1000 - AP988)</f>
        <v>0</v>
      </c>
      <c r="AO988">
        <v>25.5045256413657</v>
      </c>
      <c r="AP988">
        <v>50.037463030303</v>
      </c>
      <c r="AQ988">
        <v>3.62345288795093e-05</v>
      </c>
      <c r="AR988">
        <v>110.837555628061</v>
      </c>
      <c r="AS988">
        <v>7</v>
      </c>
      <c r="AT988">
        <v>1</v>
      </c>
      <c r="AU988">
        <f>IF(AS988*$H$13&gt;=AW988,1.0,(AW988/(AW988-AS988*$H$13)))</f>
        <v>0</v>
      </c>
      <c r="AV988">
        <f>(AU988-1)*100</f>
        <v>0</v>
      </c>
      <c r="AW988">
        <f>MAX(0,($B$13+$C$13*EF988)/(1+$D$13*EF988)*DY988/(EA988+273)*$E$13)</f>
        <v>0</v>
      </c>
      <c r="AX988" t="s">
        <v>437</v>
      </c>
      <c r="AY988" t="s">
        <v>437</v>
      </c>
      <c r="AZ988">
        <v>0</v>
      </c>
      <c r="BA988">
        <v>0</v>
      </c>
      <c r="BB988">
        <f>1-AZ988/BA988</f>
        <v>0</v>
      </c>
      <c r="BC988">
        <v>0</v>
      </c>
      <c r="BD988" t="s">
        <v>437</v>
      </c>
      <c r="BE988" t="s">
        <v>437</v>
      </c>
      <c r="BF988">
        <v>0</v>
      </c>
      <c r="BG988">
        <v>0</v>
      </c>
      <c r="BH988">
        <f>1-BF988/BG988</f>
        <v>0</v>
      </c>
      <c r="BI988">
        <v>0.5</v>
      </c>
      <c r="BJ988">
        <f>DI988</f>
        <v>0</v>
      </c>
      <c r="BK988">
        <f>L988</f>
        <v>0</v>
      </c>
      <c r="BL988">
        <f>BH988*BI988*BJ988</f>
        <v>0</v>
      </c>
      <c r="BM988">
        <f>(BK988-BC988)/BJ988</f>
        <v>0</v>
      </c>
      <c r="BN988">
        <f>(BA988-BG988)/BG988</f>
        <v>0</v>
      </c>
      <c r="BO988">
        <f>AZ988/(BB988+AZ988/BG988)</f>
        <v>0</v>
      </c>
      <c r="BP988" t="s">
        <v>437</v>
      </c>
      <c r="BQ988">
        <v>0</v>
      </c>
      <c r="BR988">
        <f>IF(BQ988&lt;&gt;0, BQ988, BO988)</f>
        <v>0</v>
      </c>
      <c r="BS988">
        <f>1-BR988/BG988</f>
        <v>0</v>
      </c>
      <c r="BT988">
        <f>(BG988-BF988)/(BG988-BR988)</f>
        <v>0</v>
      </c>
      <c r="BU988">
        <f>(BA988-BG988)/(BA988-BR988)</f>
        <v>0</v>
      </c>
      <c r="BV988">
        <f>(BG988-BF988)/(BG988-AZ988)</f>
        <v>0</v>
      </c>
      <c r="BW988">
        <f>(BA988-BG988)/(BA988-AZ988)</f>
        <v>0</v>
      </c>
      <c r="BX988">
        <f>(BT988*BR988/BF988)</f>
        <v>0</v>
      </c>
      <c r="BY988">
        <f>(1-BX988)</f>
        <v>0</v>
      </c>
      <c r="DH988">
        <f>$B$11*EG988+$C$11*EH988+$F$11*ES988*(1-EV988)</f>
        <v>0</v>
      </c>
      <c r="DI988">
        <f>DH988*DJ988</f>
        <v>0</v>
      </c>
      <c r="DJ988">
        <f>($B$11*$D$9+$C$11*$D$9+$F$11*((FF988+EX988)/MAX(FF988+EX988+FG988, 0.1)*$I$9+FG988/MAX(FF988+EX988+FG988, 0.1)*$J$9))/($B$11+$C$11+$F$11)</f>
        <v>0</v>
      </c>
      <c r="DK988">
        <f>($B$11*$K$9+$C$11*$K$9+$F$11*((FF988+EX988)/MAX(FF988+EX988+FG988, 0.1)*$P$9+FG988/MAX(FF988+EX988+FG988, 0.1)*$Q$9))/($B$11+$C$11+$F$11)</f>
        <v>0</v>
      </c>
      <c r="DL988">
        <v>6</v>
      </c>
      <c r="DM988">
        <v>0.5</v>
      </c>
      <c r="DN988" t="s">
        <v>438</v>
      </c>
      <c r="DO988">
        <v>2</v>
      </c>
      <c r="DP988" t="b">
        <v>1</v>
      </c>
      <c r="DQ988">
        <v>1761425734.94615</v>
      </c>
      <c r="DR988">
        <v>296.289</v>
      </c>
      <c r="DS988">
        <v>286.247076923077</v>
      </c>
      <c r="DT988">
        <v>50.0351076923077</v>
      </c>
      <c r="DU988">
        <v>25.5056</v>
      </c>
      <c r="DV988">
        <v>295.191538461538</v>
      </c>
      <c r="DW988">
        <v>50.0792076923077</v>
      </c>
      <c r="DX988">
        <v>499.998846153846</v>
      </c>
      <c r="DY988">
        <v>90.2068538461538</v>
      </c>
      <c r="DZ988">
        <v>0.0403472153846154</v>
      </c>
      <c r="EA988">
        <v>51.5455615384615</v>
      </c>
      <c r="EB988">
        <v>47.9548307692308</v>
      </c>
      <c r="EC988">
        <v>999.9</v>
      </c>
      <c r="ED988">
        <v>0</v>
      </c>
      <c r="EE988">
        <v>0</v>
      </c>
      <c r="EF988">
        <v>9994.95538461538</v>
      </c>
      <c r="EG988">
        <v>0</v>
      </c>
      <c r="EH988">
        <v>1187.96153846154</v>
      </c>
      <c r="EI988">
        <v>10.04177</v>
      </c>
      <c r="EJ988">
        <v>311.894769230769</v>
      </c>
      <c r="EK988">
        <v>293.739307692308</v>
      </c>
      <c r="EL988">
        <v>24.5295</v>
      </c>
      <c r="EM988">
        <v>286.247076923077</v>
      </c>
      <c r="EN988">
        <v>25.5056</v>
      </c>
      <c r="EO988">
        <v>4.51350846153846</v>
      </c>
      <c r="EP988">
        <v>2.30078</v>
      </c>
      <c r="EQ988">
        <v>31.0082692307692</v>
      </c>
      <c r="ER988">
        <v>19.6818615384615</v>
      </c>
      <c r="ES988">
        <v>1199.93923076923</v>
      </c>
      <c r="ET988">
        <v>0.966991230769231</v>
      </c>
      <c r="EU988">
        <v>0.0330087846153846</v>
      </c>
      <c r="EV988">
        <v>0</v>
      </c>
      <c r="EW988">
        <v>841.353307692308</v>
      </c>
      <c r="EX988">
        <v>5.00059</v>
      </c>
      <c r="EY988">
        <v>11234.5461538462</v>
      </c>
      <c r="EZ988">
        <v>10358.1461538462</v>
      </c>
      <c r="FA988">
        <v>63.9515384615385</v>
      </c>
      <c r="FB988">
        <v>65.125</v>
      </c>
      <c r="FC988">
        <v>63.937</v>
      </c>
      <c r="FD988">
        <v>65.0572307692308</v>
      </c>
      <c r="FE988">
        <v>65.25</v>
      </c>
      <c r="FF988">
        <v>1155.49923076923</v>
      </c>
      <c r="FG988">
        <v>39.44</v>
      </c>
      <c r="FH988">
        <v>0</v>
      </c>
      <c r="FI988">
        <v>1761425703.7</v>
      </c>
      <c r="FJ988">
        <v>0</v>
      </c>
      <c r="FK988">
        <v>841.124423076923</v>
      </c>
      <c r="FL988">
        <v>-21.5588034413504</v>
      </c>
      <c r="FM988">
        <v>-276.943589907141</v>
      </c>
      <c r="FN988">
        <v>11231.7615384615</v>
      </c>
      <c r="FO988">
        <v>15</v>
      </c>
      <c r="FP988">
        <v>0</v>
      </c>
      <c r="FQ988" t="s">
        <v>439</v>
      </c>
      <c r="FR988">
        <v>0</v>
      </c>
      <c r="FS988">
        <v>0</v>
      </c>
      <c r="FT988">
        <v>0</v>
      </c>
      <c r="FU988">
        <v>0</v>
      </c>
      <c r="FV988">
        <v>0</v>
      </c>
      <c r="FW988">
        <v>0</v>
      </c>
      <c r="FX988">
        <v>0</v>
      </c>
      <c r="FY988">
        <v>0</v>
      </c>
      <c r="FZ988">
        <v>0</v>
      </c>
      <c r="GA988">
        <v>0</v>
      </c>
      <c r="GB988">
        <v>0</v>
      </c>
      <c r="GC988">
        <v>9.46617</v>
      </c>
      <c r="GD988">
        <v>15.3061596992481</v>
      </c>
      <c r="GE988">
        <v>1.5606853478296</v>
      </c>
      <c r="GF988">
        <v>0</v>
      </c>
      <c r="GG988">
        <v>842.470205882353</v>
      </c>
      <c r="GH988">
        <v>-22.2553552365374</v>
      </c>
      <c r="GI988">
        <v>2.1960337613848</v>
      </c>
      <c r="GJ988">
        <v>-1</v>
      </c>
      <c r="GK988">
        <v>24.52701</v>
      </c>
      <c r="GL988">
        <v>0.0531699248120551</v>
      </c>
      <c r="GM988">
        <v>0.00554273398243139</v>
      </c>
      <c r="GN988">
        <v>1</v>
      </c>
      <c r="GO988">
        <v>1</v>
      </c>
      <c r="GP988">
        <v>2</v>
      </c>
      <c r="GQ988" t="s">
        <v>446</v>
      </c>
      <c r="GR988">
        <v>3.1262</v>
      </c>
      <c r="GS988">
        <v>2.7182</v>
      </c>
      <c r="GT988">
        <v>0.0583943</v>
      </c>
      <c r="GU988">
        <v>0.0564816</v>
      </c>
      <c r="GV988">
        <v>0.162793</v>
      </c>
      <c r="GW988">
        <v>0.101507</v>
      </c>
      <c r="GX988">
        <v>33577.5</v>
      </c>
      <c r="GY988">
        <v>35523.6</v>
      </c>
      <c r="GZ988">
        <v>32408.1</v>
      </c>
      <c r="HA988">
        <v>34235</v>
      </c>
      <c r="HB988">
        <v>38983.6</v>
      </c>
      <c r="HC988">
        <v>44387</v>
      </c>
      <c r="HD988">
        <v>50983.8</v>
      </c>
      <c r="HE988">
        <v>54943.9</v>
      </c>
      <c r="HF988">
        <v>1.65403</v>
      </c>
      <c r="HG988">
        <v>1.5063</v>
      </c>
      <c r="HH988">
        <v>-0.124134</v>
      </c>
      <c r="HI988">
        <v>0</v>
      </c>
      <c r="HJ988">
        <v>49.8927</v>
      </c>
      <c r="HK988">
        <v>999.9</v>
      </c>
      <c r="HL988">
        <v>55.872</v>
      </c>
      <c r="HM988">
        <v>30.212</v>
      </c>
      <c r="HN988">
        <v>26.7126</v>
      </c>
      <c r="HO988">
        <v>60.4268</v>
      </c>
      <c r="HP988">
        <v>40.6971</v>
      </c>
      <c r="HQ988">
        <v>1</v>
      </c>
      <c r="HR988">
        <v>2.62578</v>
      </c>
      <c r="HS988">
        <v>1.5934</v>
      </c>
      <c r="HT988">
        <v>20.1045</v>
      </c>
      <c r="HU988">
        <v>5.18494</v>
      </c>
      <c r="HV988">
        <v>12.0159</v>
      </c>
      <c r="HW988">
        <v>4.967</v>
      </c>
      <c r="HX988">
        <v>3.296</v>
      </c>
      <c r="HY988">
        <v>9999</v>
      </c>
      <c r="HZ988">
        <v>9999</v>
      </c>
      <c r="IA988">
        <v>999.9</v>
      </c>
      <c r="IB988">
        <v>9999</v>
      </c>
      <c r="IC988">
        <v>1.86325</v>
      </c>
      <c r="ID988">
        <v>1.8681</v>
      </c>
      <c r="IE988">
        <v>1.86783</v>
      </c>
      <c r="IF988">
        <v>1.86905</v>
      </c>
      <c r="IG988">
        <v>1.86981</v>
      </c>
      <c r="IH988">
        <v>1.86586</v>
      </c>
      <c r="II988">
        <v>1.86695</v>
      </c>
      <c r="IJ988">
        <v>1.86843</v>
      </c>
      <c r="IK988">
        <v>5</v>
      </c>
      <c r="IL988">
        <v>0</v>
      </c>
      <c r="IM988">
        <v>0</v>
      </c>
      <c r="IN988">
        <v>0</v>
      </c>
      <c r="IO988" t="s">
        <v>441</v>
      </c>
      <c r="IP988" t="s">
        <v>442</v>
      </c>
      <c r="IQ988" t="s">
        <v>443</v>
      </c>
      <c r="IR988" t="s">
        <v>443</v>
      </c>
      <c r="IS988" t="s">
        <v>443</v>
      </c>
      <c r="IT988" t="s">
        <v>443</v>
      </c>
      <c r="IU988">
        <v>0</v>
      </c>
      <c r="IV988">
        <v>100</v>
      </c>
      <c r="IW988">
        <v>100</v>
      </c>
      <c r="IX988">
        <v>1.098</v>
      </c>
      <c r="IY988">
        <v>-0.0441</v>
      </c>
      <c r="IZ988">
        <v>1.09748391826392</v>
      </c>
      <c r="JA988">
        <v>0</v>
      </c>
      <c r="JB988">
        <v>0</v>
      </c>
      <c r="JC988">
        <v>0</v>
      </c>
      <c r="JD988">
        <v>-0.0441141096964596</v>
      </c>
      <c r="JE988">
        <v>0</v>
      </c>
      <c r="JF988">
        <v>0</v>
      </c>
      <c r="JG988">
        <v>0</v>
      </c>
      <c r="JH988">
        <v>5</v>
      </c>
      <c r="JI988">
        <v>2273</v>
      </c>
      <c r="JJ988">
        <v>1</v>
      </c>
      <c r="JK988">
        <v>24</v>
      </c>
      <c r="JL988">
        <v>29357095.7</v>
      </c>
      <c r="JM988">
        <v>29357095.7</v>
      </c>
      <c r="JN988">
        <v>0.668945</v>
      </c>
      <c r="JO988">
        <v>2.6355</v>
      </c>
      <c r="JP988">
        <v>1.54785</v>
      </c>
      <c r="JQ988">
        <v>2.31445</v>
      </c>
      <c r="JR988">
        <v>1.64673</v>
      </c>
      <c r="JS988">
        <v>2.37305</v>
      </c>
      <c r="JT988">
        <v>34.3042</v>
      </c>
      <c r="JU988">
        <v>24.1838</v>
      </c>
      <c r="JV988">
        <v>18</v>
      </c>
      <c r="JW988">
        <v>486.477</v>
      </c>
      <c r="JX988">
        <v>379.581</v>
      </c>
      <c r="JY988">
        <v>49.0116</v>
      </c>
      <c r="JZ988">
        <v>56.5135</v>
      </c>
      <c r="KA988">
        <v>29.9984</v>
      </c>
      <c r="KB988">
        <v>55.7798</v>
      </c>
      <c r="KC988">
        <v>55.5678</v>
      </c>
      <c r="KD988">
        <v>13.2699</v>
      </c>
      <c r="KE988">
        <v>0</v>
      </c>
      <c r="KF988">
        <v>100</v>
      </c>
      <c r="KG988">
        <v>49.1078</v>
      </c>
      <c r="KH988">
        <v>229.733</v>
      </c>
      <c r="KI988">
        <v>26.2864</v>
      </c>
      <c r="KJ988">
        <v>92.3743</v>
      </c>
      <c r="KK988">
        <v>88.8786</v>
      </c>
    </row>
    <row r="989" spans="1:297">
      <c r="A989">
        <v>973</v>
      </c>
      <c r="B989">
        <v>1761425748.1</v>
      </c>
      <c r="C989">
        <v>17567.0999999046</v>
      </c>
      <c r="D989" t="s">
        <v>2398</v>
      </c>
      <c r="E989" t="s">
        <v>2399</v>
      </c>
      <c r="F989">
        <v>5</v>
      </c>
      <c r="G989" t="s">
        <v>2375</v>
      </c>
      <c r="H989" t="s">
        <v>436</v>
      </c>
      <c r="I989">
        <v>1761425739.94615</v>
      </c>
      <c r="J989">
        <f>(K989)/1000</f>
        <v>0</v>
      </c>
      <c r="K989">
        <f>IF(DP989, AN989, AH989)</f>
        <v>0</v>
      </c>
      <c r="L989">
        <f>IF(DP989, AI989, AG989)</f>
        <v>0</v>
      </c>
      <c r="M989">
        <f>DR989 - IF(AU989&gt;1, L989*DL989*100.0/(AW989), 0)</f>
        <v>0</v>
      </c>
      <c r="N989">
        <f>((T989-J989/2)*M989-L989)/(T989+J989/2)</f>
        <v>0</v>
      </c>
      <c r="O989">
        <f>N989*(DY989+DZ989)/1000.0</f>
        <v>0</v>
      </c>
      <c r="P989">
        <f>(DR989 - IF(AU989&gt;1, L989*DL989*100.0/(AW989), 0))*(DY989+DZ989)/1000.0</f>
        <v>0</v>
      </c>
      <c r="Q989">
        <f>2.0/((1/S989-1/R989)+SIGN(S989)*SQRT((1/S989-1/R989)*(1/S989-1/R989) + 4*DM989/((DM989+1)*(DM989+1))*(2*1/S989*1/R989-1/R989*1/R989)))</f>
        <v>0</v>
      </c>
      <c r="R989">
        <f>IF(LEFT(DN989,1)&lt;&gt;"0",IF(LEFT(DN989,1)="1",3.0,DO989),$D$5+$E$5*(EF989*DY989/($K$5*1000))+$F$5*(EF989*DY989/($K$5*1000))*MAX(MIN(DL989,$J$5),$I$5)*MAX(MIN(DL989,$J$5),$I$5)+$G$5*MAX(MIN(DL989,$J$5),$I$5)*(EF989*DY989/($K$5*1000))+$H$5*(EF989*DY989/($K$5*1000))*(EF989*DY989/($K$5*1000)))</f>
        <v>0</v>
      </c>
      <c r="S989">
        <f>J989*(1000-(1000*0.61365*exp(17.502*W989/(240.97+W989))/(DY989+DZ989)+DT989)/2)/(1000*0.61365*exp(17.502*W989/(240.97+W989))/(DY989+DZ989)-DT989)</f>
        <v>0</v>
      </c>
      <c r="T989">
        <f>1/((DM989+1)/(Q989/1.6)+1/(R989/1.37)) + DM989/((DM989+1)/(Q989/1.6) + DM989/(R989/1.37))</f>
        <v>0</v>
      </c>
      <c r="U989">
        <f>(DH989*DK989)</f>
        <v>0</v>
      </c>
      <c r="V989">
        <f>(EA989+(U989+2*0.95*5.67E-8*(((EA989+$B$7)+273)^4-(EA989+273)^4)-44100*J989)/(1.84*29.3*R989+8*0.95*5.67E-8*(EA989+273)^3))</f>
        <v>0</v>
      </c>
      <c r="W989">
        <f>($C$7*EB989+$D$7*EC989+$E$7*V989)</f>
        <v>0</v>
      </c>
      <c r="X989">
        <f>0.61365*exp(17.502*W989/(240.97+W989))</f>
        <v>0</v>
      </c>
      <c r="Y989">
        <f>(Z989/AA989*100)</f>
        <v>0</v>
      </c>
      <c r="Z989">
        <f>DT989*(DY989+DZ989)/1000</f>
        <v>0</v>
      </c>
      <c r="AA989">
        <f>0.61365*exp(17.502*EA989/(240.97+EA989))</f>
        <v>0</v>
      </c>
      <c r="AB989">
        <f>(X989-DT989*(DY989+DZ989)/1000)</f>
        <v>0</v>
      </c>
      <c r="AC989">
        <f>(-J989*44100)</f>
        <v>0</v>
      </c>
      <c r="AD989">
        <f>2*29.3*R989*0.92*(EA989-W989)</f>
        <v>0</v>
      </c>
      <c r="AE989">
        <f>2*0.95*5.67E-8*(((EA989+$B$7)+273)^4-(W989+273)^4)</f>
        <v>0</v>
      </c>
      <c r="AF989">
        <f>U989+AE989+AC989+AD989</f>
        <v>0</v>
      </c>
      <c r="AG989">
        <f>DX989*AU989*(DS989-DR989*(1000-AU989*DU989)/(1000-AU989*DT989))/(100*DL989)</f>
        <v>0</v>
      </c>
      <c r="AH989">
        <f>1000*DX989*AU989*(DT989-DU989)/(100*DL989*(1000-AU989*DT989))</f>
        <v>0</v>
      </c>
      <c r="AI989">
        <f>(AJ989 - AK989 - DY989*1E3/(8.314*(EA989+273.15)) * AM989/DX989 * AL989) * DX989/(100*DL989) * (1000 - DU989)/1000</f>
        <v>0</v>
      </c>
      <c r="AJ989">
        <v>260.733791400472</v>
      </c>
      <c r="AK989">
        <v>272.33446060606</v>
      </c>
      <c r="AL989">
        <v>-3.21394272536159</v>
      </c>
      <c r="AM989">
        <v>65.4866395817143</v>
      </c>
      <c r="AN989">
        <f>(AP989 - AO989 + DY989*1E3/(8.314*(EA989+273.15)) * AR989/DX989 * AQ989) * DX989/(100*DL989) * 1000/(1000 - AP989)</f>
        <v>0</v>
      </c>
      <c r="AO989">
        <v>25.502599966195</v>
      </c>
      <c r="AP989">
        <v>50.0565357575757</v>
      </c>
      <c r="AQ989">
        <v>0.000489344509378882</v>
      </c>
      <c r="AR989">
        <v>110.837555628061</v>
      </c>
      <c r="AS989">
        <v>7</v>
      </c>
      <c r="AT989">
        <v>1</v>
      </c>
      <c r="AU989">
        <f>IF(AS989*$H$13&gt;=AW989,1.0,(AW989/(AW989-AS989*$H$13)))</f>
        <v>0</v>
      </c>
      <c r="AV989">
        <f>(AU989-1)*100</f>
        <v>0</v>
      </c>
      <c r="AW989">
        <f>MAX(0,($B$13+$C$13*EF989)/(1+$D$13*EF989)*DY989/(EA989+273)*$E$13)</f>
        <v>0</v>
      </c>
      <c r="AX989" t="s">
        <v>437</v>
      </c>
      <c r="AY989" t="s">
        <v>437</v>
      </c>
      <c r="AZ989">
        <v>0</v>
      </c>
      <c r="BA989">
        <v>0</v>
      </c>
      <c r="BB989">
        <f>1-AZ989/BA989</f>
        <v>0</v>
      </c>
      <c r="BC989">
        <v>0</v>
      </c>
      <c r="BD989" t="s">
        <v>437</v>
      </c>
      <c r="BE989" t="s">
        <v>437</v>
      </c>
      <c r="BF989">
        <v>0</v>
      </c>
      <c r="BG989">
        <v>0</v>
      </c>
      <c r="BH989">
        <f>1-BF989/BG989</f>
        <v>0</v>
      </c>
      <c r="BI989">
        <v>0.5</v>
      </c>
      <c r="BJ989">
        <f>DI989</f>
        <v>0</v>
      </c>
      <c r="BK989">
        <f>L989</f>
        <v>0</v>
      </c>
      <c r="BL989">
        <f>BH989*BI989*BJ989</f>
        <v>0</v>
      </c>
      <c r="BM989">
        <f>(BK989-BC989)/BJ989</f>
        <v>0</v>
      </c>
      <c r="BN989">
        <f>(BA989-BG989)/BG989</f>
        <v>0</v>
      </c>
      <c r="BO989">
        <f>AZ989/(BB989+AZ989/BG989)</f>
        <v>0</v>
      </c>
      <c r="BP989" t="s">
        <v>437</v>
      </c>
      <c r="BQ989">
        <v>0</v>
      </c>
      <c r="BR989">
        <f>IF(BQ989&lt;&gt;0, BQ989, BO989)</f>
        <v>0</v>
      </c>
      <c r="BS989">
        <f>1-BR989/BG989</f>
        <v>0</v>
      </c>
      <c r="BT989">
        <f>(BG989-BF989)/(BG989-BR989)</f>
        <v>0</v>
      </c>
      <c r="BU989">
        <f>(BA989-BG989)/(BA989-BR989)</f>
        <v>0</v>
      </c>
      <c r="BV989">
        <f>(BG989-BF989)/(BG989-AZ989)</f>
        <v>0</v>
      </c>
      <c r="BW989">
        <f>(BA989-BG989)/(BA989-AZ989)</f>
        <v>0</v>
      </c>
      <c r="BX989">
        <f>(BT989*BR989/BF989)</f>
        <v>0</v>
      </c>
      <c r="BY989">
        <f>(1-BX989)</f>
        <v>0</v>
      </c>
      <c r="DH989">
        <f>$B$11*EG989+$C$11*EH989+$F$11*ES989*(1-EV989)</f>
        <v>0</v>
      </c>
      <c r="DI989">
        <f>DH989*DJ989</f>
        <v>0</v>
      </c>
      <c r="DJ989">
        <f>($B$11*$D$9+$C$11*$D$9+$F$11*((FF989+EX989)/MAX(FF989+EX989+FG989, 0.1)*$I$9+FG989/MAX(FF989+EX989+FG989, 0.1)*$J$9))/($B$11+$C$11+$F$11)</f>
        <v>0</v>
      </c>
      <c r="DK989">
        <f>($B$11*$K$9+$C$11*$K$9+$F$11*((FF989+EX989)/MAX(FF989+EX989+FG989, 0.1)*$P$9+FG989/MAX(FF989+EX989+FG989, 0.1)*$Q$9))/($B$11+$C$11+$F$11)</f>
        <v>0</v>
      </c>
      <c r="DL989">
        <v>6</v>
      </c>
      <c r="DM989">
        <v>0.5</v>
      </c>
      <c r="DN989" t="s">
        <v>438</v>
      </c>
      <c r="DO989">
        <v>2</v>
      </c>
      <c r="DP989" t="b">
        <v>1</v>
      </c>
      <c r="DQ989">
        <v>1761425739.94615</v>
      </c>
      <c r="DR989">
        <v>280.848769230769</v>
      </c>
      <c r="DS989">
        <v>269.988384615385</v>
      </c>
      <c r="DT989">
        <v>50.0413692307692</v>
      </c>
      <c r="DU989">
        <v>25.5046538461538</v>
      </c>
      <c r="DV989">
        <v>279.751153846154</v>
      </c>
      <c r="DW989">
        <v>50.0854692307692</v>
      </c>
      <c r="DX989">
        <v>499.981384615385</v>
      </c>
      <c r="DY989">
        <v>90.2072076923077</v>
      </c>
      <c r="DZ989">
        <v>0.0404386384615385</v>
      </c>
      <c r="EA989">
        <v>51.5424307692308</v>
      </c>
      <c r="EB989">
        <v>47.9429230769231</v>
      </c>
      <c r="EC989">
        <v>999.9</v>
      </c>
      <c r="ED989">
        <v>0</v>
      </c>
      <c r="EE989">
        <v>0</v>
      </c>
      <c r="EF989">
        <v>10000.0476923077</v>
      </c>
      <c r="EG989">
        <v>0</v>
      </c>
      <c r="EH989">
        <v>1187.94923076923</v>
      </c>
      <c r="EI989">
        <v>10.86031</v>
      </c>
      <c r="EJ989">
        <v>295.643153846154</v>
      </c>
      <c r="EK989">
        <v>277.054769230769</v>
      </c>
      <c r="EL989">
        <v>24.5367230769231</v>
      </c>
      <c r="EM989">
        <v>269.988384615385</v>
      </c>
      <c r="EN989">
        <v>25.5046538461538</v>
      </c>
      <c r="EO989">
        <v>4.51409153846154</v>
      </c>
      <c r="EP989">
        <v>2.30070384615385</v>
      </c>
      <c r="EQ989">
        <v>31.0105384615385</v>
      </c>
      <c r="ER989">
        <v>19.6813230769231</v>
      </c>
      <c r="ES989">
        <v>1199.91923076923</v>
      </c>
      <c r="ET989">
        <v>0.966990461538461</v>
      </c>
      <c r="EU989">
        <v>0.0330094692307692</v>
      </c>
      <c r="EV989">
        <v>0</v>
      </c>
      <c r="EW989">
        <v>839.691769230769</v>
      </c>
      <c r="EX989">
        <v>5.00059</v>
      </c>
      <c r="EY989">
        <v>11211.3307692308</v>
      </c>
      <c r="EZ989">
        <v>10357.9615384615</v>
      </c>
      <c r="FA989">
        <v>63.9612307692308</v>
      </c>
      <c r="FB989">
        <v>65.125</v>
      </c>
      <c r="FC989">
        <v>63.937</v>
      </c>
      <c r="FD989">
        <v>65.0572307692308</v>
      </c>
      <c r="FE989">
        <v>65.25</v>
      </c>
      <c r="FF989">
        <v>1155.47923076923</v>
      </c>
      <c r="FG989">
        <v>39.44</v>
      </c>
      <c r="FH989">
        <v>0</v>
      </c>
      <c r="FI989">
        <v>1761425708.5</v>
      </c>
      <c r="FJ989">
        <v>0</v>
      </c>
      <c r="FK989">
        <v>839.494038461538</v>
      </c>
      <c r="FL989">
        <v>-19.3386324601324</v>
      </c>
      <c r="FM989">
        <v>-267.825640700621</v>
      </c>
      <c r="FN989">
        <v>11209.8038461538</v>
      </c>
      <c r="FO989">
        <v>15</v>
      </c>
      <c r="FP989">
        <v>0</v>
      </c>
      <c r="FQ989" t="s">
        <v>439</v>
      </c>
      <c r="FR989">
        <v>0</v>
      </c>
      <c r="FS989">
        <v>0</v>
      </c>
      <c r="FT989">
        <v>0</v>
      </c>
      <c r="FU989">
        <v>0</v>
      </c>
      <c r="FV989">
        <v>0</v>
      </c>
      <c r="FW989">
        <v>0</v>
      </c>
      <c r="FX989">
        <v>0</v>
      </c>
      <c r="FY989">
        <v>0</v>
      </c>
      <c r="FZ989">
        <v>0</v>
      </c>
      <c r="GA989">
        <v>0</v>
      </c>
      <c r="GB989">
        <v>0</v>
      </c>
      <c r="GC989">
        <v>10.44005</v>
      </c>
      <c r="GD989">
        <v>11.3322155844156</v>
      </c>
      <c r="GE989">
        <v>1.26988989934073</v>
      </c>
      <c r="GF989">
        <v>0</v>
      </c>
      <c r="GG989">
        <v>840.548970588235</v>
      </c>
      <c r="GH989">
        <v>-20.5422306980956</v>
      </c>
      <c r="GI989">
        <v>2.02808111981417</v>
      </c>
      <c r="GJ989">
        <v>-1</v>
      </c>
      <c r="GK989">
        <v>24.5335619047619</v>
      </c>
      <c r="GL989">
        <v>0.0769714285714385</v>
      </c>
      <c r="GM989">
        <v>0.008598254318422</v>
      </c>
      <c r="GN989">
        <v>1</v>
      </c>
      <c r="GO989">
        <v>1</v>
      </c>
      <c r="GP989">
        <v>2</v>
      </c>
      <c r="GQ989" t="s">
        <v>446</v>
      </c>
      <c r="GR989">
        <v>3.12633</v>
      </c>
      <c r="GS989">
        <v>2.71824</v>
      </c>
      <c r="GT989">
        <v>0.0555304</v>
      </c>
      <c r="GU989">
        <v>0.0532463</v>
      </c>
      <c r="GV989">
        <v>0.162833</v>
      </c>
      <c r="GW989">
        <v>0.101503</v>
      </c>
      <c r="GX989">
        <v>33680</v>
      </c>
      <c r="GY989">
        <v>35645.3</v>
      </c>
      <c r="GZ989">
        <v>32408.7</v>
      </c>
      <c r="HA989">
        <v>34235.3</v>
      </c>
      <c r="HB989">
        <v>38982.4</v>
      </c>
      <c r="HC989">
        <v>44387.1</v>
      </c>
      <c r="HD989">
        <v>50984.8</v>
      </c>
      <c r="HE989">
        <v>54944.3</v>
      </c>
      <c r="HF989">
        <v>1.65383</v>
      </c>
      <c r="HG989">
        <v>1.50622</v>
      </c>
      <c r="HH989">
        <v>-0.124931</v>
      </c>
      <c r="HI989">
        <v>0</v>
      </c>
      <c r="HJ989">
        <v>49.8987</v>
      </c>
      <c r="HK989">
        <v>999.9</v>
      </c>
      <c r="HL989">
        <v>55.872</v>
      </c>
      <c r="HM989">
        <v>30.212</v>
      </c>
      <c r="HN989">
        <v>26.7117</v>
      </c>
      <c r="HO989">
        <v>60.3468</v>
      </c>
      <c r="HP989">
        <v>40.4968</v>
      </c>
      <c r="HQ989">
        <v>1</v>
      </c>
      <c r="HR989">
        <v>2.6252</v>
      </c>
      <c r="HS989">
        <v>1.50077</v>
      </c>
      <c r="HT989">
        <v>20.1055</v>
      </c>
      <c r="HU989">
        <v>5.18539</v>
      </c>
      <c r="HV989">
        <v>12.0159</v>
      </c>
      <c r="HW989">
        <v>4.9674</v>
      </c>
      <c r="HX989">
        <v>3.29595</v>
      </c>
      <c r="HY989">
        <v>9999</v>
      </c>
      <c r="HZ989">
        <v>9999</v>
      </c>
      <c r="IA989">
        <v>999.9</v>
      </c>
      <c r="IB989">
        <v>9999</v>
      </c>
      <c r="IC989">
        <v>1.86325</v>
      </c>
      <c r="ID989">
        <v>1.86804</v>
      </c>
      <c r="IE989">
        <v>1.86783</v>
      </c>
      <c r="IF989">
        <v>1.86905</v>
      </c>
      <c r="IG989">
        <v>1.86981</v>
      </c>
      <c r="IH989">
        <v>1.86586</v>
      </c>
      <c r="II989">
        <v>1.86693</v>
      </c>
      <c r="IJ989">
        <v>1.86842</v>
      </c>
      <c r="IK989">
        <v>5</v>
      </c>
      <c r="IL989">
        <v>0</v>
      </c>
      <c r="IM989">
        <v>0</v>
      </c>
      <c r="IN989">
        <v>0</v>
      </c>
      <c r="IO989" t="s">
        <v>441</v>
      </c>
      <c r="IP989" t="s">
        <v>442</v>
      </c>
      <c r="IQ989" t="s">
        <v>443</v>
      </c>
      <c r="IR989" t="s">
        <v>443</v>
      </c>
      <c r="IS989" t="s">
        <v>443</v>
      </c>
      <c r="IT989" t="s">
        <v>443</v>
      </c>
      <c r="IU989">
        <v>0</v>
      </c>
      <c r="IV989">
        <v>100</v>
      </c>
      <c r="IW989">
        <v>100</v>
      </c>
      <c r="IX989">
        <v>1.098</v>
      </c>
      <c r="IY989">
        <v>-0.0441</v>
      </c>
      <c r="IZ989">
        <v>1.09748391826392</v>
      </c>
      <c r="JA989">
        <v>0</v>
      </c>
      <c r="JB989">
        <v>0</v>
      </c>
      <c r="JC989">
        <v>0</v>
      </c>
      <c r="JD989">
        <v>-0.0441141096964596</v>
      </c>
      <c r="JE989">
        <v>0</v>
      </c>
      <c r="JF989">
        <v>0</v>
      </c>
      <c r="JG989">
        <v>0</v>
      </c>
      <c r="JH989">
        <v>5</v>
      </c>
      <c r="JI989">
        <v>2273</v>
      </c>
      <c r="JJ989">
        <v>1</v>
      </c>
      <c r="JK989">
        <v>24</v>
      </c>
      <c r="JL989">
        <v>29357095.8</v>
      </c>
      <c r="JM989">
        <v>29357095.8</v>
      </c>
      <c r="JN989">
        <v>0.629883</v>
      </c>
      <c r="JO989">
        <v>2.64404</v>
      </c>
      <c r="JP989">
        <v>1.54785</v>
      </c>
      <c r="JQ989">
        <v>2.31567</v>
      </c>
      <c r="JR989">
        <v>1.64673</v>
      </c>
      <c r="JS989">
        <v>2.30713</v>
      </c>
      <c r="JT989">
        <v>34.3042</v>
      </c>
      <c r="JU989">
        <v>24.1838</v>
      </c>
      <c r="JV989">
        <v>18</v>
      </c>
      <c r="JW989">
        <v>486.329</v>
      </c>
      <c r="JX989">
        <v>379.557</v>
      </c>
      <c r="JY989">
        <v>49.0754</v>
      </c>
      <c r="JZ989">
        <v>56.5135</v>
      </c>
      <c r="KA989">
        <v>29.9992</v>
      </c>
      <c r="KB989">
        <v>55.7798</v>
      </c>
      <c r="KC989">
        <v>55.5729</v>
      </c>
      <c r="KD989">
        <v>12.5704</v>
      </c>
      <c r="KE989">
        <v>0</v>
      </c>
      <c r="KF989">
        <v>100</v>
      </c>
      <c r="KG989">
        <v>49.1554</v>
      </c>
      <c r="KH989">
        <v>216.169</v>
      </c>
      <c r="KI989">
        <v>26.2864</v>
      </c>
      <c r="KJ989">
        <v>92.3761</v>
      </c>
      <c r="KK989">
        <v>88.8792</v>
      </c>
    </row>
    <row r="990" spans="1:297">
      <c r="A990">
        <v>974</v>
      </c>
      <c r="B990">
        <v>1761425753.1</v>
      </c>
      <c r="C990">
        <v>17572.0999999046</v>
      </c>
      <c r="D990" t="s">
        <v>2400</v>
      </c>
      <c r="E990" t="s">
        <v>2401</v>
      </c>
      <c r="F990">
        <v>5</v>
      </c>
      <c r="G990" t="s">
        <v>2375</v>
      </c>
      <c r="H990" t="s">
        <v>436</v>
      </c>
      <c r="I990">
        <v>1761425744.94615</v>
      </c>
      <c r="J990">
        <f>(K990)/1000</f>
        <v>0</v>
      </c>
      <c r="K990">
        <f>IF(DP990, AN990, AH990)</f>
        <v>0</v>
      </c>
      <c r="L990">
        <f>IF(DP990, AI990, AG990)</f>
        <v>0</v>
      </c>
      <c r="M990">
        <f>DR990 - IF(AU990&gt;1, L990*DL990*100.0/(AW990), 0)</f>
        <v>0</v>
      </c>
      <c r="N990">
        <f>((T990-J990/2)*M990-L990)/(T990+J990/2)</f>
        <v>0</v>
      </c>
      <c r="O990">
        <f>N990*(DY990+DZ990)/1000.0</f>
        <v>0</v>
      </c>
      <c r="P990">
        <f>(DR990 - IF(AU990&gt;1, L990*DL990*100.0/(AW990), 0))*(DY990+DZ990)/1000.0</f>
        <v>0</v>
      </c>
      <c r="Q990">
        <f>2.0/((1/S990-1/R990)+SIGN(S990)*SQRT((1/S990-1/R990)*(1/S990-1/R990) + 4*DM990/((DM990+1)*(DM990+1))*(2*1/S990*1/R990-1/R990*1/R990)))</f>
        <v>0</v>
      </c>
      <c r="R990">
        <f>IF(LEFT(DN990,1)&lt;&gt;"0",IF(LEFT(DN990,1)="1",3.0,DO990),$D$5+$E$5*(EF990*DY990/($K$5*1000))+$F$5*(EF990*DY990/($K$5*1000))*MAX(MIN(DL990,$J$5),$I$5)*MAX(MIN(DL990,$J$5),$I$5)+$G$5*MAX(MIN(DL990,$J$5),$I$5)*(EF990*DY990/($K$5*1000))+$H$5*(EF990*DY990/($K$5*1000))*(EF990*DY990/($K$5*1000)))</f>
        <v>0</v>
      </c>
      <c r="S990">
        <f>J990*(1000-(1000*0.61365*exp(17.502*W990/(240.97+W990))/(DY990+DZ990)+DT990)/2)/(1000*0.61365*exp(17.502*W990/(240.97+W990))/(DY990+DZ990)-DT990)</f>
        <v>0</v>
      </c>
      <c r="T990">
        <f>1/((DM990+1)/(Q990/1.6)+1/(R990/1.37)) + DM990/((DM990+1)/(Q990/1.6) + DM990/(R990/1.37))</f>
        <v>0</v>
      </c>
      <c r="U990">
        <f>(DH990*DK990)</f>
        <v>0</v>
      </c>
      <c r="V990">
        <f>(EA990+(U990+2*0.95*5.67E-8*(((EA990+$B$7)+273)^4-(EA990+273)^4)-44100*J990)/(1.84*29.3*R990+8*0.95*5.67E-8*(EA990+273)^3))</f>
        <v>0</v>
      </c>
      <c r="W990">
        <f>($C$7*EB990+$D$7*EC990+$E$7*V990)</f>
        <v>0</v>
      </c>
      <c r="X990">
        <f>0.61365*exp(17.502*W990/(240.97+W990))</f>
        <v>0</v>
      </c>
      <c r="Y990">
        <f>(Z990/AA990*100)</f>
        <v>0</v>
      </c>
      <c r="Z990">
        <f>DT990*(DY990+DZ990)/1000</f>
        <v>0</v>
      </c>
      <c r="AA990">
        <f>0.61365*exp(17.502*EA990/(240.97+EA990))</f>
        <v>0</v>
      </c>
      <c r="AB990">
        <f>(X990-DT990*(DY990+DZ990)/1000)</f>
        <v>0</v>
      </c>
      <c r="AC990">
        <f>(-J990*44100)</f>
        <v>0</v>
      </c>
      <c r="AD990">
        <f>2*29.3*R990*0.92*(EA990-W990)</f>
        <v>0</v>
      </c>
      <c r="AE990">
        <f>2*0.95*5.67E-8*(((EA990+$B$7)+273)^4-(W990+273)^4)</f>
        <v>0</v>
      </c>
      <c r="AF990">
        <f>U990+AE990+AC990+AD990</f>
        <v>0</v>
      </c>
      <c r="AG990">
        <f>DX990*AU990*(DS990-DR990*(1000-AU990*DU990)/(1000-AU990*DT990))/(100*DL990)</f>
        <v>0</v>
      </c>
      <c r="AH990">
        <f>1000*DX990*AU990*(DT990-DU990)/(100*DL990*(1000-AU990*DT990))</f>
        <v>0</v>
      </c>
      <c r="AI990">
        <f>(AJ990 - AK990 - DY990*1E3/(8.314*(EA990+273.15)) * AM990/DX990 * AL990) * DX990/(100*DL990) * (1000 - DU990)/1000</f>
        <v>0</v>
      </c>
      <c r="AJ990">
        <v>242.558678686602</v>
      </c>
      <c r="AK990">
        <v>255.183315151515</v>
      </c>
      <c r="AL990">
        <v>-3.46919611339633</v>
      </c>
      <c r="AM990">
        <v>65.4866395817143</v>
      </c>
      <c r="AN990">
        <f>(AP990 - AO990 + DY990*1E3/(8.314*(EA990+273.15)) * AR990/DX990 * AQ990) * DX990/(100*DL990) * 1000/(1000 - AP990)</f>
        <v>0</v>
      </c>
      <c r="AO990">
        <v>25.5023673779686</v>
      </c>
      <c r="AP990">
        <v>50.0915618181818</v>
      </c>
      <c r="AQ990">
        <v>0.00749839156613944</v>
      </c>
      <c r="AR990">
        <v>110.837555628061</v>
      </c>
      <c r="AS990">
        <v>7</v>
      </c>
      <c r="AT990">
        <v>1</v>
      </c>
      <c r="AU990">
        <f>IF(AS990*$H$13&gt;=AW990,1.0,(AW990/(AW990-AS990*$H$13)))</f>
        <v>0</v>
      </c>
      <c r="AV990">
        <f>(AU990-1)*100</f>
        <v>0</v>
      </c>
      <c r="AW990">
        <f>MAX(0,($B$13+$C$13*EF990)/(1+$D$13*EF990)*DY990/(EA990+273)*$E$13)</f>
        <v>0</v>
      </c>
      <c r="AX990" t="s">
        <v>437</v>
      </c>
      <c r="AY990" t="s">
        <v>437</v>
      </c>
      <c r="AZ990">
        <v>0</v>
      </c>
      <c r="BA990">
        <v>0</v>
      </c>
      <c r="BB990">
        <f>1-AZ990/BA990</f>
        <v>0</v>
      </c>
      <c r="BC990">
        <v>0</v>
      </c>
      <c r="BD990" t="s">
        <v>437</v>
      </c>
      <c r="BE990" t="s">
        <v>437</v>
      </c>
      <c r="BF990">
        <v>0</v>
      </c>
      <c r="BG990">
        <v>0</v>
      </c>
      <c r="BH990">
        <f>1-BF990/BG990</f>
        <v>0</v>
      </c>
      <c r="BI990">
        <v>0.5</v>
      </c>
      <c r="BJ990">
        <f>DI990</f>
        <v>0</v>
      </c>
      <c r="BK990">
        <f>L990</f>
        <v>0</v>
      </c>
      <c r="BL990">
        <f>BH990*BI990*BJ990</f>
        <v>0</v>
      </c>
      <c r="BM990">
        <f>(BK990-BC990)/BJ990</f>
        <v>0</v>
      </c>
      <c r="BN990">
        <f>(BA990-BG990)/BG990</f>
        <v>0</v>
      </c>
      <c r="BO990">
        <f>AZ990/(BB990+AZ990/BG990)</f>
        <v>0</v>
      </c>
      <c r="BP990" t="s">
        <v>437</v>
      </c>
      <c r="BQ990">
        <v>0</v>
      </c>
      <c r="BR990">
        <f>IF(BQ990&lt;&gt;0, BQ990, BO990)</f>
        <v>0</v>
      </c>
      <c r="BS990">
        <f>1-BR990/BG990</f>
        <v>0</v>
      </c>
      <c r="BT990">
        <f>(BG990-BF990)/(BG990-BR990)</f>
        <v>0</v>
      </c>
      <c r="BU990">
        <f>(BA990-BG990)/(BA990-BR990)</f>
        <v>0</v>
      </c>
      <c r="BV990">
        <f>(BG990-BF990)/(BG990-AZ990)</f>
        <v>0</v>
      </c>
      <c r="BW990">
        <f>(BA990-BG990)/(BA990-AZ990)</f>
        <v>0</v>
      </c>
      <c r="BX990">
        <f>(BT990*BR990/BF990)</f>
        <v>0</v>
      </c>
      <c r="BY990">
        <f>(1-BX990)</f>
        <v>0</v>
      </c>
      <c r="DH990">
        <f>$B$11*EG990+$C$11*EH990+$F$11*ES990*(1-EV990)</f>
        <v>0</v>
      </c>
      <c r="DI990">
        <f>DH990*DJ990</f>
        <v>0</v>
      </c>
      <c r="DJ990">
        <f>($B$11*$D$9+$C$11*$D$9+$F$11*((FF990+EX990)/MAX(FF990+EX990+FG990, 0.1)*$I$9+FG990/MAX(FF990+EX990+FG990, 0.1)*$J$9))/($B$11+$C$11+$F$11)</f>
        <v>0</v>
      </c>
      <c r="DK990">
        <f>($B$11*$K$9+$C$11*$K$9+$F$11*((FF990+EX990)/MAX(FF990+EX990+FG990, 0.1)*$P$9+FG990/MAX(FF990+EX990+FG990, 0.1)*$Q$9))/($B$11+$C$11+$F$11)</f>
        <v>0</v>
      </c>
      <c r="DL990">
        <v>6</v>
      </c>
      <c r="DM990">
        <v>0.5</v>
      </c>
      <c r="DN990" t="s">
        <v>438</v>
      </c>
      <c r="DO990">
        <v>2</v>
      </c>
      <c r="DP990" t="b">
        <v>1</v>
      </c>
      <c r="DQ990">
        <v>1761425744.94615</v>
      </c>
      <c r="DR990">
        <v>265.244384615385</v>
      </c>
      <c r="DS990">
        <v>252.928153846154</v>
      </c>
      <c r="DT990">
        <v>50.0550076923077</v>
      </c>
      <c r="DU990">
        <v>25.5034923076923</v>
      </c>
      <c r="DV990">
        <v>264.146615384615</v>
      </c>
      <c r="DW990">
        <v>50.0991153846154</v>
      </c>
      <c r="DX990">
        <v>499.992538461538</v>
      </c>
      <c r="DY990">
        <v>90.2075846153846</v>
      </c>
      <c r="DZ990">
        <v>0.0404016307692308</v>
      </c>
      <c r="EA990">
        <v>51.5436076923077</v>
      </c>
      <c r="EB990">
        <v>47.9303923076923</v>
      </c>
      <c r="EC990">
        <v>999.9</v>
      </c>
      <c r="ED990">
        <v>0</v>
      </c>
      <c r="EE990">
        <v>0</v>
      </c>
      <c r="EF990">
        <v>10002.54</v>
      </c>
      <c r="EG990">
        <v>0</v>
      </c>
      <c r="EH990">
        <v>1187.93692307692</v>
      </c>
      <c r="EI990">
        <v>12.3161461538462</v>
      </c>
      <c r="EJ990">
        <v>279.220384615385</v>
      </c>
      <c r="EK990">
        <v>259.547615384615</v>
      </c>
      <c r="EL990">
        <v>24.5515076923077</v>
      </c>
      <c r="EM990">
        <v>252.928153846154</v>
      </c>
      <c r="EN990">
        <v>25.5034923076923</v>
      </c>
      <c r="EO990">
        <v>4.51534</v>
      </c>
      <c r="EP990">
        <v>2.30061</v>
      </c>
      <c r="EQ990">
        <v>31.0153923076923</v>
      </c>
      <c r="ER990">
        <v>19.6806615384615</v>
      </c>
      <c r="ES990">
        <v>1199.94307692308</v>
      </c>
      <c r="ET990">
        <v>0.966991153846154</v>
      </c>
      <c r="EU990">
        <v>0.0330088461538462</v>
      </c>
      <c r="EV990">
        <v>0</v>
      </c>
      <c r="EW990">
        <v>837.982153846154</v>
      </c>
      <c r="EX990">
        <v>5.00059</v>
      </c>
      <c r="EY990">
        <v>11189.7384615385</v>
      </c>
      <c r="EZ990">
        <v>10358.1615384615</v>
      </c>
      <c r="FA990">
        <v>63.9709230769231</v>
      </c>
      <c r="FB990">
        <v>65.125</v>
      </c>
      <c r="FC990">
        <v>63.937</v>
      </c>
      <c r="FD990">
        <v>65.062</v>
      </c>
      <c r="FE990">
        <v>65.25</v>
      </c>
      <c r="FF990">
        <v>1155.50307692308</v>
      </c>
      <c r="FG990">
        <v>39.44</v>
      </c>
      <c r="FH990">
        <v>0</v>
      </c>
      <c r="FI990">
        <v>1761425713.9</v>
      </c>
      <c r="FJ990">
        <v>0</v>
      </c>
      <c r="FK990">
        <v>837.60068</v>
      </c>
      <c r="FL990">
        <v>-20.0677692047681</v>
      </c>
      <c r="FM990">
        <v>-256.146153472763</v>
      </c>
      <c r="FN990">
        <v>11185.008</v>
      </c>
      <c r="FO990">
        <v>15</v>
      </c>
      <c r="FP990">
        <v>0</v>
      </c>
      <c r="FQ990" t="s">
        <v>439</v>
      </c>
      <c r="FR990">
        <v>0</v>
      </c>
      <c r="FS990">
        <v>0</v>
      </c>
      <c r="FT990">
        <v>0</v>
      </c>
      <c r="FU990">
        <v>0</v>
      </c>
      <c r="FV990">
        <v>0</v>
      </c>
      <c r="FW990">
        <v>0</v>
      </c>
      <c r="FX990">
        <v>0</v>
      </c>
      <c r="FY990">
        <v>0</v>
      </c>
      <c r="FZ990">
        <v>0</v>
      </c>
      <c r="GA990">
        <v>0</v>
      </c>
      <c r="GB990">
        <v>0</v>
      </c>
      <c r="GC990">
        <v>11.7037945</v>
      </c>
      <c r="GD990">
        <v>15.4698004511278</v>
      </c>
      <c r="GE990">
        <v>1.6083878868248</v>
      </c>
      <c r="GF990">
        <v>0</v>
      </c>
      <c r="GG990">
        <v>838.892970588235</v>
      </c>
      <c r="GH990">
        <v>-20.1018640302157</v>
      </c>
      <c r="GI990">
        <v>1.98216743350027</v>
      </c>
      <c r="GJ990">
        <v>-1</v>
      </c>
      <c r="GK990">
        <v>24.546325</v>
      </c>
      <c r="GL990">
        <v>0.177694736842056</v>
      </c>
      <c r="GM990">
        <v>0.01864081207995</v>
      </c>
      <c r="GN990">
        <v>0</v>
      </c>
      <c r="GO990">
        <v>0</v>
      </c>
      <c r="GP990">
        <v>2</v>
      </c>
      <c r="GQ990" t="s">
        <v>473</v>
      </c>
      <c r="GR990">
        <v>3.1263</v>
      </c>
      <c r="GS990">
        <v>2.71843</v>
      </c>
      <c r="GT990">
        <v>0.0524044</v>
      </c>
      <c r="GU990">
        <v>0.0500379</v>
      </c>
      <c r="GV990">
        <v>0.162891</v>
      </c>
      <c r="GW990">
        <v>0.101504</v>
      </c>
      <c r="GX990">
        <v>33790.9</v>
      </c>
      <c r="GY990">
        <v>35765.9</v>
      </c>
      <c r="GZ990">
        <v>32408.5</v>
      </c>
      <c r="HA990">
        <v>34235.4</v>
      </c>
      <c r="HB990">
        <v>38979.4</v>
      </c>
      <c r="HC990">
        <v>44386.8</v>
      </c>
      <c r="HD990">
        <v>50984.4</v>
      </c>
      <c r="HE990">
        <v>54944.4</v>
      </c>
      <c r="HF990">
        <v>1.65385</v>
      </c>
      <c r="HG990">
        <v>1.50615</v>
      </c>
      <c r="HH990">
        <v>-0.126086</v>
      </c>
      <c r="HI990">
        <v>0</v>
      </c>
      <c r="HJ990">
        <v>49.9034</v>
      </c>
      <c r="HK990">
        <v>999.9</v>
      </c>
      <c r="HL990">
        <v>55.872</v>
      </c>
      <c r="HM990">
        <v>30.222</v>
      </c>
      <c r="HN990">
        <v>26.7251</v>
      </c>
      <c r="HO990">
        <v>60.3868</v>
      </c>
      <c r="HP990">
        <v>40.3686</v>
      </c>
      <c r="HQ990">
        <v>1</v>
      </c>
      <c r="HR990">
        <v>2.62498</v>
      </c>
      <c r="HS990">
        <v>1.45115</v>
      </c>
      <c r="HT990">
        <v>20.106</v>
      </c>
      <c r="HU990">
        <v>5.18554</v>
      </c>
      <c r="HV990">
        <v>12.0159</v>
      </c>
      <c r="HW990">
        <v>4.96745</v>
      </c>
      <c r="HX990">
        <v>3.29595</v>
      </c>
      <c r="HY990">
        <v>9999</v>
      </c>
      <c r="HZ990">
        <v>9999</v>
      </c>
      <c r="IA990">
        <v>999.9</v>
      </c>
      <c r="IB990">
        <v>9999</v>
      </c>
      <c r="IC990">
        <v>1.86325</v>
      </c>
      <c r="ID990">
        <v>1.86808</v>
      </c>
      <c r="IE990">
        <v>1.86783</v>
      </c>
      <c r="IF990">
        <v>1.86905</v>
      </c>
      <c r="IG990">
        <v>1.86981</v>
      </c>
      <c r="IH990">
        <v>1.86586</v>
      </c>
      <c r="II990">
        <v>1.86695</v>
      </c>
      <c r="IJ990">
        <v>1.86843</v>
      </c>
      <c r="IK990">
        <v>5</v>
      </c>
      <c r="IL990">
        <v>0</v>
      </c>
      <c r="IM990">
        <v>0</v>
      </c>
      <c r="IN990">
        <v>0</v>
      </c>
      <c r="IO990" t="s">
        <v>441</v>
      </c>
      <c r="IP990" t="s">
        <v>442</v>
      </c>
      <c r="IQ990" t="s">
        <v>443</v>
      </c>
      <c r="IR990" t="s">
        <v>443</v>
      </c>
      <c r="IS990" t="s">
        <v>443</v>
      </c>
      <c r="IT990" t="s">
        <v>443</v>
      </c>
      <c r="IU990">
        <v>0</v>
      </c>
      <c r="IV990">
        <v>100</v>
      </c>
      <c r="IW990">
        <v>100</v>
      </c>
      <c r="IX990">
        <v>1.098</v>
      </c>
      <c r="IY990">
        <v>-0.0442</v>
      </c>
      <c r="IZ990">
        <v>1.09748391826392</v>
      </c>
      <c r="JA990">
        <v>0</v>
      </c>
      <c r="JB990">
        <v>0</v>
      </c>
      <c r="JC990">
        <v>0</v>
      </c>
      <c r="JD990">
        <v>-0.0441141096964596</v>
      </c>
      <c r="JE990">
        <v>0</v>
      </c>
      <c r="JF990">
        <v>0</v>
      </c>
      <c r="JG990">
        <v>0</v>
      </c>
      <c r="JH990">
        <v>5</v>
      </c>
      <c r="JI990">
        <v>2273</v>
      </c>
      <c r="JJ990">
        <v>1</v>
      </c>
      <c r="JK990">
        <v>24</v>
      </c>
      <c r="JL990">
        <v>29357095.9</v>
      </c>
      <c r="JM990">
        <v>29357095.9</v>
      </c>
      <c r="JN990">
        <v>0.599365</v>
      </c>
      <c r="JO990">
        <v>2.6416</v>
      </c>
      <c r="JP990">
        <v>1.54785</v>
      </c>
      <c r="JQ990">
        <v>2.31567</v>
      </c>
      <c r="JR990">
        <v>1.64673</v>
      </c>
      <c r="JS990">
        <v>2.36206</v>
      </c>
      <c r="JT990">
        <v>34.3042</v>
      </c>
      <c r="JU990">
        <v>24.1838</v>
      </c>
      <c r="JV990">
        <v>18</v>
      </c>
      <c r="JW990">
        <v>486.379</v>
      </c>
      <c r="JX990">
        <v>379.511</v>
      </c>
      <c r="JY990">
        <v>49.1361</v>
      </c>
      <c r="JZ990">
        <v>56.5135</v>
      </c>
      <c r="KA990">
        <v>29.9996</v>
      </c>
      <c r="KB990">
        <v>55.7858</v>
      </c>
      <c r="KC990">
        <v>55.5729</v>
      </c>
      <c r="KD990">
        <v>11.8738</v>
      </c>
      <c r="KE990">
        <v>0</v>
      </c>
      <c r="KF990">
        <v>100</v>
      </c>
      <c r="KG990">
        <v>49.2147</v>
      </c>
      <c r="KH990">
        <v>195.789</v>
      </c>
      <c r="KI990">
        <v>26.2864</v>
      </c>
      <c r="KJ990">
        <v>92.3755</v>
      </c>
      <c r="KK990">
        <v>88.8794</v>
      </c>
    </row>
    <row r="991" spans="1:297">
      <c r="A991">
        <v>975</v>
      </c>
      <c r="B991">
        <v>1761425758.1</v>
      </c>
      <c r="C991">
        <v>17577.0999999046</v>
      </c>
      <c r="D991" t="s">
        <v>2402</v>
      </c>
      <c r="E991" t="s">
        <v>2403</v>
      </c>
      <c r="F991">
        <v>5</v>
      </c>
      <c r="G991" t="s">
        <v>2375</v>
      </c>
      <c r="H991" t="s">
        <v>436</v>
      </c>
      <c r="I991">
        <v>1761425749.94615</v>
      </c>
      <c r="J991">
        <f>(K991)/1000</f>
        <v>0</v>
      </c>
      <c r="K991">
        <f>IF(DP991, AN991, AH991)</f>
        <v>0</v>
      </c>
      <c r="L991">
        <f>IF(DP991, AI991, AG991)</f>
        <v>0</v>
      </c>
      <c r="M991">
        <f>DR991 - IF(AU991&gt;1, L991*DL991*100.0/(AW991), 0)</f>
        <v>0</v>
      </c>
      <c r="N991">
        <f>((T991-J991/2)*M991-L991)/(T991+J991/2)</f>
        <v>0</v>
      </c>
      <c r="O991">
        <f>N991*(DY991+DZ991)/1000.0</f>
        <v>0</v>
      </c>
      <c r="P991">
        <f>(DR991 - IF(AU991&gt;1, L991*DL991*100.0/(AW991), 0))*(DY991+DZ991)/1000.0</f>
        <v>0</v>
      </c>
      <c r="Q991">
        <f>2.0/((1/S991-1/R991)+SIGN(S991)*SQRT((1/S991-1/R991)*(1/S991-1/R991) + 4*DM991/((DM991+1)*(DM991+1))*(2*1/S991*1/R991-1/R991*1/R991)))</f>
        <v>0</v>
      </c>
      <c r="R991">
        <f>IF(LEFT(DN991,1)&lt;&gt;"0",IF(LEFT(DN991,1)="1",3.0,DO991),$D$5+$E$5*(EF991*DY991/($K$5*1000))+$F$5*(EF991*DY991/($K$5*1000))*MAX(MIN(DL991,$J$5),$I$5)*MAX(MIN(DL991,$J$5),$I$5)+$G$5*MAX(MIN(DL991,$J$5),$I$5)*(EF991*DY991/($K$5*1000))+$H$5*(EF991*DY991/($K$5*1000))*(EF991*DY991/($K$5*1000)))</f>
        <v>0</v>
      </c>
      <c r="S991">
        <f>J991*(1000-(1000*0.61365*exp(17.502*W991/(240.97+W991))/(DY991+DZ991)+DT991)/2)/(1000*0.61365*exp(17.502*W991/(240.97+W991))/(DY991+DZ991)-DT991)</f>
        <v>0</v>
      </c>
      <c r="T991">
        <f>1/((DM991+1)/(Q991/1.6)+1/(R991/1.37)) + DM991/((DM991+1)/(Q991/1.6) + DM991/(R991/1.37))</f>
        <v>0</v>
      </c>
      <c r="U991">
        <f>(DH991*DK991)</f>
        <v>0</v>
      </c>
      <c r="V991">
        <f>(EA991+(U991+2*0.95*5.67E-8*(((EA991+$B$7)+273)^4-(EA991+273)^4)-44100*J991)/(1.84*29.3*R991+8*0.95*5.67E-8*(EA991+273)^3))</f>
        <v>0</v>
      </c>
      <c r="W991">
        <f>($C$7*EB991+$D$7*EC991+$E$7*V991)</f>
        <v>0</v>
      </c>
      <c r="X991">
        <f>0.61365*exp(17.502*W991/(240.97+W991))</f>
        <v>0</v>
      </c>
      <c r="Y991">
        <f>(Z991/AA991*100)</f>
        <v>0</v>
      </c>
      <c r="Z991">
        <f>DT991*(DY991+DZ991)/1000</f>
        <v>0</v>
      </c>
      <c r="AA991">
        <f>0.61365*exp(17.502*EA991/(240.97+EA991))</f>
        <v>0</v>
      </c>
      <c r="AB991">
        <f>(X991-DT991*(DY991+DZ991)/1000)</f>
        <v>0</v>
      </c>
      <c r="AC991">
        <f>(-J991*44100)</f>
        <v>0</v>
      </c>
      <c r="AD991">
        <f>2*29.3*R991*0.92*(EA991-W991)</f>
        <v>0</v>
      </c>
      <c r="AE991">
        <f>2*0.95*5.67E-8*(((EA991+$B$7)+273)^4-(W991+273)^4)</f>
        <v>0</v>
      </c>
      <c r="AF991">
        <f>U991+AE991+AC991+AD991</f>
        <v>0</v>
      </c>
      <c r="AG991">
        <f>DX991*AU991*(DS991-DR991*(1000-AU991*DU991)/(1000-AU991*DT991))/(100*DL991)</f>
        <v>0</v>
      </c>
      <c r="AH991">
        <f>1000*DX991*AU991*(DT991-DU991)/(100*DL991*(1000-AU991*DT991))</f>
        <v>0</v>
      </c>
      <c r="AI991">
        <f>(AJ991 - AK991 - DY991*1E3/(8.314*(EA991+273.15)) * AM991/DX991 * AL991) * DX991/(100*DL991) * (1000 - DU991)/1000</f>
        <v>0</v>
      </c>
      <c r="AJ991">
        <v>226.166561035042</v>
      </c>
      <c r="AK991">
        <v>238.759242424242</v>
      </c>
      <c r="AL991">
        <v>-3.25922717355609</v>
      </c>
      <c r="AM991">
        <v>65.4866395817143</v>
      </c>
      <c r="AN991">
        <f>(AP991 - AO991 + DY991*1E3/(8.314*(EA991+273.15)) * AR991/DX991 * AQ991) * DX991/(100*DL991) * 1000/(1000 - AP991)</f>
        <v>0</v>
      </c>
      <c r="AO991">
        <v>25.5018561630191</v>
      </c>
      <c r="AP991">
        <v>50.1039309090909</v>
      </c>
      <c r="AQ991">
        <v>0.00101508118051018</v>
      </c>
      <c r="AR991">
        <v>110.837555628061</v>
      </c>
      <c r="AS991">
        <v>7</v>
      </c>
      <c r="AT991">
        <v>1</v>
      </c>
      <c r="AU991">
        <f>IF(AS991*$H$13&gt;=AW991,1.0,(AW991/(AW991-AS991*$H$13)))</f>
        <v>0</v>
      </c>
      <c r="AV991">
        <f>(AU991-1)*100</f>
        <v>0</v>
      </c>
      <c r="AW991">
        <f>MAX(0,($B$13+$C$13*EF991)/(1+$D$13*EF991)*DY991/(EA991+273)*$E$13)</f>
        <v>0</v>
      </c>
      <c r="AX991" t="s">
        <v>437</v>
      </c>
      <c r="AY991" t="s">
        <v>437</v>
      </c>
      <c r="AZ991">
        <v>0</v>
      </c>
      <c r="BA991">
        <v>0</v>
      </c>
      <c r="BB991">
        <f>1-AZ991/BA991</f>
        <v>0</v>
      </c>
      <c r="BC991">
        <v>0</v>
      </c>
      <c r="BD991" t="s">
        <v>437</v>
      </c>
      <c r="BE991" t="s">
        <v>437</v>
      </c>
      <c r="BF991">
        <v>0</v>
      </c>
      <c r="BG991">
        <v>0</v>
      </c>
      <c r="BH991">
        <f>1-BF991/BG991</f>
        <v>0</v>
      </c>
      <c r="BI991">
        <v>0.5</v>
      </c>
      <c r="BJ991">
        <f>DI991</f>
        <v>0</v>
      </c>
      <c r="BK991">
        <f>L991</f>
        <v>0</v>
      </c>
      <c r="BL991">
        <f>BH991*BI991*BJ991</f>
        <v>0</v>
      </c>
      <c r="BM991">
        <f>(BK991-BC991)/BJ991</f>
        <v>0</v>
      </c>
      <c r="BN991">
        <f>(BA991-BG991)/BG991</f>
        <v>0</v>
      </c>
      <c r="BO991">
        <f>AZ991/(BB991+AZ991/BG991)</f>
        <v>0</v>
      </c>
      <c r="BP991" t="s">
        <v>437</v>
      </c>
      <c r="BQ991">
        <v>0</v>
      </c>
      <c r="BR991">
        <f>IF(BQ991&lt;&gt;0, BQ991, BO991)</f>
        <v>0</v>
      </c>
      <c r="BS991">
        <f>1-BR991/BG991</f>
        <v>0</v>
      </c>
      <c r="BT991">
        <f>(BG991-BF991)/(BG991-BR991)</f>
        <v>0</v>
      </c>
      <c r="BU991">
        <f>(BA991-BG991)/(BA991-BR991)</f>
        <v>0</v>
      </c>
      <c r="BV991">
        <f>(BG991-BF991)/(BG991-AZ991)</f>
        <v>0</v>
      </c>
      <c r="BW991">
        <f>(BA991-BG991)/(BA991-AZ991)</f>
        <v>0</v>
      </c>
      <c r="BX991">
        <f>(BT991*BR991/BF991)</f>
        <v>0</v>
      </c>
      <c r="BY991">
        <f>(1-BX991)</f>
        <v>0</v>
      </c>
      <c r="DH991">
        <f>$B$11*EG991+$C$11*EH991+$F$11*ES991*(1-EV991)</f>
        <v>0</v>
      </c>
      <c r="DI991">
        <f>DH991*DJ991</f>
        <v>0</v>
      </c>
      <c r="DJ991">
        <f>($B$11*$D$9+$C$11*$D$9+$F$11*((FF991+EX991)/MAX(FF991+EX991+FG991, 0.1)*$I$9+FG991/MAX(FF991+EX991+FG991, 0.1)*$J$9))/($B$11+$C$11+$F$11)</f>
        <v>0</v>
      </c>
      <c r="DK991">
        <f>($B$11*$K$9+$C$11*$K$9+$F$11*((FF991+EX991)/MAX(FF991+EX991+FG991, 0.1)*$P$9+FG991/MAX(FF991+EX991+FG991, 0.1)*$Q$9))/($B$11+$C$11+$F$11)</f>
        <v>0</v>
      </c>
      <c r="DL991">
        <v>6</v>
      </c>
      <c r="DM991">
        <v>0.5</v>
      </c>
      <c r="DN991" t="s">
        <v>438</v>
      </c>
      <c r="DO991">
        <v>2</v>
      </c>
      <c r="DP991" t="b">
        <v>1</v>
      </c>
      <c r="DQ991">
        <v>1761425749.94615</v>
      </c>
      <c r="DR991">
        <v>249.401846153846</v>
      </c>
      <c r="DS991">
        <v>236.429615384615</v>
      </c>
      <c r="DT991">
        <v>50.0747923076923</v>
      </c>
      <c r="DU991">
        <v>25.5026692307692</v>
      </c>
      <c r="DV991">
        <v>248.304076923077</v>
      </c>
      <c r="DW991">
        <v>50.1189076923077</v>
      </c>
      <c r="DX991">
        <v>499.993846153846</v>
      </c>
      <c r="DY991">
        <v>90.2076769230769</v>
      </c>
      <c r="DZ991">
        <v>0.0403308230769231</v>
      </c>
      <c r="EA991">
        <v>51.5477692307692</v>
      </c>
      <c r="EB991">
        <v>47.9266461538461</v>
      </c>
      <c r="EC991">
        <v>999.9</v>
      </c>
      <c r="ED991">
        <v>0</v>
      </c>
      <c r="EE991">
        <v>0</v>
      </c>
      <c r="EF991">
        <v>10010.2346153846</v>
      </c>
      <c r="EG991">
        <v>0</v>
      </c>
      <c r="EH991">
        <v>1187.90461538462</v>
      </c>
      <c r="EI991">
        <v>12.9721769230769</v>
      </c>
      <c r="EJ991">
        <v>262.548384615385</v>
      </c>
      <c r="EK991">
        <v>242.617</v>
      </c>
      <c r="EL991">
        <v>24.5721230769231</v>
      </c>
      <c r="EM991">
        <v>236.429615384615</v>
      </c>
      <c r="EN991">
        <v>25.5026692307692</v>
      </c>
      <c r="EO991">
        <v>4.51713</v>
      </c>
      <c r="EP991">
        <v>2.30053769230769</v>
      </c>
      <c r="EQ991">
        <v>31.0223461538462</v>
      </c>
      <c r="ER991">
        <v>19.6801538461538</v>
      </c>
      <c r="ES991">
        <v>1199.99307692308</v>
      </c>
      <c r="ET991">
        <v>0.966992538461538</v>
      </c>
      <c r="EU991">
        <v>0.0330075846153846</v>
      </c>
      <c r="EV991">
        <v>0</v>
      </c>
      <c r="EW991">
        <v>836.216076923077</v>
      </c>
      <c r="EX991">
        <v>5.00059</v>
      </c>
      <c r="EY991">
        <v>11168.6076923077</v>
      </c>
      <c r="EZ991">
        <v>10358.6076923077</v>
      </c>
      <c r="FA991">
        <v>63.9854615384615</v>
      </c>
      <c r="FB991">
        <v>65.125</v>
      </c>
      <c r="FC991">
        <v>63.937</v>
      </c>
      <c r="FD991">
        <v>65.062</v>
      </c>
      <c r="FE991">
        <v>65.25</v>
      </c>
      <c r="FF991">
        <v>1155.55307692308</v>
      </c>
      <c r="FG991">
        <v>39.44</v>
      </c>
      <c r="FH991">
        <v>0</v>
      </c>
      <c r="FI991">
        <v>1761425718.7</v>
      </c>
      <c r="FJ991">
        <v>0</v>
      </c>
      <c r="FK991">
        <v>835.94956</v>
      </c>
      <c r="FL991">
        <v>-21.2776923171667</v>
      </c>
      <c r="FM991">
        <v>-251.746153846751</v>
      </c>
      <c r="FN991">
        <v>11164.504</v>
      </c>
      <c r="FO991">
        <v>15</v>
      </c>
      <c r="FP991">
        <v>0</v>
      </c>
      <c r="FQ991" t="s">
        <v>439</v>
      </c>
      <c r="FR991">
        <v>0</v>
      </c>
      <c r="FS991">
        <v>0</v>
      </c>
      <c r="FT991">
        <v>0</v>
      </c>
      <c r="FU991">
        <v>0</v>
      </c>
      <c r="FV991">
        <v>0</v>
      </c>
      <c r="FW991">
        <v>0</v>
      </c>
      <c r="FX991">
        <v>0</v>
      </c>
      <c r="FY991">
        <v>0</v>
      </c>
      <c r="FZ991">
        <v>0</v>
      </c>
      <c r="GA991">
        <v>0</v>
      </c>
      <c r="GB991">
        <v>0</v>
      </c>
      <c r="GC991">
        <v>12.6099619047619</v>
      </c>
      <c r="GD991">
        <v>9.92314285714286</v>
      </c>
      <c r="GE991">
        <v>1.18311354222105</v>
      </c>
      <c r="GF991">
        <v>0</v>
      </c>
      <c r="GG991">
        <v>837.224441176471</v>
      </c>
      <c r="GH991">
        <v>-20.6507410268014</v>
      </c>
      <c r="GI991">
        <v>2.03564393903742</v>
      </c>
      <c r="GJ991">
        <v>-1</v>
      </c>
      <c r="GK991">
        <v>24.5613333333333</v>
      </c>
      <c r="GL991">
        <v>0.250340259740272</v>
      </c>
      <c r="GM991">
        <v>0.0257716960532347</v>
      </c>
      <c r="GN991">
        <v>0</v>
      </c>
      <c r="GO991">
        <v>0</v>
      </c>
      <c r="GP991">
        <v>2</v>
      </c>
      <c r="GQ991" t="s">
        <v>473</v>
      </c>
      <c r="GR991">
        <v>3.1263</v>
      </c>
      <c r="GS991">
        <v>2.71836</v>
      </c>
      <c r="GT991">
        <v>0.0493769</v>
      </c>
      <c r="GU991">
        <v>0.0466978</v>
      </c>
      <c r="GV991">
        <v>0.162922</v>
      </c>
      <c r="GW991">
        <v>0.101491</v>
      </c>
      <c r="GX991">
        <v>33897.8</v>
      </c>
      <c r="GY991">
        <v>35890.7</v>
      </c>
      <c r="GZ991">
        <v>32407.8</v>
      </c>
      <c r="HA991">
        <v>34234.9</v>
      </c>
      <c r="HB991">
        <v>38977</v>
      </c>
      <c r="HC991">
        <v>44386.3</v>
      </c>
      <c r="HD991">
        <v>50983.5</v>
      </c>
      <c r="HE991">
        <v>54943.5</v>
      </c>
      <c r="HF991">
        <v>1.654</v>
      </c>
      <c r="HG991">
        <v>1.5061</v>
      </c>
      <c r="HH991">
        <v>-0.124566</v>
      </c>
      <c r="HI991">
        <v>0</v>
      </c>
      <c r="HJ991">
        <v>49.9111</v>
      </c>
      <c r="HK991">
        <v>999.9</v>
      </c>
      <c r="HL991">
        <v>55.872</v>
      </c>
      <c r="HM991">
        <v>30.212</v>
      </c>
      <c r="HN991">
        <v>26.7106</v>
      </c>
      <c r="HO991">
        <v>60.2768</v>
      </c>
      <c r="HP991">
        <v>40.4607</v>
      </c>
      <c r="HQ991">
        <v>1</v>
      </c>
      <c r="HR991">
        <v>2.62499</v>
      </c>
      <c r="HS991">
        <v>1.39682</v>
      </c>
      <c r="HT991">
        <v>20.1063</v>
      </c>
      <c r="HU991">
        <v>5.18494</v>
      </c>
      <c r="HV991">
        <v>12.0159</v>
      </c>
      <c r="HW991">
        <v>4.96735</v>
      </c>
      <c r="HX991">
        <v>3.29595</v>
      </c>
      <c r="HY991">
        <v>9999</v>
      </c>
      <c r="HZ991">
        <v>9999</v>
      </c>
      <c r="IA991">
        <v>999.9</v>
      </c>
      <c r="IB991">
        <v>9999</v>
      </c>
      <c r="IC991">
        <v>1.86325</v>
      </c>
      <c r="ID991">
        <v>1.86806</v>
      </c>
      <c r="IE991">
        <v>1.86783</v>
      </c>
      <c r="IF991">
        <v>1.86905</v>
      </c>
      <c r="IG991">
        <v>1.86981</v>
      </c>
      <c r="IH991">
        <v>1.86585</v>
      </c>
      <c r="II991">
        <v>1.86694</v>
      </c>
      <c r="IJ991">
        <v>1.8684</v>
      </c>
      <c r="IK991">
        <v>5</v>
      </c>
      <c r="IL991">
        <v>0</v>
      </c>
      <c r="IM991">
        <v>0</v>
      </c>
      <c r="IN991">
        <v>0</v>
      </c>
      <c r="IO991" t="s">
        <v>441</v>
      </c>
      <c r="IP991" t="s">
        <v>442</v>
      </c>
      <c r="IQ991" t="s">
        <v>443</v>
      </c>
      <c r="IR991" t="s">
        <v>443</v>
      </c>
      <c r="IS991" t="s">
        <v>443</v>
      </c>
      <c r="IT991" t="s">
        <v>443</v>
      </c>
      <c r="IU991">
        <v>0</v>
      </c>
      <c r="IV991">
        <v>100</v>
      </c>
      <c r="IW991">
        <v>100</v>
      </c>
      <c r="IX991">
        <v>1.097</v>
      </c>
      <c r="IY991">
        <v>-0.0441</v>
      </c>
      <c r="IZ991">
        <v>1.09748391826392</v>
      </c>
      <c r="JA991">
        <v>0</v>
      </c>
      <c r="JB991">
        <v>0</v>
      </c>
      <c r="JC991">
        <v>0</v>
      </c>
      <c r="JD991">
        <v>-0.0441141096964596</v>
      </c>
      <c r="JE991">
        <v>0</v>
      </c>
      <c r="JF991">
        <v>0</v>
      </c>
      <c r="JG991">
        <v>0</v>
      </c>
      <c r="JH991">
        <v>5</v>
      </c>
      <c r="JI991">
        <v>2273</v>
      </c>
      <c r="JJ991">
        <v>1</v>
      </c>
      <c r="JK991">
        <v>24</v>
      </c>
      <c r="JL991">
        <v>29357096</v>
      </c>
      <c r="JM991">
        <v>29357096</v>
      </c>
      <c r="JN991">
        <v>0.559082</v>
      </c>
      <c r="JO991">
        <v>2.6416</v>
      </c>
      <c r="JP991">
        <v>1.54785</v>
      </c>
      <c r="JQ991">
        <v>2.31567</v>
      </c>
      <c r="JR991">
        <v>1.64673</v>
      </c>
      <c r="JS991">
        <v>2.36816</v>
      </c>
      <c r="JT991">
        <v>34.3042</v>
      </c>
      <c r="JU991">
        <v>24.1838</v>
      </c>
      <c r="JV991">
        <v>18</v>
      </c>
      <c r="JW991">
        <v>486.5</v>
      </c>
      <c r="JX991">
        <v>379.48</v>
      </c>
      <c r="JY991">
        <v>49.2008</v>
      </c>
      <c r="JZ991">
        <v>56.5135</v>
      </c>
      <c r="KA991">
        <v>29.9999</v>
      </c>
      <c r="KB991">
        <v>55.7873</v>
      </c>
      <c r="KC991">
        <v>55.5729</v>
      </c>
      <c r="KD991">
        <v>11.1538</v>
      </c>
      <c r="KE991">
        <v>0</v>
      </c>
      <c r="KF991">
        <v>100</v>
      </c>
      <c r="KG991">
        <v>49.2618</v>
      </c>
      <c r="KH991">
        <v>182.012</v>
      </c>
      <c r="KI991">
        <v>26.2864</v>
      </c>
      <c r="KJ991">
        <v>92.3736</v>
      </c>
      <c r="KK991">
        <v>88.878</v>
      </c>
    </row>
    <row r="992" spans="1:297">
      <c r="A992">
        <v>976</v>
      </c>
      <c r="B992">
        <v>1761425763.1</v>
      </c>
      <c r="C992">
        <v>17582.0999999046</v>
      </c>
      <c r="D992" t="s">
        <v>2404</v>
      </c>
      <c r="E992" t="s">
        <v>2405</v>
      </c>
      <c r="F992">
        <v>5</v>
      </c>
      <c r="G992" t="s">
        <v>2375</v>
      </c>
      <c r="H992" t="s">
        <v>436</v>
      </c>
      <c r="I992">
        <v>1761425754.94615</v>
      </c>
      <c r="J992">
        <f>(K992)/1000</f>
        <v>0</v>
      </c>
      <c r="K992">
        <f>IF(DP992, AN992, AH992)</f>
        <v>0</v>
      </c>
      <c r="L992">
        <f>IF(DP992, AI992, AG992)</f>
        <v>0</v>
      </c>
      <c r="M992">
        <f>DR992 - IF(AU992&gt;1, L992*DL992*100.0/(AW992), 0)</f>
        <v>0</v>
      </c>
      <c r="N992">
        <f>((T992-J992/2)*M992-L992)/(T992+J992/2)</f>
        <v>0</v>
      </c>
      <c r="O992">
        <f>N992*(DY992+DZ992)/1000.0</f>
        <v>0</v>
      </c>
      <c r="P992">
        <f>(DR992 - IF(AU992&gt;1, L992*DL992*100.0/(AW992), 0))*(DY992+DZ992)/1000.0</f>
        <v>0</v>
      </c>
      <c r="Q992">
        <f>2.0/((1/S992-1/R992)+SIGN(S992)*SQRT((1/S992-1/R992)*(1/S992-1/R992) + 4*DM992/((DM992+1)*(DM992+1))*(2*1/S992*1/R992-1/R992*1/R992)))</f>
        <v>0</v>
      </c>
      <c r="R992">
        <f>IF(LEFT(DN992,1)&lt;&gt;"0",IF(LEFT(DN992,1)="1",3.0,DO992),$D$5+$E$5*(EF992*DY992/($K$5*1000))+$F$5*(EF992*DY992/($K$5*1000))*MAX(MIN(DL992,$J$5),$I$5)*MAX(MIN(DL992,$J$5),$I$5)+$G$5*MAX(MIN(DL992,$J$5),$I$5)*(EF992*DY992/($K$5*1000))+$H$5*(EF992*DY992/($K$5*1000))*(EF992*DY992/($K$5*1000)))</f>
        <v>0</v>
      </c>
      <c r="S992">
        <f>J992*(1000-(1000*0.61365*exp(17.502*W992/(240.97+W992))/(DY992+DZ992)+DT992)/2)/(1000*0.61365*exp(17.502*W992/(240.97+W992))/(DY992+DZ992)-DT992)</f>
        <v>0</v>
      </c>
      <c r="T992">
        <f>1/((DM992+1)/(Q992/1.6)+1/(R992/1.37)) + DM992/((DM992+1)/(Q992/1.6) + DM992/(R992/1.37))</f>
        <v>0</v>
      </c>
      <c r="U992">
        <f>(DH992*DK992)</f>
        <v>0</v>
      </c>
      <c r="V992">
        <f>(EA992+(U992+2*0.95*5.67E-8*(((EA992+$B$7)+273)^4-(EA992+273)^4)-44100*J992)/(1.84*29.3*R992+8*0.95*5.67E-8*(EA992+273)^3))</f>
        <v>0</v>
      </c>
      <c r="W992">
        <f>($C$7*EB992+$D$7*EC992+$E$7*V992)</f>
        <v>0</v>
      </c>
      <c r="X992">
        <f>0.61365*exp(17.502*W992/(240.97+W992))</f>
        <v>0</v>
      </c>
      <c r="Y992">
        <f>(Z992/AA992*100)</f>
        <v>0</v>
      </c>
      <c r="Z992">
        <f>DT992*(DY992+DZ992)/1000</f>
        <v>0</v>
      </c>
      <c r="AA992">
        <f>0.61365*exp(17.502*EA992/(240.97+EA992))</f>
        <v>0</v>
      </c>
      <c r="AB992">
        <f>(X992-DT992*(DY992+DZ992)/1000)</f>
        <v>0</v>
      </c>
      <c r="AC992">
        <f>(-J992*44100)</f>
        <v>0</v>
      </c>
      <c r="AD992">
        <f>2*29.3*R992*0.92*(EA992-W992)</f>
        <v>0</v>
      </c>
      <c r="AE992">
        <f>2*0.95*5.67E-8*(((EA992+$B$7)+273)^4-(W992+273)^4)</f>
        <v>0</v>
      </c>
      <c r="AF992">
        <f>U992+AE992+AC992+AD992</f>
        <v>0</v>
      </c>
      <c r="AG992">
        <f>DX992*AU992*(DS992-DR992*(1000-AU992*DU992)/(1000-AU992*DT992))/(100*DL992)</f>
        <v>0</v>
      </c>
      <c r="AH992">
        <f>1000*DX992*AU992*(DT992-DU992)/(100*DL992*(1000-AU992*DT992))</f>
        <v>0</v>
      </c>
      <c r="AI992">
        <f>(AJ992 - AK992 - DY992*1E3/(8.314*(EA992+273.15)) * AM992/DX992 * AL992) * DX992/(100*DL992) * (1000 - DU992)/1000</f>
        <v>0</v>
      </c>
      <c r="AJ992">
        <v>208.09942337885</v>
      </c>
      <c r="AK992">
        <v>221.582745454545</v>
      </c>
      <c r="AL992">
        <v>-3.45933385907524</v>
      </c>
      <c r="AM992">
        <v>65.4866395817143</v>
      </c>
      <c r="AN992">
        <f>(AP992 - AO992 + DY992*1E3/(8.314*(EA992+273.15)) * AR992/DX992 * AQ992) * DX992/(100*DL992) * 1000/(1000 - AP992)</f>
        <v>0</v>
      </c>
      <c r="AO992">
        <v>25.4986627865203</v>
      </c>
      <c r="AP992">
        <v>50.1366557575758</v>
      </c>
      <c r="AQ992">
        <v>0.00874166141596348</v>
      </c>
      <c r="AR992">
        <v>110.837555628061</v>
      </c>
      <c r="AS992">
        <v>7</v>
      </c>
      <c r="AT992">
        <v>1</v>
      </c>
      <c r="AU992">
        <f>IF(AS992*$H$13&gt;=AW992,1.0,(AW992/(AW992-AS992*$H$13)))</f>
        <v>0</v>
      </c>
      <c r="AV992">
        <f>(AU992-1)*100</f>
        <v>0</v>
      </c>
      <c r="AW992">
        <f>MAX(0,($B$13+$C$13*EF992)/(1+$D$13*EF992)*DY992/(EA992+273)*$E$13)</f>
        <v>0</v>
      </c>
      <c r="AX992" t="s">
        <v>437</v>
      </c>
      <c r="AY992" t="s">
        <v>437</v>
      </c>
      <c r="AZ992">
        <v>0</v>
      </c>
      <c r="BA992">
        <v>0</v>
      </c>
      <c r="BB992">
        <f>1-AZ992/BA992</f>
        <v>0</v>
      </c>
      <c r="BC992">
        <v>0</v>
      </c>
      <c r="BD992" t="s">
        <v>437</v>
      </c>
      <c r="BE992" t="s">
        <v>437</v>
      </c>
      <c r="BF992">
        <v>0</v>
      </c>
      <c r="BG992">
        <v>0</v>
      </c>
      <c r="BH992">
        <f>1-BF992/BG992</f>
        <v>0</v>
      </c>
      <c r="BI992">
        <v>0.5</v>
      </c>
      <c r="BJ992">
        <f>DI992</f>
        <v>0</v>
      </c>
      <c r="BK992">
        <f>L992</f>
        <v>0</v>
      </c>
      <c r="BL992">
        <f>BH992*BI992*BJ992</f>
        <v>0</v>
      </c>
      <c r="BM992">
        <f>(BK992-BC992)/BJ992</f>
        <v>0</v>
      </c>
      <c r="BN992">
        <f>(BA992-BG992)/BG992</f>
        <v>0</v>
      </c>
      <c r="BO992">
        <f>AZ992/(BB992+AZ992/BG992)</f>
        <v>0</v>
      </c>
      <c r="BP992" t="s">
        <v>437</v>
      </c>
      <c r="BQ992">
        <v>0</v>
      </c>
      <c r="BR992">
        <f>IF(BQ992&lt;&gt;0, BQ992, BO992)</f>
        <v>0</v>
      </c>
      <c r="BS992">
        <f>1-BR992/BG992</f>
        <v>0</v>
      </c>
      <c r="BT992">
        <f>(BG992-BF992)/(BG992-BR992)</f>
        <v>0</v>
      </c>
      <c r="BU992">
        <f>(BA992-BG992)/(BA992-BR992)</f>
        <v>0</v>
      </c>
      <c r="BV992">
        <f>(BG992-BF992)/(BG992-AZ992)</f>
        <v>0</v>
      </c>
      <c r="BW992">
        <f>(BA992-BG992)/(BA992-AZ992)</f>
        <v>0</v>
      </c>
      <c r="BX992">
        <f>(BT992*BR992/BF992)</f>
        <v>0</v>
      </c>
      <c r="BY992">
        <f>(1-BX992)</f>
        <v>0</v>
      </c>
      <c r="DH992">
        <f>$B$11*EG992+$C$11*EH992+$F$11*ES992*(1-EV992)</f>
        <v>0</v>
      </c>
      <c r="DI992">
        <f>DH992*DJ992</f>
        <v>0</v>
      </c>
      <c r="DJ992">
        <f>($B$11*$D$9+$C$11*$D$9+$F$11*((FF992+EX992)/MAX(FF992+EX992+FG992, 0.1)*$I$9+FG992/MAX(FF992+EX992+FG992, 0.1)*$J$9))/($B$11+$C$11+$F$11)</f>
        <v>0</v>
      </c>
      <c r="DK992">
        <f>($B$11*$K$9+$C$11*$K$9+$F$11*((FF992+EX992)/MAX(FF992+EX992+FG992, 0.1)*$P$9+FG992/MAX(FF992+EX992+FG992, 0.1)*$Q$9))/($B$11+$C$11+$F$11)</f>
        <v>0</v>
      </c>
      <c r="DL992">
        <v>6</v>
      </c>
      <c r="DM992">
        <v>0.5</v>
      </c>
      <c r="DN992" t="s">
        <v>438</v>
      </c>
      <c r="DO992">
        <v>2</v>
      </c>
      <c r="DP992" t="b">
        <v>1</v>
      </c>
      <c r="DQ992">
        <v>1761425754.94615</v>
      </c>
      <c r="DR992">
        <v>233.507538461538</v>
      </c>
      <c r="DS992">
        <v>219.259461538462</v>
      </c>
      <c r="DT992">
        <v>50.0980692307692</v>
      </c>
      <c r="DU992">
        <v>25.5011923076923</v>
      </c>
      <c r="DV992">
        <v>232.409846153846</v>
      </c>
      <c r="DW992">
        <v>50.1421846153846</v>
      </c>
      <c r="DX992">
        <v>499.997538461538</v>
      </c>
      <c r="DY992">
        <v>90.2072461538462</v>
      </c>
      <c r="DZ992">
        <v>0.0403232307692308</v>
      </c>
      <c r="EA992">
        <v>51.5535076923077</v>
      </c>
      <c r="EB992">
        <v>47.9260538461538</v>
      </c>
      <c r="EC992">
        <v>999.9</v>
      </c>
      <c r="ED992">
        <v>0</v>
      </c>
      <c r="EE992">
        <v>0</v>
      </c>
      <c r="EF992">
        <v>10009.8961538462</v>
      </c>
      <c r="EG992">
        <v>0</v>
      </c>
      <c r="EH992">
        <v>1187.89307692308</v>
      </c>
      <c r="EI992">
        <v>14.2480153846154</v>
      </c>
      <c r="EJ992">
        <v>245.822384615385</v>
      </c>
      <c r="EK992">
        <v>224.997153846154</v>
      </c>
      <c r="EL992">
        <v>24.5968615384615</v>
      </c>
      <c r="EM992">
        <v>219.259461538462</v>
      </c>
      <c r="EN992">
        <v>25.5011923076923</v>
      </c>
      <c r="EO992">
        <v>4.51920769230769</v>
      </c>
      <c r="EP992">
        <v>2.30039384615385</v>
      </c>
      <c r="EQ992">
        <v>31.0304076923077</v>
      </c>
      <c r="ER992">
        <v>19.6791538461538</v>
      </c>
      <c r="ES992">
        <v>1200.01692307692</v>
      </c>
      <c r="ET992">
        <v>0.966993230769231</v>
      </c>
      <c r="EU992">
        <v>0.0330069615384615</v>
      </c>
      <c r="EV992">
        <v>0</v>
      </c>
      <c r="EW992">
        <v>834.545923076923</v>
      </c>
      <c r="EX992">
        <v>5.00059</v>
      </c>
      <c r="EY992">
        <v>11147.8076923077</v>
      </c>
      <c r="EZ992">
        <v>10358.8307692308</v>
      </c>
      <c r="FA992">
        <v>63.9951538461538</v>
      </c>
      <c r="FB992">
        <v>65.125</v>
      </c>
      <c r="FC992">
        <v>63.937</v>
      </c>
      <c r="FD992">
        <v>65.062</v>
      </c>
      <c r="FE992">
        <v>65.25</v>
      </c>
      <c r="FF992">
        <v>1155.57692307692</v>
      </c>
      <c r="FG992">
        <v>39.44</v>
      </c>
      <c r="FH992">
        <v>0</v>
      </c>
      <c r="FI992">
        <v>1761425723.5</v>
      </c>
      <c r="FJ992">
        <v>0</v>
      </c>
      <c r="FK992">
        <v>834.32708</v>
      </c>
      <c r="FL992">
        <v>-19.3618461273961</v>
      </c>
      <c r="FM992">
        <v>-249.384614964127</v>
      </c>
      <c r="FN992">
        <v>11144.716</v>
      </c>
      <c r="FO992">
        <v>15</v>
      </c>
      <c r="FP992">
        <v>0</v>
      </c>
      <c r="FQ992" t="s">
        <v>439</v>
      </c>
      <c r="FR992">
        <v>0</v>
      </c>
      <c r="FS992">
        <v>0</v>
      </c>
      <c r="FT992">
        <v>0</v>
      </c>
      <c r="FU992">
        <v>0</v>
      </c>
      <c r="FV992">
        <v>0</v>
      </c>
      <c r="FW992">
        <v>0</v>
      </c>
      <c r="FX992">
        <v>0</v>
      </c>
      <c r="FY992">
        <v>0</v>
      </c>
      <c r="FZ992">
        <v>0</v>
      </c>
      <c r="GA992">
        <v>0</v>
      </c>
      <c r="GB992">
        <v>0</v>
      </c>
      <c r="GC992">
        <v>13.700505</v>
      </c>
      <c r="GD992">
        <v>12.9884887218045</v>
      </c>
      <c r="GE992">
        <v>1.40792196142933</v>
      </c>
      <c r="GF992">
        <v>0</v>
      </c>
      <c r="GG992">
        <v>835.466735294117</v>
      </c>
      <c r="GH992">
        <v>-20.1248433768111</v>
      </c>
      <c r="GI992">
        <v>1.98669747110511</v>
      </c>
      <c r="GJ992">
        <v>-1</v>
      </c>
      <c r="GK992">
        <v>24.585145</v>
      </c>
      <c r="GL992">
        <v>0.292569924812014</v>
      </c>
      <c r="GM992">
        <v>0.0283111016210958</v>
      </c>
      <c r="GN992">
        <v>0</v>
      </c>
      <c r="GO992">
        <v>0</v>
      </c>
      <c r="GP992">
        <v>2</v>
      </c>
      <c r="GQ992" t="s">
        <v>473</v>
      </c>
      <c r="GR992">
        <v>3.1263</v>
      </c>
      <c r="GS992">
        <v>2.71824</v>
      </c>
      <c r="GT992">
        <v>0.0461278</v>
      </c>
      <c r="GU992">
        <v>0.0432761</v>
      </c>
      <c r="GV992">
        <v>0.163007</v>
      </c>
      <c r="GW992">
        <v>0.101493</v>
      </c>
      <c r="GX992">
        <v>34013.7</v>
      </c>
      <c r="GY992">
        <v>36018.8</v>
      </c>
      <c r="GZ992">
        <v>32408.1</v>
      </c>
      <c r="HA992">
        <v>34234.6</v>
      </c>
      <c r="HB992">
        <v>38973.3</v>
      </c>
      <c r="HC992">
        <v>44385.5</v>
      </c>
      <c r="HD992">
        <v>50983.7</v>
      </c>
      <c r="HE992">
        <v>54943.2</v>
      </c>
      <c r="HF992">
        <v>1.654</v>
      </c>
      <c r="HG992">
        <v>1.50625</v>
      </c>
      <c r="HH992">
        <v>-0.126399</v>
      </c>
      <c r="HI992">
        <v>0</v>
      </c>
      <c r="HJ992">
        <v>49.9186</v>
      </c>
      <c r="HK992">
        <v>999.9</v>
      </c>
      <c r="HL992">
        <v>55.872</v>
      </c>
      <c r="HM992">
        <v>30.212</v>
      </c>
      <c r="HN992">
        <v>26.7125</v>
      </c>
      <c r="HO992">
        <v>60.3168</v>
      </c>
      <c r="HP992">
        <v>40.4046</v>
      </c>
      <c r="HQ992">
        <v>1</v>
      </c>
      <c r="HR992">
        <v>2.62503</v>
      </c>
      <c r="HS992">
        <v>1.39504</v>
      </c>
      <c r="HT992">
        <v>20.1063</v>
      </c>
      <c r="HU992">
        <v>5.18524</v>
      </c>
      <c r="HV992">
        <v>12.0159</v>
      </c>
      <c r="HW992">
        <v>4.96705</v>
      </c>
      <c r="HX992">
        <v>3.2959</v>
      </c>
      <c r="HY992">
        <v>9999</v>
      </c>
      <c r="HZ992">
        <v>9999</v>
      </c>
      <c r="IA992">
        <v>999.9</v>
      </c>
      <c r="IB992">
        <v>9999</v>
      </c>
      <c r="IC992">
        <v>1.86325</v>
      </c>
      <c r="ID992">
        <v>1.86807</v>
      </c>
      <c r="IE992">
        <v>1.86783</v>
      </c>
      <c r="IF992">
        <v>1.86905</v>
      </c>
      <c r="IG992">
        <v>1.86981</v>
      </c>
      <c r="IH992">
        <v>1.86586</v>
      </c>
      <c r="II992">
        <v>1.86693</v>
      </c>
      <c r="IJ992">
        <v>1.86842</v>
      </c>
      <c r="IK992">
        <v>5</v>
      </c>
      <c r="IL992">
        <v>0</v>
      </c>
      <c r="IM992">
        <v>0</v>
      </c>
      <c r="IN992">
        <v>0</v>
      </c>
      <c r="IO992" t="s">
        <v>441</v>
      </c>
      <c r="IP992" t="s">
        <v>442</v>
      </c>
      <c r="IQ992" t="s">
        <v>443</v>
      </c>
      <c r="IR992" t="s">
        <v>443</v>
      </c>
      <c r="IS992" t="s">
        <v>443</v>
      </c>
      <c r="IT992" t="s">
        <v>443</v>
      </c>
      <c r="IU992">
        <v>0</v>
      </c>
      <c r="IV992">
        <v>100</v>
      </c>
      <c r="IW992">
        <v>100</v>
      </c>
      <c r="IX992">
        <v>1.098</v>
      </c>
      <c r="IY992">
        <v>-0.0441</v>
      </c>
      <c r="IZ992">
        <v>1.09748391826392</v>
      </c>
      <c r="JA992">
        <v>0</v>
      </c>
      <c r="JB992">
        <v>0</v>
      </c>
      <c r="JC992">
        <v>0</v>
      </c>
      <c r="JD992">
        <v>-0.0441141096964596</v>
      </c>
      <c r="JE992">
        <v>0</v>
      </c>
      <c r="JF992">
        <v>0</v>
      </c>
      <c r="JG992">
        <v>0</v>
      </c>
      <c r="JH992">
        <v>5</v>
      </c>
      <c r="JI992">
        <v>2273</v>
      </c>
      <c r="JJ992">
        <v>1</v>
      </c>
      <c r="JK992">
        <v>24</v>
      </c>
      <c r="JL992">
        <v>29357096.1</v>
      </c>
      <c r="JM992">
        <v>29357096.1</v>
      </c>
      <c r="JN992">
        <v>0.528564</v>
      </c>
      <c r="JO992">
        <v>2.64771</v>
      </c>
      <c r="JP992">
        <v>1.54785</v>
      </c>
      <c r="JQ992">
        <v>2.31445</v>
      </c>
      <c r="JR992">
        <v>1.64673</v>
      </c>
      <c r="JS992">
        <v>2.35107</v>
      </c>
      <c r="JT992">
        <v>34.3042</v>
      </c>
      <c r="JU992">
        <v>24.1838</v>
      </c>
      <c r="JV992">
        <v>18</v>
      </c>
      <c r="JW992">
        <v>486.5</v>
      </c>
      <c r="JX992">
        <v>379.581</v>
      </c>
      <c r="JY992">
        <v>49.2597</v>
      </c>
      <c r="JZ992">
        <v>56.5135</v>
      </c>
      <c r="KA992">
        <v>29.9999</v>
      </c>
      <c r="KB992">
        <v>55.7873</v>
      </c>
      <c r="KC992">
        <v>55.5752</v>
      </c>
      <c r="KD992">
        <v>10.5264</v>
      </c>
      <c r="KE992">
        <v>0</v>
      </c>
      <c r="KF992">
        <v>100</v>
      </c>
      <c r="KG992">
        <v>49.3107</v>
      </c>
      <c r="KH992">
        <v>168.403</v>
      </c>
      <c r="KI992">
        <v>26.2864</v>
      </c>
      <c r="KJ992">
        <v>92.3743</v>
      </c>
      <c r="KK992">
        <v>88.8774</v>
      </c>
    </row>
    <row r="993" spans="1:297">
      <c r="A993">
        <v>977</v>
      </c>
      <c r="B993">
        <v>1761425768.1</v>
      </c>
      <c r="C993">
        <v>17587.0999999046</v>
      </c>
      <c r="D993" t="s">
        <v>2406</v>
      </c>
      <c r="E993" t="s">
        <v>2407</v>
      </c>
      <c r="F993">
        <v>5</v>
      </c>
      <c r="G993" t="s">
        <v>2375</v>
      </c>
      <c r="H993" t="s">
        <v>436</v>
      </c>
      <c r="I993">
        <v>1761425759.94615</v>
      </c>
      <c r="J993">
        <f>(K993)/1000</f>
        <v>0</v>
      </c>
      <c r="K993">
        <f>IF(DP993, AN993, AH993)</f>
        <v>0</v>
      </c>
      <c r="L993">
        <f>IF(DP993, AI993, AG993)</f>
        <v>0</v>
      </c>
      <c r="M993">
        <f>DR993 - IF(AU993&gt;1, L993*DL993*100.0/(AW993), 0)</f>
        <v>0</v>
      </c>
      <c r="N993">
        <f>((T993-J993/2)*M993-L993)/(T993+J993/2)</f>
        <v>0</v>
      </c>
      <c r="O993">
        <f>N993*(DY993+DZ993)/1000.0</f>
        <v>0</v>
      </c>
      <c r="P993">
        <f>(DR993 - IF(AU993&gt;1, L993*DL993*100.0/(AW993), 0))*(DY993+DZ993)/1000.0</f>
        <v>0</v>
      </c>
      <c r="Q993">
        <f>2.0/((1/S993-1/R993)+SIGN(S993)*SQRT((1/S993-1/R993)*(1/S993-1/R993) + 4*DM993/((DM993+1)*(DM993+1))*(2*1/S993*1/R993-1/R993*1/R993)))</f>
        <v>0</v>
      </c>
      <c r="R993">
        <f>IF(LEFT(DN993,1)&lt;&gt;"0",IF(LEFT(DN993,1)="1",3.0,DO993),$D$5+$E$5*(EF993*DY993/($K$5*1000))+$F$5*(EF993*DY993/($K$5*1000))*MAX(MIN(DL993,$J$5),$I$5)*MAX(MIN(DL993,$J$5),$I$5)+$G$5*MAX(MIN(DL993,$J$5),$I$5)*(EF993*DY993/($K$5*1000))+$H$5*(EF993*DY993/($K$5*1000))*(EF993*DY993/($K$5*1000)))</f>
        <v>0</v>
      </c>
      <c r="S993">
        <f>J993*(1000-(1000*0.61365*exp(17.502*W993/(240.97+W993))/(DY993+DZ993)+DT993)/2)/(1000*0.61365*exp(17.502*W993/(240.97+W993))/(DY993+DZ993)-DT993)</f>
        <v>0</v>
      </c>
      <c r="T993">
        <f>1/((DM993+1)/(Q993/1.6)+1/(R993/1.37)) + DM993/((DM993+1)/(Q993/1.6) + DM993/(R993/1.37))</f>
        <v>0</v>
      </c>
      <c r="U993">
        <f>(DH993*DK993)</f>
        <v>0</v>
      </c>
      <c r="V993">
        <f>(EA993+(U993+2*0.95*5.67E-8*(((EA993+$B$7)+273)^4-(EA993+273)^4)-44100*J993)/(1.84*29.3*R993+8*0.95*5.67E-8*(EA993+273)^3))</f>
        <v>0</v>
      </c>
      <c r="W993">
        <f>($C$7*EB993+$D$7*EC993+$E$7*V993)</f>
        <v>0</v>
      </c>
      <c r="X993">
        <f>0.61365*exp(17.502*W993/(240.97+W993))</f>
        <v>0</v>
      </c>
      <c r="Y993">
        <f>(Z993/AA993*100)</f>
        <v>0</v>
      </c>
      <c r="Z993">
        <f>DT993*(DY993+DZ993)/1000</f>
        <v>0</v>
      </c>
      <c r="AA993">
        <f>0.61365*exp(17.502*EA993/(240.97+EA993))</f>
        <v>0</v>
      </c>
      <c r="AB993">
        <f>(X993-DT993*(DY993+DZ993)/1000)</f>
        <v>0</v>
      </c>
      <c r="AC993">
        <f>(-J993*44100)</f>
        <v>0</v>
      </c>
      <c r="AD993">
        <f>2*29.3*R993*0.92*(EA993-W993)</f>
        <v>0</v>
      </c>
      <c r="AE993">
        <f>2*0.95*5.67E-8*(((EA993+$B$7)+273)^4-(W993+273)^4)</f>
        <v>0</v>
      </c>
      <c r="AF993">
        <f>U993+AE993+AC993+AD993</f>
        <v>0</v>
      </c>
      <c r="AG993">
        <f>DX993*AU993*(DS993-DR993*(1000-AU993*DU993)/(1000-AU993*DT993))/(100*DL993)</f>
        <v>0</v>
      </c>
      <c r="AH993">
        <f>1000*DX993*AU993*(DT993-DU993)/(100*DL993*(1000-AU993*DT993))</f>
        <v>0</v>
      </c>
      <c r="AI993">
        <f>(AJ993 - AK993 - DY993*1E3/(8.314*(EA993+273.15)) * AM993/DX993 * AL993) * DX993/(100*DL993) * (1000 - DU993)/1000</f>
        <v>0</v>
      </c>
      <c r="AJ993">
        <v>191.387014364029</v>
      </c>
      <c r="AK993">
        <v>205.030084848485</v>
      </c>
      <c r="AL993">
        <v>-3.28367823807372</v>
      </c>
      <c r="AM993">
        <v>65.4866395817143</v>
      </c>
      <c r="AN993">
        <f>(AP993 - AO993 + DY993*1E3/(8.314*(EA993+273.15)) * AR993/DX993 * AQ993) * DX993/(100*DL993) * 1000/(1000 - AP993)</f>
        <v>0</v>
      </c>
      <c r="AO993">
        <v>25.5017036553587</v>
      </c>
      <c r="AP993">
        <v>50.1598454545454</v>
      </c>
      <c r="AQ993">
        <v>0.001764277213769</v>
      </c>
      <c r="AR993">
        <v>110.837555628061</v>
      </c>
      <c r="AS993">
        <v>7</v>
      </c>
      <c r="AT993">
        <v>1</v>
      </c>
      <c r="AU993">
        <f>IF(AS993*$H$13&gt;=AW993,1.0,(AW993/(AW993-AS993*$H$13)))</f>
        <v>0</v>
      </c>
      <c r="AV993">
        <f>(AU993-1)*100</f>
        <v>0</v>
      </c>
      <c r="AW993">
        <f>MAX(0,($B$13+$C$13*EF993)/(1+$D$13*EF993)*DY993/(EA993+273)*$E$13)</f>
        <v>0</v>
      </c>
      <c r="AX993" t="s">
        <v>437</v>
      </c>
      <c r="AY993" t="s">
        <v>437</v>
      </c>
      <c r="AZ993">
        <v>0</v>
      </c>
      <c r="BA993">
        <v>0</v>
      </c>
      <c r="BB993">
        <f>1-AZ993/BA993</f>
        <v>0</v>
      </c>
      <c r="BC993">
        <v>0</v>
      </c>
      <c r="BD993" t="s">
        <v>437</v>
      </c>
      <c r="BE993" t="s">
        <v>437</v>
      </c>
      <c r="BF993">
        <v>0</v>
      </c>
      <c r="BG993">
        <v>0</v>
      </c>
      <c r="BH993">
        <f>1-BF993/BG993</f>
        <v>0</v>
      </c>
      <c r="BI993">
        <v>0.5</v>
      </c>
      <c r="BJ993">
        <f>DI993</f>
        <v>0</v>
      </c>
      <c r="BK993">
        <f>L993</f>
        <v>0</v>
      </c>
      <c r="BL993">
        <f>BH993*BI993*BJ993</f>
        <v>0</v>
      </c>
      <c r="BM993">
        <f>(BK993-BC993)/BJ993</f>
        <v>0</v>
      </c>
      <c r="BN993">
        <f>(BA993-BG993)/BG993</f>
        <v>0</v>
      </c>
      <c r="BO993">
        <f>AZ993/(BB993+AZ993/BG993)</f>
        <v>0</v>
      </c>
      <c r="BP993" t="s">
        <v>437</v>
      </c>
      <c r="BQ993">
        <v>0</v>
      </c>
      <c r="BR993">
        <f>IF(BQ993&lt;&gt;0, BQ993, BO993)</f>
        <v>0</v>
      </c>
      <c r="BS993">
        <f>1-BR993/BG993</f>
        <v>0</v>
      </c>
      <c r="BT993">
        <f>(BG993-BF993)/(BG993-BR993)</f>
        <v>0</v>
      </c>
      <c r="BU993">
        <f>(BA993-BG993)/(BA993-BR993)</f>
        <v>0</v>
      </c>
      <c r="BV993">
        <f>(BG993-BF993)/(BG993-AZ993)</f>
        <v>0</v>
      </c>
      <c r="BW993">
        <f>(BA993-BG993)/(BA993-AZ993)</f>
        <v>0</v>
      </c>
      <c r="BX993">
        <f>(BT993*BR993/BF993)</f>
        <v>0</v>
      </c>
      <c r="BY993">
        <f>(1-BX993)</f>
        <v>0</v>
      </c>
      <c r="DH993">
        <f>$B$11*EG993+$C$11*EH993+$F$11*ES993*(1-EV993)</f>
        <v>0</v>
      </c>
      <c r="DI993">
        <f>DH993*DJ993</f>
        <v>0</v>
      </c>
      <c r="DJ993">
        <f>($B$11*$D$9+$C$11*$D$9+$F$11*((FF993+EX993)/MAX(FF993+EX993+FG993, 0.1)*$I$9+FG993/MAX(FF993+EX993+FG993, 0.1)*$J$9))/($B$11+$C$11+$F$11)</f>
        <v>0</v>
      </c>
      <c r="DK993">
        <f>($B$11*$K$9+$C$11*$K$9+$F$11*((FF993+EX993)/MAX(FF993+EX993+FG993, 0.1)*$P$9+FG993/MAX(FF993+EX993+FG993, 0.1)*$Q$9))/($B$11+$C$11+$F$11)</f>
        <v>0</v>
      </c>
      <c r="DL993">
        <v>6</v>
      </c>
      <c r="DM993">
        <v>0.5</v>
      </c>
      <c r="DN993" t="s">
        <v>438</v>
      </c>
      <c r="DO993">
        <v>2</v>
      </c>
      <c r="DP993" t="b">
        <v>1</v>
      </c>
      <c r="DQ993">
        <v>1761425759.94615</v>
      </c>
      <c r="DR993">
        <v>217.483230769231</v>
      </c>
      <c r="DS993">
        <v>202.712692307692</v>
      </c>
      <c r="DT993">
        <v>50.1235769230769</v>
      </c>
      <c r="DU993">
        <v>25.5009307692308</v>
      </c>
      <c r="DV993">
        <v>216.385692307692</v>
      </c>
      <c r="DW993">
        <v>50.1676923076923</v>
      </c>
      <c r="DX993">
        <v>500.001615384615</v>
      </c>
      <c r="DY993">
        <v>90.2065</v>
      </c>
      <c r="DZ993">
        <v>0.0402187846153846</v>
      </c>
      <c r="EA993">
        <v>51.5608923076923</v>
      </c>
      <c r="EB993">
        <v>47.9267769230769</v>
      </c>
      <c r="EC993">
        <v>999.9</v>
      </c>
      <c r="ED993">
        <v>0</v>
      </c>
      <c r="EE993">
        <v>0</v>
      </c>
      <c r="EF993">
        <v>10015.0961538462</v>
      </c>
      <c r="EG993">
        <v>0</v>
      </c>
      <c r="EH993">
        <v>1187.86923076923</v>
      </c>
      <c r="EI993">
        <v>14.7705076923077</v>
      </c>
      <c r="EJ993">
        <v>228.959153846154</v>
      </c>
      <c r="EK993">
        <v>208.017307692308</v>
      </c>
      <c r="EL993">
        <v>24.6226461538462</v>
      </c>
      <c r="EM993">
        <v>202.712692307692</v>
      </c>
      <c r="EN993">
        <v>25.5009307692308</v>
      </c>
      <c r="EO993">
        <v>4.52147230769231</v>
      </c>
      <c r="EP993">
        <v>2.30035</v>
      </c>
      <c r="EQ993">
        <v>31.0391846153846</v>
      </c>
      <c r="ER993">
        <v>19.6788461538462</v>
      </c>
      <c r="ES993">
        <v>1200.02076923077</v>
      </c>
      <c r="ET993">
        <v>0.966993230769231</v>
      </c>
      <c r="EU993">
        <v>0.0330069307692308</v>
      </c>
      <c r="EV993">
        <v>0</v>
      </c>
      <c r="EW993">
        <v>832.960461538461</v>
      </c>
      <c r="EX993">
        <v>5.00059</v>
      </c>
      <c r="EY993">
        <v>11127.3923076923</v>
      </c>
      <c r="EZ993">
        <v>10358.8846153846</v>
      </c>
      <c r="FA993">
        <v>64</v>
      </c>
      <c r="FB993">
        <v>65.125</v>
      </c>
      <c r="FC993">
        <v>63.937</v>
      </c>
      <c r="FD993">
        <v>65.062</v>
      </c>
      <c r="FE993">
        <v>65.25</v>
      </c>
      <c r="FF993">
        <v>1155.58</v>
      </c>
      <c r="FG993">
        <v>39.44</v>
      </c>
      <c r="FH993">
        <v>0</v>
      </c>
      <c r="FI993">
        <v>1761425728.9</v>
      </c>
      <c r="FJ993">
        <v>0</v>
      </c>
      <c r="FK993">
        <v>832.730923076923</v>
      </c>
      <c r="FL993">
        <v>-17.8715897367643</v>
      </c>
      <c r="FM993">
        <v>-239.726495694708</v>
      </c>
      <c r="FN993">
        <v>11123.6769230769</v>
      </c>
      <c r="FO993">
        <v>15</v>
      </c>
      <c r="FP993">
        <v>0</v>
      </c>
      <c r="FQ993" t="s">
        <v>439</v>
      </c>
      <c r="FR993">
        <v>0</v>
      </c>
      <c r="FS993">
        <v>0</v>
      </c>
      <c r="FT993">
        <v>0</v>
      </c>
      <c r="FU993">
        <v>0</v>
      </c>
      <c r="FV993">
        <v>0</v>
      </c>
      <c r="FW993">
        <v>0</v>
      </c>
      <c r="FX993">
        <v>0</v>
      </c>
      <c r="FY993">
        <v>0</v>
      </c>
      <c r="FZ993">
        <v>0</v>
      </c>
      <c r="GA993">
        <v>0</v>
      </c>
      <c r="GB993">
        <v>0</v>
      </c>
      <c r="GC993">
        <v>14.5295142857143</v>
      </c>
      <c r="GD993">
        <v>8.12094545454545</v>
      </c>
      <c r="GE993">
        <v>1.00832784553519</v>
      </c>
      <c r="GF993">
        <v>0</v>
      </c>
      <c r="GG993">
        <v>833.887911764706</v>
      </c>
      <c r="GH993">
        <v>-19.1281436294888</v>
      </c>
      <c r="GI993">
        <v>1.88920237398263</v>
      </c>
      <c r="GJ993">
        <v>-1</v>
      </c>
      <c r="GK993">
        <v>24.6086571428571</v>
      </c>
      <c r="GL993">
        <v>0.312592207792195</v>
      </c>
      <c r="GM993">
        <v>0.0317938534255642</v>
      </c>
      <c r="GN993">
        <v>0</v>
      </c>
      <c r="GO993">
        <v>0</v>
      </c>
      <c r="GP993">
        <v>2</v>
      </c>
      <c r="GQ993" t="s">
        <v>473</v>
      </c>
      <c r="GR993">
        <v>3.12633</v>
      </c>
      <c r="GS993">
        <v>2.71806</v>
      </c>
      <c r="GT993">
        <v>0.0429702</v>
      </c>
      <c r="GU993">
        <v>0.0398792</v>
      </c>
      <c r="GV993">
        <v>0.163051</v>
      </c>
      <c r="GW993">
        <v>0.101497</v>
      </c>
      <c r="GX993">
        <v>34125.5</v>
      </c>
      <c r="GY993">
        <v>36146.1</v>
      </c>
      <c r="GZ993">
        <v>32407.8</v>
      </c>
      <c r="HA993">
        <v>34234.5</v>
      </c>
      <c r="HB993">
        <v>38970.8</v>
      </c>
      <c r="HC993">
        <v>44384.8</v>
      </c>
      <c r="HD993">
        <v>50983.2</v>
      </c>
      <c r="HE993">
        <v>54942.9</v>
      </c>
      <c r="HF993">
        <v>1.65408</v>
      </c>
      <c r="HG993">
        <v>1.50577</v>
      </c>
      <c r="HH993">
        <v>-0.126794</v>
      </c>
      <c r="HI993">
        <v>0</v>
      </c>
      <c r="HJ993">
        <v>49.9281</v>
      </c>
      <c r="HK993">
        <v>999.9</v>
      </c>
      <c r="HL993">
        <v>55.872</v>
      </c>
      <c r="HM993">
        <v>30.222</v>
      </c>
      <c r="HN993">
        <v>26.7249</v>
      </c>
      <c r="HO993">
        <v>59.9068</v>
      </c>
      <c r="HP993">
        <v>40.5809</v>
      </c>
      <c r="HQ993">
        <v>1</v>
      </c>
      <c r="HR993">
        <v>2.62519</v>
      </c>
      <c r="HS993">
        <v>1.3803</v>
      </c>
      <c r="HT993">
        <v>20.1065</v>
      </c>
      <c r="HU993">
        <v>5.18539</v>
      </c>
      <c r="HV993">
        <v>12.0159</v>
      </c>
      <c r="HW993">
        <v>4.9672</v>
      </c>
      <c r="HX993">
        <v>3.296</v>
      </c>
      <c r="HY993">
        <v>9999</v>
      </c>
      <c r="HZ993">
        <v>9999</v>
      </c>
      <c r="IA993">
        <v>999.9</v>
      </c>
      <c r="IB993">
        <v>9999</v>
      </c>
      <c r="IC993">
        <v>1.86325</v>
      </c>
      <c r="ID993">
        <v>1.86806</v>
      </c>
      <c r="IE993">
        <v>1.86783</v>
      </c>
      <c r="IF993">
        <v>1.86904</v>
      </c>
      <c r="IG993">
        <v>1.86981</v>
      </c>
      <c r="IH993">
        <v>1.86585</v>
      </c>
      <c r="II993">
        <v>1.86693</v>
      </c>
      <c r="IJ993">
        <v>1.86843</v>
      </c>
      <c r="IK993">
        <v>5</v>
      </c>
      <c r="IL993">
        <v>0</v>
      </c>
      <c r="IM993">
        <v>0</v>
      </c>
      <c r="IN993">
        <v>0</v>
      </c>
      <c r="IO993" t="s">
        <v>441</v>
      </c>
      <c r="IP993" t="s">
        <v>442</v>
      </c>
      <c r="IQ993" t="s">
        <v>443</v>
      </c>
      <c r="IR993" t="s">
        <v>443</v>
      </c>
      <c r="IS993" t="s">
        <v>443</v>
      </c>
      <c r="IT993" t="s">
        <v>443</v>
      </c>
      <c r="IU993">
        <v>0</v>
      </c>
      <c r="IV993">
        <v>100</v>
      </c>
      <c r="IW993">
        <v>100</v>
      </c>
      <c r="IX993">
        <v>1.097</v>
      </c>
      <c r="IY993">
        <v>-0.0441</v>
      </c>
      <c r="IZ993">
        <v>1.09748391826392</v>
      </c>
      <c r="JA993">
        <v>0</v>
      </c>
      <c r="JB993">
        <v>0</v>
      </c>
      <c r="JC993">
        <v>0</v>
      </c>
      <c r="JD993">
        <v>-0.0441141096964596</v>
      </c>
      <c r="JE993">
        <v>0</v>
      </c>
      <c r="JF993">
        <v>0</v>
      </c>
      <c r="JG993">
        <v>0</v>
      </c>
      <c r="JH993">
        <v>5</v>
      </c>
      <c r="JI993">
        <v>2273</v>
      </c>
      <c r="JJ993">
        <v>1</v>
      </c>
      <c r="JK993">
        <v>24</v>
      </c>
      <c r="JL993">
        <v>29357096.1</v>
      </c>
      <c r="JM993">
        <v>29357096.1</v>
      </c>
      <c r="JN993">
        <v>0.491943</v>
      </c>
      <c r="JO993">
        <v>2.65747</v>
      </c>
      <c r="JP993">
        <v>1.54785</v>
      </c>
      <c r="JQ993">
        <v>2.31567</v>
      </c>
      <c r="JR993">
        <v>1.64551</v>
      </c>
      <c r="JS993">
        <v>2.27417</v>
      </c>
      <c r="JT993">
        <v>34.3042</v>
      </c>
      <c r="JU993">
        <v>24.1751</v>
      </c>
      <c r="JV993">
        <v>18</v>
      </c>
      <c r="JW993">
        <v>486.556</v>
      </c>
      <c r="JX993">
        <v>379.31</v>
      </c>
      <c r="JY993">
        <v>49.3101</v>
      </c>
      <c r="JZ993">
        <v>56.5135</v>
      </c>
      <c r="KA993">
        <v>30.0001</v>
      </c>
      <c r="KB993">
        <v>55.7873</v>
      </c>
      <c r="KC993">
        <v>55.5804</v>
      </c>
      <c r="KD993">
        <v>9.7562</v>
      </c>
      <c r="KE993">
        <v>0</v>
      </c>
      <c r="KF993">
        <v>100</v>
      </c>
      <c r="KG993">
        <v>49.3644</v>
      </c>
      <c r="KH993">
        <v>148.036</v>
      </c>
      <c r="KI993">
        <v>26.2864</v>
      </c>
      <c r="KJ993">
        <v>92.3734</v>
      </c>
      <c r="KK993">
        <v>88.877</v>
      </c>
    </row>
    <row r="994" spans="1:297">
      <c r="A994">
        <v>978</v>
      </c>
      <c r="B994">
        <v>1761425773.1</v>
      </c>
      <c r="C994">
        <v>17592.0999999046</v>
      </c>
      <c r="D994" t="s">
        <v>2408</v>
      </c>
      <c r="E994" t="s">
        <v>2409</v>
      </c>
      <c r="F994">
        <v>5</v>
      </c>
      <c r="G994" t="s">
        <v>2375</v>
      </c>
      <c r="H994" t="s">
        <v>436</v>
      </c>
      <c r="I994">
        <v>1761425764.94615</v>
      </c>
      <c r="J994">
        <f>(K994)/1000</f>
        <v>0</v>
      </c>
      <c r="K994">
        <f>IF(DP994, AN994, AH994)</f>
        <v>0</v>
      </c>
      <c r="L994">
        <f>IF(DP994, AI994, AG994)</f>
        <v>0</v>
      </c>
      <c r="M994">
        <f>DR994 - IF(AU994&gt;1, L994*DL994*100.0/(AW994), 0)</f>
        <v>0</v>
      </c>
      <c r="N994">
        <f>((T994-J994/2)*M994-L994)/(T994+J994/2)</f>
        <v>0</v>
      </c>
      <c r="O994">
        <f>N994*(DY994+DZ994)/1000.0</f>
        <v>0</v>
      </c>
      <c r="P994">
        <f>(DR994 - IF(AU994&gt;1, L994*DL994*100.0/(AW994), 0))*(DY994+DZ994)/1000.0</f>
        <v>0</v>
      </c>
      <c r="Q994">
        <f>2.0/((1/S994-1/R994)+SIGN(S994)*SQRT((1/S994-1/R994)*(1/S994-1/R994) + 4*DM994/((DM994+1)*(DM994+1))*(2*1/S994*1/R994-1/R994*1/R994)))</f>
        <v>0</v>
      </c>
      <c r="R994">
        <f>IF(LEFT(DN994,1)&lt;&gt;"0",IF(LEFT(DN994,1)="1",3.0,DO994),$D$5+$E$5*(EF994*DY994/($K$5*1000))+$F$5*(EF994*DY994/($K$5*1000))*MAX(MIN(DL994,$J$5),$I$5)*MAX(MIN(DL994,$J$5),$I$5)+$G$5*MAX(MIN(DL994,$J$5),$I$5)*(EF994*DY994/($K$5*1000))+$H$5*(EF994*DY994/($K$5*1000))*(EF994*DY994/($K$5*1000)))</f>
        <v>0</v>
      </c>
      <c r="S994">
        <f>J994*(1000-(1000*0.61365*exp(17.502*W994/(240.97+W994))/(DY994+DZ994)+DT994)/2)/(1000*0.61365*exp(17.502*W994/(240.97+W994))/(DY994+DZ994)-DT994)</f>
        <v>0</v>
      </c>
      <c r="T994">
        <f>1/((DM994+1)/(Q994/1.6)+1/(R994/1.37)) + DM994/((DM994+1)/(Q994/1.6) + DM994/(R994/1.37))</f>
        <v>0</v>
      </c>
      <c r="U994">
        <f>(DH994*DK994)</f>
        <v>0</v>
      </c>
      <c r="V994">
        <f>(EA994+(U994+2*0.95*5.67E-8*(((EA994+$B$7)+273)^4-(EA994+273)^4)-44100*J994)/(1.84*29.3*R994+8*0.95*5.67E-8*(EA994+273)^3))</f>
        <v>0</v>
      </c>
      <c r="W994">
        <f>($C$7*EB994+$D$7*EC994+$E$7*V994)</f>
        <v>0</v>
      </c>
      <c r="X994">
        <f>0.61365*exp(17.502*W994/(240.97+W994))</f>
        <v>0</v>
      </c>
      <c r="Y994">
        <f>(Z994/AA994*100)</f>
        <v>0</v>
      </c>
      <c r="Z994">
        <f>DT994*(DY994+DZ994)/1000</f>
        <v>0</v>
      </c>
      <c r="AA994">
        <f>0.61365*exp(17.502*EA994/(240.97+EA994))</f>
        <v>0</v>
      </c>
      <c r="AB994">
        <f>(X994-DT994*(DY994+DZ994)/1000)</f>
        <v>0</v>
      </c>
      <c r="AC994">
        <f>(-J994*44100)</f>
        <v>0</v>
      </c>
      <c r="AD994">
        <f>2*29.3*R994*0.92*(EA994-W994)</f>
        <v>0</v>
      </c>
      <c r="AE994">
        <f>2*0.95*5.67E-8*(((EA994+$B$7)+273)^4-(W994+273)^4)</f>
        <v>0</v>
      </c>
      <c r="AF994">
        <f>U994+AE994+AC994+AD994</f>
        <v>0</v>
      </c>
      <c r="AG994">
        <f>DX994*AU994*(DS994-DR994*(1000-AU994*DU994)/(1000-AU994*DT994))/(100*DL994)</f>
        <v>0</v>
      </c>
      <c r="AH994">
        <f>1000*DX994*AU994*(DT994-DU994)/(100*DL994*(1000-AU994*DT994))</f>
        <v>0</v>
      </c>
      <c r="AI994">
        <f>(AJ994 - AK994 - DY994*1E3/(8.314*(EA994+273.15)) * AM994/DX994 * AL994) * DX994/(100*DL994) * (1000 - DU994)/1000</f>
        <v>0</v>
      </c>
      <c r="AJ994">
        <v>173.810468258138</v>
      </c>
      <c r="AK994">
        <v>188.105121212121</v>
      </c>
      <c r="AL994">
        <v>-3.41030495204935</v>
      </c>
      <c r="AM994">
        <v>65.4866395817143</v>
      </c>
      <c r="AN994">
        <f>(AP994 - AO994 + DY994*1E3/(8.314*(EA994+273.15)) * AR994/DX994 * AQ994) * DX994/(100*DL994) * 1000/(1000 - AP994)</f>
        <v>0</v>
      </c>
      <c r="AO994">
        <v>25.501232938829</v>
      </c>
      <c r="AP994">
        <v>50.2055836363636</v>
      </c>
      <c r="AQ994">
        <v>0.0107786323462341</v>
      </c>
      <c r="AR994">
        <v>110.837555628061</v>
      </c>
      <c r="AS994">
        <v>7</v>
      </c>
      <c r="AT994">
        <v>1</v>
      </c>
      <c r="AU994">
        <f>IF(AS994*$H$13&gt;=AW994,1.0,(AW994/(AW994-AS994*$H$13)))</f>
        <v>0</v>
      </c>
      <c r="AV994">
        <f>(AU994-1)*100</f>
        <v>0</v>
      </c>
      <c r="AW994">
        <f>MAX(0,($B$13+$C$13*EF994)/(1+$D$13*EF994)*DY994/(EA994+273)*$E$13)</f>
        <v>0</v>
      </c>
      <c r="AX994" t="s">
        <v>437</v>
      </c>
      <c r="AY994" t="s">
        <v>437</v>
      </c>
      <c r="AZ994">
        <v>0</v>
      </c>
      <c r="BA994">
        <v>0</v>
      </c>
      <c r="BB994">
        <f>1-AZ994/BA994</f>
        <v>0</v>
      </c>
      <c r="BC994">
        <v>0</v>
      </c>
      <c r="BD994" t="s">
        <v>437</v>
      </c>
      <c r="BE994" t="s">
        <v>437</v>
      </c>
      <c r="BF994">
        <v>0</v>
      </c>
      <c r="BG994">
        <v>0</v>
      </c>
      <c r="BH994">
        <f>1-BF994/BG994</f>
        <v>0</v>
      </c>
      <c r="BI994">
        <v>0.5</v>
      </c>
      <c r="BJ994">
        <f>DI994</f>
        <v>0</v>
      </c>
      <c r="BK994">
        <f>L994</f>
        <v>0</v>
      </c>
      <c r="BL994">
        <f>BH994*BI994*BJ994</f>
        <v>0</v>
      </c>
      <c r="BM994">
        <f>(BK994-BC994)/BJ994</f>
        <v>0</v>
      </c>
      <c r="BN994">
        <f>(BA994-BG994)/BG994</f>
        <v>0</v>
      </c>
      <c r="BO994">
        <f>AZ994/(BB994+AZ994/BG994)</f>
        <v>0</v>
      </c>
      <c r="BP994" t="s">
        <v>437</v>
      </c>
      <c r="BQ994">
        <v>0</v>
      </c>
      <c r="BR994">
        <f>IF(BQ994&lt;&gt;0, BQ994, BO994)</f>
        <v>0</v>
      </c>
      <c r="BS994">
        <f>1-BR994/BG994</f>
        <v>0</v>
      </c>
      <c r="BT994">
        <f>(BG994-BF994)/(BG994-BR994)</f>
        <v>0</v>
      </c>
      <c r="BU994">
        <f>(BA994-BG994)/(BA994-BR994)</f>
        <v>0</v>
      </c>
      <c r="BV994">
        <f>(BG994-BF994)/(BG994-AZ994)</f>
        <v>0</v>
      </c>
      <c r="BW994">
        <f>(BA994-BG994)/(BA994-AZ994)</f>
        <v>0</v>
      </c>
      <c r="BX994">
        <f>(BT994*BR994/BF994)</f>
        <v>0</v>
      </c>
      <c r="BY994">
        <f>(1-BX994)</f>
        <v>0</v>
      </c>
      <c r="DH994">
        <f>$B$11*EG994+$C$11*EH994+$F$11*ES994*(1-EV994)</f>
        <v>0</v>
      </c>
      <c r="DI994">
        <f>DH994*DJ994</f>
        <v>0</v>
      </c>
      <c r="DJ994">
        <f>($B$11*$D$9+$C$11*$D$9+$F$11*((FF994+EX994)/MAX(FF994+EX994+FG994, 0.1)*$I$9+FG994/MAX(FF994+EX994+FG994, 0.1)*$J$9))/($B$11+$C$11+$F$11)</f>
        <v>0</v>
      </c>
      <c r="DK994">
        <f>($B$11*$K$9+$C$11*$K$9+$F$11*((FF994+EX994)/MAX(FF994+EX994+FG994, 0.1)*$P$9+FG994/MAX(FF994+EX994+FG994, 0.1)*$Q$9))/($B$11+$C$11+$F$11)</f>
        <v>0</v>
      </c>
      <c r="DL994">
        <v>6</v>
      </c>
      <c r="DM994">
        <v>0.5</v>
      </c>
      <c r="DN994" t="s">
        <v>438</v>
      </c>
      <c r="DO994">
        <v>2</v>
      </c>
      <c r="DP994" t="b">
        <v>1</v>
      </c>
      <c r="DQ994">
        <v>1761425764.94615</v>
      </c>
      <c r="DR994">
        <v>201.557538461538</v>
      </c>
      <c r="DS994">
        <v>185.639769230769</v>
      </c>
      <c r="DT994">
        <v>50.1520307692308</v>
      </c>
      <c r="DU994">
        <v>25.5004307692308</v>
      </c>
      <c r="DV994">
        <v>200.460076923077</v>
      </c>
      <c r="DW994">
        <v>50.1961461538462</v>
      </c>
      <c r="DX994">
        <v>500.007692307692</v>
      </c>
      <c r="DY994">
        <v>90.2059230769231</v>
      </c>
      <c r="DZ994">
        <v>0.0400880153846154</v>
      </c>
      <c r="EA994">
        <v>51.5677230769231</v>
      </c>
      <c r="EB994">
        <v>47.9267076923077</v>
      </c>
      <c r="EC994">
        <v>999.9</v>
      </c>
      <c r="ED994">
        <v>0</v>
      </c>
      <c r="EE994">
        <v>0</v>
      </c>
      <c r="EF994">
        <v>10010.3830769231</v>
      </c>
      <c r="EG994">
        <v>0</v>
      </c>
      <c r="EH994">
        <v>1187.85153846154</v>
      </c>
      <c r="EI994">
        <v>15.9176384615385</v>
      </c>
      <c r="EJ994">
        <v>212.199384615385</v>
      </c>
      <c r="EK994">
        <v>190.497615384615</v>
      </c>
      <c r="EL994">
        <v>24.6516076923077</v>
      </c>
      <c r="EM994">
        <v>185.639769230769</v>
      </c>
      <c r="EN994">
        <v>25.5004307692308</v>
      </c>
      <c r="EO994">
        <v>4.52401</v>
      </c>
      <c r="EP994">
        <v>2.30028923076923</v>
      </c>
      <c r="EQ994">
        <v>31.0490307692308</v>
      </c>
      <c r="ER994">
        <v>19.6784307692308</v>
      </c>
      <c r="ES994">
        <v>1199.95307692308</v>
      </c>
      <c r="ET994">
        <v>0.966991153846154</v>
      </c>
      <c r="EU994">
        <v>0.0330088615384615</v>
      </c>
      <c r="EV994">
        <v>0</v>
      </c>
      <c r="EW994">
        <v>831.533769230769</v>
      </c>
      <c r="EX994">
        <v>5.00059</v>
      </c>
      <c r="EY994">
        <v>11107.3153846154</v>
      </c>
      <c r="EZ994">
        <v>10358.3</v>
      </c>
      <c r="FA994">
        <v>64</v>
      </c>
      <c r="FB994">
        <v>65.125</v>
      </c>
      <c r="FC994">
        <v>63.937</v>
      </c>
      <c r="FD994">
        <v>65.062</v>
      </c>
      <c r="FE994">
        <v>65.25</v>
      </c>
      <c r="FF994">
        <v>1155.51076923077</v>
      </c>
      <c r="FG994">
        <v>39.44</v>
      </c>
      <c r="FH994">
        <v>0</v>
      </c>
      <c r="FI994">
        <v>1761425733.7</v>
      </c>
      <c r="FJ994">
        <v>0</v>
      </c>
      <c r="FK994">
        <v>831.345307692308</v>
      </c>
      <c r="FL994">
        <v>-17.6126495812643</v>
      </c>
      <c r="FM994">
        <v>-224.307692442275</v>
      </c>
      <c r="FN994">
        <v>11105.3923076923</v>
      </c>
      <c r="FO994">
        <v>15</v>
      </c>
      <c r="FP994">
        <v>0</v>
      </c>
      <c r="FQ994" t="s">
        <v>439</v>
      </c>
      <c r="FR994">
        <v>0</v>
      </c>
      <c r="FS994">
        <v>0</v>
      </c>
      <c r="FT994">
        <v>0</v>
      </c>
      <c r="FU994">
        <v>0</v>
      </c>
      <c r="FV994">
        <v>0</v>
      </c>
      <c r="FW994">
        <v>0</v>
      </c>
      <c r="FX994">
        <v>0</v>
      </c>
      <c r="FY994">
        <v>0</v>
      </c>
      <c r="FZ994">
        <v>0</v>
      </c>
      <c r="GA994">
        <v>0</v>
      </c>
      <c r="GB994">
        <v>0</v>
      </c>
      <c r="GC994">
        <v>15.41455</v>
      </c>
      <c r="GD994">
        <v>11.8839969924812</v>
      </c>
      <c r="GE994">
        <v>1.27263855336069</v>
      </c>
      <c r="GF994">
        <v>0</v>
      </c>
      <c r="GG994">
        <v>832.225029411765</v>
      </c>
      <c r="GH994">
        <v>-17.4935217783949</v>
      </c>
      <c r="GI994">
        <v>1.72794642627488</v>
      </c>
      <c r="GJ994">
        <v>-1</v>
      </c>
      <c r="GK994">
        <v>24.638605</v>
      </c>
      <c r="GL994">
        <v>0.351712781954903</v>
      </c>
      <c r="GM994">
        <v>0.0341054317521419</v>
      </c>
      <c r="GN994">
        <v>0</v>
      </c>
      <c r="GO994">
        <v>0</v>
      </c>
      <c r="GP994">
        <v>2</v>
      </c>
      <c r="GQ994" t="s">
        <v>473</v>
      </c>
      <c r="GR994">
        <v>3.12621</v>
      </c>
      <c r="GS994">
        <v>2.71771</v>
      </c>
      <c r="GT994">
        <v>0.0396328</v>
      </c>
      <c r="GU994">
        <v>0.0363811</v>
      </c>
      <c r="GV994">
        <v>0.163157</v>
      </c>
      <c r="GW994">
        <v>0.101495</v>
      </c>
      <c r="GX994">
        <v>34243.4</v>
      </c>
      <c r="GY994">
        <v>36276.6</v>
      </c>
      <c r="GZ994">
        <v>32407.3</v>
      </c>
      <c r="HA994">
        <v>34233.9</v>
      </c>
      <c r="HB994">
        <v>38965.2</v>
      </c>
      <c r="HC994">
        <v>44383.9</v>
      </c>
      <c r="HD994">
        <v>50982.1</v>
      </c>
      <c r="HE994">
        <v>54942.1</v>
      </c>
      <c r="HF994">
        <v>1.6542</v>
      </c>
      <c r="HG994">
        <v>1.5056</v>
      </c>
      <c r="HH994">
        <v>-0.127926</v>
      </c>
      <c r="HI994">
        <v>0</v>
      </c>
      <c r="HJ994">
        <v>49.938</v>
      </c>
      <c r="HK994">
        <v>999.9</v>
      </c>
      <c r="HL994">
        <v>55.897</v>
      </c>
      <c r="HM994">
        <v>30.222</v>
      </c>
      <c r="HN994">
        <v>26.7375</v>
      </c>
      <c r="HO994">
        <v>60.0668</v>
      </c>
      <c r="HP994">
        <v>40.605</v>
      </c>
      <c r="HQ994">
        <v>1</v>
      </c>
      <c r="HR994">
        <v>2.62557</v>
      </c>
      <c r="HS994">
        <v>1.35138</v>
      </c>
      <c r="HT994">
        <v>20.1066</v>
      </c>
      <c r="HU994">
        <v>5.18569</v>
      </c>
      <c r="HV994">
        <v>12.0159</v>
      </c>
      <c r="HW994">
        <v>4.96725</v>
      </c>
      <c r="HX994">
        <v>3.29595</v>
      </c>
      <c r="HY994">
        <v>9999</v>
      </c>
      <c r="HZ994">
        <v>9999</v>
      </c>
      <c r="IA994">
        <v>999.9</v>
      </c>
      <c r="IB994">
        <v>9999</v>
      </c>
      <c r="IC994">
        <v>1.86325</v>
      </c>
      <c r="ID994">
        <v>1.86805</v>
      </c>
      <c r="IE994">
        <v>1.86783</v>
      </c>
      <c r="IF994">
        <v>1.86905</v>
      </c>
      <c r="IG994">
        <v>1.86981</v>
      </c>
      <c r="IH994">
        <v>1.86586</v>
      </c>
      <c r="II994">
        <v>1.86693</v>
      </c>
      <c r="IJ994">
        <v>1.8684</v>
      </c>
      <c r="IK994">
        <v>5</v>
      </c>
      <c r="IL994">
        <v>0</v>
      </c>
      <c r="IM994">
        <v>0</v>
      </c>
      <c r="IN994">
        <v>0</v>
      </c>
      <c r="IO994" t="s">
        <v>441</v>
      </c>
      <c r="IP994" t="s">
        <v>442</v>
      </c>
      <c r="IQ994" t="s">
        <v>443</v>
      </c>
      <c r="IR994" t="s">
        <v>443</v>
      </c>
      <c r="IS994" t="s">
        <v>443</v>
      </c>
      <c r="IT994" t="s">
        <v>443</v>
      </c>
      <c r="IU994">
        <v>0</v>
      </c>
      <c r="IV994">
        <v>100</v>
      </c>
      <c r="IW994">
        <v>100</v>
      </c>
      <c r="IX994">
        <v>1.098</v>
      </c>
      <c r="IY994">
        <v>-0.0441</v>
      </c>
      <c r="IZ994">
        <v>1.09748391826392</v>
      </c>
      <c r="JA994">
        <v>0</v>
      </c>
      <c r="JB994">
        <v>0</v>
      </c>
      <c r="JC994">
        <v>0</v>
      </c>
      <c r="JD994">
        <v>-0.0441141096964596</v>
      </c>
      <c r="JE994">
        <v>0</v>
      </c>
      <c r="JF994">
        <v>0</v>
      </c>
      <c r="JG994">
        <v>0</v>
      </c>
      <c r="JH994">
        <v>5</v>
      </c>
      <c r="JI994">
        <v>2273</v>
      </c>
      <c r="JJ994">
        <v>1</v>
      </c>
      <c r="JK994">
        <v>24</v>
      </c>
      <c r="JL994">
        <v>29357096.2</v>
      </c>
      <c r="JM994">
        <v>29357096.2</v>
      </c>
      <c r="JN994">
        <v>0.456543</v>
      </c>
      <c r="JO994">
        <v>2.65259</v>
      </c>
      <c r="JP994">
        <v>1.54785</v>
      </c>
      <c r="JQ994">
        <v>2.31567</v>
      </c>
      <c r="JR994">
        <v>1.64673</v>
      </c>
      <c r="JS994">
        <v>2.37915</v>
      </c>
      <c r="JT994">
        <v>34.3042</v>
      </c>
      <c r="JU994">
        <v>24.1838</v>
      </c>
      <c r="JV994">
        <v>18</v>
      </c>
      <c r="JW994">
        <v>486.673</v>
      </c>
      <c r="JX994">
        <v>379.201</v>
      </c>
      <c r="JY994">
        <v>49.3622</v>
      </c>
      <c r="JZ994">
        <v>56.5135</v>
      </c>
      <c r="KA994">
        <v>30.0004</v>
      </c>
      <c r="KB994">
        <v>55.7918</v>
      </c>
      <c r="KC994">
        <v>55.5804</v>
      </c>
      <c r="KD994">
        <v>9.10004</v>
      </c>
      <c r="KE994">
        <v>0</v>
      </c>
      <c r="KF994">
        <v>100</v>
      </c>
      <c r="KG994">
        <v>49.4196</v>
      </c>
      <c r="KH994">
        <v>134.454</v>
      </c>
      <c r="KI994">
        <v>26.2864</v>
      </c>
      <c r="KJ994">
        <v>92.3716</v>
      </c>
      <c r="KK994">
        <v>88.8756</v>
      </c>
    </row>
    <row r="995" spans="1:297">
      <c r="A995">
        <v>979</v>
      </c>
      <c r="B995">
        <v>1761425778.1</v>
      </c>
      <c r="C995">
        <v>17597.0999999046</v>
      </c>
      <c r="D995" t="s">
        <v>2410</v>
      </c>
      <c r="E995" t="s">
        <v>2411</v>
      </c>
      <c r="F995">
        <v>5</v>
      </c>
      <c r="G995" t="s">
        <v>2375</v>
      </c>
      <c r="H995" t="s">
        <v>436</v>
      </c>
      <c r="I995">
        <v>1761425769.94615</v>
      </c>
      <c r="J995">
        <f>(K995)/1000</f>
        <v>0</v>
      </c>
      <c r="K995">
        <f>IF(DP995, AN995, AH995)</f>
        <v>0</v>
      </c>
      <c r="L995">
        <f>IF(DP995, AI995, AG995)</f>
        <v>0</v>
      </c>
      <c r="M995">
        <f>DR995 - IF(AU995&gt;1, L995*DL995*100.0/(AW995), 0)</f>
        <v>0</v>
      </c>
      <c r="N995">
        <f>((T995-J995/2)*M995-L995)/(T995+J995/2)</f>
        <v>0</v>
      </c>
      <c r="O995">
        <f>N995*(DY995+DZ995)/1000.0</f>
        <v>0</v>
      </c>
      <c r="P995">
        <f>(DR995 - IF(AU995&gt;1, L995*DL995*100.0/(AW995), 0))*(DY995+DZ995)/1000.0</f>
        <v>0</v>
      </c>
      <c r="Q995">
        <f>2.0/((1/S995-1/R995)+SIGN(S995)*SQRT((1/S995-1/R995)*(1/S995-1/R995) + 4*DM995/((DM995+1)*(DM995+1))*(2*1/S995*1/R995-1/R995*1/R995)))</f>
        <v>0</v>
      </c>
      <c r="R995">
        <f>IF(LEFT(DN995,1)&lt;&gt;"0",IF(LEFT(DN995,1)="1",3.0,DO995),$D$5+$E$5*(EF995*DY995/($K$5*1000))+$F$5*(EF995*DY995/($K$5*1000))*MAX(MIN(DL995,$J$5),$I$5)*MAX(MIN(DL995,$J$5),$I$5)+$G$5*MAX(MIN(DL995,$J$5),$I$5)*(EF995*DY995/($K$5*1000))+$H$5*(EF995*DY995/($K$5*1000))*(EF995*DY995/($K$5*1000)))</f>
        <v>0</v>
      </c>
      <c r="S995">
        <f>J995*(1000-(1000*0.61365*exp(17.502*W995/(240.97+W995))/(DY995+DZ995)+DT995)/2)/(1000*0.61365*exp(17.502*W995/(240.97+W995))/(DY995+DZ995)-DT995)</f>
        <v>0</v>
      </c>
      <c r="T995">
        <f>1/((DM995+1)/(Q995/1.6)+1/(R995/1.37)) + DM995/((DM995+1)/(Q995/1.6) + DM995/(R995/1.37))</f>
        <v>0</v>
      </c>
      <c r="U995">
        <f>(DH995*DK995)</f>
        <v>0</v>
      </c>
      <c r="V995">
        <f>(EA995+(U995+2*0.95*5.67E-8*(((EA995+$B$7)+273)^4-(EA995+273)^4)-44100*J995)/(1.84*29.3*R995+8*0.95*5.67E-8*(EA995+273)^3))</f>
        <v>0</v>
      </c>
      <c r="W995">
        <f>($C$7*EB995+$D$7*EC995+$E$7*V995)</f>
        <v>0</v>
      </c>
      <c r="X995">
        <f>0.61365*exp(17.502*W995/(240.97+W995))</f>
        <v>0</v>
      </c>
      <c r="Y995">
        <f>(Z995/AA995*100)</f>
        <v>0</v>
      </c>
      <c r="Z995">
        <f>DT995*(DY995+DZ995)/1000</f>
        <v>0</v>
      </c>
      <c r="AA995">
        <f>0.61365*exp(17.502*EA995/(240.97+EA995))</f>
        <v>0</v>
      </c>
      <c r="AB995">
        <f>(X995-DT995*(DY995+DZ995)/1000)</f>
        <v>0</v>
      </c>
      <c r="AC995">
        <f>(-J995*44100)</f>
        <v>0</v>
      </c>
      <c r="AD995">
        <f>2*29.3*R995*0.92*(EA995-W995)</f>
        <v>0</v>
      </c>
      <c r="AE995">
        <f>2*0.95*5.67E-8*(((EA995+$B$7)+273)^4-(W995+273)^4)</f>
        <v>0</v>
      </c>
      <c r="AF995">
        <f>U995+AE995+AC995+AD995</f>
        <v>0</v>
      </c>
      <c r="AG995">
        <f>DX995*AU995*(DS995-DR995*(1000-AU995*DU995)/(1000-AU995*DT995))/(100*DL995)</f>
        <v>0</v>
      </c>
      <c r="AH995">
        <f>1000*DX995*AU995*(DT995-DU995)/(100*DL995*(1000-AU995*DT995))</f>
        <v>0</v>
      </c>
      <c r="AI995">
        <f>(AJ995 - AK995 - DY995*1E3/(8.314*(EA995+273.15)) * AM995/DX995 * AL995) * DX995/(100*DL995) * (1000 - DU995)/1000</f>
        <v>0</v>
      </c>
      <c r="AJ995">
        <v>157.317578699841</v>
      </c>
      <c r="AK995">
        <v>171.672363636364</v>
      </c>
      <c r="AL995">
        <v>-3.2601392385523</v>
      </c>
      <c r="AM995">
        <v>65.4866395817143</v>
      </c>
      <c r="AN995">
        <f>(AP995 - AO995 + DY995*1E3/(8.314*(EA995+273.15)) * AR995/DX995 * AQ995) * DX995/(100*DL995) * 1000/(1000 - AP995)</f>
        <v>0</v>
      </c>
      <c r="AO995">
        <v>25.4997370530646</v>
      </c>
      <c r="AP995">
        <v>50.227016969697</v>
      </c>
      <c r="AQ995">
        <v>0.00123250296241701</v>
      </c>
      <c r="AR995">
        <v>110.837555628061</v>
      </c>
      <c r="AS995">
        <v>7</v>
      </c>
      <c r="AT995">
        <v>1</v>
      </c>
      <c r="AU995">
        <f>IF(AS995*$H$13&gt;=AW995,1.0,(AW995/(AW995-AS995*$H$13)))</f>
        <v>0</v>
      </c>
      <c r="AV995">
        <f>(AU995-1)*100</f>
        <v>0</v>
      </c>
      <c r="AW995">
        <f>MAX(0,($B$13+$C$13*EF995)/(1+$D$13*EF995)*DY995/(EA995+273)*$E$13)</f>
        <v>0</v>
      </c>
      <c r="AX995" t="s">
        <v>437</v>
      </c>
      <c r="AY995" t="s">
        <v>437</v>
      </c>
      <c r="AZ995">
        <v>0</v>
      </c>
      <c r="BA995">
        <v>0</v>
      </c>
      <c r="BB995">
        <f>1-AZ995/BA995</f>
        <v>0</v>
      </c>
      <c r="BC995">
        <v>0</v>
      </c>
      <c r="BD995" t="s">
        <v>437</v>
      </c>
      <c r="BE995" t="s">
        <v>437</v>
      </c>
      <c r="BF995">
        <v>0</v>
      </c>
      <c r="BG995">
        <v>0</v>
      </c>
      <c r="BH995">
        <f>1-BF995/BG995</f>
        <v>0</v>
      </c>
      <c r="BI995">
        <v>0.5</v>
      </c>
      <c r="BJ995">
        <f>DI995</f>
        <v>0</v>
      </c>
      <c r="BK995">
        <f>L995</f>
        <v>0</v>
      </c>
      <c r="BL995">
        <f>BH995*BI995*BJ995</f>
        <v>0</v>
      </c>
      <c r="BM995">
        <f>(BK995-BC995)/BJ995</f>
        <v>0</v>
      </c>
      <c r="BN995">
        <f>(BA995-BG995)/BG995</f>
        <v>0</v>
      </c>
      <c r="BO995">
        <f>AZ995/(BB995+AZ995/BG995)</f>
        <v>0</v>
      </c>
      <c r="BP995" t="s">
        <v>437</v>
      </c>
      <c r="BQ995">
        <v>0</v>
      </c>
      <c r="BR995">
        <f>IF(BQ995&lt;&gt;0, BQ995, BO995)</f>
        <v>0</v>
      </c>
      <c r="BS995">
        <f>1-BR995/BG995</f>
        <v>0</v>
      </c>
      <c r="BT995">
        <f>(BG995-BF995)/(BG995-BR995)</f>
        <v>0</v>
      </c>
      <c r="BU995">
        <f>(BA995-BG995)/(BA995-BR995)</f>
        <v>0</v>
      </c>
      <c r="BV995">
        <f>(BG995-BF995)/(BG995-AZ995)</f>
        <v>0</v>
      </c>
      <c r="BW995">
        <f>(BA995-BG995)/(BA995-AZ995)</f>
        <v>0</v>
      </c>
      <c r="BX995">
        <f>(BT995*BR995/BF995)</f>
        <v>0</v>
      </c>
      <c r="BY995">
        <f>(1-BX995)</f>
        <v>0</v>
      </c>
      <c r="DH995">
        <f>$B$11*EG995+$C$11*EH995+$F$11*ES995*(1-EV995)</f>
        <v>0</v>
      </c>
      <c r="DI995">
        <f>DH995*DJ995</f>
        <v>0</v>
      </c>
      <c r="DJ995">
        <f>($B$11*$D$9+$C$11*$D$9+$F$11*((FF995+EX995)/MAX(FF995+EX995+FG995, 0.1)*$I$9+FG995/MAX(FF995+EX995+FG995, 0.1)*$J$9))/($B$11+$C$11+$F$11)</f>
        <v>0</v>
      </c>
      <c r="DK995">
        <f>($B$11*$K$9+$C$11*$K$9+$F$11*((FF995+EX995)/MAX(FF995+EX995+FG995, 0.1)*$P$9+FG995/MAX(FF995+EX995+FG995, 0.1)*$Q$9))/($B$11+$C$11+$F$11)</f>
        <v>0</v>
      </c>
      <c r="DL995">
        <v>6</v>
      </c>
      <c r="DM995">
        <v>0.5</v>
      </c>
      <c r="DN995" t="s">
        <v>438</v>
      </c>
      <c r="DO995">
        <v>2</v>
      </c>
      <c r="DP995" t="b">
        <v>1</v>
      </c>
      <c r="DQ995">
        <v>1761425769.94615</v>
      </c>
      <c r="DR995">
        <v>185.603615384615</v>
      </c>
      <c r="DS995">
        <v>169.215307692308</v>
      </c>
      <c r="DT995">
        <v>50.1856846153846</v>
      </c>
      <c r="DU995">
        <v>25.5008307692308</v>
      </c>
      <c r="DV995">
        <v>184.506230769231</v>
      </c>
      <c r="DW995">
        <v>50.2297923076923</v>
      </c>
      <c r="DX995">
        <v>500.004076923077</v>
      </c>
      <c r="DY995">
        <v>90.2064</v>
      </c>
      <c r="DZ995">
        <v>0.0399499153846154</v>
      </c>
      <c r="EA995">
        <v>51.5755153846154</v>
      </c>
      <c r="EB995">
        <v>47.9230461538462</v>
      </c>
      <c r="EC995">
        <v>999.9</v>
      </c>
      <c r="ED995">
        <v>0</v>
      </c>
      <c r="EE995">
        <v>0</v>
      </c>
      <c r="EF995">
        <v>10008.5161538462</v>
      </c>
      <c r="EG995">
        <v>0</v>
      </c>
      <c r="EH995">
        <v>1187.82538461538</v>
      </c>
      <c r="EI995">
        <v>16.3882076923077</v>
      </c>
      <c r="EJ995">
        <v>195.409923076923</v>
      </c>
      <c r="EK995">
        <v>173.643538461538</v>
      </c>
      <c r="EL995">
        <v>24.6848538461538</v>
      </c>
      <c r="EM995">
        <v>169.215307692308</v>
      </c>
      <c r="EN995">
        <v>25.5008307692308</v>
      </c>
      <c r="EO995">
        <v>4.52707</v>
      </c>
      <c r="EP995">
        <v>2.30033769230769</v>
      </c>
      <c r="EQ995">
        <v>31.0609</v>
      </c>
      <c r="ER995">
        <v>19.6787692307692</v>
      </c>
      <c r="ES995">
        <v>1199.95461538462</v>
      </c>
      <c r="ET995">
        <v>0.966991153846154</v>
      </c>
      <c r="EU995">
        <v>0.0330088615384615</v>
      </c>
      <c r="EV995">
        <v>0</v>
      </c>
      <c r="EW995">
        <v>830.108692307692</v>
      </c>
      <c r="EX995">
        <v>5.00059</v>
      </c>
      <c r="EY995">
        <v>11088.7307692308</v>
      </c>
      <c r="EZ995">
        <v>10358.3</v>
      </c>
      <c r="FA995">
        <v>64</v>
      </c>
      <c r="FB995">
        <v>65.1297692307692</v>
      </c>
      <c r="FC995">
        <v>63.937</v>
      </c>
      <c r="FD995">
        <v>65.062</v>
      </c>
      <c r="FE995">
        <v>65.25</v>
      </c>
      <c r="FF995">
        <v>1155.51230769231</v>
      </c>
      <c r="FG995">
        <v>39.44</v>
      </c>
      <c r="FH995">
        <v>0</v>
      </c>
      <c r="FI995">
        <v>1761425738.5</v>
      </c>
      <c r="FJ995">
        <v>0</v>
      </c>
      <c r="FK995">
        <v>830.000807692308</v>
      </c>
      <c r="FL995">
        <v>-15.8234187856917</v>
      </c>
      <c r="FM995">
        <v>-211.227350133821</v>
      </c>
      <c r="FN995">
        <v>11087.7153846154</v>
      </c>
      <c r="FO995">
        <v>15</v>
      </c>
      <c r="FP995">
        <v>0</v>
      </c>
      <c r="FQ995" t="s">
        <v>439</v>
      </c>
      <c r="FR995">
        <v>0</v>
      </c>
      <c r="FS995">
        <v>0</v>
      </c>
      <c r="FT995">
        <v>0</v>
      </c>
      <c r="FU995">
        <v>0</v>
      </c>
      <c r="FV995">
        <v>0</v>
      </c>
      <c r="FW995">
        <v>0</v>
      </c>
      <c r="FX995">
        <v>0</v>
      </c>
      <c r="FY995">
        <v>0</v>
      </c>
      <c r="FZ995">
        <v>0</v>
      </c>
      <c r="GA995">
        <v>0</v>
      </c>
      <c r="GB995">
        <v>0</v>
      </c>
      <c r="GC995">
        <v>16.1409809523809</v>
      </c>
      <c r="GD995">
        <v>7.08174545454546</v>
      </c>
      <c r="GE995">
        <v>0.869546412474178</v>
      </c>
      <c r="GF995">
        <v>0</v>
      </c>
      <c r="GG995">
        <v>830.878058823529</v>
      </c>
      <c r="GH995">
        <v>-17.0878227524048</v>
      </c>
      <c r="GI995">
        <v>1.68787206688981</v>
      </c>
      <c r="GJ995">
        <v>-1</v>
      </c>
      <c r="GK995">
        <v>24.6669476190476</v>
      </c>
      <c r="GL995">
        <v>0.395197402597417</v>
      </c>
      <c r="GM995">
        <v>0.0402081562330877</v>
      </c>
      <c r="GN995">
        <v>0</v>
      </c>
      <c r="GO995">
        <v>0</v>
      </c>
      <c r="GP995">
        <v>2</v>
      </c>
      <c r="GQ995" t="s">
        <v>473</v>
      </c>
      <c r="GR995">
        <v>3.12622</v>
      </c>
      <c r="GS995">
        <v>2.71785</v>
      </c>
      <c r="GT995">
        <v>0.036394</v>
      </c>
      <c r="GU995">
        <v>0.0331012</v>
      </c>
      <c r="GV995">
        <v>0.163214</v>
      </c>
      <c r="GW995">
        <v>0.101495</v>
      </c>
      <c r="GX995">
        <v>34358.2</v>
      </c>
      <c r="GY995">
        <v>36399.2</v>
      </c>
      <c r="GZ995">
        <v>32407.1</v>
      </c>
      <c r="HA995">
        <v>34233.5</v>
      </c>
      <c r="HB995">
        <v>38962.4</v>
      </c>
      <c r="HC995">
        <v>44383.1</v>
      </c>
      <c r="HD995">
        <v>50982</v>
      </c>
      <c r="HE995">
        <v>54941.6</v>
      </c>
      <c r="HF995">
        <v>1.65408</v>
      </c>
      <c r="HG995">
        <v>1.5059</v>
      </c>
      <c r="HH995">
        <v>-0.127621</v>
      </c>
      <c r="HI995">
        <v>0</v>
      </c>
      <c r="HJ995">
        <v>49.9481</v>
      </c>
      <c r="HK995">
        <v>999.9</v>
      </c>
      <c r="HL995">
        <v>55.872</v>
      </c>
      <c r="HM995">
        <v>30.222</v>
      </c>
      <c r="HN995">
        <v>26.7265</v>
      </c>
      <c r="HO995">
        <v>59.9568</v>
      </c>
      <c r="HP995">
        <v>40.645</v>
      </c>
      <c r="HQ995">
        <v>1</v>
      </c>
      <c r="HR995">
        <v>2.62582</v>
      </c>
      <c r="HS995">
        <v>1.30099</v>
      </c>
      <c r="HT995">
        <v>20.1068</v>
      </c>
      <c r="HU995">
        <v>5.18539</v>
      </c>
      <c r="HV995">
        <v>12.0159</v>
      </c>
      <c r="HW995">
        <v>4.96725</v>
      </c>
      <c r="HX995">
        <v>3.29598</v>
      </c>
      <c r="HY995">
        <v>9999</v>
      </c>
      <c r="HZ995">
        <v>9999</v>
      </c>
      <c r="IA995">
        <v>999.9</v>
      </c>
      <c r="IB995">
        <v>9999</v>
      </c>
      <c r="IC995">
        <v>1.86325</v>
      </c>
      <c r="ID995">
        <v>1.86807</v>
      </c>
      <c r="IE995">
        <v>1.86783</v>
      </c>
      <c r="IF995">
        <v>1.86905</v>
      </c>
      <c r="IG995">
        <v>1.86981</v>
      </c>
      <c r="IH995">
        <v>1.86589</v>
      </c>
      <c r="II995">
        <v>1.86693</v>
      </c>
      <c r="IJ995">
        <v>1.86843</v>
      </c>
      <c r="IK995">
        <v>5</v>
      </c>
      <c r="IL995">
        <v>0</v>
      </c>
      <c r="IM995">
        <v>0</v>
      </c>
      <c r="IN995">
        <v>0</v>
      </c>
      <c r="IO995" t="s">
        <v>441</v>
      </c>
      <c r="IP995" t="s">
        <v>442</v>
      </c>
      <c r="IQ995" t="s">
        <v>443</v>
      </c>
      <c r="IR995" t="s">
        <v>443</v>
      </c>
      <c r="IS995" t="s">
        <v>443</v>
      </c>
      <c r="IT995" t="s">
        <v>443</v>
      </c>
      <c r="IU995">
        <v>0</v>
      </c>
      <c r="IV995">
        <v>100</v>
      </c>
      <c r="IW995">
        <v>100</v>
      </c>
      <c r="IX995">
        <v>1.097</v>
      </c>
      <c r="IY995">
        <v>-0.0441</v>
      </c>
      <c r="IZ995">
        <v>1.09748391826392</v>
      </c>
      <c r="JA995">
        <v>0</v>
      </c>
      <c r="JB995">
        <v>0</v>
      </c>
      <c r="JC995">
        <v>0</v>
      </c>
      <c r="JD995">
        <v>-0.0441141096964596</v>
      </c>
      <c r="JE995">
        <v>0</v>
      </c>
      <c r="JF995">
        <v>0</v>
      </c>
      <c r="JG995">
        <v>0</v>
      </c>
      <c r="JH995">
        <v>5</v>
      </c>
      <c r="JI995">
        <v>2273</v>
      </c>
      <c r="JJ995">
        <v>1</v>
      </c>
      <c r="JK995">
        <v>24</v>
      </c>
      <c r="JL995">
        <v>29357096.3</v>
      </c>
      <c r="JM995">
        <v>29357096.3</v>
      </c>
      <c r="JN995">
        <v>0.426025</v>
      </c>
      <c r="JO995">
        <v>2.65625</v>
      </c>
      <c r="JP995">
        <v>1.54785</v>
      </c>
      <c r="JQ995">
        <v>2.31567</v>
      </c>
      <c r="JR995">
        <v>1.64551</v>
      </c>
      <c r="JS995">
        <v>2.37061</v>
      </c>
      <c r="JT995">
        <v>34.3042</v>
      </c>
      <c r="JU995">
        <v>24.1838</v>
      </c>
      <c r="JV995">
        <v>18</v>
      </c>
      <c r="JW995">
        <v>486.597</v>
      </c>
      <c r="JX995">
        <v>379.401</v>
      </c>
      <c r="JY995">
        <v>49.4111</v>
      </c>
      <c r="JZ995">
        <v>56.5135</v>
      </c>
      <c r="KA995">
        <v>30.0004</v>
      </c>
      <c r="KB995">
        <v>55.7948</v>
      </c>
      <c r="KC995">
        <v>55.584</v>
      </c>
      <c r="KD995">
        <v>8.42062</v>
      </c>
      <c r="KE995">
        <v>0</v>
      </c>
      <c r="KF995">
        <v>100</v>
      </c>
      <c r="KG995">
        <v>49.4713</v>
      </c>
      <c r="KH995">
        <v>113.936</v>
      </c>
      <c r="KI995">
        <v>26.2864</v>
      </c>
      <c r="KJ995">
        <v>92.3713</v>
      </c>
      <c r="KK995">
        <v>88.8748</v>
      </c>
    </row>
    <row r="996" spans="1:297">
      <c r="A996">
        <v>980</v>
      </c>
      <c r="B996">
        <v>1761425783.1</v>
      </c>
      <c r="C996">
        <v>17602.0999999046</v>
      </c>
      <c r="D996" t="s">
        <v>2412</v>
      </c>
      <c r="E996" t="s">
        <v>2413</v>
      </c>
      <c r="F996">
        <v>5</v>
      </c>
      <c r="G996" t="s">
        <v>2375</v>
      </c>
      <c r="H996" t="s">
        <v>436</v>
      </c>
      <c r="I996">
        <v>1761425774.94615</v>
      </c>
      <c r="J996">
        <f>(K996)/1000</f>
        <v>0</v>
      </c>
      <c r="K996">
        <f>IF(DP996, AN996, AH996)</f>
        <v>0</v>
      </c>
      <c r="L996">
        <f>IF(DP996, AI996, AG996)</f>
        <v>0</v>
      </c>
      <c r="M996">
        <f>DR996 - IF(AU996&gt;1, L996*DL996*100.0/(AW996), 0)</f>
        <v>0</v>
      </c>
      <c r="N996">
        <f>((T996-J996/2)*M996-L996)/(T996+J996/2)</f>
        <v>0</v>
      </c>
      <c r="O996">
        <f>N996*(DY996+DZ996)/1000.0</f>
        <v>0</v>
      </c>
      <c r="P996">
        <f>(DR996 - IF(AU996&gt;1, L996*DL996*100.0/(AW996), 0))*(DY996+DZ996)/1000.0</f>
        <v>0</v>
      </c>
      <c r="Q996">
        <f>2.0/((1/S996-1/R996)+SIGN(S996)*SQRT((1/S996-1/R996)*(1/S996-1/R996) + 4*DM996/((DM996+1)*(DM996+1))*(2*1/S996*1/R996-1/R996*1/R996)))</f>
        <v>0</v>
      </c>
      <c r="R996">
        <f>IF(LEFT(DN996,1)&lt;&gt;"0",IF(LEFT(DN996,1)="1",3.0,DO996),$D$5+$E$5*(EF996*DY996/($K$5*1000))+$F$5*(EF996*DY996/($K$5*1000))*MAX(MIN(DL996,$J$5),$I$5)*MAX(MIN(DL996,$J$5),$I$5)+$G$5*MAX(MIN(DL996,$J$5),$I$5)*(EF996*DY996/($K$5*1000))+$H$5*(EF996*DY996/($K$5*1000))*(EF996*DY996/($K$5*1000)))</f>
        <v>0</v>
      </c>
      <c r="S996">
        <f>J996*(1000-(1000*0.61365*exp(17.502*W996/(240.97+W996))/(DY996+DZ996)+DT996)/2)/(1000*0.61365*exp(17.502*W996/(240.97+W996))/(DY996+DZ996)-DT996)</f>
        <v>0</v>
      </c>
      <c r="T996">
        <f>1/((DM996+1)/(Q996/1.6)+1/(R996/1.37)) + DM996/((DM996+1)/(Q996/1.6) + DM996/(R996/1.37))</f>
        <v>0</v>
      </c>
      <c r="U996">
        <f>(DH996*DK996)</f>
        <v>0</v>
      </c>
      <c r="V996">
        <f>(EA996+(U996+2*0.95*5.67E-8*(((EA996+$B$7)+273)^4-(EA996+273)^4)-44100*J996)/(1.84*29.3*R996+8*0.95*5.67E-8*(EA996+273)^3))</f>
        <v>0</v>
      </c>
      <c r="W996">
        <f>($C$7*EB996+$D$7*EC996+$E$7*V996)</f>
        <v>0</v>
      </c>
      <c r="X996">
        <f>0.61365*exp(17.502*W996/(240.97+W996))</f>
        <v>0</v>
      </c>
      <c r="Y996">
        <f>(Z996/AA996*100)</f>
        <v>0</v>
      </c>
      <c r="Z996">
        <f>DT996*(DY996+DZ996)/1000</f>
        <v>0</v>
      </c>
      <c r="AA996">
        <f>0.61365*exp(17.502*EA996/(240.97+EA996))</f>
        <v>0</v>
      </c>
      <c r="AB996">
        <f>(X996-DT996*(DY996+DZ996)/1000)</f>
        <v>0</v>
      </c>
      <c r="AC996">
        <f>(-J996*44100)</f>
        <v>0</v>
      </c>
      <c r="AD996">
        <f>2*29.3*R996*0.92*(EA996-W996)</f>
        <v>0</v>
      </c>
      <c r="AE996">
        <f>2*0.95*5.67E-8*(((EA996+$B$7)+273)^4-(W996+273)^4)</f>
        <v>0</v>
      </c>
      <c r="AF996">
        <f>U996+AE996+AC996+AD996</f>
        <v>0</v>
      </c>
      <c r="AG996">
        <f>DX996*AU996*(DS996-DR996*(1000-AU996*DU996)/(1000-AU996*DT996))/(100*DL996)</f>
        <v>0</v>
      </c>
      <c r="AH996">
        <f>1000*DX996*AU996*(DT996-DU996)/(100*DL996*(1000-AU996*DT996))</f>
        <v>0</v>
      </c>
      <c r="AI996">
        <f>(AJ996 - AK996 - DY996*1E3/(8.314*(EA996+273.15)) * AM996/DX996 * AL996) * DX996/(100*DL996) * (1000 - DU996)/1000</f>
        <v>0</v>
      </c>
      <c r="AJ996">
        <v>141.957507633047</v>
      </c>
      <c r="AK996">
        <v>156.144703030303</v>
      </c>
      <c r="AL996">
        <v>-3.08084458193822</v>
      </c>
      <c r="AM996">
        <v>65.4866395817143</v>
      </c>
      <c r="AN996">
        <f>(AP996 - AO996 + DY996*1E3/(8.314*(EA996+273.15)) * AR996/DX996 * AQ996) * DX996/(100*DL996) * 1000/(1000 - AP996)</f>
        <v>0</v>
      </c>
      <c r="AO996">
        <v>25.499316264553</v>
      </c>
      <c r="AP996">
        <v>50.2785187878788</v>
      </c>
      <c r="AQ996">
        <v>0.0101285504266915</v>
      </c>
      <c r="AR996">
        <v>110.837555628061</v>
      </c>
      <c r="AS996">
        <v>7</v>
      </c>
      <c r="AT996">
        <v>1</v>
      </c>
      <c r="AU996">
        <f>IF(AS996*$H$13&gt;=AW996,1.0,(AW996/(AW996-AS996*$H$13)))</f>
        <v>0</v>
      </c>
      <c r="AV996">
        <f>(AU996-1)*100</f>
        <v>0</v>
      </c>
      <c r="AW996">
        <f>MAX(0,($B$13+$C$13*EF996)/(1+$D$13*EF996)*DY996/(EA996+273)*$E$13)</f>
        <v>0</v>
      </c>
      <c r="AX996" t="s">
        <v>437</v>
      </c>
      <c r="AY996" t="s">
        <v>437</v>
      </c>
      <c r="AZ996">
        <v>0</v>
      </c>
      <c r="BA996">
        <v>0</v>
      </c>
      <c r="BB996">
        <f>1-AZ996/BA996</f>
        <v>0</v>
      </c>
      <c r="BC996">
        <v>0</v>
      </c>
      <c r="BD996" t="s">
        <v>437</v>
      </c>
      <c r="BE996" t="s">
        <v>437</v>
      </c>
      <c r="BF996">
        <v>0</v>
      </c>
      <c r="BG996">
        <v>0</v>
      </c>
      <c r="BH996">
        <f>1-BF996/BG996</f>
        <v>0</v>
      </c>
      <c r="BI996">
        <v>0.5</v>
      </c>
      <c r="BJ996">
        <f>DI996</f>
        <v>0</v>
      </c>
      <c r="BK996">
        <f>L996</f>
        <v>0</v>
      </c>
      <c r="BL996">
        <f>BH996*BI996*BJ996</f>
        <v>0</v>
      </c>
      <c r="BM996">
        <f>(BK996-BC996)/BJ996</f>
        <v>0</v>
      </c>
      <c r="BN996">
        <f>(BA996-BG996)/BG996</f>
        <v>0</v>
      </c>
      <c r="BO996">
        <f>AZ996/(BB996+AZ996/BG996)</f>
        <v>0</v>
      </c>
      <c r="BP996" t="s">
        <v>437</v>
      </c>
      <c r="BQ996">
        <v>0</v>
      </c>
      <c r="BR996">
        <f>IF(BQ996&lt;&gt;0, BQ996, BO996)</f>
        <v>0</v>
      </c>
      <c r="BS996">
        <f>1-BR996/BG996</f>
        <v>0</v>
      </c>
      <c r="BT996">
        <f>(BG996-BF996)/(BG996-BR996)</f>
        <v>0</v>
      </c>
      <c r="BU996">
        <f>(BA996-BG996)/(BA996-BR996)</f>
        <v>0</v>
      </c>
      <c r="BV996">
        <f>(BG996-BF996)/(BG996-AZ996)</f>
        <v>0</v>
      </c>
      <c r="BW996">
        <f>(BA996-BG996)/(BA996-AZ996)</f>
        <v>0</v>
      </c>
      <c r="BX996">
        <f>(BT996*BR996/BF996)</f>
        <v>0</v>
      </c>
      <c r="BY996">
        <f>(1-BX996)</f>
        <v>0</v>
      </c>
      <c r="DH996">
        <f>$B$11*EG996+$C$11*EH996+$F$11*ES996*(1-EV996)</f>
        <v>0</v>
      </c>
      <c r="DI996">
        <f>DH996*DJ996</f>
        <v>0</v>
      </c>
      <c r="DJ996">
        <f>($B$11*$D$9+$C$11*$D$9+$F$11*((FF996+EX996)/MAX(FF996+EX996+FG996, 0.1)*$I$9+FG996/MAX(FF996+EX996+FG996, 0.1)*$J$9))/($B$11+$C$11+$F$11)</f>
        <v>0</v>
      </c>
      <c r="DK996">
        <f>($B$11*$K$9+$C$11*$K$9+$F$11*((FF996+EX996)/MAX(FF996+EX996+FG996, 0.1)*$P$9+FG996/MAX(FF996+EX996+FG996, 0.1)*$Q$9))/($B$11+$C$11+$F$11)</f>
        <v>0</v>
      </c>
      <c r="DL996">
        <v>6</v>
      </c>
      <c r="DM996">
        <v>0.5</v>
      </c>
      <c r="DN996" t="s">
        <v>438</v>
      </c>
      <c r="DO996">
        <v>2</v>
      </c>
      <c r="DP996" t="b">
        <v>1</v>
      </c>
      <c r="DQ996">
        <v>1761425774.94615</v>
      </c>
      <c r="DR996">
        <v>170.013307692308</v>
      </c>
      <c r="DS996">
        <v>153.188153846154</v>
      </c>
      <c r="DT996">
        <v>50.2211692307692</v>
      </c>
      <c r="DU996">
        <v>25.5003230769231</v>
      </c>
      <c r="DV996">
        <v>168.916076923077</v>
      </c>
      <c r="DW996">
        <v>50.2652846153846</v>
      </c>
      <c r="DX996">
        <v>500.003846153846</v>
      </c>
      <c r="DY996">
        <v>90.2072769230769</v>
      </c>
      <c r="DZ996">
        <v>0.0398696769230769</v>
      </c>
      <c r="EA996">
        <v>51.5832076923077</v>
      </c>
      <c r="EB996">
        <v>47.9293769230769</v>
      </c>
      <c r="EC996">
        <v>999.9</v>
      </c>
      <c r="ED996">
        <v>0</v>
      </c>
      <c r="EE996">
        <v>0</v>
      </c>
      <c r="EF996">
        <v>10003.8569230769</v>
      </c>
      <c r="EG996">
        <v>0</v>
      </c>
      <c r="EH996">
        <v>1187.80923076923</v>
      </c>
      <c r="EI996">
        <v>16.8251538461538</v>
      </c>
      <c r="EJ996">
        <v>179.002538461538</v>
      </c>
      <c r="EK996">
        <v>157.196923076923</v>
      </c>
      <c r="EL996">
        <v>24.7208384615385</v>
      </c>
      <c r="EM996">
        <v>153.188153846154</v>
      </c>
      <c r="EN996">
        <v>25.5003230769231</v>
      </c>
      <c r="EO996">
        <v>4.53031538461538</v>
      </c>
      <c r="EP996">
        <v>2.30031538461538</v>
      </c>
      <c r="EQ996">
        <v>31.0734846153846</v>
      </c>
      <c r="ER996">
        <v>19.6786076923077</v>
      </c>
      <c r="ES996">
        <v>1199.97846153846</v>
      </c>
      <c r="ET996">
        <v>0.966991846153846</v>
      </c>
      <c r="EU996">
        <v>0.0330082230769231</v>
      </c>
      <c r="EV996">
        <v>0</v>
      </c>
      <c r="EW996">
        <v>828.774769230769</v>
      </c>
      <c r="EX996">
        <v>5.00059</v>
      </c>
      <c r="EY996">
        <v>11071.8923076923</v>
      </c>
      <c r="EZ996">
        <v>10358.5</v>
      </c>
      <c r="FA996">
        <v>64</v>
      </c>
      <c r="FB996">
        <v>65.1440769230769</v>
      </c>
      <c r="FC996">
        <v>63.937</v>
      </c>
      <c r="FD996">
        <v>65.062</v>
      </c>
      <c r="FE996">
        <v>65.25</v>
      </c>
      <c r="FF996">
        <v>1155.53692307692</v>
      </c>
      <c r="FG996">
        <v>39.44</v>
      </c>
      <c r="FH996">
        <v>0</v>
      </c>
      <c r="FI996">
        <v>1761425743.9</v>
      </c>
      <c r="FJ996">
        <v>0</v>
      </c>
      <c r="FK996">
        <v>828.50272</v>
      </c>
      <c r="FL996">
        <v>-15.1949230505203</v>
      </c>
      <c r="FM996">
        <v>-199.984615094885</v>
      </c>
      <c r="FN996">
        <v>11068.292</v>
      </c>
      <c r="FO996">
        <v>15</v>
      </c>
      <c r="FP996">
        <v>0</v>
      </c>
      <c r="FQ996" t="s">
        <v>439</v>
      </c>
      <c r="FR996">
        <v>0</v>
      </c>
      <c r="FS996">
        <v>0</v>
      </c>
      <c r="FT996">
        <v>0</v>
      </c>
      <c r="FU996">
        <v>0</v>
      </c>
      <c r="FV996">
        <v>0</v>
      </c>
      <c r="FW996">
        <v>0</v>
      </c>
      <c r="FX996">
        <v>0</v>
      </c>
      <c r="FY996">
        <v>0</v>
      </c>
      <c r="FZ996">
        <v>0</v>
      </c>
      <c r="GA996">
        <v>0</v>
      </c>
      <c r="GB996">
        <v>0</v>
      </c>
      <c r="GC996">
        <v>16.543295</v>
      </c>
      <c r="GD996">
        <v>4.54208571428574</v>
      </c>
      <c r="GE996">
        <v>0.717750297439855</v>
      </c>
      <c r="GF996">
        <v>0</v>
      </c>
      <c r="GG996">
        <v>829.524382352941</v>
      </c>
      <c r="GH996">
        <v>-15.8435599750219</v>
      </c>
      <c r="GI996">
        <v>1.56137030718506</v>
      </c>
      <c r="GJ996">
        <v>-1</v>
      </c>
      <c r="GK996">
        <v>24.704985</v>
      </c>
      <c r="GL996">
        <v>0.430642105263125</v>
      </c>
      <c r="GM996">
        <v>0.0417807644137826</v>
      </c>
      <c r="GN996">
        <v>0</v>
      </c>
      <c r="GO996">
        <v>0</v>
      </c>
      <c r="GP996">
        <v>2</v>
      </c>
      <c r="GQ996" t="s">
        <v>473</v>
      </c>
      <c r="GR996">
        <v>3.12625</v>
      </c>
      <c r="GS996">
        <v>2.71814</v>
      </c>
      <c r="GT996">
        <v>0.0332373</v>
      </c>
      <c r="GU996">
        <v>0.0295286</v>
      </c>
      <c r="GV996">
        <v>0.163279</v>
      </c>
      <c r="GW996">
        <v>0.101491</v>
      </c>
      <c r="GX996">
        <v>34470.1</v>
      </c>
      <c r="GY996">
        <v>36532.6</v>
      </c>
      <c r="GZ996">
        <v>32406.9</v>
      </c>
      <c r="HA996">
        <v>34233.1</v>
      </c>
      <c r="HB996">
        <v>38959.5</v>
      </c>
      <c r="HC996">
        <v>44382.6</v>
      </c>
      <c r="HD996">
        <v>50982.2</v>
      </c>
      <c r="HE996">
        <v>54941.2</v>
      </c>
      <c r="HF996">
        <v>1.65395</v>
      </c>
      <c r="HG996">
        <v>1.50583</v>
      </c>
      <c r="HH996">
        <v>-0.12736</v>
      </c>
      <c r="HI996">
        <v>0</v>
      </c>
      <c r="HJ996">
        <v>49.9603</v>
      </c>
      <c r="HK996">
        <v>999.9</v>
      </c>
      <c r="HL996">
        <v>55.897</v>
      </c>
      <c r="HM996">
        <v>30.242</v>
      </c>
      <c r="HN996">
        <v>26.7691</v>
      </c>
      <c r="HO996">
        <v>59.8468</v>
      </c>
      <c r="HP996">
        <v>40.5248</v>
      </c>
      <c r="HQ996">
        <v>1</v>
      </c>
      <c r="HR996">
        <v>2.62608</v>
      </c>
      <c r="HS996">
        <v>1.27883</v>
      </c>
      <c r="HT996">
        <v>20.1068</v>
      </c>
      <c r="HU996">
        <v>5.18554</v>
      </c>
      <c r="HV996">
        <v>12.0159</v>
      </c>
      <c r="HW996">
        <v>4.9676</v>
      </c>
      <c r="HX996">
        <v>3.29595</v>
      </c>
      <c r="HY996">
        <v>9999</v>
      </c>
      <c r="HZ996">
        <v>9999</v>
      </c>
      <c r="IA996">
        <v>999.9</v>
      </c>
      <c r="IB996">
        <v>9999</v>
      </c>
      <c r="IC996">
        <v>1.86325</v>
      </c>
      <c r="ID996">
        <v>1.86807</v>
      </c>
      <c r="IE996">
        <v>1.86783</v>
      </c>
      <c r="IF996">
        <v>1.86905</v>
      </c>
      <c r="IG996">
        <v>1.86981</v>
      </c>
      <c r="IH996">
        <v>1.86585</v>
      </c>
      <c r="II996">
        <v>1.86693</v>
      </c>
      <c r="IJ996">
        <v>1.86839</v>
      </c>
      <c r="IK996">
        <v>5</v>
      </c>
      <c r="IL996">
        <v>0</v>
      </c>
      <c r="IM996">
        <v>0</v>
      </c>
      <c r="IN996">
        <v>0</v>
      </c>
      <c r="IO996" t="s">
        <v>441</v>
      </c>
      <c r="IP996" t="s">
        <v>442</v>
      </c>
      <c r="IQ996" t="s">
        <v>443</v>
      </c>
      <c r="IR996" t="s">
        <v>443</v>
      </c>
      <c r="IS996" t="s">
        <v>443</v>
      </c>
      <c r="IT996" t="s">
        <v>443</v>
      </c>
      <c r="IU996">
        <v>0</v>
      </c>
      <c r="IV996">
        <v>100</v>
      </c>
      <c r="IW996">
        <v>100</v>
      </c>
      <c r="IX996">
        <v>1.098</v>
      </c>
      <c r="IY996">
        <v>-0.0441</v>
      </c>
      <c r="IZ996">
        <v>1.09748391826392</v>
      </c>
      <c r="JA996">
        <v>0</v>
      </c>
      <c r="JB996">
        <v>0</v>
      </c>
      <c r="JC996">
        <v>0</v>
      </c>
      <c r="JD996">
        <v>-0.0441141096964596</v>
      </c>
      <c r="JE996">
        <v>0</v>
      </c>
      <c r="JF996">
        <v>0</v>
      </c>
      <c r="JG996">
        <v>0</v>
      </c>
      <c r="JH996">
        <v>5</v>
      </c>
      <c r="JI996">
        <v>2273</v>
      </c>
      <c r="JJ996">
        <v>1</v>
      </c>
      <c r="JK996">
        <v>24</v>
      </c>
      <c r="JL996">
        <v>29357096.4</v>
      </c>
      <c r="JM996">
        <v>29357096.4</v>
      </c>
      <c r="JN996">
        <v>0.386963</v>
      </c>
      <c r="JO996">
        <v>2.66602</v>
      </c>
      <c r="JP996">
        <v>1.54785</v>
      </c>
      <c r="JQ996">
        <v>2.31567</v>
      </c>
      <c r="JR996">
        <v>1.64673</v>
      </c>
      <c r="JS996">
        <v>2.29858</v>
      </c>
      <c r="JT996">
        <v>34.3269</v>
      </c>
      <c r="JU996">
        <v>24.1751</v>
      </c>
      <c r="JV996">
        <v>18</v>
      </c>
      <c r="JW996">
        <v>486.504</v>
      </c>
      <c r="JX996">
        <v>379.371</v>
      </c>
      <c r="JY996">
        <v>49.4665</v>
      </c>
      <c r="JZ996">
        <v>56.5135</v>
      </c>
      <c r="KA996">
        <v>30.0003</v>
      </c>
      <c r="KB996">
        <v>55.7948</v>
      </c>
      <c r="KC996">
        <v>55.5877</v>
      </c>
      <c r="KD996">
        <v>7.69705</v>
      </c>
      <c r="KE996">
        <v>0</v>
      </c>
      <c r="KF996">
        <v>100</v>
      </c>
      <c r="KG996">
        <v>49.5103</v>
      </c>
      <c r="KH996">
        <v>100.298</v>
      </c>
      <c r="KI996">
        <v>26.2864</v>
      </c>
      <c r="KJ996">
        <v>92.3713</v>
      </c>
      <c r="KK996">
        <v>88.874</v>
      </c>
    </row>
    <row r="997" spans="1:297">
      <c r="A997">
        <v>981</v>
      </c>
      <c r="B997">
        <v>1761425788.1</v>
      </c>
      <c r="C997">
        <v>17607.0999999046</v>
      </c>
      <c r="D997" t="s">
        <v>2414</v>
      </c>
      <c r="E997" t="s">
        <v>2415</v>
      </c>
      <c r="F997">
        <v>5</v>
      </c>
      <c r="G997" t="s">
        <v>2375</v>
      </c>
      <c r="H997" t="s">
        <v>436</v>
      </c>
      <c r="I997">
        <v>1761425779.94615</v>
      </c>
      <c r="J997">
        <f>(K997)/1000</f>
        <v>0</v>
      </c>
      <c r="K997">
        <f>IF(DP997, AN997, AH997)</f>
        <v>0</v>
      </c>
      <c r="L997">
        <f>IF(DP997, AI997, AG997)</f>
        <v>0</v>
      </c>
      <c r="M997">
        <f>DR997 - IF(AU997&gt;1, L997*DL997*100.0/(AW997), 0)</f>
        <v>0</v>
      </c>
      <c r="N997">
        <f>((T997-J997/2)*M997-L997)/(T997+J997/2)</f>
        <v>0</v>
      </c>
      <c r="O997">
        <f>N997*(DY997+DZ997)/1000.0</f>
        <v>0</v>
      </c>
      <c r="P997">
        <f>(DR997 - IF(AU997&gt;1, L997*DL997*100.0/(AW997), 0))*(DY997+DZ997)/1000.0</f>
        <v>0</v>
      </c>
      <c r="Q997">
        <f>2.0/((1/S997-1/R997)+SIGN(S997)*SQRT((1/S997-1/R997)*(1/S997-1/R997) + 4*DM997/((DM997+1)*(DM997+1))*(2*1/S997*1/R997-1/R997*1/R997)))</f>
        <v>0</v>
      </c>
      <c r="R997">
        <f>IF(LEFT(DN997,1)&lt;&gt;"0",IF(LEFT(DN997,1)="1",3.0,DO997),$D$5+$E$5*(EF997*DY997/($K$5*1000))+$F$5*(EF997*DY997/($K$5*1000))*MAX(MIN(DL997,$J$5),$I$5)*MAX(MIN(DL997,$J$5),$I$5)+$G$5*MAX(MIN(DL997,$J$5),$I$5)*(EF997*DY997/($K$5*1000))+$H$5*(EF997*DY997/($K$5*1000))*(EF997*DY997/($K$5*1000)))</f>
        <v>0</v>
      </c>
      <c r="S997">
        <f>J997*(1000-(1000*0.61365*exp(17.502*W997/(240.97+W997))/(DY997+DZ997)+DT997)/2)/(1000*0.61365*exp(17.502*W997/(240.97+W997))/(DY997+DZ997)-DT997)</f>
        <v>0</v>
      </c>
      <c r="T997">
        <f>1/((DM997+1)/(Q997/1.6)+1/(R997/1.37)) + DM997/((DM997+1)/(Q997/1.6) + DM997/(R997/1.37))</f>
        <v>0</v>
      </c>
      <c r="U997">
        <f>(DH997*DK997)</f>
        <v>0</v>
      </c>
      <c r="V997">
        <f>(EA997+(U997+2*0.95*5.67E-8*(((EA997+$B$7)+273)^4-(EA997+273)^4)-44100*J997)/(1.84*29.3*R997+8*0.95*5.67E-8*(EA997+273)^3))</f>
        <v>0</v>
      </c>
      <c r="W997">
        <f>($C$7*EB997+$D$7*EC997+$E$7*V997)</f>
        <v>0</v>
      </c>
      <c r="X997">
        <f>0.61365*exp(17.502*W997/(240.97+W997))</f>
        <v>0</v>
      </c>
      <c r="Y997">
        <f>(Z997/AA997*100)</f>
        <v>0</v>
      </c>
      <c r="Z997">
        <f>DT997*(DY997+DZ997)/1000</f>
        <v>0</v>
      </c>
      <c r="AA997">
        <f>0.61365*exp(17.502*EA997/(240.97+EA997))</f>
        <v>0</v>
      </c>
      <c r="AB997">
        <f>(X997-DT997*(DY997+DZ997)/1000)</f>
        <v>0</v>
      </c>
      <c r="AC997">
        <f>(-J997*44100)</f>
        <v>0</v>
      </c>
      <c r="AD997">
        <f>2*29.3*R997*0.92*(EA997-W997)</f>
        <v>0</v>
      </c>
      <c r="AE997">
        <f>2*0.95*5.67E-8*(((EA997+$B$7)+273)^4-(W997+273)^4)</f>
        <v>0</v>
      </c>
      <c r="AF997">
        <f>U997+AE997+AC997+AD997</f>
        <v>0</v>
      </c>
      <c r="AG997">
        <f>DX997*AU997*(DS997-DR997*(1000-AU997*DU997)/(1000-AU997*DT997))/(100*DL997)</f>
        <v>0</v>
      </c>
      <c r="AH997">
        <f>1000*DX997*AU997*(DT997-DU997)/(100*DL997*(1000-AU997*DT997))</f>
        <v>0</v>
      </c>
      <c r="AI997">
        <f>(AJ997 - AK997 - DY997*1E3/(8.314*(EA997+273.15)) * AM997/DX997 * AL997) * DX997/(100*DL997) * (1000 - DU997)/1000</f>
        <v>0</v>
      </c>
      <c r="AJ997">
        <v>124.37468396852</v>
      </c>
      <c r="AK997">
        <v>139.641993939394</v>
      </c>
      <c r="AL997">
        <v>-3.3363064108008</v>
      </c>
      <c r="AM997">
        <v>65.4866395817143</v>
      </c>
      <c r="AN997">
        <f>(AP997 - AO997 + DY997*1E3/(8.314*(EA997+273.15)) * AR997/DX997 * AQ997) * DX997/(100*DL997) * 1000/(1000 - AP997)</f>
        <v>0</v>
      </c>
      <c r="AO997">
        <v>25.4977604365138</v>
      </c>
      <c r="AP997">
        <v>50.3083703030303</v>
      </c>
      <c r="AQ997">
        <v>0.00968678652388796</v>
      </c>
      <c r="AR997">
        <v>110.837555628061</v>
      </c>
      <c r="AS997">
        <v>7</v>
      </c>
      <c r="AT997">
        <v>1</v>
      </c>
      <c r="AU997">
        <f>IF(AS997*$H$13&gt;=AW997,1.0,(AW997/(AW997-AS997*$H$13)))</f>
        <v>0</v>
      </c>
      <c r="AV997">
        <f>(AU997-1)*100</f>
        <v>0</v>
      </c>
      <c r="AW997">
        <f>MAX(0,($B$13+$C$13*EF997)/(1+$D$13*EF997)*DY997/(EA997+273)*$E$13)</f>
        <v>0</v>
      </c>
      <c r="AX997" t="s">
        <v>437</v>
      </c>
      <c r="AY997" t="s">
        <v>437</v>
      </c>
      <c r="AZ997">
        <v>0</v>
      </c>
      <c r="BA997">
        <v>0</v>
      </c>
      <c r="BB997">
        <f>1-AZ997/BA997</f>
        <v>0</v>
      </c>
      <c r="BC997">
        <v>0</v>
      </c>
      <c r="BD997" t="s">
        <v>437</v>
      </c>
      <c r="BE997" t="s">
        <v>437</v>
      </c>
      <c r="BF997">
        <v>0</v>
      </c>
      <c r="BG997">
        <v>0</v>
      </c>
      <c r="BH997">
        <f>1-BF997/BG997</f>
        <v>0</v>
      </c>
      <c r="BI997">
        <v>0.5</v>
      </c>
      <c r="BJ997">
        <f>DI997</f>
        <v>0</v>
      </c>
      <c r="BK997">
        <f>L997</f>
        <v>0</v>
      </c>
      <c r="BL997">
        <f>BH997*BI997*BJ997</f>
        <v>0</v>
      </c>
      <c r="BM997">
        <f>(BK997-BC997)/BJ997</f>
        <v>0</v>
      </c>
      <c r="BN997">
        <f>(BA997-BG997)/BG997</f>
        <v>0</v>
      </c>
      <c r="BO997">
        <f>AZ997/(BB997+AZ997/BG997)</f>
        <v>0</v>
      </c>
      <c r="BP997" t="s">
        <v>437</v>
      </c>
      <c r="BQ997">
        <v>0</v>
      </c>
      <c r="BR997">
        <f>IF(BQ997&lt;&gt;0, BQ997, BO997)</f>
        <v>0</v>
      </c>
      <c r="BS997">
        <f>1-BR997/BG997</f>
        <v>0</v>
      </c>
      <c r="BT997">
        <f>(BG997-BF997)/(BG997-BR997)</f>
        <v>0</v>
      </c>
      <c r="BU997">
        <f>(BA997-BG997)/(BA997-BR997)</f>
        <v>0</v>
      </c>
      <c r="BV997">
        <f>(BG997-BF997)/(BG997-AZ997)</f>
        <v>0</v>
      </c>
      <c r="BW997">
        <f>(BA997-BG997)/(BA997-AZ997)</f>
        <v>0</v>
      </c>
      <c r="BX997">
        <f>(BT997*BR997/BF997)</f>
        <v>0</v>
      </c>
      <c r="BY997">
        <f>(1-BX997)</f>
        <v>0</v>
      </c>
      <c r="DH997">
        <f>$B$11*EG997+$C$11*EH997+$F$11*ES997*(1-EV997)</f>
        <v>0</v>
      </c>
      <c r="DI997">
        <f>DH997*DJ997</f>
        <v>0</v>
      </c>
      <c r="DJ997">
        <f>($B$11*$D$9+$C$11*$D$9+$F$11*((FF997+EX997)/MAX(FF997+EX997+FG997, 0.1)*$I$9+FG997/MAX(FF997+EX997+FG997, 0.1)*$J$9))/($B$11+$C$11+$F$11)</f>
        <v>0</v>
      </c>
      <c r="DK997">
        <f>($B$11*$K$9+$C$11*$K$9+$F$11*((FF997+EX997)/MAX(FF997+EX997+FG997, 0.1)*$P$9+FG997/MAX(FF997+EX997+FG997, 0.1)*$Q$9))/($B$11+$C$11+$F$11)</f>
        <v>0</v>
      </c>
      <c r="DL997">
        <v>6</v>
      </c>
      <c r="DM997">
        <v>0.5</v>
      </c>
      <c r="DN997" t="s">
        <v>438</v>
      </c>
      <c r="DO997">
        <v>2</v>
      </c>
      <c r="DP997" t="b">
        <v>1</v>
      </c>
      <c r="DQ997">
        <v>1761425779.94615</v>
      </c>
      <c r="DR997">
        <v>154.579692307692</v>
      </c>
      <c r="DS997">
        <v>137.031923076923</v>
      </c>
      <c r="DT997">
        <v>50.2562692307692</v>
      </c>
      <c r="DU997">
        <v>25.4993076923077</v>
      </c>
      <c r="DV997">
        <v>153.482384615385</v>
      </c>
      <c r="DW997">
        <v>50.3003923076923</v>
      </c>
      <c r="DX997">
        <v>500.003538461538</v>
      </c>
      <c r="DY997">
        <v>90.2073769230769</v>
      </c>
      <c r="DZ997">
        <v>0.0398415769230769</v>
      </c>
      <c r="EA997">
        <v>51.5927153846154</v>
      </c>
      <c r="EB997">
        <v>47.9380461538461</v>
      </c>
      <c r="EC997">
        <v>999.9</v>
      </c>
      <c r="ED997">
        <v>0</v>
      </c>
      <c r="EE997">
        <v>0</v>
      </c>
      <c r="EF997">
        <v>9999.82230769231</v>
      </c>
      <c r="EG997">
        <v>0</v>
      </c>
      <c r="EH997">
        <v>1187.76538461538</v>
      </c>
      <c r="EI997">
        <v>17.5478384615385</v>
      </c>
      <c r="EJ997">
        <v>162.759</v>
      </c>
      <c r="EK997">
        <v>140.617692307692</v>
      </c>
      <c r="EL997">
        <v>24.7569384615385</v>
      </c>
      <c r="EM997">
        <v>137.031923076923</v>
      </c>
      <c r="EN997">
        <v>25.4993076923077</v>
      </c>
      <c r="EO997">
        <v>4.53348615384615</v>
      </c>
      <c r="EP997">
        <v>2.30022769230769</v>
      </c>
      <c r="EQ997">
        <v>31.0857615384615</v>
      </c>
      <c r="ER997">
        <v>19.6779923076923</v>
      </c>
      <c r="ES997">
        <v>1200.00230769231</v>
      </c>
      <c r="ET997">
        <v>0.966992538461538</v>
      </c>
      <c r="EU997">
        <v>0.0330075846153846</v>
      </c>
      <c r="EV997">
        <v>0</v>
      </c>
      <c r="EW997">
        <v>827.6</v>
      </c>
      <c r="EX997">
        <v>5.00059</v>
      </c>
      <c r="EY997">
        <v>11056.3153846154</v>
      </c>
      <c r="EZ997">
        <v>10358.6923076923</v>
      </c>
      <c r="FA997">
        <v>64</v>
      </c>
      <c r="FB997">
        <v>65.1631538461538</v>
      </c>
      <c r="FC997">
        <v>63.937</v>
      </c>
      <c r="FD997">
        <v>65.0668461538462</v>
      </c>
      <c r="FE997">
        <v>65.25</v>
      </c>
      <c r="FF997">
        <v>1155.56153846154</v>
      </c>
      <c r="FG997">
        <v>39.44</v>
      </c>
      <c r="FH997">
        <v>0</v>
      </c>
      <c r="FI997">
        <v>1761425748.7</v>
      </c>
      <c r="FJ997">
        <v>0</v>
      </c>
      <c r="FK997">
        <v>827.38256</v>
      </c>
      <c r="FL997">
        <v>-13.2819999985539</v>
      </c>
      <c r="FM997">
        <v>-172.107692360862</v>
      </c>
      <c r="FN997">
        <v>11053.444</v>
      </c>
      <c r="FO997">
        <v>15</v>
      </c>
      <c r="FP997">
        <v>0</v>
      </c>
      <c r="FQ997" t="s">
        <v>439</v>
      </c>
      <c r="FR997">
        <v>0</v>
      </c>
      <c r="FS997">
        <v>0</v>
      </c>
      <c r="FT997">
        <v>0</v>
      </c>
      <c r="FU997">
        <v>0</v>
      </c>
      <c r="FV997">
        <v>0</v>
      </c>
      <c r="FW997">
        <v>0</v>
      </c>
      <c r="FX997">
        <v>0</v>
      </c>
      <c r="FY997">
        <v>0</v>
      </c>
      <c r="FZ997">
        <v>0</v>
      </c>
      <c r="GA997">
        <v>0</v>
      </c>
      <c r="GB997">
        <v>0</v>
      </c>
      <c r="GC997">
        <v>17.3744142857143</v>
      </c>
      <c r="GD997">
        <v>7.29584415584415</v>
      </c>
      <c r="GE997">
        <v>1.01700638958789</v>
      </c>
      <c r="GF997">
        <v>0</v>
      </c>
      <c r="GG997">
        <v>828.32</v>
      </c>
      <c r="GH997">
        <v>-14.5612223050807</v>
      </c>
      <c r="GI997">
        <v>1.43838442869279</v>
      </c>
      <c r="GJ997">
        <v>-1</v>
      </c>
      <c r="GK997">
        <v>24.7353952380952</v>
      </c>
      <c r="GL997">
        <v>0.43454805194806</v>
      </c>
      <c r="GM997">
        <v>0.0442948183166521</v>
      </c>
      <c r="GN997">
        <v>0</v>
      </c>
      <c r="GO997">
        <v>0</v>
      </c>
      <c r="GP997">
        <v>2</v>
      </c>
      <c r="GQ997" t="s">
        <v>473</v>
      </c>
      <c r="GR997">
        <v>3.12611</v>
      </c>
      <c r="GS997">
        <v>2.71778</v>
      </c>
      <c r="GT997">
        <v>0.0297877</v>
      </c>
      <c r="GU997">
        <v>0.0258204</v>
      </c>
      <c r="GV997">
        <v>0.163392</v>
      </c>
      <c r="GW997">
        <v>0.101479</v>
      </c>
      <c r="GX997">
        <v>34591.9</v>
      </c>
      <c r="GY997">
        <v>36671.3</v>
      </c>
      <c r="GZ997">
        <v>32406.3</v>
      </c>
      <c r="HA997">
        <v>34233</v>
      </c>
      <c r="HB997">
        <v>38953.9</v>
      </c>
      <c r="HC997">
        <v>44382</v>
      </c>
      <c r="HD997">
        <v>50981.3</v>
      </c>
      <c r="HE997">
        <v>54940.4</v>
      </c>
      <c r="HF997">
        <v>1.65368</v>
      </c>
      <c r="HG997">
        <v>1.50573</v>
      </c>
      <c r="HH997">
        <v>-0.12771</v>
      </c>
      <c r="HI997">
        <v>0</v>
      </c>
      <c r="HJ997">
        <v>49.972</v>
      </c>
      <c r="HK997">
        <v>999.9</v>
      </c>
      <c r="HL997">
        <v>55.897</v>
      </c>
      <c r="HM997">
        <v>30.222</v>
      </c>
      <c r="HN997">
        <v>26.7389</v>
      </c>
      <c r="HO997">
        <v>60.2468</v>
      </c>
      <c r="HP997">
        <v>40.6771</v>
      </c>
      <c r="HQ997">
        <v>1</v>
      </c>
      <c r="HR997">
        <v>2.62668</v>
      </c>
      <c r="HS997">
        <v>1.2834</v>
      </c>
      <c r="HT997">
        <v>20.1068</v>
      </c>
      <c r="HU997">
        <v>5.18554</v>
      </c>
      <c r="HV997">
        <v>12.0159</v>
      </c>
      <c r="HW997">
        <v>4.96715</v>
      </c>
      <c r="HX997">
        <v>3.29595</v>
      </c>
      <c r="HY997">
        <v>9999</v>
      </c>
      <c r="HZ997">
        <v>9999</v>
      </c>
      <c r="IA997">
        <v>999.9</v>
      </c>
      <c r="IB997">
        <v>9999</v>
      </c>
      <c r="IC997">
        <v>1.86325</v>
      </c>
      <c r="ID997">
        <v>1.8681</v>
      </c>
      <c r="IE997">
        <v>1.86783</v>
      </c>
      <c r="IF997">
        <v>1.86904</v>
      </c>
      <c r="IG997">
        <v>1.86981</v>
      </c>
      <c r="IH997">
        <v>1.86585</v>
      </c>
      <c r="II997">
        <v>1.86693</v>
      </c>
      <c r="IJ997">
        <v>1.86843</v>
      </c>
      <c r="IK997">
        <v>5</v>
      </c>
      <c r="IL997">
        <v>0</v>
      </c>
      <c r="IM997">
        <v>0</v>
      </c>
      <c r="IN997">
        <v>0</v>
      </c>
      <c r="IO997" t="s">
        <v>441</v>
      </c>
      <c r="IP997" t="s">
        <v>442</v>
      </c>
      <c r="IQ997" t="s">
        <v>443</v>
      </c>
      <c r="IR997" t="s">
        <v>443</v>
      </c>
      <c r="IS997" t="s">
        <v>443</v>
      </c>
      <c r="IT997" t="s">
        <v>443</v>
      </c>
      <c r="IU997">
        <v>0</v>
      </c>
      <c r="IV997">
        <v>100</v>
      </c>
      <c r="IW997">
        <v>100</v>
      </c>
      <c r="IX997">
        <v>1.097</v>
      </c>
      <c r="IY997">
        <v>-0.0441</v>
      </c>
      <c r="IZ997">
        <v>1.09748391826392</v>
      </c>
      <c r="JA997">
        <v>0</v>
      </c>
      <c r="JB997">
        <v>0</v>
      </c>
      <c r="JC997">
        <v>0</v>
      </c>
      <c r="JD997">
        <v>-0.0441141096964596</v>
      </c>
      <c r="JE997">
        <v>0</v>
      </c>
      <c r="JF997">
        <v>0</v>
      </c>
      <c r="JG997">
        <v>0</v>
      </c>
      <c r="JH997">
        <v>5</v>
      </c>
      <c r="JI997">
        <v>2273</v>
      </c>
      <c r="JJ997">
        <v>1</v>
      </c>
      <c r="JK997">
        <v>24</v>
      </c>
      <c r="JL997">
        <v>29357096.5</v>
      </c>
      <c r="JM997">
        <v>29357096.5</v>
      </c>
      <c r="JN997">
        <v>0.354004</v>
      </c>
      <c r="JO997">
        <v>2.67456</v>
      </c>
      <c r="JP997">
        <v>1.54785</v>
      </c>
      <c r="JQ997">
        <v>2.31445</v>
      </c>
      <c r="JR997">
        <v>1.64673</v>
      </c>
      <c r="JS997">
        <v>2.24731</v>
      </c>
      <c r="JT997">
        <v>34.3269</v>
      </c>
      <c r="JU997">
        <v>24.1838</v>
      </c>
      <c r="JV997">
        <v>18</v>
      </c>
      <c r="JW997">
        <v>486.332</v>
      </c>
      <c r="JX997">
        <v>379.316</v>
      </c>
      <c r="JY997">
        <v>49.5114</v>
      </c>
      <c r="JZ997">
        <v>56.5201</v>
      </c>
      <c r="KA997">
        <v>30.0005</v>
      </c>
      <c r="KB997">
        <v>55.8008</v>
      </c>
      <c r="KC997">
        <v>55.5896</v>
      </c>
      <c r="KD997">
        <v>6.97846</v>
      </c>
      <c r="KE997">
        <v>0</v>
      </c>
      <c r="KF997">
        <v>100</v>
      </c>
      <c r="KG997">
        <v>49.5435</v>
      </c>
      <c r="KH997">
        <v>79.9545</v>
      </c>
      <c r="KI997">
        <v>26.2864</v>
      </c>
      <c r="KJ997">
        <v>92.3696</v>
      </c>
      <c r="KK997">
        <v>88.873</v>
      </c>
    </row>
    <row r="998" spans="1:297">
      <c r="A998">
        <v>982</v>
      </c>
      <c r="B998">
        <v>1761425793.1</v>
      </c>
      <c r="C998">
        <v>17612.0999999046</v>
      </c>
      <c r="D998" t="s">
        <v>2416</v>
      </c>
      <c r="E998" t="s">
        <v>2417</v>
      </c>
      <c r="F998">
        <v>5</v>
      </c>
      <c r="G998" t="s">
        <v>2375</v>
      </c>
      <c r="H998" t="s">
        <v>436</v>
      </c>
      <c r="I998">
        <v>1761425784.94615</v>
      </c>
      <c r="J998">
        <f>(K998)/1000</f>
        <v>0</v>
      </c>
      <c r="K998">
        <f>IF(DP998, AN998, AH998)</f>
        <v>0</v>
      </c>
      <c r="L998">
        <f>IF(DP998, AI998, AG998)</f>
        <v>0</v>
      </c>
      <c r="M998">
        <f>DR998 - IF(AU998&gt;1, L998*DL998*100.0/(AW998), 0)</f>
        <v>0</v>
      </c>
      <c r="N998">
        <f>((T998-J998/2)*M998-L998)/(T998+J998/2)</f>
        <v>0</v>
      </c>
      <c r="O998">
        <f>N998*(DY998+DZ998)/1000.0</f>
        <v>0</v>
      </c>
      <c r="P998">
        <f>(DR998 - IF(AU998&gt;1, L998*DL998*100.0/(AW998), 0))*(DY998+DZ998)/1000.0</f>
        <v>0</v>
      </c>
      <c r="Q998">
        <f>2.0/((1/S998-1/R998)+SIGN(S998)*SQRT((1/S998-1/R998)*(1/S998-1/R998) + 4*DM998/((DM998+1)*(DM998+1))*(2*1/S998*1/R998-1/R998*1/R998)))</f>
        <v>0</v>
      </c>
      <c r="R998">
        <f>IF(LEFT(DN998,1)&lt;&gt;"0",IF(LEFT(DN998,1)="1",3.0,DO998),$D$5+$E$5*(EF998*DY998/($K$5*1000))+$F$5*(EF998*DY998/($K$5*1000))*MAX(MIN(DL998,$J$5),$I$5)*MAX(MIN(DL998,$J$5),$I$5)+$G$5*MAX(MIN(DL998,$J$5),$I$5)*(EF998*DY998/($K$5*1000))+$H$5*(EF998*DY998/($K$5*1000))*(EF998*DY998/($K$5*1000)))</f>
        <v>0</v>
      </c>
      <c r="S998">
        <f>J998*(1000-(1000*0.61365*exp(17.502*W998/(240.97+W998))/(DY998+DZ998)+DT998)/2)/(1000*0.61365*exp(17.502*W998/(240.97+W998))/(DY998+DZ998)-DT998)</f>
        <v>0</v>
      </c>
      <c r="T998">
        <f>1/((DM998+1)/(Q998/1.6)+1/(R998/1.37)) + DM998/((DM998+1)/(Q998/1.6) + DM998/(R998/1.37))</f>
        <v>0</v>
      </c>
      <c r="U998">
        <f>(DH998*DK998)</f>
        <v>0</v>
      </c>
      <c r="V998">
        <f>(EA998+(U998+2*0.95*5.67E-8*(((EA998+$B$7)+273)^4-(EA998+273)^4)-44100*J998)/(1.84*29.3*R998+8*0.95*5.67E-8*(EA998+273)^3))</f>
        <v>0</v>
      </c>
      <c r="W998">
        <f>($C$7*EB998+$D$7*EC998+$E$7*V998)</f>
        <v>0</v>
      </c>
      <c r="X998">
        <f>0.61365*exp(17.502*W998/(240.97+W998))</f>
        <v>0</v>
      </c>
      <c r="Y998">
        <f>(Z998/AA998*100)</f>
        <v>0</v>
      </c>
      <c r="Z998">
        <f>DT998*(DY998+DZ998)/1000</f>
        <v>0</v>
      </c>
      <c r="AA998">
        <f>0.61365*exp(17.502*EA998/(240.97+EA998))</f>
        <v>0</v>
      </c>
      <c r="AB998">
        <f>(X998-DT998*(DY998+DZ998)/1000)</f>
        <v>0</v>
      </c>
      <c r="AC998">
        <f>(-J998*44100)</f>
        <v>0</v>
      </c>
      <c r="AD998">
        <f>2*29.3*R998*0.92*(EA998-W998)</f>
        <v>0</v>
      </c>
      <c r="AE998">
        <f>2*0.95*5.67E-8*(((EA998+$B$7)+273)^4-(W998+273)^4)</f>
        <v>0</v>
      </c>
      <c r="AF998">
        <f>U998+AE998+AC998+AD998</f>
        <v>0</v>
      </c>
      <c r="AG998">
        <f>DX998*AU998*(DS998-DR998*(1000-AU998*DU998)/(1000-AU998*DT998))/(100*DL998)</f>
        <v>0</v>
      </c>
      <c r="AH998">
        <f>1000*DX998*AU998*(DT998-DU998)/(100*DL998*(1000-AU998*DT998))</f>
        <v>0</v>
      </c>
      <c r="AI998">
        <f>(AJ998 - AK998 - DY998*1E3/(8.314*(EA998+273.15)) * AM998/DX998 * AL998) * DX998/(100*DL998) * (1000 - DU998)/1000</f>
        <v>0</v>
      </c>
      <c r="AJ998">
        <v>107.826473791557</v>
      </c>
      <c r="AK998">
        <v>123.411727272727</v>
      </c>
      <c r="AL998">
        <v>-3.22531238229442</v>
      </c>
      <c r="AM998">
        <v>65.4866395817143</v>
      </c>
      <c r="AN998">
        <f>(AP998 - AO998 + DY998*1E3/(8.314*(EA998+273.15)) * AR998/DX998 * AQ998) * DX998/(100*DL998) * 1000/(1000 - AP998)</f>
        <v>0</v>
      </c>
      <c r="AO998">
        <v>25.4993475177384</v>
      </c>
      <c r="AP998">
        <v>50.361336969697</v>
      </c>
      <c r="AQ998">
        <v>0.00825946852266599</v>
      </c>
      <c r="AR998">
        <v>110.837555628061</v>
      </c>
      <c r="AS998">
        <v>7</v>
      </c>
      <c r="AT998">
        <v>1</v>
      </c>
      <c r="AU998">
        <f>IF(AS998*$H$13&gt;=AW998,1.0,(AW998/(AW998-AS998*$H$13)))</f>
        <v>0</v>
      </c>
      <c r="AV998">
        <f>(AU998-1)*100</f>
        <v>0</v>
      </c>
      <c r="AW998">
        <f>MAX(0,($B$13+$C$13*EF998)/(1+$D$13*EF998)*DY998/(EA998+273)*$E$13)</f>
        <v>0</v>
      </c>
      <c r="AX998" t="s">
        <v>437</v>
      </c>
      <c r="AY998" t="s">
        <v>437</v>
      </c>
      <c r="AZ998">
        <v>0</v>
      </c>
      <c r="BA998">
        <v>0</v>
      </c>
      <c r="BB998">
        <f>1-AZ998/BA998</f>
        <v>0</v>
      </c>
      <c r="BC998">
        <v>0</v>
      </c>
      <c r="BD998" t="s">
        <v>437</v>
      </c>
      <c r="BE998" t="s">
        <v>437</v>
      </c>
      <c r="BF998">
        <v>0</v>
      </c>
      <c r="BG998">
        <v>0</v>
      </c>
      <c r="BH998">
        <f>1-BF998/BG998</f>
        <v>0</v>
      </c>
      <c r="BI998">
        <v>0.5</v>
      </c>
      <c r="BJ998">
        <f>DI998</f>
        <v>0</v>
      </c>
      <c r="BK998">
        <f>L998</f>
        <v>0</v>
      </c>
      <c r="BL998">
        <f>BH998*BI998*BJ998</f>
        <v>0</v>
      </c>
      <c r="BM998">
        <f>(BK998-BC998)/BJ998</f>
        <v>0</v>
      </c>
      <c r="BN998">
        <f>(BA998-BG998)/BG998</f>
        <v>0</v>
      </c>
      <c r="BO998">
        <f>AZ998/(BB998+AZ998/BG998)</f>
        <v>0</v>
      </c>
      <c r="BP998" t="s">
        <v>437</v>
      </c>
      <c r="BQ998">
        <v>0</v>
      </c>
      <c r="BR998">
        <f>IF(BQ998&lt;&gt;0, BQ998, BO998)</f>
        <v>0</v>
      </c>
      <c r="BS998">
        <f>1-BR998/BG998</f>
        <v>0</v>
      </c>
      <c r="BT998">
        <f>(BG998-BF998)/(BG998-BR998)</f>
        <v>0</v>
      </c>
      <c r="BU998">
        <f>(BA998-BG998)/(BA998-BR998)</f>
        <v>0</v>
      </c>
      <c r="BV998">
        <f>(BG998-BF998)/(BG998-AZ998)</f>
        <v>0</v>
      </c>
      <c r="BW998">
        <f>(BA998-BG998)/(BA998-AZ998)</f>
        <v>0</v>
      </c>
      <c r="BX998">
        <f>(BT998*BR998/BF998)</f>
        <v>0</v>
      </c>
      <c r="BY998">
        <f>(1-BX998)</f>
        <v>0</v>
      </c>
      <c r="DH998">
        <f>$B$11*EG998+$C$11*EH998+$F$11*ES998*(1-EV998)</f>
        <v>0</v>
      </c>
      <c r="DI998">
        <f>DH998*DJ998</f>
        <v>0</v>
      </c>
      <c r="DJ998">
        <f>($B$11*$D$9+$C$11*$D$9+$F$11*((FF998+EX998)/MAX(FF998+EX998+FG998, 0.1)*$I$9+FG998/MAX(FF998+EX998+FG998, 0.1)*$J$9))/($B$11+$C$11+$F$11)</f>
        <v>0</v>
      </c>
      <c r="DK998">
        <f>($B$11*$K$9+$C$11*$K$9+$F$11*((FF998+EX998)/MAX(FF998+EX998+FG998, 0.1)*$P$9+FG998/MAX(FF998+EX998+FG998, 0.1)*$Q$9))/($B$11+$C$11+$F$11)</f>
        <v>0</v>
      </c>
      <c r="DL998">
        <v>6</v>
      </c>
      <c r="DM998">
        <v>0.5</v>
      </c>
      <c r="DN998" t="s">
        <v>438</v>
      </c>
      <c r="DO998">
        <v>2</v>
      </c>
      <c r="DP998" t="b">
        <v>1</v>
      </c>
      <c r="DQ998">
        <v>1761425784.94615</v>
      </c>
      <c r="DR998">
        <v>139.255</v>
      </c>
      <c r="DS998">
        <v>120.988976923077</v>
      </c>
      <c r="DT998">
        <v>50.2962692307692</v>
      </c>
      <c r="DU998">
        <v>25.4988846153846</v>
      </c>
      <c r="DV998">
        <v>138.157538461538</v>
      </c>
      <c r="DW998">
        <v>50.3403923076923</v>
      </c>
      <c r="DX998">
        <v>500.001923076923</v>
      </c>
      <c r="DY998">
        <v>90.2068</v>
      </c>
      <c r="DZ998">
        <v>0.0398339615384615</v>
      </c>
      <c r="EA998">
        <v>51.6029307692308</v>
      </c>
      <c r="EB998">
        <v>47.9487230769231</v>
      </c>
      <c r="EC998">
        <v>999.9</v>
      </c>
      <c r="ED998">
        <v>0</v>
      </c>
      <c r="EE998">
        <v>0</v>
      </c>
      <c r="EF998">
        <v>10004.7315384615</v>
      </c>
      <c r="EG998">
        <v>0</v>
      </c>
      <c r="EH998">
        <v>1187.74538461538</v>
      </c>
      <c r="EI998">
        <v>18.2660923076923</v>
      </c>
      <c r="EJ998">
        <v>146.629307692308</v>
      </c>
      <c r="EK998">
        <v>124.154784615385</v>
      </c>
      <c r="EL998">
        <v>24.7973615384615</v>
      </c>
      <c r="EM998">
        <v>120.988976923077</v>
      </c>
      <c r="EN998">
        <v>25.4988846153846</v>
      </c>
      <c r="EO998">
        <v>4.53706692307692</v>
      </c>
      <c r="EP998">
        <v>2.30017461538462</v>
      </c>
      <c r="EQ998">
        <v>31.0996153846154</v>
      </c>
      <c r="ER998">
        <v>19.6776153846154</v>
      </c>
      <c r="ES998">
        <v>1200.00461538462</v>
      </c>
      <c r="ET998">
        <v>0.966992538461538</v>
      </c>
      <c r="EU998">
        <v>0.0330075538461538</v>
      </c>
      <c r="EV998">
        <v>0</v>
      </c>
      <c r="EW998">
        <v>826.508384615385</v>
      </c>
      <c r="EX998">
        <v>5.00059</v>
      </c>
      <c r="EY998">
        <v>11042.2461538462</v>
      </c>
      <c r="EZ998">
        <v>10358.7230769231</v>
      </c>
      <c r="FA998">
        <v>64</v>
      </c>
      <c r="FB998">
        <v>65.1774615384615</v>
      </c>
      <c r="FC998">
        <v>63.9466923076923</v>
      </c>
      <c r="FD998">
        <v>65.0862307692308</v>
      </c>
      <c r="FE998">
        <v>65.2547692307692</v>
      </c>
      <c r="FF998">
        <v>1155.56307692308</v>
      </c>
      <c r="FG998">
        <v>39.44</v>
      </c>
      <c r="FH998">
        <v>0</v>
      </c>
      <c r="FI998">
        <v>1761425753.5</v>
      </c>
      <c r="FJ998">
        <v>0</v>
      </c>
      <c r="FK998">
        <v>826.34888</v>
      </c>
      <c r="FL998">
        <v>-11.6859230621017</v>
      </c>
      <c r="FM998">
        <v>-156.399999761003</v>
      </c>
      <c r="FN998">
        <v>11039.88</v>
      </c>
      <c r="FO998">
        <v>15</v>
      </c>
      <c r="FP998">
        <v>0</v>
      </c>
      <c r="FQ998" t="s">
        <v>439</v>
      </c>
      <c r="FR998">
        <v>0</v>
      </c>
      <c r="FS998">
        <v>0</v>
      </c>
      <c r="FT998">
        <v>0</v>
      </c>
      <c r="FU998">
        <v>0</v>
      </c>
      <c r="FV998">
        <v>0</v>
      </c>
      <c r="FW998">
        <v>0</v>
      </c>
      <c r="FX998">
        <v>0</v>
      </c>
      <c r="FY998">
        <v>0</v>
      </c>
      <c r="FZ998">
        <v>0</v>
      </c>
      <c r="GA998">
        <v>0</v>
      </c>
      <c r="GB998">
        <v>0</v>
      </c>
      <c r="GC998">
        <v>17.99867</v>
      </c>
      <c r="GD998">
        <v>10.9430977443609</v>
      </c>
      <c r="GE998">
        <v>1.21611083503931</v>
      </c>
      <c r="GF998">
        <v>0</v>
      </c>
      <c r="GG998">
        <v>827.094852941176</v>
      </c>
      <c r="GH998">
        <v>-12.8430099237158</v>
      </c>
      <c r="GI998">
        <v>1.27274996695097</v>
      </c>
      <c r="GJ998">
        <v>-1</v>
      </c>
      <c r="GK998">
        <v>24.77984</v>
      </c>
      <c r="GL998">
        <v>0.47721203007517</v>
      </c>
      <c r="GM998">
        <v>0.0465860322414348</v>
      </c>
      <c r="GN998">
        <v>0</v>
      </c>
      <c r="GO998">
        <v>0</v>
      </c>
      <c r="GP998">
        <v>2</v>
      </c>
      <c r="GQ998" t="s">
        <v>473</v>
      </c>
      <c r="GR998">
        <v>3.12622</v>
      </c>
      <c r="GS998">
        <v>2.71792</v>
      </c>
      <c r="GT998">
        <v>0.026383</v>
      </c>
      <c r="GU998">
        <v>0.0219529</v>
      </c>
      <c r="GV998">
        <v>0.163495</v>
      </c>
      <c r="GW998">
        <v>0.101491</v>
      </c>
      <c r="GX998">
        <v>34712.1</v>
      </c>
      <c r="GY998">
        <v>36815.4</v>
      </c>
      <c r="GZ998">
        <v>32405.8</v>
      </c>
      <c r="HA998">
        <v>34232.3</v>
      </c>
      <c r="HB998">
        <v>38948.6</v>
      </c>
      <c r="HC998">
        <v>44380.5</v>
      </c>
      <c r="HD998">
        <v>50980.4</v>
      </c>
      <c r="HE998">
        <v>54939.8</v>
      </c>
      <c r="HF998">
        <v>1.65403</v>
      </c>
      <c r="HG998">
        <v>1.50548</v>
      </c>
      <c r="HH998">
        <v>-0.12815</v>
      </c>
      <c r="HI998">
        <v>0</v>
      </c>
      <c r="HJ998">
        <v>49.9863</v>
      </c>
      <c r="HK998">
        <v>999.9</v>
      </c>
      <c r="HL998">
        <v>55.897</v>
      </c>
      <c r="HM998">
        <v>30.222</v>
      </c>
      <c r="HN998">
        <v>26.7381</v>
      </c>
      <c r="HO998">
        <v>59.4168</v>
      </c>
      <c r="HP998">
        <v>40.4567</v>
      </c>
      <c r="HQ998">
        <v>1</v>
      </c>
      <c r="HR998">
        <v>2.62731</v>
      </c>
      <c r="HS998">
        <v>1.30887</v>
      </c>
      <c r="HT998">
        <v>20.1067</v>
      </c>
      <c r="HU998">
        <v>5.18524</v>
      </c>
      <c r="HV998">
        <v>12.0159</v>
      </c>
      <c r="HW998">
        <v>4.96705</v>
      </c>
      <c r="HX998">
        <v>3.29595</v>
      </c>
      <c r="HY998">
        <v>9999</v>
      </c>
      <c r="HZ998">
        <v>9999</v>
      </c>
      <c r="IA998">
        <v>999.9</v>
      </c>
      <c r="IB998">
        <v>9999</v>
      </c>
      <c r="IC998">
        <v>1.86325</v>
      </c>
      <c r="ID998">
        <v>1.86808</v>
      </c>
      <c r="IE998">
        <v>1.86783</v>
      </c>
      <c r="IF998">
        <v>1.86905</v>
      </c>
      <c r="IG998">
        <v>1.86981</v>
      </c>
      <c r="IH998">
        <v>1.86587</v>
      </c>
      <c r="II998">
        <v>1.86695</v>
      </c>
      <c r="IJ998">
        <v>1.86843</v>
      </c>
      <c r="IK998">
        <v>5</v>
      </c>
      <c r="IL998">
        <v>0</v>
      </c>
      <c r="IM998">
        <v>0</v>
      </c>
      <c r="IN998">
        <v>0</v>
      </c>
      <c r="IO998" t="s">
        <v>441</v>
      </c>
      <c r="IP998" t="s">
        <v>442</v>
      </c>
      <c r="IQ998" t="s">
        <v>443</v>
      </c>
      <c r="IR998" t="s">
        <v>443</v>
      </c>
      <c r="IS998" t="s">
        <v>443</v>
      </c>
      <c r="IT998" t="s">
        <v>443</v>
      </c>
      <c r="IU998">
        <v>0</v>
      </c>
      <c r="IV998">
        <v>100</v>
      </c>
      <c r="IW998">
        <v>100</v>
      </c>
      <c r="IX998">
        <v>1.097</v>
      </c>
      <c r="IY998">
        <v>-0.0441</v>
      </c>
      <c r="IZ998">
        <v>1.09748391826392</v>
      </c>
      <c r="JA998">
        <v>0</v>
      </c>
      <c r="JB998">
        <v>0</v>
      </c>
      <c r="JC998">
        <v>0</v>
      </c>
      <c r="JD998">
        <v>-0.0441141096964596</v>
      </c>
      <c r="JE998">
        <v>0</v>
      </c>
      <c r="JF998">
        <v>0</v>
      </c>
      <c r="JG998">
        <v>0</v>
      </c>
      <c r="JH998">
        <v>5</v>
      </c>
      <c r="JI998">
        <v>2273</v>
      </c>
      <c r="JJ998">
        <v>1</v>
      </c>
      <c r="JK998">
        <v>24</v>
      </c>
      <c r="JL998">
        <v>29357096.6</v>
      </c>
      <c r="JM998">
        <v>29357096.6</v>
      </c>
      <c r="JN998">
        <v>0.313721</v>
      </c>
      <c r="JO998">
        <v>2.66113</v>
      </c>
      <c r="JP998">
        <v>1.54785</v>
      </c>
      <c r="JQ998">
        <v>2.31567</v>
      </c>
      <c r="JR998">
        <v>1.64673</v>
      </c>
      <c r="JS998">
        <v>2.3645</v>
      </c>
      <c r="JT998">
        <v>34.3269</v>
      </c>
      <c r="JU998">
        <v>24.1926</v>
      </c>
      <c r="JV998">
        <v>18</v>
      </c>
      <c r="JW998">
        <v>486.601</v>
      </c>
      <c r="JX998">
        <v>379.185</v>
      </c>
      <c r="JY998">
        <v>49.5497</v>
      </c>
      <c r="JZ998">
        <v>56.5213</v>
      </c>
      <c r="KA998">
        <v>30.0006</v>
      </c>
      <c r="KB998">
        <v>55.8023</v>
      </c>
      <c r="KC998">
        <v>55.5951</v>
      </c>
      <c r="KD998">
        <v>6.2457</v>
      </c>
      <c r="KE998">
        <v>0</v>
      </c>
      <c r="KF998">
        <v>100</v>
      </c>
      <c r="KG998">
        <v>49.5731</v>
      </c>
      <c r="KH998">
        <v>66.3355</v>
      </c>
      <c r="KI998">
        <v>26.2864</v>
      </c>
      <c r="KJ998">
        <v>92.3681</v>
      </c>
      <c r="KK998">
        <v>88.8717</v>
      </c>
    </row>
    <row r="999" spans="1:297">
      <c r="A999">
        <v>983</v>
      </c>
      <c r="B999">
        <v>1761425798.1</v>
      </c>
      <c r="C999">
        <v>17617.0999999046</v>
      </c>
      <c r="D999" t="s">
        <v>2418</v>
      </c>
      <c r="E999" t="s">
        <v>2419</v>
      </c>
      <c r="F999">
        <v>5</v>
      </c>
      <c r="G999" t="s">
        <v>2375</v>
      </c>
      <c r="H999" t="s">
        <v>436</v>
      </c>
      <c r="I999">
        <v>1761425789.94615</v>
      </c>
      <c r="J999">
        <f>(K999)/1000</f>
        <v>0</v>
      </c>
      <c r="K999">
        <f>IF(DP999, AN999, AH999)</f>
        <v>0</v>
      </c>
      <c r="L999">
        <f>IF(DP999, AI999, AG999)</f>
        <v>0</v>
      </c>
      <c r="M999">
        <f>DR999 - IF(AU999&gt;1, L999*DL999*100.0/(AW999), 0)</f>
        <v>0</v>
      </c>
      <c r="N999">
        <f>((T999-J999/2)*M999-L999)/(T999+J999/2)</f>
        <v>0</v>
      </c>
      <c r="O999">
        <f>N999*(DY999+DZ999)/1000.0</f>
        <v>0</v>
      </c>
      <c r="P999">
        <f>(DR999 - IF(AU999&gt;1, L999*DL999*100.0/(AW999), 0))*(DY999+DZ999)/1000.0</f>
        <v>0</v>
      </c>
      <c r="Q999">
        <f>2.0/((1/S999-1/R999)+SIGN(S999)*SQRT((1/S999-1/R999)*(1/S999-1/R999) + 4*DM999/((DM999+1)*(DM999+1))*(2*1/S999*1/R999-1/R999*1/R999)))</f>
        <v>0</v>
      </c>
      <c r="R999">
        <f>IF(LEFT(DN999,1)&lt;&gt;"0",IF(LEFT(DN999,1)="1",3.0,DO999),$D$5+$E$5*(EF999*DY999/($K$5*1000))+$F$5*(EF999*DY999/($K$5*1000))*MAX(MIN(DL999,$J$5),$I$5)*MAX(MIN(DL999,$J$5),$I$5)+$G$5*MAX(MIN(DL999,$J$5),$I$5)*(EF999*DY999/($K$5*1000))+$H$5*(EF999*DY999/($K$5*1000))*(EF999*DY999/($K$5*1000)))</f>
        <v>0</v>
      </c>
      <c r="S999">
        <f>J999*(1000-(1000*0.61365*exp(17.502*W999/(240.97+W999))/(DY999+DZ999)+DT999)/2)/(1000*0.61365*exp(17.502*W999/(240.97+W999))/(DY999+DZ999)-DT999)</f>
        <v>0</v>
      </c>
      <c r="T999">
        <f>1/((DM999+1)/(Q999/1.6)+1/(R999/1.37)) + DM999/((DM999+1)/(Q999/1.6) + DM999/(R999/1.37))</f>
        <v>0</v>
      </c>
      <c r="U999">
        <f>(DH999*DK999)</f>
        <v>0</v>
      </c>
      <c r="V999">
        <f>(EA999+(U999+2*0.95*5.67E-8*(((EA999+$B$7)+273)^4-(EA999+273)^4)-44100*J999)/(1.84*29.3*R999+8*0.95*5.67E-8*(EA999+273)^3))</f>
        <v>0</v>
      </c>
      <c r="W999">
        <f>($C$7*EB999+$D$7*EC999+$E$7*V999)</f>
        <v>0</v>
      </c>
      <c r="X999">
        <f>0.61365*exp(17.502*W999/(240.97+W999))</f>
        <v>0</v>
      </c>
      <c r="Y999">
        <f>(Z999/AA999*100)</f>
        <v>0</v>
      </c>
      <c r="Z999">
        <f>DT999*(DY999+DZ999)/1000</f>
        <v>0</v>
      </c>
      <c r="AA999">
        <f>0.61365*exp(17.502*EA999/(240.97+EA999))</f>
        <v>0</v>
      </c>
      <c r="AB999">
        <f>(X999-DT999*(DY999+DZ999)/1000)</f>
        <v>0</v>
      </c>
      <c r="AC999">
        <f>(-J999*44100)</f>
        <v>0</v>
      </c>
      <c r="AD999">
        <f>2*29.3*R999*0.92*(EA999-W999)</f>
        <v>0</v>
      </c>
      <c r="AE999">
        <f>2*0.95*5.67E-8*(((EA999+$B$7)+273)^4-(W999+273)^4)</f>
        <v>0</v>
      </c>
      <c r="AF999">
        <f>U999+AE999+AC999+AD999</f>
        <v>0</v>
      </c>
      <c r="AG999">
        <f>DX999*AU999*(DS999-DR999*(1000-AU999*DU999)/(1000-AU999*DT999))/(100*DL999)</f>
        <v>0</v>
      </c>
      <c r="AH999">
        <f>1000*DX999*AU999*(DT999-DU999)/(100*DL999*(1000-AU999*DT999))</f>
        <v>0</v>
      </c>
      <c r="AI999">
        <f>(AJ999 - AK999 - DY999*1E3/(8.314*(EA999+273.15)) * AM999/DX999 * AL999) * DX999/(100*DL999) * (1000 - DU999)/1000</f>
        <v>0</v>
      </c>
      <c r="AJ999">
        <v>89.5170175494188</v>
      </c>
      <c r="AK999">
        <v>106.225339393939</v>
      </c>
      <c r="AL999">
        <v>-3.47940615554834</v>
      </c>
      <c r="AM999">
        <v>65.4866395817143</v>
      </c>
      <c r="AN999">
        <f>(AP999 - AO999 + DY999*1E3/(8.314*(EA999+273.15)) * AR999/DX999 * AQ999) * DX999/(100*DL999) * 1000/(1000 - AP999)</f>
        <v>0</v>
      </c>
      <c r="AO999">
        <v>25.4992933811896</v>
      </c>
      <c r="AP999">
        <v>50.4102309090909</v>
      </c>
      <c r="AQ999">
        <v>0.00952568795749254</v>
      </c>
      <c r="AR999">
        <v>110.837555628061</v>
      </c>
      <c r="AS999">
        <v>7</v>
      </c>
      <c r="AT999">
        <v>1</v>
      </c>
      <c r="AU999">
        <f>IF(AS999*$H$13&gt;=AW999,1.0,(AW999/(AW999-AS999*$H$13)))</f>
        <v>0</v>
      </c>
      <c r="AV999">
        <f>(AU999-1)*100</f>
        <v>0</v>
      </c>
      <c r="AW999">
        <f>MAX(0,($B$13+$C$13*EF999)/(1+$D$13*EF999)*DY999/(EA999+273)*$E$13)</f>
        <v>0</v>
      </c>
      <c r="AX999" t="s">
        <v>437</v>
      </c>
      <c r="AY999" t="s">
        <v>437</v>
      </c>
      <c r="AZ999">
        <v>0</v>
      </c>
      <c r="BA999">
        <v>0</v>
      </c>
      <c r="BB999">
        <f>1-AZ999/BA999</f>
        <v>0</v>
      </c>
      <c r="BC999">
        <v>0</v>
      </c>
      <c r="BD999" t="s">
        <v>437</v>
      </c>
      <c r="BE999" t="s">
        <v>437</v>
      </c>
      <c r="BF999">
        <v>0</v>
      </c>
      <c r="BG999">
        <v>0</v>
      </c>
      <c r="BH999">
        <f>1-BF999/BG999</f>
        <v>0</v>
      </c>
      <c r="BI999">
        <v>0.5</v>
      </c>
      <c r="BJ999">
        <f>DI999</f>
        <v>0</v>
      </c>
      <c r="BK999">
        <f>L999</f>
        <v>0</v>
      </c>
      <c r="BL999">
        <f>BH999*BI999*BJ999</f>
        <v>0</v>
      </c>
      <c r="BM999">
        <f>(BK999-BC999)/BJ999</f>
        <v>0</v>
      </c>
      <c r="BN999">
        <f>(BA999-BG999)/BG999</f>
        <v>0</v>
      </c>
      <c r="BO999">
        <f>AZ999/(BB999+AZ999/BG999)</f>
        <v>0</v>
      </c>
      <c r="BP999" t="s">
        <v>437</v>
      </c>
      <c r="BQ999">
        <v>0</v>
      </c>
      <c r="BR999">
        <f>IF(BQ999&lt;&gt;0, BQ999, BO999)</f>
        <v>0</v>
      </c>
      <c r="BS999">
        <f>1-BR999/BG999</f>
        <v>0</v>
      </c>
      <c r="BT999">
        <f>(BG999-BF999)/(BG999-BR999)</f>
        <v>0</v>
      </c>
      <c r="BU999">
        <f>(BA999-BG999)/(BA999-BR999)</f>
        <v>0</v>
      </c>
      <c r="BV999">
        <f>(BG999-BF999)/(BG999-AZ999)</f>
        <v>0</v>
      </c>
      <c r="BW999">
        <f>(BA999-BG999)/(BA999-AZ999)</f>
        <v>0</v>
      </c>
      <c r="BX999">
        <f>(BT999*BR999/BF999)</f>
        <v>0</v>
      </c>
      <c r="BY999">
        <f>(1-BX999)</f>
        <v>0</v>
      </c>
      <c r="DH999">
        <f>$B$11*EG999+$C$11*EH999+$F$11*ES999*(1-EV999)</f>
        <v>0</v>
      </c>
      <c r="DI999">
        <f>DH999*DJ999</f>
        <v>0</v>
      </c>
      <c r="DJ999">
        <f>($B$11*$D$9+$C$11*$D$9+$F$11*((FF999+EX999)/MAX(FF999+EX999+FG999, 0.1)*$I$9+FG999/MAX(FF999+EX999+FG999, 0.1)*$J$9))/($B$11+$C$11+$F$11)</f>
        <v>0</v>
      </c>
      <c r="DK999">
        <f>($B$11*$K$9+$C$11*$K$9+$F$11*((FF999+EX999)/MAX(FF999+EX999+FG999, 0.1)*$P$9+FG999/MAX(FF999+EX999+FG999, 0.1)*$Q$9))/($B$11+$C$11+$F$11)</f>
        <v>0</v>
      </c>
      <c r="DL999">
        <v>6</v>
      </c>
      <c r="DM999">
        <v>0.5</v>
      </c>
      <c r="DN999" t="s">
        <v>438</v>
      </c>
      <c r="DO999">
        <v>2</v>
      </c>
      <c r="DP999" t="b">
        <v>1</v>
      </c>
      <c r="DQ999">
        <v>1761425789.94615</v>
      </c>
      <c r="DR999">
        <v>123.727461538462</v>
      </c>
      <c r="DS999">
        <v>103.885161538462</v>
      </c>
      <c r="DT999">
        <v>50.3398846153846</v>
      </c>
      <c r="DU999">
        <v>25.4988615384615</v>
      </c>
      <c r="DV999">
        <v>122.629723076923</v>
      </c>
      <c r="DW999">
        <v>50.3840076923077</v>
      </c>
      <c r="DX999">
        <v>499.996615384615</v>
      </c>
      <c r="DY999">
        <v>90.2062153846154</v>
      </c>
      <c r="DZ999">
        <v>0.0399172692307692</v>
      </c>
      <c r="EA999">
        <v>51.6122769230769</v>
      </c>
      <c r="EB999">
        <v>47.9612461538461</v>
      </c>
      <c r="EC999">
        <v>999.9</v>
      </c>
      <c r="ED999">
        <v>0</v>
      </c>
      <c r="EE999">
        <v>0</v>
      </c>
      <c r="EF999">
        <v>9999.19461538461</v>
      </c>
      <c r="EG999">
        <v>0</v>
      </c>
      <c r="EH999">
        <v>1187.70846153846</v>
      </c>
      <c r="EI999">
        <v>19.8422076923077</v>
      </c>
      <c r="EJ999">
        <v>130.285230769231</v>
      </c>
      <c r="EK999">
        <v>106.603415384615</v>
      </c>
      <c r="EL999">
        <v>24.8410230769231</v>
      </c>
      <c r="EM999">
        <v>103.885161538462</v>
      </c>
      <c r="EN999">
        <v>25.4988615384615</v>
      </c>
      <c r="EO999">
        <v>4.54097384615385</v>
      </c>
      <c r="EP999">
        <v>2.30015692307692</v>
      </c>
      <c r="EQ999">
        <v>31.1147153846154</v>
      </c>
      <c r="ER999">
        <v>19.6774923076923</v>
      </c>
      <c r="ES999">
        <v>1199.98461538462</v>
      </c>
      <c r="ET999">
        <v>0.966991846153846</v>
      </c>
      <c r="EU999">
        <v>0.0330082076923077</v>
      </c>
      <c r="EV999">
        <v>0</v>
      </c>
      <c r="EW999">
        <v>825.581</v>
      </c>
      <c r="EX999">
        <v>5.00059</v>
      </c>
      <c r="EY999">
        <v>11029.5538461538</v>
      </c>
      <c r="EZ999">
        <v>10358.5615384615</v>
      </c>
      <c r="FA999">
        <v>64</v>
      </c>
      <c r="FB999">
        <v>65.187</v>
      </c>
      <c r="FC999">
        <v>63.9515384615385</v>
      </c>
      <c r="FD999">
        <v>65.1056153846154</v>
      </c>
      <c r="FE999">
        <v>65.2595384615385</v>
      </c>
      <c r="FF999">
        <v>1155.54153846154</v>
      </c>
      <c r="FG999">
        <v>39.44</v>
      </c>
      <c r="FH999">
        <v>0</v>
      </c>
      <c r="FI999">
        <v>1761425758.9</v>
      </c>
      <c r="FJ999">
        <v>0</v>
      </c>
      <c r="FK999">
        <v>825.452423076923</v>
      </c>
      <c r="FL999">
        <v>-10.5521709512483</v>
      </c>
      <c r="FM999">
        <v>-138.143589742275</v>
      </c>
      <c r="FN999">
        <v>11027.7807692308</v>
      </c>
      <c r="FO999">
        <v>15</v>
      </c>
      <c r="FP999">
        <v>0</v>
      </c>
      <c r="FQ999" t="s">
        <v>439</v>
      </c>
      <c r="FR999">
        <v>0</v>
      </c>
      <c r="FS999">
        <v>0</v>
      </c>
      <c r="FT999">
        <v>0</v>
      </c>
      <c r="FU999">
        <v>0</v>
      </c>
      <c r="FV999">
        <v>0</v>
      </c>
      <c r="FW999">
        <v>0</v>
      </c>
      <c r="FX999">
        <v>0</v>
      </c>
      <c r="FY999">
        <v>0</v>
      </c>
      <c r="FZ999">
        <v>0</v>
      </c>
      <c r="GA999">
        <v>0</v>
      </c>
      <c r="GB999">
        <v>0</v>
      </c>
      <c r="GC999">
        <v>19.0727714285714</v>
      </c>
      <c r="GD999">
        <v>16.3685688311689</v>
      </c>
      <c r="GE999">
        <v>1.76054682986169</v>
      </c>
      <c r="GF999">
        <v>0</v>
      </c>
      <c r="GG999">
        <v>826.110470588235</v>
      </c>
      <c r="GH999">
        <v>-11.305118416716</v>
      </c>
      <c r="GI999">
        <v>1.12418088442192</v>
      </c>
      <c r="GJ999">
        <v>-1</v>
      </c>
      <c r="GK999">
        <v>24.8177904761905</v>
      </c>
      <c r="GL999">
        <v>0.539711688311729</v>
      </c>
      <c r="GM999">
        <v>0.0549045830749165</v>
      </c>
      <c r="GN999">
        <v>0</v>
      </c>
      <c r="GO999">
        <v>0</v>
      </c>
      <c r="GP999">
        <v>2</v>
      </c>
      <c r="GQ999" t="s">
        <v>473</v>
      </c>
      <c r="GR999">
        <v>3.12624</v>
      </c>
      <c r="GS999">
        <v>2.71785</v>
      </c>
      <c r="GT999">
        <v>0.0226715</v>
      </c>
      <c r="GU999">
        <v>0.0180611</v>
      </c>
      <c r="GV999">
        <v>0.163592</v>
      </c>
      <c r="GW999">
        <v>0.101489</v>
      </c>
      <c r="GX999">
        <v>34843.2</v>
      </c>
      <c r="GY999">
        <v>36960.4</v>
      </c>
      <c r="GZ999">
        <v>32405.4</v>
      </c>
      <c r="HA999">
        <v>34231.7</v>
      </c>
      <c r="HB999">
        <v>38943.7</v>
      </c>
      <c r="HC999">
        <v>44379.3</v>
      </c>
      <c r="HD999">
        <v>50979.9</v>
      </c>
      <c r="HE999">
        <v>54938.7</v>
      </c>
      <c r="HF999">
        <v>1.65397</v>
      </c>
      <c r="HG999">
        <v>1.50538</v>
      </c>
      <c r="HH999">
        <v>-0.128008</v>
      </c>
      <c r="HI999">
        <v>0</v>
      </c>
      <c r="HJ999">
        <v>49.9992</v>
      </c>
      <c r="HK999">
        <v>999.9</v>
      </c>
      <c r="HL999">
        <v>55.897</v>
      </c>
      <c r="HM999">
        <v>30.222</v>
      </c>
      <c r="HN999">
        <v>26.7395</v>
      </c>
      <c r="HO999">
        <v>60.1168</v>
      </c>
      <c r="HP999">
        <v>40.5208</v>
      </c>
      <c r="HQ999">
        <v>1</v>
      </c>
      <c r="HR999">
        <v>2.62791</v>
      </c>
      <c r="HS999">
        <v>1.31851</v>
      </c>
      <c r="HT999">
        <v>20.1065</v>
      </c>
      <c r="HU999">
        <v>5.18524</v>
      </c>
      <c r="HV999">
        <v>12.0159</v>
      </c>
      <c r="HW999">
        <v>4.9673</v>
      </c>
      <c r="HX999">
        <v>3.296</v>
      </c>
      <c r="HY999">
        <v>9999</v>
      </c>
      <c r="HZ999">
        <v>9999</v>
      </c>
      <c r="IA999">
        <v>999.9</v>
      </c>
      <c r="IB999">
        <v>9999</v>
      </c>
      <c r="IC999">
        <v>1.86325</v>
      </c>
      <c r="ID999">
        <v>1.86807</v>
      </c>
      <c r="IE999">
        <v>1.86783</v>
      </c>
      <c r="IF999">
        <v>1.86905</v>
      </c>
      <c r="IG999">
        <v>1.86981</v>
      </c>
      <c r="IH999">
        <v>1.86586</v>
      </c>
      <c r="II999">
        <v>1.86694</v>
      </c>
      <c r="IJ999">
        <v>1.86842</v>
      </c>
      <c r="IK999">
        <v>5</v>
      </c>
      <c r="IL999">
        <v>0</v>
      </c>
      <c r="IM999">
        <v>0</v>
      </c>
      <c r="IN999">
        <v>0</v>
      </c>
      <c r="IO999" t="s">
        <v>441</v>
      </c>
      <c r="IP999" t="s">
        <v>442</v>
      </c>
      <c r="IQ999" t="s">
        <v>443</v>
      </c>
      <c r="IR999" t="s">
        <v>443</v>
      </c>
      <c r="IS999" t="s">
        <v>443</v>
      </c>
      <c r="IT999" t="s">
        <v>443</v>
      </c>
      <c r="IU999">
        <v>0</v>
      </c>
      <c r="IV999">
        <v>100</v>
      </c>
      <c r="IW999">
        <v>100</v>
      </c>
      <c r="IX999">
        <v>1.098</v>
      </c>
      <c r="IY999">
        <v>-0.0441</v>
      </c>
      <c r="IZ999">
        <v>1.09748391826392</v>
      </c>
      <c r="JA999">
        <v>0</v>
      </c>
      <c r="JB999">
        <v>0</v>
      </c>
      <c r="JC999">
        <v>0</v>
      </c>
      <c r="JD999">
        <v>-0.0441141096964596</v>
      </c>
      <c r="JE999">
        <v>0</v>
      </c>
      <c r="JF999">
        <v>0</v>
      </c>
      <c r="JG999">
        <v>0</v>
      </c>
      <c r="JH999">
        <v>5</v>
      </c>
      <c r="JI999">
        <v>2273</v>
      </c>
      <c r="JJ999">
        <v>1</v>
      </c>
      <c r="JK999">
        <v>24</v>
      </c>
      <c r="JL999">
        <v>29357096.6</v>
      </c>
      <c r="JM999">
        <v>29357096.6</v>
      </c>
      <c r="JN999">
        <v>0.281982</v>
      </c>
      <c r="JO999">
        <v>2.677</v>
      </c>
      <c r="JP999">
        <v>1.54785</v>
      </c>
      <c r="JQ999">
        <v>2.31445</v>
      </c>
      <c r="JR999">
        <v>1.64551</v>
      </c>
      <c r="JS999">
        <v>2.34375</v>
      </c>
      <c r="JT999">
        <v>34.3269</v>
      </c>
      <c r="JU999">
        <v>24.1838</v>
      </c>
      <c r="JV999">
        <v>18</v>
      </c>
      <c r="JW999">
        <v>486.586</v>
      </c>
      <c r="JX999">
        <v>379.13</v>
      </c>
      <c r="JY999">
        <v>49.5789</v>
      </c>
      <c r="JZ999">
        <v>56.5213</v>
      </c>
      <c r="KA999">
        <v>30.0007</v>
      </c>
      <c r="KB999">
        <v>55.8064</v>
      </c>
      <c r="KC999">
        <v>55.597</v>
      </c>
      <c r="KD999">
        <v>5.52577</v>
      </c>
      <c r="KE999">
        <v>0</v>
      </c>
      <c r="KF999">
        <v>100</v>
      </c>
      <c r="KG999">
        <v>49.5882</v>
      </c>
      <c r="KH999">
        <v>45.8355</v>
      </c>
      <c r="KI999">
        <v>26.2864</v>
      </c>
      <c r="KJ999">
        <v>92.367</v>
      </c>
      <c r="KK999">
        <v>88.8699</v>
      </c>
    </row>
    <row r="1000" spans="1:297">
      <c r="A1000">
        <v>984</v>
      </c>
      <c r="B1000">
        <v>1761425803.1</v>
      </c>
      <c r="C1000">
        <v>17622.0999999046</v>
      </c>
      <c r="D1000" t="s">
        <v>2420</v>
      </c>
      <c r="E1000" t="s">
        <v>2421</v>
      </c>
      <c r="F1000">
        <v>5</v>
      </c>
      <c r="G1000" t="s">
        <v>2375</v>
      </c>
      <c r="H1000" t="s">
        <v>436</v>
      </c>
      <c r="I1000">
        <v>1761425794.94615</v>
      </c>
      <c r="J1000">
        <f>(K1000)/1000</f>
        <v>0</v>
      </c>
      <c r="K1000">
        <f>IF(DP1000, AN1000, AH1000)</f>
        <v>0</v>
      </c>
      <c r="L1000">
        <f>IF(DP1000, AI1000, AG1000)</f>
        <v>0</v>
      </c>
      <c r="M1000">
        <f>DR1000 - IF(AU1000&gt;1, L1000*DL1000*100.0/(AW1000), 0)</f>
        <v>0</v>
      </c>
      <c r="N1000">
        <f>((T1000-J1000/2)*M1000-L1000)/(T1000+J1000/2)</f>
        <v>0</v>
      </c>
      <c r="O1000">
        <f>N1000*(DY1000+DZ1000)/1000.0</f>
        <v>0</v>
      </c>
      <c r="P1000">
        <f>(DR1000 - IF(AU1000&gt;1, L1000*DL1000*100.0/(AW1000), 0))*(DY1000+DZ1000)/1000.0</f>
        <v>0</v>
      </c>
      <c r="Q1000">
        <f>2.0/((1/S1000-1/R1000)+SIGN(S1000)*SQRT((1/S1000-1/R1000)*(1/S1000-1/R1000) + 4*DM1000/((DM1000+1)*(DM1000+1))*(2*1/S1000*1/R1000-1/R1000*1/R1000)))</f>
        <v>0</v>
      </c>
      <c r="R1000">
        <f>IF(LEFT(DN1000,1)&lt;&gt;"0",IF(LEFT(DN1000,1)="1",3.0,DO1000),$D$5+$E$5*(EF1000*DY1000/($K$5*1000))+$F$5*(EF1000*DY1000/($K$5*1000))*MAX(MIN(DL1000,$J$5),$I$5)*MAX(MIN(DL1000,$J$5),$I$5)+$G$5*MAX(MIN(DL1000,$J$5),$I$5)*(EF1000*DY1000/($K$5*1000))+$H$5*(EF1000*DY1000/($K$5*1000))*(EF1000*DY1000/($K$5*1000)))</f>
        <v>0</v>
      </c>
      <c r="S1000">
        <f>J1000*(1000-(1000*0.61365*exp(17.502*W1000/(240.97+W1000))/(DY1000+DZ1000)+DT1000)/2)/(1000*0.61365*exp(17.502*W1000/(240.97+W1000))/(DY1000+DZ1000)-DT1000)</f>
        <v>0</v>
      </c>
      <c r="T1000">
        <f>1/((DM1000+1)/(Q1000/1.6)+1/(R1000/1.37)) + DM1000/((DM1000+1)/(Q1000/1.6) + DM1000/(R1000/1.37))</f>
        <v>0</v>
      </c>
      <c r="U1000">
        <f>(DH1000*DK1000)</f>
        <v>0</v>
      </c>
      <c r="V1000">
        <f>(EA1000+(U1000+2*0.95*5.67E-8*(((EA1000+$B$7)+273)^4-(EA1000+273)^4)-44100*J1000)/(1.84*29.3*R1000+8*0.95*5.67E-8*(EA1000+273)^3))</f>
        <v>0</v>
      </c>
      <c r="W1000">
        <f>($C$7*EB1000+$D$7*EC1000+$E$7*V1000)</f>
        <v>0</v>
      </c>
      <c r="X1000">
        <f>0.61365*exp(17.502*W1000/(240.97+W1000))</f>
        <v>0</v>
      </c>
      <c r="Y1000">
        <f>(Z1000/AA1000*100)</f>
        <v>0</v>
      </c>
      <c r="Z1000">
        <f>DT1000*(DY1000+DZ1000)/1000</f>
        <v>0</v>
      </c>
      <c r="AA1000">
        <f>0.61365*exp(17.502*EA1000/(240.97+EA1000))</f>
        <v>0</v>
      </c>
      <c r="AB1000">
        <f>(X1000-DT1000*(DY1000+DZ1000)/1000)</f>
        <v>0</v>
      </c>
      <c r="AC1000">
        <f>(-J1000*44100)</f>
        <v>0</v>
      </c>
      <c r="AD1000">
        <f>2*29.3*R1000*0.92*(EA1000-W1000)</f>
        <v>0</v>
      </c>
      <c r="AE1000">
        <f>2*0.95*5.67E-8*(((EA1000+$B$7)+273)^4-(W1000+273)^4)</f>
        <v>0</v>
      </c>
      <c r="AF1000">
        <f>U1000+AE1000+AC1000+AD1000</f>
        <v>0</v>
      </c>
      <c r="AG1000">
        <f>DX1000*AU1000*(DS1000-DR1000*(1000-AU1000*DU1000)/(1000-AU1000*DT1000))/(100*DL1000)</f>
        <v>0</v>
      </c>
      <c r="AH1000">
        <f>1000*DX1000*AU1000*(DT1000-DU1000)/(100*DL1000*(1000-AU1000*DT1000))</f>
        <v>0</v>
      </c>
      <c r="AI1000">
        <f>(AJ1000 - AK1000 - DY1000*1E3/(8.314*(EA1000+273.15)) * AM1000/DX1000 * AL1000) * DX1000/(100*DL1000) * (1000 - DU1000)/1000</f>
        <v>0</v>
      </c>
      <c r="AJ1000">
        <v>72.9068170374313</v>
      </c>
      <c r="AK1000">
        <v>89.6412242424242</v>
      </c>
      <c r="AL1000">
        <v>-3.28584204404701</v>
      </c>
      <c r="AM1000">
        <v>65.4866395817143</v>
      </c>
      <c r="AN1000">
        <f>(AP1000 - AO1000 + DY1000*1E3/(8.314*(EA1000+273.15)) * AR1000/DX1000 * AQ1000) * DX1000/(100*DL1000) * 1000/(1000 - AP1000)</f>
        <v>0</v>
      </c>
      <c r="AO1000">
        <v>25.500704512943</v>
      </c>
      <c r="AP1000">
        <v>50.4478563636364</v>
      </c>
      <c r="AQ1000">
        <v>0.00612727106326633</v>
      </c>
      <c r="AR1000">
        <v>110.837555628061</v>
      </c>
      <c r="AS1000">
        <v>7</v>
      </c>
      <c r="AT1000">
        <v>1</v>
      </c>
      <c r="AU1000">
        <f>IF(AS1000*$H$13&gt;=AW1000,1.0,(AW1000/(AW1000-AS1000*$H$13)))</f>
        <v>0</v>
      </c>
      <c r="AV1000">
        <f>(AU1000-1)*100</f>
        <v>0</v>
      </c>
      <c r="AW1000">
        <f>MAX(0,($B$13+$C$13*EF1000)/(1+$D$13*EF1000)*DY1000/(EA1000+273)*$E$13)</f>
        <v>0</v>
      </c>
      <c r="AX1000" t="s">
        <v>437</v>
      </c>
      <c r="AY1000" t="s">
        <v>437</v>
      </c>
      <c r="AZ1000">
        <v>0</v>
      </c>
      <c r="BA1000">
        <v>0</v>
      </c>
      <c r="BB1000">
        <f>1-AZ1000/BA1000</f>
        <v>0</v>
      </c>
      <c r="BC1000">
        <v>0</v>
      </c>
      <c r="BD1000" t="s">
        <v>437</v>
      </c>
      <c r="BE1000" t="s">
        <v>437</v>
      </c>
      <c r="BF1000">
        <v>0</v>
      </c>
      <c r="BG1000">
        <v>0</v>
      </c>
      <c r="BH1000">
        <f>1-BF1000/BG1000</f>
        <v>0</v>
      </c>
      <c r="BI1000">
        <v>0.5</v>
      </c>
      <c r="BJ1000">
        <f>DI1000</f>
        <v>0</v>
      </c>
      <c r="BK1000">
        <f>L1000</f>
        <v>0</v>
      </c>
      <c r="BL1000">
        <f>BH1000*BI1000*BJ1000</f>
        <v>0</v>
      </c>
      <c r="BM1000">
        <f>(BK1000-BC1000)/BJ1000</f>
        <v>0</v>
      </c>
      <c r="BN1000">
        <f>(BA1000-BG1000)/BG1000</f>
        <v>0</v>
      </c>
      <c r="BO1000">
        <f>AZ1000/(BB1000+AZ1000/BG1000)</f>
        <v>0</v>
      </c>
      <c r="BP1000" t="s">
        <v>437</v>
      </c>
      <c r="BQ1000">
        <v>0</v>
      </c>
      <c r="BR1000">
        <f>IF(BQ1000&lt;&gt;0, BQ1000, BO1000)</f>
        <v>0</v>
      </c>
      <c r="BS1000">
        <f>1-BR1000/BG1000</f>
        <v>0</v>
      </c>
      <c r="BT1000">
        <f>(BG1000-BF1000)/(BG1000-BR1000)</f>
        <v>0</v>
      </c>
      <c r="BU1000">
        <f>(BA1000-BG1000)/(BA1000-BR1000)</f>
        <v>0</v>
      </c>
      <c r="BV1000">
        <f>(BG1000-BF1000)/(BG1000-AZ1000)</f>
        <v>0</v>
      </c>
      <c r="BW1000">
        <f>(BA1000-BG1000)/(BA1000-AZ1000)</f>
        <v>0</v>
      </c>
      <c r="BX1000">
        <f>(BT1000*BR1000/BF1000)</f>
        <v>0</v>
      </c>
      <c r="BY1000">
        <f>(1-BX1000)</f>
        <v>0</v>
      </c>
      <c r="DH1000">
        <f>$B$11*EG1000+$C$11*EH1000+$F$11*ES1000*(1-EV1000)</f>
        <v>0</v>
      </c>
      <c r="DI1000">
        <f>DH1000*DJ1000</f>
        <v>0</v>
      </c>
      <c r="DJ1000">
        <f>($B$11*$D$9+$C$11*$D$9+$F$11*((FF1000+EX1000)/MAX(FF1000+EX1000+FG1000, 0.1)*$I$9+FG1000/MAX(FF1000+EX1000+FG1000, 0.1)*$J$9))/($B$11+$C$11+$F$11)</f>
        <v>0</v>
      </c>
      <c r="DK1000">
        <f>($B$11*$K$9+$C$11*$K$9+$F$11*((FF1000+EX1000)/MAX(FF1000+EX1000+FG1000, 0.1)*$P$9+FG1000/MAX(FF1000+EX1000+FG1000, 0.1)*$Q$9))/($B$11+$C$11+$F$11)</f>
        <v>0</v>
      </c>
      <c r="DL1000">
        <v>6</v>
      </c>
      <c r="DM1000">
        <v>0.5</v>
      </c>
      <c r="DN1000" t="s">
        <v>438</v>
      </c>
      <c r="DO1000">
        <v>2</v>
      </c>
      <c r="DP1000" t="b">
        <v>1</v>
      </c>
      <c r="DQ1000">
        <v>1761425794.94615</v>
      </c>
      <c r="DR1000">
        <v>107.858269230769</v>
      </c>
      <c r="DS1000">
        <v>87.2446307692308</v>
      </c>
      <c r="DT1000">
        <v>50.3883307692308</v>
      </c>
      <c r="DU1000">
        <v>25.4993923076923</v>
      </c>
      <c r="DV1000">
        <v>106.760538461538</v>
      </c>
      <c r="DW1000">
        <v>50.4324384615385</v>
      </c>
      <c r="DX1000">
        <v>500.001230769231</v>
      </c>
      <c r="DY1000">
        <v>90.2060384615384</v>
      </c>
      <c r="DZ1000">
        <v>0.0398381076923077</v>
      </c>
      <c r="EA1000">
        <v>51.6225076923077</v>
      </c>
      <c r="EB1000">
        <v>47.9682307692308</v>
      </c>
      <c r="EC1000">
        <v>999.9</v>
      </c>
      <c r="ED1000">
        <v>0</v>
      </c>
      <c r="EE1000">
        <v>0</v>
      </c>
      <c r="EF1000">
        <v>10001.21</v>
      </c>
      <c r="EG1000">
        <v>0</v>
      </c>
      <c r="EH1000">
        <v>1187.68615384615</v>
      </c>
      <c r="EI1000">
        <v>20.6135153846154</v>
      </c>
      <c r="EJ1000">
        <v>113.580646153846</v>
      </c>
      <c r="EK1000">
        <v>89.5275</v>
      </c>
      <c r="EL1000">
        <v>24.8889384615385</v>
      </c>
      <c r="EM1000">
        <v>87.2446307692308</v>
      </c>
      <c r="EN1000">
        <v>25.4993923076923</v>
      </c>
      <c r="EO1000">
        <v>4.54533384615385</v>
      </c>
      <c r="EP1000">
        <v>2.30019846153846</v>
      </c>
      <c r="EQ1000">
        <v>31.1315615384615</v>
      </c>
      <c r="ER1000">
        <v>19.6777846153846</v>
      </c>
      <c r="ES1000">
        <v>1199.98615384615</v>
      </c>
      <c r="ET1000">
        <v>0.966991846153846</v>
      </c>
      <c r="EU1000">
        <v>0.0330082076923077</v>
      </c>
      <c r="EV1000">
        <v>0</v>
      </c>
      <c r="EW1000">
        <v>824.779615384615</v>
      </c>
      <c r="EX1000">
        <v>5.00059</v>
      </c>
      <c r="EY1000">
        <v>11018.4153846154</v>
      </c>
      <c r="EZ1000">
        <v>10358.5615384615</v>
      </c>
      <c r="FA1000">
        <v>64</v>
      </c>
      <c r="FB1000">
        <v>65.187</v>
      </c>
      <c r="FC1000">
        <v>63.9709230769231</v>
      </c>
      <c r="FD1000">
        <v>65.1201538461538</v>
      </c>
      <c r="FE1000">
        <v>65.2786153846154</v>
      </c>
      <c r="FF1000">
        <v>1155.54230769231</v>
      </c>
      <c r="FG1000">
        <v>39.44</v>
      </c>
      <c r="FH1000">
        <v>0</v>
      </c>
      <c r="FI1000">
        <v>1761425763.7</v>
      </c>
      <c r="FJ1000">
        <v>0</v>
      </c>
      <c r="FK1000">
        <v>824.666846153846</v>
      </c>
      <c r="FL1000">
        <v>-8.86550428705846</v>
      </c>
      <c r="FM1000">
        <v>-119.046153955425</v>
      </c>
      <c r="FN1000">
        <v>11017.1423076923</v>
      </c>
      <c r="FO1000">
        <v>15</v>
      </c>
      <c r="FP1000">
        <v>0</v>
      </c>
      <c r="FQ1000" t="s">
        <v>439</v>
      </c>
      <c r="FR1000">
        <v>0</v>
      </c>
      <c r="FS1000">
        <v>0</v>
      </c>
      <c r="FT1000">
        <v>0</v>
      </c>
      <c r="FU1000">
        <v>0</v>
      </c>
      <c r="FV1000">
        <v>0</v>
      </c>
      <c r="FW1000">
        <v>0</v>
      </c>
      <c r="FX1000">
        <v>0</v>
      </c>
      <c r="FY1000">
        <v>0</v>
      </c>
      <c r="FZ1000">
        <v>0</v>
      </c>
      <c r="GA1000">
        <v>0</v>
      </c>
      <c r="GB1000">
        <v>0</v>
      </c>
      <c r="GC1000">
        <v>20.30518</v>
      </c>
      <c r="GD1000">
        <v>10.6515609022556</v>
      </c>
      <c r="GE1000">
        <v>1.2064713268868</v>
      </c>
      <c r="GF1000">
        <v>0</v>
      </c>
      <c r="GG1000">
        <v>825.278029411765</v>
      </c>
      <c r="GH1000">
        <v>-10.1675324715426</v>
      </c>
      <c r="GI1000">
        <v>1.01867501846889</v>
      </c>
      <c r="GJ1000">
        <v>-1</v>
      </c>
      <c r="GK1000">
        <v>24.865705</v>
      </c>
      <c r="GL1000">
        <v>0.5729909774436</v>
      </c>
      <c r="GM1000">
        <v>0.0553209858462409</v>
      </c>
      <c r="GN1000">
        <v>0</v>
      </c>
      <c r="GO1000">
        <v>0</v>
      </c>
      <c r="GP1000">
        <v>2</v>
      </c>
      <c r="GQ1000" t="s">
        <v>473</v>
      </c>
      <c r="GR1000">
        <v>3.12626</v>
      </c>
      <c r="GS1000">
        <v>2.71776</v>
      </c>
      <c r="GT1000">
        <v>0.0190855</v>
      </c>
      <c r="GU1000">
        <v>0.0140488</v>
      </c>
      <c r="GV1000">
        <v>0.163672</v>
      </c>
      <c r="GW1000">
        <v>0.10149</v>
      </c>
      <c r="GX1000">
        <v>34969.5</v>
      </c>
      <c r="GY1000">
        <v>37109.8</v>
      </c>
      <c r="GZ1000">
        <v>32404.7</v>
      </c>
      <c r="HA1000">
        <v>34231.1</v>
      </c>
      <c r="HB1000">
        <v>38939.5</v>
      </c>
      <c r="HC1000">
        <v>44378.1</v>
      </c>
      <c r="HD1000">
        <v>50979</v>
      </c>
      <c r="HE1000">
        <v>54937.8</v>
      </c>
      <c r="HF1000">
        <v>1.65387</v>
      </c>
      <c r="HG1000">
        <v>1.50555</v>
      </c>
      <c r="HH1000">
        <v>-0.129141</v>
      </c>
      <c r="HI1000">
        <v>0</v>
      </c>
      <c r="HJ1000">
        <v>50.0132</v>
      </c>
      <c r="HK1000">
        <v>999.9</v>
      </c>
      <c r="HL1000">
        <v>55.897</v>
      </c>
      <c r="HM1000">
        <v>30.242</v>
      </c>
      <c r="HN1000">
        <v>26.7693</v>
      </c>
      <c r="HO1000">
        <v>59.9768</v>
      </c>
      <c r="HP1000">
        <v>40.645</v>
      </c>
      <c r="HQ1000">
        <v>1</v>
      </c>
      <c r="HR1000">
        <v>2.62887</v>
      </c>
      <c r="HS1000">
        <v>1.37596</v>
      </c>
      <c r="HT1000">
        <v>20.106</v>
      </c>
      <c r="HU1000">
        <v>5.18554</v>
      </c>
      <c r="HV1000">
        <v>12.0159</v>
      </c>
      <c r="HW1000">
        <v>4.9671</v>
      </c>
      <c r="HX1000">
        <v>3.296</v>
      </c>
      <c r="HY1000">
        <v>9999</v>
      </c>
      <c r="HZ1000">
        <v>9999</v>
      </c>
      <c r="IA1000">
        <v>999.9</v>
      </c>
      <c r="IB1000">
        <v>9999</v>
      </c>
      <c r="IC1000">
        <v>1.86324</v>
      </c>
      <c r="ID1000">
        <v>1.86806</v>
      </c>
      <c r="IE1000">
        <v>1.86783</v>
      </c>
      <c r="IF1000">
        <v>1.86905</v>
      </c>
      <c r="IG1000">
        <v>1.86981</v>
      </c>
      <c r="IH1000">
        <v>1.86588</v>
      </c>
      <c r="II1000">
        <v>1.86695</v>
      </c>
      <c r="IJ1000">
        <v>1.86843</v>
      </c>
      <c r="IK1000">
        <v>5</v>
      </c>
      <c r="IL1000">
        <v>0</v>
      </c>
      <c r="IM1000">
        <v>0</v>
      </c>
      <c r="IN1000">
        <v>0</v>
      </c>
      <c r="IO1000" t="s">
        <v>441</v>
      </c>
      <c r="IP1000" t="s">
        <v>442</v>
      </c>
      <c r="IQ1000" t="s">
        <v>443</v>
      </c>
      <c r="IR1000" t="s">
        <v>443</v>
      </c>
      <c r="IS1000" t="s">
        <v>443</v>
      </c>
      <c r="IT1000" t="s">
        <v>443</v>
      </c>
      <c r="IU1000">
        <v>0</v>
      </c>
      <c r="IV1000">
        <v>100</v>
      </c>
      <c r="IW1000">
        <v>100</v>
      </c>
      <c r="IX1000">
        <v>1.097</v>
      </c>
      <c r="IY1000">
        <v>-0.0441</v>
      </c>
      <c r="IZ1000">
        <v>1.09748391826392</v>
      </c>
      <c r="JA1000">
        <v>0</v>
      </c>
      <c r="JB1000">
        <v>0</v>
      </c>
      <c r="JC1000">
        <v>0</v>
      </c>
      <c r="JD1000">
        <v>-0.0441141096964596</v>
      </c>
      <c r="JE1000">
        <v>0</v>
      </c>
      <c r="JF1000">
        <v>0</v>
      </c>
      <c r="JG1000">
        <v>0</v>
      </c>
      <c r="JH1000">
        <v>5</v>
      </c>
      <c r="JI1000">
        <v>2273</v>
      </c>
      <c r="JJ1000">
        <v>1</v>
      </c>
      <c r="JK1000">
        <v>24</v>
      </c>
      <c r="JL1000">
        <v>29357096.7</v>
      </c>
      <c r="JM1000">
        <v>29357096.7</v>
      </c>
      <c r="JN1000">
        <v>0.241699</v>
      </c>
      <c r="JO1000">
        <v>2.69653</v>
      </c>
      <c r="JP1000">
        <v>1.54785</v>
      </c>
      <c r="JQ1000">
        <v>2.31567</v>
      </c>
      <c r="JR1000">
        <v>1.64673</v>
      </c>
      <c r="JS1000">
        <v>2.24976</v>
      </c>
      <c r="JT1000">
        <v>34.3269</v>
      </c>
      <c r="JU1000">
        <v>24.1751</v>
      </c>
      <c r="JV1000">
        <v>18</v>
      </c>
      <c r="JW1000">
        <v>486.531</v>
      </c>
      <c r="JX1000">
        <v>379.262</v>
      </c>
      <c r="JY1000">
        <v>49.6014</v>
      </c>
      <c r="JZ1000">
        <v>56.5291</v>
      </c>
      <c r="KA1000">
        <v>30.0008</v>
      </c>
      <c r="KB1000">
        <v>55.8097</v>
      </c>
      <c r="KC1000">
        <v>55.6025</v>
      </c>
      <c r="KD1000">
        <v>4.79183</v>
      </c>
      <c r="KE1000">
        <v>0</v>
      </c>
      <c r="KF1000">
        <v>100</v>
      </c>
      <c r="KG1000">
        <v>49.6064</v>
      </c>
      <c r="KH1000">
        <v>32.1858</v>
      </c>
      <c r="KI1000">
        <v>26.2864</v>
      </c>
      <c r="KJ1000">
        <v>92.3653</v>
      </c>
      <c r="KK1000">
        <v>88.8685</v>
      </c>
    </row>
    <row r="1001" spans="1:297">
      <c r="A1001">
        <v>985</v>
      </c>
      <c r="B1001">
        <v>1761425900.1</v>
      </c>
      <c r="C1001">
        <v>17719.0999999046</v>
      </c>
      <c r="D1001" t="s">
        <v>2422</v>
      </c>
      <c r="E1001" t="s">
        <v>2423</v>
      </c>
      <c r="F1001">
        <v>5</v>
      </c>
      <c r="G1001" t="s">
        <v>2375</v>
      </c>
      <c r="H1001" t="s">
        <v>436</v>
      </c>
      <c r="I1001">
        <v>1761425891.6</v>
      </c>
      <c r="J1001">
        <f>(K1001)/1000</f>
        <v>0</v>
      </c>
      <c r="K1001">
        <f>IF(DP1001, AN1001, AH1001)</f>
        <v>0</v>
      </c>
      <c r="L1001">
        <f>IF(DP1001, AI1001, AG1001)</f>
        <v>0</v>
      </c>
      <c r="M1001">
        <f>DR1001 - IF(AU1001&gt;1, L1001*DL1001*100.0/(AW1001), 0)</f>
        <v>0</v>
      </c>
      <c r="N1001">
        <f>((T1001-J1001/2)*M1001-L1001)/(T1001+J1001/2)</f>
        <v>0</v>
      </c>
      <c r="O1001">
        <f>N1001*(DY1001+DZ1001)/1000.0</f>
        <v>0</v>
      </c>
      <c r="P1001">
        <f>(DR1001 - IF(AU1001&gt;1, L1001*DL1001*100.0/(AW1001), 0))*(DY1001+DZ1001)/1000.0</f>
        <v>0</v>
      </c>
      <c r="Q1001">
        <f>2.0/((1/S1001-1/R1001)+SIGN(S1001)*SQRT((1/S1001-1/R1001)*(1/S1001-1/R1001) + 4*DM1001/((DM1001+1)*(DM1001+1))*(2*1/S1001*1/R1001-1/R1001*1/R1001)))</f>
        <v>0</v>
      </c>
      <c r="R1001">
        <f>IF(LEFT(DN1001,1)&lt;&gt;"0",IF(LEFT(DN1001,1)="1",3.0,DO1001),$D$5+$E$5*(EF1001*DY1001/($K$5*1000))+$F$5*(EF1001*DY1001/($K$5*1000))*MAX(MIN(DL1001,$J$5),$I$5)*MAX(MIN(DL1001,$J$5),$I$5)+$G$5*MAX(MIN(DL1001,$J$5),$I$5)*(EF1001*DY1001/($K$5*1000))+$H$5*(EF1001*DY1001/($K$5*1000))*(EF1001*DY1001/($K$5*1000)))</f>
        <v>0</v>
      </c>
      <c r="S1001">
        <f>J1001*(1000-(1000*0.61365*exp(17.502*W1001/(240.97+W1001))/(DY1001+DZ1001)+DT1001)/2)/(1000*0.61365*exp(17.502*W1001/(240.97+W1001))/(DY1001+DZ1001)-DT1001)</f>
        <v>0</v>
      </c>
      <c r="T1001">
        <f>1/((DM1001+1)/(Q1001/1.6)+1/(R1001/1.37)) + DM1001/((DM1001+1)/(Q1001/1.6) + DM1001/(R1001/1.37))</f>
        <v>0</v>
      </c>
      <c r="U1001">
        <f>(DH1001*DK1001)</f>
        <v>0</v>
      </c>
      <c r="V1001">
        <f>(EA1001+(U1001+2*0.95*5.67E-8*(((EA1001+$B$7)+273)^4-(EA1001+273)^4)-44100*J1001)/(1.84*29.3*R1001+8*0.95*5.67E-8*(EA1001+273)^3))</f>
        <v>0</v>
      </c>
      <c r="W1001">
        <f>($C$7*EB1001+$D$7*EC1001+$E$7*V1001)</f>
        <v>0</v>
      </c>
      <c r="X1001">
        <f>0.61365*exp(17.502*W1001/(240.97+W1001))</f>
        <v>0</v>
      </c>
      <c r="Y1001">
        <f>(Z1001/AA1001*100)</f>
        <v>0</v>
      </c>
      <c r="Z1001">
        <f>DT1001*(DY1001+DZ1001)/1000</f>
        <v>0</v>
      </c>
      <c r="AA1001">
        <f>0.61365*exp(17.502*EA1001/(240.97+EA1001))</f>
        <v>0</v>
      </c>
      <c r="AB1001">
        <f>(X1001-DT1001*(DY1001+DZ1001)/1000)</f>
        <v>0</v>
      </c>
      <c r="AC1001">
        <f>(-J1001*44100)</f>
        <v>0</v>
      </c>
      <c r="AD1001">
        <f>2*29.3*R1001*0.92*(EA1001-W1001)</f>
        <v>0</v>
      </c>
      <c r="AE1001">
        <f>2*0.95*5.67E-8*(((EA1001+$B$7)+273)^4-(W1001+273)^4)</f>
        <v>0</v>
      </c>
      <c r="AF1001">
        <f>U1001+AE1001+AC1001+AD1001</f>
        <v>0</v>
      </c>
      <c r="AG1001">
        <f>DX1001*AU1001*(DS1001-DR1001*(1000-AU1001*DU1001)/(1000-AU1001*DT1001))/(100*DL1001)</f>
        <v>0</v>
      </c>
      <c r="AH1001">
        <f>1000*DX1001*AU1001*(DT1001-DU1001)/(100*DL1001*(1000-AU1001*DT1001))</f>
        <v>0</v>
      </c>
      <c r="AI1001">
        <f>(AJ1001 - AK1001 - DY1001*1E3/(8.314*(EA1001+273.15)) * AM1001/DX1001 * AL1001) * DX1001/(100*DL1001) * (1000 - DU1001)/1000</f>
        <v>0</v>
      </c>
      <c r="AJ1001">
        <v>431.018450996125</v>
      </c>
      <c r="AK1001">
        <v>426.068193939394</v>
      </c>
      <c r="AL1001">
        <v>-0.000558837547323692</v>
      </c>
      <c r="AM1001">
        <v>65.4866395817143</v>
      </c>
      <c r="AN1001">
        <f>(AP1001 - AO1001 + DY1001*1E3/(8.314*(EA1001+273.15)) * AR1001/DX1001 * AQ1001) * DX1001/(100*DL1001) * 1000/(1000 - AP1001)</f>
        <v>0</v>
      </c>
      <c r="AO1001">
        <v>25.5956977005071</v>
      </c>
      <c r="AP1001">
        <v>51.1122369696969</v>
      </c>
      <c r="AQ1001">
        <v>0.00110317273342708</v>
      </c>
      <c r="AR1001">
        <v>110.837555628061</v>
      </c>
      <c r="AS1001">
        <v>7</v>
      </c>
      <c r="AT1001">
        <v>1</v>
      </c>
      <c r="AU1001">
        <f>IF(AS1001*$H$13&gt;=AW1001,1.0,(AW1001/(AW1001-AS1001*$H$13)))</f>
        <v>0</v>
      </c>
      <c r="AV1001">
        <f>(AU1001-1)*100</f>
        <v>0</v>
      </c>
      <c r="AW1001">
        <f>MAX(0,($B$13+$C$13*EF1001)/(1+$D$13*EF1001)*DY1001/(EA1001+273)*$E$13)</f>
        <v>0</v>
      </c>
      <c r="AX1001" t="s">
        <v>437</v>
      </c>
      <c r="AY1001" t="s">
        <v>437</v>
      </c>
      <c r="AZ1001">
        <v>0</v>
      </c>
      <c r="BA1001">
        <v>0</v>
      </c>
      <c r="BB1001">
        <f>1-AZ1001/BA1001</f>
        <v>0</v>
      </c>
      <c r="BC1001">
        <v>0</v>
      </c>
      <c r="BD1001" t="s">
        <v>437</v>
      </c>
      <c r="BE1001" t="s">
        <v>437</v>
      </c>
      <c r="BF1001">
        <v>0</v>
      </c>
      <c r="BG1001">
        <v>0</v>
      </c>
      <c r="BH1001">
        <f>1-BF1001/BG1001</f>
        <v>0</v>
      </c>
      <c r="BI1001">
        <v>0.5</v>
      </c>
      <c r="BJ1001">
        <f>DI1001</f>
        <v>0</v>
      </c>
      <c r="BK1001">
        <f>L1001</f>
        <v>0</v>
      </c>
      <c r="BL1001">
        <f>BH1001*BI1001*BJ1001</f>
        <v>0</v>
      </c>
      <c r="BM1001">
        <f>(BK1001-BC1001)/BJ1001</f>
        <v>0</v>
      </c>
      <c r="BN1001">
        <f>(BA1001-BG1001)/BG1001</f>
        <v>0</v>
      </c>
      <c r="BO1001">
        <f>AZ1001/(BB1001+AZ1001/BG1001)</f>
        <v>0</v>
      </c>
      <c r="BP1001" t="s">
        <v>437</v>
      </c>
      <c r="BQ1001">
        <v>0</v>
      </c>
      <c r="BR1001">
        <f>IF(BQ1001&lt;&gt;0, BQ1001, BO1001)</f>
        <v>0</v>
      </c>
      <c r="BS1001">
        <f>1-BR1001/BG1001</f>
        <v>0</v>
      </c>
      <c r="BT1001">
        <f>(BG1001-BF1001)/(BG1001-BR1001)</f>
        <v>0</v>
      </c>
      <c r="BU1001">
        <f>(BA1001-BG1001)/(BA1001-BR1001)</f>
        <v>0</v>
      </c>
      <c r="BV1001">
        <f>(BG1001-BF1001)/(BG1001-AZ1001)</f>
        <v>0</v>
      </c>
      <c r="BW1001">
        <f>(BA1001-BG1001)/(BA1001-AZ1001)</f>
        <v>0</v>
      </c>
      <c r="BX1001">
        <f>(BT1001*BR1001/BF1001)</f>
        <v>0</v>
      </c>
      <c r="BY1001">
        <f>(1-BX1001)</f>
        <v>0</v>
      </c>
      <c r="DH1001">
        <f>$B$11*EG1001+$C$11*EH1001+$F$11*ES1001*(1-EV1001)</f>
        <v>0</v>
      </c>
      <c r="DI1001">
        <f>DH1001*DJ1001</f>
        <v>0</v>
      </c>
      <c r="DJ1001">
        <f>($B$11*$D$9+$C$11*$D$9+$F$11*((FF1001+EX1001)/MAX(FF1001+EX1001+FG1001, 0.1)*$I$9+FG1001/MAX(FF1001+EX1001+FG1001, 0.1)*$J$9))/($B$11+$C$11+$F$11)</f>
        <v>0</v>
      </c>
      <c r="DK1001">
        <f>($B$11*$K$9+$C$11*$K$9+$F$11*((FF1001+EX1001)/MAX(FF1001+EX1001+FG1001, 0.1)*$P$9+FG1001/MAX(FF1001+EX1001+FG1001, 0.1)*$Q$9))/($B$11+$C$11+$F$11)</f>
        <v>0</v>
      </c>
      <c r="DL1001">
        <v>6</v>
      </c>
      <c r="DM1001">
        <v>0.5</v>
      </c>
      <c r="DN1001" t="s">
        <v>438</v>
      </c>
      <c r="DO1001">
        <v>2</v>
      </c>
      <c r="DP1001" t="b">
        <v>1</v>
      </c>
      <c r="DQ1001">
        <v>1761425891.6</v>
      </c>
      <c r="DR1001">
        <v>404.334125</v>
      </c>
      <c r="DS1001">
        <v>420.0143125</v>
      </c>
      <c r="DT1001">
        <v>51.0914125</v>
      </c>
      <c r="DU1001">
        <v>25.5936375</v>
      </c>
      <c r="DV1001">
        <v>403.237</v>
      </c>
      <c r="DW1001">
        <v>51.13553125</v>
      </c>
      <c r="DX1001">
        <v>500.0125625</v>
      </c>
      <c r="DY1001">
        <v>90.20186875</v>
      </c>
      <c r="DZ1001">
        <v>0.0406030125</v>
      </c>
      <c r="EA1001">
        <v>51.76255</v>
      </c>
      <c r="EB1001">
        <v>48.0247875</v>
      </c>
      <c r="EC1001">
        <v>999.9</v>
      </c>
      <c r="ED1001">
        <v>0</v>
      </c>
      <c r="EE1001">
        <v>0</v>
      </c>
      <c r="EF1001">
        <v>9999.839375</v>
      </c>
      <c r="EG1001">
        <v>0</v>
      </c>
      <c r="EH1001">
        <v>1187.13125</v>
      </c>
      <c r="EI1001">
        <v>-15.68005</v>
      </c>
      <c r="EJ1001">
        <v>426.1045</v>
      </c>
      <c r="EK1001">
        <v>431.0465</v>
      </c>
      <c r="EL1001">
        <v>25.49779375</v>
      </c>
      <c r="EM1001">
        <v>420.0143125</v>
      </c>
      <c r="EN1001">
        <v>25.5936375</v>
      </c>
      <c r="EO1001">
        <v>4.60854</v>
      </c>
      <c r="EP1001">
        <v>2.3085925</v>
      </c>
      <c r="EQ1001">
        <v>31.37423125</v>
      </c>
      <c r="ER1001">
        <v>19.73648125</v>
      </c>
      <c r="ES1001">
        <v>1199.973125</v>
      </c>
      <c r="ET1001">
        <v>0.966992625</v>
      </c>
      <c r="EU1001">
        <v>0.0330073</v>
      </c>
      <c r="EV1001">
        <v>0</v>
      </c>
      <c r="EW1001">
        <v>849.8249375</v>
      </c>
      <c r="EX1001">
        <v>5.00059</v>
      </c>
      <c r="EY1001">
        <v>11359.66875</v>
      </c>
      <c r="EZ1001">
        <v>10358.45625</v>
      </c>
      <c r="FA1001">
        <v>64.2185</v>
      </c>
      <c r="FB1001">
        <v>65.375</v>
      </c>
      <c r="FC1001">
        <v>64.16375</v>
      </c>
      <c r="FD1001">
        <v>65.3159375</v>
      </c>
      <c r="FE1001">
        <v>65.4685</v>
      </c>
      <c r="FF1001">
        <v>1155.52875</v>
      </c>
      <c r="FG1001">
        <v>39.444375</v>
      </c>
      <c r="FH1001">
        <v>0</v>
      </c>
      <c r="FI1001">
        <v>1761425860.9</v>
      </c>
      <c r="FJ1001">
        <v>0</v>
      </c>
      <c r="FK1001">
        <v>849.877461538461</v>
      </c>
      <c r="FL1001">
        <v>7.03808547769189</v>
      </c>
      <c r="FM1001">
        <v>110.765811911599</v>
      </c>
      <c r="FN1001">
        <v>11362.0884615385</v>
      </c>
      <c r="FO1001">
        <v>15</v>
      </c>
      <c r="FP1001">
        <v>0</v>
      </c>
      <c r="FQ1001" t="s">
        <v>439</v>
      </c>
      <c r="FR1001">
        <v>0</v>
      </c>
      <c r="FS1001">
        <v>0</v>
      </c>
      <c r="FT1001">
        <v>0</v>
      </c>
      <c r="FU1001">
        <v>0</v>
      </c>
      <c r="FV1001">
        <v>0</v>
      </c>
      <c r="FW1001">
        <v>0</v>
      </c>
      <c r="FX1001">
        <v>0</v>
      </c>
      <c r="FY1001">
        <v>0</v>
      </c>
      <c r="FZ1001">
        <v>0</v>
      </c>
      <c r="GA1001">
        <v>0</v>
      </c>
      <c r="GB1001">
        <v>0</v>
      </c>
      <c r="GC1001">
        <v>-15.6582</v>
      </c>
      <c r="GD1001">
        <v>-0.322583458646599</v>
      </c>
      <c r="GE1001">
        <v>0.041263373589662</v>
      </c>
      <c r="GF1001">
        <v>1</v>
      </c>
      <c r="GG1001">
        <v>849.265235294118</v>
      </c>
      <c r="GH1001">
        <v>7.93090909784741</v>
      </c>
      <c r="GI1001">
        <v>0.807435412052679</v>
      </c>
      <c r="GJ1001">
        <v>-1</v>
      </c>
      <c r="GK1001">
        <v>25.486375</v>
      </c>
      <c r="GL1001">
        <v>0.213803007518778</v>
      </c>
      <c r="GM1001">
        <v>0.0211214789965099</v>
      </c>
      <c r="GN1001">
        <v>0</v>
      </c>
      <c r="GO1001">
        <v>1</v>
      </c>
      <c r="GP1001">
        <v>2</v>
      </c>
      <c r="GQ1001" t="s">
        <v>446</v>
      </c>
      <c r="GR1001">
        <v>3.12625</v>
      </c>
      <c r="GS1001">
        <v>2.71843</v>
      </c>
      <c r="GT1001">
        <v>0.0812211</v>
      </c>
      <c r="GU1001">
        <v>0.083854</v>
      </c>
      <c r="GV1001">
        <v>0.165034</v>
      </c>
      <c r="GW1001">
        <v>0.101724</v>
      </c>
      <c r="GX1001">
        <v>32744.3</v>
      </c>
      <c r="GY1001">
        <v>34468.6</v>
      </c>
      <c r="GZ1001">
        <v>32388.7</v>
      </c>
      <c r="HA1001">
        <v>34210.3</v>
      </c>
      <c r="HB1001">
        <v>38874.3</v>
      </c>
      <c r="HC1001">
        <v>44349</v>
      </c>
      <c r="HD1001">
        <v>50956.8</v>
      </c>
      <c r="HE1001">
        <v>54905.5</v>
      </c>
      <c r="HF1001">
        <v>1.65292</v>
      </c>
      <c r="HG1001">
        <v>1.5038</v>
      </c>
      <c r="HH1001">
        <v>-0.14779</v>
      </c>
      <c r="HI1001">
        <v>0</v>
      </c>
      <c r="HJ1001">
        <v>50.3741</v>
      </c>
      <c r="HK1001">
        <v>999.9</v>
      </c>
      <c r="HL1001">
        <v>55.921</v>
      </c>
      <c r="HM1001">
        <v>30.242</v>
      </c>
      <c r="HN1001">
        <v>26.7811</v>
      </c>
      <c r="HO1001">
        <v>60.3268</v>
      </c>
      <c r="HP1001">
        <v>40.4367</v>
      </c>
      <c r="HQ1001">
        <v>1</v>
      </c>
      <c r="HR1001">
        <v>2.65194</v>
      </c>
      <c r="HS1001">
        <v>1.96428</v>
      </c>
      <c r="HT1001">
        <v>20.1004</v>
      </c>
      <c r="HU1001">
        <v>5.18614</v>
      </c>
      <c r="HV1001">
        <v>12.0159</v>
      </c>
      <c r="HW1001">
        <v>4.96735</v>
      </c>
      <c r="HX1001">
        <v>3.29593</v>
      </c>
      <c r="HY1001">
        <v>9999</v>
      </c>
      <c r="HZ1001">
        <v>9999</v>
      </c>
      <c r="IA1001">
        <v>999.9</v>
      </c>
      <c r="IB1001">
        <v>9999</v>
      </c>
      <c r="IC1001">
        <v>1.86325</v>
      </c>
      <c r="ID1001">
        <v>1.86812</v>
      </c>
      <c r="IE1001">
        <v>1.86783</v>
      </c>
      <c r="IF1001">
        <v>1.86905</v>
      </c>
      <c r="IG1001">
        <v>1.86981</v>
      </c>
      <c r="IH1001">
        <v>1.86586</v>
      </c>
      <c r="II1001">
        <v>1.86694</v>
      </c>
      <c r="IJ1001">
        <v>1.86844</v>
      </c>
      <c r="IK1001">
        <v>5</v>
      </c>
      <c r="IL1001">
        <v>0</v>
      </c>
      <c r="IM1001">
        <v>0</v>
      </c>
      <c r="IN1001">
        <v>0</v>
      </c>
      <c r="IO1001" t="s">
        <v>441</v>
      </c>
      <c r="IP1001" t="s">
        <v>442</v>
      </c>
      <c r="IQ1001" t="s">
        <v>443</v>
      </c>
      <c r="IR1001" t="s">
        <v>443</v>
      </c>
      <c r="IS1001" t="s">
        <v>443</v>
      </c>
      <c r="IT1001" t="s">
        <v>443</v>
      </c>
      <c r="IU1001">
        <v>0</v>
      </c>
      <c r="IV1001">
        <v>100</v>
      </c>
      <c r="IW1001">
        <v>100</v>
      </c>
      <c r="IX1001">
        <v>1.097</v>
      </c>
      <c r="IY1001">
        <v>-0.0441</v>
      </c>
      <c r="IZ1001">
        <v>1.09748391826392</v>
      </c>
      <c r="JA1001">
        <v>0</v>
      </c>
      <c r="JB1001">
        <v>0</v>
      </c>
      <c r="JC1001">
        <v>0</v>
      </c>
      <c r="JD1001">
        <v>-0.0441141096964596</v>
      </c>
      <c r="JE1001">
        <v>0</v>
      </c>
      <c r="JF1001">
        <v>0</v>
      </c>
      <c r="JG1001">
        <v>0</v>
      </c>
      <c r="JH1001">
        <v>5</v>
      </c>
      <c r="JI1001">
        <v>2273</v>
      </c>
      <c r="JJ1001">
        <v>1</v>
      </c>
      <c r="JK1001">
        <v>24</v>
      </c>
      <c r="JL1001">
        <v>29357098.3</v>
      </c>
      <c r="JM1001">
        <v>29357098.3</v>
      </c>
      <c r="JN1001">
        <v>1.0144</v>
      </c>
      <c r="JO1001">
        <v>2.65015</v>
      </c>
      <c r="JP1001">
        <v>1.54785</v>
      </c>
      <c r="JQ1001">
        <v>2.31445</v>
      </c>
      <c r="JR1001">
        <v>1.64551</v>
      </c>
      <c r="JS1001">
        <v>2.25098</v>
      </c>
      <c r="JT1001">
        <v>34.3497</v>
      </c>
      <c r="JU1001">
        <v>24.1751</v>
      </c>
      <c r="JV1001">
        <v>18</v>
      </c>
      <c r="JW1001">
        <v>486.527</v>
      </c>
      <c r="JX1001">
        <v>378.724</v>
      </c>
      <c r="JY1001">
        <v>49.2306</v>
      </c>
      <c r="JZ1001">
        <v>56.6641</v>
      </c>
      <c r="KA1001">
        <v>30.0016</v>
      </c>
      <c r="KB1001">
        <v>55.9376</v>
      </c>
      <c r="KC1001">
        <v>55.7338</v>
      </c>
      <c r="KD1001">
        <v>20.3958</v>
      </c>
      <c r="KE1001">
        <v>0</v>
      </c>
      <c r="KF1001">
        <v>100</v>
      </c>
      <c r="KG1001">
        <v>49.1859</v>
      </c>
      <c r="KH1001">
        <v>426.829</v>
      </c>
      <c r="KI1001">
        <v>26.2864</v>
      </c>
      <c r="KJ1001">
        <v>92.323</v>
      </c>
      <c r="KK1001">
        <v>88.8156</v>
      </c>
    </row>
    <row r="1002" spans="1:297">
      <c r="A1002">
        <v>986</v>
      </c>
      <c r="B1002">
        <v>1761425905.1</v>
      </c>
      <c r="C1002">
        <v>17724.0999999046</v>
      </c>
      <c r="D1002" t="s">
        <v>2424</v>
      </c>
      <c r="E1002" t="s">
        <v>2425</v>
      </c>
      <c r="F1002">
        <v>5</v>
      </c>
      <c r="G1002" t="s">
        <v>2375</v>
      </c>
      <c r="H1002" t="s">
        <v>436</v>
      </c>
      <c r="I1002">
        <v>1761425896.36667</v>
      </c>
      <c r="J1002">
        <f>(K1002)/1000</f>
        <v>0</v>
      </c>
      <c r="K1002">
        <f>IF(DP1002, AN1002, AH1002)</f>
        <v>0</v>
      </c>
      <c r="L1002">
        <f>IF(DP1002, AI1002, AG1002)</f>
        <v>0</v>
      </c>
      <c r="M1002">
        <f>DR1002 - IF(AU1002&gt;1, L1002*DL1002*100.0/(AW1002), 0)</f>
        <v>0</v>
      </c>
      <c r="N1002">
        <f>((T1002-J1002/2)*M1002-L1002)/(T1002+J1002/2)</f>
        <v>0</v>
      </c>
      <c r="O1002">
        <f>N1002*(DY1002+DZ1002)/1000.0</f>
        <v>0</v>
      </c>
      <c r="P1002">
        <f>(DR1002 - IF(AU1002&gt;1, L1002*DL1002*100.0/(AW1002), 0))*(DY1002+DZ1002)/1000.0</f>
        <v>0</v>
      </c>
      <c r="Q1002">
        <f>2.0/((1/S1002-1/R1002)+SIGN(S1002)*SQRT((1/S1002-1/R1002)*(1/S1002-1/R1002) + 4*DM1002/((DM1002+1)*(DM1002+1))*(2*1/S1002*1/R1002-1/R1002*1/R1002)))</f>
        <v>0</v>
      </c>
      <c r="R1002">
        <f>IF(LEFT(DN1002,1)&lt;&gt;"0",IF(LEFT(DN1002,1)="1",3.0,DO1002),$D$5+$E$5*(EF1002*DY1002/($K$5*1000))+$F$5*(EF1002*DY1002/($K$5*1000))*MAX(MIN(DL1002,$J$5),$I$5)*MAX(MIN(DL1002,$J$5),$I$5)+$G$5*MAX(MIN(DL1002,$J$5),$I$5)*(EF1002*DY1002/($K$5*1000))+$H$5*(EF1002*DY1002/($K$5*1000))*(EF1002*DY1002/($K$5*1000)))</f>
        <v>0</v>
      </c>
      <c r="S1002">
        <f>J1002*(1000-(1000*0.61365*exp(17.502*W1002/(240.97+W1002))/(DY1002+DZ1002)+DT1002)/2)/(1000*0.61365*exp(17.502*W1002/(240.97+W1002))/(DY1002+DZ1002)-DT1002)</f>
        <v>0</v>
      </c>
      <c r="T1002">
        <f>1/((DM1002+1)/(Q1002/1.6)+1/(R1002/1.37)) + DM1002/((DM1002+1)/(Q1002/1.6) + DM1002/(R1002/1.37))</f>
        <v>0</v>
      </c>
      <c r="U1002">
        <f>(DH1002*DK1002)</f>
        <v>0</v>
      </c>
      <c r="V1002">
        <f>(EA1002+(U1002+2*0.95*5.67E-8*(((EA1002+$B$7)+273)^4-(EA1002+273)^4)-44100*J1002)/(1.84*29.3*R1002+8*0.95*5.67E-8*(EA1002+273)^3))</f>
        <v>0</v>
      </c>
      <c r="W1002">
        <f>($C$7*EB1002+$D$7*EC1002+$E$7*V1002)</f>
        <v>0</v>
      </c>
      <c r="X1002">
        <f>0.61365*exp(17.502*W1002/(240.97+W1002))</f>
        <v>0</v>
      </c>
      <c r="Y1002">
        <f>(Z1002/AA1002*100)</f>
        <v>0</v>
      </c>
      <c r="Z1002">
        <f>DT1002*(DY1002+DZ1002)/1000</f>
        <v>0</v>
      </c>
      <c r="AA1002">
        <f>0.61365*exp(17.502*EA1002/(240.97+EA1002))</f>
        <v>0</v>
      </c>
      <c r="AB1002">
        <f>(X1002-DT1002*(DY1002+DZ1002)/1000)</f>
        <v>0</v>
      </c>
      <c r="AC1002">
        <f>(-J1002*44100)</f>
        <v>0</v>
      </c>
      <c r="AD1002">
        <f>2*29.3*R1002*0.92*(EA1002-W1002)</f>
        <v>0</v>
      </c>
      <c r="AE1002">
        <f>2*0.95*5.67E-8*(((EA1002+$B$7)+273)^4-(W1002+273)^4)</f>
        <v>0</v>
      </c>
      <c r="AF1002">
        <f>U1002+AE1002+AC1002+AD1002</f>
        <v>0</v>
      </c>
      <c r="AG1002">
        <f>DX1002*AU1002*(DS1002-DR1002*(1000-AU1002*DU1002)/(1000-AU1002*DT1002))/(100*DL1002)</f>
        <v>0</v>
      </c>
      <c r="AH1002">
        <f>1000*DX1002*AU1002*(DT1002-DU1002)/(100*DL1002*(1000-AU1002*DT1002))</f>
        <v>0</v>
      </c>
      <c r="AI1002">
        <f>(AJ1002 - AK1002 - DY1002*1E3/(8.314*(EA1002+273.15)) * AM1002/DX1002 * AL1002) * DX1002/(100*DL1002) * (1000 - DU1002)/1000</f>
        <v>0</v>
      </c>
      <c r="AJ1002">
        <v>431.301051663345</v>
      </c>
      <c r="AK1002">
        <v>426.104078787879</v>
      </c>
      <c r="AL1002">
        <v>0.00111944251117915</v>
      </c>
      <c r="AM1002">
        <v>65.4866395817143</v>
      </c>
      <c r="AN1002">
        <f>(AP1002 - AO1002 + DY1002*1E3/(8.314*(EA1002+273.15)) * AR1002/DX1002 * AQ1002) * DX1002/(100*DL1002) * 1000/(1000 - AP1002)</f>
        <v>0</v>
      </c>
      <c r="AO1002">
        <v>25.5985107463</v>
      </c>
      <c r="AP1002">
        <v>51.1199151515151</v>
      </c>
      <c r="AQ1002">
        <v>0.000301902874813943</v>
      </c>
      <c r="AR1002">
        <v>110.837555628061</v>
      </c>
      <c r="AS1002">
        <v>7</v>
      </c>
      <c r="AT1002">
        <v>1</v>
      </c>
      <c r="AU1002">
        <f>IF(AS1002*$H$13&gt;=AW1002,1.0,(AW1002/(AW1002-AS1002*$H$13)))</f>
        <v>0</v>
      </c>
      <c r="AV1002">
        <f>(AU1002-1)*100</f>
        <v>0</v>
      </c>
      <c r="AW1002">
        <f>MAX(0,($B$13+$C$13*EF1002)/(1+$D$13*EF1002)*DY1002/(EA1002+273)*$E$13)</f>
        <v>0</v>
      </c>
      <c r="AX1002" t="s">
        <v>437</v>
      </c>
      <c r="AY1002" t="s">
        <v>437</v>
      </c>
      <c r="AZ1002">
        <v>0</v>
      </c>
      <c r="BA1002">
        <v>0</v>
      </c>
      <c r="BB1002">
        <f>1-AZ1002/BA1002</f>
        <v>0</v>
      </c>
      <c r="BC1002">
        <v>0</v>
      </c>
      <c r="BD1002" t="s">
        <v>437</v>
      </c>
      <c r="BE1002" t="s">
        <v>437</v>
      </c>
      <c r="BF1002">
        <v>0</v>
      </c>
      <c r="BG1002">
        <v>0</v>
      </c>
      <c r="BH1002">
        <f>1-BF1002/BG1002</f>
        <v>0</v>
      </c>
      <c r="BI1002">
        <v>0.5</v>
      </c>
      <c r="BJ1002">
        <f>DI1002</f>
        <v>0</v>
      </c>
      <c r="BK1002">
        <f>L1002</f>
        <v>0</v>
      </c>
      <c r="BL1002">
        <f>BH1002*BI1002*BJ1002</f>
        <v>0</v>
      </c>
      <c r="BM1002">
        <f>(BK1002-BC1002)/BJ1002</f>
        <v>0</v>
      </c>
      <c r="BN1002">
        <f>(BA1002-BG1002)/BG1002</f>
        <v>0</v>
      </c>
      <c r="BO1002">
        <f>AZ1002/(BB1002+AZ1002/BG1002)</f>
        <v>0</v>
      </c>
      <c r="BP1002" t="s">
        <v>437</v>
      </c>
      <c r="BQ1002">
        <v>0</v>
      </c>
      <c r="BR1002">
        <f>IF(BQ1002&lt;&gt;0, BQ1002, BO1002)</f>
        <v>0</v>
      </c>
      <c r="BS1002">
        <f>1-BR1002/BG1002</f>
        <v>0</v>
      </c>
      <c r="BT1002">
        <f>(BG1002-BF1002)/(BG1002-BR1002)</f>
        <v>0</v>
      </c>
      <c r="BU1002">
        <f>(BA1002-BG1002)/(BA1002-BR1002)</f>
        <v>0</v>
      </c>
      <c r="BV1002">
        <f>(BG1002-BF1002)/(BG1002-AZ1002)</f>
        <v>0</v>
      </c>
      <c r="BW1002">
        <f>(BA1002-BG1002)/(BA1002-AZ1002)</f>
        <v>0</v>
      </c>
      <c r="BX1002">
        <f>(BT1002*BR1002/BF1002)</f>
        <v>0</v>
      </c>
      <c r="BY1002">
        <f>(1-BX1002)</f>
        <v>0</v>
      </c>
      <c r="DH1002">
        <f>$B$11*EG1002+$C$11*EH1002+$F$11*ES1002*(1-EV1002)</f>
        <v>0</v>
      </c>
      <c r="DI1002">
        <f>DH1002*DJ1002</f>
        <v>0</v>
      </c>
      <c r="DJ1002">
        <f>($B$11*$D$9+$C$11*$D$9+$F$11*((FF1002+EX1002)/MAX(FF1002+EX1002+FG1002, 0.1)*$I$9+FG1002/MAX(FF1002+EX1002+FG1002, 0.1)*$J$9))/($B$11+$C$11+$F$11)</f>
        <v>0</v>
      </c>
      <c r="DK1002">
        <f>($B$11*$K$9+$C$11*$K$9+$F$11*((FF1002+EX1002)/MAX(FF1002+EX1002+FG1002, 0.1)*$P$9+FG1002/MAX(FF1002+EX1002+FG1002, 0.1)*$Q$9))/($B$11+$C$11+$F$11)</f>
        <v>0</v>
      </c>
      <c r="DL1002">
        <v>6</v>
      </c>
      <c r="DM1002">
        <v>0.5</v>
      </c>
      <c r="DN1002" t="s">
        <v>438</v>
      </c>
      <c r="DO1002">
        <v>2</v>
      </c>
      <c r="DP1002" t="b">
        <v>1</v>
      </c>
      <c r="DQ1002">
        <v>1761425896.36667</v>
      </c>
      <c r="DR1002">
        <v>404.313866666667</v>
      </c>
      <c r="DS1002">
        <v>420.144666666667</v>
      </c>
      <c r="DT1002">
        <v>51.10504</v>
      </c>
      <c r="DU1002">
        <v>25.5954733333333</v>
      </c>
      <c r="DV1002">
        <v>403.2166</v>
      </c>
      <c r="DW1002">
        <v>51.14914</v>
      </c>
      <c r="DX1002">
        <v>500.019333333333</v>
      </c>
      <c r="DY1002">
        <v>90.2014466666667</v>
      </c>
      <c r="DZ1002">
        <v>0.0403751466666667</v>
      </c>
      <c r="EA1002">
        <v>51.7698266666667</v>
      </c>
      <c r="EB1002">
        <v>48.0344733333333</v>
      </c>
      <c r="EC1002">
        <v>999.9</v>
      </c>
      <c r="ED1002">
        <v>0</v>
      </c>
      <c r="EE1002">
        <v>0</v>
      </c>
      <c r="EF1002">
        <v>9996.95333333333</v>
      </c>
      <c r="EG1002">
        <v>0</v>
      </c>
      <c r="EH1002">
        <v>1187.104</v>
      </c>
      <c r="EI1002">
        <v>-15.8306466666667</v>
      </c>
      <c r="EJ1002">
        <v>426.089266666667</v>
      </c>
      <c r="EK1002">
        <v>431.181</v>
      </c>
      <c r="EL1002">
        <v>25.50956</v>
      </c>
      <c r="EM1002">
        <v>420.144666666667</v>
      </c>
      <c r="EN1002">
        <v>25.5954733333333</v>
      </c>
      <c r="EO1002">
        <v>4.60974733333333</v>
      </c>
      <c r="EP1002">
        <v>2.30874866666667</v>
      </c>
      <c r="EQ1002">
        <v>31.3788333333333</v>
      </c>
      <c r="ER1002">
        <v>19.7375666666667</v>
      </c>
      <c r="ES1002">
        <v>1199.97933333333</v>
      </c>
      <c r="ET1002">
        <v>0.966993</v>
      </c>
      <c r="EU1002">
        <v>0.0330069066666667</v>
      </c>
      <c r="EV1002">
        <v>0</v>
      </c>
      <c r="EW1002">
        <v>850.3842</v>
      </c>
      <c r="EX1002">
        <v>5.00059</v>
      </c>
      <c r="EY1002">
        <v>11368.2133333333</v>
      </c>
      <c r="EZ1002">
        <v>10358.5266666667</v>
      </c>
      <c r="FA1002">
        <v>64.2374</v>
      </c>
      <c r="FB1002">
        <v>65.375</v>
      </c>
      <c r="FC1002">
        <v>64.1828666666667</v>
      </c>
      <c r="FD1002">
        <v>65.3288</v>
      </c>
      <c r="FE1002">
        <v>65.4874</v>
      </c>
      <c r="FF1002">
        <v>1155.53533333333</v>
      </c>
      <c r="FG1002">
        <v>39.444</v>
      </c>
      <c r="FH1002">
        <v>0</v>
      </c>
      <c r="FI1002">
        <v>1761425865.7</v>
      </c>
      <c r="FJ1002">
        <v>0</v>
      </c>
      <c r="FK1002">
        <v>850.473461538462</v>
      </c>
      <c r="FL1002">
        <v>6.88451282698164</v>
      </c>
      <c r="FM1002">
        <v>104.396581197187</v>
      </c>
      <c r="FN1002">
        <v>11370.5846153846</v>
      </c>
      <c r="FO1002">
        <v>15</v>
      </c>
      <c r="FP1002">
        <v>0</v>
      </c>
      <c r="FQ1002" t="s">
        <v>439</v>
      </c>
      <c r="FR1002">
        <v>0</v>
      </c>
      <c r="FS1002">
        <v>0</v>
      </c>
      <c r="FT1002">
        <v>0</v>
      </c>
      <c r="FU1002">
        <v>0</v>
      </c>
      <c r="FV1002">
        <v>0</v>
      </c>
      <c r="FW1002">
        <v>0</v>
      </c>
      <c r="FX1002">
        <v>0</v>
      </c>
      <c r="FY1002">
        <v>0</v>
      </c>
      <c r="FZ1002">
        <v>0</v>
      </c>
      <c r="GA1002">
        <v>0</v>
      </c>
      <c r="GB1002">
        <v>0</v>
      </c>
      <c r="GC1002">
        <v>-15.79247</v>
      </c>
      <c r="GD1002">
        <v>-1.84337142857141</v>
      </c>
      <c r="GE1002">
        <v>0.329799070799176</v>
      </c>
      <c r="GF1002">
        <v>0</v>
      </c>
      <c r="GG1002">
        <v>850.033029411765</v>
      </c>
      <c r="GH1002">
        <v>7.28973262525239</v>
      </c>
      <c r="GI1002">
        <v>0.745563406594362</v>
      </c>
      <c r="GJ1002">
        <v>-1</v>
      </c>
      <c r="GK1002">
        <v>25.50461</v>
      </c>
      <c r="GL1002">
        <v>0.136736842105273</v>
      </c>
      <c r="GM1002">
        <v>0.0137410661886188</v>
      </c>
      <c r="GN1002">
        <v>0</v>
      </c>
      <c r="GO1002">
        <v>0</v>
      </c>
      <c r="GP1002">
        <v>2</v>
      </c>
      <c r="GQ1002" t="s">
        <v>473</v>
      </c>
      <c r="GR1002">
        <v>3.12626</v>
      </c>
      <c r="GS1002">
        <v>2.71804</v>
      </c>
      <c r="GT1002">
        <v>0.0812557</v>
      </c>
      <c r="GU1002">
        <v>0.0842919</v>
      </c>
      <c r="GV1002">
        <v>0.165045</v>
      </c>
      <c r="GW1002">
        <v>0.101729</v>
      </c>
      <c r="GX1002">
        <v>32742.2</v>
      </c>
      <c r="GY1002">
        <v>34450.6</v>
      </c>
      <c r="GZ1002">
        <v>32387.8</v>
      </c>
      <c r="HA1002">
        <v>34208.9</v>
      </c>
      <c r="HB1002">
        <v>38873.1</v>
      </c>
      <c r="HC1002">
        <v>44347.4</v>
      </c>
      <c r="HD1002">
        <v>50955.6</v>
      </c>
      <c r="HE1002">
        <v>54903.7</v>
      </c>
      <c r="HF1002">
        <v>1.65278</v>
      </c>
      <c r="HG1002">
        <v>1.50385</v>
      </c>
      <c r="HH1002">
        <v>-0.148378</v>
      </c>
      <c r="HI1002">
        <v>0</v>
      </c>
      <c r="HJ1002">
        <v>50.3952</v>
      </c>
      <c r="HK1002">
        <v>999.9</v>
      </c>
      <c r="HL1002">
        <v>55.921</v>
      </c>
      <c r="HM1002">
        <v>30.252</v>
      </c>
      <c r="HN1002">
        <v>26.7971</v>
      </c>
      <c r="HO1002">
        <v>60.1268</v>
      </c>
      <c r="HP1002">
        <v>40.3846</v>
      </c>
      <c r="HQ1002">
        <v>1</v>
      </c>
      <c r="HR1002">
        <v>2.65422</v>
      </c>
      <c r="HS1002">
        <v>2.07904</v>
      </c>
      <c r="HT1002">
        <v>20.0988</v>
      </c>
      <c r="HU1002">
        <v>5.18554</v>
      </c>
      <c r="HV1002">
        <v>12.0159</v>
      </c>
      <c r="HW1002">
        <v>4.9669</v>
      </c>
      <c r="HX1002">
        <v>3.29593</v>
      </c>
      <c r="HY1002">
        <v>9999</v>
      </c>
      <c r="HZ1002">
        <v>9999</v>
      </c>
      <c r="IA1002">
        <v>999.9</v>
      </c>
      <c r="IB1002">
        <v>9999</v>
      </c>
      <c r="IC1002">
        <v>1.86325</v>
      </c>
      <c r="ID1002">
        <v>1.86811</v>
      </c>
      <c r="IE1002">
        <v>1.86783</v>
      </c>
      <c r="IF1002">
        <v>1.86905</v>
      </c>
      <c r="IG1002">
        <v>1.86981</v>
      </c>
      <c r="IH1002">
        <v>1.86588</v>
      </c>
      <c r="II1002">
        <v>1.86695</v>
      </c>
      <c r="IJ1002">
        <v>1.86843</v>
      </c>
      <c r="IK1002">
        <v>5</v>
      </c>
      <c r="IL1002">
        <v>0</v>
      </c>
      <c r="IM1002">
        <v>0</v>
      </c>
      <c r="IN1002">
        <v>0</v>
      </c>
      <c r="IO1002" t="s">
        <v>441</v>
      </c>
      <c r="IP1002" t="s">
        <v>442</v>
      </c>
      <c r="IQ1002" t="s">
        <v>443</v>
      </c>
      <c r="IR1002" t="s">
        <v>443</v>
      </c>
      <c r="IS1002" t="s">
        <v>443</v>
      </c>
      <c r="IT1002" t="s">
        <v>443</v>
      </c>
      <c r="IU1002">
        <v>0</v>
      </c>
      <c r="IV1002">
        <v>100</v>
      </c>
      <c r="IW1002">
        <v>100</v>
      </c>
      <c r="IX1002">
        <v>1.098</v>
      </c>
      <c r="IY1002">
        <v>-0.0441</v>
      </c>
      <c r="IZ1002">
        <v>1.09748391826392</v>
      </c>
      <c r="JA1002">
        <v>0</v>
      </c>
      <c r="JB1002">
        <v>0</v>
      </c>
      <c r="JC1002">
        <v>0</v>
      </c>
      <c r="JD1002">
        <v>-0.0441141096964596</v>
      </c>
      <c r="JE1002">
        <v>0</v>
      </c>
      <c r="JF1002">
        <v>0</v>
      </c>
      <c r="JG1002">
        <v>0</v>
      </c>
      <c r="JH1002">
        <v>5</v>
      </c>
      <c r="JI1002">
        <v>2273</v>
      </c>
      <c r="JJ1002">
        <v>1</v>
      </c>
      <c r="JK1002">
        <v>24</v>
      </c>
      <c r="JL1002">
        <v>29357098.4</v>
      </c>
      <c r="JM1002">
        <v>29357098.4</v>
      </c>
      <c r="JN1002">
        <v>1.04004</v>
      </c>
      <c r="JO1002">
        <v>2.6355</v>
      </c>
      <c r="JP1002">
        <v>1.54785</v>
      </c>
      <c r="JQ1002">
        <v>2.31445</v>
      </c>
      <c r="JR1002">
        <v>1.64551</v>
      </c>
      <c r="JS1002">
        <v>2.35352</v>
      </c>
      <c r="JT1002">
        <v>34.3497</v>
      </c>
      <c r="JU1002">
        <v>24.1838</v>
      </c>
      <c r="JV1002">
        <v>18</v>
      </c>
      <c r="JW1002">
        <v>486.471</v>
      </c>
      <c r="JX1002">
        <v>378.803</v>
      </c>
      <c r="JY1002">
        <v>49.1935</v>
      </c>
      <c r="JZ1002">
        <v>56.6765</v>
      </c>
      <c r="KA1002">
        <v>30.0019</v>
      </c>
      <c r="KB1002">
        <v>55.9476</v>
      </c>
      <c r="KC1002">
        <v>55.7455</v>
      </c>
      <c r="KD1002">
        <v>20.8784</v>
      </c>
      <c r="KE1002">
        <v>0</v>
      </c>
      <c r="KF1002">
        <v>100</v>
      </c>
      <c r="KG1002">
        <v>49.1444</v>
      </c>
      <c r="KH1002">
        <v>440.399</v>
      </c>
      <c r="KI1002">
        <v>26.2864</v>
      </c>
      <c r="KJ1002">
        <v>92.3206</v>
      </c>
      <c r="KK1002">
        <v>88.8125</v>
      </c>
    </row>
    <row r="1003" spans="1:297">
      <c r="A1003">
        <v>987</v>
      </c>
      <c r="B1003">
        <v>1761425910.1</v>
      </c>
      <c r="C1003">
        <v>17729.0999999046</v>
      </c>
      <c r="D1003" t="s">
        <v>2426</v>
      </c>
      <c r="E1003" t="s">
        <v>2427</v>
      </c>
      <c r="F1003">
        <v>5</v>
      </c>
      <c r="G1003" t="s">
        <v>2375</v>
      </c>
      <c r="H1003" t="s">
        <v>436</v>
      </c>
      <c r="I1003">
        <v>1761425901.45714</v>
      </c>
      <c r="J1003">
        <f>(K1003)/1000</f>
        <v>0</v>
      </c>
      <c r="K1003">
        <f>IF(DP1003, AN1003, AH1003)</f>
        <v>0</v>
      </c>
      <c r="L1003">
        <f>IF(DP1003, AI1003, AG1003)</f>
        <v>0</v>
      </c>
      <c r="M1003">
        <f>DR1003 - IF(AU1003&gt;1, L1003*DL1003*100.0/(AW1003), 0)</f>
        <v>0</v>
      </c>
      <c r="N1003">
        <f>((T1003-J1003/2)*M1003-L1003)/(T1003+J1003/2)</f>
        <v>0</v>
      </c>
      <c r="O1003">
        <f>N1003*(DY1003+DZ1003)/1000.0</f>
        <v>0</v>
      </c>
      <c r="P1003">
        <f>(DR1003 - IF(AU1003&gt;1, L1003*DL1003*100.0/(AW1003), 0))*(DY1003+DZ1003)/1000.0</f>
        <v>0</v>
      </c>
      <c r="Q1003">
        <f>2.0/((1/S1003-1/R1003)+SIGN(S1003)*SQRT((1/S1003-1/R1003)*(1/S1003-1/R1003) + 4*DM1003/((DM1003+1)*(DM1003+1))*(2*1/S1003*1/R1003-1/R1003*1/R1003)))</f>
        <v>0</v>
      </c>
      <c r="R1003">
        <f>IF(LEFT(DN1003,1)&lt;&gt;"0",IF(LEFT(DN1003,1)="1",3.0,DO1003),$D$5+$E$5*(EF1003*DY1003/($K$5*1000))+$F$5*(EF1003*DY1003/($K$5*1000))*MAX(MIN(DL1003,$J$5),$I$5)*MAX(MIN(DL1003,$J$5),$I$5)+$G$5*MAX(MIN(DL1003,$J$5),$I$5)*(EF1003*DY1003/($K$5*1000))+$H$5*(EF1003*DY1003/($K$5*1000))*(EF1003*DY1003/($K$5*1000)))</f>
        <v>0</v>
      </c>
      <c r="S1003">
        <f>J1003*(1000-(1000*0.61365*exp(17.502*W1003/(240.97+W1003))/(DY1003+DZ1003)+DT1003)/2)/(1000*0.61365*exp(17.502*W1003/(240.97+W1003))/(DY1003+DZ1003)-DT1003)</f>
        <v>0</v>
      </c>
      <c r="T1003">
        <f>1/((DM1003+1)/(Q1003/1.6)+1/(R1003/1.37)) + DM1003/((DM1003+1)/(Q1003/1.6) + DM1003/(R1003/1.37))</f>
        <v>0</v>
      </c>
      <c r="U1003">
        <f>(DH1003*DK1003)</f>
        <v>0</v>
      </c>
      <c r="V1003">
        <f>(EA1003+(U1003+2*0.95*5.67E-8*(((EA1003+$B$7)+273)^4-(EA1003+273)^4)-44100*J1003)/(1.84*29.3*R1003+8*0.95*5.67E-8*(EA1003+273)^3))</f>
        <v>0</v>
      </c>
      <c r="W1003">
        <f>($C$7*EB1003+$D$7*EC1003+$E$7*V1003)</f>
        <v>0</v>
      </c>
      <c r="X1003">
        <f>0.61365*exp(17.502*W1003/(240.97+W1003))</f>
        <v>0</v>
      </c>
      <c r="Y1003">
        <f>(Z1003/AA1003*100)</f>
        <v>0</v>
      </c>
      <c r="Z1003">
        <f>DT1003*(DY1003+DZ1003)/1000</f>
        <v>0</v>
      </c>
      <c r="AA1003">
        <f>0.61365*exp(17.502*EA1003/(240.97+EA1003))</f>
        <v>0</v>
      </c>
      <c r="AB1003">
        <f>(X1003-DT1003*(DY1003+DZ1003)/1000)</f>
        <v>0</v>
      </c>
      <c r="AC1003">
        <f>(-J1003*44100)</f>
        <v>0</v>
      </c>
      <c r="AD1003">
        <f>2*29.3*R1003*0.92*(EA1003-W1003)</f>
        <v>0</v>
      </c>
      <c r="AE1003">
        <f>2*0.95*5.67E-8*(((EA1003+$B$7)+273)^4-(W1003+273)^4)</f>
        <v>0</v>
      </c>
      <c r="AF1003">
        <f>U1003+AE1003+AC1003+AD1003</f>
        <v>0</v>
      </c>
      <c r="AG1003">
        <f>DX1003*AU1003*(DS1003-DR1003*(1000-AU1003*DU1003)/(1000-AU1003*DT1003))/(100*DL1003)</f>
        <v>0</v>
      </c>
      <c r="AH1003">
        <f>1000*DX1003*AU1003*(DT1003-DU1003)/(100*DL1003*(1000-AU1003*DT1003))</f>
        <v>0</v>
      </c>
      <c r="AI1003">
        <f>(AJ1003 - AK1003 - DY1003*1E3/(8.314*(EA1003+273.15)) * AM1003/DX1003 * AL1003) * DX1003/(100*DL1003) * (1000 - DU1003)/1000</f>
        <v>0</v>
      </c>
      <c r="AJ1003">
        <v>437.439385536137</v>
      </c>
      <c r="AK1003">
        <v>429.260927272727</v>
      </c>
      <c r="AL1003">
        <v>0.772674655677605</v>
      </c>
      <c r="AM1003">
        <v>65.4866395817143</v>
      </c>
      <c r="AN1003">
        <f>(AP1003 - AO1003 + DY1003*1E3/(8.314*(EA1003+273.15)) * AR1003/DX1003 * AQ1003) * DX1003/(100*DL1003) * 1000/(1000 - AP1003)</f>
        <v>0</v>
      </c>
      <c r="AO1003">
        <v>25.6010138748544</v>
      </c>
      <c r="AP1003">
        <v>51.1253642424242</v>
      </c>
      <c r="AQ1003">
        <v>0.000109955044219906</v>
      </c>
      <c r="AR1003">
        <v>110.837555628061</v>
      </c>
      <c r="AS1003">
        <v>7</v>
      </c>
      <c r="AT1003">
        <v>1</v>
      </c>
      <c r="AU1003">
        <f>IF(AS1003*$H$13&gt;=AW1003,1.0,(AW1003/(AW1003-AS1003*$H$13)))</f>
        <v>0</v>
      </c>
      <c r="AV1003">
        <f>(AU1003-1)*100</f>
        <v>0</v>
      </c>
      <c r="AW1003">
        <f>MAX(0,($B$13+$C$13*EF1003)/(1+$D$13*EF1003)*DY1003/(EA1003+273)*$E$13)</f>
        <v>0</v>
      </c>
      <c r="AX1003" t="s">
        <v>437</v>
      </c>
      <c r="AY1003" t="s">
        <v>437</v>
      </c>
      <c r="AZ1003">
        <v>0</v>
      </c>
      <c r="BA1003">
        <v>0</v>
      </c>
      <c r="BB1003">
        <f>1-AZ1003/BA1003</f>
        <v>0</v>
      </c>
      <c r="BC1003">
        <v>0</v>
      </c>
      <c r="BD1003" t="s">
        <v>437</v>
      </c>
      <c r="BE1003" t="s">
        <v>437</v>
      </c>
      <c r="BF1003">
        <v>0</v>
      </c>
      <c r="BG1003">
        <v>0</v>
      </c>
      <c r="BH1003">
        <f>1-BF1003/BG1003</f>
        <v>0</v>
      </c>
      <c r="BI1003">
        <v>0.5</v>
      </c>
      <c r="BJ1003">
        <f>DI1003</f>
        <v>0</v>
      </c>
      <c r="BK1003">
        <f>L1003</f>
        <v>0</v>
      </c>
      <c r="BL1003">
        <f>BH1003*BI1003*BJ1003</f>
        <v>0</v>
      </c>
      <c r="BM1003">
        <f>(BK1003-BC1003)/BJ1003</f>
        <v>0</v>
      </c>
      <c r="BN1003">
        <f>(BA1003-BG1003)/BG1003</f>
        <v>0</v>
      </c>
      <c r="BO1003">
        <f>AZ1003/(BB1003+AZ1003/BG1003)</f>
        <v>0</v>
      </c>
      <c r="BP1003" t="s">
        <v>437</v>
      </c>
      <c r="BQ1003">
        <v>0</v>
      </c>
      <c r="BR1003">
        <f>IF(BQ1003&lt;&gt;0, BQ1003, BO1003)</f>
        <v>0</v>
      </c>
      <c r="BS1003">
        <f>1-BR1003/BG1003</f>
        <v>0</v>
      </c>
      <c r="BT1003">
        <f>(BG1003-BF1003)/(BG1003-BR1003)</f>
        <v>0</v>
      </c>
      <c r="BU1003">
        <f>(BA1003-BG1003)/(BA1003-BR1003)</f>
        <v>0</v>
      </c>
      <c r="BV1003">
        <f>(BG1003-BF1003)/(BG1003-AZ1003)</f>
        <v>0</v>
      </c>
      <c r="BW1003">
        <f>(BA1003-BG1003)/(BA1003-AZ1003)</f>
        <v>0</v>
      </c>
      <c r="BX1003">
        <f>(BT1003*BR1003/BF1003)</f>
        <v>0</v>
      </c>
      <c r="BY1003">
        <f>(1-BX1003)</f>
        <v>0</v>
      </c>
      <c r="DH1003">
        <f>$B$11*EG1003+$C$11*EH1003+$F$11*ES1003*(1-EV1003)</f>
        <v>0</v>
      </c>
      <c r="DI1003">
        <f>DH1003*DJ1003</f>
        <v>0</v>
      </c>
      <c r="DJ1003">
        <f>($B$11*$D$9+$C$11*$D$9+$F$11*((FF1003+EX1003)/MAX(FF1003+EX1003+FG1003, 0.1)*$I$9+FG1003/MAX(FF1003+EX1003+FG1003, 0.1)*$J$9))/($B$11+$C$11+$F$11)</f>
        <v>0</v>
      </c>
      <c r="DK1003">
        <f>($B$11*$K$9+$C$11*$K$9+$F$11*((FF1003+EX1003)/MAX(FF1003+EX1003+FG1003, 0.1)*$P$9+FG1003/MAX(FF1003+EX1003+FG1003, 0.1)*$Q$9))/($B$11+$C$11+$F$11)</f>
        <v>0</v>
      </c>
      <c r="DL1003">
        <v>6</v>
      </c>
      <c r="DM1003">
        <v>0.5</v>
      </c>
      <c r="DN1003" t="s">
        <v>438</v>
      </c>
      <c r="DO1003">
        <v>2</v>
      </c>
      <c r="DP1003" t="b">
        <v>1</v>
      </c>
      <c r="DQ1003">
        <v>1761425901.45714</v>
      </c>
      <c r="DR1003">
        <v>404.792785714286</v>
      </c>
      <c r="DS1003">
        <v>422.612</v>
      </c>
      <c r="DT1003">
        <v>51.1144928571429</v>
      </c>
      <c r="DU1003">
        <v>25.5976071428571</v>
      </c>
      <c r="DV1003">
        <v>403.6955</v>
      </c>
      <c r="DW1003">
        <v>51.1586</v>
      </c>
      <c r="DX1003">
        <v>500.012428571429</v>
      </c>
      <c r="DY1003">
        <v>90.20125</v>
      </c>
      <c r="DZ1003">
        <v>0.0403200571428571</v>
      </c>
      <c r="EA1003">
        <v>51.7765142857143</v>
      </c>
      <c r="EB1003">
        <v>48.0480142857143</v>
      </c>
      <c r="EC1003">
        <v>999.9</v>
      </c>
      <c r="ED1003">
        <v>0</v>
      </c>
      <c r="EE1003">
        <v>0</v>
      </c>
      <c r="EF1003">
        <v>9996.95857142857</v>
      </c>
      <c r="EG1003">
        <v>0</v>
      </c>
      <c r="EH1003">
        <v>1187.05642857143</v>
      </c>
      <c r="EI1003">
        <v>-17.8191</v>
      </c>
      <c r="EJ1003">
        <v>426.598214285714</v>
      </c>
      <c r="EK1003">
        <v>433.714071428571</v>
      </c>
      <c r="EL1003">
        <v>25.5168857142857</v>
      </c>
      <c r="EM1003">
        <v>422.612</v>
      </c>
      <c r="EN1003">
        <v>25.5976071428571</v>
      </c>
      <c r="EO1003">
        <v>4.61059</v>
      </c>
      <c r="EP1003">
        <v>2.308935</v>
      </c>
      <c r="EQ1003">
        <v>31.3820428571429</v>
      </c>
      <c r="ER1003">
        <v>19.7388714285714</v>
      </c>
      <c r="ES1003">
        <v>1199.99071428571</v>
      </c>
      <c r="ET1003">
        <v>0.966991714285714</v>
      </c>
      <c r="EU1003">
        <v>0.0330081857142857</v>
      </c>
      <c r="EV1003">
        <v>0</v>
      </c>
      <c r="EW1003">
        <v>850.914071428571</v>
      </c>
      <c r="EX1003">
        <v>5.00059</v>
      </c>
      <c r="EY1003">
        <v>11376.9571428571</v>
      </c>
      <c r="EZ1003">
        <v>10358.6142857143</v>
      </c>
      <c r="FA1003">
        <v>64.25</v>
      </c>
      <c r="FB1003">
        <v>65.3838571428571</v>
      </c>
      <c r="FC1003">
        <v>64.1915</v>
      </c>
      <c r="FD1003">
        <v>65.348</v>
      </c>
      <c r="FE1003">
        <v>65.5</v>
      </c>
      <c r="FF1003">
        <v>1155.545</v>
      </c>
      <c r="FG1003">
        <v>39.4457142857143</v>
      </c>
      <c r="FH1003">
        <v>0</v>
      </c>
      <c r="FI1003">
        <v>1761425870.5</v>
      </c>
      <c r="FJ1003">
        <v>0</v>
      </c>
      <c r="FK1003">
        <v>851.029307692308</v>
      </c>
      <c r="FL1003">
        <v>6.99411964271504</v>
      </c>
      <c r="FM1003">
        <v>98.5538460127077</v>
      </c>
      <c r="FN1003">
        <v>11378.65</v>
      </c>
      <c r="FO1003">
        <v>15</v>
      </c>
      <c r="FP1003">
        <v>0</v>
      </c>
      <c r="FQ1003" t="s">
        <v>439</v>
      </c>
      <c r="FR1003">
        <v>0</v>
      </c>
      <c r="FS1003">
        <v>0</v>
      </c>
      <c r="FT1003">
        <v>0</v>
      </c>
      <c r="FU1003">
        <v>0</v>
      </c>
      <c r="FV1003">
        <v>0</v>
      </c>
      <c r="FW1003">
        <v>0</v>
      </c>
      <c r="FX1003">
        <v>0</v>
      </c>
      <c r="FY1003">
        <v>0</v>
      </c>
      <c r="FZ1003">
        <v>0</v>
      </c>
      <c r="GA1003">
        <v>0</v>
      </c>
      <c r="GB1003">
        <v>0</v>
      </c>
      <c r="GC1003">
        <v>-17.2356238095238</v>
      </c>
      <c r="GD1003">
        <v>-21.0413064935065</v>
      </c>
      <c r="GE1003">
        <v>2.81133327121031</v>
      </c>
      <c r="GF1003">
        <v>0</v>
      </c>
      <c r="GG1003">
        <v>850.654794117647</v>
      </c>
      <c r="GH1003">
        <v>6.78919785775724</v>
      </c>
      <c r="GI1003">
        <v>0.69760876358043</v>
      </c>
      <c r="GJ1003">
        <v>-1</v>
      </c>
      <c r="GK1003">
        <v>25.5133952380952</v>
      </c>
      <c r="GL1003">
        <v>0.0908805194805534</v>
      </c>
      <c r="GM1003">
        <v>0.00974334821645602</v>
      </c>
      <c r="GN1003">
        <v>1</v>
      </c>
      <c r="GO1003">
        <v>1</v>
      </c>
      <c r="GP1003">
        <v>2</v>
      </c>
      <c r="GQ1003" t="s">
        <v>446</v>
      </c>
      <c r="GR1003">
        <v>3.12617</v>
      </c>
      <c r="GS1003">
        <v>2.71813</v>
      </c>
      <c r="GT1003">
        <v>0.0819356</v>
      </c>
      <c r="GU1003">
        <v>0.0861676</v>
      </c>
      <c r="GV1003">
        <v>0.165056</v>
      </c>
      <c r="GW1003">
        <v>0.101739</v>
      </c>
      <c r="GX1003">
        <v>32716.8</v>
      </c>
      <c r="GY1003">
        <v>34378.3</v>
      </c>
      <c r="GZ1003">
        <v>32386.7</v>
      </c>
      <c r="HA1003">
        <v>34207.2</v>
      </c>
      <c r="HB1003">
        <v>38871.7</v>
      </c>
      <c r="HC1003">
        <v>44344.9</v>
      </c>
      <c r="HD1003">
        <v>50954.1</v>
      </c>
      <c r="HE1003">
        <v>54900.9</v>
      </c>
      <c r="HF1003">
        <v>1.65237</v>
      </c>
      <c r="HG1003">
        <v>1.50375</v>
      </c>
      <c r="HH1003">
        <v>-0.148918</v>
      </c>
      <c r="HI1003">
        <v>0</v>
      </c>
      <c r="HJ1003">
        <v>50.4156</v>
      </c>
      <c r="HK1003">
        <v>999.9</v>
      </c>
      <c r="HL1003">
        <v>55.921</v>
      </c>
      <c r="HM1003">
        <v>30.252</v>
      </c>
      <c r="HN1003">
        <v>26.7977</v>
      </c>
      <c r="HO1003">
        <v>60.0768</v>
      </c>
      <c r="HP1003">
        <v>40.4647</v>
      </c>
      <c r="HQ1003">
        <v>1</v>
      </c>
      <c r="HR1003">
        <v>2.65624</v>
      </c>
      <c r="HS1003">
        <v>2.17771</v>
      </c>
      <c r="HT1003">
        <v>20.0975</v>
      </c>
      <c r="HU1003">
        <v>5.1833</v>
      </c>
      <c r="HV1003">
        <v>12.0159</v>
      </c>
      <c r="HW1003">
        <v>4.967</v>
      </c>
      <c r="HX1003">
        <v>3.2959</v>
      </c>
      <c r="HY1003">
        <v>9999</v>
      </c>
      <c r="HZ1003">
        <v>9999</v>
      </c>
      <c r="IA1003">
        <v>999.9</v>
      </c>
      <c r="IB1003">
        <v>9999</v>
      </c>
      <c r="IC1003">
        <v>1.86325</v>
      </c>
      <c r="ID1003">
        <v>1.8681</v>
      </c>
      <c r="IE1003">
        <v>1.86783</v>
      </c>
      <c r="IF1003">
        <v>1.86905</v>
      </c>
      <c r="IG1003">
        <v>1.86981</v>
      </c>
      <c r="IH1003">
        <v>1.86587</v>
      </c>
      <c r="II1003">
        <v>1.86697</v>
      </c>
      <c r="IJ1003">
        <v>1.86844</v>
      </c>
      <c r="IK1003">
        <v>5</v>
      </c>
      <c r="IL1003">
        <v>0</v>
      </c>
      <c r="IM1003">
        <v>0</v>
      </c>
      <c r="IN1003">
        <v>0</v>
      </c>
      <c r="IO1003" t="s">
        <v>441</v>
      </c>
      <c r="IP1003" t="s">
        <v>442</v>
      </c>
      <c r="IQ1003" t="s">
        <v>443</v>
      </c>
      <c r="IR1003" t="s">
        <v>443</v>
      </c>
      <c r="IS1003" t="s">
        <v>443</v>
      </c>
      <c r="IT1003" t="s">
        <v>443</v>
      </c>
      <c r="IU1003">
        <v>0</v>
      </c>
      <c r="IV1003">
        <v>100</v>
      </c>
      <c r="IW1003">
        <v>100</v>
      </c>
      <c r="IX1003">
        <v>1.098</v>
      </c>
      <c r="IY1003">
        <v>-0.0441</v>
      </c>
      <c r="IZ1003">
        <v>1.09748391826392</v>
      </c>
      <c r="JA1003">
        <v>0</v>
      </c>
      <c r="JB1003">
        <v>0</v>
      </c>
      <c r="JC1003">
        <v>0</v>
      </c>
      <c r="JD1003">
        <v>-0.0441141096964596</v>
      </c>
      <c r="JE1003">
        <v>0</v>
      </c>
      <c r="JF1003">
        <v>0</v>
      </c>
      <c r="JG1003">
        <v>0</v>
      </c>
      <c r="JH1003">
        <v>5</v>
      </c>
      <c r="JI1003">
        <v>2273</v>
      </c>
      <c r="JJ1003">
        <v>1</v>
      </c>
      <c r="JK1003">
        <v>24</v>
      </c>
      <c r="JL1003">
        <v>29357098.5</v>
      </c>
      <c r="JM1003">
        <v>29357098.5</v>
      </c>
      <c r="JN1003">
        <v>1.06445</v>
      </c>
      <c r="JO1003">
        <v>2.64771</v>
      </c>
      <c r="JP1003">
        <v>1.54785</v>
      </c>
      <c r="JQ1003">
        <v>2.31567</v>
      </c>
      <c r="JR1003">
        <v>1.64673</v>
      </c>
      <c r="JS1003">
        <v>2.35596</v>
      </c>
      <c r="JT1003">
        <v>34.3497</v>
      </c>
      <c r="JU1003">
        <v>24.1838</v>
      </c>
      <c r="JV1003">
        <v>18</v>
      </c>
      <c r="JW1003">
        <v>486.224</v>
      </c>
      <c r="JX1003">
        <v>378.779</v>
      </c>
      <c r="JY1003">
        <v>49.1484</v>
      </c>
      <c r="JZ1003">
        <v>56.688</v>
      </c>
      <c r="KA1003">
        <v>30.002</v>
      </c>
      <c r="KB1003">
        <v>55.9568</v>
      </c>
      <c r="KC1003">
        <v>55.7547</v>
      </c>
      <c r="KD1003">
        <v>21.4594</v>
      </c>
      <c r="KE1003">
        <v>0</v>
      </c>
      <c r="KF1003">
        <v>100</v>
      </c>
      <c r="KG1003">
        <v>49.0857</v>
      </c>
      <c r="KH1003">
        <v>460.779</v>
      </c>
      <c r="KI1003">
        <v>26.2864</v>
      </c>
      <c r="KJ1003">
        <v>92.3178</v>
      </c>
      <c r="KK1003">
        <v>88.808</v>
      </c>
    </row>
    <row r="1004" spans="1:297">
      <c r="A1004">
        <v>988</v>
      </c>
      <c r="B1004">
        <v>1761425915.1</v>
      </c>
      <c r="C1004">
        <v>17734.0999999046</v>
      </c>
      <c r="D1004" t="s">
        <v>2428</v>
      </c>
      <c r="E1004" t="s">
        <v>2429</v>
      </c>
      <c r="F1004">
        <v>5</v>
      </c>
      <c r="G1004" t="s">
        <v>2375</v>
      </c>
      <c r="H1004" t="s">
        <v>436</v>
      </c>
      <c r="I1004">
        <v>1761425906.94615</v>
      </c>
      <c r="J1004">
        <f>(K1004)/1000</f>
        <v>0</v>
      </c>
      <c r="K1004">
        <f>IF(DP1004, AN1004, AH1004)</f>
        <v>0</v>
      </c>
      <c r="L1004">
        <f>IF(DP1004, AI1004, AG1004)</f>
        <v>0</v>
      </c>
      <c r="M1004">
        <f>DR1004 - IF(AU1004&gt;1, L1004*DL1004*100.0/(AW1004), 0)</f>
        <v>0</v>
      </c>
      <c r="N1004">
        <f>((T1004-J1004/2)*M1004-L1004)/(T1004+J1004/2)</f>
        <v>0</v>
      </c>
      <c r="O1004">
        <f>N1004*(DY1004+DZ1004)/1000.0</f>
        <v>0</v>
      </c>
      <c r="P1004">
        <f>(DR1004 - IF(AU1004&gt;1, L1004*DL1004*100.0/(AW1004), 0))*(DY1004+DZ1004)/1000.0</f>
        <v>0</v>
      </c>
      <c r="Q1004">
        <f>2.0/((1/S1004-1/R1004)+SIGN(S1004)*SQRT((1/S1004-1/R1004)*(1/S1004-1/R1004) + 4*DM1004/((DM1004+1)*(DM1004+1))*(2*1/S1004*1/R1004-1/R1004*1/R1004)))</f>
        <v>0</v>
      </c>
      <c r="R1004">
        <f>IF(LEFT(DN1004,1)&lt;&gt;"0",IF(LEFT(DN1004,1)="1",3.0,DO1004),$D$5+$E$5*(EF1004*DY1004/($K$5*1000))+$F$5*(EF1004*DY1004/($K$5*1000))*MAX(MIN(DL1004,$J$5),$I$5)*MAX(MIN(DL1004,$J$5),$I$5)+$G$5*MAX(MIN(DL1004,$J$5),$I$5)*(EF1004*DY1004/($K$5*1000))+$H$5*(EF1004*DY1004/($K$5*1000))*(EF1004*DY1004/($K$5*1000)))</f>
        <v>0</v>
      </c>
      <c r="S1004">
        <f>J1004*(1000-(1000*0.61365*exp(17.502*W1004/(240.97+W1004))/(DY1004+DZ1004)+DT1004)/2)/(1000*0.61365*exp(17.502*W1004/(240.97+W1004))/(DY1004+DZ1004)-DT1004)</f>
        <v>0</v>
      </c>
      <c r="T1004">
        <f>1/((DM1004+1)/(Q1004/1.6)+1/(R1004/1.37)) + DM1004/((DM1004+1)/(Q1004/1.6) + DM1004/(R1004/1.37))</f>
        <v>0</v>
      </c>
      <c r="U1004">
        <f>(DH1004*DK1004)</f>
        <v>0</v>
      </c>
      <c r="V1004">
        <f>(EA1004+(U1004+2*0.95*5.67E-8*(((EA1004+$B$7)+273)^4-(EA1004+273)^4)-44100*J1004)/(1.84*29.3*R1004+8*0.95*5.67E-8*(EA1004+273)^3))</f>
        <v>0</v>
      </c>
      <c r="W1004">
        <f>($C$7*EB1004+$D$7*EC1004+$E$7*V1004)</f>
        <v>0</v>
      </c>
      <c r="X1004">
        <f>0.61365*exp(17.502*W1004/(240.97+W1004))</f>
        <v>0</v>
      </c>
      <c r="Y1004">
        <f>(Z1004/AA1004*100)</f>
        <v>0</v>
      </c>
      <c r="Z1004">
        <f>DT1004*(DY1004+DZ1004)/1000</f>
        <v>0</v>
      </c>
      <c r="AA1004">
        <f>0.61365*exp(17.502*EA1004/(240.97+EA1004))</f>
        <v>0</v>
      </c>
      <c r="AB1004">
        <f>(X1004-DT1004*(DY1004+DZ1004)/1000)</f>
        <v>0</v>
      </c>
      <c r="AC1004">
        <f>(-J1004*44100)</f>
        <v>0</v>
      </c>
      <c r="AD1004">
        <f>2*29.3*R1004*0.92*(EA1004-W1004)</f>
        <v>0</v>
      </c>
      <c r="AE1004">
        <f>2*0.95*5.67E-8*(((EA1004+$B$7)+273)^4-(W1004+273)^4)</f>
        <v>0</v>
      </c>
      <c r="AF1004">
        <f>U1004+AE1004+AC1004+AD1004</f>
        <v>0</v>
      </c>
      <c r="AG1004">
        <f>DX1004*AU1004*(DS1004-DR1004*(1000-AU1004*DU1004)/(1000-AU1004*DT1004))/(100*DL1004)</f>
        <v>0</v>
      </c>
      <c r="AH1004">
        <f>1000*DX1004*AU1004*(DT1004-DU1004)/(100*DL1004*(1000-AU1004*DT1004))</f>
        <v>0</v>
      </c>
      <c r="AI1004">
        <f>(AJ1004 - AK1004 - DY1004*1E3/(8.314*(EA1004+273.15)) * AM1004/DX1004 * AL1004) * DX1004/(100*DL1004) * (1000 - DU1004)/1000</f>
        <v>0</v>
      </c>
      <c r="AJ1004">
        <v>450.83207747262</v>
      </c>
      <c r="AK1004">
        <v>438.140436363636</v>
      </c>
      <c r="AL1004">
        <v>1.86795324899674</v>
      </c>
      <c r="AM1004">
        <v>65.4866395817143</v>
      </c>
      <c r="AN1004">
        <f>(AP1004 - AO1004 + DY1004*1E3/(8.314*(EA1004+273.15)) * AR1004/DX1004 * AQ1004) * DX1004/(100*DL1004) * 1000/(1000 - AP1004)</f>
        <v>0</v>
      </c>
      <c r="AO1004">
        <v>25.6055205290702</v>
      </c>
      <c r="AP1004">
        <v>51.1300284848485</v>
      </c>
      <c r="AQ1004">
        <v>0.000137169033159478</v>
      </c>
      <c r="AR1004">
        <v>110.837555628061</v>
      </c>
      <c r="AS1004">
        <v>7</v>
      </c>
      <c r="AT1004">
        <v>1</v>
      </c>
      <c r="AU1004">
        <f>IF(AS1004*$H$13&gt;=AW1004,1.0,(AW1004/(AW1004-AS1004*$H$13)))</f>
        <v>0</v>
      </c>
      <c r="AV1004">
        <f>(AU1004-1)*100</f>
        <v>0</v>
      </c>
      <c r="AW1004">
        <f>MAX(0,($B$13+$C$13*EF1004)/(1+$D$13*EF1004)*DY1004/(EA1004+273)*$E$13)</f>
        <v>0</v>
      </c>
      <c r="AX1004" t="s">
        <v>437</v>
      </c>
      <c r="AY1004" t="s">
        <v>437</v>
      </c>
      <c r="AZ1004">
        <v>0</v>
      </c>
      <c r="BA1004">
        <v>0</v>
      </c>
      <c r="BB1004">
        <f>1-AZ1004/BA1004</f>
        <v>0</v>
      </c>
      <c r="BC1004">
        <v>0</v>
      </c>
      <c r="BD1004" t="s">
        <v>437</v>
      </c>
      <c r="BE1004" t="s">
        <v>437</v>
      </c>
      <c r="BF1004">
        <v>0</v>
      </c>
      <c r="BG1004">
        <v>0</v>
      </c>
      <c r="BH1004">
        <f>1-BF1004/BG1004</f>
        <v>0</v>
      </c>
      <c r="BI1004">
        <v>0.5</v>
      </c>
      <c r="BJ1004">
        <f>DI1004</f>
        <v>0</v>
      </c>
      <c r="BK1004">
        <f>L1004</f>
        <v>0</v>
      </c>
      <c r="BL1004">
        <f>BH1004*BI1004*BJ1004</f>
        <v>0</v>
      </c>
      <c r="BM1004">
        <f>(BK1004-BC1004)/BJ1004</f>
        <v>0</v>
      </c>
      <c r="BN1004">
        <f>(BA1004-BG1004)/BG1004</f>
        <v>0</v>
      </c>
      <c r="BO1004">
        <f>AZ1004/(BB1004+AZ1004/BG1004)</f>
        <v>0</v>
      </c>
      <c r="BP1004" t="s">
        <v>437</v>
      </c>
      <c r="BQ1004">
        <v>0</v>
      </c>
      <c r="BR1004">
        <f>IF(BQ1004&lt;&gt;0, BQ1004, BO1004)</f>
        <v>0</v>
      </c>
      <c r="BS1004">
        <f>1-BR1004/BG1004</f>
        <v>0</v>
      </c>
      <c r="BT1004">
        <f>(BG1004-BF1004)/(BG1004-BR1004)</f>
        <v>0</v>
      </c>
      <c r="BU1004">
        <f>(BA1004-BG1004)/(BA1004-BR1004)</f>
        <v>0</v>
      </c>
      <c r="BV1004">
        <f>(BG1004-BF1004)/(BG1004-AZ1004)</f>
        <v>0</v>
      </c>
      <c r="BW1004">
        <f>(BA1004-BG1004)/(BA1004-AZ1004)</f>
        <v>0</v>
      </c>
      <c r="BX1004">
        <f>(BT1004*BR1004/BF1004)</f>
        <v>0</v>
      </c>
      <c r="BY1004">
        <f>(1-BX1004)</f>
        <v>0</v>
      </c>
      <c r="DH1004">
        <f>$B$11*EG1004+$C$11*EH1004+$F$11*ES1004*(1-EV1004)</f>
        <v>0</v>
      </c>
      <c r="DI1004">
        <f>DH1004*DJ1004</f>
        <v>0</v>
      </c>
      <c r="DJ1004">
        <f>($B$11*$D$9+$C$11*$D$9+$F$11*((FF1004+EX1004)/MAX(FF1004+EX1004+FG1004, 0.1)*$I$9+FG1004/MAX(FF1004+EX1004+FG1004, 0.1)*$J$9))/($B$11+$C$11+$F$11)</f>
        <v>0</v>
      </c>
      <c r="DK1004">
        <f>($B$11*$K$9+$C$11*$K$9+$F$11*((FF1004+EX1004)/MAX(FF1004+EX1004+FG1004, 0.1)*$P$9+FG1004/MAX(FF1004+EX1004+FG1004, 0.1)*$Q$9))/($B$11+$C$11+$F$11)</f>
        <v>0</v>
      </c>
      <c r="DL1004">
        <v>6</v>
      </c>
      <c r="DM1004">
        <v>0.5</v>
      </c>
      <c r="DN1004" t="s">
        <v>438</v>
      </c>
      <c r="DO1004">
        <v>2</v>
      </c>
      <c r="DP1004" t="b">
        <v>1</v>
      </c>
      <c r="DQ1004">
        <v>1761425906.94615</v>
      </c>
      <c r="DR1004">
        <v>407.484769230769</v>
      </c>
      <c r="DS1004">
        <v>429.451538461538</v>
      </c>
      <c r="DT1004">
        <v>51.1227769230769</v>
      </c>
      <c r="DU1004">
        <v>25.6007384615385</v>
      </c>
      <c r="DV1004">
        <v>406.387307692308</v>
      </c>
      <c r="DW1004">
        <v>51.1668846153846</v>
      </c>
      <c r="DX1004">
        <v>500.012461538462</v>
      </c>
      <c r="DY1004">
        <v>90.201</v>
      </c>
      <c r="DZ1004">
        <v>0.0402308076923077</v>
      </c>
      <c r="EA1004">
        <v>51.7840307692308</v>
      </c>
      <c r="EB1004">
        <v>48.0532076923077</v>
      </c>
      <c r="EC1004">
        <v>999.9</v>
      </c>
      <c r="ED1004">
        <v>0</v>
      </c>
      <c r="EE1004">
        <v>0</v>
      </c>
      <c r="EF1004">
        <v>9999.47846153846</v>
      </c>
      <c r="EG1004">
        <v>0</v>
      </c>
      <c r="EH1004">
        <v>1187.00769230769</v>
      </c>
      <c r="EI1004">
        <v>-21.9668</v>
      </c>
      <c r="EJ1004">
        <v>429.438846153846</v>
      </c>
      <c r="EK1004">
        <v>440.734846153846</v>
      </c>
      <c r="EL1004">
        <v>25.5220230769231</v>
      </c>
      <c r="EM1004">
        <v>429.451538461538</v>
      </c>
      <c r="EN1004">
        <v>25.6007384615385</v>
      </c>
      <c r="EO1004">
        <v>4.61132615384615</v>
      </c>
      <c r="EP1004">
        <v>2.30921307692308</v>
      </c>
      <c r="EQ1004">
        <v>31.3848538461538</v>
      </c>
      <c r="ER1004">
        <v>19.7408076923077</v>
      </c>
      <c r="ES1004">
        <v>1199.99846153846</v>
      </c>
      <c r="ET1004">
        <v>0.966990230769231</v>
      </c>
      <c r="EU1004">
        <v>0.0330096615384615</v>
      </c>
      <c r="EV1004">
        <v>0</v>
      </c>
      <c r="EW1004">
        <v>851.715692307692</v>
      </c>
      <c r="EX1004">
        <v>5.00059</v>
      </c>
      <c r="EY1004">
        <v>11387.7076923077</v>
      </c>
      <c r="EZ1004">
        <v>10358.6846153846</v>
      </c>
      <c r="FA1004">
        <v>64.2595384615385</v>
      </c>
      <c r="FB1004">
        <v>65.4036153846154</v>
      </c>
      <c r="FC1004">
        <v>64.2015384615385</v>
      </c>
      <c r="FD1004">
        <v>65.3701538461538</v>
      </c>
      <c r="FE1004">
        <v>65.5</v>
      </c>
      <c r="FF1004">
        <v>1155.55076923077</v>
      </c>
      <c r="FG1004">
        <v>39.4476923076923</v>
      </c>
      <c r="FH1004">
        <v>0</v>
      </c>
      <c r="FI1004">
        <v>1761425875.9</v>
      </c>
      <c r="FJ1004">
        <v>0</v>
      </c>
      <c r="FK1004">
        <v>851.91816</v>
      </c>
      <c r="FL1004">
        <v>10.8979999805128</v>
      </c>
      <c r="FM1004">
        <v>136.392307528533</v>
      </c>
      <c r="FN1004">
        <v>11389.964</v>
      </c>
      <c r="FO1004">
        <v>15</v>
      </c>
      <c r="FP1004">
        <v>0</v>
      </c>
      <c r="FQ1004" t="s">
        <v>439</v>
      </c>
      <c r="FR1004">
        <v>0</v>
      </c>
      <c r="FS1004">
        <v>0</v>
      </c>
      <c r="FT1004">
        <v>0</v>
      </c>
      <c r="FU1004">
        <v>0</v>
      </c>
      <c r="FV1004">
        <v>0</v>
      </c>
      <c r="FW1004">
        <v>0</v>
      </c>
      <c r="FX1004">
        <v>0</v>
      </c>
      <c r="FY1004">
        <v>0</v>
      </c>
      <c r="FZ1004">
        <v>0</v>
      </c>
      <c r="GA1004">
        <v>0</v>
      </c>
      <c r="GB1004">
        <v>0</v>
      </c>
      <c r="GC1004">
        <v>-20.425555</v>
      </c>
      <c r="GD1004">
        <v>-51.4283954887218</v>
      </c>
      <c r="GE1004">
        <v>5.27640222874214</v>
      </c>
      <c r="GF1004">
        <v>0</v>
      </c>
      <c r="GG1004">
        <v>851.346970588235</v>
      </c>
      <c r="GH1004">
        <v>8.5070282670744</v>
      </c>
      <c r="GI1004">
        <v>0.886175838523036</v>
      </c>
      <c r="GJ1004">
        <v>-1</v>
      </c>
      <c r="GK1004">
        <v>25.519465</v>
      </c>
      <c r="GL1004">
        <v>0.0539323308270675</v>
      </c>
      <c r="GM1004">
        <v>0.0060340098607808</v>
      </c>
      <c r="GN1004">
        <v>1</v>
      </c>
      <c r="GO1004">
        <v>1</v>
      </c>
      <c r="GP1004">
        <v>2</v>
      </c>
      <c r="GQ1004" t="s">
        <v>446</v>
      </c>
      <c r="GR1004">
        <v>3.12624</v>
      </c>
      <c r="GS1004">
        <v>2.71842</v>
      </c>
      <c r="GT1004">
        <v>0.083355</v>
      </c>
      <c r="GU1004">
        <v>0.0884984</v>
      </c>
      <c r="GV1004">
        <v>0.165072</v>
      </c>
      <c r="GW1004">
        <v>0.101749</v>
      </c>
      <c r="GX1004">
        <v>32664.6</v>
      </c>
      <c r="GY1004">
        <v>34288.7</v>
      </c>
      <c r="GZ1004">
        <v>32385.2</v>
      </c>
      <c r="HA1004">
        <v>34205.5</v>
      </c>
      <c r="HB1004">
        <v>38869.9</v>
      </c>
      <c r="HC1004">
        <v>44342.5</v>
      </c>
      <c r="HD1004">
        <v>50952.2</v>
      </c>
      <c r="HE1004">
        <v>54898.2</v>
      </c>
      <c r="HF1004">
        <v>1.65265</v>
      </c>
      <c r="HG1004">
        <v>1.5035</v>
      </c>
      <c r="HH1004">
        <v>-0.151031</v>
      </c>
      <c r="HI1004">
        <v>0</v>
      </c>
      <c r="HJ1004">
        <v>50.4362</v>
      </c>
      <c r="HK1004">
        <v>999.9</v>
      </c>
      <c r="HL1004">
        <v>55.921</v>
      </c>
      <c r="HM1004">
        <v>30.252</v>
      </c>
      <c r="HN1004">
        <v>26.7972</v>
      </c>
      <c r="HO1004">
        <v>59.5468</v>
      </c>
      <c r="HP1004">
        <v>40.4928</v>
      </c>
      <c r="HQ1004">
        <v>1</v>
      </c>
      <c r="HR1004">
        <v>2.65875</v>
      </c>
      <c r="HS1004">
        <v>2.28413</v>
      </c>
      <c r="HT1004">
        <v>20.0961</v>
      </c>
      <c r="HU1004">
        <v>5.18285</v>
      </c>
      <c r="HV1004">
        <v>12.0159</v>
      </c>
      <c r="HW1004">
        <v>4.96685</v>
      </c>
      <c r="HX1004">
        <v>3.29598</v>
      </c>
      <c r="HY1004">
        <v>9999</v>
      </c>
      <c r="HZ1004">
        <v>9999</v>
      </c>
      <c r="IA1004">
        <v>999.9</v>
      </c>
      <c r="IB1004">
        <v>9999</v>
      </c>
      <c r="IC1004">
        <v>1.86325</v>
      </c>
      <c r="ID1004">
        <v>1.86809</v>
      </c>
      <c r="IE1004">
        <v>1.86783</v>
      </c>
      <c r="IF1004">
        <v>1.86905</v>
      </c>
      <c r="IG1004">
        <v>1.86981</v>
      </c>
      <c r="IH1004">
        <v>1.86587</v>
      </c>
      <c r="II1004">
        <v>1.86697</v>
      </c>
      <c r="IJ1004">
        <v>1.86843</v>
      </c>
      <c r="IK1004">
        <v>5</v>
      </c>
      <c r="IL1004">
        <v>0</v>
      </c>
      <c r="IM1004">
        <v>0</v>
      </c>
      <c r="IN1004">
        <v>0</v>
      </c>
      <c r="IO1004" t="s">
        <v>441</v>
      </c>
      <c r="IP1004" t="s">
        <v>442</v>
      </c>
      <c r="IQ1004" t="s">
        <v>443</v>
      </c>
      <c r="IR1004" t="s">
        <v>443</v>
      </c>
      <c r="IS1004" t="s">
        <v>443</v>
      </c>
      <c r="IT1004" t="s">
        <v>443</v>
      </c>
      <c r="IU1004">
        <v>0</v>
      </c>
      <c r="IV1004">
        <v>100</v>
      </c>
      <c r="IW1004">
        <v>100</v>
      </c>
      <c r="IX1004">
        <v>1.097</v>
      </c>
      <c r="IY1004">
        <v>-0.0442</v>
      </c>
      <c r="IZ1004">
        <v>1.09748391826392</v>
      </c>
      <c r="JA1004">
        <v>0</v>
      </c>
      <c r="JB1004">
        <v>0</v>
      </c>
      <c r="JC1004">
        <v>0</v>
      </c>
      <c r="JD1004">
        <v>-0.0441141096964596</v>
      </c>
      <c r="JE1004">
        <v>0</v>
      </c>
      <c r="JF1004">
        <v>0</v>
      </c>
      <c r="JG1004">
        <v>0</v>
      </c>
      <c r="JH1004">
        <v>5</v>
      </c>
      <c r="JI1004">
        <v>2273</v>
      </c>
      <c r="JJ1004">
        <v>1</v>
      </c>
      <c r="JK1004">
        <v>24</v>
      </c>
      <c r="JL1004">
        <v>29357098.6</v>
      </c>
      <c r="JM1004">
        <v>29357098.6</v>
      </c>
      <c r="JN1004">
        <v>1.09863</v>
      </c>
      <c r="JO1004">
        <v>2.64648</v>
      </c>
      <c r="JP1004">
        <v>1.54785</v>
      </c>
      <c r="JQ1004">
        <v>2.31567</v>
      </c>
      <c r="JR1004">
        <v>1.64673</v>
      </c>
      <c r="JS1004">
        <v>2.24365</v>
      </c>
      <c r="JT1004">
        <v>34.3497</v>
      </c>
      <c r="JU1004">
        <v>24.1751</v>
      </c>
      <c r="JV1004">
        <v>18</v>
      </c>
      <c r="JW1004">
        <v>486.491</v>
      </c>
      <c r="JX1004">
        <v>378.665</v>
      </c>
      <c r="JY1004">
        <v>49.0875</v>
      </c>
      <c r="JZ1004">
        <v>56.7011</v>
      </c>
      <c r="KA1004">
        <v>30.0022</v>
      </c>
      <c r="KB1004">
        <v>55.9683</v>
      </c>
      <c r="KC1004">
        <v>55.7645</v>
      </c>
      <c r="KD1004">
        <v>22.0855</v>
      </c>
      <c r="KE1004">
        <v>0</v>
      </c>
      <c r="KF1004">
        <v>100</v>
      </c>
      <c r="KG1004">
        <v>49.0255</v>
      </c>
      <c r="KH1004">
        <v>474.414</v>
      </c>
      <c r="KI1004">
        <v>26.2864</v>
      </c>
      <c r="KJ1004">
        <v>92.314</v>
      </c>
      <c r="KK1004">
        <v>88.8035</v>
      </c>
    </row>
    <row r="1005" spans="1:297">
      <c r="A1005">
        <v>989</v>
      </c>
      <c r="B1005">
        <v>1761425920.1</v>
      </c>
      <c r="C1005">
        <v>17739.0999999046</v>
      </c>
      <c r="D1005" t="s">
        <v>2430</v>
      </c>
      <c r="E1005" t="s">
        <v>2431</v>
      </c>
      <c r="F1005">
        <v>5</v>
      </c>
      <c r="G1005" t="s">
        <v>2375</v>
      </c>
      <c r="H1005" t="s">
        <v>436</v>
      </c>
      <c r="I1005">
        <v>1761425911.94615</v>
      </c>
      <c r="J1005">
        <f>(K1005)/1000</f>
        <v>0</v>
      </c>
      <c r="K1005">
        <f>IF(DP1005, AN1005, AH1005)</f>
        <v>0</v>
      </c>
      <c r="L1005">
        <f>IF(DP1005, AI1005, AG1005)</f>
        <v>0</v>
      </c>
      <c r="M1005">
        <f>DR1005 - IF(AU1005&gt;1, L1005*DL1005*100.0/(AW1005), 0)</f>
        <v>0</v>
      </c>
      <c r="N1005">
        <f>((T1005-J1005/2)*M1005-L1005)/(T1005+J1005/2)</f>
        <v>0</v>
      </c>
      <c r="O1005">
        <f>N1005*(DY1005+DZ1005)/1000.0</f>
        <v>0</v>
      </c>
      <c r="P1005">
        <f>(DR1005 - IF(AU1005&gt;1, L1005*DL1005*100.0/(AW1005), 0))*(DY1005+DZ1005)/1000.0</f>
        <v>0</v>
      </c>
      <c r="Q1005">
        <f>2.0/((1/S1005-1/R1005)+SIGN(S1005)*SQRT((1/S1005-1/R1005)*(1/S1005-1/R1005) + 4*DM1005/((DM1005+1)*(DM1005+1))*(2*1/S1005*1/R1005-1/R1005*1/R1005)))</f>
        <v>0</v>
      </c>
      <c r="R1005">
        <f>IF(LEFT(DN1005,1)&lt;&gt;"0",IF(LEFT(DN1005,1)="1",3.0,DO1005),$D$5+$E$5*(EF1005*DY1005/($K$5*1000))+$F$5*(EF1005*DY1005/($K$5*1000))*MAX(MIN(DL1005,$J$5),$I$5)*MAX(MIN(DL1005,$J$5),$I$5)+$G$5*MAX(MIN(DL1005,$J$5),$I$5)*(EF1005*DY1005/($K$5*1000))+$H$5*(EF1005*DY1005/($K$5*1000))*(EF1005*DY1005/($K$5*1000)))</f>
        <v>0</v>
      </c>
      <c r="S1005">
        <f>J1005*(1000-(1000*0.61365*exp(17.502*W1005/(240.97+W1005))/(DY1005+DZ1005)+DT1005)/2)/(1000*0.61365*exp(17.502*W1005/(240.97+W1005))/(DY1005+DZ1005)-DT1005)</f>
        <v>0</v>
      </c>
      <c r="T1005">
        <f>1/((DM1005+1)/(Q1005/1.6)+1/(R1005/1.37)) + DM1005/((DM1005+1)/(Q1005/1.6) + DM1005/(R1005/1.37))</f>
        <v>0</v>
      </c>
      <c r="U1005">
        <f>(DH1005*DK1005)</f>
        <v>0</v>
      </c>
      <c r="V1005">
        <f>(EA1005+(U1005+2*0.95*5.67E-8*(((EA1005+$B$7)+273)^4-(EA1005+273)^4)-44100*J1005)/(1.84*29.3*R1005+8*0.95*5.67E-8*(EA1005+273)^3))</f>
        <v>0</v>
      </c>
      <c r="W1005">
        <f>($C$7*EB1005+$D$7*EC1005+$E$7*V1005)</f>
        <v>0</v>
      </c>
      <c r="X1005">
        <f>0.61365*exp(17.502*W1005/(240.97+W1005))</f>
        <v>0</v>
      </c>
      <c r="Y1005">
        <f>(Z1005/AA1005*100)</f>
        <v>0</v>
      </c>
      <c r="Z1005">
        <f>DT1005*(DY1005+DZ1005)/1000</f>
        <v>0</v>
      </c>
      <c r="AA1005">
        <f>0.61365*exp(17.502*EA1005/(240.97+EA1005))</f>
        <v>0</v>
      </c>
      <c r="AB1005">
        <f>(X1005-DT1005*(DY1005+DZ1005)/1000)</f>
        <v>0</v>
      </c>
      <c r="AC1005">
        <f>(-J1005*44100)</f>
        <v>0</v>
      </c>
      <c r="AD1005">
        <f>2*29.3*R1005*0.92*(EA1005-W1005)</f>
        <v>0</v>
      </c>
      <c r="AE1005">
        <f>2*0.95*5.67E-8*(((EA1005+$B$7)+273)^4-(W1005+273)^4)</f>
        <v>0</v>
      </c>
      <c r="AF1005">
        <f>U1005+AE1005+AC1005+AD1005</f>
        <v>0</v>
      </c>
      <c r="AG1005">
        <f>DX1005*AU1005*(DS1005-DR1005*(1000-AU1005*DU1005)/(1000-AU1005*DT1005))/(100*DL1005)</f>
        <v>0</v>
      </c>
      <c r="AH1005">
        <f>1000*DX1005*AU1005*(DT1005-DU1005)/(100*DL1005*(1000-AU1005*DT1005))</f>
        <v>0</v>
      </c>
      <c r="AI1005">
        <f>(AJ1005 - AK1005 - DY1005*1E3/(8.314*(EA1005+273.15)) * AM1005/DX1005 * AL1005) * DX1005/(100*DL1005) * (1000 - DU1005)/1000</f>
        <v>0</v>
      </c>
      <c r="AJ1005">
        <v>467.765888445699</v>
      </c>
      <c r="AK1005">
        <v>451.43883030303</v>
      </c>
      <c r="AL1005">
        <v>2.79640158174502</v>
      </c>
      <c r="AM1005">
        <v>65.4866395817143</v>
      </c>
      <c r="AN1005">
        <f>(AP1005 - AO1005 + DY1005*1E3/(8.314*(EA1005+273.15)) * AR1005/DX1005 * AQ1005) * DX1005/(100*DL1005) * 1000/(1000 - AP1005)</f>
        <v>0</v>
      </c>
      <c r="AO1005">
        <v>25.6083601497958</v>
      </c>
      <c r="AP1005">
        <v>51.1563654545455</v>
      </c>
      <c r="AQ1005">
        <v>0.00501560762488313</v>
      </c>
      <c r="AR1005">
        <v>110.837555628061</v>
      </c>
      <c r="AS1005">
        <v>7</v>
      </c>
      <c r="AT1005">
        <v>1</v>
      </c>
      <c r="AU1005">
        <f>IF(AS1005*$H$13&gt;=AW1005,1.0,(AW1005/(AW1005-AS1005*$H$13)))</f>
        <v>0</v>
      </c>
      <c r="AV1005">
        <f>(AU1005-1)*100</f>
        <v>0</v>
      </c>
      <c r="AW1005">
        <f>MAX(0,($B$13+$C$13*EF1005)/(1+$D$13*EF1005)*DY1005/(EA1005+273)*$E$13)</f>
        <v>0</v>
      </c>
      <c r="AX1005" t="s">
        <v>437</v>
      </c>
      <c r="AY1005" t="s">
        <v>437</v>
      </c>
      <c r="AZ1005">
        <v>0</v>
      </c>
      <c r="BA1005">
        <v>0</v>
      </c>
      <c r="BB1005">
        <f>1-AZ1005/BA1005</f>
        <v>0</v>
      </c>
      <c r="BC1005">
        <v>0</v>
      </c>
      <c r="BD1005" t="s">
        <v>437</v>
      </c>
      <c r="BE1005" t="s">
        <v>437</v>
      </c>
      <c r="BF1005">
        <v>0</v>
      </c>
      <c r="BG1005">
        <v>0</v>
      </c>
      <c r="BH1005">
        <f>1-BF1005/BG1005</f>
        <v>0</v>
      </c>
      <c r="BI1005">
        <v>0.5</v>
      </c>
      <c r="BJ1005">
        <f>DI1005</f>
        <v>0</v>
      </c>
      <c r="BK1005">
        <f>L1005</f>
        <v>0</v>
      </c>
      <c r="BL1005">
        <f>BH1005*BI1005*BJ1005</f>
        <v>0</v>
      </c>
      <c r="BM1005">
        <f>(BK1005-BC1005)/BJ1005</f>
        <v>0</v>
      </c>
      <c r="BN1005">
        <f>(BA1005-BG1005)/BG1005</f>
        <v>0</v>
      </c>
      <c r="BO1005">
        <f>AZ1005/(BB1005+AZ1005/BG1005)</f>
        <v>0</v>
      </c>
      <c r="BP1005" t="s">
        <v>437</v>
      </c>
      <c r="BQ1005">
        <v>0</v>
      </c>
      <c r="BR1005">
        <f>IF(BQ1005&lt;&gt;0, BQ1005, BO1005)</f>
        <v>0</v>
      </c>
      <c r="BS1005">
        <f>1-BR1005/BG1005</f>
        <v>0</v>
      </c>
      <c r="BT1005">
        <f>(BG1005-BF1005)/(BG1005-BR1005)</f>
        <v>0</v>
      </c>
      <c r="BU1005">
        <f>(BA1005-BG1005)/(BA1005-BR1005)</f>
        <v>0</v>
      </c>
      <c r="BV1005">
        <f>(BG1005-BF1005)/(BG1005-AZ1005)</f>
        <v>0</v>
      </c>
      <c r="BW1005">
        <f>(BA1005-BG1005)/(BA1005-AZ1005)</f>
        <v>0</v>
      </c>
      <c r="BX1005">
        <f>(BT1005*BR1005/BF1005)</f>
        <v>0</v>
      </c>
      <c r="BY1005">
        <f>(1-BX1005)</f>
        <v>0</v>
      </c>
      <c r="DH1005">
        <f>$B$11*EG1005+$C$11*EH1005+$F$11*ES1005*(1-EV1005)</f>
        <v>0</v>
      </c>
      <c r="DI1005">
        <f>DH1005*DJ1005</f>
        <v>0</v>
      </c>
      <c r="DJ1005">
        <f>($B$11*$D$9+$C$11*$D$9+$F$11*((FF1005+EX1005)/MAX(FF1005+EX1005+FG1005, 0.1)*$I$9+FG1005/MAX(FF1005+EX1005+FG1005, 0.1)*$J$9))/($B$11+$C$11+$F$11)</f>
        <v>0</v>
      </c>
      <c r="DK1005">
        <f>($B$11*$K$9+$C$11*$K$9+$F$11*((FF1005+EX1005)/MAX(FF1005+EX1005+FG1005, 0.1)*$P$9+FG1005/MAX(FF1005+EX1005+FG1005, 0.1)*$Q$9))/($B$11+$C$11+$F$11)</f>
        <v>0</v>
      </c>
      <c r="DL1005">
        <v>6</v>
      </c>
      <c r="DM1005">
        <v>0.5</v>
      </c>
      <c r="DN1005" t="s">
        <v>438</v>
      </c>
      <c r="DO1005">
        <v>2</v>
      </c>
      <c r="DP1005" t="b">
        <v>1</v>
      </c>
      <c r="DQ1005">
        <v>1761425911.94615</v>
      </c>
      <c r="DR1005">
        <v>413.619923076923</v>
      </c>
      <c r="DS1005">
        <v>441.319692307692</v>
      </c>
      <c r="DT1005">
        <v>51.1332769230769</v>
      </c>
      <c r="DU1005">
        <v>25.604</v>
      </c>
      <c r="DV1005">
        <v>412.522461538461</v>
      </c>
      <c r="DW1005">
        <v>51.1773846153846</v>
      </c>
      <c r="DX1005">
        <v>500.019307692308</v>
      </c>
      <c r="DY1005">
        <v>90.2014538461538</v>
      </c>
      <c r="DZ1005">
        <v>0.0403204769230769</v>
      </c>
      <c r="EA1005">
        <v>51.7877923076923</v>
      </c>
      <c r="EB1005">
        <v>48.0576384615385</v>
      </c>
      <c r="EC1005">
        <v>999.9</v>
      </c>
      <c r="ED1005">
        <v>0</v>
      </c>
      <c r="EE1005">
        <v>0</v>
      </c>
      <c r="EF1005">
        <v>9993.99846153846</v>
      </c>
      <c r="EG1005">
        <v>0</v>
      </c>
      <c r="EH1005">
        <v>1186.95769230769</v>
      </c>
      <c r="EI1005">
        <v>-27.6998307692308</v>
      </c>
      <c r="EJ1005">
        <v>435.909384615385</v>
      </c>
      <c r="EK1005">
        <v>452.916307692308</v>
      </c>
      <c r="EL1005">
        <v>25.5292769230769</v>
      </c>
      <c r="EM1005">
        <v>441.319692307692</v>
      </c>
      <c r="EN1005">
        <v>25.604</v>
      </c>
      <c r="EO1005">
        <v>4.61229692307692</v>
      </c>
      <c r="EP1005">
        <v>2.30951846153846</v>
      </c>
      <c r="EQ1005">
        <v>31.3885461538462</v>
      </c>
      <c r="ER1005">
        <v>19.7429307692308</v>
      </c>
      <c r="ES1005">
        <v>1200.02846153846</v>
      </c>
      <c r="ET1005">
        <v>0.966989</v>
      </c>
      <c r="EU1005">
        <v>0.0330108615384615</v>
      </c>
      <c r="EV1005">
        <v>0</v>
      </c>
      <c r="EW1005">
        <v>852.695461538461</v>
      </c>
      <c r="EX1005">
        <v>5.00059</v>
      </c>
      <c r="EY1005">
        <v>11401.6384615385</v>
      </c>
      <c r="EZ1005">
        <v>10358.9384615385</v>
      </c>
      <c r="FA1005">
        <v>64.2786153846154</v>
      </c>
      <c r="FB1005">
        <v>65.4226923076923</v>
      </c>
      <c r="FC1005">
        <v>64.2160769230769</v>
      </c>
      <c r="FD1005">
        <v>65.375</v>
      </c>
      <c r="FE1005">
        <v>65.5095384615385</v>
      </c>
      <c r="FF1005">
        <v>1155.57846153846</v>
      </c>
      <c r="FG1005">
        <v>39.45</v>
      </c>
      <c r="FH1005">
        <v>0</v>
      </c>
      <c r="FI1005">
        <v>1761425880.7</v>
      </c>
      <c r="FJ1005">
        <v>0</v>
      </c>
      <c r="FK1005">
        <v>852.89428</v>
      </c>
      <c r="FL1005">
        <v>15.4572307750491</v>
      </c>
      <c r="FM1005">
        <v>215.315384660008</v>
      </c>
      <c r="FN1005">
        <v>11403.96</v>
      </c>
      <c r="FO1005">
        <v>15</v>
      </c>
      <c r="FP1005">
        <v>0</v>
      </c>
      <c r="FQ1005" t="s">
        <v>439</v>
      </c>
      <c r="FR1005">
        <v>0</v>
      </c>
      <c r="FS1005">
        <v>0</v>
      </c>
      <c r="FT1005">
        <v>0</v>
      </c>
      <c r="FU1005">
        <v>0</v>
      </c>
      <c r="FV1005">
        <v>0</v>
      </c>
      <c r="FW1005">
        <v>0</v>
      </c>
      <c r="FX1005">
        <v>0</v>
      </c>
      <c r="FY1005">
        <v>0</v>
      </c>
      <c r="FZ1005">
        <v>0</v>
      </c>
      <c r="GA1005">
        <v>0</v>
      </c>
      <c r="GB1005">
        <v>0</v>
      </c>
      <c r="GC1005">
        <v>-24.5905142857143</v>
      </c>
      <c r="GD1005">
        <v>-69.1155194805195</v>
      </c>
      <c r="GE1005">
        <v>7.0523945477024</v>
      </c>
      <c r="GF1005">
        <v>0</v>
      </c>
      <c r="GG1005">
        <v>852.283058823529</v>
      </c>
      <c r="GH1005">
        <v>11.9612528687014</v>
      </c>
      <c r="GI1005">
        <v>1.21787792639436</v>
      </c>
      <c r="GJ1005">
        <v>-1</v>
      </c>
      <c r="GK1005">
        <v>25.5262857142857</v>
      </c>
      <c r="GL1005">
        <v>0.0698883116883436</v>
      </c>
      <c r="GM1005">
        <v>0.0082630725125063</v>
      </c>
      <c r="GN1005">
        <v>1</v>
      </c>
      <c r="GO1005">
        <v>1</v>
      </c>
      <c r="GP1005">
        <v>2</v>
      </c>
      <c r="GQ1005" t="s">
        <v>446</v>
      </c>
      <c r="GR1005">
        <v>3.12625</v>
      </c>
      <c r="GS1005">
        <v>2.71803</v>
      </c>
      <c r="GT1005">
        <v>0.0854141</v>
      </c>
      <c r="GU1005">
        <v>0.0909665</v>
      </c>
      <c r="GV1005">
        <v>0.165096</v>
      </c>
      <c r="GW1005">
        <v>0.101756</v>
      </c>
      <c r="GX1005">
        <v>32590</v>
      </c>
      <c r="GY1005">
        <v>34194.2</v>
      </c>
      <c r="GZ1005">
        <v>32384</v>
      </c>
      <c r="HA1005">
        <v>34203.9</v>
      </c>
      <c r="HB1005">
        <v>38868</v>
      </c>
      <c r="HC1005">
        <v>44340.7</v>
      </c>
      <c r="HD1005">
        <v>50950.6</v>
      </c>
      <c r="HE1005">
        <v>54896</v>
      </c>
      <c r="HF1005">
        <v>1.65228</v>
      </c>
      <c r="HG1005">
        <v>1.50355</v>
      </c>
      <c r="HH1005">
        <v>-0.152163</v>
      </c>
      <c r="HI1005">
        <v>0</v>
      </c>
      <c r="HJ1005">
        <v>50.456</v>
      </c>
      <c r="HK1005">
        <v>999.9</v>
      </c>
      <c r="HL1005">
        <v>55.921</v>
      </c>
      <c r="HM1005">
        <v>30.252</v>
      </c>
      <c r="HN1005">
        <v>26.7983</v>
      </c>
      <c r="HO1005">
        <v>59.6768</v>
      </c>
      <c r="HP1005">
        <v>40.3285</v>
      </c>
      <c r="HQ1005">
        <v>1</v>
      </c>
      <c r="HR1005">
        <v>2.66096</v>
      </c>
      <c r="HS1005">
        <v>2.34839</v>
      </c>
      <c r="HT1005">
        <v>20.0951</v>
      </c>
      <c r="HU1005">
        <v>5.1827</v>
      </c>
      <c r="HV1005">
        <v>12.0159</v>
      </c>
      <c r="HW1005">
        <v>4.96705</v>
      </c>
      <c r="HX1005">
        <v>3.296</v>
      </c>
      <c r="HY1005">
        <v>9999</v>
      </c>
      <c r="HZ1005">
        <v>9999</v>
      </c>
      <c r="IA1005">
        <v>999.9</v>
      </c>
      <c r="IB1005">
        <v>9999</v>
      </c>
      <c r="IC1005">
        <v>1.86325</v>
      </c>
      <c r="ID1005">
        <v>1.86812</v>
      </c>
      <c r="IE1005">
        <v>1.86783</v>
      </c>
      <c r="IF1005">
        <v>1.86905</v>
      </c>
      <c r="IG1005">
        <v>1.86981</v>
      </c>
      <c r="IH1005">
        <v>1.86587</v>
      </c>
      <c r="II1005">
        <v>1.86696</v>
      </c>
      <c r="IJ1005">
        <v>1.86843</v>
      </c>
      <c r="IK1005">
        <v>5</v>
      </c>
      <c r="IL1005">
        <v>0</v>
      </c>
      <c r="IM1005">
        <v>0</v>
      </c>
      <c r="IN1005">
        <v>0</v>
      </c>
      <c r="IO1005" t="s">
        <v>441</v>
      </c>
      <c r="IP1005" t="s">
        <v>442</v>
      </c>
      <c r="IQ1005" t="s">
        <v>443</v>
      </c>
      <c r="IR1005" t="s">
        <v>443</v>
      </c>
      <c r="IS1005" t="s">
        <v>443</v>
      </c>
      <c r="IT1005" t="s">
        <v>443</v>
      </c>
      <c r="IU1005">
        <v>0</v>
      </c>
      <c r="IV1005">
        <v>100</v>
      </c>
      <c r="IW1005">
        <v>100</v>
      </c>
      <c r="IX1005">
        <v>1.098</v>
      </c>
      <c r="IY1005">
        <v>-0.0441</v>
      </c>
      <c r="IZ1005">
        <v>1.09748391826392</v>
      </c>
      <c r="JA1005">
        <v>0</v>
      </c>
      <c r="JB1005">
        <v>0</v>
      </c>
      <c r="JC1005">
        <v>0</v>
      </c>
      <c r="JD1005">
        <v>-0.0441141096964596</v>
      </c>
      <c r="JE1005">
        <v>0</v>
      </c>
      <c r="JF1005">
        <v>0</v>
      </c>
      <c r="JG1005">
        <v>0</v>
      </c>
      <c r="JH1005">
        <v>5</v>
      </c>
      <c r="JI1005">
        <v>2273</v>
      </c>
      <c r="JJ1005">
        <v>1</v>
      </c>
      <c r="JK1005">
        <v>24</v>
      </c>
      <c r="JL1005">
        <v>29357098.7</v>
      </c>
      <c r="JM1005">
        <v>29357098.7</v>
      </c>
      <c r="JN1005">
        <v>1.12671</v>
      </c>
      <c r="JO1005">
        <v>2.63428</v>
      </c>
      <c r="JP1005">
        <v>1.54785</v>
      </c>
      <c r="JQ1005">
        <v>2.31567</v>
      </c>
      <c r="JR1005">
        <v>1.64673</v>
      </c>
      <c r="JS1005">
        <v>2.38647</v>
      </c>
      <c r="JT1005">
        <v>34.3497</v>
      </c>
      <c r="JU1005">
        <v>24.1838</v>
      </c>
      <c r="JV1005">
        <v>18</v>
      </c>
      <c r="JW1005">
        <v>486.264</v>
      </c>
      <c r="JX1005">
        <v>378.741</v>
      </c>
      <c r="JY1005">
        <v>49.0218</v>
      </c>
      <c r="JZ1005">
        <v>56.7117</v>
      </c>
      <c r="KA1005">
        <v>30.0021</v>
      </c>
      <c r="KB1005">
        <v>55.9778</v>
      </c>
      <c r="KC1005">
        <v>55.7753</v>
      </c>
      <c r="KD1005">
        <v>22.6369</v>
      </c>
      <c r="KE1005">
        <v>0</v>
      </c>
      <c r="KF1005">
        <v>100</v>
      </c>
      <c r="KG1005">
        <v>48.9711</v>
      </c>
      <c r="KH1005">
        <v>487.983</v>
      </c>
      <c r="KI1005">
        <v>26.2864</v>
      </c>
      <c r="KJ1005">
        <v>92.3109</v>
      </c>
      <c r="KK1005">
        <v>88.7998</v>
      </c>
    </row>
    <row r="1006" spans="1:297">
      <c r="A1006">
        <v>990</v>
      </c>
      <c r="B1006">
        <v>1761425925.1</v>
      </c>
      <c r="C1006">
        <v>17744.0999999046</v>
      </c>
      <c r="D1006" t="s">
        <v>2432</v>
      </c>
      <c r="E1006" t="s">
        <v>2433</v>
      </c>
      <c r="F1006">
        <v>5</v>
      </c>
      <c r="G1006" t="s">
        <v>2375</v>
      </c>
      <c r="H1006" t="s">
        <v>436</v>
      </c>
      <c r="I1006">
        <v>1761425916.94615</v>
      </c>
      <c r="J1006">
        <f>(K1006)/1000</f>
        <v>0</v>
      </c>
      <c r="K1006">
        <f>IF(DP1006, AN1006, AH1006)</f>
        <v>0</v>
      </c>
      <c r="L1006">
        <f>IF(DP1006, AI1006, AG1006)</f>
        <v>0</v>
      </c>
      <c r="M1006">
        <f>DR1006 - IF(AU1006&gt;1, L1006*DL1006*100.0/(AW1006), 0)</f>
        <v>0</v>
      </c>
      <c r="N1006">
        <f>((T1006-J1006/2)*M1006-L1006)/(T1006+J1006/2)</f>
        <v>0</v>
      </c>
      <c r="O1006">
        <f>N1006*(DY1006+DZ1006)/1000.0</f>
        <v>0</v>
      </c>
      <c r="P1006">
        <f>(DR1006 - IF(AU1006&gt;1, L1006*DL1006*100.0/(AW1006), 0))*(DY1006+DZ1006)/1000.0</f>
        <v>0</v>
      </c>
      <c r="Q1006">
        <f>2.0/((1/S1006-1/R1006)+SIGN(S1006)*SQRT((1/S1006-1/R1006)*(1/S1006-1/R1006) + 4*DM1006/((DM1006+1)*(DM1006+1))*(2*1/S1006*1/R1006-1/R1006*1/R1006)))</f>
        <v>0</v>
      </c>
      <c r="R1006">
        <f>IF(LEFT(DN1006,1)&lt;&gt;"0",IF(LEFT(DN1006,1)="1",3.0,DO1006),$D$5+$E$5*(EF1006*DY1006/($K$5*1000))+$F$5*(EF1006*DY1006/($K$5*1000))*MAX(MIN(DL1006,$J$5),$I$5)*MAX(MIN(DL1006,$J$5),$I$5)+$G$5*MAX(MIN(DL1006,$J$5),$I$5)*(EF1006*DY1006/($K$5*1000))+$H$5*(EF1006*DY1006/($K$5*1000))*(EF1006*DY1006/($K$5*1000)))</f>
        <v>0</v>
      </c>
      <c r="S1006">
        <f>J1006*(1000-(1000*0.61365*exp(17.502*W1006/(240.97+W1006))/(DY1006+DZ1006)+DT1006)/2)/(1000*0.61365*exp(17.502*W1006/(240.97+W1006))/(DY1006+DZ1006)-DT1006)</f>
        <v>0</v>
      </c>
      <c r="T1006">
        <f>1/((DM1006+1)/(Q1006/1.6)+1/(R1006/1.37)) + DM1006/((DM1006+1)/(Q1006/1.6) + DM1006/(R1006/1.37))</f>
        <v>0</v>
      </c>
      <c r="U1006">
        <f>(DH1006*DK1006)</f>
        <v>0</v>
      </c>
      <c r="V1006">
        <f>(EA1006+(U1006+2*0.95*5.67E-8*(((EA1006+$B$7)+273)^4-(EA1006+273)^4)-44100*J1006)/(1.84*29.3*R1006+8*0.95*5.67E-8*(EA1006+273)^3))</f>
        <v>0</v>
      </c>
      <c r="W1006">
        <f>($C$7*EB1006+$D$7*EC1006+$E$7*V1006)</f>
        <v>0</v>
      </c>
      <c r="X1006">
        <f>0.61365*exp(17.502*W1006/(240.97+W1006))</f>
        <v>0</v>
      </c>
      <c r="Y1006">
        <f>(Z1006/AA1006*100)</f>
        <v>0</v>
      </c>
      <c r="Z1006">
        <f>DT1006*(DY1006+DZ1006)/1000</f>
        <v>0</v>
      </c>
      <c r="AA1006">
        <f>0.61365*exp(17.502*EA1006/(240.97+EA1006))</f>
        <v>0</v>
      </c>
      <c r="AB1006">
        <f>(X1006-DT1006*(DY1006+DZ1006)/1000)</f>
        <v>0</v>
      </c>
      <c r="AC1006">
        <f>(-J1006*44100)</f>
        <v>0</v>
      </c>
      <c r="AD1006">
        <f>2*29.3*R1006*0.92*(EA1006-W1006)</f>
        <v>0</v>
      </c>
      <c r="AE1006">
        <f>2*0.95*5.67E-8*(((EA1006+$B$7)+273)^4-(W1006+273)^4)</f>
        <v>0</v>
      </c>
      <c r="AF1006">
        <f>U1006+AE1006+AC1006+AD1006</f>
        <v>0</v>
      </c>
      <c r="AG1006">
        <f>DX1006*AU1006*(DS1006-DR1006*(1000-AU1006*DU1006)/(1000-AU1006*DT1006))/(100*DL1006)</f>
        <v>0</v>
      </c>
      <c r="AH1006">
        <f>1000*DX1006*AU1006*(DT1006-DU1006)/(100*DL1006*(1000-AU1006*DT1006))</f>
        <v>0</v>
      </c>
      <c r="AI1006">
        <f>(AJ1006 - AK1006 - DY1006*1E3/(8.314*(EA1006+273.15)) * AM1006/DX1006 * AL1006) * DX1006/(100*DL1006) * (1000 - DU1006)/1000</f>
        <v>0</v>
      </c>
      <c r="AJ1006">
        <v>484.031418819256</v>
      </c>
      <c r="AK1006">
        <v>466.2194</v>
      </c>
      <c r="AL1006">
        <v>2.98256030128628</v>
      </c>
      <c r="AM1006">
        <v>65.4866395817143</v>
      </c>
      <c r="AN1006">
        <f>(AP1006 - AO1006 + DY1006*1E3/(8.314*(EA1006+273.15)) * AR1006/DX1006 * AQ1006) * DX1006/(100*DL1006) * 1000/(1000 - AP1006)</f>
        <v>0</v>
      </c>
      <c r="AO1006">
        <v>25.6120839182573</v>
      </c>
      <c r="AP1006">
        <v>51.1520872727273</v>
      </c>
      <c r="AQ1006">
        <v>5.95762992650815e-05</v>
      </c>
      <c r="AR1006">
        <v>110.837555628061</v>
      </c>
      <c r="AS1006">
        <v>7</v>
      </c>
      <c r="AT1006">
        <v>1</v>
      </c>
      <c r="AU1006">
        <f>IF(AS1006*$H$13&gt;=AW1006,1.0,(AW1006/(AW1006-AS1006*$H$13)))</f>
        <v>0</v>
      </c>
      <c r="AV1006">
        <f>(AU1006-1)*100</f>
        <v>0</v>
      </c>
      <c r="AW1006">
        <f>MAX(0,($B$13+$C$13*EF1006)/(1+$D$13*EF1006)*DY1006/(EA1006+273)*$E$13)</f>
        <v>0</v>
      </c>
      <c r="AX1006" t="s">
        <v>437</v>
      </c>
      <c r="AY1006" t="s">
        <v>437</v>
      </c>
      <c r="AZ1006">
        <v>0</v>
      </c>
      <c r="BA1006">
        <v>0</v>
      </c>
      <c r="BB1006">
        <f>1-AZ1006/BA1006</f>
        <v>0</v>
      </c>
      <c r="BC1006">
        <v>0</v>
      </c>
      <c r="BD1006" t="s">
        <v>437</v>
      </c>
      <c r="BE1006" t="s">
        <v>437</v>
      </c>
      <c r="BF1006">
        <v>0</v>
      </c>
      <c r="BG1006">
        <v>0</v>
      </c>
      <c r="BH1006">
        <f>1-BF1006/BG1006</f>
        <v>0</v>
      </c>
      <c r="BI1006">
        <v>0.5</v>
      </c>
      <c r="BJ1006">
        <f>DI1006</f>
        <v>0</v>
      </c>
      <c r="BK1006">
        <f>L1006</f>
        <v>0</v>
      </c>
      <c r="BL1006">
        <f>BH1006*BI1006*BJ1006</f>
        <v>0</v>
      </c>
      <c r="BM1006">
        <f>(BK1006-BC1006)/BJ1006</f>
        <v>0</v>
      </c>
      <c r="BN1006">
        <f>(BA1006-BG1006)/BG1006</f>
        <v>0</v>
      </c>
      <c r="BO1006">
        <f>AZ1006/(BB1006+AZ1006/BG1006)</f>
        <v>0</v>
      </c>
      <c r="BP1006" t="s">
        <v>437</v>
      </c>
      <c r="BQ1006">
        <v>0</v>
      </c>
      <c r="BR1006">
        <f>IF(BQ1006&lt;&gt;0, BQ1006, BO1006)</f>
        <v>0</v>
      </c>
      <c r="BS1006">
        <f>1-BR1006/BG1006</f>
        <v>0</v>
      </c>
      <c r="BT1006">
        <f>(BG1006-BF1006)/(BG1006-BR1006)</f>
        <v>0</v>
      </c>
      <c r="BU1006">
        <f>(BA1006-BG1006)/(BA1006-BR1006)</f>
        <v>0</v>
      </c>
      <c r="BV1006">
        <f>(BG1006-BF1006)/(BG1006-AZ1006)</f>
        <v>0</v>
      </c>
      <c r="BW1006">
        <f>(BA1006-BG1006)/(BA1006-AZ1006)</f>
        <v>0</v>
      </c>
      <c r="BX1006">
        <f>(BT1006*BR1006/BF1006)</f>
        <v>0</v>
      </c>
      <c r="BY1006">
        <f>(1-BX1006)</f>
        <v>0</v>
      </c>
      <c r="DH1006">
        <f>$B$11*EG1006+$C$11*EH1006+$F$11*ES1006*(1-EV1006)</f>
        <v>0</v>
      </c>
      <c r="DI1006">
        <f>DH1006*DJ1006</f>
        <v>0</v>
      </c>
      <c r="DJ1006">
        <f>($B$11*$D$9+$C$11*$D$9+$F$11*((FF1006+EX1006)/MAX(FF1006+EX1006+FG1006, 0.1)*$I$9+FG1006/MAX(FF1006+EX1006+FG1006, 0.1)*$J$9))/($B$11+$C$11+$F$11)</f>
        <v>0</v>
      </c>
      <c r="DK1006">
        <f>($B$11*$K$9+$C$11*$K$9+$F$11*((FF1006+EX1006)/MAX(FF1006+EX1006+FG1006, 0.1)*$P$9+FG1006/MAX(FF1006+EX1006+FG1006, 0.1)*$Q$9))/($B$11+$C$11+$F$11)</f>
        <v>0</v>
      </c>
      <c r="DL1006">
        <v>6</v>
      </c>
      <c r="DM1006">
        <v>0.5</v>
      </c>
      <c r="DN1006" t="s">
        <v>438</v>
      </c>
      <c r="DO1006">
        <v>2</v>
      </c>
      <c r="DP1006" t="b">
        <v>1</v>
      </c>
      <c r="DQ1006">
        <v>1761425916.94615</v>
      </c>
      <c r="DR1006">
        <v>423.736461538462</v>
      </c>
      <c r="DS1006">
        <v>456.117769230769</v>
      </c>
      <c r="DT1006">
        <v>51.142</v>
      </c>
      <c r="DU1006">
        <v>25.6075846153846</v>
      </c>
      <c r="DV1006">
        <v>422.639</v>
      </c>
      <c r="DW1006">
        <v>51.1861076923077</v>
      </c>
      <c r="DX1006">
        <v>500.023153846154</v>
      </c>
      <c r="DY1006">
        <v>90.2021307692308</v>
      </c>
      <c r="DZ1006">
        <v>0.0402689384615385</v>
      </c>
      <c r="EA1006">
        <v>51.7911</v>
      </c>
      <c r="EB1006">
        <v>48.0585076923077</v>
      </c>
      <c r="EC1006">
        <v>999.9</v>
      </c>
      <c r="ED1006">
        <v>0</v>
      </c>
      <c r="EE1006">
        <v>0</v>
      </c>
      <c r="EF1006">
        <v>9989.47538461539</v>
      </c>
      <c r="EG1006">
        <v>0</v>
      </c>
      <c r="EH1006">
        <v>1186.92615384615</v>
      </c>
      <c r="EI1006">
        <v>-32.3813769230769</v>
      </c>
      <c r="EJ1006">
        <v>446.575230769231</v>
      </c>
      <c r="EK1006">
        <v>468.104923076923</v>
      </c>
      <c r="EL1006">
        <v>25.5344153846154</v>
      </c>
      <c r="EM1006">
        <v>456.117769230769</v>
      </c>
      <c r="EN1006">
        <v>25.6075846153846</v>
      </c>
      <c r="EO1006">
        <v>4.61311769230769</v>
      </c>
      <c r="EP1006">
        <v>2.30985846153846</v>
      </c>
      <c r="EQ1006">
        <v>31.3916846153846</v>
      </c>
      <c r="ER1006">
        <v>19.7453076923077</v>
      </c>
      <c r="ES1006">
        <v>1200.03461538462</v>
      </c>
      <c r="ET1006">
        <v>0.966989</v>
      </c>
      <c r="EU1006">
        <v>0.0330108615384615</v>
      </c>
      <c r="EV1006">
        <v>0</v>
      </c>
      <c r="EW1006">
        <v>854.276076923077</v>
      </c>
      <c r="EX1006">
        <v>5.00059</v>
      </c>
      <c r="EY1006">
        <v>11421.6</v>
      </c>
      <c r="EZ1006">
        <v>10358.9923076923</v>
      </c>
      <c r="FA1006">
        <v>64.2976923076923</v>
      </c>
      <c r="FB1006">
        <v>65.437</v>
      </c>
      <c r="FC1006">
        <v>64.2354615384615</v>
      </c>
      <c r="FD1006">
        <v>65.3797692307692</v>
      </c>
      <c r="FE1006">
        <v>65.5286153846154</v>
      </c>
      <c r="FF1006">
        <v>1155.58461538462</v>
      </c>
      <c r="FG1006">
        <v>39.45</v>
      </c>
      <c r="FH1006">
        <v>0</v>
      </c>
      <c r="FI1006">
        <v>1761425885.5</v>
      </c>
      <c r="FJ1006">
        <v>0</v>
      </c>
      <c r="FK1006">
        <v>854.42544</v>
      </c>
      <c r="FL1006">
        <v>21.5096153652583</v>
      </c>
      <c r="FM1006">
        <v>295.046153379509</v>
      </c>
      <c r="FN1006">
        <v>11424.104</v>
      </c>
      <c r="FO1006">
        <v>15</v>
      </c>
      <c r="FP1006">
        <v>0</v>
      </c>
      <c r="FQ1006" t="s">
        <v>439</v>
      </c>
      <c r="FR1006">
        <v>0</v>
      </c>
      <c r="FS1006">
        <v>0</v>
      </c>
      <c r="FT1006">
        <v>0</v>
      </c>
      <c r="FU1006">
        <v>0</v>
      </c>
      <c r="FV1006">
        <v>0</v>
      </c>
      <c r="FW1006">
        <v>0</v>
      </c>
      <c r="FX1006">
        <v>0</v>
      </c>
      <c r="FY1006">
        <v>0</v>
      </c>
      <c r="FZ1006">
        <v>0</v>
      </c>
      <c r="GA1006">
        <v>0</v>
      </c>
      <c r="GB1006">
        <v>0</v>
      </c>
      <c r="GC1006">
        <v>-29.959175</v>
      </c>
      <c r="GD1006">
        <v>-57.6236887218045</v>
      </c>
      <c r="GE1006">
        <v>5.74552940344708</v>
      </c>
      <c r="GF1006">
        <v>0</v>
      </c>
      <c r="GG1006">
        <v>853.490058823529</v>
      </c>
      <c r="GH1006">
        <v>17.7144384925504</v>
      </c>
      <c r="GI1006">
        <v>1.78051268130966</v>
      </c>
      <c r="GJ1006">
        <v>-1</v>
      </c>
      <c r="GK1006">
        <v>25.53181</v>
      </c>
      <c r="GL1006">
        <v>0.0748330827067589</v>
      </c>
      <c r="GM1006">
        <v>0.0083895709067864</v>
      </c>
      <c r="GN1006">
        <v>1</v>
      </c>
      <c r="GO1006">
        <v>1</v>
      </c>
      <c r="GP1006">
        <v>2</v>
      </c>
      <c r="GQ1006" t="s">
        <v>446</v>
      </c>
      <c r="GR1006">
        <v>3.12621</v>
      </c>
      <c r="GS1006">
        <v>2.71796</v>
      </c>
      <c r="GT1006">
        <v>0.0875732</v>
      </c>
      <c r="GU1006">
        <v>0.0931169</v>
      </c>
      <c r="GV1006">
        <v>0.165099</v>
      </c>
      <c r="GW1006">
        <v>0.101766</v>
      </c>
      <c r="GX1006">
        <v>32511.9</v>
      </c>
      <c r="GY1006">
        <v>34111.5</v>
      </c>
      <c r="GZ1006">
        <v>32382.9</v>
      </c>
      <c r="HA1006">
        <v>34202.2</v>
      </c>
      <c r="HB1006">
        <v>38867.1</v>
      </c>
      <c r="HC1006">
        <v>44338.4</v>
      </c>
      <c r="HD1006">
        <v>50949</v>
      </c>
      <c r="HE1006">
        <v>54893.4</v>
      </c>
      <c r="HF1006">
        <v>1.65198</v>
      </c>
      <c r="HG1006">
        <v>1.50355</v>
      </c>
      <c r="HH1006">
        <v>-0.15248</v>
      </c>
      <c r="HI1006">
        <v>0</v>
      </c>
      <c r="HJ1006">
        <v>50.4758</v>
      </c>
      <c r="HK1006">
        <v>999.9</v>
      </c>
      <c r="HL1006">
        <v>55.921</v>
      </c>
      <c r="HM1006">
        <v>30.242</v>
      </c>
      <c r="HN1006">
        <v>26.782</v>
      </c>
      <c r="HO1006">
        <v>60.0768</v>
      </c>
      <c r="HP1006">
        <v>40.4087</v>
      </c>
      <c r="HQ1006">
        <v>1</v>
      </c>
      <c r="HR1006">
        <v>2.6629</v>
      </c>
      <c r="HS1006">
        <v>2.38555</v>
      </c>
      <c r="HT1006">
        <v>20.0946</v>
      </c>
      <c r="HU1006">
        <v>5.18255</v>
      </c>
      <c r="HV1006">
        <v>12.0159</v>
      </c>
      <c r="HW1006">
        <v>4.96685</v>
      </c>
      <c r="HX1006">
        <v>3.296</v>
      </c>
      <c r="HY1006">
        <v>9999</v>
      </c>
      <c r="HZ1006">
        <v>9999</v>
      </c>
      <c r="IA1006">
        <v>999.9</v>
      </c>
      <c r="IB1006">
        <v>9999</v>
      </c>
      <c r="IC1006">
        <v>1.86325</v>
      </c>
      <c r="ID1006">
        <v>1.8681</v>
      </c>
      <c r="IE1006">
        <v>1.86784</v>
      </c>
      <c r="IF1006">
        <v>1.86905</v>
      </c>
      <c r="IG1006">
        <v>1.86981</v>
      </c>
      <c r="IH1006">
        <v>1.86588</v>
      </c>
      <c r="II1006">
        <v>1.86696</v>
      </c>
      <c r="IJ1006">
        <v>1.86844</v>
      </c>
      <c r="IK1006">
        <v>5</v>
      </c>
      <c r="IL1006">
        <v>0</v>
      </c>
      <c r="IM1006">
        <v>0</v>
      </c>
      <c r="IN1006">
        <v>0</v>
      </c>
      <c r="IO1006" t="s">
        <v>441</v>
      </c>
      <c r="IP1006" t="s">
        <v>442</v>
      </c>
      <c r="IQ1006" t="s">
        <v>443</v>
      </c>
      <c r="IR1006" t="s">
        <v>443</v>
      </c>
      <c r="IS1006" t="s">
        <v>443</v>
      </c>
      <c r="IT1006" t="s">
        <v>443</v>
      </c>
      <c r="IU1006">
        <v>0</v>
      </c>
      <c r="IV1006">
        <v>100</v>
      </c>
      <c r="IW1006">
        <v>100</v>
      </c>
      <c r="IX1006">
        <v>1.098</v>
      </c>
      <c r="IY1006">
        <v>-0.0441</v>
      </c>
      <c r="IZ1006">
        <v>1.09748391826392</v>
      </c>
      <c r="JA1006">
        <v>0</v>
      </c>
      <c r="JB1006">
        <v>0</v>
      </c>
      <c r="JC1006">
        <v>0</v>
      </c>
      <c r="JD1006">
        <v>-0.0441141096964596</v>
      </c>
      <c r="JE1006">
        <v>0</v>
      </c>
      <c r="JF1006">
        <v>0</v>
      </c>
      <c r="JG1006">
        <v>0</v>
      </c>
      <c r="JH1006">
        <v>5</v>
      </c>
      <c r="JI1006">
        <v>2273</v>
      </c>
      <c r="JJ1006">
        <v>1</v>
      </c>
      <c r="JK1006">
        <v>24</v>
      </c>
      <c r="JL1006">
        <v>29357098.8</v>
      </c>
      <c r="JM1006">
        <v>29357098.8</v>
      </c>
      <c r="JN1006">
        <v>1.15601</v>
      </c>
      <c r="JO1006">
        <v>2.6416</v>
      </c>
      <c r="JP1006">
        <v>1.54785</v>
      </c>
      <c r="JQ1006">
        <v>2.31567</v>
      </c>
      <c r="JR1006">
        <v>1.64673</v>
      </c>
      <c r="JS1006">
        <v>2.34253</v>
      </c>
      <c r="JT1006">
        <v>34.3497</v>
      </c>
      <c r="JU1006">
        <v>24.1751</v>
      </c>
      <c r="JV1006">
        <v>18</v>
      </c>
      <c r="JW1006">
        <v>486.1</v>
      </c>
      <c r="JX1006">
        <v>378.785</v>
      </c>
      <c r="JY1006">
        <v>48.9627</v>
      </c>
      <c r="JZ1006">
        <v>56.7235</v>
      </c>
      <c r="KA1006">
        <v>30.002</v>
      </c>
      <c r="KB1006">
        <v>55.9885</v>
      </c>
      <c r="KC1006">
        <v>55.7859</v>
      </c>
      <c r="KD1006">
        <v>23.286</v>
      </c>
      <c r="KE1006">
        <v>0</v>
      </c>
      <c r="KF1006">
        <v>100</v>
      </c>
      <c r="KG1006">
        <v>48.9125</v>
      </c>
      <c r="KH1006">
        <v>508.432</v>
      </c>
      <c r="KI1006">
        <v>26.2864</v>
      </c>
      <c r="KJ1006">
        <v>92.3079</v>
      </c>
      <c r="KK1006">
        <v>88.7955</v>
      </c>
    </row>
    <row r="1007" spans="1:297">
      <c r="A1007">
        <v>991</v>
      </c>
      <c r="B1007">
        <v>1761425930.1</v>
      </c>
      <c r="C1007">
        <v>17749.0999999046</v>
      </c>
      <c r="D1007" t="s">
        <v>2434</v>
      </c>
      <c r="E1007" t="s">
        <v>2435</v>
      </c>
      <c r="F1007">
        <v>5</v>
      </c>
      <c r="G1007" t="s">
        <v>2375</v>
      </c>
      <c r="H1007" t="s">
        <v>436</v>
      </c>
      <c r="I1007">
        <v>1761425921.94615</v>
      </c>
      <c r="J1007">
        <f>(K1007)/1000</f>
        <v>0</v>
      </c>
      <c r="K1007">
        <f>IF(DP1007, AN1007, AH1007)</f>
        <v>0</v>
      </c>
      <c r="L1007">
        <f>IF(DP1007, AI1007, AG1007)</f>
        <v>0</v>
      </c>
      <c r="M1007">
        <f>DR1007 - IF(AU1007&gt;1, L1007*DL1007*100.0/(AW1007), 0)</f>
        <v>0</v>
      </c>
      <c r="N1007">
        <f>((T1007-J1007/2)*M1007-L1007)/(T1007+J1007/2)</f>
        <v>0</v>
      </c>
      <c r="O1007">
        <f>N1007*(DY1007+DZ1007)/1000.0</f>
        <v>0</v>
      </c>
      <c r="P1007">
        <f>(DR1007 - IF(AU1007&gt;1, L1007*DL1007*100.0/(AW1007), 0))*(DY1007+DZ1007)/1000.0</f>
        <v>0</v>
      </c>
      <c r="Q1007">
        <f>2.0/((1/S1007-1/R1007)+SIGN(S1007)*SQRT((1/S1007-1/R1007)*(1/S1007-1/R1007) + 4*DM1007/((DM1007+1)*(DM1007+1))*(2*1/S1007*1/R1007-1/R1007*1/R1007)))</f>
        <v>0</v>
      </c>
      <c r="R1007">
        <f>IF(LEFT(DN1007,1)&lt;&gt;"0",IF(LEFT(DN1007,1)="1",3.0,DO1007),$D$5+$E$5*(EF1007*DY1007/($K$5*1000))+$F$5*(EF1007*DY1007/($K$5*1000))*MAX(MIN(DL1007,$J$5),$I$5)*MAX(MIN(DL1007,$J$5),$I$5)+$G$5*MAX(MIN(DL1007,$J$5),$I$5)*(EF1007*DY1007/($K$5*1000))+$H$5*(EF1007*DY1007/($K$5*1000))*(EF1007*DY1007/($K$5*1000)))</f>
        <v>0</v>
      </c>
      <c r="S1007">
        <f>J1007*(1000-(1000*0.61365*exp(17.502*W1007/(240.97+W1007))/(DY1007+DZ1007)+DT1007)/2)/(1000*0.61365*exp(17.502*W1007/(240.97+W1007))/(DY1007+DZ1007)-DT1007)</f>
        <v>0</v>
      </c>
      <c r="T1007">
        <f>1/((DM1007+1)/(Q1007/1.6)+1/(R1007/1.37)) + DM1007/((DM1007+1)/(Q1007/1.6) + DM1007/(R1007/1.37))</f>
        <v>0</v>
      </c>
      <c r="U1007">
        <f>(DH1007*DK1007)</f>
        <v>0</v>
      </c>
      <c r="V1007">
        <f>(EA1007+(U1007+2*0.95*5.67E-8*(((EA1007+$B$7)+273)^4-(EA1007+273)^4)-44100*J1007)/(1.84*29.3*R1007+8*0.95*5.67E-8*(EA1007+273)^3))</f>
        <v>0</v>
      </c>
      <c r="W1007">
        <f>($C$7*EB1007+$D$7*EC1007+$E$7*V1007)</f>
        <v>0</v>
      </c>
      <c r="X1007">
        <f>0.61365*exp(17.502*W1007/(240.97+W1007))</f>
        <v>0</v>
      </c>
      <c r="Y1007">
        <f>(Z1007/AA1007*100)</f>
        <v>0</v>
      </c>
      <c r="Z1007">
        <f>DT1007*(DY1007+DZ1007)/1000</f>
        <v>0</v>
      </c>
      <c r="AA1007">
        <f>0.61365*exp(17.502*EA1007/(240.97+EA1007))</f>
        <v>0</v>
      </c>
      <c r="AB1007">
        <f>(X1007-DT1007*(DY1007+DZ1007)/1000)</f>
        <v>0</v>
      </c>
      <c r="AC1007">
        <f>(-J1007*44100)</f>
        <v>0</v>
      </c>
      <c r="AD1007">
        <f>2*29.3*R1007*0.92*(EA1007-W1007)</f>
        <v>0</v>
      </c>
      <c r="AE1007">
        <f>2*0.95*5.67E-8*(((EA1007+$B$7)+273)^4-(W1007+273)^4)</f>
        <v>0</v>
      </c>
      <c r="AF1007">
        <f>U1007+AE1007+AC1007+AD1007</f>
        <v>0</v>
      </c>
      <c r="AG1007">
        <f>DX1007*AU1007*(DS1007-DR1007*(1000-AU1007*DU1007)/(1000-AU1007*DT1007))/(100*DL1007)</f>
        <v>0</v>
      </c>
      <c r="AH1007">
        <f>1000*DX1007*AU1007*(DT1007-DU1007)/(100*DL1007*(1000-AU1007*DT1007))</f>
        <v>0</v>
      </c>
      <c r="AI1007">
        <f>(AJ1007 - AK1007 - DY1007*1E3/(8.314*(EA1007+273.15)) * AM1007/DX1007 * AL1007) * DX1007/(100*DL1007) * (1000 - DU1007)/1000</f>
        <v>0</v>
      </c>
      <c r="AJ1007">
        <v>499.526273203243</v>
      </c>
      <c r="AK1007">
        <v>481.133018181818</v>
      </c>
      <c r="AL1007">
        <v>2.99923539157458</v>
      </c>
      <c r="AM1007">
        <v>65.4866395817143</v>
      </c>
      <c r="AN1007">
        <f>(AP1007 - AO1007 + DY1007*1E3/(8.314*(EA1007+273.15)) * AR1007/DX1007 * AQ1007) * DX1007/(100*DL1007) * 1000/(1000 - AP1007)</f>
        <v>0</v>
      </c>
      <c r="AO1007">
        <v>25.6153642617461</v>
      </c>
      <c r="AP1007">
        <v>51.1650206060606</v>
      </c>
      <c r="AQ1007">
        <v>0.000864006794308834</v>
      </c>
      <c r="AR1007">
        <v>110.837555628061</v>
      </c>
      <c r="AS1007">
        <v>7</v>
      </c>
      <c r="AT1007">
        <v>1</v>
      </c>
      <c r="AU1007">
        <f>IF(AS1007*$H$13&gt;=AW1007,1.0,(AW1007/(AW1007-AS1007*$H$13)))</f>
        <v>0</v>
      </c>
      <c r="AV1007">
        <f>(AU1007-1)*100</f>
        <v>0</v>
      </c>
      <c r="AW1007">
        <f>MAX(0,($B$13+$C$13*EF1007)/(1+$D$13*EF1007)*DY1007/(EA1007+273)*$E$13)</f>
        <v>0</v>
      </c>
      <c r="AX1007" t="s">
        <v>437</v>
      </c>
      <c r="AY1007" t="s">
        <v>437</v>
      </c>
      <c r="AZ1007">
        <v>0</v>
      </c>
      <c r="BA1007">
        <v>0</v>
      </c>
      <c r="BB1007">
        <f>1-AZ1007/BA1007</f>
        <v>0</v>
      </c>
      <c r="BC1007">
        <v>0</v>
      </c>
      <c r="BD1007" t="s">
        <v>437</v>
      </c>
      <c r="BE1007" t="s">
        <v>437</v>
      </c>
      <c r="BF1007">
        <v>0</v>
      </c>
      <c r="BG1007">
        <v>0</v>
      </c>
      <c r="BH1007">
        <f>1-BF1007/BG1007</f>
        <v>0</v>
      </c>
      <c r="BI1007">
        <v>0.5</v>
      </c>
      <c r="BJ1007">
        <f>DI1007</f>
        <v>0</v>
      </c>
      <c r="BK1007">
        <f>L1007</f>
        <v>0</v>
      </c>
      <c r="BL1007">
        <f>BH1007*BI1007*BJ1007</f>
        <v>0</v>
      </c>
      <c r="BM1007">
        <f>(BK1007-BC1007)/BJ1007</f>
        <v>0</v>
      </c>
      <c r="BN1007">
        <f>(BA1007-BG1007)/BG1007</f>
        <v>0</v>
      </c>
      <c r="BO1007">
        <f>AZ1007/(BB1007+AZ1007/BG1007)</f>
        <v>0</v>
      </c>
      <c r="BP1007" t="s">
        <v>437</v>
      </c>
      <c r="BQ1007">
        <v>0</v>
      </c>
      <c r="BR1007">
        <f>IF(BQ1007&lt;&gt;0, BQ1007, BO1007)</f>
        <v>0</v>
      </c>
      <c r="BS1007">
        <f>1-BR1007/BG1007</f>
        <v>0</v>
      </c>
      <c r="BT1007">
        <f>(BG1007-BF1007)/(BG1007-BR1007)</f>
        <v>0</v>
      </c>
      <c r="BU1007">
        <f>(BA1007-BG1007)/(BA1007-BR1007)</f>
        <v>0</v>
      </c>
      <c r="BV1007">
        <f>(BG1007-BF1007)/(BG1007-AZ1007)</f>
        <v>0</v>
      </c>
      <c r="BW1007">
        <f>(BA1007-BG1007)/(BA1007-AZ1007)</f>
        <v>0</v>
      </c>
      <c r="BX1007">
        <f>(BT1007*BR1007/BF1007)</f>
        <v>0</v>
      </c>
      <c r="BY1007">
        <f>(1-BX1007)</f>
        <v>0</v>
      </c>
      <c r="DH1007">
        <f>$B$11*EG1007+$C$11*EH1007+$F$11*ES1007*(1-EV1007)</f>
        <v>0</v>
      </c>
      <c r="DI1007">
        <f>DH1007*DJ1007</f>
        <v>0</v>
      </c>
      <c r="DJ1007">
        <f>($B$11*$D$9+$C$11*$D$9+$F$11*((FF1007+EX1007)/MAX(FF1007+EX1007+FG1007, 0.1)*$I$9+FG1007/MAX(FF1007+EX1007+FG1007, 0.1)*$J$9))/($B$11+$C$11+$F$11)</f>
        <v>0</v>
      </c>
      <c r="DK1007">
        <f>($B$11*$K$9+$C$11*$K$9+$F$11*((FF1007+EX1007)/MAX(FF1007+EX1007+FG1007, 0.1)*$P$9+FG1007/MAX(FF1007+EX1007+FG1007, 0.1)*$Q$9))/($B$11+$C$11+$F$11)</f>
        <v>0</v>
      </c>
      <c r="DL1007">
        <v>6</v>
      </c>
      <c r="DM1007">
        <v>0.5</v>
      </c>
      <c r="DN1007" t="s">
        <v>438</v>
      </c>
      <c r="DO1007">
        <v>2</v>
      </c>
      <c r="DP1007" t="b">
        <v>1</v>
      </c>
      <c r="DQ1007">
        <v>1761425921.94615</v>
      </c>
      <c r="DR1007">
        <v>436.462230769231</v>
      </c>
      <c r="DS1007">
        <v>471.960538461539</v>
      </c>
      <c r="DT1007">
        <v>51.1523538461538</v>
      </c>
      <c r="DU1007">
        <v>25.6110923076923</v>
      </c>
      <c r="DV1007">
        <v>435.364769230769</v>
      </c>
      <c r="DW1007">
        <v>51.1964615384615</v>
      </c>
      <c r="DX1007">
        <v>500.002769230769</v>
      </c>
      <c r="DY1007">
        <v>90.2023923076923</v>
      </c>
      <c r="DZ1007">
        <v>0.0403983692307692</v>
      </c>
      <c r="EA1007">
        <v>51.7939923076923</v>
      </c>
      <c r="EB1007">
        <v>48.0599846153846</v>
      </c>
      <c r="EC1007">
        <v>999.9</v>
      </c>
      <c r="ED1007">
        <v>0</v>
      </c>
      <c r="EE1007">
        <v>0</v>
      </c>
      <c r="EF1007">
        <v>9979.23307692308</v>
      </c>
      <c r="EG1007">
        <v>0</v>
      </c>
      <c r="EH1007">
        <v>1186.87846153846</v>
      </c>
      <c r="EI1007">
        <v>-35.4982923076923</v>
      </c>
      <c r="EJ1007">
        <v>459.991923076923</v>
      </c>
      <c r="EK1007">
        <v>484.365538461538</v>
      </c>
      <c r="EL1007">
        <v>25.5412692307692</v>
      </c>
      <c r="EM1007">
        <v>471.960538461539</v>
      </c>
      <c r="EN1007">
        <v>25.6110923076923</v>
      </c>
      <c r="EO1007">
        <v>4.61406461538462</v>
      </c>
      <c r="EP1007">
        <v>2.31018076923077</v>
      </c>
      <c r="EQ1007">
        <v>31.3952923076923</v>
      </c>
      <c r="ER1007">
        <v>19.7475538461538</v>
      </c>
      <c r="ES1007">
        <v>1200.04153846154</v>
      </c>
      <c r="ET1007">
        <v>0.966989</v>
      </c>
      <c r="EU1007">
        <v>0.0330108769230769</v>
      </c>
      <c r="EV1007">
        <v>0</v>
      </c>
      <c r="EW1007">
        <v>856.223230769231</v>
      </c>
      <c r="EX1007">
        <v>5.00059</v>
      </c>
      <c r="EY1007">
        <v>11447.7</v>
      </c>
      <c r="EZ1007">
        <v>10359.0538461538</v>
      </c>
      <c r="FA1007">
        <v>64.312</v>
      </c>
      <c r="FB1007">
        <v>65.4466923076923</v>
      </c>
      <c r="FC1007">
        <v>64.2403076923077</v>
      </c>
      <c r="FD1007">
        <v>65.3988461538462</v>
      </c>
      <c r="FE1007">
        <v>65.5476923076923</v>
      </c>
      <c r="FF1007">
        <v>1155.59153846154</v>
      </c>
      <c r="FG1007">
        <v>39.45</v>
      </c>
      <c r="FH1007">
        <v>0</v>
      </c>
      <c r="FI1007">
        <v>1761425890.9</v>
      </c>
      <c r="FJ1007">
        <v>0</v>
      </c>
      <c r="FK1007">
        <v>856.481192307692</v>
      </c>
      <c r="FL1007">
        <v>27.7505983012741</v>
      </c>
      <c r="FM1007">
        <v>365.285470090764</v>
      </c>
      <c r="FN1007">
        <v>11452.0615384615</v>
      </c>
      <c r="FO1007">
        <v>15</v>
      </c>
      <c r="FP1007">
        <v>0</v>
      </c>
      <c r="FQ1007" t="s">
        <v>439</v>
      </c>
      <c r="FR1007">
        <v>0</v>
      </c>
      <c r="FS1007">
        <v>0</v>
      </c>
      <c r="FT1007">
        <v>0</v>
      </c>
      <c r="FU1007">
        <v>0</v>
      </c>
      <c r="FV1007">
        <v>0</v>
      </c>
      <c r="FW1007">
        <v>0</v>
      </c>
      <c r="FX1007">
        <v>0</v>
      </c>
      <c r="FY1007">
        <v>0</v>
      </c>
      <c r="FZ1007">
        <v>0</v>
      </c>
      <c r="GA1007">
        <v>0</v>
      </c>
      <c r="GB1007">
        <v>0</v>
      </c>
      <c r="GC1007">
        <v>-33.389080952381</v>
      </c>
      <c r="GD1007">
        <v>-36.5874779220779</v>
      </c>
      <c r="GE1007">
        <v>3.96670738349879</v>
      </c>
      <c r="GF1007">
        <v>0</v>
      </c>
      <c r="GG1007">
        <v>855.171705882353</v>
      </c>
      <c r="GH1007">
        <v>23.2386249201114</v>
      </c>
      <c r="GI1007">
        <v>2.32108348849275</v>
      </c>
      <c r="GJ1007">
        <v>-1</v>
      </c>
      <c r="GK1007">
        <v>25.5362428571429</v>
      </c>
      <c r="GL1007">
        <v>0.074649350649422</v>
      </c>
      <c r="GM1007">
        <v>0.00871886686764847</v>
      </c>
      <c r="GN1007">
        <v>1</v>
      </c>
      <c r="GO1007">
        <v>1</v>
      </c>
      <c r="GP1007">
        <v>2</v>
      </c>
      <c r="GQ1007" t="s">
        <v>446</v>
      </c>
      <c r="GR1007">
        <v>3.12615</v>
      </c>
      <c r="GS1007">
        <v>2.71852</v>
      </c>
      <c r="GT1007">
        <v>0.0897569</v>
      </c>
      <c r="GU1007">
        <v>0.0956458</v>
      </c>
      <c r="GV1007">
        <v>0.165119</v>
      </c>
      <c r="GW1007">
        <v>0.10177</v>
      </c>
      <c r="GX1007">
        <v>32432.7</v>
      </c>
      <c r="GY1007">
        <v>34014.6</v>
      </c>
      <c r="GZ1007">
        <v>32381.6</v>
      </c>
      <c r="HA1007">
        <v>34200.6</v>
      </c>
      <c r="HB1007">
        <v>38865.1</v>
      </c>
      <c r="HC1007">
        <v>44336.3</v>
      </c>
      <c r="HD1007">
        <v>50947</v>
      </c>
      <c r="HE1007">
        <v>54890.6</v>
      </c>
      <c r="HF1007">
        <v>1.65185</v>
      </c>
      <c r="HG1007">
        <v>1.50343</v>
      </c>
      <c r="HH1007">
        <v>-0.153892</v>
      </c>
      <c r="HI1007">
        <v>0</v>
      </c>
      <c r="HJ1007">
        <v>50.495</v>
      </c>
      <c r="HK1007">
        <v>999.9</v>
      </c>
      <c r="HL1007">
        <v>55.921</v>
      </c>
      <c r="HM1007">
        <v>30.252</v>
      </c>
      <c r="HN1007">
        <v>26.7989</v>
      </c>
      <c r="HO1007">
        <v>60.2068</v>
      </c>
      <c r="HP1007">
        <v>40.4207</v>
      </c>
      <c r="HQ1007">
        <v>1</v>
      </c>
      <c r="HR1007">
        <v>2.66512</v>
      </c>
      <c r="HS1007">
        <v>2.44979</v>
      </c>
      <c r="HT1007">
        <v>20.0939</v>
      </c>
      <c r="HU1007">
        <v>5.18225</v>
      </c>
      <c r="HV1007">
        <v>12.0159</v>
      </c>
      <c r="HW1007">
        <v>4.9664</v>
      </c>
      <c r="HX1007">
        <v>3.29593</v>
      </c>
      <c r="HY1007">
        <v>9999</v>
      </c>
      <c r="HZ1007">
        <v>9999</v>
      </c>
      <c r="IA1007">
        <v>999.9</v>
      </c>
      <c r="IB1007">
        <v>9999</v>
      </c>
      <c r="IC1007">
        <v>1.86325</v>
      </c>
      <c r="ID1007">
        <v>1.86811</v>
      </c>
      <c r="IE1007">
        <v>1.86784</v>
      </c>
      <c r="IF1007">
        <v>1.86904</v>
      </c>
      <c r="IG1007">
        <v>1.86981</v>
      </c>
      <c r="IH1007">
        <v>1.86587</v>
      </c>
      <c r="II1007">
        <v>1.86701</v>
      </c>
      <c r="IJ1007">
        <v>1.86844</v>
      </c>
      <c r="IK1007">
        <v>5</v>
      </c>
      <c r="IL1007">
        <v>0</v>
      </c>
      <c r="IM1007">
        <v>0</v>
      </c>
      <c r="IN1007">
        <v>0</v>
      </c>
      <c r="IO1007" t="s">
        <v>441</v>
      </c>
      <c r="IP1007" t="s">
        <v>442</v>
      </c>
      <c r="IQ1007" t="s">
        <v>443</v>
      </c>
      <c r="IR1007" t="s">
        <v>443</v>
      </c>
      <c r="IS1007" t="s">
        <v>443</v>
      </c>
      <c r="IT1007" t="s">
        <v>443</v>
      </c>
      <c r="IU1007">
        <v>0</v>
      </c>
      <c r="IV1007">
        <v>100</v>
      </c>
      <c r="IW1007">
        <v>100</v>
      </c>
      <c r="IX1007">
        <v>1.097</v>
      </c>
      <c r="IY1007">
        <v>-0.0441</v>
      </c>
      <c r="IZ1007">
        <v>1.09748391826392</v>
      </c>
      <c r="JA1007">
        <v>0</v>
      </c>
      <c r="JB1007">
        <v>0</v>
      </c>
      <c r="JC1007">
        <v>0</v>
      </c>
      <c r="JD1007">
        <v>-0.0441141096964596</v>
      </c>
      <c r="JE1007">
        <v>0</v>
      </c>
      <c r="JF1007">
        <v>0</v>
      </c>
      <c r="JG1007">
        <v>0</v>
      </c>
      <c r="JH1007">
        <v>5</v>
      </c>
      <c r="JI1007">
        <v>2273</v>
      </c>
      <c r="JJ1007">
        <v>1</v>
      </c>
      <c r="JK1007">
        <v>24</v>
      </c>
      <c r="JL1007">
        <v>29357098.8</v>
      </c>
      <c r="JM1007">
        <v>29357098.8</v>
      </c>
      <c r="JN1007">
        <v>1.18896</v>
      </c>
      <c r="JO1007">
        <v>2.63794</v>
      </c>
      <c r="JP1007">
        <v>1.54785</v>
      </c>
      <c r="JQ1007">
        <v>2.31567</v>
      </c>
      <c r="JR1007">
        <v>1.64673</v>
      </c>
      <c r="JS1007">
        <v>2.24854</v>
      </c>
      <c r="JT1007">
        <v>34.3497</v>
      </c>
      <c r="JU1007">
        <v>24.1751</v>
      </c>
      <c r="JV1007">
        <v>18</v>
      </c>
      <c r="JW1007">
        <v>486.073</v>
      </c>
      <c r="JX1007">
        <v>378.756</v>
      </c>
      <c r="JY1007">
        <v>48.8984</v>
      </c>
      <c r="JZ1007">
        <v>56.7372</v>
      </c>
      <c r="KA1007">
        <v>30.0021</v>
      </c>
      <c r="KB1007">
        <v>56.0004</v>
      </c>
      <c r="KC1007">
        <v>55.7976</v>
      </c>
      <c r="KD1007">
        <v>23.8952</v>
      </c>
      <c r="KE1007">
        <v>0</v>
      </c>
      <c r="KF1007">
        <v>100</v>
      </c>
      <c r="KG1007">
        <v>48.8464</v>
      </c>
      <c r="KH1007">
        <v>521.976</v>
      </c>
      <c r="KI1007">
        <v>26.2864</v>
      </c>
      <c r="KJ1007">
        <v>92.3042</v>
      </c>
      <c r="KK1007">
        <v>88.7911</v>
      </c>
    </row>
    <row r="1008" spans="1:297">
      <c r="A1008">
        <v>992</v>
      </c>
      <c r="B1008">
        <v>1761425935.1</v>
      </c>
      <c r="C1008">
        <v>17754.0999999046</v>
      </c>
      <c r="D1008" t="s">
        <v>2436</v>
      </c>
      <c r="E1008" t="s">
        <v>2437</v>
      </c>
      <c r="F1008">
        <v>5</v>
      </c>
      <c r="G1008" t="s">
        <v>2375</v>
      </c>
      <c r="H1008" t="s">
        <v>436</v>
      </c>
      <c r="I1008">
        <v>1761425926.94615</v>
      </c>
      <c r="J1008">
        <f>(K1008)/1000</f>
        <v>0</v>
      </c>
      <c r="K1008">
        <f>IF(DP1008, AN1008, AH1008)</f>
        <v>0</v>
      </c>
      <c r="L1008">
        <f>IF(DP1008, AI1008, AG1008)</f>
        <v>0</v>
      </c>
      <c r="M1008">
        <f>DR1008 - IF(AU1008&gt;1, L1008*DL1008*100.0/(AW1008), 0)</f>
        <v>0</v>
      </c>
      <c r="N1008">
        <f>((T1008-J1008/2)*M1008-L1008)/(T1008+J1008/2)</f>
        <v>0</v>
      </c>
      <c r="O1008">
        <f>N1008*(DY1008+DZ1008)/1000.0</f>
        <v>0</v>
      </c>
      <c r="P1008">
        <f>(DR1008 - IF(AU1008&gt;1, L1008*DL1008*100.0/(AW1008), 0))*(DY1008+DZ1008)/1000.0</f>
        <v>0</v>
      </c>
      <c r="Q1008">
        <f>2.0/((1/S1008-1/R1008)+SIGN(S1008)*SQRT((1/S1008-1/R1008)*(1/S1008-1/R1008) + 4*DM1008/((DM1008+1)*(DM1008+1))*(2*1/S1008*1/R1008-1/R1008*1/R1008)))</f>
        <v>0</v>
      </c>
      <c r="R1008">
        <f>IF(LEFT(DN1008,1)&lt;&gt;"0",IF(LEFT(DN1008,1)="1",3.0,DO1008),$D$5+$E$5*(EF1008*DY1008/($K$5*1000))+$F$5*(EF1008*DY1008/($K$5*1000))*MAX(MIN(DL1008,$J$5),$I$5)*MAX(MIN(DL1008,$J$5),$I$5)+$G$5*MAX(MIN(DL1008,$J$5),$I$5)*(EF1008*DY1008/($K$5*1000))+$H$5*(EF1008*DY1008/($K$5*1000))*(EF1008*DY1008/($K$5*1000)))</f>
        <v>0</v>
      </c>
      <c r="S1008">
        <f>J1008*(1000-(1000*0.61365*exp(17.502*W1008/(240.97+W1008))/(DY1008+DZ1008)+DT1008)/2)/(1000*0.61365*exp(17.502*W1008/(240.97+W1008))/(DY1008+DZ1008)-DT1008)</f>
        <v>0</v>
      </c>
      <c r="T1008">
        <f>1/((DM1008+1)/(Q1008/1.6)+1/(R1008/1.37)) + DM1008/((DM1008+1)/(Q1008/1.6) + DM1008/(R1008/1.37))</f>
        <v>0</v>
      </c>
      <c r="U1008">
        <f>(DH1008*DK1008)</f>
        <v>0</v>
      </c>
      <c r="V1008">
        <f>(EA1008+(U1008+2*0.95*5.67E-8*(((EA1008+$B$7)+273)^4-(EA1008+273)^4)-44100*J1008)/(1.84*29.3*R1008+8*0.95*5.67E-8*(EA1008+273)^3))</f>
        <v>0</v>
      </c>
      <c r="W1008">
        <f>($C$7*EB1008+$D$7*EC1008+$E$7*V1008)</f>
        <v>0</v>
      </c>
      <c r="X1008">
        <f>0.61365*exp(17.502*W1008/(240.97+W1008))</f>
        <v>0</v>
      </c>
      <c r="Y1008">
        <f>(Z1008/AA1008*100)</f>
        <v>0</v>
      </c>
      <c r="Z1008">
        <f>DT1008*(DY1008+DZ1008)/1000</f>
        <v>0</v>
      </c>
      <c r="AA1008">
        <f>0.61365*exp(17.502*EA1008/(240.97+EA1008))</f>
        <v>0</v>
      </c>
      <c r="AB1008">
        <f>(X1008-DT1008*(DY1008+DZ1008)/1000)</f>
        <v>0</v>
      </c>
      <c r="AC1008">
        <f>(-J1008*44100)</f>
        <v>0</v>
      </c>
      <c r="AD1008">
        <f>2*29.3*R1008*0.92*(EA1008-W1008)</f>
        <v>0</v>
      </c>
      <c r="AE1008">
        <f>2*0.95*5.67E-8*(((EA1008+$B$7)+273)^4-(W1008+273)^4)</f>
        <v>0</v>
      </c>
      <c r="AF1008">
        <f>U1008+AE1008+AC1008+AD1008</f>
        <v>0</v>
      </c>
      <c r="AG1008">
        <f>DX1008*AU1008*(DS1008-DR1008*(1000-AU1008*DU1008)/(1000-AU1008*DT1008))/(100*DL1008)</f>
        <v>0</v>
      </c>
      <c r="AH1008">
        <f>1000*DX1008*AU1008*(DT1008-DU1008)/(100*DL1008*(1000-AU1008*DT1008))</f>
        <v>0</v>
      </c>
      <c r="AI1008">
        <f>(AJ1008 - AK1008 - DY1008*1E3/(8.314*(EA1008+273.15)) * AM1008/DX1008 * AL1008) * DX1008/(100*DL1008) * (1000 - DU1008)/1000</f>
        <v>0</v>
      </c>
      <c r="AJ1008">
        <v>517.611382190038</v>
      </c>
      <c r="AK1008">
        <v>497.795987878788</v>
      </c>
      <c r="AL1008">
        <v>3.35423915211753</v>
      </c>
      <c r="AM1008">
        <v>65.4866395817143</v>
      </c>
      <c r="AN1008">
        <f>(AP1008 - AO1008 + DY1008*1E3/(8.314*(EA1008+273.15)) * AR1008/DX1008 * AQ1008) * DX1008/(100*DL1008) * 1000/(1000 - AP1008)</f>
        <v>0</v>
      </c>
      <c r="AO1008">
        <v>25.6177707100413</v>
      </c>
      <c r="AP1008">
        <v>51.1890896969697</v>
      </c>
      <c r="AQ1008">
        <v>0.00663127438490705</v>
      </c>
      <c r="AR1008">
        <v>110.837555628061</v>
      </c>
      <c r="AS1008">
        <v>7</v>
      </c>
      <c r="AT1008">
        <v>1</v>
      </c>
      <c r="AU1008">
        <f>IF(AS1008*$H$13&gt;=AW1008,1.0,(AW1008/(AW1008-AS1008*$H$13)))</f>
        <v>0</v>
      </c>
      <c r="AV1008">
        <f>(AU1008-1)*100</f>
        <v>0</v>
      </c>
      <c r="AW1008">
        <f>MAX(0,($B$13+$C$13*EF1008)/(1+$D$13*EF1008)*DY1008/(EA1008+273)*$E$13)</f>
        <v>0</v>
      </c>
      <c r="AX1008" t="s">
        <v>437</v>
      </c>
      <c r="AY1008" t="s">
        <v>437</v>
      </c>
      <c r="AZ1008">
        <v>0</v>
      </c>
      <c r="BA1008">
        <v>0</v>
      </c>
      <c r="BB1008">
        <f>1-AZ1008/BA1008</f>
        <v>0</v>
      </c>
      <c r="BC1008">
        <v>0</v>
      </c>
      <c r="BD1008" t="s">
        <v>437</v>
      </c>
      <c r="BE1008" t="s">
        <v>437</v>
      </c>
      <c r="BF1008">
        <v>0</v>
      </c>
      <c r="BG1008">
        <v>0</v>
      </c>
      <c r="BH1008">
        <f>1-BF1008/BG1008</f>
        <v>0</v>
      </c>
      <c r="BI1008">
        <v>0.5</v>
      </c>
      <c r="BJ1008">
        <f>DI1008</f>
        <v>0</v>
      </c>
      <c r="BK1008">
        <f>L1008</f>
        <v>0</v>
      </c>
      <c r="BL1008">
        <f>BH1008*BI1008*BJ1008</f>
        <v>0</v>
      </c>
      <c r="BM1008">
        <f>(BK1008-BC1008)/BJ1008</f>
        <v>0</v>
      </c>
      <c r="BN1008">
        <f>(BA1008-BG1008)/BG1008</f>
        <v>0</v>
      </c>
      <c r="BO1008">
        <f>AZ1008/(BB1008+AZ1008/BG1008)</f>
        <v>0</v>
      </c>
      <c r="BP1008" t="s">
        <v>437</v>
      </c>
      <c r="BQ1008">
        <v>0</v>
      </c>
      <c r="BR1008">
        <f>IF(BQ1008&lt;&gt;0, BQ1008, BO1008)</f>
        <v>0</v>
      </c>
      <c r="BS1008">
        <f>1-BR1008/BG1008</f>
        <v>0</v>
      </c>
      <c r="BT1008">
        <f>(BG1008-BF1008)/(BG1008-BR1008)</f>
        <v>0</v>
      </c>
      <c r="BU1008">
        <f>(BA1008-BG1008)/(BA1008-BR1008)</f>
        <v>0</v>
      </c>
      <c r="BV1008">
        <f>(BG1008-BF1008)/(BG1008-AZ1008)</f>
        <v>0</v>
      </c>
      <c r="BW1008">
        <f>(BA1008-BG1008)/(BA1008-AZ1008)</f>
        <v>0</v>
      </c>
      <c r="BX1008">
        <f>(BT1008*BR1008/BF1008)</f>
        <v>0</v>
      </c>
      <c r="BY1008">
        <f>(1-BX1008)</f>
        <v>0</v>
      </c>
      <c r="DH1008">
        <f>$B$11*EG1008+$C$11*EH1008+$F$11*ES1008*(1-EV1008)</f>
        <v>0</v>
      </c>
      <c r="DI1008">
        <f>DH1008*DJ1008</f>
        <v>0</v>
      </c>
      <c r="DJ1008">
        <f>($B$11*$D$9+$C$11*$D$9+$F$11*((FF1008+EX1008)/MAX(FF1008+EX1008+FG1008, 0.1)*$I$9+FG1008/MAX(FF1008+EX1008+FG1008, 0.1)*$J$9))/($B$11+$C$11+$F$11)</f>
        <v>0</v>
      </c>
      <c r="DK1008">
        <f>($B$11*$K$9+$C$11*$K$9+$F$11*((FF1008+EX1008)/MAX(FF1008+EX1008+FG1008, 0.1)*$P$9+FG1008/MAX(FF1008+EX1008+FG1008, 0.1)*$Q$9))/($B$11+$C$11+$F$11)</f>
        <v>0</v>
      </c>
      <c r="DL1008">
        <v>6</v>
      </c>
      <c r="DM1008">
        <v>0.5</v>
      </c>
      <c r="DN1008" t="s">
        <v>438</v>
      </c>
      <c r="DO1008">
        <v>2</v>
      </c>
      <c r="DP1008" t="b">
        <v>1</v>
      </c>
      <c r="DQ1008">
        <v>1761425926.94615</v>
      </c>
      <c r="DR1008">
        <v>450.754153846154</v>
      </c>
      <c r="DS1008">
        <v>488.149615384615</v>
      </c>
      <c r="DT1008">
        <v>51.1630461538462</v>
      </c>
      <c r="DU1008">
        <v>25.6143</v>
      </c>
      <c r="DV1008">
        <v>449.656846153846</v>
      </c>
      <c r="DW1008">
        <v>51.2071538461539</v>
      </c>
      <c r="DX1008">
        <v>499.989923076923</v>
      </c>
      <c r="DY1008">
        <v>90.2019692307692</v>
      </c>
      <c r="DZ1008">
        <v>0.0403279692307692</v>
      </c>
      <c r="EA1008">
        <v>51.7976615384615</v>
      </c>
      <c r="EB1008">
        <v>48.0654461538462</v>
      </c>
      <c r="EC1008">
        <v>999.9</v>
      </c>
      <c r="ED1008">
        <v>0</v>
      </c>
      <c r="EE1008">
        <v>0</v>
      </c>
      <c r="EF1008">
        <v>9991.34846153846</v>
      </c>
      <c r="EG1008">
        <v>0</v>
      </c>
      <c r="EH1008">
        <v>1186.80923076923</v>
      </c>
      <c r="EI1008">
        <v>-37.3952615384615</v>
      </c>
      <c r="EJ1008">
        <v>475.059923076923</v>
      </c>
      <c r="EK1008">
        <v>500.981769230769</v>
      </c>
      <c r="EL1008">
        <v>25.5487307692308</v>
      </c>
      <c r="EM1008">
        <v>488.149615384615</v>
      </c>
      <c r="EN1008">
        <v>25.6143</v>
      </c>
      <c r="EO1008">
        <v>4.61500692307692</v>
      </c>
      <c r="EP1008">
        <v>2.31046</v>
      </c>
      <c r="EQ1008">
        <v>31.3988846153846</v>
      </c>
      <c r="ER1008">
        <v>19.7495076923077</v>
      </c>
      <c r="ES1008">
        <v>1200.02461538462</v>
      </c>
      <c r="ET1008">
        <v>0.966988307692308</v>
      </c>
      <c r="EU1008">
        <v>0.0330115307692308</v>
      </c>
      <c r="EV1008">
        <v>0</v>
      </c>
      <c r="EW1008">
        <v>858.485461538462</v>
      </c>
      <c r="EX1008">
        <v>5.00059</v>
      </c>
      <c r="EY1008">
        <v>11478.2692307692</v>
      </c>
      <c r="EZ1008">
        <v>10358.9</v>
      </c>
      <c r="FA1008">
        <v>64.3216923076923</v>
      </c>
      <c r="FB1008">
        <v>65.4660769230769</v>
      </c>
      <c r="FC1008">
        <v>64.2499230769231</v>
      </c>
      <c r="FD1008">
        <v>65.4179230769231</v>
      </c>
      <c r="FE1008">
        <v>65.562</v>
      </c>
      <c r="FF1008">
        <v>1155.57461538462</v>
      </c>
      <c r="FG1008">
        <v>39.45</v>
      </c>
      <c r="FH1008">
        <v>0</v>
      </c>
      <c r="FI1008">
        <v>1761425895.7</v>
      </c>
      <c r="FJ1008">
        <v>0</v>
      </c>
      <c r="FK1008">
        <v>858.779384615385</v>
      </c>
      <c r="FL1008">
        <v>29.5755213858574</v>
      </c>
      <c r="FM1008">
        <v>396.430769509595</v>
      </c>
      <c r="FN1008">
        <v>11482.1923076923</v>
      </c>
      <c r="FO1008">
        <v>15</v>
      </c>
      <c r="FP1008">
        <v>0</v>
      </c>
      <c r="FQ1008" t="s">
        <v>439</v>
      </c>
      <c r="FR1008">
        <v>0</v>
      </c>
      <c r="FS1008">
        <v>0</v>
      </c>
      <c r="FT1008">
        <v>0</v>
      </c>
      <c r="FU1008">
        <v>0</v>
      </c>
      <c r="FV1008">
        <v>0</v>
      </c>
      <c r="FW1008">
        <v>0</v>
      </c>
      <c r="FX1008">
        <v>0</v>
      </c>
      <c r="FY1008">
        <v>0</v>
      </c>
      <c r="FZ1008">
        <v>0</v>
      </c>
      <c r="GA1008">
        <v>0</v>
      </c>
      <c r="GB1008">
        <v>0</v>
      </c>
      <c r="GC1008">
        <v>-36.646115</v>
      </c>
      <c r="GD1008">
        <v>-20.9960345864661</v>
      </c>
      <c r="GE1008">
        <v>2.07928514236865</v>
      </c>
      <c r="GF1008">
        <v>0</v>
      </c>
      <c r="GG1008">
        <v>857.107823529412</v>
      </c>
      <c r="GH1008">
        <v>27.3385790724405</v>
      </c>
      <c r="GI1008">
        <v>2.69669307802973</v>
      </c>
      <c r="GJ1008">
        <v>-1</v>
      </c>
      <c r="GK1008">
        <v>25.54552</v>
      </c>
      <c r="GL1008">
        <v>0.0804360902256236</v>
      </c>
      <c r="GM1008">
        <v>0.00957202173002158</v>
      </c>
      <c r="GN1008">
        <v>1</v>
      </c>
      <c r="GO1008">
        <v>1</v>
      </c>
      <c r="GP1008">
        <v>2</v>
      </c>
      <c r="GQ1008" t="s">
        <v>446</v>
      </c>
      <c r="GR1008">
        <v>3.12622</v>
      </c>
      <c r="GS1008">
        <v>2.71837</v>
      </c>
      <c r="GT1008">
        <v>0.0921046</v>
      </c>
      <c r="GU1008">
        <v>0.0979521</v>
      </c>
      <c r="GV1008">
        <v>0.165171</v>
      </c>
      <c r="GW1008">
        <v>0.101774</v>
      </c>
      <c r="GX1008">
        <v>32347.7</v>
      </c>
      <c r="GY1008">
        <v>33926</v>
      </c>
      <c r="GZ1008">
        <v>32380.3</v>
      </c>
      <c r="HA1008">
        <v>34198.9</v>
      </c>
      <c r="HB1008">
        <v>38862.1</v>
      </c>
      <c r="HC1008">
        <v>44334.4</v>
      </c>
      <c r="HD1008">
        <v>50945.2</v>
      </c>
      <c r="HE1008">
        <v>54888.2</v>
      </c>
      <c r="HF1008">
        <v>1.65202</v>
      </c>
      <c r="HG1008">
        <v>1.50312</v>
      </c>
      <c r="HH1008">
        <v>-0.155278</v>
      </c>
      <c r="HI1008">
        <v>0</v>
      </c>
      <c r="HJ1008">
        <v>50.5146</v>
      </c>
      <c r="HK1008">
        <v>999.9</v>
      </c>
      <c r="HL1008">
        <v>55.921</v>
      </c>
      <c r="HM1008">
        <v>30.252</v>
      </c>
      <c r="HN1008">
        <v>26.7974</v>
      </c>
      <c r="HO1008">
        <v>60.1568</v>
      </c>
      <c r="HP1008">
        <v>40.4688</v>
      </c>
      <c r="HQ1008">
        <v>1</v>
      </c>
      <c r="HR1008">
        <v>2.66722</v>
      </c>
      <c r="HS1008">
        <v>2.51115</v>
      </c>
      <c r="HT1008">
        <v>20.093</v>
      </c>
      <c r="HU1008">
        <v>5.18255</v>
      </c>
      <c r="HV1008">
        <v>12.0159</v>
      </c>
      <c r="HW1008">
        <v>4.96575</v>
      </c>
      <c r="HX1008">
        <v>3.29593</v>
      </c>
      <c r="HY1008">
        <v>9999</v>
      </c>
      <c r="HZ1008">
        <v>9999</v>
      </c>
      <c r="IA1008">
        <v>999.9</v>
      </c>
      <c r="IB1008">
        <v>9999</v>
      </c>
      <c r="IC1008">
        <v>1.86325</v>
      </c>
      <c r="ID1008">
        <v>1.86812</v>
      </c>
      <c r="IE1008">
        <v>1.86784</v>
      </c>
      <c r="IF1008">
        <v>1.86905</v>
      </c>
      <c r="IG1008">
        <v>1.86981</v>
      </c>
      <c r="IH1008">
        <v>1.86585</v>
      </c>
      <c r="II1008">
        <v>1.86694</v>
      </c>
      <c r="IJ1008">
        <v>1.86842</v>
      </c>
      <c r="IK1008">
        <v>5</v>
      </c>
      <c r="IL1008">
        <v>0</v>
      </c>
      <c r="IM1008">
        <v>0</v>
      </c>
      <c r="IN1008">
        <v>0</v>
      </c>
      <c r="IO1008" t="s">
        <v>441</v>
      </c>
      <c r="IP1008" t="s">
        <v>442</v>
      </c>
      <c r="IQ1008" t="s">
        <v>443</v>
      </c>
      <c r="IR1008" t="s">
        <v>443</v>
      </c>
      <c r="IS1008" t="s">
        <v>443</v>
      </c>
      <c r="IT1008" t="s">
        <v>443</v>
      </c>
      <c r="IU1008">
        <v>0</v>
      </c>
      <c r="IV1008">
        <v>100</v>
      </c>
      <c r="IW1008">
        <v>100</v>
      </c>
      <c r="IX1008">
        <v>1.097</v>
      </c>
      <c r="IY1008">
        <v>-0.0441</v>
      </c>
      <c r="IZ1008">
        <v>1.09748391826392</v>
      </c>
      <c r="JA1008">
        <v>0</v>
      </c>
      <c r="JB1008">
        <v>0</v>
      </c>
      <c r="JC1008">
        <v>0</v>
      </c>
      <c r="JD1008">
        <v>-0.0441141096964596</v>
      </c>
      <c r="JE1008">
        <v>0</v>
      </c>
      <c r="JF1008">
        <v>0</v>
      </c>
      <c r="JG1008">
        <v>0</v>
      </c>
      <c r="JH1008">
        <v>5</v>
      </c>
      <c r="JI1008">
        <v>2273</v>
      </c>
      <c r="JJ1008">
        <v>1</v>
      </c>
      <c r="JK1008">
        <v>24</v>
      </c>
      <c r="JL1008">
        <v>29357098.9</v>
      </c>
      <c r="JM1008">
        <v>29357098.9</v>
      </c>
      <c r="JN1008">
        <v>1.21582</v>
      </c>
      <c r="JO1008">
        <v>2.63062</v>
      </c>
      <c r="JP1008">
        <v>1.54785</v>
      </c>
      <c r="JQ1008">
        <v>2.31567</v>
      </c>
      <c r="JR1008">
        <v>1.64673</v>
      </c>
      <c r="JS1008">
        <v>2.38892</v>
      </c>
      <c r="JT1008">
        <v>34.3497</v>
      </c>
      <c r="JU1008">
        <v>24.1838</v>
      </c>
      <c r="JV1008">
        <v>18</v>
      </c>
      <c r="JW1008">
        <v>486.252</v>
      </c>
      <c r="JX1008">
        <v>378.615</v>
      </c>
      <c r="JY1008">
        <v>48.8351</v>
      </c>
      <c r="JZ1008">
        <v>56.7505</v>
      </c>
      <c r="KA1008">
        <v>30.0021</v>
      </c>
      <c r="KB1008">
        <v>56.0095</v>
      </c>
      <c r="KC1008">
        <v>55.8084</v>
      </c>
      <c r="KD1008">
        <v>24.5054</v>
      </c>
      <c r="KE1008">
        <v>0</v>
      </c>
      <c r="KF1008">
        <v>100</v>
      </c>
      <c r="KG1008">
        <v>48.7765</v>
      </c>
      <c r="KH1008">
        <v>542.462</v>
      </c>
      <c r="KI1008">
        <v>26.2864</v>
      </c>
      <c r="KJ1008">
        <v>92.3009</v>
      </c>
      <c r="KK1008">
        <v>88.787</v>
      </c>
    </row>
    <row r="1009" spans="1:297">
      <c r="A1009">
        <v>993</v>
      </c>
      <c r="B1009">
        <v>1761425940.1</v>
      </c>
      <c r="C1009">
        <v>17759.0999999046</v>
      </c>
      <c r="D1009" t="s">
        <v>2438</v>
      </c>
      <c r="E1009" t="s">
        <v>2439</v>
      </c>
      <c r="F1009">
        <v>5</v>
      </c>
      <c r="G1009" t="s">
        <v>2375</v>
      </c>
      <c r="H1009" t="s">
        <v>436</v>
      </c>
      <c r="I1009">
        <v>1761425931.94615</v>
      </c>
      <c r="J1009">
        <f>(K1009)/1000</f>
        <v>0</v>
      </c>
      <c r="K1009">
        <f>IF(DP1009, AN1009, AH1009)</f>
        <v>0</v>
      </c>
      <c r="L1009">
        <f>IF(DP1009, AI1009, AG1009)</f>
        <v>0</v>
      </c>
      <c r="M1009">
        <f>DR1009 - IF(AU1009&gt;1, L1009*DL1009*100.0/(AW1009), 0)</f>
        <v>0</v>
      </c>
      <c r="N1009">
        <f>((T1009-J1009/2)*M1009-L1009)/(T1009+J1009/2)</f>
        <v>0</v>
      </c>
      <c r="O1009">
        <f>N1009*(DY1009+DZ1009)/1000.0</f>
        <v>0</v>
      </c>
      <c r="P1009">
        <f>(DR1009 - IF(AU1009&gt;1, L1009*DL1009*100.0/(AW1009), 0))*(DY1009+DZ1009)/1000.0</f>
        <v>0</v>
      </c>
      <c r="Q1009">
        <f>2.0/((1/S1009-1/R1009)+SIGN(S1009)*SQRT((1/S1009-1/R1009)*(1/S1009-1/R1009) + 4*DM1009/((DM1009+1)*(DM1009+1))*(2*1/S1009*1/R1009-1/R1009*1/R1009)))</f>
        <v>0</v>
      </c>
      <c r="R1009">
        <f>IF(LEFT(DN1009,1)&lt;&gt;"0",IF(LEFT(DN1009,1)="1",3.0,DO1009),$D$5+$E$5*(EF1009*DY1009/($K$5*1000))+$F$5*(EF1009*DY1009/($K$5*1000))*MAX(MIN(DL1009,$J$5),$I$5)*MAX(MIN(DL1009,$J$5),$I$5)+$G$5*MAX(MIN(DL1009,$J$5),$I$5)*(EF1009*DY1009/($K$5*1000))+$H$5*(EF1009*DY1009/($K$5*1000))*(EF1009*DY1009/($K$5*1000)))</f>
        <v>0</v>
      </c>
      <c r="S1009">
        <f>J1009*(1000-(1000*0.61365*exp(17.502*W1009/(240.97+W1009))/(DY1009+DZ1009)+DT1009)/2)/(1000*0.61365*exp(17.502*W1009/(240.97+W1009))/(DY1009+DZ1009)-DT1009)</f>
        <v>0</v>
      </c>
      <c r="T1009">
        <f>1/((DM1009+1)/(Q1009/1.6)+1/(R1009/1.37)) + DM1009/((DM1009+1)/(Q1009/1.6) + DM1009/(R1009/1.37))</f>
        <v>0</v>
      </c>
      <c r="U1009">
        <f>(DH1009*DK1009)</f>
        <v>0</v>
      </c>
      <c r="V1009">
        <f>(EA1009+(U1009+2*0.95*5.67E-8*(((EA1009+$B$7)+273)^4-(EA1009+273)^4)-44100*J1009)/(1.84*29.3*R1009+8*0.95*5.67E-8*(EA1009+273)^3))</f>
        <v>0</v>
      </c>
      <c r="W1009">
        <f>($C$7*EB1009+$D$7*EC1009+$E$7*V1009)</f>
        <v>0</v>
      </c>
      <c r="X1009">
        <f>0.61365*exp(17.502*W1009/(240.97+W1009))</f>
        <v>0</v>
      </c>
      <c r="Y1009">
        <f>(Z1009/AA1009*100)</f>
        <v>0</v>
      </c>
      <c r="Z1009">
        <f>DT1009*(DY1009+DZ1009)/1000</f>
        <v>0</v>
      </c>
      <c r="AA1009">
        <f>0.61365*exp(17.502*EA1009/(240.97+EA1009))</f>
        <v>0</v>
      </c>
      <c r="AB1009">
        <f>(X1009-DT1009*(DY1009+DZ1009)/1000)</f>
        <v>0</v>
      </c>
      <c r="AC1009">
        <f>(-J1009*44100)</f>
        <v>0</v>
      </c>
      <c r="AD1009">
        <f>2*29.3*R1009*0.92*(EA1009-W1009)</f>
        <v>0</v>
      </c>
      <c r="AE1009">
        <f>2*0.95*5.67E-8*(((EA1009+$B$7)+273)^4-(W1009+273)^4)</f>
        <v>0</v>
      </c>
      <c r="AF1009">
        <f>U1009+AE1009+AC1009+AD1009</f>
        <v>0</v>
      </c>
      <c r="AG1009">
        <f>DX1009*AU1009*(DS1009-DR1009*(1000-AU1009*DU1009)/(1000-AU1009*DT1009))/(100*DL1009)</f>
        <v>0</v>
      </c>
      <c r="AH1009">
        <f>1000*DX1009*AU1009*(DT1009-DU1009)/(100*DL1009*(1000-AU1009*DT1009))</f>
        <v>0</v>
      </c>
      <c r="AI1009">
        <f>(AJ1009 - AK1009 - DY1009*1E3/(8.314*(EA1009+273.15)) * AM1009/DX1009 * AL1009) * DX1009/(100*DL1009) * (1000 - DU1009)/1000</f>
        <v>0</v>
      </c>
      <c r="AJ1009">
        <v>533.556111378827</v>
      </c>
      <c r="AK1009">
        <v>513.745206060606</v>
      </c>
      <c r="AL1009">
        <v>3.17855037899684</v>
      </c>
      <c r="AM1009">
        <v>65.4866395817143</v>
      </c>
      <c r="AN1009">
        <f>(AP1009 - AO1009 + DY1009*1E3/(8.314*(EA1009+273.15)) * AR1009/DX1009 * AQ1009) * DX1009/(100*DL1009) * 1000/(1000 - AP1009)</f>
        <v>0</v>
      </c>
      <c r="AO1009">
        <v>25.6215214899572</v>
      </c>
      <c r="AP1009">
        <v>51.1737290909091</v>
      </c>
      <c r="AQ1009">
        <v>-0.00242984521562824</v>
      </c>
      <c r="AR1009">
        <v>110.837555628061</v>
      </c>
      <c r="AS1009">
        <v>7</v>
      </c>
      <c r="AT1009">
        <v>1</v>
      </c>
      <c r="AU1009">
        <f>IF(AS1009*$H$13&gt;=AW1009,1.0,(AW1009/(AW1009-AS1009*$H$13)))</f>
        <v>0</v>
      </c>
      <c r="AV1009">
        <f>(AU1009-1)*100</f>
        <v>0</v>
      </c>
      <c r="AW1009">
        <f>MAX(0,($B$13+$C$13*EF1009)/(1+$D$13*EF1009)*DY1009/(EA1009+273)*$E$13)</f>
        <v>0</v>
      </c>
      <c r="AX1009" t="s">
        <v>437</v>
      </c>
      <c r="AY1009" t="s">
        <v>437</v>
      </c>
      <c r="AZ1009">
        <v>0</v>
      </c>
      <c r="BA1009">
        <v>0</v>
      </c>
      <c r="BB1009">
        <f>1-AZ1009/BA1009</f>
        <v>0</v>
      </c>
      <c r="BC1009">
        <v>0</v>
      </c>
      <c r="BD1009" t="s">
        <v>437</v>
      </c>
      <c r="BE1009" t="s">
        <v>437</v>
      </c>
      <c r="BF1009">
        <v>0</v>
      </c>
      <c r="BG1009">
        <v>0</v>
      </c>
      <c r="BH1009">
        <f>1-BF1009/BG1009</f>
        <v>0</v>
      </c>
      <c r="BI1009">
        <v>0.5</v>
      </c>
      <c r="BJ1009">
        <f>DI1009</f>
        <v>0</v>
      </c>
      <c r="BK1009">
        <f>L1009</f>
        <v>0</v>
      </c>
      <c r="BL1009">
        <f>BH1009*BI1009*BJ1009</f>
        <v>0</v>
      </c>
      <c r="BM1009">
        <f>(BK1009-BC1009)/BJ1009</f>
        <v>0</v>
      </c>
      <c r="BN1009">
        <f>(BA1009-BG1009)/BG1009</f>
        <v>0</v>
      </c>
      <c r="BO1009">
        <f>AZ1009/(BB1009+AZ1009/BG1009)</f>
        <v>0</v>
      </c>
      <c r="BP1009" t="s">
        <v>437</v>
      </c>
      <c r="BQ1009">
        <v>0</v>
      </c>
      <c r="BR1009">
        <f>IF(BQ1009&lt;&gt;0, BQ1009, BO1009)</f>
        <v>0</v>
      </c>
      <c r="BS1009">
        <f>1-BR1009/BG1009</f>
        <v>0</v>
      </c>
      <c r="BT1009">
        <f>(BG1009-BF1009)/(BG1009-BR1009)</f>
        <v>0</v>
      </c>
      <c r="BU1009">
        <f>(BA1009-BG1009)/(BA1009-BR1009)</f>
        <v>0</v>
      </c>
      <c r="BV1009">
        <f>(BG1009-BF1009)/(BG1009-AZ1009)</f>
        <v>0</v>
      </c>
      <c r="BW1009">
        <f>(BA1009-BG1009)/(BA1009-AZ1009)</f>
        <v>0</v>
      </c>
      <c r="BX1009">
        <f>(BT1009*BR1009/BF1009)</f>
        <v>0</v>
      </c>
      <c r="BY1009">
        <f>(1-BX1009)</f>
        <v>0</v>
      </c>
      <c r="DH1009">
        <f>$B$11*EG1009+$C$11*EH1009+$F$11*ES1009*(1-EV1009)</f>
        <v>0</v>
      </c>
      <c r="DI1009">
        <f>DH1009*DJ1009</f>
        <v>0</v>
      </c>
      <c r="DJ1009">
        <f>($B$11*$D$9+$C$11*$D$9+$F$11*((FF1009+EX1009)/MAX(FF1009+EX1009+FG1009, 0.1)*$I$9+FG1009/MAX(FF1009+EX1009+FG1009, 0.1)*$J$9))/($B$11+$C$11+$F$11)</f>
        <v>0</v>
      </c>
      <c r="DK1009">
        <f>($B$11*$K$9+$C$11*$K$9+$F$11*((FF1009+EX1009)/MAX(FF1009+EX1009+FG1009, 0.1)*$P$9+FG1009/MAX(FF1009+EX1009+FG1009, 0.1)*$Q$9))/($B$11+$C$11+$F$11)</f>
        <v>0</v>
      </c>
      <c r="DL1009">
        <v>6</v>
      </c>
      <c r="DM1009">
        <v>0.5</v>
      </c>
      <c r="DN1009" t="s">
        <v>438</v>
      </c>
      <c r="DO1009">
        <v>2</v>
      </c>
      <c r="DP1009" t="b">
        <v>1</v>
      </c>
      <c r="DQ1009">
        <v>1761425931.94615</v>
      </c>
      <c r="DR1009">
        <v>465.634153846154</v>
      </c>
      <c r="DS1009">
        <v>504.177538461538</v>
      </c>
      <c r="DT1009">
        <v>51.1717461538461</v>
      </c>
      <c r="DU1009">
        <v>25.6175076923077</v>
      </c>
      <c r="DV1009">
        <v>464.536923076923</v>
      </c>
      <c r="DW1009">
        <v>51.2158615384615</v>
      </c>
      <c r="DX1009">
        <v>499.986384615385</v>
      </c>
      <c r="DY1009">
        <v>90.2018</v>
      </c>
      <c r="DZ1009">
        <v>0.0404760076923077</v>
      </c>
      <c r="EA1009">
        <v>51.7997076923077</v>
      </c>
      <c r="EB1009">
        <v>48.0675923076923</v>
      </c>
      <c r="EC1009">
        <v>999.9</v>
      </c>
      <c r="ED1009">
        <v>0</v>
      </c>
      <c r="EE1009">
        <v>0</v>
      </c>
      <c r="EF1009">
        <v>9999.12692307692</v>
      </c>
      <c r="EG1009">
        <v>0</v>
      </c>
      <c r="EH1009">
        <v>1186.73230769231</v>
      </c>
      <c r="EI1009">
        <v>-38.5432076923077</v>
      </c>
      <c r="EJ1009">
        <v>490.746769230769</v>
      </c>
      <c r="EK1009">
        <v>517.432846153846</v>
      </c>
      <c r="EL1009">
        <v>25.5542307692308</v>
      </c>
      <c r="EM1009">
        <v>504.177538461538</v>
      </c>
      <c r="EN1009">
        <v>25.6175076923077</v>
      </c>
      <c r="EO1009">
        <v>4.61578307692308</v>
      </c>
      <c r="EP1009">
        <v>2.31074538461538</v>
      </c>
      <c r="EQ1009">
        <v>31.4018307692308</v>
      </c>
      <c r="ER1009">
        <v>19.7515</v>
      </c>
      <c r="ES1009">
        <v>1200.00769230769</v>
      </c>
      <c r="ET1009">
        <v>0.966987692307692</v>
      </c>
      <c r="EU1009">
        <v>0.0330121615384615</v>
      </c>
      <c r="EV1009">
        <v>0</v>
      </c>
      <c r="EW1009">
        <v>861.022</v>
      </c>
      <c r="EX1009">
        <v>5.00059</v>
      </c>
      <c r="EY1009">
        <v>11511.7230769231</v>
      </c>
      <c r="EZ1009">
        <v>10358.7461538462</v>
      </c>
      <c r="FA1009">
        <v>64.3362307692308</v>
      </c>
      <c r="FB1009">
        <v>65.4854615384615</v>
      </c>
      <c r="FC1009">
        <v>64.2690769230769</v>
      </c>
      <c r="FD1009">
        <v>65.4418461538462</v>
      </c>
      <c r="FE1009">
        <v>65.562</v>
      </c>
      <c r="FF1009">
        <v>1155.55769230769</v>
      </c>
      <c r="FG1009">
        <v>39.45</v>
      </c>
      <c r="FH1009">
        <v>0</v>
      </c>
      <c r="FI1009">
        <v>1761425900.5</v>
      </c>
      <c r="FJ1009">
        <v>0</v>
      </c>
      <c r="FK1009">
        <v>861.268384615384</v>
      </c>
      <c r="FL1009">
        <v>31.4957264431914</v>
      </c>
      <c r="FM1009">
        <v>415.900854124594</v>
      </c>
      <c r="FN1009">
        <v>11514.6884615385</v>
      </c>
      <c r="FO1009">
        <v>15</v>
      </c>
      <c r="FP1009">
        <v>0</v>
      </c>
      <c r="FQ1009" t="s">
        <v>439</v>
      </c>
      <c r="FR1009">
        <v>0</v>
      </c>
      <c r="FS1009">
        <v>0</v>
      </c>
      <c r="FT1009">
        <v>0</v>
      </c>
      <c r="FU1009">
        <v>0</v>
      </c>
      <c r="FV1009">
        <v>0</v>
      </c>
      <c r="FW1009">
        <v>0</v>
      </c>
      <c r="FX1009">
        <v>0</v>
      </c>
      <c r="FY1009">
        <v>0</v>
      </c>
      <c r="FZ1009">
        <v>0</v>
      </c>
      <c r="GA1009">
        <v>0</v>
      </c>
      <c r="GB1009">
        <v>0</v>
      </c>
      <c r="GC1009">
        <v>-37.8556428571429</v>
      </c>
      <c r="GD1009">
        <v>-15.5591688311689</v>
      </c>
      <c r="GE1009">
        <v>1.70582498839137</v>
      </c>
      <c r="GF1009">
        <v>0</v>
      </c>
      <c r="GG1009">
        <v>859.744882352941</v>
      </c>
      <c r="GH1009">
        <v>30.5944384756267</v>
      </c>
      <c r="GI1009">
        <v>3.00970035409727</v>
      </c>
      <c r="GJ1009">
        <v>-1</v>
      </c>
      <c r="GK1009">
        <v>25.5505285714286</v>
      </c>
      <c r="GL1009">
        <v>0.0858233766233983</v>
      </c>
      <c r="GM1009">
        <v>0.0105651332606989</v>
      </c>
      <c r="GN1009">
        <v>1</v>
      </c>
      <c r="GO1009">
        <v>1</v>
      </c>
      <c r="GP1009">
        <v>2</v>
      </c>
      <c r="GQ1009" t="s">
        <v>446</v>
      </c>
      <c r="GR1009">
        <v>3.12624</v>
      </c>
      <c r="GS1009">
        <v>2.71856</v>
      </c>
      <c r="GT1009">
        <v>0.0943304</v>
      </c>
      <c r="GU1009">
        <v>0.100327</v>
      </c>
      <c r="GV1009">
        <v>0.165148</v>
      </c>
      <c r="GW1009">
        <v>0.101788</v>
      </c>
      <c r="GX1009">
        <v>32267.1</v>
      </c>
      <c r="GY1009">
        <v>33835</v>
      </c>
      <c r="GZ1009">
        <v>32379.2</v>
      </c>
      <c r="HA1009">
        <v>34197.4</v>
      </c>
      <c r="HB1009">
        <v>38862.1</v>
      </c>
      <c r="HC1009">
        <v>44332.1</v>
      </c>
      <c r="HD1009">
        <v>50943.5</v>
      </c>
      <c r="HE1009">
        <v>54885.8</v>
      </c>
      <c r="HF1009">
        <v>1.65185</v>
      </c>
      <c r="HG1009">
        <v>1.50283</v>
      </c>
      <c r="HH1009">
        <v>-0.156455</v>
      </c>
      <c r="HI1009">
        <v>0</v>
      </c>
      <c r="HJ1009">
        <v>50.5338</v>
      </c>
      <c r="HK1009">
        <v>999.9</v>
      </c>
      <c r="HL1009">
        <v>55.946</v>
      </c>
      <c r="HM1009">
        <v>30.252</v>
      </c>
      <c r="HN1009">
        <v>26.8111</v>
      </c>
      <c r="HO1009">
        <v>60.1668</v>
      </c>
      <c r="HP1009">
        <v>40.625</v>
      </c>
      <c r="HQ1009">
        <v>1</v>
      </c>
      <c r="HR1009">
        <v>2.66958</v>
      </c>
      <c r="HS1009">
        <v>2.58131</v>
      </c>
      <c r="HT1009">
        <v>20.0921</v>
      </c>
      <c r="HU1009">
        <v>5.1839</v>
      </c>
      <c r="HV1009">
        <v>12.0159</v>
      </c>
      <c r="HW1009">
        <v>4.96575</v>
      </c>
      <c r="HX1009">
        <v>3.29593</v>
      </c>
      <c r="HY1009">
        <v>9999</v>
      </c>
      <c r="HZ1009">
        <v>9999</v>
      </c>
      <c r="IA1009">
        <v>999.9</v>
      </c>
      <c r="IB1009">
        <v>9999</v>
      </c>
      <c r="IC1009">
        <v>1.86325</v>
      </c>
      <c r="ID1009">
        <v>1.8681</v>
      </c>
      <c r="IE1009">
        <v>1.86783</v>
      </c>
      <c r="IF1009">
        <v>1.86905</v>
      </c>
      <c r="IG1009">
        <v>1.86981</v>
      </c>
      <c r="IH1009">
        <v>1.86586</v>
      </c>
      <c r="II1009">
        <v>1.86695</v>
      </c>
      <c r="IJ1009">
        <v>1.86843</v>
      </c>
      <c r="IK1009">
        <v>5</v>
      </c>
      <c r="IL1009">
        <v>0</v>
      </c>
      <c r="IM1009">
        <v>0</v>
      </c>
      <c r="IN1009">
        <v>0</v>
      </c>
      <c r="IO1009" t="s">
        <v>441</v>
      </c>
      <c r="IP1009" t="s">
        <v>442</v>
      </c>
      <c r="IQ1009" t="s">
        <v>443</v>
      </c>
      <c r="IR1009" t="s">
        <v>443</v>
      </c>
      <c r="IS1009" t="s">
        <v>443</v>
      </c>
      <c r="IT1009" t="s">
        <v>443</v>
      </c>
      <c r="IU1009">
        <v>0</v>
      </c>
      <c r="IV1009">
        <v>100</v>
      </c>
      <c r="IW1009">
        <v>100</v>
      </c>
      <c r="IX1009">
        <v>1.097</v>
      </c>
      <c r="IY1009">
        <v>-0.0441</v>
      </c>
      <c r="IZ1009">
        <v>1.09748391826392</v>
      </c>
      <c r="JA1009">
        <v>0</v>
      </c>
      <c r="JB1009">
        <v>0</v>
      </c>
      <c r="JC1009">
        <v>0</v>
      </c>
      <c r="JD1009">
        <v>-0.0441141096964596</v>
      </c>
      <c r="JE1009">
        <v>0</v>
      </c>
      <c r="JF1009">
        <v>0</v>
      </c>
      <c r="JG1009">
        <v>0</v>
      </c>
      <c r="JH1009">
        <v>5</v>
      </c>
      <c r="JI1009">
        <v>2273</v>
      </c>
      <c r="JJ1009">
        <v>1</v>
      </c>
      <c r="JK1009">
        <v>24</v>
      </c>
      <c r="JL1009">
        <v>29357099</v>
      </c>
      <c r="JM1009">
        <v>29357099</v>
      </c>
      <c r="JN1009">
        <v>1.25122</v>
      </c>
      <c r="JO1009">
        <v>2.63794</v>
      </c>
      <c r="JP1009">
        <v>1.54785</v>
      </c>
      <c r="JQ1009">
        <v>2.31567</v>
      </c>
      <c r="JR1009">
        <v>1.64551</v>
      </c>
      <c r="JS1009">
        <v>2.36572</v>
      </c>
      <c r="JT1009">
        <v>34.3497</v>
      </c>
      <c r="JU1009">
        <v>24.1751</v>
      </c>
      <c r="JV1009">
        <v>18</v>
      </c>
      <c r="JW1009">
        <v>486.197</v>
      </c>
      <c r="JX1009">
        <v>378.478</v>
      </c>
      <c r="JY1009">
        <v>48.763</v>
      </c>
      <c r="JZ1009">
        <v>56.7658</v>
      </c>
      <c r="KA1009">
        <v>30.0022</v>
      </c>
      <c r="KB1009">
        <v>56.0231</v>
      </c>
      <c r="KC1009">
        <v>55.82</v>
      </c>
      <c r="KD1009">
        <v>25.1323</v>
      </c>
      <c r="KE1009">
        <v>0</v>
      </c>
      <c r="KF1009">
        <v>100</v>
      </c>
      <c r="KG1009">
        <v>48.7099</v>
      </c>
      <c r="KH1009">
        <v>556.073</v>
      </c>
      <c r="KI1009">
        <v>26.2864</v>
      </c>
      <c r="KJ1009">
        <v>92.2977</v>
      </c>
      <c r="KK1009">
        <v>88.7832</v>
      </c>
    </row>
    <row r="1010" spans="1:297">
      <c r="A1010">
        <v>994</v>
      </c>
      <c r="B1010">
        <v>1761425945.1</v>
      </c>
      <c r="C1010">
        <v>17764.0999999046</v>
      </c>
      <c r="D1010" t="s">
        <v>2440</v>
      </c>
      <c r="E1010" t="s">
        <v>2441</v>
      </c>
      <c r="F1010">
        <v>5</v>
      </c>
      <c r="G1010" t="s">
        <v>2375</v>
      </c>
      <c r="H1010" t="s">
        <v>436</v>
      </c>
      <c r="I1010">
        <v>1761425936.94615</v>
      </c>
      <c r="J1010">
        <f>(K1010)/1000</f>
        <v>0</v>
      </c>
      <c r="K1010">
        <f>IF(DP1010, AN1010, AH1010)</f>
        <v>0</v>
      </c>
      <c r="L1010">
        <f>IF(DP1010, AI1010, AG1010)</f>
        <v>0</v>
      </c>
      <c r="M1010">
        <f>DR1010 - IF(AU1010&gt;1, L1010*DL1010*100.0/(AW1010), 0)</f>
        <v>0</v>
      </c>
      <c r="N1010">
        <f>((T1010-J1010/2)*M1010-L1010)/(T1010+J1010/2)</f>
        <v>0</v>
      </c>
      <c r="O1010">
        <f>N1010*(DY1010+DZ1010)/1000.0</f>
        <v>0</v>
      </c>
      <c r="P1010">
        <f>(DR1010 - IF(AU1010&gt;1, L1010*DL1010*100.0/(AW1010), 0))*(DY1010+DZ1010)/1000.0</f>
        <v>0</v>
      </c>
      <c r="Q1010">
        <f>2.0/((1/S1010-1/R1010)+SIGN(S1010)*SQRT((1/S1010-1/R1010)*(1/S1010-1/R1010) + 4*DM1010/((DM1010+1)*(DM1010+1))*(2*1/S1010*1/R1010-1/R1010*1/R1010)))</f>
        <v>0</v>
      </c>
      <c r="R1010">
        <f>IF(LEFT(DN1010,1)&lt;&gt;"0",IF(LEFT(DN1010,1)="1",3.0,DO1010),$D$5+$E$5*(EF1010*DY1010/($K$5*1000))+$F$5*(EF1010*DY1010/($K$5*1000))*MAX(MIN(DL1010,$J$5),$I$5)*MAX(MIN(DL1010,$J$5),$I$5)+$G$5*MAX(MIN(DL1010,$J$5),$I$5)*(EF1010*DY1010/($K$5*1000))+$H$5*(EF1010*DY1010/($K$5*1000))*(EF1010*DY1010/($K$5*1000)))</f>
        <v>0</v>
      </c>
      <c r="S1010">
        <f>J1010*(1000-(1000*0.61365*exp(17.502*W1010/(240.97+W1010))/(DY1010+DZ1010)+DT1010)/2)/(1000*0.61365*exp(17.502*W1010/(240.97+W1010))/(DY1010+DZ1010)-DT1010)</f>
        <v>0</v>
      </c>
      <c r="T1010">
        <f>1/((DM1010+1)/(Q1010/1.6)+1/(R1010/1.37)) + DM1010/((DM1010+1)/(Q1010/1.6) + DM1010/(R1010/1.37))</f>
        <v>0</v>
      </c>
      <c r="U1010">
        <f>(DH1010*DK1010)</f>
        <v>0</v>
      </c>
      <c r="V1010">
        <f>(EA1010+(U1010+2*0.95*5.67E-8*(((EA1010+$B$7)+273)^4-(EA1010+273)^4)-44100*J1010)/(1.84*29.3*R1010+8*0.95*5.67E-8*(EA1010+273)^3))</f>
        <v>0</v>
      </c>
      <c r="W1010">
        <f>($C$7*EB1010+$D$7*EC1010+$E$7*V1010)</f>
        <v>0</v>
      </c>
      <c r="X1010">
        <f>0.61365*exp(17.502*W1010/(240.97+W1010))</f>
        <v>0</v>
      </c>
      <c r="Y1010">
        <f>(Z1010/AA1010*100)</f>
        <v>0</v>
      </c>
      <c r="Z1010">
        <f>DT1010*(DY1010+DZ1010)/1000</f>
        <v>0</v>
      </c>
      <c r="AA1010">
        <f>0.61365*exp(17.502*EA1010/(240.97+EA1010))</f>
        <v>0</v>
      </c>
      <c r="AB1010">
        <f>(X1010-DT1010*(DY1010+DZ1010)/1000)</f>
        <v>0</v>
      </c>
      <c r="AC1010">
        <f>(-J1010*44100)</f>
        <v>0</v>
      </c>
      <c r="AD1010">
        <f>2*29.3*R1010*0.92*(EA1010-W1010)</f>
        <v>0</v>
      </c>
      <c r="AE1010">
        <f>2*0.95*5.67E-8*(((EA1010+$B$7)+273)^4-(W1010+273)^4)</f>
        <v>0</v>
      </c>
      <c r="AF1010">
        <f>U1010+AE1010+AC1010+AD1010</f>
        <v>0</v>
      </c>
      <c r="AG1010">
        <f>DX1010*AU1010*(DS1010-DR1010*(1000-AU1010*DU1010)/(1000-AU1010*DT1010))/(100*DL1010)</f>
        <v>0</v>
      </c>
      <c r="AH1010">
        <f>1000*DX1010*AU1010*(DT1010-DU1010)/(100*DL1010*(1000-AU1010*DT1010))</f>
        <v>0</v>
      </c>
      <c r="AI1010">
        <f>(AJ1010 - AK1010 - DY1010*1E3/(8.314*(EA1010+273.15)) * AM1010/DX1010 * AL1010) * DX1010/(100*DL1010) * (1000 - DU1010)/1000</f>
        <v>0</v>
      </c>
      <c r="AJ1010">
        <v>551.865644726303</v>
      </c>
      <c r="AK1010">
        <v>530.944769696969</v>
      </c>
      <c r="AL1010">
        <v>3.49093108669507</v>
      </c>
      <c r="AM1010">
        <v>65.4866395817143</v>
      </c>
      <c r="AN1010">
        <f>(AP1010 - AO1010 + DY1010*1E3/(8.314*(EA1010+273.15)) * AR1010/DX1010 * AQ1010) * DX1010/(100*DL1010) * 1000/(1000 - AP1010)</f>
        <v>0</v>
      </c>
      <c r="AO1010">
        <v>25.6277064730024</v>
      </c>
      <c r="AP1010">
        <v>51.1891066666667</v>
      </c>
      <c r="AQ1010">
        <v>0.000994633554918939</v>
      </c>
      <c r="AR1010">
        <v>110.837555628061</v>
      </c>
      <c r="AS1010">
        <v>7</v>
      </c>
      <c r="AT1010">
        <v>1</v>
      </c>
      <c r="AU1010">
        <f>IF(AS1010*$H$13&gt;=AW1010,1.0,(AW1010/(AW1010-AS1010*$H$13)))</f>
        <v>0</v>
      </c>
      <c r="AV1010">
        <f>(AU1010-1)*100</f>
        <v>0</v>
      </c>
      <c r="AW1010">
        <f>MAX(0,($B$13+$C$13*EF1010)/(1+$D$13*EF1010)*DY1010/(EA1010+273)*$E$13)</f>
        <v>0</v>
      </c>
      <c r="AX1010" t="s">
        <v>437</v>
      </c>
      <c r="AY1010" t="s">
        <v>437</v>
      </c>
      <c r="AZ1010">
        <v>0</v>
      </c>
      <c r="BA1010">
        <v>0</v>
      </c>
      <c r="BB1010">
        <f>1-AZ1010/BA1010</f>
        <v>0</v>
      </c>
      <c r="BC1010">
        <v>0</v>
      </c>
      <c r="BD1010" t="s">
        <v>437</v>
      </c>
      <c r="BE1010" t="s">
        <v>437</v>
      </c>
      <c r="BF1010">
        <v>0</v>
      </c>
      <c r="BG1010">
        <v>0</v>
      </c>
      <c r="BH1010">
        <f>1-BF1010/BG1010</f>
        <v>0</v>
      </c>
      <c r="BI1010">
        <v>0.5</v>
      </c>
      <c r="BJ1010">
        <f>DI1010</f>
        <v>0</v>
      </c>
      <c r="BK1010">
        <f>L1010</f>
        <v>0</v>
      </c>
      <c r="BL1010">
        <f>BH1010*BI1010*BJ1010</f>
        <v>0</v>
      </c>
      <c r="BM1010">
        <f>(BK1010-BC1010)/BJ1010</f>
        <v>0</v>
      </c>
      <c r="BN1010">
        <f>(BA1010-BG1010)/BG1010</f>
        <v>0</v>
      </c>
      <c r="BO1010">
        <f>AZ1010/(BB1010+AZ1010/BG1010)</f>
        <v>0</v>
      </c>
      <c r="BP1010" t="s">
        <v>437</v>
      </c>
      <c r="BQ1010">
        <v>0</v>
      </c>
      <c r="BR1010">
        <f>IF(BQ1010&lt;&gt;0, BQ1010, BO1010)</f>
        <v>0</v>
      </c>
      <c r="BS1010">
        <f>1-BR1010/BG1010</f>
        <v>0</v>
      </c>
      <c r="BT1010">
        <f>(BG1010-BF1010)/(BG1010-BR1010)</f>
        <v>0</v>
      </c>
      <c r="BU1010">
        <f>(BA1010-BG1010)/(BA1010-BR1010)</f>
        <v>0</v>
      </c>
      <c r="BV1010">
        <f>(BG1010-BF1010)/(BG1010-AZ1010)</f>
        <v>0</v>
      </c>
      <c r="BW1010">
        <f>(BA1010-BG1010)/(BA1010-AZ1010)</f>
        <v>0</v>
      </c>
      <c r="BX1010">
        <f>(BT1010*BR1010/BF1010)</f>
        <v>0</v>
      </c>
      <c r="BY1010">
        <f>(1-BX1010)</f>
        <v>0</v>
      </c>
      <c r="DH1010">
        <f>$B$11*EG1010+$C$11*EH1010+$F$11*ES1010*(1-EV1010)</f>
        <v>0</v>
      </c>
      <c r="DI1010">
        <f>DH1010*DJ1010</f>
        <v>0</v>
      </c>
      <c r="DJ1010">
        <f>($B$11*$D$9+$C$11*$D$9+$F$11*((FF1010+EX1010)/MAX(FF1010+EX1010+FG1010, 0.1)*$I$9+FG1010/MAX(FF1010+EX1010+FG1010, 0.1)*$J$9))/($B$11+$C$11+$F$11)</f>
        <v>0</v>
      </c>
      <c r="DK1010">
        <f>($B$11*$K$9+$C$11*$K$9+$F$11*((FF1010+EX1010)/MAX(FF1010+EX1010+FG1010, 0.1)*$P$9+FG1010/MAX(FF1010+EX1010+FG1010, 0.1)*$Q$9))/($B$11+$C$11+$F$11)</f>
        <v>0</v>
      </c>
      <c r="DL1010">
        <v>6</v>
      </c>
      <c r="DM1010">
        <v>0.5</v>
      </c>
      <c r="DN1010" t="s">
        <v>438</v>
      </c>
      <c r="DO1010">
        <v>2</v>
      </c>
      <c r="DP1010" t="b">
        <v>1</v>
      </c>
      <c r="DQ1010">
        <v>1761425936.94615</v>
      </c>
      <c r="DR1010">
        <v>481.036230769231</v>
      </c>
      <c r="DS1010">
        <v>521.237615384615</v>
      </c>
      <c r="DT1010">
        <v>51.1797461538462</v>
      </c>
      <c r="DU1010">
        <v>25.6213615384615</v>
      </c>
      <c r="DV1010">
        <v>479.939</v>
      </c>
      <c r="DW1010">
        <v>51.2238692307692</v>
      </c>
      <c r="DX1010">
        <v>500.006</v>
      </c>
      <c r="DY1010">
        <v>90.2019692307692</v>
      </c>
      <c r="DZ1010">
        <v>0.0404895692307692</v>
      </c>
      <c r="EA1010">
        <v>51.8008692307692</v>
      </c>
      <c r="EB1010">
        <v>48.0655538461538</v>
      </c>
      <c r="EC1010">
        <v>999.9</v>
      </c>
      <c r="ED1010">
        <v>0</v>
      </c>
      <c r="EE1010">
        <v>0</v>
      </c>
      <c r="EF1010">
        <v>10005.4761538462</v>
      </c>
      <c r="EG1010">
        <v>0</v>
      </c>
      <c r="EH1010">
        <v>1186.65384615385</v>
      </c>
      <c r="EI1010">
        <v>-40.2012923076923</v>
      </c>
      <c r="EJ1010">
        <v>506.983692307692</v>
      </c>
      <c r="EK1010">
        <v>534.943692307692</v>
      </c>
      <c r="EL1010">
        <v>25.5583769230769</v>
      </c>
      <c r="EM1010">
        <v>521.237615384615</v>
      </c>
      <c r="EN1010">
        <v>25.6213615384615</v>
      </c>
      <c r="EO1010">
        <v>4.61651307692308</v>
      </c>
      <c r="EP1010">
        <v>2.31109769230769</v>
      </c>
      <c r="EQ1010">
        <v>31.4046230769231</v>
      </c>
      <c r="ER1010">
        <v>19.7539615384615</v>
      </c>
      <c r="ES1010">
        <v>1200.01153846154</v>
      </c>
      <c r="ET1010">
        <v>0.966987692307692</v>
      </c>
      <c r="EU1010">
        <v>0.0330121615384615</v>
      </c>
      <c r="EV1010">
        <v>0</v>
      </c>
      <c r="EW1010">
        <v>863.714384615384</v>
      </c>
      <c r="EX1010">
        <v>5.00059</v>
      </c>
      <c r="EY1010">
        <v>11546.7461538462</v>
      </c>
      <c r="EZ1010">
        <v>10358.7846153846</v>
      </c>
      <c r="FA1010">
        <v>64.3556153846154</v>
      </c>
      <c r="FB1010">
        <v>65.5</v>
      </c>
      <c r="FC1010">
        <v>64.2881538461538</v>
      </c>
      <c r="FD1010">
        <v>65.4563846153846</v>
      </c>
      <c r="FE1010">
        <v>65.5765384615385</v>
      </c>
      <c r="FF1010">
        <v>1155.56153846154</v>
      </c>
      <c r="FG1010">
        <v>39.45</v>
      </c>
      <c r="FH1010">
        <v>0</v>
      </c>
      <c r="FI1010">
        <v>1761425905.9</v>
      </c>
      <c r="FJ1010">
        <v>0</v>
      </c>
      <c r="FK1010">
        <v>864.34784</v>
      </c>
      <c r="FL1010">
        <v>33.8767691833129</v>
      </c>
      <c r="FM1010">
        <v>433.138460871102</v>
      </c>
      <c r="FN1010">
        <v>11554.78</v>
      </c>
      <c r="FO1010">
        <v>15</v>
      </c>
      <c r="FP1010">
        <v>0</v>
      </c>
      <c r="FQ1010" t="s">
        <v>439</v>
      </c>
      <c r="FR1010">
        <v>0</v>
      </c>
      <c r="FS1010">
        <v>0</v>
      </c>
      <c r="FT1010">
        <v>0</v>
      </c>
      <c r="FU1010">
        <v>0</v>
      </c>
      <c r="FV1010">
        <v>0</v>
      </c>
      <c r="FW1010">
        <v>0</v>
      </c>
      <c r="FX1010">
        <v>0</v>
      </c>
      <c r="FY1010">
        <v>0</v>
      </c>
      <c r="FZ1010">
        <v>0</v>
      </c>
      <c r="GA1010">
        <v>0</v>
      </c>
      <c r="GB1010">
        <v>0</v>
      </c>
      <c r="GC1010">
        <v>-39.515925</v>
      </c>
      <c r="GD1010">
        <v>-17.014245112782</v>
      </c>
      <c r="GE1010">
        <v>1.78758569273616</v>
      </c>
      <c r="GF1010">
        <v>0</v>
      </c>
      <c r="GG1010">
        <v>862.260352941177</v>
      </c>
      <c r="GH1010">
        <v>32.148235306071</v>
      </c>
      <c r="GI1010">
        <v>3.16362739386251</v>
      </c>
      <c r="GJ1010">
        <v>-1</v>
      </c>
      <c r="GK1010">
        <v>25.5552</v>
      </c>
      <c r="GL1010">
        <v>0.0525022556390505</v>
      </c>
      <c r="GM1010">
        <v>0.0086974134085945</v>
      </c>
      <c r="GN1010">
        <v>1</v>
      </c>
      <c r="GO1010">
        <v>1</v>
      </c>
      <c r="GP1010">
        <v>2</v>
      </c>
      <c r="GQ1010" t="s">
        <v>446</v>
      </c>
      <c r="GR1010">
        <v>3.12622</v>
      </c>
      <c r="GS1010">
        <v>2.71845</v>
      </c>
      <c r="GT1010">
        <v>0.0967168</v>
      </c>
      <c r="GU1010">
        <v>0.102647</v>
      </c>
      <c r="GV1010">
        <v>0.165164</v>
      </c>
      <c r="GW1010">
        <v>0.101798</v>
      </c>
      <c r="GX1010">
        <v>32180.8</v>
      </c>
      <c r="GY1010">
        <v>33745.6</v>
      </c>
      <c r="GZ1010">
        <v>32378</v>
      </c>
      <c r="HA1010">
        <v>34195.5</v>
      </c>
      <c r="HB1010">
        <v>38860.6</v>
      </c>
      <c r="HC1010">
        <v>44329.7</v>
      </c>
      <c r="HD1010">
        <v>50941.8</v>
      </c>
      <c r="HE1010">
        <v>54883.1</v>
      </c>
      <c r="HF1010">
        <v>1.6516</v>
      </c>
      <c r="HG1010">
        <v>1.50285</v>
      </c>
      <c r="HH1010">
        <v>-0.15828</v>
      </c>
      <c r="HI1010">
        <v>0</v>
      </c>
      <c r="HJ1010">
        <v>50.5523</v>
      </c>
      <c r="HK1010">
        <v>999.9</v>
      </c>
      <c r="HL1010">
        <v>55.946</v>
      </c>
      <c r="HM1010">
        <v>30.252</v>
      </c>
      <c r="HN1010">
        <v>26.8083</v>
      </c>
      <c r="HO1010">
        <v>60.3868</v>
      </c>
      <c r="HP1010">
        <v>40.5649</v>
      </c>
      <c r="HQ1010">
        <v>1</v>
      </c>
      <c r="HR1010">
        <v>2.67185</v>
      </c>
      <c r="HS1010">
        <v>2.62124</v>
      </c>
      <c r="HT1010">
        <v>20.0914</v>
      </c>
      <c r="HU1010">
        <v>5.18464</v>
      </c>
      <c r="HV1010">
        <v>12.0159</v>
      </c>
      <c r="HW1010">
        <v>4.9662</v>
      </c>
      <c r="HX1010">
        <v>3.296</v>
      </c>
      <c r="HY1010">
        <v>9999</v>
      </c>
      <c r="HZ1010">
        <v>9999</v>
      </c>
      <c r="IA1010">
        <v>999.9</v>
      </c>
      <c r="IB1010">
        <v>9999</v>
      </c>
      <c r="IC1010">
        <v>1.86325</v>
      </c>
      <c r="ID1010">
        <v>1.86808</v>
      </c>
      <c r="IE1010">
        <v>1.86783</v>
      </c>
      <c r="IF1010">
        <v>1.86905</v>
      </c>
      <c r="IG1010">
        <v>1.86981</v>
      </c>
      <c r="IH1010">
        <v>1.86585</v>
      </c>
      <c r="II1010">
        <v>1.86694</v>
      </c>
      <c r="IJ1010">
        <v>1.86841</v>
      </c>
      <c r="IK1010">
        <v>5</v>
      </c>
      <c r="IL1010">
        <v>0</v>
      </c>
      <c r="IM1010">
        <v>0</v>
      </c>
      <c r="IN1010">
        <v>0</v>
      </c>
      <c r="IO1010" t="s">
        <v>441</v>
      </c>
      <c r="IP1010" t="s">
        <v>442</v>
      </c>
      <c r="IQ1010" t="s">
        <v>443</v>
      </c>
      <c r="IR1010" t="s">
        <v>443</v>
      </c>
      <c r="IS1010" t="s">
        <v>443</v>
      </c>
      <c r="IT1010" t="s">
        <v>443</v>
      </c>
      <c r="IU1010">
        <v>0</v>
      </c>
      <c r="IV1010">
        <v>100</v>
      </c>
      <c r="IW1010">
        <v>100</v>
      </c>
      <c r="IX1010">
        <v>1.097</v>
      </c>
      <c r="IY1010">
        <v>-0.0441</v>
      </c>
      <c r="IZ1010">
        <v>1.09748391826392</v>
      </c>
      <c r="JA1010">
        <v>0</v>
      </c>
      <c r="JB1010">
        <v>0</v>
      </c>
      <c r="JC1010">
        <v>0</v>
      </c>
      <c r="JD1010">
        <v>-0.0441141096964596</v>
      </c>
      <c r="JE1010">
        <v>0</v>
      </c>
      <c r="JF1010">
        <v>0</v>
      </c>
      <c r="JG1010">
        <v>0</v>
      </c>
      <c r="JH1010">
        <v>5</v>
      </c>
      <c r="JI1010">
        <v>2273</v>
      </c>
      <c r="JJ1010">
        <v>1</v>
      </c>
      <c r="JK1010">
        <v>24</v>
      </c>
      <c r="JL1010">
        <v>29357099.1</v>
      </c>
      <c r="JM1010">
        <v>29357099.1</v>
      </c>
      <c r="JN1010">
        <v>1.27808</v>
      </c>
      <c r="JO1010">
        <v>2.63428</v>
      </c>
      <c r="JP1010">
        <v>1.54785</v>
      </c>
      <c r="JQ1010">
        <v>2.31567</v>
      </c>
      <c r="JR1010">
        <v>1.64673</v>
      </c>
      <c r="JS1010">
        <v>2.34375</v>
      </c>
      <c r="JT1010">
        <v>34.3497</v>
      </c>
      <c r="JU1010">
        <v>24.1751</v>
      </c>
      <c r="JV1010">
        <v>18</v>
      </c>
      <c r="JW1010">
        <v>486.07</v>
      </c>
      <c r="JX1010">
        <v>378.537</v>
      </c>
      <c r="JY1010">
        <v>48.6982</v>
      </c>
      <c r="JZ1010">
        <v>56.7784</v>
      </c>
      <c r="KA1010">
        <v>30.0022</v>
      </c>
      <c r="KB1010">
        <v>56.034</v>
      </c>
      <c r="KC1010">
        <v>55.8306</v>
      </c>
      <c r="KD1010">
        <v>25.7579</v>
      </c>
      <c r="KE1010">
        <v>0</v>
      </c>
      <c r="KF1010">
        <v>100</v>
      </c>
      <c r="KG1010">
        <v>48.648</v>
      </c>
      <c r="KH1010">
        <v>576.437</v>
      </c>
      <c r="KI1010">
        <v>26.2864</v>
      </c>
      <c r="KJ1010">
        <v>92.2945</v>
      </c>
      <c r="KK1010">
        <v>88.7785</v>
      </c>
    </row>
    <row r="1011" spans="1:297">
      <c r="A1011">
        <v>995</v>
      </c>
      <c r="B1011">
        <v>1761425950.1</v>
      </c>
      <c r="C1011">
        <v>17769.0999999046</v>
      </c>
      <c r="D1011" t="s">
        <v>2442</v>
      </c>
      <c r="E1011" t="s">
        <v>2443</v>
      </c>
      <c r="F1011">
        <v>5</v>
      </c>
      <c r="G1011" t="s">
        <v>2375</v>
      </c>
      <c r="H1011" t="s">
        <v>436</v>
      </c>
      <c r="I1011">
        <v>1761425941.94615</v>
      </c>
      <c r="J1011">
        <f>(K1011)/1000</f>
        <v>0</v>
      </c>
      <c r="K1011">
        <f>IF(DP1011, AN1011, AH1011)</f>
        <v>0</v>
      </c>
      <c r="L1011">
        <f>IF(DP1011, AI1011, AG1011)</f>
        <v>0</v>
      </c>
      <c r="M1011">
        <f>DR1011 - IF(AU1011&gt;1, L1011*DL1011*100.0/(AW1011), 0)</f>
        <v>0</v>
      </c>
      <c r="N1011">
        <f>((T1011-J1011/2)*M1011-L1011)/(T1011+J1011/2)</f>
        <v>0</v>
      </c>
      <c r="O1011">
        <f>N1011*(DY1011+DZ1011)/1000.0</f>
        <v>0</v>
      </c>
      <c r="P1011">
        <f>(DR1011 - IF(AU1011&gt;1, L1011*DL1011*100.0/(AW1011), 0))*(DY1011+DZ1011)/1000.0</f>
        <v>0</v>
      </c>
      <c r="Q1011">
        <f>2.0/((1/S1011-1/R1011)+SIGN(S1011)*SQRT((1/S1011-1/R1011)*(1/S1011-1/R1011) + 4*DM1011/((DM1011+1)*(DM1011+1))*(2*1/S1011*1/R1011-1/R1011*1/R1011)))</f>
        <v>0</v>
      </c>
      <c r="R1011">
        <f>IF(LEFT(DN1011,1)&lt;&gt;"0",IF(LEFT(DN1011,1)="1",3.0,DO1011),$D$5+$E$5*(EF1011*DY1011/($K$5*1000))+$F$5*(EF1011*DY1011/($K$5*1000))*MAX(MIN(DL1011,$J$5),$I$5)*MAX(MIN(DL1011,$J$5),$I$5)+$G$5*MAX(MIN(DL1011,$J$5),$I$5)*(EF1011*DY1011/($K$5*1000))+$H$5*(EF1011*DY1011/($K$5*1000))*(EF1011*DY1011/($K$5*1000)))</f>
        <v>0</v>
      </c>
      <c r="S1011">
        <f>J1011*(1000-(1000*0.61365*exp(17.502*W1011/(240.97+W1011))/(DY1011+DZ1011)+DT1011)/2)/(1000*0.61365*exp(17.502*W1011/(240.97+W1011))/(DY1011+DZ1011)-DT1011)</f>
        <v>0</v>
      </c>
      <c r="T1011">
        <f>1/((DM1011+1)/(Q1011/1.6)+1/(R1011/1.37)) + DM1011/((DM1011+1)/(Q1011/1.6) + DM1011/(R1011/1.37))</f>
        <v>0</v>
      </c>
      <c r="U1011">
        <f>(DH1011*DK1011)</f>
        <v>0</v>
      </c>
      <c r="V1011">
        <f>(EA1011+(U1011+2*0.95*5.67E-8*(((EA1011+$B$7)+273)^4-(EA1011+273)^4)-44100*J1011)/(1.84*29.3*R1011+8*0.95*5.67E-8*(EA1011+273)^3))</f>
        <v>0</v>
      </c>
      <c r="W1011">
        <f>($C$7*EB1011+$D$7*EC1011+$E$7*V1011)</f>
        <v>0</v>
      </c>
      <c r="X1011">
        <f>0.61365*exp(17.502*W1011/(240.97+W1011))</f>
        <v>0</v>
      </c>
      <c r="Y1011">
        <f>(Z1011/AA1011*100)</f>
        <v>0</v>
      </c>
      <c r="Z1011">
        <f>DT1011*(DY1011+DZ1011)/1000</f>
        <v>0</v>
      </c>
      <c r="AA1011">
        <f>0.61365*exp(17.502*EA1011/(240.97+EA1011))</f>
        <v>0</v>
      </c>
      <c r="AB1011">
        <f>(X1011-DT1011*(DY1011+DZ1011)/1000)</f>
        <v>0</v>
      </c>
      <c r="AC1011">
        <f>(-J1011*44100)</f>
        <v>0</v>
      </c>
      <c r="AD1011">
        <f>2*29.3*R1011*0.92*(EA1011-W1011)</f>
        <v>0</v>
      </c>
      <c r="AE1011">
        <f>2*0.95*5.67E-8*(((EA1011+$B$7)+273)^4-(W1011+273)^4)</f>
        <v>0</v>
      </c>
      <c r="AF1011">
        <f>U1011+AE1011+AC1011+AD1011</f>
        <v>0</v>
      </c>
      <c r="AG1011">
        <f>DX1011*AU1011*(DS1011-DR1011*(1000-AU1011*DU1011)/(1000-AU1011*DT1011))/(100*DL1011)</f>
        <v>0</v>
      </c>
      <c r="AH1011">
        <f>1000*DX1011*AU1011*(DT1011-DU1011)/(100*DL1011*(1000-AU1011*DT1011))</f>
        <v>0</v>
      </c>
      <c r="AI1011">
        <f>(AJ1011 - AK1011 - DY1011*1E3/(8.314*(EA1011+273.15)) * AM1011/DX1011 * AL1011) * DX1011/(100*DL1011) * (1000 - DU1011)/1000</f>
        <v>0</v>
      </c>
      <c r="AJ1011">
        <v>568.313110949379</v>
      </c>
      <c r="AK1011">
        <v>547.342054545455</v>
      </c>
      <c r="AL1011">
        <v>3.24473056164741</v>
      </c>
      <c r="AM1011">
        <v>65.4866395817143</v>
      </c>
      <c r="AN1011">
        <f>(AP1011 - AO1011 + DY1011*1E3/(8.314*(EA1011+273.15)) * AR1011/DX1011 * AQ1011) * DX1011/(100*DL1011) * 1000/(1000 - AP1011)</f>
        <v>0</v>
      </c>
      <c r="AO1011">
        <v>25.6323447415441</v>
      </c>
      <c r="AP1011">
        <v>51.1927424242424</v>
      </c>
      <c r="AQ1011">
        <v>4.87807207887999e-05</v>
      </c>
      <c r="AR1011">
        <v>110.837555628061</v>
      </c>
      <c r="AS1011">
        <v>7</v>
      </c>
      <c r="AT1011">
        <v>1</v>
      </c>
      <c r="AU1011">
        <f>IF(AS1011*$H$13&gt;=AW1011,1.0,(AW1011/(AW1011-AS1011*$H$13)))</f>
        <v>0</v>
      </c>
      <c r="AV1011">
        <f>(AU1011-1)*100</f>
        <v>0</v>
      </c>
      <c r="AW1011">
        <f>MAX(0,($B$13+$C$13*EF1011)/(1+$D$13*EF1011)*DY1011/(EA1011+273)*$E$13)</f>
        <v>0</v>
      </c>
      <c r="AX1011" t="s">
        <v>437</v>
      </c>
      <c r="AY1011" t="s">
        <v>437</v>
      </c>
      <c r="AZ1011">
        <v>0</v>
      </c>
      <c r="BA1011">
        <v>0</v>
      </c>
      <c r="BB1011">
        <f>1-AZ1011/BA1011</f>
        <v>0</v>
      </c>
      <c r="BC1011">
        <v>0</v>
      </c>
      <c r="BD1011" t="s">
        <v>437</v>
      </c>
      <c r="BE1011" t="s">
        <v>437</v>
      </c>
      <c r="BF1011">
        <v>0</v>
      </c>
      <c r="BG1011">
        <v>0</v>
      </c>
      <c r="BH1011">
        <f>1-BF1011/BG1011</f>
        <v>0</v>
      </c>
      <c r="BI1011">
        <v>0.5</v>
      </c>
      <c r="BJ1011">
        <f>DI1011</f>
        <v>0</v>
      </c>
      <c r="BK1011">
        <f>L1011</f>
        <v>0</v>
      </c>
      <c r="BL1011">
        <f>BH1011*BI1011*BJ1011</f>
        <v>0</v>
      </c>
      <c r="BM1011">
        <f>(BK1011-BC1011)/BJ1011</f>
        <v>0</v>
      </c>
      <c r="BN1011">
        <f>(BA1011-BG1011)/BG1011</f>
        <v>0</v>
      </c>
      <c r="BO1011">
        <f>AZ1011/(BB1011+AZ1011/BG1011)</f>
        <v>0</v>
      </c>
      <c r="BP1011" t="s">
        <v>437</v>
      </c>
      <c r="BQ1011">
        <v>0</v>
      </c>
      <c r="BR1011">
        <f>IF(BQ1011&lt;&gt;0, BQ1011, BO1011)</f>
        <v>0</v>
      </c>
      <c r="BS1011">
        <f>1-BR1011/BG1011</f>
        <v>0</v>
      </c>
      <c r="BT1011">
        <f>(BG1011-BF1011)/(BG1011-BR1011)</f>
        <v>0</v>
      </c>
      <c r="BU1011">
        <f>(BA1011-BG1011)/(BA1011-BR1011)</f>
        <v>0</v>
      </c>
      <c r="BV1011">
        <f>(BG1011-BF1011)/(BG1011-AZ1011)</f>
        <v>0</v>
      </c>
      <c r="BW1011">
        <f>(BA1011-BG1011)/(BA1011-AZ1011)</f>
        <v>0</v>
      </c>
      <c r="BX1011">
        <f>(BT1011*BR1011/BF1011)</f>
        <v>0</v>
      </c>
      <c r="BY1011">
        <f>(1-BX1011)</f>
        <v>0</v>
      </c>
      <c r="DH1011">
        <f>$B$11*EG1011+$C$11*EH1011+$F$11*ES1011*(1-EV1011)</f>
        <v>0</v>
      </c>
      <c r="DI1011">
        <f>DH1011*DJ1011</f>
        <v>0</v>
      </c>
      <c r="DJ1011">
        <f>($B$11*$D$9+$C$11*$D$9+$F$11*((FF1011+EX1011)/MAX(FF1011+EX1011+FG1011, 0.1)*$I$9+FG1011/MAX(FF1011+EX1011+FG1011, 0.1)*$J$9))/($B$11+$C$11+$F$11)</f>
        <v>0</v>
      </c>
      <c r="DK1011">
        <f>($B$11*$K$9+$C$11*$K$9+$F$11*((FF1011+EX1011)/MAX(FF1011+EX1011+FG1011, 0.1)*$P$9+FG1011/MAX(FF1011+EX1011+FG1011, 0.1)*$Q$9))/($B$11+$C$11+$F$11)</f>
        <v>0</v>
      </c>
      <c r="DL1011">
        <v>6</v>
      </c>
      <c r="DM1011">
        <v>0.5</v>
      </c>
      <c r="DN1011" t="s">
        <v>438</v>
      </c>
      <c r="DO1011">
        <v>2</v>
      </c>
      <c r="DP1011" t="b">
        <v>1</v>
      </c>
      <c r="DQ1011">
        <v>1761425941.94615</v>
      </c>
      <c r="DR1011">
        <v>496.778384615385</v>
      </c>
      <c r="DS1011">
        <v>537.670384615385</v>
      </c>
      <c r="DT1011">
        <v>51.1859615384615</v>
      </c>
      <c r="DU1011">
        <v>25.6258692307692</v>
      </c>
      <c r="DV1011">
        <v>495.681230769231</v>
      </c>
      <c r="DW1011">
        <v>51.2300769230769</v>
      </c>
      <c r="DX1011">
        <v>500.010230769231</v>
      </c>
      <c r="DY1011">
        <v>90.2025923076923</v>
      </c>
      <c r="DZ1011">
        <v>0.0404489538461539</v>
      </c>
      <c r="EA1011">
        <v>51.7986846153846</v>
      </c>
      <c r="EB1011">
        <v>48.0581461538462</v>
      </c>
      <c r="EC1011">
        <v>999.9</v>
      </c>
      <c r="ED1011">
        <v>0</v>
      </c>
      <c r="EE1011">
        <v>0</v>
      </c>
      <c r="EF1011">
        <v>10004.4546153846</v>
      </c>
      <c r="EG1011">
        <v>0</v>
      </c>
      <c r="EH1011">
        <v>1186.59846153846</v>
      </c>
      <c r="EI1011">
        <v>-40.8918846153846</v>
      </c>
      <c r="EJ1011">
        <v>523.578461538462</v>
      </c>
      <c r="EK1011">
        <v>551.811076923077</v>
      </c>
      <c r="EL1011">
        <v>25.5600923076923</v>
      </c>
      <c r="EM1011">
        <v>537.670384615385</v>
      </c>
      <c r="EN1011">
        <v>25.6258692307692</v>
      </c>
      <c r="EO1011">
        <v>4.61710538461538</v>
      </c>
      <c r="EP1011">
        <v>2.31152153846154</v>
      </c>
      <c r="EQ1011">
        <v>31.4068846153846</v>
      </c>
      <c r="ER1011">
        <v>19.7569076923077</v>
      </c>
      <c r="ES1011">
        <v>1199.99615384615</v>
      </c>
      <c r="ET1011">
        <v>0.966987</v>
      </c>
      <c r="EU1011">
        <v>0.0330128</v>
      </c>
      <c r="EV1011">
        <v>0</v>
      </c>
      <c r="EW1011">
        <v>866.450076923077</v>
      </c>
      <c r="EX1011">
        <v>5.00059</v>
      </c>
      <c r="EY1011">
        <v>11582.6538461538</v>
      </c>
      <c r="EZ1011">
        <v>10358.6461538462</v>
      </c>
      <c r="FA1011">
        <v>64.3653076923077</v>
      </c>
      <c r="FB1011">
        <v>65.5047692307692</v>
      </c>
      <c r="FC1011">
        <v>64.3072307692308</v>
      </c>
      <c r="FD1011">
        <v>65.4757692307692</v>
      </c>
      <c r="FE1011">
        <v>65.5959230769231</v>
      </c>
      <c r="FF1011">
        <v>1155.54615384615</v>
      </c>
      <c r="FG1011">
        <v>39.45</v>
      </c>
      <c r="FH1011">
        <v>0</v>
      </c>
      <c r="FI1011">
        <v>1761425910.7</v>
      </c>
      <c r="FJ1011">
        <v>0</v>
      </c>
      <c r="FK1011">
        <v>867.00828</v>
      </c>
      <c r="FL1011">
        <v>32.9113846227758</v>
      </c>
      <c r="FM1011">
        <v>439.707692317477</v>
      </c>
      <c r="FN1011">
        <v>11589.7</v>
      </c>
      <c r="FO1011">
        <v>15</v>
      </c>
      <c r="FP1011">
        <v>0</v>
      </c>
      <c r="FQ1011" t="s">
        <v>439</v>
      </c>
      <c r="FR1011">
        <v>0</v>
      </c>
      <c r="FS1011">
        <v>0</v>
      </c>
      <c r="FT1011">
        <v>0</v>
      </c>
      <c r="FU1011">
        <v>0</v>
      </c>
      <c r="FV1011">
        <v>0</v>
      </c>
      <c r="FW1011">
        <v>0</v>
      </c>
      <c r="FX1011">
        <v>0</v>
      </c>
      <c r="FY1011">
        <v>0</v>
      </c>
      <c r="FZ1011">
        <v>0</v>
      </c>
      <c r="GA1011">
        <v>0</v>
      </c>
      <c r="GB1011">
        <v>0</v>
      </c>
      <c r="GC1011">
        <v>-40.5346095238095</v>
      </c>
      <c r="GD1011">
        <v>-10.3112571428572</v>
      </c>
      <c r="GE1011">
        <v>1.2604674170454</v>
      </c>
      <c r="GF1011">
        <v>0</v>
      </c>
      <c r="GG1011">
        <v>864.828911764706</v>
      </c>
      <c r="GH1011">
        <v>33.237601223741</v>
      </c>
      <c r="GI1011">
        <v>3.26851849302913</v>
      </c>
      <c r="GJ1011">
        <v>-1</v>
      </c>
      <c r="GK1011">
        <v>25.5588380952381</v>
      </c>
      <c r="GL1011">
        <v>0.0145870129870262</v>
      </c>
      <c r="GM1011">
        <v>0.00607904097938351</v>
      </c>
      <c r="GN1011">
        <v>1</v>
      </c>
      <c r="GO1011">
        <v>1</v>
      </c>
      <c r="GP1011">
        <v>2</v>
      </c>
      <c r="GQ1011" t="s">
        <v>446</v>
      </c>
      <c r="GR1011">
        <v>3.12623</v>
      </c>
      <c r="GS1011">
        <v>2.71869</v>
      </c>
      <c r="GT1011">
        <v>0.0989282</v>
      </c>
      <c r="GU1011">
        <v>0.105022</v>
      </c>
      <c r="GV1011">
        <v>0.165159</v>
      </c>
      <c r="GW1011">
        <v>0.101809</v>
      </c>
      <c r="GX1011">
        <v>32100.6</v>
      </c>
      <c r="GY1011">
        <v>33654.8</v>
      </c>
      <c r="GZ1011">
        <v>32376.8</v>
      </c>
      <c r="HA1011">
        <v>34194.2</v>
      </c>
      <c r="HB1011">
        <v>38859.9</v>
      </c>
      <c r="HC1011">
        <v>44328.1</v>
      </c>
      <c r="HD1011">
        <v>50940.1</v>
      </c>
      <c r="HE1011">
        <v>54881.3</v>
      </c>
      <c r="HF1011">
        <v>1.65135</v>
      </c>
      <c r="HG1011">
        <v>1.50285</v>
      </c>
      <c r="HH1011">
        <v>-0.160791</v>
      </c>
      <c r="HI1011">
        <v>0</v>
      </c>
      <c r="HJ1011">
        <v>50.5721</v>
      </c>
      <c r="HK1011">
        <v>999.9</v>
      </c>
      <c r="HL1011">
        <v>55.946</v>
      </c>
      <c r="HM1011">
        <v>30.252</v>
      </c>
      <c r="HN1011">
        <v>26.8101</v>
      </c>
      <c r="HO1011">
        <v>60.3368</v>
      </c>
      <c r="HP1011">
        <v>40.601</v>
      </c>
      <c r="HQ1011">
        <v>1</v>
      </c>
      <c r="HR1011">
        <v>2.67401</v>
      </c>
      <c r="HS1011">
        <v>2.6449</v>
      </c>
      <c r="HT1011">
        <v>20.0913</v>
      </c>
      <c r="HU1011">
        <v>5.18509</v>
      </c>
      <c r="HV1011">
        <v>12.0159</v>
      </c>
      <c r="HW1011">
        <v>4.9665</v>
      </c>
      <c r="HX1011">
        <v>3.29598</v>
      </c>
      <c r="HY1011">
        <v>9999</v>
      </c>
      <c r="HZ1011">
        <v>9999</v>
      </c>
      <c r="IA1011">
        <v>999.9</v>
      </c>
      <c r="IB1011">
        <v>9999</v>
      </c>
      <c r="IC1011">
        <v>1.86325</v>
      </c>
      <c r="ID1011">
        <v>1.86809</v>
      </c>
      <c r="IE1011">
        <v>1.86783</v>
      </c>
      <c r="IF1011">
        <v>1.86905</v>
      </c>
      <c r="IG1011">
        <v>1.86981</v>
      </c>
      <c r="IH1011">
        <v>1.86585</v>
      </c>
      <c r="II1011">
        <v>1.86693</v>
      </c>
      <c r="IJ1011">
        <v>1.8684</v>
      </c>
      <c r="IK1011">
        <v>5</v>
      </c>
      <c r="IL1011">
        <v>0</v>
      </c>
      <c r="IM1011">
        <v>0</v>
      </c>
      <c r="IN1011">
        <v>0</v>
      </c>
      <c r="IO1011" t="s">
        <v>441</v>
      </c>
      <c r="IP1011" t="s">
        <v>442</v>
      </c>
      <c r="IQ1011" t="s">
        <v>443</v>
      </c>
      <c r="IR1011" t="s">
        <v>443</v>
      </c>
      <c r="IS1011" t="s">
        <v>443</v>
      </c>
      <c r="IT1011" t="s">
        <v>443</v>
      </c>
      <c r="IU1011">
        <v>0</v>
      </c>
      <c r="IV1011">
        <v>100</v>
      </c>
      <c r="IW1011">
        <v>100</v>
      </c>
      <c r="IX1011">
        <v>1.097</v>
      </c>
      <c r="IY1011">
        <v>-0.0441</v>
      </c>
      <c r="IZ1011">
        <v>1.09748391826392</v>
      </c>
      <c r="JA1011">
        <v>0</v>
      </c>
      <c r="JB1011">
        <v>0</v>
      </c>
      <c r="JC1011">
        <v>0</v>
      </c>
      <c r="JD1011">
        <v>-0.0441141096964596</v>
      </c>
      <c r="JE1011">
        <v>0</v>
      </c>
      <c r="JF1011">
        <v>0</v>
      </c>
      <c r="JG1011">
        <v>0</v>
      </c>
      <c r="JH1011">
        <v>5</v>
      </c>
      <c r="JI1011">
        <v>2273</v>
      </c>
      <c r="JJ1011">
        <v>1</v>
      </c>
      <c r="JK1011">
        <v>24</v>
      </c>
      <c r="JL1011">
        <v>29357099.2</v>
      </c>
      <c r="JM1011">
        <v>29357099.2</v>
      </c>
      <c r="JN1011">
        <v>1.31348</v>
      </c>
      <c r="JO1011">
        <v>2.63306</v>
      </c>
      <c r="JP1011">
        <v>1.54785</v>
      </c>
      <c r="JQ1011">
        <v>2.31567</v>
      </c>
      <c r="JR1011">
        <v>1.64673</v>
      </c>
      <c r="JS1011">
        <v>2.38403</v>
      </c>
      <c r="JT1011">
        <v>34.3497</v>
      </c>
      <c r="JU1011">
        <v>24.1838</v>
      </c>
      <c r="JV1011">
        <v>18</v>
      </c>
      <c r="JW1011">
        <v>485.96</v>
      </c>
      <c r="JX1011">
        <v>378.593</v>
      </c>
      <c r="JY1011">
        <v>48.6307</v>
      </c>
      <c r="JZ1011">
        <v>56.7933</v>
      </c>
      <c r="KA1011">
        <v>30.0021</v>
      </c>
      <c r="KB1011">
        <v>56.0476</v>
      </c>
      <c r="KC1011">
        <v>55.8442</v>
      </c>
      <c r="KD1011">
        <v>26.3773</v>
      </c>
      <c r="KE1011">
        <v>0</v>
      </c>
      <c r="KF1011">
        <v>100</v>
      </c>
      <c r="KG1011">
        <v>48.5962</v>
      </c>
      <c r="KH1011">
        <v>589.984</v>
      </c>
      <c r="KI1011">
        <v>26.2864</v>
      </c>
      <c r="KJ1011">
        <v>92.2913</v>
      </c>
      <c r="KK1011">
        <v>88.7755</v>
      </c>
    </row>
    <row r="1012" spans="1:297">
      <c r="A1012">
        <v>996</v>
      </c>
      <c r="B1012">
        <v>1761425955.1</v>
      </c>
      <c r="C1012">
        <v>17774.0999999046</v>
      </c>
      <c r="D1012" t="s">
        <v>2444</v>
      </c>
      <c r="E1012" t="s">
        <v>2445</v>
      </c>
      <c r="F1012">
        <v>5</v>
      </c>
      <c r="G1012" t="s">
        <v>2375</v>
      </c>
      <c r="H1012" t="s">
        <v>436</v>
      </c>
      <c r="I1012">
        <v>1761425946.94615</v>
      </c>
      <c r="J1012">
        <f>(K1012)/1000</f>
        <v>0</v>
      </c>
      <c r="K1012">
        <f>IF(DP1012, AN1012, AH1012)</f>
        <v>0</v>
      </c>
      <c r="L1012">
        <f>IF(DP1012, AI1012, AG1012)</f>
        <v>0</v>
      </c>
      <c r="M1012">
        <f>DR1012 - IF(AU1012&gt;1, L1012*DL1012*100.0/(AW1012), 0)</f>
        <v>0</v>
      </c>
      <c r="N1012">
        <f>((T1012-J1012/2)*M1012-L1012)/(T1012+J1012/2)</f>
        <v>0</v>
      </c>
      <c r="O1012">
        <f>N1012*(DY1012+DZ1012)/1000.0</f>
        <v>0</v>
      </c>
      <c r="P1012">
        <f>(DR1012 - IF(AU1012&gt;1, L1012*DL1012*100.0/(AW1012), 0))*(DY1012+DZ1012)/1000.0</f>
        <v>0</v>
      </c>
      <c r="Q1012">
        <f>2.0/((1/S1012-1/R1012)+SIGN(S1012)*SQRT((1/S1012-1/R1012)*(1/S1012-1/R1012) + 4*DM1012/((DM1012+1)*(DM1012+1))*(2*1/S1012*1/R1012-1/R1012*1/R1012)))</f>
        <v>0</v>
      </c>
      <c r="R1012">
        <f>IF(LEFT(DN1012,1)&lt;&gt;"0",IF(LEFT(DN1012,1)="1",3.0,DO1012),$D$5+$E$5*(EF1012*DY1012/($K$5*1000))+$F$5*(EF1012*DY1012/($K$5*1000))*MAX(MIN(DL1012,$J$5),$I$5)*MAX(MIN(DL1012,$J$5),$I$5)+$G$5*MAX(MIN(DL1012,$J$5),$I$5)*(EF1012*DY1012/($K$5*1000))+$H$5*(EF1012*DY1012/($K$5*1000))*(EF1012*DY1012/($K$5*1000)))</f>
        <v>0</v>
      </c>
      <c r="S1012">
        <f>J1012*(1000-(1000*0.61365*exp(17.502*W1012/(240.97+W1012))/(DY1012+DZ1012)+DT1012)/2)/(1000*0.61365*exp(17.502*W1012/(240.97+W1012))/(DY1012+DZ1012)-DT1012)</f>
        <v>0</v>
      </c>
      <c r="T1012">
        <f>1/((DM1012+1)/(Q1012/1.6)+1/(R1012/1.37)) + DM1012/((DM1012+1)/(Q1012/1.6) + DM1012/(R1012/1.37))</f>
        <v>0</v>
      </c>
      <c r="U1012">
        <f>(DH1012*DK1012)</f>
        <v>0</v>
      </c>
      <c r="V1012">
        <f>(EA1012+(U1012+2*0.95*5.67E-8*(((EA1012+$B$7)+273)^4-(EA1012+273)^4)-44100*J1012)/(1.84*29.3*R1012+8*0.95*5.67E-8*(EA1012+273)^3))</f>
        <v>0</v>
      </c>
      <c r="W1012">
        <f>($C$7*EB1012+$D$7*EC1012+$E$7*V1012)</f>
        <v>0</v>
      </c>
      <c r="X1012">
        <f>0.61365*exp(17.502*W1012/(240.97+W1012))</f>
        <v>0</v>
      </c>
      <c r="Y1012">
        <f>(Z1012/AA1012*100)</f>
        <v>0</v>
      </c>
      <c r="Z1012">
        <f>DT1012*(DY1012+DZ1012)/1000</f>
        <v>0</v>
      </c>
      <c r="AA1012">
        <f>0.61365*exp(17.502*EA1012/(240.97+EA1012))</f>
        <v>0</v>
      </c>
      <c r="AB1012">
        <f>(X1012-DT1012*(DY1012+DZ1012)/1000)</f>
        <v>0</v>
      </c>
      <c r="AC1012">
        <f>(-J1012*44100)</f>
        <v>0</v>
      </c>
      <c r="AD1012">
        <f>2*29.3*R1012*0.92*(EA1012-W1012)</f>
        <v>0</v>
      </c>
      <c r="AE1012">
        <f>2*0.95*5.67E-8*(((EA1012+$B$7)+273)^4-(W1012+273)^4)</f>
        <v>0</v>
      </c>
      <c r="AF1012">
        <f>U1012+AE1012+AC1012+AD1012</f>
        <v>0</v>
      </c>
      <c r="AG1012">
        <f>DX1012*AU1012*(DS1012-DR1012*(1000-AU1012*DU1012)/(1000-AU1012*DT1012))/(100*DL1012)</f>
        <v>0</v>
      </c>
      <c r="AH1012">
        <f>1000*DX1012*AU1012*(DT1012-DU1012)/(100*DL1012*(1000-AU1012*DT1012))</f>
        <v>0</v>
      </c>
      <c r="AI1012">
        <f>(AJ1012 - AK1012 - DY1012*1E3/(8.314*(EA1012+273.15)) * AM1012/DX1012 * AL1012) * DX1012/(100*DL1012) * (1000 - DU1012)/1000</f>
        <v>0</v>
      </c>
      <c r="AJ1012">
        <v>586.826363858254</v>
      </c>
      <c r="AK1012">
        <v>564.800872727272</v>
      </c>
      <c r="AL1012">
        <v>3.52283932585829</v>
      </c>
      <c r="AM1012">
        <v>65.4866395817143</v>
      </c>
      <c r="AN1012">
        <f>(AP1012 - AO1012 + DY1012*1E3/(8.314*(EA1012+273.15)) * AR1012/DX1012 * AQ1012) * DX1012/(100*DL1012) * 1000/(1000 - AP1012)</f>
        <v>0</v>
      </c>
      <c r="AO1012">
        <v>25.6363259803881</v>
      </c>
      <c r="AP1012">
        <v>51.1990333333333</v>
      </c>
      <c r="AQ1012">
        <v>0.000577642186497509</v>
      </c>
      <c r="AR1012">
        <v>110.837555628061</v>
      </c>
      <c r="AS1012">
        <v>7</v>
      </c>
      <c r="AT1012">
        <v>1</v>
      </c>
      <c r="AU1012">
        <f>IF(AS1012*$H$13&gt;=AW1012,1.0,(AW1012/(AW1012-AS1012*$H$13)))</f>
        <v>0</v>
      </c>
      <c r="AV1012">
        <f>(AU1012-1)*100</f>
        <v>0</v>
      </c>
      <c r="AW1012">
        <f>MAX(0,($B$13+$C$13*EF1012)/(1+$D$13*EF1012)*DY1012/(EA1012+273)*$E$13)</f>
        <v>0</v>
      </c>
      <c r="AX1012" t="s">
        <v>437</v>
      </c>
      <c r="AY1012" t="s">
        <v>437</v>
      </c>
      <c r="AZ1012">
        <v>0</v>
      </c>
      <c r="BA1012">
        <v>0</v>
      </c>
      <c r="BB1012">
        <f>1-AZ1012/BA1012</f>
        <v>0</v>
      </c>
      <c r="BC1012">
        <v>0</v>
      </c>
      <c r="BD1012" t="s">
        <v>437</v>
      </c>
      <c r="BE1012" t="s">
        <v>437</v>
      </c>
      <c r="BF1012">
        <v>0</v>
      </c>
      <c r="BG1012">
        <v>0</v>
      </c>
      <c r="BH1012">
        <f>1-BF1012/BG1012</f>
        <v>0</v>
      </c>
      <c r="BI1012">
        <v>0.5</v>
      </c>
      <c r="BJ1012">
        <f>DI1012</f>
        <v>0</v>
      </c>
      <c r="BK1012">
        <f>L1012</f>
        <v>0</v>
      </c>
      <c r="BL1012">
        <f>BH1012*BI1012*BJ1012</f>
        <v>0</v>
      </c>
      <c r="BM1012">
        <f>(BK1012-BC1012)/BJ1012</f>
        <v>0</v>
      </c>
      <c r="BN1012">
        <f>(BA1012-BG1012)/BG1012</f>
        <v>0</v>
      </c>
      <c r="BO1012">
        <f>AZ1012/(BB1012+AZ1012/BG1012)</f>
        <v>0</v>
      </c>
      <c r="BP1012" t="s">
        <v>437</v>
      </c>
      <c r="BQ1012">
        <v>0</v>
      </c>
      <c r="BR1012">
        <f>IF(BQ1012&lt;&gt;0, BQ1012, BO1012)</f>
        <v>0</v>
      </c>
      <c r="BS1012">
        <f>1-BR1012/BG1012</f>
        <v>0</v>
      </c>
      <c r="BT1012">
        <f>(BG1012-BF1012)/(BG1012-BR1012)</f>
        <v>0</v>
      </c>
      <c r="BU1012">
        <f>(BA1012-BG1012)/(BA1012-BR1012)</f>
        <v>0</v>
      </c>
      <c r="BV1012">
        <f>(BG1012-BF1012)/(BG1012-AZ1012)</f>
        <v>0</v>
      </c>
      <c r="BW1012">
        <f>(BA1012-BG1012)/(BA1012-AZ1012)</f>
        <v>0</v>
      </c>
      <c r="BX1012">
        <f>(BT1012*BR1012/BF1012)</f>
        <v>0</v>
      </c>
      <c r="BY1012">
        <f>(1-BX1012)</f>
        <v>0</v>
      </c>
      <c r="DH1012">
        <f>$B$11*EG1012+$C$11*EH1012+$F$11*ES1012*(1-EV1012)</f>
        <v>0</v>
      </c>
      <c r="DI1012">
        <f>DH1012*DJ1012</f>
        <v>0</v>
      </c>
      <c r="DJ1012">
        <f>($B$11*$D$9+$C$11*$D$9+$F$11*((FF1012+EX1012)/MAX(FF1012+EX1012+FG1012, 0.1)*$I$9+FG1012/MAX(FF1012+EX1012+FG1012, 0.1)*$J$9))/($B$11+$C$11+$F$11)</f>
        <v>0</v>
      </c>
      <c r="DK1012">
        <f>($B$11*$K$9+$C$11*$K$9+$F$11*((FF1012+EX1012)/MAX(FF1012+EX1012+FG1012, 0.1)*$P$9+FG1012/MAX(FF1012+EX1012+FG1012, 0.1)*$Q$9))/($B$11+$C$11+$F$11)</f>
        <v>0</v>
      </c>
      <c r="DL1012">
        <v>6</v>
      </c>
      <c r="DM1012">
        <v>0.5</v>
      </c>
      <c r="DN1012" t="s">
        <v>438</v>
      </c>
      <c r="DO1012">
        <v>2</v>
      </c>
      <c r="DP1012" t="b">
        <v>1</v>
      </c>
      <c r="DQ1012">
        <v>1761425946.94615</v>
      </c>
      <c r="DR1012">
        <v>512.675923076923</v>
      </c>
      <c r="DS1012">
        <v>555.010461538462</v>
      </c>
      <c r="DT1012">
        <v>51.1892076923077</v>
      </c>
      <c r="DU1012">
        <v>25.6309153846154</v>
      </c>
      <c r="DV1012">
        <v>511.578538461538</v>
      </c>
      <c r="DW1012">
        <v>51.2333230769231</v>
      </c>
      <c r="DX1012">
        <v>500.012230769231</v>
      </c>
      <c r="DY1012">
        <v>90.2026384615385</v>
      </c>
      <c r="DZ1012">
        <v>0.0406105538461538</v>
      </c>
      <c r="EA1012">
        <v>51.7960538461538</v>
      </c>
      <c r="EB1012">
        <v>48.0523307692308</v>
      </c>
      <c r="EC1012">
        <v>999.9</v>
      </c>
      <c r="ED1012">
        <v>0</v>
      </c>
      <c r="EE1012">
        <v>0</v>
      </c>
      <c r="EF1012">
        <v>9999.02846153846</v>
      </c>
      <c r="EG1012">
        <v>0</v>
      </c>
      <c r="EH1012">
        <v>1186.56230769231</v>
      </c>
      <c r="EI1012">
        <v>-42.3344615384615</v>
      </c>
      <c r="EJ1012">
        <v>540.335384615385</v>
      </c>
      <c r="EK1012">
        <v>569.61</v>
      </c>
      <c r="EL1012">
        <v>25.5582923076923</v>
      </c>
      <c r="EM1012">
        <v>555.010461538462</v>
      </c>
      <c r="EN1012">
        <v>25.6309153846154</v>
      </c>
      <c r="EO1012">
        <v>4.61740076923077</v>
      </c>
      <c r="EP1012">
        <v>2.31197692307692</v>
      </c>
      <c r="EQ1012">
        <v>31.4080153846154</v>
      </c>
      <c r="ER1012">
        <v>19.7600923076923</v>
      </c>
      <c r="ES1012">
        <v>1200.00230769231</v>
      </c>
      <c r="ET1012">
        <v>0.966987</v>
      </c>
      <c r="EU1012">
        <v>0.0330128</v>
      </c>
      <c r="EV1012">
        <v>0</v>
      </c>
      <c r="EW1012">
        <v>869.240076923077</v>
      </c>
      <c r="EX1012">
        <v>5.00059</v>
      </c>
      <c r="EY1012">
        <v>11619.5538461538</v>
      </c>
      <c r="EZ1012">
        <v>10358.7</v>
      </c>
      <c r="FA1012">
        <v>64.375</v>
      </c>
      <c r="FB1012">
        <v>65.5190769230769</v>
      </c>
      <c r="FC1012">
        <v>64.312</v>
      </c>
      <c r="FD1012">
        <v>65.4951538461538</v>
      </c>
      <c r="FE1012">
        <v>65.6153076923077</v>
      </c>
      <c r="FF1012">
        <v>1155.55230769231</v>
      </c>
      <c r="FG1012">
        <v>39.45</v>
      </c>
      <c r="FH1012">
        <v>0</v>
      </c>
      <c r="FI1012">
        <v>1761425915.5</v>
      </c>
      <c r="FJ1012">
        <v>0</v>
      </c>
      <c r="FK1012">
        <v>869.68948</v>
      </c>
      <c r="FL1012">
        <v>33.5973845704613</v>
      </c>
      <c r="FM1012">
        <v>444.72307625813</v>
      </c>
      <c r="FN1012">
        <v>11625.004</v>
      </c>
      <c r="FO1012">
        <v>15</v>
      </c>
      <c r="FP1012">
        <v>0</v>
      </c>
      <c r="FQ1012" t="s">
        <v>439</v>
      </c>
      <c r="FR1012">
        <v>0</v>
      </c>
      <c r="FS1012">
        <v>0</v>
      </c>
      <c r="FT1012">
        <v>0</v>
      </c>
      <c r="FU1012">
        <v>0</v>
      </c>
      <c r="FV1012">
        <v>0</v>
      </c>
      <c r="FW1012">
        <v>0</v>
      </c>
      <c r="FX1012">
        <v>0</v>
      </c>
      <c r="FY1012">
        <v>0</v>
      </c>
      <c r="FZ1012">
        <v>0</v>
      </c>
      <c r="GA1012">
        <v>0</v>
      </c>
      <c r="GB1012">
        <v>0</v>
      </c>
      <c r="GC1012">
        <v>-41.719965</v>
      </c>
      <c r="GD1012">
        <v>-14.8382751879699</v>
      </c>
      <c r="GE1012">
        <v>1.62208272855456</v>
      </c>
      <c r="GF1012">
        <v>0</v>
      </c>
      <c r="GG1012">
        <v>867.876352941176</v>
      </c>
      <c r="GH1012">
        <v>33.3721313719295</v>
      </c>
      <c r="GI1012">
        <v>3.28110147289481</v>
      </c>
      <c r="GJ1012">
        <v>-1</v>
      </c>
      <c r="GK1012">
        <v>25.558915</v>
      </c>
      <c r="GL1012">
        <v>-0.0107864661654581</v>
      </c>
      <c r="GM1012">
        <v>0.00457157248657385</v>
      </c>
      <c r="GN1012">
        <v>1</v>
      </c>
      <c r="GO1012">
        <v>1</v>
      </c>
      <c r="GP1012">
        <v>2</v>
      </c>
      <c r="GQ1012" t="s">
        <v>446</v>
      </c>
      <c r="GR1012">
        <v>3.12624</v>
      </c>
      <c r="GS1012">
        <v>2.71904</v>
      </c>
      <c r="GT1012">
        <v>0.101266</v>
      </c>
      <c r="GU1012">
        <v>0.10728</v>
      </c>
      <c r="GV1012">
        <v>0.16519</v>
      </c>
      <c r="GW1012">
        <v>0.101817</v>
      </c>
      <c r="GX1012">
        <v>32015.8</v>
      </c>
      <c r="GY1012">
        <v>33568</v>
      </c>
      <c r="GZ1012">
        <v>32375.4</v>
      </c>
      <c r="HA1012">
        <v>34192.6</v>
      </c>
      <c r="HB1012">
        <v>38857.7</v>
      </c>
      <c r="HC1012">
        <v>44325.7</v>
      </c>
      <c r="HD1012">
        <v>50938.4</v>
      </c>
      <c r="HE1012">
        <v>54878.6</v>
      </c>
      <c r="HF1012">
        <v>1.6512</v>
      </c>
      <c r="HG1012">
        <v>1.5026</v>
      </c>
      <c r="HH1012">
        <v>-0.160225</v>
      </c>
      <c r="HI1012">
        <v>0</v>
      </c>
      <c r="HJ1012">
        <v>50.591</v>
      </c>
      <c r="HK1012">
        <v>999.9</v>
      </c>
      <c r="HL1012">
        <v>55.946</v>
      </c>
      <c r="HM1012">
        <v>30.273</v>
      </c>
      <c r="HN1012">
        <v>26.8425</v>
      </c>
      <c r="HO1012">
        <v>60.0468</v>
      </c>
      <c r="HP1012">
        <v>40.5849</v>
      </c>
      <c r="HQ1012">
        <v>1</v>
      </c>
      <c r="HR1012">
        <v>2.67597</v>
      </c>
      <c r="HS1012">
        <v>2.63423</v>
      </c>
      <c r="HT1012">
        <v>20.0913</v>
      </c>
      <c r="HU1012">
        <v>5.18479</v>
      </c>
      <c r="HV1012">
        <v>12.0159</v>
      </c>
      <c r="HW1012">
        <v>4.9668</v>
      </c>
      <c r="HX1012">
        <v>3.29593</v>
      </c>
      <c r="HY1012">
        <v>9999</v>
      </c>
      <c r="HZ1012">
        <v>9999</v>
      </c>
      <c r="IA1012">
        <v>999.9</v>
      </c>
      <c r="IB1012">
        <v>9999</v>
      </c>
      <c r="IC1012">
        <v>1.86325</v>
      </c>
      <c r="ID1012">
        <v>1.86812</v>
      </c>
      <c r="IE1012">
        <v>1.86783</v>
      </c>
      <c r="IF1012">
        <v>1.86905</v>
      </c>
      <c r="IG1012">
        <v>1.86981</v>
      </c>
      <c r="IH1012">
        <v>1.86585</v>
      </c>
      <c r="II1012">
        <v>1.86697</v>
      </c>
      <c r="IJ1012">
        <v>1.86843</v>
      </c>
      <c r="IK1012">
        <v>5</v>
      </c>
      <c r="IL1012">
        <v>0</v>
      </c>
      <c r="IM1012">
        <v>0</v>
      </c>
      <c r="IN1012">
        <v>0</v>
      </c>
      <c r="IO1012" t="s">
        <v>441</v>
      </c>
      <c r="IP1012" t="s">
        <v>442</v>
      </c>
      <c r="IQ1012" t="s">
        <v>443</v>
      </c>
      <c r="IR1012" t="s">
        <v>443</v>
      </c>
      <c r="IS1012" t="s">
        <v>443</v>
      </c>
      <c r="IT1012" t="s">
        <v>443</v>
      </c>
      <c r="IU1012">
        <v>0</v>
      </c>
      <c r="IV1012">
        <v>100</v>
      </c>
      <c r="IW1012">
        <v>100</v>
      </c>
      <c r="IX1012">
        <v>1.097</v>
      </c>
      <c r="IY1012">
        <v>-0.0442</v>
      </c>
      <c r="IZ1012">
        <v>1.09748391826392</v>
      </c>
      <c r="JA1012">
        <v>0</v>
      </c>
      <c r="JB1012">
        <v>0</v>
      </c>
      <c r="JC1012">
        <v>0</v>
      </c>
      <c r="JD1012">
        <v>-0.0441141096964596</v>
      </c>
      <c r="JE1012">
        <v>0</v>
      </c>
      <c r="JF1012">
        <v>0</v>
      </c>
      <c r="JG1012">
        <v>0</v>
      </c>
      <c r="JH1012">
        <v>5</v>
      </c>
      <c r="JI1012">
        <v>2273</v>
      </c>
      <c r="JJ1012">
        <v>1</v>
      </c>
      <c r="JK1012">
        <v>24</v>
      </c>
      <c r="JL1012">
        <v>29357099.3</v>
      </c>
      <c r="JM1012">
        <v>29357099.3</v>
      </c>
      <c r="JN1012">
        <v>1.34155</v>
      </c>
      <c r="JO1012">
        <v>2.6355</v>
      </c>
      <c r="JP1012">
        <v>1.54785</v>
      </c>
      <c r="JQ1012">
        <v>2.31567</v>
      </c>
      <c r="JR1012">
        <v>1.64673</v>
      </c>
      <c r="JS1012">
        <v>2.26562</v>
      </c>
      <c r="JT1012">
        <v>34.3497</v>
      </c>
      <c r="JU1012">
        <v>24.1751</v>
      </c>
      <c r="JV1012">
        <v>18</v>
      </c>
      <c r="JW1012">
        <v>485.92</v>
      </c>
      <c r="JX1012">
        <v>378.492</v>
      </c>
      <c r="JY1012">
        <v>48.5773</v>
      </c>
      <c r="JZ1012">
        <v>56.8076</v>
      </c>
      <c r="KA1012">
        <v>30.002</v>
      </c>
      <c r="KB1012">
        <v>56.0607</v>
      </c>
      <c r="KC1012">
        <v>55.8571</v>
      </c>
      <c r="KD1012">
        <v>27.0161</v>
      </c>
      <c r="KE1012">
        <v>0</v>
      </c>
      <c r="KF1012">
        <v>100</v>
      </c>
      <c r="KG1012">
        <v>48.5546</v>
      </c>
      <c r="KH1012">
        <v>610.412</v>
      </c>
      <c r="KI1012">
        <v>26.2864</v>
      </c>
      <c r="KJ1012">
        <v>92.2878</v>
      </c>
      <c r="KK1012">
        <v>88.7711</v>
      </c>
    </row>
    <row r="1013" spans="1:297">
      <c r="A1013">
        <v>997</v>
      </c>
      <c r="B1013">
        <v>1761425960.1</v>
      </c>
      <c r="C1013">
        <v>17779.0999999046</v>
      </c>
      <c r="D1013" t="s">
        <v>2446</v>
      </c>
      <c r="E1013" t="s">
        <v>2447</v>
      </c>
      <c r="F1013">
        <v>5</v>
      </c>
      <c r="G1013" t="s">
        <v>2375</v>
      </c>
      <c r="H1013" t="s">
        <v>436</v>
      </c>
      <c r="I1013">
        <v>1761425951.94615</v>
      </c>
      <c r="J1013">
        <f>(K1013)/1000</f>
        <v>0</v>
      </c>
      <c r="K1013">
        <f>IF(DP1013, AN1013, AH1013)</f>
        <v>0</v>
      </c>
      <c r="L1013">
        <f>IF(DP1013, AI1013, AG1013)</f>
        <v>0</v>
      </c>
      <c r="M1013">
        <f>DR1013 - IF(AU1013&gt;1, L1013*DL1013*100.0/(AW1013), 0)</f>
        <v>0</v>
      </c>
      <c r="N1013">
        <f>((T1013-J1013/2)*M1013-L1013)/(T1013+J1013/2)</f>
        <v>0</v>
      </c>
      <c r="O1013">
        <f>N1013*(DY1013+DZ1013)/1000.0</f>
        <v>0</v>
      </c>
      <c r="P1013">
        <f>(DR1013 - IF(AU1013&gt;1, L1013*DL1013*100.0/(AW1013), 0))*(DY1013+DZ1013)/1000.0</f>
        <v>0</v>
      </c>
      <c r="Q1013">
        <f>2.0/((1/S1013-1/R1013)+SIGN(S1013)*SQRT((1/S1013-1/R1013)*(1/S1013-1/R1013) + 4*DM1013/((DM1013+1)*(DM1013+1))*(2*1/S1013*1/R1013-1/R1013*1/R1013)))</f>
        <v>0</v>
      </c>
      <c r="R1013">
        <f>IF(LEFT(DN1013,1)&lt;&gt;"0",IF(LEFT(DN1013,1)="1",3.0,DO1013),$D$5+$E$5*(EF1013*DY1013/($K$5*1000))+$F$5*(EF1013*DY1013/($K$5*1000))*MAX(MIN(DL1013,$J$5),$I$5)*MAX(MIN(DL1013,$J$5),$I$5)+$G$5*MAX(MIN(DL1013,$J$5),$I$5)*(EF1013*DY1013/($K$5*1000))+$H$5*(EF1013*DY1013/($K$5*1000))*(EF1013*DY1013/($K$5*1000)))</f>
        <v>0</v>
      </c>
      <c r="S1013">
        <f>J1013*(1000-(1000*0.61365*exp(17.502*W1013/(240.97+W1013))/(DY1013+DZ1013)+DT1013)/2)/(1000*0.61365*exp(17.502*W1013/(240.97+W1013))/(DY1013+DZ1013)-DT1013)</f>
        <v>0</v>
      </c>
      <c r="T1013">
        <f>1/((DM1013+1)/(Q1013/1.6)+1/(R1013/1.37)) + DM1013/((DM1013+1)/(Q1013/1.6) + DM1013/(R1013/1.37))</f>
        <v>0</v>
      </c>
      <c r="U1013">
        <f>(DH1013*DK1013)</f>
        <v>0</v>
      </c>
      <c r="V1013">
        <f>(EA1013+(U1013+2*0.95*5.67E-8*(((EA1013+$B$7)+273)^4-(EA1013+273)^4)-44100*J1013)/(1.84*29.3*R1013+8*0.95*5.67E-8*(EA1013+273)^3))</f>
        <v>0</v>
      </c>
      <c r="W1013">
        <f>($C$7*EB1013+$D$7*EC1013+$E$7*V1013)</f>
        <v>0</v>
      </c>
      <c r="X1013">
        <f>0.61365*exp(17.502*W1013/(240.97+W1013))</f>
        <v>0</v>
      </c>
      <c r="Y1013">
        <f>(Z1013/AA1013*100)</f>
        <v>0</v>
      </c>
      <c r="Z1013">
        <f>DT1013*(DY1013+DZ1013)/1000</f>
        <v>0</v>
      </c>
      <c r="AA1013">
        <f>0.61365*exp(17.502*EA1013/(240.97+EA1013))</f>
        <v>0</v>
      </c>
      <c r="AB1013">
        <f>(X1013-DT1013*(DY1013+DZ1013)/1000)</f>
        <v>0</v>
      </c>
      <c r="AC1013">
        <f>(-J1013*44100)</f>
        <v>0</v>
      </c>
      <c r="AD1013">
        <f>2*29.3*R1013*0.92*(EA1013-W1013)</f>
        <v>0</v>
      </c>
      <c r="AE1013">
        <f>2*0.95*5.67E-8*(((EA1013+$B$7)+273)^4-(W1013+273)^4)</f>
        <v>0</v>
      </c>
      <c r="AF1013">
        <f>U1013+AE1013+AC1013+AD1013</f>
        <v>0</v>
      </c>
      <c r="AG1013">
        <f>DX1013*AU1013*(DS1013-DR1013*(1000-AU1013*DU1013)/(1000-AU1013*DT1013))/(100*DL1013)</f>
        <v>0</v>
      </c>
      <c r="AH1013">
        <f>1000*DX1013*AU1013*(DT1013-DU1013)/(100*DL1013*(1000-AU1013*DT1013))</f>
        <v>0</v>
      </c>
      <c r="AI1013">
        <f>(AJ1013 - AK1013 - DY1013*1E3/(8.314*(EA1013+273.15)) * AM1013/DX1013 * AL1013) * DX1013/(100*DL1013) * (1000 - DU1013)/1000</f>
        <v>0</v>
      </c>
      <c r="AJ1013">
        <v>603.694968109537</v>
      </c>
      <c r="AK1013">
        <v>581.575339393939</v>
      </c>
      <c r="AL1013">
        <v>3.34151862978145</v>
      </c>
      <c r="AM1013">
        <v>65.4866395817143</v>
      </c>
      <c r="AN1013">
        <f>(AP1013 - AO1013 + DY1013*1E3/(8.314*(EA1013+273.15)) * AR1013/DX1013 * AQ1013) * DX1013/(100*DL1013) * 1000/(1000 - AP1013)</f>
        <v>0</v>
      </c>
      <c r="AO1013">
        <v>25.6395406878756</v>
      </c>
      <c r="AP1013">
        <v>51.1874945454545</v>
      </c>
      <c r="AQ1013">
        <v>-0.000663015882285239</v>
      </c>
      <c r="AR1013">
        <v>110.837555628061</v>
      </c>
      <c r="AS1013">
        <v>7</v>
      </c>
      <c r="AT1013">
        <v>1</v>
      </c>
      <c r="AU1013">
        <f>IF(AS1013*$H$13&gt;=AW1013,1.0,(AW1013/(AW1013-AS1013*$H$13)))</f>
        <v>0</v>
      </c>
      <c r="AV1013">
        <f>(AU1013-1)*100</f>
        <v>0</v>
      </c>
      <c r="AW1013">
        <f>MAX(0,($B$13+$C$13*EF1013)/(1+$D$13*EF1013)*DY1013/(EA1013+273)*$E$13)</f>
        <v>0</v>
      </c>
      <c r="AX1013" t="s">
        <v>437</v>
      </c>
      <c r="AY1013" t="s">
        <v>437</v>
      </c>
      <c r="AZ1013">
        <v>0</v>
      </c>
      <c r="BA1013">
        <v>0</v>
      </c>
      <c r="BB1013">
        <f>1-AZ1013/BA1013</f>
        <v>0</v>
      </c>
      <c r="BC1013">
        <v>0</v>
      </c>
      <c r="BD1013" t="s">
        <v>437</v>
      </c>
      <c r="BE1013" t="s">
        <v>437</v>
      </c>
      <c r="BF1013">
        <v>0</v>
      </c>
      <c r="BG1013">
        <v>0</v>
      </c>
      <c r="BH1013">
        <f>1-BF1013/BG1013</f>
        <v>0</v>
      </c>
      <c r="BI1013">
        <v>0.5</v>
      </c>
      <c r="BJ1013">
        <f>DI1013</f>
        <v>0</v>
      </c>
      <c r="BK1013">
        <f>L1013</f>
        <v>0</v>
      </c>
      <c r="BL1013">
        <f>BH1013*BI1013*BJ1013</f>
        <v>0</v>
      </c>
      <c r="BM1013">
        <f>(BK1013-BC1013)/BJ1013</f>
        <v>0</v>
      </c>
      <c r="BN1013">
        <f>(BA1013-BG1013)/BG1013</f>
        <v>0</v>
      </c>
      <c r="BO1013">
        <f>AZ1013/(BB1013+AZ1013/BG1013)</f>
        <v>0</v>
      </c>
      <c r="BP1013" t="s">
        <v>437</v>
      </c>
      <c r="BQ1013">
        <v>0</v>
      </c>
      <c r="BR1013">
        <f>IF(BQ1013&lt;&gt;0, BQ1013, BO1013)</f>
        <v>0</v>
      </c>
      <c r="BS1013">
        <f>1-BR1013/BG1013</f>
        <v>0</v>
      </c>
      <c r="BT1013">
        <f>(BG1013-BF1013)/(BG1013-BR1013)</f>
        <v>0</v>
      </c>
      <c r="BU1013">
        <f>(BA1013-BG1013)/(BA1013-BR1013)</f>
        <v>0</v>
      </c>
      <c r="BV1013">
        <f>(BG1013-BF1013)/(BG1013-AZ1013)</f>
        <v>0</v>
      </c>
      <c r="BW1013">
        <f>(BA1013-BG1013)/(BA1013-AZ1013)</f>
        <v>0</v>
      </c>
      <c r="BX1013">
        <f>(BT1013*BR1013/BF1013)</f>
        <v>0</v>
      </c>
      <c r="BY1013">
        <f>(1-BX1013)</f>
        <v>0</v>
      </c>
      <c r="DH1013">
        <f>$B$11*EG1013+$C$11*EH1013+$F$11*ES1013*(1-EV1013)</f>
        <v>0</v>
      </c>
      <c r="DI1013">
        <f>DH1013*DJ1013</f>
        <v>0</v>
      </c>
      <c r="DJ1013">
        <f>($B$11*$D$9+$C$11*$D$9+$F$11*((FF1013+EX1013)/MAX(FF1013+EX1013+FG1013, 0.1)*$I$9+FG1013/MAX(FF1013+EX1013+FG1013, 0.1)*$J$9))/($B$11+$C$11+$F$11)</f>
        <v>0</v>
      </c>
      <c r="DK1013">
        <f>($B$11*$K$9+$C$11*$K$9+$F$11*((FF1013+EX1013)/MAX(FF1013+EX1013+FG1013, 0.1)*$P$9+FG1013/MAX(FF1013+EX1013+FG1013, 0.1)*$Q$9))/($B$11+$C$11+$F$11)</f>
        <v>0</v>
      </c>
      <c r="DL1013">
        <v>6</v>
      </c>
      <c r="DM1013">
        <v>0.5</v>
      </c>
      <c r="DN1013" t="s">
        <v>438</v>
      </c>
      <c r="DO1013">
        <v>2</v>
      </c>
      <c r="DP1013" t="b">
        <v>1</v>
      </c>
      <c r="DQ1013">
        <v>1761425951.94615</v>
      </c>
      <c r="DR1013">
        <v>528.801615384615</v>
      </c>
      <c r="DS1013">
        <v>571.822538461538</v>
      </c>
      <c r="DT1013">
        <v>51.1926923076923</v>
      </c>
      <c r="DU1013">
        <v>25.6349307692308</v>
      </c>
      <c r="DV1013">
        <v>527.704076923077</v>
      </c>
      <c r="DW1013">
        <v>51.2367923076923</v>
      </c>
      <c r="DX1013">
        <v>500.021</v>
      </c>
      <c r="DY1013">
        <v>90.2032846153846</v>
      </c>
      <c r="DZ1013">
        <v>0.0406146153846154</v>
      </c>
      <c r="EA1013">
        <v>51.7928230769231</v>
      </c>
      <c r="EB1013">
        <v>48.0557461538462</v>
      </c>
      <c r="EC1013">
        <v>999.9</v>
      </c>
      <c r="ED1013">
        <v>0</v>
      </c>
      <c r="EE1013">
        <v>0</v>
      </c>
      <c r="EF1013">
        <v>10009.9507692308</v>
      </c>
      <c r="EG1013">
        <v>0</v>
      </c>
      <c r="EH1013">
        <v>1186.51923076923</v>
      </c>
      <c r="EI1013">
        <v>-43.0207769230769</v>
      </c>
      <c r="EJ1013">
        <v>557.332923076923</v>
      </c>
      <c r="EK1013">
        <v>586.866615384615</v>
      </c>
      <c r="EL1013">
        <v>25.5577538461538</v>
      </c>
      <c r="EM1013">
        <v>571.822538461538</v>
      </c>
      <c r="EN1013">
        <v>25.6349307692308</v>
      </c>
      <c r="EO1013">
        <v>4.61774769230769</v>
      </c>
      <c r="EP1013">
        <v>2.31235615384615</v>
      </c>
      <c r="EQ1013">
        <v>31.4093461538462</v>
      </c>
      <c r="ER1013">
        <v>19.7627384615385</v>
      </c>
      <c r="ES1013">
        <v>1200.01076923077</v>
      </c>
      <c r="ET1013">
        <v>0.966987</v>
      </c>
      <c r="EU1013">
        <v>0.0330128</v>
      </c>
      <c r="EV1013">
        <v>0</v>
      </c>
      <c r="EW1013">
        <v>872.131846153846</v>
      </c>
      <c r="EX1013">
        <v>5.00059</v>
      </c>
      <c r="EY1013">
        <v>11656.7384615385</v>
      </c>
      <c r="EZ1013">
        <v>10358.7615384615</v>
      </c>
      <c r="FA1013">
        <v>64.3893076923077</v>
      </c>
      <c r="FB1013">
        <v>65.5381538461538</v>
      </c>
      <c r="FC1013">
        <v>64.3265384615385</v>
      </c>
      <c r="FD1013">
        <v>65.5047692307692</v>
      </c>
      <c r="FE1013">
        <v>65.625</v>
      </c>
      <c r="FF1013">
        <v>1155.56076923077</v>
      </c>
      <c r="FG1013">
        <v>39.45</v>
      </c>
      <c r="FH1013">
        <v>0</v>
      </c>
      <c r="FI1013">
        <v>1761425920.3</v>
      </c>
      <c r="FJ1013">
        <v>0</v>
      </c>
      <c r="FK1013">
        <v>872.44008</v>
      </c>
      <c r="FL1013">
        <v>34.5896154338625</v>
      </c>
      <c r="FM1013">
        <v>449.869231472456</v>
      </c>
      <c r="FN1013">
        <v>11660.856</v>
      </c>
      <c r="FO1013">
        <v>15</v>
      </c>
      <c r="FP1013">
        <v>0</v>
      </c>
      <c r="FQ1013" t="s">
        <v>439</v>
      </c>
      <c r="FR1013">
        <v>0</v>
      </c>
      <c r="FS1013">
        <v>0</v>
      </c>
      <c r="FT1013">
        <v>0</v>
      </c>
      <c r="FU1013">
        <v>0</v>
      </c>
      <c r="FV1013">
        <v>0</v>
      </c>
      <c r="FW1013">
        <v>0</v>
      </c>
      <c r="FX1013">
        <v>0</v>
      </c>
      <c r="FY1013">
        <v>0</v>
      </c>
      <c r="FZ1013">
        <v>0</v>
      </c>
      <c r="GA1013">
        <v>0</v>
      </c>
      <c r="GB1013">
        <v>0</v>
      </c>
      <c r="GC1013">
        <v>-42.7025285714286</v>
      </c>
      <c r="GD1013">
        <v>-10.1469272727273</v>
      </c>
      <c r="GE1013">
        <v>1.22711472477316</v>
      </c>
      <c r="GF1013">
        <v>0</v>
      </c>
      <c r="GG1013">
        <v>870.57005882353</v>
      </c>
      <c r="GH1013">
        <v>34.3255309536011</v>
      </c>
      <c r="GI1013">
        <v>3.37570232292634</v>
      </c>
      <c r="GJ1013">
        <v>-1</v>
      </c>
      <c r="GK1013">
        <v>25.5578428571429</v>
      </c>
      <c r="GL1013">
        <v>-0.00314025974025965</v>
      </c>
      <c r="GM1013">
        <v>0.00459695255458627</v>
      </c>
      <c r="GN1013">
        <v>1</v>
      </c>
      <c r="GO1013">
        <v>1</v>
      </c>
      <c r="GP1013">
        <v>2</v>
      </c>
      <c r="GQ1013" t="s">
        <v>446</v>
      </c>
      <c r="GR1013">
        <v>3.12639</v>
      </c>
      <c r="GS1013">
        <v>2.7185</v>
      </c>
      <c r="GT1013">
        <v>0.103483</v>
      </c>
      <c r="GU1013">
        <v>0.109617</v>
      </c>
      <c r="GV1013">
        <v>0.165151</v>
      </c>
      <c r="GW1013">
        <v>0.101829</v>
      </c>
      <c r="GX1013">
        <v>31935.5</v>
      </c>
      <c r="GY1013">
        <v>33477.8</v>
      </c>
      <c r="GZ1013">
        <v>32374.3</v>
      </c>
      <c r="HA1013">
        <v>34190.5</v>
      </c>
      <c r="HB1013">
        <v>38858.6</v>
      </c>
      <c r="HC1013">
        <v>44323.2</v>
      </c>
      <c r="HD1013">
        <v>50936.8</v>
      </c>
      <c r="HE1013">
        <v>54875.8</v>
      </c>
      <c r="HF1013">
        <v>1.65125</v>
      </c>
      <c r="HG1013">
        <v>1.50242</v>
      </c>
      <c r="HH1013">
        <v>-0.160687</v>
      </c>
      <c r="HI1013">
        <v>0</v>
      </c>
      <c r="HJ1013">
        <v>50.6088</v>
      </c>
      <c r="HK1013">
        <v>999.9</v>
      </c>
      <c r="HL1013">
        <v>55.946</v>
      </c>
      <c r="HM1013">
        <v>30.273</v>
      </c>
      <c r="HN1013">
        <v>26.8421</v>
      </c>
      <c r="HO1013">
        <v>60.0568</v>
      </c>
      <c r="HP1013">
        <v>40.3766</v>
      </c>
      <c r="HQ1013">
        <v>1</v>
      </c>
      <c r="HR1013">
        <v>2.67778</v>
      </c>
      <c r="HS1013">
        <v>2.67046</v>
      </c>
      <c r="HT1013">
        <v>20.091</v>
      </c>
      <c r="HU1013">
        <v>5.18524</v>
      </c>
      <c r="HV1013">
        <v>12.0159</v>
      </c>
      <c r="HW1013">
        <v>4.9669</v>
      </c>
      <c r="HX1013">
        <v>3.29593</v>
      </c>
      <c r="HY1013">
        <v>9999</v>
      </c>
      <c r="HZ1013">
        <v>9999</v>
      </c>
      <c r="IA1013">
        <v>999.9</v>
      </c>
      <c r="IB1013">
        <v>9999</v>
      </c>
      <c r="IC1013">
        <v>1.86325</v>
      </c>
      <c r="ID1013">
        <v>1.86811</v>
      </c>
      <c r="IE1013">
        <v>1.86784</v>
      </c>
      <c r="IF1013">
        <v>1.86905</v>
      </c>
      <c r="IG1013">
        <v>1.86981</v>
      </c>
      <c r="IH1013">
        <v>1.86586</v>
      </c>
      <c r="II1013">
        <v>1.86696</v>
      </c>
      <c r="IJ1013">
        <v>1.86841</v>
      </c>
      <c r="IK1013">
        <v>5</v>
      </c>
      <c r="IL1013">
        <v>0</v>
      </c>
      <c r="IM1013">
        <v>0</v>
      </c>
      <c r="IN1013">
        <v>0</v>
      </c>
      <c r="IO1013" t="s">
        <v>441</v>
      </c>
      <c r="IP1013" t="s">
        <v>442</v>
      </c>
      <c r="IQ1013" t="s">
        <v>443</v>
      </c>
      <c r="IR1013" t="s">
        <v>443</v>
      </c>
      <c r="IS1013" t="s">
        <v>443</v>
      </c>
      <c r="IT1013" t="s">
        <v>443</v>
      </c>
      <c r="IU1013">
        <v>0</v>
      </c>
      <c r="IV1013">
        <v>100</v>
      </c>
      <c r="IW1013">
        <v>100</v>
      </c>
      <c r="IX1013">
        <v>1.097</v>
      </c>
      <c r="IY1013">
        <v>-0.0441</v>
      </c>
      <c r="IZ1013">
        <v>1.09748391826392</v>
      </c>
      <c r="JA1013">
        <v>0</v>
      </c>
      <c r="JB1013">
        <v>0</v>
      </c>
      <c r="JC1013">
        <v>0</v>
      </c>
      <c r="JD1013">
        <v>-0.0441141096964596</v>
      </c>
      <c r="JE1013">
        <v>0</v>
      </c>
      <c r="JF1013">
        <v>0</v>
      </c>
      <c r="JG1013">
        <v>0</v>
      </c>
      <c r="JH1013">
        <v>5</v>
      </c>
      <c r="JI1013">
        <v>2273</v>
      </c>
      <c r="JJ1013">
        <v>1</v>
      </c>
      <c r="JK1013">
        <v>24</v>
      </c>
      <c r="JL1013">
        <v>29357099.3</v>
      </c>
      <c r="JM1013">
        <v>29357099.3</v>
      </c>
      <c r="JN1013">
        <v>1.37573</v>
      </c>
      <c r="JO1013">
        <v>2.62817</v>
      </c>
      <c r="JP1013">
        <v>1.54785</v>
      </c>
      <c r="JQ1013">
        <v>2.31567</v>
      </c>
      <c r="JR1013">
        <v>1.64673</v>
      </c>
      <c r="JS1013">
        <v>2.38159</v>
      </c>
      <c r="JT1013">
        <v>34.3497</v>
      </c>
      <c r="JU1013">
        <v>24.1751</v>
      </c>
      <c r="JV1013">
        <v>18</v>
      </c>
      <c r="JW1013">
        <v>486.02</v>
      </c>
      <c r="JX1013">
        <v>378.431</v>
      </c>
      <c r="JY1013">
        <v>48.5315</v>
      </c>
      <c r="JZ1013">
        <v>56.8236</v>
      </c>
      <c r="KA1013">
        <v>30.0019</v>
      </c>
      <c r="KB1013">
        <v>56.0722</v>
      </c>
      <c r="KC1013">
        <v>55.8689</v>
      </c>
      <c r="KD1013">
        <v>27.6181</v>
      </c>
      <c r="KE1013">
        <v>0</v>
      </c>
      <c r="KF1013">
        <v>100</v>
      </c>
      <c r="KG1013">
        <v>48.4877</v>
      </c>
      <c r="KH1013">
        <v>624.099</v>
      </c>
      <c r="KI1013">
        <v>26.2864</v>
      </c>
      <c r="KJ1013">
        <v>92.2849</v>
      </c>
      <c r="KK1013">
        <v>88.7663</v>
      </c>
    </row>
    <row r="1014" spans="1:297">
      <c r="A1014">
        <v>998</v>
      </c>
      <c r="B1014">
        <v>1761425965.1</v>
      </c>
      <c r="C1014">
        <v>17784.0999999046</v>
      </c>
      <c r="D1014" t="s">
        <v>2448</v>
      </c>
      <c r="E1014" t="s">
        <v>2449</v>
      </c>
      <c r="F1014">
        <v>5</v>
      </c>
      <c r="G1014" t="s">
        <v>2375</v>
      </c>
      <c r="H1014" t="s">
        <v>436</v>
      </c>
      <c r="I1014">
        <v>1761425956.94615</v>
      </c>
      <c r="J1014">
        <f>(K1014)/1000</f>
        <v>0</v>
      </c>
      <c r="K1014">
        <f>IF(DP1014, AN1014, AH1014)</f>
        <v>0</v>
      </c>
      <c r="L1014">
        <f>IF(DP1014, AI1014, AG1014)</f>
        <v>0</v>
      </c>
      <c r="M1014">
        <f>DR1014 - IF(AU1014&gt;1, L1014*DL1014*100.0/(AW1014), 0)</f>
        <v>0</v>
      </c>
      <c r="N1014">
        <f>((T1014-J1014/2)*M1014-L1014)/(T1014+J1014/2)</f>
        <v>0</v>
      </c>
      <c r="O1014">
        <f>N1014*(DY1014+DZ1014)/1000.0</f>
        <v>0</v>
      </c>
      <c r="P1014">
        <f>(DR1014 - IF(AU1014&gt;1, L1014*DL1014*100.0/(AW1014), 0))*(DY1014+DZ1014)/1000.0</f>
        <v>0</v>
      </c>
      <c r="Q1014">
        <f>2.0/((1/S1014-1/R1014)+SIGN(S1014)*SQRT((1/S1014-1/R1014)*(1/S1014-1/R1014) + 4*DM1014/((DM1014+1)*(DM1014+1))*(2*1/S1014*1/R1014-1/R1014*1/R1014)))</f>
        <v>0</v>
      </c>
      <c r="R1014">
        <f>IF(LEFT(DN1014,1)&lt;&gt;"0",IF(LEFT(DN1014,1)="1",3.0,DO1014),$D$5+$E$5*(EF1014*DY1014/($K$5*1000))+$F$5*(EF1014*DY1014/($K$5*1000))*MAX(MIN(DL1014,$J$5),$I$5)*MAX(MIN(DL1014,$J$5),$I$5)+$G$5*MAX(MIN(DL1014,$J$5),$I$5)*(EF1014*DY1014/($K$5*1000))+$H$5*(EF1014*DY1014/($K$5*1000))*(EF1014*DY1014/($K$5*1000)))</f>
        <v>0</v>
      </c>
      <c r="S1014">
        <f>J1014*(1000-(1000*0.61365*exp(17.502*W1014/(240.97+W1014))/(DY1014+DZ1014)+DT1014)/2)/(1000*0.61365*exp(17.502*W1014/(240.97+W1014))/(DY1014+DZ1014)-DT1014)</f>
        <v>0</v>
      </c>
      <c r="T1014">
        <f>1/((DM1014+1)/(Q1014/1.6)+1/(R1014/1.37)) + DM1014/((DM1014+1)/(Q1014/1.6) + DM1014/(R1014/1.37))</f>
        <v>0</v>
      </c>
      <c r="U1014">
        <f>(DH1014*DK1014)</f>
        <v>0</v>
      </c>
      <c r="V1014">
        <f>(EA1014+(U1014+2*0.95*5.67E-8*(((EA1014+$B$7)+273)^4-(EA1014+273)^4)-44100*J1014)/(1.84*29.3*R1014+8*0.95*5.67E-8*(EA1014+273)^3))</f>
        <v>0</v>
      </c>
      <c r="W1014">
        <f>($C$7*EB1014+$D$7*EC1014+$E$7*V1014)</f>
        <v>0</v>
      </c>
      <c r="X1014">
        <f>0.61365*exp(17.502*W1014/(240.97+W1014))</f>
        <v>0</v>
      </c>
      <c r="Y1014">
        <f>(Z1014/AA1014*100)</f>
        <v>0</v>
      </c>
      <c r="Z1014">
        <f>DT1014*(DY1014+DZ1014)/1000</f>
        <v>0</v>
      </c>
      <c r="AA1014">
        <f>0.61365*exp(17.502*EA1014/(240.97+EA1014))</f>
        <v>0</v>
      </c>
      <c r="AB1014">
        <f>(X1014-DT1014*(DY1014+DZ1014)/1000)</f>
        <v>0</v>
      </c>
      <c r="AC1014">
        <f>(-J1014*44100)</f>
        <v>0</v>
      </c>
      <c r="AD1014">
        <f>2*29.3*R1014*0.92*(EA1014-W1014)</f>
        <v>0</v>
      </c>
      <c r="AE1014">
        <f>2*0.95*5.67E-8*(((EA1014+$B$7)+273)^4-(W1014+273)^4)</f>
        <v>0</v>
      </c>
      <c r="AF1014">
        <f>U1014+AE1014+AC1014+AD1014</f>
        <v>0</v>
      </c>
      <c r="AG1014">
        <f>DX1014*AU1014*(DS1014-DR1014*(1000-AU1014*DU1014)/(1000-AU1014*DT1014))/(100*DL1014)</f>
        <v>0</v>
      </c>
      <c r="AH1014">
        <f>1000*DX1014*AU1014*(DT1014-DU1014)/(100*DL1014*(1000-AU1014*DT1014))</f>
        <v>0</v>
      </c>
      <c r="AI1014">
        <f>(AJ1014 - AK1014 - DY1014*1E3/(8.314*(EA1014+273.15)) * AM1014/DX1014 * AL1014) * DX1014/(100*DL1014) * (1000 - DU1014)/1000</f>
        <v>0</v>
      </c>
      <c r="AJ1014">
        <v>622.14084138662</v>
      </c>
      <c r="AK1014">
        <v>599.246266666667</v>
      </c>
      <c r="AL1014">
        <v>3.54583097500006</v>
      </c>
      <c r="AM1014">
        <v>65.4866395817143</v>
      </c>
      <c r="AN1014">
        <f>(AP1014 - AO1014 + DY1014*1E3/(8.314*(EA1014+273.15)) * AR1014/DX1014 * AQ1014) * DX1014/(100*DL1014) * 1000/(1000 - AP1014)</f>
        <v>0</v>
      </c>
      <c r="AO1014">
        <v>25.6459326170599</v>
      </c>
      <c r="AP1014">
        <v>51.1985709090909</v>
      </c>
      <c r="AQ1014">
        <v>0.000440189809702306</v>
      </c>
      <c r="AR1014">
        <v>110.837555628061</v>
      </c>
      <c r="AS1014">
        <v>7</v>
      </c>
      <c r="AT1014">
        <v>1</v>
      </c>
      <c r="AU1014">
        <f>IF(AS1014*$H$13&gt;=AW1014,1.0,(AW1014/(AW1014-AS1014*$H$13)))</f>
        <v>0</v>
      </c>
      <c r="AV1014">
        <f>(AU1014-1)*100</f>
        <v>0</v>
      </c>
      <c r="AW1014">
        <f>MAX(0,($B$13+$C$13*EF1014)/(1+$D$13*EF1014)*DY1014/(EA1014+273)*$E$13)</f>
        <v>0</v>
      </c>
      <c r="AX1014" t="s">
        <v>437</v>
      </c>
      <c r="AY1014" t="s">
        <v>437</v>
      </c>
      <c r="AZ1014">
        <v>0</v>
      </c>
      <c r="BA1014">
        <v>0</v>
      </c>
      <c r="BB1014">
        <f>1-AZ1014/BA1014</f>
        <v>0</v>
      </c>
      <c r="BC1014">
        <v>0</v>
      </c>
      <c r="BD1014" t="s">
        <v>437</v>
      </c>
      <c r="BE1014" t="s">
        <v>437</v>
      </c>
      <c r="BF1014">
        <v>0</v>
      </c>
      <c r="BG1014">
        <v>0</v>
      </c>
      <c r="BH1014">
        <f>1-BF1014/BG1014</f>
        <v>0</v>
      </c>
      <c r="BI1014">
        <v>0.5</v>
      </c>
      <c r="BJ1014">
        <f>DI1014</f>
        <v>0</v>
      </c>
      <c r="BK1014">
        <f>L1014</f>
        <v>0</v>
      </c>
      <c r="BL1014">
        <f>BH1014*BI1014*BJ1014</f>
        <v>0</v>
      </c>
      <c r="BM1014">
        <f>(BK1014-BC1014)/BJ1014</f>
        <v>0</v>
      </c>
      <c r="BN1014">
        <f>(BA1014-BG1014)/BG1014</f>
        <v>0</v>
      </c>
      <c r="BO1014">
        <f>AZ1014/(BB1014+AZ1014/BG1014)</f>
        <v>0</v>
      </c>
      <c r="BP1014" t="s">
        <v>437</v>
      </c>
      <c r="BQ1014">
        <v>0</v>
      </c>
      <c r="BR1014">
        <f>IF(BQ1014&lt;&gt;0, BQ1014, BO1014)</f>
        <v>0</v>
      </c>
      <c r="BS1014">
        <f>1-BR1014/BG1014</f>
        <v>0</v>
      </c>
      <c r="BT1014">
        <f>(BG1014-BF1014)/(BG1014-BR1014)</f>
        <v>0</v>
      </c>
      <c r="BU1014">
        <f>(BA1014-BG1014)/(BA1014-BR1014)</f>
        <v>0</v>
      </c>
      <c r="BV1014">
        <f>(BG1014-BF1014)/(BG1014-AZ1014)</f>
        <v>0</v>
      </c>
      <c r="BW1014">
        <f>(BA1014-BG1014)/(BA1014-AZ1014)</f>
        <v>0</v>
      </c>
      <c r="BX1014">
        <f>(BT1014*BR1014/BF1014)</f>
        <v>0</v>
      </c>
      <c r="BY1014">
        <f>(1-BX1014)</f>
        <v>0</v>
      </c>
      <c r="DH1014">
        <f>$B$11*EG1014+$C$11*EH1014+$F$11*ES1014*(1-EV1014)</f>
        <v>0</v>
      </c>
      <c r="DI1014">
        <f>DH1014*DJ1014</f>
        <v>0</v>
      </c>
      <c r="DJ1014">
        <f>($B$11*$D$9+$C$11*$D$9+$F$11*((FF1014+EX1014)/MAX(FF1014+EX1014+FG1014, 0.1)*$I$9+FG1014/MAX(FF1014+EX1014+FG1014, 0.1)*$J$9))/($B$11+$C$11+$F$11)</f>
        <v>0</v>
      </c>
      <c r="DK1014">
        <f>($B$11*$K$9+$C$11*$K$9+$F$11*((FF1014+EX1014)/MAX(FF1014+EX1014+FG1014, 0.1)*$P$9+FG1014/MAX(FF1014+EX1014+FG1014, 0.1)*$Q$9))/($B$11+$C$11+$F$11)</f>
        <v>0</v>
      </c>
      <c r="DL1014">
        <v>6</v>
      </c>
      <c r="DM1014">
        <v>0.5</v>
      </c>
      <c r="DN1014" t="s">
        <v>438</v>
      </c>
      <c r="DO1014">
        <v>2</v>
      </c>
      <c r="DP1014" t="b">
        <v>1</v>
      </c>
      <c r="DQ1014">
        <v>1761425956.94615</v>
      </c>
      <c r="DR1014">
        <v>545.001230769231</v>
      </c>
      <c r="DS1014">
        <v>589.313153846154</v>
      </c>
      <c r="DT1014">
        <v>51.1931</v>
      </c>
      <c r="DU1014">
        <v>25.6395076923077</v>
      </c>
      <c r="DV1014">
        <v>543.903461538461</v>
      </c>
      <c r="DW1014">
        <v>51.2372</v>
      </c>
      <c r="DX1014">
        <v>500.000461538462</v>
      </c>
      <c r="DY1014">
        <v>90.2030615384616</v>
      </c>
      <c r="DZ1014">
        <v>0.0408143692307692</v>
      </c>
      <c r="EA1014">
        <v>51.7908</v>
      </c>
      <c r="EB1014">
        <v>48.0610153846154</v>
      </c>
      <c r="EC1014">
        <v>999.9</v>
      </c>
      <c r="ED1014">
        <v>0</v>
      </c>
      <c r="EE1014">
        <v>0</v>
      </c>
      <c r="EF1014">
        <v>9999.24</v>
      </c>
      <c r="EG1014">
        <v>0</v>
      </c>
      <c r="EH1014">
        <v>1186.47230769231</v>
      </c>
      <c r="EI1014">
        <v>-44.312</v>
      </c>
      <c r="EJ1014">
        <v>574.406692307692</v>
      </c>
      <c r="EK1014">
        <v>604.820307692308</v>
      </c>
      <c r="EL1014">
        <v>25.5535846153846</v>
      </c>
      <c r="EM1014">
        <v>589.313153846154</v>
      </c>
      <c r="EN1014">
        <v>25.6395076923077</v>
      </c>
      <c r="EO1014">
        <v>4.61777461538462</v>
      </c>
      <c r="EP1014">
        <v>2.31276307692308</v>
      </c>
      <c r="EQ1014">
        <v>31.4094461538462</v>
      </c>
      <c r="ER1014">
        <v>19.7655769230769</v>
      </c>
      <c r="ES1014">
        <v>1200.01076923077</v>
      </c>
      <c r="ET1014">
        <v>0.966994384615384</v>
      </c>
      <c r="EU1014">
        <v>0.0330054769230769</v>
      </c>
      <c r="EV1014">
        <v>0</v>
      </c>
      <c r="EW1014">
        <v>875.007307692307</v>
      </c>
      <c r="EX1014">
        <v>5.00059</v>
      </c>
      <c r="EY1014">
        <v>11694.4076923077</v>
      </c>
      <c r="EZ1014">
        <v>10358.7846153846</v>
      </c>
      <c r="FA1014">
        <v>64.4083846153846</v>
      </c>
      <c r="FB1014">
        <v>65.5572307692308</v>
      </c>
      <c r="FC1014">
        <v>64.3459230769231</v>
      </c>
      <c r="FD1014">
        <v>65.5238461538462</v>
      </c>
      <c r="FE1014">
        <v>65.6440769230769</v>
      </c>
      <c r="FF1014">
        <v>1155.57</v>
      </c>
      <c r="FG1014">
        <v>39.4407692307692</v>
      </c>
      <c r="FH1014">
        <v>0</v>
      </c>
      <c r="FI1014">
        <v>1761425925.7</v>
      </c>
      <c r="FJ1014">
        <v>0</v>
      </c>
      <c r="FK1014">
        <v>875.377307692308</v>
      </c>
      <c r="FL1014">
        <v>34.3719658211793</v>
      </c>
      <c r="FM1014">
        <v>451.056410577755</v>
      </c>
      <c r="FN1014">
        <v>11699.0307692308</v>
      </c>
      <c r="FO1014">
        <v>15</v>
      </c>
      <c r="FP1014">
        <v>0</v>
      </c>
      <c r="FQ1014" t="s">
        <v>439</v>
      </c>
      <c r="FR1014">
        <v>0</v>
      </c>
      <c r="FS1014">
        <v>0</v>
      </c>
      <c r="FT1014">
        <v>0</v>
      </c>
      <c r="FU1014">
        <v>0</v>
      </c>
      <c r="FV1014">
        <v>0</v>
      </c>
      <c r="FW1014">
        <v>0</v>
      </c>
      <c r="FX1014">
        <v>0</v>
      </c>
      <c r="FY1014">
        <v>0</v>
      </c>
      <c r="FZ1014">
        <v>0</v>
      </c>
      <c r="GA1014">
        <v>0</v>
      </c>
      <c r="GB1014">
        <v>0</v>
      </c>
      <c r="GC1014">
        <v>-43.725625</v>
      </c>
      <c r="GD1014">
        <v>-13.7866330827068</v>
      </c>
      <c r="GE1014">
        <v>1.46250164713582</v>
      </c>
      <c r="GF1014">
        <v>0</v>
      </c>
      <c r="GG1014">
        <v>873.645264705882</v>
      </c>
      <c r="GH1014">
        <v>34.5307715908074</v>
      </c>
      <c r="GI1014">
        <v>3.39404381673702</v>
      </c>
      <c r="GJ1014">
        <v>-1</v>
      </c>
      <c r="GK1014">
        <v>25.55553</v>
      </c>
      <c r="GL1014">
        <v>-0.045221052631607</v>
      </c>
      <c r="GM1014">
        <v>0.00671521406955883</v>
      </c>
      <c r="GN1014">
        <v>1</v>
      </c>
      <c r="GO1014">
        <v>1</v>
      </c>
      <c r="GP1014">
        <v>2</v>
      </c>
      <c r="GQ1014" t="s">
        <v>446</v>
      </c>
      <c r="GR1014">
        <v>3.12609</v>
      </c>
      <c r="GS1014">
        <v>2.719</v>
      </c>
      <c r="GT1014">
        <v>0.10576</v>
      </c>
      <c r="GU1014">
        <v>0.111792</v>
      </c>
      <c r="GV1014">
        <v>0.165164</v>
      </c>
      <c r="GW1014">
        <v>0.101838</v>
      </c>
      <c r="GX1014">
        <v>31852.6</v>
      </c>
      <c r="GY1014">
        <v>33394</v>
      </c>
      <c r="GZ1014">
        <v>32372.7</v>
      </c>
      <c r="HA1014">
        <v>34188.7</v>
      </c>
      <c r="HB1014">
        <v>38857</v>
      </c>
      <c r="HC1014">
        <v>44320.8</v>
      </c>
      <c r="HD1014">
        <v>50934.8</v>
      </c>
      <c r="HE1014">
        <v>54873</v>
      </c>
      <c r="HF1014">
        <v>1.65088</v>
      </c>
      <c r="HG1014">
        <v>1.50232</v>
      </c>
      <c r="HH1014">
        <v>-0.162408</v>
      </c>
      <c r="HI1014">
        <v>0</v>
      </c>
      <c r="HJ1014">
        <v>50.6272</v>
      </c>
      <c r="HK1014">
        <v>999.9</v>
      </c>
      <c r="HL1014">
        <v>55.946</v>
      </c>
      <c r="HM1014">
        <v>30.273</v>
      </c>
      <c r="HN1014">
        <v>26.8403</v>
      </c>
      <c r="HO1014">
        <v>60.1868</v>
      </c>
      <c r="HP1014">
        <v>40.641</v>
      </c>
      <c r="HQ1014">
        <v>1</v>
      </c>
      <c r="HR1014">
        <v>2.68043</v>
      </c>
      <c r="HS1014">
        <v>2.77059</v>
      </c>
      <c r="HT1014">
        <v>20.0895</v>
      </c>
      <c r="HU1014">
        <v>5.18509</v>
      </c>
      <c r="HV1014">
        <v>12.0159</v>
      </c>
      <c r="HW1014">
        <v>4.9669</v>
      </c>
      <c r="HX1014">
        <v>3.29595</v>
      </c>
      <c r="HY1014">
        <v>9999</v>
      </c>
      <c r="HZ1014">
        <v>9999</v>
      </c>
      <c r="IA1014">
        <v>999.9</v>
      </c>
      <c r="IB1014">
        <v>9999</v>
      </c>
      <c r="IC1014">
        <v>1.86325</v>
      </c>
      <c r="ID1014">
        <v>1.86811</v>
      </c>
      <c r="IE1014">
        <v>1.86784</v>
      </c>
      <c r="IF1014">
        <v>1.86905</v>
      </c>
      <c r="IG1014">
        <v>1.86981</v>
      </c>
      <c r="IH1014">
        <v>1.86588</v>
      </c>
      <c r="II1014">
        <v>1.86695</v>
      </c>
      <c r="IJ1014">
        <v>1.86842</v>
      </c>
      <c r="IK1014">
        <v>5</v>
      </c>
      <c r="IL1014">
        <v>0</v>
      </c>
      <c r="IM1014">
        <v>0</v>
      </c>
      <c r="IN1014">
        <v>0</v>
      </c>
      <c r="IO1014" t="s">
        <v>441</v>
      </c>
      <c r="IP1014" t="s">
        <v>442</v>
      </c>
      <c r="IQ1014" t="s">
        <v>443</v>
      </c>
      <c r="IR1014" t="s">
        <v>443</v>
      </c>
      <c r="IS1014" t="s">
        <v>443</v>
      </c>
      <c r="IT1014" t="s">
        <v>443</v>
      </c>
      <c r="IU1014">
        <v>0</v>
      </c>
      <c r="IV1014">
        <v>100</v>
      </c>
      <c r="IW1014">
        <v>100</v>
      </c>
      <c r="IX1014">
        <v>1.098</v>
      </c>
      <c r="IY1014">
        <v>-0.0441</v>
      </c>
      <c r="IZ1014">
        <v>1.09748391826392</v>
      </c>
      <c r="JA1014">
        <v>0</v>
      </c>
      <c r="JB1014">
        <v>0</v>
      </c>
      <c r="JC1014">
        <v>0</v>
      </c>
      <c r="JD1014">
        <v>-0.0441141096964596</v>
      </c>
      <c r="JE1014">
        <v>0</v>
      </c>
      <c r="JF1014">
        <v>0</v>
      </c>
      <c r="JG1014">
        <v>0</v>
      </c>
      <c r="JH1014">
        <v>5</v>
      </c>
      <c r="JI1014">
        <v>2273</v>
      </c>
      <c r="JJ1014">
        <v>1</v>
      </c>
      <c r="JK1014">
        <v>24</v>
      </c>
      <c r="JL1014">
        <v>29357099.4</v>
      </c>
      <c r="JM1014">
        <v>29357099.4</v>
      </c>
      <c r="JN1014">
        <v>1.40259</v>
      </c>
      <c r="JO1014">
        <v>2.63062</v>
      </c>
      <c r="JP1014">
        <v>1.54785</v>
      </c>
      <c r="JQ1014">
        <v>2.31445</v>
      </c>
      <c r="JR1014">
        <v>1.64673</v>
      </c>
      <c r="JS1014">
        <v>2.34985</v>
      </c>
      <c r="JT1014">
        <v>34.3497</v>
      </c>
      <c r="JU1014">
        <v>24.1751</v>
      </c>
      <c r="JV1014">
        <v>18</v>
      </c>
      <c r="JW1014">
        <v>485.815</v>
      </c>
      <c r="JX1014">
        <v>378.423</v>
      </c>
      <c r="JY1014">
        <v>48.4755</v>
      </c>
      <c r="JZ1014">
        <v>56.8393</v>
      </c>
      <c r="KA1014">
        <v>30.0023</v>
      </c>
      <c r="KB1014">
        <v>56.0855</v>
      </c>
      <c r="KC1014">
        <v>55.8815</v>
      </c>
      <c r="KD1014">
        <v>28.1483</v>
      </c>
      <c r="KE1014">
        <v>0</v>
      </c>
      <c r="KF1014">
        <v>100</v>
      </c>
      <c r="KG1014">
        <v>48.4164</v>
      </c>
      <c r="KH1014">
        <v>637.716</v>
      </c>
      <c r="KI1014">
        <v>26.2864</v>
      </c>
      <c r="KJ1014">
        <v>92.2809</v>
      </c>
      <c r="KK1014">
        <v>88.7617</v>
      </c>
    </row>
    <row r="1015" spans="1:297">
      <c r="A1015">
        <v>999</v>
      </c>
      <c r="B1015">
        <v>1761425970.1</v>
      </c>
      <c r="C1015">
        <v>17789.0999999046</v>
      </c>
      <c r="D1015" t="s">
        <v>2450</v>
      </c>
      <c r="E1015" t="s">
        <v>2451</v>
      </c>
      <c r="F1015">
        <v>5</v>
      </c>
      <c r="G1015" t="s">
        <v>2375</v>
      </c>
      <c r="H1015" t="s">
        <v>436</v>
      </c>
      <c r="I1015">
        <v>1761425961.94615</v>
      </c>
      <c r="J1015">
        <f>(K1015)/1000</f>
        <v>0</v>
      </c>
      <c r="K1015">
        <f>IF(DP1015, AN1015, AH1015)</f>
        <v>0</v>
      </c>
      <c r="L1015">
        <f>IF(DP1015, AI1015, AG1015)</f>
        <v>0</v>
      </c>
      <c r="M1015">
        <f>DR1015 - IF(AU1015&gt;1, L1015*DL1015*100.0/(AW1015), 0)</f>
        <v>0</v>
      </c>
      <c r="N1015">
        <f>((T1015-J1015/2)*M1015-L1015)/(T1015+J1015/2)</f>
        <v>0</v>
      </c>
      <c r="O1015">
        <f>N1015*(DY1015+DZ1015)/1000.0</f>
        <v>0</v>
      </c>
      <c r="P1015">
        <f>(DR1015 - IF(AU1015&gt;1, L1015*DL1015*100.0/(AW1015), 0))*(DY1015+DZ1015)/1000.0</f>
        <v>0</v>
      </c>
      <c r="Q1015">
        <f>2.0/((1/S1015-1/R1015)+SIGN(S1015)*SQRT((1/S1015-1/R1015)*(1/S1015-1/R1015) + 4*DM1015/((DM1015+1)*(DM1015+1))*(2*1/S1015*1/R1015-1/R1015*1/R1015)))</f>
        <v>0</v>
      </c>
      <c r="R1015">
        <f>IF(LEFT(DN1015,1)&lt;&gt;"0",IF(LEFT(DN1015,1)="1",3.0,DO1015),$D$5+$E$5*(EF1015*DY1015/($K$5*1000))+$F$5*(EF1015*DY1015/($K$5*1000))*MAX(MIN(DL1015,$J$5),$I$5)*MAX(MIN(DL1015,$J$5),$I$5)+$G$5*MAX(MIN(DL1015,$J$5),$I$5)*(EF1015*DY1015/($K$5*1000))+$H$5*(EF1015*DY1015/($K$5*1000))*(EF1015*DY1015/($K$5*1000)))</f>
        <v>0</v>
      </c>
      <c r="S1015">
        <f>J1015*(1000-(1000*0.61365*exp(17.502*W1015/(240.97+W1015))/(DY1015+DZ1015)+DT1015)/2)/(1000*0.61365*exp(17.502*W1015/(240.97+W1015))/(DY1015+DZ1015)-DT1015)</f>
        <v>0</v>
      </c>
      <c r="T1015">
        <f>1/((DM1015+1)/(Q1015/1.6)+1/(R1015/1.37)) + DM1015/((DM1015+1)/(Q1015/1.6) + DM1015/(R1015/1.37))</f>
        <v>0</v>
      </c>
      <c r="U1015">
        <f>(DH1015*DK1015)</f>
        <v>0</v>
      </c>
      <c r="V1015">
        <f>(EA1015+(U1015+2*0.95*5.67E-8*(((EA1015+$B$7)+273)^4-(EA1015+273)^4)-44100*J1015)/(1.84*29.3*R1015+8*0.95*5.67E-8*(EA1015+273)^3))</f>
        <v>0</v>
      </c>
      <c r="W1015">
        <f>($C$7*EB1015+$D$7*EC1015+$E$7*V1015)</f>
        <v>0</v>
      </c>
      <c r="X1015">
        <f>0.61365*exp(17.502*W1015/(240.97+W1015))</f>
        <v>0</v>
      </c>
      <c r="Y1015">
        <f>(Z1015/AA1015*100)</f>
        <v>0</v>
      </c>
      <c r="Z1015">
        <f>DT1015*(DY1015+DZ1015)/1000</f>
        <v>0</v>
      </c>
      <c r="AA1015">
        <f>0.61365*exp(17.502*EA1015/(240.97+EA1015))</f>
        <v>0</v>
      </c>
      <c r="AB1015">
        <f>(X1015-DT1015*(DY1015+DZ1015)/1000)</f>
        <v>0</v>
      </c>
      <c r="AC1015">
        <f>(-J1015*44100)</f>
        <v>0</v>
      </c>
      <c r="AD1015">
        <f>2*29.3*R1015*0.92*(EA1015-W1015)</f>
        <v>0</v>
      </c>
      <c r="AE1015">
        <f>2*0.95*5.67E-8*(((EA1015+$B$7)+273)^4-(W1015+273)^4)</f>
        <v>0</v>
      </c>
      <c r="AF1015">
        <f>U1015+AE1015+AC1015+AD1015</f>
        <v>0</v>
      </c>
      <c r="AG1015">
        <f>DX1015*AU1015*(DS1015-DR1015*(1000-AU1015*DU1015)/(1000-AU1015*DT1015))/(100*DL1015)</f>
        <v>0</v>
      </c>
      <c r="AH1015">
        <f>1000*DX1015*AU1015*(DT1015-DU1015)/(100*DL1015*(1000-AU1015*DT1015))</f>
        <v>0</v>
      </c>
      <c r="AI1015">
        <f>(AJ1015 - AK1015 - DY1015*1E3/(8.314*(EA1015+273.15)) * AM1015/DX1015 * AL1015) * DX1015/(100*DL1015) * (1000 - DU1015)/1000</f>
        <v>0</v>
      </c>
      <c r="AJ1015">
        <v>638.41081108771</v>
      </c>
      <c r="AK1015">
        <v>615.831103030303</v>
      </c>
      <c r="AL1015">
        <v>3.28504222655875</v>
      </c>
      <c r="AM1015">
        <v>65.4866395817143</v>
      </c>
      <c r="AN1015">
        <f>(AP1015 - AO1015 + DY1015*1E3/(8.314*(EA1015+273.15)) * AR1015/DX1015 * AQ1015) * DX1015/(100*DL1015) * 1000/(1000 - AP1015)</f>
        <v>0</v>
      </c>
      <c r="AO1015">
        <v>25.6503517596232</v>
      </c>
      <c r="AP1015">
        <v>51.1758418181818</v>
      </c>
      <c r="AQ1015">
        <v>-0.00664928983383897</v>
      </c>
      <c r="AR1015">
        <v>110.837555628061</v>
      </c>
      <c r="AS1015">
        <v>8</v>
      </c>
      <c r="AT1015">
        <v>2</v>
      </c>
      <c r="AU1015">
        <f>IF(AS1015*$H$13&gt;=AW1015,1.0,(AW1015/(AW1015-AS1015*$H$13)))</f>
        <v>0</v>
      </c>
      <c r="AV1015">
        <f>(AU1015-1)*100</f>
        <v>0</v>
      </c>
      <c r="AW1015">
        <f>MAX(0,($B$13+$C$13*EF1015)/(1+$D$13*EF1015)*DY1015/(EA1015+273)*$E$13)</f>
        <v>0</v>
      </c>
      <c r="AX1015" t="s">
        <v>437</v>
      </c>
      <c r="AY1015" t="s">
        <v>437</v>
      </c>
      <c r="AZ1015">
        <v>0</v>
      </c>
      <c r="BA1015">
        <v>0</v>
      </c>
      <c r="BB1015">
        <f>1-AZ1015/BA1015</f>
        <v>0</v>
      </c>
      <c r="BC1015">
        <v>0</v>
      </c>
      <c r="BD1015" t="s">
        <v>437</v>
      </c>
      <c r="BE1015" t="s">
        <v>437</v>
      </c>
      <c r="BF1015">
        <v>0</v>
      </c>
      <c r="BG1015">
        <v>0</v>
      </c>
      <c r="BH1015">
        <f>1-BF1015/BG1015</f>
        <v>0</v>
      </c>
      <c r="BI1015">
        <v>0.5</v>
      </c>
      <c r="BJ1015">
        <f>DI1015</f>
        <v>0</v>
      </c>
      <c r="BK1015">
        <f>L1015</f>
        <v>0</v>
      </c>
      <c r="BL1015">
        <f>BH1015*BI1015*BJ1015</f>
        <v>0</v>
      </c>
      <c r="BM1015">
        <f>(BK1015-BC1015)/BJ1015</f>
        <v>0</v>
      </c>
      <c r="BN1015">
        <f>(BA1015-BG1015)/BG1015</f>
        <v>0</v>
      </c>
      <c r="BO1015">
        <f>AZ1015/(BB1015+AZ1015/BG1015)</f>
        <v>0</v>
      </c>
      <c r="BP1015" t="s">
        <v>437</v>
      </c>
      <c r="BQ1015">
        <v>0</v>
      </c>
      <c r="BR1015">
        <f>IF(BQ1015&lt;&gt;0, BQ1015, BO1015)</f>
        <v>0</v>
      </c>
      <c r="BS1015">
        <f>1-BR1015/BG1015</f>
        <v>0</v>
      </c>
      <c r="BT1015">
        <f>(BG1015-BF1015)/(BG1015-BR1015)</f>
        <v>0</v>
      </c>
      <c r="BU1015">
        <f>(BA1015-BG1015)/(BA1015-BR1015)</f>
        <v>0</v>
      </c>
      <c r="BV1015">
        <f>(BG1015-BF1015)/(BG1015-AZ1015)</f>
        <v>0</v>
      </c>
      <c r="BW1015">
        <f>(BA1015-BG1015)/(BA1015-AZ1015)</f>
        <v>0</v>
      </c>
      <c r="BX1015">
        <f>(BT1015*BR1015/BF1015)</f>
        <v>0</v>
      </c>
      <c r="BY1015">
        <f>(1-BX1015)</f>
        <v>0</v>
      </c>
      <c r="DH1015">
        <f>$B$11*EG1015+$C$11*EH1015+$F$11*ES1015*(1-EV1015)</f>
        <v>0</v>
      </c>
      <c r="DI1015">
        <f>DH1015*DJ1015</f>
        <v>0</v>
      </c>
      <c r="DJ1015">
        <f>($B$11*$D$9+$C$11*$D$9+$F$11*((FF1015+EX1015)/MAX(FF1015+EX1015+FG1015, 0.1)*$I$9+FG1015/MAX(FF1015+EX1015+FG1015, 0.1)*$J$9))/($B$11+$C$11+$F$11)</f>
        <v>0</v>
      </c>
      <c r="DK1015">
        <f>($B$11*$K$9+$C$11*$K$9+$F$11*((FF1015+EX1015)/MAX(FF1015+EX1015+FG1015, 0.1)*$P$9+FG1015/MAX(FF1015+EX1015+FG1015, 0.1)*$Q$9))/($B$11+$C$11+$F$11)</f>
        <v>0</v>
      </c>
      <c r="DL1015">
        <v>6</v>
      </c>
      <c r="DM1015">
        <v>0.5</v>
      </c>
      <c r="DN1015" t="s">
        <v>438</v>
      </c>
      <c r="DO1015">
        <v>2</v>
      </c>
      <c r="DP1015" t="b">
        <v>1</v>
      </c>
      <c r="DQ1015">
        <v>1761425961.94615</v>
      </c>
      <c r="DR1015">
        <v>561.303692307692</v>
      </c>
      <c r="DS1015">
        <v>605.970230769231</v>
      </c>
      <c r="DT1015">
        <v>51.1915307692308</v>
      </c>
      <c r="DU1015">
        <v>25.6439076923077</v>
      </c>
      <c r="DV1015">
        <v>560.206153846154</v>
      </c>
      <c r="DW1015">
        <v>51.2356384615385</v>
      </c>
      <c r="DX1015">
        <v>500.011923076923</v>
      </c>
      <c r="DY1015">
        <v>90.2033538461538</v>
      </c>
      <c r="DZ1015">
        <v>0.0408642</v>
      </c>
      <c r="EA1015">
        <v>51.7891923076923</v>
      </c>
      <c r="EB1015">
        <v>48.0649230769231</v>
      </c>
      <c r="EC1015">
        <v>999.9</v>
      </c>
      <c r="ED1015">
        <v>0</v>
      </c>
      <c r="EE1015">
        <v>0</v>
      </c>
      <c r="EF1015">
        <v>10000.92</v>
      </c>
      <c r="EG1015">
        <v>0</v>
      </c>
      <c r="EH1015">
        <v>1186.43</v>
      </c>
      <c r="EI1015">
        <v>-44.6664923076923</v>
      </c>
      <c r="EJ1015">
        <v>591.587769230769</v>
      </c>
      <c r="EK1015">
        <v>621.918538461538</v>
      </c>
      <c r="EL1015">
        <v>25.5476307692308</v>
      </c>
      <c r="EM1015">
        <v>605.970230769231</v>
      </c>
      <c r="EN1015">
        <v>25.6439076923077</v>
      </c>
      <c r="EO1015">
        <v>4.61764923076923</v>
      </c>
      <c r="EP1015">
        <v>2.31316692307692</v>
      </c>
      <c r="EQ1015">
        <v>31.4089615384615</v>
      </c>
      <c r="ER1015">
        <v>19.7683923076923</v>
      </c>
      <c r="ES1015">
        <v>1200.00846153846</v>
      </c>
      <c r="ET1015">
        <v>0.967001769230769</v>
      </c>
      <c r="EU1015">
        <v>0.0329981538461538</v>
      </c>
      <c r="EV1015">
        <v>0</v>
      </c>
      <c r="EW1015">
        <v>877.945846153846</v>
      </c>
      <c r="EX1015">
        <v>5.00059</v>
      </c>
      <c r="EY1015">
        <v>11732.4846153846</v>
      </c>
      <c r="EZ1015">
        <v>10358.7923076923</v>
      </c>
      <c r="FA1015">
        <v>64.4274615384615</v>
      </c>
      <c r="FB1015">
        <v>65.5765384615385</v>
      </c>
      <c r="FC1015">
        <v>64.3653076923077</v>
      </c>
      <c r="FD1015">
        <v>65.5429230769231</v>
      </c>
      <c r="FE1015">
        <v>65.6631538461538</v>
      </c>
      <c r="FF1015">
        <v>1155.57692307692</v>
      </c>
      <c r="FG1015">
        <v>39.4315384615385</v>
      </c>
      <c r="FH1015">
        <v>0</v>
      </c>
      <c r="FI1015">
        <v>1761425930.5</v>
      </c>
      <c r="FJ1015">
        <v>0</v>
      </c>
      <c r="FK1015">
        <v>878.155807692308</v>
      </c>
      <c r="FL1015">
        <v>34.962153790135</v>
      </c>
      <c r="FM1015">
        <v>453.808546398301</v>
      </c>
      <c r="FN1015">
        <v>11735.3961538462</v>
      </c>
      <c r="FO1015">
        <v>15</v>
      </c>
      <c r="FP1015">
        <v>0</v>
      </c>
      <c r="FQ1015" t="s">
        <v>439</v>
      </c>
      <c r="FR1015">
        <v>0</v>
      </c>
      <c r="FS1015">
        <v>0</v>
      </c>
      <c r="FT1015">
        <v>0</v>
      </c>
      <c r="FU1015">
        <v>0</v>
      </c>
      <c r="FV1015">
        <v>0</v>
      </c>
      <c r="FW1015">
        <v>0</v>
      </c>
      <c r="FX1015">
        <v>0</v>
      </c>
      <c r="FY1015">
        <v>0</v>
      </c>
      <c r="FZ1015">
        <v>0</v>
      </c>
      <c r="GA1015">
        <v>0</v>
      </c>
      <c r="GB1015">
        <v>0</v>
      </c>
      <c r="GC1015">
        <v>-44.456419047619</v>
      </c>
      <c r="GD1015">
        <v>-6.28779740259746</v>
      </c>
      <c r="GE1015">
        <v>0.883709042625535</v>
      </c>
      <c r="GF1015">
        <v>0</v>
      </c>
      <c r="GG1015">
        <v>876.427735294118</v>
      </c>
      <c r="GH1015">
        <v>34.6609778114587</v>
      </c>
      <c r="GI1015">
        <v>3.40571389517869</v>
      </c>
      <c r="GJ1015">
        <v>-1</v>
      </c>
      <c r="GK1015">
        <v>25.5503380952381</v>
      </c>
      <c r="GL1015">
        <v>-0.0725298701298586</v>
      </c>
      <c r="GM1015">
        <v>0.00977871722965727</v>
      </c>
      <c r="GN1015">
        <v>1</v>
      </c>
      <c r="GO1015">
        <v>1</v>
      </c>
      <c r="GP1015">
        <v>2</v>
      </c>
      <c r="GQ1015" t="s">
        <v>446</v>
      </c>
      <c r="GR1015">
        <v>3.12624</v>
      </c>
      <c r="GS1015">
        <v>2.71887</v>
      </c>
      <c r="GT1015">
        <v>0.107868</v>
      </c>
      <c r="GU1015">
        <v>0.113927</v>
      </c>
      <c r="GV1015">
        <v>0.165109</v>
      </c>
      <c r="GW1015">
        <v>0.101852</v>
      </c>
      <c r="GX1015">
        <v>31775.9</v>
      </c>
      <c r="GY1015">
        <v>33311.5</v>
      </c>
      <c r="GZ1015">
        <v>32371.3</v>
      </c>
      <c r="HA1015">
        <v>34186.7</v>
      </c>
      <c r="HB1015">
        <v>38858.1</v>
      </c>
      <c r="HC1015">
        <v>44318.1</v>
      </c>
      <c r="HD1015">
        <v>50932.7</v>
      </c>
      <c r="HE1015">
        <v>54870.2</v>
      </c>
      <c r="HF1015">
        <v>1.65068</v>
      </c>
      <c r="HG1015">
        <v>1.502</v>
      </c>
      <c r="HH1015">
        <v>-0.163704</v>
      </c>
      <c r="HI1015">
        <v>0</v>
      </c>
      <c r="HJ1015">
        <v>50.6456</v>
      </c>
      <c r="HK1015">
        <v>999.9</v>
      </c>
      <c r="HL1015">
        <v>55.946</v>
      </c>
      <c r="HM1015">
        <v>30.252</v>
      </c>
      <c r="HN1015">
        <v>26.8091</v>
      </c>
      <c r="HO1015">
        <v>60.3768</v>
      </c>
      <c r="HP1015">
        <v>40.3766</v>
      </c>
      <c r="HQ1015">
        <v>1</v>
      </c>
      <c r="HR1015">
        <v>2.68303</v>
      </c>
      <c r="HS1015">
        <v>2.84564</v>
      </c>
      <c r="HT1015">
        <v>20.0883</v>
      </c>
      <c r="HU1015">
        <v>5.18509</v>
      </c>
      <c r="HV1015">
        <v>12.0159</v>
      </c>
      <c r="HW1015">
        <v>4.9671</v>
      </c>
      <c r="HX1015">
        <v>3.29593</v>
      </c>
      <c r="HY1015">
        <v>9999</v>
      </c>
      <c r="HZ1015">
        <v>9999</v>
      </c>
      <c r="IA1015">
        <v>999.9</v>
      </c>
      <c r="IB1015">
        <v>9999</v>
      </c>
      <c r="IC1015">
        <v>1.86325</v>
      </c>
      <c r="ID1015">
        <v>1.86813</v>
      </c>
      <c r="IE1015">
        <v>1.86784</v>
      </c>
      <c r="IF1015">
        <v>1.86905</v>
      </c>
      <c r="IG1015">
        <v>1.86982</v>
      </c>
      <c r="IH1015">
        <v>1.86588</v>
      </c>
      <c r="II1015">
        <v>1.86695</v>
      </c>
      <c r="IJ1015">
        <v>1.86843</v>
      </c>
      <c r="IK1015">
        <v>5</v>
      </c>
      <c r="IL1015">
        <v>0</v>
      </c>
      <c r="IM1015">
        <v>0</v>
      </c>
      <c r="IN1015">
        <v>0</v>
      </c>
      <c r="IO1015" t="s">
        <v>441</v>
      </c>
      <c r="IP1015" t="s">
        <v>442</v>
      </c>
      <c r="IQ1015" t="s">
        <v>443</v>
      </c>
      <c r="IR1015" t="s">
        <v>443</v>
      </c>
      <c r="IS1015" t="s">
        <v>443</v>
      </c>
      <c r="IT1015" t="s">
        <v>443</v>
      </c>
      <c r="IU1015">
        <v>0</v>
      </c>
      <c r="IV1015">
        <v>100</v>
      </c>
      <c r="IW1015">
        <v>100</v>
      </c>
      <c r="IX1015">
        <v>1.098</v>
      </c>
      <c r="IY1015">
        <v>-0.0441</v>
      </c>
      <c r="IZ1015">
        <v>1.09748391826392</v>
      </c>
      <c r="JA1015">
        <v>0</v>
      </c>
      <c r="JB1015">
        <v>0</v>
      </c>
      <c r="JC1015">
        <v>0</v>
      </c>
      <c r="JD1015">
        <v>-0.0441141096964596</v>
      </c>
      <c r="JE1015">
        <v>0</v>
      </c>
      <c r="JF1015">
        <v>0</v>
      </c>
      <c r="JG1015">
        <v>0</v>
      </c>
      <c r="JH1015">
        <v>5</v>
      </c>
      <c r="JI1015">
        <v>2273</v>
      </c>
      <c r="JJ1015">
        <v>1</v>
      </c>
      <c r="JK1015">
        <v>24</v>
      </c>
      <c r="JL1015">
        <v>29357099.5</v>
      </c>
      <c r="JM1015">
        <v>29357099.5</v>
      </c>
      <c r="JN1015">
        <v>1.43311</v>
      </c>
      <c r="JO1015">
        <v>2.63672</v>
      </c>
      <c r="JP1015">
        <v>1.54785</v>
      </c>
      <c r="JQ1015">
        <v>2.31567</v>
      </c>
      <c r="JR1015">
        <v>1.64673</v>
      </c>
      <c r="JS1015">
        <v>2.27173</v>
      </c>
      <c r="JT1015">
        <v>34.3725</v>
      </c>
      <c r="JU1015">
        <v>24.1751</v>
      </c>
      <c r="JV1015">
        <v>18</v>
      </c>
      <c r="JW1015">
        <v>485.738</v>
      </c>
      <c r="JX1015">
        <v>378.283</v>
      </c>
      <c r="JY1015">
        <v>48.4081</v>
      </c>
      <c r="JZ1015">
        <v>56.855</v>
      </c>
      <c r="KA1015">
        <v>30.0024</v>
      </c>
      <c r="KB1015">
        <v>56.0987</v>
      </c>
      <c r="KC1015">
        <v>55.8965</v>
      </c>
      <c r="KD1015">
        <v>28.81</v>
      </c>
      <c r="KE1015">
        <v>0</v>
      </c>
      <c r="KF1015">
        <v>100</v>
      </c>
      <c r="KG1015">
        <v>48.3565</v>
      </c>
      <c r="KH1015">
        <v>658.065</v>
      </c>
      <c r="KI1015">
        <v>26.2864</v>
      </c>
      <c r="KJ1015">
        <v>92.277</v>
      </c>
      <c r="KK1015">
        <v>88.7568</v>
      </c>
    </row>
    <row r="1016" spans="1:297">
      <c r="A1016">
        <v>1000</v>
      </c>
      <c r="B1016">
        <v>1761425975.1</v>
      </c>
      <c r="C1016">
        <v>17794.0999999046</v>
      </c>
      <c r="D1016" t="s">
        <v>2452</v>
      </c>
      <c r="E1016" t="s">
        <v>2453</v>
      </c>
      <c r="F1016">
        <v>5</v>
      </c>
      <c r="G1016" t="s">
        <v>2375</v>
      </c>
      <c r="H1016" t="s">
        <v>436</v>
      </c>
      <c r="I1016">
        <v>1761425966.94615</v>
      </c>
      <c r="J1016">
        <f>(K1016)/1000</f>
        <v>0</v>
      </c>
      <c r="K1016">
        <f>IF(DP1016, AN1016, AH1016)</f>
        <v>0</v>
      </c>
      <c r="L1016">
        <f>IF(DP1016, AI1016, AG1016)</f>
        <v>0</v>
      </c>
      <c r="M1016">
        <f>DR1016 - IF(AU1016&gt;1, L1016*DL1016*100.0/(AW1016), 0)</f>
        <v>0</v>
      </c>
      <c r="N1016">
        <f>((T1016-J1016/2)*M1016-L1016)/(T1016+J1016/2)</f>
        <v>0</v>
      </c>
      <c r="O1016">
        <f>N1016*(DY1016+DZ1016)/1000.0</f>
        <v>0</v>
      </c>
      <c r="P1016">
        <f>(DR1016 - IF(AU1016&gt;1, L1016*DL1016*100.0/(AW1016), 0))*(DY1016+DZ1016)/1000.0</f>
        <v>0</v>
      </c>
      <c r="Q1016">
        <f>2.0/((1/S1016-1/R1016)+SIGN(S1016)*SQRT((1/S1016-1/R1016)*(1/S1016-1/R1016) + 4*DM1016/((DM1016+1)*(DM1016+1))*(2*1/S1016*1/R1016-1/R1016*1/R1016)))</f>
        <v>0</v>
      </c>
      <c r="R1016">
        <f>IF(LEFT(DN1016,1)&lt;&gt;"0",IF(LEFT(DN1016,1)="1",3.0,DO1016),$D$5+$E$5*(EF1016*DY1016/($K$5*1000))+$F$5*(EF1016*DY1016/($K$5*1000))*MAX(MIN(DL1016,$J$5),$I$5)*MAX(MIN(DL1016,$J$5),$I$5)+$G$5*MAX(MIN(DL1016,$J$5),$I$5)*(EF1016*DY1016/($K$5*1000))+$H$5*(EF1016*DY1016/($K$5*1000))*(EF1016*DY1016/($K$5*1000)))</f>
        <v>0</v>
      </c>
      <c r="S1016">
        <f>J1016*(1000-(1000*0.61365*exp(17.502*W1016/(240.97+W1016))/(DY1016+DZ1016)+DT1016)/2)/(1000*0.61365*exp(17.502*W1016/(240.97+W1016))/(DY1016+DZ1016)-DT1016)</f>
        <v>0</v>
      </c>
      <c r="T1016">
        <f>1/((DM1016+1)/(Q1016/1.6)+1/(R1016/1.37)) + DM1016/((DM1016+1)/(Q1016/1.6) + DM1016/(R1016/1.37))</f>
        <v>0</v>
      </c>
      <c r="U1016">
        <f>(DH1016*DK1016)</f>
        <v>0</v>
      </c>
      <c r="V1016">
        <f>(EA1016+(U1016+2*0.95*5.67E-8*(((EA1016+$B$7)+273)^4-(EA1016+273)^4)-44100*J1016)/(1.84*29.3*R1016+8*0.95*5.67E-8*(EA1016+273)^3))</f>
        <v>0</v>
      </c>
      <c r="W1016">
        <f>($C$7*EB1016+$D$7*EC1016+$E$7*V1016)</f>
        <v>0</v>
      </c>
      <c r="X1016">
        <f>0.61365*exp(17.502*W1016/(240.97+W1016))</f>
        <v>0</v>
      </c>
      <c r="Y1016">
        <f>(Z1016/AA1016*100)</f>
        <v>0</v>
      </c>
      <c r="Z1016">
        <f>DT1016*(DY1016+DZ1016)/1000</f>
        <v>0</v>
      </c>
      <c r="AA1016">
        <f>0.61365*exp(17.502*EA1016/(240.97+EA1016))</f>
        <v>0</v>
      </c>
      <c r="AB1016">
        <f>(X1016-DT1016*(DY1016+DZ1016)/1000)</f>
        <v>0</v>
      </c>
      <c r="AC1016">
        <f>(-J1016*44100)</f>
        <v>0</v>
      </c>
      <c r="AD1016">
        <f>2*29.3*R1016*0.92*(EA1016-W1016)</f>
        <v>0</v>
      </c>
      <c r="AE1016">
        <f>2*0.95*5.67E-8*(((EA1016+$B$7)+273)^4-(W1016+273)^4)</f>
        <v>0</v>
      </c>
      <c r="AF1016">
        <f>U1016+AE1016+AC1016+AD1016</f>
        <v>0</v>
      </c>
      <c r="AG1016">
        <f>DX1016*AU1016*(DS1016-DR1016*(1000-AU1016*DU1016)/(1000-AU1016*DT1016))/(100*DL1016)</f>
        <v>0</v>
      </c>
      <c r="AH1016">
        <f>1000*DX1016*AU1016*(DT1016-DU1016)/(100*DL1016*(1000-AU1016*DT1016))</f>
        <v>0</v>
      </c>
      <c r="AI1016">
        <f>(AJ1016 - AK1016 - DY1016*1E3/(8.314*(EA1016+273.15)) * AM1016/DX1016 * AL1016) * DX1016/(100*DL1016) * (1000 - DU1016)/1000</f>
        <v>0</v>
      </c>
      <c r="AJ1016">
        <v>656.31752198782</v>
      </c>
      <c r="AK1016">
        <v>633.024260606061</v>
      </c>
      <c r="AL1016">
        <v>3.48363347944073</v>
      </c>
      <c r="AM1016">
        <v>65.4866395817143</v>
      </c>
      <c r="AN1016">
        <f>(AP1016 - AO1016 + DY1016*1E3/(8.314*(EA1016+273.15)) * AR1016/DX1016 * AQ1016) * DX1016/(100*DL1016) * 1000/(1000 - AP1016)</f>
        <v>0</v>
      </c>
      <c r="AO1016">
        <v>25.6547565468653</v>
      </c>
      <c r="AP1016">
        <v>51.1860218181818</v>
      </c>
      <c r="AQ1016">
        <v>0.0020256548894554</v>
      </c>
      <c r="AR1016">
        <v>110.837555628061</v>
      </c>
      <c r="AS1016">
        <v>8</v>
      </c>
      <c r="AT1016">
        <v>2</v>
      </c>
      <c r="AU1016">
        <f>IF(AS1016*$H$13&gt;=AW1016,1.0,(AW1016/(AW1016-AS1016*$H$13)))</f>
        <v>0</v>
      </c>
      <c r="AV1016">
        <f>(AU1016-1)*100</f>
        <v>0</v>
      </c>
      <c r="AW1016">
        <f>MAX(0,($B$13+$C$13*EF1016)/(1+$D$13*EF1016)*DY1016/(EA1016+273)*$E$13)</f>
        <v>0</v>
      </c>
      <c r="AX1016" t="s">
        <v>437</v>
      </c>
      <c r="AY1016" t="s">
        <v>437</v>
      </c>
      <c r="AZ1016">
        <v>0</v>
      </c>
      <c r="BA1016">
        <v>0</v>
      </c>
      <c r="BB1016">
        <f>1-AZ1016/BA1016</f>
        <v>0</v>
      </c>
      <c r="BC1016">
        <v>0</v>
      </c>
      <c r="BD1016" t="s">
        <v>437</v>
      </c>
      <c r="BE1016" t="s">
        <v>437</v>
      </c>
      <c r="BF1016">
        <v>0</v>
      </c>
      <c r="BG1016">
        <v>0</v>
      </c>
      <c r="BH1016">
        <f>1-BF1016/BG1016</f>
        <v>0</v>
      </c>
      <c r="BI1016">
        <v>0.5</v>
      </c>
      <c r="BJ1016">
        <f>DI1016</f>
        <v>0</v>
      </c>
      <c r="BK1016">
        <f>L1016</f>
        <v>0</v>
      </c>
      <c r="BL1016">
        <f>BH1016*BI1016*BJ1016</f>
        <v>0</v>
      </c>
      <c r="BM1016">
        <f>(BK1016-BC1016)/BJ1016</f>
        <v>0</v>
      </c>
      <c r="BN1016">
        <f>(BA1016-BG1016)/BG1016</f>
        <v>0</v>
      </c>
      <c r="BO1016">
        <f>AZ1016/(BB1016+AZ1016/BG1016)</f>
        <v>0</v>
      </c>
      <c r="BP1016" t="s">
        <v>437</v>
      </c>
      <c r="BQ1016">
        <v>0</v>
      </c>
      <c r="BR1016">
        <f>IF(BQ1016&lt;&gt;0, BQ1016, BO1016)</f>
        <v>0</v>
      </c>
      <c r="BS1016">
        <f>1-BR1016/BG1016</f>
        <v>0</v>
      </c>
      <c r="BT1016">
        <f>(BG1016-BF1016)/(BG1016-BR1016)</f>
        <v>0</v>
      </c>
      <c r="BU1016">
        <f>(BA1016-BG1016)/(BA1016-BR1016)</f>
        <v>0</v>
      </c>
      <c r="BV1016">
        <f>(BG1016-BF1016)/(BG1016-AZ1016)</f>
        <v>0</v>
      </c>
      <c r="BW1016">
        <f>(BA1016-BG1016)/(BA1016-AZ1016)</f>
        <v>0</v>
      </c>
      <c r="BX1016">
        <f>(BT1016*BR1016/BF1016)</f>
        <v>0</v>
      </c>
      <c r="BY1016">
        <f>(1-BX1016)</f>
        <v>0</v>
      </c>
      <c r="DH1016">
        <f>$B$11*EG1016+$C$11*EH1016+$F$11*ES1016*(1-EV1016)</f>
        <v>0</v>
      </c>
      <c r="DI1016">
        <f>DH1016*DJ1016</f>
        <v>0</v>
      </c>
      <c r="DJ1016">
        <f>($B$11*$D$9+$C$11*$D$9+$F$11*((FF1016+EX1016)/MAX(FF1016+EX1016+FG1016, 0.1)*$I$9+FG1016/MAX(FF1016+EX1016+FG1016, 0.1)*$J$9))/($B$11+$C$11+$F$11)</f>
        <v>0</v>
      </c>
      <c r="DK1016">
        <f>($B$11*$K$9+$C$11*$K$9+$F$11*((FF1016+EX1016)/MAX(FF1016+EX1016+FG1016, 0.1)*$P$9+FG1016/MAX(FF1016+EX1016+FG1016, 0.1)*$Q$9))/($B$11+$C$11+$F$11)</f>
        <v>0</v>
      </c>
      <c r="DL1016">
        <v>6</v>
      </c>
      <c r="DM1016">
        <v>0.5</v>
      </c>
      <c r="DN1016" t="s">
        <v>438</v>
      </c>
      <c r="DO1016">
        <v>2</v>
      </c>
      <c r="DP1016" t="b">
        <v>1</v>
      </c>
      <c r="DQ1016">
        <v>1761425966.94615</v>
      </c>
      <c r="DR1016">
        <v>577.469230769231</v>
      </c>
      <c r="DS1016">
        <v>623.160307692308</v>
      </c>
      <c r="DT1016">
        <v>51.1867615384615</v>
      </c>
      <c r="DU1016">
        <v>25.6490230769231</v>
      </c>
      <c r="DV1016">
        <v>576.371615384615</v>
      </c>
      <c r="DW1016">
        <v>51.2308692307692</v>
      </c>
      <c r="DX1016">
        <v>500.001</v>
      </c>
      <c r="DY1016">
        <v>90.2029153846154</v>
      </c>
      <c r="DZ1016">
        <v>0.0409632076923077</v>
      </c>
      <c r="EA1016">
        <v>51.7869307692308</v>
      </c>
      <c r="EB1016">
        <v>48.0675692307692</v>
      </c>
      <c r="EC1016">
        <v>999.9</v>
      </c>
      <c r="ED1016">
        <v>0</v>
      </c>
      <c r="EE1016">
        <v>0</v>
      </c>
      <c r="EF1016">
        <v>9992.79307692308</v>
      </c>
      <c r="EG1016">
        <v>0</v>
      </c>
      <c r="EH1016">
        <v>1186.33384615385</v>
      </c>
      <c r="EI1016">
        <v>-45.6912307692308</v>
      </c>
      <c r="EJ1016">
        <v>608.622461538462</v>
      </c>
      <c r="EK1016">
        <v>639.564615384615</v>
      </c>
      <c r="EL1016">
        <v>25.5377461538462</v>
      </c>
      <c r="EM1016">
        <v>623.160307692308</v>
      </c>
      <c r="EN1016">
        <v>25.6490230769231</v>
      </c>
      <c r="EO1016">
        <v>4.61719615384615</v>
      </c>
      <c r="EP1016">
        <v>2.31361769230769</v>
      </c>
      <c r="EQ1016">
        <v>31.4072307692308</v>
      </c>
      <c r="ER1016">
        <v>19.7715230769231</v>
      </c>
      <c r="ES1016">
        <v>1200.00538461538</v>
      </c>
      <c r="ET1016">
        <v>0.967009153846153</v>
      </c>
      <c r="EU1016">
        <v>0.0329908307692308</v>
      </c>
      <c r="EV1016">
        <v>0</v>
      </c>
      <c r="EW1016">
        <v>880.817846153846</v>
      </c>
      <c r="EX1016">
        <v>5.00059</v>
      </c>
      <c r="EY1016">
        <v>11770.1846153846</v>
      </c>
      <c r="EZ1016">
        <v>10358.7923076923</v>
      </c>
      <c r="FA1016">
        <v>64.437</v>
      </c>
      <c r="FB1016">
        <v>65.5959230769231</v>
      </c>
      <c r="FC1016">
        <v>64.3845384615385</v>
      </c>
      <c r="FD1016">
        <v>65.5620769230769</v>
      </c>
      <c r="FE1016">
        <v>65.6822307692308</v>
      </c>
      <c r="FF1016">
        <v>1155.58307692308</v>
      </c>
      <c r="FG1016">
        <v>39.4223076923077</v>
      </c>
      <c r="FH1016">
        <v>0</v>
      </c>
      <c r="FI1016">
        <v>1761425935.9</v>
      </c>
      <c r="FJ1016">
        <v>0</v>
      </c>
      <c r="FK1016">
        <v>881.48656</v>
      </c>
      <c r="FL1016">
        <v>35.1966922503307</v>
      </c>
      <c r="FM1016">
        <v>456.276922382836</v>
      </c>
      <c r="FN1016">
        <v>11778.512</v>
      </c>
      <c r="FO1016">
        <v>15</v>
      </c>
      <c r="FP1016">
        <v>0</v>
      </c>
      <c r="FQ1016" t="s">
        <v>439</v>
      </c>
      <c r="FR1016">
        <v>0</v>
      </c>
      <c r="FS1016">
        <v>0</v>
      </c>
      <c r="FT1016">
        <v>0</v>
      </c>
      <c r="FU1016">
        <v>0</v>
      </c>
      <c r="FV1016">
        <v>0</v>
      </c>
      <c r="FW1016">
        <v>0</v>
      </c>
      <c r="FX1016">
        <v>0</v>
      </c>
      <c r="FY1016">
        <v>0</v>
      </c>
      <c r="FZ1016">
        <v>0</v>
      </c>
      <c r="GA1016">
        <v>0</v>
      </c>
      <c r="GB1016">
        <v>0</v>
      </c>
      <c r="GC1016">
        <v>-45.29942</v>
      </c>
      <c r="GD1016">
        <v>-9.53130225563915</v>
      </c>
      <c r="GE1016">
        <v>1.13663386479552</v>
      </c>
      <c r="GF1016">
        <v>0</v>
      </c>
      <c r="GG1016">
        <v>879.204970588235</v>
      </c>
      <c r="GH1016">
        <v>35.0854851124342</v>
      </c>
      <c r="GI1016">
        <v>3.4471860944433</v>
      </c>
      <c r="GJ1016">
        <v>-1</v>
      </c>
      <c r="GK1016">
        <v>25.542185</v>
      </c>
      <c r="GL1016">
        <v>-0.123766917293252</v>
      </c>
      <c r="GM1016">
        <v>0.0131382371344104</v>
      </c>
      <c r="GN1016">
        <v>0</v>
      </c>
      <c r="GO1016">
        <v>0</v>
      </c>
      <c r="GP1016">
        <v>2</v>
      </c>
      <c r="GQ1016" t="s">
        <v>473</v>
      </c>
      <c r="GR1016">
        <v>3.12626</v>
      </c>
      <c r="GS1016">
        <v>2.71884</v>
      </c>
      <c r="GT1016">
        <v>0.110064</v>
      </c>
      <c r="GU1016">
        <v>0.116068</v>
      </c>
      <c r="GV1016">
        <v>0.165131</v>
      </c>
      <c r="GW1016">
        <v>0.101856</v>
      </c>
      <c r="GX1016">
        <v>31695.7</v>
      </c>
      <c r="GY1016">
        <v>33229</v>
      </c>
      <c r="GZ1016">
        <v>32369.6</v>
      </c>
      <c r="HA1016">
        <v>34185</v>
      </c>
      <c r="HB1016">
        <v>38855.9</v>
      </c>
      <c r="HC1016">
        <v>44316</v>
      </c>
      <c r="HD1016">
        <v>50930.3</v>
      </c>
      <c r="HE1016">
        <v>54867.5</v>
      </c>
      <c r="HF1016">
        <v>1.6504</v>
      </c>
      <c r="HG1016">
        <v>1.5021</v>
      </c>
      <c r="HH1016">
        <v>-0.163563</v>
      </c>
      <c r="HI1016">
        <v>0</v>
      </c>
      <c r="HJ1016">
        <v>50.6625</v>
      </c>
      <c r="HK1016">
        <v>999.9</v>
      </c>
      <c r="HL1016">
        <v>55.946</v>
      </c>
      <c r="HM1016">
        <v>30.252</v>
      </c>
      <c r="HN1016">
        <v>26.8076</v>
      </c>
      <c r="HO1016">
        <v>60.2368</v>
      </c>
      <c r="HP1016">
        <v>40.4367</v>
      </c>
      <c r="HQ1016">
        <v>1</v>
      </c>
      <c r="HR1016">
        <v>2.68551</v>
      </c>
      <c r="HS1016">
        <v>2.90394</v>
      </c>
      <c r="HT1016">
        <v>20.0874</v>
      </c>
      <c r="HU1016">
        <v>5.18494</v>
      </c>
      <c r="HV1016">
        <v>12.0159</v>
      </c>
      <c r="HW1016">
        <v>4.9667</v>
      </c>
      <c r="HX1016">
        <v>3.29595</v>
      </c>
      <c r="HY1016">
        <v>9999</v>
      </c>
      <c r="HZ1016">
        <v>9999</v>
      </c>
      <c r="IA1016">
        <v>999.9</v>
      </c>
      <c r="IB1016">
        <v>9999</v>
      </c>
      <c r="IC1016">
        <v>1.86325</v>
      </c>
      <c r="ID1016">
        <v>1.8681</v>
      </c>
      <c r="IE1016">
        <v>1.86783</v>
      </c>
      <c r="IF1016">
        <v>1.86905</v>
      </c>
      <c r="IG1016">
        <v>1.86981</v>
      </c>
      <c r="IH1016">
        <v>1.86588</v>
      </c>
      <c r="II1016">
        <v>1.86695</v>
      </c>
      <c r="IJ1016">
        <v>1.86844</v>
      </c>
      <c r="IK1016">
        <v>5</v>
      </c>
      <c r="IL1016">
        <v>0</v>
      </c>
      <c r="IM1016">
        <v>0</v>
      </c>
      <c r="IN1016">
        <v>0</v>
      </c>
      <c r="IO1016" t="s">
        <v>441</v>
      </c>
      <c r="IP1016" t="s">
        <v>442</v>
      </c>
      <c r="IQ1016" t="s">
        <v>443</v>
      </c>
      <c r="IR1016" t="s">
        <v>443</v>
      </c>
      <c r="IS1016" t="s">
        <v>443</v>
      </c>
      <c r="IT1016" t="s">
        <v>443</v>
      </c>
      <c r="IU1016">
        <v>0</v>
      </c>
      <c r="IV1016">
        <v>100</v>
      </c>
      <c r="IW1016">
        <v>100</v>
      </c>
      <c r="IX1016">
        <v>1.097</v>
      </c>
      <c r="IY1016">
        <v>-0.0441</v>
      </c>
      <c r="IZ1016">
        <v>1.09748391826392</v>
      </c>
      <c r="JA1016">
        <v>0</v>
      </c>
      <c r="JB1016">
        <v>0</v>
      </c>
      <c r="JC1016">
        <v>0</v>
      </c>
      <c r="JD1016">
        <v>-0.0441141096964596</v>
      </c>
      <c r="JE1016">
        <v>0</v>
      </c>
      <c r="JF1016">
        <v>0</v>
      </c>
      <c r="JG1016">
        <v>0</v>
      </c>
      <c r="JH1016">
        <v>5</v>
      </c>
      <c r="JI1016">
        <v>2273</v>
      </c>
      <c r="JJ1016">
        <v>1</v>
      </c>
      <c r="JK1016">
        <v>24</v>
      </c>
      <c r="JL1016">
        <v>29357099.6</v>
      </c>
      <c r="JM1016">
        <v>29357099.6</v>
      </c>
      <c r="JN1016">
        <v>1.4624</v>
      </c>
      <c r="JO1016">
        <v>2.62451</v>
      </c>
      <c r="JP1016">
        <v>1.54785</v>
      </c>
      <c r="JQ1016">
        <v>2.31567</v>
      </c>
      <c r="JR1016">
        <v>1.64673</v>
      </c>
      <c r="JS1016">
        <v>2.39014</v>
      </c>
      <c r="JT1016">
        <v>34.3725</v>
      </c>
      <c r="JU1016">
        <v>24.1751</v>
      </c>
      <c r="JV1016">
        <v>18</v>
      </c>
      <c r="JW1016">
        <v>485.599</v>
      </c>
      <c r="JX1016">
        <v>378.399</v>
      </c>
      <c r="JY1016">
        <v>48.3422</v>
      </c>
      <c r="JZ1016">
        <v>56.872</v>
      </c>
      <c r="KA1016">
        <v>30.0024</v>
      </c>
      <c r="KB1016">
        <v>56.1109</v>
      </c>
      <c r="KC1016">
        <v>55.9096</v>
      </c>
      <c r="KD1016">
        <v>29.3584</v>
      </c>
      <c r="KE1016">
        <v>0</v>
      </c>
      <c r="KF1016">
        <v>100</v>
      </c>
      <c r="KG1016">
        <v>48.2876</v>
      </c>
      <c r="KH1016">
        <v>671.713</v>
      </c>
      <c r="KI1016">
        <v>26.2864</v>
      </c>
      <c r="KJ1016">
        <v>92.2725</v>
      </c>
      <c r="KK1016">
        <v>88.7525</v>
      </c>
    </row>
    <row r="1017" spans="1:297">
      <c r="A1017">
        <v>1001</v>
      </c>
      <c r="B1017">
        <v>1761425980.1</v>
      </c>
      <c r="C1017">
        <v>17799.0999999046</v>
      </c>
      <c r="D1017" t="s">
        <v>2454</v>
      </c>
      <c r="E1017" t="s">
        <v>2455</v>
      </c>
      <c r="F1017">
        <v>5</v>
      </c>
      <c r="G1017" t="s">
        <v>2375</v>
      </c>
      <c r="H1017" t="s">
        <v>436</v>
      </c>
      <c r="I1017">
        <v>1761425971.94615</v>
      </c>
      <c r="J1017">
        <f>(K1017)/1000</f>
        <v>0</v>
      </c>
      <c r="K1017">
        <f>IF(DP1017, AN1017, AH1017)</f>
        <v>0</v>
      </c>
      <c r="L1017">
        <f>IF(DP1017, AI1017, AG1017)</f>
        <v>0</v>
      </c>
      <c r="M1017">
        <f>DR1017 - IF(AU1017&gt;1, L1017*DL1017*100.0/(AW1017), 0)</f>
        <v>0</v>
      </c>
      <c r="N1017">
        <f>((T1017-J1017/2)*M1017-L1017)/(T1017+J1017/2)</f>
        <v>0</v>
      </c>
      <c r="O1017">
        <f>N1017*(DY1017+DZ1017)/1000.0</f>
        <v>0</v>
      </c>
      <c r="P1017">
        <f>(DR1017 - IF(AU1017&gt;1, L1017*DL1017*100.0/(AW1017), 0))*(DY1017+DZ1017)/1000.0</f>
        <v>0</v>
      </c>
      <c r="Q1017">
        <f>2.0/((1/S1017-1/R1017)+SIGN(S1017)*SQRT((1/S1017-1/R1017)*(1/S1017-1/R1017) + 4*DM1017/((DM1017+1)*(DM1017+1))*(2*1/S1017*1/R1017-1/R1017*1/R1017)))</f>
        <v>0</v>
      </c>
      <c r="R1017">
        <f>IF(LEFT(DN1017,1)&lt;&gt;"0",IF(LEFT(DN1017,1)="1",3.0,DO1017),$D$5+$E$5*(EF1017*DY1017/($K$5*1000))+$F$5*(EF1017*DY1017/($K$5*1000))*MAX(MIN(DL1017,$J$5),$I$5)*MAX(MIN(DL1017,$J$5),$I$5)+$G$5*MAX(MIN(DL1017,$J$5),$I$5)*(EF1017*DY1017/($K$5*1000))+$H$5*(EF1017*DY1017/($K$5*1000))*(EF1017*DY1017/($K$5*1000)))</f>
        <v>0</v>
      </c>
      <c r="S1017">
        <f>J1017*(1000-(1000*0.61365*exp(17.502*W1017/(240.97+W1017))/(DY1017+DZ1017)+DT1017)/2)/(1000*0.61365*exp(17.502*W1017/(240.97+W1017))/(DY1017+DZ1017)-DT1017)</f>
        <v>0</v>
      </c>
      <c r="T1017">
        <f>1/((DM1017+1)/(Q1017/1.6)+1/(R1017/1.37)) + DM1017/((DM1017+1)/(Q1017/1.6) + DM1017/(R1017/1.37))</f>
        <v>0</v>
      </c>
      <c r="U1017">
        <f>(DH1017*DK1017)</f>
        <v>0</v>
      </c>
      <c r="V1017">
        <f>(EA1017+(U1017+2*0.95*5.67E-8*(((EA1017+$B$7)+273)^4-(EA1017+273)^4)-44100*J1017)/(1.84*29.3*R1017+8*0.95*5.67E-8*(EA1017+273)^3))</f>
        <v>0</v>
      </c>
      <c r="W1017">
        <f>($C$7*EB1017+$D$7*EC1017+$E$7*V1017)</f>
        <v>0</v>
      </c>
      <c r="X1017">
        <f>0.61365*exp(17.502*W1017/(240.97+W1017))</f>
        <v>0</v>
      </c>
      <c r="Y1017">
        <f>(Z1017/AA1017*100)</f>
        <v>0</v>
      </c>
      <c r="Z1017">
        <f>DT1017*(DY1017+DZ1017)/1000</f>
        <v>0</v>
      </c>
      <c r="AA1017">
        <f>0.61365*exp(17.502*EA1017/(240.97+EA1017))</f>
        <v>0</v>
      </c>
      <c r="AB1017">
        <f>(X1017-DT1017*(DY1017+DZ1017)/1000)</f>
        <v>0</v>
      </c>
      <c r="AC1017">
        <f>(-J1017*44100)</f>
        <v>0</v>
      </c>
      <c r="AD1017">
        <f>2*29.3*R1017*0.92*(EA1017-W1017)</f>
        <v>0</v>
      </c>
      <c r="AE1017">
        <f>2*0.95*5.67E-8*(((EA1017+$B$7)+273)^4-(W1017+273)^4)</f>
        <v>0</v>
      </c>
      <c r="AF1017">
        <f>U1017+AE1017+AC1017+AD1017</f>
        <v>0</v>
      </c>
      <c r="AG1017">
        <f>DX1017*AU1017*(DS1017-DR1017*(1000-AU1017*DU1017)/(1000-AU1017*DT1017))/(100*DL1017)</f>
        <v>0</v>
      </c>
      <c r="AH1017">
        <f>1000*DX1017*AU1017*(DT1017-DU1017)/(100*DL1017*(1000-AU1017*DT1017))</f>
        <v>0</v>
      </c>
      <c r="AI1017">
        <f>(AJ1017 - AK1017 - DY1017*1E3/(8.314*(EA1017+273.15)) * AM1017/DX1017 * AL1017) * DX1017/(100*DL1017) * (1000 - DU1017)/1000</f>
        <v>0</v>
      </c>
      <c r="AJ1017">
        <v>672.730872315971</v>
      </c>
      <c r="AK1017">
        <v>649.582684848485</v>
      </c>
      <c r="AL1017">
        <v>3.27171529626246</v>
      </c>
      <c r="AM1017">
        <v>65.4866395817143</v>
      </c>
      <c r="AN1017">
        <f>(AP1017 - AO1017 + DY1017*1E3/(8.314*(EA1017+273.15)) * AR1017/DX1017 * AQ1017) * DX1017/(100*DL1017) * 1000/(1000 - AP1017)</f>
        <v>0</v>
      </c>
      <c r="AO1017">
        <v>25.6565229772076</v>
      </c>
      <c r="AP1017">
        <v>51.1870666666667</v>
      </c>
      <c r="AQ1017">
        <v>9.76670933037517e-05</v>
      </c>
      <c r="AR1017">
        <v>110.837555628061</v>
      </c>
      <c r="AS1017">
        <v>8</v>
      </c>
      <c r="AT1017">
        <v>2</v>
      </c>
      <c r="AU1017">
        <f>IF(AS1017*$H$13&gt;=AW1017,1.0,(AW1017/(AW1017-AS1017*$H$13)))</f>
        <v>0</v>
      </c>
      <c r="AV1017">
        <f>(AU1017-1)*100</f>
        <v>0</v>
      </c>
      <c r="AW1017">
        <f>MAX(0,($B$13+$C$13*EF1017)/(1+$D$13*EF1017)*DY1017/(EA1017+273)*$E$13)</f>
        <v>0</v>
      </c>
      <c r="AX1017" t="s">
        <v>437</v>
      </c>
      <c r="AY1017" t="s">
        <v>437</v>
      </c>
      <c r="AZ1017">
        <v>0</v>
      </c>
      <c r="BA1017">
        <v>0</v>
      </c>
      <c r="BB1017">
        <f>1-AZ1017/BA1017</f>
        <v>0</v>
      </c>
      <c r="BC1017">
        <v>0</v>
      </c>
      <c r="BD1017" t="s">
        <v>437</v>
      </c>
      <c r="BE1017" t="s">
        <v>437</v>
      </c>
      <c r="BF1017">
        <v>0</v>
      </c>
      <c r="BG1017">
        <v>0</v>
      </c>
      <c r="BH1017">
        <f>1-BF1017/BG1017</f>
        <v>0</v>
      </c>
      <c r="BI1017">
        <v>0.5</v>
      </c>
      <c r="BJ1017">
        <f>DI1017</f>
        <v>0</v>
      </c>
      <c r="BK1017">
        <f>L1017</f>
        <v>0</v>
      </c>
      <c r="BL1017">
        <f>BH1017*BI1017*BJ1017</f>
        <v>0</v>
      </c>
      <c r="BM1017">
        <f>(BK1017-BC1017)/BJ1017</f>
        <v>0</v>
      </c>
      <c r="BN1017">
        <f>(BA1017-BG1017)/BG1017</f>
        <v>0</v>
      </c>
      <c r="BO1017">
        <f>AZ1017/(BB1017+AZ1017/BG1017)</f>
        <v>0</v>
      </c>
      <c r="BP1017" t="s">
        <v>437</v>
      </c>
      <c r="BQ1017">
        <v>0</v>
      </c>
      <c r="BR1017">
        <f>IF(BQ1017&lt;&gt;0, BQ1017, BO1017)</f>
        <v>0</v>
      </c>
      <c r="BS1017">
        <f>1-BR1017/BG1017</f>
        <v>0</v>
      </c>
      <c r="BT1017">
        <f>(BG1017-BF1017)/(BG1017-BR1017)</f>
        <v>0</v>
      </c>
      <c r="BU1017">
        <f>(BA1017-BG1017)/(BA1017-BR1017)</f>
        <v>0</v>
      </c>
      <c r="BV1017">
        <f>(BG1017-BF1017)/(BG1017-AZ1017)</f>
        <v>0</v>
      </c>
      <c r="BW1017">
        <f>(BA1017-BG1017)/(BA1017-AZ1017)</f>
        <v>0</v>
      </c>
      <c r="BX1017">
        <f>(BT1017*BR1017/BF1017)</f>
        <v>0</v>
      </c>
      <c r="BY1017">
        <f>(1-BX1017)</f>
        <v>0</v>
      </c>
      <c r="DH1017">
        <f>$B$11*EG1017+$C$11*EH1017+$F$11*ES1017*(1-EV1017)</f>
        <v>0</v>
      </c>
      <c r="DI1017">
        <f>DH1017*DJ1017</f>
        <v>0</v>
      </c>
      <c r="DJ1017">
        <f>($B$11*$D$9+$C$11*$D$9+$F$11*((FF1017+EX1017)/MAX(FF1017+EX1017+FG1017, 0.1)*$I$9+FG1017/MAX(FF1017+EX1017+FG1017, 0.1)*$J$9))/($B$11+$C$11+$F$11)</f>
        <v>0</v>
      </c>
      <c r="DK1017">
        <f>($B$11*$K$9+$C$11*$K$9+$F$11*((FF1017+EX1017)/MAX(FF1017+EX1017+FG1017, 0.1)*$P$9+FG1017/MAX(FF1017+EX1017+FG1017, 0.1)*$Q$9))/($B$11+$C$11+$F$11)</f>
        <v>0</v>
      </c>
      <c r="DL1017">
        <v>6</v>
      </c>
      <c r="DM1017">
        <v>0.5</v>
      </c>
      <c r="DN1017" t="s">
        <v>438</v>
      </c>
      <c r="DO1017">
        <v>2</v>
      </c>
      <c r="DP1017" t="b">
        <v>1</v>
      </c>
      <c r="DQ1017">
        <v>1761425971.94615</v>
      </c>
      <c r="DR1017">
        <v>593.591384615385</v>
      </c>
      <c r="DS1017">
        <v>639.505153846154</v>
      </c>
      <c r="DT1017">
        <v>51.1855538461538</v>
      </c>
      <c r="DU1017">
        <v>25.6529538461538</v>
      </c>
      <c r="DV1017">
        <v>592.493769230769</v>
      </c>
      <c r="DW1017">
        <v>51.2296615384615</v>
      </c>
      <c r="DX1017">
        <v>499.985538461538</v>
      </c>
      <c r="DY1017">
        <v>90.2031692307692</v>
      </c>
      <c r="DZ1017">
        <v>0.0409935461538462</v>
      </c>
      <c r="EA1017">
        <v>51.7833461538462</v>
      </c>
      <c r="EB1017">
        <v>48.0720076923077</v>
      </c>
      <c r="EC1017">
        <v>999.9</v>
      </c>
      <c r="ED1017">
        <v>0</v>
      </c>
      <c r="EE1017">
        <v>0</v>
      </c>
      <c r="EF1017">
        <v>9997.06538461538</v>
      </c>
      <c r="EG1017">
        <v>0</v>
      </c>
      <c r="EH1017">
        <v>1186.29307692308</v>
      </c>
      <c r="EI1017">
        <v>-45.9138076923077</v>
      </c>
      <c r="EJ1017">
        <v>625.613615384616</v>
      </c>
      <c r="EK1017">
        <v>656.342230769231</v>
      </c>
      <c r="EL1017">
        <v>25.5326153846154</v>
      </c>
      <c r="EM1017">
        <v>639.505153846154</v>
      </c>
      <c r="EN1017">
        <v>25.6529538461538</v>
      </c>
      <c r="EO1017">
        <v>4.61709923076923</v>
      </c>
      <c r="EP1017">
        <v>2.31397769230769</v>
      </c>
      <c r="EQ1017">
        <v>31.4068538461538</v>
      </c>
      <c r="ER1017">
        <v>19.7740384615385</v>
      </c>
      <c r="ES1017">
        <v>1200.00692307692</v>
      </c>
      <c r="ET1017">
        <v>0.967011</v>
      </c>
      <c r="EU1017">
        <v>0.032989</v>
      </c>
      <c r="EV1017">
        <v>0</v>
      </c>
      <c r="EW1017">
        <v>883.788076923077</v>
      </c>
      <c r="EX1017">
        <v>5.00059</v>
      </c>
      <c r="EY1017">
        <v>11807.7769230769</v>
      </c>
      <c r="EZ1017">
        <v>10358.8076923077</v>
      </c>
      <c r="FA1017">
        <v>64.4563846153846</v>
      </c>
      <c r="FB1017">
        <v>65.6153076923077</v>
      </c>
      <c r="FC1017">
        <v>64.4036153846154</v>
      </c>
      <c r="FD1017">
        <v>65.5765384615385</v>
      </c>
      <c r="FE1017">
        <v>65.687</v>
      </c>
      <c r="FF1017">
        <v>1155.58692307692</v>
      </c>
      <c r="FG1017">
        <v>39.42</v>
      </c>
      <c r="FH1017">
        <v>0</v>
      </c>
      <c r="FI1017">
        <v>1761425940.7</v>
      </c>
      <c r="FJ1017">
        <v>0</v>
      </c>
      <c r="FK1017">
        <v>884.28664</v>
      </c>
      <c r="FL1017">
        <v>34.9363076987324</v>
      </c>
      <c r="FM1017">
        <v>449.853846149552</v>
      </c>
      <c r="FN1017">
        <v>11814.816</v>
      </c>
      <c r="FO1017">
        <v>15</v>
      </c>
      <c r="FP1017">
        <v>0</v>
      </c>
      <c r="FQ1017" t="s">
        <v>439</v>
      </c>
      <c r="FR1017">
        <v>0</v>
      </c>
      <c r="FS1017">
        <v>0</v>
      </c>
      <c r="FT1017">
        <v>0</v>
      </c>
      <c r="FU1017">
        <v>0</v>
      </c>
      <c r="FV1017">
        <v>0</v>
      </c>
      <c r="FW1017">
        <v>0</v>
      </c>
      <c r="FX1017">
        <v>0</v>
      </c>
      <c r="FY1017">
        <v>0</v>
      </c>
      <c r="FZ1017">
        <v>0</v>
      </c>
      <c r="GA1017">
        <v>0</v>
      </c>
      <c r="GB1017">
        <v>0</v>
      </c>
      <c r="GC1017">
        <v>-45.8284095238095</v>
      </c>
      <c r="GD1017">
        <v>-4.68021818181819</v>
      </c>
      <c r="GE1017">
        <v>0.809181942519588</v>
      </c>
      <c r="GF1017">
        <v>0</v>
      </c>
      <c r="GG1017">
        <v>881.998147058824</v>
      </c>
      <c r="GH1017">
        <v>35.4910160407829</v>
      </c>
      <c r="GI1017">
        <v>3.48494736336613</v>
      </c>
      <c r="GJ1017">
        <v>-1</v>
      </c>
      <c r="GK1017">
        <v>25.5359619047619</v>
      </c>
      <c r="GL1017">
        <v>-0.0757012987013022</v>
      </c>
      <c r="GM1017">
        <v>0.0100287432717154</v>
      </c>
      <c r="GN1017">
        <v>1</v>
      </c>
      <c r="GO1017">
        <v>1</v>
      </c>
      <c r="GP1017">
        <v>2</v>
      </c>
      <c r="GQ1017" t="s">
        <v>446</v>
      </c>
      <c r="GR1017">
        <v>3.12623</v>
      </c>
      <c r="GS1017">
        <v>2.71874</v>
      </c>
      <c r="GT1017">
        <v>0.1121</v>
      </c>
      <c r="GU1017">
        <v>0.117983</v>
      </c>
      <c r="GV1017">
        <v>0.16513</v>
      </c>
      <c r="GW1017">
        <v>0.101856</v>
      </c>
      <c r="GX1017">
        <v>31621.5</v>
      </c>
      <c r="GY1017">
        <v>33154.9</v>
      </c>
      <c r="GZ1017">
        <v>32368</v>
      </c>
      <c r="HA1017">
        <v>34183.1</v>
      </c>
      <c r="HB1017">
        <v>38854.9</v>
      </c>
      <c r="HC1017">
        <v>44313.8</v>
      </c>
      <c r="HD1017">
        <v>50928.5</v>
      </c>
      <c r="HE1017">
        <v>54864.5</v>
      </c>
      <c r="HF1017">
        <v>1.65045</v>
      </c>
      <c r="HG1017">
        <v>1.50165</v>
      </c>
      <c r="HH1017">
        <v>-0.164352</v>
      </c>
      <c r="HI1017">
        <v>0</v>
      </c>
      <c r="HJ1017">
        <v>50.6797</v>
      </c>
      <c r="HK1017">
        <v>999.9</v>
      </c>
      <c r="HL1017">
        <v>55.946</v>
      </c>
      <c r="HM1017">
        <v>30.252</v>
      </c>
      <c r="HN1017">
        <v>26.8071</v>
      </c>
      <c r="HO1017">
        <v>60.3968</v>
      </c>
      <c r="HP1017">
        <v>40.601</v>
      </c>
      <c r="HQ1017">
        <v>1</v>
      </c>
      <c r="HR1017">
        <v>2.68802</v>
      </c>
      <c r="HS1017">
        <v>2.99275</v>
      </c>
      <c r="HT1017">
        <v>20.0858</v>
      </c>
      <c r="HU1017">
        <v>5.1842</v>
      </c>
      <c r="HV1017">
        <v>12.0159</v>
      </c>
      <c r="HW1017">
        <v>4.9669</v>
      </c>
      <c r="HX1017">
        <v>3.29593</v>
      </c>
      <c r="HY1017">
        <v>9999</v>
      </c>
      <c r="HZ1017">
        <v>9999</v>
      </c>
      <c r="IA1017">
        <v>999.9</v>
      </c>
      <c r="IB1017">
        <v>9999</v>
      </c>
      <c r="IC1017">
        <v>1.86325</v>
      </c>
      <c r="ID1017">
        <v>1.86812</v>
      </c>
      <c r="IE1017">
        <v>1.86783</v>
      </c>
      <c r="IF1017">
        <v>1.86905</v>
      </c>
      <c r="IG1017">
        <v>1.86981</v>
      </c>
      <c r="IH1017">
        <v>1.86585</v>
      </c>
      <c r="II1017">
        <v>1.86699</v>
      </c>
      <c r="IJ1017">
        <v>1.86844</v>
      </c>
      <c r="IK1017">
        <v>5</v>
      </c>
      <c r="IL1017">
        <v>0</v>
      </c>
      <c r="IM1017">
        <v>0</v>
      </c>
      <c r="IN1017">
        <v>0</v>
      </c>
      <c r="IO1017" t="s">
        <v>441</v>
      </c>
      <c r="IP1017" t="s">
        <v>442</v>
      </c>
      <c r="IQ1017" t="s">
        <v>443</v>
      </c>
      <c r="IR1017" t="s">
        <v>443</v>
      </c>
      <c r="IS1017" t="s">
        <v>443</v>
      </c>
      <c r="IT1017" t="s">
        <v>443</v>
      </c>
      <c r="IU1017">
        <v>0</v>
      </c>
      <c r="IV1017">
        <v>100</v>
      </c>
      <c r="IW1017">
        <v>100</v>
      </c>
      <c r="IX1017">
        <v>1.097</v>
      </c>
      <c r="IY1017">
        <v>-0.0441</v>
      </c>
      <c r="IZ1017">
        <v>1.09748391826392</v>
      </c>
      <c r="JA1017">
        <v>0</v>
      </c>
      <c r="JB1017">
        <v>0</v>
      </c>
      <c r="JC1017">
        <v>0</v>
      </c>
      <c r="JD1017">
        <v>-0.0441141096964596</v>
      </c>
      <c r="JE1017">
        <v>0</v>
      </c>
      <c r="JF1017">
        <v>0</v>
      </c>
      <c r="JG1017">
        <v>0</v>
      </c>
      <c r="JH1017">
        <v>5</v>
      </c>
      <c r="JI1017">
        <v>2273</v>
      </c>
      <c r="JJ1017">
        <v>1</v>
      </c>
      <c r="JK1017">
        <v>24</v>
      </c>
      <c r="JL1017">
        <v>29357099.7</v>
      </c>
      <c r="JM1017">
        <v>29357099.7</v>
      </c>
      <c r="JN1017">
        <v>1.48804</v>
      </c>
      <c r="JO1017">
        <v>2.63062</v>
      </c>
      <c r="JP1017">
        <v>1.54785</v>
      </c>
      <c r="JQ1017">
        <v>2.31567</v>
      </c>
      <c r="JR1017">
        <v>1.64673</v>
      </c>
      <c r="JS1017">
        <v>2.35962</v>
      </c>
      <c r="JT1017">
        <v>34.3725</v>
      </c>
      <c r="JU1017">
        <v>24.1751</v>
      </c>
      <c r="JV1017">
        <v>18</v>
      </c>
      <c r="JW1017">
        <v>485.715</v>
      </c>
      <c r="JX1017">
        <v>378.173</v>
      </c>
      <c r="JY1017">
        <v>48.2718</v>
      </c>
      <c r="JZ1017">
        <v>56.887</v>
      </c>
      <c r="KA1017">
        <v>30.0024</v>
      </c>
      <c r="KB1017">
        <v>56.1253</v>
      </c>
      <c r="KC1017">
        <v>55.9223</v>
      </c>
      <c r="KD1017">
        <v>29.9364</v>
      </c>
      <c r="KE1017">
        <v>0</v>
      </c>
      <c r="KF1017">
        <v>100</v>
      </c>
      <c r="KG1017">
        <v>48.2045</v>
      </c>
      <c r="KH1017">
        <v>692.232</v>
      </c>
      <c r="KI1017">
        <v>26.2864</v>
      </c>
      <c r="KJ1017">
        <v>92.2687</v>
      </c>
      <c r="KK1017">
        <v>88.7476</v>
      </c>
    </row>
    <row r="1018" spans="1:297">
      <c r="A1018">
        <v>1002</v>
      </c>
      <c r="B1018">
        <v>1761425985.1</v>
      </c>
      <c r="C1018">
        <v>17804.0999999046</v>
      </c>
      <c r="D1018" t="s">
        <v>2456</v>
      </c>
      <c r="E1018" t="s">
        <v>2457</v>
      </c>
      <c r="F1018">
        <v>5</v>
      </c>
      <c r="G1018" t="s">
        <v>2375</v>
      </c>
      <c r="H1018" t="s">
        <v>436</v>
      </c>
      <c r="I1018">
        <v>1761425976.94615</v>
      </c>
      <c r="J1018">
        <f>(K1018)/1000</f>
        <v>0</v>
      </c>
      <c r="K1018">
        <f>IF(DP1018, AN1018, AH1018)</f>
        <v>0</v>
      </c>
      <c r="L1018">
        <f>IF(DP1018, AI1018, AG1018)</f>
        <v>0</v>
      </c>
      <c r="M1018">
        <f>DR1018 - IF(AU1018&gt;1, L1018*DL1018*100.0/(AW1018), 0)</f>
        <v>0</v>
      </c>
      <c r="N1018">
        <f>((T1018-J1018/2)*M1018-L1018)/(T1018+J1018/2)</f>
        <v>0</v>
      </c>
      <c r="O1018">
        <f>N1018*(DY1018+DZ1018)/1000.0</f>
        <v>0</v>
      </c>
      <c r="P1018">
        <f>(DR1018 - IF(AU1018&gt;1, L1018*DL1018*100.0/(AW1018), 0))*(DY1018+DZ1018)/1000.0</f>
        <v>0</v>
      </c>
      <c r="Q1018">
        <f>2.0/((1/S1018-1/R1018)+SIGN(S1018)*SQRT((1/S1018-1/R1018)*(1/S1018-1/R1018) + 4*DM1018/((DM1018+1)*(DM1018+1))*(2*1/S1018*1/R1018-1/R1018*1/R1018)))</f>
        <v>0</v>
      </c>
      <c r="R1018">
        <f>IF(LEFT(DN1018,1)&lt;&gt;"0",IF(LEFT(DN1018,1)="1",3.0,DO1018),$D$5+$E$5*(EF1018*DY1018/($K$5*1000))+$F$5*(EF1018*DY1018/($K$5*1000))*MAX(MIN(DL1018,$J$5),$I$5)*MAX(MIN(DL1018,$J$5),$I$5)+$G$5*MAX(MIN(DL1018,$J$5),$I$5)*(EF1018*DY1018/($K$5*1000))+$H$5*(EF1018*DY1018/($K$5*1000))*(EF1018*DY1018/($K$5*1000)))</f>
        <v>0</v>
      </c>
      <c r="S1018">
        <f>J1018*(1000-(1000*0.61365*exp(17.502*W1018/(240.97+W1018))/(DY1018+DZ1018)+DT1018)/2)/(1000*0.61365*exp(17.502*W1018/(240.97+W1018))/(DY1018+DZ1018)-DT1018)</f>
        <v>0</v>
      </c>
      <c r="T1018">
        <f>1/((DM1018+1)/(Q1018/1.6)+1/(R1018/1.37)) + DM1018/((DM1018+1)/(Q1018/1.6) + DM1018/(R1018/1.37))</f>
        <v>0</v>
      </c>
      <c r="U1018">
        <f>(DH1018*DK1018)</f>
        <v>0</v>
      </c>
      <c r="V1018">
        <f>(EA1018+(U1018+2*0.95*5.67E-8*(((EA1018+$B$7)+273)^4-(EA1018+273)^4)-44100*J1018)/(1.84*29.3*R1018+8*0.95*5.67E-8*(EA1018+273)^3))</f>
        <v>0</v>
      </c>
      <c r="W1018">
        <f>($C$7*EB1018+$D$7*EC1018+$E$7*V1018)</f>
        <v>0</v>
      </c>
      <c r="X1018">
        <f>0.61365*exp(17.502*W1018/(240.97+W1018))</f>
        <v>0</v>
      </c>
      <c r="Y1018">
        <f>(Z1018/AA1018*100)</f>
        <v>0</v>
      </c>
      <c r="Z1018">
        <f>DT1018*(DY1018+DZ1018)/1000</f>
        <v>0</v>
      </c>
      <c r="AA1018">
        <f>0.61365*exp(17.502*EA1018/(240.97+EA1018))</f>
        <v>0</v>
      </c>
      <c r="AB1018">
        <f>(X1018-DT1018*(DY1018+DZ1018)/1000)</f>
        <v>0</v>
      </c>
      <c r="AC1018">
        <f>(-J1018*44100)</f>
        <v>0</v>
      </c>
      <c r="AD1018">
        <f>2*29.3*R1018*0.92*(EA1018-W1018)</f>
        <v>0</v>
      </c>
      <c r="AE1018">
        <f>2*0.95*5.67E-8*(((EA1018+$B$7)+273)^4-(W1018+273)^4)</f>
        <v>0</v>
      </c>
      <c r="AF1018">
        <f>U1018+AE1018+AC1018+AD1018</f>
        <v>0</v>
      </c>
      <c r="AG1018">
        <f>DX1018*AU1018*(DS1018-DR1018*(1000-AU1018*DU1018)/(1000-AU1018*DT1018))/(100*DL1018)</f>
        <v>0</v>
      </c>
      <c r="AH1018">
        <f>1000*DX1018*AU1018*(DT1018-DU1018)/(100*DL1018*(1000-AU1018*DT1018))</f>
        <v>0</v>
      </c>
      <c r="AI1018">
        <f>(AJ1018 - AK1018 - DY1018*1E3/(8.314*(EA1018+273.15)) * AM1018/DX1018 * AL1018) * DX1018/(100*DL1018) * (1000 - DU1018)/1000</f>
        <v>0</v>
      </c>
      <c r="AJ1018">
        <v>688.088223630083</v>
      </c>
      <c r="AK1018">
        <v>665.268818181818</v>
      </c>
      <c r="AL1018">
        <v>3.10883180054341</v>
      </c>
      <c r="AM1018">
        <v>65.4866395817143</v>
      </c>
      <c r="AN1018">
        <f>(AP1018 - AO1018 + DY1018*1E3/(8.314*(EA1018+273.15)) * AR1018/DX1018 * AQ1018) * DX1018/(100*DL1018) * 1000/(1000 - AP1018)</f>
        <v>0</v>
      </c>
      <c r="AO1018">
        <v>25.6587400284472</v>
      </c>
      <c r="AP1018">
        <v>51.1853327272727</v>
      </c>
      <c r="AQ1018">
        <v>-4.7975733314213e-05</v>
      </c>
      <c r="AR1018">
        <v>110.837555628061</v>
      </c>
      <c r="AS1018">
        <v>8</v>
      </c>
      <c r="AT1018">
        <v>2</v>
      </c>
      <c r="AU1018">
        <f>IF(AS1018*$H$13&gt;=AW1018,1.0,(AW1018/(AW1018-AS1018*$H$13)))</f>
        <v>0</v>
      </c>
      <c r="AV1018">
        <f>(AU1018-1)*100</f>
        <v>0</v>
      </c>
      <c r="AW1018">
        <f>MAX(0,($B$13+$C$13*EF1018)/(1+$D$13*EF1018)*DY1018/(EA1018+273)*$E$13)</f>
        <v>0</v>
      </c>
      <c r="AX1018" t="s">
        <v>437</v>
      </c>
      <c r="AY1018" t="s">
        <v>437</v>
      </c>
      <c r="AZ1018">
        <v>0</v>
      </c>
      <c r="BA1018">
        <v>0</v>
      </c>
      <c r="BB1018">
        <f>1-AZ1018/BA1018</f>
        <v>0</v>
      </c>
      <c r="BC1018">
        <v>0</v>
      </c>
      <c r="BD1018" t="s">
        <v>437</v>
      </c>
      <c r="BE1018" t="s">
        <v>437</v>
      </c>
      <c r="BF1018">
        <v>0</v>
      </c>
      <c r="BG1018">
        <v>0</v>
      </c>
      <c r="BH1018">
        <f>1-BF1018/BG1018</f>
        <v>0</v>
      </c>
      <c r="BI1018">
        <v>0.5</v>
      </c>
      <c r="BJ1018">
        <f>DI1018</f>
        <v>0</v>
      </c>
      <c r="BK1018">
        <f>L1018</f>
        <v>0</v>
      </c>
      <c r="BL1018">
        <f>BH1018*BI1018*BJ1018</f>
        <v>0</v>
      </c>
      <c r="BM1018">
        <f>(BK1018-BC1018)/BJ1018</f>
        <v>0</v>
      </c>
      <c r="BN1018">
        <f>(BA1018-BG1018)/BG1018</f>
        <v>0</v>
      </c>
      <c r="BO1018">
        <f>AZ1018/(BB1018+AZ1018/BG1018)</f>
        <v>0</v>
      </c>
      <c r="BP1018" t="s">
        <v>437</v>
      </c>
      <c r="BQ1018">
        <v>0</v>
      </c>
      <c r="BR1018">
        <f>IF(BQ1018&lt;&gt;0, BQ1018, BO1018)</f>
        <v>0</v>
      </c>
      <c r="BS1018">
        <f>1-BR1018/BG1018</f>
        <v>0</v>
      </c>
      <c r="BT1018">
        <f>(BG1018-BF1018)/(BG1018-BR1018)</f>
        <v>0</v>
      </c>
      <c r="BU1018">
        <f>(BA1018-BG1018)/(BA1018-BR1018)</f>
        <v>0</v>
      </c>
      <c r="BV1018">
        <f>(BG1018-BF1018)/(BG1018-AZ1018)</f>
        <v>0</v>
      </c>
      <c r="BW1018">
        <f>(BA1018-BG1018)/(BA1018-AZ1018)</f>
        <v>0</v>
      </c>
      <c r="BX1018">
        <f>(BT1018*BR1018/BF1018)</f>
        <v>0</v>
      </c>
      <c r="BY1018">
        <f>(1-BX1018)</f>
        <v>0</v>
      </c>
      <c r="DH1018">
        <f>$B$11*EG1018+$C$11*EH1018+$F$11*ES1018*(1-EV1018)</f>
        <v>0</v>
      </c>
      <c r="DI1018">
        <f>DH1018*DJ1018</f>
        <v>0</v>
      </c>
      <c r="DJ1018">
        <f>($B$11*$D$9+$C$11*$D$9+$F$11*((FF1018+EX1018)/MAX(FF1018+EX1018+FG1018, 0.1)*$I$9+FG1018/MAX(FF1018+EX1018+FG1018, 0.1)*$J$9))/($B$11+$C$11+$F$11)</f>
        <v>0</v>
      </c>
      <c r="DK1018">
        <f>($B$11*$K$9+$C$11*$K$9+$F$11*((FF1018+EX1018)/MAX(FF1018+EX1018+FG1018, 0.1)*$P$9+FG1018/MAX(FF1018+EX1018+FG1018, 0.1)*$Q$9))/($B$11+$C$11+$F$11)</f>
        <v>0</v>
      </c>
      <c r="DL1018">
        <v>6</v>
      </c>
      <c r="DM1018">
        <v>0.5</v>
      </c>
      <c r="DN1018" t="s">
        <v>438</v>
      </c>
      <c r="DO1018">
        <v>2</v>
      </c>
      <c r="DP1018" t="b">
        <v>1</v>
      </c>
      <c r="DQ1018">
        <v>1761425976.94615</v>
      </c>
      <c r="DR1018">
        <v>609.309538461539</v>
      </c>
      <c r="DS1018">
        <v>655.615307692308</v>
      </c>
      <c r="DT1018">
        <v>51.1838153846154</v>
      </c>
      <c r="DU1018">
        <v>25.6559153846154</v>
      </c>
      <c r="DV1018">
        <v>608.211769230769</v>
      </c>
      <c r="DW1018">
        <v>51.2279153846154</v>
      </c>
      <c r="DX1018">
        <v>500.008923076923</v>
      </c>
      <c r="DY1018">
        <v>90.2035076923077</v>
      </c>
      <c r="DZ1018">
        <v>0.0409146461538462</v>
      </c>
      <c r="EA1018">
        <v>51.7809461538462</v>
      </c>
      <c r="EB1018">
        <v>48.0799076923077</v>
      </c>
      <c r="EC1018">
        <v>999.9</v>
      </c>
      <c r="ED1018">
        <v>0</v>
      </c>
      <c r="EE1018">
        <v>0</v>
      </c>
      <c r="EF1018">
        <v>10001.01</v>
      </c>
      <c r="EG1018">
        <v>0</v>
      </c>
      <c r="EH1018">
        <v>1186.21615384615</v>
      </c>
      <c r="EI1018">
        <v>-46.3059923076923</v>
      </c>
      <c r="EJ1018">
        <v>642.178615384615</v>
      </c>
      <c r="EK1018">
        <v>672.878615384615</v>
      </c>
      <c r="EL1018">
        <v>25.5279076923077</v>
      </c>
      <c r="EM1018">
        <v>655.615307692308</v>
      </c>
      <c r="EN1018">
        <v>25.6559153846154</v>
      </c>
      <c r="EO1018">
        <v>4.61695923076923</v>
      </c>
      <c r="EP1018">
        <v>2.31425384615385</v>
      </c>
      <c r="EQ1018">
        <v>31.4063230769231</v>
      </c>
      <c r="ER1018">
        <v>19.7759538461538</v>
      </c>
      <c r="ES1018">
        <v>1200.01</v>
      </c>
      <c r="ET1018">
        <v>0.967011</v>
      </c>
      <c r="EU1018">
        <v>0.032989</v>
      </c>
      <c r="EV1018">
        <v>0</v>
      </c>
      <c r="EW1018">
        <v>886.576923076923</v>
      </c>
      <c r="EX1018">
        <v>5.00059</v>
      </c>
      <c r="EY1018">
        <v>11845.0230769231</v>
      </c>
      <c r="EZ1018">
        <v>10358.8384615385</v>
      </c>
      <c r="FA1018">
        <v>64.4757692307692</v>
      </c>
      <c r="FB1018">
        <v>65.6201538461538</v>
      </c>
      <c r="FC1018">
        <v>64.4226923076923</v>
      </c>
      <c r="FD1018">
        <v>65.5959230769231</v>
      </c>
      <c r="FE1018">
        <v>65.6918461538462</v>
      </c>
      <c r="FF1018">
        <v>1155.59</v>
      </c>
      <c r="FG1018">
        <v>39.42</v>
      </c>
      <c r="FH1018">
        <v>0</v>
      </c>
      <c r="FI1018">
        <v>1761425945.5</v>
      </c>
      <c r="FJ1018">
        <v>0</v>
      </c>
      <c r="FK1018">
        <v>887.01048</v>
      </c>
      <c r="FL1018">
        <v>33.6193076378717</v>
      </c>
      <c r="FM1018">
        <v>444.146153165854</v>
      </c>
      <c r="FN1018">
        <v>11850.576</v>
      </c>
      <c r="FO1018">
        <v>15</v>
      </c>
      <c r="FP1018">
        <v>0</v>
      </c>
      <c r="FQ1018" t="s">
        <v>439</v>
      </c>
      <c r="FR1018">
        <v>0</v>
      </c>
      <c r="FS1018">
        <v>0</v>
      </c>
      <c r="FT1018">
        <v>0</v>
      </c>
      <c r="FU1018">
        <v>0</v>
      </c>
      <c r="FV1018">
        <v>0</v>
      </c>
      <c r="FW1018">
        <v>0</v>
      </c>
      <c r="FX1018">
        <v>0</v>
      </c>
      <c r="FY1018">
        <v>0</v>
      </c>
      <c r="FZ1018">
        <v>0</v>
      </c>
      <c r="GA1018">
        <v>0</v>
      </c>
      <c r="GB1018">
        <v>0</v>
      </c>
      <c r="GC1018">
        <v>-46.02788</v>
      </c>
      <c r="GD1018">
        <v>-3.54957293233081</v>
      </c>
      <c r="GE1018">
        <v>0.812903038252411</v>
      </c>
      <c r="GF1018">
        <v>0</v>
      </c>
      <c r="GG1018">
        <v>885.122676470588</v>
      </c>
      <c r="GH1018">
        <v>34.3591290760717</v>
      </c>
      <c r="GI1018">
        <v>3.37451528301898</v>
      </c>
      <c r="GJ1018">
        <v>-1</v>
      </c>
      <c r="GK1018">
        <v>25.53046</v>
      </c>
      <c r="GL1018">
        <v>-0.036351879699235</v>
      </c>
      <c r="GM1018">
        <v>0.00714124638981182</v>
      </c>
      <c r="GN1018">
        <v>1</v>
      </c>
      <c r="GO1018">
        <v>1</v>
      </c>
      <c r="GP1018">
        <v>2</v>
      </c>
      <c r="GQ1018" t="s">
        <v>446</v>
      </c>
      <c r="GR1018">
        <v>3.1262</v>
      </c>
      <c r="GS1018">
        <v>2.71888</v>
      </c>
      <c r="GT1018">
        <v>0.114029</v>
      </c>
      <c r="GU1018">
        <v>0.120066</v>
      </c>
      <c r="GV1018">
        <v>0.165131</v>
      </c>
      <c r="GW1018">
        <v>0.101865</v>
      </c>
      <c r="GX1018">
        <v>31551.3</v>
      </c>
      <c r="GY1018">
        <v>33074.6</v>
      </c>
      <c r="GZ1018">
        <v>32366.8</v>
      </c>
      <c r="HA1018">
        <v>34181.4</v>
      </c>
      <c r="HB1018">
        <v>38853.9</v>
      </c>
      <c r="HC1018">
        <v>44311.7</v>
      </c>
      <c r="HD1018">
        <v>50926.7</v>
      </c>
      <c r="HE1018">
        <v>54862.1</v>
      </c>
      <c r="HF1018">
        <v>1.6502</v>
      </c>
      <c r="HG1018">
        <v>1.50153</v>
      </c>
      <c r="HH1018">
        <v>-0.166163</v>
      </c>
      <c r="HI1018">
        <v>0</v>
      </c>
      <c r="HJ1018">
        <v>50.6988</v>
      </c>
      <c r="HK1018">
        <v>999.9</v>
      </c>
      <c r="HL1018">
        <v>55.946</v>
      </c>
      <c r="HM1018">
        <v>30.252</v>
      </c>
      <c r="HN1018">
        <v>26.8073</v>
      </c>
      <c r="HO1018">
        <v>60.0768</v>
      </c>
      <c r="HP1018">
        <v>40.4127</v>
      </c>
      <c r="HQ1018">
        <v>1</v>
      </c>
      <c r="HR1018">
        <v>2.69101</v>
      </c>
      <c r="HS1018">
        <v>3.10361</v>
      </c>
      <c r="HT1018">
        <v>20.0842</v>
      </c>
      <c r="HU1018">
        <v>5.18375</v>
      </c>
      <c r="HV1018">
        <v>12.0159</v>
      </c>
      <c r="HW1018">
        <v>4.967</v>
      </c>
      <c r="HX1018">
        <v>3.29595</v>
      </c>
      <c r="HY1018">
        <v>9999</v>
      </c>
      <c r="HZ1018">
        <v>9999</v>
      </c>
      <c r="IA1018">
        <v>999.9</v>
      </c>
      <c r="IB1018">
        <v>9999</v>
      </c>
      <c r="IC1018">
        <v>1.86325</v>
      </c>
      <c r="ID1018">
        <v>1.86812</v>
      </c>
      <c r="IE1018">
        <v>1.86783</v>
      </c>
      <c r="IF1018">
        <v>1.86905</v>
      </c>
      <c r="IG1018">
        <v>1.86981</v>
      </c>
      <c r="IH1018">
        <v>1.86586</v>
      </c>
      <c r="II1018">
        <v>1.86695</v>
      </c>
      <c r="IJ1018">
        <v>1.86844</v>
      </c>
      <c r="IK1018">
        <v>5</v>
      </c>
      <c r="IL1018">
        <v>0</v>
      </c>
      <c r="IM1018">
        <v>0</v>
      </c>
      <c r="IN1018">
        <v>0</v>
      </c>
      <c r="IO1018" t="s">
        <v>441</v>
      </c>
      <c r="IP1018" t="s">
        <v>442</v>
      </c>
      <c r="IQ1018" t="s">
        <v>443</v>
      </c>
      <c r="IR1018" t="s">
        <v>443</v>
      </c>
      <c r="IS1018" t="s">
        <v>443</v>
      </c>
      <c r="IT1018" t="s">
        <v>443</v>
      </c>
      <c r="IU1018">
        <v>0</v>
      </c>
      <c r="IV1018">
        <v>100</v>
      </c>
      <c r="IW1018">
        <v>100</v>
      </c>
      <c r="IX1018">
        <v>1.098</v>
      </c>
      <c r="IY1018">
        <v>-0.0441</v>
      </c>
      <c r="IZ1018">
        <v>1.09748391826392</v>
      </c>
      <c r="JA1018">
        <v>0</v>
      </c>
      <c r="JB1018">
        <v>0</v>
      </c>
      <c r="JC1018">
        <v>0</v>
      </c>
      <c r="JD1018">
        <v>-0.0441141096964596</v>
      </c>
      <c r="JE1018">
        <v>0</v>
      </c>
      <c r="JF1018">
        <v>0</v>
      </c>
      <c r="JG1018">
        <v>0</v>
      </c>
      <c r="JH1018">
        <v>5</v>
      </c>
      <c r="JI1018">
        <v>2273</v>
      </c>
      <c r="JJ1018">
        <v>1</v>
      </c>
      <c r="JK1018">
        <v>24</v>
      </c>
      <c r="JL1018">
        <v>29357099.8</v>
      </c>
      <c r="JM1018">
        <v>29357099.8</v>
      </c>
      <c r="JN1018">
        <v>1.52344</v>
      </c>
      <c r="JO1018">
        <v>2.6355</v>
      </c>
      <c r="JP1018">
        <v>1.54785</v>
      </c>
      <c r="JQ1018">
        <v>2.31567</v>
      </c>
      <c r="JR1018">
        <v>1.64673</v>
      </c>
      <c r="JS1018">
        <v>2.28271</v>
      </c>
      <c r="JT1018">
        <v>34.3725</v>
      </c>
      <c r="JU1018">
        <v>24.1663</v>
      </c>
      <c r="JV1018">
        <v>18</v>
      </c>
      <c r="JW1018">
        <v>485.606</v>
      </c>
      <c r="JX1018">
        <v>378.152</v>
      </c>
      <c r="JY1018">
        <v>48.193</v>
      </c>
      <c r="JZ1018">
        <v>56.9055</v>
      </c>
      <c r="KA1018">
        <v>30.0027</v>
      </c>
      <c r="KB1018">
        <v>56.1394</v>
      </c>
      <c r="KC1018">
        <v>55.9362</v>
      </c>
      <c r="KD1018">
        <v>30.5619</v>
      </c>
      <c r="KE1018">
        <v>0</v>
      </c>
      <c r="KF1018">
        <v>100</v>
      </c>
      <c r="KG1018">
        <v>48.1188</v>
      </c>
      <c r="KH1018">
        <v>705.797</v>
      </c>
      <c r="KI1018">
        <v>26.2864</v>
      </c>
      <c r="KJ1018">
        <v>92.2654</v>
      </c>
      <c r="KK1018">
        <v>88.7435</v>
      </c>
    </row>
    <row r="1019" spans="1:297">
      <c r="A1019">
        <v>1003</v>
      </c>
      <c r="B1019">
        <v>1761425990.1</v>
      </c>
      <c r="C1019">
        <v>17809.0999999046</v>
      </c>
      <c r="D1019" t="s">
        <v>2458</v>
      </c>
      <c r="E1019" t="s">
        <v>2459</v>
      </c>
      <c r="F1019">
        <v>5</v>
      </c>
      <c r="G1019" t="s">
        <v>2375</v>
      </c>
      <c r="H1019" t="s">
        <v>436</v>
      </c>
      <c r="I1019">
        <v>1761425981.94615</v>
      </c>
      <c r="J1019">
        <f>(K1019)/1000</f>
        <v>0</v>
      </c>
      <c r="K1019">
        <f>IF(DP1019, AN1019, AH1019)</f>
        <v>0</v>
      </c>
      <c r="L1019">
        <f>IF(DP1019, AI1019, AG1019)</f>
        <v>0</v>
      </c>
      <c r="M1019">
        <f>DR1019 - IF(AU1019&gt;1, L1019*DL1019*100.0/(AW1019), 0)</f>
        <v>0</v>
      </c>
      <c r="N1019">
        <f>((T1019-J1019/2)*M1019-L1019)/(T1019+J1019/2)</f>
        <v>0</v>
      </c>
      <c r="O1019">
        <f>N1019*(DY1019+DZ1019)/1000.0</f>
        <v>0</v>
      </c>
      <c r="P1019">
        <f>(DR1019 - IF(AU1019&gt;1, L1019*DL1019*100.0/(AW1019), 0))*(DY1019+DZ1019)/1000.0</f>
        <v>0</v>
      </c>
      <c r="Q1019">
        <f>2.0/((1/S1019-1/R1019)+SIGN(S1019)*SQRT((1/S1019-1/R1019)*(1/S1019-1/R1019) + 4*DM1019/((DM1019+1)*(DM1019+1))*(2*1/S1019*1/R1019-1/R1019*1/R1019)))</f>
        <v>0</v>
      </c>
      <c r="R1019">
        <f>IF(LEFT(DN1019,1)&lt;&gt;"0",IF(LEFT(DN1019,1)="1",3.0,DO1019),$D$5+$E$5*(EF1019*DY1019/($K$5*1000))+$F$5*(EF1019*DY1019/($K$5*1000))*MAX(MIN(DL1019,$J$5),$I$5)*MAX(MIN(DL1019,$J$5),$I$5)+$G$5*MAX(MIN(DL1019,$J$5),$I$5)*(EF1019*DY1019/($K$5*1000))+$H$5*(EF1019*DY1019/($K$5*1000))*(EF1019*DY1019/($K$5*1000)))</f>
        <v>0</v>
      </c>
      <c r="S1019">
        <f>J1019*(1000-(1000*0.61365*exp(17.502*W1019/(240.97+W1019))/(DY1019+DZ1019)+DT1019)/2)/(1000*0.61365*exp(17.502*W1019/(240.97+W1019))/(DY1019+DZ1019)-DT1019)</f>
        <v>0</v>
      </c>
      <c r="T1019">
        <f>1/((DM1019+1)/(Q1019/1.6)+1/(R1019/1.37)) + DM1019/((DM1019+1)/(Q1019/1.6) + DM1019/(R1019/1.37))</f>
        <v>0</v>
      </c>
      <c r="U1019">
        <f>(DH1019*DK1019)</f>
        <v>0</v>
      </c>
      <c r="V1019">
        <f>(EA1019+(U1019+2*0.95*5.67E-8*(((EA1019+$B$7)+273)^4-(EA1019+273)^4)-44100*J1019)/(1.84*29.3*R1019+8*0.95*5.67E-8*(EA1019+273)^3))</f>
        <v>0</v>
      </c>
      <c r="W1019">
        <f>($C$7*EB1019+$D$7*EC1019+$E$7*V1019)</f>
        <v>0</v>
      </c>
      <c r="X1019">
        <f>0.61365*exp(17.502*W1019/(240.97+W1019))</f>
        <v>0</v>
      </c>
      <c r="Y1019">
        <f>(Z1019/AA1019*100)</f>
        <v>0</v>
      </c>
      <c r="Z1019">
        <f>DT1019*(DY1019+DZ1019)/1000</f>
        <v>0</v>
      </c>
      <c r="AA1019">
        <f>0.61365*exp(17.502*EA1019/(240.97+EA1019))</f>
        <v>0</v>
      </c>
      <c r="AB1019">
        <f>(X1019-DT1019*(DY1019+DZ1019)/1000)</f>
        <v>0</v>
      </c>
      <c r="AC1019">
        <f>(-J1019*44100)</f>
        <v>0</v>
      </c>
      <c r="AD1019">
        <f>2*29.3*R1019*0.92*(EA1019-W1019)</f>
        <v>0</v>
      </c>
      <c r="AE1019">
        <f>2*0.95*5.67E-8*(((EA1019+$B$7)+273)^4-(W1019+273)^4)</f>
        <v>0</v>
      </c>
      <c r="AF1019">
        <f>U1019+AE1019+AC1019+AD1019</f>
        <v>0</v>
      </c>
      <c r="AG1019">
        <f>DX1019*AU1019*(DS1019-DR1019*(1000-AU1019*DU1019)/(1000-AU1019*DT1019))/(100*DL1019)</f>
        <v>0</v>
      </c>
      <c r="AH1019">
        <f>1000*DX1019*AU1019*(DT1019-DU1019)/(100*DL1019*(1000-AU1019*DT1019))</f>
        <v>0</v>
      </c>
      <c r="AI1019">
        <f>(AJ1019 - AK1019 - DY1019*1E3/(8.314*(EA1019+273.15)) * AM1019/DX1019 * AL1019) * DX1019/(100*DL1019) * (1000 - DU1019)/1000</f>
        <v>0</v>
      </c>
      <c r="AJ1019">
        <v>706.416186630143</v>
      </c>
      <c r="AK1019">
        <v>682.386818181818</v>
      </c>
      <c r="AL1019">
        <v>3.48061761033711</v>
      </c>
      <c r="AM1019">
        <v>65.4866395817143</v>
      </c>
      <c r="AN1019">
        <f>(AP1019 - AO1019 + DY1019*1E3/(8.314*(EA1019+273.15)) * AR1019/DX1019 * AQ1019) * DX1019/(100*DL1019) * 1000/(1000 - AP1019)</f>
        <v>0</v>
      </c>
      <c r="AO1019">
        <v>25.6653808867946</v>
      </c>
      <c r="AP1019">
        <v>51.1871266666667</v>
      </c>
      <c r="AQ1019">
        <v>-0.000154908270962484</v>
      </c>
      <c r="AR1019">
        <v>110.837555628061</v>
      </c>
      <c r="AS1019">
        <v>8</v>
      </c>
      <c r="AT1019">
        <v>2</v>
      </c>
      <c r="AU1019">
        <f>IF(AS1019*$H$13&gt;=AW1019,1.0,(AW1019/(AW1019-AS1019*$H$13)))</f>
        <v>0</v>
      </c>
      <c r="AV1019">
        <f>(AU1019-1)*100</f>
        <v>0</v>
      </c>
      <c r="AW1019">
        <f>MAX(0,($B$13+$C$13*EF1019)/(1+$D$13*EF1019)*DY1019/(EA1019+273)*$E$13)</f>
        <v>0</v>
      </c>
      <c r="AX1019" t="s">
        <v>437</v>
      </c>
      <c r="AY1019" t="s">
        <v>437</v>
      </c>
      <c r="AZ1019">
        <v>0</v>
      </c>
      <c r="BA1019">
        <v>0</v>
      </c>
      <c r="BB1019">
        <f>1-AZ1019/BA1019</f>
        <v>0</v>
      </c>
      <c r="BC1019">
        <v>0</v>
      </c>
      <c r="BD1019" t="s">
        <v>437</v>
      </c>
      <c r="BE1019" t="s">
        <v>437</v>
      </c>
      <c r="BF1019">
        <v>0</v>
      </c>
      <c r="BG1019">
        <v>0</v>
      </c>
      <c r="BH1019">
        <f>1-BF1019/BG1019</f>
        <v>0</v>
      </c>
      <c r="BI1019">
        <v>0.5</v>
      </c>
      <c r="BJ1019">
        <f>DI1019</f>
        <v>0</v>
      </c>
      <c r="BK1019">
        <f>L1019</f>
        <v>0</v>
      </c>
      <c r="BL1019">
        <f>BH1019*BI1019*BJ1019</f>
        <v>0</v>
      </c>
      <c r="BM1019">
        <f>(BK1019-BC1019)/BJ1019</f>
        <v>0</v>
      </c>
      <c r="BN1019">
        <f>(BA1019-BG1019)/BG1019</f>
        <v>0</v>
      </c>
      <c r="BO1019">
        <f>AZ1019/(BB1019+AZ1019/BG1019)</f>
        <v>0</v>
      </c>
      <c r="BP1019" t="s">
        <v>437</v>
      </c>
      <c r="BQ1019">
        <v>0</v>
      </c>
      <c r="BR1019">
        <f>IF(BQ1019&lt;&gt;0, BQ1019, BO1019)</f>
        <v>0</v>
      </c>
      <c r="BS1019">
        <f>1-BR1019/BG1019</f>
        <v>0</v>
      </c>
      <c r="BT1019">
        <f>(BG1019-BF1019)/(BG1019-BR1019)</f>
        <v>0</v>
      </c>
      <c r="BU1019">
        <f>(BA1019-BG1019)/(BA1019-BR1019)</f>
        <v>0</v>
      </c>
      <c r="BV1019">
        <f>(BG1019-BF1019)/(BG1019-AZ1019)</f>
        <v>0</v>
      </c>
      <c r="BW1019">
        <f>(BA1019-BG1019)/(BA1019-AZ1019)</f>
        <v>0</v>
      </c>
      <c r="BX1019">
        <f>(BT1019*BR1019/BF1019)</f>
        <v>0</v>
      </c>
      <c r="BY1019">
        <f>(1-BX1019)</f>
        <v>0</v>
      </c>
      <c r="DH1019">
        <f>$B$11*EG1019+$C$11*EH1019+$F$11*ES1019*(1-EV1019)</f>
        <v>0</v>
      </c>
      <c r="DI1019">
        <f>DH1019*DJ1019</f>
        <v>0</v>
      </c>
      <c r="DJ1019">
        <f>($B$11*$D$9+$C$11*$D$9+$F$11*((FF1019+EX1019)/MAX(FF1019+EX1019+FG1019, 0.1)*$I$9+FG1019/MAX(FF1019+EX1019+FG1019, 0.1)*$J$9))/($B$11+$C$11+$F$11)</f>
        <v>0</v>
      </c>
      <c r="DK1019">
        <f>($B$11*$K$9+$C$11*$K$9+$F$11*((FF1019+EX1019)/MAX(FF1019+EX1019+FG1019, 0.1)*$P$9+FG1019/MAX(FF1019+EX1019+FG1019, 0.1)*$Q$9))/($B$11+$C$11+$F$11)</f>
        <v>0</v>
      </c>
      <c r="DL1019">
        <v>6</v>
      </c>
      <c r="DM1019">
        <v>0.5</v>
      </c>
      <c r="DN1019" t="s">
        <v>438</v>
      </c>
      <c r="DO1019">
        <v>2</v>
      </c>
      <c r="DP1019" t="b">
        <v>1</v>
      </c>
      <c r="DQ1019">
        <v>1761425981.94615</v>
      </c>
      <c r="DR1019">
        <v>624.971076923077</v>
      </c>
      <c r="DS1019">
        <v>672.025923076923</v>
      </c>
      <c r="DT1019">
        <v>51.1868076923077</v>
      </c>
      <c r="DU1019">
        <v>25.6593384615385</v>
      </c>
      <c r="DV1019">
        <v>623.873384615385</v>
      </c>
      <c r="DW1019">
        <v>51.2309076923077</v>
      </c>
      <c r="DX1019">
        <v>500.006538461538</v>
      </c>
      <c r="DY1019">
        <v>90.2032153846154</v>
      </c>
      <c r="DZ1019">
        <v>0.0408983076923077</v>
      </c>
      <c r="EA1019">
        <v>51.777</v>
      </c>
      <c r="EB1019">
        <v>48.0795076923077</v>
      </c>
      <c r="EC1019">
        <v>999.9</v>
      </c>
      <c r="ED1019">
        <v>0</v>
      </c>
      <c r="EE1019">
        <v>0</v>
      </c>
      <c r="EF1019">
        <v>10002.01</v>
      </c>
      <c r="EG1019">
        <v>0</v>
      </c>
      <c r="EH1019">
        <v>1186.19</v>
      </c>
      <c r="EI1019">
        <v>-47.0549923076923</v>
      </c>
      <c r="EJ1019">
        <v>658.687076923077</v>
      </c>
      <c r="EK1019">
        <v>689.723769230769</v>
      </c>
      <c r="EL1019">
        <v>25.5274769230769</v>
      </c>
      <c r="EM1019">
        <v>672.025923076923</v>
      </c>
      <c r="EN1019">
        <v>25.6593384615385</v>
      </c>
      <c r="EO1019">
        <v>4.61721384615385</v>
      </c>
      <c r="EP1019">
        <v>2.31455461538462</v>
      </c>
      <c r="EQ1019">
        <v>31.4072923076923</v>
      </c>
      <c r="ER1019">
        <v>19.7780461538462</v>
      </c>
      <c r="ES1019">
        <v>1200.01384615385</v>
      </c>
      <c r="ET1019">
        <v>0.967011</v>
      </c>
      <c r="EU1019">
        <v>0.032989</v>
      </c>
      <c r="EV1019">
        <v>0</v>
      </c>
      <c r="EW1019">
        <v>889.386</v>
      </c>
      <c r="EX1019">
        <v>5.00059</v>
      </c>
      <c r="EY1019">
        <v>11881.4538461538</v>
      </c>
      <c r="EZ1019">
        <v>10358.8769230769</v>
      </c>
      <c r="FA1019">
        <v>64.4951538461538</v>
      </c>
      <c r="FB1019">
        <v>65.6440769230769</v>
      </c>
      <c r="FC1019">
        <v>64.4322307692308</v>
      </c>
      <c r="FD1019">
        <v>65.6153076923077</v>
      </c>
      <c r="FE1019">
        <v>65.7063846153846</v>
      </c>
      <c r="FF1019">
        <v>1155.59384615385</v>
      </c>
      <c r="FG1019">
        <v>39.42</v>
      </c>
      <c r="FH1019">
        <v>0</v>
      </c>
      <c r="FI1019">
        <v>1761425950.9</v>
      </c>
      <c r="FJ1019">
        <v>0</v>
      </c>
      <c r="FK1019">
        <v>889.866346153846</v>
      </c>
      <c r="FL1019">
        <v>33.0271794854276</v>
      </c>
      <c r="FM1019">
        <v>430.229059830922</v>
      </c>
      <c r="FN1019">
        <v>11887.6307692308</v>
      </c>
      <c r="FO1019">
        <v>15</v>
      </c>
      <c r="FP1019">
        <v>0</v>
      </c>
      <c r="FQ1019" t="s">
        <v>439</v>
      </c>
      <c r="FR1019">
        <v>0</v>
      </c>
      <c r="FS1019">
        <v>0</v>
      </c>
      <c r="FT1019">
        <v>0</v>
      </c>
      <c r="FU1019">
        <v>0</v>
      </c>
      <c r="FV1019">
        <v>0</v>
      </c>
      <c r="FW1019">
        <v>0</v>
      </c>
      <c r="FX1019">
        <v>0</v>
      </c>
      <c r="FY1019">
        <v>0</v>
      </c>
      <c r="FZ1019">
        <v>0</v>
      </c>
      <c r="GA1019">
        <v>0</v>
      </c>
      <c r="GB1019">
        <v>0</v>
      </c>
      <c r="GC1019">
        <v>-46.9402714285714</v>
      </c>
      <c r="GD1019">
        <v>-7.41550909090904</v>
      </c>
      <c r="GE1019">
        <v>1.19144313220519</v>
      </c>
      <c r="GF1019">
        <v>0</v>
      </c>
      <c r="GG1019">
        <v>887.829264705882</v>
      </c>
      <c r="GH1019">
        <v>33.6082964199047</v>
      </c>
      <c r="GI1019">
        <v>3.30180364532535</v>
      </c>
      <c r="GJ1019">
        <v>-1</v>
      </c>
      <c r="GK1019">
        <v>25.5271</v>
      </c>
      <c r="GL1019">
        <v>-0.00169090909087721</v>
      </c>
      <c r="GM1019">
        <v>0.00347877920568444</v>
      </c>
      <c r="GN1019">
        <v>1</v>
      </c>
      <c r="GO1019">
        <v>1</v>
      </c>
      <c r="GP1019">
        <v>2</v>
      </c>
      <c r="GQ1019" t="s">
        <v>446</v>
      </c>
      <c r="GR1019">
        <v>3.12628</v>
      </c>
      <c r="GS1019">
        <v>2.71862</v>
      </c>
      <c r="GT1019">
        <v>0.116143</v>
      </c>
      <c r="GU1019">
        <v>0.122205</v>
      </c>
      <c r="GV1019">
        <v>0.165112</v>
      </c>
      <c r="GW1019">
        <v>0.10188</v>
      </c>
      <c r="GX1019">
        <v>31474.5</v>
      </c>
      <c r="GY1019">
        <v>32991.8</v>
      </c>
      <c r="GZ1019">
        <v>32365.6</v>
      </c>
      <c r="HA1019">
        <v>34179.4</v>
      </c>
      <c r="HB1019">
        <v>38853.6</v>
      </c>
      <c r="HC1019">
        <v>44308.9</v>
      </c>
      <c r="HD1019">
        <v>50924.7</v>
      </c>
      <c r="HE1019">
        <v>54859.2</v>
      </c>
      <c r="HF1019">
        <v>1.6502</v>
      </c>
      <c r="HG1019">
        <v>1.50155</v>
      </c>
      <c r="HH1019">
        <v>-0.168011</v>
      </c>
      <c r="HI1019">
        <v>0</v>
      </c>
      <c r="HJ1019">
        <v>50.7142</v>
      </c>
      <c r="HK1019">
        <v>999.9</v>
      </c>
      <c r="HL1019">
        <v>55.946</v>
      </c>
      <c r="HM1019">
        <v>30.273</v>
      </c>
      <c r="HN1019">
        <v>26.8438</v>
      </c>
      <c r="HO1019">
        <v>60.3268</v>
      </c>
      <c r="HP1019">
        <v>40.3846</v>
      </c>
      <c r="HQ1019">
        <v>1</v>
      </c>
      <c r="HR1019">
        <v>2.69387</v>
      </c>
      <c r="HS1019">
        <v>3.17658</v>
      </c>
      <c r="HT1019">
        <v>20.0828</v>
      </c>
      <c r="HU1019">
        <v>5.183</v>
      </c>
      <c r="HV1019">
        <v>12.0159</v>
      </c>
      <c r="HW1019">
        <v>4.96675</v>
      </c>
      <c r="HX1019">
        <v>3.29593</v>
      </c>
      <c r="HY1019">
        <v>9999</v>
      </c>
      <c r="HZ1019">
        <v>9999</v>
      </c>
      <c r="IA1019">
        <v>999.9</v>
      </c>
      <c r="IB1019">
        <v>9999</v>
      </c>
      <c r="IC1019">
        <v>1.86325</v>
      </c>
      <c r="ID1019">
        <v>1.86813</v>
      </c>
      <c r="IE1019">
        <v>1.86784</v>
      </c>
      <c r="IF1019">
        <v>1.86905</v>
      </c>
      <c r="IG1019">
        <v>1.86982</v>
      </c>
      <c r="IH1019">
        <v>1.86588</v>
      </c>
      <c r="II1019">
        <v>1.86697</v>
      </c>
      <c r="IJ1019">
        <v>1.86843</v>
      </c>
      <c r="IK1019">
        <v>5</v>
      </c>
      <c r="IL1019">
        <v>0</v>
      </c>
      <c r="IM1019">
        <v>0</v>
      </c>
      <c r="IN1019">
        <v>0</v>
      </c>
      <c r="IO1019" t="s">
        <v>441</v>
      </c>
      <c r="IP1019" t="s">
        <v>442</v>
      </c>
      <c r="IQ1019" t="s">
        <v>443</v>
      </c>
      <c r="IR1019" t="s">
        <v>443</v>
      </c>
      <c r="IS1019" t="s">
        <v>443</v>
      </c>
      <c r="IT1019" t="s">
        <v>443</v>
      </c>
      <c r="IU1019">
        <v>0</v>
      </c>
      <c r="IV1019">
        <v>100</v>
      </c>
      <c r="IW1019">
        <v>100</v>
      </c>
      <c r="IX1019">
        <v>1.097</v>
      </c>
      <c r="IY1019">
        <v>-0.0442</v>
      </c>
      <c r="IZ1019">
        <v>1.09748391826392</v>
      </c>
      <c r="JA1019">
        <v>0</v>
      </c>
      <c r="JB1019">
        <v>0</v>
      </c>
      <c r="JC1019">
        <v>0</v>
      </c>
      <c r="JD1019">
        <v>-0.0441141096964596</v>
      </c>
      <c r="JE1019">
        <v>0</v>
      </c>
      <c r="JF1019">
        <v>0</v>
      </c>
      <c r="JG1019">
        <v>0</v>
      </c>
      <c r="JH1019">
        <v>5</v>
      </c>
      <c r="JI1019">
        <v>2273</v>
      </c>
      <c r="JJ1019">
        <v>1</v>
      </c>
      <c r="JK1019">
        <v>24</v>
      </c>
      <c r="JL1019">
        <v>29357099.8</v>
      </c>
      <c r="JM1019">
        <v>29357099.8</v>
      </c>
      <c r="JN1019">
        <v>1.54785</v>
      </c>
      <c r="JO1019">
        <v>2.62329</v>
      </c>
      <c r="JP1019">
        <v>1.54785</v>
      </c>
      <c r="JQ1019">
        <v>2.31567</v>
      </c>
      <c r="JR1019">
        <v>1.64673</v>
      </c>
      <c r="JS1019">
        <v>2.37549</v>
      </c>
      <c r="JT1019">
        <v>34.3725</v>
      </c>
      <c r="JU1019">
        <v>24.1751</v>
      </c>
      <c r="JV1019">
        <v>18</v>
      </c>
      <c r="JW1019">
        <v>485.686</v>
      </c>
      <c r="JX1019">
        <v>378.23</v>
      </c>
      <c r="JY1019">
        <v>48.1059</v>
      </c>
      <c r="JZ1019">
        <v>56.9233</v>
      </c>
      <c r="KA1019">
        <v>30.0028</v>
      </c>
      <c r="KB1019">
        <v>56.1538</v>
      </c>
      <c r="KC1019">
        <v>55.9511</v>
      </c>
      <c r="KD1019">
        <v>31.1316</v>
      </c>
      <c r="KE1019">
        <v>0</v>
      </c>
      <c r="KF1019">
        <v>100</v>
      </c>
      <c r="KG1019">
        <v>48.0449</v>
      </c>
      <c r="KH1019">
        <v>726.199</v>
      </c>
      <c r="KI1019">
        <v>26.2864</v>
      </c>
      <c r="KJ1019">
        <v>92.2619</v>
      </c>
      <c r="KK1019">
        <v>88.7386</v>
      </c>
    </row>
    <row r="1020" spans="1:297">
      <c r="A1020">
        <v>1004</v>
      </c>
      <c r="B1020">
        <v>1761425996.1</v>
      </c>
      <c r="C1020">
        <v>17815.0999999046</v>
      </c>
      <c r="D1020" t="s">
        <v>2460</v>
      </c>
      <c r="E1020" t="s">
        <v>2461</v>
      </c>
      <c r="F1020">
        <v>5</v>
      </c>
      <c r="G1020" t="s">
        <v>2375</v>
      </c>
      <c r="H1020" t="s">
        <v>436</v>
      </c>
      <c r="I1020">
        <v>1761425988.17692</v>
      </c>
      <c r="J1020">
        <f>(K1020)/1000</f>
        <v>0</v>
      </c>
      <c r="K1020">
        <f>IF(DP1020, AN1020, AH1020)</f>
        <v>0</v>
      </c>
      <c r="L1020">
        <f>IF(DP1020, AI1020, AG1020)</f>
        <v>0</v>
      </c>
      <c r="M1020">
        <f>DR1020 - IF(AU1020&gt;1, L1020*DL1020*100.0/(AW1020), 0)</f>
        <v>0</v>
      </c>
      <c r="N1020">
        <f>((T1020-J1020/2)*M1020-L1020)/(T1020+J1020/2)</f>
        <v>0</v>
      </c>
      <c r="O1020">
        <f>N1020*(DY1020+DZ1020)/1000.0</f>
        <v>0</v>
      </c>
      <c r="P1020">
        <f>(DR1020 - IF(AU1020&gt;1, L1020*DL1020*100.0/(AW1020), 0))*(DY1020+DZ1020)/1000.0</f>
        <v>0</v>
      </c>
      <c r="Q1020">
        <f>2.0/((1/S1020-1/R1020)+SIGN(S1020)*SQRT((1/S1020-1/R1020)*(1/S1020-1/R1020) + 4*DM1020/((DM1020+1)*(DM1020+1))*(2*1/S1020*1/R1020-1/R1020*1/R1020)))</f>
        <v>0</v>
      </c>
      <c r="R1020">
        <f>IF(LEFT(DN1020,1)&lt;&gt;"0",IF(LEFT(DN1020,1)="1",3.0,DO1020),$D$5+$E$5*(EF1020*DY1020/($K$5*1000))+$F$5*(EF1020*DY1020/($K$5*1000))*MAX(MIN(DL1020,$J$5),$I$5)*MAX(MIN(DL1020,$J$5),$I$5)+$G$5*MAX(MIN(DL1020,$J$5),$I$5)*(EF1020*DY1020/($K$5*1000))+$H$5*(EF1020*DY1020/($K$5*1000))*(EF1020*DY1020/($K$5*1000)))</f>
        <v>0</v>
      </c>
      <c r="S1020">
        <f>J1020*(1000-(1000*0.61365*exp(17.502*W1020/(240.97+W1020))/(DY1020+DZ1020)+DT1020)/2)/(1000*0.61365*exp(17.502*W1020/(240.97+W1020))/(DY1020+DZ1020)-DT1020)</f>
        <v>0</v>
      </c>
      <c r="T1020">
        <f>1/((DM1020+1)/(Q1020/1.6)+1/(R1020/1.37)) + DM1020/((DM1020+1)/(Q1020/1.6) + DM1020/(R1020/1.37))</f>
        <v>0</v>
      </c>
      <c r="U1020">
        <f>(DH1020*DK1020)</f>
        <v>0</v>
      </c>
      <c r="V1020">
        <f>(EA1020+(U1020+2*0.95*5.67E-8*(((EA1020+$B$7)+273)^4-(EA1020+273)^4)-44100*J1020)/(1.84*29.3*R1020+8*0.95*5.67E-8*(EA1020+273)^3))</f>
        <v>0</v>
      </c>
      <c r="W1020">
        <f>($C$7*EB1020+$D$7*EC1020+$E$7*V1020)</f>
        <v>0</v>
      </c>
      <c r="X1020">
        <f>0.61365*exp(17.502*W1020/(240.97+W1020))</f>
        <v>0</v>
      </c>
      <c r="Y1020">
        <f>(Z1020/AA1020*100)</f>
        <v>0</v>
      </c>
      <c r="Z1020">
        <f>DT1020*(DY1020+DZ1020)/1000</f>
        <v>0</v>
      </c>
      <c r="AA1020">
        <f>0.61365*exp(17.502*EA1020/(240.97+EA1020))</f>
        <v>0</v>
      </c>
      <c r="AB1020">
        <f>(X1020-DT1020*(DY1020+DZ1020)/1000)</f>
        <v>0</v>
      </c>
      <c r="AC1020">
        <f>(-J1020*44100)</f>
        <v>0</v>
      </c>
      <c r="AD1020">
        <f>2*29.3*R1020*0.92*(EA1020-W1020)</f>
        <v>0</v>
      </c>
      <c r="AE1020">
        <f>2*0.95*5.67E-8*(((EA1020+$B$7)+273)^4-(W1020+273)^4)</f>
        <v>0</v>
      </c>
      <c r="AF1020">
        <f>U1020+AE1020+AC1020+AD1020</f>
        <v>0</v>
      </c>
      <c r="AG1020">
        <f>DX1020*AU1020*(DS1020-DR1020*(1000-AU1020*DU1020)/(1000-AU1020*DT1020))/(100*DL1020)</f>
        <v>0</v>
      </c>
      <c r="AH1020">
        <f>1000*DX1020*AU1020*(DT1020-DU1020)/(100*DL1020*(1000-AU1020*DT1020))</f>
        <v>0</v>
      </c>
      <c r="AI1020">
        <f>(AJ1020 - AK1020 - DY1020*1E3/(8.314*(EA1020+273.15)) * AM1020/DX1020 * AL1020) * DX1020/(100*DL1020) * (1000 - DU1020)/1000</f>
        <v>0</v>
      </c>
      <c r="AJ1020">
        <v>726.555538099544</v>
      </c>
      <c r="AK1020">
        <v>702.183945454545</v>
      </c>
      <c r="AL1020">
        <v>3.234259114703</v>
      </c>
      <c r="AM1020">
        <v>65.4866395817143</v>
      </c>
      <c r="AN1020">
        <f>(AP1020 - AO1020 + DY1020*1E3/(8.314*(EA1020+273.15)) * AR1020/DX1020 * AQ1020) * DX1020/(100*DL1020) * 1000/(1000 - AP1020)</f>
        <v>0</v>
      </c>
      <c r="AO1020">
        <v>25.6710449607655</v>
      </c>
      <c r="AP1020">
        <v>51.1780981818182</v>
      </c>
      <c r="AQ1020">
        <v>-9.67951380305757e-05</v>
      </c>
      <c r="AR1020">
        <v>110.837555628061</v>
      </c>
      <c r="AS1020">
        <v>8</v>
      </c>
      <c r="AT1020">
        <v>2</v>
      </c>
      <c r="AU1020">
        <f>IF(AS1020*$H$13&gt;=AW1020,1.0,(AW1020/(AW1020-AS1020*$H$13)))</f>
        <v>0</v>
      </c>
      <c r="AV1020">
        <f>(AU1020-1)*100</f>
        <v>0</v>
      </c>
      <c r="AW1020">
        <f>MAX(0,($B$13+$C$13*EF1020)/(1+$D$13*EF1020)*DY1020/(EA1020+273)*$E$13)</f>
        <v>0</v>
      </c>
      <c r="AX1020" t="s">
        <v>437</v>
      </c>
      <c r="AY1020" t="s">
        <v>437</v>
      </c>
      <c r="AZ1020">
        <v>0</v>
      </c>
      <c r="BA1020">
        <v>0</v>
      </c>
      <c r="BB1020">
        <f>1-AZ1020/BA1020</f>
        <v>0</v>
      </c>
      <c r="BC1020">
        <v>0</v>
      </c>
      <c r="BD1020" t="s">
        <v>437</v>
      </c>
      <c r="BE1020" t="s">
        <v>437</v>
      </c>
      <c r="BF1020">
        <v>0</v>
      </c>
      <c r="BG1020">
        <v>0</v>
      </c>
      <c r="BH1020">
        <f>1-BF1020/BG1020</f>
        <v>0</v>
      </c>
      <c r="BI1020">
        <v>0.5</v>
      </c>
      <c r="BJ1020">
        <f>DI1020</f>
        <v>0</v>
      </c>
      <c r="BK1020">
        <f>L1020</f>
        <v>0</v>
      </c>
      <c r="BL1020">
        <f>BH1020*BI1020*BJ1020</f>
        <v>0</v>
      </c>
      <c r="BM1020">
        <f>(BK1020-BC1020)/BJ1020</f>
        <v>0</v>
      </c>
      <c r="BN1020">
        <f>(BA1020-BG1020)/BG1020</f>
        <v>0</v>
      </c>
      <c r="BO1020">
        <f>AZ1020/(BB1020+AZ1020/BG1020)</f>
        <v>0</v>
      </c>
      <c r="BP1020" t="s">
        <v>437</v>
      </c>
      <c r="BQ1020">
        <v>0</v>
      </c>
      <c r="BR1020">
        <f>IF(BQ1020&lt;&gt;0, BQ1020, BO1020)</f>
        <v>0</v>
      </c>
      <c r="BS1020">
        <f>1-BR1020/BG1020</f>
        <v>0</v>
      </c>
      <c r="BT1020">
        <f>(BG1020-BF1020)/(BG1020-BR1020)</f>
        <v>0</v>
      </c>
      <c r="BU1020">
        <f>(BA1020-BG1020)/(BA1020-BR1020)</f>
        <v>0</v>
      </c>
      <c r="BV1020">
        <f>(BG1020-BF1020)/(BG1020-AZ1020)</f>
        <v>0</v>
      </c>
      <c r="BW1020">
        <f>(BA1020-BG1020)/(BA1020-AZ1020)</f>
        <v>0</v>
      </c>
      <c r="BX1020">
        <f>(BT1020*BR1020/BF1020)</f>
        <v>0</v>
      </c>
      <c r="BY1020">
        <f>(1-BX1020)</f>
        <v>0</v>
      </c>
      <c r="DH1020">
        <f>$B$11*EG1020+$C$11*EH1020+$F$11*ES1020*(1-EV1020)</f>
        <v>0</v>
      </c>
      <c r="DI1020">
        <f>DH1020*DJ1020</f>
        <v>0</v>
      </c>
      <c r="DJ1020">
        <f>($B$11*$D$9+$C$11*$D$9+$F$11*((FF1020+EX1020)/MAX(FF1020+EX1020+FG1020, 0.1)*$I$9+FG1020/MAX(FF1020+EX1020+FG1020, 0.1)*$J$9))/($B$11+$C$11+$F$11)</f>
        <v>0</v>
      </c>
      <c r="DK1020">
        <f>($B$11*$K$9+$C$11*$K$9+$F$11*((FF1020+EX1020)/MAX(FF1020+EX1020+FG1020, 0.1)*$P$9+FG1020/MAX(FF1020+EX1020+FG1020, 0.1)*$Q$9))/($B$11+$C$11+$F$11)</f>
        <v>0</v>
      </c>
      <c r="DL1020">
        <v>6</v>
      </c>
      <c r="DM1020">
        <v>0.5</v>
      </c>
      <c r="DN1020" t="s">
        <v>438</v>
      </c>
      <c r="DO1020">
        <v>2</v>
      </c>
      <c r="DP1020" t="b">
        <v>1</v>
      </c>
      <c r="DQ1020">
        <v>1761425988.17692</v>
      </c>
      <c r="DR1020">
        <v>644.447153846154</v>
      </c>
      <c r="DS1020">
        <v>692.491692307692</v>
      </c>
      <c r="DT1020">
        <v>51.1844538461538</v>
      </c>
      <c r="DU1020">
        <v>25.6646153846154</v>
      </c>
      <c r="DV1020">
        <v>643.349461538461</v>
      </c>
      <c r="DW1020">
        <v>51.2285615384615</v>
      </c>
      <c r="DX1020">
        <v>500.012846153846</v>
      </c>
      <c r="DY1020">
        <v>90.2024692307692</v>
      </c>
      <c r="DZ1020">
        <v>0.0408405769230769</v>
      </c>
      <c r="EA1020">
        <v>51.7701230769231</v>
      </c>
      <c r="EB1020">
        <v>48.0669692307692</v>
      </c>
      <c r="EC1020">
        <v>999.9</v>
      </c>
      <c r="ED1020">
        <v>0</v>
      </c>
      <c r="EE1020">
        <v>0</v>
      </c>
      <c r="EF1020">
        <v>10003.0730769231</v>
      </c>
      <c r="EG1020">
        <v>0</v>
      </c>
      <c r="EH1020">
        <v>1186.11153846154</v>
      </c>
      <c r="EI1020">
        <v>-48.0447923076923</v>
      </c>
      <c r="EJ1020">
        <v>679.212076923077</v>
      </c>
      <c r="EK1020">
        <v>710.732384615385</v>
      </c>
      <c r="EL1020">
        <v>25.5198538461538</v>
      </c>
      <c r="EM1020">
        <v>692.491692307692</v>
      </c>
      <c r="EN1020">
        <v>25.6646153846154</v>
      </c>
      <c r="EO1020">
        <v>4.61696384615385</v>
      </c>
      <c r="EP1020">
        <v>2.31501230769231</v>
      </c>
      <c r="EQ1020">
        <v>31.4063384615385</v>
      </c>
      <c r="ER1020">
        <v>19.7812230769231</v>
      </c>
      <c r="ES1020">
        <v>1199.99692307692</v>
      </c>
      <c r="ET1020">
        <v>0.967010307692308</v>
      </c>
      <c r="EU1020">
        <v>0.0329896538461538</v>
      </c>
      <c r="EV1020">
        <v>0</v>
      </c>
      <c r="EW1020">
        <v>892.769692307692</v>
      </c>
      <c r="EX1020">
        <v>5.00059</v>
      </c>
      <c r="EY1020">
        <v>11925.8692307692</v>
      </c>
      <c r="EZ1020">
        <v>10358.7230769231</v>
      </c>
      <c r="FA1020">
        <v>64.5095384615385</v>
      </c>
      <c r="FB1020">
        <v>65.6679230769231</v>
      </c>
      <c r="FC1020">
        <v>64.4563846153846</v>
      </c>
      <c r="FD1020">
        <v>65.6297692307692</v>
      </c>
      <c r="FE1020">
        <v>65.7306153846154</v>
      </c>
      <c r="FF1020">
        <v>1155.57692307692</v>
      </c>
      <c r="FG1020">
        <v>39.42</v>
      </c>
      <c r="FH1020">
        <v>0</v>
      </c>
      <c r="FI1020">
        <v>1761425956.9</v>
      </c>
      <c r="FJ1020">
        <v>0</v>
      </c>
      <c r="FK1020">
        <v>893.143884615385</v>
      </c>
      <c r="FL1020">
        <v>33.2329230735627</v>
      </c>
      <c r="FM1020">
        <v>420.858119673871</v>
      </c>
      <c r="FN1020">
        <v>11930.25</v>
      </c>
      <c r="FO1020">
        <v>15</v>
      </c>
      <c r="FP1020">
        <v>0</v>
      </c>
      <c r="FQ1020" t="s">
        <v>439</v>
      </c>
      <c r="FR1020">
        <v>0</v>
      </c>
      <c r="FS1020">
        <v>0</v>
      </c>
      <c r="FT1020">
        <v>0</v>
      </c>
      <c r="FU1020">
        <v>0</v>
      </c>
      <c r="FV1020">
        <v>0</v>
      </c>
      <c r="FW1020">
        <v>0</v>
      </c>
      <c r="FX1020">
        <v>0</v>
      </c>
      <c r="FY1020">
        <v>0</v>
      </c>
      <c r="FZ1020">
        <v>0</v>
      </c>
      <c r="GA1020">
        <v>0</v>
      </c>
      <c r="GB1020">
        <v>0</v>
      </c>
      <c r="GC1020">
        <v>-47.455475</v>
      </c>
      <c r="GD1020">
        <v>-11.3550631578946</v>
      </c>
      <c r="GE1020">
        <v>1.35178571780996</v>
      </c>
      <c r="GF1020">
        <v>0</v>
      </c>
      <c r="GG1020">
        <v>890.506323529412</v>
      </c>
      <c r="GH1020">
        <v>32.9430863249145</v>
      </c>
      <c r="GI1020">
        <v>3.2359668317993</v>
      </c>
      <c r="GJ1020">
        <v>-1</v>
      </c>
      <c r="GK1020">
        <v>25.523845</v>
      </c>
      <c r="GL1020">
        <v>-0.0674390977443922</v>
      </c>
      <c r="GM1020">
        <v>0.00756065308025683</v>
      </c>
      <c r="GN1020">
        <v>1</v>
      </c>
      <c r="GO1020">
        <v>1</v>
      </c>
      <c r="GP1020">
        <v>2</v>
      </c>
      <c r="GQ1020" t="s">
        <v>446</v>
      </c>
      <c r="GR1020">
        <v>3.12629</v>
      </c>
      <c r="GS1020">
        <v>2.71896</v>
      </c>
      <c r="GT1020">
        <v>0.118538</v>
      </c>
      <c r="GU1020">
        <v>0.124697</v>
      </c>
      <c r="GV1020">
        <v>0.16509</v>
      </c>
      <c r="GW1020">
        <v>0.101894</v>
      </c>
      <c r="GX1020">
        <v>31387</v>
      </c>
      <c r="GY1020">
        <v>32895.1</v>
      </c>
      <c r="GZ1020">
        <v>32363.7</v>
      </c>
      <c r="HA1020">
        <v>34176.7</v>
      </c>
      <c r="HB1020">
        <v>38853.1</v>
      </c>
      <c r="HC1020">
        <v>44305.4</v>
      </c>
      <c r="HD1020">
        <v>50922.2</v>
      </c>
      <c r="HE1020">
        <v>54855.2</v>
      </c>
      <c r="HF1020">
        <v>1.64968</v>
      </c>
      <c r="HG1020">
        <v>1.50133</v>
      </c>
      <c r="HH1020">
        <v>-0.169799</v>
      </c>
      <c r="HI1020">
        <v>0</v>
      </c>
      <c r="HJ1020">
        <v>50.7357</v>
      </c>
      <c r="HK1020">
        <v>999.9</v>
      </c>
      <c r="HL1020">
        <v>55.97</v>
      </c>
      <c r="HM1020">
        <v>30.252</v>
      </c>
      <c r="HN1020">
        <v>26.8237</v>
      </c>
      <c r="HO1020">
        <v>59.9668</v>
      </c>
      <c r="HP1020">
        <v>40.3285</v>
      </c>
      <c r="HQ1020">
        <v>1</v>
      </c>
      <c r="HR1020">
        <v>2.69709</v>
      </c>
      <c r="HS1020">
        <v>3.19294</v>
      </c>
      <c r="HT1020">
        <v>20.0825</v>
      </c>
      <c r="HU1020">
        <v>5.18225</v>
      </c>
      <c r="HV1020">
        <v>12.0159</v>
      </c>
      <c r="HW1020">
        <v>4.967</v>
      </c>
      <c r="HX1020">
        <v>3.29595</v>
      </c>
      <c r="HY1020">
        <v>9999</v>
      </c>
      <c r="HZ1020">
        <v>9999</v>
      </c>
      <c r="IA1020">
        <v>999.9</v>
      </c>
      <c r="IB1020">
        <v>9999</v>
      </c>
      <c r="IC1020">
        <v>1.86325</v>
      </c>
      <c r="ID1020">
        <v>1.8681</v>
      </c>
      <c r="IE1020">
        <v>1.86784</v>
      </c>
      <c r="IF1020">
        <v>1.86905</v>
      </c>
      <c r="IG1020">
        <v>1.86981</v>
      </c>
      <c r="IH1020">
        <v>1.86588</v>
      </c>
      <c r="II1020">
        <v>1.86694</v>
      </c>
      <c r="IJ1020">
        <v>1.86843</v>
      </c>
      <c r="IK1020">
        <v>5</v>
      </c>
      <c r="IL1020">
        <v>0</v>
      </c>
      <c r="IM1020">
        <v>0</v>
      </c>
      <c r="IN1020">
        <v>0</v>
      </c>
      <c r="IO1020" t="s">
        <v>441</v>
      </c>
      <c r="IP1020" t="s">
        <v>442</v>
      </c>
      <c r="IQ1020" t="s">
        <v>443</v>
      </c>
      <c r="IR1020" t="s">
        <v>443</v>
      </c>
      <c r="IS1020" t="s">
        <v>443</v>
      </c>
      <c r="IT1020" t="s">
        <v>443</v>
      </c>
      <c r="IU1020">
        <v>0</v>
      </c>
      <c r="IV1020">
        <v>100</v>
      </c>
      <c r="IW1020">
        <v>100</v>
      </c>
      <c r="IX1020">
        <v>1.098</v>
      </c>
      <c r="IY1020">
        <v>-0.0442</v>
      </c>
      <c r="IZ1020">
        <v>1.09748391826392</v>
      </c>
      <c r="JA1020">
        <v>0</v>
      </c>
      <c r="JB1020">
        <v>0</v>
      </c>
      <c r="JC1020">
        <v>0</v>
      </c>
      <c r="JD1020">
        <v>-0.0441141096964596</v>
      </c>
      <c r="JE1020">
        <v>0</v>
      </c>
      <c r="JF1020">
        <v>0</v>
      </c>
      <c r="JG1020">
        <v>0</v>
      </c>
      <c r="JH1020">
        <v>5</v>
      </c>
      <c r="JI1020">
        <v>2273</v>
      </c>
      <c r="JJ1020">
        <v>1</v>
      </c>
      <c r="JK1020">
        <v>24</v>
      </c>
      <c r="JL1020">
        <v>29357099.9</v>
      </c>
      <c r="JM1020">
        <v>29357099.9</v>
      </c>
      <c r="JN1020">
        <v>1.57959</v>
      </c>
      <c r="JO1020">
        <v>2.62451</v>
      </c>
      <c r="JP1020">
        <v>1.54785</v>
      </c>
      <c r="JQ1020">
        <v>2.31567</v>
      </c>
      <c r="JR1020">
        <v>1.64673</v>
      </c>
      <c r="JS1020">
        <v>2.34253</v>
      </c>
      <c r="JT1020">
        <v>34.3725</v>
      </c>
      <c r="JU1020">
        <v>24.1751</v>
      </c>
      <c r="JV1020">
        <v>18</v>
      </c>
      <c r="JW1020">
        <v>485.393</v>
      </c>
      <c r="JX1020">
        <v>378.167</v>
      </c>
      <c r="JY1020">
        <v>48.0117</v>
      </c>
      <c r="JZ1020">
        <v>56.943</v>
      </c>
      <c r="KA1020">
        <v>30.0026</v>
      </c>
      <c r="KB1020">
        <v>56.1716</v>
      </c>
      <c r="KC1020">
        <v>55.9695</v>
      </c>
      <c r="KD1020">
        <v>31.7452</v>
      </c>
      <c r="KE1020">
        <v>0</v>
      </c>
      <c r="KF1020">
        <v>100</v>
      </c>
      <c r="KG1020">
        <v>47.9881</v>
      </c>
      <c r="KH1020">
        <v>739.895</v>
      </c>
      <c r="KI1020">
        <v>26.2864</v>
      </c>
      <c r="KJ1020">
        <v>92.2569</v>
      </c>
      <c r="KK1020">
        <v>88.732</v>
      </c>
    </row>
    <row r="1021" spans="1:297">
      <c r="A1021">
        <v>1005</v>
      </c>
      <c r="B1021">
        <v>1761426001.1</v>
      </c>
      <c r="C1021">
        <v>17820.0999999046</v>
      </c>
      <c r="D1021" t="s">
        <v>2462</v>
      </c>
      <c r="E1021" t="s">
        <v>2463</v>
      </c>
      <c r="F1021">
        <v>5</v>
      </c>
      <c r="G1021" t="s">
        <v>2375</v>
      </c>
      <c r="H1021" t="s">
        <v>436</v>
      </c>
      <c r="I1021">
        <v>1761425993.1</v>
      </c>
      <c r="J1021">
        <f>(K1021)/1000</f>
        <v>0</v>
      </c>
      <c r="K1021">
        <f>IF(DP1021, AN1021, AH1021)</f>
        <v>0</v>
      </c>
      <c r="L1021">
        <f>IF(DP1021, AI1021, AG1021)</f>
        <v>0</v>
      </c>
      <c r="M1021">
        <f>DR1021 - IF(AU1021&gt;1, L1021*DL1021*100.0/(AW1021), 0)</f>
        <v>0</v>
      </c>
      <c r="N1021">
        <f>((T1021-J1021/2)*M1021-L1021)/(T1021+J1021/2)</f>
        <v>0</v>
      </c>
      <c r="O1021">
        <f>N1021*(DY1021+DZ1021)/1000.0</f>
        <v>0</v>
      </c>
      <c r="P1021">
        <f>(DR1021 - IF(AU1021&gt;1, L1021*DL1021*100.0/(AW1021), 0))*(DY1021+DZ1021)/1000.0</f>
        <v>0</v>
      </c>
      <c r="Q1021">
        <f>2.0/((1/S1021-1/R1021)+SIGN(S1021)*SQRT((1/S1021-1/R1021)*(1/S1021-1/R1021) + 4*DM1021/((DM1021+1)*(DM1021+1))*(2*1/S1021*1/R1021-1/R1021*1/R1021)))</f>
        <v>0</v>
      </c>
      <c r="R1021">
        <f>IF(LEFT(DN1021,1)&lt;&gt;"0",IF(LEFT(DN1021,1)="1",3.0,DO1021),$D$5+$E$5*(EF1021*DY1021/($K$5*1000))+$F$5*(EF1021*DY1021/($K$5*1000))*MAX(MIN(DL1021,$J$5),$I$5)*MAX(MIN(DL1021,$J$5),$I$5)+$G$5*MAX(MIN(DL1021,$J$5),$I$5)*(EF1021*DY1021/($K$5*1000))+$H$5*(EF1021*DY1021/($K$5*1000))*(EF1021*DY1021/($K$5*1000)))</f>
        <v>0</v>
      </c>
      <c r="S1021">
        <f>J1021*(1000-(1000*0.61365*exp(17.502*W1021/(240.97+W1021))/(DY1021+DZ1021)+DT1021)/2)/(1000*0.61365*exp(17.502*W1021/(240.97+W1021))/(DY1021+DZ1021)-DT1021)</f>
        <v>0</v>
      </c>
      <c r="T1021">
        <f>1/((DM1021+1)/(Q1021/1.6)+1/(R1021/1.37)) + DM1021/((DM1021+1)/(Q1021/1.6) + DM1021/(R1021/1.37))</f>
        <v>0</v>
      </c>
      <c r="U1021">
        <f>(DH1021*DK1021)</f>
        <v>0</v>
      </c>
      <c r="V1021">
        <f>(EA1021+(U1021+2*0.95*5.67E-8*(((EA1021+$B$7)+273)^4-(EA1021+273)^4)-44100*J1021)/(1.84*29.3*R1021+8*0.95*5.67E-8*(EA1021+273)^3))</f>
        <v>0</v>
      </c>
      <c r="W1021">
        <f>($C$7*EB1021+$D$7*EC1021+$E$7*V1021)</f>
        <v>0</v>
      </c>
      <c r="X1021">
        <f>0.61365*exp(17.502*W1021/(240.97+W1021))</f>
        <v>0</v>
      </c>
      <c r="Y1021">
        <f>(Z1021/AA1021*100)</f>
        <v>0</v>
      </c>
      <c r="Z1021">
        <f>DT1021*(DY1021+DZ1021)/1000</f>
        <v>0</v>
      </c>
      <c r="AA1021">
        <f>0.61365*exp(17.502*EA1021/(240.97+EA1021))</f>
        <v>0</v>
      </c>
      <c r="AB1021">
        <f>(X1021-DT1021*(DY1021+DZ1021)/1000)</f>
        <v>0</v>
      </c>
      <c r="AC1021">
        <f>(-J1021*44100)</f>
        <v>0</v>
      </c>
      <c r="AD1021">
        <f>2*29.3*R1021*0.92*(EA1021-W1021)</f>
        <v>0</v>
      </c>
      <c r="AE1021">
        <f>2*0.95*5.67E-8*(((EA1021+$B$7)+273)^4-(W1021+273)^4)</f>
        <v>0</v>
      </c>
      <c r="AF1021">
        <f>U1021+AE1021+AC1021+AD1021</f>
        <v>0</v>
      </c>
      <c r="AG1021">
        <f>DX1021*AU1021*(DS1021-DR1021*(1000-AU1021*DU1021)/(1000-AU1021*DT1021))/(100*DL1021)</f>
        <v>0</v>
      </c>
      <c r="AH1021">
        <f>1000*DX1021*AU1021*(DT1021-DU1021)/(100*DL1021*(1000-AU1021*DT1021))</f>
        <v>0</v>
      </c>
      <c r="AI1021">
        <f>(AJ1021 - AK1021 - DY1021*1E3/(8.314*(EA1021+273.15)) * AM1021/DX1021 * AL1021) * DX1021/(100*DL1021) * (1000 - DU1021)/1000</f>
        <v>0</v>
      </c>
      <c r="AJ1021">
        <v>744.412256393658</v>
      </c>
      <c r="AK1021">
        <v>719.522466666666</v>
      </c>
      <c r="AL1021">
        <v>3.43785764031081</v>
      </c>
      <c r="AM1021">
        <v>65.4866395817143</v>
      </c>
      <c r="AN1021">
        <f>(AP1021 - AO1021 + DY1021*1E3/(8.314*(EA1021+273.15)) * AR1021/DX1021 * AQ1021) * DX1021/(100*DL1021) * 1000/(1000 - AP1021)</f>
        <v>0</v>
      </c>
      <c r="AO1021">
        <v>25.6734745787345</v>
      </c>
      <c r="AP1021">
        <v>51.1653048484849</v>
      </c>
      <c r="AQ1021">
        <v>-0.000387305902213767</v>
      </c>
      <c r="AR1021">
        <v>110.837555628061</v>
      </c>
      <c r="AS1021">
        <v>8</v>
      </c>
      <c r="AT1021">
        <v>2</v>
      </c>
      <c r="AU1021">
        <f>IF(AS1021*$H$13&gt;=AW1021,1.0,(AW1021/(AW1021-AS1021*$H$13)))</f>
        <v>0</v>
      </c>
      <c r="AV1021">
        <f>(AU1021-1)*100</f>
        <v>0</v>
      </c>
      <c r="AW1021">
        <f>MAX(0,($B$13+$C$13*EF1021)/(1+$D$13*EF1021)*DY1021/(EA1021+273)*$E$13)</f>
        <v>0</v>
      </c>
      <c r="AX1021" t="s">
        <v>437</v>
      </c>
      <c r="AY1021" t="s">
        <v>437</v>
      </c>
      <c r="AZ1021">
        <v>0</v>
      </c>
      <c r="BA1021">
        <v>0</v>
      </c>
      <c r="BB1021">
        <f>1-AZ1021/BA1021</f>
        <v>0</v>
      </c>
      <c r="BC1021">
        <v>0</v>
      </c>
      <c r="BD1021" t="s">
        <v>437</v>
      </c>
      <c r="BE1021" t="s">
        <v>437</v>
      </c>
      <c r="BF1021">
        <v>0</v>
      </c>
      <c r="BG1021">
        <v>0</v>
      </c>
      <c r="BH1021">
        <f>1-BF1021/BG1021</f>
        <v>0</v>
      </c>
      <c r="BI1021">
        <v>0.5</v>
      </c>
      <c r="BJ1021">
        <f>DI1021</f>
        <v>0</v>
      </c>
      <c r="BK1021">
        <f>L1021</f>
        <v>0</v>
      </c>
      <c r="BL1021">
        <f>BH1021*BI1021*BJ1021</f>
        <v>0</v>
      </c>
      <c r="BM1021">
        <f>(BK1021-BC1021)/BJ1021</f>
        <v>0</v>
      </c>
      <c r="BN1021">
        <f>(BA1021-BG1021)/BG1021</f>
        <v>0</v>
      </c>
      <c r="BO1021">
        <f>AZ1021/(BB1021+AZ1021/BG1021)</f>
        <v>0</v>
      </c>
      <c r="BP1021" t="s">
        <v>437</v>
      </c>
      <c r="BQ1021">
        <v>0</v>
      </c>
      <c r="BR1021">
        <f>IF(BQ1021&lt;&gt;0, BQ1021, BO1021)</f>
        <v>0</v>
      </c>
      <c r="BS1021">
        <f>1-BR1021/BG1021</f>
        <v>0</v>
      </c>
      <c r="BT1021">
        <f>(BG1021-BF1021)/(BG1021-BR1021)</f>
        <v>0</v>
      </c>
      <c r="BU1021">
        <f>(BA1021-BG1021)/(BA1021-BR1021)</f>
        <v>0</v>
      </c>
      <c r="BV1021">
        <f>(BG1021-BF1021)/(BG1021-AZ1021)</f>
        <v>0</v>
      </c>
      <c r="BW1021">
        <f>(BA1021-BG1021)/(BA1021-AZ1021)</f>
        <v>0</v>
      </c>
      <c r="BX1021">
        <f>(BT1021*BR1021/BF1021)</f>
        <v>0</v>
      </c>
      <c r="BY1021">
        <f>(1-BX1021)</f>
        <v>0</v>
      </c>
      <c r="DH1021">
        <f>$B$11*EG1021+$C$11*EH1021+$F$11*ES1021*(1-EV1021)</f>
        <v>0</v>
      </c>
      <c r="DI1021">
        <f>DH1021*DJ1021</f>
        <v>0</v>
      </c>
      <c r="DJ1021">
        <f>($B$11*$D$9+$C$11*$D$9+$F$11*((FF1021+EX1021)/MAX(FF1021+EX1021+FG1021, 0.1)*$I$9+FG1021/MAX(FF1021+EX1021+FG1021, 0.1)*$J$9))/($B$11+$C$11+$F$11)</f>
        <v>0</v>
      </c>
      <c r="DK1021">
        <f>($B$11*$K$9+$C$11*$K$9+$F$11*((FF1021+EX1021)/MAX(FF1021+EX1021+FG1021, 0.1)*$P$9+FG1021/MAX(FF1021+EX1021+FG1021, 0.1)*$Q$9))/($B$11+$C$11+$F$11)</f>
        <v>0</v>
      </c>
      <c r="DL1021">
        <v>6</v>
      </c>
      <c r="DM1021">
        <v>0.5</v>
      </c>
      <c r="DN1021" t="s">
        <v>438</v>
      </c>
      <c r="DO1021">
        <v>2</v>
      </c>
      <c r="DP1021" t="b">
        <v>1</v>
      </c>
      <c r="DQ1021">
        <v>1761425993.1</v>
      </c>
      <c r="DR1021">
        <v>660.140769230769</v>
      </c>
      <c r="DS1021">
        <v>709.277153846154</v>
      </c>
      <c r="DT1021">
        <v>51.1797692307692</v>
      </c>
      <c r="DU1021">
        <v>25.6692923076923</v>
      </c>
      <c r="DV1021">
        <v>659.043230769231</v>
      </c>
      <c r="DW1021">
        <v>51.2238769230769</v>
      </c>
      <c r="DX1021">
        <v>500.001769230769</v>
      </c>
      <c r="DY1021">
        <v>90.2022</v>
      </c>
      <c r="DZ1021">
        <v>0.0408844461538462</v>
      </c>
      <c r="EA1021">
        <v>51.7626615384615</v>
      </c>
      <c r="EB1021">
        <v>48.0610692307692</v>
      </c>
      <c r="EC1021">
        <v>999.9</v>
      </c>
      <c r="ED1021">
        <v>0</v>
      </c>
      <c r="EE1021">
        <v>0</v>
      </c>
      <c r="EF1021">
        <v>9999.90153846154</v>
      </c>
      <c r="EG1021">
        <v>0</v>
      </c>
      <c r="EH1021">
        <v>1186.05</v>
      </c>
      <c r="EI1021">
        <v>-49.1365307692308</v>
      </c>
      <c r="EJ1021">
        <v>695.748923076923</v>
      </c>
      <c r="EK1021">
        <v>727.963461538461</v>
      </c>
      <c r="EL1021">
        <v>25.5104846153846</v>
      </c>
      <c r="EM1021">
        <v>709.277153846154</v>
      </c>
      <c r="EN1021">
        <v>25.6692923076923</v>
      </c>
      <c r="EO1021">
        <v>4.61652769230769</v>
      </c>
      <c r="EP1021">
        <v>2.31542692307692</v>
      </c>
      <c r="EQ1021">
        <v>31.4046692307692</v>
      </c>
      <c r="ER1021">
        <v>19.7841153846154</v>
      </c>
      <c r="ES1021">
        <v>1199.97846153846</v>
      </c>
      <c r="ET1021">
        <v>0.967009615384615</v>
      </c>
      <c r="EU1021">
        <v>0.0329903076923077</v>
      </c>
      <c r="EV1021">
        <v>0</v>
      </c>
      <c r="EW1021">
        <v>895.454384615385</v>
      </c>
      <c r="EX1021">
        <v>5.00059</v>
      </c>
      <c r="EY1021">
        <v>11960.3076923077</v>
      </c>
      <c r="EZ1021">
        <v>10358.5615384615</v>
      </c>
      <c r="FA1021">
        <v>64.5286153846154</v>
      </c>
      <c r="FB1021">
        <v>65.6966923076923</v>
      </c>
      <c r="FC1021">
        <v>64.4757692307692</v>
      </c>
      <c r="FD1021">
        <v>65.6488461538462</v>
      </c>
      <c r="FE1021">
        <v>65.7499230769231</v>
      </c>
      <c r="FF1021">
        <v>1155.55846153846</v>
      </c>
      <c r="FG1021">
        <v>39.42</v>
      </c>
      <c r="FH1021">
        <v>0</v>
      </c>
      <c r="FI1021">
        <v>1761425961.7</v>
      </c>
      <c r="FJ1021">
        <v>0</v>
      </c>
      <c r="FK1021">
        <v>895.774384615385</v>
      </c>
      <c r="FL1021">
        <v>32.7688889127808</v>
      </c>
      <c r="FM1021">
        <v>426.666666977543</v>
      </c>
      <c r="FN1021">
        <v>11964.1615384615</v>
      </c>
      <c r="FO1021">
        <v>15</v>
      </c>
      <c r="FP1021">
        <v>0</v>
      </c>
      <c r="FQ1021" t="s">
        <v>439</v>
      </c>
      <c r="FR1021">
        <v>0</v>
      </c>
      <c r="FS1021">
        <v>0</v>
      </c>
      <c r="FT1021">
        <v>0</v>
      </c>
      <c r="FU1021">
        <v>0</v>
      </c>
      <c r="FV1021">
        <v>0</v>
      </c>
      <c r="FW1021">
        <v>0</v>
      </c>
      <c r="FX1021">
        <v>0</v>
      </c>
      <c r="FY1021">
        <v>0</v>
      </c>
      <c r="FZ1021">
        <v>0</v>
      </c>
      <c r="GA1021">
        <v>0</v>
      </c>
      <c r="GB1021">
        <v>0</v>
      </c>
      <c r="GC1021">
        <v>-48.567985</v>
      </c>
      <c r="GD1021">
        <v>-11.7666631578947</v>
      </c>
      <c r="GE1021">
        <v>1.46493579288479</v>
      </c>
      <c r="GF1021">
        <v>0</v>
      </c>
      <c r="GG1021">
        <v>893.795117647059</v>
      </c>
      <c r="GH1021">
        <v>32.8963789135984</v>
      </c>
      <c r="GI1021">
        <v>3.23081393646269</v>
      </c>
      <c r="GJ1021">
        <v>-1</v>
      </c>
      <c r="GK1021">
        <v>25.51467</v>
      </c>
      <c r="GL1021">
        <v>-0.122769924812038</v>
      </c>
      <c r="GM1021">
        <v>0.0122534117697886</v>
      </c>
      <c r="GN1021">
        <v>0</v>
      </c>
      <c r="GO1021">
        <v>0</v>
      </c>
      <c r="GP1021">
        <v>2</v>
      </c>
      <c r="GQ1021" t="s">
        <v>473</v>
      </c>
      <c r="GR1021">
        <v>3.12615</v>
      </c>
      <c r="GS1021">
        <v>2.71878</v>
      </c>
      <c r="GT1021">
        <v>0.120528</v>
      </c>
      <c r="GU1021">
        <v>0.126306</v>
      </c>
      <c r="GV1021">
        <v>0.165073</v>
      </c>
      <c r="GW1021">
        <v>0.101896</v>
      </c>
      <c r="GX1021">
        <v>31314.3</v>
      </c>
      <c r="GY1021">
        <v>32832.4</v>
      </c>
      <c r="GZ1021">
        <v>32362.1</v>
      </c>
      <c r="HA1021">
        <v>34174.7</v>
      </c>
      <c r="HB1021">
        <v>38852.8</v>
      </c>
      <c r="HC1021">
        <v>44303.2</v>
      </c>
      <c r="HD1021">
        <v>50920.2</v>
      </c>
      <c r="HE1021">
        <v>54852.3</v>
      </c>
      <c r="HF1021">
        <v>1.6497</v>
      </c>
      <c r="HG1021">
        <v>1.50127</v>
      </c>
      <c r="HH1021">
        <v>-0.169799</v>
      </c>
      <c r="HI1021">
        <v>0</v>
      </c>
      <c r="HJ1021">
        <v>50.7511</v>
      </c>
      <c r="HK1021">
        <v>999.9</v>
      </c>
      <c r="HL1021">
        <v>55.97</v>
      </c>
      <c r="HM1021">
        <v>30.273</v>
      </c>
      <c r="HN1021">
        <v>26.8543</v>
      </c>
      <c r="HO1021">
        <v>60.3668</v>
      </c>
      <c r="HP1021">
        <v>40.5929</v>
      </c>
      <c r="HQ1021">
        <v>1</v>
      </c>
      <c r="HR1021">
        <v>2.69923</v>
      </c>
      <c r="HS1021">
        <v>3.18274</v>
      </c>
      <c r="HT1021">
        <v>20.0827</v>
      </c>
      <c r="HU1021">
        <v>5.1815</v>
      </c>
      <c r="HV1021">
        <v>12.0159</v>
      </c>
      <c r="HW1021">
        <v>4.96685</v>
      </c>
      <c r="HX1021">
        <v>3.296</v>
      </c>
      <c r="HY1021">
        <v>9999</v>
      </c>
      <c r="HZ1021">
        <v>9999</v>
      </c>
      <c r="IA1021">
        <v>999.9</v>
      </c>
      <c r="IB1021">
        <v>9999</v>
      </c>
      <c r="IC1021">
        <v>1.86325</v>
      </c>
      <c r="ID1021">
        <v>1.8681</v>
      </c>
      <c r="IE1021">
        <v>1.86783</v>
      </c>
      <c r="IF1021">
        <v>1.86905</v>
      </c>
      <c r="IG1021">
        <v>1.86981</v>
      </c>
      <c r="IH1021">
        <v>1.86586</v>
      </c>
      <c r="II1021">
        <v>1.86695</v>
      </c>
      <c r="IJ1021">
        <v>1.86841</v>
      </c>
      <c r="IK1021">
        <v>5</v>
      </c>
      <c r="IL1021">
        <v>0</v>
      </c>
      <c r="IM1021">
        <v>0</v>
      </c>
      <c r="IN1021">
        <v>0</v>
      </c>
      <c r="IO1021" t="s">
        <v>441</v>
      </c>
      <c r="IP1021" t="s">
        <v>442</v>
      </c>
      <c r="IQ1021" t="s">
        <v>443</v>
      </c>
      <c r="IR1021" t="s">
        <v>443</v>
      </c>
      <c r="IS1021" t="s">
        <v>443</v>
      </c>
      <c r="IT1021" t="s">
        <v>443</v>
      </c>
      <c r="IU1021">
        <v>0</v>
      </c>
      <c r="IV1021">
        <v>100</v>
      </c>
      <c r="IW1021">
        <v>100</v>
      </c>
      <c r="IX1021">
        <v>1.097</v>
      </c>
      <c r="IY1021">
        <v>-0.0442</v>
      </c>
      <c r="IZ1021">
        <v>1.09748391826392</v>
      </c>
      <c r="JA1021">
        <v>0</v>
      </c>
      <c r="JB1021">
        <v>0</v>
      </c>
      <c r="JC1021">
        <v>0</v>
      </c>
      <c r="JD1021">
        <v>-0.0441141096964596</v>
      </c>
      <c r="JE1021">
        <v>0</v>
      </c>
      <c r="JF1021">
        <v>0</v>
      </c>
      <c r="JG1021">
        <v>0</v>
      </c>
      <c r="JH1021">
        <v>5</v>
      </c>
      <c r="JI1021">
        <v>2273</v>
      </c>
      <c r="JJ1021">
        <v>1</v>
      </c>
      <c r="JK1021">
        <v>24</v>
      </c>
      <c r="JL1021">
        <v>29357100</v>
      </c>
      <c r="JM1021">
        <v>29357100</v>
      </c>
      <c r="JN1021">
        <v>1.60889</v>
      </c>
      <c r="JO1021">
        <v>2.62695</v>
      </c>
      <c r="JP1021">
        <v>1.54785</v>
      </c>
      <c r="JQ1021">
        <v>2.31567</v>
      </c>
      <c r="JR1021">
        <v>1.64673</v>
      </c>
      <c r="JS1021">
        <v>2.37671</v>
      </c>
      <c r="JT1021">
        <v>34.3725</v>
      </c>
      <c r="JU1021">
        <v>24.1751</v>
      </c>
      <c r="JV1021">
        <v>18</v>
      </c>
      <c r="JW1021">
        <v>485.494</v>
      </c>
      <c r="JX1021">
        <v>378.191</v>
      </c>
      <c r="JY1021">
        <v>47.9502</v>
      </c>
      <c r="JZ1021">
        <v>56.9628</v>
      </c>
      <c r="KA1021">
        <v>30.0023</v>
      </c>
      <c r="KB1021">
        <v>56.1868</v>
      </c>
      <c r="KC1021">
        <v>55.983</v>
      </c>
      <c r="KD1021">
        <v>32.2642</v>
      </c>
      <c r="KE1021">
        <v>0</v>
      </c>
      <c r="KF1021">
        <v>100</v>
      </c>
      <c r="KG1021">
        <v>47.9321</v>
      </c>
      <c r="KH1021">
        <v>754.428</v>
      </c>
      <c r="KI1021">
        <v>26.2864</v>
      </c>
      <c r="KJ1021">
        <v>92.253</v>
      </c>
      <c r="KK1021">
        <v>88.7271</v>
      </c>
    </row>
    <row r="1022" spans="1:297">
      <c r="A1022">
        <v>1006</v>
      </c>
      <c r="B1022">
        <v>1761426006.1</v>
      </c>
      <c r="C1022">
        <v>17825.0999999046</v>
      </c>
      <c r="D1022" t="s">
        <v>2464</v>
      </c>
      <c r="E1022" t="s">
        <v>2465</v>
      </c>
      <c r="F1022">
        <v>5</v>
      </c>
      <c r="G1022" t="s">
        <v>2375</v>
      </c>
      <c r="H1022" t="s">
        <v>436</v>
      </c>
      <c r="I1022">
        <v>1761425998.02308</v>
      </c>
      <c r="J1022">
        <f>(K1022)/1000</f>
        <v>0</v>
      </c>
      <c r="K1022">
        <f>IF(DP1022, AN1022, AH1022)</f>
        <v>0</v>
      </c>
      <c r="L1022">
        <f>IF(DP1022, AI1022, AG1022)</f>
        <v>0</v>
      </c>
      <c r="M1022">
        <f>DR1022 - IF(AU1022&gt;1, L1022*DL1022*100.0/(AW1022), 0)</f>
        <v>0</v>
      </c>
      <c r="N1022">
        <f>((T1022-J1022/2)*M1022-L1022)/(T1022+J1022/2)</f>
        <v>0</v>
      </c>
      <c r="O1022">
        <f>N1022*(DY1022+DZ1022)/1000.0</f>
        <v>0</v>
      </c>
      <c r="P1022">
        <f>(DR1022 - IF(AU1022&gt;1, L1022*DL1022*100.0/(AW1022), 0))*(DY1022+DZ1022)/1000.0</f>
        <v>0</v>
      </c>
      <c r="Q1022">
        <f>2.0/((1/S1022-1/R1022)+SIGN(S1022)*SQRT((1/S1022-1/R1022)*(1/S1022-1/R1022) + 4*DM1022/((DM1022+1)*(DM1022+1))*(2*1/S1022*1/R1022-1/R1022*1/R1022)))</f>
        <v>0</v>
      </c>
      <c r="R1022">
        <f>IF(LEFT(DN1022,1)&lt;&gt;"0",IF(LEFT(DN1022,1)="1",3.0,DO1022),$D$5+$E$5*(EF1022*DY1022/($K$5*1000))+$F$5*(EF1022*DY1022/($K$5*1000))*MAX(MIN(DL1022,$J$5),$I$5)*MAX(MIN(DL1022,$J$5),$I$5)+$G$5*MAX(MIN(DL1022,$J$5),$I$5)*(EF1022*DY1022/($K$5*1000))+$H$5*(EF1022*DY1022/($K$5*1000))*(EF1022*DY1022/($K$5*1000)))</f>
        <v>0</v>
      </c>
      <c r="S1022">
        <f>J1022*(1000-(1000*0.61365*exp(17.502*W1022/(240.97+W1022))/(DY1022+DZ1022)+DT1022)/2)/(1000*0.61365*exp(17.502*W1022/(240.97+W1022))/(DY1022+DZ1022)-DT1022)</f>
        <v>0</v>
      </c>
      <c r="T1022">
        <f>1/((DM1022+1)/(Q1022/1.6)+1/(R1022/1.37)) + DM1022/((DM1022+1)/(Q1022/1.6) + DM1022/(R1022/1.37))</f>
        <v>0</v>
      </c>
      <c r="U1022">
        <f>(DH1022*DK1022)</f>
        <v>0</v>
      </c>
      <c r="V1022">
        <f>(EA1022+(U1022+2*0.95*5.67E-8*(((EA1022+$B$7)+273)^4-(EA1022+273)^4)-44100*J1022)/(1.84*29.3*R1022+8*0.95*5.67E-8*(EA1022+273)^3))</f>
        <v>0</v>
      </c>
      <c r="W1022">
        <f>($C$7*EB1022+$D$7*EC1022+$E$7*V1022)</f>
        <v>0</v>
      </c>
      <c r="X1022">
        <f>0.61365*exp(17.502*W1022/(240.97+W1022))</f>
        <v>0</v>
      </c>
      <c r="Y1022">
        <f>(Z1022/AA1022*100)</f>
        <v>0</v>
      </c>
      <c r="Z1022">
        <f>DT1022*(DY1022+DZ1022)/1000</f>
        <v>0</v>
      </c>
      <c r="AA1022">
        <f>0.61365*exp(17.502*EA1022/(240.97+EA1022))</f>
        <v>0</v>
      </c>
      <c r="AB1022">
        <f>(X1022-DT1022*(DY1022+DZ1022)/1000)</f>
        <v>0</v>
      </c>
      <c r="AC1022">
        <f>(-J1022*44100)</f>
        <v>0</v>
      </c>
      <c r="AD1022">
        <f>2*29.3*R1022*0.92*(EA1022-W1022)</f>
        <v>0</v>
      </c>
      <c r="AE1022">
        <f>2*0.95*5.67E-8*(((EA1022+$B$7)+273)^4-(W1022+273)^4)</f>
        <v>0</v>
      </c>
      <c r="AF1022">
        <f>U1022+AE1022+AC1022+AD1022</f>
        <v>0</v>
      </c>
      <c r="AG1022">
        <f>DX1022*AU1022*(DS1022-DR1022*(1000-AU1022*DU1022)/(1000-AU1022*DT1022))/(100*DL1022)</f>
        <v>0</v>
      </c>
      <c r="AH1022">
        <f>1000*DX1022*AU1022*(DT1022-DU1022)/(100*DL1022*(1000-AU1022*DT1022))</f>
        <v>0</v>
      </c>
      <c r="AI1022">
        <f>(AJ1022 - AK1022 - DY1022*1E3/(8.314*(EA1022+273.15)) * AM1022/DX1022 * AL1022) * DX1022/(100*DL1022) * (1000 - DU1022)/1000</f>
        <v>0</v>
      </c>
      <c r="AJ1022">
        <v>758.064575838959</v>
      </c>
      <c r="AK1022">
        <v>734.390963636363</v>
      </c>
      <c r="AL1022">
        <v>2.95782963060701</v>
      </c>
      <c r="AM1022">
        <v>65.4866395817143</v>
      </c>
      <c r="AN1022">
        <f>(AP1022 - AO1022 + DY1022*1E3/(8.314*(EA1022+273.15)) * AR1022/DX1022 * AQ1022) * DX1022/(100*DL1022) * 1000/(1000 - AP1022)</f>
        <v>0</v>
      </c>
      <c r="AO1022">
        <v>25.6792576031635</v>
      </c>
      <c r="AP1022">
        <v>51.1689709090909</v>
      </c>
      <c r="AQ1022">
        <v>-2.49057758678102e-05</v>
      </c>
      <c r="AR1022">
        <v>110.837555628061</v>
      </c>
      <c r="AS1022">
        <v>8</v>
      </c>
      <c r="AT1022">
        <v>2</v>
      </c>
      <c r="AU1022">
        <f>IF(AS1022*$H$13&gt;=AW1022,1.0,(AW1022/(AW1022-AS1022*$H$13)))</f>
        <v>0</v>
      </c>
      <c r="AV1022">
        <f>(AU1022-1)*100</f>
        <v>0</v>
      </c>
      <c r="AW1022">
        <f>MAX(0,($B$13+$C$13*EF1022)/(1+$D$13*EF1022)*DY1022/(EA1022+273)*$E$13)</f>
        <v>0</v>
      </c>
      <c r="AX1022" t="s">
        <v>437</v>
      </c>
      <c r="AY1022" t="s">
        <v>437</v>
      </c>
      <c r="AZ1022">
        <v>0</v>
      </c>
      <c r="BA1022">
        <v>0</v>
      </c>
      <c r="BB1022">
        <f>1-AZ1022/BA1022</f>
        <v>0</v>
      </c>
      <c r="BC1022">
        <v>0</v>
      </c>
      <c r="BD1022" t="s">
        <v>437</v>
      </c>
      <c r="BE1022" t="s">
        <v>437</v>
      </c>
      <c r="BF1022">
        <v>0</v>
      </c>
      <c r="BG1022">
        <v>0</v>
      </c>
      <c r="BH1022">
        <f>1-BF1022/BG1022</f>
        <v>0</v>
      </c>
      <c r="BI1022">
        <v>0.5</v>
      </c>
      <c r="BJ1022">
        <f>DI1022</f>
        <v>0</v>
      </c>
      <c r="BK1022">
        <f>L1022</f>
        <v>0</v>
      </c>
      <c r="BL1022">
        <f>BH1022*BI1022*BJ1022</f>
        <v>0</v>
      </c>
      <c r="BM1022">
        <f>(BK1022-BC1022)/BJ1022</f>
        <v>0</v>
      </c>
      <c r="BN1022">
        <f>(BA1022-BG1022)/BG1022</f>
        <v>0</v>
      </c>
      <c r="BO1022">
        <f>AZ1022/(BB1022+AZ1022/BG1022)</f>
        <v>0</v>
      </c>
      <c r="BP1022" t="s">
        <v>437</v>
      </c>
      <c r="BQ1022">
        <v>0</v>
      </c>
      <c r="BR1022">
        <f>IF(BQ1022&lt;&gt;0, BQ1022, BO1022)</f>
        <v>0</v>
      </c>
      <c r="BS1022">
        <f>1-BR1022/BG1022</f>
        <v>0</v>
      </c>
      <c r="BT1022">
        <f>(BG1022-BF1022)/(BG1022-BR1022)</f>
        <v>0</v>
      </c>
      <c r="BU1022">
        <f>(BA1022-BG1022)/(BA1022-BR1022)</f>
        <v>0</v>
      </c>
      <c r="BV1022">
        <f>(BG1022-BF1022)/(BG1022-AZ1022)</f>
        <v>0</v>
      </c>
      <c r="BW1022">
        <f>(BA1022-BG1022)/(BA1022-AZ1022)</f>
        <v>0</v>
      </c>
      <c r="BX1022">
        <f>(BT1022*BR1022/BF1022)</f>
        <v>0</v>
      </c>
      <c r="BY1022">
        <f>(1-BX1022)</f>
        <v>0</v>
      </c>
      <c r="DH1022">
        <f>$B$11*EG1022+$C$11*EH1022+$F$11*ES1022*(1-EV1022)</f>
        <v>0</v>
      </c>
      <c r="DI1022">
        <f>DH1022*DJ1022</f>
        <v>0</v>
      </c>
      <c r="DJ1022">
        <f>($B$11*$D$9+$C$11*$D$9+$F$11*((FF1022+EX1022)/MAX(FF1022+EX1022+FG1022, 0.1)*$I$9+FG1022/MAX(FF1022+EX1022+FG1022, 0.1)*$J$9))/($B$11+$C$11+$F$11)</f>
        <v>0</v>
      </c>
      <c r="DK1022">
        <f>($B$11*$K$9+$C$11*$K$9+$F$11*((FF1022+EX1022)/MAX(FF1022+EX1022+FG1022, 0.1)*$P$9+FG1022/MAX(FF1022+EX1022+FG1022, 0.1)*$Q$9))/($B$11+$C$11+$F$11)</f>
        <v>0</v>
      </c>
      <c r="DL1022">
        <v>6</v>
      </c>
      <c r="DM1022">
        <v>0.5</v>
      </c>
      <c r="DN1022" t="s">
        <v>438</v>
      </c>
      <c r="DO1022">
        <v>2</v>
      </c>
      <c r="DP1022" t="b">
        <v>1</v>
      </c>
      <c r="DQ1022">
        <v>1761425998.02308</v>
      </c>
      <c r="DR1022">
        <v>675.592692307692</v>
      </c>
      <c r="DS1022">
        <v>724.561153846154</v>
      </c>
      <c r="DT1022">
        <v>51.1741846153846</v>
      </c>
      <c r="DU1022">
        <v>25.6737153846154</v>
      </c>
      <c r="DV1022">
        <v>674.495153846154</v>
      </c>
      <c r="DW1022">
        <v>51.2183</v>
      </c>
      <c r="DX1022">
        <v>499.995769230769</v>
      </c>
      <c r="DY1022">
        <v>90.2016692307692</v>
      </c>
      <c r="DZ1022">
        <v>0.0407919230769231</v>
      </c>
      <c r="EA1022">
        <v>51.7553846153846</v>
      </c>
      <c r="EB1022">
        <v>48.0590615384615</v>
      </c>
      <c r="EC1022">
        <v>999.9</v>
      </c>
      <c r="ED1022">
        <v>0</v>
      </c>
      <c r="EE1022">
        <v>0</v>
      </c>
      <c r="EF1022">
        <v>10002.3592307692</v>
      </c>
      <c r="EG1022">
        <v>0</v>
      </c>
      <c r="EH1022">
        <v>1185.98692307692</v>
      </c>
      <c r="EI1022">
        <v>-48.9686615384615</v>
      </c>
      <c r="EJ1022">
        <v>712.030153846154</v>
      </c>
      <c r="EK1022">
        <v>743.653461538461</v>
      </c>
      <c r="EL1022">
        <v>25.5004846153846</v>
      </c>
      <c r="EM1022">
        <v>724.561153846154</v>
      </c>
      <c r="EN1022">
        <v>25.6737153846154</v>
      </c>
      <c r="EO1022">
        <v>4.61599769230769</v>
      </c>
      <c r="EP1022">
        <v>2.31581153846154</v>
      </c>
      <c r="EQ1022">
        <v>31.4026538461538</v>
      </c>
      <c r="ER1022">
        <v>19.7868076923077</v>
      </c>
      <c r="ES1022">
        <v>1199.98461538462</v>
      </c>
      <c r="ET1022">
        <v>0.967009615384615</v>
      </c>
      <c r="EU1022">
        <v>0.0329903076923077</v>
      </c>
      <c r="EV1022">
        <v>0</v>
      </c>
      <c r="EW1022">
        <v>898.169769230769</v>
      </c>
      <c r="EX1022">
        <v>5.00059</v>
      </c>
      <c r="EY1022">
        <v>11995.2384615385</v>
      </c>
      <c r="EZ1022">
        <v>10358.6153846154</v>
      </c>
      <c r="FA1022">
        <v>64.5476923076923</v>
      </c>
      <c r="FB1022">
        <v>65.7015384615385</v>
      </c>
      <c r="FC1022">
        <v>64.4951538461538</v>
      </c>
      <c r="FD1022">
        <v>65.6679230769231</v>
      </c>
      <c r="FE1022">
        <v>65.7690769230769</v>
      </c>
      <c r="FF1022">
        <v>1155.56461538462</v>
      </c>
      <c r="FG1022">
        <v>39.42</v>
      </c>
      <c r="FH1022">
        <v>0</v>
      </c>
      <c r="FI1022">
        <v>1761425966.5</v>
      </c>
      <c r="FJ1022">
        <v>0</v>
      </c>
      <c r="FK1022">
        <v>898.382307692308</v>
      </c>
      <c r="FL1022">
        <v>32.6659828637444</v>
      </c>
      <c r="FM1022">
        <v>427.117948140584</v>
      </c>
      <c r="FN1022">
        <v>11998.1153846154</v>
      </c>
      <c r="FO1022">
        <v>15</v>
      </c>
      <c r="FP1022">
        <v>0</v>
      </c>
      <c r="FQ1022" t="s">
        <v>439</v>
      </c>
      <c r="FR1022">
        <v>0</v>
      </c>
      <c r="FS1022">
        <v>0</v>
      </c>
      <c r="FT1022">
        <v>0</v>
      </c>
      <c r="FU1022">
        <v>0</v>
      </c>
      <c r="FV1022">
        <v>0</v>
      </c>
      <c r="FW1022">
        <v>0</v>
      </c>
      <c r="FX1022">
        <v>0</v>
      </c>
      <c r="FY1022">
        <v>0</v>
      </c>
      <c r="FZ1022">
        <v>0</v>
      </c>
      <c r="GA1022">
        <v>0</v>
      </c>
      <c r="GB1022">
        <v>0</v>
      </c>
      <c r="GC1022">
        <v>-49.0123428571429</v>
      </c>
      <c r="GD1022">
        <v>-0.148114285714283</v>
      </c>
      <c r="GE1022">
        <v>0.830344639045642</v>
      </c>
      <c r="GF1022">
        <v>1</v>
      </c>
      <c r="GG1022">
        <v>896.762941176471</v>
      </c>
      <c r="GH1022">
        <v>32.8612375585595</v>
      </c>
      <c r="GI1022">
        <v>3.22869767900653</v>
      </c>
      <c r="GJ1022">
        <v>-1</v>
      </c>
      <c r="GK1022">
        <v>25.5069952380952</v>
      </c>
      <c r="GL1022">
        <v>-0.127114285714231</v>
      </c>
      <c r="GM1022">
        <v>0.0132146194724047</v>
      </c>
      <c r="GN1022">
        <v>0</v>
      </c>
      <c r="GO1022">
        <v>1</v>
      </c>
      <c r="GP1022">
        <v>2</v>
      </c>
      <c r="GQ1022" t="s">
        <v>446</v>
      </c>
      <c r="GR1022">
        <v>3.12618</v>
      </c>
      <c r="GS1022">
        <v>2.71868</v>
      </c>
      <c r="GT1022">
        <v>0.122295</v>
      </c>
      <c r="GU1022">
        <v>0.128294</v>
      </c>
      <c r="GV1022">
        <v>0.165045</v>
      </c>
      <c r="GW1022">
        <v>0.101903</v>
      </c>
      <c r="GX1022">
        <v>31250</v>
      </c>
      <c r="GY1022">
        <v>32755.4</v>
      </c>
      <c r="GZ1022">
        <v>32360.9</v>
      </c>
      <c r="HA1022">
        <v>34172.7</v>
      </c>
      <c r="HB1022">
        <v>38853.1</v>
      </c>
      <c r="HC1022">
        <v>44300.6</v>
      </c>
      <c r="HD1022">
        <v>50918.5</v>
      </c>
      <c r="HE1022">
        <v>54849.2</v>
      </c>
      <c r="HF1022">
        <v>1.64955</v>
      </c>
      <c r="HG1022">
        <v>1.501</v>
      </c>
      <c r="HH1022">
        <v>-0.172094</v>
      </c>
      <c r="HI1022">
        <v>0</v>
      </c>
      <c r="HJ1022">
        <v>50.7665</v>
      </c>
      <c r="HK1022">
        <v>999.9</v>
      </c>
      <c r="HL1022">
        <v>55.946</v>
      </c>
      <c r="HM1022">
        <v>30.252</v>
      </c>
      <c r="HN1022">
        <v>26.8103</v>
      </c>
      <c r="HO1022">
        <v>60.0468</v>
      </c>
      <c r="HP1022">
        <v>40.5208</v>
      </c>
      <c r="HQ1022">
        <v>1</v>
      </c>
      <c r="HR1022">
        <v>2.70153</v>
      </c>
      <c r="HS1022">
        <v>3.23102</v>
      </c>
      <c r="HT1022">
        <v>20.082</v>
      </c>
      <c r="HU1022">
        <v>5.1815</v>
      </c>
      <c r="HV1022">
        <v>12.0159</v>
      </c>
      <c r="HW1022">
        <v>4.9671</v>
      </c>
      <c r="HX1022">
        <v>3.296</v>
      </c>
      <c r="HY1022">
        <v>9999</v>
      </c>
      <c r="HZ1022">
        <v>9999</v>
      </c>
      <c r="IA1022">
        <v>999.9</v>
      </c>
      <c r="IB1022">
        <v>9999</v>
      </c>
      <c r="IC1022">
        <v>1.86324</v>
      </c>
      <c r="ID1022">
        <v>1.86811</v>
      </c>
      <c r="IE1022">
        <v>1.86783</v>
      </c>
      <c r="IF1022">
        <v>1.86905</v>
      </c>
      <c r="IG1022">
        <v>1.86981</v>
      </c>
      <c r="IH1022">
        <v>1.86586</v>
      </c>
      <c r="II1022">
        <v>1.86695</v>
      </c>
      <c r="IJ1022">
        <v>1.86843</v>
      </c>
      <c r="IK1022">
        <v>5</v>
      </c>
      <c r="IL1022">
        <v>0</v>
      </c>
      <c r="IM1022">
        <v>0</v>
      </c>
      <c r="IN1022">
        <v>0</v>
      </c>
      <c r="IO1022" t="s">
        <v>441</v>
      </c>
      <c r="IP1022" t="s">
        <v>442</v>
      </c>
      <c r="IQ1022" t="s">
        <v>443</v>
      </c>
      <c r="IR1022" t="s">
        <v>443</v>
      </c>
      <c r="IS1022" t="s">
        <v>443</v>
      </c>
      <c r="IT1022" t="s">
        <v>443</v>
      </c>
      <c r="IU1022">
        <v>0</v>
      </c>
      <c r="IV1022">
        <v>100</v>
      </c>
      <c r="IW1022">
        <v>100</v>
      </c>
      <c r="IX1022">
        <v>1.097</v>
      </c>
      <c r="IY1022">
        <v>-0.0442</v>
      </c>
      <c r="IZ1022">
        <v>1.09748391826392</v>
      </c>
      <c r="JA1022">
        <v>0</v>
      </c>
      <c r="JB1022">
        <v>0</v>
      </c>
      <c r="JC1022">
        <v>0</v>
      </c>
      <c r="JD1022">
        <v>-0.0441141096964596</v>
      </c>
      <c r="JE1022">
        <v>0</v>
      </c>
      <c r="JF1022">
        <v>0</v>
      </c>
      <c r="JG1022">
        <v>0</v>
      </c>
      <c r="JH1022">
        <v>5</v>
      </c>
      <c r="JI1022">
        <v>2273</v>
      </c>
      <c r="JJ1022">
        <v>1</v>
      </c>
      <c r="JK1022">
        <v>24</v>
      </c>
      <c r="JL1022">
        <v>29357100.1</v>
      </c>
      <c r="JM1022">
        <v>29357100.1</v>
      </c>
      <c r="JN1022">
        <v>1.63696</v>
      </c>
      <c r="JO1022">
        <v>2.62817</v>
      </c>
      <c r="JP1022">
        <v>1.54785</v>
      </c>
      <c r="JQ1022">
        <v>2.31567</v>
      </c>
      <c r="JR1022">
        <v>1.64673</v>
      </c>
      <c r="JS1022">
        <v>2.3291</v>
      </c>
      <c r="JT1022">
        <v>34.3725</v>
      </c>
      <c r="JU1022">
        <v>24.1751</v>
      </c>
      <c r="JV1022">
        <v>18</v>
      </c>
      <c r="JW1022">
        <v>485.466</v>
      </c>
      <c r="JX1022">
        <v>378.083</v>
      </c>
      <c r="JY1022">
        <v>47.895</v>
      </c>
      <c r="JZ1022">
        <v>56.9794</v>
      </c>
      <c r="KA1022">
        <v>30.0023</v>
      </c>
      <c r="KB1022">
        <v>56.2021</v>
      </c>
      <c r="KC1022">
        <v>55.9981</v>
      </c>
      <c r="KD1022">
        <v>32.8914</v>
      </c>
      <c r="KE1022">
        <v>0</v>
      </c>
      <c r="KF1022">
        <v>100</v>
      </c>
      <c r="KG1022">
        <v>47.8632</v>
      </c>
      <c r="KH1022">
        <v>774.933</v>
      </c>
      <c r="KI1022">
        <v>26.2864</v>
      </c>
      <c r="KJ1022">
        <v>92.2498</v>
      </c>
      <c r="KK1022">
        <v>88.722</v>
      </c>
    </row>
    <row r="1023" spans="1:297">
      <c r="A1023">
        <v>1007</v>
      </c>
      <c r="B1023">
        <v>1761426011.1</v>
      </c>
      <c r="C1023">
        <v>17830.0999999046</v>
      </c>
      <c r="D1023" t="s">
        <v>2466</v>
      </c>
      <c r="E1023" t="s">
        <v>2467</v>
      </c>
      <c r="F1023">
        <v>5</v>
      </c>
      <c r="G1023" t="s">
        <v>2375</v>
      </c>
      <c r="H1023" t="s">
        <v>436</v>
      </c>
      <c r="I1023">
        <v>1761426002.94615</v>
      </c>
      <c r="J1023">
        <f>(K1023)/1000</f>
        <v>0</v>
      </c>
      <c r="K1023">
        <f>IF(DP1023, AN1023, AH1023)</f>
        <v>0</v>
      </c>
      <c r="L1023">
        <f>IF(DP1023, AI1023, AG1023)</f>
        <v>0</v>
      </c>
      <c r="M1023">
        <f>DR1023 - IF(AU1023&gt;1, L1023*DL1023*100.0/(AW1023), 0)</f>
        <v>0</v>
      </c>
      <c r="N1023">
        <f>((T1023-J1023/2)*M1023-L1023)/(T1023+J1023/2)</f>
        <v>0</v>
      </c>
      <c r="O1023">
        <f>N1023*(DY1023+DZ1023)/1000.0</f>
        <v>0</v>
      </c>
      <c r="P1023">
        <f>(DR1023 - IF(AU1023&gt;1, L1023*DL1023*100.0/(AW1023), 0))*(DY1023+DZ1023)/1000.0</f>
        <v>0</v>
      </c>
      <c r="Q1023">
        <f>2.0/((1/S1023-1/R1023)+SIGN(S1023)*SQRT((1/S1023-1/R1023)*(1/S1023-1/R1023) + 4*DM1023/((DM1023+1)*(DM1023+1))*(2*1/S1023*1/R1023-1/R1023*1/R1023)))</f>
        <v>0</v>
      </c>
      <c r="R1023">
        <f>IF(LEFT(DN1023,1)&lt;&gt;"0",IF(LEFT(DN1023,1)="1",3.0,DO1023),$D$5+$E$5*(EF1023*DY1023/($K$5*1000))+$F$5*(EF1023*DY1023/($K$5*1000))*MAX(MIN(DL1023,$J$5),$I$5)*MAX(MIN(DL1023,$J$5),$I$5)+$G$5*MAX(MIN(DL1023,$J$5),$I$5)*(EF1023*DY1023/($K$5*1000))+$H$5*(EF1023*DY1023/($K$5*1000))*(EF1023*DY1023/($K$5*1000)))</f>
        <v>0</v>
      </c>
      <c r="S1023">
        <f>J1023*(1000-(1000*0.61365*exp(17.502*W1023/(240.97+W1023))/(DY1023+DZ1023)+DT1023)/2)/(1000*0.61365*exp(17.502*W1023/(240.97+W1023))/(DY1023+DZ1023)-DT1023)</f>
        <v>0</v>
      </c>
      <c r="T1023">
        <f>1/((DM1023+1)/(Q1023/1.6)+1/(R1023/1.37)) + DM1023/((DM1023+1)/(Q1023/1.6) + DM1023/(R1023/1.37))</f>
        <v>0</v>
      </c>
      <c r="U1023">
        <f>(DH1023*DK1023)</f>
        <v>0</v>
      </c>
      <c r="V1023">
        <f>(EA1023+(U1023+2*0.95*5.67E-8*(((EA1023+$B$7)+273)^4-(EA1023+273)^4)-44100*J1023)/(1.84*29.3*R1023+8*0.95*5.67E-8*(EA1023+273)^3))</f>
        <v>0</v>
      </c>
      <c r="W1023">
        <f>($C$7*EB1023+$D$7*EC1023+$E$7*V1023)</f>
        <v>0</v>
      </c>
      <c r="X1023">
        <f>0.61365*exp(17.502*W1023/(240.97+W1023))</f>
        <v>0</v>
      </c>
      <c r="Y1023">
        <f>(Z1023/AA1023*100)</f>
        <v>0</v>
      </c>
      <c r="Z1023">
        <f>DT1023*(DY1023+DZ1023)/1000</f>
        <v>0</v>
      </c>
      <c r="AA1023">
        <f>0.61365*exp(17.502*EA1023/(240.97+EA1023))</f>
        <v>0</v>
      </c>
      <c r="AB1023">
        <f>(X1023-DT1023*(DY1023+DZ1023)/1000)</f>
        <v>0</v>
      </c>
      <c r="AC1023">
        <f>(-J1023*44100)</f>
        <v>0</v>
      </c>
      <c r="AD1023">
        <f>2*29.3*R1023*0.92*(EA1023-W1023)</f>
        <v>0</v>
      </c>
      <c r="AE1023">
        <f>2*0.95*5.67E-8*(((EA1023+$B$7)+273)^4-(W1023+273)^4)</f>
        <v>0</v>
      </c>
      <c r="AF1023">
        <f>U1023+AE1023+AC1023+AD1023</f>
        <v>0</v>
      </c>
      <c r="AG1023">
        <f>DX1023*AU1023*(DS1023-DR1023*(1000-AU1023*DU1023)/(1000-AU1023*DT1023))/(100*DL1023)</f>
        <v>0</v>
      </c>
      <c r="AH1023">
        <f>1000*DX1023*AU1023*(DT1023-DU1023)/(100*DL1023*(1000-AU1023*DT1023))</f>
        <v>0</v>
      </c>
      <c r="AI1023">
        <f>(AJ1023 - AK1023 - DY1023*1E3/(8.314*(EA1023+273.15)) * AM1023/DX1023 * AL1023) * DX1023/(100*DL1023) * (1000 - DU1023)/1000</f>
        <v>0</v>
      </c>
      <c r="AJ1023">
        <v>776.095962503257</v>
      </c>
      <c r="AK1023">
        <v>751.093896969697</v>
      </c>
      <c r="AL1023">
        <v>3.37567460701292</v>
      </c>
      <c r="AM1023">
        <v>65.4866395817143</v>
      </c>
      <c r="AN1023">
        <f>(AP1023 - AO1023 + DY1023*1E3/(8.314*(EA1023+273.15)) * AR1023/DX1023 * AQ1023) * DX1023/(100*DL1023) * 1000/(1000 - AP1023)</f>
        <v>0</v>
      </c>
      <c r="AO1023">
        <v>25.6817601546036</v>
      </c>
      <c r="AP1023">
        <v>51.1521103030303</v>
      </c>
      <c r="AQ1023">
        <v>-0.000887558651539355</v>
      </c>
      <c r="AR1023">
        <v>110.837555628061</v>
      </c>
      <c r="AS1023">
        <v>8</v>
      </c>
      <c r="AT1023">
        <v>2</v>
      </c>
      <c r="AU1023">
        <f>IF(AS1023*$H$13&gt;=AW1023,1.0,(AW1023/(AW1023-AS1023*$H$13)))</f>
        <v>0</v>
      </c>
      <c r="AV1023">
        <f>(AU1023-1)*100</f>
        <v>0</v>
      </c>
      <c r="AW1023">
        <f>MAX(0,($B$13+$C$13*EF1023)/(1+$D$13*EF1023)*DY1023/(EA1023+273)*$E$13)</f>
        <v>0</v>
      </c>
      <c r="AX1023" t="s">
        <v>437</v>
      </c>
      <c r="AY1023" t="s">
        <v>437</v>
      </c>
      <c r="AZ1023">
        <v>0</v>
      </c>
      <c r="BA1023">
        <v>0</v>
      </c>
      <c r="BB1023">
        <f>1-AZ1023/BA1023</f>
        <v>0</v>
      </c>
      <c r="BC1023">
        <v>0</v>
      </c>
      <c r="BD1023" t="s">
        <v>437</v>
      </c>
      <c r="BE1023" t="s">
        <v>437</v>
      </c>
      <c r="BF1023">
        <v>0</v>
      </c>
      <c r="BG1023">
        <v>0</v>
      </c>
      <c r="BH1023">
        <f>1-BF1023/BG1023</f>
        <v>0</v>
      </c>
      <c r="BI1023">
        <v>0.5</v>
      </c>
      <c r="BJ1023">
        <f>DI1023</f>
        <v>0</v>
      </c>
      <c r="BK1023">
        <f>L1023</f>
        <v>0</v>
      </c>
      <c r="BL1023">
        <f>BH1023*BI1023*BJ1023</f>
        <v>0</v>
      </c>
      <c r="BM1023">
        <f>(BK1023-BC1023)/BJ1023</f>
        <v>0</v>
      </c>
      <c r="BN1023">
        <f>(BA1023-BG1023)/BG1023</f>
        <v>0</v>
      </c>
      <c r="BO1023">
        <f>AZ1023/(BB1023+AZ1023/BG1023)</f>
        <v>0</v>
      </c>
      <c r="BP1023" t="s">
        <v>437</v>
      </c>
      <c r="BQ1023">
        <v>0</v>
      </c>
      <c r="BR1023">
        <f>IF(BQ1023&lt;&gt;0, BQ1023, BO1023)</f>
        <v>0</v>
      </c>
      <c r="BS1023">
        <f>1-BR1023/BG1023</f>
        <v>0</v>
      </c>
      <c r="BT1023">
        <f>(BG1023-BF1023)/(BG1023-BR1023)</f>
        <v>0</v>
      </c>
      <c r="BU1023">
        <f>(BA1023-BG1023)/(BA1023-BR1023)</f>
        <v>0</v>
      </c>
      <c r="BV1023">
        <f>(BG1023-BF1023)/(BG1023-AZ1023)</f>
        <v>0</v>
      </c>
      <c r="BW1023">
        <f>(BA1023-BG1023)/(BA1023-AZ1023)</f>
        <v>0</v>
      </c>
      <c r="BX1023">
        <f>(BT1023*BR1023/BF1023)</f>
        <v>0</v>
      </c>
      <c r="BY1023">
        <f>(1-BX1023)</f>
        <v>0</v>
      </c>
      <c r="DH1023">
        <f>$B$11*EG1023+$C$11*EH1023+$F$11*ES1023*(1-EV1023)</f>
        <v>0</v>
      </c>
      <c r="DI1023">
        <f>DH1023*DJ1023</f>
        <v>0</v>
      </c>
      <c r="DJ1023">
        <f>($B$11*$D$9+$C$11*$D$9+$F$11*((FF1023+EX1023)/MAX(FF1023+EX1023+FG1023, 0.1)*$I$9+FG1023/MAX(FF1023+EX1023+FG1023, 0.1)*$J$9))/($B$11+$C$11+$F$11)</f>
        <v>0</v>
      </c>
      <c r="DK1023">
        <f>($B$11*$K$9+$C$11*$K$9+$F$11*((FF1023+EX1023)/MAX(FF1023+EX1023+FG1023, 0.1)*$P$9+FG1023/MAX(FF1023+EX1023+FG1023, 0.1)*$Q$9))/($B$11+$C$11+$F$11)</f>
        <v>0</v>
      </c>
      <c r="DL1023">
        <v>6</v>
      </c>
      <c r="DM1023">
        <v>0.5</v>
      </c>
      <c r="DN1023" t="s">
        <v>438</v>
      </c>
      <c r="DO1023">
        <v>2</v>
      </c>
      <c r="DP1023" t="b">
        <v>1</v>
      </c>
      <c r="DQ1023">
        <v>1761426002.94615</v>
      </c>
      <c r="DR1023">
        <v>690.733307692308</v>
      </c>
      <c r="DS1023">
        <v>740.579230769231</v>
      </c>
      <c r="DT1023">
        <v>51.1657384615385</v>
      </c>
      <c r="DU1023">
        <v>25.6772615384615</v>
      </c>
      <c r="DV1023">
        <v>689.635923076923</v>
      </c>
      <c r="DW1023">
        <v>51.2098461538462</v>
      </c>
      <c r="DX1023">
        <v>499.998692307692</v>
      </c>
      <c r="DY1023">
        <v>90.2015846153846</v>
      </c>
      <c r="DZ1023">
        <v>0.0407775384615385</v>
      </c>
      <c r="EA1023">
        <v>51.7478692307692</v>
      </c>
      <c r="EB1023">
        <v>48.0559230769231</v>
      </c>
      <c r="EC1023">
        <v>999.9</v>
      </c>
      <c r="ED1023">
        <v>0</v>
      </c>
      <c r="EE1023">
        <v>0</v>
      </c>
      <c r="EF1023">
        <v>9999.75923076923</v>
      </c>
      <c r="EG1023">
        <v>0</v>
      </c>
      <c r="EH1023">
        <v>1185.92692307692</v>
      </c>
      <c r="EI1023">
        <v>-49.8459769230769</v>
      </c>
      <c r="EJ1023">
        <v>727.981</v>
      </c>
      <c r="EK1023">
        <v>760.096384615385</v>
      </c>
      <c r="EL1023">
        <v>25.4884769230769</v>
      </c>
      <c r="EM1023">
        <v>740.579230769231</v>
      </c>
      <c r="EN1023">
        <v>25.6772615384615</v>
      </c>
      <c r="EO1023">
        <v>4.61523076923077</v>
      </c>
      <c r="EP1023">
        <v>2.31612923076923</v>
      </c>
      <c r="EQ1023">
        <v>31.3997307692308</v>
      </c>
      <c r="ER1023">
        <v>19.7890230769231</v>
      </c>
      <c r="ES1023">
        <v>1199.98769230769</v>
      </c>
      <c r="ET1023">
        <v>0.967009615384615</v>
      </c>
      <c r="EU1023">
        <v>0.0329903076923077</v>
      </c>
      <c r="EV1023">
        <v>0</v>
      </c>
      <c r="EW1023">
        <v>900.826384615385</v>
      </c>
      <c r="EX1023">
        <v>5.00059</v>
      </c>
      <c r="EY1023">
        <v>12029.1923076923</v>
      </c>
      <c r="EZ1023">
        <v>10358.6461538462</v>
      </c>
      <c r="FA1023">
        <v>64.562</v>
      </c>
      <c r="FB1023">
        <v>65.7209230769231</v>
      </c>
      <c r="FC1023">
        <v>64.5047692307692</v>
      </c>
      <c r="FD1023">
        <v>65.687</v>
      </c>
      <c r="FE1023">
        <v>65.7881538461538</v>
      </c>
      <c r="FF1023">
        <v>1155.56769230769</v>
      </c>
      <c r="FG1023">
        <v>39.42</v>
      </c>
      <c r="FH1023">
        <v>0</v>
      </c>
      <c r="FI1023">
        <v>1761425971.9</v>
      </c>
      <c r="FJ1023">
        <v>0</v>
      </c>
      <c r="FK1023">
        <v>901.3918</v>
      </c>
      <c r="FL1023">
        <v>30.8996922570661</v>
      </c>
      <c r="FM1023">
        <v>402.799999377072</v>
      </c>
      <c r="FN1023">
        <v>12037.392</v>
      </c>
      <c r="FO1023">
        <v>15</v>
      </c>
      <c r="FP1023">
        <v>0</v>
      </c>
      <c r="FQ1023" t="s">
        <v>439</v>
      </c>
      <c r="FR1023">
        <v>0</v>
      </c>
      <c r="FS1023">
        <v>0</v>
      </c>
      <c r="FT1023">
        <v>0</v>
      </c>
      <c r="FU1023">
        <v>0</v>
      </c>
      <c r="FV1023">
        <v>0</v>
      </c>
      <c r="FW1023">
        <v>0</v>
      </c>
      <c r="FX1023">
        <v>0</v>
      </c>
      <c r="FY1023">
        <v>0</v>
      </c>
      <c r="FZ1023">
        <v>0</v>
      </c>
      <c r="GA1023">
        <v>0</v>
      </c>
      <c r="GB1023">
        <v>0</v>
      </c>
      <c r="GC1023">
        <v>-49.585935</v>
      </c>
      <c r="GD1023">
        <v>-6.75414586466165</v>
      </c>
      <c r="GE1023">
        <v>1.25193015111667</v>
      </c>
      <c r="GF1023">
        <v>0</v>
      </c>
      <c r="GG1023">
        <v>899.334529411765</v>
      </c>
      <c r="GH1023">
        <v>31.9861268313369</v>
      </c>
      <c r="GI1023">
        <v>3.14362430620243</v>
      </c>
      <c r="GJ1023">
        <v>-1</v>
      </c>
      <c r="GK1023">
        <v>25.4936</v>
      </c>
      <c r="GL1023">
        <v>-0.13736842105267</v>
      </c>
      <c r="GM1023">
        <v>0.0137121114347867</v>
      </c>
      <c r="GN1023">
        <v>0</v>
      </c>
      <c r="GO1023">
        <v>0</v>
      </c>
      <c r="GP1023">
        <v>2</v>
      </c>
      <c r="GQ1023" t="s">
        <v>473</v>
      </c>
      <c r="GR1023">
        <v>3.12622</v>
      </c>
      <c r="GS1023">
        <v>2.7186</v>
      </c>
      <c r="GT1023">
        <v>0.124239</v>
      </c>
      <c r="GU1023">
        <v>0.130235</v>
      </c>
      <c r="GV1023">
        <v>0.165025</v>
      </c>
      <c r="GW1023">
        <v>0.101913</v>
      </c>
      <c r="GX1023">
        <v>31178.8</v>
      </c>
      <c r="GY1023">
        <v>32680.4</v>
      </c>
      <c r="GZ1023">
        <v>32359.3</v>
      </c>
      <c r="HA1023">
        <v>34171</v>
      </c>
      <c r="HB1023">
        <v>38852.5</v>
      </c>
      <c r="HC1023">
        <v>44298.4</v>
      </c>
      <c r="HD1023">
        <v>50916</v>
      </c>
      <c r="HE1023">
        <v>54846.8</v>
      </c>
      <c r="HF1023">
        <v>1.64918</v>
      </c>
      <c r="HG1023">
        <v>1.50085</v>
      </c>
      <c r="HH1023">
        <v>-0.173576</v>
      </c>
      <c r="HI1023">
        <v>0</v>
      </c>
      <c r="HJ1023">
        <v>50.782</v>
      </c>
      <c r="HK1023">
        <v>999.9</v>
      </c>
      <c r="HL1023">
        <v>55.97</v>
      </c>
      <c r="HM1023">
        <v>30.283</v>
      </c>
      <c r="HN1023">
        <v>26.8692</v>
      </c>
      <c r="HO1023">
        <v>60.1768</v>
      </c>
      <c r="HP1023">
        <v>40.3285</v>
      </c>
      <c r="HQ1023">
        <v>1</v>
      </c>
      <c r="HR1023">
        <v>2.70418</v>
      </c>
      <c r="HS1023">
        <v>3.24457</v>
      </c>
      <c r="HT1023">
        <v>20.0818</v>
      </c>
      <c r="HU1023">
        <v>5.18105</v>
      </c>
      <c r="HV1023">
        <v>12.0159</v>
      </c>
      <c r="HW1023">
        <v>4.967</v>
      </c>
      <c r="HX1023">
        <v>3.29588</v>
      </c>
      <c r="HY1023">
        <v>9999</v>
      </c>
      <c r="HZ1023">
        <v>9999</v>
      </c>
      <c r="IA1023">
        <v>999.9</v>
      </c>
      <c r="IB1023">
        <v>9999</v>
      </c>
      <c r="IC1023">
        <v>1.86324</v>
      </c>
      <c r="ID1023">
        <v>1.86809</v>
      </c>
      <c r="IE1023">
        <v>1.86783</v>
      </c>
      <c r="IF1023">
        <v>1.86905</v>
      </c>
      <c r="IG1023">
        <v>1.86981</v>
      </c>
      <c r="IH1023">
        <v>1.86588</v>
      </c>
      <c r="II1023">
        <v>1.86697</v>
      </c>
      <c r="IJ1023">
        <v>1.86841</v>
      </c>
      <c r="IK1023">
        <v>5</v>
      </c>
      <c r="IL1023">
        <v>0</v>
      </c>
      <c r="IM1023">
        <v>0</v>
      </c>
      <c r="IN1023">
        <v>0</v>
      </c>
      <c r="IO1023" t="s">
        <v>441</v>
      </c>
      <c r="IP1023" t="s">
        <v>442</v>
      </c>
      <c r="IQ1023" t="s">
        <v>443</v>
      </c>
      <c r="IR1023" t="s">
        <v>443</v>
      </c>
      <c r="IS1023" t="s">
        <v>443</v>
      </c>
      <c r="IT1023" t="s">
        <v>443</v>
      </c>
      <c r="IU1023">
        <v>0</v>
      </c>
      <c r="IV1023">
        <v>100</v>
      </c>
      <c r="IW1023">
        <v>100</v>
      </c>
      <c r="IX1023">
        <v>1.097</v>
      </c>
      <c r="IY1023">
        <v>-0.0442</v>
      </c>
      <c r="IZ1023">
        <v>1.09748391826392</v>
      </c>
      <c r="JA1023">
        <v>0</v>
      </c>
      <c r="JB1023">
        <v>0</v>
      </c>
      <c r="JC1023">
        <v>0</v>
      </c>
      <c r="JD1023">
        <v>-0.0441141096964596</v>
      </c>
      <c r="JE1023">
        <v>0</v>
      </c>
      <c r="JF1023">
        <v>0</v>
      </c>
      <c r="JG1023">
        <v>0</v>
      </c>
      <c r="JH1023">
        <v>5</v>
      </c>
      <c r="JI1023">
        <v>2273</v>
      </c>
      <c r="JJ1023">
        <v>1</v>
      </c>
      <c r="JK1023">
        <v>24</v>
      </c>
      <c r="JL1023">
        <v>29357100.2</v>
      </c>
      <c r="JM1023">
        <v>29357100.2</v>
      </c>
      <c r="JN1023">
        <v>1.6687</v>
      </c>
      <c r="JO1023">
        <v>2.63062</v>
      </c>
      <c r="JP1023">
        <v>1.54785</v>
      </c>
      <c r="JQ1023">
        <v>2.31567</v>
      </c>
      <c r="JR1023">
        <v>1.64551</v>
      </c>
      <c r="JS1023">
        <v>2.24121</v>
      </c>
      <c r="JT1023">
        <v>34.3725</v>
      </c>
      <c r="JU1023">
        <v>24.1663</v>
      </c>
      <c r="JV1023">
        <v>18</v>
      </c>
      <c r="JW1023">
        <v>485.271</v>
      </c>
      <c r="JX1023">
        <v>378.052</v>
      </c>
      <c r="JY1023">
        <v>47.8338</v>
      </c>
      <c r="JZ1023">
        <v>56.9984</v>
      </c>
      <c r="KA1023">
        <v>30.0024</v>
      </c>
      <c r="KB1023">
        <v>56.2173</v>
      </c>
      <c r="KC1023">
        <v>56.013</v>
      </c>
      <c r="KD1023">
        <v>33.4769</v>
      </c>
      <c r="KE1023">
        <v>0</v>
      </c>
      <c r="KF1023">
        <v>100</v>
      </c>
      <c r="KG1023">
        <v>47.8126</v>
      </c>
      <c r="KH1023">
        <v>788.582</v>
      </c>
      <c r="KI1023">
        <v>26.2864</v>
      </c>
      <c r="KJ1023">
        <v>92.2453</v>
      </c>
      <c r="KK1023">
        <v>88.7179</v>
      </c>
    </row>
    <row r="1024" spans="1:297">
      <c r="A1024">
        <v>1008</v>
      </c>
      <c r="B1024">
        <v>1761426016.1</v>
      </c>
      <c r="C1024">
        <v>17835.0999999046</v>
      </c>
      <c r="D1024" t="s">
        <v>2468</v>
      </c>
      <c r="E1024" t="s">
        <v>2469</v>
      </c>
      <c r="F1024">
        <v>5</v>
      </c>
      <c r="G1024" t="s">
        <v>2375</v>
      </c>
      <c r="H1024" t="s">
        <v>436</v>
      </c>
      <c r="I1024">
        <v>1761426007.94615</v>
      </c>
      <c r="J1024">
        <f>(K1024)/1000</f>
        <v>0</v>
      </c>
      <c r="K1024">
        <f>IF(DP1024, AN1024, AH1024)</f>
        <v>0</v>
      </c>
      <c r="L1024">
        <f>IF(DP1024, AI1024, AG1024)</f>
        <v>0</v>
      </c>
      <c r="M1024">
        <f>DR1024 - IF(AU1024&gt;1, L1024*DL1024*100.0/(AW1024), 0)</f>
        <v>0</v>
      </c>
      <c r="N1024">
        <f>((T1024-J1024/2)*M1024-L1024)/(T1024+J1024/2)</f>
        <v>0</v>
      </c>
      <c r="O1024">
        <f>N1024*(DY1024+DZ1024)/1000.0</f>
        <v>0</v>
      </c>
      <c r="P1024">
        <f>(DR1024 - IF(AU1024&gt;1, L1024*DL1024*100.0/(AW1024), 0))*(DY1024+DZ1024)/1000.0</f>
        <v>0</v>
      </c>
      <c r="Q1024">
        <f>2.0/((1/S1024-1/R1024)+SIGN(S1024)*SQRT((1/S1024-1/R1024)*(1/S1024-1/R1024) + 4*DM1024/((DM1024+1)*(DM1024+1))*(2*1/S1024*1/R1024-1/R1024*1/R1024)))</f>
        <v>0</v>
      </c>
      <c r="R1024">
        <f>IF(LEFT(DN1024,1)&lt;&gt;"0",IF(LEFT(DN1024,1)="1",3.0,DO1024),$D$5+$E$5*(EF1024*DY1024/($K$5*1000))+$F$5*(EF1024*DY1024/($K$5*1000))*MAX(MIN(DL1024,$J$5),$I$5)*MAX(MIN(DL1024,$J$5),$I$5)+$G$5*MAX(MIN(DL1024,$J$5),$I$5)*(EF1024*DY1024/($K$5*1000))+$H$5*(EF1024*DY1024/($K$5*1000))*(EF1024*DY1024/($K$5*1000)))</f>
        <v>0</v>
      </c>
      <c r="S1024">
        <f>J1024*(1000-(1000*0.61365*exp(17.502*W1024/(240.97+W1024))/(DY1024+DZ1024)+DT1024)/2)/(1000*0.61365*exp(17.502*W1024/(240.97+W1024))/(DY1024+DZ1024)-DT1024)</f>
        <v>0</v>
      </c>
      <c r="T1024">
        <f>1/((DM1024+1)/(Q1024/1.6)+1/(R1024/1.37)) + DM1024/((DM1024+1)/(Q1024/1.6) + DM1024/(R1024/1.37))</f>
        <v>0</v>
      </c>
      <c r="U1024">
        <f>(DH1024*DK1024)</f>
        <v>0</v>
      </c>
      <c r="V1024">
        <f>(EA1024+(U1024+2*0.95*5.67E-8*(((EA1024+$B$7)+273)^4-(EA1024+273)^4)-44100*J1024)/(1.84*29.3*R1024+8*0.95*5.67E-8*(EA1024+273)^3))</f>
        <v>0</v>
      </c>
      <c r="W1024">
        <f>($C$7*EB1024+$D$7*EC1024+$E$7*V1024)</f>
        <v>0</v>
      </c>
      <c r="X1024">
        <f>0.61365*exp(17.502*W1024/(240.97+W1024))</f>
        <v>0</v>
      </c>
      <c r="Y1024">
        <f>(Z1024/AA1024*100)</f>
        <v>0</v>
      </c>
      <c r="Z1024">
        <f>DT1024*(DY1024+DZ1024)/1000</f>
        <v>0</v>
      </c>
      <c r="AA1024">
        <f>0.61365*exp(17.502*EA1024/(240.97+EA1024))</f>
        <v>0</v>
      </c>
      <c r="AB1024">
        <f>(X1024-DT1024*(DY1024+DZ1024)/1000)</f>
        <v>0</v>
      </c>
      <c r="AC1024">
        <f>(-J1024*44100)</f>
        <v>0</v>
      </c>
      <c r="AD1024">
        <f>2*29.3*R1024*0.92*(EA1024-W1024)</f>
        <v>0</v>
      </c>
      <c r="AE1024">
        <f>2*0.95*5.67E-8*(((EA1024+$B$7)+273)^4-(W1024+273)^4)</f>
        <v>0</v>
      </c>
      <c r="AF1024">
        <f>U1024+AE1024+AC1024+AD1024</f>
        <v>0</v>
      </c>
      <c r="AG1024">
        <f>DX1024*AU1024*(DS1024-DR1024*(1000-AU1024*DU1024)/(1000-AU1024*DT1024))/(100*DL1024)</f>
        <v>0</v>
      </c>
      <c r="AH1024">
        <f>1000*DX1024*AU1024*(DT1024-DU1024)/(100*DL1024*(1000-AU1024*DT1024))</f>
        <v>0</v>
      </c>
      <c r="AI1024">
        <f>(AJ1024 - AK1024 - DY1024*1E3/(8.314*(EA1024+273.15)) * AM1024/DX1024 * AL1024) * DX1024/(100*DL1024) * (1000 - DU1024)/1000</f>
        <v>0</v>
      </c>
      <c r="AJ1024">
        <v>793.309700814014</v>
      </c>
      <c r="AK1024">
        <v>767.708151515151</v>
      </c>
      <c r="AL1024">
        <v>3.34509476280516</v>
      </c>
      <c r="AM1024">
        <v>65.4866395817143</v>
      </c>
      <c r="AN1024">
        <f>(AP1024 - AO1024 + DY1024*1E3/(8.314*(EA1024+273.15)) * AR1024/DX1024 * AQ1024) * DX1024/(100*DL1024) * 1000/(1000 - AP1024)</f>
        <v>0</v>
      </c>
      <c r="AO1024">
        <v>25.6863051269862</v>
      </c>
      <c r="AP1024">
        <v>51.1419660606061</v>
      </c>
      <c r="AQ1024">
        <v>-0.00121317594512907</v>
      </c>
      <c r="AR1024">
        <v>110.837555628061</v>
      </c>
      <c r="AS1024">
        <v>8</v>
      </c>
      <c r="AT1024">
        <v>2</v>
      </c>
      <c r="AU1024">
        <f>IF(AS1024*$H$13&gt;=AW1024,1.0,(AW1024/(AW1024-AS1024*$H$13)))</f>
        <v>0</v>
      </c>
      <c r="AV1024">
        <f>(AU1024-1)*100</f>
        <v>0</v>
      </c>
      <c r="AW1024">
        <f>MAX(0,($B$13+$C$13*EF1024)/(1+$D$13*EF1024)*DY1024/(EA1024+273)*$E$13)</f>
        <v>0</v>
      </c>
      <c r="AX1024" t="s">
        <v>437</v>
      </c>
      <c r="AY1024" t="s">
        <v>437</v>
      </c>
      <c r="AZ1024">
        <v>0</v>
      </c>
      <c r="BA1024">
        <v>0</v>
      </c>
      <c r="BB1024">
        <f>1-AZ1024/BA1024</f>
        <v>0</v>
      </c>
      <c r="BC1024">
        <v>0</v>
      </c>
      <c r="BD1024" t="s">
        <v>437</v>
      </c>
      <c r="BE1024" t="s">
        <v>437</v>
      </c>
      <c r="BF1024">
        <v>0</v>
      </c>
      <c r="BG1024">
        <v>0</v>
      </c>
      <c r="BH1024">
        <f>1-BF1024/BG1024</f>
        <v>0</v>
      </c>
      <c r="BI1024">
        <v>0.5</v>
      </c>
      <c r="BJ1024">
        <f>DI1024</f>
        <v>0</v>
      </c>
      <c r="BK1024">
        <f>L1024</f>
        <v>0</v>
      </c>
      <c r="BL1024">
        <f>BH1024*BI1024*BJ1024</f>
        <v>0</v>
      </c>
      <c r="BM1024">
        <f>(BK1024-BC1024)/BJ1024</f>
        <v>0</v>
      </c>
      <c r="BN1024">
        <f>(BA1024-BG1024)/BG1024</f>
        <v>0</v>
      </c>
      <c r="BO1024">
        <f>AZ1024/(BB1024+AZ1024/BG1024)</f>
        <v>0</v>
      </c>
      <c r="BP1024" t="s">
        <v>437</v>
      </c>
      <c r="BQ1024">
        <v>0</v>
      </c>
      <c r="BR1024">
        <f>IF(BQ1024&lt;&gt;0, BQ1024, BO1024)</f>
        <v>0</v>
      </c>
      <c r="BS1024">
        <f>1-BR1024/BG1024</f>
        <v>0</v>
      </c>
      <c r="BT1024">
        <f>(BG1024-BF1024)/(BG1024-BR1024)</f>
        <v>0</v>
      </c>
      <c r="BU1024">
        <f>(BA1024-BG1024)/(BA1024-BR1024)</f>
        <v>0</v>
      </c>
      <c r="BV1024">
        <f>(BG1024-BF1024)/(BG1024-AZ1024)</f>
        <v>0</v>
      </c>
      <c r="BW1024">
        <f>(BA1024-BG1024)/(BA1024-AZ1024)</f>
        <v>0</v>
      </c>
      <c r="BX1024">
        <f>(BT1024*BR1024/BF1024)</f>
        <v>0</v>
      </c>
      <c r="BY1024">
        <f>(1-BX1024)</f>
        <v>0</v>
      </c>
      <c r="DH1024">
        <f>$B$11*EG1024+$C$11*EH1024+$F$11*ES1024*(1-EV1024)</f>
        <v>0</v>
      </c>
      <c r="DI1024">
        <f>DH1024*DJ1024</f>
        <v>0</v>
      </c>
      <c r="DJ1024">
        <f>($B$11*$D$9+$C$11*$D$9+$F$11*((FF1024+EX1024)/MAX(FF1024+EX1024+FG1024, 0.1)*$I$9+FG1024/MAX(FF1024+EX1024+FG1024, 0.1)*$J$9))/($B$11+$C$11+$F$11)</f>
        <v>0</v>
      </c>
      <c r="DK1024">
        <f>($B$11*$K$9+$C$11*$K$9+$F$11*((FF1024+EX1024)/MAX(FF1024+EX1024+FG1024, 0.1)*$P$9+FG1024/MAX(FF1024+EX1024+FG1024, 0.1)*$Q$9))/($B$11+$C$11+$F$11)</f>
        <v>0</v>
      </c>
      <c r="DL1024">
        <v>6</v>
      </c>
      <c r="DM1024">
        <v>0.5</v>
      </c>
      <c r="DN1024" t="s">
        <v>438</v>
      </c>
      <c r="DO1024">
        <v>2</v>
      </c>
      <c r="DP1024" t="b">
        <v>1</v>
      </c>
      <c r="DQ1024">
        <v>1761426007.94615</v>
      </c>
      <c r="DR1024">
        <v>706.082923076923</v>
      </c>
      <c r="DS1024">
        <v>756.632230769231</v>
      </c>
      <c r="DT1024">
        <v>51.1577307692308</v>
      </c>
      <c r="DU1024">
        <v>25.6812615384615</v>
      </c>
      <c r="DV1024">
        <v>704.985307692308</v>
      </c>
      <c r="DW1024">
        <v>51.2018384615385</v>
      </c>
      <c r="DX1024">
        <v>499.991230769231</v>
      </c>
      <c r="DY1024">
        <v>90.2013769230769</v>
      </c>
      <c r="DZ1024">
        <v>0.0407547538461539</v>
      </c>
      <c r="EA1024">
        <v>51.7410384615385</v>
      </c>
      <c r="EB1024">
        <v>48.0506923076923</v>
      </c>
      <c r="EC1024">
        <v>999.9</v>
      </c>
      <c r="ED1024">
        <v>0</v>
      </c>
      <c r="EE1024">
        <v>0</v>
      </c>
      <c r="EF1024">
        <v>9993.21384615385</v>
      </c>
      <c r="EG1024">
        <v>0</v>
      </c>
      <c r="EH1024">
        <v>1185.85846153846</v>
      </c>
      <c r="EI1024">
        <v>-50.5494615384615</v>
      </c>
      <c r="EJ1024">
        <v>744.151846153846</v>
      </c>
      <c r="EK1024">
        <v>776.575692307692</v>
      </c>
      <c r="EL1024">
        <v>25.4764692307692</v>
      </c>
      <c r="EM1024">
        <v>756.632230769231</v>
      </c>
      <c r="EN1024">
        <v>25.6812615384615</v>
      </c>
      <c r="EO1024">
        <v>4.61449769230769</v>
      </c>
      <c r="EP1024">
        <v>2.31648538461538</v>
      </c>
      <c r="EQ1024">
        <v>31.3969461538462</v>
      </c>
      <c r="ER1024">
        <v>19.7915</v>
      </c>
      <c r="ES1024">
        <v>1199.96615384615</v>
      </c>
      <c r="ET1024">
        <v>0.967008923076923</v>
      </c>
      <c r="EU1024">
        <v>0.0329909615384615</v>
      </c>
      <c r="EV1024">
        <v>0</v>
      </c>
      <c r="EW1024">
        <v>903.401923076923</v>
      </c>
      <c r="EX1024">
        <v>5.00059</v>
      </c>
      <c r="EY1024">
        <v>12062.3076923077</v>
      </c>
      <c r="EZ1024">
        <v>10358.4615384615</v>
      </c>
      <c r="FA1024">
        <v>64.5813846153846</v>
      </c>
      <c r="FB1024">
        <v>65.7354615384615</v>
      </c>
      <c r="FC1024">
        <v>64.5238461538462</v>
      </c>
      <c r="FD1024">
        <v>65.7015384615385</v>
      </c>
      <c r="FE1024">
        <v>65.8072307692308</v>
      </c>
      <c r="FF1024">
        <v>1155.54615384615</v>
      </c>
      <c r="FG1024">
        <v>39.42</v>
      </c>
      <c r="FH1024">
        <v>0</v>
      </c>
      <c r="FI1024">
        <v>1761425976.7</v>
      </c>
      <c r="FJ1024">
        <v>0</v>
      </c>
      <c r="FK1024">
        <v>903.85212</v>
      </c>
      <c r="FL1024">
        <v>29.4253076847401</v>
      </c>
      <c r="FM1024">
        <v>389.723076875427</v>
      </c>
      <c r="FN1024">
        <v>12069.268</v>
      </c>
      <c r="FO1024">
        <v>15</v>
      </c>
      <c r="FP1024">
        <v>0</v>
      </c>
      <c r="FQ1024" t="s">
        <v>439</v>
      </c>
      <c r="FR1024">
        <v>0</v>
      </c>
      <c r="FS1024">
        <v>0</v>
      </c>
      <c r="FT1024">
        <v>0</v>
      </c>
      <c r="FU1024">
        <v>0</v>
      </c>
      <c r="FV1024">
        <v>0</v>
      </c>
      <c r="FW1024">
        <v>0</v>
      </c>
      <c r="FX1024">
        <v>0</v>
      </c>
      <c r="FY1024">
        <v>0</v>
      </c>
      <c r="FZ1024">
        <v>0</v>
      </c>
      <c r="GA1024">
        <v>0</v>
      </c>
      <c r="GB1024">
        <v>0</v>
      </c>
      <c r="GC1024">
        <v>-50.4049666666667</v>
      </c>
      <c r="GD1024">
        <v>-9.51042077922084</v>
      </c>
      <c r="GE1024">
        <v>1.465588758123</v>
      </c>
      <c r="GF1024">
        <v>0</v>
      </c>
      <c r="GG1024">
        <v>901.829235294118</v>
      </c>
      <c r="GH1024">
        <v>30.486692129078</v>
      </c>
      <c r="GI1024">
        <v>2.99953424873639</v>
      </c>
      <c r="GJ1024">
        <v>-1</v>
      </c>
      <c r="GK1024">
        <v>25.4828238095238</v>
      </c>
      <c r="GL1024">
        <v>-0.149119480519486</v>
      </c>
      <c r="GM1024">
        <v>0.0154789843631972</v>
      </c>
      <c r="GN1024">
        <v>0</v>
      </c>
      <c r="GO1024">
        <v>0</v>
      </c>
      <c r="GP1024">
        <v>2</v>
      </c>
      <c r="GQ1024" t="s">
        <v>473</v>
      </c>
      <c r="GR1024">
        <v>3.12621</v>
      </c>
      <c r="GS1024">
        <v>2.71893</v>
      </c>
      <c r="GT1024">
        <v>0.126183</v>
      </c>
      <c r="GU1024">
        <v>0.132377</v>
      </c>
      <c r="GV1024">
        <v>0.164997</v>
      </c>
      <c r="GW1024">
        <v>0.101916</v>
      </c>
      <c r="GX1024">
        <v>31107.6</v>
      </c>
      <c r="GY1024">
        <v>32597.2</v>
      </c>
      <c r="GZ1024">
        <v>32357.5</v>
      </c>
      <c r="HA1024">
        <v>34168.7</v>
      </c>
      <c r="HB1024">
        <v>38852.6</v>
      </c>
      <c r="HC1024">
        <v>44296</v>
      </c>
      <c r="HD1024">
        <v>50914</v>
      </c>
      <c r="HE1024">
        <v>54843.6</v>
      </c>
      <c r="HF1024">
        <v>1.6493</v>
      </c>
      <c r="HG1024">
        <v>1.5006</v>
      </c>
      <c r="HH1024">
        <v>-0.174753</v>
      </c>
      <c r="HI1024">
        <v>0</v>
      </c>
      <c r="HJ1024">
        <v>50.7974</v>
      </c>
      <c r="HK1024">
        <v>999.9</v>
      </c>
      <c r="HL1024">
        <v>55.97</v>
      </c>
      <c r="HM1024">
        <v>30.252</v>
      </c>
      <c r="HN1024">
        <v>26.8206</v>
      </c>
      <c r="HO1024">
        <v>60.2768</v>
      </c>
      <c r="HP1024">
        <v>40.5889</v>
      </c>
      <c r="HQ1024">
        <v>1</v>
      </c>
      <c r="HR1024">
        <v>2.70642</v>
      </c>
      <c r="HS1024">
        <v>3.2276</v>
      </c>
      <c r="HT1024">
        <v>20.0821</v>
      </c>
      <c r="HU1024">
        <v>5.1812</v>
      </c>
      <c r="HV1024">
        <v>12.0159</v>
      </c>
      <c r="HW1024">
        <v>4.9668</v>
      </c>
      <c r="HX1024">
        <v>3.29595</v>
      </c>
      <c r="HY1024">
        <v>9999</v>
      </c>
      <c r="HZ1024">
        <v>9999</v>
      </c>
      <c r="IA1024">
        <v>999.9</v>
      </c>
      <c r="IB1024">
        <v>9999</v>
      </c>
      <c r="IC1024">
        <v>1.86325</v>
      </c>
      <c r="ID1024">
        <v>1.8681</v>
      </c>
      <c r="IE1024">
        <v>1.86783</v>
      </c>
      <c r="IF1024">
        <v>1.86905</v>
      </c>
      <c r="IG1024">
        <v>1.86981</v>
      </c>
      <c r="IH1024">
        <v>1.86585</v>
      </c>
      <c r="II1024">
        <v>1.86694</v>
      </c>
      <c r="IJ1024">
        <v>1.86843</v>
      </c>
      <c r="IK1024">
        <v>5</v>
      </c>
      <c r="IL1024">
        <v>0</v>
      </c>
      <c r="IM1024">
        <v>0</v>
      </c>
      <c r="IN1024">
        <v>0</v>
      </c>
      <c r="IO1024" t="s">
        <v>441</v>
      </c>
      <c r="IP1024" t="s">
        <v>442</v>
      </c>
      <c r="IQ1024" t="s">
        <v>443</v>
      </c>
      <c r="IR1024" t="s">
        <v>443</v>
      </c>
      <c r="IS1024" t="s">
        <v>443</v>
      </c>
      <c r="IT1024" t="s">
        <v>443</v>
      </c>
      <c r="IU1024">
        <v>0</v>
      </c>
      <c r="IV1024">
        <v>100</v>
      </c>
      <c r="IW1024">
        <v>100</v>
      </c>
      <c r="IX1024">
        <v>1.098</v>
      </c>
      <c r="IY1024">
        <v>-0.0441</v>
      </c>
      <c r="IZ1024">
        <v>1.09748391826392</v>
      </c>
      <c r="JA1024">
        <v>0</v>
      </c>
      <c r="JB1024">
        <v>0</v>
      </c>
      <c r="JC1024">
        <v>0</v>
      </c>
      <c r="JD1024">
        <v>-0.0441141096964596</v>
      </c>
      <c r="JE1024">
        <v>0</v>
      </c>
      <c r="JF1024">
        <v>0</v>
      </c>
      <c r="JG1024">
        <v>0</v>
      </c>
      <c r="JH1024">
        <v>5</v>
      </c>
      <c r="JI1024">
        <v>2273</v>
      </c>
      <c r="JJ1024">
        <v>1</v>
      </c>
      <c r="JK1024">
        <v>24</v>
      </c>
      <c r="JL1024">
        <v>29357100.3</v>
      </c>
      <c r="JM1024">
        <v>29357100.3</v>
      </c>
      <c r="JN1024">
        <v>1.70044</v>
      </c>
      <c r="JO1024">
        <v>2.62451</v>
      </c>
      <c r="JP1024">
        <v>1.54785</v>
      </c>
      <c r="JQ1024">
        <v>2.31567</v>
      </c>
      <c r="JR1024">
        <v>1.64673</v>
      </c>
      <c r="JS1024">
        <v>2.39502</v>
      </c>
      <c r="JT1024">
        <v>34.3725</v>
      </c>
      <c r="JU1024">
        <v>24.1751</v>
      </c>
      <c r="JV1024">
        <v>18</v>
      </c>
      <c r="JW1024">
        <v>485.447</v>
      </c>
      <c r="JX1024">
        <v>377.966</v>
      </c>
      <c r="JY1024">
        <v>47.7825</v>
      </c>
      <c r="JZ1024">
        <v>57.0182</v>
      </c>
      <c r="KA1024">
        <v>30.0023</v>
      </c>
      <c r="KB1024">
        <v>56.2325</v>
      </c>
      <c r="KC1024">
        <v>56.0296</v>
      </c>
      <c r="KD1024">
        <v>34.1046</v>
      </c>
      <c r="KE1024">
        <v>0</v>
      </c>
      <c r="KF1024">
        <v>100</v>
      </c>
      <c r="KG1024">
        <v>47.7705</v>
      </c>
      <c r="KH1024">
        <v>809.294</v>
      </c>
      <c r="KI1024">
        <v>26.2864</v>
      </c>
      <c r="KJ1024">
        <v>92.2411</v>
      </c>
      <c r="KK1024">
        <v>88.7124</v>
      </c>
    </row>
    <row r="1025" spans="1:297">
      <c r="A1025">
        <v>1009</v>
      </c>
      <c r="B1025">
        <v>1761426021.1</v>
      </c>
      <c r="C1025">
        <v>17840.0999999046</v>
      </c>
      <c r="D1025" t="s">
        <v>2470</v>
      </c>
      <c r="E1025" t="s">
        <v>2471</v>
      </c>
      <c r="F1025">
        <v>5</v>
      </c>
      <c r="G1025" t="s">
        <v>2375</v>
      </c>
      <c r="H1025" t="s">
        <v>436</v>
      </c>
      <c r="I1025">
        <v>1761426012.94615</v>
      </c>
      <c r="J1025">
        <f>(K1025)/1000</f>
        <v>0</v>
      </c>
      <c r="K1025">
        <f>IF(DP1025, AN1025, AH1025)</f>
        <v>0</v>
      </c>
      <c r="L1025">
        <f>IF(DP1025, AI1025, AG1025)</f>
        <v>0</v>
      </c>
      <c r="M1025">
        <f>DR1025 - IF(AU1025&gt;1, L1025*DL1025*100.0/(AW1025), 0)</f>
        <v>0</v>
      </c>
      <c r="N1025">
        <f>((T1025-J1025/2)*M1025-L1025)/(T1025+J1025/2)</f>
        <v>0</v>
      </c>
      <c r="O1025">
        <f>N1025*(DY1025+DZ1025)/1000.0</f>
        <v>0</v>
      </c>
      <c r="P1025">
        <f>(DR1025 - IF(AU1025&gt;1, L1025*DL1025*100.0/(AW1025), 0))*(DY1025+DZ1025)/1000.0</f>
        <v>0</v>
      </c>
      <c r="Q1025">
        <f>2.0/((1/S1025-1/R1025)+SIGN(S1025)*SQRT((1/S1025-1/R1025)*(1/S1025-1/R1025) + 4*DM1025/((DM1025+1)*(DM1025+1))*(2*1/S1025*1/R1025-1/R1025*1/R1025)))</f>
        <v>0</v>
      </c>
      <c r="R1025">
        <f>IF(LEFT(DN1025,1)&lt;&gt;"0",IF(LEFT(DN1025,1)="1",3.0,DO1025),$D$5+$E$5*(EF1025*DY1025/($K$5*1000))+$F$5*(EF1025*DY1025/($K$5*1000))*MAX(MIN(DL1025,$J$5),$I$5)*MAX(MIN(DL1025,$J$5),$I$5)+$G$5*MAX(MIN(DL1025,$J$5),$I$5)*(EF1025*DY1025/($K$5*1000))+$H$5*(EF1025*DY1025/($K$5*1000))*(EF1025*DY1025/($K$5*1000)))</f>
        <v>0</v>
      </c>
      <c r="S1025">
        <f>J1025*(1000-(1000*0.61365*exp(17.502*W1025/(240.97+W1025))/(DY1025+DZ1025)+DT1025)/2)/(1000*0.61365*exp(17.502*W1025/(240.97+W1025))/(DY1025+DZ1025)-DT1025)</f>
        <v>0</v>
      </c>
      <c r="T1025">
        <f>1/((DM1025+1)/(Q1025/1.6)+1/(R1025/1.37)) + DM1025/((DM1025+1)/(Q1025/1.6) + DM1025/(R1025/1.37))</f>
        <v>0</v>
      </c>
      <c r="U1025">
        <f>(DH1025*DK1025)</f>
        <v>0</v>
      </c>
      <c r="V1025">
        <f>(EA1025+(U1025+2*0.95*5.67E-8*(((EA1025+$B$7)+273)^4-(EA1025+273)^4)-44100*J1025)/(1.84*29.3*R1025+8*0.95*5.67E-8*(EA1025+273)^3))</f>
        <v>0</v>
      </c>
      <c r="W1025">
        <f>($C$7*EB1025+$D$7*EC1025+$E$7*V1025)</f>
        <v>0</v>
      </c>
      <c r="X1025">
        <f>0.61365*exp(17.502*W1025/(240.97+W1025))</f>
        <v>0</v>
      </c>
      <c r="Y1025">
        <f>(Z1025/AA1025*100)</f>
        <v>0</v>
      </c>
      <c r="Z1025">
        <f>DT1025*(DY1025+DZ1025)/1000</f>
        <v>0</v>
      </c>
      <c r="AA1025">
        <f>0.61365*exp(17.502*EA1025/(240.97+EA1025))</f>
        <v>0</v>
      </c>
      <c r="AB1025">
        <f>(X1025-DT1025*(DY1025+DZ1025)/1000)</f>
        <v>0</v>
      </c>
      <c r="AC1025">
        <f>(-J1025*44100)</f>
        <v>0</v>
      </c>
      <c r="AD1025">
        <f>2*29.3*R1025*0.92*(EA1025-W1025)</f>
        <v>0</v>
      </c>
      <c r="AE1025">
        <f>2*0.95*5.67E-8*(((EA1025+$B$7)+273)^4-(W1025+273)^4)</f>
        <v>0</v>
      </c>
      <c r="AF1025">
        <f>U1025+AE1025+AC1025+AD1025</f>
        <v>0</v>
      </c>
      <c r="AG1025">
        <f>DX1025*AU1025*(DS1025-DR1025*(1000-AU1025*DU1025)/(1000-AU1025*DT1025))/(100*DL1025)</f>
        <v>0</v>
      </c>
      <c r="AH1025">
        <f>1000*DX1025*AU1025*(DT1025-DU1025)/(100*DL1025*(1000-AU1025*DT1025))</f>
        <v>0</v>
      </c>
      <c r="AI1025">
        <f>(AJ1025 - AK1025 - DY1025*1E3/(8.314*(EA1025+273.15)) * AM1025/DX1025 * AL1025) * DX1025/(100*DL1025) * (1000 - DU1025)/1000</f>
        <v>0</v>
      </c>
      <c r="AJ1025">
        <v>812.014876379198</v>
      </c>
      <c r="AK1025">
        <v>785.571351515151</v>
      </c>
      <c r="AL1025">
        <v>3.57666729211093</v>
      </c>
      <c r="AM1025">
        <v>65.4866395817143</v>
      </c>
      <c r="AN1025">
        <f>(AP1025 - AO1025 + DY1025*1E3/(8.314*(EA1025+273.15)) * AR1025/DX1025 * AQ1025) * DX1025/(100*DL1025) * 1000/(1000 - AP1025)</f>
        <v>0</v>
      </c>
      <c r="AO1025">
        <v>25.6898730898436</v>
      </c>
      <c r="AP1025">
        <v>51.1319193939394</v>
      </c>
      <c r="AQ1025">
        <v>-0.000776655035280335</v>
      </c>
      <c r="AR1025">
        <v>110.837555628061</v>
      </c>
      <c r="AS1025">
        <v>8</v>
      </c>
      <c r="AT1025">
        <v>2</v>
      </c>
      <c r="AU1025">
        <f>IF(AS1025*$H$13&gt;=AW1025,1.0,(AW1025/(AW1025-AS1025*$H$13)))</f>
        <v>0</v>
      </c>
      <c r="AV1025">
        <f>(AU1025-1)*100</f>
        <v>0</v>
      </c>
      <c r="AW1025">
        <f>MAX(0,($B$13+$C$13*EF1025)/(1+$D$13*EF1025)*DY1025/(EA1025+273)*$E$13)</f>
        <v>0</v>
      </c>
      <c r="AX1025" t="s">
        <v>437</v>
      </c>
      <c r="AY1025" t="s">
        <v>437</v>
      </c>
      <c r="AZ1025">
        <v>0</v>
      </c>
      <c r="BA1025">
        <v>0</v>
      </c>
      <c r="BB1025">
        <f>1-AZ1025/BA1025</f>
        <v>0</v>
      </c>
      <c r="BC1025">
        <v>0</v>
      </c>
      <c r="BD1025" t="s">
        <v>437</v>
      </c>
      <c r="BE1025" t="s">
        <v>437</v>
      </c>
      <c r="BF1025">
        <v>0</v>
      </c>
      <c r="BG1025">
        <v>0</v>
      </c>
      <c r="BH1025">
        <f>1-BF1025/BG1025</f>
        <v>0</v>
      </c>
      <c r="BI1025">
        <v>0.5</v>
      </c>
      <c r="BJ1025">
        <f>DI1025</f>
        <v>0</v>
      </c>
      <c r="BK1025">
        <f>L1025</f>
        <v>0</v>
      </c>
      <c r="BL1025">
        <f>BH1025*BI1025*BJ1025</f>
        <v>0</v>
      </c>
      <c r="BM1025">
        <f>(BK1025-BC1025)/BJ1025</f>
        <v>0</v>
      </c>
      <c r="BN1025">
        <f>(BA1025-BG1025)/BG1025</f>
        <v>0</v>
      </c>
      <c r="BO1025">
        <f>AZ1025/(BB1025+AZ1025/BG1025)</f>
        <v>0</v>
      </c>
      <c r="BP1025" t="s">
        <v>437</v>
      </c>
      <c r="BQ1025">
        <v>0</v>
      </c>
      <c r="BR1025">
        <f>IF(BQ1025&lt;&gt;0, BQ1025, BO1025)</f>
        <v>0</v>
      </c>
      <c r="BS1025">
        <f>1-BR1025/BG1025</f>
        <v>0</v>
      </c>
      <c r="BT1025">
        <f>(BG1025-BF1025)/(BG1025-BR1025)</f>
        <v>0</v>
      </c>
      <c r="BU1025">
        <f>(BA1025-BG1025)/(BA1025-BR1025)</f>
        <v>0</v>
      </c>
      <c r="BV1025">
        <f>(BG1025-BF1025)/(BG1025-AZ1025)</f>
        <v>0</v>
      </c>
      <c r="BW1025">
        <f>(BA1025-BG1025)/(BA1025-AZ1025)</f>
        <v>0</v>
      </c>
      <c r="BX1025">
        <f>(BT1025*BR1025/BF1025)</f>
        <v>0</v>
      </c>
      <c r="BY1025">
        <f>(1-BX1025)</f>
        <v>0</v>
      </c>
      <c r="DH1025">
        <f>$B$11*EG1025+$C$11*EH1025+$F$11*ES1025*(1-EV1025)</f>
        <v>0</v>
      </c>
      <c r="DI1025">
        <f>DH1025*DJ1025</f>
        <v>0</v>
      </c>
      <c r="DJ1025">
        <f>($B$11*$D$9+$C$11*$D$9+$F$11*((FF1025+EX1025)/MAX(FF1025+EX1025+FG1025, 0.1)*$I$9+FG1025/MAX(FF1025+EX1025+FG1025, 0.1)*$J$9))/($B$11+$C$11+$F$11)</f>
        <v>0</v>
      </c>
      <c r="DK1025">
        <f>($B$11*$K$9+$C$11*$K$9+$F$11*((FF1025+EX1025)/MAX(FF1025+EX1025+FG1025, 0.1)*$P$9+FG1025/MAX(FF1025+EX1025+FG1025, 0.1)*$Q$9))/($B$11+$C$11+$F$11)</f>
        <v>0</v>
      </c>
      <c r="DL1025">
        <v>6</v>
      </c>
      <c r="DM1025">
        <v>0.5</v>
      </c>
      <c r="DN1025" t="s">
        <v>438</v>
      </c>
      <c r="DO1025">
        <v>2</v>
      </c>
      <c r="DP1025" t="b">
        <v>1</v>
      </c>
      <c r="DQ1025">
        <v>1761426012.94615</v>
      </c>
      <c r="DR1025">
        <v>721.845461538462</v>
      </c>
      <c r="DS1025">
        <v>774.027615384615</v>
      </c>
      <c r="DT1025">
        <v>51.1470307692308</v>
      </c>
      <c r="DU1025">
        <v>25.685</v>
      </c>
      <c r="DV1025">
        <v>720.747692307692</v>
      </c>
      <c r="DW1025">
        <v>51.1911307692308</v>
      </c>
      <c r="DX1025">
        <v>499.997769230769</v>
      </c>
      <c r="DY1025">
        <v>90.2005076923077</v>
      </c>
      <c r="DZ1025">
        <v>0.0408105307692308</v>
      </c>
      <c r="EA1025">
        <v>51.7332461538462</v>
      </c>
      <c r="EB1025">
        <v>48.0422538461539</v>
      </c>
      <c r="EC1025">
        <v>999.9</v>
      </c>
      <c r="ED1025">
        <v>0</v>
      </c>
      <c r="EE1025">
        <v>0</v>
      </c>
      <c r="EF1025">
        <v>9989.12692307692</v>
      </c>
      <c r="EG1025">
        <v>0</v>
      </c>
      <c r="EH1025">
        <v>1185.78769230769</v>
      </c>
      <c r="EI1025">
        <v>-52.1822615384615</v>
      </c>
      <c r="EJ1025">
        <v>760.755615384615</v>
      </c>
      <c r="EK1025">
        <v>794.432692307692</v>
      </c>
      <c r="EL1025">
        <v>25.4620307692308</v>
      </c>
      <c r="EM1025">
        <v>774.027615384615</v>
      </c>
      <c r="EN1025">
        <v>25.685</v>
      </c>
      <c r="EO1025">
        <v>4.61348769230769</v>
      </c>
      <c r="EP1025">
        <v>2.3168</v>
      </c>
      <c r="EQ1025">
        <v>31.3931</v>
      </c>
      <c r="ER1025">
        <v>19.7936846153846</v>
      </c>
      <c r="ES1025">
        <v>1199.96692307692</v>
      </c>
      <c r="ET1025">
        <v>0.967009</v>
      </c>
      <c r="EU1025">
        <v>0.0329909461538462</v>
      </c>
      <c r="EV1025">
        <v>0</v>
      </c>
      <c r="EW1025">
        <v>905.915</v>
      </c>
      <c r="EX1025">
        <v>5.00059</v>
      </c>
      <c r="EY1025">
        <v>12095.2307692308</v>
      </c>
      <c r="EZ1025">
        <v>10358.4692307692</v>
      </c>
      <c r="FA1025">
        <v>64.6007692307692</v>
      </c>
      <c r="FB1025">
        <v>65.7595384615385</v>
      </c>
      <c r="FC1025">
        <v>64.5429230769231</v>
      </c>
      <c r="FD1025">
        <v>65.7209230769231</v>
      </c>
      <c r="FE1025">
        <v>65.8168461538462</v>
      </c>
      <c r="FF1025">
        <v>1155.54692307692</v>
      </c>
      <c r="FG1025">
        <v>39.42</v>
      </c>
      <c r="FH1025">
        <v>0</v>
      </c>
      <c r="FI1025">
        <v>1761425981.5</v>
      </c>
      <c r="FJ1025">
        <v>0</v>
      </c>
      <c r="FK1025">
        <v>906.26688</v>
      </c>
      <c r="FL1025">
        <v>30.2913845644948</v>
      </c>
      <c r="FM1025">
        <v>388.576922395883</v>
      </c>
      <c r="FN1025">
        <v>12100.244</v>
      </c>
      <c r="FO1025">
        <v>15</v>
      </c>
      <c r="FP1025">
        <v>0</v>
      </c>
      <c r="FQ1025" t="s">
        <v>439</v>
      </c>
      <c r="FR1025">
        <v>0</v>
      </c>
      <c r="FS1025">
        <v>0</v>
      </c>
      <c r="FT1025">
        <v>0</v>
      </c>
      <c r="FU1025">
        <v>0</v>
      </c>
      <c r="FV1025">
        <v>0</v>
      </c>
      <c r="FW1025">
        <v>0</v>
      </c>
      <c r="FX1025">
        <v>0</v>
      </c>
      <c r="FY1025">
        <v>0</v>
      </c>
      <c r="FZ1025">
        <v>0</v>
      </c>
      <c r="GA1025">
        <v>0</v>
      </c>
      <c r="GB1025">
        <v>0</v>
      </c>
      <c r="GC1025">
        <v>-51.35254</v>
      </c>
      <c r="GD1025">
        <v>-19.2979759398496</v>
      </c>
      <c r="GE1025">
        <v>1.94755363941536</v>
      </c>
      <c r="GF1025">
        <v>0</v>
      </c>
      <c r="GG1025">
        <v>904.607441176471</v>
      </c>
      <c r="GH1025">
        <v>30.0434377119379</v>
      </c>
      <c r="GI1025">
        <v>2.9564631213185</v>
      </c>
      <c r="GJ1025">
        <v>-1</v>
      </c>
      <c r="GK1025">
        <v>25.46958</v>
      </c>
      <c r="GL1025">
        <v>-0.168784962406045</v>
      </c>
      <c r="GM1025">
        <v>0.0165256043762396</v>
      </c>
      <c r="GN1025">
        <v>0</v>
      </c>
      <c r="GO1025">
        <v>0</v>
      </c>
      <c r="GP1025">
        <v>2</v>
      </c>
      <c r="GQ1025" t="s">
        <v>473</v>
      </c>
      <c r="GR1025">
        <v>3.12614</v>
      </c>
      <c r="GS1025">
        <v>2.71897</v>
      </c>
      <c r="GT1025">
        <v>0.128195</v>
      </c>
      <c r="GU1025">
        <v>0.134269</v>
      </c>
      <c r="GV1025">
        <v>0.164944</v>
      </c>
      <c r="GW1025">
        <v>0.101922</v>
      </c>
      <c r="GX1025">
        <v>31034.1</v>
      </c>
      <c r="GY1025">
        <v>32523.8</v>
      </c>
      <c r="GZ1025">
        <v>32356</v>
      </c>
      <c r="HA1025">
        <v>34166.7</v>
      </c>
      <c r="HB1025">
        <v>38853.6</v>
      </c>
      <c r="HC1025">
        <v>44293.4</v>
      </c>
      <c r="HD1025">
        <v>50911.9</v>
      </c>
      <c r="HE1025">
        <v>54840.5</v>
      </c>
      <c r="HF1025">
        <v>1.64887</v>
      </c>
      <c r="HG1025">
        <v>1.50057</v>
      </c>
      <c r="HH1025">
        <v>-0.175446</v>
      </c>
      <c r="HI1025">
        <v>0</v>
      </c>
      <c r="HJ1025">
        <v>50.8122</v>
      </c>
      <c r="HK1025">
        <v>999.9</v>
      </c>
      <c r="HL1025">
        <v>55.97</v>
      </c>
      <c r="HM1025">
        <v>30.273</v>
      </c>
      <c r="HN1025">
        <v>26.8541</v>
      </c>
      <c r="HO1025">
        <v>60.4668</v>
      </c>
      <c r="HP1025">
        <v>40.3486</v>
      </c>
      <c r="HQ1025">
        <v>1</v>
      </c>
      <c r="HR1025">
        <v>2.70865</v>
      </c>
      <c r="HS1025">
        <v>3.22974</v>
      </c>
      <c r="HT1025">
        <v>20.0819</v>
      </c>
      <c r="HU1025">
        <v>5.1815</v>
      </c>
      <c r="HV1025">
        <v>12.0159</v>
      </c>
      <c r="HW1025">
        <v>4.9671</v>
      </c>
      <c r="HX1025">
        <v>3.296</v>
      </c>
      <c r="HY1025">
        <v>9999</v>
      </c>
      <c r="HZ1025">
        <v>9999</v>
      </c>
      <c r="IA1025">
        <v>999.9</v>
      </c>
      <c r="IB1025">
        <v>9999</v>
      </c>
      <c r="IC1025">
        <v>1.86325</v>
      </c>
      <c r="ID1025">
        <v>1.8681</v>
      </c>
      <c r="IE1025">
        <v>1.86783</v>
      </c>
      <c r="IF1025">
        <v>1.86905</v>
      </c>
      <c r="IG1025">
        <v>1.86981</v>
      </c>
      <c r="IH1025">
        <v>1.86586</v>
      </c>
      <c r="II1025">
        <v>1.86696</v>
      </c>
      <c r="IJ1025">
        <v>1.86842</v>
      </c>
      <c r="IK1025">
        <v>5</v>
      </c>
      <c r="IL1025">
        <v>0</v>
      </c>
      <c r="IM1025">
        <v>0</v>
      </c>
      <c r="IN1025">
        <v>0</v>
      </c>
      <c r="IO1025" t="s">
        <v>441</v>
      </c>
      <c r="IP1025" t="s">
        <v>442</v>
      </c>
      <c r="IQ1025" t="s">
        <v>443</v>
      </c>
      <c r="IR1025" t="s">
        <v>443</v>
      </c>
      <c r="IS1025" t="s">
        <v>443</v>
      </c>
      <c r="IT1025" t="s">
        <v>443</v>
      </c>
      <c r="IU1025">
        <v>0</v>
      </c>
      <c r="IV1025">
        <v>100</v>
      </c>
      <c r="IW1025">
        <v>100</v>
      </c>
      <c r="IX1025">
        <v>1.098</v>
      </c>
      <c r="IY1025">
        <v>-0.0441</v>
      </c>
      <c r="IZ1025">
        <v>1.09748391826392</v>
      </c>
      <c r="JA1025">
        <v>0</v>
      </c>
      <c r="JB1025">
        <v>0</v>
      </c>
      <c r="JC1025">
        <v>0</v>
      </c>
      <c r="JD1025">
        <v>-0.0441141096964596</v>
      </c>
      <c r="JE1025">
        <v>0</v>
      </c>
      <c r="JF1025">
        <v>0</v>
      </c>
      <c r="JG1025">
        <v>0</v>
      </c>
      <c r="JH1025">
        <v>5</v>
      </c>
      <c r="JI1025">
        <v>2273</v>
      </c>
      <c r="JJ1025">
        <v>1</v>
      </c>
      <c r="JK1025">
        <v>24</v>
      </c>
      <c r="JL1025">
        <v>29357100.4</v>
      </c>
      <c r="JM1025">
        <v>29357100.4</v>
      </c>
      <c r="JN1025">
        <v>1.72729</v>
      </c>
      <c r="JO1025">
        <v>2.62695</v>
      </c>
      <c r="JP1025">
        <v>1.54785</v>
      </c>
      <c r="JQ1025">
        <v>2.31445</v>
      </c>
      <c r="JR1025">
        <v>1.64551</v>
      </c>
      <c r="JS1025">
        <v>2.33765</v>
      </c>
      <c r="JT1025">
        <v>34.3725</v>
      </c>
      <c r="JU1025">
        <v>24.1751</v>
      </c>
      <c r="JV1025">
        <v>18</v>
      </c>
      <c r="JW1025">
        <v>485.22</v>
      </c>
      <c r="JX1025">
        <v>378.01</v>
      </c>
      <c r="JY1025">
        <v>47.7446</v>
      </c>
      <c r="JZ1025">
        <v>57.0373</v>
      </c>
      <c r="KA1025">
        <v>30.0022</v>
      </c>
      <c r="KB1025">
        <v>56.2489</v>
      </c>
      <c r="KC1025">
        <v>56.0443</v>
      </c>
      <c r="KD1025">
        <v>34.7264</v>
      </c>
      <c r="KE1025">
        <v>0</v>
      </c>
      <c r="KF1025">
        <v>100</v>
      </c>
      <c r="KG1025">
        <v>47.7298</v>
      </c>
      <c r="KH1025">
        <v>829.862</v>
      </c>
      <c r="KI1025">
        <v>26.2864</v>
      </c>
      <c r="KJ1025">
        <v>92.237</v>
      </c>
      <c r="KK1025">
        <v>88.7074</v>
      </c>
    </row>
    <row r="1026" spans="1:297">
      <c r="A1026">
        <v>1010</v>
      </c>
      <c r="B1026">
        <v>1761426026.1</v>
      </c>
      <c r="C1026">
        <v>17845.0999999046</v>
      </c>
      <c r="D1026" t="s">
        <v>2472</v>
      </c>
      <c r="E1026" t="s">
        <v>2473</v>
      </c>
      <c r="F1026">
        <v>5</v>
      </c>
      <c r="G1026" t="s">
        <v>2375</v>
      </c>
      <c r="H1026" t="s">
        <v>436</v>
      </c>
      <c r="I1026">
        <v>1761426017.94615</v>
      </c>
      <c r="J1026">
        <f>(K1026)/1000</f>
        <v>0</v>
      </c>
      <c r="K1026">
        <f>IF(DP1026, AN1026, AH1026)</f>
        <v>0</v>
      </c>
      <c r="L1026">
        <f>IF(DP1026, AI1026, AG1026)</f>
        <v>0</v>
      </c>
      <c r="M1026">
        <f>DR1026 - IF(AU1026&gt;1, L1026*DL1026*100.0/(AW1026), 0)</f>
        <v>0</v>
      </c>
      <c r="N1026">
        <f>((T1026-J1026/2)*M1026-L1026)/(T1026+J1026/2)</f>
        <v>0</v>
      </c>
      <c r="O1026">
        <f>N1026*(DY1026+DZ1026)/1000.0</f>
        <v>0</v>
      </c>
      <c r="P1026">
        <f>(DR1026 - IF(AU1026&gt;1, L1026*DL1026*100.0/(AW1026), 0))*(DY1026+DZ1026)/1000.0</f>
        <v>0</v>
      </c>
      <c r="Q1026">
        <f>2.0/((1/S1026-1/R1026)+SIGN(S1026)*SQRT((1/S1026-1/R1026)*(1/S1026-1/R1026) + 4*DM1026/((DM1026+1)*(DM1026+1))*(2*1/S1026*1/R1026-1/R1026*1/R1026)))</f>
        <v>0</v>
      </c>
      <c r="R1026">
        <f>IF(LEFT(DN1026,1)&lt;&gt;"0",IF(LEFT(DN1026,1)="1",3.0,DO1026),$D$5+$E$5*(EF1026*DY1026/($K$5*1000))+$F$5*(EF1026*DY1026/($K$5*1000))*MAX(MIN(DL1026,$J$5),$I$5)*MAX(MIN(DL1026,$J$5),$I$5)+$G$5*MAX(MIN(DL1026,$J$5),$I$5)*(EF1026*DY1026/($K$5*1000))+$H$5*(EF1026*DY1026/($K$5*1000))*(EF1026*DY1026/($K$5*1000)))</f>
        <v>0</v>
      </c>
      <c r="S1026">
        <f>J1026*(1000-(1000*0.61365*exp(17.502*W1026/(240.97+W1026))/(DY1026+DZ1026)+DT1026)/2)/(1000*0.61365*exp(17.502*W1026/(240.97+W1026))/(DY1026+DZ1026)-DT1026)</f>
        <v>0</v>
      </c>
      <c r="T1026">
        <f>1/((DM1026+1)/(Q1026/1.6)+1/(R1026/1.37)) + DM1026/((DM1026+1)/(Q1026/1.6) + DM1026/(R1026/1.37))</f>
        <v>0</v>
      </c>
      <c r="U1026">
        <f>(DH1026*DK1026)</f>
        <v>0</v>
      </c>
      <c r="V1026">
        <f>(EA1026+(U1026+2*0.95*5.67E-8*(((EA1026+$B$7)+273)^4-(EA1026+273)^4)-44100*J1026)/(1.84*29.3*R1026+8*0.95*5.67E-8*(EA1026+273)^3))</f>
        <v>0</v>
      </c>
      <c r="W1026">
        <f>($C$7*EB1026+$D$7*EC1026+$E$7*V1026)</f>
        <v>0</v>
      </c>
      <c r="X1026">
        <f>0.61365*exp(17.502*W1026/(240.97+W1026))</f>
        <v>0</v>
      </c>
      <c r="Y1026">
        <f>(Z1026/AA1026*100)</f>
        <v>0</v>
      </c>
      <c r="Z1026">
        <f>DT1026*(DY1026+DZ1026)/1000</f>
        <v>0</v>
      </c>
      <c r="AA1026">
        <f>0.61365*exp(17.502*EA1026/(240.97+EA1026))</f>
        <v>0</v>
      </c>
      <c r="AB1026">
        <f>(X1026-DT1026*(DY1026+DZ1026)/1000)</f>
        <v>0</v>
      </c>
      <c r="AC1026">
        <f>(-J1026*44100)</f>
        <v>0</v>
      </c>
      <c r="AD1026">
        <f>2*29.3*R1026*0.92*(EA1026-W1026)</f>
        <v>0</v>
      </c>
      <c r="AE1026">
        <f>2*0.95*5.67E-8*(((EA1026+$B$7)+273)^4-(W1026+273)^4)</f>
        <v>0</v>
      </c>
      <c r="AF1026">
        <f>U1026+AE1026+AC1026+AD1026</f>
        <v>0</v>
      </c>
      <c r="AG1026">
        <f>DX1026*AU1026*(DS1026-DR1026*(1000-AU1026*DU1026)/(1000-AU1026*DT1026))/(100*DL1026)</f>
        <v>0</v>
      </c>
      <c r="AH1026">
        <f>1000*DX1026*AU1026*(DT1026-DU1026)/(100*DL1026*(1000-AU1026*DT1026))</f>
        <v>0</v>
      </c>
      <c r="AI1026">
        <f>(AJ1026 - AK1026 - DY1026*1E3/(8.314*(EA1026+273.15)) * AM1026/DX1026 * AL1026) * DX1026/(100*DL1026) * (1000 - DU1026)/1000</f>
        <v>0</v>
      </c>
      <c r="AJ1026">
        <v>828.597506726797</v>
      </c>
      <c r="AK1026">
        <v>802.527775757576</v>
      </c>
      <c r="AL1026">
        <v>3.37186202670196</v>
      </c>
      <c r="AM1026">
        <v>65.4866395817143</v>
      </c>
      <c r="AN1026">
        <f>(AP1026 - AO1026 + DY1026*1E3/(8.314*(EA1026+273.15)) * AR1026/DX1026 * AQ1026) * DX1026/(100*DL1026) * 1000/(1000 - AP1026)</f>
        <v>0</v>
      </c>
      <c r="AO1026">
        <v>25.6950060488995</v>
      </c>
      <c r="AP1026">
        <v>51.1205642424242</v>
      </c>
      <c r="AQ1026">
        <v>-0.000185368011619961</v>
      </c>
      <c r="AR1026">
        <v>110.837555628061</v>
      </c>
      <c r="AS1026">
        <v>8</v>
      </c>
      <c r="AT1026">
        <v>2</v>
      </c>
      <c r="AU1026">
        <f>IF(AS1026*$H$13&gt;=AW1026,1.0,(AW1026/(AW1026-AS1026*$H$13)))</f>
        <v>0</v>
      </c>
      <c r="AV1026">
        <f>(AU1026-1)*100</f>
        <v>0</v>
      </c>
      <c r="AW1026">
        <f>MAX(0,($B$13+$C$13*EF1026)/(1+$D$13*EF1026)*DY1026/(EA1026+273)*$E$13)</f>
        <v>0</v>
      </c>
      <c r="AX1026" t="s">
        <v>437</v>
      </c>
      <c r="AY1026" t="s">
        <v>437</v>
      </c>
      <c r="AZ1026">
        <v>0</v>
      </c>
      <c r="BA1026">
        <v>0</v>
      </c>
      <c r="BB1026">
        <f>1-AZ1026/BA1026</f>
        <v>0</v>
      </c>
      <c r="BC1026">
        <v>0</v>
      </c>
      <c r="BD1026" t="s">
        <v>437</v>
      </c>
      <c r="BE1026" t="s">
        <v>437</v>
      </c>
      <c r="BF1026">
        <v>0</v>
      </c>
      <c r="BG1026">
        <v>0</v>
      </c>
      <c r="BH1026">
        <f>1-BF1026/BG1026</f>
        <v>0</v>
      </c>
      <c r="BI1026">
        <v>0.5</v>
      </c>
      <c r="BJ1026">
        <f>DI1026</f>
        <v>0</v>
      </c>
      <c r="BK1026">
        <f>L1026</f>
        <v>0</v>
      </c>
      <c r="BL1026">
        <f>BH1026*BI1026*BJ1026</f>
        <v>0</v>
      </c>
      <c r="BM1026">
        <f>(BK1026-BC1026)/BJ1026</f>
        <v>0</v>
      </c>
      <c r="BN1026">
        <f>(BA1026-BG1026)/BG1026</f>
        <v>0</v>
      </c>
      <c r="BO1026">
        <f>AZ1026/(BB1026+AZ1026/BG1026)</f>
        <v>0</v>
      </c>
      <c r="BP1026" t="s">
        <v>437</v>
      </c>
      <c r="BQ1026">
        <v>0</v>
      </c>
      <c r="BR1026">
        <f>IF(BQ1026&lt;&gt;0, BQ1026, BO1026)</f>
        <v>0</v>
      </c>
      <c r="BS1026">
        <f>1-BR1026/BG1026</f>
        <v>0</v>
      </c>
      <c r="BT1026">
        <f>(BG1026-BF1026)/(BG1026-BR1026)</f>
        <v>0</v>
      </c>
      <c r="BU1026">
        <f>(BA1026-BG1026)/(BA1026-BR1026)</f>
        <v>0</v>
      </c>
      <c r="BV1026">
        <f>(BG1026-BF1026)/(BG1026-AZ1026)</f>
        <v>0</v>
      </c>
      <c r="BW1026">
        <f>(BA1026-BG1026)/(BA1026-AZ1026)</f>
        <v>0</v>
      </c>
      <c r="BX1026">
        <f>(BT1026*BR1026/BF1026)</f>
        <v>0</v>
      </c>
      <c r="BY1026">
        <f>(1-BX1026)</f>
        <v>0</v>
      </c>
      <c r="DH1026">
        <f>$B$11*EG1026+$C$11*EH1026+$F$11*ES1026*(1-EV1026)</f>
        <v>0</v>
      </c>
      <c r="DI1026">
        <f>DH1026*DJ1026</f>
        <v>0</v>
      </c>
      <c r="DJ1026">
        <f>($B$11*$D$9+$C$11*$D$9+$F$11*((FF1026+EX1026)/MAX(FF1026+EX1026+FG1026, 0.1)*$I$9+FG1026/MAX(FF1026+EX1026+FG1026, 0.1)*$J$9))/($B$11+$C$11+$F$11)</f>
        <v>0</v>
      </c>
      <c r="DK1026">
        <f>($B$11*$K$9+$C$11*$K$9+$F$11*((FF1026+EX1026)/MAX(FF1026+EX1026+FG1026, 0.1)*$P$9+FG1026/MAX(FF1026+EX1026+FG1026, 0.1)*$Q$9))/($B$11+$C$11+$F$11)</f>
        <v>0</v>
      </c>
      <c r="DL1026">
        <v>6</v>
      </c>
      <c r="DM1026">
        <v>0.5</v>
      </c>
      <c r="DN1026" t="s">
        <v>438</v>
      </c>
      <c r="DO1026">
        <v>2</v>
      </c>
      <c r="DP1026" t="b">
        <v>1</v>
      </c>
      <c r="DQ1026">
        <v>1761426017.94615</v>
      </c>
      <c r="DR1026">
        <v>738.110846153846</v>
      </c>
      <c r="DS1026">
        <v>791.028538461539</v>
      </c>
      <c r="DT1026">
        <v>51.1363846153846</v>
      </c>
      <c r="DU1026">
        <v>25.6892692307692</v>
      </c>
      <c r="DV1026">
        <v>737.012923076923</v>
      </c>
      <c r="DW1026">
        <v>51.1804846153846</v>
      </c>
      <c r="DX1026">
        <v>499.990615384615</v>
      </c>
      <c r="DY1026">
        <v>90.1994153846154</v>
      </c>
      <c r="DZ1026">
        <v>0.0409305615384615</v>
      </c>
      <c r="EA1026">
        <v>51.7275538461538</v>
      </c>
      <c r="EB1026">
        <v>48.0431923076923</v>
      </c>
      <c r="EC1026">
        <v>999.9</v>
      </c>
      <c r="ED1026">
        <v>0</v>
      </c>
      <c r="EE1026">
        <v>0</v>
      </c>
      <c r="EF1026">
        <v>9994.05</v>
      </c>
      <c r="EG1026">
        <v>0</v>
      </c>
      <c r="EH1026">
        <v>1185.73076923077</v>
      </c>
      <c r="EI1026">
        <v>-52.9178230769231</v>
      </c>
      <c r="EJ1026">
        <v>777.888923076923</v>
      </c>
      <c r="EK1026">
        <v>811.885384615385</v>
      </c>
      <c r="EL1026">
        <v>25.4471307692308</v>
      </c>
      <c r="EM1026">
        <v>791.028538461539</v>
      </c>
      <c r="EN1026">
        <v>25.6892692307692</v>
      </c>
      <c r="EO1026">
        <v>4.61247153846154</v>
      </c>
      <c r="EP1026">
        <v>2.31715615384615</v>
      </c>
      <c r="EQ1026">
        <v>31.3892230769231</v>
      </c>
      <c r="ER1026">
        <v>19.7961615384615</v>
      </c>
      <c r="ES1026">
        <v>1199.97230769231</v>
      </c>
      <c r="ET1026">
        <v>0.967009076923077</v>
      </c>
      <c r="EU1026">
        <v>0.0329909307692308</v>
      </c>
      <c r="EV1026">
        <v>0</v>
      </c>
      <c r="EW1026">
        <v>908.329384615385</v>
      </c>
      <c r="EX1026">
        <v>5.00059</v>
      </c>
      <c r="EY1026">
        <v>12127.8923076923</v>
      </c>
      <c r="EZ1026">
        <v>10358.5</v>
      </c>
      <c r="FA1026">
        <v>64.6201538461538</v>
      </c>
      <c r="FB1026">
        <v>65.7786153846154</v>
      </c>
      <c r="FC1026">
        <v>64.5668461538462</v>
      </c>
      <c r="FD1026">
        <v>65.7403076923077</v>
      </c>
      <c r="FE1026">
        <v>65.8362307692308</v>
      </c>
      <c r="FF1026">
        <v>1155.55230769231</v>
      </c>
      <c r="FG1026">
        <v>39.42</v>
      </c>
      <c r="FH1026">
        <v>0</v>
      </c>
      <c r="FI1026">
        <v>1761425986.9</v>
      </c>
      <c r="FJ1026">
        <v>0</v>
      </c>
      <c r="FK1026">
        <v>908.724307692308</v>
      </c>
      <c r="FL1026">
        <v>29.4404102532238</v>
      </c>
      <c r="FM1026">
        <v>386.803418746385</v>
      </c>
      <c r="FN1026">
        <v>12133.5</v>
      </c>
      <c r="FO1026">
        <v>15</v>
      </c>
      <c r="FP1026">
        <v>0</v>
      </c>
      <c r="FQ1026" t="s">
        <v>439</v>
      </c>
      <c r="FR1026">
        <v>0</v>
      </c>
      <c r="FS1026">
        <v>0</v>
      </c>
      <c r="FT1026">
        <v>0</v>
      </c>
      <c r="FU1026">
        <v>0</v>
      </c>
      <c r="FV1026">
        <v>0</v>
      </c>
      <c r="FW1026">
        <v>0</v>
      </c>
      <c r="FX1026">
        <v>0</v>
      </c>
      <c r="FY1026">
        <v>0</v>
      </c>
      <c r="FZ1026">
        <v>0</v>
      </c>
      <c r="GA1026">
        <v>0</v>
      </c>
      <c r="GB1026">
        <v>0</v>
      </c>
      <c r="GC1026">
        <v>-52.4295428571428</v>
      </c>
      <c r="GD1026">
        <v>-10.4748077922078</v>
      </c>
      <c r="GE1026">
        <v>1.2219968777029</v>
      </c>
      <c r="GF1026">
        <v>0</v>
      </c>
      <c r="GG1026">
        <v>906.962176470588</v>
      </c>
      <c r="GH1026">
        <v>29.6741940526751</v>
      </c>
      <c r="GI1026">
        <v>2.91961238836081</v>
      </c>
      <c r="GJ1026">
        <v>-1</v>
      </c>
      <c r="GK1026">
        <v>25.454819047619</v>
      </c>
      <c r="GL1026">
        <v>-0.178558441558415</v>
      </c>
      <c r="GM1026">
        <v>0.0183318515171092</v>
      </c>
      <c r="GN1026">
        <v>0</v>
      </c>
      <c r="GO1026">
        <v>0</v>
      </c>
      <c r="GP1026">
        <v>2</v>
      </c>
      <c r="GQ1026" t="s">
        <v>473</v>
      </c>
      <c r="GR1026">
        <v>3.12623</v>
      </c>
      <c r="GS1026">
        <v>2.71927</v>
      </c>
      <c r="GT1026">
        <v>0.130103</v>
      </c>
      <c r="GU1026">
        <v>0.136332</v>
      </c>
      <c r="GV1026">
        <v>0.164937</v>
      </c>
      <c r="GW1026">
        <v>0.101935</v>
      </c>
      <c r="GX1026">
        <v>30964.3</v>
      </c>
      <c r="GY1026">
        <v>32443.6</v>
      </c>
      <c r="GZ1026">
        <v>32354.5</v>
      </c>
      <c r="HA1026">
        <v>34164.4</v>
      </c>
      <c r="HB1026">
        <v>38852.6</v>
      </c>
      <c r="HC1026">
        <v>44290.5</v>
      </c>
      <c r="HD1026">
        <v>50909.6</v>
      </c>
      <c r="HE1026">
        <v>54837.3</v>
      </c>
      <c r="HF1026">
        <v>1.64895</v>
      </c>
      <c r="HG1026">
        <v>1.50007</v>
      </c>
      <c r="HH1026">
        <v>-0.176474</v>
      </c>
      <c r="HI1026">
        <v>0</v>
      </c>
      <c r="HJ1026">
        <v>50.8277</v>
      </c>
      <c r="HK1026">
        <v>999.9</v>
      </c>
      <c r="HL1026">
        <v>55.97</v>
      </c>
      <c r="HM1026">
        <v>30.252</v>
      </c>
      <c r="HN1026">
        <v>26.8249</v>
      </c>
      <c r="HO1026">
        <v>60.5368</v>
      </c>
      <c r="HP1026">
        <v>40.4728</v>
      </c>
      <c r="HQ1026">
        <v>1</v>
      </c>
      <c r="HR1026">
        <v>2.71112</v>
      </c>
      <c r="HS1026">
        <v>3.25028</v>
      </c>
      <c r="HT1026">
        <v>20.0816</v>
      </c>
      <c r="HU1026">
        <v>5.1824</v>
      </c>
      <c r="HV1026">
        <v>12.0159</v>
      </c>
      <c r="HW1026">
        <v>4.96735</v>
      </c>
      <c r="HX1026">
        <v>3.296</v>
      </c>
      <c r="HY1026">
        <v>9999</v>
      </c>
      <c r="HZ1026">
        <v>9999</v>
      </c>
      <c r="IA1026">
        <v>999.9</v>
      </c>
      <c r="IB1026">
        <v>9999</v>
      </c>
      <c r="IC1026">
        <v>1.86325</v>
      </c>
      <c r="ID1026">
        <v>1.8681</v>
      </c>
      <c r="IE1026">
        <v>1.86783</v>
      </c>
      <c r="IF1026">
        <v>1.86905</v>
      </c>
      <c r="IG1026">
        <v>1.86981</v>
      </c>
      <c r="IH1026">
        <v>1.86586</v>
      </c>
      <c r="II1026">
        <v>1.86696</v>
      </c>
      <c r="IJ1026">
        <v>1.86842</v>
      </c>
      <c r="IK1026">
        <v>5</v>
      </c>
      <c r="IL1026">
        <v>0</v>
      </c>
      <c r="IM1026">
        <v>0</v>
      </c>
      <c r="IN1026">
        <v>0</v>
      </c>
      <c r="IO1026" t="s">
        <v>441</v>
      </c>
      <c r="IP1026" t="s">
        <v>442</v>
      </c>
      <c r="IQ1026" t="s">
        <v>443</v>
      </c>
      <c r="IR1026" t="s">
        <v>443</v>
      </c>
      <c r="IS1026" t="s">
        <v>443</v>
      </c>
      <c r="IT1026" t="s">
        <v>443</v>
      </c>
      <c r="IU1026">
        <v>0</v>
      </c>
      <c r="IV1026">
        <v>100</v>
      </c>
      <c r="IW1026">
        <v>100</v>
      </c>
      <c r="IX1026">
        <v>1.098</v>
      </c>
      <c r="IY1026">
        <v>-0.0441</v>
      </c>
      <c r="IZ1026">
        <v>1.09748391826392</v>
      </c>
      <c r="JA1026">
        <v>0</v>
      </c>
      <c r="JB1026">
        <v>0</v>
      </c>
      <c r="JC1026">
        <v>0</v>
      </c>
      <c r="JD1026">
        <v>-0.0441141096964596</v>
      </c>
      <c r="JE1026">
        <v>0</v>
      </c>
      <c r="JF1026">
        <v>0</v>
      </c>
      <c r="JG1026">
        <v>0</v>
      </c>
      <c r="JH1026">
        <v>5</v>
      </c>
      <c r="JI1026">
        <v>2273</v>
      </c>
      <c r="JJ1026">
        <v>1</v>
      </c>
      <c r="JK1026">
        <v>24</v>
      </c>
      <c r="JL1026">
        <v>29357100.4</v>
      </c>
      <c r="JM1026">
        <v>29357100.4</v>
      </c>
      <c r="JN1026">
        <v>1.75659</v>
      </c>
      <c r="JO1026">
        <v>2.61963</v>
      </c>
      <c r="JP1026">
        <v>1.54785</v>
      </c>
      <c r="JQ1026">
        <v>2.31567</v>
      </c>
      <c r="JR1026">
        <v>1.64673</v>
      </c>
      <c r="JS1026">
        <v>2.31445</v>
      </c>
      <c r="JT1026">
        <v>34.3725</v>
      </c>
      <c r="JU1026">
        <v>24.1751</v>
      </c>
      <c r="JV1026">
        <v>18</v>
      </c>
      <c r="JW1026">
        <v>485.369</v>
      </c>
      <c r="JX1026">
        <v>377.77</v>
      </c>
      <c r="JY1026">
        <v>47.7062</v>
      </c>
      <c r="JZ1026">
        <v>57.0571</v>
      </c>
      <c r="KA1026">
        <v>30.0024</v>
      </c>
      <c r="KB1026">
        <v>56.2657</v>
      </c>
      <c r="KC1026">
        <v>56.0612</v>
      </c>
      <c r="KD1026">
        <v>35.2855</v>
      </c>
      <c r="KE1026">
        <v>0</v>
      </c>
      <c r="KF1026">
        <v>100</v>
      </c>
      <c r="KG1026">
        <v>47.6853</v>
      </c>
      <c r="KH1026">
        <v>843.516</v>
      </c>
      <c r="KI1026">
        <v>26.2864</v>
      </c>
      <c r="KJ1026">
        <v>92.2328</v>
      </c>
      <c r="KK1026">
        <v>88.7018</v>
      </c>
    </row>
    <row r="1027" spans="1:297">
      <c r="A1027">
        <v>1011</v>
      </c>
      <c r="B1027">
        <v>1761426031.1</v>
      </c>
      <c r="C1027">
        <v>17850.0999999046</v>
      </c>
      <c r="D1027" t="s">
        <v>2474</v>
      </c>
      <c r="E1027" t="s">
        <v>2475</v>
      </c>
      <c r="F1027">
        <v>5</v>
      </c>
      <c r="G1027" t="s">
        <v>2375</v>
      </c>
      <c r="H1027" t="s">
        <v>436</v>
      </c>
      <c r="I1027">
        <v>1761426022.94615</v>
      </c>
      <c r="J1027">
        <f>(K1027)/1000</f>
        <v>0</v>
      </c>
      <c r="K1027">
        <f>IF(DP1027, AN1027, AH1027)</f>
        <v>0</v>
      </c>
      <c r="L1027">
        <f>IF(DP1027, AI1027, AG1027)</f>
        <v>0</v>
      </c>
      <c r="M1027">
        <f>DR1027 - IF(AU1027&gt;1, L1027*DL1027*100.0/(AW1027), 0)</f>
        <v>0</v>
      </c>
      <c r="N1027">
        <f>((T1027-J1027/2)*M1027-L1027)/(T1027+J1027/2)</f>
        <v>0</v>
      </c>
      <c r="O1027">
        <f>N1027*(DY1027+DZ1027)/1000.0</f>
        <v>0</v>
      </c>
      <c r="P1027">
        <f>(DR1027 - IF(AU1027&gt;1, L1027*DL1027*100.0/(AW1027), 0))*(DY1027+DZ1027)/1000.0</f>
        <v>0</v>
      </c>
      <c r="Q1027">
        <f>2.0/((1/S1027-1/R1027)+SIGN(S1027)*SQRT((1/S1027-1/R1027)*(1/S1027-1/R1027) + 4*DM1027/((DM1027+1)*(DM1027+1))*(2*1/S1027*1/R1027-1/R1027*1/R1027)))</f>
        <v>0</v>
      </c>
      <c r="R1027">
        <f>IF(LEFT(DN1027,1)&lt;&gt;"0",IF(LEFT(DN1027,1)="1",3.0,DO1027),$D$5+$E$5*(EF1027*DY1027/($K$5*1000))+$F$5*(EF1027*DY1027/($K$5*1000))*MAX(MIN(DL1027,$J$5),$I$5)*MAX(MIN(DL1027,$J$5),$I$5)+$G$5*MAX(MIN(DL1027,$J$5),$I$5)*(EF1027*DY1027/($K$5*1000))+$H$5*(EF1027*DY1027/($K$5*1000))*(EF1027*DY1027/($K$5*1000)))</f>
        <v>0</v>
      </c>
      <c r="S1027">
        <f>J1027*(1000-(1000*0.61365*exp(17.502*W1027/(240.97+W1027))/(DY1027+DZ1027)+DT1027)/2)/(1000*0.61365*exp(17.502*W1027/(240.97+W1027))/(DY1027+DZ1027)-DT1027)</f>
        <v>0</v>
      </c>
      <c r="T1027">
        <f>1/((DM1027+1)/(Q1027/1.6)+1/(R1027/1.37)) + DM1027/((DM1027+1)/(Q1027/1.6) + DM1027/(R1027/1.37))</f>
        <v>0</v>
      </c>
      <c r="U1027">
        <f>(DH1027*DK1027)</f>
        <v>0</v>
      </c>
      <c r="V1027">
        <f>(EA1027+(U1027+2*0.95*5.67E-8*(((EA1027+$B$7)+273)^4-(EA1027+273)^4)-44100*J1027)/(1.84*29.3*R1027+8*0.95*5.67E-8*(EA1027+273)^3))</f>
        <v>0</v>
      </c>
      <c r="W1027">
        <f>($C$7*EB1027+$D$7*EC1027+$E$7*V1027)</f>
        <v>0</v>
      </c>
      <c r="X1027">
        <f>0.61365*exp(17.502*W1027/(240.97+W1027))</f>
        <v>0</v>
      </c>
      <c r="Y1027">
        <f>(Z1027/AA1027*100)</f>
        <v>0</v>
      </c>
      <c r="Z1027">
        <f>DT1027*(DY1027+DZ1027)/1000</f>
        <v>0</v>
      </c>
      <c r="AA1027">
        <f>0.61365*exp(17.502*EA1027/(240.97+EA1027))</f>
        <v>0</v>
      </c>
      <c r="AB1027">
        <f>(X1027-DT1027*(DY1027+DZ1027)/1000)</f>
        <v>0</v>
      </c>
      <c r="AC1027">
        <f>(-J1027*44100)</f>
        <v>0</v>
      </c>
      <c r="AD1027">
        <f>2*29.3*R1027*0.92*(EA1027-W1027)</f>
        <v>0</v>
      </c>
      <c r="AE1027">
        <f>2*0.95*5.67E-8*(((EA1027+$B$7)+273)^4-(W1027+273)^4)</f>
        <v>0</v>
      </c>
      <c r="AF1027">
        <f>U1027+AE1027+AC1027+AD1027</f>
        <v>0</v>
      </c>
      <c r="AG1027">
        <f>DX1027*AU1027*(DS1027-DR1027*(1000-AU1027*DU1027)/(1000-AU1027*DT1027))/(100*DL1027)</f>
        <v>0</v>
      </c>
      <c r="AH1027">
        <f>1000*DX1027*AU1027*(DT1027-DU1027)/(100*DL1027*(1000-AU1027*DT1027))</f>
        <v>0</v>
      </c>
      <c r="AI1027">
        <f>(AJ1027 - AK1027 - DY1027*1E3/(8.314*(EA1027+273.15)) * AM1027/DX1027 * AL1027) * DX1027/(100*DL1027) * (1000 - DU1027)/1000</f>
        <v>0</v>
      </c>
      <c r="AJ1027">
        <v>847.80179751509</v>
      </c>
      <c r="AK1027">
        <v>820.750351515152</v>
      </c>
      <c r="AL1027">
        <v>3.66777647204743</v>
      </c>
      <c r="AM1027">
        <v>65.4866395817143</v>
      </c>
      <c r="AN1027">
        <f>(AP1027 - AO1027 + DY1027*1E3/(8.314*(EA1027+273.15)) * AR1027/DX1027 * AQ1027) * DX1027/(100*DL1027) * 1000/(1000 - AP1027)</f>
        <v>0</v>
      </c>
      <c r="AO1027">
        <v>25.7011860948554</v>
      </c>
      <c r="AP1027">
        <v>51.1150066666667</v>
      </c>
      <c r="AQ1027">
        <v>-0.000944501164370561</v>
      </c>
      <c r="AR1027">
        <v>110.837555628061</v>
      </c>
      <c r="AS1027">
        <v>8</v>
      </c>
      <c r="AT1027">
        <v>2</v>
      </c>
      <c r="AU1027">
        <f>IF(AS1027*$H$13&gt;=AW1027,1.0,(AW1027/(AW1027-AS1027*$H$13)))</f>
        <v>0</v>
      </c>
      <c r="AV1027">
        <f>(AU1027-1)*100</f>
        <v>0</v>
      </c>
      <c r="AW1027">
        <f>MAX(0,($B$13+$C$13*EF1027)/(1+$D$13*EF1027)*DY1027/(EA1027+273)*$E$13)</f>
        <v>0</v>
      </c>
      <c r="AX1027" t="s">
        <v>437</v>
      </c>
      <c r="AY1027" t="s">
        <v>437</v>
      </c>
      <c r="AZ1027">
        <v>0</v>
      </c>
      <c r="BA1027">
        <v>0</v>
      </c>
      <c r="BB1027">
        <f>1-AZ1027/BA1027</f>
        <v>0</v>
      </c>
      <c r="BC1027">
        <v>0</v>
      </c>
      <c r="BD1027" t="s">
        <v>437</v>
      </c>
      <c r="BE1027" t="s">
        <v>437</v>
      </c>
      <c r="BF1027">
        <v>0</v>
      </c>
      <c r="BG1027">
        <v>0</v>
      </c>
      <c r="BH1027">
        <f>1-BF1027/BG1027</f>
        <v>0</v>
      </c>
      <c r="BI1027">
        <v>0.5</v>
      </c>
      <c r="BJ1027">
        <f>DI1027</f>
        <v>0</v>
      </c>
      <c r="BK1027">
        <f>L1027</f>
        <v>0</v>
      </c>
      <c r="BL1027">
        <f>BH1027*BI1027*BJ1027</f>
        <v>0</v>
      </c>
      <c r="BM1027">
        <f>(BK1027-BC1027)/BJ1027</f>
        <v>0</v>
      </c>
      <c r="BN1027">
        <f>(BA1027-BG1027)/BG1027</f>
        <v>0</v>
      </c>
      <c r="BO1027">
        <f>AZ1027/(BB1027+AZ1027/BG1027)</f>
        <v>0</v>
      </c>
      <c r="BP1027" t="s">
        <v>437</v>
      </c>
      <c r="BQ1027">
        <v>0</v>
      </c>
      <c r="BR1027">
        <f>IF(BQ1027&lt;&gt;0, BQ1027, BO1027)</f>
        <v>0</v>
      </c>
      <c r="BS1027">
        <f>1-BR1027/BG1027</f>
        <v>0</v>
      </c>
      <c r="BT1027">
        <f>(BG1027-BF1027)/(BG1027-BR1027)</f>
        <v>0</v>
      </c>
      <c r="BU1027">
        <f>(BA1027-BG1027)/(BA1027-BR1027)</f>
        <v>0</v>
      </c>
      <c r="BV1027">
        <f>(BG1027-BF1027)/(BG1027-AZ1027)</f>
        <v>0</v>
      </c>
      <c r="BW1027">
        <f>(BA1027-BG1027)/(BA1027-AZ1027)</f>
        <v>0</v>
      </c>
      <c r="BX1027">
        <f>(BT1027*BR1027/BF1027)</f>
        <v>0</v>
      </c>
      <c r="BY1027">
        <f>(1-BX1027)</f>
        <v>0</v>
      </c>
      <c r="DH1027">
        <f>$B$11*EG1027+$C$11*EH1027+$F$11*ES1027*(1-EV1027)</f>
        <v>0</v>
      </c>
      <c r="DI1027">
        <f>DH1027*DJ1027</f>
        <v>0</v>
      </c>
      <c r="DJ1027">
        <f>($B$11*$D$9+$C$11*$D$9+$F$11*((FF1027+EX1027)/MAX(FF1027+EX1027+FG1027, 0.1)*$I$9+FG1027/MAX(FF1027+EX1027+FG1027, 0.1)*$J$9))/($B$11+$C$11+$F$11)</f>
        <v>0</v>
      </c>
      <c r="DK1027">
        <f>($B$11*$K$9+$C$11*$K$9+$F$11*((FF1027+EX1027)/MAX(FF1027+EX1027+FG1027, 0.1)*$P$9+FG1027/MAX(FF1027+EX1027+FG1027, 0.1)*$Q$9))/($B$11+$C$11+$F$11)</f>
        <v>0</v>
      </c>
      <c r="DL1027">
        <v>6</v>
      </c>
      <c r="DM1027">
        <v>0.5</v>
      </c>
      <c r="DN1027" t="s">
        <v>438</v>
      </c>
      <c r="DO1027">
        <v>2</v>
      </c>
      <c r="DP1027" t="b">
        <v>1</v>
      </c>
      <c r="DQ1027">
        <v>1761426022.94615</v>
      </c>
      <c r="DR1027">
        <v>754.679769230769</v>
      </c>
      <c r="DS1027">
        <v>808.710769230769</v>
      </c>
      <c r="DT1027">
        <v>51.1268384615385</v>
      </c>
      <c r="DU1027">
        <v>25.6940230769231</v>
      </c>
      <c r="DV1027">
        <v>753.581923076923</v>
      </c>
      <c r="DW1027">
        <v>51.1709461538462</v>
      </c>
      <c r="DX1027">
        <v>499.977</v>
      </c>
      <c r="DY1027">
        <v>90.1977384615385</v>
      </c>
      <c r="DZ1027">
        <v>0.0409926076923077</v>
      </c>
      <c r="EA1027">
        <v>51.7198923076923</v>
      </c>
      <c r="EB1027">
        <v>48.0411461538462</v>
      </c>
      <c r="EC1027">
        <v>999.9</v>
      </c>
      <c r="ED1027">
        <v>0</v>
      </c>
      <c r="EE1027">
        <v>0</v>
      </c>
      <c r="EF1027">
        <v>10005.9761538462</v>
      </c>
      <c r="EG1027">
        <v>0</v>
      </c>
      <c r="EH1027">
        <v>1185.69307692308</v>
      </c>
      <c r="EI1027">
        <v>-54.0311461538461</v>
      </c>
      <c r="EJ1027">
        <v>795.342923076923</v>
      </c>
      <c r="EK1027">
        <v>830.038076923077</v>
      </c>
      <c r="EL1027">
        <v>25.4328615384615</v>
      </c>
      <c r="EM1027">
        <v>808.710769230769</v>
      </c>
      <c r="EN1027">
        <v>25.6940230769231</v>
      </c>
      <c r="EO1027">
        <v>4.61152538461538</v>
      </c>
      <c r="EP1027">
        <v>2.31754076923077</v>
      </c>
      <c r="EQ1027">
        <v>31.3856230769231</v>
      </c>
      <c r="ER1027">
        <v>19.7988384615385</v>
      </c>
      <c r="ES1027">
        <v>1199.97846153846</v>
      </c>
      <c r="ET1027">
        <v>0.967009076923077</v>
      </c>
      <c r="EU1027">
        <v>0.0329909461538462</v>
      </c>
      <c r="EV1027">
        <v>0</v>
      </c>
      <c r="EW1027">
        <v>910.747923076923</v>
      </c>
      <c r="EX1027">
        <v>5.00059</v>
      </c>
      <c r="EY1027">
        <v>12160.2461538462</v>
      </c>
      <c r="EZ1027">
        <v>10358.5538461538</v>
      </c>
      <c r="FA1027">
        <v>64.6393076923077</v>
      </c>
      <c r="FB1027">
        <v>65.7976923076923</v>
      </c>
      <c r="FC1027">
        <v>64.5862307692308</v>
      </c>
      <c r="FD1027">
        <v>65.75</v>
      </c>
      <c r="FE1027">
        <v>65.8556153846154</v>
      </c>
      <c r="FF1027">
        <v>1155.55846153846</v>
      </c>
      <c r="FG1027">
        <v>39.42</v>
      </c>
      <c r="FH1027">
        <v>0</v>
      </c>
      <c r="FI1027">
        <v>1761425991.7</v>
      </c>
      <c r="FJ1027">
        <v>0</v>
      </c>
      <c r="FK1027">
        <v>911.131423076923</v>
      </c>
      <c r="FL1027">
        <v>29.3694701022141</v>
      </c>
      <c r="FM1027">
        <v>386.078632674437</v>
      </c>
      <c r="FN1027">
        <v>12164.5923076923</v>
      </c>
      <c r="FO1027">
        <v>15</v>
      </c>
      <c r="FP1027">
        <v>0</v>
      </c>
      <c r="FQ1027" t="s">
        <v>439</v>
      </c>
      <c r="FR1027">
        <v>0</v>
      </c>
      <c r="FS1027">
        <v>0</v>
      </c>
      <c r="FT1027">
        <v>0</v>
      </c>
      <c r="FU1027">
        <v>0</v>
      </c>
      <c r="FV1027">
        <v>0</v>
      </c>
      <c r="FW1027">
        <v>0</v>
      </c>
      <c r="FX1027">
        <v>0</v>
      </c>
      <c r="FY1027">
        <v>0</v>
      </c>
      <c r="FZ1027">
        <v>0</v>
      </c>
      <c r="GA1027">
        <v>0</v>
      </c>
      <c r="GB1027">
        <v>0</v>
      </c>
      <c r="GC1027">
        <v>-53.633315</v>
      </c>
      <c r="GD1027">
        <v>-11.1312947368421</v>
      </c>
      <c r="GE1027">
        <v>1.27867842058705</v>
      </c>
      <c r="GF1027">
        <v>0</v>
      </c>
      <c r="GG1027">
        <v>909.341117647059</v>
      </c>
      <c r="GH1027">
        <v>29.7557219197073</v>
      </c>
      <c r="GI1027">
        <v>2.92968984269571</v>
      </c>
      <c r="GJ1027">
        <v>-1</v>
      </c>
      <c r="GK1027">
        <v>25.43993</v>
      </c>
      <c r="GL1027">
        <v>-0.179449624060173</v>
      </c>
      <c r="GM1027">
        <v>0.0175622065811789</v>
      </c>
      <c r="GN1027">
        <v>0</v>
      </c>
      <c r="GO1027">
        <v>0</v>
      </c>
      <c r="GP1027">
        <v>2</v>
      </c>
      <c r="GQ1027" t="s">
        <v>473</v>
      </c>
      <c r="GR1027">
        <v>3.12621</v>
      </c>
      <c r="GS1027">
        <v>2.71898</v>
      </c>
      <c r="GT1027">
        <v>0.132116</v>
      </c>
      <c r="GU1027">
        <v>0.138158</v>
      </c>
      <c r="GV1027">
        <v>0.164911</v>
      </c>
      <c r="GW1027">
        <v>0.101945</v>
      </c>
      <c r="GX1027">
        <v>30890.6</v>
      </c>
      <c r="GY1027">
        <v>32372.6</v>
      </c>
      <c r="GZ1027">
        <v>32352.8</v>
      </c>
      <c r="HA1027">
        <v>34162.3</v>
      </c>
      <c r="HB1027">
        <v>38852.4</v>
      </c>
      <c r="HC1027">
        <v>44287.7</v>
      </c>
      <c r="HD1027">
        <v>50907.3</v>
      </c>
      <c r="HE1027">
        <v>54834.2</v>
      </c>
      <c r="HF1027">
        <v>1.64855</v>
      </c>
      <c r="HG1027">
        <v>1.49993</v>
      </c>
      <c r="HH1027">
        <v>-0.178203</v>
      </c>
      <c r="HI1027">
        <v>0</v>
      </c>
      <c r="HJ1027">
        <v>50.8401</v>
      </c>
      <c r="HK1027">
        <v>999.9</v>
      </c>
      <c r="HL1027">
        <v>55.97</v>
      </c>
      <c r="HM1027">
        <v>30.273</v>
      </c>
      <c r="HN1027">
        <v>26.8546</v>
      </c>
      <c r="HO1027">
        <v>60.2468</v>
      </c>
      <c r="HP1027">
        <v>40.4087</v>
      </c>
      <c r="HQ1027">
        <v>1</v>
      </c>
      <c r="HR1027">
        <v>2.71375</v>
      </c>
      <c r="HS1027">
        <v>3.2865</v>
      </c>
      <c r="HT1027">
        <v>20.0808</v>
      </c>
      <c r="HU1027">
        <v>5.1827</v>
      </c>
      <c r="HV1027">
        <v>12.0159</v>
      </c>
      <c r="HW1027">
        <v>4.967</v>
      </c>
      <c r="HX1027">
        <v>3.2959</v>
      </c>
      <c r="HY1027">
        <v>9999</v>
      </c>
      <c r="HZ1027">
        <v>9999</v>
      </c>
      <c r="IA1027">
        <v>999.9</v>
      </c>
      <c r="IB1027">
        <v>9999</v>
      </c>
      <c r="IC1027">
        <v>1.86325</v>
      </c>
      <c r="ID1027">
        <v>1.8681</v>
      </c>
      <c r="IE1027">
        <v>1.86783</v>
      </c>
      <c r="IF1027">
        <v>1.86905</v>
      </c>
      <c r="IG1027">
        <v>1.86981</v>
      </c>
      <c r="IH1027">
        <v>1.86584</v>
      </c>
      <c r="II1027">
        <v>1.86696</v>
      </c>
      <c r="IJ1027">
        <v>1.86843</v>
      </c>
      <c r="IK1027">
        <v>5</v>
      </c>
      <c r="IL1027">
        <v>0</v>
      </c>
      <c r="IM1027">
        <v>0</v>
      </c>
      <c r="IN1027">
        <v>0</v>
      </c>
      <c r="IO1027" t="s">
        <v>441</v>
      </c>
      <c r="IP1027" t="s">
        <v>442</v>
      </c>
      <c r="IQ1027" t="s">
        <v>443</v>
      </c>
      <c r="IR1027" t="s">
        <v>443</v>
      </c>
      <c r="IS1027" t="s">
        <v>443</v>
      </c>
      <c r="IT1027" t="s">
        <v>443</v>
      </c>
      <c r="IU1027">
        <v>0</v>
      </c>
      <c r="IV1027">
        <v>100</v>
      </c>
      <c r="IW1027">
        <v>100</v>
      </c>
      <c r="IX1027">
        <v>1.098</v>
      </c>
      <c r="IY1027">
        <v>-0.0441</v>
      </c>
      <c r="IZ1027">
        <v>1.09748391826392</v>
      </c>
      <c r="JA1027">
        <v>0</v>
      </c>
      <c r="JB1027">
        <v>0</v>
      </c>
      <c r="JC1027">
        <v>0</v>
      </c>
      <c r="JD1027">
        <v>-0.0441141096964596</v>
      </c>
      <c r="JE1027">
        <v>0</v>
      </c>
      <c r="JF1027">
        <v>0</v>
      </c>
      <c r="JG1027">
        <v>0</v>
      </c>
      <c r="JH1027">
        <v>5</v>
      </c>
      <c r="JI1027">
        <v>2273</v>
      </c>
      <c r="JJ1027">
        <v>1</v>
      </c>
      <c r="JK1027">
        <v>24</v>
      </c>
      <c r="JL1027">
        <v>29357100.5</v>
      </c>
      <c r="JM1027">
        <v>29357100.5</v>
      </c>
      <c r="JN1027">
        <v>1.78589</v>
      </c>
      <c r="JO1027">
        <v>2.61963</v>
      </c>
      <c r="JP1027">
        <v>1.54785</v>
      </c>
      <c r="JQ1027">
        <v>2.31567</v>
      </c>
      <c r="JR1027">
        <v>1.64551</v>
      </c>
      <c r="JS1027">
        <v>2.37183</v>
      </c>
      <c r="JT1027">
        <v>34.3725</v>
      </c>
      <c r="JU1027">
        <v>24.1751</v>
      </c>
      <c r="JV1027">
        <v>18</v>
      </c>
      <c r="JW1027">
        <v>485.154</v>
      </c>
      <c r="JX1027">
        <v>377.74</v>
      </c>
      <c r="JY1027">
        <v>47.6653</v>
      </c>
      <c r="JZ1027">
        <v>57.077</v>
      </c>
      <c r="KA1027">
        <v>30.0025</v>
      </c>
      <c r="KB1027">
        <v>56.2809</v>
      </c>
      <c r="KC1027">
        <v>56.0763</v>
      </c>
      <c r="KD1027">
        <v>35.8965</v>
      </c>
      <c r="KE1027">
        <v>0</v>
      </c>
      <c r="KF1027">
        <v>100</v>
      </c>
      <c r="KG1027">
        <v>47.6421</v>
      </c>
      <c r="KH1027">
        <v>863.896</v>
      </c>
      <c r="KI1027">
        <v>26.2864</v>
      </c>
      <c r="KJ1027">
        <v>92.2283</v>
      </c>
      <c r="KK1027">
        <v>88.6967</v>
      </c>
    </row>
    <row r="1028" spans="1:297">
      <c r="A1028">
        <v>1012</v>
      </c>
      <c r="B1028">
        <v>1761426036.1</v>
      </c>
      <c r="C1028">
        <v>17855.0999999046</v>
      </c>
      <c r="D1028" t="s">
        <v>2476</v>
      </c>
      <c r="E1028" t="s">
        <v>2477</v>
      </c>
      <c r="F1028">
        <v>5</v>
      </c>
      <c r="G1028" t="s">
        <v>2375</v>
      </c>
      <c r="H1028" t="s">
        <v>436</v>
      </c>
      <c r="I1028">
        <v>1761426027.94615</v>
      </c>
      <c r="J1028">
        <f>(K1028)/1000</f>
        <v>0</v>
      </c>
      <c r="K1028">
        <f>IF(DP1028, AN1028, AH1028)</f>
        <v>0</v>
      </c>
      <c r="L1028">
        <f>IF(DP1028, AI1028, AG1028)</f>
        <v>0</v>
      </c>
      <c r="M1028">
        <f>DR1028 - IF(AU1028&gt;1, L1028*DL1028*100.0/(AW1028), 0)</f>
        <v>0</v>
      </c>
      <c r="N1028">
        <f>((T1028-J1028/2)*M1028-L1028)/(T1028+J1028/2)</f>
        <v>0</v>
      </c>
      <c r="O1028">
        <f>N1028*(DY1028+DZ1028)/1000.0</f>
        <v>0</v>
      </c>
      <c r="P1028">
        <f>(DR1028 - IF(AU1028&gt;1, L1028*DL1028*100.0/(AW1028), 0))*(DY1028+DZ1028)/1000.0</f>
        <v>0</v>
      </c>
      <c r="Q1028">
        <f>2.0/((1/S1028-1/R1028)+SIGN(S1028)*SQRT((1/S1028-1/R1028)*(1/S1028-1/R1028) + 4*DM1028/((DM1028+1)*(DM1028+1))*(2*1/S1028*1/R1028-1/R1028*1/R1028)))</f>
        <v>0</v>
      </c>
      <c r="R1028">
        <f>IF(LEFT(DN1028,1)&lt;&gt;"0",IF(LEFT(DN1028,1)="1",3.0,DO1028),$D$5+$E$5*(EF1028*DY1028/($K$5*1000))+$F$5*(EF1028*DY1028/($K$5*1000))*MAX(MIN(DL1028,$J$5),$I$5)*MAX(MIN(DL1028,$J$5),$I$5)+$G$5*MAX(MIN(DL1028,$J$5),$I$5)*(EF1028*DY1028/($K$5*1000))+$H$5*(EF1028*DY1028/($K$5*1000))*(EF1028*DY1028/($K$5*1000)))</f>
        <v>0</v>
      </c>
      <c r="S1028">
        <f>J1028*(1000-(1000*0.61365*exp(17.502*W1028/(240.97+W1028))/(DY1028+DZ1028)+DT1028)/2)/(1000*0.61365*exp(17.502*W1028/(240.97+W1028))/(DY1028+DZ1028)-DT1028)</f>
        <v>0</v>
      </c>
      <c r="T1028">
        <f>1/((DM1028+1)/(Q1028/1.6)+1/(R1028/1.37)) + DM1028/((DM1028+1)/(Q1028/1.6) + DM1028/(R1028/1.37))</f>
        <v>0</v>
      </c>
      <c r="U1028">
        <f>(DH1028*DK1028)</f>
        <v>0</v>
      </c>
      <c r="V1028">
        <f>(EA1028+(U1028+2*0.95*5.67E-8*(((EA1028+$B$7)+273)^4-(EA1028+273)^4)-44100*J1028)/(1.84*29.3*R1028+8*0.95*5.67E-8*(EA1028+273)^3))</f>
        <v>0</v>
      </c>
      <c r="W1028">
        <f>($C$7*EB1028+$D$7*EC1028+$E$7*V1028)</f>
        <v>0</v>
      </c>
      <c r="X1028">
        <f>0.61365*exp(17.502*W1028/(240.97+W1028))</f>
        <v>0</v>
      </c>
      <c r="Y1028">
        <f>(Z1028/AA1028*100)</f>
        <v>0</v>
      </c>
      <c r="Z1028">
        <f>DT1028*(DY1028+DZ1028)/1000</f>
        <v>0</v>
      </c>
      <c r="AA1028">
        <f>0.61365*exp(17.502*EA1028/(240.97+EA1028))</f>
        <v>0</v>
      </c>
      <c r="AB1028">
        <f>(X1028-DT1028*(DY1028+DZ1028)/1000)</f>
        <v>0</v>
      </c>
      <c r="AC1028">
        <f>(-J1028*44100)</f>
        <v>0</v>
      </c>
      <c r="AD1028">
        <f>2*29.3*R1028*0.92*(EA1028-W1028)</f>
        <v>0</v>
      </c>
      <c r="AE1028">
        <f>2*0.95*5.67E-8*(((EA1028+$B$7)+273)^4-(W1028+273)^4)</f>
        <v>0</v>
      </c>
      <c r="AF1028">
        <f>U1028+AE1028+AC1028+AD1028</f>
        <v>0</v>
      </c>
      <c r="AG1028">
        <f>DX1028*AU1028*(DS1028-DR1028*(1000-AU1028*DU1028)/(1000-AU1028*DT1028))/(100*DL1028)</f>
        <v>0</v>
      </c>
      <c r="AH1028">
        <f>1000*DX1028*AU1028*(DT1028-DU1028)/(100*DL1028*(1000-AU1028*DT1028))</f>
        <v>0</v>
      </c>
      <c r="AI1028">
        <f>(AJ1028 - AK1028 - DY1028*1E3/(8.314*(EA1028+273.15)) * AM1028/DX1028 * AL1028) * DX1028/(100*DL1028) * (1000 - DU1028)/1000</f>
        <v>0</v>
      </c>
      <c r="AJ1028">
        <v>864.026076870576</v>
      </c>
      <c r="AK1028">
        <v>837.4706</v>
      </c>
      <c r="AL1028">
        <v>3.3235666910555</v>
      </c>
      <c r="AM1028">
        <v>65.4866395817143</v>
      </c>
      <c r="AN1028">
        <f>(AP1028 - AO1028 + DY1028*1E3/(8.314*(EA1028+273.15)) * AR1028/DX1028 * AQ1028) * DX1028/(100*DL1028) * 1000/(1000 - AP1028)</f>
        <v>0</v>
      </c>
      <c r="AO1028">
        <v>25.7042340946211</v>
      </c>
      <c r="AP1028">
        <v>51.1044878787879</v>
      </c>
      <c r="AQ1028">
        <v>-0.000486314236153254</v>
      </c>
      <c r="AR1028">
        <v>110.837555628061</v>
      </c>
      <c r="AS1028">
        <v>8</v>
      </c>
      <c r="AT1028">
        <v>2</v>
      </c>
      <c r="AU1028">
        <f>IF(AS1028*$H$13&gt;=AW1028,1.0,(AW1028/(AW1028-AS1028*$H$13)))</f>
        <v>0</v>
      </c>
      <c r="AV1028">
        <f>(AU1028-1)*100</f>
        <v>0</v>
      </c>
      <c r="AW1028">
        <f>MAX(0,($B$13+$C$13*EF1028)/(1+$D$13*EF1028)*DY1028/(EA1028+273)*$E$13)</f>
        <v>0</v>
      </c>
      <c r="AX1028" t="s">
        <v>437</v>
      </c>
      <c r="AY1028" t="s">
        <v>437</v>
      </c>
      <c r="AZ1028">
        <v>0</v>
      </c>
      <c r="BA1028">
        <v>0</v>
      </c>
      <c r="BB1028">
        <f>1-AZ1028/BA1028</f>
        <v>0</v>
      </c>
      <c r="BC1028">
        <v>0</v>
      </c>
      <c r="BD1028" t="s">
        <v>437</v>
      </c>
      <c r="BE1028" t="s">
        <v>437</v>
      </c>
      <c r="BF1028">
        <v>0</v>
      </c>
      <c r="BG1028">
        <v>0</v>
      </c>
      <c r="BH1028">
        <f>1-BF1028/BG1028</f>
        <v>0</v>
      </c>
      <c r="BI1028">
        <v>0.5</v>
      </c>
      <c r="BJ1028">
        <f>DI1028</f>
        <v>0</v>
      </c>
      <c r="BK1028">
        <f>L1028</f>
        <v>0</v>
      </c>
      <c r="BL1028">
        <f>BH1028*BI1028*BJ1028</f>
        <v>0</v>
      </c>
      <c r="BM1028">
        <f>(BK1028-BC1028)/BJ1028</f>
        <v>0</v>
      </c>
      <c r="BN1028">
        <f>(BA1028-BG1028)/BG1028</f>
        <v>0</v>
      </c>
      <c r="BO1028">
        <f>AZ1028/(BB1028+AZ1028/BG1028)</f>
        <v>0</v>
      </c>
      <c r="BP1028" t="s">
        <v>437</v>
      </c>
      <c r="BQ1028">
        <v>0</v>
      </c>
      <c r="BR1028">
        <f>IF(BQ1028&lt;&gt;0, BQ1028, BO1028)</f>
        <v>0</v>
      </c>
      <c r="BS1028">
        <f>1-BR1028/BG1028</f>
        <v>0</v>
      </c>
      <c r="BT1028">
        <f>(BG1028-BF1028)/(BG1028-BR1028)</f>
        <v>0</v>
      </c>
      <c r="BU1028">
        <f>(BA1028-BG1028)/(BA1028-BR1028)</f>
        <v>0</v>
      </c>
      <c r="BV1028">
        <f>(BG1028-BF1028)/(BG1028-AZ1028)</f>
        <v>0</v>
      </c>
      <c r="BW1028">
        <f>(BA1028-BG1028)/(BA1028-AZ1028)</f>
        <v>0</v>
      </c>
      <c r="BX1028">
        <f>(BT1028*BR1028/BF1028)</f>
        <v>0</v>
      </c>
      <c r="BY1028">
        <f>(1-BX1028)</f>
        <v>0</v>
      </c>
      <c r="DH1028">
        <f>$B$11*EG1028+$C$11*EH1028+$F$11*ES1028*(1-EV1028)</f>
        <v>0</v>
      </c>
      <c r="DI1028">
        <f>DH1028*DJ1028</f>
        <v>0</v>
      </c>
      <c r="DJ1028">
        <f>($B$11*$D$9+$C$11*$D$9+$F$11*((FF1028+EX1028)/MAX(FF1028+EX1028+FG1028, 0.1)*$I$9+FG1028/MAX(FF1028+EX1028+FG1028, 0.1)*$J$9))/($B$11+$C$11+$F$11)</f>
        <v>0</v>
      </c>
      <c r="DK1028">
        <f>($B$11*$K$9+$C$11*$K$9+$F$11*((FF1028+EX1028)/MAX(FF1028+EX1028+FG1028, 0.1)*$P$9+FG1028/MAX(FF1028+EX1028+FG1028, 0.1)*$Q$9))/($B$11+$C$11+$F$11)</f>
        <v>0</v>
      </c>
      <c r="DL1028">
        <v>6</v>
      </c>
      <c r="DM1028">
        <v>0.5</v>
      </c>
      <c r="DN1028" t="s">
        <v>438</v>
      </c>
      <c r="DO1028">
        <v>2</v>
      </c>
      <c r="DP1028" t="b">
        <v>1</v>
      </c>
      <c r="DQ1028">
        <v>1761426027.94615</v>
      </c>
      <c r="DR1028">
        <v>771.266</v>
      </c>
      <c r="DS1028">
        <v>825.618153846154</v>
      </c>
      <c r="DT1028">
        <v>51.1165615384615</v>
      </c>
      <c r="DU1028">
        <v>25.6987769230769</v>
      </c>
      <c r="DV1028">
        <v>770.168384615385</v>
      </c>
      <c r="DW1028">
        <v>51.1606692307692</v>
      </c>
      <c r="DX1028">
        <v>499.987307692308</v>
      </c>
      <c r="DY1028">
        <v>90.1977076923077</v>
      </c>
      <c r="DZ1028">
        <v>0.0409591307692308</v>
      </c>
      <c r="EA1028">
        <v>51.7111461538462</v>
      </c>
      <c r="EB1028">
        <v>48.0354230769231</v>
      </c>
      <c r="EC1028">
        <v>999.9</v>
      </c>
      <c r="ED1028">
        <v>0</v>
      </c>
      <c r="EE1028">
        <v>0</v>
      </c>
      <c r="EF1028">
        <v>10008.6661538462</v>
      </c>
      <c r="EG1028">
        <v>0</v>
      </c>
      <c r="EH1028">
        <v>1185.67846153846</v>
      </c>
      <c r="EI1028">
        <v>-54.3522307692308</v>
      </c>
      <c r="EJ1028">
        <v>812.814307692308</v>
      </c>
      <c r="EK1028">
        <v>847.395384615385</v>
      </c>
      <c r="EL1028">
        <v>25.4178153846154</v>
      </c>
      <c r="EM1028">
        <v>825.618153846154</v>
      </c>
      <c r="EN1028">
        <v>25.6987769230769</v>
      </c>
      <c r="EO1028">
        <v>4.61059692307692</v>
      </c>
      <c r="EP1028">
        <v>2.31796769230769</v>
      </c>
      <c r="EQ1028">
        <v>31.3820692307692</v>
      </c>
      <c r="ER1028">
        <v>19.8018076923077</v>
      </c>
      <c r="ES1028">
        <v>1199.99</v>
      </c>
      <c r="ET1028">
        <v>0.967009076923077</v>
      </c>
      <c r="EU1028">
        <v>0.0329909461538462</v>
      </c>
      <c r="EV1028">
        <v>0</v>
      </c>
      <c r="EW1028">
        <v>913.218</v>
      </c>
      <c r="EX1028">
        <v>5.00059</v>
      </c>
      <c r="EY1028">
        <v>12192.4076923077</v>
      </c>
      <c r="EZ1028">
        <v>10358.6538461538</v>
      </c>
      <c r="FA1028">
        <v>64.6583846153846</v>
      </c>
      <c r="FB1028">
        <v>65.812</v>
      </c>
      <c r="FC1028">
        <v>64.6056153846154</v>
      </c>
      <c r="FD1028">
        <v>65.7595384615385</v>
      </c>
      <c r="FE1028">
        <v>65.875</v>
      </c>
      <c r="FF1028">
        <v>1155.56846153846</v>
      </c>
      <c r="FG1028">
        <v>39.42</v>
      </c>
      <c r="FH1028">
        <v>0</v>
      </c>
      <c r="FI1028">
        <v>1761425996.5</v>
      </c>
      <c r="FJ1028">
        <v>0</v>
      </c>
      <c r="FK1028">
        <v>913.452076923077</v>
      </c>
      <c r="FL1028">
        <v>29.7596580737157</v>
      </c>
      <c r="FM1028">
        <v>379.647862731519</v>
      </c>
      <c r="FN1028">
        <v>12195.2115384615</v>
      </c>
      <c r="FO1028">
        <v>15</v>
      </c>
      <c r="FP1028">
        <v>0</v>
      </c>
      <c r="FQ1028" t="s">
        <v>439</v>
      </c>
      <c r="FR1028">
        <v>0</v>
      </c>
      <c r="FS1028">
        <v>0</v>
      </c>
      <c r="FT1028">
        <v>0</v>
      </c>
      <c r="FU1028">
        <v>0</v>
      </c>
      <c r="FV1028">
        <v>0</v>
      </c>
      <c r="FW1028">
        <v>0</v>
      </c>
      <c r="FX1028">
        <v>0</v>
      </c>
      <c r="FY1028">
        <v>0</v>
      </c>
      <c r="FZ1028">
        <v>0</v>
      </c>
      <c r="GA1028">
        <v>0</v>
      </c>
      <c r="GB1028">
        <v>0</v>
      </c>
      <c r="GC1028">
        <v>-54.2016</v>
      </c>
      <c r="GD1028">
        <v>-5.67905454545456</v>
      </c>
      <c r="GE1028">
        <v>0.946903602978326</v>
      </c>
      <c r="GF1028">
        <v>0</v>
      </c>
      <c r="GG1028">
        <v>912.017235294118</v>
      </c>
      <c r="GH1028">
        <v>29.2910924106609</v>
      </c>
      <c r="GI1028">
        <v>2.88142478093149</v>
      </c>
      <c r="GJ1028">
        <v>-1</v>
      </c>
      <c r="GK1028">
        <v>25.4270380952381</v>
      </c>
      <c r="GL1028">
        <v>-0.171023376623372</v>
      </c>
      <c r="GM1028">
        <v>0.0175762143437545</v>
      </c>
      <c r="GN1028">
        <v>0</v>
      </c>
      <c r="GO1028">
        <v>0</v>
      </c>
      <c r="GP1028">
        <v>2</v>
      </c>
      <c r="GQ1028" t="s">
        <v>473</v>
      </c>
      <c r="GR1028">
        <v>3.1262</v>
      </c>
      <c r="GS1028">
        <v>2.71897</v>
      </c>
      <c r="GT1028">
        <v>0.133974</v>
      </c>
      <c r="GU1028">
        <v>0.140179</v>
      </c>
      <c r="GV1028">
        <v>0.164888</v>
      </c>
      <c r="GW1028">
        <v>0.101953</v>
      </c>
      <c r="GX1028">
        <v>30822.7</v>
      </c>
      <c r="GY1028">
        <v>32294.1</v>
      </c>
      <c r="GZ1028">
        <v>32351.3</v>
      </c>
      <c r="HA1028">
        <v>34160.2</v>
      </c>
      <c r="HB1028">
        <v>38852.4</v>
      </c>
      <c r="HC1028">
        <v>44284.8</v>
      </c>
      <c r="HD1028">
        <v>50905.5</v>
      </c>
      <c r="HE1028">
        <v>54830.7</v>
      </c>
      <c r="HF1028">
        <v>1.64832</v>
      </c>
      <c r="HG1028">
        <v>1.49955</v>
      </c>
      <c r="HH1028">
        <v>-0.179589</v>
      </c>
      <c r="HI1028">
        <v>0</v>
      </c>
      <c r="HJ1028">
        <v>50.8506</v>
      </c>
      <c r="HK1028">
        <v>999.9</v>
      </c>
      <c r="HL1028">
        <v>55.97</v>
      </c>
      <c r="HM1028">
        <v>30.283</v>
      </c>
      <c r="HN1028">
        <v>26.8707</v>
      </c>
      <c r="HO1028">
        <v>60.5868</v>
      </c>
      <c r="HP1028">
        <v>40.3285</v>
      </c>
      <c r="HQ1028">
        <v>1</v>
      </c>
      <c r="HR1028">
        <v>2.71643</v>
      </c>
      <c r="HS1028">
        <v>3.27986</v>
      </c>
      <c r="HT1028">
        <v>20.0811</v>
      </c>
      <c r="HU1028">
        <v>5.18449</v>
      </c>
      <c r="HV1028">
        <v>12.0159</v>
      </c>
      <c r="HW1028">
        <v>4.9672</v>
      </c>
      <c r="HX1028">
        <v>3.296</v>
      </c>
      <c r="HY1028">
        <v>9999</v>
      </c>
      <c r="HZ1028">
        <v>9999</v>
      </c>
      <c r="IA1028">
        <v>999.9</v>
      </c>
      <c r="IB1028">
        <v>9999</v>
      </c>
      <c r="IC1028">
        <v>1.86324</v>
      </c>
      <c r="ID1028">
        <v>1.86811</v>
      </c>
      <c r="IE1028">
        <v>1.86783</v>
      </c>
      <c r="IF1028">
        <v>1.86905</v>
      </c>
      <c r="IG1028">
        <v>1.86981</v>
      </c>
      <c r="IH1028">
        <v>1.86586</v>
      </c>
      <c r="II1028">
        <v>1.86695</v>
      </c>
      <c r="IJ1028">
        <v>1.86843</v>
      </c>
      <c r="IK1028">
        <v>5</v>
      </c>
      <c r="IL1028">
        <v>0</v>
      </c>
      <c r="IM1028">
        <v>0</v>
      </c>
      <c r="IN1028">
        <v>0</v>
      </c>
      <c r="IO1028" t="s">
        <v>441</v>
      </c>
      <c r="IP1028" t="s">
        <v>442</v>
      </c>
      <c r="IQ1028" t="s">
        <v>443</v>
      </c>
      <c r="IR1028" t="s">
        <v>443</v>
      </c>
      <c r="IS1028" t="s">
        <v>443</v>
      </c>
      <c r="IT1028" t="s">
        <v>443</v>
      </c>
      <c r="IU1028">
        <v>0</v>
      </c>
      <c r="IV1028">
        <v>100</v>
      </c>
      <c r="IW1028">
        <v>100</v>
      </c>
      <c r="IX1028">
        <v>1.097</v>
      </c>
      <c r="IY1028">
        <v>-0.0441</v>
      </c>
      <c r="IZ1028">
        <v>1.09748391826392</v>
      </c>
      <c r="JA1028">
        <v>0</v>
      </c>
      <c r="JB1028">
        <v>0</v>
      </c>
      <c r="JC1028">
        <v>0</v>
      </c>
      <c r="JD1028">
        <v>-0.0441141096964596</v>
      </c>
      <c r="JE1028">
        <v>0</v>
      </c>
      <c r="JF1028">
        <v>0</v>
      </c>
      <c r="JG1028">
        <v>0</v>
      </c>
      <c r="JH1028">
        <v>5</v>
      </c>
      <c r="JI1028">
        <v>2273</v>
      </c>
      <c r="JJ1028">
        <v>1</v>
      </c>
      <c r="JK1028">
        <v>24</v>
      </c>
      <c r="JL1028">
        <v>29357100.6</v>
      </c>
      <c r="JM1028">
        <v>29357100.6</v>
      </c>
      <c r="JN1028">
        <v>1.81519</v>
      </c>
      <c r="JO1028">
        <v>2.63062</v>
      </c>
      <c r="JP1028">
        <v>1.54785</v>
      </c>
      <c r="JQ1028">
        <v>2.31567</v>
      </c>
      <c r="JR1028">
        <v>1.64673</v>
      </c>
      <c r="JS1028">
        <v>2.29736</v>
      </c>
      <c r="JT1028">
        <v>34.3952</v>
      </c>
      <c r="JU1028">
        <v>24.1663</v>
      </c>
      <c r="JV1028">
        <v>18</v>
      </c>
      <c r="JW1028">
        <v>485.081</v>
      </c>
      <c r="JX1028">
        <v>377.57</v>
      </c>
      <c r="JY1028">
        <v>47.6232</v>
      </c>
      <c r="JZ1028">
        <v>57.0969</v>
      </c>
      <c r="KA1028">
        <v>30.0024</v>
      </c>
      <c r="KB1028">
        <v>56.2981</v>
      </c>
      <c r="KC1028">
        <v>56.0913</v>
      </c>
      <c r="KD1028">
        <v>36.4425</v>
      </c>
      <c r="KE1028">
        <v>0</v>
      </c>
      <c r="KF1028">
        <v>100</v>
      </c>
      <c r="KG1028">
        <v>47.6142</v>
      </c>
      <c r="KH1028">
        <v>877.582</v>
      </c>
      <c r="KI1028">
        <v>26.2864</v>
      </c>
      <c r="KJ1028">
        <v>92.2248</v>
      </c>
      <c r="KK1028">
        <v>88.6911</v>
      </c>
    </row>
    <row r="1029" spans="1:297">
      <c r="A1029">
        <v>1013</v>
      </c>
      <c r="B1029">
        <v>1761426041.1</v>
      </c>
      <c r="C1029">
        <v>17860.0999999046</v>
      </c>
      <c r="D1029" t="s">
        <v>2478</v>
      </c>
      <c r="E1029" t="s">
        <v>2479</v>
      </c>
      <c r="F1029">
        <v>5</v>
      </c>
      <c r="G1029" t="s">
        <v>2375</v>
      </c>
      <c r="H1029" t="s">
        <v>436</v>
      </c>
      <c r="I1029">
        <v>1761426032.94615</v>
      </c>
      <c r="J1029">
        <f>(K1029)/1000</f>
        <v>0</v>
      </c>
      <c r="K1029">
        <f>IF(DP1029, AN1029, AH1029)</f>
        <v>0</v>
      </c>
      <c r="L1029">
        <f>IF(DP1029, AI1029, AG1029)</f>
        <v>0</v>
      </c>
      <c r="M1029">
        <f>DR1029 - IF(AU1029&gt;1, L1029*DL1029*100.0/(AW1029), 0)</f>
        <v>0</v>
      </c>
      <c r="N1029">
        <f>((T1029-J1029/2)*M1029-L1029)/(T1029+J1029/2)</f>
        <v>0</v>
      </c>
      <c r="O1029">
        <f>N1029*(DY1029+DZ1029)/1000.0</f>
        <v>0</v>
      </c>
      <c r="P1029">
        <f>(DR1029 - IF(AU1029&gt;1, L1029*DL1029*100.0/(AW1029), 0))*(DY1029+DZ1029)/1000.0</f>
        <v>0</v>
      </c>
      <c r="Q1029">
        <f>2.0/((1/S1029-1/R1029)+SIGN(S1029)*SQRT((1/S1029-1/R1029)*(1/S1029-1/R1029) + 4*DM1029/((DM1029+1)*(DM1029+1))*(2*1/S1029*1/R1029-1/R1029*1/R1029)))</f>
        <v>0</v>
      </c>
      <c r="R1029">
        <f>IF(LEFT(DN1029,1)&lt;&gt;"0",IF(LEFT(DN1029,1)="1",3.0,DO1029),$D$5+$E$5*(EF1029*DY1029/($K$5*1000))+$F$5*(EF1029*DY1029/($K$5*1000))*MAX(MIN(DL1029,$J$5),$I$5)*MAX(MIN(DL1029,$J$5),$I$5)+$G$5*MAX(MIN(DL1029,$J$5),$I$5)*(EF1029*DY1029/($K$5*1000))+$H$5*(EF1029*DY1029/($K$5*1000))*(EF1029*DY1029/($K$5*1000)))</f>
        <v>0</v>
      </c>
      <c r="S1029">
        <f>J1029*(1000-(1000*0.61365*exp(17.502*W1029/(240.97+W1029))/(DY1029+DZ1029)+DT1029)/2)/(1000*0.61365*exp(17.502*W1029/(240.97+W1029))/(DY1029+DZ1029)-DT1029)</f>
        <v>0</v>
      </c>
      <c r="T1029">
        <f>1/((DM1029+1)/(Q1029/1.6)+1/(R1029/1.37)) + DM1029/((DM1029+1)/(Q1029/1.6) + DM1029/(R1029/1.37))</f>
        <v>0</v>
      </c>
      <c r="U1029">
        <f>(DH1029*DK1029)</f>
        <v>0</v>
      </c>
      <c r="V1029">
        <f>(EA1029+(U1029+2*0.95*5.67E-8*(((EA1029+$B$7)+273)^4-(EA1029+273)^4)-44100*J1029)/(1.84*29.3*R1029+8*0.95*5.67E-8*(EA1029+273)^3))</f>
        <v>0</v>
      </c>
      <c r="W1029">
        <f>($C$7*EB1029+$D$7*EC1029+$E$7*V1029)</f>
        <v>0</v>
      </c>
      <c r="X1029">
        <f>0.61365*exp(17.502*W1029/(240.97+W1029))</f>
        <v>0</v>
      </c>
      <c r="Y1029">
        <f>(Z1029/AA1029*100)</f>
        <v>0</v>
      </c>
      <c r="Z1029">
        <f>DT1029*(DY1029+DZ1029)/1000</f>
        <v>0</v>
      </c>
      <c r="AA1029">
        <f>0.61365*exp(17.502*EA1029/(240.97+EA1029))</f>
        <v>0</v>
      </c>
      <c r="AB1029">
        <f>(X1029-DT1029*(DY1029+DZ1029)/1000)</f>
        <v>0</v>
      </c>
      <c r="AC1029">
        <f>(-J1029*44100)</f>
        <v>0</v>
      </c>
      <c r="AD1029">
        <f>2*29.3*R1029*0.92*(EA1029-W1029)</f>
        <v>0</v>
      </c>
      <c r="AE1029">
        <f>2*0.95*5.67E-8*(((EA1029+$B$7)+273)^4-(W1029+273)^4)</f>
        <v>0</v>
      </c>
      <c r="AF1029">
        <f>U1029+AE1029+AC1029+AD1029</f>
        <v>0</v>
      </c>
      <c r="AG1029">
        <f>DX1029*AU1029*(DS1029-DR1029*(1000-AU1029*DU1029)/(1000-AU1029*DT1029))/(100*DL1029)</f>
        <v>0</v>
      </c>
      <c r="AH1029">
        <f>1000*DX1029*AU1029*(DT1029-DU1029)/(100*DL1029*(1000-AU1029*DT1029))</f>
        <v>0</v>
      </c>
      <c r="AI1029">
        <f>(AJ1029 - AK1029 - DY1029*1E3/(8.314*(EA1029+273.15)) * AM1029/DX1029 * AL1029) * DX1029/(100*DL1029) * (1000 - DU1029)/1000</f>
        <v>0</v>
      </c>
      <c r="AJ1029">
        <v>882.975069652637</v>
      </c>
      <c r="AK1029">
        <v>855.535103030303</v>
      </c>
      <c r="AL1029">
        <v>3.62858800608834</v>
      </c>
      <c r="AM1029">
        <v>65.4866395817143</v>
      </c>
      <c r="AN1029">
        <f>(AP1029 - AO1029 + DY1029*1E3/(8.314*(EA1029+273.15)) * AR1029/DX1029 * AQ1029) * DX1029/(100*DL1029) * 1000/(1000 - AP1029)</f>
        <v>0</v>
      </c>
      <c r="AO1029">
        <v>25.7085106624223</v>
      </c>
      <c r="AP1029">
        <v>51.0946187878788</v>
      </c>
      <c r="AQ1029">
        <v>-0.000551306857690256</v>
      </c>
      <c r="AR1029">
        <v>110.837555628061</v>
      </c>
      <c r="AS1029">
        <v>8</v>
      </c>
      <c r="AT1029">
        <v>2</v>
      </c>
      <c r="AU1029">
        <f>IF(AS1029*$H$13&gt;=AW1029,1.0,(AW1029/(AW1029-AS1029*$H$13)))</f>
        <v>0</v>
      </c>
      <c r="AV1029">
        <f>(AU1029-1)*100</f>
        <v>0</v>
      </c>
      <c r="AW1029">
        <f>MAX(0,($B$13+$C$13*EF1029)/(1+$D$13*EF1029)*DY1029/(EA1029+273)*$E$13)</f>
        <v>0</v>
      </c>
      <c r="AX1029" t="s">
        <v>437</v>
      </c>
      <c r="AY1029" t="s">
        <v>437</v>
      </c>
      <c r="AZ1029">
        <v>0</v>
      </c>
      <c r="BA1029">
        <v>0</v>
      </c>
      <c r="BB1029">
        <f>1-AZ1029/BA1029</f>
        <v>0</v>
      </c>
      <c r="BC1029">
        <v>0</v>
      </c>
      <c r="BD1029" t="s">
        <v>437</v>
      </c>
      <c r="BE1029" t="s">
        <v>437</v>
      </c>
      <c r="BF1029">
        <v>0</v>
      </c>
      <c r="BG1029">
        <v>0</v>
      </c>
      <c r="BH1029">
        <f>1-BF1029/BG1029</f>
        <v>0</v>
      </c>
      <c r="BI1029">
        <v>0.5</v>
      </c>
      <c r="BJ1029">
        <f>DI1029</f>
        <v>0</v>
      </c>
      <c r="BK1029">
        <f>L1029</f>
        <v>0</v>
      </c>
      <c r="BL1029">
        <f>BH1029*BI1029*BJ1029</f>
        <v>0</v>
      </c>
      <c r="BM1029">
        <f>(BK1029-BC1029)/BJ1029</f>
        <v>0</v>
      </c>
      <c r="BN1029">
        <f>(BA1029-BG1029)/BG1029</f>
        <v>0</v>
      </c>
      <c r="BO1029">
        <f>AZ1029/(BB1029+AZ1029/BG1029)</f>
        <v>0</v>
      </c>
      <c r="BP1029" t="s">
        <v>437</v>
      </c>
      <c r="BQ1029">
        <v>0</v>
      </c>
      <c r="BR1029">
        <f>IF(BQ1029&lt;&gt;0, BQ1029, BO1029)</f>
        <v>0</v>
      </c>
      <c r="BS1029">
        <f>1-BR1029/BG1029</f>
        <v>0</v>
      </c>
      <c r="BT1029">
        <f>(BG1029-BF1029)/(BG1029-BR1029)</f>
        <v>0</v>
      </c>
      <c r="BU1029">
        <f>(BA1029-BG1029)/(BA1029-BR1029)</f>
        <v>0</v>
      </c>
      <c r="BV1029">
        <f>(BG1029-BF1029)/(BG1029-AZ1029)</f>
        <v>0</v>
      </c>
      <c r="BW1029">
        <f>(BA1029-BG1029)/(BA1029-AZ1029)</f>
        <v>0</v>
      </c>
      <c r="BX1029">
        <f>(BT1029*BR1029/BF1029)</f>
        <v>0</v>
      </c>
      <c r="BY1029">
        <f>(1-BX1029)</f>
        <v>0</v>
      </c>
      <c r="DH1029">
        <f>$B$11*EG1029+$C$11*EH1029+$F$11*ES1029*(1-EV1029)</f>
        <v>0</v>
      </c>
      <c r="DI1029">
        <f>DH1029*DJ1029</f>
        <v>0</v>
      </c>
      <c r="DJ1029">
        <f>($B$11*$D$9+$C$11*$D$9+$F$11*((FF1029+EX1029)/MAX(FF1029+EX1029+FG1029, 0.1)*$I$9+FG1029/MAX(FF1029+EX1029+FG1029, 0.1)*$J$9))/($B$11+$C$11+$F$11)</f>
        <v>0</v>
      </c>
      <c r="DK1029">
        <f>($B$11*$K$9+$C$11*$K$9+$F$11*((FF1029+EX1029)/MAX(FF1029+EX1029+FG1029, 0.1)*$P$9+FG1029/MAX(FF1029+EX1029+FG1029, 0.1)*$Q$9))/($B$11+$C$11+$F$11)</f>
        <v>0</v>
      </c>
      <c r="DL1029">
        <v>6</v>
      </c>
      <c r="DM1029">
        <v>0.5</v>
      </c>
      <c r="DN1029" t="s">
        <v>438</v>
      </c>
      <c r="DO1029">
        <v>2</v>
      </c>
      <c r="DP1029" t="b">
        <v>1</v>
      </c>
      <c r="DQ1029">
        <v>1761426032.94615</v>
      </c>
      <c r="DR1029">
        <v>787.857615384615</v>
      </c>
      <c r="DS1029">
        <v>843.254692307692</v>
      </c>
      <c r="DT1029">
        <v>51.1095692307692</v>
      </c>
      <c r="DU1029">
        <v>25.7035692307692</v>
      </c>
      <c r="DV1029">
        <v>786.760076923077</v>
      </c>
      <c r="DW1029">
        <v>51.1536923076923</v>
      </c>
      <c r="DX1029">
        <v>499.988538461538</v>
      </c>
      <c r="DY1029">
        <v>90.1981461538461</v>
      </c>
      <c r="DZ1029">
        <v>0.0410325230769231</v>
      </c>
      <c r="EA1029">
        <v>51.6997769230769</v>
      </c>
      <c r="EB1029">
        <v>48.0269230769231</v>
      </c>
      <c r="EC1029">
        <v>999.9</v>
      </c>
      <c r="ED1029">
        <v>0</v>
      </c>
      <c r="EE1029">
        <v>0</v>
      </c>
      <c r="EF1029">
        <v>10010.1007692308</v>
      </c>
      <c r="EG1029">
        <v>0</v>
      </c>
      <c r="EH1029">
        <v>1185.66538461538</v>
      </c>
      <c r="EI1029">
        <v>-55.3971692307692</v>
      </c>
      <c r="EJ1029">
        <v>830.293538461538</v>
      </c>
      <c r="EK1029">
        <v>865.501384615385</v>
      </c>
      <c r="EL1029">
        <v>25.4060230769231</v>
      </c>
      <c r="EM1029">
        <v>843.254692307692</v>
      </c>
      <c r="EN1029">
        <v>25.7035692307692</v>
      </c>
      <c r="EO1029">
        <v>4.60998923076923</v>
      </c>
      <c r="EP1029">
        <v>2.31841307692308</v>
      </c>
      <c r="EQ1029">
        <v>31.3797615384615</v>
      </c>
      <c r="ER1029">
        <v>19.8049</v>
      </c>
      <c r="ES1029">
        <v>1200</v>
      </c>
      <c r="ET1029">
        <v>0.967009</v>
      </c>
      <c r="EU1029">
        <v>0.0329909769230769</v>
      </c>
      <c r="EV1029">
        <v>0</v>
      </c>
      <c r="EW1029">
        <v>915.617</v>
      </c>
      <c r="EX1029">
        <v>5.00059</v>
      </c>
      <c r="EY1029">
        <v>12223.1538461538</v>
      </c>
      <c r="EZ1029">
        <v>10358.7461538462</v>
      </c>
      <c r="FA1029">
        <v>64.6774615384615</v>
      </c>
      <c r="FB1029">
        <v>65.8168461538462</v>
      </c>
      <c r="FC1029">
        <v>64.6201538461538</v>
      </c>
      <c r="FD1029">
        <v>65.7786153846154</v>
      </c>
      <c r="FE1029">
        <v>65.875</v>
      </c>
      <c r="FF1029">
        <v>1155.57615384615</v>
      </c>
      <c r="FG1029">
        <v>39.4207692307692</v>
      </c>
      <c r="FH1029">
        <v>0</v>
      </c>
      <c r="FI1029">
        <v>1761426001.9</v>
      </c>
      <c r="FJ1029">
        <v>0</v>
      </c>
      <c r="FK1029">
        <v>916.21548</v>
      </c>
      <c r="FL1029">
        <v>27.762846107183</v>
      </c>
      <c r="FM1029">
        <v>357.176922604451</v>
      </c>
      <c r="FN1029">
        <v>12230.236</v>
      </c>
      <c r="FO1029">
        <v>15</v>
      </c>
      <c r="FP1029">
        <v>0</v>
      </c>
      <c r="FQ1029" t="s">
        <v>439</v>
      </c>
      <c r="FR1029">
        <v>0</v>
      </c>
      <c r="FS1029">
        <v>0</v>
      </c>
      <c r="FT1029">
        <v>0</v>
      </c>
      <c r="FU1029">
        <v>0</v>
      </c>
      <c r="FV1029">
        <v>0</v>
      </c>
      <c r="FW1029">
        <v>0</v>
      </c>
      <c r="FX1029">
        <v>0</v>
      </c>
      <c r="FY1029">
        <v>0</v>
      </c>
      <c r="FZ1029">
        <v>0</v>
      </c>
      <c r="GA1029">
        <v>0</v>
      </c>
      <c r="GB1029">
        <v>0</v>
      </c>
      <c r="GC1029">
        <v>-54.971005</v>
      </c>
      <c r="GD1029">
        <v>-9.82366466165419</v>
      </c>
      <c r="GE1029">
        <v>1.2746268953992</v>
      </c>
      <c r="GF1029">
        <v>0</v>
      </c>
      <c r="GG1029">
        <v>914.314088235294</v>
      </c>
      <c r="GH1029">
        <v>28.9737662454233</v>
      </c>
      <c r="GI1029">
        <v>2.85130744383578</v>
      </c>
      <c r="GJ1029">
        <v>-1</v>
      </c>
      <c r="GK1029">
        <v>25.41142</v>
      </c>
      <c r="GL1029">
        <v>-0.145272180451121</v>
      </c>
      <c r="GM1029">
        <v>0.0141469289953689</v>
      </c>
      <c r="GN1029">
        <v>0</v>
      </c>
      <c r="GO1029">
        <v>0</v>
      </c>
      <c r="GP1029">
        <v>2</v>
      </c>
      <c r="GQ1029" t="s">
        <v>473</v>
      </c>
      <c r="GR1029">
        <v>3.1263</v>
      </c>
      <c r="GS1029">
        <v>2.71915</v>
      </c>
      <c r="GT1029">
        <v>0.135916</v>
      </c>
      <c r="GU1029">
        <v>0.141926</v>
      </c>
      <c r="GV1029">
        <v>0.164851</v>
      </c>
      <c r="GW1029">
        <v>0.10196</v>
      </c>
      <c r="GX1029">
        <v>30751.8</v>
      </c>
      <c r="GY1029">
        <v>32226</v>
      </c>
      <c r="GZ1029">
        <v>32349.9</v>
      </c>
      <c r="HA1029">
        <v>34158</v>
      </c>
      <c r="HB1029">
        <v>38852.9</v>
      </c>
      <c r="HC1029">
        <v>44282.5</v>
      </c>
      <c r="HD1029">
        <v>50903.5</v>
      </c>
      <c r="HE1029">
        <v>54827.9</v>
      </c>
      <c r="HF1029">
        <v>1.64802</v>
      </c>
      <c r="HG1029">
        <v>1.4998</v>
      </c>
      <c r="HH1029">
        <v>-0.179976</v>
      </c>
      <c r="HI1029">
        <v>0</v>
      </c>
      <c r="HJ1029">
        <v>50.858</v>
      </c>
      <c r="HK1029">
        <v>999.9</v>
      </c>
      <c r="HL1029">
        <v>55.97</v>
      </c>
      <c r="HM1029">
        <v>30.283</v>
      </c>
      <c r="HN1029">
        <v>26.8693</v>
      </c>
      <c r="HO1029">
        <v>60.2068</v>
      </c>
      <c r="HP1029">
        <v>40.3886</v>
      </c>
      <c r="HQ1029">
        <v>1</v>
      </c>
      <c r="HR1029">
        <v>2.7184</v>
      </c>
      <c r="HS1029">
        <v>3.23532</v>
      </c>
      <c r="HT1029">
        <v>20.0819</v>
      </c>
      <c r="HU1029">
        <v>5.18584</v>
      </c>
      <c r="HV1029">
        <v>12.0159</v>
      </c>
      <c r="HW1029">
        <v>4.96735</v>
      </c>
      <c r="HX1029">
        <v>3.296</v>
      </c>
      <c r="HY1029">
        <v>9999</v>
      </c>
      <c r="HZ1029">
        <v>9999</v>
      </c>
      <c r="IA1029">
        <v>999.9</v>
      </c>
      <c r="IB1029">
        <v>9999</v>
      </c>
      <c r="IC1029">
        <v>1.86325</v>
      </c>
      <c r="ID1029">
        <v>1.86813</v>
      </c>
      <c r="IE1029">
        <v>1.86784</v>
      </c>
      <c r="IF1029">
        <v>1.86905</v>
      </c>
      <c r="IG1029">
        <v>1.86981</v>
      </c>
      <c r="IH1029">
        <v>1.86586</v>
      </c>
      <c r="II1029">
        <v>1.86698</v>
      </c>
      <c r="IJ1029">
        <v>1.86843</v>
      </c>
      <c r="IK1029">
        <v>5</v>
      </c>
      <c r="IL1029">
        <v>0</v>
      </c>
      <c r="IM1029">
        <v>0</v>
      </c>
      <c r="IN1029">
        <v>0</v>
      </c>
      <c r="IO1029" t="s">
        <v>441</v>
      </c>
      <c r="IP1029" t="s">
        <v>442</v>
      </c>
      <c r="IQ1029" t="s">
        <v>443</v>
      </c>
      <c r="IR1029" t="s">
        <v>443</v>
      </c>
      <c r="IS1029" t="s">
        <v>443</v>
      </c>
      <c r="IT1029" t="s">
        <v>443</v>
      </c>
      <c r="IU1029">
        <v>0</v>
      </c>
      <c r="IV1029">
        <v>100</v>
      </c>
      <c r="IW1029">
        <v>100</v>
      </c>
      <c r="IX1029">
        <v>1.097</v>
      </c>
      <c r="IY1029">
        <v>-0.0441</v>
      </c>
      <c r="IZ1029">
        <v>1.09748391826392</v>
      </c>
      <c r="JA1029">
        <v>0</v>
      </c>
      <c r="JB1029">
        <v>0</v>
      </c>
      <c r="JC1029">
        <v>0</v>
      </c>
      <c r="JD1029">
        <v>-0.0441141096964596</v>
      </c>
      <c r="JE1029">
        <v>0</v>
      </c>
      <c r="JF1029">
        <v>0</v>
      </c>
      <c r="JG1029">
        <v>0</v>
      </c>
      <c r="JH1029">
        <v>5</v>
      </c>
      <c r="JI1029">
        <v>2273</v>
      </c>
      <c r="JJ1029">
        <v>1</v>
      </c>
      <c r="JK1029">
        <v>24</v>
      </c>
      <c r="JL1029">
        <v>29357100.7</v>
      </c>
      <c r="JM1029">
        <v>29357100.7</v>
      </c>
      <c r="JN1029">
        <v>1.84204</v>
      </c>
      <c r="JO1029">
        <v>2.61963</v>
      </c>
      <c r="JP1029">
        <v>1.54785</v>
      </c>
      <c r="JQ1029">
        <v>2.31445</v>
      </c>
      <c r="JR1029">
        <v>1.64673</v>
      </c>
      <c r="JS1029">
        <v>2.32666</v>
      </c>
      <c r="JT1029">
        <v>34.3952</v>
      </c>
      <c r="JU1029">
        <v>24.1751</v>
      </c>
      <c r="JV1029">
        <v>18</v>
      </c>
      <c r="JW1029">
        <v>484.943</v>
      </c>
      <c r="JX1029">
        <v>377.789</v>
      </c>
      <c r="JY1029">
        <v>47.5932</v>
      </c>
      <c r="JZ1029">
        <v>57.1175</v>
      </c>
      <c r="KA1029">
        <v>30.0021</v>
      </c>
      <c r="KB1029">
        <v>56.3138</v>
      </c>
      <c r="KC1029">
        <v>56.1068</v>
      </c>
      <c r="KD1029">
        <v>36.9396</v>
      </c>
      <c r="KE1029">
        <v>0</v>
      </c>
      <c r="KF1029">
        <v>100</v>
      </c>
      <c r="KG1029">
        <v>47.5958</v>
      </c>
      <c r="KH1029">
        <v>891.133</v>
      </c>
      <c r="KI1029">
        <v>26.2864</v>
      </c>
      <c r="KJ1029">
        <v>92.221</v>
      </c>
      <c r="KK1029">
        <v>88.6861</v>
      </c>
    </row>
    <row r="1030" spans="1:297">
      <c r="A1030">
        <v>1014</v>
      </c>
      <c r="B1030">
        <v>1761426046.1</v>
      </c>
      <c r="C1030">
        <v>17865.0999999046</v>
      </c>
      <c r="D1030" t="s">
        <v>2480</v>
      </c>
      <c r="E1030" t="s">
        <v>2481</v>
      </c>
      <c r="F1030">
        <v>5</v>
      </c>
      <c r="G1030" t="s">
        <v>2375</v>
      </c>
      <c r="H1030" t="s">
        <v>436</v>
      </c>
      <c r="I1030">
        <v>1761426037.94615</v>
      </c>
      <c r="J1030">
        <f>(K1030)/1000</f>
        <v>0</v>
      </c>
      <c r="K1030">
        <f>IF(DP1030, AN1030, AH1030)</f>
        <v>0</v>
      </c>
      <c r="L1030">
        <f>IF(DP1030, AI1030, AG1030)</f>
        <v>0</v>
      </c>
      <c r="M1030">
        <f>DR1030 - IF(AU1030&gt;1, L1030*DL1030*100.0/(AW1030), 0)</f>
        <v>0</v>
      </c>
      <c r="N1030">
        <f>((T1030-J1030/2)*M1030-L1030)/(T1030+J1030/2)</f>
        <v>0</v>
      </c>
      <c r="O1030">
        <f>N1030*(DY1030+DZ1030)/1000.0</f>
        <v>0</v>
      </c>
      <c r="P1030">
        <f>(DR1030 - IF(AU1030&gt;1, L1030*DL1030*100.0/(AW1030), 0))*(DY1030+DZ1030)/1000.0</f>
        <v>0</v>
      </c>
      <c r="Q1030">
        <f>2.0/((1/S1030-1/R1030)+SIGN(S1030)*SQRT((1/S1030-1/R1030)*(1/S1030-1/R1030) + 4*DM1030/((DM1030+1)*(DM1030+1))*(2*1/S1030*1/R1030-1/R1030*1/R1030)))</f>
        <v>0</v>
      </c>
      <c r="R1030">
        <f>IF(LEFT(DN1030,1)&lt;&gt;"0",IF(LEFT(DN1030,1)="1",3.0,DO1030),$D$5+$E$5*(EF1030*DY1030/($K$5*1000))+$F$5*(EF1030*DY1030/($K$5*1000))*MAX(MIN(DL1030,$J$5),$I$5)*MAX(MIN(DL1030,$J$5),$I$5)+$G$5*MAX(MIN(DL1030,$J$5),$I$5)*(EF1030*DY1030/($K$5*1000))+$H$5*(EF1030*DY1030/($K$5*1000))*(EF1030*DY1030/($K$5*1000)))</f>
        <v>0</v>
      </c>
      <c r="S1030">
        <f>J1030*(1000-(1000*0.61365*exp(17.502*W1030/(240.97+W1030))/(DY1030+DZ1030)+DT1030)/2)/(1000*0.61365*exp(17.502*W1030/(240.97+W1030))/(DY1030+DZ1030)-DT1030)</f>
        <v>0</v>
      </c>
      <c r="T1030">
        <f>1/((DM1030+1)/(Q1030/1.6)+1/(R1030/1.37)) + DM1030/((DM1030+1)/(Q1030/1.6) + DM1030/(R1030/1.37))</f>
        <v>0</v>
      </c>
      <c r="U1030">
        <f>(DH1030*DK1030)</f>
        <v>0</v>
      </c>
      <c r="V1030">
        <f>(EA1030+(U1030+2*0.95*5.67E-8*(((EA1030+$B$7)+273)^4-(EA1030+273)^4)-44100*J1030)/(1.84*29.3*R1030+8*0.95*5.67E-8*(EA1030+273)^3))</f>
        <v>0</v>
      </c>
      <c r="W1030">
        <f>($C$7*EB1030+$D$7*EC1030+$E$7*V1030)</f>
        <v>0</v>
      </c>
      <c r="X1030">
        <f>0.61365*exp(17.502*W1030/(240.97+W1030))</f>
        <v>0</v>
      </c>
      <c r="Y1030">
        <f>(Z1030/AA1030*100)</f>
        <v>0</v>
      </c>
      <c r="Z1030">
        <f>DT1030*(DY1030+DZ1030)/1000</f>
        <v>0</v>
      </c>
      <c r="AA1030">
        <f>0.61365*exp(17.502*EA1030/(240.97+EA1030))</f>
        <v>0</v>
      </c>
      <c r="AB1030">
        <f>(X1030-DT1030*(DY1030+DZ1030)/1000)</f>
        <v>0</v>
      </c>
      <c r="AC1030">
        <f>(-J1030*44100)</f>
        <v>0</v>
      </c>
      <c r="AD1030">
        <f>2*29.3*R1030*0.92*(EA1030-W1030)</f>
        <v>0</v>
      </c>
      <c r="AE1030">
        <f>2*0.95*5.67E-8*(((EA1030+$B$7)+273)^4-(W1030+273)^4)</f>
        <v>0</v>
      </c>
      <c r="AF1030">
        <f>U1030+AE1030+AC1030+AD1030</f>
        <v>0</v>
      </c>
      <c r="AG1030">
        <f>DX1030*AU1030*(DS1030-DR1030*(1000-AU1030*DU1030)/(1000-AU1030*DT1030))/(100*DL1030)</f>
        <v>0</v>
      </c>
      <c r="AH1030">
        <f>1000*DX1030*AU1030*(DT1030-DU1030)/(100*DL1030*(1000-AU1030*DT1030))</f>
        <v>0</v>
      </c>
      <c r="AI1030">
        <f>(AJ1030 - AK1030 - DY1030*1E3/(8.314*(EA1030+273.15)) * AM1030/DX1030 * AL1030) * DX1030/(100*DL1030) * (1000 - DU1030)/1000</f>
        <v>0</v>
      </c>
      <c r="AJ1030">
        <v>898.622473517607</v>
      </c>
      <c r="AK1030">
        <v>871.789654545454</v>
      </c>
      <c r="AL1030">
        <v>3.21776846710528</v>
      </c>
      <c r="AM1030">
        <v>65.4866395817143</v>
      </c>
      <c r="AN1030">
        <f>(AP1030 - AO1030 + DY1030*1E3/(8.314*(EA1030+273.15)) * AR1030/DX1030 * AQ1030) * DX1030/(100*DL1030) * 1000/(1000 - AP1030)</f>
        <v>0</v>
      </c>
      <c r="AO1030">
        <v>25.7096622171674</v>
      </c>
      <c r="AP1030">
        <v>51.0887539393939</v>
      </c>
      <c r="AQ1030">
        <v>-0.000125021852104423</v>
      </c>
      <c r="AR1030">
        <v>110.837555628061</v>
      </c>
      <c r="AS1030">
        <v>8</v>
      </c>
      <c r="AT1030">
        <v>2</v>
      </c>
      <c r="AU1030">
        <f>IF(AS1030*$H$13&gt;=AW1030,1.0,(AW1030/(AW1030-AS1030*$H$13)))</f>
        <v>0</v>
      </c>
      <c r="AV1030">
        <f>(AU1030-1)*100</f>
        <v>0</v>
      </c>
      <c r="AW1030">
        <f>MAX(0,($B$13+$C$13*EF1030)/(1+$D$13*EF1030)*DY1030/(EA1030+273)*$E$13)</f>
        <v>0</v>
      </c>
      <c r="AX1030" t="s">
        <v>437</v>
      </c>
      <c r="AY1030" t="s">
        <v>437</v>
      </c>
      <c r="AZ1030">
        <v>0</v>
      </c>
      <c r="BA1030">
        <v>0</v>
      </c>
      <c r="BB1030">
        <f>1-AZ1030/BA1030</f>
        <v>0</v>
      </c>
      <c r="BC1030">
        <v>0</v>
      </c>
      <c r="BD1030" t="s">
        <v>437</v>
      </c>
      <c r="BE1030" t="s">
        <v>437</v>
      </c>
      <c r="BF1030">
        <v>0</v>
      </c>
      <c r="BG1030">
        <v>0</v>
      </c>
      <c r="BH1030">
        <f>1-BF1030/BG1030</f>
        <v>0</v>
      </c>
      <c r="BI1030">
        <v>0.5</v>
      </c>
      <c r="BJ1030">
        <f>DI1030</f>
        <v>0</v>
      </c>
      <c r="BK1030">
        <f>L1030</f>
        <v>0</v>
      </c>
      <c r="BL1030">
        <f>BH1030*BI1030*BJ1030</f>
        <v>0</v>
      </c>
      <c r="BM1030">
        <f>(BK1030-BC1030)/BJ1030</f>
        <v>0</v>
      </c>
      <c r="BN1030">
        <f>(BA1030-BG1030)/BG1030</f>
        <v>0</v>
      </c>
      <c r="BO1030">
        <f>AZ1030/(BB1030+AZ1030/BG1030)</f>
        <v>0</v>
      </c>
      <c r="BP1030" t="s">
        <v>437</v>
      </c>
      <c r="BQ1030">
        <v>0</v>
      </c>
      <c r="BR1030">
        <f>IF(BQ1030&lt;&gt;0, BQ1030, BO1030)</f>
        <v>0</v>
      </c>
      <c r="BS1030">
        <f>1-BR1030/BG1030</f>
        <v>0</v>
      </c>
      <c r="BT1030">
        <f>(BG1030-BF1030)/(BG1030-BR1030)</f>
        <v>0</v>
      </c>
      <c r="BU1030">
        <f>(BA1030-BG1030)/(BA1030-BR1030)</f>
        <v>0</v>
      </c>
      <c r="BV1030">
        <f>(BG1030-BF1030)/(BG1030-AZ1030)</f>
        <v>0</v>
      </c>
      <c r="BW1030">
        <f>(BA1030-BG1030)/(BA1030-AZ1030)</f>
        <v>0</v>
      </c>
      <c r="BX1030">
        <f>(BT1030*BR1030/BF1030)</f>
        <v>0</v>
      </c>
      <c r="BY1030">
        <f>(1-BX1030)</f>
        <v>0</v>
      </c>
      <c r="DH1030">
        <f>$B$11*EG1030+$C$11*EH1030+$F$11*ES1030*(1-EV1030)</f>
        <v>0</v>
      </c>
      <c r="DI1030">
        <f>DH1030*DJ1030</f>
        <v>0</v>
      </c>
      <c r="DJ1030">
        <f>($B$11*$D$9+$C$11*$D$9+$F$11*((FF1030+EX1030)/MAX(FF1030+EX1030+FG1030, 0.1)*$I$9+FG1030/MAX(FF1030+EX1030+FG1030, 0.1)*$J$9))/($B$11+$C$11+$F$11)</f>
        <v>0</v>
      </c>
      <c r="DK1030">
        <f>($B$11*$K$9+$C$11*$K$9+$F$11*((FF1030+EX1030)/MAX(FF1030+EX1030+FG1030, 0.1)*$P$9+FG1030/MAX(FF1030+EX1030+FG1030, 0.1)*$Q$9))/($B$11+$C$11+$F$11)</f>
        <v>0</v>
      </c>
      <c r="DL1030">
        <v>6</v>
      </c>
      <c r="DM1030">
        <v>0.5</v>
      </c>
      <c r="DN1030" t="s">
        <v>438</v>
      </c>
      <c r="DO1030">
        <v>2</v>
      </c>
      <c r="DP1030" t="b">
        <v>1</v>
      </c>
      <c r="DQ1030">
        <v>1761426037.94615</v>
      </c>
      <c r="DR1030">
        <v>804.315</v>
      </c>
      <c r="DS1030">
        <v>859.722923076923</v>
      </c>
      <c r="DT1030">
        <v>51.1004692307692</v>
      </c>
      <c r="DU1030">
        <v>25.7066769230769</v>
      </c>
      <c r="DV1030">
        <v>803.217615384616</v>
      </c>
      <c r="DW1030">
        <v>51.1445846153846</v>
      </c>
      <c r="DX1030">
        <v>500.015076923077</v>
      </c>
      <c r="DY1030">
        <v>90.1991692307692</v>
      </c>
      <c r="DZ1030">
        <v>0.0410239076923077</v>
      </c>
      <c r="EA1030">
        <v>51.6881</v>
      </c>
      <c r="EB1030">
        <v>48.0200769230769</v>
      </c>
      <c r="EC1030">
        <v>999.9</v>
      </c>
      <c r="ED1030">
        <v>0</v>
      </c>
      <c r="EE1030">
        <v>0</v>
      </c>
      <c r="EF1030">
        <v>10004.0392307692</v>
      </c>
      <c r="EG1030">
        <v>0</v>
      </c>
      <c r="EH1030">
        <v>1185.66384615385</v>
      </c>
      <c r="EI1030">
        <v>-55.4079538461538</v>
      </c>
      <c r="EJ1030">
        <v>847.629230769231</v>
      </c>
      <c r="EK1030">
        <v>882.406846153846</v>
      </c>
      <c r="EL1030">
        <v>25.3937923076923</v>
      </c>
      <c r="EM1030">
        <v>859.722923076923</v>
      </c>
      <c r="EN1030">
        <v>25.7066769230769</v>
      </c>
      <c r="EO1030">
        <v>4.60922</v>
      </c>
      <c r="EP1030">
        <v>2.31871923076923</v>
      </c>
      <c r="EQ1030">
        <v>31.3768384615385</v>
      </c>
      <c r="ER1030">
        <v>19.8070384615385</v>
      </c>
      <c r="ES1030">
        <v>1199.98846153846</v>
      </c>
      <c r="ET1030">
        <v>0.967008384615385</v>
      </c>
      <c r="EU1030">
        <v>0.0329916153846154</v>
      </c>
      <c r="EV1030">
        <v>0</v>
      </c>
      <c r="EW1030">
        <v>917.889923076923</v>
      </c>
      <c r="EX1030">
        <v>5.00059</v>
      </c>
      <c r="EY1030">
        <v>12252.5076923077</v>
      </c>
      <c r="EZ1030">
        <v>10358.6384615385</v>
      </c>
      <c r="FA1030">
        <v>64.687</v>
      </c>
      <c r="FB1030">
        <v>65.8313846153846</v>
      </c>
      <c r="FC1030">
        <v>64.625</v>
      </c>
      <c r="FD1030">
        <v>65.7976923076923</v>
      </c>
      <c r="FE1030">
        <v>65.8797692307692</v>
      </c>
      <c r="FF1030">
        <v>1155.56153846154</v>
      </c>
      <c r="FG1030">
        <v>39.4223076923077</v>
      </c>
      <c r="FH1030">
        <v>0</v>
      </c>
      <c r="FI1030">
        <v>1761426006.7</v>
      </c>
      <c r="FJ1030">
        <v>0</v>
      </c>
      <c r="FK1030">
        <v>918.36916</v>
      </c>
      <c r="FL1030">
        <v>26.3047692302239</v>
      </c>
      <c r="FM1030">
        <v>339.215384718705</v>
      </c>
      <c r="FN1030">
        <v>12258.076</v>
      </c>
      <c r="FO1030">
        <v>15</v>
      </c>
      <c r="FP1030">
        <v>0</v>
      </c>
      <c r="FQ1030" t="s">
        <v>439</v>
      </c>
      <c r="FR1030">
        <v>0</v>
      </c>
      <c r="FS1030">
        <v>0</v>
      </c>
      <c r="FT1030">
        <v>0</v>
      </c>
      <c r="FU1030">
        <v>0</v>
      </c>
      <c r="FV1030">
        <v>0</v>
      </c>
      <c r="FW1030">
        <v>0</v>
      </c>
      <c r="FX1030">
        <v>0</v>
      </c>
      <c r="FY1030">
        <v>0</v>
      </c>
      <c r="FZ1030">
        <v>0</v>
      </c>
      <c r="GA1030">
        <v>0</v>
      </c>
      <c r="GB1030">
        <v>0</v>
      </c>
      <c r="GC1030">
        <v>-55.4284571428571</v>
      </c>
      <c r="GD1030">
        <v>-2.47309090909091</v>
      </c>
      <c r="GE1030">
        <v>0.844657453573667</v>
      </c>
      <c r="GF1030">
        <v>0</v>
      </c>
      <c r="GG1030">
        <v>916.566676470588</v>
      </c>
      <c r="GH1030">
        <v>27.4273643958913</v>
      </c>
      <c r="GI1030">
        <v>2.70060604005175</v>
      </c>
      <c r="GJ1030">
        <v>-1</v>
      </c>
      <c r="GK1030">
        <v>25.4009761904762</v>
      </c>
      <c r="GL1030">
        <v>-0.15322597402594</v>
      </c>
      <c r="GM1030">
        <v>0.0156732378750381</v>
      </c>
      <c r="GN1030">
        <v>0</v>
      </c>
      <c r="GO1030">
        <v>0</v>
      </c>
      <c r="GP1030">
        <v>2</v>
      </c>
      <c r="GQ1030" t="s">
        <v>473</v>
      </c>
      <c r="GR1030">
        <v>3.12612</v>
      </c>
      <c r="GS1030">
        <v>2.71894</v>
      </c>
      <c r="GT1030">
        <v>0.137673</v>
      </c>
      <c r="GU1030">
        <v>0.143755</v>
      </c>
      <c r="GV1030">
        <v>0.164804</v>
      </c>
      <c r="GW1030">
        <v>0.10196</v>
      </c>
      <c r="GX1030">
        <v>30687.2</v>
      </c>
      <c r="GY1030">
        <v>32155.2</v>
      </c>
      <c r="GZ1030">
        <v>32348.1</v>
      </c>
      <c r="HA1030">
        <v>34156.3</v>
      </c>
      <c r="HB1030">
        <v>38853.5</v>
      </c>
      <c r="HC1030">
        <v>44280.4</v>
      </c>
      <c r="HD1030">
        <v>50901.3</v>
      </c>
      <c r="HE1030">
        <v>54825.1</v>
      </c>
      <c r="HF1030">
        <v>1.64772</v>
      </c>
      <c r="HG1030">
        <v>1.49975</v>
      </c>
      <c r="HH1030">
        <v>-0.179976</v>
      </c>
      <c r="HI1030">
        <v>0</v>
      </c>
      <c r="HJ1030">
        <v>50.858</v>
      </c>
      <c r="HK1030">
        <v>999.9</v>
      </c>
      <c r="HL1030">
        <v>55.97</v>
      </c>
      <c r="HM1030">
        <v>30.283</v>
      </c>
      <c r="HN1030">
        <v>26.8674</v>
      </c>
      <c r="HO1030">
        <v>60.2768</v>
      </c>
      <c r="HP1030">
        <v>40.597</v>
      </c>
      <c r="HQ1030">
        <v>1</v>
      </c>
      <c r="HR1030">
        <v>2.72019</v>
      </c>
      <c r="HS1030">
        <v>3.2011</v>
      </c>
      <c r="HT1030">
        <v>20.0824</v>
      </c>
      <c r="HU1030">
        <v>5.18524</v>
      </c>
      <c r="HV1030">
        <v>12.0159</v>
      </c>
      <c r="HW1030">
        <v>4.9669</v>
      </c>
      <c r="HX1030">
        <v>3.29595</v>
      </c>
      <c r="HY1030">
        <v>9999</v>
      </c>
      <c r="HZ1030">
        <v>9999</v>
      </c>
      <c r="IA1030">
        <v>999.9</v>
      </c>
      <c r="IB1030">
        <v>9999</v>
      </c>
      <c r="IC1030">
        <v>1.86325</v>
      </c>
      <c r="ID1030">
        <v>1.86811</v>
      </c>
      <c r="IE1030">
        <v>1.86783</v>
      </c>
      <c r="IF1030">
        <v>1.86905</v>
      </c>
      <c r="IG1030">
        <v>1.86981</v>
      </c>
      <c r="IH1030">
        <v>1.86588</v>
      </c>
      <c r="II1030">
        <v>1.86699</v>
      </c>
      <c r="IJ1030">
        <v>1.86843</v>
      </c>
      <c r="IK1030">
        <v>5</v>
      </c>
      <c r="IL1030">
        <v>0</v>
      </c>
      <c r="IM1030">
        <v>0</v>
      </c>
      <c r="IN1030">
        <v>0</v>
      </c>
      <c r="IO1030" t="s">
        <v>441</v>
      </c>
      <c r="IP1030" t="s">
        <v>442</v>
      </c>
      <c r="IQ1030" t="s">
        <v>443</v>
      </c>
      <c r="IR1030" t="s">
        <v>443</v>
      </c>
      <c r="IS1030" t="s">
        <v>443</v>
      </c>
      <c r="IT1030" t="s">
        <v>443</v>
      </c>
      <c r="IU1030">
        <v>0</v>
      </c>
      <c r="IV1030">
        <v>100</v>
      </c>
      <c r="IW1030">
        <v>100</v>
      </c>
      <c r="IX1030">
        <v>1.098</v>
      </c>
      <c r="IY1030">
        <v>-0.0441</v>
      </c>
      <c r="IZ1030">
        <v>1.09748391826392</v>
      </c>
      <c r="JA1030">
        <v>0</v>
      </c>
      <c r="JB1030">
        <v>0</v>
      </c>
      <c r="JC1030">
        <v>0</v>
      </c>
      <c r="JD1030">
        <v>-0.0441141096964596</v>
      </c>
      <c r="JE1030">
        <v>0</v>
      </c>
      <c r="JF1030">
        <v>0</v>
      </c>
      <c r="JG1030">
        <v>0</v>
      </c>
      <c r="JH1030">
        <v>5</v>
      </c>
      <c r="JI1030">
        <v>2273</v>
      </c>
      <c r="JJ1030">
        <v>1</v>
      </c>
      <c r="JK1030">
        <v>24</v>
      </c>
      <c r="JL1030">
        <v>29357100.8</v>
      </c>
      <c r="JM1030">
        <v>29357100.8</v>
      </c>
      <c r="JN1030">
        <v>1.87256</v>
      </c>
      <c r="JO1030">
        <v>2.61963</v>
      </c>
      <c r="JP1030">
        <v>1.54785</v>
      </c>
      <c r="JQ1030">
        <v>2.31567</v>
      </c>
      <c r="JR1030">
        <v>1.64673</v>
      </c>
      <c r="JS1030">
        <v>2.36328</v>
      </c>
      <c r="JT1030">
        <v>34.3952</v>
      </c>
      <c r="JU1030">
        <v>24.1751</v>
      </c>
      <c r="JV1030">
        <v>18</v>
      </c>
      <c r="JW1030">
        <v>484.804</v>
      </c>
      <c r="JX1030">
        <v>377.812</v>
      </c>
      <c r="JY1030">
        <v>47.5744</v>
      </c>
      <c r="JZ1030">
        <v>57.1335</v>
      </c>
      <c r="KA1030">
        <v>30.0019</v>
      </c>
      <c r="KB1030">
        <v>56.3291</v>
      </c>
      <c r="KC1030">
        <v>56.12</v>
      </c>
      <c r="KD1030">
        <v>37.5906</v>
      </c>
      <c r="KE1030">
        <v>0</v>
      </c>
      <c r="KF1030">
        <v>100</v>
      </c>
      <c r="KG1030">
        <v>47.5781</v>
      </c>
      <c r="KH1030">
        <v>911.528</v>
      </c>
      <c r="KI1030">
        <v>26.2864</v>
      </c>
      <c r="KJ1030">
        <v>92.2165</v>
      </c>
      <c r="KK1030">
        <v>88.6817</v>
      </c>
    </row>
    <row r="1031" spans="1:297">
      <c r="A1031">
        <v>1015</v>
      </c>
      <c r="B1031">
        <v>1761426051.1</v>
      </c>
      <c r="C1031">
        <v>17870.0999999046</v>
      </c>
      <c r="D1031" t="s">
        <v>2482</v>
      </c>
      <c r="E1031" t="s">
        <v>2483</v>
      </c>
      <c r="F1031">
        <v>5</v>
      </c>
      <c r="G1031" t="s">
        <v>2375</v>
      </c>
      <c r="H1031" t="s">
        <v>436</v>
      </c>
      <c r="I1031">
        <v>1761426042.94615</v>
      </c>
      <c r="J1031">
        <f>(K1031)/1000</f>
        <v>0</v>
      </c>
      <c r="K1031">
        <f>IF(DP1031, AN1031, AH1031)</f>
        <v>0</v>
      </c>
      <c r="L1031">
        <f>IF(DP1031, AI1031, AG1031)</f>
        <v>0</v>
      </c>
      <c r="M1031">
        <f>DR1031 - IF(AU1031&gt;1, L1031*DL1031*100.0/(AW1031), 0)</f>
        <v>0</v>
      </c>
      <c r="N1031">
        <f>((T1031-J1031/2)*M1031-L1031)/(T1031+J1031/2)</f>
        <v>0</v>
      </c>
      <c r="O1031">
        <f>N1031*(DY1031+DZ1031)/1000.0</f>
        <v>0</v>
      </c>
      <c r="P1031">
        <f>(DR1031 - IF(AU1031&gt;1, L1031*DL1031*100.0/(AW1031), 0))*(DY1031+DZ1031)/1000.0</f>
        <v>0</v>
      </c>
      <c r="Q1031">
        <f>2.0/((1/S1031-1/R1031)+SIGN(S1031)*SQRT((1/S1031-1/R1031)*(1/S1031-1/R1031) + 4*DM1031/((DM1031+1)*(DM1031+1))*(2*1/S1031*1/R1031-1/R1031*1/R1031)))</f>
        <v>0</v>
      </c>
      <c r="R1031">
        <f>IF(LEFT(DN1031,1)&lt;&gt;"0",IF(LEFT(DN1031,1)="1",3.0,DO1031),$D$5+$E$5*(EF1031*DY1031/($K$5*1000))+$F$5*(EF1031*DY1031/($K$5*1000))*MAX(MIN(DL1031,$J$5),$I$5)*MAX(MIN(DL1031,$J$5),$I$5)+$G$5*MAX(MIN(DL1031,$J$5),$I$5)*(EF1031*DY1031/($K$5*1000))+$H$5*(EF1031*DY1031/($K$5*1000))*(EF1031*DY1031/($K$5*1000)))</f>
        <v>0</v>
      </c>
      <c r="S1031">
        <f>J1031*(1000-(1000*0.61365*exp(17.502*W1031/(240.97+W1031))/(DY1031+DZ1031)+DT1031)/2)/(1000*0.61365*exp(17.502*W1031/(240.97+W1031))/(DY1031+DZ1031)-DT1031)</f>
        <v>0</v>
      </c>
      <c r="T1031">
        <f>1/((DM1031+1)/(Q1031/1.6)+1/(R1031/1.37)) + DM1031/((DM1031+1)/(Q1031/1.6) + DM1031/(R1031/1.37))</f>
        <v>0</v>
      </c>
      <c r="U1031">
        <f>(DH1031*DK1031)</f>
        <v>0</v>
      </c>
      <c r="V1031">
        <f>(EA1031+(U1031+2*0.95*5.67E-8*(((EA1031+$B$7)+273)^4-(EA1031+273)^4)-44100*J1031)/(1.84*29.3*R1031+8*0.95*5.67E-8*(EA1031+273)^3))</f>
        <v>0</v>
      </c>
      <c r="W1031">
        <f>($C$7*EB1031+$D$7*EC1031+$E$7*V1031)</f>
        <v>0</v>
      </c>
      <c r="X1031">
        <f>0.61365*exp(17.502*W1031/(240.97+W1031))</f>
        <v>0</v>
      </c>
      <c r="Y1031">
        <f>(Z1031/AA1031*100)</f>
        <v>0</v>
      </c>
      <c r="Z1031">
        <f>DT1031*(DY1031+DZ1031)/1000</f>
        <v>0</v>
      </c>
      <c r="AA1031">
        <f>0.61365*exp(17.502*EA1031/(240.97+EA1031))</f>
        <v>0</v>
      </c>
      <c r="AB1031">
        <f>(X1031-DT1031*(DY1031+DZ1031)/1000)</f>
        <v>0</v>
      </c>
      <c r="AC1031">
        <f>(-J1031*44100)</f>
        <v>0</v>
      </c>
      <c r="AD1031">
        <f>2*29.3*R1031*0.92*(EA1031-W1031)</f>
        <v>0</v>
      </c>
      <c r="AE1031">
        <f>2*0.95*5.67E-8*(((EA1031+$B$7)+273)^4-(W1031+273)^4)</f>
        <v>0</v>
      </c>
      <c r="AF1031">
        <f>U1031+AE1031+AC1031+AD1031</f>
        <v>0</v>
      </c>
      <c r="AG1031">
        <f>DX1031*AU1031*(DS1031-DR1031*(1000-AU1031*DU1031)/(1000-AU1031*DT1031))/(100*DL1031)</f>
        <v>0</v>
      </c>
      <c r="AH1031">
        <f>1000*DX1031*AU1031*(DT1031-DU1031)/(100*DL1031*(1000-AU1031*DT1031))</f>
        <v>0</v>
      </c>
      <c r="AI1031">
        <f>(AJ1031 - AK1031 - DY1031*1E3/(8.314*(EA1031+273.15)) * AM1031/DX1031 * AL1031) * DX1031/(100*DL1031) * (1000 - DU1031)/1000</f>
        <v>0</v>
      </c>
      <c r="AJ1031">
        <v>916.935102928229</v>
      </c>
      <c r="AK1031">
        <v>889.36903030303</v>
      </c>
      <c r="AL1031">
        <v>3.55445245375002</v>
      </c>
      <c r="AM1031">
        <v>65.4866395817143</v>
      </c>
      <c r="AN1031">
        <f>(AP1031 - AO1031 + DY1031*1E3/(8.314*(EA1031+273.15)) * AR1031/DX1031 * AQ1031) * DX1031/(100*DL1031) * 1000/(1000 - AP1031)</f>
        <v>0</v>
      </c>
      <c r="AO1031">
        <v>25.7130319614403</v>
      </c>
      <c r="AP1031">
        <v>51.0386721212121</v>
      </c>
      <c r="AQ1031">
        <v>-0.00837029154513803</v>
      </c>
      <c r="AR1031">
        <v>110.837555628061</v>
      </c>
      <c r="AS1031">
        <v>8</v>
      </c>
      <c r="AT1031">
        <v>2</v>
      </c>
      <c r="AU1031">
        <f>IF(AS1031*$H$13&gt;=AW1031,1.0,(AW1031/(AW1031-AS1031*$H$13)))</f>
        <v>0</v>
      </c>
      <c r="AV1031">
        <f>(AU1031-1)*100</f>
        <v>0</v>
      </c>
      <c r="AW1031">
        <f>MAX(0,($B$13+$C$13*EF1031)/(1+$D$13*EF1031)*DY1031/(EA1031+273)*$E$13)</f>
        <v>0</v>
      </c>
      <c r="AX1031" t="s">
        <v>437</v>
      </c>
      <c r="AY1031" t="s">
        <v>437</v>
      </c>
      <c r="AZ1031">
        <v>0</v>
      </c>
      <c r="BA1031">
        <v>0</v>
      </c>
      <c r="BB1031">
        <f>1-AZ1031/BA1031</f>
        <v>0</v>
      </c>
      <c r="BC1031">
        <v>0</v>
      </c>
      <c r="BD1031" t="s">
        <v>437</v>
      </c>
      <c r="BE1031" t="s">
        <v>437</v>
      </c>
      <c r="BF1031">
        <v>0</v>
      </c>
      <c r="BG1031">
        <v>0</v>
      </c>
      <c r="BH1031">
        <f>1-BF1031/BG1031</f>
        <v>0</v>
      </c>
      <c r="BI1031">
        <v>0.5</v>
      </c>
      <c r="BJ1031">
        <f>DI1031</f>
        <v>0</v>
      </c>
      <c r="BK1031">
        <f>L1031</f>
        <v>0</v>
      </c>
      <c r="BL1031">
        <f>BH1031*BI1031*BJ1031</f>
        <v>0</v>
      </c>
      <c r="BM1031">
        <f>(BK1031-BC1031)/BJ1031</f>
        <v>0</v>
      </c>
      <c r="BN1031">
        <f>(BA1031-BG1031)/BG1031</f>
        <v>0</v>
      </c>
      <c r="BO1031">
        <f>AZ1031/(BB1031+AZ1031/BG1031)</f>
        <v>0</v>
      </c>
      <c r="BP1031" t="s">
        <v>437</v>
      </c>
      <c r="BQ1031">
        <v>0</v>
      </c>
      <c r="BR1031">
        <f>IF(BQ1031&lt;&gt;0, BQ1031, BO1031)</f>
        <v>0</v>
      </c>
      <c r="BS1031">
        <f>1-BR1031/BG1031</f>
        <v>0</v>
      </c>
      <c r="BT1031">
        <f>(BG1031-BF1031)/(BG1031-BR1031)</f>
        <v>0</v>
      </c>
      <c r="BU1031">
        <f>(BA1031-BG1031)/(BA1031-BR1031)</f>
        <v>0</v>
      </c>
      <c r="BV1031">
        <f>(BG1031-BF1031)/(BG1031-AZ1031)</f>
        <v>0</v>
      </c>
      <c r="BW1031">
        <f>(BA1031-BG1031)/(BA1031-AZ1031)</f>
        <v>0</v>
      </c>
      <c r="BX1031">
        <f>(BT1031*BR1031/BF1031)</f>
        <v>0</v>
      </c>
      <c r="BY1031">
        <f>(1-BX1031)</f>
        <v>0</v>
      </c>
      <c r="DH1031">
        <f>$B$11*EG1031+$C$11*EH1031+$F$11*ES1031*(1-EV1031)</f>
        <v>0</v>
      </c>
      <c r="DI1031">
        <f>DH1031*DJ1031</f>
        <v>0</v>
      </c>
      <c r="DJ1031">
        <f>($B$11*$D$9+$C$11*$D$9+$F$11*((FF1031+EX1031)/MAX(FF1031+EX1031+FG1031, 0.1)*$I$9+FG1031/MAX(FF1031+EX1031+FG1031, 0.1)*$J$9))/($B$11+$C$11+$F$11)</f>
        <v>0</v>
      </c>
      <c r="DK1031">
        <f>($B$11*$K$9+$C$11*$K$9+$F$11*((FF1031+EX1031)/MAX(FF1031+EX1031+FG1031, 0.1)*$P$9+FG1031/MAX(FF1031+EX1031+FG1031, 0.1)*$Q$9))/($B$11+$C$11+$F$11)</f>
        <v>0</v>
      </c>
      <c r="DL1031">
        <v>6</v>
      </c>
      <c r="DM1031">
        <v>0.5</v>
      </c>
      <c r="DN1031" t="s">
        <v>438</v>
      </c>
      <c r="DO1031">
        <v>2</v>
      </c>
      <c r="DP1031" t="b">
        <v>1</v>
      </c>
      <c r="DQ1031">
        <v>1761426042.94615</v>
      </c>
      <c r="DR1031">
        <v>820.582076923077</v>
      </c>
      <c r="DS1031">
        <v>877.018692307693</v>
      </c>
      <c r="DT1031">
        <v>51.0819692307692</v>
      </c>
      <c r="DU1031">
        <v>25.7096384615385</v>
      </c>
      <c r="DV1031">
        <v>819.484692307692</v>
      </c>
      <c r="DW1031">
        <v>51.1260846153846</v>
      </c>
      <c r="DX1031">
        <v>500.021307692308</v>
      </c>
      <c r="DY1031">
        <v>90.1999769230769</v>
      </c>
      <c r="DZ1031">
        <v>0.0410619846153846</v>
      </c>
      <c r="EA1031">
        <v>51.6758615384615</v>
      </c>
      <c r="EB1031">
        <v>48.0119384615385</v>
      </c>
      <c r="EC1031">
        <v>999.9</v>
      </c>
      <c r="ED1031">
        <v>0</v>
      </c>
      <c r="EE1031">
        <v>0</v>
      </c>
      <c r="EF1031">
        <v>10001.2023076923</v>
      </c>
      <c r="EG1031">
        <v>0</v>
      </c>
      <c r="EH1031">
        <v>1185.67461538462</v>
      </c>
      <c r="EI1031">
        <v>-56.4366076923077</v>
      </c>
      <c r="EJ1031">
        <v>864.755230769231</v>
      </c>
      <c r="EK1031">
        <v>900.161615384615</v>
      </c>
      <c r="EL1031">
        <v>25.3723307692308</v>
      </c>
      <c r="EM1031">
        <v>877.018692307693</v>
      </c>
      <c r="EN1031">
        <v>25.7096384615385</v>
      </c>
      <c r="EO1031">
        <v>4.60759307692308</v>
      </c>
      <c r="EP1031">
        <v>2.31900846153846</v>
      </c>
      <c r="EQ1031">
        <v>31.3706153846154</v>
      </c>
      <c r="ER1031">
        <v>19.8090384615385</v>
      </c>
      <c r="ES1031">
        <v>1199.95692307692</v>
      </c>
      <c r="ET1031">
        <v>0.967007076923077</v>
      </c>
      <c r="EU1031">
        <v>0.0329928923076923</v>
      </c>
      <c r="EV1031">
        <v>0</v>
      </c>
      <c r="EW1031">
        <v>920.043461538462</v>
      </c>
      <c r="EX1031">
        <v>5.00059</v>
      </c>
      <c r="EY1031">
        <v>12280.1</v>
      </c>
      <c r="EZ1031">
        <v>10358.3615384615</v>
      </c>
      <c r="FA1031">
        <v>64.687</v>
      </c>
      <c r="FB1031">
        <v>65.8507692307692</v>
      </c>
      <c r="FC1031">
        <v>64.625</v>
      </c>
      <c r="FD1031">
        <v>65.812</v>
      </c>
      <c r="FE1031">
        <v>65.8988461538462</v>
      </c>
      <c r="FF1031">
        <v>1155.52769230769</v>
      </c>
      <c r="FG1031">
        <v>39.4253846153846</v>
      </c>
      <c r="FH1031">
        <v>0</v>
      </c>
      <c r="FI1031">
        <v>1761426011.5</v>
      </c>
      <c r="FJ1031">
        <v>0</v>
      </c>
      <c r="FK1031">
        <v>920.4068</v>
      </c>
      <c r="FL1031">
        <v>24.6619230361376</v>
      </c>
      <c r="FM1031">
        <v>320.069230328801</v>
      </c>
      <c r="FN1031">
        <v>12284.168</v>
      </c>
      <c r="FO1031">
        <v>15</v>
      </c>
      <c r="FP1031">
        <v>0</v>
      </c>
      <c r="FQ1031" t="s">
        <v>439</v>
      </c>
      <c r="FR1031">
        <v>0</v>
      </c>
      <c r="FS1031">
        <v>0</v>
      </c>
      <c r="FT1031">
        <v>0</v>
      </c>
      <c r="FU1031">
        <v>0</v>
      </c>
      <c r="FV1031">
        <v>0</v>
      </c>
      <c r="FW1031">
        <v>0</v>
      </c>
      <c r="FX1031">
        <v>0</v>
      </c>
      <c r="FY1031">
        <v>0</v>
      </c>
      <c r="FZ1031">
        <v>0</v>
      </c>
      <c r="GA1031">
        <v>0</v>
      </c>
      <c r="GB1031">
        <v>0</v>
      </c>
      <c r="GC1031">
        <v>-56.020655</v>
      </c>
      <c r="GD1031">
        <v>-8.97472330827071</v>
      </c>
      <c r="GE1031">
        <v>1.2161035303275</v>
      </c>
      <c r="GF1031">
        <v>0</v>
      </c>
      <c r="GG1031">
        <v>918.962588235294</v>
      </c>
      <c r="GH1031">
        <v>25.7494270213128</v>
      </c>
      <c r="GI1031">
        <v>2.53353179570764</v>
      </c>
      <c r="GJ1031">
        <v>-1</v>
      </c>
      <c r="GK1031">
        <v>25.380125</v>
      </c>
      <c r="GL1031">
        <v>-0.241709774436098</v>
      </c>
      <c r="GM1031">
        <v>0.0247791822907857</v>
      </c>
      <c r="GN1031">
        <v>0</v>
      </c>
      <c r="GO1031">
        <v>0</v>
      </c>
      <c r="GP1031">
        <v>2</v>
      </c>
      <c r="GQ1031" t="s">
        <v>473</v>
      </c>
      <c r="GR1031">
        <v>3.12615</v>
      </c>
      <c r="GS1031">
        <v>2.71882</v>
      </c>
      <c r="GT1031">
        <v>0.139567</v>
      </c>
      <c r="GU1031">
        <v>0.145636</v>
      </c>
      <c r="GV1031">
        <v>0.164735</v>
      </c>
      <c r="GW1031">
        <v>0.101974</v>
      </c>
      <c r="GX1031">
        <v>30618.3</v>
      </c>
      <c r="GY1031">
        <v>32082.6</v>
      </c>
      <c r="GZ1031">
        <v>32347.1</v>
      </c>
      <c r="HA1031">
        <v>34154.7</v>
      </c>
      <c r="HB1031">
        <v>38855.6</v>
      </c>
      <c r="HC1031">
        <v>44278.2</v>
      </c>
      <c r="HD1031">
        <v>50899.6</v>
      </c>
      <c r="HE1031">
        <v>54822.8</v>
      </c>
      <c r="HF1031">
        <v>1.6478</v>
      </c>
      <c r="HG1031">
        <v>1.49955</v>
      </c>
      <c r="HH1031">
        <v>-0.181697</v>
      </c>
      <c r="HI1031">
        <v>0</v>
      </c>
      <c r="HJ1031">
        <v>50.858</v>
      </c>
      <c r="HK1031">
        <v>999.9</v>
      </c>
      <c r="HL1031">
        <v>55.97</v>
      </c>
      <c r="HM1031">
        <v>30.283</v>
      </c>
      <c r="HN1031">
        <v>26.8701</v>
      </c>
      <c r="HO1031">
        <v>60.4068</v>
      </c>
      <c r="HP1031">
        <v>40.3045</v>
      </c>
      <c r="HQ1031">
        <v>1</v>
      </c>
      <c r="HR1031">
        <v>2.7218</v>
      </c>
      <c r="HS1031">
        <v>3.17828</v>
      </c>
      <c r="HT1031">
        <v>20.0829</v>
      </c>
      <c r="HU1031">
        <v>5.18569</v>
      </c>
      <c r="HV1031">
        <v>12.0159</v>
      </c>
      <c r="HW1031">
        <v>4.96705</v>
      </c>
      <c r="HX1031">
        <v>3.296</v>
      </c>
      <c r="HY1031">
        <v>9999</v>
      </c>
      <c r="HZ1031">
        <v>9999</v>
      </c>
      <c r="IA1031">
        <v>999.9</v>
      </c>
      <c r="IB1031">
        <v>9999</v>
      </c>
      <c r="IC1031">
        <v>1.86325</v>
      </c>
      <c r="ID1031">
        <v>1.86812</v>
      </c>
      <c r="IE1031">
        <v>1.86783</v>
      </c>
      <c r="IF1031">
        <v>1.86905</v>
      </c>
      <c r="IG1031">
        <v>1.86981</v>
      </c>
      <c r="IH1031">
        <v>1.86585</v>
      </c>
      <c r="II1031">
        <v>1.86697</v>
      </c>
      <c r="IJ1031">
        <v>1.86844</v>
      </c>
      <c r="IK1031">
        <v>5</v>
      </c>
      <c r="IL1031">
        <v>0</v>
      </c>
      <c r="IM1031">
        <v>0</v>
      </c>
      <c r="IN1031">
        <v>0</v>
      </c>
      <c r="IO1031" t="s">
        <v>441</v>
      </c>
      <c r="IP1031" t="s">
        <v>442</v>
      </c>
      <c r="IQ1031" t="s">
        <v>443</v>
      </c>
      <c r="IR1031" t="s">
        <v>443</v>
      </c>
      <c r="IS1031" t="s">
        <v>443</v>
      </c>
      <c r="IT1031" t="s">
        <v>443</v>
      </c>
      <c r="IU1031">
        <v>0</v>
      </c>
      <c r="IV1031">
        <v>100</v>
      </c>
      <c r="IW1031">
        <v>100</v>
      </c>
      <c r="IX1031">
        <v>1.098</v>
      </c>
      <c r="IY1031">
        <v>-0.0442</v>
      </c>
      <c r="IZ1031">
        <v>1.09748391826392</v>
      </c>
      <c r="JA1031">
        <v>0</v>
      </c>
      <c r="JB1031">
        <v>0</v>
      </c>
      <c r="JC1031">
        <v>0</v>
      </c>
      <c r="JD1031">
        <v>-0.0441141096964596</v>
      </c>
      <c r="JE1031">
        <v>0</v>
      </c>
      <c r="JF1031">
        <v>0</v>
      </c>
      <c r="JG1031">
        <v>0</v>
      </c>
      <c r="JH1031">
        <v>5</v>
      </c>
      <c r="JI1031">
        <v>2273</v>
      </c>
      <c r="JJ1031">
        <v>1</v>
      </c>
      <c r="JK1031">
        <v>24</v>
      </c>
      <c r="JL1031">
        <v>29357100.9</v>
      </c>
      <c r="JM1031">
        <v>29357100.9</v>
      </c>
      <c r="JN1031">
        <v>1.90186</v>
      </c>
      <c r="JO1031">
        <v>2.62451</v>
      </c>
      <c r="JP1031">
        <v>1.54785</v>
      </c>
      <c r="JQ1031">
        <v>2.31567</v>
      </c>
      <c r="JR1031">
        <v>1.64673</v>
      </c>
      <c r="JS1031">
        <v>2.27295</v>
      </c>
      <c r="JT1031">
        <v>34.3952</v>
      </c>
      <c r="JU1031">
        <v>24.1663</v>
      </c>
      <c r="JV1031">
        <v>18</v>
      </c>
      <c r="JW1031">
        <v>484.932</v>
      </c>
      <c r="JX1031">
        <v>377.743</v>
      </c>
      <c r="JY1031">
        <v>47.5608</v>
      </c>
      <c r="JZ1031">
        <v>57.1534</v>
      </c>
      <c r="KA1031">
        <v>30.0017</v>
      </c>
      <c r="KB1031">
        <v>56.3425</v>
      </c>
      <c r="KC1031">
        <v>56.1336</v>
      </c>
      <c r="KD1031">
        <v>38.131</v>
      </c>
      <c r="KE1031">
        <v>0</v>
      </c>
      <c r="KF1031">
        <v>100</v>
      </c>
      <c r="KG1031">
        <v>47.5645</v>
      </c>
      <c r="KH1031">
        <v>925.167</v>
      </c>
      <c r="KI1031">
        <v>26.2864</v>
      </c>
      <c r="KJ1031">
        <v>92.2135</v>
      </c>
      <c r="KK1031">
        <v>88.6778</v>
      </c>
    </row>
    <row r="1032" spans="1:297">
      <c r="A1032">
        <v>1016</v>
      </c>
      <c r="B1032">
        <v>1761426056.1</v>
      </c>
      <c r="C1032">
        <v>17875.0999999046</v>
      </c>
      <c r="D1032" t="s">
        <v>2484</v>
      </c>
      <c r="E1032" t="s">
        <v>2485</v>
      </c>
      <c r="F1032">
        <v>5</v>
      </c>
      <c r="G1032" t="s">
        <v>2375</v>
      </c>
      <c r="H1032" t="s">
        <v>436</v>
      </c>
      <c r="I1032">
        <v>1761426047.94615</v>
      </c>
      <c r="J1032">
        <f>(K1032)/1000</f>
        <v>0</v>
      </c>
      <c r="K1032">
        <f>IF(DP1032, AN1032, AH1032)</f>
        <v>0</v>
      </c>
      <c r="L1032">
        <f>IF(DP1032, AI1032, AG1032)</f>
        <v>0</v>
      </c>
      <c r="M1032">
        <f>DR1032 - IF(AU1032&gt;1, L1032*DL1032*100.0/(AW1032), 0)</f>
        <v>0</v>
      </c>
      <c r="N1032">
        <f>((T1032-J1032/2)*M1032-L1032)/(T1032+J1032/2)</f>
        <v>0</v>
      </c>
      <c r="O1032">
        <f>N1032*(DY1032+DZ1032)/1000.0</f>
        <v>0</v>
      </c>
      <c r="P1032">
        <f>(DR1032 - IF(AU1032&gt;1, L1032*DL1032*100.0/(AW1032), 0))*(DY1032+DZ1032)/1000.0</f>
        <v>0</v>
      </c>
      <c r="Q1032">
        <f>2.0/((1/S1032-1/R1032)+SIGN(S1032)*SQRT((1/S1032-1/R1032)*(1/S1032-1/R1032) + 4*DM1032/((DM1032+1)*(DM1032+1))*(2*1/S1032*1/R1032-1/R1032*1/R1032)))</f>
        <v>0</v>
      </c>
      <c r="R1032">
        <f>IF(LEFT(DN1032,1)&lt;&gt;"0",IF(LEFT(DN1032,1)="1",3.0,DO1032),$D$5+$E$5*(EF1032*DY1032/($K$5*1000))+$F$5*(EF1032*DY1032/($K$5*1000))*MAX(MIN(DL1032,$J$5),$I$5)*MAX(MIN(DL1032,$J$5),$I$5)+$G$5*MAX(MIN(DL1032,$J$5),$I$5)*(EF1032*DY1032/($K$5*1000))+$H$5*(EF1032*DY1032/($K$5*1000))*(EF1032*DY1032/($K$5*1000)))</f>
        <v>0</v>
      </c>
      <c r="S1032">
        <f>J1032*(1000-(1000*0.61365*exp(17.502*W1032/(240.97+W1032))/(DY1032+DZ1032)+DT1032)/2)/(1000*0.61365*exp(17.502*W1032/(240.97+W1032))/(DY1032+DZ1032)-DT1032)</f>
        <v>0</v>
      </c>
      <c r="T1032">
        <f>1/((DM1032+1)/(Q1032/1.6)+1/(R1032/1.37)) + DM1032/((DM1032+1)/(Q1032/1.6) + DM1032/(R1032/1.37))</f>
        <v>0</v>
      </c>
      <c r="U1032">
        <f>(DH1032*DK1032)</f>
        <v>0</v>
      </c>
      <c r="V1032">
        <f>(EA1032+(U1032+2*0.95*5.67E-8*(((EA1032+$B$7)+273)^4-(EA1032+273)^4)-44100*J1032)/(1.84*29.3*R1032+8*0.95*5.67E-8*(EA1032+273)^3))</f>
        <v>0</v>
      </c>
      <c r="W1032">
        <f>($C$7*EB1032+$D$7*EC1032+$E$7*V1032)</f>
        <v>0</v>
      </c>
      <c r="X1032">
        <f>0.61365*exp(17.502*W1032/(240.97+W1032))</f>
        <v>0</v>
      </c>
      <c r="Y1032">
        <f>(Z1032/AA1032*100)</f>
        <v>0</v>
      </c>
      <c r="Z1032">
        <f>DT1032*(DY1032+DZ1032)/1000</f>
        <v>0</v>
      </c>
      <c r="AA1032">
        <f>0.61365*exp(17.502*EA1032/(240.97+EA1032))</f>
        <v>0</v>
      </c>
      <c r="AB1032">
        <f>(X1032-DT1032*(DY1032+DZ1032)/1000)</f>
        <v>0</v>
      </c>
      <c r="AC1032">
        <f>(-J1032*44100)</f>
        <v>0</v>
      </c>
      <c r="AD1032">
        <f>2*29.3*R1032*0.92*(EA1032-W1032)</f>
        <v>0</v>
      </c>
      <c r="AE1032">
        <f>2*0.95*5.67E-8*(((EA1032+$B$7)+273)^4-(W1032+273)^4)</f>
        <v>0</v>
      </c>
      <c r="AF1032">
        <f>U1032+AE1032+AC1032+AD1032</f>
        <v>0</v>
      </c>
      <c r="AG1032">
        <f>DX1032*AU1032*(DS1032-DR1032*(1000-AU1032*DU1032)/(1000-AU1032*DT1032))/(100*DL1032)</f>
        <v>0</v>
      </c>
      <c r="AH1032">
        <f>1000*DX1032*AU1032*(DT1032-DU1032)/(100*DL1032*(1000-AU1032*DT1032))</f>
        <v>0</v>
      </c>
      <c r="AI1032">
        <f>(AJ1032 - AK1032 - DY1032*1E3/(8.314*(EA1032+273.15)) * AM1032/DX1032 * AL1032) * DX1032/(100*DL1032) * (1000 - DU1032)/1000</f>
        <v>0</v>
      </c>
      <c r="AJ1032">
        <v>934.091046437852</v>
      </c>
      <c r="AK1032">
        <v>906.265866666667</v>
      </c>
      <c r="AL1032">
        <v>3.35331805271138</v>
      </c>
      <c r="AM1032">
        <v>65.4866395817143</v>
      </c>
      <c r="AN1032">
        <f>(AP1032 - AO1032 + DY1032*1E3/(8.314*(EA1032+273.15)) * AR1032/DX1032 * AQ1032) * DX1032/(100*DL1032) * 1000/(1000 - AP1032)</f>
        <v>0</v>
      </c>
      <c r="AO1032">
        <v>25.7175143167018</v>
      </c>
      <c r="AP1032">
        <v>51.0215054545455</v>
      </c>
      <c r="AQ1032">
        <v>-0.00171701024868821</v>
      </c>
      <c r="AR1032">
        <v>110.837555628061</v>
      </c>
      <c r="AS1032">
        <v>8</v>
      </c>
      <c r="AT1032">
        <v>2</v>
      </c>
      <c r="AU1032">
        <f>IF(AS1032*$H$13&gt;=AW1032,1.0,(AW1032/(AW1032-AS1032*$H$13)))</f>
        <v>0</v>
      </c>
      <c r="AV1032">
        <f>(AU1032-1)*100</f>
        <v>0</v>
      </c>
      <c r="AW1032">
        <f>MAX(0,($B$13+$C$13*EF1032)/(1+$D$13*EF1032)*DY1032/(EA1032+273)*$E$13)</f>
        <v>0</v>
      </c>
      <c r="AX1032" t="s">
        <v>437</v>
      </c>
      <c r="AY1032" t="s">
        <v>437</v>
      </c>
      <c r="AZ1032">
        <v>0</v>
      </c>
      <c r="BA1032">
        <v>0</v>
      </c>
      <c r="BB1032">
        <f>1-AZ1032/BA1032</f>
        <v>0</v>
      </c>
      <c r="BC1032">
        <v>0</v>
      </c>
      <c r="BD1032" t="s">
        <v>437</v>
      </c>
      <c r="BE1032" t="s">
        <v>437</v>
      </c>
      <c r="BF1032">
        <v>0</v>
      </c>
      <c r="BG1032">
        <v>0</v>
      </c>
      <c r="BH1032">
        <f>1-BF1032/BG1032</f>
        <v>0</v>
      </c>
      <c r="BI1032">
        <v>0.5</v>
      </c>
      <c r="BJ1032">
        <f>DI1032</f>
        <v>0</v>
      </c>
      <c r="BK1032">
        <f>L1032</f>
        <v>0</v>
      </c>
      <c r="BL1032">
        <f>BH1032*BI1032*BJ1032</f>
        <v>0</v>
      </c>
      <c r="BM1032">
        <f>(BK1032-BC1032)/BJ1032</f>
        <v>0</v>
      </c>
      <c r="BN1032">
        <f>(BA1032-BG1032)/BG1032</f>
        <v>0</v>
      </c>
      <c r="BO1032">
        <f>AZ1032/(BB1032+AZ1032/BG1032)</f>
        <v>0</v>
      </c>
      <c r="BP1032" t="s">
        <v>437</v>
      </c>
      <c r="BQ1032">
        <v>0</v>
      </c>
      <c r="BR1032">
        <f>IF(BQ1032&lt;&gt;0, BQ1032, BO1032)</f>
        <v>0</v>
      </c>
      <c r="BS1032">
        <f>1-BR1032/BG1032</f>
        <v>0</v>
      </c>
      <c r="BT1032">
        <f>(BG1032-BF1032)/(BG1032-BR1032)</f>
        <v>0</v>
      </c>
      <c r="BU1032">
        <f>(BA1032-BG1032)/(BA1032-BR1032)</f>
        <v>0</v>
      </c>
      <c r="BV1032">
        <f>(BG1032-BF1032)/(BG1032-AZ1032)</f>
        <v>0</v>
      </c>
      <c r="BW1032">
        <f>(BA1032-BG1032)/(BA1032-AZ1032)</f>
        <v>0</v>
      </c>
      <c r="BX1032">
        <f>(BT1032*BR1032/BF1032)</f>
        <v>0</v>
      </c>
      <c r="BY1032">
        <f>(1-BX1032)</f>
        <v>0</v>
      </c>
      <c r="DH1032">
        <f>$B$11*EG1032+$C$11*EH1032+$F$11*ES1032*(1-EV1032)</f>
        <v>0</v>
      </c>
      <c r="DI1032">
        <f>DH1032*DJ1032</f>
        <v>0</v>
      </c>
      <c r="DJ1032">
        <f>($B$11*$D$9+$C$11*$D$9+$F$11*((FF1032+EX1032)/MAX(FF1032+EX1032+FG1032, 0.1)*$I$9+FG1032/MAX(FF1032+EX1032+FG1032, 0.1)*$J$9))/($B$11+$C$11+$F$11)</f>
        <v>0</v>
      </c>
      <c r="DK1032">
        <f>($B$11*$K$9+$C$11*$K$9+$F$11*((FF1032+EX1032)/MAX(FF1032+EX1032+FG1032, 0.1)*$P$9+FG1032/MAX(FF1032+EX1032+FG1032, 0.1)*$Q$9))/($B$11+$C$11+$F$11)</f>
        <v>0</v>
      </c>
      <c r="DL1032">
        <v>6</v>
      </c>
      <c r="DM1032">
        <v>0.5</v>
      </c>
      <c r="DN1032" t="s">
        <v>438</v>
      </c>
      <c r="DO1032">
        <v>2</v>
      </c>
      <c r="DP1032" t="b">
        <v>1</v>
      </c>
      <c r="DQ1032">
        <v>1761426047.94615</v>
      </c>
      <c r="DR1032">
        <v>836.866153846154</v>
      </c>
      <c r="DS1032">
        <v>893.578692307692</v>
      </c>
      <c r="DT1032">
        <v>51.0584307692308</v>
      </c>
      <c r="DU1032">
        <v>25.7127384615385</v>
      </c>
      <c r="DV1032">
        <v>835.768692307692</v>
      </c>
      <c r="DW1032">
        <v>51.1025384615385</v>
      </c>
      <c r="DX1032">
        <v>500.026384615385</v>
      </c>
      <c r="DY1032">
        <v>90.2010384615385</v>
      </c>
      <c r="DZ1032">
        <v>0.0409074923076923</v>
      </c>
      <c r="EA1032">
        <v>51.6634769230769</v>
      </c>
      <c r="EB1032">
        <v>48.0004846153846</v>
      </c>
      <c r="EC1032">
        <v>999.9</v>
      </c>
      <c r="ED1032">
        <v>0</v>
      </c>
      <c r="EE1032">
        <v>0</v>
      </c>
      <c r="EF1032">
        <v>9998.27153846154</v>
      </c>
      <c r="EG1032">
        <v>0</v>
      </c>
      <c r="EH1032">
        <v>1185.68923076923</v>
      </c>
      <c r="EI1032">
        <v>-56.7125769230769</v>
      </c>
      <c r="EJ1032">
        <v>881.893769230769</v>
      </c>
      <c r="EK1032">
        <v>917.161461538462</v>
      </c>
      <c r="EL1032">
        <v>25.3456923076923</v>
      </c>
      <c r="EM1032">
        <v>893.578692307692</v>
      </c>
      <c r="EN1032">
        <v>25.7127384615385</v>
      </c>
      <c r="EO1032">
        <v>4.60552461538462</v>
      </c>
      <c r="EP1032">
        <v>2.31931538461538</v>
      </c>
      <c r="EQ1032">
        <v>31.3627153846154</v>
      </c>
      <c r="ER1032">
        <v>19.8111769230769</v>
      </c>
      <c r="ES1032">
        <v>1199.95538461538</v>
      </c>
      <c r="ET1032">
        <v>0.967006384615384</v>
      </c>
      <c r="EU1032">
        <v>0.0329935307692308</v>
      </c>
      <c r="EV1032">
        <v>0</v>
      </c>
      <c r="EW1032">
        <v>922.110538461538</v>
      </c>
      <c r="EX1032">
        <v>5.00059</v>
      </c>
      <c r="EY1032">
        <v>12306.5615384615</v>
      </c>
      <c r="EZ1032">
        <v>10358.3307692308</v>
      </c>
      <c r="FA1032">
        <v>64.687</v>
      </c>
      <c r="FB1032">
        <v>65.8701538461538</v>
      </c>
      <c r="FC1032">
        <v>64.625</v>
      </c>
      <c r="FD1032">
        <v>65.812</v>
      </c>
      <c r="FE1032">
        <v>65.9179230769231</v>
      </c>
      <c r="FF1032">
        <v>1155.52538461538</v>
      </c>
      <c r="FG1032">
        <v>39.4284615384615</v>
      </c>
      <c r="FH1032">
        <v>0</v>
      </c>
      <c r="FI1032">
        <v>1761426016.9</v>
      </c>
      <c r="FJ1032">
        <v>0</v>
      </c>
      <c r="FK1032">
        <v>922.488923076923</v>
      </c>
      <c r="FL1032">
        <v>24.067965817035</v>
      </c>
      <c r="FM1032">
        <v>310.875213619699</v>
      </c>
      <c r="FN1032">
        <v>12311.2576923077</v>
      </c>
      <c r="FO1032">
        <v>15</v>
      </c>
      <c r="FP1032">
        <v>0</v>
      </c>
      <c r="FQ1032" t="s">
        <v>439</v>
      </c>
      <c r="FR1032">
        <v>0</v>
      </c>
      <c r="FS1032">
        <v>0</v>
      </c>
      <c r="FT1032">
        <v>0</v>
      </c>
      <c r="FU1032">
        <v>0</v>
      </c>
      <c r="FV1032">
        <v>0</v>
      </c>
      <c r="FW1032">
        <v>0</v>
      </c>
      <c r="FX1032">
        <v>0</v>
      </c>
      <c r="FY1032">
        <v>0</v>
      </c>
      <c r="FZ1032">
        <v>0</v>
      </c>
      <c r="GA1032">
        <v>0</v>
      </c>
      <c r="GB1032">
        <v>0</v>
      </c>
      <c r="GC1032">
        <v>-56.6627380952381</v>
      </c>
      <c r="GD1032">
        <v>-5.31862597402597</v>
      </c>
      <c r="GE1032">
        <v>0.931029111854286</v>
      </c>
      <c r="GF1032">
        <v>0</v>
      </c>
      <c r="GG1032">
        <v>921.009823529412</v>
      </c>
      <c r="GH1032">
        <v>24.7005958863752</v>
      </c>
      <c r="GI1032">
        <v>2.43609232016924</v>
      </c>
      <c r="GJ1032">
        <v>-1</v>
      </c>
      <c r="GK1032">
        <v>25.3588952380952</v>
      </c>
      <c r="GL1032">
        <v>-0.322714285714267</v>
      </c>
      <c r="GM1032">
        <v>0.033551800408586</v>
      </c>
      <c r="GN1032">
        <v>0</v>
      </c>
      <c r="GO1032">
        <v>0</v>
      </c>
      <c r="GP1032">
        <v>2</v>
      </c>
      <c r="GQ1032" t="s">
        <v>473</v>
      </c>
      <c r="GR1032">
        <v>3.12613</v>
      </c>
      <c r="GS1032">
        <v>2.71889</v>
      </c>
      <c r="GT1032">
        <v>0.141344</v>
      </c>
      <c r="GU1032">
        <v>0.147305</v>
      </c>
      <c r="GV1032">
        <v>0.164703</v>
      </c>
      <c r="GW1032">
        <v>0.101982</v>
      </c>
      <c r="GX1032">
        <v>30553.7</v>
      </c>
      <c r="GY1032">
        <v>32018</v>
      </c>
      <c r="GZ1032">
        <v>32346</v>
      </c>
      <c r="HA1032">
        <v>34153.2</v>
      </c>
      <c r="HB1032">
        <v>38856.2</v>
      </c>
      <c r="HC1032">
        <v>44276.3</v>
      </c>
      <c r="HD1032">
        <v>50898.2</v>
      </c>
      <c r="HE1032">
        <v>54820.7</v>
      </c>
      <c r="HF1032">
        <v>1.64775</v>
      </c>
      <c r="HG1032">
        <v>1.49945</v>
      </c>
      <c r="HH1032">
        <v>-0.183143</v>
      </c>
      <c r="HI1032">
        <v>0</v>
      </c>
      <c r="HJ1032">
        <v>50.8512</v>
      </c>
      <c r="HK1032">
        <v>999.9</v>
      </c>
      <c r="HL1032">
        <v>55.97</v>
      </c>
      <c r="HM1032">
        <v>30.283</v>
      </c>
      <c r="HN1032">
        <v>26.8681</v>
      </c>
      <c r="HO1032">
        <v>60.3568</v>
      </c>
      <c r="HP1032">
        <v>40.5809</v>
      </c>
      <c r="HQ1032">
        <v>1</v>
      </c>
      <c r="HR1032">
        <v>2.721</v>
      </c>
      <c r="HS1032">
        <v>0.779221</v>
      </c>
      <c r="HT1032">
        <v>20.1001</v>
      </c>
      <c r="HU1032">
        <v>5.18539</v>
      </c>
      <c r="HV1032">
        <v>12.0159</v>
      </c>
      <c r="HW1032">
        <v>4.9662</v>
      </c>
      <c r="HX1032">
        <v>3.296</v>
      </c>
      <c r="HY1032">
        <v>9999</v>
      </c>
      <c r="HZ1032">
        <v>9999</v>
      </c>
      <c r="IA1032">
        <v>999.9</v>
      </c>
      <c r="IB1032">
        <v>9999</v>
      </c>
      <c r="IC1032">
        <v>1.86325</v>
      </c>
      <c r="ID1032">
        <v>1.86809</v>
      </c>
      <c r="IE1032">
        <v>1.86784</v>
      </c>
      <c r="IF1032">
        <v>1.86905</v>
      </c>
      <c r="IG1032">
        <v>1.86981</v>
      </c>
      <c r="IH1032">
        <v>1.86586</v>
      </c>
      <c r="II1032">
        <v>1.86695</v>
      </c>
      <c r="IJ1032">
        <v>1.86843</v>
      </c>
      <c r="IK1032">
        <v>5</v>
      </c>
      <c r="IL1032">
        <v>0</v>
      </c>
      <c r="IM1032">
        <v>0</v>
      </c>
      <c r="IN1032">
        <v>0</v>
      </c>
      <c r="IO1032" t="s">
        <v>441</v>
      </c>
      <c r="IP1032" t="s">
        <v>442</v>
      </c>
      <c r="IQ1032" t="s">
        <v>443</v>
      </c>
      <c r="IR1032" t="s">
        <v>443</v>
      </c>
      <c r="IS1032" t="s">
        <v>443</v>
      </c>
      <c r="IT1032" t="s">
        <v>443</v>
      </c>
      <c r="IU1032">
        <v>0</v>
      </c>
      <c r="IV1032">
        <v>100</v>
      </c>
      <c r="IW1032">
        <v>100</v>
      </c>
      <c r="IX1032">
        <v>1.098</v>
      </c>
      <c r="IY1032">
        <v>-0.0441</v>
      </c>
      <c r="IZ1032">
        <v>1.09748391826392</v>
      </c>
      <c r="JA1032">
        <v>0</v>
      </c>
      <c r="JB1032">
        <v>0</v>
      </c>
      <c r="JC1032">
        <v>0</v>
      </c>
      <c r="JD1032">
        <v>-0.0441141096964596</v>
      </c>
      <c r="JE1032">
        <v>0</v>
      </c>
      <c r="JF1032">
        <v>0</v>
      </c>
      <c r="JG1032">
        <v>0</v>
      </c>
      <c r="JH1032">
        <v>5</v>
      </c>
      <c r="JI1032">
        <v>2273</v>
      </c>
      <c r="JJ1032">
        <v>1</v>
      </c>
      <c r="JK1032">
        <v>24</v>
      </c>
      <c r="JL1032">
        <v>29357100.9</v>
      </c>
      <c r="JM1032">
        <v>29357100.9</v>
      </c>
      <c r="JN1032">
        <v>1.92383</v>
      </c>
      <c r="JO1032">
        <v>2.61597</v>
      </c>
      <c r="JP1032">
        <v>1.54785</v>
      </c>
      <c r="JQ1032">
        <v>2.31567</v>
      </c>
      <c r="JR1032">
        <v>1.64551</v>
      </c>
      <c r="JS1032">
        <v>2.37427</v>
      </c>
      <c r="JT1032">
        <v>34.3952</v>
      </c>
      <c r="JU1032">
        <v>24.1838</v>
      </c>
      <c r="JV1032">
        <v>18</v>
      </c>
      <c r="JW1032">
        <v>484.972</v>
      </c>
      <c r="JX1032">
        <v>377.735</v>
      </c>
      <c r="JY1032">
        <v>47.6467</v>
      </c>
      <c r="JZ1032">
        <v>57.1722</v>
      </c>
      <c r="KA1032">
        <v>29.9997</v>
      </c>
      <c r="KB1032">
        <v>56.3567</v>
      </c>
      <c r="KC1032">
        <v>56.1464</v>
      </c>
      <c r="KD1032">
        <v>38.6595</v>
      </c>
      <c r="KE1032">
        <v>0</v>
      </c>
      <c r="KF1032">
        <v>100</v>
      </c>
      <c r="KG1032">
        <v>48.4179</v>
      </c>
      <c r="KH1032">
        <v>945.646</v>
      </c>
      <c r="KI1032">
        <v>26.2864</v>
      </c>
      <c r="KJ1032">
        <v>92.2108</v>
      </c>
      <c r="KK1032">
        <v>88.6743</v>
      </c>
    </row>
    <row r="1033" spans="1:297">
      <c r="A1033">
        <v>1017</v>
      </c>
      <c r="B1033">
        <v>1761426061.1</v>
      </c>
      <c r="C1033">
        <v>17880.0999999046</v>
      </c>
      <c r="D1033" t="s">
        <v>2486</v>
      </c>
      <c r="E1033" t="s">
        <v>2487</v>
      </c>
      <c r="F1033">
        <v>5</v>
      </c>
      <c r="G1033" t="s">
        <v>2375</v>
      </c>
      <c r="H1033" t="s">
        <v>436</v>
      </c>
      <c r="I1033">
        <v>1761426052.94615</v>
      </c>
      <c r="J1033">
        <f>(K1033)/1000</f>
        <v>0</v>
      </c>
      <c r="K1033">
        <f>IF(DP1033, AN1033, AH1033)</f>
        <v>0</v>
      </c>
      <c r="L1033">
        <f>IF(DP1033, AI1033, AG1033)</f>
        <v>0</v>
      </c>
      <c r="M1033">
        <f>DR1033 - IF(AU1033&gt;1, L1033*DL1033*100.0/(AW1033), 0)</f>
        <v>0</v>
      </c>
      <c r="N1033">
        <f>((T1033-J1033/2)*M1033-L1033)/(T1033+J1033/2)</f>
        <v>0</v>
      </c>
      <c r="O1033">
        <f>N1033*(DY1033+DZ1033)/1000.0</f>
        <v>0</v>
      </c>
      <c r="P1033">
        <f>(DR1033 - IF(AU1033&gt;1, L1033*DL1033*100.0/(AW1033), 0))*(DY1033+DZ1033)/1000.0</f>
        <v>0</v>
      </c>
      <c r="Q1033">
        <f>2.0/((1/S1033-1/R1033)+SIGN(S1033)*SQRT((1/S1033-1/R1033)*(1/S1033-1/R1033) + 4*DM1033/((DM1033+1)*(DM1033+1))*(2*1/S1033*1/R1033-1/R1033*1/R1033)))</f>
        <v>0</v>
      </c>
      <c r="R1033">
        <f>IF(LEFT(DN1033,1)&lt;&gt;"0",IF(LEFT(DN1033,1)="1",3.0,DO1033),$D$5+$E$5*(EF1033*DY1033/($K$5*1000))+$F$5*(EF1033*DY1033/($K$5*1000))*MAX(MIN(DL1033,$J$5),$I$5)*MAX(MIN(DL1033,$J$5),$I$5)+$G$5*MAX(MIN(DL1033,$J$5),$I$5)*(EF1033*DY1033/($K$5*1000))+$H$5*(EF1033*DY1033/($K$5*1000))*(EF1033*DY1033/($K$5*1000)))</f>
        <v>0</v>
      </c>
      <c r="S1033">
        <f>J1033*(1000-(1000*0.61365*exp(17.502*W1033/(240.97+W1033))/(DY1033+DZ1033)+DT1033)/2)/(1000*0.61365*exp(17.502*W1033/(240.97+W1033))/(DY1033+DZ1033)-DT1033)</f>
        <v>0</v>
      </c>
      <c r="T1033">
        <f>1/((DM1033+1)/(Q1033/1.6)+1/(R1033/1.37)) + DM1033/((DM1033+1)/(Q1033/1.6) + DM1033/(R1033/1.37))</f>
        <v>0</v>
      </c>
      <c r="U1033">
        <f>(DH1033*DK1033)</f>
        <v>0</v>
      </c>
      <c r="V1033">
        <f>(EA1033+(U1033+2*0.95*5.67E-8*(((EA1033+$B$7)+273)^4-(EA1033+273)^4)-44100*J1033)/(1.84*29.3*R1033+8*0.95*5.67E-8*(EA1033+273)^3))</f>
        <v>0</v>
      </c>
      <c r="W1033">
        <f>($C$7*EB1033+$D$7*EC1033+$E$7*V1033)</f>
        <v>0</v>
      </c>
      <c r="X1033">
        <f>0.61365*exp(17.502*W1033/(240.97+W1033))</f>
        <v>0</v>
      </c>
      <c r="Y1033">
        <f>(Z1033/AA1033*100)</f>
        <v>0</v>
      </c>
      <c r="Z1033">
        <f>DT1033*(DY1033+DZ1033)/1000</f>
        <v>0</v>
      </c>
      <c r="AA1033">
        <f>0.61365*exp(17.502*EA1033/(240.97+EA1033))</f>
        <v>0</v>
      </c>
      <c r="AB1033">
        <f>(X1033-DT1033*(DY1033+DZ1033)/1000)</f>
        <v>0</v>
      </c>
      <c r="AC1033">
        <f>(-J1033*44100)</f>
        <v>0</v>
      </c>
      <c r="AD1033">
        <f>2*29.3*R1033*0.92*(EA1033-W1033)</f>
        <v>0</v>
      </c>
      <c r="AE1033">
        <f>2*0.95*5.67E-8*(((EA1033+$B$7)+273)^4-(W1033+273)^4)</f>
        <v>0</v>
      </c>
      <c r="AF1033">
        <f>U1033+AE1033+AC1033+AD1033</f>
        <v>0</v>
      </c>
      <c r="AG1033">
        <f>DX1033*AU1033*(DS1033-DR1033*(1000-AU1033*DU1033)/(1000-AU1033*DT1033))/(100*DL1033)</f>
        <v>0</v>
      </c>
      <c r="AH1033">
        <f>1000*DX1033*AU1033*(DT1033-DU1033)/(100*DL1033*(1000-AU1033*DT1033))</f>
        <v>0</v>
      </c>
      <c r="AI1033">
        <f>(AJ1033 - AK1033 - DY1033*1E3/(8.314*(EA1033+273.15)) * AM1033/DX1033 * AL1033) * DX1033/(100*DL1033) * (1000 - DU1033)/1000</f>
        <v>0</v>
      </c>
      <c r="AJ1033">
        <v>949.14983490369</v>
      </c>
      <c r="AK1033">
        <v>922.038915151515</v>
      </c>
      <c r="AL1033">
        <v>3.09742496300898</v>
      </c>
      <c r="AM1033">
        <v>65.4866395817143</v>
      </c>
      <c r="AN1033">
        <f>(AP1033 - AO1033 + DY1033*1E3/(8.314*(EA1033+273.15)) * AR1033/DX1033 * AQ1033) * DX1033/(100*DL1033) * 1000/(1000 - AP1033)</f>
        <v>0</v>
      </c>
      <c r="AO1033">
        <v>25.7184924323204</v>
      </c>
      <c r="AP1033">
        <v>51.0190606060606</v>
      </c>
      <c r="AQ1033">
        <v>-0.000263031939536329</v>
      </c>
      <c r="AR1033">
        <v>110.837555628061</v>
      </c>
      <c r="AS1033">
        <v>8</v>
      </c>
      <c r="AT1033">
        <v>2</v>
      </c>
      <c r="AU1033">
        <f>IF(AS1033*$H$13&gt;=AW1033,1.0,(AW1033/(AW1033-AS1033*$H$13)))</f>
        <v>0</v>
      </c>
      <c r="AV1033">
        <f>(AU1033-1)*100</f>
        <v>0</v>
      </c>
      <c r="AW1033">
        <f>MAX(0,($B$13+$C$13*EF1033)/(1+$D$13*EF1033)*DY1033/(EA1033+273)*$E$13)</f>
        <v>0</v>
      </c>
      <c r="AX1033" t="s">
        <v>437</v>
      </c>
      <c r="AY1033" t="s">
        <v>437</v>
      </c>
      <c r="AZ1033">
        <v>0</v>
      </c>
      <c r="BA1033">
        <v>0</v>
      </c>
      <c r="BB1033">
        <f>1-AZ1033/BA1033</f>
        <v>0</v>
      </c>
      <c r="BC1033">
        <v>0</v>
      </c>
      <c r="BD1033" t="s">
        <v>437</v>
      </c>
      <c r="BE1033" t="s">
        <v>437</v>
      </c>
      <c r="BF1033">
        <v>0</v>
      </c>
      <c r="BG1033">
        <v>0</v>
      </c>
      <c r="BH1033">
        <f>1-BF1033/BG1033</f>
        <v>0</v>
      </c>
      <c r="BI1033">
        <v>0.5</v>
      </c>
      <c r="BJ1033">
        <f>DI1033</f>
        <v>0</v>
      </c>
      <c r="BK1033">
        <f>L1033</f>
        <v>0</v>
      </c>
      <c r="BL1033">
        <f>BH1033*BI1033*BJ1033</f>
        <v>0</v>
      </c>
      <c r="BM1033">
        <f>(BK1033-BC1033)/BJ1033</f>
        <v>0</v>
      </c>
      <c r="BN1033">
        <f>(BA1033-BG1033)/BG1033</f>
        <v>0</v>
      </c>
      <c r="BO1033">
        <f>AZ1033/(BB1033+AZ1033/BG1033)</f>
        <v>0</v>
      </c>
      <c r="BP1033" t="s">
        <v>437</v>
      </c>
      <c r="BQ1033">
        <v>0</v>
      </c>
      <c r="BR1033">
        <f>IF(BQ1033&lt;&gt;0, BQ1033, BO1033)</f>
        <v>0</v>
      </c>
      <c r="BS1033">
        <f>1-BR1033/BG1033</f>
        <v>0</v>
      </c>
      <c r="BT1033">
        <f>(BG1033-BF1033)/(BG1033-BR1033)</f>
        <v>0</v>
      </c>
      <c r="BU1033">
        <f>(BA1033-BG1033)/(BA1033-BR1033)</f>
        <v>0</v>
      </c>
      <c r="BV1033">
        <f>(BG1033-BF1033)/(BG1033-AZ1033)</f>
        <v>0</v>
      </c>
      <c r="BW1033">
        <f>(BA1033-BG1033)/(BA1033-AZ1033)</f>
        <v>0</v>
      </c>
      <c r="BX1033">
        <f>(BT1033*BR1033/BF1033)</f>
        <v>0</v>
      </c>
      <c r="BY1033">
        <f>(1-BX1033)</f>
        <v>0</v>
      </c>
      <c r="DH1033">
        <f>$B$11*EG1033+$C$11*EH1033+$F$11*ES1033*(1-EV1033)</f>
        <v>0</v>
      </c>
      <c r="DI1033">
        <f>DH1033*DJ1033</f>
        <v>0</v>
      </c>
      <c r="DJ1033">
        <f>($B$11*$D$9+$C$11*$D$9+$F$11*((FF1033+EX1033)/MAX(FF1033+EX1033+FG1033, 0.1)*$I$9+FG1033/MAX(FF1033+EX1033+FG1033, 0.1)*$J$9))/($B$11+$C$11+$F$11)</f>
        <v>0</v>
      </c>
      <c r="DK1033">
        <f>($B$11*$K$9+$C$11*$K$9+$F$11*((FF1033+EX1033)/MAX(FF1033+EX1033+FG1033, 0.1)*$P$9+FG1033/MAX(FF1033+EX1033+FG1033, 0.1)*$Q$9))/($B$11+$C$11+$F$11)</f>
        <v>0</v>
      </c>
      <c r="DL1033">
        <v>6</v>
      </c>
      <c r="DM1033">
        <v>0.5</v>
      </c>
      <c r="DN1033" t="s">
        <v>438</v>
      </c>
      <c r="DO1033">
        <v>2</v>
      </c>
      <c r="DP1033" t="b">
        <v>1</v>
      </c>
      <c r="DQ1033">
        <v>1761426052.94615</v>
      </c>
      <c r="DR1033">
        <v>852.808692307692</v>
      </c>
      <c r="DS1033">
        <v>909.819</v>
      </c>
      <c r="DT1033">
        <v>51.0361230769231</v>
      </c>
      <c r="DU1033">
        <v>25.7154384615385</v>
      </c>
      <c r="DV1033">
        <v>851.711307692308</v>
      </c>
      <c r="DW1033">
        <v>51.0802307692308</v>
      </c>
      <c r="DX1033">
        <v>500.024769230769</v>
      </c>
      <c r="DY1033">
        <v>90.2022</v>
      </c>
      <c r="DZ1033">
        <v>0.0408090307692308</v>
      </c>
      <c r="EA1033">
        <v>51.6518615384615</v>
      </c>
      <c r="EB1033">
        <v>47.9773461538462</v>
      </c>
      <c r="EC1033">
        <v>999.9</v>
      </c>
      <c r="ED1033">
        <v>0</v>
      </c>
      <c r="EE1033">
        <v>0</v>
      </c>
      <c r="EF1033">
        <v>9997.50615384615</v>
      </c>
      <c r="EG1033">
        <v>0</v>
      </c>
      <c r="EH1033">
        <v>1185.68307692308</v>
      </c>
      <c r="EI1033">
        <v>-57.0102538461538</v>
      </c>
      <c r="EJ1033">
        <v>898.673307692308</v>
      </c>
      <c r="EK1033">
        <v>933.832846153846</v>
      </c>
      <c r="EL1033">
        <v>25.3206923076923</v>
      </c>
      <c r="EM1033">
        <v>909.819</v>
      </c>
      <c r="EN1033">
        <v>25.7154384615385</v>
      </c>
      <c r="EO1033">
        <v>4.60357153846154</v>
      </c>
      <c r="EP1033">
        <v>2.31958846153846</v>
      </c>
      <c r="EQ1033">
        <v>31.3552538461539</v>
      </c>
      <c r="ER1033">
        <v>19.8130769230769</v>
      </c>
      <c r="ES1033">
        <v>1199.97615384615</v>
      </c>
      <c r="ET1033">
        <v>0.967006230769231</v>
      </c>
      <c r="EU1033">
        <v>0.0329935615384615</v>
      </c>
      <c r="EV1033">
        <v>0</v>
      </c>
      <c r="EW1033">
        <v>924.118153846154</v>
      </c>
      <c r="EX1033">
        <v>5.00059</v>
      </c>
      <c r="EY1033">
        <v>12332.0923076923</v>
      </c>
      <c r="EZ1033">
        <v>10358.5076923077</v>
      </c>
      <c r="FA1033">
        <v>64.687</v>
      </c>
      <c r="FB1033">
        <v>65.875</v>
      </c>
      <c r="FC1033">
        <v>64.6297692307692</v>
      </c>
      <c r="FD1033">
        <v>65.812</v>
      </c>
      <c r="FE1033">
        <v>65.937</v>
      </c>
      <c r="FF1033">
        <v>1155.54615384615</v>
      </c>
      <c r="FG1033">
        <v>39.43</v>
      </c>
      <c r="FH1033">
        <v>0</v>
      </c>
      <c r="FI1033">
        <v>1761426021.7</v>
      </c>
      <c r="FJ1033">
        <v>0</v>
      </c>
      <c r="FK1033">
        <v>924.397730769231</v>
      </c>
      <c r="FL1033">
        <v>23.7301538726376</v>
      </c>
      <c r="FM1033">
        <v>301.825641136943</v>
      </c>
      <c r="FN1033">
        <v>12335.6769230769</v>
      </c>
      <c r="FO1033">
        <v>15</v>
      </c>
      <c r="FP1033">
        <v>0</v>
      </c>
      <c r="FQ1033" t="s">
        <v>439</v>
      </c>
      <c r="FR1033">
        <v>0</v>
      </c>
      <c r="FS1033">
        <v>0</v>
      </c>
      <c r="FT1033">
        <v>0</v>
      </c>
      <c r="FU1033">
        <v>0</v>
      </c>
      <c r="FV1033">
        <v>0</v>
      </c>
      <c r="FW1033">
        <v>0</v>
      </c>
      <c r="FX1033">
        <v>0</v>
      </c>
      <c r="FY1033">
        <v>0</v>
      </c>
      <c r="FZ1033">
        <v>0</v>
      </c>
      <c r="GA1033">
        <v>0</v>
      </c>
      <c r="GB1033">
        <v>0</v>
      </c>
      <c r="GC1033">
        <v>-56.69243</v>
      </c>
      <c r="GD1033">
        <v>-3.47022857142849</v>
      </c>
      <c r="GE1033">
        <v>0.958996655416483</v>
      </c>
      <c r="GF1033">
        <v>0</v>
      </c>
      <c r="GG1033">
        <v>922.951058823529</v>
      </c>
      <c r="GH1033">
        <v>23.9831627207585</v>
      </c>
      <c r="GI1033">
        <v>2.36681673712352</v>
      </c>
      <c r="GJ1033">
        <v>-1</v>
      </c>
      <c r="GK1033">
        <v>25.33429</v>
      </c>
      <c r="GL1033">
        <v>-0.310845112782036</v>
      </c>
      <c r="GM1033">
        <v>0.0312811109137766</v>
      </c>
      <c r="GN1033">
        <v>0</v>
      </c>
      <c r="GO1033">
        <v>0</v>
      </c>
      <c r="GP1033">
        <v>2</v>
      </c>
      <c r="GQ1033" t="s">
        <v>473</v>
      </c>
      <c r="GR1033">
        <v>3.12617</v>
      </c>
      <c r="GS1033">
        <v>2.71844</v>
      </c>
      <c r="GT1033">
        <v>0.142971</v>
      </c>
      <c r="GU1033">
        <v>0.149024</v>
      </c>
      <c r="GV1033">
        <v>0.164669</v>
      </c>
      <c r="GW1033">
        <v>0.101979</v>
      </c>
      <c r="GX1033">
        <v>30494.7</v>
      </c>
      <c r="GY1033">
        <v>31952.3</v>
      </c>
      <c r="GZ1033">
        <v>32345.3</v>
      </c>
      <c r="HA1033">
        <v>34152.5</v>
      </c>
      <c r="HB1033">
        <v>38857.6</v>
      </c>
      <c r="HC1033">
        <v>44275.9</v>
      </c>
      <c r="HD1033">
        <v>50897.6</v>
      </c>
      <c r="HE1033">
        <v>54819.7</v>
      </c>
      <c r="HF1033">
        <v>1.64762</v>
      </c>
      <c r="HG1033">
        <v>1.49943</v>
      </c>
      <c r="HH1033">
        <v>-0.184871</v>
      </c>
      <c r="HI1033">
        <v>0</v>
      </c>
      <c r="HJ1033">
        <v>50.8419</v>
      </c>
      <c r="HK1033">
        <v>999.9</v>
      </c>
      <c r="HL1033">
        <v>55.97</v>
      </c>
      <c r="HM1033">
        <v>30.293</v>
      </c>
      <c r="HN1033">
        <v>26.8837</v>
      </c>
      <c r="HO1033">
        <v>60.1568</v>
      </c>
      <c r="HP1033">
        <v>40.5008</v>
      </c>
      <c r="HQ1033">
        <v>1</v>
      </c>
      <c r="HR1033">
        <v>2.71286</v>
      </c>
      <c r="HS1033">
        <v>0.653385</v>
      </c>
      <c r="HT1033">
        <v>20.1078</v>
      </c>
      <c r="HU1033">
        <v>5.18464</v>
      </c>
      <c r="HV1033">
        <v>12.0159</v>
      </c>
      <c r="HW1033">
        <v>4.96505</v>
      </c>
      <c r="HX1033">
        <v>3.296</v>
      </c>
      <c r="HY1033">
        <v>9999</v>
      </c>
      <c r="HZ1033">
        <v>9999</v>
      </c>
      <c r="IA1033">
        <v>999.9</v>
      </c>
      <c r="IB1033">
        <v>9999</v>
      </c>
      <c r="IC1033">
        <v>1.86325</v>
      </c>
      <c r="ID1033">
        <v>1.86809</v>
      </c>
      <c r="IE1033">
        <v>1.86784</v>
      </c>
      <c r="IF1033">
        <v>1.86905</v>
      </c>
      <c r="IG1033">
        <v>1.86981</v>
      </c>
      <c r="IH1033">
        <v>1.86586</v>
      </c>
      <c r="II1033">
        <v>1.86697</v>
      </c>
      <c r="IJ1033">
        <v>1.86843</v>
      </c>
      <c r="IK1033">
        <v>5</v>
      </c>
      <c r="IL1033">
        <v>0</v>
      </c>
      <c r="IM1033">
        <v>0</v>
      </c>
      <c r="IN1033">
        <v>0</v>
      </c>
      <c r="IO1033" t="s">
        <v>441</v>
      </c>
      <c r="IP1033" t="s">
        <v>442</v>
      </c>
      <c r="IQ1033" t="s">
        <v>443</v>
      </c>
      <c r="IR1033" t="s">
        <v>443</v>
      </c>
      <c r="IS1033" t="s">
        <v>443</v>
      </c>
      <c r="IT1033" t="s">
        <v>443</v>
      </c>
      <c r="IU1033">
        <v>0</v>
      </c>
      <c r="IV1033">
        <v>100</v>
      </c>
      <c r="IW1033">
        <v>100</v>
      </c>
      <c r="IX1033">
        <v>1.098</v>
      </c>
      <c r="IY1033">
        <v>-0.0441</v>
      </c>
      <c r="IZ1033">
        <v>1.09748391826392</v>
      </c>
      <c r="JA1033">
        <v>0</v>
      </c>
      <c r="JB1033">
        <v>0</v>
      </c>
      <c r="JC1033">
        <v>0</v>
      </c>
      <c r="JD1033">
        <v>-0.0441141096964596</v>
      </c>
      <c r="JE1033">
        <v>0</v>
      </c>
      <c r="JF1033">
        <v>0</v>
      </c>
      <c r="JG1033">
        <v>0</v>
      </c>
      <c r="JH1033">
        <v>5</v>
      </c>
      <c r="JI1033">
        <v>2273</v>
      </c>
      <c r="JJ1033">
        <v>1</v>
      </c>
      <c r="JK1033">
        <v>24</v>
      </c>
      <c r="JL1033">
        <v>29357101</v>
      </c>
      <c r="JM1033">
        <v>29357101</v>
      </c>
      <c r="JN1033">
        <v>1.95557</v>
      </c>
      <c r="JO1033">
        <v>2.61475</v>
      </c>
      <c r="JP1033">
        <v>1.54785</v>
      </c>
      <c r="JQ1033">
        <v>2.31567</v>
      </c>
      <c r="JR1033">
        <v>1.64673</v>
      </c>
      <c r="JS1033">
        <v>2.38159</v>
      </c>
      <c r="JT1033">
        <v>34.3952</v>
      </c>
      <c r="JU1033">
        <v>24.1838</v>
      </c>
      <c r="JV1033">
        <v>18</v>
      </c>
      <c r="JW1033">
        <v>484.952</v>
      </c>
      <c r="JX1033">
        <v>377.766</v>
      </c>
      <c r="JY1033">
        <v>48.2795</v>
      </c>
      <c r="JZ1033">
        <v>57.1893</v>
      </c>
      <c r="KA1033">
        <v>29.9957</v>
      </c>
      <c r="KB1033">
        <v>56.3701</v>
      </c>
      <c r="KC1033">
        <v>56.1577</v>
      </c>
      <c r="KD1033">
        <v>39.2063</v>
      </c>
      <c r="KE1033">
        <v>0</v>
      </c>
      <c r="KF1033">
        <v>100</v>
      </c>
      <c r="KG1033">
        <v>48.4443</v>
      </c>
      <c r="KH1033">
        <v>959.302</v>
      </c>
      <c r="KI1033">
        <v>26.2864</v>
      </c>
      <c r="KJ1033">
        <v>92.2094</v>
      </c>
      <c r="KK1033">
        <v>88.6725</v>
      </c>
    </row>
    <row r="1034" spans="1:297">
      <c r="A1034">
        <v>1018</v>
      </c>
      <c r="B1034">
        <v>1761426066.1</v>
      </c>
      <c r="C1034">
        <v>17885.0999999046</v>
      </c>
      <c r="D1034" t="s">
        <v>2488</v>
      </c>
      <c r="E1034" t="s">
        <v>2489</v>
      </c>
      <c r="F1034">
        <v>5</v>
      </c>
      <c r="G1034" t="s">
        <v>2375</v>
      </c>
      <c r="H1034" t="s">
        <v>436</v>
      </c>
      <c r="I1034">
        <v>1761426057.94615</v>
      </c>
      <c r="J1034">
        <f>(K1034)/1000</f>
        <v>0</v>
      </c>
      <c r="K1034">
        <f>IF(DP1034, AN1034, AH1034)</f>
        <v>0</v>
      </c>
      <c r="L1034">
        <f>IF(DP1034, AI1034, AG1034)</f>
        <v>0</v>
      </c>
      <c r="M1034">
        <f>DR1034 - IF(AU1034&gt;1, L1034*DL1034*100.0/(AW1034), 0)</f>
        <v>0</v>
      </c>
      <c r="N1034">
        <f>((T1034-J1034/2)*M1034-L1034)/(T1034+J1034/2)</f>
        <v>0</v>
      </c>
      <c r="O1034">
        <f>N1034*(DY1034+DZ1034)/1000.0</f>
        <v>0</v>
      </c>
      <c r="P1034">
        <f>(DR1034 - IF(AU1034&gt;1, L1034*DL1034*100.0/(AW1034), 0))*(DY1034+DZ1034)/1000.0</f>
        <v>0</v>
      </c>
      <c r="Q1034">
        <f>2.0/((1/S1034-1/R1034)+SIGN(S1034)*SQRT((1/S1034-1/R1034)*(1/S1034-1/R1034) + 4*DM1034/((DM1034+1)*(DM1034+1))*(2*1/S1034*1/R1034-1/R1034*1/R1034)))</f>
        <v>0</v>
      </c>
      <c r="R1034">
        <f>IF(LEFT(DN1034,1)&lt;&gt;"0",IF(LEFT(DN1034,1)="1",3.0,DO1034),$D$5+$E$5*(EF1034*DY1034/($K$5*1000))+$F$5*(EF1034*DY1034/($K$5*1000))*MAX(MIN(DL1034,$J$5),$I$5)*MAX(MIN(DL1034,$J$5),$I$5)+$G$5*MAX(MIN(DL1034,$J$5),$I$5)*(EF1034*DY1034/($K$5*1000))+$H$5*(EF1034*DY1034/($K$5*1000))*(EF1034*DY1034/($K$5*1000)))</f>
        <v>0</v>
      </c>
      <c r="S1034">
        <f>J1034*(1000-(1000*0.61365*exp(17.502*W1034/(240.97+W1034))/(DY1034+DZ1034)+DT1034)/2)/(1000*0.61365*exp(17.502*W1034/(240.97+W1034))/(DY1034+DZ1034)-DT1034)</f>
        <v>0</v>
      </c>
      <c r="T1034">
        <f>1/((DM1034+1)/(Q1034/1.6)+1/(R1034/1.37)) + DM1034/((DM1034+1)/(Q1034/1.6) + DM1034/(R1034/1.37))</f>
        <v>0</v>
      </c>
      <c r="U1034">
        <f>(DH1034*DK1034)</f>
        <v>0</v>
      </c>
      <c r="V1034">
        <f>(EA1034+(U1034+2*0.95*5.67E-8*(((EA1034+$B$7)+273)^4-(EA1034+273)^4)-44100*J1034)/(1.84*29.3*R1034+8*0.95*5.67E-8*(EA1034+273)^3))</f>
        <v>0</v>
      </c>
      <c r="W1034">
        <f>($C$7*EB1034+$D$7*EC1034+$E$7*V1034)</f>
        <v>0</v>
      </c>
      <c r="X1034">
        <f>0.61365*exp(17.502*W1034/(240.97+W1034))</f>
        <v>0</v>
      </c>
      <c r="Y1034">
        <f>(Z1034/AA1034*100)</f>
        <v>0</v>
      </c>
      <c r="Z1034">
        <f>DT1034*(DY1034+DZ1034)/1000</f>
        <v>0</v>
      </c>
      <c r="AA1034">
        <f>0.61365*exp(17.502*EA1034/(240.97+EA1034))</f>
        <v>0</v>
      </c>
      <c r="AB1034">
        <f>(X1034-DT1034*(DY1034+DZ1034)/1000)</f>
        <v>0</v>
      </c>
      <c r="AC1034">
        <f>(-J1034*44100)</f>
        <v>0</v>
      </c>
      <c r="AD1034">
        <f>2*29.3*R1034*0.92*(EA1034-W1034)</f>
        <v>0</v>
      </c>
      <c r="AE1034">
        <f>2*0.95*5.67E-8*(((EA1034+$B$7)+273)^4-(W1034+273)^4)</f>
        <v>0</v>
      </c>
      <c r="AF1034">
        <f>U1034+AE1034+AC1034+AD1034</f>
        <v>0</v>
      </c>
      <c r="AG1034">
        <f>DX1034*AU1034*(DS1034-DR1034*(1000-AU1034*DU1034)/(1000-AU1034*DT1034))/(100*DL1034)</f>
        <v>0</v>
      </c>
      <c r="AH1034">
        <f>1000*DX1034*AU1034*(DT1034-DU1034)/(100*DL1034*(1000-AU1034*DT1034))</f>
        <v>0</v>
      </c>
      <c r="AI1034">
        <f>(AJ1034 - AK1034 - DY1034*1E3/(8.314*(EA1034+273.15)) * AM1034/DX1034 * AL1034) * DX1034/(100*DL1034) * (1000 - DU1034)/1000</f>
        <v>0</v>
      </c>
      <c r="AJ1034">
        <v>967.021618062828</v>
      </c>
      <c r="AK1034">
        <v>938.92393939394</v>
      </c>
      <c r="AL1034">
        <v>3.43421278070054</v>
      </c>
      <c r="AM1034">
        <v>65.4866395817143</v>
      </c>
      <c r="AN1034">
        <f>(AP1034 - AO1034 + DY1034*1E3/(8.314*(EA1034+273.15)) * AR1034/DX1034 * AQ1034) * DX1034/(100*DL1034) * 1000/(1000 - AP1034)</f>
        <v>0</v>
      </c>
      <c r="AO1034">
        <v>25.7212932438813</v>
      </c>
      <c r="AP1034">
        <v>51.0167078787878</v>
      </c>
      <c r="AQ1034">
        <v>0.00046993366852403</v>
      </c>
      <c r="AR1034">
        <v>110.837555628061</v>
      </c>
      <c r="AS1034">
        <v>8</v>
      </c>
      <c r="AT1034">
        <v>2</v>
      </c>
      <c r="AU1034">
        <f>IF(AS1034*$H$13&gt;=AW1034,1.0,(AW1034/(AW1034-AS1034*$H$13)))</f>
        <v>0</v>
      </c>
      <c r="AV1034">
        <f>(AU1034-1)*100</f>
        <v>0</v>
      </c>
      <c r="AW1034">
        <f>MAX(0,($B$13+$C$13*EF1034)/(1+$D$13*EF1034)*DY1034/(EA1034+273)*$E$13)</f>
        <v>0</v>
      </c>
      <c r="AX1034" t="s">
        <v>437</v>
      </c>
      <c r="AY1034" t="s">
        <v>437</v>
      </c>
      <c r="AZ1034">
        <v>0</v>
      </c>
      <c r="BA1034">
        <v>0</v>
      </c>
      <c r="BB1034">
        <f>1-AZ1034/BA1034</f>
        <v>0</v>
      </c>
      <c r="BC1034">
        <v>0</v>
      </c>
      <c r="BD1034" t="s">
        <v>437</v>
      </c>
      <c r="BE1034" t="s">
        <v>437</v>
      </c>
      <c r="BF1034">
        <v>0</v>
      </c>
      <c r="BG1034">
        <v>0</v>
      </c>
      <c r="BH1034">
        <f>1-BF1034/BG1034</f>
        <v>0</v>
      </c>
      <c r="BI1034">
        <v>0.5</v>
      </c>
      <c r="BJ1034">
        <f>DI1034</f>
        <v>0</v>
      </c>
      <c r="BK1034">
        <f>L1034</f>
        <v>0</v>
      </c>
      <c r="BL1034">
        <f>BH1034*BI1034*BJ1034</f>
        <v>0</v>
      </c>
      <c r="BM1034">
        <f>(BK1034-BC1034)/BJ1034</f>
        <v>0</v>
      </c>
      <c r="BN1034">
        <f>(BA1034-BG1034)/BG1034</f>
        <v>0</v>
      </c>
      <c r="BO1034">
        <f>AZ1034/(BB1034+AZ1034/BG1034)</f>
        <v>0</v>
      </c>
      <c r="BP1034" t="s">
        <v>437</v>
      </c>
      <c r="BQ1034">
        <v>0</v>
      </c>
      <c r="BR1034">
        <f>IF(BQ1034&lt;&gt;0, BQ1034, BO1034)</f>
        <v>0</v>
      </c>
      <c r="BS1034">
        <f>1-BR1034/BG1034</f>
        <v>0</v>
      </c>
      <c r="BT1034">
        <f>(BG1034-BF1034)/(BG1034-BR1034)</f>
        <v>0</v>
      </c>
      <c r="BU1034">
        <f>(BA1034-BG1034)/(BA1034-BR1034)</f>
        <v>0</v>
      </c>
      <c r="BV1034">
        <f>(BG1034-BF1034)/(BG1034-AZ1034)</f>
        <v>0</v>
      </c>
      <c r="BW1034">
        <f>(BA1034-BG1034)/(BA1034-AZ1034)</f>
        <v>0</v>
      </c>
      <c r="BX1034">
        <f>(BT1034*BR1034/BF1034)</f>
        <v>0</v>
      </c>
      <c r="BY1034">
        <f>(1-BX1034)</f>
        <v>0</v>
      </c>
      <c r="DH1034">
        <f>$B$11*EG1034+$C$11*EH1034+$F$11*ES1034*(1-EV1034)</f>
        <v>0</v>
      </c>
      <c r="DI1034">
        <f>DH1034*DJ1034</f>
        <v>0</v>
      </c>
      <c r="DJ1034">
        <f>($B$11*$D$9+$C$11*$D$9+$F$11*((FF1034+EX1034)/MAX(FF1034+EX1034+FG1034, 0.1)*$I$9+FG1034/MAX(FF1034+EX1034+FG1034, 0.1)*$J$9))/($B$11+$C$11+$F$11)</f>
        <v>0</v>
      </c>
      <c r="DK1034">
        <f>($B$11*$K$9+$C$11*$K$9+$F$11*((FF1034+EX1034)/MAX(FF1034+EX1034+FG1034, 0.1)*$P$9+FG1034/MAX(FF1034+EX1034+FG1034, 0.1)*$Q$9))/($B$11+$C$11+$F$11)</f>
        <v>0</v>
      </c>
      <c r="DL1034">
        <v>6</v>
      </c>
      <c r="DM1034">
        <v>0.5</v>
      </c>
      <c r="DN1034" t="s">
        <v>438</v>
      </c>
      <c r="DO1034">
        <v>2</v>
      </c>
      <c r="DP1034" t="b">
        <v>1</v>
      </c>
      <c r="DQ1034">
        <v>1761426057.94615</v>
      </c>
      <c r="DR1034">
        <v>868.619307692308</v>
      </c>
      <c r="DS1034">
        <v>926.209923076923</v>
      </c>
      <c r="DT1034">
        <v>51.0218461538462</v>
      </c>
      <c r="DU1034">
        <v>25.7183153846154</v>
      </c>
      <c r="DV1034">
        <v>867.521769230769</v>
      </c>
      <c r="DW1034">
        <v>51.0659538461538</v>
      </c>
      <c r="DX1034">
        <v>500.030461538462</v>
      </c>
      <c r="DY1034">
        <v>90.2028923076923</v>
      </c>
      <c r="DZ1034">
        <v>0.0407887769230769</v>
      </c>
      <c r="EA1034">
        <v>51.6458615384615</v>
      </c>
      <c r="EB1034">
        <v>47.9515384615385</v>
      </c>
      <c r="EC1034">
        <v>999.9</v>
      </c>
      <c r="ED1034">
        <v>0</v>
      </c>
      <c r="EE1034">
        <v>0</v>
      </c>
      <c r="EF1034">
        <v>9997.40846153846</v>
      </c>
      <c r="EG1034">
        <v>0</v>
      </c>
      <c r="EH1034">
        <v>1185.68</v>
      </c>
      <c r="EI1034">
        <v>-57.5907384615385</v>
      </c>
      <c r="EJ1034">
        <v>915.320384615385</v>
      </c>
      <c r="EK1034">
        <v>950.659230769231</v>
      </c>
      <c r="EL1034">
        <v>25.3035461538462</v>
      </c>
      <c r="EM1034">
        <v>926.209923076923</v>
      </c>
      <c r="EN1034">
        <v>25.7183153846154</v>
      </c>
      <c r="EO1034">
        <v>4.60231846153846</v>
      </c>
      <c r="EP1034">
        <v>2.31986538461538</v>
      </c>
      <c r="EQ1034">
        <v>31.3504692307692</v>
      </c>
      <c r="ER1034">
        <v>19.8150076923077</v>
      </c>
      <c r="ES1034">
        <v>1199.99846153846</v>
      </c>
      <c r="ET1034">
        <v>0.967006153846154</v>
      </c>
      <c r="EU1034">
        <v>0.0329935769230769</v>
      </c>
      <c r="EV1034">
        <v>0</v>
      </c>
      <c r="EW1034">
        <v>926.121</v>
      </c>
      <c r="EX1034">
        <v>5.00059</v>
      </c>
      <c r="EY1034">
        <v>12356.6923076923</v>
      </c>
      <c r="EZ1034">
        <v>10358.7</v>
      </c>
      <c r="FA1034">
        <v>64.687</v>
      </c>
      <c r="FB1034">
        <v>65.875</v>
      </c>
      <c r="FC1034">
        <v>64.6393076923077</v>
      </c>
      <c r="FD1034">
        <v>65.812</v>
      </c>
      <c r="FE1034">
        <v>65.937</v>
      </c>
      <c r="FF1034">
        <v>1155.56846153846</v>
      </c>
      <c r="FG1034">
        <v>39.43</v>
      </c>
      <c r="FH1034">
        <v>0</v>
      </c>
      <c r="FI1034">
        <v>1761426026.5</v>
      </c>
      <c r="FJ1034">
        <v>0</v>
      </c>
      <c r="FK1034">
        <v>926.2595</v>
      </c>
      <c r="FL1034">
        <v>22.6433162212844</v>
      </c>
      <c r="FM1034">
        <v>280.188033687644</v>
      </c>
      <c r="FN1034">
        <v>12358.8423076923</v>
      </c>
      <c r="FO1034">
        <v>15</v>
      </c>
      <c r="FP1034">
        <v>0</v>
      </c>
      <c r="FQ1034" t="s">
        <v>439</v>
      </c>
      <c r="FR1034">
        <v>0</v>
      </c>
      <c r="FS1034">
        <v>0</v>
      </c>
      <c r="FT1034">
        <v>0</v>
      </c>
      <c r="FU1034">
        <v>0</v>
      </c>
      <c r="FV1034">
        <v>0</v>
      </c>
      <c r="FW1034">
        <v>0</v>
      </c>
      <c r="FX1034">
        <v>0</v>
      </c>
      <c r="FY1034">
        <v>0</v>
      </c>
      <c r="FZ1034">
        <v>0</v>
      </c>
      <c r="GA1034">
        <v>0</v>
      </c>
      <c r="GB1034">
        <v>0</v>
      </c>
      <c r="GC1034">
        <v>-57.5328476190476</v>
      </c>
      <c r="GD1034">
        <v>-4.88123376623371</v>
      </c>
      <c r="GE1034">
        <v>1.05437632417013</v>
      </c>
      <c r="GF1034">
        <v>0</v>
      </c>
      <c r="GG1034">
        <v>925.087705882353</v>
      </c>
      <c r="GH1034">
        <v>23.3255003672521</v>
      </c>
      <c r="GI1034">
        <v>2.30316873190229</v>
      </c>
      <c r="GJ1034">
        <v>-1</v>
      </c>
      <c r="GK1034">
        <v>25.3150571428571</v>
      </c>
      <c r="GL1034">
        <v>-0.210740259740237</v>
      </c>
      <c r="GM1034">
        <v>0.023219543726877</v>
      </c>
      <c r="GN1034">
        <v>0</v>
      </c>
      <c r="GO1034">
        <v>0</v>
      </c>
      <c r="GP1034">
        <v>2</v>
      </c>
      <c r="GQ1034" t="s">
        <v>473</v>
      </c>
      <c r="GR1034">
        <v>3.12616</v>
      </c>
      <c r="GS1034">
        <v>2.7191</v>
      </c>
      <c r="GT1034">
        <v>0.144742</v>
      </c>
      <c r="GU1034">
        <v>0.150756</v>
      </c>
      <c r="GV1034">
        <v>0.164694</v>
      </c>
      <c r="GW1034">
        <v>0.101986</v>
      </c>
      <c r="GX1034">
        <v>30431.2</v>
      </c>
      <c r="GY1034">
        <v>31886.9</v>
      </c>
      <c r="GZ1034">
        <v>32345.3</v>
      </c>
      <c r="HA1034">
        <v>34152.7</v>
      </c>
      <c r="HB1034">
        <v>38856.9</v>
      </c>
      <c r="HC1034">
        <v>44275.8</v>
      </c>
      <c r="HD1034">
        <v>50897.6</v>
      </c>
      <c r="HE1034">
        <v>54819.8</v>
      </c>
      <c r="HF1034">
        <v>1.6473</v>
      </c>
      <c r="HG1034">
        <v>1.49945</v>
      </c>
      <c r="HH1034">
        <v>-0.183448</v>
      </c>
      <c r="HI1034">
        <v>0</v>
      </c>
      <c r="HJ1034">
        <v>50.8296</v>
      </c>
      <c r="HK1034">
        <v>999.9</v>
      </c>
      <c r="HL1034">
        <v>55.97</v>
      </c>
      <c r="HM1034">
        <v>30.283</v>
      </c>
      <c r="HN1034">
        <v>26.8663</v>
      </c>
      <c r="HO1034">
        <v>60.0468</v>
      </c>
      <c r="HP1034">
        <v>40.5649</v>
      </c>
      <c r="HQ1034">
        <v>1</v>
      </c>
      <c r="HR1034">
        <v>2.71348</v>
      </c>
      <c r="HS1034">
        <v>1.27763</v>
      </c>
      <c r="HT1034">
        <v>20.1057</v>
      </c>
      <c r="HU1034">
        <v>5.18494</v>
      </c>
      <c r="HV1034">
        <v>12.0159</v>
      </c>
      <c r="HW1034">
        <v>4.9661</v>
      </c>
      <c r="HX1034">
        <v>3.29598</v>
      </c>
      <c r="HY1034">
        <v>9999</v>
      </c>
      <c r="HZ1034">
        <v>9999</v>
      </c>
      <c r="IA1034">
        <v>999.9</v>
      </c>
      <c r="IB1034">
        <v>9999</v>
      </c>
      <c r="IC1034">
        <v>1.86325</v>
      </c>
      <c r="ID1034">
        <v>1.86812</v>
      </c>
      <c r="IE1034">
        <v>1.86783</v>
      </c>
      <c r="IF1034">
        <v>1.86905</v>
      </c>
      <c r="IG1034">
        <v>1.86981</v>
      </c>
      <c r="IH1034">
        <v>1.86585</v>
      </c>
      <c r="II1034">
        <v>1.86695</v>
      </c>
      <c r="IJ1034">
        <v>1.86843</v>
      </c>
      <c r="IK1034">
        <v>5</v>
      </c>
      <c r="IL1034">
        <v>0</v>
      </c>
      <c r="IM1034">
        <v>0</v>
      </c>
      <c r="IN1034">
        <v>0</v>
      </c>
      <c r="IO1034" t="s">
        <v>441</v>
      </c>
      <c r="IP1034" t="s">
        <v>442</v>
      </c>
      <c r="IQ1034" t="s">
        <v>443</v>
      </c>
      <c r="IR1034" t="s">
        <v>443</v>
      </c>
      <c r="IS1034" t="s">
        <v>443</v>
      </c>
      <c r="IT1034" t="s">
        <v>443</v>
      </c>
      <c r="IU1034">
        <v>0</v>
      </c>
      <c r="IV1034">
        <v>100</v>
      </c>
      <c r="IW1034">
        <v>100</v>
      </c>
      <c r="IX1034">
        <v>1.097</v>
      </c>
      <c r="IY1034">
        <v>-0.0441</v>
      </c>
      <c r="IZ1034">
        <v>1.09748391826392</v>
      </c>
      <c r="JA1034">
        <v>0</v>
      </c>
      <c r="JB1034">
        <v>0</v>
      </c>
      <c r="JC1034">
        <v>0</v>
      </c>
      <c r="JD1034">
        <v>-0.0441141096964596</v>
      </c>
      <c r="JE1034">
        <v>0</v>
      </c>
      <c r="JF1034">
        <v>0</v>
      </c>
      <c r="JG1034">
        <v>0</v>
      </c>
      <c r="JH1034">
        <v>5</v>
      </c>
      <c r="JI1034">
        <v>2273</v>
      </c>
      <c r="JJ1034">
        <v>1</v>
      </c>
      <c r="JK1034">
        <v>24</v>
      </c>
      <c r="JL1034">
        <v>29357101.1</v>
      </c>
      <c r="JM1034">
        <v>29357101.1</v>
      </c>
      <c r="JN1034">
        <v>1.9812</v>
      </c>
      <c r="JO1034">
        <v>2.62451</v>
      </c>
      <c r="JP1034">
        <v>1.54785</v>
      </c>
      <c r="JQ1034">
        <v>2.31567</v>
      </c>
      <c r="JR1034">
        <v>1.64673</v>
      </c>
      <c r="JS1034">
        <v>2.2998</v>
      </c>
      <c r="JT1034">
        <v>34.3952</v>
      </c>
      <c r="JU1034">
        <v>24.1751</v>
      </c>
      <c r="JV1034">
        <v>18</v>
      </c>
      <c r="JW1034">
        <v>484.778</v>
      </c>
      <c r="JX1034">
        <v>377.827</v>
      </c>
      <c r="JY1034">
        <v>48.5352</v>
      </c>
      <c r="JZ1034">
        <v>57.2045</v>
      </c>
      <c r="KA1034">
        <v>29.9989</v>
      </c>
      <c r="KB1034">
        <v>56.3823</v>
      </c>
      <c r="KC1034">
        <v>56.1687</v>
      </c>
      <c r="KD1034">
        <v>39.794</v>
      </c>
      <c r="KE1034">
        <v>0</v>
      </c>
      <c r="KF1034">
        <v>100</v>
      </c>
      <c r="KG1034">
        <v>48.4954</v>
      </c>
      <c r="KH1034">
        <v>979.829</v>
      </c>
      <c r="KI1034">
        <v>26.2864</v>
      </c>
      <c r="KJ1034">
        <v>92.2093</v>
      </c>
      <c r="KK1034">
        <v>88.6727</v>
      </c>
    </row>
    <row r="1035" spans="1:297">
      <c r="A1035">
        <v>1019</v>
      </c>
      <c r="B1035">
        <v>1761426071.1</v>
      </c>
      <c r="C1035">
        <v>17890.0999999046</v>
      </c>
      <c r="D1035" t="s">
        <v>2490</v>
      </c>
      <c r="E1035" t="s">
        <v>2491</v>
      </c>
      <c r="F1035">
        <v>5</v>
      </c>
      <c r="G1035" t="s">
        <v>2375</v>
      </c>
      <c r="H1035" t="s">
        <v>436</v>
      </c>
      <c r="I1035">
        <v>1761426062.94615</v>
      </c>
      <c r="J1035">
        <f>(K1035)/1000</f>
        <v>0</v>
      </c>
      <c r="K1035">
        <f>IF(DP1035, AN1035, AH1035)</f>
        <v>0</v>
      </c>
      <c r="L1035">
        <f>IF(DP1035, AI1035, AG1035)</f>
        <v>0</v>
      </c>
      <c r="M1035">
        <f>DR1035 - IF(AU1035&gt;1, L1035*DL1035*100.0/(AW1035), 0)</f>
        <v>0</v>
      </c>
      <c r="N1035">
        <f>((T1035-J1035/2)*M1035-L1035)/(T1035+J1035/2)</f>
        <v>0</v>
      </c>
      <c r="O1035">
        <f>N1035*(DY1035+DZ1035)/1000.0</f>
        <v>0</v>
      </c>
      <c r="P1035">
        <f>(DR1035 - IF(AU1035&gt;1, L1035*DL1035*100.0/(AW1035), 0))*(DY1035+DZ1035)/1000.0</f>
        <v>0</v>
      </c>
      <c r="Q1035">
        <f>2.0/((1/S1035-1/R1035)+SIGN(S1035)*SQRT((1/S1035-1/R1035)*(1/S1035-1/R1035) + 4*DM1035/((DM1035+1)*(DM1035+1))*(2*1/S1035*1/R1035-1/R1035*1/R1035)))</f>
        <v>0</v>
      </c>
      <c r="R1035">
        <f>IF(LEFT(DN1035,1)&lt;&gt;"0",IF(LEFT(DN1035,1)="1",3.0,DO1035),$D$5+$E$5*(EF1035*DY1035/($K$5*1000))+$F$5*(EF1035*DY1035/($K$5*1000))*MAX(MIN(DL1035,$J$5),$I$5)*MAX(MIN(DL1035,$J$5),$I$5)+$G$5*MAX(MIN(DL1035,$J$5),$I$5)*(EF1035*DY1035/($K$5*1000))+$H$5*(EF1035*DY1035/($K$5*1000))*(EF1035*DY1035/($K$5*1000)))</f>
        <v>0</v>
      </c>
      <c r="S1035">
        <f>J1035*(1000-(1000*0.61365*exp(17.502*W1035/(240.97+W1035))/(DY1035+DZ1035)+DT1035)/2)/(1000*0.61365*exp(17.502*W1035/(240.97+W1035))/(DY1035+DZ1035)-DT1035)</f>
        <v>0</v>
      </c>
      <c r="T1035">
        <f>1/((DM1035+1)/(Q1035/1.6)+1/(R1035/1.37)) + DM1035/((DM1035+1)/(Q1035/1.6) + DM1035/(R1035/1.37))</f>
        <v>0</v>
      </c>
      <c r="U1035">
        <f>(DH1035*DK1035)</f>
        <v>0</v>
      </c>
      <c r="V1035">
        <f>(EA1035+(U1035+2*0.95*5.67E-8*(((EA1035+$B$7)+273)^4-(EA1035+273)^4)-44100*J1035)/(1.84*29.3*R1035+8*0.95*5.67E-8*(EA1035+273)^3))</f>
        <v>0</v>
      </c>
      <c r="W1035">
        <f>($C$7*EB1035+$D$7*EC1035+$E$7*V1035)</f>
        <v>0</v>
      </c>
      <c r="X1035">
        <f>0.61365*exp(17.502*W1035/(240.97+W1035))</f>
        <v>0</v>
      </c>
      <c r="Y1035">
        <f>(Z1035/AA1035*100)</f>
        <v>0</v>
      </c>
      <c r="Z1035">
        <f>DT1035*(DY1035+DZ1035)/1000</f>
        <v>0</v>
      </c>
      <c r="AA1035">
        <f>0.61365*exp(17.502*EA1035/(240.97+EA1035))</f>
        <v>0</v>
      </c>
      <c r="AB1035">
        <f>(X1035-DT1035*(DY1035+DZ1035)/1000)</f>
        <v>0</v>
      </c>
      <c r="AC1035">
        <f>(-J1035*44100)</f>
        <v>0</v>
      </c>
      <c r="AD1035">
        <f>2*29.3*R1035*0.92*(EA1035-W1035)</f>
        <v>0</v>
      </c>
      <c r="AE1035">
        <f>2*0.95*5.67E-8*(((EA1035+$B$7)+273)^4-(W1035+273)^4)</f>
        <v>0</v>
      </c>
      <c r="AF1035">
        <f>U1035+AE1035+AC1035+AD1035</f>
        <v>0</v>
      </c>
      <c r="AG1035">
        <f>DX1035*AU1035*(DS1035-DR1035*(1000-AU1035*DU1035)/(1000-AU1035*DT1035))/(100*DL1035)</f>
        <v>0</v>
      </c>
      <c r="AH1035">
        <f>1000*DX1035*AU1035*(DT1035-DU1035)/(100*DL1035*(1000-AU1035*DT1035))</f>
        <v>0</v>
      </c>
      <c r="AI1035">
        <f>(AJ1035 - AK1035 - DY1035*1E3/(8.314*(EA1035+273.15)) * AM1035/DX1035 * AL1035) * DX1035/(100*DL1035) * (1000 - DU1035)/1000</f>
        <v>0</v>
      </c>
      <c r="AJ1035">
        <v>983.489898794115</v>
      </c>
      <c r="AK1035">
        <v>955.341866666667</v>
      </c>
      <c r="AL1035">
        <v>3.27212322560078</v>
      </c>
      <c r="AM1035">
        <v>65.4866395817143</v>
      </c>
      <c r="AN1035">
        <f>(AP1035 - AO1035 + DY1035*1E3/(8.314*(EA1035+273.15)) * AR1035/DX1035 * AQ1035) * DX1035/(100*DL1035) * 1000/(1000 - AP1035)</f>
        <v>0</v>
      </c>
      <c r="AO1035">
        <v>25.7239771024971</v>
      </c>
      <c r="AP1035">
        <v>51.0212490909091</v>
      </c>
      <c r="AQ1035">
        <v>-0.000925985930603144</v>
      </c>
      <c r="AR1035">
        <v>110.837555628061</v>
      </c>
      <c r="AS1035">
        <v>8</v>
      </c>
      <c r="AT1035">
        <v>2</v>
      </c>
      <c r="AU1035">
        <f>IF(AS1035*$H$13&gt;=AW1035,1.0,(AW1035/(AW1035-AS1035*$H$13)))</f>
        <v>0</v>
      </c>
      <c r="AV1035">
        <f>(AU1035-1)*100</f>
        <v>0</v>
      </c>
      <c r="AW1035">
        <f>MAX(0,($B$13+$C$13*EF1035)/(1+$D$13*EF1035)*DY1035/(EA1035+273)*$E$13)</f>
        <v>0</v>
      </c>
      <c r="AX1035" t="s">
        <v>437</v>
      </c>
      <c r="AY1035" t="s">
        <v>437</v>
      </c>
      <c r="AZ1035">
        <v>0</v>
      </c>
      <c r="BA1035">
        <v>0</v>
      </c>
      <c r="BB1035">
        <f>1-AZ1035/BA1035</f>
        <v>0</v>
      </c>
      <c r="BC1035">
        <v>0</v>
      </c>
      <c r="BD1035" t="s">
        <v>437</v>
      </c>
      <c r="BE1035" t="s">
        <v>437</v>
      </c>
      <c r="BF1035">
        <v>0</v>
      </c>
      <c r="BG1035">
        <v>0</v>
      </c>
      <c r="BH1035">
        <f>1-BF1035/BG1035</f>
        <v>0</v>
      </c>
      <c r="BI1035">
        <v>0.5</v>
      </c>
      <c r="BJ1035">
        <f>DI1035</f>
        <v>0</v>
      </c>
      <c r="BK1035">
        <f>L1035</f>
        <v>0</v>
      </c>
      <c r="BL1035">
        <f>BH1035*BI1035*BJ1035</f>
        <v>0</v>
      </c>
      <c r="BM1035">
        <f>(BK1035-BC1035)/BJ1035</f>
        <v>0</v>
      </c>
      <c r="BN1035">
        <f>(BA1035-BG1035)/BG1035</f>
        <v>0</v>
      </c>
      <c r="BO1035">
        <f>AZ1035/(BB1035+AZ1035/BG1035)</f>
        <v>0</v>
      </c>
      <c r="BP1035" t="s">
        <v>437</v>
      </c>
      <c r="BQ1035">
        <v>0</v>
      </c>
      <c r="BR1035">
        <f>IF(BQ1035&lt;&gt;0, BQ1035, BO1035)</f>
        <v>0</v>
      </c>
      <c r="BS1035">
        <f>1-BR1035/BG1035</f>
        <v>0</v>
      </c>
      <c r="BT1035">
        <f>(BG1035-BF1035)/(BG1035-BR1035)</f>
        <v>0</v>
      </c>
      <c r="BU1035">
        <f>(BA1035-BG1035)/(BA1035-BR1035)</f>
        <v>0</v>
      </c>
      <c r="BV1035">
        <f>(BG1035-BF1035)/(BG1035-AZ1035)</f>
        <v>0</v>
      </c>
      <c r="BW1035">
        <f>(BA1035-BG1035)/(BA1035-AZ1035)</f>
        <v>0</v>
      </c>
      <c r="BX1035">
        <f>(BT1035*BR1035/BF1035)</f>
        <v>0</v>
      </c>
      <c r="BY1035">
        <f>(1-BX1035)</f>
        <v>0</v>
      </c>
      <c r="DH1035">
        <f>$B$11*EG1035+$C$11*EH1035+$F$11*ES1035*(1-EV1035)</f>
        <v>0</v>
      </c>
      <c r="DI1035">
        <f>DH1035*DJ1035</f>
        <v>0</v>
      </c>
      <c r="DJ1035">
        <f>($B$11*$D$9+$C$11*$D$9+$F$11*((FF1035+EX1035)/MAX(FF1035+EX1035+FG1035, 0.1)*$I$9+FG1035/MAX(FF1035+EX1035+FG1035, 0.1)*$J$9))/($B$11+$C$11+$F$11)</f>
        <v>0</v>
      </c>
      <c r="DK1035">
        <f>($B$11*$K$9+$C$11*$K$9+$F$11*((FF1035+EX1035)/MAX(FF1035+EX1035+FG1035, 0.1)*$P$9+FG1035/MAX(FF1035+EX1035+FG1035, 0.1)*$Q$9))/($B$11+$C$11+$F$11)</f>
        <v>0</v>
      </c>
      <c r="DL1035">
        <v>6</v>
      </c>
      <c r="DM1035">
        <v>0.5</v>
      </c>
      <c r="DN1035" t="s">
        <v>438</v>
      </c>
      <c r="DO1035">
        <v>2</v>
      </c>
      <c r="DP1035" t="b">
        <v>1</v>
      </c>
      <c r="DQ1035">
        <v>1761426062.94615</v>
      </c>
      <c r="DR1035">
        <v>884.218846153846</v>
      </c>
      <c r="DS1035">
        <v>942.276384615385</v>
      </c>
      <c r="DT1035">
        <v>51.0196</v>
      </c>
      <c r="DU1035">
        <v>25.7206769230769</v>
      </c>
      <c r="DV1035">
        <v>883.121153846154</v>
      </c>
      <c r="DW1035">
        <v>51.0637076923077</v>
      </c>
      <c r="DX1035">
        <v>500.026153846154</v>
      </c>
      <c r="DY1035">
        <v>90.2028538461539</v>
      </c>
      <c r="DZ1035">
        <v>0.0408650846153846</v>
      </c>
      <c r="EA1035">
        <v>51.6487846153846</v>
      </c>
      <c r="EB1035">
        <v>47.9409</v>
      </c>
      <c r="EC1035">
        <v>999.9</v>
      </c>
      <c r="ED1035">
        <v>0</v>
      </c>
      <c r="EE1035">
        <v>0</v>
      </c>
      <c r="EF1035">
        <v>9999.03846153846</v>
      </c>
      <c r="EG1035">
        <v>0</v>
      </c>
      <c r="EH1035">
        <v>1185.67153846154</v>
      </c>
      <c r="EI1035">
        <v>-58.0575384615385</v>
      </c>
      <c r="EJ1035">
        <v>931.756538461538</v>
      </c>
      <c r="EK1035">
        <v>967.152076923077</v>
      </c>
      <c r="EL1035">
        <v>25.2989384615385</v>
      </c>
      <c r="EM1035">
        <v>942.276384615385</v>
      </c>
      <c r="EN1035">
        <v>25.7206769230769</v>
      </c>
      <c r="EO1035">
        <v>4.60211307692308</v>
      </c>
      <c r="EP1035">
        <v>2.32007692307692</v>
      </c>
      <c r="EQ1035">
        <v>31.3496846153846</v>
      </c>
      <c r="ER1035">
        <v>19.8164846153846</v>
      </c>
      <c r="ES1035">
        <v>1199.99</v>
      </c>
      <c r="ET1035">
        <v>0.967005461538462</v>
      </c>
      <c r="EU1035">
        <v>0.0329942461538462</v>
      </c>
      <c r="EV1035">
        <v>0</v>
      </c>
      <c r="EW1035">
        <v>927.835230769231</v>
      </c>
      <c r="EX1035">
        <v>5.00059</v>
      </c>
      <c r="EY1035">
        <v>12379.6692307692</v>
      </c>
      <c r="EZ1035">
        <v>10358.6384615385</v>
      </c>
      <c r="FA1035">
        <v>64.687</v>
      </c>
      <c r="FB1035">
        <v>65.875</v>
      </c>
      <c r="FC1035">
        <v>64.6393076923077</v>
      </c>
      <c r="FD1035">
        <v>65.812</v>
      </c>
      <c r="FE1035">
        <v>65.937</v>
      </c>
      <c r="FF1035">
        <v>1155.56</v>
      </c>
      <c r="FG1035">
        <v>39.43</v>
      </c>
      <c r="FH1035">
        <v>0</v>
      </c>
      <c r="FI1035">
        <v>1761426031.9</v>
      </c>
      <c r="FJ1035">
        <v>0</v>
      </c>
      <c r="FK1035">
        <v>928.29612</v>
      </c>
      <c r="FL1035">
        <v>20.3467692017242</v>
      </c>
      <c r="FM1035">
        <v>266.623076498754</v>
      </c>
      <c r="FN1035">
        <v>12385.084</v>
      </c>
      <c r="FO1035">
        <v>15</v>
      </c>
      <c r="FP1035">
        <v>0</v>
      </c>
      <c r="FQ1035" t="s">
        <v>439</v>
      </c>
      <c r="FR1035">
        <v>0</v>
      </c>
      <c r="FS1035">
        <v>0</v>
      </c>
      <c r="FT1035">
        <v>0</v>
      </c>
      <c r="FU1035">
        <v>0</v>
      </c>
      <c r="FV1035">
        <v>0</v>
      </c>
      <c r="FW1035">
        <v>0</v>
      </c>
      <c r="FX1035">
        <v>0</v>
      </c>
      <c r="FY1035">
        <v>0</v>
      </c>
      <c r="FZ1035">
        <v>0</v>
      </c>
      <c r="GA1035">
        <v>0</v>
      </c>
      <c r="GB1035">
        <v>0</v>
      </c>
      <c r="GC1035">
        <v>-57.9428</v>
      </c>
      <c r="GD1035">
        <v>-8.35210827067666</v>
      </c>
      <c r="GE1035">
        <v>1.17633613435956</v>
      </c>
      <c r="GF1035">
        <v>0</v>
      </c>
      <c r="GG1035">
        <v>926.873382352941</v>
      </c>
      <c r="GH1035">
        <v>21.570068767744</v>
      </c>
      <c r="GI1035">
        <v>2.13526846383065</v>
      </c>
      <c r="GJ1035">
        <v>-1</v>
      </c>
      <c r="GK1035">
        <v>25.301865</v>
      </c>
      <c r="GL1035">
        <v>-0.0553218045112481</v>
      </c>
      <c r="GM1035">
        <v>0.00803606091315893</v>
      </c>
      <c r="GN1035">
        <v>1</v>
      </c>
      <c r="GO1035">
        <v>1</v>
      </c>
      <c r="GP1035">
        <v>2</v>
      </c>
      <c r="GQ1035" t="s">
        <v>446</v>
      </c>
      <c r="GR1035">
        <v>3.12614</v>
      </c>
      <c r="GS1035">
        <v>2.71885</v>
      </c>
      <c r="GT1035">
        <v>0.146447</v>
      </c>
      <c r="GU1035">
        <v>0.152612</v>
      </c>
      <c r="GV1035">
        <v>0.164673</v>
      </c>
      <c r="GW1035">
        <v>0.101992</v>
      </c>
      <c r="GX1035">
        <v>30369.6</v>
      </c>
      <c r="GY1035">
        <v>31816.1</v>
      </c>
      <c r="GZ1035">
        <v>32344.7</v>
      </c>
      <c r="HA1035">
        <v>34152.1</v>
      </c>
      <c r="HB1035">
        <v>38857.8</v>
      </c>
      <c r="HC1035">
        <v>44275.1</v>
      </c>
      <c r="HD1035">
        <v>50897.1</v>
      </c>
      <c r="HE1035">
        <v>54818.9</v>
      </c>
      <c r="HF1035">
        <v>1.64723</v>
      </c>
      <c r="HG1035">
        <v>1.49945</v>
      </c>
      <c r="HH1035">
        <v>-0.179991</v>
      </c>
      <c r="HI1035">
        <v>0</v>
      </c>
      <c r="HJ1035">
        <v>50.8104</v>
      </c>
      <c r="HK1035">
        <v>999.9</v>
      </c>
      <c r="HL1035">
        <v>55.97</v>
      </c>
      <c r="HM1035">
        <v>30.293</v>
      </c>
      <c r="HN1035">
        <v>26.8845</v>
      </c>
      <c r="HO1035">
        <v>60.1168</v>
      </c>
      <c r="HP1035">
        <v>40.4327</v>
      </c>
      <c r="HQ1035">
        <v>1</v>
      </c>
      <c r="HR1035">
        <v>2.71646</v>
      </c>
      <c r="HS1035">
        <v>1.7947</v>
      </c>
      <c r="HT1035">
        <v>20.1012</v>
      </c>
      <c r="HU1035">
        <v>5.18584</v>
      </c>
      <c r="HV1035">
        <v>12.0159</v>
      </c>
      <c r="HW1035">
        <v>4.9668</v>
      </c>
      <c r="HX1035">
        <v>3.296</v>
      </c>
      <c r="HY1035">
        <v>9999</v>
      </c>
      <c r="HZ1035">
        <v>9999</v>
      </c>
      <c r="IA1035">
        <v>999.9</v>
      </c>
      <c r="IB1035">
        <v>9999</v>
      </c>
      <c r="IC1035">
        <v>1.86325</v>
      </c>
      <c r="ID1035">
        <v>1.86811</v>
      </c>
      <c r="IE1035">
        <v>1.86783</v>
      </c>
      <c r="IF1035">
        <v>1.86905</v>
      </c>
      <c r="IG1035">
        <v>1.86981</v>
      </c>
      <c r="IH1035">
        <v>1.86585</v>
      </c>
      <c r="II1035">
        <v>1.86699</v>
      </c>
      <c r="IJ1035">
        <v>1.86843</v>
      </c>
      <c r="IK1035">
        <v>5</v>
      </c>
      <c r="IL1035">
        <v>0</v>
      </c>
      <c r="IM1035">
        <v>0</v>
      </c>
      <c r="IN1035">
        <v>0</v>
      </c>
      <c r="IO1035" t="s">
        <v>441</v>
      </c>
      <c r="IP1035" t="s">
        <v>442</v>
      </c>
      <c r="IQ1035" t="s">
        <v>443</v>
      </c>
      <c r="IR1035" t="s">
        <v>443</v>
      </c>
      <c r="IS1035" t="s">
        <v>443</v>
      </c>
      <c r="IT1035" t="s">
        <v>443</v>
      </c>
      <c r="IU1035">
        <v>0</v>
      </c>
      <c r="IV1035">
        <v>100</v>
      </c>
      <c r="IW1035">
        <v>100</v>
      </c>
      <c r="IX1035">
        <v>1.097</v>
      </c>
      <c r="IY1035">
        <v>-0.0441</v>
      </c>
      <c r="IZ1035">
        <v>1.09748391826392</v>
      </c>
      <c r="JA1035">
        <v>0</v>
      </c>
      <c r="JB1035">
        <v>0</v>
      </c>
      <c r="JC1035">
        <v>0</v>
      </c>
      <c r="JD1035">
        <v>-0.0441141096964596</v>
      </c>
      <c r="JE1035">
        <v>0</v>
      </c>
      <c r="JF1035">
        <v>0</v>
      </c>
      <c r="JG1035">
        <v>0</v>
      </c>
      <c r="JH1035">
        <v>5</v>
      </c>
      <c r="JI1035">
        <v>2273</v>
      </c>
      <c r="JJ1035">
        <v>1</v>
      </c>
      <c r="JK1035">
        <v>24</v>
      </c>
      <c r="JL1035">
        <v>29357101.2</v>
      </c>
      <c r="JM1035">
        <v>29357101.2</v>
      </c>
      <c r="JN1035">
        <v>2.01294</v>
      </c>
      <c r="JO1035">
        <v>2.61841</v>
      </c>
      <c r="JP1035">
        <v>1.54785</v>
      </c>
      <c r="JQ1035">
        <v>2.31567</v>
      </c>
      <c r="JR1035">
        <v>1.64551</v>
      </c>
      <c r="JS1035">
        <v>2.35596</v>
      </c>
      <c r="JT1035">
        <v>34.3952</v>
      </c>
      <c r="JU1035">
        <v>24.1838</v>
      </c>
      <c r="JV1035">
        <v>18</v>
      </c>
      <c r="JW1035">
        <v>484.779</v>
      </c>
      <c r="JX1035">
        <v>377.867</v>
      </c>
      <c r="JY1035">
        <v>48.6425</v>
      </c>
      <c r="JZ1035">
        <v>57.2201</v>
      </c>
      <c r="KA1035">
        <v>30.0015</v>
      </c>
      <c r="KB1035">
        <v>56.3931</v>
      </c>
      <c r="KC1035">
        <v>56.1785</v>
      </c>
      <c r="KD1035">
        <v>40.3602</v>
      </c>
      <c r="KE1035">
        <v>0</v>
      </c>
      <c r="KF1035">
        <v>100</v>
      </c>
      <c r="KG1035">
        <v>48.5411</v>
      </c>
      <c r="KH1035">
        <v>993.462</v>
      </c>
      <c r="KI1035">
        <v>26.2864</v>
      </c>
      <c r="KJ1035">
        <v>92.2081</v>
      </c>
      <c r="KK1035">
        <v>88.6713</v>
      </c>
    </row>
    <row r="1036" spans="1:297">
      <c r="A1036">
        <v>1020</v>
      </c>
      <c r="B1036">
        <v>1761426076.1</v>
      </c>
      <c r="C1036">
        <v>17895.0999999046</v>
      </c>
      <c r="D1036" t="s">
        <v>2492</v>
      </c>
      <c r="E1036" t="s">
        <v>2493</v>
      </c>
      <c r="F1036">
        <v>5</v>
      </c>
      <c r="G1036" t="s">
        <v>2375</v>
      </c>
      <c r="H1036" t="s">
        <v>436</v>
      </c>
      <c r="I1036">
        <v>1761426067.94615</v>
      </c>
      <c r="J1036">
        <f>(K1036)/1000</f>
        <v>0</v>
      </c>
      <c r="K1036">
        <f>IF(DP1036, AN1036, AH1036)</f>
        <v>0</v>
      </c>
      <c r="L1036">
        <f>IF(DP1036, AI1036, AG1036)</f>
        <v>0</v>
      </c>
      <c r="M1036">
        <f>DR1036 - IF(AU1036&gt;1, L1036*DL1036*100.0/(AW1036), 0)</f>
        <v>0</v>
      </c>
      <c r="N1036">
        <f>((T1036-J1036/2)*M1036-L1036)/(T1036+J1036/2)</f>
        <v>0</v>
      </c>
      <c r="O1036">
        <f>N1036*(DY1036+DZ1036)/1000.0</f>
        <v>0</v>
      </c>
      <c r="P1036">
        <f>(DR1036 - IF(AU1036&gt;1, L1036*DL1036*100.0/(AW1036), 0))*(DY1036+DZ1036)/1000.0</f>
        <v>0</v>
      </c>
      <c r="Q1036">
        <f>2.0/((1/S1036-1/R1036)+SIGN(S1036)*SQRT((1/S1036-1/R1036)*(1/S1036-1/R1036) + 4*DM1036/((DM1036+1)*(DM1036+1))*(2*1/S1036*1/R1036-1/R1036*1/R1036)))</f>
        <v>0</v>
      </c>
      <c r="R1036">
        <f>IF(LEFT(DN1036,1)&lt;&gt;"0",IF(LEFT(DN1036,1)="1",3.0,DO1036),$D$5+$E$5*(EF1036*DY1036/($K$5*1000))+$F$5*(EF1036*DY1036/($K$5*1000))*MAX(MIN(DL1036,$J$5),$I$5)*MAX(MIN(DL1036,$J$5),$I$5)+$G$5*MAX(MIN(DL1036,$J$5),$I$5)*(EF1036*DY1036/($K$5*1000))+$H$5*(EF1036*DY1036/($K$5*1000))*(EF1036*DY1036/($K$5*1000)))</f>
        <v>0</v>
      </c>
      <c r="S1036">
        <f>J1036*(1000-(1000*0.61365*exp(17.502*W1036/(240.97+W1036))/(DY1036+DZ1036)+DT1036)/2)/(1000*0.61365*exp(17.502*W1036/(240.97+W1036))/(DY1036+DZ1036)-DT1036)</f>
        <v>0</v>
      </c>
      <c r="T1036">
        <f>1/((DM1036+1)/(Q1036/1.6)+1/(R1036/1.37)) + DM1036/((DM1036+1)/(Q1036/1.6) + DM1036/(R1036/1.37))</f>
        <v>0</v>
      </c>
      <c r="U1036">
        <f>(DH1036*DK1036)</f>
        <v>0</v>
      </c>
      <c r="V1036">
        <f>(EA1036+(U1036+2*0.95*5.67E-8*(((EA1036+$B$7)+273)^4-(EA1036+273)^4)-44100*J1036)/(1.84*29.3*R1036+8*0.95*5.67E-8*(EA1036+273)^3))</f>
        <v>0</v>
      </c>
      <c r="W1036">
        <f>($C$7*EB1036+$D$7*EC1036+$E$7*V1036)</f>
        <v>0</v>
      </c>
      <c r="X1036">
        <f>0.61365*exp(17.502*W1036/(240.97+W1036))</f>
        <v>0</v>
      </c>
      <c r="Y1036">
        <f>(Z1036/AA1036*100)</f>
        <v>0</v>
      </c>
      <c r="Z1036">
        <f>DT1036*(DY1036+DZ1036)/1000</f>
        <v>0</v>
      </c>
      <c r="AA1036">
        <f>0.61365*exp(17.502*EA1036/(240.97+EA1036))</f>
        <v>0</v>
      </c>
      <c r="AB1036">
        <f>(X1036-DT1036*(DY1036+DZ1036)/1000)</f>
        <v>0</v>
      </c>
      <c r="AC1036">
        <f>(-J1036*44100)</f>
        <v>0</v>
      </c>
      <c r="AD1036">
        <f>2*29.3*R1036*0.92*(EA1036-W1036)</f>
        <v>0</v>
      </c>
      <c r="AE1036">
        <f>2*0.95*5.67E-8*(((EA1036+$B$7)+273)^4-(W1036+273)^4)</f>
        <v>0</v>
      </c>
      <c r="AF1036">
        <f>U1036+AE1036+AC1036+AD1036</f>
        <v>0</v>
      </c>
      <c r="AG1036">
        <f>DX1036*AU1036*(DS1036-DR1036*(1000-AU1036*DU1036)/(1000-AU1036*DT1036))/(100*DL1036)</f>
        <v>0</v>
      </c>
      <c r="AH1036">
        <f>1000*DX1036*AU1036*(DT1036-DU1036)/(100*DL1036*(1000-AU1036*DT1036))</f>
        <v>0</v>
      </c>
      <c r="AI1036">
        <f>(AJ1036 - AK1036 - DY1036*1E3/(8.314*(EA1036+273.15)) * AM1036/DX1036 * AL1036) * DX1036/(100*DL1036) * (1000 - DU1036)/1000</f>
        <v>0</v>
      </c>
      <c r="AJ1036">
        <v>1002.39874200634</v>
      </c>
      <c r="AK1036">
        <v>973.324084848484</v>
      </c>
      <c r="AL1036">
        <v>3.62777384224004</v>
      </c>
      <c r="AM1036">
        <v>65.4866395817143</v>
      </c>
      <c r="AN1036">
        <f>(AP1036 - AO1036 + DY1036*1E3/(8.314*(EA1036+273.15)) * AR1036/DX1036 * AQ1036) * DX1036/(100*DL1036) * 1000/(1000 - AP1036)</f>
        <v>0</v>
      </c>
      <c r="AO1036">
        <v>25.7287310534258</v>
      </c>
      <c r="AP1036">
        <v>51.0058842424243</v>
      </c>
      <c r="AQ1036">
        <v>-0.00152331015445549</v>
      </c>
      <c r="AR1036">
        <v>110.837555628061</v>
      </c>
      <c r="AS1036">
        <v>8</v>
      </c>
      <c r="AT1036">
        <v>2</v>
      </c>
      <c r="AU1036">
        <f>IF(AS1036*$H$13&gt;=AW1036,1.0,(AW1036/(AW1036-AS1036*$H$13)))</f>
        <v>0</v>
      </c>
      <c r="AV1036">
        <f>(AU1036-1)*100</f>
        <v>0</v>
      </c>
      <c r="AW1036">
        <f>MAX(0,($B$13+$C$13*EF1036)/(1+$D$13*EF1036)*DY1036/(EA1036+273)*$E$13)</f>
        <v>0</v>
      </c>
      <c r="AX1036" t="s">
        <v>437</v>
      </c>
      <c r="AY1036" t="s">
        <v>437</v>
      </c>
      <c r="AZ1036">
        <v>0</v>
      </c>
      <c r="BA1036">
        <v>0</v>
      </c>
      <c r="BB1036">
        <f>1-AZ1036/BA1036</f>
        <v>0</v>
      </c>
      <c r="BC1036">
        <v>0</v>
      </c>
      <c r="BD1036" t="s">
        <v>437</v>
      </c>
      <c r="BE1036" t="s">
        <v>437</v>
      </c>
      <c r="BF1036">
        <v>0</v>
      </c>
      <c r="BG1036">
        <v>0</v>
      </c>
      <c r="BH1036">
        <f>1-BF1036/BG1036</f>
        <v>0</v>
      </c>
      <c r="BI1036">
        <v>0.5</v>
      </c>
      <c r="BJ1036">
        <f>DI1036</f>
        <v>0</v>
      </c>
      <c r="BK1036">
        <f>L1036</f>
        <v>0</v>
      </c>
      <c r="BL1036">
        <f>BH1036*BI1036*BJ1036</f>
        <v>0</v>
      </c>
      <c r="BM1036">
        <f>(BK1036-BC1036)/BJ1036</f>
        <v>0</v>
      </c>
      <c r="BN1036">
        <f>(BA1036-BG1036)/BG1036</f>
        <v>0</v>
      </c>
      <c r="BO1036">
        <f>AZ1036/(BB1036+AZ1036/BG1036)</f>
        <v>0</v>
      </c>
      <c r="BP1036" t="s">
        <v>437</v>
      </c>
      <c r="BQ1036">
        <v>0</v>
      </c>
      <c r="BR1036">
        <f>IF(BQ1036&lt;&gt;0, BQ1036, BO1036)</f>
        <v>0</v>
      </c>
      <c r="BS1036">
        <f>1-BR1036/BG1036</f>
        <v>0</v>
      </c>
      <c r="BT1036">
        <f>(BG1036-BF1036)/(BG1036-BR1036)</f>
        <v>0</v>
      </c>
      <c r="BU1036">
        <f>(BA1036-BG1036)/(BA1036-BR1036)</f>
        <v>0</v>
      </c>
      <c r="BV1036">
        <f>(BG1036-BF1036)/(BG1036-AZ1036)</f>
        <v>0</v>
      </c>
      <c r="BW1036">
        <f>(BA1036-BG1036)/(BA1036-AZ1036)</f>
        <v>0</v>
      </c>
      <c r="BX1036">
        <f>(BT1036*BR1036/BF1036)</f>
        <v>0</v>
      </c>
      <c r="BY1036">
        <f>(1-BX1036)</f>
        <v>0</v>
      </c>
      <c r="DH1036">
        <f>$B$11*EG1036+$C$11*EH1036+$F$11*ES1036*(1-EV1036)</f>
        <v>0</v>
      </c>
      <c r="DI1036">
        <f>DH1036*DJ1036</f>
        <v>0</v>
      </c>
      <c r="DJ1036">
        <f>($B$11*$D$9+$C$11*$D$9+$F$11*((FF1036+EX1036)/MAX(FF1036+EX1036+FG1036, 0.1)*$I$9+FG1036/MAX(FF1036+EX1036+FG1036, 0.1)*$J$9))/($B$11+$C$11+$F$11)</f>
        <v>0</v>
      </c>
      <c r="DK1036">
        <f>($B$11*$K$9+$C$11*$K$9+$F$11*((FF1036+EX1036)/MAX(FF1036+EX1036+FG1036, 0.1)*$P$9+FG1036/MAX(FF1036+EX1036+FG1036, 0.1)*$Q$9))/($B$11+$C$11+$F$11)</f>
        <v>0</v>
      </c>
      <c r="DL1036">
        <v>6</v>
      </c>
      <c r="DM1036">
        <v>0.5</v>
      </c>
      <c r="DN1036" t="s">
        <v>438</v>
      </c>
      <c r="DO1036">
        <v>2</v>
      </c>
      <c r="DP1036" t="b">
        <v>1</v>
      </c>
      <c r="DQ1036">
        <v>1761426067.94615</v>
      </c>
      <c r="DR1036">
        <v>900.079307692308</v>
      </c>
      <c r="DS1036">
        <v>959.627923076923</v>
      </c>
      <c r="DT1036">
        <v>51.0157615384615</v>
      </c>
      <c r="DU1036">
        <v>25.7237230769231</v>
      </c>
      <c r="DV1036">
        <v>898.981615384615</v>
      </c>
      <c r="DW1036">
        <v>51.0598615384615</v>
      </c>
      <c r="DX1036">
        <v>500.015</v>
      </c>
      <c r="DY1036">
        <v>90.2030230769231</v>
      </c>
      <c r="DZ1036">
        <v>0.0409025230769231</v>
      </c>
      <c r="EA1036">
        <v>51.6562538461539</v>
      </c>
      <c r="EB1036">
        <v>47.9499692307692</v>
      </c>
      <c r="EC1036">
        <v>999.9</v>
      </c>
      <c r="ED1036">
        <v>0</v>
      </c>
      <c r="EE1036">
        <v>0</v>
      </c>
      <c r="EF1036">
        <v>9998.26615384615</v>
      </c>
      <c r="EG1036">
        <v>0</v>
      </c>
      <c r="EH1036">
        <v>1185.70846153846</v>
      </c>
      <c r="EI1036">
        <v>-59.5486076923077</v>
      </c>
      <c r="EJ1036">
        <v>948.465769230769</v>
      </c>
      <c r="EK1036">
        <v>984.964076923077</v>
      </c>
      <c r="EL1036">
        <v>25.2920307692308</v>
      </c>
      <c r="EM1036">
        <v>959.627923076923</v>
      </c>
      <c r="EN1036">
        <v>25.7237230769231</v>
      </c>
      <c r="EO1036">
        <v>4.60177538461538</v>
      </c>
      <c r="EP1036">
        <v>2.32035615384615</v>
      </c>
      <c r="EQ1036">
        <v>31.3483846153846</v>
      </c>
      <c r="ER1036">
        <v>19.8184307692308</v>
      </c>
      <c r="ES1036">
        <v>1200.01</v>
      </c>
      <c r="ET1036">
        <v>0.967005461538462</v>
      </c>
      <c r="EU1036">
        <v>0.0329942461538462</v>
      </c>
      <c r="EV1036">
        <v>0</v>
      </c>
      <c r="EW1036">
        <v>929.588153846154</v>
      </c>
      <c r="EX1036">
        <v>5.00059</v>
      </c>
      <c r="EY1036">
        <v>12401.2846153846</v>
      </c>
      <c r="EZ1036">
        <v>10358.8153846154</v>
      </c>
      <c r="FA1036">
        <v>64.687</v>
      </c>
      <c r="FB1036">
        <v>65.875</v>
      </c>
      <c r="FC1036">
        <v>64.6345384615385</v>
      </c>
      <c r="FD1036">
        <v>65.812</v>
      </c>
      <c r="FE1036">
        <v>65.937</v>
      </c>
      <c r="FF1036">
        <v>1155.58</v>
      </c>
      <c r="FG1036">
        <v>39.43</v>
      </c>
      <c r="FH1036">
        <v>0</v>
      </c>
      <c r="FI1036">
        <v>1761426036.7</v>
      </c>
      <c r="FJ1036">
        <v>0</v>
      </c>
      <c r="FK1036">
        <v>929.91964</v>
      </c>
      <c r="FL1036">
        <v>19.489153843017</v>
      </c>
      <c r="FM1036">
        <v>247.884615482447</v>
      </c>
      <c r="FN1036">
        <v>12405.172</v>
      </c>
      <c r="FO1036">
        <v>15</v>
      </c>
      <c r="FP1036">
        <v>0</v>
      </c>
      <c r="FQ1036" t="s">
        <v>439</v>
      </c>
      <c r="FR1036">
        <v>0</v>
      </c>
      <c r="FS1036">
        <v>0</v>
      </c>
      <c r="FT1036">
        <v>0</v>
      </c>
      <c r="FU1036">
        <v>0</v>
      </c>
      <c r="FV1036">
        <v>0</v>
      </c>
      <c r="FW1036">
        <v>0</v>
      </c>
      <c r="FX1036">
        <v>0</v>
      </c>
      <c r="FY1036">
        <v>0</v>
      </c>
      <c r="FZ1036">
        <v>0</v>
      </c>
      <c r="GA1036">
        <v>0</v>
      </c>
      <c r="GB1036">
        <v>0</v>
      </c>
      <c r="GC1036">
        <v>-58.8203</v>
      </c>
      <c r="GD1036">
        <v>-14.8203116883118</v>
      </c>
      <c r="GE1036">
        <v>1.70694421171425</v>
      </c>
      <c r="GF1036">
        <v>0</v>
      </c>
      <c r="GG1036">
        <v>928.553205882353</v>
      </c>
      <c r="GH1036">
        <v>20.726493508076</v>
      </c>
      <c r="GI1036">
        <v>2.04694529625189</v>
      </c>
      <c r="GJ1036">
        <v>-1</v>
      </c>
      <c r="GK1036">
        <v>25.295319047619</v>
      </c>
      <c r="GL1036">
        <v>-0.0608259740259138</v>
      </c>
      <c r="GM1036">
        <v>0.00855840545048413</v>
      </c>
      <c r="GN1036">
        <v>1</v>
      </c>
      <c r="GO1036">
        <v>1</v>
      </c>
      <c r="GP1036">
        <v>2</v>
      </c>
      <c r="GQ1036" t="s">
        <v>446</v>
      </c>
      <c r="GR1036">
        <v>3.12616</v>
      </c>
      <c r="GS1036">
        <v>2.71884</v>
      </c>
      <c r="GT1036">
        <v>0.148286</v>
      </c>
      <c r="GU1036">
        <v>0.15436</v>
      </c>
      <c r="GV1036">
        <v>0.164657</v>
      </c>
      <c r="GW1036">
        <v>0.102006</v>
      </c>
      <c r="GX1036">
        <v>30302.6</v>
      </c>
      <c r="GY1036">
        <v>31749.3</v>
      </c>
      <c r="GZ1036">
        <v>32343.5</v>
      </c>
      <c r="HA1036">
        <v>34151.4</v>
      </c>
      <c r="HB1036">
        <v>38857.5</v>
      </c>
      <c r="HC1036">
        <v>44273.7</v>
      </c>
      <c r="HD1036">
        <v>50895.3</v>
      </c>
      <c r="HE1036">
        <v>54817.8</v>
      </c>
      <c r="HF1036">
        <v>1.6472</v>
      </c>
      <c r="HG1036">
        <v>1.4993</v>
      </c>
      <c r="HH1036">
        <v>-0.17821</v>
      </c>
      <c r="HI1036">
        <v>0</v>
      </c>
      <c r="HJ1036">
        <v>50.7909</v>
      </c>
      <c r="HK1036">
        <v>999.9</v>
      </c>
      <c r="HL1036">
        <v>55.97</v>
      </c>
      <c r="HM1036">
        <v>30.293</v>
      </c>
      <c r="HN1036">
        <v>26.8813</v>
      </c>
      <c r="HO1036">
        <v>60.5468</v>
      </c>
      <c r="HP1036">
        <v>40.2764</v>
      </c>
      <c r="HQ1036">
        <v>1</v>
      </c>
      <c r="HR1036">
        <v>2.71972</v>
      </c>
      <c r="HS1036">
        <v>2.13296</v>
      </c>
      <c r="HT1036">
        <v>20.0969</v>
      </c>
      <c r="HU1036">
        <v>5.18569</v>
      </c>
      <c r="HV1036">
        <v>12.0159</v>
      </c>
      <c r="HW1036">
        <v>4.9674</v>
      </c>
      <c r="HX1036">
        <v>3.296</v>
      </c>
      <c r="HY1036">
        <v>9999</v>
      </c>
      <c r="HZ1036">
        <v>9999</v>
      </c>
      <c r="IA1036">
        <v>999.9</v>
      </c>
      <c r="IB1036">
        <v>9999</v>
      </c>
      <c r="IC1036">
        <v>1.86324</v>
      </c>
      <c r="ID1036">
        <v>1.86806</v>
      </c>
      <c r="IE1036">
        <v>1.86784</v>
      </c>
      <c r="IF1036">
        <v>1.86905</v>
      </c>
      <c r="IG1036">
        <v>1.86981</v>
      </c>
      <c r="IH1036">
        <v>1.86586</v>
      </c>
      <c r="II1036">
        <v>1.86692</v>
      </c>
      <c r="IJ1036">
        <v>1.86843</v>
      </c>
      <c r="IK1036">
        <v>5</v>
      </c>
      <c r="IL1036">
        <v>0</v>
      </c>
      <c r="IM1036">
        <v>0</v>
      </c>
      <c r="IN1036">
        <v>0</v>
      </c>
      <c r="IO1036" t="s">
        <v>441</v>
      </c>
      <c r="IP1036" t="s">
        <v>442</v>
      </c>
      <c r="IQ1036" t="s">
        <v>443</v>
      </c>
      <c r="IR1036" t="s">
        <v>443</v>
      </c>
      <c r="IS1036" t="s">
        <v>443</v>
      </c>
      <c r="IT1036" t="s">
        <v>443</v>
      </c>
      <c r="IU1036">
        <v>0</v>
      </c>
      <c r="IV1036">
        <v>100</v>
      </c>
      <c r="IW1036">
        <v>100</v>
      </c>
      <c r="IX1036">
        <v>1.098</v>
      </c>
      <c r="IY1036">
        <v>-0.0441</v>
      </c>
      <c r="IZ1036">
        <v>1.09748391826392</v>
      </c>
      <c r="JA1036">
        <v>0</v>
      </c>
      <c r="JB1036">
        <v>0</v>
      </c>
      <c r="JC1036">
        <v>0</v>
      </c>
      <c r="JD1036">
        <v>-0.0441141096964596</v>
      </c>
      <c r="JE1036">
        <v>0</v>
      </c>
      <c r="JF1036">
        <v>0</v>
      </c>
      <c r="JG1036">
        <v>0</v>
      </c>
      <c r="JH1036">
        <v>5</v>
      </c>
      <c r="JI1036">
        <v>2273</v>
      </c>
      <c r="JJ1036">
        <v>1</v>
      </c>
      <c r="JK1036">
        <v>24</v>
      </c>
      <c r="JL1036">
        <v>29357101.3</v>
      </c>
      <c r="JM1036">
        <v>29357101.3</v>
      </c>
      <c r="JN1036">
        <v>2.03735</v>
      </c>
      <c r="JO1036">
        <v>2.61841</v>
      </c>
      <c r="JP1036">
        <v>1.54785</v>
      </c>
      <c r="JQ1036">
        <v>2.31567</v>
      </c>
      <c r="JR1036">
        <v>1.64551</v>
      </c>
      <c r="JS1036">
        <v>2.37671</v>
      </c>
      <c r="JT1036">
        <v>34.3952</v>
      </c>
      <c r="JU1036">
        <v>24.1838</v>
      </c>
      <c r="JV1036">
        <v>18</v>
      </c>
      <c r="JW1036">
        <v>484.818</v>
      </c>
      <c r="JX1036">
        <v>377.804</v>
      </c>
      <c r="JY1036">
        <v>48.6636</v>
      </c>
      <c r="JZ1036">
        <v>57.2337</v>
      </c>
      <c r="KA1036">
        <v>30.0026</v>
      </c>
      <c r="KB1036">
        <v>56.4034</v>
      </c>
      <c r="KC1036">
        <v>56.1857</v>
      </c>
      <c r="KD1036">
        <v>40.9229</v>
      </c>
      <c r="KE1036">
        <v>0</v>
      </c>
      <c r="KF1036">
        <v>100</v>
      </c>
      <c r="KG1036">
        <v>48.5626</v>
      </c>
      <c r="KH1036">
        <v>1013.8</v>
      </c>
      <c r="KI1036">
        <v>26.2864</v>
      </c>
      <c r="KJ1036">
        <v>92.2048</v>
      </c>
      <c r="KK1036">
        <v>88.6695</v>
      </c>
    </row>
    <row r="1037" spans="1:297">
      <c r="A1037">
        <v>1021</v>
      </c>
      <c r="B1037">
        <v>1761426081.1</v>
      </c>
      <c r="C1037">
        <v>17900.0999999046</v>
      </c>
      <c r="D1037" t="s">
        <v>2494</v>
      </c>
      <c r="E1037" t="s">
        <v>2495</v>
      </c>
      <c r="F1037">
        <v>5</v>
      </c>
      <c r="G1037" t="s">
        <v>2375</v>
      </c>
      <c r="H1037" t="s">
        <v>436</v>
      </c>
      <c r="I1037">
        <v>1761426072.94615</v>
      </c>
      <c r="J1037">
        <f>(K1037)/1000</f>
        <v>0</v>
      </c>
      <c r="K1037">
        <f>IF(DP1037, AN1037, AH1037)</f>
        <v>0</v>
      </c>
      <c r="L1037">
        <f>IF(DP1037, AI1037, AG1037)</f>
        <v>0</v>
      </c>
      <c r="M1037">
        <f>DR1037 - IF(AU1037&gt;1, L1037*DL1037*100.0/(AW1037), 0)</f>
        <v>0</v>
      </c>
      <c r="N1037">
        <f>((T1037-J1037/2)*M1037-L1037)/(T1037+J1037/2)</f>
        <v>0</v>
      </c>
      <c r="O1037">
        <f>N1037*(DY1037+DZ1037)/1000.0</f>
        <v>0</v>
      </c>
      <c r="P1037">
        <f>(DR1037 - IF(AU1037&gt;1, L1037*DL1037*100.0/(AW1037), 0))*(DY1037+DZ1037)/1000.0</f>
        <v>0</v>
      </c>
      <c r="Q1037">
        <f>2.0/((1/S1037-1/R1037)+SIGN(S1037)*SQRT((1/S1037-1/R1037)*(1/S1037-1/R1037) + 4*DM1037/((DM1037+1)*(DM1037+1))*(2*1/S1037*1/R1037-1/R1037*1/R1037)))</f>
        <v>0</v>
      </c>
      <c r="R1037">
        <f>IF(LEFT(DN1037,1)&lt;&gt;"0",IF(LEFT(DN1037,1)="1",3.0,DO1037),$D$5+$E$5*(EF1037*DY1037/($K$5*1000))+$F$5*(EF1037*DY1037/($K$5*1000))*MAX(MIN(DL1037,$J$5),$I$5)*MAX(MIN(DL1037,$J$5),$I$5)+$G$5*MAX(MIN(DL1037,$J$5),$I$5)*(EF1037*DY1037/($K$5*1000))+$H$5*(EF1037*DY1037/($K$5*1000))*(EF1037*DY1037/($K$5*1000)))</f>
        <v>0</v>
      </c>
      <c r="S1037">
        <f>J1037*(1000-(1000*0.61365*exp(17.502*W1037/(240.97+W1037))/(DY1037+DZ1037)+DT1037)/2)/(1000*0.61365*exp(17.502*W1037/(240.97+W1037))/(DY1037+DZ1037)-DT1037)</f>
        <v>0</v>
      </c>
      <c r="T1037">
        <f>1/((DM1037+1)/(Q1037/1.6)+1/(R1037/1.37)) + DM1037/((DM1037+1)/(Q1037/1.6) + DM1037/(R1037/1.37))</f>
        <v>0</v>
      </c>
      <c r="U1037">
        <f>(DH1037*DK1037)</f>
        <v>0</v>
      </c>
      <c r="V1037">
        <f>(EA1037+(U1037+2*0.95*5.67E-8*(((EA1037+$B$7)+273)^4-(EA1037+273)^4)-44100*J1037)/(1.84*29.3*R1037+8*0.95*5.67E-8*(EA1037+273)^3))</f>
        <v>0</v>
      </c>
      <c r="W1037">
        <f>($C$7*EB1037+$D$7*EC1037+$E$7*V1037)</f>
        <v>0</v>
      </c>
      <c r="X1037">
        <f>0.61365*exp(17.502*W1037/(240.97+W1037))</f>
        <v>0</v>
      </c>
      <c r="Y1037">
        <f>(Z1037/AA1037*100)</f>
        <v>0</v>
      </c>
      <c r="Z1037">
        <f>DT1037*(DY1037+DZ1037)/1000</f>
        <v>0</v>
      </c>
      <c r="AA1037">
        <f>0.61365*exp(17.502*EA1037/(240.97+EA1037))</f>
        <v>0</v>
      </c>
      <c r="AB1037">
        <f>(X1037-DT1037*(DY1037+DZ1037)/1000)</f>
        <v>0</v>
      </c>
      <c r="AC1037">
        <f>(-J1037*44100)</f>
        <v>0</v>
      </c>
      <c r="AD1037">
        <f>2*29.3*R1037*0.92*(EA1037-W1037)</f>
        <v>0</v>
      </c>
      <c r="AE1037">
        <f>2*0.95*5.67E-8*(((EA1037+$B$7)+273)^4-(W1037+273)^4)</f>
        <v>0</v>
      </c>
      <c r="AF1037">
        <f>U1037+AE1037+AC1037+AD1037</f>
        <v>0</v>
      </c>
      <c r="AG1037">
        <f>DX1037*AU1037*(DS1037-DR1037*(1000-AU1037*DU1037)/(1000-AU1037*DT1037))/(100*DL1037)</f>
        <v>0</v>
      </c>
      <c r="AH1037">
        <f>1000*DX1037*AU1037*(DT1037-DU1037)/(100*DL1037*(1000-AU1037*DT1037))</f>
        <v>0</v>
      </c>
      <c r="AI1037">
        <f>(AJ1037 - AK1037 - DY1037*1E3/(8.314*(EA1037+273.15)) * AM1037/DX1037 * AL1037) * DX1037/(100*DL1037) * (1000 - DU1037)/1000</f>
        <v>0</v>
      </c>
      <c r="AJ1037">
        <v>1018.85146922405</v>
      </c>
      <c r="AK1037">
        <v>990.111945454545</v>
      </c>
      <c r="AL1037">
        <v>3.32495872533572</v>
      </c>
      <c r="AM1037">
        <v>65.4866395817143</v>
      </c>
      <c r="AN1037">
        <f>(AP1037 - AO1037 + DY1037*1E3/(8.314*(EA1037+273.15)) * AR1037/DX1037 * AQ1037) * DX1037/(100*DL1037) * 1000/(1000 - AP1037)</f>
        <v>0</v>
      </c>
      <c r="AO1037">
        <v>25.7299538852766</v>
      </c>
      <c r="AP1037">
        <v>51.0204163636364</v>
      </c>
      <c r="AQ1037">
        <v>0.00150498867653902</v>
      </c>
      <c r="AR1037">
        <v>110.837555628061</v>
      </c>
      <c r="AS1037">
        <v>8</v>
      </c>
      <c r="AT1037">
        <v>2</v>
      </c>
      <c r="AU1037">
        <f>IF(AS1037*$H$13&gt;=AW1037,1.0,(AW1037/(AW1037-AS1037*$H$13)))</f>
        <v>0</v>
      </c>
      <c r="AV1037">
        <f>(AU1037-1)*100</f>
        <v>0</v>
      </c>
      <c r="AW1037">
        <f>MAX(0,($B$13+$C$13*EF1037)/(1+$D$13*EF1037)*DY1037/(EA1037+273)*$E$13)</f>
        <v>0</v>
      </c>
      <c r="AX1037" t="s">
        <v>437</v>
      </c>
      <c r="AY1037" t="s">
        <v>437</v>
      </c>
      <c r="AZ1037">
        <v>0</v>
      </c>
      <c r="BA1037">
        <v>0</v>
      </c>
      <c r="BB1037">
        <f>1-AZ1037/BA1037</f>
        <v>0</v>
      </c>
      <c r="BC1037">
        <v>0</v>
      </c>
      <c r="BD1037" t="s">
        <v>437</v>
      </c>
      <c r="BE1037" t="s">
        <v>437</v>
      </c>
      <c r="BF1037">
        <v>0</v>
      </c>
      <c r="BG1037">
        <v>0</v>
      </c>
      <c r="BH1037">
        <f>1-BF1037/BG1037</f>
        <v>0</v>
      </c>
      <c r="BI1037">
        <v>0.5</v>
      </c>
      <c r="BJ1037">
        <f>DI1037</f>
        <v>0</v>
      </c>
      <c r="BK1037">
        <f>L1037</f>
        <v>0</v>
      </c>
      <c r="BL1037">
        <f>BH1037*BI1037*BJ1037</f>
        <v>0</v>
      </c>
      <c r="BM1037">
        <f>(BK1037-BC1037)/BJ1037</f>
        <v>0</v>
      </c>
      <c r="BN1037">
        <f>(BA1037-BG1037)/BG1037</f>
        <v>0</v>
      </c>
      <c r="BO1037">
        <f>AZ1037/(BB1037+AZ1037/BG1037)</f>
        <v>0</v>
      </c>
      <c r="BP1037" t="s">
        <v>437</v>
      </c>
      <c r="BQ1037">
        <v>0</v>
      </c>
      <c r="BR1037">
        <f>IF(BQ1037&lt;&gt;0, BQ1037, BO1037)</f>
        <v>0</v>
      </c>
      <c r="BS1037">
        <f>1-BR1037/BG1037</f>
        <v>0</v>
      </c>
      <c r="BT1037">
        <f>(BG1037-BF1037)/(BG1037-BR1037)</f>
        <v>0</v>
      </c>
      <c r="BU1037">
        <f>(BA1037-BG1037)/(BA1037-BR1037)</f>
        <v>0</v>
      </c>
      <c r="BV1037">
        <f>(BG1037-BF1037)/(BG1037-AZ1037)</f>
        <v>0</v>
      </c>
      <c r="BW1037">
        <f>(BA1037-BG1037)/(BA1037-AZ1037)</f>
        <v>0</v>
      </c>
      <c r="BX1037">
        <f>(BT1037*BR1037/BF1037)</f>
        <v>0</v>
      </c>
      <c r="BY1037">
        <f>(1-BX1037)</f>
        <v>0</v>
      </c>
      <c r="DH1037">
        <f>$B$11*EG1037+$C$11*EH1037+$F$11*ES1037*(1-EV1037)</f>
        <v>0</v>
      </c>
      <c r="DI1037">
        <f>DH1037*DJ1037</f>
        <v>0</v>
      </c>
      <c r="DJ1037">
        <f>($B$11*$D$9+$C$11*$D$9+$F$11*((FF1037+EX1037)/MAX(FF1037+EX1037+FG1037, 0.1)*$I$9+FG1037/MAX(FF1037+EX1037+FG1037, 0.1)*$J$9))/($B$11+$C$11+$F$11)</f>
        <v>0</v>
      </c>
      <c r="DK1037">
        <f>($B$11*$K$9+$C$11*$K$9+$F$11*((FF1037+EX1037)/MAX(FF1037+EX1037+FG1037, 0.1)*$P$9+FG1037/MAX(FF1037+EX1037+FG1037, 0.1)*$Q$9))/($B$11+$C$11+$F$11)</f>
        <v>0</v>
      </c>
      <c r="DL1037">
        <v>6</v>
      </c>
      <c r="DM1037">
        <v>0.5</v>
      </c>
      <c r="DN1037" t="s">
        <v>438</v>
      </c>
      <c r="DO1037">
        <v>2</v>
      </c>
      <c r="DP1037" t="b">
        <v>1</v>
      </c>
      <c r="DQ1037">
        <v>1761426072.94615</v>
      </c>
      <c r="DR1037">
        <v>916.344</v>
      </c>
      <c r="DS1037">
        <v>976.345230769231</v>
      </c>
      <c r="DT1037">
        <v>51.0160692307692</v>
      </c>
      <c r="DU1037">
        <v>25.7267538461538</v>
      </c>
      <c r="DV1037">
        <v>915.246615384615</v>
      </c>
      <c r="DW1037">
        <v>51.0601692307692</v>
      </c>
      <c r="DX1037">
        <v>499.988923076923</v>
      </c>
      <c r="DY1037">
        <v>90.2037</v>
      </c>
      <c r="DZ1037">
        <v>0.0409519538461538</v>
      </c>
      <c r="EA1037">
        <v>51.6653153846154</v>
      </c>
      <c r="EB1037">
        <v>47.9669076923077</v>
      </c>
      <c r="EC1037">
        <v>999.9</v>
      </c>
      <c r="ED1037">
        <v>0</v>
      </c>
      <c r="EE1037">
        <v>0</v>
      </c>
      <c r="EF1037">
        <v>10002.5561538462</v>
      </c>
      <c r="EG1037">
        <v>0</v>
      </c>
      <c r="EH1037">
        <v>1185.72769230769</v>
      </c>
      <c r="EI1037">
        <v>-60.0011615384615</v>
      </c>
      <c r="EJ1037">
        <v>965.605307692308</v>
      </c>
      <c r="EK1037">
        <v>1002.12630769231</v>
      </c>
      <c r="EL1037">
        <v>25.2893076923077</v>
      </c>
      <c r="EM1037">
        <v>976.345230769231</v>
      </c>
      <c r="EN1037">
        <v>25.7267538461538</v>
      </c>
      <c r="EO1037">
        <v>4.60183923076923</v>
      </c>
      <c r="EP1037">
        <v>2.32064769230769</v>
      </c>
      <c r="EQ1037">
        <v>31.3486384615385</v>
      </c>
      <c r="ER1037">
        <v>19.8204538461538</v>
      </c>
      <c r="ES1037">
        <v>1200.05384615385</v>
      </c>
      <c r="ET1037">
        <v>0.967006230769231</v>
      </c>
      <c r="EU1037">
        <v>0.0329935923076923</v>
      </c>
      <c r="EV1037">
        <v>0</v>
      </c>
      <c r="EW1037">
        <v>931.191307692308</v>
      </c>
      <c r="EX1037">
        <v>5.00059</v>
      </c>
      <c r="EY1037">
        <v>12422.2153846154</v>
      </c>
      <c r="EZ1037">
        <v>10359.1923076923</v>
      </c>
      <c r="FA1037">
        <v>64.687</v>
      </c>
      <c r="FB1037">
        <v>65.875</v>
      </c>
      <c r="FC1037">
        <v>64.6345384615385</v>
      </c>
      <c r="FD1037">
        <v>65.812</v>
      </c>
      <c r="FE1037">
        <v>65.937</v>
      </c>
      <c r="FF1037">
        <v>1155.62384615385</v>
      </c>
      <c r="FG1037">
        <v>39.43</v>
      </c>
      <c r="FH1037">
        <v>0</v>
      </c>
      <c r="FI1037">
        <v>1761426041.5</v>
      </c>
      <c r="FJ1037">
        <v>0</v>
      </c>
      <c r="FK1037">
        <v>931.44004</v>
      </c>
      <c r="FL1037">
        <v>19.0369230444344</v>
      </c>
      <c r="FM1037">
        <v>233.62307679147</v>
      </c>
      <c r="FN1037">
        <v>12424.78</v>
      </c>
      <c r="FO1037">
        <v>15</v>
      </c>
      <c r="FP1037">
        <v>0</v>
      </c>
      <c r="FQ1037" t="s">
        <v>439</v>
      </c>
      <c r="FR1037">
        <v>0</v>
      </c>
      <c r="FS1037">
        <v>0</v>
      </c>
      <c r="FT1037">
        <v>0</v>
      </c>
      <c r="FU1037">
        <v>0</v>
      </c>
      <c r="FV1037">
        <v>0</v>
      </c>
      <c r="FW1037">
        <v>0</v>
      </c>
      <c r="FX1037">
        <v>0</v>
      </c>
      <c r="FY1037">
        <v>0</v>
      </c>
      <c r="FZ1037">
        <v>0</v>
      </c>
      <c r="GA1037">
        <v>0</v>
      </c>
      <c r="GB1037">
        <v>0</v>
      </c>
      <c r="GC1037">
        <v>-59.85524</v>
      </c>
      <c r="GD1037">
        <v>-7.00577142857137</v>
      </c>
      <c r="GE1037">
        <v>1.00839036905357</v>
      </c>
      <c r="GF1037">
        <v>0</v>
      </c>
      <c r="GG1037">
        <v>930.388088235294</v>
      </c>
      <c r="GH1037">
        <v>19.2556607948996</v>
      </c>
      <c r="GI1037">
        <v>1.90087358195317</v>
      </c>
      <c r="GJ1037">
        <v>-1</v>
      </c>
      <c r="GK1037">
        <v>25.28974</v>
      </c>
      <c r="GL1037">
        <v>-0.052538345864641</v>
      </c>
      <c r="GM1037">
        <v>0.00856611930806485</v>
      </c>
      <c r="GN1037">
        <v>1</v>
      </c>
      <c r="GO1037">
        <v>1</v>
      </c>
      <c r="GP1037">
        <v>2</v>
      </c>
      <c r="GQ1037" t="s">
        <v>446</v>
      </c>
      <c r="GR1037">
        <v>3.12629</v>
      </c>
      <c r="GS1037">
        <v>2.71923</v>
      </c>
      <c r="GT1037">
        <v>0.149973</v>
      </c>
      <c r="GU1037">
        <v>0.15613</v>
      </c>
      <c r="GV1037">
        <v>0.164671</v>
      </c>
      <c r="GW1037">
        <v>0.102008</v>
      </c>
      <c r="GX1037">
        <v>30241</v>
      </c>
      <c r="GY1037">
        <v>31681.2</v>
      </c>
      <c r="GZ1037">
        <v>32342.4</v>
      </c>
      <c r="HA1037">
        <v>34150.2</v>
      </c>
      <c r="HB1037">
        <v>38856</v>
      </c>
      <c r="HC1037">
        <v>44272.5</v>
      </c>
      <c r="HD1037">
        <v>50893.7</v>
      </c>
      <c r="HE1037">
        <v>54816.1</v>
      </c>
      <c r="HF1037">
        <v>1.6473</v>
      </c>
      <c r="HG1037">
        <v>1.4993</v>
      </c>
      <c r="HH1037">
        <v>-0.176981</v>
      </c>
      <c r="HI1037">
        <v>0</v>
      </c>
      <c r="HJ1037">
        <v>50.7681</v>
      </c>
      <c r="HK1037">
        <v>999.9</v>
      </c>
      <c r="HL1037">
        <v>55.994</v>
      </c>
      <c r="HM1037">
        <v>30.293</v>
      </c>
      <c r="HN1037">
        <v>26.895</v>
      </c>
      <c r="HO1037">
        <v>60.0168</v>
      </c>
      <c r="HP1037">
        <v>40.2764</v>
      </c>
      <c r="HQ1037">
        <v>1</v>
      </c>
      <c r="HR1037">
        <v>2.72252</v>
      </c>
      <c r="HS1037">
        <v>2.32528</v>
      </c>
      <c r="HT1037">
        <v>20.0946</v>
      </c>
      <c r="HU1037">
        <v>5.18539</v>
      </c>
      <c r="HV1037">
        <v>12.0159</v>
      </c>
      <c r="HW1037">
        <v>4.9667</v>
      </c>
      <c r="HX1037">
        <v>3.29595</v>
      </c>
      <c r="HY1037">
        <v>9999</v>
      </c>
      <c r="HZ1037">
        <v>9999</v>
      </c>
      <c r="IA1037">
        <v>999.9</v>
      </c>
      <c r="IB1037">
        <v>9999</v>
      </c>
      <c r="IC1037">
        <v>1.86325</v>
      </c>
      <c r="ID1037">
        <v>1.86807</v>
      </c>
      <c r="IE1037">
        <v>1.86783</v>
      </c>
      <c r="IF1037">
        <v>1.86905</v>
      </c>
      <c r="IG1037">
        <v>1.86981</v>
      </c>
      <c r="IH1037">
        <v>1.86585</v>
      </c>
      <c r="II1037">
        <v>1.86693</v>
      </c>
      <c r="IJ1037">
        <v>1.86841</v>
      </c>
      <c r="IK1037">
        <v>5</v>
      </c>
      <c r="IL1037">
        <v>0</v>
      </c>
      <c r="IM1037">
        <v>0</v>
      </c>
      <c r="IN1037">
        <v>0</v>
      </c>
      <c r="IO1037" t="s">
        <v>441</v>
      </c>
      <c r="IP1037" t="s">
        <v>442</v>
      </c>
      <c r="IQ1037" t="s">
        <v>443</v>
      </c>
      <c r="IR1037" t="s">
        <v>443</v>
      </c>
      <c r="IS1037" t="s">
        <v>443</v>
      </c>
      <c r="IT1037" t="s">
        <v>443</v>
      </c>
      <c r="IU1037">
        <v>0</v>
      </c>
      <c r="IV1037">
        <v>100</v>
      </c>
      <c r="IW1037">
        <v>100</v>
      </c>
      <c r="IX1037">
        <v>1.098</v>
      </c>
      <c r="IY1037">
        <v>-0.0441</v>
      </c>
      <c r="IZ1037">
        <v>1.09748391826392</v>
      </c>
      <c r="JA1037">
        <v>0</v>
      </c>
      <c r="JB1037">
        <v>0</v>
      </c>
      <c r="JC1037">
        <v>0</v>
      </c>
      <c r="JD1037">
        <v>-0.0441141096964596</v>
      </c>
      <c r="JE1037">
        <v>0</v>
      </c>
      <c r="JF1037">
        <v>0</v>
      </c>
      <c r="JG1037">
        <v>0</v>
      </c>
      <c r="JH1037">
        <v>5</v>
      </c>
      <c r="JI1037">
        <v>2273</v>
      </c>
      <c r="JJ1037">
        <v>1</v>
      </c>
      <c r="JK1037">
        <v>24</v>
      </c>
      <c r="JL1037">
        <v>29357101.4</v>
      </c>
      <c r="JM1037">
        <v>29357101.4</v>
      </c>
      <c r="JN1037">
        <v>2.06909</v>
      </c>
      <c r="JO1037">
        <v>2.62085</v>
      </c>
      <c r="JP1037">
        <v>1.54785</v>
      </c>
      <c r="JQ1037">
        <v>2.31567</v>
      </c>
      <c r="JR1037">
        <v>1.64673</v>
      </c>
      <c r="JS1037">
        <v>2.33154</v>
      </c>
      <c r="JT1037">
        <v>34.3952</v>
      </c>
      <c r="JU1037">
        <v>24.1751</v>
      </c>
      <c r="JV1037">
        <v>18</v>
      </c>
      <c r="JW1037">
        <v>484.947</v>
      </c>
      <c r="JX1037">
        <v>377.844</v>
      </c>
      <c r="JY1037">
        <v>48.6443</v>
      </c>
      <c r="JZ1037">
        <v>57.2481</v>
      </c>
      <c r="KA1037">
        <v>30.0026</v>
      </c>
      <c r="KB1037">
        <v>56.4134</v>
      </c>
      <c r="KC1037">
        <v>56.1955</v>
      </c>
      <c r="KD1037">
        <v>41.4833</v>
      </c>
      <c r="KE1037">
        <v>0</v>
      </c>
      <c r="KF1037">
        <v>100</v>
      </c>
      <c r="KG1037">
        <v>48.5763</v>
      </c>
      <c r="KH1037">
        <v>1027.43</v>
      </c>
      <c r="KI1037">
        <v>26.2864</v>
      </c>
      <c r="KJ1037">
        <v>92.2018</v>
      </c>
      <c r="KK1037">
        <v>88.6666</v>
      </c>
    </row>
    <row r="1038" spans="1:297">
      <c r="A1038">
        <v>1022</v>
      </c>
      <c r="B1038">
        <v>1761426086.1</v>
      </c>
      <c r="C1038">
        <v>17905.0999999046</v>
      </c>
      <c r="D1038" t="s">
        <v>2496</v>
      </c>
      <c r="E1038" t="s">
        <v>2497</v>
      </c>
      <c r="F1038">
        <v>5</v>
      </c>
      <c r="G1038" t="s">
        <v>2375</v>
      </c>
      <c r="H1038" t="s">
        <v>436</v>
      </c>
      <c r="I1038">
        <v>1761426077.94615</v>
      </c>
      <c r="J1038">
        <f>(K1038)/1000</f>
        <v>0</v>
      </c>
      <c r="K1038">
        <f>IF(DP1038, AN1038, AH1038)</f>
        <v>0</v>
      </c>
      <c r="L1038">
        <f>IF(DP1038, AI1038, AG1038)</f>
        <v>0</v>
      </c>
      <c r="M1038">
        <f>DR1038 - IF(AU1038&gt;1, L1038*DL1038*100.0/(AW1038), 0)</f>
        <v>0</v>
      </c>
      <c r="N1038">
        <f>((T1038-J1038/2)*M1038-L1038)/(T1038+J1038/2)</f>
        <v>0</v>
      </c>
      <c r="O1038">
        <f>N1038*(DY1038+DZ1038)/1000.0</f>
        <v>0</v>
      </c>
      <c r="P1038">
        <f>(DR1038 - IF(AU1038&gt;1, L1038*DL1038*100.0/(AW1038), 0))*(DY1038+DZ1038)/1000.0</f>
        <v>0</v>
      </c>
      <c r="Q1038">
        <f>2.0/((1/S1038-1/R1038)+SIGN(S1038)*SQRT((1/S1038-1/R1038)*(1/S1038-1/R1038) + 4*DM1038/((DM1038+1)*(DM1038+1))*(2*1/S1038*1/R1038-1/R1038*1/R1038)))</f>
        <v>0</v>
      </c>
      <c r="R1038">
        <f>IF(LEFT(DN1038,1)&lt;&gt;"0",IF(LEFT(DN1038,1)="1",3.0,DO1038),$D$5+$E$5*(EF1038*DY1038/($K$5*1000))+$F$5*(EF1038*DY1038/($K$5*1000))*MAX(MIN(DL1038,$J$5),$I$5)*MAX(MIN(DL1038,$J$5),$I$5)+$G$5*MAX(MIN(DL1038,$J$5),$I$5)*(EF1038*DY1038/($K$5*1000))+$H$5*(EF1038*DY1038/($K$5*1000))*(EF1038*DY1038/($K$5*1000)))</f>
        <v>0</v>
      </c>
      <c r="S1038">
        <f>J1038*(1000-(1000*0.61365*exp(17.502*W1038/(240.97+W1038))/(DY1038+DZ1038)+DT1038)/2)/(1000*0.61365*exp(17.502*W1038/(240.97+W1038))/(DY1038+DZ1038)-DT1038)</f>
        <v>0</v>
      </c>
      <c r="T1038">
        <f>1/((DM1038+1)/(Q1038/1.6)+1/(R1038/1.37)) + DM1038/((DM1038+1)/(Q1038/1.6) + DM1038/(R1038/1.37))</f>
        <v>0</v>
      </c>
      <c r="U1038">
        <f>(DH1038*DK1038)</f>
        <v>0</v>
      </c>
      <c r="V1038">
        <f>(EA1038+(U1038+2*0.95*5.67E-8*(((EA1038+$B$7)+273)^4-(EA1038+273)^4)-44100*J1038)/(1.84*29.3*R1038+8*0.95*5.67E-8*(EA1038+273)^3))</f>
        <v>0</v>
      </c>
      <c r="W1038">
        <f>($C$7*EB1038+$D$7*EC1038+$E$7*V1038)</f>
        <v>0</v>
      </c>
      <c r="X1038">
        <f>0.61365*exp(17.502*W1038/(240.97+W1038))</f>
        <v>0</v>
      </c>
      <c r="Y1038">
        <f>(Z1038/AA1038*100)</f>
        <v>0</v>
      </c>
      <c r="Z1038">
        <f>DT1038*(DY1038+DZ1038)/1000</f>
        <v>0</v>
      </c>
      <c r="AA1038">
        <f>0.61365*exp(17.502*EA1038/(240.97+EA1038))</f>
        <v>0</v>
      </c>
      <c r="AB1038">
        <f>(X1038-DT1038*(DY1038+DZ1038)/1000)</f>
        <v>0</v>
      </c>
      <c r="AC1038">
        <f>(-J1038*44100)</f>
        <v>0</v>
      </c>
      <c r="AD1038">
        <f>2*29.3*R1038*0.92*(EA1038-W1038)</f>
        <v>0</v>
      </c>
      <c r="AE1038">
        <f>2*0.95*5.67E-8*(((EA1038+$B$7)+273)^4-(W1038+273)^4)</f>
        <v>0</v>
      </c>
      <c r="AF1038">
        <f>U1038+AE1038+AC1038+AD1038</f>
        <v>0</v>
      </c>
      <c r="AG1038">
        <f>DX1038*AU1038*(DS1038-DR1038*(1000-AU1038*DU1038)/(1000-AU1038*DT1038))/(100*DL1038)</f>
        <v>0</v>
      </c>
      <c r="AH1038">
        <f>1000*DX1038*AU1038*(DT1038-DU1038)/(100*DL1038*(1000-AU1038*DT1038))</f>
        <v>0</v>
      </c>
      <c r="AI1038">
        <f>(AJ1038 - AK1038 - DY1038*1E3/(8.314*(EA1038+273.15)) * AM1038/DX1038 * AL1038) * DX1038/(100*DL1038) * (1000 - DU1038)/1000</f>
        <v>0</v>
      </c>
      <c r="AJ1038">
        <v>1037.41735092327</v>
      </c>
      <c r="AK1038">
        <v>1007.9586969697</v>
      </c>
      <c r="AL1038">
        <v>3.60926438138705</v>
      </c>
      <c r="AM1038">
        <v>65.4866395817143</v>
      </c>
      <c r="AN1038">
        <f>(AP1038 - AO1038 + DY1038*1E3/(8.314*(EA1038+273.15)) * AR1038/DX1038 * AQ1038) * DX1038/(100*DL1038) * 1000/(1000 - AP1038)</f>
        <v>0</v>
      </c>
      <c r="AO1038">
        <v>25.7329192342458</v>
      </c>
      <c r="AP1038">
        <v>51.0111406060606</v>
      </c>
      <c r="AQ1038">
        <v>-0.000596425216253739</v>
      </c>
      <c r="AR1038">
        <v>110.837555628061</v>
      </c>
      <c r="AS1038">
        <v>8</v>
      </c>
      <c r="AT1038">
        <v>2</v>
      </c>
      <c r="AU1038">
        <f>IF(AS1038*$H$13&gt;=AW1038,1.0,(AW1038/(AW1038-AS1038*$H$13)))</f>
        <v>0</v>
      </c>
      <c r="AV1038">
        <f>(AU1038-1)*100</f>
        <v>0</v>
      </c>
      <c r="AW1038">
        <f>MAX(0,($B$13+$C$13*EF1038)/(1+$D$13*EF1038)*DY1038/(EA1038+273)*$E$13)</f>
        <v>0</v>
      </c>
      <c r="AX1038" t="s">
        <v>437</v>
      </c>
      <c r="AY1038" t="s">
        <v>437</v>
      </c>
      <c r="AZ1038">
        <v>0</v>
      </c>
      <c r="BA1038">
        <v>0</v>
      </c>
      <c r="BB1038">
        <f>1-AZ1038/BA1038</f>
        <v>0</v>
      </c>
      <c r="BC1038">
        <v>0</v>
      </c>
      <c r="BD1038" t="s">
        <v>437</v>
      </c>
      <c r="BE1038" t="s">
        <v>437</v>
      </c>
      <c r="BF1038">
        <v>0</v>
      </c>
      <c r="BG1038">
        <v>0</v>
      </c>
      <c r="BH1038">
        <f>1-BF1038/BG1038</f>
        <v>0</v>
      </c>
      <c r="BI1038">
        <v>0.5</v>
      </c>
      <c r="BJ1038">
        <f>DI1038</f>
        <v>0</v>
      </c>
      <c r="BK1038">
        <f>L1038</f>
        <v>0</v>
      </c>
      <c r="BL1038">
        <f>BH1038*BI1038*BJ1038</f>
        <v>0</v>
      </c>
      <c r="BM1038">
        <f>(BK1038-BC1038)/BJ1038</f>
        <v>0</v>
      </c>
      <c r="BN1038">
        <f>(BA1038-BG1038)/BG1038</f>
        <v>0</v>
      </c>
      <c r="BO1038">
        <f>AZ1038/(BB1038+AZ1038/BG1038)</f>
        <v>0</v>
      </c>
      <c r="BP1038" t="s">
        <v>437</v>
      </c>
      <c r="BQ1038">
        <v>0</v>
      </c>
      <c r="BR1038">
        <f>IF(BQ1038&lt;&gt;0, BQ1038, BO1038)</f>
        <v>0</v>
      </c>
      <c r="BS1038">
        <f>1-BR1038/BG1038</f>
        <v>0</v>
      </c>
      <c r="BT1038">
        <f>(BG1038-BF1038)/(BG1038-BR1038)</f>
        <v>0</v>
      </c>
      <c r="BU1038">
        <f>(BA1038-BG1038)/(BA1038-BR1038)</f>
        <v>0</v>
      </c>
      <c r="BV1038">
        <f>(BG1038-BF1038)/(BG1038-AZ1038)</f>
        <v>0</v>
      </c>
      <c r="BW1038">
        <f>(BA1038-BG1038)/(BA1038-AZ1038)</f>
        <v>0</v>
      </c>
      <c r="BX1038">
        <f>(BT1038*BR1038/BF1038)</f>
        <v>0</v>
      </c>
      <c r="BY1038">
        <f>(1-BX1038)</f>
        <v>0</v>
      </c>
      <c r="DH1038">
        <f>$B$11*EG1038+$C$11*EH1038+$F$11*ES1038*(1-EV1038)</f>
        <v>0</v>
      </c>
      <c r="DI1038">
        <f>DH1038*DJ1038</f>
        <v>0</v>
      </c>
      <c r="DJ1038">
        <f>($B$11*$D$9+$C$11*$D$9+$F$11*((FF1038+EX1038)/MAX(FF1038+EX1038+FG1038, 0.1)*$I$9+FG1038/MAX(FF1038+EX1038+FG1038, 0.1)*$J$9))/($B$11+$C$11+$F$11)</f>
        <v>0</v>
      </c>
      <c r="DK1038">
        <f>($B$11*$K$9+$C$11*$K$9+$F$11*((FF1038+EX1038)/MAX(FF1038+EX1038+FG1038, 0.1)*$P$9+FG1038/MAX(FF1038+EX1038+FG1038, 0.1)*$Q$9))/($B$11+$C$11+$F$11)</f>
        <v>0</v>
      </c>
      <c r="DL1038">
        <v>6</v>
      </c>
      <c r="DM1038">
        <v>0.5</v>
      </c>
      <c r="DN1038" t="s">
        <v>438</v>
      </c>
      <c r="DO1038">
        <v>2</v>
      </c>
      <c r="DP1038" t="b">
        <v>1</v>
      </c>
      <c r="DQ1038">
        <v>1761426077.94615</v>
      </c>
      <c r="DR1038">
        <v>932.744769230769</v>
      </c>
      <c r="DS1038">
        <v>993.896153846154</v>
      </c>
      <c r="DT1038">
        <v>51.0130230769231</v>
      </c>
      <c r="DU1038">
        <v>25.7297230769231</v>
      </c>
      <c r="DV1038">
        <v>931.647461538461</v>
      </c>
      <c r="DW1038">
        <v>51.0571230769231</v>
      </c>
      <c r="DX1038">
        <v>500.027461538461</v>
      </c>
      <c r="DY1038">
        <v>90.204</v>
      </c>
      <c r="DZ1038">
        <v>0.0409738846153846</v>
      </c>
      <c r="EA1038">
        <v>51.6698846153846</v>
      </c>
      <c r="EB1038">
        <v>47.9779538461538</v>
      </c>
      <c r="EC1038">
        <v>999.9</v>
      </c>
      <c r="ED1038">
        <v>0</v>
      </c>
      <c r="EE1038">
        <v>0</v>
      </c>
      <c r="EF1038">
        <v>10000.5869230769</v>
      </c>
      <c r="EG1038">
        <v>0</v>
      </c>
      <c r="EH1038">
        <v>1185.76384615385</v>
      </c>
      <c r="EI1038">
        <v>-61.1511615384615</v>
      </c>
      <c r="EJ1038">
        <v>982.884846153846</v>
      </c>
      <c r="EK1038">
        <v>1020.14361538462</v>
      </c>
      <c r="EL1038">
        <v>25.2832846153846</v>
      </c>
      <c r="EM1038">
        <v>993.896153846154</v>
      </c>
      <c r="EN1038">
        <v>25.7297230769231</v>
      </c>
      <c r="EO1038">
        <v>4.60158</v>
      </c>
      <c r="EP1038">
        <v>2.32092384615385</v>
      </c>
      <c r="EQ1038">
        <v>31.3476461538461</v>
      </c>
      <c r="ER1038">
        <v>19.8223615384615</v>
      </c>
      <c r="ES1038">
        <v>1200.00076923077</v>
      </c>
      <c r="ET1038">
        <v>0.967004230769231</v>
      </c>
      <c r="EU1038">
        <v>0.0329955230769231</v>
      </c>
      <c r="EV1038">
        <v>0</v>
      </c>
      <c r="EW1038">
        <v>932.707846153846</v>
      </c>
      <c r="EX1038">
        <v>5.00059</v>
      </c>
      <c r="EY1038">
        <v>12440.1538461538</v>
      </c>
      <c r="EZ1038">
        <v>10358.7307692308</v>
      </c>
      <c r="FA1038">
        <v>64.687</v>
      </c>
      <c r="FB1038">
        <v>65.875</v>
      </c>
      <c r="FC1038">
        <v>64.6297692307692</v>
      </c>
      <c r="FD1038">
        <v>65.812</v>
      </c>
      <c r="FE1038">
        <v>65.937</v>
      </c>
      <c r="FF1038">
        <v>1155.57076923077</v>
      </c>
      <c r="FG1038">
        <v>39.43</v>
      </c>
      <c r="FH1038">
        <v>0</v>
      </c>
      <c r="FI1038">
        <v>1761426046.9</v>
      </c>
      <c r="FJ1038">
        <v>0</v>
      </c>
      <c r="FK1038">
        <v>932.989307692308</v>
      </c>
      <c r="FL1038">
        <v>17.1329230786766</v>
      </c>
      <c r="FM1038">
        <v>214.102564193709</v>
      </c>
      <c r="FN1038">
        <v>12443.2653846154</v>
      </c>
      <c r="FO1038">
        <v>15</v>
      </c>
      <c r="FP1038">
        <v>0</v>
      </c>
      <c r="FQ1038" t="s">
        <v>439</v>
      </c>
      <c r="FR1038">
        <v>0</v>
      </c>
      <c r="FS1038">
        <v>0</v>
      </c>
      <c r="FT1038">
        <v>0</v>
      </c>
      <c r="FU1038">
        <v>0</v>
      </c>
      <c r="FV1038">
        <v>0</v>
      </c>
      <c r="FW1038">
        <v>0</v>
      </c>
      <c r="FX1038">
        <v>0</v>
      </c>
      <c r="FY1038">
        <v>0</v>
      </c>
      <c r="FZ1038">
        <v>0</v>
      </c>
      <c r="GA1038">
        <v>0</v>
      </c>
      <c r="GB1038">
        <v>0</v>
      </c>
      <c r="GC1038">
        <v>-60.6034809523809</v>
      </c>
      <c r="GD1038">
        <v>-10.8062805194805</v>
      </c>
      <c r="GE1038">
        <v>1.34361582080701</v>
      </c>
      <c r="GF1038">
        <v>0</v>
      </c>
      <c r="GG1038">
        <v>931.876911764706</v>
      </c>
      <c r="GH1038">
        <v>18.5130481344242</v>
      </c>
      <c r="GI1038">
        <v>1.82833537867658</v>
      </c>
      <c r="GJ1038">
        <v>-1</v>
      </c>
      <c r="GK1038">
        <v>25.2877476190476</v>
      </c>
      <c r="GL1038">
        <v>-0.0646285714286081</v>
      </c>
      <c r="GM1038">
        <v>0.00891321218607107</v>
      </c>
      <c r="GN1038">
        <v>1</v>
      </c>
      <c r="GO1038">
        <v>1</v>
      </c>
      <c r="GP1038">
        <v>2</v>
      </c>
      <c r="GQ1038" t="s">
        <v>446</v>
      </c>
      <c r="GR1038">
        <v>3.12608</v>
      </c>
      <c r="GS1038">
        <v>2.71891</v>
      </c>
      <c r="GT1038">
        <v>0.151768</v>
      </c>
      <c r="GU1038">
        <v>0.157832</v>
      </c>
      <c r="GV1038">
        <v>0.16465</v>
      </c>
      <c r="GW1038">
        <v>0.102016</v>
      </c>
      <c r="GX1038">
        <v>30175.8</v>
      </c>
      <c r="GY1038">
        <v>31616.1</v>
      </c>
      <c r="GZ1038">
        <v>32341.4</v>
      </c>
      <c r="HA1038">
        <v>34149.5</v>
      </c>
      <c r="HB1038">
        <v>38856.4</v>
      </c>
      <c r="HC1038">
        <v>44271.3</v>
      </c>
      <c r="HD1038">
        <v>50892.6</v>
      </c>
      <c r="HE1038">
        <v>54814.8</v>
      </c>
      <c r="HF1038">
        <v>1.64673</v>
      </c>
      <c r="HG1038">
        <v>1.4996</v>
      </c>
      <c r="HH1038">
        <v>-0.174992</v>
      </c>
      <c r="HI1038">
        <v>0</v>
      </c>
      <c r="HJ1038">
        <v>50.7465</v>
      </c>
      <c r="HK1038">
        <v>999.9</v>
      </c>
      <c r="HL1038">
        <v>55.97</v>
      </c>
      <c r="HM1038">
        <v>30.293</v>
      </c>
      <c r="HN1038">
        <v>26.8836</v>
      </c>
      <c r="HO1038">
        <v>60.0868</v>
      </c>
      <c r="HP1038">
        <v>40.3886</v>
      </c>
      <c r="HQ1038">
        <v>1</v>
      </c>
      <c r="HR1038">
        <v>2.72406</v>
      </c>
      <c r="HS1038">
        <v>2.357</v>
      </c>
      <c r="HT1038">
        <v>20.0941</v>
      </c>
      <c r="HU1038">
        <v>5.18599</v>
      </c>
      <c r="HV1038">
        <v>12.0159</v>
      </c>
      <c r="HW1038">
        <v>4.96705</v>
      </c>
      <c r="HX1038">
        <v>3.29598</v>
      </c>
      <c r="HY1038">
        <v>9999</v>
      </c>
      <c r="HZ1038">
        <v>9999</v>
      </c>
      <c r="IA1038">
        <v>999.9</v>
      </c>
      <c r="IB1038">
        <v>9999</v>
      </c>
      <c r="IC1038">
        <v>1.86325</v>
      </c>
      <c r="ID1038">
        <v>1.86809</v>
      </c>
      <c r="IE1038">
        <v>1.86783</v>
      </c>
      <c r="IF1038">
        <v>1.86905</v>
      </c>
      <c r="IG1038">
        <v>1.86981</v>
      </c>
      <c r="IH1038">
        <v>1.86585</v>
      </c>
      <c r="II1038">
        <v>1.86695</v>
      </c>
      <c r="IJ1038">
        <v>1.86843</v>
      </c>
      <c r="IK1038">
        <v>5</v>
      </c>
      <c r="IL1038">
        <v>0</v>
      </c>
      <c r="IM1038">
        <v>0</v>
      </c>
      <c r="IN1038">
        <v>0</v>
      </c>
      <c r="IO1038" t="s">
        <v>441</v>
      </c>
      <c r="IP1038" t="s">
        <v>442</v>
      </c>
      <c r="IQ1038" t="s">
        <v>443</v>
      </c>
      <c r="IR1038" t="s">
        <v>443</v>
      </c>
      <c r="IS1038" t="s">
        <v>443</v>
      </c>
      <c r="IT1038" t="s">
        <v>443</v>
      </c>
      <c r="IU1038">
        <v>0</v>
      </c>
      <c r="IV1038">
        <v>100</v>
      </c>
      <c r="IW1038">
        <v>100</v>
      </c>
      <c r="IX1038">
        <v>1.097</v>
      </c>
      <c r="IY1038">
        <v>-0.0441</v>
      </c>
      <c r="IZ1038">
        <v>1.09748391826392</v>
      </c>
      <c r="JA1038">
        <v>0</v>
      </c>
      <c r="JB1038">
        <v>0</v>
      </c>
      <c r="JC1038">
        <v>0</v>
      </c>
      <c r="JD1038">
        <v>-0.0441141096964596</v>
      </c>
      <c r="JE1038">
        <v>0</v>
      </c>
      <c r="JF1038">
        <v>0</v>
      </c>
      <c r="JG1038">
        <v>0</v>
      </c>
      <c r="JH1038">
        <v>5</v>
      </c>
      <c r="JI1038">
        <v>2273</v>
      </c>
      <c r="JJ1038">
        <v>1</v>
      </c>
      <c r="JK1038">
        <v>24</v>
      </c>
      <c r="JL1038">
        <v>29357101.4</v>
      </c>
      <c r="JM1038">
        <v>29357101.4</v>
      </c>
      <c r="JN1038">
        <v>2.09473</v>
      </c>
      <c r="JO1038">
        <v>2.61841</v>
      </c>
      <c r="JP1038">
        <v>1.54785</v>
      </c>
      <c r="JQ1038">
        <v>2.31567</v>
      </c>
      <c r="JR1038">
        <v>1.64673</v>
      </c>
      <c r="JS1038">
        <v>2.28394</v>
      </c>
      <c r="JT1038">
        <v>34.3952</v>
      </c>
      <c r="JU1038">
        <v>24.1751</v>
      </c>
      <c r="JV1038">
        <v>18</v>
      </c>
      <c r="JW1038">
        <v>484.572</v>
      </c>
      <c r="JX1038">
        <v>378.061</v>
      </c>
      <c r="JY1038">
        <v>48.6181</v>
      </c>
      <c r="JZ1038">
        <v>57.2601</v>
      </c>
      <c r="KA1038">
        <v>30.0018</v>
      </c>
      <c r="KB1038">
        <v>56.423</v>
      </c>
      <c r="KC1038">
        <v>56.2031</v>
      </c>
      <c r="KD1038">
        <v>41.9839</v>
      </c>
      <c r="KE1038">
        <v>0</v>
      </c>
      <c r="KF1038">
        <v>100</v>
      </c>
      <c r="KG1038">
        <v>48.5926</v>
      </c>
      <c r="KH1038">
        <v>1041.06</v>
      </c>
      <c r="KI1038">
        <v>26.2864</v>
      </c>
      <c r="KJ1038">
        <v>92.1995</v>
      </c>
      <c r="KK1038">
        <v>88.6646</v>
      </c>
    </row>
    <row r="1039" spans="1:297">
      <c r="A1039">
        <v>1023</v>
      </c>
      <c r="B1039">
        <v>1761426091.1</v>
      </c>
      <c r="C1039">
        <v>17910.0999999046</v>
      </c>
      <c r="D1039" t="s">
        <v>2498</v>
      </c>
      <c r="E1039" t="s">
        <v>2499</v>
      </c>
      <c r="F1039">
        <v>5</v>
      </c>
      <c r="G1039" t="s">
        <v>2375</v>
      </c>
      <c r="H1039" t="s">
        <v>436</v>
      </c>
      <c r="I1039">
        <v>1761426082.94615</v>
      </c>
      <c r="J1039">
        <f>(K1039)/1000</f>
        <v>0</v>
      </c>
      <c r="K1039">
        <f>IF(DP1039, AN1039, AH1039)</f>
        <v>0</v>
      </c>
      <c r="L1039">
        <f>IF(DP1039, AI1039, AG1039)</f>
        <v>0</v>
      </c>
      <c r="M1039">
        <f>DR1039 - IF(AU1039&gt;1, L1039*DL1039*100.0/(AW1039), 0)</f>
        <v>0</v>
      </c>
      <c r="N1039">
        <f>((T1039-J1039/2)*M1039-L1039)/(T1039+J1039/2)</f>
        <v>0</v>
      </c>
      <c r="O1039">
        <f>N1039*(DY1039+DZ1039)/1000.0</f>
        <v>0</v>
      </c>
      <c r="P1039">
        <f>(DR1039 - IF(AU1039&gt;1, L1039*DL1039*100.0/(AW1039), 0))*(DY1039+DZ1039)/1000.0</f>
        <v>0</v>
      </c>
      <c r="Q1039">
        <f>2.0/((1/S1039-1/R1039)+SIGN(S1039)*SQRT((1/S1039-1/R1039)*(1/S1039-1/R1039) + 4*DM1039/((DM1039+1)*(DM1039+1))*(2*1/S1039*1/R1039-1/R1039*1/R1039)))</f>
        <v>0</v>
      </c>
      <c r="R1039">
        <f>IF(LEFT(DN1039,1)&lt;&gt;"0",IF(LEFT(DN1039,1)="1",3.0,DO1039),$D$5+$E$5*(EF1039*DY1039/($K$5*1000))+$F$5*(EF1039*DY1039/($K$5*1000))*MAX(MIN(DL1039,$J$5),$I$5)*MAX(MIN(DL1039,$J$5),$I$5)+$G$5*MAX(MIN(DL1039,$J$5),$I$5)*(EF1039*DY1039/($K$5*1000))+$H$5*(EF1039*DY1039/($K$5*1000))*(EF1039*DY1039/($K$5*1000)))</f>
        <v>0</v>
      </c>
      <c r="S1039">
        <f>J1039*(1000-(1000*0.61365*exp(17.502*W1039/(240.97+W1039))/(DY1039+DZ1039)+DT1039)/2)/(1000*0.61365*exp(17.502*W1039/(240.97+W1039))/(DY1039+DZ1039)-DT1039)</f>
        <v>0</v>
      </c>
      <c r="T1039">
        <f>1/((DM1039+1)/(Q1039/1.6)+1/(R1039/1.37)) + DM1039/((DM1039+1)/(Q1039/1.6) + DM1039/(R1039/1.37))</f>
        <v>0</v>
      </c>
      <c r="U1039">
        <f>(DH1039*DK1039)</f>
        <v>0</v>
      </c>
      <c r="V1039">
        <f>(EA1039+(U1039+2*0.95*5.67E-8*(((EA1039+$B$7)+273)^4-(EA1039+273)^4)-44100*J1039)/(1.84*29.3*R1039+8*0.95*5.67E-8*(EA1039+273)^3))</f>
        <v>0</v>
      </c>
      <c r="W1039">
        <f>($C$7*EB1039+$D$7*EC1039+$E$7*V1039)</f>
        <v>0</v>
      </c>
      <c r="X1039">
        <f>0.61365*exp(17.502*W1039/(240.97+W1039))</f>
        <v>0</v>
      </c>
      <c r="Y1039">
        <f>(Z1039/AA1039*100)</f>
        <v>0</v>
      </c>
      <c r="Z1039">
        <f>DT1039*(DY1039+DZ1039)/1000</f>
        <v>0</v>
      </c>
      <c r="AA1039">
        <f>0.61365*exp(17.502*EA1039/(240.97+EA1039))</f>
        <v>0</v>
      </c>
      <c r="AB1039">
        <f>(X1039-DT1039*(DY1039+DZ1039)/1000)</f>
        <v>0</v>
      </c>
      <c r="AC1039">
        <f>(-J1039*44100)</f>
        <v>0</v>
      </c>
      <c r="AD1039">
        <f>2*29.3*R1039*0.92*(EA1039-W1039)</f>
        <v>0</v>
      </c>
      <c r="AE1039">
        <f>2*0.95*5.67E-8*(((EA1039+$B$7)+273)^4-(W1039+273)^4)</f>
        <v>0</v>
      </c>
      <c r="AF1039">
        <f>U1039+AE1039+AC1039+AD1039</f>
        <v>0</v>
      </c>
      <c r="AG1039">
        <f>DX1039*AU1039*(DS1039-DR1039*(1000-AU1039*DU1039)/(1000-AU1039*DT1039))/(100*DL1039)</f>
        <v>0</v>
      </c>
      <c r="AH1039">
        <f>1000*DX1039*AU1039*(DT1039-DU1039)/(100*DL1039*(1000-AU1039*DT1039))</f>
        <v>0</v>
      </c>
      <c r="AI1039">
        <f>(AJ1039 - AK1039 - DY1039*1E3/(8.314*(EA1039+273.15)) * AM1039/DX1039 * AL1039) * DX1039/(100*DL1039) * (1000 - DU1039)/1000</f>
        <v>0</v>
      </c>
      <c r="AJ1039">
        <v>1054.07305136332</v>
      </c>
      <c r="AK1039">
        <v>1024.75787272727</v>
      </c>
      <c r="AL1039">
        <v>3.32819644535049</v>
      </c>
      <c r="AM1039">
        <v>65.4866395817143</v>
      </c>
      <c r="AN1039">
        <f>(AP1039 - AO1039 + DY1039*1E3/(8.314*(EA1039+273.15)) * AR1039/DX1039 * AQ1039) * DX1039/(100*DL1039) * 1000/(1000 - AP1039)</f>
        <v>0</v>
      </c>
      <c r="AO1039">
        <v>25.7379552082595</v>
      </c>
      <c r="AP1039">
        <v>50.9955309090909</v>
      </c>
      <c r="AQ1039">
        <v>-0.000695864362988518</v>
      </c>
      <c r="AR1039">
        <v>110.837555628061</v>
      </c>
      <c r="AS1039">
        <v>8</v>
      </c>
      <c r="AT1039">
        <v>2</v>
      </c>
      <c r="AU1039">
        <f>IF(AS1039*$H$13&gt;=AW1039,1.0,(AW1039/(AW1039-AS1039*$H$13)))</f>
        <v>0</v>
      </c>
      <c r="AV1039">
        <f>(AU1039-1)*100</f>
        <v>0</v>
      </c>
      <c r="AW1039">
        <f>MAX(0,($B$13+$C$13*EF1039)/(1+$D$13*EF1039)*DY1039/(EA1039+273)*$E$13)</f>
        <v>0</v>
      </c>
      <c r="AX1039" t="s">
        <v>437</v>
      </c>
      <c r="AY1039" t="s">
        <v>437</v>
      </c>
      <c r="AZ1039">
        <v>0</v>
      </c>
      <c r="BA1039">
        <v>0</v>
      </c>
      <c r="BB1039">
        <f>1-AZ1039/BA1039</f>
        <v>0</v>
      </c>
      <c r="BC1039">
        <v>0</v>
      </c>
      <c r="BD1039" t="s">
        <v>437</v>
      </c>
      <c r="BE1039" t="s">
        <v>437</v>
      </c>
      <c r="BF1039">
        <v>0</v>
      </c>
      <c r="BG1039">
        <v>0</v>
      </c>
      <c r="BH1039">
        <f>1-BF1039/BG1039</f>
        <v>0</v>
      </c>
      <c r="BI1039">
        <v>0.5</v>
      </c>
      <c r="BJ1039">
        <f>DI1039</f>
        <v>0</v>
      </c>
      <c r="BK1039">
        <f>L1039</f>
        <v>0</v>
      </c>
      <c r="BL1039">
        <f>BH1039*BI1039*BJ1039</f>
        <v>0</v>
      </c>
      <c r="BM1039">
        <f>(BK1039-BC1039)/BJ1039</f>
        <v>0</v>
      </c>
      <c r="BN1039">
        <f>(BA1039-BG1039)/BG1039</f>
        <v>0</v>
      </c>
      <c r="BO1039">
        <f>AZ1039/(BB1039+AZ1039/BG1039)</f>
        <v>0</v>
      </c>
      <c r="BP1039" t="s">
        <v>437</v>
      </c>
      <c r="BQ1039">
        <v>0</v>
      </c>
      <c r="BR1039">
        <f>IF(BQ1039&lt;&gt;0, BQ1039, BO1039)</f>
        <v>0</v>
      </c>
      <c r="BS1039">
        <f>1-BR1039/BG1039</f>
        <v>0</v>
      </c>
      <c r="BT1039">
        <f>(BG1039-BF1039)/(BG1039-BR1039)</f>
        <v>0</v>
      </c>
      <c r="BU1039">
        <f>(BA1039-BG1039)/(BA1039-BR1039)</f>
        <v>0</v>
      </c>
      <c r="BV1039">
        <f>(BG1039-BF1039)/(BG1039-AZ1039)</f>
        <v>0</v>
      </c>
      <c r="BW1039">
        <f>(BA1039-BG1039)/(BA1039-AZ1039)</f>
        <v>0</v>
      </c>
      <c r="BX1039">
        <f>(BT1039*BR1039/BF1039)</f>
        <v>0</v>
      </c>
      <c r="BY1039">
        <f>(1-BX1039)</f>
        <v>0</v>
      </c>
      <c r="DH1039">
        <f>$B$11*EG1039+$C$11*EH1039+$F$11*ES1039*(1-EV1039)</f>
        <v>0</v>
      </c>
      <c r="DI1039">
        <f>DH1039*DJ1039</f>
        <v>0</v>
      </c>
      <c r="DJ1039">
        <f>($B$11*$D$9+$C$11*$D$9+$F$11*((FF1039+EX1039)/MAX(FF1039+EX1039+FG1039, 0.1)*$I$9+FG1039/MAX(FF1039+EX1039+FG1039, 0.1)*$J$9))/($B$11+$C$11+$F$11)</f>
        <v>0</v>
      </c>
      <c r="DK1039">
        <f>($B$11*$K$9+$C$11*$K$9+$F$11*((FF1039+EX1039)/MAX(FF1039+EX1039+FG1039, 0.1)*$P$9+FG1039/MAX(FF1039+EX1039+FG1039, 0.1)*$Q$9))/($B$11+$C$11+$F$11)</f>
        <v>0</v>
      </c>
      <c r="DL1039">
        <v>6</v>
      </c>
      <c r="DM1039">
        <v>0.5</v>
      </c>
      <c r="DN1039" t="s">
        <v>438</v>
      </c>
      <c r="DO1039">
        <v>2</v>
      </c>
      <c r="DP1039" t="b">
        <v>1</v>
      </c>
      <c r="DQ1039">
        <v>1761426082.94615</v>
      </c>
      <c r="DR1039">
        <v>949.230923076923</v>
      </c>
      <c r="DS1039">
        <v>1010.64423076923</v>
      </c>
      <c r="DT1039">
        <v>51.0091076923077</v>
      </c>
      <c r="DU1039">
        <v>25.7329230769231</v>
      </c>
      <c r="DV1039">
        <v>948.133692307692</v>
      </c>
      <c r="DW1039">
        <v>51.0532076923077</v>
      </c>
      <c r="DX1039">
        <v>500.032538461539</v>
      </c>
      <c r="DY1039">
        <v>90.2043538461539</v>
      </c>
      <c r="DZ1039">
        <v>0.0408365692307692</v>
      </c>
      <c r="EA1039">
        <v>51.6710538461538</v>
      </c>
      <c r="EB1039">
        <v>47.9786230769231</v>
      </c>
      <c r="EC1039">
        <v>999.9</v>
      </c>
      <c r="ED1039">
        <v>0</v>
      </c>
      <c r="EE1039">
        <v>0</v>
      </c>
      <c r="EF1039">
        <v>9998.80692307692</v>
      </c>
      <c r="EG1039">
        <v>0</v>
      </c>
      <c r="EH1039">
        <v>1185.80307692308</v>
      </c>
      <c r="EI1039">
        <v>-61.4130153846154</v>
      </c>
      <c r="EJ1039">
        <v>1000.25338461538</v>
      </c>
      <c r="EK1039">
        <v>1037.33769230769</v>
      </c>
      <c r="EL1039">
        <v>25.2761769230769</v>
      </c>
      <c r="EM1039">
        <v>1010.64423076923</v>
      </c>
      <c r="EN1039">
        <v>25.7329230769231</v>
      </c>
      <c r="EO1039">
        <v>4.60124384615385</v>
      </c>
      <c r="EP1039">
        <v>2.32122153846154</v>
      </c>
      <c r="EQ1039">
        <v>31.3463692307692</v>
      </c>
      <c r="ER1039">
        <v>19.8244230769231</v>
      </c>
      <c r="ES1039">
        <v>1200.01615384615</v>
      </c>
      <c r="ET1039">
        <v>0.967004230769231</v>
      </c>
      <c r="EU1039">
        <v>0.0329955384615385</v>
      </c>
      <c r="EV1039">
        <v>0</v>
      </c>
      <c r="EW1039">
        <v>934.214769230769</v>
      </c>
      <c r="EX1039">
        <v>5.00059</v>
      </c>
      <c r="EY1039">
        <v>12457.5538461538</v>
      </c>
      <c r="EZ1039">
        <v>10358.8692307692</v>
      </c>
      <c r="FA1039">
        <v>64.687</v>
      </c>
      <c r="FB1039">
        <v>65.875</v>
      </c>
      <c r="FC1039">
        <v>64.6297692307692</v>
      </c>
      <c r="FD1039">
        <v>65.812</v>
      </c>
      <c r="FE1039">
        <v>65.937</v>
      </c>
      <c r="FF1039">
        <v>1155.58615384615</v>
      </c>
      <c r="FG1039">
        <v>39.43</v>
      </c>
      <c r="FH1039">
        <v>0</v>
      </c>
      <c r="FI1039">
        <v>1761426051.7</v>
      </c>
      <c r="FJ1039">
        <v>0</v>
      </c>
      <c r="FK1039">
        <v>934.344269230769</v>
      </c>
      <c r="FL1039">
        <v>16.5538803588836</v>
      </c>
      <c r="FM1039">
        <v>196.728205253897</v>
      </c>
      <c r="FN1039">
        <v>12459.85</v>
      </c>
      <c r="FO1039">
        <v>15</v>
      </c>
      <c r="FP1039">
        <v>0</v>
      </c>
      <c r="FQ1039" t="s">
        <v>439</v>
      </c>
      <c r="FR1039">
        <v>0</v>
      </c>
      <c r="FS1039">
        <v>0</v>
      </c>
      <c r="FT1039">
        <v>0</v>
      </c>
      <c r="FU1039">
        <v>0</v>
      </c>
      <c r="FV1039">
        <v>0</v>
      </c>
      <c r="FW1039">
        <v>0</v>
      </c>
      <c r="FX1039">
        <v>0</v>
      </c>
      <c r="FY1039">
        <v>0</v>
      </c>
      <c r="FZ1039">
        <v>0</v>
      </c>
      <c r="GA1039">
        <v>0</v>
      </c>
      <c r="GB1039">
        <v>0</v>
      </c>
      <c r="GC1039">
        <v>-61.409085</v>
      </c>
      <c r="GD1039">
        <v>-4.60312330827066</v>
      </c>
      <c r="GE1039">
        <v>0.849835724287347</v>
      </c>
      <c r="GF1039">
        <v>0</v>
      </c>
      <c r="GG1039">
        <v>933.309235294118</v>
      </c>
      <c r="GH1039">
        <v>17.6426279607094</v>
      </c>
      <c r="GI1039">
        <v>1.7438993336237</v>
      </c>
      <c r="GJ1039">
        <v>-1</v>
      </c>
      <c r="GK1039">
        <v>25.27847</v>
      </c>
      <c r="GL1039">
        <v>-0.0660090225563751</v>
      </c>
      <c r="GM1039">
        <v>0.00894696037769199</v>
      </c>
      <c r="GN1039">
        <v>1</v>
      </c>
      <c r="GO1039">
        <v>1</v>
      </c>
      <c r="GP1039">
        <v>2</v>
      </c>
      <c r="GQ1039" t="s">
        <v>446</v>
      </c>
      <c r="GR1039">
        <v>3.12618</v>
      </c>
      <c r="GS1039">
        <v>2.71849</v>
      </c>
      <c r="GT1039">
        <v>0.153439</v>
      </c>
      <c r="GU1039">
        <v>0.159563</v>
      </c>
      <c r="GV1039">
        <v>0.164613</v>
      </c>
      <c r="GW1039">
        <v>0.102026</v>
      </c>
      <c r="GX1039">
        <v>30115.8</v>
      </c>
      <c r="GY1039">
        <v>31550</v>
      </c>
      <c r="GZ1039">
        <v>32341.3</v>
      </c>
      <c r="HA1039">
        <v>34148.9</v>
      </c>
      <c r="HB1039">
        <v>38858.2</v>
      </c>
      <c r="HC1039">
        <v>44270.7</v>
      </c>
      <c r="HD1039">
        <v>50892.5</v>
      </c>
      <c r="HE1039">
        <v>54814.4</v>
      </c>
      <c r="HF1039">
        <v>1.647</v>
      </c>
      <c r="HG1039">
        <v>1.49945</v>
      </c>
      <c r="HH1039">
        <v>-0.174828</v>
      </c>
      <c r="HI1039">
        <v>0</v>
      </c>
      <c r="HJ1039">
        <v>50.7228</v>
      </c>
      <c r="HK1039">
        <v>999.9</v>
      </c>
      <c r="HL1039">
        <v>55.994</v>
      </c>
      <c r="HM1039">
        <v>30.293</v>
      </c>
      <c r="HN1039">
        <v>26.8927</v>
      </c>
      <c r="HO1039">
        <v>60.1568</v>
      </c>
      <c r="HP1039">
        <v>40.3245</v>
      </c>
      <c r="HQ1039">
        <v>1</v>
      </c>
      <c r="HR1039">
        <v>2.72485</v>
      </c>
      <c r="HS1039">
        <v>2.32443</v>
      </c>
      <c r="HT1039">
        <v>20.0945</v>
      </c>
      <c r="HU1039">
        <v>5.18584</v>
      </c>
      <c r="HV1039">
        <v>12.0159</v>
      </c>
      <c r="HW1039">
        <v>4.9663</v>
      </c>
      <c r="HX1039">
        <v>3.29595</v>
      </c>
      <c r="HY1039">
        <v>9999</v>
      </c>
      <c r="HZ1039">
        <v>9999</v>
      </c>
      <c r="IA1039">
        <v>999.9</v>
      </c>
      <c r="IB1039">
        <v>9999</v>
      </c>
      <c r="IC1039">
        <v>1.86325</v>
      </c>
      <c r="ID1039">
        <v>1.86808</v>
      </c>
      <c r="IE1039">
        <v>1.86783</v>
      </c>
      <c r="IF1039">
        <v>1.86905</v>
      </c>
      <c r="IG1039">
        <v>1.86981</v>
      </c>
      <c r="IH1039">
        <v>1.86584</v>
      </c>
      <c r="II1039">
        <v>1.86697</v>
      </c>
      <c r="IJ1039">
        <v>1.86843</v>
      </c>
      <c r="IK1039">
        <v>5</v>
      </c>
      <c r="IL1039">
        <v>0</v>
      </c>
      <c r="IM1039">
        <v>0</v>
      </c>
      <c r="IN1039">
        <v>0</v>
      </c>
      <c r="IO1039" t="s">
        <v>441</v>
      </c>
      <c r="IP1039" t="s">
        <v>442</v>
      </c>
      <c r="IQ1039" t="s">
        <v>443</v>
      </c>
      <c r="IR1039" t="s">
        <v>443</v>
      </c>
      <c r="IS1039" t="s">
        <v>443</v>
      </c>
      <c r="IT1039" t="s">
        <v>443</v>
      </c>
      <c r="IU1039">
        <v>0</v>
      </c>
      <c r="IV1039">
        <v>100</v>
      </c>
      <c r="IW1039">
        <v>100</v>
      </c>
      <c r="IX1039">
        <v>1.097</v>
      </c>
      <c r="IY1039">
        <v>-0.0441</v>
      </c>
      <c r="IZ1039">
        <v>1.09748391826392</v>
      </c>
      <c r="JA1039">
        <v>0</v>
      </c>
      <c r="JB1039">
        <v>0</v>
      </c>
      <c r="JC1039">
        <v>0</v>
      </c>
      <c r="JD1039">
        <v>-0.0441141096964596</v>
      </c>
      <c r="JE1039">
        <v>0</v>
      </c>
      <c r="JF1039">
        <v>0</v>
      </c>
      <c r="JG1039">
        <v>0</v>
      </c>
      <c r="JH1039">
        <v>5</v>
      </c>
      <c r="JI1039">
        <v>2273</v>
      </c>
      <c r="JJ1039">
        <v>1</v>
      </c>
      <c r="JK1039">
        <v>24</v>
      </c>
      <c r="JL1039">
        <v>29357101.5</v>
      </c>
      <c r="JM1039">
        <v>29357101.5</v>
      </c>
      <c r="JN1039">
        <v>2.12036</v>
      </c>
      <c r="JO1039">
        <v>2.60986</v>
      </c>
      <c r="JP1039">
        <v>1.54785</v>
      </c>
      <c r="JQ1039">
        <v>2.31567</v>
      </c>
      <c r="JR1039">
        <v>1.64673</v>
      </c>
      <c r="JS1039">
        <v>2.37305</v>
      </c>
      <c r="JT1039">
        <v>34.3952</v>
      </c>
      <c r="JU1039">
        <v>24.1838</v>
      </c>
      <c r="JV1039">
        <v>18</v>
      </c>
      <c r="JW1039">
        <v>484.825</v>
      </c>
      <c r="JX1039">
        <v>377.99</v>
      </c>
      <c r="JY1039">
        <v>48.6054</v>
      </c>
      <c r="JZ1039">
        <v>57.2697</v>
      </c>
      <c r="KA1039">
        <v>30.0013</v>
      </c>
      <c r="KB1039">
        <v>56.4318</v>
      </c>
      <c r="KC1039">
        <v>56.2084</v>
      </c>
      <c r="KD1039">
        <v>42.5749</v>
      </c>
      <c r="KE1039">
        <v>0</v>
      </c>
      <c r="KF1039">
        <v>100</v>
      </c>
      <c r="KG1039">
        <v>48.6047</v>
      </c>
      <c r="KH1039">
        <v>1061.58</v>
      </c>
      <c r="KI1039">
        <v>26.2864</v>
      </c>
      <c r="KJ1039">
        <v>92.1992</v>
      </c>
      <c r="KK1039">
        <v>88.6637</v>
      </c>
    </row>
    <row r="1040" spans="1:297">
      <c r="A1040">
        <v>1024</v>
      </c>
      <c r="B1040">
        <v>1761426096.1</v>
      </c>
      <c r="C1040">
        <v>17915.0999999046</v>
      </c>
      <c r="D1040" t="s">
        <v>2500</v>
      </c>
      <c r="E1040" t="s">
        <v>2501</v>
      </c>
      <c r="F1040">
        <v>5</v>
      </c>
      <c r="G1040" t="s">
        <v>2375</v>
      </c>
      <c r="H1040" t="s">
        <v>436</v>
      </c>
      <c r="I1040">
        <v>1761426087.94615</v>
      </c>
      <c r="J1040">
        <f>(K1040)/1000</f>
        <v>0</v>
      </c>
      <c r="K1040">
        <f>IF(DP1040, AN1040, AH1040)</f>
        <v>0</v>
      </c>
      <c r="L1040">
        <f>IF(DP1040, AI1040, AG1040)</f>
        <v>0</v>
      </c>
      <c r="M1040">
        <f>DR1040 - IF(AU1040&gt;1, L1040*DL1040*100.0/(AW1040), 0)</f>
        <v>0</v>
      </c>
      <c r="N1040">
        <f>((T1040-J1040/2)*M1040-L1040)/(T1040+J1040/2)</f>
        <v>0</v>
      </c>
      <c r="O1040">
        <f>N1040*(DY1040+DZ1040)/1000.0</f>
        <v>0</v>
      </c>
      <c r="P1040">
        <f>(DR1040 - IF(AU1040&gt;1, L1040*DL1040*100.0/(AW1040), 0))*(DY1040+DZ1040)/1000.0</f>
        <v>0</v>
      </c>
      <c r="Q1040">
        <f>2.0/((1/S1040-1/R1040)+SIGN(S1040)*SQRT((1/S1040-1/R1040)*(1/S1040-1/R1040) + 4*DM1040/((DM1040+1)*(DM1040+1))*(2*1/S1040*1/R1040-1/R1040*1/R1040)))</f>
        <v>0</v>
      </c>
      <c r="R1040">
        <f>IF(LEFT(DN1040,1)&lt;&gt;"0",IF(LEFT(DN1040,1)="1",3.0,DO1040),$D$5+$E$5*(EF1040*DY1040/($K$5*1000))+$F$5*(EF1040*DY1040/($K$5*1000))*MAX(MIN(DL1040,$J$5),$I$5)*MAX(MIN(DL1040,$J$5),$I$5)+$G$5*MAX(MIN(DL1040,$J$5),$I$5)*(EF1040*DY1040/($K$5*1000))+$H$5*(EF1040*DY1040/($K$5*1000))*(EF1040*DY1040/($K$5*1000)))</f>
        <v>0</v>
      </c>
      <c r="S1040">
        <f>J1040*(1000-(1000*0.61365*exp(17.502*W1040/(240.97+W1040))/(DY1040+DZ1040)+DT1040)/2)/(1000*0.61365*exp(17.502*W1040/(240.97+W1040))/(DY1040+DZ1040)-DT1040)</f>
        <v>0</v>
      </c>
      <c r="T1040">
        <f>1/((DM1040+1)/(Q1040/1.6)+1/(R1040/1.37)) + DM1040/((DM1040+1)/(Q1040/1.6) + DM1040/(R1040/1.37))</f>
        <v>0</v>
      </c>
      <c r="U1040">
        <f>(DH1040*DK1040)</f>
        <v>0</v>
      </c>
      <c r="V1040">
        <f>(EA1040+(U1040+2*0.95*5.67E-8*(((EA1040+$B$7)+273)^4-(EA1040+273)^4)-44100*J1040)/(1.84*29.3*R1040+8*0.95*5.67E-8*(EA1040+273)^3))</f>
        <v>0</v>
      </c>
      <c r="W1040">
        <f>($C$7*EB1040+$D$7*EC1040+$E$7*V1040)</f>
        <v>0</v>
      </c>
      <c r="X1040">
        <f>0.61365*exp(17.502*W1040/(240.97+W1040))</f>
        <v>0</v>
      </c>
      <c r="Y1040">
        <f>(Z1040/AA1040*100)</f>
        <v>0</v>
      </c>
      <c r="Z1040">
        <f>DT1040*(DY1040+DZ1040)/1000</f>
        <v>0</v>
      </c>
      <c r="AA1040">
        <f>0.61365*exp(17.502*EA1040/(240.97+EA1040))</f>
        <v>0</v>
      </c>
      <c r="AB1040">
        <f>(X1040-DT1040*(DY1040+DZ1040)/1000)</f>
        <v>0</v>
      </c>
      <c r="AC1040">
        <f>(-J1040*44100)</f>
        <v>0</v>
      </c>
      <c r="AD1040">
        <f>2*29.3*R1040*0.92*(EA1040-W1040)</f>
        <v>0</v>
      </c>
      <c r="AE1040">
        <f>2*0.95*5.67E-8*(((EA1040+$B$7)+273)^4-(W1040+273)^4)</f>
        <v>0</v>
      </c>
      <c r="AF1040">
        <f>U1040+AE1040+AC1040+AD1040</f>
        <v>0</v>
      </c>
      <c r="AG1040">
        <f>DX1040*AU1040*(DS1040-DR1040*(1000-AU1040*DU1040)/(1000-AU1040*DT1040))/(100*DL1040)</f>
        <v>0</v>
      </c>
      <c r="AH1040">
        <f>1000*DX1040*AU1040*(DT1040-DU1040)/(100*DL1040*(1000-AU1040*DT1040))</f>
        <v>0</v>
      </c>
      <c r="AI1040">
        <f>(AJ1040 - AK1040 - DY1040*1E3/(8.314*(EA1040+273.15)) * AM1040/DX1040 * AL1040) * DX1040/(100*DL1040) * (1000 - DU1040)/1000</f>
        <v>0</v>
      </c>
      <c r="AJ1040">
        <v>1072.1122940404</v>
      </c>
      <c r="AK1040">
        <v>1042.36496969697</v>
      </c>
      <c r="AL1040">
        <v>3.5329657326725</v>
      </c>
      <c r="AM1040">
        <v>65.4866395817143</v>
      </c>
      <c r="AN1040">
        <f>(AP1040 - AO1040 + DY1040*1E3/(8.314*(EA1040+273.15)) * AR1040/DX1040 * AQ1040) * DX1040/(100*DL1040) * 1000/(1000 - AP1040)</f>
        <v>0</v>
      </c>
      <c r="AO1040">
        <v>25.741386277071</v>
      </c>
      <c r="AP1040">
        <v>50.9796581818182</v>
      </c>
      <c r="AQ1040">
        <v>-0.000425280848279916</v>
      </c>
      <c r="AR1040">
        <v>110.837555628061</v>
      </c>
      <c r="AS1040">
        <v>8</v>
      </c>
      <c r="AT1040">
        <v>2</v>
      </c>
      <c r="AU1040">
        <f>IF(AS1040*$H$13&gt;=AW1040,1.0,(AW1040/(AW1040-AS1040*$H$13)))</f>
        <v>0</v>
      </c>
      <c r="AV1040">
        <f>(AU1040-1)*100</f>
        <v>0</v>
      </c>
      <c r="AW1040">
        <f>MAX(0,($B$13+$C$13*EF1040)/(1+$D$13*EF1040)*DY1040/(EA1040+273)*$E$13)</f>
        <v>0</v>
      </c>
      <c r="AX1040" t="s">
        <v>437</v>
      </c>
      <c r="AY1040" t="s">
        <v>437</v>
      </c>
      <c r="AZ1040">
        <v>0</v>
      </c>
      <c r="BA1040">
        <v>0</v>
      </c>
      <c r="BB1040">
        <f>1-AZ1040/BA1040</f>
        <v>0</v>
      </c>
      <c r="BC1040">
        <v>0</v>
      </c>
      <c r="BD1040" t="s">
        <v>437</v>
      </c>
      <c r="BE1040" t="s">
        <v>437</v>
      </c>
      <c r="BF1040">
        <v>0</v>
      </c>
      <c r="BG1040">
        <v>0</v>
      </c>
      <c r="BH1040">
        <f>1-BF1040/BG1040</f>
        <v>0</v>
      </c>
      <c r="BI1040">
        <v>0.5</v>
      </c>
      <c r="BJ1040">
        <f>DI1040</f>
        <v>0</v>
      </c>
      <c r="BK1040">
        <f>L1040</f>
        <v>0</v>
      </c>
      <c r="BL1040">
        <f>BH1040*BI1040*BJ1040</f>
        <v>0</v>
      </c>
      <c r="BM1040">
        <f>(BK1040-BC1040)/BJ1040</f>
        <v>0</v>
      </c>
      <c r="BN1040">
        <f>(BA1040-BG1040)/BG1040</f>
        <v>0</v>
      </c>
      <c r="BO1040">
        <f>AZ1040/(BB1040+AZ1040/BG1040)</f>
        <v>0</v>
      </c>
      <c r="BP1040" t="s">
        <v>437</v>
      </c>
      <c r="BQ1040">
        <v>0</v>
      </c>
      <c r="BR1040">
        <f>IF(BQ1040&lt;&gt;0, BQ1040, BO1040)</f>
        <v>0</v>
      </c>
      <c r="BS1040">
        <f>1-BR1040/BG1040</f>
        <v>0</v>
      </c>
      <c r="BT1040">
        <f>(BG1040-BF1040)/(BG1040-BR1040)</f>
        <v>0</v>
      </c>
      <c r="BU1040">
        <f>(BA1040-BG1040)/(BA1040-BR1040)</f>
        <v>0</v>
      </c>
      <c r="BV1040">
        <f>(BG1040-BF1040)/(BG1040-AZ1040)</f>
        <v>0</v>
      </c>
      <c r="BW1040">
        <f>(BA1040-BG1040)/(BA1040-AZ1040)</f>
        <v>0</v>
      </c>
      <c r="BX1040">
        <f>(BT1040*BR1040/BF1040)</f>
        <v>0</v>
      </c>
      <c r="BY1040">
        <f>(1-BX1040)</f>
        <v>0</v>
      </c>
      <c r="DH1040">
        <f>$B$11*EG1040+$C$11*EH1040+$F$11*ES1040*(1-EV1040)</f>
        <v>0</v>
      </c>
      <c r="DI1040">
        <f>DH1040*DJ1040</f>
        <v>0</v>
      </c>
      <c r="DJ1040">
        <f>($B$11*$D$9+$C$11*$D$9+$F$11*((FF1040+EX1040)/MAX(FF1040+EX1040+FG1040, 0.1)*$I$9+FG1040/MAX(FF1040+EX1040+FG1040, 0.1)*$J$9))/($B$11+$C$11+$F$11)</f>
        <v>0</v>
      </c>
      <c r="DK1040">
        <f>($B$11*$K$9+$C$11*$K$9+$F$11*((FF1040+EX1040)/MAX(FF1040+EX1040+FG1040, 0.1)*$P$9+FG1040/MAX(FF1040+EX1040+FG1040, 0.1)*$Q$9))/($B$11+$C$11+$F$11)</f>
        <v>0</v>
      </c>
      <c r="DL1040">
        <v>6</v>
      </c>
      <c r="DM1040">
        <v>0.5</v>
      </c>
      <c r="DN1040" t="s">
        <v>438</v>
      </c>
      <c r="DO1040">
        <v>2</v>
      </c>
      <c r="DP1040" t="b">
        <v>1</v>
      </c>
      <c r="DQ1040">
        <v>1761426087.94615</v>
      </c>
      <c r="DR1040">
        <v>965.612384615385</v>
      </c>
      <c r="DS1040">
        <v>1027.95307692308</v>
      </c>
      <c r="DT1040">
        <v>51.0009615384615</v>
      </c>
      <c r="DU1040">
        <v>25.7364153846154</v>
      </c>
      <c r="DV1040">
        <v>964.515</v>
      </c>
      <c r="DW1040">
        <v>51.0450615384615</v>
      </c>
      <c r="DX1040">
        <v>500.042</v>
      </c>
      <c r="DY1040">
        <v>90.2039461538461</v>
      </c>
      <c r="DZ1040">
        <v>0.0408199076923077</v>
      </c>
      <c r="EA1040">
        <v>51.6692153846154</v>
      </c>
      <c r="EB1040">
        <v>47.9721153846154</v>
      </c>
      <c r="EC1040">
        <v>999.9</v>
      </c>
      <c r="ED1040">
        <v>0</v>
      </c>
      <c r="EE1040">
        <v>0</v>
      </c>
      <c r="EF1040">
        <v>10000.8646153846</v>
      </c>
      <c r="EG1040">
        <v>0</v>
      </c>
      <c r="EH1040">
        <v>1185.86230769231</v>
      </c>
      <c r="EI1040">
        <v>-62.3404692307692</v>
      </c>
      <c r="EJ1040">
        <v>1017.50692307692</v>
      </c>
      <c r="EK1040">
        <v>1055.10769230769</v>
      </c>
      <c r="EL1040">
        <v>25.2645307692308</v>
      </c>
      <c r="EM1040">
        <v>1027.95307692308</v>
      </c>
      <c r="EN1040">
        <v>25.7364153846154</v>
      </c>
      <c r="EO1040">
        <v>4.60048769230769</v>
      </c>
      <c r="EP1040">
        <v>2.32152692307692</v>
      </c>
      <c r="EQ1040">
        <v>31.3434769230769</v>
      </c>
      <c r="ER1040">
        <v>19.8265538461538</v>
      </c>
      <c r="ES1040">
        <v>1200.00692307692</v>
      </c>
      <c r="ET1040">
        <v>0.967003461538462</v>
      </c>
      <c r="EU1040">
        <v>0.0329962076923077</v>
      </c>
      <c r="EV1040">
        <v>0</v>
      </c>
      <c r="EW1040">
        <v>935.469384615385</v>
      </c>
      <c r="EX1040">
        <v>5.00059</v>
      </c>
      <c r="EY1040">
        <v>12473.1461538462</v>
      </c>
      <c r="EZ1040">
        <v>10358.8076923077</v>
      </c>
      <c r="FA1040">
        <v>64.687</v>
      </c>
      <c r="FB1040">
        <v>65.875</v>
      </c>
      <c r="FC1040">
        <v>64.625</v>
      </c>
      <c r="FD1040">
        <v>65.812</v>
      </c>
      <c r="FE1040">
        <v>65.937</v>
      </c>
      <c r="FF1040">
        <v>1155.57692307692</v>
      </c>
      <c r="FG1040">
        <v>39.43</v>
      </c>
      <c r="FH1040">
        <v>0</v>
      </c>
      <c r="FI1040">
        <v>1761426056.5</v>
      </c>
      <c r="FJ1040">
        <v>0</v>
      </c>
      <c r="FK1040">
        <v>935.549961538462</v>
      </c>
      <c r="FL1040">
        <v>14.3996922911424</v>
      </c>
      <c r="FM1040">
        <v>177.360683442959</v>
      </c>
      <c r="FN1040">
        <v>12474.5692307692</v>
      </c>
      <c r="FO1040">
        <v>15</v>
      </c>
      <c r="FP1040">
        <v>0</v>
      </c>
      <c r="FQ1040" t="s">
        <v>439</v>
      </c>
      <c r="FR1040">
        <v>0</v>
      </c>
      <c r="FS1040">
        <v>0</v>
      </c>
      <c r="FT1040">
        <v>0</v>
      </c>
      <c r="FU1040">
        <v>0</v>
      </c>
      <c r="FV1040">
        <v>0</v>
      </c>
      <c r="FW1040">
        <v>0</v>
      </c>
      <c r="FX1040">
        <v>0</v>
      </c>
      <c r="FY1040">
        <v>0</v>
      </c>
      <c r="FZ1040">
        <v>0</v>
      </c>
      <c r="GA1040">
        <v>0</v>
      </c>
      <c r="GB1040">
        <v>0</v>
      </c>
      <c r="GC1040">
        <v>-61.8808571428571</v>
      </c>
      <c r="GD1040">
        <v>-8.54114805194814</v>
      </c>
      <c r="GE1040">
        <v>1.10763260092842</v>
      </c>
      <c r="GF1040">
        <v>0</v>
      </c>
      <c r="GG1040">
        <v>934.772411764706</v>
      </c>
      <c r="GH1040">
        <v>15.2868143497309</v>
      </c>
      <c r="GI1040">
        <v>1.51376264977757</v>
      </c>
      <c r="GJ1040">
        <v>-1</v>
      </c>
      <c r="GK1040">
        <v>25.2691238095238</v>
      </c>
      <c r="GL1040">
        <v>-0.135927272727269</v>
      </c>
      <c r="GM1040">
        <v>0.0158901857929713</v>
      </c>
      <c r="GN1040">
        <v>0</v>
      </c>
      <c r="GO1040">
        <v>0</v>
      </c>
      <c r="GP1040">
        <v>2</v>
      </c>
      <c r="GQ1040" t="s">
        <v>473</v>
      </c>
      <c r="GR1040">
        <v>3.12611</v>
      </c>
      <c r="GS1040">
        <v>2.71894</v>
      </c>
      <c r="GT1040">
        <v>0.155158</v>
      </c>
      <c r="GU1040">
        <v>0.161171</v>
      </c>
      <c r="GV1040">
        <v>0.164572</v>
      </c>
      <c r="GW1040">
        <v>0.102032</v>
      </c>
      <c r="GX1040">
        <v>30053.8</v>
      </c>
      <c r="GY1040">
        <v>31489.1</v>
      </c>
      <c r="GZ1040">
        <v>32340.9</v>
      </c>
      <c r="HA1040">
        <v>34148.9</v>
      </c>
      <c r="HB1040">
        <v>38859.8</v>
      </c>
      <c r="HC1040">
        <v>44270.5</v>
      </c>
      <c r="HD1040">
        <v>50892</v>
      </c>
      <c r="HE1040">
        <v>54814.3</v>
      </c>
      <c r="HF1040">
        <v>1.64688</v>
      </c>
      <c r="HG1040">
        <v>1.49945</v>
      </c>
      <c r="HH1040">
        <v>-0.17374</v>
      </c>
      <c r="HI1040">
        <v>0</v>
      </c>
      <c r="HJ1040">
        <v>50.6926</v>
      </c>
      <c r="HK1040">
        <v>999.9</v>
      </c>
      <c r="HL1040">
        <v>55.994</v>
      </c>
      <c r="HM1040">
        <v>30.293</v>
      </c>
      <c r="HN1040">
        <v>26.8959</v>
      </c>
      <c r="HO1040">
        <v>60.4968</v>
      </c>
      <c r="HP1040">
        <v>40.3646</v>
      </c>
      <c r="HQ1040">
        <v>1</v>
      </c>
      <c r="HR1040">
        <v>2.72472</v>
      </c>
      <c r="HS1040">
        <v>2.23605</v>
      </c>
      <c r="HT1040">
        <v>20.0955</v>
      </c>
      <c r="HU1040">
        <v>5.18554</v>
      </c>
      <c r="HV1040">
        <v>12.0159</v>
      </c>
      <c r="HW1040">
        <v>4.96685</v>
      </c>
      <c r="HX1040">
        <v>3.29598</v>
      </c>
      <c r="HY1040">
        <v>9999</v>
      </c>
      <c r="HZ1040">
        <v>9999</v>
      </c>
      <c r="IA1040">
        <v>999.9</v>
      </c>
      <c r="IB1040">
        <v>9999</v>
      </c>
      <c r="IC1040">
        <v>1.86325</v>
      </c>
      <c r="ID1040">
        <v>1.8681</v>
      </c>
      <c r="IE1040">
        <v>1.86783</v>
      </c>
      <c r="IF1040">
        <v>1.86905</v>
      </c>
      <c r="IG1040">
        <v>1.86981</v>
      </c>
      <c r="IH1040">
        <v>1.86584</v>
      </c>
      <c r="II1040">
        <v>1.86695</v>
      </c>
      <c r="IJ1040">
        <v>1.86843</v>
      </c>
      <c r="IK1040">
        <v>5</v>
      </c>
      <c r="IL1040">
        <v>0</v>
      </c>
      <c r="IM1040">
        <v>0</v>
      </c>
      <c r="IN1040">
        <v>0</v>
      </c>
      <c r="IO1040" t="s">
        <v>441</v>
      </c>
      <c r="IP1040" t="s">
        <v>442</v>
      </c>
      <c r="IQ1040" t="s">
        <v>443</v>
      </c>
      <c r="IR1040" t="s">
        <v>443</v>
      </c>
      <c r="IS1040" t="s">
        <v>443</v>
      </c>
      <c r="IT1040" t="s">
        <v>443</v>
      </c>
      <c r="IU1040">
        <v>0</v>
      </c>
      <c r="IV1040">
        <v>100</v>
      </c>
      <c r="IW1040">
        <v>100</v>
      </c>
      <c r="IX1040">
        <v>1.097</v>
      </c>
      <c r="IY1040">
        <v>-0.0441</v>
      </c>
      <c r="IZ1040">
        <v>1.09748391826392</v>
      </c>
      <c r="JA1040">
        <v>0</v>
      </c>
      <c r="JB1040">
        <v>0</v>
      </c>
      <c r="JC1040">
        <v>0</v>
      </c>
      <c r="JD1040">
        <v>-0.0441141096964596</v>
      </c>
      <c r="JE1040">
        <v>0</v>
      </c>
      <c r="JF1040">
        <v>0</v>
      </c>
      <c r="JG1040">
        <v>0</v>
      </c>
      <c r="JH1040">
        <v>5</v>
      </c>
      <c r="JI1040">
        <v>2273</v>
      </c>
      <c r="JJ1040">
        <v>1</v>
      </c>
      <c r="JK1040">
        <v>24</v>
      </c>
      <c r="JL1040">
        <v>29357101.6</v>
      </c>
      <c r="JM1040">
        <v>29357101.6</v>
      </c>
      <c r="JN1040">
        <v>2.14722</v>
      </c>
      <c r="JO1040">
        <v>2.61597</v>
      </c>
      <c r="JP1040">
        <v>1.54785</v>
      </c>
      <c r="JQ1040">
        <v>2.31445</v>
      </c>
      <c r="JR1040">
        <v>1.64673</v>
      </c>
      <c r="JS1040">
        <v>2.35229</v>
      </c>
      <c r="JT1040">
        <v>34.3952</v>
      </c>
      <c r="JU1040">
        <v>24.1751</v>
      </c>
      <c r="JV1040">
        <v>18</v>
      </c>
      <c r="JW1040">
        <v>484.774</v>
      </c>
      <c r="JX1040">
        <v>378.022</v>
      </c>
      <c r="JY1040">
        <v>48.6054</v>
      </c>
      <c r="JZ1040">
        <v>57.2821</v>
      </c>
      <c r="KA1040">
        <v>30.0003</v>
      </c>
      <c r="KB1040">
        <v>56.4395</v>
      </c>
      <c r="KC1040">
        <v>56.216</v>
      </c>
      <c r="KD1040">
        <v>43.0532</v>
      </c>
      <c r="KE1040">
        <v>0</v>
      </c>
      <c r="KF1040">
        <v>100</v>
      </c>
      <c r="KG1040">
        <v>48.6286</v>
      </c>
      <c r="KH1040">
        <v>1075.18</v>
      </c>
      <c r="KI1040">
        <v>26.2864</v>
      </c>
      <c r="KJ1040">
        <v>92.1982</v>
      </c>
      <c r="KK1040">
        <v>88.6635</v>
      </c>
    </row>
    <row r="1041" spans="1:297">
      <c r="A1041">
        <v>1025</v>
      </c>
      <c r="B1041">
        <v>1761426101.1</v>
      </c>
      <c r="C1041">
        <v>17920.0999999046</v>
      </c>
      <c r="D1041" t="s">
        <v>2502</v>
      </c>
      <c r="E1041" t="s">
        <v>2503</v>
      </c>
      <c r="F1041">
        <v>5</v>
      </c>
      <c r="G1041" t="s">
        <v>2375</v>
      </c>
      <c r="H1041" t="s">
        <v>436</v>
      </c>
      <c r="I1041">
        <v>1761426092.94615</v>
      </c>
      <c r="J1041">
        <f>(K1041)/1000</f>
        <v>0</v>
      </c>
      <c r="K1041">
        <f>IF(DP1041, AN1041, AH1041)</f>
        <v>0</v>
      </c>
      <c r="L1041">
        <f>IF(DP1041, AI1041, AG1041)</f>
        <v>0</v>
      </c>
      <c r="M1041">
        <f>DR1041 - IF(AU1041&gt;1, L1041*DL1041*100.0/(AW1041), 0)</f>
        <v>0</v>
      </c>
      <c r="N1041">
        <f>((T1041-J1041/2)*M1041-L1041)/(T1041+J1041/2)</f>
        <v>0</v>
      </c>
      <c r="O1041">
        <f>N1041*(DY1041+DZ1041)/1000.0</f>
        <v>0</v>
      </c>
      <c r="P1041">
        <f>(DR1041 - IF(AU1041&gt;1, L1041*DL1041*100.0/(AW1041), 0))*(DY1041+DZ1041)/1000.0</f>
        <v>0</v>
      </c>
      <c r="Q1041">
        <f>2.0/((1/S1041-1/R1041)+SIGN(S1041)*SQRT((1/S1041-1/R1041)*(1/S1041-1/R1041) + 4*DM1041/((DM1041+1)*(DM1041+1))*(2*1/S1041*1/R1041-1/R1041*1/R1041)))</f>
        <v>0</v>
      </c>
      <c r="R1041">
        <f>IF(LEFT(DN1041,1)&lt;&gt;"0",IF(LEFT(DN1041,1)="1",3.0,DO1041),$D$5+$E$5*(EF1041*DY1041/($K$5*1000))+$F$5*(EF1041*DY1041/($K$5*1000))*MAX(MIN(DL1041,$J$5),$I$5)*MAX(MIN(DL1041,$J$5),$I$5)+$G$5*MAX(MIN(DL1041,$J$5),$I$5)*(EF1041*DY1041/($K$5*1000))+$H$5*(EF1041*DY1041/($K$5*1000))*(EF1041*DY1041/($K$5*1000)))</f>
        <v>0</v>
      </c>
      <c r="S1041">
        <f>J1041*(1000-(1000*0.61365*exp(17.502*W1041/(240.97+W1041))/(DY1041+DZ1041)+DT1041)/2)/(1000*0.61365*exp(17.502*W1041/(240.97+W1041))/(DY1041+DZ1041)-DT1041)</f>
        <v>0</v>
      </c>
      <c r="T1041">
        <f>1/((DM1041+1)/(Q1041/1.6)+1/(R1041/1.37)) + DM1041/((DM1041+1)/(Q1041/1.6) + DM1041/(R1041/1.37))</f>
        <v>0</v>
      </c>
      <c r="U1041">
        <f>(DH1041*DK1041)</f>
        <v>0</v>
      </c>
      <c r="V1041">
        <f>(EA1041+(U1041+2*0.95*5.67E-8*(((EA1041+$B$7)+273)^4-(EA1041+273)^4)-44100*J1041)/(1.84*29.3*R1041+8*0.95*5.67E-8*(EA1041+273)^3))</f>
        <v>0</v>
      </c>
      <c r="W1041">
        <f>($C$7*EB1041+$D$7*EC1041+$E$7*V1041)</f>
        <v>0</v>
      </c>
      <c r="X1041">
        <f>0.61365*exp(17.502*W1041/(240.97+W1041))</f>
        <v>0</v>
      </c>
      <c r="Y1041">
        <f>(Z1041/AA1041*100)</f>
        <v>0</v>
      </c>
      <c r="Z1041">
        <f>DT1041*(DY1041+DZ1041)/1000</f>
        <v>0</v>
      </c>
      <c r="AA1041">
        <f>0.61365*exp(17.502*EA1041/(240.97+EA1041))</f>
        <v>0</v>
      </c>
      <c r="AB1041">
        <f>(X1041-DT1041*(DY1041+DZ1041)/1000)</f>
        <v>0</v>
      </c>
      <c r="AC1041">
        <f>(-J1041*44100)</f>
        <v>0</v>
      </c>
      <c r="AD1041">
        <f>2*29.3*R1041*0.92*(EA1041-W1041)</f>
        <v>0</v>
      </c>
      <c r="AE1041">
        <f>2*0.95*5.67E-8*(((EA1041+$B$7)+273)^4-(W1041+273)^4)</f>
        <v>0</v>
      </c>
      <c r="AF1041">
        <f>U1041+AE1041+AC1041+AD1041</f>
        <v>0</v>
      </c>
      <c r="AG1041">
        <f>DX1041*AU1041*(DS1041-DR1041*(1000-AU1041*DU1041)/(1000-AU1041*DT1041))/(100*DL1041)</f>
        <v>0</v>
      </c>
      <c r="AH1041">
        <f>1000*DX1041*AU1041*(DT1041-DU1041)/(100*DL1041*(1000-AU1041*DT1041))</f>
        <v>0</v>
      </c>
      <c r="AI1041">
        <f>(AJ1041 - AK1041 - DY1041*1E3/(8.314*(EA1041+273.15)) * AM1041/DX1041 * AL1041) * DX1041/(100*DL1041) * (1000 - DU1041)/1000</f>
        <v>0</v>
      </c>
      <c r="AJ1041">
        <v>1087.92885059655</v>
      </c>
      <c r="AK1041">
        <v>1058.756</v>
      </c>
      <c r="AL1041">
        <v>3.25648131083598</v>
      </c>
      <c r="AM1041">
        <v>65.4866395817143</v>
      </c>
      <c r="AN1041">
        <f>(AP1041 - AO1041 + DY1041*1E3/(8.314*(EA1041+273.15)) * AR1041/DX1041 * AQ1041) * DX1041/(100*DL1041) * 1000/(1000 - AP1041)</f>
        <v>0</v>
      </c>
      <c r="AO1041">
        <v>25.7419314026686</v>
      </c>
      <c r="AP1041">
        <v>50.9680151515151</v>
      </c>
      <c r="AQ1041">
        <v>-0.000206356706960279</v>
      </c>
      <c r="AR1041">
        <v>110.837555628061</v>
      </c>
      <c r="AS1041">
        <v>8</v>
      </c>
      <c r="AT1041">
        <v>2</v>
      </c>
      <c r="AU1041">
        <f>IF(AS1041*$H$13&gt;=AW1041,1.0,(AW1041/(AW1041-AS1041*$H$13)))</f>
        <v>0</v>
      </c>
      <c r="AV1041">
        <f>(AU1041-1)*100</f>
        <v>0</v>
      </c>
      <c r="AW1041">
        <f>MAX(0,($B$13+$C$13*EF1041)/(1+$D$13*EF1041)*DY1041/(EA1041+273)*$E$13)</f>
        <v>0</v>
      </c>
      <c r="AX1041" t="s">
        <v>437</v>
      </c>
      <c r="AY1041" t="s">
        <v>437</v>
      </c>
      <c r="AZ1041">
        <v>0</v>
      </c>
      <c r="BA1041">
        <v>0</v>
      </c>
      <c r="BB1041">
        <f>1-AZ1041/BA1041</f>
        <v>0</v>
      </c>
      <c r="BC1041">
        <v>0</v>
      </c>
      <c r="BD1041" t="s">
        <v>437</v>
      </c>
      <c r="BE1041" t="s">
        <v>437</v>
      </c>
      <c r="BF1041">
        <v>0</v>
      </c>
      <c r="BG1041">
        <v>0</v>
      </c>
      <c r="BH1041">
        <f>1-BF1041/BG1041</f>
        <v>0</v>
      </c>
      <c r="BI1041">
        <v>0.5</v>
      </c>
      <c r="BJ1041">
        <f>DI1041</f>
        <v>0</v>
      </c>
      <c r="BK1041">
        <f>L1041</f>
        <v>0</v>
      </c>
      <c r="BL1041">
        <f>BH1041*BI1041*BJ1041</f>
        <v>0</v>
      </c>
      <c r="BM1041">
        <f>(BK1041-BC1041)/BJ1041</f>
        <v>0</v>
      </c>
      <c r="BN1041">
        <f>(BA1041-BG1041)/BG1041</f>
        <v>0</v>
      </c>
      <c r="BO1041">
        <f>AZ1041/(BB1041+AZ1041/BG1041)</f>
        <v>0</v>
      </c>
      <c r="BP1041" t="s">
        <v>437</v>
      </c>
      <c r="BQ1041">
        <v>0</v>
      </c>
      <c r="BR1041">
        <f>IF(BQ1041&lt;&gt;0, BQ1041, BO1041)</f>
        <v>0</v>
      </c>
      <c r="BS1041">
        <f>1-BR1041/BG1041</f>
        <v>0</v>
      </c>
      <c r="BT1041">
        <f>(BG1041-BF1041)/(BG1041-BR1041)</f>
        <v>0</v>
      </c>
      <c r="BU1041">
        <f>(BA1041-BG1041)/(BA1041-BR1041)</f>
        <v>0</v>
      </c>
      <c r="BV1041">
        <f>(BG1041-BF1041)/(BG1041-AZ1041)</f>
        <v>0</v>
      </c>
      <c r="BW1041">
        <f>(BA1041-BG1041)/(BA1041-AZ1041)</f>
        <v>0</v>
      </c>
      <c r="BX1041">
        <f>(BT1041*BR1041/BF1041)</f>
        <v>0</v>
      </c>
      <c r="BY1041">
        <f>(1-BX1041)</f>
        <v>0</v>
      </c>
      <c r="DH1041">
        <f>$B$11*EG1041+$C$11*EH1041+$F$11*ES1041*(1-EV1041)</f>
        <v>0</v>
      </c>
      <c r="DI1041">
        <f>DH1041*DJ1041</f>
        <v>0</v>
      </c>
      <c r="DJ1041">
        <f>($B$11*$D$9+$C$11*$D$9+$F$11*((FF1041+EX1041)/MAX(FF1041+EX1041+FG1041, 0.1)*$I$9+FG1041/MAX(FF1041+EX1041+FG1041, 0.1)*$J$9))/($B$11+$C$11+$F$11)</f>
        <v>0</v>
      </c>
      <c r="DK1041">
        <f>($B$11*$K$9+$C$11*$K$9+$F$11*((FF1041+EX1041)/MAX(FF1041+EX1041+FG1041, 0.1)*$P$9+FG1041/MAX(FF1041+EX1041+FG1041, 0.1)*$Q$9))/($B$11+$C$11+$F$11)</f>
        <v>0</v>
      </c>
      <c r="DL1041">
        <v>6</v>
      </c>
      <c r="DM1041">
        <v>0.5</v>
      </c>
      <c r="DN1041" t="s">
        <v>438</v>
      </c>
      <c r="DO1041">
        <v>2</v>
      </c>
      <c r="DP1041" t="b">
        <v>1</v>
      </c>
      <c r="DQ1041">
        <v>1761426092.94615</v>
      </c>
      <c r="DR1041">
        <v>981.944153846154</v>
      </c>
      <c r="DS1041">
        <v>1044.26230769231</v>
      </c>
      <c r="DT1041">
        <v>50.9869769230769</v>
      </c>
      <c r="DU1041">
        <v>25.7395</v>
      </c>
      <c r="DV1041">
        <v>980.846384615385</v>
      </c>
      <c r="DW1041">
        <v>51.0310846153846</v>
      </c>
      <c r="DX1041">
        <v>500.008846153846</v>
      </c>
      <c r="DY1041">
        <v>90.2036307692308</v>
      </c>
      <c r="DZ1041">
        <v>0.0407218769230769</v>
      </c>
      <c r="EA1041">
        <v>51.6644846153846</v>
      </c>
      <c r="EB1041">
        <v>47.9602769230769</v>
      </c>
      <c r="EC1041">
        <v>999.9</v>
      </c>
      <c r="ED1041">
        <v>0</v>
      </c>
      <c r="EE1041">
        <v>0</v>
      </c>
      <c r="EF1041">
        <v>10001.4430769231</v>
      </c>
      <c r="EG1041">
        <v>0</v>
      </c>
      <c r="EH1041">
        <v>1185.92692307692</v>
      </c>
      <c r="EI1041">
        <v>-62.3177461538462</v>
      </c>
      <c r="EJ1041">
        <v>1034.70076923077</v>
      </c>
      <c r="EK1041">
        <v>1071.85</v>
      </c>
      <c r="EL1041">
        <v>25.2474769230769</v>
      </c>
      <c r="EM1041">
        <v>1044.26230769231</v>
      </c>
      <c r="EN1041">
        <v>25.7395</v>
      </c>
      <c r="EO1041">
        <v>4.59921</v>
      </c>
      <c r="EP1041">
        <v>2.32179615384615</v>
      </c>
      <c r="EQ1041">
        <v>31.3385923076923</v>
      </c>
      <c r="ER1041">
        <v>19.8284230769231</v>
      </c>
      <c r="ES1041">
        <v>1199.99923076923</v>
      </c>
      <c r="ET1041">
        <v>0.967002769230769</v>
      </c>
      <c r="EU1041">
        <v>0.0329968461538462</v>
      </c>
      <c r="EV1041">
        <v>0</v>
      </c>
      <c r="EW1041">
        <v>936.632384615385</v>
      </c>
      <c r="EX1041">
        <v>5.00059</v>
      </c>
      <c r="EY1041">
        <v>12487.5538461538</v>
      </c>
      <c r="EZ1041">
        <v>10358.7384615385</v>
      </c>
      <c r="FA1041">
        <v>64.687</v>
      </c>
      <c r="FB1041">
        <v>65.875</v>
      </c>
      <c r="FC1041">
        <v>64.625</v>
      </c>
      <c r="FD1041">
        <v>65.812</v>
      </c>
      <c r="FE1041">
        <v>65.937</v>
      </c>
      <c r="FF1041">
        <v>1155.56923076923</v>
      </c>
      <c r="FG1041">
        <v>39.43</v>
      </c>
      <c r="FH1041">
        <v>0</v>
      </c>
      <c r="FI1041">
        <v>1761426061.9</v>
      </c>
      <c r="FJ1041">
        <v>0</v>
      </c>
      <c r="FK1041">
        <v>936.90136</v>
      </c>
      <c r="FL1041">
        <v>12.8879230565644</v>
      </c>
      <c r="FM1041">
        <v>161.576922777437</v>
      </c>
      <c r="FN1041">
        <v>12490.872</v>
      </c>
      <c r="FO1041">
        <v>15</v>
      </c>
      <c r="FP1041">
        <v>0</v>
      </c>
      <c r="FQ1041" t="s">
        <v>439</v>
      </c>
      <c r="FR1041">
        <v>0</v>
      </c>
      <c r="FS1041">
        <v>0</v>
      </c>
      <c r="FT1041">
        <v>0</v>
      </c>
      <c r="FU1041">
        <v>0</v>
      </c>
      <c r="FV1041">
        <v>0</v>
      </c>
      <c r="FW1041">
        <v>0</v>
      </c>
      <c r="FX1041">
        <v>0</v>
      </c>
      <c r="FY1041">
        <v>0</v>
      </c>
      <c r="FZ1041">
        <v>0</v>
      </c>
      <c r="GA1041">
        <v>0</v>
      </c>
      <c r="GB1041">
        <v>0</v>
      </c>
      <c r="GC1041">
        <v>-62.39872</v>
      </c>
      <c r="GD1041">
        <v>-0.74439699248112</v>
      </c>
      <c r="GE1041">
        <v>0.5930943505042</v>
      </c>
      <c r="GF1041">
        <v>0</v>
      </c>
      <c r="GG1041">
        <v>935.967647058823</v>
      </c>
      <c r="GH1041">
        <v>14.2719938935643</v>
      </c>
      <c r="GI1041">
        <v>1.40908505739076</v>
      </c>
      <c r="GJ1041">
        <v>-1</v>
      </c>
      <c r="GK1041">
        <v>25.25552</v>
      </c>
      <c r="GL1041">
        <v>-0.211768421052625</v>
      </c>
      <c r="GM1041">
        <v>0.0205259737893237</v>
      </c>
      <c r="GN1041">
        <v>0</v>
      </c>
      <c r="GO1041">
        <v>0</v>
      </c>
      <c r="GP1041">
        <v>2</v>
      </c>
      <c r="GQ1041" t="s">
        <v>473</v>
      </c>
      <c r="GR1041">
        <v>3.1261</v>
      </c>
      <c r="GS1041">
        <v>2.71865</v>
      </c>
      <c r="GT1041">
        <v>0.156748</v>
      </c>
      <c r="GU1041">
        <v>0.162621</v>
      </c>
      <c r="GV1041">
        <v>0.164572</v>
      </c>
      <c r="GW1041">
        <v>0.102037</v>
      </c>
      <c r="GX1041">
        <v>29997.1</v>
      </c>
      <c r="GY1041">
        <v>31434.5</v>
      </c>
      <c r="GZ1041">
        <v>32341.3</v>
      </c>
      <c r="HA1041">
        <v>34149.2</v>
      </c>
      <c r="HB1041">
        <v>38860.5</v>
      </c>
      <c r="HC1041">
        <v>44271.1</v>
      </c>
      <c r="HD1041">
        <v>50892.6</v>
      </c>
      <c r="HE1041">
        <v>54815.1</v>
      </c>
      <c r="HF1041">
        <v>1.64683</v>
      </c>
      <c r="HG1041">
        <v>1.49955</v>
      </c>
      <c r="HH1041">
        <v>-0.173435</v>
      </c>
      <c r="HI1041">
        <v>0</v>
      </c>
      <c r="HJ1041">
        <v>50.6693</v>
      </c>
      <c r="HK1041">
        <v>999.9</v>
      </c>
      <c r="HL1041">
        <v>55.994</v>
      </c>
      <c r="HM1041">
        <v>30.293</v>
      </c>
      <c r="HN1041">
        <v>26.8958</v>
      </c>
      <c r="HO1041">
        <v>60.0868</v>
      </c>
      <c r="HP1041">
        <v>40.5208</v>
      </c>
      <c r="HQ1041">
        <v>1</v>
      </c>
      <c r="HR1041">
        <v>2.7244</v>
      </c>
      <c r="HS1041">
        <v>2.12529</v>
      </c>
      <c r="HT1041">
        <v>20.0969</v>
      </c>
      <c r="HU1041">
        <v>5.18584</v>
      </c>
      <c r="HV1041">
        <v>12.0159</v>
      </c>
      <c r="HW1041">
        <v>4.96705</v>
      </c>
      <c r="HX1041">
        <v>3.29595</v>
      </c>
      <c r="HY1041">
        <v>9999</v>
      </c>
      <c r="HZ1041">
        <v>9999</v>
      </c>
      <c r="IA1041">
        <v>999.9</v>
      </c>
      <c r="IB1041">
        <v>9999</v>
      </c>
      <c r="IC1041">
        <v>1.86325</v>
      </c>
      <c r="ID1041">
        <v>1.86812</v>
      </c>
      <c r="IE1041">
        <v>1.86784</v>
      </c>
      <c r="IF1041">
        <v>1.86905</v>
      </c>
      <c r="IG1041">
        <v>1.86981</v>
      </c>
      <c r="IH1041">
        <v>1.86586</v>
      </c>
      <c r="II1041">
        <v>1.86693</v>
      </c>
      <c r="IJ1041">
        <v>1.86843</v>
      </c>
      <c r="IK1041">
        <v>5</v>
      </c>
      <c r="IL1041">
        <v>0</v>
      </c>
      <c r="IM1041">
        <v>0</v>
      </c>
      <c r="IN1041">
        <v>0</v>
      </c>
      <c r="IO1041" t="s">
        <v>441</v>
      </c>
      <c r="IP1041" t="s">
        <v>442</v>
      </c>
      <c r="IQ1041" t="s">
        <v>443</v>
      </c>
      <c r="IR1041" t="s">
        <v>443</v>
      </c>
      <c r="IS1041" t="s">
        <v>443</v>
      </c>
      <c r="IT1041" t="s">
        <v>443</v>
      </c>
      <c r="IU1041">
        <v>0</v>
      </c>
      <c r="IV1041">
        <v>100</v>
      </c>
      <c r="IW1041">
        <v>100</v>
      </c>
      <c r="IX1041">
        <v>1.1</v>
      </c>
      <c r="IY1041">
        <v>-0.0441</v>
      </c>
      <c r="IZ1041">
        <v>1.09748391826392</v>
      </c>
      <c r="JA1041">
        <v>0</v>
      </c>
      <c r="JB1041">
        <v>0</v>
      </c>
      <c r="JC1041">
        <v>0</v>
      </c>
      <c r="JD1041">
        <v>-0.0441141096964596</v>
      </c>
      <c r="JE1041">
        <v>0</v>
      </c>
      <c r="JF1041">
        <v>0</v>
      </c>
      <c r="JG1041">
        <v>0</v>
      </c>
      <c r="JH1041">
        <v>5</v>
      </c>
      <c r="JI1041">
        <v>2273</v>
      </c>
      <c r="JJ1041">
        <v>1</v>
      </c>
      <c r="JK1041">
        <v>24</v>
      </c>
      <c r="JL1041">
        <v>29357101.7</v>
      </c>
      <c r="JM1041">
        <v>29357101.7</v>
      </c>
      <c r="JN1041">
        <v>2.17163</v>
      </c>
      <c r="JO1041">
        <v>2.62329</v>
      </c>
      <c r="JP1041">
        <v>1.54785</v>
      </c>
      <c r="JQ1041">
        <v>2.31567</v>
      </c>
      <c r="JR1041">
        <v>1.64551</v>
      </c>
      <c r="JS1041">
        <v>2.229</v>
      </c>
      <c r="JT1041">
        <v>34.3952</v>
      </c>
      <c r="JU1041">
        <v>24.1751</v>
      </c>
      <c r="JV1041">
        <v>18</v>
      </c>
      <c r="JW1041">
        <v>484.769</v>
      </c>
      <c r="JX1041">
        <v>378.105</v>
      </c>
      <c r="JY1041">
        <v>48.6253</v>
      </c>
      <c r="JZ1041">
        <v>57.2875</v>
      </c>
      <c r="KA1041">
        <v>29.9999</v>
      </c>
      <c r="KB1041">
        <v>56.4455</v>
      </c>
      <c r="KC1041">
        <v>56.2215</v>
      </c>
      <c r="KD1041">
        <v>43.607</v>
      </c>
      <c r="KE1041">
        <v>0</v>
      </c>
      <c r="KF1041">
        <v>100</v>
      </c>
      <c r="KG1041">
        <v>48.6634</v>
      </c>
      <c r="KH1041">
        <v>1095.63</v>
      </c>
      <c r="KI1041">
        <v>26.2864</v>
      </c>
      <c r="KJ1041">
        <v>92.1993</v>
      </c>
      <c r="KK1041">
        <v>88.6647</v>
      </c>
    </row>
    <row r="1042" spans="1:297">
      <c r="A1042">
        <v>1026</v>
      </c>
      <c r="B1042">
        <v>1761426106.1</v>
      </c>
      <c r="C1042">
        <v>17925.0999999046</v>
      </c>
      <c r="D1042" t="s">
        <v>2504</v>
      </c>
      <c r="E1042" t="s">
        <v>2505</v>
      </c>
      <c r="F1042">
        <v>5</v>
      </c>
      <c r="G1042" t="s">
        <v>2375</v>
      </c>
      <c r="H1042" t="s">
        <v>436</v>
      </c>
      <c r="I1042">
        <v>1761426097.94615</v>
      </c>
      <c r="J1042">
        <f>(K1042)/1000</f>
        <v>0</v>
      </c>
      <c r="K1042">
        <f>IF(DP1042, AN1042, AH1042)</f>
        <v>0</v>
      </c>
      <c r="L1042">
        <f>IF(DP1042, AI1042, AG1042)</f>
        <v>0</v>
      </c>
      <c r="M1042">
        <f>DR1042 - IF(AU1042&gt;1, L1042*DL1042*100.0/(AW1042), 0)</f>
        <v>0</v>
      </c>
      <c r="N1042">
        <f>((T1042-J1042/2)*M1042-L1042)/(T1042+J1042/2)</f>
        <v>0</v>
      </c>
      <c r="O1042">
        <f>N1042*(DY1042+DZ1042)/1000.0</f>
        <v>0</v>
      </c>
      <c r="P1042">
        <f>(DR1042 - IF(AU1042&gt;1, L1042*DL1042*100.0/(AW1042), 0))*(DY1042+DZ1042)/1000.0</f>
        <v>0</v>
      </c>
      <c r="Q1042">
        <f>2.0/((1/S1042-1/R1042)+SIGN(S1042)*SQRT((1/S1042-1/R1042)*(1/S1042-1/R1042) + 4*DM1042/((DM1042+1)*(DM1042+1))*(2*1/S1042*1/R1042-1/R1042*1/R1042)))</f>
        <v>0</v>
      </c>
      <c r="R1042">
        <f>IF(LEFT(DN1042,1)&lt;&gt;"0",IF(LEFT(DN1042,1)="1",3.0,DO1042),$D$5+$E$5*(EF1042*DY1042/($K$5*1000))+$F$5*(EF1042*DY1042/($K$5*1000))*MAX(MIN(DL1042,$J$5),$I$5)*MAX(MIN(DL1042,$J$5),$I$5)+$G$5*MAX(MIN(DL1042,$J$5),$I$5)*(EF1042*DY1042/($K$5*1000))+$H$5*(EF1042*DY1042/($K$5*1000))*(EF1042*DY1042/($K$5*1000)))</f>
        <v>0</v>
      </c>
      <c r="S1042">
        <f>J1042*(1000-(1000*0.61365*exp(17.502*W1042/(240.97+W1042))/(DY1042+DZ1042)+DT1042)/2)/(1000*0.61365*exp(17.502*W1042/(240.97+W1042))/(DY1042+DZ1042)-DT1042)</f>
        <v>0</v>
      </c>
      <c r="T1042">
        <f>1/((DM1042+1)/(Q1042/1.6)+1/(R1042/1.37)) + DM1042/((DM1042+1)/(Q1042/1.6) + DM1042/(R1042/1.37))</f>
        <v>0</v>
      </c>
      <c r="U1042">
        <f>(DH1042*DK1042)</f>
        <v>0</v>
      </c>
      <c r="V1042">
        <f>(EA1042+(U1042+2*0.95*5.67E-8*(((EA1042+$B$7)+273)^4-(EA1042+273)^4)-44100*J1042)/(1.84*29.3*R1042+8*0.95*5.67E-8*(EA1042+273)^3))</f>
        <v>0</v>
      </c>
      <c r="W1042">
        <f>($C$7*EB1042+$D$7*EC1042+$E$7*V1042)</f>
        <v>0</v>
      </c>
      <c r="X1042">
        <f>0.61365*exp(17.502*W1042/(240.97+W1042))</f>
        <v>0</v>
      </c>
      <c r="Y1042">
        <f>(Z1042/AA1042*100)</f>
        <v>0</v>
      </c>
      <c r="Z1042">
        <f>DT1042*(DY1042+DZ1042)/1000</f>
        <v>0</v>
      </c>
      <c r="AA1042">
        <f>0.61365*exp(17.502*EA1042/(240.97+EA1042))</f>
        <v>0</v>
      </c>
      <c r="AB1042">
        <f>(X1042-DT1042*(DY1042+DZ1042)/1000)</f>
        <v>0</v>
      </c>
      <c r="AC1042">
        <f>(-J1042*44100)</f>
        <v>0</v>
      </c>
      <c r="AD1042">
        <f>2*29.3*R1042*0.92*(EA1042-W1042)</f>
        <v>0</v>
      </c>
      <c r="AE1042">
        <f>2*0.95*5.67E-8*(((EA1042+$B$7)+273)^4-(W1042+273)^4)</f>
        <v>0</v>
      </c>
      <c r="AF1042">
        <f>U1042+AE1042+AC1042+AD1042</f>
        <v>0</v>
      </c>
      <c r="AG1042">
        <f>DX1042*AU1042*(DS1042-DR1042*(1000-AU1042*DU1042)/(1000-AU1042*DT1042))/(100*DL1042)</f>
        <v>0</v>
      </c>
      <c r="AH1042">
        <f>1000*DX1042*AU1042*(DT1042-DU1042)/(100*DL1042*(1000-AU1042*DT1042))</f>
        <v>0</v>
      </c>
      <c r="AI1042">
        <f>(AJ1042 - AK1042 - DY1042*1E3/(8.314*(EA1042+273.15)) * AM1042/DX1042 * AL1042) * DX1042/(100*DL1042) * (1000 - DU1042)/1000</f>
        <v>0</v>
      </c>
      <c r="AJ1042">
        <v>1102.90293714979</v>
      </c>
      <c r="AK1042">
        <v>1074.25187878788</v>
      </c>
      <c r="AL1042">
        <v>3.07310984894523</v>
      </c>
      <c r="AM1042">
        <v>65.4866395817143</v>
      </c>
      <c r="AN1042">
        <f>(AP1042 - AO1042 + DY1042*1E3/(8.314*(EA1042+273.15)) * AR1042/DX1042 * AQ1042) * DX1042/(100*DL1042) * 1000/(1000 - AP1042)</f>
        <v>0</v>
      </c>
      <c r="AO1042">
        <v>25.7470050230452</v>
      </c>
      <c r="AP1042">
        <v>50.9662327272727</v>
      </c>
      <c r="AQ1042">
        <v>-0.000243437028499597</v>
      </c>
      <c r="AR1042">
        <v>110.837555628061</v>
      </c>
      <c r="AS1042">
        <v>8</v>
      </c>
      <c r="AT1042">
        <v>2</v>
      </c>
      <c r="AU1042">
        <f>IF(AS1042*$H$13&gt;=AW1042,1.0,(AW1042/(AW1042-AS1042*$H$13)))</f>
        <v>0</v>
      </c>
      <c r="AV1042">
        <f>(AU1042-1)*100</f>
        <v>0</v>
      </c>
      <c r="AW1042">
        <f>MAX(0,($B$13+$C$13*EF1042)/(1+$D$13*EF1042)*DY1042/(EA1042+273)*$E$13)</f>
        <v>0</v>
      </c>
      <c r="AX1042" t="s">
        <v>437</v>
      </c>
      <c r="AY1042" t="s">
        <v>437</v>
      </c>
      <c r="AZ1042">
        <v>0</v>
      </c>
      <c r="BA1042">
        <v>0</v>
      </c>
      <c r="BB1042">
        <f>1-AZ1042/BA1042</f>
        <v>0</v>
      </c>
      <c r="BC1042">
        <v>0</v>
      </c>
      <c r="BD1042" t="s">
        <v>437</v>
      </c>
      <c r="BE1042" t="s">
        <v>437</v>
      </c>
      <c r="BF1042">
        <v>0</v>
      </c>
      <c r="BG1042">
        <v>0</v>
      </c>
      <c r="BH1042">
        <f>1-BF1042/BG1042</f>
        <v>0</v>
      </c>
      <c r="BI1042">
        <v>0.5</v>
      </c>
      <c r="BJ1042">
        <f>DI1042</f>
        <v>0</v>
      </c>
      <c r="BK1042">
        <f>L1042</f>
        <v>0</v>
      </c>
      <c r="BL1042">
        <f>BH1042*BI1042*BJ1042</f>
        <v>0</v>
      </c>
      <c r="BM1042">
        <f>(BK1042-BC1042)/BJ1042</f>
        <v>0</v>
      </c>
      <c r="BN1042">
        <f>(BA1042-BG1042)/BG1042</f>
        <v>0</v>
      </c>
      <c r="BO1042">
        <f>AZ1042/(BB1042+AZ1042/BG1042)</f>
        <v>0</v>
      </c>
      <c r="BP1042" t="s">
        <v>437</v>
      </c>
      <c r="BQ1042">
        <v>0</v>
      </c>
      <c r="BR1042">
        <f>IF(BQ1042&lt;&gt;0, BQ1042, BO1042)</f>
        <v>0</v>
      </c>
      <c r="BS1042">
        <f>1-BR1042/BG1042</f>
        <v>0</v>
      </c>
      <c r="BT1042">
        <f>(BG1042-BF1042)/(BG1042-BR1042)</f>
        <v>0</v>
      </c>
      <c r="BU1042">
        <f>(BA1042-BG1042)/(BA1042-BR1042)</f>
        <v>0</v>
      </c>
      <c r="BV1042">
        <f>(BG1042-BF1042)/(BG1042-AZ1042)</f>
        <v>0</v>
      </c>
      <c r="BW1042">
        <f>(BA1042-BG1042)/(BA1042-AZ1042)</f>
        <v>0</v>
      </c>
      <c r="BX1042">
        <f>(BT1042*BR1042/BF1042)</f>
        <v>0</v>
      </c>
      <c r="BY1042">
        <f>(1-BX1042)</f>
        <v>0</v>
      </c>
      <c r="DH1042">
        <f>$B$11*EG1042+$C$11*EH1042+$F$11*ES1042*(1-EV1042)</f>
        <v>0</v>
      </c>
      <c r="DI1042">
        <f>DH1042*DJ1042</f>
        <v>0</v>
      </c>
      <c r="DJ1042">
        <f>($B$11*$D$9+$C$11*$D$9+$F$11*((FF1042+EX1042)/MAX(FF1042+EX1042+FG1042, 0.1)*$I$9+FG1042/MAX(FF1042+EX1042+FG1042, 0.1)*$J$9))/($B$11+$C$11+$F$11)</f>
        <v>0</v>
      </c>
      <c r="DK1042">
        <f>($B$11*$K$9+$C$11*$K$9+$F$11*((FF1042+EX1042)/MAX(FF1042+EX1042+FG1042, 0.1)*$P$9+FG1042/MAX(FF1042+EX1042+FG1042, 0.1)*$Q$9))/($B$11+$C$11+$F$11)</f>
        <v>0</v>
      </c>
      <c r="DL1042">
        <v>6</v>
      </c>
      <c r="DM1042">
        <v>0.5</v>
      </c>
      <c r="DN1042" t="s">
        <v>438</v>
      </c>
      <c r="DO1042">
        <v>2</v>
      </c>
      <c r="DP1042" t="b">
        <v>1</v>
      </c>
      <c r="DQ1042">
        <v>1761426097.94615</v>
      </c>
      <c r="DR1042">
        <v>997.744153846154</v>
      </c>
      <c r="DS1042">
        <v>1060.14076923077</v>
      </c>
      <c r="DT1042">
        <v>50.9762923076923</v>
      </c>
      <c r="DU1042">
        <v>25.7425615384615</v>
      </c>
      <c r="DV1042">
        <v>996.647076923077</v>
      </c>
      <c r="DW1042">
        <v>51.0204153846154</v>
      </c>
      <c r="DX1042">
        <v>500.015384615385</v>
      </c>
      <c r="DY1042">
        <v>90.203276923077</v>
      </c>
      <c r="DZ1042">
        <v>0.0407153</v>
      </c>
      <c r="EA1042">
        <v>51.6587846153846</v>
      </c>
      <c r="EB1042">
        <v>47.9444307692308</v>
      </c>
      <c r="EC1042">
        <v>999.9</v>
      </c>
      <c r="ED1042">
        <v>0</v>
      </c>
      <c r="EE1042">
        <v>0</v>
      </c>
      <c r="EF1042">
        <v>10005.7707692308</v>
      </c>
      <c r="EG1042">
        <v>0</v>
      </c>
      <c r="EH1042">
        <v>1185.97692307692</v>
      </c>
      <c r="EI1042">
        <v>-62.3967153846154</v>
      </c>
      <c r="EJ1042">
        <v>1051.33769230769</v>
      </c>
      <c r="EK1042">
        <v>1088.15230769231</v>
      </c>
      <c r="EL1042">
        <v>25.2337307692308</v>
      </c>
      <c r="EM1042">
        <v>1060.14076923077</v>
      </c>
      <c r="EN1042">
        <v>25.7425615384615</v>
      </c>
      <c r="EO1042">
        <v>4.59822923076923</v>
      </c>
      <c r="EP1042">
        <v>2.32206461538461</v>
      </c>
      <c r="EQ1042">
        <v>31.3348384615385</v>
      </c>
      <c r="ER1042">
        <v>19.8302923076923</v>
      </c>
      <c r="ES1042">
        <v>1200.01846153846</v>
      </c>
      <c r="ET1042">
        <v>0.967002692307693</v>
      </c>
      <c r="EU1042">
        <v>0.0329968615384615</v>
      </c>
      <c r="EV1042">
        <v>0</v>
      </c>
      <c r="EW1042">
        <v>937.644384615385</v>
      </c>
      <c r="EX1042">
        <v>5.00059</v>
      </c>
      <c r="EY1042">
        <v>12501.0153846154</v>
      </c>
      <c r="EZ1042">
        <v>10358.9076923077</v>
      </c>
      <c r="FA1042">
        <v>64.687</v>
      </c>
      <c r="FB1042">
        <v>65.875</v>
      </c>
      <c r="FC1042">
        <v>64.625</v>
      </c>
      <c r="FD1042">
        <v>65.8072307692308</v>
      </c>
      <c r="FE1042">
        <v>65.937</v>
      </c>
      <c r="FF1042">
        <v>1155.58846153846</v>
      </c>
      <c r="FG1042">
        <v>39.43</v>
      </c>
      <c r="FH1042">
        <v>0</v>
      </c>
      <c r="FI1042">
        <v>1761426066.7</v>
      </c>
      <c r="FJ1042">
        <v>0</v>
      </c>
      <c r="FK1042">
        <v>937.82964</v>
      </c>
      <c r="FL1042">
        <v>11.7616923071779</v>
      </c>
      <c r="FM1042">
        <v>151.70769228998</v>
      </c>
      <c r="FN1042">
        <v>12503.216</v>
      </c>
      <c r="FO1042">
        <v>15</v>
      </c>
      <c r="FP1042">
        <v>0</v>
      </c>
      <c r="FQ1042" t="s">
        <v>439</v>
      </c>
      <c r="FR1042">
        <v>0</v>
      </c>
      <c r="FS1042">
        <v>0</v>
      </c>
      <c r="FT1042">
        <v>0</v>
      </c>
      <c r="FU1042">
        <v>0</v>
      </c>
      <c r="FV1042">
        <v>0</v>
      </c>
      <c r="FW1042">
        <v>0</v>
      </c>
      <c r="FX1042">
        <v>0</v>
      </c>
      <c r="FY1042">
        <v>0</v>
      </c>
      <c r="FZ1042">
        <v>0</v>
      </c>
      <c r="GA1042">
        <v>0</v>
      </c>
      <c r="GB1042">
        <v>0</v>
      </c>
      <c r="GC1042">
        <v>-62.2790333333333</v>
      </c>
      <c r="GD1042">
        <v>0.463683116883174</v>
      </c>
      <c r="GE1042">
        <v>0.682618923414209</v>
      </c>
      <c r="GF1042">
        <v>1</v>
      </c>
      <c r="GG1042">
        <v>937.142382352941</v>
      </c>
      <c r="GH1042">
        <v>12.2970664698904</v>
      </c>
      <c r="GI1042">
        <v>1.22016840724611</v>
      </c>
      <c r="GJ1042">
        <v>-1</v>
      </c>
      <c r="GK1042">
        <v>25.2431333333333</v>
      </c>
      <c r="GL1042">
        <v>-0.171537662337649</v>
      </c>
      <c r="GM1042">
        <v>0.0180110900580553</v>
      </c>
      <c r="GN1042">
        <v>0</v>
      </c>
      <c r="GO1042">
        <v>1</v>
      </c>
      <c r="GP1042">
        <v>2</v>
      </c>
      <c r="GQ1042" t="s">
        <v>446</v>
      </c>
      <c r="GR1042">
        <v>3.12607</v>
      </c>
      <c r="GS1042">
        <v>2.71844</v>
      </c>
      <c r="GT1042">
        <v>0.158262</v>
      </c>
      <c r="GU1042">
        <v>0.164331</v>
      </c>
      <c r="GV1042">
        <v>0.164533</v>
      </c>
      <c r="GW1042">
        <v>0.102051</v>
      </c>
      <c r="GX1042">
        <v>29943.2</v>
      </c>
      <c r="GY1042">
        <v>31370</v>
      </c>
      <c r="GZ1042">
        <v>32341.7</v>
      </c>
      <c r="HA1042">
        <v>34149.5</v>
      </c>
      <c r="HB1042">
        <v>38862.9</v>
      </c>
      <c r="HC1042">
        <v>44270.9</v>
      </c>
      <c r="HD1042">
        <v>50893.3</v>
      </c>
      <c r="HE1042">
        <v>54815.4</v>
      </c>
      <c r="HF1042">
        <v>1.64665</v>
      </c>
      <c r="HG1042">
        <v>1.49962</v>
      </c>
      <c r="HH1042">
        <v>-0.171944</v>
      </c>
      <c r="HI1042">
        <v>0</v>
      </c>
      <c r="HJ1042">
        <v>50.6367</v>
      </c>
      <c r="HK1042">
        <v>999.9</v>
      </c>
      <c r="HL1042">
        <v>55.994</v>
      </c>
      <c r="HM1042">
        <v>30.293</v>
      </c>
      <c r="HN1042">
        <v>26.896</v>
      </c>
      <c r="HO1042">
        <v>59.8568</v>
      </c>
      <c r="HP1042">
        <v>40.5288</v>
      </c>
      <c r="HQ1042">
        <v>1</v>
      </c>
      <c r="HR1042">
        <v>2.72355</v>
      </c>
      <c r="HS1042">
        <v>1.99778</v>
      </c>
      <c r="HT1042">
        <v>20.0982</v>
      </c>
      <c r="HU1042">
        <v>5.18569</v>
      </c>
      <c r="HV1042">
        <v>12.0159</v>
      </c>
      <c r="HW1042">
        <v>4.96695</v>
      </c>
      <c r="HX1042">
        <v>3.2959</v>
      </c>
      <c r="HY1042">
        <v>9999</v>
      </c>
      <c r="HZ1042">
        <v>9999</v>
      </c>
      <c r="IA1042">
        <v>999.9</v>
      </c>
      <c r="IB1042">
        <v>9999</v>
      </c>
      <c r="IC1042">
        <v>1.86325</v>
      </c>
      <c r="ID1042">
        <v>1.8681</v>
      </c>
      <c r="IE1042">
        <v>1.86784</v>
      </c>
      <c r="IF1042">
        <v>1.86905</v>
      </c>
      <c r="IG1042">
        <v>1.86981</v>
      </c>
      <c r="IH1042">
        <v>1.86588</v>
      </c>
      <c r="II1042">
        <v>1.86695</v>
      </c>
      <c r="IJ1042">
        <v>1.86844</v>
      </c>
      <c r="IK1042">
        <v>5</v>
      </c>
      <c r="IL1042">
        <v>0</v>
      </c>
      <c r="IM1042">
        <v>0</v>
      </c>
      <c r="IN1042">
        <v>0</v>
      </c>
      <c r="IO1042" t="s">
        <v>441</v>
      </c>
      <c r="IP1042" t="s">
        <v>442</v>
      </c>
      <c r="IQ1042" t="s">
        <v>443</v>
      </c>
      <c r="IR1042" t="s">
        <v>443</v>
      </c>
      <c r="IS1042" t="s">
        <v>443</v>
      </c>
      <c r="IT1042" t="s">
        <v>443</v>
      </c>
      <c r="IU1042">
        <v>0</v>
      </c>
      <c r="IV1042">
        <v>100</v>
      </c>
      <c r="IW1042">
        <v>100</v>
      </c>
      <c r="IX1042">
        <v>1.1</v>
      </c>
      <c r="IY1042">
        <v>-0.0441</v>
      </c>
      <c r="IZ1042">
        <v>1.09748391826392</v>
      </c>
      <c r="JA1042">
        <v>0</v>
      </c>
      <c r="JB1042">
        <v>0</v>
      </c>
      <c r="JC1042">
        <v>0</v>
      </c>
      <c r="JD1042">
        <v>-0.0441141096964596</v>
      </c>
      <c r="JE1042">
        <v>0</v>
      </c>
      <c r="JF1042">
        <v>0</v>
      </c>
      <c r="JG1042">
        <v>0</v>
      </c>
      <c r="JH1042">
        <v>5</v>
      </c>
      <c r="JI1042">
        <v>2273</v>
      </c>
      <c r="JJ1042">
        <v>1</v>
      </c>
      <c r="JK1042">
        <v>24</v>
      </c>
      <c r="JL1042">
        <v>29357101.8</v>
      </c>
      <c r="JM1042">
        <v>29357101.8</v>
      </c>
      <c r="JN1042">
        <v>2.20459</v>
      </c>
      <c r="JO1042">
        <v>2.60864</v>
      </c>
      <c r="JP1042">
        <v>1.54785</v>
      </c>
      <c r="JQ1042">
        <v>2.31567</v>
      </c>
      <c r="JR1042">
        <v>1.64673</v>
      </c>
      <c r="JS1042">
        <v>2.40479</v>
      </c>
      <c r="JT1042">
        <v>34.3952</v>
      </c>
      <c r="JU1042">
        <v>24.1838</v>
      </c>
      <c r="JV1042">
        <v>18</v>
      </c>
      <c r="JW1042">
        <v>484.683</v>
      </c>
      <c r="JX1042">
        <v>378.177</v>
      </c>
      <c r="JY1042">
        <v>48.6608</v>
      </c>
      <c r="JZ1042">
        <v>57.2962</v>
      </c>
      <c r="KA1042">
        <v>29.9996</v>
      </c>
      <c r="KB1042">
        <v>56.4538</v>
      </c>
      <c r="KC1042">
        <v>56.2277</v>
      </c>
      <c r="KD1042">
        <v>44.1819</v>
      </c>
      <c r="KE1042">
        <v>0</v>
      </c>
      <c r="KF1042">
        <v>100</v>
      </c>
      <c r="KG1042">
        <v>48.7102</v>
      </c>
      <c r="KH1042">
        <v>1109.19</v>
      </c>
      <c r="KI1042">
        <v>26.2864</v>
      </c>
      <c r="KJ1042">
        <v>92.2006</v>
      </c>
      <c r="KK1042">
        <v>88.6652</v>
      </c>
    </row>
    <row r="1043" spans="1:297">
      <c r="A1043">
        <v>1027</v>
      </c>
      <c r="B1043">
        <v>1761426111.1</v>
      </c>
      <c r="C1043">
        <v>17930.0999999046</v>
      </c>
      <c r="D1043" t="s">
        <v>2506</v>
      </c>
      <c r="E1043" t="s">
        <v>2507</v>
      </c>
      <c r="F1043">
        <v>5</v>
      </c>
      <c r="G1043" t="s">
        <v>2375</v>
      </c>
      <c r="H1043" t="s">
        <v>436</v>
      </c>
      <c r="I1043">
        <v>1761426102.94615</v>
      </c>
      <c r="J1043">
        <f>(K1043)/1000</f>
        <v>0</v>
      </c>
      <c r="K1043">
        <f>IF(DP1043, AN1043, AH1043)</f>
        <v>0</v>
      </c>
      <c r="L1043">
        <f>IF(DP1043, AI1043, AG1043)</f>
        <v>0</v>
      </c>
      <c r="M1043">
        <f>DR1043 - IF(AU1043&gt;1, L1043*DL1043*100.0/(AW1043), 0)</f>
        <v>0</v>
      </c>
      <c r="N1043">
        <f>((T1043-J1043/2)*M1043-L1043)/(T1043+J1043/2)</f>
        <v>0</v>
      </c>
      <c r="O1043">
        <f>N1043*(DY1043+DZ1043)/1000.0</f>
        <v>0</v>
      </c>
      <c r="P1043">
        <f>(DR1043 - IF(AU1043&gt;1, L1043*DL1043*100.0/(AW1043), 0))*(DY1043+DZ1043)/1000.0</f>
        <v>0</v>
      </c>
      <c r="Q1043">
        <f>2.0/((1/S1043-1/R1043)+SIGN(S1043)*SQRT((1/S1043-1/R1043)*(1/S1043-1/R1043) + 4*DM1043/((DM1043+1)*(DM1043+1))*(2*1/S1043*1/R1043-1/R1043*1/R1043)))</f>
        <v>0</v>
      </c>
      <c r="R1043">
        <f>IF(LEFT(DN1043,1)&lt;&gt;"0",IF(LEFT(DN1043,1)="1",3.0,DO1043),$D$5+$E$5*(EF1043*DY1043/($K$5*1000))+$F$5*(EF1043*DY1043/($K$5*1000))*MAX(MIN(DL1043,$J$5),$I$5)*MAX(MIN(DL1043,$J$5),$I$5)+$G$5*MAX(MIN(DL1043,$J$5),$I$5)*(EF1043*DY1043/($K$5*1000))+$H$5*(EF1043*DY1043/($K$5*1000))*(EF1043*DY1043/($K$5*1000)))</f>
        <v>0</v>
      </c>
      <c r="S1043">
        <f>J1043*(1000-(1000*0.61365*exp(17.502*W1043/(240.97+W1043))/(DY1043+DZ1043)+DT1043)/2)/(1000*0.61365*exp(17.502*W1043/(240.97+W1043))/(DY1043+DZ1043)-DT1043)</f>
        <v>0</v>
      </c>
      <c r="T1043">
        <f>1/((DM1043+1)/(Q1043/1.6)+1/(R1043/1.37)) + DM1043/((DM1043+1)/(Q1043/1.6) + DM1043/(R1043/1.37))</f>
        <v>0</v>
      </c>
      <c r="U1043">
        <f>(DH1043*DK1043)</f>
        <v>0</v>
      </c>
      <c r="V1043">
        <f>(EA1043+(U1043+2*0.95*5.67E-8*(((EA1043+$B$7)+273)^4-(EA1043+273)^4)-44100*J1043)/(1.84*29.3*R1043+8*0.95*5.67E-8*(EA1043+273)^3))</f>
        <v>0</v>
      </c>
      <c r="W1043">
        <f>($C$7*EB1043+$D$7*EC1043+$E$7*V1043)</f>
        <v>0</v>
      </c>
      <c r="X1043">
        <f>0.61365*exp(17.502*W1043/(240.97+W1043))</f>
        <v>0</v>
      </c>
      <c r="Y1043">
        <f>(Z1043/AA1043*100)</f>
        <v>0</v>
      </c>
      <c r="Z1043">
        <f>DT1043*(DY1043+DZ1043)/1000</f>
        <v>0</v>
      </c>
      <c r="AA1043">
        <f>0.61365*exp(17.502*EA1043/(240.97+EA1043))</f>
        <v>0</v>
      </c>
      <c r="AB1043">
        <f>(X1043-DT1043*(DY1043+DZ1043)/1000)</f>
        <v>0</v>
      </c>
      <c r="AC1043">
        <f>(-J1043*44100)</f>
        <v>0</v>
      </c>
      <c r="AD1043">
        <f>2*29.3*R1043*0.92*(EA1043-W1043)</f>
        <v>0</v>
      </c>
      <c r="AE1043">
        <f>2*0.95*5.67E-8*(((EA1043+$B$7)+273)^4-(W1043+273)^4)</f>
        <v>0</v>
      </c>
      <c r="AF1043">
        <f>U1043+AE1043+AC1043+AD1043</f>
        <v>0</v>
      </c>
      <c r="AG1043">
        <f>DX1043*AU1043*(DS1043-DR1043*(1000-AU1043*DU1043)/(1000-AU1043*DT1043))/(100*DL1043)</f>
        <v>0</v>
      </c>
      <c r="AH1043">
        <f>1000*DX1043*AU1043*(DT1043-DU1043)/(100*DL1043*(1000-AU1043*DT1043))</f>
        <v>0</v>
      </c>
      <c r="AI1043">
        <f>(AJ1043 - AK1043 - DY1043*1E3/(8.314*(EA1043+273.15)) * AM1043/DX1043 * AL1043) * DX1043/(100*DL1043) * (1000 - DU1043)/1000</f>
        <v>0</v>
      </c>
      <c r="AJ1043">
        <v>1121.80900407354</v>
      </c>
      <c r="AK1043">
        <v>1091.62878787879</v>
      </c>
      <c r="AL1043">
        <v>3.52767849715129</v>
      </c>
      <c r="AM1043">
        <v>65.4866395817143</v>
      </c>
      <c r="AN1043">
        <f>(AP1043 - AO1043 + DY1043*1E3/(8.314*(EA1043+273.15)) * AR1043/DX1043 * AQ1043) * DX1043/(100*DL1043) * 1000/(1000 - AP1043)</f>
        <v>0</v>
      </c>
      <c r="AO1043">
        <v>25.7510034154259</v>
      </c>
      <c r="AP1043">
        <v>50.950196969697</v>
      </c>
      <c r="AQ1043">
        <v>-0.000306262354642702</v>
      </c>
      <c r="AR1043">
        <v>110.837555628061</v>
      </c>
      <c r="AS1043">
        <v>8</v>
      </c>
      <c r="AT1043">
        <v>2</v>
      </c>
      <c r="AU1043">
        <f>IF(AS1043*$H$13&gt;=AW1043,1.0,(AW1043/(AW1043-AS1043*$H$13)))</f>
        <v>0</v>
      </c>
      <c r="AV1043">
        <f>(AU1043-1)*100</f>
        <v>0</v>
      </c>
      <c r="AW1043">
        <f>MAX(0,($B$13+$C$13*EF1043)/(1+$D$13*EF1043)*DY1043/(EA1043+273)*$E$13)</f>
        <v>0</v>
      </c>
      <c r="AX1043" t="s">
        <v>437</v>
      </c>
      <c r="AY1043" t="s">
        <v>437</v>
      </c>
      <c r="AZ1043">
        <v>0</v>
      </c>
      <c r="BA1043">
        <v>0</v>
      </c>
      <c r="BB1043">
        <f>1-AZ1043/BA1043</f>
        <v>0</v>
      </c>
      <c r="BC1043">
        <v>0</v>
      </c>
      <c r="BD1043" t="s">
        <v>437</v>
      </c>
      <c r="BE1043" t="s">
        <v>437</v>
      </c>
      <c r="BF1043">
        <v>0</v>
      </c>
      <c r="BG1043">
        <v>0</v>
      </c>
      <c r="BH1043">
        <f>1-BF1043/BG1043</f>
        <v>0</v>
      </c>
      <c r="BI1043">
        <v>0.5</v>
      </c>
      <c r="BJ1043">
        <f>DI1043</f>
        <v>0</v>
      </c>
      <c r="BK1043">
        <f>L1043</f>
        <v>0</v>
      </c>
      <c r="BL1043">
        <f>BH1043*BI1043*BJ1043</f>
        <v>0</v>
      </c>
      <c r="BM1043">
        <f>(BK1043-BC1043)/BJ1043</f>
        <v>0</v>
      </c>
      <c r="BN1043">
        <f>(BA1043-BG1043)/BG1043</f>
        <v>0</v>
      </c>
      <c r="BO1043">
        <f>AZ1043/(BB1043+AZ1043/BG1043)</f>
        <v>0</v>
      </c>
      <c r="BP1043" t="s">
        <v>437</v>
      </c>
      <c r="BQ1043">
        <v>0</v>
      </c>
      <c r="BR1043">
        <f>IF(BQ1043&lt;&gt;0, BQ1043, BO1043)</f>
        <v>0</v>
      </c>
      <c r="BS1043">
        <f>1-BR1043/BG1043</f>
        <v>0</v>
      </c>
      <c r="BT1043">
        <f>(BG1043-BF1043)/(BG1043-BR1043)</f>
        <v>0</v>
      </c>
      <c r="BU1043">
        <f>(BA1043-BG1043)/(BA1043-BR1043)</f>
        <v>0</v>
      </c>
      <c r="BV1043">
        <f>(BG1043-BF1043)/(BG1043-AZ1043)</f>
        <v>0</v>
      </c>
      <c r="BW1043">
        <f>(BA1043-BG1043)/(BA1043-AZ1043)</f>
        <v>0</v>
      </c>
      <c r="BX1043">
        <f>(BT1043*BR1043/BF1043)</f>
        <v>0</v>
      </c>
      <c r="BY1043">
        <f>(1-BX1043)</f>
        <v>0</v>
      </c>
      <c r="DH1043">
        <f>$B$11*EG1043+$C$11*EH1043+$F$11*ES1043*(1-EV1043)</f>
        <v>0</v>
      </c>
      <c r="DI1043">
        <f>DH1043*DJ1043</f>
        <v>0</v>
      </c>
      <c r="DJ1043">
        <f>($B$11*$D$9+$C$11*$D$9+$F$11*((FF1043+EX1043)/MAX(FF1043+EX1043+FG1043, 0.1)*$I$9+FG1043/MAX(FF1043+EX1043+FG1043, 0.1)*$J$9))/($B$11+$C$11+$F$11)</f>
        <v>0</v>
      </c>
      <c r="DK1043">
        <f>($B$11*$K$9+$C$11*$K$9+$F$11*((FF1043+EX1043)/MAX(FF1043+EX1043+FG1043, 0.1)*$P$9+FG1043/MAX(FF1043+EX1043+FG1043, 0.1)*$Q$9))/($B$11+$C$11+$F$11)</f>
        <v>0</v>
      </c>
      <c r="DL1043">
        <v>6</v>
      </c>
      <c r="DM1043">
        <v>0.5</v>
      </c>
      <c r="DN1043" t="s">
        <v>438</v>
      </c>
      <c r="DO1043">
        <v>2</v>
      </c>
      <c r="DP1043" t="b">
        <v>1</v>
      </c>
      <c r="DQ1043">
        <v>1761426102.94615</v>
      </c>
      <c r="DR1043">
        <v>1013.40607692308</v>
      </c>
      <c r="DS1043">
        <v>1076.43692307692</v>
      </c>
      <c r="DT1043">
        <v>50.9666384615385</v>
      </c>
      <c r="DU1043">
        <v>25.7459461538462</v>
      </c>
      <c r="DV1043">
        <v>1012.30823076923</v>
      </c>
      <c r="DW1043">
        <v>51.0107692307692</v>
      </c>
      <c r="DX1043">
        <v>500.033692307692</v>
      </c>
      <c r="DY1043">
        <v>90.2032615384615</v>
      </c>
      <c r="DZ1043">
        <v>0.0406404076923077</v>
      </c>
      <c r="EA1043">
        <v>51.6525</v>
      </c>
      <c r="EB1043">
        <v>47.9328615384615</v>
      </c>
      <c r="EC1043">
        <v>999.9</v>
      </c>
      <c r="ED1043">
        <v>0</v>
      </c>
      <c r="EE1043">
        <v>0</v>
      </c>
      <c r="EF1043">
        <v>10009.0476923077</v>
      </c>
      <c r="EG1043">
        <v>0</v>
      </c>
      <c r="EH1043">
        <v>1186.03692307692</v>
      </c>
      <c r="EI1043">
        <v>-63.0313076923077</v>
      </c>
      <c r="EJ1043">
        <v>1067.82846153846</v>
      </c>
      <c r="EK1043">
        <v>1104.88307692308</v>
      </c>
      <c r="EL1043">
        <v>25.2207076923077</v>
      </c>
      <c r="EM1043">
        <v>1076.43692307692</v>
      </c>
      <c r="EN1043">
        <v>25.7459461538462</v>
      </c>
      <c r="EO1043">
        <v>4.59735846153846</v>
      </c>
      <c r="EP1043">
        <v>2.32236923076923</v>
      </c>
      <c r="EQ1043">
        <v>31.3315076923077</v>
      </c>
      <c r="ER1043">
        <v>19.8324</v>
      </c>
      <c r="ES1043">
        <v>1200.01692307692</v>
      </c>
      <c r="ET1043">
        <v>0.967002</v>
      </c>
      <c r="EU1043">
        <v>0.0329975</v>
      </c>
      <c r="EV1043">
        <v>0</v>
      </c>
      <c r="EW1043">
        <v>938.570230769231</v>
      </c>
      <c r="EX1043">
        <v>5.00059</v>
      </c>
      <c r="EY1043">
        <v>12512.8307692308</v>
      </c>
      <c r="EZ1043">
        <v>10358.8769230769</v>
      </c>
      <c r="FA1043">
        <v>64.687</v>
      </c>
      <c r="FB1043">
        <v>65.875</v>
      </c>
      <c r="FC1043">
        <v>64.625</v>
      </c>
      <c r="FD1043">
        <v>65.7881538461538</v>
      </c>
      <c r="FE1043">
        <v>65.937</v>
      </c>
      <c r="FF1043">
        <v>1155.58615384615</v>
      </c>
      <c r="FG1043">
        <v>39.43</v>
      </c>
      <c r="FH1043">
        <v>0</v>
      </c>
      <c r="FI1043">
        <v>1761426071.5</v>
      </c>
      <c r="FJ1043">
        <v>0</v>
      </c>
      <c r="FK1043">
        <v>938.75764</v>
      </c>
      <c r="FL1043">
        <v>10.5103845961782</v>
      </c>
      <c r="FM1043">
        <v>130.246153638717</v>
      </c>
      <c r="FN1043">
        <v>12514.496</v>
      </c>
      <c r="FO1043">
        <v>15</v>
      </c>
      <c r="FP1043">
        <v>0</v>
      </c>
      <c r="FQ1043" t="s">
        <v>439</v>
      </c>
      <c r="FR1043">
        <v>0</v>
      </c>
      <c r="FS1043">
        <v>0</v>
      </c>
      <c r="FT1043">
        <v>0</v>
      </c>
      <c r="FU1043">
        <v>0</v>
      </c>
      <c r="FV1043">
        <v>0</v>
      </c>
      <c r="FW1043">
        <v>0</v>
      </c>
      <c r="FX1043">
        <v>0</v>
      </c>
      <c r="FY1043">
        <v>0</v>
      </c>
      <c r="FZ1043">
        <v>0</v>
      </c>
      <c r="GA1043">
        <v>0</v>
      </c>
      <c r="GB1043">
        <v>0</v>
      </c>
      <c r="GC1043">
        <v>-63.093395</v>
      </c>
      <c r="GD1043">
        <v>-5.89478345864651</v>
      </c>
      <c r="GE1043">
        <v>1.27715656106642</v>
      </c>
      <c r="GF1043">
        <v>0</v>
      </c>
      <c r="GG1043">
        <v>938.092323529412</v>
      </c>
      <c r="GH1043">
        <v>11.5380137396283</v>
      </c>
      <c r="GI1043">
        <v>1.14244739151855</v>
      </c>
      <c r="GJ1043">
        <v>-1</v>
      </c>
      <c r="GK1043">
        <v>25.22649</v>
      </c>
      <c r="GL1043">
        <v>-0.147022556390958</v>
      </c>
      <c r="GM1043">
        <v>0.0146866572098619</v>
      </c>
      <c r="GN1043">
        <v>0</v>
      </c>
      <c r="GO1043">
        <v>0</v>
      </c>
      <c r="GP1043">
        <v>2</v>
      </c>
      <c r="GQ1043" t="s">
        <v>473</v>
      </c>
      <c r="GR1043">
        <v>3.12605</v>
      </c>
      <c r="GS1043">
        <v>2.7185</v>
      </c>
      <c r="GT1043">
        <v>0.159955</v>
      </c>
      <c r="GU1043">
        <v>0.166012</v>
      </c>
      <c r="GV1043">
        <v>0.16449</v>
      </c>
      <c r="GW1043">
        <v>0.102055</v>
      </c>
      <c r="GX1043">
        <v>29882.8</v>
      </c>
      <c r="GY1043">
        <v>31307.1</v>
      </c>
      <c r="GZ1043">
        <v>32341.9</v>
      </c>
      <c r="HA1043">
        <v>34150.3</v>
      </c>
      <c r="HB1043">
        <v>38865.5</v>
      </c>
      <c r="HC1043">
        <v>44271.8</v>
      </c>
      <c r="HD1043">
        <v>50894</v>
      </c>
      <c r="HE1043">
        <v>54816.5</v>
      </c>
      <c r="HF1043">
        <v>1.6467</v>
      </c>
      <c r="HG1043">
        <v>1.49955</v>
      </c>
      <c r="HH1043">
        <v>-0.170175</v>
      </c>
      <c r="HI1043">
        <v>0</v>
      </c>
      <c r="HJ1043">
        <v>50.6079</v>
      </c>
      <c r="HK1043">
        <v>999.9</v>
      </c>
      <c r="HL1043">
        <v>55.994</v>
      </c>
      <c r="HM1043">
        <v>30.293</v>
      </c>
      <c r="HN1043">
        <v>26.8933</v>
      </c>
      <c r="HO1043">
        <v>60.1068</v>
      </c>
      <c r="HP1043">
        <v>40.5329</v>
      </c>
      <c r="HQ1043">
        <v>1</v>
      </c>
      <c r="HR1043">
        <v>2.72262</v>
      </c>
      <c r="HS1043">
        <v>1.89887</v>
      </c>
      <c r="HT1043">
        <v>20.0993</v>
      </c>
      <c r="HU1043">
        <v>5.18569</v>
      </c>
      <c r="HV1043">
        <v>12.0159</v>
      </c>
      <c r="HW1043">
        <v>4.96625</v>
      </c>
      <c r="HX1043">
        <v>3.296</v>
      </c>
      <c r="HY1043">
        <v>9999</v>
      </c>
      <c r="HZ1043">
        <v>9999</v>
      </c>
      <c r="IA1043">
        <v>999.9</v>
      </c>
      <c r="IB1043">
        <v>9999</v>
      </c>
      <c r="IC1043">
        <v>1.86325</v>
      </c>
      <c r="ID1043">
        <v>1.86812</v>
      </c>
      <c r="IE1043">
        <v>1.86784</v>
      </c>
      <c r="IF1043">
        <v>1.86905</v>
      </c>
      <c r="IG1043">
        <v>1.86981</v>
      </c>
      <c r="IH1043">
        <v>1.8659</v>
      </c>
      <c r="II1043">
        <v>1.86693</v>
      </c>
      <c r="IJ1043">
        <v>1.86843</v>
      </c>
      <c r="IK1043">
        <v>5</v>
      </c>
      <c r="IL1043">
        <v>0</v>
      </c>
      <c r="IM1043">
        <v>0</v>
      </c>
      <c r="IN1043">
        <v>0</v>
      </c>
      <c r="IO1043" t="s">
        <v>441</v>
      </c>
      <c r="IP1043" t="s">
        <v>442</v>
      </c>
      <c r="IQ1043" t="s">
        <v>443</v>
      </c>
      <c r="IR1043" t="s">
        <v>443</v>
      </c>
      <c r="IS1043" t="s">
        <v>443</v>
      </c>
      <c r="IT1043" t="s">
        <v>443</v>
      </c>
      <c r="IU1043">
        <v>0</v>
      </c>
      <c r="IV1043">
        <v>100</v>
      </c>
      <c r="IW1043">
        <v>100</v>
      </c>
      <c r="IX1043">
        <v>1.1</v>
      </c>
      <c r="IY1043">
        <v>-0.0441</v>
      </c>
      <c r="IZ1043">
        <v>1.09748391826392</v>
      </c>
      <c r="JA1043">
        <v>0</v>
      </c>
      <c r="JB1043">
        <v>0</v>
      </c>
      <c r="JC1043">
        <v>0</v>
      </c>
      <c r="JD1043">
        <v>-0.0441141096964596</v>
      </c>
      <c r="JE1043">
        <v>0</v>
      </c>
      <c r="JF1043">
        <v>0</v>
      </c>
      <c r="JG1043">
        <v>0</v>
      </c>
      <c r="JH1043">
        <v>5</v>
      </c>
      <c r="JI1043">
        <v>2273</v>
      </c>
      <c r="JJ1043">
        <v>1</v>
      </c>
      <c r="JK1043">
        <v>24</v>
      </c>
      <c r="JL1043">
        <v>29357101.9</v>
      </c>
      <c r="JM1043">
        <v>29357101.9</v>
      </c>
      <c r="JN1043">
        <v>2.229</v>
      </c>
      <c r="JO1043">
        <v>2.61475</v>
      </c>
      <c r="JP1043">
        <v>1.54785</v>
      </c>
      <c r="JQ1043">
        <v>2.31567</v>
      </c>
      <c r="JR1043">
        <v>1.64673</v>
      </c>
      <c r="JS1043">
        <v>2.34863</v>
      </c>
      <c r="JT1043">
        <v>34.418</v>
      </c>
      <c r="JU1043">
        <v>24.1838</v>
      </c>
      <c r="JV1043">
        <v>18</v>
      </c>
      <c r="JW1043">
        <v>484.738</v>
      </c>
      <c r="JX1043">
        <v>378.146</v>
      </c>
      <c r="JY1043">
        <v>48.7098</v>
      </c>
      <c r="JZ1043">
        <v>57.3029</v>
      </c>
      <c r="KA1043">
        <v>29.9993</v>
      </c>
      <c r="KB1043">
        <v>56.457</v>
      </c>
      <c r="KC1043">
        <v>56.2311</v>
      </c>
      <c r="KD1043">
        <v>44.7618</v>
      </c>
      <c r="KE1043">
        <v>0</v>
      </c>
      <c r="KF1043">
        <v>100</v>
      </c>
      <c r="KG1043">
        <v>48.7623</v>
      </c>
      <c r="KH1043">
        <v>1129.63</v>
      </c>
      <c r="KI1043">
        <v>26.2864</v>
      </c>
      <c r="KJ1043">
        <v>92.2016</v>
      </c>
      <c r="KK1043">
        <v>88.6671</v>
      </c>
    </row>
    <row r="1044" spans="1:297">
      <c r="A1044">
        <v>1028</v>
      </c>
      <c r="B1044">
        <v>1761426116.1</v>
      </c>
      <c r="C1044">
        <v>17935.0999999046</v>
      </c>
      <c r="D1044" t="s">
        <v>2508</v>
      </c>
      <c r="E1044" t="s">
        <v>2509</v>
      </c>
      <c r="F1044">
        <v>5</v>
      </c>
      <c r="G1044" t="s">
        <v>2375</v>
      </c>
      <c r="H1044" t="s">
        <v>436</v>
      </c>
      <c r="I1044">
        <v>1761426107.94615</v>
      </c>
      <c r="J1044">
        <f>(K1044)/1000</f>
        <v>0</v>
      </c>
      <c r="K1044">
        <f>IF(DP1044, AN1044, AH1044)</f>
        <v>0</v>
      </c>
      <c r="L1044">
        <f>IF(DP1044, AI1044, AG1044)</f>
        <v>0</v>
      </c>
      <c r="M1044">
        <f>DR1044 - IF(AU1044&gt;1, L1044*DL1044*100.0/(AW1044), 0)</f>
        <v>0</v>
      </c>
      <c r="N1044">
        <f>((T1044-J1044/2)*M1044-L1044)/(T1044+J1044/2)</f>
        <v>0</v>
      </c>
      <c r="O1044">
        <f>N1044*(DY1044+DZ1044)/1000.0</f>
        <v>0</v>
      </c>
      <c r="P1044">
        <f>(DR1044 - IF(AU1044&gt;1, L1044*DL1044*100.0/(AW1044), 0))*(DY1044+DZ1044)/1000.0</f>
        <v>0</v>
      </c>
      <c r="Q1044">
        <f>2.0/((1/S1044-1/R1044)+SIGN(S1044)*SQRT((1/S1044-1/R1044)*(1/S1044-1/R1044) + 4*DM1044/((DM1044+1)*(DM1044+1))*(2*1/S1044*1/R1044-1/R1044*1/R1044)))</f>
        <v>0</v>
      </c>
      <c r="R1044">
        <f>IF(LEFT(DN1044,1)&lt;&gt;"0",IF(LEFT(DN1044,1)="1",3.0,DO1044),$D$5+$E$5*(EF1044*DY1044/($K$5*1000))+$F$5*(EF1044*DY1044/($K$5*1000))*MAX(MIN(DL1044,$J$5),$I$5)*MAX(MIN(DL1044,$J$5),$I$5)+$G$5*MAX(MIN(DL1044,$J$5),$I$5)*(EF1044*DY1044/($K$5*1000))+$H$5*(EF1044*DY1044/($K$5*1000))*(EF1044*DY1044/($K$5*1000)))</f>
        <v>0</v>
      </c>
      <c r="S1044">
        <f>J1044*(1000-(1000*0.61365*exp(17.502*W1044/(240.97+W1044))/(DY1044+DZ1044)+DT1044)/2)/(1000*0.61365*exp(17.502*W1044/(240.97+W1044))/(DY1044+DZ1044)-DT1044)</f>
        <v>0</v>
      </c>
      <c r="T1044">
        <f>1/((DM1044+1)/(Q1044/1.6)+1/(R1044/1.37)) + DM1044/((DM1044+1)/(Q1044/1.6) + DM1044/(R1044/1.37))</f>
        <v>0</v>
      </c>
      <c r="U1044">
        <f>(DH1044*DK1044)</f>
        <v>0</v>
      </c>
      <c r="V1044">
        <f>(EA1044+(U1044+2*0.95*5.67E-8*(((EA1044+$B$7)+273)^4-(EA1044+273)^4)-44100*J1044)/(1.84*29.3*R1044+8*0.95*5.67E-8*(EA1044+273)^3))</f>
        <v>0</v>
      </c>
      <c r="W1044">
        <f>($C$7*EB1044+$D$7*EC1044+$E$7*V1044)</f>
        <v>0</v>
      </c>
      <c r="X1044">
        <f>0.61365*exp(17.502*W1044/(240.97+W1044))</f>
        <v>0</v>
      </c>
      <c r="Y1044">
        <f>(Z1044/AA1044*100)</f>
        <v>0</v>
      </c>
      <c r="Z1044">
        <f>DT1044*(DY1044+DZ1044)/1000</f>
        <v>0</v>
      </c>
      <c r="AA1044">
        <f>0.61365*exp(17.502*EA1044/(240.97+EA1044))</f>
        <v>0</v>
      </c>
      <c r="AB1044">
        <f>(X1044-DT1044*(DY1044+DZ1044)/1000)</f>
        <v>0</v>
      </c>
      <c r="AC1044">
        <f>(-J1044*44100)</f>
        <v>0</v>
      </c>
      <c r="AD1044">
        <f>2*29.3*R1044*0.92*(EA1044-W1044)</f>
        <v>0</v>
      </c>
      <c r="AE1044">
        <f>2*0.95*5.67E-8*(((EA1044+$B$7)+273)^4-(W1044+273)^4)</f>
        <v>0</v>
      </c>
      <c r="AF1044">
        <f>U1044+AE1044+AC1044+AD1044</f>
        <v>0</v>
      </c>
      <c r="AG1044">
        <f>DX1044*AU1044*(DS1044-DR1044*(1000-AU1044*DU1044)/(1000-AU1044*DT1044))/(100*DL1044)</f>
        <v>0</v>
      </c>
      <c r="AH1044">
        <f>1000*DX1044*AU1044*(DT1044-DU1044)/(100*DL1044*(1000-AU1044*DT1044))</f>
        <v>0</v>
      </c>
      <c r="AI1044">
        <f>(AJ1044 - AK1044 - DY1044*1E3/(8.314*(EA1044+273.15)) * AM1044/DX1044 * AL1044) * DX1044/(100*DL1044) * (1000 - DU1044)/1000</f>
        <v>0</v>
      </c>
      <c r="AJ1044">
        <v>1139.24885293065</v>
      </c>
      <c r="AK1044">
        <v>1108.81757575758</v>
      </c>
      <c r="AL1044">
        <v>3.43694890431415</v>
      </c>
      <c r="AM1044">
        <v>65.4866395817143</v>
      </c>
      <c r="AN1044">
        <f>(AP1044 - AO1044 + DY1044*1E3/(8.314*(EA1044+273.15)) * AR1044/DX1044 * AQ1044) * DX1044/(100*DL1044) * 1000/(1000 - AP1044)</f>
        <v>0</v>
      </c>
      <c r="AO1044">
        <v>25.7504168534846</v>
      </c>
      <c r="AP1044">
        <v>50.91782</v>
      </c>
      <c r="AQ1044">
        <v>-0.00528556290401917</v>
      </c>
      <c r="AR1044">
        <v>110.837555628061</v>
      </c>
      <c r="AS1044">
        <v>8</v>
      </c>
      <c r="AT1044">
        <v>2</v>
      </c>
      <c r="AU1044">
        <f>IF(AS1044*$H$13&gt;=AW1044,1.0,(AW1044/(AW1044-AS1044*$H$13)))</f>
        <v>0</v>
      </c>
      <c r="AV1044">
        <f>(AU1044-1)*100</f>
        <v>0</v>
      </c>
      <c r="AW1044">
        <f>MAX(0,($B$13+$C$13*EF1044)/(1+$D$13*EF1044)*DY1044/(EA1044+273)*$E$13)</f>
        <v>0</v>
      </c>
      <c r="AX1044" t="s">
        <v>437</v>
      </c>
      <c r="AY1044" t="s">
        <v>437</v>
      </c>
      <c r="AZ1044">
        <v>0</v>
      </c>
      <c r="BA1044">
        <v>0</v>
      </c>
      <c r="BB1044">
        <f>1-AZ1044/BA1044</f>
        <v>0</v>
      </c>
      <c r="BC1044">
        <v>0</v>
      </c>
      <c r="BD1044" t="s">
        <v>437</v>
      </c>
      <c r="BE1044" t="s">
        <v>437</v>
      </c>
      <c r="BF1044">
        <v>0</v>
      </c>
      <c r="BG1044">
        <v>0</v>
      </c>
      <c r="BH1044">
        <f>1-BF1044/BG1044</f>
        <v>0</v>
      </c>
      <c r="BI1044">
        <v>0.5</v>
      </c>
      <c r="BJ1044">
        <f>DI1044</f>
        <v>0</v>
      </c>
      <c r="BK1044">
        <f>L1044</f>
        <v>0</v>
      </c>
      <c r="BL1044">
        <f>BH1044*BI1044*BJ1044</f>
        <v>0</v>
      </c>
      <c r="BM1044">
        <f>(BK1044-BC1044)/BJ1044</f>
        <v>0</v>
      </c>
      <c r="BN1044">
        <f>(BA1044-BG1044)/BG1044</f>
        <v>0</v>
      </c>
      <c r="BO1044">
        <f>AZ1044/(BB1044+AZ1044/BG1044)</f>
        <v>0</v>
      </c>
      <c r="BP1044" t="s">
        <v>437</v>
      </c>
      <c r="BQ1044">
        <v>0</v>
      </c>
      <c r="BR1044">
        <f>IF(BQ1044&lt;&gt;0, BQ1044, BO1044)</f>
        <v>0</v>
      </c>
      <c r="BS1044">
        <f>1-BR1044/BG1044</f>
        <v>0</v>
      </c>
      <c r="BT1044">
        <f>(BG1044-BF1044)/(BG1044-BR1044)</f>
        <v>0</v>
      </c>
      <c r="BU1044">
        <f>(BA1044-BG1044)/(BA1044-BR1044)</f>
        <v>0</v>
      </c>
      <c r="BV1044">
        <f>(BG1044-BF1044)/(BG1044-AZ1044)</f>
        <v>0</v>
      </c>
      <c r="BW1044">
        <f>(BA1044-BG1044)/(BA1044-AZ1044)</f>
        <v>0</v>
      </c>
      <c r="BX1044">
        <f>(BT1044*BR1044/BF1044)</f>
        <v>0</v>
      </c>
      <c r="BY1044">
        <f>(1-BX1044)</f>
        <v>0</v>
      </c>
      <c r="DH1044">
        <f>$B$11*EG1044+$C$11*EH1044+$F$11*ES1044*(1-EV1044)</f>
        <v>0</v>
      </c>
      <c r="DI1044">
        <f>DH1044*DJ1044</f>
        <v>0</v>
      </c>
      <c r="DJ1044">
        <f>($B$11*$D$9+$C$11*$D$9+$F$11*((FF1044+EX1044)/MAX(FF1044+EX1044+FG1044, 0.1)*$I$9+FG1044/MAX(FF1044+EX1044+FG1044, 0.1)*$J$9))/($B$11+$C$11+$F$11)</f>
        <v>0</v>
      </c>
      <c r="DK1044">
        <f>($B$11*$K$9+$C$11*$K$9+$F$11*((FF1044+EX1044)/MAX(FF1044+EX1044+FG1044, 0.1)*$P$9+FG1044/MAX(FF1044+EX1044+FG1044, 0.1)*$Q$9))/($B$11+$C$11+$F$11)</f>
        <v>0</v>
      </c>
      <c r="DL1044">
        <v>6</v>
      </c>
      <c r="DM1044">
        <v>0.5</v>
      </c>
      <c r="DN1044" t="s">
        <v>438</v>
      </c>
      <c r="DO1044">
        <v>2</v>
      </c>
      <c r="DP1044" t="b">
        <v>1</v>
      </c>
      <c r="DQ1044">
        <v>1761426107.94615</v>
      </c>
      <c r="DR1044">
        <v>1029.15230769231</v>
      </c>
      <c r="DS1044">
        <v>1093.10769230769</v>
      </c>
      <c r="DT1044">
        <v>50.9518307692308</v>
      </c>
      <c r="DU1044">
        <v>25.7485692307692</v>
      </c>
      <c r="DV1044">
        <v>1028.05461538462</v>
      </c>
      <c r="DW1044">
        <v>50.9959538461538</v>
      </c>
      <c r="DX1044">
        <v>500.035384615385</v>
      </c>
      <c r="DY1044">
        <v>90.2036923076923</v>
      </c>
      <c r="DZ1044">
        <v>0.0406014384615385</v>
      </c>
      <c r="EA1044">
        <v>51.6468307692308</v>
      </c>
      <c r="EB1044">
        <v>47.9234538461538</v>
      </c>
      <c r="EC1044">
        <v>999.9</v>
      </c>
      <c r="ED1044">
        <v>0</v>
      </c>
      <c r="EE1044">
        <v>0</v>
      </c>
      <c r="EF1044">
        <v>10006.55</v>
      </c>
      <c r="EG1044">
        <v>0</v>
      </c>
      <c r="EH1044">
        <v>1186.10384615385</v>
      </c>
      <c r="EI1044">
        <v>-63.9543846153846</v>
      </c>
      <c r="EJ1044">
        <v>1084.40307692308</v>
      </c>
      <c r="EK1044">
        <v>1121.99615384615</v>
      </c>
      <c r="EL1044">
        <v>25.2032615384615</v>
      </c>
      <c r="EM1044">
        <v>1093.10769230769</v>
      </c>
      <c r="EN1044">
        <v>25.7485692307692</v>
      </c>
      <c r="EO1044">
        <v>4.59604461538461</v>
      </c>
      <c r="EP1044">
        <v>2.32261846153846</v>
      </c>
      <c r="EQ1044">
        <v>31.3264846153846</v>
      </c>
      <c r="ER1044">
        <v>19.8341230769231</v>
      </c>
      <c r="ES1044">
        <v>1200.01461538462</v>
      </c>
      <c r="ET1044">
        <v>0.967001384615385</v>
      </c>
      <c r="EU1044">
        <v>0.0329981769230769</v>
      </c>
      <c r="EV1044">
        <v>0</v>
      </c>
      <c r="EW1044">
        <v>939.478692307692</v>
      </c>
      <c r="EX1044">
        <v>5.00059</v>
      </c>
      <c r="EY1044">
        <v>12523.4538461538</v>
      </c>
      <c r="EZ1044">
        <v>10358.8538461538</v>
      </c>
      <c r="FA1044">
        <v>64.6822307692308</v>
      </c>
      <c r="FB1044">
        <v>65.8653076923077</v>
      </c>
      <c r="FC1044">
        <v>64.625</v>
      </c>
      <c r="FD1044">
        <v>65.7690769230769</v>
      </c>
      <c r="FE1044">
        <v>65.937</v>
      </c>
      <c r="FF1044">
        <v>1155.58230769231</v>
      </c>
      <c r="FG1044">
        <v>39.43</v>
      </c>
      <c r="FH1044">
        <v>0</v>
      </c>
      <c r="FI1044">
        <v>1761426076.9</v>
      </c>
      <c r="FJ1044">
        <v>0</v>
      </c>
      <c r="FK1044">
        <v>939.651615384615</v>
      </c>
      <c r="FL1044">
        <v>10.9093333366093</v>
      </c>
      <c r="FM1044">
        <v>120.59829054311</v>
      </c>
      <c r="FN1044">
        <v>12525.3269230769</v>
      </c>
      <c r="FO1044">
        <v>15</v>
      </c>
      <c r="FP1044">
        <v>0</v>
      </c>
      <c r="FQ1044" t="s">
        <v>439</v>
      </c>
      <c r="FR1044">
        <v>0</v>
      </c>
      <c r="FS1044">
        <v>0</v>
      </c>
      <c r="FT1044">
        <v>0</v>
      </c>
      <c r="FU1044">
        <v>0</v>
      </c>
      <c r="FV1044">
        <v>0</v>
      </c>
      <c r="FW1044">
        <v>0</v>
      </c>
      <c r="FX1044">
        <v>0</v>
      </c>
      <c r="FY1044">
        <v>0</v>
      </c>
      <c r="FZ1044">
        <v>0</v>
      </c>
      <c r="GA1044">
        <v>0</v>
      </c>
      <c r="GB1044">
        <v>0</v>
      </c>
      <c r="GC1044">
        <v>-63.5713190476191</v>
      </c>
      <c r="GD1044">
        <v>-12.7490181818182</v>
      </c>
      <c r="GE1044">
        <v>1.57068414897065</v>
      </c>
      <c r="GF1044">
        <v>0</v>
      </c>
      <c r="GG1044">
        <v>939.010088235294</v>
      </c>
      <c r="GH1044">
        <v>10.7464476736032</v>
      </c>
      <c r="GI1044">
        <v>1.06777917874786</v>
      </c>
      <c r="GJ1044">
        <v>-1</v>
      </c>
      <c r="GK1044">
        <v>25.2110333333333</v>
      </c>
      <c r="GL1044">
        <v>-0.205067532467499</v>
      </c>
      <c r="GM1044">
        <v>0.0217370943283887</v>
      </c>
      <c r="GN1044">
        <v>0</v>
      </c>
      <c r="GO1044">
        <v>0</v>
      </c>
      <c r="GP1044">
        <v>2</v>
      </c>
      <c r="GQ1044" t="s">
        <v>473</v>
      </c>
      <c r="GR1044">
        <v>3.1262</v>
      </c>
      <c r="GS1044">
        <v>2.71886</v>
      </c>
      <c r="GT1044">
        <v>0.161613</v>
      </c>
      <c r="GU1044">
        <v>0.167747</v>
      </c>
      <c r="GV1044">
        <v>0.164452</v>
      </c>
      <c r="GW1044">
        <v>0.10206</v>
      </c>
      <c r="GX1044">
        <v>29823.8</v>
      </c>
      <c r="GY1044">
        <v>31242.2</v>
      </c>
      <c r="GZ1044">
        <v>32342.4</v>
      </c>
      <c r="HA1044">
        <v>34151.2</v>
      </c>
      <c r="HB1044">
        <v>38867.9</v>
      </c>
      <c r="HC1044">
        <v>44272.9</v>
      </c>
      <c r="HD1044">
        <v>50894.7</v>
      </c>
      <c r="HE1044">
        <v>54817.9</v>
      </c>
      <c r="HF1044">
        <v>1.6467</v>
      </c>
      <c r="HG1044">
        <v>1.49983</v>
      </c>
      <c r="HH1044">
        <v>-0.168428</v>
      </c>
      <c r="HI1044">
        <v>0</v>
      </c>
      <c r="HJ1044">
        <v>50.5754</v>
      </c>
      <c r="HK1044">
        <v>999.9</v>
      </c>
      <c r="HL1044">
        <v>55.994</v>
      </c>
      <c r="HM1044">
        <v>30.293</v>
      </c>
      <c r="HN1044">
        <v>26.8951</v>
      </c>
      <c r="HO1044">
        <v>60.4168</v>
      </c>
      <c r="HP1044">
        <v>40.3766</v>
      </c>
      <c r="HQ1044">
        <v>1</v>
      </c>
      <c r="HR1044">
        <v>2.7217</v>
      </c>
      <c r="HS1044">
        <v>1.8045</v>
      </c>
      <c r="HT1044">
        <v>20.1003</v>
      </c>
      <c r="HU1044">
        <v>5.18539</v>
      </c>
      <c r="HV1044">
        <v>12.0159</v>
      </c>
      <c r="HW1044">
        <v>4.9669</v>
      </c>
      <c r="HX1044">
        <v>3.29593</v>
      </c>
      <c r="HY1044">
        <v>9999</v>
      </c>
      <c r="HZ1044">
        <v>9999</v>
      </c>
      <c r="IA1044">
        <v>999.9</v>
      </c>
      <c r="IB1044">
        <v>9999</v>
      </c>
      <c r="IC1044">
        <v>1.86325</v>
      </c>
      <c r="ID1044">
        <v>1.86809</v>
      </c>
      <c r="IE1044">
        <v>1.86785</v>
      </c>
      <c r="IF1044">
        <v>1.86905</v>
      </c>
      <c r="IG1044">
        <v>1.86981</v>
      </c>
      <c r="IH1044">
        <v>1.86588</v>
      </c>
      <c r="II1044">
        <v>1.86696</v>
      </c>
      <c r="IJ1044">
        <v>1.86843</v>
      </c>
      <c r="IK1044">
        <v>5</v>
      </c>
      <c r="IL1044">
        <v>0</v>
      </c>
      <c r="IM1044">
        <v>0</v>
      </c>
      <c r="IN1044">
        <v>0</v>
      </c>
      <c r="IO1044" t="s">
        <v>441</v>
      </c>
      <c r="IP1044" t="s">
        <v>442</v>
      </c>
      <c r="IQ1044" t="s">
        <v>443</v>
      </c>
      <c r="IR1044" t="s">
        <v>443</v>
      </c>
      <c r="IS1044" t="s">
        <v>443</v>
      </c>
      <c r="IT1044" t="s">
        <v>443</v>
      </c>
      <c r="IU1044">
        <v>0</v>
      </c>
      <c r="IV1044">
        <v>100</v>
      </c>
      <c r="IW1044">
        <v>100</v>
      </c>
      <c r="IX1044">
        <v>1.1</v>
      </c>
      <c r="IY1044">
        <v>-0.0441</v>
      </c>
      <c r="IZ1044">
        <v>1.09748391826392</v>
      </c>
      <c r="JA1044">
        <v>0</v>
      </c>
      <c r="JB1044">
        <v>0</v>
      </c>
      <c r="JC1044">
        <v>0</v>
      </c>
      <c r="JD1044">
        <v>-0.0441141096964596</v>
      </c>
      <c r="JE1044">
        <v>0</v>
      </c>
      <c r="JF1044">
        <v>0</v>
      </c>
      <c r="JG1044">
        <v>0</v>
      </c>
      <c r="JH1044">
        <v>5</v>
      </c>
      <c r="JI1044">
        <v>2273</v>
      </c>
      <c r="JJ1044">
        <v>1</v>
      </c>
      <c r="JK1044">
        <v>24</v>
      </c>
      <c r="JL1044">
        <v>29357101.9</v>
      </c>
      <c r="JM1044">
        <v>29357101.9</v>
      </c>
      <c r="JN1044">
        <v>2.2583</v>
      </c>
      <c r="JO1044">
        <v>2.61841</v>
      </c>
      <c r="JP1044">
        <v>1.54785</v>
      </c>
      <c r="JQ1044">
        <v>2.31567</v>
      </c>
      <c r="JR1044">
        <v>1.64673</v>
      </c>
      <c r="JS1044">
        <v>2.2522</v>
      </c>
      <c r="JT1044">
        <v>34.418</v>
      </c>
      <c r="JU1044">
        <v>24.1838</v>
      </c>
      <c r="JV1044">
        <v>18</v>
      </c>
      <c r="JW1044">
        <v>484.769</v>
      </c>
      <c r="JX1044">
        <v>378.333</v>
      </c>
      <c r="JY1044">
        <v>48.7719</v>
      </c>
      <c r="JZ1044">
        <v>57.311</v>
      </c>
      <c r="KA1044">
        <v>29.9992</v>
      </c>
      <c r="KB1044">
        <v>56.4626</v>
      </c>
      <c r="KC1044">
        <v>56.2353</v>
      </c>
      <c r="KD1044">
        <v>45.2617</v>
      </c>
      <c r="KE1044">
        <v>0</v>
      </c>
      <c r="KF1044">
        <v>100</v>
      </c>
      <c r="KG1044">
        <v>48.8185</v>
      </c>
      <c r="KH1044">
        <v>1143.23</v>
      </c>
      <c r="KI1044">
        <v>26.2864</v>
      </c>
      <c r="KJ1044">
        <v>92.203</v>
      </c>
      <c r="KK1044">
        <v>88.6694</v>
      </c>
    </row>
    <row r="1045" spans="1:297">
      <c r="A1045">
        <v>1029</v>
      </c>
      <c r="B1045">
        <v>1761426121.1</v>
      </c>
      <c r="C1045">
        <v>17940.0999999046</v>
      </c>
      <c r="D1045" t="s">
        <v>2510</v>
      </c>
      <c r="E1045" t="s">
        <v>2511</v>
      </c>
      <c r="F1045">
        <v>5</v>
      </c>
      <c r="G1045" t="s">
        <v>2375</v>
      </c>
      <c r="H1045" t="s">
        <v>436</v>
      </c>
      <c r="I1045">
        <v>1761426112.94615</v>
      </c>
      <c r="J1045">
        <f>(K1045)/1000</f>
        <v>0</v>
      </c>
      <c r="K1045">
        <f>IF(DP1045, AN1045, AH1045)</f>
        <v>0</v>
      </c>
      <c r="L1045">
        <f>IF(DP1045, AI1045, AG1045)</f>
        <v>0</v>
      </c>
      <c r="M1045">
        <f>DR1045 - IF(AU1045&gt;1, L1045*DL1045*100.0/(AW1045), 0)</f>
        <v>0</v>
      </c>
      <c r="N1045">
        <f>((T1045-J1045/2)*M1045-L1045)/(T1045+J1045/2)</f>
        <v>0</v>
      </c>
      <c r="O1045">
        <f>N1045*(DY1045+DZ1045)/1000.0</f>
        <v>0</v>
      </c>
      <c r="P1045">
        <f>(DR1045 - IF(AU1045&gt;1, L1045*DL1045*100.0/(AW1045), 0))*(DY1045+DZ1045)/1000.0</f>
        <v>0</v>
      </c>
      <c r="Q1045">
        <f>2.0/((1/S1045-1/R1045)+SIGN(S1045)*SQRT((1/S1045-1/R1045)*(1/S1045-1/R1045) + 4*DM1045/((DM1045+1)*(DM1045+1))*(2*1/S1045*1/R1045-1/R1045*1/R1045)))</f>
        <v>0</v>
      </c>
      <c r="R1045">
        <f>IF(LEFT(DN1045,1)&lt;&gt;"0",IF(LEFT(DN1045,1)="1",3.0,DO1045),$D$5+$E$5*(EF1045*DY1045/($K$5*1000))+$F$5*(EF1045*DY1045/($K$5*1000))*MAX(MIN(DL1045,$J$5),$I$5)*MAX(MIN(DL1045,$J$5),$I$5)+$G$5*MAX(MIN(DL1045,$J$5),$I$5)*(EF1045*DY1045/($K$5*1000))+$H$5*(EF1045*DY1045/($K$5*1000))*(EF1045*DY1045/($K$5*1000)))</f>
        <v>0</v>
      </c>
      <c r="S1045">
        <f>J1045*(1000-(1000*0.61365*exp(17.502*W1045/(240.97+W1045))/(DY1045+DZ1045)+DT1045)/2)/(1000*0.61365*exp(17.502*W1045/(240.97+W1045))/(DY1045+DZ1045)-DT1045)</f>
        <v>0</v>
      </c>
      <c r="T1045">
        <f>1/((DM1045+1)/(Q1045/1.6)+1/(R1045/1.37)) + DM1045/((DM1045+1)/(Q1045/1.6) + DM1045/(R1045/1.37))</f>
        <v>0</v>
      </c>
      <c r="U1045">
        <f>(DH1045*DK1045)</f>
        <v>0</v>
      </c>
      <c r="V1045">
        <f>(EA1045+(U1045+2*0.95*5.67E-8*(((EA1045+$B$7)+273)^4-(EA1045+273)^4)-44100*J1045)/(1.84*29.3*R1045+8*0.95*5.67E-8*(EA1045+273)^3))</f>
        <v>0</v>
      </c>
      <c r="W1045">
        <f>($C$7*EB1045+$D$7*EC1045+$E$7*V1045)</f>
        <v>0</v>
      </c>
      <c r="X1045">
        <f>0.61365*exp(17.502*W1045/(240.97+W1045))</f>
        <v>0</v>
      </c>
      <c r="Y1045">
        <f>(Z1045/AA1045*100)</f>
        <v>0</v>
      </c>
      <c r="Z1045">
        <f>DT1045*(DY1045+DZ1045)/1000</f>
        <v>0</v>
      </c>
      <c r="AA1045">
        <f>0.61365*exp(17.502*EA1045/(240.97+EA1045))</f>
        <v>0</v>
      </c>
      <c r="AB1045">
        <f>(X1045-DT1045*(DY1045+DZ1045)/1000)</f>
        <v>0</v>
      </c>
      <c r="AC1045">
        <f>(-J1045*44100)</f>
        <v>0</v>
      </c>
      <c r="AD1045">
        <f>2*29.3*R1045*0.92*(EA1045-W1045)</f>
        <v>0</v>
      </c>
      <c r="AE1045">
        <f>2*0.95*5.67E-8*(((EA1045+$B$7)+273)^4-(W1045+273)^4)</f>
        <v>0</v>
      </c>
      <c r="AF1045">
        <f>U1045+AE1045+AC1045+AD1045</f>
        <v>0</v>
      </c>
      <c r="AG1045">
        <f>DX1045*AU1045*(DS1045-DR1045*(1000-AU1045*DU1045)/(1000-AU1045*DT1045))/(100*DL1045)</f>
        <v>0</v>
      </c>
      <c r="AH1045">
        <f>1000*DX1045*AU1045*(DT1045-DU1045)/(100*DL1045*(1000-AU1045*DT1045))</f>
        <v>0</v>
      </c>
      <c r="AI1045">
        <f>(AJ1045 - AK1045 - DY1045*1E3/(8.314*(EA1045+273.15)) * AM1045/DX1045 * AL1045) * DX1045/(100*DL1045) * (1000 - DU1045)/1000</f>
        <v>0</v>
      </c>
      <c r="AJ1045">
        <v>1157.42259675077</v>
      </c>
      <c r="AK1045">
        <v>1126.80327272727</v>
      </c>
      <c r="AL1045">
        <v>3.5915804885369</v>
      </c>
      <c r="AM1045">
        <v>65.4866395817143</v>
      </c>
      <c r="AN1045">
        <f>(AP1045 - AO1045 + DY1045*1E3/(8.314*(EA1045+273.15)) * AR1045/DX1045 * AQ1045) * DX1045/(100*DL1045) * 1000/(1000 - AP1045)</f>
        <v>0</v>
      </c>
      <c r="AO1045">
        <v>25.7570615168008</v>
      </c>
      <c r="AP1045">
        <v>50.9133690909091</v>
      </c>
      <c r="AQ1045">
        <v>-0.00101059235923065</v>
      </c>
      <c r="AR1045">
        <v>110.837555628061</v>
      </c>
      <c r="AS1045">
        <v>8</v>
      </c>
      <c r="AT1045">
        <v>2</v>
      </c>
      <c r="AU1045">
        <f>IF(AS1045*$H$13&gt;=AW1045,1.0,(AW1045/(AW1045-AS1045*$H$13)))</f>
        <v>0</v>
      </c>
      <c r="AV1045">
        <f>(AU1045-1)*100</f>
        <v>0</v>
      </c>
      <c r="AW1045">
        <f>MAX(0,($B$13+$C$13*EF1045)/(1+$D$13*EF1045)*DY1045/(EA1045+273)*$E$13)</f>
        <v>0</v>
      </c>
      <c r="AX1045" t="s">
        <v>437</v>
      </c>
      <c r="AY1045" t="s">
        <v>437</v>
      </c>
      <c r="AZ1045">
        <v>0</v>
      </c>
      <c r="BA1045">
        <v>0</v>
      </c>
      <c r="BB1045">
        <f>1-AZ1045/BA1045</f>
        <v>0</v>
      </c>
      <c r="BC1045">
        <v>0</v>
      </c>
      <c r="BD1045" t="s">
        <v>437</v>
      </c>
      <c r="BE1045" t="s">
        <v>437</v>
      </c>
      <c r="BF1045">
        <v>0</v>
      </c>
      <c r="BG1045">
        <v>0</v>
      </c>
      <c r="BH1045">
        <f>1-BF1045/BG1045</f>
        <v>0</v>
      </c>
      <c r="BI1045">
        <v>0.5</v>
      </c>
      <c r="BJ1045">
        <f>DI1045</f>
        <v>0</v>
      </c>
      <c r="BK1045">
        <f>L1045</f>
        <v>0</v>
      </c>
      <c r="BL1045">
        <f>BH1045*BI1045*BJ1045</f>
        <v>0</v>
      </c>
      <c r="BM1045">
        <f>(BK1045-BC1045)/BJ1045</f>
        <v>0</v>
      </c>
      <c r="BN1045">
        <f>(BA1045-BG1045)/BG1045</f>
        <v>0</v>
      </c>
      <c r="BO1045">
        <f>AZ1045/(BB1045+AZ1045/BG1045)</f>
        <v>0</v>
      </c>
      <c r="BP1045" t="s">
        <v>437</v>
      </c>
      <c r="BQ1045">
        <v>0</v>
      </c>
      <c r="BR1045">
        <f>IF(BQ1045&lt;&gt;0, BQ1045, BO1045)</f>
        <v>0</v>
      </c>
      <c r="BS1045">
        <f>1-BR1045/BG1045</f>
        <v>0</v>
      </c>
      <c r="BT1045">
        <f>(BG1045-BF1045)/(BG1045-BR1045)</f>
        <v>0</v>
      </c>
      <c r="BU1045">
        <f>(BA1045-BG1045)/(BA1045-BR1045)</f>
        <v>0</v>
      </c>
      <c r="BV1045">
        <f>(BG1045-BF1045)/(BG1045-AZ1045)</f>
        <v>0</v>
      </c>
      <c r="BW1045">
        <f>(BA1045-BG1045)/(BA1045-AZ1045)</f>
        <v>0</v>
      </c>
      <c r="BX1045">
        <f>(BT1045*BR1045/BF1045)</f>
        <v>0</v>
      </c>
      <c r="BY1045">
        <f>(1-BX1045)</f>
        <v>0</v>
      </c>
      <c r="DH1045">
        <f>$B$11*EG1045+$C$11*EH1045+$F$11*ES1045*(1-EV1045)</f>
        <v>0</v>
      </c>
      <c r="DI1045">
        <f>DH1045*DJ1045</f>
        <v>0</v>
      </c>
      <c r="DJ1045">
        <f>($B$11*$D$9+$C$11*$D$9+$F$11*((FF1045+EX1045)/MAX(FF1045+EX1045+FG1045, 0.1)*$I$9+FG1045/MAX(FF1045+EX1045+FG1045, 0.1)*$J$9))/($B$11+$C$11+$F$11)</f>
        <v>0</v>
      </c>
      <c r="DK1045">
        <f>($B$11*$K$9+$C$11*$K$9+$F$11*((FF1045+EX1045)/MAX(FF1045+EX1045+FG1045, 0.1)*$P$9+FG1045/MAX(FF1045+EX1045+FG1045, 0.1)*$Q$9))/($B$11+$C$11+$F$11)</f>
        <v>0</v>
      </c>
      <c r="DL1045">
        <v>6</v>
      </c>
      <c r="DM1045">
        <v>0.5</v>
      </c>
      <c r="DN1045" t="s">
        <v>438</v>
      </c>
      <c r="DO1045">
        <v>2</v>
      </c>
      <c r="DP1045" t="b">
        <v>1</v>
      </c>
      <c r="DQ1045">
        <v>1761426112.94615</v>
      </c>
      <c r="DR1045">
        <v>1045.41307692308</v>
      </c>
      <c r="DS1045">
        <v>1110.68846153846</v>
      </c>
      <c r="DT1045">
        <v>50.9352692307692</v>
      </c>
      <c r="DU1045">
        <v>25.7520230769231</v>
      </c>
      <c r="DV1045">
        <v>1044.31615384615</v>
      </c>
      <c r="DW1045">
        <v>50.9793846153846</v>
      </c>
      <c r="DX1045">
        <v>500.010538461538</v>
      </c>
      <c r="DY1045">
        <v>90.2036923076923</v>
      </c>
      <c r="DZ1045">
        <v>0.0407156692307692</v>
      </c>
      <c r="EA1045">
        <v>51.6427</v>
      </c>
      <c r="EB1045">
        <v>47.9193153846154</v>
      </c>
      <c r="EC1045">
        <v>999.9</v>
      </c>
      <c r="ED1045">
        <v>0</v>
      </c>
      <c r="EE1045">
        <v>0</v>
      </c>
      <c r="EF1045">
        <v>10003.6138461538</v>
      </c>
      <c r="EG1045">
        <v>0</v>
      </c>
      <c r="EH1045">
        <v>1186.16307692308</v>
      </c>
      <c r="EI1045">
        <v>-65.2738538461538</v>
      </c>
      <c r="EJ1045">
        <v>1101.51846153846</v>
      </c>
      <c r="EK1045">
        <v>1140.04692307692</v>
      </c>
      <c r="EL1045">
        <v>25.1832461538462</v>
      </c>
      <c r="EM1045">
        <v>1110.68846153846</v>
      </c>
      <c r="EN1045">
        <v>25.7520230769231</v>
      </c>
      <c r="EO1045">
        <v>4.59455076923077</v>
      </c>
      <c r="EP1045">
        <v>2.32292846153846</v>
      </c>
      <c r="EQ1045">
        <v>31.3207769230769</v>
      </c>
      <c r="ER1045">
        <v>19.8362846153846</v>
      </c>
      <c r="ES1045">
        <v>1200.03384615385</v>
      </c>
      <c r="ET1045">
        <v>0.967001384615385</v>
      </c>
      <c r="EU1045">
        <v>0.0329981769230769</v>
      </c>
      <c r="EV1045">
        <v>0</v>
      </c>
      <c r="EW1045">
        <v>940.435461538462</v>
      </c>
      <c r="EX1045">
        <v>5.00059</v>
      </c>
      <c r="EY1045">
        <v>12533.8076923077</v>
      </c>
      <c r="EZ1045">
        <v>10359.0153846154</v>
      </c>
      <c r="FA1045">
        <v>64.6631538461538</v>
      </c>
      <c r="FB1045">
        <v>65.8459230769231</v>
      </c>
      <c r="FC1045">
        <v>64.625</v>
      </c>
      <c r="FD1045">
        <v>65.75</v>
      </c>
      <c r="FE1045">
        <v>65.9274615384615</v>
      </c>
      <c r="FF1045">
        <v>1155.59846153846</v>
      </c>
      <c r="FG1045">
        <v>39.43</v>
      </c>
      <c r="FH1045">
        <v>0</v>
      </c>
      <c r="FI1045">
        <v>1761426081.7</v>
      </c>
      <c r="FJ1045">
        <v>0</v>
      </c>
      <c r="FK1045">
        <v>940.557807692308</v>
      </c>
      <c r="FL1045">
        <v>11.2344957430708</v>
      </c>
      <c r="FM1045">
        <v>122.56410267957</v>
      </c>
      <c r="FN1045">
        <v>12534.9846153846</v>
      </c>
      <c r="FO1045">
        <v>15</v>
      </c>
      <c r="FP1045">
        <v>0</v>
      </c>
      <c r="FQ1045" t="s">
        <v>439</v>
      </c>
      <c r="FR1045">
        <v>0</v>
      </c>
      <c r="FS1045">
        <v>0</v>
      </c>
      <c r="FT1045">
        <v>0</v>
      </c>
      <c r="FU1045">
        <v>0</v>
      </c>
      <c r="FV1045">
        <v>0</v>
      </c>
      <c r="FW1045">
        <v>0</v>
      </c>
      <c r="FX1045">
        <v>0</v>
      </c>
      <c r="FY1045">
        <v>0</v>
      </c>
      <c r="FZ1045">
        <v>0</v>
      </c>
      <c r="GA1045">
        <v>0</v>
      </c>
      <c r="GB1045">
        <v>0</v>
      </c>
      <c r="GC1045">
        <v>-64.562575</v>
      </c>
      <c r="GD1045">
        <v>-14.4850962406015</v>
      </c>
      <c r="GE1045">
        <v>1.62830600621474</v>
      </c>
      <c r="GF1045">
        <v>0</v>
      </c>
      <c r="GG1045">
        <v>939.874235294118</v>
      </c>
      <c r="GH1045">
        <v>11.0670741080865</v>
      </c>
      <c r="GI1045">
        <v>1.10010034458958</v>
      </c>
      <c r="GJ1045">
        <v>-1</v>
      </c>
      <c r="GK1045">
        <v>25.19307</v>
      </c>
      <c r="GL1045">
        <v>-0.257837593984932</v>
      </c>
      <c r="GM1045">
        <v>0.0250527064406223</v>
      </c>
      <c r="GN1045">
        <v>0</v>
      </c>
      <c r="GO1045">
        <v>0</v>
      </c>
      <c r="GP1045">
        <v>2</v>
      </c>
      <c r="GQ1045" t="s">
        <v>473</v>
      </c>
      <c r="GR1045">
        <v>3.12609</v>
      </c>
      <c r="GS1045">
        <v>2.71885</v>
      </c>
      <c r="GT1045">
        <v>0.163288</v>
      </c>
      <c r="GU1045">
        <v>0.169245</v>
      </c>
      <c r="GV1045">
        <v>0.164421</v>
      </c>
      <c r="GW1045">
        <v>0.102077</v>
      </c>
      <c r="GX1045">
        <v>29764.4</v>
      </c>
      <c r="GY1045">
        <v>31185.8</v>
      </c>
      <c r="GZ1045">
        <v>32343.2</v>
      </c>
      <c r="HA1045">
        <v>34151.6</v>
      </c>
      <c r="HB1045">
        <v>38870</v>
      </c>
      <c r="HC1045">
        <v>44273.1</v>
      </c>
      <c r="HD1045">
        <v>50895.5</v>
      </c>
      <c r="HE1045">
        <v>54818.9</v>
      </c>
      <c r="HF1045">
        <v>1.64665</v>
      </c>
      <c r="HG1045">
        <v>1.49985</v>
      </c>
      <c r="HH1045">
        <v>-0.16652</v>
      </c>
      <c r="HI1045">
        <v>0</v>
      </c>
      <c r="HJ1045">
        <v>50.546</v>
      </c>
      <c r="HK1045">
        <v>999.9</v>
      </c>
      <c r="HL1045">
        <v>55.994</v>
      </c>
      <c r="HM1045">
        <v>30.293</v>
      </c>
      <c r="HN1045">
        <v>26.8959</v>
      </c>
      <c r="HO1045">
        <v>60.1868</v>
      </c>
      <c r="HP1045">
        <v>40.5208</v>
      </c>
      <c r="HQ1045">
        <v>1</v>
      </c>
      <c r="HR1045">
        <v>2.72087</v>
      </c>
      <c r="HS1045">
        <v>1.7451</v>
      </c>
      <c r="HT1045">
        <v>20.1009</v>
      </c>
      <c r="HU1045">
        <v>5.18599</v>
      </c>
      <c r="HV1045">
        <v>12.0159</v>
      </c>
      <c r="HW1045">
        <v>4.967</v>
      </c>
      <c r="HX1045">
        <v>3.296</v>
      </c>
      <c r="HY1045">
        <v>9999</v>
      </c>
      <c r="HZ1045">
        <v>9999</v>
      </c>
      <c r="IA1045">
        <v>999.9</v>
      </c>
      <c r="IB1045">
        <v>9999</v>
      </c>
      <c r="IC1045">
        <v>1.86325</v>
      </c>
      <c r="ID1045">
        <v>1.86811</v>
      </c>
      <c r="IE1045">
        <v>1.86785</v>
      </c>
      <c r="IF1045">
        <v>1.86905</v>
      </c>
      <c r="IG1045">
        <v>1.86981</v>
      </c>
      <c r="IH1045">
        <v>1.86588</v>
      </c>
      <c r="II1045">
        <v>1.86696</v>
      </c>
      <c r="IJ1045">
        <v>1.86844</v>
      </c>
      <c r="IK1045">
        <v>5</v>
      </c>
      <c r="IL1045">
        <v>0</v>
      </c>
      <c r="IM1045">
        <v>0</v>
      </c>
      <c r="IN1045">
        <v>0</v>
      </c>
      <c r="IO1045" t="s">
        <v>441</v>
      </c>
      <c r="IP1045" t="s">
        <v>442</v>
      </c>
      <c r="IQ1045" t="s">
        <v>443</v>
      </c>
      <c r="IR1045" t="s">
        <v>443</v>
      </c>
      <c r="IS1045" t="s">
        <v>443</v>
      </c>
      <c r="IT1045" t="s">
        <v>443</v>
      </c>
      <c r="IU1045">
        <v>0</v>
      </c>
      <c r="IV1045">
        <v>100</v>
      </c>
      <c r="IW1045">
        <v>100</v>
      </c>
      <c r="IX1045">
        <v>1.09</v>
      </c>
      <c r="IY1045">
        <v>-0.0441</v>
      </c>
      <c r="IZ1045">
        <v>1.09748391826392</v>
      </c>
      <c r="JA1045">
        <v>0</v>
      </c>
      <c r="JB1045">
        <v>0</v>
      </c>
      <c r="JC1045">
        <v>0</v>
      </c>
      <c r="JD1045">
        <v>-0.0441141096964596</v>
      </c>
      <c r="JE1045">
        <v>0</v>
      </c>
      <c r="JF1045">
        <v>0</v>
      </c>
      <c r="JG1045">
        <v>0</v>
      </c>
      <c r="JH1045">
        <v>5</v>
      </c>
      <c r="JI1045">
        <v>2273</v>
      </c>
      <c r="JJ1045">
        <v>1</v>
      </c>
      <c r="JK1045">
        <v>24</v>
      </c>
      <c r="JL1045">
        <v>29357102</v>
      </c>
      <c r="JM1045">
        <v>29357102</v>
      </c>
      <c r="JN1045">
        <v>2.28149</v>
      </c>
      <c r="JO1045">
        <v>2.60986</v>
      </c>
      <c r="JP1045">
        <v>1.54785</v>
      </c>
      <c r="JQ1045">
        <v>2.31567</v>
      </c>
      <c r="JR1045">
        <v>1.64673</v>
      </c>
      <c r="JS1045">
        <v>2.3645</v>
      </c>
      <c r="JT1045">
        <v>34.418</v>
      </c>
      <c r="JU1045">
        <v>24.1838</v>
      </c>
      <c r="JV1045">
        <v>18</v>
      </c>
      <c r="JW1045">
        <v>484.754</v>
      </c>
      <c r="JX1045">
        <v>378.363</v>
      </c>
      <c r="JY1045">
        <v>48.8334</v>
      </c>
      <c r="JZ1045">
        <v>57.3138</v>
      </c>
      <c r="KA1045">
        <v>29.9993</v>
      </c>
      <c r="KB1045">
        <v>56.4668</v>
      </c>
      <c r="KC1045">
        <v>56.2387</v>
      </c>
      <c r="KD1045">
        <v>45.8075</v>
      </c>
      <c r="KE1045">
        <v>0</v>
      </c>
      <c r="KF1045">
        <v>100</v>
      </c>
      <c r="KG1045">
        <v>48.8769</v>
      </c>
      <c r="KH1045">
        <v>1163.6</v>
      </c>
      <c r="KI1045">
        <v>26.2864</v>
      </c>
      <c r="KJ1045">
        <v>92.2046</v>
      </c>
      <c r="KK1045">
        <v>88.6709</v>
      </c>
    </row>
    <row r="1046" spans="1:297">
      <c r="A1046">
        <v>1030</v>
      </c>
      <c r="B1046">
        <v>1761426126.1</v>
      </c>
      <c r="C1046">
        <v>17945.0999999046</v>
      </c>
      <c r="D1046" t="s">
        <v>2512</v>
      </c>
      <c r="E1046" t="s">
        <v>2513</v>
      </c>
      <c r="F1046">
        <v>5</v>
      </c>
      <c r="G1046" t="s">
        <v>2375</v>
      </c>
      <c r="H1046" t="s">
        <v>436</v>
      </c>
      <c r="I1046">
        <v>1761426117.94615</v>
      </c>
      <c r="J1046">
        <f>(K1046)/1000</f>
        <v>0</v>
      </c>
      <c r="K1046">
        <f>IF(DP1046, AN1046, AH1046)</f>
        <v>0</v>
      </c>
      <c r="L1046">
        <f>IF(DP1046, AI1046, AG1046)</f>
        <v>0</v>
      </c>
      <c r="M1046">
        <f>DR1046 - IF(AU1046&gt;1, L1046*DL1046*100.0/(AW1046), 0)</f>
        <v>0</v>
      </c>
      <c r="N1046">
        <f>((T1046-J1046/2)*M1046-L1046)/(T1046+J1046/2)</f>
        <v>0</v>
      </c>
      <c r="O1046">
        <f>N1046*(DY1046+DZ1046)/1000.0</f>
        <v>0</v>
      </c>
      <c r="P1046">
        <f>(DR1046 - IF(AU1046&gt;1, L1046*DL1046*100.0/(AW1046), 0))*(DY1046+DZ1046)/1000.0</f>
        <v>0</v>
      </c>
      <c r="Q1046">
        <f>2.0/((1/S1046-1/R1046)+SIGN(S1046)*SQRT((1/S1046-1/R1046)*(1/S1046-1/R1046) + 4*DM1046/((DM1046+1)*(DM1046+1))*(2*1/S1046*1/R1046-1/R1046*1/R1046)))</f>
        <v>0</v>
      </c>
      <c r="R1046">
        <f>IF(LEFT(DN1046,1)&lt;&gt;"0",IF(LEFT(DN1046,1)="1",3.0,DO1046),$D$5+$E$5*(EF1046*DY1046/($K$5*1000))+$F$5*(EF1046*DY1046/($K$5*1000))*MAX(MIN(DL1046,$J$5),$I$5)*MAX(MIN(DL1046,$J$5),$I$5)+$G$5*MAX(MIN(DL1046,$J$5),$I$5)*(EF1046*DY1046/($K$5*1000))+$H$5*(EF1046*DY1046/($K$5*1000))*(EF1046*DY1046/($K$5*1000)))</f>
        <v>0</v>
      </c>
      <c r="S1046">
        <f>J1046*(1000-(1000*0.61365*exp(17.502*W1046/(240.97+W1046))/(DY1046+DZ1046)+DT1046)/2)/(1000*0.61365*exp(17.502*W1046/(240.97+W1046))/(DY1046+DZ1046)-DT1046)</f>
        <v>0</v>
      </c>
      <c r="T1046">
        <f>1/((DM1046+1)/(Q1046/1.6)+1/(R1046/1.37)) + DM1046/((DM1046+1)/(Q1046/1.6) + DM1046/(R1046/1.37))</f>
        <v>0</v>
      </c>
      <c r="U1046">
        <f>(DH1046*DK1046)</f>
        <v>0</v>
      </c>
      <c r="V1046">
        <f>(EA1046+(U1046+2*0.95*5.67E-8*(((EA1046+$B$7)+273)^4-(EA1046+273)^4)-44100*J1046)/(1.84*29.3*R1046+8*0.95*5.67E-8*(EA1046+273)^3))</f>
        <v>0</v>
      </c>
      <c r="W1046">
        <f>($C$7*EB1046+$D$7*EC1046+$E$7*V1046)</f>
        <v>0</v>
      </c>
      <c r="X1046">
        <f>0.61365*exp(17.502*W1046/(240.97+W1046))</f>
        <v>0</v>
      </c>
      <c r="Y1046">
        <f>(Z1046/AA1046*100)</f>
        <v>0</v>
      </c>
      <c r="Z1046">
        <f>DT1046*(DY1046+DZ1046)/1000</f>
        <v>0</v>
      </c>
      <c r="AA1046">
        <f>0.61365*exp(17.502*EA1046/(240.97+EA1046))</f>
        <v>0</v>
      </c>
      <c r="AB1046">
        <f>(X1046-DT1046*(DY1046+DZ1046)/1000)</f>
        <v>0</v>
      </c>
      <c r="AC1046">
        <f>(-J1046*44100)</f>
        <v>0</v>
      </c>
      <c r="AD1046">
        <f>2*29.3*R1046*0.92*(EA1046-W1046)</f>
        <v>0</v>
      </c>
      <c r="AE1046">
        <f>2*0.95*5.67E-8*(((EA1046+$B$7)+273)^4-(W1046+273)^4)</f>
        <v>0</v>
      </c>
      <c r="AF1046">
        <f>U1046+AE1046+AC1046+AD1046</f>
        <v>0</v>
      </c>
      <c r="AG1046">
        <f>DX1046*AU1046*(DS1046-DR1046*(1000-AU1046*DU1046)/(1000-AU1046*DT1046))/(100*DL1046)</f>
        <v>0</v>
      </c>
      <c r="AH1046">
        <f>1000*DX1046*AU1046*(DT1046-DU1046)/(100*DL1046*(1000-AU1046*DT1046))</f>
        <v>0</v>
      </c>
      <c r="AI1046">
        <f>(AJ1046 - AK1046 - DY1046*1E3/(8.314*(EA1046+273.15)) * AM1046/DX1046 * AL1046) * DX1046/(100*DL1046) * (1000 - DU1046)/1000</f>
        <v>0</v>
      </c>
      <c r="AJ1046">
        <v>1172.86282315018</v>
      </c>
      <c r="AK1046">
        <v>1142.98618181818</v>
      </c>
      <c r="AL1046">
        <v>3.19571234562225</v>
      </c>
      <c r="AM1046">
        <v>65.4866395817143</v>
      </c>
      <c r="AN1046">
        <f>(AP1046 - AO1046 + DY1046*1E3/(8.314*(EA1046+273.15)) * AR1046/DX1046 * AQ1046) * DX1046/(100*DL1046) * 1000/(1000 - AP1046)</f>
        <v>0</v>
      </c>
      <c r="AO1046">
        <v>25.7624385300144</v>
      </c>
      <c r="AP1046">
        <v>50.9117466666666</v>
      </c>
      <c r="AQ1046">
        <v>5.16340475528678e-05</v>
      </c>
      <c r="AR1046">
        <v>110.837555628061</v>
      </c>
      <c r="AS1046">
        <v>9</v>
      </c>
      <c r="AT1046">
        <v>2</v>
      </c>
      <c r="AU1046">
        <f>IF(AS1046*$H$13&gt;=AW1046,1.0,(AW1046/(AW1046-AS1046*$H$13)))</f>
        <v>0</v>
      </c>
      <c r="AV1046">
        <f>(AU1046-1)*100</f>
        <v>0</v>
      </c>
      <c r="AW1046">
        <f>MAX(0,($B$13+$C$13*EF1046)/(1+$D$13*EF1046)*DY1046/(EA1046+273)*$E$13)</f>
        <v>0</v>
      </c>
      <c r="AX1046" t="s">
        <v>437</v>
      </c>
      <c r="AY1046" t="s">
        <v>437</v>
      </c>
      <c r="AZ1046">
        <v>0</v>
      </c>
      <c r="BA1046">
        <v>0</v>
      </c>
      <c r="BB1046">
        <f>1-AZ1046/BA1046</f>
        <v>0</v>
      </c>
      <c r="BC1046">
        <v>0</v>
      </c>
      <c r="BD1046" t="s">
        <v>437</v>
      </c>
      <c r="BE1046" t="s">
        <v>437</v>
      </c>
      <c r="BF1046">
        <v>0</v>
      </c>
      <c r="BG1046">
        <v>0</v>
      </c>
      <c r="BH1046">
        <f>1-BF1046/BG1046</f>
        <v>0</v>
      </c>
      <c r="BI1046">
        <v>0.5</v>
      </c>
      <c r="BJ1046">
        <f>DI1046</f>
        <v>0</v>
      </c>
      <c r="BK1046">
        <f>L1046</f>
        <v>0</v>
      </c>
      <c r="BL1046">
        <f>BH1046*BI1046*BJ1046</f>
        <v>0</v>
      </c>
      <c r="BM1046">
        <f>(BK1046-BC1046)/BJ1046</f>
        <v>0</v>
      </c>
      <c r="BN1046">
        <f>(BA1046-BG1046)/BG1046</f>
        <v>0</v>
      </c>
      <c r="BO1046">
        <f>AZ1046/(BB1046+AZ1046/BG1046)</f>
        <v>0</v>
      </c>
      <c r="BP1046" t="s">
        <v>437</v>
      </c>
      <c r="BQ1046">
        <v>0</v>
      </c>
      <c r="BR1046">
        <f>IF(BQ1046&lt;&gt;0, BQ1046, BO1046)</f>
        <v>0</v>
      </c>
      <c r="BS1046">
        <f>1-BR1046/BG1046</f>
        <v>0</v>
      </c>
      <c r="BT1046">
        <f>(BG1046-BF1046)/(BG1046-BR1046)</f>
        <v>0</v>
      </c>
      <c r="BU1046">
        <f>(BA1046-BG1046)/(BA1046-BR1046)</f>
        <v>0</v>
      </c>
      <c r="BV1046">
        <f>(BG1046-BF1046)/(BG1046-AZ1046)</f>
        <v>0</v>
      </c>
      <c r="BW1046">
        <f>(BA1046-BG1046)/(BA1046-AZ1046)</f>
        <v>0</v>
      </c>
      <c r="BX1046">
        <f>(BT1046*BR1046/BF1046)</f>
        <v>0</v>
      </c>
      <c r="BY1046">
        <f>(1-BX1046)</f>
        <v>0</v>
      </c>
      <c r="DH1046">
        <f>$B$11*EG1046+$C$11*EH1046+$F$11*ES1046*(1-EV1046)</f>
        <v>0</v>
      </c>
      <c r="DI1046">
        <f>DH1046*DJ1046</f>
        <v>0</v>
      </c>
      <c r="DJ1046">
        <f>($B$11*$D$9+$C$11*$D$9+$F$11*((FF1046+EX1046)/MAX(FF1046+EX1046+FG1046, 0.1)*$I$9+FG1046/MAX(FF1046+EX1046+FG1046, 0.1)*$J$9))/($B$11+$C$11+$F$11)</f>
        <v>0</v>
      </c>
      <c r="DK1046">
        <f>($B$11*$K$9+$C$11*$K$9+$F$11*((FF1046+EX1046)/MAX(FF1046+EX1046+FG1046, 0.1)*$P$9+FG1046/MAX(FF1046+EX1046+FG1046, 0.1)*$Q$9))/($B$11+$C$11+$F$11)</f>
        <v>0</v>
      </c>
      <c r="DL1046">
        <v>6</v>
      </c>
      <c r="DM1046">
        <v>0.5</v>
      </c>
      <c r="DN1046" t="s">
        <v>438</v>
      </c>
      <c r="DO1046">
        <v>2</v>
      </c>
      <c r="DP1046" t="b">
        <v>1</v>
      </c>
      <c r="DQ1046">
        <v>1761426117.94615</v>
      </c>
      <c r="DR1046">
        <v>1061.87769230769</v>
      </c>
      <c r="DS1046">
        <v>1127.19538461538</v>
      </c>
      <c r="DT1046">
        <v>50.9207692307692</v>
      </c>
      <c r="DU1046">
        <v>25.7557615384615</v>
      </c>
      <c r="DV1046">
        <v>1060.78076923077</v>
      </c>
      <c r="DW1046">
        <v>50.9648769230769</v>
      </c>
      <c r="DX1046">
        <v>500.017692307692</v>
      </c>
      <c r="DY1046">
        <v>90.2034769230769</v>
      </c>
      <c r="DZ1046">
        <v>0.0408914</v>
      </c>
      <c r="EA1046">
        <v>51.6384</v>
      </c>
      <c r="EB1046">
        <v>47.9139153846154</v>
      </c>
      <c r="EC1046">
        <v>999.9</v>
      </c>
      <c r="ED1046">
        <v>0</v>
      </c>
      <c r="EE1046">
        <v>0</v>
      </c>
      <c r="EF1046">
        <v>9999.85615384615</v>
      </c>
      <c r="EG1046">
        <v>0</v>
      </c>
      <c r="EH1046">
        <v>1186.19615384615</v>
      </c>
      <c r="EI1046">
        <v>-65.3153307692308</v>
      </c>
      <c r="EJ1046">
        <v>1118.85076923077</v>
      </c>
      <c r="EK1046">
        <v>1156.99384615385</v>
      </c>
      <c r="EL1046">
        <v>25.1649846153846</v>
      </c>
      <c r="EM1046">
        <v>1127.19538461538</v>
      </c>
      <c r="EN1046">
        <v>25.7557615384615</v>
      </c>
      <c r="EO1046">
        <v>4.59323</v>
      </c>
      <c r="EP1046">
        <v>2.32326153846154</v>
      </c>
      <c r="EQ1046">
        <v>31.3157230769231</v>
      </c>
      <c r="ER1046">
        <v>19.8385923076923</v>
      </c>
      <c r="ES1046">
        <v>1200.02538461538</v>
      </c>
      <c r="ET1046">
        <v>0.967000769230769</v>
      </c>
      <c r="EU1046">
        <v>0.0329988384615385</v>
      </c>
      <c r="EV1046">
        <v>0</v>
      </c>
      <c r="EW1046">
        <v>941.394692307692</v>
      </c>
      <c r="EX1046">
        <v>5.00059</v>
      </c>
      <c r="EY1046">
        <v>12544.1384615385</v>
      </c>
      <c r="EZ1046">
        <v>10358.9384615385</v>
      </c>
      <c r="FA1046">
        <v>64.6440769230769</v>
      </c>
      <c r="FB1046">
        <v>65.8265384615385</v>
      </c>
      <c r="FC1046">
        <v>64.625</v>
      </c>
      <c r="FD1046">
        <v>65.75</v>
      </c>
      <c r="FE1046">
        <v>65.9131538461538</v>
      </c>
      <c r="FF1046">
        <v>1155.58692307692</v>
      </c>
      <c r="FG1046">
        <v>39.4307692307692</v>
      </c>
      <c r="FH1046">
        <v>0</v>
      </c>
      <c r="FI1046">
        <v>1761426086.5</v>
      </c>
      <c r="FJ1046">
        <v>0</v>
      </c>
      <c r="FK1046">
        <v>941.451923076923</v>
      </c>
      <c r="FL1046">
        <v>11.2968205094796</v>
      </c>
      <c r="FM1046">
        <v>122.129914419317</v>
      </c>
      <c r="FN1046">
        <v>12544.8192307692</v>
      </c>
      <c r="FO1046">
        <v>15</v>
      </c>
      <c r="FP1046">
        <v>0</v>
      </c>
      <c r="FQ1046" t="s">
        <v>439</v>
      </c>
      <c r="FR1046">
        <v>0</v>
      </c>
      <c r="FS1046">
        <v>0</v>
      </c>
      <c r="FT1046">
        <v>0</v>
      </c>
      <c r="FU1046">
        <v>0</v>
      </c>
      <c r="FV1046">
        <v>0</v>
      </c>
      <c r="FW1046">
        <v>0</v>
      </c>
      <c r="FX1046">
        <v>0</v>
      </c>
      <c r="FY1046">
        <v>0</v>
      </c>
      <c r="FZ1046">
        <v>0</v>
      </c>
      <c r="GA1046">
        <v>0</v>
      </c>
      <c r="GB1046">
        <v>0</v>
      </c>
      <c r="GC1046">
        <v>-65.1998714285714</v>
      </c>
      <c r="GD1046">
        <v>-2.25961558441562</v>
      </c>
      <c r="GE1046">
        <v>0.770444743633959</v>
      </c>
      <c r="GF1046">
        <v>0</v>
      </c>
      <c r="GG1046">
        <v>940.887058823529</v>
      </c>
      <c r="GH1046">
        <v>11.1806264276229</v>
      </c>
      <c r="GI1046">
        <v>1.1118576914118</v>
      </c>
      <c r="GJ1046">
        <v>-1</v>
      </c>
      <c r="GK1046">
        <v>25.1762523809524</v>
      </c>
      <c r="GL1046">
        <v>-0.218618181818177</v>
      </c>
      <c r="GM1046">
        <v>0.022653636711041</v>
      </c>
      <c r="GN1046">
        <v>0</v>
      </c>
      <c r="GO1046">
        <v>0</v>
      </c>
      <c r="GP1046">
        <v>2</v>
      </c>
      <c r="GQ1046" t="s">
        <v>473</v>
      </c>
      <c r="GR1046">
        <v>3.12617</v>
      </c>
      <c r="GS1046">
        <v>2.71917</v>
      </c>
      <c r="GT1046">
        <v>0.164814</v>
      </c>
      <c r="GU1046">
        <v>0.170901</v>
      </c>
      <c r="GV1046">
        <v>0.164395</v>
      </c>
      <c r="GW1046">
        <v>0.102084</v>
      </c>
      <c r="GX1046">
        <v>29710</v>
      </c>
      <c r="GY1046">
        <v>31123.7</v>
      </c>
      <c r="GZ1046">
        <v>32343.6</v>
      </c>
      <c r="HA1046">
        <v>34152.2</v>
      </c>
      <c r="HB1046">
        <v>38871.7</v>
      </c>
      <c r="HC1046">
        <v>44273.6</v>
      </c>
      <c r="HD1046">
        <v>50896.1</v>
      </c>
      <c r="HE1046">
        <v>54819.7</v>
      </c>
      <c r="HF1046">
        <v>1.64643</v>
      </c>
      <c r="HG1046">
        <v>1.50003</v>
      </c>
      <c r="HH1046">
        <v>-0.165768</v>
      </c>
      <c r="HI1046">
        <v>0</v>
      </c>
      <c r="HJ1046">
        <v>50.5121</v>
      </c>
      <c r="HK1046">
        <v>999.9</v>
      </c>
      <c r="HL1046">
        <v>55.994</v>
      </c>
      <c r="HM1046">
        <v>30.313</v>
      </c>
      <c r="HN1046">
        <v>26.9268</v>
      </c>
      <c r="HO1046">
        <v>60.4068</v>
      </c>
      <c r="HP1046">
        <v>40.2364</v>
      </c>
      <c r="HQ1046">
        <v>1</v>
      </c>
      <c r="HR1046">
        <v>2.72</v>
      </c>
      <c r="HS1046">
        <v>1.68936</v>
      </c>
      <c r="HT1046">
        <v>20.1018</v>
      </c>
      <c r="HU1046">
        <v>5.18569</v>
      </c>
      <c r="HV1046">
        <v>12.0159</v>
      </c>
      <c r="HW1046">
        <v>4.96695</v>
      </c>
      <c r="HX1046">
        <v>3.29595</v>
      </c>
      <c r="HY1046">
        <v>9999</v>
      </c>
      <c r="HZ1046">
        <v>9999</v>
      </c>
      <c r="IA1046">
        <v>999.9</v>
      </c>
      <c r="IB1046">
        <v>9999</v>
      </c>
      <c r="IC1046">
        <v>1.86325</v>
      </c>
      <c r="ID1046">
        <v>1.86811</v>
      </c>
      <c r="IE1046">
        <v>1.86784</v>
      </c>
      <c r="IF1046">
        <v>1.86905</v>
      </c>
      <c r="IG1046">
        <v>1.86981</v>
      </c>
      <c r="IH1046">
        <v>1.86588</v>
      </c>
      <c r="II1046">
        <v>1.86698</v>
      </c>
      <c r="IJ1046">
        <v>1.86841</v>
      </c>
      <c r="IK1046">
        <v>5</v>
      </c>
      <c r="IL1046">
        <v>0</v>
      </c>
      <c r="IM1046">
        <v>0</v>
      </c>
      <c r="IN1046">
        <v>0</v>
      </c>
      <c r="IO1046" t="s">
        <v>441</v>
      </c>
      <c r="IP1046" t="s">
        <v>442</v>
      </c>
      <c r="IQ1046" t="s">
        <v>443</v>
      </c>
      <c r="IR1046" t="s">
        <v>443</v>
      </c>
      <c r="IS1046" t="s">
        <v>443</v>
      </c>
      <c r="IT1046" t="s">
        <v>443</v>
      </c>
      <c r="IU1046">
        <v>0</v>
      </c>
      <c r="IV1046">
        <v>100</v>
      </c>
      <c r="IW1046">
        <v>100</v>
      </c>
      <c r="IX1046">
        <v>1.09</v>
      </c>
      <c r="IY1046">
        <v>-0.0441</v>
      </c>
      <c r="IZ1046">
        <v>1.09748391826392</v>
      </c>
      <c r="JA1046">
        <v>0</v>
      </c>
      <c r="JB1046">
        <v>0</v>
      </c>
      <c r="JC1046">
        <v>0</v>
      </c>
      <c r="JD1046">
        <v>-0.0441141096964596</v>
      </c>
      <c r="JE1046">
        <v>0</v>
      </c>
      <c r="JF1046">
        <v>0</v>
      </c>
      <c r="JG1046">
        <v>0</v>
      </c>
      <c r="JH1046">
        <v>5</v>
      </c>
      <c r="JI1046">
        <v>2273</v>
      </c>
      <c r="JJ1046">
        <v>1</v>
      </c>
      <c r="JK1046">
        <v>24</v>
      </c>
      <c r="JL1046">
        <v>29357102.1</v>
      </c>
      <c r="JM1046">
        <v>29357102.1</v>
      </c>
      <c r="JN1046">
        <v>2.31323</v>
      </c>
      <c r="JO1046">
        <v>2.61719</v>
      </c>
      <c r="JP1046">
        <v>1.54785</v>
      </c>
      <c r="JQ1046">
        <v>2.31567</v>
      </c>
      <c r="JR1046">
        <v>1.64673</v>
      </c>
      <c r="JS1046">
        <v>2.30103</v>
      </c>
      <c r="JT1046">
        <v>34.418</v>
      </c>
      <c r="JU1046">
        <v>24.1751</v>
      </c>
      <c r="JV1046">
        <v>18</v>
      </c>
      <c r="JW1046">
        <v>484.607</v>
      </c>
      <c r="JX1046">
        <v>378.472</v>
      </c>
      <c r="JY1046">
        <v>48.899</v>
      </c>
      <c r="JZ1046">
        <v>57.319</v>
      </c>
      <c r="KA1046">
        <v>29.9993</v>
      </c>
      <c r="KB1046">
        <v>56.4703</v>
      </c>
      <c r="KC1046">
        <v>56.2391</v>
      </c>
      <c r="KD1046">
        <v>46.3514</v>
      </c>
      <c r="KE1046">
        <v>0</v>
      </c>
      <c r="KF1046">
        <v>100</v>
      </c>
      <c r="KG1046">
        <v>48.936</v>
      </c>
      <c r="KH1046">
        <v>1177.18</v>
      </c>
      <c r="KI1046">
        <v>26.2864</v>
      </c>
      <c r="KJ1046">
        <v>92.2058</v>
      </c>
      <c r="KK1046">
        <v>88.6723</v>
      </c>
    </row>
    <row r="1047" spans="1:297">
      <c r="A1047">
        <v>1031</v>
      </c>
      <c r="B1047">
        <v>1761426131.1</v>
      </c>
      <c r="C1047">
        <v>17950.0999999046</v>
      </c>
      <c r="D1047" t="s">
        <v>2514</v>
      </c>
      <c r="E1047" t="s">
        <v>2515</v>
      </c>
      <c r="F1047">
        <v>5</v>
      </c>
      <c r="G1047" t="s">
        <v>2375</v>
      </c>
      <c r="H1047" t="s">
        <v>436</v>
      </c>
      <c r="I1047">
        <v>1761426122.94615</v>
      </c>
      <c r="J1047">
        <f>(K1047)/1000</f>
        <v>0</v>
      </c>
      <c r="K1047">
        <f>IF(DP1047, AN1047, AH1047)</f>
        <v>0</v>
      </c>
      <c r="L1047">
        <f>IF(DP1047, AI1047, AG1047)</f>
        <v>0</v>
      </c>
      <c r="M1047">
        <f>DR1047 - IF(AU1047&gt;1, L1047*DL1047*100.0/(AW1047), 0)</f>
        <v>0</v>
      </c>
      <c r="N1047">
        <f>((T1047-J1047/2)*M1047-L1047)/(T1047+J1047/2)</f>
        <v>0</v>
      </c>
      <c r="O1047">
        <f>N1047*(DY1047+DZ1047)/1000.0</f>
        <v>0</v>
      </c>
      <c r="P1047">
        <f>(DR1047 - IF(AU1047&gt;1, L1047*DL1047*100.0/(AW1047), 0))*(DY1047+DZ1047)/1000.0</f>
        <v>0</v>
      </c>
      <c r="Q1047">
        <f>2.0/((1/S1047-1/R1047)+SIGN(S1047)*SQRT((1/S1047-1/R1047)*(1/S1047-1/R1047) + 4*DM1047/((DM1047+1)*(DM1047+1))*(2*1/S1047*1/R1047-1/R1047*1/R1047)))</f>
        <v>0</v>
      </c>
      <c r="R1047">
        <f>IF(LEFT(DN1047,1)&lt;&gt;"0",IF(LEFT(DN1047,1)="1",3.0,DO1047),$D$5+$E$5*(EF1047*DY1047/($K$5*1000))+$F$5*(EF1047*DY1047/($K$5*1000))*MAX(MIN(DL1047,$J$5),$I$5)*MAX(MIN(DL1047,$J$5),$I$5)+$G$5*MAX(MIN(DL1047,$J$5),$I$5)*(EF1047*DY1047/($K$5*1000))+$H$5*(EF1047*DY1047/($K$5*1000))*(EF1047*DY1047/($K$5*1000)))</f>
        <v>0</v>
      </c>
      <c r="S1047">
        <f>J1047*(1000-(1000*0.61365*exp(17.502*W1047/(240.97+W1047))/(DY1047+DZ1047)+DT1047)/2)/(1000*0.61365*exp(17.502*W1047/(240.97+W1047))/(DY1047+DZ1047)-DT1047)</f>
        <v>0</v>
      </c>
      <c r="T1047">
        <f>1/((DM1047+1)/(Q1047/1.6)+1/(R1047/1.37)) + DM1047/((DM1047+1)/(Q1047/1.6) + DM1047/(R1047/1.37))</f>
        <v>0</v>
      </c>
      <c r="U1047">
        <f>(DH1047*DK1047)</f>
        <v>0</v>
      </c>
      <c r="V1047">
        <f>(EA1047+(U1047+2*0.95*5.67E-8*(((EA1047+$B$7)+273)^4-(EA1047+273)^4)-44100*J1047)/(1.84*29.3*R1047+8*0.95*5.67E-8*(EA1047+273)^3))</f>
        <v>0</v>
      </c>
      <c r="W1047">
        <f>($C$7*EB1047+$D$7*EC1047+$E$7*V1047)</f>
        <v>0</v>
      </c>
      <c r="X1047">
        <f>0.61365*exp(17.502*W1047/(240.97+W1047))</f>
        <v>0</v>
      </c>
      <c r="Y1047">
        <f>(Z1047/AA1047*100)</f>
        <v>0</v>
      </c>
      <c r="Z1047">
        <f>DT1047*(DY1047+DZ1047)/1000</f>
        <v>0</v>
      </c>
      <c r="AA1047">
        <f>0.61365*exp(17.502*EA1047/(240.97+EA1047))</f>
        <v>0</v>
      </c>
      <c r="AB1047">
        <f>(X1047-DT1047*(DY1047+DZ1047)/1000)</f>
        <v>0</v>
      </c>
      <c r="AC1047">
        <f>(-J1047*44100)</f>
        <v>0</v>
      </c>
      <c r="AD1047">
        <f>2*29.3*R1047*0.92*(EA1047-W1047)</f>
        <v>0</v>
      </c>
      <c r="AE1047">
        <f>2*0.95*5.67E-8*(((EA1047+$B$7)+273)^4-(W1047+273)^4)</f>
        <v>0</v>
      </c>
      <c r="AF1047">
        <f>U1047+AE1047+AC1047+AD1047</f>
        <v>0</v>
      </c>
      <c r="AG1047">
        <f>DX1047*AU1047*(DS1047-DR1047*(1000-AU1047*DU1047)/(1000-AU1047*DT1047))/(100*DL1047)</f>
        <v>0</v>
      </c>
      <c r="AH1047">
        <f>1000*DX1047*AU1047*(DT1047-DU1047)/(100*DL1047*(1000-AU1047*DT1047))</f>
        <v>0</v>
      </c>
      <c r="AI1047">
        <f>(AJ1047 - AK1047 - DY1047*1E3/(8.314*(EA1047+273.15)) * AM1047/DX1047 * AL1047) * DX1047/(100*DL1047) * (1000 - DU1047)/1000</f>
        <v>0</v>
      </c>
      <c r="AJ1047">
        <v>1191.74875617344</v>
      </c>
      <c r="AK1047">
        <v>1160.86854545455</v>
      </c>
      <c r="AL1047">
        <v>3.62636277484936</v>
      </c>
      <c r="AM1047">
        <v>65.4866395817143</v>
      </c>
      <c r="AN1047">
        <f>(AP1047 - AO1047 + DY1047*1E3/(8.314*(EA1047+273.15)) * AR1047/DX1047 * AQ1047) * DX1047/(100*DL1047) * 1000/(1000 - AP1047)</f>
        <v>0</v>
      </c>
      <c r="AO1047">
        <v>25.7652966069191</v>
      </c>
      <c r="AP1047">
        <v>50.8927042424242</v>
      </c>
      <c r="AQ1047">
        <v>-0.00129442804755962</v>
      </c>
      <c r="AR1047">
        <v>110.837555628061</v>
      </c>
      <c r="AS1047">
        <v>8</v>
      </c>
      <c r="AT1047">
        <v>2</v>
      </c>
      <c r="AU1047">
        <f>IF(AS1047*$H$13&gt;=AW1047,1.0,(AW1047/(AW1047-AS1047*$H$13)))</f>
        <v>0</v>
      </c>
      <c r="AV1047">
        <f>(AU1047-1)*100</f>
        <v>0</v>
      </c>
      <c r="AW1047">
        <f>MAX(0,($B$13+$C$13*EF1047)/(1+$D$13*EF1047)*DY1047/(EA1047+273)*$E$13)</f>
        <v>0</v>
      </c>
      <c r="AX1047" t="s">
        <v>437</v>
      </c>
      <c r="AY1047" t="s">
        <v>437</v>
      </c>
      <c r="AZ1047">
        <v>0</v>
      </c>
      <c r="BA1047">
        <v>0</v>
      </c>
      <c r="BB1047">
        <f>1-AZ1047/BA1047</f>
        <v>0</v>
      </c>
      <c r="BC1047">
        <v>0</v>
      </c>
      <c r="BD1047" t="s">
        <v>437</v>
      </c>
      <c r="BE1047" t="s">
        <v>437</v>
      </c>
      <c r="BF1047">
        <v>0</v>
      </c>
      <c r="BG1047">
        <v>0</v>
      </c>
      <c r="BH1047">
        <f>1-BF1047/BG1047</f>
        <v>0</v>
      </c>
      <c r="BI1047">
        <v>0.5</v>
      </c>
      <c r="BJ1047">
        <f>DI1047</f>
        <v>0</v>
      </c>
      <c r="BK1047">
        <f>L1047</f>
        <v>0</v>
      </c>
      <c r="BL1047">
        <f>BH1047*BI1047*BJ1047</f>
        <v>0</v>
      </c>
      <c r="BM1047">
        <f>(BK1047-BC1047)/BJ1047</f>
        <v>0</v>
      </c>
      <c r="BN1047">
        <f>(BA1047-BG1047)/BG1047</f>
        <v>0</v>
      </c>
      <c r="BO1047">
        <f>AZ1047/(BB1047+AZ1047/BG1047)</f>
        <v>0</v>
      </c>
      <c r="BP1047" t="s">
        <v>437</v>
      </c>
      <c r="BQ1047">
        <v>0</v>
      </c>
      <c r="BR1047">
        <f>IF(BQ1047&lt;&gt;0, BQ1047, BO1047)</f>
        <v>0</v>
      </c>
      <c r="BS1047">
        <f>1-BR1047/BG1047</f>
        <v>0</v>
      </c>
      <c r="BT1047">
        <f>(BG1047-BF1047)/(BG1047-BR1047)</f>
        <v>0</v>
      </c>
      <c r="BU1047">
        <f>(BA1047-BG1047)/(BA1047-BR1047)</f>
        <v>0</v>
      </c>
      <c r="BV1047">
        <f>(BG1047-BF1047)/(BG1047-AZ1047)</f>
        <v>0</v>
      </c>
      <c r="BW1047">
        <f>(BA1047-BG1047)/(BA1047-AZ1047)</f>
        <v>0</v>
      </c>
      <c r="BX1047">
        <f>(BT1047*BR1047/BF1047)</f>
        <v>0</v>
      </c>
      <c r="BY1047">
        <f>(1-BX1047)</f>
        <v>0</v>
      </c>
      <c r="DH1047">
        <f>$B$11*EG1047+$C$11*EH1047+$F$11*ES1047*(1-EV1047)</f>
        <v>0</v>
      </c>
      <c r="DI1047">
        <f>DH1047*DJ1047</f>
        <v>0</v>
      </c>
      <c r="DJ1047">
        <f>($B$11*$D$9+$C$11*$D$9+$F$11*((FF1047+EX1047)/MAX(FF1047+EX1047+FG1047, 0.1)*$I$9+FG1047/MAX(FF1047+EX1047+FG1047, 0.1)*$J$9))/($B$11+$C$11+$F$11)</f>
        <v>0</v>
      </c>
      <c r="DK1047">
        <f>($B$11*$K$9+$C$11*$K$9+$F$11*((FF1047+EX1047)/MAX(FF1047+EX1047+FG1047, 0.1)*$P$9+FG1047/MAX(FF1047+EX1047+FG1047, 0.1)*$Q$9))/($B$11+$C$11+$F$11)</f>
        <v>0</v>
      </c>
      <c r="DL1047">
        <v>6</v>
      </c>
      <c r="DM1047">
        <v>0.5</v>
      </c>
      <c r="DN1047" t="s">
        <v>438</v>
      </c>
      <c r="DO1047">
        <v>2</v>
      </c>
      <c r="DP1047" t="b">
        <v>1</v>
      </c>
      <c r="DQ1047">
        <v>1761426122.94615</v>
      </c>
      <c r="DR1047">
        <v>1078.24230769231</v>
      </c>
      <c r="DS1047">
        <v>1144.35384615385</v>
      </c>
      <c r="DT1047">
        <v>50.9092230769231</v>
      </c>
      <c r="DU1047">
        <v>25.7602076923077</v>
      </c>
      <c r="DV1047">
        <v>1077.14615384615</v>
      </c>
      <c r="DW1047">
        <v>50.9533307692308</v>
      </c>
      <c r="DX1047">
        <v>500.005384615385</v>
      </c>
      <c r="DY1047">
        <v>90.2027230769231</v>
      </c>
      <c r="DZ1047">
        <v>0.0409757846153846</v>
      </c>
      <c r="EA1047">
        <v>51.6349461538462</v>
      </c>
      <c r="EB1047">
        <v>47.9058153846154</v>
      </c>
      <c r="EC1047">
        <v>999.9</v>
      </c>
      <c r="ED1047">
        <v>0</v>
      </c>
      <c r="EE1047">
        <v>0</v>
      </c>
      <c r="EF1047">
        <v>10006.06</v>
      </c>
      <c r="EG1047">
        <v>0</v>
      </c>
      <c r="EH1047">
        <v>1186.23230769231</v>
      </c>
      <c r="EI1047">
        <v>-66.1100538461539</v>
      </c>
      <c r="EJ1047">
        <v>1136.08</v>
      </c>
      <c r="EK1047">
        <v>1174.61230769231</v>
      </c>
      <c r="EL1047">
        <v>25.1490076923077</v>
      </c>
      <c r="EM1047">
        <v>1144.35384615385</v>
      </c>
      <c r="EN1047">
        <v>25.7602076923077</v>
      </c>
      <c r="EO1047">
        <v>4.59215153846154</v>
      </c>
      <c r="EP1047">
        <v>2.32364307692308</v>
      </c>
      <c r="EQ1047">
        <v>31.3115846153846</v>
      </c>
      <c r="ER1047">
        <v>19.8412307692308</v>
      </c>
      <c r="ES1047">
        <v>1200.01692307692</v>
      </c>
      <c r="ET1047">
        <v>0.967000153846154</v>
      </c>
      <c r="EU1047">
        <v>0.0329994692307692</v>
      </c>
      <c r="EV1047">
        <v>0</v>
      </c>
      <c r="EW1047">
        <v>942.261384615384</v>
      </c>
      <c r="EX1047">
        <v>5.00059</v>
      </c>
      <c r="EY1047">
        <v>12554.0076923077</v>
      </c>
      <c r="EZ1047">
        <v>10358.8769230769</v>
      </c>
      <c r="FA1047">
        <v>64.6297692307692</v>
      </c>
      <c r="FB1047">
        <v>65.812</v>
      </c>
      <c r="FC1047">
        <v>64.6056153846154</v>
      </c>
      <c r="FD1047">
        <v>65.75</v>
      </c>
      <c r="FE1047">
        <v>65.8988461538462</v>
      </c>
      <c r="FF1047">
        <v>1155.57692307692</v>
      </c>
      <c r="FG1047">
        <v>39.4338461538462</v>
      </c>
      <c r="FH1047">
        <v>0</v>
      </c>
      <c r="FI1047">
        <v>1761426091.9</v>
      </c>
      <c r="FJ1047">
        <v>0</v>
      </c>
      <c r="FK1047">
        <v>942.44972</v>
      </c>
      <c r="FL1047">
        <v>10.0204615410989</v>
      </c>
      <c r="FM1047">
        <v>109.623076834392</v>
      </c>
      <c r="FN1047">
        <v>12555.78</v>
      </c>
      <c r="FO1047">
        <v>15</v>
      </c>
      <c r="FP1047">
        <v>0</v>
      </c>
      <c r="FQ1047" t="s">
        <v>439</v>
      </c>
      <c r="FR1047">
        <v>0</v>
      </c>
      <c r="FS1047">
        <v>0</v>
      </c>
      <c r="FT1047">
        <v>0</v>
      </c>
      <c r="FU1047">
        <v>0</v>
      </c>
      <c r="FV1047">
        <v>0</v>
      </c>
      <c r="FW1047">
        <v>0</v>
      </c>
      <c r="FX1047">
        <v>0</v>
      </c>
      <c r="FY1047">
        <v>0</v>
      </c>
      <c r="FZ1047">
        <v>0</v>
      </c>
      <c r="GA1047">
        <v>0</v>
      </c>
      <c r="GB1047">
        <v>0</v>
      </c>
      <c r="GC1047">
        <v>-65.935805</v>
      </c>
      <c r="GD1047">
        <v>-6.57579699248114</v>
      </c>
      <c r="GE1047">
        <v>1.11534466936235</v>
      </c>
      <c r="GF1047">
        <v>0</v>
      </c>
      <c r="GG1047">
        <v>941.739147058824</v>
      </c>
      <c r="GH1047">
        <v>10.6485103248779</v>
      </c>
      <c r="GI1047">
        <v>1.06258649841272</v>
      </c>
      <c r="GJ1047">
        <v>-1</v>
      </c>
      <c r="GK1047">
        <v>25.15548</v>
      </c>
      <c r="GL1047">
        <v>-0.182291729323275</v>
      </c>
      <c r="GM1047">
        <v>0.0178803970873128</v>
      </c>
      <c r="GN1047">
        <v>0</v>
      </c>
      <c r="GO1047">
        <v>0</v>
      </c>
      <c r="GP1047">
        <v>2</v>
      </c>
      <c r="GQ1047" t="s">
        <v>473</v>
      </c>
      <c r="GR1047">
        <v>3.12627</v>
      </c>
      <c r="GS1047">
        <v>2.71896</v>
      </c>
      <c r="GT1047">
        <v>0.166489</v>
      </c>
      <c r="GU1047">
        <v>0.172485</v>
      </c>
      <c r="GV1047">
        <v>0.164395</v>
      </c>
      <c r="GW1047">
        <v>0.102093</v>
      </c>
      <c r="GX1047">
        <v>29650.5</v>
      </c>
      <c r="GY1047">
        <v>31064.7</v>
      </c>
      <c r="GZ1047">
        <v>32344.2</v>
      </c>
      <c r="HA1047">
        <v>34153.3</v>
      </c>
      <c r="HB1047">
        <v>38872.8</v>
      </c>
      <c r="HC1047">
        <v>44274.5</v>
      </c>
      <c r="HD1047">
        <v>50897.2</v>
      </c>
      <c r="HE1047">
        <v>54821.2</v>
      </c>
      <c r="HF1047">
        <v>1.64665</v>
      </c>
      <c r="HG1047">
        <v>1.49997</v>
      </c>
      <c r="HH1047">
        <v>-0.164099</v>
      </c>
      <c r="HI1047">
        <v>0</v>
      </c>
      <c r="HJ1047">
        <v>50.4783</v>
      </c>
      <c r="HK1047">
        <v>999.9</v>
      </c>
      <c r="HL1047">
        <v>55.994</v>
      </c>
      <c r="HM1047">
        <v>30.293</v>
      </c>
      <c r="HN1047">
        <v>26.898</v>
      </c>
      <c r="HO1047">
        <v>60.1768</v>
      </c>
      <c r="HP1047">
        <v>40.2524</v>
      </c>
      <c r="HQ1047">
        <v>1</v>
      </c>
      <c r="HR1047">
        <v>2.71905</v>
      </c>
      <c r="HS1047">
        <v>1.60707</v>
      </c>
      <c r="HT1047">
        <v>20.1024</v>
      </c>
      <c r="HU1047">
        <v>5.18599</v>
      </c>
      <c r="HV1047">
        <v>12.0159</v>
      </c>
      <c r="HW1047">
        <v>4.96695</v>
      </c>
      <c r="HX1047">
        <v>3.29595</v>
      </c>
      <c r="HY1047">
        <v>9999</v>
      </c>
      <c r="HZ1047">
        <v>9999</v>
      </c>
      <c r="IA1047">
        <v>999.9</v>
      </c>
      <c r="IB1047">
        <v>9999</v>
      </c>
      <c r="IC1047">
        <v>1.86325</v>
      </c>
      <c r="ID1047">
        <v>1.86812</v>
      </c>
      <c r="IE1047">
        <v>1.86784</v>
      </c>
      <c r="IF1047">
        <v>1.86905</v>
      </c>
      <c r="IG1047">
        <v>1.86982</v>
      </c>
      <c r="IH1047">
        <v>1.86586</v>
      </c>
      <c r="II1047">
        <v>1.86699</v>
      </c>
      <c r="IJ1047">
        <v>1.86843</v>
      </c>
      <c r="IK1047">
        <v>5</v>
      </c>
      <c r="IL1047">
        <v>0</v>
      </c>
      <c r="IM1047">
        <v>0</v>
      </c>
      <c r="IN1047">
        <v>0</v>
      </c>
      <c r="IO1047" t="s">
        <v>441</v>
      </c>
      <c r="IP1047" t="s">
        <v>442</v>
      </c>
      <c r="IQ1047" t="s">
        <v>443</v>
      </c>
      <c r="IR1047" t="s">
        <v>443</v>
      </c>
      <c r="IS1047" t="s">
        <v>443</v>
      </c>
      <c r="IT1047" t="s">
        <v>443</v>
      </c>
      <c r="IU1047">
        <v>0</v>
      </c>
      <c r="IV1047">
        <v>100</v>
      </c>
      <c r="IW1047">
        <v>100</v>
      </c>
      <c r="IX1047">
        <v>1.1</v>
      </c>
      <c r="IY1047">
        <v>-0.0441</v>
      </c>
      <c r="IZ1047">
        <v>1.09748391826392</v>
      </c>
      <c r="JA1047">
        <v>0</v>
      </c>
      <c r="JB1047">
        <v>0</v>
      </c>
      <c r="JC1047">
        <v>0</v>
      </c>
      <c r="JD1047">
        <v>-0.0441141096964596</v>
      </c>
      <c r="JE1047">
        <v>0</v>
      </c>
      <c r="JF1047">
        <v>0</v>
      </c>
      <c r="JG1047">
        <v>0</v>
      </c>
      <c r="JH1047">
        <v>5</v>
      </c>
      <c r="JI1047">
        <v>2273</v>
      </c>
      <c r="JJ1047">
        <v>1</v>
      </c>
      <c r="JK1047">
        <v>24</v>
      </c>
      <c r="JL1047">
        <v>29357102.2</v>
      </c>
      <c r="JM1047">
        <v>29357102.2</v>
      </c>
      <c r="JN1047">
        <v>2.33643</v>
      </c>
      <c r="JO1047">
        <v>2.60986</v>
      </c>
      <c r="JP1047">
        <v>1.54785</v>
      </c>
      <c r="JQ1047">
        <v>2.31445</v>
      </c>
      <c r="JR1047">
        <v>1.64673</v>
      </c>
      <c r="JS1047">
        <v>2.35596</v>
      </c>
      <c r="JT1047">
        <v>34.418</v>
      </c>
      <c r="JU1047">
        <v>24.1838</v>
      </c>
      <c r="JV1047">
        <v>18</v>
      </c>
      <c r="JW1047">
        <v>484.774</v>
      </c>
      <c r="JX1047">
        <v>378.472</v>
      </c>
      <c r="JY1047">
        <v>48.9613</v>
      </c>
      <c r="JZ1047">
        <v>57.319</v>
      </c>
      <c r="KA1047">
        <v>29.9992</v>
      </c>
      <c r="KB1047">
        <v>56.4703</v>
      </c>
      <c r="KC1047">
        <v>56.2463</v>
      </c>
      <c r="KD1047">
        <v>46.8912</v>
      </c>
      <c r="KE1047">
        <v>0</v>
      </c>
      <c r="KF1047">
        <v>100</v>
      </c>
      <c r="KG1047">
        <v>49.0083</v>
      </c>
      <c r="KH1047">
        <v>1197.6</v>
      </c>
      <c r="KI1047">
        <v>26.2864</v>
      </c>
      <c r="KJ1047">
        <v>92.2076</v>
      </c>
      <c r="KK1047">
        <v>88.6748</v>
      </c>
    </row>
    <row r="1048" spans="1:297">
      <c r="A1048">
        <v>1032</v>
      </c>
      <c r="B1048">
        <v>1761426136.1</v>
      </c>
      <c r="C1048">
        <v>17955.0999999046</v>
      </c>
      <c r="D1048" t="s">
        <v>2516</v>
      </c>
      <c r="E1048" t="s">
        <v>2517</v>
      </c>
      <c r="F1048">
        <v>5</v>
      </c>
      <c r="G1048" t="s">
        <v>2375</v>
      </c>
      <c r="H1048" t="s">
        <v>436</v>
      </c>
      <c r="I1048">
        <v>1761426127.94615</v>
      </c>
      <c r="J1048">
        <f>(K1048)/1000</f>
        <v>0</v>
      </c>
      <c r="K1048">
        <f>IF(DP1048, AN1048, AH1048)</f>
        <v>0</v>
      </c>
      <c r="L1048">
        <f>IF(DP1048, AI1048, AG1048)</f>
        <v>0</v>
      </c>
      <c r="M1048">
        <f>DR1048 - IF(AU1048&gt;1, L1048*DL1048*100.0/(AW1048), 0)</f>
        <v>0</v>
      </c>
      <c r="N1048">
        <f>((T1048-J1048/2)*M1048-L1048)/(T1048+J1048/2)</f>
        <v>0</v>
      </c>
      <c r="O1048">
        <f>N1048*(DY1048+DZ1048)/1000.0</f>
        <v>0</v>
      </c>
      <c r="P1048">
        <f>(DR1048 - IF(AU1048&gt;1, L1048*DL1048*100.0/(AW1048), 0))*(DY1048+DZ1048)/1000.0</f>
        <v>0</v>
      </c>
      <c r="Q1048">
        <f>2.0/((1/S1048-1/R1048)+SIGN(S1048)*SQRT((1/S1048-1/R1048)*(1/S1048-1/R1048) + 4*DM1048/((DM1048+1)*(DM1048+1))*(2*1/S1048*1/R1048-1/R1048*1/R1048)))</f>
        <v>0</v>
      </c>
      <c r="R1048">
        <f>IF(LEFT(DN1048,1)&lt;&gt;"0",IF(LEFT(DN1048,1)="1",3.0,DO1048),$D$5+$E$5*(EF1048*DY1048/($K$5*1000))+$F$5*(EF1048*DY1048/($K$5*1000))*MAX(MIN(DL1048,$J$5),$I$5)*MAX(MIN(DL1048,$J$5),$I$5)+$G$5*MAX(MIN(DL1048,$J$5),$I$5)*(EF1048*DY1048/($K$5*1000))+$H$5*(EF1048*DY1048/($K$5*1000))*(EF1048*DY1048/($K$5*1000)))</f>
        <v>0</v>
      </c>
      <c r="S1048">
        <f>J1048*(1000-(1000*0.61365*exp(17.502*W1048/(240.97+W1048))/(DY1048+DZ1048)+DT1048)/2)/(1000*0.61365*exp(17.502*W1048/(240.97+W1048))/(DY1048+DZ1048)-DT1048)</f>
        <v>0</v>
      </c>
      <c r="T1048">
        <f>1/((DM1048+1)/(Q1048/1.6)+1/(R1048/1.37)) + DM1048/((DM1048+1)/(Q1048/1.6) + DM1048/(R1048/1.37))</f>
        <v>0</v>
      </c>
      <c r="U1048">
        <f>(DH1048*DK1048)</f>
        <v>0</v>
      </c>
      <c r="V1048">
        <f>(EA1048+(U1048+2*0.95*5.67E-8*(((EA1048+$B$7)+273)^4-(EA1048+273)^4)-44100*J1048)/(1.84*29.3*R1048+8*0.95*5.67E-8*(EA1048+273)^3))</f>
        <v>0</v>
      </c>
      <c r="W1048">
        <f>($C$7*EB1048+$D$7*EC1048+$E$7*V1048)</f>
        <v>0</v>
      </c>
      <c r="X1048">
        <f>0.61365*exp(17.502*W1048/(240.97+W1048))</f>
        <v>0</v>
      </c>
      <c r="Y1048">
        <f>(Z1048/AA1048*100)</f>
        <v>0</v>
      </c>
      <c r="Z1048">
        <f>DT1048*(DY1048+DZ1048)/1000</f>
        <v>0</v>
      </c>
      <c r="AA1048">
        <f>0.61365*exp(17.502*EA1048/(240.97+EA1048))</f>
        <v>0</v>
      </c>
      <c r="AB1048">
        <f>(X1048-DT1048*(DY1048+DZ1048)/1000)</f>
        <v>0</v>
      </c>
      <c r="AC1048">
        <f>(-J1048*44100)</f>
        <v>0</v>
      </c>
      <c r="AD1048">
        <f>2*29.3*R1048*0.92*(EA1048-W1048)</f>
        <v>0</v>
      </c>
      <c r="AE1048">
        <f>2*0.95*5.67E-8*(((EA1048+$B$7)+273)^4-(W1048+273)^4)</f>
        <v>0</v>
      </c>
      <c r="AF1048">
        <f>U1048+AE1048+AC1048+AD1048</f>
        <v>0</v>
      </c>
      <c r="AG1048">
        <f>DX1048*AU1048*(DS1048-DR1048*(1000-AU1048*DU1048)/(1000-AU1048*DT1048))/(100*DL1048)</f>
        <v>0</v>
      </c>
      <c r="AH1048">
        <f>1000*DX1048*AU1048*(DT1048-DU1048)/(100*DL1048*(1000-AU1048*DT1048))</f>
        <v>0</v>
      </c>
      <c r="AI1048">
        <f>(AJ1048 - AK1048 - DY1048*1E3/(8.314*(EA1048+273.15)) * AM1048/DX1048 * AL1048) * DX1048/(100*DL1048) * (1000 - DU1048)/1000</f>
        <v>0</v>
      </c>
      <c r="AJ1048">
        <v>1207.96335559989</v>
      </c>
      <c r="AK1048">
        <v>1177.58509090909</v>
      </c>
      <c r="AL1048">
        <v>3.30344421174615</v>
      </c>
      <c r="AM1048">
        <v>65.4866395817143</v>
      </c>
      <c r="AN1048">
        <f>(AP1048 - AO1048 + DY1048*1E3/(8.314*(EA1048+273.15)) * AR1048/DX1048 * AQ1048) * DX1048/(100*DL1048) * 1000/(1000 - AP1048)</f>
        <v>0</v>
      </c>
      <c r="AO1048">
        <v>25.7690366791446</v>
      </c>
      <c r="AP1048">
        <v>50.8881703030303</v>
      </c>
      <c r="AQ1048">
        <v>-0.00121221530420919</v>
      </c>
      <c r="AR1048">
        <v>110.837555628061</v>
      </c>
      <c r="AS1048">
        <v>8</v>
      </c>
      <c r="AT1048">
        <v>2</v>
      </c>
      <c r="AU1048">
        <f>IF(AS1048*$H$13&gt;=AW1048,1.0,(AW1048/(AW1048-AS1048*$H$13)))</f>
        <v>0</v>
      </c>
      <c r="AV1048">
        <f>(AU1048-1)*100</f>
        <v>0</v>
      </c>
      <c r="AW1048">
        <f>MAX(0,($B$13+$C$13*EF1048)/(1+$D$13*EF1048)*DY1048/(EA1048+273)*$E$13)</f>
        <v>0</v>
      </c>
      <c r="AX1048" t="s">
        <v>437</v>
      </c>
      <c r="AY1048" t="s">
        <v>437</v>
      </c>
      <c r="AZ1048">
        <v>0</v>
      </c>
      <c r="BA1048">
        <v>0</v>
      </c>
      <c r="BB1048">
        <f>1-AZ1048/BA1048</f>
        <v>0</v>
      </c>
      <c r="BC1048">
        <v>0</v>
      </c>
      <c r="BD1048" t="s">
        <v>437</v>
      </c>
      <c r="BE1048" t="s">
        <v>437</v>
      </c>
      <c r="BF1048">
        <v>0</v>
      </c>
      <c r="BG1048">
        <v>0</v>
      </c>
      <c r="BH1048">
        <f>1-BF1048/BG1048</f>
        <v>0</v>
      </c>
      <c r="BI1048">
        <v>0.5</v>
      </c>
      <c r="BJ1048">
        <f>DI1048</f>
        <v>0</v>
      </c>
      <c r="BK1048">
        <f>L1048</f>
        <v>0</v>
      </c>
      <c r="BL1048">
        <f>BH1048*BI1048*BJ1048</f>
        <v>0</v>
      </c>
      <c r="BM1048">
        <f>(BK1048-BC1048)/BJ1048</f>
        <v>0</v>
      </c>
      <c r="BN1048">
        <f>(BA1048-BG1048)/BG1048</f>
        <v>0</v>
      </c>
      <c r="BO1048">
        <f>AZ1048/(BB1048+AZ1048/BG1048)</f>
        <v>0</v>
      </c>
      <c r="BP1048" t="s">
        <v>437</v>
      </c>
      <c r="BQ1048">
        <v>0</v>
      </c>
      <c r="BR1048">
        <f>IF(BQ1048&lt;&gt;0, BQ1048, BO1048)</f>
        <v>0</v>
      </c>
      <c r="BS1048">
        <f>1-BR1048/BG1048</f>
        <v>0</v>
      </c>
      <c r="BT1048">
        <f>(BG1048-BF1048)/(BG1048-BR1048)</f>
        <v>0</v>
      </c>
      <c r="BU1048">
        <f>(BA1048-BG1048)/(BA1048-BR1048)</f>
        <v>0</v>
      </c>
      <c r="BV1048">
        <f>(BG1048-BF1048)/(BG1048-AZ1048)</f>
        <v>0</v>
      </c>
      <c r="BW1048">
        <f>(BA1048-BG1048)/(BA1048-AZ1048)</f>
        <v>0</v>
      </c>
      <c r="BX1048">
        <f>(BT1048*BR1048/BF1048)</f>
        <v>0</v>
      </c>
      <c r="BY1048">
        <f>(1-BX1048)</f>
        <v>0</v>
      </c>
      <c r="DH1048">
        <f>$B$11*EG1048+$C$11*EH1048+$F$11*ES1048*(1-EV1048)</f>
        <v>0</v>
      </c>
      <c r="DI1048">
        <f>DH1048*DJ1048</f>
        <v>0</v>
      </c>
      <c r="DJ1048">
        <f>($B$11*$D$9+$C$11*$D$9+$F$11*((FF1048+EX1048)/MAX(FF1048+EX1048+FG1048, 0.1)*$I$9+FG1048/MAX(FF1048+EX1048+FG1048, 0.1)*$J$9))/($B$11+$C$11+$F$11)</f>
        <v>0</v>
      </c>
      <c r="DK1048">
        <f>($B$11*$K$9+$C$11*$K$9+$F$11*((FF1048+EX1048)/MAX(FF1048+EX1048+FG1048, 0.1)*$P$9+FG1048/MAX(FF1048+EX1048+FG1048, 0.1)*$Q$9))/($B$11+$C$11+$F$11)</f>
        <v>0</v>
      </c>
      <c r="DL1048">
        <v>6</v>
      </c>
      <c r="DM1048">
        <v>0.5</v>
      </c>
      <c r="DN1048" t="s">
        <v>438</v>
      </c>
      <c r="DO1048">
        <v>2</v>
      </c>
      <c r="DP1048" t="b">
        <v>1</v>
      </c>
      <c r="DQ1048">
        <v>1761426127.94615</v>
      </c>
      <c r="DR1048">
        <v>1094.53692307692</v>
      </c>
      <c r="DS1048">
        <v>1160.70230769231</v>
      </c>
      <c r="DT1048">
        <v>50.9008615384615</v>
      </c>
      <c r="DU1048">
        <v>25.7646692307692</v>
      </c>
      <c r="DV1048">
        <v>1093.43923076923</v>
      </c>
      <c r="DW1048">
        <v>50.9449692307692</v>
      </c>
      <c r="DX1048">
        <v>500.024461538461</v>
      </c>
      <c r="DY1048">
        <v>90.2025076923077</v>
      </c>
      <c r="DZ1048">
        <v>0.0409858</v>
      </c>
      <c r="EA1048">
        <v>51.6323923076923</v>
      </c>
      <c r="EB1048">
        <v>47.8977923076923</v>
      </c>
      <c r="EC1048">
        <v>999.9</v>
      </c>
      <c r="ED1048">
        <v>0</v>
      </c>
      <c r="EE1048">
        <v>0</v>
      </c>
      <c r="EF1048">
        <v>10003.2730769231</v>
      </c>
      <c r="EG1048">
        <v>0</v>
      </c>
      <c r="EH1048">
        <v>1186.27769230769</v>
      </c>
      <c r="EI1048">
        <v>-66.1643538461538</v>
      </c>
      <c r="EJ1048">
        <v>1153.23692307692</v>
      </c>
      <c r="EK1048">
        <v>1191.39692307692</v>
      </c>
      <c r="EL1048">
        <v>25.1361923076923</v>
      </c>
      <c r="EM1048">
        <v>1160.70230769231</v>
      </c>
      <c r="EN1048">
        <v>25.7646692307692</v>
      </c>
      <c r="EO1048">
        <v>4.59138615384615</v>
      </c>
      <c r="EP1048">
        <v>2.32403923076923</v>
      </c>
      <c r="EQ1048">
        <v>31.3086538461538</v>
      </c>
      <c r="ER1048">
        <v>19.8439846153846</v>
      </c>
      <c r="ES1048">
        <v>1199.98384615385</v>
      </c>
      <c r="ET1048">
        <v>0.966998923076923</v>
      </c>
      <c r="EU1048">
        <v>0.0330007461538461</v>
      </c>
      <c r="EV1048">
        <v>0</v>
      </c>
      <c r="EW1048">
        <v>943.053615384615</v>
      </c>
      <c r="EX1048">
        <v>5.00059</v>
      </c>
      <c r="EY1048">
        <v>12563.2076923077</v>
      </c>
      <c r="EZ1048">
        <v>10358.5846153846</v>
      </c>
      <c r="FA1048">
        <v>64.6201538461538</v>
      </c>
      <c r="FB1048">
        <v>65.812</v>
      </c>
      <c r="FC1048">
        <v>64.5910769230769</v>
      </c>
      <c r="FD1048">
        <v>65.7306153846154</v>
      </c>
      <c r="FE1048">
        <v>65.8893076923077</v>
      </c>
      <c r="FF1048">
        <v>1155.54384615385</v>
      </c>
      <c r="FG1048">
        <v>39.4369230769231</v>
      </c>
      <c r="FH1048">
        <v>0</v>
      </c>
      <c r="FI1048">
        <v>1761426096.7</v>
      </c>
      <c r="FJ1048">
        <v>0</v>
      </c>
      <c r="FK1048">
        <v>943.19036</v>
      </c>
      <c r="FL1048">
        <v>8.51423076947404</v>
      </c>
      <c r="FM1048">
        <v>101.292307707009</v>
      </c>
      <c r="FN1048">
        <v>12564.6</v>
      </c>
      <c r="FO1048">
        <v>15</v>
      </c>
      <c r="FP1048">
        <v>0</v>
      </c>
      <c r="FQ1048" t="s">
        <v>439</v>
      </c>
      <c r="FR1048">
        <v>0</v>
      </c>
      <c r="FS1048">
        <v>0</v>
      </c>
      <c r="FT1048">
        <v>0</v>
      </c>
      <c r="FU1048">
        <v>0</v>
      </c>
      <c r="FV1048">
        <v>0</v>
      </c>
      <c r="FW1048">
        <v>0</v>
      </c>
      <c r="FX1048">
        <v>0</v>
      </c>
      <c r="FY1048">
        <v>0</v>
      </c>
      <c r="FZ1048">
        <v>0</v>
      </c>
      <c r="GA1048">
        <v>0</v>
      </c>
      <c r="GB1048">
        <v>0</v>
      </c>
      <c r="GC1048">
        <v>-66.2135380952381</v>
      </c>
      <c r="GD1048">
        <v>-3.50771688311687</v>
      </c>
      <c r="GE1048">
        <v>1.03410726876406</v>
      </c>
      <c r="GF1048">
        <v>0</v>
      </c>
      <c r="GG1048">
        <v>942.666558823529</v>
      </c>
      <c r="GH1048">
        <v>9.72337663268192</v>
      </c>
      <c r="GI1048">
        <v>0.968343284753917</v>
      </c>
      <c r="GJ1048">
        <v>-1</v>
      </c>
      <c r="GK1048">
        <v>25.1439380952381</v>
      </c>
      <c r="GL1048">
        <v>-0.156818181818196</v>
      </c>
      <c r="GM1048">
        <v>0.0164155117173759</v>
      </c>
      <c r="GN1048">
        <v>0</v>
      </c>
      <c r="GO1048">
        <v>0</v>
      </c>
      <c r="GP1048">
        <v>2</v>
      </c>
      <c r="GQ1048" t="s">
        <v>473</v>
      </c>
      <c r="GR1048">
        <v>3.12602</v>
      </c>
      <c r="GS1048">
        <v>2.71848</v>
      </c>
      <c r="GT1048">
        <v>0.168028</v>
      </c>
      <c r="GU1048">
        <v>0.174088</v>
      </c>
      <c r="GV1048">
        <v>0.164358</v>
      </c>
      <c r="GW1048">
        <v>0.102103</v>
      </c>
      <c r="GX1048">
        <v>29596</v>
      </c>
      <c r="GY1048">
        <v>31005.1</v>
      </c>
      <c r="GZ1048">
        <v>32345</v>
      </c>
      <c r="HA1048">
        <v>34154.6</v>
      </c>
      <c r="HB1048">
        <v>38875.3</v>
      </c>
      <c r="HC1048">
        <v>44275.9</v>
      </c>
      <c r="HD1048">
        <v>50898.3</v>
      </c>
      <c r="HE1048">
        <v>54823.3</v>
      </c>
      <c r="HF1048">
        <v>1.64675</v>
      </c>
      <c r="HG1048">
        <v>1.50017</v>
      </c>
      <c r="HH1048">
        <v>-0.162039</v>
      </c>
      <c r="HI1048">
        <v>0</v>
      </c>
      <c r="HJ1048">
        <v>50.4486</v>
      </c>
      <c r="HK1048">
        <v>999.9</v>
      </c>
      <c r="HL1048">
        <v>55.994</v>
      </c>
      <c r="HM1048">
        <v>30.293</v>
      </c>
      <c r="HN1048">
        <v>26.8957</v>
      </c>
      <c r="HO1048">
        <v>60.2768</v>
      </c>
      <c r="HP1048">
        <v>40.3165</v>
      </c>
      <c r="HQ1048">
        <v>1</v>
      </c>
      <c r="HR1048">
        <v>2.71792</v>
      </c>
      <c r="HS1048">
        <v>1.51047</v>
      </c>
      <c r="HT1048">
        <v>20.1028</v>
      </c>
      <c r="HU1048">
        <v>5.18405</v>
      </c>
      <c r="HV1048">
        <v>12.0159</v>
      </c>
      <c r="HW1048">
        <v>4.96635</v>
      </c>
      <c r="HX1048">
        <v>3.29563</v>
      </c>
      <c r="HY1048">
        <v>9999</v>
      </c>
      <c r="HZ1048">
        <v>9999</v>
      </c>
      <c r="IA1048">
        <v>999.9</v>
      </c>
      <c r="IB1048">
        <v>9999</v>
      </c>
      <c r="IC1048">
        <v>1.86325</v>
      </c>
      <c r="ID1048">
        <v>1.86811</v>
      </c>
      <c r="IE1048">
        <v>1.86783</v>
      </c>
      <c r="IF1048">
        <v>1.86905</v>
      </c>
      <c r="IG1048">
        <v>1.86981</v>
      </c>
      <c r="IH1048">
        <v>1.86586</v>
      </c>
      <c r="II1048">
        <v>1.86697</v>
      </c>
      <c r="IJ1048">
        <v>1.86843</v>
      </c>
      <c r="IK1048">
        <v>5</v>
      </c>
      <c r="IL1048">
        <v>0</v>
      </c>
      <c r="IM1048">
        <v>0</v>
      </c>
      <c r="IN1048">
        <v>0</v>
      </c>
      <c r="IO1048" t="s">
        <v>441</v>
      </c>
      <c r="IP1048" t="s">
        <v>442</v>
      </c>
      <c r="IQ1048" t="s">
        <v>443</v>
      </c>
      <c r="IR1048" t="s">
        <v>443</v>
      </c>
      <c r="IS1048" t="s">
        <v>443</v>
      </c>
      <c r="IT1048" t="s">
        <v>443</v>
      </c>
      <c r="IU1048">
        <v>0</v>
      </c>
      <c r="IV1048">
        <v>100</v>
      </c>
      <c r="IW1048">
        <v>100</v>
      </c>
      <c r="IX1048">
        <v>1.1</v>
      </c>
      <c r="IY1048">
        <v>-0.0441</v>
      </c>
      <c r="IZ1048">
        <v>1.09748391826392</v>
      </c>
      <c r="JA1048">
        <v>0</v>
      </c>
      <c r="JB1048">
        <v>0</v>
      </c>
      <c r="JC1048">
        <v>0</v>
      </c>
      <c r="JD1048">
        <v>-0.0441141096964596</v>
      </c>
      <c r="JE1048">
        <v>0</v>
      </c>
      <c r="JF1048">
        <v>0</v>
      </c>
      <c r="JG1048">
        <v>0</v>
      </c>
      <c r="JH1048">
        <v>5</v>
      </c>
      <c r="JI1048">
        <v>2273</v>
      </c>
      <c r="JJ1048">
        <v>1</v>
      </c>
      <c r="JK1048">
        <v>24</v>
      </c>
      <c r="JL1048">
        <v>29357102.3</v>
      </c>
      <c r="JM1048">
        <v>29357102.3</v>
      </c>
      <c r="JN1048">
        <v>2.36572</v>
      </c>
      <c r="JO1048">
        <v>2.60986</v>
      </c>
      <c r="JP1048">
        <v>1.54785</v>
      </c>
      <c r="JQ1048">
        <v>2.31567</v>
      </c>
      <c r="JR1048">
        <v>1.64673</v>
      </c>
      <c r="JS1048">
        <v>2.37549</v>
      </c>
      <c r="JT1048">
        <v>34.418</v>
      </c>
      <c r="JU1048">
        <v>24.1838</v>
      </c>
      <c r="JV1048">
        <v>18</v>
      </c>
      <c r="JW1048">
        <v>484.89</v>
      </c>
      <c r="JX1048">
        <v>378.596</v>
      </c>
      <c r="JY1048">
        <v>49.0334</v>
      </c>
      <c r="JZ1048">
        <v>57.319</v>
      </c>
      <c r="KA1048">
        <v>29.9991</v>
      </c>
      <c r="KB1048">
        <v>56.478</v>
      </c>
      <c r="KC1048">
        <v>56.2463</v>
      </c>
      <c r="KD1048">
        <v>47.4136</v>
      </c>
      <c r="KE1048">
        <v>0</v>
      </c>
      <c r="KF1048">
        <v>100</v>
      </c>
      <c r="KG1048">
        <v>49.0861</v>
      </c>
      <c r="KH1048">
        <v>1211.29</v>
      </c>
      <c r="KI1048">
        <v>26.2864</v>
      </c>
      <c r="KJ1048">
        <v>92.2098</v>
      </c>
      <c r="KK1048">
        <v>88.6781</v>
      </c>
    </row>
    <row r="1049" spans="1:297">
      <c r="A1049">
        <v>1033</v>
      </c>
      <c r="B1049">
        <v>1761426141.1</v>
      </c>
      <c r="C1049">
        <v>17960.0999999046</v>
      </c>
      <c r="D1049" t="s">
        <v>2518</v>
      </c>
      <c r="E1049" t="s">
        <v>2519</v>
      </c>
      <c r="F1049">
        <v>5</v>
      </c>
      <c r="G1049" t="s">
        <v>2375</v>
      </c>
      <c r="H1049" t="s">
        <v>436</v>
      </c>
      <c r="I1049">
        <v>1761426132.94615</v>
      </c>
      <c r="J1049">
        <f>(K1049)/1000</f>
        <v>0</v>
      </c>
      <c r="K1049">
        <f>IF(DP1049, AN1049, AH1049)</f>
        <v>0</v>
      </c>
      <c r="L1049">
        <f>IF(DP1049, AI1049, AG1049)</f>
        <v>0</v>
      </c>
      <c r="M1049">
        <f>DR1049 - IF(AU1049&gt;1, L1049*DL1049*100.0/(AW1049), 0)</f>
        <v>0</v>
      </c>
      <c r="N1049">
        <f>((T1049-J1049/2)*M1049-L1049)/(T1049+J1049/2)</f>
        <v>0</v>
      </c>
      <c r="O1049">
        <f>N1049*(DY1049+DZ1049)/1000.0</f>
        <v>0</v>
      </c>
      <c r="P1049">
        <f>(DR1049 - IF(AU1049&gt;1, L1049*DL1049*100.0/(AW1049), 0))*(DY1049+DZ1049)/1000.0</f>
        <v>0</v>
      </c>
      <c r="Q1049">
        <f>2.0/((1/S1049-1/R1049)+SIGN(S1049)*SQRT((1/S1049-1/R1049)*(1/S1049-1/R1049) + 4*DM1049/((DM1049+1)*(DM1049+1))*(2*1/S1049*1/R1049-1/R1049*1/R1049)))</f>
        <v>0</v>
      </c>
      <c r="R1049">
        <f>IF(LEFT(DN1049,1)&lt;&gt;"0",IF(LEFT(DN1049,1)="1",3.0,DO1049),$D$5+$E$5*(EF1049*DY1049/($K$5*1000))+$F$5*(EF1049*DY1049/($K$5*1000))*MAX(MIN(DL1049,$J$5),$I$5)*MAX(MIN(DL1049,$J$5),$I$5)+$G$5*MAX(MIN(DL1049,$J$5),$I$5)*(EF1049*DY1049/($K$5*1000))+$H$5*(EF1049*DY1049/($K$5*1000))*(EF1049*DY1049/($K$5*1000)))</f>
        <v>0</v>
      </c>
      <c r="S1049">
        <f>J1049*(1000-(1000*0.61365*exp(17.502*W1049/(240.97+W1049))/(DY1049+DZ1049)+DT1049)/2)/(1000*0.61365*exp(17.502*W1049/(240.97+W1049))/(DY1049+DZ1049)-DT1049)</f>
        <v>0</v>
      </c>
      <c r="T1049">
        <f>1/((DM1049+1)/(Q1049/1.6)+1/(R1049/1.37)) + DM1049/((DM1049+1)/(Q1049/1.6) + DM1049/(R1049/1.37))</f>
        <v>0</v>
      </c>
      <c r="U1049">
        <f>(DH1049*DK1049)</f>
        <v>0</v>
      </c>
      <c r="V1049">
        <f>(EA1049+(U1049+2*0.95*5.67E-8*(((EA1049+$B$7)+273)^4-(EA1049+273)^4)-44100*J1049)/(1.84*29.3*R1049+8*0.95*5.67E-8*(EA1049+273)^3))</f>
        <v>0</v>
      </c>
      <c r="W1049">
        <f>($C$7*EB1049+$D$7*EC1049+$E$7*V1049)</f>
        <v>0</v>
      </c>
      <c r="X1049">
        <f>0.61365*exp(17.502*W1049/(240.97+W1049))</f>
        <v>0</v>
      </c>
      <c r="Y1049">
        <f>(Z1049/AA1049*100)</f>
        <v>0</v>
      </c>
      <c r="Z1049">
        <f>DT1049*(DY1049+DZ1049)/1000</f>
        <v>0</v>
      </c>
      <c r="AA1049">
        <f>0.61365*exp(17.502*EA1049/(240.97+EA1049))</f>
        <v>0</v>
      </c>
      <c r="AB1049">
        <f>(X1049-DT1049*(DY1049+DZ1049)/1000)</f>
        <v>0</v>
      </c>
      <c r="AC1049">
        <f>(-J1049*44100)</f>
        <v>0</v>
      </c>
      <c r="AD1049">
        <f>2*29.3*R1049*0.92*(EA1049-W1049)</f>
        <v>0</v>
      </c>
      <c r="AE1049">
        <f>2*0.95*5.67E-8*(((EA1049+$B$7)+273)^4-(W1049+273)^4)</f>
        <v>0</v>
      </c>
      <c r="AF1049">
        <f>U1049+AE1049+AC1049+AD1049</f>
        <v>0</v>
      </c>
      <c r="AG1049">
        <f>DX1049*AU1049*(DS1049-DR1049*(1000-AU1049*DU1049)/(1000-AU1049*DT1049))/(100*DL1049)</f>
        <v>0</v>
      </c>
      <c r="AH1049">
        <f>1000*DX1049*AU1049*(DT1049-DU1049)/(100*DL1049*(1000-AU1049*DT1049))</f>
        <v>0</v>
      </c>
      <c r="AI1049">
        <f>(AJ1049 - AK1049 - DY1049*1E3/(8.314*(EA1049+273.15)) * AM1049/DX1049 * AL1049) * DX1049/(100*DL1049) * (1000 - DU1049)/1000</f>
        <v>0</v>
      </c>
      <c r="AJ1049">
        <v>1226.11423587197</v>
      </c>
      <c r="AK1049">
        <v>1195.07624242424</v>
      </c>
      <c r="AL1049">
        <v>3.53366191558766</v>
      </c>
      <c r="AM1049">
        <v>65.4866395817143</v>
      </c>
      <c r="AN1049">
        <f>(AP1049 - AO1049 + DY1049*1E3/(8.314*(EA1049+273.15)) * AR1049/DX1049 * AQ1049) * DX1049/(100*DL1049) * 1000/(1000 - AP1049)</f>
        <v>0</v>
      </c>
      <c r="AO1049">
        <v>25.7712451093733</v>
      </c>
      <c r="AP1049">
        <v>50.8892854545454</v>
      </c>
      <c r="AQ1049">
        <v>0.00156974103179288</v>
      </c>
      <c r="AR1049">
        <v>110.837555628061</v>
      </c>
      <c r="AS1049">
        <v>8</v>
      </c>
      <c r="AT1049">
        <v>2</v>
      </c>
      <c r="AU1049">
        <f>IF(AS1049*$H$13&gt;=AW1049,1.0,(AW1049/(AW1049-AS1049*$H$13)))</f>
        <v>0</v>
      </c>
      <c r="AV1049">
        <f>(AU1049-1)*100</f>
        <v>0</v>
      </c>
      <c r="AW1049">
        <f>MAX(0,($B$13+$C$13*EF1049)/(1+$D$13*EF1049)*DY1049/(EA1049+273)*$E$13)</f>
        <v>0</v>
      </c>
      <c r="AX1049" t="s">
        <v>437</v>
      </c>
      <c r="AY1049" t="s">
        <v>437</v>
      </c>
      <c r="AZ1049">
        <v>0</v>
      </c>
      <c r="BA1049">
        <v>0</v>
      </c>
      <c r="BB1049">
        <f>1-AZ1049/BA1049</f>
        <v>0</v>
      </c>
      <c r="BC1049">
        <v>0</v>
      </c>
      <c r="BD1049" t="s">
        <v>437</v>
      </c>
      <c r="BE1049" t="s">
        <v>437</v>
      </c>
      <c r="BF1049">
        <v>0</v>
      </c>
      <c r="BG1049">
        <v>0</v>
      </c>
      <c r="BH1049">
        <f>1-BF1049/BG1049</f>
        <v>0</v>
      </c>
      <c r="BI1049">
        <v>0.5</v>
      </c>
      <c r="BJ1049">
        <f>DI1049</f>
        <v>0</v>
      </c>
      <c r="BK1049">
        <f>L1049</f>
        <v>0</v>
      </c>
      <c r="BL1049">
        <f>BH1049*BI1049*BJ1049</f>
        <v>0</v>
      </c>
      <c r="BM1049">
        <f>(BK1049-BC1049)/BJ1049</f>
        <v>0</v>
      </c>
      <c r="BN1049">
        <f>(BA1049-BG1049)/BG1049</f>
        <v>0</v>
      </c>
      <c r="BO1049">
        <f>AZ1049/(BB1049+AZ1049/BG1049)</f>
        <v>0</v>
      </c>
      <c r="BP1049" t="s">
        <v>437</v>
      </c>
      <c r="BQ1049">
        <v>0</v>
      </c>
      <c r="BR1049">
        <f>IF(BQ1049&lt;&gt;0, BQ1049, BO1049)</f>
        <v>0</v>
      </c>
      <c r="BS1049">
        <f>1-BR1049/BG1049</f>
        <v>0</v>
      </c>
      <c r="BT1049">
        <f>(BG1049-BF1049)/(BG1049-BR1049)</f>
        <v>0</v>
      </c>
      <c r="BU1049">
        <f>(BA1049-BG1049)/(BA1049-BR1049)</f>
        <v>0</v>
      </c>
      <c r="BV1049">
        <f>(BG1049-BF1049)/(BG1049-AZ1049)</f>
        <v>0</v>
      </c>
      <c r="BW1049">
        <f>(BA1049-BG1049)/(BA1049-AZ1049)</f>
        <v>0</v>
      </c>
      <c r="BX1049">
        <f>(BT1049*BR1049/BF1049)</f>
        <v>0</v>
      </c>
      <c r="BY1049">
        <f>(1-BX1049)</f>
        <v>0</v>
      </c>
      <c r="DH1049">
        <f>$B$11*EG1049+$C$11*EH1049+$F$11*ES1049*(1-EV1049)</f>
        <v>0</v>
      </c>
      <c r="DI1049">
        <f>DH1049*DJ1049</f>
        <v>0</v>
      </c>
      <c r="DJ1049">
        <f>($B$11*$D$9+$C$11*$D$9+$F$11*((FF1049+EX1049)/MAX(FF1049+EX1049+FG1049, 0.1)*$I$9+FG1049/MAX(FF1049+EX1049+FG1049, 0.1)*$J$9))/($B$11+$C$11+$F$11)</f>
        <v>0</v>
      </c>
      <c r="DK1049">
        <f>($B$11*$K$9+$C$11*$K$9+$F$11*((FF1049+EX1049)/MAX(FF1049+EX1049+FG1049, 0.1)*$P$9+FG1049/MAX(FF1049+EX1049+FG1049, 0.1)*$Q$9))/($B$11+$C$11+$F$11)</f>
        <v>0</v>
      </c>
      <c r="DL1049">
        <v>6</v>
      </c>
      <c r="DM1049">
        <v>0.5</v>
      </c>
      <c r="DN1049" t="s">
        <v>438</v>
      </c>
      <c r="DO1049">
        <v>2</v>
      </c>
      <c r="DP1049" t="b">
        <v>1</v>
      </c>
      <c r="DQ1049">
        <v>1761426132.94615</v>
      </c>
      <c r="DR1049">
        <v>1110.76538461538</v>
      </c>
      <c r="DS1049">
        <v>1178.02153846154</v>
      </c>
      <c r="DT1049">
        <v>50.8921384615385</v>
      </c>
      <c r="DU1049">
        <v>25.7676</v>
      </c>
      <c r="DV1049">
        <v>1109.66769230769</v>
      </c>
      <c r="DW1049">
        <v>50.9362384615385</v>
      </c>
      <c r="DX1049">
        <v>500.002846153846</v>
      </c>
      <c r="DY1049">
        <v>90.2022923076923</v>
      </c>
      <c r="DZ1049">
        <v>0.0409029384615385</v>
      </c>
      <c r="EA1049">
        <v>51.6320153846154</v>
      </c>
      <c r="EB1049">
        <v>47.8893</v>
      </c>
      <c r="EC1049">
        <v>999.9</v>
      </c>
      <c r="ED1049">
        <v>0</v>
      </c>
      <c r="EE1049">
        <v>0</v>
      </c>
      <c r="EF1049">
        <v>10001.0076923077</v>
      </c>
      <c r="EG1049">
        <v>0</v>
      </c>
      <c r="EH1049">
        <v>1186.32846153846</v>
      </c>
      <c r="EI1049">
        <v>-67.2554692307692</v>
      </c>
      <c r="EJ1049">
        <v>1170.32461538462</v>
      </c>
      <c r="EK1049">
        <v>1209.17769230769</v>
      </c>
      <c r="EL1049">
        <v>25.1245384615385</v>
      </c>
      <c r="EM1049">
        <v>1178.02153846154</v>
      </c>
      <c r="EN1049">
        <v>25.7676</v>
      </c>
      <c r="EO1049">
        <v>4.59058846153846</v>
      </c>
      <c r="EP1049">
        <v>2.32429692307692</v>
      </c>
      <c r="EQ1049">
        <v>31.3056</v>
      </c>
      <c r="ER1049">
        <v>19.8457692307692</v>
      </c>
      <c r="ES1049">
        <v>1199.97307692308</v>
      </c>
      <c r="ET1049">
        <v>0.966998307692308</v>
      </c>
      <c r="EU1049">
        <v>0.0330014230769231</v>
      </c>
      <c r="EV1049">
        <v>0</v>
      </c>
      <c r="EW1049">
        <v>943.742230769231</v>
      </c>
      <c r="EX1049">
        <v>5.00059</v>
      </c>
      <c r="EY1049">
        <v>12571.6769230769</v>
      </c>
      <c r="EZ1049">
        <v>10358.4769230769</v>
      </c>
      <c r="FA1049">
        <v>64.6104615384615</v>
      </c>
      <c r="FB1049">
        <v>65.812</v>
      </c>
      <c r="FC1049">
        <v>64.5716923076923</v>
      </c>
      <c r="FD1049">
        <v>65.7112307692308</v>
      </c>
      <c r="FE1049">
        <v>65.8797692307692</v>
      </c>
      <c r="FF1049">
        <v>1155.53307692308</v>
      </c>
      <c r="FG1049">
        <v>39.4392307692308</v>
      </c>
      <c r="FH1049">
        <v>0</v>
      </c>
      <c r="FI1049">
        <v>1761426101.5</v>
      </c>
      <c r="FJ1049">
        <v>0</v>
      </c>
      <c r="FK1049">
        <v>943.84352</v>
      </c>
      <c r="FL1049">
        <v>7.86184613696037</v>
      </c>
      <c r="FM1049">
        <v>106.184615185939</v>
      </c>
      <c r="FN1049">
        <v>12573.024</v>
      </c>
      <c r="FO1049">
        <v>15</v>
      </c>
      <c r="FP1049">
        <v>0</v>
      </c>
      <c r="FQ1049" t="s">
        <v>439</v>
      </c>
      <c r="FR1049">
        <v>0</v>
      </c>
      <c r="FS1049">
        <v>0</v>
      </c>
      <c r="FT1049">
        <v>0</v>
      </c>
      <c r="FU1049">
        <v>0</v>
      </c>
      <c r="FV1049">
        <v>0</v>
      </c>
      <c r="FW1049">
        <v>0</v>
      </c>
      <c r="FX1049">
        <v>0</v>
      </c>
      <c r="FY1049">
        <v>0</v>
      </c>
      <c r="FZ1049">
        <v>0</v>
      </c>
      <c r="GA1049">
        <v>0</v>
      </c>
      <c r="GB1049">
        <v>0</v>
      </c>
      <c r="GC1049">
        <v>-66.775115</v>
      </c>
      <c r="GD1049">
        <v>-9.9783112781956</v>
      </c>
      <c r="GE1049">
        <v>1.35908274114382</v>
      </c>
      <c r="GF1049">
        <v>0</v>
      </c>
      <c r="GG1049">
        <v>943.302558823529</v>
      </c>
      <c r="GH1049">
        <v>8.62131397930793</v>
      </c>
      <c r="GI1049">
        <v>0.863255643111195</v>
      </c>
      <c r="GJ1049">
        <v>-1</v>
      </c>
      <c r="GK1049">
        <v>25.1303</v>
      </c>
      <c r="GL1049">
        <v>-0.133741353383463</v>
      </c>
      <c r="GM1049">
        <v>0.0137579068175361</v>
      </c>
      <c r="GN1049">
        <v>0</v>
      </c>
      <c r="GO1049">
        <v>0</v>
      </c>
      <c r="GP1049">
        <v>2</v>
      </c>
      <c r="GQ1049" t="s">
        <v>473</v>
      </c>
      <c r="GR1049">
        <v>3.12616</v>
      </c>
      <c r="GS1049">
        <v>2.71888</v>
      </c>
      <c r="GT1049">
        <v>0.169638</v>
      </c>
      <c r="GU1049">
        <v>0.175609</v>
      </c>
      <c r="GV1049">
        <v>0.164375</v>
      </c>
      <c r="GW1049">
        <v>0.102111</v>
      </c>
      <c r="GX1049">
        <v>29539.2</v>
      </c>
      <c r="GY1049">
        <v>30948.5</v>
      </c>
      <c r="GZ1049">
        <v>32345.9</v>
      </c>
      <c r="HA1049">
        <v>34155.7</v>
      </c>
      <c r="HB1049">
        <v>38875.9</v>
      </c>
      <c r="HC1049">
        <v>44277.1</v>
      </c>
      <c r="HD1049">
        <v>50899.7</v>
      </c>
      <c r="HE1049">
        <v>54824.9</v>
      </c>
      <c r="HF1049">
        <v>1.6467</v>
      </c>
      <c r="HG1049">
        <v>1.50007</v>
      </c>
      <c r="HH1049">
        <v>-0.159793</v>
      </c>
      <c r="HI1049">
        <v>0</v>
      </c>
      <c r="HJ1049">
        <v>50.4119</v>
      </c>
      <c r="HK1049">
        <v>999.9</v>
      </c>
      <c r="HL1049">
        <v>55.994</v>
      </c>
      <c r="HM1049">
        <v>30.313</v>
      </c>
      <c r="HN1049">
        <v>26.926</v>
      </c>
      <c r="HO1049">
        <v>59.9268</v>
      </c>
      <c r="HP1049">
        <v>40.2885</v>
      </c>
      <c r="HQ1049">
        <v>1</v>
      </c>
      <c r="HR1049">
        <v>2.71671</v>
      </c>
      <c r="HS1049">
        <v>1.42428</v>
      </c>
      <c r="HT1049">
        <v>20.1036</v>
      </c>
      <c r="HU1049">
        <v>5.18509</v>
      </c>
      <c r="HV1049">
        <v>12.0159</v>
      </c>
      <c r="HW1049">
        <v>4.9667</v>
      </c>
      <c r="HX1049">
        <v>3.29595</v>
      </c>
      <c r="HY1049">
        <v>9999</v>
      </c>
      <c r="HZ1049">
        <v>9999</v>
      </c>
      <c r="IA1049">
        <v>999.9</v>
      </c>
      <c r="IB1049">
        <v>9999</v>
      </c>
      <c r="IC1049">
        <v>1.86325</v>
      </c>
      <c r="ID1049">
        <v>1.8681</v>
      </c>
      <c r="IE1049">
        <v>1.86784</v>
      </c>
      <c r="IF1049">
        <v>1.86905</v>
      </c>
      <c r="IG1049">
        <v>1.86981</v>
      </c>
      <c r="IH1049">
        <v>1.86587</v>
      </c>
      <c r="II1049">
        <v>1.86695</v>
      </c>
      <c r="IJ1049">
        <v>1.86842</v>
      </c>
      <c r="IK1049">
        <v>5</v>
      </c>
      <c r="IL1049">
        <v>0</v>
      </c>
      <c r="IM1049">
        <v>0</v>
      </c>
      <c r="IN1049">
        <v>0</v>
      </c>
      <c r="IO1049" t="s">
        <v>441</v>
      </c>
      <c r="IP1049" t="s">
        <v>442</v>
      </c>
      <c r="IQ1049" t="s">
        <v>443</v>
      </c>
      <c r="IR1049" t="s">
        <v>443</v>
      </c>
      <c r="IS1049" t="s">
        <v>443</v>
      </c>
      <c r="IT1049" t="s">
        <v>443</v>
      </c>
      <c r="IU1049">
        <v>0</v>
      </c>
      <c r="IV1049">
        <v>100</v>
      </c>
      <c r="IW1049">
        <v>100</v>
      </c>
      <c r="IX1049">
        <v>1.1</v>
      </c>
      <c r="IY1049">
        <v>-0.0441</v>
      </c>
      <c r="IZ1049">
        <v>1.09748391826392</v>
      </c>
      <c r="JA1049">
        <v>0</v>
      </c>
      <c r="JB1049">
        <v>0</v>
      </c>
      <c r="JC1049">
        <v>0</v>
      </c>
      <c r="JD1049">
        <v>-0.0441141096964596</v>
      </c>
      <c r="JE1049">
        <v>0</v>
      </c>
      <c r="JF1049">
        <v>0</v>
      </c>
      <c r="JG1049">
        <v>0</v>
      </c>
      <c r="JH1049">
        <v>5</v>
      </c>
      <c r="JI1049">
        <v>2273</v>
      </c>
      <c r="JJ1049">
        <v>1</v>
      </c>
      <c r="JK1049">
        <v>24</v>
      </c>
      <c r="JL1049">
        <v>29357102.4</v>
      </c>
      <c r="JM1049">
        <v>29357102.4</v>
      </c>
      <c r="JN1049">
        <v>2.38892</v>
      </c>
      <c r="JO1049">
        <v>2.61719</v>
      </c>
      <c r="JP1049">
        <v>1.54785</v>
      </c>
      <c r="JQ1049">
        <v>2.31567</v>
      </c>
      <c r="JR1049">
        <v>1.64673</v>
      </c>
      <c r="JS1049">
        <v>2.29858</v>
      </c>
      <c r="JT1049">
        <v>34.418</v>
      </c>
      <c r="JU1049">
        <v>24.1751</v>
      </c>
      <c r="JV1049">
        <v>18</v>
      </c>
      <c r="JW1049">
        <v>484.853</v>
      </c>
      <c r="JX1049">
        <v>378.534</v>
      </c>
      <c r="JY1049">
        <v>49.1126</v>
      </c>
      <c r="JZ1049">
        <v>57.319</v>
      </c>
      <c r="KA1049">
        <v>29.999</v>
      </c>
      <c r="KB1049">
        <v>56.478</v>
      </c>
      <c r="KC1049">
        <v>56.2463</v>
      </c>
      <c r="KD1049">
        <v>47.8736</v>
      </c>
      <c r="KE1049">
        <v>0</v>
      </c>
      <c r="KF1049">
        <v>100</v>
      </c>
      <c r="KG1049">
        <v>49.1633</v>
      </c>
      <c r="KH1049">
        <v>1224.9</v>
      </c>
      <c r="KI1049">
        <v>26.2864</v>
      </c>
      <c r="KJ1049">
        <v>92.2124</v>
      </c>
      <c r="KK1049">
        <v>88.6809</v>
      </c>
    </row>
    <row r="1050" spans="1:297">
      <c r="A1050">
        <v>1034</v>
      </c>
      <c r="B1050">
        <v>1761426146.1</v>
      </c>
      <c r="C1050">
        <v>17965.0999999046</v>
      </c>
      <c r="D1050" t="s">
        <v>2520</v>
      </c>
      <c r="E1050" t="s">
        <v>2521</v>
      </c>
      <c r="F1050">
        <v>5</v>
      </c>
      <c r="G1050" t="s">
        <v>2375</v>
      </c>
      <c r="H1050" t="s">
        <v>436</v>
      </c>
      <c r="I1050">
        <v>1761426137.94615</v>
      </c>
      <c r="J1050">
        <f>(K1050)/1000</f>
        <v>0</v>
      </c>
      <c r="K1050">
        <f>IF(DP1050, AN1050, AH1050)</f>
        <v>0</v>
      </c>
      <c r="L1050">
        <f>IF(DP1050, AI1050, AG1050)</f>
        <v>0</v>
      </c>
      <c r="M1050">
        <f>DR1050 - IF(AU1050&gt;1, L1050*DL1050*100.0/(AW1050), 0)</f>
        <v>0</v>
      </c>
      <c r="N1050">
        <f>((T1050-J1050/2)*M1050-L1050)/(T1050+J1050/2)</f>
        <v>0</v>
      </c>
      <c r="O1050">
        <f>N1050*(DY1050+DZ1050)/1000.0</f>
        <v>0</v>
      </c>
      <c r="P1050">
        <f>(DR1050 - IF(AU1050&gt;1, L1050*DL1050*100.0/(AW1050), 0))*(DY1050+DZ1050)/1000.0</f>
        <v>0</v>
      </c>
      <c r="Q1050">
        <f>2.0/((1/S1050-1/R1050)+SIGN(S1050)*SQRT((1/S1050-1/R1050)*(1/S1050-1/R1050) + 4*DM1050/((DM1050+1)*(DM1050+1))*(2*1/S1050*1/R1050-1/R1050*1/R1050)))</f>
        <v>0</v>
      </c>
      <c r="R1050">
        <f>IF(LEFT(DN1050,1)&lt;&gt;"0",IF(LEFT(DN1050,1)="1",3.0,DO1050),$D$5+$E$5*(EF1050*DY1050/($K$5*1000))+$F$5*(EF1050*DY1050/($K$5*1000))*MAX(MIN(DL1050,$J$5),$I$5)*MAX(MIN(DL1050,$J$5),$I$5)+$G$5*MAX(MIN(DL1050,$J$5),$I$5)*(EF1050*DY1050/($K$5*1000))+$H$5*(EF1050*DY1050/($K$5*1000))*(EF1050*DY1050/($K$5*1000)))</f>
        <v>0</v>
      </c>
      <c r="S1050">
        <f>J1050*(1000-(1000*0.61365*exp(17.502*W1050/(240.97+W1050))/(DY1050+DZ1050)+DT1050)/2)/(1000*0.61365*exp(17.502*W1050/(240.97+W1050))/(DY1050+DZ1050)-DT1050)</f>
        <v>0</v>
      </c>
      <c r="T1050">
        <f>1/((DM1050+1)/(Q1050/1.6)+1/(R1050/1.37)) + DM1050/((DM1050+1)/(Q1050/1.6) + DM1050/(R1050/1.37))</f>
        <v>0</v>
      </c>
      <c r="U1050">
        <f>(DH1050*DK1050)</f>
        <v>0</v>
      </c>
      <c r="V1050">
        <f>(EA1050+(U1050+2*0.95*5.67E-8*(((EA1050+$B$7)+273)^4-(EA1050+273)^4)-44100*J1050)/(1.84*29.3*R1050+8*0.95*5.67E-8*(EA1050+273)^3))</f>
        <v>0</v>
      </c>
      <c r="W1050">
        <f>($C$7*EB1050+$D$7*EC1050+$E$7*V1050)</f>
        <v>0</v>
      </c>
      <c r="X1050">
        <f>0.61365*exp(17.502*W1050/(240.97+W1050))</f>
        <v>0</v>
      </c>
      <c r="Y1050">
        <f>(Z1050/AA1050*100)</f>
        <v>0</v>
      </c>
      <c r="Z1050">
        <f>DT1050*(DY1050+DZ1050)/1000</f>
        <v>0</v>
      </c>
      <c r="AA1050">
        <f>0.61365*exp(17.502*EA1050/(240.97+EA1050))</f>
        <v>0</v>
      </c>
      <c r="AB1050">
        <f>(X1050-DT1050*(DY1050+DZ1050)/1000)</f>
        <v>0</v>
      </c>
      <c r="AC1050">
        <f>(-J1050*44100)</f>
        <v>0</v>
      </c>
      <c r="AD1050">
        <f>2*29.3*R1050*0.92*(EA1050-W1050)</f>
        <v>0</v>
      </c>
      <c r="AE1050">
        <f>2*0.95*5.67E-8*(((EA1050+$B$7)+273)^4-(W1050+273)^4)</f>
        <v>0</v>
      </c>
      <c r="AF1050">
        <f>U1050+AE1050+AC1050+AD1050</f>
        <v>0</v>
      </c>
      <c r="AG1050">
        <f>DX1050*AU1050*(DS1050-DR1050*(1000-AU1050*DU1050)/(1000-AU1050*DT1050))/(100*DL1050)</f>
        <v>0</v>
      </c>
      <c r="AH1050">
        <f>1000*DX1050*AU1050*(DT1050-DU1050)/(100*DL1050*(1000-AU1050*DT1050))</f>
        <v>0</v>
      </c>
      <c r="AI1050">
        <f>(AJ1050 - AK1050 - DY1050*1E3/(8.314*(EA1050+273.15)) * AM1050/DX1050 * AL1050) * DX1050/(100*DL1050) * (1000 - DU1050)/1000</f>
        <v>0</v>
      </c>
      <c r="AJ1050">
        <v>1242.29877409394</v>
      </c>
      <c r="AK1050">
        <v>1211.65393939394</v>
      </c>
      <c r="AL1050">
        <v>3.28763817988553</v>
      </c>
      <c r="AM1050">
        <v>65.4866395817143</v>
      </c>
      <c r="AN1050">
        <f>(AP1050 - AO1050 + DY1050*1E3/(8.314*(EA1050+273.15)) * AR1050/DX1050 * AQ1050) * DX1050/(100*DL1050) * 1000/(1000 - AP1050)</f>
        <v>0</v>
      </c>
      <c r="AO1050">
        <v>25.7752525268815</v>
      </c>
      <c r="AP1050">
        <v>50.8696557575757</v>
      </c>
      <c r="AQ1050">
        <v>-0.00632154558049554</v>
      </c>
      <c r="AR1050">
        <v>110.837555628061</v>
      </c>
      <c r="AS1050">
        <v>8</v>
      </c>
      <c r="AT1050">
        <v>2</v>
      </c>
      <c r="AU1050">
        <f>IF(AS1050*$H$13&gt;=AW1050,1.0,(AW1050/(AW1050-AS1050*$H$13)))</f>
        <v>0</v>
      </c>
      <c r="AV1050">
        <f>(AU1050-1)*100</f>
        <v>0</v>
      </c>
      <c r="AW1050">
        <f>MAX(0,($B$13+$C$13*EF1050)/(1+$D$13*EF1050)*DY1050/(EA1050+273)*$E$13)</f>
        <v>0</v>
      </c>
      <c r="AX1050" t="s">
        <v>437</v>
      </c>
      <c r="AY1050" t="s">
        <v>437</v>
      </c>
      <c r="AZ1050">
        <v>0</v>
      </c>
      <c r="BA1050">
        <v>0</v>
      </c>
      <c r="BB1050">
        <f>1-AZ1050/BA1050</f>
        <v>0</v>
      </c>
      <c r="BC1050">
        <v>0</v>
      </c>
      <c r="BD1050" t="s">
        <v>437</v>
      </c>
      <c r="BE1050" t="s">
        <v>437</v>
      </c>
      <c r="BF1050">
        <v>0</v>
      </c>
      <c r="BG1050">
        <v>0</v>
      </c>
      <c r="BH1050">
        <f>1-BF1050/BG1050</f>
        <v>0</v>
      </c>
      <c r="BI1050">
        <v>0.5</v>
      </c>
      <c r="BJ1050">
        <f>DI1050</f>
        <v>0</v>
      </c>
      <c r="BK1050">
        <f>L1050</f>
        <v>0</v>
      </c>
      <c r="BL1050">
        <f>BH1050*BI1050*BJ1050</f>
        <v>0</v>
      </c>
      <c r="BM1050">
        <f>(BK1050-BC1050)/BJ1050</f>
        <v>0</v>
      </c>
      <c r="BN1050">
        <f>(BA1050-BG1050)/BG1050</f>
        <v>0</v>
      </c>
      <c r="BO1050">
        <f>AZ1050/(BB1050+AZ1050/BG1050)</f>
        <v>0</v>
      </c>
      <c r="BP1050" t="s">
        <v>437</v>
      </c>
      <c r="BQ1050">
        <v>0</v>
      </c>
      <c r="BR1050">
        <f>IF(BQ1050&lt;&gt;0, BQ1050, BO1050)</f>
        <v>0</v>
      </c>
      <c r="BS1050">
        <f>1-BR1050/BG1050</f>
        <v>0</v>
      </c>
      <c r="BT1050">
        <f>(BG1050-BF1050)/(BG1050-BR1050)</f>
        <v>0</v>
      </c>
      <c r="BU1050">
        <f>(BA1050-BG1050)/(BA1050-BR1050)</f>
        <v>0</v>
      </c>
      <c r="BV1050">
        <f>(BG1050-BF1050)/(BG1050-AZ1050)</f>
        <v>0</v>
      </c>
      <c r="BW1050">
        <f>(BA1050-BG1050)/(BA1050-AZ1050)</f>
        <v>0</v>
      </c>
      <c r="BX1050">
        <f>(BT1050*BR1050/BF1050)</f>
        <v>0</v>
      </c>
      <c r="BY1050">
        <f>(1-BX1050)</f>
        <v>0</v>
      </c>
      <c r="DH1050">
        <f>$B$11*EG1050+$C$11*EH1050+$F$11*ES1050*(1-EV1050)</f>
        <v>0</v>
      </c>
      <c r="DI1050">
        <f>DH1050*DJ1050</f>
        <v>0</v>
      </c>
      <c r="DJ1050">
        <f>($B$11*$D$9+$C$11*$D$9+$F$11*((FF1050+EX1050)/MAX(FF1050+EX1050+FG1050, 0.1)*$I$9+FG1050/MAX(FF1050+EX1050+FG1050, 0.1)*$J$9))/($B$11+$C$11+$F$11)</f>
        <v>0</v>
      </c>
      <c r="DK1050">
        <f>($B$11*$K$9+$C$11*$K$9+$F$11*((FF1050+EX1050)/MAX(FF1050+EX1050+FG1050, 0.1)*$P$9+FG1050/MAX(FF1050+EX1050+FG1050, 0.1)*$Q$9))/($B$11+$C$11+$F$11)</f>
        <v>0</v>
      </c>
      <c r="DL1050">
        <v>6</v>
      </c>
      <c r="DM1050">
        <v>0.5</v>
      </c>
      <c r="DN1050" t="s">
        <v>438</v>
      </c>
      <c r="DO1050">
        <v>2</v>
      </c>
      <c r="DP1050" t="b">
        <v>1</v>
      </c>
      <c r="DQ1050">
        <v>1761426137.94615</v>
      </c>
      <c r="DR1050">
        <v>1127.08615384615</v>
      </c>
      <c r="DS1050">
        <v>1194.36230769231</v>
      </c>
      <c r="DT1050">
        <v>50.8864769230769</v>
      </c>
      <c r="DU1050">
        <v>25.7709923076923</v>
      </c>
      <c r="DV1050">
        <v>1125.98846153846</v>
      </c>
      <c r="DW1050">
        <v>50.9305846153846</v>
      </c>
      <c r="DX1050">
        <v>500.008538461538</v>
      </c>
      <c r="DY1050">
        <v>90.2020230769231</v>
      </c>
      <c r="DZ1050">
        <v>0.0409295153846154</v>
      </c>
      <c r="EA1050">
        <v>51.6342461538462</v>
      </c>
      <c r="EB1050">
        <v>47.8885</v>
      </c>
      <c r="EC1050">
        <v>999.9</v>
      </c>
      <c r="ED1050">
        <v>0</v>
      </c>
      <c r="EE1050">
        <v>0</v>
      </c>
      <c r="EF1050">
        <v>9995.66307692308</v>
      </c>
      <c r="EG1050">
        <v>0</v>
      </c>
      <c r="EH1050">
        <v>1186.38230769231</v>
      </c>
      <c r="EI1050">
        <v>-67.2755384615384</v>
      </c>
      <c r="EJ1050">
        <v>1187.51307692308</v>
      </c>
      <c r="EK1050">
        <v>1225.95461538462</v>
      </c>
      <c r="EL1050">
        <v>25.1154846153846</v>
      </c>
      <c r="EM1050">
        <v>1194.36230769231</v>
      </c>
      <c r="EN1050">
        <v>25.7709923076923</v>
      </c>
      <c r="EO1050">
        <v>4.59006384615385</v>
      </c>
      <c r="EP1050">
        <v>2.32459461538462</v>
      </c>
      <c r="EQ1050">
        <v>31.3036</v>
      </c>
      <c r="ER1050">
        <v>19.8478461538462</v>
      </c>
      <c r="ES1050">
        <v>1199.98538461538</v>
      </c>
      <c r="ET1050">
        <v>0.966998307692308</v>
      </c>
      <c r="EU1050">
        <v>0.0330014230769231</v>
      </c>
      <c r="EV1050">
        <v>0</v>
      </c>
      <c r="EW1050">
        <v>944.390846153846</v>
      </c>
      <c r="EX1050">
        <v>5.00059</v>
      </c>
      <c r="EY1050">
        <v>12579.8692307692</v>
      </c>
      <c r="EZ1050">
        <v>10358.5846153846</v>
      </c>
      <c r="FA1050">
        <v>64.5910769230769</v>
      </c>
      <c r="FB1050">
        <v>65.812</v>
      </c>
      <c r="FC1050">
        <v>64.5668461538462</v>
      </c>
      <c r="FD1050">
        <v>65.6918461538462</v>
      </c>
      <c r="FE1050">
        <v>65.875</v>
      </c>
      <c r="FF1050">
        <v>1155.54538461538</v>
      </c>
      <c r="FG1050">
        <v>39.44</v>
      </c>
      <c r="FH1050">
        <v>0</v>
      </c>
      <c r="FI1050">
        <v>1761426106.9</v>
      </c>
      <c r="FJ1050">
        <v>0</v>
      </c>
      <c r="FK1050">
        <v>944.508846153846</v>
      </c>
      <c r="FL1050">
        <v>7.01100853964684</v>
      </c>
      <c r="FM1050">
        <v>93.2410256291736</v>
      </c>
      <c r="FN1050">
        <v>12581.1423076923</v>
      </c>
      <c r="FO1050">
        <v>15</v>
      </c>
      <c r="FP1050">
        <v>0</v>
      </c>
      <c r="FQ1050" t="s">
        <v>439</v>
      </c>
      <c r="FR1050">
        <v>0</v>
      </c>
      <c r="FS1050">
        <v>0</v>
      </c>
      <c r="FT1050">
        <v>0</v>
      </c>
      <c r="FU1050">
        <v>0</v>
      </c>
      <c r="FV1050">
        <v>0</v>
      </c>
      <c r="FW1050">
        <v>0</v>
      </c>
      <c r="FX1050">
        <v>0</v>
      </c>
      <c r="FY1050">
        <v>0</v>
      </c>
      <c r="FZ1050">
        <v>0</v>
      </c>
      <c r="GA1050">
        <v>0</v>
      </c>
      <c r="GB1050">
        <v>0</v>
      </c>
      <c r="GC1050">
        <v>-67.3442619047619</v>
      </c>
      <c r="GD1050">
        <v>-2.38006753246755</v>
      </c>
      <c r="GE1050">
        <v>0.827236414343216</v>
      </c>
      <c r="GF1050">
        <v>0</v>
      </c>
      <c r="GG1050">
        <v>944.029529411765</v>
      </c>
      <c r="GH1050">
        <v>7.73240641631444</v>
      </c>
      <c r="GI1050">
        <v>0.782805145737929</v>
      </c>
      <c r="GJ1050">
        <v>-1</v>
      </c>
      <c r="GK1050">
        <v>25.1205666666667</v>
      </c>
      <c r="GL1050">
        <v>-0.110540259740275</v>
      </c>
      <c r="GM1050">
        <v>0.012128884584736</v>
      </c>
      <c r="GN1050">
        <v>0</v>
      </c>
      <c r="GO1050">
        <v>0</v>
      </c>
      <c r="GP1050">
        <v>2</v>
      </c>
      <c r="GQ1050" t="s">
        <v>473</v>
      </c>
      <c r="GR1050">
        <v>3.12614</v>
      </c>
      <c r="GS1050">
        <v>2.7189</v>
      </c>
      <c r="GT1050">
        <v>0.171138</v>
      </c>
      <c r="GU1050">
        <v>0.176958</v>
      </c>
      <c r="GV1050">
        <v>0.164318</v>
      </c>
      <c r="GW1050">
        <v>0.102122</v>
      </c>
      <c r="GX1050">
        <v>29486.1</v>
      </c>
      <c r="GY1050">
        <v>30897.9</v>
      </c>
      <c r="GZ1050">
        <v>32346.8</v>
      </c>
      <c r="HA1050">
        <v>34156.3</v>
      </c>
      <c r="HB1050">
        <v>38879.2</v>
      </c>
      <c r="HC1050">
        <v>44277.4</v>
      </c>
      <c r="HD1050">
        <v>50900.8</v>
      </c>
      <c r="HE1050">
        <v>54825.8</v>
      </c>
      <c r="HF1050">
        <v>1.64665</v>
      </c>
      <c r="HG1050">
        <v>1.50032</v>
      </c>
      <c r="HH1050">
        <v>-0.15799</v>
      </c>
      <c r="HI1050">
        <v>0</v>
      </c>
      <c r="HJ1050">
        <v>50.3833</v>
      </c>
      <c r="HK1050">
        <v>999.9</v>
      </c>
      <c r="HL1050">
        <v>56.019</v>
      </c>
      <c r="HM1050">
        <v>30.293</v>
      </c>
      <c r="HN1050">
        <v>26.9091</v>
      </c>
      <c r="HO1050">
        <v>60.2668</v>
      </c>
      <c r="HP1050">
        <v>40.2965</v>
      </c>
      <c r="HQ1050">
        <v>1</v>
      </c>
      <c r="HR1050">
        <v>2.71542</v>
      </c>
      <c r="HS1050">
        <v>1.36104</v>
      </c>
      <c r="HT1050">
        <v>20.1042</v>
      </c>
      <c r="HU1050">
        <v>5.18569</v>
      </c>
      <c r="HV1050">
        <v>12.0159</v>
      </c>
      <c r="HW1050">
        <v>4.9673</v>
      </c>
      <c r="HX1050">
        <v>3.296</v>
      </c>
      <c r="HY1050">
        <v>9999</v>
      </c>
      <c r="HZ1050">
        <v>9999</v>
      </c>
      <c r="IA1050">
        <v>999.9</v>
      </c>
      <c r="IB1050">
        <v>9999</v>
      </c>
      <c r="IC1050">
        <v>1.86324</v>
      </c>
      <c r="ID1050">
        <v>1.86807</v>
      </c>
      <c r="IE1050">
        <v>1.86783</v>
      </c>
      <c r="IF1050">
        <v>1.86905</v>
      </c>
      <c r="IG1050">
        <v>1.86981</v>
      </c>
      <c r="IH1050">
        <v>1.86585</v>
      </c>
      <c r="II1050">
        <v>1.86697</v>
      </c>
      <c r="IJ1050">
        <v>1.86838</v>
      </c>
      <c r="IK1050">
        <v>5</v>
      </c>
      <c r="IL1050">
        <v>0</v>
      </c>
      <c r="IM1050">
        <v>0</v>
      </c>
      <c r="IN1050">
        <v>0</v>
      </c>
      <c r="IO1050" t="s">
        <v>441</v>
      </c>
      <c r="IP1050" t="s">
        <v>442</v>
      </c>
      <c r="IQ1050" t="s">
        <v>443</v>
      </c>
      <c r="IR1050" t="s">
        <v>443</v>
      </c>
      <c r="IS1050" t="s">
        <v>443</v>
      </c>
      <c r="IT1050" t="s">
        <v>443</v>
      </c>
      <c r="IU1050">
        <v>0</v>
      </c>
      <c r="IV1050">
        <v>100</v>
      </c>
      <c r="IW1050">
        <v>100</v>
      </c>
      <c r="IX1050">
        <v>1.09</v>
      </c>
      <c r="IY1050">
        <v>-0.0441</v>
      </c>
      <c r="IZ1050">
        <v>1.09748391826392</v>
      </c>
      <c r="JA1050">
        <v>0</v>
      </c>
      <c r="JB1050">
        <v>0</v>
      </c>
      <c r="JC1050">
        <v>0</v>
      </c>
      <c r="JD1050">
        <v>-0.0441141096964596</v>
      </c>
      <c r="JE1050">
        <v>0</v>
      </c>
      <c r="JF1050">
        <v>0</v>
      </c>
      <c r="JG1050">
        <v>0</v>
      </c>
      <c r="JH1050">
        <v>5</v>
      </c>
      <c r="JI1050">
        <v>2273</v>
      </c>
      <c r="JJ1050">
        <v>1</v>
      </c>
      <c r="JK1050">
        <v>24</v>
      </c>
      <c r="JL1050">
        <v>29357102.4</v>
      </c>
      <c r="JM1050">
        <v>29357102.4</v>
      </c>
      <c r="JN1050">
        <v>2.41211</v>
      </c>
      <c r="JO1050">
        <v>2.60986</v>
      </c>
      <c r="JP1050">
        <v>1.54785</v>
      </c>
      <c r="JQ1050">
        <v>2.31567</v>
      </c>
      <c r="JR1050">
        <v>1.64673</v>
      </c>
      <c r="JS1050">
        <v>2.37793</v>
      </c>
      <c r="JT1050">
        <v>34.418</v>
      </c>
      <c r="JU1050">
        <v>24.1838</v>
      </c>
      <c r="JV1050">
        <v>18</v>
      </c>
      <c r="JW1050">
        <v>484.816</v>
      </c>
      <c r="JX1050">
        <v>378.689</v>
      </c>
      <c r="JY1050">
        <v>49.1896</v>
      </c>
      <c r="JZ1050">
        <v>57.319</v>
      </c>
      <c r="KA1050">
        <v>29.9989</v>
      </c>
      <c r="KB1050">
        <v>56.478</v>
      </c>
      <c r="KC1050">
        <v>56.2463</v>
      </c>
      <c r="KD1050">
        <v>48.4074</v>
      </c>
      <c r="KE1050">
        <v>0</v>
      </c>
      <c r="KF1050">
        <v>100</v>
      </c>
      <c r="KG1050">
        <v>49.2419</v>
      </c>
      <c r="KH1050">
        <v>1245.32</v>
      </c>
      <c r="KI1050">
        <v>26.2864</v>
      </c>
      <c r="KJ1050">
        <v>92.2145</v>
      </c>
      <c r="KK1050">
        <v>88.6823</v>
      </c>
    </row>
    <row r="1051" spans="1:297">
      <c r="A1051">
        <v>1035</v>
      </c>
      <c r="B1051">
        <v>1761426151.1</v>
      </c>
      <c r="C1051">
        <v>17970.0999999046</v>
      </c>
      <c r="D1051" t="s">
        <v>2522</v>
      </c>
      <c r="E1051" t="s">
        <v>2523</v>
      </c>
      <c r="F1051">
        <v>5</v>
      </c>
      <c r="G1051" t="s">
        <v>2375</v>
      </c>
      <c r="H1051" t="s">
        <v>436</v>
      </c>
      <c r="I1051">
        <v>1761426142.94615</v>
      </c>
      <c r="J1051">
        <f>(K1051)/1000</f>
        <v>0</v>
      </c>
      <c r="K1051">
        <f>IF(DP1051, AN1051, AH1051)</f>
        <v>0</v>
      </c>
      <c r="L1051">
        <f>IF(DP1051, AI1051, AG1051)</f>
        <v>0</v>
      </c>
      <c r="M1051">
        <f>DR1051 - IF(AU1051&gt;1, L1051*DL1051*100.0/(AW1051), 0)</f>
        <v>0</v>
      </c>
      <c r="N1051">
        <f>((T1051-J1051/2)*M1051-L1051)/(T1051+J1051/2)</f>
        <v>0</v>
      </c>
      <c r="O1051">
        <f>N1051*(DY1051+DZ1051)/1000.0</f>
        <v>0</v>
      </c>
      <c r="P1051">
        <f>(DR1051 - IF(AU1051&gt;1, L1051*DL1051*100.0/(AW1051), 0))*(DY1051+DZ1051)/1000.0</f>
        <v>0</v>
      </c>
      <c r="Q1051">
        <f>2.0/((1/S1051-1/R1051)+SIGN(S1051)*SQRT((1/S1051-1/R1051)*(1/S1051-1/R1051) + 4*DM1051/((DM1051+1)*(DM1051+1))*(2*1/S1051*1/R1051-1/R1051*1/R1051)))</f>
        <v>0</v>
      </c>
      <c r="R1051">
        <f>IF(LEFT(DN1051,1)&lt;&gt;"0",IF(LEFT(DN1051,1)="1",3.0,DO1051),$D$5+$E$5*(EF1051*DY1051/($K$5*1000))+$F$5*(EF1051*DY1051/($K$5*1000))*MAX(MIN(DL1051,$J$5),$I$5)*MAX(MIN(DL1051,$J$5),$I$5)+$G$5*MAX(MIN(DL1051,$J$5),$I$5)*(EF1051*DY1051/($K$5*1000))+$H$5*(EF1051*DY1051/($K$5*1000))*(EF1051*DY1051/($K$5*1000)))</f>
        <v>0</v>
      </c>
      <c r="S1051">
        <f>J1051*(1000-(1000*0.61365*exp(17.502*W1051/(240.97+W1051))/(DY1051+DZ1051)+DT1051)/2)/(1000*0.61365*exp(17.502*W1051/(240.97+W1051))/(DY1051+DZ1051)-DT1051)</f>
        <v>0</v>
      </c>
      <c r="T1051">
        <f>1/((DM1051+1)/(Q1051/1.6)+1/(R1051/1.37)) + DM1051/((DM1051+1)/(Q1051/1.6) + DM1051/(R1051/1.37))</f>
        <v>0</v>
      </c>
      <c r="U1051">
        <f>(DH1051*DK1051)</f>
        <v>0</v>
      </c>
      <c r="V1051">
        <f>(EA1051+(U1051+2*0.95*5.67E-8*(((EA1051+$B$7)+273)^4-(EA1051+273)^4)-44100*J1051)/(1.84*29.3*R1051+8*0.95*5.67E-8*(EA1051+273)^3))</f>
        <v>0</v>
      </c>
      <c r="W1051">
        <f>($C$7*EB1051+$D$7*EC1051+$E$7*V1051)</f>
        <v>0</v>
      </c>
      <c r="X1051">
        <f>0.61365*exp(17.502*W1051/(240.97+W1051))</f>
        <v>0</v>
      </c>
      <c r="Y1051">
        <f>(Z1051/AA1051*100)</f>
        <v>0</v>
      </c>
      <c r="Z1051">
        <f>DT1051*(DY1051+DZ1051)/1000</f>
        <v>0</v>
      </c>
      <c r="AA1051">
        <f>0.61365*exp(17.502*EA1051/(240.97+EA1051))</f>
        <v>0</v>
      </c>
      <c r="AB1051">
        <f>(X1051-DT1051*(DY1051+DZ1051)/1000)</f>
        <v>0</v>
      </c>
      <c r="AC1051">
        <f>(-J1051*44100)</f>
        <v>0</v>
      </c>
      <c r="AD1051">
        <f>2*29.3*R1051*0.92*(EA1051-W1051)</f>
        <v>0</v>
      </c>
      <c r="AE1051">
        <f>2*0.95*5.67E-8*(((EA1051+$B$7)+273)^4-(W1051+273)^4)</f>
        <v>0</v>
      </c>
      <c r="AF1051">
        <f>U1051+AE1051+AC1051+AD1051</f>
        <v>0</v>
      </c>
      <c r="AG1051">
        <f>DX1051*AU1051*(DS1051-DR1051*(1000-AU1051*DU1051)/(1000-AU1051*DT1051))/(100*DL1051)</f>
        <v>0</v>
      </c>
      <c r="AH1051">
        <f>1000*DX1051*AU1051*(DT1051-DU1051)/(100*DL1051*(1000-AU1051*DT1051))</f>
        <v>0</v>
      </c>
      <c r="AI1051">
        <f>(AJ1051 - AK1051 - DY1051*1E3/(8.314*(EA1051+273.15)) * AM1051/DX1051 * AL1051) * DX1051/(100*DL1051) * (1000 - DU1051)/1000</f>
        <v>0</v>
      </c>
      <c r="AJ1051">
        <v>1257.1070846184</v>
      </c>
      <c r="AK1051">
        <v>1227.13745454545</v>
      </c>
      <c r="AL1051">
        <v>3.05827639221449</v>
      </c>
      <c r="AM1051">
        <v>65.4866395817143</v>
      </c>
      <c r="AN1051">
        <f>(AP1051 - AO1051 + DY1051*1E3/(8.314*(EA1051+273.15)) * AR1051/DX1051 * AQ1051) * DX1051/(100*DL1051) * 1000/(1000 - AP1051)</f>
        <v>0</v>
      </c>
      <c r="AO1051">
        <v>25.780201719248</v>
      </c>
      <c r="AP1051">
        <v>50.8700987878788</v>
      </c>
      <c r="AQ1051">
        <v>0.00126413057430291</v>
      </c>
      <c r="AR1051">
        <v>110.837555628061</v>
      </c>
      <c r="AS1051">
        <v>8</v>
      </c>
      <c r="AT1051">
        <v>2</v>
      </c>
      <c r="AU1051">
        <f>IF(AS1051*$H$13&gt;=AW1051,1.0,(AW1051/(AW1051-AS1051*$H$13)))</f>
        <v>0</v>
      </c>
      <c r="AV1051">
        <f>(AU1051-1)*100</f>
        <v>0</v>
      </c>
      <c r="AW1051">
        <f>MAX(0,($B$13+$C$13*EF1051)/(1+$D$13*EF1051)*DY1051/(EA1051+273)*$E$13)</f>
        <v>0</v>
      </c>
      <c r="AX1051" t="s">
        <v>437</v>
      </c>
      <c r="AY1051" t="s">
        <v>437</v>
      </c>
      <c r="AZ1051">
        <v>0</v>
      </c>
      <c r="BA1051">
        <v>0</v>
      </c>
      <c r="BB1051">
        <f>1-AZ1051/BA1051</f>
        <v>0</v>
      </c>
      <c r="BC1051">
        <v>0</v>
      </c>
      <c r="BD1051" t="s">
        <v>437</v>
      </c>
      <c r="BE1051" t="s">
        <v>437</v>
      </c>
      <c r="BF1051">
        <v>0</v>
      </c>
      <c r="BG1051">
        <v>0</v>
      </c>
      <c r="BH1051">
        <f>1-BF1051/BG1051</f>
        <v>0</v>
      </c>
      <c r="BI1051">
        <v>0.5</v>
      </c>
      <c r="BJ1051">
        <f>DI1051</f>
        <v>0</v>
      </c>
      <c r="BK1051">
        <f>L1051</f>
        <v>0</v>
      </c>
      <c r="BL1051">
        <f>BH1051*BI1051*BJ1051</f>
        <v>0</v>
      </c>
      <c r="BM1051">
        <f>(BK1051-BC1051)/BJ1051</f>
        <v>0</v>
      </c>
      <c r="BN1051">
        <f>(BA1051-BG1051)/BG1051</f>
        <v>0</v>
      </c>
      <c r="BO1051">
        <f>AZ1051/(BB1051+AZ1051/BG1051)</f>
        <v>0</v>
      </c>
      <c r="BP1051" t="s">
        <v>437</v>
      </c>
      <c r="BQ1051">
        <v>0</v>
      </c>
      <c r="BR1051">
        <f>IF(BQ1051&lt;&gt;0, BQ1051, BO1051)</f>
        <v>0</v>
      </c>
      <c r="BS1051">
        <f>1-BR1051/BG1051</f>
        <v>0</v>
      </c>
      <c r="BT1051">
        <f>(BG1051-BF1051)/(BG1051-BR1051)</f>
        <v>0</v>
      </c>
      <c r="BU1051">
        <f>(BA1051-BG1051)/(BA1051-BR1051)</f>
        <v>0</v>
      </c>
      <c r="BV1051">
        <f>(BG1051-BF1051)/(BG1051-AZ1051)</f>
        <v>0</v>
      </c>
      <c r="BW1051">
        <f>(BA1051-BG1051)/(BA1051-AZ1051)</f>
        <v>0</v>
      </c>
      <c r="BX1051">
        <f>(BT1051*BR1051/BF1051)</f>
        <v>0</v>
      </c>
      <c r="BY1051">
        <f>(1-BX1051)</f>
        <v>0</v>
      </c>
      <c r="DH1051">
        <f>$B$11*EG1051+$C$11*EH1051+$F$11*ES1051*(1-EV1051)</f>
        <v>0</v>
      </c>
      <c r="DI1051">
        <f>DH1051*DJ1051</f>
        <v>0</v>
      </c>
      <c r="DJ1051">
        <f>($B$11*$D$9+$C$11*$D$9+$F$11*((FF1051+EX1051)/MAX(FF1051+EX1051+FG1051, 0.1)*$I$9+FG1051/MAX(FF1051+EX1051+FG1051, 0.1)*$J$9))/($B$11+$C$11+$F$11)</f>
        <v>0</v>
      </c>
      <c r="DK1051">
        <f>($B$11*$K$9+$C$11*$K$9+$F$11*((FF1051+EX1051)/MAX(FF1051+EX1051+FG1051, 0.1)*$P$9+FG1051/MAX(FF1051+EX1051+FG1051, 0.1)*$Q$9))/($B$11+$C$11+$F$11)</f>
        <v>0</v>
      </c>
      <c r="DL1051">
        <v>6</v>
      </c>
      <c r="DM1051">
        <v>0.5</v>
      </c>
      <c r="DN1051" t="s">
        <v>438</v>
      </c>
      <c r="DO1051">
        <v>2</v>
      </c>
      <c r="DP1051" t="b">
        <v>1</v>
      </c>
      <c r="DQ1051">
        <v>1761426142.94615</v>
      </c>
      <c r="DR1051">
        <v>1142.89076923077</v>
      </c>
      <c r="DS1051">
        <v>1210.34461538462</v>
      </c>
      <c r="DT1051">
        <v>50.8775153846154</v>
      </c>
      <c r="DU1051">
        <v>25.7746</v>
      </c>
      <c r="DV1051">
        <v>1141.79384615385</v>
      </c>
      <c r="DW1051">
        <v>50.9216384615385</v>
      </c>
      <c r="DX1051">
        <v>500.001307692308</v>
      </c>
      <c r="DY1051">
        <v>90.2018846153846</v>
      </c>
      <c r="DZ1051">
        <v>0.0409256846153846</v>
      </c>
      <c r="EA1051">
        <v>51.6357538461538</v>
      </c>
      <c r="EB1051">
        <v>47.8879153846154</v>
      </c>
      <c r="EC1051">
        <v>999.9</v>
      </c>
      <c r="ED1051">
        <v>0</v>
      </c>
      <c r="EE1051">
        <v>0</v>
      </c>
      <c r="EF1051">
        <v>10002.5384615385</v>
      </c>
      <c r="EG1051">
        <v>0</v>
      </c>
      <c r="EH1051">
        <v>1186.44230769231</v>
      </c>
      <c r="EI1051">
        <v>-67.4525384615385</v>
      </c>
      <c r="EJ1051">
        <v>1204.15538461538</v>
      </c>
      <c r="EK1051">
        <v>1242.36461538462</v>
      </c>
      <c r="EL1051">
        <v>25.1029153846154</v>
      </c>
      <c r="EM1051">
        <v>1210.34461538462</v>
      </c>
      <c r="EN1051">
        <v>25.7746</v>
      </c>
      <c r="EO1051">
        <v>4.58924846153846</v>
      </c>
      <c r="EP1051">
        <v>2.32491692307692</v>
      </c>
      <c r="EQ1051">
        <v>31.3004769230769</v>
      </c>
      <c r="ER1051">
        <v>19.8500846153846</v>
      </c>
      <c r="ES1051">
        <v>1199.97461538462</v>
      </c>
      <c r="ET1051">
        <v>0.966997692307692</v>
      </c>
      <c r="EU1051">
        <v>0.0330020846153846</v>
      </c>
      <c r="EV1051">
        <v>0</v>
      </c>
      <c r="EW1051">
        <v>944.997769230769</v>
      </c>
      <c r="EX1051">
        <v>5.00059</v>
      </c>
      <c r="EY1051">
        <v>12586.9692307692</v>
      </c>
      <c r="EZ1051">
        <v>10358.4923076923</v>
      </c>
      <c r="FA1051">
        <v>64.5716923076923</v>
      </c>
      <c r="FB1051">
        <v>65.7976923076923</v>
      </c>
      <c r="FC1051">
        <v>64.562</v>
      </c>
      <c r="FD1051">
        <v>65.687</v>
      </c>
      <c r="FE1051">
        <v>65.875</v>
      </c>
      <c r="FF1051">
        <v>1155.53461538462</v>
      </c>
      <c r="FG1051">
        <v>39.44</v>
      </c>
      <c r="FH1051">
        <v>0</v>
      </c>
      <c r="FI1051">
        <v>1761426111.7</v>
      </c>
      <c r="FJ1051">
        <v>0</v>
      </c>
      <c r="FK1051">
        <v>945.080423076923</v>
      </c>
      <c r="FL1051">
        <v>7.55114529989275</v>
      </c>
      <c r="FM1051">
        <v>79.2512821459666</v>
      </c>
      <c r="FN1051">
        <v>12588.0884615385</v>
      </c>
      <c r="FO1051">
        <v>15</v>
      </c>
      <c r="FP1051">
        <v>0</v>
      </c>
      <c r="FQ1051" t="s">
        <v>439</v>
      </c>
      <c r="FR1051">
        <v>0</v>
      </c>
      <c r="FS1051">
        <v>0</v>
      </c>
      <c r="FT1051">
        <v>0</v>
      </c>
      <c r="FU1051">
        <v>0</v>
      </c>
      <c r="FV1051">
        <v>0</v>
      </c>
      <c r="FW1051">
        <v>0</v>
      </c>
      <c r="FX1051">
        <v>0</v>
      </c>
      <c r="FY1051">
        <v>0</v>
      </c>
      <c r="FZ1051">
        <v>0</v>
      </c>
      <c r="GA1051">
        <v>0</v>
      </c>
      <c r="GB1051">
        <v>0</v>
      </c>
      <c r="GC1051">
        <v>-67.247875</v>
      </c>
      <c r="GD1051">
        <v>-0.621036090225496</v>
      </c>
      <c r="GE1051">
        <v>0.865443846170855</v>
      </c>
      <c r="GF1051">
        <v>0</v>
      </c>
      <c r="GG1051">
        <v>944.651088235294</v>
      </c>
      <c r="GH1051">
        <v>7.11750954672413</v>
      </c>
      <c r="GI1051">
        <v>0.719794348393518</v>
      </c>
      <c r="GJ1051">
        <v>-1</v>
      </c>
      <c r="GK1051">
        <v>25.10847</v>
      </c>
      <c r="GL1051">
        <v>-0.14575939849625</v>
      </c>
      <c r="GM1051">
        <v>0.0149571421066994</v>
      </c>
      <c r="GN1051">
        <v>0</v>
      </c>
      <c r="GO1051">
        <v>0</v>
      </c>
      <c r="GP1051">
        <v>2</v>
      </c>
      <c r="GQ1051" t="s">
        <v>473</v>
      </c>
      <c r="GR1051">
        <v>3.12618</v>
      </c>
      <c r="GS1051">
        <v>2.7189</v>
      </c>
      <c r="GT1051">
        <v>0.172542</v>
      </c>
      <c r="GU1051">
        <v>0.178552</v>
      </c>
      <c r="GV1051">
        <v>0.164322</v>
      </c>
      <c r="GW1051">
        <v>0.102136</v>
      </c>
      <c r="GX1051">
        <v>29436.5</v>
      </c>
      <c r="GY1051">
        <v>30838.8</v>
      </c>
      <c r="GZ1051">
        <v>32347.6</v>
      </c>
      <c r="HA1051">
        <v>34157.8</v>
      </c>
      <c r="HB1051">
        <v>38880</v>
      </c>
      <c r="HC1051">
        <v>44278.7</v>
      </c>
      <c r="HD1051">
        <v>50901.9</v>
      </c>
      <c r="HE1051">
        <v>54827.9</v>
      </c>
      <c r="HF1051">
        <v>1.64662</v>
      </c>
      <c r="HG1051">
        <v>1.50035</v>
      </c>
      <c r="HH1051">
        <v>-0.155918</v>
      </c>
      <c r="HI1051">
        <v>0</v>
      </c>
      <c r="HJ1051">
        <v>50.3512</v>
      </c>
      <c r="HK1051">
        <v>999.9</v>
      </c>
      <c r="HL1051">
        <v>56.019</v>
      </c>
      <c r="HM1051">
        <v>30.313</v>
      </c>
      <c r="HN1051">
        <v>26.9389</v>
      </c>
      <c r="HO1051">
        <v>60.1868</v>
      </c>
      <c r="HP1051">
        <v>40.2524</v>
      </c>
      <c r="HQ1051">
        <v>1</v>
      </c>
      <c r="HR1051">
        <v>2.71429</v>
      </c>
      <c r="HS1051">
        <v>1.29623</v>
      </c>
      <c r="HT1051">
        <v>20.1047</v>
      </c>
      <c r="HU1051">
        <v>5.18554</v>
      </c>
      <c r="HV1051">
        <v>12.0159</v>
      </c>
      <c r="HW1051">
        <v>4.96705</v>
      </c>
      <c r="HX1051">
        <v>3.296</v>
      </c>
      <c r="HY1051">
        <v>9999</v>
      </c>
      <c r="HZ1051">
        <v>9999</v>
      </c>
      <c r="IA1051">
        <v>999.9</v>
      </c>
      <c r="IB1051">
        <v>9999</v>
      </c>
      <c r="IC1051">
        <v>1.86325</v>
      </c>
      <c r="ID1051">
        <v>1.86808</v>
      </c>
      <c r="IE1051">
        <v>1.86784</v>
      </c>
      <c r="IF1051">
        <v>1.86905</v>
      </c>
      <c r="IG1051">
        <v>1.86981</v>
      </c>
      <c r="IH1051">
        <v>1.86587</v>
      </c>
      <c r="II1051">
        <v>1.86693</v>
      </c>
      <c r="IJ1051">
        <v>1.86841</v>
      </c>
      <c r="IK1051">
        <v>5</v>
      </c>
      <c r="IL1051">
        <v>0</v>
      </c>
      <c r="IM1051">
        <v>0</v>
      </c>
      <c r="IN1051">
        <v>0</v>
      </c>
      <c r="IO1051" t="s">
        <v>441</v>
      </c>
      <c r="IP1051" t="s">
        <v>442</v>
      </c>
      <c r="IQ1051" t="s">
        <v>443</v>
      </c>
      <c r="IR1051" t="s">
        <v>443</v>
      </c>
      <c r="IS1051" t="s">
        <v>443</v>
      </c>
      <c r="IT1051" t="s">
        <v>443</v>
      </c>
      <c r="IU1051">
        <v>0</v>
      </c>
      <c r="IV1051">
        <v>100</v>
      </c>
      <c r="IW1051">
        <v>100</v>
      </c>
      <c r="IX1051">
        <v>1.1</v>
      </c>
      <c r="IY1051">
        <v>-0.0441</v>
      </c>
      <c r="IZ1051">
        <v>1.09748391826392</v>
      </c>
      <c r="JA1051">
        <v>0</v>
      </c>
      <c r="JB1051">
        <v>0</v>
      </c>
      <c r="JC1051">
        <v>0</v>
      </c>
      <c r="JD1051">
        <v>-0.0441141096964596</v>
      </c>
      <c r="JE1051">
        <v>0</v>
      </c>
      <c r="JF1051">
        <v>0</v>
      </c>
      <c r="JG1051">
        <v>0</v>
      </c>
      <c r="JH1051">
        <v>5</v>
      </c>
      <c r="JI1051">
        <v>2273</v>
      </c>
      <c r="JJ1051">
        <v>1</v>
      </c>
      <c r="JK1051">
        <v>24</v>
      </c>
      <c r="JL1051">
        <v>29357102.5</v>
      </c>
      <c r="JM1051">
        <v>29357102.5</v>
      </c>
      <c r="JN1051">
        <v>2.44263</v>
      </c>
      <c r="JO1051">
        <v>2.60986</v>
      </c>
      <c r="JP1051">
        <v>1.54785</v>
      </c>
      <c r="JQ1051">
        <v>2.31567</v>
      </c>
      <c r="JR1051">
        <v>1.64673</v>
      </c>
      <c r="JS1051">
        <v>2.37671</v>
      </c>
      <c r="JT1051">
        <v>34.418</v>
      </c>
      <c r="JU1051">
        <v>24.1838</v>
      </c>
      <c r="JV1051">
        <v>18</v>
      </c>
      <c r="JW1051">
        <v>484.797</v>
      </c>
      <c r="JX1051">
        <v>378.704</v>
      </c>
      <c r="JY1051">
        <v>49.2754</v>
      </c>
      <c r="JZ1051">
        <v>57.319</v>
      </c>
      <c r="KA1051">
        <v>29.999</v>
      </c>
      <c r="KB1051">
        <v>56.478</v>
      </c>
      <c r="KC1051">
        <v>56.2463</v>
      </c>
      <c r="KD1051">
        <v>48.9408</v>
      </c>
      <c r="KE1051">
        <v>0</v>
      </c>
      <c r="KF1051">
        <v>100</v>
      </c>
      <c r="KG1051">
        <v>49.3197</v>
      </c>
      <c r="KH1051">
        <v>1259.03</v>
      </c>
      <c r="KI1051">
        <v>26.2864</v>
      </c>
      <c r="KJ1051">
        <v>92.2167</v>
      </c>
      <c r="KK1051">
        <v>88.686</v>
      </c>
    </row>
    <row r="1052" spans="1:297">
      <c r="A1052">
        <v>1036</v>
      </c>
      <c r="B1052">
        <v>1761426156.1</v>
      </c>
      <c r="C1052">
        <v>17975.0999999046</v>
      </c>
      <c r="D1052" t="s">
        <v>2524</v>
      </c>
      <c r="E1052" t="s">
        <v>2525</v>
      </c>
      <c r="F1052">
        <v>5</v>
      </c>
      <c r="G1052" t="s">
        <v>2375</v>
      </c>
      <c r="H1052" t="s">
        <v>436</v>
      </c>
      <c r="I1052">
        <v>1761426147.94615</v>
      </c>
      <c r="J1052">
        <f>(K1052)/1000</f>
        <v>0</v>
      </c>
      <c r="K1052">
        <f>IF(DP1052, AN1052, AH1052)</f>
        <v>0</v>
      </c>
      <c r="L1052">
        <f>IF(DP1052, AI1052, AG1052)</f>
        <v>0</v>
      </c>
      <c r="M1052">
        <f>DR1052 - IF(AU1052&gt;1, L1052*DL1052*100.0/(AW1052), 0)</f>
        <v>0</v>
      </c>
      <c r="N1052">
        <f>((T1052-J1052/2)*M1052-L1052)/(T1052+J1052/2)</f>
        <v>0</v>
      </c>
      <c r="O1052">
        <f>N1052*(DY1052+DZ1052)/1000.0</f>
        <v>0</v>
      </c>
      <c r="P1052">
        <f>(DR1052 - IF(AU1052&gt;1, L1052*DL1052*100.0/(AW1052), 0))*(DY1052+DZ1052)/1000.0</f>
        <v>0</v>
      </c>
      <c r="Q1052">
        <f>2.0/((1/S1052-1/R1052)+SIGN(S1052)*SQRT((1/S1052-1/R1052)*(1/S1052-1/R1052) + 4*DM1052/((DM1052+1)*(DM1052+1))*(2*1/S1052*1/R1052-1/R1052*1/R1052)))</f>
        <v>0</v>
      </c>
      <c r="R1052">
        <f>IF(LEFT(DN1052,1)&lt;&gt;"0",IF(LEFT(DN1052,1)="1",3.0,DO1052),$D$5+$E$5*(EF1052*DY1052/($K$5*1000))+$F$5*(EF1052*DY1052/($K$5*1000))*MAX(MIN(DL1052,$J$5),$I$5)*MAX(MIN(DL1052,$J$5),$I$5)+$G$5*MAX(MIN(DL1052,$J$5),$I$5)*(EF1052*DY1052/($K$5*1000))+$H$5*(EF1052*DY1052/($K$5*1000))*(EF1052*DY1052/($K$5*1000)))</f>
        <v>0</v>
      </c>
      <c r="S1052">
        <f>J1052*(1000-(1000*0.61365*exp(17.502*W1052/(240.97+W1052))/(DY1052+DZ1052)+DT1052)/2)/(1000*0.61365*exp(17.502*W1052/(240.97+W1052))/(DY1052+DZ1052)-DT1052)</f>
        <v>0</v>
      </c>
      <c r="T1052">
        <f>1/((DM1052+1)/(Q1052/1.6)+1/(R1052/1.37)) + DM1052/((DM1052+1)/(Q1052/1.6) + DM1052/(R1052/1.37))</f>
        <v>0</v>
      </c>
      <c r="U1052">
        <f>(DH1052*DK1052)</f>
        <v>0</v>
      </c>
      <c r="V1052">
        <f>(EA1052+(U1052+2*0.95*5.67E-8*(((EA1052+$B$7)+273)^4-(EA1052+273)^4)-44100*J1052)/(1.84*29.3*R1052+8*0.95*5.67E-8*(EA1052+273)^3))</f>
        <v>0</v>
      </c>
      <c r="W1052">
        <f>($C$7*EB1052+$D$7*EC1052+$E$7*V1052)</f>
        <v>0</v>
      </c>
      <c r="X1052">
        <f>0.61365*exp(17.502*W1052/(240.97+W1052))</f>
        <v>0</v>
      </c>
      <c r="Y1052">
        <f>(Z1052/AA1052*100)</f>
        <v>0</v>
      </c>
      <c r="Z1052">
        <f>DT1052*(DY1052+DZ1052)/1000</f>
        <v>0</v>
      </c>
      <c r="AA1052">
        <f>0.61365*exp(17.502*EA1052/(240.97+EA1052))</f>
        <v>0</v>
      </c>
      <c r="AB1052">
        <f>(X1052-DT1052*(DY1052+DZ1052)/1000)</f>
        <v>0</v>
      </c>
      <c r="AC1052">
        <f>(-J1052*44100)</f>
        <v>0</v>
      </c>
      <c r="AD1052">
        <f>2*29.3*R1052*0.92*(EA1052-W1052)</f>
        <v>0</v>
      </c>
      <c r="AE1052">
        <f>2*0.95*5.67E-8*(((EA1052+$B$7)+273)^4-(W1052+273)^4)</f>
        <v>0</v>
      </c>
      <c r="AF1052">
        <f>U1052+AE1052+AC1052+AD1052</f>
        <v>0</v>
      </c>
      <c r="AG1052">
        <f>DX1052*AU1052*(DS1052-DR1052*(1000-AU1052*DU1052)/(1000-AU1052*DT1052))/(100*DL1052)</f>
        <v>0</v>
      </c>
      <c r="AH1052">
        <f>1000*DX1052*AU1052*(DT1052-DU1052)/(100*DL1052*(1000-AU1052*DT1052))</f>
        <v>0</v>
      </c>
      <c r="AI1052">
        <f>(AJ1052 - AK1052 - DY1052*1E3/(8.314*(EA1052+273.15)) * AM1052/DX1052 * AL1052) * DX1052/(100*DL1052) * (1000 - DU1052)/1000</f>
        <v>0</v>
      </c>
      <c r="AJ1052">
        <v>1275.82089957682</v>
      </c>
      <c r="AK1052">
        <v>1244.45509090909</v>
      </c>
      <c r="AL1052">
        <v>3.52659161108117</v>
      </c>
      <c r="AM1052">
        <v>65.4866395817143</v>
      </c>
      <c r="AN1052">
        <f>(AP1052 - AO1052 + DY1052*1E3/(8.314*(EA1052+273.15)) * AR1052/DX1052 * AQ1052) * DX1052/(100*DL1052) * 1000/(1000 - AP1052)</f>
        <v>0</v>
      </c>
      <c r="AO1052">
        <v>25.7840536030858</v>
      </c>
      <c r="AP1052">
        <v>50.857383030303</v>
      </c>
      <c r="AQ1052">
        <v>-0.00101103417009464</v>
      </c>
      <c r="AR1052">
        <v>110.837555628061</v>
      </c>
      <c r="AS1052">
        <v>8</v>
      </c>
      <c r="AT1052">
        <v>2</v>
      </c>
      <c r="AU1052">
        <f>IF(AS1052*$H$13&gt;=AW1052,1.0,(AW1052/(AW1052-AS1052*$H$13)))</f>
        <v>0</v>
      </c>
      <c r="AV1052">
        <f>(AU1052-1)*100</f>
        <v>0</v>
      </c>
      <c r="AW1052">
        <f>MAX(0,($B$13+$C$13*EF1052)/(1+$D$13*EF1052)*DY1052/(EA1052+273)*$E$13)</f>
        <v>0</v>
      </c>
      <c r="AX1052" t="s">
        <v>437</v>
      </c>
      <c r="AY1052" t="s">
        <v>437</v>
      </c>
      <c r="AZ1052">
        <v>0</v>
      </c>
      <c r="BA1052">
        <v>0</v>
      </c>
      <c r="BB1052">
        <f>1-AZ1052/BA1052</f>
        <v>0</v>
      </c>
      <c r="BC1052">
        <v>0</v>
      </c>
      <c r="BD1052" t="s">
        <v>437</v>
      </c>
      <c r="BE1052" t="s">
        <v>437</v>
      </c>
      <c r="BF1052">
        <v>0</v>
      </c>
      <c r="BG1052">
        <v>0</v>
      </c>
      <c r="BH1052">
        <f>1-BF1052/BG1052</f>
        <v>0</v>
      </c>
      <c r="BI1052">
        <v>0.5</v>
      </c>
      <c r="BJ1052">
        <f>DI1052</f>
        <v>0</v>
      </c>
      <c r="BK1052">
        <f>L1052</f>
        <v>0</v>
      </c>
      <c r="BL1052">
        <f>BH1052*BI1052*BJ1052</f>
        <v>0</v>
      </c>
      <c r="BM1052">
        <f>(BK1052-BC1052)/BJ1052</f>
        <v>0</v>
      </c>
      <c r="BN1052">
        <f>(BA1052-BG1052)/BG1052</f>
        <v>0</v>
      </c>
      <c r="BO1052">
        <f>AZ1052/(BB1052+AZ1052/BG1052)</f>
        <v>0</v>
      </c>
      <c r="BP1052" t="s">
        <v>437</v>
      </c>
      <c r="BQ1052">
        <v>0</v>
      </c>
      <c r="BR1052">
        <f>IF(BQ1052&lt;&gt;0, BQ1052, BO1052)</f>
        <v>0</v>
      </c>
      <c r="BS1052">
        <f>1-BR1052/BG1052</f>
        <v>0</v>
      </c>
      <c r="BT1052">
        <f>(BG1052-BF1052)/(BG1052-BR1052)</f>
        <v>0</v>
      </c>
      <c r="BU1052">
        <f>(BA1052-BG1052)/(BA1052-BR1052)</f>
        <v>0</v>
      </c>
      <c r="BV1052">
        <f>(BG1052-BF1052)/(BG1052-AZ1052)</f>
        <v>0</v>
      </c>
      <c r="BW1052">
        <f>(BA1052-BG1052)/(BA1052-AZ1052)</f>
        <v>0</v>
      </c>
      <c r="BX1052">
        <f>(BT1052*BR1052/BF1052)</f>
        <v>0</v>
      </c>
      <c r="BY1052">
        <f>(1-BX1052)</f>
        <v>0</v>
      </c>
      <c r="DH1052">
        <f>$B$11*EG1052+$C$11*EH1052+$F$11*ES1052*(1-EV1052)</f>
        <v>0</v>
      </c>
      <c r="DI1052">
        <f>DH1052*DJ1052</f>
        <v>0</v>
      </c>
      <c r="DJ1052">
        <f>($B$11*$D$9+$C$11*$D$9+$F$11*((FF1052+EX1052)/MAX(FF1052+EX1052+FG1052, 0.1)*$I$9+FG1052/MAX(FF1052+EX1052+FG1052, 0.1)*$J$9))/($B$11+$C$11+$F$11)</f>
        <v>0</v>
      </c>
      <c r="DK1052">
        <f>($B$11*$K$9+$C$11*$K$9+$F$11*((FF1052+EX1052)/MAX(FF1052+EX1052+FG1052, 0.1)*$P$9+FG1052/MAX(FF1052+EX1052+FG1052, 0.1)*$Q$9))/($B$11+$C$11+$F$11)</f>
        <v>0</v>
      </c>
      <c r="DL1052">
        <v>6</v>
      </c>
      <c r="DM1052">
        <v>0.5</v>
      </c>
      <c r="DN1052" t="s">
        <v>438</v>
      </c>
      <c r="DO1052">
        <v>2</v>
      </c>
      <c r="DP1052" t="b">
        <v>1</v>
      </c>
      <c r="DQ1052">
        <v>1761426147.94615</v>
      </c>
      <c r="DR1052">
        <v>1158.58538461538</v>
      </c>
      <c r="DS1052">
        <v>1226.60846153846</v>
      </c>
      <c r="DT1052">
        <v>50.8708076923077</v>
      </c>
      <c r="DU1052">
        <v>25.7787461538462</v>
      </c>
      <c r="DV1052">
        <v>1157.48846153846</v>
      </c>
      <c r="DW1052">
        <v>50.9149384615385</v>
      </c>
      <c r="DX1052">
        <v>500.018384615385</v>
      </c>
      <c r="DY1052">
        <v>90.2015692307692</v>
      </c>
      <c r="DZ1052">
        <v>0.0409817076923077</v>
      </c>
      <c r="EA1052">
        <v>51.6370230769231</v>
      </c>
      <c r="EB1052">
        <v>47.8885769230769</v>
      </c>
      <c r="EC1052">
        <v>999.9</v>
      </c>
      <c r="ED1052">
        <v>0</v>
      </c>
      <c r="EE1052">
        <v>0</v>
      </c>
      <c r="EF1052">
        <v>10005.5669230769</v>
      </c>
      <c r="EG1052">
        <v>0</v>
      </c>
      <c r="EH1052">
        <v>1186.51307692308</v>
      </c>
      <c r="EI1052">
        <v>-68.0224307692308</v>
      </c>
      <c r="EJ1052">
        <v>1220.68230769231</v>
      </c>
      <c r="EK1052">
        <v>1259.06538461538</v>
      </c>
      <c r="EL1052">
        <v>25.0920692307692</v>
      </c>
      <c r="EM1052">
        <v>1226.60846153846</v>
      </c>
      <c r="EN1052">
        <v>25.7787461538462</v>
      </c>
      <c r="EO1052">
        <v>4.58862692307692</v>
      </c>
      <c r="EP1052">
        <v>2.32528230769231</v>
      </c>
      <c r="EQ1052">
        <v>31.2981076923077</v>
      </c>
      <c r="ER1052">
        <v>19.8526230769231</v>
      </c>
      <c r="ES1052">
        <v>1200.01307692308</v>
      </c>
      <c r="ET1052">
        <v>0.966998307692308</v>
      </c>
      <c r="EU1052">
        <v>0.0330014538461538</v>
      </c>
      <c r="EV1052">
        <v>0</v>
      </c>
      <c r="EW1052">
        <v>945.595461538462</v>
      </c>
      <c r="EX1052">
        <v>5.00059</v>
      </c>
      <c r="EY1052">
        <v>12593.5153846154</v>
      </c>
      <c r="EZ1052">
        <v>10358.8384615385</v>
      </c>
      <c r="FA1052">
        <v>64.5668461538462</v>
      </c>
      <c r="FB1052">
        <v>65.7786153846154</v>
      </c>
      <c r="FC1052">
        <v>64.5524615384615</v>
      </c>
      <c r="FD1052">
        <v>65.687</v>
      </c>
      <c r="FE1052">
        <v>65.8653076923077</v>
      </c>
      <c r="FF1052">
        <v>1155.57307692308</v>
      </c>
      <c r="FG1052">
        <v>39.44</v>
      </c>
      <c r="FH1052">
        <v>0</v>
      </c>
      <c r="FI1052">
        <v>1761426116.5</v>
      </c>
      <c r="FJ1052">
        <v>0</v>
      </c>
      <c r="FK1052">
        <v>945.634307692308</v>
      </c>
      <c r="FL1052">
        <v>7.02769230283691</v>
      </c>
      <c r="FM1052">
        <v>67.582906009603</v>
      </c>
      <c r="FN1052">
        <v>12593.9076923077</v>
      </c>
      <c r="FO1052">
        <v>15</v>
      </c>
      <c r="FP1052">
        <v>0</v>
      </c>
      <c r="FQ1052" t="s">
        <v>439</v>
      </c>
      <c r="FR1052">
        <v>0</v>
      </c>
      <c r="FS1052">
        <v>0</v>
      </c>
      <c r="FT1052">
        <v>0</v>
      </c>
      <c r="FU1052">
        <v>0</v>
      </c>
      <c r="FV1052">
        <v>0</v>
      </c>
      <c r="FW1052">
        <v>0</v>
      </c>
      <c r="FX1052">
        <v>0</v>
      </c>
      <c r="FY1052">
        <v>0</v>
      </c>
      <c r="FZ1052">
        <v>0</v>
      </c>
      <c r="GA1052">
        <v>0</v>
      </c>
      <c r="GB1052">
        <v>0</v>
      </c>
      <c r="GC1052">
        <v>-68.0584380952381</v>
      </c>
      <c r="GD1052">
        <v>-4.73665714285726</v>
      </c>
      <c r="GE1052">
        <v>1.18495288010645</v>
      </c>
      <c r="GF1052">
        <v>0</v>
      </c>
      <c r="GG1052">
        <v>945.287852941176</v>
      </c>
      <c r="GH1052">
        <v>7.12456836525286</v>
      </c>
      <c r="GI1052">
        <v>0.725753609638371</v>
      </c>
      <c r="GJ1052">
        <v>-1</v>
      </c>
      <c r="GK1052">
        <v>25.0976904761905</v>
      </c>
      <c r="GL1052">
        <v>-0.138818181818144</v>
      </c>
      <c r="GM1052">
        <v>0.0148987025565477</v>
      </c>
      <c r="GN1052">
        <v>0</v>
      </c>
      <c r="GO1052">
        <v>0</v>
      </c>
      <c r="GP1052">
        <v>2</v>
      </c>
      <c r="GQ1052" t="s">
        <v>473</v>
      </c>
      <c r="GR1052">
        <v>3.12616</v>
      </c>
      <c r="GS1052">
        <v>2.71879</v>
      </c>
      <c r="GT1052">
        <v>0.174115</v>
      </c>
      <c r="GU1052">
        <v>0.18007</v>
      </c>
      <c r="GV1052">
        <v>0.164308</v>
      </c>
      <c r="GW1052">
        <v>0.102146</v>
      </c>
      <c r="GX1052">
        <v>29380.9</v>
      </c>
      <c r="GY1052">
        <v>30782.4</v>
      </c>
      <c r="GZ1052">
        <v>32348.5</v>
      </c>
      <c r="HA1052">
        <v>34159.1</v>
      </c>
      <c r="HB1052">
        <v>38881.7</v>
      </c>
      <c r="HC1052">
        <v>44279.6</v>
      </c>
      <c r="HD1052">
        <v>50903.2</v>
      </c>
      <c r="HE1052">
        <v>54829.4</v>
      </c>
      <c r="HF1052">
        <v>1.64683</v>
      </c>
      <c r="HG1052">
        <v>1.50063</v>
      </c>
      <c r="HH1052">
        <v>-0.154667</v>
      </c>
      <c r="HI1052">
        <v>0</v>
      </c>
      <c r="HJ1052">
        <v>50.3227</v>
      </c>
      <c r="HK1052">
        <v>999.9</v>
      </c>
      <c r="HL1052">
        <v>56.019</v>
      </c>
      <c r="HM1052">
        <v>30.313</v>
      </c>
      <c r="HN1052">
        <v>26.9374</v>
      </c>
      <c r="HO1052">
        <v>60.1368</v>
      </c>
      <c r="HP1052">
        <v>40.2364</v>
      </c>
      <c r="HQ1052">
        <v>1</v>
      </c>
      <c r="HR1052">
        <v>2.71306</v>
      </c>
      <c r="HS1052">
        <v>1.25458</v>
      </c>
      <c r="HT1052">
        <v>20.105</v>
      </c>
      <c r="HU1052">
        <v>5.18479</v>
      </c>
      <c r="HV1052">
        <v>12.0159</v>
      </c>
      <c r="HW1052">
        <v>4.96665</v>
      </c>
      <c r="HX1052">
        <v>3.29588</v>
      </c>
      <c r="HY1052">
        <v>9999</v>
      </c>
      <c r="HZ1052">
        <v>9999</v>
      </c>
      <c r="IA1052">
        <v>999.9</v>
      </c>
      <c r="IB1052">
        <v>9999</v>
      </c>
      <c r="IC1052">
        <v>1.86325</v>
      </c>
      <c r="ID1052">
        <v>1.86812</v>
      </c>
      <c r="IE1052">
        <v>1.86784</v>
      </c>
      <c r="IF1052">
        <v>1.86905</v>
      </c>
      <c r="IG1052">
        <v>1.86981</v>
      </c>
      <c r="IH1052">
        <v>1.86585</v>
      </c>
      <c r="II1052">
        <v>1.86694</v>
      </c>
      <c r="IJ1052">
        <v>1.86843</v>
      </c>
      <c r="IK1052">
        <v>5</v>
      </c>
      <c r="IL1052">
        <v>0</v>
      </c>
      <c r="IM1052">
        <v>0</v>
      </c>
      <c r="IN1052">
        <v>0</v>
      </c>
      <c r="IO1052" t="s">
        <v>441</v>
      </c>
      <c r="IP1052" t="s">
        <v>442</v>
      </c>
      <c r="IQ1052" t="s">
        <v>443</v>
      </c>
      <c r="IR1052" t="s">
        <v>443</v>
      </c>
      <c r="IS1052" t="s">
        <v>443</v>
      </c>
      <c r="IT1052" t="s">
        <v>443</v>
      </c>
      <c r="IU1052">
        <v>0</v>
      </c>
      <c r="IV1052">
        <v>100</v>
      </c>
      <c r="IW1052">
        <v>100</v>
      </c>
      <c r="IX1052">
        <v>1.1</v>
      </c>
      <c r="IY1052">
        <v>-0.0441</v>
      </c>
      <c r="IZ1052">
        <v>1.09748391826392</v>
      </c>
      <c r="JA1052">
        <v>0</v>
      </c>
      <c r="JB1052">
        <v>0</v>
      </c>
      <c r="JC1052">
        <v>0</v>
      </c>
      <c r="JD1052">
        <v>-0.0441141096964596</v>
      </c>
      <c r="JE1052">
        <v>0</v>
      </c>
      <c r="JF1052">
        <v>0</v>
      </c>
      <c r="JG1052">
        <v>0</v>
      </c>
      <c r="JH1052">
        <v>5</v>
      </c>
      <c r="JI1052">
        <v>2273</v>
      </c>
      <c r="JJ1052">
        <v>1</v>
      </c>
      <c r="JK1052">
        <v>24</v>
      </c>
      <c r="JL1052">
        <v>29357102.6</v>
      </c>
      <c r="JM1052">
        <v>29357102.6</v>
      </c>
      <c r="JN1052">
        <v>2.46582</v>
      </c>
      <c r="JO1052">
        <v>2.62451</v>
      </c>
      <c r="JP1052">
        <v>1.54785</v>
      </c>
      <c r="JQ1052">
        <v>2.31567</v>
      </c>
      <c r="JR1052">
        <v>1.64551</v>
      </c>
      <c r="JS1052">
        <v>2.23511</v>
      </c>
      <c r="JT1052">
        <v>34.418</v>
      </c>
      <c r="JU1052">
        <v>24.1751</v>
      </c>
      <c r="JV1052">
        <v>18</v>
      </c>
      <c r="JW1052">
        <v>484.946</v>
      </c>
      <c r="JX1052">
        <v>378.875</v>
      </c>
      <c r="JY1052">
        <v>49.3523</v>
      </c>
      <c r="JZ1052">
        <v>57.319</v>
      </c>
      <c r="KA1052">
        <v>29.999</v>
      </c>
      <c r="KB1052">
        <v>56.478</v>
      </c>
      <c r="KC1052">
        <v>56.2463</v>
      </c>
      <c r="KD1052">
        <v>49.4845</v>
      </c>
      <c r="KE1052">
        <v>0</v>
      </c>
      <c r="KF1052">
        <v>100</v>
      </c>
      <c r="KG1052">
        <v>49.397</v>
      </c>
      <c r="KH1052">
        <v>1279.45</v>
      </c>
      <c r="KI1052">
        <v>26.2864</v>
      </c>
      <c r="KJ1052">
        <v>92.2191</v>
      </c>
      <c r="KK1052">
        <v>88.6887</v>
      </c>
    </row>
    <row r="1053" spans="1:297">
      <c r="A1053">
        <v>1037</v>
      </c>
      <c r="B1053">
        <v>1761426161.1</v>
      </c>
      <c r="C1053">
        <v>17980.0999999046</v>
      </c>
      <c r="D1053" t="s">
        <v>2526</v>
      </c>
      <c r="E1053" t="s">
        <v>2527</v>
      </c>
      <c r="F1053">
        <v>5</v>
      </c>
      <c r="G1053" t="s">
        <v>2375</v>
      </c>
      <c r="H1053" t="s">
        <v>436</v>
      </c>
      <c r="I1053">
        <v>1761426152.94615</v>
      </c>
      <c r="J1053">
        <f>(K1053)/1000</f>
        <v>0</v>
      </c>
      <c r="K1053">
        <f>IF(DP1053, AN1053, AH1053)</f>
        <v>0</v>
      </c>
      <c r="L1053">
        <f>IF(DP1053, AI1053, AG1053)</f>
        <v>0</v>
      </c>
      <c r="M1053">
        <f>DR1053 - IF(AU1053&gt;1, L1053*DL1053*100.0/(AW1053), 0)</f>
        <v>0</v>
      </c>
      <c r="N1053">
        <f>((T1053-J1053/2)*M1053-L1053)/(T1053+J1053/2)</f>
        <v>0</v>
      </c>
      <c r="O1053">
        <f>N1053*(DY1053+DZ1053)/1000.0</f>
        <v>0</v>
      </c>
      <c r="P1053">
        <f>(DR1053 - IF(AU1053&gt;1, L1053*DL1053*100.0/(AW1053), 0))*(DY1053+DZ1053)/1000.0</f>
        <v>0</v>
      </c>
      <c r="Q1053">
        <f>2.0/((1/S1053-1/R1053)+SIGN(S1053)*SQRT((1/S1053-1/R1053)*(1/S1053-1/R1053) + 4*DM1053/((DM1053+1)*(DM1053+1))*(2*1/S1053*1/R1053-1/R1053*1/R1053)))</f>
        <v>0</v>
      </c>
      <c r="R1053">
        <f>IF(LEFT(DN1053,1)&lt;&gt;"0",IF(LEFT(DN1053,1)="1",3.0,DO1053),$D$5+$E$5*(EF1053*DY1053/($K$5*1000))+$F$5*(EF1053*DY1053/($K$5*1000))*MAX(MIN(DL1053,$J$5),$I$5)*MAX(MIN(DL1053,$J$5),$I$5)+$G$5*MAX(MIN(DL1053,$J$5),$I$5)*(EF1053*DY1053/($K$5*1000))+$H$5*(EF1053*DY1053/($K$5*1000))*(EF1053*DY1053/($K$5*1000)))</f>
        <v>0</v>
      </c>
      <c r="S1053">
        <f>J1053*(1000-(1000*0.61365*exp(17.502*W1053/(240.97+W1053))/(DY1053+DZ1053)+DT1053)/2)/(1000*0.61365*exp(17.502*W1053/(240.97+W1053))/(DY1053+DZ1053)-DT1053)</f>
        <v>0</v>
      </c>
      <c r="T1053">
        <f>1/((DM1053+1)/(Q1053/1.6)+1/(R1053/1.37)) + DM1053/((DM1053+1)/(Q1053/1.6) + DM1053/(R1053/1.37))</f>
        <v>0</v>
      </c>
      <c r="U1053">
        <f>(DH1053*DK1053)</f>
        <v>0</v>
      </c>
      <c r="V1053">
        <f>(EA1053+(U1053+2*0.95*5.67E-8*(((EA1053+$B$7)+273)^4-(EA1053+273)^4)-44100*J1053)/(1.84*29.3*R1053+8*0.95*5.67E-8*(EA1053+273)^3))</f>
        <v>0</v>
      </c>
      <c r="W1053">
        <f>($C$7*EB1053+$D$7*EC1053+$E$7*V1053)</f>
        <v>0</v>
      </c>
      <c r="X1053">
        <f>0.61365*exp(17.502*W1053/(240.97+W1053))</f>
        <v>0</v>
      </c>
      <c r="Y1053">
        <f>(Z1053/AA1053*100)</f>
        <v>0</v>
      </c>
      <c r="Z1053">
        <f>DT1053*(DY1053+DZ1053)/1000</f>
        <v>0</v>
      </c>
      <c r="AA1053">
        <f>0.61365*exp(17.502*EA1053/(240.97+EA1053))</f>
        <v>0</v>
      </c>
      <c r="AB1053">
        <f>(X1053-DT1053*(DY1053+DZ1053)/1000)</f>
        <v>0</v>
      </c>
      <c r="AC1053">
        <f>(-J1053*44100)</f>
        <v>0</v>
      </c>
      <c r="AD1053">
        <f>2*29.3*R1053*0.92*(EA1053-W1053)</f>
        <v>0</v>
      </c>
      <c r="AE1053">
        <f>2*0.95*5.67E-8*(((EA1053+$B$7)+273)^4-(W1053+273)^4)</f>
        <v>0</v>
      </c>
      <c r="AF1053">
        <f>U1053+AE1053+AC1053+AD1053</f>
        <v>0</v>
      </c>
      <c r="AG1053">
        <f>DX1053*AU1053*(DS1053-DR1053*(1000-AU1053*DU1053)/(1000-AU1053*DT1053))/(100*DL1053)</f>
        <v>0</v>
      </c>
      <c r="AH1053">
        <f>1000*DX1053*AU1053*(DT1053-DU1053)/(100*DL1053*(1000-AU1053*DT1053))</f>
        <v>0</v>
      </c>
      <c r="AI1053">
        <f>(AJ1053 - AK1053 - DY1053*1E3/(8.314*(EA1053+273.15)) * AM1053/DX1053 * AL1053) * DX1053/(100*DL1053) * (1000 - DU1053)/1000</f>
        <v>0</v>
      </c>
      <c r="AJ1053">
        <v>1292.14262362065</v>
      </c>
      <c r="AK1053">
        <v>1260.94103030303</v>
      </c>
      <c r="AL1053">
        <v>3.27057298042838</v>
      </c>
      <c r="AM1053">
        <v>65.4866395817143</v>
      </c>
      <c r="AN1053">
        <f>(AP1053 - AO1053 + DY1053*1E3/(8.314*(EA1053+273.15)) * AR1053/DX1053 * AQ1053) * DX1053/(100*DL1053) * 1000/(1000 - AP1053)</f>
        <v>0</v>
      </c>
      <c r="AO1053">
        <v>25.787443939679</v>
      </c>
      <c r="AP1053">
        <v>50.8755454545454</v>
      </c>
      <c r="AQ1053">
        <v>0.00337572674307684</v>
      </c>
      <c r="AR1053">
        <v>110.837555628061</v>
      </c>
      <c r="AS1053">
        <v>8</v>
      </c>
      <c r="AT1053">
        <v>2</v>
      </c>
      <c r="AU1053">
        <f>IF(AS1053*$H$13&gt;=AW1053,1.0,(AW1053/(AW1053-AS1053*$H$13)))</f>
        <v>0</v>
      </c>
      <c r="AV1053">
        <f>(AU1053-1)*100</f>
        <v>0</v>
      </c>
      <c r="AW1053">
        <f>MAX(0,($B$13+$C$13*EF1053)/(1+$D$13*EF1053)*DY1053/(EA1053+273)*$E$13)</f>
        <v>0</v>
      </c>
      <c r="AX1053" t="s">
        <v>437</v>
      </c>
      <c r="AY1053" t="s">
        <v>437</v>
      </c>
      <c r="AZ1053">
        <v>0</v>
      </c>
      <c r="BA1053">
        <v>0</v>
      </c>
      <c r="BB1053">
        <f>1-AZ1053/BA1053</f>
        <v>0</v>
      </c>
      <c r="BC1053">
        <v>0</v>
      </c>
      <c r="BD1053" t="s">
        <v>437</v>
      </c>
      <c r="BE1053" t="s">
        <v>437</v>
      </c>
      <c r="BF1053">
        <v>0</v>
      </c>
      <c r="BG1053">
        <v>0</v>
      </c>
      <c r="BH1053">
        <f>1-BF1053/BG1053</f>
        <v>0</v>
      </c>
      <c r="BI1053">
        <v>0.5</v>
      </c>
      <c r="BJ1053">
        <f>DI1053</f>
        <v>0</v>
      </c>
      <c r="BK1053">
        <f>L1053</f>
        <v>0</v>
      </c>
      <c r="BL1053">
        <f>BH1053*BI1053*BJ1053</f>
        <v>0</v>
      </c>
      <c r="BM1053">
        <f>(BK1053-BC1053)/BJ1053</f>
        <v>0</v>
      </c>
      <c r="BN1053">
        <f>(BA1053-BG1053)/BG1053</f>
        <v>0</v>
      </c>
      <c r="BO1053">
        <f>AZ1053/(BB1053+AZ1053/BG1053)</f>
        <v>0</v>
      </c>
      <c r="BP1053" t="s">
        <v>437</v>
      </c>
      <c r="BQ1053">
        <v>0</v>
      </c>
      <c r="BR1053">
        <f>IF(BQ1053&lt;&gt;0, BQ1053, BO1053)</f>
        <v>0</v>
      </c>
      <c r="BS1053">
        <f>1-BR1053/BG1053</f>
        <v>0</v>
      </c>
      <c r="BT1053">
        <f>(BG1053-BF1053)/(BG1053-BR1053)</f>
        <v>0</v>
      </c>
      <c r="BU1053">
        <f>(BA1053-BG1053)/(BA1053-BR1053)</f>
        <v>0</v>
      </c>
      <c r="BV1053">
        <f>(BG1053-BF1053)/(BG1053-AZ1053)</f>
        <v>0</v>
      </c>
      <c r="BW1053">
        <f>(BA1053-BG1053)/(BA1053-AZ1053)</f>
        <v>0</v>
      </c>
      <c r="BX1053">
        <f>(BT1053*BR1053/BF1053)</f>
        <v>0</v>
      </c>
      <c r="BY1053">
        <f>(1-BX1053)</f>
        <v>0</v>
      </c>
      <c r="DH1053">
        <f>$B$11*EG1053+$C$11*EH1053+$F$11*ES1053*(1-EV1053)</f>
        <v>0</v>
      </c>
      <c r="DI1053">
        <f>DH1053*DJ1053</f>
        <v>0</v>
      </c>
      <c r="DJ1053">
        <f>($B$11*$D$9+$C$11*$D$9+$F$11*((FF1053+EX1053)/MAX(FF1053+EX1053+FG1053, 0.1)*$I$9+FG1053/MAX(FF1053+EX1053+FG1053, 0.1)*$J$9))/($B$11+$C$11+$F$11)</f>
        <v>0</v>
      </c>
      <c r="DK1053">
        <f>($B$11*$K$9+$C$11*$K$9+$F$11*((FF1053+EX1053)/MAX(FF1053+EX1053+FG1053, 0.1)*$P$9+FG1053/MAX(FF1053+EX1053+FG1053, 0.1)*$Q$9))/($B$11+$C$11+$F$11)</f>
        <v>0</v>
      </c>
      <c r="DL1053">
        <v>6</v>
      </c>
      <c r="DM1053">
        <v>0.5</v>
      </c>
      <c r="DN1053" t="s">
        <v>438</v>
      </c>
      <c r="DO1053">
        <v>2</v>
      </c>
      <c r="DP1053" t="b">
        <v>1</v>
      </c>
      <c r="DQ1053">
        <v>1761426152.94615</v>
      </c>
      <c r="DR1053">
        <v>1174.20846153846</v>
      </c>
      <c r="DS1053">
        <v>1242.72384615385</v>
      </c>
      <c r="DT1053">
        <v>50.8667</v>
      </c>
      <c r="DU1053">
        <v>25.7826846153846</v>
      </c>
      <c r="DV1053">
        <v>1173.11</v>
      </c>
      <c r="DW1053">
        <v>50.9108384615385</v>
      </c>
      <c r="DX1053">
        <v>500.014615384615</v>
      </c>
      <c r="DY1053">
        <v>90.2014769230769</v>
      </c>
      <c r="DZ1053">
        <v>0.0408928384615385</v>
      </c>
      <c r="EA1053">
        <v>51.6368</v>
      </c>
      <c r="EB1053">
        <v>47.8863307692308</v>
      </c>
      <c r="EC1053">
        <v>999.9</v>
      </c>
      <c r="ED1053">
        <v>0</v>
      </c>
      <c r="EE1053">
        <v>0</v>
      </c>
      <c r="EF1053">
        <v>10003.2169230769</v>
      </c>
      <c r="EG1053">
        <v>0</v>
      </c>
      <c r="EH1053">
        <v>1186.59076923077</v>
      </c>
      <c r="EI1053">
        <v>-68.5164153846154</v>
      </c>
      <c r="EJ1053">
        <v>1237.13615384615</v>
      </c>
      <c r="EK1053">
        <v>1275.61230769231</v>
      </c>
      <c r="EL1053">
        <v>25.0840230769231</v>
      </c>
      <c r="EM1053">
        <v>1242.72384615385</v>
      </c>
      <c r="EN1053">
        <v>25.7826846153846</v>
      </c>
      <c r="EO1053">
        <v>4.58825230769231</v>
      </c>
      <c r="EP1053">
        <v>2.32563615384615</v>
      </c>
      <c r="EQ1053">
        <v>31.2966692307692</v>
      </c>
      <c r="ER1053">
        <v>19.8550846153846</v>
      </c>
      <c r="ES1053">
        <v>1200.00538461538</v>
      </c>
      <c r="ET1053">
        <v>0.966997692307692</v>
      </c>
      <c r="EU1053">
        <v>0.0330021</v>
      </c>
      <c r="EV1053">
        <v>0</v>
      </c>
      <c r="EW1053">
        <v>946.109461538462</v>
      </c>
      <c r="EX1053">
        <v>5.00059</v>
      </c>
      <c r="EY1053">
        <v>12598.8692307692</v>
      </c>
      <c r="EZ1053">
        <v>10358.7769230769</v>
      </c>
      <c r="FA1053">
        <v>64.562</v>
      </c>
      <c r="FB1053">
        <v>65.7595384615385</v>
      </c>
      <c r="FC1053">
        <v>64.5333846153846</v>
      </c>
      <c r="FD1053">
        <v>65.6679230769231</v>
      </c>
      <c r="FE1053">
        <v>65.8507692307692</v>
      </c>
      <c r="FF1053">
        <v>1155.56538461538</v>
      </c>
      <c r="FG1053">
        <v>39.44</v>
      </c>
      <c r="FH1053">
        <v>0</v>
      </c>
      <c r="FI1053">
        <v>1761426121.9</v>
      </c>
      <c r="FJ1053">
        <v>0</v>
      </c>
      <c r="FK1053">
        <v>946.22476</v>
      </c>
      <c r="FL1053">
        <v>5.58284614861054</v>
      </c>
      <c r="FM1053">
        <v>57.1153846358716</v>
      </c>
      <c r="FN1053">
        <v>12599.936</v>
      </c>
      <c r="FO1053">
        <v>15</v>
      </c>
      <c r="FP1053">
        <v>0</v>
      </c>
      <c r="FQ1053" t="s">
        <v>439</v>
      </c>
      <c r="FR1053">
        <v>0</v>
      </c>
      <c r="FS1053">
        <v>0</v>
      </c>
      <c r="FT1053">
        <v>0</v>
      </c>
      <c r="FU1053">
        <v>0</v>
      </c>
      <c r="FV1053">
        <v>0</v>
      </c>
      <c r="FW1053">
        <v>0</v>
      </c>
      <c r="FX1053">
        <v>0</v>
      </c>
      <c r="FY1053">
        <v>0</v>
      </c>
      <c r="FZ1053">
        <v>0</v>
      </c>
      <c r="GA1053">
        <v>0</v>
      </c>
      <c r="GB1053">
        <v>0</v>
      </c>
      <c r="GC1053">
        <v>-68.354725</v>
      </c>
      <c r="GD1053">
        <v>-9.46676842105271</v>
      </c>
      <c r="GE1053">
        <v>1.31630022634466</v>
      </c>
      <c r="GF1053">
        <v>0</v>
      </c>
      <c r="GG1053">
        <v>945.812147058823</v>
      </c>
      <c r="GH1053">
        <v>6.54818946244232</v>
      </c>
      <c r="GI1053">
        <v>0.667528458628975</v>
      </c>
      <c r="GJ1053">
        <v>-1</v>
      </c>
      <c r="GK1053">
        <v>25.088785</v>
      </c>
      <c r="GL1053">
        <v>-0.0979804511278141</v>
      </c>
      <c r="GM1053">
        <v>0.0118555588227631</v>
      </c>
      <c r="GN1053">
        <v>1</v>
      </c>
      <c r="GO1053">
        <v>1</v>
      </c>
      <c r="GP1053">
        <v>2</v>
      </c>
      <c r="GQ1053" t="s">
        <v>446</v>
      </c>
      <c r="GR1053">
        <v>3.12613</v>
      </c>
      <c r="GS1053">
        <v>2.71873</v>
      </c>
      <c r="GT1053">
        <v>0.175595</v>
      </c>
      <c r="GU1053">
        <v>0.181659</v>
      </c>
      <c r="GV1053">
        <v>0.164325</v>
      </c>
      <c r="GW1053">
        <v>0.102158</v>
      </c>
      <c r="GX1053">
        <v>29328.6</v>
      </c>
      <c r="GY1053">
        <v>30723.1</v>
      </c>
      <c r="GZ1053">
        <v>32349.6</v>
      </c>
      <c r="HA1053">
        <v>34160.1</v>
      </c>
      <c r="HB1053">
        <v>38882.3</v>
      </c>
      <c r="HC1053">
        <v>44280.8</v>
      </c>
      <c r="HD1053">
        <v>50904.6</v>
      </c>
      <c r="HE1053">
        <v>54831.4</v>
      </c>
      <c r="HF1053">
        <v>1.64695</v>
      </c>
      <c r="HG1053">
        <v>1.5008</v>
      </c>
      <c r="HH1053">
        <v>-0.152156</v>
      </c>
      <c r="HI1053">
        <v>0</v>
      </c>
      <c r="HJ1053">
        <v>50.2845</v>
      </c>
      <c r="HK1053">
        <v>999.9</v>
      </c>
      <c r="HL1053">
        <v>56.019</v>
      </c>
      <c r="HM1053">
        <v>30.313</v>
      </c>
      <c r="HN1053">
        <v>26.94</v>
      </c>
      <c r="HO1053">
        <v>60.4168</v>
      </c>
      <c r="HP1053">
        <v>40.3726</v>
      </c>
      <c r="HQ1053">
        <v>1</v>
      </c>
      <c r="HR1053">
        <v>2.71171</v>
      </c>
      <c r="HS1053">
        <v>1.18846</v>
      </c>
      <c r="HT1053">
        <v>20.1054</v>
      </c>
      <c r="HU1053">
        <v>5.18569</v>
      </c>
      <c r="HV1053">
        <v>12.0159</v>
      </c>
      <c r="HW1053">
        <v>4.967</v>
      </c>
      <c r="HX1053">
        <v>3.29595</v>
      </c>
      <c r="HY1053">
        <v>9999</v>
      </c>
      <c r="HZ1053">
        <v>9999</v>
      </c>
      <c r="IA1053">
        <v>999.9</v>
      </c>
      <c r="IB1053">
        <v>9999</v>
      </c>
      <c r="IC1053">
        <v>1.86325</v>
      </c>
      <c r="ID1053">
        <v>1.86812</v>
      </c>
      <c r="IE1053">
        <v>1.86784</v>
      </c>
      <c r="IF1053">
        <v>1.86905</v>
      </c>
      <c r="IG1053">
        <v>1.86981</v>
      </c>
      <c r="IH1053">
        <v>1.86585</v>
      </c>
      <c r="II1053">
        <v>1.86692</v>
      </c>
      <c r="IJ1053">
        <v>1.86842</v>
      </c>
      <c r="IK1053">
        <v>5</v>
      </c>
      <c r="IL1053">
        <v>0</v>
      </c>
      <c r="IM1053">
        <v>0</v>
      </c>
      <c r="IN1053">
        <v>0</v>
      </c>
      <c r="IO1053" t="s">
        <v>441</v>
      </c>
      <c r="IP1053" t="s">
        <v>442</v>
      </c>
      <c r="IQ1053" t="s">
        <v>443</v>
      </c>
      <c r="IR1053" t="s">
        <v>443</v>
      </c>
      <c r="IS1053" t="s">
        <v>443</v>
      </c>
      <c r="IT1053" t="s">
        <v>443</v>
      </c>
      <c r="IU1053">
        <v>0</v>
      </c>
      <c r="IV1053">
        <v>100</v>
      </c>
      <c r="IW1053">
        <v>100</v>
      </c>
      <c r="IX1053">
        <v>1.1</v>
      </c>
      <c r="IY1053">
        <v>-0.0441</v>
      </c>
      <c r="IZ1053">
        <v>1.09748391826392</v>
      </c>
      <c r="JA1053">
        <v>0</v>
      </c>
      <c r="JB1053">
        <v>0</v>
      </c>
      <c r="JC1053">
        <v>0</v>
      </c>
      <c r="JD1053">
        <v>-0.0441141096964596</v>
      </c>
      <c r="JE1053">
        <v>0</v>
      </c>
      <c r="JF1053">
        <v>0</v>
      </c>
      <c r="JG1053">
        <v>0</v>
      </c>
      <c r="JH1053">
        <v>5</v>
      </c>
      <c r="JI1053">
        <v>2273</v>
      </c>
      <c r="JJ1053">
        <v>1</v>
      </c>
      <c r="JK1053">
        <v>24</v>
      </c>
      <c r="JL1053">
        <v>29357102.7</v>
      </c>
      <c r="JM1053">
        <v>29357102.7</v>
      </c>
      <c r="JN1053">
        <v>2.49634</v>
      </c>
      <c r="JO1053">
        <v>2.60742</v>
      </c>
      <c r="JP1053">
        <v>1.54785</v>
      </c>
      <c r="JQ1053">
        <v>2.31567</v>
      </c>
      <c r="JR1053">
        <v>1.64551</v>
      </c>
      <c r="JS1053">
        <v>2.38892</v>
      </c>
      <c r="JT1053">
        <v>34.418</v>
      </c>
      <c r="JU1053">
        <v>24.1838</v>
      </c>
      <c r="JV1053">
        <v>18</v>
      </c>
      <c r="JW1053">
        <v>485.039</v>
      </c>
      <c r="JX1053">
        <v>378.983</v>
      </c>
      <c r="JY1053">
        <v>49.4344</v>
      </c>
      <c r="JZ1053">
        <v>57.3182</v>
      </c>
      <c r="KA1053">
        <v>29.9989</v>
      </c>
      <c r="KB1053">
        <v>56.478</v>
      </c>
      <c r="KC1053">
        <v>56.2463</v>
      </c>
      <c r="KD1053">
        <v>50.0165</v>
      </c>
      <c r="KE1053">
        <v>0</v>
      </c>
      <c r="KF1053">
        <v>100</v>
      </c>
      <c r="KG1053">
        <v>49.4785</v>
      </c>
      <c r="KH1053">
        <v>1293.05</v>
      </c>
      <c r="KI1053">
        <v>26.2864</v>
      </c>
      <c r="KJ1053">
        <v>92.2219</v>
      </c>
      <c r="KK1053">
        <v>88.6917</v>
      </c>
    </row>
    <row r="1054" spans="1:297">
      <c r="A1054">
        <v>1038</v>
      </c>
      <c r="B1054">
        <v>1761426166.1</v>
      </c>
      <c r="C1054">
        <v>17985.0999999046</v>
      </c>
      <c r="D1054" t="s">
        <v>2528</v>
      </c>
      <c r="E1054" t="s">
        <v>2529</v>
      </c>
      <c r="F1054">
        <v>5</v>
      </c>
      <c r="G1054" t="s">
        <v>2375</v>
      </c>
      <c r="H1054" t="s">
        <v>436</v>
      </c>
      <c r="I1054">
        <v>1761426157.94615</v>
      </c>
      <c r="J1054">
        <f>(K1054)/1000</f>
        <v>0</v>
      </c>
      <c r="K1054">
        <f>IF(DP1054, AN1054, AH1054)</f>
        <v>0</v>
      </c>
      <c r="L1054">
        <f>IF(DP1054, AI1054, AG1054)</f>
        <v>0</v>
      </c>
      <c r="M1054">
        <f>DR1054 - IF(AU1054&gt;1, L1054*DL1054*100.0/(AW1054), 0)</f>
        <v>0</v>
      </c>
      <c r="N1054">
        <f>((T1054-J1054/2)*M1054-L1054)/(T1054+J1054/2)</f>
        <v>0</v>
      </c>
      <c r="O1054">
        <f>N1054*(DY1054+DZ1054)/1000.0</f>
        <v>0</v>
      </c>
      <c r="P1054">
        <f>(DR1054 - IF(AU1054&gt;1, L1054*DL1054*100.0/(AW1054), 0))*(DY1054+DZ1054)/1000.0</f>
        <v>0</v>
      </c>
      <c r="Q1054">
        <f>2.0/((1/S1054-1/R1054)+SIGN(S1054)*SQRT((1/S1054-1/R1054)*(1/S1054-1/R1054) + 4*DM1054/((DM1054+1)*(DM1054+1))*(2*1/S1054*1/R1054-1/R1054*1/R1054)))</f>
        <v>0</v>
      </c>
      <c r="R1054">
        <f>IF(LEFT(DN1054,1)&lt;&gt;"0",IF(LEFT(DN1054,1)="1",3.0,DO1054),$D$5+$E$5*(EF1054*DY1054/($K$5*1000))+$F$5*(EF1054*DY1054/($K$5*1000))*MAX(MIN(DL1054,$J$5),$I$5)*MAX(MIN(DL1054,$J$5),$I$5)+$G$5*MAX(MIN(DL1054,$J$5),$I$5)*(EF1054*DY1054/($K$5*1000))+$H$5*(EF1054*DY1054/($K$5*1000))*(EF1054*DY1054/($K$5*1000)))</f>
        <v>0</v>
      </c>
      <c r="S1054">
        <f>J1054*(1000-(1000*0.61365*exp(17.502*W1054/(240.97+W1054))/(DY1054+DZ1054)+DT1054)/2)/(1000*0.61365*exp(17.502*W1054/(240.97+W1054))/(DY1054+DZ1054)-DT1054)</f>
        <v>0</v>
      </c>
      <c r="T1054">
        <f>1/((DM1054+1)/(Q1054/1.6)+1/(R1054/1.37)) + DM1054/((DM1054+1)/(Q1054/1.6) + DM1054/(R1054/1.37))</f>
        <v>0</v>
      </c>
      <c r="U1054">
        <f>(DH1054*DK1054)</f>
        <v>0</v>
      </c>
      <c r="V1054">
        <f>(EA1054+(U1054+2*0.95*5.67E-8*(((EA1054+$B$7)+273)^4-(EA1054+273)^4)-44100*J1054)/(1.84*29.3*R1054+8*0.95*5.67E-8*(EA1054+273)^3))</f>
        <v>0</v>
      </c>
      <c r="W1054">
        <f>($C$7*EB1054+$D$7*EC1054+$E$7*V1054)</f>
        <v>0</v>
      </c>
      <c r="X1054">
        <f>0.61365*exp(17.502*W1054/(240.97+W1054))</f>
        <v>0</v>
      </c>
      <c r="Y1054">
        <f>(Z1054/AA1054*100)</f>
        <v>0</v>
      </c>
      <c r="Z1054">
        <f>DT1054*(DY1054+DZ1054)/1000</f>
        <v>0</v>
      </c>
      <c r="AA1054">
        <f>0.61365*exp(17.502*EA1054/(240.97+EA1054))</f>
        <v>0</v>
      </c>
      <c r="AB1054">
        <f>(X1054-DT1054*(DY1054+DZ1054)/1000)</f>
        <v>0</v>
      </c>
      <c r="AC1054">
        <f>(-J1054*44100)</f>
        <v>0</v>
      </c>
      <c r="AD1054">
        <f>2*29.3*R1054*0.92*(EA1054-W1054)</f>
        <v>0</v>
      </c>
      <c r="AE1054">
        <f>2*0.95*5.67E-8*(((EA1054+$B$7)+273)^4-(W1054+273)^4)</f>
        <v>0</v>
      </c>
      <c r="AF1054">
        <f>U1054+AE1054+AC1054+AD1054</f>
        <v>0</v>
      </c>
      <c r="AG1054">
        <f>DX1054*AU1054*(DS1054-DR1054*(1000-AU1054*DU1054)/(1000-AU1054*DT1054))/(100*DL1054)</f>
        <v>0</v>
      </c>
      <c r="AH1054">
        <f>1000*DX1054*AU1054*(DT1054-DU1054)/(100*DL1054*(1000-AU1054*DT1054))</f>
        <v>0</v>
      </c>
      <c r="AI1054">
        <f>(AJ1054 - AK1054 - DY1054*1E3/(8.314*(EA1054+273.15)) * AM1054/DX1054 * AL1054) * DX1054/(100*DL1054) * (1000 - DU1054)/1000</f>
        <v>0</v>
      </c>
      <c r="AJ1054">
        <v>1310.91211649998</v>
      </c>
      <c r="AK1054">
        <v>1278.91951515152</v>
      </c>
      <c r="AL1054">
        <v>3.63410757565841</v>
      </c>
      <c r="AM1054">
        <v>65.4866395817143</v>
      </c>
      <c r="AN1054">
        <f>(AP1054 - AO1054 + DY1054*1E3/(8.314*(EA1054+273.15)) * AR1054/DX1054 * AQ1054) * DX1054/(100*DL1054) * 1000/(1000 - AP1054)</f>
        <v>0</v>
      </c>
      <c r="AO1054">
        <v>25.7917314894665</v>
      </c>
      <c r="AP1054">
        <v>50.8497818181818</v>
      </c>
      <c r="AQ1054">
        <v>-0.00521932035818567</v>
      </c>
      <c r="AR1054">
        <v>110.837555628061</v>
      </c>
      <c r="AS1054">
        <v>8</v>
      </c>
      <c r="AT1054">
        <v>2</v>
      </c>
      <c r="AU1054">
        <f>IF(AS1054*$H$13&gt;=AW1054,1.0,(AW1054/(AW1054-AS1054*$H$13)))</f>
        <v>0</v>
      </c>
      <c r="AV1054">
        <f>(AU1054-1)*100</f>
        <v>0</v>
      </c>
      <c r="AW1054">
        <f>MAX(0,($B$13+$C$13*EF1054)/(1+$D$13*EF1054)*DY1054/(EA1054+273)*$E$13)</f>
        <v>0</v>
      </c>
      <c r="AX1054" t="s">
        <v>437</v>
      </c>
      <c r="AY1054" t="s">
        <v>437</v>
      </c>
      <c r="AZ1054">
        <v>0</v>
      </c>
      <c r="BA1054">
        <v>0</v>
      </c>
      <c r="BB1054">
        <f>1-AZ1054/BA1054</f>
        <v>0</v>
      </c>
      <c r="BC1054">
        <v>0</v>
      </c>
      <c r="BD1054" t="s">
        <v>437</v>
      </c>
      <c r="BE1054" t="s">
        <v>437</v>
      </c>
      <c r="BF1054">
        <v>0</v>
      </c>
      <c r="BG1054">
        <v>0</v>
      </c>
      <c r="BH1054">
        <f>1-BF1054/BG1054</f>
        <v>0</v>
      </c>
      <c r="BI1054">
        <v>0.5</v>
      </c>
      <c r="BJ1054">
        <f>DI1054</f>
        <v>0</v>
      </c>
      <c r="BK1054">
        <f>L1054</f>
        <v>0</v>
      </c>
      <c r="BL1054">
        <f>BH1054*BI1054*BJ1054</f>
        <v>0</v>
      </c>
      <c r="BM1054">
        <f>(BK1054-BC1054)/BJ1054</f>
        <v>0</v>
      </c>
      <c r="BN1054">
        <f>(BA1054-BG1054)/BG1054</f>
        <v>0</v>
      </c>
      <c r="BO1054">
        <f>AZ1054/(BB1054+AZ1054/BG1054)</f>
        <v>0</v>
      </c>
      <c r="BP1054" t="s">
        <v>437</v>
      </c>
      <c r="BQ1054">
        <v>0</v>
      </c>
      <c r="BR1054">
        <f>IF(BQ1054&lt;&gt;0, BQ1054, BO1054)</f>
        <v>0</v>
      </c>
      <c r="BS1054">
        <f>1-BR1054/BG1054</f>
        <v>0</v>
      </c>
      <c r="BT1054">
        <f>(BG1054-BF1054)/(BG1054-BR1054)</f>
        <v>0</v>
      </c>
      <c r="BU1054">
        <f>(BA1054-BG1054)/(BA1054-BR1054)</f>
        <v>0</v>
      </c>
      <c r="BV1054">
        <f>(BG1054-BF1054)/(BG1054-AZ1054)</f>
        <v>0</v>
      </c>
      <c r="BW1054">
        <f>(BA1054-BG1054)/(BA1054-AZ1054)</f>
        <v>0</v>
      </c>
      <c r="BX1054">
        <f>(BT1054*BR1054/BF1054)</f>
        <v>0</v>
      </c>
      <c r="BY1054">
        <f>(1-BX1054)</f>
        <v>0</v>
      </c>
      <c r="DH1054">
        <f>$B$11*EG1054+$C$11*EH1054+$F$11*ES1054*(1-EV1054)</f>
        <v>0</v>
      </c>
      <c r="DI1054">
        <f>DH1054*DJ1054</f>
        <v>0</v>
      </c>
      <c r="DJ1054">
        <f>($B$11*$D$9+$C$11*$D$9+$F$11*((FF1054+EX1054)/MAX(FF1054+EX1054+FG1054, 0.1)*$I$9+FG1054/MAX(FF1054+EX1054+FG1054, 0.1)*$J$9))/($B$11+$C$11+$F$11)</f>
        <v>0</v>
      </c>
      <c r="DK1054">
        <f>($B$11*$K$9+$C$11*$K$9+$F$11*((FF1054+EX1054)/MAX(FF1054+EX1054+FG1054, 0.1)*$P$9+FG1054/MAX(FF1054+EX1054+FG1054, 0.1)*$Q$9))/($B$11+$C$11+$F$11)</f>
        <v>0</v>
      </c>
      <c r="DL1054">
        <v>6</v>
      </c>
      <c r="DM1054">
        <v>0.5</v>
      </c>
      <c r="DN1054" t="s">
        <v>438</v>
      </c>
      <c r="DO1054">
        <v>2</v>
      </c>
      <c r="DP1054" t="b">
        <v>1</v>
      </c>
      <c r="DQ1054">
        <v>1761426157.94615</v>
      </c>
      <c r="DR1054">
        <v>1190.18076923077</v>
      </c>
      <c r="DS1054">
        <v>1260.20384615385</v>
      </c>
      <c r="DT1054">
        <v>50.8633846153846</v>
      </c>
      <c r="DU1054">
        <v>25.7866</v>
      </c>
      <c r="DV1054">
        <v>1189.08153846154</v>
      </c>
      <c r="DW1054">
        <v>50.9075076923077</v>
      </c>
      <c r="DX1054">
        <v>500.015769230769</v>
      </c>
      <c r="DY1054">
        <v>90.2014461538461</v>
      </c>
      <c r="DZ1054">
        <v>0.0408556615384615</v>
      </c>
      <c r="EA1054">
        <v>51.6395384615385</v>
      </c>
      <c r="EB1054">
        <v>47.8855923076923</v>
      </c>
      <c r="EC1054">
        <v>999.9</v>
      </c>
      <c r="ED1054">
        <v>0</v>
      </c>
      <c r="EE1054">
        <v>0</v>
      </c>
      <c r="EF1054">
        <v>9999.75769230769</v>
      </c>
      <c r="EG1054">
        <v>0</v>
      </c>
      <c r="EH1054">
        <v>1186.60153846154</v>
      </c>
      <c r="EI1054">
        <v>-70.0231538461538</v>
      </c>
      <c r="EJ1054">
        <v>1253.96</v>
      </c>
      <c r="EK1054">
        <v>1293.56</v>
      </c>
      <c r="EL1054">
        <v>25.0767769230769</v>
      </c>
      <c r="EM1054">
        <v>1260.20384615385</v>
      </c>
      <c r="EN1054">
        <v>25.7866</v>
      </c>
      <c r="EO1054">
        <v>4.58795</v>
      </c>
      <c r="EP1054">
        <v>2.32598769230769</v>
      </c>
      <c r="EQ1054">
        <v>31.2955153846154</v>
      </c>
      <c r="ER1054">
        <v>19.8575230769231</v>
      </c>
      <c r="ES1054">
        <v>1200.04076923077</v>
      </c>
      <c r="ET1054">
        <v>0.966998307692308</v>
      </c>
      <c r="EU1054">
        <v>0.0330014846153846</v>
      </c>
      <c r="EV1054">
        <v>0</v>
      </c>
      <c r="EW1054">
        <v>946.558</v>
      </c>
      <c r="EX1054">
        <v>5.00059</v>
      </c>
      <c r="EY1054">
        <v>12604.1153846154</v>
      </c>
      <c r="EZ1054">
        <v>10359.0846153846</v>
      </c>
      <c r="FA1054">
        <v>64.562</v>
      </c>
      <c r="FB1054">
        <v>65.75</v>
      </c>
      <c r="FC1054">
        <v>64.5143076923077</v>
      </c>
      <c r="FD1054">
        <v>65.6488461538462</v>
      </c>
      <c r="FE1054">
        <v>65.8313846153846</v>
      </c>
      <c r="FF1054">
        <v>1155.60076923077</v>
      </c>
      <c r="FG1054">
        <v>39.44</v>
      </c>
      <c r="FH1054">
        <v>0</v>
      </c>
      <c r="FI1054">
        <v>1761426126.7</v>
      </c>
      <c r="FJ1054">
        <v>0</v>
      </c>
      <c r="FK1054">
        <v>946.65536</v>
      </c>
      <c r="FL1054">
        <v>5.31307692457239</v>
      </c>
      <c r="FM1054">
        <v>58.8076923566174</v>
      </c>
      <c r="FN1054">
        <v>12604.716</v>
      </c>
      <c r="FO1054">
        <v>15</v>
      </c>
      <c r="FP1054">
        <v>0</v>
      </c>
      <c r="FQ1054" t="s">
        <v>439</v>
      </c>
      <c r="FR1054">
        <v>0</v>
      </c>
      <c r="FS1054">
        <v>0</v>
      </c>
      <c r="FT1054">
        <v>0</v>
      </c>
      <c r="FU1054">
        <v>0</v>
      </c>
      <c r="FV1054">
        <v>0</v>
      </c>
      <c r="FW1054">
        <v>0</v>
      </c>
      <c r="FX1054">
        <v>0</v>
      </c>
      <c r="FY1054">
        <v>0</v>
      </c>
      <c r="FZ1054">
        <v>0</v>
      </c>
      <c r="GA1054">
        <v>0</v>
      </c>
      <c r="GB1054">
        <v>0</v>
      </c>
      <c r="GC1054">
        <v>-69.2454619047619</v>
      </c>
      <c r="GD1054">
        <v>-14.8895220779221</v>
      </c>
      <c r="GE1054">
        <v>1.74251187834339</v>
      </c>
      <c r="GF1054">
        <v>0</v>
      </c>
      <c r="GG1054">
        <v>946.269823529412</v>
      </c>
      <c r="GH1054">
        <v>5.63737204071232</v>
      </c>
      <c r="GI1054">
        <v>0.594720916782082</v>
      </c>
      <c r="GJ1054">
        <v>-1</v>
      </c>
      <c r="GK1054">
        <v>25.079819047619</v>
      </c>
      <c r="GL1054">
        <v>-0.0702701298700827</v>
      </c>
      <c r="GM1054">
        <v>0.00882925974611679</v>
      </c>
      <c r="GN1054">
        <v>1</v>
      </c>
      <c r="GO1054">
        <v>1</v>
      </c>
      <c r="GP1054">
        <v>2</v>
      </c>
      <c r="GQ1054" t="s">
        <v>446</v>
      </c>
      <c r="GR1054">
        <v>3.12605</v>
      </c>
      <c r="GS1054">
        <v>2.71872</v>
      </c>
      <c r="GT1054">
        <v>0.17719</v>
      </c>
      <c r="GU1054">
        <v>0.183159</v>
      </c>
      <c r="GV1054">
        <v>0.164292</v>
      </c>
      <c r="GW1054">
        <v>0.102168</v>
      </c>
      <c r="GX1054">
        <v>29272.3</v>
      </c>
      <c r="GY1054">
        <v>30667.1</v>
      </c>
      <c r="GZ1054">
        <v>32350.5</v>
      </c>
      <c r="HA1054">
        <v>34161.1</v>
      </c>
      <c r="HB1054">
        <v>38884.9</v>
      </c>
      <c r="HC1054">
        <v>44281.7</v>
      </c>
      <c r="HD1054">
        <v>50906.1</v>
      </c>
      <c r="HE1054">
        <v>54832.9</v>
      </c>
      <c r="HF1054">
        <v>1.6468</v>
      </c>
      <c r="HG1054">
        <v>1.50087</v>
      </c>
      <c r="HH1054">
        <v>-0.150234</v>
      </c>
      <c r="HI1054">
        <v>0</v>
      </c>
      <c r="HJ1054">
        <v>50.2555</v>
      </c>
      <c r="HK1054">
        <v>999.9</v>
      </c>
      <c r="HL1054">
        <v>56.019</v>
      </c>
      <c r="HM1054">
        <v>30.313</v>
      </c>
      <c r="HN1054">
        <v>26.939</v>
      </c>
      <c r="HO1054">
        <v>60.3668</v>
      </c>
      <c r="HP1054">
        <v>40.5088</v>
      </c>
      <c r="HQ1054">
        <v>1</v>
      </c>
      <c r="HR1054">
        <v>2.71031</v>
      </c>
      <c r="HS1054">
        <v>1.13005</v>
      </c>
      <c r="HT1054">
        <v>20.1058</v>
      </c>
      <c r="HU1054">
        <v>5.18539</v>
      </c>
      <c r="HV1054">
        <v>12.0159</v>
      </c>
      <c r="HW1054">
        <v>4.9669</v>
      </c>
      <c r="HX1054">
        <v>3.29595</v>
      </c>
      <c r="HY1054">
        <v>9999</v>
      </c>
      <c r="HZ1054">
        <v>9999</v>
      </c>
      <c r="IA1054">
        <v>999.9</v>
      </c>
      <c r="IB1054">
        <v>9999</v>
      </c>
      <c r="IC1054">
        <v>1.86325</v>
      </c>
      <c r="ID1054">
        <v>1.86811</v>
      </c>
      <c r="IE1054">
        <v>1.86784</v>
      </c>
      <c r="IF1054">
        <v>1.86905</v>
      </c>
      <c r="IG1054">
        <v>1.86981</v>
      </c>
      <c r="IH1054">
        <v>1.86586</v>
      </c>
      <c r="II1054">
        <v>1.86695</v>
      </c>
      <c r="IJ1054">
        <v>1.86844</v>
      </c>
      <c r="IK1054">
        <v>5</v>
      </c>
      <c r="IL1054">
        <v>0</v>
      </c>
      <c r="IM1054">
        <v>0</v>
      </c>
      <c r="IN1054">
        <v>0</v>
      </c>
      <c r="IO1054" t="s">
        <v>441</v>
      </c>
      <c r="IP1054" t="s">
        <v>442</v>
      </c>
      <c r="IQ1054" t="s">
        <v>443</v>
      </c>
      <c r="IR1054" t="s">
        <v>443</v>
      </c>
      <c r="IS1054" t="s">
        <v>443</v>
      </c>
      <c r="IT1054" t="s">
        <v>443</v>
      </c>
      <c r="IU1054">
        <v>0</v>
      </c>
      <c r="IV1054">
        <v>100</v>
      </c>
      <c r="IW1054">
        <v>100</v>
      </c>
      <c r="IX1054">
        <v>1.09</v>
      </c>
      <c r="IY1054">
        <v>-0.0441</v>
      </c>
      <c r="IZ1054">
        <v>1.09748391826392</v>
      </c>
      <c r="JA1054">
        <v>0</v>
      </c>
      <c r="JB1054">
        <v>0</v>
      </c>
      <c r="JC1054">
        <v>0</v>
      </c>
      <c r="JD1054">
        <v>-0.0441141096964596</v>
      </c>
      <c r="JE1054">
        <v>0</v>
      </c>
      <c r="JF1054">
        <v>0</v>
      </c>
      <c r="JG1054">
        <v>0</v>
      </c>
      <c r="JH1054">
        <v>5</v>
      </c>
      <c r="JI1054">
        <v>2273</v>
      </c>
      <c r="JJ1054">
        <v>1</v>
      </c>
      <c r="JK1054">
        <v>24</v>
      </c>
      <c r="JL1054">
        <v>29357102.8</v>
      </c>
      <c r="JM1054">
        <v>29357102.8</v>
      </c>
      <c r="JN1054">
        <v>2.51953</v>
      </c>
      <c r="JO1054">
        <v>2.61108</v>
      </c>
      <c r="JP1054">
        <v>1.54785</v>
      </c>
      <c r="JQ1054">
        <v>2.31567</v>
      </c>
      <c r="JR1054">
        <v>1.64673</v>
      </c>
      <c r="JS1054">
        <v>2.33398</v>
      </c>
      <c r="JT1054">
        <v>34.418</v>
      </c>
      <c r="JU1054">
        <v>24.1751</v>
      </c>
      <c r="JV1054">
        <v>18</v>
      </c>
      <c r="JW1054">
        <v>484.928</v>
      </c>
      <c r="JX1054">
        <v>379.03</v>
      </c>
      <c r="JY1054">
        <v>49.5112</v>
      </c>
      <c r="JZ1054">
        <v>57.311</v>
      </c>
      <c r="KA1054">
        <v>29.9988</v>
      </c>
      <c r="KB1054">
        <v>56.478</v>
      </c>
      <c r="KC1054">
        <v>56.2463</v>
      </c>
      <c r="KD1054">
        <v>50.5485</v>
      </c>
      <c r="KE1054">
        <v>0</v>
      </c>
      <c r="KF1054">
        <v>100</v>
      </c>
      <c r="KG1054">
        <v>49.5599</v>
      </c>
      <c r="KH1054">
        <v>1313.5</v>
      </c>
      <c r="KI1054">
        <v>26.2864</v>
      </c>
      <c r="KJ1054">
        <v>92.2246</v>
      </c>
      <c r="KK1054">
        <v>88.6941</v>
      </c>
    </row>
    <row r="1055" spans="1:297">
      <c r="A1055">
        <v>1039</v>
      </c>
      <c r="B1055">
        <v>1761426171.1</v>
      </c>
      <c r="C1055">
        <v>17990.0999999046</v>
      </c>
      <c r="D1055" t="s">
        <v>2530</v>
      </c>
      <c r="E1055" t="s">
        <v>2531</v>
      </c>
      <c r="F1055">
        <v>5</v>
      </c>
      <c r="G1055" t="s">
        <v>2375</v>
      </c>
      <c r="H1055" t="s">
        <v>436</v>
      </c>
      <c r="I1055">
        <v>1761426162.94615</v>
      </c>
      <c r="J1055">
        <f>(K1055)/1000</f>
        <v>0</v>
      </c>
      <c r="K1055">
        <f>IF(DP1055, AN1055, AH1055)</f>
        <v>0</v>
      </c>
      <c r="L1055">
        <f>IF(DP1055, AI1055, AG1055)</f>
        <v>0</v>
      </c>
      <c r="M1055">
        <f>DR1055 - IF(AU1055&gt;1, L1055*DL1055*100.0/(AW1055), 0)</f>
        <v>0</v>
      </c>
      <c r="N1055">
        <f>((T1055-J1055/2)*M1055-L1055)/(T1055+J1055/2)</f>
        <v>0</v>
      </c>
      <c r="O1055">
        <f>N1055*(DY1055+DZ1055)/1000.0</f>
        <v>0</v>
      </c>
      <c r="P1055">
        <f>(DR1055 - IF(AU1055&gt;1, L1055*DL1055*100.0/(AW1055), 0))*(DY1055+DZ1055)/1000.0</f>
        <v>0</v>
      </c>
      <c r="Q1055">
        <f>2.0/((1/S1055-1/R1055)+SIGN(S1055)*SQRT((1/S1055-1/R1055)*(1/S1055-1/R1055) + 4*DM1055/((DM1055+1)*(DM1055+1))*(2*1/S1055*1/R1055-1/R1055*1/R1055)))</f>
        <v>0</v>
      </c>
      <c r="R1055">
        <f>IF(LEFT(DN1055,1)&lt;&gt;"0",IF(LEFT(DN1055,1)="1",3.0,DO1055),$D$5+$E$5*(EF1055*DY1055/($K$5*1000))+$F$5*(EF1055*DY1055/($K$5*1000))*MAX(MIN(DL1055,$J$5),$I$5)*MAX(MIN(DL1055,$J$5),$I$5)+$G$5*MAX(MIN(DL1055,$J$5),$I$5)*(EF1055*DY1055/($K$5*1000))+$H$5*(EF1055*DY1055/($K$5*1000))*(EF1055*DY1055/($K$5*1000)))</f>
        <v>0</v>
      </c>
      <c r="S1055">
        <f>J1055*(1000-(1000*0.61365*exp(17.502*W1055/(240.97+W1055))/(DY1055+DZ1055)+DT1055)/2)/(1000*0.61365*exp(17.502*W1055/(240.97+W1055))/(DY1055+DZ1055)-DT1055)</f>
        <v>0</v>
      </c>
      <c r="T1055">
        <f>1/((DM1055+1)/(Q1055/1.6)+1/(R1055/1.37)) + DM1055/((DM1055+1)/(Q1055/1.6) + DM1055/(R1055/1.37))</f>
        <v>0</v>
      </c>
      <c r="U1055">
        <f>(DH1055*DK1055)</f>
        <v>0</v>
      </c>
      <c r="V1055">
        <f>(EA1055+(U1055+2*0.95*5.67E-8*(((EA1055+$B$7)+273)^4-(EA1055+273)^4)-44100*J1055)/(1.84*29.3*R1055+8*0.95*5.67E-8*(EA1055+273)^3))</f>
        <v>0</v>
      </c>
      <c r="W1055">
        <f>($C$7*EB1055+$D$7*EC1055+$E$7*V1055)</f>
        <v>0</v>
      </c>
      <c r="X1055">
        <f>0.61365*exp(17.502*W1055/(240.97+W1055))</f>
        <v>0</v>
      </c>
      <c r="Y1055">
        <f>(Z1055/AA1055*100)</f>
        <v>0</v>
      </c>
      <c r="Z1055">
        <f>DT1055*(DY1055+DZ1055)/1000</f>
        <v>0</v>
      </c>
      <c r="AA1055">
        <f>0.61365*exp(17.502*EA1055/(240.97+EA1055))</f>
        <v>0</v>
      </c>
      <c r="AB1055">
        <f>(X1055-DT1055*(DY1055+DZ1055)/1000)</f>
        <v>0</v>
      </c>
      <c r="AC1055">
        <f>(-J1055*44100)</f>
        <v>0</v>
      </c>
      <c r="AD1055">
        <f>2*29.3*R1055*0.92*(EA1055-W1055)</f>
        <v>0</v>
      </c>
      <c r="AE1055">
        <f>2*0.95*5.67E-8*(((EA1055+$B$7)+273)^4-(W1055+273)^4)</f>
        <v>0</v>
      </c>
      <c r="AF1055">
        <f>U1055+AE1055+AC1055+AD1055</f>
        <v>0</v>
      </c>
      <c r="AG1055">
        <f>DX1055*AU1055*(DS1055-DR1055*(1000-AU1055*DU1055)/(1000-AU1055*DT1055))/(100*DL1055)</f>
        <v>0</v>
      </c>
      <c r="AH1055">
        <f>1000*DX1055*AU1055*(DT1055-DU1055)/(100*DL1055*(1000-AU1055*DT1055))</f>
        <v>0</v>
      </c>
      <c r="AI1055">
        <f>(AJ1055 - AK1055 - DY1055*1E3/(8.314*(EA1055+273.15)) * AM1055/DX1055 * AL1055) * DX1055/(100*DL1055) * (1000 - DU1055)/1000</f>
        <v>0</v>
      </c>
      <c r="AJ1055">
        <v>1327.15502365527</v>
      </c>
      <c r="AK1055">
        <v>1295.60303030303</v>
      </c>
      <c r="AL1055">
        <v>3.29688239615132</v>
      </c>
      <c r="AM1055">
        <v>65.4866395817143</v>
      </c>
      <c r="AN1055">
        <f>(AP1055 - AO1055 + DY1055*1E3/(8.314*(EA1055+273.15)) * AR1055/DX1055 * AQ1055) * DX1055/(100*DL1055) * 1000/(1000 - AP1055)</f>
        <v>0</v>
      </c>
      <c r="AO1055">
        <v>25.7946558193826</v>
      </c>
      <c r="AP1055">
        <v>50.8635103030303</v>
      </c>
      <c r="AQ1055">
        <v>0.00146441959694138</v>
      </c>
      <c r="AR1055">
        <v>110.837555628061</v>
      </c>
      <c r="AS1055">
        <v>8</v>
      </c>
      <c r="AT1055">
        <v>2</v>
      </c>
      <c r="AU1055">
        <f>IF(AS1055*$H$13&gt;=AW1055,1.0,(AW1055/(AW1055-AS1055*$H$13)))</f>
        <v>0</v>
      </c>
      <c r="AV1055">
        <f>(AU1055-1)*100</f>
        <v>0</v>
      </c>
      <c r="AW1055">
        <f>MAX(0,($B$13+$C$13*EF1055)/(1+$D$13*EF1055)*DY1055/(EA1055+273)*$E$13)</f>
        <v>0</v>
      </c>
      <c r="AX1055" t="s">
        <v>437</v>
      </c>
      <c r="AY1055" t="s">
        <v>437</v>
      </c>
      <c r="AZ1055">
        <v>0</v>
      </c>
      <c r="BA1055">
        <v>0</v>
      </c>
      <c r="BB1055">
        <f>1-AZ1055/BA1055</f>
        <v>0</v>
      </c>
      <c r="BC1055">
        <v>0</v>
      </c>
      <c r="BD1055" t="s">
        <v>437</v>
      </c>
      <c r="BE1055" t="s">
        <v>437</v>
      </c>
      <c r="BF1055">
        <v>0</v>
      </c>
      <c r="BG1055">
        <v>0</v>
      </c>
      <c r="BH1055">
        <f>1-BF1055/BG1055</f>
        <v>0</v>
      </c>
      <c r="BI1055">
        <v>0.5</v>
      </c>
      <c r="BJ1055">
        <f>DI1055</f>
        <v>0</v>
      </c>
      <c r="BK1055">
        <f>L1055</f>
        <v>0</v>
      </c>
      <c r="BL1055">
        <f>BH1055*BI1055*BJ1055</f>
        <v>0</v>
      </c>
      <c r="BM1055">
        <f>(BK1055-BC1055)/BJ1055</f>
        <v>0</v>
      </c>
      <c r="BN1055">
        <f>(BA1055-BG1055)/BG1055</f>
        <v>0</v>
      </c>
      <c r="BO1055">
        <f>AZ1055/(BB1055+AZ1055/BG1055)</f>
        <v>0</v>
      </c>
      <c r="BP1055" t="s">
        <v>437</v>
      </c>
      <c r="BQ1055">
        <v>0</v>
      </c>
      <c r="BR1055">
        <f>IF(BQ1055&lt;&gt;0, BQ1055, BO1055)</f>
        <v>0</v>
      </c>
      <c r="BS1055">
        <f>1-BR1055/BG1055</f>
        <v>0</v>
      </c>
      <c r="BT1055">
        <f>(BG1055-BF1055)/(BG1055-BR1055)</f>
        <v>0</v>
      </c>
      <c r="BU1055">
        <f>(BA1055-BG1055)/(BA1055-BR1055)</f>
        <v>0</v>
      </c>
      <c r="BV1055">
        <f>(BG1055-BF1055)/(BG1055-AZ1055)</f>
        <v>0</v>
      </c>
      <c r="BW1055">
        <f>(BA1055-BG1055)/(BA1055-AZ1055)</f>
        <v>0</v>
      </c>
      <c r="BX1055">
        <f>(BT1055*BR1055/BF1055)</f>
        <v>0</v>
      </c>
      <c r="BY1055">
        <f>(1-BX1055)</f>
        <v>0</v>
      </c>
      <c r="DH1055">
        <f>$B$11*EG1055+$C$11*EH1055+$F$11*ES1055*(1-EV1055)</f>
        <v>0</v>
      </c>
      <c r="DI1055">
        <f>DH1055*DJ1055</f>
        <v>0</v>
      </c>
      <c r="DJ1055">
        <f>($B$11*$D$9+$C$11*$D$9+$F$11*((FF1055+EX1055)/MAX(FF1055+EX1055+FG1055, 0.1)*$I$9+FG1055/MAX(FF1055+EX1055+FG1055, 0.1)*$J$9))/($B$11+$C$11+$F$11)</f>
        <v>0</v>
      </c>
      <c r="DK1055">
        <f>($B$11*$K$9+$C$11*$K$9+$F$11*((FF1055+EX1055)/MAX(FF1055+EX1055+FG1055, 0.1)*$P$9+FG1055/MAX(FF1055+EX1055+FG1055, 0.1)*$Q$9))/($B$11+$C$11+$F$11)</f>
        <v>0</v>
      </c>
      <c r="DL1055">
        <v>6</v>
      </c>
      <c r="DM1055">
        <v>0.5</v>
      </c>
      <c r="DN1055" t="s">
        <v>438</v>
      </c>
      <c r="DO1055">
        <v>2</v>
      </c>
      <c r="DP1055" t="b">
        <v>1</v>
      </c>
      <c r="DQ1055">
        <v>1761426162.94615</v>
      </c>
      <c r="DR1055">
        <v>1206.52692307692</v>
      </c>
      <c r="DS1055">
        <v>1276.79153846154</v>
      </c>
      <c r="DT1055">
        <v>50.8615692307692</v>
      </c>
      <c r="DU1055">
        <v>25.7902076923077</v>
      </c>
      <c r="DV1055">
        <v>1205.42769230769</v>
      </c>
      <c r="DW1055">
        <v>50.9056846153846</v>
      </c>
      <c r="DX1055">
        <v>500.006384615385</v>
      </c>
      <c r="DY1055">
        <v>90.2014769230769</v>
      </c>
      <c r="DZ1055">
        <v>0.0407821692307692</v>
      </c>
      <c r="EA1055">
        <v>51.6426615384615</v>
      </c>
      <c r="EB1055">
        <v>47.8847615384615</v>
      </c>
      <c r="EC1055">
        <v>999.9</v>
      </c>
      <c r="ED1055">
        <v>0</v>
      </c>
      <c r="EE1055">
        <v>0</v>
      </c>
      <c r="EF1055">
        <v>9997.78846153846</v>
      </c>
      <c r="EG1055">
        <v>0</v>
      </c>
      <c r="EH1055">
        <v>1186.68769230769</v>
      </c>
      <c r="EI1055">
        <v>-70.2653384615385</v>
      </c>
      <c r="EJ1055">
        <v>1271.17923076923</v>
      </c>
      <c r="EK1055">
        <v>1310.59307692308</v>
      </c>
      <c r="EL1055">
        <v>25.0713615384615</v>
      </c>
      <c r="EM1055">
        <v>1276.79153846154</v>
      </c>
      <c r="EN1055">
        <v>25.7902076923077</v>
      </c>
      <c r="EO1055">
        <v>4.58778692307692</v>
      </c>
      <c r="EP1055">
        <v>2.32631307692308</v>
      </c>
      <c r="EQ1055">
        <v>31.2948923076923</v>
      </c>
      <c r="ER1055">
        <v>19.8597769230769</v>
      </c>
      <c r="ES1055">
        <v>1200.05153846154</v>
      </c>
      <c r="ET1055">
        <v>0.966998307692308</v>
      </c>
      <c r="EU1055">
        <v>0.0330015</v>
      </c>
      <c r="EV1055">
        <v>0</v>
      </c>
      <c r="EW1055">
        <v>947.013769230769</v>
      </c>
      <c r="EX1055">
        <v>5.00059</v>
      </c>
      <c r="EY1055">
        <v>12609.2769230769</v>
      </c>
      <c r="EZ1055">
        <v>10359.1615384615</v>
      </c>
      <c r="FA1055">
        <v>64.5429230769231</v>
      </c>
      <c r="FB1055">
        <v>65.75</v>
      </c>
      <c r="FC1055">
        <v>64.5047692307692</v>
      </c>
      <c r="FD1055">
        <v>65.6297692307692</v>
      </c>
      <c r="FE1055">
        <v>65.8168461538462</v>
      </c>
      <c r="FF1055">
        <v>1155.61153846154</v>
      </c>
      <c r="FG1055">
        <v>39.44</v>
      </c>
      <c r="FH1055">
        <v>0</v>
      </c>
      <c r="FI1055">
        <v>1761426131.5</v>
      </c>
      <c r="FJ1055">
        <v>0</v>
      </c>
      <c r="FK1055">
        <v>947.075</v>
      </c>
      <c r="FL1055">
        <v>5.40961537975129</v>
      </c>
      <c r="FM1055">
        <v>62.053846065555</v>
      </c>
      <c r="FN1055">
        <v>12609.68</v>
      </c>
      <c r="FO1055">
        <v>15</v>
      </c>
      <c r="FP1055">
        <v>0</v>
      </c>
      <c r="FQ1055" t="s">
        <v>439</v>
      </c>
      <c r="FR1055">
        <v>0</v>
      </c>
      <c r="FS1055">
        <v>0</v>
      </c>
      <c r="FT1055">
        <v>0</v>
      </c>
      <c r="FU1055">
        <v>0</v>
      </c>
      <c r="FV1055">
        <v>0</v>
      </c>
      <c r="FW1055">
        <v>0</v>
      </c>
      <c r="FX1055">
        <v>0</v>
      </c>
      <c r="FY1055">
        <v>0</v>
      </c>
      <c r="FZ1055">
        <v>0</v>
      </c>
      <c r="GA1055">
        <v>0</v>
      </c>
      <c r="GB1055">
        <v>0</v>
      </c>
      <c r="GC1055">
        <v>-70.24483</v>
      </c>
      <c r="GD1055">
        <v>-4.61458646616533</v>
      </c>
      <c r="GE1055">
        <v>0.932473041486991</v>
      </c>
      <c r="GF1055">
        <v>0</v>
      </c>
      <c r="GG1055">
        <v>946.793470588235</v>
      </c>
      <c r="GH1055">
        <v>5.1742704334959</v>
      </c>
      <c r="GI1055">
        <v>0.549391654752253</v>
      </c>
      <c r="GJ1055">
        <v>-1</v>
      </c>
      <c r="GK1055">
        <v>25.073105</v>
      </c>
      <c r="GL1055">
        <v>-0.07158947368425</v>
      </c>
      <c r="GM1055">
        <v>0.00897226142062287</v>
      </c>
      <c r="GN1055">
        <v>1</v>
      </c>
      <c r="GO1055">
        <v>1</v>
      </c>
      <c r="GP1055">
        <v>2</v>
      </c>
      <c r="GQ1055" t="s">
        <v>446</v>
      </c>
      <c r="GR1055">
        <v>3.1261</v>
      </c>
      <c r="GS1055">
        <v>2.71891</v>
      </c>
      <c r="GT1055">
        <v>0.178661</v>
      </c>
      <c r="GU1055">
        <v>0.184719</v>
      </c>
      <c r="GV1055">
        <v>0.164312</v>
      </c>
      <c r="GW1055">
        <v>0.102177</v>
      </c>
      <c r="GX1055">
        <v>29220.3</v>
      </c>
      <c r="GY1055">
        <v>30609</v>
      </c>
      <c r="GZ1055">
        <v>32351.4</v>
      </c>
      <c r="HA1055">
        <v>34162.3</v>
      </c>
      <c r="HB1055">
        <v>38885.3</v>
      </c>
      <c r="HC1055">
        <v>44282.7</v>
      </c>
      <c r="HD1055">
        <v>50907.5</v>
      </c>
      <c r="HE1055">
        <v>54834.5</v>
      </c>
      <c r="HF1055">
        <v>1.64705</v>
      </c>
      <c r="HG1055">
        <v>1.501</v>
      </c>
      <c r="HH1055">
        <v>-0.148043</v>
      </c>
      <c r="HI1055">
        <v>0</v>
      </c>
      <c r="HJ1055">
        <v>50.2241</v>
      </c>
      <c r="HK1055">
        <v>999.9</v>
      </c>
      <c r="HL1055">
        <v>56.019</v>
      </c>
      <c r="HM1055">
        <v>30.313</v>
      </c>
      <c r="HN1055">
        <v>26.9384</v>
      </c>
      <c r="HO1055">
        <v>60.4668</v>
      </c>
      <c r="HP1055">
        <v>40.4968</v>
      </c>
      <c r="HQ1055">
        <v>1</v>
      </c>
      <c r="HR1055">
        <v>2.70869</v>
      </c>
      <c r="HS1055">
        <v>1.06714</v>
      </c>
      <c r="HT1055">
        <v>20.1063</v>
      </c>
      <c r="HU1055">
        <v>5.18539</v>
      </c>
      <c r="HV1055">
        <v>12.0159</v>
      </c>
      <c r="HW1055">
        <v>4.9671</v>
      </c>
      <c r="HX1055">
        <v>3.29595</v>
      </c>
      <c r="HY1055">
        <v>9999</v>
      </c>
      <c r="HZ1055">
        <v>9999</v>
      </c>
      <c r="IA1055">
        <v>999.9</v>
      </c>
      <c r="IB1055">
        <v>9999</v>
      </c>
      <c r="IC1055">
        <v>1.86325</v>
      </c>
      <c r="ID1055">
        <v>1.86813</v>
      </c>
      <c r="IE1055">
        <v>1.86784</v>
      </c>
      <c r="IF1055">
        <v>1.86905</v>
      </c>
      <c r="IG1055">
        <v>1.86981</v>
      </c>
      <c r="IH1055">
        <v>1.86586</v>
      </c>
      <c r="II1055">
        <v>1.86695</v>
      </c>
      <c r="IJ1055">
        <v>1.86843</v>
      </c>
      <c r="IK1055">
        <v>5</v>
      </c>
      <c r="IL1055">
        <v>0</v>
      </c>
      <c r="IM1055">
        <v>0</v>
      </c>
      <c r="IN1055">
        <v>0</v>
      </c>
      <c r="IO1055" t="s">
        <v>441</v>
      </c>
      <c r="IP1055" t="s">
        <v>442</v>
      </c>
      <c r="IQ1055" t="s">
        <v>443</v>
      </c>
      <c r="IR1055" t="s">
        <v>443</v>
      </c>
      <c r="IS1055" t="s">
        <v>443</v>
      </c>
      <c r="IT1055" t="s">
        <v>443</v>
      </c>
      <c r="IU1055">
        <v>0</v>
      </c>
      <c r="IV1055">
        <v>100</v>
      </c>
      <c r="IW1055">
        <v>100</v>
      </c>
      <c r="IX1055">
        <v>1.1</v>
      </c>
      <c r="IY1055">
        <v>-0.0441</v>
      </c>
      <c r="IZ1055">
        <v>1.09748391826392</v>
      </c>
      <c r="JA1055">
        <v>0</v>
      </c>
      <c r="JB1055">
        <v>0</v>
      </c>
      <c r="JC1055">
        <v>0</v>
      </c>
      <c r="JD1055">
        <v>-0.0441141096964596</v>
      </c>
      <c r="JE1055">
        <v>0</v>
      </c>
      <c r="JF1055">
        <v>0</v>
      </c>
      <c r="JG1055">
        <v>0</v>
      </c>
      <c r="JH1055">
        <v>5</v>
      </c>
      <c r="JI1055">
        <v>2273</v>
      </c>
      <c r="JJ1055">
        <v>1</v>
      </c>
      <c r="JK1055">
        <v>24</v>
      </c>
      <c r="JL1055">
        <v>29357102.9</v>
      </c>
      <c r="JM1055">
        <v>29357102.9</v>
      </c>
      <c r="JN1055">
        <v>2.54883</v>
      </c>
      <c r="JO1055">
        <v>2.6123</v>
      </c>
      <c r="JP1055">
        <v>1.54785</v>
      </c>
      <c r="JQ1055">
        <v>2.31567</v>
      </c>
      <c r="JR1055">
        <v>1.64673</v>
      </c>
      <c r="JS1055">
        <v>2.30347</v>
      </c>
      <c r="JT1055">
        <v>34.418</v>
      </c>
      <c r="JU1055">
        <v>24.1838</v>
      </c>
      <c r="JV1055">
        <v>18</v>
      </c>
      <c r="JW1055">
        <v>485.102</v>
      </c>
      <c r="JX1055">
        <v>379.076</v>
      </c>
      <c r="JY1055">
        <v>49.5963</v>
      </c>
      <c r="JZ1055">
        <v>57.3102</v>
      </c>
      <c r="KA1055">
        <v>29.9987</v>
      </c>
      <c r="KB1055">
        <v>56.4756</v>
      </c>
      <c r="KC1055">
        <v>56.2387</v>
      </c>
      <c r="KD1055">
        <v>51.0811</v>
      </c>
      <c r="KE1055">
        <v>0</v>
      </c>
      <c r="KF1055">
        <v>100</v>
      </c>
      <c r="KG1055">
        <v>49.6399</v>
      </c>
      <c r="KH1055">
        <v>1327.18</v>
      </c>
      <c r="KI1055">
        <v>26.2864</v>
      </c>
      <c r="KJ1055">
        <v>92.2271</v>
      </c>
      <c r="KK1055">
        <v>88.697</v>
      </c>
    </row>
    <row r="1056" spans="1:297">
      <c r="A1056">
        <v>1040</v>
      </c>
      <c r="B1056">
        <v>1761426176.1</v>
      </c>
      <c r="C1056">
        <v>17995.0999999046</v>
      </c>
      <c r="D1056" t="s">
        <v>2532</v>
      </c>
      <c r="E1056" t="s">
        <v>2533</v>
      </c>
      <c r="F1056">
        <v>5</v>
      </c>
      <c r="G1056" t="s">
        <v>2375</v>
      </c>
      <c r="H1056" t="s">
        <v>436</v>
      </c>
      <c r="I1056">
        <v>1761426167.94615</v>
      </c>
      <c r="J1056">
        <f>(K1056)/1000</f>
        <v>0</v>
      </c>
      <c r="K1056">
        <f>IF(DP1056, AN1056, AH1056)</f>
        <v>0</v>
      </c>
      <c r="L1056">
        <f>IF(DP1056, AI1056, AG1056)</f>
        <v>0</v>
      </c>
      <c r="M1056">
        <f>DR1056 - IF(AU1056&gt;1, L1056*DL1056*100.0/(AW1056), 0)</f>
        <v>0</v>
      </c>
      <c r="N1056">
        <f>((T1056-J1056/2)*M1056-L1056)/(T1056+J1056/2)</f>
        <v>0</v>
      </c>
      <c r="O1056">
        <f>N1056*(DY1056+DZ1056)/1000.0</f>
        <v>0</v>
      </c>
      <c r="P1056">
        <f>(DR1056 - IF(AU1056&gt;1, L1056*DL1056*100.0/(AW1056), 0))*(DY1056+DZ1056)/1000.0</f>
        <v>0</v>
      </c>
      <c r="Q1056">
        <f>2.0/((1/S1056-1/R1056)+SIGN(S1056)*SQRT((1/S1056-1/R1056)*(1/S1056-1/R1056) + 4*DM1056/((DM1056+1)*(DM1056+1))*(2*1/S1056*1/R1056-1/R1056*1/R1056)))</f>
        <v>0</v>
      </c>
      <c r="R1056">
        <f>IF(LEFT(DN1056,1)&lt;&gt;"0",IF(LEFT(DN1056,1)="1",3.0,DO1056),$D$5+$E$5*(EF1056*DY1056/($K$5*1000))+$F$5*(EF1056*DY1056/($K$5*1000))*MAX(MIN(DL1056,$J$5),$I$5)*MAX(MIN(DL1056,$J$5),$I$5)+$G$5*MAX(MIN(DL1056,$J$5),$I$5)*(EF1056*DY1056/($K$5*1000))+$H$5*(EF1056*DY1056/($K$5*1000))*(EF1056*DY1056/($K$5*1000)))</f>
        <v>0</v>
      </c>
      <c r="S1056">
        <f>J1056*(1000-(1000*0.61365*exp(17.502*W1056/(240.97+W1056))/(DY1056+DZ1056)+DT1056)/2)/(1000*0.61365*exp(17.502*W1056/(240.97+W1056))/(DY1056+DZ1056)-DT1056)</f>
        <v>0</v>
      </c>
      <c r="T1056">
        <f>1/((DM1056+1)/(Q1056/1.6)+1/(R1056/1.37)) + DM1056/((DM1056+1)/(Q1056/1.6) + DM1056/(R1056/1.37))</f>
        <v>0</v>
      </c>
      <c r="U1056">
        <f>(DH1056*DK1056)</f>
        <v>0</v>
      </c>
      <c r="V1056">
        <f>(EA1056+(U1056+2*0.95*5.67E-8*(((EA1056+$B$7)+273)^4-(EA1056+273)^4)-44100*J1056)/(1.84*29.3*R1056+8*0.95*5.67E-8*(EA1056+273)^3))</f>
        <v>0</v>
      </c>
      <c r="W1056">
        <f>($C$7*EB1056+$D$7*EC1056+$E$7*V1056)</f>
        <v>0</v>
      </c>
      <c r="X1056">
        <f>0.61365*exp(17.502*W1056/(240.97+W1056))</f>
        <v>0</v>
      </c>
      <c r="Y1056">
        <f>(Z1056/AA1056*100)</f>
        <v>0</v>
      </c>
      <c r="Z1056">
        <f>DT1056*(DY1056+DZ1056)/1000</f>
        <v>0</v>
      </c>
      <c r="AA1056">
        <f>0.61365*exp(17.502*EA1056/(240.97+EA1056))</f>
        <v>0</v>
      </c>
      <c r="AB1056">
        <f>(X1056-DT1056*(DY1056+DZ1056)/1000)</f>
        <v>0</v>
      </c>
      <c r="AC1056">
        <f>(-J1056*44100)</f>
        <v>0</v>
      </c>
      <c r="AD1056">
        <f>2*29.3*R1056*0.92*(EA1056-W1056)</f>
        <v>0</v>
      </c>
      <c r="AE1056">
        <f>2*0.95*5.67E-8*(((EA1056+$B$7)+273)^4-(W1056+273)^4)</f>
        <v>0</v>
      </c>
      <c r="AF1056">
        <f>U1056+AE1056+AC1056+AD1056</f>
        <v>0</v>
      </c>
      <c r="AG1056">
        <f>DX1056*AU1056*(DS1056-DR1056*(1000-AU1056*DU1056)/(1000-AU1056*DT1056))/(100*DL1056)</f>
        <v>0</v>
      </c>
      <c r="AH1056">
        <f>1000*DX1056*AU1056*(DT1056-DU1056)/(100*DL1056*(1000-AU1056*DT1056))</f>
        <v>0</v>
      </c>
      <c r="AI1056">
        <f>(AJ1056 - AK1056 - DY1056*1E3/(8.314*(EA1056+273.15)) * AM1056/DX1056 * AL1056) * DX1056/(100*DL1056) * (1000 - DU1056)/1000</f>
        <v>0</v>
      </c>
      <c r="AJ1056">
        <v>1346.00361530028</v>
      </c>
      <c r="AK1056">
        <v>1313.71642424242</v>
      </c>
      <c r="AL1056">
        <v>3.66730282006004</v>
      </c>
      <c r="AM1056">
        <v>65.4866395817143</v>
      </c>
      <c r="AN1056">
        <f>(AP1056 - AO1056 + DY1056*1E3/(8.314*(EA1056+273.15)) * AR1056/DX1056 * AQ1056) * DX1056/(100*DL1056) * 1000/(1000 - AP1056)</f>
        <v>0</v>
      </c>
      <c r="AO1056">
        <v>25.7984285256605</v>
      </c>
      <c r="AP1056">
        <v>50.8563339393939</v>
      </c>
      <c r="AQ1056">
        <v>-0.00065841250580255</v>
      </c>
      <c r="AR1056">
        <v>110.837555628061</v>
      </c>
      <c r="AS1056">
        <v>8</v>
      </c>
      <c r="AT1056">
        <v>2</v>
      </c>
      <c r="AU1056">
        <f>IF(AS1056*$H$13&gt;=AW1056,1.0,(AW1056/(AW1056-AS1056*$H$13)))</f>
        <v>0</v>
      </c>
      <c r="AV1056">
        <f>(AU1056-1)*100</f>
        <v>0</v>
      </c>
      <c r="AW1056">
        <f>MAX(0,($B$13+$C$13*EF1056)/(1+$D$13*EF1056)*DY1056/(EA1056+273)*$E$13)</f>
        <v>0</v>
      </c>
      <c r="AX1056" t="s">
        <v>437</v>
      </c>
      <c r="AY1056" t="s">
        <v>437</v>
      </c>
      <c r="AZ1056">
        <v>0</v>
      </c>
      <c r="BA1056">
        <v>0</v>
      </c>
      <c r="BB1056">
        <f>1-AZ1056/BA1056</f>
        <v>0</v>
      </c>
      <c r="BC1056">
        <v>0</v>
      </c>
      <c r="BD1056" t="s">
        <v>437</v>
      </c>
      <c r="BE1056" t="s">
        <v>437</v>
      </c>
      <c r="BF1056">
        <v>0</v>
      </c>
      <c r="BG1056">
        <v>0</v>
      </c>
      <c r="BH1056">
        <f>1-BF1056/BG1056</f>
        <v>0</v>
      </c>
      <c r="BI1056">
        <v>0.5</v>
      </c>
      <c r="BJ1056">
        <f>DI1056</f>
        <v>0</v>
      </c>
      <c r="BK1056">
        <f>L1056</f>
        <v>0</v>
      </c>
      <c r="BL1056">
        <f>BH1056*BI1056*BJ1056</f>
        <v>0</v>
      </c>
      <c r="BM1056">
        <f>(BK1056-BC1056)/BJ1056</f>
        <v>0</v>
      </c>
      <c r="BN1056">
        <f>(BA1056-BG1056)/BG1056</f>
        <v>0</v>
      </c>
      <c r="BO1056">
        <f>AZ1056/(BB1056+AZ1056/BG1056)</f>
        <v>0</v>
      </c>
      <c r="BP1056" t="s">
        <v>437</v>
      </c>
      <c r="BQ1056">
        <v>0</v>
      </c>
      <c r="BR1056">
        <f>IF(BQ1056&lt;&gt;0, BQ1056, BO1056)</f>
        <v>0</v>
      </c>
      <c r="BS1056">
        <f>1-BR1056/BG1056</f>
        <v>0</v>
      </c>
      <c r="BT1056">
        <f>(BG1056-BF1056)/(BG1056-BR1056)</f>
        <v>0</v>
      </c>
      <c r="BU1056">
        <f>(BA1056-BG1056)/(BA1056-BR1056)</f>
        <v>0</v>
      </c>
      <c r="BV1056">
        <f>(BG1056-BF1056)/(BG1056-AZ1056)</f>
        <v>0</v>
      </c>
      <c r="BW1056">
        <f>(BA1056-BG1056)/(BA1056-AZ1056)</f>
        <v>0</v>
      </c>
      <c r="BX1056">
        <f>(BT1056*BR1056/BF1056)</f>
        <v>0</v>
      </c>
      <c r="BY1056">
        <f>(1-BX1056)</f>
        <v>0</v>
      </c>
      <c r="DH1056">
        <f>$B$11*EG1056+$C$11*EH1056+$F$11*ES1056*(1-EV1056)</f>
        <v>0</v>
      </c>
      <c r="DI1056">
        <f>DH1056*DJ1056</f>
        <v>0</v>
      </c>
      <c r="DJ1056">
        <f>($B$11*$D$9+$C$11*$D$9+$F$11*((FF1056+EX1056)/MAX(FF1056+EX1056+FG1056, 0.1)*$I$9+FG1056/MAX(FF1056+EX1056+FG1056, 0.1)*$J$9))/($B$11+$C$11+$F$11)</f>
        <v>0</v>
      </c>
      <c r="DK1056">
        <f>($B$11*$K$9+$C$11*$K$9+$F$11*((FF1056+EX1056)/MAX(FF1056+EX1056+FG1056, 0.1)*$P$9+FG1056/MAX(FF1056+EX1056+FG1056, 0.1)*$Q$9))/($B$11+$C$11+$F$11)</f>
        <v>0</v>
      </c>
      <c r="DL1056">
        <v>6</v>
      </c>
      <c r="DM1056">
        <v>0.5</v>
      </c>
      <c r="DN1056" t="s">
        <v>438</v>
      </c>
      <c r="DO1056">
        <v>2</v>
      </c>
      <c r="DP1056" t="b">
        <v>1</v>
      </c>
      <c r="DQ1056">
        <v>1761426167.94615</v>
      </c>
      <c r="DR1056">
        <v>1222.94461538462</v>
      </c>
      <c r="DS1056">
        <v>1294.35538461538</v>
      </c>
      <c r="DT1056">
        <v>50.8593230769231</v>
      </c>
      <c r="DU1056">
        <v>25.7939230769231</v>
      </c>
      <c r="DV1056">
        <v>1221.84615384615</v>
      </c>
      <c r="DW1056">
        <v>50.9034307692308</v>
      </c>
      <c r="DX1056">
        <v>500.007846153846</v>
      </c>
      <c r="DY1056">
        <v>90.2015384615384</v>
      </c>
      <c r="DZ1056">
        <v>0.0408425615384615</v>
      </c>
      <c r="EA1056">
        <v>51.6478692307692</v>
      </c>
      <c r="EB1056">
        <v>47.8832692307692</v>
      </c>
      <c r="EC1056">
        <v>999.9</v>
      </c>
      <c r="ED1056">
        <v>0</v>
      </c>
      <c r="EE1056">
        <v>0</v>
      </c>
      <c r="EF1056">
        <v>10004.2307692308</v>
      </c>
      <c r="EG1056">
        <v>0</v>
      </c>
      <c r="EH1056">
        <v>1186.76153846154</v>
      </c>
      <c r="EI1056">
        <v>-71.4106076923077</v>
      </c>
      <c r="EJ1056">
        <v>1288.47384615385</v>
      </c>
      <c r="EK1056">
        <v>1328.62692307692</v>
      </c>
      <c r="EL1056">
        <v>25.0653769230769</v>
      </c>
      <c r="EM1056">
        <v>1294.35538461538</v>
      </c>
      <c r="EN1056">
        <v>25.7939230769231</v>
      </c>
      <c r="EO1056">
        <v>4.58758692307692</v>
      </c>
      <c r="EP1056">
        <v>2.32665153846154</v>
      </c>
      <c r="EQ1056">
        <v>31.2941153846154</v>
      </c>
      <c r="ER1056">
        <v>19.8621307692308</v>
      </c>
      <c r="ES1056">
        <v>1200.06461538462</v>
      </c>
      <c r="ET1056">
        <v>0.966998307692308</v>
      </c>
      <c r="EU1056">
        <v>0.0330015153846154</v>
      </c>
      <c r="EV1056">
        <v>0</v>
      </c>
      <c r="EW1056">
        <v>947.479384615385</v>
      </c>
      <c r="EX1056">
        <v>5.00059</v>
      </c>
      <c r="EY1056">
        <v>12614.1461538462</v>
      </c>
      <c r="EZ1056">
        <v>10359.2615384615</v>
      </c>
      <c r="FA1056">
        <v>64.5238461538462</v>
      </c>
      <c r="FB1056">
        <v>65.7354615384615</v>
      </c>
      <c r="FC1056">
        <v>64.5</v>
      </c>
      <c r="FD1056">
        <v>65.625</v>
      </c>
      <c r="FE1056">
        <v>65.812</v>
      </c>
      <c r="FF1056">
        <v>1155.62461538462</v>
      </c>
      <c r="FG1056">
        <v>39.44</v>
      </c>
      <c r="FH1056">
        <v>0</v>
      </c>
      <c r="FI1056">
        <v>1761426136.9</v>
      </c>
      <c r="FJ1056">
        <v>0</v>
      </c>
      <c r="FK1056">
        <v>947.587692307692</v>
      </c>
      <c r="FL1056">
        <v>6.56437607338462</v>
      </c>
      <c r="FM1056">
        <v>53.7709401638599</v>
      </c>
      <c r="FN1056">
        <v>12614.6</v>
      </c>
      <c r="FO1056">
        <v>15</v>
      </c>
      <c r="FP1056">
        <v>0</v>
      </c>
      <c r="FQ1056" t="s">
        <v>439</v>
      </c>
      <c r="FR1056">
        <v>0</v>
      </c>
      <c r="FS1056">
        <v>0</v>
      </c>
      <c r="FT1056">
        <v>0</v>
      </c>
      <c r="FU1056">
        <v>0</v>
      </c>
      <c r="FV1056">
        <v>0</v>
      </c>
      <c r="FW1056">
        <v>0</v>
      </c>
      <c r="FX1056">
        <v>0</v>
      </c>
      <c r="FY1056">
        <v>0</v>
      </c>
      <c r="FZ1056">
        <v>0</v>
      </c>
      <c r="GA1056">
        <v>0</v>
      </c>
      <c r="GB1056">
        <v>0</v>
      </c>
      <c r="GC1056">
        <v>-70.9091571428572</v>
      </c>
      <c r="GD1056">
        <v>-10.1465766233766</v>
      </c>
      <c r="GE1056">
        <v>1.35503648538875</v>
      </c>
      <c r="GF1056">
        <v>0</v>
      </c>
      <c r="GG1056">
        <v>947.262</v>
      </c>
      <c r="GH1056">
        <v>5.75685256650249</v>
      </c>
      <c r="GI1056">
        <v>0.605738780819133</v>
      </c>
      <c r="GJ1056">
        <v>-1</v>
      </c>
      <c r="GK1056">
        <v>25.0691428571429</v>
      </c>
      <c r="GL1056">
        <v>-0.0645818181818122</v>
      </c>
      <c r="GM1056">
        <v>0.00872776475112745</v>
      </c>
      <c r="GN1056">
        <v>1</v>
      </c>
      <c r="GO1056">
        <v>1</v>
      </c>
      <c r="GP1056">
        <v>2</v>
      </c>
      <c r="GQ1056" t="s">
        <v>446</v>
      </c>
      <c r="GR1056">
        <v>3.12625</v>
      </c>
      <c r="GS1056">
        <v>2.71876</v>
      </c>
      <c r="GT1056">
        <v>0.180257</v>
      </c>
      <c r="GU1056">
        <v>0.186205</v>
      </c>
      <c r="GV1056">
        <v>0.164297</v>
      </c>
      <c r="GW1056">
        <v>0.102191</v>
      </c>
      <c r="GX1056">
        <v>29164.3</v>
      </c>
      <c r="GY1056">
        <v>30553.9</v>
      </c>
      <c r="GZ1056">
        <v>32352.8</v>
      </c>
      <c r="HA1056">
        <v>34163.6</v>
      </c>
      <c r="HB1056">
        <v>38887.2</v>
      </c>
      <c r="HC1056">
        <v>44283.9</v>
      </c>
      <c r="HD1056">
        <v>50909.1</v>
      </c>
      <c r="HE1056">
        <v>54836.6</v>
      </c>
      <c r="HF1056">
        <v>1.64715</v>
      </c>
      <c r="HG1056">
        <v>1.50108</v>
      </c>
      <c r="HH1056">
        <v>-0.147477</v>
      </c>
      <c r="HI1056">
        <v>0</v>
      </c>
      <c r="HJ1056">
        <v>50.1945</v>
      </c>
      <c r="HK1056">
        <v>999.9</v>
      </c>
      <c r="HL1056">
        <v>56.019</v>
      </c>
      <c r="HM1056">
        <v>30.313</v>
      </c>
      <c r="HN1056">
        <v>26.9393</v>
      </c>
      <c r="HO1056">
        <v>59.9668</v>
      </c>
      <c r="HP1056">
        <v>40.3446</v>
      </c>
      <c r="HQ1056">
        <v>1</v>
      </c>
      <c r="HR1056">
        <v>2.70725</v>
      </c>
      <c r="HS1056">
        <v>1.01551</v>
      </c>
      <c r="HT1056">
        <v>20.1065</v>
      </c>
      <c r="HU1056">
        <v>5.18644</v>
      </c>
      <c r="HV1056">
        <v>12.0159</v>
      </c>
      <c r="HW1056">
        <v>4.96725</v>
      </c>
      <c r="HX1056">
        <v>3.296</v>
      </c>
      <c r="HY1056">
        <v>9999</v>
      </c>
      <c r="HZ1056">
        <v>9999</v>
      </c>
      <c r="IA1056">
        <v>999.9</v>
      </c>
      <c r="IB1056">
        <v>9999</v>
      </c>
      <c r="IC1056">
        <v>1.86325</v>
      </c>
      <c r="ID1056">
        <v>1.86812</v>
      </c>
      <c r="IE1056">
        <v>1.86783</v>
      </c>
      <c r="IF1056">
        <v>1.86905</v>
      </c>
      <c r="IG1056">
        <v>1.86982</v>
      </c>
      <c r="IH1056">
        <v>1.86587</v>
      </c>
      <c r="II1056">
        <v>1.86696</v>
      </c>
      <c r="IJ1056">
        <v>1.86843</v>
      </c>
      <c r="IK1056">
        <v>5</v>
      </c>
      <c r="IL1056">
        <v>0</v>
      </c>
      <c r="IM1056">
        <v>0</v>
      </c>
      <c r="IN1056">
        <v>0</v>
      </c>
      <c r="IO1056" t="s">
        <v>441</v>
      </c>
      <c r="IP1056" t="s">
        <v>442</v>
      </c>
      <c r="IQ1056" t="s">
        <v>443</v>
      </c>
      <c r="IR1056" t="s">
        <v>443</v>
      </c>
      <c r="IS1056" t="s">
        <v>443</v>
      </c>
      <c r="IT1056" t="s">
        <v>443</v>
      </c>
      <c r="IU1056">
        <v>0</v>
      </c>
      <c r="IV1056">
        <v>100</v>
      </c>
      <c r="IW1056">
        <v>100</v>
      </c>
      <c r="IX1056">
        <v>1.1</v>
      </c>
      <c r="IY1056">
        <v>-0.0441</v>
      </c>
      <c r="IZ1056">
        <v>1.09748391826392</v>
      </c>
      <c r="JA1056">
        <v>0</v>
      </c>
      <c r="JB1056">
        <v>0</v>
      </c>
      <c r="JC1056">
        <v>0</v>
      </c>
      <c r="JD1056">
        <v>-0.0441141096964596</v>
      </c>
      <c r="JE1056">
        <v>0</v>
      </c>
      <c r="JF1056">
        <v>0</v>
      </c>
      <c r="JG1056">
        <v>0</v>
      </c>
      <c r="JH1056">
        <v>5</v>
      </c>
      <c r="JI1056">
        <v>2273</v>
      </c>
      <c r="JJ1056">
        <v>1</v>
      </c>
      <c r="JK1056">
        <v>24</v>
      </c>
      <c r="JL1056">
        <v>29357102.9</v>
      </c>
      <c r="JM1056">
        <v>29357102.9</v>
      </c>
      <c r="JN1056">
        <v>2.5708</v>
      </c>
      <c r="JO1056">
        <v>2.60254</v>
      </c>
      <c r="JP1056">
        <v>1.54785</v>
      </c>
      <c r="JQ1056">
        <v>2.31567</v>
      </c>
      <c r="JR1056">
        <v>1.64673</v>
      </c>
      <c r="JS1056">
        <v>2.39746</v>
      </c>
      <c r="JT1056">
        <v>34.418</v>
      </c>
      <c r="JU1056">
        <v>24.1838</v>
      </c>
      <c r="JV1056">
        <v>18</v>
      </c>
      <c r="JW1056">
        <v>485.146</v>
      </c>
      <c r="JX1056">
        <v>379.123</v>
      </c>
      <c r="JY1056">
        <v>49.6756</v>
      </c>
      <c r="JZ1056">
        <v>57.3029</v>
      </c>
      <c r="KA1056">
        <v>29.9987</v>
      </c>
      <c r="KB1056">
        <v>56.4703</v>
      </c>
      <c r="KC1056">
        <v>56.2387</v>
      </c>
      <c r="KD1056">
        <v>51.5848</v>
      </c>
      <c r="KE1056">
        <v>0</v>
      </c>
      <c r="KF1056">
        <v>100</v>
      </c>
      <c r="KG1056">
        <v>49.72</v>
      </c>
      <c r="KH1056">
        <v>1347.54</v>
      </c>
      <c r="KI1056">
        <v>26.2864</v>
      </c>
      <c r="KJ1056">
        <v>92.2304</v>
      </c>
      <c r="KK1056">
        <v>88.7004</v>
      </c>
    </row>
    <row r="1057" spans="1:297">
      <c r="A1057">
        <v>1041</v>
      </c>
      <c r="B1057">
        <v>1761426181.1</v>
      </c>
      <c r="C1057">
        <v>18000.0999999046</v>
      </c>
      <c r="D1057" t="s">
        <v>2534</v>
      </c>
      <c r="E1057" t="s">
        <v>2535</v>
      </c>
      <c r="F1057">
        <v>5</v>
      </c>
      <c r="G1057" t="s">
        <v>2375</v>
      </c>
      <c r="H1057" t="s">
        <v>436</v>
      </c>
      <c r="I1057">
        <v>1761426172.94615</v>
      </c>
      <c r="J1057">
        <f>(K1057)/1000</f>
        <v>0</v>
      </c>
      <c r="K1057">
        <f>IF(DP1057, AN1057, AH1057)</f>
        <v>0</v>
      </c>
      <c r="L1057">
        <f>IF(DP1057, AI1057, AG1057)</f>
        <v>0</v>
      </c>
      <c r="M1057">
        <f>DR1057 - IF(AU1057&gt;1, L1057*DL1057*100.0/(AW1057), 0)</f>
        <v>0</v>
      </c>
      <c r="N1057">
        <f>((T1057-J1057/2)*M1057-L1057)/(T1057+J1057/2)</f>
        <v>0</v>
      </c>
      <c r="O1057">
        <f>N1057*(DY1057+DZ1057)/1000.0</f>
        <v>0</v>
      </c>
      <c r="P1057">
        <f>(DR1057 - IF(AU1057&gt;1, L1057*DL1057*100.0/(AW1057), 0))*(DY1057+DZ1057)/1000.0</f>
        <v>0</v>
      </c>
      <c r="Q1057">
        <f>2.0/((1/S1057-1/R1057)+SIGN(S1057)*SQRT((1/S1057-1/R1057)*(1/S1057-1/R1057) + 4*DM1057/((DM1057+1)*(DM1057+1))*(2*1/S1057*1/R1057-1/R1057*1/R1057)))</f>
        <v>0</v>
      </c>
      <c r="R1057">
        <f>IF(LEFT(DN1057,1)&lt;&gt;"0",IF(LEFT(DN1057,1)="1",3.0,DO1057),$D$5+$E$5*(EF1057*DY1057/($K$5*1000))+$F$5*(EF1057*DY1057/($K$5*1000))*MAX(MIN(DL1057,$J$5),$I$5)*MAX(MIN(DL1057,$J$5),$I$5)+$G$5*MAX(MIN(DL1057,$J$5),$I$5)*(EF1057*DY1057/($K$5*1000))+$H$5*(EF1057*DY1057/($K$5*1000))*(EF1057*DY1057/($K$5*1000)))</f>
        <v>0</v>
      </c>
      <c r="S1057">
        <f>J1057*(1000-(1000*0.61365*exp(17.502*W1057/(240.97+W1057))/(DY1057+DZ1057)+DT1057)/2)/(1000*0.61365*exp(17.502*W1057/(240.97+W1057))/(DY1057+DZ1057)-DT1057)</f>
        <v>0</v>
      </c>
      <c r="T1057">
        <f>1/((DM1057+1)/(Q1057/1.6)+1/(R1057/1.37)) + DM1057/((DM1057+1)/(Q1057/1.6) + DM1057/(R1057/1.37))</f>
        <v>0</v>
      </c>
      <c r="U1057">
        <f>(DH1057*DK1057)</f>
        <v>0</v>
      </c>
      <c r="V1057">
        <f>(EA1057+(U1057+2*0.95*5.67E-8*(((EA1057+$B$7)+273)^4-(EA1057+273)^4)-44100*J1057)/(1.84*29.3*R1057+8*0.95*5.67E-8*(EA1057+273)^3))</f>
        <v>0</v>
      </c>
      <c r="W1057">
        <f>($C$7*EB1057+$D$7*EC1057+$E$7*V1057)</f>
        <v>0</v>
      </c>
      <c r="X1057">
        <f>0.61365*exp(17.502*W1057/(240.97+W1057))</f>
        <v>0</v>
      </c>
      <c r="Y1057">
        <f>(Z1057/AA1057*100)</f>
        <v>0</v>
      </c>
      <c r="Z1057">
        <f>DT1057*(DY1057+DZ1057)/1000</f>
        <v>0</v>
      </c>
      <c r="AA1057">
        <f>0.61365*exp(17.502*EA1057/(240.97+EA1057))</f>
        <v>0</v>
      </c>
      <c r="AB1057">
        <f>(X1057-DT1057*(DY1057+DZ1057)/1000)</f>
        <v>0</v>
      </c>
      <c r="AC1057">
        <f>(-J1057*44100)</f>
        <v>0</v>
      </c>
      <c r="AD1057">
        <f>2*29.3*R1057*0.92*(EA1057-W1057)</f>
        <v>0</v>
      </c>
      <c r="AE1057">
        <f>2*0.95*5.67E-8*(((EA1057+$B$7)+273)^4-(W1057+273)^4)</f>
        <v>0</v>
      </c>
      <c r="AF1057">
        <f>U1057+AE1057+AC1057+AD1057</f>
        <v>0</v>
      </c>
      <c r="AG1057">
        <f>DX1057*AU1057*(DS1057-DR1057*(1000-AU1057*DU1057)/(1000-AU1057*DT1057))/(100*DL1057)</f>
        <v>0</v>
      </c>
      <c r="AH1057">
        <f>1000*DX1057*AU1057*(DT1057-DU1057)/(100*DL1057*(1000-AU1057*DT1057))</f>
        <v>0</v>
      </c>
      <c r="AI1057">
        <f>(AJ1057 - AK1057 - DY1057*1E3/(8.314*(EA1057+273.15)) * AM1057/DX1057 * AL1057) * DX1057/(100*DL1057) * (1000 - DU1057)/1000</f>
        <v>0</v>
      </c>
      <c r="AJ1057">
        <v>1361.99026929178</v>
      </c>
      <c r="AK1057">
        <v>1330.40472727273</v>
      </c>
      <c r="AL1057">
        <v>3.27590291367736</v>
      </c>
      <c r="AM1057">
        <v>65.4866395817143</v>
      </c>
      <c r="AN1057">
        <f>(AP1057 - AO1057 + DY1057*1E3/(8.314*(EA1057+273.15)) * AR1057/DX1057 * AQ1057) * DX1057/(100*DL1057) * 1000/(1000 - AP1057)</f>
        <v>0</v>
      </c>
      <c r="AO1057">
        <v>25.8031327320998</v>
      </c>
      <c r="AP1057">
        <v>50.8571363636364</v>
      </c>
      <c r="AQ1057">
        <v>0.000292511633340243</v>
      </c>
      <c r="AR1057">
        <v>110.837555628061</v>
      </c>
      <c r="AS1057">
        <v>8</v>
      </c>
      <c r="AT1057">
        <v>2</v>
      </c>
      <c r="AU1057">
        <f>IF(AS1057*$H$13&gt;=AW1057,1.0,(AW1057/(AW1057-AS1057*$H$13)))</f>
        <v>0</v>
      </c>
      <c r="AV1057">
        <f>(AU1057-1)*100</f>
        <v>0</v>
      </c>
      <c r="AW1057">
        <f>MAX(0,($B$13+$C$13*EF1057)/(1+$D$13*EF1057)*DY1057/(EA1057+273)*$E$13)</f>
        <v>0</v>
      </c>
      <c r="AX1057" t="s">
        <v>437</v>
      </c>
      <c r="AY1057" t="s">
        <v>437</v>
      </c>
      <c r="AZ1057">
        <v>0</v>
      </c>
      <c r="BA1057">
        <v>0</v>
      </c>
      <c r="BB1057">
        <f>1-AZ1057/BA1057</f>
        <v>0</v>
      </c>
      <c r="BC1057">
        <v>0</v>
      </c>
      <c r="BD1057" t="s">
        <v>437</v>
      </c>
      <c r="BE1057" t="s">
        <v>437</v>
      </c>
      <c r="BF1057">
        <v>0</v>
      </c>
      <c r="BG1057">
        <v>0</v>
      </c>
      <c r="BH1057">
        <f>1-BF1057/BG1057</f>
        <v>0</v>
      </c>
      <c r="BI1057">
        <v>0.5</v>
      </c>
      <c r="BJ1057">
        <f>DI1057</f>
        <v>0</v>
      </c>
      <c r="BK1057">
        <f>L1057</f>
        <v>0</v>
      </c>
      <c r="BL1057">
        <f>BH1057*BI1057*BJ1057</f>
        <v>0</v>
      </c>
      <c r="BM1057">
        <f>(BK1057-BC1057)/BJ1057</f>
        <v>0</v>
      </c>
      <c r="BN1057">
        <f>(BA1057-BG1057)/BG1057</f>
        <v>0</v>
      </c>
      <c r="BO1057">
        <f>AZ1057/(BB1057+AZ1057/BG1057)</f>
        <v>0</v>
      </c>
      <c r="BP1057" t="s">
        <v>437</v>
      </c>
      <c r="BQ1057">
        <v>0</v>
      </c>
      <c r="BR1057">
        <f>IF(BQ1057&lt;&gt;0, BQ1057, BO1057)</f>
        <v>0</v>
      </c>
      <c r="BS1057">
        <f>1-BR1057/BG1057</f>
        <v>0</v>
      </c>
      <c r="BT1057">
        <f>(BG1057-BF1057)/(BG1057-BR1057)</f>
        <v>0</v>
      </c>
      <c r="BU1057">
        <f>(BA1057-BG1057)/(BA1057-BR1057)</f>
        <v>0</v>
      </c>
      <c r="BV1057">
        <f>(BG1057-BF1057)/(BG1057-AZ1057)</f>
        <v>0</v>
      </c>
      <c r="BW1057">
        <f>(BA1057-BG1057)/(BA1057-AZ1057)</f>
        <v>0</v>
      </c>
      <c r="BX1057">
        <f>(BT1057*BR1057/BF1057)</f>
        <v>0</v>
      </c>
      <c r="BY1057">
        <f>(1-BX1057)</f>
        <v>0</v>
      </c>
      <c r="DH1057">
        <f>$B$11*EG1057+$C$11*EH1057+$F$11*ES1057*(1-EV1057)</f>
        <v>0</v>
      </c>
      <c r="DI1057">
        <f>DH1057*DJ1057</f>
        <v>0</v>
      </c>
      <c r="DJ1057">
        <f>($B$11*$D$9+$C$11*$D$9+$F$11*((FF1057+EX1057)/MAX(FF1057+EX1057+FG1057, 0.1)*$I$9+FG1057/MAX(FF1057+EX1057+FG1057, 0.1)*$J$9))/($B$11+$C$11+$F$11)</f>
        <v>0</v>
      </c>
      <c r="DK1057">
        <f>($B$11*$K$9+$C$11*$K$9+$F$11*((FF1057+EX1057)/MAX(FF1057+EX1057+FG1057, 0.1)*$P$9+FG1057/MAX(FF1057+EX1057+FG1057, 0.1)*$Q$9))/($B$11+$C$11+$F$11)</f>
        <v>0</v>
      </c>
      <c r="DL1057">
        <v>6</v>
      </c>
      <c r="DM1057">
        <v>0.5</v>
      </c>
      <c r="DN1057" t="s">
        <v>438</v>
      </c>
      <c r="DO1057">
        <v>2</v>
      </c>
      <c r="DP1057" t="b">
        <v>1</v>
      </c>
      <c r="DQ1057">
        <v>1761426172.94615</v>
      </c>
      <c r="DR1057">
        <v>1239.49</v>
      </c>
      <c r="DS1057">
        <v>1310.81461538462</v>
      </c>
      <c r="DT1057">
        <v>50.8574923076923</v>
      </c>
      <c r="DU1057">
        <v>25.7978307692308</v>
      </c>
      <c r="DV1057">
        <v>1238.39230769231</v>
      </c>
      <c r="DW1057">
        <v>50.9016</v>
      </c>
      <c r="DX1057">
        <v>500.008538461539</v>
      </c>
      <c r="DY1057">
        <v>90.2015692307693</v>
      </c>
      <c r="DZ1057">
        <v>0.0407344461538462</v>
      </c>
      <c r="EA1057">
        <v>51.6524307692308</v>
      </c>
      <c r="EB1057">
        <v>47.8829615384615</v>
      </c>
      <c r="EC1057">
        <v>999.9</v>
      </c>
      <c r="ED1057">
        <v>0</v>
      </c>
      <c r="EE1057">
        <v>0</v>
      </c>
      <c r="EF1057">
        <v>10008.9461538462</v>
      </c>
      <c r="EG1057">
        <v>0</v>
      </c>
      <c r="EH1057">
        <v>1186.87615384615</v>
      </c>
      <c r="EI1057">
        <v>-71.3247076923077</v>
      </c>
      <c r="EJ1057">
        <v>1305.90384615385</v>
      </c>
      <c r="EK1057">
        <v>1345.52769230769</v>
      </c>
      <c r="EL1057">
        <v>25.0596461538461</v>
      </c>
      <c r="EM1057">
        <v>1310.81461538462</v>
      </c>
      <c r="EN1057">
        <v>25.7978307692308</v>
      </c>
      <c r="EO1057">
        <v>4.58742384615385</v>
      </c>
      <c r="EP1057">
        <v>2.32700538461538</v>
      </c>
      <c r="EQ1057">
        <v>31.2934923076923</v>
      </c>
      <c r="ER1057">
        <v>19.8645692307692</v>
      </c>
      <c r="ES1057">
        <v>1200.05615384615</v>
      </c>
      <c r="ET1057">
        <v>0.966997692307692</v>
      </c>
      <c r="EU1057">
        <v>0.0330021461538462</v>
      </c>
      <c r="EV1057">
        <v>0</v>
      </c>
      <c r="EW1057">
        <v>947.983538461539</v>
      </c>
      <c r="EX1057">
        <v>5.00059</v>
      </c>
      <c r="EY1057">
        <v>12618.7</v>
      </c>
      <c r="EZ1057">
        <v>10359.1769230769</v>
      </c>
      <c r="FA1057">
        <v>64.5047692307692</v>
      </c>
      <c r="FB1057">
        <v>65.7160769230769</v>
      </c>
      <c r="FC1057">
        <v>64.4951538461538</v>
      </c>
      <c r="FD1057">
        <v>65.6201538461538</v>
      </c>
      <c r="FE1057">
        <v>65.8024615384615</v>
      </c>
      <c r="FF1057">
        <v>1155.61615384615</v>
      </c>
      <c r="FG1057">
        <v>39.44</v>
      </c>
      <c r="FH1057">
        <v>0</v>
      </c>
      <c r="FI1057">
        <v>1761426141.7</v>
      </c>
      <c r="FJ1057">
        <v>0</v>
      </c>
      <c r="FK1057">
        <v>948.071692307692</v>
      </c>
      <c r="FL1057">
        <v>5.89948719297492</v>
      </c>
      <c r="FM1057">
        <v>47.9965812559426</v>
      </c>
      <c r="FN1057">
        <v>12618.8730769231</v>
      </c>
      <c r="FO1057">
        <v>15</v>
      </c>
      <c r="FP1057">
        <v>0</v>
      </c>
      <c r="FQ1057" t="s">
        <v>439</v>
      </c>
      <c r="FR1057">
        <v>0</v>
      </c>
      <c r="FS1057">
        <v>0</v>
      </c>
      <c r="FT1057">
        <v>0</v>
      </c>
      <c r="FU1057">
        <v>0</v>
      </c>
      <c r="FV1057">
        <v>0</v>
      </c>
      <c r="FW1057">
        <v>0</v>
      </c>
      <c r="FX1057">
        <v>0</v>
      </c>
      <c r="FY1057">
        <v>0</v>
      </c>
      <c r="FZ1057">
        <v>0</v>
      </c>
      <c r="GA1057">
        <v>0</v>
      </c>
      <c r="GB1057">
        <v>0</v>
      </c>
      <c r="GC1057">
        <v>-71.449465</v>
      </c>
      <c r="GD1057">
        <v>-1.31561954887216</v>
      </c>
      <c r="GE1057">
        <v>0.95017501928592</v>
      </c>
      <c r="GF1057">
        <v>0</v>
      </c>
      <c r="GG1057">
        <v>947.711411764706</v>
      </c>
      <c r="GH1057">
        <v>6.29026738257867</v>
      </c>
      <c r="GI1057">
        <v>0.647620627766489</v>
      </c>
      <c r="GJ1057">
        <v>-1</v>
      </c>
      <c r="GK1057">
        <v>25.06156</v>
      </c>
      <c r="GL1057">
        <v>-0.0564992481202944</v>
      </c>
      <c r="GM1057">
        <v>0.00687411085159434</v>
      </c>
      <c r="GN1057">
        <v>1</v>
      </c>
      <c r="GO1057">
        <v>1</v>
      </c>
      <c r="GP1057">
        <v>2</v>
      </c>
      <c r="GQ1057" t="s">
        <v>446</v>
      </c>
      <c r="GR1057">
        <v>3.12625</v>
      </c>
      <c r="GS1057">
        <v>2.71908</v>
      </c>
      <c r="GT1057">
        <v>0.181683</v>
      </c>
      <c r="GU1057">
        <v>0.187672</v>
      </c>
      <c r="GV1057">
        <v>0.164314</v>
      </c>
      <c r="GW1057">
        <v>0.102201</v>
      </c>
      <c r="GX1057">
        <v>29113.7</v>
      </c>
      <c r="GY1057">
        <v>30499.6</v>
      </c>
      <c r="GZ1057">
        <v>32353.6</v>
      </c>
      <c r="HA1057">
        <v>34165.2</v>
      </c>
      <c r="HB1057">
        <v>38887.7</v>
      </c>
      <c r="HC1057">
        <v>44285.4</v>
      </c>
      <c r="HD1057">
        <v>50910.6</v>
      </c>
      <c r="HE1057">
        <v>54838.9</v>
      </c>
      <c r="HF1057">
        <v>1.64723</v>
      </c>
      <c r="HG1057">
        <v>1.5011</v>
      </c>
      <c r="HH1057">
        <v>-0.143737</v>
      </c>
      <c r="HI1057">
        <v>0</v>
      </c>
      <c r="HJ1057">
        <v>50.1651</v>
      </c>
      <c r="HK1057">
        <v>999.9</v>
      </c>
      <c r="HL1057">
        <v>56.019</v>
      </c>
      <c r="HM1057">
        <v>30.293</v>
      </c>
      <c r="HN1057">
        <v>26.9077</v>
      </c>
      <c r="HO1057">
        <v>60.1568</v>
      </c>
      <c r="HP1057">
        <v>40.1362</v>
      </c>
      <c r="HQ1057">
        <v>1</v>
      </c>
      <c r="HR1057">
        <v>2.7057</v>
      </c>
      <c r="HS1057">
        <v>0.940245</v>
      </c>
      <c r="HT1057">
        <v>20.107</v>
      </c>
      <c r="HU1057">
        <v>5.18584</v>
      </c>
      <c r="HV1057">
        <v>12.0159</v>
      </c>
      <c r="HW1057">
        <v>4.96715</v>
      </c>
      <c r="HX1057">
        <v>3.29595</v>
      </c>
      <c r="HY1057">
        <v>9999</v>
      </c>
      <c r="HZ1057">
        <v>9999</v>
      </c>
      <c r="IA1057">
        <v>999.9</v>
      </c>
      <c r="IB1057">
        <v>9999</v>
      </c>
      <c r="IC1057">
        <v>1.86325</v>
      </c>
      <c r="ID1057">
        <v>1.86811</v>
      </c>
      <c r="IE1057">
        <v>1.86783</v>
      </c>
      <c r="IF1057">
        <v>1.86905</v>
      </c>
      <c r="IG1057">
        <v>1.86981</v>
      </c>
      <c r="IH1057">
        <v>1.86591</v>
      </c>
      <c r="II1057">
        <v>1.86699</v>
      </c>
      <c r="IJ1057">
        <v>1.86839</v>
      </c>
      <c r="IK1057">
        <v>5</v>
      </c>
      <c r="IL1057">
        <v>0</v>
      </c>
      <c r="IM1057">
        <v>0</v>
      </c>
      <c r="IN1057">
        <v>0</v>
      </c>
      <c r="IO1057" t="s">
        <v>441</v>
      </c>
      <c r="IP1057" t="s">
        <v>442</v>
      </c>
      <c r="IQ1057" t="s">
        <v>443</v>
      </c>
      <c r="IR1057" t="s">
        <v>443</v>
      </c>
      <c r="IS1057" t="s">
        <v>443</v>
      </c>
      <c r="IT1057" t="s">
        <v>443</v>
      </c>
      <c r="IU1057">
        <v>0</v>
      </c>
      <c r="IV1057">
        <v>100</v>
      </c>
      <c r="IW1057">
        <v>100</v>
      </c>
      <c r="IX1057">
        <v>1.1</v>
      </c>
      <c r="IY1057">
        <v>-0.0441</v>
      </c>
      <c r="IZ1057">
        <v>1.09748391826392</v>
      </c>
      <c r="JA1057">
        <v>0</v>
      </c>
      <c r="JB1057">
        <v>0</v>
      </c>
      <c r="JC1057">
        <v>0</v>
      </c>
      <c r="JD1057">
        <v>-0.0441141096964596</v>
      </c>
      <c r="JE1057">
        <v>0</v>
      </c>
      <c r="JF1057">
        <v>0</v>
      </c>
      <c r="JG1057">
        <v>0</v>
      </c>
      <c r="JH1057">
        <v>5</v>
      </c>
      <c r="JI1057">
        <v>2273</v>
      </c>
      <c r="JJ1057">
        <v>1</v>
      </c>
      <c r="JK1057">
        <v>24</v>
      </c>
      <c r="JL1057">
        <v>29357103</v>
      </c>
      <c r="JM1057">
        <v>29357103</v>
      </c>
      <c r="JN1057">
        <v>2.59888</v>
      </c>
      <c r="JO1057">
        <v>2.61597</v>
      </c>
      <c r="JP1057">
        <v>1.54785</v>
      </c>
      <c r="JQ1057">
        <v>2.31567</v>
      </c>
      <c r="JR1057">
        <v>1.64673</v>
      </c>
      <c r="JS1057">
        <v>2.26807</v>
      </c>
      <c r="JT1057">
        <v>34.418</v>
      </c>
      <c r="JU1057">
        <v>24.1751</v>
      </c>
      <c r="JV1057">
        <v>18</v>
      </c>
      <c r="JW1057">
        <v>485.202</v>
      </c>
      <c r="JX1057">
        <v>379.138</v>
      </c>
      <c r="JY1057">
        <v>49.7559</v>
      </c>
      <c r="JZ1057">
        <v>57.2985</v>
      </c>
      <c r="KA1057">
        <v>29.9986</v>
      </c>
      <c r="KB1057">
        <v>56.4703</v>
      </c>
      <c r="KC1057">
        <v>56.2387</v>
      </c>
      <c r="KD1057">
        <v>52.1091</v>
      </c>
      <c r="KE1057">
        <v>0</v>
      </c>
      <c r="KF1057">
        <v>100</v>
      </c>
      <c r="KG1057">
        <v>49.8093</v>
      </c>
      <c r="KH1057">
        <v>1361.23</v>
      </c>
      <c r="KI1057">
        <v>26.2864</v>
      </c>
      <c r="KJ1057">
        <v>92.233</v>
      </c>
      <c r="KK1057">
        <v>88.7042</v>
      </c>
    </row>
    <row r="1058" spans="1:297">
      <c r="A1058">
        <v>1042</v>
      </c>
      <c r="B1058">
        <v>1761426186.1</v>
      </c>
      <c r="C1058">
        <v>18005.0999999046</v>
      </c>
      <c r="D1058" t="s">
        <v>2536</v>
      </c>
      <c r="E1058" t="s">
        <v>2537</v>
      </c>
      <c r="F1058">
        <v>5</v>
      </c>
      <c r="G1058" t="s">
        <v>2375</v>
      </c>
      <c r="H1058" t="s">
        <v>436</v>
      </c>
      <c r="I1058">
        <v>1761426177.94615</v>
      </c>
      <c r="J1058">
        <f>(K1058)/1000</f>
        <v>0</v>
      </c>
      <c r="K1058">
        <f>IF(DP1058, AN1058, AH1058)</f>
        <v>0</v>
      </c>
      <c r="L1058">
        <f>IF(DP1058, AI1058, AG1058)</f>
        <v>0</v>
      </c>
      <c r="M1058">
        <f>DR1058 - IF(AU1058&gt;1, L1058*DL1058*100.0/(AW1058), 0)</f>
        <v>0</v>
      </c>
      <c r="N1058">
        <f>((T1058-J1058/2)*M1058-L1058)/(T1058+J1058/2)</f>
        <v>0</v>
      </c>
      <c r="O1058">
        <f>N1058*(DY1058+DZ1058)/1000.0</f>
        <v>0</v>
      </c>
      <c r="P1058">
        <f>(DR1058 - IF(AU1058&gt;1, L1058*DL1058*100.0/(AW1058), 0))*(DY1058+DZ1058)/1000.0</f>
        <v>0</v>
      </c>
      <c r="Q1058">
        <f>2.0/((1/S1058-1/R1058)+SIGN(S1058)*SQRT((1/S1058-1/R1058)*(1/S1058-1/R1058) + 4*DM1058/((DM1058+1)*(DM1058+1))*(2*1/S1058*1/R1058-1/R1058*1/R1058)))</f>
        <v>0</v>
      </c>
      <c r="R1058">
        <f>IF(LEFT(DN1058,1)&lt;&gt;"0",IF(LEFT(DN1058,1)="1",3.0,DO1058),$D$5+$E$5*(EF1058*DY1058/($K$5*1000))+$F$5*(EF1058*DY1058/($K$5*1000))*MAX(MIN(DL1058,$J$5),$I$5)*MAX(MIN(DL1058,$J$5),$I$5)+$G$5*MAX(MIN(DL1058,$J$5),$I$5)*(EF1058*DY1058/($K$5*1000))+$H$5*(EF1058*DY1058/($K$5*1000))*(EF1058*DY1058/($K$5*1000)))</f>
        <v>0</v>
      </c>
      <c r="S1058">
        <f>J1058*(1000-(1000*0.61365*exp(17.502*W1058/(240.97+W1058))/(DY1058+DZ1058)+DT1058)/2)/(1000*0.61365*exp(17.502*W1058/(240.97+W1058))/(DY1058+DZ1058)-DT1058)</f>
        <v>0</v>
      </c>
      <c r="T1058">
        <f>1/((DM1058+1)/(Q1058/1.6)+1/(R1058/1.37)) + DM1058/((DM1058+1)/(Q1058/1.6) + DM1058/(R1058/1.37))</f>
        <v>0</v>
      </c>
      <c r="U1058">
        <f>(DH1058*DK1058)</f>
        <v>0</v>
      </c>
      <c r="V1058">
        <f>(EA1058+(U1058+2*0.95*5.67E-8*(((EA1058+$B$7)+273)^4-(EA1058+273)^4)-44100*J1058)/(1.84*29.3*R1058+8*0.95*5.67E-8*(EA1058+273)^3))</f>
        <v>0</v>
      </c>
      <c r="W1058">
        <f>($C$7*EB1058+$D$7*EC1058+$E$7*V1058)</f>
        <v>0</v>
      </c>
      <c r="X1058">
        <f>0.61365*exp(17.502*W1058/(240.97+W1058))</f>
        <v>0</v>
      </c>
      <c r="Y1058">
        <f>(Z1058/AA1058*100)</f>
        <v>0</v>
      </c>
      <c r="Z1058">
        <f>DT1058*(DY1058+DZ1058)/1000</f>
        <v>0</v>
      </c>
      <c r="AA1058">
        <f>0.61365*exp(17.502*EA1058/(240.97+EA1058))</f>
        <v>0</v>
      </c>
      <c r="AB1058">
        <f>(X1058-DT1058*(DY1058+DZ1058)/1000)</f>
        <v>0</v>
      </c>
      <c r="AC1058">
        <f>(-J1058*44100)</f>
        <v>0</v>
      </c>
      <c r="AD1058">
        <f>2*29.3*R1058*0.92*(EA1058-W1058)</f>
        <v>0</v>
      </c>
      <c r="AE1058">
        <f>2*0.95*5.67E-8*(((EA1058+$B$7)+273)^4-(W1058+273)^4)</f>
        <v>0</v>
      </c>
      <c r="AF1058">
        <f>U1058+AE1058+AC1058+AD1058</f>
        <v>0</v>
      </c>
      <c r="AG1058">
        <f>DX1058*AU1058*(DS1058-DR1058*(1000-AU1058*DU1058)/(1000-AU1058*DT1058))/(100*DL1058)</f>
        <v>0</v>
      </c>
      <c r="AH1058">
        <f>1000*DX1058*AU1058*(DT1058-DU1058)/(100*DL1058*(1000-AU1058*DT1058))</f>
        <v>0</v>
      </c>
      <c r="AI1058">
        <f>(AJ1058 - AK1058 - DY1058*1E3/(8.314*(EA1058+273.15)) * AM1058/DX1058 * AL1058) * DX1058/(100*DL1058) * (1000 - DU1058)/1000</f>
        <v>0</v>
      </c>
      <c r="AJ1058">
        <v>1380.31798364746</v>
      </c>
      <c r="AK1058">
        <v>1348.06472727273</v>
      </c>
      <c r="AL1058">
        <v>3.58550412424598</v>
      </c>
      <c r="AM1058">
        <v>65.4866395817143</v>
      </c>
      <c r="AN1058">
        <f>(AP1058 - AO1058 + DY1058*1E3/(8.314*(EA1058+273.15)) * AR1058/DX1058 * AQ1058) * DX1058/(100*DL1058) * 1000/(1000 - AP1058)</f>
        <v>0</v>
      </c>
      <c r="AO1058">
        <v>25.8042610553246</v>
      </c>
      <c r="AP1058">
        <v>50.8547624242424</v>
      </c>
      <c r="AQ1058">
        <v>-0.000421990623848514</v>
      </c>
      <c r="AR1058">
        <v>110.837555628061</v>
      </c>
      <c r="AS1058">
        <v>8</v>
      </c>
      <c r="AT1058">
        <v>2</v>
      </c>
      <c r="AU1058">
        <f>IF(AS1058*$H$13&gt;=AW1058,1.0,(AW1058/(AW1058-AS1058*$H$13)))</f>
        <v>0</v>
      </c>
      <c r="AV1058">
        <f>(AU1058-1)*100</f>
        <v>0</v>
      </c>
      <c r="AW1058">
        <f>MAX(0,($B$13+$C$13*EF1058)/(1+$D$13*EF1058)*DY1058/(EA1058+273)*$E$13)</f>
        <v>0</v>
      </c>
      <c r="AX1058" t="s">
        <v>437</v>
      </c>
      <c r="AY1058" t="s">
        <v>437</v>
      </c>
      <c r="AZ1058">
        <v>0</v>
      </c>
      <c r="BA1058">
        <v>0</v>
      </c>
      <c r="BB1058">
        <f>1-AZ1058/BA1058</f>
        <v>0</v>
      </c>
      <c r="BC1058">
        <v>0</v>
      </c>
      <c r="BD1058" t="s">
        <v>437</v>
      </c>
      <c r="BE1058" t="s">
        <v>437</v>
      </c>
      <c r="BF1058">
        <v>0</v>
      </c>
      <c r="BG1058">
        <v>0</v>
      </c>
      <c r="BH1058">
        <f>1-BF1058/BG1058</f>
        <v>0</v>
      </c>
      <c r="BI1058">
        <v>0.5</v>
      </c>
      <c r="BJ1058">
        <f>DI1058</f>
        <v>0</v>
      </c>
      <c r="BK1058">
        <f>L1058</f>
        <v>0</v>
      </c>
      <c r="BL1058">
        <f>BH1058*BI1058*BJ1058</f>
        <v>0</v>
      </c>
      <c r="BM1058">
        <f>(BK1058-BC1058)/BJ1058</f>
        <v>0</v>
      </c>
      <c r="BN1058">
        <f>(BA1058-BG1058)/BG1058</f>
        <v>0</v>
      </c>
      <c r="BO1058">
        <f>AZ1058/(BB1058+AZ1058/BG1058)</f>
        <v>0</v>
      </c>
      <c r="BP1058" t="s">
        <v>437</v>
      </c>
      <c r="BQ1058">
        <v>0</v>
      </c>
      <c r="BR1058">
        <f>IF(BQ1058&lt;&gt;0, BQ1058, BO1058)</f>
        <v>0</v>
      </c>
      <c r="BS1058">
        <f>1-BR1058/BG1058</f>
        <v>0</v>
      </c>
      <c r="BT1058">
        <f>(BG1058-BF1058)/(BG1058-BR1058)</f>
        <v>0</v>
      </c>
      <c r="BU1058">
        <f>(BA1058-BG1058)/(BA1058-BR1058)</f>
        <v>0</v>
      </c>
      <c r="BV1058">
        <f>(BG1058-BF1058)/(BG1058-AZ1058)</f>
        <v>0</v>
      </c>
      <c r="BW1058">
        <f>(BA1058-BG1058)/(BA1058-AZ1058)</f>
        <v>0</v>
      </c>
      <c r="BX1058">
        <f>(BT1058*BR1058/BF1058)</f>
        <v>0</v>
      </c>
      <c r="BY1058">
        <f>(1-BX1058)</f>
        <v>0</v>
      </c>
      <c r="DH1058">
        <f>$B$11*EG1058+$C$11*EH1058+$F$11*ES1058*(1-EV1058)</f>
        <v>0</v>
      </c>
      <c r="DI1058">
        <f>DH1058*DJ1058</f>
        <v>0</v>
      </c>
      <c r="DJ1058">
        <f>($B$11*$D$9+$C$11*$D$9+$F$11*((FF1058+EX1058)/MAX(FF1058+EX1058+FG1058, 0.1)*$I$9+FG1058/MAX(FF1058+EX1058+FG1058, 0.1)*$J$9))/($B$11+$C$11+$F$11)</f>
        <v>0</v>
      </c>
      <c r="DK1058">
        <f>($B$11*$K$9+$C$11*$K$9+$F$11*((FF1058+EX1058)/MAX(FF1058+EX1058+FG1058, 0.1)*$P$9+FG1058/MAX(FF1058+EX1058+FG1058, 0.1)*$Q$9))/($B$11+$C$11+$F$11)</f>
        <v>0</v>
      </c>
      <c r="DL1058">
        <v>6</v>
      </c>
      <c r="DM1058">
        <v>0.5</v>
      </c>
      <c r="DN1058" t="s">
        <v>438</v>
      </c>
      <c r="DO1058">
        <v>2</v>
      </c>
      <c r="DP1058" t="b">
        <v>1</v>
      </c>
      <c r="DQ1058">
        <v>1761426177.94615</v>
      </c>
      <c r="DR1058">
        <v>1255.86538461538</v>
      </c>
      <c r="DS1058">
        <v>1328.19692307692</v>
      </c>
      <c r="DT1058">
        <v>50.8582923076923</v>
      </c>
      <c r="DU1058">
        <v>25.8010923076923</v>
      </c>
      <c r="DV1058">
        <v>1254.76769230769</v>
      </c>
      <c r="DW1058">
        <v>50.9024</v>
      </c>
      <c r="DX1058">
        <v>500.009615384615</v>
      </c>
      <c r="DY1058">
        <v>90.2013615384615</v>
      </c>
      <c r="DZ1058">
        <v>0.0409200769230769</v>
      </c>
      <c r="EA1058">
        <v>51.6577846153846</v>
      </c>
      <c r="EB1058">
        <v>47.8850692307692</v>
      </c>
      <c r="EC1058">
        <v>999.9</v>
      </c>
      <c r="ED1058">
        <v>0</v>
      </c>
      <c r="EE1058">
        <v>0</v>
      </c>
      <c r="EF1058">
        <v>10005.8130769231</v>
      </c>
      <c r="EG1058">
        <v>0</v>
      </c>
      <c r="EH1058">
        <v>1186.94153846154</v>
      </c>
      <c r="EI1058">
        <v>-72.3318769230769</v>
      </c>
      <c r="EJ1058">
        <v>1323.15846153846</v>
      </c>
      <c r="EK1058">
        <v>1363.37384615385</v>
      </c>
      <c r="EL1058">
        <v>25.0571692307692</v>
      </c>
      <c r="EM1058">
        <v>1328.19692307692</v>
      </c>
      <c r="EN1058">
        <v>25.8010923076923</v>
      </c>
      <c r="EO1058">
        <v>4.58748615384615</v>
      </c>
      <c r="EP1058">
        <v>2.32729461538462</v>
      </c>
      <c r="EQ1058">
        <v>31.2937230769231</v>
      </c>
      <c r="ER1058">
        <v>19.8665769230769</v>
      </c>
      <c r="ES1058">
        <v>1200.01923076923</v>
      </c>
      <c r="ET1058">
        <v>0.966996461538462</v>
      </c>
      <c r="EU1058">
        <v>0.0330034538461538</v>
      </c>
      <c r="EV1058">
        <v>0</v>
      </c>
      <c r="EW1058">
        <v>948.466615384615</v>
      </c>
      <c r="EX1058">
        <v>5.00059</v>
      </c>
      <c r="EY1058">
        <v>12622.2923076923</v>
      </c>
      <c r="EZ1058">
        <v>10358.8692307692</v>
      </c>
      <c r="FA1058">
        <v>64.5</v>
      </c>
      <c r="FB1058">
        <v>65.6966923076923</v>
      </c>
      <c r="FC1058">
        <v>64.4757692307692</v>
      </c>
      <c r="FD1058">
        <v>65.6007692307692</v>
      </c>
      <c r="FE1058">
        <v>65.7833846153846</v>
      </c>
      <c r="FF1058">
        <v>1155.57923076923</v>
      </c>
      <c r="FG1058">
        <v>39.44</v>
      </c>
      <c r="FH1058">
        <v>0</v>
      </c>
      <c r="FI1058">
        <v>1761426146.5</v>
      </c>
      <c r="FJ1058">
        <v>0</v>
      </c>
      <c r="FK1058">
        <v>948.496538461539</v>
      </c>
      <c r="FL1058">
        <v>4.63705983019186</v>
      </c>
      <c r="FM1058">
        <v>44.4512820272584</v>
      </c>
      <c r="FN1058">
        <v>12622.4846153846</v>
      </c>
      <c r="FO1058">
        <v>15</v>
      </c>
      <c r="FP1058">
        <v>0</v>
      </c>
      <c r="FQ1058" t="s">
        <v>439</v>
      </c>
      <c r="FR1058">
        <v>0</v>
      </c>
      <c r="FS1058">
        <v>0</v>
      </c>
      <c r="FT1058">
        <v>0</v>
      </c>
      <c r="FU1058">
        <v>0</v>
      </c>
      <c r="FV1058">
        <v>0</v>
      </c>
      <c r="FW1058">
        <v>0</v>
      </c>
      <c r="FX1058">
        <v>0</v>
      </c>
      <c r="FY1058">
        <v>0</v>
      </c>
      <c r="FZ1058">
        <v>0</v>
      </c>
      <c r="GA1058">
        <v>0</v>
      </c>
      <c r="GB1058">
        <v>0</v>
      </c>
      <c r="GC1058">
        <v>-71.9126333333333</v>
      </c>
      <c r="GD1058">
        <v>-7.7170207792208</v>
      </c>
      <c r="GE1058">
        <v>1.27806998777485</v>
      </c>
      <c r="GF1058">
        <v>0</v>
      </c>
      <c r="GG1058">
        <v>948.207617647059</v>
      </c>
      <c r="GH1058">
        <v>5.2378151271132</v>
      </c>
      <c r="GI1058">
        <v>0.546360849014308</v>
      </c>
      <c r="GJ1058">
        <v>-1</v>
      </c>
      <c r="GK1058">
        <v>25.0584571428571</v>
      </c>
      <c r="GL1058">
        <v>-0.0368337662337126</v>
      </c>
      <c r="GM1058">
        <v>0.00549844752362618</v>
      </c>
      <c r="GN1058">
        <v>1</v>
      </c>
      <c r="GO1058">
        <v>1</v>
      </c>
      <c r="GP1058">
        <v>2</v>
      </c>
      <c r="GQ1058" t="s">
        <v>446</v>
      </c>
      <c r="GR1058">
        <v>3.12591</v>
      </c>
      <c r="GS1058">
        <v>2.71922</v>
      </c>
      <c r="GT1058">
        <v>0.183226</v>
      </c>
      <c r="GU1058">
        <v>0.189131</v>
      </c>
      <c r="GV1058">
        <v>0.164294</v>
      </c>
      <c r="GW1058">
        <v>0.102202</v>
      </c>
      <c r="GX1058">
        <v>29059.3</v>
      </c>
      <c r="GY1058">
        <v>30445.3</v>
      </c>
      <c r="GZ1058">
        <v>32354.6</v>
      </c>
      <c r="HA1058">
        <v>34166.4</v>
      </c>
      <c r="HB1058">
        <v>38889.8</v>
      </c>
      <c r="HC1058">
        <v>44287</v>
      </c>
      <c r="HD1058">
        <v>50912.2</v>
      </c>
      <c r="HE1058">
        <v>54840.6</v>
      </c>
      <c r="HF1058">
        <v>1.64688</v>
      </c>
      <c r="HG1058">
        <v>1.50153</v>
      </c>
      <c r="HH1058">
        <v>-0.142403</v>
      </c>
      <c r="HI1058">
        <v>0</v>
      </c>
      <c r="HJ1058">
        <v>50.1338</v>
      </c>
      <c r="HK1058">
        <v>999.9</v>
      </c>
      <c r="HL1058">
        <v>56.019</v>
      </c>
      <c r="HM1058">
        <v>30.313</v>
      </c>
      <c r="HN1058">
        <v>26.9371</v>
      </c>
      <c r="HO1058">
        <v>60.1368</v>
      </c>
      <c r="HP1058">
        <v>40.5329</v>
      </c>
      <c r="HQ1058">
        <v>1</v>
      </c>
      <c r="HR1058">
        <v>2.70413</v>
      </c>
      <c r="HS1058">
        <v>0.896212</v>
      </c>
      <c r="HT1058">
        <v>20.1073</v>
      </c>
      <c r="HU1058">
        <v>5.18599</v>
      </c>
      <c r="HV1058">
        <v>12.0159</v>
      </c>
      <c r="HW1058">
        <v>4.96715</v>
      </c>
      <c r="HX1058">
        <v>3.296</v>
      </c>
      <c r="HY1058">
        <v>9999</v>
      </c>
      <c r="HZ1058">
        <v>9999</v>
      </c>
      <c r="IA1058">
        <v>999.9</v>
      </c>
      <c r="IB1058">
        <v>9999</v>
      </c>
      <c r="IC1058">
        <v>1.86325</v>
      </c>
      <c r="ID1058">
        <v>1.86813</v>
      </c>
      <c r="IE1058">
        <v>1.86784</v>
      </c>
      <c r="IF1058">
        <v>1.86905</v>
      </c>
      <c r="IG1058">
        <v>1.86981</v>
      </c>
      <c r="IH1058">
        <v>1.86587</v>
      </c>
      <c r="II1058">
        <v>1.86701</v>
      </c>
      <c r="IJ1058">
        <v>1.86843</v>
      </c>
      <c r="IK1058">
        <v>5</v>
      </c>
      <c r="IL1058">
        <v>0</v>
      </c>
      <c r="IM1058">
        <v>0</v>
      </c>
      <c r="IN1058">
        <v>0</v>
      </c>
      <c r="IO1058" t="s">
        <v>441</v>
      </c>
      <c r="IP1058" t="s">
        <v>442</v>
      </c>
      <c r="IQ1058" t="s">
        <v>443</v>
      </c>
      <c r="IR1058" t="s">
        <v>443</v>
      </c>
      <c r="IS1058" t="s">
        <v>443</v>
      </c>
      <c r="IT1058" t="s">
        <v>443</v>
      </c>
      <c r="IU1058">
        <v>0</v>
      </c>
      <c r="IV1058">
        <v>100</v>
      </c>
      <c r="IW1058">
        <v>100</v>
      </c>
      <c r="IX1058">
        <v>1.1</v>
      </c>
      <c r="IY1058">
        <v>-0.0441</v>
      </c>
      <c r="IZ1058">
        <v>1.09748391826392</v>
      </c>
      <c r="JA1058">
        <v>0</v>
      </c>
      <c r="JB1058">
        <v>0</v>
      </c>
      <c r="JC1058">
        <v>0</v>
      </c>
      <c r="JD1058">
        <v>-0.0441141096964596</v>
      </c>
      <c r="JE1058">
        <v>0</v>
      </c>
      <c r="JF1058">
        <v>0</v>
      </c>
      <c r="JG1058">
        <v>0</v>
      </c>
      <c r="JH1058">
        <v>5</v>
      </c>
      <c r="JI1058">
        <v>2273</v>
      </c>
      <c r="JJ1058">
        <v>1</v>
      </c>
      <c r="JK1058">
        <v>24</v>
      </c>
      <c r="JL1058">
        <v>29357103.1</v>
      </c>
      <c r="JM1058">
        <v>29357103.1</v>
      </c>
      <c r="JN1058">
        <v>2.62329</v>
      </c>
      <c r="JO1058">
        <v>2.60864</v>
      </c>
      <c r="JP1058">
        <v>1.54785</v>
      </c>
      <c r="JQ1058">
        <v>2.31445</v>
      </c>
      <c r="JR1058">
        <v>1.64673</v>
      </c>
      <c r="JS1058">
        <v>2.31934</v>
      </c>
      <c r="JT1058">
        <v>34.418</v>
      </c>
      <c r="JU1058">
        <v>24.1838</v>
      </c>
      <c r="JV1058">
        <v>18</v>
      </c>
      <c r="JW1058">
        <v>484.919</v>
      </c>
      <c r="JX1058">
        <v>379.371</v>
      </c>
      <c r="JY1058">
        <v>49.8453</v>
      </c>
      <c r="JZ1058">
        <v>57.2921</v>
      </c>
      <c r="KA1058">
        <v>29.9987</v>
      </c>
      <c r="KB1058">
        <v>56.466</v>
      </c>
      <c r="KC1058">
        <v>56.2311</v>
      </c>
      <c r="KD1058">
        <v>52.5595</v>
      </c>
      <c r="KE1058">
        <v>0</v>
      </c>
      <c r="KF1058">
        <v>100</v>
      </c>
      <c r="KG1058">
        <v>49.8837</v>
      </c>
      <c r="KH1058">
        <v>1374.93</v>
      </c>
      <c r="KI1058">
        <v>26.2864</v>
      </c>
      <c r="KJ1058">
        <v>92.2359</v>
      </c>
      <c r="KK1058">
        <v>88.7071</v>
      </c>
    </row>
    <row r="1059" spans="1:297">
      <c r="A1059">
        <v>1043</v>
      </c>
      <c r="B1059">
        <v>1761426191.1</v>
      </c>
      <c r="C1059">
        <v>18010.0999999046</v>
      </c>
      <c r="D1059" t="s">
        <v>2538</v>
      </c>
      <c r="E1059" t="s">
        <v>2539</v>
      </c>
      <c r="F1059">
        <v>5</v>
      </c>
      <c r="G1059" t="s">
        <v>2375</v>
      </c>
      <c r="H1059" t="s">
        <v>436</v>
      </c>
      <c r="I1059">
        <v>1761426182.94615</v>
      </c>
      <c r="J1059">
        <f>(K1059)/1000</f>
        <v>0</v>
      </c>
      <c r="K1059">
        <f>IF(DP1059, AN1059, AH1059)</f>
        <v>0</v>
      </c>
      <c r="L1059">
        <f>IF(DP1059, AI1059, AG1059)</f>
        <v>0</v>
      </c>
      <c r="M1059">
        <f>DR1059 - IF(AU1059&gt;1, L1059*DL1059*100.0/(AW1059), 0)</f>
        <v>0</v>
      </c>
      <c r="N1059">
        <f>((T1059-J1059/2)*M1059-L1059)/(T1059+J1059/2)</f>
        <v>0</v>
      </c>
      <c r="O1059">
        <f>N1059*(DY1059+DZ1059)/1000.0</f>
        <v>0</v>
      </c>
      <c r="P1059">
        <f>(DR1059 - IF(AU1059&gt;1, L1059*DL1059*100.0/(AW1059), 0))*(DY1059+DZ1059)/1000.0</f>
        <v>0</v>
      </c>
      <c r="Q1059">
        <f>2.0/((1/S1059-1/R1059)+SIGN(S1059)*SQRT((1/S1059-1/R1059)*(1/S1059-1/R1059) + 4*DM1059/((DM1059+1)*(DM1059+1))*(2*1/S1059*1/R1059-1/R1059*1/R1059)))</f>
        <v>0</v>
      </c>
      <c r="R1059">
        <f>IF(LEFT(DN1059,1)&lt;&gt;"0",IF(LEFT(DN1059,1)="1",3.0,DO1059),$D$5+$E$5*(EF1059*DY1059/($K$5*1000))+$F$5*(EF1059*DY1059/($K$5*1000))*MAX(MIN(DL1059,$J$5),$I$5)*MAX(MIN(DL1059,$J$5),$I$5)+$G$5*MAX(MIN(DL1059,$J$5),$I$5)*(EF1059*DY1059/($K$5*1000))+$H$5*(EF1059*DY1059/($K$5*1000))*(EF1059*DY1059/($K$5*1000)))</f>
        <v>0</v>
      </c>
      <c r="S1059">
        <f>J1059*(1000-(1000*0.61365*exp(17.502*W1059/(240.97+W1059))/(DY1059+DZ1059)+DT1059)/2)/(1000*0.61365*exp(17.502*W1059/(240.97+W1059))/(DY1059+DZ1059)-DT1059)</f>
        <v>0</v>
      </c>
      <c r="T1059">
        <f>1/((DM1059+1)/(Q1059/1.6)+1/(R1059/1.37)) + DM1059/((DM1059+1)/(Q1059/1.6) + DM1059/(R1059/1.37))</f>
        <v>0</v>
      </c>
      <c r="U1059">
        <f>(DH1059*DK1059)</f>
        <v>0</v>
      </c>
      <c r="V1059">
        <f>(EA1059+(U1059+2*0.95*5.67E-8*(((EA1059+$B$7)+273)^4-(EA1059+273)^4)-44100*J1059)/(1.84*29.3*R1059+8*0.95*5.67E-8*(EA1059+273)^3))</f>
        <v>0</v>
      </c>
      <c r="W1059">
        <f>($C$7*EB1059+$D$7*EC1059+$E$7*V1059)</f>
        <v>0</v>
      </c>
      <c r="X1059">
        <f>0.61365*exp(17.502*W1059/(240.97+W1059))</f>
        <v>0</v>
      </c>
      <c r="Y1059">
        <f>(Z1059/AA1059*100)</f>
        <v>0</v>
      </c>
      <c r="Z1059">
        <f>DT1059*(DY1059+DZ1059)/1000</f>
        <v>0</v>
      </c>
      <c r="AA1059">
        <f>0.61365*exp(17.502*EA1059/(240.97+EA1059))</f>
        <v>0</v>
      </c>
      <c r="AB1059">
        <f>(X1059-DT1059*(DY1059+DZ1059)/1000)</f>
        <v>0</v>
      </c>
      <c r="AC1059">
        <f>(-J1059*44100)</f>
        <v>0</v>
      </c>
      <c r="AD1059">
        <f>2*29.3*R1059*0.92*(EA1059-W1059)</f>
        <v>0</v>
      </c>
      <c r="AE1059">
        <f>2*0.95*5.67E-8*(((EA1059+$B$7)+273)^4-(W1059+273)^4)</f>
        <v>0</v>
      </c>
      <c r="AF1059">
        <f>U1059+AE1059+AC1059+AD1059</f>
        <v>0</v>
      </c>
      <c r="AG1059">
        <f>DX1059*AU1059*(DS1059-DR1059*(1000-AU1059*DU1059)/(1000-AU1059*DT1059))/(100*DL1059)</f>
        <v>0</v>
      </c>
      <c r="AH1059">
        <f>1000*DX1059*AU1059*(DT1059-DU1059)/(100*DL1059*(1000-AU1059*DT1059))</f>
        <v>0</v>
      </c>
      <c r="AI1059">
        <f>(AJ1059 - AK1059 - DY1059*1E3/(8.314*(EA1059+273.15)) * AM1059/DX1059 * AL1059) * DX1059/(100*DL1059) * (1000 - DU1059)/1000</f>
        <v>0</v>
      </c>
      <c r="AJ1059">
        <v>1396.39241193205</v>
      </c>
      <c r="AK1059">
        <v>1364.79812121212</v>
      </c>
      <c r="AL1059">
        <v>3.30075352029362</v>
      </c>
      <c r="AM1059">
        <v>65.4866395817143</v>
      </c>
      <c r="AN1059">
        <f>(AP1059 - AO1059 + DY1059*1E3/(8.314*(EA1059+273.15)) * AR1059/DX1059 * AQ1059) * DX1059/(100*DL1059) * 1000/(1000 - AP1059)</f>
        <v>0</v>
      </c>
      <c r="AO1059">
        <v>25.8092803153301</v>
      </c>
      <c r="AP1059">
        <v>50.8730236363636</v>
      </c>
      <c r="AQ1059">
        <v>0.00660453490784185</v>
      </c>
      <c r="AR1059">
        <v>110.837555628061</v>
      </c>
      <c r="AS1059">
        <v>8</v>
      </c>
      <c r="AT1059">
        <v>2</v>
      </c>
      <c r="AU1059">
        <f>IF(AS1059*$H$13&gt;=AW1059,1.0,(AW1059/(AW1059-AS1059*$H$13)))</f>
        <v>0</v>
      </c>
      <c r="AV1059">
        <f>(AU1059-1)*100</f>
        <v>0</v>
      </c>
      <c r="AW1059">
        <f>MAX(0,($B$13+$C$13*EF1059)/(1+$D$13*EF1059)*DY1059/(EA1059+273)*$E$13)</f>
        <v>0</v>
      </c>
      <c r="AX1059" t="s">
        <v>437</v>
      </c>
      <c r="AY1059" t="s">
        <v>437</v>
      </c>
      <c r="AZ1059">
        <v>0</v>
      </c>
      <c r="BA1059">
        <v>0</v>
      </c>
      <c r="BB1059">
        <f>1-AZ1059/BA1059</f>
        <v>0</v>
      </c>
      <c r="BC1059">
        <v>0</v>
      </c>
      <c r="BD1059" t="s">
        <v>437</v>
      </c>
      <c r="BE1059" t="s">
        <v>437</v>
      </c>
      <c r="BF1059">
        <v>0</v>
      </c>
      <c r="BG1059">
        <v>0</v>
      </c>
      <c r="BH1059">
        <f>1-BF1059/BG1059</f>
        <v>0</v>
      </c>
      <c r="BI1059">
        <v>0.5</v>
      </c>
      <c r="BJ1059">
        <f>DI1059</f>
        <v>0</v>
      </c>
      <c r="BK1059">
        <f>L1059</f>
        <v>0</v>
      </c>
      <c r="BL1059">
        <f>BH1059*BI1059*BJ1059</f>
        <v>0</v>
      </c>
      <c r="BM1059">
        <f>(BK1059-BC1059)/BJ1059</f>
        <v>0</v>
      </c>
      <c r="BN1059">
        <f>(BA1059-BG1059)/BG1059</f>
        <v>0</v>
      </c>
      <c r="BO1059">
        <f>AZ1059/(BB1059+AZ1059/BG1059)</f>
        <v>0</v>
      </c>
      <c r="BP1059" t="s">
        <v>437</v>
      </c>
      <c r="BQ1059">
        <v>0</v>
      </c>
      <c r="BR1059">
        <f>IF(BQ1059&lt;&gt;0, BQ1059, BO1059)</f>
        <v>0</v>
      </c>
      <c r="BS1059">
        <f>1-BR1059/BG1059</f>
        <v>0</v>
      </c>
      <c r="BT1059">
        <f>(BG1059-BF1059)/(BG1059-BR1059)</f>
        <v>0</v>
      </c>
      <c r="BU1059">
        <f>(BA1059-BG1059)/(BA1059-BR1059)</f>
        <v>0</v>
      </c>
      <c r="BV1059">
        <f>(BG1059-BF1059)/(BG1059-AZ1059)</f>
        <v>0</v>
      </c>
      <c r="BW1059">
        <f>(BA1059-BG1059)/(BA1059-AZ1059)</f>
        <v>0</v>
      </c>
      <c r="BX1059">
        <f>(BT1059*BR1059/BF1059)</f>
        <v>0</v>
      </c>
      <c r="BY1059">
        <f>(1-BX1059)</f>
        <v>0</v>
      </c>
      <c r="DH1059">
        <f>$B$11*EG1059+$C$11*EH1059+$F$11*ES1059*(1-EV1059)</f>
        <v>0</v>
      </c>
      <c r="DI1059">
        <f>DH1059*DJ1059</f>
        <v>0</v>
      </c>
      <c r="DJ1059">
        <f>($B$11*$D$9+$C$11*$D$9+$F$11*((FF1059+EX1059)/MAX(FF1059+EX1059+FG1059, 0.1)*$I$9+FG1059/MAX(FF1059+EX1059+FG1059, 0.1)*$J$9))/($B$11+$C$11+$F$11)</f>
        <v>0</v>
      </c>
      <c r="DK1059">
        <f>($B$11*$K$9+$C$11*$K$9+$F$11*((FF1059+EX1059)/MAX(FF1059+EX1059+FG1059, 0.1)*$P$9+FG1059/MAX(FF1059+EX1059+FG1059, 0.1)*$Q$9))/($B$11+$C$11+$F$11)</f>
        <v>0</v>
      </c>
      <c r="DL1059">
        <v>6</v>
      </c>
      <c r="DM1059">
        <v>0.5</v>
      </c>
      <c r="DN1059" t="s">
        <v>438</v>
      </c>
      <c r="DO1059">
        <v>2</v>
      </c>
      <c r="DP1059" t="b">
        <v>1</v>
      </c>
      <c r="DQ1059">
        <v>1761426182.94615</v>
      </c>
      <c r="DR1059">
        <v>1272.29769230769</v>
      </c>
      <c r="DS1059">
        <v>1344.46461538462</v>
      </c>
      <c r="DT1059">
        <v>50.8587461538461</v>
      </c>
      <c r="DU1059">
        <v>25.8046384615385</v>
      </c>
      <c r="DV1059">
        <v>1271.2</v>
      </c>
      <c r="DW1059">
        <v>50.9028615384615</v>
      </c>
      <c r="DX1059">
        <v>500.014692307692</v>
      </c>
      <c r="DY1059">
        <v>90.2009538461539</v>
      </c>
      <c r="DZ1059">
        <v>0.0409995923076923</v>
      </c>
      <c r="EA1059">
        <v>51.6653769230769</v>
      </c>
      <c r="EB1059">
        <v>47.8847615384615</v>
      </c>
      <c r="EC1059">
        <v>999.9</v>
      </c>
      <c r="ED1059">
        <v>0</v>
      </c>
      <c r="EE1059">
        <v>0</v>
      </c>
      <c r="EF1059">
        <v>10002.5</v>
      </c>
      <c r="EG1059">
        <v>0</v>
      </c>
      <c r="EH1059">
        <v>1186.98230769231</v>
      </c>
      <c r="EI1059">
        <v>-72.1663923076923</v>
      </c>
      <c r="EJ1059">
        <v>1340.47384615385</v>
      </c>
      <c r="EK1059">
        <v>1380.07692307692</v>
      </c>
      <c r="EL1059">
        <v>25.0540923076923</v>
      </c>
      <c r="EM1059">
        <v>1344.46461538462</v>
      </c>
      <c r="EN1059">
        <v>25.8046384615385</v>
      </c>
      <c r="EO1059">
        <v>4.58750846153846</v>
      </c>
      <c r="EP1059">
        <v>2.32760307692308</v>
      </c>
      <c r="EQ1059">
        <v>31.2938076923077</v>
      </c>
      <c r="ER1059">
        <v>19.8687153846154</v>
      </c>
      <c r="ES1059">
        <v>1200.00076923077</v>
      </c>
      <c r="ET1059">
        <v>0.966995846153846</v>
      </c>
      <c r="EU1059">
        <v>0.0330041153846154</v>
      </c>
      <c r="EV1059">
        <v>0</v>
      </c>
      <c r="EW1059">
        <v>948.835923076923</v>
      </c>
      <c r="EX1059">
        <v>5.00059</v>
      </c>
      <c r="EY1059">
        <v>12625.7384615385</v>
      </c>
      <c r="EZ1059">
        <v>10358.7153846154</v>
      </c>
      <c r="FA1059">
        <v>64.4903076923077</v>
      </c>
      <c r="FB1059">
        <v>65.687</v>
      </c>
      <c r="FC1059">
        <v>64.4563846153846</v>
      </c>
      <c r="FD1059">
        <v>65.5813846153846</v>
      </c>
      <c r="FE1059">
        <v>65.7643076923077</v>
      </c>
      <c r="FF1059">
        <v>1155.56076923077</v>
      </c>
      <c r="FG1059">
        <v>39.44</v>
      </c>
      <c r="FH1059">
        <v>0</v>
      </c>
      <c r="FI1059">
        <v>1761426151.9</v>
      </c>
      <c r="FJ1059">
        <v>0</v>
      </c>
      <c r="FK1059">
        <v>948.88708</v>
      </c>
      <c r="FL1059">
        <v>3.67776923224516</v>
      </c>
      <c r="FM1059">
        <v>36.4076922692065</v>
      </c>
      <c r="FN1059">
        <v>12626.4</v>
      </c>
      <c r="FO1059">
        <v>15</v>
      </c>
      <c r="FP1059">
        <v>0</v>
      </c>
      <c r="FQ1059" t="s">
        <v>439</v>
      </c>
      <c r="FR1059">
        <v>0</v>
      </c>
      <c r="FS1059">
        <v>0</v>
      </c>
      <c r="FT1059">
        <v>0</v>
      </c>
      <c r="FU1059">
        <v>0</v>
      </c>
      <c r="FV1059">
        <v>0</v>
      </c>
      <c r="FW1059">
        <v>0</v>
      </c>
      <c r="FX1059">
        <v>0</v>
      </c>
      <c r="FY1059">
        <v>0</v>
      </c>
      <c r="FZ1059">
        <v>0</v>
      </c>
      <c r="GA1059">
        <v>0</v>
      </c>
      <c r="GB1059">
        <v>0</v>
      </c>
      <c r="GC1059">
        <v>-72.365325</v>
      </c>
      <c r="GD1059">
        <v>-0.0137278195488908</v>
      </c>
      <c r="GE1059">
        <v>0.944810657155708</v>
      </c>
      <c r="GF1059">
        <v>1</v>
      </c>
      <c r="GG1059">
        <v>948.608058823529</v>
      </c>
      <c r="GH1059">
        <v>4.37494270969612</v>
      </c>
      <c r="GI1059">
        <v>0.459061122495516</v>
      </c>
      <c r="GJ1059">
        <v>-1</v>
      </c>
      <c r="GK1059">
        <v>25.055855</v>
      </c>
      <c r="GL1059">
        <v>-0.028371428571408</v>
      </c>
      <c r="GM1059">
        <v>0.00550558579989451</v>
      </c>
      <c r="GN1059">
        <v>1</v>
      </c>
      <c r="GO1059">
        <v>2</v>
      </c>
      <c r="GP1059">
        <v>2</v>
      </c>
      <c r="GQ1059" t="s">
        <v>440</v>
      </c>
      <c r="GR1059">
        <v>3.12617</v>
      </c>
      <c r="GS1059">
        <v>2.71905</v>
      </c>
      <c r="GT1059">
        <v>0.184636</v>
      </c>
      <c r="GU1059">
        <v>0.190419</v>
      </c>
      <c r="GV1059">
        <v>0.164344</v>
      </c>
      <c r="GW1059">
        <v>0.102222</v>
      </c>
      <c r="GX1059">
        <v>29010.1</v>
      </c>
      <c r="GY1059">
        <v>30397.8</v>
      </c>
      <c r="GZ1059">
        <v>32356.2</v>
      </c>
      <c r="HA1059">
        <v>34167.8</v>
      </c>
      <c r="HB1059">
        <v>38889.5</v>
      </c>
      <c r="HC1059">
        <v>44288.2</v>
      </c>
      <c r="HD1059">
        <v>50914.4</v>
      </c>
      <c r="HE1059">
        <v>54843.2</v>
      </c>
      <c r="HF1059">
        <v>1.64762</v>
      </c>
      <c r="HG1059">
        <v>1.50135</v>
      </c>
      <c r="HH1059">
        <v>-0.140775</v>
      </c>
      <c r="HI1059">
        <v>0</v>
      </c>
      <c r="HJ1059">
        <v>50.1069</v>
      </c>
      <c r="HK1059">
        <v>999.9</v>
      </c>
      <c r="HL1059">
        <v>56.019</v>
      </c>
      <c r="HM1059">
        <v>30.313</v>
      </c>
      <c r="HN1059">
        <v>26.9371</v>
      </c>
      <c r="HO1059">
        <v>60.1468</v>
      </c>
      <c r="HP1059">
        <v>40.4928</v>
      </c>
      <c r="HQ1059">
        <v>1</v>
      </c>
      <c r="HR1059">
        <v>2.70264</v>
      </c>
      <c r="HS1059">
        <v>0.867416</v>
      </c>
      <c r="HT1059">
        <v>20.1073</v>
      </c>
      <c r="HU1059">
        <v>5.18554</v>
      </c>
      <c r="HV1059">
        <v>12.0159</v>
      </c>
      <c r="HW1059">
        <v>4.967</v>
      </c>
      <c r="HX1059">
        <v>3.296</v>
      </c>
      <c r="HY1059">
        <v>9999</v>
      </c>
      <c r="HZ1059">
        <v>9999</v>
      </c>
      <c r="IA1059">
        <v>999.9</v>
      </c>
      <c r="IB1059">
        <v>9999</v>
      </c>
      <c r="IC1059">
        <v>1.86325</v>
      </c>
      <c r="ID1059">
        <v>1.86812</v>
      </c>
      <c r="IE1059">
        <v>1.86783</v>
      </c>
      <c r="IF1059">
        <v>1.86905</v>
      </c>
      <c r="IG1059">
        <v>1.86982</v>
      </c>
      <c r="IH1059">
        <v>1.86588</v>
      </c>
      <c r="II1059">
        <v>1.86698</v>
      </c>
      <c r="IJ1059">
        <v>1.8684</v>
      </c>
      <c r="IK1059">
        <v>5</v>
      </c>
      <c r="IL1059">
        <v>0</v>
      </c>
      <c r="IM1059">
        <v>0</v>
      </c>
      <c r="IN1059">
        <v>0</v>
      </c>
      <c r="IO1059" t="s">
        <v>441</v>
      </c>
      <c r="IP1059" t="s">
        <v>442</v>
      </c>
      <c r="IQ1059" t="s">
        <v>443</v>
      </c>
      <c r="IR1059" t="s">
        <v>443</v>
      </c>
      <c r="IS1059" t="s">
        <v>443</v>
      </c>
      <c r="IT1059" t="s">
        <v>443</v>
      </c>
      <c r="IU1059">
        <v>0</v>
      </c>
      <c r="IV1059">
        <v>100</v>
      </c>
      <c r="IW1059">
        <v>100</v>
      </c>
      <c r="IX1059">
        <v>1.1</v>
      </c>
      <c r="IY1059">
        <v>-0.0441</v>
      </c>
      <c r="IZ1059">
        <v>1.09748391826392</v>
      </c>
      <c r="JA1059">
        <v>0</v>
      </c>
      <c r="JB1059">
        <v>0</v>
      </c>
      <c r="JC1059">
        <v>0</v>
      </c>
      <c r="JD1059">
        <v>-0.0441141096964596</v>
      </c>
      <c r="JE1059">
        <v>0</v>
      </c>
      <c r="JF1059">
        <v>0</v>
      </c>
      <c r="JG1059">
        <v>0</v>
      </c>
      <c r="JH1059">
        <v>5</v>
      </c>
      <c r="JI1059">
        <v>2273</v>
      </c>
      <c r="JJ1059">
        <v>1</v>
      </c>
      <c r="JK1059">
        <v>24</v>
      </c>
      <c r="JL1059">
        <v>29357103.2</v>
      </c>
      <c r="JM1059">
        <v>29357103.2</v>
      </c>
      <c r="JN1059">
        <v>2.64526</v>
      </c>
      <c r="JO1059">
        <v>2.6062</v>
      </c>
      <c r="JP1059">
        <v>1.54785</v>
      </c>
      <c r="JQ1059">
        <v>2.31567</v>
      </c>
      <c r="JR1059">
        <v>1.64673</v>
      </c>
      <c r="JS1059">
        <v>2.38525</v>
      </c>
      <c r="JT1059">
        <v>34.4408</v>
      </c>
      <c r="JU1059">
        <v>24.1838</v>
      </c>
      <c r="JV1059">
        <v>18</v>
      </c>
      <c r="JW1059">
        <v>485.457</v>
      </c>
      <c r="JX1059">
        <v>379.262</v>
      </c>
      <c r="JY1059">
        <v>49.9213</v>
      </c>
      <c r="JZ1059">
        <v>57.2867</v>
      </c>
      <c r="KA1059">
        <v>29.9986</v>
      </c>
      <c r="KB1059">
        <v>56.4626</v>
      </c>
      <c r="KC1059">
        <v>56.2311</v>
      </c>
      <c r="KD1059">
        <v>53.0908</v>
      </c>
      <c r="KE1059">
        <v>0</v>
      </c>
      <c r="KF1059">
        <v>100</v>
      </c>
      <c r="KG1059">
        <v>49.9635</v>
      </c>
      <c r="KH1059">
        <v>1395.43</v>
      </c>
      <c r="KI1059">
        <v>26.2864</v>
      </c>
      <c r="KJ1059">
        <v>92.24</v>
      </c>
      <c r="KK1059">
        <v>88.7112</v>
      </c>
    </row>
    <row r="1060" spans="1:297">
      <c r="A1060">
        <v>1044</v>
      </c>
      <c r="B1060">
        <v>1761426196.1</v>
      </c>
      <c r="C1060">
        <v>18015.0999999046</v>
      </c>
      <c r="D1060" t="s">
        <v>2540</v>
      </c>
      <c r="E1060" t="s">
        <v>2541</v>
      </c>
      <c r="F1060">
        <v>5</v>
      </c>
      <c r="G1060" t="s">
        <v>2375</v>
      </c>
      <c r="H1060" t="s">
        <v>436</v>
      </c>
      <c r="I1060">
        <v>1761426187.94615</v>
      </c>
      <c r="J1060">
        <f>(K1060)/1000</f>
        <v>0</v>
      </c>
      <c r="K1060">
        <f>IF(DP1060, AN1060, AH1060)</f>
        <v>0</v>
      </c>
      <c r="L1060">
        <f>IF(DP1060, AI1060, AG1060)</f>
        <v>0</v>
      </c>
      <c r="M1060">
        <f>DR1060 - IF(AU1060&gt;1, L1060*DL1060*100.0/(AW1060), 0)</f>
        <v>0</v>
      </c>
      <c r="N1060">
        <f>((T1060-J1060/2)*M1060-L1060)/(T1060+J1060/2)</f>
        <v>0</v>
      </c>
      <c r="O1060">
        <f>N1060*(DY1060+DZ1060)/1000.0</f>
        <v>0</v>
      </c>
      <c r="P1060">
        <f>(DR1060 - IF(AU1060&gt;1, L1060*DL1060*100.0/(AW1060), 0))*(DY1060+DZ1060)/1000.0</f>
        <v>0</v>
      </c>
      <c r="Q1060">
        <f>2.0/((1/S1060-1/R1060)+SIGN(S1060)*SQRT((1/S1060-1/R1060)*(1/S1060-1/R1060) + 4*DM1060/((DM1060+1)*(DM1060+1))*(2*1/S1060*1/R1060-1/R1060*1/R1060)))</f>
        <v>0</v>
      </c>
      <c r="R1060">
        <f>IF(LEFT(DN1060,1)&lt;&gt;"0",IF(LEFT(DN1060,1)="1",3.0,DO1060),$D$5+$E$5*(EF1060*DY1060/($K$5*1000))+$F$5*(EF1060*DY1060/($K$5*1000))*MAX(MIN(DL1060,$J$5),$I$5)*MAX(MIN(DL1060,$J$5),$I$5)+$G$5*MAX(MIN(DL1060,$J$5),$I$5)*(EF1060*DY1060/($K$5*1000))+$H$5*(EF1060*DY1060/($K$5*1000))*(EF1060*DY1060/($K$5*1000)))</f>
        <v>0</v>
      </c>
      <c r="S1060">
        <f>J1060*(1000-(1000*0.61365*exp(17.502*W1060/(240.97+W1060))/(DY1060+DZ1060)+DT1060)/2)/(1000*0.61365*exp(17.502*W1060/(240.97+W1060))/(DY1060+DZ1060)-DT1060)</f>
        <v>0</v>
      </c>
      <c r="T1060">
        <f>1/((DM1060+1)/(Q1060/1.6)+1/(R1060/1.37)) + DM1060/((DM1060+1)/(Q1060/1.6) + DM1060/(R1060/1.37))</f>
        <v>0</v>
      </c>
      <c r="U1060">
        <f>(DH1060*DK1060)</f>
        <v>0</v>
      </c>
      <c r="V1060">
        <f>(EA1060+(U1060+2*0.95*5.67E-8*(((EA1060+$B$7)+273)^4-(EA1060+273)^4)-44100*J1060)/(1.84*29.3*R1060+8*0.95*5.67E-8*(EA1060+273)^3))</f>
        <v>0</v>
      </c>
      <c r="W1060">
        <f>($C$7*EB1060+$D$7*EC1060+$E$7*V1060)</f>
        <v>0</v>
      </c>
      <c r="X1060">
        <f>0.61365*exp(17.502*W1060/(240.97+W1060))</f>
        <v>0</v>
      </c>
      <c r="Y1060">
        <f>(Z1060/AA1060*100)</f>
        <v>0</v>
      </c>
      <c r="Z1060">
        <f>DT1060*(DY1060+DZ1060)/1000</f>
        <v>0</v>
      </c>
      <c r="AA1060">
        <f>0.61365*exp(17.502*EA1060/(240.97+EA1060))</f>
        <v>0</v>
      </c>
      <c r="AB1060">
        <f>(X1060-DT1060*(DY1060+DZ1060)/1000)</f>
        <v>0</v>
      </c>
      <c r="AC1060">
        <f>(-J1060*44100)</f>
        <v>0</v>
      </c>
      <c r="AD1060">
        <f>2*29.3*R1060*0.92*(EA1060-W1060)</f>
        <v>0</v>
      </c>
      <c r="AE1060">
        <f>2*0.95*5.67E-8*(((EA1060+$B$7)+273)^4-(W1060+273)^4)</f>
        <v>0</v>
      </c>
      <c r="AF1060">
        <f>U1060+AE1060+AC1060+AD1060</f>
        <v>0</v>
      </c>
      <c r="AG1060">
        <f>DX1060*AU1060*(DS1060-DR1060*(1000-AU1060*DU1060)/(1000-AU1060*DT1060))/(100*DL1060)</f>
        <v>0</v>
      </c>
      <c r="AH1060">
        <f>1000*DX1060*AU1060*(DT1060-DU1060)/(100*DL1060*(1000-AU1060*DT1060))</f>
        <v>0</v>
      </c>
      <c r="AI1060">
        <f>(AJ1060 - AK1060 - DY1060*1E3/(8.314*(EA1060+273.15)) * AM1060/DX1060 * AL1060) * DX1060/(100*DL1060) * (1000 - DU1060)/1000</f>
        <v>0</v>
      </c>
      <c r="AJ1060">
        <v>1411.40792838362</v>
      </c>
      <c r="AK1060">
        <v>1380.33581818182</v>
      </c>
      <c r="AL1060">
        <v>3.07564250226151</v>
      </c>
      <c r="AM1060">
        <v>65.4866395817143</v>
      </c>
      <c r="AN1060">
        <f>(AP1060 - AO1060 + DY1060*1E3/(8.314*(EA1060+273.15)) * AR1060/DX1060 * AQ1060) * DX1060/(100*DL1060) * 1000/(1000 - AP1060)</f>
        <v>0</v>
      </c>
      <c r="AO1060">
        <v>25.8145275416199</v>
      </c>
      <c r="AP1060">
        <v>50.8764290909091</v>
      </c>
      <c r="AQ1060">
        <v>-0.000261215023069967</v>
      </c>
      <c r="AR1060">
        <v>110.837555628061</v>
      </c>
      <c r="AS1060">
        <v>8</v>
      </c>
      <c r="AT1060">
        <v>2</v>
      </c>
      <c r="AU1060">
        <f>IF(AS1060*$H$13&gt;=AW1060,1.0,(AW1060/(AW1060-AS1060*$H$13)))</f>
        <v>0</v>
      </c>
      <c r="AV1060">
        <f>(AU1060-1)*100</f>
        <v>0</v>
      </c>
      <c r="AW1060">
        <f>MAX(0,($B$13+$C$13*EF1060)/(1+$D$13*EF1060)*DY1060/(EA1060+273)*$E$13)</f>
        <v>0</v>
      </c>
      <c r="AX1060" t="s">
        <v>437</v>
      </c>
      <c r="AY1060" t="s">
        <v>437</v>
      </c>
      <c r="AZ1060">
        <v>0</v>
      </c>
      <c r="BA1060">
        <v>0</v>
      </c>
      <c r="BB1060">
        <f>1-AZ1060/BA1060</f>
        <v>0</v>
      </c>
      <c r="BC1060">
        <v>0</v>
      </c>
      <c r="BD1060" t="s">
        <v>437</v>
      </c>
      <c r="BE1060" t="s">
        <v>437</v>
      </c>
      <c r="BF1060">
        <v>0</v>
      </c>
      <c r="BG1060">
        <v>0</v>
      </c>
      <c r="BH1060">
        <f>1-BF1060/BG1060</f>
        <v>0</v>
      </c>
      <c r="BI1060">
        <v>0.5</v>
      </c>
      <c r="BJ1060">
        <f>DI1060</f>
        <v>0</v>
      </c>
      <c r="BK1060">
        <f>L1060</f>
        <v>0</v>
      </c>
      <c r="BL1060">
        <f>BH1060*BI1060*BJ1060</f>
        <v>0</v>
      </c>
      <c r="BM1060">
        <f>(BK1060-BC1060)/BJ1060</f>
        <v>0</v>
      </c>
      <c r="BN1060">
        <f>(BA1060-BG1060)/BG1060</f>
        <v>0</v>
      </c>
      <c r="BO1060">
        <f>AZ1060/(BB1060+AZ1060/BG1060)</f>
        <v>0</v>
      </c>
      <c r="BP1060" t="s">
        <v>437</v>
      </c>
      <c r="BQ1060">
        <v>0</v>
      </c>
      <c r="BR1060">
        <f>IF(BQ1060&lt;&gt;0, BQ1060, BO1060)</f>
        <v>0</v>
      </c>
      <c r="BS1060">
        <f>1-BR1060/BG1060</f>
        <v>0</v>
      </c>
      <c r="BT1060">
        <f>(BG1060-BF1060)/(BG1060-BR1060)</f>
        <v>0</v>
      </c>
      <c r="BU1060">
        <f>(BA1060-BG1060)/(BA1060-BR1060)</f>
        <v>0</v>
      </c>
      <c r="BV1060">
        <f>(BG1060-BF1060)/(BG1060-AZ1060)</f>
        <v>0</v>
      </c>
      <c r="BW1060">
        <f>(BA1060-BG1060)/(BA1060-AZ1060)</f>
        <v>0</v>
      </c>
      <c r="BX1060">
        <f>(BT1060*BR1060/BF1060)</f>
        <v>0</v>
      </c>
      <c r="BY1060">
        <f>(1-BX1060)</f>
        <v>0</v>
      </c>
      <c r="DH1060">
        <f>$B$11*EG1060+$C$11*EH1060+$F$11*ES1060*(1-EV1060)</f>
        <v>0</v>
      </c>
      <c r="DI1060">
        <f>DH1060*DJ1060</f>
        <v>0</v>
      </c>
      <c r="DJ1060">
        <f>($B$11*$D$9+$C$11*$D$9+$F$11*((FF1060+EX1060)/MAX(FF1060+EX1060+FG1060, 0.1)*$I$9+FG1060/MAX(FF1060+EX1060+FG1060, 0.1)*$J$9))/($B$11+$C$11+$F$11)</f>
        <v>0</v>
      </c>
      <c r="DK1060">
        <f>($B$11*$K$9+$C$11*$K$9+$F$11*((FF1060+EX1060)/MAX(FF1060+EX1060+FG1060, 0.1)*$P$9+FG1060/MAX(FF1060+EX1060+FG1060, 0.1)*$Q$9))/($B$11+$C$11+$F$11)</f>
        <v>0</v>
      </c>
      <c r="DL1060">
        <v>6</v>
      </c>
      <c r="DM1060">
        <v>0.5</v>
      </c>
      <c r="DN1060" t="s">
        <v>438</v>
      </c>
      <c r="DO1060">
        <v>2</v>
      </c>
      <c r="DP1060" t="b">
        <v>1</v>
      </c>
      <c r="DQ1060">
        <v>1761426187.94615</v>
      </c>
      <c r="DR1060">
        <v>1288.16538461538</v>
      </c>
      <c r="DS1060">
        <v>1360.51461538462</v>
      </c>
      <c r="DT1060">
        <v>50.8655461538462</v>
      </c>
      <c r="DU1060">
        <v>25.8084846153846</v>
      </c>
      <c r="DV1060">
        <v>1287.06846153846</v>
      </c>
      <c r="DW1060">
        <v>50.9096538461539</v>
      </c>
      <c r="DX1060">
        <v>500.015923076923</v>
      </c>
      <c r="DY1060">
        <v>90.2005307692308</v>
      </c>
      <c r="DZ1060">
        <v>0.0410895846153846</v>
      </c>
      <c r="EA1060">
        <v>51.6726384615385</v>
      </c>
      <c r="EB1060">
        <v>47.8856</v>
      </c>
      <c r="EC1060">
        <v>999.9</v>
      </c>
      <c r="ED1060">
        <v>0</v>
      </c>
      <c r="EE1060">
        <v>0</v>
      </c>
      <c r="EF1060">
        <v>10001.7230769231</v>
      </c>
      <c r="EG1060">
        <v>0</v>
      </c>
      <c r="EH1060">
        <v>1187.03153846154</v>
      </c>
      <c r="EI1060">
        <v>-72.3473923076923</v>
      </c>
      <c r="EJ1060">
        <v>1357.20153846154</v>
      </c>
      <c r="EK1060">
        <v>1396.55692307692</v>
      </c>
      <c r="EL1060">
        <v>25.0570384615385</v>
      </c>
      <c r="EM1060">
        <v>1360.51461538462</v>
      </c>
      <c r="EN1060">
        <v>25.8084846153846</v>
      </c>
      <c r="EO1060">
        <v>4.58809923076923</v>
      </c>
      <c r="EP1060">
        <v>2.32793923076923</v>
      </c>
      <c r="EQ1060">
        <v>31.2960692307692</v>
      </c>
      <c r="ER1060">
        <v>19.8710615384615</v>
      </c>
      <c r="ES1060">
        <v>1199.98307692308</v>
      </c>
      <c r="ET1060">
        <v>0.966995230769231</v>
      </c>
      <c r="EU1060">
        <v>0.0330047923076923</v>
      </c>
      <c r="EV1060">
        <v>0</v>
      </c>
      <c r="EW1060">
        <v>949.110923076923</v>
      </c>
      <c r="EX1060">
        <v>5.00059</v>
      </c>
      <c r="EY1060">
        <v>12628.5461538462</v>
      </c>
      <c r="EZ1060">
        <v>10358.5692307692</v>
      </c>
      <c r="FA1060">
        <v>64.4709230769231</v>
      </c>
      <c r="FB1060">
        <v>65.6774615384615</v>
      </c>
      <c r="FC1060">
        <v>64.4418461538462</v>
      </c>
      <c r="FD1060">
        <v>65.5620769230769</v>
      </c>
      <c r="FE1060">
        <v>65.75</v>
      </c>
      <c r="FF1060">
        <v>1155.54307692308</v>
      </c>
      <c r="FG1060">
        <v>39.44</v>
      </c>
      <c r="FH1060">
        <v>0</v>
      </c>
      <c r="FI1060">
        <v>1761426156.7</v>
      </c>
      <c r="FJ1060">
        <v>0</v>
      </c>
      <c r="FK1060">
        <v>949.13928</v>
      </c>
      <c r="FL1060">
        <v>2.93476924373543</v>
      </c>
      <c r="FM1060">
        <v>32.7769230542997</v>
      </c>
      <c r="FN1060">
        <v>12629.232</v>
      </c>
      <c r="FO1060">
        <v>15</v>
      </c>
      <c r="FP1060">
        <v>0</v>
      </c>
      <c r="FQ1060" t="s">
        <v>439</v>
      </c>
      <c r="FR1060">
        <v>0</v>
      </c>
      <c r="FS1060">
        <v>0</v>
      </c>
      <c r="FT1060">
        <v>0</v>
      </c>
      <c r="FU1060">
        <v>0</v>
      </c>
      <c r="FV1060">
        <v>0</v>
      </c>
      <c r="FW1060">
        <v>0</v>
      </c>
      <c r="FX1060">
        <v>0</v>
      </c>
      <c r="FY1060">
        <v>0</v>
      </c>
      <c r="FZ1060">
        <v>0</v>
      </c>
      <c r="GA1060">
        <v>0</v>
      </c>
      <c r="GB1060">
        <v>0</v>
      </c>
      <c r="GC1060">
        <v>-72.1406619047619</v>
      </c>
      <c r="GD1060">
        <v>-0.0999428571428877</v>
      </c>
      <c r="GE1060">
        <v>0.983065558767302</v>
      </c>
      <c r="GF1060">
        <v>1</v>
      </c>
      <c r="GG1060">
        <v>948.944147058824</v>
      </c>
      <c r="GH1060">
        <v>3.36964095380056</v>
      </c>
      <c r="GI1060">
        <v>0.365703120702224</v>
      </c>
      <c r="GJ1060">
        <v>-1</v>
      </c>
      <c r="GK1060">
        <v>25.0559047619048</v>
      </c>
      <c r="GL1060">
        <v>0.0297740259739918</v>
      </c>
      <c r="GM1060">
        <v>0.00512802535006698</v>
      </c>
      <c r="GN1060">
        <v>1</v>
      </c>
      <c r="GO1060">
        <v>2</v>
      </c>
      <c r="GP1060">
        <v>2</v>
      </c>
      <c r="GQ1060" t="s">
        <v>440</v>
      </c>
      <c r="GR1060">
        <v>3.12615</v>
      </c>
      <c r="GS1060">
        <v>2.71896</v>
      </c>
      <c r="GT1060">
        <v>0.185966</v>
      </c>
      <c r="GU1060">
        <v>0.191929</v>
      </c>
      <c r="GV1060">
        <v>0.164351</v>
      </c>
      <c r="GW1060">
        <v>0.102233</v>
      </c>
      <c r="GX1060">
        <v>28963</v>
      </c>
      <c r="GY1060">
        <v>30341.4</v>
      </c>
      <c r="GZ1060">
        <v>32357</v>
      </c>
      <c r="HA1060">
        <v>34168.9</v>
      </c>
      <c r="HB1060">
        <v>38890.2</v>
      </c>
      <c r="HC1060">
        <v>44289.1</v>
      </c>
      <c r="HD1060">
        <v>50915.6</v>
      </c>
      <c r="HE1060">
        <v>54844.7</v>
      </c>
      <c r="HF1060">
        <v>1.6473</v>
      </c>
      <c r="HG1060">
        <v>1.5016</v>
      </c>
      <c r="HH1060">
        <v>-0.138655</v>
      </c>
      <c r="HI1060">
        <v>0</v>
      </c>
      <c r="HJ1060">
        <v>50.0797</v>
      </c>
      <c r="HK1060">
        <v>999.9</v>
      </c>
      <c r="HL1060">
        <v>56.019</v>
      </c>
      <c r="HM1060">
        <v>30.293</v>
      </c>
      <c r="HN1060">
        <v>26.9077</v>
      </c>
      <c r="HO1060">
        <v>60.1868</v>
      </c>
      <c r="HP1060">
        <v>40.3726</v>
      </c>
      <c r="HQ1060">
        <v>1</v>
      </c>
      <c r="HR1060">
        <v>2.70116</v>
      </c>
      <c r="HS1060">
        <v>0.797688</v>
      </c>
      <c r="HT1060">
        <v>20.1075</v>
      </c>
      <c r="HU1060">
        <v>5.18464</v>
      </c>
      <c r="HV1060">
        <v>12.0159</v>
      </c>
      <c r="HW1060">
        <v>4.9668</v>
      </c>
      <c r="HX1060">
        <v>3.29593</v>
      </c>
      <c r="HY1060">
        <v>9999</v>
      </c>
      <c r="HZ1060">
        <v>9999</v>
      </c>
      <c r="IA1060">
        <v>999.9</v>
      </c>
      <c r="IB1060">
        <v>9999</v>
      </c>
      <c r="IC1060">
        <v>1.86325</v>
      </c>
      <c r="ID1060">
        <v>1.86812</v>
      </c>
      <c r="IE1060">
        <v>1.86784</v>
      </c>
      <c r="IF1060">
        <v>1.86905</v>
      </c>
      <c r="IG1060">
        <v>1.86983</v>
      </c>
      <c r="IH1060">
        <v>1.86586</v>
      </c>
      <c r="II1060">
        <v>1.86695</v>
      </c>
      <c r="IJ1060">
        <v>1.86843</v>
      </c>
      <c r="IK1060">
        <v>5</v>
      </c>
      <c r="IL1060">
        <v>0</v>
      </c>
      <c r="IM1060">
        <v>0</v>
      </c>
      <c r="IN1060">
        <v>0</v>
      </c>
      <c r="IO1060" t="s">
        <v>441</v>
      </c>
      <c r="IP1060" t="s">
        <v>442</v>
      </c>
      <c r="IQ1060" t="s">
        <v>443</v>
      </c>
      <c r="IR1060" t="s">
        <v>443</v>
      </c>
      <c r="IS1060" t="s">
        <v>443</v>
      </c>
      <c r="IT1060" t="s">
        <v>443</v>
      </c>
      <c r="IU1060">
        <v>0</v>
      </c>
      <c r="IV1060">
        <v>100</v>
      </c>
      <c r="IW1060">
        <v>100</v>
      </c>
      <c r="IX1060">
        <v>1.1</v>
      </c>
      <c r="IY1060">
        <v>-0.0441</v>
      </c>
      <c r="IZ1060">
        <v>1.09748391826392</v>
      </c>
      <c r="JA1060">
        <v>0</v>
      </c>
      <c r="JB1060">
        <v>0</v>
      </c>
      <c r="JC1060">
        <v>0</v>
      </c>
      <c r="JD1060">
        <v>-0.0441141096964596</v>
      </c>
      <c r="JE1060">
        <v>0</v>
      </c>
      <c r="JF1060">
        <v>0</v>
      </c>
      <c r="JG1060">
        <v>0</v>
      </c>
      <c r="JH1060">
        <v>5</v>
      </c>
      <c r="JI1060">
        <v>2273</v>
      </c>
      <c r="JJ1060">
        <v>1</v>
      </c>
      <c r="JK1060">
        <v>24</v>
      </c>
      <c r="JL1060">
        <v>29357103.3</v>
      </c>
      <c r="JM1060">
        <v>29357103.3</v>
      </c>
      <c r="JN1060">
        <v>2.677</v>
      </c>
      <c r="JO1060">
        <v>2.61597</v>
      </c>
      <c r="JP1060">
        <v>1.54785</v>
      </c>
      <c r="JQ1060">
        <v>2.31567</v>
      </c>
      <c r="JR1060">
        <v>1.64673</v>
      </c>
      <c r="JS1060">
        <v>2.2876</v>
      </c>
      <c r="JT1060">
        <v>34.418</v>
      </c>
      <c r="JU1060">
        <v>24.1838</v>
      </c>
      <c r="JV1060">
        <v>18</v>
      </c>
      <c r="JW1060">
        <v>485.194</v>
      </c>
      <c r="JX1060">
        <v>379.386</v>
      </c>
      <c r="JY1060">
        <v>50.0027</v>
      </c>
      <c r="JZ1060">
        <v>57.2781</v>
      </c>
      <c r="KA1060">
        <v>29.9987</v>
      </c>
      <c r="KB1060">
        <v>56.4584</v>
      </c>
      <c r="KC1060">
        <v>56.2236</v>
      </c>
      <c r="KD1060">
        <v>53.6343</v>
      </c>
      <c r="KE1060">
        <v>0</v>
      </c>
      <c r="KF1060">
        <v>100</v>
      </c>
      <c r="KG1060">
        <v>50.0466</v>
      </c>
      <c r="KH1060">
        <v>1409.07</v>
      </c>
      <c r="KI1060">
        <v>26.2864</v>
      </c>
      <c r="KJ1060">
        <v>92.2423</v>
      </c>
      <c r="KK1060">
        <v>88.7137</v>
      </c>
    </row>
    <row r="1061" spans="1:297">
      <c r="A1061">
        <v>1045</v>
      </c>
      <c r="B1061">
        <v>1761426201.1</v>
      </c>
      <c r="C1061">
        <v>18020.0999999046</v>
      </c>
      <c r="D1061" t="s">
        <v>2542</v>
      </c>
      <c r="E1061" t="s">
        <v>2543</v>
      </c>
      <c r="F1061">
        <v>5</v>
      </c>
      <c r="G1061" t="s">
        <v>2375</v>
      </c>
      <c r="H1061" t="s">
        <v>436</v>
      </c>
      <c r="I1061">
        <v>1761426192.94615</v>
      </c>
      <c r="J1061">
        <f>(K1061)/1000</f>
        <v>0</v>
      </c>
      <c r="K1061">
        <f>IF(DP1061, AN1061, AH1061)</f>
        <v>0</v>
      </c>
      <c r="L1061">
        <f>IF(DP1061, AI1061, AG1061)</f>
        <v>0</v>
      </c>
      <c r="M1061">
        <f>DR1061 - IF(AU1061&gt;1, L1061*DL1061*100.0/(AW1061), 0)</f>
        <v>0</v>
      </c>
      <c r="N1061">
        <f>((T1061-J1061/2)*M1061-L1061)/(T1061+J1061/2)</f>
        <v>0</v>
      </c>
      <c r="O1061">
        <f>N1061*(DY1061+DZ1061)/1000.0</f>
        <v>0</v>
      </c>
      <c r="P1061">
        <f>(DR1061 - IF(AU1061&gt;1, L1061*DL1061*100.0/(AW1061), 0))*(DY1061+DZ1061)/1000.0</f>
        <v>0</v>
      </c>
      <c r="Q1061">
        <f>2.0/((1/S1061-1/R1061)+SIGN(S1061)*SQRT((1/S1061-1/R1061)*(1/S1061-1/R1061) + 4*DM1061/((DM1061+1)*(DM1061+1))*(2*1/S1061*1/R1061-1/R1061*1/R1061)))</f>
        <v>0</v>
      </c>
      <c r="R1061">
        <f>IF(LEFT(DN1061,1)&lt;&gt;"0",IF(LEFT(DN1061,1)="1",3.0,DO1061),$D$5+$E$5*(EF1061*DY1061/($K$5*1000))+$F$5*(EF1061*DY1061/($K$5*1000))*MAX(MIN(DL1061,$J$5),$I$5)*MAX(MIN(DL1061,$J$5),$I$5)+$G$5*MAX(MIN(DL1061,$J$5),$I$5)*(EF1061*DY1061/($K$5*1000))+$H$5*(EF1061*DY1061/($K$5*1000))*(EF1061*DY1061/($K$5*1000)))</f>
        <v>0</v>
      </c>
      <c r="S1061">
        <f>J1061*(1000-(1000*0.61365*exp(17.502*W1061/(240.97+W1061))/(DY1061+DZ1061)+DT1061)/2)/(1000*0.61365*exp(17.502*W1061/(240.97+W1061))/(DY1061+DZ1061)-DT1061)</f>
        <v>0</v>
      </c>
      <c r="T1061">
        <f>1/((DM1061+1)/(Q1061/1.6)+1/(R1061/1.37)) + DM1061/((DM1061+1)/(Q1061/1.6) + DM1061/(R1061/1.37))</f>
        <v>0</v>
      </c>
      <c r="U1061">
        <f>(DH1061*DK1061)</f>
        <v>0</v>
      </c>
      <c r="V1061">
        <f>(EA1061+(U1061+2*0.95*5.67E-8*(((EA1061+$B$7)+273)^4-(EA1061+273)^4)-44100*J1061)/(1.84*29.3*R1061+8*0.95*5.67E-8*(EA1061+273)^3))</f>
        <v>0</v>
      </c>
      <c r="W1061">
        <f>($C$7*EB1061+$D$7*EC1061+$E$7*V1061)</f>
        <v>0</v>
      </c>
      <c r="X1061">
        <f>0.61365*exp(17.502*W1061/(240.97+W1061))</f>
        <v>0</v>
      </c>
      <c r="Y1061">
        <f>(Z1061/AA1061*100)</f>
        <v>0</v>
      </c>
      <c r="Z1061">
        <f>DT1061*(DY1061+DZ1061)/1000</f>
        <v>0</v>
      </c>
      <c r="AA1061">
        <f>0.61365*exp(17.502*EA1061/(240.97+EA1061))</f>
        <v>0</v>
      </c>
      <c r="AB1061">
        <f>(X1061-DT1061*(DY1061+DZ1061)/1000)</f>
        <v>0</v>
      </c>
      <c r="AC1061">
        <f>(-J1061*44100)</f>
        <v>0</v>
      </c>
      <c r="AD1061">
        <f>2*29.3*R1061*0.92*(EA1061-W1061)</f>
        <v>0</v>
      </c>
      <c r="AE1061">
        <f>2*0.95*5.67E-8*(((EA1061+$B$7)+273)^4-(W1061+273)^4)</f>
        <v>0</v>
      </c>
      <c r="AF1061">
        <f>U1061+AE1061+AC1061+AD1061</f>
        <v>0</v>
      </c>
      <c r="AG1061">
        <f>DX1061*AU1061*(DS1061-DR1061*(1000-AU1061*DU1061)/(1000-AU1061*DT1061))/(100*DL1061)</f>
        <v>0</v>
      </c>
      <c r="AH1061">
        <f>1000*DX1061*AU1061*(DT1061-DU1061)/(100*DL1061*(1000-AU1061*DT1061))</f>
        <v>0</v>
      </c>
      <c r="AI1061">
        <f>(AJ1061 - AK1061 - DY1061*1E3/(8.314*(EA1061+273.15)) * AM1061/DX1061 * AL1061) * DX1061/(100*DL1061) * (1000 - DU1061)/1000</f>
        <v>0</v>
      </c>
      <c r="AJ1061">
        <v>1430.57564308133</v>
      </c>
      <c r="AK1061">
        <v>1398.09187878788</v>
      </c>
      <c r="AL1061">
        <v>3.61133945800391</v>
      </c>
      <c r="AM1061">
        <v>65.4866395817143</v>
      </c>
      <c r="AN1061">
        <f>(AP1061 - AO1061 + DY1061*1E3/(8.314*(EA1061+273.15)) * AR1061/DX1061 * AQ1061) * DX1061/(100*DL1061) * 1000/(1000 - AP1061)</f>
        <v>0</v>
      </c>
      <c r="AO1061">
        <v>25.8188224189971</v>
      </c>
      <c r="AP1061">
        <v>50.8762812121212</v>
      </c>
      <c r="AQ1061">
        <v>-1.23681542523931e-05</v>
      </c>
      <c r="AR1061">
        <v>110.837555628061</v>
      </c>
      <c r="AS1061">
        <v>8</v>
      </c>
      <c r="AT1061">
        <v>2</v>
      </c>
      <c r="AU1061">
        <f>IF(AS1061*$H$13&gt;=AW1061,1.0,(AW1061/(AW1061-AS1061*$H$13)))</f>
        <v>0</v>
      </c>
      <c r="AV1061">
        <f>(AU1061-1)*100</f>
        <v>0</v>
      </c>
      <c r="AW1061">
        <f>MAX(0,($B$13+$C$13*EF1061)/(1+$D$13*EF1061)*DY1061/(EA1061+273)*$E$13)</f>
        <v>0</v>
      </c>
      <c r="AX1061" t="s">
        <v>437</v>
      </c>
      <c r="AY1061" t="s">
        <v>437</v>
      </c>
      <c r="AZ1061">
        <v>0</v>
      </c>
      <c r="BA1061">
        <v>0</v>
      </c>
      <c r="BB1061">
        <f>1-AZ1061/BA1061</f>
        <v>0</v>
      </c>
      <c r="BC1061">
        <v>0</v>
      </c>
      <c r="BD1061" t="s">
        <v>437</v>
      </c>
      <c r="BE1061" t="s">
        <v>437</v>
      </c>
      <c r="BF1061">
        <v>0</v>
      </c>
      <c r="BG1061">
        <v>0</v>
      </c>
      <c r="BH1061">
        <f>1-BF1061/BG1061</f>
        <v>0</v>
      </c>
      <c r="BI1061">
        <v>0.5</v>
      </c>
      <c r="BJ1061">
        <f>DI1061</f>
        <v>0</v>
      </c>
      <c r="BK1061">
        <f>L1061</f>
        <v>0</v>
      </c>
      <c r="BL1061">
        <f>BH1061*BI1061*BJ1061</f>
        <v>0</v>
      </c>
      <c r="BM1061">
        <f>(BK1061-BC1061)/BJ1061</f>
        <v>0</v>
      </c>
      <c r="BN1061">
        <f>(BA1061-BG1061)/BG1061</f>
        <v>0</v>
      </c>
      <c r="BO1061">
        <f>AZ1061/(BB1061+AZ1061/BG1061)</f>
        <v>0</v>
      </c>
      <c r="BP1061" t="s">
        <v>437</v>
      </c>
      <c r="BQ1061">
        <v>0</v>
      </c>
      <c r="BR1061">
        <f>IF(BQ1061&lt;&gt;0, BQ1061, BO1061)</f>
        <v>0</v>
      </c>
      <c r="BS1061">
        <f>1-BR1061/BG1061</f>
        <v>0</v>
      </c>
      <c r="BT1061">
        <f>(BG1061-BF1061)/(BG1061-BR1061)</f>
        <v>0</v>
      </c>
      <c r="BU1061">
        <f>(BA1061-BG1061)/(BA1061-BR1061)</f>
        <v>0</v>
      </c>
      <c r="BV1061">
        <f>(BG1061-BF1061)/(BG1061-AZ1061)</f>
        <v>0</v>
      </c>
      <c r="BW1061">
        <f>(BA1061-BG1061)/(BA1061-AZ1061)</f>
        <v>0</v>
      </c>
      <c r="BX1061">
        <f>(BT1061*BR1061/BF1061)</f>
        <v>0</v>
      </c>
      <c r="BY1061">
        <f>(1-BX1061)</f>
        <v>0</v>
      </c>
      <c r="DH1061">
        <f>$B$11*EG1061+$C$11*EH1061+$F$11*ES1061*(1-EV1061)</f>
        <v>0</v>
      </c>
      <c r="DI1061">
        <f>DH1061*DJ1061</f>
        <v>0</v>
      </c>
      <c r="DJ1061">
        <f>($B$11*$D$9+$C$11*$D$9+$F$11*((FF1061+EX1061)/MAX(FF1061+EX1061+FG1061, 0.1)*$I$9+FG1061/MAX(FF1061+EX1061+FG1061, 0.1)*$J$9))/($B$11+$C$11+$F$11)</f>
        <v>0</v>
      </c>
      <c r="DK1061">
        <f>($B$11*$K$9+$C$11*$K$9+$F$11*((FF1061+EX1061)/MAX(FF1061+EX1061+FG1061, 0.1)*$P$9+FG1061/MAX(FF1061+EX1061+FG1061, 0.1)*$Q$9))/($B$11+$C$11+$F$11)</f>
        <v>0</v>
      </c>
      <c r="DL1061">
        <v>6</v>
      </c>
      <c r="DM1061">
        <v>0.5</v>
      </c>
      <c r="DN1061" t="s">
        <v>438</v>
      </c>
      <c r="DO1061">
        <v>2</v>
      </c>
      <c r="DP1061" t="b">
        <v>1</v>
      </c>
      <c r="DQ1061">
        <v>1761426192.94615</v>
      </c>
      <c r="DR1061">
        <v>1304.04461538462</v>
      </c>
      <c r="DS1061">
        <v>1376.96769230769</v>
      </c>
      <c r="DT1061">
        <v>50.8704692307692</v>
      </c>
      <c r="DU1061">
        <v>25.8127692307692</v>
      </c>
      <c r="DV1061">
        <v>1302.94692307692</v>
      </c>
      <c r="DW1061">
        <v>50.9145769230769</v>
      </c>
      <c r="DX1061">
        <v>500.014692307692</v>
      </c>
      <c r="DY1061">
        <v>90.2000692307692</v>
      </c>
      <c r="DZ1061">
        <v>0.0409931076923077</v>
      </c>
      <c r="EA1061">
        <v>51.6802692307692</v>
      </c>
      <c r="EB1061">
        <v>47.8875307692308</v>
      </c>
      <c r="EC1061">
        <v>999.9</v>
      </c>
      <c r="ED1061">
        <v>0</v>
      </c>
      <c r="EE1061">
        <v>0</v>
      </c>
      <c r="EF1061">
        <v>10006.7753846154</v>
      </c>
      <c r="EG1061">
        <v>0</v>
      </c>
      <c r="EH1061">
        <v>1187.07846153846</v>
      </c>
      <c r="EI1061">
        <v>-72.9217230769231</v>
      </c>
      <c r="EJ1061">
        <v>1373.93846153846</v>
      </c>
      <c r="EK1061">
        <v>1413.45307692308</v>
      </c>
      <c r="EL1061">
        <v>25.0576923076923</v>
      </c>
      <c r="EM1061">
        <v>1376.96769230769</v>
      </c>
      <c r="EN1061">
        <v>25.8127692307692</v>
      </c>
      <c r="EO1061">
        <v>4.58852</v>
      </c>
      <c r="EP1061">
        <v>2.32831307692308</v>
      </c>
      <c r="EQ1061">
        <v>31.2976846153846</v>
      </c>
      <c r="ER1061">
        <v>19.8736615384615</v>
      </c>
      <c r="ES1061">
        <v>1200.01384615385</v>
      </c>
      <c r="ET1061">
        <v>0.966995846153846</v>
      </c>
      <c r="EU1061">
        <v>0.0330041153846154</v>
      </c>
      <c r="EV1061">
        <v>0</v>
      </c>
      <c r="EW1061">
        <v>949.366076923077</v>
      </c>
      <c r="EX1061">
        <v>5.00059</v>
      </c>
      <c r="EY1061">
        <v>12631.1153846154</v>
      </c>
      <c r="EZ1061">
        <v>10358.8230769231</v>
      </c>
      <c r="FA1061">
        <v>64.4515384615385</v>
      </c>
      <c r="FB1061">
        <v>65.6583846153846</v>
      </c>
      <c r="FC1061">
        <v>64.4322307692308</v>
      </c>
      <c r="FD1061">
        <v>65.5381538461538</v>
      </c>
      <c r="FE1061">
        <v>65.75</v>
      </c>
      <c r="FF1061">
        <v>1155.57384615385</v>
      </c>
      <c r="FG1061">
        <v>39.44</v>
      </c>
      <c r="FH1061">
        <v>0</v>
      </c>
      <c r="FI1061">
        <v>1761426161.5</v>
      </c>
      <c r="FJ1061">
        <v>0</v>
      </c>
      <c r="FK1061">
        <v>949.38192</v>
      </c>
      <c r="FL1061">
        <v>2.91084615518796</v>
      </c>
      <c r="FM1061">
        <v>19.8538461304246</v>
      </c>
      <c r="FN1061">
        <v>12631.208</v>
      </c>
      <c r="FO1061">
        <v>15</v>
      </c>
      <c r="FP1061">
        <v>0</v>
      </c>
      <c r="FQ1061" t="s">
        <v>439</v>
      </c>
      <c r="FR1061">
        <v>0</v>
      </c>
      <c r="FS1061">
        <v>0</v>
      </c>
      <c r="FT1061">
        <v>0</v>
      </c>
      <c r="FU1061">
        <v>0</v>
      </c>
      <c r="FV1061">
        <v>0</v>
      </c>
      <c r="FW1061">
        <v>0</v>
      </c>
      <c r="FX1061">
        <v>0</v>
      </c>
      <c r="FY1061">
        <v>0</v>
      </c>
      <c r="FZ1061">
        <v>0</v>
      </c>
      <c r="GA1061">
        <v>0</v>
      </c>
      <c r="GB1061">
        <v>0</v>
      </c>
      <c r="GC1061">
        <v>-73.081505</v>
      </c>
      <c r="GD1061">
        <v>-4.7895473684211</v>
      </c>
      <c r="GE1061">
        <v>1.34912682223541</v>
      </c>
      <c r="GF1061">
        <v>0</v>
      </c>
      <c r="GG1061">
        <v>949.179117647059</v>
      </c>
      <c r="GH1061">
        <v>2.99003820129954</v>
      </c>
      <c r="GI1061">
        <v>0.333376466644102</v>
      </c>
      <c r="GJ1061">
        <v>-1</v>
      </c>
      <c r="GK1061">
        <v>25.05742</v>
      </c>
      <c r="GL1061">
        <v>0.0227819548872213</v>
      </c>
      <c r="GM1061">
        <v>0.00492692601933481</v>
      </c>
      <c r="GN1061">
        <v>1</v>
      </c>
      <c r="GO1061">
        <v>1</v>
      </c>
      <c r="GP1061">
        <v>2</v>
      </c>
      <c r="GQ1061" t="s">
        <v>446</v>
      </c>
      <c r="GR1061">
        <v>3.12614</v>
      </c>
      <c r="GS1061">
        <v>2.7188</v>
      </c>
      <c r="GT1061">
        <v>0.187479</v>
      </c>
      <c r="GU1061">
        <v>0.193416</v>
      </c>
      <c r="GV1061">
        <v>0.164363</v>
      </c>
      <c r="GW1061">
        <v>0.102245</v>
      </c>
      <c r="GX1061">
        <v>28909.6</v>
      </c>
      <c r="GY1061">
        <v>30286.4</v>
      </c>
      <c r="GZ1061">
        <v>32358.1</v>
      </c>
      <c r="HA1061">
        <v>34170.5</v>
      </c>
      <c r="HB1061">
        <v>38891</v>
      </c>
      <c r="HC1061">
        <v>44290.6</v>
      </c>
      <c r="HD1061">
        <v>50917.3</v>
      </c>
      <c r="HE1061">
        <v>54847</v>
      </c>
      <c r="HF1061">
        <v>1.64748</v>
      </c>
      <c r="HG1061">
        <v>1.5017</v>
      </c>
      <c r="HH1061">
        <v>-0.13607</v>
      </c>
      <c r="HI1061">
        <v>0</v>
      </c>
      <c r="HJ1061">
        <v>50.0546</v>
      </c>
      <c r="HK1061">
        <v>999.9</v>
      </c>
      <c r="HL1061">
        <v>56.043</v>
      </c>
      <c r="HM1061">
        <v>30.313</v>
      </c>
      <c r="HN1061">
        <v>26.9514</v>
      </c>
      <c r="HO1061">
        <v>60.0168</v>
      </c>
      <c r="HP1061">
        <v>40.4647</v>
      </c>
      <c r="HQ1061">
        <v>1</v>
      </c>
      <c r="HR1061">
        <v>2.69955</v>
      </c>
      <c r="HS1061">
        <v>0.749534</v>
      </c>
      <c r="HT1061">
        <v>20.1076</v>
      </c>
      <c r="HU1061">
        <v>5.1839</v>
      </c>
      <c r="HV1061">
        <v>12.0159</v>
      </c>
      <c r="HW1061">
        <v>4.96635</v>
      </c>
      <c r="HX1061">
        <v>3.29583</v>
      </c>
      <c r="HY1061">
        <v>9999</v>
      </c>
      <c r="HZ1061">
        <v>9999</v>
      </c>
      <c r="IA1061">
        <v>999.9</v>
      </c>
      <c r="IB1061">
        <v>9999</v>
      </c>
      <c r="IC1061">
        <v>1.86325</v>
      </c>
      <c r="ID1061">
        <v>1.8681</v>
      </c>
      <c r="IE1061">
        <v>1.86783</v>
      </c>
      <c r="IF1061">
        <v>1.86905</v>
      </c>
      <c r="IG1061">
        <v>1.86981</v>
      </c>
      <c r="IH1061">
        <v>1.86586</v>
      </c>
      <c r="II1061">
        <v>1.86693</v>
      </c>
      <c r="IJ1061">
        <v>1.8684</v>
      </c>
      <c r="IK1061">
        <v>5</v>
      </c>
      <c r="IL1061">
        <v>0</v>
      </c>
      <c r="IM1061">
        <v>0</v>
      </c>
      <c r="IN1061">
        <v>0</v>
      </c>
      <c r="IO1061" t="s">
        <v>441</v>
      </c>
      <c r="IP1061" t="s">
        <v>442</v>
      </c>
      <c r="IQ1061" t="s">
        <v>443</v>
      </c>
      <c r="IR1061" t="s">
        <v>443</v>
      </c>
      <c r="IS1061" t="s">
        <v>443</v>
      </c>
      <c r="IT1061" t="s">
        <v>443</v>
      </c>
      <c r="IU1061">
        <v>0</v>
      </c>
      <c r="IV1061">
        <v>100</v>
      </c>
      <c r="IW1061">
        <v>100</v>
      </c>
      <c r="IX1061">
        <v>1.1</v>
      </c>
      <c r="IY1061">
        <v>-0.0441</v>
      </c>
      <c r="IZ1061">
        <v>1.09748391826392</v>
      </c>
      <c r="JA1061">
        <v>0</v>
      </c>
      <c r="JB1061">
        <v>0</v>
      </c>
      <c r="JC1061">
        <v>0</v>
      </c>
      <c r="JD1061">
        <v>-0.0441141096964596</v>
      </c>
      <c r="JE1061">
        <v>0</v>
      </c>
      <c r="JF1061">
        <v>0</v>
      </c>
      <c r="JG1061">
        <v>0</v>
      </c>
      <c r="JH1061">
        <v>5</v>
      </c>
      <c r="JI1061">
        <v>2273</v>
      </c>
      <c r="JJ1061">
        <v>1</v>
      </c>
      <c r="JK1061">
        <v>24</v>
      </c>
      <c r="JL1061">
        <v>29357103.4</v>
      </c>
      <c r="JM1061">
        <v>29357103.4</v>
      </c>
      <c r="JN1061">
        <v>2.70142</v>
      </c>
      <c r="JO1061">
        <v>2.6062</v>
      </c>
      <c r="JP1061">
        <v>1.54785</v>
      </c>
      <c r="JQ1061">
        <v>2.31567</v>
      </c>
      <c r="JR1061">
        <v>1.64551</v>
      </c>
      <c r="JS1061">
        <v>2.36328</v>
      </c>
      <c r="JT1061">
        <v>34.418</v>
      </c>
      <c r="JU1061">
        <v>24.1838</v>
      </c>
      <c r="JV1061">
        <v>18</v>
      </c>
      <c r="JW1061">
        <v>485.304</v>
      </c>
      <c r="JX1061">
        <v>379.441</v>
      </c>
      <c r="JY1061">
        <v>50.0836</v>
      </c>
      <c r="JZ1061">
        <v>57.2701</v>
      </c>
      <c r="KA1061">
        <v>29.9986</v>
      </c>
      <c r="KB1061">
        <v>56.4549</v>
      </c>
      <c r="KC1061">
        <v>56.2217</v>
      </c>
      <c r="KD1061">
        <v>54.1765</v>
      </c>
      <c r="KE1061">
        <v>0</v>
      </c>
      <c r="KF1061">
        <v>100</v>
      </c>
      <c r="KG1061">
        <v>50.1237</v>
      </c>
      <c r="KH1061">
        <v>1429.43</v>
      </c>
      <c r="KI1061">
        <v>26.2864</v>
      </c>
      <c r="KJ1061">
        <v>92.2453</v>
      </c>
      <c r="KK1061">
        <v>88.7177</v>
      </c>
    </row>
    <row r="1062" spans="1:297">
      <c r="A1062">
        <v>1046</v>
      </c>
      <c r="B1062">
        <v>1761426206.1</v>
      </c>
      <c r="C1062">
        <v>18025.0999999046</v>
      </c>
      <c r="D1062" t="s">
        <v>2544</v>
      </c>
      <c r="E1062" t="s">
        <v>2545</v>
      </c>
      <c r="F1062">
        <v>5</v>
      </c>
      <c r="G1062" t="s">
        <v>2375</v>
      </c>
      <c r="H1062" t="s">
        <v>436</v>
      </c>
      <c r="I1062">
        <v>1761426197.94615</v>
      </c>
      <c r="J1062">
        <f>(K1062)/1000</f>
        <v>0</v>
      </c>
      <c r="K1062">
        <f>IF(DP1062, AN1062, AH1062)</f>
        <v>0</v>
      </c>
      <c r="L1062">
        <f>IF(DP1062, AI1062, AG1062)</f>
        <v>0</v>
      </c>
      <c r="M1062">
        <f>DR1062 - IF(AU1062&gt;1, L1062*DL1062*100.0/(AW1062), 0)</f>
        <v>0</v>
      </c>
      <c r="N1062">
        <f>((T1062-J1062/2)*M1062-L1062)/(T1062+J1062/2)</f>
        <v>0</v>
      </c>
      <c r="O1062">
        <f>N1062*(DY1062+DZ1062)/1000.0</f>
        <v>0</v>
      </c>
      <c r="P1062">
        <f>(DR1062 - IF(AU1062&gt;1, L1062*DL1062*100.0/(AW1062), 0))*(DY1062+DZ1062)/1000.0</f>
        <v>0</v>
      </c>
      <c r="Q1062">
        <f>2.0/((1/S1062-1/R1062)+SIGN(S1062)*SQRT((1/S1062-1/R1062)*(1/S1062-1/R1062) + 4*DM1062/((DM1062+1)*(DM1062+1))*(2*1/S1062*1/R1062-1/R1062*1/R1062)))</f>
        <v>0</v>
      </c>
      <c r="R1062">
        <f>IF(LEFT(DN1062,1)&lt;&gt;"0",IF(LEFT(DN1062,1)="1",3.0,DO1062),$D$5+$E$5*(EF1062*DY1062/($K$5*1000))+$F$5*(EF1062*DY1062/($K$5*1000))*MAX(MIN(DL1062,$J$5),$I$5)*MAX(MIN(DL1062,$J$5),$I$5)+$G$5*MAX(MIN(DL1062,$J$5),$I$5)*(EF1062*DY1062/($K$5*1000))+$H$5*(EF1062*DY1062/($K$5*1000))*(EF1062*DY1062/($K$5*1000)))</f>
        <v>0</v>
      </c>
      <c r="S1062">
        <f>J1062*(1000-(1000*0.61365*exp(17.502*W1062/(240.97+W1062))/(DY1062+DZ1062)+DT1062)/2)/(1000*0.61365*exp(17.502*W1062/(240.97+W1062))/(DY1062+DZ1062)-DT1062)</f>
        <v>0</v>
      </c>
      <c r="T1062">
        <f>1/((DM1062+1)/(Q1062/1.6)+1/(R1062/1.37)) + DM1062/((DM1062+1)/(Q1062/1.6) + DM1062/(R1062/1.37))</f>
        <v>0</v>
      </c>
      <c r="U1062">
        <f>(DH1062*DK1062)</f>
        <v>0</v>
      </c>
      <c r="V1062">
        <f>(EA1062+(U1062+2*0.95*5.67E-8*(((EA1062+$B$7)+273)^4-(EA1062+273)^4)-44100*J1062)/(1.84*29.3*R1062+8*0.95*5.67E-8*(EA1062+273)^3))</f>
        <v>0</v>
      </c>
      <c r="W1062">
        <f>($C$7*EB1062+$D$7*EC1062+$E$7*V1062)</f>
        <v>0</v>
      </c>
      <c r="X1062">
        <f>0.61365*exp(17.502*W1062/(240.97+W1062))</f>
        <v>0</v>
      </c>
      <c r="Y1062">
        <f>(Z1062/AA1062*100)</f>
        <v>0</v>
      </c>
      <c r="Z1062">
        <f>DT1062*(DY1062+DZ1062)/1000</f>
        <v>0</v>
      </c>
      <c r="AA1062">
        <f>0.61365*exp(17.502*EA1062/(240.97+EA1062))</f>
        <v>0</v>
      </c>
      <c r="AB1062">
        <f>(X1062-DT1062*(DY1062+DZ1062)/1000)</f>
        <v>0</v>
      </c>
      <c r="AC1062">
        <f>(-J1062*44100)</f>
        <v>0</v>
      </c>
      <c r="AD1062">
        <f>2*29.3*R1062*0.92*(EA1062-W1062)</f>
        <v>0</v>
      </c>
      <c r="AE1062">
        <f>2*0.95*5.67E-8*(((EA1062+$B$7)+273)^4-(W1062+273)^4)</f>
        <v>0</v>
      </c>
      <c r="AF1062">
        <f>U1062+AE1062+AC1062+AD1062</f>
        <v>0</v>
      </c>
      <c r="AG1062">
        <f>DX1062*AU1062*(DS1062-DR1062*(1000-AU1062*DU1062)/(1000-AU1062*DT1062))/(100*DL1062)</f>
        <v>0</v>
      </c>
      <c r="AH1062">
        <f>1000*DX1062*AU1062*(DT1062-DU1062)/(100*DL1062*(1000-AU1062*DT1062))</f>
        <v>0</v>
      </c>
      <c r="AI1062">
        <f>(AJ1062 - AK1062 - DY1062*1E3/(8.314*(EA1062+273.15)) * AM1062/DX1062 * AL1062) * DX1062/(100*DL1062) * (1000 - DU1062)/1000</f>
        <v>0</v>
      </c>
      <c r="AJ1062">
        <v>1448.01204926429</v>
      </c>
      <c r="AK1062">
        <v>1415.25993939394</v>
      </c>
      <c r="AL1062">
        <v>3.4317449079847</v>
      </c>
      <c r="AM1062">
        <v>65.4866395817143</v>
      </c>
      <c r="AN1062">
        <f>(AP1062 - AO1062 + DY1062*1E3/(8.314*(EA1062+273.15)) * AR1062/DX1062 * AQ1062) * DX1062/(100*DL1062) * 1000/(1000 - AP1062)</f>
        <v>0</v>
      </c>
      <c r="AO1062">
        <v>25.8209401076341</v>
      </c>
      <c r="AP1062">
        <v>50.8856933333333</v>
      </c>
      <c r="AQ1062">
        <v>0.000167758828696341</v>
      </c>
      <c r="AR1062">
        <v>110.837555628061</v>
      </c>
      <c r="AS1062">
        <v>8</v>
      </c>
      <c r="AT1062">
        <v>2</v>
      </c>
      <c r="AU1062">
        <f>IF(AS1062*$H$13&gt;=AW1062,1.0,(AW1062/(AW1062-AS1062*$H$13)))</f>
        <v>0</v>
      </c>
      <c r="AV1062">
        <f>(AU1062-1)*100</f>
        <v>0</v>
      </c>
      <c r="AW1062">
        <f>MAX(0,($B$13+$C$13*EF1062)/(1+$D$13*EF1062)*DY1062/(EA1062+273)*$E$13)</f>
        <v>0</v>
      </c>
      <c r="AX1062" t="s">
        <v>437</v>
      </c>
      <c r="AY1062" t="s">
        <v>437</v>
      </c>
      <c r="AZ1062">
        <v>0</v>
      </c>
      <c r="BA1062">
        <v>0</v>
      </c>
      <c r="BB1062">
        <f>1-AZ1062/BA1062</f>
        <v>0</v>
      </c>
      <c r="BC1062">
        <v>0</v>
      </c>
      <c r="BD1062" t="s">
        <v>437</v>
      </c>
      <c r="BE1062" t="s">
        <v>437</v>
      </c>
      <c r="BF1062">
        <v>0</v>
      </c>
      <c r="BG1062">
        <v>0</v>
      </c>
      <c r="BH1062">
        <f>1-BF1062/BG1062</f>
        <v>0</v>
      </c>
      <c r="BI1062">
        <v>0.5</v>
      </c>
      <c r="BJ1062">
        <f>DI1062</f>
        <v>0</v>
      </c>
      <c r="BK1062">
        <f>L1062</f>
        <v>0</v>
      </c>
      <c r="BL1062">
        <f>BH1062*BI1062*BJ1062</f>
        <v>0</v>
      </c>
      <c r="BM1062">
        <f>(BK1062-BC1062)/BJ1062</f>
        <v>0</v>
      </c>
      <c r="BN1062">
        <f>(BA1062-BG1062)/BG1062</f>
        <v>0</v>
      </c>
      <c r="BO1062">
        <f>AZ1062/(BB1062+AZ1062/BG1062)</f>
        <v>0</v>
      </c>
      <c r="BP1062" t="s">
        <v>437</v>
      </c>
      <c r="BQ1062">
        <v>0</v>
      </c>
      <c r="BR1062">
        <f>IF(BQ1062&lt;&gt;0, BQ1062, BO1062)</f>
        <v>0</v>
      </c>
      <c r="BS1062">
        <f>1-BR1062/BG1062</f>
        <v>0</v>
      </c>
      <c r="BT1062">
        <f>(BG1062-BF1062)/(BG1062-BR1062)</f>
        <v>0</v>
      </c>
      <c r="BU1062">
        <f>(BA1062-BG1062)/(BA1062-BR1062)</f>
        <v>0</v>
      </c>
      <c r="BV1062">
        <f>(BG1062-BF1062)/(BG1062-AZ1062)</f>
        <v>0</v>
      </c>
      <c r="BW1062">
        <f>(BA1062-BG1062)/(BA1062-AZ1062)</f>
        <v>0</v>
      </c>
      <c r="BX1062">
        <f>(BT1062*BR1062/BF1062)</f>
        <v>0</v>
      </c>
      <c r="BY1062">
        <f>(1-BX1062)</f>
        <v>0</v>
      </c>
      <c r="DH1062">
        <f>$B$11*EG1062+$C$11*EH1062+$F$11*ES1062*(1-EV1062)</f>
        <v>0</v>
      </c>
      <c r="DI1062">
        <f>DH1062*DJ1062</f>
        <v>0</v>
      </c>
      <c r="DJ1062">
        <f>($B$11*$D$9+$C$11*$D$9+$F$11*((FF1062+EX1062)/MAX(FF1062+EX1062+FG1062, 0.1)*$I$9+FG1062/MAX(FF1062+EX1062+FG1062, 0.1)*$J$9))/($B$11+$C$11+$F$11)</f>
        <v>0</v>
      </c>
      <c r="DK1062">
        <f>($B$11*$K$9+$C$11*$K$9+$F$11*((FF1062+EX1062)/MAX(FF1062+EX1062+FG1062, 0.1)*$P$9+FG1062/MAX(FF1062+EX1062+FG1062, 0.1)*$Q$9))/($B$11+$C$11+$F$11)</f>
        <v>0</v>
      </c>
      <c r="DL1062">
        <v>6</v>
      </c>
      <c r="DM1062">
        <v>0.5</v>
      </c>
      <c r="DN1062" t="s">
        <v>438</v>
      </c>
      <c r="DO1062">
        <v>2</v>
      </c>
      <c r="DP1062" t="b">
        <v>1</v>
      </c>
      <c r="DQ1062">
        <v>1761426197.94615</v>
      </c>
      <c r="DR1062">
        <v>1319.92461538462</v>
      </c>
      <c r="DS1062">
        <v>1393.72230769231</v>
      </c>
      <c r="DT1062">
        <v>50.8787</v>
      </c>
      <c r="DU1062">
        <v>25.8170846153846</v>
      </c>
      <c r="DV1062">
        <v>1318.82846153846</v>
      </c>
      <c r="DW1062">
        <v>50.9228153846154</v>
      </c>
      <c r="DX1062">
        <v>500.027769230769</v>
      </c>
      <c r="DY1062">
        <v>90.1998384615385</v>
      </c>
      <c r="DZ1062">
        <v>0.0408169923076923</v>
      </c>
      <c r="EA1062">
        <v>51.6888</v>
      </c>
      <c r="EB1062">
        <v>47.8924615384615</v>
      </c>
      <c r="EC1062">
        <v>999.9</v>
      </c>
      <c r="ED1062">
        <v>0</v>
      </c>
      <c r="EE1062">
        <v>0</v>
      </c>
      <c r="EF1062">
        <v>10006.9661538462</v>
      </c>
      <c r="EG1062">
        <v>0</v>
      </c>
      <c r="EH1062">
        <v>1187.12076923077</v>
      </c>
      <c r="EI1062">
        <v>-73.7964076923077</v>
      </c>
      <c r="EJ1062">
        <v>1390.68076923077</v>
      </c>
      <c r="EK1062">
        <v>1430.65769230769</v>
      </c>
      <c r="EL1062">
        <v>25.0616230769231</v>
      </c>
      <c r="EM1062">
        <v>1393.72230769231</v>
      </c>
      <c r="EN1062">
        <v>25.8170846153846</v>
      </c>
      <c r="EO1062">
        <v>4.58925</v>
      </c>
      <c r="EP1062">
        <v>2.32869538461538</v>
      </c>
      <c r="EQ1062">
        <v>31.3004846153846</v>
      </c>
      <c r="ER1062">
        <v>19.8763076923077</v>
      </c>
      <c r="ES1062">
        <v>1200.02230769231</v>
      </c>
      <c r="ET1062">
        <v>0.966995846153846</v>
      </c>
      <c r="EU1062">
        <v>0.0330041153846154</v>
      </c>
      <c r="EV1062">
        <v>0</v>
      </c>
      <c r="EW1062">
        <v>949.597230769231</v>
      </c>
      <c r="EX1062">
        <v>5.00059</v>
      </c>
      <c r="EY1062">
        <v>12632.8692307692</v>
      </c>
      <c r="EZ1062">
        <v>10358.8846153846</v>
      </c>
      <c r="FA1062">
        <v>64.437</v>
      </c>
      <c r="FB1062">
        <v>65.6393076923077</v>
      </c>
      <c r="FC1062">
        <v>64.4226923076923</v>
      </c>
      <c r="FD1062">
        <v>65.5190769230769</v>
      </c>
      <c r="FE1062">
        <v>65.7306153846154</v>
      </c>
      <c r="FF1062">
        <v>1155.58230769231</v>
      </c>
      <c r="FG1062">
        <v>39.44</v>
      </c>
      <c r="FH1062">
        <v>0</v>
      </c>
      <c r="FI1062">
        <v>1761426166.9</v>
      </c>
      <c r="FJ1062">
        <v>0</v>
      </c>
      <c r="FK1062">
        <v>949.622923076923</v>
      </c>
      <c r="FL1062">
        <v>3.45025642085764</v>
      </c>
      <c r="FM1062">
        <v>14.0341880912569</v>
      </c>
      <c r="FN1062">
        <v>12633.05</v>
      </c>
      <c r="FO1062">
        <v>15</v>
      </c>
      <c r="FP1062">
        <v>0</v>
      </c>
      <c r="FQ1062" t="s">
        <v>439</v>
      </c>
      <c r="FR1062">
        <v>0</v>
      </c>
      <c r="FS1062">
        <v>0</v>
      </c>
      <c r="FT1062">
        <v>0</v>
      </c>
      <c r="FU1062">
        <v>0</v>
      </c>
      <c r="FV1062">
        <v>0</v>
      </c>
      <c r="FW1062">
        <v>0</v>
      </c>
      <c r="FX1062">
        <v>0</v>
      </c>
      <c r="FY1062">
        <v>0</v>
      </c>
      <c r="FZ1062">
        <v>0</v>
      </c>
      <c r="GA1062">
        <v>0</v>
      </c>
      <c r="GB1062">
        <v>0</v>
      </c>
      <c r="GC1062">
        <v>-73.4573</v>
      </c>
      <c r="GD1062">
        <v>-12.3116805194806</v>
      </c>
      <c r="GE1062">
        <v>1.58331489242394</v>
      </c>
      <c r="GF1062">
        <v>0</v>
      </c>
      <c r="GG1062">
        <v>949.449058823529</v>
      </c>
      <c r="GH1062">
        <v>2.6422918317688</v>
      </c>
      <c r="GI1062">
        <v>0.310767639807555</v>
      </c>
      <c r="GJ1062">
        <v>-1</v>
      </c>
      <c r="GK1062">
        <v>25.0592761904762</v>
      </c>
      <c r="GL1062">
        <v>0.0376363636363995</v>
      </c>
      <c r="GM1062">
        <v>0.00553077147481025</v>
      </c>
      <c r="GN1062">
        <v>1</v>
      </c>
      <c r="GO1062">
        <v>1</v>
      </c>
      <c r="GP1062">
        <v>2</v>
      </c>
      <c r="GQ1062" t="s">
        <v>446</v>
      </c>
      <c r="GR1062">
        <v>3.12619</v>
      </c>
      <c r="GS1062">
        <v>2.71871</v>
      </c>
      <c r="GT1062">
        <v>0.188941</v>
      </c>
      <c r="GU1062">
        <v>0.194948</v>
      </c>
      <c r="GV1062">
        <v>0.164367</v>
      </c>
      <c r="GW1062">
        <v>0.102256</v>
      </c>
      <c r="GX1062">
        <v>28857.9</v>
      </c>
      <c r="GY1062">
        <v>30229.7</v>
      </c>
      <c r="GZ1062">
        <v>32359</v>
      </c>
      <c r="HA1062">
        <v>34172.1</v>
      </c>
      <c r="HB1062">
        <v>38891.6</v>
      </c>
      <c r="HC1062">
        <v>44292.2</v>
      </c>
      <c r="HD1062">
        <v>50918.2</v>
      </c>
      <c r="HE1062">
        <v>54849.5</v>
      </c>
      <c r="HF1062">
        <v>1.64758</v>
      </c>
      <c r="HG1062">
        <v>1.5019</v>
      </c>
      <c r="HH1062">
        <v>-0.135869</v>
      </c>
      <c r="HI1062">
        <v>0</v>
      </c>
      <c r="HJ1062">
        <v>50.0306</v>
      </c>
      <c r="HK1062">
        <v>999.9</v>
      </c>
      <c r="HL1062">
        <v>56.043</v>
      </c>
      <c r="HM1062">
        <v>30.313</v>
      </c>
      <c r="HN1062">
        <v>26.9485</v>
      </c>
      <c r="HO1062">
        <v>59.9368</v>
      </c>
      <c r="HP1062">
        <v>40.1883</v>
      </c>
      <c r="HQ1062">
        <v>1</v>
      </c>
      <c r="HR1062">
        <v>2.6981</v>
      </c>
      <c r="HS1062">
        <v>0.730016</v>
      </c>
      <c r="HT1062">
        <v>20.1079</v>
      </c>
      <c r="HU1062">
        <v>5.18375</v>
      </c>
      <c r="HV1062">
        <v>12.0159</v>
      </c>
      <c r="HW1062">
        <v>4.96735</v>
      </c>
      <c r="HX1062">
        <v>3.29598</v>
      </c>
      <c r="HY1062">
        <v>9999</v>
      </c>
      <c r="HZ1062">
        <v>9999</v>
      </c>
      <c r="IA1062">
        <v>999.9</v>
      </c>
      <c r="IB1062">
        <v>9999</v>
      </c>
      <c r="IC1062">
        <v>1.86325</v>
      </c>
      <c r="ID1062">
        <v>1.86811</v>
      </c>
      <c r="IE1062">
        <v>1.86783</v>
      </c>
      <c r="IF1062">
        <v>1.86905</v>
      </c>
      <c r="IG1062">
        <v>1.86981</v>
      </c>
      <c r="IH1062">
        <v>1.86586</v>
      </c>
      <c r="II1062">
        <v>1.86696</v>
      </c>
      <c r="IJ1062">
        <v>1.86839</v>
      </c>
      <c r="IK1062">
        <v>5</v>
      </c>
      <c r="IL1062">
        <v>0</v>
      </c>
      <c r="IM1062">
        <v>0</v>
      </c>
      <c r="IN1062">
        <v>0</v>
      </c>
      <c r="IO1062" t="s">
        <v>441</v>
      </c>
      <c r="IP1062" t="s">
        <v>442</v>
      </c>
      <c r="IQ1062" t="s">
        <v>443</v>
      </c>
      <c r="IR1062" t="s">
        <v>443</v>
      </c>
      <c r="IS1062" t="s">
        <v>443</v>
      </c>
      <c r="IT1062" t="s">
        <v>443</v>
      </c>
      <c r="IU1062">
        <v>0</v>
      </c>
      <c r="IV1062">
        <v>100</v>
      </c>
      <c r="IW1062">
        <v>100</v>
      </c>
      <c r="IX1062">
        <v>1.09</v>
      </c>
      <c r="IY1062">
        <v>-0.0442</v>
      </c>
      <c r="IZ1062">
        <v>1.09748391826392</v>
      </c>
      <c r="JA1062">
        <v>0</v>
      </c>
      <c r="JB1062">
        <v>0</v>
      </c>
      <c r="JC1062">
        <v>0</v>
      </c>
      <c r="JD1062">
        <v>-0.0441141096964596</v>
      </c>
      <c r="JE1062">
        <v>0</v>
      </c>
      <c r="JF1062">
        <v>0</v>
      </c>
      <c r="JG1062">
        <v>0</v>
      </c>
      <c r="JH1062">
        <v>5</v>
      </c>
      <c r="JI1062">
        <v>2273</v>
      </c>
      <c r="JJ1062">
        <v>1</v>
      </c>
      <c r="JK1062">
        <v>24</v>
      </c>
      <c r="JL1062">
        <v>29357103.4</v>
      </c>
      <c r="JM1062">
        <v>29357103.4</v>
      </c>
      <c r="JN1062">
        <v>2.72827</v>
      </c>
      <c r="JO1062">
        <v>2.60986</v>
      </c>
      <c r="JP1062">
        <v>1.54785</v>
      </c>
      <c r="JQ1062">
        <v>2.31567</v>
      </c>
      <c r="JR1062">
        <v>1.64673</v>
      </c>
      <c r="JS1062">
        <v>2.37061</v>
      </c>
      <c r="JT1062">
        <v>34.418</v>
      </c>
      <c r="JU1062">
        <v>24.1838</v>
      </c>
      <c r="JV1062">
        <v>18</v>
      </c>
      <c r="JW1062">
        <v>485.337</v>
      </c>
      <c r="JX1062">
        <v>379.541</v>
      </c>
      <c r="JY1062">
        <v>50.1605</v>
      </c>
      <c r="JZ1062">
        <v>57.2601</v>
      </c>
      <c r="KA1062">
        <v>29.9987</v>
      </c>
      <c r="KB1062">
        <v>56.4472</v>
      </c>
      <c r="KC1062">
        <v>56.216</v>
      </c>
      <c r="KD1062">
        <v>54.6381</v>
      </c>
      <c r="KE1062">
        <v>0</v>
      </c>
      <c r="KF1062">
        <v>100</v>
      </c>
      <c r="KG1062">
        <v>50.1911</v>
      </c>
      <c r="KH1062">
        <v>1443.03</v>
      </c>
      <c r="KI1062">
        <v>26.2864</v>
      </c>
      <c r="KJ1062">
        <v>92.2473</v>
      </c>
      <c r="KK1062">
        <v>88.7217</v>
      </c>
    </row>
    <row r="1063" spans="1:297">
      <c r="A1063">
        <v>1047</v>
      </c>
      <c r="B1063">
        <v>1761426211.1</v>
      </c>
      <c r="C1063">
        <v>18030.0999999046</v>
      </c>
      <c r="D1063" t="s">
        <v>2546</v>
      </c>
      <c r="E1063" t="s">
        <v>2547</v>
      </c>
      <c r="F1063">
        <v>5</v>
      </c>
      <c r="G1063" t="s">
        <v>2375</v>
      </c>
      <c r="H1063" t="s">
        <v>436</v>
      </c>
      <c r="I1063">
        <v>1761426202.94615</v>
      </c>
      <c r="J1063">
        <f>(K1063)/1000</f>
        <v>0</v>
      </c>
      <c r="K1063">
        <f>IF(DP1063, AN1063, AH1063)</f>
        <v>0</v>
      </c>
      <c r="L1063">
        <f>IF(DP1063, AI1063, AG1063)</f>
        <v>0</v>
      </c>
      <c r="M1063">
        <f>DR1063 - IF(AU1063&gt;1, L1063*DL1063*100.0/(AW1063), 0)</f>
        <v>0</v>
      </c>
      <c r="N1063">
        <f>((T1063-J1063/2)*M1063-L1063)/(T1063+J1063/2)</f>
        <v>0</v>
      </c>
      <c r="O1063">
        <f>N1063*(DY1063+DZ1063)/1000.0</f>
        <v>0</v>
      </c>
      <c r="P1063">
        <f>(DR1063 - IF(AU1063&gt;1, L1063*DL1063*100.0/(AW1063), 0))*(DY1063+DZ1063)/1000.0</f>
        <v>0</v>
      </c>
      <c r="Q1063">
        <f>2.0/((1/S1063-1/R1063)+SIGN(S1063)*SQRT((1/S1063-1/R1063)*(1/S1063-1/R1063) + 4*DM1063/((DM1063+1)*(DM1063+1))*(2*1/S1063*1/R1063-1/R1063*1/R1063)))</f>
        <v>0</v>
      </c>
      <c r="R1063">
        <f>IF(LEFT(DN1063,1)&lt;&gt;"0",IF(LEFT(DN1063,1)="1",3.0,DO1063),$D$5+$E$5*(EF1063*DY1063/($K$5*1000))+$F$5*(EF1063*DY1063/($K$5*1000))*MAX(MIN(DL1063,$J$5),$I$5)*MAX(MIN(DL1063,$J$5),$I$5)+$G$5*MAX(MIN(DL1063,$J$5),$I$5)*(EF1063*DY1063/($K$5*1000))+$H$5*(EF1063*DY1063/($K$5*1000))*(EF1063*DY1063/($K$5*1000)))</f>
        <v>0</v>
      </c>
      <c r="S1063">
        <f>J1063*(1000-(1000*0.61365*exp(17.502*W1063/(240.97+W1063))/(DY1063+DZ1063)+DT1063)/2)/(1000*0.61365*exp(17.502*W1063/(240.97+W1063))/(DY1063+DZ1063)-DT1063)</f>
        <v>0</v>
      </c>
      <c r="T1063">
        <f>1/((DM1063+1)/(Q1063/1.6)+1/(R1063/1.37)) + DM1063/((DM1063+1)/(Q1063/1.6) + DM1063/(R1063/1.37))</f>
        <v>0</v>
      </c>
      <c r="U1063">
        <f>(DH1063*DK1063)</f>
        <v>0</v>
      </c>
      <c r="V1063">
        <f>(EA1063+(U1063+2*0.95*5.67E-8*(((EA1063+$B$7)+273)^4-(EA1063+273)^4)-44100*J1063)/(1.84*29.3*R1063+8*0.95*5.67E-8*(EA1063+273)^3))</f>
        <v>0</v>
      </c>
      <c r="W1063">
        <f>($C$7*EB1063+$D$7*EC1063+$E$7*V1063)</f>
        <v>0</v>
      </c>
      <c r="X1063">
        <f>0.61365*exp(17.502*W1063/(240.97+W1063))</f>
        <v>0</v>
      </c>
      <c r="Y1063">
        <f>(Z1063/AA1063*100)</f>
        <v>0</v>
      </c>
      <c r="Z1063">
        <f>DT1063*(DY1063+DZ1063)/1000</f>
        <v>0</v>
      </c>
      <c r="AA1063">
        <f>0.61365*exp(17.502*EA1063/(240.97+EA1063))</f>
        <v>0</v>
      </c>
      <c r="AB1063">
        <f>(X1063-DT1063*(DY1063+DZ1063)/1000)</f>
        <v>0</v>
      </c>
      <c r="AC1063">
        <f>(-J1063*44100)</f>
        <v>0</v>
      </c>
      <c r="AD1063">
        <f>2*29.3*R1063*0.92*(EA1063-W1063)</f>
        <v>0</v>
      </c>
      <c r="AE1063">
        <f>2*0.95*5.67E-8*(((EA1063+$B$7)+273)^4-(W1063+273)^4)</f>
        <v>0</v>
      </c>
      <c r="AF1063">
        <f>U1063+AE1063+AC1063+AD1063</f>
        <v>0</v>
      </c>
      <c r="AG1063">
        <f>DX1063*AU1063*(DS1063-DR1063*(1000-AU1063*DU1063)/(1000-AU1063*DT1063))/(100*DL1063)</f>
        <v>0</v>
      </c>
      <c r="AH1063">
        <f>1000*DX1063*AU1063*(DT1063-DU1063)/(100*DL1063*(1000-AU1063*DT1063))</f>
        <v>0</v>
      </c>
      <c r="AI1063">
        <f>(AJ1063 - AK1063 - DY1063*1E3/(8.314*(EA1063+273.15)) * AM1063/DX1063 * AL1063) * DX1063/(100*DL1063) * (1000 - DU1063)/1000</f>
        <v>0</v>
      </c>
      <c r="AJ1063">
        <v>1466.05370570971</v>
      </c>
      <c r="AK1063">
        <v>1433.23096969697</v>
      </c>
      <c r="AL1063">
        <v>3.58878576112871</v>
      </c>
      <c r="AM1063">
        <v>65.4866395817143</v>
      </c>
      <c r="AN1063">
        <f>(AP1063 - AO1063 + DY1063*1E3/(8.314*(EA1063+273.15)) * AR1063/DX1063 * AQ1063) * DX1063/(100*DL1063) * 1000/(1000 - AP1063)</f>
        <v>0</v>
      </c>
      <c r="AO1063">
        <v>25.8251532910159</v>
      </c>
      <c r="AP1063">
        <v>50.8976103030303</v>
      </c>
      <c r="AQ1063">
        <v>0.000668240500738543</v>
      </c>
      <c r="AR1063">
        <v>110.837555628061</v>
      </c>
      <c r="AS1063">
        <v>8</v>
      </c>
      <c r="AT1063">
        <v>2</v>
      </c>
      <c r="AU1063">
        <f>IF(AS1063*$H$13&gt;=AW1063,1.0,(AW1063/(AW1063-AS1063*$H$13)))</f>
        <v>0</v>
      </c>
      <c r="AV1063">
        <f>(AU1063-1)*100</f>
        <v>0</v>
      </c>
      <c r="AW1063">
        <f>MAX(0,($B$13+$C$13*EF1063)/(1+$D$13*EF1063)*DY1063/(EA1063+273)*$E$13)</f>
        <v>0</v>
      </c>
      <c r="AX1063" t="s">
        <v>437</v>
      </c>
      <c r="AY1063" t="s">
        <v>437</v>
      </c>
      <c r="AZ1063">
        <v>0</v>
      </c>
      <c r="BA1063">
        <v>0</v>
      </c>
      <c r="BB1063">
        <f>1-AZ1063/BA1063</f>
        <v>0</v>
      </c>
      <c r="BC1063">
        <v>0</v>
      </c>
      <c r="BD1063" t="s">
        <v>437</v>
      </c>
      <c r="BE1063" t="s">
        <v>437</v>
      </c>
      <c r="BF1063">
        <v>0</v>
      </c>
      <c r="BG1063">
        <v>0</v>
      </c>
      <c r="BH1063">
        <f>1-BF1063/BG1063</f>
        <v>0</v>
      </c>
      <c r="BI1063">
        <v>0.5</v>
      </c>
      <c r="BJ1063">
        <f>DI1063</f>
        <v>0</v>
      </c>
      <c r="BK1063">
        <f>L1063</f>
        <v>0</v>
      </c>
      <c r="BL1063">
        <f>BH1063*BI1063*BJ1063</f>
        <v>0</v>
      </c>
      <c r="BM1063">
        <f>(BK1063-BC1063)/BJ1063</f>
        <v>0</v>
      </c>
      <c r="BN1063">
        <f>(BA1063-BG1063)/BG1063</f>
        <v>0</v>
      </c>
      <c r="BO1063">
        <f>AZ1063/(BB1063+AZ1063/BG1063)</f>
        <v>0</v>
      </c>
      <c r="BP1063" t="s">
        <v>437</v>
      </c>
      <c r="BQ1063">
        <v>0</v>
      </c>
      <c r="BR1063">
        <f>IF(BQ1063&lt;&gt;0, BQ1063, BO1063)</f>
        <v>0</v>
      </c>
      <c r="BS1063">
        <f>1-BR1063/BG1063</f>
        <v>0</v>
      </c>
      <c r="BT1063">
        <f>(BG1063-BF1063)/(BG1063-BR1063)</f>
        <v>0</v>
      </c>
      <c r="BU1063">
        <f>(BA1063-BG1063)/(BA1063-BR1063)</f>
        <v>0</v>
      </c>
      <c r="BV1063">
        <f>(BG1063-BF1063)/(BG1063-AZ1063)</f>
        <v>0</v>
      </c>
      <c r="BW1063">
        <f>(BA1063-BG1063)/(BA1063-AZ1063)</f>
        <v>0</v>
      </c>
      <c r="BX1063">
        <f>(BT1063*BR1063/BF1063)</f>
        <v>0</v>
      </c>
      <c r="BY1063">
        <f>(1-BX1063)</f>
        <v>0</v>
      </c>
      <c r="DH1063">
        <f>$B$11*EG1063+$C$11*EH1063+$F$11*ES1063*(1-EV1063)</f>
        <v>0</v>
      </c>
      <c r="DI1063">
        <f>DH1063*DJ1063</f>
        <v>0</v>
      </c>
      <c r="DJ1063">
        <f>($B$11*$D$9+$C$11*$D$9+$F$11*((FF1063+EX1063)/MAX(FF1063+EX1063+FG1063, 0.1)*$I$9+FG1063/MAX(FF1063+EX1063+FG1063, 0.1)*$J$9))/($B$11+$C$11+$F$11)</f>
        <v>0</v>
      </c>
      <c r="DK1063">
        <f>($B$11*$K$9+$C$11*$K$9+$F$11*((FF1063+EX1063)/MAX(FF1063+EX1063+FG1063, 0.1)*$P$9+FG1063/MAX(FF1063+EX1063+FG1063, 0.1)*$Q$9))/($B$11+$C$11+$F$11)</f>
        <v>0</v>
      </c>
      <c r="DL1063">
        <v>6</v>
      </c>
      <c r="DM1063">
        <v>0.5</v>
      </c>
      <c r="DN1063" t="s">
        <v>438</v>
      </c>
      <c r="DO1063">
        <v>2</v>
      </c>
      <c r="DP1063" t="b">
        <v>1</v>
      </c>
      <c r="DQ1063">
        <v>1761426202.94615</v>
      </c>
      <c r="DR1063">
        <v>1336.26538461538</v>
      </c>
      <c r="DS1063">
        <v>1411.32</v>
      </c>
      <c r="DT1063">
        <v>50.8840076923077</v>
      </c>
      <c r="DU1063">
        <v>25.8207384615385</v>
      </c>
      <c r="DV1063">
        <v>1335.16846153846</v>
      </c>
      <c r="DW1063">
        <v>50.9281230769231</v>
      </c>
      <c r="DX1063">
        <v>500.023692307692</v>
      </c>
      <c r="DY1063">
        <v>90.1993846153846</v>
      </c>
      <c r="DZ1063">
        <v>0.0407096307692308</v>
      </c>
      <c r="EA1063">
        <v>51.6989538461538</v>
      </c>
      <c r="EB1063">
        <v>47.8963384615385</v>
      </c>
      <c r="EC1063">
        <v>999.9</v>
      </c>
      <c r="ED1063">
        <v>0</v>
      </c>
      <c r="EE1063">
        <v>0</v>
      </c>
      <c r="EF1063">
        <v>10003.3138461538</v>
      </c>
      <c r="EG1063">
        <v>0</v>
      </c>
      <c r="EH1063">
        <v>1187.17076923077</v>
      </c>
      <c r="EI1063">
        <v>-75.0554923076923</v>
      </c>
      <c r="EJ1063">
        <v>1407.90461538462</v>
      </c>
      <c r="EK1063">
        <v>1448.72846153846</v>
      </c>
      <c r="EL1063">
        <v>25.0632846153846</v>
      </c>
      <c r="EM1063">
        <v>1411.32</v>
      </c>
      <c r="EN1063">
        <v>25.8207384615385</v>
      </c>
      <c r="EO1063">
        <v>4.58970538461539</v>
      </c>
      <c r="EP1063">
        <v>2.32901384615385</v>
      </c>
      <c r="EQ1063">
        <v>31.3022307692308</v>
      </c>
      <c r="ER1063">
        <v>19.8784923076923</v>
      </c>
      <c r="ES1063">
        <v>1200.03230769231</v>
      </c>
      <c r="ET1063">
        <v>0.966995846153846</v>
      </c>
      <c r="EU1063">
        <v>0.0330040846153846</v>
      </c>
      <c r="EV1063">
        <v>0</v>
      </c>
      <c r="EW1063">
        <v>949.841</v>
      </c>
      <c r="EX1063">
        <v>5.00059</v>
      </c>
      <c r="EY1063">
        <v>12634.3461538462</v>
      </c>
      <c r="EZ1063">
        <v>10358.9615384615</v>
      </c>
      <c r="FA1063">
        <v>64.4226923076923</v>
      </c>
      <c r="FB1063">
        <v>65.625</v>
      </c>
      <c r="FC1063">
        <v>64.4036153846154</v>
      </c>
      <c r="FD1063">
        <v>65.5</v>
      </c>
      <c r="FE1063">
        <v>65.7112307692308</v>
      </c>
      <c r="FF1063">
        <v>1155.59230769231</v>
      </c>
      <c r="FG1063">
        <v>39.44</v>
      </c>
      <c r="FH1063">
        <v>0</v>
      </c>
      <c r="FI1063">
        <v>1761426171.7</v>
      </c>
      <c r="FJ1063">
        <v>0</v>
      </c>
      <c r="FK1063">
        <v>949.861615384615</v>
      </c>
      <c r="FL1063">
        <v>2.96321368283328</v>
      </c>
      <c r="FM1063">
        <v>20.7829060902132</v>
      </c>
      <c r="FN1063">
        <v>12634.3576923077</v>
      </c>
      <c r="FO1063">
        <v>15</v>
      </c>
      <c r="FP1063">
        <v>0</v>
      </c>
      <c r="FQ1063" t="s">
        <v>439</v>
      </c>
      <c r="FR1063">
        <v>0</v>
      </c>
      <c r="FS1063">
        <v>0</v>
      </c>
      <c r="FT1063">
        <v>0</v>
      </c>
      <c r="FU1063">
        <v>0</v>
      </c>
      <c r="FV1063">
        <v>0</v>
      </c>
      <c r="FW1063">
        <v>0</v>
      </c>
      <c r="FX1063">
        <v>0</v>
      </c>
      <c r="FY1063">
        <v>0</v>
      </c>
      <c r="FZ1063">
        <v>0</v>
      </c>
      <c r="GA1063">
        <v>0</v>
      </c>
      <c r="GB1063">
        <v>0</v>
      </c>
      <c r="GC1063">
        <v>-74.37693</v>
      </c>
      <c r="GD1063">
        <v>-13.5182165413533</v>
      </c>
      <c r="GE1063">
        <v>1.61538102257641</v>
      </c>
      <c r="GF1063">
        <v>0</v>
      </c>
      <c r="GG1063">
        <v>949.684647058823</v>
      </c>
      <c r="GH1063">
        <v>3.07908327626287</v>
      </c>
      <c r="GI1063">
        <v>0.355219143823085</v>
      </c>
      <c r="GJ1063">
        <v>-1</v>
      </c>
      <c r="GK1063">
        <v>25.062975</v>
      </c>
      <c r="GL1063">
        <v>0.0198451127819831</v>
      </c>
      <c r="GM1063">
        <v>0.00366781610771304</v>
      </c>
      <c r="GN1063">
        <v>1</v>
      </c>
      <c r="GO1063">
        <v>1</v>
      </c>
      <c r="GP1063">
        <v>2</v>
      </c>
      <c r="GQ1063" t="s">
        <v>446</v>
      </c>
      <c r="GR1063">
        <v>3.12613</v>
      </c>
      <c r="GS1063">
        <v>2.71845</v>
      </c>
      <c r="GT1063">
        <v>0.190407</v>
      </c>
      <c r="GU1063">
        <v>0.196238</v>
      </c>
      <c r="GV1063">
        <v>0.164396</v>
      </c>
      <c r="GW1063">
        <v>0.10226</v>
      </c>
      <c r="GX1063">
        <v>28806.4</v>
      </c>
      <c r="GY1063">
        <v>30182.1</v>
      </c>
      <c r="GZ1063">
        <v>32360.3</v>
      </c>
      <c r="HA1063">
        <v>34173.6</v>
      </c>
      <c r="HB1063">
        <v>38891.9</v>
      </c>
      <c r="HC1063">
        <v>44294.3</v>
      </c>
      <c r="HD1063">
        <v>50920.1</v>
      </c>
      <c r="HE1063">
        <v>54852.1</v>
      </c>
      <c r="HF1063">
        <v>1.64758</v>
      </c>
      <c r="HG1063">
        <v>1.50213</v>
      </c>
      <c r="HH1063">
        <v>-0.133693</v>
      </c>
      <c r="HI1063">
        <v>0</v>
      </c>
      <c r="HJ1063">
        <v>50.009</v>
      </c>
      <c r="HK1063">
        <v>999.9</v>
      </c>
      <c r="HL1063">
        <v>56.043</v>
      </c>
      <c r="HM1063">
        <v>30.313</v>
      </c>
      <c r="HN1063">
        <v>26.949</v>
      </c>
      <c r="HO1063">
        <v>59.9468</v>
      </c>
      <c r="HP1063">
        <v>40.4607</v>
      </c>
      <c r="HQ1063">
        <v>1</v>
      </c>
      <c r="HR1063">
        <v>2.6967</v>
      </c>
      <c r="HS1063">
        <v>0.693755</v>
      </c>
      <c r="HT1063">
        <v>20.108</v>
      </c>
      <c r="HU1063">
        <v>5.18255</v>
      </c>
      <c r="HV1063">
        <v>12.0159</v>
      </c>
      <c r="HW1063">
        <v>4.96665</v>
      </c>
      <c r="HX1063">
        <v>3.296</v>
      </c>
      <c r="HY1063">
        <v>9999</v>
      </c>
      <c r="HZ1063">
        <v>9999</v>
      </c>
      <c r="IA1063">
        <v>999.9</v>
      </c>
      <c r="IB1063">
        <v>9999</v>
      </c>
      <c r="IC1063">
        <v>1.86325</v>
      </c>
      <c r="ID1063">
        <v>1.86812</v>
      </c>
      <c r="IE1063">
        <v>1.86783</v>
      </c>
      <c r="IF1063">
        <v>1.86905</v>
      </c>
      <c r="IG1063">
        <v>1.86981</v>
      </c>
      <c r="IH1063">
        <v>1.86587</v>
      </c>
      <c r="II1063">
        <v>1.86695</v>
      </c>
      <c r="IJ1063">
        <v>1.86841</v>
      </c>
      <c r="IK1063">
        <v>5</v>
      </c>
      <c r="IL1063">
        <v>0</v>
      </c>
      <c r="IM1063">
        <v>0</v>
      </c>
      <c r="IN1063">
        <v>0</v>
      </c>
      <c r="IO1063" t="s">
        <v>441</v>
      </c>
      <c r="IP1063" t="s">
        <v>442</v>
      </c>
      <c r="IQ1063" t="s">
        <v>443</v>
      </c>
      <c r="IR1063" t="s">
        <v>443</v>
      </c>
      <c r="IS1063" t="s">
        <v>443</v>
      </c>
      <c r="IT1063" t="s">
        <v>443</v>
      </c>
      <c r="IU1063">
        <v>0</v>
      </c>
      <c r="IV1063">
        <v>100</v>
      </c>
      <c r="IW1063">
        <v>100</v>
      </c>
      <c r="IX1063">
        <v>1.09</v>
      </c>
      <c r="IY1063">
        <v>-0.0441</v>
      </c>
      <c r="IZ1063">
        <v>1.09748391826392</v>
      </c>
      <c r="JA1063">
        <v>0</v>
      </c>
      <c r="JB1063">
        <v>0</v>
      </c>
      <c r="JC1063">
        <v>0</v>
      </c>
      <c r="JD1063">
        <v>-0.0441141096964596</v>
      </c>
      <c r="JE1063">
        <v>0</v>
      </c>
      <c r="JF1063">
        <v>0</v>
      </c>
      <c r="JG1063">
        <v>0</v>
      </c>
      <c r="JH1063">
        <v>5</v>
      </c>
      <c r="JI1063">
        <v>2273</v>
      </c>
      <c r="JJ1063">
        <v>1</v>
      </c>
      <c r="JK1063">
        <v>24</v>
      </c>
      <c r="JL1063">
        <v>29357103.5</v>
      </c>
      <c r="JM1063">
        <v>29357103.5</v>
      </c>
      <c r="JN1063">
        <v>2.75024</v>
      </c>
      <c r="JO1063">
        <v>2.61841</v>
      </c>
      <c r="JP1063">
        <v>1.54785</v>
      </c>
      <c r="JQ1063">
        <v>2.31567</v>
      </c>
      <c r="JR1063">
        <v>1.64673</v>
      </c>
      <c r="JS1063">
        <v>2.27051</v>
      </c>
      <c r="JT1063">
        <v>34.418</v>
      </c>
      <c r="JU1063">
        <v>24.1751</v>
      </c>
      <c r="JV1063">
        <v>18</v>
      </c>
      <c r="JW1063">
        <v>485.327</v>
      </c>
      <c r="JX1063">
        <v>379.66</v>
      </c>
      <c r="JY1063">
        <v>50.2274</v>
      </c>
      <c r="JZ1063">
        <v>57.2525</v>
      </c>
      <c r="KA1063">
        <v>29.9987</v>
      </c>
      <c r="KB1063">
        <v>56.4453</v>
      </c>
      <c r="KC1063">
        <v>56.2107</v>
      </c>
      <c r="KD1063">
        <v>55.163</v>
      </c>
      <c r="KE1063">
        <v>0</v>
      </c>
      <c r="KF1063">
        <v>100</v>
      </c>
      <c r="KG1063">
        <v>50.2675</v>
      </c>
      <c r="KH1063">
        <v>1463.33</v>
      </c>
      <c r="KI1063">
        <v>26.2864</v>
      </c>
      <c r="KJ1063">
        <v>92.2509</v>
      </c>
      <c r="KK1063">
        <v>88.7259</v>
      </c>
    </row>
    <row r="1064" spans="1:297">
      <c r="A1064">
        <v>1048</v>
      </c>
      <c r="B1064">
        <v>1761426216.1</v>
      </c>
      <c r="C1064">
        <v>18035.0999999046</v>
      </c>
      <c r="D1064" t="s">
        <v>2548</v>
      </c>
      <c r="E1064" t="s">
        <v>2549</v>
      </c>
      <c r="F1064">
        <v>5</v>
      </c>
      <c r="G1064" t="s">
        <v>2375</v>
      </c>
      <c r="H1064" t="s">
        <v>436</v>
      </c>
      <c r="I1064">
        <v>1761426207.94615</v>
      </c>
      <c r="J1064">
        <f>(K1064)/1000</f>
        <v>0</v>
      </c>
      <c r="K1064">
        <f>IF(DP1064, AN1064, AH1064)</f>
        <v>0</v>
      </c>
      <c r="L1064">
        <f>IF(DP1064, AI1064, AG1064)</f>
        <v>0</v>
      </c>
      <c r="M1064">
        <f>DR1064 - IF(AU1064&gt;1, L1064*DL1064*100.0/(AW1064), 0)</f>
        <v>0</v>
      </c>
      <c r="N1064">
        <f>((T1064-J1064/2)*M1064-L1064)/(T1064+J1064/2)</f>
        <v>0</v>
      </c>
      <c r="O1064">
        <f>N1064*(DY1064+DZ1064)/1000.0</f>
        <v>0</v>
      </c>
      <c r="P1064">
        <f>(DR1064 - IF(AU1064&gt;1, L1064*DL1064*100.0/(AW1064), 0))*(DY1064+DZ1064)/1000.0</f>
        <v>0</v>
      </c>
      <c r="Q1064">
        <f>2.0/((1/S1064-1/R1064)+SIGN(S1064)*SQRT((1/S1064-1/R1064)*(1/S1064-1/R1064) + 4*DM1064/((DM1064+1)*(DM1064+1))*(2*1/S1064*1/R1064-1/R1064*1/R1064)))</f>
        <v>0</v>
      </c>
      <c r="R1064">
        <f>IF(LEFT(DN1064,1)&lt;&gt;"0",IF(LEFT(DN1064,1)="1",3.0,DO1064),$D$5+$E$5*(EF1064*DY1064/($K$5*1000))+$F$5*(EF1064*DY1064/($K$5*1000))*MAX(MIN(DL1064,$J$5),$I$5)*MAX(MIN(DL1064,$J$5),$I$5)+$G$5*MAX(MIN(DL1064,$J$5),$I$5)*(EF1064*DY1064/($K$5*1000))+$H$5*(EF1064*DY1064/($K$5*1000))*(EF1064*DY1064/($K$5*1000)))</f>
        <v>0</v>
      </c>
      <c r="S1064">
        <f>J1064*(1000-(1000*0.61365*exp(17.502*W1064/(240.97+W1064))/(DY1064+DZ1064)+DT1064)/2)/(1000*0.61365*exp(17.502*W1064/(240.97+W1064))/(DY1064+DZ1064)-DT1064)</f>
        <v>0</v>
      </c>
      <c r="T1064">
        <f>1/((DM1064+1)/(Q1064/1.6)+1/(R1064/1.37)) + DM1064/((DM1064+1)/(Q1064/1.6) + DM1064/(R1064/1.37))</f>
        <v>0</v>
      </c>
      <c r="U1064">
        <f>(DH1064*DK1064)</f>
        <v>0</v>
      </c>
      <c r="V1064">
        <f>(EA1064+(U1064+2*0.95*5.67E-8*(((EA1064+$B$7)+273)^4-(EA1064+273)^4)-44100*J1064)/(1.84*29.3*R1064+8*0.95*5.67E-8*(EA1064+273)^3))</f>
        <v>0</v>
      </c>
      <c r="W1064">
        <f>($C$7*EB1064+$D$7*EC1064+$E$7*V1064)</f>
        <v>0</v>
      </c>
      <c r="X1064">
        <f>0.61365*exp(17.502*W1064/(240.97+W1064))</f>
        <v>0</v>
      </c>
      <c r="Y1064">
        <f>(Z1064/AA1064*100)</f>
        <v>0</v>
      </c>
      <c r="Z1064">
        <f>DT1064*(DY1064+DZ1064)/1000</f>
        <v>0</v>
      </c>
      <c r="AA1064">
        <f>0.61365*exp(17.502*EA1064/(240.97+EA1064))</f>
        <v>0</v>
      </c>
      <c r="AB1064">
        <f>(X1064-DT1064*(DY1064+DZ1064)/1000)</f>
        <v>0</v>
      </c>
      <c r="AC1064">
        <f>(-J1064*44100)</f>
        <v>0</v>
      </c>
      <c r="AD1064">
        <f>2*29.3*R1064*0.92*(EA1064-W1064)</f>
        <v>0</v>
      </c>
      <c r="AE1064">
        <f>2*0.95*5.67E-8*(((EA1064+$B$7)+273)^4-(W1064+273)^4)</f>
        <v>0</v>
      </c>
      <c r="AF1064">
        <f>U1064+AE1064+AC1064+AD1064</f>
        <v>0</v>
      </c>
      <c r="AG1064">
        <f>DX1064*AU1064*(DS1064-DR1064*(1000-AU1064*DU1064)/(1000-AU1064*DT1064))/(100*DL1064)</f>
        <v>0</v>
      </c>
      <c r="AH1064">
        <f>1000*DX1064*AU1064*(DT1064-DU1064)/(100*DL1064*(1000-AU1064*DT1064))</f>
        <v>0</v>
      </c>
      <c r="AI1064">
        <f>(AJ1064 - AK1064 - DY1064*1E3/(8.314*(EA1064+273.15)) * AM1064/DX1064 * AL1064) * DX1064/(100*DL1064) * (1000 - DU1064)/1000</f>
        <v>0</v>
      </c>
      <c r="AJ1064">
        <v>1481.33162908441</v>
      </c>
      <c r="AK1064">
        <v>1449.20018181818</v>
      </c>
      <c r="AL1064">
        <v>3.16368633663327</v>
      </c>
      <c r="AM1064">
        <v>65.4866395817143</v>
      </c>
      <c r="AN1064">
        <f>(AP1064 - AO1064 + DY1064*1E3/(8.314*(EA1064+273.15)) * AR1064/DX1064 * AQ1064) * DX1064/(100*DL1064) * 1000/(1000 - AP1064)</f>
        <v>0</v>
      </c>
      <c r="AO1064">
        <v>25.8276326039261</v>
      </c>
      <c r="AP1064">
        <v>50.8953163636364</v>
      </c>
      <c r="AQ1064">
        <v>-0.000173463788250912</v>
      </c>
      <c r="AR1064">
        <v>110.837555628061</v>
      </c>
      <c r="AS1064">
        <v>8</v>
      </c>
      <c r="AT1064">
        <v>2</v>
      </c>
      <c r="AU1064">
        <f>IF(AS1064*$H$13&gt;=AW1064,1.0,(AW1064/(AW1064-AS1064*$H$13)))</f>
        <v>0</v>
      </c>
      <c r="AV1064">
        <f>(AU1064-1)*100</f>
        <v>0</v>
      </c>
      <c r="AW1064">
        <f>MAX(0,($B$13+$C$13*EF1064)/(1+$D$13*EF1064)*DY1064/(EA1064+273)*$E$13)</f>
        <v>0</v>
      </c>
      <c r="AX1064" t="s">
        <v>437</v>
      </c>
      <c r="AY1064" t="s">
        <v>437</v>
      </c>
      <c r="AZ1064">
        <v>0</v>
      </c>
      <c r="BA1064">
        <v>0</v>
      </c>
      <c r="BB1064">
        <f>1-AZ1064/BA1064</f>
        <v>0</v>
      </c>
      <c r="BC1064">
        <v>0</v>
      </c>
      <c r="BD1064" t="s">
        <v>437</v>
      </c>
      <c r="BE1064" t="s">
        <v>437</v>
      </c>
      <c r="BF1064">
        <v>0</v>
      </c>
      <c r="BG1064">
        <v>0</v>
      </c>
      <c r="BH1064">
        <f>1-BF1064/BG1064</f>
        <v>0</v>
      </c>
      <c r="BI1064">
        <v>0.5</v>
      </c>
      <c r="BJ1064">
        <f>DI1064</f>
        <v>0</v>
      </c>
      <c r="BK1064">
        <f>L1064</f>
        <v>0</v>
      </c>
      <c r="BL1064">
        <f>BH1064*BI1064*BJ1064</f>
        <v>0</v>
      </c>
      <c r="BM1064">
        <f>(BK1064-BC1064)/BJ1064</f>
        <v>0</v>
      </c>
      <c r="BN1064">
        <f>(BA1064-BG1064)/BG1064</f>
        <v>0</v>
      </c>
      <c r="BO1064">
        <f>AZ1064/(BB1064+AZ1064/BG1064)</f>
        <v>0</v>
      </c>
      <c r="BP1064" t="s">
        <v>437</v>
      </c>
      <c r="BQ1064">
        <v>0</v>
      </c>
      <c r="BR1064">
        <f>IF(BQ1064&lt;&gt;0, BQ1064, BO1064)</f>
        <v>0</v>
      </c>
      <c r="BS1064">
        <f>1-BR1064/BG1064</f>
        <v>0</v>
      </c>
      <c r="BT1064">
        <f>(BG1064-BF1064)/(BG1064-BR1064)</f>
        <v>0</v>
      </c>
      <c r="BU1064">
        <f>(BA1064-BG1064)/(BA1064-BR1064)</f>
        <v>0</v>
      </c>
      <c r="BV1064">
        <f>(BG1064-BF1064)/(BG1064-AZ1064)</f>
        <v>0</v>
      </c>
      <c r="BW1064">
        <f>(BA1064-BG1064)/(BA1064-AZ1064)</f>
        <v>0</v>
      </c>
      <c r="BX1064">
        <f>(BT1064*BR1064/BF1064)</f>
        <v>0</v>
      </c>
      <c r="BY1064">
        <f>(1-BX1064)</f>
        <v>0</v>
      </c>
      <c r="DH1064">
        <f>$B$11*EG1064+$C$11*EH1064+$F$11*ES1064*(1-EV1064)</f>
        <v>0</v>
      </c>
      <c r="DI1064">
        <f>DH1064*DJ1064</f>
        <v>0</v>
      </c>
      <c r="DJ1064">
        <f>($B$11*$D$9+$C$11*$D$9+$F$11*((FF1064+EX1064)/MAX(FF1064+EX1064+FG1064, 0.1)*$I$9+FG1064/MAX(FF1064+EX1064+FG1064, 0.1)*$J$9))/($B$11+$C$11+$F$11)</f>
        <v>0</v>
      </c>
      <c r="DK1064">
        <f>($B$11*$K$9+$C$11*$K$9+$F$11*((FF1064+EX1064)/MAX(FF1064+EX1064+FG1064, 0.1)*$P$9+FG1064/MAX(FF1064+EX1064+FG1064, 0.1)*$Q$9))/($B$11+$C$11+$F$11)</f>
        <v>0</v>
      </c>
      <c r="DL1064">
        <v>6</v>
      </c>
      <c r="DM1064">
        <v>0.5</v>
      </c>
      <c r="DN1064" t="s">
        <v>438</v>
      </c>
      <c r="DO1064">
        <v>2</v>
      </c>
      <c r="DP1064" t="b">
        <v>1</v>
      </c>
      <c r="DQ1064">
        <v>1761426207.94615</v>
      </c>
      <c r="DR1064">
        <v>1352.70923076923</v>
      </c>
      <c r="DS1064">
        <v>1427.77538461538</v>
      </c>
      <c r="DT1064">
        <v>50.8904307692308</v>
      </c>
      <c r="DU1064">
        <v>25.8237923076923</v>
      </c>
      <c r="DV1064">
        <v>1351.61076923077</v>
      </c>
      <c r="DW1064">
        <v>50.9345461538462</v>
      </c>
      <c r="DX1064">
        <v>500.028769230769</v>
      </c>
      <c r="DY1064">
        <v>90.1991692307692</v>
      </c>
      <c r="DZ1064">
        <v>0.0406029153846154</v>
      </c>
      <c r="EA1064">
        <v>51.7108538461539</v>
      </c>
      <c r="EB1064">
        <v>47.9006846153846</v>
      </c>
      <c r="EC1064">
        <v>999.9</v>
      </c>
      <c r="ED1064">
        <v>0</v>
      </c>
      <c r="EE1064">
        <v>0</v>
      </c>
      <c r="EF1064">
        <v>10003.4638461538</v>
      </c>
      <c r="EG1064">
        <v>0</v>
      </c>
      <c r="EH1064">
        <v>1187.23230769231</v>
      </c>
      <c r="EI1064">
        <v>-75.0677692307692</v>
      </c>
      <c r="EJ1064">
        <v>1425.23923076923</v>
      </c>
      <c r="EK1064">
        <v>1465.62461538462</v>
      </c>
      <c r="EL1064">
        <v>25.0666461538462</v>
      </c>
      <c r="EM1064">
        <v>1427.77538461538</v>
      </c>
      <c r="EN1064">
        <v>25.8237923076923</v>
      </c>
      <c r="EO1064">
        <v>4.59027461538462</v>
      </c>
      <c r="EP1064">
        <v>2.32928461538462</v>
      </c>
      <c r="EQ1064">
        <v>31.3044</v>
      </c>
      <c r="ER1064">
        <v>19.8803615384615</v>
      </c>
      <c r="ES1064">
        <v>1200.01615384615</v>
      </c>
      <c r="ET1064">
        <v>0.966995230769231</v>
      </c>
      <c r="EU1064">
        <v>0.0330047615384615</v>
      </c>
      <c r="EV1064">
        <v>0</v>
      </c>
      <c r="EW1064">
        <v>950.094076923077</v>
      </c>
      <c r="EX1064">
        <v>5.00059</v>
      </c>
      <c r="EY1064">
        <v>12635.8384615385</v>
      </c>
      <c r="EZ1064">
        <v>10358.8384615385</v>
      </c>
      <c r="FA1064">
        <v>64.4036153846154</v>
      </c>
      <c r="FB1064">
        <v>65.6153076923077</v>
      </c>
      <c r="FC1064">
        <v>64.3845384615385</v>
      </c>
      <c r="FD1064">
        <v>65.5</v>
      </c>
      <c r="FE1064">
        <v>65.6918461538462</v>
      </c>
      <c r="FF1064">
        <v>1155.57615384615</v>
      </c>
      <c r="FG1064">
        <v>39.44</v>
      </c>
      <c r="FH1064">
        <v>0</v>
      </c>
      <c r="FI1064">
        <v>1761426176.5</v>
      </c>
      <c r="FJ1064">
        <v>0</v>
      </c>
      <c r="FK1064">
        <v>950.093153846154</v>
      </c>
      <c r="FL1064">
        <v>2.78488889244671</v>
      </c>
      <c r="FM1064">
        <v>18.1846154254448</v>
      </c>
      <c r="FN1064">
        <v>12635.9192307692</v>
      </c>
      <c r="FO1064">
        <v>15</v>
      </c>
      <c r="FP1064">
        <v>0</v>
      </c>
      <c r="FQ1064" t="s">
        <v>439</v>
      </c>
      <c r="FR1064">
        <v>0</v>
      </c>
      <c r="FS1064">
        <v>0</v>
      </c>
      <c r="FT1064">
        <v>0</v>
      </c>
      <c r="FU1064">
        <v>0</v>
      </c>
      <c r="FV1064">
        <v>0</v>
      </c>
      <c r="FW1064">
        <v>0</v>
      </c>
      <c r="FX1064">
        <v>0</v>
      </c>
      <c r="FY1064">
        <v>0</v>
      </c>
      <c r="FZ1064">
        <v>0</v>
      </c>
      <c r="GA1064">
        <v>0</v>
      </c>
      <c r="GB1064">
        <v>0</v>
      </c>
      <c r="GC1064">
        <v>-75.0131857142857</v>
      </c>
      <c r="GD1064">
        <v>-1.51545194805192</v>
      </c>
      <c r="GE1064">
        <v>0.750876528614717</v>
      </c>
      <c r="GF1064">
        <v>0</v>
      </c>
      <c r="GG1064">
        <v>949.947970588235</v>
      </c>
      <c r="GH1064">
        <v>2.97795263586575</v>
      </c>
      <c r="GI1064">
        <v>0.352426753782972</v>
      </c>
      <c r="GJ1064">
        <v>-1</v>
      </c>
      <c r="GK1064">
        <v>25.0648380952381</v>
      </c>
      <c r="GL1064">
        <v>0.0381896103896227</v>
      </c>
      <c r="GM1064">
        <v>0.00492355622448736</v>
      </c>
      <c r="GN1064">
        <v>1</v>
      </c>
      <c r="GO1064">
        <v>1</v>
      </c>
      <c r="GP1064">
        <v>2</v>
      </c>
      <c r="GQ1064" t="s">
        <v>446</v>
      </c>
      <c r="GR1064">
        <v>3.12613</v>
      </c>
      <c r="GS1064">
        <v>2.7188</v>
      </c>
      <c r="GT1064">
        <v>0.191753</v>
      </c>
      <c r="GU1064">
        <v>0.197737</v>
      </c>
      <c r="GV1064">
        <v>0.164408</v>
      </c>
      <c r="GW1064">
        <v>0.102277</v>
      </c>
      <c r="GX1064">
        <v>28759.1</v>
      </c>
      <c r="GY1064">
        <v>30126.5</v>
      </c>
      <c r="GZ1064">
        <v>32361.6</v>
      </c>
      <c r="HA1064">
        <v>34175.1</v>
      </c>
      <c r="HB1064">
        <v>38892.9</v>
      </c>
      <c r="HC1064">
        <v>44295.2</v>
      </c>
      <c r="HD1064">
        <v>50922.1</v>
      </c>
      <c r="HE1064">
        <v>54854.1</v>
      </c>
      <c r="HF1064">
        <v>1.64767</v>
      </c>
      <c r="HG1064">
        <v>1.50225</v>
      </c>
      <c r="HH1064">
        <v>-0.131212</v>
      </c>
      <c r="HI1064">
        <v>0</v>
      </c>
      <c r="HJ1064">
        <v>49.9872</v>
      </c>
      <c r="HK1064">
        <v>999.9</v>
      </c>
      <c r="HL1064">
        <v>56.043</v>
      </c>
      <c r="HM1064">
        <v>30.313</v>
      </c>
      <c r="HN1064">
        <v>26.951</v>
      </c>
      <c r="HO1064">
        <v>59.9568</v>
      </c>
      <c r="HP1064">
        <v>40.2324</v>
      </c>
      <c r="HQ1064">
        <v>1</v>
      </c>
      <c r="HR1064">
        <v>2.695</v>
      </c>
      <c r="HS1064">
        <v>0.654159</v>
      </c>
      <c r="HT1064">
        <v>20.1081</v>
      </c>
      <c r="HU1064">
        <v>5.18135</v>
      </c>
      <c r="HV1064">
        <v>12.0159</v>
      </c>
      <c r="HW1064">
        <v>4.9668</v>
      </c>
      <c r="HX1064">
        <v>3.29585</v>
      </c>
      <c r="HY1064">
        <v>9999</v>
      </c>
      <c r="HZ1064">
        <v>9999</v>
      </c>
      <c r="IA1064">
        <v>999.9</v>
      </c>
      <c r="IB1064">
        <v>9999</v>
      </c>
      <c r="IC1064">
        <v>1.86325</v>
      </c>
      <c r="ID1064">
        <v>1.8681</v>
      </c>
      <c r="IE1064">
        <v>1.86783</v>
      </c>
      <c r="IF1064">
        <v>1.86905</v>
      </c>
      <c r="IG1064">
        <v>1.86981</v>
      </c>
      <c r="IH1064">
        <v>1.86585</v>
      </c>
      <c r="II1064">
        <v>1.86694</v>
      </c>
      <c r="IJ1064">
        <v>1.86842</v>
      </c>
      <c r="IK1064">
        <v>5</v>
      </c>
      <c r="IL1064">
        <v>0</v>
      </c>
      <c r="IM1064">
        <v>0</v>
      </c>
      <c r="IN1064">
        <v>0</v>
      </c>
      <c r="IO1064" t="s">
        <v>441</v>
      </c>
      <c r="IP1064" t="s">
        <v>442</v>
      </c>
      <c r="IQ1064" t="s">
        <v>443</v>
      </c>
      <c r="IR1064" t="s">
        <v>443</v>
      </c>
      <c r="IS1064" t="s">
        <v>443</v>
      </c>
      <c r="IT1064" t="s">
        <v>443</v>
      </c>
      <c r="IU1064">
        <v>0</v>
      </c>
      <c r="IV1064">
        <v>100</v>
      </c>
      <c r="IW1064">
        <v>100</v>
      </c>
      <c r="IX1064">
        <v>1.09</v>
      </c>
      <c r="IY1064">
        <v>-0.0441</v>
      </c>
      <c r="IZ1064">
        <v>1.09748391826392</v>
      </c>
      <c r="JA1064">
        <v>0</v>
      </c>
      <c r="JB1064">
        <v>0</v>
      </c>
      <c r="JC1064">
        <v>0</v>
      </c>
      <c r="JD1064">
        <v>-0.0441141096964596</v>
      </c>
      <c r="JE1064">
        <v>0</v>
      </c>
      <c r="JF1064">
        <v>0</v>
      </c>
      <c r="JG1064">
        <v>0</v>
      </c>
      <c r="JH1064">
        <v>5</v>
      </c>
      <c r="JI1064">
        <v>2273</v>
      </c>
      <c r="JJ1064">
        <v>1</v>
      </c>
      <c r="JK1064">
        <v>24</v>
      </c>
      <c r="JL1064">
        <v>29357103.6</v>
      </c>
      <c r="JM1064">
        <v>29357103.6</v>
      </c>
      <c r="JN1064">
        <v>2.77954</v>
      </c>
      <c r="JO1064">
        <v>2.59888</v>
      </c>
      <c r="JP1064">
        <v>1.54785</v>
      </c>
      <c r="JQ1064">
        <v>2.31567</v>
      </c>
      <c r="JR1064">
        <v>1.64551</v>
      </c>
      <c r="JS1064">
        <v>2.39868</v>
      </c>
      <c r="JT1064">
        <v>34.4408</v>
      </c>
      <c r="JU1064">
        <v>24.1838</v>
      </c>
      <c r="JV1064">
        <v>18</v>
      </c>
      <c r="JW1064">
        <v>485.369</v>
      </c>
      <c r="JX1064">
        <v>379.72</v>
      </c>
      <c r="JY1064">
        <v>50.3039</v>
      </c>
      <c r="JZ1064">
        <v>57.2421</v>
      </c>
      <c r="KA1064">
        <v>29.9986</v>
      </c>
      <c r="KB1064">
        <v>56.4395</v>
      </c>
      <c r="KC1064">
        <v>56.2065</v>
      </c>
      <c r="KD1064">
        <v>55.6693</v>
      </c>
      <c r="KE1064">
        <v>0</v>
      </c>
      <c r="KF1064">
        <v>100</v>
      </c>
      <c r="KG1064">
        <v>50.337</v>
      </c>
      <c r="KH1064">
        <v>1476.98</v>
      </c>
      <c r="KI1064">
        <v>26.2864</v>
      </c>
      <c r="KJ1064">
        <v>92.2544</v>
      </c>
      <c r="KK1064">
        <v>88.7292</v>
      </c>
    </row>
    <row r="1065" spans="1:297">
      <c r="A1065">
        <v>1049</v>
      </c>
      <c r="B1065">
        <v>1761426221.1</v>
      </c>
      <c r="C1065">
        <v>18040.0999999046</v>
      </c>
      <c r="D1065" t="s">
        <v>2550</v>
      </c>
      <c r="E1065" t="s">
        <v>2551</v>
      </c>
      <c r="F1065">
        <v>5</v>
      </c>
      <c r="G1065" t="s">
        <v>2375</v>
      </c>
      <c r="H1065" t="s">
        <v>436</v>
      </c>
      <c r="I1065">
        <v>1761426212.94615</v>
      </c>
      <c r="J1065">
        <f>(K1065)/1000</f>
        <v>0</v>
      </c>
      <c r="K1065">
        <f>IF(DP1065, AN1065, AH1065)</f>
        <v>0</v>
      </c>
      <c r="L1065">
        <f>IF(DP1065, AI1065, AG1065)</f>
        <v>0</v>
      </c>
      <c r="M1065">
        <f>DR1065 - IF(AU1065&gt;1, L1065*DL1065*100.0/(AW1065), 0)</f>
        <v>0</v>
      </c>
      <c r="N1065">
        <f>((T1065-J1065/2)*M1065-L1065)/(T1065+J1065/2)</f>
        <v>0</v>
      </c>
      <c r="O1065">
        <f>N1065*(DY1065+DZ1065)/1000.0</f>
        <v>0</v>
      </c>
      <c r="P1065">
        <f>(DR1065 - IF(AU1065&gt;1, L1065*DL1065*100.0/(AW1065), 0))*(DY1065+DZ1065)/1000.0</f>
        <v>0</v>
      </c>
      <c r="Q1065">
        <f>2.0/((1/S1065-1/R1065)+SIGN(S1065)*SQRT((1/S1065-1/R1065)*(1/S1065-1/R1065) + 4*DM1065/((DM1065+1)*(DM1065+1))*(2*1/S1065*1/R1065-1/R1065*1/R1065)))</f>
        <v>0</v>
      </c>
      <c r="R1065">
        <f>IF(LEFT(DN1065,1)&lt;&gt;"0",IF(LEFT(DN1065,1)="1",3.0,DO1065),$D$5+$E$5*(EF1065*DY1065/($K$5*1000))+$F$5*(EF1065*DY1065/($K$5*1000))*MAX(MIN(DL1065,$J$5),$I$5)*MAX(MIN(DL1065,$J$5),$I$5)+$G$5*MAX(MIN(DL1065,$J$5),$I$5)*(EF1065*DY1065/($K$5*1000))+$H$5*(EF1065*DY1065/($K$5*1000))*(EF1065*DY1065/($K$5*1000)))</f>
        <v>0</v>
      </c>
      <c r="S1065">
        <f>J1065*(1000-(1000*0.61365*exp(17.502*W1065/(240.97+W1065))/(DY1065+DZ1065)+DT1065)/2)/(1000*0.61365*exp(17.502*W1065/(240.97+W1065))/(DY1065+DZ1065)-DT1065)</f>
        <v>0</v>
      </c>
      <c r="T1065">
        <f>1/((DM1065+1)/(Q1065/1.6)+1/(R1065/1.37)) + DM1065/((DM1065+1)/(Q1065/1.6) + DM1065/(R1065/1.37))</f>
        <v>0</v>
      </c>
      <c r="U1065">
        <f>(DH1065*DK1065)</f>
        <v>0</v>
      </c>
      <c r="V1065">
        <f>(EA1065+(U1065+2*0.95*5.67E-8*(((EA1065+$B$7)+273)^4-(EA1065+273)^4)-44100*J1065)/(1.84*29.3*R1065+8*0.95*5.67E-8*(EA1065+273)^3))</f>
        <v>0</v>
      </c>
      <c r="W1065">
        <f>($C$7*EB1065+$D$7*EC1065+$E$7*V1065)</f>
        <v>0</v>
      </c>
      <c r="X1065">
        <f>0.61365*exp(17.502*W1065/(240.97+W1065))</f>
        <v>0</v>
      </c>
      <c r="Y1065">
        <f>(Z1065/AA1065*100)</f>
        <v>0</v>
      </c>
      <c r="Z1065">
        <f>DT1065*(DY1065+DZ1065)/1000</f>
        <v>0</v>
      </c>
      <c r="AA1065">
        <f>0.61365*exp(17.502*EA1065/(240.97+EA1065))</f>
        <v>0</v>
      </c>
      <c r="AB1065">
        <f>(X1065-DT1065*(DY1065+DZ1065)/1000)</f>
        <v>0</v>
      </c>
      <c r="AC1065">
        <f>(-J1065*44100)</f>
        <v>0</v>
      </c>
      <c r="AD1065">
        <f>2*29.3*R1065*0.92*(EA1065-W1065)</f>
        <v>0</v>
      </c>
      <c r="AE1065">
        <f>2*0.95*5.67E-8*(((EA1065+$B$7)+273)^4-(W1065+273)^4)</f>
        <v>0</v>
      </c>
      <c r="AF1065">
        <f>U1065+AE1065+AC1065+AD1065</f>
        <v>0</v>
      </c>
      <c r="AG1065">
        <f>DX1065*AU1065*(DS1065-DR1065*(1000-AU1065*DU1065)/(1000-AU1065*DT1065))/(100*DL1065)</f>
        <v>0</v>
      </c>
      <c r="AH1065">
        <f>1000*DX1065*AU1065*(DT1065-DU1065)/(100*DL1065*(1000-AU1065*DT1065))</f>
        <v>0</v>
      </c>
      <c r="AI1065">
        <f>(AJ1065 - AK1065 - DY1065*1E3/(8.314*(EA1065+273.15)) * AM1065/DX1065 * AL1065) * DX1065/(100*DL1065) * (1000 - DU1065)/1000</f>
        <v>0</v>
      </c>
      <c r="AJ1065">
        <v>1500.40860765416</v>
      </c>
      <c r="AK1065">
        <v>1467.24866666667</v>
      </c>
      <c r="AL1065">
        <v>3.64879373038367</v>
      </c>
      <c r="AM1065">
        <v>65.4866395817143</v>
      </c>
      <c r="AN1065">
        <f>(AP1065 - AO1065 + DY1065*1E3/(8.314*(EA1065+273.15)) * AR1065/DX1065 * AQ1065) * DX1065/(100*DL1065) * 1000/(1000 - AP1065)</f>
        <v>0</v>
      </c>
      <c r="AO1065">
        <v>25.8312504768535</v>
      </c>
      <c r="AP1065">
        <v>50.91182</v>
      </c>
      <c r="AQ1065">
        <v>0.00033731363717683</v>
      </c>
      <c r="AR1065">
        <v>110.837555628061</v>
      </c>
      <c r="AS1065">
        <v>8</v>
      </c>
      <c r="AT1065">
        <v>2</v>
      </c>
      <c r="AU1065">
        <f>IF(AS1065*$H$13&gt;=AW1065,1.0,(AW1065/(AW1065-AS1065*$H$13)))</f>
        <v>0</v>
      </c>
      <c r="AV1065">
        <f>(AU1065-1)*100</f>
        <v>0</v>
      </c>
      <c r="AW1065">
        <f>MAX(0,($B$13+$C$13*EF1065)/(1+$D$13*EF1065)*DY1065/(EA1065+273)*$E$13)</f>
        <v>0</v>
      </c>
      <c r="AX1065" t="s">
        <v>437</v>
      </c>
      <c r="AY1065" t="s">
        <v>437</v>
      </c>
      <c r="AZ1065">
        <v>0</v>
      </c>
      <c r="BA1065">
        <v>0</v>
      </c>
      <c r="BB1065">
        <f>1-AZ1065/BA1065</f>
        <v>0</v>
      </c>
      <c r="BC1065">
        <v>0</v>
      </c>
      <c r="BD1065" t="s">
        <v>437</v>
      </c>
      <c r="BE1065" t="s">
        <v>437</v>
      </c>
      <c r="BF1065">
        <v>0</v>
      </c>
      <c r="BG1065">
        <v>0</v>
      </c>
      <c r="BH1065">
        <f>1-BF1065/BG1065</f>
        <v>0</v>
      </c>
      <c r="BI1065">
        <v>0.5</v>
      </c>
      <c r="BJ1065">
        <f>DI1065</f>
        <v>0</v>
      </c>
      <c r="BK1065">
        <f>L1065</f>
        <v>0</v>
      </c>
      <c r="BL1065">
        <f>BH1065*BI1065*BJ1065</f>
        <v>0</v>
      </c>
      <c r="BM1065">
        <f>(BK1065-BC1065)/BJ1065</f>
        <v>0</v>
      </c>
      <c r="BN1065">
        <f>(BA1065-BG1065)/BG1065</f>
        <v>0</v>
      </c>
      <c r="BO1065">
        <f>AZ1065/(BB1065+AZ1065/BG1065)</f>
        <v>0</v>
      </c>
      <c r="BP1065" t="s">
        <v>437</v>
      </c>
      <c r="BQ1065">
        <v>0</v>
      </c>
      <c r="BR1065">
        <f>IF(BQ1065&lt;&gt;0, BQ1065, BO1065)</f>
        <v>0</v>
      </c>
      <c r="BS1065">
        <f>1-BR1065/BG1065</f>
        <v>0</v>
      </c>
      <c r="BT1065">
        <f>(BG1065-BF1065)/(BG1065-BR1065)</f>
        <v>0</v>
      </c>
      <c r="BU1065">
        <f>(BA1065-BG1065)/(BA1065-BR1065)</f>
        <v>0</v>
      </c>
      <c r="BV1065">
        <f>(BG1065-BF1065)/(BG1065-AZ1065)</f>
        <v>0</v>
      </c>
      <c r="BW1065">
        <f>(BA1065-BG1065)/(BA1065-AZ1065)</f>
        <v>0</v>
      </c>
      <c r="BX1065">
        <f>(BT1065*BR1065/BF1065)</f>
        <v>0</v>
      </c>
      <c r="BY1065">
        <f>(1-BX1065)</f>
        <v>0</v>
      </c>
      <c r="DH1065">
        <f>$B$11*EG1065+$C$11*EH1065+$F$11*ES1065*(1-EV1065)</f>
        <v>0</v>
      </c>
      <c r="DI1065">
        <f>DH1065*DJ1065</f>
        <v>0</v>
      </c>
      <c r="DJ1065">
        <f>($B$11*$D$9+$C$11*$D$9+$F$11*((FF1065+EX1065)/MAX(FF1065+EX1065+FG1065, 0.1)*$I$9+FG1065/MAX(FF1065+EX1065+FG1065, 0.1)*$J$9))/($B$11+$C$11+$F$11)</f>
        <v>0</v>
      </c>
      <c r="DK1065">
        <f>($B$11*$K$9+$C$11*$K$9+$F$11*((FF1065+EX1065)/MAX(FF1065+EX1065+FG1065, 0.1)*$P$9+FG1065/MAX(FF1065+EX1065+FG1065, 0.1)*$Q$9))/($B$11+$C$11+$F$11)</f>
        <v>0</v>
      </c>
      <c r="DL1065">
        <v>6</v>
      </c>
      <c r="DM1065">
        <v>0.5</v>
      </c>
      <c r="DN1065" t="s">
        <v>438</v>
      </c>
      <c r="DO1065">
        <v>2</v>
      </c>
      <c r="DP1065" t="b">
        <v>1</v>
      </c>
      <c r="DQ1065">
        <v>1761426212.94615</v>
      </c>
      <c r="DR1065">
        <v>1369.02</v>
      </c>
      <c r="DS1065">
        <v>1444.85923076923</v>
      </c>
      <c r="DT1065">
        <v>50.8981230769231</v>
      </c>
      <c r="DU1065">
        <v>25.8270538461538</v>
      </c>
      <c r="DV1065">
        <v>1367.92</v>
      </c>
      <c r="DW1065">
        <v>50.9422230769231</v>
      </c>
      <c r="DX1065">
        <v>500.015923076923</v>
      </c>
      <c r="DY1065">
        <v>90.1980692307692</v>
      </c>
      <c r="DZ1065">
        <v>0.0407049153846154</v>
      </c>
      <c r="EA1065">
        <v>51.7218846153846</v>
      </c>
      <c r="EB1065">
        <v>47.9098692307692</v>
      </c>
      <c r="EC1065">
        <v>999.9</v>
      </c>
      <c r="ED1065">
        <v>0</v>
      </c>
      <c r="EE1065">
        <v>0</v>
      </c>
      <c r="EF1065">
        <v>10000.4338461538</v>
      </c>
      <c r="EG1065">
        <v>0</v>
      </c>
      <c r="EH1065">
        <v>1187.28923076923</v>
      </c>
      <c r="EI1065">
        <v>-75.8406384615385</v>
      </c>
      <c r="EJ1065">
        <v>1442.43615384615</v>
      </c>
      <c r="EK1065">
        <v>1483.16615384615</v>
      </c>
      <c r="EL1065">
        <v>25.0710769230769</v>
      </c>
      <c r="EM1065">
        <v>1444.85923076923</v>
      </c>
      <c r="EN1065">
        <v>25.8270538461538</v>
      </c>
      <c r="EO1065">
        <v>4.59091307692308</v>
      </c>
      <c r="EP1065">
        <v>2.32955</v>
      </c>
      <c r="EQ1065">
        <v>31.3068384615385</v>
      </c>
      <c r="ER1065">
        <v>19.8822</v>
      </c>
      <c r="ES1065">
        <v>1200.00153846154</v>
      </c>
      <c r="ET1065">
        <v>0.966994615384615</v>
      </c>
      <c r="EU1065">
        <v>0.0330054230769231</v>
      </c>
      <c r="EV1065">
        <v>0</v>
      </c>
      <c r="EW1065">
        <v>950.278384615385</v>
      </c>
      <c r="EX1065">
        <v>5.00059</v>
      </c>
      <c r="EY1065">
        <v>12637.1615384615</v>
      </c>
      <c r="EZ1065">
        <v>10358.7153846154</v>
      </c>
      <c r="FA1065">
        <v>64.3845384615385</v>
      </c>
      <c r="FB1065">
        <v>65.5959230769231</v>
      </c>
      <c r="FC1065">
        <v>64.375</v>
      </c>
      <c r="FD1065">
        <v>65.4951538461538</v>
      </c>
      <c r="FE1065">
        <v>65.687</v>
      </c>
      <c r="FF1065">
        <v>1155.56153846154</v>
      </c>
      <c r="FG1065">
        <v>39.44</v>
      </c>
      <c r="FH1065">
        <v>0</v>
      </c>
      <c r="FI1065">
        <v>1761426181.9</v>
      </c>
      <c r="FJ1065">
        <v>0</v>
      </c>
      <c r="FK1065">
        <v>950.28088</v>
      </c>
      <c r="FL1065">
        <v>1.45907692641966</v>
      </c>
      <c r="FM1065">
        <v>12.3000000260299</v>
      </c>
      <c r="FN1065">
        <v>12637.368</v>
      </c>
      <c r="FO1065">
        <v>15</v>
      </c>
      <c r="FP1065">
        <v>0</v>
      </c>
      <c r="FQ1065" t="s">
        <v>439</v>
      </c>
      <c r="FR1065">
        <v>0</v>
      </c>
      <c r="FS1065">
        <v>0</v>
      </c>
      <c r="FT1065">
        <v>0</v>
      </c>
      <c r="FU1065">
        <v>0</v>
      </c>
      <c r="FV1065">
        <v>0</v>
      </c>
      <c r="FW1065">
        <v>0</v>
      </c>
      <c r="FX1065">
        <v>0</v>
      </c>
      <c r="FY1065">
        <v>0</v>
      </c>
      <c r="FZ1065">
        <v>0</v>
      </c>
      <c r="GA1065">
        <v>0</v>
      </c>
      <c r="GB1065">
        <v>0</v>
      </c>
      <c r="GC1065">
        <v>-75.70007</v>
      </c>
      <c r="GD1065">
        <v>-6.54349172932329</v>
      </c>
      <c r="GE1065">
        <v>1.15023798237582</v>
      </c>
      <c r="GF1065">
        <v>0</v>
      </c>
      <c r="GG1065">
        <v>950.144735294118</v>
      </c>
      <c r="GH1065">
        <v>2.3011000831191</v>
      </c>
      <c r="GI1065">
        <v>0.305479979975926</v>
      </c>
      <c r="GJ1065">
        <v>-1</v>
      </c>
      <c r="GK1065">
        <v>25.06948</v>
      </c>
      <c r="GL1065">
        <v>0.0485142857143158</v>
      </c>
      <c r="GM1065">
        <v>0.00544762333499631</v>
      </c>
      <c r="GN1065">
        <v>1</v>
      </c>
      <c r="GO1065">
        <v>1</v>
      </c>
      <c r="GP1065">
        <v>2</v>
      </c>
      <c r="GQ1065" t="s">
        <v>446</v>
      </c>
      <c r="GR1065">
        <v>3.12619</v>
      </c>
      <c r="GS1065">
        <v>2.71891</v>
      </c>
      <c r="GT1065">
        <v>0.193225</v>
      </c>
      <c r="GU1065">
        <v>0.199079</v>
      </c>
      <c r="GV1065">
        <v>0.164434</v>
      </c>
      <c r="GW1065">
        <v>0.102279</v>
      </c>
      <c r="GX1065">
        <v>28707.3</v>
      </c>
      <c r="GY1065">
        <v>30076.4</v>
      </c>
      <c r="GZ1065">
        <v>32362.7</v>
      </c>
      <c r="HA1065">
        <v>34176.1</v>
      </c>
      <c r="HB1065">
        <v>38893.2</v>
      </c>
      <c r="HC1065">
        <v>44296.7</v>
      </c>
      <c r="HD1065">
        <v>50923.9</v>
      </c>
      <c r="HE1065">
        <v>54855.8</v>
      </c>
      <c r="HF1065">
        <v>1.648</v>
      </c>
      <c r="HG1065">
        <v>1.50252</v>
      </c>
      <c r="HH1065">
        <v>-0.128351</v>
      </c>
      <c r="HI1065">
        <v>0</v>
      </c>
      <c r="HJ1065">
        <v>49.9678</v>
      </c>
      <c r="HK1065">
        <v>999.9</v>
      </c>
      <c r="HL1065">
        <v>56.043</v>
      </c>
      <c r="HM1065">
        <v>30.313</v>
      </c>
      <c r="HN1065">
        <v>26.9558</v>
      </c>
      <c r="HO1065">
        <v>60.3268</v>
      </c>
      <c r="HP1065">
        <v>40.2804</v>
      </c>
      <c r="HQ1065">
        <v>1</v>
      </c>
      <c r="HR1065">
        <v>2.69334</v>
      </c>
      <c r="HS1065">
        <v>0.651876</v>
      </c>
      <c r="HT1065">
        <v>20.1083</v>
      </c>
      <c r="HU1065">
        <v>5.18135</v>
      </c>
      <c r="HV1065">
        <v>12.0159</v>
      </c>
      <c r="HW1065">
        <v>4.96695</v>
      </c>
      <c r="HX1065">
        <v>3.29593</v>
      </c>
      <c r="HY1065">
        <v>9999</v>
      </c>
      <c r="HZ1065">
        <v>9999</v>
      </c>
      <c r="IA1065">
        <v>999.9</v>
      </c>
      <c r="IB1065">
        <v>9999</v>
      </c>
      <c r="IC1065">
        <v>1.86325</v>
      </c>
      <c r="ID1065">
        <v>1.8681</v>
      </c>
      <c r="IE1065">
        <v>1.86784</v>
      </c>
      <c r="IF1065">
        <v>1.86905</v>
      </c>
      <c r="IG1065">
        <v>1.86982</v>
      </c>
      <c r="IH1065">
        <v>1.86586</v>
      </c>
      <c r="II1065">
        <v>1.86695</v>
      </c>
      <c r="IJ1065">
        <v>1.8684</v>
      </c>
      <c r="IK1065">
        <v>5</v>
      </c>
      <c r="IL1065">
        <v>0</v>
      </c>
      <c r="IM1065">
        <v>0</v>
      </c>
      <c r="IN1065">
        <v>0</v>
      </c>
      <c r="IO1065" t="s">
        <v>441</v>
      </c>
      <c r="IP1065" t="s">
        <v>442</v>
      </c>
      <c r="IQ1065" t="s">
        <v>443</v>
      </c>
      <c r="IR1065" t="s">
        <v>443</v>
      </c>
      <c r="IS1065" t="s">
        <v>443</v>
      </c>
      <c r="IT1065" t="s">
        <v>443</v>
      </c>
      <c r="IU1065">
        <v>0</v>
      </c>
      <c r="IV1065">
        <v>100</v>
      </c>
      <c r="IW1065">
        <v>100</v>
      </c>
      <c r="IX1065">
        <v>1.1</v>
      </c>
      <c r="IY1065">
        <v>-0.0441</v>
      </c>
      <c r="IZ1065">
        <v>1.09748391826392</v>
      </c>
      <c r="JA1065">
        <v>0</v>
      </c>
      <c r="JB1065">
        <v>0</v>
      </c>
      <c r="JC1065">
        <v>0</v>
      </c>
      <c r="JD1065">
        <v>-0.0441141096964596</v>
      </c>
      <c r="JE1065">
        <v>0</v>
      </c>
      <c r="JF1065">
        <v>0</v>
      </c>
      <c r="JG1065">
        <v>0</v>
      </c>
      <c r="JH1065">
        <v>5</v>
      </c>
      <c r="JI1065">
        <v>2273</v>
      </c>
      <c r="JJ1065">
        <v>1</v>
      </c>
      <c r="JK1065">
        <v>24</v>
      </c>
      <c r="JL1065">
        <v>29357103.7</v>
      </c>
      <c r="JM1065">
        <v>29357103.7</v>
      </c>
      <c r="JN1065">
        <v>2.80151</v>
      </c>
      <c r="JO1065">
        <v>2.6062</v>
      </c>
      <c r="JP1065">
        <v>1.54785</v>
      </c>
      <c r="JQ1065">
        <v>2.31567</v>
      </c>
      <c r="JR1065">
        <v>1.64551</v>
      </c>
      <c r="JS1065">
        <v>2.34131</v>
      </c>
      <c r="JT1065">
        <v>34.418</v>
      </c>
      <c r="JU1065">
        <v>24.1838</v>
      </c>
      <c r="JV1065">
        <v>18</v>
      </c>
      <c r="JW1065">
        <v>485.569</v>
      </c>
      <c r="JX1065">
        <v>379.867</v>
      </c>
      <c r="JY1065">
        <v>50.372</v>
      </c>
      <c r="JZ1065">
        <v>57.2321</v>
      </c>
      <c r="KA1065">
        <v>29.9985</v>
      </c>
      <c r="KB1065">
        <v>56.4318</v>
      </c>
      <c r="KC1065">
        <v>56.2008</v>
      </c>
      <c r="KD1065">
        <v>56.1159</v>
      </c>
      <c r="KE1065">
        <v>0</v>
      </c>
      <c r="KF1065">
        <v>100</v>
      </c>
      <c r="KG1065">
        <v>50.3942</v>
      </c>
      <c r="KH1065">
        <v>1490.6</v>
      </c>
      <c r="KI1065">
        <v>26.2864</v>
      </c>
      <c r="KJ1065">
        <v>92.2578</v>
      </c>
      <c r="KK1065">
        <v>88.732</v>
      </c>
    </row>
    <row r="1066" spans="1:297">
      <c r="A1066">
        <v>1050</v>
      </c>
      <c r="B1066">
        <v>1761426226.1</v>
      </c>
      <c r="C1066">
        <v>18045.0999999046</v>
      </c>
      <c r="D1066" t="s">
        <v>2552</v>
      </c>
      <c r="E1066" t="s">
        <v>2553</v>
      </c>
      <c r="F1066">
        <v>5</v>
      </c>
      <c r="G1066" t="s">
        <v>2375</v>
      </c>
      <c r="H1066" t="s">
        <v>436</v>
      </c>
      <c r="I1066">
        <v>1761426217.94615</v>
      </c>
      <c r="J1066">
        <f>(K1066)/1000</f>
        <v>0</v>
      </c>
      <c r="K1066">
        <f>IF(DP1066, AN1066, AH1066)</f>
        <v>0</v>
      </c>
      <c r="L1066">
        <f>IF(DP1066, AI1066, AG1066)</f>
        <v>0</v>
      </c>
      <c r="M1066">
        <f>DR1066 - IF(AU1066&gt;1, L1066*DL1066*100.0/(AW1066), 0)</f>
        <v>0</v>
      </c>
      <c r="N1066">
        <f>((T1066-J1066/2)*M1066-L1066)/(T1066+J1066/2)</f>
        <v>0</v>
      </c>
      <c r="O1066">
        <f>N1066*(DY1066+DZ1066)/1000.0</f>
        <v>0</v>
      </c>
      <c r="P1066">
        <f>(DR1066 - IF(AU1066&gt;1, L1066*DL1066*100.0/(AW1066), 0))*(DY1066+DZ1066)/1000.0</f>
        <v>0</v>
      </c>
      <c r="Q1066">
        <f>2.0/((1/S1066-1/R1066)+SIGN(S1066)*SQRT((1/S1066-1/R1066)*(1/S1066-1/R1066) + 4*DM1066/((DM1066+1)*(DM1066+1))*(2*1/S1066*1/R1066-1/R1066*1/R1066)))</f>
        <v>0</v>
      </c>
      <c r="R1066">
        <f>IF(LEFT(DN1066,1)&lt;&gt;"0",IF(LEFT(DN1066,1)="1",3.0,DO1066),$D$5+$E$5*(EF1066*DY1066/($K$5*1000))+$F$5*(EF1066*DY1066/($K$5*1000))*MAX(MIN(DL1066,$J$5),$I$5)*MAX(MIN(DL1066,$J$5),$I$5)+$G$5*MAX(MIN(DL1066,$J$5),$I$5)*(EF1066*DY1066/($K$5*1000))+$H$5*(EF1066*DY1066/($K$5*1000))*(EF1066*DY1066/($K$5*1000)))</f>
        <v>0</v>
      </c>
      <c r="S1066">
        <f>J1066*(1000-(1000*0.61365*exp(17.502*W1066/(240.97+W1066))/(DY1066+DZ1066)+DT1066)/2)/(1000*0.61365*exp(17.502*W1066/(240.97+W1066))/(DY1066+DZ1066)-DT1066)</f>
        <v>0</v>
      </c>
      <c r="T1066">
        <f>1/((DM1066+1)/(Q1066/1.6)+1/(R1066/1.37)) + DM1066/((DM1066+1)/(Q1066/1.6) + DM1066/(R1066/1.37))</f>
        <v>0</v>
      </c>
      <c r="U1066">
        <f>(DH1066*DK1066)</f>
        <v>0</v>
      </c>
      <c r="V1066">
        <f>(EA1066+(U1066+2*0.95*5.67E-8*(((EA1066+$B$7)+273)^4-(EA1066+273)^4)-44100*J1066)/(1.84*29.3*R1066+8*0.95*5.67E-8*(EA1066+273)^3))</f>
        <v>0</v>
      </c>
      <c r="W1066">
        <f>($C$7*EB1066+$D$7*EC1066+$E$7*V1066)</f>
        <v>0</v>
      </c>
      <c r="X1066">
        <f>0.61365*exp(17.502*W1066/(240.97+W1066))</f>
        <v>0</v>
      </c>
      <c r="Y1066">
        <f>(Z1066/AA1066*100)</f>
        <v>0</v>
      </c>
      <c r="Z1066">
        <f>DT1066*(DY1066+DZ1066)/1000</f>
        <v>0</v>
      </c>
      <c r="AA1066">
        <f>0.61365*exp(17.502*EA1066/(240.97+EA1066))</f>
        <v>0</v>
      </c>
      <c r="AB1066">
        <f>(X1066-DT1066*(DY1066+DZ1066)/1000)</f>
        <v>0</v>
      </c>
      <c r="AC1066">
        <f>(-J1066*44100)</f>
        <v>0</v>
      </c>
      <c r="AD1066">
        <f>2*29.3*R1066*0.92*(EA1066-W1066)</f>
        <v>0</v>
      </c>
      <c r="AE1066">
        <f>2*0.95*5.67E-8*(((EA1066+$B$7)+273)^4-(W1066+273)^4)</f>
        <v>0</v>
      </c>
      <c r="AF1066">
        <f>U1066+AE1066+AC1066+AD1066</f>
        <v>0</v>
      </c>
      <c r="AG1066">
        <f>DX1066*AU1066*(DS1066-DR1066*(1000-AU1066*DU1066)/(1000-AU1066*DT1066))/(100*DL1066)</f>
        <v>0</v>
      </c>
      <c r="AH1066">
        <f>1000*DX1066*AU1066*(DT1066-DU1066)/(100*DL1066*(1000-AU1066*DT1066))</f>
        <v>0</v>
      </c>
      <c r="AI1066">
        <f>(AJ1066 - AK1066 - DY1066*1E3/(8.314*(EA1066+273.15)) * AM1066/DX1066 * AL1066) * DX1066/(100*DL1066) * (1000 - DU1066)/1000</f>
        <v>0</v>
      </c>
      <c r="AJ1066">
        <v>1516.0051769939</v>
      </c>
      <c r="AK1066">
        <v>1483.70933333333</v>
      </c>
      <c r="AL1066">
        <v>3.2628283939707</v>
      </c>
      <c r="AM1066">
        <v>65.4866395817143</v>
      </c>
      <c r="AN1066">
        <f>(AP1066 - AO1066 + DY1066*1E3/(8.314*(EA1066+273.15)) * AR1066/DX1066 * AQ1066) * DX1066/(100*DL1066) * 1000/(1000 - AP1066)</f>
        <v>0</v>
      </c>
      <c r="AO1066">
        <v>25.835668326674</v>
      </c>
      <c r="AP1066">
        <v>50.9240412121212</v>
      </c>
      <c r="AQ1066">
        <v>0.000221975039003121</v>
      </c>
      <c r="AR1066">
        <v>110.837555628061</v>
      </c>
      <c r="AS1066">
        <v>8</v>
      </c>
      <c r="AT1066">
        <v>2</v>
      </c>
      <c r="AU1066">
        <f>IF(AS1066*$H$13&gt;=AW1066,1.0,(AW1066/(AW1066-AS1066*$H$13)))</f>
        <v>0</v>
      </c>
      <c r="AV1066">
        <f>(AU1066-1)*100</f>
        <v>0</v>
      </c>
      <c r="AW1066">
        <f>MAX(0,($B$13+$C$13*EF1066)/(1+$D$13*EF1066)*DY1066/(EA1066+273)*$E$13)</f>
        <v>0</v>
      </c>
      <c r="AX1066" t="s">
        <v>437</v>
      </c>
      <c r="AY1066" t="s">
        <v>437</v>
      </c>
      <c r="AZ1066">
        <v>0</v>
      </c>
      <c r="BA1066">
        <v>0</v>
      </c>
      <c r="BB1066">
        <f>1-AZ1066/BA1066</f>
        <v>0</v>
      </c>
      <c r="BC1066">
        <v>0</v>
      </c>
      <c r="BD1066" t="s">
        <v>437</v>
      </c>
      <c r="BE1066" t="s">
        <v>437</v>
      </c>
      <c r="BF1066">
        <v>0</v>
      </c>
      <c r="BG1066">
        <v>0</v>
      </c>
      <c r="BH1066">
        <f>1-BF1066/BG1066</f>
        <v>0</v>
      </c>
      <c r="BI1066">
        <v>0.5</v>
      </c>
      <c r="BJ1066">
        <f>DI1066</f>
        <v>0</v>
      </c>
      <c r="BK1066">
        <f>L1066</f>
        <v>0</v>
      </c>
      <c r="BL1066">
        <f>BH1066*BI1066*BJ1066</f>
        <v>0</v>
      </c>
      <c r="BM1066">
        <f>(BK1066-BC1066)/BJ1066</f>
        <v>0</v>
      </c>
      <c r="BN1066">
        <f>(BA1066-BG1066)/BG1066</f>
        <v>0</v>
      </c>
      <c r="BO1066">
        <f>AZ1066/(BB1066+AZ1066/BG1066)</f>
        <v>0</v>
      </c>
      <c r="BP1066" t="s">
        <v>437</v>
      </c>
      <c r="BQ1066">
        <v>0</v>
      </c>
      <c r="BR1066">
        <f>IF(BQ1066&lt;&gt;0, BQ1066, BO1066)</f>
        <v>0</v>
      </c>
      <c r="BS1066">
        <f>1-BR1066/BG1066</f>
        <v>0</v>
      </c>
      <c r="BT1066">
        <f>(BG1066-BF1066)/(BG1066-BR1066)</f>
        <v>0</v>
      </c>
      <c r="BU1066">
        <f>(BA1066-BG1066)/(BA1066-BR1066)</f>
        <v>0</v>
      </c>
      <c r="BV1066">
        <f>(BG1066-BF1066)/(BG1066-AZ1066)</f>
        <v>0</v>
      </c>
      <c r="BW1066">
        <f>(BA1066-BG1066)/(BA1066-AZ1066)</f>
        <v>0</v>
      </c>
      <c r="BX1066">
        <f>(BT1066*BR1066/BF1066)</f>
        <v>0</v>
      </c>
      <c r="BY1066">
        <f>(1-BX1066)</f>
        <v>0</v>
      </c>
      <c r="DH1066">
        <f>$B$11*EG1066+$C$11*EH1066+$F$11*ES1066*(1-EV1066)</f>
        <v>0</v>
      </c>
      <c r="DI1066">
        <f>DH1066*DJ1066</f>
        <v>0</v>
      </c>
      <c r="DJ1066">
        <f>($B$11*$D$9+$C$11*$D$9+$F$11*((FF1066+EX1066)/MAX(FF1066+EX1066+FG1066, 0.1)*$I$9+FG1066/MAX(FF1066+EX1066+FG1066, 0.1)*$J$9))/($B$11+$C$11+$F$11)</f>
        <v>0</v>
      </c>
      <c r="DK1066">
        <f>($B$11*$K$9+$C$11*$K$9+$F$11*((FF1066+EX1066)/MAX(FF1066+EX1066+FG1066, 0.1)*$P$9+FG1066/MAX(FF1066+EX1066+FG1066, 0.1)*$Q$9))/($B$11+$C$11+$F$11)</f>
        <v>0</v>
      </c>
      <c r="DL1066">
        <v>6</v>
      </c>
      <c r="DM1066">
        <v>0.5</v>
      </c>
      <c r="DN1066" t="s">
        <v>438</v>
      </c>
      <c r="DO1066">
        <v>2</v>
      </c>
      <c r="DP1066" t="b">
        <v>1</v>
      </c>
      <c r="DQ1066">
        <v>1761426217.94615</v>
      </c>
      <c r="DR1066">
        <v>1385.21230769231</v>
      </c>
      <c r="DS1066">
        <v>1461.03230769231</v>
      </c>
      <c r="DT1066">
        <v>50.9081</v>
      </c>
      <c r="DU1066">
        <v>25.8305</v>
      </c>
      <c r="DV1066">
        <v>1384.11307692308</v>
      </c>
      <c r="DW1066">
        <v>50.9522</v>
      </c>
      <c r="DX1066">
        <v>499.991384615385</v>
      </c>
      <c r="DY1066">
        <v>90.1963230769231</v>
      </c>
      <c r="DZ1066">
        <v>0.0407893076923077</v>
      </c>
      <c r="EA1066">
        <v>51.7318615384615</v>
      </c>
      <c r="EB1066">
        <v>47.9250384615385</v>
      </c>
      <c r="EC1066">
        <v>999.9</v>
      </c>
      <c r="ED1066">
        <v>0</v>
      </c>
      <c r="EE1066">
        <v>0</v>
      </c>
      <c r="EF1066">
        <v>10002.2646153846</v>
      </c>
      <c r="EG1066">
        <v>0</v>
      </c>
      <c r="EH1066">
        <v>1187.32</v>
      </c>
      <c r="EI1066">
        <v>-75.8199538461538</v>
      </c>
      <c r="EJ1066">
        <v>1459.51384615385</v>
      </c>
      <c r="EK1066">
        <v>1499.77230769231</v>
      </c>
      <c r="EL1066">
        <v>25.0776</v>
      </c>
      <c r="EM1066">
        <v>1461.03230769231</v>
      </c>
      <c r="EN1066">
        <v>25.8305</v>
      </c>
      <c r="EO1066">
        <v>4.59172461538462</v>
      </c>
      <c r="EP1066">
        <v>2.32981538461538</v>
      </c>
      <c r="EQ1066">
        <v>31.3099461538461</v>
      </c>
      <c r="ER1066">
        <v>19.8840461538462</v>
      </c>
      <c r="ES1066">
        <v>1200.00923076923</v>
      </c>
      <c r="ET1066">
        <v>0.966994615384615</v>
      </c>
      <c r="EU1066">
        <v>0.0330054384615385</v>
      </c>
      <c r="EV1066">
        <v>0</v>
      </c>
      <c r="EW1066">
        <v>950.500615384615</v>
      </c>
      <c r="EX1066">
        <v>5.00059</v>
      </c>
      <c r="EY1066">
        <v>12638.5307692308</v>
      </c>
      <c r="EZ1066">
        <v>10358.7846153846</v>
      </c>
      <c r="FA1066">
        <v>64.375</v>
      </c>
      <c r="FB1066">
        <v>65.5765384615385</v>
      </c>
      <c r="FC1066">
        <v>64.3701538461538</v>
      </c>
      <c r="FD1066">
        <v>65.4757692307692</v>
      </c>
      <c r="FE1066">
        <v>65.6822307692308</v>
      </c>
      <c r="FF1066">
        <v>1155.56923076923</v>
      </c>
      <c r="FG1066">
        <v>39.44</v>
      </c>
      <c r="FH1066">
        <v>0</v>
      </c>
      <c r="FI1066">
        <v>1761426186.7</v>
      </c>
      <c r="FJ1066">
        <v>0</v>
      </c>
      <c r="FK1066">
        <v>950.45432</v>
      </c>
      <c r="FL1066">
        <v>1.19276924518373</v>
      </c>
      <c r="FM1066">
        <v>16.3769230200937</v>
      </c>
      <c r="FN1066">
        <v>12638.768</v>
      </c>
      <c r="FO1066">
        <v>15</v>
      </c>
      <c r="FP1066">
        <v>0</v>
      </c>
      <c r="FQ1066" t="s">
        <v>439</v>
      </c>
      <c r="FR1066">
        <v>0</v>
      </c>
      <c r="FS1066">
        <v>0</v>
      </c>
      <c r="FT1066">
        <v>0</v>
      </c>
      <c r="FU1066">
        <v>0</v>
      </c>
      <c r="FV1066">
        <v>0</v>
      </c>
      <c r="FW1066">
        <v>0</v>
      </c>
      <c r="FX1066">
        <v>0</v>
      </c>
      <c r="FY1066">
        <v>0</v>
      </c>
      <c r="FZ1066">
        <v>0</v>
      </c>
      <c r="GA1066">
        <v>0</v>
      </c>
      <c r="GB1066">
        <v>0</v>
      </c>
      <c r="GC1066">
        <v>-75.9008285714286</v>
      </c>
      <c r="GD1066">
        <v>-2.59103376623376</v>
      </c>
      <c r="GE1066">
        <v>1.06859814806166</v>
      </c>
      <c r="GF1066">
        <v>0</v>
      </c>
      <c r="GG1066">
        <v>950.348823529412</v>
      </c>
      <c r="GH1066">
        <v>1.94902979800683</v>
      </c>
      <c r="GI1066">
        <v>0.271945439011793</v>
      </c>
      <c r="GJ1066">
        <v>-1</v>
      </c>
      <c r="GK1066">
        <v>25.0743333333333</v>
      </c>
      <c r="GL1066">
        <v>0.0762311688312229</v>
      </c>
      <c r="GM1066">
        <v>0.00831214449054808</v>
      </c>
      <c r="GN1066">
        <v>1</v>
      </c>
      <c r="GO1066">
        <v>1</v>
      </c>
      <c r="GP1066">
        <v>2</v>
      </c>
      <c r="GQ1066" t="s">
        <v>446</v>
      </c>
      <c r="GR1066">
        <v>3.12609</v>
      </c>
      <c r="GS1066">
        <v>2.71913</v>
      </c>
      <c r="GT1066">
        <v>0.194573</v>
      </c>
      <c r="GU1066">
        <v>0.200493</v>
      </c>
      <c r="GV1066">
        <v>0.16444</v>
      </c>
      <c r="GW1066">
        <v>0.102294</v>
      </c>
      <c r="GX1066">
        <v>28659.8</v>
      </c>
      <c r="GY1066">
        <v>30023.9</v>
      </c>
      <c r="GZ1066">
        <v>32363.7</v>
      </c>
      <c r="HA1066">
        <v>34177.4</v>
      </c>
      <c r="HB1066">
        <v>38893.9</v>
      </c>
      <c r="HC1066">
        <v>44297.7</v>
      </c>
      <c r="HD1066">
        <v>50925.1</v>
      </c>
      <c r="HE1066">
        <v>54857.8</v>
      </c>
      <c r="HF1066">
        <v>1.64797</v>
      </c>
      <c r="HG1066">
        <v>1.50258</v>
      </c>
      <c r="HH1066">
        <v>-0.127293</v>
      </c>
      <c r="HI1066">
        <v>0</v>
      </c>
      <c r="HJ1066">
        <v>49.9499</v>
      </c>
      <c r="HK1066">
        <v>999.9</v>
      </c>
      <c r="HL1066">
        <v>56.043</v>
      </c>
      <c r="HM1066">
        <v>30.323</v>
      </c>
      <c r="HN1066">
        <v>26.9665</v>
      </c>
      <c r="HO1066">
        <v>60.1268</v>
      </c>
      <c r="HP1066">
        <v>40.4327</v>
      </c>
      <c r="HQ1066">
        <v>1</v>
      </c>
      <c r="HR1066">
        <v>2.69195</v>
      </c>
      <c r="HS1066">
        <v>0.69366</v>
      </c>
      <c r="HT1066">
        <v>20.1081</v>
      </c>
      <c r="HU1066">
        <v>5.1815</v>
      </c>
      <c r="HV1066">
        <v>12.0159</v>
      </c>
      <c r="HW1066">
        <v>4.96655</v>
      </c>
      <c r="HX1066">
        <v>3.29595</v>
      </c>
      <c r="HY1066">
        <v>9999</v>
      </c>
      <c r="HZ1066">
        <v>9999</v>
      </c>
      <c r="IA1066">
        <v>999.9</v>
      </c>
      <c r="IB1066">
        <v>9999</v>
      </c>
      <c r="IC1066">
        <v>1.86325</v>
      </c>
      <c r="ID1066">
        <v>1.8681</v>
      </c>
      <c r="IE1066">
        <v>1.86783</v>
      </c>
      <c r="IF1066">
        <v>1.86906</v>
      </c>
      <c r="IG1066">
        <v>1.86982</v>
      </c>
      <c r="IH1066">
        <v>1.86587</v>
      </c>
      <c r="II1066">
        <v>1.86699</v>
      </c>
      <c r="IJ1066">
        <v>1.8684</v>
      </c>
      <c r="IK1066">
        <v>5</v>
      </c>
      <c r="IL1066">
        <v>0</v>
      </c>
      <c r="IM1066">
        <v>0</v>
      </c>
      <c r="IN1066">
        <v>0</v>
      </c>
      <c r="IO1066" t="s">
        <v>441</v>
      </c>
      <c r="IP1066" t="s">
        <v>442</v>
      </c>
      <c r="IQ1066" t="s">
        <v>443</v>
      </c>
      <c r="IR1066" t="s">
        <v>443</v>
      </c>
      <c r="IS1066" t="s">
        <v>443</v>
      </c>
      <c r="IT1066" t="s">
        <v>443</v>
      </c>
      <c r="IU1066">
        <v>0</v>
      </c>
      <c r="IV1066">
        <v>100</v>
      </c>
      <c r="IW1066">
        <v>100</v>
      </c>
      <c r="IX1066">
        <v>1.1</v>
      </c>
      <c r="IY1066">
        <v>-0.0441</v>
      </c>
      <c r="IZ1066">
        <v>1.09748391826392</v>
      </c>
      <c r="JA1066">
        <v>0</v>
      </c>
      <c r="JB1066">
        <v>0</v>
      </c>
      <c r="JC1066">
        <v>0</v>
      </c>
      <c r="JD1066">
        <v>-0.0441141096964596</v>
      </c>
      <c r="JE1066">
        <v>0</v>
      </c>
      <c r="JF1066">
        <v>0</v>
      </c>
      <c r="JG1066">
        <v>0</v>
      </c>
      <c r="JH1066">
        <v>5</v>
      </c>
      <c r="JI1066">
        <v>2273</v>
      </c>
      <c r="JJ1066">
        <v>1</v>
      </c>
      <c r="JK1066">
        <v>24</v>
      </c>
      <c r="JL1066">
        <v>29357103.8</v>
      </c>
      <c r="JM1066">
        <v>29357103.8</v>
      </c>
      <c r="JN1066">
        <v>2.83081</v>
      </c>
      <c r="JO1066">
        <v>2.59888</v>
      </c>
      <c r="JP1066">
        <v>1.54785</v>
      </c>
      <c r="JQ1066">
        <v>2.31567</v>
      </c>
      <c r="JR1066">
        <v>1.64673</v>
      </c>
      <c r="JS1066">
        <v>2.35596</v>
      </c>
      <c r="JT1066">
        <v>34.4408</v>
      </c>
      <c r="JU1066">
        <v>24.1838</v>
      </c>
      <c r="JV1066">
        <v>18</v>
      </c>
      <c r="JW1066">
        <v>485.518</v>
      </c>
      <c r="JX1066">
        <v>379.868</v>
      </c>
      <c r="JY1066">
        <v>50.4301</v>
      </c>
      <c r="JZ1066">
        <v>57.2221</v>
      </c>
      <c r="KA1066">
        <v>29.9987</v>
      </c>
      <c r="KB1066">
        <v>56.4257</v>
      </c>
      <c r="KC1066">
        <v>56.1933</v>
      </c>
      <c r="KD1066">
        <v>56.7071</v>
      </c>
      <c r="KE1066">
        <v>0</v>
      </c>
      <c r="KF1066">
        <v>100</v>
      </c>
      <c r="KG1066">
        <v>50.4362</v>
      </c>
      <c r="KH1066">
        <v>1511.12</v>
      </c>
      <c r="KI1066">
        <v>26.2864</v>
      </c>
      <c r="KJ1066">
        <v>92.2602</v>
      </c>
      <c r="KK1066">
        <v>88.7352</v>
      </c>
    </row>
    <row r="1067" spans="1:297">
      <c r="A1067">
        <v>1051</v>
      </c>
      <c r="B1067">
        <v>1761426231.1</v>
      </c>
      <c r="C1067">
        <v>18050.0999999046</v>
      </c>
      <c r="D1067" t="s">
        <v>2554</v>
      </c>
      <c r="E1067" t="s">
        <v>2555</v>
      </c>
      <c r="F1067">
        <v>5</v>
      </c>
      <c r="G1067" t="s">
        <v>2375</v>
      </c>
      <c r="H1067" t="s">
        <v>436</v>
      </c>
      <c r="I1067">
        <v>1761426222.94615</v>
      </c>
      <c r="J1067">
        <f>(K1067)/1000</f>
        <v>0</v>
      </c>
      <c r="K1067">
        <f>IF(DP1067, AN1067, AH1067)</f>
        <v>0</v>
      </c>
      <c r="L1067">
        <f>IF(DP1067, AI1067, AG1067)</f>
        <v>0</v>
      </c>
      <c r="M1067">
        <f>DR1067 - IF(AU1067&gt;1, L1067*DL1067*100.0/(AW1067), 0)</f>
        <v>0</v>
      </c>
      <c r="N1067">
        <f>((T1067-J1067/2)*M1067-L1067)/(T1067+J1067/2)</f>
        <v>0</v>
      </c>
      <c r="O1067">
        <f>N1067*(DY1067+DZ1067)/1000.0</f>
        <v>0</v>
      </c>
      <c r="P1067">
        <f>(DR1067 - IF(AU1067&gt;1, L1067*DL1067*100.0/(AW1067), 0))*(DY1067+DZ1067)/1000.0</f>
        <v>0</v>
      </c>
      <c r="Q1067">
        <f>2.0/((1/S1067-1/R1067)+SIGN(S1067)*SQRT((1/S1067-1/R1067)*(1/S1067-1/R1067) + 4*DM1067/((DM1067+1)*(DM1067+1))*(2*1/S1067*1/R1067-1/R1067*1/R1067)))</f>
        <v>0</v>
      </c>
      <c r="R1067">
        <f>IF(LEFT(DN1067,1)&lt;&gt;"0",IF(LEFT(DN1067,1)="1",3.0,DO1067),$D$5+$E$5*(EF1067*DY1067/($K$5*1000))+$F$5*(EF1067*DY1067/($K$5*1000))*MAX(MIN(DL1067,$J$5),$I$5)*MAX(MIN(DL1067,$J$5),$I$5)+$G$5*MAX(MIN(DL1067,$J$5),$I$5)*(EF1067*DY1067/($K$5*1000))+$H$5*(EF1067*DY1067/($K$5*1000))*(EF1067*DY1067/($K$5*1000)))</f>
        <v>0</v>
      </c>
      <c r="S1067">
        <f>J1067*(1000-(1000*0.61365*exp(17.502*W1067/(240.97+W1067))/(DY1067+DZ1067)+DT1067)/2)/(1000*0.61365*exp(17.502*W1067/(240.97+W1067))/(DY1067+DZ1067)-DT1067)</f>
        <v>0</v>
      </c>
      <c r="T1067">
        <f>1/((DM1067+1)/(Q1067/1.6)+1/(R1067/1.37)) + DM1067/((DM1067+1)/(Q1067/1.6) + DM1067/(R1067/1.37))</f>
        <v>0</v>
      </c>
      <c r="U1067">
        <f>(DH1067*DK1067)</f>
        <v>0</v>
      </c>
      <c r="V1067">
        <f>(EA1067+(U1067+2*0.95*5.67E-8*(((EA1067+$B$7)+273)^4-(EA1067+273)^4)-44100*J1067)/(1.84*29.3*R1067+8*0.95*5.67E-8*(EA1067+273)^3))</f>
        <v>0</v>
      </c>
      <c r="W1067">
        <f>($C$7*EB1067+$D$7*EC1067+$E$7*V1067)</f>
        <v>0</v>
      </c>
      <c r="X1067">
        <f>0.61365*exp(17.502*W1067/(240.97+W1067))</f>
        <v>0</v>
      </c>
      <c r="Y1067">
        <f>(Z1067/AA1067*100)</f>
        <v>0</v>
      </c>
      <c r="Z1067">
        <f>DT1067*(DY1067+DZ1067)/1000</f>
        <v>0</v>
      </c>
      <c r="AA1067">
        <f>0.61365*exp(17.502*EA1067/(240.97+EA1067))</f>
        <v>0</v>
      </c>
      <c r="AB1067">
        <f>(X1067-DT1067*(DY1067+DZ1067)/1000)</f>
        <v>0</v>
      </c>
      <c r="AC1067">
        <f>(-J1067*44100)</f>
        <v>0</v>
      </c>
      <c r="AD1067">
        <f>2*29.3*R1067*0.92*(EA1067-W1067)</f>
        <v>0</v>
      </c>
      <c r="AE1067">
        <f>2*0.95*5.67E-8*(((EA1067+$B$7)+273)^4-(W1067+273)^4)</f>
        <v>0</v>
      </c>
      <c r="AF1067">
        <f>U1067+AE1067+AC1067+AD1067</f>
        <v>0</v>
      </c>
      <c r="AG1067">
        <f>DX1067*AU1067*(DS1067-DR1067*(1000-AU1067*DU1067)/(1000-AU1067*DT1067))/(100*DL1067)</f>
        <v>0</v>
      </c>
      <c r="AH1067">
        <f>1000*DX1067*AU1067*(DT1067-DU1067)/(100*DL1067*(1000-AU1067*DT1067))</f>
        <v>0</v>
      </c>
      <c r="AI1067">
        <f>(AJ1067 - AK1067 - DY1067*1E3/(8.314*(EA1067+273.15)) * AM1067/DX1067 * AL1067) * DX1067/(100*DL1067) * (1000 - DU1067)/1000</f>
        <v>0</v>
      </c>
      <c r="AJ1067">
        <v>1534.91113312606</v>
      </c>
      <c r="AK1067">
        <v>1501.61733333333</v>
      </c>
      <c r="AL1067">
        <v>3.63996144273931</v>
      </c>
      <c r="AM1067">
        <v>65.4866395817143</v>
      </c>
      <c r="AN1067">
        <f>(AP1067 - AO1067 + DY1067*1E3/(8.314*(EA1067+273.15)) * AR1067/DX1067 * AQ1067) * DX1067/(100*DL1067) * 1000/(1000 - AP1067)</f>
        <v>0</v>
      </c>
      <c r="AO1067">
        <v>25.8400910948338</v>
      </c>
      <c r="AP1067">
        <v>50.9288884848485</v>
      </c>
      <c r="AQ1067">
        <v>0.000292156692091117</v>
      </c>
      <c r="AR1067">
        <v>110.837555628061</v>
      </c>
      <c r="AS1067">
        <v>8</v>
      </c>
      <c r="AT1067">
        <v>2</v>
      </c>
      <c r="AU1067">
        <f>IF(AS1067*$H$13&gt;=AW1067,1.0,(AW1067/(AW1067-AS1067*$H$13)))</f>
        <v>0</v>
      </c>
      <c r="AV1067">
        <f>(AU1067-1)*100</f>
        <v>0</v>
      </c>
      <c r="AW1067">
        <f>MAX(0,($B$13+$C$13*EF1067)/(1+$D$13*EF1067)*DY1067/(EA1067+273)*$E$13)</f>
        <v>0</v>
      </c>
      <c r="AX1067" t="s">
        <v>437</v>
      </c>
      <c r="AY1067" t="s">
        <v>437</v>
      </c>
      <c r="AZ1067">
        <v>0</v>
      </c>
      <c r="BA1067">
        <v>0</v>
      </c>
      <c r="BB1067">
        <f>1-AZ1067/BA1067</f>
        <v>0</v>
      </c>
      <c r="BC1067">
        <v>0</v>
      </c>
      <c r="BD1067" t="s">
        <v>437</v>
      </c>
      <c r="BE1067" t="s">
        <v>437</v>
      </c>
      <c r="BF1067">
        <v>0</v>
      </c>
      <c r="BG1067">
        <v>0</v>
      </c>
      <c r="BH1067">
        <f>1-BF1067/BG1067</f>
        <v>0</v>
      </c>
      <c r="BI1067">
        <v>0.5</v>
      </c>
      <c r="BJ1067">
        <f>DI1067</f>
        <v>0</v>
      </c>
      <c r="BK1067">
        <f>L1067</f>
        <v>0</v>
      </c>
      <c r="BL1067">
        <f>BH1067*BI1067*BJ1067</f>
        <v>0</v>
      </c>
      <c r="BM1067">
        <f>(BK1067-BC1067)/BJ1067</f>
        <v>0</v>
      </c>
      <c r="BN1067">
        <f>(BA1067-BG1067)/BG1067</f>
        <v>0</v>
      </c>
      <c r="BO1067">
        <f>AZ1067/(BB1067+AZ1067/BG1067)</f>
        <v>0</v>
      </c>
      <c r="BP1067" t="s">
        <v>437</v>
      </c>
      <c r="BQ1067">
        <v>0</v>
      </c>
      <c r="BR1067">
        <f>IF(BQ1067&lt;&gt;0, BQ1067, BO1067)</f>
        <v>0</v>
      </c>
      <c r="BS1067">
        <f>1-BR1067/BG1067</f>
        <v>0</v>
      </c>
      <c r="BT1067">
        <f>(BG1067-BF1067)/(BG1067-BR1067)</f>
        <v>0</v>
      </c>
      <c r="BU1067">
        <f>(BA1067-BG1067)/(BA1067-BR1067)</f>
        <v>0</v>
      </c>
      <c r="BV1067">
        <f>(BG1067-BF1067)/(BG1067-AZ1067)</f>
        <v>0</v>
      </c>
      <c r="BW1067">
        <f>(BA1067-BG1067)/(BA1067-AZ1067)</f>
        <v>0</v>
      </c>
      <c r="BX1067">
        <f>(BT1067*BR1067/BF1067)</f>
        <v>0</v>
      </c>
      <c r="BY1067">
        <f>(1-BX1067)</f>
        <v>0</v>
      </c>
      <c r="DH1067">
        <f>$B$11*EG1067+$C$11*EH1067+$F$11*ES1067*(1-EV1067)</f>
        <v>0</v>
      </c>
      <c r="DI1067">
        <f>DH1067*DJ1067</f>
        <v>0</v>
      </c>
      <c r="DJ1067">
        <f>($B$11*$D$9+$C$11*$D$9+$F$11*((FF1067+EX1067)/MAX(FF1067+EX1067+FG1067, 0.1)*$I$9+FG1067/MAX(FF1067+EX1067+FG1067, 0.1)*$J$9))/($B$11+$C$11+$F$11)</f>
        <v>0</v>
      </c>
      <c r="DK1067">
        <f>($B$11*$K$9+$C$11*$K$9+$F$11*((FF1067+EX1067)/MAX(FF1067+EX1067+FG1067, 0.1)*$P$9+FG1067/MAX(FF1067+EX1067+FG1067, 0.1)*$Q$9))/($B$11+$C$11+$F$11)</f>
        <v>0</v>
      </c>
      <c r="DL1067">
        <v>6</v>
      </c>
      <c r="DM1067">
        <v>0.5</v>
      </c>
      <c r="DN1067" t="s">
        <v>438</v>
      </c>
      <c r="DO1067">
        <v>2</v>
      </c>
      <c r="DP1067" t="b">
        <v>1</v>
      </c>
      <c r="DQ1067">
        <v>1761426222.94615</v>
      </c>
      <c r="DR1067">
        <v>1401.43307692308</v>
      </c>
      <c r="DS1067">
        <v>1478.56461538462</v>
      </c>
      <c r="DT1067">
        <v>50.9162230769231</v>
      </c>
      <c r="DU1067">
        <v>25.8346923076923</v>
      </c>
      <c r="DV1067">
        <v>1400.33538461538</v>
      </c>
      <c r="DW1067">
        <v>50.9603230769231</v>
      </c>
      <c r="DX1067">
        <v>499.994615384615</v>
      </c>
      <c r="DY1067">
        <v>90.1951846153846</v>
      </c>
      <c r="DZ1067">
        <v>0.0409428307692308</v>
      </c>
      <c r="EA1067">
        <v>51.7425615384615</v>
      </c>
      <c r="EB1067">
        <v>47.9361307692308</v>
      </c>
      <c r="EC1067">
        <v>999.9</v>
      </c>
      <c r="ED1067">
        <v>0</v>
      </c>
      <c r="EE1067">
        <v>0</v>
      </c>
      <c r="EF1067">
        <v>10003.2261538462</v>
      </c>
      <c r="EG1067">
        <v>0</v>
      </c>
      <c r="EH1067">
        <v>1187.35692307692</v>
      </c>
      <c r="EI1067">
        <v>-77.1303692307692</v>
      </c>
      <c r="EJ1067">
        <v>1476.61769230769</v>
      </c>
      <c r="EK1067">
        <v>1517.77538461538</v>
      </c>
      <c r="EL1067">
        <v>25.0815307692308</v>
      </c>
      <c r="EM1067">
        <v>1478.56461538462</v>
      </c>
      <c r="EN1067">
        <v>25.8346923076923</v>
      </c>
      <c r="EO1067">
        <v>4.59239846153846</v>
      </c>
      <c r="EP1067">
        <v>2.33016307692308</v>
      </c>
      <c r="EQ1067">
        <v>31.3125307692308</v>
      </c>
      <c r="ER1067">
        <v>19.8864461538462</v>
      </c>
      <c r="ES1067">
        <v>1200.01538461538</v>
      </c>
      <c r="ET1067">
        <v>0.966994615384615</v>
      </c>
      <c r="EU1067">
        <v>0.0330054538461538</v>
      </c>
      <c r="EV1067">
        <v>0</v>
      </c>
      <c r="EW1067">
        <v>950.656769230769</v>
      </c>
      <c r="EX1067">
        <v>5.00059</v>
      </c>
      <c r="EY1067">
        <v>12639.6384615385</v>
      </c>
      <c r="EZ1067">
        <v>10358.8384615385</v>
      </c>
      <c r="FA1067">
        <v>64.375</v>
      </c>
      <c r="FB1067">
        <v>65.562</v>
      </c>
      <c r="FC1067">
        <v>64.3507692307692</v>
      </c>
      <c r="FD1067">
        <v>65.4563846153846</v>
      </c>
      <c r="FE1067">
        <v>65.6679230769231</v>
      </c>
      <c r="FF1067">
        <v>1155.57538461538</v>
      </c>
      <c r="FG1067">
        <v>39.44</v>
      </c>
      <c r="FH1067">
        <v>0</v>
      </c>
      <c r="FI1067">
        <v>1761426191.5</v>
      </c>
      <c r="FJ1067">
        <v>0</v>
      </c>
      <c r="FK1067">
        <v>950.58988</v>
      </c>
      <c r="FL1067">
        <v>1.96769232000179</v>
      </c>
      <c r="FM1067">
        <v>12.4538460820886</v>
      </c>
      <c r="FN1067">
        <v>12639.748</v>
      </c>
      <c r="FO1067">
        <v>15</v>
      </c>
      <c r="FP1067">
        <v>0</v>
      </c>
      <c r="FQ1067" t="s">
        <v>439</v>
      </c>
      <c r="FR1067">
        <v>0</v>
      </c>
      <c r="FS1067">
        <v>0</v>
      </c>
      <c r="FT1067">
        <v>0</v>
      </c>
      <c r="FU1067">
        <v>0</v>
      </c>
      <c r="FV1067">
        <v>0</v>
      </c>
      <c r="FW1067">
        <v>0</v>
      </c>
      <c r="FX1067">
        <v>0</v>
      </c>
      <c r="FY1067">
        <v>0</v>
      </c>
      <c r="FZ1067">
        <v>0</v>
      </c>
      <c r="GA1067">
        <v>0</v>
      </c>
      <c r="GB1067">
        <v>0</v>
      </c>
      <c r="GC1067">
        <v>-76.605135</v>
      </c>
      <c r="GD1067">
        <v>-11.3178992481202</v>
      </c>
      <c r="GE1067">
        <v>1.54567158745802</v>
      </c>
      <c r="GF1067">
        <v>0</v>
      </c>
      <c r="GG1067">
        <v>950.499176470588</v>
      </c>
      <c r="GH1067">
        <v>1.66328495386348</v>
      </c>
      <c r="GI1067">
        <v>0.253914120566069</v>
      </c>
      <c r="GJ1067">
        <v>-1</v>
      </c>
      <c r="GK1067">
        <v>25.07918</v>
      </c>
      <c r="GL1067">
        <v>0.0561203007518596</v>
      </c>
      <c r="GM1067">
        <v>0.00693711755702668</v>
      </c>
      <c r="GN1067">
        <v>1</v>
      </c>
      <c r="GO1067">
        <v>1</v>
      </c>
      <c r="GP1067">
        <v>2</v>
      </c>
      <c r="GQ1067" t="s">
        <v>446</v>
      </c>
      <c r="GR1067">
        <v>3.12625</v>
      </c>
      <c r="GS1067">
        <v>2.71872</v>
      </c>
      <c r="GT1067">
        <v>0.196054</v>
      </c>
      <c r="GU1067">
        <v>0.201938</v>
      </c>
      <c r="GV1067">
        <v>0.164493</v>
      </c>
      <c r="GW1067">
        <v>0.102309</v>
      </c>
      <c r="GX1067">
        <v>28607.3</v>
      </c>
      <c r="GY1067">
        <v>29970.2</v>
      </c>
      <c r="GZ1067">
        <v>32364.7</v>
      </c>
      <c r="HA1067">
        <v>34178.7</v>
      </c>
      <c r="HB1067">
        <v>38892.7</v>
      </c>
      <c r="HC1067">
        <v>44298.9</v>
      </c>
      <c r="HD1067">
        <v>50926.3</v>
      </c>
      <c r="HE1067">
        <v>54859.9</v>
      </c>
      <c r="HF1067">
        <v>1.6482</v>
      </c>
      <c r="HG1067">
        <v>1.50262</v>
      </c>
      <c r="HH1067">
        <v>-0.12596</v>
      </c>
      <c r="HI1067">
        <v>0</v>
      </c>
      <c r="HJ1067">
        <v>49.9338</v>
      </c>
      <c r="HK1067">
        <v>999.9</v>
      </c>
      <c r="HL1067">
        <v>56.043</v>
      </c>
      <c r="HM1067">
        <v>30.323</v>
      </c>
      <c r="HN1067">
        <v>26.966</v>
      </c>
      <c r="HO1067">
        <v>60.0768</v>
      </c>
      <c r="HP1067">
        <v>40.1763</v>
      </c>
      <c r="HQ1067">
        <v>1</v>
      </c>
      <c r="HR1067">
        <v>2.69064</v>
      </c>
      <c r="HS1067">
        <v>0.715283</v>
      </c>
      <c r="HT1067">
        <v>20.1077</v>
      </c>
      <c r="HU1067">
        <v>5.18105</v>
      </c>
      <c r="HV1067">
        <v>12.0159</v>
      </c>
      <c r="HW1067">
        <v>4.9667</v>
      </c>
      <c r="HX1067">
        <v>3.29585</v>
      </c>
      <c r="HY1067">
        <v>9999</v>
      </c>
      <c r="HZ1067">
        <v>9999</v>
      </c>
      <c r="IA1067">
        <v>999.9</v>
      </c>
      <c r="IB1067">
        <v>9999</v>
      </c>
      <c r="IC1067">
        <v>1.86325</v>
      </c>
      <c r="ID1067">
        <v>1.86808</v>
      </c>
      <c r="IE1067">
        <v>1.86784</v>
      </c>
      <c r="IF1067">
        <v>1.86905</v>
      </c>
      <c r="IG1067">
        <v>1.86981</v>
      </c>
      <c r="IH1067">
        <v>1.86589</v>
      </c>
      <c r="II1067">
        <v>1.86699</v>
      </c>
      <c r="IJ1067">
        <v>1.8684</v>
      </c>
      <c r="IK1067">
        <v>5</v>
      </c>
      <c r="IL1067">
        <v>0</v>
      </c>
      <c r="IM1067">
        <v>0</v>
      </c>
      <c r="IN1067">
        <v>0</v>
      </c>
      <c r="IO1067" t="s">
        <v>441</v>
      </c>
      <c r="IP1067" t="s">
        <v>442</v>
      </c>
      <c r="IQ1067" t="s">
        <v>443</v>
      </c>
      <c r="IR1067" t="s">
        <v>443</v>
      </c>
      <c r="IS1067" t="s">
        <v>443</v>
      </c>
      <c r="IT1067" t="s">
        <v>443</v>
      </c>
      <c r="IU1067">
        <v>0</v>
      </c>
      <c r="IV1067">
        <v>100</v>
      </c>
      <c r="IW1067">
        <v>100</v>
      </c>
      <c r="IX1067">
        <v>1.1</v>
      </c>
      <c r="IY1067">
        <v>-0.0442</v>
      </c>
      <c r="IZ1067">
        <v>1.09748391826392</v>
      </c>
      <c r="JA1067">
        <v>0</v>
      </c>
      <c r="JB1067">
        <v>0</v>
      </c>
      <c r="JC1067">
        <v>0</v>
      </c>
      <c r="JD1067">
        <v>-0.0441141096964596</v>
      </c>
      <c r="JE1067">
        <v>0</v>
      </c>
      <c r="JF1067">
        <v>0</v>
      </c>
      <c r="JG1067">
        <v>0</v>
      </c>
      <c r="JH1067">
        <v>5</v>
      </c>
      <c r="JI1067">
        <v>2273</v>
      </c>
      <c r="JJ1067">
        <v>1</v>
      </c>
      <c r="JK1067">
        <v>24</v>
      </c>
      <c r="JL1067">
        <v>29357103.9</v>
      </c>
      <c r="JM1067">
        <v>29357103.9</v>
      </c>
      <c r="JN1067">
        <v>2.85278</v>
      </c>
      <c r="JO1067">
        <v>2.59766</v>
      </c>
      <c r="JP1067">
        <v>1.54785</v>
      </c>
      <c r="JQ1067">
        <v>2.31567</v>
      </c>
      <c r="JR1067">
        <v>1.64673</v>
      </c>
      <c r="JS1067">
        <v>2.38647</v>
      </c>
      <c r="JT1067">
        <v>34.4408</v>
      </c>
      <c r="JU1067">
        <v>24.1838</v>
      </c>
      <c r="JV1067">
        <v>18</v>
      </c>
      <c r="JW1067">
        <v>485.654</v>
      </c>
      <c r="JX1067">
        <v>379.875</v>
      </c>
      <c r="JY1067">
        <v>50.471</v>
      </c>
      <c r="JZ1067">
        <v>57.2121</v>
      </c>
      <c r="KA1067">
        <v>29.9988</v>
      </c>
      <c r="KB1067">
        <v>56.4199</v>
      </c>
      <c r="KC1067">
        <v>56.1876</v>
      </c>
      <c r="KD1067">
        <v>57.1339</v>
      </c>
      <c r="KE1067">
        <v>0</v>
      </c>
      <c r="KF1067">
        <v>100</v>
      </c>
      <c r="KG1067">
        <v>50.4778</v>
      </c>
      <c r="KH1067">
        <v>1524.66</v>
      </c>
      <c r="KI1067">
        <v>26.2864</v>
      </c>
      <c r="KJ1067">
        <v>92.2626</v>
      </c>
      <c r="KK1067">
        <v>88.7387</v>
      </c>
    </row>
    <row r="1068" spans="1:297">
      <c r="A1068">
        <v>1052</v>
      </c>
      <c r="B1068">
        <v>1761426236.1</v>
      </c>
      <c r="C1068">
        <v>18055.0999999046</v>
      </c>
      <c r="D1068" t="s">
        <v>2556</v>
      </c>
      <c r="E1068" t="s">
        <v>2557</v>
      </c>
      <c r="F1068">
        <v>5</v>
      </c>
      <c r="G1068" t="s">
        <v>2375</v>
      </c>
      <c r="H1068" t="s">
        <v>436</v>
      </c>
      <c r="I1068">
        <v>1761426227.94615</v>
      </c>
      <c r="J1068">
        <f>(K1068)/1000</f>
        <v>0</v>
      </c>
      <c r="K1068">
        <f>IF(DP1068, AN1068, AH1068)</f>
        <v>0</v>
      </c>
      <c r="L1068">
        <f>IF(DP1068, AI1068, AG1068)</f>
        <v>0</v>
      </c>
      <c r="M1068">
        <f>DR1068 - IF(AU1068&gt;1, L1068*DL1068*100.0/(AW1068), 0)</f>
        <v>0</v>
      </c>
      <c r="N1068">
        <f>((T1068-J1068/2)*M1068-L1068)/(T1068+J1068/2)</f>
        <v>0</v>
      </c>
      <c r="O1068">
        <f>N1068*(DY1068+DZ1068)/1000.0</f>
        <v>0</v>
      </c>
      <c r="P1068">
        <f>(DR1068 - IF(AU1068&gt;1, L1068*DL1068*100.0/(AW1068), 0))*(DY1068+DZ1068)/1000.0</f>
        <v>0</v>
      </c>
      <c r="Q1068">
        <f>2.0/((1/S1068-1/R1068)+SIGN(S1068)*SQRT((1/S1068-1/R1068)*(1/S1068-1/R1068) + 4*DM1068/((DM1068+1)*(DM1068+1))*(2*1/S1068*1/R1068-1/R1068*1/R1068)))</f>
        <v>0</v>
      </c>
      <c r="R1068">
        <f>IF(LEFT(DN1068,1)&lt;&gt;"0",IF(LEFT(DN1068,1)="1",3.0,DO1068),$D$5+$E$5*(EF1068*DY1068/($K$5*1000))+$F$5*(EF1068*DY1068/($K$5*1000))*MAX(MIN(DL1068,$J$5),$I$5)*MAX(MIN(DL1068,$J$5),$I$5)+$G$5*MAX(MIN(DL1068,$J$5),$I$5)*(EF1068*DY1068/($K$5*1000))+$H$5*(EF1068*DY1068/($K$5*1000))*(EF1068*DY1068/($K$5*1000)))</f>
        <v>0</v>
      </c>
      <c r="S1068">
        <f>J1068*(1000-(1000*0.61365*exp(17.502*W1068/(240.97+W1068))/(DY1068+DZ1068)+DT1068)/2)/(1000*0.61365*exp(17.502*W1068/(240.97+W1068))/(DY1068+DZ1068)-DT1068)</f>
        <v>0</v>
      </c>
      <c r="T1068">
        <f>1/((DM1068+1)/(Q1068/1.6)+1/(R1068/1.37)) + DM1068/((DM1068+1)/(Q1068/1.6) + DM1068/(R1068/1.37))</f>
        <v>0</v>
      </c>
      <c r="U1068">
        <f>(DH1068*DK1068)</f>
        <v>0</v>
      </c>
      <c r="V1068">
        <f>(EA1068+(U1068+2*0.95*5.67E-8*(((EA1068+$B$7)+273)^4-(EA1068+273)^4)-44100*J1068)/(1.84*29.3*R1068+8*0.95*5.67E-8*(EA1068+273)^3))</f>
        <v>0</v>
      </c>
      <c r="W1068">
        <f>($C$7*EB1068+$D$7*EC1068+$E$7*V1068)</f>
        <v>0</v>
      </c>
      <c r="X1068">
        <f>0.61365*exp(17.502*W1068/(240.97+W1068))</f>
        <v>0</v>
      </c>
      <c r="Y1068">
        <f>(Z1068/AA1068*100)</f>
        <v>0</v>
      </c>
      <c r="Z1068">
        <f>DT1068*(DY1068+DZ1068)/1000</f>
        <v>0</v>
      </c>
      <c r="AA1068">
        <f>0.61365*exp(17.502*EA1068/(240.97+EA1068))</f>
        <v>0</v>
      </c>
      <c r="AB1068">
        <f>(X1068-DT1068*(DY1068+DZ1068)/1000)</f>
        <v>0</v>
      </c>
      <c r="AC1068">
        <f>(-J1068*44100)</f>
        <v>0</v>
      </c>
      <c r="AD1068">
        <f>2*29.3*R1068*0.92*(EA1068-W1068)</f>
        <v>0</v>
      </c>
      <c r="AE1068">
        <f>2*0.95*5.67E-8*(((EA1068+$B$7)+273)^4-(W1068+273)^4)</f>
        <v>0</v>
      </c>
      <c r="AF1068">
        <f>U1068+AE1068+AC1068+AD1068</f>
        <v>0</v>
      </c>
      <c r="AG1068">
        <f>DX1068*AU1068*(DS1068-DR1068*(1000-AU1068*DU1068)/(1000-AU1068*DT1068))/(100*DL1068)</f>
        <v>0</v>
      </c>
      <c r="AH1068">
        <f>1000*DX1068*AU1068*(DT1068-DU1068)/(100*DL1068*(1000-AU1068*DT1068))</f>
        <v>0</v>
      </c>
      <c r="AI1068">
        <f>(AJ1068 - AK1068 - DY1068*1E3/(8.314*(EA1068+273.15)) * AM1068/DX1068 * AL1068) * DX1068/(100*DL1068) * (1000 - DU1068)/1000</f>
        <v>0</v>
      </c>
      <c r="AJ1068">
        <v>1551.48668581757</v>
      </c>
      <c r="AK1068">
        <v>1518.70642424242</v>
      </c>
      <c r="AL1068">
        <v>3.37442776980148</v>
      </c>
      <c r="AM1068">
        <v>65.4866395817143</v>
      </c>
      <c r="AN1068">
        <f>(AP1068 - AO1068 + DY1068*1E3/(8.314*(EA1068+273.15)) * AR1068/DX1068 * AQ1068) * DX1068/(100*DL1068) * 1000/(1000 - AP1068)</f>
        <v>0</v>
      </c>
      <c r="AO1068">
        <v>25.8425589959248</v>
      </c>
      <c r="AP1068">
        <v>50.9615951515151</v>
      </c>
      <c r="AQ1068">
        <v>0.00543212814946627</v>
      </c>
      <c r="AR1068">
        <v>110.837555628061</v>
      </c>
      <c r="AS1068">
        <v>8</v>
      </c>
      <c r="AT1068">
        <v>2</v>
      </c>
      <c r="AU1068">
        <f>IF(AS1068*$H$13&gt;=AW1068,1.0,(AW1068/(AW1068-AS1068*$H$13)))</f>
        <v>0</v>
      </c>
      <c r="AV1068">
        <f>(AU1068-1)*100</f>
        <v>0</v>
      </c>
      <c r="AW1068">
        <f>MAX(0,($B$13+$C$13*EF1068)/(1+$D$13*EF1068)*DY1068/(EA1068+273)*$E$13)</f>
        <v>0</v>
      </c>
      <c r="AX1068" t="s">
        <v>437</v>
      </c>
      <c r="AY1068" t="s">
        <v>437</v>
      </c>
      <c r="AZ1068">
        <v>0</v>
      </c>
      <c r="BA1068">
        <v>0</v>
      </c>
      <c r="BB1068">
        <f>1-AZ1068/BA1068</f>
        <v>0</v>
      </c>
      <c r="BC1068">
        <v>0</v>
      </c>
      <c r="BD1068" t="s">
        <v>437</v>
      </c>
      <c r="BE1068" t="s">
        <v>437</v>
      </c>
      <c r="BF1068">
        <v>0</v>
      </c>
      <c r="BG1068">
        <v>0</v>
      </c>
      <c r="BH1068">
        <f>1-BF1068/BG1068</f>
        <v>0</v>
      </c>
      <c r="BI1068">
        <v>0.5</v>
      </c>
      <c r="BJ1068">
        <f>DI1068</f>
        <v>0</v>
      </c>
      <c r="BK1068">
        <f>L1068</f>
        <v>0</v>
      </c>
      <c r="BL1068">
        <f>BH1068*BI1068*BJ1068</f>
        <v>0</v>
      </c>
      <c r="BM1068">
        <f>(BK1068-BC1068)/BJ1068</f>
        <v>0</v>
      </c>
      <c r="BN1068">
        <f>(BA1068-BG1068)/BG1068</f>
        <v>0</v>
      </c>
      <c r="BO1068">
        <f>AZ1068/(BB1068+AZ1068/BG1068)</f>
        <v>0</v>
      </c>
      <c r="BP1068" t="s">
        <v>437</v>
      </c>
      <c r="BQ1068">
        <v>0</v>
      </c>
      <c r="BR1068">
        <f>IF(BQ1068&lt;&gt;0, BQ1068, BO1068)</f>
        <v>0</v>
      </c>
      <c r="BS1068">
        <f>1-BR1068/BG1068</f>
        <v>0</v>
      </c>
      <c r="BT1068">
        <f>(BG1068-BF1068)/(BG1068-BR1068)</f>
        <v>0</v>
      </c>
      <c r="BU1068">
        <f>(BA1068-BG1068)/(BA1068-BR1068)</f>
        <v>0</v>
      </c>
      <c r="BV1068">
        <f>(BG1068-BF1068)/(BG1068-AZ1068)</f>
        <v>0</v>
      </c>
      <c r="BW1068">
        <f>(BA1068-BG1068)/(BA1068-AZ1068)</f>
        <v>0</v>
      </c>
      <c r="BX1068">
        <f>(BT1068*BR1068/BF1068)</f>
        <v>0</v>
      </c>
      <c r="BY1068">
        <f>(1-BX1068)</f>
        <v>0</v>
      </c>
      <c r="DH1068">
        <f>$B$11*EG1068+$C$11*EH1068+$F$11*ES1068*(1-EV1068)</f>
        <v>0</v>
      </c>
      <c r="DI1068">
        <f>DH1068*DJ1068</f>
        <v>0</v>
      </c>
      <c r="DJ1068">
        <f>($B$11*$D$9+$C$11*$D$9+$F$11*((FF1068+EX1068)/MAX(FF1068+EX1068+FG1068, 0.1)*$I$9+FG1068/MAX(FF1068+EX1068+FG1068, 0.1)*$J$9))/($B$11+$C$11+$F$11)</f>
        <v>0</v>
      </c>
      <c r="DK1068">
        <f>($B$11*$K$9+$C$11*$K$9+$F$11*((FF1068+EX1068)/MAX(FF1068+EX1068+FG1068, 0.1)*$P$9+FG1068/MAX(FF1068+EX1068+FG1068, 0.1)*$Q$9))/($B$11+$C$11+$F$11)</f>
        <v>0</v>
      </c>
      <c r="DL1068">
        <v>6</v>
      </c>
      <c r="DM1068">
        <v>0.5</v>
      </c>
      <c r="DN1068" t="s">
        <v>438</v>
      </c>
      <c r="DO1068">
        <v>2</v>
      </c>
      <c r="DP1068" t="b">
        <v>1</v>
      </c>
      <c r="DQ1068">
        <v>1761426227.94615</v>
      </c>
      <c r="DR1068">
        <v>1417.90230769231</v>
      </c>
      <c r="DS1068">
        <v>1494.99538461538</v>
      </c>
      <c r="DT1068">
        <v>50.9309615384615</v>
      </c>
      <c r="DU1068">
        <v>25.8383538461538</v>
      </c>
      <c r="DV1068">
        <v>1416.80615384615</v>
      </c>
      <c r="DW1068">
        <v>50.9750692307692</v>
      </c>
      <c r="DX1068">
        <v>499.977769230769</v>
      </c>
      <c r="DY1068">
        <v>90.1946846153846</v>
      </c>
      <c r="DZ1068">
        <v>0.0409410153846154</v>
      </c>
      <c r="EA1068">
        <v>51.7543538461538</v>
      </c>
      <c r="EB1068">
        <v>47.9396307692308</v>
      </c>
      <c r="EC1068">
        <v>999.9</v>
      </c>
      <c r="ED1068">
        <v>0</v>
      </c>
      <c r="EE1068">
        <v>0</v>
      </c>
      <c r="EF1068">
        <v>10005.0546153846</v>
      </c>
      <c r="EG1068">
        <v>0</v>
      </c>
      <c r="EH1068">
        <v>1187.38461538462</v>
      </c>
      <c r="EI1068">
        <v>-77.0916</v>
      </c>
      <c r="EJ1068">
        <v>1493.99384615385</v>
      </c>
      <c r="EK1068">
        <v>1534.64846153846</v>
      </c>
      <c r="EL1068">
        <v>25.0925769230769</v>
      </c>
      <c r="EM1068">
        <v>1494.99538461538</v>
      </c>
      <c r="EN1068">
        <v>25.8383538461538</v>
      </c>
      <c r="EO1068">
        <v>4.59370230769231</v>
      </c>
      <c r="EP1068">
        <v>2.33048230769231</v>
      </c>
      <c r="EQ1068">
        <v>31.3175230769231</v>
      </c>
      <c r="ER1068">
        <v>19.8886615384615</v>
      </c>
      <c r="ES1068">
        <v>1200.02384615385</v>
      </c>
      <c r="ET1068">
        <v>0.966994615384615</v>
      </c>
      <c r="EU1068">
        <v>0.0330054538461538</v>
      </c>
      <c r="EV1068">
        <v>0</v>
      </c>
      <c r="EW1068">
        <v>950.843384615385</v>
      </c>
      <c r="EX1068">
        <v>5.00059</v>
      </c>
      <c r="EY1068">
        <v>12640.4769230769</v>
      </c>
      <c r="EZ1068">
        <v>10358.9</v>
      </c>
      <c r="FA1068">
        <v>64.3604615384615</v>
      </c>
      <c r="FB1068">
        <v>65.562</v>
      </c>
      <c r="FC1068">
        <v>64.3313846153846</v>
      </c>
      <c r="FD1068">
        <v>65.437</v>
      </c>
      <c r="FE1068">
        <v>65.6536153846154</v>
      </c>
      <c r="FF1068">
        <v>1155.58384615385</v>
      </c>
      <c r="FG1068">
        <v>39.44</v>
      </c>
      <c r="FH1068">
        <v>0</v>
      </c>
      <c r="FI1068">
        <v>1761426196.9</v>
      </c>
      <c r="FJ1068">
        <v>0</v>
      </c>
      <c r="FK1068">
        <v>950.803038461539</v>
      </c>
      <c r="FL1068">
        <v>2.32707693033176</v>
      </c>
      <c r="FM1068">
        <v>2.33846149036123</v>
      </c>
      <c r="FN1068">
        <v>12640.6307692308</v>
      </c>
      <c r="FO1068">
        <v>15</v>
      </c>
      <c r="FP1068">
        <v>0</v>
      </c>
      <c r="FQ1068" t="s">
        <v>439</v>
      </c>
      <c r="FR1068">
        <v>0</v>
      </c>
      <c r="FS1068">
        <v>0</v>
      </c>
      <c r="FT1068">
        <v>0</v>
      </c>
      <c r="FU1068">
        <v>0</v>
      </c>
      <c r="FV1068">
        <v>0</v>
      </c>
      <c r="FW1068">
        <v>0</v>
      </c>
      <c r="FX1068">
        <v>0</v>
      </c>
      <c r="FY1068">
        <v>0</v>
      </c>
      <c r="FZ1068">
        <v>0</v>
      </c>
      <c r="GA1068">
        <v>0</v>
      </c>
      <c r="GB1068">
        <v>0</v>
      </c>
      <c r="GC1068">
        <v>-77.1719428571429</v>
      </c>
      <c r="GD1068">
        <v>-2.90029090909091</v>
      </c>
      <c r="GE1068">
        <v>1.07620506878012</v>
      </c>
      <c r="GF1068">
        <v>0</v>
      </c>
      <c r="GG1068">
        <v>950.654147058823</v>
      </c>
      <c r="GH1068">
        <v>2.0860351481869</v>
      </c>
      <c r="GI1068">
        <v>0.294297082029963</v>
      </c>
      <c r="GJ1068">
        <v>-1</v>
      </c>
      <c r="GK1068">
        <v>25.0878095238095</v>
      </c>
      <c r="GL1068">
        <v>0.11468571428573</v>
      </c>
      <c r="GM1068">
        <v>0.0134354507876922</v>
      </c>
      <c r="GN1068">
        <v>0</v>
      </c>
      <c r="GO1068">
        <v>0</v>
      </c>
      <c r="GP1068">
        <v>2</v>
      </c>
      <c r="GQ1068" t="s">
        <v>473</v>
      </c>
      <c r="GR1068">
        <v>3.12621</v>
      </c>
      <c r="GS1068">
        <v>2.71888</v>
      </c>
      <c r="GT1068">
        <v>0.197408</v>
      </c>
      <c r="GU1068">
        <v>0.203104</v>
      </c>
      <c r="GV1068">
        <v>0.164543</v>
      </c>
      <c r="GW1068">
        <v>0.102316</v>
      </c>
      <c r="GX1068">
        <v>28559.5</v>
      </c>
      <c r="GY1068">
        <v>29927</v>
      </c>
      <c r="GZ1068">
        <v>32365.6</v>
      </c>
      <c r="HA1068">
        <v>34180</v>
      </c>
      <c r="HB1068">
        <v>38891.6</v>
      </c>
      <c r="HC1068">
        <v>44300</v>
      </c>
      <c r="HD1068">
        <v>50927.6</v>
      </c>
      <c r="HE1068">
        <v>54861.6</v>
      </c>
      <c r="HF1068">
        <v>1.6482</v>
      </c>
      <c r="HG1068">
        <v>1.50275</v>
      </c>
      <c r="HH1068">
        <v>-0.126272</v>
      </c>
      <c r="HI1068">
        <v>0</v>
      </c>
      <c r="HJ1068">
        <v>49.9198</v>
      </c>
      <c r="HK1068">
        <v>999.9</v>
      </c>
      <c r="HL1068">
        <v>56.043</v>
      </c>
      <c r="HM1068">
        <v>30.323</v>
      </c>
      <c r="HN1068">
        <v>26.9662</v>
      </c>
      <c r="HO1068">
        <v>60.2968</v>
      </c>
      <c r="HP1068">
        <v>40.1803</v>
      </c>
      <c r="HQ1068">
        <v>1</v>
      </c>
      <c r="HR1068">
        <v>2.68925</v>
      </c>
      <c r="HS1068">
        <v>0.718412</v>
      </c>
      <c r="HT1068">
        <v>20.1079</v>
      </c>
      <c r="HU1068">
        <v>5.1812</v>
      </c>
      <c r="HV1068">
        <v>12.0159</v>
      </c>
      <c r="HW1068">
        <v>4.967</v>
      </c>
      <c r="HX1068">
        <v>3.29593</v>
      </c>
      <c r="HY1068">
        <v>9999</v>
      </c>
      <c r="HZ1068">
        <v>9999</v>
      </c>
      <c r="IA1068">
        <v>999.9</v>
      </c>
      <c r="IB1068">
        <v>9999</v>
      </c>
      <c r="IC1068">
        <v>1.86325</v>
      </c>
      <c r="ID1068">
        <v>1.86811</v>
      </c>
      <c r="IE1068">
        <v>1.86783</v>
      </c>
      <c r="IF1068">
        <v>1.86905</v>
      </c>
      <c r="IG1068">
        <v>1.86981</v>
      </c>
      <c r="IH1068">
        <v>1.86587</v>
      </c>
      <c r="II1068">
        <v>1.86697</v>
      </c>
      <c r="IJ1068">
        <v>1.8684</v>
      </c>
      <c r="IK1068">
        <v>5</v>
      </c>
      <c r="IL1068">
        <v>0</v>
      </c>
      <c r="IM1068">
        <v>0</v>
      </c>
      <c r="IN1068">
        <v>0</v>
      </c>
      <c r="IO1068" t="s">
        <v>441</v>
      </c>
      <c r="IP1068" t="s">
        <v>442</v>
      </c>
      <c r="IQ1068" t="s">
        <v>443</v>
      </c>
      <c r="IR1068" t="s">
        <v>443</v>
      </c>
      <c r="IS1068" t="s">
        <v>443</v>
      </c>
      <c r="IT1068" t="s">
        <v>443</v>
      </c>
      <c r="IU1068">
        <v>0</v>
      </c>
      <c r="IV1068">
        <v>100</v>
      </c>
      <c r="IW1068">
        <v>100</v>
      </c>
      <c r="IX1068">
        <v>1.1</v>
      </c>
      <c r="IY1068">
        <v>-0.0442</v>
      </c>
      <c r="IZ1068">
        <v>1.09748391826392</v>
      </c>
      <c r="JA1068">
        <v>0</v>
      </c>
      <c r="JB1068">
        <v>0</v>
      </c>
      <c r="JC1068">
        <v>0</v>
      </c>
      <c r="JD1068">
        <v>-0.0441141096964596</v>
      </c>
      <c r="JE1068">
        <v>0</v>
      </c>
      <c r="JF1068">
        <v>0</v>
      </c>
      <c r="JG1068">
        <v>0</v>
      </c>
      <c r="JH1068">
        <v>5</v>
      </c>
      <c r="JI1068">
        <v>2273</v>
      </c>
      <c r="JJ1068">
        <v>1</v>
      </c>
      <c r="JK1068">
        <v>24</v>
      </c>
      <c r="JL1068">
        <v>29357103.9</v>
      </c>
      <c r="JM1068">
        <v>29357103.9</v>
      </c>
      <c r="JN1068">
        <v>2.87354</v>
      </c>
      <c r="JO1068">
        <v>2.60864</v>
      </c>
      <c r="JP1068">
        <v>1.54785</v>
      </c>
      <c r="JQ1068">
        <v>2.31445</v>
      </c>
      <c r="JR1068">
        <v>1.64673</v>
      </c>
      <c r="JS1068">
        <v>2.31323</v>
      </c>
      <c r="JT1068">
        <v>34.4408</v>
      </c>
      <c r="JU1068">
        <v>24.1838</v>
      </c>
      <c r="JV1068">
        <v>18</v>
      </c>
      <c r="JW1068">
        <v>485.626</v>
      </c>
      <c r="JX1068">
        <v>379.932</v>
      </c>
      <c r="JY1068">
        <v>50.5056</v>
      </c>
      <c r="JZ1068">
        <v>57.2027</v>
      </c>
      <c r="KA1068">
        <v>29.9987</v>
      </c>
      <c r="KB1068">
        <v>56.4148</v>
      </c>
      <c r="KC1068">
        <v>56.1825</v>
      </c>
      <c r="KD1068">
        <v>57.6246</v>
      </c>
      <c r="KE1068">
        <v>0</v>
      </c>
      <c r="KF1068">
        <v>100</v>
      </c>
      <c r="KG1068">
        <v>50.5179</v>
      </c>
      <c r="KH1068">
        <v>1544.99</v>
      </c>
      <c r="KI1068">
        <v>26.2864</v>
      </c>
      <c r="KJ1068">
        <v>92.265</v>
      </c>
      <c r="KK1068">
        <v>88.7416</v>
      </c>
    </row>
    <row r="1069" spans="1:297">
      <c r="A1069">
        <v>1053</v>
      </c>
      <c r="B1069">
        <v>1761426241.1</v>
      </c>
      <c r="C1069">
        <v>18060.0999999046</v>
      </c>
      <c r="D1069" t="s">
        <v>2558</v>
      </c>
      <c r="E1069" t="s">
        <v>2559</v>
      </c>
      <c r="F1069">
        <v>5</v>
      </c>
      <c r="G1069" t="s">
        <v>2375</v>
      </c>
      <c r="H1069" t="s">
        <v>436</v>
      </c>
      <c r="I1069">
        <v>1761426232.94615</v>
      </c>
      <c r="J1069">
        <f>(K1069)/1000</f>
        <v>0</v>
      </c>
      <c r="K1069">
        <f>IF(DP1069, AN1069, AH1069)</f>
        <v>0</v>
      </c>
      <c r="L1069">
        <f>IF(DP1069, AI1069, AG1069)</f>
        <v>0</v>
      </c>
      <c r="M1069">
        <f>DR1069 - IF(AU1069&gt;1, L1069*DL1069*100.0/(AW1069), 0)</f>
        <v>0</v>
      </c>
      <c r="N1069">
        <f>((T1069-J1069/2)*M1069-L1069)/(T1069+J1069/2)</f>
        <v>0</v>
      </c>
      <c r="O1069">
        <f>N1069*(DY1069+DZ1069)/1000.0</f>
        <v>0</v>
      </c>
      <c r="P1069">
        <f>(DR1069 - IF(AU1069&gt;1, L1069*DL1069*100.0/(AW1069), 0))*(DY1069+DZ1069)/1000.0</f>
        <v>0</v>
      </c>
      <c r="Q1069">
        <f>2.0/((1/S1069-1/R1069)+SIGN(S1069)*SQRT((1/S1069-1/R1069)*(1/S1069-1/R1069) + 4*DM1069/((DM1069+1)*(DM1069+1))*(2*1/S1069*1/R1069-1/R1069*1/R1069)))</f>
        <v>0</v>
      </c>
      <c r="R1069">
        <f>IF(LEFT(DN1069,1)&lt;&gt;"0",IF(LEFT(DN1069,1)="1",3.0,DO1069),$D$5+$E$5*(EF1069*DY1069/($K$5*1000))+$F$5*(EF1069*DY1069/($K$5*1000))*MAX(MIN(DL1069,$J$5),$I$5)*MAX(MIN(DL1069,$J$5),$I$5)+$G$5*MAX(MIN(DL1069,$J$5),$I$5)*(EF1069*DY1069/($K$5*1000))+$H$5*(EF1069*DY1069/($K$5*1000))*(EF1069*DY1069/($K$5*1000)))</f>
        <v>0</v>
      </c>
      <c r="S1069">
        <f>J1069*(1000-(1000*0.61365*exp(17.502*W1069/(240.97+W1069))/(DY1069+DZ1069)+DT1069)/2)/(1000*0.61365*exp(17.502*W1069/(240.97+W1069))/(DY1069+DZ1069)-DT1069)</f>
        <v>0</v>
      </c>
      <c r="T1069">
        <f>1/((DM1069+1)/(Q1069/1.6)+1/(R1069/1.37)) + DM1069/((DM1069+1)/(Q1069/1.6) + DM1069/(R1069/1.37))</f>
        <v>0</v>
      </c>
      <c r="U1069">
        <f>(DH1069*DK1069)</f>
        <v>0</v>
      </c>
      <c r="V1069">
        <f>(EA1069+(U1069+2*0.95*5.67E-8*(((EA1069+$B$7)+273)^4-(EA1069+273)^4)-44100*J1069)/(1.84*29.3*R1069+8*0.95*5.67E-8*(EA1069+273)^3))</f>
        <v>0</v>
      </c>
      <c r="W1069">
        <f>($C$7*EB1069+$D$7*EC1069+$E$7*V1069)</f>
        <v>0</v>
      </c>
      <c r="X1069">
        <f>0.61365*exp(17.502*W1069/(240.97+W1069))</f>
        <v>0</v>
      </c>
      <c r="Y1069">
        <f>(Z1069/AA1069*100)</f>
        <v>0</v>
      </c>
      <c r="Z1069">
        <f>DT1069*(DY1069+DZ1069)/1000</f>
        <v>0</v>
      </c>
      <c r="AA1069">
        <f>0.61365*exp(17.502*EA1069/(240.97+EA1069))</f>
        <v>0</v>
      </c>
      <c r="AB1069">
        <f>(X1069-DT1069*(DY1069+DZ1069)/1000)</f>
        <v>0</v>
      </c>
      <c r="AC1069">
        <f>(-J1069*44100)</f>
        <v>0</v>
      </c>
      <c r="AD1069">
        <f>2*29.3*R1069*0.92*(EA1069-W1069)</f>
        <v>0</v>
      </c>
      <c r="AE1069">
        <f>2*0.95*5.67E-8*(((EA1069+$B$7)+273)^4-(W1069+273)^4)</f>
        <v>0</v>
      </c>
      <c r="AF1069">
        <f>U1069+AE1069+AC1069+AD1069</f>
        <v>0</v>
      </c>
      <c r="AG1069">
        <f>DX1069*AU1069*(DS1069-DR1069*(1000-AU1069*DU1069)/(1000-AU1069*DT1069))/(100*DL1069)</f>
        <v>0</v>
      </c>
      <c r="AH1069">
        <f>1000*DX1069*AU1069*(DT1069-DU1069)/(100*DL1069*(1000-AU1069*DT1069))</f>
        <v>0</v>
      </c>
      <c r="AI1069">
        <f>(AJ1069 - AK1069 - DY1069*1E3/(8.314*(EA1069+273.15)) * AM1069/DX1069 * AL1069) * DX1069/(100*DL1069) * (1000 - DU1069)/1000</f>
        <v>0</v>
      </c>
      <c r="AJ1069">
        <v>1565.80200020241</v>
      </c>
      <c r="AK1069">
        <v>1534.2176969697</v>
      </c>
      <c r="AL1069">
        <v>3.06942649353903</v>
      </c>
      <c r="AM1069">
        <v>65.4866395817143</v>
      </c>
      <c r="AN1069">
        <f>(AP1069 - AO1069 + DY1069*1E3/(8.314*(EA1069+273.15)) * AR1069/DX1069 * AQ1069) * DX1069/(100*DL1069) * 1000/(1000 - AP1069)</f>
        <v>0</v>
      </c>
      <c r="AO1069">
        <v>25.8455043347366</v>
      </c>
      <c r="AP1069">
        <v>50.9536963636363</v>
      </c>
      <c r="AQ1069">
        <v>-0.00118540298038073</v>
      </c>
      <c r="AR1069">
        <v>110.837555628061</v>
      </c>
      <c r="AS1069">
        <v>8</v>
      </c>
      <c r="AT1069">
        <v>2</v>
      </c>
      <c r="AU1069">
        <f>IF(AS1069*$H$13&gt;=AW1069,1.0,(AW1069/(AW1069-AS1069*$H$13)))</f>
        <v>0</v>
      </c>
      <c r="AV1069">
        <f>(AU1069-1)*100</f>
        <v>0</v>
      </c>
      <c r="AW1069">
        <f>MAX(0,($B$13+$C$13*EF1069)/(1+$D$13*EF1069)*DY1069/(EA1069+273)*$E$13)</f>
        <v>0</v>
      </c>
      <c r="AX1069" t="s">
        <v>437</v>
      </c>
      <c r="AY1069" t="s">
        <v>437</v>
      </c>
      <c r="AZ1069">
        <v>0</v>
      </c>
      <c r="BA1069">
        <v>0</v>
      </c>
      <c r="BB1069">
        <f>1-AZ1069/BA1069</f>
        <v>0</v>
      </c>
      <c r="BC1069">
        <v>0</v>
      </c>
      <c r="BD1069" t="s">
        <v>437</v>
      </c>
      <c r="BE1069" t="s">
        <v>437</v>
      </c>
      <c r="BF1069">
        <v>0</v>
      </c>
      <c r="BG1069">
        <v>0</v>
      </c>
      <c r="BH1069">
        <f>1-BF1069/BG1069</f>
        <v>0</v>
      </c>
      <c r="BI1069">
        <v>0.5</v>
      </c>
      <c r="BJ1069">
        <f>DI1069</f>
        <v>0</v>
      </c>
      <c r="BK1069">
        <f>L1069</f>
        <v>0</v>
      </c>
      <c r="BL1069">
        <f>BH1069*BI1069*BJ1069</f>
        <v>0</v>
      </c>
      <c r="BM1069">
        <f>(BK1069-BC1069)/BJ1069</f>
        <v>0</v>
      </c>
      <c r="BN1069">
        <f>(BA1069-BG1069)/BG1069</f>
        <v>0</v>
      </c>
      <c r="BO1069">
        <f>AZ1069/(BB1069+AZ1069/BG1069)</f>
        <v>0</v>
      </c>
      <c r="BP1069" t="s">
        <v>437</v>
      </c>
      <c r="BQ1069">
        <v>0</v>
      </c>
      <c r="BR1069">
        <f>IF(BQ1069&lt;&gt;0, BQ1069, BO1069)</f>
        <v>0</v>
      </c>
      <c r="BS1069">
        <f>1-BR1069/BG1069</f>
        <v>0</v>
      </c>
      <c r="BT1069">
        <f>(BG1069-BF1069)/(BG1069-BR1069)</f>
        <v>0</v>
      </c>
      <c r="BU1069">
        <f>(BA1069-BG1069)/(BA1069-BR1069)</f>
        <v>0</v>
      </c>
      <c r="BV1069">
        <f>(BG1069-BF1069)/(BG1069-AZ1069)</f>
        <v>0</v>
      </c>
      <c r="BW1069">
        <f>(BA1069-BG1069)/(BA1069-AZ1069)</f>
        <v>0</v>
      </c>
      <c r="BX1069">
        <f>(BT1069*BR1069/BF1069)</f>
        <v>0</v>
      </c>
      <c r="BY1069">
        <f>(1-BX1069)</f>
        <v>0</v>
      </c>
      <c r="DH1069">
        <f>$B$11*EG1069+$C$11*EH1069+$F$11*ES1069*(1-EV1069)</f>
        <v>0</v>
      </c>
      <c r="DI1069">
        <f>DH1069*DJ1069</f>
        <v>0</v>
      </c>
      <c r="DJ1069">
        <f>($B$11*$D$9+$C$11*$D$9+$F$11*((FF1069+EX1069)/MAX(FF1069+EX1069+FG1069, 0.1)*$I$9+FG1069/MAX(FF1069+EX1069+FG1069, 0.1)*$J$9))/($B$11+$C$11+$F$11)</f>
        <v>0</v>
      </c>
      <c r="DK1069">
        <f>($B$11*$K$9+$C$11*$K$9+$F$11*((FF1069+EX1069)/MAX(FF1069+EX1069+FG1069, 0.1)*$P$9+FG1069/MAX(FF1069+EX1069+FG1069, 0.1)*$Q$9))/($B$11+$C$11+$F$11)</f>
        <v>0</v>
      </c>
      <c r="DL1069">
        <v>6</v>
      </c>
      <c r="DM1069">
        <v>0.5</v>
      </c>
      <c r="DN1069" t="s">
        <v>438</v>
      </c>
      <c r="DO1069">
        <v>2</v>
      </c>
      <c r="DP1069" t="b">
        <v>1</v>
      </c>
      <c r="DQ1069">
        <v>1761426232.94615</v>
      </c>
      <c r="DR1069">
        <v>1433.92461538462</v>
      </c>
      <c r="DS1069">
        <v>1511.11846153846</v>
      </c>
      <c r="DT1069">
        <v>50.9425384615385</v>
      </c>
      <c r="DU1069">
        <v>25.8418769230769</v>
      </c>
      <c r="DV1069">
        <v>1432.82846153846</v>
      </c>
      <c r="DW1069">
        <v>50.9866461538462</v>
      </c>
      <c r="DX1069">
        <v>500.002692307692</v>
      </c>
      <c r="DY1069">
        <v>90.1954538461538</v>
      </c>
      <c r="DZ1069">
        <v>0.0408940230769231</v>
      </c>
      <c r="EA1069">
        <v>51.7666846153846</v>
      </c>
      <c r="EB1069">
        <v>47.9381</v>
      </c>
      <c r="EC1069">
        <v>999.9</v>
      </c>
      <c r="ED1069">
        <v>0</v>
      </c>
      <c r="EE1069">
        <v>0</v>
      </c>
      <c r="EF1069">
        <v>10005.2446153846</v>
      </c>
      <c r="EG1069">
        <v>0</v>
      </c>
      <c r="EH1069">
        <v>1187.44461538462</v>
      </c>
      <c r="EI1069">
        <v>-77.1920538461539</v>
      </c>
      <c r="EJ1069">
        <v>1510.89307692308</v>
      </c>
      <c r="EK1069">
        <v>1551.20461538462</v>
      </c>
      <c r="EL1069">
        <v>25.1006230769231</v>
      </c>
      <c r="EM1069">
        <v>1511.11846153846</v>
      </c>
      <c r="EN1069">
        <v>25.8418769230769</v>
      </c>
      <c r="EO1069">
        <v>4.59478615384615</v>
      </c>
      <c r="EP1069">
        <v>2.33082076923077</v>
      </c>
      <c r="EQ1069">
        <v>31.3216692307692</v>
      </c>
      <c r="ER1069">
        <v>19.8910076923077</v>
      </c>
      <c r="ES1069">
        <v>1200.00769230769</v>
      </c>
      <c r="ET1069">
        <v>0.966994</v>
      </c>
      <c r="EU1069">
        <v>0.0330061</v>
      </c>
      <c r="EV1069">
        <v>0</v>
      </c>
      <c r="EW1069">
        <v>950.893923076923</v>
      </c>
      <c r="EX1069">
        <v>5.00059</v>
      </c>
      <c r="EY1069">
        <v>12640.8384615385</v>
      </c>
      <c r="EZ1069">
        <v>10358.7692307692</v>
      </c>
      <c r="FA1069">
        <v>64.3410769230769</v>
      </c>
      <c r="FB1069">
        <v>65.5572307692308</v>
      </c>
      <c r="FC1069">
        <v>64.312</v>
      </c>
      <c r="FD1069">
        <v>65.437</v>
      </c>
      <c r="FE1069">
        <v>65.6345384615385</v>
      </c>
      <c r="FF1069">
        <v>1155.56769230769</v>
      </c>
      <c r="FG1069">
        <v>39.44</v>
      </c>
      <c r="FH1069">
        <v>0</v>
      </c>
      <c r="FI1069">
        <v>1761426201.7</v>
      </c>
      <c r="FJ1069">
        <v>0</v>
      </c>
      <c r="FK1069">
        <v>950.911384615384</v>
      </c>
      <c r="FL1069">
        <v>1.45463248485709</v>
      </c>
      <c r="FM1069">
        <v>4.6222222384816</v>
      </c>
      <c r="FN1069">
        <v>12640.8615384615</v>
      </c>
      <c r="FO1069">
        <v>15</v>
      </c>
      <c r="FP1069">
        <v>0</v>
      </c>
      <c r="FQ1069" t="s">
        <v>439</v>
      </c>
      <c r="FR1069">
        <v>0</v>
      </c>
      <c r="FS1069">
        <v>0</v>
      </c>
      <c r="FT1069">
        <v>0</v>
      </c>
      <c r="FU1069">
        <v>0</v>
      </c>
      <c r="FV1069">
        <v>0</v>
      </c>
      <c r="FW1069">
        <v>0</v>
      </c>
      <c r="FX1069">
        <v>0</v>
      </c>
      <c r="FY1069">
        <v>0</v>
      </c>
      <c r="FZ1069">
        <v>0</v>
      </c>
      <c r="GA1069">
        <v>0</v>
      </c>
      <c r="GB1069">
        <v>0</v>
      </c>
      <c r="GC1069">
        <v>-76.935225</v>
      </c>
      <c r="GD1069">
        <v>0.507622556390977</v>
      </c>
      <c r="GE1069">
        <v>1.18741595823662</v>
      </c>
      <c r="GF1069">
        <v>0</v>
      </c>
      <c r="GG1069">
        <v>950.817735294118</v>
      </c>
      <c r="GH1069">
        <v>1.88105424403031</v>
      </c>
      <c r="GI1069">
        <v>0.275413839289116</v>
      </c>
      <c r="GJ1069">
        <v>-1</v>
      </c>
      <c r="GK1069">
        <v>25.09794</v>
      </c>
      <c r="GL1069">
        <v>0.125142857142831</v>
      </c>
      <c r="GM1069">
        <v>0.0141601694905112</v>
      </c>
      <c r="GN1069">
        <v>0</v>
      </c>
      <c r="GO1069">
        <v>0</v>
      </c>
      <c r="GP1069">
        <v>2</v>
      </c>
      <c r="GQ1069" t="s">
        <v>473</v>
      </c>
      <c r="GR1069">
        <v>3.12614</v>
      </c>
      <c r="GS1069">
        <v>2.7187</v>
      </c>
      <c r="GT1069">
        <v>0.198663</v>
      </c>
      <c r="GU1069">
        <v>0.204505</v>
      </c>
      <c r="GV1069">
        <v>0.164552</v>
      </c>
      <c r="GW1069">
        <v>0.102329</v>
      </c>
      <c r="GX1069">
        <v>28515.4</v>
      </c>
      <c r="GY1069">
        <v>29875.2</v>
      </c>
      <c r="GZ1069">
        <v>32366.8</v>
      </c>
      <c r="HA1069">
        <v>34181.6</v>
      </c>
      <c r="HB1069">
        <v>38892.3</v>
      </c>
      <c r="HC1069">
        <v>44301.6</v>
      </c>
      <c r="HD1069">
        <v>50929</v>
      </c>
      <c r="HE1069">
        <v>54864.1</v>
      </c>
      <c r="HF1069">
        <v>1.6482</v>
      </c>
      <c r="HG1069">
        <v>1.50293</v>
      </c>
      <c r="HH1069">
        <v>-0.124149</v>
      </c>
      <c r="HI1069">
        <v>0</v>
      </c>
      <c r="HJ1069">
        <v>49.904</v>
      </c>
      <c r="HK1069">
        <v>999.9</v>
      </c>
      <c r="HL1069">
        <v>56.043</v>
      </c>
      <c r="HM1069">
        <v>30.323</v>
      </c>
      <c r="HN1069">
        <v>26.9662</v>
      </c>
      <c r="HO1069">
        <v>60.0668</v>
      </c>
      <c r="HP1069">
        <v>40.3325</v>
      </c>
      <c r="HQ1069">
        <v>1</v>
      </c>
      <c r="HR1069">
        <v>2.68758</v>
      </c>
      <c r="HS1069">
        <v>0.673576</v>
      </c>
      <c r="HT1069">
        <v>20.1085</v>
      </c>
      <c r="HU1069">
        <v>5.1815</v>
      </c>
      <c r="HV1069">
        <v>12.0159</v>
      </c>
      <c r="HW1069">
        <v>4.96695</v>
      </c>
      <c r="HX1069">
        <v>3.2959</v>
      </c>
      <c r="HY1069">
        <v>9999</v>
      </c>
      <c r="HZ1069">
        <v>9999</v>
      </c>
      <c r="IA1069">
        <v>999.9</v>
      </c>
      <c r="IB1069">
        <v>9999</v>
      </c>
      <c r="IC1069">
        <v>1.86325</v>
      </c>
      <c r="ID1069">
        <v>1.8681</v>
      </c>
      <c r="IE1069">
        <v>1.86784</v>
      </c>
      <c r="IF1069">
        <v>1.86905</v>
      </c>
      <c r="IG1069">
        <v>1.86981</v>
      </c>
      <c r="IH1069">
        <v>1.86591</v>
      </c>
      <c r="II1069">
        <v>1.86695</v>
      </c>
      <c r="IJ1069">
        <v>1.86837</v>
      </c>
      <c r="IK1069">
        <v>5</v>
      </c>
      <c r="IL1069">
        <v>0</v>
      </c>
      <c r="IM1069">
        <v>0</v>
      </c>
      <c r="IN1069">
        <v>0</v>
      </c>
      <c r="IO1069" t="s">
        <v>441</v>
      </c>
      <c r="IP1069" t="s">
        <v>442</v>
      </c>
      <c r="IQ1069" t="s">
        <v>443</v>
      </c>
      <c r="IR1069" t="s">
        <v>443</v>
      </c>
      <c r="IS1069" t="s">
        <v>443</v>
      </c>
      <c r="IT1069" t="s">
        <v>443</v>
      </c>
      <c r="IU1069">
        <v>0</v>
      </c>
      <c r="IV1069">
        <v>100</v>
      </c>
      <c r="IW1069">
        <v>100</v>
      </c>
      <c r="IX1069">
        <v>1.1</v>
      </c>
      <c r="IY1069">
        <v>-0.0441</v>
      </c>
      <c r="IZ1069">
        <v>1.09748391826392</v>
      </c>
      <c r="JA1069">
        <v>0</v>
      </c>
      <c r="JB1069">
        <v>0</v>
      </c>
      <c r="JC1069">
        <v>0</v>
      </c>
      <c r="JD1069">
        <v>-0.0441141096964596</v>
      </c>
      <c r="JE1069">
        <v>0</v>
      </c>
      <c r="JF1069">
        <v>0</v>
      </c>
      <c r="JG1069">
        <v>0</v>
      </c>
      <c r="JH1069">
        <v>5</v>
      </c>
      <c r="JI1069">
        <v>2273</v>
      </c>
      <c r="JJ1069">
        <v>1</v>
      </c>
      <c r="JK1069">
        <v>24</v>
      </c>
      <c r="JL1069">
        <v>29357104</v>
      </c>
      <c r="JM1069">
        <v>29357104</v>
      </c>
      <c r="JN1069">
        <v>2.90161</v>
      </c>
      <c r="JO1069">
        <v>2.6001</v>
      </c>
      <c r="JP1069">
        <v>1.54785</v>
      </c>
      <c r="JQ1069">
        <v>2.31567</v>
      </c>
      <c r="JR1069">
        <v>1.64673</v>
      </c>
      <c r="JS1069">
        <v>2.37305</v>
      </c>
      <c r="JT1069">
        <v>34.4408</v>
      </c>
      <c r="JU1069">
        <v>24.1838</v>
      </c>
      <c r="JV1069">
        <v>18</v>
      </c>
      <c r="JW1069">
        <v>485.591</v>
      </c>
      <c r="JX1069">
        <v>380.015</v>
      </c>
      <c r="JY1069">
        <v>50.543</v>
      </c>
      <c r="JZ1069">
        <v>57.1901</v>
      </c>
      <c r="KA1069">
        <v>29.9986</v>
      </c>
      <c r="KB1069">
        <v>56.4084</v>
      </c>
      <c r="KC1069">
        <v>56.1763</v>
      </c>
      <c r="KD1069">
        <v>58.1187</v>
      </c>
      <c r="KE1069">
        <v>0</v>
      </c>
      <c r="KF1069">
        <v>100</v>
      </c>
      <c r="KG1069">
        <v>50.5672</v>
      </c>
      <c r="KH1069">
        <v>1558.59</v>
      </c>
      <c r="KI1069">
        <v>26.2864</v>
      </c>
      <c r="KJ1069">
        <v>92.2679</v>
      </c>
      <c r="KK1069">
        <v>88.7457</v>
      </c>
    </row>
    <row r="1070" spans="1:297">
      <c r="A1070">
        <v>1054</v>
      </c>
      <c r="B1070">
        <v>1761426246.1</v>
      </c>
      <c r="C1070">
        <v>18065.0999999046</v>
      </c>
      <c r="D1070" t="s">
        <v>2560</v>
      </c>
      <c r="E1070" t="s">
        <v>2561</v>
      </c>
      <c r="F1070">
        <v>5</v>
      </c>
      <c r="G1070" t="s">
        <v>2375</v>
      </c>
      <c r="H1070" t="s">
        <v>436</v>
      </c>
      <c r="I1070">
        <v>1761426237.94615</v>
      </c>
      <c r="J1070">
        <f>(K1070)/1000</f>
        <v>0</v>
      </c>
      <c r="K1070">
        <f>IF(DP1070, AN1070, AH1070)</f>
        <v>0</v>
      </c>
      <c r="L1070">
        <f>IF(DP1070, AI1070, AG1070)</f>
        <v>0</v>
      </c>
      <c r="M1070">
        <f>DR1070 - IF(AU1070&gt;1, L1070*DL1070*100.0/(AW1070), 0)</f>
        <v>0</v>
      </c>
      <c r="N1070">
        <f>((T1070-J1070/2)*M1070-L1070)/(T1070+J1070/2)</f>
        <v>0</v>
      </c>
      <c r="O1070">
        <f>N1070*(DY1070+DZ1070)/1000.0</f>
        <v>0</v>
      </c>
      <c r="P1070">
        <f>(DR1070 - IF(AU1070&gt;1, L1070*DL1070*100.0/(AW1070), 0))*(DY1070+DZ1070)/1000.0</f>
        <v>0</v>
      </c>
      <c r="Q1070">
        <f>2.0/((1/S1070-1/R1070)+SIGN(S1070)*SQRT((1/S1070-1/R1070)*(1/S1070-1/R1070) + 4*DM1070/((DM1070+1)*(DM1070+1))*(2*1/S1070*1/R1070-1/R1070*1/R1070)))</f>
        <v>0</v>
      </c>
      <c r="R1070">
        <f>IF(LEFT(DN1070,1)&lt;&gt;"0",IF(LEFT(DN1070,1)="1",3.0,DO1070),$D$5+$E$5*(EF1070*DY1070/($K$5*1000))+$F$5*(EF1070*DY1070/($K$5*1000))*MAX(MIN(DL1070,$J$5),$I$5)*MAX(MIN(DL1070,$J$5),$I$5)+$G$5*MAX(MIN(DL1070,$J$5),$I$5)*(EF1070*DY1070/($K$5*1000))+$H$5*(EF1070*DY1070/($K$5*1000))*(EF1070*DY1070/($K$5*1000)))</f>
        <v>0</v>
      </c>
      <c r="S1070">
        <f>J1070*(1000-(1000*0.61365*exp(17.502*W1070/(240.97+W1070))/(DY1070+DZ1070)+DT1070)/2)/(1000*0.61365*exp(17.502*W1070/(240.97+W1070))/(DY1070+DZ1070)-DT1070)</f>
        <v>0</v>
      </c>
      <c r="T1070">
        <f>1/((DM1070+1)/(Q1070/1.6)+1/(R1070/1.37)) + DM1070/((DM1070+1)/(Q1070/1.6) + DM1070/(R1070/1.37))</f>
        <v>0</v>
      </c>
      <c r="U1070">
        <f>(DH1070*DK1070)</f>
        <v>0</v>
      </c>
      <c r="V1070">
        <f>(EA1070+(U1070+2*0.95*5.67E-8*(((EA1070+$B$7)+273)^4-(EA1070+273)^4)-44100*J1070)/(1.84*29.3*R1070+8*0.95*5.67E-8*(EA1070+273)^3))</f>
        <v>0</v>
      </c>
      <c r="W1070">
        <f>($C$7*EB1070+$D$7*EC1070+$E$7*V1070)</f>
        <v>0</v>
      </c>
      <c r="X1070">
        <f>0.61365*exp(17.502*W1070/(240.97+W1070))</f>
        <v>0</v>
      </c>
      <c r="Y1070">
        <f>(Z1070/AA1070*100)</f>
        <v>0</v>
      </c>
      <c r="Z1070">
        <f>DT1070*(DY1070+DZ1070)/1000</f>
        <v>0</v>
      </c>
      <c r="AA1070">
        <f>0.61365*exp(17.502*EA1070/(240.97+EA1070))</f>
        <v>0</v>
      </c>
      <c r="AB1070">
        <f>(X1070-DT1070*(DY1070+DZ1070)/1000)</f>
        <v>0</v>
      </c>
      <c r="AC1070">
        <f>(-J1070*44100)</f>
        <v>0</v>
      </c>
      <c r="AD1070">
        <f>2*29.3*R1070*0.92*(EA1070-W1070)</f>
        <v>0</v>
      </c>
      <c r="AE1070">
        <f>2*0.95*5.67E-8*(((EA1070+$B$7)+273)^4-(W1070+273)^4)</f>
        <v>0</v>
      </c>
      <c r="AF1070">
        <f>U1070+AE1070+AC1070+AD1070</f>
        <v>0</v>
      </c>
      <c r="AG1070">
        <f>DX1070*AU1070*(DS1070-DR1070*(1000-AU1070*DU1070)/(1000-AU1070*DT1070))/(100*DL1070)</f>
        <v>0</v>
      </c>
      <c r="AH1070">
        <f>1000*DX1070*AU1070*(DT1070-DU1070)/(100*DL1070*(1000-AU1070*DT1070))</f>
        <v>0</v>
      </c>
      <c r="AI1070">
        <f>(AJ1070 - AK1070 - DY1070*1E3/(8.314*(EA1070+273.15)) * AM1070/DX1070 * AL1070) * DX1070/(100*DL1070) * (1000 - DU1070)/1000</f>
        <v>0</v>
      </c>
      <c r="AJ1070">
        <v>1584.34107067661</v>
      </c>
      <c r="AK1070">
        <v>1551.48042424242</v>
      </c>
      <c r="AL1070">
        <v>3.49097427024872</v>
      </c>
      <c r="AM1070">
        <v>65.4866395817143</v>
      </c>
      <c r="AN1070">
        <f>(AP1070 - AO1070 + DY1070*1E3/(8.314*(EA1070+273.15)) * AR1070/DX1070 * AQ1070) * DX1070/(100*DL1070) * 1000/(1000 - AP1070)</f>
        <v>0</v>
      </c>
      <c r="AO1070">
        <v>25.8492192575165</v>
      </c>
      <c r="AP1070">
        <v>50.9872296969697</v>
      </c>
      <c r="AQ1070">
        <v>0.00626424516739265</v>
      </c>
      <c r="AR1070">
        <v>110.837555628061</v>
      </c>
      <c r="AS1070">
        <v>7</v>
      </c>
      <c r="AT1070">
        <v>1</v>
      </c>
      <c r="AU1070">
        <f>IF(AS1070*$H$13&gt;=AW1070,1.0,(AW1070/(AW1070-AS1070*$H$13)))</f>
        <v>0</v>
      </c>
      <c r="AV1070">
        <f>(AU1070-1)*100</f>
        <v>0</v>
      </c>
      <c r="AW1070">
        <f>MAX(0,($B$13+$C$13*EF1070)/(1+$D$13*EF1070)*DY1070/(EA1070+273)*$E$13)</f>
        <v>0</v>
      </c>
      <c r="AX1070" t="s">
        <v>437</v>
      </c>
      <c r="AY1070" t="s">
        <v>437</v>
      </c>
      <c r="AZ1070">
        <v>0</v>
      </c>
      <c r="BA1070">
        <v>0</v>
      </c>
      <c r="BB1070">
        <f>1-AZ1070/BA1070</f>
        <v>0</v>
      </c>
      <c r="BC1070">
        <v>0</v>
      </c>
      <c r="BD1070" t="s">
        <v>437</v>
      </c>
      <c r="BE1070" t="s">
        <v>437</v>
      </c>
      <c r="BF1070">
        <v>0</v>
      </c>
      <c r="BG1070">
        <v>0</v>
      </c>
      <c r="BH1070">
        <f>1-BF1070/BG1070</f>
        <v>0</v>
      </c>
      <c r="BI1070">
        <v>0.5</v>
      </c>
      <c r="BJ1070">
        <f>DI1070</f>
        <v>0</v>
      </c>
      <c r="BK1070">
        <f>L1070</f>
        <v>0</v>
      </c>
      <c r="BL1070">
        <f>BH1070*BI1070*BJ1070</f>
        <v>0</v>
      </c>
      <c r="BM1070">
        <f>(BK1070-BC1070)/BJ1070</f>
        <v>0</v>
      </c>
      <c r="BN1070">
        <f>(BA1070-BG1070)/BG1070</f>
        <v>0</v>
      </c>
      <c r="BO1070">
        <f>AZ1070/(BB1070+AZ1070/BG1070)</f>
        <v>0</v>
      </c>
      <c r="BP1070" t="s">
        <v>437</v>
      </c>
      <c r="BQ1070">
        <v>0</v>
      </c>
      <c r="BR1070">
        <f>IF(BQ1070&lt;&gt;0, BQ1070, BO1070)</f>
        <v>0</v>
      </c>
      <c r="BS1070">
        <f>1-BR1070/BG1070</f>
        <v>0</v>
      </c>
      <c r="BT1070">
        <f>(BG1070-BF1070)/(BG1070-BR1070)</f>
        <v>0</v>
      </c>
      <c r="BU1070">
        <f>(BA1070-BG1070)/(BA1070-BR1070)</f>
        <v>0</v>
      </c>
      <c r="BV1070">
        <f>(BG1070-BF1070)/(BG1070-AZ1070)</f>
        <v>0</v>
      </c>
      <c r="BW1070">
        <f>(BA1070-BG1070)/(BA1070-AZ1070)</f>
        <v>0</v>
      </c>
      <c r="BX1070">
        <f>(BT1070*BR1070/BF1070)</f>
        <v>0</v>
      </c>
      <c r="BY1070">
        <f>(1-BX1070)</f>
        <v>0</v>
      </c>
      <c r="DH1070">
        <f>$B$11*EG1070+$C$11*EH1070+$F$11*ES1070*(1-EV1070)</f>
        <v>0</v>
      </c>
      <c r="DI1070">
        <f>DH1070*DJ1070</f>
        <v>0</v>
      </c>
      <c r="DJ1070">
        <f>($B$11*$D$9+$C$11*$D$9+$F$11*((FF1070+EX1070)/MAX(FF1070+EX1070+FG1070, 0.1)*$I$9+FG1070/MAX(FF1070+EX1070+FG1070, 0.1)*$J$9))/($B$11+$C$11+$F$11)</f>
        <v>0</v>
      </c>
      <c r="DK1070">
        <f>($B$11*$K$9+$C$11*$K$9+$F$11*((FF1070+EX1070)/MAX(FF1070+EX1070+FG1070, 0.1)*$P$9+FG1070/MAX(FF1070+EX1070+FG1070, 0.1)*$Q$9))/($B$11+$C$11+$F$11)</f>
        <v>0</v>
      </c>
      <c r="DL1070">
        <v>6</v>
      </c>
      <c r="DM1070">
        <v>0.5</v>
      </c>
      <c r="DN1070" t="s">
        <v>438</v>
      </c>
      <c r="DO1070">
        <v>2</v>
      </c>
      <c r="DP1070" t="b">
        <v>1</v>
      </c>
      <c r="DQ1070">
        <v>1761426237.94615</v>
      </c>
      <c r="DR1070">
        <v>1449.83307692308</v>
      </c>
      <c r="DS1070">
        <v>1527.27307692308</v>
      </c>
      <c r="DT1070">
        <v>50.9604769230769</v>
      </c>
      <c r="DU1070">
        <v>25.8449769230769</v>
      </c>
      <c r="DV1070">
        <v>1448.73615384615</v>
      </c>
      <c r="DW1070">
        <v>51.0045846153846</v>
      </c>
      <c r="DX1070">
        <v>500.000384615385</v>
      </c>
      <c r="DY1070">
        <v>90.1959461538461</v>
      </c>
      <c r="DZ1070">
        <v>0.0408176384615385</v>
      </c>
      <c r="EA1070">
        <v>51.7773076923077</v>
      </c>
      <c r="EB1070">
        <v>47.9418307692308</v>
      </c>
      <c r="EC1070">
        <v>999.9</v>
      </c>
      <c r="ED1070">
        <v>0</v>
      </c>
      <c r="EE1070">
        <v>0</v>
      </c>
      <c r="EF1070">
        <v>10000.2453846154</v>
      </c>
      <c r="EG1070">
        <v>0</v>
      </c>
      <c r="EH1070">
        <v>1187.48230769231</v>
      </c>
      <c r="EI1070">
        <v>-77.4388461538462</v>
      </c>
      <c r="EJ1070">
        <v>1527.68461538462</v>
      </c>
      <c r="EK1070">
        <v>1567.79230769231</v>
      </c>
      <c r="EL1070">
        <v>25.1154615384615</v>
      </c>
      <c r="EM1070">
        <v>1527.27307692308</v>
      </c>
      <c r="EN1070">
        <v>25.8449769230769</v>
      </c>
      <c r="EO1070">
        <v>4.59642923076923</v>
      </c>
      <c r="EP1070">
        <v>2.33111461538462</v>
      </c>
      <c r="EQ1070">
        <v>31.3279538461538</v>
      </c>
      <c r="ER1070">
        <v>19.8930307692308</v>
      </c>
      <c r="ES1070">
        <v>1200.01384615385</v>
      </c>
      <c r="ET1070">
        <v>0.966994</v>
      </c>
      <c r="EU1070">
        <v>0.0330061</v>
      </c>
      <c r="EV1070">
        <v>0</v>
      </c>
      <c r="EW1070">
        <v>950.960384615385</v>
      </c>
      <c r="EX1070">
        <v>5.00059</v>
      </c>
      <c r="EY1070">
        <v>12640.9923076923</v>
      </c>
      <c r="EZ1070">
        <v>10358.8307692308</v>
      </c>
      <c r="FA1070">
        <v>64.3216923076923</v>
      </c>
      <c r="FB1070">
        <v>65.5476923076923</v>
      </c>
      <c r="FC1070">
        <v>64.312</v>
      </c>
      <c r="FD1070">
        <v>65.4274615384615</v>
      </c>
      <c r="FE1070">
        <v>65.6345384615385</v>
      </c>
      <c r="FF1070">
        <v>1155.57384615385</v>
      </c>
      <c r="FG1070">
        <v>39.44</v>
      </c>
      <c r="FH1070">
        <v>0</v>
      </c>
      <c r="FI1070">
        <v>1761426206.5</v>
      </c>
      <c r="FJ1070">
        <v>0</v>
      </c>
      <c r="FK1070">
        <v>950.993615384616</v>
      </c>
      <c r="FL1070">
        <v>0.228923084474585</v>
      </c>
      <c r="FM1070">
        <v>0.584615387938701</v>
      </c>
      <c r="FN1070">
        <v>12641.0423076923</v>
      </c>
      <c r="FO1070">
        <v>15</v>
      </c>
      <c r="FP1070">
        <v>0</v>
      </c>
      <c r="FQ1070" t="s">
        <v>439</v>
      </c>
      <c r="FR1070">
        <v>0</v>
      </c>
      <c r="FS1070">
        <v>0</v>
      </c>
      <c r="FT1070">
        <v>0</v>
      </c>
      <c r="FU1070">
        <v>0</v>
      </c>
      <c r="FV1070">
        <v>0</v>
      </c>
      <c r="FW1070">
        <v>0</v>
      </c>
      <c r="FX1070">
        <v>0</v>
      </c>
      <c r="FY1070">
        <v>0</v>
      </c>
      <c r="FZ1070">
        <v>0</v>
      </c>
      <c r="GA1070">
        <v>0</v>
      </c>
      <c r="GB1070">
        <v>0</v>
      </c>
      <c r="GC1070">
        <v>-77.6550761904762</v>
      </c>
      <c r="GD1070">
        <v>-1.07432727272734</v>
      </c>
      <c r="GE1070">
        <v>1.20577899890279</v>
      </c>
      <c r="GF1070">
        <v>0</v>
      </c>
      <c r="GG1070">
        <v>950.901382352941</v>
      </c>
      <c r="GH1070">
        <v>1.19747899620478</v>
      </c>
      <c r="GI1070">
        <v>0.242807720429863</v>
      </c>
      <c r="GJ1070">
        <v>-1</v>
      </c>
      <c r="GK1070">
        <v>25.1071285714286</v>
      </c>
      <c r="GL1070">
        <v>0.160363636363641</v>
      </c>
      <c r="GM1070">
        <v>0.0173559689981271</v>
      </c>
      <c r="GN1070">
        <v>0</v>
      </c>
      <c r="GO1070">
        <v>0</v>
      </c>
      <c r="GP1070">
        <v>2</v>
      </c>
      <c r="GQ1070" t="s">
        <v>473</v>
      </c>
      <c r="GR1070">
        <v>3.1261</v>
      </c>
      <c r="GS1070">
        <v>2.71874</v>
      </c>
      <c r="GT1070">
        <v>0.200046</v>
      </c>
      <c r="GU1070">
        <v>0.205826</v>
      </c>
      <c r="GV1070">
        <v>0.164589</v>
      </c>
      <c r="GW1070">
        <v>0.102336</v>
      </c>
      <c r="GX1070">
        <v>28466.6</v>
      </c>
      <c r="GY1070">
        <v>29826.6</v>
      </c>
      <c r="GZ1070">
        <v>32367.9</v>
      </c>
      <c r="HA1070">
        <v>34183.4</v>
      </c>
      <c r="HB1070">
        <v>38892</v>
      </c>
      <c r="HC1070">
        <v>44303.2</v>
      </c>
      <c r="HD1070">
        <v>50930.6</v>
      </c>
      <c r="HE1070">
        <v>54866.3</v>
      </c>
      <c r="HF1070">
        <v>1.64855</v>
      </c>
      <c r="HG1070">
        <v>1.5032</v>
      </c>
      <c r="HH1070">
        <v>-0.122443</v>
      </c>
      <c r="HI1070">
        <v>0</v>
      </c>
      <c r="HJ1070">
        <v>49.8897</v>
      </c>
      <c r="HK1070">
        <v>999.9</v>
      </c>
      <c r="HL1070">
        <v>56.043</v>
      </c>
      <c r="HM1070">
        <v>30.323</v>
      </c>
      <c r="HN1070">
        <v>26.9663</v>
      </c>
      <c r="HO1070">
        <v>60.1368</v>
      </c>
      <c r="HP1070">
        <v>40.4527</v>
      </c>
      <c r="HQ1070">
        <v>1</v>
      </c>
      <c r="HR1070">
        <v>2.68593</v>
      </c>
      <c r="HS1070">
        <v>0.654259</v>
      </c>
      <c r="HT1070">
        <v>20.1085</v>
      </c>
      <c r="HU1070">
        <v>5.18165</v>
      </c>
      <c r="HV1070">
        <v>12.0159</v>
      </c>
      <c r="HW1070">
        <v>4.96695</v>
      </c>
      <c r="HX1070">
        <v>3.296</v>
      </c>
      <c r="HY1070">
        <v>9999</v>
      </c>
      <c r="HZ1070">
        <v>9999</v>
      </c>
      <c r="IA1070">
        <v>999.9</v>
      </c>
      <c r="IB1070">
        <v>9999</v>
      </c>
      <c r="IC1070">
        <v>1.86325</v>
      </c>
      <c r="ID1070">
        <v>1.86811</v>
      </c>
      <c r="IE1070">
        <v>1.86783</v>
      </c>
      <c r="IF1070">
        <v>1.86905</v>
      </c>
      <c r="IG1070">
        <v>1.86981</v>
      </c>
      <c r="IH1070">
        <v>1.86588</v>
      </c>
      <c r="II1070">
        <v>1.86697</v>
      </c>
      <c r="IJ1070">
        <v>1.86842</v>
      </c>
      <c r="IK1070">
        <v>5</v>
      </c>
      <c r="IL1070">
        <v>0</v>
      </c>
      <c r="IM1070">
        <v>0</v>
      </c>
      <c r="IN1070">
        <v>0</v>
      </c>
      <c r="IO1070" t="s">
        <v>441</v>
      </c>
      <c r="IP1070" t="s">
        <v>442</v>
      </c>
      <c r="IQ1070" t="s">
        <v>443</v>
      </c>
      <c r="IR1070" t="s">
        <v>443</v>
      </c>
      <c r="IS1070" t="s">
        <v>443</v>
      </c>
      <c r="IT1070" t="s">
        <v>443</v>
      </c>
      <c r="IU1070">
        <v>0</v>
      </c>
      <c r="IV1070">
        <v>100</v>
      </c>
      <c r="IW1070">
        <v>100</v>
      </c>
      <c r="IX1070">
        <v>1.1</v>
      </c>
      <c r="IY1070">
        <v>-0.0441</v>
      </c>
      <c r="IZ1070">
        <v>1.09748391826392</v>
      </c>
      <c r="JA1070">
        <v>0</v>
      </c>
      <c r="JB1070">
        <v>0</v>
      </c>
      <c r="JC1070">
        <v>0</v>
      </c>
      <c r="JD1070">
        <v>-0.0441141096964596</v>
      </c>
      <c r="JE1070">
        <v>0</v>
      </c>
      <c r="JF1070">
        <v>0</v>
      </c>
      <c r="JG1070">
        <v>0</v>
      </c>
      <c r="JH1070">
        <v>5</v>
      </c>
      <c r="JI1070">
        <v>2273</v>
      </c>
      <c r="JJ1070">
        <v>1</v>
      </c>
      <c r="JK1070">
        <v>24</v>
      </c>
      <c r="JL1070">
        <v>29357104.1</v>
      </c>
      <c r="JM1070">
        <v>29357104.1</v>
      </c>
      <c r="JN1070">
        <v>2.92358</v>
      </c>
      <c r="JO1070">
        <v>2.60376</v>
      </c>
      <c r="JP1070">
        <v>1.54785</v>
      </c>
      <c r="JQ1070">
        <v>2.31567</v>
      </c>
      <c r="JR1070">
        <v>1.64551</v>
      </c>
      <c r="JS1070">
        <v>2.37427</v>
      </c>
      <c r="JT1070">
        <v>34.4408</v>
      </c>
      <c r="JU1070">
        <v>24.1838</v>
      </c>
      <c r="JV1070">
        <v>18</v>
      </c>
      <c r="JW1070">
        <v>485.811</v>
      </c>
      <c r="JX1070">
        <v>380.161</v>
      </c>
      <c r="JY1070">
        <v>50.5875</v>
      </c>
      <c r="JZ1070">
        <v>57.1785</v>
      </c>
      <c r="KA1070">
        <v>29.9986</v>
      </c>
      <c r="KB1070">
        <v>56.4011</v>
      </c>
      <c r="KC1070">
        <v>56.1706</v>
      </c>
      <c r="KD1070">
        <v>58.6332</v>
      </c>
      <c r="KE1070">
        <v>0</v>
      </c>
      <c r="KF1070">
        <v>100</v>
      </c>
      <c r="KG1070">
        <v>50.6055</v>
      </c>
      <c r="KH1070">
        <v>1578.93</v>
      </c>
      <c r="KI1070">
        <v>26.2864</v>
      </c>
      <c r="KJ1070">
        <v>92.2709</v>
      </c>
      <c r="KK1070">
        <v>88.7497</v>
      </c>
    </row>
    <row r="1071" spans="1:297">
      <c r="A1071">
        <v>1055</v>
      </c>
      <c r="B1071">
        <v>1761426251.1</v>
      </c>
      <c r="C1071">
        <v>18070.0999999046</v>
      </c>
      <c r="D1071" t="s">
        <v>2562</v>
      </c>
      <c r="E1071" t="s">
        <v>2563</v>
      </c>
      <c r="F1071">
        <v>5</v>
      </c>
      <c r="G1071" t="s">
        <v>2375</v>
      </c>
      <c r="H1071" t="s">
        <v>436</v>
      </c>
      <c r="I1071">
        <v>1761426242.94615</v>
      </c>
      <c r="J1071">
        <f>(K1071)/1000</f>
        <v>0</v>
      </c>
      <c r="K1071">
        <f>IF(DP1071, AN1071, AH1071)</f>
        <v>0</v>
      </c>
      <c r="L1071">
        <f>IF(DP1071, AI1071, AG1071)</f>
        <v>0</v>
      </c>
      <c r="M1071">
        <f>DR1071 - IF(AU1071&gt;1, L1071*DL1071*100.0/(AW1071), 0)</f>
        <v>0</v>
      </c>
      <c r="N1071">
        <f>((T1071-J1071/2)*M1071-L1071)/(T1071+J1071/2)</f>
        <v>0</v>
      </c>
      <c r="O1071">
        <f>N1071*(DY1071+DZ1071)/1000.0</f>
        <v>0</v>
      </c>
      <c r="P1071">
        <f>(DR1071 - IF(AU1071&gt;1, L1071*DL1071*100.0/(AW1071), 0))*(DY1071+DZ1071)/1000.0</f>
        <v>0</v>
      </c>
      <c r="Q1071">
        <f>2.0/((1/S1071-1/R1071)+SIGN(S1071)*SQRT((1/S1071-1/R1071)*(1/S1071-1/R1071) + 4*DM1071/((DM1071+1)*(DM1071+1))*(2*1/S1071*1/R1071-1/R1071*1/R1071)))</f>
        <v>0</v>
      </c>
      <c r="R1071">
        <f>IF(LEFT(DN1071,1)&lt;&gt;"0",IF(LEFT(DN1071,1)="1",3.0,DO1071),$D$5+$E$5*(EF1071*DY1071/($K$5*1000))+$F$5*(EF1071*DY1071/($K$5*1000))*MAX(MIN(DL1071,$J$5),$I$5)*MAX(MIN(DL1071,$J$5),$I$5)+$G$5*MAX(MIN(DL1071,$J$5),$I$5)*(EF1071*DY1071/($K$5*1000))+$H$5*(EF1071*DY1071/($K$5*1000))*(EF1071*DY1071/($K$5*1000)))</f>
        <v>0</v>
      </c>
      <c r="S1071">
        <f>J1071*(1000-(1000*0.61365*exp(17.502*W1071/(240.97+W1071))/(DY1071+DZ1071)+DT1071)/2)/(1000*0.61365*exp(17.502*W1071/(240.97+W1071))/(DY1071+DZ1071)-DT1071)</f>
        <v>0</v>
      </c>
      <c r="T1071">
        <f>1/((DM1071+1)/(Q1071/1.6)+1/(R1071/1.37)) + DM1071/((DM1071+1)/(Q1071/1.6) + DM1071/(R1071/1.37))</f>
        <v>0</v>
      </c>
      <c r="U1071">
        <f>(DH1071*DK1071)</f>
        <v>0</v>
      </c>
      <c r="V1071">
        <f>(EA1071+(U1071+2*0.95*5.67E-8*(((EA1071+$B$7)+273)^4-(EA1071+273)^4)-44100*J1071)/(1.84*29.3*R1071+8*0.95*5.67E-8*(EA1071+273)^3))</f>
        <v>0</v>
      </c>
      <c r="W1071">
        <f>($C$7*EB1071+$D$7*EC1071+$E$7*V1071)</f>
        <v>0</v>
      </c>
      <c r="X1071">
        <f>0.61365*exp(17.502*W1071/(240.97+W1071))</f>
        <v>0</v>
      </c>
      <c r="Y1071">
        <f>(Z1071/AA1071*100)</f>
        <v>0</v>
      </c>
      <c r="Z1071">
        <f>DT1071*(DY1071+DZ1071)/1000</f>
        <v>0</v>
      </c>
      <c r="AA1071">
        <f>0.61365*exp(17.502*EA1071/(240.97+EA1071))</f>
        <v>0</v>
      </c>
      <c r="AB1071">
        <f>(X1071-DT1071*(DY1071+DZ1071)/1000)</f>
        <v>0</v>
      </c>
      <c r="AC1071">
        <f>(-J1071*44100)</f>
        <v>0</v>
      </c>
      <c r="AD1071">
        <f>2*29.3*R1071*0.92*(EA1071-W1071)</f>
        <v>0</v>
      </c>
      <c r="AE1071">
        <f>2*0.95*5.67E-8*(((EA1071+$B$7)+273)^4-(W1071+273)^4)</f>
        <v>0</v>
      </c>
      <c r="AF1071">
        <f>U1071+AE1071+AC1071+AD1071</f>
        <v>0</v>
      </c>
      <c r="AG1071">
        <f>DX1071*AU1071*(DS1071-DR1071*(1000-AU1071*DU1071)/(1000-AU1071*DT1071))/(100*DL1071)</f>
        <v>0</v>
      </c>
      <c r="AH1071">
        <f>1000*DX1071*AU1071*(DT1071-DU1071)/(100*DL1071*(1000-AU1071*DT1071))</f>
        <v>0</v>
      </c>
      <c r="AI1071">
        <f>(AJ1071 - AK1071 - DY1071*1E3/(8.314*(EA1071+273.15)) * AM1071/DX1071 * AL1071) * DX1071/(100*DL1071) * (1000 - DU1071)/1000</f>
        <v>0</v>
      </c>
      <c r="AJ1071">
        <v>1600.35146620264</v>
      </c>
      <c r="AK1071">
        <v>1567.68993939394</v>
      </c>
      <c r="AL1071">
        <v>3.2234348914969</v>
      </c>
      <c r="AM1071">
        <v>65.4866395817143</v>
      </c>
      <c r="AN1071">
        <f>(AP1071 - AO1071 + DY1071*1E3/(8.314*(EA1071+273.15)) * AR1071/DX1071 * AQ1071) * DX1071/(100*DL1071) * 1000/(1000 - AP1071)</f>
        <v>0</v>
      </c>
      <c r="AO1071">
        <v>25.8502399458926</v>
      </c>
      <c r="AP1071">
        <v>50.9746939393939</v>
      </c>
      <c r="AQ1071">
        <v>-0.000989136758999652</v>
      </c>
      <c r="AR1071">
        <v>110.837555628061</v>
      </c>
      <c r="AS1071">
        <v>7</v>
      </c>
      <c r="AT1071">
        <v>1</v>
      </c>
      <c r="AU1071">
        <f>IF(AS1071*$H$13&gt;=AW1071,1.0,(AW1071/(AW1071-AS1071*$H$13)))</f>
        <v>0</v>
      </c>
      <c r="AV1071">
        <f>(AU1071-1)*100</f>
        <v>0</v>
      </c>
      <c r="AW1071">
        <f>MAX(0,($B$13+$C$13*EF1071)/(1+$D$13*EF1071)*DY1071/(EA1071+273)*$E$13)</f>
        <v>0</v>
      </c>
      <c r="AX1071" t="s">
        <v>437</v>
      </c>
      <c r="AY1071" t="s">
        <v>437</v>
      </c>
      <c r="AZ1071">
        <v>0</v>
      </c>
      <c r="BA1071">
        <v>0</v>
      </c>
      <c r="BB1071">
        <f>1-AZ1071/BA1071</f>
        <v>0</v>
      </c>
      <c r="BC1071">
        <v>0</v>
      </c>
      <c r="BD1071" t="s">
        <v>437</v>
      </c>
      <c r="BE1071" t="s">
        <v>437</v>
      </c>
      <c r="BF1071">
        <v>0</v>
      </c>
      <c r="BG1071">
        <v>0</v>
      </c>
      <c r="BH1071">
        <f>1-BF1071/BG1071</f>
        <v>0</v>
      </c>
      <c r="BI1071">
        <v>0.5</v>
      </c>
      <c r="BJ1071">
        <f>DI1071</f>
        <v>0</v>
      </c>
      <c r="BK1071">
        <f>L1071</f>
        <v>0</v>
      </c>
      <c r="BL1071">
        <f>BH1071*BI1071*BJ1071</f>
        <v>0</v>
      </c>
      <c r="BM1071">
        <f>(BK1071-BC1071)/BJ1071</f>
        <v>0</v>
      </c>
      <c r="BN1071">
        <f>(BA1071-BG1071)/BG1071</f>
        <v>0</v>
      </c>
      <c r="BO1071">
        <f>AZ1071/(BB1071+AZ1071/BG1071)</f>
        <v>0</v>
      </c>
      <c r="BP1071" t="s">
        <v>437</v>
      </c>
      <c r="BQ1071">
        <v>0</v>
      </c>
      <c r="BR1071">
        <f>IF(BQ1071&lt;&gt;0, BQ1071, BO1071)</f>
        <v>0</v>
      </c>
      <c r="BS1071">
        <f>1-BR1071/BG1071</f>
        <v>0</v>
      </c>
      <c r="BT1071">
        <f>(BG1071-BF1071)/(BG1071-BR1071)</f>
        <v>0</v>
      </c>
      <c r="BU1071">
        <f>(BA1071-BG1071)/(BA1071-BR1071)</f>
        <v>0</v>
      </c>
      <c r="BV1071">
        <f>(BG1071-BF1071)/(BG1071-AZ1071)</f>
        <v>0</v>
      </c>
      <c r="BW1071">
        <f>(BA1071-BG1071)/(BA1071-AZ1071)</f>
        <v>0</v>
      </c>
      <c r="BX1071">
        <f>(BT1071*BR1071/BF1071)</f>
        <v>0</v>
      </c>
      <c r="BY1071">
        <f>(1-BX1071)</f>
        <v>0</v>
      </c>
      <c r="DH1071">
        <f>$B$11*EG1071+$C$11*EH1071+$F$11*ES1071*(1-EV1071)</f>
        <v>0</v>
      </c>
      <c r="DI1071">
        <f>DH1071*DJ1071</f>
        <v>0</v>
      </c>
      <c r="DJ1071">
        <f>($B$11*$D$9+$C$11*$D$9+$F$11*((FF1071+EX1071)/MAX(FF1071+EX1071+FG1071, 0.1)*$I$9+FG1071/MAX(FF1071+EX1071+FG1071, 0.1)*$J$9))/($B$11+$C$11+$F$11)</f>
        <v>0</v>
      </c>
      <c r="DK1071">
        <f>($B$11*$K$9+$C$11*$K$9+$F$11*((FF1071+EX1071)/MAX(FF1071+EX1071+FG1071, 0.1)*$P$9+FG1071/MAX(FF1071+EX1071+FG1071, 0.1)*$Q$9))/($B$11+$C$11+$F$11)</f>
        <v>0</v>
      </c>
      <c r="DL1071">
        <v>6</v>
      </c>
      <c r="DM1071">
        <v>0.5</v>
      </c>
      <c r="DN1071" t="s">
        <v>438</v>
      </c>
      <c r="DO1071">
        <v>2</v>
      </c>
      <c r="DP1071" t="b">
        <v>1</v>
      </c>
      <c r="DQ1071">
        <v>1761426242.94615</v>
      </c>
      <c r="DR1071">
        <v>1465.43230769231</v>
      </c>
      <c r="DS1071">
        <v>1543.13538461538</v>
      </c>
      <c r="DT1071">
        <v>50.9696615384615</v>
      </c>
      <c r="DU1071">
        <v>25.8475230769231</v>
      </c>
      <c r="DV1071">
        <v>1464.33384615385</v>
      </c>
      <c r="DW1071">
        <v>51.0137692307692</v>
      </c>
      <c r="DX1071">
        <v>500.004769230769</v>
      </c>
      <c r="DY1071">
        <v>90.1972076923077</v>
      </c>
      <c r="DZ1071">
        <v>0.0407881153846154</v>
      </c>
      <c r="EA1071">
        <v>51.7887692307692</v>
      </c>
      <c r="EB1071">
        <v>47.9498307692308</v>
      </c>
      <c r="EC1071">
        <v>999.9</v>
      </c>
      <c r="ED1071">
        <v>0</v>
      </c>
      <c r="EE1071">
        <v>0</v>
      </c>
      <c r="EF1071">
        <v>10001.4915384615</v>
      </c>
      <c r="EG1071">
        <v>0</v>
      </c>
      <c r="EH1071">
        <v>1187.51230769231</v>
      </c>
      <c r="EI1071">
        <v>-77.7037</v>
      </c>
      <c r="EJ1071">
        <v>1544.13538461538</v>
      </c>
      <c r="EK1071">
        <v>1584.07923076923</v>
      </c>
      <c r="EL1071">
        <v>25.1221153846154</v>
      </c>
      <c r="EM1071">
        <v>1543.13538461538</v>
      </c>
      <c r="EN1071">
        <v>25.8475230769231</v>
      </c>
      <c r="EO1071">
        <v>4.59732153846154</v>
      </c>
      <c r="EP1071">
        <v>2.33137692307692</v>
      </c>
      <c r="EQ1071">
        <v>31.3313692307692</v>
      </c>
      <c r="ER1071">
        <v>19.8948461538462</v>
      </c>
      <c r="ES1071">
        <v>1200.01615384615</v>
      </c>
      <c r="ET1071">
        <v>0.966994</v>
      </c>
      <c r="EU1071">
        <v>0.0330061</v>
      </c>
      <c r="EV1071">
        <v>0</v>
      </c>
      <c r="EW1071">
        <v>951.041615384615</v>
      </c>
      <c r="EX1071">
        <v>5.00059</v>
      </c>
      <c r="EY1071">
        <v>12641.0538461538</v>
      </c>
      <c r="EZ1071">
        <v>10358.8384615385</v>
      </c>
      <c r="FA1071">
        <v>64.312</v>
      </c>
      <c r="FB1071">
        <v>65.5286153846154</v>
      </c>
      <c r="FC1071">
        <v>64.3072307692308</v>
      </c>
      <c r="FD1071">
        <v>65.4083846153846</v>
      </c>
      <c r="FE1071">
        <v>65.625</v>
      </c>
      <c r="FF1071">
        <v>1155.57615384615</v>
      </c>
      <c r="FG1071">
        <v>39.44</v>
      </c>
      <c r="FH1071">
        <v>0</v>
      </c>
      <c r="FI1071">
        <v>1761426211.9</v>
      </c>
      <c r="FJ1071">
        <v>0</v>
      </c>
      <c r="FK1071">
        <v>951.03512</v>
      </c>
      <c r="FL1071">
        <v>0.955769238962898</v>
      </c>
      <c r="FM1071">
        <v>-8.96923077298576</v>
      </c>
      <c r="FN1071">
        <v>12640.748</v>
      </c>
      <c r="FO1071">
        <v>15</v>
      </c>
      <c r="FP1071">
        <v>0</v>
      </c>
      <c r="FQ1071" t="s">
        <v>439</v>
      </c>
      <c r="FR1071">
        <v>0</v>
      </c>
      <c r="FS1071">
        <v>0</v>
      </c>
      <c r="FT1071">
        <v>0</v>
      </c>
      <c r="FU1071">
        <v>0</v>
      </c>
      <c r="FV1071">
        <v>0</v>
      </c>
      <c r="FW1071">
        <v>0</v>
      </c>
      <c r="FX1071">
        <v>0</v>
      </c>
      <c r="FY1071">
        <v>0</v>
      </c>
      <c r="FZ1071">
        <v>0</v>
      </c>
      <c r="GA1071">
        <v>0</v>
      </c>
      <c r="GB1071">
        <v>0</v>
      </c>
      <c r="GC1071">
        <v>-77.67437</v>
      </c>
      <c r="GD1071">
        <v>-6.9784872180451</v>
      </c>
      <c r="GE1071">
        <v>1.20498790496005</v>
      </c>
      <c r="GF1071">
        <v>0</v>
      </c>
      <c r="GG1071">
        <v>951.019029411765</v>
      </c>
      <c r="GH1071">
        <v>0.75090909554731</v>
      </c>
      <c r="GI1071">
        <v>0.210149874430566</v>
      </c>
      <c r="GJ1071">
        <v>-1</v>
      </c>
      <c r="GK1071">
        <v>25.1195</v>
      </c>
      <c r="GL1071">
        <v>0.0845593984962885</v>
      </c>
      <c r="GM1071">
        <v>0.00986858652492853</v>
      </c>
      <c r="GN1071">
        <v>1</v>
      </c>
      <c r="GO1071">
        <v>1</v>
      </c>
      <c r="GP1071">
        <v>2</v>
      </c>
      <c r="GQ1071" t="s">
        <v>446</v>
      </c>
      <c r="GR1071">
        <v>3.12621</v>
      </c>
      <c r="GS1071">
        <v>2.71881</v>
      </c>
      <c r="GT1071">
        <v>0.201359</v>
      </c>
      <c r="GU1071">
        <v>0.207261</v>
      </c>
      <c r="GV1071">
        <v>0.164615</v>
      </c>
      <c r="GW1071">
        <v>0.102354</v>
      </c>
      <c r="GX1071">
        <v>28420.5</v>
      </c>
      <c r="GY1071">
        <v>29772.8</v>
      </c>
      <c r="GZ1071">
        <v>32369.1</v>
      </c>
      <c r="HA1071">
        <v>34184.3</v>
      </c>
      <c r="HB1071">
        <v>38892.2</v>
      </c>
      <c r="HC1071">
        <v>44303.7</v>
      </c>
      <c r="HD1071">
        <v>50932.4</v>
      </c>
      <c r="HE1071">
        <v>54867.9</v>
      </c>
      <c r="HF1071">
        <v>1.64885</v>
      </c>
      <c r="HG1071">
        <v>1.50308</v>
      </c>
      <c r="HH1071">
        <v>-0.120968</v>
      </c>
      <c r="HI1071">
        <v>0</v>
      </c>
      <c r="HJ1071">
        <v>49.879</v>
      </c>
      <c r="HK1071">
        <v>999.9</v>
      </c>
      <c r="HL1071">
        <v>56.043</v>
      </c>
      <c r="HM1071">
        <v>30.323</v>
      </c>
      <c r="HN1071">
        <v>26.968</v>
      </c>
      <c r="HO1071">
        <v>60.1168</v>
      </c>
      <c r="HP1071">
        <v>40.4487</v>
      </c>
      <c r="HQ1071">
        <v>1</v>
      </c>
      <c r="HR1071">
        <v>2.68445</v>
      </c>
      <c r="HS1071">
        <v>0.65997</v>
      </c>
      <c r="HT1071">
        <v>20.1084</v>
      </c>
      <c r="HU1071">
        <v>5.183</v>
      </c>
      <c r="HV1071">
        <v>12.0159</v>
      </c>
      <c r="HW1071">
        <v>4.967</v>
      </c>
      <c r="HX1071">
        <v>3.29598</v>
      </c>
      <c r="HY1071">
        <v>9999</v>
      </c>
      <c r="HZ1071">
        <v>9999</v>
      </c>
      <c r="IA1071">
        <v>999.9</v>
      </c>
      <c r="IB1071">
        <v>9999</v>
      </c>
      <c r="IC1071">
        <v>1.86325</v>
      </c>
      <c r="ID1071">
        <v>1.86812</v>
      </c>
      <c r="IE1071">
        <v>1.86786</v>
      </c>
      <c r="IF1071">
        <v>1.86905</v>
      </c>
      <c r="IG1071">
        <v>1.86981</v>
      </c>
      <c r="IH1071">
        <v>1.86588</v>
      </c>
      <c r="II1071">
        <v>1.86699</v>
      </c>
      <c r="IJ1071">
        <v>1.86838</v>
      </c>
      <c r="IK1071">
        <v>5</v>
      </c>
      <c r="IL1071">
        <v>0</v>
      </c>
      <c r="IM1071">
        <v>0</v>
      </c>
      <c r="IN1071">
        <v>0</v>
      </c>
      <c r="IO1071" t="s">
        <v>441</v>
      </c>
      <c r="IP1071" t="s">
        <v>442</v>
      </c>
      <c r="IQ1071" t="s">
        <v>443</v>
      </c>
      <c r="IR1071" t="s">
        <v>443</v>
      </c>
      <c r="IS1071" t="s">
        <v>443</v>
      </c>
      <c r="IT1071" t="s">
        <v>443</v>
      </c>
      <c r="IU1071">
        <v>0</v>
      </c>
      <c r="IV1071">
        <v>100</v>
      </c>
      <c r="IW1071">
        <v>100</v>
      </c>
      <c r="IX1071">
        <v>1.09</v>
      </c>
      <c r="IY1071">
        <v>-0.0442</v>
      </c>
      <c r="IZ1071">
        <v>1.09748391826392</v>
      </c>
      <c r="JA1071">
        <v>0</v>
      </c>
      <c r="JB1071">
        <v>0</v>
      </c>
      <c r="JC1071">
        <v>0</v>
      </c>
      <c r="JD1071">
        <v>-0.0441141096964596</v>
      </c>
      <c r="JE1071">
        <v>0</v>
      </c>
      <c r="JF1071">
        <v>0</v>
      </c>
      <c r="JG1071">
        <v>0</v>
      </c>
      <c r="JH1071">
        <v>5</v>
      </c>
      <c r="JI1071">
        <v>2273</v>
      </c>
      <c r="JJ1071">
        <v>1</v>
      </c>
      <c r="JK1071">
        <v>24</v>
      </c>
      <c r="JL1071">
        <v>29357104.2</v>
      </c>
      <c r="JM1071">
        <v>29357104.2</v>
      </c>
      <c r="JN1071">
        <v>2.95288</v>
      </c>
      <c r="JO1071">
        <v>2.6123</v>
      </c>
      <c r="JP1071">
        <v>1.54785</v>
      </c>
      <c r="JQ1071">
        <v>2.31445</v>
      </c>
      <c r="JR1071">
        <v>1.64673</v>
      </c>
      <c r="JS1071">
        <v>2.27783</v>
      </c>
      <c r="JT1071">
        <v>34.4408</v>
      </c>
      <c r="JU1071">
        <v>24.1751</v>
      </c>
      <c r="JV1071">
        <v>18</v>
      </c>
      <c r="JW1071">
        <v>485.993</v>
      </c>
      <c r="JX1071">
        <v>380.052</v>
      </c>
      <c r="JY1071">
        <v>50.6247</v>
      </c>
      <c r="JZ1071">
        <v>57.1674</v>
      </c>
      <c r="KA1071">
        <v>29.9986</v>
      </c>
      <c r="KB1071">
        <v>56.3935</v>
      </c>
      <c r="KC1071">
        <v>56.163</v>
      </c>
      <c r="KD1071">
        <v>59.1341</v>
      </c>
      <c r="KE1071">
        <v>0</v>
      </c>
      <c r="KF1071">
        <v>100</v>
      </c>
      <c r="KG1071">
        <v>50.6346</v>
      </c>
      <c r="KH1071">
        <v>1592.56</v>
      </c>
      <c r="KI1071">
        <v>26.2864</v>
      </c>
      <c r="KJ1071">
        <v>92.2742</v>
      </c>
      <c r="KK1071">
        <v>88.7522</v>
      </c>
    </row>
    <row r="1072" spans="1:297">
      <c r="A1072">
        <v>1056</v>
      </c>
      <c r="B1072">
        <v>1761426256.1</v>
      </c>
      <c r="C1072">
        <v>18075.0999999046</v>
      </c>
      <c r="D1072" t="s">
        <v>2564</v>
      </c>
      <c r="E1072" t="s">
        <v>2565</v>
      </c>
      <c r="F1072">
        <v>5</v>
      </c>
      <c r="G1072" t="s">
        <v>2375</v>
      </c>
      <c r="H1072" t="s">
        <v>436</v>
      </c>
      <c r="I1072">
        <v>1761426247.94615</v>
      </c>
      <c r="J1072">
        <f>(K1072)/1000</f>
        <v>0</v>
      </c>
      <c r="K1072">
        <f>IF(DP1072, AN1072, AH1072)</f>
        <v>0</v>
      </c>
      <c r="L1072">
        <f>IF(DP1072, AI1072, AG1072)</f>
        <v>0</v>
      </c>
      <c r="M1072">
        <f>DR1072 - IF(AU1072&gt;1, L1072*DL1072*100.0/(AW1072), 0)</f>
        <v>0</v>
      </c>
      <c r="N1072">
        <f>((T1072-J1072/2)*M1072-L1072)/(T1072+J1072/2)</f>
        <v>0</v>
      </c>
      <c r="O1072">
        <f>N1072*(DY1072+DZ1072)/1000.0</f>
        <v>0</v>
      </c>
      <c r="P1072">
        <f>(DR1072 - IF(AU1072&gt;1, L1072*DL1072*100.0/(AW1072), 0))*(DY1072+DZ1072)/1000.0</f>
        <v>0</v>
      </c>
      <c r="Q1072">
        <f>2.0/((1/S1072-1/R1072)+SIGN(S1072)*SQRT((1/S1072-1/R1072)*(1/S1072-1/R1072) + 4*DM1072/((DM1072+1)*(DM1072+1))*(2*1/S1072*1/R1072-1/R1072*1/R1072)))</f>
        <v>0</v>
      </c>
      <c r="R1072">
        <f>IF(LEFT(DN1072,1)&lt;&gt;"0",IF(LEFT(DN1072,1)="1",3.0,DO1072),$D$5+$E$5*(EF1072*DY1072/($K$5*1000))+$F$5*(EF1072*DY1072/($K$5*1000))*MAX(MIN(DL1072,$J$5),$I$5)*MAX(MIN(DL1072,$J$5),$I$5)+$G$5*MAX(MIN(DL1072,$J$5),$I$5)*(EF1072*DY1072/($K$5*1000))+$H$5*(EF1072*DY1072/($K$5*1000))*(EF1072*DY1072/($K$5*1000)))</f>
        <v>0</v>
      </c>
      <c r="S1072">
        <f>J1072*(1000-(1000*0.61365*exp(17.502*W1072/(240.97+W1072))/(DY1072+DZ1072)+DT1072)/2)/(1000*0.61365*exp(17.502*W1072/(240.97+W1072))/(DY1072+DZ1072)-DT1072)</f>
        <v>0</v>
      </c>
      <c r="T1072">
        <f>1/((DM1072+1)/(Q1072/1.6)+1/(R1072/1.37)) + DM1072/((DM1072+1)/(Q1072/1.6) + DM1072/(R1072/1.37))</f>
        <v>0</v>
      </c>
      <c r="U1072">
        <f>(DH1072*DK1072)</f>
        <v>0</v>
      </c>
      <c r="V1072">
        <f>(EA1072+(U1072+2*0.95*5.67E-8*(((EA1072+$B$7)+273)^4-(EA1072+273)^4)-44100*J1072)/(1.84*29.3*R1072+8*0.95*5.67E-8*(EA1072+273)^3))</f>
        <v>0</v>
      </c>
      <c r="W1072">
        <f>($C$7*EB1072+$D$7*EC1072+$E$7*V1072)</f>
        <v>0</v>
      </c>
      <c r="X1072">
        <f>0.61365*exp(17.502*W1072/(240.97+W1072))</f>
        <v>0</v>
      </c>
      <c r="Y1072">
        <f>(Z1072/AA1072*100)</f>
        <v>0</v>
      </c>
      <c r="Z1072">
        <f>DT1072*(DY1072+DZ1072)/1000</f>
        <v>0</v>
      </c>
      <c r="AA1072">
        <f>0.61365*exp(17.502*EA1072/(240.97+EA1072))</f>
        <v>0</v>
      </c>
      <c r="AB1072">
        <f>(X1072-DT1072*(DY1072+DZ1072)/1000)</f>
        <v>0</v>
      </c>
      <c r="AC1072">
        <f>(-J1072*44100)</f>
        <v>0</v>
      </c>
      <c r="AD1072">
        <f>2*29.3*R1072*0.92*(EA1072-W1072)</f>
        <v>0</v>
      </c>
      <c r="AE1072">
        <f>2*0.95*5.67E-8*(((EA1072+$B$7)+273)^4-(W1072+273)^4)</f>
        <v>0</v>
      </c>
      <c r="AF1072">
        <f>U1072+AE1072+AC1072+AD1072</f>
        <v>0</v>
      </c>
      <c r="AG1072">
        <f>DX1072*AU1072*(DS1072-DR1072*(1000-AU1072*DU1072)/(1000-AU1072*DT1072))/(100*DL1072)</f>
        <v>0</v>
      </c>
      <c r="AH1072">
        <f>1000*DX1072*AU1072*(DT1072-DU1072)/(100*DL1072*(1000-AU1072*DT1072))</f>
        <v>0</v>
      </c>
      <c r="AI1072">
        <f>(AJ1072 - AK1072 - DY1072*1E3/(8.314*(EA1072+273.15)) * AM1072/DX1072 * AL1072) * DX1072/(100*DL1072) * (1000 - DU1072)/1000</f>
        <v>0</v>
      </c>
      <c r="AJ1072">
        <v>1619.19359275457</v>
      </c>
      <c r="AK1072">
        <v>1585.69418181818</v>
      </c>
      <c r="AL1072">
        <v>3.64109591723578</v>
      </c>
      <c r="AM1072">
        <v>65.4866395817143</v>
      </c>
      <c r="AN1072">
        <f>(AP1072 - AO1072 + DY1072*1E3/(8.314*(EA1072+273.15)) * AR1072/DX1072 * AQ1072) * DX1072/(100*DL1072) * 1000/(1000 - AP1072)</f>
        <v>0</v>
      </c>
      <c r="AO1072">
        <v>25.8550913684513</v>
      </c>
      <c r="AP1072">
        <v>50.9933303030303</v>
      </c>
      <c r="AQ1072">
        <v>0.000810742661251392</v>
      </c>
      <c r="AR1072">
        <v>110.837555628061</v>
      </c>
      <c r="AS1072">
        <v>7</v>
      </c>
      <c r="AT1072">
        <v>1</v>
      </c>
      <c r="AU1072">
        <f>IF(AS1072*$H$13&gt;=AW1072,1.0,(AW1072/(AW1072-AS1072*$H$13)))</f>
        <v>0</v>
      </c>
      <c r="AV1072">
        <f>(AU1072-1)*100</f>
        <v>0</v>
      </c>
      <c r="AW1072">
        <f>MAX(0,($B$13+$C$13*EF1072)/(1+$D$13*EF1072)*DY1072/(EA1072+273)*$E$13)</f>
        <v>0</v>
      </c>
      <c r="AX1072" t="s">
        <v>437</v>
      </c>
      <c r="AY1072" t="s">
        <v>437</v>
      </c>
      <c r="AZ1072">
        <v>0</v>
      </c>
      <c r="BA1072">
        <v>0</v>
      </c>
      <c r="BB1072">
        <f>1-AZ1072/BA1072</f>
        <v>0</v>
      </c>
      <c r="BC1072">
        <v>0</v>
      </c>
      <c r="BD1072" t="s">
        <v>437</v>
      </c>
      <c r="BE1072" t="s">
        <v>437</v>
      </c>
      <c r="BF1072">
        <v>0</v>
      </c>
      <c r="BG1072">
        <v>0</v>
      </c>
      <c r="BH1072">
        <f>1-BF1072/BG1072</f>
        <v>0</v>
      </c>
      <c r="BI1072">
        <v>0.5</v>
      </c>
      <c r="BJ1072">
        <f>DI1072</f>
        <v>0</v>
      </c>
      <c r="BK1072">
        <f>L1072</f>
        <v>0</v>
      </c>
      <c r="BL1072">
        <f>BH1072*BI1072*BJ1072</f>
        <v>0</v>
      </c>
      <c r="BM1072">
        <f>(BK1072-BC1072)/BJ1072</f>
        <v>0</v>
      </c>
      <c r="BN1072">
        <f>(BA1072-BG1072)/BG1072</f>
        <v>0</v>
      </c>
      <c r="BO1072">
        <f>AZ1072/(BB1072+AZ1072/BG1072)</f>
        <v>0</v>
      </c>
      <c r="BP1072" t="s">
        <v>437</v>
      </c>
      <c r="BQ1072">
        <v>0</v>
      </c>
      <c r="BR1072">
        <f>IF(BQ1072&lt;&gt;0, BQ1072, BO1072)</f>
        <v>0</v>
      </c>
      <c r="BS1072">
        <f>1-BR1072/BG1072</f>
        <v>0</v>
      </c>
      <c r="BT1072">
        <f>(BG1072-BF1072)/(BG1072-BR1072)</f>
        <v>0</v>
      </c>
      <c r="BU1072">
        <f>(BA1072-BG1072)/(BA1072-BR1072)</f>
        <v>0</v>
      </c>
      <c r="BV1072">
        <f>(BG1072-BF1072)/(BG1072-AZ1072)</f>
        <v>0</v>
      </c>
      <c r="BW1072">
        <f>(BA1072-BG1072)/(BA1072-AZ1072)</f>
        <v>0</v>
      </c>
      <c r="BX1072">
        <f>(BT1072*BR1072/BF1072)</f>
        <v>0</v>
      </c>
      <c r="BY1072">
        <f>(1-BX1072)</f>
        <v>0</v>
      </c>
      <c r="DH1072">
        <f>$B$11*EG1072+$C$11*EH1072+$F$11*ES1072*(1-EV1072)</f>
        <v>0</v>
      </c>
      <c r="DI1072">
        <f>DH1072*DJ1072</f>
        <v>0</v>
      </c>
      <c r="DJ1072">
        <f>($B$11*$D$9+$C$11*$D$9+$F$11*((FF1072+EX1072)/MAX(FF1072+EX1072+FG1072, 0.1)*$I$9+FG1072/MAX(FF1072+EX1072+FG1072, 0.1)*$J$9))/($B$11+$C$11+$F$11)</f>
        <v>0</v>
      </c>
      <c r="DK1072">
        <f>($B$11*$K$9+$C$11*$K$9+$F$11*((FF1072+EX1072)/MAX(FF1072+EX1072+FG1072, 0.1)*$P$9+FG1072/MAX(FF1072+EX1072+FG1072, 0.1)*$Q$9))/($B$11+$C$11+$F$11)</f>
        <v>0</v>
      </c>
      <c r="DL1072">
        <v>6</v>
      </c>
      <c r="DM1072">
        <v>0.5</v>
      </c>
      <c r="DN1072" t="s">
        <v>438</v>
      </c>
      <c r="DO1072">
        <v>2</v>
      </c>
      <c r="DP1072" t="b">
        <v>1</v>
      </c>
      <c r="DQ1072">
        <v>1761426247.94615</v>
      </c>
      <c r="DR1072">
        <v>1481.30153846154</v>
      </c>
      <c r="DS1072">
        <v>1560.48</v>
      </c>
      <c r="DT1072">
        <v>50.9804923076923</v>
      </c>
      <c r="DU1072">
        <v>25.8508461538462</v>
      </c>
      <c r="DV1072">
        <v>1480.20461538462</v>
      </c>
      <c r="DW1072">
        <v>51.0246</v>
      </c>
      <c r="DX1072">
        <v>500.013153846154</v>
      </c>
      <c r="DY1072">
        <v>90.1984692307692</v>
      </c>
      <c r="DZ1072">
        <v>0.0407822769230769</v>
      </c>
      <c r="EA1072">
        <v>51.7987692307692</v>
      </c>
      <c r="EB1072">
        <v>47.9603846153846</v>
      </c>
      <c r="EC1072">
        <v>999.9</v>
      </c>
      <c r="ED1072">
        <v>0</v>
      </c>
      <c r="EE1072">
        <v>0</v>
      </c>
      <c r="EF1072">
        <v>10000.5746153846</v>
      </c>
      <c r="EG1072">
        <v>0</v>
      </c>
      <c r="EH1072">
        <v>1187.52384615385</v>
      </c>
      <c r="EI1072">
        <v>-79.1789153846154</v>
      </c>
      <c r="EJ1072">
        <v>1560.87615384615</v>
      </c>
      <c r="EK1072">
        <v>1601.89</v>
      </c>
      <c r="EL1072">
        <v>25.1296153846154</v>
      </c>
      <c r="EM1072">
        <v>1560.48</v>
      </c>
      <c r="EN1072">
        <v>25.8508461538462</v>
      </c>
      <c r="EO1072">
        <v>4.59836153846154</v>
      </c>
      <c r="EP1072">
        <v>2.33170923076923</v>
      </c>
      <c r="EQ1072">
        <v>31.3353461538462</v>
      </c>
      <c r="ER1072">
        <v>19.8971384615385</v>
      </c>
      <c r="ES1072">
        <v>1200.02153846154</v>
      </c>
      <c r="ET1072">
        <v>0.966994</v>
      </c>
      <c r="EU1072">
        <v>0.0330061</v>
      </c>
      <c r="EV1072">
        <v>0</v>
      </c>
      <c r="EW1072">
        <v>951.120307692308</v>
      </c>
      <c r="EX1072">
        <v>5.00059</v>
      </c>
      <c r="EY1072">
        <v>12640.8230769231</v>
      </c>
      <c r="EZ1072">
        <v>10358.8692307692</v>
      </c>
      <c r="FA1072">
        <v>64.312</v>
      </c>
      <c r="FB1072">
        <v>65.5095384615385</v>
      </c>
      <c r="FC1072">
        <v>64.2976923076923</v>
      </c>
      <c r="FD1072">
        <v>65.3893076923077</v>
      </c>
      <c r="FE1072">
        <v>65.6104615384615</v>
      </c>
      <c r="FF1072">
        <v>1155.58153846154</v>
      </c>
      <c r="FG1072">
        <v>39.44</v>
      </c>
      <c r="FH1072">
        <v>0</v>
      </c>
      <c r="FI1072">
        <v>1761426216.7</v>
      </c>
      <c r="FJ1072">
        <v>0</v>
      </c>
      <c r="FK1072">
        <v>951.11892</v>
      </c>
      <c r="FL1072">
        <v>1.19061538788271</v>
      </c>
      <c r="FM1072">
        <v>-4.17692310688417</v>
      </c>
      <c r="FN1072">
        <v>12640.54</v>
      </c>
      <c r="FO1072">
        <v>15</v>
      </c>
      <c r="FP1072">
        <v>0</v>
      </c>
      <c r="FQ1072" t="s">
        <v>439</v>
      </c>
      <c r="FR1072">
        <v>0</v>
      </c>
      <c r="FS1072">
        <v>0</v>
      </c>
      <c r="FT1072">
        <v>0</v>
      </c>
      <c r="FU1072">
        <v>0</v>
      </c>
      <c r="FV1072">
        <v>0</v>
      </c>
      <c r="FW1072">
        <v>0</v>
      </c>
      <c r="FX1072">
        <v>0</v>
      </c>
      <c r="FY1072">
        <v>0</v>
      </c>
      <c r="FZ1072">
        <v>0</v>
      </c>
      <c r="GA1072">
        <v>0</v>
      </c>
      <c r="GB1072">
        <v>0</v>
      </c>
      <c r="GC1072">
        <v>-78.4649333333333</v>
      </c>
      <c r="GD1072">
        <v>-14.368277922078</v>
      </c>
      <c r="GE1072">
        <v>1.71291799718474</v>
      </c>
      <c r="GF1072">
        <v>0</v>
      </c>
      <c r="GG1072">
        <v>951.074705882353</v>
      </c>
      <c r="GH1072">
        <v>0.703315513250463</v>
      </c>
      <c r="GI1072">
        <v>0.200191016048604</v>
      </c>
      <c r="GJ1072">
        <v>-1</v>
      </c>
      <c r="GK1072">
        <v>25.1261238095238</v>
      </c>
      <c r="GL1072">
        <v>0.0781948051948266</v>
      </c>
      <c r="GM1072">
        <v>0.00950422987345777</v>
      </c>
      <c r="GN1072">
        <v>1</v>
      </c>
      <c r="GO1072">
        <v>1</v>
      </c>
      <c r="GP1072">
        <v>2</v>
      </c>
      <c r="GQ1072" t="s">
        <v>446</v>
      </c>
      <c r="GR1072">
        <v>3.12615</v>
      </c>
      <c r="GS1072">
        <v>2.71871</v>
      </c>
      <c r="GT1072">
        <v>0.202779</v>
      </c>
      <c r="GU1072">
        <v>0.208569</v>
      </c>
      <c r="GV1072">
        <v>0.164622</v>
      </c>
      <c r="GW1072">
        <v>0.10236</v>
      </c>
      <c r="GX1072">
        <v>28370.3</v>
      </c>
      <c r="GY1072">
        <v>29724.4</v>
      </c>
      <c r="GZ1072">
        <v>32370.1</v>
      </c>
      <c r="HA1072">
        <v>34185.7</v>
      </c>
      <c r="HB1072">
        <v>38893.2</v>
      </c>
      <c r="HC1072">
        <v>44305.4</v>
      </c>
      <c r="HD1072">
        <v>50934</v>
      </c>
      <c r="HE1072">
        <v>54870.1</v>
      </c>
      <c r="HF1072">
        <v>1.64895</v>
      </c>
      <c r="HG1072">
        <v>1.5036</v>
      </c>
      <c r="HH1072">
        <v>-0.120711</v>
      </c>
      <c r="HI1072">
        <v>0</v>
      </c>
      <c r="HJ1072">
        <v>49.8705</v>
      </c>
      <c r="HK1072">
        <v>999.9</v>
      </c>
      <c r="HL1072">
        <v>56.043</v>
      </c>
      <c r="HM1072">
        <v>30.323</v>
      </c>
      <c r="HN1072">
        <v>26.9647</v>
      </c>
      <c r="HO1072">
        <v>59.6468</v>
      </c>
      <c r="HP1072">
        <v>40.2965</v>
      </c>
      <c r="HQ1072">
        <v>1</v>
      </c>
      <c r="HR1072">
        <v>2.68301</v>
      </c>
      <c r="HS1072">
        <v>0.690667</v>
      </c>
      <c r="HT1072">
        <v>20.1083</v>
      </c>
      <c r="HU1072">
        <v>5.1836</v>
      </c>
      <c r="HV1072">
        <v>12.0159</v>
      </c>
      <c r="HW1072">
        <v>4.9669</v>
      </c>
      <c r="HX1072">
        <v>3.29598</v>
      </c>
      <c r="HY1072">
        <v>9999</v>
      </c>
      <c r="HZ1072">
        <v>9999</v>
      </c>
      <c r="IA1072">
        <v>999.9</v>
      </c>
      <c r="IB1072">
        <v>9999</v>
      </c>
      <c r="IC1072">
        <v>1.86325</v>
      </c>
      <c r="ID1072">
        <v>1.86812</v>
      </c>
      <c r="IE1072">
        <v>1.86783</v>
      </c>
      <c r="IF1072">
        <v>1.86905</v>
      </c>
      <c r="IG1072">
        <v>1.86981</v>
      </c>
      <c r="IH1072">
        <v>1.86588</v>
      </c>
      <c r="II1072">
        <v>1.86694</v>
      </c>
      <c r="IJ1072">
        <v>1.8684</v>
      </c>
      <c r="IK1072">
        <v>5</v>
      </c>
      <c r="IL1072">
        <v>0</v>
      </c>
      <c r="IM1072">
        <v>0</v>
      </c>
      <c r="IN1072">
        <v>0</v>
      </c>
      <c r="IO1072" t="s">
        <v>441</v>
      </c>
      <c r="IP1072" t="s">
        <v>442</v>
      </c>
      <c r="IQ1072" t="s">
        <v>443</v>
      </c>
      <c r="IR1072" t="s">
        <v>443</v>
      </c>
      <c r="IS1072" t="s">
        <v>443</v>
      </c>
      <c r="IT1072" t="s">
        <v>443</v>
      </c>
      <c r="IU1072">
        <v>0</v>
      </c>
      <c r="IV1072">
        <v>100</v>
      </c>
      <c r="IW1072">
        <v>100</v>
      </c>
      <c r="IX1072">
        <v>1.09</v>
      </c>
      <c r="IY1072">
        <v>-0.0441</v>
      </c>
      <c r="IZ1072">
        <v>1.09748391826392</v>
      </c>
      <c r="JA1072">
        <v>0</v>
      </c>
      <c r="JB1072">
        <v>0</v>
      </c>
      <c r="JC1072">
        <v>0</v>
      </c>
      <c r="JD1072">
        <v>-0.0441141096964596</v>
      </c>
      <c r="JE1072">
        <v>0</v>
      </c>
      <c r="JF1072">
        <v>0</v>
      </c>
      <c r="JG1072">
        <v>0</v>
      </c>
      <c r="JH1072">
        <v>5</v>
      </c>
      <c r="JI1072">
        <v>2273</v>
      </c>
      <c r="JJ1072">
        <v>1</v>
      </c>
      <c r="JK1072">
        <v>24</v>
      </c>
      <c r="JL1072">
        <v>29357104.3</v>
      </c>
      <c r="JM1072">
        <v>29357104.3</v>
      </c>
      <c r="JN1072">
        <v>2.97485</v>
      </c>
      <c r="JO1072">
        <v>2.59766</v>
      </c>
      <c r="JP1072">
        <v>1.54785</v>
      </c>
      <c r="JQ1072">
        <v>2.31567</v>
      </c>
      <c r="JR1072">
        <v>1.64673</v>
      </c>
      <c r="JS1072">
        <v>2.37305</v>
      </c>
      <c r="JT1072">
        <v>34.4408</v>
      </c>
      <c r="JU1072">
        <v>24.1838</v>
      </c>
      <c r="JV1072">
        <v>18</v>
      </c>
      <c r="JW1072">
        <v>486.027</v>
      </c>
      <c r="JX1072">
        <v>380.351</v>
      </c>
      <c r="JY1072">
        <v>50.6556</v>
      </c>
      <c r="JZ1072">
        <v>57.1568</v>
      </c>
      <c r="KA1072">
        <v>29.9987</v>
      </c>
      <c r="KB1072">
        <v>56.386</v>
      </c>
      <c r="KC1072">
        <v>56.156</v>
      </c>
      <c r="KD1072">
        <v>59.657</v>
      </c>
      <c r="KE1072">
        <v>0</v>
      </c>
      <c r="KF1072">
        <v>100</v>
      </c>
      <c r="KG1072">
        <v>50.6565</v>
      </c>
      <c r="KH1072">
        <v>1613.13</v>
      </c>
      <c r="KI1072">
        <v>26.2864</v>
      </c>
      <c r="KJ1072">
        <v>92.2771</v>
      </c>
      <c r="KK1072">
        <v>88.7558</v>
      </c>
    </row>
    <row r="1073" spans="1:297">
      <c r="A1073">
        <v>1057</v>
      </c>
      <c r="B1073">
        <v>1761427102</v>
      </c>
      <c r="C1073">
        <v>18921</v>
      </c>
      <c r="D1073" t="s">
        <v>2566</v>
      </c>
      <c r="E1073" t="s">
        <v>2567</v>
      </c>
      <c r="F1073">
        <v>5</v>
      </c>
      <c r="G1073" t="s">
        <v>2568</v>
      </c>
      <c r="H1073" t="s">
        <v>436</v>
      </c>
      <c r="I1073">
        <v>1761427093.5</v>
      </c>
      <c r="J1073">
        <f>(K1073)/1000</f>
        <v>0</v>
      </c>
      <c r="K1073">
        <f>IF(DP1073, AN1073, AH1073)</f>
        <v>0</v>
      </c>
      <c r="L1073">
        <f>IF(DP1073, AI1073, AG1073)</f>
        <v>0</v>
      </c>
      <c r="M1073">
        <f>DR1073 - IF(AU1073&gt;1, L1073*DL1073*100.0/(AW1073), 0)</f>
        <v>0</v>
      </c>
      <c r="N1073">
        <f>((T1073-J1073/2)*M1073-L1073)/(T1073+J1073/2)</f>
        <v>0</v>
      </c>
      <c r="O1073">
        <f>N1073*(DY1073+DZ1073)/1000.0</f>
        <v>0</v>
      </c>
      <c r="P1073">
        <f>(DR1073 - IF(AU1073&gt;1, L1073*DL1073*100.0/(AW1073), 0))*(DY1073+DZ1073)/1000.0</f>
        <v>0</v>
      </c>
      <c r="Q1073">
        <f>2.0/((1/S1073-1/R1073)+SIGN(S1073)*SQRT((1/S1073-1/R1073)*(1/S1073-1/R1073) + 4*DM1073/((DM1073+1)*(DM1073+1))*(2*1/S1073*1/R1073-1/R1073*1/R1073)))</f>
        <v>0</v>
      </c>
      <c r="R1073">
        <f>IF(LEFT(DN1073,1)&lt;&gt;"0",IF(LEFT(DN1073,1)="1",3.0,DO1073),$D$5+$E$5*(EF1073*DY1073/($K$5*1000))+$F$5*(EF1073*DY1073/($K$5*1000))*MAX(MIN(DL1073,$J$5),$I$5)*MAX(MIN(DL1073,$J$5),$I$5)+$G$5*MAX(MIN(DL1073,$J$5),$I$5)*(EF1073*DY1073/($K$5*1000))+$H$5*(EF1073*DY1073/($K$5*1000))*(EF1073*DY1073/($K$5*1000)))</f>
        <v>0</v>
      </c>
      <c r="S1073">
        <f>J1073*(1000-(1000*0.61365*exp(17.502*W1073/(240.97+W1073))/(DY1073+DZ1073)+DT1073)/2)/(1000*0.61365*exp(17.502*W1073/(240.97+W1073))/(DY1073+DZ1073)-DT1073)</f>
        <v>0</v>
      </c>
      <c r="T1073">
        <f>1/((DM1073+1)/(Q1073/1.6)+1/(R1073/1.37)) + DM1073/((DM1073+1)/(Q1073/1.6) + DM1073/(R1073/1.37))</f>
        <v>0</v>
      </c>
      <c r="U1073">
        <f>(DH1073*DK1073)</f>
        <v>0</v>
      </c>
      <c r="V1073">
        <f>(EA1073+(U1073+2*0.95*5.67E-8*(((EA1073+$B$7)+273)^4-(EA1073+273)^4)-44100*J1073)/(1.84*29.3*R1073+8*0.95*5.67E-8*(EA1073+273)^3))</f>
        <v>0</v>
      </c>
      <c r="W1073">
        <f>($C$7*EB1073+$D$7*EC1073+$E$7*V1073)</f>
        <v>0</v>
      </c>
      <c r="X1073">
        <f>0.61365*exp(17.502*W1073/(240.97+W1073))</f>
        <v>0</v>
      </c>
      <c r="Y1073">
        <f>(Z1073/AA1073*100)</f>
        <v>0</v>
      </c>
      <c r="Z1073">
        <f>DT1073*(DY1073+DZ1073)/1000</f>
        <v>0</v>
      </c>
      <c r="AA1073">
        <f>0.61365*exp(17.502*EA1073/(240.97+EA1073))</f>
        <v>0</v>
      </c>
      <c r="AB1073">
        <f>(X1073-DT1073*(DY1073+DZ1073)/1000)</f>
        <v>0</v>
      </c>
      <c r="AC1073">
        <f>(-J1073*44100)</f>
        <v>0</v>
      </c>
      <c r="AD1073">
        <f>2*29.3*R1073*0.92*(EA1073-W1073)</f>
        <v>0</v>
      </c>
      <c r="AE1073">
        <f>2*0.95*5.67E-8*(((EA1073+$B$7)+273)^4-(W1073+273)^4)</f>
        <v>0</v>
      </c>
      <c r="AF1073">
        <f>U1073+AE1073+AC1073+AD1073</f>
        <v>0</v>
      </c>
      <c r="AG1073">
        <f>DX1073*AU1073*(DS1073-DR1073*(1000-AU1073*DU1073)/(1000-AU1073*DT1073))/(100*DL1073)</f>
        <v>0</v>
      </c>
      <c r="AH1073">
        <f>1000*DX1073*AU1073*(DT1073-DU1073)/(100*DL1073*(1000-AU1073*DT1073))</f>
        <v>0</v>
      </c>
      <c r="AI1073">
        <f>(AJ1073 - AK1073 - DY1073*1E3/(8.314*(EA1073+273.15)) * AM1073/DX1073 * AL1073) * DX1073/(100*DL1073) * (1000 - DU1073)/1000</f>
        <v>0</v>
      </c>
      <c r="AJ1073">
        <v>431.190009892757</v>
      </c>
      <c r="AK1073">
        <v>425.862121212121</v>
      </c>
      <c r="AL1073">
        <v>0.000185296375910341</v>
      </c>
      <c r="AM1073">
        <v>65.4933450207612</v>
      </c>
      <c r="AN1073">
        <f>(AP1073 - AO1073 + DY1073*1E3/(8.314*(EA1073+273.15)) * AR1073/DX1073 * AQ1073) * DX1073/(100*DL1073) * 1000/(1000 - AP1073)</f>
        <v>0</v>
      </c>
      <c r="AO1073">
        <v>26.0120338056256</v>
      </c>
      <c r="AP1073">
        <v>57.2283357575757</v>
      </c>
      <c r="AQ1073">
        <v>0.000316768263503475</v>
      </c>
      <c r="AR1073">
        <v>110.853086517706</v>
      </c>
      <c r="AS1073">
        <v>6</v>
      </c>
      <c r="AT1073">
        <v>1</v>
      </c>
      <c r="AU1073">
        <f>IF(AS1073*$H$13&gt;=AW1073,1.0,(AW1073/(AW1073-AS1073*$H$13)))</f>
        <v>0</v>
      </c>
      <c r="AV1073">
        <f>(AU1073-1)*100</f>
        <v>0</v>
      </c>
      <c r="AW1073">
        <f>MAX(0,($B$13+$C$13*EF1073)/(1+$D$13*EF1073)*DY1073/(EA1073+273)*$E$13)</f>
        <v>0</v>
      </c>
      <c r="AX1073" t="s">
        <v>437</v>
      </c>
      <c r="AY1073" t="s">
        <v>437</v>
      </c>
      <c r="AZ1073">
        <v>0</v>
      </c>
      <c r="BA1073">
        <v>0</v>
      </c>
      <c r="BB1073">
        <f>1-AZ1073/BA1073</f>
        <v>0</v>
      </c>
      <c r="BC1073">
        <v>0</v>
      </c>
      <c r="BD1073" t="s">
        <v>437</v>
      </c>
      <c r="BE1073" t="s">
        <v>437</v>
      </c>
      <c r="BF1073">
        <v>0</v>
      </c>
      <c r="BG1073">
        <v>0</v>
      </c>
      <c r="BH1073">
        <f>1-BF1073/BG1073</f>
        <v>0</v>
      </c>
      <c r="BI1073">
        <v>0.5</v>
      </c>
      <c r="BJ1073">
        <f>DI1073</f>
        <v>0</v>
      </c>
      <c r="BK1073">
        <f>L1073</f>
        <v>0</v>
      </c>
      <c r="BL1073">
        <f>BH1073*BI1073*BJ1073</f>
        <v>0</v>
      </c>
      <c r="BM1073">
        <f>(BK1073-BC1073)/BJ1073</f>
        <v>0</v>
      </c>
      <c r="BN1073">
        <f>(BA1073-BG1073)/BG1073</f>
        <v>0</v>
      </c>
      <c r="BO1073">
        <f>AZ1073/(BB1073+AZ1073/BG1073)</f>
        <v>0</v>
      </c>
      <c r="BP1073" t="s">
        <v>437</v>
      </c>
      <c r="BQ1073">
        <v>0</v>
      </c>
      <c r="BR1073">
        <f>IF(BQ1073&lt;&gt;0, BQ1073, BO1073)</f>
        <v>0</v>
      </c>
      <c r="BS1073">
        <f>1-BR1073/BG1073</f>
        <v>0</v>
      </c>
      <c r="BT1073">
        <f>(BG1073-BF1073)/(BG1073-BR1073)</f>
        <v>0</v>
      </c>
      <c r="BU1073">
        <f>(BA1073-BG1073)/(BA1073-BR1073)</f>
        <v>0</v>
      </c>
      <c r="BV1073">
        <f>(BG1073-BF1073)/(BG1073-AZ1073)</f>
        <v>0</v>
      </c>
      <c r="BW1073">
        <f>(BA1073-BG1073)/(BA1073-AZ1073)</f>
        <v>0</v>
      </c>
      <c r="BX1073">
        <f>(BT1073*BR1073/BF1073)</f>
        <v>0</v>
      </c>
      <c r="BY1073">
        <f>(1-BX1073)</f>
        <v>0</v>
      </c>
      <c r="DH1073">
        <f>$B$11*EG1073+$C$11*EH1073+$F$11*ES1073*(1-EV1073)</f>
        <v>0</v>
      </c>
      <c r="DI1073">
        <f>DH1073*DJ1073</f>
        <v>0</v>
      </c>
      <c r="DJ1073">
        <f>($B$11*$D$9+$C$11*$D$9+$F$11*((FF1073+EX1073)/MAX(FF1073+EX1073+FG1073, 0.1)*$I$9+FG1073/MAX(FF1073+EX1073+FG1073, 0.1)*$J$9))/($B$11+$C$11+$F$11)</f>
        <v>0</v>
      </c>
      <c r="DK1073">
        <f>($B$11*$K$9+$C$11*$K$9+$F$11*((FF1073+EX1073)/MAX(FF1073+EX1073+FG1073, 0.1)*$P$9+FG1073/MAX(FF1073+EX1073+FG1073, 0.1)*$Q$9))/($B$11+$C$11+$F$11)</f>
        <v>0</v>
      </c>
      <c r="DL1073">
        <v>6</v>
      </c>
      <c r="DM1073">
        <v>0.5</v>
      </c>
      <c r="DN1073" t="s">
        <v>438</v>
      </c>
      <c r="DO1073">
        <v>2</v>
      </c>
      <c r="DP1073" t="b">
        <v>1</v>
      </c>
      <c r="DQ1073">
        <v>1761427093.5</v>
      </c>
      <c r="DR1073">
        <v>401.5534375</v>
      </c>
      <c r="DS1073">
        <v>419.9955</v>
      </c>
      <c r="DT1073">
        <v>57.260875</v>
      </c>
      <c r="DU1073">
        <v>26.01325625</v>
      </c>
      <c r="DV1073">
        <v>400.4561875</v>
      </c>
      <c r="DW1073">
        <v>57.304975</v>
      </c>
      <c r="DX1073">
        <v>499.9971875</v>
      </c>
      <c r="DY1073">
        <v>90.1839125</v>
      </c>
      <c r="DZ1073">
        <v>0.04106396875</v>
      </c>
      <c r="EA1073">
        <v>52.2017</v>
      </c>
      <c r="EB1073">
        <v>47.91639375</v>
      </c>
      <c r="EC1073">
        <v>999.9</v>
      </c>
      <c r="ED1073">
        <v>0</v>
      </c>
      <c r="EE1073">
        <v>0</v>
      </c>
      <c r="EF1073">
        <v>9997.339375</v>
      </c>
      <c r="EG1073">
        <v>0</v>
      </c>
      <c r="EH1073">
        <v>1208.98875</v>
      </c>
      <c r="EI1073">
        <v>-18.4419125</v>
      </c>
      <c r="EJ1073">
        <v>425.943375</v>
      </c>
      <c r="EK1073">
        <v>431.2126875</v>
      </c>
      <c r="EL1073">
        <v>31.2476375</v>
      </c>
      <c r="EM1073">
        <v>419.9955</v>
      </c>
      <c r="EN1073">
        <v>26.01325625</v>
      </c>
      <c r="EO1073">
        <v>5.164010625</v>
      </c>
      <c r="EP1073">
        <v>2.345975625</v>
      </c>
      <c r="EQ1073">
        <v>33.39045625</v>
      </c>
      <c r="ER1073">
        <v>19.99561875</v>
      </c>
      <c r="ES1073">
        <v>1199.956875</v>
      </c>
      <c r="ET1073">
        <v>0.967007</v>
      </c>
      <c r="EU1073">
        <v>0.032993175</v>
      </c>
      <c r="EV1073">
        <v>0</v>
      </c>
      <c r="EW1073">
        <v>987.4019375</v>
      </c>
      <c r="EX1073">
        <v>5.00059</v>
      </c>
      <c r="EY1073">
        <v>13029.29375</v>
      </c>
      <c r="EZ1073">
        <v>10358.39375</v>
      </c>
      <c r="FA1073">
        <v>64.187</v>
      </c>
      <c r="FB1073">
        <v>65.375</v>
      </c>
      <c r="FC1073">
        <v>64.25</v>
      </c>
      <c r="FD1073">
        <v>65.10925</v>
      </c>
      <c r="FE1073">
        <v>65.503875</v>
      </c>
      <c r="FF1073">
        <v>1155.534375</v>
      </c>
      <c r="FG1073">
        <v>39.421875</v>
      </c>
      <c r="FH1073">
        <v>0</v>
      </c>
      <c r="FI1073">
        <v>1761427062.7</v>
      </c>
      <c r="FJ1073">
        <v>0</v>
      </c>
      <c r="FK1073">
        <v>987.3244</v>
      </c>
      <c r="FL1073">
        <v>-4.03415385481554</v>
      </c>
      <c r="FM1073">
        <v>-65.2692308486807</v>
      </c>
      <c r="FN1073">
        <v>13027.988</v>
      </c>
      <c r="FO1073">
        <v>15</v>
      </c>
      <c r="FP1073">
        <v>0</v>
      </c>
      <c r="FQ1073" t="s">
        <v>439</v>
      </c>
      <c r="FR1073">
        <v>0</v>
      </c>
      <c r="FS1073">
        <v>0</v>
      </c>
      <c r="FT1073">
        <v>0</v>
      </c>
      <c r="FU1073">
        <v>0</v>
      </c>
      <c r="FV1073">
        <v>0</v>
      </c>
      <c r="FW1073">
        <v>0</v>
      </c>
      <c r="FX1073">
        <v>0</v>
      </c>
      <c r="FY1073">
        <v>0</v>
      </c>
      <c r="FZ1073">
        <v>0</v>
      </c>
      <c r="GA1073">
        <v>0</v>
      </c>
      <c r="GB1073">
        <v>0</v>
      </c>
      <c r="GC1073">
        <v>-18.445625</v>
      </c>
      <c r="GD1073">
        <v>-0.132627067669166</v>
      </c>
      <c r="GE1073">
        <v>0.0457618277060698</v>
      </c>
      <c r="GF1073">
        <v>1</v>
      </c>
      <c r="GG1073">
        <v>987.630147058823</v>
      </c>
      <c r="GH1073">
        <v>-4.7235905257013</v>
      </c>
      <c r="GI1073">
        <v>0.500095116385397</v>
      </c>
      <c r="GJ1073">
        <v>-1</v>
      </c>
      <c r="GK1073">
        <v>31.2643</v>
      </c>
      <c r="GL1073">
        <v>-0.435022556390972</v>
      </c>
      <c r="GM1073">
        <v>0.0427132298006136</v>
      </c>
      <c r="GN1073">
        <v>0</v>
      </c>
      <c r="GO1073">
        <v>1</v>
      </c>
      <c r="GP1073">
        <v>2</v>
      </c>
      <c r="GQ1073" t="s">
        <v>446</v>
      </c>
      <c r="GR1073">
        <v>3.12623</v>
      </c>
      <c r="GS1073">
        <v>2.71888</v>
      </c>
      <c r="GT1073">
        <v>0.0806934</v>
      </c>
      <c r="GU1073">
        <v>0.0837233</v>
      </c>
      <c r="GV1073">
        <v>0.177573</v>
      </c>
      <c r="GW1073">
        <v>0.102752</v>
      </c>
      <c r="GX1073">
        <v>32740.1</v>
      </c>
      <c r="GY1073">
        <v>34445.4</v>
      </c>
      <c r="GZ1073">
        <v>32368.7</v>
      </c>
      <c r="HA1073">
        <v>34185.4</v>
      </c>
      <c r="HB1073">
        <v>38346.7</v>
      </c>
      <c r="HC1073">
        <v>44271.7</v>
      </c>
      <c r="HD1073">
        <v>50932.1</v>
      </c>
      <c r="HE1073">
        <v>54868.5</v>
      </c>
      <c r="HF1073">
        <v>1.6502</v>
      </c>
      <c r="HG1073">
        <v>1.49965</v>
      </c>
      <c r="HH1073">
        <v>-0.124015</v>
      </c>
      <c r="HI1073">
        <v>0</v>
      </c>
      <c r="HJ1073">
        <v>49.8154</v>
      </c>
      <c r="HK1073">
        <v>999.9</v>
      </c>
      <c r="HL1073">
        <v>56.214</v>
      </c>
      <c r="HM1073">
        <v>30.454</v>
      </c>
      <c r="HN1073">
        <v>27.259</v>
      </c>
      <c r="HO1073">
        <v>60.337</v>
      </c>
      <c r="HP1073">
        <v>40.3446</v>
      </c>
      <c r="HQ1073">
        <v>1</v>
      </c>
      <c r="HR1073">
        <v>2.69171</v>
      </c>
      <c r="HS1073">
        <v>0.750452</v>
      </c>
      <c r="HT1073">
        <v>20.1074</v>
      </c>
      <c r="HU1073">
        <v>5.18554</v>
      </c>
      <c r="HV1073">
        <v>12.0159</v>
      </c>
      <c r="HW1073">
        <v>4.967</v>
      </c>
      <c r="HX1073">
        <v>3.2959</v>
      </c>
      <c r="HY1073">
        <v>9999</v>
      </c>
      <c r="HZ1073">
        <v>9999</v>
      </c>
      <c r="IA1073">
        <v>999.9</v>
      </c>
      <c r="IB1073">
        <v>9999</v>
      </c>
      <c r="IC1073">
        <v>1.86324</v>
      </c>
      <c r="ID1073">
        <v>1.86813</v>
      </c>
      <c r="IE1073">
        <v>1.86783</v>
      </c>
      <c r="IF1073">
        <v>1.86905</v>
      </c>
      <c r="IG1073">
        <v>1.86981</v>
      </c>
      <c r="IH1073">
        <v>1.86585</v>
      </c>
      <c r="II1073">
        <v>1.86697</v>
      </c>
      <c r="IJ1073">
        <v>1.86839</v>
      </c>
      <c r="IK1073">
        <v>5</v>
      </c>
      <c r="IL1073">
        <v>0</v>
      </c>
      <c r="IM1073">
        <v>0</v>
      </c>
      <c r="IN1073">
        <v>0</v>
      </c>
      <c r="IO1073" t="s">
        <v>441</v>
      </c>
      <c r="IP1073" t="s">
        <v>442</v>
      </c>
      <c r="IQ1073" t="s">
        <v>443</v>
      </c>
      <c r="IR1073" t="s">
        <v>443</v>
      </c>
      <c r="IS1073" t="s">
        <v>443</v>
      </c>
      <c r="IT1073" t="s">
        <v>443</v>
      </c>
      <c r="IU1073">
        <v>0</v>
      </c>
      <c r="IV1073">
        <v>100</v>
      </c>
      <c r="IW1073">
        <v>100</v>
      </c>
      <c r="IX1073">
        <v>1.098</v>
      </c>
      <c r="IY1073">
        <v>-0.0441</v>
      </c>
      <c r="IZ1073">
        <v>1.09748391826392</v>
      </c>
      <c r="JA1073">
        <v>0</v>
      </c>
      <c r="JB1073">
        <v>0</v>
      </c>
      <c r="JC1073">
        <v>0</v>
      </c>
      <c r="JD1073">
        <v>-0.0441141096964596</v>
      </c>
      <c r="JE1073">
        <v>0</v>
      </c>
      <c r="JF1073">
        <v>0</v>
      </c>
      <c r="JG1073">
        <v>0</v>
      </c>
      <c r="JH1073">
        <v>5</v>
      </c>
      <c r="JI1073">
        <v>2273</v>
      </c>
      <c r="JJ1073">
        <v>1</v>
      </c>
      <c r="JK1073">
        <v>24</v>
      </c>
      <c r="JL1073">
        <v>29357118.4</v>
      </c>
      <c r="JM1073">
        <v>29357118.4</v>
      </c>
      <c r="JN1073">
        <v>1.0144</v>
      </c>
      <c r="JO1073">
        <v>2.62451</v>
      </c>
      <c r="JP1073">
        <v>1.54785</v>
      </c>
      <c r="JQ1073">
        <v>2.31445</v>
      </c>
      <c r="JR1073">
        <v>1.64673</v>
      </c>
      <c r="JS1073">
        <v>2.38037</v>
      </c>
      <c r="JT1073">
        <v>34.4408</v>
      </c>
      <c r="JU1073">
        <v>24.1838</v>
      </c>
      <c r="JV1073">
        <v>18</v>
      </c>
      <c r="JW1073">
        <v>487.642</v>
      </c>
      <c r="JX1073">
        <v>378.43</v>
      </c>
      <c r="JY1073">
        <v>50.4207</v>
      </c>
      <c r="JZ1073">
        <v>57.2489</v>
      </c>
      <c r="KA1073">
        <v>29.9933</v>
      </c>
      <c r="KB1073">
        <v>56.5111</v>
      </c>
      <c r="KC1073">
        <v>56.285</v>
      </c>
      <c r="KD1073">
        <v>20.2423</v>
      </c>
      <c r="KE1073">
        <v>0</v>
      </c>
      <c r="KF1073">
        <v>100</v>
      </c>
      <c r="KG1073">
        <v>50.7096</v>
      </c>
      <c r="KH1073">
        <v>413.176</v>
      </c>
      <c r="KI1073">
        <v>26.2864</v>
      </c>
      <c r="KJ1073">
        <v>92.2734</v>
      </c>
      <c r="KK1073">
        <v>88.7539</v>
      </c>
    </row>
    <row r="1074" spans="1:297">
      <c r="A1074">
        <v>1058</v>
      </c>
      <c r="B1074">
        <v>1761427107</v>
      </c>
      <c r="C1074">
        <v>18926</v>
      </c>
      <c r="D1074" t="s">
        <v>2569</v>
      </c>
      <c r="E1074" t="s">
        <v>2570</v>
      </c>
      <c r="F1074">
        <v>5</v>
      </c>
      <c r="G1074" t="s">
        <v>2568</v>
      </c>
      <c r="H1074" t="s">
        <v>436</v>
      </c>
      <c r="I1074">
        <v>1761427098.26667</v>
      </c>
      <c r="J1074">
        <f>(K1074)/1000</f>
        <v>0</v>
      </c>
      <c r="K1074">
        <f>IF(DP1074, AN1074, AH1074)</f>
        <v>0</v>
      </c>
      <c r="L1074">
        <f>IF(DP1074, AI1074, AG1074)</f>
        <v>0</v>
      </c>
      <c r="M1074">
        <f>DR1074 - IF(AU1074&gt;1, L1074*DL1074*100.0/(AW1074), 0)</f>
        <v>0</v>
      </c>
      <c r="N1074">
        <f>((T1074-J1074/2)*M1074-L1074)/(T1074+J1074/2)</f>
        <v>0</v>
      </c>
      <c r="O1074">
        <f>N1074*(DY1074+DZ1074)/1000.0</f>
        <v>0</v>
      </c>
      <c r="P1074">
        <f>(DR1074 - IF(AU1074&gt;1, L1074*DL1074*100.0/(AW1074), 0))*(DY1074+DZ1074)/1000.0</f>
        <v>0</v>
      </c>
      <c r="Q1074">
        <f>2.0/((1/S1074-1/R1074)+SIGN(S1074)*SQRT((1/S1074-1/R1074)*(1/S1074-1/R1074) + 4*DM1074/((DM1074+1)*(DM1074+1))*(2*1/S1074*1/R1074-1/R1074*1/R1074)))</f>
        <v>0</v>
      </c>
      <c r="R1074">
        <f>IF(LEFT(DN1074,1)&lt;&gt;"0",IF(LEFT(DN1074,1)="1",3.0,DO1074),$D$5+$E$5*(EF1074*DY1074/($K$5*1000))+$F$5*(EF1074*DY1074/($K$5*1000))*MAX(MIN(DL1074,$J$5),$I$5)*MAX(MIN(DL1074,$J$5),$I$5)+$G$5*MAX(MIN(DL1074,$J$5),$I$5)*(EF1074*DY1074/($K$5*1000))+$H$5*(EF1074*DY1074/($K$5*1000))*(EF1074*DY1074/($K$5*1000)))</f>
        <v>0</v>
      </c>
      <c r="S1074">
        <f>J1074*(1000-(1000*0.61365*exp(17.502*W1074/(240.97+W1074))/(DY1074+DZ1074)+DT1074)/2)/(1000*0.61365*exp(17.502*W1074/(240.97+W1074))/(DY1074+DZ1074)-DT1074)</f>
        <v>0</v>
      </c>
      <c r="T1074">
        <f>1/((DM1074+1)/(Q1074/1.6)+1/(R1074/1.37)) + DM1074/((DM1074+1)/(Q1074/1.6) + DM1074/(R1074/1.37))</f>
        <v>0</v>
      </c>
      <c r="U1074">
        <f>(DH1074*DK1074)</f>
        <v>0</v>
      </c>
      <c r="V1074">
        <f>(EA1074+(U1074+2*0.95*5.67E-8*(((EA1074+$B$7)+273)^4-(EA1074+273)^4)-44100*J1074)/(1.84*29.3*R1074+8*0.95*5.67E-8*(EA1074+273)^3))</f>
        <v>0</v>
      </c>
      <c r="W1074">
        <f>($C$7*EB1074+$D$7*EC1074+$E$7*V1074)</f>
        <v>0</v>
      </c>
      <c r="X1074">
        <f>0.61365*exp(17.502*W1074/(240.97+W1074))</f>
        <v>0</v>
      </c>
      <c r="Y1074">
        <f>(Z1074/AA1074*100)</f>
        <v>0</v>
      </c>
      <c r="Z1074">
        <f>DT1074*(DY1074+DZ1074)/1000</f>
        <v>0</v>
      </c>
      <c r="AA1074">
        <f>0.61365*exp(17.502*EA1074/(240.97+EA1074))</f>
        <v>0</v>
      </c>
      <c r="AB1074">
        <f>(X1074-DT1074*(DY1074+DZ1074)/1000)</f>
        <v>0</v>
      </c>
      <c r="AC1074">
        <f>(-J1074*44100)</f>
        <v>0</v>
      </c>
      <c r="AD1074">
        <f>2*29.3*R1074*0.92*(EA1074-W1074)</f>
        <v>0</v>
      </c>
      <c r="AE1074">
        <f>2*0.95*5.67E-8*(((EA1074+$B$7)+273)^4-(W1074+273)^4)</f>
        <v>0</v>
      </c>
      <c r="AF1074">
        <f>U1074+AE1074+AC1074+AD1074</f>
        <v>0</v>
      </c>
      <c r="AG1074">
        <f>DX1074*AU1074*(DS1074-DR1074*(1000-AU1074*DU1074)/(1000-AU1074*DT1074))/(100*DL1074)</f>
        <v>0</v>
      </c>
      <c r="AH1074">
        <f>1000*DX1074*AU1074*(DT1074-DU1074)/(100*DL1074*(1000-AU1074*DT1074))</f>
        <v>0</v>
      </c>
      <c r="AI1074">
        <f>(AJ1074 - AK1074 - DY1074*1E3/(8.314*(EA1074+273.15)) * AM1074/DX1074 * AL1074) * DX1074/(100*DL1074) * (1000 - DU1074)/1000</f>
        <v>0</v>
      </c>
      <c r="AJ1074">
        <v>430.919355980175</v>
      </c>
      <c r="AK1074">
        <v>425.770193939394</v>
      </c>
      <c r="AL1074">
        <v>-0.0251526007994731</v>
      </c>
      <c r="AM1074">
        <v>65.4933450207612</v>
      </c>
      <c r="AN1074">
        <f>(AP1074 - AO1074 + DY1074*1E3/(8.314*(EA1074+273.15)) * AR1074/DX1074 * AQ1074) * DX1074/(100*DL1074) * 1000/(1000 - AP1074)</f>
        <v>0</v>
      </c>
      <c r="AO1074">
        <v>26.0091654903615</v>
      </c>
      <c r="AP1074">
        <v>57.2078751515151</v>
      </c>
      <c r="AQ1074">
        <v>-0.00136762345551231</v>
      </c>
      <c r="AR1074">
        <v>110.853086517706</v>
      </c>
      <c r="AS1074">
        <v>6</v>
      </c>
      <c r="AT1074">
        <v>1</v>
      </c>
      <c r="AU1074">
        <f>IF(AS1074*$H$13&gt;=AW1074,1.0,(AW1074/(AW1074-AS1074*$H$13)))</f>
        <v>0</v>
      </c>
      <c r="AV1074">
        <f>(AU1074-1)*100</f>
        <v>0</v>
      </c>
      <c r="AW1074">
        <f>MAX(0,($B$13+$C$13*EF1074)/(1+$D$13*EF1074)*DY1074/(EA1074+273)*$E$13)</f>
        <v>0</v>
      </c>
      <c r="AX1074" t="s">
        <v>437</v>
      </c>
      <c r="AY1074" t="s">
        <v>437</v>
      </c>
      <c r="AZ1074">
        <v>0</v>
      </c>
      <c r="BA1074">
        <v>0</v>
      </c>
      <c r="BB1074">
        <f>1-AZ1074/BA1074</f>
        <v>0</v>
      </c>
      <c r="BC1074">
        <v>0</v>
      </c>
      <c r="BD1074" t="s">
        <v>437</v>
      </c>
      <c r="BE1074" t="s">
        <v>437</v>
      </c>
      <c r="BF1074">
        <v>0</v>
      </c>
      <c r="BG1074">
        <v>0</v>
      </c>
      <c r="BH1074">
        <f>1-BF1074/BG1074</f>
        <v>0</v>
      </c>
      <c r="BI1074">
        <v>0.5</v>
      </c>
      <c r="BJ1074">
        <f>DI1074</f>
        <v>0</v>
      </c>
      <c r="BK1074">
        <f>L1074</f>
        <v>0</v>
      </c>
      <c r="BL1074">
        <f>BH1074*BI1074*BJ1074</f>
        <v>0</v>
      </c>
      <c r="BM1074">
        <f>(BK1074-BC1074)/BJ1074</f>
        <v>0</v>
      </c>
      <c r="BN1074">
        <f>(BA1074-BG1074)/BG1074</f>
        <v>0</v>
      </c>
      <c r="BO1074">
        <f>AZ1074/(BB1074+AZ1074/BG1074)</f>
        <v>0</v>
      </c>
      <c r="BP1074" t="s">
        <v>437</v>
      </c>
      <c r="BQ1074">
        <v>0</v>
      </c>
      <c r="BR1074">
        <f>IF(BQ1074&lt;&gt;0, BQ1074, BO1074)</f>
        <v>0</v>
      </c>
      <c r="BS1074">
        <f>1-BR1074/BG1074</f>
        <v>0</v>
      </c>
      <c r="BT1074">
        <f>(BG1074-BF1074)/(BG1074-BR1074)</f>
        <v>0</v>
      </c>
      <c r="BU1074">
        <f>(BA1074-BG1074)/(BA1074-BR1074)</f>
        <v>0</v>
      </c>
      <c r="BV1074">
        <f>(BG1074-BF1074)/(BG1074-AZ1074)</f>
        <v>0</v>
      </c>
      <c r="BW1074">
        <f>(BA1074-BG1074)/(BA1074-AZ1074)</f>
        <v>0</v>
      </c>
      <c r="BX1074">
        <f>(BT1074*BR1074/BF1074)</f>
        <v>0</v>
      </c>
      <c r="BY1074">
        <f>(1-BX1074)</f>
        <v>0</v>
      </c>
      <c r="DH1074">
        <f>$B$11*EG1074+$C$11*EH1074+$F$11*ES1074*(1-EV1074)</f>
        <v>0</v>
      </c>
      <c r="DI1074">
        <f>DH1074*DJ1074</f>
        <v>0</v>
      </c>
      <c r="DJ1074">
        <f>($B$11*$D$9+$C$11*$D$9+$F$11*((FF1074+EX1074)/MAX(FF1074+EX1074+FG1074, 0.1)*$I$9+FG1074/MAX(FF1074+EX1074+FG1074, 0.1)*$J$9))/($B$11+$C$11+$F$11)</f>
        <v>0</v>
      </c>
      <c r="DK1074">
        <f>($B$11*$K$9+$C$11*$K$9+$F$11*((FF1074+EX1074)/MAX(FF1074+EX1074+FG1074, 0.1)*$P$9+FG1074/MAX(FF1074+EX1074+FG1074, 0.1)*$Q$9))/($B$11+$C$11+$F$11)</f>
        <v>0</v>
      </c>
      <c r="DL1074">
        <v>6</v>
      </c>
      <c r="DM1074">
        <v>0.5</v>
      </c>
      <c r="DN1074" t="s">
        <v>438</v>
      </c>
      <c r="DO1074">
        <v>2</v>
      </c>
      <c r="DP1074" t="b">
        <v>1</v>
      </c>
      <c r="DQ1074">
        <v>1761427098.26667</v>
      </c>
      <c r="DR1074">
        <v>401.497533333333</v>
      </c>
      <c r="DS1074">
        <v>419.844</v>
      </c>
      <c r="DT1074">
        <v>57.2358133333333</v>
      </c>
      <c r="DU1074">
        <v>26.0120733333333</v>
      </c>
      <c r="DV1074">
        <v>400.400066666667</v>
      </c>
      <c r="DW1074">
        <v>57.2799266666667</v>
      </c>
      <c r="DX1074">
        <v>500.013466666667</v>
      </c>
      <c r="DY1074">
        <v>90.1842733333334</v>
      </c>
      <c r="DZ1074">
        <v>0.0410248066666667</v>
      </c>
      <c r="EA1074">
        <v>52.1800333333333</v>
      </c>
      <c r="EB1074">
        <v>47.8861733333333</v>
      </c>
      <c r="EC1074">
        <v>999.9</v>
      </c>
      <c r="ED1074">
        <v>0</v>
      </c>
      <c r="EE1074">
        <v>0</v>
      </c>
      <c r="EF1074">
        <v>10002.412</v>
      </c>
      <c r="EG1074">
        <v>0</v>
      </c>
      <c r="EH1074">
        <v>1209.00866666667</v>
      </c>
      <c r="EI1074">
        <v>-18.3464666666667</v>
      </c>
      <c r="EJ1074">
        <v>425.872733333333</v>
      </c>
      <c r="EK1074">
        <v>431.056666666667</v>
      </c>
      <c r="EL1074">
        <v>31.2237533333333</v>
      </c>
      <c r="EM1074">
        <v>419.844</v>
      </c>
      <c r="EN1074">
        <v>26.0120733333333</v>
      </c>
      <c r="EO1074">
        <v>5.161772</v>
      </c>
      <c r="EP1074">
        <v>2.34587866666667</v>
      </c>
      <c r="EQ1074">
        <v>33.38272</v>
      </c>
      <c r="ER1074">
        <v>19.99494</v>
      </c>
      <c r="ES1074">
        <v>1199.98666666667</v>
      </c>
      <c r="ET1074">
        <v>0.967006</v>
      </c>
      <c r="EU1074">
        <v>0.0329942266666667</v>
      </c>
      <c r="EV1074">
        <v>0</v>
      </c>
      <c r="EW1074">
        <v>987.089933333333</v>
      </c>
      <c r="EX1074">
        <v>5.00059</v>
      </c>
      <c r="EY1074">
        <v>13024.5933333333</v>
      </c>
      <c r="EZ1074">
        <v>10358.6466666667</v>
      </c>
      <c r="FA1074">
        <v>64.187</v>
      </c>
      <c r="FB1074">
        <v>65.375</v>
      </c>
      <c r="FC1074">
        <v>64.2458</v>
      </c>
      <c r="FD1074">
        <v>65.0914</v>
      </c>
      <c r="FE1074">
        <v>65.5</v>
      </c>
      <c r="FF1074">
        <v>1155.56266666667</v>
      </c>
      <c r="FG1074">
        <v>39.424</v>
      </c>
      <c r="FH1074">
        <v>0</v>
      </c>
      <c r="FI1074">
        <v>1761427067.5</v>
      </c>
      <c r="FJ1074">
        <v>0</v>
      </c>
      <c r="FK1074">
        <v>987.0048</v>
      </c>
      <c r="FL1074">
        <v>-3.94853846153687</v>
      </c>
      <c r="FM1074">
        <v>-45.0769230284409</v>
      </c>
      <c r="FN1074">
        <v>13023.304</v>
      </c>
      <c r="FO1074">
        <v>15</v>
      </c>
      <c r="FP1074">
        <v>0</v>
      </c>
      <c r="FQ1074" t="s">
        <v>439</v>
      </c>
      <c r="FR1074">
        <v>0</v>
      </c>
      <c r="FS1074">
        <v>0</v>
      </c>
      <c r="FT1074">
        <v>0</v>
      </c>
      <c r="FU1074">
        <v>0</v>
      </c>
      <c r="FV1074">
        <v>0</v>
      </c>
      <c r="FW1074">
        <v>0</v>
      </c>
      <c r="FX1074">
        <v>0</v>
      </c>
      <c r="FY1074">
        <v>0</v>
      </c>
      <c r="FZ1074">
        <v>0</v>
      </c>
      <c r="GA1074">
        <v>0</v>
      </c>
      <c r="GB1074">
        <v>0</v>
      </c>
      <c r="GC1074">
        <v>-18.3634333333333</v>
      </c>
      <c r="GD1074">
        <v>1.09842857142858</v>
      </c>
      <c r="GE1074">
        <v>0.276582581025965</v>
      </c>
      <c r="GF1074">
        <v>0</v>
      </c>
      <c r="GG1074">
        <v>987.215794117647</v>
      </c>
      <c r="GH1074">
        <v>-3.78064171116945</v>
      </c>
      <c r="GI1074">
        <v>0.404284100705241</v>
      </c>
      <c r="GJ1074">
        <v>-1</v>
      </c>
      <c r="GK1074">
        <v>31.2376047619048</v>
      </c>
      <c r="GL1074">
        <v>-0.297545454545449</v>
      </c>
      <c r="GM1074">
        <v>0.0313282540390268</v>
      </c>
      <c r="GN1074">
        <v>0</v>
      </c>
      <c r="GO1074">
        <v>0</v>
      </c>
      <c r="GP1074">
        <v>2</v>
      </c>
      <c r="GQ1074" t="s">
        <v>473</v>
      </c>
      <c r="GR1074">
        <v>3.12628</v>
      </c>
      <c r="GS1074">
        <v>2.71853</v>
      </c>
      <c r="GT1074">
        <v>0.0806494</v>
      </c>
      <c r="GU1074">
        <v>0.0832905</v>
      </c>
      <c r="GV1074">
        <v>0.177554</v>
      </c>
      <c r="GW1074">
        <v>0.102746</v>
      </c>
      <c r="GX1074">
        <v>32743.5</v>
      </c>
      <c r="GY1074">
        <v>34464.2</v>
      </c>
      <c r="GZ1074">
        <v>32370.4</v>
      </c>
      <c r="HA1074">
        <v>34187.9</v>
      </c>
      <c r="HB1074">
        <v>38349.4</v>
      </c>
      <c r="HC1074">
        <v>44274.6</v>
      </c>
      <c r="HD1074">
        <v>50934.9</v>
      </c>
      <c r="HE1074">
        <v>54871.9</v>
      </c>
      <c r="HF1074">
        <v>1.65038</v>
      </c>
      <c r="HG1074">
        <v>1.49952</v>
      </c>
      <c r="HH1074">
        <v>-0.123903</v>
      </c>
      <c r="HI1074">
        <v>0</v>
      </c>
      <c r="HJ1074">
        <v>49.8113</v>
      </c>
      <c r="HK1074">
        <v>999.9</v>
      </c>
      <c r="HL1074">
        <v>56.214</v>
      </c>
      <c r="HM1074">
        <v>30.454</v>
      </c>
      <c r="HN1074">
        <v>27.2558</v>
      </c>
      <c r="HO1074">
        <v>60.077</v>
      </c>
      <c r="HP1074">
        <v>40.5168</v>
      </c>
      <c r="HQ1074">
        <v>1</v>
      </c>
      <c r="HR1074">
        <v>2.68779</v>
      </c>
      <c r="HS1074">
        <v>0.480022</v>
      </c>
      <c r="HT1074">
        <v>20.1091</v>
      </c>
      <c r="HU1074">
        <v>5.18494</v>
      </c>
      <c r="HV1074">
        <v>12.0159</v>
      </c>
      <c r="HW1074">
        <v>4.9671</v>
      </c>
      <c r="HX1074">
        <v>3.29593</v>
      </c>
      <c r="HY1074">
        <v>9999</v>
      </c>
      <c r="HZ1074">
        <v>9999</v>
      </c>
      <c r="IA1074">
        <v>999.9</v>
      </c>
      <c r="IB1074">
        <v>9999</v>
      </c>
      <c r="IC1074">
        <v>1.86325</v>
      </c>
      <c r="ID1074">
        <v>1.86812</v>
      </c>
      <c r="IE1074">
        <v>1.86783</v>
      </c>
      <c r="IF1074">
        <v>1.86905</v>
      </c>
      <c r="IG1074">
        <v>1.86981</v>
      </c>
      <c r="IH1074">
        <v>1.86586</v>
      </c>
      <c r="II1074">
        <v>1.86695</v>
      </c>
      <c r="IJ1074">
        <v>1.86839</v>
      </c>
      <c r="IK1074">
        <v>5</v>
      </c>
      <c r="IL1074">
        <v>0</v>
      </c>
      <c r="IM1074">
        <v>0</v>
      </c>
      <c r="IN1074">
        <v>0</v>
      </c>
      <c r="IO1074" t="s">
        <v>441</v>
      </c>
      <c r="IP1074" t="s">
        <v>442</v>
      </c>
      <c r="IQ1074" t="s">
        <v>443</v>
      </c>
      <c r="IR1074" t="s">
        <v>443</v>
      </c>
      <c r="IS1074" t="s">
        <v>443</v>
      </c>
      <c r="IT1074" t="s">
        <v>443</v>
      </c>
      <c r="IU1074">
        <v>0</v>
      </c>
      <c r="IV1074">
        <v>100</v>
      </c>
      <c r="IW1074">
        <v>100</v>
      </c>
      <c r="IX1074">
        <v>1.098</v>
      </c>
      <c r="IY1074">
        <v>-0.0441</v>
      </c>
      <c r="IZ1074">
        <v>1.09748391826392</v>
      </c>
      <c r="JA1074">
        <v>0</v>
      </c>
      <c r="JB1074">
        <v>0</v>
      </c>
      <c r="JC1074">
        <v>0</v>
      </c>
      <c r="JD1074">
        <v>-0.0441141096964596</v>
      </c>
      <c r="JE1074">
        <v>0</v>
      </c>
      <c r="JF1074">
        <v>0</v>
      </c>
      <c r="JG1074">
        <v>0</v>
      </c>
      <c r="JH1074">
        <v>5</v>
      </c>
      <c r="JI1074">
        <v>2273</v>
      </c>
      <c r="JJ1074">
        <v>1</v>
      </c>
      <c r="JK1074">
        <v>24</v>
      </c>
      <c r="JL1074">
        <v>29357118.4</v>
      </c>
      <c r="JM1074">
        <v>29357118.4</v>
      </c>
      <c r="JN1074">
        <v>0.98877</v>
      </c>
      <c r="JO1074">
        <v>2.63184</v>
      </c>
      <c r="JP1074">
        <v>1.54785</v>
      </c>
      <c r="JQ1074">
        <v>2.31445</v>
      </c>
      <c r="JR1074">
        <v>1.64673</v>
      </c>
      <c r="JS1074">
        <v>2.27295</v>
      </c>
      <c r="JT1074">
        <v>34.4408</v>
      </c>
      <c r="JU1074">
        <v>24.1751</v>
      </c>
      <c r="JV1074">
        <v>18</v>
      </c>
      <c r="JW1074">
        <v>487.721</v>
      </c>
      <c r="JX1074">
        <v>378.321</v>
      </c>
      <c r="JY1074">
        <v>50.5967</v>
      </c>
      <c r="JZ1074">
        <v>57.2349</v>
      </c>
      <c r="KA1074">
        <v>29.9953</v>
      </c>
      <c r="KB1074">
        <v>56.5014</v>
      </c>
      <c r="KC1074">
        <v>56.2774</v>
      </c>
      <c r="KD1074">
        <v>19.7608</v>
      </c>
      <c r="KE1074">
        <v>0</v>
      </c>
      <c r="KF1074">
        <v>100</v>
      </c>
      <c r="KG1074">
        <v>50.8083</v>
      </c>
      <c r="KH1074">
        <v>399.654</v>
      </c>
      <c r="KI1074">
        <v>26.2864</v>
      </c>
      <c r="KJ1074">
        <v>92.2784</v>
      </c>
      <c r="KK1074">
        <v>88.7597</v>
      </c>
    </row>
    <row r="1075" spans="1:297">
      <c r="A1075">
        <v>1059</v>
      </c>
      <c r="B1075">
        <v>1761427112</v>
      </c>
      <c r="C1075">
        <v>18931</v>
      </c>
      <c r="D1075" t="s">
        <v>2571</v>
      </c>
      <c r="E1075" t="s">
        <v>2572</v>
      </c>
      <c r="F1075">
        <v>5</v>
      </c>
      <c r="G1075" t="s">
        <v>2568</v>
      </c>
      <c r="H1075" t="s">
        <v>436</v>
      </c>
      <c r="I1075">
        <v>1761427103.35714</v>
      </c>
      <c r="J1075">
        <f>(K1075)/1000</f>
        <v>0</v>
      </c>
      <c r="K1075">
        <f>IF(DP1075, AN1075, AH1075)</f>
        <v>0</v>
      </c>
      <c r="L1075">
        <f>IF(DP1075, AI1075, AG1075)</f>
        <v>0</v>
      </c>
      <c r="M1075">
        <f>DR1075 - IF(AU1075&gt;1, L1075*DL1075*100.0/(AW1075), 0)</f>
        <v>0</v>
      </c>
      <c r="N1075">
        <f>((T1075-J1075/2)*M1075-L1075)/(T1075+J1075/2)</f>
        <v>0</v>
      </c>
      <c r="O1075">
        <f>N1075*(DY1075+DZ1075)/1000.0</f>
        <v>0</v>
      </c>
      <c r="P1075">
        <f>(DR1075 - IF(AU1075&gt;1, L1075*DL1075*100.0/(AW1075), 0))*(DY1075+DZ1075)/1000.0</f>
        <v>0</v>
      </c>
      <c r="Q1075">
        <f>2.0/((1/S1075-1/R1075)+SIGN(S1075)*SQRT((1/S1075-1/R1075)*(1/S1075-1/R1075) + 4*DM1075/((DM1075+1)*(DM1075+1))*(2*1/S1075*1/R1075-1/R1075*1/R1075)))</f>
        <v>0</v>
      </c>
      <c r="R1075">
        <f>IF(LEFT(DN1075,1)&lt;&gt;"0",IF(LEFT(DN1075,1)="1",3.0,DO1075),$D$5+$E$5*(EF1075*DY1075/($K$5*1000))+$F$5*(EF1075*DY1075/($K$5*1000))*MAX(MIN(DL1075,$J$5),$I$5)*MAX(MIN(DL1075,$J$5),$I$5)+$G$5*MAX(MIN(DL1075,$J$5),$I$5)*(EF1075*DY1075/($K$5*1000))+$H$5*(EF1075*DY1075/($K$5*1000))*(EF1075*DY1075/($K$5*1000)))</f>
        <v>0</v>
      </c>
      <c r="S1075">
        <f>J1075*(1000-(1000*0.61365*exp(17.502*W1075/(240.97+W1075))/(DY1075+DZ1075)+DT1075)/2)/(1000*0.61365*exp(17.502*W1075/(240.97+W1075))/(DY1075+DZ1075)-DT1075)</f>
        <v>0</v>
      </c>
      <c r="T1075">
        <f>1/((DM1075+1)/(Q1075/1.6)+1/(R1075/1.37)) + DM1075/((DM1075+1)/(Q1075/1.6) + DM1075/(R1075/1.37))</f>
        <v>0</v>
      </c>
      <c r="U1075">
        <f>(DH1075*DK1075)</f>
        <v>0</v>
      </c>
      <c r="V1075">
        <f>(EA1075+(U1075+2*0.95*5.67E-8*(((EA1075+$B$7)+273)^4-(EA1075+273)^4)-44100*J1075)/(1.84*29.3*R1075+8*0.95*5.67E-8*(EA1075+273)^3))</f>
        <v>0</v>
      </c>
      <c r="W1075">
        <f>($C$7*EB1075+$D$7*EC1075+$E$7*V1075)</f>
        <v>0</v>
      </c>
      <c r="X1075">
        <f>0.61365*exp(17.502*W1075/(240.97+W1075))</f>
        <v>0</v>
      </c>
      <c r="Y1075">
        <f>(Z1075/AA1075*100)</f>
        <v>0</v>
      </c>
      <c r="Z1075">
        <f>DT1075*(DY1075+DZ1075)/1000</f>
        <v>0</v>
      </c>
      <c r="AA1075">
        <f>0.61365*exp(17.502*EA1075/(240.97+EA1075))</f>
        <v>0</v>
      </c>
      <c r="AB1075">
        <f>(X1075-DT1075*(DY1075+DZ1075)/1000)</f>
        <v>0</v>
      </c>
      <c r="AC1075">
        <f>(-J1075*44100)</f>
        <v>0</v>
      </c>
      <c r="AD1075">
        <f>2*29.3*R1075*0.92*(EA1075-W1075)</f>
        <v>0</v>
      </c>
      <c r="AE1075">
        <f>2*0.95*5.67E-8*(((EA1075+$B$7)+273)^4-(W1075+273)^4)</f>
        <v>0</v>
      </c>
      <c r="AF1075">
        <f>U1075+AE1075+AC1075+AD1075</f>
        <v>0</v>
      </c>
      <c r="AG1075">
        <f>DX1075*AU1075*(DS1075-DR1075*(1000-AU1075*DU1075)/(1000-AU1075*DT1075))/(100*DL1075)</f>
        <v>0</v>
      </c>
      <c r="AH1075">
        <f>1000*DX1075*AU1075*(DT1075-DU1075)/(100*DL1075*(1000-AU1075*DT1075))</f>
        <v>0</v>
      </c>
      <c r="AI1075">
        <f>(AJ1075 - AK1075 - DY1075*1E3/(8.314*(EA1075+273.15)) * AM1075/DX1075 * AL1075) * DX1075/(100*DL1075) * (1000 - DU1075)/1000</f>
        <v>0</v>
      </c>
      <c r="AJ1075">
        <v>424.793722119742</v>
      </c>
      <c r="AK1075">
        <v>422.555412121212</v>
      </c>
      <c r="AL1075">
        <v>-0.786026920932275</v>
      </c>
      <c r="AM1075">
        <v>65.4933450207612</v>
      </c>
      <c r="AN1075">
        <f>(AP1075 - AO1075 + DY1075*1E3/(8.314*(EA1075+273.15)) * AR1075/DX1075 * AQ1075) * DX1075/(100*DL1075) * 1000/(1000 - AP1075)</f>
        <v>0</v>
      </c>
      <c r="AO1075">
        <v>26.0076561924207</v>
      </c>
      <c r="AP1075">
        <v>57.2002575757576</v>
      </c>
      <c r="AQ1075">
        <v>-0.000756878082931292</v>
      </c>
      <c r="AR1075">
        <v>110.853086517706</v>
      </c>
      <c r="AS1075">
        <v>6</v>
      </c>
      <c r="AT1075">
        <v>1</v>
      </c>
      <c r="AU1075">
        <f>IF(AS1075*$H$13&gt;=AW1075,1.0,(AW1075/(AW1075-AS1075*$H$13)))</f>
        <v>0</v>
      </c>
      <c r="AV1075">
        <f>(AU1075-1)*100</f>
        <v>0</v>
      </c>
      <c r="AW1075">
        <f>MAX(0,($B$13+$C$13*EF1075)/(1+$D$13*EF1075)*DY1075/(EA1075+273)*$E$13)</f>
        <v>0</v>
      </c>
      <c r="AX1075" t="s">
        <v>437</v>
      </c>
      <c r="AY1075" t="s">
        <v>437</v>
      </c>
      <c r="AZ1075">
        <v>0</v>
      </c>
      <c r="BA1075">
        <v>0</v>
      </c>
      <c r="BB1075">
        <f>1-AZ1075/BA1075</f>
        <v>0</v>
      </c>
      <c r="BC1075">
        <v>0</v>
      </c>
      <c r="BD1075" t="s">
        <v>437</v>
      </c>
      <c r="BE1075" t="s">
        <v>437</v>
      </c>
      <c r="BF1075">
        <v>0</v>
      </c>
      <c r="BG1075">
        <v>0</v>
      </c>
      <c r="BH1075">
        <f>1-BF1075/BG1075</f>
        <v>0</v>
      </c>
      <c r="BI1075">
        <v>0.5</v>
      </c>
      <c r="BJ1075">
        <f>DI1075</f>
        <v>0</v>
      </c>
      <c r="BK1075">
        <f>L1075</f>
        <v>0</v>
      </c>
      <c r="BL1075">
        <f>BH1075*BI1075*BJ1075</f>
        <v>0</v>
      </c>
      <c r="BM1075">
        <f>(BK1075-BC1075)/BJ1075</f>
        <v>0</v>
      </c>
      <c r="BN1075">
        <f>(BA1075-BG1075)/BG1075</f>
        <v>0</v>
      </c>
      <c r="BO1075">
        <f>AZ1075/(BB1075+AZ1075/BG1075)</f>
        <v>0</v>
      </c>
      <c r="BP1075" t="s">
        <v>437</v>
      </c>
      <c r="BQ1075">
        <v>0</v>
      </c>
      <c r="BR1075">
        <f>IF(BQ1075&lt;&gt;0, BQ1075, BO1075)</f>
        <v>0</v>
      </c>
      <c r="BS1075">
        <f>1-BR1075/BG1075</f>
        <v>0</v>
      </c>
      <c r="BT1075">
        <f>(BG1075-BF1075)/(BG1075-BR1075)</f>
        <v>0</v>
      </c>
      <c r="BU1075">
        <f>(BA1075-BG1075)/(BA1075-BR1075)</f>
        <v>0</v>
      </c>
      <c r="BV1075">
        <f>(BG1075-BF1075)/(BG1075-AZ1075)</f>
        <v>0</v>
      </c>
      <c r="BW1075">
        <f>(BA1075-BG1075)/(BA1075-AZ1075)</f>
        <v>0</v>
      </c>
      <c r="BX1075">
        <f>(BT1075*BR1075/BF1075)</f>
        <v>0</v>
      </c>
      <c r="BY1075">
        <f>(1-BX1075)</f>
        <v>0</v>
      </c>
      <c r="DH1075">
        <f>$B$11*EG1075+$C$11*EH1075+$F$11*ES1075*(1-EV1075)</f>
        <v>0</v>
      </c>
      <c r="DI1075">
        <f>DH1075*DJ1075</f>
        <v>0</v>
      </c>
      <c r="DJ1075">
        <f>($B$11*$D$9+$C$11*$D$9+$F$11*((FF1075+EX1075)/MAX(FF1075+EX1075+FG1075, 0.1)*$I$9+FG1075/MAX(FF1075+EX1075+FG1075, 0.1)*$J$9))/($B$11+$C$11+$F$11)</f>
        <v>0</v>
      </c>
      <c r="DK1075">
        <f>($B$11*$K$9+$C$11*$K$9+$F$11*((FF1075+EX1075)/MAX(FF1075+EX1075+FG1075, 0.1)*$P$9+FG1075/MAX(FF1075+EX1075+FG1075, 0.1)*$Q$9))/($B$11+$C$11+$F$11)</f>
        <v>0</v>
      </c>
      <c r="DL1075">
        <v>6</v>
      </c>
      <c r="DM1075">
        <v>0.5</v>
      </c>
      <c r="DN1075" t="s">
        <v>438</v>
      </c>
      <c r="DO1075">
        <v>2</v>
      </c>
      <c r="DP1075" t="b">
        <v>1</v>
      </c>
      <c r="DQ1075">
        <v>1761427103.35714</v>
      </c>
      <c r="DR1075">
        <v>400.9665</v>
      </c>
      <c r="DS1075">
        <v>417.364928571429</v>
      </c>
      <c r="DT1075">
        <v>57.2179571428571</v>
      </c>
      <c r="DU1075">
        <v>26.0102785714286</v>
      </c>
      <c r="DV1075">
        <v>399.868785714286</v>
      </c>
      <c r="DW1075">
        <v>57.2620714285714</v>
      </c>
      <c r="DX1075">
        <v>500.020285714286</v>
      </c>
      <c r="DY1075">
        <v>90.1844928571429</v>
      </c>
      <c r="DZ1075">
        <v>0.0408837571428571</v>
      </c>
      <c r="EA1075">
        <v>52.1657928571428</v>
      </c>
      <c r="EB1075">
        <v>47.8624214285714</v>
      </c>
      <c r="EC1075">
        <v>999.9</v>
      </c>
      <c r="ED1075">
        <v>0</v>
      </c>
      <c r="EE1075">
        <v>0</v>
      </c>
      <c r="EF1075">
        <v>10006.6557142857</v>
      </c>
      <c r="EG1075">
        <v>0</v>
      </c>
      <c r="EH1075">
        <v>1209.03642857143</v>
      </c>
      <c r="EI1075">
        <v>-16.3985842857143</v>
      </c>
      <c r="EJ1075">
        <v>425.301285714286</v>
      </c>
      <c r="EK1075">
        <v>428.510571428571</v>
      </c>
      <c r="EL1075">
        <v>31.2076857142857</v>
      </c>
      <c r="EM1075">
        <v>417.364928571429</v>
      </c>
      <c r="EN1075">
        <v>26.0102785714286</v>
      </c>
      <c r="EO1075">
        <v>5.16017357142857</v>
      </c>
      <c r="EP1075">
        <v>2.34572285714286</v>
      </c>
      <c r="EQ1075">
        <v>33.3772</v>
      </c>
      <c r="ER1075">
        <v>19.9938642857143</v>
      </c>
      <c r="ES1075">
        <v>1199.96857142857</v>
      </c>
      <c r="ET1075">
        <v>0.967006928571429</v>
      </c>
      <c r="EU1075">
        <v>0.0329932857142857</v>
      </c>
      <c r="EV1075">
        <v>0</v>
      </c>
      <c r="EW1075">
        <v>986.7845</v>
      </c>
      <c r="EX1075">
        <v>5.00059</v>
      </c>
      <c r="EY1075">
        <v>13020.8785714286</v>
      </c>
      <c r="EZ1075">
        <v>10358.4857142857</v>
      </c>
      <c r="FA1075">
        <v>64.1737142857143</v>
      </c>
      <c r="FB1075">
        <v>65.3615</v>
      </c>
      <c r="FC1075">
        <v>64.2365</v>
      </c>
      <c r="FD1075">
        <v>65.071</v>
      </c>
      <c r="FE1075">
        <v>65.4955</v>
      </c>
      <c r="FF1075">
        <v>1155.54642857143</v>
      </c>
      <c r="FG1075">
        <v>39.4221428571429</v>
      </c>
      <c r="FH1075">
        <v>0</v>
      </c>
      <c r="FI1075">
        <v>1761427072.9</v>
      </c>
      <c r="FJ1075">
        <v>0</v>
      </c>
      <c r="FK1075">
        <v>986.709884615385</v>
      </c>
      <c r="FL1075">
        <v>-3.0444786392964</v>
      </c>
      <c r="FM1075">
        <v>-30.7863247900816</v>
      </c>
      <c r="FN1075">
        <v>13019.9961538462</v>
      </c>
      <c r="FO1075">
        <v>15</v>
      </c>
      <c r="FP1075">
        <v>0</v>
      </c>
      <c r="FQ1075" t="s">
        <v>439</v>
      </c>
      <c r="FR1075">
        <v>0</v>
      </c>
      <c r="FS1075">
        <v>0</v>
      </c>
      <c r="FT1075">
        <v>0</v>
      </c>
      <c r="FU1075">
        <v>0</v>
      </c>
      <c r="FV1075">
        <v>0</v>
      </c>
      <c r="FW1075">
        <v>0</v>
      </c>
      <c r="FX1075">
        <v>0</v>
      </c>
      <c r="FY1075">
        <v>0</v>
      </c>
      <c r="FZ1075">
        <v>0</v>
      </c>
      <c r="GA1075">
        <v>0</v>
      </c>
      <c r="GB1075">
        <v>0</v>
      </c>
      <c r="GC1075">
        <v>-16.888554</v>
      </c>
      <c r="GD1075">
        <v>22.3911193984962</v>
      </c>
      <c r="GE1075">
        <v>2.8252221457443</v>
      </c>
      <c r="GF1075">
        <v>0</v>
      </c>
      <c r="GG1075">
        <v>986.925382352941</v>
      </c>
      <c r="GH1075">
        <v>-3.57874713871699</v>
      </c>
      <c r="GI1075">
        <v>0.390311716656273</v>
      </c>
      <c r="GJ1075">
        <v>-1</v>
      </c>
      <c r="GK1075">
        <v>31.21514</v>
      </c>
      <c r="GL1075">
        <v>-0.163407518796984</v>
      </c>
      <c r="GM1075">
        <v>0.0168003095209577</v>
      </c>
      <c r="GN1075">
        <v>0</v>
      </c>
      <c r="GO1075">
        <v>0</v>
      </c>
      <c r="GP1075">
        <v>2</v>
      </c>
      <c r="GQ1075" t="s">
        <v>473</v>
      </c>
      <c r="GR1075">
        <v>3.12615</v>
      </c>
      <c r="GS1075">
        <v>2.71851</v>
      </c>
      <c r="GT1075">
        <v>0.0799596</v>
      </c>
      <c r="GU1075">
        <v>0.0813753</v>
      </c>
      <c r="GV1075">
        <v>0.177532</v>
      </c>
      <c r="GW1075">
        <v>0.102743</v>
      </c>
      <c r="GX1075">
        <v>32769.8</v>
      </c>
      <c r="GY1075">
        <v>34538.1</v>
      </c>
      <c r="GZ1075">
        <v>32372</v>
      </c>
      <c r="HA1075">
        <v>34189.7</v>
      </c>
      <c r="HB1075">
        <v>38351.3</v>
      </c>
      <c r="HC1075">
        <v>44277.2</v>
      </c>
      <c r="HD1075">
        <v>50936.6</v>
      </c>
      <c r="HE1075">
        <v>54875.2</v>
      </c>
      <c r="HF1075">
        <v>1.65055</v>
      </c>
      <c r="HG1075">
        <v>1.49972</v>
      </c>
      <c r="HH1075">
        <v>-0.12327</v>
      </c>
      <c r="HI1075">
        <v>0</v>
      </c>
      <c r="HJ1075">
        <v>49.8068</v>
      </c>
      <c r="HK1075">
        <v>999.9</v>
      </c>
      <c r="HL1075">
        <v>56.214</v>
      </c>
      <c r="HM1075">
        <v>30.434</v>
      </c>
      <c r="HN1075">
        <v>27.2227</v>
      </c>
      <c r="HO1075">
        <v>60.087</v>
      </c>
      <c r="HP1075">
        <v>40.4447</v>
      </c>
      <c r="HQ1075">
        <v>1</v>
      </c>
      <c r="HR1075">
        <v>2.68529</v>
      </c>
      <c r="HS1075">
        <v>0.414003</v>
      </c>
      <c r="HT1075">
        <v>20.1092</v>
      </c>
      <c r="HU1075">
        <v>5.18494</v>
      </c>
      <c r="HV1075">
        <v>12.0159</v>
      </c>
      <c r="HW1075">
        <v>4.96665</v>
      </c>
      <c r="HX1075">
        <v>3.296</v>
      </c>
      <c r="HY1075">
        <v>9999</v>
      </c>
      <c r="HZ1075">
        <v>9999</v>
      </c>
      <c r="IA1075">
        <v>999.9</v>
      </c>
      <c r="IB1075">
        <v>9999</v>
      </c>
      <c r="IC1075">
        <v>1.86325</v>
      </c>
      <c r="ID1075">
        <v>1.86813</v>
      </c>
      <c r="IE1075">
        <v>1.86783</v>
      </c>
      <c r="IF1075">
        <v>1.86905</v>
      </c>
      <c r="IG1075">
        <v>1.86981</v>
      </c>
      <c r="IH1075">
        <v>1.86585</v>
      </c>
      <c r="II1075">
        <v>1.86693</v>
      </c>
      <c r="IJ1075">
        <v>1.8684</v>
      </c>
      <c r="IK1075">
        <v>5</v>
      </c>
      <c r="IL1075">
        <v>0</v>
      </c>
      <c r="IM1075">
        <v>0</v>
      </c>
      <c r="IN1075">
        <v>0</v>
      </c>
      <c r="IO1075" t="s">
        <v>441</v>
      </c>
      <c r="IP1075" t="s">
        <v>442</v>
      </c>
      <c r="IQ1075" t="s">
        <v>443</v>
      </c>
      <c r="IR1075" t="s">
        <v>443</v>
      </c>
      <c r="IS1075" t="s">
        <v>443</v>
      </c>
      <c r="IT1075" t="s">
        <v>443</v>
      </c>
      <c r="IU1075">
        <v>0</v>
      </c>
      <c r="IV1075">
        <v>100</v>
      </c>
      <c r="IW1075">
        <v>100</v>
      </c>
      <c r="IX1075">
        <v>1.097</v>
      </c>
      <c r="IY1075">
        <v>-0.0441</v>
      </c>
      <c r="IZ1075">
        <v>1.09748391826392</v>
      </c>
      <c r="JA1075">
        <v>0</v>
      </c>
      <c r="JB1075">
        <v>0</v>
      </c>
      <c r="JC1075">
        <v>0</v>
      </c>
      <c r="JD1075">
        <v>-0.0441141096964596</v>
      </c>
      <c r="JE1075">
        <v>0</v>
      </c>
      <c r="JF1075">
        <v>0</v>
      </c>
      <c r="JG1075">
        <v>0</v>
      </c>
      <c r="JH1075">
        <v>5</v>
      </c>
      <c r="JI1075">
        <v>2273</v>
      </c>
      <c r="JJ1075">
        <v>1</v>
      </c>
      <c r="JK1075">
        <v>24</v>
      </c>
      <c r="JL1075">
        <v>29357118.5</v>
      </c>
      <c r="JM1075">
        <v>29357118.5</v>
      </c>
      <c r="JN1075">
        <v>0.960693</v>
      </c>
      <c r="JO1075">
        <v>2.62207</v>
      </c>
      <c r="JP1075">
        <v>1.54785</v>
      </c>
      <c r="JQ1075">
        <v>2.31445</v>
      </c>
      <c r="JR1075">
        <v>1.64673</v>
      </c>
      <c r="JS1075">
        <v>2.35107</v>
      </c>
      <c r="JT1075">
        <v>34.4408</v>
      </c>
      <c r="JU1075">
        <v>24.1838</v>
      </c>
      <c r="JV1075">
        <v>18</v>
      </c>
      <c r="JW1075">
        <v>487.809</v>
      </c>
      <c r="JX1075">
        <v>378.414</v>
      </c>
      <c r="JY1075">
        <v>50.7618</v>
      </c>
      <c r="JZ1075">
        <v>57.2209</v>
      </c>
      <c r="KA1075">
        <v>29.9968</v>
      </c>
      <c r="KB1075">
        <v>56.4938</v>
      </c>
      <c r="KC1075">
        <v>56.2698</v>
      </c>
      <c r="KD1075">
        <v>19.1306</v>
      </c>
      <c r="KE1075">
        <v>0</v>
      </c>
      <c r="KF1075">
        <v>100</v>
      </c>
      <c r="KG1075">
        <v>50.9076</v>
      </c>
      <c r="KH1075">
        <v>379.186</v>
      </c>
      <c r="KI1075">
        <v>26.2864</v>
      </c>
      <c r="KJ1075">
        <v>92.2821</v>
      </c>
      <c r="KK1075">
        <v>88.7649</v>
      </c>
    </row>
    <row r="1076" spans="1:297">
      <c r="A1076">
        <v>1060</v>
      </c>
      <c r="B1076">
        <v>1761427116</v>
      </c>
      <c r="C1076">
        <v>18935</v>
      </c>
      <c r="D1076" t="s">
        <v>2573</v>
      </c>
      <c r="E1076" t="s">
        <v>2574</v>
      </c>
      <c r="F1076">
        <v>5</v>
      </c>
      <c r="G1076" t="s">
        <v>2568</v>
      </c>
      <c r="H1076" t="s">
        <v>436</v>
      </c>
      <c r="I1076">
        <v>1761427108.25</v>
      </c>
      <c r="J1076">
        <f>(K1076)/1000</f>
        <v>0</v>
      </c>
      <c r="K1076">
        <f>IF(DP1076, AN1076, AH1076)</f>
        <v>0</v>
      </c>
      <c r="L1076">
        <f>IF(DP1076, AI1076, AG1076)</f>
        <v>0</v>
      </c>
      <c r="M1076">
        <f>DR1076 - IF(AU1076&gt;1, L1076*DL1076*100.0/(AW1076), 0)</f>
        <v>0</v>
      </c>
      <c r="N1076">
        <f>((T1076-J1076/2)*M1076-L1076)/(T1076+J1076/2)</f>
        <v>0</v>
      </c>
      <c r="O1076">
        <f>N1076*(DY1076+DZ1076)/1000.0</f>
        <v>0</v>
      </c>
      <c r="P1076">
        <f>(DR1076 - IF(AU1076&gt;1, L1076*DL1076*100.0/(AW1076), 0))*(DY1076+DZ1076)/1000.0</f>
        <v>0</v>
      </c>
      <c r="Q1076">
        <f>2.0/((1/S1076-1/R1076)+SIGN(S1076)*SQRT((1/S1076-1/R1076)*(1/S1076-1/R1076) + 4*DM1076/((DM1076+1)*(DM1076+1))*(2*1/S1076*1/R1076-1/R1076*1/R1076)))</f>
        <v>0</v>
      </c>
      <c r="R1076">
        <f>IF(LEFT(DN1076,1)&lt;&gt;"0",IF(LEFT(DN1076,1)="1",3.0,DO1076),$D$5+$E$5*(EF1076*DY1076/($K$5*1000))+$F$5*(EF1076*DY1076/($K$5*1000))*MAX(MIN(DL1076,$J$5),$I$5)*MAX(MIN(DL1076,$J$5),$I$5)+$G$5*MAX(MIN(DL1076,$J$5),$I$5)*(EF1076*DY1076/($K$5*1000))+$H$5*(EF1076*DY1076/($K$5*1000))*(EF1076*DY1076/($K$5*1000)))</f>
        <v>0</v>
      </c>
      <c r="S1076">
        <f>J1076*(1000-(1000*0.61365*exp(17.502*W1076/(240.97+W1076))/(DY1076+DZ1076)+DT1076)/2)/(1000*0.61365*exp(17.502*W1076/(240.97+W1076))/(DY1076+DZ1076)-DT1076)</f>
        <v>0</v>
      </c>
      <c r="T1076">
        <f>1/((DM1076+1)/(Q1076/1.6)+1/(R1076/1.37)) + DM1076/((DM1076+1)/(Q1076/1.6) + DM1076/(R1076/1.37))</f>
        <v>0</v>
      </c>
      <c r="U1076">
        <f>(DH1076*DK1076)</f>
        <v>0</v>
      </c>
      <c r="V1076">
        <f>(EA1076+(U1076+2*0.95*5.67E-8*(((EA1076+$B$7)+273)^4-(EA1076+273)^4)-44100*J1076)/(1.84*29.3*R1076+8*0.95*5.67E-8*(EA1076+273)^3))</f>
        <v>0</v>
      </c>
      <c r="W1076">
        <f>($C$7*EB1076+$D$7*EC1076+$E$7*V1076)</f>
        <v>0</v>
      </c>
      <c r="X1076">
        <f>0.61365*exp(17.502*W1076/(240.97+W1076))</f>
        <v>0</v>
      </c>
      <c r="Y1076">
        <f>(Z1076/AA1076*100)</f>
        <v>0</v>
      </c>
      <c r="Z1076">
        <f>DT1076*(DY1076+DZ1076)/1000</f>
        <v>0</v>
      </c>
      <c r="AA1076">
        <f>0.61365*exp(17.502*EA1076/(240.97+EA1076))</f>
        <v>0</v>
      </c>
      <c r="AB1076">
        <f>(X1076-DT1076*(DY1076+DZ1076)/1000)</f>
        <v>0</v>
      </c>
      <c r="AC1076">
        <f>(-J1076*44100)</f>
        <v>0</v>
      </c>
      <c r="AD1076">
        <f>2*29.3*R1076*0.92*(EA1076-W1076)</f>
        <v>0</v>
      </c>
      <c r="AE1076">
        <f>2*0.95*5.67E-8*(((EA1076+$B$7)+273)^4-(W1076+273)^4)</f>
        <v>0</v>
      </c>
      <c r="AF1076">
        <f>U1076+AE1076+AC1076+AD1076</f>
        <v>0</v>
      </c>
      <c r="AG1076">
        <f>DX1076*AU1076*(DS1076-DR1076*(1000-AU1076*DU1076)/(1000-AU1076*DT1076))/(100*DL1076)</f>
        <v>0</v>
      </c>
      <c r="AH1076">
        <f>1000*DX1076*AU1076*(DT1076-DU1076)/(100*DL1076*(1000-AU1076*DT1076))</f>
        <v>0</v>
      </c>
      <c r="AI1076">
        <f>(AJ1076 - AK1076 - DY1076*1E3/(8.314*(EA1076+273.15)) * AM1076/DX1076 * AL1076) * DX1076/(100*DL1076) * (1000 - DU1076)/1000</f>
        <v>0</v>
      </c>
      <c r="AJ1076">
        <v>413.858967098354</v>
      </c>
      <c r="AK1076">
        <v>415.484460606061</v>
      </c>
      <c r="AL1076">
        <v>-1.77897208931657</v>
      </c>
      <c r="AM1076">
        <v>65.4933450207612</v>
      </c>
      <c r="AN1076">
        <f>(AP1076 - AO1076 + DY1076*1E3/(8.314*(EA1076+273.15)) * AR1076/DX1076 * AQ1076) * DX1076/(100*DL1076) * 1000/(1000 - AP1076)</f>
        <v>0</v>
      </c>
      <c r="AO1076">
        <v>26.0048146039046</v>
      </c>
      <c r="AP1076">
        <v>57.200336969697</v>
      </c>
      <c r="AQ1076">
        <v>7.93629591470954e-05</v>
      </c>
      <c r="AR1076">
        <v>110.853086517706</v>
      </c>
      <c r="AS1076">
        <v>6</v>
      </c>
      <c r="AT1076">
        <v>1</v>
      </c>
      <c r="AU1076">
        <f>IF(AS1076*$H$13&gt;=AW1076,1.0,(AW1076/(AW1076-AS1076*$H$13)))</f>
        <v>0</v>
      </c>
      <c r="AV1076">
        <f>(AU1076-1)*100</f>
        <v>0</v>
      </c>
      <c r="AW1076">
        <f>MAX(0,($B$13+$C$13*EF1076)/(1+$D$13*EF1076)*DY1076/(EA1076+273)*$E$13)</f>
        <v>0</v>
      </c>
      <c r="AX1076" t="s">
        <v>437</v>
      </c>
      <c r="AY1076" t="s">
        <v>437</v>
      </c>
      <c r="AZ1076">
        <v>0</v>
      </c>
      <c r="BA1076">
        <v>0</v>
      </c>
      <c r="BB1076">
        <f>1-AZ1076/BA1076</f>
        <v>0</v>
      </c>
      <c r="BC1076">
        <v>0</v>
      </c>
      <c r="BD1076" t="s">
        <v>437</v>
      </c>
      <c r="BE1076" t="s">
        <v>437</v>
      </c>
      <c r="BF1076">
        <v>0</v>
      </c>
      <c r="BG1076">
        <v>0</v>
      </c>
      <c r="BH1076">
        <f>1-BF1076/BG1076</f>
        <v>0</v>
      </c>
      <c r="BI1076">
        <v>0.5</v>
      </c>
      <c r="BJ1076">
        <f>DI1076</f>
        <v>0</v>
      </c>
      <c r="BK1076">
        <f>L1076</f>
        <v>0</v>
      </c>
      <c r="BL1076">
        <f>BH1076*BI1076*BJ1076</f>
        <v>0</v>
      </c>
      <c r="BM1076">
        <f>(BK1076-BC1076)/BJ1076</f>
        <v>0</v>
      </c>
      <c r="BN1076">
        <f>(BA1076-BG1076)/BG1076</f>
        <v>0</v>
      </c>
      <c r="BO1076">
        <f>AZ1076/(BB1076+AZ1076/BG1076)</f>
        <v>0</v>
      </c>
      <c r="BP1076" t="s">
        <v>437</v>
      </c>
      <c r="BQ1076">
        <v>0</v>
      </c>
      <c r="BR1076">
        <f>IF(BQ1076&lt;&gt;0, BQ1076, BO1076)</f>
        <v>0</v>
      </c>
      <c r="BS1076">
        <f>1-BR1076/BG1076</f>
        <v>0</v>
      </c>
      <c r="BT1076">
        <f>(BG1076-BF1076)/(BG1076-BR1076)</f>
        <v>0</v>
      </c>
      <c r="BU1076">
        <f>(BA1076-BG1076)/(BA1076-BR1076)</f>
        <v>0</v>
      </c>
      <c r="BV1076">
        <f>(BG1076-BF1076)/(BG1076-AZ1076)</f>
        <v>0</v>
      </c>
      <c r="BW1076">
        <f>(BA1076-BG1076)/(BA1076-AZ1076)</f>
        <v>0</v>
      </c>
      <c r="BX1076">
        <f>(BT1076*BR1076/BF1076)</f>
        <v>0</v>
      </c>
      <c r="BY1076">
        <f>(1-BX1076)</f>
        <v>0</v>
      </c>
      <c r="DH1076">
        <f>$B$11*EG1076+$C$11*EH1076+$F$11*ES1076*(1-EV1076)</f>
        <v>0</v>
      </c>
      <c r="DI1076">
        <f>DH1076*DJ1076</f>
        <v>0</v>
      </c>
      <c r="DJ1076">
        <f>($B$11*$D$9+$C$11*$D$9+$F$11*((FF1076+EX1076)/MAX(FF1076+EX1076+FG1076, 0.1)*$I$9+FG1076/MAX(FF1076+EX1076+FG1076, 0.1)*$J$9))/($B$11+$C$11+$F$11)</f>
        <v>0</v>
      </c>
      <c r="DK1076">
        <f>($B$11*$K$9+$C$11*$K$9+$F$11*((FF1076+EX1076)/MAX(FF1076+EX1076+FG1076, 0.1)*$P$9+FG1076/MAX(FF1076+EX1076+FG1076, 0.1)*$Q$9))/($B$11+$C$11+$F$11)</f>
        <v>0</v>
      </c>
      <c r="DL1076">
        <v>6</v>
      </c>
      <c r="DM1076">
        <v>0.5</v>
      </c>
      <c r="DN1076" t="s">
        <v>438</v>
      </c>
      <c r="DO1076">
        <v>2</v>
      </c>
      <c r="DP1076" t="b">
        <v>1</v>
      </c>
      <c r="DQ1076">
        <v>1761427108.25</v>
      </c>
      <c r="DR1076">
        <v>398.90425</v>
      </c>
      <c r="DS1076">
        <v>411.759583333333</v>
      </c>
      <c r="DT1076">
        <v>57.2081083333333</v>
      </c>
      <c r="DU1076">
        <v>26.0080833333333</v>
      </c>
      <c r="DV1076">
        <v>397.806583333333</v>
      </c>
      <c r="DW1076">
        <v>57.252225</v>
      </c>
      <c r="DX1076">
        <v>500.007083333333</v>
      </c>
      <c r="DY1076">
        <v>90.18485</v>
      </c>
      <c r="DZ1076">
        <v>0.04070895</v>
      </c>
      <c r="EA1076">
        <v>52.1593916666667</v>
      </c>
      <c r="EB1076">
        <v>47.8556833333333</v>
      </c>
      <c r="EC1076">
        <v>999.9</v>
      </c>
      <c r="ED1076">
        <v>0</v>
      </c>
      <c r="EE1076">
        <v>0</v>
      </c>
      <c r="EF1076">
        <v>10008.1875</v>
      </c>
      <c r="EG1076">
        <v>0</v>
      </c>
      <c r="EH1076">
        <v>1209.07416666667</v>
      </c>
      <c r="EI1076">
        <v>-12.8555641666667</v>
      </c>
      <c r="EJ1076">
        <v>423.1095</v>
      </c>
      <c r="EK1076">
        <v>422.75475</v>
      </c>
      <c r="EL1076">
        <v>31.2000333333333</v>
      </c>
      <c r="EM1076">
        <v>411.759583333333</v>
      </c>
      <c r="EN1076">
        <v>26.0080833333333</v>
      </c>
      <c r="EO1076">
        <v>5.15930583333333</v>
      </c>
      <c r="EP1076">
        <v>2.345535</v>
      </c>
      <c r="EQ1076">
        <v>33.3742</v>
      </c>
      <c r="ER1076">
        <v>19.9925666666667</v>
      </c>
      <c r="ES1076">
        <v>1199.97583333333</v>
      </c>
      <c r="ET1076">
        <v>0.96700675</v>
      </c>
      <c r="EU1076">
        <v>0.0329934666666667</v>
      </c>
      <c r="EV1076">
        <v>0</v>
      </c>
      <c r="EW1076">
        <v>986.589</v>
      </c>
      <c r="EX1076">
        <v>5.00059</v>
      </c>
      <c r="EY1076">
        <v>13017.5666666667</v>
      </c>
      <c r="EZ1076">
        <v>10358.5416666667</v>
      </c>
      <c r="FA1076">
        <v>64.156</v>
      </c>
      <c r="FB1076">
        <v>65.3435</v>
      </c>
      <c r="FC1076">
        <v>64.2185</v>
      </c>
      <c r="FD1076">
        <v>65.06725</v>
      </c>
      <c r="FE1076">
        <v>65.479</v>
      </c>
      <c r="FF1076">
        <v>1155.55333333333</v>
      </c>
      <c r="FG1076">
        <v>39.4225</v>
      </c>
      <c r="FH1076">
        <v>0</v>
      </c>
      <c r="FI1076">
        <v>1761427077.1</v>
      </c>
      <c r="FJ1076">
        <v>0</v>
      </c>
      <c r="FK1076">
        <v>986.53052</v>
      </c>
      <c r="FL1076">
        <v>-1.98269230876351</v>
      </c>
      <c r="FM1076">
        <v>-40.1384615523438</v>
      </c>
      <c r="FN1076">
        <v>13016.684</v>
      </c>
      <c r="FO1076">
        <v>15</v>
      </c>
      <c r="FP1076">
        <v>0</v>
      </c>
      <c r="FQ1076" t="s">
        <v>439</v>
      </c>
      <c r="FR1076">
        <v>0</v>
      </c>
      <c r="FS1076">
        <v>0</v>
      </c>
      <c r="FT1076">
        <v>0</v>
      </c>
      <c r="FU1076">
        <v>0</v>
      </c>
      <c r="FV1076">
        <v>0</v>
      </c>
      <c r="FW1076">
        <v>0</v>
      </c>
      <c r="FX1076">
        <v>0</v>
      </c>
      <c r="FY1076">
        <v>0</v>
      </c>
      <c r="FZ1076">
        <v>0</v>
      </c>
      <c r="GA1076">
        <v>0</v>
      </c>
      <c r="GB1076">
        <v>0</v>
      </c>
      <c r="GC1076">
        <v>-15.3283485714286</v>
      </c>
      <c r="GD1076">
        <v>37.5843584415584</v>
      </c>
      <c r="GE1076">
        <v>4.36485241320808</v>
      </c>
      <c r="GF1076">
        <v>0</v>
      </c>
      <c r="GG1076">
        <v>986.770088235294</v>
      </c>
      <c r="GH1076">
        <v>-3.23307869245428</v>
      </c>
      <c r="GI1076">
        <v>0.370039454784063</v>
      </c>
      <c r="GJ1076">
        <v>-1</v>
      </c>
      <c r="GK1076">
        <v>31.208719047619</v>
      </c>
      <c r="GL1076">
        <v>-0.120342857142785</v>
      </c>
      <c r="GM1076">
        <v>0.012854520014658</v>
      </c>
      <c r="GN1076">
        <v>0</v>
      </c>
      <c r="GO1076">
        <v>0</v>
      </c>
      <c r="GP1076">
        <v>2</v>
      </c>
      <c r="GQ1076" t="s">
        <v>473</v>
      </c>
      <c r="GR1076">
        <v>3.12628</v>
      </c>
      <c r="GS1076">
        <v>2.71857</v>
      </c>
      <c r="GT1076">
        <v>0.0788088</v>
      </c>
      <c r="GU1076">
        <v>0.0793496</v>
      </c>
      <c r="GV1076">
        <v>0.177543</v>
      </c>
      <c r="GW1076">
        <v>0.102734</v>
      </c>
      <c r="GX1076">
        <v>32811.4</v>
      </c>
      <c r="GY1076">
        <v>34615.1</v>
      </c>
      <c r="GZ1076">
        <v>32372.6</v>
      </c>
      <c r="HA1076">
        <v>34190.5</v>
      </c>
      <c r="HB1076">
        <v>38351.3</v>
      </c>
      <c r="HC1076">
        <v>44278.3</v>
      </c>
      <c r="HD1076">
        <v>50937.6</v>
      </c>
      <c r="HE1076">
        <v>54876.4</v>
      </c>
      <c r="HF1076">
        <v>1.6507</v>
      </c>
      <c r="HG1076">
        <v>1.49968</v>
      </c>
      <c r="HH1076">
        <v>-0.124276</v>
      </c>
      <c r="HI1076">
        <v>0</v>
      </c>
      <c r="HJ1076">
        <v>49.8036</v>
      </c>
      <c r="HK1076">
        <v>999.9</v>
      </c>
      <c r="HL1076">
        <v>56.214</v>
      </c>
      <c r="HM1076">
        <v>30.454</v>
      </c>
      <c r="HN1076">
        <v>27.2578</v>
      </c>
      <c r="HO1076">
        <v>59.987</v>
      </c>
      <c r="HP1076">
        <v>40.5168</v>
      </c>
      <c r="HQ1076">
        <v>1</v>
      </c>
      <c r="HR1076">
        <v>2.68395</v>
      </c>
      <c r="HS1076">
        <v>0.349319</v>
      </c>
      <c r="HT1076">
        <v>20.1098</v>
      </c>
      <c r="HU1076">
        <v>5.18554</v>
      </c>
      <c r="HV1076">
        <v>12.0159</v>
      </c>
      <c r="HW1076">
        <v>4.96695</v>
      </c>
      <c r="HX1076">
        <v>3.29593</v>
      </c>
      <c r="HY1076">
        <v>9999</v>
      </c>
      <c r="HZ1076">
        <v>9999</v>
      </c>
      <c r="IA1076">
        <v>999.9</v>
      </c>
      <c r="IB1076">
        <v>9999</v>
      </c>
      <c r="IC1076">
        <v>1.86325</v>
      </c>
      <c r="ID1076">
        <v>1.86813</v>
      </c>
      <c r="IE1076">
        <v>1.86783</v>
      </c>
      <c r="IF1076">
        <v>1.86905</v>
      </c>
      <c r="IG1076">
        <v>1.86981</v>
      </c>
      <c r="IH1076">
        <v>1.86586</v>
      </c>
      <c r="II1076">
        <v>1.86691</v>
      </c>
      <c r="IJ1076">
        <v>1.86836</v>
      </c>
      <c r="IK1076">
        <v>5</v>
      </c>
      <c r="IL1076">
        <v>0</v>
      </c>
      <c r="IM1076">
        <v>0</v>
      </c>
      <c r="IN1076">
        <v>0</v>
      </c>
      <c r="IO1076" t="s">
        <v>441</v>
      </c>
      <c r="IP1076" t="s">
        <v>442</v>
      </c>
      <c r="IQ1076" t="s">
        <v>443</v>
      </c>
      <c r="IR1076" t="s">
        <v>443</v>
      </c>
      <c r="IS1076" t="s">
        <v>443</v>
      </c>
      <c r="IT1076" t="s">
        <v>443</v>
      </c>
      <c r="IU1076">
        <v>0</v>
      </c>
      <c r="IV1076">
        <v>100</v>
      </c>
      <c r="IW1076">
        <v>100</v>
      </c>
      <c r="IX1076">
        <v>1.097</v>
      </c>
      <c r="IY1076">
        <v>-0.0442</v>
      </c>
      <c r="IZ1076">
        <v>1.09748391826392</v>
      </c>
      <c r="JA1076">
        <v>0</v>
      </c>
      <c r="JB1076">
        <v>0</v>
      </c>
      <c r="JC1076">
        <v>0</v>
      </c>
      <c r="JD1076">
        <v>-0.0441141096964596</v>
      </c>
      <c r="JE1076">
        <v>0</v>
      </c>
      <c r="JF1076">
        <v>0</v>
      </c>
      <c r="JG1076">
        <v>0</v>
      </c>
      <c r="JH1076">
        <v>5</v>
      </c>
      <c r="JI1076">
        <v>2273</v>
      </c>
      <c r="JJ1076">
        <v>1</v>
      </c>
      <c r="JK1076">
        <v>24</v>
      </c>
      <c r="JL1076">
        <v>29357118.6</v>
      </c>
      <c r="JM1076">
        <v>29357118.6</v>
      </c>
      <c r="JN1076">
        <v>0.936279</v>
      </c>
      <c r="JO1076">
        <v>2.63062</v>
      </c>
      <c r="JP1076">
        <v>1.54785</v>
      </c>
      <c r="JQ1076">
        <v>2.31567</v>
      </c>
      <c r="JR1076">
        <v>1.64673</v>
      </c>
      <c r="JS1076">
        <v>2.33398</v>
      </c>
      <c r="JT1076">
        <v>34.4408</v>
      </c>
      <c r="JU1076">
        <v>24.1838</v>
      </c>
      <c r="JV1076">
        <v>18</v>
      </c>
      <c r="JW1076">
        <v>487.879</v>
      </c>
      <c r="JX1076">
        <v>378.352</v>
      </c>
      <c r="JY1076">
        <v>50.8714</v>
      </c>
      <c r="JZ1076">
        <v>57.2109</v>
      </c>
      <c r="KA1076">
        <v>29.9978</v>
      </c>
      <c r="KB1076">
        <v>56.4861</v>
      </c>
      <c r="KC1076">
        <v>56.2622</v>
      </c>
      <c r="KD1076">
        <v>18.6475</v>
      </c>
      <c r="KE1076">
        <v>0</v>
      </c>
      <c r="KF1076">
        <v>100</v>
      </c>
      <c r="KG1076">
        <v>50.9076</v>
      </c>
      <c r="KH1076">
        <v>365.581</v>
      </c>
      <c r="KI1076">
        <v>26.2864</v>
      </c>
      <c r="KJ1076">
        <v>92.2839</v>
      </c>
      <c r="KK1076">
        <v>88.7668</v>
      </c>
    </row>
    <row r="1077" spans="1:297">
      <c r="A1077">
        <v>1061</v>
      </c>
      <c r="B1077">
        <v>1761427122</v>
      </c>
      <c r="C1077">
        <v>18941</v>
      </c>
      <c r="D1077" t="s">
        <v>2575</v>
      </c>
      <c r="E1077" t="s">
        <v>2576</v>
      </c>
      <c r="F1077">
        <v>5</v>
      </c>
      <c r="G1077" t="s">
        <v>2568</v>
      </c>
      <c r="H1077" t="s">
        <v>436</v>
      </c>
      <c r="I1077">
        <v>1761427114.58333</v>
      </c>
      <c r="J1077">
        <f>(K1077)/1000</f>
        <v>0</v>
      </c>
      <c r="K1077">
        <f>IF(DP1077, AN1077, AH1077)</f>
        <v>0</v>
      </c>
      <c r="L1077">
        <f>IF(DP1077, AI1077, AG1077)</f>
        <v>0</v>
      </c>
      <c r="M1077">
        <f>DR1077 - IF(AU1077&gt;1, L1077*DL1077*100.0/(AW1077), 0)</f>
        <v>0</v>
      </c>
      <c r="N1077">
        <f>((T1077-J1077/2)*M1077-L1077)/(T1077+J1077/2)</f>
        <v>0</v>
      </c>
      <c r="O1077">
        <f>N1077*(DY1077+DZ1077)/1000.0</f>
        <v>0</v>
      </c>
      <c r="P1077">
        <f>(DR1077 - IF(AU1077&gt;1, L1077*DL1077*100.0/(AW1077), 0))*(DY1077+DZ1077)/1000.0</f>
        <v>0</v>
      </c>
      <c r="Q1077">
        <f>2.0/((1/S1077-1/R1077)+SIGN(S1077)*SQRT((1/S1077-1/R1077)*(1/S1077-1/R1077) + 4*DM1077/((DM1077+1)*(DM1077+1))*(2*1/S1077*1/R1077-1/R1077*1/R1077)))</f>
        <v>0</v>
      </c>
      <c r="R1077">
        <f>IF(LEFT(DN1077,1)&lt;&gt;"0",IF(LEFT(DN1077,1)="1",3.0,DO1077),$D$5+$E$5*(EF1077*DY1077/($K$5*1000))+$F$5*(EF1077*DY1077/($K$5*1000))*MAX(MIN(DL1077,$J$5),$I$5)*MAX(MIN(DL1077,$J$5),$I$5)+$G$5*MAX(MIN(DL1077,$J$5),$I$5)*(EF1077*DY1077/($K$5*1000))+$H$5*(EF1077*DY1077/($K$5*1000))*(EF1077*DY1077/($K$5*1000)))</f>
        <v>0</v>
      </c>
      <c r="S1077">
        <f>J1077*(1000-(1000*0.61365*exp(17.502*W1077/(240.97+W1077))/(DY1077+DZ1077)+DT1077)/2)/(1000*0.61365*exp(17.502*W1077/(240.97+W1077))/(DY1077+DZ1077)-DT1077)</f>
        <v>0</v>
      </c>
      <c r="T1077">
        <f>1/((DM1077+1)/(Q1077/1.6)+1/(R1077/1.37)) + DM1077/((DM1077+1)/(Q1077/1.6) + DM1077/(R1077/1.37))</f>
        <v>0</v>
      </c>
      <c r="U1077">
        <f>(DH1077*DK1077)</f>
        <v>0</v>
      </c>
      <c r="V1077">
        <f>(EA1077+(U1077+2*0.95*5.67E-8*(((EA1077+$B$7)+273)^4-(EA1077+273)^4)-44100*J1077)/(1.84*29.3*R1077+8*0.95*5.67E-8*(EA1077+273)^3))</f>
        <v>0</v>
      </c>
      <c r="W1077">
        <f>($C$7*EB1077+$D$7*EC1077+$E$7*V1077)</f>
        <v>0</v>
      </c>
      <c r="X1077">
        <f>0.61365*exp(17.502*W1077/(240.97+W1077))</f>
        <v>0</v>
      </c>
      <c r="Y1077">
        <f>(Z1077/AA1077*100)</f>
        <v>0</v>
      </c>
      <c r="Z1077">
        <f>DT1077*(DY1077+DZ1077)/1000</f>
        <v>0</v>
      </c>
      <c r="AA1077">
        <f>0.61365*exp(17.502*EA1077/(240.97+EA1077))</f>
        <v>0</v>
      </c>
      <c r="AB1077">
        <f>(X1077-DT1077*(DY1077+DZ1077)/1000)</f>
        <v>0</v>
      </c>
      <c r="AC1077">
        <f>(-J1077*44100)</f>
        <v>0</v>
      </c>
      <c r="AD1077">
        <f>2*29.3*R1077*0.92*(EA1077-W1077)</f>
        <v>0</v>
      </c>
      <c r="AE1077">
        <f>2*0.95*5.67E-8*(((EA1077+$B$7)+273)^4-(W1077+273)^4)</f>
        <v>0</v>
      </c>
      <c r="AF1077">
        <f>U1077+AE1077+AC1077+AD1077</f>
        <v>0</v>
      </c>
      <c r="AG1077">
        <f>DX1077*AU1077*(DS1077-DR1077*(1000-AU1077*DU1077)/(1000-AU1077*DT1077))/(100*DL1077)</f>
        <v>0</v>
      </c>
      <c r="AH1077">
        <f>1000*DX1077*AU1077*(DT1077-DU1077)/(100*DL1077*(1000-AU1077*DT1077))</f>
        <v>0</v>
      </c>
      <c r="AI1077">
        <f>(AJ1077 - AK1077 - DY1077*1E3/(8.314*(EA1077+273.15)) * AM1077/DX1077 * AL1077) * DX1077/(100*DL1077) * (1000 - DU1077)/1000</f>
        <v>0</v>
      </c>
      <c r="AJ1077">
        <v>393.825684127364</v>
      </c>
      <c r="AK1077">
        <v>399.743375757576</v>
      </c>
      <c r="AL1077">
        <v>-2.81368780069553</v>
      </c>
      <c r="AM1077">
        <v>65.4933450207612</v>
      </c>
      <c r="AN1077">
        <f>(AP1077 - AO1077 + DY1077*1E3/(8.314*(EA1077+273.15)) * AR1077/DX1077 * AQ1077) * DX1077/(100*DL1077) * 1000/(1000 - AP1077)</f>
        <v>0</v>
      </c>
      <c r="AO1077">
        <v>26.000611154209</v>
      </c>
      <c r="AP1077">
        <v>57.2086763636364</v>
      </c>
      <c r="AQ1077">
        <v>-2.33500457522936e-05</v>
      </c>
      <c r="AR1077">
        <v>110.853086517706</v>
      </c>
      <c r="AS1077">
        <v>6</v>
      </c>
      <c r="AT1077">
        <v>1</v>
      </c>
      <c r="AU1077">
        <f>IF(AS1077*$H$13&gt;=AW1077,1.0,(AW1077/(AW1077-AS1077*$H$13)))</f>
        <v>0</v>
      </c>
      <c r="AV1077">
        <f>(AU1077-1)*100</f>
        <v>0</v>
      </c>
      <c r="AW1077">
        <f>MAX(0,($B$13+$C$13*EF1077)/(1+$D$13*EF1077)*DY1077/(EA1077+273)*$E$13)</f>
        <v>0</v>
      </c>
      <c r="AX1077" t="s">
        <v>437</v>
      </c>
      <c r="AY1077" t="s">
        <v>437</v>
      </c>
      <c r="AZ1077">
        <v>0</v>
      </c>
      <c r="BA1077">
        <v>0</v>
      </c>
      <c r="BB1077">
        <f>1-AZ1077/BA1077</f>
        <v>0</v>
      </c>
      <c r="BC1077">
        <v>0</v>
      </c>
      <c r="BD1077" t="s">
        <v>437</v>
      </c>
      <c r="BE1077" t="s">
        <v>437</v>
      </c>
      <c r="BF1077">
        <v>0</v>
      </c>
      <c r="BG1077">
        <v>0</v>
      </c>
      <c r="BH1077">
        <f>1-BF1077/BG1077</f>
        <v>0</v>
      </c>
      <c r="BI1077">
        <v>0.5</v>
      </c>
      <c r="BJ1077">
        <f>DI1077</f>
        <v>0</v>
      </c>
      <c r="BK1077">
        <f>L1077</f>
        <v>0</v>
      </c>
      <c r="BL1077">
        <f>BH1077*BI1077*BJ1077</f>
        <v>0</v>
      </c>
      <c r="BM1077">
        <f>(BK1077-BC1077)/BJ1077</f>
        <v>0</v>
      </c>
      <c r="BN1077">
        <f>(BA1077-BG1077)/BG1077</f>
        <v>0</v>
      </c>
      <c r="BO1077">
        <f>AZ1077/(BB1077+AZ1077/BG1077)</f>
        <v>0</v>
      </c>
      <c r="BP1077" t="s">
        <v>437</v>
      </c>
      <c r="BQ1077">
        <v>0</v>
      </c>
      <c r="BR1077">
        <f>IF(BQ1077&lt;&gt;0, BQ1077, BO1077)</f>
        <v>0</v>
      </c>
      <c r="BS1077">
        <f>1-BR1077/BG1077</f>
        <v>0</v>
      </c>
      <c r="BT1077">
        <f>(BG1077-BF1077)/(BG1077-BR1077)</f>
        <v>0</v>
      </c>
      <c r="BU1077">
        <f>(BA1077-BG1077)/(BA1077-BR1077)</f>
        <v>0</v>
      </c>
      <c r="BV1077">
        <f>(BG1077-BF1077)/(BG1077-AZ1077)</f>
        <v>0</v>
      </c>
      <c r="BW1077">
        <f>(BA1077-BG1077)/(BA1077-AZ1077)</f>
        <v>0</v>
      </c>
      <c r="BX1077">
        <f>(BT1077*BR1077/BF1077)</f>
        <v>0</v>
      </c>
      <c r="BY1077">
        <f>(1-BX1077)</f>
        <v>0</v>
      </c>
      <c r="DH1077">
        <f>$B$11*EG1077+$C$11*EH1077+$F$11*ES1077*(1-EV1077)</f>
        <v>0</v>
      </c>
      <c r="DI1077">
        <f>DH1077*DJ1077</f>
        <v>0</v>
      </c>
      <c r="DJ1077">
        <f>($B$11*$D$9+$C$11*$D$9+$F$11*((FF1077+EX1077)/MAX(FF1077+EX1077+FG1077, 0.1)*$I$9+FG1077/MAX(FF1077+EX1077+FG1077, 0.1)*$J$9))/($B$11+$C$11+$F$11)</f>
        <v>0</v>
      </c>
      <c r="DK1077">
        <f>($B$11*$K$9+$C$11*$K$9+$F$11*((FF1077+EX1077)/MAX(FF1077+EX1077+FG1077, 0.1)*$P$9+FG1077/MAX(FF1077+EX1077+FG1077, 0.1)*$Q$9))/($B$11+$C$11+$F$11)</f>
        <v>0</v>
      </c>
      <c r="DL1077">
        <v>6</v>
      </c>
      <c r="DM1077">
        <v>0.5</v>
      </c>
      <c r="DN1077" t="s">
        <v>438</v>
      </c>
      <c r="DO1077">
        <v>2</v>
      </c>
      <c r="DP1077" t="b">
        <v>1</v>
      </c>
      <c r="DQ1077">
        <v>1761427114.58333</v>
      </c>
      <c r="DR1077">
        <v>390.896</v>
      </c>
      <c r="DS1077">
        <v>396.338166666667</v>
      </c>
      <c r="DT1077">
        <v>57.20535</v>
      </c>
      <c r="DU1077">
        <v>26.0044083333333</v>
      </c>
      <c r="DV1077">
        <v>389.798333333333</v>
      </c>
      <c r="DW1077">
        <v>57.2494583333333</v>
      </c>
      <c r="DX1077">
        <v>500.009583333333</v>
      </c>
      <c r="DY1077">
        <v>90.1852666666667</v>
      </c>
      <c r="DZ1077">
        <v>0.0405259666666667</v>
      </c>
      <c r="EA1077">
        <v>52.1600833333333</v>
      </c>
      <c r="EB1077">
        <v>47.8527333333333</v>
      </c>
      <c r="EC1077">
        <v>999.9</v>
      </c>
      <c r="ED1077">
        <v>0</v>
      </c>
      <c r="EE1077">
        <v>0</v>
      </c>
      <c r="EF1077">
        <v>10002.5041666667</v>
      </c>
      <c r="EG1077">
        <v>0</v>
      </c>
      <c r="EH1077">
        <v>1209.11166666667</v>
      </c>
      <c r="EI1077">
        <v>-5.44242066666667</v>
      </c>
      <c r="EJ1077">
        <v>414.613916666667</v>
      </c>
      <c r="EK1077">
        <v>406.92</v>
      </c>
      <c r="EL1077">
        <v>31.200925</v>
      </c>
      <c r="EM1077">
        <v>396.338166666667</v>
      </c>
      <c r="EN1077">
        <v>26.0044083333333</v>
      </c>
      <c r="EO1077">
        <v>5.15908</v>
      </c>
      <c r="EP1077">
        <v>2.34521583333333</v>
      </c>
      <c r="EQ1077">
        <v>33.3734083333333</v>
      </c>
      <c r="ER1077">
        <v>19.9903666666667</v>
      </c>
      <c r="ES1077">
        <v>1199.975</v>
      </c>
      <c r="ET1077">
        <v>0.96700675</v>
      </c>
      <c r="EU1077">
        <v>0.0329934416666667</v>
      </c>
      <c r="EV1077">
        <v>0</v>
      </c>
      <c r="EW1077">
        <v>986.072083333333</v>
      </c>
      <c r="EX1077">
        <v>5.00059</v>
      </c>
      <c r="EY1077">
        <v>13009.7</v>
      </c>
      <c r="EZ1077">
        <v>10358.5333333333</v>
      </c>
      <c r="FA1077">
        <v>64.1301666666667</v>
      </c>
      <c r="FB1077">
        <v>65.31725</v>
      </c>
      <c r="FC1077">
        <v>64.1975</v>
      </c>
      <c r="FD1077">
        <v>65.062</v>
      </c>
      <c r="FE1077">
        <v>65.45275</v>
      </c>
      <c r="FF1077">
        <v>1155.5525</v>
      </c>
      <c r="FG1077">
        <v>39.4225</v>
      </c>
      <c r="FH1077">
        <v>0</v>
      </c>
      <c r="FI1077">
        <v>1761427082.5</v>
      </c>
      <c r="FJ1077">
        <v>0</v>
      </c>
      <c r="FK1077">
        <v>986.062769230769</v>
      </c>
      <c r="FL1077">
        <v>-6.68047861783493</v>
      </c>
      <c r="FM1077">
        <v>-102.41367510328</v>
      </c>
      <c r="FN1077">
        <v>13010.2461538462</v>
      </c>
      <c r="FO1077">
        <v>15</v>
      </c>
      <c r="FP1077">
        <v>0</v>
      </c>
      <c r="FQ1077" t="s">
        <v>439</v>
      </c>
      <c r="FR1077">
        <v>0</v>
      </c>
      <c r="FS1077">
        <v>0</v>
      </c>
      <c r="FT1077">
        <v>0</v>
      </c>
      <c r="FU1077">
        <v>0</v>
      </c>
      <c r="FV1077">
        <v>0</v>
      </c>
      <c r="FW1077">
        <v>0</v>
      </c>
      <c r="FX1077">
        <v>0</v>
      </c>
      <c r="FY1077">
        <v>0</v>
      </c>
      <c r="FZ1077">
        <v>0</v>
      </c>
      <c r="GA1077">
        <v>0</v>
      </c>
      <c r="GB1077">
        <v>0</v>
      </c>
      <c r="GC1077">
        <v>-10.4729572857143</v>
      </c>
      <c r="GD1077">
        <v>67.2027697402597</v>
      </c>
      <c r="GE1077">
        <v>6.91805514453744</v>
      </c>
      <c r="GF1077">
        <v>0</v>
      </c>
      <c r="GG1077">
        <v>986.401852941176</v>
      </c>
      <c r="GH1077">
        <v>-4.00970206331858</v>
      </c>
      <c r="GI1077">
        <v>0.490338966331571</v>
      </c>
      <c r="GJ1077">
        <v>-1</v>
      </c>
      <c r="GK1077">
        <v>31.2032666666667</v>
      </c>
      <c r="GL1077">
        <v>-0.0249350649350689</v>
      </c>
      <c r="GM1077">
        <v>0.00716714284132333</v>
      </c>
      <c r="GN1077">
        <v>1</v>
      </c>
      <c r="GO1077">
        <v>1</v>
      </c>
      <c r="GP1077">
        <v>2</v>
      </c>
      <c r="GQ1077" t="s">
        <v>446</v>
      </c>
      <c r="GR1077">
        <v>3.12628</v>
      </c>
      <c r="GS1077">
        <v>2.71822</v>
      </c>
      <c r="GT1077">
        <v>0.0762935</v>
      </c>
      <c r="GU1077">
        <v>0.0762478</v>
      </c>
      <c r="GV1077">
        <v>0.177555</v>
      </c>
      <c r="GW1077">
        <v>0.102727</v>
      </c>
      <c r="GX1077">
        <v>32901.6</v>
      </c>
      <c r="GY1077">
        <v>34733.1</v>
      </c>
      <c r="GZ1077">
        <v>32373.2</v>
      </c>
      <c r="HA1077">
        <v>34191.8</v>
      </c>
      <c r="HB1077">
        <v>38351</v>
      </c>
      <c r="HC1077">
        <v>44279.6</v>
      </c>
      <c r="HD1077">
        <v>50938.6</v>
      </c>
      <c r="HE1077">
        <v>54878</v>
      </c>
      <c r="HF1077">
        <v>1.651</v>
      </c>
      <c r="HG1077">
        <v>1.49985</v>
      </c>
      <c r="HH1077">
        <v>-0.123084</v>
      </c>
      <c r="HI1077">
        <v>0</v>
      </c>
      <c r="HJ1077">
        <v>49.7976</v>
      </c>
      <c r="HK1077">
        <v>999.9</v>
      </c>
      <c r="HL1077">
        <v>56.214</v>
      </c>
      <c r="HM1077">
        <v>30.454</v>
      </c>
      <c r="HN1077">
        <v>27.2609</v>
      </c>
      <c r="HO1077">
        <v>59.867</v>
      </c>
      <c r="HP1077">
        <v>40.3846</v>
      </c>
      <c r="HQ1077">
        <v>1</v>
      </c>
      <c r="HR1077">
        <v>2.68235</v>
      </c>
      <c r="HS1077">
        <v>0.404717</v>
      </c>
      <c r="HT1077">
        <v>20.1092</v>
      </c>
      <c r="HU1077">
        <v>5.18464</v>
      </c>
      <c r="HV1077">
        <v>12.0159</v>
      </c>
      <c r="HW1077">
        <v>4.96685</v>
      </c>
      <c r="HX1077">
        <v>3.29585</v>
      </c>
      <c r="HY1077">
        <v>9999</v>
      </c>
      <c r="HZ1077">
        <v>9999</v>
      </c>
      <c r="IA1077">
        <v>999.9</v>
      </c>
      <c r="IB1077">
        <v>9999</v>
      </c>
      <c r="IC1077">
        <v>1.86325</v>
      </c>
      <c r="ID1077">
        <v>1.86812</v>
      </c>
      <c r="IE1077">
        <v>1.86783</v>
      </c>
      <c r="IF1077">
        <v>1.86905</v>
      </c>
      <c r="IG1077">
        <v>1.86981</v>
      </c>
      <c r="IH1077">
        <v>1.86586</v>
      </c>
      <c r="II1077">
        <v>1.86693</v>
      </c>
      <c r="IJ1077">
        <v>1.86839</v>
      </c>
      <c r="IK1077">
        <v>5</v>
      </c>
      <c r="IL1077">
        <v>0</v>
      </c>
      <c r="IM1077">
        <v>0</v>
      </c>
      <c r="IN1077">
        <v>0</v>
      </c>
      <c r="IO1077" t="s">
        <v>441</v>
      </c>
      <c r="IP1077" t="s">
        <v>442</v>
      </c>
      <c r="IQ1077" t="s">
        <v>443</v>
      </c>
      <c r="IR1077" t="s">
        <v>443</v>
      </c>
      <c r="IS1077" t="s">
        <v>443</v>
      </c>
      <c r="IT1077" t="s">
        <v>443</v>
      </c>
      <c r="IU1077">
        <v>0</v>
      </c>
      <c r="IV1077">
        <v>100</v>
      </c>
      <c r="IW1077">
        <v>100</v>
      </c>
      <c r="IX1077">
        <v>1.097</v>
      </c>
      <c r="IY1077">
        <v>-0.0441</v>
      </c>
      <c r="IZ1077">
        <v>1.09748391826392</v>
      </c>
      <c r="JA1077">
        <v>0</v>
      </c>
      <c r="JB1077">
        <v>0</v>
      </c>
      <c r="JC1077">
        <v>0</v>
      </c>
      <c r="JD1077">
        <v>-0.0441141096964596</v>
      </c>
      <c r="JE1077">
        <v>0</v>
      </c>
      <c r="JF1077">
        <v>0</v>
      </c>
      <c r="JG1077">
        <v>0</v>
      </c>
      <c r="JH1077">
        <v>5</v>
      </c>
      <c r="JI1077">
        <v>2273</v>
      </c>
      <c r="JJ1077">
        <v>1</v>
      </c>
      <c r="JK1077">
        <v>24</v>
      </c>
      <c r="JL1077">
        <v>29357118.7</v>
      </c>
      <c r="JM1077">
        <v>29357118.7</v>
      </c>
      <c r="JN1077">
        <v>0.897217</v>
      </c>
      <c r="JO1077">
        <v>2.62939</v>
      </c>
      <c r="JP1077">
        <v>1.54785</v>
      </c>
      <c r="JQ1077">
        <v>2.31445</v>
      </c>
      <c r="JR1077">
        <v>1.64673</v>
      </c>
      <c r="JS1077">
        <v>2.34497</v>
      </c>
      <c r="JT1077">
        <v>34.4408</v>
      </c>
      <c r="JU1077">
        <v>24.1838</v>
      </c>
      <c r="JV1077">
        <v>18</v>
      </c>
      <c r="JW1077">
        <v>488.05</v>
      </c>
      <c r="JX1077">
        <v>378.421</v>
      </c>
      <c r="JY1077">
        <v>51.0155</v>
      </c>
      <c r="JZ1077">
        <v>57.1949</v>
      </c>
      <c r="KA1077">
        <v>29.9985</v>
      </c>
      <c r="KB1077">
        <v>56.4764</v>
      </c>
      <c r="KC1077">
        <v>56.2528</v>
      </c>
      <c r="KD1077">
        <v>17.8335</v>
      </c>
      <c r="KE1077">
        <v>0</v>
      </c>
      <c r="KF1077">
        <v>100</v>
      </c>
      <c r="KG1077">
        <v>51.1179</v>
      </c>
      <c r="KH1077">
        <v>345.169</v>
      </c>
      <c r="KI1077">
        <v>26.2864</v>
      </c>
      <c r="KJ1077">
        <v>92.2857</v>
      </c>
      <c r="KK1077">
        <v>88.7697</v>
      </c>
    </row>
    <row r="1078" spans="1:297">
      <c r="A1078">
        <v>1062</v>
      </c>
      <c r="B1078">
        <v>1761427127</v>
      </c>
      <c r="C1078">
        <v>18946</v>
      </c>
      <c r="D1078" t="s">
        <v>2577</v>
      </c>
      <c r="E1078" t="s">
        <v>2578</v>
      </c>
      <c r="F1078">
        <v>5</v>
      </c>
      <c r="G1078" t="s">
        <v>2568</v>
      </c>
      <c r="H1078" t="s">
        <v>436</v>
      </c>
      <c r="I1078">
        <v>1761427119.58333</v>
      </c>
      <c r="J1078">
        <f>(K1078)/1000</f>
        <v>0</v>
      </c>
      <c r="K1078">
        <f>IF(DP1078, AN1078, AH1078)</f>
        <v>0</v>
      </c>
      <c r="L1078">
        <f>IF(DP1078, AI1078, AG1078)</f>
        <v>0</v>
      </c>
      <c r="M1078">
        <f>DR1078 - IF(AU1078&gt;1, L1078*DL1078*100.0/(AW1078), 0)</f>
        <v>0</v>
      </c>
      <c r="N1078">
        <f>((T1078-J1078/2)*M1078-L1078)/(T1078+J1078/2)</f>
        <v>0</v>
      </c>
      <c r="O1078">
        <f>N1078*(DY1078+DZ1078)/1000.0</f>
        <v>0</v>
      </c>
      <c r="P1078">
        <f>(DR1078 - IF(AU1078&gt;1, L1078*DL1078*100.0/(AW1078), 0))*(DY1078+DZ1078)/1000.0</f>
        <v>0</v>
      </c>
      <c r="Q1078">
        <f>2.0/((1/S1078-1/R1078)+SIGN(S1078)*SQRT((1/S1078-1/R1078)*(1/S1078-1/R1078) + 4*DM1078/((DM1078+1)*(DM1078+1))*(2*1/S1078*1/R1078-1/R1078*1/R1078)))</f>
        <v>0</v>
      </c>
      <c r="R1078">
        <f>IF(LEFT(DN1078,1)&lt;&gt;"0",IF(LEFT(DN1078,1)="1",3.0,DO1078),$D$5+$E$5*(EF1078*DY1078/($K$5*1000))+$F$5*(EF1078*DY1078/($K$5*1000))*MAX(MIN(DL1078,$J$5),$I$5)*MAX(MIN(DL1078,$J$5),$I$5)+$G$5*MAX(MIN(DL1078,$J$5),$I$5)*(EF1078*DY1078/($K$5*1000))+$H$5*(EF1078*DY1078/($K$5*1000))*(EF1078*DY1078/($K$5*1000)))</f>
        <v>0</v>
      </c>
      <c r="S1078">
        <f>J1078*(1000-(1000*0.61365*exp(17.502*W1078/(240.97+W1078))/(DY1078+DZ1078)+DT1078)/2)/(1000*0.61365*exp(17.502*W1078/(240.97+W1078))/(DY1078+DZ1078)-DT1078)</f>
        <v>0</v>
      </c>
      <c r="T1078">
        <f>1/((DM1078+1)/(Q1078/1.6)+1/(R1078/1.37)) + DM1078/((DM1078+1)/(Q1078/1.6) + DM1078/(R1078/1.37))</f>
        <v>0</v>
      </c>
      <c r="U1078">
        <f>(DH1078*DK1078)</f>
        <v>0</v>
      </c>
      <c r="V1078">
        <f>(EA1078+(U1078+2*0.95*5.67E-8*(((EA1078+$B$7)+273)^4-(EA1078+273)^4)-44100*J1078)/(1.84*29.3*R1078+8*0.95*5.67E-8*(EA1078+273)^3))</f>
        <v>0</v>
      </c>
      <c r="W1078">
        <f>($C$7*EB1078+$D$7*EC1078+$E$7*V1078)</f>
        <v>0</v>
      </c>
      <c r="X1078">
        <f>0.61365*exp(17.502*W1078/(240.97+W1078))</f>
        <v>0</v>
      </c>
      <c r="Y1078">
        <f>(Z1078/AA1078*100)</f>
        <v>0</v>
      </c>
      <c r="Z1078">
        <f>DT1078*(DY1078+DZ1078)/1000</f>
        <v>0</v>
      </c>
      <c r="AA1078">
        <f>0.61365*exp(17.502*EA1078/(240.97+EA1078))</f>
        <v>0</v>
      </c>
      <c r="AB1078">
        <f>(X1078-DT1078*(DY1078+DZ1078)/1000)</f>
        <v>0</v>
      </c>
      <c r="AC1078">
        <f>(-J1078*44100)</f>
        <v>0</v>
      </c>
      <c r="AD1078">
        <f>2*29.3*R1078*0.92*(EA1078-W1078)</f>
        <v>0</v>
      </c>
      <c r="AE1078">
        <f>2*0.95*5.67E-8*(((EA1078+$B$7)+273)^4-(W1078+273)^4)</f>
        <v>0</v>
      </c>
      <c r="AF1078">
        <f>U1078+AE1078+AC1078+AD1078</f>
        <v>0</v>
      </c>
      <c r="AG1078">
        <f>DX1078*AU1078*(DS1078-DR1078*(1000-AU1078*DU1078)/(1000-AU1078*DT1078))/(100*DL1078)</f>
        <v>0</v>
      </c>
      <c r="AH1078">
        <f>1000*DX1078*AU1078*(DT1078-DU1078)/(100*DL1078*(1000-AU1078*DT1078))</f>
        <v>0</v>
      </c>
      <c r="AI1078">
        <f>(AJ1078 - AK1078 - DY1078*1E3/(8.314*(EA1078+273.15)) * AM1078/DX1078 * AL1078) * DX1078/(100*DL1078) * (1000 - DU1078)/1000</f>
        <v>0</v>
      </c>
      <c r="AJ1078">
        <v>377.353632690779</v>
      </c>
      <c r="AK1078">
        <v>384.881048484848</v>
      </c>
      <c r="AL1078">
        <v>-3.03330487762062</v>
      </c>
      <c r="AM1078">
        <v>65.4933450207612</v>
      </c>
      <c r="AN1078">
        <f>(AP1078 - AO1078 + DY1078*1E3/(8.314*(EA1078+273.15)) * AR1078/DX1078 * AQ1078) * DX1078/(100*DL1078) * 1000/(1000 - AP1078)</f>
        <v>0</v>
      </c>
      <c r="AO1078">
        <v>25.9969074232163</v>
      </c>
      <c r="AP1078">
        <v>57.2166193939394</v>
      </c>
      <c r="AQ1078">
        <v>0.000271656575496349</v>
      </c>
      <c r="AR1078">
        <v>110.853086517706</v>
      </c>
      <c r="AS1078">
        <v>6</v>
      </c>
      <c r="AT1078">
        <v>1</v>
      </c>
      <c r="AU1078">
        <f>IF(AS1078*$H$13&gt;=AW1078,1.0,(AW1078/(AW1078-AS1078*$H$13)))</f>
        <v>0</v>
      </c>
      <c r="AV1078">
        <f>(AU1078-1)*100</f>
        <v>0</v>
      </c>
      <c r="AW1078">
        <f>MAX(0,($B$13+$C$13*EF1078)/(1+$D$13*EF1078)*DY1078/(EA1078+273)*$E$13)</f>
        <v>0</v>
      </c>
      <c r="AX1078" t="s">
        <v>437</v>
      </c>
      <c r="AY1078" t="s">
        <v>437</v>
      </c>
      <c r="AZ1078">
        <v>0</v>
      </c>
      <c r="BA1078">
        <v>0</v>
      </c>
      <c r="BB1078">
        <f>1-AZ1078/BA1078</f>
        <v>0</v>
      </c>
      <c r="BC1078">
        <v>0</v>
      </c>
      <c r="BD1078" t="s">
        <v>437</v>
      </c>
      <c r="BE1078" t="s">
        <v>437</v>
      </c>
      <c r="BF1078">
        <v>0</v>
      </c>
      <c r="BG1078">
        <v>0</v>
      </c>
      <c r="BH1078">
        <f>1-BF1078/BG1078</f>
        <v>0</v>
      </c>
      <c r="BI1078">
        <v>0.5</v>
      </c>
      <c r="BJ1078">
        <f>DI1078</f>
        <v>0</v>
      </c>
      <c r="BK1078">
        <f>L1078</f>
        <v>0</v>
      </c>
      <c r="BL1078">
        <f>BH1078*BI1078*BJ1078</f>
        <v>0</v>
      </c>
      <c r="BM1078">
        <f>(BK1078-BC1078)/BJ1078</f>
        <v>0</v>
      </c>
      <c r="BN1078">
        <f>(BA1078-BG1078)/BG1078</f>
        <v>0</v>
      </c>
      <c r="BO1078">
        <f>AZ1078/(BB1078+AZ1078/BG1078)</f>
        <v>0</v>
      </c>
      <c r="BP1078" t="s">
        <v>437</v>
      </c>
      <c r="BQ1078">
        <v>0</v>
      </c>
      <c r="BR1078">
        <f>IF(BQ1078&lt;&gt;0, BQ1078, BO1078)</f>
        <v>0</v>
      </c>
      <c r="BS1078">
        <f>1-BR1078/BG1078</f>
        <v>0</v>
      </c>
      <c r="BT1078">
        <f>(BG1078-BF1078)/(BG1078-BR1078)</f>
        <v>0</v>
      </c>
      <c r="BU1078">
        <f>(BA1078-BG1078)/(BA1078-BR1078)</f>
        <v>0</v>
      </c>
      <c r="BV1078">
        <f>(BG1078-BF1078)/(BG1078-AZ1078)</f>
        <v>0</v>
      </c>
      <c r="BW1078">
        <f>(BA1078-BG1078)/(BA1078-AZ1078)</f>
        <v>0</v>
      </c>
      <c r="BX1078">
        <f>(BT1078*BR1078/BF1078)</f>
        <v>0</v>
      </c>
      <c r="BY1078">
        <f>(1-BX1078)</f>
        <v>0</v>
      </c>
      <c r="DH1078">
        <f>$B$11*EG1078+$C$11*EH1078+$F$11*ES1078*(1-EV1078)</f>
        <v>0</v>
      </c>
      <c r="DI1078">
        <f>DH1078*DJ1078</f>
        <v>0</v>
      </c>
      <c r="DJ1078">
        <f>($B$11*$D$9+$C$11*$D$9+$F$11*((FF1078+EX1078)/MAX(FF1078+EX1078+FG1078, 0.1)*$I$9+FG1078/MAX(FF1078+EX1078+FG1078, 0.1)*$J$9))/($B$11+$C$11+$F$11)</f>
        <v>0</v>
      </c>
      <c r="DK1078">
        <f>($B$11*$K$9+$C$11*$K$9+$F$11*((FF1078+EX1078)/MAX(FF1078+EX1078+FG1078, 0.1)*$P$9+FG1078/MAX(FF1078+EX1078+FG1078, 0.1)*$Q$9))/($B$11+$C$11+$F$11)</f>
        <v>0</v>
      </c>
      <c r="DL1078">
        <v>6</v>
      </c>
      <c r="DM1078">
        <v>0.5</v>
      </c>
      <c r="DN1078" t="s">
        <v>438</v>
      </c>
      <c r="DO1078">
        <v>2</v>
      </c>
      <c r="DP1078" t="b">
        <v>1</v>
      </c>
      <c r="DQ1078">
        <v>1761427119.58333</v>
      </c>
      <c r="DR1078">
        <v>380.0635</v>
      </c>
      <c r="DS1078">
        <v>380.786416666667</v>
      </c>
      <c r="DT1078">
        <v>57.2079916666667</v>
      </c>
      <c r="DU1078">
        <v>26.000925</v>
      </c>
      <c r="DV1078">
        <v>378.966</v>
      </c>
      <c r="DW1078">
        <v>57.2521083333333</v>
      </c>
      <c r="DX1078">
        <v>500.007583333333</v>
      </c>
      <c r="DY1078">
        <v>90.1850833333333</v>
      </c>
      <c r="DZ1078">
        <v>0.0404138416666667</v>
      </c>
      <c r="EA1078">
        <v>52.1679666666667</v>
      </c>
      <c r="EB1078">
        <v>47.8534</v>
      </c>
      <c r="EC1078">
        <v>999.9</v>
      </c>
      <c r="ED1078">
        <v>0</v>
      </c>
      <c r="EE1078">
        <v>0</v>
      </c>
      <c r="EF1078">
        <v>9996.875</v>
      </c>
      <c r="EG1078">
        <v>0</v>
      </c>
      <c r="EH1078">
        <v>1209.12916666667</v>
      </c>
      <c r="EI1078">
        <v>-0.723103166666667</v>
      </c>
      <c r="EJ1078">
        <v>403.12525</v>
      </c>
      <c r="EK1078">
        <v>390.95175</v>
      </c>
      <c r="EL1078">
        <v>31.2070416666667</v>
      </c>
      <c r="EM1078">
        <v>380.786416666667</v>
      </c>
      <c r="EN1078">
        <v>26.000925</v>
      </c>
      <c r="EO1078">
        <v>5.1593075</v>
      </c>
      <c r="EP1078">
        <v>2.34489666666667</v>
      </c>
      <c r="EQ1078">
        <v>33.3741916666667</v>
      </c>
      <c r="ER1078">
        <v>19.9881666666667</v>
      </c>
      <c r="ES1078">
        <v>1199.9775</v>
      </c>
      <c r="ET1078">
        <v>0.96700675</v>
      </c>
      <c r="EU1078">
        <v>0.0329934416666667</v>
      </c>
      <c r="EV1078">
        <v>0</v>
      </c>
      <c r="EW1078">
        <v>985.1905</v>
      </c>
      <c r="EX1078">
        <v>5.00059</v>
      </c>
      <c r="EY1078">
        <v>12996.3083333333</v>
      </c>
      <c r="EZ1078">
        <v>10358.5583333333</v>
      </c>
      <c r="FA1078">
        <v>64.125</v>
      </c>
      <c r="FB1078">
        <v>65.312</v>
      </c>
      <c r="FC1078">
        <v>64.187</v>
      </c>
      <c r="FD1078">
        <v>65.0413333333333</v>
      </c>
      <c r="FE1078">
        <v>65.437</v>
      </c>
      <c r="FF1078">
        <v>1155.555</v>
      </c>
      <c r="FG1078">
        <v>39.4225</v>
      </c>
      <c r="FH1078">
        <v>0</v>
      </c>
      <c r="FI1078">
        <v>1761427087.9</v>
      </c>
      <c r="FJ1078">
        <v>0</v>
      </c>
      <c r="FK1078">
        <v>985.04</v>
      </c>
      <c r="FL1078">
        <v>-16.2386922795652</v>
      </c>
      <c r="FM1078">
        <v>-220.515384325214</v>
      </c>
      <c r="FN1078">
        <v>12994.932</v>
      </c>
      <c r="FO1078">
        <v>15</v>
      </c>
      <c r="FP1078">
        <v>0</v>
      </c>
      <c r="FQ1078" t="s">
        <v>439</v>
      </c>
      <c r="FR1078">
        <v>0</v>
      </c>
      <c r="FS1078">
        <v>0</v>
      </c>
      <c r="FT1078">
        <v>0</v>
      </c>
      <c r="FU1078">
        <v>0</v>
      </c>
      <c r="FV1078">
        <v>0</v>
      </c>
      <c r="FW1078">
        <v>0</v>
      </c>
      <c r="FX1078">
        <v>0</v>
      </c>
      <c r="FY1078">
        <v>0</v>
      </c>
      <c r="FZ1078">
        <v>0</v>
      </c>
      <c r="GA1078">
        <v>0</v>
      </c>
      <c r="GB1078">
        <v>0</v>
      </c>
      <c r="GC1078">
        <v>-4.64667657142857</v>
      </c>
      <c r="GD1078">
        <v>61.8142829610389</v>
      </c>
      <c r="GE1078">
        <v>6.39833903062756</v>
      </c>
      <c r="GF1078">
        <v>0</v>
      </c>
      <c r="GG1078">
        <v>985.628558823529</v>
      </c>
      <c r="GH1078">
        <v>-9.5459587507859</v>
      </c>
      <c r="GI1078">
        <v>1.04918089034133</v>
      </c>
      <c r="GJ1078">
        <v>-1</v>
      </c>
      <c r="GK1078">
        <v>31.2043904761905</v>
      </c>
      <c r="GL1078">
        <v>0.0592675324675585</v>
      </c>
      <c r="GM1078">
        <v>0.00795337034050585</v>
      </c>
      <c r="GN1078">
        <v>1</v>
      </c>
      <c r="GO1078">
        <v>1</v>
      </c>
      <c r="GP1078">
        <v>2</v>
      </c>
      <c r="GQ1078" t="s">
        <v>446</v>
      </c>
      <c r="GR1078">
        <v>3.12615</v>
      </c>
      <c r="GS1078">
        <v>2.71815</v>
      </c>
      <c r="GT1078">
        <v>0.0739021</v>
      </c>
      <c r="GU1078">
        <v>0.073367</v>
      </c>
      <c r="GV1078">
        <v>0.177575</v>
      </c>
      <c r="GW1078">
        <v>0.102714</v>
      </c>
      <c r="GX1078">
        <v>32987</v>
      </c>
      <c r="GY1078">
        <v>34842.5</v>
      </c>
      <c r="GZ1078">
        <v>32373.5</v>
      </c>
      <c r="HA1078">
        <v>34192.9</v>
      </c>
      <c r="HB1078">
        <v>38350</v>
      </c>
      <c r="HC1078">
        <v>44281.3</v>
      </c>
      <c r="HD1078">
        <v>50938.9</v>
      </c>
      <c r="HE1078">
        <v>54879.8</v>
      </c>
      <c r="HF1078">
        <v>1.65103</v>
      </c>
      <c r="HG1078">
        <v>1.5</v>
      </c>
      <c r="HH1078">
        <v>-0.122525</v>
      </c>
      <c r="HI1078">
        <v>0</v>
      </c>
      <c r="HJ1078">
        <v>49.7976</v>
      </c>
      <c r="HK1078">
        <v>999.9</v>
      </c>
      <c r="HL1078">
        <v>56.214</v>
      </c>
      <c r="HM1078">
        <v>30.454</v>
      </c>
      <c r="HN1078">
        <v>27.2571</v>
      </c>
      <c r="HO1078">
        <v>59.997</v>
      </c>
      <c r="HP1078">
        <v>40.5489</v>
      </c>
      <c r="HQ1078">
        <v>1</v>
      </c>
      <c r="HR1078">
        <v>2.68107</v>
      </c>
      <c r="HS1078">
        <v>0.378115</v>
      </c>
      <c r="HT1078">
        <v>20.1095</v>
      </c>
      <c r="HU1078">
        <v>5.18479</v>
      </c>
      <c r="HV1078">
        <v>12.0159</v>
      </c>
      <c r="HW1078">
        <v>4.9667</v>
      </c>
      <c r="HX1078">
        <v>3.29585</v>
      </c>
      <c r="HY1078">
        <v>9999</v>
      </c>
      <c r="HZ1078">
        <v>9999</v>
      </c>
      <c r="IA1078">
        <v>999.9</v>
      </c>
      <c r="IB1078">
        <v>9999</v>
      </c>
      <c r="IC1078">
        <v>1.86325</v>
      </c>
      <c r="ID1078">
        <v>1.8681</v>
      </c>
      <c r="IE1078">
        <v>1.86783</v>
      </c>
      <c r="IF1078">
        <v>1.86905</v>
      </c>
      <c r="IG1078">
        <v>1.86981</v>
      </c>
      <c r="IH1078">
        <v>1.86584</v>
      </c>
      <c r="II1078">
        <v>1.86693</v>
      </c>
      <c r="IJ1078">
        <v>1.86842</v>
      </c>
      <c r="IK1078">
        <v>5</v>
      </c>
      <c r="IL1078">
        <v>0</v>
      </c>
      <c r="IM1078">
        <v>0</v>
      </c>
      <c r="IN1078">
        <v>0</v>
      </c>
      <c r="IO1078" t="s">
        <v>441</v>
      </c>
      <c r="IP1078" t="s">
        <v>442</v>
      </c>
      <c r="IQ1078" t="s">
        <v>443</v>
      </c>
      <c r="IR1078" t="s">
        <v>443</v>
      </c>
      <c r="IS1078" t="s">
        <v>443</v>
      </c>
      <c r="IT1078" t="s">
        <v>443</v>
      </c>
      <c r="IU1078">
        <v>0</v>
      </c>
      <c r="IV1078">
        <v>100</v>
      </c>
      <c r="IW1078">
        <v>100</v>
      </c>
      <c r="IX1078">
        <v>1.098</v>
      </c>
      <c r="IY1078">
        <v>-0.0441</v>
      </c>
      <c r="IZ1078">
        <v>1.09748391826392</v>
      </c>
      <c r="JA1078">
        <v>0</v>
      </c>
      <c r="JB1078">
        <v>0</v>
      </c>
      <c r="JC1078">
        <v>0</v>
      </c>
      <c r="JD1078">
        <v>-0.0441141096964596</v>
      </c>
      <c r="JE1078">
        <v>0</v>
      </c>
      <c r="JF1078">
        <v>0</v>
      </c>
      <c r="JG1078">
        <v>0</v>
      </c>
      <c r="JH1078">
        <v>5</v>
      </c>
      <c r="JI1078">
        <v>2273</v>
      </c>
      <c r="JJ1078">
        <v>1</v>
      </c>
      <c r="JK1078">
        <v>24</v>
      </c>
      <c r="JL1078">
        <v>29357118.8</v>
      </c>
      <c r="JM1078">
        <v>29357118.8</v>
      </c>
      <c r="JN1078">
        <v>0.861816</v>
      </c>
      <c r="JO1078">
        <v>2.63306</v>
      </c>
      <c r="JP1078">
        <v>1.54785</v>
      </c>
      <c r="JQ1078">
        <v>2.31445</v>
      </c>
      <c r="JR1078">
        <v>1.64673</v>
      </c>
      <c r="JS1078">
        <v>2.28271</v>
      </c>
      <c r="JT1078">
        <v>34.4408</v>
      </c>
      <c r="JU1078">
        <v>24.1751</v>
      </c>
      <c r="JV1078">
        <v>18</v>
      </c>
      <c r="JW1078">
        <v>488.017</v>
      </c>
      <c r="JX1078">
        <v>378.483</v>
      </c>
      <c r="JY1078">
        <v>51.1191</v>
      </c>
      <c r="JZ1078">
        <v>57.1829</v>
      </c>
      <c r="KA1078">
        <v>29.9987</v>
      </c>
      <c r="KB1078">
        <v>56.4668</v>
      </c>
      <c r="KC1078">
        <v>56.2452</v>
      </c>
      <c r="KD1078">
        <v>17.2162</v>
      </c>
      <c r="KE1078">
        <v>0</v>
      </c>
      <c r="KF1078">
        <v>100</v>
      </c>
      <c r="KG1078">
        <v>51.2157</v>
      </c>
      <c r="KH1078">
        <v>331.629</v>
      </c>
      <c r="KI1078">
        <v>26.2864</v>
      </c>
      <c r="KJ1078">
        <v>92.2863</v>
      </c>
      <c r="KK1078">
        <v>88.7726</v>
      </c>
    </row>
    <row r="1079" spans="1:297">
      <c r="A1079">
        <v>1063</v>
      </c>
      <c r="B1079">
        <v>1761427132</v>
      </c>
      <c r="C1079">
        <v>18951</v>
      </c>
      <c r="D1079" t="s">
        <v>2579</v>
      </c>
      <c r="E1079" t="s">
        <v>2580</v>
      </c>
      <c r="F1079">
        <v>5</v>
      </c>
      <c r="G1079" t="s">
        <v>2568</v>
      </c>
      <c r="H1079" t="s">
        <v>436</v>
      </c>
      <c r="I1079">
        <v>1761427123.92308</v>
      </c>
      <c r="J1079">
        <f>(K1079)/1000</f>
        <v>0</v>
      </c>
      <c r="K1079">
        <f>IF(DP1079, AN1079, AH1079)</f>
        <v>0</v>
      </c>
      <c r="L1079">
        <f>IF(DP1079, AI1079, AG1079)</f>
        <v>0</v>
      </c>
      <c r="M1079">
        <f>DR1079 - IF(AU1079&gt;1, L1079*DL1079*100.0/(AW1079), 0)</f>
        <v>0</v>
      </c>
      <c r="N1079">
        <f>((T1079-J1079/2)*M1079-L1079)/(T1079+J1079/2)</f>
        <v>0</v>
      </c>
      <c r="O1079">
        <f>N1079*(DY1079+DZ1079)/1000.0</f>
        <v>0</v>
      </c>
      <c r="P1079">
        <f>(DR1079 - IF(AU1079&gt;1, L1079*DL1079*100.0/(AW1079), 0))*(DY1079+DZ1079)/1000.0</f>
        <v>0</v>
      </c>
      <c r="Q1079">
        <f>2.0/((1/S1079-1/R1079)+SIGN(S1079)*SQRT((1/S1079-1/R1079)*(1/S1079-1/R1079) + 4*DM1079/((DM1079+1)*(DM1079+1))*(2*1/S1079*1/R1079-1/R1079*1/R1079)))</f>
        <v>0</v>
      </c>
      <c r="R1079">
        <f>IF(LEFT(DN1079,1)&lt;&gt;"0",IF(LEFT(DN1079,1)="1",3.0,DO1079),$D$5+$E$5*(EF1079*DY1079/($K$5*1000))+$F$5*(EF1079*DY1079/($K$5*1000))*MAX(MIN(DL1079,$J$5),$I$5)*MAX(MIN(DL1079,$J$5),$I$5)+$G$5*MAX(MIN(DL1079,$J$5),$I$5)*(EF1079*DY1079/($K$5*1000))+$H$5*(EF1079*DY1079/($K$5*1000))*(EF1079*DY1079/($K$5*1000)))</f>
        <v>0</v>
      </c>
      <c r="S1079">
        <f>J1079*(1000-(1000*0.61365*exp(17.502*W1079/(240.97+W1079))/(DY1079+DZ1079)+DT1079)/2)/(1000*0.61365*exp(17.502*W1079/(240.97+W1079))/(DY1079+DZ1079)-DT1079)</f>
        <v>0</v>
      </c>
      <c r="T1079">
        <f>1/((DM1079+1)/(Q1079/1.6)+1/(R1079/1.37)) + DM1079/((DM1079+1)/(Q1079/1.6) + DM1079/(R1079/1.37))</f>
        <v>0</v>
      </c>
      <c r="U1079">
        <f>(DH1079*DK1079)</f>
        <v>0</v>
      </c>
      <c r="V1079">
        <f>(EA1079+(U1079+2*0.95*5.67E-8*(((EA1079+$B$7)+273)^4-(EA1079+273)^4)-44100*J1079)/(1.84*29.3*R1079+8*0.95*5.67E-8*(EA1079+273)^3))</f>
        <v>0</v>
      </c>
      <c r="W1079">
        <f>($C$7*EB1079+$D$7*EC1079+$E$7*V1079)</f>
        <v>0</v>
      </c>
      <c r="X1079">
        <f>0.61365*exp(17.502*W1079/(240.97+W1079))</f>
        <v>0</v>
      </c>
      <c r="Y1079">
        <f>(Z1079/AA1079*100)</f>
        <v>0</v>
      </c>
      <c r="Z1079">
        <f>DT1079*(DY1079+DZ1079)/1000</f>
        <v>0</v>
      </c>
      <c r="AA1079">
        <f>0.61365*exp(17.502*EA1079/(240.97+EA1079))</f>
        <v>0</v>
      </c>
      <c r="AB1079">
        <f>(X1079-DT1079*(DY1079+DZ1079)/1000)</f>
        <v>0</v>
      </c>
      <c r="AC1079">
        <f>(-J1079*44100)</f>
        <v>0</v>
      </c>
      <c r="AD1079">
        <f>2*29.3*R1079*0.92*(EA1079-W1079)</f>
        <v>0</v>
      </c>
      <c r="AE1079">
        <f>2*0.95*5.67E-8*(((EA1079+$B$7)+273)^4-(W1079+273)^4)</f>
        <v>0</v>
      </c>
      <c r="AF1079">
        <f>U1079+AE1079+AC1079+AD1079</f>
        <v>0</v>
      </c>
      <c r="AG1079">
        <f>DX1079*AU1079*(DS1079-DR1079*(1000-AU1079*DU1079)/(1000-AU1079*DT1079))/(100*DL1079)</f>
        <v>0</v>
      </c>
      <c r="AH1079">
        <f>1000*DX1079*AU1079*(DT1079-DU1079)/(100*DL1079*(1000-AU1079*DT1079))</f>
        <v>0</v>
      </c>
      <c r="AI1079">
        <f>(AJ1079 - AK1079 - DY1079*1E3/(8.314*(EA1079+273.15)) * AM1079/DX1079 * AL1079) * DX1079/(100*DL1079) * (1000 - DU1079)/1000</f>
        <v>0</v>
      </c>
      <c r="AJ1079">
        <v>359.621954097815</v>
      </c>
      <c r="AK1079">
        <v>368.4344</v>
      </c>
      <c r="AL1079">
        <v>-3.30285444806468</v>
      </c>
      <c r="AM1079">
        <v>65.4933450207612</v>
      </c>
      <c r="AN1079">
        <f>(AP1079 - AO1079 + DY1079*1E3/(8.314*(EA1079+273.15)) * AR1079/DX1079 * AQ1079) * DX1079/(100*DL1079) * 1000/(1000 - AP1079)</f>
        <v>0</v>
      </c>
      <c r="AO1079">
        <v>25.9907469657524</v>
      </c>
      <c r="AP1079">
        <v>57.238356969697</v>
      </c>
      <c r="AQ1079">
        <v>0.000518064683241916</v>
      </c>
      <c r="AR1079">
        <v>110.853086517706</v>
      </c>
      <c r="AS1079">
        <v>6</v>
      </c>
      <c r="AT1079">
        <v>1</v>
      </c>
      <c r="AU1079">
        <f>IF(AS1079*$H$13&gt;=AW1079,1.0,(AW1079/(AW1079-AS1079*$H$13)))</f>
        <v>0</v>
      </c>
      <c r="AV1079">
        <f>(AU1079-1)*100</f>
        <v>0</v>
      </c>
      <c r="AW1079">
        <f>MAX(0,($B$13+$C$13*EF1079)/(1+$D$13*EF1079)*DY1079/(EA1079+273)*$E$13)</f>
        <v>0</v>
      </c>
      <c r="AX1079" t="s">
        <v>437</v>
      </c>
      <c r="AY1079" t="s">
        <v>437</v>
      </c>
      <c r="AZ1079">
        <v>0</v>
      </c>
      <c r="BA1079">
        <v>0</v>
      </c>
      <c r="BB1079">
        <f>1-AZ1079/BA1079</f>
        <v>0</v>
      </c>
      <c r="BC1079">
        <v>0</v>
      </c>
      <c r="BD1079" t="s">
        <v>437</v>
      </c>
      <c r="BE1079" t="s">
        <v>437</v>
      </c>
      <c r="BF1079">
        <v>0</v>
      </c>
      <c r="BG1079">
        <v>0</v>
      </c>
      <c r="BH1079">
        <f>1-BF1079/BG1079</f>
        <v>0</v>
      </c>
      <c r="BI1079">
        <v>0.5</v>
      </c>
      <c r="BJ1079">
        <f>DI1079</f>
        <v>0</v>
      </c>
      <c r="BK1079">
        <f>L1079</f>
        <v>0</v>
      </c>
      <c r="BL1079">
        <f>BH1079*BI1079*BJ1079</f>
        <v>0</v>
      </c>
      <c r="BM1079">
        <f>(BK1079-BC1079)/BJ1079</f>
        <v>0</v>
      </c>
      <c r="BN1079">
        <f>(BA1079-BG1079)/BG1079</f>
        <v>0</v>
      </c>
      <c r="BO1079">
        <f>AZ1079/(BB1079+AZ1079/BG1079)</f>
        <v>0</v>
      </c>
      <c r="BP1079" t="s">
        <v>437</v>
      </c>
      <c r="BQ1079">
        <v>0</v>
      </c>
      <c r="BR1079">
        <f>IF(BQ1079&lt;&gt;0, BQ1079, BO1079)</f>
        <v>0</v>
      </c>
      <c r="BS1079">
        <f>1-BR1079/BG1079</f>
        <v>0</v>
      </c>
      <c r="BT1079">
        <f>(BG1079-BF1079)/(BG1079-BR1079)</f>
        <v>0</v>
      </c>
      <c r="BU1079">
        <f>(BA1079-BG1079)/(BA1079-BR1079)</f>
        <v>0</v>
      </c>
      <c r="BV1079">
        <f>(BG1079-BF1079)/(BG1079-AZ1079)</f>
        <v>0</v>
      </c>
      <c r="BW1079">
        <f>(BA1079-BG1079)/(BA1079-AZ1079)</f>
        <v>0</v>
      </c>
      <c r="BX1079">
        <f>(BT1079*BR1079/BF1079)</f>
        <v>0</v>
      </c>
      <c r="BY1079">
        <f>(1-BX1079)</f>
        <v>0</v>
      </c>
      <c r="DH1079">
        <f>$B$11*EG1079+$C$11*EH1079+$F$11*ES1079*(1-EV1079)</f>
        <v>0</v>
      </c>
      <c r="DI1079">
        <f>DH1079*DJ1079</f>
        <v>0</v>
      </c>
      <c r="DJ1079">
        <f>($B$11*$D$9+$C$11*$D$9+$F$11*((FF1079+EX1079)/MAX(FF1079+EX1079+FG1079, 0.1)*$I$9+FG1079/MAX(FF1079+EX1079+FG1079, 0.1)*$J$9))/($B$11+$C$11+$F$11)</f>
        <v>0</v>
      </c>
      <c r="DK1079">
        <f>($B$11*$K$9+$C$11*$K$9+$F$11*((FF1079+EX1079)/MAX(FF1079+EX1079+FG1079, 0.1)*$P$9+FG1079/MAX(FF1079+EX1079+FG1079, 0.1)*$Q$9))/($B$11+$C$11+$F$11)</f>
        <v>0</v>
      </c>
      <c r="DL1079">
        <v>6</v>
      </c>
      <c r="DM1079">
        <v>0.5</v>
      </c>
      <c r="DN1079" t="s">
        <v>438</v>
      </c>
      <c r="DO1079">
        <v>2</v>
      </c>
      <c r="DP1079" t="b">
        <v>1</v>
      </c>
      <c r="DQ1079">
        <v>1761427123.92308</v>
      </c>
      <c r="DR1079">
        <v>368.315923076923</v>
      </c>
      <c r="DS1079">
        <v>366.336923076923</v>
      </c>
      <c r="DT1079">
        <v>57.2171153846154</v>
      </c>
      <c r="DU1079">
        <v>25.9971692307692</v>
      </c>
      <c r="DV1079">
        <v>367.218384615385</v>
      </c>
      <c r="DW1079">
        <v>57.2612384615385</v>
      </c>
      <c r="DX1079">
        <v>500.006538461538</v>
      </c>
      <c r="DY1079">
        <v>90.1846384615384</v>
      </c>
      <c r="DZ1079">
        <v>0.0403765769230769</v>
      </c>
      <c r="EA1079">
        <v>52.1735692307692</v>
      </c>
      <c r="EB1079">
        <v>47.8570384615385</v>
      </c>
      <c r="EC1079">
        <v>999.9</v>
      </c>
      <c r="ED1079">
        <v>0</v>
      </c>
      <c r="EE1079">
        <v>0</v>
      </c>
      <c r="EF1079">
        <v>9992.21307692308</v>
      </c>
      <c r="EG1079">
        <v>0</v>
      </c>
      <c r="EH1079">
        <v>1209.15153846154</v>
      </c>
      <c r="EI1079">
        <v>1.97882476923077</v>
      </c>
      <c r="EJ1079">
        <v>390.668538461539</v>
      </c>
      <c r="EK1079">
        <v>376.115</v>
      </c>
      <c r="EL1079">
        <v>31.2199230769231</v>
      </c>
      <c r="EM1079">
        <v>366.336923076923</v>
      </c>
      <c r="EN1079">
        <v>25.9971692307692</v>
      </c>
      <c r="EO1079">
        <v>5.16010461538461</v>
      </c>
      <c r="EP1079">
        <v>2.34454615384615</v>
      </c>
      <c r="EQ1079">
        <v>33.3769461538462</v>
      </c>
      <c r="ER1079">
        <v>19.9857538461538</v>
      </c>
      <c r="ES1079">
        <v>1200.00307692308</v>
      </c>
      <c r="ET1079">
        <v>0.967005692307692</v>
      </c>
      <c r="EU1079">
        <v>0.0329944923076923</v>
      </c>
      <c r="EV1079">
        <v>0</v>
      </c>
      <c r="EW1079">
        <v>983.807769230769</v>
      </c>
      <c r="EX1079">
        <v>5.00059</v>
      </c>
      <c r="EY1079">
        <v>12978.4769230769</v>
      </c>
      <c r="EZ1079">
        <v>10358.7692307692</v>
      </c>
      <c r="FA1079">
        <v>64.125</v>
      </c>
      <c r="FB1079">
        <v>65.312</v>
      </c>
      <c r="FC1079">
        <v>64.187</v>
      </c>
      <c r="FD1079">
        <v>65.0238461538462</v>
      </c>
      <c r="FE1079">
        <v>65.437</v>
      </c>
      <c r="FF1079">
        <v>1155.57846153846</v>
      </c>
      <c r="FG1079">
        <v>39.4246153846154</v>
      </c>
      <c r="FH1079">
        <v>0</v>
      </c>
      <c r="FI1079">
        <v>1761427092.7</v>
      </c>
      <c r="FJ1079">
        <v>0</v>
      </c>
      <c r="FK1079">
        <v>983.45512</v>
      </c>
      <c r="FL1079">
        <v>-22.6949230683138</v>
      </c>
      <c r="FM1079">
        <v>-302.16923083707</v>
      </c>
      <c r="FN1079">
        <v>12974.536</v>
      </c>
      <c r="FO1079">
        <v>15</v>
      </c>
      <c r="FP1079">
        <v>0</v>
      </c>
      <c r="FQ1079" t="s">
        <v>439</v>
      </c>
      <c r="FR1079">
        <v>0</v>
      </c>
      <c r="FS1079">
        <v>0</v>
      </c>
      <c r="FT1079">
        <v>0</v>
      </c>
      <c r="FU1079">
        <v>0</v>
      </c>
      <c r="FV1079">
        <v>0</v>
      </c>
      <c r="FW1079">
        <v>0</v>
      </c>
      <c r="FX1079">
        <v>0</v>
      </c>
      <c r="FY1079">
        <v>0</v>
      </c>
      <c r="FZ1079">
        <v>0</v>
      </c>
      <c r="GA1079">
        <v>0</v>
      </c>
      <c r="GB1079">
        <v>0</v>
      </c>
      <c r="GC1079">
        <v>0.1885186</v>
      </c>
      <c r="GD1079">
        <v>38.468032962406</v>
      </c>
      <c r="GE1079">
        <v>3.85693062741152</v>
      </c>
      <c r="GF1079">
        <v>0</v>
      </c>
      <c r="GG1079">
        <v>984.558205882353</v>
      </c>
      <c r="GH1079">
        <v>-17.1052864819157</v>
      </c>
      <c r="GI1079">
        <v>1.74607655615823</v>
      </c>
      <c r="GJ1079">
        <v>-1</v>
      </c>
      <c r="GK1079">
        <v>31.21391</v>
      </c>
      <c r="GL1079">
        <v>0.153184962405953</v>
      </c>
      <c r="GM1079">
        <v>0.0155034157526653</v>
      </c>
      <c r="GN1079">
        <v>0</v>
      </c>
      <c r="GO1079">
        <v>0</v>
      </c>
      <c r="GP1079">
        <v>2</v>
      </c>
      <c r="GQ1079" t="s">
        <v>473</v>
      </c>
      <c r="GR1079">
        <v>3.12617</v>
      </c>
      <c r="GS1079">
        <v>2.7183</v>
      </c>
      <c r="GT1079">
        <v>0.0713171</v>
      </c>
      <c r="GU1079">
        <v>0.0707495</v>
      </c>
      <c r="GV1079">
        <v>0.177621</v>
      </c>
      <c r="GW1079">
        <v>0.102702</v>
      </c>
      <c r="GX1079">
        <v>33080</v>
      </c>
      <c r="GY1079">
        <v>34942</v>
      </c>
      <c r="GZ1079">
        <v>32374.4</v>
      </c>
      <c r="HA1079">
        <v>34194</v>
      </c>
      <c r="HB1079">
        <v>38348.6</v>
      </c>
      <c r="HC1079">
        <v>44282.9</v>
      </c>
      <c r="HD1079">
        <v>50940.1</v>
      </c>
      <c r="HE1079">
        <v>54881.3</v>
      </c>
      <c r="HF1079">
        <v>1.65075</v>
      </c>
      <c r="HG1079">
        <v>1.50017</v>
      </c>
      <c r="HH1079">
        <v>-0.122368</v>
      </c>
      <c r="HI1079">
        <v>0</v>
      </c>
      <c r="HJ1079">
        <v>49.7976</v>
      </c>
      <c r="HK1079">
        <v>999.9</v>
      </c>
      <c r="HL1079">
        <v>56.19</v>
      </c>
      <c r="HM1079">
        <v>30.434</v>
      </c>
      <c r="HN1079">
        <v>27.2137</v>
      </c>
      <c r="HO1079">
        <v>59.707</v>
      </c>
      <c r="HP1079">
        <v>40.4688</v>
      </c>
      <c r="HQ1079">
        <v>1</v>
      </c>
      <c r="HR1079">
        <v>2.67996</v>
      </c>
      <c r="HS1079">
        <v>0.331784</v>
      </c>
      <c r="HT1079">
        <v>20.1096</v>
      </c>
      <c r="HU1079">
        <v>5.18539</v>
      </c>
      <c r="HV1079">
        <v>12.0159</v>
      </c>
      <c r="HW1079">
        <v>4.9669</v>
      </c>
      <c r="HX1079">
        <v>3.29598</v>
      </c>
      <c r="HY1079">
        <v>9999</v>
      </c>
      <c r="HZ1079">
        <v>9999</v>
      </c>
      <c r="IA1079">
        <v>999.9</v>
      </c>
      <c r="IB1079">
        <v>9999</v>
      </c>
      <c r="IC1079">
        <v>1.86325</v>
      </c>
      <c r="ID1079">
        <v>1.86813</v>
      </c>
      <c r="IE1079">
        <v>1.86783</v>
      </c>
      <c r="IF1079">
        <v>1.86905</v>
      </c>
      <c r="IG1079">
        <v>1.86981</v>
      </c>
      <c r="IH1079">
        <v>1.86584</v>
      </c>
      <c r="II1079">
        <v>1.86693</v>
      </c>
      <c r="IJ1079">
        <v>1.86835</v>
      </c>
      <c r="IK1079">
        <v>5</v>
      </c>
      <c r="IL1079">
        <v>0</v>
      </c>
      <c r="IM1079">
        <v>0</v>
      </c>
      <c r="IN1079">
        <v>0</v>
      </c>
      <c r="IO1079" t="s">
        <v>441</v>
      </c>
      <c r="IP1079" t="s">
        <v>442</v>
      </c>
      <c r="IQ1079" t="s">
        <v>443</v>
      </c>
      <c r="IR1079" t="s">
        <v>443</v>
      </c>
      <c r="IS1079" t="s">
        <v>443</v>
      </c>
      <c r="IT1079" t="s">
        <v>443</v>
      </c>
      <c r="IU1079">
        <v>0</v>
      </c>
      <c r="IV1079">
        <v>100</v>
      </c>
      <c r="IW1079">
        <v>100</v>
      </c>
      <c r="IX1079">
        <v>1.097</v>
      </c>
      <c r="IY1079">
        <v>-0.0441</v>
      </c>
      <c r="IZ1079">
        <v>1.09748391826392</v>
      </c>
      <c r="JA1079">
        <v>0</v>
      </c>
      <c r="JB1079">
        <v>0</v>
      </c>
      <c r="JC1079">
        <v>0</v>
      </c>
      <c r="JD1079">
        <v>-0.0441141096964596</v>
      </c>
      <c r="JE1079">
        <v>0</v>
      </c>
      <c r="JF1079">
        <v>0</v>
      </c>
      <c r="JG1079">
        <v>0</v>
      </c>
      <c r="JH1079">
        <v>5</v>
      </c>
      <c r="JI1079">
        <v>2273</v>
      </c>
      <c r="JJ1079">
        <v>1</v>
      </c>
      <c r="JK1079">
        <v>24</v>
      </c>
      <c r="JL1079">
        <v>29357118.9</v>
      </c>
      <c r="JM1079">
        <v>29357118.9</v>
      </c>
      <c r="JN1079">
        <v>0.83252</v>
      </c>
      <c r="JO1079">
        <v>2.62573</v>
      </c>
      <c r="JP1079">
        <v>1.54785</v>
      </c>
      <c r="JQ1079">
        <v>2.31567</v>
      </c>
      <c r="JR1079">
        <v>1.64673</v>
      </c>
      <c r="JS1079">
        <v>2.35352</v>
      </c>
      <c r="JT1079">
        <v>34.4408</v>
      </c>
      <c r="JU1079">
        <v>24.1838</v>
      </c>
      <c r="JV1079">
        <v>18</v>
      </c>
      <c r="JW1079">
        <v>487.771</v>
      </c>
      <c r="JX1079">
        <v>378.554</v>
      </c>
      <c r="JY1079">
        <v>51.2109</v>
      </c>
      <c r="JZ1079">
        <v>57.1714</v>
      </c>
      <c r="KA1079">
        <v>29.9988</v>
      </c>
      <c r="KB1079">
        <v>56.4595</v>
      </c>
      <c r="KC1079">
        <v>56.236</v>
      </c>
      <c r="KD1079">
        <v>16.5541</v>
      </c>
      <c r="KE1079">
        <v>0</v>
      </c>
      <c r="KF1079">
        <v>100</v>
      </c>
      <c r="KG1079">
        <v>51.3119</v>
      </c>
      <c r="KH1079">
        <v>311.253</v>
      </c>
      <c r="KI1079">
        <v>26.2864</v>
      </c>
      <c r="KJ1079">
        <v>92.2886</v>
      </c>
      <c r="KK1079">
        <v>88.7753</v>
      </c>
    </row>
    <row r="1080" spans="1:297">
      <c r="A1080">
        <v>1064</v>
      </c>
      <c r="B1080">
        <v>1761427136</v>
      </c>
      <c r="C1080">
        <v>18955</v>
      </c>
      <c r="D1080" t="s">
        <v>2581</v>
      </c>
      <c r="E1080" t="s">
        <v>2582</v>
      </c>
      <c r="F1080">
        <v>5</v>
      </c>
      <c r="G1080" t="s">
        <v>2568</v>
      </c>
      <c r="H1080" t="s">
        <v>436</v>
      </c>
      <c r="I1080">
        <v>1761427128.25</v>
      </c>
      <c r="J1080">
        <f>(K1080)/1000</f>
        <v>0</v>
      </c>
      <c r="K1080">
        <f>IF(DP1080, AN1080, AH1080)</f>
        <v>0</v>
      </c>
      <c r="L1080">
        <f>IF(DP1080, AI1080, AG1080)</f>
        <v>0</v>
      </c>
      <c r="M1080">
        <f>DR1080 - IF(AU1080&gt;1, L1080*DL1080*100.0/(AW1080), 0)</f>
        <v>0</v>
      </c>
      <c r="N1080">
        <f>((T1080-J1080/2)*M1080-L1080)/(T1080+J1080/2)</f>
        <v>0</v>
      </c>
      <c r="O1080">
        <f>N1080*(DY1080+DZ1080)/1000.0</f>
        <v>0</v>
      </c>
      <c r="P1080">
        <f>(DR1080 - IF(AU1080&gt;1, L1080*DL1080*100.0/(AW1080), 0))*(DY1080+DZ1080)/1000.0</f>
        <v>0</v>
      </c>
      <c r="Q1080">
        <f>2.0/((1/S1080-1/R1080)+SIGN(S1080)*SQRT((1/S1080-1/R1080)*(1/S1080-1/R1080) + 4*DM1080/((DM1080+1)*(DM1080+1))*(2*1/S1080*1/R1080-1/R1080*1/R1080)))</f>
        <v>0</v>
      </c>
      <c r="R1080">
        <f>IF(LEFT(DN1080,1)&lt;&gt;"0",IF(LEFT(DN1080,1)="1",3.0,DO1080),$D$5+$E$5*(EF1080*DY1080/($K$5*1000))+$F$5*(EF1080*DY1080/($K$5*1000))*MAX(MIN(DL1080,$J$5),$I$5)*MAX(MIN(DL1080,$J$5),$I$5)+$G$5*MAX(MIN(DL1080,$J$5),$I$5)*(EF1080*DY1080/($K$5*1000))+$H$5*(EF1080*DY1080/($K$5*1000))*(EF1080*DY1080/($K$5*1000)))</f>
        <v>0</v>
      </c>
      <c r="S1080">
        <f>J1080*(1000-(1000*0.61365*exp(17.502*W1080/(240.97+W1080))/(DY1080+DZ1080)+DT1080)/2)/(1000*0.61365*exp(17.502*W1080/(240.97+W1080))/(DY1080+DZ1080)-DT1080)</f>
        <v>0</v>
      </c>
      <c r="T1080">
        <f>1/((DM1080+1)/(Q1080/1.6)+1/(R1080/1.37)) + DM1080/((DM1080+1)/(Q1080/1.6) + DM1080/(R1080/1.37))</f>
        <v>0</v>
      </c>
      <c r="U1080">
        <f>(DH1080*DK1080)</f>
        <v>0</v>
      </c>
      <c r="V1080">
        <f>(EA1080+(U1080+2*0.95*5.67E-8*(((EA1080+$B$7)+273)^4-(EA1080+273)^4)-44100*J1080)/(1.84*29.3*R1080+8*0.95*5.67E-8*(EA1080+273)^3))</f>
        <v>0</v>
      </c>
      <c r="W1080">
        <f>($C$7*EB1080+$D$7*EC1080+$E$7*V1080)</f>
        <v>0</v>
      </c>
      <c r="X1080">
        <f>0.61365*exp(17.502*W1080/(240.97+W1080))</f>
        <v>0</v>
      </c>
      <c r="Y1080">
        <f>(Z1080/AA1080*100)</f>
        <v>0</v>
      </c>
      <c r="Z1080">
        <f>DT1080*(DY1080+DZ1080)/1000</f>
        <v>0</v>
      </c>
      <c r="AA1080">
        <f>0.61365*exp(17.502*EA1080/(240.97+EA1080))</f>
        <v>0</v>
      </c>
      <c r="AB1080">
        <f>(X1080-DT1080*(DY1080+DZ1080)/1000)</f>
        <v>0</v>
      </c>
      <c r="AC1080">
        <f>(-J1080*44100)</f>
        <v>0</v>
      </c>
      <c r="AD1080">
        <f>2*29.3*R1080*0.92*(EA1080-W1080)</f>
        <v>0</v>
      </c>
      <c r="AE1080">
        <f>2*0.95*5.67E-8*(((EA1080+$B$7)+273)^4-(W1080+273)^4)</f>
        <v>0</v>
      </c>
      <c r="AF1080">
        <f>U1080+AE1080+AC1080+AD1080</f>
        <v>0</v>
      </c>
      <c r="AG1080">
        <f>DX1080*AU1080*(DS1080-DR1080*(1000-AU1080*DU1080)/(1000-AU1080*DT1080))/(100*DL1080)</f>
        <v>0</v>
      </c>
      <c r="AH1080">
        <f>1000*DX1080*AU1080*(DT1080-DU1080)/(100*DL1080*(1000-AU1080*DT1080))</f>
        <v>0</v>
      </c>
      <c r="AI1080">
        <f>(AJ1080 - AK1080 - DY1080*1E3/(8.314*(EA1080+273.15)) * AM1080/DX1080 * AL1080) * DX1080/(100*DL1080) * (1000 - DU1080)/1000</f>
        <v>0</v>
      </c>
      <c r="AJ1080">
        <v>347.109749887361</v>
      </c>
      <c r="AK1080">
        <v>355.885</v>
      </c>
      <c r="AL1080">
        <v>-3.1507511940728</v>
      </c>
      <c r="AM1080">
        <v>65.4933450207612</v>
      </c>
      <c r="AN1080">
        <f>(AP1080 - AO1080 + DY1080*1E3/(8.314*(EA1080+273.15)) * AR1080/DX1080 * AQ1080) * DX1080/(100*DL1080) * 1000/(1000 - AP1080)</f>
        <v>0</v>
      </c>
      <c r="AO1080">
        <v>25.9868111218428</v>
      </c>
      <c r="AP1080">
        <v>57.2598503030303</v>
      </c>
      <c r="AQ1080">
        <v>0.00655744944407946</v>
      </c>
      <c r="AR1080">
        <v>110.853086517706</v>
      </c>
      <c r="AS1080">
        <v>6</v>
      </c>
      <c r="AT1080">
        <v>1</v>
      </c>
      <c r="AU1080">
        <f>IF(AS1080*$H$13&gt;=AW1080,1.0,(AW1080/(AW1080-AS1080*$H$13)))</f>
        <v>0</v>
      </c>
      <c r="AV1080">
        <f>(AU1080-1)*100</f>
        <v>0</v>
      </c>
      <c r="AW1080">
        <f>MAX(0,($B$13+$C$13*EF1080)/(1+$D$13*EF1080)*DY1080/(EA1080+273)*$E$13)</f>
        <v>0</v>
      </c>
      <c r="AX1080" t="s">
        <v>437</v>
      </c>
      <c r="AY1080" t="s">
        <v>437</v>
      </c>
      <c r="AZ1080">
        <v>0</v>
      </c>
      <c r="BA1080">
        <v>0</v>
      </c>
      <c r="BB1080">
        <f>1-AZ1080/BA1080</f>
        <v>0</v>
      </c>
      <c r="BC1080">
        <v>0</v>
      </c>
      <c r="BD1080" t="s">
        <v>437</v>
      </c>
      <c r="BE1080" t="s">
        <v>437</v>
      </c>
      <c r="BF1080">
        <v>0</v>
      </c>
      <c r="BG1080">
        <v>0</v>
      </c>
      <c r="BH1080">
        <f>1-BF1080/BG1080</f>
        <v>0</v>
      </c>
      <c r="BI1080">
        <v>0.5</v>
      </c>
      <c r="BJ1080">
        <f>DI1080</f>
        <v>0</v>
      </c>
      <c r="BK1080">
        <f>L1080</f>
        <v>0</v>
      </c>
      <c r="BL1080">
        <f>BH1080*BI1080*BJ1080</f>
        <v>0</v>
      </c>
      <c r="BM1080">
        <f>(BK1080-BC1080)/BJ1080</f>
        <v>0</v>
      </c>
      <c r="BN1080">
        <f>(BA1080-BG1080)/BG1080</f>
        <v>0</v>
      </c>
      <c r="BO1080">
        <f>AZ1080/(BB1080+AZ1080/BG1080)</f>
        <v>0</v>
      </c>
      <c r="BP1080" t="s">
        <v>437</v>
      </c>
      <c r="BQ1080">
        <v>0</v>
      </c>
      <c r="BR1080">
        <f>IF(BQ1080&lt;&gt;0, BQ1080, BO1080)</f>
        <v>0</v>
      </c>
      <c r="BS1080">
        <f>1-BR1080/BG1080</f>
        <v>0</v>
      </c>
      <c r="BT1080">
        <f>(BG1080-BF1080)/(BG1080-BR1080)</f>
        <v>0</v>
      </c>
      <c r="BU1080">
        <f>(BA1080-BG1080)/(BA1080-BR1080)</f>
        <v>0</v>
      </c>
      <c r="BV1080">
        <f>(BG1080-BF1080)/(BG1080-AZ1080)</f>
        <v>0</v>
      </c>
      <c r="BW1080">
        <f>(BA1080-BG1080)/(BA1080-AZ1080)</f>
        <v>0</v>
      </c>
      <c r="BX1080">
        <f>(BT1080*BR1080/BF1080)</f>
        <v>0</v>
      </c>
      <c r="BY1080">
        <f>(1-BX1080)</f>
        <v>0</v>
      </c>
      <c r="DH1080">
        <f>$B$11*EG1080+$C$11*EH1080+$F$11*ES1080*(1-EV1080)</f>
        <v>0</v>
      </c>
      <c r="DI1080">
        <f>DH1080*DJ1080</f>
        <v>0</v>
      </c>
      <c r="DJ1080">
        <f>($B$11*$D$9+$C$11*$D$9+$F$11*((FF1080+EX1080)/MAX(FF1080+EX1080+FG1080, 0.1)*$I$9+FG1080/MAX(FF1080+EX1080+FG1080, 0.1)*$J$9))/($B$11+$C$11+$F$11)</f>
        <v>0</v>
      </c>
      <c r="DK1080">
        <f>($B$11*$K$9+$C$11*$K$9+$F$11*((FF1080+EX1080)/MAX(FF1080+EX1080+FG1080, 0.1)*$P$9+FG1080/MAX(FF1080+EX1080+FG1080, 0.1)*$Q$9))/($B$11+$C$11+$F$11)</f>
        <v>0</v>
      </c>
      <c r="DL1080">
        <v>6</v>
      </c>
      <c r="DM1080">
        <v>0.5</v>
      </c>
      <c r="DN1080" t="s">
        <v>438</v>
      </c>
      <c r="DO1080">
        <v>2</v>
      </c>
      <c r="DP1080" t="b">
        <v>1</v>
      </c>
      <c r="DQ1080">
        <v>1761427128.25</v>
      </c>
      <c r="DR1080">
        <v>355.769</v>
      </c>
      <c r="DS1080">
        <v>352.373166666667</v>
      </c>
      <c r="DT1080">
        <v>57.2284416666667</v>
      </c>
      <c r="DU1080">
        <v>25.9932166666667</v>
      </c>
      <c r="DV1080">
        <v>354.671416666667</v>
      </c>
      <c r="DW1080">
        <v>57.2725666666667</v>
      </c>
      <c r="DX1080">
        <v>500.01225</v>
      </c>
      <c r="DY1080">
        <v>90.18445</v>
      </c>
      <c r="DZ1080">
        <v>0.0403312333333333</v>
      </c>
      <c r="EA1080">
        <v>52.1829</v>
      </c>
      <c r="EB1080">
        <v>47.8615583333333</v>
      </c>
      <c r="EC1080">
        <v>999.9</v>
      </c>
      <c r="ED1080">
        <v>0</v>
      </c>
      <c r="EE1080">
        <v>0</v>
      </c>
      <c r="EF1080">
        <v>9987.1875</v>
      </c>
      <c r="EG1080">
        <v>0</v>
      </c>
      <c r="EH1080">
        <v>1209.18</v>
      </c>
      <c r="EI1080">
        <v>3.39566958333333</v>
      </c>
      <c r="EJ1080">
        <v>377.364583333333</v>
      </c>
      <c r="EK1080">
        <v>361.777083333333</v>
      </c>
      <c r="EL1080">
        <v>31.2352166666667</v>
      </c>
      <c r="EM1080">
        <v>352.373166666667</v>
      </c>
      <c r="EN1080">
        <v>25.9932166666667</v>
      </c>
      <c r="EO1080">
        <v>5.16111583333333</v>
      </c>
      <c r="EP1080">
        <v>2.34418333333333</v>
      </c>
      <c r="EQ1080">
        <v>33.3804416666667</v>
      </c>
      <c r="ER1080">
        <v>19.9832666666667</v>
      </c>
      <c r="ES1080">
        <v>1200.01</v>
      </c>
      <c r="ET1080">
        <v>0.9670055</v>
      </c>
      <c r="EU1080">
        <v>0.0329947083333333</v>
      </c>
      <c r="EV1080">
        <v>0</v>
      </c>
      <c r="EW1080">
        <v>982.118083333333</v>
      </c>
      <c r="EX1080">
        <v>5.00059</v>
      </c>
      <c r="EY1080">
        <v>12956.0916666667</v>
      </c>
      <c r="EZ1080">
        <v>10358.825</v>
      </c>
      <c r="FA1080">
        <v>64.11975</v>
      </c>
      <c r="FB1080">
        <v>65.312</v>
      </c>
      <c r="FC1080">
        <v>64.187</v>
      </c>
      <c r="FD1080">
        <v>65.0051666666667</v>
      </c>
      <c r="FE1080">
        <v>65.437</v>
      </c>
      <c r="FF1080">
        <v>1155.585</v>
      </c>
      <c r="FG1080">
        <v>39.425</v>
      </c>
      <c r="FH1080">
        <v>0</v>
      </c>
      <c r="FI1080">
        <v>1761427096.9</v>
      </c>
      <c r="FJ1080">
        <v>0</v>
      </c>
      <c r="FK1080">
        <v>981.899076923077</v>
      </c>
      <c r="FL1080">
        <v>-26.4218803394137</v>
      </c>
      <c r="FM1080">
        <v>-346.335042794894</v>
      </c>
      <c r="FN1080">
        <v>12953.6038461538</v>
      </c>
      <c r="FO1080">
        <v>15</v>
      </c>
      <c r="FP1080">
        <v>0</v>
      </c>
      <c r="FQ1080" t="s">
        <v>439</v>
      </c>
      <c r="FR1080">
        <v>0</v>
      </c>
      <c r="FS1080">
        <v>0</v>
      </c>
      <c r="FT1080">
        <v>0</v>
      </c>
      <c r="FU1080">
        <v>0</v>
      </c>
      <c r="FV1080">
        <v>0</v>
      </c>
      <c r="FW1080">
        <v>0</v>
      </c>
      <c r="FX1080">
        <v>0</v>
      </c>
      <c r="FY1080">
        <v>0</v>
      </c>
      <c r="FZ1080">
        <v>0</v>
      </c>
      <c r="GA1080">
        <v>0</v>
      </c>
      <c r="GB1080">
        <v>0</v>
      </c>
      <c r="GC1080">
        <v>1.50426438095238</v>
      </c>
      <c r="GD1080">
        <v>27.8277126233766</v>
      </c>
      <c r="GE1080">
        <v>3.01376102490983</v>
      </c>
      <c r="GF1080">
        <v>0</v>
      </c>
      <c r="GG1080">
        <v>983.640470588235</v>
      </c>
      <c r="GH1080">
        <v>-21.280244459174</v>
      </c>
      <c r="GI1080">
        <v>2.12324362342832</v>
      </c>
      <c r="GJ1080">
        <v>-1</v>
      </c>
      <c r="GK1080">
        <v>31.2218380952381</v>
      </c>
      <c r="GL1080">
        <v>0.189358441558447</v>
      </c>
      <c r="GM1080">
        <v>0.0199993446604648</v>
      </c>
      <c r="GN1080">
        <v>0</v>
      </c>
      <c r="GO1080">
        <v>0</v>
      </c>
      <c r="GP1080">
        <v>2</v>
      </c>
      <c r="GQ1080" t="s">
        <v>473</v>
      </c>
      <c r="GR1080">
        <v>3.12625</v>
      </c>
      <c r="GS1080">
        <v>2.71843</v>
      </c>
      <c r="GT1080">
        <v>0.0692956</v>
      </c>
      <c r="GU1080">
        <v>0.0685707</v>
      </c>
      <c r="GV1080">
        <v>0.177689</v>
      </c>
      <c r="GW1080">
        <v>0.10269</v>
      </c>
      <c r="GX1080">
        <v>33152.1</v>
      </c>
      <c r="GY1080">
        <v>35024.3</v>
      </c>
      <c r="GZ1080">
        <v>32374.6</v>
      </c>
      <c r="HA1080">
        <v>34194.4</v>
      </c>
      <c r="HB1080">
        <v>38345.6</v>
      </c>
      <c r="HC1080">
        <v>44283.3</v>
      </c>
      <c r="HD1080">
        <v>50940.4</v>
      </c>
      <c r="HE1080">
        <v>54881.5</v>
      </c>
      <c r="HF1080">
        <v>1.6512</v>
      </c>
      <c r="HG1080">
        <v>1.5001</v>
      </c>
      <c r="HH1080">
        <v>-0.12327</v>
      </c>
      <c r="HI1080">
        <v>0</v>
      </c>
      <c r="HJ1080">
        <v>49.7964</v>
      </c>
      <c r="HK1080">
        <v>999.9</v>
      </c>
      <c r="HL1080">
        <v>56.19</v>
      </c>
      <c r="HM1080">
        <v>30.454</v>
      </c>
      <c r="HN1080">
        <v>27.2451</v>
      </c>
      <c r="HO1080">
        <v>59.697</v>
      </c>
      <c r="HP1080">
        <v>40.5008</v>
      </c>
      <c r="HQ1080">
        <v>1</v>
      </c>
      <c r="HR1080">
        <v>2.67886</v>
      </c>
      <c r="HS1080">
        <v>0.250234</v>
      </c>
      <c r="HT1080">
        <v>20.1099</v>
      </c>
      <c r="HU1080">
        <v>5.18599</v>
      </c>
      <c r="HV1080">
        <v>12.0159</v>
      </c>
      <c r="HW1080">
        <v>4.96705</v>
      </c>
      <c r="HX1080">
        <v>3.296</v>
      </c>
      <c r="HY1080">
        <v>9999</v>
      </c>
      <c r="HZ1080">
        <v>9999</v>
      </c>
      <c r="IA1080">
        <v>999.9</v>
      </c>
      <c r="IB1080">
        <v>9999</v>
      </c>
      <c r="IC1080">
        <v>1.86325</v>
      </c>
      <c r="ID1080">
        <v>1.86812</v>
      </c>
      <c r="IE1080">
        <v>1.86783</v>
      </c>
      <c r="IF1080">
        <v>1.86905</v>
      </c>
      <c r="IG1080">
        <v>1.86981</v>
      </c>
      <c r="IH1080">
        <v>1.86584</v>
      </c>
      <c r="II1080">
        <v>1.86692</v>
      </c>
      <c r="IJ1080">
        <v>1.86838</v>
      </c>
      <c r="IK1080">
        <v>5</v>
      </c>
      <c r="IL1080">
        <v>0</v>
      </c>
      <c r="IM1080">
        <v>0</v>
      </c>
      <c r="IN1080">
        <v>0</v>
      </c>
      <c r="IO1080" t="s">
        <v>441</v>
      </c>
      <c r="IP1080" t="s">
        <v>442</v>
      </c>
      <c r="IQ1080" t="s">
        <v>443</v>
      </c>
      <c r="IR1080" t="s">
        <v>443</v>
      </c>
      <c r="IS1080" t="s">
        <v>443</v>
      </c>
      <c r="IT1080" t="s">
        <v>443</v>
      </c>
      <c r="IU1080">
        <v>0</v>
      </c>
      <c r="IV1080">
        <v>100</v>
      </c>
      <c r="IW1080">
        <v>100</v>
      </c>
      <c r="IX1080">
        <v>1.097</v>
      </c>
      <c r="IY1080">
        <v>-0.0441</v>
      </c>
      <c r="IZ1080">
        <v>1.09748391826392</v>
      </c>
      <c r="JA1080">
        <v>0</v>
      </c>
      <c r="JB1080">
        <v>0</v>
      </c>
      <c r="JC1080">
        <v>0</v>
      </c>
      <c r="JD1080">
        <v>-0.0441141096964596</v>
      </c>
      <c r="JE1080">
        <v>0</v>
      </c>
      <c r="JF1080">
        <v>0</v>
      </c>
      <c r="JG1080">
        <v>0</v>
      </c>
      <c r="JH1080">
        <v>5</v>
      </c>
      <c r="JI1080">
        <v>2273</v>
      </c>
      <c r="JJ1080">
        <v>1</v>
      </c>
      <c r="JK1080">
        <v>24</v>
      </c>
      <c r="JL1080">
        <v>29357118.9</v>
      </c>
      <c r="JM1080">
        <v>29357118.9</v>
      </c>
      <c r="JN1080">
        <v>0.803223</v>
      </c>
      <c r="JO1080">
        <v>2.6355</v>
      </c>
      <c r="JP1080">
        <v>1.54785</v>
      </c>
      <c r="JQ1080">
        <v>2.31445</v>
      </c>
      <c r="JR1080">
        <v>1.64673</v>
      </c>
      <c r="JS1080">
        <v>2.31567</v>
      </c>
      <c r="JT1080">
        <v>34.4408</v>
      </c>
      <c r="JU1080">
        <v>24.1838</v>
      </c>
      <c r="JV1080">
        <v>18</v>
      </c>
      <c r="JW1080">
        <v>488.063</v>
      </c>
      <c r="JX1080">
        <v>378.483</v>
      </c>
      <c r="JY1080">
        <v>51.2886</v>
      </c>
      <c r="JZ1080">
        <v>57.161</v>
      </c>
      <c r="KA1080">
        <v>29.9988</v>
      </c>
      <c r="KB1080">
        <v>56.4515</v>
      </c>
      <c r="KC1080">
        <v>56.23</v>
      </c>
      <c r="KD1080">
        <v>16.0673</v>
      </c>
      <c r="KE1080">
        <v>0</v>
      </c>
      <c r="KF1080">
        <v>100</v>
      </c>
      <c r="KG1080">
        <v>51.3119</v>
      </c>
      <c r="KH1080">
        <v>304.449</v>
      </c>
      <c r="KI1080">
        <v>26.2864</v>
      </c>
      <c r="KJ1080">
        <v>92.2892</v>
      </c>
      <c r="KK1080">
        <v>88.7759</v>
      </c>
    </row>
    <row r="1081" spans="1:297">
      <c r="A1081">
        <v>1065</v>
      </c>
      <c r="B1081">
        <v>1761427141</v>
      </c>
      <c r="C1081">
        <v>18960</v>
      </c>
      <c r="D1081" t="s">
        <v>2583</v>
      </c>
      <c r="E1081" t="s">
        <v>2584</v>
      </c>
      <c r="F1081">
        <v>5</v>
      </c>
      <c r="G1081" t="s">
        <v>2568</v>
      </c>
      <c r="H1081" t="s">
        <v>436</v>
      </c>
      <c r="I1081">
        <v>1761427132.69231</v>
      </c>
      <c r="J1081">
        <f>(K1081)/1000</f>
        <v>0</v>
      </c>
      <c r="K1081">
        <f>IF(DP1081, AN1081, AH1081)</f>
        <v>0</v>
      </c>
      <c r="L1081">
        <f>IF(DP1081, AI1081, AG1081)</f>
        <v>0</v>
      </c>
      <c r="M1081">
        <f>DR1081 - IF(AU1081&gt;1, L1081*DL1081*100.0/(AW1081), 0)</f>
        <v>0</v>
      </c>
      <c r="N1081">
        <f>((T1081-J1081/2)*M1081-L1081)/(T1081+J1081/2)</f>
        <v>0</v>
      </c>
      <c r="O1081">
        <f>N1081*(DY1081+DZ1081)/1000.0</f>
        <v>0</v>
      </c>
      <c r="P1081">
        <f>(DR1081 - IF(AU1081&gt;1, L1081*DL1081*100.0/(AW1081), 0))*(DY1081+DZ1081)/1000.0</f>
        <v>0</v>
      </c>
      <c r="Q1081">
        <f>2.0/((1/S1081-1/R1081)+SIGN(S1081)*SQRT((1/S1081-1/R1081)*(1/S1081-1/R1081) + 4*DM1081/((DM1081+1)*(DM1081+1))*(2*1/S1081*1/R1081-1/R1081*1/R1081)))</f>
        <v>0</v>
      </c>
      <c r="R1081">
        <f>IF(LEFT(DN1081,1)&lt;&gt;"0",IF(LEFT(DN1081,1)="1",3.0,DO1081),$D$5+$E$5*(EF1081*DY1081/($K$5*1000))+$F$5*(EF1081*DY1081/($K$5*1000))*MAX(MIN(DL1081,$J$5),$I$5)*MAX(MIN(DL1081,$J$5),$I$5)+$G$5*MAX(MIN(DL1081,$J$5),$I$5)*(EF1081*DY1081/($K$5*1000))+$H$5*(EF1081*DY1081/($K$5*1000))*(EF1081*DY1081/($K$5*1000)))</f>
        <v>0</v>
      </c>
      <c r="S1081">
        <f>J1081*(1000-(1000*0.61365*exp(17.502*W1081/(240.97+W1081))/(DY1081+DZ1081)+DT1081)/2)/(1000*0.61365*exp(17.502*W1081/(240.97+W1081))/(DY1081+DZ1081)-DT1081)</f>
        <v>0</v>
      </c>
      <c r="T1081">
        <f>1/((DM1081+1)/(Q1081/1.6)+1/(R1081/1.37)) + DM1081/((DM1081+1)/(Q1081/1.6) + DM1081/(R1081/1.37))</f>
        <v>0</v>
      </c>
      <c r="U1081">
        <f>(DH1081*DK1081)</f>
        <v>0</v>
      </c>
      <c r="V1081">
        <f>(EA1081+(U1081+2*0.95*5.67E-8*(((EA1081+$B$7)+273)^4-(EA1081+273)^4)-44100*J1081)/(1.84*29.3*R1081+8*0.95*5.67E-8*(EA1081+273)^3))</f>
        <v>0</v>
      </c>
      <c r="W1081">
        <f>($C$7*EB1081+$D$7*EC1081+$E$7*V1081)</f>
        <v>0</v>
      </c>
      <c r="X1081">
        <f>0.61365*exp(17.502*W1081/(240.97+W1081))</f>
        <v>0</v>
      </c>
      <c r="Y1081">
        <f>(Z1081/AA1081*100)</f>
        <v>0</v>
      </c>
      <c r="Z1081">
        <f>DT1081*(DY1081+DZ1081)/1000</f>
        <v>0</v>
      </c>
      <c r="AA1081">
        <f>0.61365*exp(17.502*EA1081/(240.97+EA1081))</f>
        <v>0</v>
      </c>
      <c r="AB1081">
        <f>(X1081-DT1081*(DY1081+DZ1081)/1000)</f>
        <v>0</v>
      </c>
      <c r="AC1081">
        <f>(-J1081*44100)</f>
        <v>0</v>
      </c>
      <c r="AD1081">
        <f>2*29.3*R1081*0.92*(EA1081-W1081)</f>
        <v>0</v>
      </c>
      <c r="AE1081">
        <f>2*0.95*5.67E-8*(((EA1081+$B$7)+273)^4-(W1081+273)^4)</f>
        <v>0</v>
      </c>
      <c r="AF1081">
        <f>U1081+AE1081+AC1081+AD1081</f>
        <v>0</v>
      </c>
      <c r="AG1081">
        <f>DX1081*AU1081*(DS1081-DR1081*(1000-AU1081*DU1081)/(1000-AU1081*DT1081))/(100*DL1081)</f>
        <v>0</v>
      </c>
      <c r="AH1081">
        <f>1000*DX1081*AU1081*(DT1081-DU1081)/(100*DL1081*(1000-AU1081*DT1081))</f>
        <v>0</v>
      </c>
      <c r="AI1081">
        <f>(AJ1081 - AK1081 - DY1081*1E3/(8.314*(EA1081+273.15)) * AM1081/DX1081 * AL1081) * DX1081/(100*DL1081) * (1000 - DU1081)/1000</f>
        <v>0</v>
      </c>
      <c r="AJ1081">
        <v>329.644837211621</v>
      </c>
      <c r="AK1081">
        <v>339.344848484848</v>
      </c>
      <c r="AL1081">
        <v>-3.35841612720237</v>
      </c>
      <c r="AM1081">
        <v>65.4933450207612</v>
      </c>
      <c r="AN1081">
        <f>(AP1081 - AO1081 + DY1081*1E3/(8.314*(EA1081+273.15)) * AR1081/DX1081 * AQ1081) * DX1081/(100*DL1081) * 1000/(1000 - AP1081)</f>
        <v>0</v>
      </c>
      <c r="AO1081">
        <v>25.9817898601304</v>
      </c>
      <c r="AP1081">
        <v>57.28574</v>
      </c>
      <c r="AQ1081">
        <v>0.00234992252897845</v>
      </c>
      <c r="AR1081">
        <v>110.853086517706</v>
      </c>
      <c r="AS1081">
        <v>5</v>
      </c>
      <c r="AT1081">
        <v>1</v>
      </c>
      <c r="AU1081">
        <f>IF(AS1081*$H$13&gt;=AW1081,1.0,(AW1081/(AW1081-AS1081*$H$13)))</f>
        <v>0</v>
      </c>
      <c r="AV1081">
        <f>(AU1081-1)*100</f>
        <v>0</v>
      </c>
      <c r="AW1081">
        <f>MAX(0,($B$13+$C$13*EF1081)/(1+$D$13*EF1081)*DY1081/(EA1081+273)*$E$13)</f>
        <v>0</v>
      </c>
      <c r="AX1081" t="s">
        <v>437</v>
      </c>
      <c r="AY1081" t="s">
        <v>437</v>
      </c>
      <c r="AZ1081">
        <v>0</v>
      </c>
      <c r="BA1081">
        <v>0</v>
      </c>
      <c r="BB1081">
        <f>1-AZ1081/BA1081</f>
        <v>0</v>
      </c>
      <c r="BC1081">
        <v>0</v>
      </c>
      <c r="BD1081" t="s">
        <v>437</v>
      </c>
      <c r="BE1081" t="s">
        <v>437</v>
      </c>
      <c r="BF1081">
        <v>0</v>
      </c>
      <c r="BG1081">
        <v>0</v>
      </c>
      <c r="BH1081">
        <f>1-BF1081/BG1081</f>
        <v>0</v>
      </c>
      <c r="BI1081">
        <v>0.5</v>
      </c>
      <c r="BJ1081">
        <f>DI1081</f>
        <v>0</v>
      </c>
      <c r="BK1081">
        <f>L1081</f>
        <v>0</v>
      </c>
      <c r="BL1081">
        <f>BH1081*BI1081*BJ1081</f>
        <v>0</v>
      </c>
      <c r="BM1081">
        <f>(BK1081-BC1081)/BJ1081</f>
        <v>0</v>
      </c>
      <c r="BN1081">
        <f>(BA1081-BG1081)/BG1081</f>
        <v>0</v>
      </c>
      <c r="BO1081">
        <f>AZ1081/(BB1081+AZ1081/BG1081)</f>
        <v>0</v>
      </c>
      <c r="BP1081" t="s">
        <v>437</v>
      </c>
      <c r="BQ1081">
        <v>0</v>
      </c>
      <c r="BR1081">
        <f>IF(BQ1081&lt;&gt;0, BQ1081, BO1081)</f>
        <v>0</v>
      </c>
      <c r="BS1081">
        <f>1-BR1081/BG1081</f>
        <v>0</v>
      </c>
      <c r="BT1081">
        <f>(BG1081-BF1081)/(BG1081-BR1081)</f>
        <v>0</v>
      </c>
      <c r="BU1081">
        <f>(BA1081-BG1081)/(BA1081-BR1081)</f>
        <v>0</v>
      </c>
      <c r="BV1081">
        <f>(BG1081-BF1081)/(BG1081-AZ1081)</f>
        <v>0</v>
      </c>
      <c r="BW1081">
        <f>(BA1081-BG1081)/(BA1081-AZ1081)</f>
        <v>0</v>
      </c>
      <c r="BX1081">
        <f>(BT1081*BR1081/BF1081)</f>
        <v>0</v>
      </c>
      <c r="BY1081">
        <f>(1-BX1081)</f>
        <v>0</v>
      </c>
      <c r="DH1081">
        <f>$B$11*EG1081+$C$11*EH1081+$F$11*ES1081*(1-EV1081)</f>
        <v>0</v>
      </c>
      <c r="DI1081">
        <f>DH1081*DJ1081</f>
        <v>0</v>
      </c>
      <c r="DJ1081">
        <f>($B$11*$D$9+$C$11*$D$9+$F$11*((FF1081+EX1081)/MAX(FF1081+EX1081+FG1081, 0.1)*$I$9+FG1081/MAX(FF1081+EX1081+FG1081, 0.1)*$J$9))/($B$11+$C$11+$F$11)</f>
        <v>0</v>
      </c>
      <c r="DK1081">
        <f>($B$11*$K$9+$C$11*$K$9+$F$11*((FF1081+EX1081)/MAX(FF1081+EX1081+FG1081, 0.1)*$P$9+FG1081/MAX(FF1081+EX1081+FG1081, 0.1)*$Q$9))/($B$11+$C$11+$F$11)</f>
        <v>0</v>
      </c>
      <c r="DL1081">
        <v>6</v>
      </c>
      <c r="DM1081">
        <v>0.5</v>
      </c>
      <c r="DN1081" t="s">
        <v>438</v>
      </c>
      <c r="DO1081">
        <v>2</v>
      </c>
      <c r="DP1081" t="b">
        <v>1</v>
      </c>
      <c r="DQ1081">
        <v>1761427132.69231</v>
      </c>
      <c r="DR1081">
        <v>342.383461538462</v>
      </c>
      <c r="DS1081">
        <v>337.444923076923</v>
      </c>
      <c r="DT1081">
        <v>57.2491538461538</v>
      </c>
      <c r="DU1081">
        <v>25.9885230769231</v>
      </c>
      <c r="DV1081">
        <v>341.285923076923</v>
      </c>
      <c r="DW1081">
        <v>57.2932769230769</v>
      </c>
      <c r="DX1081">
        <v>500.002923076923</v>
      </c>
      <c r="DY1081">
        <v>90.1845538461538</v>
      </c>
      <c r="DZ1081">
        <v>0.0404180230769231</v>
      </c>
      <c r="EA1081">
        <v>52.1908615384615</v>
      </c>
      <c r="EB1081">
        <v>47.8639538461538</v>
      </c>
      <c r="EC1081">
        <v>999.9</v>
      </c>
      <c r="ED1081">
        <v>0</v>
      </c>
      <c r="EE1081">
        <v>0</v>
      </c>
      <c r="EF1081">
        <v>9984.47153846154</v>
      </c>
      <c r="EG1081">
        <v>0</v>
      </c>
      <c r="EH1081">
        <v>1209.20615384615</v>
      </c>
      <c r="EI1081">
        <v>4.93849153846154</v>
      </c>
      <c r="EJ1081">
        <v>363.174461538461</v>
      </c>
      <c r="EK1081">
        <v>346.448769230769</v>
      </c>
      <c r="EL1081">
        <v>31.2606153846154</v>
      </c>
      <c r="EM1081">
        <v>337.444923076923</v>
      </c>
      <c r="EN1081">
        <v>25.9885230769231</v>
      </c>
      <c r="EO1081">
        <v>5.16298923076923</v>
      </c>
      <c r="EP1081">
        <v>2.34376230769231</v>
      </c>
      <c r="EQ1081">
        <v>33.3869307692308</v>
      </c>
      <c r="ER1081">
        <v>19.9803769230769</v>
      </c>
      <c r="ES1081">
        <v>1200.00538461538</v>
      </c>
      <c r="ET1081">
        <v>0.967005692307692</v>
      </c>
      <c r="EU1081">
        <v>0.0329945153846154</v>
      </c>
      <c r="EV1081">
        <v>0</v>
      </c>
      <c r="EW1081">
        <v>980.176769230769</v>
      </c>
      <c r="EX1081">
        <v>5.00059</v>
      </c>
      <c r="EY1081">
        <v>12930.2461538462</v>
      </c>
      <c r="EZ1081">
        <v>10358.7846153846</v>
      </c>
      <c r="FA1081">
        <v>64.1153076923077</v>
      </c>
      <c r="FB1081">
        <v>65.312</v>
      </c>
      <c r="FC1081">
        <v>64.1679230769231</v>
      </c>
      <c r="FD1081">
        <v>65</v>
      </c>
      <c r="FE1081">
        <v>65.437</v>
      </c>
      <c r="FF1081">
        <v>1155.58076923077</v>
      </c>
      <c r="FG1081">
        <v>39.4246153846154</v>
      </c>
      <c r="FH1081">
        <v>0</v>
      </c>
      <c r="FI1081">
        <v>1761427101.7</v>
      </c>
      <c r="FJ1081">
        <v>0</v>
      </c>
      <c r="FK1081">
        <v>979.741346153846</v>
      </c>
      <c r="FL1081">
        <v>-28.2415384761355</v>
      </c>
      <c r="FM1081">
        <v>-369.394872014585</v>
      </c>
      <c r="FN1081">
        <v>12925.1846153846</v>
      </c>
      <c r="FO1081">
        <v>15</v>
      </c>
      <c r="FP1081">
        <v>0</v>
      </c>
      <c r="FQ1081" t="s">
        <v>439</v>
      </c>
      <c r="FR1081">
        <v>0</v>
      </c>
      <c r="FS1081">
        <v>0</v>
      </c>
      <c r="FT1081">
        <v>0</v>
      </c>
      <c r="FU1081">
        <v>0</v>
      </c>
      <c r="FV1081">
        <v>0</v>
      </c>
      <c r="FW1081">
        <v>0</v>
      </c>
      <c r="FX1081">
        <v>0</v>
      </c>
      <c r="FY1081">
        <v>0</v>
      </c>
      <c r="FZ1081">
        <v>0</v>
      </c>
      <c r="GA1081">
        <v>0</v>
      </c>
      <c r="GB1081">
        <v>0</v>
      </c>
      <c r="GC1081">
        <v>4.01647285714286</v>
      </c>
      <c r="GD1081">
        <v>18.5689398701299</v>
      </c>
      <c r="GE1081">
        <v>1.98285478861232</v>
      </c>
      <c r="GF1081">
        <v>0</v>
      </c>
      <c r="GG1081">
        <v>981.315205882353</v>
      </c>
      <c r="GH1081">
        <v>-26.2203666904701</v>
      </c>
      <c r="GI1081">
        <v>2.5835620961516</v>
      </c>
      <c r="GJ1081">
        <v>-1</v>
      </c>
      <c r="GK1081">
        <v>31.2476666666667</v>
      </c>
      <c r="GL1081">
        <v>0.321872727272745</v>
      </c>
      <c r="GM1081">
        <v>0.0331448241069304</v>
      </c>
      <c r="GN1081">
        <v>0</v>
      </c>
      <c r="GO1081">
        <v>0</v>
      </c>
      <c r="GP1081">
        <v>2</v>
      </c>
      <c r="GQ1081" t="s">
        <v>473</v>
      </c>
      <c r="GR1081">
        <v>3.1261</v>
      </c>
      <c r="GS1081">
        <v>2.71844</v>
      </c>
      <c r="GT1081">
        <v>0.0665401</v>
      </c>
      <c r="GU1081">
        <v>0.0655017</v>
      </c>
      <c r="GV1081">
        <v>0.177729</v>
      </c>
      <c r="GW1081">
        <v>0.102677</v>
      </c>
      <c r="GX1081">
        <v>33250.9</v>
      </c>
      <c r="GY1081">
        <v>35140.7</v>
      </c>
      <c r="GZ1081">
        <v>32375.2</v>
      </c>
      <c r="HA1081">
        <v>34195.5</v>
      </c>
      <c r="HB1081">
        <v>38344.1</v>
      </c>
      <c r="HC1081">
        <v>44285</v>
      </c>
      <c r="HD1081">
        <v>50941.1</v>
      </c>
      <c r="HE1081">
        <v>54883.3</v>
      </c>
      <c r="HF1081">
        <v>1.65143</v>
      </c>
      <c r="HG1081">
        <v>1.50022</v>
      </c>
      <c r="HH1081">
        <v>-0.121184</v>
      </c>
      <c r="HI1081">
        <v>0</v>
      </c>
      <c r="HJ1081">
        <v>49.7976</v>
      </c>
      <c r="HK1081">
        <v>999.9</v>
      </c>
      <c r="HL1081">
        <v>56.19</v>
      </c>
      <c r="HM1081">
        <v>30.454</v>
      </c>
      <c r="HN1081">
        <v>27.2444</v>
      </c>
      <c r="HO1081">
        <v>60.097</v>
      </c>
      <c r="HP1081">
        <v>40.4006</v>
      </c>
      <c r="HQ1081">
        <v>1</v>
      </c>
      <c r="HR1081">
        <v>2.67735</v>
      </c>
      <c r="HS1081">
        <v>0.182712</v>
      </c>
      <c r="HT1081">
        <v>20.1099</v>
      </c>
      <c r="HU1081">
        <v>5.18539</v>
      </c>
      <c r="HV1081">
        <v>12.0159</v>
      </c>
      <c r="HW1081">
        <v>4.96665</v>
      </c>
      <c r="HX1081">
        <v>3.29593</v>
      </c>
      <c r="HY1081">
        <v>9999</v>
      </c>
      <c r="HZ1081">
        <v>9999</v>
      </c>
      <c r="IA1081">
        <v>999.9</v>
      </c>
      <c r="IB1081">
        <v>9999</v>
      </c>
      <c r="IC1081">
        <v>1.86325</v>
      </c>
      <c r="ID1081">
        <v>1.86811</v>
      </c>
      <c r="IE1081">
        <v>1.86783</v>
      </c>
      <c r="IF1081">
        <v>1.86905</v>
      </c>
      <c r="IG1081">
        <v>1.86981</v>
      </c>
      <c r="IH1081">
        <v>1.86584</v>
      </c>
      <c r="II1081">
        <v>1.86693</v>
      </c>
      <c r="IJ1081">
        <v>1.86843</v>
      </c>
      <c r="IK1081">
        <v>5</v>
      </c>
      <c r="IL1081">
        <v>0</v>
      </c>
      <c r="IM1081">
        <v>0</v>
      </c>
      <c r="IN1081">
        <v>0</v>
      </c>
      <c r="IO1081" t="s">
        <v>441</v>
      </c>
      <c r="IP1081" t="s">
        <v>442</v>
      </c>
      <c r="IQ1081" t="s">
        <v>443</v>
      </c>
      <c r="IR1081" t="s">
        <v>443</v>
      </c>
      <c r="IS1081" t="s">
        <v>443</v>
      </c>
      <c r="IT1081" t="s">
        <v>443</v>
      </c>
      <c r="IU1081">
        <v>0</v>
      </c>
      <c r="IV1081">
        <v>100</v>
      </c>
      <c r="IW1081">
        <v>100</v>
      </c>
      <c r="IX1081">
        <v>1.097</v>
      </c>
      <c r="IY1081">
        <v>-0.0442</v>
      </c>
      <c r="IZ1081">
        <v>1.09748391826392</v>
      </c>
      <c r="JA1081">
        <v>0</v>
      </c>
      <c r="JB1081">
        <v>0</v>
      </c>
      <c r="JC1081">
        <v>0</v>
      </c>
      <c r="JD1081">
        <v>-0.0441141096964596</v>
      </c>
      <c r="JE1081">
        <v>0</v>
      </c>
      <c r="JF1081">
        <v>0</v>
      </c>
      <c r="JG1081">
        <v>0</v>
      </c>
      <c r="JH1081">
        <v>5</v>
      </c>
      <c r="JI1081">
        <v>2273</v>
      </c>
      <c r="JJ1081">
        <v>1</v>
      </c>
      <c r="JK1081">
        <v>24</v>
      </c>
      <c r="JL1081">
        <v>29357119</v>
      </c>
      <c r="JM1081">
        <v>29357119</v>
      </c>
      <c r="JN1081">
        <v>0.767822</v>
      </c>
      <c r="JO1081">
        <v>2.63184</v>
      </c>
      <c r="JP1081">
        <v>1.54785</v>
      </c>
      <c r="JQ1081">
        <v>2.31567</v>
      </c>
      <c r="JR1081">
        <v>1.64673</v>
      </c>
      <c r="JS1081">
        <v>2.32666</v>
      </c>
      <c r="JT1081">
        <v>34.4408</v>
      </c>
      <c r="JU1081">
        <v>24.1838</v>
      </c>
      <c r="JV1081">
        <v>18</v>
      </c>
      <c r="JW1081">
        <v>488.178</v>
      </c>
      <c r="JX1081">
        <v>378.529</v>
      </c>
      <c r="JY1081">
        <v>51.3811</v>
      </c>
      <c r="JZ1081">
        <v>57.149</v>
      </c>
      <c r="KA1081">
        <v>29.9987</v>
      </c>
      <c r="KB1081">
        <v>56.4418</v>
      </c>
      <c r="KC1081">
        <v>56.2224</v>
      </c>
      <c r="KD1081">
        <v>15.3286</v>
      </c>
      <c r="KE1081">
        <v>0</v>
      </c>
      <c r="KF1081">
        <v>100</v>
      </c>
      <c r="KG1081">
        <v>51.4103</v>
      </c>
      <c r="KH1081">
        <v>284.035</v>
      </c>
      <c r="KI1081">
        <v>26.2864</v>
      </c>
      <c r="KJ1081">
        <v>92.2907</v>
      </c>
      <c r="KK1081">
        <v>88.7787</v>
      </c>
    </row>
    <row r="1082" spans="1:297">
      <c r="A1082">
        <v>1066</v>
      </c>
      <c r="B1082">
        <v>1761427146</v>
      </c>
      <c r="C1082">
        <v>18965</v>
      </c>
      <c r="D1082" t="s">
        <v>2585</v>
      </c>
      <c r="E1082" t="s">
        <v>2586</v>
      </c>
      <c r="F1082">
        <v>5</v>
      </c>
      <c r="G1082" t="s">
        <v>2568</v>
      </c>
      <c r="H1082" t="s">
        <v>436</v>
      </c>
      <c r="I1082">
        <v>1761427137.76923</v>
      </c>
      <c r="J1082">
        <f>(K1082)/1000</f>
        <v>0</v>
      </c>
      <c r="K1082">
        <f>IF(DP1082, AN1082, AH1082)</f>
        <v>0</v>
      </c>
      <c r="L1082">
        <f>IF(DP1082, AI1082, AG1082)</f>
        <v>0</v>
      </c>
      <c r="M1082">
        <f>DR1082 - IF(AU1082&gt;1, L1082*DL1082*100.0/(AW1082), 0)</f>
        <v>0</v>
      </c>
      <c r="N1082">
        <f>((T1082-J1082/2)*M1082-L1082)/(T1082+J1082/2)</f>
        <v>0</v>
      </c>
      <c r="O1082">
        <f>N1082*(DY1082+DZ1082)/1000.0</f>
        <v>0</v>
      </c>
      <c r="P1082">
        <f>(DR1082 - IF(AU1082&gt;1, L1082*DL1082*100.0/(AW1082), 0))*(DY1082+DZ1082)/1000.0</f>
        <v>0</v>
      </c>
      <c r="Q1082">
        <f>2.0/((1/S1082-1/R1082)+SIGN(S1082)*SQRT((1/S1082-1/R1082)*(1/S1082-1/R1082) + 4*DM1082/((DM1082+1)*(DM1082+1))*(2*1/S1082*1/R1082-1/R1082*1/R1082)))</f>
        <v>0</v>
      </c>
      <c r="R1082">
        <f>IF(LEFT(DN1082,1)&lt;&gt;"0",IF(LEFT(DN1082,1)="1",3.0,DO1082),$D$5+$E$5*(EF1082*DY1082/($K$5*1000))+$F$5*(EF1082*DY1082/($K$5*1000))*MAX(MIN(DL1082,$J$5),$I$5)*MAX(MIN(DL1082,$J$5),$I$5)+$G$5*MAX(MIN(DL1082,$J$5),$I$5)*(EF1082*DY1082/($K$5*1000))+$H$5*(EF1082*DY1082/($K$5*1000))*(EF1082*DY1082/($K$5*1000)))</f>
        <v>0</v>
      </c>
      <c r="S1082">
        <f>J1082*(1000-(1000*0.61365*exp(17.502*W1082/(240.97+W1082))/(DY1082+DZ1082)+DT1082)/2)/(1000*0.61365*exp(17.502*W1082/(240.97+W1082))/(DY1082+DZ1082)-DT1082)</f>
        <v>0</v>
      </c>
      <c r="T1082">
        <f>1/((DM1082+1)/(Q1082/1.6)+1/(R1082/1.37)) + DM1082/((DM1082+1)/(Q1082/1.6) + DM1082/(R1082/1.37))</f>
        <v>0</v>
      </c>
      <c r="U1082">
        <f>(DH1082*DK1082)</f>
        <v>0</v>
      </c>
      <c r="V1082">
        <f>(EA1082+(U1082+2*0.95*5.67E-8*(((EA1082+$B$7)+273)^4-(EA1082+273)^4)-44100*J1082)/(1.84*29.3*R1082+8*0.95*5.67E-8*(EA1082+273)^3))</f>
        <v>0</v>
      </c>
      <c r="W1082">
        <f>($C$7*EB1082+$D$7*EC1082+$E$7*V1082)</f>
        <v>0</v>
      </c>
      <c r="X1082">
        <f>0.61365*exp(17.502*W1082/(240.97+W1082))</f>
        <v>0</v>
      </c>
      <c r="Y1082">
        <f>(Z1082/AA1082*100)</f>
        <v>0</v>
      </c>
      <c r="Z1082">
        <f>DT1082*(DY1082+DZ1082)/1000</f>
        <v>0</v>
      </c>
      <c r="AA1082">
        <f>0.61365*exp(17.502*EA1082/(240.97+EA1082))</f>
        <v>0</v>
      </c>
      <c r="AB1082">
        <f>(X1082-DT1082*(DY1082+DZ1082)/1000)</f>
        <v>0</v>
      </c>
      <c r="AC1082">
        <f>(-J1082*44100)</f>
        <v>0</v>
      </c>
      <c r="AD1082">
        <f>2*29.3*R1082*0.92*(EA1082-W1082)</f>
        <v>0</v>
      </c>
      <c r="AE1082">
        <f>2*0.95*5.67E-8*(((EA1082+$B$7)+273)^4-(W1082+273)^4)</f>
        <v>0</v>
      </c>
      <c r="AF1082">
        <f>U1082+AE1082+AC1082+AD1082</f>
        <v>0</v>
      </c>
      <c r="AG1082">
        <f>DX1082*AU1082*(DS1082-DR1082*(1000-AU1082*DU1082)/(1000-AU1082*DT1082))/(100*DL1082)</f>
        <v>0</v>
      </c>
      <c r="AH1082">
        <f>1000*DX1082*AU1082*(DT1082-DU1082)/(100*DL1082*(1000-AU1082*DT1082))</f>
        <v>0</v>
      </c>
      <c r="AI1082">
        <f>(AJ1082 - AK1082 - DY1082*1E3/(8.314*(EA1082+273.15)) * AM1082/DX1082 * AL1082) * DX1082/(100*DL1082) * (1000 - DU1082)/1000</f>
        <v>0</v>
      </c>
      <c r="AJ1082">
        <v>311.90316922608</v>
      </c>
      <c r="AK1082">
        <v>322.497981818182</v>
      </c>
      <c r="AL1082">
        <v>-3.36241162713929</v>
      </c>
      <c r="AM1082">
        <v>65.4933450207612</v>
      </c>
      <c r="AN1082">
        <f>(AP1082 - AO1082 + DY1082*1E3/(8.314*(EA1082+273.15)) * AR1082/DX1082 * AQ1082) * DX1082/(100*DL1082) * 1000/(1000 - AP1082)</f>
        <v>0</v>
      </c>
      <c r="AO1082">
        <v>25.9780044537625</v>
      </c>
      <c r="AP1082">
        <v>57.2992478787879</v>
      </c>
      <c r="AQ1082">
        <v>0.00108218098490355</v>
      </c>
      <c r="AR1082">
        <v>110.853086517706</v>
      </c>
      <c r="AS1082">
        <v>5</v>
      </c>
      <c r="AT1082">
        <v>1</v>
      </c>
      <c r="AU1082">
        <f>IF(AS1082*$H$13&gt;=AW1082,1.0,(AW1082/(AW1082-AS1082*$H$13)))</f>
        <v>0</v>
      </c>
      <c r="AV1082">
        <f>(AU1082-1)*100</f>
        <v>0</v>
      </c>
      <c r="AW1082">
        <f>MAX(0,($B$13+$C$13*EF1082)/(1+$D$13*EF1082)*DY1082/(EA1082+273)*$E$13)</f>
        <v>0</v>
      </c>
      <c r="AX1082" t="s">
        <v>437</v>
      </c>
      <c r="AY1082" t="s">
        <v>437</v>
      </c>
      <c r="AZ1082">
        <v>0</v>
      </c>
      <c r="BA1082">
        <v>0</v>
      </c>
      <c r="BB1082">
        <f>1-AZ1082/BA1082</f>
        <v>0</v>
      </c>
      <c r="BC1082">
        <v>0</v>
      </c>
      <c r="BD1082" t="s">
        <v>437</v>
      </c>
      <c r="BE1082" t="s">
        <v>437</v>
      </c>
      <c r="BF1082">
        <v>0</v>
      </c>
      <c r="BG1082">
        <v>0</v>
      </c>
      <c r="BH1082">
        <f>1-BF1082/BG1082</f>
        <v>0</v>
      </c>
      <c r="BI1082">
        <v>0.5</v>
      </c>
      <c r="BJ1082">
        <f>DI1082</f>
        <v>0</v>
      </c>
      <c r="BK1082">
        <f>L1082</f>
        <v>0</v>
      </c>
      <c r="BL1082">
        <f>BH1082*BI1082*BJ1082</f>
        <v>0</v>
      </c>
      <c r="BM1082">
        <f>(BK1082-BC1082)/BJ1082</f>
        <v>0</v>
      </c>
      <c r="BN1082">
        <f>(BA1082-BG1082)/BG1082</f>
        <v>0</v>
      </c>
      <c r="BO1082">
        <f>AZ1082/(BB1082+AZ1082/BG1082)</f>
        <v>0</v>
      </c>
      <c r="BP1082" t="s">
        <v>437</v>
      </c>
      <c r="BQ1082">
        <v>0</v>
      </c>
      <c r="BR1082">
        <f>IF(BQ1082&lt;&gt;0, BQ1082, BO1082)</f>
        <v>0</v>
      </c>
      <c r="BS1082">
        <f>1-BR1082/BG1082</f>
        <v>0</v>
      </c>
      <c r="BT1082">
        <f>(BG1082-BF1082)/(BG1082-BR1082)</f>
        <v>0</v>
      </c>
      <c r="BU1082">
        <f>(BA1082-BG1082)/(BA1082-BR1082)</f>
        <v>0</v>
      </c>
      <c r="BV1082">
        <f>(BG1082-BF1082)/(BG1082-AZ1082)</f>
        <v>0</v>
      </c>
      <c r="BW1082">
        <f>(BA1082-BG1082)/(BA1082-AZ1082)</f>
        <v>0</v>
      </c>
      <c r="BX1082">
        <f>(BT1082*BR1082/BF1082)</f>
        <v>0</v>
      </c>
      <c r="BY1082">
        <f>(1-BX1082)</f>
        <v>0</v>
      </c>
      <c r="DH1082">
        <f>$B$11*EG1082+$C$11*EH1082+$F$11*ES1082*(1-EV1082)</f>
        <v>0</v>
      </c>
      <c r="DI1082">
        <f>DH1082*DJ1082</f>
        <v>0</v>
      </c>
      <c r="DJ1082">
        <f>($B$11*$D$9+$C$11*$D$9+$F$11*((FF1082+EX1082)/MAX(FF1082+EX1082+FG1082, 0.1)*$I$9+FG1082/MAX(FF1082+EX1082+FG1082, 0.1)*$J$9))/($B$11+$C$11+$F$11)</f>
        <v>0</v>
      </c>
      <c r="DK1082">
        <f>($B$11*$K$9+$C$11*$K$9+$F$11*((FF1082+EX1082)/MAX(FF1082+EX1082+FG1082, 0.1)*$P$9+FG1082/MAX(FF1082+EX1082+FG1082, 0.1)*$Q$9))/($B$11+$C$11+$F$11)</f>
        <v>0</v>
      </c>
      <c r="DL1082">
        <v>6</v>
      </c>
      <c r="DM1082">
        <v>0.5</v>
      </c>
      <c r="DN1082" t="s">
        <v>438</v>
      </c>
      <c r="DO1082">
        <v>2</v>
      </c>
      <c r="DP1082" t="b">
        <v>1</v>
      </c>
      <c r="DQ1082">
        <v>1761427137.76923</v>
      </c>
      <c r="DR1082">
        <v>326.708538461538</v>
      </c>
      <c r="DS1082">
        <v>320.541692307692</v>
      </c>
      <c r="DT1082">
        <v>57.2717769230769</v>
      </c>
      <c r="DU1082">
        <v>25.9834846153846</v>
      </c>
      <c r="DV1082">
        <v>325.611153846154</v>
      </c>
      <c r="DW1082">
        <v>57.3158846153846</v>
      </c>
      <c r="DX1082">
        <v>500.003692307692</v>
      </c>
      <c r="DY1082">
        <v>90.1851</v>
      </c>
      <c r="DZ1082">
        <v>0.0403728</v>
      </c>
      <c r="EA1082">
        <v>52.2026538461539</v>
      </c>
      <c r="EB1082">
        <v>47.8716538461538</v>
      </c>
      <c r="EC1082">
        <v>999.9</v>
      </c>
      <c r="ED1082">
        <v>0</v>
      </c>
      <c r="EE1082">
        <v>0</v>
      </c>
      <c r="EF1082">
        <v>9991.68769230769</v>
      </c>
      <c r="EG1082">
        <v>0</v>
      </c>
      <c r="EH1082">
        <v>1209.24153846154</v>
      </c>
      <c r="EI1082">
        <v>6.16684538461538</v>
      </c>
      <c r="EJ1082">
        <v>346.556153846154</v>
      </c>
      <c r="EK1082">
        <v>329.092769230769</v>
      </c>
      <c r="EL1082">
        <v>31.2882769230769</v>
      </c>
      <c r="EM1082">
        <v>320.541692307692</v>
      </c>
      <c r="EN1082">
        <v>25.9834846153846</v>
      </c>
      <c r="EO1082">
        <v>5.16506076923077</v>
      </c>
      <c r="EP1082">
        <v>2.34332230769231</v>
      </c>
      <c r="EQ1082">
        <v>33.3940923076923</v>
      </c>
      <c r="ER1082">
        <v>19.9773615384615</v>
      </c>
      <c r="ES1082">
        <v>1199.98</v>
      </c>
      <c r="ET1082">
        <v>0.967006846153846</v>
      </c>
      <c r="EU1082">
        <v>0.0329933692307692</v>
      </c>
      <c r="EV1082">
        <v>0</v>
      </c>
      <c r="EW1082">
        <v>977.629384615385</v>
      </c>
      <c r="EX1082">
        <v>5.00059</v>
      </c>
      <c r="EY1082">
        <v>12897.7923076923</v>
      </c>
      <c r="EZ1082">
        <v>10358.5692307692</v>
      </c>
      <c r="FA1082">
        <v>64.1007692307692</v>
      </c>
      <c r="FB1082">
        <v>65.3024615384615</v>
      </c>
      <c r="FC1082">
        <v>64.1488461538462</v>
      </c>
      <c r="FD1082">
        <v>65</v>
      </c>
      <c r="FE1082">
        <v>65.437</v>
      </c>
      <c r="FF1082">
        <v>1155.55692307692</v>
      </c>
      <c r="FG1082">
        <v>39.4223076923077</v>
      </c>
      <c r="FH1082">
        <v>0</v>
      </c>
      <c r="FI1082">
        <v>1761427107.1</v>
      </c>
      <c r="FJ1082">
        <v>0</v>
      </c>
      <c r="FK1082">
        <v>976.95484</v>
      </c>
      <c r="FL1082">
        <v>-30.8665385033617</v>
      </c>
      <c r="FM1082">
        <v>-391.815385169273</v>
      </c>
      <c r="FN1082">
        <v>12888.712</v>
      </c>
      <c r="FO1082">
        <v>15</v>
      </c>
      <c r="FP1082">
        <v>0</v>
      </c>
      <c r="FQ1082" t="s">
        <v>439</v>
      </c>
      <c r="FR1082">
        <v>0</v>
      </c>
      <c r="FS1082">
        <v>0</v>
      </c>
      <c r="FT1082">
        <v>0</v>
      </c>
      <c r="FU1082">
        <v>0</v>
      </c>
      <c r="FV1082">
        <v>0</v>
      </c>
      <c r="FW1082">
        <v>0</v>
      </c>
      <c r="FX1082">
        <v>0</v>
      </c>
      <c r="FY1082">
        <v>0</v>
      </c>
      <c r="FZ1082">
        <v>0</v>
      </c>
      <c r="GA1082">
        <v>0</v>
      </c>
      <c r="GB1082">
        <v>0</v>
      </c>
      <c r="GC1082">
        <v>5.703132</v>
      </c>
      <c r="GD1082">
        <v>14.9478929323308</v>
      </c>
      <c r="GE1082">
        <v>1.54087393270702</v>
      </c>
      <c r="GF1082">
        <v>0</v>
      </c>
      <c r="GG1082">
        <v>978.819029411765</v>
      </c>
      <c r="GH1082">
        <v>-29.2229029517757</v>
      </c>
      <c r="GI1082">
        <v>2.87388431022313</v>
      </c>
      <c r="GJ1082">
        <v>-1</v>
      </c>
      <c r="GK1082">
        <v>31.27544</v>
      </c>
      <c r="GL1082">
        <v>0.346294736842074</v>
      </c>
      <c r="GM1082">
        <v>0.0336764071717873</v>
      </c>
      <c r="GN1082">
        <v>0</v>
      </c>
      <c r="GO1082">
        <v>0</v>
      </c>
      <c r="GP1082">
        <v>2</v>
      </c>
      <c r="GQ1082" t="s">
        <v>473</v>
      </c>
      <c r="GR1082">
        <v>3.12623</v>
      </c>
      <c r="GS1082">
        <v>2.71814</v>
      </c>
      <c r="GT1082">
        <v>0.0637329</v>
      </c>
      <c r="GU1082">
        <v>0.0625307</v>
      </c>
      <c r="GV1082">
        <v>0.177756</v>
      </c>
      <c r="GW1082">
        <v>0.102672</v>
      </c>
      <c r="GX1082">
        <v>33351.7</v>
      </c>
      <c r="GY1082">
        <v>35253.3</v>
      </c>
      <c r="GZ1082">
        <v>32376.2</v>
      </c>
      <c r="HA1082">
        <v>34196.5</v>
      </c>
      <c r="HB1082">
        <v>38343.5</v>
      </c>
      <c r="HC1082">
        <v>44286.2</v>
      </c>
      <c r="HD1082">
        <v>50942.4</v>
      </c>
      <c r="HE1082">
        <v>54885</v>
      </c>
      <c r="HF1082">
        <v>1.65152</v>
      </c>
      <c r="HG1082">
        <v>1.50017</v>
      </c>
      <c r="HH1082">
        <v>-0.119731</v>
      </c>
      <c r="HI1082">
        <v>0</v>
      </c>
      <c r="HJ1082">
        <v>49.7976</v>
      </c>
      <c r="HK1082">
        <v>999.9</v>
      </c>
      <c r="HL1082">
        <v>56.19</v>
      </c>
      <c r="HM1082">
        <v>30.434</v>
      </c>
      <c r="HN1082">
        <v>27.2132</v>
      </c>
      <c r="HO1082">
        <v>59.987</v>
      </c>
      <c r="HP1082">
        <v>40.3606</v>
      </c>
      <c r="HQ1082">
        <v>1</v>
      </c>
      <c r="HR1082">
        <v>2.67606</v>
      </c>
      <c r="HS1082">
        <v>0.155594</v>
      </c>
      <c r="HT1082">
        <v>20.1103</v>
      </c>
      <c r="HU1082">
        <v>5.18539</v>
      </c>
      <c r="HV1082">
        <v>12.0159</v>
      </c>
      <c r="HW1082">
        <v>4.96665</v>
      </c>
      <c r="HX1082">
        <v>3.29595</v>
      </c>
      <c r="HY1082">
        <v>9999</v>
      </c>
      <c r="HZ1082">
        <v>9999</v>
      </c>
      <c r="IA1082">
        <v>999.9</v>
      </c>
      <c r="IB1082">
        <v>9999</v>
      </c>
      <c r="IC1082">
        <v>1.86325</v>
      </c>
      <c r="ID1082">
        <v>1.86813</v>
      </c>
      <c r="IE1082">
        <v>1.86783</v>
      </c>
      <c r="IF1082">
        <v>1.86905</v>
      </c>
      <c r="IG1082">
        <v>1.86981</v>
      </c>
      <c r="IH1082">
        <v>1.86586</v>
      </c>
      <c r="II1082">
        <v>1.86693</v>
      </c>
      <c r="IJ1082">
        <v>1.86841</v>
      </c>
      <c r="IK1082">
        <v>5</v>
      </c>
      <c r="IL1082">
        <v>0</v>
      </c>
      <c r="IM1082">
        <v>0</v>
      </c>
      <c r="IN1082">
        <v>0</v>
      </c>
      <c r="IO1082" t="s">
        <v>441</v>
      </c>
      <c r="IP1082" t="s">
        <v>442</v>
      </c>
      <c r="IQ1082" t="s">
        <v>443</v>
      </c>
      <c r="IR1082" t="s">
        <v>443</v>
      </c>
      <c r="IS1082" t="s">
        <v>443</v>
      </c>
      <c r="IT1082" t="s">
        <v>443</v>
      </c>
      <c r="IU1082">
        <v>0</v>
      </c>
      <c r="IV1082">
        <v>100</v>
      </c>
      <c r="IW1082">
        <v>100</v>
      </c>
      <c r="IX1082">
        <v>1.098</v>
      </c>
      <c r="IY1082">
        <v>-0.0441</v>
      </c>
      <c r="IZ1082">
        <v>1.09748391826392</v>
      </c>
      <c r="JA1082">
        <v>0</v>
      </c>
      <c r="JB1082">
        <v>0</v>
      </c>
      <c r="JC1082">
        <v>0</v>
      </c>
      <c r="JD1082">
        <v>-0.0441141096964596</v>
      </c>
      <c r="JE1082">
        <v>0</v>
      </c>
      <c r="JF1082">
        <v>0</v>
      </c>
      <c r="JG1082">
        <v>0</v>
      </c>
      <c r="JH1082">
        <v>5</v>
      </c>
      <c r="JI1082">
        <v>2273</v>
      </c>
      <c r="JJ1082">
        <v>1</v>
      </c>
      <c r="JK1082">
        <v>24</v>
      </c>
      <c r="JL1082">
        <v>29357119.1</v>
      </c>
      <c r="JM1082">
        <v>29357119.1</v>
      </c>
      <c r="JN1082">
        <v>0.737305</v>
      </c>
      <c r="JO1082">
        <v>2.63184</v>
      </c>
      <c r="JP1082">
        <v>1.54785</v>
      </c>
      <c r="JQ1082">
        <v>2.31445</v>
      </c>
      <c r="JR1082">
        <v>1.64551</v>
      </c>
      <c r="JS1082">
        <v>2.38525</v>
      </c>
      <c r="JT1082">
        <v>34.418</v>
      </c>
      <c r="JU1082">
        <v>24.1838</v>
      </c>
      <c r="JV1082">
        <v>18</v>
      </c>
      <c r="JW1082">
        <v>488.211</v>
      </c>
      <c r="JX1082">
        <v>378.459</v>
      </c>
      <c r="JY1082">
        <v>51.474</v>
      </c>
      <c r="JZ1082">
        <v>57.1371</v>
      </c>
      <c r="KA1082">
        <v>29.9988</v>
      </c>
      <c r="KB1082">
        <v>56.4341</v>
      </c>
      <c r="KC1082">
        <v>56.2129</v>
      </c>
      <c r="KD1082">
        <v>14.6519</v>
      </c>
      <c r="KE1082">
        <v>0</v>
      </c>
      <c r="KF1082">
        <v>100</v>
      </c>
      <c r="KG1082">
        <v>51.4973</v>
      </c>
      <c r="KH1082">
        <v>263.648</v>
      </c>
      <c r="KI1082">
        <v>26.2864</v>
      </c>
      <c r="KJ1082">
        <v>92.2932</v>
      </c>
      <c r="KK1082">
        <v>88.7813</v>
      </c>
    </row>
    <row r="1083" spans="1:297">
      <c r="A1083">
        <v>1067</v>
      </c>
      <c r="B1083">
        <v>1761427151</v>
      </c>
      <c r="C1083">
        <v>18970</v>
      </c>
      <c r="D1083" t="s">
        <v>2587</v>
      </c>
      <c r="E1083" t="s">
        <v>2588</v>
      </c>
      <c r="F1083">
        <v>5</v>
      </c>
      <c r="G1083" t="s">
        <v>2568</v>
      </c>
      <c r="H1083" t="s">
        <v>436</v>
      </c>
      <c r="I1083">
        <v>1761427142.84615</v>
      </c>
      <c r="J1083">
        <f>(K1083)/1000</f>
        <v>0</v>
      </c>
      <c r="K1083">
        <f>IF(DP1083, AN1083, AH1083)</f>
        <v>0</v>
      </c>
      <c r="L1083">
        <f>IF(DP1083, AI1083, AG1083)</f>
        <v>0</v>
      </c>
      <c r="M1083">
        <f>DR1083 - IF(AU1083&gt;1, L1083*DL1083*100.0/(AW1083), 0)</f>
        <v>0</v>
      </c>
      <c r="N1083">
        <f>((T1083-J1083/2)*M1083-L1083)/(T1083+J1083/2)</f>
        <v>0</v>
      </c>
      <c r="O1083">
        <f>N1083*(DY1083+DZ1083)/1000.0</f>
        <v>0</v>
      </c>
      <c r="P1083">
        <f>(DR1083 - IF(AU1083&gt;1, L1083*DL1083*100.0/(AW1083), 0))*(DY1083+DZ1083)/1000.0</f>
        <v>0</v>
      </c>
      <c r="Q1083">
        <f>2.0/((1/S1083-1/R1083)+SIGN(S1083)*SQRT((1/S1083-1/R1083)*(1/S1083-1/R1083) + 4*DM1083/((DM1083+1)*(DM1083+1))*(2*1/S1083*1/R1083-1/R1083*1/R1083)))</f>
        <v>0</v>
      </c>
      <c r="R1083">
        <f>IF(LEFT(DN1083,1)&lt;&gt;"0",IF(LEFT(DN1083,1)="1",3.0,DO1083),$D$5+$E$5*(EF1083*DY1083/($K$5*1000))+$F$5*(EF1083*DY1083/($K$5*1000))*MAX(MIN(DL1083,$J$5),$I$5)*MAX(MIN(DL1083,$J$5),$I$5)+$G$5*MAX(MIN(DL1083,$J$5),$I$5)*(EF1083*DY1083/($K$5*1000))+$H$5*(EF1083*DY1083/($K$5*1000))*(EF1083*DY1083/($K$5*1000)))</f>
        <v>0</v>
      </c>
      <c r="S1083">
        <f>J1083*(1000-(1000*0.61365*exp(17.502*W1083/(240.97+W1083))/(DY1083+DZ1083)+DT1083)/2)/(1000*0.61365*exp(17.502*W1083/(240.97+W1083))/(DY1083+DZ1083)-DT1083)</f>
        <v>0</v>
      </c>
      <c r="T1083">
        <f>1/((DM1083+1)/(Q1083/1.6)+1/(R1083/1.37)) + DM1083/((DM1083+1)/(Q1083/1.6) + DM1083/(R1083/1.37))</f>
        <v>0</v>
      </c>
      <c r="U1083">
        <f>(DH1083*DK1083)</f>
        <v>0</v>
      </c>
      <c r="V1083">
        <f>(EA1083+(U1083+2*0.95*5.67E-8*(((EA1083+$B$7)+273)^4-(EA1083+273)^4)-44100*J1083)/(1.84*29.3*R1083+8*0.95*5.67E-8*(EA1083+273)^3))</f>
        <v>0</v>
      </c>
      <c r="W1083">
        <f>($C$7*EB1083+$D$7*EC1083+$E$7*V1083)</f>
        <v>0</v>
      </c>
      <c r="X1083">
        <f>0.61365*exp(17.502*W1083/(240.97+W1083))</f>
        <v>0</v>
      </c>
      <c r="Y1083">
        <f>(Z1083/AA1083*100)</f>
        <v>0</v>
      </c>
      <c r="Z1083">
        <f>DT1083*(DY1083+DZ1083)/1000</f>
        <v>0</v>
      </c>
      <c r="AA1083">
        <f>0.61365*exp(17.502*EA1083/(240.97+EA1083))</f>
        <v>0</v>
      </c>
      <c r="AB1083">
        <f>(X1083-DT1083*(DY1083+DZ1083)/1000)</f>
        <v>0</v>
      </c>
      <c r="AC1083">
        <f>(-J1083*44100)</f>
        <v>0</v>
      </c>
      <c r="AD1083">
        <f>2*29.3*R1083*0.92*(EA1083-W1083)</f>
        <v>0</v>
      </c>
      <c r="AE1083">
        <f>2*0.95*5.67E-8*(((EA1083+$B$7)+273)^4-(W1083+273)^4)</f>
        <v>0</v>
      </c>
      <c r="AF1083">
        <f>U1083+AE1083+AC1083+AD1083</f>
        <v>0</v>
      </c>
      <c r="AG1083">
        <f>DX1083*AU1083*(DS1083-DR1083*(1000-AU1083*DU1083)/(1000-AU1083*DT1083))/(100*DL1083)</f>
        <v>0</v>
      </c>
      <c r="AH1083">
        <f>1000*DX1083*AU1083*(DT1083-DU1083)/(100*DL1083*(1000-AU1083*DT1083))</f>
        <v>0</v>
      </c>
      <c r="AI1083">
        <f>(AJ1083 - AK1083 - DY1083*1E3/(8.314*(EA1083+273.15)) * AM1083/DX1083 * AL1083) * DX1083/(100*DL1083) * (1000 - DU1083)/1000</f>
        <v>0</v>
      </c>
      <c r="AJ1083">
        <v>295.46629860165</v>
      </c>
      <c r="AK1083">
        <v>306.152824242424</v>
      </c>
      <c r="AL1083">
        <v>-3.22978817759469</v>
      </c>
      <c r="AM1083">
        <v>65.4933450207612</v>
      </c>
      <c r="AN1083">
        <f>(AP1083 - AO1083 + DY1083*1E3/(8.314*(EA1083+273.15)) * AR1083/DX1083 * AQ1083) * DX1083/(100*DL1083) * 1000/(1000 - AP1083)</f>
        <v>0</v>
      </c>
      <c r="AO1083">
        <v>25.9749114399534</v>
      </c>
      <c r="AP1083">
        <v>57.3057696969697</v>
      </c>
      <c r="AQ1083">
        <v>0.000335801969897297</v>
      </c>
      <c r="AR1083">
        <v>110.853086517706</v>
      </c>
      <c r="AS1083">
        <v>6</v>
      </c>
      <c r="AT1083">
        <v>1</v>
      </c>
      <c r="AU1083">
        <f>IF(AS1083*$H$13&gt;=AW1083,1.0,(AW1083/(AW1083-AS1083*$H$13)))</f>
        <v>0</v>
      </c>
      <c r="AV1083">
        <f>(AU1083-1)*100</f>
        <v>0</v>
      </c>
      <c r="AW1083">
        <f>MAX(0,($B$13+$C$13*EF1083)/(1+$D$13*EF1083)*DY1083/(EA1083+273)*$E$13)</f>
        <v>0</v>
      </c>
      <c r="AX1083" t="s">
        <v>437</v>
      </c>
      <c r="AY1083" t="s">
        <v>437</v>
      </c>
      <c r="AZ1083">
        <v>0</v>
      </c>
      <c r="BA1083">
        <v>0</v>
      </c>
      <c r="BB1083">
        <f>1-AZ1083/BA1083</f>
        <v>0</v>
      </c>
      <c r="BC1083">
        <v>0</v>
      </c>
      <c r="BD1083" t="s">
        <v>437</v>
      </c>
      <c r="BE1083" t="s">
        <v>437</v>
      </c>
      <c r="BF1083">
        <v>0</v>
      </c>
      <c r="BG1083">
        <v>0</v>
      </c>
      <c r="BH1083">
        <f>1-BF1083/BG1083</f>
        <v>0</v>
      </c>
      <c r="BI1083">
        <v>0.5</v>
      </c>
      <c r="BJ1083">
        <f>DI1083</f>
        <v>0</v>
      </c>
      <c r="BK1083">
        <f>L1083</f>
        <v>0</v>
      </c>
      <c r="BL1083">
        <f>BH1083*BI1083*BJ1083</f>
        <v>0</v>
      </c>
      <c r="BM1083">
        <f>(BK1083-BC1083)/BJ1083</f>
        <v>0</v>
      </c>
      <c r="BN1083">
        <f>(BA1083-BG1083)/BG1083</f>
        <v>0</v>
      </c>
      <c r="BO1083">
        <f>AZ1083/(BB1083+AZ1083/BG1083)</f>
        <v>0</v>
      </c>
      <c r="BP1083" t="s">
        <v>437</v>
      </c>
      <c r="BQ1083">
        <v>0</v>
      </c>
      <c r="BR1083">
        <f>IF(BQ1083&lt;&gt;0, BQ1083, BO1083)</f>
        <v>0</v>
      </c>
      <c r="BS1083">
        <f>1-BR1083/BG1083</f>
        <v>0</v>
      </c>
      <c r="BT1083">
        <f>(BG1083-BF1083)/(BG1083-BR1083)</f>
        <v>0</v>
      </c>
      <c r="BU1083">
        <f>(BA1083-BG1083)/(BA1083-BR1083)</f>
        <v>0</v>
      </c>
      <c r="BV1083">
        <f>(BG1083-BF1083)/(BG1083-AZ1083)</f>
        <v>0</v>
      </c>
      <c r="BW1083">
        <f>(BA1083-BG1083)/(BA1083-AZ1083)</f>
        <v>0</v>
      </c>
      <c r="BX1083">
        <f>(BT1083*BR1083/BF1083)</f>
        <v>0</v>
      </c>
      <c r="BY1083">
        <f>(1-BX1083)</f>
        <v>0</v>
      </c>
      <c r="DH1083">
        <f>$B$11*EG1083+$C$11*EH1083+$F$11*ES1083*(1-EV1083)</f>
        <v>0</v>
      </c>
      <c r="DI1083">
        <f>DH1083*DJ1083</f>
        <v>0</v>
      </c>
      <c r="DJ1083">
        <f>($B$11*$D$9+$C$11*$D$9+$F$11*((FF1083+EX1083)/MAX(FF1083+EX1083+FG1083, 0.1)*$I$9+FG1083/MAX(FF1083+EX1083+FG1083, 0.1)*$J$9))/($B$11+$C$11+$F$11)</f>
        <v>0</v>
      </c>
      <c r="DK1083">
        <f>($B$11*$K$9+$C$11*$K$9+$F$11*((FF1083+EX1083)/MAX(FF1083+EX1083+FG1083, 0.1)*$P$9+FG1083/MAX(FF1083+EX1083+FG1083, 0.1)*$Q$9))/($B$11+$C$11+$F$11)</f>
        <v>0</v>
      </c>
      <c r="DL1083">
        <v>6</v>
      </c>
      <c r="DM1083">
        <v>0.5</v>
      </c>
      <c r="DN1083" t="s">
        <v>438</v>
      </c>
      <c r="DO1083">
        <v>2</v>
      </c>
      <c r="DP1083" t="b">
        <v>1</v>
      </c>
      <c r="DQ1083">
        <v>1761427142.84615</v>
      </c>
      <c r="DR1083">
        <v>310.923923076923</v>
      </c>
      <c r="DS1083">
        <v>303.666846153846</v>
      </c>
      <c r="DT1083">
        <v>57.2908461538462</v>
      </c>
      <c r="DU1083">
        <v>25.9794230769231</v>
      </c>
      <c r="DV1083">
        <v>309.826461538462</v>
      </c>
      <c r="DW1083">
        <v>57.3349538461539</v>
      </c>
      <c r="DX1083">
        <v>499.978307692308</v>
      </c>
      <c r="DY1083">
        <v>90.1852153846154</v>
      </c>
      <c r="DZ1083">
        <v>0.0403972769230769</v>
      </c>
      <c r="EA1083">
        <v>52.2113230769231</v>
      </c>
      <c r="EB1083">
        <v>47.8874769230769</v>
      </c>
      <c r="EC1083">
        <v>999.9</v>
      </c>
      <c r="ED1083">
        <v>0</v>
      </c>
      <c r="EE1083">
        <v>0</v>
      </c>
      <c r="EF1083">
        <v>9991.20615384615</v>
      </c>
      <c r="EG1083">
        <v>0</v>
      </c>
      <c r="EH1083">
        <v>1209.27692307692</v>
      </c>
      <c r="EI1083">
        <v>7.25703692307692</v>
      </c>
      <c r="EJ1083">
        <v>329.819538461538</v>
      </c>
      <c r="EK1083">
        <v>311.766538461538</v>
      </c>
      <c r="EL1083">
        <v>31.3114076923077</v>
      </c>
      <c r="EM1083">
        <v>303.666846153846</v>
      </c>
      <c r="EN1083">
        <v>25.9794230769231</v>
      </c>
      <c r="EO1083">
        <v>5.16678769230769</v>
      </c>
      <c r="EP1083">
        <v>2.34295923076923</v>
      </c>
      <c r="EQ1083">
        <v>33.4000615384615</v>
      </c>
      <c r="ER1083">
        <v>19.9748615384615</v>
      </c>
      <c r="ES1083">
        <v>1199.98384615385</v>
      </c>
      <c r="ET1083">
        <v>0.967004923076923</v>
      </c>
      <c r="EU1083">
        <v>0.0329952230769231</v>
      </c>
      <c r="EV1083">
        <v>0</v>
      </c>
      <c r="EW1083">
        <v>975.093692307692</v>
      </c>
      <c r="EX1083">
        <v>5.00059</v>
      </c>
      <c r="EY1083">
        <v>12863.8769230769</v>
      </c>
      <c r="EZ1083">
        <v>10358.5923076923</v>
      </c>
      <c r="FA1083">
        <v>64.0910769230769</v>
      </c>
      <c r="FB1083">
        <v>65.2929230769231</v>
      </c>
      <c r="FC1083">
        <v>64.1297692307692</v>
      </c>
      <c r="FD1083">
        <v>65</v>
      </c>
      <c r="FE1083">
        <v>65.4322307692308</v>
      </c>
      <c r="FF1083">
        <v>1155.55769230769</v>
      </c>
      <c r="FG1083">
        <v>39.4246153846154</v>
      </c>
      <c r="FH1083">
        <v>0</v>
      </c>
      <c r="FI1083">
        <v>1761427111.9</v>
      </c>
      <c r="FJ1083">
        <v>0</v>
      </c>
      <c r="FK1083">
        <v>974.48744</v>
      </c>
      <c r="FL1083">
        <v>-31.8203076381453</v>
      </c>
      <c r="FM1083">
        <v>-420.676922435358</v>
      </c>
      <c r="FN1083">
        <v>12856.28</v>
      </c>
      <c r="FO1083">
        <v>15</v>
      </c>
      <c r="FP1083">
        <v>0</v>
      </c>
      <c r="FQ1083" t="s">
        <v>439</v>
      </c>
      <c r="FR1083">
        <v>0</v>
      </c>
      <c r="FS1083">
        <v>0</v>
      </c>
      <c r="FT1083">
        <v>0</v>
      </c>
      <c r="FU1083">
        <v>0</v>
      </c>
      <c r="FV1083">
        <v>0</v>
      </c>
      <c r="FW1083">
        <v>0</v>
      </c>
      <c r="FX1083">
        <v>0</v>
      </c>
      <c r="FY1083">
        <v>0</v>
      </c>
      <c r="FZ1083">
        <v>0</v>
      </c>
      <c r="GA1083">
        <v>0</v>
      </c>
      <c r="GB1083">
        <v>0</v>
      </c>
      <c r="GC1083">
        <v>6.50327333333334</v>
      </c>
      <c r="GD1083">
        <v>13.5336374025974</v>
      </c>
      <c r="GE1083">
        <v>1.50968725228371</v>
      </c>
      <c r="GF1083">
        <v>0</v>
      </c>
      <c r="GG1083">
        <v>976.448823529412</v>
      </c>
      <c r="GH1083">
        <v>-30.347990840758</v>
      </c>
      <c r="GI1083">
        <v>2.98326311149177</v>
      </c>
      <c r="GJ1083">
        <v>-1</v>
      </c>
      <c r="GK1083">
        <v>31.2967904761905</v>
      </c>
      <c r="GL1083">
        <v>0.274846753246767</v>
      </c>
      <c r="GM1083">
        <v>0.0287574405239329</v>
      </c>
      <c r="GN1083">
        <v>0</v>
      </c>
      <c r="GO1083">
        <v>0</v>
      </c>
      <c r="GP1083">
        <v>2</v>
      </c>
      <c r="GQ1083" t="s">
        <v>473</v>
      </c>
      <c r="GR1083">
        <v>3.12631</v>
      </c>
      <c r="GS1083">
        <v>2.71834</v>
      </c>
      <c r="GT1083">
        <v>0.0609888</v>
      </c>
      <c r="GU1083">
        <v>0.0594987</v>
      </c>
      <c r="GV1083">
        <v>0.177786</v>
      </c>
      <c r="GW1083">
        <v>0.102662</v>
      </c>
      <c r="GX1083">
        <v>33450.2</v>
      </c>
      <c r="GY1083">
        <v>35367.8</v>
      </c>
      <c r="GZ1083">
        <v>32377</v>
      </c>
      <c r="HA1083">
        <v>34197.1</v>
      </c>
      <c r="HB1083">
        <v>38342.3</v>
      </c>
      <c r="HC1083">
        <v>44286.9</v>
      </c>
      <c r="HD1083">
        <v>50943.2</v>
      </c>
      <c r="HE1083">
        <v>54885.6</v>
      </c>
      <c r="HF1083">
        <v>1.65158</v>
      </c>
      <c r="HG1083">
        <v>1.5004</v>
      </c>
      <c r="HH1083">
        <v>-0.119749</v>
      </c>
      <c r="HI1083">
        <v>0</v>
      </c>
      <c r="HJ1083">
        <v>49.8001</v>
      </c>
      <c r="HK1083">
        <v>999.9</v>
      </c>
      <c r="HL1083">
        <v>56.19</v>
      </c>
      <c r="HM1083">
        <v>30.454</v>
      </c>
      <c r="HN1083">
        <v>27.2451</v>
      </c>
      <c r="HO1083">
        <v>60.087</v>
      </c>
      <c r="HP1083">
        <v>40.3085</v>
      </c>
      <c r="HQ1083">
        <v>1</v>
      </c>
      <c r="HR1083">
        <v>2.67465</v>
      </c>
      <c r="HS1083">
        <v>0.170594</v>
      </c>
      <c r="HT1083">
        <v>20.1103</v>
      </c>
      <c r="HU1083">
        <v>5.18569</v>
      </c>
      <c r="HV1083">
        <v>12.0159</v>
      </c>
      <c r="HW1083">
        <v>4.9673</v>
      </c>
      <c r="HX1083">
        <v>3.296</v>
      </c>
      <c r="HY1083">
        <v>9999</v>
      </c>
      <c r="HZ1083">
        <v>9999</v>
      </c>
      <c r="IA1083">
        <v>999.9</v>
      </c>
      <c r="IB1083">
        <v>9999</v>
      </c>
      <c r="IC1083">
        <v>1.86325</v>
      </c>
      <c r="ID1083">
        <v>1.86812</v>
      </c>
      <c r="IE1083">
        <v>1.86783</v>
      </c>
      <c r="IF1083">
        <v>1.86905</v>
      </c>
      <c r="IG1083">
        <v>1.86981</v>
      </c>
      <c r="IH1083">
        <v>1.86584</v>
      </c>
      <c r="II1083">
        <v>1.86693</v>
      </c>
      <c r="IJ1083">
        <v>1.86842</v>
      </c>
      <c r="IK1083">
        <v>5</v>
      </c>
      <c r="IL1083">
        <v>0</v>
      </c>
      <c r="IM1083">
        <v>0</v>
      </c>
      <c r="IN1083">
        <v>0</v>
      </c>
      <c r="IO1083" t="s">
        <v>441</v>
      </c>
      <c r="IP1083" t="s">
        <v>442</v>
      </c>
      <c r="IQ1083" t="s">
        <v>443</v>
      </c>
      <c r="IR1083" t="s">
        <v>443</v>
      </c>
      <c r="IS1083" t="s">
        <v>443</v>
      </c>
      <c r="IT1083" t="s">
        <v>443</v>
      </c>
      <c r="IU1083">
        <v>0</v>
      </c>
      <c r="IV1083">
        <v>100</v>
      </c>
      <c r="IW1083">
        <v>100</v>
      </c>
      <c r="IX1083">
        <v>1.097</v>
      </c>
      <c r="IY1083">
        <v>-0.0442</v>
      </c>
      <c r="IZ1083">
        <v>1.09748391826392</v>
      </c>
      <c r="JA1083">
        <v>0</v>
      </c>
      <c r="JB1083">
        <v>0</v>
      </c>
      <c r="JC1083">
        <v>0</v>
      </c>
      <c r="JD1083">
        <v>-0.0441141096964596</v>
      </c>
      <c r="JE1083">
        <v>0</v>
      </c>
      <c r="JF1083">
        <v>0</v>
      </c>
      <c r="JG1083">
        <v>0</v>
      </c>
      <c r="JH1083">
        <v>5</v>
      </c>
      <c r="JI1083">
        <v>2273</v>
      </c>
      <c r="JJ1083">
        <v>1</v>
      </c>
      <c r="JK1083">
        <v>24</v>
      </c>
      <c r="JL1083">
        <v>29357119.2</v>
      </c>
      <c r="JM1083">
        <v>29357119.2</v>
      </c>
      <c r="JN1083">
        <v>0.704346</v>
      </c>
      <c r="JO1083">
        <v>2.63794</v>
      </c>
      <c r="JP1083">
        <v>1.54785</v>
      </c>
      <c r="JQ1083">
        <v>2.31445</v>
      </c>
      <c r="JR1083">
        <v>1.64673</v>
      </c>
      <c r="JS1083">
        <v>2.34741</v>
      </c>
      <c r="JT1083">
        <v>34.418</v>
      </c>
      <c r="JU1083">
        <v>24.1838</v>
      </c>
      <c r="JV1083">
        <v>18</v>
      </c>
      <c r="JW1083">
        <v>488.197</v>
      </c>
      <c r="JX1083">
        <v>378.568</v>
      </c>
      <c r="JY1083">
        <v>51.557</v>
      </c>
      <c r="JZ1083">
        <v>57.1253</v>
      </c>
      <c r="KA1083">
        <v>29.9988</v>
      </c>
      <c r="KB1083">
        <v>56.4247</v>
      </c>
      <c r="KC1083">
        <v>56.2056</v>
      </c>
      <c r="KD1083">
        <v>14.0068</v>
      </c>
      <c r="KE1083">
        <v>0</v>
      </c>
      <c r="KF1083">
        <v>100</v>
      </c>
      <c r="KG1083">
        <v>51.569</v>
      </c>
      <c r="KH1083">
        <v>250.052</v>
      </c>
      <c r="KI1083">
        <v>26.2864</v>
      </c>
      <c r="KJ1083">
        <v>92.295</v>
      </c>
      <c r="KK1083">
        <v>88.7826</v>
      </c>
    </row>
    <row r="1084" spans="1:297">
      <c r="A1084">
        <v>1068</v>
      </c>
      <c r="B1084">
        <v>1761427156</v>
      </c>
      <c r="C1084">
        <v>18975</v>
      </c>
      <c r="D1084" t="s">
        <v>2589</v>
      </c>
      <c r="E1084" t="s">
        <v>2590</v>
      </c>
      <c r="F1084">
        <v>5</v>
      </c>
      <c r="G1084" t="s">
        <v>2568</v>
      </c>
      <c r="H1084" t="s">
        <v>436</v>
      </c>
      <c r="I1084">
        <v>1761427147.84615</v>
      </c>
      <c r="J1084">
        <f>(K1084)/1000</f>
        <v>0</v>
      </c>
      <c r="K1084">
        <f>IF(DP1084, AN1084, AH1084)</f>
        <v>0</v>
      </c>
      <c r="L1084">
        <f>IF(DP1084, AI1084, AG1084)</f>
        <v>0</v>
      </c>
      <c r="M1084">
        <f>DR1084 - IF(AU1084&gt;1, L1084*DL1084*100.0/(AW1084), 0)</f>
        <v>0</v>
      </c>
      <c r="N1084">
        <f>((T1084-J1084/2)*M1084-L1084)/(T1084+J1084/2)</f>
        <v>0</v>
      </c>
      <c r="O1084">
        <f>N1084*(DY1084+DZ1084)/1000.0</f>
        <v>0</v>
      </c>
      <c r="P1084">
        <f>(DR1084 - IF(AU1084&gt;1, L1084*DL1084*100.0/(AW1084), 0))*(DY1084+DZ1084)/1000.0</f>
        <v>0</v>
      </c>
      <c r="Q1084">
        <f>2.0/((1/S1084-1/R1084)+SIGN(S1084)*SQRT((1/S1084-1/R1084)*(1/S1084-1/R1084) + 4*DM1084/((DM1084+1)*(DM1084+1))*(2*1/S1084*1/R1084-1/R1084*1/R1084)))</f>
        <v>0</v>
      </c>
      <c r="R1084">
        <f>IF(LEFT(DN1084,1)&lt;&gt;"0",IF(LEFT(DN1084,1)="1",3.0,DO1084),$D$5+$E$5*(EF1084*DY1084/($K$5*1000))+$F$5*(EF1084*DY1084/($K$5*1000))*MAX(MIN(DL1084,$J$5),$I$5)*MAX(MIN(DL1084,$J$5),$I$5)+$G$5*MAX(MIN(DL1084,$J$5),$I$5)*(EF1084*DY1084/($K$5*1000))+$H$5*(EF1084*DY1084/($K$5*1000))*(EF1084*DY1084/($K$5*1000)))</f>
        <v>0</v>
      </c>
      <c r="S1084">
        <f>J1084*(1000-(1000*0.61365*exp(17.502*W1084/(240.97+W1084))/(DY1084+DZ1084)+DT1084)/2)/(1000*0.61365*exp(17.502*W1084/(240.97+W1084))/(DY1084+DZ1084)-DT1084)</f>
        <v>0</v>
      </c>
      <c r="T1084">
        <f>1/((DM1084+1)/(Q1084/1.6)+1/(R1084/1.37)) + DM1084/((DM1084+1)/(Q1084/1.6) + DM1084/(R1084/1.37))</f>
        <v>0</v>
      </c>
      <c r="U1084">
        <f>(DH1084*DK1084)</f>
        <v>0</v>
      </c>
      <c r="V1084">
        <f>(EA1084+(U1084+2*0.95*5.67E-8*(((EA1084+$B$7)+273)^4-(EA1084+273)^4)-44100*J1084)/(1.84*29.3*R1084+8*0.95*5.67E-8*(EA1084+273)^3))</f>
        <v>0</v>
      </c>
      <c r="W1084">
        <f>($C$7*EB1084+$D$7*EC1084+$E$7*V1084)</f>
        <v>0</v>
      </c>
      <c r="X1084">
        <f>0.61365*exp(17.502*W1084/(240.97+W1084))</f>
        <v>0</v>
      </c>
      <c r="Y1084">
        <f>(Z1084/AA1084*100)</f>
        <v>0</v>
      </c>
      <c r="Z1084">
        <f>DT1084*(DY1084+DZ1084)/1000</f>
        <v>0</v>
      </c>
      <c r="AA1084">
        <f>0.61365*exp(17.502*EA1084/(240.97+EA1084))</f>
        <v>0</v>
      </c>
      <c r="AB1084">
        <f>(X1084-DT1084*(DY1084+DZ1084)/1000)</f>
        <v>0</v>
      </c>
      <c r="AC1084">
        <f>(-J1084*44100)</f>
        <v>0</v>
      </c>
      <c r="AD1084">
        <f>2*29.3*R1084*0.92*(EA1084-W1084)</f>
        <v>0</v>
      </c>
      <c r="AE1084">
        <f>2*0.95*5.67E-8*(((EA1084+$B$7)+273)^4-(W1084+273)^4)</f>
        <v>0</v>
      </c>
      <c r="AF1084">
        <f>U1084+AE1084+AC1084+AD1084</f>
        <v>0</v>
      </c>
      <c r="AG1084">
        <f>DX1084*AU1084*(DS1084-DR1084*(1000-AU1084*DU1084)/(1000-AU1084*DT1084))/(100*DL1084)</f>
        <v>0</v>
      </c>
      <c r="AH1084">
        <f>1000*DX1084*AU1084*(DT1084-DU1084)/(100*DL1084*(1000-AU1084*DT1084))</f>
        <v>0</v>
      </c>
      <c r="AI1084">
        <f>(AJ1084 - AK1084 - DY1084*1E3/(8.314*(EA1084+273.15)) * AM1084/DX1084 * AL1084) * DX1084/(100*DL1084) * (1000 - DU1084)/1000</f>
        <v>0</v>
      </c>
      <c r="AJ1084">
        <v>277.787163712475</v>
      </c>
      <c r="AK1084">
        <v>289.174915151515</v>
      </c>
      <c r="AL1084">
        <v>-3.42845669485249</v>
      </c>
      <c r="AM1084">
        <v>65.4933450207612</v>
      </c>
      <c r="AN1084">
        <f>(AP1084 - AO1084 + DY1084*1E3/(8.314*(EA1084+273.15)) * AR1084/DX1084 * AQ1084) * DX1084/(100*DL1084) * 1000/(1000 - AP1084)</f>
        <v>0</v>
      </c>
      <c r="AO1084">
        <v>25.9707979852116</v>
      </c>
      <c r="AP1084">
        <v>57.36568</v>
      </c>
      <c r="AQ1084">
        <v>0.0137921784489535</v>
      </c>
      <c r="AR1084">
        <v>110.853086517706</v>
      </c>
      <c r="AS1084">
        <v>5</v>
      </c>
      <c r="AT1084">
        <v>1</v>
      </c>
      <c r="AU1084">
        <f>IF(AS1084*$H$13&gt;=AW1084,1.0,(AW1084/(AW1084-AS1084*$H$13)))</f>
        <v>0</v>
      </c>
      <c r="AV1084">
        <f>(AU1084-1)*100</f>
        <v>0</v>
      </c>
      <c r="AW1084">
        <f>MAX(0,($B$13+$C$13*EF1084)/(1+$D$13*EF1084)*DY1084/(EA1084+273)*$E$13)</f>
        <v>0</v>
      </c>
      <c r="AX1084" t="s">
        <v>437</v>
      </c>
      <c r="AY1084" t="s">
        <v>437</v>
      </c>
      <c r="AZ1084">
        <v>0</v>
      </c>
      <c r="BA1084">
        <v>0</v>
      </c>
      <c r="BB1084">
        <f>1-AZ1084/BA1084</f>
        <v>0</v>
      </c>
      <c r="BC1084">
        <v>0</v>
      </c>
      <c r="BD1084" t="s">
        <v>437</v>
      </c>
      <c r="BE1084" t="s">
        <v>437</v>
      </c>
      <c r="BF1084">
        <v>0</v>
      </c>
      <c r="BG1084">
        <v>0</v>
      </c>
      <c r="BH1084">
        <f>1-BF1084/BG1084</f>
        <v>0</v>
      </c>
      <c r="BI1084">
        <v>0.5</v>
      </c>
      <c r="BJ1084">
        <f>DI1084</f>
        <v>0</v>
      </c>
      <c r="BK1084">
        <f>L1084</f>
        <v>0</v>
      </c>
      <c r="BL1084">
        <f>BH1084*BI1084*BJ1084</f>
        <v>0</v>
      </c>
      <c r="BM1084">
        <f>(BK1084-BC1084)/BJ1084</f>
        <v>0</v>
      </c>
      <c r="BN1084">
        <f>(BA1084-BG1084)/BG1084</f>
        <v>0</v>
      </c>
      <c r="BO1084">
        <f>AZ1084/(BB1084+AZ1084/BG1084)</f>
        <v>0</v>
      </c>
      <c r="BP1084" t="s">
        <v>437</v>
      </c>
      <c r="BQ1084">
        <v>0</v>
      </c>
      <c r="BR1084">
        <f>IF(BQ1084&lt;&gt;0, BQ1084, BO1084)</f>
        <v>0</v>
      </c>
      <c r="BS1084">
        <f>1-BR1084/BG1084</f>
        <v>0</v>
      </c>
      <c r="BT1084">
        <f>(BG1084-BF1084)/(BG1084-BR1084)</f>
        <v>0</v>
      </c>
      <c r="BU1084">
        <f>(BA1084-BG1084)/(BA1084-BR1084)</f>
        <v>0</v>
      </c>
      <c r="BV1084">
        <f>(BG1084-BF1084)/(BG1084-AZ1084)</f>
        <v>0</v>
      </c>
      <c r="BW1084">
        <f>(BA1084-BG1084)/(BA1084-AZ1084)</f>
        <v>0</v>
      </c>
      <c r="BX1084">
        <f>(BT1084*BR1084/BF1084)</f>
        <v>0</v>
      </c>
      <c r="BY1084">
        <f>(1-BX1084)</f>
        <v>0</v>
      </c>
      <c r="DH1084">
        <f>$B$11*EG1084+$C$11*EH1084+$F$11*ES1084*(1-EV1084)</f>
        <v>0</v>
      </c>
      <c r="DI1084">
        <f>DH1084*DJ1084</f>
        <v>0</v>
      </c>
      <c r="DJ1084">
        <f>($B$11*$D$9+$C$11*$D$9+$F$11*((FF1084+EX1084)/MAX(FF1084+EX1084+FG1084, 0.1)*$I$9+FG1084/MAX(FF1084+EX1084+FG1084, 0.1)*$J$9))/($B$11+$C$11+$F$11)</f>
        <v>0</v>
      </c>
      <c r="DK1084">
        <f>($B$11*$K$9+$C$11*$K$9+$F$11*((FF1084+EX1084)/MAX(FF1084+EX1084+FG1084, 0.1)*$P$9+FG1084/MAX(FF1084+EX1084+FG1084, 0.1)*$Q$9))/($B$11+$C$11+$F$11)</f>
        <v>0</v>
      </c>
      <c r="DL1084">
        <v>6</v>
      </c>
      <c r="DM1084">
        <v>0.5</v>
      </c>
      <c r="DN1084" t="s">
        <v>438</v>
      </c>
      <c r="DO1084">
        <v>2</v>
      </c>
      <c r="DP1084" t="b">
        <v>1</v>
      </c>
      <c r="DQ1084">
        <v>1761427147.84615</v>
      </c>
      <c r="DR1084">
        <v>295.181615384615</v>
      </c>
      <c r="DS1084">
        <v>286.861769230769</v>
      </c>
      <c r="DT1084">
        <v>57.3123769230769</v>
      </c>
      <c r="DU1084">
        <v>25.9755307692308</v>
      </c>
      <c r="DV1084">
        <v>294.084076923077</v>
      </c>
      <c r="DW1084">
        <v>57.3564769230769</v>
      </c>
      <c r="DX1084">
        <v>499.996076923077</v>
      </c>
      <c r="DY1084">
        <v>90.1854153846154</v>
      </c>
      <c r="DZ1084">
        <v>0.0402537538461539</v>
      </c>
      <c r="EA1084">
        <v>52.2226461538462</v>
      </c>
      <c r="EB1084">
        <v>47.9001461538462</v>
      </c>
      <c r="EC1084">
        <v>999.9</v>
      </c>
      <c r="ED1084">
        <v>0</v>
      </c>
      <c r="EE1084">
        <v>0</v>
      </c>
      <c r="EF1084">
        <v>9997.64769230769</v>
      </c>
      <c r="EG1084">
        <v>0</v>
      </c>
      <c r="EH1084">
        <v>1209.32461538462</v>
      </c>
      <c r="EI1084">
        <v>8.31975153846154</v>
      </c>
      <c r="EJ1084">
        <v>313.127461538462</v>
      </c>
      <c r="EK1084">
        <v>294.512</v>
      </c>
      <c r="EL1084">
        <v>31.3368461538461</v>
      </c>
      <c r="EM1084">
        <v>286.861769230769</v>
      </c>
      <c r="EN1084">
        <v>25.9755307692308</v>
      </c>
      <c r="EO1084">
        <v>5.16874153846154</v>
      </c>
      <c r="EP1084">
        <v>2.34261384615385</v>
      </c>
      <c r="EQ1084">
        <v>33.4068076923077</v>
      </c>
      <c r="ER1084">
        <v>19.9724615384615</v>
      </c>
      <c r="ES1084">
        <v>1199.98538461538</v>
      </c>
      <c r="ET1084">
        <v>0.967004923076923</v>
      </c>
      <c r="EU1084">
        <v>0.0329952230769231</v>
      </c>
      <c r="EV1084">
        <v>0</v>
      </c>
      <c r="EW1084">
        <v>972.391</v>
      </c>
      <c r="EX1084">
        <v>5.00059</v>
      </c>
      <c r="EY1084">
        <v>12828.6769230769</v>
      </c>
      <c r="EZ1084">
        <v>10358.6076923077</v>
      </c>
      <c r="FA1084">
        <v>64.0813846153846</v>
      </c>
      <c r="FB1084">
        <v>65.2738461538462</v>
      </c>
      <c r="FC1084">
        <v>64.125</v>
      </c>
      <c r="FD1084">
        <v>65</v>
      </c>
      <c r="FE1084">
        <v>65.4179230769231</v>
      </c>
      <c r="FF1084">
        <v>1155.55923076923</v>
      </c>
      <c r="FG1084">
        <v>39.4246153846154</v>
      </c>
      <c r="FH1084">
        <v>0</v>
      </c>
      <c r="FI1084">
        <v>1761427116.7</v>
      </c>
      <c r="FJ1084">
        <v>0</v>
      </c>
      <c r="FK1084">
        <v>971.83532</v>
      </c>
      <c r="FL1084">
        <v>-33.310615371889</v>
      </c>
      <c r="FM1084">
        <v>-444.523076901053</v>
      </c>
      <c r="FN1084">
        <v>12821.784</v>
      </c>
      <c r="FO1084">
        <v>15</v>
      </c>
      <c r="FP1084">
        <v>0</v>
      </c>
      <c r="FQ1084" t="s">
        <v>439</v>
      </c>
      <c r="FR1084">
        <v>0</v>
      </c>
      <c r="FS1084">
        <v>0</v>
      </c>
      <c r="FT1084">
        <v>0</v>
      </c>
      <c r="FU1084">
        <v>0</v>
      </c>
      <c r="FV1084">
        <v>0</v>
      </c>
      <c r="FW1084">
        <v>0</v>
      </c>
      <c r="FX1084">
        <v>0</v>
      </c>
      <c r="FY1084">
        <v>0</v>
      </c>
      <c r="FZ1084">
        <v>0</v>
      </c>
      <c r="GA1084">
        <v>0</v>
      </c>
      <c r="GB1084">
        <v>0</v>
      </c>
      <c r="GC1084">
        <v>7.964583</v>
      </c>
      <c r="GD1084">
        <v>11.0775455639098</v>
      </c>
      <c r="GE1084">
        <v>1.18843297694948</v>
      </c>
      <c r="GF1084">
        <v>0</v>
      </c>
      <c r="GG1084">
        <v>973.940529411765</v>
      </c>
      <c r="GH1084">
        <v>-32.2315660776387</v>
      </c>
      <c r="GI1084">
        <v>3.16879770515471</v>
      </c>
      <c r="GJ1084">
        <v>-1</v>
      </c>
      <c r="GK1084">
        <v>31.326855</v>
      </c>
      <c r="GL1084">
        <v>0.275580451127811</v>
      </c>
      <c r="GM1084">
        <v>0.0280752644689239</v>
      </c>
      <c r="GN1084">
        <v>0</v>
      </c>
      <c r="GO1084">
        <v>0</v>
      </c>
      <c r="GP1084">
        <v>2</v>
      </c>
      <c r="GQ1084" t="s">
        <v>473</v>
      </c>
      <c r="GR1084">
        <v>3.12618</v>
      </c>
      <c r="GS1084">
        <v>2.71792</v>
      </c>
      <c r="GT1084">
        <v>0.0580497</v>
      </c>
      <c r="GU1084">
        <v>0.056574</v>
      </c>
      <c r="GV1084">
        <v>0.177897</v>
      </c>
      <c r="GW1084">
        <v>0.102655</v>
      </c>
      <c r="GX1084">
        <v>33555.3</v>
      </c>
      <c r="GY1084">
        <v>35478.5</v>
      </c>
      <c r="GZ1084">
        <v>32377.7</v>
      </c>
      <c r="HA1084">
        <v>34197.9</v>
      </c>
      <c r="HB1084">
        <v>38338</v>
      </c>
      <c r="HC1084">
        <v>44288.1</v>
      </c>
      <c r="HD1084">
        <v>50944.1</v>
      </c>
      <c r="HE1084">
        <v>54887.1</v>
      </c>
      <c r="HF1084">
        <v>1.65185</v>
      </c>
      <c r="HG1084">
        <v>1.50028</v>
      </c>
      <c r="HH1084">
        <v>-0.119209</v>
      </c>
      <c r="HI1084">
        <v>0</v>
      </c>
      <c r="HJ1084">
        <v>49.8036</v>
      </c>
      <c r="HK1084">
        <v>999.9</v>
      </c>
      <c r="HL1084">
        <v>56.19</v>
      </c>
      <c r="HM1084">
        <v>30.434</v>
      </c>
      <c r="HN1084">
        <v>27.2139</v>
      </c>
      <c r="HO1084">
        <v>60.067</v>
      </c>
      <c r="HP1084">
        <v>40.5569</v>
      </c>
      <c r="HQ1084">
        <v>1</v>
      </c>
      <c r="HR1084">
        <v>2.67353</v>
      </c>
      <c r="HS1084">
        <v>0.186157</v>
      </c>
      <c r="HT1084">
        <v>20.1103</v>
      </c>
      <c r="HU1084">
        <v>5.18524</v>
      </c>
      <c r="HV1084">
        <v>12.0159</v>
      </c>
      <c r="HW1084">
        <v>4.96695</v>
      </c>
      <c r="HX1084">
        <v>3.29595</v>
      </c>
      <c r="HY1084">
        <v>9999</v>
      </c>
      <c r="HZ1084">
        <v>9999</v>
      </c>
      <c r="IA1084">
        <v>999.9</v>
      </c>
      <c r="IB1084">
        <v>9999</v>
      </c>
      <c r="IC1084">
        <v>1.86325</v>
      </c>
      <c r="ID1084">
        <v>1.8681</v>
      </c>
      <c r="IE1084">
        <v>1.86783</v>
      </c>
      <c r="IF1084">
        <v>1.86905</v>
      </c>
      <c r="IG1084">
        <v>1.86981</v>
      </c>
      <c r="IH1084">
        <v>1.86586</v>
      </c>
      <c r="II1084">
        <v>1.86694</v>
      </c>
      <c r="IJ1084">
        <v>1.86841</v>
      </c>
      <c r="IK1084">
        <v>5</v>
      </c>
      <c r="IL1084">
        <v>0</v>
      </c>
      <c r="IM1084">
        <v>0</v>
      </c>
      <c r="IN1084">
        <v>0</v>
      </c>
      <c r="IO1084" t="s">
        <v>441</v>
      </c>
      <c r="IP1084" t="s">
        <v>442</v>
      </c>
      <c r="IQ1084" t="s">
        <v>443</v>
      </c>
      <c r="IR1084" t="s">
        <v>443</v>
      </c>
      <c r="IS1084" t="s">
        <v>443</v>
      </c>
      <c r="IT1084" t="s">
        <v>443</v>
      </c>
      <c r="IU1084">
        <v>0</v>
      </c>
      <c r="IV1084">
        <v>100</v>
      </c>
      <c r="IW1084">
        <v>100</v>
      </c>
      <c r="IX1084">
        <v>1.098</v>
      </c>
      <c r="IY1084">
        <v>-0.0441</v>
      </c>
      <c r="IZ1084">
        <v>1.09748391826392</v>
      </c>
      <c r="JA1084">
        <v>0</v>
      </c>
      <c r="JB1084">
        <v>0</v>
      </c>
      <c r="JC1084">
        <v>0</v>
      </c>
      <c r="JD1084">
        <v>-0.0441141096964596</v>
      </c>
      <c r="JE1084">
        <v>0</v>
      </c>
      <c r="JF1084">
        <v>0</v>
      </c>
      <c r="JG1084">
        <v>0</v>
      </c>
      <c r="JH1084">
        <v>5</v>
      </c>
      <c r="JI1084">
        <v>2273</v>
      </c>
      <c r="JJ1084">
        <v>1</v>
      </c>
      <c r="JK1084">
        <v>24</v>
      </c>
      <c r="JL1084">
        <v>29357119.3</v>
      </c>
      <c r="JM1084">
        <v>29357119.3</v>
      </c>
      <c r="JN1084">
        <v>0.672607</v>
      </c>
      <c r="JO1084">
        <v>2.64648</v>
      </c>
      <c r="JP1084">
        <v>1.54785</v>
      </c>
      <c r="JQ1084">
        <v>2.31445</v>
      </c>
      <c r="JR1084">
        <v>1.64673</v>
      </c>
      <c r="JS1084">
        <v>2.29004</v>
      </c>
      <c r="JT1084">
        <v>34.4408</v>
      </c>
      <c r="JU1084">
        <v>24.1838</v>
      </c>
      <c r="JV1084">
        <v>18</v>
      </c>
      <c r="JW1084">
        <v>488.359</v>
      </c>
      <c r="JX1084">
        <v>378.459</v>
      </c>
      <c r="JY1084">
        <v>51.6264</v>
      </c>
      <c r="JZ1084">
        <v>57.1132</v>
      </c>
      <c r="KA1084">
        <v>29.9989</v>
      </c>
      <c r="KB1084">
        <v>56.4169</v>
      </c>
      <c r="KC1084">
        <v>56.1978</v>
      </c>
      <c r="KD1084">
        <v>13.4125</v>
      </c>
      <c r="KE1084">
        <v>0</v>
      </c>
      <c r="KF1084">
        <v>100</v>
      </c>
      <c r="KG1084">
        <v>51.6317</v>
      </c>
      <c r="KH1084">
        <v>236.479</v>
      </c>
      <c r="KI1084">
        <v>26.2864</v>
      </c>
      <c r="KJ1084">
        <v>92.2967</v>
      </c>
      <c r="KK1084">
        <v>88.785</v>
      </c>
    </row>
    <row r="1085" spans="1:297">
      <c r="A1085">
        <v>1069</v>
      </c>
      <c r="B1085">
        <v>1761427161</v>
      </c>
      <c r="C1085">
        <v>18980</v>
      </c>
      <c r="D1085" t="s">
        <v>2591</v>
      </c>
      <c r="E1085" t="s">
        <v>2592</v>
      </c>
      <c r="F1085">
        <v>5</v>
      </c>
      <c r="G1085" t="s">
        <v>2568</v>
      </c>
      <c r="H1085" t="s">
        <v>436</v>
      </c>
      <c r="I1085">
        <v>1761427152.84615</v>
      </c>
      <c r="J1085">
        <f>(K1085)/1000</f>
        <v>0</v>
      </c>
      <c r="K1085">
        <f>IF(DP1085, AN1085, AH1085)</f>
        <v>0</v>
      </c>
      <c r="L1085">
        <f>IF(DP1085, AI1085, AG1085)</f>
        <v>0</v>
      </c>
      <c r="M1085">
        <f>DR1085 - IF(AU1085&gt;1, L1085*DL1085*100.0/(AW1085), 0)</f>
        <v>0</v>
      </c>
      <c r="N1085">
        <f>((T1085-J1085/2)*M1085-L1085)/(T1085+J1085/2)</f>
        <v>0</v>
      </c>
      <c r="O1085">
        <f>N1085*(DY1085+DZ1085)/1000.0</f>
        <v>0</v>
      </c>
      <c r="P1085">
        <f>(DR1085 - IF(AU1085&gt;1, L1085*DL1085*100.0/(AW1085), 0))*(DY1085+DZ1085)/1000.0</f>
        <v>0</v>
      </c>
      <c r="Q1085">
        <f>2.0/((1/S1085-1/R1085)+SIGN(S1085)*SQRT((1/S1085-1/R1085)*(1/S1085-1/R1085) + 4*DM1085/((DM1085+1)*(DM1085+1))*(2*1/S1085*1/R1085-1/R1085*1/R1085)))</f>
        <v>0</v>
      </c>
      <c r="R1085">
        <f>IF(LEFT(DN1085,1)&lt;&gt;"0",IF(LEFT(DN1085,1)="1",3.0,DO1085),$D$5+$E$5*(EF1085*DY1085/($K$5*1000))+$F$5*(EF1085*DY1085/($K$5*1000))*MAX(MIN(DL1085,$J$5),$I$5)*MAX(MIN(DL1085,$J$5),$I$5)+$G$5*MAX(MIN(DL1085,$J$5),$I$5)*(EF1085*DY1085/($K$5*1000))+$H$5*(EF1085*DY1085/($K$5*1000))*(EF1085*DY1085/($K$5*1000)))</f>
        <v>0</v>
      </c>
      <c r="S1085">
        <f>J1085*(1000-(1000*0.61365*exp(17.502*W1085/(240.97+W1085))/(DY1085+DZ1085)+DT1085)/2)/(1000*0.61365*exp(17.502*W1085/(240.97+W1085))/(DY1085+DZ1085)-DT1085)</f>
        <v>0</v>
      </c>
      <c r="T1085">
        <f>1/((DM1085+1)/(Q1085/1.6)+1/(R1085/1.37)) + DM1085/((DM1085+1)/(Q1085/1.6) + DM1085/(R1085/1.37))</f>
        <v>0</v>
      </c>
      <c r="U1085">
        <f>(DH1085*DK1085)</f>
        <v>0</v>
      </c>
      <c r="V1085">
        <f>(EA1085+(U1085+2*0.95*5.67E-8*(((EA1085+$B$7)+273)^4-(EA1085+273)^4)-44100*J1085)/(1.84*29.3*R1085+8*0.95*5.67E-8*(EA1085+273)^3))</f>
        <v>0</v>
      </c>
      <c r="W1085">
        <f>($C$7*EB1085+$D$7*EC1085+$E$7*V1085)</f>
        <v>0</v>
      </c>
      <c r="X1085">
        <f>0.61365*exp(17.502*W1085/(240.97+W1085))</f>
        <v>0</v>
      </c>
      <c r="Y1085">
        <f>(Z1085/AA1085*100)</f>
        <v>0</v>
      </c>
      <c r="Z1085">
        <f>DT1085*(DY1085+DZ1085)/1000</f>
        <v>0</v>
      </c>
      <c r="AA1085">
        <f>0.61365*exp(17.502*EA1085/(240.97+EA1085))</f>
        <v>0</v>
      </c>
      <c r="AB1085">
        <f>(X1085-DT1085*(DY1085+DZ1085)/1000)</f>
        <v>0</v>
      </c>
      <c r="AC1085">
        <f>(-J1085*44100)</f>
        <v>0</v>
      </c>
      <c r="AD1085">
        <f>2*29.3*R1085*0.92*(EA1085-W1085)</f>
        <v>0</v>
      </c>
      <c r="AE1085">
        <f>2*0.95*5.67E-8*(((EA1085+$B$7)+273)^4-(W1085+273)^4)</f>
        <v>0</v>
      </c>
      <c r="AF1085">
        <f>U1085+AE1085+AC1085+AD1085</f>
        <v>0</v>
      </c>
      <c r="AG1085">
        <f>DX1085*AU1085*(DS1085-DR1085*(1000-AU1085*DU1085)/(1000-AU1085*DT1085))/(100*DL1085)</f>
        <v>0</v>
      </c>
      <c r="AH1085">
        <f>1000*DX1085*AU1085*(DT1085-DU1085)/(100*DL1085*(1000-AU1085*DT1085))</f>
        <v>0</v>
      </c>
      <c r="AI1085">
        <f>(AJ1085 - AK1085 - DY1085*1E3/(8.314*(EA1085+273.15)) * AM1085/DX1085 * AL1085) * DX1085/(100*DL1085) * (1000 - DU1085)/1000</f>
        <v>0</v>
      </c>
      <c r="AJ1085">
        <v>262.146439748875</v>
      </c>
      <c r="AK1085">
        <v>273.339951515151</v>
      </c>
      <c r="AL1085">
        <v>-3.13586656574879</v>
      </c>
      <c r="AM1085">
        <v>65.4933450207612</v>
      </c>
      <c r="AN1085">
        <f>(AP1085 - AO1085 + DY1085*1E3/(8.314*(EA1085+273.15)) * AR1085/DX1085 * AQ1085) * DX1085/(100*DL1085) * 1000/(1000 - AP1085)</f>
        <v>0</v>
      </c>
      <c r="AO1085">
        <v>25.9673486350109</v>
      </c>
      <c r="AP1085">
        <v>57.3652727272727</v>
      </c>
      <c r="AQ1085">
        <v>-0.000821781512038669</v>
      </c>
      <c r="AR1085">
        <v>110.853086517706</v>
      </c>
      <c r="AS1085">
        <v>5</v>
      </c>
      <c r="AT1085">
        <v>1</v>
      </c>
      <c r="AU1085">
        <f>IF(AS1085*$H$13&gt;=AW1085,1.0,(AW1085/(AW1085-AS1085*$H$13)))</f>
        <v>0</v>
      </c>
      <c r="AV1085">
        <f>(AU1085-1)*100</f>
        <v>0</v>
      </c>
      <c r="AW1085">
        <f>MAX(0,($B$13+$C$13*EF1085)/(1+$D$13*EF1085)*DY1085/(EA1085+273)*$E$13)</f>
        <v>0</v>
      </c>
      <c r="AX1085" t="s">
        <v>437</v>
      </c>
      <c r="AY1085" t="s">
        <v>437</v>
      </c>
      <c r="AZ1085">
        <v>0</v>
      </c>
      <c r="BA1085">
        <v>0</v>
      </c>
      <c r="BB1085">
        <f>1-AZ1085/BA1085</f>
        <v>0</v>
      </c>
      <c r="BC1085">
        <v>0</v>
      </c>
      <c r="BD1085" t="s">
        <v>437</v>
      </c>
      <c r="BE1085" t="s">
        <v>437</v>
      </c>
      <c r="BF1085">
        <v>0</v>
      </c>
      <c r="BG1085">
        <v>0</v>
      </c>
      <c r="BH1085">
        <f>1-BF1085/BG1085</f>
        <v>0</v>
      </c>
      <c r="BI1085">
        <v>0.5</v>
      </c>
      <c r="BJ1085">
        <f>DI1085</f>
        <v>0</v>
      </c>
      <c r="BK1085">
        <f>L1085</f>
        <v>0</v>
      </c>
      <c r="BL1085">
        <f>BH1085*BI1085*BJ1085</f>
        <v>0</v>
      </c>
      <c r="BM1085">
        <f>(BK1085-BC1085)/BJ1085</f>
        <v>0</v>
      </c>
      <c r="BN1085">
        <f>(BA1085-BG1085)/BG1085</f>
        <v>0</v>
      </c>
      <c r="BO1085">
        <f>AZ1085/(BB1085+AZ1085/BG1085)</f>
        <v>0</v>
      </c>
      <c r="BP1085" t="s">
        <v>437</v>
      </c>
      <c r="BQ1085">
        <v>0</v>
      </c>
      <c r="BR1085">
        <f>IF(BQ1085&lt;&gt;0, BQ1085, BO1085)</f>
        <v>0</v>
      </c>
      <c r="BS1085">
        <f>1-BR1085/BG1085</f>
        <v>0</v>
      </c>
      <c r="BT1085">
        <f>(BG1085-BF1085)/(BG1085-BR1085)</f>
        <v>0</v>
      </c>
      <c r="BU1085">
        <f>(BA1085-BG1085)/(BA1085-BR1085)</f>
        <v>0</v>
      </c>
      <c r="BV1085">
        <f>(BG1085-BF1085)/(BG1085-AZ1085)</f>
        <v>0</v>
      </c>
      <c r="BW1085">
        <f>(BA1085-BG1085)/(BA1085-AZ1085)</f>
        <v>0</v>
      </c>
      <c r="BX1085">
        <f>(BT1085*BR1085/BF1085)</f>
        <v>0</v>
      </c>
      <c r="BY1085">
        <f>(1-BX1085)</f>
        <v>0</v>
      </c>
      <c r="DH1085">
        <f>$B$11*EG1085+$C$11*EH1085+$F$11*ES1085*(1-EV1085)</f>
        <v>0</v>
      </c>
      <c r="DI1085">
        <f>DH1085*DJ1085</f>
        <v>0</v>
      </c>
      <c r="DJ1085">
        <f>($B$11*$D$9+$C$11*$D$9+$F$11*((FF1085+EX1085)/MAX(FF1085+EX1085+FG1085, 0.1)*$I$9+FG1085/MAX(FF1085+EX1085+FG1085, 0.1)*$J$9))/($B$11+$C$11+$F$11)</f>
        <v>0</v>
      </c>
      <c r="DK1085">
        <f>($B$11*$K$9+$C$11*$K$9+$F$11*((FF1085+EX1085)/MAX(FF1085+EX1085+FG1085, 0.1)*$P$9+FG1085/MAX(FF1085+EX1085+FG1085, 0.1)*$Q$9))/($B$11+$C$11+$F$11)</f>
        <v>0</v>
      </c>
      <c r="DL1085">
        <v>6</v>
      </c>
      <c r="DM1085">
        <v>0.5</v>
      </c>
      <c r="DN1085" t="s">
        <v>438</v>
      </c>
      <c r="DO1085">
        <v>2</v>
      </c>
      <c r="DP1085" t="b">
        <v>1</v>
      </c>
      <c r="DQ1085">
        <v>1761427152.84615</v>
      </c>
      <c r="DR1085">
        <v>279.580461538462</v>
      </c>
      <c r="DS1085">
        <v>270.777461538462</v>
      </c>
      <c r="DT1085">
        <v>57.3352538461539</v>
      </c>
      <c r="DU1085">
        <v>25.9719230769231</v>
      </c>
      <c r="DV1085">
        <v>278.483</v>
      </c>
      <c r="DW1085">
        <v>57.3793538461538</v>
      </c>
      <c r="DX1085">
        <v>499.987153846154</v>
      </c>
      <c r="DY1085">
        <v>90.1858846153846</v>
      </c>
      <c r="DZ1085">
        <v>0.0402218</v>
      </c>
      <c r="EA1085">
        <v>52.2324538461538</v>
      </c>
      <c r="EB1085">
        <v>47.9153076923077</v>
      </c>
      <c r="EC1085">
        <v>999.9</v>
      </c>
      <c r="ED1085">
        <v>0</v>
      </c>
      <c r="EE1085">
        <v>0</v>
      </c>
      <c r="EF1085">
        <v>9995.43307692308</v>
      </c>
      <c r="EG1085">
        <v>0</v>
      </c>
      <c r="EH1085">
        <v>1209.37153846154</v>
      </c>
      <c r="EI1085">
        <v>8.80292461538461</v>
      </c>
      <c r="EJ1085">
        <v>296.584846153846</v>
      </c>
      <c r="EK1085">
        <v>277.997769230769</v>
      </c>
      <c r="EL1085">
        <v>31.3633307692308</v>
      </c>
      <c r="EM1085">
        <v>270.777461538462</v>
      </c>
      <c r="EN1085">
        <v>25.9719230769231</v>
      </c>
      <c r="EO1085">
        <v>5.17083076923077</v>
      </c>
      <c r="EP1085">
        <v>2.3423</v>
      </c>
      <c r="EQ1085">
        <v>33.4140153846154</v>
      </c>
      <c r="ER1085">
        <v>19.9703</v>
      </c>
      <c r="ES1085">
        <v>1199.98692307692</v>
      </c>
      <c r="ET1085">
        <v>0.967003153846154</v>
      </c>
      <c r="EU1085">
        <v>0.032997</v>
      </c>
      <c r="EV1085">
        <v>0</v>
      </c>
      <c r="EW1085">
        <v>969.400923076923</v>
      </c>
      <c r="EX1085">
        <v>5.00059</v>
      </c>
      <c r="EY1085">
        <v>12790.3384615385</v>
      </c>
      <c r="EZ1085">
        <v>10358.6076923077</v>
      </c>
      <c r="FA1085">
        <v>64.0716923076923</v>
      </c>
      <c r="FB1085">
        <v>65.2643076923077</v>
      </c>
      <c r="FC1085">
        <v>64.125</v>
      </c>
      <c r="FD1085">
        <v>65</v>
      </c>
      <c r="FE1085">
        <v>65.3988461538462</v>
      </c>
      <c r="FF1085">
        <v>1155.55846153846</v>
      </c>
      <c r="FG1085">
        <v>39.4269230769231</v>
      </c>
      <c r="FH1085">
        <v>0</v>
      </c>
      <c r="FI1085">
        <v>1761427121.5</v>
      </c>
      <c r="FJ1085">
        <v>0</v>
      </c>
      <c r="FK1085">
        <v>968.9498</v>
      </c>
      <c r="FL1085">
        <v>-38.0222306995785</v>
      </c>
      <c r="FM1085">
        <v>-477.776922289655</v>
      </c>
      <c r="FN1085">
        <v>12784.652</v>
      </c>
      <c r="FO1085">
        <v>15</v>
      </c>
      <c r="FP1085">
        <v>0</v>
      </c>
      <c r="FQ1085" t="s">
        <v>439</v>
      </c>
      <c r="FR1085">
        <v>0</v>
      </c>
      <c r="FS1085">
        <v>0</v>
      </c>
      <c r="FT1085">
        <v>0</v>
      </c>
      <c r="FU1085">
        <v>0</v>
      </c>
      <c r="FV1085">
        <v>0</v>
      </c>
      <c r="FW1085">
        <v>0</v>
      </c>
      <c r="FX1085">
        <v>0</v>
      </c>
      <c r="FY1085">
        <v>0</v>
      </c>
      <c r="FZ1085">
        <v>0</v>
      </c>
      <c r="GA1085">
        <v>0</v>
      </c>
      <c r="GB1085">
        <v>0</v>
      </c>
      <c r="GC1085">
        <v>8.51820190476191</v>
      </c>
      <c r="GD1085">
        <v>7.44149220779222</v>
      </c>
      <c r="GE1085">
        <v>0.955826156023798</v>
      </c>
      <c r="GF1085">
        <v>0</v>
      </c>
      <c r="GG1085">
        <v>970.852411764706</v>
      </c>
      <c r="GH1085">
        <v>-35.2756913344226</v>
      </c>
      <c r="GI1085">
        <v>3.47393784967305</v>
      </c>
      <c r="GJ1085">
        <v>-1</v>
      </c>
      <c r="GK1085">
        <v>31.3498714285714</v>
      </c>
      <c r="GL1085">
        <v>0.334550649350662</v>
      </c>
      <c r="GM1085">
        <v>0.035048037005789</v>
      </c>
      <c r="GN1085">
        <v>0</v>
      </c>
      <c r="GO1085">
        <v>0</v>
      </c>
      <c r="GP1085">
        <v>2</v>
      </c>
      <c r="GQ1085" t="s">
        <v>473</v>
      </c>
      <c r="GR1085">
        <v>3.12614</v>
      </c>
      <c r="GS1085">
        <v>2.7184</v>
      </c>
      <c r="GT1085">
        <v>0.0552908</v>
      </c>
      <c r="GU1085">
        <v>0.0538257</v>
      </c>
      <c r="GV1085">
        <v>0.17791</v>
      </c>
      <c r="GW1085">
        <v>0.102649</v>
      </c>
      <c r="GX1085">
        <v>33654.4</v>
      </c>
      <c r="GY1085">
        <v>35582.5</v>
      </c>
      <c r="GZ1085">
        <v>32378.6</v>
      </c>
      <c r="HA1085">
        <v>34198.8</v>
      </c>
      <c r="HB1085">
        <v>38337.8</v>
      </c>
      <c r="HC1085">
        <v>44289.2</v>
      </c>
      <c r="HD1085">
        <v>50945.2</v>
      </c>
      <c r="HE1085">
        <v>54888.6</v>
      </c>
      <c r="HF1085">
        <v>1.6518</v>
      </c>
      <c r="HG1085">
        <v>1.50055</v>
      </c>
      <c r="HH1085">
        <v>-0.118643</v>
      </c>
      <c r="HI1085">
        <v>0</v>
      </c>
      <c r="HJ1085">
        <v>49.8074</v>
      </c>
      <c r="HK1085">
        <v>999.9</v>
      </c>
      <c r="HL1085">
        <v>56.19</v>
      </c>
      <c r="HM1085">
        <v>30.454</v>
      </c>
      <c r="HN1085">
        <v>27.2442</v>
      </c>
      <c r="HO1085">
        <v>59.747</v>
      </c>
      <c r="HP1085">
        <v>40.3926</v>
      </c>
      <c r="HQ1085">
        <v>1</v>
      </c>
      <c r="HR1085">
        <v>2.67246</v>
      </c>
      <c r="HS1085">
        <v>0.182873</v>
      </c>
      <c r="HT1085">
        <v>20.1101</v>
      </c>
      <c r="HU1085">
        <v>5.18569</v>
      </c>
      <c r="HV1085">
        <v>12.0159</v>
      </c>
      <c r="HW1085">
        <v>4.9671</v>
      </c>
      <c r="HX1085">
        <v>3.296</v>
      </c>
      <c r="HY1085">
        <v>9999</v>
      </c>
      <c r="HZ1085">
        <v>9999</v>
      </c>
      <c r="IA1085">
        <v>999.9</v>
      </c>
      <c r="IB1085">
        <v>9999</v>
      </c>
      <c r="IC1085">
        <v>1.86325</v>
      </c>
      <c r="ID1085">
        <v>1.86812</v>
      </c>
      <c r="IE1085">
        <v>1.86783</v>
      </c>
      <c r="IF1085">
        <v>1.86905</v>
      </c>
      <c r="IG1085">
        <v>1.86982</v>
      </c>
      <c r="IH1085">
        <v>1.86585</v>
      </c>
      <c r="II1085">
        <v>1.86695</v>
      </c>
      <c r="IJ1085">
        <v>1.86841</v>
      </c>
      <c r="IK1085">
        <v>5</v>
      </c>
      <c r="IL1085">
        <v>0</v>
      </c>
      <c r="IM1085">
        <v>0</v>
      </c>
      <c r="IN1085">
        <v>0</v>
      </c>
      <c r="IO1085" t="s">
        <v>441</v>
      </c>
      <c r="IP1085" t="s">
        <v>442</v>
      </c>
      <c r="IQ1085" t="s">
        <v>443</v>
      </c>
      <c r="IR1085" t="s">
        <v>443</v>
      </c>
      <c r="IS1085" t="s">
        <v>443</v>
      </c>
      <c r="IT1085" t="s">
        <v>443</v>
      </c>
      <c r="IU1085">
        <v>0</v>
      </c>
      <c r="IV1085">
        <v>100</v>
      </c>
      <c r="IW1085">
        <v>100</v>
      </c>
      <c r="IX1085">
        <v>1.097</v>
      </c>
      <c r="IY1085">
        <v>-0.0441</v>
      </c>
      <c r="IZ1085">
        <v>1.09748391826392</v>
      </c>
      <c r="JA1085">
        <v>0</v>
      </c>
      <c r="JB1085">
        <v>0</v>
      </c>
      <c r="JC1085">
        <v>0</v>
      </c>
      <c r="JD1085">
        <v>-0.0441141096964596</v>
      </c>
      <c r="JE1085">
        <v>0</v>
      </c>
      <c r="JF1085">
        <v>0</v>
      </c>
      <c r="JG1085">
        <v>0</v>
      </c>
      <c r="JH1085">
        <v>5</v>
      </c>
      <c r="JI1085">
        <v>2273</v>
      </c>
      <c r="JJ1085">
        <v>1</v>
      </c>
      <c r="JK1085">
        <v>24</v>
      </c>
      <c r="JL1085">
        <v>29357119.4</v>
      </c>
      <c r="JM1085">
        <v>29357119.4</v>
      </c>
      <c r="JN1085">
        <v>0.640869</v>
      </c>
      <c r="JO1085">
        <v>2.64282</v>
      </c>
      <c r="JP1085">
        <v>1.54785</v>
      </c>
      <c r="JQ1085">
        <v>2.31445</v>
      </c>
      <c r="JR1085">
        <v>1.64673</v>
      </c>
      <c r="JS1085">
        <v>2.32178</v>
      </c>
      <c r="JT1085">
        <v>34.4408</v>
      </c>
      <c r="JU1085">
        <v>24.1838</v>
      </c>
      <c r="JV1085">
        <v>18</v>
      </c>
      <c r="JW1085">
        <v>488.276</v>
      </c>
      <c r="JX1085">
        <v>378.592</v>
      </c>
      <c r="JY1085">
        <v>51.6857</v>
      </c>
      <c r="JZ1085">
        <v>57.1016</v>
      </c>
      <c r="KA1085">
        <v>29.999</v>
      </c>
      <c r="KB1085">
        <v>56.4088</v>
      </c>
      <c r="KC1085">
        <v>56.1887</v>
      </c>
      <c r="KD1085">
        <v>12.7145</v>
      </c>
      <c r="KE1085">
        <v>0</v>
      </c>
      <c r="KF1085">
        <v>100</v>
      </c>
      <c r="KG1085">
        <v>51.693</v>
      </c>
      <c r="KH1085">
        <v>216.086</v>
      </c>
      <c r="KI1085">
        <v>26.2864</v>
      </c>
      <c r="KJ1085">
        <v>92.2989</v>
      </c>
      <c r="KK1085">
        <v>88.7873</v>
      </c>
    </row>
    <row r="1086" spans="1:297">
      <c r="A1086">
        <v>1070</v>
      </c>
      <c r="B1086">
        <v>1761427166</v>
      </c>
      <c r="C1086">
        <v>18985</v>
      </c>
      <c r="D1086" t="s">
        <v>2593</v>
      </c>
      <c r="E1086" t="s">
        <v>2594</v>
      </c>
      <c r="F1086">
        <v>5</v>
      </c>
      <c r="G1086" t="s">
        <v>2568</v>
      </c>
      <c r="H1086" t="s">
        <v>436</v>
      </c>
      <c r="I1086">
        <v>1761427157.84615</v>
      </c>
      <c r="J1086">
        <f>(K1086)/1000</f>
        <v>0</v>
      </c>
      <c r="K1086">
        <f>IF(DP1086, AN1086, AH1086)</f>
        <v>0</v>
      </c>
      <c r="L1086">
        <f>IF(DP1086, AI1086, AG1086)</f>
        <v>0</v>
      </c>
      <c r="M1086">
        <f>DR1086 - IF(AU1086&gt;1, L1086*DL1086*100.0/(AW1086), 0)</f>
        <v>0</v>
      </c>
      <c r="N1086">
        <f>((T1086-J1086/2)*M1086-L1086)/(T1086+J1086/2)</f>
        <v>0</v>
      </c>
      <c r="O1086">
        <f>N1086*(DY1086+DZ1086)/1000.0</f>
        <v>0</v>
      </c>
      <c r="P1086">
        <f>(DR1086 - IF(AU1086&gt;1, L1086*DL1086*100.0/(AW1086), 0))*(DY1086+DZ1086)/1000.0</f>
        <v>0</v>
      </c>
      <c r="Q1086">
        <f>2.0/((1/S1086-1/R1086)+SIGN(S1086)*SQRT((1/S1086-1/R1086)*(1/S1086-1/R1086) + 4*DM1086/((DM1086+1)*(DM1086+1))*(2*1/S1086*1/R1086-1/R1086*1/R1086)))</f>
        <v>0</v>
      </c>
      <c r="R1086">
        <f>IF(LEFT(DN1086,1)&lt;&gt;"0",IF(LEFT(DN1086,1)="1",3.0,DO1086),$D$5+$E$5*(EF1086*DY1086/($K$5*1000))+$F$5*(EF1086*DY1086/($K$5*1000))*MAX(MIN(DL1086,$J$5),$I$5)*MAX(MIN(DL1086,$J$5),$I$5)+$G$5*MAX(MIN(DL1086,$J$5),$I$5)*(EF1086*DY1086/($K$5*1000))+$H$5*(EF1086*DY1086/($K$5*1000))*(EF1086*DY1086/($K$5*1000)))</f>
        <v>0</v>
      </c>
      <c r="S1086">
        <f>J1086*(1000-(1000*0.61365*exp(17.502*W1086/(240.97+W1086))/(DY1086+DZ1086)+DT1086)/2)/(1000*0.61365*exp(17.502*W1086/(240.97+W1086))/(DY1086+DZ1086)-DT1086)</f>
        <v>0</v>
      </c>
      <c r="T1086">
        <f>1/((DM1086+1)/(Q1086/1.6)+1/(R1086/1.37)) + DM1086/((DM1086+1)/(Q1086/1.6) + DM1086/(R1086/1.37))</f>
        <v>0</v>
      </c>
      <c r="U1086">
        <f>(DH1086*DK1086)</f>
        <v>0</v>
      </c>
      <c r="V1086">
        <f>(EA1086+(U1086+2*0.95*5.67E-8*(((EA1086+$B$7)+273)^4-(EA1086+273)^4)-44100*J1086)/(1.84*29.3*R1086+8*0.95*5.67E-8*(EA1086+273)^3))</f>
        <v>0</v>
      </c>
      <c r="W1086">
        <f>($C$7*EB1086+$D$7*EC1086+$E$7*V1086)</f>
        <v>0</v>
      </c>
      <c r="X1086">
        <f>0.61365*exp(17.502*W1086/(240.97+W1086))</f>
        <v>0</v>
      </c>
      <c r="Y1086">
        <f>(Z1086/AA1086*100)</f>
        <v>0</v>
      </c>
      <c r="Z1086">
        <f>DT1086*(DY1086+DZ1086)/1000</f>
        <v>0</v>
      </c>
      <c r="AA1086">
        <f>0.61365*exp(17.502*EA1086/(240.97+EA1086))</f>
        <v>0</v>
      </c>
      <c r="AB1086">
        <f>(X1086-DT1086*(DY1086+DZ1086)/1000)</f>
        <v>0</v>
      </c>
      <c r="AC1086">
        <f>(-J1086*44100)</f>
        <v>0</v>
      </c>
      <c r="AD1086">
        <f>2*29.3*R1086*0.92*(EA1086-W1086)</f>
        <v>0</v>
      </c>
      <c r="AE1086">
        <f>2*0.95*5.67E-8*(((EA1086+$B$7)+273)^4-(W1086+273)^4)</f>
        <v>0</v>
      </c>
      <c r="AF1086">
        <f>U1086+AE1086+AC1086+AD1086</f>
        <v>0</v>
      </c>
      <c r="AG1086">
        <f>DX1086*AU1086*(DS1086-DR1086*(1000-AU1086*DU1086)/(1000-AU1086*DT1086))/(100*DL1086)</f>
        <v>0</v>
      </c>
      <c r="AH1086">
        <f>1000*DX1086*AU1086*(DT1086-DU1086)/(100*DL1086*(1000-AU1086*DT1086))</f>
        <v>0</v>
      </c>
      <c r="AI1086">
        <f>(AJ1086 - AK1086 - DY1086*1E3/(8.314*(EA1086+273.15)) * AM1086/DX1086 * AL1086) * DX1086/(100*DL1086) * (1000 - DU1086)/1000</f>
        <v>0</v>
      </c>
      <c r="AJ1086">
        <v>247.031737990569</v>
      </c>
      <c r="AK1086">
        <v>258.230818181818</v>
      </c>
      <c r="AL1086">
        <v>-3.00680623360026</v>
      </c>
      <c r="AM1086">
        <v>65.4933450207612</v>
      </c>
      <c r="AN1086">
        <f>(AP1086 - AO1086 + DY1086*1E3/(8.314*(EA1086+273.15)) * AR1086/DX1086 * AQ1086) * DX1086/(100*DL1086) * 1000/(1000 - AP1086)</f>
        <v>0</v>
      </c>
      <c r="AO1086">
        <v>25.9623087726049</v>
      </c>
      <c r="AP1086">
        <v>57.3893278787879</v>
      </c>
      <c r="AQ1086">
        <v>0.00138409703946083</v>
      </c>
      <c r="AR1086">
        <v>110.853086517706</v>
      </c>
      <c r="AS1086">
        <v>5</v>
      </c>
      <c r="AT1086">
        <v>1</v>
      </c>
      <c r="AU1086">
        <f>IF(AS1086*$H$13&gt;=AW1086,1.0,(AW1086/(AW1086-AS1086*$H$13)))</f>
        <v>0</v>
      </c>
      <c r="AV1086">
        <f>(AU1086-1)*100</f>
        <v>0</v>
      </c>
      <c r="AW1086">
        <f>MAX(0,($B$13+$C$13*EF1086)/(1+$D$13*EF1086)*DY1086/(EA1086+273)*$E$13)</f>
        <v>0</v>
      </c>
      <c r="AX1086" t="s">
        <v>437</v>
      </c>
      <c r="AY1086" t="s">
        <v>437</v>
      </c>
      <c r="AZ1086">
        <v>0</v>
      </c>
      <c r="BA1086">
        <v>0</v>
      </c>
      <c r="BB1086">
        <f>1-AZ1086/BA1086</f>
        <v>0</v>
      </c>
      <c r="BC1086">
        <v>0</v>
      </c>
      <c r="BD1086" t="s">
        <v>437</v>
      </c>
      <c r="BE1086" t="s">
        <v>437</v>
      </c>
      <c r="BF1086">
        <v>0</v>
      </c>
      <c r="BG1086">
        <v>0</v>
      </c>
      <c r="BH1086">
        <f>1-BF1086/BG1086</f>
        <v>0</v>
      </c>
      <c r="BI1086">
        <v>0.5</v>
      </c>
      <c r="BJ1086">
        <f>DI1086</f>
        <v>0</v>
      </c>
      <c r="BK1086">
        <f>L1086</f>
        <v>0</v>
      </c>
      <c r="BL1086">
        <f>BH1086*BI1086*BJ1086</f>
        <v>0</v>
      </c>
      <c r="BM1086">
        <f>(BK1086-BC1086)/BJ1086</f>
        <v>0</v>
      </c>
      <c r="BN1086">
        <f>(BA1086-BG1086)/BG1086</f>
        <v>0</v>
      </c>
      <c r="BO1086">
        <f>AZ1086/(BB1086+AZ1086/BG1086)</f>
        <v>0</v>
      </c>
      <c r="BP1086" t="s">
        <v>437</v>
      </c>
      <c r="BQ1086">
        <v>0</v>
      </c>
      <c r="BR1086">
        <f>IF(BQ1086&lt;&gt;0, BQ1086, BO1086)</f>
        <v>0</v>
      </c>
      <c r="BS1086">
        <f>1-BR1086/BG1086</f>
        <v>0</v>
      </c>
      <c r="BT1086">
        <f>(BG1086-BF1086)/(BG1086-BR1086)</f>
        <v>0</v>
      </c>
      <c r="BU1086">
        <f>(BA1086-BG1086)/(BA1086-BR1086)</f>
        <v>0</v>
      </c>
      <c r="BV1086">
        <f>(BG1086-BF1086)/(BG1086-AZ1086)</f>
        <v>0</v>
      </c>
      <c r="BW1086">
        <f>(BA1086-BG1086)/(BA1086-AZ1086)</f>
        <v>0</v>
      </c>
      <c r="BX1086">
        <f>(BT1086*BR1086/BF1086)</f>
        <v>0</v>
      </c>
      <c r="BY1086">
        <f>(1-BX1086)</f>
        <v>0</v>
      </c>
      <c r="DH1086">
        <f>$B$11*EG1086+$C$11*EH1086+$F$11*ES1086*(1-EV1086)</f>
        <v>0</v>
      </c>
      <c r="DI1086">
        <f>DH1086*DJ1086</f>
        <v>0</v>
      </c>
      <c r="DJ1086">
        <f>($B$11*$D$9+$C$11*$D$9+$F$11*((FF1086+EX1086)/MAX(FF1086+EX1086+FG1086, 0.1)*$I$9+FG1086/MAX(FF1086+EX1086+FG1086, 0.1)*$J$9))/($B$11+$C$11+$F$11)</f>
        <v>0</v>
      </c>
      <c r="DK1086">
        <f>($B$11*$K$9+$C$11*$K$9+$F$11*((FF1086+EX1086)/MAX(FF1086+EX1086+FG1086, 0.1)*$P$9+FG1086/MAX(FF1086+EX1086+FG1086, 0.1)*$Q$9))/($B$11+$C$11+$F$11)</f>
        <v>0</v>
      </c>
      <c r="DL1086">
        <v>6</v>
      </c>
      <c r="DM1086">
        <v>0.5</v>
      </c>
      <c r="DN1086" t="s">
        <v>438</v>
      </c>
      <c r="DO1086">
        <v>2</v>
      </c>
      <c r="DP1086" t="b">
        <v>1</v>
      </c>
      <c r="DQ1086">
        <v>1761427157.84615</v>
      </c>
      <c r="DR1086">
        <v>264.404461538462</v>
      </c>
      <c r="DS1086">
        <v>254.982846153846</v>
      </c>
      <c r="DT1086">
        <v>57.3606</v>
      </c>
      <c r="DU1086">
        <v>25.9678769230769</v>
      </c>
      <c r="DV1086">
        <v>263.306846153846</v>
      </c>
      <c r="DW1086">
        <v>57.4047</v>
      </c>
      <c r="DX1086">
        <v>499.993846153846</v>
      </c>
      <c r="DY1086">
        <v>90.1860461538461</v>
      </c>
      <c r="DZ1086">
        <v>0.0402637153846154</v>
      </c>
      <c r="EA1086">
        <v>52.2445307692308</v>
      </c>
      <c r="EB1086">
        <v>47.9222384615385</v>
      </c>
      <c r="EC1086">
        <v>999.9</v>
      </c>
      <c r="ED1086">
        <v>0</v>
      </c>
      <c r="EE1086">
        <v>0</v>
      </c>
      <c r="EF1086">
        <v>9998.07384615385</v>
      </c>
      <c r="EG1086">
        <v>0</v>
      </c>
      <c r="EH1086">
        <v>1209.40230769231</v>
      </c>
      <c r="EI1086">
        <v>9.42145769230769</v>
      </c>
      <c r="EJ1086">
        <v>280.493384615385</v>
      </c>
      <c r="EK1086">
        <v>261.780846153846</v>
      </c>
      <c r="EL1086">
        <v>31.3927307692308</v>
      </c>
      <c r="EM1086">
        <v>254.982846153846</v>
      </c>
      <c r="EN1086">
        <v>25.9678769230769</v>
      </c>
      <c r="EO1086">
        <v>5.17312461538462</v>
      </c>
      <c r="EP1086">
        <v>2.34193923076923</v>
      </c>
      <c r="EQ1086">
        <v>33.4219384615385</v>
      </c>
      <c r="ER1086">
        <v>19.9678</v>
      </c>
      <c r="ES1086">
        <v>1199.98692307692</v>
      </c>
      <c r="ET1086">
        <v>0.967005076923077</v>
      </c>
      <c r="EU1086">
        <v>0.0329951461538462</v>
      </c>
      <c r="EV1086">
        <v>0</v>
      </c>
      <c r="EW1086">
        <v>966.272923076923</v>
      </c>
      <c r="EX1086">
        <v>5.00059</v>
      </c>
      <c r="EY1086">
        <v>12750.2923076923</v>
      </c>
      <c r="EZ1086">
        <v>10358.6076923077</v>
      </c>
      <c r="FA1086">
        <v>64.0668461538462</v>
      </c>
      <c r="FB1086">
        <v>65.2547692307692</v>
      </c>
      <c r="FC1086">
        <v>64.125</v>
      </c>
      <c r="FD1086">
        <v>64.9951538461538</v>
      </c>
      <c r="FE1086">
        <v>65.3845384615385</v>
      </c>
      <c r="FF1086">
        <v>1155.56076923077</v>
      </c>
      <c r="FG1086">
        <v>39.4246153846154</v>
      </c>
      <c r="FH1086">
        <v>0</v>
      </c>
      <c r="FI1086">
        <v>1761427126.9</v>
      </c>
      <c r="FJ1086">
        <v>0</v>
      </c>
      <c r="FK1086">
        <v>965.721</v>
      </c>
      <c r="FL1086">
        <v>-39.3878974420588</v>
      </c>
      <c r="FM1086">
        <v>-504.01367520229</v>
      </c>
      <c r="FN1086">
        <v>12743.2538461538</v>
      </c>
      <c r="FO1086">
        <v>15</v>
      </c>
      <c r="FP1086">
        <v>0</v>
      </c>
      <c r="FQ1086" t="s">
        <v>439</v>
      </c>
      <c r="FR1086">
        <v>0</v>
      </c>
      <c r="FS1086">
        <v>0</v>
      </c>
      <c r="FT1086">
        <v>0</v>
      </c>
      <c r="FU1086">
        <v>0</v>
      </c>
      <c r="FV1086">
        <v>0</v>
      </c>
      <c r="FW1086">
        <v>0</v>
      </c>
      <c r="FX1086">
        <v>0</v>
      </c>
      <c r="FY1086">
        <v>0</v>
      </c>
      <c r="FZ1086">
        <v>0</v>
      </c>
      <c r="GA1086">
        <v>0</v>
      </c>
      <c r="GB1086">
        <v>0</v>
      </c>
      <c r="GC1086">
        <v>9.0719815</v>
      </c>
      <c r="GD1086">
        <v>5.50199142857143</v>
      </c>
      <c r="GE1086">
        <v>0.854032664025651</v>
      </c>
      <c r="GF1086">
        <v>0</v>
      </c>
      <c r="GG1086">
        <v>967.993411764706</v>
      </c>
      <c r="GH1086">
        <v>-37.6946371433246</v>
      </c>
      <c r="GI1086">
        <v>3.70721009828183</v>
      </c>
      <c r="GJ1086">
        <v>-1</v>
      </c>
      <c r="GK1086">
        <v>31.377755</v>
      </c>
      <c r="GL1086">
        <v>0.358678195488669</v>
      </c>
      <c r="GM1086">
        <v>0.0355092449229773</v>
      </c>
      <c r="GN1086">
        <v>0</v>
      </c>
      <c r="GO1086">
        <v>0</v>
      </c>
      <c r="GP1086">
        <v>2</v>
      </c>
      <c r="GQ1086" t="s">
        <v>473</v>
      </c>
      <c r="GR1086">
        <v>3.12626</v>
      </c>
      <c r="GS1086">
        <v>2.71842</v>
      </c>
      <c r="GT1086">
        <v>0.0525581</v>
      </c>
      <c r="GU1086">
        <v>0.0505463</v>
      </c>
      <c r="GV1086">
        <v>0.177959</v>
      </c>
      <c r="GW1086">
        <v>0.102635</v>
      </c>
      <c r="GX1086">
        <v>33752.1</v>
      </c>
      <c r="GY1086">
        <v>35706.5</v>
      </c>
      <c r="GZ1086">
        <v>32379.1</v>
      </c>
      <c r="HA1086">
        <v>34199.7</v>
      </c>
      <c r="HB1086">
        <v>38335.9</v>
      </c>
      <c r="HC1086">
        <v>44290.6</v>
      </c>
      <c r="HD1086">
        <v>50946</v>
      </c>
      <c r="HE1086">
        <v>54890.1</v>
      </c>
      <c r="HF1086">
        <v>1.65202</v>
      </c>
      <c r="HG1086">
        <v>1.50048</v>
      </c>
      <c r="HH1086">
        <v>-0.11839</v>
      </c>
      <c r="HI1086">
        <v>0</v>
      </c>
      <c r="HJ1086">
        <v>49.8136</v>
      </c>
      <c r="HK1086">
        <v>999.9</v>
      </c>
      <c r="HL1086">
        <v>56.19</v>
      </c>
      <c r="HM1086">
        <v>30.454</v>
      </c>
      <c r="HN1086">
        <v>27.2411</v>
      </c>
      <c r="HO1086">
        <v>60.147</v>
      </c>
      <c r="HP1086">
        <v>40.3125</v>
      </c>
      <c r="HQ1086">
        <v>1</v>
      </c>
      <c r="HR1086">
        <v>2.67141</v>
      </c>
      <c r="HS1086">
        <v>0.210395</v>
      </c>
      <c r="HT1086">
        <v>20.1102</v>
      </c>
      <c r="HU1086">
        <v>5.18554</v>
      </c>
      <c r="HV1086">
        <v>12.0159</v>
      </c>
      <c r="HW1086">
        <v>4.96695</v>
      </c>
      <c r="HX1086">
        <v>3.296</v>
      </c>
      <c r="HY1086">
        <v>9999</v>
      </c>
      <c r="HZ1086">
        <v>9999</v>
      </c>
      <c r="IA1086">
        <v>999.9</v>
      </c>
      <c r="IB1086">
        <v>9999</v>
      </c>
      <c r="IC1086">
        <v>1.86325</v>
      </c>
      <c r="ID1086">
        <v>1.86813</v>
      </c>
      <c r="IE1086">
        <v>1.86783</v>
      </c>
      <c r="IF1086">
        <v>1.86905</v>
      </c>
      <c r="IG1086">
        <v>1.86981</v>
      </c>
      <c r="IH1086">
        <v>1.86584</v>
      </c>
      <c r="II1086">
        <v>1.86697</v>
      </c>
      <c r="IJ1086">
        <v>1.86842</v>
      </c>
      <c r="IK1086">
        <v>5</v>
      </c>
      <c r="IL1086">
        <v>0</v>
      </c>
      <c r="IM1086">
        <v>0</v>
      </c>
      <c r="IN1086">
        <v>0</v>
      </c>
      <c r="IO1086" t="s">
        <v>441</v>
      </c>
      <c r="IP1086" t="s">
        <v>442</v>
      </c>
      <c r="IQ1086" t="s">
        <v>443</v>
      </c>
      <c r="IR1086" t="s">
        <v>443</v>
      </c>
      <c r="IS1086" t="s">
        <v>443</v>
      </c>
      <c r="IT1086" t="s">
        <v>443</v>
      </c>
      <c r="IU1086">
        <v>0</v>
      </c>
      <c r="IV1086">
        <v>100</v>
      </c>
      <c r="IW1086">
        <v>100</v>
      </c>
      <c r="IX1086">
        <v>1.098</v>
      </c>
      <c r="IY1086">
        <v>-0.0441</v>
      </c>
      <c r="IZ1086">
        <v>1.09748391826392</v>
      </c>
      <c r="JA1086">
        <v>0</v>
      </c>
      <c r="JB1086">
        <v>0</v>
      </c>
      <c r="JC1086">
        <v>0</v>
      </c>
      <c r="JD1086">
        <v>-0.0441141096964596</v>
      </c>
      <c r="JE1086">
        <v>0</v>
      </c>
      <c r="JF1086">
        <v>0</v>
      </c>
      <c r="JG1086">
        <v>0</v>
      </c>
      <c r="JH1086">
        <v>5</v>
      </c>
      <c r="JI1086">
        <v>2273</v>
      </c>
      <c r="JJ1086">
        <v>1</v>
      </c>
      <c r="JK1086">
        <v>24</v>
      </c>
      <c r="JL1086">
        <v>29357119.4</v>
      </c>
      <c r="JM1086">
        <v>29357119.4</v>
      </c>
      <c r="JN1086">
        <v>0.600586</v>
      </c>
      <c r="JO1086">
        <v>2.6355</v>
      </c>
      <c r="JP1086">
        <v>1.54785</v>
      </c>
      <c r="JQ1086">
        <v>2.31445</v>
      </c>
      <c r="JR1086">
        <v>1.64673</v>
      </c>
      <c r="JS1086">
        <v>2.39624</v>
      </c>
      <c r="JT1086">
        <v>34.4408</v>
      </c>
      <c r="JU1086">
        <v>24.1838</v>
      </c>
      <c r="JV1086">
        <v>18</v>
      </c>
      <c r="JW1086">
        <v>488.395</v>
      </c>
      <c r="JX1086">
        <v>378.513</v>
      </c>
      <c r="JY1086">
        <v>51.7392</v>
      </c>
      <c r="JZ1086">
        <v>57.0893</v>
      </c>
      <c r="KA1086">
        <v>29.999</v>
      </c>
      <c r="KB1086">
        <v>56.3996</v>
      </c>
      <c r="KC1086">
        <v>56.1808</v>
      </c>
      <c r="KD1086">
        <v>11.9822</v>
      </c>
      <c r="KE1086">
        <v>0</v>
      </c>
      <c r="KF1086">
        <v>100</v>
      </c>
      <c r="KG1086">
        <v>51.7396</v>
      </c>
      <c r="KH1086">
        <v>202.502</v>
      </c>
      <c r="KI1086">
        <v>26.2864</v>
      </c>
      <c r="KJ1086">
        <v>92.3004</v>
      </c>
      <c r="KK1086">
        <v>88.7897</v>
      </c>
    </row>
    <row r="1087" spans="1:297">
      <c r="A1087">
        <v>1071</v>
      </c>
      <c r="B1087">
        <v>1761427171</v>
      </c>
      <c r="C1087">
        <v>18990</v>
      </c>
      <c r="D1087" t="s">
        <v>2595</v>
      </c>
      <c r="E1087" t="s">
        <v>2596</v>
      </c>
      <c r="F1087">
        <v>5</v>
      </c>
      <c r="G1087" t="s">
        <v>2568</v>
      </c>
      <c r="H1087" t="s">
        <v>436</v>
      </c>
      <c r="I1087">
        <v>1761427162.84615</v>
      </c>
      <c r="J1087">
        <f>(K1087)/1000</f>
        <v>0</v>
      </c>
      <c r="K1087">
        <f>IF(DP1087, AN1087, AH1087)</f>
        <v>0</v>
      </c>
      <c r="L1087">
        <f>IF(DP1087, AI1087, AG1087)</f>
        <v>0</v>
      </c>
      <c r="M1087">
        <f>DR1087 - IF(AU1087&gt;1, L1087*DL1087*100.0/(AW1087), 0)</f>
        <v>0</v>
      </c>
      <c r="N1087">
        <f>((T1087-J1087/2)*M1087-L1087)/(T1087+J1087/2)</f>
        <v>0</v>
      </c>
      <c r="O1087">
        <f>N1087*(DY1087+DZ1087)/1000.0</f>
        <v>0</v>
      </c>
      <c r="P1087">
        <f>(DR1087 - IF(AU1087&gt;1, L1087*DL1087*100.0/(AW1087), 0))*(DY1087+DZ1087)/1000.0</f>
        <v>0</v>
      </c>
      <c r="Q1087">
        <f>2.0/((1/S1087-1/R1087)+SIGN(S1087)*SQRT((1/S1087-1/R1087)*(1/S1087-1/R1087) + 4*DM1087/((DM1087+1)*(DM1087+1))*(2*1/S1087*1/R1087-1/R1087*1/R1087)))</f>
        <v>0</v>
      </c>
      <c r="R1087">
        <f>IF(LEFT(DN1087,1)&lt;&gt;"0",IF(LEFT(DN1087,1)="1",3.0,DO1087),$D$5+$E$5*(EF1087*DY1087/($K$5*1000))+$F$5*(EF1087*DY1087/($K$5*1000))*MAX(MIN(DL1087,$J$5),$I$5)*MAX(MIN(DL1087,$J$5),$I$5)+$G$5*MAX(MIN(DL1087,$J$5),$I$5)*(EF1087*DY1087/($K$5*1000))+$H$5*(EF1087*DY1087/($K$5*1000))*(EF1087*DY1087/($K$5*1000)))</f>
        <v>0</v>
      </c>
      <c r="S1087">
        <f>J1087*(1000-(1000*0.61365*exp(17.502*W1087/(240.97+W1087))/(DY1087+DZ1087)+DT1087)/2)/(1000*0.61365*exp(17.502*W1087/(240.97+W1087))/(DY1087+DZ1087)-DT1087)</f>
        <v>0</v>
      </c>
      <c r="T1087">
        <f>1/((DM1087+1)/(Q1087/1.6)+1/(R1087/1.37)) + DM1087/((DM1087+1)/(Q1087/1.6) + DM1087/(R1087/1.37))</f>
        <v>0</v>
      </c>
      <c r="U1087">
        <f>(DH1087*DK1087)</f>
        <v>0</v>
      </c>
      <c r="V1087">
        <f>(EA1087+(U1087+2*0.95*5.67E-8*(((EA1087+$B$7)+273)^4-(EA1087+273)^4)-44100*J1087)/(1.84*29.3*R1087+8*0.95*5.67E-8*(EA1087+273)^3))</f>
        <v>0</v>
      </c>
      <c r="W1087">
        <f>($C$7*EB1087+$D$7*EC1087+$E$7*V1087)</f>
        <v>0</v>
      </c>
      <c r="X1087">
        <f>0.61365*exp(17.502*W1087/(240.97+W1087))</f>
        <v>0</v>
      </c>
      <c r="Y1087">
        <f>(Z1087/AA1087*100)</f>
        <v>0</v>
      </c>
      <c r="Z1087">
        <f>DT1087*(DY1087+DZ1087)/1000</f>
        <v>0</v>
      </c>
      <c r="AA1087">
        <f>0.61365*exp(17.502*EA1087/(240.97+EA1087))</f>
        <v>0</v>
      </c>
      <c r="AB1087">
        <f>(X1087-DT1087*(DY1087+DZ1087)/1000)</f>
        <v>0</v>
      </c>
      <c r="AC1087">
        <f>(-J1087*44100)</f>
        <v>0</v>
      </c>
      <c r="AD1087">
        <f>2*29.3*R1087*0.92*(EA1087-W1087)</f>
        <v>0</v>
      </c>
      <c r="AE1087">
        <f>2*0.95*5.67E-8*(((EA1087+$B$7)+273)^4-(W1087+273)^4)</f>
        <v>0</v>
      </c>
      <c r="AF1087">
        <f>U1087+AE1087+AC1087+AD1087</f>
        <v>0</v>
      </c>
      <c r="AG1087">
        <f>DX1087*AU1087*(DS1087-DR1087*(1000-AU1087*DU1087)/(1000-AU1087*DT1087))/(100*DL1087)</f>
        <v>0</v>
      </c>
      <c r="AH1087">
        <f>1000*DX1087*AU1087*(DT1087-DU1087)/(100*DL1087*(1000-AU1087*DT1087))</f>
        <v>0</v>
      </c>
      <c r="AI1087">
        <f>(AJ1087 - AK1087 - DY1087*1E3/(8.314*(EA1087+273.15)) * AM1087/DX1087 * AL1087) * DX1087/(100*DL1087) * (1000 - DU1087)/1000</f>
        <v>0</v>
      </c>
      <c r="AJ1087">
        <v>228.695193134059</v>
      </c>
      <c r="AK1087">
        <v>241.489339393939</v>
      </c>
      <c r="AL1087">
        <v>-3.39187301391273</v>
      </c>
      <c r="AM1087">
        <v>65.4933450207612</v>
      </c>
      <c r="AN1087">
        <f>(AP1087 - AO1087 + DY1087*1E3/(8.314*(EA1087+273.15)) * AR1087/DX1087 * AQ1087) * DX1087/(100*DL1087) * 1000/(1000 - AP1087)</f>
        <v>0</v>
      </c>
      <c r="AO1087">
        <v>25.9604232921201</v>
      </c>
      <c r="AP1087">
        <v>57.430846060606</v>
      </c>
      <c r="AQ1087">
        <v>0.00950594110310825</v>
      </c>
      <c r="AR1087">
        <v>110.853086517706</v>
      </c>
      <c r="AS1087">
        <v>5</v>
      </c>
      <c r="AT1087">
        <v>1</v>
      </c>
      <c r="AU1087">
        <f>IF(AS1087*$H$13&gt;=AW1087,1.0,(AW1087/(AW1087-AS1087*$H$13)))</f>
        <v>0</v>
      </c>
      <c r="AV1087">
        <f>(AU1087-1)*100</f>
        <v>0</v>
      </c>
      <c r="AW1087">
        <f>MAX(0,($B$13+$C$13*EF1087)/(1+$D$13*EF1087)*DY1087/(EA1087+273)*$E$13)</f>
        <v>0</v>
      </c>
      <c r="AX1087" t="s">
        <v>437</v>
      </c>
      <c r="AY1087" t="s">
        <v>437</v>
      </c>
      <c r="AZ1087">
        <v>0</v>
      </c>
      <c r="BA1087">
        <v>0</v>
      </c>
      <c r="BB1087">
        <f>1-AZ1087/BA1087</f>
        <v>0</v>
      </c>
      <c r="BC1087">
        <v>0</v>
      </c>
      <c r="BD1087" t="s">
        <v>437</v>
      </c>
      <c r="BE1087" t="s">
        <v>437</v>
      </c>
      <c r="BF1087">
        <v>0</v>
      </c>
      <c r="BG1087">
        <v>0</v>
      </c>
      <c r="BH1087">
        <f>1-BF1087/BG1087</f>
        <v>0</v>
      </c>
      <c r="BI1087">
        <v>0.5</v>
      </c>
      <c r="BJ1087">
        <f>DI1087</f>
        <v>0</v>
      </c>
      <c r="BK1087">
        <f>L1087</f>
        <v>0</v>
      </c>
      <c r="BL1087">
        <f>BH1087*BI1087*BJ1087</f>
        <v>0</v>
      </c>
      <c r="BM1087">
        <f>(BK1087-BC1087)/BJ1087</f>
        <v>0</v>
      </c>
      <c r="BN1087">
        <f>(BA1087-BG1087)/BG1087</f>
        <v>0</v>
      </c>
      <c r="BO1087">
        <f>AZ1087/(BB1087+AZ1087/BG1087)</f>
        <v>0</v>
      </c>
      <c r="BP1087" t="s">
        <v>437</v>
      </c>
      <c r="BQ1087">
        <v>0</v>
      </c>
      <c r="BR1087">
        <f>IF(BQ1087&lt;&gt;0, BQ1087, BO1087)</f>
        <v>0</v>
      </c>
      <c r="BS1087">
        <f>1-BR1087/BG1087</f>
        <v>0</v>
      </c>
      <c r="BT1087">
        <f>(BG1087-BF1087)/(BG1087-BR1087)</f>
        <v>0</v>
      </c>
      <c r="BU1087">
        <f>(BA1087-BG1087)/(BA1087-BR1087)</f>
        <v>0</v>
      </c>
      <c r="BV1087">
        <f>(BG1087-BF1087)/(BG1087-AZ1087)</f>
        <v>0</v>
      </c>
      <c r="BW1087">
        <f>(BA1087-BG1087)/(BA1087-AZ1087)</f>
        <v>0</v>
      </c>
      <c r="BX1087">
        <f>(BT1087*BR1087/BF1087)</f>
        <v>0</v>
      </c>
      <c r="BY1087">
        <f>(1-BX1087)</f>
        <v>0</v>
      </c>
      <c r="DH1087">
        <f>$B$11*EG1087+$C$11*EH1087+$F$11*ES1087*(1-EV1087)</f>
        <v>0</v>
      </c>
      <c r="DI1087">
        <f>DH1087*DJ1087</f>
        <v>0</v>
      </c>
      <c r="DJ1087">
        <f>($B$11*$D$9+$C$11*$D$9+$F$11*((FF1087+EX1087)/MAX(FF1087+EX1087+FG1087, 0.1)*$I$9+FG1087/MAX(FF1087+EX1087+FG1087, 0.1)*$J$9))/($B$11+$C$11+$F$11)</f>
        <v>0</v>
      </c>
      <c r="DK1087">
        <f>($B$11*$K$9+$C$11*$K$9+$F$11*((FF1087+EX1087)/MAX(FF1087+EX1087+FG1087, 0.1)*$P$9+FG1087/MAX(FF1087+EX1087+FG1087, 0.1)*$Q$9))/($B$11+$C$11+$F$11)</f>
        <v>0</v>
      </c>
      <c r="DL1087">
        <v>6</v>
      </c>
      <c r="DM1087">
        <v>0.5</v>
      </c>
      <c r="DN1087" t="s">
        <v>438</v>
      </c>
      <c r="DO1087">
        <v>2</v>
      </c>
      <c r="DP1087" t="b">
        <v>1</v>
      </c>
      <c r="DQ1087">
        <v>1761427162.84615</v>
      </c>
      <c r="DR1087">
        <v>249.329846153846</v>
      </c>
      <c r="DS1087">
        <v>238.913538461538</v>
      </c>
      <c r="DT1087">
        <v>57.3867230769231</v>
      </c>
      <c r="DU1087">
        <v>25.9642615384615</v>
      </c>
      <c r="DV1087">
        <v>248.232230769231</v>
      </c>
      <c r="DW1087">
        <v>57.4308307692308</v>
      </c>
      <c r="DX1087">
        <v>499.992153846154</v>
      </c>
      <c r="DY1087">
        <v>90.1857692307692</v>
      </c>
      <c r="DZ1087">
        <v>0.0404122692307692</v>
      </c>
      <c r="EA1087">
        <v>52.2561</v>
      </c>
      <c r="EB1087">
        <v>47.9363538461539</v>
      </c>
      <c r="EC1087">
        <v>999.9</v>
      </c>
      <c r="ED1087">
        <v>0</v>
      </c>
      <c r="EE1087">
        <v>0</v>
      </c>
      <c r="EF1087">
        <v>9997.5</v>
      </c>
      <c r="EG1087">
        <v>0</v>
      </c>
      <c r="EH1087">
        <v>1209.42076923077</v>
      </c>
      <c r="EI1087">
        <v>10.4162453846154</v>
      </c>
      <c r="EJ1087">
        <v>264.508769230769</v>
      </c>
      <c r="EK1087">
        <v>245.282153846154</v>
      </c>
      <c r="EL1087">
        <v>31.4224769230769</v>
      </c>
      <c r="EM1087">
        <v>238.913538461538</v>
      </c>
      <c r="EN1087">
        <v>25.9642615384615</v>
      </c>
      <c r="EO1087">
        <v>5.17546461538462</v>
      </c>
      <c r="EP1087">
        <v>2.34160538461538</v>
      </c>
      <c r="EQ1087">
        <v>33.4300153846154</v>
      </c>
      <c r="ER1087">
        <v>19.9655076923077</v>
      </c>
      <c r="ES1087">
        <v>1199.96461538462</v>
      </c>
      <c r="ET1087">
        <v>0.967006230769231</v>
      </c>
      <c r="EU1087">
        <v>0.0329939769230769</v>
      </c>
      <c r="EV1087">
        <v>0</v>
      </c>
      <c r="EW1087">
        <v>962.882461538462</v>
      </c>
      <c r="EX1087">
        <v>5.00059</v>
      </c>
      <c r="EY1087">
        <v>12707.4076923077</v>
      </c>
      <c r="EZ1087">
        <v>10358.4230769231</v>
      </c>
      <c r="FA1087">
        <v>64.062</v>
      </c>
      <c r="FB1087">
        <v>65.25</v>
      </c>
      <c r="FC1087">
        <v>64.125</v>
      </c>
      <c r="FD1087">
        <v>64.9806153846154</v>
      </c>
      <c r="FE1087">
        <v>65.375</v>
      </c>
      <c r="FF1087">
        <v>1155.53846153846</v>
      </c>
      <c r="FG1087">
        <v>39.4223076923077</v>
      </c>
      <c r="FH1087">
        <v>0</v>
      </c>
      <c r="FI1087">
        <v>1761427131.7</v>
      </c>
      <c r="FJ1087">
        <v>0</v>
      </c>
      <c r="FK1087">
        <v>962.456461538462</v>
      </c>
      <c r="FL1087">
        <v>-41.4829402040497</v>
      </c>
      <c r="FM1087">
        <v>-524.588034599263</v>
      </c>
      <c r="FN1087">
        <v>12701.8307692308</v>
      </c>
      <c r="FO1087">
        <v>15</v>
      </c>
      <c r="FP1087">
        <v>0</v>
      </c>
      <c r="FQ1087" t="s">
        <v>439</v>
      </c>
      <c r="FR1087">
        <v>0</v>
      </c>
      <c r="FS1087">
        <v>0</v>
      </c>
      <c r="FT1087">
        <v>0</v>
      </c>
      <c r="FU1087">
        <v>0</v>
      </c>
      <c r="FV1087">
        <v>0</v>
      </c>
      <c r="FW1087">
        <v>0</v>
      </c>
      <c r="FX1087">
        <v>0</v>
      </c>
      <c r="FY1087">
        <v>0</v>
      </c>
      <c r="FZ1087">
        <v>0</v>
      </c>
      <c r="GA1087">
        <v>0</v>
      </c>
      <c r="GB1087">
        <v>0</v>
      </c>
      <c r="GC1087">
        <v>10.1811604761905</v>
      </c>
      <c r="GD1087">
        <v>10.5339179220779</v>
      </c>
      <c r="GE1087">
        <v>1.43751507653701</v>
      </c>
      <c r="GF1087">
        <v>0</v>
      </c>
      <c r="GG1087">
        <v>964.883029411765</v>
      </c>
      <c r="GH1087">
        <v>-40.301986250673</v>
      </c>
      <c r="GI1087">
        <v>3.96175163640362</v>
      </c>
      <c r="GJ1087">
        <v>-1</v>
      </c>
      <c r="GK1087">
        <v>31.4054666666667</v>
      </c>
      <c r="GL1087">
        <v>0.345280519480539</v>
      </c>
      <c r="GM1087">
        <v>0.0357110138183792</v>
      </c>
      <c r="GN1087">
        <v>0</v>
      </c>
      <c r="GO1087">
        <v>0</v>
      </c>
      <c r="GP1087">
        <v>2</v>
      </c>
      <c r="GQ1087" t="s">
        <v>473</v>
      </c>
      <c r="GR1087">
        <v>3.12629</v>
      </c>
      <c r="GS1087">
        <v>2.71861</v>
      </c>
      <c r="GT1087">
        <v>0.0494634</v>
      </c>
      <c r="GU1087">
        <v>0.0471806</v>
      </c>
      <c r="GV1087">
        <v>0.178036</v>
      </c>
      <c r="GW1087">
        <v>0.10263</v>
      </c>
      <c r="GX1087">
        <v>33862.8</v>
      </c>
      <c r="GY1087">
        <v>35833.3</v>
      </c>
      <c r="GZ1087">
        <v>32379.9</v>
      </c>
      <c r="HA1087">
        <v>34200.3</v>
      </c>
      <c r="HB1087">
        <v>38333.3</v>
      </c>
      <c r="HC1087">
        <v>44291.1</v>
      </c>
      <c r="HD1087">
        <v>50947.4</v>
      </c>
      <c r="HE1087">
        <v>54890.9</v>
      </c>
      <c r="HF1087">
        <v>1.65225</v>
      </c>
      <c r="HG1087">
        <v>1.50065</v>
      </c>
      <c r="HH1087">
        <v>-0.117704</v>
      </c>
      <c r="HI1087">
        <v>0</v>
      </c>
      <c r="HJ1087">
        <v>49.8193</v>
      </c>
      <c r="HK1087">
        <v>999.9</v>
      </c>
      <c r="HL1087">
        <v>56.19</v>
      </c>
      <c r="HM1087">
        <v>30.454</v>
      </c>
      <c r="HN1087">
        <v>27.2427</v>
      </c>
      <c r="HO1087">
        <v>60.097</v>
      </c>
      <c r="HP1087">
        <v>40.2925</v>
      </c>
      <c r="HQ1087">
        <v>1</v>
      </c>
      <c r="HR1087">
        <v>2.67041</v>
      </c>
      <c r="HS1087">
        <v>0.223344</v>
      </c>
      <c r="HT1087">
        <v>20.1101</v>
      </c>
      <c r="HU1087">
        <v>5.18494</v>
      </c>
      <c r="HV1087">
        <v>12.0159</v>
      </c>
      <c r="HW1087">
        <v>4.96635</v>
      </c>
      <c r="HX1087">
        <v>3.2959</v>
      </c>
      <c r="HY1087">
        <v>9999</v>
      </c>
      <c r="HZ1087">
        <v>9999</v>
      </c>
      <c r="IA1087">
        <v>999.9</v>
      </c>
      <c r="IB1087">
        <v>9999</v>
      </c>
      <c r="IC1087">
        <v>1.86325</v>
      </c>
      <c r="ID1087">
        <v>1.86812</v>
      </c>
      <c r="IE1087">
        <v>1.86783</v>
      </c>
      <c r="IF1087">
        <v>1.86905</v>
      </c>
      <c r="IG1087">
        <v>1.86981</v>
      </c>
      <c r="IH1087">
        <v>1.86584</v>
      </c>
      <c r="II1087">
        <v>1.86694</v>
      </c>
      <c r="IJ1087">
        <v>1.86841</v>
      </c>
      <c r="IK1087">
        <v>5</v>
      </c>
      <c r="IL1087">
        <v>0</v>
      </c>
      <c r="IM1087">
        <v>0</v>
      </c>
      <c r="IN1087">
        <v>0</v>
      </c>
      <c r="IO1087" t="s">
        <v>441</v>
      </c>
      <c r="IP1087" t="s">
        <v>442</v>
      </c>
      <c r="IQ1087" t="s">
        <v>443</v>
      </c>
      <c r="IR1087" t="s">
        <v>443</v>
      </c>
      <c r="IS1087" t="s">
        <v>443</v>
      </c>
      <c r="IT1087" t="s">
        <v>443</v>
      </c>
      <c r="IU1087">
        <v>0</v>
      </c>
      <c r="IV1087">
        <v>100</v>
      </c>
      <c r="IW1087">
        <v>100</v>
      </c>
      <c r="IX1087">
        <v>1.098</v>
      </c>
      <c r="IY1087">
        <v>-0.0441</v>
      </c>
      <c r="IZ1087">
        <v>1.09748391826392</v>
      </c>
      <c r="JA1087">
        <v>0</v>
      </c>
      <c r="JB1087">
        <v>0</v>
      </c>
      <c r="JC1087">
        <v>0</v>
      </c>
      <c r="JD1087">
        <v>-0.0441141096964596</v>
      </c>
      <c r="JE1087">
        <v>0</v>
      </c>
      <c r="JF1087">
        <v>0</v>
      </c>
      <c r="JG1087">
        <v>0</v>
      </c>
      <c r="JH1087">
        <v>5</v>
      </c>
      <c r="JI1087">
        <v>2273</v>
      </c>
      <c r="JJ1087">
        <v>1</v>
      </c>
      <c r="JK1087">
        <v>24</v>
      </c>
      <c r="JL1087">
        <v>29357119.5</v>
      </c>
      <c r="JM1087">
        <v>29357119.5</v>
      </c>
      <c r="JN1087">
        <v>0.570068</v>
      </c>
      <c r="JO1087">
        <v>2.64771</v>
      </c>
      <c r="JP1087">
        <v>1.54785</v>
      </c>
      <c r="JQ1087">
        <v>2.31445</v>
      </c>
      <c r="JR1087">
        <v>1.64673</v>
      </c>
      <c r="JS1087">
        <v>2.34741</v>
      </c>
      <c r="JT1087">
        <v>34.4408</v>
      </c>
      <c r="JU1087">
        <v>24.1838</v>
      </c>
      <c r="JV1087">
        <v>18</v>
      </c>
      <c r="JW1087">
        <v>488.523</v>
      </c>
      <c r="JX1087">
        <v>378.592</v>
      </c>
      <c r="JY1087">
        <v>51.7813</v>
      </c>
      <c r="JZ1087">
        <v>57.0798</v>
      </c>
      <c r="KA1087">
        <v>29.9991</v>
      </c>
      <c r="KB1087">
        <v>56.3923</v>
      </c>
      <c r="KC1087">
        <v>56.1736</v>
      </c>
      <c r="KD1087">
        <v>11.2951</v>
      </c>
      <c r="KE1087">
        <v>0</v>
      </c>
      <c r="KF1087">
        <v>100</v>
      </c>
      <c r="KG1087">
        <v>51.7817</v>
      </c>
      <c r="KH1087">
        <v>181.886</v>
      </c>
      <c r="KI1087">
        <v>26.2864</v>
      </c>
      <c r="KJ1087">
        <v>92.3028</v>
      </c>
      <c r="KK1087">
        <v>88.7911</v>
      </c>
    </row>
    <row r="1088" spans="1:297">
      <c r="A1088">
        <v>1072</v>
      </c>
      <c r="B1088">
        <v>1761427176</v>
      </c>
      <c r="C1088">
        <v>18995</v>
      </c>
      <c r="D1088" t="s">
        <v>2597</v>
      </c>
      <c r="E1088" t="s">
        <v>2598</v>
      </c>
      <c r="F1088">
        <v>5</v>
      </c>
      <c r="G1088" t="s">
        <v>2568</v>
      </c>
      <c r="H1088" t="s">
        <v>436</v>
      </c>
      <c r="I1088">
        <v>1761427167.84615</v>
      </c>
      <c r="J1088">
        <f>(K1088)/1000</f>
        <v>0</v>
      </c>
      <c r="K1088">
        <f>IF(DP1088, AN1088, AH1088)</f>
        <v>0</v>
      </c>
      <c r="L1088">
        <f>IF(DP1088, AI1088, AG1088)</f>
        <v>0</v>
      </c>
      <c r="M1088">
        <f>DR1088 - IF(AU1088&gt;1, L1088*DL1088*100.0/(AW1088), 0)</f>
        <v>0</v>
      </c>
      <c r="N1088">
        <f>((T1088-J1088/2)*M1088-L1088)/(T1088+J1088/2)</f>
        <v>0</v>
      </c>
      <c r="O1088">
        <f>N1088*(DY1088+DZ1088)/1000.0</f>
        <v>0</v>
      </c>
      <c r="P1088">
        <f>(DR1088 - IF(AU1088&gt;1, L1088*DL1088*100.0/(AW1088), 0))*(DY1088+DZ1088)/1000.0</f>
        <v>0</v>
      </c>
      <c r="Q1088">
        <f>2.0/((1/S1088-1/R1088)+SIGN(S1088)*SQRT((1/S1088-1/R1088)*(1/S1088-1/R1088) + 4*DM1088/((DM1088+1)*(DM1088+1))*(2*1/S1088*1/R1088-1/R1088*1/R1088)))</f>
        <v>0</v>
      </c>
      <c r="R1088">
        <f>IF(LEFT(DN1088,1)&lt;&gt;"0",IF(LEFT(DN1088,1)="1",3.0,DO1088),$D$5+$E$5*(EF1088*DY1088/($K$5*1000))+$F$5*(EF1088*DY1088/($K$5*1000))*MAX(MIN(DL1088,$J$5),$I$5)*MAX(MIN(DL1088,$J$5),$I$5)+$G$5*MAX(MIN(DL1088,$J$5),$I$5)*(EF1088*DY1088/($K$5*1000))+$H$5*(EF1088*DY1088/($K$5*1000))*(EF1088*DY1088/($K$5*1000)))</f>
        <v>0</v>
      </c>
      <c r="S1088">
        <f>J1088*(1000-(1000*0.61365*exp(17.502*W1088/(240.97+W1088))/(DY1088+DZ1088)+DT1088)/2)/(1000*0.61365*exp(17.502*W1088/(240.97+W1088))/(DY1088+DZ1088)-DT1088)</f>
        <v>0</v>
      </c>
      <c r="T1088">
        <f>1/((DM1088+1)/(Q1088/1.6)+1/(R1088/1.37)) + DM1088/((DM1088+1)/(Q1088/1.6) + DM1088/(R1088/1.37))</f>
        <v>0</v>
      </c>
      <c r="U1088">
        <f>(DH1088*DK1088)</f>
        <v>0</v>
      </c>
      <c r="V1088">
        <f>(EA1088+(U1088+2*0.95*5.67E-8*(((EA1088+$B$7)+273)^4-(EA1088+273)^4)-44100*J1088)/(1.84*29.3*R1088+8*0.95*5.67E-8*(EA1088+273)^3))</f>
        <v>0</v>
      </c>
      <c r="W1088">
        <f>($C$7*EB1088+$D$7*EC1088+$E$7*V1088)</f>
        <v>0</v>
      </c>
      <c r="X1088">
        <f>0.61365*exp(17.502*W1088/(240.97+W1088))</f>
        <v>0</v>
      </c>
      <c r="Y1088">
        <f>(Z1088/AA1088*100)</f>
        <v>0</v>
      </c>
      <c r="Z1088">
        <f>DT1088*(DY1088+DZ1088)/1000</f>
        <v>0</v>
      </c>
      <c r="AA1088">
        <f>0.61365*exp(17.502*EA1088/(240.97+EA1088))</f>
        <v>0</v>
      </c>
      <c r="AB1088">
        <f>(X1088-DT1088*(DY1088+DZ1088)/1000)</f>
        <v>0</v>
      </c>
      <c r="AC1088">
        <f>(-J1088*44100)</f>
        <v>0</v>
      </c>
      <c r="AD1088">
        <f>2*29.3*R1088*0.92*(EA1088-W1088)</f>
        <v>0</v>
      </c>
      <c r="AE1088">
        <f>2*0.95*5.67E-8*(((EA1088+$B$7)+273)^4-(W1088+273)^4)</f>
        <v>0</v>
      </c>
      <c r="AF1088">
        <f>U1088+AE1088+AC1088+AD1088</f>
        <v>0</v>
      </c>
      <c r="AG1088">
        <f>DX1088*AU1088*(DS1088-DR1088*(1000-AU1088*DU1088)/(1000-AU1088*DT1088))/(100*DL1088)</f>
        <v>0</v>
      </c>
      <c r="AH1088">
        <f>1000*DX1088*AU1088*(DT1088-DU1088)/(100*DL1088*(1000-AU1088*DT1088))</f>
        <v>0</v>
      </c>
      <c r="AI1088">
        <f>(AJ1088 - AK1088 - DY1088*1E3/(8.314*(EA1088+273.15)) * AM1088/DX1088 * AL1088) * DX1088/(100*DL1088) * (1000 - DU1088)/1000</f>
        <v>0</v>
      </c>
      <c r="AJ1088">
        <v>211.858119495465</v>
      </c>
      <c r="AK1088">
        <v>225.004951515152</v>
      </c>
      <c r="AL1088">
        <v>-3.27475580088289</v>
      </c>
      <c r="AM1088">
        <v>65.4933450207612</v>
      </c>
      <c r="AN1088">
        <f>(AP1088 - AO1088 + DY1088*1E3/(8.314*(EA1088+273.15)) * AR1088/DX1088 * AQ1088) * DX1088/(100*DL1088) * 1000/(1000 - AP1088)</f>
        <v>0</v>
      </c>
      <c r="AO1088">
        <v>25.9556016828936</v>
      </c>
      <c r="AP1088">
        <v>57.4407024242424</v>
      </c>
      <c r="AQ1088">
        <v>0.000887133419289459</v>
      </c>
      <c r="AR1088">
        <v>110.853086517706</v>
      </c>
      <c r="AS1088">
        <v>5</v>
      </c>
      <c r="AT1088">
        <v>1</v>
      </c>
      <c r="AU1088">
        <f>IF(AS1088*$H$13&gt;=AW1088,1.0,(AW1088/(AW1088-AS1088*$H$13)))</f>
        <v>0</v>
      </c>
      <c r="AV1088">
        <f>(AU1088-1)*100</f>
        <v>0</v>
      </c>
      <c r="AW1088">
        <f>MAX(0,($B$13+$C$13*EF1088)/(1+$D$13*EF1088)*DY1088/(EA1088+273)*$E$13)</f>
        <v>0</v>
      </c>
      <c r="AX1088" t="s">
        <v>437</v>
      </c>
      <c r="AY1088" t="s">
        <v>437</v>
      </c>
      <c r="AZ1088">
        <v>0</v>
      </c>
      <c r="BA1088">
        <v>0</v>
      </c>
      <c r="BB1088">
        <f>1-AZ1088/BA1088</f>
        <v>0</v>
      </c>
      <c r="BC1088">
        <v>0</v>
      </c>
      <c r="BD1088" t="s">
        <v>437</v>
      </c>
      <c r="BE1088" t="s">
        <v>437</v>
      </c>
      <c r="BF1088">
        <v>0</v>
      </c>
      <c r="BG1088">
        <v>0</v>
      </c>
      <c r="BH1088">
        <f>1-BF1088/BG1088</f>
        <v>0</v>
      </c>
      <c r="BI1088">
        <v>0.5</v>
      </c>
      <c r="BJ1088">
        <f>DI1088</f>
        <v>0</v>
      </c>
      <c r="BK1088">
        <f>L1088</f>
        <v>0</v>
      </c>
      <c r="BL1088">
        <f>BH1088*BI1088*BJ1088</f>
        <v>0</v>
      </c>
      <c r="BM1088">
        <f>(BK1088-BC1088)/BJ1088</f>
        <v>0</v>
      </c>
      <c r="BN1088">
        <f>(BA1088-BG1088)/BG1088</f>
        <v>0</v>
      </c>
      <c r="BO1088">
        <f>AZ1088/(BB1088+AZ1088/BG1088)</f>
        <v>0</v>
      </c>
      <c r="BP1088" t="s">
        <v>437</v>
      </c>
      <c r="BQ1088">
        <v>0</v>
      </c>
      <c r="BR1088">
        <f>IF(BQ1088&lt;&gt;0, BQ1088, BO1088)</f>
        <v>0</v>
      </c>
      <c r="BS1088">
        <f>1-BR1088/BG1088</f>
        <v>0</v>
      </c>
      <c r="BT1088">
        <f>(BG1088-BF1088)/(BG1088-BR1088)</f>
        <v>0</v>
      </c>
      <c r="BU1088">
        <f>(BA1088-BG1088)/(BA1088-BR1088)</f>
        <v>0</v>
      </c>
      <c r="BV1088">
        <f>(BG1088-BF1088)/(BG1088-AZ1088)</f>
        <v>0</v>
      </c>
      <c r="BW1088">
        <f>(BA1088-BG1088)/(BA1088-AZ1088)</f>
        <v>0</v>
      </c>
      <c r="BX1088">
        <f>(BT1088*BR1088/BF1088)</f>
        <v>0</v>
      </c>
      <c r="BY1088">
        <f>(1-BX1088)</f>
        <v>0</v>
      </c>
      <c r="DH1088">
        <f>$B$11*EG1088+$C$11*EH1088+$F$11*ES1088*(1-EV1088)</f>
        <v>0</v>
      </c>
      <c r="DI1088">
        <f>DH1088*DJ1088</f>
        <v>0</v>
      </c>
      <c r="DJ1088">
        <f>($B$11*$D$9+$C$11*$D$9+$F$11*((FF1088+EX1088)/MAX(FF1088+EX1088+FG1088, 0.1)*$I$9+FG1088/MAX(FF1088+EX1088+FG1088, 0.1)*$J$9))/($B$11+$C$11+$F$11)</f>
        <v>0</v>
      </c>
      <c r="DK1088">
        <f>($B$11*$K$9+$C$11*$K$9+$F$11*((FF1088+EX1088)/MAX(FF1088+EX1088+FG1088, 0.1)*$P$9+FG1088/MAX(FF1088+EX1088+FG1088, 0.1)*$Q$9))/($B$11+$C$11+$F$11)</f>
        <v>0</v>
      </c>
      <c r="DL1088">
        <v>6</v>
      </c>
      <c r="DM1088">
        <v>0.5</v>
      </c>
      <c r="DN1088" t="s">
        <v>438</v>
      </c>
      <c r="DO1088">
        <v>2</v>
      </c>
      <c r="DP1088" t="b">
        <v>1</v>
      </c>
      <c r="DQ1088">
        <v>1761427167.84615</v>
      </c>
      <c r="DR1088">
        <v>234.216307692308</v>
      </c>
      <c r="DS1088">
        <v>222.690615384615</v>
      </c>
      <c r="DT1088">
        <v>57.4092769230769</v>
      </c>
      <c r="DU1088">
        <v>25.9605769230769</v>
      </c>
      <c r="DV1088">
        <v>233.118692307692</v>
      </c>
      <c r="DW1088">
        <v>57.4534</v>
      </c>
      <c r="DX1088">
        <v>499.984923076923</v>
      </c>
      <c r="DY1088">
        <v>90.1852769230769</v>
      </c>
      <c r="DZ1088">
        <v>0.0405510384615385</v>
      </c>
      <c r="EA1088">
        <v>52.2676846153846</v>
      </c>
      <c r="EB1088">
        <v>47.9464923076923</v>
      </c>
      <c r="EC1088">
        <v>999.9</v>
      </c>
      <c r="ED1088">
        <v>0</v>
      </c>
      <c r="EE1088">
        <v>0</v>
      </c>
      <c r="EF1088">
        <v>10001.6361538462</v>
      </c>
      <c r="EG1088">
        <v>0</v>
      </c>
      <c r="EH1088">
        <v>1209.43384615385</v>
      </c>
      <c r="EI1088">
        <v>11.5256353846154</v>
      </c>
      <c r="EJ1088">
        <v>248.481153846154</v>
      </c>
      <c r="EK1088">
        <v>228.625923076923</v>
      </c>
      <c r="EL1088">
        <v>31.4487230769231</v>
      </c>
      <c r="EM1088">
        <v>222.690615384615</v>
      </c>
      <c r="EN1088">
        <v>25.9605769230769</v>
      </c>
      <c r="EO1088">
        <v>5.17747153846154</v>
      </c>
      <c r="EP1088">
        <v>2.34126153846154</v>
      </c>
      <c r="EQ1088">
        <v>33.4369307692308</v>
      </c>
      <c r="ER1088">
        <v>19.9631307692308</v>
      </c>
      <c r="ES1088">
        <v>1199.96769230769</v>
      </c>
      <c r="ET1088">
        <v>0.967006230769231</v>
      </c>
      <c r="EU1088">
        <v>0.0329939769230769</v>
      </c>
      <c r="EV1088">
        <v>0</v>
      </c>
      <c r="EW1088">
        <v>959.268076923077</v>
      </c>
      <c r="EX1088">
        <v>5.00059</v>
      </c>
      <c r="EY1088">
        <v>12661.2615384615</v>
      </c>
      <c r="EZ1088">
        <v>10358.4538461538</v>
      </c>
      <c r="FA1088">
        <v>64.062</v>
      </c>
      <c r="FB1088">
        <v>65.25</v>
      </c>
      <c r="FC1088">
        <v>64.125</v>
      </c>
      <c r="FD1088">
        <v>64.9612307692308</v>
      </c>
      <c r="FE1088">
        <v>65.375</v>
      </c>
      <c r="FF1088">
        <v>1155.53923076923</v>
      </c>
      <c r="FG1088">
        <v>39.4223076923077</v>
      </c>
      <c r="FH1088">
        <v>0</v>
      </c>
      <c r="FI1088">
        <v>1761427136.5</v>
      </c>
      <c r="FJ1088">
        <v>0</v>
      </c>
      <c r="FK1088">
        <v>959.001346153846</v>
      </c>
      <c r="FL1088">
        <v>-45.5641366978849</v>
      </c>
      <c r="FM1088">
        <v>-577.641024911081</v>
      </c>
      <c r="FN1088">
        <v>12657.5153846154</v>
      </c>
      <c r="FO1088">
        <v>15</v>
      </c>
      <c r="FP1088">
        <v>0</v>
      </c>
      <c r="FQ1088" t="s">
        <v>439</v>
      </c>
      <c r="FR1088">
        <v>0</v>
      </c>
      <c r="FS1088">
        <v>0</v>
      </c>
      <c r="FT1088">
        <v>0</v>
      </c>
      <c r="FU1088">
        <v>0</v>
      </c>
      <c r="FV1088">
        <v>0</v>
      </c>
      <c r="FW1088">
        <v>0</v>
      </c>
      <c r="FX1088">
        <v>0</v>
      </c>
      <c r="FY1088">
        <v>0</v>
      </c>
      <c r="FZ1088">
        <v>0</v>
      </c>
      <c r="GA1088">
        <v>0</v>
      </c>
      <c r="GB1088">
        <v>0</v>
      </c>
      <c r="GC1088">
        <v>11.0462965</v>
      </c>
      <c r="GD1088">
        <v>16.4210639097744</v>
      </c>
      <c r="GE1088">
        <v>1.74168097329929</v>
      </c>
      <c r="GF1088">
        <v>0</v>
      </c>
      <c r="GG1088">
        <v>961.098294117647</v>
      </c>
      <c r="GH1088">
        <v>-43.0159510756915</v>
      </c>
      <c r="GI1088">
        <v>4.22950320076242</v>
      </c>
      <c r="GJ1088">
        <v>-1</v>
      </c>
      <c r="GK1088">
        <v>31.436795</v>
      </c>
      <c r="GL1088">
        <v>0.330879699248103</v>
      </c>
      <c r="GM1088">
        <v>0.0322309086902621</v>
      </c>
      <c r="GN1088">
        <v>0</v>
      </c>
      <c r="GO1088">
        <v>0</v>
      </c>
      <c r="GP1088">
        <v>2</v>
      </c>
      <c r="GQ1088" t="s">
        <v>473</v>
      </c>
      <c r="GR1088">
        <v>3.12616</v>
      </c>
      <c r="GS1088">
        <v>2.7189</v>
      </c>
      <c r="GT1088">
        <v>0.0464081</v>
      </c>
      <c r="GU1088">
        <v>0.043818</v>
      </c>
      <c r="GV1088">
        <v>0.178071</v>
      </c>
      <c r="GW1088">
        <v>0.102619</v>
      </c>
      <c r="GX1088">
        <v>33971.9</v>
      </c>
      <c r="GY1088">
        <v>35960.7</v>
      </c>
      <c r="GZ1088">
        <v>32380.4</v>
      </c>
      <c r="HA1088">
        <v>34201.6</v>
      </c>
      <c r="HB1088">
        <v>38331.8</v>
      </c>
      <c r="HC1088">
        <v>44292.5</v>
      </c>
      <c r="HD1088">
        <v>50947.9</v>
      </c>
      <c r="HE1088">
        <v>54892.4</v>
      </c>
      <c r="HF1088">
        <v>1.65208</v>
      </c>
      <c r="HG1088">
        <v>1.50038</v>
      </c>
      <c r="HH1088">
        <v>-0.11906</v>
      </c>
      <c r="HI1088">
        <v>0</v>
      </c>
      <c r="HJ1088">
        <v>49.824</v>
      </c>
      <c r="HK1088">
        <v>999.9</v>
      </c>
      <c r="HL1088">
        <v>56.19</v>
      </c>
      <c r="HM1088">
        <v>30.434</v>
      </c>
      <c r="HN1088">
        <v>27.2147</v>
      </c>
      <c r="HO1088">
        <v>59.807</v>
      </c>
      <c r="HP1088">
        <v>40.5008</v>
      </c>
      <c r="HQ1088">
        <v>1</v>
      </c>
      <c r="HR1088">
        <v>2.66956</v>
      </c>
      <c r="HS1088">
        <v>0.257557</v>
      </c>
      <c r="HT1088">
        <v>20.1101</v>
      </c>
      <c r="HU1088">
        <v>5.18554</v>
      </c>
      <c r="HV1088">
        <v>12.0159</v>
      </c>
      <c r="HW1088">
        <v>4.9671</v>
      </c>
      <c r="HX1088">
        <v>3.29598</v>
      </c>
      <c r="HY1088">
        <v>9999</v>
      </c>
      <c r="HZ1088">
        <v>9999</v>
      </c>
      <c r="IA1088">
        <v>999.9</v>
      </c>
      <c r="IB1088">
        <v>9999</v>
      </c>
      <c r="IC1088">
        <v>1.86325</v>
      </c>
      <c r="ID1088">
        <v>1.86813</v>
      </c>
      <c r="IE1088">
        <v>1.86783</v>
      </c>
      <c r="IF1088">
        <v>1.86905</v>
      </c>
      <c r="IG1088">
        <v>1.86981</v>
      </c>
      <c r="IH1088">
        <v>1.86584</v>
      </c>
      <c r="II1088">
        <v>1.86694</v>
      </c>
      <c r="IJ1088">
        <v>1.86841</v>
      </c>
      <c r="IK1088">
        <v>5</v>
      </c>
      <c r="IL1088">
        <v>0</v>
      </c>
      <c r="IM1088">
        <v>0</v>
      </c>
      <c r="IN1088">
        <v>0</v>
      </c>
      <c r="IO1088" t="s">
        <v>441</v>
      </c>
      <c r="IP1088" t="s">
        <v>442</v>
      </c>
      <c r="IQ1088" t="s">
        <v>443</v>
      </c>
      <c r="IR1088" t="s">
        <v>443</v>
      </c>
      <c r="IS1088" t="s">
        <v>443</v>
      </c>
      <c r="IT1088" t="s">
        <v>443</v>
      </c>
      <c r="IU1088">
        <v>0</v>
      </c>
      <c r="IV1088">
        <v>100</v>
      </c>
      <c r="IW1088">
        <v>100</v>
      </c>
      <c r="IX1088">
        <v>1.098</v>
      </c>
      <c r="IY1088">
        <v>-0.0441</v>
      </c>
      <c r="IZ1088">
        <v>1.09748391826392</v>
      </c>
      <c r="JA1088">
        <v>0</v>
      </c>
      <c r="JB1088">
        <v>0</v>
      </c>
      <c r="JC1088">
        <v>0</v>
      </c>
      <c r="JD1088">
        <v>-0.0441141096964596</v>
      </c>
      <c r="JE1088">
        <v>0</v>
      </c>
      <c r="JF1088">
        <v>0</v>
      </c>
      <c r="JG1088">
        <v>0</v>
      </c>
      <c r="JH1088">
        <v>5</v>
      </c>
      <c r="JI1088">
        <v>2273</v>
      </c>
      <c r="JJ1088">
        <v>1</v>
      </c>
      <c r="JK1088">
        <v>24</v>
      </c>
      <c r="JL1088">
        <v>29357119.6</v>
      </c>
      <c r="JM1088">
        <v>29357119.6</v>
      </c>
      <c r="JN1088">
        <v>0.529785</v>
      </c>
      <c r="JO1088">
        <v>2.65869</v>
      </c>
      <c r="JP1088">
        <v>1.54785</v>
      </c>
      <c r="JQ1088">
        <v>2.31567</v>
      </c>
      <c r="JR1088">
        <v>1.64673</v>
      </c>
      <c r="JS1088">
        <v>2.23755</v>
      </c>
      <c r="JT1088">
        <v>34.4408</v>
      </c>
      <c r="JU1088">
        <v>24.1838</v>
      </c>
      <c r="JV1088">
        <v>18</v>
      </c>
      <c r="JW1088">
        <v>488.338</v>
      </c>
      <c r="JX1088">
        <v>378.388</v>
      </c>
      <c r="JY1088">
        <v>51.8165</v>
      </c>
      <c r="JZ1088">
        <v>57.0675</v>
      </c>
      <c r="KA1088">
        <v>29.9992</v>
      </c>
      <c r="KB1088">
        <v>56.3823</v>
      </c>
      <c r="KC1088">
        <v>56.1657</v>
      </c>
      <c r="KD1088">
        <v>10.578</v>
      </c>
      <c r="KE1088">
        <v>0</v>
      </c>
      <c r="KF1088">
        <v>100</v>
      </c>
      <c r="KG1088">
        <v>51.8121</v>
      </c>
      <c r="KH1088">
        <v>168.25</v>
      </c>
      <c r="KI1088">
        <v>26.2864</v>
      </c>
      <c r="KJ1088">
        <v>92.304</v>
      </c>
      <c r="KK1088">
        <v>88.7939</v>
      </c>
    </row>
    <row r="1089" spans="1:297">
      <c r="A1089">
        <v>1073</v>
      </c>
      <c r="B1089">
        <v>1761427181</v>
      </c>
      <c r="C1089">
        <v>19000</v>
      </c>
      <c r="D1089" t="s">
        <v>2599</v>
      </c>
      <c r="E1089" t="s">
        <v>2600</v>
      </c>
      <c r="F1089">
        <v>5</v>
      </c>
      <c r="G1089" t="s">
        <v>2568</v>
      </c>
      <c r="H1089" t="s">
        <v>436</v>
      </c>
      <c r="I1089">
        <v>1761427172.84615</v>
      </c>
      <c r="J1089">
        <f>(K1089)/1000</f>
        <v>0</v>
      </c>
      <c r="K1089">
        <f>IF(DP1089, AN1089, AH1089)</f>
        <v>0</v>
      </c>
      <c r="L1089">
        <f>IF(DP1089, AI1089, AG1089)</f>
        <v>0</v>
      </c>
      <c r="M1089">
        <f>DR1089 - IF(AU1089&gt;1, L1089*DL1089*100.0/(AW1089), 0)</f>
        <v>0</v>
      </c>
      <c r="N1089">
        <f>((T1089-J1089/2)*M1089-L1089)/(T1089+J1089/2)</f>
        <v>0</v>
      </c>
      <c r="O1089">
        <f>N1089*(DY1089+DZ1089)/1000.0</f>
        <v>0</v>
      </c>
      <c r="P1089">
        <f>(DR1089 - IF(AU1089&gt;1, L1089*DL1089*100.0/(AW1089), 0))*(DY1089+DZ1089)/1000.0</f>
        <v>0</v>
      </c>
      <c r="Q1089">
        <f>2.0/((1/S1089-1/R1089)+SIGN(S1089)*SQRT((1/S1089-1/R1089)*(1/S1089-1/R1089) + 4*DM1089/((DM1089+1)*(DM1089+1))*(2*1/S1089*1/R1089-1/R1089*1/R1089)))</f>
        <v>0</v>
      </c>
      <c r="R1089">
        <f>IF(LEFT(DN1089,1)&lt;&gt;"0",IF(LEFT(DN1089,1)="1",3.0,DO1089),$D$5+$E$5*(EF1089*DY1089/($K$5*1000))+$F$5*(EF1089*DY1089/($K$5*1000))*MAX(MIN(DL1089,$J$5),$I$5)*MAX(MIN(DL1089,$J$5),$I$5)+$G$5*MAX(MIN(DL1089,$J$5),$I$5)*(EF1089*DY1089/($K$5*1000))+$H$5*(EF1089*DY1089/($K$5*1000))*(EF1089*DY1089/($K$5*1000)))</f>
        <v>0</v>
      </c>
      <c r="S1089">
        <f>J1089*(1000-(1000*0.61365*exp(17.502*W1089/(240.97+W1089))/(DY1089+DZ1089)+DT1089)/2)/(1000*0.61365*exp(17.502*W1089/(240.97+W1089))/(DY1089+DZ1089)-DT1089)</f>
        <v>0</v>
      </c>
      <c r="T1089">
        <f>1/((DM1089+1)/(Q1089/1.6)+1/(R1089/1.37)) + DM1089/((DM1089+1)/(Q1089/1.6) + DM1089/(R1089/1.37))</f>
        <v>0</v>
      </c>
      <c r="U1089">
        <f>(DH1089*DK1089)</f>
        <v>0</v>
      </c>
      <c r="V1089">
        <f>(EA1089+(U1089+2*0.95*5.67E-8*(((EA1089+$B$7)+273)^4-(EA1089+273)^4)-44100*J1089)/(1.84*29.3*R1089+8*0.95*5.67E-8*(EA1089+273)^3))</f>
        <v>0</v>
      </c>
      <c r="W1089">
        <f>($C$7*EB1089+$D$7*EC1089+$E$7*V1089)</f>
        <v>0</v>
      </c>
      <c r="X1089">
        <f>0.61365*exp(17.502*W1089/(240.97+W1089))</f>
        <v>0</v>
      </c>
      <c r="Y1089">
        <f>(Z1089/AA1089*100)</f>
        <v>0</v>
      </c>
      <c r="Z1089">
        <f>DT1089*(DY1089+DZ1089)/1000</f>
        <v>0</v>
      </c>
      <c r="AA1089">
        <f>0.61365*exp(17.502*EA1089/(240.97+EA1089))</f>
        <v>0</v>
      </c>
      <c r="AB1089">
        <f>(X1089-DT1089*(DY1089+DZ1089)/1000)</f>
        <v>0</v>
      </c>
      <c r="AC1089">
        <f>(-J1089*44100)</f>
        <v>0</v>
      </c>
      <c r="AD1089">
        <f>2*29.3*R1089*0.92*(EA1089-W1089)</f>
        <v>0</v>
      </c>
      <c r="AE1089">
        <f>2*0.95*5.67E-8*(((EA1089+$B$7)+273)^4-(W1089+273)^4)</f>
        <v>0</v>
      </c>
      <c r="AF1089">
        <f>U1089+AE1089+AC1089+AD1089</f>
        <v>0</v>
      </c>
      <c r="AG1089">
        <f>DX1089*AU1089*(DS1089-DR1089*(1000-AU1089*DU1089)/(1000-AU1089*DT1089))/(100*DL1089)</f>
        <v>0</v>
      </c>
      <c r="AH1089">
        <f>1000*DX1089*AU1089*(DT1089-DU1089)/(100*DL1089*(1000-AU1089*DT1089))</f>
        <v>0</v>
      </c>
      <c r="AI1089">
        <f>(AJ1089 - AK1089 - DY1089*1E3/(8.314*(EA1089+273.15)) * AM1089/DX1089 * AL1089) * DX1089/(100*DL1089) * (1000 - DU1089)/1000</f>
        <v>0</v>
      </c>
      <c r="AJ1089">
        <v>193.916779997952</v>
      </c>
      <c r="AK1089">
        <v>207.888096969697</v>
      </c>
      <c r="AL1089">
        <v>-3.45716451447386</v>
      </c>
      <c r="AM1089">
        <v>65.4933450207612</v>
      </c>
      <c r="AN1089">
        <f>(AP1089 - AO1089 + DY1089*1E3/(8.314*(EA1089+273.15)) * AR1089/DX1089 * AQ1089) * DX1089/(100*DL1089) * 1000/(1000 - AP1089)</f>
        <v>0</v>
      </c>
      <c r="AO1089">
        <v>25.9513264174252</v>
      </c>
      <c r="AP1089">
        <v>57.4734333333333</v>
      </c>
      <c r="AQ1089">
        <v>0.00658224423513165</v>
      </c>
      <c r="AR1089">
        <v>110.853086517706</v>
      </c>
      <c r="AS1089">
        <v>5</v>
      </c>
      <c r="AT1089">
        <v>1</v>
      </c>
      <c r="AU1089">
        <f>IF(AS1089*$H$13&gt;=AW1089,1.0,(AW1089/(AW1089-AS1089*$H$13)))</f>
        <v>0</v>
      </c>
      <c r="AV1089">
        <f>(AU1089-1)*100</f>
        <v>0</v>
      </c>
      <c r="AW1089">
        <f>MAX(0,($B$13+$C$13*EF1089)/(1+$D$13*EF1089)*DY1089/(EA1089+273)*$E$13)</f>
        <v>0</v>
      </c>
      <c r="AX1089" t="s">
        <v>437</v>
      </c>
      <c r="AY1089" t="s">
        <v>437</v>
      </c>
      <c r="AZ1089">
        <v>0</v>
      </c>
      <c r="BA1089">
        <v>0</v>
      </c>
      <c r="BB1089">
        <f>1-AZ1089/BA1089</f>
        <v>0</v>
      </c>
      <c r="BC1089">
        <v>0</v>
      </c>
      <c r="BD1089" t="s">
        <v>437</v>
      </c>
      <c r="BE1089" t="s">
        <v>437</v>
      </c>
      <c r="BF1089">
        <v>0</v>
      </c>
      <c r="BG1089">
        <v>0</v>
      </c>
      <c r="BH1089">
        <f>1-BF1089/BG1089</f>
        <v>0</v>
      </c>
      <c r="BI1089">
        <v>0.5</v>
      </c>
      <c r="BJ1089">
        <f>DI1089</f>
        <v>0</v>
      </c>
      <c r="BK1089">
        <f>L1089</f>
        <v>0</v>
      </c>
      <c r="BL1089">
        <f>BH1089*BI1089*BJ1089</f>
        <v>0</v>
      </c>
      <c r="BM1089">
        <f>(BK1089-BC1089)/BJ1089</f>
        <v>0</v>
      </c>
      <c r="BN1089">
        <f>(BA1089-BG1089)/BG1089</f>
        <v>0</v>
      </c>
      <c r="BO1089">
        <f>AZ1089/(BB1089+AZ1089/BG1089)</f>
        <v>0</v>
      </c>
      <c r="BP1089" t="s">
        <v>437</v>
      </c>
      <c r="BQ1089">
        <v>0</v>
      </c>
      <c r="BR1089">
        <f>IF(BQ1089&lt;&gt;0, BQ1089, BO1089)</f>
        <v>0</v>
      </c>
      <c r="BS1089">
        <f>1-BR1089/BG1089</f>
        <v>0</v>
      </c>
      <c r="BT1089">
        <f>(BG1089-BF1089)/(BG1089-BR1089)</f>
        <v>0</v>
      </c>
      <c r="BU1089">
        <f>(BA1089-BG1089)/(BA1089-BR1089)</f>
        <v>0</v>
      </c>
      <c r="BV1089">
        <f>(BG1089-BF1089)/(BG1089-AZ1089)</f>
        <v>0</v>
      </c>
      <c r="BW1089">
        <f>(BA1089-BG1089)/(BA1089-AZ1089)</f>
        <v>0</v>
      </c>
      <c r="BX1089">
        <f>(BT1089*BR1089/BF1089)</f>
        <v>0</v>
      </c>
      <c r="BY1089">
        <f>(1-BX1089)</f>
        <v>0</v>
      </c>
      <c r="DH1089">
        <f>$B$11*EG1089+$C$11*EH1089+$F$11*ES1089*(1-EV1089)</f>
        <v>0</v>
      </c>
      <c r="DI1089">
        <f>DH1089*DJ1089</f>
        <v>0</v>
      </c>
      <c r="DJ1089">
        <f>($B$11*$D$9+$C$11*$D$9+$F$11*((FF1089+EX1089)/MAX(FF1089+EX1089+FG1089, 0.1)*$I$9+FG1089/MAX(FF1089+EX1089+FG1089, 0.1)*$J$9))/($B$11+$C$11+$F$11)</f>
        <v>0</v>
      </c>
      <c r="DK1089">
        <f>($B$11*$K$9+$C$11*$K$9+$F$11*((FF1089+EX1089)/MAX(FF1089+EX1089+FG1089, 0.1)*$P$9+FG1089/MAX(FF1089+EX1089+FG1089, 0.1)*$Q$9))/($B$11+$C$11+$F$11)</f>
        <v>0</v>
      </c>
      <c r="DL1089">
        <v>6</v>
      </c>
      <c r="DM1089">
        <v>0.5</v>
      </c>
      <c r="DN1089" t="s">
        <v>438</v>
      </c>
      <c r="DO1089">
        <v>2</v>
      </c>
      <c r="DP1089" t="b">
        <v>1</v>
      </c>
      <c r="DQ1089">
        <v>1761427172.84615</v>
      </c>
      <c r="DR1089">
        <v>218.722615384615</v>
      </c>
      <c r="DS1089">
        <v>205.425384615385</v>
      </c>
      <c r="DT1089">
        <v>57.4355923076923</v>
      </c>
      <c r="DU1089">
        <v>25.9565769230769</v>
      </c>
      <c r="DV1089">
        <v>217.624923076923</v>
      </c>
      <c r="DW1089">
        <v>57.4797153846154</v>
      </c>
      <c r="DX1089">
        <v>500.010769230769</v>
      </c>
      <c r="DY1089">
        <v>90.1855153846154</v>
      </c>
      <c r="DZ1089">
        <v>0.0404892</v>
      </c>
      <c r="EA1089">
        <v>52.2802692307692</v>
      </c>
      <c r="EB1089">
        <v>47.9564384615385</v>
      </c>
      <c r="EC1089">
        <v>999.9</v>
      </c>
      <c r="ED1089">
        <v>0</v>
      </c>
      <c r="EE1089">
        <v>0</v>
      </c>
      <c r="EF1089">
        <v>10014.6161538462</v>
      </c>
      <c r="EG1089">
        <v>0</v>
      </c>
      <c r="EH1089">
        <v>1209.45076923077</v>
      </c>
      <c r="EI1089">
        <v>13.2972076923077</v>
      </c>
      <c r="EJ1089">
        <v>232.050153846154</v>
      </c>
      <c r="EK1089">
        <v>210.899692307692</v>
      </c>
      <c r="EL1089">
        <v>31.4790384615385</v>
      </c>
      <c r="EM1089">
        <v>205.425384615385</v>
      </c>
      <c r="EN1089">
        <v>25.9565769230769</v>
      </c>
      <c r="EO1089">
        <v>5.17985923076923</v>
      </c>
      <c r="EP1089">
        <v>2.34090769230769</v>
      </c>
      <c r="EQ1089">
        <v>33.4451538461538</v>
      </c>
      <c r="ER1089">
        <v>19.9606846153846</v>
      </c>
      <c r="ES1089">
        <v>1199.99076923077</v>
      </c>
      <c r="ET1089">
        <v>0.967006846153846</v>
      </c>
      <c r="EU1089">
        <v>0.0329933461538462</v>
      </c>
      <c r="EV1089">
        <v>0</v>
      </c>
      <c r="EW1089">
        <v>955.336153846154</v>
      </c>
      <c r="EX1089">
        <v>5.00059</v>
      </c>
      <c r="EY1089">
        <v>12611.3384615385</v>
      </c>
      <c r="EZ1089">
        <v>10358.6538461538</v>
      </c>
      <c r="FA1089">
        <v>64.062</v>
      </c>
      <c r="FB1089">
        <v>65.2403076923077</v>
      </c>
      <c r="FC1089">
        <v>64.125</v>
      </c>
      <c r="FD1089">
        <v>64.9466923076923</v>
      </c>
      <c r="FE1089">
        <v>65.375</v>
      </c>
      <c r="FF1089">
        <v>1155.56230769231</v>
      </c>
      <c r="FG1089">
        <v>39.4223076923077</v>
      </c>
      <c r="FH1089">
        <v>0</v>
      </c>
      <c r="FI1089">
        <v>1761427141.9</v>
      </c>
      <c r="FJ1089">
        <v>0</v>
      </c>
      <c r="FK1089">
        <v>954.42132</v>
      </c>
      <c r="FL1089">
        <v>-50.8291537776156</v>
      </c>
      <c r="FM1089">
        <v>-652.676922122325</v>
      </c>
      <c r="FN1089">
        <v>12599.528</v>
      </c>
      <c r="FO1089">
        <v>15</v>
      </c>
      <c r="FP1089">
        <v>0</v>
      </c>
      <c r="FQ1089" t="s">
        <v>439</v>
      </c>
      <c r="FR1089">
        <v>0</v>
      </c>
      <c r="FS1089">
        <v>0</v>
      </c>
      <c r="FT1089">
        <v>0</v>
      </c>
      <c r="FU1089">
        <v>0</v>
      </c>
      <c r="FV1089">
        <v>0</v>
      </c>
      <c r="FW1089">
        <v>0</v>
      </c>
      <c r="FX1089">
        <v>0</v>
      </c>
      <c r="FY1089">
        <v>0</v>
      </c>
      <c r="FZ1089">
        <v>0</v>
      </c>
      <c r="GA1089">
        <v>0</v>
      </c>
      <c r="GB1089">
        <v>0</v>
      </c>
      <c r="GC1089">
        <v>12.3218147619048</v>
      </c>
      <c r="GD1089">
        <v>19.0146981818182</v>
      </c>
      <c r="GE1089">
        <v>2.03032260056099</v>
      </c>
      <c r="GF1089">
        <v>0</v>
      </c>
      <c r="GG1089">
        <v>957.490558823529</v>
      </c>
      <c r="GH1089">
        <v>-47.0067379974081</v>
      </c>
      <c r="GI1089">
        <v>4.62261970666225</v>
      </c>
      <c r="GJ1089">
        <v>-1</v>
      </c>
      <c r="GK1089">
        <v>31.4614666666667</v>
      </c>
      <c r="GL1089">
        <v>0.358877922077926</v>
      </c>
      <c r="GM1089">
        <v>0.0363714871756036</v>
      </c>
      <c r="GN1089">
        <v>0</v>
      </c>
      <c r="GO1089">
        <v>0</v>
      </c>
      <c r="GP1089">
        <v>2</v>
      </c>
      <c r="GQ1089" t="s">
        <v>473</v>
      </c>
      <c r="GR1089">
        <v>3.12629</v>
      </c>
      <c r="GS1089">
        <v>2.71806</v>
      </c>
      <c r="GT1089">
        <v>0.0431307</v>
      </c>
      <c r="GU1089">
        <v>0.040372</v>
      </c>
      <c r="GV1089">
        <v>0.178134</v>
      </c>
      <c r="GW1089">
        <v>0.102612</v>
      </c>
      <c r="GX1089">
        <v>34088.9</v>
      </c>
      <c r="GY1089">
        <v>36091.1</v>
      </c>
      <c r="GZ1089">
        <v>32381</v>
      </c>
      <c r="HA1089">
        <v>34202.7</v>
      </c>
      <c r="HB1089">
        <v>38329.3</v>
      </c>
      <c r="HC1089">
        <v>44294.1</v>
      </c>
      <c r="HD1089">
        <v>50948.7</v>
      </c>
      <c r="HE1089">
        <v>54894.4</v>
      </c>
      <c r="HF1089">
        <v>1.65255</v>
      </c>
      <c r="HG1089">
        <v>1.50045</v>
      </c>
      <c r="HH1089">
        <v>-0.117995</v>
      </c>
      <c r="HI1089">
        <v>0</v>
      </c>
      <c r="HJ1089">
        <v>49.8312</v>
      </c>
      <c r="HK1089">
        <v>999.9</v>
      </c>
      <c r="HL1089">
        <v>56.19</v>
      </c>
      <c r="HM1089">
        <v>30.434</v>
      </c>
      <c r="HN1089">
        <v>27.2146</v>
      </c>
      <c r="HO1089">
        <v>59.847</v>
      </c>
      <c r="HP1089">
        <v>40.3446</v>
      </c>
      <c r="HQ1089">
        <v>1</v>
      </c>
      <c r="HR1089">
        <v>2.6686</v>
      </c>
      <c r="HS1089">
        <v>0.249336</v>
      </c>
      <c r="HT1089">
        <v>20.1101</v>
      </c>
      <c r="HU1089">
        <v>5.18539</v>
      </c>
      <c r="HV1089">
        <v>12.0159</v>
      </c>
      <c r="HW1089">
        <v>4.9669</v>
      </c>
      <c r="HX1089">
        <v>3.296</v>
      </c>
      <c r="HY1089">
        <v>9999</v>
      </c>
      <c r="HZ1089">
        <v>9999</v>
      </c>
      <c r="IA1089">
        <v>999.9</v>
      </c>
      <c r="IB1089">
        <v>9999</v>
      </c>
      <c r="IC1089">
        <v>1.86325</v>
      </c>
      <c r="ID1089">
        <v>1.86813</v>
      </c>
      <c r="IE1089">
        <v>1.86783</v>
      </c>
      <c r="IF1089">
        <v>1.86905</v>
      </c>
      <c r="IG1089">
        <v>1.86982</v>
      </c>
      <c r="IH1089">
        <v>1.86584</v>
      </c>
      <c r="II1089">
        <v>1.86693</v>
      </c>
      <c r="IJ1089">
        <v>1.86841</v>
      </c>
      <c r="IK1089">
        <v>5</v>
      </c>
      <c r="IL1089">
        <v>0</v>
      </c>
      <c r="IM1089">
        <v>0</v>
      </c>
      <c r="IN1089">
        <v>0</v>
      </c>
      <c r="IO1089" t="s">
        <v>441</v>
      </c>
      <c r="IP1089" t="s">
        <v>442</v>
      </c>
      <c r="IQ1089" t="s">
        <v>443</v>
      </c>
      <c r="IR1089" t="s">
        <v>443</v>
      </c>
      <c r="IS1089" t="s">
        <v>443</v>
      </c>
      <c r="IT1089" t="s">
        <v>443</v>
      </c>
      <c r="IU1089">
        <v>0</v>
      </c>
      <c r="IV1089">
        <v>100</v>
      </c>
      <c r="IW1089">
        <v>100</v>
      </c>
      <c r="IX1089">
        <v>1.098</v>
      </c>
      <c r="IY1089">
        <v>-0.0441</v>
      </c>
      <c r="IZ1089">
        <v>1.09748391826392</v>
      </c>
      <c r="JA1089">
        <v>0</v>
      </c>
      <c r="JB1089">
        <v>0</v>
      </c>
      <c r="JC1089">
        <v>0</v>
      </c>
      <c r="JD1089">
        <v>-0.0441141096964596</v>
      </c>
      <c r="JE1089">
        <v>0</v>
      </c>
      <c r="JF1089">
        <v>0</v>
      </c>
      <c r="JG1089">
        <v>0</v>
      </c>
      <c r="JH1089">
        <v>5</v>
      </c>
      <c r="JI1089">
        <v>2273</v>
      </c>
      <c r="JJ1089">
        <v>1</v>
      </c>
      <c r="JK1089">
        <v>24</v>
      </c>
      <c r="JL1089">
        <v>29357119.7</v>
      </c>
      <c r="JM1089">
        <v>29357119.7</v>
      </c>
      <c r="JN1089">
        <v>0.499268</v>
      </c>
      <c r="JO1089">
        <v>2.64648</v>
      </c>
      <c r="JP1089">
        <v>1.54785</v>
      </c>
      <c r="JQ1089">
        <v>2.31567</v>
      </c>
      <c r="JR1089">
        <v>1.64673</v>
      </c>
      <c r="JS1089">
        <v>2.36816</v>
      </c>
      <c r="JT1089">
        <v>34.418</v>
      </c>
      <c r="JU1089">
        <v>24.1838</v>
      </c>
      <c r="JV1089">
        <v>18</v>
      </c>
      <c r="JW1089">
        <v>488.653</v>
      </c>
      <c r="JX1089">
        <v>378.405</v>
      </c>
      <c r="JY1089">
        <v>51.8422</v>
      </c>
      <c r="JZ1089">
        <v>57.0579</v>
      </c>
      <c r="KA1089">
        <v>29.9992</v>
      </c>
      <c r="KB1089">
        <v>56.3751</v>
      </c>
      <c r="KC1089">
        <v>56.1585</v>
      </c>
      <c r="KD1089">
        <v>9.86792</v>
      </c>
      <c r="KE1089">
        <v>0</v>
      </c>
      <c r="KF1089">
        <v>100</v>
      </c>
      <c r="KG1089">
        <v>51.8462</v>
      </c>
      <c r="KH1089">
        <v>147.773</v>
      </c>
      <c r="KI1089">
        <v>26.2864</v>
      </c>
      <c r="KJ1089">
        <v>92.3055</v>
      </c>
      <c r="KK1089">
        <v>88.797</v>
      </c>
    </row>
    <row r="1090" spans="1:297">
      <c r="A1090">
        <v>1074</v>
      </c>
      <c r="B1090">
        <v>1761427186</v>
      </c>
      <c r="C1090">
        <v>19005</v>
      </c>
      <c r="D1090" t="s">
        <v>2601</v>
      </c>
      <c r="E1090" t="s">
        <v>2602</v>
      </c>
      <c r="F1090">
        <v>5</v>
      </c>
      <c r="G1090" t="s">
        <v>2568</v>
      </c>
      <c r="H1090" t="s">
        <v>436</v>
      </c>
      <c r="I1090">
        <v>1761427177.84615</v>
      </c>
      <c r="J1090">
        <f>(K1090)/1000</f>
        <v>0</v>
      </c>
      <c r="K1090">
        <f>IF(DP1090, AN1090, AH1090)</f>
        <v>0</v>
      </c>
      <c r="L1090">
        <f>IF(DP1090, AI1090, AG1090)</f>
        <v>0</v>
      </c>
      <c r="M1090">
        <f>DR1090 - IF(AU1090&gt;1, L1090*DL1090*100.0/(AW1090), 0)</f>
        <v>0</v>
      </c>
      <c r="N1090">
        <f>((T1090-J1090/2)*M1090-L1090)/(T1090+J1090/2)</f>
        <v>0</v>
      </c>
      <c r="O1090">
        <f>N1090*(DY1090+DZ1090)/1000.0</f>
        <v>0</v>
      </c>
      <c r="P1090">
        <f>(DR1090 - IF(AU1090&gt;1, L1090*DL1090*100.0/(AW1090), 0))*(DY1090+DZ1090)/1000.0</f>
        <v>0</v>
      </c>
      <c r="Q1090">
        <f>2.0/((1/S1090-1/R1090)+SIGN(S1090)*SQRT((1/S1090-1/R1090)*(1/S1090-1/R1090) + 4*DM1090/((DM1090+1)*(DM1090+1))*(2*1/S1090*1/R1090-1/R1090*1/R1090)))</f>
        <v>0</v>
      </c>
      <c r="R1090">
        <f>IF(LEFT(DN1090,1)&lt;&gt;"0",IF(LEFT(DN1090,1)="1",3.0,DO1090),$D$5+$E$5*(EF1090*DY1090/($K$5*1000))+$F$5*(EF1090*DY1090/($K$5*1000))*MAX(MIN(DL1090,$J$5),$I$5)*MAX(MIN(DL1090,$J$5),$I$5)+$G$5*MAX(MIN(DL1090,$J$5),$I$5)*(EF1090*DY1090/($K$5*1000))+$H$5*(EF1090*DY1090/($K$5*1000))*(EF1090*DY1090/($K$5*1000)))</f>
        <v>0</v>
      </c>
      <c r="S1090">
        <f>J1090*(1000-(1000*0.61365*exp(17.502*W1090/(240.97+W1090))/(DY1090+DZ1090)+DT1090)/2)/(1000*0.61365*exp(17.502*W1090/(240.97+W1090))/(DY1090+DZ1090)-DT1090)</f>
        <v>0</v>
      </c>
      <c r="T1090">
        <f>1/((DM1090+1)/(Q1090/1.6)+1/(R1090/1.37)) + DM1090/((DM1090+1)/(Q1090/1.6) + DM1090/(R1090/1.37))</f>
        <v>0</v>
      </c>
      <c r="U1090">
        <f>(DH1090*DK1090)</f>
        <v>0</v>
      </c>
      <c r="V1090">
        <f>(EA1090+(U1090+2*0.95*5.67E-8*(((EA1090+$B$7)+273)^4-(EA1090+273)^4)-44100*J1090)/(1.84*29.3*R1090+8*0.95*5.67E-8*(EA1090+273)^3))</f>
        <v>0</v>
      </c>
      <c r="W1090">
        <f>($C$7*EB1090+$D$7*EC1090+$E$7*V1090)</f>
        <v>0</v>
      </c>
      <c r="X1090">
        <f>0.61365*exp(17.502*W1090/(240.97+W1090))</f>
        <v>0</v>
      </c>
      <c r="Y1090">
        <f>(Z1090/AA1090*100)</f>
        <v>0</v>
      </c>
      <c r="Z1090">
        <f>DT1090*(DY1090+DZ1090)/1000</f>
        <v>0</v>
      </c>
      <c r="AA1090">
        <f>0.61365*exp(17.502*EA1090/(240.97+EA1090))</f>
        <v>0</v>
      </c>
      <c r="AB1090">
        <f>(X1090-DT1090*(DY1090+DZ1090)/1000)</f>
        <v>0</v>
      </c>
      <c r="AC1090">
        <f>(-J1090*44100)</f>
        <v>0</v>
      </c>
      <c r="AD1090">
        <f>2*29.3*R1090*0.92*(EA1090-W1090)</f>
        <v>0</v>
      </c>
      <c r="AE1090">
        <f>2*0.95*5.67E-8*(((EA1090+$B$7)+273)^4-(W1090+273)^4)</f>
        <v>0</v>
      </c>
      <c r="AF1090">
        <f>U1090+AE1090+AC1090+AD1090</f>
        <v>0</v>
      </c>
      <c r="AG1090">
        <f>DX1090*AU1090*(DS1090-DR1090*(1000-AU1090*DU1090)/(1000-AU1090*DT1090))/(100*DL1090)</f>
        <v>0</v>
      </c>
      <c r="AH1090">
        <f>1000*DX1090*AU1090*(DT1090-DU1090)/(100*DL1090*(1000-AU1090*DT1090))</f>
        <v>0</v>
      </c>
      <c r="AI1090">
        <f>(AJ1090 - AK1090 - DY1090*1E3/(8.314*(EA1090+273.15)) * AM1090/DX1090 * AL1090) * DX1090/(100*DL1090) * (1000 - DU1090)/1000</f>
        <v>0</v>
      </c>
      <c r="AJ1090">
        <v>177.344140139294</v>
      </c>
      <c r="AK1090">
        <v>191.471563636364</v>
      </c>
      <c r="AL1090">
        <v>-3.24916562177284</v>
      </c>
      <c r="AM1090">
        <v>65.4933450207612</v>
      </c>
      <c r="AN1090">
        <f>(AP1090 - AO1090 + DY1090*1E3/(8.314*(EA1090+273.15)) * AR1090/DX1090 * AQ1090) * DX1090/(100*DL1090) * 1000/(1000 - AP1090)</f>
        <v>0</v>
      </c>
      <c r="AO1090">
        <v>25.9482524714635</v>
      </c>
      <c r="AP1090">
        <v>57.4865945454545</v>
      </c>
      <c r="AQ1090">
        <v>0.00128291251094753</v>
      </c>
      <c r="AR1090">
        <v>110.853086517706</v>
      </c>
      <c r="AS1090">
        <v>5</v>
      </c>
      <c r="AT1090">
        <v>1</v>
      </c>
      <c r="AU1090">
        <f>IF(AS1090*$H$13&gt;=AW1090,1.0,(AW1090/(AW1090-AS1090*$H$13)))</f>
        <v>0</v>
      </c>
      <c r="AV1090">
        <f>(AU1090-1)*100</f>
        <v>0</v>
      </c>
      <c r="AW1090">
        <f>MAX(0,($B$13+$C$13*EF1090)/(1+$D$13*EF1090)*DY1090/(EA1090+273)*$E$13)</f>
        <v>0</v>
      </c>
      <c r="AX1090" t="s">
        <v>437</v>
      </c>
      <c r="AY1090" t="s">
        <v>437</v>
      </c>
      <c r="AZ1090">
        <v>0</v>
      </c>
      <c r="BA1090">
        <v>0</v>
      </c>
      <c r="BB1090">
        <f>1-AZ1090/BA1090</f>
        <v>0</v>
      </c>
      <c r="BC1090">
        <v>0</v>
      </c>
      <c r="BD1090" t="s">
        <v>437</v>
      </c>
      <c r="BE1090" t="s">
        <v>437</v>
      </c>
      <c r="BF1090">
        <v>0</v>
      </c>
      <c r="BG1090">
        <v>0</v>
      </c>
      <c r="BH1090">
        <f>1-BF1090/BG1090</f>
        <v>0</v>
      </c>
      <c r="BI1090">
        <v>0.5</v>
      </c>
      <c r="BJ1090">
        <f>DI1090</f>
        <v>0</v>
      </c>
      <c r="BK1090">
        <f>L1090</f>
        <v>0</v>
      </c>
      <c r="BL1090">
        <f>BH1090*BI1090*BJ1090</f>
        <v>0</v>
      </c>
      <c r="BM1090">
        <f>(BK1090-BC1090)/BJ1090</f>
        <v>0</v>
      </c>
      <c r="BN1090">
        <f>(BA1090-BG1090)/BG1090</f>
        <v>0</v>
      </c>
      <c r="BO1090">
        <f>AZ1090/(BB1090+AZ1090/BG1090)</f>
        <v>0</v>
      </c>
      <c r="BP1090" t="s">
        <v>437</v>
      </c>
      <c r="BQ1090">
        <v>0</v>
      </c>
      <c r="BR1090">
        <f>IF(BQ1090&lt;&gt;0, BQ1090, BO1090)</f>
        <v>0</v>
      </c>
      <c r="BS1090">
        <f>1-BR1090/BG1090</f>
        <v>0</v>
      </c>
      <c r="BT1090">
        <f>(BG1090-BF1090)/(BG1090-BR1090)</f>
        <v>0</v>
      </c>
      <c r="BU1090">
        <f>(BA1090-BG1090)/(BA1090-BR1090)</f>
        <v>0</v>
      </c>
      <c r="BV1090">
        <f>(BG1090-BF1090)/(BG1090-AZ1090)</f>
        <v>0</v>
      </c>
      <c r="BW1090">
        <f>(BA1090-BG1090)/(BA1090-AZ1090)</f>
        <v>0</v>
      </c>
      <c r="BX1090">
        <f>(BT1090*BR1090/BF1090)</f>
        <v>0</v>
      </c>
      <c r="BY1090">
        <f>(1-BX1090)</f>
        <v>0</v>
      </c>
      <c r="DH1090">
        <f>$B$11*EG1090+$C$11*EH1090+$F$11*ES1090*(1-EV1090)</f>
        <v>0</v>
      </c>
      <c r="DI1090">
        <f>DH1090*DJ1090</f>
        <v>0</v>
      </c>
      <c r="DJ1090">
        <f>($B$11*$D$9+$C$11*$D$9+$F$11*((FF1090+EX1090)/MAX(FF1090+EX1090+FG1090, 0.1)*$I$9+FG1090/MAX(FF1090+EX1090+FG1090, 0.1)*$J$9))/($B$11+$C$11+$F$11)</f>
        <v>0</v>
      </c>
      <c r="DK1090">
        <f>($B$11*$K$9+$C$11*$K$9+$F$11*((FF1090+EX1090)/MAX(FF1090+EX1090+FG1090, 0.1)*$P$9+FG1090/MAX(FF1090+EX1090+FG1090, 0.1)*$Q$9))/($B$11+$C$11+$F$11)</f>
        <v>0</v>
      </c>
      <c r="DL1090">
        <v>6</v>
      </c>
      <c r="DM1090">
        <v>0.5</v>
      </c>
      <c r="DN1090" t="s">
        <v>438</v>
      </c>
      <c r="DO1090">
        <v>2</v>
      </c>
      <c r="DP1090" t="b">
        <v>1</v>
      </c>
      <c r="DQ1090">
        <v>1761427177.84615</v>
      </c>
      <c r="DR1090">
        <v>202.906615384615</v>
      </c>
      <c r="DS1090">
        <v>188.816846153846</v>
      </c>
      <c r="DT1090">
        <v>57.4584615384615</v>
      </c>
      <c r="DU1090">
        <v>25.9528846153846</v>
      </c>
      <c r="DV1090">
        <v>201.808923076923</v>
      </c>
      <c r="DW1090">
        <v>57.5025769230769</v>
      </c>
      <c r="DX1090">
        <v>500.004615384615</v>
      </c>
      <c r="DY1090">
        <v>90.1855307692308</v>
      </c>
      <c r="DZ1090">
        <v>0.0404388538461539</v>
      </c>
      <c r="EA1090">
        <v>52.293</v>
      </c>
      <c r="EB1090">
        <v>47.9623615384615</v>
      </c>
      <c r="EC1090">
        <v>999.9</v>
      </c>
      <c r="ED1090">
        <v>0</v>
      </c>
      <c r="EE1090">
        <v>0</v>
      </c>
      <c r="EF1090">
        <v>10006.6823076923</v>
      </c>
      <c r="EG1090">
        <v>0</v>
      </c>
      <c r="EH1090">
        <v>1209.47076923077</v>
      </c>
      <c r="EI1090">
        <v>14.0897538461538</v>
      </c>
      <c r="EJ1090">
        <v>215.275692307692</v>
      </c>
      <c r="EK1090">
        <v>193.847846153846</v>
      </c>
      <c r="EL1090">
        <v>31.5055615384615</v>
      </c>
      <c r="EM1090">
        <v>188.816846153846</v>
      </c>
      <c r="EN1090">
        <v>25.9528846153846</v>
      </c>
      <c r="EO1090">
        <v>5.18192230769231</v>
      </c>
      <c r="EP1090">
        <v>2.34057615384615</v>
      </c>
      <c r="EQ1090">
        <v>33.4522615384615</v>
      </c>
      <c r="ER1090">
        <v>19.9584</v>
      </c>
      <c r="ES1090">
        <v>1200.04076923077</v>
      </c>
      <c r="ET1090">
        <v>0.967002615384615</v>
      </c>
      <c r="EU1090">
        <v>0.0329975307692308</v>
      </c>
      <c r="EV1090">
        <v>0</v>
      </c>
      <c r="EW1090">
        <v>950.965230769231</v>
      </c>
      <c r="EX1090">
        <v>5.00059</v>
      </c>
      <c r="EY1090">
        <v>12556.0230769231</v>
      </c>
      <c r="EZ1090">
        <v>10359.0769230769</v>
      </c>
      <c r="FA1090">
        <v>64.062</v>
      </c>
      <c r="FB1090">
        <v>65.2306153846154</v>
      </c>
      <c r="FC1090">
        <v>64.1153076923077</v>
      </c>
      <c r="FD1090">
        <v>64.937</v>
      </c>
      <c r="FE1090">
        <v>65.375</v>
      </c>
      <c r="FF1090">
        <v>1155.60769230769</v>
      </c>
      <c r="FG1090">
        <v>39.4292307692308</v>
      </c>
      <c r="FH1090">
        <v>0</v>
      </c>
      <c r="FI1090">
        <v>1761427146.7</v>
      </c>
      <c r="FJ1090">
        <v>0</v>
      </c>
      <c r="FK1090">
        <v>950.12288</v>
      </c>
      <c r="FL1090">
        <v>-56.529615394763</v>
      </c>
      <c r="FM1090">
        <v>-712.038461489544</v>
      </c>
      <c r="FN1090">
        <v>12544.808</v>
      </c>
      <c r="FO1090">
        <v>15</v>
      </c>
      <c r="FP1090">
        <v>0</v>
      </c>
      <c r="FQ1090" t="s">
        <v>439</v>
      </c>
      <c r="FR1090">
        <v>0</v>
      </c>
      <c r="FS1090">
        <v>0</v>
      </c>
      <c r="FT1090">
        <v>0</v>
      </c>
      <c r="FU1090">
        <v>0</v>
      </c>
      <c r="FV1090">
        <v>0</v>
      </c>
      <c r="FW1090">
        <v>0</v>
      </c>
      <c r="FX1090">
        <v>0</v>
      </c>
      <c r="FY1090">
        <v>0</v>
      </c>
      <c r="FZ1090">
        <v>0</v>
      </c>
      <c r="GA1090">
        <v>0</v>
      </c>
      <c r="GB1090">
        <v>0</v>
      </c>
      <c r="GC1090">
        <v>13.79166</v>
      </c>
      <c r="GD1090">
        <v>10.3067278195489</v>
      </c>
      <c r="GE1090">
        <v>1.13485072031523</v>
      </c>
      <c r="GF1090">
        <v>0</v>
      </c>
      <c r="GG1090">
        <v>953.505617647059</v>
      </c>
      <c r="GH1090">
        <v>-51.7612987076385</v>
      </c>
      <c r="GI1090">
        <v>5.08894988020298</v>
      </c>
      <c r="GJ1090">
        <v>-1</v>
      </c>
      <c r="GK1090">
        <v>31.49298</v>
      </c>
      <c r="GL1090">
        <v>0.322412030075164</v>
      </c>
      <c r="GM1090">
        <v>0.0311797787035125</v>
      </c>
      <c r="GN1090">
        <v>0</v>
      </c>
      <c r="GO1090">
        <v>0</v>
      </c>
      <c r="GP1090">
        <v>2</v>
      </c>
      <c r="GQ1090" t="s">
        <v>473</v>
      </c>
      <c r="GR1090">
        <v>3.12613</v>
      </c>
      <c r="GS1090">
        <v>2.71851</v>
      </c>
      <c r="GT1090">
        <v>0.0399692</v>
      </c>
      <c r="GU1090">
        <v>0.0368187</v>
      </c>
      <c r="GV1090">
        <v>0.178178</v>
      </c>
      <c r="GW1090">
        <v>0.102604</v>
      </c>
      <c r="GX1090">
        <v>34202.1</v>
      </c>
      <c r="GY1090">
        <v>36225</v>
      </c>
      <c r="GZ1090">
        <v>32382</v>
      </c>
      <c r="HA1090">
        <v>34203.4</v>
      </c>
      <c r="HB1090">
        <v>38327.9</v>
      </c>
      <c r="HC1090">
        <v>44294.8</v>
      </c>
      <c r="HD1090">
        <v>50949.9</v>
      </c>
      <c r="HE1090">
        <v>54895.3</v>
      </c>
      <c r="HF1090">
        <v>1.65245</v>
      </c>
      <c r="HG1090">
        <v>1.50075</v>
      </c>
      <c r="HH1090">
        <v>-0.117384</v>
      </c>
      <c r="HI1090">
        <v>0</v>
      </c>
      <c r="HJ1090">
        <v>49.8401</v>
      </c>
      <c r="HK1090">
        <v>999.9</v>
      </c>
      <c r="HL1090">
        <v>56.165</v>
      </c>
      <c r="HM1090">
        <v>30.454</v>
      </c>
      <c r="HN1090">
        <v>27.2325</v>
      </c>
      <c r="HO1090">
        <v>60.067</v>
      </c>
      <c r="HP1090">
        <v>40.4647</v>
      </c>
      <c r="HQ1090">
        <v>1</v>
      </c>
      <c r="HR1090">
        <v>2.66759</v>
      </c>
      <c r="HS1090">
        <v>0.273312</v>
      </c>
      <c r="HT1090">
        <v>20.1099</v>
      </c>
      <c r="HU1090">
        <v>5.18569</v>
      </c>
      <c r="HV1090">
        <v>12.0159</v>
      </c>
      <c r="HW1090">
        <v>4.96695</v>
      </c>
      <c r="HX1090">
        <v>3.29598</v>
      </c>
      <c r="HY1090">
        <v>9999</v>
      </c>
      <c r="HZ1090">
        <v>9999</v>
      </c>
      <c r="IA1090">
        <v>999.9</v>
      </c>
      <c r="IB1090">
        <v>9999</v>
      </c>
      <c r="IC1090">
        <v>1.86325</v>
      </c>
      <c r="ID1090">
        <v>1.86813</v>
      </c>
      <c r="IE1090">
        <v>1.86783</v>
      </c>
      <c r="IF1090">
        <v>1.86905</v>
      </c>
      <c r="IG1090">
        <v>1.86981</v>
      </c>
      <c r="IH1090">
        <v>1.86586</v>
      </c>
      <c r="II1090">
        <v>1.86693</v>
      </c>
      <c r="IJ1090">
        <v>1.86842</v>
      </c>
      <c r="IK1090">
        <v>5</v>
      </c>
      <c r="IL1090">
        <v>0</v>
      </c>
      <c r="IM1090">
        <v>0</v>
      </c>
      <c r="IN1090">
        <v>0</v>
      </c>
      <c r="IO1090" t="s">
        <v>441</v>
      </c>
      <c r="IP1090" t="s">
        <v>442</v>
      </c>
      <c r="IQ1090" t="s">
        <v>443</v>
      </c>
      <c r="IR1090" t="s">
        <v>443</v>
      </c>
      <c r="IS1090" t="s">
        <v>443</v>
      </c>
      <c r="IT1090" t="s">
        <v>443</v>
      </c>
      <c r="IU1090">
        <v>0</v>
      </c>
      <c r="IV1090">
        <v>100</v>
      </c>
      <c r="IW1090">
        <v>100</v>
      </c>
      <c r="IX1090">
        <v>1.098</v>
      </c>
      <c r="IY1090">
        <v>-0.0441</v>
      </c>
      <c r="IZ1090">
        <v>1.09748391826392</v>
      </c>
      <c r="JA1090">
        <v>0</v>
      </c>
      <c r="JB1090">
        <v>0</v>
      </c>
      <c r="JC1090">
        <v>0</v>
      </c>
      <c r="JD1090">
        <v>-0.0441141096964596</v>
      </c>
      <c r="JE1090">
        <v>0</v>
      </c>
      <c r="JF1090">
        <v>0</v>
      </c>
      <c r="JG1090">
        <v>0</v>
      </c>
      <c r="JH1090">
        <v>5</v>
      </c>
      <c r="JI1090">
        <v>2273</v>
      </c>
      <c r="JJ1090">
        <v>1</v>
      </c>
      <c r="JK1090">
        <v>24</v>
      </c>
      <c r="JL1090">
        <v>29357119.8</v>
      </c>
      <c r="JM1090">
        <v>29357119.8</v>
      </c>
      <c r="JN1090">
        <v>0.458984</v>
      </c>
      <c r="JO1090">
        <v>2.65259</v>
      </c>
      <c r="JP1090">
        <v>1.54785</v>
      </c>
      <c r="JQ1090">
        <v>2.31567</v>
      </c>
      <c r="JR1090">
        <v>1.64673</v>
      </c>
      <c r="JS1090">
        <v>2.38159</v>
      </c>
      <c r="JT1090">
        <v>34.418</v>
      </c>
      <c r="JU1090">
        <v>24.1838</v>
      </c>
      <c r="JV1090">
        <v>18</v>
      </c>
      <c r="JW1090">
        <v>488.523</v>
      </c>
      <c r="JX1090">
        <v>378.551</v>
      </c>
      <c r="JY1090">
        <v>51.8711</v>
      </c>
      <c r="JZ1090">
        <v>57.0456</v>
      </c>
      <c r="KA1090">
        <v>29.9992</v>
      </c>
      <c r="KB1090">
        <v>56.3651</v>
      </c>
      <c r="KC1090">
        <v>56.1487</v>
      </c>
      <c r="KD1090">
        <v>9.13832</v>
      </c>
      <c r="KE1090">
        <v>0</v>
      </c>
      <c r="KF1090">
        <v>100</v>
      </c>
      <c r="KG1090">
        <v>51.8686</v>
      </c>
      <c r="KH1090">
        <v>134.119</v>
      </c>
      <c r="KI1090">
        <v>26.2864</v>
      </c>
      <c r="KJ1090">
        <v>92.3079</v>
      </c>
      <c r="KK1090">
        <v>88.7986</v>
      </c>
    </row>
    <row r="1091" spans="1:297">
      <c r="A1091">
        <v>1075</v>
      </c>
      <c r="B1091">
        <v>1761427191</v>
      </c>
      <c r="C1091">
        <v>19010</v>
      </c>
      <c r="D1091" t="s">
        <v>2603</v>
      </c>
      <c r="E1091" t="s">
        <v>2604</v>
      </c>
      <c r="F1091">
        <v>5</v>
      </c>
      <c r="G1091" t="s">
        <v>2568</v>
      </c>
      <c r="H1091" t="s">
        <v>436</v>
      </c>
      <c r="I1091">
        <v>1761427182.84615</v>
      </c>
      <c r="J1091">
        <f>(K1091)/1000</f>
        <v>0</v>
      </c>
      <c r="K1091">
        <f>IF(DP1091, AN1091, AH1091)</f>
        <v>0</v>
      </c>
      <c r="L1091">
        <f>IF(DP1091, AI1091, AG1091)</f>
        <v>0</v>
      </c>
      <c r="M1091">
        <f>DR1091 - IF(AU1091&gt;1, L1091*DL1091*100.0/(AW1091), 0)</f>
        <v>0</v>
      </c>
      <c r="N1091">
        <f>((T1091-J1091/2)*M1091-L1091)/(T1091+J1091/2)</f>
        <v>0</v>
      </c>
      <c r="O1091">
        <f>N1091*(DY1091+DZ1091)/1000.0</f>
        <v>0</v>
      </c>
      <c r="P1091">
        <f>(DR1091 - IF(AU1091&gt;1, L1091*DL1091*100.0/(AW1091), 0))*(DY1091+DZ1091)/1000.0</f>
        <v>0</v>
      </c>
      <c r="Q1091">
        <f>2.0/((1/S1091-1/R1091)+SIGN(S1091)*SQRT((1/S1091-1/R1091)*(1/S1091-1/R1091) + 4*DM1091/((DM1091+1)*(DM1091+1))*(2*1/S1091*1/R1091-1/R1091*1/R1091)))</f>
        <v>0</v>
      </c>
      <c r="R1091">
        <f>IF(LEFT(DN1091,1)&lt;&gt;"0",IF(LEFT(DN1091,1)="1",3.0,DO1091),$D$5+$E$5*(EF1091*DY1091/($K$5*1000))+$F$5*(EF1091*DY1091/($K$5*1000))*MAX(MIN(DL1091,$J$5),$I$5)*MAX(MIN(DL1091,$J$5),$I$5)+$G$5*MAX(MIN(DL1091,$J$5),$I$5)*(EF1091*DY1091/($K$5*1000))+$H$5*(EF1091*DY1091/($K$5*1000))*(EF1091*DY1091/($K$5*1000)))</f>
        <v>0</v>
      </c>
      <c r="S1091">
        <f>J1091*(1000-(1000*0.61365*exp(17.502*W1091/(240.97+W1091))/(DY1091+DZ1091)+DT1091)/2)/(1000*0.61365*exp(17.502*W1091/(240.97+W1091))/(DY1091+DZ1091)-DT1091)</f>
        <v>0</v>
      </c>
      <c r="T1091">
        <f>1/((DM1091+1)/(Q1091/1.6)+1/(R1091/1.37)) + DM1091/((DM1091+1)/(Q1091/1.6) + DM1091/(R1091/1.37))</f>
        <v>0</v>
      </c>
      <c r="U1091">
        <f>(DH1091*DK1091)</f>
        <v>0</v>
      </c>
      <c r="V1091">
        <f>(EA1091+(U1091+2*0.95*5.67E-8*(((EA1091+$B$7)+273)^4-(EA1091+273)^4)-44100*J1091)/(1.84*29.3*R1091+8*0.95*5.67E-8*(EA1091+273)^3))</f>
        <v>0</v>
      </c>
      <c r="W1091">
        <f>($C$7*EB1091+$D$7*EC1091+$E$7*V1091)</f>
        <v>0</v>
      </c>
      <c r="X1091">
        <f>0.61365*exp(17.502*W1091/(240.97+W1091))</f>
        <v>0</v>
      </c>
      <c r="Y1091">
        <f>(Z1091/AA1091*100)</f>
        <v>0</v>
      </c>
      <c r="Z1091">
        <f>DT1091*(DY1091+DZ1091)/1000</f>
        <v>0</v>
      </c>
      <c r="AA1091">
        <f>0.61365*exp(17.502*EA1091/(240.97+EA1091))</f>
        <v>0</v>
      </c>
      <c r="AB1091">
        <f>(X1091-DT1091*(DY1091+DZ1091)/1000)</f>
        <v>0</v>
      </c>
      <c r="AC1091">
        <f>(-J1091*44100)</f>
        <v>0</v>
      </c>
      <c r="AD1091">
        <f>2*29.3*R1091*0.92*(EA1091-W1091)</f>
        <v>0</v>
      </c>
      <c r="AE1091">
        <f>2*0.95*5.67E-8*(((EA1091+$B$7)+273)^4-(W1091+273)^4)</f>
        <v>0</v>
      </c>
      <c r="AF1091">
        <f>U1091+AE1091+AC1091+AD1091</f>
        <v>0</v>
      </c>
      <c r="AG1091">
        <f>DX1091*AU1091*(DS1091-DR1091*(1000-AU1091*DU1091)/(1000-AU1091*DT1091))/(100*DL1091)</f>
        <v>0</v>
      </c>
      <c r="AH1091">
        <f>1000*DX1091*AU1091*(DT1091-DU1091)/(100*DL1091*(1000-AU1091*DT1091))</f>
        <v>0</v>
      </c>
      <c r="AI1091">
        <f>(AJ1091 - AK1091 - DY1091*1E3/(8.314*(EA1091+273.15)) * AM1091/DX1091 * AL1091) * DX1091/(100*DL1091) * (1000 - DU1091)/1000</f>
        <v>0</v>
      </c>
      <c r="AJ1091">
        <v>159.116446583831</v>
      </c>
      <c r="AK1091">
        <v>174.242460606061</v>
      </c>
      <c r="AL1091">
        <v>-3.48586900804965</v>
      </c>
      <c r="AM1091">
        <v>65.4933450207612</v>
      </c>
      <c r="AN1091">
        <f>(AP1091 - AO1091 + DY1091*1E3/(8.314*(EA1091+273.15)) * AR1091/DX1091 * AQ1091) * DX1091/(100*DL1091) * 1000/(1000 - AP1091)</f>
        <v>0</v>
      </c>
      <c r="AO1091">
        <v>25.9448468856423</v>
      </c>
      <c r="AP1091">
        <v>57.53166</v>
      </c>
      <c r="AQ1091">
        <v>0.00962355411207173</v>
      </c>
      <c r="AR1091">
        <v>110.853086517706</v>
      </c>
      <c r="AS1091">
        <v>5</v>
      </c>
      <c r="AT1091">
        <v>1</v>
      </c>
      <c r="AU1091">
        <f>IF(AS1091*$H$13&gt;=AW1091,1.0,(AW1091/(AW1091-AS1091*$H$13)))</f>
        <v>0</v>
      </c>
      <c r="AV1091">
        <f>(AU1091-1)*100</f>
        <v>0</v>
      </c>
      <c r="AW1091">
        <f>MAX(0,($B$13+$C$13*EF1091)/(1+$D$13*EF1091)*DY1091/(EA1091+273)*$E$13)</f>
        <v>0</v>
      </c>
      <c r="AX1091" t="s">
        <v>437</v>
      </c>
      <c r="AY1091" t="s">
        <v>437</v>
      </c>
      <c r="AZ1091">
        <v>0</v>
      </c>
      <c r="BA1091">
        <v>0</v>
      </c>
      <c r="BB1091">
        <f>1-AZ1091/BA1091</f>
        <v>0</v>
      </c>
      <c r="BC1091">
        <v>0</v>
      </c>
      <c r="BD1091" t="s">
        <v>437</v>
      </c>
      <c r="BE1091" t="s">
        <v>437</v>
      </c>
      <c r="BF1091">
        <v>0</v>
      </c>
      <c r="BG1091">
        <v>0</v>
      </c>
      <c r="BH1091">
        <f>1-BF1091/BG1091</f>
        <v>0</v>
      </c>
      <c r="BI1091">
        <v>0.5</v>
      </c>
      <c r="BJ1091">
        <f>DI1091</f>
        <v>0</v>
      </c>
      <c r="BK1091">
        <f>L1091</f>
        <v>0</v>
      </c>
      <c r="BL1091">
        <f>BH1091*BI1091*BJ1091</f>
        <v>0</v>
      </c>
      <c r="BM1091">
        <f>(BK1091-BC1091)/BJ1091</f>
        <v>0</v>
      </c>
      <c r="BN1091">
        <f>(BA1091-BG1091)/BG1091</f>
        <v>0</v>
      </c>
      <c r="BO1091">
        <f>AZ1091/(BB1091+AZ1091/BG1091)</f>
        <v>0</v>
      </c>
      <c r="BP1091" t="s">
        <v>437</v>
      </c>
      <c r="BQ1091">
        <v>0</v>
      </c>
      <c r="BR1091">
        <f>IF(BQ1091&lt;&gt;0, BQ1091, BO1091)</f>
        <v>0</v>
      </c>
      <c r="BS1091">
        <f>1-BR1091/BG1091</f>
        <v>0</v>
      </c>
      <c r="BT1091">
        <f>(BG1091-BF1091)/(BG1091-BR1091)</f>
        <v>0</v>
      </c>
      <c r="BU1091">
        <f>(BA1091-BG1091)/(BA1091-BR1091)</f>
        <v>0</v>
      </c>
      <c r="BV1091">
        <f>(BG1091-BF1091)/(BG1091-AZ1091)</f>
        <v>0</v>
      </c>
      <c r="BW1091">
        <f>(BA1091-BG1091)/(BA1091-AZ1091)</f>
        <v>0</v>
      </c>
      <c r="BX1091">
        <f>(BT1091*BR1091/BF1091)</f>
        <v>0</v>
      </c>
      <c r="BY1091">
        <f>(1-BX1091)</f>
        <v>0</v>
      </c>
      <c r="DH1091">
        <f>$B$11*EG1091+$C$11*EH1091+$F$11*ES1091*(1-EV1091)</f>
        <v>0</v>
      </c>
      <c r="DI1091">
        <f>DH1091*DJ1091</f>
        <v>0</v>
      </c>
      <c r="DJ1091">
        <f>($B$11*$D$9+$C$11*$D$9+$F$11*((FF1091+EX1091)/MAX(FF1091+EX1091+FG1091, 0.1)*$I$9+FG1091/MAX(FF1091+EX1091+FG1091, 0.1)*$J$9))/($B$11+$C$11+$F$11)</f>
        <v>0</v>
      </c>
      <c r="DK1091">
        <f>($B$11*$K$9+$C$11*$K$9+$F$11*((FF1091+EX1091)/MAX(FF1091+EX1091+FG1091, 0.1)*$P$9+FG1091/MAX(FF1091+EX1091+FG1091, 0.1)*$Q$9))/($B$11+$C$11+$F$11)</f>
        <v>0</v>
      </c>
      <c r="DL1091">
        <v>6</v>
      </c>
      <c r="DM1091">
        <v>0.5</v>
      </c>
      <c r="DN1091" t="s">
        <v>438</v>
      </c>
      <c r="DO1091">
        <v>2</v>
      </c>
      <c r="DP1091" t="b">
        <v>1</v>
      </c>
      <c r="DQ1091">
        <v>1761427182.84615</v>
      </c>
      <c r="DR1091">
        <v>187.103615384615</v>
      </c>
      <c r="DS1091">
        <v>171.596692307692</v>
      </c>
      <c r="DT1091">
        <v>57.4844615384615</v>
      </c>
      <c r="DU1091">
        <v>25.9491</v>
      </c>
      <c r="DV1091">
        <v>186.006</v>
      </c>
      <c r="DW1091">
        <v>57.5285615384615</v>
      </c>
      <c r="DX1091">
        <v>500.003230769231</v>
      </c>
      <c r="DY1091">
        <v>90.186</v>
      </c>
      <c r="DZ1091">
        <v>0.0404583538461539</v>
      </c>
      <c r="EA1091">
        <v>52.3077538461538</v>
      </c>
      <c r="EB1091">
        <v>47.9808923076923</v>
      </c>
      <c r="EC1091">
        <v>999.9</v>
      </c>
      <c r="ED1091">
        <v>0</v>
      </c>
      <c r="EE1091">
        <v>0</v>
      </c>
      <c r="EF1091">
        <v>10004.1861538462</v>
      </c>
      <c r="EG1091">
        <v>0</v>
      </c>
      <c r="EH1091">
        <v>1209.49230769231</v>
      </c>
      <c r="EI1091">
        <v>15.5068615384615</v>
      </c>
      <c r="EJ1091">
        <v>198.514692307692</v>
      </c>
      <c r="EK1091">
        <v>176.168307692308</v>
      </c>
      <c r="EL1091">
        <v>31.5353384615385</v>
      </c>
      <c r="EM1091">
        <v>171.596692307692</v>
      </c>
      <c r="EN1091">
        <v>25.9491</v>
      </c>
      <c r="EO1091">
        <v>5.18429384615385</v>
      </c>
      <c r="EP1091">
        <v>2.34024615384615</v>
      </c>
      <c r="EQ1091">
        <v>33.4604384615385</v>
      </c>
      <c r="ER1091">
        <v>19.9561307692308</v>
      </c>
      <c r="ES1091">
        <v>1200.03615384615</v>
      </c>
      <c r="ET1091">
        <v>0.967002615384615</v>
      </c>
      <c r="EU1091">
        <v>0.0329975307692308</v>
      </c>
      <c r="EV1091">
        <v>0</v>
      </c>
      <c r="EW1091">
        <v>946.274923076923</v>
      </c>
      <c r="EX1091">
        <v>5.00059</v>
      </c>
      <c r="EY1091">
        <v>12495.2230769231</v>
      </c>
      <c r="EZ1091">
        <v>10359.0307692308</v>
      </c>
      <c r="FA1091">
        <v>64.0572307692308</v>
      </c>
      <c r="FB1091">
        <v>65.2112307692308</v>
      </c>
      <c r="FC1091">
        <v>64.0959230769231</v>
      </c>
      <c r="FD1091">
        <v>64.937</v>
      </c>
      <c r="FE1091">
        <v>65.375</v>
      </c>
      <c r="FF1091">
        <v>1155.60615384615</v>
      </c>
      <c r="FG1091">
        <v>39.4292307692308</v>
      </c>
      <c r="FH1091">
        <v>0</v>
      </c>
      <c r="FI1091">
        <v>1761427152.1</v>
      </c>
      <c r="FJ1091">
        <v>0</v>
      </c>
      <c r="FK1091">
        <v>945.223076923077</v>
      </c>
      <c r="FL1091">
        <v>-60.1982222205178</v>
      </c>
      <c r="FM1091">
        <v>-768.434187941997</v>
      </c>
      <c r="FN1091">
        <v>12482.0346153846</v>
      </c>
      <c r="FO1091">
        <v>15</v>
      </c>
      <c r="FP1091">
        <v>0</v>
      </c>
      <c r="FQ1091" t="s">
        <v>439</v>
      </c>
      <c r="FR1091">
        <v>0</v>
      </c>
      <c r="FS1091">
        <v>0</v>
      </c>
      <c r="FT1091">
        <v>0</v>
      </c>
      <c r="FU1091">
        <v>0</v>
      </c>
      <c r="FV1091">
        <v>0</v>
      </c>
      <c r="FW1091">
        <v>0</v>
      </c>
      <c r="FX1091">
        <v>0</v>
      </c>
      <c r="FY1091">
        <v>0</v>
      </c>
      <c r="FZ1091">
        <v>0</v>
      </c>
      <c r="GA1091">
        <v>0</v>
      </c>
      <c r="GB1091">
        <v>0</v>
      </c>
      <c r="GC1091">
        <v>14.8401142857143</v>
      </c>
      <c r="GD1091">
        <v>14.2847922077922</v>
      </c>
      <c r="GE1091">
        <v>1.57558893185274</v>
      </c>
      <c r="GF1091">
        <v>0</v>
      </c>
      <c r="GG1091">
        <v>948.636647058824</v>
      </c>
      <c r="GH1091">
        <v>-56.8699464789866</v>
      </c>
      <c r="GI1091">
        <v>5.58863839505891</v>
      </c>
      <c r="GJ1091">
        <v>-1</v>
      </c>
      <c r="GK1091">
        <v>31.5192285714286</v>
      </c>
      <c r="GL1091">
        <v>0.341758441558365</v>
      </c>
      <c r="GM1091">
        <v>0.0347951576113296</v>
      </c>
      <c r="GN1091">
        <v>0</v>
      </c>
      <c r="GO1091">
        <v>0</v>
      </c>
      <c r="GP1091">
        <v>2</v>
      </c>
      <c r="GQ1091" t="s">
        <v>473</v>
      </c>
      <c r="GR1091">
        <v>3.12628</v>
      </c>
      <c r="GS1091">
        <v>2.71854</v>
      </c>
      <c r="GT1091">
        <v>0.0365333</v>
      </c>
      <c r="GU1091">
        <v>0.0331733</v>
      </c>
      <c r="GV1091">
        <v>0.178268</v>
      </c>
      <c r="GW1091">
        <v>0.102593</v>
      </c>
      <c r="GX1091">
        <v>34324.7</v>
      </c>
      <c r="GY1091">
        <v>36361.9</v>
      </c>
      <c r="GZ1091">
        <v>32382.5</v>
      </c>
      <c r="HA1091">
        <v>34203.7</v>
      </c>
      <c r="HB1091">
        <v>38324.2</v>
      </c>
      <c r="HC1091">
        <v>44295.3</v>
      </c>
      <c r="HD1091">
        <v>50950.7</v>
      </c>
      <c r="HE1091">
        <v>54895.9</v>
      </c>
      <c r="HF1091">
        <v>1.65263</v>
      </c>
      <c r="HG1091">
        <v>1.50052</v>
      </c>
      <c r="HH1091">
        <v>-0.115447</v>
      </c>
      <c r="HI1091">
        <v>0</v>
      </c>
      <c r="HJ1091">
        <v>49.8478</v>
      </c>
      <c r="HK1091">
        <v>999.9</v>
      </c>
      <c r="HL1091">
        <v>56.165</v>
      </c>
      <c r="HM1091">
        <v>30.454</v>
      </c>
      <c r="HN1091">
        <v>27.2323</v>
      </c>
      <c r="HO1091">
        <v>60.257</v>
      </c>
      <c r="HP1091">
        <v>40.4247</v>
      </c>
      <c r="HQ1091">
        <v>1</v>
      </c>
      <c r="HR1091">
        <v>2.66659</v>
      </c>
      <c r="HS1091">
        <v>0.303709</v>
      </c>
      <c r="HT1091">
        <v>20.1101</v>
      </c>
      <c r="HU1091">
        <v>5.18539</v>
      </c>
      <c r="HV1091">
        <v>12.0159</v>
      </c>
      <c r="HW1091">
        <v>4.96695</v>
      </c>
      <c r="HX1091">
        <v>3.29593</v>
      </c>
      <c r="HY1091">
        <v>9999</v>
      </c>
      <c r="HZ1091">
        <v>9999</v>
      </c>
      <c r="IA1091">
        <v>999.9</v>
      </c>
      <c r="IB1091">
        <v>9999</v>
      </c>
      <c r="IC1091">
        <v>1.86325</v>
      </c>
      <c r="ID1091">
        <v>1.86813</v>
      </c>
      <c r="IE1091">
        <v>1.86784</v>
      </c>
      <c r="IF1091">
        <v>1.86905</v>
      </c>
      <c r="IG1091">
        <v>1.86982</v>
      </c>
      <c r="IH1091">
        <v>1.86586</v>
      </c>
      <c r="II1091">
        <v>1.86695</v>
      </c>
      <c r="IJ1091">
        <v>1.86841</v>
      </c>
      <c r="IK1091">
        <v>5</v>
      </c>
      <c r="IL1091">
        <v>0</v>
      </c>
      <c r="IM1091">
        <v>0</v>
      </c>
      <c r="IN1091">
        <v>0</v>
      </c>
      <c r="IO1091" t="s">
        <v>441</v>
      </c>
      <c r="IP1091" t="s">
        <v>442</v>
      </c>
      <c r="IQ1091" t="s">
        <v>443</v>
      </c>
      <c r="IR1091" t="s">
        <v>443</v>
      </c>
      <c r="IS1091" t="s">
        <v>443</v>
      </c>
      <c r="IT1091" t="s">
        <v>443</v>
      </c>
      <c r="IU1091">
        <v>0</v>
      </c>
      <c r="IV1091">
        <v>100</v>
      </c>
      <c r="IW1091">
        <v>100</v>
      </c>
      <c r="IX1091">
        <v>1.098</v>
      </c>
      <c r="IY1091">
        <v>-0.0441</v>
      </c>
      <c r="IZ1091">
        <v>1.09748391826392</v>
      </c>
      <c r="JA1091">
        <v>0</v>
      </c>
      <c r="JB1091">
        <v>0</v>
      </c>
      <c r="JC1091">
        <v>0</v>
      </c>
      <c r="JD1091">
        <v>-0.0441141096964596</v>
      </c>
      <c r="JE1091">
        <v>0</v>
      </c>
      <c r="JF1091">
        <v>0</v>
      </c>
      <c r="JG1091">
        <v>0</v>
      </c>
      <c r="JH1091">
        <v>5</v>
      </c>
      <c r="JI1091">
        <v>2273</v>
      </c>
      <c r="JJ1091">
        <v>1</v>
      </c>
      <c r="JK1091">
        <v>24</v>
      </c>
      <c r="JL1091">
        <v>29357119.9</v>
      </c>
      <c r="JM1091">
        <v>29357119.9</v>
      </c>
      <c r="JN1091">
        <v>0.424805</v>
      </c>
      <c r="JO1091">
        <v>2.65869</v>
      </c>
      <c r="JP1091">
        <v>1.54785</v>
      </c>
      <c r="JQ1091">
        <v>2.31567</v>
      </c>
      <c r="JR1091">
        <v>1.64673</v>
      </c>
      <c r="JS1091">
        <v>2.32544</v>
      </c>
      <c r="JT1091">
        <v>34.418</v>
      </c>
      <c r="JU1091">
        <v>24.1838</v>
      </c>
      <c r="JV1091">
        <v>18</v>
      </c>
      <c r="JW1091">
        <v>488.622</v>
      </c>
      <c r="JX1091">
        <v>378.388</v>
      </c>
      <c r="JY1091">
        <v>51.8895</v>
      </c>
      <c r="JZ1091">
        <v>57.0357</v>
      </c>
      <c r="KA1091">
        <v>29.9991</v>
      </c>
      <c r="KB1091">
        <v>56.3593</v>
      </c>
      <c r="KC1091">
        <v>56.143</v>
      </c>
      <c r="KD1091">
        <v>8.39913</v>
      </c>
      <c r="KE1091">
        <v>0</v>
      </c>
      <c r="KF1091">
        <v>100</v>
      </c>
      <c r="KG1091">
        <v>51.8838</v>
      </c>
      <c r="KH1091">
        <v>113.593</v>
      </c>
      <c r="KI1091">
        <v>26.2864</v>
      </c>
      <c r="KJ1091">
        <v>92.3094</v>
      </c>
      <c r="KK1091">
        <v>88.7995</v>
      </c>
    </row>
    <row r="1092" spans="1:297">
      <c r="A1092">
        <v>1076</v>
      </c>
      <c r="B1092">
        <v>1761427196</v>
      </c>
      <c r="C1092">
        <v>19015</v>
      </c>
      <c r="D1092" t="s">
        <v>2605</v>
      </c>
      <c r="E1092" t="s">
        <v>2606</v>
      </c>
      <c r="F1092">
        <v>5</v>
      </c>
      <c r="G1092" t="s">
        <v>2568</v>
      </c>
      <c r="H1092" t="s">
        <v>436</v>
      </c>
      <c r="I1092">
        <v>1761427187.84615</v>
      </c>
      <c r="J1092">
        <f>(K1092)/1000</f>
        <v>0</v>
      </c>
      <c r="K1092">
        <f>IF(DP1092, AN1092, AH1092)</f>
        <v>0</v>
      </c>
      <c r="L1092">
        <f>IF(DP1092, AI1092, AG1092)</f>
        <v>0</v>
      </c>
      <c r="M1092">
        <f>DR1092 - IF(AU1092&gt;1, L1092*DL1092*100.0/(AW1092), 0)</f>
        <v>0</v>
      </c>
      <c r="N1092">
        <f>((T1092-J1092/2)*M1092-L1092)/(T1092+J1092/2)</f>
        <v>0</v>
      </c>
      <c r="O1092">
        <f>N1092*(DY1092+DZ1092)/1000.0</f>
        <v>0</v>
      </c>
      <c r="P1092">
        <f>(DR1092 - IF(AU1092&gt;1, L1092*DL1092*100.0/(AW1092), 0))*(DY1092+DZ1092)/1000.0</f>
        <v>0</v>
      </c>
      <c r="Q1092">
        <f>2.0/((1/S1092-1/R1092)+SIGN(S1092)*SQRT((1/S1092-1/R1092)*(1/S1092-1/R1092) + 4*DM1092/((DM1092+1)*(DM1092+1))*(2*1/S1092*1/R1092-1/R1092*1/R1092)))</f>
        <v>0</v>
      </c>
      <c r="R1092">
        <f>IF(LEFT(DN1092,1)&lt;&gt;"0",IF(LEFT(DN1092,1)="1",3.0,DO1092),$D$5+$E$5*(EF1092*DY1092/($K$5*1000))+$F$5*(EF1092*DY1092/($K$5*1000))*MAX(MIN(DL1092,$J$5),$I$5)*MAX(MIN(DL1092,$J$5),$I$5)+$G$5*MAX(MIN(DL1092,$J$5),$I$5)*(EF1092*DY1092/($K$5*1000))+$H$5*(EF1092*DY1092/($K$5*1000))*(EF1092*DY1092/($K$5*1000)))</f>
        <v>0</v>
      </c>
      <c r="S1092">
        <f>J1092*(1000-(1000*0.61365*exp(17.502*W1092/(240.97+W1092))/(DY1092+DZ1092)+DT1092)/2)/(1000*0.61365*exp(17.502*W1092/(240.97+W1092))/(DY1092+DZ1092)-DT1092)</f>
        <v>0</v>
      </c>
      <c r="T1092">
        <f>1/((DM1092+1)/(Q1092/1.6)+1/(R1092/1.37)) + DM1092/((DM1092+1)/(Q1092/1.6) + DM1092/(R1092/1.37))</f>
        <v>0</v>
      </c>
      <c r="U1092">
        <f>(DH1092*DK1092)</f>
        <v>0</v>
      </c>
      <c r="V1092">
        <f>(EA1092+(U1092+2*0.95*5.67E-8*(((EA1092+$B$7)+273)^4-(EA1092+273)^4)-44100*J1092)/(1.84*29.3*R1092+8*0.95*5.67E-8*(EA1092+273)^3))</f>
        <v>0</v>
      </c>
      <c r="W1092">
        <f>($C$7*EB1092+$D$7*EC1092+$E$7*V1092)</f>
        <v>0</v>
      </c>
      <c r="X1092">
        <f>0.61365*exp(17.502*W1092/(240.97+W1092))</f>
        <v>0</v>
      </c>
      <c r="Y1092">
        <f>(Z1092/AA1092*100)</f>
        <v>0</v>
      </c>
      <c r="Z1092">
        <f>DT1092*(DY1092+DZ1092)/1000</f>
        <v>0</v>
      </c>
      <c r="AA1092">
        <f>0.61365*exp(17.502*EA1092/(240.97+EA1092))</f>
        <v>0</v>
      </c>
      <c r="AB1092">
        <f>(X1092-DT1092*(DY1092+DZ1092)/1000)</f>
        <v>0</v>
      </c>
      <c r="AC1092">
        <f>(-J1092*44100)</f>
        <v>0</v>
      </c>
      <c r="AD1092">
        <f>2*29.3*R1092*0.92*(EA1092-W1092)</f>
        <v>0</v>
      </c>
      <c r="AE1092">
        <f>2*0.95*5.67E-8*(((EA1092+$B$7)+273)^4-(W1092+273)^4)</f>
        <v>0</v>
      </c>
      <c r="AF1092">
        <f>U1092+AE1092+AC1092+AD1092</f>
        <v>0</v>
      </c>
      <c r="AG1092">
        <f>DX1092*AU1092*(DS1092-DR1092*(1000-AU1092*DU1092)/(1000-AU1092*DT1092))/(100*DL1092)</f>
        <v>0</v>
      </c>
      <c r="AH1092">
        <f>1000*DX1092*AU1092*(DT1092-DU1092)/(100*DL1092*(1000-AU1092*DT1092))</f>
        <v>0</v>
      </c>
      <c r="AI1092">
        <f>(AJ1092 - AK1092 - DY1092*1E3/(8.314*(EA1092+273.15)) * AM1092/DX1092 * AL1092) * DX1092/(100*DL1092) * (1000 - DU1092)/1000</f>
        <v>0</v>
      </c>
      <c r="AJ1092">
        <v>142.102411185637</v>
      </c>
      <c r="AK1092">
        <v>157.550715151515</v>
      </c>
      <c r="AL1092">
        <v>-3.31066379039691</v>
      </c>
      <c r="AM1092">
        <v>65.4933450207612</v>
      </c>
      <c r="AN1092">
        <f>(AP1092 - AO1092 + DY1092*1E3/(8.314*(EA1092+273.15)) * AR1092/DX1092 * AQ1092) * DX1092/(100*DL1092) * 1000/(1000 - AP1092)</f>
        <v>0</v>
      </c>
      <c r="AO1092">
        <v>25.9427322199227</v>
      </c>
      <c r="AP1092">
        <v>57.5721890909091</v>
      </c>
      <c r="AQ1092">
        <v>0.00764665152335056</v>
      </c>
      <c r="AR1092">
        <v>110.853086517706</v>
      </c>
      <c r="AS1092">
        <v>5</v>
      </c>
      <c r="AT1092">
        <v>1</v>
      </c>
      <c r="AU1092">
        <f>IF(AS1092*$H$13&gt;=AW1092,1.0,(AW1092/(AW1092-AS1092*$H$13)))</f>
        <v>0</v>
      </c>
      <c r="AV1092">
        <f>(AU1092-1)*100</f>
        <v>0</v>
      </c>
      <c r="AW1092">
        <f>MAX(0,($B$13+$C$13*EF1092)/(1+$D$13*EF1092)*DY1092/(EA1092+273)*$E$13)</f>
        <v>0</v>
      </c>
      <c r="AX1092" t="s">
        <v>437</v>
      </c>
      <c r="AY1092" t="s">
        <v>437</v>
      </c>
      <c r="AZ1092">
        <v>0</v>
      </c>
      <c r="BA1092">
        <v>0</v>
      </c>
      <c r="BB1092">
        <f>1-AZ1092/BA1092</f>
        <v>0</v>
      </c>
      <c r="BC1092">
        <v>0</v>
      </c>
      <c r="BD1092" t="s">
        <v>437</v>
      </c>
      <c r="BE1092" t="s">
        <v>437</v>
      </c>
      <c r="BF1092">
        <v>0</v>
      </c>
      <c r="BG1092">
        <v>0</v>
      </c>
      <c r="BH1092">
        <f>1-BF1092/BG1092</f>
        <v>0</v>
      </c>
      <c r="BI1092">
        <v>0.5</v>
      </c>
      <c r="BJ1092">
        <f>DI1092</f>
        <v>0</v>
      </c>
      <c r="BK1092">
        <f>L1092</f>
        <v>0</v>
      </c>
      <c r="BL1092">
        <f>BH1092*BI1092*BJ1092</f>
        <v>0</v>
      </c>
      <c r="BM1092">
        <f>(BK1092-BC1092)/BJ1092</f>
        <v>0</v>
      </c>
      <c r="BN1092">
        <f>(BA1092-BG1092)/BG1092</f>
        <v>0</v>
      </c>
      <c r="BO1092">
        <f>AZ1092/(BB1092+AZ1092/BG1092)</f>
        <v>0</v>
      </c>
      <c r="BP1092" t="s">
        <v>437</v>
      </c>
      <c r="BQ1092">
        <v>0</v>
      </c>
      <c r="BR1092">
        <f>IF(BQ1092&lt;&gt;0, BQ1092, BO1092)</f>
        <v>0</v>
      </c>
      <c r="BS1092">
        <f>1-BR1092/BG1092</f>
        <v>0</v>
      </c>
      <c r="BT1092">
        <f>(BG1092-BF1092)/(BG1092-BR1092)</f>
        <v>0</v>
      </c>
      <c r="BU1092">
        <f>(BA1092-BG1092)/(BA1092-BR1092)</f>
        <v>0</v>
      </c>
      <c r="BV1092">
        <f>(BG1092-BF1092)/(BG1092-AZ1092)</f>
        <v>0</v>
      </c>
      <c r="BW1092">
        <f>(BA1092-BG1092)/(BA1092-AZ1092)</f>
        <v>0</v>
      </c>
      <c r="BX1092">
        <f>(BT1092*BR1092/BF1092)</f>
        <v>0</v>
      </c>
      <c r="BY1092">
        <f>(1-BX1092)</f>
        <v>0</v>
      </c>
      <c r="DH1092">
        <f>$B$11*EG1092+$C$11*EH1092+$F$11*ES1092*(1-EV1092)</f>
        <v>0</v>
      </c>
      <c r="DI1092">
        <f>DH1092*DJ1092</f>
        <v>0</v>
      </c>
      <c r="DJ1092">
        <f>($B$11*$D$9+$C$11*$D$9+$F$11*((FF1092+EX1092)/MAX(FF1092+EX1092+FG1092, 0.1)*$I$9+FG1092/MAX(FF1092+EX1092+FG1092, 0.1)*$J$9))/($B$11+$C$11+$F$11)</f>
        <v>0</v>
      </c>
      <c r="DK1092">
        <f>($B$11*$K$9+$C$11*$K$9+$F$11*((FF1092+EX1092)/MAX(FF1092+EX1092+FG1092, 0.1)*$P$9+FG1092/MAX(FF1092+EX1092+FG1092, 0.1)*$Q$9))/($B$11+$C$11+$F$11)</f>
        <v>0</v>
      </c>
      <c r="DL1092">
        <v>6</v>
      </c>
      <c r="DM1092">
        <v>0.5</v>
      </c>
      <c r="DN1092" t="s">
        <v>438</v>
      </c>
      <c r="DO1092">
        <v>2</v>
      </c>
      <c r="DP1092" t="b">
        <v>1</v>
      </c>
      <c r="DQ1092">
        <v>1761427187.84615</v>
      </c>
      <c r="DR1092">
        <v>171.172384615385</v>
      </c>
      <c r="DS1092">
        <v>154.823307692308</v>
      </c>
      <c r="DT1092">
        <v>57.5165769230769</v>
      </c>
      <c r="DU1092">
        <v>25.9461153846154</v>
      </c>
      <c r="DV1092">
        <v>170.074846153846</v>
      </c>
      <c r="DW1092">
        <v>57.5606846153846</v>
      </c>
      <c r="DX1092">
        <v>499.988923076923</v>
      </c>
      <c r="DY1092">
        <v>90.1860923076923</v>
      </c>
      <c r="DZ1092">
        <v>0.0404616615384615</v>
      </c>
      <c r="EA1092">
        <v>52.3221384615385</v>
      </c>
      <c r="EB1092">
        <v>47.9907923076923</v>
      </c>
      <c r="EC1092">
        <v>999.9</v>
      </c>
      <c r="ED1092">
        <v>0</v>
      </c>
      <c r="EE1092">
        <v>0</v>
      </c>
      <c r="EF1092">
        <v>9994.18615384615</v>
      </c>
      <c r="EG1092">
        <v>0</v>
      </c>
      <c r="EH1092">
        <v>1209.50538461538</v>
      </c>
      <c r="EI1092">
        <v>16.3489692307692</v>
      </c>
      <c r="EJ1092">
        <v>181.617923076923</v>
      </c>
      <c r="EK1092">
        <v>158.947615384615</v>
      </c>
      <c r="EL1092">
        <v>31.5704307692308</v>
      </c>
      <c r="EM1092">
        <v>154.823307692308</v>
      </c>
      <c r="EN1092">
        <v>25.9461153846154</v>
      </c>
      <c r="EO1092">
        <v>5.18719538461538</v>
      </c>
      <c r="EP1092">
        <v>2.33997846153846</v>
      </c>
      <c r="EQ1092">
        <v>33.4704307692308</v>
      </c>
      <c r="ER1092">
        <v>19.9542923076923</v>
      </c>
      <c r="ES1092">
        <v>1200.00692307692</v>
      </c>
      <c r="ET1092">
        <v>0.967003769230769</v>
      </c>
      <c r="EU1092">
        <v>0.0329963846153846</v>
      </c>
      <c r="EV1092">
        <v>0</v>
      </c>
      <c r="EW1092">
        <v>941.081076923077</v>
      </c>
      <c r="EX1092">
        <v>5.00059</v>
      </c>
      <c r="EY1092">
        <v>12429.5692307692</v>
      </c>
      <c r="EZ1092">
        <v>10358.7846153846</v>
      </c>
      <c r="FA1092">
        <v>64.0476923076923</v>
      </c>
      <c r="FB1092">
        <v>65.2015384615385</v>
      </c>
      <c r="FC1092">
        <v>64.0765384615385</v>
      </c>
      <c r="FD1092">
        <v>64.937</v>
      </c>
      <c r="FE1092">
        <v>65.375</v>
      </c>
      <c r="FF1092">
        <v>1155.58</v>
      </c>
      <c r="FG1092">
        <v>39.4269230769231</v>
      </c>
      <c r="FH1092">
        <v>0</v>
      </c>
      <c r="FI1092">
        <v>1761427156.9</v>
      </c>
      <c r="FJ1092">
        <v>0</v>
      </c>
      <c r="FK1092">
        <v>940.196692307692</v>
      </c>
      <c r="FL1092">
        <v>-64.6590769276003</v>
      </c>
      <c r="FM1092">
        <v>-817.647863218961</v>
      </c>
      <c r="FN1092">
        <v>12418.0923076923</v>
      </c>
      <c r="FO1092">
        <v>15</v>
      </c>
      <c r="FP1092">
        <v>0</v>
      </c>
      <c r="FQ1092" t="s">
        <v>439</v>
      </c>
      <c r="FR1092">
        <v>0</v>
      </c>
      <c r="FS1092">
        <v>0</v>
      </c>
      <c r="FT1092">
        <v>0</v>
      </c>
      <c r="FU1092">
        <v>0</v>
      </c>
      <c r="FV1092">
        <v>0</v>
      </c>
      <c r="FW1092">
        <v>0</v>
      </c>
      <c r="FX1092">
        <v>0</v>
      </c>
      <c r="FY1092">
        <v>0</v>
      </c>
      <c r="FZ1092">
        <v>0</v>
      </c>
      <c r="GA1092">
        <v>0</v>
      </c>
      <c r="GB1092">
        <v>0</v>
      </c>
      <c r="GC1092">
        <v>16.050555</v>
      </c>
      <c r="GD1092">
        <v>11.375192481203</v>
      </c>
      <c r="GE1092">
        <v>1.24435164341717</v>
      </c>
      <c r="GF1092">
        <v>0</v>
      </c>
      <c r="GG1092">
        <v>943.884176470588</v>
      </c>
      <c r="GH1092">
        <v>-61.7379679437113</v>
      </c>
      <c r="GI1092">
        <v>6.0659812429191</v>
      </c>
      <c r="GJ1092">
        <v>-1</v>
      </c>
      <c r="GK1092">
        <v>31.555445</v>
      </c>
      <c r="GL1092">
        <v>0.421818045112767</v>
      </c>
      <c r="GM1092">
        <v>0.0410704452739436</v>
      </c>
      <c r="GN1092">
        <v>0</v>
      </c>
      <c r="GO1092">
        <v>0</v>
      </c>
      <c r="GP1092">
        <v>2</v>
      </c>
      <c r="GQ1092" t="s">
        <v>473</v>
      </c>
      <c r="GR1092">
        <v>3.12624</v>
      </c>
      <c r="GS1092">
        <v>2.71871</v>
      </c>
      <c r="GT1092">
        <v>0.0331815</v>
      </c>
      <c r="GU1092">
        <v>0.0294185</v>
      </c>
      <c r="GV1092">
        <v>0.178344</v>
      </c>
      <c r="GW1092">
        <v>0.102594</v>
      </c>
      <c r="GX1092">
        <v>34444.4</v>
      </c>
      <c r="GY1092">
        <v>36503.7</v>
      </c>
      <c r="GZ1092">
        <v>32383.3</v>
      </c>
      <c r="HA1092">
        <v>34204.8</v>
      </c>
      <c r="HB1092">
        <v>38321.3</v>
      </c>
      <c r="HC1092">
        <v>44296.2</v>
      </c>
      <c r="HD1092">
        <v>50951.6</v>
      </c>
      <c r="HE1092">
        <v>54897.6</v>
      </c>
      <c r="HF1092">
        <v>1.6527</v>
      </c>
      <c r="HG1092">
        <v>1.5008</v>
      </c>
      <c r="HH1092">
        <v>-0.118401</v>
      </c>
      <c r="HI1092">
        <v>0</v>
      </c>
      <c r="HJ1092">
        <v>49.8551</v>
      </c>
      <c r="HK1092">
        <v>999.9</v>
      </c>
      <c r="HL1092">
        <v>56.165</v>
      </c>
      <c r="HM1092">
        <v>30.454</v>
      </c>
      <c r="HN1092">
        <v>27.2317</v>
      </c>
      <c r="HO1092">
        <v>60.177</v>
      </c>
      <c r="HP1092">
        <v>40.4046</v>
      </c>
      <c r="HQ1092">
        <v>1</v>
      </c>
      <c r="HR1092">
        <v>2.66978</v>
      </c>
      <c r="HS1092">
        <v>2.69624</v>
      </c>
      <c r="HT1092">
        <v>20.0889</v>
      </c>
      <c r="HU1092">
        <v>5.18554</v>
      </c>
      <c r="HV1092">
        <v>12.0159</v>
      </c>
      <c r="HW1092">
        <v>4.967</v>
      </c>
      <c r="HX1092">
        <v>3.29595</v>
      </c>
      <c r="HY1092">
        <v>9999</v>
      </c>
      <c r="HZ1092">
        <v>9999</v>
      </c>
      <c r="IA1092">
        <v>999.9</v>
      </c>
      <c r="IB1092">
        <v>9999</v>
      </c>
      <c r="IC1092">
        <v>1.86325</v>
      </c>
      <c r="ID1092">
        <v>1.86813</v>
      </c>
      <c r="IE1092">
        <v>1.86783</v>
      </c>
      <c r="IF1092">
        <v>1.86905</v>
      </c>
      <c r="IG1092">
        <v>1.86982</v>
      </c>
      <c r="IH1092">
        <v>1.86584</v>
      </c>
      <c r="II1092">
        <v>1.86695</v>
      </c>
      <c r="IJ1092">
        <v>1.86843</v>
      </c>
      <c r="IK1092">
        <v>5</v>
      </c>
      <c r="IL1092">
        <v>0</v>
      </c>
      <c r="IM1092">
        <v>0</v>
      </c>
      <c r="IN1092">
        <v>0</v>
      </c>
      <c r="IO1092" t="s">
        <v>441</v>
      </c>
      <c r="IP1092" t="s">
        <v>442</v>
      </c>
      <c r="IQ1092" t="s">
        <v>443</v>
      </c>
      <c r="IR1092" t="s">
        <v>443</v>
      </c>
      <c r="IS1092" t="s">
        <v>443</v>
      </c>
      <c r="IT1092" t="s">
        <v>443</v>
      </c>
      <c r="IU1092">
        <v>0</v>
      </c>
      <c r="IV1092">
        <v>100</v>
      </c>
      <c r="IW1092">
        <v>100</v>
      </c>
      <c r="IX1092">
        <v>1.098</v>
      </c>
      <c r="IY1092">
        <v>-0.0441</v>
      </c>
      <c r="IZ1092">
        <v>1.09748391826392</v>
      </c>
      <c r="JA1092">
        <v>0</v>
      </c>
      <c r="JB1092">
        <v>0</v>
      </c>
      <c r="JC1092">
        <v>0</v>
      </c>
      <c r="JD1092">
        <v>-0.0441141096964596</v>
      </c>
      <c r="JE1092">
        <v>0</v>
      </c>
      <c r="JF1092">
        <v>0</v>
      </c>
      <c r="JG1092">
        <v>0</v>
      </c>
      <c r="JH1092">
        <v>5</v>
      </c>
      <c r="JI1092">
        <v>2273</v>
      </c>
      <c r="JJ1092">
        <v>1</v>
      </c>
      <c r="JK1092">
        <v>24</v>
      </c>
      <c r="JL1092">
        <v>29357119.9</v>
      </c>
      <c r="JM1092">
        <v>29357119.9</v>
      </c>
      <c r="JN1092">
        <v>0.390625</v>
      </c>
      <c r="JO1092">
        <v>2.67334</v>
      </c>
      <c r="JP1092">
        <v>1.54785</v>
      </c>
      <c r="JQ1092">
        <v>2.31445</v>
      </c>
      <c r="JR1092">
        <v>1.64551</v>
      </c>
      <c r="JS1092">
        <v>2.25952</v>
      </c>
      <c r="JT1092">
        <v>34.418</v>
      </c>
      <c r="JU1092">
        <v>24.1751</v>
      </c>
      <c r="JV1092">
        <v>18</v>
      </c>
      <c r="JW1092">
        <v>488.627</v>
      </c>
      <c r="JX1092">
        <v>378.521</v>
      </c>
      <c r="JY1092">
        <v>51.7253</v>
      </c>
      <c r="JZ1092">
        <v>57.026</v>
      </c>
      <c r="KA1092">
        <v>30.0023</v>
      </c>
      <c r="KB1092">
        <v>56.35</v>
      </c>
      <c r="KC1092">
        <v>56.1338</v>
      </c>
      <c r="KD1092">
        <v>7.7345</v>
      </c>
      <c r="KE1092">
        <v>0</v>
      </c>
      <c r="KF1092">
        <v>100</v>
      </c>
      <c r="KG1092">
        <v>51.201</v>
      </c>
      <c r="KH1092">
        <v>99.9765</v>
      </c>
      <c r="KI1092">
        <v>26.2864</v>
      </c>
      <c r="KJ1092">
        <v>92.3113</v>
      </c>
      <c r="KK1092">
        <v>88.8023</v>
      </c>
    </row>
    <row r="1093" spans="1:297">
      <c r="A1093">
        <v>1077</v>
      </c>
      <c r="B1093">
        <v>1761427201</v>
      </c>
      <c r="C1093">
        <v>19020</v>
      </c>
      <c r="D1093" t="s">
        <v>2607</v>
      </c>
      <c r="E1093" t="s">
        <v>2608</v>
      </c>
      <c r="F1093">
        <v>5</v>
      </c>
      <c r="G1093" t="s">
        <v>2568</v>
      </c>
      <c r="H1093" t="s">
        <v>436</v>
      </c>
      <c r="I1093">
        <v>1761427192.84615</v>
      </c>
      <c r="J1093">
        <f>(K1093)/1000</f>
        <v>0</v>
      </c>
      <c r="K1093">
        <f>IF(DP1093, AN1093, AH1093)</f>
        <v>0</v>
      </c>
      <c r="L1093">
        <f>IF(DP1093, AI1093, AG1093)</f>
        <v>0</v>
      </c>
      <c r="M1093">
        <f>DR1093 - IF(AU1093&gt;1, L1093*DL1093*100.0/(AW1093), 0)</f>
        <v>0</v>
      </c>
      <c r="N1093">
        <f>((T1093-J1093/2)*M1093-L1093)/(T1093+J1093/2)</f>
        <v>0</v>
      </c>
      <c r="O1093">
        <f>N1093*(DY1093+DZ1093)/1000.0</f>
        <v>0</v>
      </c>
      <c r="P1093">
        <f>(DR1093 - IF(AU1093&gt;1, L1093*DL1093*100.0/(AW1093), 0))*(DY1093+DZ1093)/1000.0</f>
        <v>0</v>
      </c>
      <c r="Q1093">
        <f>2.0/((1/S1093-1/R1093)+SIGN(S1093)*SQRT((1/S1093-1/R1093)*(1/S1093-1/R1093) + 4*DM1093/((DM1093+1)*(DM1093+1))*(2*1/S1093*1/R1093-1/R1093*1/R1093)))</f>
        <v>0</v>
      </c>
      <c r="R1093">
        <f>IF(LEFT(DN1093,1)&lt;&gt;"0",IF(LEFT(DN1093,1)="1",3.0,DO1093),$D$5+$E$5*(EF1093*DY1093/($K$5*1000))+$F$5*(EF1093*DY1093/($K$5*1000))*MAX(MIN(DL1093,$J$5),$I$5)*MAX(MIN(DL1093,$J$5),$I$5)+$G$5*MAX(MIN(DL1093,$J$5),$I$5)*(EF1093*DY1093/($K$5*1000))+$H$5*(EF1093*DY1093/($K$5*1000))*(EF1093*DY1093/($K$5*1000)))</f>
        <v>0</v>
      </c>
      <c r="S1093">
        <f>J1093*(1000-(1000*0.61365*exp(17.502*W1093/(240.97+W1093))/(DY1093+DZ1093)+DT1093)/2)/(1000*0.61365*exp(17.502*W1093/(240.97+W1093))/(DY1093+DZ1093)-DT1093)</f>
        <v>0</v>
      </c>
      <c r="T1093">
        <f>1/((DM1093+1)/(Q1093/1.6)+1/(R1093/1.37)) + DM1093/((DM1093+1)/(Q1093/1.6) + DM1093/(R1093/1.37))</f>
        <v>0</v>
      </c>
      <c r="U1093">
        <f>(DH1093*DK1093)</f>
        <v>0</v>
      </c>
      <c r="V1093">
        <f>(EA1093+(U1093+2*0.95*5.67E-8*(((EA1093+$B$7)+273)^4-(EA1093+273)^4)-44100*J1093)/(1.84*29.3*R1093+8*0.95*5.67E-8*(EA1093+273)^3))</f>
        <v>0</v>
      </c>
      <c r="W1093">
        <f>($C$7*EB1093+$D$7*EC1093+$E$7*V1093)</f>
        <v>0</v>
      </c>
      <c r="X1093">
        <f>0.61365*exp(17.502*W1093/(240.97+W1093))</f>
        <v>0</v>
      </c>
      <c r="Y1093">
        <f>(Z1093/AA1093*100)</f>
        <v>0</v>
      </c>
      <c r="Z1093">
        <f>DT1093*(DY1093+DZ1093)/1000</f>
        <v>0</v>
      </c>
      <c r="AA1093">
        <f>0.61365*exp(17.502*EA1093/(240.97+EA1093))</f>
        <v>0</v>
      </c>
      <c r="AB1093">
        <f>(X1093-DT1093*(DY1093+DZ1093)/1000)</f>
        <v>0</v>
      </c>
      <c r="AC1093">
        <f>(-J1093*44100)</f>
        <v>0</v>
      </c>
      <c r="AD1093">
        <f>2*29.3*R1093*0.92*(EA1093-W1093)</f>
        <v>0</v>
      </c>
      <c r="AE1093">
        <f>2*0.95*5.67E-8*(((EA1093+$B$7)+273)^4-(W1093+273)^4)</f>
        <v>0</v>
      </c>
      <c r="AF1093">
        <f>U1093+AE1093+AC1093+AD1093</f>
        <v>0</v>
      </c>
      <c r="AG1093">
        <f>DX1093*AU1093*(DS1093-DR1093*(1000-AU1093*DU1093)/(1000-AU1093*DT1093))/(100*DL1093)</f>
        <v>0</v>
      </c>
      <c r="AH1093">
        <f>1000*DX1093*AU1093*(DT1093-DU1093)/(100*DL1093*(1000-AU1093*DT1093))</f>
        <v>0</v>
      </c>
      <c r="AI1093">
        <f>(AJ1093 - AK1093 - DY1093*1E3/(8.314*(EA1093+273.15)) * AM1093/DX1093 * AL1093) * DX1093/(100*DL1093) * (1000 - DU1093)/1000</f>
        <v>0</v>
      </c>
      <c r="AJ1093">
        <v>124.302868318916</v>
      </c>
      <c r="AK1093">
        <v>140.320109090909</v>
      </c>
      <c r="AL1093">
        <v>-3.4559041380658</v>
      </c>
      <c r="AM1093">
        <v>65.4933450207612</v>
      </c>
      <c r="AN1093">
        <f>(AP1093 - AO1093 + DY1093*1E3/(8.314*(EA1093+273.15)) * AR1093/DX1093 * AQ1093) * DX1093/(100*DL1093) * 1000/(1000 - AP1093)</f>
        <v>0</v>
      </c>
      <c r="AO1093">
        <v>25.9400245943615</v>
      </c>
      <c r="AP1093">
        <v>57.5359078787879</v>
      </c>
      <c r="AQ1093">
        <v>-0.0119771360043501</v>
      </c>
      <c r="AR1093">
        <v>110.853086517706</v>
      </c>
      <c r="AS1093">
        <v>5</v>
      </c>
      <c r="AT1093">
        <v>1</v>
      </c>
      <c r="AU1093">
        <f>IF(AS1093*$H$13&gt;=AW1093,1.0,(AW1093/(AW1093-AS1093*$H$13)))</f>
        <v>0</v>
      </c>
      <c r="AV1093">
        <f>(AU1093-1)*100</f>
        <v>0</v>
      </c>
      <c r="AW1093">
        <f>MAX(0,($B$13+$C$13*EF1093)/(1+$D$13*EF1093)*DY1093/(EA1093+273)*$E$13)</f>
        <v>0</v>
      </c>
      <c r="AX1093" t="s">
        <v>437</v>
      </c>
      <c r="AY1093" t="s">
        <v>437</v>
      </c>
      <c r="AZ1093">
        <v>0</v>
      </c>
      <c r="BA1093">
        <v>0</v>
      </c>
      <c r="BB1093">
        <f>1-AZ1093/BA1093</f>
        <v>0</v>
      </c>
      <c r="BC1093">
        <v>0</v>
      </c>
      <c r="BD1093" t="s">
        <v>437</v>
      </c>
      <c r="BE1093" t="s">
        <v>437</v>
      </c>
      <c r="BF1093">
        <v>0</v>
      </c>
      <c r="BG1093">
        <v>0</v>
      </c>
      <c r="BH1093">
        <f>1-BF1093/BG1093</f>
        <v>0</v>
      </c>
      <c r="BI1093">
        <v>0.5</v>
      </c>
      <c r="BJ1093">
        <f>DI1093</f>
        <v>0</v>
      </c>
      <c r="BK1093">
        <f>L1093</f>
        <v>0</v>
      </c>
      <c r="BL1093">
        <f>BH1093*BI1093*BJ1093</f>
        <v>0</v>
      </c>
      <c r="BM1093">
        <f>(BK1093-BC1093)/BJ1093</f>
        <v>0</v>
      </c>
      <c r="BN1093">
        <f>(BA1093-BG1093)/BG1093</f>
        <v>0</v>
      </c>
      <c r="BO1093">
        <f>AZ1093/(BB1093+AZ1093/BG1093)</f>
        <v>0</v>
      </c>
      <c r="BP1093" t="s">
        <v>437</v>
      </c>
      <c r="BQ1093">
        <v>0</v>
      </c>
      <c r="BR1093">
        <f>IF(BQ1093&lt;&gt;0, BQ1093, BO1093)</f>
        <v>0</v>
      </c>
      <c r="BS1093">
        <f>1-BR1093/BG1093</f>
        <v>0</v>
      </c>
      <c r="BT1093">
        <f>(BG1093-BF1093)/(BG1093-BR1093)</f>
        <v>0</v>
      </c>
      <c r="BU1093">
        <f>(BA1093-BG1093)/(BA1093-BR1093)</f>
        <v>0</v>
      </c>
      <c r="BV1093">
        <f>(BG1093-BF1093)/(BG1093-AZ1093)</f>
        <v>0</v>
      </c>
      <c r="BW1093">
        <f>(BA1093-BG1093)/(BA1093-AZ1093)</f>
        <v>0</v>
      </c>
      <c r="BX1093">
        <f>(BT1093*BR1093/BF1093)</f>
        <v>0</v>
      </c>
      <c r="BY1093">
        <f>(1-BX1093)</f>
        <v>0</v>
      </c>
      <c r="DH1093">
        <f>$B$11*EG1093+$C$11*EH1093+$F$11*ES1093*(1-EV1093)</f>
        <v>0</v>
      </c>
      <c r="DI1093">
        <f>DH1093*DJ1093</f>
        <v>0</v>
      </c>
      <c r="DJ1093">
        <f>($B$11*$D$9+$C$11*$D$9+$F$11*((FF1093+EX1093)/MAX(FF1093+EX1093+FG1093, 0.1)*$I$9+FG1093/MAX(FF1093+EX1093+FG1093, 0.1)*$J$9))/($B$11+$C$11+$F$11)</f>
        <v>0</v>
      </c>
      <c r="DK1093">
        <f>($B$11*$K$9+$C$11*$K$9+$F$11*((FF1093+EX1093)/MAX(FF1093+EX1093+FG1093, 0.1)*$P$9+FG1093/MAX(FF1093+EX1093+FG1093, 0.1)*$Q$9))/($B$11+$C$11+$F$11)</f>
        <v>0</v>
      </c>
      <c r="DL1093">
        <v>6</v>
      </c>
      <c r="DM1093">
        <v>0.5</v>
      </c>
      <c r="DN1093" t="s">
        <v>438</v>
      </c>
      <c r="DO1093">
        <v>2</v>
      </c>
      <c r="DP1093" t="b">
        <v>1</v>
      </c>
      <c r="DQ1093">
        <v>1761427192.84615</v>
      </c>
      <c r="DR1093">
        <v>155.252846153846</v>
      </c>
      <c r="DS1093">
        <v>137.627230769231</v>
      </c>
      <c r="DT1093">
        <v>57.5395615384615</v>
      </c>
      <c r="DU1093">
        <v>25.9433153846154</v>
      </c>
      <c r="DV1093">
        <v>154.155461538462</v>
      </c>
      <c r="DW1093">
        <v>57.5836769230769</v>
      </c>
      <c r="DX1093">
        <v>499.969923076923</v>
      </c>
      <c r="DY1093">
        <v>90.1863923076923</v>
      </c>
      <c r="DZ1093">
        <v>0.0406347307692308</v>
      </c>
      <c r="EA1093">
        <v>52.3317076923077</v>
      </c>
      <c r="EB1093">
        <v>48.0029615384615</v>
      </c>
      <c r="EC1093">
        <v>999.9</v>
      </c>
      <c r="ED1093">
        <v>0</v>
      </c>
      <c r="EE1093">
        <v>0</v>
      </c>
      <c r="EF1093">
        <v>9998.22846153846</v>
      </c>
      <c r="EG1093">
        <v>0</v>
      </c>
      <c r="EH1093">
        <v>1209.52153846154</v>
      </c>
      <c r="EI1093">
        <v>17.6256307692308</v>
      </c>
      <c r="EJ1093">
        <v>164.731153846154</v>
      </c>
      <c r="EK1093">
        <v>141.293</v>
      </c>
      <c r="EL1093">
        <v>31.5962307692308</v>
      </c>
      <c r="EM1093">
        <v>137.627230769231</v>
      </c>
      <c r="EN1093">
        <v>25.9433153846154</v>
      </c>
      <c r="EO1093">
        <v>5.18928615384615</v>
      </c>
      <c r="EP1093">
        <v>2.33973307692308</v>
      </c>
      <c r="EQ1093">
        <v>33.4776384615385</v>
      </c>
      <c r="ER1093">
        <v>19.9526076923077</v>
      </c>
      <c r="ES1093">
        <v>1200.00384615385</v>
      </c>
      <c r="ET1093">
        <v>0.967005692307692</v>
      </c>
      <c r="EU1093">
        <v>0.0329945384615385</v>
      </c>
      <c r="EV1093">
        <v>0</v>
      </c>
      <c r="EW1093">
        <v>935.564</v>
      </c>
      <c r="EX1093">
        <v>5.00059</v>
      </c>
      <c r="EY1093">
        <v>12359.3923076923</v>
      </c>
      <c r="EZ1093">
        <v>10358.7615384615</v>
      </c>
      <c r="FA1093">
        <v>64.0286153846154</v>
      </c>
      <c r="FB1093">
        <v>65.187</v>
      </c>
      <c r="FC1093">
        <v>64.062</v>
      </c>
      <c r="FD1093">
        <v>64.937</v>
      </c>
      <c r="FE1093">
        <v>65.375</v>
      </c>
      <c r="FF1093">
        <v>1155.57923076923</v>
      </c>
      <c r="FG1093">
        <v>39.4246153846154</v>
      </c>
      <c r="FH1093">
        <v>0</v>
      </c>
      <c r="FI1093">
        <v>1761427161.7</v>
      </c>
      <c r="FJ1093">
        <v>0</v>
      </c>
      <c r="FK1093">
        <v>934.807153846154</v>
      </c>
      <c r="FL1093">
        <v>-70.7034530404728</v>
      </c>
      <c r="FM1093">
        <v>-891.312821094206</v>
      </c>
      <c r="FN1093">
        <v>12349.5576923077</v>
      </c>
      <c r="FO1093">
        <v>15</v>
      </c>
      <c r="FP1093">
        <v>0</v>
      </c>
      <c r="FQ1093" t="s">
        <v>439</v>
      </c>
      <c r="FR1093">
        <v>0</v>
      </c>
      <c r="FS1093">
        <v>0</v>
      </c>
      <c r="FT1093">
        <v>0</v>
      </c>
      <c r="FU1093">
        <v>0</v>
      </c>
      <c r="FV1093">
        <v>0</v>
      </c>
      <c r="FW1093">
        <v>0</v>
      </c>
      <c r="FX1093">
        <v>0</v>
      </c>
      <c r="FY1093">
        <v>0</v>
      </c>
      <c r="FZ1093">
        <v>0</v>
      </c>
      <c r="GA1093">
        <v>0</v>
      </c>
      <c r="GB1093">
        <v>0</v>
      </c>
      <c r="GC1093">
        <v>16.9328952380952</v>
      </c>
      <c r="GD1093">
        <v>13.553064935065</v>
      </c>
      <c r="GE1093">
        <v>1.49234311147212</v>
      </c>
      <c r="GF1093">
        <v>0</v>
      </c>
      <c r="GG1093">
        <v>938.740235294118</v>
      </c>
      <c r="GH1093">
        <v>-66.0823835009656</v>
      </c>
      <c r="GI1093">
        <v>6.49458275641559</v>
      </c>
      <c r="GJ1093">
        <v>-1</v>
      </c>
      <c r="GK1093">
        <v>31.5796666666667</v>
      </c>
      <c r="GL1093">
        <v>0.348950649350656</v>
      </c>
      <c r="GM1093">
        <v>0.0381632624807501</v>
      </c>
      <c r="GN1093">
        <v>0</v>
      </c>
      <c r="GO1093">
        <v>0</v>
      </c>
      <c r="GP1093">
        <v>2</v>
      </c>
      <c r="GQ1093" t="s">
        <v>473</v>
      </c>
      <c r="GR1093">
        <v>3.12632</v>
      </c>
      <c r="GS1093">
        <v>2.71873</v>
      </c>
      <c r="GT1093">
        <v>0.0296843</v>
      </c>
      <c r="GU1093">
        <v>0.0259388</v>
      </c>
      <c r="GV1093">
        <v>0.178259</v>
      </c>
      <c r="GW1093">
        <v>0.102589</v>
      </c>
      <c r="GX1093">
        <v>34568.7</v>
      </c>
      <c r="GY1093">
        <v>36634.2</v>
      </c>
      <c r="GZ1093">
        <v>32383.5</v>
      </c>
      <c r="HA1093">
        <v>34205.1</v>
      </c>
      <c r="HB1093">
        <v>38324.3</v>
      </c>
      <c r="HC1093">
        <v>44296.5</v>
      </c>
      <c r="HD1093">
        <v>50951.7</v>
      </c>
      <c r="HE1093">
        <v>54898.2</v>
      </c>
      <c r="HF1093">
        <v>1.6528</v>
      </c>
      <c r="HG1093">
        <v>1.50085</v>
      </c>
      <c r="HH1093">
        <v>-0.117198</v>
      </c>
      <c r="HI1093">
        <v>0</v>
      </c>
      <c r="HJ1093">
        <v>49.8638</v>
      </c>
      <c r="HK1093">
        <v>999.9</v>
      </c>
      <c r="HL1093">
        <v>56.19</v>
      </c>
      <c r="HM1093">
        <v>30.454</v>
      </c>
      <c r="HN1093">
        <v>27.2453</v>
      </c>
      <c r="HO1093">
        <v>59.857</v>
      </c>
      <c r="HP1093">
        <v>40.3045</v>
      </c>
      <c r="HQ1093">
        <v>1</v>
      </c>
      <c r="HR1093">
        <v>2.67261</v>
      </c>
      <c r="HS1093">
        <v>1.42257</v>
      </c>
      <c r="HT1093">
        <v>20.102</v>
      </c>
      <c r="HU1093">
        <v>5.18509</v>
      </c>
      <c r="HV1093">
        <v>12.0159</v>
      </c>
      <c r="HW1093">
        <v>4.9668</v>
      </c>
      <c r="HX1093">
        <v>3.29595</v>
      </c>
      <c r="HY1093">
        <v>9999</v>
      </c>
      <c r="HZ1093">
        <v>9999</v>
      </c>
      <c r="IA1093">
        <v>999.9</v>
      </c>
      <c r="IB1093">
        <v>9999</v>
      </c>
      <c r="IC1093">
        <v>1.86325</v>
      </c>
      <c r="ID1093">
        <v>1.86813</v>
      </c>
      <c r="IE1093">
        <v>1.86783</v>
      </c>
      <c r="IF1093">
        <v>1.86905</v>
      </c>
      <c r="IG1093">
        <v>1.86981</v>
      </c>
      <c r="IH1093">
        <v>1.86586</v>
      </c>
      <c r="II1093">
        <v>1.86694</v>
      </c>
      <c r="IJ1093">
        <v>1.86842</v>
      </c>
      <c r="IK1093">
        <v>5</v>
      </c>
      <c r="IL1093">
        <v>0</v>
      </c>
      <c r="IM1093">
        <v>0</v>
      </c>
      <c r="IN1093">
        <v>0</v>
      </c>
      <c r="IO1093" t="s">
        <v>441</v>
      </c>
      <c r="IP1093" t="s">
        <v>442</v>
      </c>
      <c r="IQ1093" t="s">
        <v>443</v>
      </c>
      <c r="IR1093" t="s">
        <v>443</v>
      </c>
      <c r="IS1093" t="s">
        <v>443</v>
      </c>
      <c r="IT1093" t="s">
        <v>443</v>
      </c>
      <c r="IU1093">
        <v>0</v>
      </c>
      <c r="IV1093">
        <v>100</v>
      </c>
      <c r="IW1093">
        <v>100</v>
      </c>
      <c r="IX1093">
        <v>1.097</v>
      </c>
      <c r="IY1093">
        <v>-0.0441</v>
      </c>
      <c r="IZ1093">
        <v>1.09748391826392</v>
      </c>
      <c r="JA1093">
        <v>0</v>
      </c>
      <c r="JB1093">
        <v>0</v>
      </c>
      <c r="JC1093">
        <v>0</v>
      </c>
      <c r="JD1093">
        <v>-0.0441141096964596</v>
      </c>
      <c r="JE1093">
        <v>0</v>
      </c>
      <c r="JF1093">
        <v>0</v>
      </c>
      <c r="JG1093">
        <v>0</v>
      </c>
      <c r="JH1093">
        <v>5</v>
      </c>
      <c r="JI1093">
        <v>2273</v>
      </c>
      <c r="JJ1093">
        <v>1</v>
      </c>
      <c r="JK1093">
        <v>24</v>
      </c>
      <c r="JL1093">
        <v>29357120</v>
      </c>
      <c r="JM1093">
        <v>29357120</v>
      </c>
      <c r="JN1093">
        <v>0.355225</v>
      </c>
      <c r="JO1093">
        <v>2.66479</v>
      </c>
      <c r="JP1093">
        <v>1.54785</v>
      </c>
      <c r="JQ1093">
        <v>2.31445</v>
      </c>
      <c r="JR1093">
        <v>1.64673</v>
      </c>
      <c r="JS1093">
        <v>2.35962</v>
      </c>
      <c r="JT1093">
        <v>34.418</v>
      </c>
      <c r="JU1093">
        <v>24.1838</v>
      </c>
      <c r="JV1093">
        <v>18</v>
      </c>
      <c r="JW1093">
        <v>488.659</v>
      </c>
      <c r="JX1093">
        <v>378.519</v>
      </c>
      <c r="JY1093">
        <v>51.3301</v>
      </c>
      <c r="JZ1093">
        <v>57.0139</v>
      </c>
      <c r="KA1093">
        <v>30.0018</v>
      </c>
      <c r="KB1093">
        <v>56.3421</v>
      </c>
      <c r="KC1093">
        <v>56.126</v>
      </c>
      <c r="KD1093">
        <v>7.08164</v>
      </c>
      <c r="KE1093">
        <v>0</v>
      </c>
      <c r="KF1093">
        <v>100</v>
      </c>
      <c r="KG1093">
        <v>51.4149</v>
      </c>
      <c r="KH1093">
        <v>86.3357</v>
      </c>
      <c r="KI1093">
        <v>26.2864</v>
      </c>
      <c r="KJ1093">
        <v>92.3116</v>
      </c>
      <c r="KK1093">
        <v>88.8031</v>
      </c>
    </row>
    <row r="1094" spans="1:297">
      <c r="A1094">
        <v>1078</v>
      </c>
      <c r="B1094">
        <v>1761427206</v>
      </c>
      <c r="C1094">
        <v>19025</v>
      </c>
      <c r="D1094" t="s">
        <v>2609</v>
      </c>
      <c r="E1094" t="s">
        <v>2610</v>
      </c>
      <c r="F1094">
        <v>5</v>
      </c>
      <c r="G1094" t="s">
        <v>2568</v>
      </c>
      <c r="H1094" t="s">
        <v>436</v>
      </c>
      <c r="I1094">
        <v>1761427197.84615</v>
      </c>
      <c r="J1094">
        <f>(K1094)/1000</f>
        <v>0</v>
      </c>
      <c r="K1094">
        <f>IF(DP1094, AN1094, AH1094)</f>
        <v>0</v>
      </c>
      <c r="L1094">
        <f>IF(DP1094, AI1094, AG1094)</f>
        <v>0</v>
      </c>
      <c r="M1094">
        <f>DR1094 - IF(AU1094&gt;1, L1094*DL1094*100.0/(AW1094), 0)</f>
        <v>0</v>
      </c>
      <c r="N1094">
        <f>((T1094-J1094/2)*M1094-L1094)/(T1094+J1094/2)</f>
        <v>0</v>
      </c>
      <c r="O1094">
        <f>N1094*(DY1094+DZ1094)/1000.0</f>
        <v>0</v>
      </c>
      <c r="P1094">
        <f>(DR1094 - IF(AU1094&gt;1, L1094*DL1094*100.0/(AW1094), 0))*(DY1094+DZ1094)/1000.0</f>
        <v>0</v>
      </c>
      <c r="Q1094">
        <f>2.0/((1/S1094-1/R1094)+SIGN(S1094)*SQRT((1/S1094-1/R1094)*(1/S1094-1/R1094) + 4*DM1094/((DM1094+1)*(DM1094+1))*(2*1/S1094*1/R1094-1/R1094*1/R1094)))</f>
        <v>0</v>
      </c>
      <c r="R1094">
        <f>IF(LEFT(DN1094,1)&lt;&gt;"0",IF(LEFT(DN1094,1)="1",3.0,DO1094),$D$5+$E$5*(EF1094*DY1094/($K$5*1000))+$F$5*(EF1094*DY1094/($K$5*1000))*MAX(MIN(DL1094,$J$5),$I$5)*MAX(MIN(DL1094,$J$5),$I$5)+$G$5*MAX(MIN(DL1094,$J$5),$I$5)*(EF1094*DY1094/($K$5*1000))+$H$5*(EF1094*DY1094/($K$5*1000))*(EF1094*DY1094/($K$5*1000)))</f>
        <v>0</v>
      </c>
      <c r="S1094">
        <f>J1094*(1000-(1000*0.61365*exp(17.502*W1094/(240.97+W1094))/(DY1094+DZ1094)+DT1094)/2)/(1000*0.61365*exp(17.502*W1094/(240.97+W1094))/(DY1094+DZ1094)-DT1094)</f>
        <v>0</v>
      </c>
      <c r="T1094">
        <f>1/((DM1094+1)/(Q1094/1.6)+1/(R1094/1.37)) + DM1094/((DM1094+1)/(Q1094/1.6) + DM1094/(R1094/1.37))</f>
        <v>0</v>
      </c>
      <c r="U1094">
        <f>(DH1094*DK1094)</f>
        <v>0</v>
      </c>
      <c r="V1094">
        <f>(EA1094+(U1094+2*0.95*5.67E-8*(((EA1094+$B$7)+273)^4-(EA1094+273)^4)-44100*J1094)/(1.84*29.3*R1094+8*0.95*5.67E-8*(EA1094+273)^3))</f>
        <v>0</v>
      </c>
      <c r="W1094">
        <f>($C$7*EB1094+$D$7*EC1094+$E$7*V1094)</f>
        <v>0</v>
      </c>
      <c r="X1094">
        <f>0.61365*exp(17.502*W1094/(240.97+W1094))</f>
        <v>0</v>
      </c>
      <c r="Y1094">
        <f>(Z1094/AA1094*100)</f>
        <v>0</v>
      </c>
      <c r="Z1094">
        <f>DT1094*(DY1094+DZ1094)/1000</f>
        <v>0</v>
      </c>
      <c r="AA1094">
        <f>0.61365*exp(17.502*EA1094/(240.97+EA1094))</f>
        <v>0</v>
      </c>
      <c r="AB1094">
        <f>(X1094-DT1094*(DY1094+DZ1094)/1000)</f>
        <v>0</v>
      </c>
      <c r="AC1094">
        <f>(-J1094*44100)</f>
        <v>0</v>
      </c>
      <c r="AD1094">
        <f>2*29.3*R1094*0.92*(EA1094-W1094)</f>
        <v>0</v>
      </c>
      <c r="AE1094">
        <f>2*0.95*5.67E-8*(((EA1094+$B$7)+273)^4-(W1094+273)^4)</f>
        <v>0</v>
      </c>
      <c r="AF1094">
        <f>U1094+AE1094+AC1094+AD1094</f>
        <v>0</v>
      </c>
      <c r="AG1094">
        <f>DX1094*AU1094*(DS1094-DR1094*(1000-AU1094*DU1094)/(1000-AU1094*DT1094))/(100*DL1094)</f>
        <v>0</v>
      </c>
      <c r="AH1094">
        <f>1000*DX1094*AU1094*(DT1094-DU1094)/(100*DL1094*(1000-AU1094*DT1094))</f>
        <v>0</v>
      </c>
      <c r="AI1094">
        <f>(AJ1094 - AK1094 - DY1094*1E3/(8.314*(EA1094+273.15)) * AM1094/DX1094 * AL1094) * DX1094/(100*DL1094) * (1000 - DU1094)/1000</f>
        <v>0</v>
      </c>
      <c r="AJ1094">
        <v>108.660064300786</v>
      </c>
      <c r="AK1094">
        <v>124.414345454545</v>
      </c>
      <c r="AL1094">
        <v>-3.1585394157625</v>
      </c>
      <c r="AM1094">
        <v>65.4933450207612</v>
      </c>
      <c r="AN1094">
        <f>(AP1094 - AO1094 + DY1094*1E3/(8.314*(EA1094+273.15)) * AR1094/DX1094 * AQ1094) * DX1094/(100*DL1094) * 1000/(1000 - AP1094)</f>
        <v>0</v>
      </c>
      <c r="AO1094">
        <v>25.9354283137675</v>
      </c>
      <c r="AP1094">
        <v>57.5394866666667</v>
      </c>
      <c r="AQ1094">
        <v>0.00191322618658094</v>
      </c>
      <c r="AR1094">
        <v>110.853086517706</v>
      </c>
      <c r="AS1094">
        <v>5</v>
      </c>
      <c r="AT1094">
        <v>1</v>
      </c>
      <c r="AU1094">
        <f>IF(AS1094*$H$13&gt;=AW1094,1.0,(AW1094/(AW1094-AS1094*$H$13)))</f>
        <v>0</v>
      </c>
      <c r="AV1094">
        <f>(AU1094-1)*100</f>
        <v>0</v>
      </c>
      <c r="AW1094">
        <f>MAX(0,($B$13+$C$13*EF1094)/(1+$D$13*EF1094)*DY1094/(EA1094+273)*$E$13)</f>
        <v>0</v>
      </c>
      <c r="AX1094" t="s">
        <v>437</v>
      </c>
      <c r="AY1094" t="s">
        <v>437</v>
      </c>
      <c r="AZ1094">
        <v>0</v>
      </c>
      <c r="BA1094">
        <v>0</v>
      </c>
      <c r="BB1094">
        <f>1-AZ1094/BA1094</f>
        <v>0</v>
      </c>
      <c r="BC1094">
        <v>0</v>
      </c>
      <c r="BD1094" t="s">
        <v>437</v>
      </c>
      <c r="BE1094" t="s">
        <v>437</v>
      </c>
      <c r="BF1094">
        <v>0</v>
      </c>
      <c r="BG1094">
        <v>0</v>
      </c>
      <c r="BH1094">
        <f>1-BF1094/BG1094</f>
        <v>0</v>
      </c>
      <c r="BI1094">
        <v>0.5</v>
      </c>
      <c r="BJ1094">
        <f>DI1094</f>
        <v>0</v>
      </c>
      <c r="BK1094">
        <f>L1094</f>
        <v>0</v>
      </c>
      <c r="BL1094">
        <f>BH1094*BI1094*BJ1094</f>
        <v>0</v>
      </c>
      <c r="BM1094">
        <f>(BK1094-BC1094)/BJ1094</f>
        <v>0</v>
      </c>
      <c r="BN1094">
        <f>(BA1094-BG1094)/BG1094</f>
        <v>0</v>
      </c>
      <c r="BO1094">
        <f>AZ1094/(BB1094+AZ1094/BG1094)</f>
        <v>0</v>
      </c>
      <c r="BP1094" t="s">
        <v>437</v>
      </c>
      <c r="BQ1094">
        <v>0</v>
      </c>
      <c r="BR1094">
        <f>IF(BQ1094&lt;&gt;0, BQ1094, BO1094)</f>
        <v>0</v>
      </c>
      <c r="BS1094">
        <f>1-BR1094/BG1094</f>
        <v>0</v>
      </c>
      <c r="BT1094">
        <f>(BG1094-BF1094)/(BG1094-BR1094)</f>
        <v>0</v>
      </c>
      <c r="BU1094">
        <f>(BA1094-BG1094)/(BA1094-BR1094)</f>
        <v>0</v>
      </c>
      <c r="BV1094">
        <f>(BG1094-BF1094)/(BG1094-AZ1094)</f>
        <v>0</v>
      </c>
      <c r="BW1094">
        <f>(BA1094-BG1094)/(BA1094-AZ1094)</f>
        <v>0</v>
      </c>
      <c r="BX1094">
        <f>(BT1094*BR1094/BF1094)</f>
        <v>0</v>
      </c>
      <c r="BY1094">
        <f>(1-BX1094)</f>
        <v>0</v>
      </c>
      <c r="DH1094">
        <f>$B$11*EG1094+$C$11*EH1094+$F$11*ES1094*(1-EV1094)</f>
        <v>0</v>
      </c>
      <c r="DI1094">
        <f>DH1094*DJ1094</f>
        <v>0</v>
      </c>
      <c r="DJ1094">
        <f>($B$11*$D$9+$C$11*$D$9+$F$11*((FF1094+EX1094)/MAX(FF1094+EX1094+FG1094, 0.1)*$I$9+FG1094/MAX(FF1094+EX1094+FG1094, 0.1)*$J$9))/($B$11+$C$11+$F$11)</f>
        <v>0</v>
      </c>
      <c r="DK1094">
        <f>($B$11*$K$9+$C$11*$K$9+$F$11*((FF1094+EX1094)/MAX(FF1094+EX1094+FG1094, 0.1)*$P$9+FG1094/MAX(FF1094+EX1094+FG1094, 0.1)*$Q$9))/($B$11+$C$11+$F$11)</f>
        <v>0</v>
      </c>
      <c r="DL1094">
        <v>6</v>
      </c>
      <c r="DM1094">
        <v>0.5</v>
      </c>
      <c r="DN1094" t="s">
        <v>438</v>
      </c>
      <c r="DO1094">
        <v>2</v>
      </c>
      <c r="DP1094" t="b">
        <v>1</v>
      </c>
      <c r="DQ1094">
        <v>1761427197.84615</v>
      </c>
      <c r="DR1094">
        <v>139.382538461538</v>
      </c>
      <c r="DS1094">
        <v>121.299815384615</v>
      </c>
      <c r="DT1094">
        <v>57.5484615384615</v>
      </c>
      <c r="DU1094">
        <v>25.9401769230769</v>
      </c>
      <c r="DV1094">
        <v>138.285230769231</v>
      </c>
      <c r="DW1094">
        <v>57.5925846153846</v>
      </c>
      <c r="DX1094">
        <v>500.006</v>
      </c>
      <c r="DY1094">
        <v>90.1863461538462</v>
      </c>
      <c r="DZ1094">
        <v>0.0405721923076923</v>
      </c>
      <c r="EA1094">
        <v>52.3323846153846</v>
      </c>
      <c r="EB1094">
        <v>48.0018384615385</v>
      </c>
      <c r="EC1094">
        <v>999.9</v>
      </c>
      <c r="ED1094">
        <v>0</v>
      </c>
      <c r="EE1094">
        <v>0</v>
      </c>
      <c r="EF1094">
        <v>10000.9246153846</v>
      </c>
      <c r="EG1094">
        <v>0</v>
      </c>
      <c r="EH1094">
        <v>1209.52384615385</v>
      </c>
      <c r="EI1094">
        <v>18.0828538461538</v>
      </c>
      <c r="EJ1094">
        <v>147.893769230769</v>
      </c>
      <c r="EK1094">
        <v>124.530230769231</v>
      </c>
      <c r="EL1094">
        <v>31.6082769230769</v>
      </c>
      <c r="EM1094">
        <v>121.299815384615</v>
      </c>
      <c r="EN1094">
        <v>25.9401769230769</v>
      </c>
      <c r="EO1094">
        <v>5.19008615384615</v>
      </c>
      <c r="EP1094">
        <v>2.33944846153846</v>
      </c>
      <c r="EQ1094">
        <v>33.4804</v>
      </c>
      <c r="ER1094">
        <v>19.9506461538462</v>
      </c>
      <c r="ES1094">
        <v>1199.99923076923</v>
      </c>
      <c r="ET1094">
        <v>0.967005692307692</v>
      </c>
      <c r="EU1094">
        <v>0.0329945384615385</v>
      </c>
      <c r="EV1094">
        <v>0</v>
      </c>
      <c r="EW1094">
        <v>929.558692307692</v>
      </c>
      <c r="EX1094">
        <v>5.00059</v>
      </c>
      <c r="EY1094">
        <v>12283.0230769231</v>
      </c>
      <c r="EZ1094">
        <v>10358.7307692308</v>
      </c>
      <c r="FA1094">
        <v>64.0143076923077</v>
      </c>
      <c r="FB1094">
        <v>65.187</v>
      </c>
      <c r="FC1094">
        <v>64.062</v>
      </c>
      <c r="FD1094">
        <v>64.937</v>
      </c>
      <c r="FE1094">
        <v>65.375</v>
      </c>
      <c r="FF1094">
        <v>1155.57461538462</v>
      </c>
      <c r="FG1094">
        <v>39.4246153846154</v>
      </c>
      <c r="FH1094">
        <v>0</v>
      </c>
      <c r="FI1094">
        <v>1761427166.5</v>
      </c>
      <c r="FJ1094">
        <v>0</v>
      </c>
      <c r="FK1094">
        <v>929.021807692308</v>
      </c>
      <c r="FL1094">
        <v>-74.2619144213566</v>
      </c>
      <c r="FM1094">
        <v>-949.685468688101</v>
      </c>
      <c r="FN1094">
        <v>12276.1961538462</v>
      </c>
      <c r="FO1094">
        <v>15</v>
      </c>
      <c r="FP1094">
        <v>0</v>
      </c>
      <c r="FQ1094" t="s">
        <v>439</v>
      </c>
      <c r="FR1094">
        <v>0</v>
      </c>
      <c r="FS1094">
        <v>0</v>
      </c>
      <c r="FT1094">
        <v>0</v>
      </c>
      <c r="FU1094">
        <v>0</v>
      </c>
      <c r="FV1094">
        <v>0</v>
      </c>
      <c r="FW1094">
        <v>0</v>
      </c>
      <c r="FX1094">
        <v>0</v>
      </c>
      <c r="FY1094">
        <v>0</v>
      </c>
      <c r="FZ1094">
        <v>0</v>
      </c>
      <c r="GA1094">
        <v>0</v>
      </c>
      <c r="GB1094">
        <v>0</v>
      </c>
      <c r="GC1094">
        <v>17.907185</v>
      </c>
      <c r="GD1094">
        <v>5.86116541353386</v>
      </c>
      <c r="GE1094">
        <v>0.741433158332563</v>
      </c>
      <c r="GF1094">
        <v>0</v>
      </c>
      <c r="GG1094">
        <v>932.565764705882</v>
      </c>
      <c r="GH1094">
        <v>-71.6841557785096</v>
      </c>
      <c r="GI1094">
        <v>7.04081550281192</v>
      </c>
      <c r="GJ1094">
        <v>-1</v>
      </c>
      <c r="GK1094">
        <v>31.59908</v>
      </c>
      <c r="GL1094">
        <v>0.116003007518796</v>
      </c>
      <c r="GM1094">
        <v>0.0224019329523148</v>
      </c>
      <c r="GN1094">
        <v>0</v>
      </c>
      <c r="GO1094">
        <v>0</v>
      </c>
      <c r="GP1094">
        <v>2</v>
      </c>
      <c r="GQ1094" t="s">
        <v>473</v>
      </c>
      <c r="GR1094">
        <v>3.12635</v>
      </c>
      <c r="GS1094">
        <v>2.71815</v>
      </c>
      <c r="GT1094">
        <v>0.0263842</v>
      </c>
      <c r="GU1094">
        <v>0.0225069</v>
      </c>
      <c r="GV1094">
        <v>0.178258</v>
      </c>
      <c r="GW1094">
        <v>0.102572</v>
      </c>
      <c r="GX1094">
        <v>34686.1</v>
      </c>
      <c r="GY1094">
        <v>36763.3</v>
      </c>
      <c r="GZ1094">
        <v>32383.9</v>
      </c>
      <c r="HA1094">
        <v>34205.7</v>
      </c>
      <c r="HB1094">
        <v>38324</v>
      </c>
      <c r="HC1094">
        <v>44297.4</v>
      </c>
      <c r="HD1094">
        <v>50951.9</v>
      </c>
      <c r="HE1094">
        <v>54898.8</v>
      </c>
      <c r="HF1094">
        <v>1.65292</v>
      </c>
      <c r="HG1094">
        <v>1.50095</v>
      </c>
      <c r="HH1094">
        <v>-0.119098</v>
      </c>
      <c r="HI1094">
        <v>0</v>
      </c>
      <c r="HJ1094">
        <v>49.8727</v>
      </c>
      <c r="HK1094">
        <v>999.9</v>
      </c>
      <c r="HL1094">
        <v>56.19</v>
      </c>
      <c r="HM1094">
        <v>30.454</v>
      </c>
      <c r="HN1094">
        <v>27.2443</v>
      </c>
      <c r="HO1094">
        <v>60.0471</v>
      </c>
      <c r="HP1094">
        <v>40.3165</v>
      </c>
      <c r="HQ1094">
        <v>1</v>
      </c>
      <c r="HR1094">
        <v>2.66836</v>
      </c>
      <c r="HS1094">
        <v>1.185</v>
      </c>
      <c r="HT1094">
        <v>20.1057</v>
      </c>
      <c r="HU1094">
        <v>5.18464</v>
      </c>
      <c r="HV1094">
        <v>12.0159</v>
      </c>
      <c r="HW1094">
        <v>4.967</v>
      </c>
      <c r="HX1094">
        <v>3.296</v>
      </c>
      <c r="HY1094">
        <v>9999</v>
      </c>
      <c r="HZ1094">
        <v>9999</v>
      </c>
      <c r="IA1094">
        <v>999.9</v>
      </c>
      <c r="IB1094">
        <v>9999</v>
      </c>
      <c r="IC1094">
        <v>1.86325</v>
      </c>
      <c r="ID1094">
        <v>1.86813</v>
      </c>
      <c r="IE1094">
        <v>1.86783</v>
      </c>
      <c r="IF1094">
        <v>1.86905</v>
      </c>
      <c r="IG1094">
        <v>1.86982</v>
      </c>
      <c r="IH1094">
        <v>1.86586</v>
      </c>
      <c r="II1094">
        <v>1.86693</v>
      </c>
      <c r="IJ1094">
        <v>1.86842</v>
      </c>
      <c r="IK1094">
        <v>5</v>
      </c>
      <c r="IL1094">
        <v>0</v>
      </c>
      <c r="IM1094">
        <v>0</v>
      </c>
      <c r="IN1094">
        <v>0</v>
      </c>
      <c r="IO1094" t="s">
        <v>441</v>
      </c>
      <c r="IP1094" t="s">
        <v>442</v>
      </c>
      <c r="IQ1094" t="s">
        <v>443</v>
      </c>
      <c r="IR1094" t="s">
        <v>443</v>
      </c>
      <c r="IS1094" t="s">
        <v>443</v>
      </c>
      <c r="IT1094" t="s">
        <v>443</v>
      </c>
      <c r="IU1094">
        <v>0</v>
      </c>
      <c r="IV1094">
        <v>100</v>
      </c>
      <c r="IW1094">
        <v>100</v>
      </c>
      <c r="IX1094">
        <v>1.097</v>
      </c>
      <c r="IY1094">
        <v>-0.0441</v>
      </c>
      <c r="IZ1094">
        <v>1.09748391826392</v>
      </c>
      <c r="JA1094">
        <v>0</v>
      </c>
      <c r="JB1094">
        <v>0</v>
      </c>
      <c r="JC1094">
        <v>0</v>
      </c>
      <c r="JD1094">
        <v>-0.0441141096964596</v>
      </c>
      <c r="JE1094">
        <v>0</v>
      </c>
      <c r="JF1094">
        <v>0</v>
      </c>
      <c r="JG1094">
        <v>0</v>
      </c>
      <c r="JH1094">
        <v>5</v>
      </c>
      <c r="JI1094">
        <v>2273</v>
      </c>
      <c r="JJ1094">
        <v>1</v>
      </c>
      <c r="JK1094">
        <v>24</v>
      </c>
      <c r="JL1094">
        <v>29357120.1</v>
      </c>
      <c r="JM1094">
        <v>29357120.1</v>
      </c>
      <c r="JN1094">
        <v>0.322266</v>
      </c>
      <c r="JO1094">
        <v>2.66724</v>
      </c>
      <c r="JP1094">
        <v>1.54785</v>
      </c>
      <c r="JQ1094">
        <v>2.31445</v>
      </c>
      <c r="JR1094">
        <v>1.64551</v>
      </c>
      <c r="JS1094">
        <v>2.38403</v>
      </c>
      <c r="JT1094">
        <v>34.418</v>
      </c>
      <c r="JU1094">
        <v>24.1838</v>
      </c>
      <c r="JV1094">
        <v>18</v>
      </c>
      <c r="JW1094">
        <v>488.701</v>
      </c>
      <c r="JX1094">
        <v>378.552</v>
      </c>
      <c r="JY1094">
        <v>51.2915</v>
      </c>
      <c r="JZ1094">
        <v>57.0044</v>
      </c>
      <c r="KA1094">
        <v>29.9983</v>
      </c>
      <c r="KB1094">
        <v>56.3329</v>
      </c>
      <c r="KC1094">
        <v>56.1188</v>
      </c>
      <c r="KD1094">
        <v>6.32859</v>
      </c>
      <c r="KE1094">
        <v>0</v>
      </c>
      <c r="KF1094">
        <v>100</v>
      </c>
      <c r="KG1094">
        <v>51.3646</v>
      </c>
      <c r="KH1094">
        <v>65.9646</v>
      </c>
      <c r="KI1094">
        <v>26.2864</v>
      </c>
      <c r="KJ1094">
        <v>92.3123</v>
      </c>
      <c r="KK1094">
        <v>88.8044</v>
      </c>
    </row>
    <row r="1095" spans="1:297">
      <c r="A1095">
        <v>1079</v>
      </c>
      <c r="B1095">
        <v>1761427211</v>
      </c>
      <c r="C1095">
        <v>19030</v>
      </c>
      <c r="D1095" t="s">
        <v>2611</v>
      </c>
      <c r="E1095" t="s">
        <v>2612</v>
      </c>
      <c r="F1095">
        <v>5</v>
      </c>
      <c r="G1095" t="s">
        <v>2568</v>
      </c>
      <c r="H1095" t="s">
        <v>436</v>
      </c>
      <c r="I1095">
        <v>1761427202.84615</v>
      </c>
      <c r="J1095">
        <f>(K1095)/1000</f>
        <v>0</v>
      </c>
      <c r="K1095">
        <f>IF(DP1095, AN1095, AH1095)</f>
        <v>0</v>
      </c>
      <c r="L1095">
        <f>IF(DP1095, AI1095, AG1095)</f>
        <v>0</v>
      </c>
      <c r="M1095">
        <f>DR1095 - IF(AU1095&gt;1, L1095*DL1095*100.0/(AW1095), 0)</f>
        <v>0</v>
      </c>
      <c r="N1095">
        <f>((T1095-J1095/2)*M1095-L1095)/(T1095+J1095/2)</f>
        <v>0</v>
      </c>
      <c r="O1095">
        <f>N1095*(DY1095+DZ1095)/1000.0</f>
        <v>0</v>
      </c>
      <c r="P1095">
        <f>(DR1095 - IF(AU1095&gt;1, L1095*DL1095*100.0/(AW1095), 0))*(DY1095+DZ1095)/1000.0</f>
        <v>0</v>
      </c>
      <c r="Q1095">
        <f>2.0/((1/S1095-1/R1095)+SIGN(S1095)*SQRT((1/S1095-1/R1095)*(1/S1095-1/R1095) + 4*DM1095/((DM1095+1)*(DM1095+1))*(2*1/S1095*1/R1095-1/R1095*1/R1095)))</f>
        <v>0</v>
      </c>
      <c r="R1095">
        <f>IF(LEFT(DN1095,1)&lt;&gt;"0",IF(LEFT(DN1095,1)="1",3.0,DO1095),$D$5+$E$5*(EF1095*DY1095/($K$5*1000))+$F$5*(EF1095*DY1095/($K$5*1000))*MAX(MIN(DL1095,$J$5),$I$5)*MAX(MIN(DL1095,$J$5),$I$5)+$G$5*MAX(MIN(DL1095,$J$5),$I$5)*(EF1095*DY1095/($K$5*1000))+$H$5*(EF1095*DY1095/($K$5*1000))*(EF1095*DY1095/($K$5*1000)))</f>
        <v>0</v>
      </c>
      <c r="S1095">
        <f>J1095*(1000-(1000*0.61365*exp(17.502*W1095/(240.97+W1095))/(DY1095+DZ1095)+DT1095)/2)/(1000*0.61365*exp(17.502*W1095/(240.97+W1095))/(DY1095+DZ1095)-DT1095)</f>
        <v>0</v>
      </c>
      <c r="T1095">
        <f>1/((DM1095+1)/(Q1095/1.6)+1/(R1095/1.37)) + DM1095/((DM1095+1)/(Q1095/1.6) + DM1095/(R1095/1.37))</f>
        <v>0</v>
      </c>
      <c r="U1095">
        <f>(DH1095*DK1095)</f>
        <v>0</v>
      </c>
      <c r="V1095">
        <f>(EA1095+(U1095+2*0.95*5.67E-8*(((EA1095+$B$7)+273)^4-(EA1095+273)^4)-44100*J1095)/(1.84*29.3*R1095+8*0.95*5.67E-8*(EA1095+273)^3))</f>
        <v>0</v>
      </c>
      <c r="W1095">
        <f>($C$7*EB1095+$D$7*EC1095+$E$7*V1095)</f>
        <v>0</v>
      </c>
      <c r="X1095">
        <f>0.61365*exp(17.502*W1095/(240.97+W1095))</f>
        <v>0</v>
      </c>
      <c r="Y1095">
        <f>(Z1095/AA1095*100)</f>
        <v>0</v>
      </c>
      <c r="Z1095">
        <f>DT1095*(DY1095+DZ1095)/1000</f>
        <v>0</v>
      </c>
      <c r="AA1095">
        <f>0.61365*exp(17.502*EA1095/(240.97+EA1095))</f>
        <v>0</v>
      </c>
      <c r="AB1095">
        <f>(X1095-DT1095*(DY1095+DZ1095)/1000)</f>
        <v>0</v>
      </c>
      <c r="AC1095">
        <f>(-J1095*44100)</f>
        <v>0</v>
      </c>
      <c r="AD1095">
        <f>2*29.3*R1095*0.92*(EA1095-W1095)</f>
        <v>0</v>
      </c>
      <c r="AE1095">
        <f>2*0.95*5.67E-8*(((EA1095+$B$7)+273)^4-(W1095+273)^4)</f>
        <v>0</v>
      </c>
      <c r="AF1095">
        <f>U1095+AE1095+AC1095+AD1095</f>
        <v>0</v>
      </c>
      <c r="AG1095">
        <f>DX1095*AU1095*(DS1095-DR1095*(1000-AU1095*DU1095)/(1000-AU1095*DT1095))/(100*DL1095)</f>
        <v>0</v>
      </c>
      <c r="AH1095">
        <f>1000*DX1095*AU1095*(DT1095-DU1095)/(100*DL1095*(1000-AU1095*DT1095))</f>
        <v>0</v>
      </c>
      <c r="AI1095">
        <f>(AJ1095 - AK1095 - DY1095*1E3/(8.314*(EA1095+273.15)) * AM1095/DX1095 * AL1095) * DX1095/(100*DL1095) * (1000 - DU1095)/1000</f>
        <v>0</v>
      </c>
      <c r="AJ1095">
        <v>92.5655303492597</v>
      </c>
      <c r="AK1095">
        <v>108.775151515151</v>
      </c>
      <c r="AL1095">
        <v>-3.12650284149439</v>
      </c>
      <c r="AM1095">
        <v>65.4933450207612</v>
      </c>
      <c r="AN1095">
        <f>(AP1095 - AO1095 + DY1095*1E3/(8.314*(EA1095+273.15)) * AR1095/DX1095 * AQ1095) * DX1095/(100*DL1095) * 1000/(1000 - AP1095)</f>
        <v>0</v>
      </c>
      <c r="AO1095">
        <v>25.9341047297128</v>
      </c>
      <c r="AP1095">
        <v>57.5099315151515</v>
      </c>
      <c r="AQ1095">
        <v>-0.006454478592345</v>
      </c>
      <c r="AR1095">
        <v>110.853086517706</v>
      </c>
      <c r="AS1095">
        <v>5</v>
      </c>
      <c r="AT1095">
        <v>1</v>
      </c>
      <c r="AU1095">
        <f>IF(AS1095*$H$13&gt;=AW1095,1.0,(AW1095/(AW1095-AS1095*$H$13)))</f>
        <v>0</v>
      </c>
      <c r="AV1095">
        <f>(AU1095-1)*100</f>
        <v>0</v>
      </c>
      <c r="AW1095">
        <f>MAX(0,($B$13+$C$13*EF1095)/(1+$D$13*EF1095)*DY1095/(EA1095+273)*$E$13)</f>
        <v>0</v>
      </c>
      <c r="AX1095" t="s">
        <v>437</v>
      </c>
      <c r="AY1095" t="s">
        <v>437</v>
      </c>
      <c r="AZ1095">
        <v>0</v>
      </c>
      <c r="BA1095">
        <v>0</v>
      </c>
      <c r="BB1095">
        <f>1-AZ1095/BA1095</f>
        <v>0</v>
      </c>
      <c r="BC1095">
        <v>0</v>
      </c>
      <c r="BD1095" t="s">
        <v>437</v>
      </c>
      <c r="BE1095" t="s">
        <v>437</v>
      </c>
      <c r="BF1095">
        <v>0</v>
      </c>
      <c r="BG1095">
        <v>0</v>
      </c>
      <c r="BH1095">
        <f>1-BF1095/BG1095</f>
        <v>0</v>
      </c>
      <c r="BI1095">
        <v>0.5</v>
      </c>
      <c r="BJ1095">
        <f>DI1095</f>
        <v>0</v>
      </c>
      <c r="BK1095">
        <f>L1095</f>
        <v>0</v>
      </c>
      <c r="BL1095">
        <f>BH1095*BI1095*BJ1095</f>
        <v>0</v>
      </c>
      <c r="BM1095">
        <f>(BK1095-BC1095)/BJ1095</f>
        <v>0</v>
      </c>
      <c r="BN1095">
        <f>(BA1095-BG1095)/BG1095</f>
        <v>0</v>
      </c>
      <c r="BO1095">
        <f>AZ1095/(BB1095+AZ1095/BG1095)</f>
        <v>0</v>
      </c>
      <c r="BP1095" t="s">
        <v>437</v>
      </c>
      <c r="BQ1095">
        <v>0</v>
      </c>
      <c r="BR1095">
        <f>IF(BQ1095&lt;&gt;0, BQ1095, BO1095)</f>
        <v>0</v>
      </c>
      <c r="BS1095">
        <f>1-BR1095/BG1095</f>
        <v>0</v>
      </c>
      <c r="BT1095">
        <f>(BG1095-BF1095)/(BG1095-BR1095)</f>
        <v>0</v>
      </c>
      <c r="BU1095">
        <f>(BA1095-BG1095)/(BA1095-BR1095)</f>
        <v>0</v>
      </c>
      <c r="BV1095">
        <f>(BG1095-BF1095)/(BG1095-AZ1095)</f>
        <v>0</v>
      </c>
      <c r="BW1095">
        <f>(BA1095-BG1095)/(BA1095-AZ1095)</f>
        <v>0</v>
      </c>
      <c r="BX1095">
        <f>(BT1095*BR1095/BF1095)</f>
        <v>0</v>
      </c>
      <c r="BY1095">
        <f>(1-BX1095)</f>
        <v>0</v>
      </c>
      <c r="DH1095">
        <f>$B$11*EG1095+$C$11*EH1095+$F$11*ES1095*(1-EV1095)</f>
        <v>0</v>
      </c>
      <c r="DI1095">
        <f>DH1095*DJ1095</f>
        <v>0</v>
      </c>
      <c r="DJ1095">
        <f>($B$11*$D$9+$C$11*$D$9+$F$11*((FF1095+EX1095)/MAX(FF1095+EX1095+FG1095, 0.1)*$I$9+FG1095/MAX(FF1095+EX1095+FG1095, 0.1)*$J$9))/($B$11+$C$11+$F$11)</f>
        <v>0</v>
      </c>
      <c r="DK1095">
        <f>($B$11*$K$9+$C$11*$K$9+$F$11*((FF1095+EX1095)/MAX(FF1095+EX1095+FG1095, 0.1)*$P$9+FG1095/MAX(FF1095+EX1095+FG1095, 0.1)*$Q$9))/($B$11+$C$11+$F$11)</f>
        <v>0</v>
      </c>
      <c r="DL1095">
        <v>6</v>
      </c>
      <c r="DM1095">
        <v>0.5</v>
      </c>
      <c r="DN1095" t="s">
        <v>438</v>
      </c>
      <c r="DO1095">
        <v>2</v>
      </c>
      <c r="DP1095" t="b">
        <v>1</v>
      </c>
      <c r="DQ1095">
        <v>1761427202.84615</v>
      </c>
      <c r="DR1095">
        <v>123.962384615385</v>
      </c>
      <c r="DS1095">
        <v>105.105884615385</v>
      </c>
      <c r="DT1095">
        <v>57.5388076923077</v>
      </c>
      <c r="DU1095">
        <v>25.9374769230769</v>
      </c>
      <c r="DV1095">
        <v>122.865076923077</v>
      </c>
      <c r="DW1095">
        <v>57.5829307692308</v>
      </c>
      <c r="DX1095">
        <v>499.989230769231</v>
      </c>
      <c r="DY1095">
        <v>90.1859769230769</v>
      </c>
      <c r="DZ1095">
        <v>0.0405724692307692</v>
      </c>
      <c r="EA1095">
        <v>52.3252</v>
      </c>
      <c r="EB1095">
        <v>47.9997153846154</v>
      </c>
      <c r="EC1095">
        <v>999.9</v>
      </c>
      <c r="ED1095">
        <v>0</v>
      </c>
      <c r="EE1095">
        <v>0</v>
      </c>
      <c r="EF1095">
        <v>9993.17923076923</v>
      </c>
      <c r="EG1095">
        <v>0</v>
      </c>
      <c r="EH1095">
        <v>1209.52846153846</v>
      </c>
      <c r="EI1095">
        <v>18.8566230769231</v>
      </c>
      <c r="EJ1095">
        <v>131.530769230769</v>
      </c>
      <c r="EK1095">
        <v>107.904761538462</v>
      </c>
      <c r="EL1095">
        <v>31.6013307692308</v>
      </c>
      <c r="EM1095">
        <v>105.105884615385</v>
      </c>
      <c r="EN1095">
        <v>25.9374769230769</v>
      </c>
      <c r="EO1095">
        <v>5.18919307692308</v>
      </c>
      <c r="EP1095">
        <v>2.33919692307692</v>
      </c>
      <c r="EQ1095">
        <v>33.4773230769231</v>
      </c>
      <c r="ER1095">
        <v>19.9489</v>
      </c>
      <c r="ES1095">
        <v>1200.02384615385</v>
      </c>
      <c r="ET1095">
        <v>0.967004538461538</v>
      </c>
      <c r="EU1095">
        <v>0.0329957076923077</v>
      </c>
      <c r="EV1095">
        <v>0</v>
      </c>
      <c r="EW1095">
        <v>923.410923076923</v>
      </c>
      <c r="EX1095">
        <v>5.00059</v>
      </c>
      <c r="EY1095">
        <v>12204.8230769231</v>
      </c>
      <c r="EZ1095">
        <v>10358.9384615385</v>
      </c>
      <c r="FA1095">
        <v>64</v>
      </c>
      <c r="FB1095">
        <v>65.187</v>
      </c>
      <c r="FC1095">
        <v>64.062</v>
      </c>
      <c r="FD1095">
        <v>64.9322307692308</v>
      </c>
      <c r="FE1095">
        <v>65.3701538461538</v>
      </c>
      <c r="FF1095">
        <v>1155.59692307692</v>
      </c>
      <c r="FG1095">
        <v>39.4269230769231</v>
      </c>
      <c r="FH1095">
        <v>0</v>
      </c>
      <c r="FI1095">
        <v>1761427171.9</v>
      </c>
      <c r="FJ1095">
        <v>0</v>
      </c>
      <c r="FK1095">
        <v>921.92296</v>
      </c>
      <c r="FL1095">
        <v>-76.0274614130667</v>
      </c>
      <c r="FM1095">
        <v>-960.638459967802</v>
      </c>
      <c r="FN1095">
        <v>12185.9</v>
      </c>
      <c r="FO1095">
        <v>15</v>
      </c>
      <c r="FP1095">
        <v>0</v>
      </c>
      <c r="FQ1095" t="s">
        <v>439</v>
      </c>
      <c r="FR1095">
        <v>0</v>
      </c>
      <c r="FS1095">
        <v>0</v>
      </c>
      <c r="FT1095">
        <v>0</v>
      </c>
      <c r="FU1095">
        <v>0</v>
      </c>
      <c r="FV1095">
        <v>0</v>
      </c>
      <c r="FW1095">
        <v>0</v>
      </c>
      <c r="FX1095">
        <v>0</v>
      </c>
      <c r="FY1095">
        <v>0</v>
      </c>
      <c r="FZ1095">
        <v>0</v>
      </c>
      <c r="GA1095">
        <v>0</v>
      </c>
      <c r="GB1095">
        <v>0</v>
      </c>
      <c r="GC1095">
        <v>18.4344285714286</v>
      </c>
      <c r="GD1095">
        <v>7.12154025974024</v>
      </c>
      <c r="GE1095">
        <v>0.910459939833059</v>
      </c>
      <c r="GF1095">
        <v>0</v>
      </c>
      <c r="GG1095">
        <v>926.767294117647</v>
      </c>
      <c r="GH1095">
        <v>-74.3897632075211</v>
      </c>
      <c r="GI1095">
        <v>7.30189252071565</v>
      </c>
      <c r="GJ1095">
        <v>-1</v>
      </c>
      <c r="GK1095">
        <v>31.6031571428571</v>
      </c>
      <c r="GL1095">
        <v>-0.0837038961038907</v>
      </c>
      <c r="GM1095">
        <v>0.0155081106714728</v>
      </c>
      <c r="GN1095">
        <v>1</v>
      </c>
      <c r="GO1095">
        <v>1</v>
      </c>
      <c r="GP1095">
        <v>2</v>
      </c>
      <c r="GQ1095" t="s">
        <v>446</v>
      </c>
      <c r="GR1095">
        <v>3.12612</v>
      </c>
      <c r="GS1095">
        <v>2.71852</v>
      </c>
      <c r="GT1095">
        <v>0.0230257</v>
      </c>
      <c r="GU1095">
        <v>0.0184593</v>
      </c>
      <c r="GV1095">
        <v>0.17823</v>
      </c>
      <c r="GW1095">
        <v>0.102566</v>
      </c>
      <c r="GX1095">
        <v>34806.2</v>
      </c>
      <c r="GY1095">
        <v>36916.1</v>
      </c>
      <c r="GZ1095">
        <v>32384.9</v>
      </c>
      <c r="HA1095">
        <v>34206.9</v>
      </c>
      <c r="HB1095">
        <v>38325.4</v>
      </c>
      <c r="HC1095">
        <v>44298.6</v>
      </c>
      <c r="HD1095">
        <v>50953</v>
      </c>
      <c r="HE1095">
        <v>54900.5</v>
      </c>
      <c r="HF1095">
        <v>1.65278</v>
      </c>
      <c r="HG1095">
        <v>1.50105</v>
      </c>
      <c r="HH1095">
        <v>-0.119433</v>
      </c>
      <c r="HI1095">
        <v>0</v>
      </c>
      <c r="HJ1095">
        <v>49.882</v>
      </c>
      <c r="HK1095">
        <v>999.9</v>
      </c>
      <c r="HL1095">
        <v>56.165</v>
      </c>
      <c r="HM1095">
        <v>30.464</v>
      </c>
      <c r="HN1095">
        <v>27.2485</v>
      </c>
      <c r="HO1095">
        <v>59.7871</v>
      </c>
      <c r="HP1095">
        <v>40.613</v>
      </c>
      <c r="HQ1095">
        <v>1</v>
      </c>
      <c r="HR1095">
        <v>2.66553</v>
      </c>
      <c r="HS1095">
        <v>0.999374</v>
      </c>
      <c r="HT1095">
        <v>20.1071</v>
      </c>
      <c r="HU1095">
        <v>5.1827</v>
      </c>
      <c r="HV1095">
        <v>12.0159</v>
      </c>
      <c r="HW1095">
        <v>4.96665</v>
      </c>
      <c r="HX1095">
        <v>3.29595</v>
      </c>
      <c r="HY1095">
        <v>9999</v>
      </c>
      <c r="HZ1095">
        <v>9999</v>
      </c>
      <c r="IA1095">
        <v>999.9</v>
      </c>
      <c r="IB1095">
        <v>9999</v>
      </c>
      <c r="IC1095">
        <v>1.86325</v>
      </c>
      <c r="ID1095">
        <v>1.86813</v>
      </c>
      <c r="IE1095">
        <v>1.86783</v>
      </c>
      <c r="IF1095">
        <v>1.86905</v>
      </c>
      <c r="IG1095">
        <v>1.86982</v>
      </c>
      <c r="IH1095">
        <v>1.86584</v>
      </c>
      <c r="II1095">
        <v>1.86695</v>
      </c>
      <c r="IJ1095">
        <v>1.86841</v>
      </c>
      <c r="IK1095">
        <v>5</v>
      </c>
      <c r="IL1095">
        <v>0</v>
      </c>
      <c r="IM1095">
        <v>0</v>
      </c>
      <c r="IN1095">
        <v>0</v>
      </c>
      <c r="IO1095" t="s">
        <v>441</v>
      </c>
      <c r="IP1095" t="s">
        <v>442</v>
      </c>
      <c r="IQ1095" t="s">
        <v>443</v>
      </c>
      <c r="IR1095" t="s">
        <v>443</v>
      </c>
      <c r="IS1095" t="s">
        <v>443</v>
      </c>
      <c r="IT1095" t="s">
        <v>443</v>
      </c>
      <c r="IU1095">
        <v>0</v>
      </c>
      <c r="IV1095">
        <v>100</v>
      </c>
      <c r="IW1095">
        <v>100</v>
      </c>
      <c r="IX1095">
        <v>1.097</v>
      </c>
      <c r="IY1095">
        <v>-0.0441</v>
      </c>
      <c r="IZ1095">
        <v>1.09748391826392</v>
      </c>
      <c r="JA1095">
        <v>0</v>
      </c>
      <c r="JB1095">
        <v>0</v>
      </c>
      <c r="JC1095">
        <v>0</v>
      </c>
      <c r="JD1095">
        <v>-0.0441141096964596</v>
      </c>
      <c r="JE1095">
        <v>0</v>
      </c>
      <c r="JF1095">
        <v>0</v>
      </c>
      <c r="JG1095">
        <v>0</v>
      </c>
      <c r="JH1095">
        <v>5</v>
      </c>
      <c r="JI1095">
        <v>2273</v>
      </c>
      <c r="JJ1095">
        <v>1</v>
      </c>
      <c r="JK1095">
        <v>24</v>
      </c>
      <c r="JL1095">
        <v>29357120.2</v>
      </c>
      <c r="JM1095">
        <v>29357120.2</v>
      </c>
      <c r="JN1095">
        <v>0.284424</v>
      </c>
      <c r="JO1095">
        <v>2.677</v>
      </c>
      <c r="JP1095">
        <v>1.54785</v>
      </c>
      <c r="JQ1095">
        <v>2.31445</v>
      </c>
      <c r="JR1095">
        <v>1.64673</v>
      </c>
      <c r="JS1095">
        <v>2.36938</v>
      </c>
      <c r="JT1095">
        <v>34.418</v>
      </c>
      <c r="JU1095">
        <v>24.1838</v>
      </c>
      <c r="JV1095">
        <v>18</v>
      </c>
      <c r="JW1095">
        <v>488.545</v>
      </c>
      <c r="JX1095">
        <v>378.581</v>
      </c>
      <c r="JY1095">
        <v>51.2639</v>
      </c>
      <c r="JZ1095">
        <v>56.9941</v>
      </c>
      <c r="KA1095">
        <v>29.9978</v>
      </c>
      <c r="KB1095">
        <v>56.3249</v>
      </c>
      <c r="KC1095">
        <v>56.1109</v>
      </c>
      <c r="KD1095">
        <v>5.64276</v>
      </c>
      <c r="KE1095">
        <v>0</v>
      </c>
      <c r="KF1095">
        <v>100</v>
      </c>
      <c r="KG1095">
        <v>51.3234</v>
      </c>
      <c r="KH1095">
        <v>52.3048</v>
      </c>
      <c r="KI1095">
        <v>26.2864</v>
      </c>
      <c r="KJ1095">
        <v>92.3145</v>
      </c>
      <c r="KK1095">
        <v>88.8073</v>
      </c>
    </row>
    <row r="1096" spans="1:297">
      <c r="A1096">
        <v>1080</v>
      </c>
      <c r="B1096">
        <v>1761427216</v>
      </c>
      <c r="C1096">
        <v>19035</v>
      </c>
      <c r="D1096" t="s">
        <v>2613</v>
      </c>
      <c r="E1096" t="s">
        <v>2614</v>
      </c>
      <c r="F1096">
        <v>5</v>
      </c>
      <c r="G1096" t="s">
        <v>2568</v>
      </c>
      <c r="H1096" t="s">
        <v>436</v>
      </c>
      <c r="I1096">
        <v>1761427207.84615</v>
      </c>
      <c r="J1096">
        <f>(K1096)/1000</f>
        <v>0</v>
      </c>
      <c r="K1096">
        <f>IF(DP1096, AN1096, AH1096)</f>
        <v>0</v>
      </c>
      <c r="L1096">
        <f>IF(DP1096, AI1096, AG1096)</f>
        <v>0</v>
      </c>
      <c r="M1096">
        <f>DR1096 - IF(AU1096&gt;1, L1096*DL1096*100.0/(AW1096), 0)</f>
        <v>0</v>
      </c>
      <c r="N1096">
        <f>((T1096-J1096/2)*M1096-L1096)/(T1096+J1096/2)</f>
        <v>0</v>
      </c>
      <c r="O1096">
        <f>N1096*(DY1096+DZ1096)/1000.0</f>
        <v>0</v>
      </c>
      <c r="P1096">
        <f>(DR1096 - IF(AU1096&gt;1, L1096*DL1096*100.0/(AW1096), 0))*(DY1096+DZ1096)/1000.0</f>
        <v>0</v>
      </c>
      <c r="Q1096">
        <f>2.0/((1/S1096-1/R1096)+SIGN(S1096)*SQRT((1/S1096-1/R1096)*(1/S1096-1/R1096) + 4*DM1096/((DM1096+1)*(DM1096+1))*(2*1/S1096*1/R1096-1/R1096*1/R1096)))</f>
        <v>0</v>
      </c>
      <c r="R1096">
        <f>IF(LEFT(DN1096,1)&lt;&gt;"0",IF(LEFT(DN1096,1)="1",3.0,DO1096),$D$5+$E$5*(EF1096*DY1096/($K$5*1000))+$F$5*(EF1096*DY1096/($K$5*1000))*MAX(MIN(DL1096,$J$5),$I$5)*MAX(MIN(DL1096,$J$5),$I$5)+$G$5*MAX(MIN(DL1096,$J$5),$I$5)*(EF1096*DY1096/($K$5*1000))+$H$5*(EF1096*DY1096/($K$5*1000))*(EF1096*DY1096/($K$5*1000)))</f>
        <v>0</v>
      </c>
      <c r="S1096">
        <f>J1096*(1000-(1000*0.61365*exp(17.502*W1096/(240.97+W1096))/(DY1096+DZ1096)+DT1096)/2)/(1000*0.61365*exp(17.502*W1096/(240.97+W1096))/(DY1096+DZ1096)-DT1096)</f>
        <v>0</v>
      </c>
      <c r="T1096">
        <f>1/((DM1096+1)/(Q1096/1.6)+1/(R1096/1.37)) + DM1096/((DM1096+1)/(Q1096/1.6) + DM1096/(R1096/1.37))</f>
        <v>0</v>
      </c>
      <c r="U1096">
        <f>(DH1096*DK1096)</f>
        <v>0</v>
      </c>
      <c r="V1096">
        <f>(EA1096+(U1096+2*0.95*5.67E-8*(((EA1096+$B$7)+273)^4-(EA1096+273)^4)-44100*J1096)/(1.84*29.3*R1096+8*0.95*5.67E-8*(EA1096+273)^3))</f>
        <v>0</v>
      </c>
      <c r="W1096">
        <f>($C$7*EB1096+$D$7*EC1096+$E$7*V1096)</f>
        <v>0</v>
      </c>
      <c r="X1096">
        <f>0.61365*exp(17.502*W1096/(240.97+W1096))</f>
        <v>0</v>
      </c>
      <c r="Y1096">
        <f>(Z1096/AA1096*100)</f>
        <v>0</v>
      </c>
      <c r="Z1096">
        <f>DT1096*(DY1096+DZ1096)/1000</f>
        <v>0</v>
      </c>
      <c r="AA1096">
        <f>0.61365*exp(17.502*EA1096/(240.97+EA1096))</f>
        <v>0</v>
      </c>
      <c r="AB1096">
        <f>(X1096-DT1096*(DY1096+DZ1096)/1000)</f>
        <v>0</v>
      </c>
      <c r="AC1096">
        <f>(-J1096*44100)</f>
        <v>0</v>
      </c>
      <c r="AD1096">
        <f>2*29.3*R1096*0.92*(EA1096-W1096)</f>
        <v>0</v>
      </c>
      <c r="AE1096">
        <f>2*0.95*5.67E-8*(((EA1096+$B$7)+273)^4-(W1096+273)^4)</f>
        <v>0</v>
      </c>
      <c r="AF1096">
        <f>U1096+AE1096+AC1096+AD1096</f>
        <v>0</v>
      </c>
      <c r="AG1096">
        <f>DX1096*AU1096*(DS1096-DR1096*(1000-AU1096*DU1096)/(1000-AU1096*DT1096))/(100*DL1096)</f>
        <v>0</v>
      </c>
      <c r="AH1096">
        <f>1000*DX1096*AU1096*(DT1096-DU1096)/(100*DL1096*(1000-AU1096*DT1096))</f>
        <v>0</v>
      </c>
      <c r="AI1096">
        <f>(AJ1096 - AK1096 - DY1096*1E3/(8.314*(EA1096+273.15)) * AM1096/DX1096 * AL1096) * DX1096/(100*DL1096) * (1000 - DU1096)/1000</f>
        <v>0</v>
      </c>
      <c r="AJ1096">
        <v>74.4759047891316</v>
      </c>
      <c r="AK1096">
        <v>91.8664987878788</v>
      </c>
      <c r="AL1096">
        <v>-3.38870250369647</v>
      </c>
      <c r="AM1096">
        <v>65.4933450207612</v>
      </c>
      <c r="AN1096">
        <f>(AP1096 - AO1096 + DY1096*1E3/(8.314*(EA1096+273.15)) * AR1096/DX1096 * AQ1096) * DX1096/(100*DL1096) * 1000/(1000 - AP1096)</f>
        <v>0</v>
      </c>
      <c r="AO1096">
        <v>25.928901694312</v>
      </c>
      <c r="AP1096">
        <v>57.5329593939394</v>
      </c>
      <c r="AQ1096">
        <v>0.00706611605166918</v>
      </c>
      <c r="AR1096">
        <v>110.853086517706</v>
      </c>
      <c r="AS1096">
        <v>5</v>
      </c>
      <c r="AT1096">
        <v>1</v>
      </c>
      <c r="AU1096">
        <f>IF(AS1096*$H$13&gt;=AW1096,1.0,(AW1096/(AW1096-AS1096*$H$13)))</f>
        <v>0</v>
      </c>
      <c r="AV1096">
        <f>(AU1096-1)*100</f>
        <v>0</v>
      </c>
      <c r="AW1096">
        <f>MAX(0,($B$13+$C$13*EF1096)/(1+$D$13*EF1096)*DY1096/(EA1096+273)*$E$13)</f>
        <v>0</v>
      </c>
      <c r="AX1096" t="s">
        <v>437</v>
      </c>
      <c r="AY1096" t="s">
        <v>437</v>
      </c>
      <c r="AZ1096">
        <v>0</v>
      </c>
      <c r="BA1096">
        <v>0</v>
      </c>
      <c r="BB1096">
        <f>1-AZ1096/BA1096</f>
        <v>0</v>
      </c>
      <c r="BC1096">
        <v>0</v>
      </c>
      <c r="BD1096" t="s">
        <v>437</v>
      </c>
      <c r="BE1096" t="s">
        <v>437</v>
      </c>
      <c r="BF1096">
        <v>0</v>
      </c>
      <c r="BG1096">
        <v>0</v>
      </c>
      <c r="BH1096">
        <f>1-BF1096/BG1096</f>
        <v>0</v>
      </c>
      <c r="BI1096">
        <v>0.5</v>
      </c>
      <c r="BJ1096">
        <f>DI1096</f>
        <v>0</v>
      </c>
      <c r="BK1096">
        <f>L1096</f>
        <v>0</v>
      </c>
      <c r="BL1096">
        <f>BH1096*BI1096*BJ1096</f>
        <v>0</v>
      </c>
      <c r="BM1096">
        <f>(BK1096-BC1096)/BJ1096</f>
        <v>0</v>
      </c>
      <c r="BN1096">
        <f>(BA1096-BG1096)/BG1096</f>
        <v>0</v>
      </c>
      <c r="BO1096">
        <f>AZ1096/(BB1096+AZ1096/BG1096)</f>
        <v>0</v>
      </c>
      <c r="BP1096" t="s">
        <v>437</v>
      </c>
      <c r="BQ1096">
        <v>0</v>
      </c>
      <c r="BR1096">
        <f>IF(BQ1096&lt;&gt;0, BQ1096, BO1096)</f>
        <v>0</v>
      </c>
      <c r="BS1096">
        <f>1-BR1096/BG1096</f>
        <v>0</v>
      </c>
      <c r="BT1096">
        <f>(BG1096-BF1096)/(BG1096-BR1096)</f>
        <v>0</v>
      </c>
      <c r="BU1096">
        <f>(BA1096-BG1096)/(BA1096-BR1096)</f>
        <v>0</v>
      </c>
      <c r="BV1096">
        <f>(BG1096-BF1096)/(BG1096-AZ1096)</f>
        <v>0</v>
      </c>
      <c r="BW1096">
        <f>(BA1096-BG1096)/(BA1096-AZ1096)</f>
        <v>0</v>
      </c>
      <c r="BX1096">
        <f>(BT1096*BR1096/BF1096)</f>
        <v>0</v>
      </c>
      <c r="BY1096">
        <f>(1-BX1096)</f>
        <v>0</v>
      </c>
      <c r="DH1096">
        <f>$B$11*EG1096+$C$11*EH1096+$F$11*ES1096*(1-EV1096)</f>
        <v>0</v>
      </c>
      <c r="DI1096">
        <f>DH1096*DJ1096</f>
        <v>0</v>
      </c>
      <c r="DJ1096">
        <f>($B$11*$D$9+$C$11*$D$9+$F$11*((FF1096+EX1096)/MAX(FF1096+EX1096+FG1096, 0.1)*$I$9+FG1096/MAX(FF1096+EX1096+FG1096, 0.1)*$J$9))/($B$11+$C$11+$F$11)</f>
        <v>0</v>
      </c>
      <c r="DK1096">
        <f>($B$11*$K$9+$C$11*$K$9+$F$11*((FF1096+EX1096)/MAX(FF1096+EX1096+FG1096, 0.1)*$P$9+FG1096/MAX(FF1096+EX1096+FG1096, 0.1)*$Q$9))/($B$11+$C$11+$F$11)</f>
        <v>0</v>
      </c>
      <c r="DL1096">
        <v>6</v>
      </c>
      <c r="DM1096">
        <v>0.5</v>
      </c>
      <c r="DN1096" t="s">
        <v>438</v>
      </c>
      <c r="DO1096">
        <v>2</v>
      </c>
      <c r="DP1096" t="b">
        <v>1</v>
      </c>
      <c r="DQ1096">
        <v>1761427207.84615</v>
      </c>
      <c r="DR1096">
        <v>108.640507692308</v>
      </c>
      <c r="DS1096">
        <v>88.9144461538462</v>
      </c>
      <c r="DT1096">
        <v>57.5269307692308</v>
      </c>
      <c r="DU1096">
        <v>25.9337307692308</v>
      </c>
      <c r="DV1096">
        <v>107.543138461538</v>
      </c>
      <c r="DW1096">
        <v>57.5710538461539</v>
      </c>
      <c r="DX1096">
        <v>500.012692307692</v>
      </c>
      <c r="DY1096">
        <v>90.1862769230769</v>
      </c>
      <c r="DZ1096">
        <v>0.0404803538461538</v>
      </c>
      <c r="EA1096">
        <v>52.317</v>
      </c>
      <c r="EB1096">
        <v>47.9960769230769</v>
      </c>
      <c r="EC1096">
        <v>999.9</v>
      </c>
      <c r="ED1096">
        <v>0</v>
      </c>
      <c r="EE1096">
        <v>0</v>
      </c>
      <c r="EF1096">
        <v>9995.43307692308</v>
      </c>
      <c r="EG1096">
        <v>0</v>
      </c>
      <c r="EH1096">
        <v>1209.54153846154</v>
      </c>
      <c r="EI1096">
        <v>19.7261615384615</v>
      </c>
      <c r="EJ1096">
        <v>115.271869230769</v>
      </c>
      <c r="EK1096">
        <v>91.2818</v>
      </c>
      <c r="EL1096">
        <v>31.5932153846154</v>
      </c>
      <c r="EM1096">
        <v>88.9144461538462</v>
      </c>
      <c r="EN1096">
        <v>25.9337307692308</v>
      </c>
      <c r="EO1096">
        <v>5.18814</v>
      </c>
      <c r="EP1096">
        <v>2.33886692307692</v>
      </c>
      <c r="EQ1096">
        <v>33.4736923076923</v>
      </c>
      <c r="ER1096">
        <v>19.9466076923077</v>
      </c>
      <c r="ES1096">
        <v>1200.01846153846</v>
      </c>
      <c r="ET1096">
        <v>0.967004538461538</v>
      </c>
      <c r="EU1096">
        <v>0.0329957076923077</v>
      </c>
      <c r="EV1096">
        <v>0</v>
      </c>
      <c r="EW1096">
        <v>917.104384615385</v>
      </c>
      <c r="EX1096">
        <v>5.00059</v>
      </c>
      <c r="EY1096">
        <v>12125.1769230769</v>
      </c>
      <c r="EZ1096">
        <v>10358.8923076923</v>
      </c>
      <c r="FA1096">
        <v>64</v>
      </c>
      <c r="FB1096">
        <v>65.187</v>
      </c>
      <c r="FC1096">
        <v>64.062</v>
      </c>
      <c r="FD1096">
        <v>64.9274615384615</v>
      </c>
      <c r="FE1096">
        <v>65.3556153846154</v>
      </c>
      <c r="FF1096">
        <v>1155.59153846154</v>
      </c>
      <c r="FG1096">
        <v>39.4269230769231</v>
      </c>
      <c r="FH1096">
        <v>0</v>
      </c>
      <c r="FI1096">
        <v>1761427176.7</v>
      </c>
      <c r="FJ1096">
        <v>0</v>
      </c>
      <c r="FK1096">
        <v>915.88752</v>
      </c>
      <c r="FL1096">
        <v>-75.86253845817</v>
      </c>
      <c r="FM1096">
        <v>-947.923076858883</v>
      </c>
      <c r="FN1096">
        <v>12109.472</v>
      </c>
      <c r="FO1096">
        <v>15</v>
      </c>
      <c r="FP1096">
        <v>0</v>
      </c>
      <c r="FQ1096" t="s">
        <v>439</v>
      </c>
      <c r="FR1096">
        <v>0</v>
      </c>
      <c r="FS1096">
        <v>0</v>
      </c>
      <c r="FT1096">
        <v>0</v>
      </c>
      <c r="FU1096">
        <v>0</v>
      </c>
      <c r="FV1096">
        <v>0</v>
      </c>
      <c r="FW1096">
        <v>0</v>
      </c>
      <c r="FX1096">
        <v>0</v>
      </c>
      <c r="FY1096">
        <v>0</v>
      </c>
      <c r="FZ1096">
        <v>0</v>
      </c>
      <c r="GA1096">
        <v>0</v>
      </c>
      <c r="GB1096">
        <v>0</v>
      </c>
      <c r="GC1096">
        <v>19.53103</v>
      </c>
      <c r="GD1096">
        <v>10.7949203007519</v>
      </c>
      <c r="GE1096">
        <v>1.27286842411146</v>
      </c>
      <c r="GF1096">
        <v>0</v>
      </c>
      <c r="GG1096">
        <v>920.799411764706</v>
      </c>
      <c r="GH1096">
        <v>-75.700932007629</v>
      </c>
      <c r="GI1096">
        <v>7.43071927132721</v>
      </c>
      <c r="GJ1096">
        <v>-1</v>
      </c>
      <c r="GK1096">
        <v>31.598495</v>
      </c>
      <c r="GL1096">
        <v>-0.103484210526262</v>
      </c>
      <c r="GM1096">
        <v>0.0141488329907456</v>
      </c>
      <c r="GN1096">
        <v>0</v>
      </c>
      <c r="GO1096">
        <v>0</v>
      </c>
      <c r="GP1096">
        <v>2</v>
      </c>
      <c r="GQ1096" t="s">
        <v>473</v>
      </c>
      <c r="GR1096">
        <v>3.12622</v>
      </c>
      <c r="GS1096">
        <v>2.71794</v>
      </c>
      <c r="GT1096">
        <v>0.0194181</v>
      </c>
      <c r="GU1096">
        <v>0.014705</v>
      </c>
      <c r="GV1096">
        <v>0.178279</v>
      </c>
      <c r="GW1096">
        <v>0.102563</v>
      </c>
      <c r="GX1096">
        <v>34934.9</v>
      </c>
      <c r="GY1096">
        <v>37057.6</v>
      </c>
      <c r="GZ1096">
        <v>32385.7</v>
      </c>
      <c r="HA1096">
        <v>34208</v>
      </c>
      <c r="HB1096">
        <v>38323.9</v>
      </c>
      <c r="HC1096">
        <v>44299.6</v>
      </c>
      <c r="HD1096">
        <v>50954.4</v>
      </c>
      <c r="HE1096">
        <v>54902.2</v>
      </c>
      <c r="HF1096">
        <v>1.65298</v>
      </c>
      <c r="HG1096">
        <v>1.50102</v>
      </c>
      <c r="HH1096">
        <v>-0.119917</v>
      </c>
      <c r="HI1096">
        <v>0</v>
      </c>
      <c r="HJ1096">
        <v>49.8894</v>
      </c>
      <c r="HK1096">
        <v>999.9</v>
      </c>
      <c r="HL1096">
        <v>56.165</v>
      </c>
      <c r="HM1096">
        <v>30.454</v>
      </c>
      <c r="HN1096">
        <v>27.2308</v>
      </c>
      <c r="HO1096">
        <v>59.8871</v>
      </c>
      <c r="HP1096">
        <v>40.5369</v>
      </c>
      <c r="HQ1096">
        <v>1</v>
      </c>
      <c r="HR1096">
        <v>2.66361</v>
      </c>
      <c r="HS1096">
        <v>0.788875</v>
      </c>
      <c r="HT1096">
        <v>20.1081</v>
      </c>
      <c r="HU1096">
        <v>5.1818</v>
      </c>
      <c r="HV1096">
        <v>12.0159</v>
      </c>
      <c r="HW1096">
        <v>4.96555</v>
      </c>
      <c r="HX1096">
        <v>3.29595</v>
      </c>
      <c r="HY1096">
        <v>9999</v>
      </c>
      <c r="HZ1096">
        <v>9999</v>
      </c>
      <c r="IA1096">
        <v>999.9</v>
      </c>
      <c r="IB1096">
        <v>9999</v>
      </c>
      <c r="IC1096">
        <v>1.86325</v>
      </c>
      <c r="ID1096">
        <v>1.86813</v>
      </c>
      <c r="IE1096">
        <v>1.86785</v>
      </c>
      <c r="IF1096">
        <v>1.86905</v>
      </c>
      <c r="IG1096">
        <v>1.86981</v>
      </c>
      <c r="IH1096">
        <v>1.86585</v>
      </c>
      <c r="II1096">
        <v>1.86695</v>
      </c>
      <c r="IJ1096">
        <v>1.86844</v>
      </c>
      <c r="IK1096">
        <v>5</v>
      </c>
      <c r="IL1096">
        <v>0</v>
      </c>
      <c r="IM1096">
        <v>0</v>
      </c>
      <c r="IN1096">
        <v>0</v>
      </c>
      <c r="IO1096" t="s">
        <v>441</v>
      </c>
      <c r="IP1096" t="s">
        <v>442</v>
      </c>
      <c r="IQ1096" t="s">
        <v>443</v>
      </c>
      <c r="IR1096" t="s">
        <v>443</v>
      </c>
      <c r="IS1096" t="s">
        <v>443</v>
      </c>
      <c r="IT1096" t="s">
        <v>443</v>
      </c>
      <c r="IU1096">
        <v>0</v>
      </c>
      <c r="IV1096">
        <v>100</v>
      </c>
      <c r="IW1096">
        <v>100</v>
      </c>
      <c r="IX1096">
        <v>1.097</v>
      </c>
      <c r="IY1096">
        <v>-0.0441</v>
      </c>
      <c r="IZ1096">
        <v>1.09748391826392</v>
      </c>
      <c r="JA1096">
        <v>0</v>
      </c>
      <c r="JB1096">
        <v>0</v>
      </c>
      <c r="JC1096">
        <v>0</v>
      </c>
      <c r="JD1096">
        <v>-0.0441141096964596</v>
      </c>
      <c r="JE1096">
        <v>0</v>
      </c>
      <c r="JF1096">
        <v>0</v>
      </c>
      <c r="JG1096">
        <v>0</v>
      </c>
      <c r="JH1096">
        <v>5</v>
      </c>
      <c r="JI1096">
        <v>2273</v>
      </c>
      <c r="JJ1096">
        <v>1</v>
      </c>
      <c r="JK1096">
        <v>24</v>
      </c>
      <c r="JL1096">
        <v>29357120.3</v>
      </c>
      <c r="JM1096">
        <v>29357120.3</v>
      </c>
      <c r="JN1096">
        <v>0.252686</v>
      </c>
      <c r="JO1096">
        <v>2.69287</v>
      </c>
      <c r="JP1096">
        <v>1.54785</v>
      </c>
      <c r="JQ1096">
        <v>2.31445</v>
      </c>
      <c r="JR1096">
        <v>1.64551</v>
      </c>
      <c r="JS1096">
        <v>2.2583</v>
      </c>
      <c r="JT1096">
        <v>34.418</v>
      </c>
      <c r="JU1096">
        <v>24.1838</v>
      </c>
      <c r="JV1096">
        <v>18</v>
      </c>
      <c r="JW1096">
        <v>488.653</v>
      </c>
      <c r="JX1096">
        <v>378.535</v>
      </c>
      <c r="JY1096">
        <v>51.2628</v>
      </c>
      <c r="JZ1096">
        <v>56.9842</v>
      </c>
      <c r="KA1096">
        <v>29.9981</v>
      </c>
      <c r="KB1096">
        <v>56.3172</v>
      </c>
      <c r="KC1096">
        <v>56.1034</v>
      </c>
      <c r="KD1096">
        <v>4.93026</v>
      </c>
      <c r="KE1096">
        <v>0</v>
      </c>
      <c r="KF1096">
        <v>100</v>
      </c>
      <c r="KG1096">
        <v>51.3262</v>
      </c>
      <c r="KH1096">
        <v>31.8061</v>
      </c>
      <c r="KI1096">
        <v>26.2864</v>
      </c>
      <c r="KJ1096">
        <v>92.317</v>
      </c>
      <c r="KK1096">
        <v>88.81</v>
      </c>
    </row>
    <row r="1097" spans="1:297">
      <c r="A1097">
        <v>1081</v>
      </c>
      <c r="B1097">
        <v>1761427313</v>
      </c>
      <c r="C1097">
        <v>19132</v>
      </c>
      <c r="D1097" t="s">
        <v>2615</v>
      </c>
      <c r="E1097" t="s">
        <v>2616</v>
      </c>
      <c r="F1097">
        <v>5</v>
      </c>
      <c r="G1097" t="s">
        <v>2568</v>
      </c>
      <c r="H1097" t="s">
        <v>436</v>
      </c>
      <c r="I1097">
        <v>1761427304.5</v>
      </c>
      <c r="J1097">
        <f>(K1097)/1000</f>
        <v>0</v>
      </c>
      <c r="K1097">
        <f>IF(DP1097, AN1097, AH1097)</f>
        <v>0</v>
      </c>
      <c r="L1097">
        <f>IF(DP1097, AI1097, AG1097)</f>
        <v>0</v>
      </c>
      <c r="M1097">
        <f>DR1097 - IF(AU1097&gt;1, L1097*DL1097*100.0/(AW1097), 0)</f>
        <v>0</v>
      </c>
      <c r="N1097">
        <f>((T1097-J1097/2)*M1097-L1097)/(T1097+J1097/2)</f>
        <v>0</v>
      </c>
      <c r="O1097">
        <f>N1097*(DY1097+DZ1097)/1000.0</f>
        <v>0</v>
      </c>
      <c r="P1097">
        <f>(DR1097 - IF(AU1097&gt;1, L1097*DL1097*100.0/(AW1097), 0))*(DY1097+DZ1097)/1000.0</f>
        <v>0</v>
      </c>
      <c r="Q1097">
        <f>2.0/((1/S1097-1/R1097)+SIGN(S1097)*SQRT((1/S1097-1/R1097)*(1/S1097-1/R1097) + 4*DM1097/((DM1097+1)*(DM1097+1))*(2*1/S1097*1/R1097-1/R1097*1/R1097)))</f>
        <v>0</v>
      </c>
      <c r="R1097">
        <f>IF(LEFT(DN1097,1)&lt;&gt;"0",IF(LEFT(DN1097,1)="1",3.0,DO1097),$D$5+$E$5*(EF1097*DY1097/($K$5*1000))+$F$5*(EF1097*DY1097/($K$5*1000))*MAX(MIN(DL1097,$J$5),$I$5)*MAX(MIN(DL1097,$J$5),$I$5)+$G$5*MAX(MIN(DL1097,$J$5),$I$5)*(EF1097*DY1097/($K$5*1000))+$H$5*(EF1097*DY1097/($K$5*1000))*(EF1097*DY1097/($K$5*1000)))</f>
        <v>0</v>
      </c>
      <c r="S1097">
        <f>J1097*(1000-(1000*0.61365*exp(17.502*W1097/(240.97+W1097))/(DY1097+DZ1097)+DT1097)/2)/(1000*0.61365*exp(17.502*W1097/(240.97+W1097))/(DY1097+DZ1097)-DT1097)</f>
        <v>0</v>
      </c>
      <c r="T1097">
        <f>1/((DM1097+1)/(Q1097/1.6)+1/(R1097/1.37)) + DM1097/((DM1097+1)/(Q1097/1.6) + DM1097/(R1097/1.37))</f>
        <v>0</v>
      </c>
      <c r="U1097">
        <f>(DH1097*DK1097)</f>
        <v>0</v>
      </c>
      <c r="V1097">
        <f>(EA1097+(U1097+2*0.95*5.67E-8*(((EA1097+$B$7)+273)^4-(EA1097+273)^4)-44100*J1097)/(1.84*29.3*R1097+8*0.95*5.67E-8*(EA1097+273)^3))</f>
        <v>0</v>
      </c>
      <c r="W1097">
        <f>($C$7*EB1097+$D$7*EC1097+$E$7*V1097)</f>
        <v>0</v>
      </c>
      <c r="X1097">
        <f>0.61365*exp(17.502*W1097/(240.97+W1097))</f>
        <v>0</v>
      </c>
      <c r="Y1097">
        <f>(Z1097/AA1097*100)</f>
        <v>0</v>
      </c>
      <c r="Z1097">
        <f>DT1097*(DY1097+DZ1097)/1000</f>
        <v>0</v>
      </c>
      <c r="AA1097">
        <f>0.61365*exp(17.502*EA1097/(240.97+EA1097))</f>
        <v>0</v>
      </c>
      <c r="AB1097">
        <f>(X1097-DT1097*(DY1097+DZ1097)/1000)</f>
        <v>0</v>
      </c>
      <c r="AC1097">
        <f>(-J1097*44100)</f>
        <v>0</v>
      </c>
      <c r="AD1097">
        <f>2*29.3*R1097*0.92*(EA1097-W1097)</f>
        <v>0</v>
      </c>
      <c r="AE1097">
        <f>2*0.95*5.67E-8*(((EA1097+$B$7)+273)^4-(W1097+273)^4)</f>
        <v>0</v>
      </c>
      <c r="AF1097">
        <f>U1097+AE1097+AC1097+AD1097</f>
        <v>0</v>
      </c>
      <c r="AG1097">
        <f>DX1097*AU1097*(DS1097-DR1097*(1000-AU1097*DU1097)/(1000-AU1097*DT1097))/(100*DL1097)</f>
        <v>0</v>
      </c>
      <c r="AH1097">
        <f>1000*DX1097*AU1097*(DT1097-DU1097)/(100*DL1097*(1000-AU1097*DT1097))</f>
        <v>0</v>
      </c>
      <c r="AI1097">
        <f>(AJ1097 - AK1097 - DY1097*1E3/(8.314*(EA1097+273.15)) * AM1097/DX1097 * AL1097) * DX1097/(100*DL1097) * (1000 - DU1097)/1000</f>
        <v>0</v>
      </c>
      <c r="AJ1097">
        <v>431.20615187923</v>
      </c>
      <c r="AK1097">
        <v>426.169836363636</v>
      </c>
      <c r="AL1097">
        <v>-0.00288920985938337</v>
      </c>
      <c r="AM1097">
        <v>65.4933450207612</v>
      </c>
      <c r="AN1097">
        <f>(AP1097 - AO1097 + DY1097*1E3/(8.314*(EA1097+273.15)) * AR1097/DX1097 * AQ1097) * DX1097/(100*DL1097) * 1000/(1000 - AP1097)</f>
        <v>0</v>
      </c>
      <c r="AO1097">
        <v>25.9404365479459</v>
      </c>
      <c r="AP1097">
        <v>57.7755872727273</v>
      </c>
      <c r="AQ1097">
        <v>0.00311603600275168</v>
      </c>
      <c r="AR1097">
        <v>110.853086517706</v>
      </c>
      <c r="AS1097">
        <v>5</v>
      </c>
      <c r="AT1097">
        <v>1</v>
      </c>
      <c r="AU1097">
        <f>IF(AS1097*$H$13&gt;=AW1097,1.0,(AW1097/(AW1097-AS1097*$H$13)))</f>
        <v>0</v>
      </c>
      <c r="AV1097">
        <f>(AU1097-1)*100</f>
        <v>0</v>
      </c>
      <c r="AW1097">
        <f>MAX(0,($B$13+$C$13*EF1097)/(1+$D$13*EF1097)*DY1097/(EA1097+273)*$E$13)</f>
        <v>0</v>
      </c>
      <c r="AX1097" t="s">
        <v>437</v>
      </c>
      <c r="AY1097" t="s">
        <v>437</v>
      </c>
      <c r="AZ1097">
        <v>0</v>
      </c>
      <c r="BA1097">
        <v>0</v>
      </c>
      <c r="BB1097">
        <f>1-AZ1097/BA1097</f>
        <v>0</v>
      </c>
      <c r="BC1097">
        <v>0</v>
      </c>
      <c r="BD1097" t="s">
        <v>437</v>
      </c>
      <c r="BE1097" t="s">
        <v>437</v>
      </c>
      <c r="BF1097">
        <v>0</v>
      </c>
      <c r="BG1097">
        <v>0</v>
      </c>
      <c r="BH1097">
        <f>1-BF1097/BG1097</f>
        <v>0</v>
      </c>
      <c r="BI1097">
        <v>0.5</v>
      </c>
      <c r="BJ1097">
        <f>DI1097</f>
        <v>0</v>
      </c>
      <c r="BK1097">
        <f>L1097</f>
        <v>0</v>
      </c>
      <c r="BL1097">
        <f>BH1097*BI1097*BJ1097</f>
        <v>0</v>
      </c>
      <c r="BM1097">
        <f>(BK1097-BC1097)/BJ1097</f>
        <v>0</v>
      </c>
      <c r="BN1097">
        <f>(BA1097-BG1097)/BG1097</f>
        <v>0</v>
      </c>
      <c r="BO1097">
        <f>AZ1097/(BB1097+AZ1097/BG1097)</f>
        <v>0</v>
      </c>
      <c r="BP1097" t="s">
        <v>437</v>
      </c>
      <c r="BQ1097">
        <v>0</v>
      </c>
      <c r="BR1097">
        <f>IF(BQ1097&lt;&gt;0, BQ1097, BO1097)</f>
        <v>0</v>
      </c>
      <c r="BS1097">
        <f>1-BR1097/BG1097</f>
        <v>0</v>
      </c>
      <c r="BT1097">
        <f>(BG1097-BF1097)/(BG1097-BR1097)</f>
        <v>0</v>
      </c>
      <c r="BU1097">
        <f>(BA1097-BG1097)/(BA1097-BR1097)</f>
        <v>0</v>
      </c>
      <c r="BV1097">
        <f>(BG1097-BF1097)/(BG1097-AZ1097)</f>
        <v>0</v>
      </c>
      <c r="BW1097">
        <f>(BA1097-BG1097)/(BA1097-AZ1097)</f>
        <v>0</v>
      </c>
      <c r="BX1097">
        <f>(BT1097*BR1097/BF1097)</f>
        <v>0</v>
      </c>
      <c r="BY1097">
        <f>(1-BX1097)</f>
        <v>0</v>
      </c>
      <c r="DH1097">
        <f>$B$11*EG1097+$C$11*EH1097+$F$11*ES1097*(1-EV1097)</f>
        <v>0</v>
      </c>
      <c r="DI1097">
        <f>DH1097*DJ1097</f>
        <v>0</v>
      </c>
      <c r="DJ1097">
        <f>($B$11*$D$9+$C$11*$D$9+$F$11*((FF1097+EX1097)/MAX(FF1097+EX1097+FG1097, 0.1)*$I$9+FG1097/MAX(FF1097+EX1097+FG1097, 0.1)*$J$9))/($B$11+$C$11+$F$11)</f>
        <v>0</v>
      </c>
      <c r="DK1097">
        <f>($B$11*$K$9+$C$11*$K$9+$F$11*((FF1097+EX1097)/MAX(FF1097+EX1097+FG1097, 0.1)*$P$9+FG1097/MAX(FF1097+EX1097+FG1097, 0.1)*$Q$9))/($B$11+$C$11+$F$11)</f>
        <v>0</v>
      </c>
      <c r="DL1097">
        <v>6</v>
      </c>
      <c r="DM1097">
        <v>0.5</v>
      </c>
      <c r="DN1097" t="s">
        <v>438</v>
      </c>
      <c r="DO1097">
        <v>2</v>
      </c>
      <c r="DP1097" t="b">
        <v>1</v>
      </c>
      <c r="DQ1097">
        <v>1761427304.5</v>
      </c>
      <c r="DR1097">
        <v>401.6014375</v>
      </c>
      <c r="DS1097">
        <v>420.0184375</v>
      </c>
      <c r="DT1097">
        <v>57.7605</v>
      </c>
      <c r="DU1097">
        <v>25.94424375</v>
      </c>
      <c r="DV1097">
        <v>400.504</v>
      </c>
      <c r="DW1097">
        <v>57.80461875</v>
      </c>
      <c r="DX1097">
        <v>500.0213125</v>
      </c>
      <c r="DY1097">
        <v>90.18513125</v>
      </c>
      <c r="DZ1097">
        <v>0.04068798125</v>
      </c>
      <c r="EA1097">
        <v>52.34049375</v>
      </c>
      <c r="EB1097">
        <v>48.004475</v>
      </c>
      <c r="EC1097">
        <v>999.9</v>
      </c>
      <c r="ED1097">
        <v>0</v>
      </c>
      <c r="EE1097">
        <v>0</v>
      </c>
      <c r="EF1097">
        <v>10001.953125</v>
      </c>
      <c r="EG1097">
        <v>0</v>
      </c>
      <c r="EH1097">
        <v>1209.77</v>
      </c>
      <c r="EI1097">
        <v>-18.417025</v>
      </c>
      <c r="EJ1097">
        <v>426.2200625</v>
      </c>
      <c r="EK1097">
        <v>431.2058125</v>
      </c>
      <c r="EL1097">
        <v>31.816275</v>
      </c>
      <c r="EM1097">
        <v>420.0184375</v>
      </c>
      <c r="EN1097">
        <v>25.94424375</v>
      </c>
      <c r="EO1097">
        <v>5.2091375</v>
      </c>
      <c r="EP1097">
        <v>2.339785</v>
      </c>
      <c r="EQ1097">
        <v>33.54583125</v>
      </c>
      <c r="ER1097">
        <v>19.95295625</v>
      </c>
      <c r="ES1097">
        <v>1200.0025</v>
      </c>
      <c r="ET1097">
        <v>0.967003375</v>
      </c>
      <c r="EU1097">
        <v>0.03299671875</v>
      </c>
      <c r="EV1097">
        <v>0</v>
      </c>
      <c r="EW1097">
        <v>965.900125</v>
      </c>
      <c r="EX1097">
        <v>5.00059</v>
      </c>
      <c r="EY1097">
        <v>12737.2125</v>
      </c>
      <c r="EZ1097">
        <v>10358.74375</v>
      </c>
      <c r="FA1097">
        <v>63.937</v>
      </c>
      <c r="FB1097">
        <v>65.0738125</v>
      </c>
      <c r="FC1097">
        <v>63.944875</v>
      </c>
      <c r="FD1097">
        <v>64.8238125</v>
      </c>
      <c r="FE1097">
        <v>65.2655</v>
      </c>
      <c r="FF1097">
        <v>1155.566875</v>
      </c>
      <c r="FG1097">
        <v>39.43375</v>
      </c>
      <c r="FH1097">
        <v>0</v>
      </c>
      <c r="FI1097">
        <v>1761427273.9</v>
      </c>
      <c r="FJ1097">
        <v>0</v>
      </c>
      <c r="FK1097">
        <v>965.8298</v>
      </c>
      <c r="FL1097">
        <v>-2.65746153749682</v>
      </c>
      <c r="FM1097">
        <v>-36.8769230167314</v>
      </c>
      <c r="FN1097">
        <v>12736.044</v>
      </c>
      <c r="FO1097">
        <v>15</v>
      </c>
      <c r="FP1097">
        <v>0</v>
      </c>
      <c r="FQ1097" t="s">
        <v>439</v>
      </c>
      <c r="FR1097">
        <v>0</v>
      </c>
      <c r="FS1097">
        <v>0</v>
      </c>
      <c r="FT1097">
        <v>0</v>
      </c>
      <c r="FU1097">
        <v>0</v>
      </c>
      <c r="FV1097">
        <v>0</v>
      </c>
      <c r="FW1097">
        <v>0</v>
      </c>
      <c r="FX1097">
        <v>0</v>
      </c>
      <c r="FY1097">
        <v>0</v>
      </c>
      <c r="FZ1097">
        <v>0</v>
      </c>
      <c r="GA1097">
        <v>0</v>
      </c>
      <c r="GB1097">
        <v>0</v>
      </c>
      <c r="GC1097">
        <v>-18.40383</v>
      </c>
      <c r="GD1097">
        <v>-0.30533233082707</v>
      </c>
      <c r="GE1097">
        <v>0.061306582843933</v>
      </c>
      <c r="GF1097">
        <v>1</v>
      </c>
      <c r="GG1097">
        <v>966.109352941176</v>
      </c>
      <c r="GH1097">
        <v>-3.92760886653837</v>
      </c>
      <c r="GI1097">
        <v>0.433344509216196</v>
      </c>
      <c r="GJ1097">
        <v>-1</v>
      </c>
      <c r="GK1097">
        <v>31.81032</v>
      </c>
      <c r="GL1097">
        <v>0.114920300751904</v>
      </c>
      <c r="GM1097">
        <v>0.0114366778393023</v>
      </c>
      <c r="GN1097">
        <v>0</v>
      </c>
      <c r="GO1097">
        <v>1</v>
      </c>
      <c r="GP1097">
        <v>2</v>
      </c>
      <c r="GQ1097" t="s">
        <v>446</v>
      </c>
      <c r="GR1097">
        <v>3.12638</v>
      </c>
      <c r="GS1097">
        <v>2.71844</v>
      </c>
      <c r="GT1097">
        <v>0.0807686</v>
      </c>
      <c r="GU1097">
        <v>0.0837813</v>
      </c>
      <c r="GV1097">
        <v>0.178808</v>
      </c>
      <c r="GW1097">
        <v>0.10262</v>
      </c>
      <c r="GX1097">
        <v>32765.8</v>
      </c>
      <c r="GY1097">
        <v>34480.4</v>
      </c>
      <c r="GZ1097">
        <v>32394.5</v>
      </c>
      <c r="HA1097">
        <v>34220.1</v>
      </c>
      <c r="HB1097">
        <v>38314.9</v>
      </c>
      <c r="HC1097">
        <v>44318.5</v>
      </c>
      <c r="HD1097">
        <v>50966.1</v>
      </c>
      <c r="HE1097">
        <v>54919.6</v>
      </c>
      <c r="HF1097">
        <v>1.65485</v>
      </c>
      <c r="HG1097">
        <v>1.50305</v>
      </c>
      <c r="HH1097">
        <v>-0.12815</v>
      </c>
      <c r="HI1097">
        <v>0</v>
      </c>
      <c r="HJ1097">
        <v>50.0312</v>
      </c>
      <c r="HK1097">
        <v>999.9</v>
      </c>
      <c r="HL1097">
        <v>56.116</v>
      </c>
      <c r="HM1097">
        <v>30.434</v>
      </c>
      <c r="HN1097">
        <v>27.1782</v>
      </c>
      <c r="HO1097">
        <v>60.1771</v>
      </c>
      <c r="HP1097">
        <v>40.3486</v>
      </c>
      <c r="HQ1097">
        <v>1</v>
      </c>
      <c r="HR1097">
        <v>2.64883</v>
      </c>
      <c r="HS1097">
        <v>0.789965</v>
      </c>
      <c r="HT1097">
        <v>20.109</v>
      </c>
      <c r="HU1097">
        <v>5.18614</v>
      </c>
      <c r="HV1097">
        <v>12.0159</v>
      </c>
      <c r="HW1097">
        <v>4.96735</v>
      </c>
      <c r="HX1097">
        <v>3.29598</v>
      </c>
      <c r="HY1097">
        <v>9999</v>
      </c>
      <c r="HZ1097">
        <v>9999</v>
      </c>
      <c r="IA1097">
        <v>999.9</v>
      </c>
      <c r="IB1097">
        <v>9999</v>
      </c>
      <c r="IC1097">
        <v>1.86325</v>
      </c>
      <c r="ID1097">
        <v>1.8681</v>
      </c>
      <c r="IE1097">
        <v>1.86783</v>
      </c>
      <c r="IF1097">
        <v>1.86905</v>
      </c>
      <c r="IG1097">
        <v>1.86981</v>
      </c>
      <c r="IH1097">
        <v>1.86584</v>
      </c>
      <c r="II1097">
        <v>1.86692</v>
      </c>
      <c r="IJ1097">
        <v>1.86841</v>
      </c>
      <c r="IK1097">
        <v>5</v>
      </c>
      <c r="IL1097">
        <v>0</v>
      </c>
      <c r="IM1097">
        <v>0</v>
      </c>
      <c r="IN1097">
        <v>0</v>
      </c>
      <c r="IO1097" t="s">
        <v>441</v>
      </c>
      <c r="IP1097" t="s">
        <v>442</v>
      </c>
      <c r="IQ1097" t="s">
        <v>443</v>
      </c>
      <c r="IR1097" t="s">
        <v>443</v>
      </c>
      <c r="IS1097" t="s">
        <v>443</v>
      </c>
      <c r="IT1097" t="s">
        <v>443</v>
      </c>
      <c r="IU1097">
        <v>0</v>
      </c>
      <c r="IV1097">
        <v>100</v>
      </c>
      <c r="IW1097">
        <v>100</v>
      </c>
      <c r="IX1097">
        <v>1.098</v>
      </c>
      <c r="IY1097">
        <v>-0.0441</v>
      </c>
      <c r="IZ1097">
        <v>1.09748391826392</v>
      </c>
      <c r="JA1097">
        <v>0</v>
      </c>
      <c r="JB1097">
        <v>0</v>
      </c>
      <c r="JC1097">
        <v>0</v>
      </c>
      <c r="JD1097">
        <v>-0.0441141096964596</v>
      </c>
      <c r="JE1097">
        <v>0</v>
      </c>
      <c r="JF1097">
        <v>0</v>
      </c>
      <c r="JG1097">
        <v>0</v>
      </c>
      <c r="JH1097">
        <v>5</v>
      </c>
      <c r="JI1097">
        <v>2273</v>
      </c>
      <c r="JJ1097">
        <v>1</v>
      </c>
      <c r="JK1097">
        <v>24</v>
      </c>
      <c r="JL1097">
        <v>29357121.9</v>
      </c>
      <c r="JM1097">
        <v>29357121.9</v>
      </c>
      <c r="JN1097">
        <v>1.0144</v>
      </c>
      <c r="JO1097">
        <v>2.64404</v>
      </c>
      <c r="JP1097">
        <v>1.54785</v>
      </c>
      <c r="JQ1097">
        <v>2.31445</v>
      </c>
      <c r="JR1097">
        <v>1.64673</v>
      </c>
      <c r="JS1097">
        <v>2.29614</v>
      </c>
      <c r="JT1097">
        <v>34.3952</v>
      </c>
      <c r="JU1097">
        <v>24.1838</v>
      </c>
      <c r="JV1097">
        <v>18</v>
      </c>
      <c r="JW1097">
        <v>489.336</v>
      </c>
      <c r="JX1097">
        <v>379.277</v>
      </c>
      <c r="JY1097">
        <v>51.2942</v>
      </c>
      <c r="JZ1097">
        <v>56.8283</v>
      </c>
      <c r="KA1097">
        <v>29.9995</v>
      </c>
      <c r="KB1097">
        <v>56.1872</v>
      </c>
      <c r="KC1097">
        <v>55.9793</v>
      </c>
      <c r="KD1097">
        <v>20.3244</v>
      </c>
      <c r="KE1097">
        <v>0</v>
      </c>
      <c r="KF1097">
        <v>100</v>
      </c>
      <c r="KG1097">
        <v>51.2912</v>
      </c>
      <c r="KH1097">
        <v>420</v>
      </c>
      <c r="KI1097">
        <v>26.2864</v>
      </c>
      <c r="KJ1097">
        <v>92.3397</v>
      </c>
      <c r="KK1097">
        <v>88.8394</v>
      </c>
    </row>
    <row r="1098" spans="1:297">
      <c r="A1098">
        <v>1082</v>
      </c>
      <c r="B1098">
        <v>1761427318</v>
      </c>
      <c r="C1098">
        <v>19137</v>
      </c>
      <c r="D1098" t="s">
        <v>2617</v>
      </c>
      <c r="E1098" t="s">
        <v>2618</v>
      </c>
      <c r="F1098">
        <v>5</v>
      </c>
      <c r="G1098" t="s">
        <v>2568</v>
      </c>
      <c r="H1098" t="s">
        <v>436</v>
      </c>
      <c r="I1098">
        <v>1761427309.26667</v>
      </c>
      <c r="J1098">
        <f>(K1098)/1000</f>
        <v>0</v>
      </c>
      <c r="K1098">
        <f>IF(DP1098, AN1098, AH1098)</f>
        <v>0</v>
      </c>
      <c r="L1098">
        <f>IF(DP1098, AI1098, AG1098)</f>
        <v>0</v>
      </c>
      <c r="M1098">
        <f>DR1098 - IF(AU1098&gt;1, L1098*DL1098*100.0/(AW1098), 0)</f>
        <v>0</v>
      </c>
      <c r="N1098">
        <f>((T1098-J1098/2)*M1098-L1098)/(T1098+J1098/2)</f>
        <v>0</v>
      </c>
      <c r="O1098">
        <f>N1098*(DY1098+DZ1098)/1000.0</f>
        <v>0</v>
      </c>
      <c r="P1098">
        <f>(DR1098 - IF(AU1098&gt;1, L1098*DL1098*100.0/(AW1098), 0))*(DY1098+DZ1098)/1000.0</f>
        <v>0</v>
      </c>
      <c r="Q1098">
        <f>2.0/((1/S1098-1/R1098)+SIGN(S1098)*SQRT((1/S1098-1/R1098)*(1/S1098-1/R1098) + 4*DM1098/((DM1098+1)*(DM1098+1))*(2*1/S1098*1/R1098-1/R1098*1/R1098)))</f>
        <v>0</v>
      </c>
      <c r="R1098">
        <f>IF(LEFT(DN1098,1)&lt;&gt;"0",IF(LEFT(DN1098,1)="1",3.0,DO1098),$D$5+$E$5*(EF1098*DY1098/($K$5*1000))+$F$5*(EF1098*DY1098/($K$5*1000))*MAX(MIN(DL1098,$J$5),$I$5)*MAX(MIN(DL1098,$J$5),$I$5)+$G$5*MAX(MIN(DL1098,$J$5),$I$5)*(EF1098*DY1098/($K$5*1000))+$H$5*(EF1098*DY1098/($K$5*1000))*(EF1098*DY1098/($K$5*1000)))</f>
        <v>0</v>
      </c>
      <c r="S1098">
        <f>J1098*(1000-(1000*0.61365*exp(17.502*W1098/(240.97+W1098))/(DY1098+DZ1098)+DT1098)/2)/(1000*0.61365*exp(17.502*W1098/(240.97+W1098))/(DY1098+DZ1098)-DT1098)</f>
        <v>0</v>
      </c>
      <c r="T1098">
        <f>1/((DM1098+1)/(Q1098/1.6)+1/(R1098/1.37)) + DM1098/((DM1098+1)/(Q1098/1.6) + DM1098/(R1098/1.37))</f>
        <v>0</v>
      </c>
      <c r="U1098">
        <f>(DH1098*DK1098)</f>
        <v>0</v>
      </c>
      <c r="V1098">
        <f>(EA1098+(U1098+2*0.95*5.67E-8*(((EA1098+$B$7)+273)^4-(EA1098+273)^4)-44100*J1098)/(1.84*29.3*R1098+8*0.95*5.67E-8*(EA1098+273)^3))</f>
        <v>0</v>
      </c>
      <c r="W1098">
        <f>($C$7*EB1098+$D$7*EC1098+$E$7*V1098)</f>
        <v>0</v>
      </c>
      <c r="X1098">
        <f>0.61365*exp(17.502*W1098/(240.97+W1098))</f>
        <v>0</v>
      </c>
      <c r="Y1098">
        <f>(Z1098/AA1098*100)</f>
        <v>0</v>
      </c>
      <c r="Z1098">
        <f>DT1098*(DY1098+DZ1098)/1000</f>
        <v>0</v>
      </c>
      <c r="AA1098">
        <f>0.61365*exp(17.502*EA1098/(240.97+EA1098))</f>
        <v>0</v>
      </c>
      <c r="AB1098">
        <f>(X1098-DT1098*(DY1098+DZ1098)/1000)</f>
        <v>0</v>
      </c>
      <c r="AC1098">
        <f>(-J1098*44100)</f>
        <v>0</v>
      </c>
      <c r="AD1098">
        <f>2*29.3*R1098*0.92*(EA1098-W1098)</f>
        <v>0</v>
      </c>
      <c r="AE1098">
        <f>2*0.95*5.67E-8*(((EA1098+$B$7)+273)^4-(W1098+273)^4)</f>
        <v>0</v>
      </c>
      <c r="AF1098">
        <f>U1098+AE1098+AC1098+AD1098</f>
        <v>0</v>
      </c>
      <c r="AG1098">
        <f>DX1098*AU1098*(DS1098-DR1098*(1000-AU1098*DU1098)/(1000-AU1098*DT1098))/(100*DL1098)</f>
        <v>0</v>
      </c>
      <c r="AH1098">
        <f>1000*DX1098*AU1098*(DT1098-DU1098)/(100*DL1098*(1000-AU1098*DT1098))</f>
        <v>0</v>
      </c>
      <c r="AI1098">
        <f>(AJ1098 - AK1098 - DY1098*1E3/(8.314*(EA1098+273.15)) * AM1098/DX1098 * AL1098) * DX1098/(100*DL1098) * (1000 - DU1098)/1000</f>
        <v>0</v>
      </c>
      <c r="AJ1098">
        <v>431.274412816072</v>
      </c>
      <c r="AK1098">
        <v>426.154781818182</v>
      </c>
      <c r="AL1098">
        <v>-0.000759265342071954</v>
      </c>
      <c r="AM1098">
        <v>65.4933450207612</v>
      </c>
      <c r="AN1098">
        <f>(AP1098 - AO1098 + DY1098*1E3/(8.314*(EA1098+273.15)) * AR1098/DX1098 * AQ1098) * DX1098/(100*DL1098) * 1000/(1000 - AP1098)</f>
        <v>0</v>
      </c>
      <c r="AO1098">
        <v>25.9389939417183</v>
      </c>
      <c r="AP1098">
        <v>57.7693757575757</v>
      </c>
      <c r="AQ1098">
        <v>-0.00124478912541603</v>
      </c>
      <c r="AR1098">
        <v>110.853086517706</v>
      </c>
      <c r="AS1098">
        <v>5</v>
      </c>
      <c r="AT1098">
        <v>1</v>
      </c>
      <c r="AU1098">
        <f>IF(AS1098*$H$13&gt;=AW1098,1.0,(AW1098/(AW1098-AS1098*$H$13)))</f>
        <v>0</v>
      </c>
      <c r="AV1098">
        <f>(AU1098-1)*100</f>
        <v>0</v>
      </c>
      <c r="AW1098">
        <f>MAX(0,($B$13+$C$13*EF1098)/(1+$D$13*EF1098)*DY1098/(EA1098+273)*$E$13)</f>
        <v>0</v>
      </c>
      <c r="AX1098" t="s">
        <v>437</v>
      </c>
      <c r="AY1098" t="s">
        <v>437</v>
      </c>
      <c r="AZ1098">
        <v>0</v>
      </c>
      <c r="BA1098">
        <v>0</v>
      </c>
      <c r="BB1098">
        <f>1-AZ1098/BA1098</f>
        <v>0</v>
      </c>
      <c r="BC1098">
        <v>0</v>
      </c>
      <c r="BD1098" t="s">
        <v>437</v>
      </c>
      <c r="BE1098" t="s">
        <v>437</v>
      </c>
      <c r="BF1098">
        <v>0</v>
      </c>
      <c r="BG1098">
        <v>0</v>
      </c>
      <c r="BH1098">
        <f>1-BF1098/BG1098</f>
        <v>0</v>
      </c>
      <c r="BI1098">
        <v>0.5</v>
      </c>
      <c r="BJ1098">
        <f>DI1098</f>
        <v>0</v>
      </c>
      <c r="BK1098">
        <f>L1098</f>
        <v>0</v>
      </c>
      <c r="BL1098">
        <f>BH1098*BI1098*BJ1098</f>
        <v>0</v>
      </c>
      <c r="BM1098">
        <f>(BK1098-BC1098)/BJ1098</f>
        <v>0</v>
      </c>
      <c r="BN1098">
        <f>(BA1098-BG1098)/BG1098</f>
        <v>0</v>
      </c>
      <c r="BO1098">
        <f>AZ1098/(BB1098+AZ1098/BG1098)</f>
        <v>0</v>
      </c>
      <c r="BP1098" t="s">
        <v>437</v>
      </c>
      <c r="BQ1098">
        <v>0</v>
      </c>
      <c r="BR1098">
        <f>IF(BQ1098&lt;&gt;0, BQ1098, BO1098)</f>
        <v>0</v>
      </c>
      <c r="BS1098">
        <f>1-BR1098/BG1098</f>
        <v>0</v>
      </c>
      <c r="BT1098">
        <f>(BG1098-BF1098)/(BG1098-BR1098)</f>
        <v>0</v>
      </c>
      <c r="BU1098">
        <f>(BA1098-BG1098)/(BA1098-BR1098)</f>
        <v>0</v>
      </c>
      <c r="BV1098">
        <f>(BG1098-BF1098)/(BG1098-AZ1098)</f>
        <v>0</v>
      </c>
      <c r="BW1098">
        <f>(BA1098-BG1098)/(BA1098-AZ1098)</f>
        <v>0</v>
      </c>
      <c r="BX1098">
        <f>(BT1098*BR1098/BF1098)</f>
        <v>0</v>
      </c>
      <c r="BY1098">
        <f>(1-BX1098)</f>
        <v>0</v>
      </c>
      <c r="DH1098">
        <f>$B$11*EG1098+$C$11*EH1098+$F$11*ES1098*(1-EV1098)</f>
        <v>0</v>
      </c>
      <c r="DI1098">
        <f>DH1098*DJ1098</f>
        <v>0</v>
      </c>
      <c r="DJ1098">
        <f>($B$11*$D$9+$C$11*$D$9+$F$11*((FF1098+EX1098)/MAX(FF1098+EX1098+FG1098, 0.1)*$I$9+FG1098/MAX(FF1098+EX1098+FG1098, 0.1)*$J$9))/($B$11+$C$11+$F$11)</f>
        <v>0</v>
      </c>
      <c r="DK1098">
        <f>($B$11*$K$9+$C$11*$K$9+$F$11*((FF1098+EX1098)/MAX(FF1098+EX1098+FG1098, 0.1)*$P$9+FG1098/MAX(FF1098+EX1098+FG1098, 0.1)*$Q$9))/($B$11+$C$11+$F$11)</f>
        <v>0</v>
      </c>
      <c r="DL1098">
        <v>6</v>
      </c>
      <c r="DM1098">
        <v>0.5</v>
      </c>
      <c r="DN1098" t="s">
        <v>438</v>
      </c>
      <c r="DO1098">
        <v>2</v>
      </c>
      <c r="DP1098" t="b">
        <v>1</v>
      </c>
      <c r="DQ1098">
        <v>1761427309.26667</v>
      </c>
      <c r="DR1098">
        <v>401.568266666667</v>
      </c>
      <c r="DS1098">
        <v>420.0712</v>
      </c>
      <c r="DT1098">
        <v>57.7664466666667</v>
      </c>
      <c r="DU1098">
        <v>25.9418533333333</v>
      </c>
      <c r="DV1098">
        <v>400.470733333333</v>
      </c>
      <c r="DW1098">
        <v>57.8105666666667</v>
      </c>
      <c r="DX1098">
        <v>499.983533333333</v>
      </c>
      <c r="DY1098">
        <v>90.1845533333333</v>
      </c>
      <c r="DZ1098">
        <v>0.04062836</v>
      </c>
      <c r="EA1098">
        <v>52.3422</v>
      </c>
      <c r="EB1098">
        <v>48.00472</v>
      </c>
      <c r="EC1098">
        <v>999.9</v>
      </c>
      <c r="ED1098">
        <v>0</v>
      </c>
      <c r="EE1098">
        <v>0</v>
      </c>
      <c r="EF1098">
        <v>10001.8326666667</v>
      </c>
      <c r="EG1098">
        <v>0</v>
      </c>
      <c r="EH1098">
        <v>1209.76466666667</v>
      </c>
      <c r="EI1098">
        <v>-18.50306</v>
      </c>
      <c r="EJ1098">
        <v>426.187533333333</v>
      </c>
      <c r="EK1098">
        <v>431.259</v>
      </c>
      <c r="EL1098">
        <v>31.8246</v>
      </c>
      <c r="EM1098">
        <v>420.0712</v>
      </c>
      <c r="EN1098">
        <v>25.9418533333333</v>
      </c>
      <c r="EO1098">
        <v>5.20964</v>
      </c>
      <c r="EP1098">
        <v>2.33955466666667</v>
      </c>
      <c r="EQ1098">
        <v>33.5475533333333</v>
      </c>
      <c r="ER1098">
        <v>19.95136</v>
      </c>
      <c r="ES1098">
        <v>1199.998</v>
      </c>
      <c r="ET1098">
        <v>0.967007866666667</v>
      </c>
      <c r="EU1098">
        <v>0.03299228</v>
      </c>
      <c r="EV1098">
        <v>0</v>
      </c>
      <c r="EW1098">
        <v>965.626</v>
      </c>
      <c r="EX1098">
        <v>5.00059</v>
      </c>
      <c r="EY1098">
        <v>12734.5266666667</v>
      </c>
      <c r="EZ1098">
        <v>10358.7266666667</v>
      </c>
      <c r="FA1098">
        <v>63.937</v>
      </c>
      <c r="FB1098">
        <v>65.0662</v>
      </c>
      <c r="FC1098">
        <v>63.9454</v>
      </c>
      <c r="FD1098">
        <v>64.8204</v>
      </c>
      <c r="FE1098">
        <v>65.2582666666667</v>
      </c>
      <c r="FF1098">
        <v>1155.568</v>
      </c>
      <c r="FG1098">
        <v>39.4293333333333</v>
      </c>
      <c r="FH1098">
        <v>0</v>
      </c>
      <c r="FI1098">
        <v>1761427278.7</v>
      </c>
      <c r="FJ1098">
        <v>0</v>
      </c>
      <c r="FK1098">
        <v>965.58772</v>
      </c>
      <c r="FL1098">
        <v>-2.62684615884049</v>
      </c>
      <c r="FM1098">
        <v>-21.4538461459197</v>
      </c>
      <c r="FN1098">
        <v>12733.752</v>
      </c>
      <c r="FO1098">
        <v>15</v>
      </c>
      <c r="FP1098">
        <v>0</v>
      </c>
      <c r="FQ1098" t="s">
        <v>439</v>
      </c>
      <c r="FR1098">
        <v>0</v>
      </c>
      <c r="FS1098">
        <v>0</v>
      </c>
      <c r="FT1098">
        <v>0</v>
      </c>
      <c r="FU1098">
        <v>0</v>
      </c>
      <c r="FV1098">
        <v>0</v>
      </c>
      <c r="FW1098">
        <v>0</v>
      </c>
      <c r="FX1098">
        <v>0</v>
      </c>
      <c r="FY1098">
        <v>0</v>
      </c>
      <c r="FZ1098">
        <v>0</v>
      </c>
      <c r="GA1098">
        <v>0</v>
      </c>
      <c r="GB1098">
        <v>0</v>
      </c>
      <c r="GC1098">
        <v>-18.4305142857143</v>
      </c>
      <c r="GD1098">
        <v>-0.204015584415611</v>
      </c>
      <c r="GE1098">
        <v>0.0828022905463849</v>
      </c>
      <c r="GF1098">
        <v>1</v>
      </c>
      <c r="GG1098">
        <v>965.825617647059</v>
      </c>
      <c r="GH1098">
        <v>-3.23494270604815</v>
      </c>
      <c r="GI1098">
        <v>0.379135472816</v>
      </c>
      <c r="GJ1098">
        <v>-1</v>
      </c>
      <c r="GK1098">
        <v>31.8192380952381</v>
      </c>
      <c r="GL1098">
        <v>0.119018181818202</v>
      </c>
      <c r="GM1098">
        <v>0.0124335749826054</v>
      </c>
      <c r="GN1098">
        <v>0</v>
      </c>
      <c r="GO1098">
        <v>1</v>
      </c>
      <c r="GP1098">
        <v>2</v>
      </c>
      <c r="GQ1098" t="s">
        <v>446</v>
      </c>
      <c r="GR1098">
        <v>3.12622</v>
      </c>
      <c r="GS1098">
        <v>2.71883</v>
      </c>
      <c r="GT1098">
        <v>0.0807911</v>
      </c>
      <c r="GU1098">
        <v>0.084108</v>
      </c>
      <c r="GV1098">
        <v>0.1788</v>
      </c>
      <c r="GW1098">
        <v>0.102615</v>
      </c>
      <c r="GX1098">
        <v>32765.6</v>
      </c>
      <c r="GY1098">
        <v>34468.7</v>
      </c>
      <c r="GZ1098">
        <v>32395.1</v>
      </c>
      <c r="HA1098">
        <v>34220.7</v>
      </c>
      <c r="HB1098">
        <v>38315.8</v>
      </c>
      <c r="HC1098">
        <v>44319.6</v>
      </c>
      <c r="HD1098">
        <v>50966.8</v>
      </c>
      <c r="HE1098">
        <v>54920.5</v>
      </c>
      <c r="HF1098">
        <v>1.6547</v>
      </c>
      <c r="HG1098">
        <v>1.50315</v>
      </c>
      <c r="HH1098">
        <v>-0.128783</v>
      </c>
      <c r="HI1098">
        <v>0</v>
      </c>
      <c r="HJ1098">
        <v>50.0372</v>
      </c>
      <c r="HK1098">
        <v>999.9</v>
      </c>
      <c r="HL1098">
        <v>56.116</v>
      </c>
      <c r="HM1098">
        <v>30.454</v>
      </c>
      <c r="HN1098">
        <v>27.2089</v>
      </c>
      <c r="HO1098">
        <v>60.3371</v>
      </c>
      <c r="HP1098">
        <v>40.601</v>
      </c>
      <c r="HQ1098">
        <v>1</v>
      </c>
      <c r="HR1098">
        <v>2.64812</v>
      </c>
      <c r="HS1098">
        <v>0.804055</v>
      </c>
      <c r="HT1098">
        <v>20.1088</v>
      </c>
      <c r="HU1098">
        <v>5.18569</v>
      </c>
      <c r="HV1098">
        <v>12.0159</v>
      </c>
      <c r="HW1098">
        <v>4.96715</v>
      </c>
      <c r="HX1098">
        <v>3.296</v>
      </c>
      <c r="HY1098">
        <v>9999</v>
      </c>
      <c r="HZ1098">
        <v>9999</v>
      </c>
      <c r="IA1098">
        <v>999.9</v>
      </c>
      <c r="IB1098">
        <v>9999</v>
      </c>
      <c r="IC1098">
        <v>1.86325</v>
      </c>
      <c r="ID1098">
        <v>1.86809</v>
      </c>
      <c r="IE1098">
        <v>1.86783</v>
      </c>
      <c r="IF1098">
        <v>1.86905</v>
      </c>
      <c r="IG1098">
        <v>1.86981</v>
      </c>
      <c r="IH1098">
        <v>1.86586</v>
      </c>
      <c r="II1098">
        <v>1.86692</v>
      </c>
      <c r="IJ1098">
        <v>1.8684</v>
      </c>
      <c r="IK1098">
        <v>5</v>
      </c>
      <c r="IL1098">
        <v>0</v>
      </c>
      <c r="IM1098">
        <v>0</v>
      </c>
      <c r="IN1098">
        <v>0</v>
      </c>
      <c r="IO1098" t="s">
        <v>441</v>
      </c>
      <c r="IP1098" t="s">
        <v>442</v>
      </c>
      <c r="IQ1098" t="s">
        <v>443</v>
      </c>
      <c r="IR1098" t="s">
        <v>443</v>
      </c>
      <c r="IS1098" t="s">
        <v>443</v>
      </c>
      <c r="IT1098" t="s">
        <v>443</v>
      </c>
      <c r="IU1098">
        <v>0</v>
      </c>
      <c r="IV1098">
        <v>100</v>
      </c>
      <c r="IW1098">
        <v>100</v>
      </c>
      <c r="IX1098">
        <v>1.097</v>
      </c>
      <c r="IY1098">
        <v>-0.0441</v>
      </c>
      <c r="IZ1098">
        <v>1.09748391826392</v>
      </c>
      <c r="JA1098">
        <v>0</v>
      </c>
      <c r="JB1098">
        <v>0</v>
      </c>
      <c r="JC1098">
        <v>0</v>
      </c>
      <c r="JD1098">
        <v>-0.0441141096964596</v>
      </c>
      <c r="JE1098">
        <v>0</v>
      </c>
      <c r="JF1098">
        <v>0</v>
      </c>
      <c r="JG1098">
        <v>0</v>
      </c>
      <c r="JH1098">
        <v>5</v>
      </c>
      <c r="JI1098">
        <v>2273</v>
      </c>
      <c r="JJ1098">
        <v>1</v>
      </c>
      <c r="JK1098">
        <v>24</v>
      </c>
      <c r="JL1098">
        <v>29357122</v>
      </c>
      <c r="JM1098">
        <v>29357122</v>
      </c>
      <c r="JN1098">
        <v>1.03394</v>
      </c>
      <c r="JO1098">
        <v>2.63916</v>
      </c>
      <c r="JP1098">
        <v>1.54785</v>
      </c>
      <c r="JQ1098">
        <v>2.31445</v>
      </c>
      <c r="JR1098">
        <v>1.64673</v>
      </c>
      <c r="JS1098">
        <v>2.37671</v>
      </c>
      <c r="JT1098">
        <v>34.3952</v>
      </c>
      <c r="JU1098">
        <v>24.1838</v>
      </c>
      <c r="JV1098">
        <v>18</v>
      </c>
      <c r="JW1098">
        <v>489.183</v>
      </c>
      <c r="JX1098">
        <v>379.316</v>
      </c>
      <c r="JY1098">
        <v>51.2902</v>
      </c>
      <c r="JZ1098">
        <v>56.8224</v>
      </c>
      <c r="KA1098">
        <v>29.9995</v>
      </c>
      <c r="KB1098">
        <v>56.1796</v>
      </c>
      <c r="KC1098">
        <v>55.9737</v>
      </c>
      <c r="KD1098">
        <v>20.8262</v>
      </c>
      <c r="KE1098">
        <v>0</v>
      </c>
      <c r="KF1098">
        <v>100</v>
      </c>
      <c r="KG1098">
        <v>51.2833</v>
      </c>
      <c r="KH1098">
        <v>440.501</v>
      </c>
      <c r="KI1098">
        <v>26.2864</v>
      </c>
      <c r="KJ1098">
        <v>92.3411</v>
      </c>
      <c r="KK1098">
        <v>88.841</v>
      </c>
    </row>
    <row r="1099" spans="1:297">
      <c r="A1099">
        <v>1083</v>
      </c>
      <c r="B1099">
        <v>1761427323</v>
      </c>
      <c r="C1099">
        <v>19142</v>
      </c>
      <c r="D1099" t="s">
        <v>2619</v>
      </c>
      <c r="E1099" t="s">
        <v>2620</v>
      </c>
      <c r="F1099">
        <v>5</v>
      </c>
      <c r="G1099" t="s">
        <v>2568</v>
      </c>
      <c r="H1099" t="s">
        <v>436</v>
      </c>
      <c r="I1099">
        <v>1761427314.35714</v>
      </c>
      <c r="J1099">
        <f>(K1099)/1000</f>
        <v>0</v>
      </c>
      <c r="K1099">
        <f>IF(DP1099, AN1099, AH1099)</f>
        <v>0</v>
      </c>
      <c r="L1099">
        <f>IF(DP1099, AI1099, AG1099)</f>
        <v>0</v>
      </c>
      <c r="M1099">
        <f>DR1099 - IF(AU1099&gt;1, L1099*DL1099*100.0/(AW1099), 0)</f>
        <v>0</v>
      </c>
      <c r="N1099">
        <f>((T1099-J1099/2)*M1099-L1099)/(T1099+J1099/2)</f>
        <v>0</v>
      </c>
      <c r="O1099">
        <f>N1099*(DY1099+DZ1099)/1000.0</f>
        <v>0</v>
      </c>
      <c r="P1099">
        <f>(DR1099 - IF(AU1099&gt;1, L1099*DL1099*100.0/(AW1099), 0))*(DY1099+DZ1099)/1000.0</f>
        <v>0</v>
      </c>
      <c r="Q1099">
        <f>2.0/((1/S1099-1/R1099)+SIGN(S1099)*SQRT((1/S1099-1/R1099)*(1/S1099-1/R1099) + 4*DM1099/((DM1099+1)*(DM1099+1))*(2*1/S1099*1/R1099-1/R1099*1/R1099)))</f>
        <v>0</v>
      </c>
      <c r="R1099">
        <f>IF(LEFT(DN1099,1)&lt;&gt;"0",IF(LEFT(DN1099,1)="1",3.0,DO1099),$D$5+$E$5*(EF1099*DY1099/($K$5*1000))+$F$5*(EF1099*DY1099/($K$5*1000))*MAX(MIN(DL1099,$J$5),$I$5)*MAX(MIN(DL1099,$J$5),$I$5)+$G$5*MAX(MIN(DL1099,$J$5),$I$5)*(EF1099*DY1099/($K$5*1000))+$H$5*(EF1099*DY1099/($K$5*1000))*(EF1099*DY1099/($K$5*1000)))</f>
        <v>0</v>
      </c>
      <c r="S1099">
        <f>J1099*(1000-(1000*0.61365*exp(17.502*W1099/(240.97+W1099))/(DY1099+DZ1099)+DT1099)/2)/(1000*0.61365*exp(17.502*W1099/(240.97+W1099))/(DY1099+DZ1099)-DT1099)</f>
        <v>0</v>
      </c>
      <c r="T1099">
        <f>1/((DM1099+1)/(Q1099/1.6)+1/(R1099/1.37)) + DM1099/((DM1099+1)/(Q1099/1.6) + DM1099/(R1099/1.37))</f>
        <v>0</v>
      </c>
      <c r="U1099">
        <f>(DH1099*DK1099)</f>
        <v>0</v>
      </c>
      <c r="V1099">
        <f>(EA1099+(U1099+2*0.95*5.67E-8*(((EA1099+$B$7)+273)^4-(EA1099+273)^4)-44100*J1099)/(1.84*29.3*R1099+8*0.95*5.67E-8*(EA1099+273)^3))</f>
        <v>0</v>
      </c>
      <c r="W1099">
        <f>($C$7*EB1099+$D$7*EC1099+$E$7*V1099)</f>
        <v>0</v>
      </c>
      <c r="X1099">
        <f>0.61365*exp(17.502*W1099/(240.97+W1099))</f>
        <v>0</v>
      </c>
      <c r="Y1099">
        <f>(Z1099/AA1099*100)</f>
        <v>0</v>
      </c>
      <c r="Z1099">
        <f>DT1099*(DY1099+DZ1099)/1000</f>
        <v>0</v>
      </c>
      <c r="AA1099">
        <f>0.61365*exp(17.502*EA1099/(240.97+EA1099))</f>
        <v>0</v>
      </c>
      <c r="AB1099">
        <f>(X1099-DT1099*(DY1099+DZ1099)/1000)</f>
        <v>0</v>
      </c>
      <c r="AC1099">
        <f>(-J1099*44100)</f>
        <v>0</v>
      </c>
      <c r="AD1099">
        <f>2*29.3*R1099*0.92*(EA1099-W1099)</f>
        <v>0</v>
      </c>
      <c r="AE1099">
        <f>2*0.95*5.67E-8*(((EA1099+$B$7)+273)^4-(W1099+273)^4)</f>
        <v>0</v>
      </c>
      <c r="AF1099">
        <f>U1099+AE1099+AC1099+AD1099</f>
        <v>0</v>
      </c>
      <c r="AG1099">
        <f>DX1099*AU1099*(DS1099-DR1099*(1000-AU1099*DU1099)/(1000-AU1099*DT1099))/(100*DL1099)</f>
        <v>0</v>
      </c>
      <c r="AH1099">
        <f>1000*DX1099*AU1099*(DT1099-DU1099)/(100*DL1099*(1000-AU1099*DT1099))</f>
        <v>0</v>
      </c>
      <c r="AI1099">
        <f>(AJ1099 - AK1099 - DY1099*1E3/(8.314*(EA1099+273.15)) * AM1099/DX1099 * AL1099) * DX1099/(100*DL1099) * (1000 - DU1099)/1000</f>
        <v>0</v>
      </c>
      <c r="AJ1099">
        <v>436.258344483783</v>
      </c>
      <c r="AK1099">
        <v>428.729109090909</v>
      </c>
      <c r="AL1099">
        <v>0.636724834552853</v>
      </c>
      <c r="AM1099">
        <v>65.4933450207612</v>
      </c>
      <c r="AN1099">
        <f>(AP1099 - AO1099 + DY1099*1E3/(8.314*(EA1099+273.15)) * AR1099/DX1099 * AQ1099) * DX1099/(100*DL1099) * 1000/(1000 - AP1099)</f>
        <v>0</v>
      </c>
      <c r="AO1099">
        <v>25.937007284057</v>
      </c>
      <c r="AP1099">
        <v>57.7896284848485</v>
      </c>
      <c r="AQ1099">
        <v>0.005478178819678</v>
      </c>
      <c r="AR1099">
        <v>110.853086517706</v>
      </c>
      <c r="AS1099">
        <v>4</v>
      </c>
      <c r="AT1099">
        <v>1</v>
      </c>
      <c r="AU1099">
        <f>IF(AS1099*$H$13&gt;=AW1099,1.0,(AW1099/(AW1099-AS1099*$H$13)))</f>
        <v>0</v>
      </c>
      <c r="AV1099">
        <f>(AU1099-1)*100</f>
        <v>0</v>
      </c>
      <c r="AW1099">
        <f>MAX(0,($B$13+$C$13*EF1099)/(1+$D$13*EF1099)*DY1099/(EA1099+273)*$E$13)</f>
        <v>0</v>
      </c>
      <c r="AX1099" t="s">
        <v>437</v>
      </c>
      <c r="AY1099" t="s">
        <v>437</v>
      </c>
      <c r="AZ1099">
        <v>0</v>
      </c>
      <c r="BA1099">
        <v>0</v>
      </c>
      <c r="BB1099">
        <f>1-AZ1099/BA1099</f>
        <v>0</v>
      </c>
      <c r="BC1099">
        <v>0</v>
      </c>
      <c r="BD1099" t="s">
        <v>437</v>
      </c>
      <c r="BE1099" t="s">
        <v>437</v>
      </c>
      <c r="BF1099">
        <v>0</v>
      </c>
      <c r="BG1099">
        <v>0</v>
      </c>
      <c r="BH1099">
        <f>1-BF1099/BG1099</f>
        <v>0</v>
      </c>
      <c r="BI1099">
        <v>0.5</v>
      </c>
      <c r="BJ1099">
        <f>DI1099</f>
        <v>0</v>
      </c>
      <c r="BK1099">
        <f>L1099</f>
        <v>0</v>
      </c>
      <c r="BL1099">
        <f>BH1099*BI1099*BJ1099</f>
        <v>0</v>
      </c>
      <c r="BM1099">
        <f>(BK1099-BC1099)/BJ1099</f>
        <v>0</v>
      </c>
      <c r="BN1099">
        <f>(BA1099-BG1099)/BG1099</f>
        <v>0</v>
      </c>
      <c r="BO1099">
        <f>AZ1099/(BB1099+AZ1099/BG1099)</f>
        <v>0</v>
      </c>
      <c r="BP1099" t="s">
        <v>437</v>
      </c>
      <c r="BQ1099">
        <v>0</v>
      </c>
      <c r="BR1099">
        <f>IF(BQ1099&lt;&gt;0, BQ1099, BO1099)</f>
        <v>0</v>
      </c>
      <c r="BS1099">
        <f>1-BR1099/BG1099</f>
        <v>0</v>
      </c>
      <c r="BT1099">
        <f>(BG1099-BF1099)/(BG1099-BR1099)</f>
        <v>0</v>
      </c>
      <c r="BU1099">
        <f>(BA1099-BG1099)/(BA1099-BR1099)</f>
        <v>0</v>
      </c>
      <c r="BV1099">
        <f>(BG1099-BF1099)/(BG1099-AZ1099)</f>
        <v>0</v>
      </c>
      <c r="BW1099">
        <f>(BA1099-BG1099)/(BA1099-AZ1099)</f>
        <v>0</v>
      </c>
      <c r="BX1099">
        <f>(BT1099*BR1099/BF1099)</f>
        <v>0</v>
      </c>
      <c r="BY1099">
        <f>(1-BX1099)</f>
        <v>0</v>
      </c>
      <c r="DH1099">
        <f>$B$11*EG1099+$C$11*EH1099+$F$11*ES1099*(1-EV1099)</f>
        <v>0</v>
      </c>
      <c r="DI1099">
        <f>DH1099*DJ1099</f>
        <v>0</v>
      </c>
      <c r="DJ1099">
        <f>($B$11*$D$9+$C$11*$D$9+$F$11*((FF1099+EX1099)/MAX(FF1099+EX1099+FG1099, 0.1)*$I$9+FG1099/MAX(FF1099+EX1099+FG1099, 0.1)*$J$9))/($B$11+$C$11+$F$11)</f>
        <v>0</v>
      </c>
      <c r="DK1099">
        <f>($B$11*$K$9+$C$11*$K$9+$F$11*((FF1099+EX1099)/MAX(FF1099+EX1099+FG1099, 0.1)*$P$9+FG1099/MAX(FF1099+EX1099+FG1099, 0.1)*$Q$9))/($B$11+$C$11+$F$11)</f>
        <v>0</v>
      </c>
      <c r="DL1099">
        <v>6</v>
      </c>
      <c r="DM1099">
        <v>0.5</v>
      </c>
      <c r="DN1099" t="s">
        <v>438</v>
      </c>
      <c r="DO1099">
        <v>2</v>
      </c>
      <c r="DP1099" t="b">
        <v>1</v>
      </c>
      <c r="DQ1099">
        <v>1761427314.35714</v>
      </c>
      <c r="DR1099">
        <v>401.937928571429</v>
      </c>
      <c r="DS1099">
        <v>422.097857142857</v>
      </c>
      <c r="DT1099">
        <v>57.7731428571429</v>
      </c>
      <c r="DU1099">
        <v>25.9395071428571</v>
      </c>
      <c r="DV1099">
        <v>400.840357142857</v>
      </c>
      <c r="DW1099">
        <v>57.81725</v>
      </c>
      <c r="DX1099">
        <v>500.0035</v>
      </c>
      <c r="DY1099">
        <v>90.1847071428571</v>
      </c>
      <c r="DZ1099">
        <v>0.0405600857142857</v>
      </c>
      <c r="EA1099">
        <v>52.3428714285714</v>
      </c>
      <c r="EB1099">
        <v>48.0058071428571</v>
      </c>
      <c r="EC1099">
        <v>999.9</v>
      </c>
      <c r="ED1099">
        <v>0</v>
      </c>
      <c r="EE1099">
        <v>0</v>
      </c>
      <c r="EF1099">
        <v>10009.905</v>
      </c>
      <c r="EG1099">
        <v>0</v>
      </c>
      <c r="EH1099">
        <v>1209.76428571429</v>
      </c>
      <c r="EI1099">
        <v>-20.1601071428571</v>
      </c>
      <c r="EJ1099">
        <v>426.582857142857</v>
      </c>
      <c r="EK1099">
        <v>433.3385</v>
      </c>
      <c r="EL1099">
        <v>31.8336357142857</v>
      </c>
      <c r="EM1099">
        <v>422.097857142857</v>
      </c>
      <c r="EN1099">
        <v>25.9395071428571</v>
      </c>
      <c r="EO1099">
        <v>5.21025357142857</v>
      </c>
      <c r="EP1099">
        <v>2.33934642857143</v>
      </c>
      <c r="EQ1099">
        <v>33.5496714285714</v>
      </c>
      <c r="ER1099">
        <v>19.9499214285714</v>
      </c>
      <c r="ES1099">
        <v>1200.00071428571</v>
      </c>
      <c r="ET1099">
        <v>0.9670045</v>
      </c>
      <c r="EU1099">
        <v>0.0329956285714286</v>
      </c>
      <c r="EV1099">
        <v>0</v>
      </c>
      <c r="EW1099">
        <v>965.4425</v>
      </c>
      <c r="EX1099">
        <v>5.00059</v>
      </c>
      <c r="EY1099">
        <v>12732.8857142857</v>
      </c>
      <c r="EZ1099">
        <v>10358.7357142857</v>
      </c>
      <c r="FA1099">
        <v>63.937</v>
      </c>
      <c r="FB1099">
        <v>65.062</v>
      </c>
      <c r="FC1099">
        <v>63.946</v>
      </c>
      <c r="FD1099">
        <v>64.8165</v>
      </c>
      <c r="FE1099">
        <v>65.2588571428571</v>
      </c>
      <c r="FF1099">
        <v>1155.56642857143</v>
      </c>
      <c r="FG1099">
        <v>39.4321428571429</v>
      </c>
      <c r="FH1099">
        <v>0</v>
      </c>
      <c r="FI1099">
        <v>1761427283.5</v>
      </c>
      <c r="FJ1099">
        <v>0</v>
      </c>
      <c r="FK1099">
        <v>965.4924</v>
      </c>
      <c r="FL1099">
        <v>-0.956076928363445</v>
      </c>
      <c r="FM1099">
        <v>-9.99999996829885</v>
      </c>
      <c r="FN1099">
        <v>12732.432</v>
      </c>
      <c r="FO1099">
        <v>15</v>
      </c>
      <c r="FP1099">
        <v>0</v>
      </c>
      <c r="FQ1099" t="s">
        <v>439</v>
      </c>
      <c r="FR1099">
        <v>0</v>
      </c>
      <c r="FS1099">
        <v>0</v>
      </c>
      <c r="FT1099">
        <v>0</v>
      </c>
      <c r="FU1099">
        <v>0</v>
      </c>
      <c r="FV1099">
        <v>0</v>
      </c>
      <c r="FW1099">
        <v>0</v>
      </c>
      <c r="FX1099">
        <v>0</v>
      </c>
      <c r="FY1099">
        <v>0</v>
      </c>
      <c r="FZ1099">
        <v>0</v>
      </c>
      <c r="GA1099">
        <v>0</v>
      </c>
      <c r="GB1099">
        <v>0</v>
      </c>
      <c r="GC1099">
        <v>-19.6630428571429</v>
      </c>
      <c r="GD1099">
        <v>-17.3271272727273</v>
      </c>
      <c r="GE1099">
        <v>2.37963782409793</v>
      </c>
      <c r="GF1099">
        <v>0</v>
      </c>
      <c r="GG1099">
        <v>965.59005882353</v>
      </c>
      <c r="GH1099">
        <v>-1.88904507492835</v>
      </c>
      <c r="GI1099">
        <v>0.296084938248202</v>
      </c>
      <c r="GJ1099">
        <v>-1</v>
      </c>
      <c r="GK1099">
        <v>31.8296142857143</v>
      </c>
      <c r="GL1099">
        <v>0.104711688311768</v>
      </c>
      <c r="GM1099">
        <v>0.0113339055477798</v>
      </c>
      <c r="GN1099">
        <v>0</v>
      </c>
      <c r="GO1099">
        <v>0</v>
      </c>
      <c r="GP1099">
        <v>2</v>
      </c>
      <c r="GQ1099" t="s">
        <v>473</v>
      </c>
      <c r="GR1099">
        <v>3.1263</v>
      </c>
      <c r="GS1099">
        <v>2.71818</v>
      </c>
      <c r="GT1099">
        <v>0.0813652</v>
      </c>
      <c r="GU1099">
        <v>0.0858686</v>
      </c>
      <c r="GV1099">
        <v>0.178826</v>
      </c>
      <c r="GW1099">
        <v>0.102617</v>
      </c>
      <c r="GX1099">
        <v>32745.5</v>
      </c>
      <c r="GY1099">
        <v>34402.7</v>
      </c>
      <c r="GZ1099">
        <v>32395.4</v>
      </c>
      <c r="HA1099">
        <v>34220.9</v>
      </c>
      <c r="HB1099">
        <v>38315</v>
      </c>
      <c r="HC1099">
        <v>44319.8</v>
      </c>
      <c r="HD1099">
        <v>50967.4</v>
      </c>
      <c r="HE1099">
        <v>54920.8</v>
      </c>
      <c r="HF1099">
        <v>1.6551</v>
      </c>
      <c r="HG1099">
        <v>1.50332</v>
      </c>
      <c r="HH1099">
        <v>-0.129305</v>
      </c>
      <c r="HI1099">
        <v>0</v>
      </c>
      <c r="HJ1099">
        <v>50.0447</v>
      </c>
      <c r="HK1099">
        <v>999.9</v>
      </c>
      <c r="HL1099">
        <v>56.116</v>
      </c>
      <c r="HM1099">
        <v>30.434</v>
      </c>
      <c r="HN1099">
        <v>27.1802</v>
      </c>
      <c r="HO1099">
        <v>59.9871</v>
      </c>
      <c r="HP1099">
        <v>40.4167</v>
      </c>
      <c r="HQ1099">
        <v>1</v>
      </c>
      <c r="HR1099">
        <v>2.64774</v>
      </c>
      <c r="HS1099">
        <v>0.807756</v>
      </c>
      <c r="HT1099">
        <v>20.1088</v>
      </c>
      <c r="HU1099">
        <v>5.18554</v>
      </c>
      <c r="HV1099">
        <v>12.0159</v>
      </c>
      <c r="HW1099">
        <v>4.96675</v>
      </c>
      <c r="HX1099">
        <v>3.29595</v>
      </c>
      <c r="HY1099">
        <v>9999</v>
      </c>
      <c r="HZ1099">
        <v>9999</v>
      </c>
      <c r="IA1099">
        <v>999.9</v>
      </c>
      <c r="IB1099">
        <v>9999</v>
      </c>
      <c r="IC1099">
        <v>1.86325</v>
      </c>
      <c r="ID1099">
        <v>1.86812</v>
      </c>
      <c r="IE1099">
        <v>1.86783</v>
      </c>
      <c r="IF1099">
        <v>1.86905</v>
      </c>
      <c r="IG1099">
        <v>1.86981</v>
      </c>
      <c r="IH1099">
        <v>1.86587</v>
      </c>
      <c r="II1099">
        <v>1.86693</v>
      </c>
      <c r="IJ1099">
        <v>1.86841</v>
      </c>
      <c r="IK1099">
        <v>5</v>
      </c>
      <c r="IL1099">
        <v>0</v>
      </c>
      <c r="IM1099">
        <v>0</v>
      </c>
      <c r="IN1099">
        <v>0</v>
      </c>
      <c r="IO1099" t="s">
        <v>441</v>
      </c>
      <c r="IP1099" t="s">
        <v>442</v>
      </c>
      <c r="IQ1099" t="s">
        <v>443</v>
      </c>
      <c r="IR1099" t="s">
        <v>443</v>
      </c>
      <c r="IS1099" t="s">
        <v>443</v>
      </c>
      <c r="IT1099" t="s">
        <v>443</v>
      </c>
      <c r="IU1099">
        <v>0</v>
      </c>
      <c r="IV1099">
        <v>100</v>
      </c>
      <c r="IW1099">
        <v>100</v>
      </c>
      <c r="IX1099">
        <v>1.098</v>
      </c>
      <c r="IY1099">
        <v>-0.0441</v>
      </c>
      <c r="IZ1099">
        <v>1.09748391826392</v>
      </c>
      <c r="JA1099">
        <v>0</v>
      </c>
      <c r="JB1099">
        <v>0</v>
      </c>
      <c r="JC1099">
        <v>0</v>
      </c>
      <c r="JD1099">
        <v>-0.0441141096964596</v>
      </c>
      <c r="JE1099">
        <v>0</v>
      </c>
      <c r="JF1099">
        <v>0</v>
      </c>
      <c r="JG1099">
        <v>0</v>
      </c>
      <c r="JH1099">
        <v>5</v>
      </c>
      <c r="JI1099">
        <v>2273</v>
      </c>
      <c r="JJ1099">
        <v>1</v>
      </c>
      <c r="JK1099">
        <v>24</v>
      </c>
      <c r="JL1099">
        <v>29357122.1</v>
      </c>
      <c r="JM1099">
        <v>29357122.1</v>
      </c>
      <c r="JN1099">
        <v>1.06323</v>
      </c>
      <c r="JO1099">
        <v>2.6416</v>
      </c>
      <c r="JP1099">
        <v>1.54785</v>
      </c>
      <c r="JQ1099">
        <v>2.31445</v>
      </c>
      <c r="JR1099">
        <v>1.64673</v>
      </c>
      <c r="JS1099">
        <v>2.33521</v>
      </c>
      <c r="JT1099">
        <v>34.3952</v>
      </c>
      <c r="JU1099">
        <v>24.1838</v>
      </c>
      <c r="JV1099">
        <v>18</v>
      </c>
      <c r="JW1099">
        <v>489.443</v>
      </c>
      <c r="JX1099">
        <v>379.397</v>
      </c>
      <c r="JY1099">
        <v>51.2835</v>
      </c>
      <c r="JZ1099">
        <v>56.8165</v>
      </c>
      <c r="KA1099">
        <v>29.9996</v>
      </c>
      <c r="KB1099">
        <v>56.1724</v>
      </c>
      <c r="KC1099">
        <v>55.9673</v>
      </c>
      <c r="KD1099">
        <v>21.3609</v>
      </c>
      <c r="KE1099">
        <v>0</v>
      </c>
      <c r="KF1099">
        <v>100</v>
      </c>
      <c r="KG1099">
        <v>51.2824</v>
      </c>
      <c r="KH1099">
        <v>454.052</v>
      </c>
      <c r="KI1099">
        <v>26.2864</v>
      </c>
      <c r="KJ1099">
        <v>92.3422</v>
      </c>
      <c r="KK1099">
        <v>88.8414</v>
      </c>
    </row>
    <row r="1100" spans="1:297">
      <c r="A1100">
        <v>1084</v>
      </c>
      <c r="B1100">
        <v>1761427328</v>
      </c>
      <c r="C1100">
        <v>19147</v>
      </c>
      <c r="D1100" t="s">
        <v>2621</v>
      </c>
      <c r="E1100" t="s">
        <v>2622</v>
      </c>
      <c r="F1100">
        <v>5</v>
      </c>
      <c r="G1100" t="s">
        <v>2568</v>
      </c>
      <c r="H1100" t="s">
        <v>436</v>
      </c>
      <c r="I1100">
        <v>1761427319.84615</v>
      </c>
      <c r="J1100">
        <f>(K1100)/1000</f>
        <v>0</v>
      </c>
      <c r="K1100">
        <f>IF(DP1100, AN1100, AH1100)</f>
        <v>0</v>
      </c>
      <c r="L1100">
        <f>IF(DP1100, AI1100, AG1100)</f>
        <v>0</v>
      </c>
      <c r="M1100">
        <f>DR1100 - IF(AU1100&gt;1, L1100*DL1100*100.0/(AW1100), 0)</f>
        <v>0</v>
      </c>
      <c r="N1100">
        <f>((T1100-J1100/2)*M1100-L1100)/(T1100+J1100/2)</f>
        <v>0</v>
      </c>
      <c r="O1100">
        <f>N1100*(DY1100+DZ1100)/1000.0</f>
        <v>0</v>
      </c>
      <c r="P1100">
        <f>(DR1100 - IF(AU1100&gt;1, L1100*DL1100*100.0/(AW1100), 0))*(DY1100+DZ1100)/1000.0</f>
        <v>0</v>
      </c>
      <c r="Q1100">
        <f>2.0/((1/S1100-1/R1100)+SIGN(S1100)*SQRT((1/S1100-1/R1100)*(1/S1100-1/R1100) + 4*DM1100/((DM1100+1)*(DM1100+1))*(2*1/S1100*1/R1100-1/R1100*1/R1100)))</f>
        <v>0</v>
      </c>
      <c r="R1100">
        <f>IF(LEFT(DN1100,1)&lt;&gt;"0",IF(LEFT(DN1100,1)="1",3.0,DO1100),$D$5+$E$5*(EF1100*DY1100/($K$5*1000))+$F$5*(EF1100*DY1100/($K$5*1000))*MAX(MIN(DL1100,$J$5),$I$5)*MAX(MIN(DL1100,$J$5),$I$5)+$G$5*MAX(MIN(DL1100,$J$5),$I$5)*(EF1100*DY1100/($K$5*1000))+$H$5*(EF1100*DY1100/($K$5*1000))*(EF1100*DY1100/($K$5*1000)))</f>
        <v>0</v>
      </c>
      <c r="S1100">
        <f>J1100*(1000-(1000*0.61365*exp(17.502*W1100/(240.97+W1100))/(DY1100+DZ1100)+DT1100)/2)/(1000*0.61365*exp(17.502*W1100/(240.97+W1100))/(DY1100+DZ1100)-DT1100)</f>
        <v>0</v>
      </c>
      <c r="T1100">
        <f>1/((DM1100+1)/(Q1100/1.6)+1/(R1100/1.37)) + DM1100/((DM1100+1)/(Q1100/1.6) + DM1100/(R1100/1.37))</f>
        <v>0</v>
      </c>
      <c r="U1100">
        <f>(DH1100*DK1100)</f>
        <v>0</v>
      </c>
      <c r="V1100">
        <f>(EA1100+(U1100+2*0.95*5.67E-8*(((EA1100+$B$7)+273)^4-(EA1100+273)^4)-44100*J1100)/(1.84*29.3*R1100+8*0.95*5.67E-8*(EA1100+273)^3))</f>
        <v>0</v>
      </c>
      <c r="W1100">
        <f>($C$7*EB1100+$D$7*EC1100+$E$7*V1100)</f>
        <v>0</v>
      </c>
      <c r="X1100">
        <f>0.61365*exp(17.502*W1100/(240.97+W1100))</f>
        <v>0</v>
      </c>
      <c r="Y1100">
        <f>(Z1100/AA1100*100)</f>
        <v>0</v>
      </c>
      <c r="Z1100">
        <f>DT1100*(DY1100+DZ1100)/1000</f>
        <v>0</v>
      </c>
      <c r="AA1100">
        <f>0.61365*exp(17.502*EA1100/(240.97+EA1100))</f>
        <v>0</v>
      </c>
      <c r="AB1100">
        <f>(X1100-DT1100*(DY1100+DZ1100)/1000)</f>
        <v>0</v>
      </c>
      <c r="AC1100">
        <f>(-J1100*44100)</f>
        <v>0</v>
      </c>
      <c r="AD1100">
        <f>2*29.3*R1100*0.92*(EA1100-W1100)</f>
        <v>0</v>
      </c>
      <c r="AE1100">
        <f>2*0.95*5.67E-8*(((EA1100+$B$7)+273)^4-(W1100+273)^4)</f>
        <v>0</v>
      </c>
      <c r="AF1100">
        <f>U1100+AE1100+AC1100+AD1100</f>
        <v>0</v>
      </c>
      <c r="AG1100">
        <f>DX1100*AU1100*(DS1100-DR1100*(1000-AU1100*DU1100)/(1000-AU1100*DT1100))/(100*DL1100)</f>
        <v>0</v>
      </c>
      <c r="AH1100">
        <f>1000*DX1100*AU1100*(DT1100-DU1100)/(100*DL1100*(1000-AU1100*DT1100))</f>
        <v>0</v>
      </c>
      <c r="AI1100">
        <f>(AJ1100 - AK1100 - DY1100*1E3/(8.314*(EA1100+273.15)) * AM1100/DX1100 * AL1100) * DX1100/(100*DL1100) * (1000 - DU1100)/1000</f>
        <v>0</v>
      </c>
      <c r="AJ1100">
        <v>449.330986068861</v>
      </c>
      <c r="AK1100">
        <v>437.178309090909</v>
      </c>
      <c r="AL1100">
        <v>1.79967602895475</v>
      </c>
      <c r="AM1100">
        <v>65.4933450207612</v>
      </c>
      <c r="AN1100">
        <f>(AP1100 - AO1100 + DY1100*1E3/(8.314*(EA1100+273.15)) * AR1100/DX1100 * AQ1100) * DX1100/(100*DL1100) * 1000/(1000 - AP1100)</f>
        <v>0</v>
      </c>
      <c r="AO1100">
        <v>25.9365106940435</v>
      </c>
      <c r="AP1100">
        <v>57.7867575757576</v>
      </c>
      <c r="AQ1100">
        <v>-0.000571237548877272</v>
      </c>
      <c r="AR1100">
        <v>110.853086517706</v>
      </c>
      <c r="AS1100">
        <v>5</v>
      </c>
      <c r="AT1100">
        <v>1</v>
      </c>
      <c r="AU1100">
        <f>IF(AS1100*$H$13&gt;=AW1100,1.0,(AW1100/(AW1100-AS1100*$H$13)))</f>
        <v>0</v>
      </c>
      <c r="AV1100">
        <f>(AU1100-1)*100</f>
        <v>0</v>
      </c>
      <c r="AW1100">
        <f>MAX(0,($B$13+$C$13*EF1100)/(1+$D$13*EF1100)*DY1100/(EA1100+273)*$E$13)</f>
        <v>0</v>
      </c>
      <c r="AX1100" t="s">
        <v>437</v>
      </c>
      <c r="AY1100" t="s">
        <v>437</v>
      </c>
      <c r="AZ1100">
        <v>0</v>
      </c>
      <c r="BA1100">
        <v>0</v>
      </c>
      <c r="BB1100">
        <f>1-AZ1100/BA1100</f>
        <v>0</v>
      </c>
      <c r="BC1100">
        <v>0</v>
      </c>
      <c r="BD1100" t="s">
        <v>437</v>
      </c>
      <c r="BE1100" t="s">
        <v>437</v>
      </c>
      <c r="BF1100">
        <v>0</v>
      </c>
      <c r="BG1100">
        <v>0</v>
      </c>
      <c r="BH1100">
        <f>1-BF1100/BG1100</f>
        <v>0</v>
      </c>
      <c r="BI1100">
        <v>0.5</v>
      </c>
      <c r="BJ1100">
        <f>DI1100</f>
        <v>0</v>
      </c>
      <c r="BK1100">
        <f>L1100</f>
        <v>0</v>
      </c>
      <c r="BL1100">
        <f>BH1100*BI1100*BJ1100</f>
        <v>0</v>
      </c>
      <c r="BM1100">
        <f>(BK1100-BC1100)/BJ1100</f>
        <v>0</v>
      </c>
      <c r="BN1100">
        <f>(BA1100-BG1100)/BG1100</f>
        <v>0</v>
      </c>
      <c r="BO1100">
        <f>AZ1100/(BB1100+AZ1100/BG1100)</f>
        <v>0</v>
      </c>
      <c r="BP1100" t="s">
        <v>437</v>
      </c>
      <c r="BQ1100">
        <v>0</v>
      </c>
      <c r="BR1100">
        <f>IF(BQ1100&lt;&gt;0, BQ1100, BO1100)</f>
        <v>0</v>
      </c>
      <c r="BS1100">
        <f>1-BR1100/BG1100</f>
        <v>0</v>
      </c>
      <c r="BT1100">
        <f>(BG1100-BF1100)/(BG1100-BR1100)</f>
        <v>0</v>
      </c>
      <c r="BU1100">
        <f>(BA1100-BG1100)/(BA1100-BR1100)</f>
        <v>0</v>
      </c>
      <c r="BV1100">
        <f>(BG1100-BF1100)/(BG1100-AZ1100)</f>
        <v>0</v>
      </c>
      <c r="BW1100">
        <f>(BA1100-BG1100)/(BA1100-AZ1100)</f>
        <v>0</v>
      </c>
      <c r="BX1100">
        <f>(BT1100*BR1100/BF1100)</f>
        <v>0</v>
      </c>
      <c r="BY1100">
        <f>(1-BX1100)</f>
        <v>0</v>
      </c>
      <c r="DH1100">
        <f>$B$11*EG1100+$C$11*EH1100+$F$11*ES1100*(1-EV1100)</f>
        <v>0</v>
      </c>
      <c r="DI1100">
        <f>DH1100*DJ1100</f>
        <v>0</v>
      </c>
      <c r="DJ1100">
        <f>($B$11*$D$9+$C$11*$D$9+$F$11*((FF1100+EX1100)/MAX(FF1100+EX1100+FG1100, 0.1)*$I$9+FG1100/MAX(FF1100+EX1100+FG1100, 0.1)*$J$9))/($B$11+$C$11+$F$11)</f>
        <v>0</v>
      </c>
      <c r="DK1100">
        <f>($B$11*$K$9+$C$11*$K$9+$F$11*((FF1100+EX1100)/MAX(FF1100+EX1100+FG1100, 0.1)*$P$9+FG1100/MAX(FF1100+EX1100+FG1100, 0.1)*$Q$9))/($B$11+$C$11+$F$11)</f>
        <v>0</v>
      </c>
      <c r="DL1100">
        <v>6</v>
      </c>
      <c r="DM1100">
        <v>0.5</v>
      </c>
      <c r="DN1100" t="s">
        <v>438</v>
      </c>
      <c r="DO1100">
        <v>2</v>
      </c>
      <c r="DP1100" t="b">
        <v>1</v>
      </c>
      <c r="DQ1100">
        <v>1761427319.84615</v>
      </c>
      <c r="DR1100">
        <v>404.316153846154</v>
      </c>
      <c r="DS1100">
        <v>428.398461538462</v>
      </c>
      <c r="DT1100">
        <v>57.7810692307692</v>
      </c>
      <c r="DU1100">
        <v>25.938</v>
      </c>
      <c r="DV1100">
        <v>403.218615384615</v>
      </c>
      <c r="DW1100">
        <v>57.8251769230769</v>
      </c>
      <c r="DX1100">
        <v>499.979615384615</v>
      </c>
      <c r="DY1100">
        <v>90.1840384615384</v>
      </c>
      <c r="DZ1100">
        <v>0.0403717307692308</v>
      </c>
      <c r="EA1100">
        <v>52.3453076923077</v>
      </c>
      <c r="EB1100">
        <v>48.0097692307692</v>
      </c>
      <c r="EC1100">
        <v>999.9</v>
      </c>
      <c r="ED1100">
        <v>0</v>
      </c>
      <c r="EE1100">
        <v>0</v>
      </c>
      <c r="EF1100">
        <v>10009.1269230769</v>
      </c>
      <c r="EG1100">
        <v>0</v>
      </c>
      <c r="EH1100">
        <v>1209.76769230769</v>
      </c>
      <c r="EI1100">
        <v>-24.0824384615385</v>
      </c>
      <c r="EJ1100">
        <v>429.110615384615</v>
      </c>
      <c r="EK1100">
        <v>439.806153846154</v>
      </c>
      <c r="EL1100">
        <v>31.8430615384615</v>
      </c>
      <c r="EM1100">
        <v>428.398461538462</v>
      </c>
      <c r="EN1100">
        <v>25.938</v>
      </c>
      <c r="EO1100">
        <v>5.21093</v>
      </c>
      <c r="EP1100">
        <v>2.33919307692308</v>
      </c>
      <c r="EQ1100">
        <v>33.5520076923077</v>
      </c>
      <c r="ER1100">
        <v>19.9488538461538</v>
      </c>
      <c r="ES1100">
        <v>1199.99846153846</v>
      </c>
      <c r="ET1100">
        <v>0.967004307692308</v>
      </c>
      <c r="EU1100">
        <v>0.0329958461538462</v>
      </c>
      <c r="EV1100">
        <v>0</v>
      </c>
      <c r="EW1100">
        <v>965.464538461539</v>
      </c>
      <c r="EX1100">
        <v>5.00059</v>
      </c>
      <c r="EY1100">
        <v>12732.5153846154</v>
      </c>
      <c r="EZ1100">
        <v>10358.7307692308</v>
      </c>
      <c r="FA1100">
        <v>63.937</v>
      </c>
      <c r="FB1100">
        <v>65.062</v>
      </c>
      <c r="FC1100">
        <v>63.9418461538462</v>
      </c>
      <c r="FD1100">
        <v>64.8168461538462</v>
      </c>
      <c r="FE1100">
        <v>65.25</v>
      </c>
      <c r="FF1100">
        <v>1155.56384615385</v>
      </c>
      <c r="FG1100">
        <v>39.4323076923077</v>
      </c>
      <c r="FH1100">
        <v>0</v>
      </c>
      <c r="FI1100">
        <v>1761427288.9</v>
      </c>
      <c r="FJ1100">
        <v>0</v>
      </c>
      <c r="FK1100">
        <v>965.537461538461</v>
      </c>
      <c r="FL1100">
        <v>1.6365811976863</v>
      </c>
      <c r="FM1100">
        <v>8.39316243539006</v>
      </c>
      <c r="FN1100">
        <v>12732.4653846154</v>
      </c>
      <c r="FO1100">
        <v>15</v>
      </c>
      <c r="FP1100">
        <v>0</v>
      </c>
      <c r="FQ1100" t="s">
        <v>439</v>
      </c>
      <c r="FR1100">
        <v>0</v>
      </c>
      <c r="FS1100">
        <v>0</v>
      </c>
      <c r="FT1100">
        <v>0</v>
      </c>
      <c r="FU1100">
        <v>0</v>
      </c>
      <c r="FV1100">
        <v>0</v>
      </c>
      <c r="FW1100">
        <v>0</v>
      </c>
      <c r="FX1100">
        <v>0</v>
      </c>
      <c r="FY1100">
        <v>0</v>
      </c>
      <c r="FZ1100">
        <v>0</v>
      </c>
      <c r="GA1100">
        <v>0</v>
      </c>
      <c r="GB1100">
        <v>0</v>
      </c>
      <c r="GC1100">
        <v>-22.6859</v>
      </c>
      <c r="GD1100">
        <v>-47.9686646616541</v>
      </c>
      <c r="GE1100">
        <v>4.9937731165923</v>
      </c>
      <c r="GF1100">
        <v>0</v>
      </c>
      <c r="GG1100">
        <v>965.523352941177</v>
      </c>
      <c r="GH1100">
        <v>-0.058548512199358</v>
      </c>
      <c r="GI1100">
        <v>0.218979166663237</v>
      </c>
      <c r="GJ1100">
        <v>-1</v>
      </c>
      <c r="GK1100">
        <v>31.83922</v>
      </c>
      <c r="GL1100">
        <v>0.0928060150376098</v>
      </c>
      <c r="GM1100">
        <v>0.00964342262892162</v>
      </c>
      <c r="GN1100">
        <v>1</v>
      </c>
      <c r="GO1100">
        <v>1</v>
      </c>
      <c r="GP1100">
        <v>2</v>
      </c>
      <c r="GQ1100" t="s">
        <v>446</v>
      </c>
      <c r="GR1100">
        <v>3.12629</v>
      </c>
      <c r="GS1100">
        <v>2.71819</v>
      </c>
      <c r="GT1100">
        <v>0.0827218</v>
      </c>
      <c r="GU1100">
        <v>0.0879847</v>
      </c>
      <c r="GV1100">
        <v>0.178813</v>
      </c>
      <c r="GW1100">
        <v>0.102607</v>
      </c>
      <c r="GX1100">
        <v>32697.2</v>
      </c>
      <c r="GY1100">
        <v>34323.6</v>
      </c>
      <c r="GZ1100">
        <v>32395.4</v>
      </c>
      <c r="HA1100">
        <v>34221.5</v>
      </c>
      <c r="HB1100">
        <v>38315.5</v>
      </c>
      <c r="HC1100">
        <v>44320.7</v>
      </c>
      <c r="HD1100">
        <v>50967.3</v>
      </c>
      <c r="HE1100">
        <v>54921</v>
      </c>
      <c r="HF1100">
        <v>1.65492</v>
      </c>
      <c r="HG1100">
        <v>1.50312</v>
      </c>
      <c r="HH1100">
        <v>-0.128567</v>
      </c>
      <c r="HI1100">
        <v>0</v>
      </c>
      <c r="HJ1100">
        <v>50.0519</v>
      </c>
      <c r="HK1100">
        <v>999.9</v>
      </c>
      <c r="HL1100">
        <v>56.116</v>
      </c>
      <c r="HM1100">
        <v>30.434</v>
      </c>
      <c r="HN1100">
        <v>27.1789</v>
      </c>
      <c r="HO1100">
        <v>59.9971</v>
      </c>
      <c r="HP1100">
        <v>40.5649</v>
      </c>
      <c r="HQ1100">
        <v>1</v>
      </c>
      <c r="HR1100">
        <v>2.64712</v>
      </c>
      <c r="HS1100">
        <v>0.809336</v>
      </c>
      <c r="HT1100">
        <v>20.1086</v>
      </c>
      <c r="HU1100">
        <v>5.18464</v>
      </c>
      <c r="HV1100">
        <v>12.0159</v>
      </c>
      <c r="HW1100">
        <v>4.96665</v>
      </c>
      <c r="HX1100">
        <v>3.2958</v>
      </c>
      <c r="HY1100">
        <v>9999</v>
      </c>
      <c r="HZ1100">
        <v>9999</v>
      </c>
      <c r="IA1100">
        <v>999.9</v>
      </c>
      <c r="IB1100">
        <v>9999</v>
      </c>
      <c r="IC1100">
        <v>1.86325</v>
      </c>
      <c r="ID1100">
        <v>1.86811</v>
      </c>
      <c r="IE1100">
        <v>1.86784</v>
      </c>
      <c r="IF1100">
        <v>1.86905</v>
      </c>
      <c r="IG1100">
        <v>1.86981</v>
      </c>
      <c r="IH1100">
        <v>1.86588</v>
      </c>
      <c r="II1100">
        <v>1.86692</v>
      </c>
      <c r="IJ1100">
        <v>1.86842</v>
      </c>
      <c r="IK1100">
        <v>5</v>
      </c>
      <c r="IL1100">
        <v>0</v>
      </c>
      <c r="IM1100">
        <v>0</v>
      </c>
      <c r="IN1100">
        <v>0</v>
      </c>
      <c r="IO1100" t="s">
        <v>441</v>
      </c>
      <c r="IP1100" t="s">
        <v>442</v>
      </c>
      <c r="IQ1100" t="s">
        <v>443</v>
      </c>
      <c r="IR1100" t="s">
        <v>443</v>
      </c>
      <c r="IS1100" t="s">
        <v>443</v>
      </c>
      <c r="IT1100" t="s">
        <v>443</v>
      </c>
      <c r="IU1100">
        <v>0</v>
      </c>
      <c r="IV1100">
        <v>100</v>
      </c>
      <c r="IW1100">
        <v>100</v>
      </c>
      <c r="IX1100">
        <v>1.098</v>
      </c>
      <c r="IY1100">
        <v>-0.0441</v>
      </c>
      <c r="IZ1100">
        <v>1.09748391826392</v>
      </c>
      <c r="JA1100">
        <v>0</v>
      </c>
      <c r="JB1100">
        <v>0</v>
      </c>
      <c r="JC1100">
        <v>0</v>
      </c>
      <c r="JD1100">
        <v>-0.0441141096964596</v>
      </c>
      <c r="JE1100">
        <v>0</v>
      </c>
      <c r="JF1100">
        <v>0</v>
      </c>
      <c r="JG1100">
        <v>0</v>
      </c>
      <c r="JH1100">
        <v>5</v>
      </c>
      <c r="JI1100">
        <v>2273</v>
      </c>
      <c r="JJ1100">
        <v>1</v>
      </c>
      <c r="JK1100">
        <v>24</v>
      </c>
      <c r="JL1100">
        <v>29357122.1</v>
      </c>
      <c r="JM1100">
        <v>29357122.1</v>
      </c>
      <c r="JN1100">
        <v>1.08887</v>
      </c>
      <c r="JO1100">
        <v>2.65137</v>
      </c>
      <c r="JP1100">
        <v>1.54785</v>
      </c>
      <c r="JQ1100">
        <v>2.31445</v>
      </c>
      <c r="JR1100">
        <v>1.64673</v>
      </c>
      <c r="JS1100">
        <v>2.2644</v>
      </c>
      <c r="JT1100">
        <v>34.3725</v>
      </c>
      <c r="JU1100">
        <v>24.1751</v>
      </c>
      <c r="JV1100">
        <v>18</v>
      </c>
      <c r="JW1100">
        <v>489.293</v>
      </c>
      <c r="JX1100">
        <v>379.248</v>
      </c>
      <c r="JY1100">
        <v>51.2796</v>
      </c>
      <c r="JZ1100">
        <v>56.8105</v>
      </c>
      <c r="KA1100">
        <v>29.9995</v>
      </c>
      <c r="KB1100">
        <v>56.169</v>
      </c>
      <c r="KC1100">
        <v>55.9609</v>
      </c>
      <c r="KD1100">
        <v>21.9687</v>
      </c>
      <c r="KE1100">
        <v>0</v>
      </c>
      <c r="KF1100">
        <v>100</v>
      </c>
      <c r="KG1100">
        <v>51.2645</v>
      </c>
      <c r="KH1100">
        <v>474.506</v>
      </c>
      <c r="KI1100">
        <v>26.2864</v>
      </c>
      <c r="KJ1100">
        <v>92.342</v>
      </c>
      <c r="KK1100">
        <v>88.8422</v>
      </c>
    </row>
    <row r="1101" spans="1:297">
      <c r="A1101">
        <v>1085</v>
      </c>
      <c r="B1101">
        <v>1761427333</v>
      </c>
      <c r="C1101">
        <v>19152</v>
      </c>
      <c r="D1101" t="s">
        <v>2623</v>
      </c>
      <c r="E1101" t="s">
        <v>2624</v>
      </c>
      <c r="F1101">
        <v>5</v>
      </c>
      <c r="G1101" t="s">
        <v>2568</v>
      </c>
      <c r="H1101" t="s">
        <v>436</v>
      </c>
      <c r="I1101">
        <v>1761427324.84615</v>
      </c>
      <c r="J1101">
        <f>(K1101)/1000</f>
        <v>0</v>
      </c>
      <c r="K1101">
        <f>IF(DP1101, AN1101, AH1101)</f>
        <v>0</v>
      </c>
      <c r="L1101">
        <f>IF(DP1101, AI1101, AG1101)</f>
        <v>0</v>
      </c>
      <c r="M1101">
        <f>DR1101 - IF(AU1101&gt;1, L1101*DL1101*100.0/(AW1101), 0)</f>
        <v>0</v>
      </c>
      <c r="N1101">
        <f>((T1101-J1101/2)*M1101-L1101)/(T1101+J1101/2)</f>
        <v>0</v>
      </c>
      <c r="O1101">
        <f>N1101*(DY1101+DZ1101)/1000.0</f>
        <v>0</v>
      </c>
      <c r="P1101">
        <f>(DR1101 - IF(AU1101&gt;1, L1101*DL1101*100.0/(AW1101), 0))*(DY1101+DZ1101)/1000.0</f>
        <v>0</v>
      </c>
      <c r="Q1101">
        <f>2.0/((1/S1101-1/R1101)+SIGN(S1101)*SQRT((1/S1101-1/R1101)*(1/S1101-1/R1101) + 4*DM1101/((DM1101+1)*(DM1101+1))*(2*1/S1101*1/R1101-1/R1101*1/R1101)))</f>
        <v>0</v>
      </c>
      <c r="R1101">
        <f>IF(LEFT(DN1101,1)&lt;&gt;"0",IF(LEFT(DN1101,1)="1",3.0,DO1101),$D$5+$E$5*(EF1101*DY1101/($K$5*1000))+$F$5*(EF1101*DY1101/($K$5*1000))*MAX(MIN(DL1101,$J$5),$I$5)*MAX(MIN(DL1101,$J$5),$I$5)+$G$5*MAX(MIN(DL1101,$J$5),$I$5)*(EF1101*DY1101/($K$5*1000))+$H$5*(EF1101*DY1101/($K$5*1000))*(EF1101*DY1101/($K$5*1000)))</f>
        <v>0</v>
      </c>
      <c r="S1101">
        <f>J1101*(1000-(1000*0.61365*exp(17.502*W1101/(240.97+W1101))/(DY1101+DZ1101)+DT1101)/2)/(1000*0.61365*exp(17.502*W1101/(240.97+W1101))/(DY1101+DZ1101)-DT1101)</f>
        <v>0</v>
      </c>
      <c r="T1101">
        <f>1/((DM1101+1)/(Q1101/1.6)+1/(R1101/1.37)) + DM1101/((DM1101+1)/(Q1101/1.6) + DM1101/(R1101/1.37))</f>
        <v>0</v>
      </c>
      <c r="U1101">
        <f>(DH1101*DK1101)</f>
        <v>0</v>
      </c>
      <c r="V1101">
        <f>(EA1101+(U1101+2*0.95*5.67E-8*(((EA1101+$B$7)+273)^4-(EA1101+273)^4)-44100*J1101)/(1.84*29.3*R1101+8*0.95*5.67E-8*(EA1101+273)^3))</f>
        <v>0</v>
      </c>
      <c r="W1101">
        <f>($C$7*EB1101+$D$7*EC1101+$E$7*V1101)</f>
        <v>0</v>
      </c>
      <c r="X1101">
        <f>0.61365*exp(17.502*W1101/(240.97+W1101))</f>
        <v>0</v>
      </c>
      <c r="Y1101">
        <f>(Z1101/AA1101*100)</f>
        <v>0</v>
      </c>
      <c r="Z1101">
        <f>DT1101*(DY1101+DZ1101)/1000</f>
        <v>0</v>
      </c>
      <c r="AA1101">
        <f>0.61365*exp(17.502*EA1101/(240.97+EA1101))</f>
        <v>0</v>
      </c>
      <c r="AB1101">
        <f>(X1101-DT1101*(DY1101+DZ1101)/1000)</f>
        <v>0</v>
      </c>
      <c r="AC1101">
        <f>(-J1101*44100)</f>
        <v>0</v>
      </c>
      <c r="AD1101">
        <f>2*29.3*R1101*0.92*(EA1101-W1101)</f>
        <v>0</v>
      </c>
      <c r="AE1101">
        <f>2*0.95*5.67E-8*(((EA1101+$B$7)+273)^4-(W1101+273)^4)</f>
        <v>0</v>
      </c>
      <c r="AF1101">
        <f>U1101+AE1101+AC1101+AD1101</f>
        <v>0</v>
      </c>
      <c r="AG1101">
        <f>DX1101*AU1101*(DS1101-DR1101*(1000-AU1101*DU1101)/(1000-AU1101*DT1101))/(100*DL1101)</f>
        <v>0</v>
      </c>
      <c r="AH1101">
        <f>1000*DX1101*AU1101*(DT1101-DU1101)/(100*DL1101*(1000-AU1101*DT1101))</f>
        <v>0</v>
      </c>
      <c r="AI1101">
        <f>(AJ1101 - AK1101 - DY1101*1E3/(8.314*(EA1101+273.15)) * AM1101/DX1101 * AL1101) * DX1101/(100*DL1101) * (1000 - DU1101)/1000</f>
        <v>0</v>
      </c>
      <c r="AJ1101">
        <v>463.889043763469</v>
      </c>
      <c r="AK1101">
        <v>448.823939393939</v>
      </c>
      <c r="AL1101">
        <v>2.41507638105653</v>
      </c>
      <c r="AM1101">
        <v>65.4933450207612</v>
      </c>
      <c r="AN1101">
        <f>(AP1101 - AO1101 + DY1101*1E3/(8.314*(EA1101+273.15)) * AR1101/DX1101 * AQ1101) * DX1101/(100*DL1101) * 1000/(1000 - AP1101)</f>
        <v>0</v>
      </c>
      <c r="AO1101">
        <v>25.9342686525247</v>
      </c>
      <c r="AP1101">
        <v>57.8017406060606</v>
      </c>
      <c r="AQ1101">
        <v>0.00712363213488946</v>
      </c>
      <c r="AR1101">
        <v>110.853086517706</v>
      </c>
      <c r="AS1101">
        <v>4</v>
      </c>
      <c r="AT1101">
        <v>1</v>
      </c>
      <c r="AU1101">
        <f>IF(AS1101*$H$13&gt;=AW1101,1.0,(AW1101/(AW1101-AS1101*$H$13)))</f>
        <v>0</v>
      </c>
      <c r="AV1101">
        <f>(AU1101-1)*100</f>
        <v>0</v>
      </c>
      <c r="AW1101">
        <f>MAX(0,($B$13+$C$13*EF1101)/(1+$D$13*EF1101)*DY1101/(EA1101+273)*$E$13)</f>
        <v>0</v>
      </c>
      <c r="AX1101" t="s">
        <v>437</v>
      </c>
      <c r="AY1101" t="s">
        <v>437</v>
      </c>
      <c r="AZ1101">
        <v>0</v>
      </c>
      <c r="BA1101">
        <v>0</v>
      </c>
      <c r="BB1101">
        <f>1-AZ1101/BA1101</f>
        <v>0</v>
      </c>
      <c r="BC1101">
        <v>0</v>
      </c>
      <c r="BD1101" t="s">
        <v>437</v>
      </c>
      <c r="BE1101" t="s">
        <v>437</v>
      </c>
      <c r="BF1101">
        <v>0</v>
      </c>
      <c r="BG1101">
        <v>0</v>
      </c>
      <c r="BH1101">
        <f>1-BF1101/BG1101</f>
        <v>0</v>
      </c>
      <c r="BI1101">
        <v>0.5</v>
      </c>
      <c r="BJ1101">
        <f>DI1101</f>
        <v>0</v>
      </c>
      <c r="BK1101">
        <f>L1101</f>
        <v>0</v>
      </c>
      <c r="BL1101">
        <f>BH1101*BI1101*BJ1101</f>
        <v>0</v>
      </c>
      <c r="BM1101">
        <f>(BK1101-BC1101)/BJ1101</f>
        <v>0</v>
      </c>
      <c r="BN1101">
        <f>(BA1101-BG1101)/BG1101</f>
        <v>0</v>
      </c>
      <c r="BO1101">
        <f>AZ1101/(BB1101+AZ1101/BG1101)</f>
        <v>0</v>
      </c>
      <c r="BP1101" t="s">
        <v>437</v>
      </c>
      <c r="BQ1101">
        <v>0</v>
      </c>
      <c r="BR1101">
        <f>IF(BQ1101&lt;&gt;0, BQ1101, BO1101)</f>
        <v>0</v>
      </c>
      <c r="BS1101">
        <f>1-BR1101/BG1101</f>
        <v>0</v>
      </c>
      <c r="BT1101">
        <f>(BG1101-BF1101)/(BG1101-BR1101)</f>
        <v>0</v>
      </c>
      <c r="BU1101">
        <f>(BA1101-BG1101)/(BA1101-BR1101)</f>
        <v>0</v>
      </c>
      <c r="BV1101">
        <f>(BG1101-BF1101)/(BG1101-AZ1101)</f>
        <v>0</v>
      </c>
      <c r="BW1101">
        <f>(BA1101-BG1101)/(BA1101-AZ1101)</f>
        <v>0</v>
      </c>
      <c r="BX1101">
        <f>(BT1101*BR1101/BF1101)</f>
        <v>0</v>
      </c>
      <c r="BY1101">
        <f>(1-BX1101)</f>
        <v>0</v>
      </c>
      <c r="DH1101">
        <f>$B$11*EG1101+$C$11*EH1101+$F$11*ES1101*(1-EV1101)</f>
        <v>0</v>
      </c>
      <c r="DI1101">
        <f>DH1101*DJ1101</f>
        <v>0</v>
      </c>
      <c r="DJ1101">
        <f>($B$11*$D$9+$C$11*$D$9+$F$11*((FF1101+EX1101)/MAX(FF1101+EX1101+FG1101, 0.1)*$I$9+FG1101/MAX(FF1101+EX1101+FG1101, 0.1)*$J$9))/($B$11+$C$11+$F$11)</f>
        <v>0</v>
      </c>
      <c r="DK1101">
        <f>($B$11*$K$9+$C$11*$K$9+$F$11*((FF1101+EX1101)/MAX(FF1101+EX1101+FG1101, 0.1)*$P$9+FG1101/MAX(FF1101+EX1101+FG1101, 0.1)*$Q$9))/($B$11+$C$11+$F$11)</f>
        <v>0</v>
      </c>
      <c r="DL1101">
        <v>6</v>
      </c>
      <c r="DM1101">
        <v>0.5</v>
      </c>
      <c r="DN1101" t="s">
        <v>438</v>
      </c>
      <c r="DO1101">
        <v>2</v>
      </c>
      <c r="DP1101" t="b">
        <v>1</v>
      </c>
      <c r="DQ1101">
        <v>1761427324.84615</v>
      </c>
      <c r="DR1101">
        <v>409.810769230769</v>
      </c>
      <c r="DS1101">
        <v>438.946461538462</v>
      </c>
      <c r="DT1101">
        <v>57.7856153846154</v>
      </c>
      <c r="DU1101">
        <v>25.9363153846154</v>
      </c>
      <c r="DV1101">
        <v>408.713384615385</v>
      </c>
      <c r="DW1101">
        <v>57.8297230769231</v>
      </c>
      <c r="DX1101">
        <v>500.001230769231</v>
      </c>
      <c r="DY1101">
        <v>90.1834230769231</v>
      </c>
      <c r="DZ1101">
        <v>0.0403890230769231</v>
      </c>
      <c r="EA1101">
        <v>52.3506153846154</v>
      </c>
      <c r="EB1101">
        <v>48.0137692307692</v>
      </c>
      <c r="EC1101">
        <v>999.9</v>
      </c>
      <c r="ED1101">
        <v>0</v>
      </c>
      <c r="EE1101">
        <v>0</v>
      </c>
      <c r="EF1101">
        <v>10002.9253846154</v>
      </c>
      <c r="EG1101">
        <v>0</v>
      </c>
      <c r="EH1101">
        <v>1209.78307692308</v>
      </c>
      <c r="EI1101">
        <v>-29.1356307692308</v>
      </c>
      <c r="EJ1101">
        <v>434.944307692308</v>
      </c>
      <c r="EK1101">
        <v>450.634153846154</v>
      </c>
      <c r="EL1101">
        <v>31.8492923076923</v>
      </c>
      <c r="EM1101">
        <v>438.946461538462</v>
      </c>
      <c r="EN1101">
        <v>25.9363153846154</v>
      </c>
      <c r="EO1101">
        <v>5.21130384615385</v>
      </c>
      <c r="EP1101">
        <v>2.33902461538462</v>
      </c>
      <c r="EQ1101">
        <v>33.5532923076923</v>
      </c>
      <c r="ER1101">
        <v>19.9477076923077</v>
      </c>
      <c r="ES1101">
        <v>1199.99923076923</v>
      </c>
      <c r="ET1101">
        <v>0.967002461538461</v>
      </c>
      <c r="EU1101">
        <v>0.0329976692307692</v>
      </c>
      <c r="EV1101">
        <v>0</v>
      </c>
      <c r="EW1101">
        <v>965.744615384615</v>
      </c>
      <c r="EX1101">
        <v>5.00059</v>
      </c>
      <c r="EY1101">
        <v>12734.7692307692</v>
      </c>
      <c r="EZ1101">
        <v>10358.7153846154</v>
      </c>
      <c r="FA1101">
        <v>63.937</v>
      </c>
      <c r="FB1101">
        <v>65.062</v>
      </c>
      <c r="FC1101">
        <v>63.9418461538462</v>
      </c>
      <c r="FD1101">
        <v>64.812</v>
      </c>
      <c r="FE1101">
        <v>65.25</v>
      </c>
      <c r="FF1101">
        <v>1155.56230769231</v>
      </c>
      <c r="FG1101">
        <v>39.4338461538462</v>
      </c>
      <c r="FH1101">
        <v>0</v>
      </c>
      <c r="FI1101">
        <v>1761427293.7</v>
      </c>
      <c r="FJ1101">
        <v>0</v>
      </c>
      <c r="FK1101">
        <v>965.828230769231</v>
      </c>
      <c r="FL1101">
        <v>5.29545299119502</v>
      </c>
      <c r="FM1101">
        <v>51.8974359566459</v>
      </c>
      <c r="FN1101">
        <v>12735.1769230769</v>
      </c>
      <c r="FO1101">
        <v>15</v>
      </c>
      <c r="FP1101">
        <v>0</v>
      </c>
      <c r="FQ1101" t="s">
        <v>439</v>
      </c>
      <c r="FR1101">
        <v>0</v>
      </c>
      <c r="FS1101">
        <v>0</v>
      </c>
      <c r="FT1101">
        <v>0</v>
      </c>
      <c r="FU1101">
        <v>0</v>
      </c>
      <c r="FV1101">
        <v>0</v>
      </c>
      <c r="FW1101">
        <v>0</v>
      </c>
      <c r="FX1101">
        <v>0</v>
      </c>
      <c r="FY1101">
        <v>0</v>
      </c>
      <c r="FZ1101">
        <v>0</v>
      </c>
      <c r="GA1101">
        <v>0</v>
      </c>
      <c r="GB1101">
        <v>0</v>
      </c>
      <c r="GC1101">
        <v>-26.3352285714286</v>
      </c>
      <c r="GD1101">
        <v>-62.7117350649351</v>
      </c>
      <c r="GE1101">
        <v>6.42266100950324</v>
      </c>
      <c r="GF1101">
        <v>0</v>
      </c>
      <c r="GG1101">
        <v>965.653676470588</v>
      </c>
      <c r="GH1101">
        <v>2.59454545554259</v>
      </c>
      <c r="GI1101">
        <v>0.3611449701247</v>
      </c>
      <c r="GJ1101">
        <v>-1</v>
      </c>
      <c r="GK1101">
        <v>31.8449142857143</v>
      </c>
      <c r="GL1101">
        <v>0.0782259740260106</v>
      </c>
      <c r="GM1101">
        <v>0.00968470987909166</v>
      </c>
      <c r="GN1101">
        <v>1</v>
      </c>
      <c r="GO1101">
        <v>1</v>
      </c>
      <c r="GP1101">
        <v>2</v>
      </c>
      <c r="GQ1101" t="s">
        <v>446</v>
      </c>
      <c r="GR1101">
        <v>3.12624</v>
      </c>
      <c r="GS1101">
        <v>2.71833</v>
      </c>
      <c r="GT1101">
        <v>0.084523</v>
      </c>
      <c r="GU1101">
        <v>0.0904483</v>
      </c>
      <c r="GV1101">
        <v>0.178865</v>
      </c>
      <c r="GW1101">
        <v>0.102604</v>
      </c>
      <c r="GX1101">
        <v>32633.6</v>
      </c>
      <c r="GY1101">
        <v>34231.3</v>
      </c>
      <c r="GZ1101">
        <v>32395.9</v>
      </c>
      <c r="HA1101">
        <v>34221.9</v>
      </c>
      <c r="HB1101">
        <v>38313.9</v>
      </c>
      <c r="HC1101">
        <v>44321.7</v>
      </c>
      <c r="HD1101">
        <v>50967.8</v>
      </c>
      <c r="HE1101">
        <v>54921.7</v>
      </c>
      <c r="HF1101">
        <v>1.65497</v>
      </c>
      <c r="HG1101">
        <v>1.50345</v>
      </c>
      <c r="HH1101">
        <v>-0.130273</v>
      </c>
      <c r="HI1101">
        <v>0</v>
      </c>
      <c r="HJ1101">
        <v>50.0582</v>
      </c>
      <c r="HK1101">
        <v>999.9</v>
      </c>
      <c r="HL1101">
        <v>56.116</v>
      </c>
      <c r="HM1101">
        <v>30.434</v>
      </c>
      <c r="HN1101">
        <v>27.1786</v>
      </c>
      <c r="HO1101">
        <v>60.0971</v>
      </c>
      <c r="HP1101">
        <v>40.5168</v>
      </c>
      <c r="HQ1101">
        <v>1</v>
      </c>
      <c r="HR1101">
        <v>2.64664</v>
      </c>
      <c r="HS1101">
        <v>0.865474</v>
      </c>
      <c r="HT1101">
        <v>20.1084</v>
      </c>
      <c r="HU1101">
        <v>5.18494</v>
      </c>
      <c r="HV1101">
        <v>12.0159</v>
      </c>
      <c r="HW1101">
        <v>4.9669</v>
      </c>
      <c r="HX1101">
        <v>3.296</v>
      </c>
      <c r="HY1101">
        <v>9999</v>
      </c>
      <c r="HZ1101">
        <v>9999</v>
      </c>
      <c r="IA1101">
        <v>999.9</v>
      </c>
      <c r="IB1101">
        <v>9999</v>
      </c>
      <c r="IC1101">
        <v>1.86325</v>
      </c>
      <c r="ID1101">
        <v>1.8681</v>
      </c>
      <c r="IE1101">
        <v>1.86783</v>
      </c>
      <c r="IF1101">
        <v>1.86905</v>
      </c>
      <c r="IG1101">
        <v>1.86981</v>
      </c>
      <c r="IH1101">
        <v>1.86585</v>
      </c>
      <c r="II1101">
        <v>1.86694</v>
      </c>
      <c r="IJ1101">
        <v>1.86842</v>
      </c>
      <c r="IK1101">
        <v>5</v>
      </c>
      <c r="IL1101">
        <v>0</v>
      </c>
      <c r="IM1101">
        <v>0</v>
      </c>
      <c r="IN1101">
        <v>0</v>
      </c>
      <c r="IO1101" t="s">
        <v>441</v>
      </c>
      <c r="IP1101" t="s">
        <v>442</v>
      </c>
      <c r="IQ1101" t="s">
        <v>443</v>
      </c>
      <c r="IR1101" t="s">
        <v>443</v>
      </c>
      <c r="IS1101" t="s">
        <v>443</v>
      </c>
      <c r="IT1101" t="s">
        <v>443</v>
      </c>
      <c r="IU1101">
        <v>0</v>
      </c>
      <c r="IV1101">
        <v>100</v>
      </c>
      <c r="IW1101">
        <v>100</v>
      </c>
      <c r="IX1101">
        <v>1.098</v>
      </c>
      <c r="IY1101">
        <v>-0.0441</v>
      </c>
      <c r="IZ1101">
        <v>1.09748391826392</v>
      </c>
      <c r="JA1101">
        <v>0</v>
      </c>
      <c r="JB1101">
        <v>0</v>
      </c>
      <c r="JC1101">
        <v>0</v>
      </c>
      <c r="JD1101">
        <v>-0.0441141096964596</v>
      </c>
      <c r="JE1101">
        <v>0</v>
      </c>
      <c r="JF1101">
        <v>0</v>
      </c>
      <c r="JG1101">
        <v>0</v>
      </c>
      <c r="JH1101">
        <v>5</v>
      </c>
      <c r="JI1101">
        <v>2273</v>
      </c>
      <c r="JJ1101">
        <v>1</v>
      </c>
      <c r="JK1101">
        <v>24</v>
      </c>
      <c r="JL1101">
        <v>29357122.2</v>
      </c>
      <c r="JM1101">
        <v>29357122.2</v>
      </c>
      <c r="JN1101">
        <v>1.12549</v>
      </c>
      <c r="JO1101">
        <v>2.63672</v>
      </c>
      <c r="JP1101">
        <v>1.54785</v>
      </c>
      <c r="JQ1101">
        <v>2.31567</v>
      </c>
      <c r="JR1101">
        <v>1.64673</v>
      </c>
      <c r="JS1101">
        <v>2.36206</v>
      </c>
      <c r="JT1101">
        <v>34.3952</v>
      </c>
      <c r="JU1101">
        <v>24.1838</v>
      </c>
      <c r="JV1101">
        <v>18</v>
      </c>
      <c r="JW1101">
        <v>489.304</v>
      </c>
      <c r="JX1101">
        <v>379.432</v>
      </c>
      <c r="JY1101">
        <v>51.2708</v>
      </c>
      <c r="JZ1101">
        <v>56.8027</v>
      </c>
      <c r="KA1101">
        <v>29.9996</v>
      </c>
      <c r="KB1101">
        <v>56.1644</v>
      </c>
      <c r="KC1101">
        <v>55.9568</v>
      </c>
      <c r="KD1101">
        <v>22.6116</v>
      </c>
      <c r="KE1101">
        <v>0</v>
      </c>
      <c r="KF1101">
        <v>100</v>
      </c>
      <c r="KG1101">
        <v>51.2426</v>
      </c>
      <c r="KH1101">
        <v>488.12</v>
      </c>
      <c r="KI1101">
        <v>26.2864</v>
      </c>
      <c r="KJ1101">
        <v>92.3432</v>
      </c>
      <c r="KK1101">
        <v>88.8434</v>
      </c>
    </row>
    <row r="1102" spans="1:297">
      <c r="A1102">
        <v>1086</v>
      </c>
      <c r="B1102">
        <v>1761427338</v>
      </c>
      <c r="C1102">
        <v>19157</v>
      </c>
      <c r="D1102" t="s">
        <v>2625</v>
      </c>
      <c r="E1102" t="s">
        <v>2626</v>
      </c>
      <c r="F1102">
        <v>5</v>
      </c>
      <c r="G1102" t="s">
        <v>2568</v>
      </c>
      <c r="H1102" t="s">
        <v>436</v>
      </c>
      <c r="I1102">
        <v>1761427329.84615</v>
      </c>
      <c r="J1102">
        <f>(K1102)/1000</f>
        <v>0</v>
      </c>
      <c r="K1102">
        <f>IF(DP1102, AN1102, AH1102)</f>
        <v>0</v>
      </c>
      <c r="L1102">
        <f>IF(DP1102, AI1102, AG1102)</f>
        <v>0</v>
      </c>
      <c r="M1102">
        <f>DR1102 - IF(AU1102&gt;1, L1102*DL1102*100.0/(AW1102), 0)</f>
        <v>0</v>
      </c>
      <c r="N1102">
        <f>((T1102-J1102/2)*M1102-L1102)/(T1102+J1102/2)</f>
        <v>0</v>
      </c>
      <c r="O1102">
        <f>N1102*(DY1102+DZ1102)/1000.0</f>
        <v>0</v>
      </c>
      <c r="P1102">
        <f>(DR1102 - IF(AU1102&gt;1, L1102*DL1102*100.0/(AW1102), 0))*(DY1102+DZ1102)/1000.0</f>
        <v>0</v>
      </c>
      <c r="Q1102">
        <f>2.0/((1/S1102-1/R1102)+SIGN(S1102)*SQRT((1/S1102-1/R1102)*(1/S1102-1/R1102) + 4*DM1102/((DM1102+1)*(DM1102+1))*(2*1/S1102*1/R1102-1/R1102*1/R1102)))</f>
        <v>0</v>
      </c>
      <c r="R1102">
        <f>IF(LEFT(DN1102,1)&lt;&gt;"0",IF(LEFT(DN1102,1)="1",3.0,DO1102),$D$5+$E$5*(EF1102*DY1102/($K$5*1000))+$F$5*(EF1102*DY1102/($K$5*1000))*MAX(MIN(DL1102,$J$5),$I$5)*MAX(MIN(DL1102,$J$5),$I$5)+$G$5*MAX(MIN(DL1102,$J$5),$I$5)*(EF1102*DY1102/($K$5*1000))+$H$5*(EF1102*DY1102/($K$5*1000))*(EF1102*DY1102/($K$5*1000)))</f>
        <v>0</v>
      </c>
      <c r="S1102">
        <f>J1102*(1000-(1000*0.61365*exp(17.502*W1102/(240.97+W1102))/(DY1102+DZ1102)+DT1102)/2)/(1000*0.61365*exp(17.502*W1102/(240.97+W1102))/(DY1102+DZ1102)-DT1102)</f>
        <v>0</v>
      </c>
      <c r="T1102">
        <f>1/((DM1102+1)/(Q1102/1.6)+1/(R1102/1.37)) + DM1102/((DM1102+1)/(Q1102/1.6) + DM1102/(R1102/1.37))</f>
        <v>0</v>
      </c>
      <c r="U1102">
        <f>(DH1102*DK1102)</f>
        <v>0</v>
      </c>
      <c r="V1102">
        <f>(EA1102+(U1102+2*0.95*5.67E-8*(((EA1102+$B$7)+273)^4-(EA1102+273)^4)-44100*J1102)/(1.84*29.3*R1102+8*0.95*5.67E-8*(EA1102+273)^3))</f>
        <v>0</v>
      </c>
      <c r="W1102">
        <f>($C$7*EB1102+$D$7*EC1102+$E$7*V1102)</f>
        <v>0</v>
      </c>
      <c r="X1102">
        <f>0.61365*exp(17.502*W1102/(240.97+W1102))</f>
        <v>0</v>
      </c>
      <c r="Y1102">
        <f>(Z1102/AA1102*100)</f>
        <v>0</v>
      </c>
      <c r="Z1102">
        <f>DT1102*(DY1102+DZ1102)/1000</f>
        <v>0</v>
      </c>
      <c r="AA1102">
        <f>0.61365*exp(17.502*EA1102/(240.97+EA1102))</f>
        <v>0</v>
      </c>
      <c r="AB1102">
        <f>(X1102-DT1102*(DY1102+DZ1102)/1000)</f>
        <v>0</v>
      </c>
      <c r="AC1102">
        <f>(-J1102*44100)</f>
        <v>0</v>
      </c>
      <c r="AD1102">
        <f>2*29.3*R1102*0.92*(EA1102-W1102)</f>
        <v>0</v>
      </c>
      <c r="AE1102">
        <f>2*0.95*5.67E-8*(((EA1102+$B$7)+273)^4-(W1102+273)^4)</f>
        <v>0</v>
      </c>
      <c r="AF1102">
        <f>U1102+AE1102+AC1102+AD1102</f>
        <v>0</v>
      </c>
      <c r="AG1102">
        <f>DX1102*AU1102*(DS1102-DR1102*(1000-AU1102*DU1102)/(1000-AU1102*DT1102))/(100*DL1102)</f>
        <v>0</v>
      </c>
      <c r="AH1102">
        <f>1000*DX1102*AU1102*(DT1102-DU1102)/(100*DL1102*(1000-AU1102*DT1102))</f>
        <v>0</v>
      </c>
      <c r="AI1102">
        <f>(AJ1102 - AK1102 - DY1102*1E3/(8.314*(EA1102+273.15)) * AM1102/DX1102 * AL1102) * DX1102/(100*DL1102) * (1000 - DU1102)/1000</f>
        <v>0</v>
      </c>
      <c r="AJ1102">
        <v>481.884654632604</v>
      </c>
      <c r="AK1102">
        <v>463.923933333333</v>
      </c>
      <c r="AL1102">
        <v>3.13320990017172</v>
      </c>
      <c r="AM1102">
        <v>65.4933450207612</v>
      </c>
      <c r="AN1102">
        <f>(AP1102 - AO1102 + DY1102*1E3/(8.314*(EA1102+273.15)) * AR1102/DX1102 * AQ1102) * DX1102/(100*DL1102) * 1000/(1000 - AP1102)</f>
        <v>0</v>
      </c>
      <c r="AO1102">
        <v>25.9322599763908</v>
      </c>
      <c r="AP1102">
        <v>57.7909793939394</v>
      </c>
      <c r="AQ1102">
        <v>-0.00267102526773777</v>
      </c>
      <c r="AR1102">
        <v>110.853086517706</v>
      </c>
      <c r="AS1102">
        <v>4</v>
      </c>
      <c r="AT1102">
        <v>1</v>
      </c>
      <c r="AU1102">
        <f>IF(AS1102*$H$13&gt;=AW1102,1.0,(AW1102/(AW1102-AS1102*$H$13)))</f>
        <v>0</v>
      </c>
      <c r="AV1102">
        <f>(AU1102-1)*100</f>
        <v>0</v>
      </c>
      <c r="AW1102">
        <f>MAX(0,($B$13+$C$13*EF1102)/(1+$D$13*EF1102)*DY1102/(EA1102+273)*$E$13)</f>
        <v>0</v>
      </c>
      <c r="AX1102" t="s">
        <v>437</v>
      </c>
      <c r="AY1102" t="s">
        <v>437</v>
      </c>
      <c r="AZ1102">
        <v>0</v>
      </c>
      <c r="BA1102">
        <v>0</v>
      </c>
      <c r="BB1102">
        <f>1-AZ1102/BA1102</f>
        <v>0</v>
      </c>
      <c r="BC1102">
        <v>0</v>
      </c>
      <c r="BD1102" t="s">
        <v>437</v>
      </c>
      <c r="BE1102" t="s">
        <v>437</v>
      </c>
      <c r="BF1102">
        <v>0</v>
      </c>
      <c r="BG1102">
        <v>0</v>
      </c>
      <c r="BH1102">
        <f>1-BF1102/BG1102</f>
        <v>0</v>
      </c>
      <c r="BI1102">
        <v>0.5</v>
      </c>
      <c r="BJ1102">
        <f>DI1102</f>
        <v>0</v>
      </c>
      <c r="BK1102">
        <f>L1102</f>
        <v>0</v>
      </c>
      <c r="BL1102">
        <f>BH1102*BI1102*BJ1102</f>
        <v>0</v>
      </c>
      <c r="BM1102">
        <f>(BK1102-BC1102)/BJ1102</f>
        <v>0</v>
      </c>
      <c r="BN1102">
        <f>(BA1102-BG1102)/BG1102</f>
        <v>0</v>
      </c>
      <c r="BO1102">
        <f>AZ1102/(BB1102+AZ1102/BG1102)</f>
        <v>0</v>
      </c>
      <c r="BP1102" t="s">
        <v>437</v>
      </c>
      <c r="BQ1102">
        <v>0</v>
      </c>
      <c r="BR1102">
        <f>IF(BQ1102&lt;&gt;0, BQ1102, BO1102)</f>
        <v>0</v>
      </c>
      <c r="BS1102">
        <f>1-BR1102/BG1102</f>
        <v>0</v>
      </c>
      <c r="BT1102">
        <f>(BG1102-BF1102)/(BG1102-BR1102)</f>
        <v>0</v>
      </c>
      <c r="BU1102">
        <f>(BA1102-BG1102)/(BA1102-BR1102)</f>
        <v>0</v>
      </c>
      <c r="BV1102">
        <f>(BG1102-BF1102)/(BG1102-AZ1102)</f>
        <v>0</v>
      </c>
      <c r="BW1102">
        <f>(BA1102-BG1102)/(BA1102-AZ1102)</f>
        <v>0</v>
      </c>
      <c r="BX1102">
        <f>(BT1102*BR1102/BF1102)</f>
        <v>0</v>
      </c>
      <c r="BY1102">
        <f>(1-BX1102)</f>
        <v>0</v>
      </c>
      <c r="DH1102">
        <f>$B$11*EG1102+$C$11*EH1102+$F$11*ES1102*(1-EV1102)</f>
        <v>0</v>
      </c>
      <c r="DI1102">
        <f>DH1102*DJ1102</f>
        <v>0</v>
      </c>
      <c r="DJ1102">
        <f>($B$11*$D$9+$C$11*$D$9+$F$11*((FF1102+EX1102)/MAX(FF1102+EX1102+FG1102, 0.1)*$I$9+FG1102/MAX(FF1102+EX1102+FG1102, 0.1)*$J$9))/($B$11+$C$11+$F$11)</f>
        <v>0</v>
      </c>
      <c r="DK1102">
        <f>($B$11*$K$9+$C$11*$K$9+$F$11*((FF1102+EX1102)/MAX(FF1102+EX1102+FG1102, 0.1)*$P$9+FG1102/MAX(FF1102+EX1102+FG1102, 0.1)*$Q$9))/($B$11+$C$11+$F$11)</f>
        <v>0</v>
      </c>
      <c r="DL1102">
        <v>6</v>
      </c>
      <c r="DM1102">
        <v>0.5</v>
      </c>
      <c r="DN1102" t="s">
        <v>438</v>
      </c>
      <c r="DO1102">
        <v>2</v>
      </c>
      <c r="DP1102" t="b">
        <v>1</v>
      </c>
      <c r="DQ1102">
        <v>1761427329.84615</v>
      </c>
      <c r="DR1102">
        <v>419.134</v>
      </c>
      <c r="DS1102">
        <v>453.673153846154</v>
      </c>
      <c r="DT1102">
        <v>57.7916384615385</v>
      </c>
      <c r="DU1102">
        <v>25.9349076923077</v>
      </c>
      <c r="DV1102">
        <v>418.036538461538</v>
      </c>
      <c r="DW1102">
        <v>57.8357538461538</v>
      </c>
      <c r="DX1102">
        <v>500.007461538462</v>
      </c>
      <c r="DY1102">
        <v>90.1830384615385</v>
      </c>
      <c r="DZ1102">
        <v>0.0402920461538462</v>
      </c>
      <c r="EA1102">
        <v>52.3529923076923</v>
      </c>
      <c r="EB1102">
        <v>48.0145230769231</v>
      </c>
      <c r="EC1102">
        <v>999.9</v>
      </c>
      <c r="ED1102">
        <v>0</v>
      </c>
      <c r="EE1102">
        <v>0</v>
      </c>
      <c r="EF1102">
        <v>9995.23538461539</v>
      </c>
      <c r="EG1102">
        <v>0</v>
      </c>
      <c r="EH1102">
        <v>1209.76692307692</v>
      </c>
      <c r="EI1102">
        <v>-34.5391</v>
      </c>
      <c r="EJ1102">
        <v>444.842230769231</v>
      </c>
      <c r="EK1102">
        <v>465.752384615385</v>
      </c>
      <c r="EL1102">
        <v>31.8567153846154</v>
      </c>
      <c r="EM1102">
        <v>453.673153846154</v>
      </c>
      <c r="EN1102">
        <v>25.9349076923077</v>
      </c>
      <c r="EO1102">
        <v>5.21182384615385</v>
      </c>
      <c r="EP1102">
        <v>2.33888846153846</v>
      </c>
      <c r="EQ1102">
        <v>33.5550692307692</v>
      </c>
      <c r="ER1102">
        <v>19.9467692307692</v>
      </c>
      <c r="ES1102">
        <v>1199.99846153846</v>
      </c>
      <c r="ET1102">
        <v>0.967004307692308</v>
      </c>
      <c r="EU1102">
        <v>0.0329958461538462</v>
      </c>
      <c r="EV1102">
        <v>0</v>
      </c>
      <c r="EW1102">
        <v>966.322</v>
      </c>
      <c r="EX1102">
        <v>5.00059</v>
      </c>
      <c r="EY1102">
        <v>12741.2384615385</v>
      </c>
      <c r="EZ1102">
        <v>10358.7153846154</v>
      </c>
      <c r="FA1102">
        <v>63.937</v>
      </c>
      <c r="FB1102">
        <v>65.062</v>
      </c>
      <c r="FC1102">
        <v>63.937</v>
      </c>
      <c r="FD1102">
        <v>64.812</v>
      </c>
      <c r="FE1102">
        <v>65.25</v>
      </c>
      <c r="FF1102">
        <v>1155.56384615385</v>
      </c>
      <c r="FG1102">
        <v>39.4330769230769</v>
      </c>
      <c r="FH1102">
        <v>0</v>
      </c>
      <c r="FI1102">
        <v>1761427298.5</v>
      </c>
      <c r="FJ1102">
        <v>0</v>
      </c>
      <c r="FK1102">
        <v>966.437423076923</v>
      </c>
      <c r="FL1102">
        <v>10.0065298976663</v>
      </c>
      <c r="FM1102">
        <v>116.386324615184</v>
      </c>
      <c r="FN1102">
        <v>12741.85</v>
      </c>
      <c r="FO1102">
        <v>15</v>
      </c>
      <c r="FP1102">
        <v>0</v>
      </c>
      <c r="FQ1102" t="s">
        <v>439</v>
      </c>
      <c r="FR1102">
        <v>0</v>
      </c>
      <c r="FS1102">
        <v>0</v>
      </c>
      <c r="FT1102">
        <v>0</v>
      </c>
      <c r="FU1102">
        <v>0</v>
      </c>
      <c r="FV1102">
        <v>0</v>
      </c>
      <c r="FW1102">
        <v>0</v>
      </c>
      <c r="FX1102">
        <v>0</v>
      </c>
      <c r="FY1102">
        <v>0</v>
      </c>
      <c r="FZ1102">
        <v>0</v>
      </c>
      <c r="GA1102">
        <v>0</v>
      </c>
      <c r="GB1102">
        <v>0</v>
      </c>
      <c r="GC1102">
        <v>-31.96566</v>
      </c>
      <c r="GD1102">
        <v>-63.290030075188</v>
      </c>
      <c r="GE1102">
        <v>6.14575003562625</v>
      </c>
      <c r="GF1102">
        <v>0</v>
      </c>
      <c r="GG1102">
        <v>966.116411764706</v>
      </c>
      <c r="GH1102">
        <v>7.03434682129645</v>
      </c>
      <c r="GI1102">
        <v>0.758974544936526</v>
      </c>
      <c r="GJ1102">
        <v>-1</v>
      </c>
      <c r="GK1102">
        <v>31.85312</v>
      </c>
      <c r="GL1102">
        <v>0.0879879699248417</v>
      </c>
      <c r="GM1102">
        <v>0.0104441179617999</v>
      </c>
      <c r="GN1102">
        <v>1</v>
      </c>
      <c r="GO1102">
        <v>1</v>
      </c>
      <c r="GP1102">
        <v>2</v>
      </c>
      <c r="GQ1102" t="s">
        <v>446</v>
      </c>
      <c r="GR1102">
        <v>3.12625</v>
      </c>
      <c r="GS1102">
        <v>2.71807</v>
      </c>
      <c r="GT1102">
        <v>0.0867984</v>
      </c>
      <c r="GU1102">
        <v>0.0929315</v>
      </c>
      <c r="GV1102">
        <v>0.178854</v>
      </c>
      <c r="GW1102">
        <v>0.102603</v>
      </c>
      <c r="GX1102">
        <v>32552.9</v>
      </c>
      <c r="GY1102">
        <v>34138</v>
      </c>
      <c r="GZ1102">
        <v>32396.4</v>
      </c>
      <c r="HA1102">
        <v>34222.1</v>
      </c>
      <c r="HB1102">
        <v>38314.8</v>
      </c>
      <c r="HC1102">
        <v>44322.4</v>
      </c>
      <c r="HD1102">
        <v>50968.3</v>
      </c>
      <c r="HE1102">
        <v>54922.2</v>
      </c>
      <c r="HF1102">
        <v>1.65525</v>
      </c>
      <c r="HG1102">
        <v>1.5036</v>
      </c>
      <c r="HH1102">
        <v>-0.12923</v>
      </c>
      <c r="HI1102">
        <v>0</v>
      </c>
      <c r="HJ1102">
        <v>50.0642</v>
      </c>
      <c r="HK1102">
        <v>999.9</v>
      </c>
      <c r="HL1102">
        <v>56.116</v>
      </c>
      <c r="HM1102">
        <v>30.454</v>
      </c>
      <c r="HN1102">
        <v>27.2108</v>
      </c>
      <c r="HO1102">
        <v>60.1371</v>
      </c>
      <c r="HP1102">
        <v>40.4046</v>
      </c>
      <c r="HQ1102">
        <v>1</v>
      </c>
      <c r="HR1102">
        <v>2.64618</v>
      </c>
      <c r="HS1102">
        <v>0.892552</v>
      </c>
      <c r="HT1102">
        <v>20.1084</v>
      </c>
      <c r="HU1102">
        <v>5.18494</v>
      </c>
      <c r="HV1102">
        <v>12.0159</v>
      </c>
      <c r="HW1102">
        <v>4.9669</v>
      </c>
      <c r="HX1102">
        <v>3.2959</v>
      </c>
      <c r="HY1102">
        <v>9999</v>
      </c>
      <c r="HZ1102">
        <v>9999</v>
      </c>
      <c r="IA1102">
        <v>999.9</v>
      </c>
      <c r="IB1102">
        <v>9999</v>
      </c>
      <c r="IC1102">
        <v>1.86325</v>
      </c>
      <c r="ID1102">
        <v>1.86812</v>
      </c>
      <c r="IE1102">
        <v>1.86783</v>
      </c>
      <c r="IF1102">
        <v>1.86905</v>
      </c>
      <c r="IG1102">
        <v>1.86981</v>
      </c>
      <c r="IH1102">
        <v>1.86585</v>
      </c>
      <c r="II1102">
        <v>1.86694</v>
      </c>
      <c r="IJ1102">
        <v>1.86841</v>
      </c>
      <c r="IK1102">
        <v>5</v>
      </c>
      <c r="IL1102">
        <v>0</v>
      </c>
      <c r="IM1102">
        <v>0</v>
      </c>
      <c r="IN1102">
        <v>0</v>
      </c>
      <c r="IO1102" t="s">
        <v>441</v>
      </c>
      <c r="IP1102" t="s">
        <v>442</v>
      </c>
      <c r="IQ1102" t="s">
        <v>443</v>
      </c>
      <c r="IR1102" t="s">
        <v>443</v>
      </c>
      <c r="IS1102" t="s">
        <v>443</v>
      </c>
      <c r="IT1102" t="s">
        <v>443</v>
      </c>
      <c r="IU1102">
        <v>0</v>
      </c>
      <c r="IV1102">
        <v>100</v>
      </c>
      <c r="IW1102">
        <v>100</v>
      </c>
      <c r="IX1102">
        <v>1.097</v>
      </c>
      <c r="IY1102">
        <v>-0.0441</v>
      </c>
      <c r="IZ1102">
        <v>1.09748391826392</v>
      </c>
      <c r="JA1102">
        <v>0</v>
      </c>
      <c r="JB1102">
        <v>0</v>
      </c>
      <c r="JC1102">
        <v>0</v>
      </c>
      <c r="JD1102">
        <v>-0.0441141096964596</v>
      </c>
      <c r="JE1102">
        <v>0</v>
      </c>
      <c r="JF1102">
        <v>0</v>
      </c>
      <c r="JG1102">
        <v>0</v>
      </c>
      <c r="JH1102">
        <v>5</v>
      </c>
      <c r="JI1102">
        <v>2273</v>
      </c>
      <c r="JJ1102">
        <v>1</v>
      </c>
      <c r="JK1102">
        <v>24</v>
      </c>
      <c r="JL1102">
        <v>29357122.3</v>
      </c>
      <c r="JM1102">
        <v>29357122.3</v>
      </c>
      <c r="JN1102">
        <v>1.15601</v>
      </c>
      <c r="JO1102">
        <v>2.6355</v>
      </c>
      <c r="JP1102">
        <v>1.54785</v>
      </c>
      <c r="JQ1102">
        <v>2.31567</v>
      </c>
      <c r="JR1102">
        <v>1.64551</v>
      </c>
      <c r="JS1102">
        <v>2.36084</v>
      </c>
      <c r="JT1102">
        <v>34.3952</v>
      </c>
      <c r="JU1102">
        <v>24.1838</v>
      </c>
      <c r="JV1102">
        <v>18</v>
      </c>
      <c r="JW1102">
        <v>489.468</v>
      </c>
      <c r="JX1102">
        <v>379.506</v>
      </c>
      <c r="JY1102">
        <v>51.2488</v>
      </c>
      <c r="JZ1102">
        <v>56.7968</v>
      </c>
      <c r="KA1102">
        <v>29.9997</v>
      </c>
      <c r="KB1102">
        <v>56.1568</v>
      </c>
      <c r="KC1102">
        <v>55.9523</v>
      </c>
      <c r="KD1102">
        <v>23.2961</v>
      </c>
      <c r="KE1102">
        <v>0</v>
      </c>
      <c r="KF1102">
        <v>100</v>
      </c>
      <c r="KG1102">
        <v>51.2382</v>
      </c>
      <c r="KH1102">
        <v>508.543</v>
      </c>
      <c r="KI1102">
        <v>26.2864</v>
      </c>
      <c r="KJ1102">
        <v>92.3442</v>
      </c>
      <c r="KK1102">
        <v>88.844</v>
      </c>
    </row>
    <row r="1103" spans="1:297">
      <c r="A1103">
        <v>1087</v>
      </c>
      <c r="B1103">
        <v>1761427343</v>
      </c>
      <c r="C1103">
        <v>19162</v>
      </c>
      <c r="D1103" t="s">
        <v>2627</v>
      </c>
      <c r="E1103" t="s">
        <v>2628</v>
      </c>
      <c r="F1103">
        <v>5</v>
      </c>
      <c r="G1103" t="s">
        <v>2568</v>
      </c>
      <c r="H1103" t="s">
        <v>436</v>
      </c>
      <c r="I1103">
        <v>1761427334.84615</v>
      </c>
      <c r="J1103">
        <f>(K1103)/1000</f>
        <v>0</v>
      </c>
      <c r="K1103">
        <f>IF(DP1103, AN1103, AH1103)</f>
        <v>0</v>
      </c>
      <c r="L1103">
        <f>IF(DP1103, AI1103, AG1103)</f>
        <v>0</v>
      </c>
      <c r="M1103">
        <f>DR1103 - IF(AU1103&gt;1, L1103*DL1103*100.0/(AW1103), 0)</f>
        <v>0</v>
      </c>
      <c r="N1103">
        <f>((T1103-J1103/2)*M1103-L1103)/(T1103+J1103/2)</f>
        <v>0</v>
      </c>
      <c r="O1103">
        <f>N1103*(DY1103+DZ1103)/1000.0</f>
        <v>0</v>
      </c>
      <c r="P1103">
        <f>(DR1103 - IF(AU1103&gt;1, L1103*DL1103*100.0/(AW1103), 0))*(DY1103+DZ1103)/1000.0</f>
        <v>0</v>
      </c>
      <c r="Q1103">
        <f>2.0/((1/S1103-1/R1103)+SIGN(S1103)*SQRT((1/S1103-1/R1103)*(1/S1103-1/R1103) + 4*DM1103/((DM1103+1)*(DM1103+1))*(2*1/S1103*1/R1103-1/R1103*1/R1103)))</f>
        <v>0</v>
      </c>
      <c r="R1103">
        <f>IF(LEFT(DN1103,1)&lt;&gt;"0",IF(LEFT(DN1103,1)="1",3.0,DO1103),$D$5+$E$5*(EF1103*DY1103/($K$5*1000))+$F$5*(EF1103*DY1103/($K$5*1000))*MAX(MIN(DL1103,$J$5),$I$5)*MAX(MIN(DL1103,$J$5),$I$5)+$G$5*MAX(MIN(DL1103,$J$5),$I$5)*(EF1103*DY1103/($K$5*1000))+$H$5*(EF1103*DY1103/($K$5*1000))*(EF1103*DY1103/($K$5*1000)))</f>
        <v>0</v>
      </c>
      <c r="S1103">
        <f>J1103*(1000-(1000*0.61365*exp(17.502*W1103/(240.97+W1103))/(DY1103+DZ1103)+DT1103)/2)/(1000*0.61365*exp(17.502*W1103/(240.97+W1103))/(DY1103+DZ1103)-DT1103)</f>
        <v>0</v>
      </c>
      <c r="T1103">
        <f>1/((DM1103+1)/(Q1103/1.6)+1/(R1103/1.37)) + DM1103/((DM1103+1)/(Q1103/1.6) + DM1103/(R1103/1.37))</f>
        <v>0</v>
      </c>
      <c r="U1103">
        <f>(DH1103*DK1103)</f>
        <v>0</v>
      </c>
      <c r="V1103">
        <f>(EA1103+(U1103+2*0.95*5.67E-8*(((EA1103+$B$7)+273)^4-(EA1103+273)^4)-44100*J1103)/(1.84*29.3*R1103+8*0.95*5.67E-8*(EA1103+273)^3))</f>
        <v>0</v>
      </c>
      <c r="W1103">
        <f>($C$7*EB1103+$D$7*EC1103+$E$7*V1103)</f>
        <v>0</v>
      </c>
      <c r="X1103">
        <f>0.61365*exp(17.502*W1103/(240.97+W1103))</f>
        <v>0</v>
      </c>
      <c r="Y1103">
        <f>(Z1103/AA1103*100)</f>
        <v>0</v>
      </c>
      <c r="Z1103">
        <f>DT1103*(DY1103+DZ1103)/1000</f>
        <v>0</v>
      </c>
      <c r="AA1103">
        <f>0.61365*exp(17.502*EA1103/(240.97+EA1103))</f>
        <v>0</v>
      </c>
      <c r="AB1103">
        <f>(X1103-DT1103*(DY1103+DZ1103)/1000)</f>
        <v>0</v>
      </c>
      <c r="AC1103">
        <f>(-J1103*44100)</f>
        <v>0</v>
      </c>
      <c r="AD1103">
        <f>2*29.3*R1103*0.92*(EA1103-W1103)</f>
        <v>0</v>
      </c>
      <c r="AE1103">
        <f>2*0.95*5.67E-8*(((EA1103+$B$7)+273)^4-(W1103+273)^4)</f>
        <v>0</v>
      </c>
      <c r="AF1103">
        <f>U1103+AE1103+AC1103+AD1103</f>
        <v>0</v>
      </c>
      <c r="AG1103">
        <f>DX1103*AU1103*(DS1103-DR1103*(1000-AU1103*DU1103)/(1000-AU1103*DT1103))/(100*DL1103)</f>
        <v>0</v>
      </c>
      <c r="AH1103">
        <f>1000*DX1103*AU1103*(DT1103-DU1103)/(100*DL1103*(1000-AU1103*DT1103))</f>
        <v>0</v>
      </c>
      <c r="AI1103">
        <f>(AJ1103 - AK1103 - DY1103*1E3/(8.314*(EA1103+273.15)) * AM1103/DX1103 * AL1103) * DX1103/(100*DL1103) * (1000 - DU1103)/1000</f>
        <v>0</v>
      </c>
      <c r="AJ1103">
        <v>499.125307945105</v>
      </c>
      <c r="AK1103">
        <v>479.887333333333</v>
      </c>
      <c r="AL1103">
        <v>3.2139645206321</v>
      </c>
      <c r="AM1103">
        <v>65.4933450207612</v>
      </c>
      <c r="AN1103">
        <f>(AP1103 - AO1103 + DY1103*1E3/(8.314*(EA1103+273.15)) * AR1103/DX1103 * AQ1103) * DX1103/(100*DL1103) * 1000/(1000 - AP1103)</f>
        <v>0</v>
      </c>
      <c r="AO1103">
        <v>25.9295621225972</v>
      </c>
      <c r="AP1103">
        <v>57.8006672727273</v>
      </c>
      <c r="AQ1103">
        <v>0.000895220418969819</v>
      </c>
      <c r="AR1103">
        <v>110.853086517706</v>
      </c>
      <c r="AS1103">
        <v>4</v>
      </c>
      <c r="AT1103">
        <v>1</v>
      </c>
      <c r="AU1103">
        <f>IF(AS1103*$H$13&gt;=AW1103,1.0,(AW1103/(AW1103-AS1103*$H$13)))</f>
        <v>0</v>
      </c>
      <c r="AV1103">
        <f>(AU1103-1)*100</f>
        <v>0</v>
      </c>
      <c r="AW1103">
        <f>MAX(0,($B$13+$C$13*EF1103)/(1+$D$13*EF1103)*DY1103/(EA1103+273)*$E$13)</f>
        <v>0</v>
      </c>
      <c r="AX1103" t="s">
        <v>437</v>
      </c>
      <c r="AY1103" t="s">
        <v>437</v>
      </c>
      <c r="AZ1103">
        <v>0</v>
      </c>
      <c r="BA1103">
        <v>0</v>
      </c>
      <c r="BB1103">
        <f>1-AZ1103/BA1103</f>
        <v>0</v>
      </c>
      <c r="BC1103">
        <v>0</v>
      </c>
      <c r="BD1103" t="s">
        <v>437</v>
      </c>
      <c r="BE1103" t="s">
        <v>437</v>
      </c>
      <c r="BF1103">
        <v>0</v>
      </c>
      <c r="BG1103">
        <v>0</v>
      </c>
      <c r="BH1103">
        <f>1-BF1103/BG1103</f>
        <v>0</v>
      </c>
      <c r="BI1103">
        <v>0.5</v>
      </c>
      <c r="BJ1103">
        <f>DI1103</f>
        <v>0</v>
      </c>
      <c r="BK1103">
        <f>L1103</f>
        <v>0</v>
      </c>
      <c r="BL1103">
        <f>BH1103*BI1103*BJ1103</f>
        <v>0</v>
      </c>
      <c r="BM1103">
        <f>(BK1103-BC1103)/BJ1103</f>
        <v>0</v>
      </c>
      <c r="BN1103">
        <f>(BA1103-BG1103)/BG1103</f>
        <v>0</v>
      </c>
      <c r="BO1103">
        <f>AZ1103/(BB1103+AZ1103/BG1103)</f>
        <v>0</v>
      </c>
      <c r="BP1103" t="s">
        <v>437</v>
      </c>
      <c r="BQ1103">
        <v>0</v>
      </c>
      <c r="BR1103">
        <f>IF(BQ1103&lt;&gt;0, BQ1103, BO1103)</f>
        <v>0</v>
      </c>
      <c r="BS1103">
        <f>1-BR1103/BG1103</f>
        <v>0</v>
      </c>
      <c r="BT1103">
        <f>(BG1103-BF1103)/(BG1103-BR1103)</f>
        <v>0</v>
      </c>
      <c r="BU1103">
        <f>(BA1103-BG1103)/(BA1103-BR1103)</f>
        <v>0</v>
      </c>
      <c r="BV1103">
        <f>(BG1103-BF1103)/(BG1103-AZ1103)</f>
        <v>0</v>
      </c>
      <c r="BW1103">
        <f>(BA1103-BG1103)/(BA1103-AZ1103)</f>
        <v>0</v>
      </c>
      <c r="BX1103">
        <f>(BT1103*BR1103/BF1103)</f>
        <v>0</v>
      </c>
      <c r="BY1103">
        <f>(1-BX1103)</f>
        <v>0</v>
      </c>
      <c r="DH1103">
        <f>$B$11*EG1103+$C$11*EH1103+$F$11*ES1103*(1-EV1103)</f>
        <v>0</v>
      </c>
      <c r="DI1103">
        <f>DH1103*DJ1103</f>
        <v>0</v>
      </c>
      <c r="DJ1103">
        <f>($B$11*$D$9+$C$11*$D$9+$F$11*((FF1103+EX1103)/MAX(FF1103+EX1103+FG1103, 0.1)*$I$9+FG1103/MAX(FF1103+EX1103+FG1103, 0.1)*$J$9))/($B$11+$C$11+$F$11)</f>
        <v>0</v>
      </c>
      <c r="DK1103">
        <f>($B$11*$K$9+$C$11*$K$9+$F$11*((FF1103+EX1103)/MAX(FF1103+EX1103+FG1103, 0.1)*$P$9+FG1103/MAX(FF1103+EX1103+FG1103, 0.1)*$Q$9))/($B$11+$C$11+$F$11)</f>
        <v>0</v>
      </c>
      <c r="DL1103">
        <v>6</v>
      </c>
      <c r="DM1103">
        <v>0.5</v>
      </c>
      <c r="DN1103" t="s">
        <v>438</v>
      </c>
      <c r="DO1103">
        <v>2</v>
      </c>
      <c r="DP1103" t="b">
        <v>1</v>
      </c>
      <c r="DQ1103">
        <v>1761427334.84615</v>
      </c>
      <c r="DR1103">
        <v>431.543076923077</v>
      </c>
      <c r="DS1103">
        <v>469.821</v>
      </c>
      <c r="DT1103">
        <v>57.7938076923077</v>
      </c>
      <c r="DU1103">
        <v>25.9325076923077</v>
      </c>
      <c r="DV1103">
        <v>430.445538461538</v>
      </c>
      <c r="DW1103">
        <v>57.8379307692308</v>
      </c>
      <c r="DX1103">
        <v>499.999692307692</v>
      </c>
      <c r="DY1103">
        <v>90.1835692307692</v>
      </c>
      <c r="DZ1103">
        <v>0.0403575923076923</v>
      </c>
      <c r="EA1103">
        <v>52.3538692307692</v>
      </c>
      <c r="EB1103">
        <v>48.0151230769231</v>
      </c>
      <c r="EC1103">
        <v>999.9</v>
      </c>
      <c r="ED1103">
        <v>0</v>
      </c>
      <c r="EE1103">
        <v>0</v>
      </c>
      <c r="EF1103">
        <v>9992.21846153846</v>
      </c>
      <c r="EG1103">
        <v>0</v>
      </c>
      <c r="EH1103">
        <v>1209.73846153846</v>
      </c>
      <c r="EI1103">
        <v>-38.2780307692308</v>
      </c>
      <c r="EJ1103">
        <v>458.013384615385</v>
      </c>
      <c r="EK1103">
        <v>482.329076923077</v>
      </c>
      <c r="EL1103">
        <v>31.8612846153846</v>
      </c>
      <c r="EM1103">
        <v>469.821</v>
      </c>
      <c r="EN1103">
        <v>25.9325076923077</v>
      </c>
      <c r="EO1103">
        <v>5.21205076923077</v>
      </c>
      <c r="EP1103">
        <v>2.33868769230769</v>
      </c>
      <c r="EQ1103">
        <v>33.5558384615385</v>
      </c>
      <c r="ER1103">
        <v>19.9453769230769</v>
      </c>
      <c r="ES1103">
        <v>1199.99769230769</v>
      </c>
      <c r="ET1103">
        <v>0.967004307692308</v>
      </c>
      <c r="EU1103">
        <v>0.0329958461538462</v>
      </c>
      <c r="EV1103">
        <v>0</v>
      </c>
      <c r="EW1103">
        <v>967.202384615385</v>
      </c>
      <c r="EX1103">
        <v>5.00059</v>
      </c>
      <c r="EY1103">
        <v>12752.4846153846</v>
      </c>
      <c r="EZ1103">
        <v>10358.7</v>
      </c>
      <c r="FA1103">
        <v>63.937</v>
      </c>
      <c r="FB1103">
        <v>65.062</v>
      </c>
      <c r="FC1103">
        <v>63.937</v>
      </c>
      <c r="FD1103">
        <v>64.812</v>
      </c>
      <c r="FE1103">
        <v>65.25</v>
      </c>
      <c r="FF1103">
        <v>1155.56307692308</v>
      </c>
      <c r="FG1103">
        <v>39.4330769230769</v>
      </c>
      <c r="FH1103">
        <v>0</v>
      </c>
      <c r="FI1103">
        <v>1761427303.9</v>
      </c>
      <c r="FJ1103">
        <v>0</v>
      </c>
      <c r="FK1103">
        <v>967.50456</v>
      </c>
      <c r="FL1103">
        <v>13.875692275741</v>
      </c>
      <c r="FM1103">
        <v>177.323076618894</v>
      </c>
      <c r="FN1103">
        <v>12755.612</v>
      </c>
      <c r="FO1103">
        <v>15</v>
      </c>
      <c r="FP1103">
        <v>0</v>
      </c>
      <c r="FQ1103" t="s">
        <v>439</v>
      </c>
      <c r="FR1103">
        <v>0</v>
      </c>
      <c r="FS1103">
        <v>0</v>
      </c>
      <c r="FT1103">
        <v>0</v>
      </c>
      <c r="FU1103">
        <v>0</v>
      </c>
      <c r="FV1103">
        <v>0</v>
      </c>
      <c r="FW1103">
        <v>0</v>
      </c>
      <c r="FX1103">
        <v>0</v>
      </c>
      <c r="FY1103">
        <v>0</v>
      </c>
      <c r="FZ1103">
        <v>0</v>
      </c>
      <c r="GA1103">
        <v>0</v>
      </c>
      <c r="GB1103">
        <v>0</v>
      </c>
      <c r="GC1103">
        <v>-35.9766095238095</v>
      </c>
      <c r="GD1103">
        <v>-46.8946753246753</v>
      </c>
      <c r="GE1103">
        <v>4.8285240780481</v>
      </c>
      <c r="GF1103">
        <v>0</v>
      </c>
      <c r="GG1103">
        <v>966.821647058824</v>
      </c>
      <c r="GH1103">
        <v>10.8947288041337</v>
      </c>
      <c r="GI1103">
        <v>1.10468810829528</v>
      </c>
      <c r="GJ1103">
        <v>-1</v>
      </c>
      <c r="GK1103">
        <v>31.8583952380952</v>
      </c>
      <c r="GL1103">
        <v>0.0691636363636683</v>
      </c>
      <c r="GM1103">
        <v>0.00920757846199449</v>
      </c>
      <c r="GN1103">
        <v>1</v>
      </c>
      <c r="GO1103">
        <v>1</v>
      </c>
      <c r="GP1103">
        <v>2</v>
      </c>
      <c r="GQ1103" t="s">
        <v>446</v>
      </c>
      <c r="GR1103">
        <v>3.12634</v>
      </c>
      <c r="GS1103">
        <v>2.71845</v>
      </c>
      <c r="GT1103">
        <v>0.0891347</v>
      </c>
      <c r="GU1103">
        <v>0.0955857</v>
      </c>
      <c r="GV1103">
        <v>0.178858</v>
      </c>
      <c r="GW1103">
        <v>0.102596</v>
      </c>
      <c r="GX1103">
        <v>32470</v>
      </c>
      <c r="GY1103">
        <v>34038.4</v>
      </c>
      <c r="GZ1103">
        <v>32396.7</v>
      </c>
      <c r="HA1103">
        <v>34222.5</v>
      </c>
      <c r="HB1103">
        <v>38315.2</v>
      </c>
      <c r="HC1103">
        <v>44323.3</v>
      </c>
      <c r="HD1103">
        <v>50968.7</v>
      </c>
      <c r="HE1103">
        <v>54922.5</v>
      </c>
      <c r="HF1103">
        <v>1.65535</v>
      </c>
      <c r="HG1103">
        <v>1.5037</v>
      </c>
      <c r="HH1103">
        <v>-0.13046</v>
      </c>
      <c r="HI1103">
        <v>0</v>
      </c>
      <c r="HJ1103">
        <v>50.0701</v>
      </c>
      <c r="HK1103">
        <v>999.9</v>
      </c>
      <c r="HL1103">
        <v>56.092</v>
      </c>
      <c r="HM1103">
        <v>30.454</v>
      </c>
      <c r="HN1103">
        <v>27.199</v>
      </c>
      <c r="HO1103">
        <v>60.1471</v>
      </c>
      <c r="HP1103">
        <v>40.3045</v>
      </c>
      <c r="HQ1103">
        <v>1</v>
      </c>
      <c r="HR1103">
        <v>2.6457</v>
      </c>
      <c r="HS1103">
        <v>0.876182</v>
      </c>
      <c r="HT1103">
        <v>20.1086</v>
      </c>
      <c r="HU1103">
        <v>5.18434</v>
      </c>
      <c r="HV1103">
        <v>12.0159</v>
      </c>
      <c r="HW1103">
        <v>4.96685</v>
      </c>
      <c r="HX1103">
        <v>3.29593</v>
      </c>
      <c r="HY1103">
        <v>9999</v>
      </c>
      <c r="HZ1103">
        <v>9999</v>
      </c>
      <c r="IA1103">
        <v>999.9</v>
      </c>
      <c r="IB1103">
        <v>9999</v>
      </c>
      <c r="IC1103">
        <v>1.86325</v>
      </c>
      <c r="ID1103">
        <v>1.8681</v>
      </c>
      <c r="IE1103">
        <v>1.86783</v>
      </c>
      <c r="IF1103">
        <v>1.86905</v>
      </c>
      <c r="IG1103">
        <v>1.86981</v>
      </c>
      <c r="IH1103">
        <v>1.86588</v>
      </c>
      <c r="II1103">
        <v>1.86693</v>
      </c>
      <c r="IJ1103">
        <v>1.86841</v>
      </c>
      <c r="IK1103">
        <v>5</v>
      </c>
      <c r="IL1103">
        <v>0</v>
      </c>
      <c r="IM1103">
        <v>0</v>
      </c>
      <c r="IN1103">
        <v>0</v>
      </c>
      <c r="IO1103" t="s">
        <v>441</v>
      </c>
      <c r="IP1103" t="s">
        <v>442</v>
      </c>
      <c r="IQ1103" t="s">
        <v>443</v>
      </c>
      <c r="IR1103" t="s">
        <v>443</v>
      </c>
      <c r="IS1103" t="s">
        <v>443</v>
      </c>
      <c r="IT1103" t="s">
        <v>443</v>
      </c>
      <c r="IU1103">
        <v>0</v>
      </c>
      <c r="IV1103">
        <v>100</v>
      </c>
      <c r="IW1103">
        <v>100</v>
      </c>
      <c r="IX1103">
        <v>1.097</v>
      </c>
      <c r="IY1103">
        <v>-0.0441</v>
      </c>
      <c r="IZ1103">
        <v>1.09748391826392</v>
      </c>
      <c r="JA1103">
        <v>0</v>
      </c>
      <c r="JB1103">
        <v>0</v>
      </c>
      <c r="JC1103">
        <v>0</v>
      </c>
      <c r="JD1103">
        <v>-0.0441141096964596</v>
      </c>
      <c r="JE1103">
        <v>0</v>
      </c>
      <c r="JF1103">
        <v>0</v>
      </c>
      <c r="JG1103">
        <v>0</v>
      </c>
      <c r="JH1103">
        <v>5</v>
      </c>
      <c r="JI1103">
        <v>2273</v>
      </c>
      <c r="JJ1103">
        <v>1</v>
      </c>
      <c r="JK1103">
        <v>24</v>
      </c>
      <c r="JL1103">
        <v>29357122.4</v>
      </c>
      <c r="JM1103">
        <v>29357122.4</v>
      </c>
      <c r="JN1103">
        <v>1.18896</v>
      </c>
      <c r="JO1103">
        <v>2.6416</v>
      </c>
      <c r="JP1103">
        <v>1.54785</v>
      </c>
      <c r="JQ1103">
        <v>2.31445</v>
      </c>
      <c r="JR1103">
        <v>1.64673</v>
      </c>
      <c r="JS1103">
        <v>2.2937</v>
      </c>
      <c r="JT1103">
        <v>34.3725</v>
      </c>
      <c r="JU1103">
        <v>24.1838</v>
      </c>
      <c r="JV1103">
        <v>18</v>
      </c>
      <c r="JW1103">
        <v>489.514</v>
      </c>
      <c r="JX1103">
        <v>379.541</v>
      </c>
      <c r="JY1103">
        <v>51.2343</v>
      </c>
      <c r="JZ1103">
        <v>56.7929</v>
      </c>
      <c r="KA1103">
        <v>29.9996</v>
      </c>
      <c r="KB1103">
        <v>56.1515</v>
      </c>
      <c r="KC1103">
        <v>55.9455</v>
      </c>
      <c r="KD1103">
        <v>23.8898</v>
      </c>
      <c r="KE1103">
        <v>0</v>
      </c>
      <c r="KF1103">
        <v>100</v>
      </c>
      <c r="KG1103">
        <v>51.2211</v>
      </c>
      <c r="KH1103">
        <v>522.272</v>
      </c>
      <c r="KI1103">
        <v>26.2864</v>
      </c>
      <c r="KJ1103">
        <v>92.345</v>
      </c>
      <c r="KK1103">
        <v>88.8447</v>
      </c>
    </row>
    <row r="1104" spans="1:297">
      <c r="A1104">
        <v>1088</v>
      </c>
      <c r="B1104">
        <v>1761427348</v>
      </c>
      <c r="C1104">
        <v>19167</v>
      </c>
      <c r="D1104" t="s">
        <v>2629</v>
      </c>
      <c r="E1104" t="s">
        <v>2630</v>
      </c>
      <c r="F1104">
        <v>5</v>
      </c>
      <c r="G1104" t="s">
        <v>2568</v>
      </c>
      <c r="H1104" t="s">
        <v>436</v>
      </c>
      <c r="I1104">
        <v>1761427339.84615</v>
      </c>
      <c r="J1104">
        <f>(K1104)/1000</f>
        <v>0</v>
      </c>
      <c r="K1104">
        <f>IF(DP1104, AN1104, AH1104)</f>
        <v>0</v>
      </c>
      <c r="L1104">
        <f>IF(DP1104, AI1104, AG1104)</f>
        <v>0</v>
      </c>
      <c r="M1104">
        <f>DR1104 - IF(AU1104&gt;1, L1104*DL1104*100.0/(AW1104), 0)</f>
        <v>0</v>
      </c>
      <c r="N1104">
        <f>((T1104-J1104/2)*M1104-L1104)/(T1104+J1104/2)</f>
        <v>0</v>
      </c>
      <c r="O1104">
        <f>N1104*(DY1104+DZ1104)/1000.0</f>
        <v>0</v>
      </c>
      <c r="P1104">
        <f>(DR1104 - IF(AU1104&gt;1, L1104*DL1104*100.0/(AW1104), 0))*(DY1104+DZ1104)/1000.0</f>
        <v>0</v>
      </c>
      <c r="Q1104">
        <f>2.0/((1/S1104-1/R1104)+SIGN(S1104)*SQRT((1/S1104-1/R1104)*(1/S1104-1/R1104) + 4*DM1104/((DM1104+1)*(DM1104+1))*(2*1/S1104*1/R1104-1/R1104*1/R1104)))</f>
        <v>0</v>
      </c>
      <c r="R1104">
        <f>IF(LEFT(DN1104,1)&lt;&gt;"0",IF(LEFT(DN1104,1)="1",3.0,DO1104),$D$5+$E$5*(EF1104*DY1104/($K$5*1000))+$F$5*(EF1104*DY1104/($K$5*1000))*MAX(MIN(DL1104,$J$5),$I$5)*MAX(MIN(DL1104,$J$5),$I$5)+$G$5*MAX(MIN(DL1104,$J$5),$I$5)*(EF1104*DY1104/($K$5*1000))+$H$5*(EF1104*DY1104/($K$5*1000))*(EF1104*DY1104/($K$5*1000)))</f>
        <v>0</v>
      </c>
      <c r="S1104">
        <f>J1104*(1000-(1000*0.61365*exp(17.502*W1104/(240.97+W1104))/(DY1104+DZ1104)+DT1104)/2)/(1000*0.61365*exp(17.502*W1104/(240.97+W1104))/(DY1104+DZ1104)-DT1104)</f>
        <v>0</v>
      </c>
      <c r="T1104">
        <f>1/((DM1104+1)/(Q1104/1.6)+1/(R1104/1.37)) + DM1104/((DM1104+1)/(Q1104/1.6) + DM1104/(R1104/1.37))</f>
        <v>0</v>
      </c>
      <c r="U1104">
        <f>(DH1104*DK1104)</f>
        <v>0</v>
      </c>
      <c r="V1104">
        <f>(EA1104+(U1104+2*0.95*5.67E-8*(((EA1104+$B$7)+273)^4-(EA1104+273)^4)-44100*J1104)/(1.84*29.3*R1104+8*0.95*5.67E-8*(EA1104+273)^3))</f>
        <v>0</v>
      </c>
      <c r="W1104">
        <f>($C$7*EB1104+$D$7*EC1104+$E$7*V1104)</f>
        <v>0</v>
      </c>
      <c r="X1104">
        <f>0.61365*exp(17.502*W1104/(240.97+W1104))</f>
        <v>0</v>
      </c>
      <c r="Y1104">
        <f>(Z1104/AA1104*100)</f>
        <v>0</v>
      </c>
      <c r="Z1104">
        <f>DT1104*(DY1104+DZ1104)/1000</f>
        <v>0</v>
      </c>
      <c r="AA1104">
        <f>0.61365*exp(17.502*EA1104/(240.97+EA1104))</f>
        <v>0</v>
      </c>
      <c r="AB1104">
        <f>(X1104-DT1104*(DY1104+DZ1104)/1000)</f>
        <v>0</v>
      </c>
      <c r="AC1104">
        <f>(-J1104*44100)</f>
        <v>0</v>
      </c>
      <c r="AD1104">
        <f>2*29.3*R1104*0.92*(EA1104-W1104)</f>
        <v>0</v>
      </c>
      <c r="AE1104">
        <f>2*0.95*5.67E-8*(((EA1104+$B$7)+273)^4-(W1104+273)^4)</f>
        <v>0</v>
      </c>
      <c r="AF1104">
        <f>U1104+AE1104+AC1104+AD1104</f>
        <v>0</v>
      </c>
      <c r="AG1104">
        <f>DX1104*AU1104*(DS1104-DR1104*(1000-AU1104*DU1104)/(1000-AU1104*DT1104))/(100*DL1104)</f>
        <v>0</v>
      </c>
      <c r="AH1104">
        <f>1000*DX1104*AU1104*(DT1104-DU1104)/(100*DL1104*(1000-AU1104*DT1104))</f>
        <v>0</v>
      </c>
      <c r="AI1104">
        <f>(AJ1104 - AK1104 - DY1104*1E3/(8.314*(EA1104+273.15)) * AM1104/DX1104 * AL1104) * DX1104/(100*DL1104) * (1000 - DU1104)/1000</f>
        <v>0</v>
      </c>
      <c r="AJ1104">
        <v>517.677297780662</v>
      </c>
      <c r="AK1104">
        <v>497.338981818182</v>
      </c>
      <c r="AL1104">
        <v>3.49742028715094</v>
      </c>
      <c r="AM1104">
        <v>65.4933450207612</v>
      </c>
      <c r="AN1104">
        <f>(AP1104 - AO1104 + DY1104*1E3/(8.314*(EA1104+273.15)) * AR1104/DX1104 * AQ1104) * DX1104/(100*DL1104) * 1000/(1000 - AP1104)</f>
        <v>0</v>
      </c>
      <c r="AO1104">
        <v>25.9276803295907</v>
      </c>
      <c r="AP1104">
        <v>57.7927345454545</v>
      </c>
      <c r="AQ1104">
        <v>-0.000223674164801741</v>
      </c>
      <c r="AR1104">
        <v>110.853086517706</v>
      </c>
      <c r="AS1104">
        <v>4</v>
      </c>
      <c r="AT1104">
        <v>1</v>
      </c>
      <c r="AU1104">
        <f>IF(AS1104*$H$13&gt;=AW1104,1.0,(AW1104/(AW1104-AS1104*$H$13)))</f>
        <v>0</v>
      </c>
      <c r="AV1104">
        <f>(AU1104-1)*100</f>
        <v>0</v>
      </c>
      <c r="AW1104">
        <f>MAX(0,($B$13+$C$13*EF1104)/(1+$D$13*EF1104)*DY1104/(EA1104+273)*$E$13)</f>
        <v>0</v>
      </c>
      <c r="AX1104" t="s">
        <v>437</v>
      </c>
      <c r="AY1104" t="s">
        <v>437</v>
      </c>
      <c r="AZ1104">
        <v>0</v>
      </c>
      <c r="BA1104">
        <v>0</v>
      </c>
      <c r="BB1104">
        <f>1-AZ1104/BA1104</f>
        <v>0</v>
      </c>
      <c r="BC1104">
        <v>0</v>
      </c>
      <c r="BD1104" t="s">
        <v>437</v>
      </c>
      <c r="BE1104" t="s">
        <v>437</v>
      </c>
      <c r="BF1104">
        <v>0</v>
      </c>
      <c r="BG1104">
        <v>0</v>
      </c>
      <c r="BH1104">
        <f>1-BF1104/BG1104</f>
        <v>0</v>
      </c>
      <c r="BI1104">
        <v>0.5</v>
      </c>
      <c r="BJ1104">
        <f>DI1104</f>
        <v>0</v>
      </c>
      <c r="BK1104">
        <f>L1104</f>
        <v>0</v>
      </c>
      <c r="BL1104">
        <f>BH1104*BI1104*BJ1104</f>
        <v>0</v>
      </c>
      <c r="BM1104">
        <f>(BK1104-BC1104)/BJ1104</f>
        <v>0</v>
      </c>
      <c r="BN1104">
        <f>(BA1104-BG1104)/BG1104</f>
        <v>0</v>
      </c>
      <c r="BO1104">
        <f>AZ1104/(BB1104+AZ1104/BG1104)</f>
        <v>0</v>
      </c>
      <c r="BP1104" t="s">
        <v>437</v>
      </c>
      <c r="BQ1104">
        <v>0</v>
      </c>
      <c r="BR1104">
        <f>IF(BQ1104&lt;&gt;0, BQ1104, BO1104)</f>
        <v>0</v>
      </c>
      <c r="BS1104">
        <f>1-BR1104/BG1104</f>
        <v>0</v>
      </c>
      <c r="BT1104">
        <f>(BG1104-BF1104)/(BG1104-BR1104)</f>
        <v>0</v>
      </c>
      <c r="BU1104">
        <f>(BA1104-BG1104)/(BA1104-BR1104)</f>
        <v>0</v>
      </c>
      <c r="BV1104">
        <f>(BG1104-BF1104)/(BG1104-AZ1104)</f>
        <v>0</v>
      </c>
      <c r="BW1104">
        <f>(BA1104-BG1104)/(BA1104-AZ1104)</f>
        <v>0</v>
      </c>
      <c r="BX1104">
        <f>(BT1104*BR1104/BF1104)</f>
        <v>0</v>
      </c>
      <c r="BY1104">
        <f>(1-BX1104)</f>
        <v>0</v>
      </c>
      <c r="DH1104">
        <f>$B$11*EG1104+$C$11*EH1104+$F$11*ES1104*(1-EV1104)</f>
        <v>0</v>
      </c>
      <c r="DI1104">
        <f>DH1104*DJ1104</f>
        <v>0</v>
      </c>
      <c r="DJ1104">
        <f>($B$11*$D$9+$C$11*$D$9+$F$11*((FF1104+EX1104)/MAX(FF1104+EX1104+FG1104, 0.1)*$I$9+FG1104/MAX(FF1104+EX1104+FG1104, 0.1)*$J$9))/($B$11+$C$11+$F$11)</f>
        <v>0</v>
      </c>
      <c r="DK1104">
        <f>($B$11*$K$9+$C$11*$K$9+$F$11*((FF1104+EX1104)/MAX(FF1104+EX1104+FG1104, 0.1)*$P$9+FG1104/MAX(FF1104+EX1104+FG1104, 0.1)*$Q$9))/($B$11+$C$11+$F$11)</f>
        <v>0</v>
      </c>
      <c r="DL1104">
        <v>6</v>
      </c>
      <c r="DM1104">
        <v>0.5</v>
      </c>
      <c r="DN1104" t="s">
        <v>438</v>
      </c>
      <c r="DO1104">
        <v>2</v>
      </c>
      <c r="DP1104" t="b">
        <v>1</v>
      </c>
      <c r="DQ1104">
        <v>1761427339.84615</v>
      </c>
      <c r="DR1104">
        <v>446.002461538462</v>
      </c>
      <c r="DS1104">
        <v>487.169076923077</v>
      </c>
      <c r="DT1104">
        <v>57.7963</v>
      </c>
      <c r="DU1104">
        <v>25.9305076923077</v>
      </c>
      <c r="DV1104">
        <v>444.904923076923</v>
      </c>
      <c r="DW1104">
        <v>57.8404230769231</v>
      </c>
      <c r="DX1104">
        <v>499.990153846154</v>
      </c>
      <c r="DY1104">
        <v>90.1837846153846</v>
      </c>
      <c r="DZ1104">
        <v>0.0404055153846154</v>
      </c>
      <c r="EA1104">
        <v>52.3493230769231</v>
      </c>
      <c r="EB1104">
        <v>48.0162</v>
      </c>
      <c r="EC1104">
        <v>999.9</v>
      </c>
      <c r="ED1104">
        <v>0</v>
      </c>
      <c r="EE1104">
        <v>0</v>
      </c>
      <c r="EF1104">
        <v>9995.67538461538</v>
      </c>
      <c r="EG1104">
        <v>0</v>
      </c>
      <c r="EH1104">
        <v>1209.69923076923</v>
      </c>
      <c r="EI1104">
        <v>-41.1667153846154</v>
      </c>
      <c r="EJ1104">
        <v>473.360846153846</v>
      </c>
      <c r="EK1104">
        <v>500.138</v>
      </c>
      <c r="EL1104">
        <v>31.8657923076923</v>
      </c>
      <c r="EM1104">
        <v>487.169076923077</v>
      </c>
      <c r="EN1104">
        <v>25.9305076923077</v>
      </c>
      <c r="EO1104">
        <v>5.21228846153846</v>
      </c>
      <c r="EP1104">
        <v>2.33851307692308</v>
      </c>
      <c r="EQ1104">
        <v>33.5566461538462</v>
      </c>
      <c r="ER1104">
        <v>19.9441615384615</v>
      </c>
      <c r="ES1104">
        <v>1199.99769230769</v>
      </c>
      <c r="ET1104">
        <v>0.967004307692308</v>
      </c>
      <c r="EU1104">
        <v>0.0329958461538462</v>
      </c>
      <c r="EV1104">
        <v>0</v>
      </c>
      <c r="EW1104">
        <v>968.391</v>
      </c>
      <c r="EX1104">
        <v>5.00059</v>
      </c>
      <c r="EY1104">
        <v>12767</v>
      </c>
      <c r="EZ1104">
        <v>10358.7153846154</v>
      </c>
      <c r="FA1104">
        <v>63.937</v>
      </c>
      <c r="FB1104">
        <v>65.062</v>
      </c>
      <c r="FC1104">
        <v>63.937</v>
      </c>
      <c r="FD1104">
        <v>64.812</v>
      </c>
      <c r="FE1104">
        <v>65.25</v>
      </c>
      <c r="FF1104">
        <v>1155.56307692308</v>
      </c>
      <c r="FG1104">
        <v>39.4330769230769</v>
      </c>
      <c r="FH1104">
        <v>0</v>
      </c>
      <c r="FI1104">
        <v>1761427308.7</v>
      </c>
      <c r="FJ1104">
        <v>0</v>
      </c>
      <c r="FK1104">
        <v>968.65228</v>
      </c>
      <c r="FL1104">
        <v>15.1760769189629</v>
      </c>
      <c r="FM1104">
        <v>192.90000000063</v>
      </c>
      <c r="FN1104">
        <v>12770.124</v>
      </c>
      <c r="FO1104">
        <v>15</v>
      </c>
      <c r="FP1104">
        <v>0</v>
      </c>
      <c r="FQ1104" t="s">
        <v>439</v>
      </c>
      <c r="FR1104">
        <v>0</v>
      </c>
      <c r="FS1104">
        <v>0</v>
      </c>
      <c r="FT1104">
        <v>0</v>
      </c>
      <c r="FU1104">
        <v>0</v>
      </c>
      <c r="FV1104">
        <v>0</v>
      </c>
      <c r="FW1104">
        <v>0</v>
      </c>
      <c r="FX1104">
        <v>0</v>
      </c>
      <c r="FY1104">
        <v>0</v>
      </c>
      <c r="FZ1104">
        <v>0</v>
      </c>
      <c r="GA1104">
        <v>0</v>
      </c>
      <c r="GB1104">
        <v>0</v>
      </c>
      <c r="GC1104">
        <v>-39.697465</v>
      </c>
      <c r="GD1104">
        <v>-32.7612135338346</v>
      </c>
      <c r="GE1104">
        <v>3.30969482796753</v>
      </c>
      <c r="GF1104">
        <v>0</v>
      </c>
      <c r="GG1104">
        <v>967.780882352941</v>
      </c>
      <c r="GH1104">
        <v>13.89072574227</v>
      </c>
      <c r="GI1104">
        <v>1.37818085052267</v>
      </c>
      <c r="GJ1104">
        <v>-1</v>
      </c>
      <c r="GK1104">
        <v>31.86244</v>
      </c>
      <c r="GL1104">
        <v>0.0483248120300941</v>
      </c>
      <c r="GM1104">
        <v>0.00827093706903871</v>
      </c>
      <c r="GN1104">
        <v>1</v>
      </c>
      <c r="GO1104">
        <v>1</v>
      </c>
      <c r="GP1104">
        <v>2</v>
      </c>
      <c r="GQ1104" t="s">
        <v>446</v>
      </c>
      <c r="GR1104">
        <v>3.12623</v>
      </c>
      <c r="GS1104">
        <v>2.71859</v>
      </c>
      <c r="GT1104">
        <v>0.0915688</v>
      </c>
      <c r="GU1104">
        <v>0.097854</v>
      </c>
      <c r="GV1104">
        <v>0.178869</v>
      </c>
      <c r="GW1104">
        <v>0.102588</v>
      </c>
      <c r="GX1104">
        <v>32383.7</v>
      </c>
      <c r="GY1104">
        <v>33953.4</v>
      </c>
      <c r="GZ1104">
        <v>32397.2</v>
      </c>
      <c r="HA1104">
        <v>34223</v>
      </c>
      <c r="HB1104">
        <v>38315.7</v>
      </c>
      <c r="HC1104">
        <v>44324.4</v>
      </c>
      <c r="HD1104">
        <v>50969.8</v>
      </c>
      <c r="HE1104">
        <v>54923.2</v>
      </c>
      <c r="HF1104">
        <v>1.65532</v>
      </c>
      <c r="HG1104">
        <v>1.50357</v>
      </c>
      <c r="HH1104">
        <v>-0.130199</v>
      </c>
      <c r="HI1104">
        <v>0</v>
      </c>
      <c r="HJ1104">
        <v>50.0776</v>
      </c>
      <c r="HK1104">
        <v>999.9</v>
      </c>
      <c r="HL1104">
        <v>56.092</v>
      </c>
      <c r="HM1104">
        <v>30.454</v>
      </c>
      <c r="HN1104">
        <v>27.1986</v>
      </c>
      <c r="HO1104">
        <v>59.7671</v>
      </c>
      <c r="HP1104">
        <v>40.5929</v>
      </c>
      <c r="HQ1104">
        <v>1</v>
      </c>
      <c r="HR1104">
        <v>2.64526</v>
      </c>
      <c r="HS1104">
        <v>0.899395</v>
      </c>
      <c r="HT1104">
        <v>20.1085</v>
      </c>
      <c r="HU1104">
        <v>5.18375</v>
      </c>
      <c r="HV1104">
        <v>12.0159</v>
      </c>
      <c r="HW1104">
        <v>4.9668</v>
      </c>
      <c r="HX1104">
        <v>3.29588</v>
      </c>
      <c r="HY1104">
        <v>9999</v>
      </c>
      <c r="HZ1104">
        <v>9999</v>
      </c>
      <c r="IA1104">
        <v>999.9</v>
      </c>
      <c r="IB1104">
        <v>9999</v>
      </c>
      <c r="IC1104">
        <v>1.86325</v>
      </c>
      <c r="ID1104">
        <v>1.8681</v>
      </c>
      <c r="IE1104">
        <v>1.86783</v>
      </c>
      <c r="IF1104">
        <v>1.86905</v>
      </c>
      <c r="IG1104">
        <v>1.86981</v>
      </c>
      <c r="IH1104">
        <v>1.86588</v>
      </c>
      <c r="II1104">
        <v>1.86694</v>
      </c>
      <c r="IJ1104">
        <v>1.86841</v>
      </c>
      <c r="IK1104">
        <v>5</v>
      </c>
      <c r="IL1104">
        <v>0</v>
      </c>
      <c r="IM1104">
        <v>0</v>
      </c>
      <c r="IN1104">
        <v>0</v>
      </c>
      <c r="IO1104" t="s">
        <v>441</v>
      </c>
      <c r="IP1104" t="s">
        <v>442</v>
      </c>
      <c r="IQ1104" t="s">
        <v>443</v>
      </c>
      <c r="IR1104" t="s">
        <v>443</v>
      </c>
      <c r="IS1104" t="s">
        <v>443</v>
      </c>
      <c r="IT1104" t="s">
        <v>443</v>
      </c>
      <c r="IU1104">
        <v>0</v>
      </c>
      <c r="IV1104">
        <v>100</v>
      </c>
      <c r="IW1104">
        <v>100</v>
      </c>
      <c r="IX1104">
        <v>1.098</v>
      </c>
      <c r="IY1104">
        <v>-0.0441</v>
      </c>
      <c r="IZ1104">
        <v>1.09748391826392</v>
      </c>
      <c r="JA1104">
        <v>0</v>
      </c>
      <c r="JB1104">
        <v>0</v>
      </c>
      <c r="JC1104">
        <v>0</v>
      </c>
      <c r="JD1104">
        <v>-0.0441141096964596</v>
      </c>
      <c r="JE1104">
        <v>0</v>
      </c>
      <c r="JF1104">
        <v>0</v>
      </c>
      <c r="JG1104">
        <v>0</v>
      </c>
      <c r="JH1104">
        <v>5</v>
      </c>
      <c r="JI1104">
        <v>2273</v>
      </c>
      <c r="JJ1104">
        <v>1</v>
      </c>
      <c r="JK1104">
        <v>24</v>
      </c>
      <c r="JL1104">
        <v>29357122.5</v>
      </c>
      <c r="JM1104">
        <v>29357122.5</v>
      </c>
      <c r="JN1104">
        <v>1.21704</v>
      </c>
      <c r="JO1104">
        <v>2.6355</v>
      </c>
      <c r="JP1104">
        <v>1.54785</v>
      </c>
      <c r="JQ1104">
        <v>2.31567</v>
      </c>
      <c r="JR1104">
        <v>1.64673</v>
      </c>
      <c r="JS1104">
        <v>2.33276</v>
      </c>
      <c r="JT1104">
        <v>34.3725</v>
      </c>
      <c r="JU1104">
        <v>24.1838</v>
      </c>
      <c r="JV1104">
        <v>18</v>
      </c>
      <c r="JW1104">
        <v>489.475</v>
      </c>
      <c r="JX1104">
        <v>379.44</v>
      </c>
      <c r="JY1104">
        <v>51.2212</v>
      </c>
      <c r="JZ1104">
        <v>56.787</v>
      </c>
      <c r="KA1104">
        <v>29.9996</v>
      </c>
      <c r="KB1104">
        <v>56.1477</v>
      </c>
      <c r="KC1104">
        <v>55.9399</v>
      </c>
      <c r="KD1104">
        <v>24.5224</v>
      </c>
      <c r="KE1104">
        <v>0</v>
      </c>
      <c r="KF1104">
        <v>100</v>
      </c>
      <c r="KG1104">
        <v>51.1962</v>
      </c>
      <c r="KH1104">
        <v>542.569</v>
      </c>
      <c r="KI1104">
        <v>26.2864</v>
      </c>
      <c r="KJ1104">
        <v>92.3468</v>
      </c>
      <c r="KK1104">
        <v>88.8459</v>
      </c>
    </row>
    <row r="1105" spans="1:297">
      <c r="A1105">
        <v>1089</v>
      </c>
      <c r="B1105">
        <v>1761427353</v>
      </c>
      <c r="C1105">
        <v>19172</v>
      </c>
      <c r="D1105" t="s">
        <v>2631</v>
      </c>
      <c r="E1105" t="s">
        <v>2632</v>
      </c>
      <c r="F1105">
        <v>5</v>
      </c>
      <c r="G1105" t="s">
        <v>2568</v>
      </c>
      <c r="H1105" t="s">
        <v>436</v>
      </c>
      <c r="I1105">
        <v>1761427344.84615</v>
      </c>
      <c r="J1105">
        <f>(K1105)/1000</f>
        <v>0</v>
      </c>
      <c r="K1105">
        <f>IF(DP1105, AN1105, AH1105)</f>
        <v>0</v>
      </c>
      <c r="L1105">
        <f>IF(DP1105, AI1105, AG1105)</f>
        <v>0</v>
      </c>
      <c r="M1105">
        <f>DR1105 - IF(AU1105&gt;1, L1105*DL1105*100.0/(AW1105), 0)</f>
        <v>0</v>
      </c>
      <c r="N1105">
        <f>((T1105-J1105/2)*M1105-L1105)/(T1105+J1105/2)</f>
        <v>0</v>
      </c>
      <c r="O1105">
        <f>N1105*(DY1105+DZ1105)/1000.0</f>
        <v>0</v>
      </c>
      <c r="P1105">
        <f>(DR1105 - IF(AU1105&gt;1, L1105*DL1105*100.0/(AW1105), 0))*(DY1105+DZ1105)/1000.0</f>
        <v>0</v>
      </c>
      <c r="Q1105">
        <f>2.0/((1/S1105-1/R1105)+SIGN(S1105)*SQRT((1/S1105-1/R1105)*(1/S1105-1/R1105) + 4*DM1105/((DM1105+1)*(DM1105+1))*(2*1/S1105*1/R1105-1/R1105*1/R1105)))</f>
        <v>0</v>
      </c>
      <c r="R1105">
        <f>IF(LEFT(DN1105,1)&lt;&gt;"0",IF(LEFT(DN1105,1)="1",3.0,DO1105),$D$5+$E$5*(EF1105*DY1105/($K$5*1000))+$F$5*(EF1105*DY1105/($K$5*1000))*MAX(MIN(DL1105,$J$5),$I$5)*MAX(MIN(DL1105,$J$5),$I$5)+$G$5*MAX(MIN(DL1105,$J$5),$I$5)*(EF1105*DY1105/($K$5*1000))+$H$5*(EF1105*DY1105/($K$5*1000))*(EF1105*DY1105/($K$5*1000)))</f>
        <v>0</v>
      </c>
      <c r="S1105">
        <f>J1105*(1000-(1000*0.61365*exp(17.502*W1105/(240.97+W1105))/(DY1105+DZ1105)+DT1105)/2)/(1000*0.61365*exp(17.502*W1105/(240.97+W1105))/(DY1105+DZ1105)-DT1105)</f>
        <v>0</v>
      </c>
      <c r="T1105">
        <f>1/((DM1105+1)/(Q1105/1.6)+1/(R1105/1.37)) + DM1105/((DM1105+1)/(Q1105/1.6) + DM1105/(R1105/1.37))</f>
        <v>0</v>
      </c>
      <c r="U1105">
        <f>(DH1105*DK1105)</f>
        <v>0</v>
      </c>
      <c r="V1105">
        <f>(EA1105+(U1105+2*0.95*5.67E-8*(((EA1105+$B$7)+273)^4-(EA1105+273)^4)-44100*J1105)/(1.84*29.3*R1105+8*0.95*5.67E-8*(EA1105+273)^3))</f>
        <v>0</v>
      </c>
      <c r="W1105">
        <f>($C$7*EB1105+$D$7*EC1105+$E$7*V1105)</f>
        <v>0</v>
      </c>
      <c r="X1105">
        <f>0.61365*exp(17.502*W1105/(240.97+W1105))</f>
        <v>0</v>
      </c>
      <c r="Y1105">
        <f>(Z1105/AA1105*100)</f>
        <v>0</v>
      </c>
      <c r="Z1105">
        <f>DT1105*(DY1105+DZ1105)/1000</f>
        <v>0</v>
      </c>
      <c r="AA1105">
        <f>0.61365*exp(17.502*EA1105/(240.97+EA1105))</f>
        <v>0</v>
      </c>
      <c r="AB1105">
        <f>(X1105-DT1105*(DY1105+DZ1105)/1000)</f>
        <v>0</v>
      </c>
      <c r="AC1105">
        <f>(-J1105*44100)</f>
        <v>0</v>
      </c>
      <c r="AD1105">
        <f>2*29.3*R1105*0.92*(EA1105-W1105)</f>
        <v>0</v>
      </c>
      <c r="AE1105">
        <f>2*0.95*5.67E-8*(((EA1105+$B$7)+273)^4-(W1105+273)^4)</f>
        <v>0</v>
      </c>
      <c r="AF1105">
        <f>U1105+AE1105+AC1105+AD1105</f>
        <v>0</v>
      </c>
      <c r="AG1105">
        <f>DX1105*AU1105*(DS1105-DR1105*(1000-AU1105*DU1105)/(1000-AU1105*DT1105))/(100*DL1105)</f>
        <v>0</v>
      </c>
      <c r="AH1105">
        <f>1000*DX1105*AU1105*(DT1105-DU1105)/(100*DL1105*(1000-AU1105*DT1105))</f>
        <v>0</v>
      </c>
      <c r="AI1105">
        <f>(AJ1105 - AK1105 - DY1105*1E3/(8.314*(EA1105+273.15)) * AM1105/DX1105 * AL1105) * DX1105/(100*DL1105) * (1000 - DU1105)/1000</f>
        <v>0</v>
      </c>
      <c r="AJ1105">
        <v>533.539556184456</v>
      </c>
      <c r="AK1105">
        <v>513.487824242424</v>
      </c>
      <c r="AL1105">
        <v>3.21335553963879</v>
      </c>
      <c r="AM1105">
        <v>65.4933450207612</v>
      </c>
      <c r="AN1105">
        <f>(AP1105 - AO1105 + DY1105*1E3/(8.314*(EA1105+273.15)) * AR1105/DX1105 * AQ1105) * DX1105/(100*DL1105) * 1000/(1000 - AP1105)</f>
        <v>0</v>
      </c>
      <c r="AO1105">
        <v>25.925218617111</v>
      </c>
      <c r="AP1105">
        <v>57.810543030303</v>
      </c>
      <c r="AQ1105">
        <v>0.000626199182170868</v>
      </c>
      <c r="AR1105">
        <v>110.853086517706</v>
      </c>
      <c r="AS1105">
        <v>4</v>
      </c>
      <c r="AT1105">
        <v>1</v>
      </c>
      <c r="AU1105">
        <f>IF(AS1105*$H$13&gt;=AW1105,1.0,(AW1105/(AW1105-AS1105*$H$13)))</f>
        <v>0</v>
      </c>
      <c r="AV1105">
        <f>(AU1105-1)*100</f>
        <v>0</v>
      </c>
      <c r="AW1105">
        <f>MAX(0,($B$13+$C$13*EF1105)/(1+$D$13*EF1105)*DY1105/(EA1105+273)*$E$13)</f>
        <v>0</v>
      </c>
      <c r="AX1105" t="s">
        <v>437</v>
      </c>
      <c r="AY1105" t="s">
        <v>437</v>
      </c>
      <c r="AZ1105">
        <v>0</v>
      </c>
      <c r="BA1105">
        <v>0</v>
      </c>
      <c r="BB1105">
        <f>1-AZ1105/BA1105</f>
        <v>0</v>
      </c>
      <c r="BC1105">
        <v>0</v>
      </c>
      <c r="BD1105" t="s">
        <v>437</v>
      </c>
      <c r="BE1105" t="s">
        <v>437</v>
      </c>
      <c r="BF1105">
        <v>0</v>
      </c>
      <c r="BG1105">
        <v>0</v>
      </c>
      <c r="BH1105">
        <f>1-BF1105/BG1105</f>
        <v>0</v>
      </c>
      <c r="BI1105">
        <v>0.5</v>
      </c>
      <c r="BJ1105">
        <f>DI1105</f>
        <v>0</v>
      </c>
      <c r="BK1105">
        <f>L1105</f>
        <v>0</v>
      </c>
      <c r="BL1105">
        <f>BH1105*BI1105*BJ1105</f>
        <v>0</v>
      </c>
      <c r="BM1105">
        <f>(BK1105-BC1105)/BJ1105</f>
        <v>0</v>
      </c>
      <c r="BN1105">
        <f>(BA1105-BG1105)/BG1105</f>
        <v>0</v>
      </c>
      <c r="BO1105">
        <f>AZ1105/(BB1105+AZ1105/BG1105)</f>
        <v>0</v>
      </c>
      <c r="BP1105" t="s">
        <v>437</v>
      </c>
      <c r="BQ1105">
        <v>0</v>
      </c>
      <c r="BR1105">
        <f>IF(BQ1105&lt;&gt;0, BQ1105, BO1105)</f>
        <v>0</v>
      </c>
      <c r="BS1105">
        <f>1-BR1105/BG1105</f>
        <v>0</v>
      </c>
      <c r="BT1105">
        <f>(BG1105-BF1105)/(BG1105-BR1105)</f>
        <v>0</v>
      </c>
      <c r="BU1105">
        <f>(BA1105-BG1105)/(BA1105-BR1105)</f>
        <v>0</v>
      </c>
      <c r="BV1105">
        <f>(BG1105-BF1105)/(BG1105-AZ1105)</f>
        <v>0</v>
      </c>
      <c r="BW1105">
        <f>(BA1105-BG1105)/(BA1105-AZ1105)</f>
        <v>0</v>
      </c>
      <c r="BX1105">
        <f>(BT1105*BR1105/BF1105)</f>
        <v>0</v>
      </c>
      <c r="BY1105">
        <f>(1-BX1105)</f>
        <v>0</v>
      </c>
      <c r="DH1105">
        <f>$B$11*EG1105+$C$11*EH1105+$F$11*ES1105*(1-EV1105)</f>
        <v>0</v>
      </c>
      <c r="DI1105">
        <f>DH1105*DJ1105</f>
        <v>0</v>
      </c>
      <c r="DJ1105">
        <f>($B$11*$D$9+$C$11*$D$9+$F$11*((FF1105+EX1105)/MAX(FF1105+EX1105+FG1105, 0.1)*$I$9+FG1105/MAX(FF1105+EX1105+FG1105, 0.1)*$J$9))/($B$11+$C$11+$F$11)</f>
        <v>0</v>
      </c>
      <c r="DK1105">
        <f>($B$11*$K$9+$C$11*$K$9+$F$11*((FF1105+EX1105)/MAX(FF1105+EX1105+FG1105, 0.1)*$P$9+FG1105/MAX(FF1105+EX1105+FG1105, 0.1)*$Q$9))/($B$11+$C$11+$F$11)</f>
        <v>0</v>
      </c>
      <c r="DL1105">
        <v>6</v>
      </c>
      <c r="DM1105">
        <v>0.5</v>
      </c>
      <c r="DN1105" t="s">
        <v>438</v>
      </c>
      <c r="DO1105">
        <v>2</v>
      </c>
      <c r="DP1105" t="b">
        <v>1</v>
      </c>
      <c r="DQ1105">
        <v>1761427344.84615</v>
      </c>
      <c r="DR1105">
        <v>461.483</v>
      </c>
      <c r="DS1105">
        <v>503.878307692308</v>
      </c>
      <c r="DT1105">
        <v>57.7980153846154</v>
      </c>
      <c r="DU1105">
        <v>25.9282</v>
      </c>
      <c r="DV1105">
        <v>460.385384615385</v>
      </c>
      <c r="DW1105">
        <v>57.8421307692308</v>
      </c>
      <c r="DX1105">
        <v>500.009692307692</v>
      </c>
      <c r="DY1105">
        <v>90.1837307692308</v>
      </c>
      <c r="DZ1105">
        <v>0.0403870615384615</v>
      </c>
      <c r="EA1105">
        <v>52.3493461538461</v>
      </c>
      <c r="EB1105">
        <v>48.0218</v>
      </c>
      <c r="EC1105">
        <v>999.9</v>
      </c>
      <c r="ED1105">
        <v>0</v>
      </c>
      <c r="EE1105">
        <v>0</v>
      </c>
      <c r="EF1105">
        <v>10002.6515384615</v>
      </c>
      <c r="EG1105">
        <v>0</v>
      </c>
      <c r="EH1105">
        <v>1209.71153846154</v>
      </c>
      <c r="EI1105">
        <v>-42.3954615384615</v>
      </c>
      <c r="EJ1105">
        <v>489.791923076923</v>
      </c>
      <c r="EK1105">
        <v>517.290923076923</v>
      </c>
      <c r="EL1105">
        <v>31.8698230769231</v>
      </c>
      <c r="EM1105">
        <v>503.878307692308</v>
      </c>
      <c r="EN1105">
        <v>25.9282</v>
      </c>
      <c r="EO1105">
        <v>5.21244</v>
      </c>
      <c r="EP1105">
        <v>2.33830307692308</v>
      </c>
      <c r="EQ1105">
        <v>33.5571615384615</v>
      </c>
      <c r="ER1105">
        <v>19.9427153846154</v>
      </c>
      <c r="ES1105">
        <v>1199.99923076923</v>
      </c>
      <c r="ET1105">
        <v>0.967004307692308</v>
      </c>
      <c r="EU1105">
        <v>0.0329958461538462</v>
      </c>
      <c r="EV1105">
        <v>0</v>
      </c>
      <c r="EW1105">
        <v>969.597846153846</v>
      </c>
      <c r="EX1105">
        <v>5.00059</v>
      </c>
      <c r="EY1105">
        <v>12782.9153846154</v>
      </c>
      <c r="EZ1105">
        <v>10358.7538461538</v>
      </c>
      <c r="FA1105">
        <v>63.937</v>
      </c>
      <c r="FB1105">
        <v>65.062</v>
      </c>
      <c r="FC1105">
        <v>63.937</v>
      </c>
      <c r="FD1105">
        <v>64.812</v>
      </c>
      <c r="FE1105">
        <v>65.25</v>
      </c>
      <c r="FF1105">
        <v>1155.56461538462</v>
      </c>
      <c r="FG1105">
        <v>39.4330769230769</v>
      </c>
      <c r="FH1105">
        <v>0</v>
      </c>
      <c r="FI1105">
        <v>1761427313.5</v>
      </c>
      <c r="FJ1105">
        <v>0</v>
      </c>
      <c r="FK1105">
        <v>969.77644</v>
      </c>
      <c r="FL1105">
        <v>14.0775384344181</v>
      </c>
      <c r="FM1105">
        <v>186.238461268119</v>
      </c>
      <c r="FN1105">
        <v>12785.376</v>
      </c>
      <c r="FO1105">
        <v>15</v>
      </c>
      <c r="FP1105">
        <v>0</v>
      </c>
      <c r="FQ1105" t="s">
        <v>439</v>
      </c>
      <c r="FR1105">
        <v>0</v>
      </c>
      <c r="FS1105">
        <v>0</v>
      </c>
      <c r="FT1105">
        <v>0</v>
      </c>
      <c r="FU1105">
        <v>0</v>
      </c>
      <c r="FV1105">
        <v>0</v>
      </c>
      <c r="FW1105">
        <v>0</v>
      </c>
      <c r="FX1105">
        <v>0</v>
      </c>
      <c r="FY1105">
        <v>0</v>
      </c>
      <c r="FZ1105">
        <v>0</v>
      </c>
      <c r="GA1105">
        <v>0</v>
      </c>
      <c r="GB1105">
        <v>0</v>
      </c>
      <c r="GC1105">
        <v>-41.5535047619048</v>
      </c>
      <c r="GD1105">
        <v>-16.7228103896105</v>
      </c>
      <c r="GE1105">
        <v>1.89915551119218</v>
      </c>
      <c r="GF1105">
        <v>0</v>
      </c>
      <c r="GG1105">
        <v>968.988764705882</v>
      </c>
      <c r="GH1105">
        <v>14.0776164854721</v>
      </c>
      <c r="GI1105">
        <v>1.39544922260609</v>
      </c>
      <c r="GJ1105">
        <v>-1</v>
      </c>
      <c r="GK1105">
        <v>31.8689952380952</v>
      </c>
      <c r="GL1105">
        <v>0.0386103896103955</v>
      </c>
      <c r="GM1105">
        <v>0.0067628872525667</v>
      </c>
      <c r="GN1105">
        <v>1</v>
      </c>
      <c r="GO1105">
        <v>1</v>
      </c>
      <c r="GP1105">
        <v>2</v>
      </c>
      <c r="GQ1105" t="s">
        <v>446</v>
      </c>
      <c r="GR1105">
        <v>3.12627</v>
      </c>
      <c r="GS1105">
        <v>2.71765</v>
      </c>
      <c r="GT1105">
        <v>0.0938298</v>
      </c>
      <c r="GU1105">
        <v>0.10029</v>
      </c>
      <c r="GV1105">
        <v>0.178897</v>
      </c>
      <c r="GW1105">
        <v>0.102587</v>
      </c>
      <c r="GX1105">
        <v>32303</v>
      </c>
      <c r="GY1105">
        <v>33862.3</v>
      </c>
      <c r="GZ1105">
        <v>32397.1</v>
      </c>
      <c r="HA1105">
        <v>34223.6</v>
      </c>
      <c r="HB1105">
        <v>38314.3</v>
      </c>
      <c r="HC1105">
        <v>44325.5</v>
      </c>
      <c r="HD1105">
        <v>50969.4</v>
      </c>
      <c r="HE1105">
        <v>54924.1</v>
      </c>
      <c r="HF1105">
        <v>1.65527</v>
      </c>
      <c r="HG1105">
        <v>1.50358</v>
      </c>
      <c r="HH1105">
        <v>-0.129901</v>
      </c>
      <c r="HI1105">
        <v>0</v>
      </c>
      <c r="HJ1105">
        <v>50.0836</v>
      </c>
      <c r="HK1105">
        <v>999.9</v>
      </c>
      <c r="HL1105">
        <v>56.092</v>
      </c>
      <c r="HM1105">
        <v>30.454</v>
      </c>
      <c r="HN1105">
        <v>27.1963</v>
      </c>
      <c r="HO1105">
        <v>59.9271</v>
      </c>
      <c r="HP1105">
        <v>40.5649</v>
      </c>
      <c r="HQ1105">
        <v>1</v>
      </c>
      <c r="HR1105">
        <v>2.64488</v>
      </c>
      <c r="HS1105">
        <v>0.948987</v>
      </c>
      <c r="HT1105">
        <v>20.108</v>
      </c>
      <c r="HU1105">
        <v>5.18195</v>
      </c>
      <c r="HV1105">
        <v>12.0159</v>
      </c>
      <c r="HW1105">
        <v>4.96595</v>
      </c>
      <c r="HX1105">
        <v>3.29595</v>
      </c>
      <c r="HY1105">
        <v>9999</v>
      </c>
      <c r="HZ1105">
        <v>9999</v>
      </c>
      <c r="IA1105">
        <v>999.9</v>
      </c>
      <c r="IB1105">
        <v>9999</v>
      </c>
      <c r="IC1105">
        <v>1.86325</v>
      </c>
      <c r="ID1105">
        <v>1.86811</v>
      </c>
      <c r="IE1105">
        <v>1.86783</v>
      </c>
      <c r="IF1105">
        <v>1.86905</v>
      </c>
      <c r="IG1105">
        <v>1.86981</v>
      </c>
      <c r="IH1105">
        <v>1.86584</v>
      </c>
      <c r="II1105">
        <v>1.86693</v>
      </c>
      <c r="IJ1105">
        <v>1.86842</v>
      </c>
      <c r="IK1105">
        <v>5</v>
      </c>
      <c r="IL1105">
        <v>0</v>
      </c>
      <c r="IM1105">
        <v>0</v>
      </c>
      <c r="IN1105">
        <v>0</v>
      </c>
      <c r="IO1105" t="s">
        <v>441</v>
      </c>
      <c r="IP1105" t="s">
        <v>442</v>
      </c>
      <c r="IQ1105" t="s">
        <v>443</v>
      </c>
      <c r="IR1105" t="s">
        <v>443</v>
      </c>
      <c r="IS1105" t="s">
        <v>443</v>
      </c>
      <c r="IT1105" t="s">
        <v>443</v>
      </c>
      <c r="IU1105">
        <v>0</v>
      </c>
      <c r="IV1105">
        <v>100</v>
      </c>
      <c r="IW1105">
        <v>100</v>
      </c>
      <c r="IX1105">
        <v>1.098</v>
      </c>
      <c r="IY1105">
        <v>-0.0441</v>
      </c>
      <c r="IZ1105">
        <v>1.09748391826392</v>
      </c>
      <c r="JA1105">
        <v>0</v>
      </c>
      <c r="JB1105">
        <v>0</v>
      </c>
      <c r="JC1105">
        <v>0</v>
      </c>
      <c r="JD1105">
        <v>-0.0441141096964596</v>
      </c>
      <c r="JE1105">
        <v>0</v>
      </c>
      <c r="JF1105">
        <v>0</v>
      </c>
      <c r="JG1105">
        <v>0</v>
      </c>
      <c r="JH1105">
        <v>5</v>
      </c>
      <c r="JI1105">
        <v>2273</v>
      </c>
      <c r="JJ1105">
        <v>1</v>
      </c>
      <c r="JK1105">
        <v>24</v>
      </c>
      <c r="JL1105">
        <v>29357122.6</v>
      </c>
      <c r="JM1105">
        <v>29357122.6</v>
      </c>
      <c r="JN1105">
        <v>1.25244</v>
      </c>
      <c r="JO1105">
        <v>2.63184</v>
      </c>
      <c r="JP1105">
        <v>1.54785</v>
      </c>
      <c r="JQ1105">
        <v>2.31445</v>
      </c>
      <c r="JR1105">
        <v>1.64673</v>
      </c>
      <c r="JS1105">
        <v>2.38159</v>
      </c>
      <c r="JT1105">
        <v>34.3725</v>
      </c>
      <c r="JU1105">
        <v>24.1926</v>
      </c>
      <c r="JV1105">
        <v>18</v>
      </c>
      <c r="JW1105">
        <v>489.403</v>
      </c>
      <c r="JX1105">
        <v>379.428</v>
      </c>
      <c r="JY1105">
        <v>51.201</v>
      </c>
      <c r="JZ1105">
        <v>56.7792</v>
      </c>
      <c r="KA1105">
        <v>29.9997</v>
      </c>
      <c r="KB1105">
        <v>56.1416</v>
      </c>
      <c r="KC1105">
        <v>55.9373</v>
      </c>
      <c r="KD1105">
        <v>25.1529</v>
      </c>
      <c r="KE1105">
        <v>0</v>
      </c>
      <c r="KF1105">
        <v>100</v>
      </c>
      <c r="KG1105">
        <v>51.1736</v>
      </c>
      <c r="KH1105">
        <v>556.201</v>
      </c>
      <c r="KI1105">
        <v>26.2864</v>
      </c>
      <c r="KJ1105">
        <v>92.3462</v>
      </c>
      <c r="KK1105">
        <v>88.8474</v>
      </c>
    </row>
    <row r="1106" spans="1:297">
      <c r="A1106">
        <v>1090</v>
      </c>
      <c r="B1106">
        <v>1761427358</v>
      </c>
      <c r="C1106">
        <v>19177</v>
      </c>
      <c r="D1106" t="s">
        <v>2633</v>
      </c>
      <c r="E1106" t="s">
        <v>2634</v>
      </c>
      <c r="F1106">
        <v>5</v>
      </c>
      <c r="G1106" t="s">
        <v>2568</v>
      </c>
      <c r="H1106" t="s">
        <v>436</v>
      </c>
      <c r="I1106">
        <v>1761427349.84615</v>
      </c>
      <c r="J1106">
        <f>(K1106)/1000</f>
        <v>0</v>
      </c>
      <c r="K1106">
        <f>IF(DP1106, AN1106, AH1106)</f>
        <v>0</v>
      </c>
      <c r="L1106">
        <f>IF(DP1106, AI1106, AG1106)</f>
        <v>0</v>
      </c>
      <c r="M1106">
        <f>DR1106 - IF(AU1106&gt;1, L1106*DL1106*100.0/(AW1106), 0)</f>
        <v>0</v>
      </c>
      <c r="N1106">
        <f>((T1106-J1106/2)*M1106-L1106)/(T1106+J1106/2)</f>
        <v>0</v>
      </c>
      <c r="O1106">
        <f>N1106*(DY1106+DZ1106)/1000.0</f>
        <v>0</v>
      </c>
      <c r="P1106">
        <f>(DR1106 - IF(AU1106&gt;1, L1106*DL1106*100.0/(AW1106), 0))*(DY1106+DZ1106)/1000.0</f>
        <v>0</v>
      </c>
      <c r="Q1106">
        <f>2.0/((1/S1106-1/R1106)+SIGN(S1106)*SQRT((1/S1106-1/R1106)*(1/S1106-1/R1106) + 4*DM1106/((DM1106+1)*(DM1106+1))*(2*1/S1106*1/R1106-1/R1106*1/R1106)))</f>
        <v>0</v>
      </c>
      <c r="R1106">
        <f>IF(LEFT(DN1106,1)&lt;&gt;"0",IF(LEFT(DN1106,1)="1",3.0,DO1106),$D$5+$E$5*(EF1106*DY1106/($K$5*1000))+$F$5*(EF1106*DY1106/($K$5*1000))*MAX(MIN(DL1106,$J$5),$I$5)*MAX(MIN(DL1106,$J$5),$I$5)+$G$5*MAX(MIN(DL1106,$J$5),$I$5)*(EF1106*DY1106/($K$5*1000))+$H$5*(EF1106*DY1106/($K$5*1000))*(EF1106*DY1106/($K$5*1000)))</f>
        <v>0</v>
      </c>
      <c r="S1106">
        <f>J1106*(1000-(1000*0.61365*exp(17.502*W1106/(240.97+W1106))/(DY1106+DZ1106)+DT1106)/2)/(1000*0.61365*exp(17.502*W1106/(240.97+W1106))/(DY1106+DZ1106)-DT1106)</f>
        <v>0</v>
      </c>
      <c r="T1106">
        <f>1/((DM1106+1)/(Q1106/1.6)+1/(R1106/1.37)) + DM1106/((DM1106+1)/(Q1106/1.6) + DM1106/(R1106/1.37))</f>
        <v>0</v>
      </c>
      <c r="U1106">
        <f>(DH1106*DK1106)</f>
        <v>0</v>
      </c>
      <c r="V1106">
        <f>(EA1106+(U1106+2*0.95*5.67E-8*(((EA1106+$B$7)+273)^4-(EA1106+273)^4)-44100*J1106)/(1.84*29.3*R1106+8*0.95*5.67E-8*(EA1106+273)^3))</f>
        <v>0</v>
      </c>
      <c r="W1106">
        <f>($C$7*EB1106+$D$7*EC1106+$E$7*V1106)</f>
        <v>0</v>
      </c>
      <c r="X1106">
        <f>0.61365*exp(17.502*W1106/(240.97+W1106))</f>
        <v>0</v>
      </c>
      <c r="Y1106">
        <f>(Z1106/AA1106*100)</f>
        <v>0</v>
      </c>
      <c r="Z1106">
        <f>DT1106*(DY1106+DZ1106)/1000</f>
        <v>0</v>
      </c>
      <c r="AA1106">
        <f>0.61365*exp(17.502*EA1106/(240.97+EA1106))</f>
        <v>0</v>
      </c>
      <c r="AB1106">
        <f>(X1106-DT1106*(DY1106+DZ1106)/1000)</f>
        <v>0</v>
      </c>
      <c r="AC1106">
        <f>(-J1106*44100)</f>
        <v>0</v>
      </c>
      <c r="AD1106">
        <f>2*29.3*R1106*0.92*(EA1106-W1106)</f>
        <v>0</v>
      </c>
      <c r="AE1106">
        <f>2*0.95*5.67E-8*(((EA1106+$B$7)+273)^4-(W1106+273)^4)</f>
        <v>0</v>
      </c>
      <c r="AF1106">
        <f>U1106+AE1106+AC1106+AD1106</f>
        <v>0</v>
      </c>
      <c r="AG1106">
        <f>DX1106*AU1106*(DS1106-DR1106*(1000-AU1106*DU1106)/(1000-AU1106*DT1106))/(100*DL1106)</f>
        <v>0</v>
      </c>
      <c r="AH1106">
        <f>1000*DX1106*AU1106*(DT1106-DU1106)/(100*DL1106*(1000-AU1106*DT1106))</f>
        <v>0</v>
      </c>
      <c r="AI1106">
        <f>(AJ1106 - AK1106 - DY1106*1E3/(8.314*(EA1106+273.15)) * AM1106/DX1106 * AL1106) * DX1106/(100*DL1106) * (1000 - DU1106)/1000</f>
        <v>0</v>
      </c>
      <c r="AJ1106">
        <v>552.065194839434</v>
      </c>
      <c r="AK1106">
        <v>530.976109090909</v>
      </c>
      <c r="AL1106">
        <v>3.53298672418756</v>
      </c>
      <c r="AM1106">
        <v>65.4933450207612</v>
      </c>
      <c r="AN1106">
        <f>(AP1106 - AO1106 + DY1106*1E3/(8.314*(EA1106+273.15)) * AR1106/DX1106 * AQ1106) * DX1106/(100*DL1106) * 1000/(1000 - AP1106)</f>
        <v>0</v>
      </c>
      <c r="AO1106">
        <v>25.9232216433144</v>
      </c>
      <c r="AP1106">
        <v>57.8044781818182</v>
      </c>
      <c r="AQ1106">
        <v>-0.000429803970196689</v>
      </c>
      <c r="AR1106">
        <v>110.853086517706</v>
      </c>
      <c r="AS1106">
        <v>4</v>
      </c>
      <c r="AT1106">
        <v>1</v>
      </c>
      <c r="AU1106">
        <f>IF(AS1106*$H$13&gt;=AW1106,1.0,(AW1106/(AW1106-AS1106*$H$13)))</f>
        <v>0</v>
      </c>
      <c r="AV1106">
        <f>(AU1106-1)*100</f>
        <v>0</v>
      </c>
      <c r="AW1106">
        <f>MAX(0,($B$13+$C$13*EF1106)/(1+$D$13*EF1106)*DY1106/(EA1106+273)*$E$13)</f>
        <v>0</v>
      </c>
      <c r="AX1106" t="s">
        <v>437</v>
      </c>
      <c r="AY1106" t="s">
        <v>437</v>
      </c>
      <c r="AZ1106">
        <v>0</v>
      </c>
      <c r="BA1106">
        <v>0</v>
      </c>
      <c r="BB1106">
        <f>1-AZ1106/BA1106</f>
        <v>0</v>
      </c>
      <c r="BC1106">
        <v>0</v>
      </c>
      <c r="BD1106" t="s">
        <v>437</v>
      </c>
      <c r="BE1106" t="s">
        <v>437</v>
      </c>
      <c r="BF1106">
        <v>0</v>
      </c>
      <c r="BG1106">
        <v>0</v>
      </c>
      <c r="BH1106">
        <f>1-BF1106/BG1106</f>
        <v>0</v>
      </c>
      <c r="BI1106">
        <v>0.5</v>
      </c>
      <c r="BJ1106">
        <f>DI1106</f>
        <v>0</v>
      </c>
      <c r="BK1106">
        <f>L1106</f>
        <v>0</v>
      </c>
      <c r="BL1106">
        <f>BH1106*BI1106*BJ1106</f>
        <v>0</v>
      </c>
      <c r="BM1106">
        <f>(BK1106-BC1106)/BJ1106</f>
        <v>0</v>
      </c>
      <c r="BN1106">
        <f>(BA1106-BG1106)/BG1106</f>
        <v>0</v>
      </c>
      <c r="BO1106">
        <f>AZ1106/(BB1106+AZ1106/BG1106)</f>
        <v>0</v>
      </c>
      <c r="BP1106" t="s">
        <v>437</v>
      </c>
      <c r="BQ1106">
        <v>0</v>
      </c>
      <c r="BR1106">
        <f>IF(BQ1106&lt;&gt;0, BQ1106, BO1106)</f>
        <v>0</v>
      </c>
      <c r="BS1106">
        <f>1-BR1106/BG1106</f>
        <v>0</v>
      </c>
      <c r="BT1106">
        <f>(BG1106-BF1106)/(BG1106-BR1106)</f>
        <v>0</v>
      </c>
      <c r="BU1106">
        <f>(BA1106-BG1106)/(BA1106-BR1106)</f>
        <v>0</v>
      </c>
      <c r="BV1106">
        <f>(BG1106-BF1106)/(BG1106-AZ1106)</f>
        <v>0</v>
      </c>
      <c r="BW1106">
        <f>(BA1106-BG1106)/(BA1106-AZ1106)</f>
        <v>0</v>
      </c>
      <c r="BX1106">
        <f>(BT1106*BR1106/BF1106)</f>
        <v>0</v>
      </c>
      <c r="BY1106">
        <f>(1-BX1106)</f>
        <v>0</v>
      </c>
      <c r="DH1106">
        <f>$B$11*EG1106+$C$11*EH1106+$F$11*ES1106*(1-EV1106)</f>
        <v>0</v>
      </c>
      <c r="DI1106">
        <f>DH1106*DJ1106</f>
        <v>0</v>
      </c>
      <c r="DJ1106">
        <f>($B$11*$D$9+$C$11*$D$9+$F$11*((FF1106+EX1106)/MAX(FF1106+EX1106+FG1106, 0.1)*$I$9+FG1106/MAX(FF1106+EX1106+FG1106, 0.1)*$J$9))/($B$11+$C$11+$F$11)</f>
        <v>0</v>
      </c>
      <c r="DK1106">
        <f>($B$11*$K$9+$C$11*$K$9+$F$11*((FF1106+EX1106)/MAX(FF1106+EX1106+FG1106, 0.1)*$P$9+FG1106/MAX(FF1106+EX1106+FG1106, 0.1)*$Q$9))/($B$11+$C$11+$F$11)</f>
        <v>0</v>
      </c>
      <c r="DL1106">
        <v>6</v>
      </c>
      <c r="DM1106">
        <v>0.5</v>
      </c>
      <c r="DN1106" t="s">
        <v>438</v>
      </c>
      <c r="DO1106">
        <v>2</v>
      </c>
      <c r="DP1106" t="b">
        <v>1</v>
      </c>
      <c r="DQ1106">
        <v>1761427349.84615</v>
      </c>
      <c r="DR1106">
        <v>477.305384615385</v>
      </c>
      <c r="DS1106">
        <v>521.133923076923</v>
      </c>
      <c r="DT1106">
        <v>57.8021230769231</v>
      </c>
      <c r="DU1106">
        <v>25.9259692307692</v>
      </c>
      <c r="DV1106">
        <v>476.207923076923</v>
      </c>
      <c r="DW1106">
        <v>57.8462230769231</v>
      </c>
      <c r="DX1106">
        <v>500.017153846154</v>
      </c>
      <c r="DY1106">
        <v>90.1840846153846</v>
      </c>
      <c r="DZ1106">
        <v>0.0399450538461538</v>
      </c>
      <c r="EA1106">
        <v>52.3483461538461</v>
      </c>
      <c r="EB1106">
        <v>48.0242692307692</v>
      </c>
      <c r="EC1106">
        <v>999.9</v>
      </c>
      <c r="ED1106">
        <v>0</v>
      </c>
      <c r="EE1106">
        <v>0</v>
      </c>
      <c r="EF1106">
        <v>9999.32846153846</v>
      </c>
      <c r="EG1106">
        <v>0</v>
      </c>
      <c r="EH1106">
        <v>1209.73461538462</v>
      </c>
      <c r="EI1106">
        <v>-43.8286230769231</v>
      </c>
      <c r="EJ1106">
        <v>506.587307692308</v>
      </c>
      <c r="EK1106">
        <v>535.004615384615</v>
      </c>
      <c r="EL1106">
        <v>31.8761538461538</v>
      </c>
      <c r="EM1106">
        <v>521.133923076923</v>
      </c>
      <c r="EN1106">
        <v>25.9259692307692</v>
      </c>
      <c r="EO1106">
        <v>5.21283153846154</v>
      </c>
      <c r="EP1106">
        <v>2.33811076923077</v>
      </c>
      <c r="EQ1106">
        <v>33.5585</v>
      </c>
      <c r="ER1106">
        <v>19.9413846153846</v>
      </c>
      <c r="ES1106">
        <v>1199.99923076923</v>
      </c>
      <c r="ET1106">
        <v>0.967006153846154</v>
      </c>
      <c r="EU1106">
        <v>0.0329940230769231</v>
      </c>
      <c r="EV1106">
        <v>0</v>
      </c>
      <c r="EW1106">
        <v>970.739692307692</v>
      </c>
      <c r="EX1106">
        <v>5.00059</v>
      </c>
      <c r="EY1106">
        <v>12797.5769230769</v>
      </c>
      <c r="EZ1106">
        <v>10358.7538461538</v>
      </c>
      <c r="FA1106">
        <v>63.937</v>
      </c>
      <c r="FB1106">
        <v>65.062</v>
      </c>
      <c r="FC1106">
        <v>63.937</v>
      </c>
      <c r="FD1106">
        <v>64.812</v>
      </c>
      <c r="FE1106">
        <v>65.25</v>
      </c>
      <c r="FF1106">
        <v>1155.56692307692</v>
      </c>
      <c r="FG1106">
        <v>39.4315384615385</v>
      </c>
      <c r="FH1106">
        <v>0</v>
      </c>
      <c r="FI1106">
        <v>1761427318.9</v>
      </c>
      <c r="FJ1106">
        <v>0</v>
      </c>
      <c r="FK1106">
        <v>970.928076923077</v>
      </c>
      <c r="FL1106">
        <v>12.4692649615211</v>
      </c>
      <c r="FM1106">
        <v>167.155555540758</v>
      </c>
      <c r="FN1106">
        <v>12800.0115384615</v>
      </c>
      <c r="FO1106">
        <v>15</v>
      </c>
      <c r="FP1106">
        <v>0</v>
      </c>
      <c r="FQ1106" t="s">
        <v>439</v>
      </c>
      <c r="FR1106">
        <v>0</v>
      </c>
      <c r="FS1106">
        <v>0</v>
      </c>
      <c r="FT1106">
        <v>0</v>
      </c>
      <c r="FU1106">
        <v>0</v>
      </c>
      <c r="FV1106">
        <v>0</v>
      </c>
      <c r="FW1106">
        <v>0</v>
      </c>
      <c r="FX1106">
        <v>0</v>
      </c>
      <c r="FY1106">
        <v>0</v>
      </c>
      <c r="FZ1106">
        <v>0</v>
      </c>
      <c r="GA1106">
        <v>0</v>
      </c>
      <c r="GB1106">
        <v>0</v>
      </c>
      <c r="GC1106">
        <v>-43.25719</v>
      </c>
      <c r="GD1106">
        <v>-14.4031759398496</v>
      </c>
      <c r="GE1106">
        <v>1.56475261428125</v>
      </c>
      <c r="GF1106">
        <v>0</v>
      </c>
      <c r="GG1106">
        <v>970.116794117647</v>
      </c>
      <c r="GH1106">
        <v>13.3536287328649</v>
      </c>
      <c r="GI1106">
        <v>1.32668296623818</v>
      </c>
      <c r="GJ1106">
        <v>-1</v>
      </c>
      <c r="GK1106">
        <v>31.873915</v>
      </c>
      <c r="GL1106">
        <v>0.0861969924812281</v>
      </c>
      <c r="GM1106">
        <v>0.00940783051505499</v>
      </c>
      <c r="GN1106">
        <v>1</v>
      </c>
      <c r="GO1106">
        <v>1</v>
      </c>
      <c r="GP1106">
        <v>2</v>
      </c>
      <c r="GQ1106" t="s">
        <v>446</v>
      </c>
      <c r="GR1106">
        <v>3.12624</v>
      </c>
      <c r="GS1106">
        <v>2.71738</v>
      </c>
      <c r="GT1106">
        <v>0.0962382</v>
      </c>
      <c r="GU1106">
        <v>0.102626</v>
      </c>
      <c r="GV1106">
        <v>0.178875</v>
      </c>
      <c r="GW1106">
        <v>0.10258</v>
      </c>
      <c r="GX1106">
        <v>32217.4</v>
      </c>
      <c r="GY1106">
        <v>33774.5</v>
      </c>
      <c r="GZ1106">
        <v>32397.4</v>
      </c>
      <c r="HA1106">
        <v>34223.9</v>
      </c>
      <c r="HB1106">
        <v>38315.7</v>
      </c>
      <c r="HC1106">
        <v>44326.5</v>
      </c>
      <c r="HD1106">
        <v>50969.8</v>
      </c>
      <c r="HE1106">
        <v>54924.6</v>
      </c>
      <c r="HF1106">
        <v>1.65535</v>
      </c>
      <c r="HG1106">
        <v>1.50378</v>
      </c>
      <c r="HH1106">
        <v>-0.131</v>
      </c>
      <c r="HI1106">
        <v>0</v>
      </c>
      <c r="HJ1106">
        <v>50.0895</v>
      </c>
      <c r="HK1106">
        <v>999.9</v>
      </c>
      <c r="HL1106">
        <v>56.092</v>
      </c>
      <c r="HM1106">
        <v>30.454</v>
      </c>
      <c r="HN1106">
        <v>27.197</v>
      </c>
      <c r="HO1106">
        <v>60.2971</v>
      </c>
      <c r="HP1106">
        <v>40.3085</v>
      </c>
      <c r="HQ1106">
        <v>1</v>
      </c>
      <c r="HR1106">
        <v>2.64442</v>
      </c>
      <c r="HS1106">
        <v>0.975686</v>
      </c>
      <c r="HT1106">
        <v>20.1076</v>
      </c>
      <c r="HU1106">
        <v>5.1818</v>
      </c>
      <c r="HV1106">
        <v>12.0159</v>
      </c>
      <c r="HW1106">
        <v>4.96495</v>
      </c>
      <c r="HX1106">
        <v>3.29595</v>
      </c>
      <c r="HY1106">
        <v>9999</v>
      </c>
      <c r="HZ1106">
        <v>9999</v>
      </c>
      <c r="IA1106">
        <v>999.9</v>
      </c>
      <c r="IB1106">
        <v>9999</v>
      </c>
      <c r="IC1106">
        <v>1.86325</v>
      </c>
      <c r="ID1106">
        <v>1.8681</v>
      </c>
      <c r="IE1106">
        <v>1.86783</v>
      </c>
      <c r="IF1106">
        <v>1.86905</v>
      </c>
      <c r="IG1106">
        <v>1.86981</v>
      </c>
      <c r="IH1106">
        <v>1.86585</v>
      </c>
      <c r="II1106">
        <v>1.86694</v>
      </c>
      <c r="IJ1106">
        <v>1.86844</v>
      </c>
      <c r="IK1106">
        <v>5</v>
      </c>
      <c r="IL1106">
        <v>0</v>
      </c>
      <c r="IM1106">
        <v>0</v>
      </c>
      <c r="IN1106">
        <v>0</v>
      </c>
      <c r="IO1106" t="s">
        <v>441</v>
      </c>
      <c r="IP1106" t="s">
        <v>442</v>
      </c>
      <c r="IQ1106" t="s">
        <v>443</v>
      </c>
      <c r="IR1106" t="s">
        <v>443</v>
      </c>
      <c r="IS1106" t="s">
        <v>443</v>
      </c>
      <c r="IT1106" t="s">
        <v>443</v>
      </c>
      <c r="IU1106">
        <v>0</v>
      </c>
      <c r="IV1106">
        <v>100</v>
      </c>
      <c r="IW1106">
        <v>100</v>
      </c>
      <c r="IX1106">
        <v>1.098</v>
      </c>
      <c r="IY1106">
        <v>-0.0441</v>
      </c>
      <c r="IZ1106">
        <v>1.09748391826392</v>
      </c>
      <c r="JA1106">
        <v>0</v>
      </c>
      <c r="JB1106">
        <v>0</v>
      </c>
      <c r="JC1106">
        <v>0</v>
      </c>
      <c r="JD1106">
        <v>-0.0441141096964596</v>
      </c>
      <c r="JE1106">
        <v>0</v>
      </c>
      <c r="JF1106">
        <v>0</v>
      </c>
      <c r="JG1106">
        <v>0</v>
      </c>
      <c r="JH1106">
        <v>5</v>
      </c>
      <c r="JI1106">
        <v>2273</v>
      </c>
      <c r="JJ1106">
        <v>1</v>
      </c>
      <c r="JK1106">
        <v>24</v>
      </c>
      <c r="JL1106">
        <v>29357122.6</v>
      </c>
      <c r="JM1106">
        <v>29357122.6</v>
      </c>
      <c r="JN1106">
        <v>1.2793</v>
      </c>
      <c r="JO1106">
        <v>2.63794</v>
      </c>
      <c r="JP1106">
        <v>1.54785</v>
      </c>
      <c r="JQ1106">
        <v>2.31567</v>
      </c>
      <c r="JR1106">
        <v>1.64673</v>
      </c>
      <c r="JS1106">
        <v>2.32544</v>
      </c>
      <c r="JT1106">
        <v>34.3725</v>
      </c>
      <c r="JU1106">
        <v>24.1838</v>
      </c>
      <c r="JV1106">
        <v>18</v>
      </c>
      <c r="JW1106">
        <v>489.432</v>
      </c>
      <c r="JX1106">
        <v>379.521</v>
      </c>
      <c r="JY1106">
        <v>51.1739</v>
      </c>
      <c r="JZ1106">
        <v>56.7774</v>
      </c>
      <c r="KA1106">
        <v>29.9997</v>
      </c>
      <c r="KB1106">
        <v>56.1365</v>
      </c>
      <c r="KC1106">
        <v>55.9298</v>
      </c>
      <c r="KD1106">
        <v>25.7723</v>
      </c>
      <c r="KE1106">
        <v>0</v>
      </c>
      <c r="KF1106">
        <v>100</v>
      </c>
      <c r="KG1106">
        <v>51.1463</v>
      </c>
      <c r="KH1106">
        <v>576.538</v>
      </c>
      <c r="KI1106">
        <v>26.2864</v>
      </c>
      <c r="KJ1106">
        <v>92.347</v>
      </c>
      <c r="KK1106">
        <v>88.8483</v>
      </c>
    </row>
    <row r="1107" spans="1:297">
      <c r="A1107">
        <v>1091</v>
      </c>
      <c r="B1107">
        <v>1761427363</v>
      </c>
      <c r="C1107">
        <v>19182</v>
      </c>
      <c r="D1107" t="s">
        <v>2635</v>
      </c>
      <c r="E1107" t="s">
        <v>2636</v>
      </c>
      <c r="F1107">
        <v>5</v>
      </c>
      <c r="G1107" t="s">
        <v>2568</v>
      </c>
      <c r="H1107" t="s">
        <v>436</v>
      </c>
      <c r="I1107">
        <v>1761427354.84615</v>
      </c>
      <c r="J1107">
        <f>(K1107)/1000</f>
        <v>0</v>
      </c>
      <c r="K1107">
        <f>IF(DP1107, AN1107, AH1107)</f>
        <v>0</v>
      </c>
      <c r="L1107">
        <f>IF(DP1107, AI1107, AG1107)</f>
        <v>0</v>
      </c>
      <c r="M1107">
        <f>DR1107 - IF(AU1107&gt;1, L1107*DL1107*100.0/(AW1107), 0)</f>
        <v>0</v>
      </c>
      <c r="N1107">
        <f>((T1107-J1107/2)*M1107-L1107)/(T1107+J1107/2)</f>
        <v>0</v>
      </c>
      <c r="O1107">
        <f>N1107*(DY1107+DZ1107)/1000.0</f>
        <v>0</v>
      </c>
      <c r="P1107">
        <f>(DR1107 - IF(AU1107&gt;1, L1107*DL1107*100.0/(AW1107), 0))*(DY1107+DZ1107)/1000.0</f>
        <v>0</v>
      </c>
      <c r="Q1107">
        <f>2.0/((1/S1107-1/R1107)+SIGN(S1107)*SQRT((1/S1107-1/R1107)*(1/S1107-1/R1107) + 4*DM1107/((DM1107+1)*(DM1107+1))*(2*1/S1107*1/R1107-1/R1107*1/R1107)))</f>
        <v>0</v>
      </c>
      <c r="R1107">
        <f>IF(LEFT(DN1107,1)&lt;&gt;"0",IF(LEFT(DN1107,1)="1",3.0,DO1107),$D$5+$E$5*(EF1107*DY1107/($K$5*1000))+$F$5*(EF1107*DY1107/($K$5*1000))*MAX(MIN(DL1107,$J$5),$I$5)*MAX(MIN(DL1107,$J$5),$I$5)+$G$5*MAX(MIN(DL1107,$J$5),$I$5)*(EF1107*DY1107/($K$5*1000))+$H$5*(EF1107*DY1107/($K$5*1000))*(EF1107*DY1107/($K$5*1000)))</f>
        <v>0</v>
      </c>
      <c r="S1107">
        <f>J1107*(1000-(1000*0.61365*exp(17.502*W1107/(240.97+W1107))/(DY1107+DZ1107)+DT1107)/2)/(1000*0.61365*exp(17.502*W1107/(240.97+W1107))/(DY1107+DZ1107)-DT1107)</f>
        <v>0</v>
      </c>
      <c r="T1107">
        <f>1/((DM1107+1)/(Q1107/1.6)+1/(R1107/1.37)) + DM1107/((DM1107+1)/(Q1107/1.6) + DM1107/(R1107/1.37))</f>
        <v>0</v>
      </c>
      <c r="U1107">
        <f>(DH1107*DK1107)</f>
        <v>0</v>
      </c>
      <c r="V1107">
        <f>(EA1107+(U1107+2*0.95*5.67E-8*(((EA1107+$B$7)+273)^4-(EA1107+273)^4)-44100*J1107)/(1.84*29.3*R1107+8*0.95*5.67E-8*(EA1107+273)^3))</f>
        <v>0</v>
      </c>
      <c r="W1107">
        <f>($C$7*EB1107+$D$7*EC1107+$E$7*V1107)</f>
        <v>0</v>
      </c>
      <c r="X1107">
        <f>0.61365*exp(17.502*W1107/(240.97+W1107))</f>
        <v>0</v>
      </c>
      <c r="Y1107">
        <f>(Z1107/AA1107*100)</f>
        <v>0</v>
      </c>
      <c r="Z1107">
        <f>DT1107*(DY1107+DZ1107)/1000</f>
        <v>0</v>
      </c>
      <c r="AA1107">
        <f>0.61365*exp(17.502*EA1107/(240.97+EA1107))</f>
        <v>0</v>
      </c>
      <c r="AB1107">
        <f>(X1107-DT1107*(DY1107+DZ1107)/1000)</f>
        <v>0</v>
      </c>
      <c r="AC1107">
        <f>(-J1107*44100)</f>
        <v>0</v>
      </c>
      <c r="AD1107">
        <f>2*29.3*R1107*0.92*(EA1107-W1107)</f>
        <v>0</v>
      </c>
      <c r="AE1107">
        <f>2*0.95*5.67E-8*(((EA1107+$B$7)+273)^4-(W1107+273)^4)</f>
        <v>0</v>
      </c>
      <c r="AF1107">
        <f>U1107+AE1107+AC1107+AD1107</f>
        <v>0</v>
      </c>
      <c r="AG1107">
        <f>DX1107*AU1107*(DS1107-DR1107*(1000-AU1107*DU1107)/(1000-AU1107*DT1107))/(100*DL1107)</f>
        <v>0</v>
      </c>
      <c r="AH1107">
        <f>1000*DX1107*AU1107*(DT1107-DU1107)/(100*DL1107*(1000-AU1107*DT1107))</f>
        <v>0</v>
      </c>
      <c r="AI1107">
        <f>(AJ1107 - AK1107 - DY1107*1E3/(8.314*(EA1107+273.15)) * AM1107/DX1107 * AL1107) * DX1107/(100*DL1107) * (1000 - DU1107)/1000</f>
        <v>0</v>
      </c>
      <c r="AJ1107">
        <v>568.721550868122</v>
      </c>
      <c r="AK1107">
        <v>547.710284848485</v>
      </c>
      <c r="AL1107">
        <v>3.31998853942737</v>
      </c>
      <c r="AM1107">
        <v>65.4933450207612</v>
      </c>
      <c r="AN1107">
        <f>(AP1107 - AO1107 + DY1107*1E3/(8.314*(EA1107+273.15)) * AR1107/DX1107 * AQ1107) * DX1107/(100*DL1107) * 1000/(1000 - AP1107)</f>
        <v>0</v>
      </c>
      <c r="AO1107">
        <v>25.921000914911</v>
      </c>
      <c r="AP1107">
        <v>57.8075006060606</v>
      </c>
      <c r="AQ1107">
        <v>0.000296352184557966</v>
      </c>
      <c r="AR1107">
        <v>110.853086517706</v>
      </c>
      <c r="AS1107">
        <v>4</v>
      </c>
      <c r="AT1107">
        <v>1</v>
      </c>
      <c r="AU1107">
        <f>IF(AS1107*$H$13&gt;=AW1107,1.0,(AW1107/(AW1107-AS1107*$H$13)))</f>
        <v>0</v>
      </c>
      <c r="AV1107">
        <f>(AU1107-1)*100</f>
        <v>0</v>
      </c>
      <c r="AW1107">
        <f>MAX(0,($B$13+$C$13*EF1107)/(1+$D$13*EF1107)*DY1107/(EA1107+273)*$E$13)</f>
        <v>0</v>
      </c>
      <c r="AX1107" t="s">
        <v>437</v>
      </c>
      <c r="AY1107" t="s">
        <v>437</v>
      </c>
      <c r="AZ1107">
        <v>0</v>
      </c>
      <c r="BA1107">
        <v>0</v>
      </c>
      <c r="BB1107">
        <f>1-AZ1107/BA1107</f>
        <v>0</v>
      </c>
      <c r="BC1107">
        <v>0</v>
      </c>
      <c r="BD1107" t="s">
        <v>437</v>
      </c>
      <c r="BE1107" t="s">
        <v>437</v>
      </c>
      <c r="BF1107">
        <v>0</v>
      </c>
      <c r="BG1107">
        <v>0</v>
      </c>
      <c r="BH1107">
        <f>1-BF1107/BG1107</f>
        <v>0</v>
      </c>
      <c r="BI1107">
        <v>0.5</v>
      </c>
      <c r="BJ1107">
        <f>DI1107</f>
        <v>0</v>
      </c>
      <c r="BK1107">
        <f>L1107</f>
        <v>0</v>
      </c>
      <c r="BL1107">
        <f>BH1107*BI1107*BJ1107</f>
        <v>0</v>
      </c>
      <c r="BM1107">
        <f>(BK1107-BC1107)/BJ1107</f>
        <v>0</v>
      </c>
      <c r="BN1107">
        <f>(BA1107-BG1107)/BG1107</f>
        <v>0</v>
      </c>
      <c r="BO1107">
        <f>AZ1107/(BB1107+AZ1107/BG1107)</f>
        <v>0</v>
      </c>
      <c r="BP1107" t="s">
        <v>437</v>
      </c>
      <c r="BQ1107">
        <v>0</v>
      </c>
      <c r="BR1107">
        <f>IF(BQ1107&lt;&gt;0, BQ1107, BO1107)</f>
        <v>0</v>
      </c>
      <c r="BS1107">
        <f>1-BR1107/BG1107</f>
        <v>0</v>
      </c>
      <c r="BT1107">
        <f>(BG1107-BF1107)/(BG1107-BR1107)</f>
        <v>0</v>
      </c>
      <c r="BU1107">
        <f>(BA1107-BG1107)/(BA1107-BR1107)</f>
        <v>0</v>
      </c>
      <c r="BV1107">
        <f>(BG1107-BF1107)/(BG1107-AZ1107)</f>
        <v>0</v>
      </c>
      <c r="BW1107">
        <f>(BA1107-BG1107)/(BA1107-AZ1107)</f>
        <v>0</v>
      </c>
      <c r="BX1107">
        <f>(BT1107*BR1107/BF1107)</f>
        <v>0</v>
      </c>
      <c r="BY1107">
        <f>(1-BX1107)</f>
        <v>0</v>
      </c>
      <c r="DH1107">
        <f>$B$11*EG1107+$C$11*EH1107+$F$11*ES1107*(1-EV1107)</f>
        <v>0</v>
      </c>
      <c r="DI1107">
        <f>DH1107*DJ1107</f>
        <v>0</v>
      </c>
      <c r="DJ1107">
        <f>($B$11*$D$9+$C$11*$D$9+$F$11*((FF1107+EX1107)/MAX(FF1107+EX1107+FG1107, 0.1)*$I$9+FG1107/MAX(FF1107+EX1107+FG1107, 0.1)*$J$9))/($B$11+$C$11+$F$11)</f>
        <v>0</v>
      </c>
      <c r="DK1107">
        <f>($B$11*$K$9+$C$11*$K$9+$F$11*((FF1107+EX1107)/MAX(FF1107+EX1107+FG1107, 0.1)*$P$9+FG1107/MAX(FF1107+EX1107+FG1107, 0.1)*$Q$9))/($B$11+$C$11+$F$11)</f>
        <v>0</v>
      </c>
      <c r="DL1107">
        <v>6</v>
      </c>
      <c r="DM1107">
        <v>0.5</v>
      </c>
      <c r="DN1107" t="s">
        <v>438</v>
      </c>
      <c r="DO1107">
        <v>2</v>
      </c>
      <c r="DP1107" t="b">
        <v>1</v>
      </c>
      <c r="DQ1107">
        <v>1761427354.84615</v>
      </c>
      <c r="DR1107">
        <v>493.258076923077</v>
      </c>
      <c r="DS1107">
        <v>537.691538461538</v>
      </c>
      <c r="DT1107">
        <v>57.8051692307692</v>
      </c>
      <c r="DU1107">
        <v>25.9236153846154</v>
      </c>
      <c r="DV1107">
        <v>492.160538461539</v>
      </c>
      <c r="DW1107">
        <v>57.8492692307692</v>
      </c>
      <c r="DX1107">
        <v>500.011769230769</v>
      </c>
      <c r="DY1107">
        <v>90.1843076923077</v>
      </c>
      <c r="DZ1107">
        <v>0.0397956384615385</v>
      </c>
      <c r="EA1107">
        <v>52.3493538461538</v>
      </c>
      <c r="EB1107">
        <v>48.0199538461538</v>
      </c>
      <c r="EC1107">
        <v>999.9</v>
      </c>
      <c r="ED1107">
        <v>0</v>
      </c>
      <c r="EE1107">
        <v>0</v>
      </c>
      <c r="EF1107">
        <v>9999.33461538462</v>
      </c>
      <c r="EG1107">
        <v>0</v>
      </c>
      <c r="EH1107">
        <v>1209.77230769231</v>
      </c>
      <c r="EI1107">
        <v>-44.4334846153846</v>
      </c>
      <c r="EJ1107">
        <v>523.520230769231</v>
      </c>
      <c r="EK1107">
        <v>552.001538461539</v>
      </c>
      <c r="EL1107">
        <v>31.8815615384615</v>
      </c>
      <c r="EM1107">
        <v>537.691538461538</v>
      </c>
      <c r="EN1107">
        <v>25.9236153846154</v>
      </c>
      <c r="EO1107">
        <v>5.21312</v>
      </c>
      <c r="EP1107">
        <v>2.33790461538462</v>
      </c>
      <c r="EQ1107">
        <v>33.5594923076923</v>
      </c>
      <c r="ER1107">
        <v>19.9399615384615</v>
      </c>
      <c r="ES1107">
        <v>1200</v>
      </c>
      <c r="ET1107">
        <v>0.967006153846154</v>
      </c>
      <c r="EU1107">
        <v>0.0329940230769231</v>
      </c>
      <c r="EV1107">
        <v>0</v>
      </c>
      <c r="EW1107">
        <v>971.702384615385</v>
      </c>
      <c r="EX1107">
        <v>5.00059</v>
      </c>
      <c r="EY1107">
        <v>12810.8230769231</v>
      </c>
      <c r="EZ1107">
        <v>10358.7538461538</v>
      </c>
      <c r="FA1107">
        <v>63.937</v>
      </c>
      <c r="FB1107">
        <v>65.062</v>
      </c>
      <c r="FC1107">
        <v>63.937</v>
      </c>
      <c r="FD1107">
        <v>64.812</v>
      </c>
      <c r="FE1107">
        <v>65.25</v>
      </c>
      <c r="FF1107">
        <v>1155.56769230769</v>
      </c>
      <c r="FG1107">
        <v>39.4315384615385</v>
      </c>
      <c r="FH1107">
        <v>0</v>
      </c>
      <c r="FI1107">
        <v>1761427323.7</v>
      </c>
      <c r="FJ1107">
        <v>0</v>
      </c>
      <c r="FK1107">
        <v>971.847115384615</v>
      </c>
      <c r="FL1107">
        <v>11.270871803254</v>
      </c>
      <c r="FM1107">
        <v>138.960683831883</v>
      </c>
      <c r="FN1107">
        <v>12812.4384615385</v>
      </c>
      <c r="FO1107">
        <v>15</v>
      </c>
      <c r="FP1107">
        <v>0</v>
      </c>
      <c r="FQ1107" t="s">
        <v>439</v>
      </c>
      <c r="FR1107">
        <v>0</v>
      </c>
      <c r="FS1107">
        <v>0</v>
      </c>
      <c r="FT1107">
        <v>0</v>
      </c>
      <c r="FU1107">
        <v>0</v>
      </c>
      <c r="FV1107">
        <v>0</v>
      </c>
      <c r="FW1107">
        <v>0</v>
      </c>
      <c r="FX1107">
        <v>0</v>
      </c>
      <c r="FY1107">
        <v>0</v>
      </c>
      <c r="FZ1107">
        <v>0</v>
      </c>
      <c r="GA1107">
        <v>0</v>
      </c>
      <c r="GB1107">
        <v>0</v>
      </c>
      <c r="GC1107">
        <v>-44.1596380952381</v>
      </c>
      <c r="GD1107">
        <v>-9.20015844155843</v>
      </c>
      <c r="GE1107">
        <v>1.16103446340555</v>
      </c>
      <c r="GF1107">
        <v>0</v>
      </c>
      <c r="GG1107">
        <v>971.120411764706</v>
      </c>
      <c r="GH1107">
        <v>12.1404125280428</v>
      </c>
      <c r="GI1107">
        <v>1.21581476234341</v>
      </c>
      <c r="GJ1107">
        <v>-1</v>
      </c>
      <c r="GK1107">
        <v>31.8776238095238</v>
      </c>
      <c r="GL1107">
        <v>0.0628441558442108</v>
      </c>
      <c r="GM1107">
        <v>0.00838200480405161</v>
      </c>
      <c r="GN1107">
        <v>1</v>
      </c>
      <c r="GO1107">
        <v>1</v>
      </c>
      <c r="GP1107">
        <v>2</v>
      </c>
      <c r="GQ1107" t="s">
        <v>446</v>
      </c>
      <c r="GR1107">
        <v>3.12638</v>
      </c>
      <c r="GS1107">
        <v>2.71816</v>
      </c>
      <c r="GT1107">
        <v>0.098484</v>
      </c>
      <c r="GU1107">
        <v>0.104937</v>
      </c>
      <c r="GV1107">
        <v>0.178903</v>
      </c>
      <c r="GW1107">
        <v>0.102573</v>
      </c>
      <c r="GX1107">
        <v>32137.6</v>
      </c>
      <c r="GY1107">
        <v>33687.6</v>
      </c>
      <c r="GZ1107">
        <v>32397.7</v>
      </c>
      <c r="HA1107">
        <v>34224.1</v>
      </c>
      <c r="HB1107">
        <v>38315.1</v>
      </c>
      <c r="HC1107">
        <v>44327.4</v>
      </c>
      <c r="HD1107">
        <v>50970.2</v>
      </c>
      <c r="HE1107">
        <v>54925.1</v>
      </c>
      <c r="HF1107">
        <v>1.65558</v>
      </c>
      <c r="HG1107">
        <v>1.50378</v>
      </c>
      <c r="HH1107">
        <v>-0.133388</v>
      </c>
      <c r="HI1107">
        <v>0</v>
      </c>
      <c r="HJ1107">
        <v>50.0953</v>
      </c>
      <c r="HK1107">
        <v>999.9</v>
      </c>
      <c r="HL1107">
        <v>56.092</v>
      </c>
      <c r="HM1107">
        <v>30.454</v>
      </c>
      <c r="HN1107">
        <v>27.1955</v>
      </c>
      <c r="HO1107">
        <v>60.3071</v>
      </c>
      <c r="HP1107">
        <v>40.3325</v>
      </c>
      <c r="HQ1107">
        <v>1</v>
      </c>
      <c r="HR1107">
        <v>2.64433</v>
      </c>
      <c r="HS1107">
        <v>0.992364</v>
      </c>
      <c r="HT1107">
        <v>20.1079</v>
      </c>
      <c r="HU1107">
        <v>5.18135</v>
      </c>
      <c r="HV1107">
        <v>12.0159</v>
      </c>
      <c r="HW1107">
        <v>4.96695</v>
      </c>
      <c r="HX1107">
        <v>3.29595</v>
      </c>
      <c r="HY1107">
        <v>9999</v>
      </c>
      <c r="HZ1107">
        <v>9999</v>
      </c>
      <c r="IA1107">
        <v>999.9</v>
      </c>
      <c r="IB1107">
        <v>9999</v>
      </c>
      <c r="IC1107">
        <v>1.86325</v>
      </c>
      <c r="ID1107">
        <v>1.86808</v>
      </c>
      <c r="IE1107">
        <v>1.86784</v>
      </c>
      <c r="IF1107">
        <v>1.86905</v>
      </c>
      <c r="IG1107">
        <v>1.86981</v>
      </c>
      <c r="IH1107">
        <v>1.86585</v>
      </c>
      <c r="II1107">
        <v>1.86698</v>
      </c>
      <c r="IJ1107">
        <v>1.86841</v>
      </c>
      <c r="IK1107">
        <v>5</v>
      </c>
      <c r="IL1107">
        <v>0</v>
      </c>
      <c r="IM1107">
        <v>0</v>
      </c>
      <c r="IN1107">
        <v>0</v>
      </c>
      <c r="IO1107" t="s">
        <v>441</v>
      </c>
      <c r="IP1107" t="s">
        <v>442</v>
      </c>
      <c r="IQ1107" t="s">
        <v>443</v>
      </c>
      <c r="IR1107" t="s">
        <v>443</v>
      </c>
      <c r="IS1107" t="s">
        <v>443</v>
      </c>
      <c r="IT1107" t="s">
        <v>443</v>
      </c>
      <c r="IU1107">
        <v>0</v>
      </c>
      <c r="IV1107">
        <v>100</v>
      </c>
      <c r="IW1107">
        <v>100</v>
      </c>
      <c r="IX1107">
        <v>1.098</v>
      </c>
      <c r="IY1107">
        <v>-0.0441</v>
      </c>
      <c r="IZ1107">
        <v>1.09748391826392</v>
      </c>
      <c r="JA1107">
        <v>0</v>
      </c>
      <c r="JB1107">
        <v>0</v>
      </c>
      <c r="JC1107">
        <v>0</v>
      </c>
      <c r="JD1107">
        <v>-0.0441141096964596</v>
      </c>
      <c r="JE1107">
        <v>0</v>
      </c>
      <c r="JF1107">
        <v>0</v>
      </c>
      <c r="JG1107">
        <v>0</v>
      </c>
      <c r="JH1107">
        <v>5</v>
      </c>
      <c r="JI1107">
        <v>2273</v>
      </c>
      <c r="JJ1107">
        <v>1</v>
      </c>
      <c r="JK1107">
        <v>24</v>
      </c>
      <c r="JL1107">
        <v>29357122.7</v>
      </c>
      <c r="JM1107">
        <v>29357122.7</v>
      </c>
      <c r="JN1107">
        <v>1.30981</v>
      </c>
      <c r="JO1107">
        <v>2.6416</v>
      </c>
      <c r="JP1107">
        <v>1.54785</v>
      </c>
      <c r="JQ1107">
        <v>2.31445</v>
      </c>
      <c r="JR1107">
        <v>1.64551</v>
      </c>
      <c r="JS1107">
        <v>2.2522</v>
      </c>
      <c r="JT1107">
        <v>34.3725</v>
      </c>
      <c r="JU1107">
        <v>24.1751</v>
      </c>
      <c r="JV1107">
        <v>18</v>
      </c>
      <c r="JW1107">
        <v>489.58</v>
      </c>
      <c r="JX1107">
        <v>379.511</v>
      </c>
      <c r="JY1107">
        <v>51.1487</v>
      </c>
      <c r="JZ1107">
        <v>56.7713</v>
      </c>
      <c r="KA1107">
        <v>29.9998</v>
      </c>
      <c r="KB1107">
        <v>56.1329</v>
      </c>
      <c r="KC1107">
        <v>55.9272</v>
      </c>
      <c r="KD1107">
        <v>26.3506</v>
      </c>
      <c r="KE1107">
        <v>0</v>
      </c>
      <c r="KF1107">
        <v>100</v>
      </c>
      <c r="KG1107">
        <v>51.1342</v>
      </c>
      <c r="KH1107">
        <v>590.187</v>
      </c>
      <c r="KI1107">
        <v>26.2864</v>
      </c>
      <c r="KJ1107">
        <v>92.3478</v>
      </c>
      <c r="KK1107">
        <v>88.8489</v>
      </c>
    </row>
    <row r="1108" spans="1:297">
      <c r="A1108">
        <v>1092</v>
      </c>
      <c r="B1108">
        <v>1761427368</v>
      </c>
      <c r="C1108">
        <v>19187</v>
      </c>
      <c r="D1108" t="s">
        <v>2637</v>
      </c>
      <c r="E1108" t="s">
        <v>2638</v>
      </c>
      <c r="F1108">
        <v>5</v>
      </c>
      <c r="G1108" t="s">
        <v>2568</v>
      </c>
      <c r="H1108" t="s">
        <v>436</v>
      </c>
      <c r="I1108">
        <v>1761427359.84615</v>
      </c>
      <c r="J1108">
        <f>(K1108)/1000</f>
        <v>0</v>
      </c>
      <c r="K1108">
        <f>IF(DP1108, AN1108, AH1108)</f>
        <v>0</v>
      </c>
      <c r="L1108">
        <f>IF(DP1108, AI1108, AG1108)</f>
        <v>0</v>
      </c>
      <c r="M1108">
        <f>DR1108 - IF(AU1108&gt;1, L1108*DL1108*100.0/(AW1108), 0)</f>
        <v>0</v>
      </c>
      <c r="N1108">
        <f>((T1108-J1108/2)*M1108-L1108)/(T1108+J1108/2)</f>
        <v>0</v>
      </c>
      <c r="O1108">
        <f>N1108*(DY1108+DZ1108)/1000.0</f>
        <v>0</v>
      </c>
      <c r="P1108">
        <f>(DR1108 - IF(AU1108&gt;1, L1108*DL1108*100.0/(AW1108), 0))*(DY1108+DZ1108)/1000.0</f>
        <v>0</v>
      </c>
      <c r="Q1108">
        <f>2.0/((1/S1108-1/R1108)+SIGN(S1108)*SQRT((1/S1108-1/R1108)*(1/S1108-1/R1108) + 4*DM1108/((DM1108+1)*(DM1108+1))*(2*1/S1108*1/R1108-1/R1108*1/R1108)))</f>
        <v>0</v>
      </c>
      <c r="R1108">
        <f>IF(LEFT(DN1108,1)&lt;&gt;"0",IF(LEFT(DN1108,1)="1",3.0,DO1108),$D$5+$E$5*(EF1108*DY1108/($K$5*1000))+$F$5*(EF1108*DY1108/($K$5*1000))*MAX(MIN(DL1108,$J$5),$I$5)*MAX(MIN(DL1108,$J$5),$I$5)+$G$5*MAX(MIN(DL1108,$J$5),$I$5)*(EF1108*DY1108/($K$5*1000))+$H$5*(EF1108*DY1108/($K$5*1000))*(EF1108*DY1108/($K$5*1000)))</f>
        <v>0</v>
      </c>
      <c r="S1108">
        <f>J1108*(1000-(1000*0.61365*exp(17.502*W1108/(240.97+W1108))/(DY1108+DZ1108)+DT1108)/2)/(1000*0.61365*exp(17.502*W1108/(240.97+W1108))/(DY1108+DZ1108)-DT1108)</f>
        <v>0</v>
      </c>
      <c r="T1108">
        <f>1/((DM1108+1)/(Q1108/1.6)+1/(R1108/1.37)) + DM1108/((DM1108+1)/(Q1108/1.6) + DM1108/(R1108/1.37))</f>
        <v>0</v>
      </c>
      <c r="U1108">
        <f>(DH1108*DK1108)</f>
        <v>0</v>
      </c>
      <c r="V1108">
        <f>(EA1108+(U1108+2*0.95*5.67E-8*(((EA1108+$B$7)+273)^4-(EA1108+273)^4)-44100*J1108)/(1.84*29.3*R1108+8*0.95*5.67E-8*(EA1108+273)^3))</f>
        <v>0</v>
      </c>
      <c r="W1108">
        <f>($C$7*EB1108+$D$7*EC1108+$E$7*V1108)</f>
        <v>0</v>
      </c>
      <c r="X1108">
        <f>0.61365*exp(17.502*W1108/(240.97+W1108))</f>
        <v>0</v>
      </c>
      <c r="Y1108">
        <f>(Z1108/AA1108*100)</f>
        <v>0</v>
      </c>
      <c r="Z1108">
        <f>DT1108*(DY1108+DZ1108)/1000</f>
        <v>0</v>
      </c>
      <c r="AA1108">
        <f>0.61365*exp(17.502*EA1108/(240.97+EA1108))</f>
        <v>0</v>
      </c>
      <c r="AB1108">
        <f>(X1108-DT1108*(DY1108+DZ1108)/1000)</f>
        <v>0</v>
      </c>
      <c r="AC1108">
        <f>(-J1108*44100)</f>
        <v>0</v>
      </c>
      <c r="AD1108">
        <f>2*29.3*R1108*0.92*(EA1108-W1108)</f>
        <v>0</v>
      </c>
      <c r="AE1108">
        <f>2*0.95*5.67E-8*(((EA1108+$B$7)+273)^4-(W1108+273)^4)</f>
        <v>0</v>
      </c>
      <c r="AF1108">
        <f>U1108+AE1108+AC1108+AD1108</f>
        <v>0</v>
      </c>
      <c r="AG1108">
        <f>DX1108*AU1108*(DS1108-DR1108*(1000-AU1108*DU1108)/(1000-AU1108*DT1108))/(100*DL1108)</f>
        <v>0</v>
      </c>
      <c r="AH1108">
        <f>1000*DX1108*AU1108*(DT1108-DU1108)/(100*DL1108*(1000-AU1108*DT1108))</f>
        <v>0</v>
      </c>
      <c r="AI1108">
        <f>(AJ1108 - AK1108 - DY1108*1E3/(8.314*(EA1108+273.15)) * AM1108/DX1108 * AL1108) * DX1108/(100*DL1108) * (1000 - DU1108)/1000</f>
        <v>0</v>
      </c>
      <c r="AJ1108">
        <v>586.47724394364</v>
      </c>
      <c r="AK1108">
        <v>564.906587878788</v>
      </c>
      <c r="AL1108">
        <v>3.4585455427803</v>
      </c>
      <c r="AM1108">
        <v>65.4933450207612</v>
      </c>
      <c r="AN1108">
        <f>(AP1108 - AO1108 + DY1108*1E3/(8.314*(EA1108+273.15)) * AR1108/DX1108 * AQ1108) * DX1108/(100*DL1108) * 1000/(1000 - AP1108)</f>
        <v>0</v>
      </c>
      <c r="AO1108">
        <v>25.9170148718888</v>
      </c>
      <c r="AP1108">
        <v>57.8206490909091</v>
      </c>
      <c r="AQ1108">
        <v>0.000173393976101356</v>
      </c>
      <c r="AR1108">
        <v>110.853086517706</v>
      </c>
      <c r="AS1108">
        <v>4</v>
      </c>
      <c r="AT1108">
        <v>1</v>
      </c>
      <c r="AU1108">
        <f>IF(AS1108*$H$13&gt;=AW1108,1.0,(AW1108/(AW1108-AS1108*$H$13)))</f>
        <v>0</v>
      </c>
      <c r="AV1108">
        <f>(AU1108-1)*100</f>
        <v>0</v>
      </c>
      <c r="AW1108">
        <f>MAX(0,($B$13+$C$13*EF1108)/(1+$D$13*EF1108)*DY1108/(EA1108+273)*$E$13)</f>
        <v>0</v>
      </c>
      <c r="AX1108" t="s">
        <v>437</v>
      </c>
      <c r="AY1108" t="s">
        <v>437</v>
      </c>
      <c r="AZ1108">
        <v>0</v>
      </c>
      <c r="BA1108">
        <v>0</v>
      </c>
      <c r="BB1108">
        <f>1-AZ1108/BA1108</f>
        <v>0</v>
      </c>
      <c r="BC1108">
        <v>0</v>
      </c>
      <c r="BD1108" t="s">
        <v>437</v>
      </c>
      <c r="BE1108" t="s">
        <v>437</v>
      </c>
      <c r="BF1108">
        <v>0</v>
      </c>
      <c r="BG1108">
        <v>0</v>
      </c>
      <c r="BH1108">
        <f>1-BF1108/BG1108</f>
        <v>0</v>
      </c>
      <c r="BI1108">
        <v>0.5</v>
      </c>
      <c r="BJ1108">
        <f>DI1108</f>
        <v>0</v>
      </c>
      <c r="BK1108">
        <f>L1108</f>
        <v>0</v>
      </c>
      <c r="BL1108">
        <f>BH1108*BI1108*BJ1108</f>
        <v>0</v>
      </c>
      <c r="BM1108">
        <f>(BK1108-BC1108)/BJ1108</f>
        <v>0</v>
      </c>
      <c r="BN1108">
        <f>(BA1108-BG1108)/BG1108</f>
        <v>0</v>
      </c>
      <c r="BO1108">
        <f>AZ1108/(BB1108+AZ1108/BG1108)</f>
        <v>0</v>
      </c>
      <c r="BP1108" t="s">
        <v>437</v>
      </c>
      <c r="BQ1108">
        <v>0</v>
      </c>
      <c r="BR1108">
        <f>IF(BQ1108&lt;&gt;0, BQ1108, BO1108)</f>
        <v>0</v>
      </c>
      <c r="BS1108">
        <f>1-BR1108/BG1108</f>
        <v>0</v>
      </c>
      <c r="BT1108">
        <f>(BG1108-BF1108)/(BG1108-BR1108)</f>
        <v>0</v>
      </c>
      <c r="BU1108">
        <f>(BA1108-BG1108)/(BA1108-BR1108)</f>
        <v>0</v>
      </c>
      <c r="BV1108">
        <f>(BG1108-BF1108)/(BG1108-AZ1108)</f>
        <v>0</v>
      </c>
      <c r="BW1108">
        <f>(BA1108-BG1108)/(BA1108-AZ1108)</f>
        <v>0</v>
      </c>
      <c r="BX1108">
        <f>(BT1108*BR1108/BF1108)</f>
        <v>0</v>
      </c>
      <c r="BY1108">
        <f>(1-BX1108)</f>
        <v>0</v>
      </c>
      <c r="DH1108">
        <f>$B$11*EG1108+$C$11*EH1108+$F$11*ES1108*(1-EV1108)</f>
        <v>0</v>
      </c>
      <c r="DI1108">
        <f>DH1108*DJ1108</f>
        <v>0</v>
      </c>
      <c r="DJ1108">
        <f>($B$11*$D$9+$C$11*$D$9+$F$11*((FF1108+EX1108)/MAX(FF1108+EX1108+FG1108, 0.1)*$I$9+FG1108/MAX(FF1108+EX1108+FG1108, 0.1)*$J$9))/($B$11+$C$11+$F$11)</f>
        <v>0</v>
      </c>
      <c r="DK1108">
        <f>($B$11*$K$9+$C$11*$K$9+$F$11*((FF1108+EX1108)/MAX(FF1108+EX1108+FG1108, 0.1)*$P$9+FG1108/MAX(FF1108+EX1108+FG1108, 0.1)*$Q$9))/($B$11+$C$11+$F$11)</f>
        <v>0</v>
      </c>
      <c r="DL1108">
        <v>6</v>
      </c>
      <c r="DM1108">
        <v>0.5</v>
      </c>
      <c r="DN1108" t="s">
        <v>438</v>
      </c>
      <c r="DO1108">
        <v>2</v>
      </c>
      <c r="DP1108" t="b">
        <v>1</v>
      </c>
      <c r="DQ1108">
        <v>1761427359.84615</v>
      </c>
      <c r="DR1108">
        <v>509.215307692308</v>
      </c>
      <c r="DS1108">
        <v>554.879538461538</v>
      </c>
      <c r="DT1108">
        <v>57.8101461538461</v>
      </c>
      <c r="DU1108">
        <v>25.9211230769231</v>
      </c>
      <c r="DV1108">
        <v>508.117846153846</v>
      </c>
      <c r="DW1108">
        <v>57.8542461538461</v>
      </c>
      <c r="DX1108">
        <v>499.986692307692</v>
      </c>
      <c r="DY1108">
        <v>90.1841</v>
      </c>
      <c r="DZ1108">
        <v>0.0397558692307692</v>
      </c>
      <c r="EA1108">
        <v>52.3479615384616</v>
      </c>
      <c r="EB1108">
        <v>48.0099384615385</v>
      </c>
      <c r="EC1108">
        <v>999.9</v>
      </c>
      <c r="ED1108">
        <v>0</v>
      </c>
      <c r="EE1108">
        <v>0</v>
      </c>
      <c r="EF1108">
        <v>9997.97923076923</v>
      </c>
      <c r="EG1108">
        <v>0</v>
      </c>
      <c r="EH1108">
        <v>1209.78538461538</v>
      </c>
      <c r="EI1108">
        <v>-45.6641230769231</v>
      </c>
      <c r="EJ1108">
        <v>540.459384615385</v>
      </c>
      <c r="EK1108">
        <v>569.645307692308</v>
      </c>
      <c r="EL1108">
        <v>31.8890307692308</v>
      </c>
      <c r="EM1108">
        <v>554.879538461538</v>
      </c>
      <c r="EN1108">
        <v>25.9211230769231</v>
      </c>
      <c r="EO1108">
        <v>5.21355692307692</v>
      </c>
      <c r="EP1108">
        <v>2.33767384615385</v>
      </c>
      <c r="EQ1108">
        <v>33.5609923076923</v>
      </c>
      <c r="ER1108">
        <v>19.9383846153846</v>
      </c>
      <c r="ES1108">
        <v>1199.99769230769</v>
      </c>
      <c r="ET1108">
        <v>0.967008</v>
      </c>
      <c r="EU1108">
        <v>0.0329922</v>
      </c>
      <c r="EV1108">
        <v>0</v>
      </c>
      <c r="EW1108">
        <v>972.555846153846</v>
      </c>
      <c r="EX1108">
        <v>5.00059</v>
      </c>
      <c r="EY1108">
        <v>12821.4692307692</v>
      </c>
      <c r="EZ1108">
        <v>10358.7384615385</v>
      </c>
      <c r="FA1108">
        <v>63.937</v>
      </c>
      <c r="FB1108">
        <v>65.062</v>
      </c>
      <c r="FC1108">
        <v>63.937</v>
      </c>
      <c r="FD1108">
        <v>64.812</v>
      </c>
      <c r="FE1108">
        <v>65.25</v>
      </c>
      <c r="FF1108">
        <v>1155.56769230769</v>
      </c>
      <c r="FG1108">
        <v>39.43</v>
      </c>
      <c r="FH1108">
        <v>0</v>
      </c>
      <c r="FI1108">
        <v>1761427328.5</v>
      </c>
      <c r="FJ1108">
        <v>0</v>
      </c>
      <c r="FK1108">
        <v>972.672307692308</v>
      </c>
      <c r="FL1108">
        <v>8.52376067633691</v>
      </c>
      <c r="FM1108">
        <v>113.928204949651</v>
      </c>
      <c r="FN1108">
        <v>12822.4307692308</v>
      </c>
      <c r="FO1108">
        <v>15</v>
      </c>
      <c r="FP1108">
        <v>0</v>
      </c>
      <c r="FQ1108" t="s">
        <v>439</v>
      </c>
      <c r="FR1108">
        <v>0</v>
      </c>
      <c r="FS1108">
        <v>0</v>
      </c>
      <c r="FT1108">
        <v>0</v>
      </c>
      <c r="FU1108">
        <v>0</v>
      </c>
      <c r="FV1108">
        <v>0</v>
      </c>
      <c r="FW1108">
        <v>0</v>
      </c>
      <c r="FX1108">
        <v>0</v>
      </c>
      <c r="FY1108">
        <v>0</v>
      </c>
      <c r="FZ1108">
        <v>0</v>
      </c>
      <c r="GA1108">
        <v>0</v>
      </c>
      <c r="GB1108">
        <v>0</v>
      </c>
      <c r="GC1108">
        <v>-45.09509</v>
      </c>
      <c r="GD1108">
        <v>-12.5652</v>
      </c>
      <c r="GE1108">
        <v>1.39269020564517</v>
      </c>
      <c r="GF1108">
        <v>0</v>
      </c>
      <c r="GG1108">
        <v>972.119794117647</v>
      </c>
      <c r="GH1108">
        <v>10.3396027417657</v>
      </c>
      <c r="GI1108">
        <v>1.04763747601061</v>
      </c>
      <c r="GJ1108">
        <v>-1</v>
      </c>
      <c r="GK1108">
        <v>31.88649</v>
      </c>
      <c r="GL1108">
        <v>0.0705383458647191</v>
      </c>
      <c r="GM1108">
        <v>0.00867536166393131</v>
      </c>
      <c r="GN1108">
        <v>1</v>
      </c>
      <c r="GO1108">
        <v>1</v>
      </c>
      <c r="GP1108">
        <v>2</v>
      </c>
      <c r="GQ1108" t="s">
        <v>446</v>
      </c>
      <c r="GR1108">
        <v>3.1263</v>
      </c>
      <c r="GS1108">
        <v>2.71854</v>
      </c>
      <c r="GT1108">
        <v>0.100772</v>
      </c>
      <c r="GU1108">
        <v>0.107084</v>
      </c>
      <c r="GV1108">
        <v>0.178911</v>
      </c>
      <c r="GW1108">
        <v>0.102563</v>
      </c>
      <c r="GX1108">
        <v>32055.9</v>
      </c>
      <c r="GY1108">
        <v>33606.9</v>
      </c>
      <c r="GZ1108">
        <v>32397.6</v>
      </c>
      <c r="HA1108">
        <v>34224.4</v>
      </c>
      <c r="HB1108">
        <v>38314.8</v>
      </c>
      <c r="HC1108">
        <v>44328.3</v>
      </c>
      <c r="HD1108">
        <v>50970.1</v>
      </c>
      <c r="HE1108">
        <v>54925.3</v>
      </c>
      <c r="HF1108">
        <v>1.65532</v>
      </c>
      <c r="HG1108">
        <v>1.50385</v>
      </c>
      <c r="HH1108">
        <v>-0.132658</v>
      </c>
      <c r="HI1108">
        <v>0</v>
      </c>
      <c r="HJ1108">
        <v>50.1016</v>
      </c>
      <c r="HK1108">
        <v>999.9</v>
      </c>
      <c r="HL1108">
        <v>56.092</v>
      </c>
      <c r="HM1108">
        <v>30.454</v>
      </c>
      <c r="HN1108">
        <v>27.1966</v>
      </c>
      <c r="HO1108">
        <v>59.8971</v>
      </c>
      <c r="HP1108">
        <v>40.4647</v>
      </c>
      <c r="HQ1108">
        <v>1</v>
      </c>
      <c r="HR1108">
        <v>2.64372</v>
      </c>
      <c r="HS1108">
        <v>0.881179</v>
      </c>
      <c r="HT1108">
        <v>20.1085</v>
      </c>
      <c r="HU1108">
        <v>5.18105</v>
      </c>
      <c r="HV1108">
        <v>12.0159</v>
      </c>
      <c r="HW1108">
        <v>4.96685</v>
      </c>
      <c r="HX1108">
        <v>3.29593</v>
      </c>
      <c r="HY1108">
        <v>9999</v>
      </c>
      <c r="HZ1108">
        <v>9999</v>
      </c>
      <c r="IA1108">
        <v>999.9</v>
      </c>
      <c r="IB1108">
        <v>9999</v>
      </c>
      <c r="IC1108">
        <v>1.86325</v>
      </c>
      <c r="ID1108">
        <v>1.86811</v>
      </c>
      <c r="IE1108">
        <v>1.86784</v>
      </c>
      <c r="IF1108">
        <v>1.86905</v>
      </c>
      <c r="IG1108">
        <v>1.86981</v>
      </c>
      <c r="IH1108">
        <v>1.86589</v>
      </c>
      <c r="II1108">
        <v>1.86697</v>
      </c>
      <c r="IJ1108">
        <v>1.86841</v>
      </c>
      <c r="IK1108">
        <v>5</v>
      </c>
      <c r="IL1108">
        <v>0</v>
      </c>
      <c r="IM1108">
        <v>0</v>
      </c>
      <c r="IN1108">
        <v>0</v>
      </c>
      <c r="IO1108" t="s">
        <v>441</v>
      </c>
      <c r="IP1108" t="s">
        <v>442</v>
      </c>
      <c r="IQ1108" t="s">
        <v>443</v>
      </c>
      <c r="IR1108" t="s">
        <v>443</v>
      </c>
      <c r="IS1108" t="s">
        <v>443</v>
      </c>
      <c r="IT1108" t="s">
        <v>443</v>
      </c>
      <c r="IU1108">
        <v>0</v>
      </c>
      <c r="IV1108">
        <v>100</v>
      </c>
      <c r="IW1108">
        <v>100</v>
      </c>
      <c r="IX1108">
        <v>1.097</v>
      </c>
      <c r="IY1108">
        <v>-0.0441</v>
      </c>
      <c r="IZ1108">
        <v>1.09748391826392</v>
      </c>
      <c r="JA1108">
        <v>0</v>
      </c>
      <c r="JB1108">
        <v>0</v>
      </c>
      <c r="JC1108">
        <v>0</v>
      </c>
      <c r="JD1108">
        <v>-0.0441141096964596</v>
      </c>
      <c r="JE1108">
        <v>0</v>
      </c>
      <c r="JF1108">
        <v>0</v>
      </c>
      <c r="JG1108">
        <v>0</v>
      </c>
      <c r="JH1108">
        <v>5</v>
      </c>
      <c r="JI1108">
        <v>2273</v>
      </c>
      <c r="JJ1108">
        <v>1</v>
      </c>
      <c r="JK1108">
        <v>24</v>
      </c>
      <c r="JL1108">
        <v>29357122.8</v>
      </c>
      <c r="JM1108">
        <v>29357122.8</v>
      </c>
      <c r="JN1108">
        <v>1.34033</v>
      </c>
      <c r="JO1108">
        <v>2.63184</v>
      </c>
      <c r="JP1108">
        <v>1.54785</v>
      </c>
      <c r="JQ1108">
        <v>2.31445</v>
      </c>
      <c r="JR1108">
        <v>1.64551</v>
      </c>
      <c r="JS1108">
        <v>2.33032</v>
      </c>
      <c r="JT1108">
        <v>34.3725</v>
      </c>
      <c r="JU1108">
        <v>24.1838</v>
      </c>
      <c r="JV1108">
        <v>18</v>
      </c>
      <c r="JW1108">
        <v>489.356</v>
      </c>
      <c r="JX1108">
        <v>379.537</v>
      </c>
      <c r="JY1108">
        <v>51.1285</v>
      </c>
      <c r="JZ1108">
        <v>56.7634</v>
      </c>
      <c r="KA1108">
        <v>29.9997</v>
      </c>
      <c r="KB1108">
        <v>56.1264</v>
      </c>
      <c r="KC1108">
        <v>55.9223</v>
      </c>
      <c r="KD1108">
        <v>26.909</v>
      </c>
      <c r="KE1108">
        <v>0</v>
      </c>
      <c r="KF1108">
        <v>100</v>
      </c>
      <c r="KG1108">
        <v>51.232</v>
      </c>
      <c r="KH1108">
        <v>603.819</v>
      </c>
      <c r="KI1108">
        <v>26.2864</v>
      </c>
      <c r="KJ1108">
        <v>92.3476</v>
      </c>
      <c r="KK1108">
        <v>88.8494</v>
      </c>
    </row>
    <row r="1109" spans="1:297">
      <c r="A1109">
        <v>1093</v>
      </c>
      <c r="B1109">
        <v>1761427374</v>
      </c>
      <c r="C1109">
        <v>19193</v>
      </c>
      <c r="D1109" t="s">
        <v>2639</v>
      </c>
      <c r="E1109" t="s">
        <v>2640</v>
      </c>
      <c r="F1109">
        <v>5</v>
      </c>
      <c r="G1109" t="s">
        <v>2568</v>
      </c>
      <c r="H1109" t="s">
        <v>436</v>
      </c>
      <c r="I1109">
        <v>1761427366.07692</v>
      </c>
      <c r="J1109">
        <f>(K1109)/1000</f>
        <v>0</v>
      </c>
      <c r="K1109">
        <f>IF(DP1109, AN1109, AH1109)</f>
        <v>0</v>
      </c>
      <c r="L1109">
        <f>IF(DP1109, AI1109, AG1109)</f>
        <v>0</v>
      </c>
      <c r="M1109">
        <f>DR1109 - IF(AU1109&gt;1, L1109*DL1109*100.0/(AW1109), 0)</f>
        <v>0</v>
      </c>
      <c r="N1109">
        <f>((T1109-J1109/2)*M1109-L1109)/(T1109+J1109/2)</f>
        <v>0</v>
      </c>
      <c r="O1109">
        <f>N1109*(DY1109+DZ1109)/1000.0</f>
        <v>0</v>
      </c>
      <c r="P1109">
        <f>(DR1109 - IF(AU1109&gt;1, L1109*DL1109*100.0/(AW1109), 0))*(DY1109+DZ1109)/1000.0</f>
        <v>0</v>
      </c>
      <c r="Q1109">
        <f>2.0/((1/S1109-1/R1109)+SIGN(S1109)*SQRT((1/S1109-1/R1109)*(1/S1109-1/R1109) + 4*DM1109/((DM1109+1)*(DM1109+1))*(2*1/S1109*1/R1109-1/R1109*1/R1109)))</f>
        <v>0</v>
      </c>
      <c r="R1109">
        <f>IF(LEFT(DN1109,1)&lt;&gt;"0",IF(LEFT(DN1109,1)="1",3.0,DO1109),$D$5+$E$5*(EF1109*DY1109/($K$5*1000))+$F$5*(EF1109*DY1109/($K$5*1000))*MAX(MIN(DL1109,$J$5),$I$5)*MAX(MIN(DL1109,$J$5),$I$5)+$G$5*MAX(MIN(DL1109,$J$5),$I$5)*(EF1109*DY1109/($K$5*1000))+$H$5*(EF1109*DY1109/($K$5*1000))*(EF1109*DY1109/($K$5*1000)))</f>
        <v>0</v>
      </c>
      <c r="S1109">
        <f>J1109*(1000-(1000*0.61365*exp(17.502*W1109/(240.97+W1109))/(DY1109+DZ1109)+DT1109)/2)/(1000*0.61365*exp(17.502*W1109/(240.97+W1109))/(DY1109+DZ1109)-DT1109)</f>
        <v>0</v>
      </c>
      <c r="T1109">
        <f>1/((DM1109+1)/(Q1109/1.6)+1/(R1109/1.37)) + DM1109/((DM1109+1)/(Q1109/1.6) + DM1109/(R1109/1.37))</f>
        <v>0</v>
      </c>
      <c r="U1109">
        <f>(DH1109*DK1109)</f>
        <v>0</v>
      </c>
      <c r="V1109">
        <f>(EA1109+(U1109+2*0.95*5.67E-8*(((EA1109+$B$7)+273)^4-(EA1109+273)^4)-44100*J1109)/(1.84*29.3*R1109+8*0.95*5.67E-8*(EA1109+273)^3))</f>
        <v>0</v>
      </c>
      <c r="W1109">
        <f>($C$7*EB1109+$D$7*EC1109+$E$7*V1109)</f>
        <v>0</v>
      </c>
      <c r="X1109">
        <f>0.61365*exp(17.502*W1109/(240.97+W1109))</f>
        <v>0</v>
      </c>
      <c r="Y1109">
        <f>(Z1109/AA1109*100)</f>
        <v>0</v>
      </c>
      <c r="Z1109">
        <f>DT1109*(DY1109+DZ1109)/1000</f>
        <v>0</v>
      </c>
      <c r="AA1109">
        <f>0.61365*exp(17.502*EA1109/(240.97+EA1109))</f>
        <v>0</v>
      </c>
      <c r="AB1109">
        <f>(X1109-DT1109*(DY1109+DZ1109)/1000)</f>
        <v>0</v>
      </c>
      <c r="AC1109">
        <f>(-J1109*44100)</f>
        <v>0</v>
      </c>
      <c r="AD1109">
        <f>2*29.3*R1109*0.92*(EA1109-W1109)</f>
        <v>0</v>
      </c>
      <c r="AE1109">
        <f>2*0.95*5.67E-8*(((EA1109+$B$7)+273)^4-(W1109+273)^4)</f>
        <v>0</v>
      </c>
      <c r="AF1109">
        <f>U1109+AE1109+AC1109+AD1109</f>
        <v>0</v>
      </c>
      <c r="AG1109">
        <f>DX1109*AU1109*(DS1109-DR1109*(1000-AU1109*DU1109)/(1000-AU1109*DT1109))/(100*DL1109)</f>
        <v>0</v>
      </c>
      <c r="AH1109">
        <f>1000*DX1109*AU1109*(DT1109-DU1109)/(100*DL1109*(1000-AU1109*DT1109))</f>
        <v>0</v>
      </c>
      <c r="AI1109">
        <f>(AJ1109 - AK1109 - DY1109*1E3/(8.314*(EA1109+273.15)) * AM1109/DX1109 * AL1109) * DX1109/(100*DL1109) * (1000 - DU1109)/1000</f>
        <v>0</v>
      </c>
      <c r="AJ1109">
        <v>605.505420370505</v>
      </c>
      <c r="AK1109">
        <v>584.218957575757</v>
      </c>
      <c r="AL1109">
        <v>3.17316938527782</v>
      </c>
      <c r="AM1109">
        <v>65.4933450207612</v>
      </c>
      <c r="AN1109">
        <f>(AP1109 - AO1109 + DY1109*1E3/(8.314*(EA1109+273.15)) * AR1109/DX1109 * AQ1109) * DX1109/(100*DL1109) * 1000/(1000 - AP1109)</f>
        <v>0</v>
      </c>
      <c r="AO1109">
        <v>25.9147331307349</v>
      </c>
      <c r="AP1109">
        <v>57.8174975757576</v>
      </c>
      <c r="AQ1109">
        <v>-0.000121748416131244</v>
      </c>
      <c r="AR1109">
        <v>110.853086517706</v>
      </c>
      <c r="AS1109">
        <v>4</v>
      </c>
      <c r="AT1109">
        <v>1</v>
      </c>
      <c r="AU1109">
        <f>IF(AS1109*$H$13&gt;=AW1109,1.0,(AW1109/(AW1109-AS1109*$H$13)))</f>
        <v>0</v>
      </c>
      <c r="AV1109">
        <f>(AU1109-1)*100</f>
        <v>0</v>
      </c>
      <c r="AW1109">
        <f>MAX(0,($B$13+$C$13*EF1109)/(1+$D$13*EF1109)*DY1109/(EA1109+273)*$E$13)</f>
        <v>0</v>
      </c>
      <c r="AX1109" t="s">
        <v>437</v>
      </c>
      <c r="AY1109" t="s">
        <v>437</v>
      </c>
      <c r="AZ1109">
        <v>0</v>
      </c>
      <c r="BA1109">
        <v>0</v>
      </c>
      <c r="BB1109">
        <f>1-AZ1109/BA1109</f>
        <v>0</v>
      </c>
      <c r="BC1109">
        <v>0</v>
      </c>
      <c r="BD1109" t="s">
        <v>437</v>
      </c>
      <c r="BE1109" t="s">
        <v>437</v>
      </c>
      <c r="BF1109">
        <v>0</v>
      </c>
      <c r="BG1109">
        <v>0</v>
      </c>
      <c r="BH1109">
        <f>1-BF1109/BG1109</f>
        <v>0</v>
      </c>
      <c r="BI1109">
        <v>0.5</v>
      </c>
      <c r="BJ1109">
        <f>DI1109</f>
        <v>0</v>
      </c>
      <c r="BK1109">
        <f>L1109</f>
        <v>0</v>
      </c>
      <c r="BL1109">
        <f>BH1109*BI1109*BJ1109</f>
        <v>0</v>
      </c>
      <c r="BM1109">
        <f>(BK1109-BC1109)/BJ1109</f>
        <v>0</v>
      </c>
      <c r="BN1109">
        <f>(BA1109-BG1109)/BG1109</f>
        <v>0</v>
      </c>
      <c r="BO1109">
        <f>AZ1109/(BB1109+AZ1109/BG1109)</f>
        <v>0</v>
      </c>
      <c r="BP1109" t="s">
        <v>437</v>
      </c>
      <c r="BQ1109">
        <v>0</v>
      </c>
      <c r="BR1109">
        <f>IF(BQ1109&lt;&gt;0, BQ1109, BO1109)</f>
        <v>0</v>
      </c>
      <c r="BS1109">
        <f>1-BR1109/BG1109</f>
        <v>0</v>
      </c>
      <c r="BT1109">
        <f>(BG1109-BF1109)/(BG1109-BR1109)</f>
        <v>0</v>
      </c>
      <c r="BU1109">
        <f>(BA1109-BG1109)/(BA1109-BR1109)</f>
        <v>0</v>
      </c>
      <c r="BV1109">
        <f>(BG1109-BF1109)/(BG1109-AZ1109)</f>
        <v>0</v>
      </c>
      <c r="BW1109">
        <f>(BA1109-BG1109)/(BA1109-AZ1109)</f>
        <v>0</v>
      </c>
      <c r="BX1109">
        <f>(BT1109*BR1109/BF1109)</f>
        <v>0</v>
      </c>
      <c r="BY1109">
        <f>(1-BX1109)</f>
        <v>0</v>
      </c>
      <c r="DH1109">
        <f>$B$11*EG1109+$C$11*EH1109+$F$11*ES1109*(1-EV1109)</f>
        <v>0</v>
      </c>
      <c r="DI1109">
        <f>DH1109*DJ1109</f>
        <v>0</v>
      </c>
      <c r="DJ1109">
        <f>($B$11*$D$9+$C$11*$D$9+$F$11*((FF1109+EX1109)/MAX(FF1109+EX1109+FG1109, 0.1)*$I$9+FG1109/MAX(FF1109+EX1109+FG1109, 0.1)*$J$9))/($B$11+$C$11+$F$11)</f>
        <v>0</v>
      </c>
      <c r="DK1109">
        <f>($B$11*$K$9+$C$11*$K$9+$F$11*((FF1109+EX1109)/MAX(FF1109+EX1109+FG1109, 0.1)*$P$9+FG1109/MAX(FF1109+EX1109+FG1109, 0.1)*$Q$9))/($B$11+$C$11+$F$11)</f>
        <v>0</v>
      </c>
      <c r="DL1109">
        <v>6</v>
      </c>
      <c r="DM1109">
        <v>0.5</v>
      </c>
      <c r="DN1109" t="s">
        <v>438</v>
      </c>
      <c r="DO1109">
        <v>2</v>
      </c>
      <c r="DP1109" t="b">
        <v>1</v>
      </c>
      <c r="DQ1109">
        <v>1761427366.07692</v>
      </c>
      <c r="DR1109">
        <v>529.033076923077</v>
      </c>
      <c r="DS1109">
        <v>575.134</v>
      </c>
      <c r="DT1109">
        <v>57.8143</v>
      </c>
      <c r="DU1109">
        <v>25.9178153846154</v>
      </c>
      <c r="DV1109">
        <v>527.935692307692</v>
      </c>
      <c r="DW1109">
        <v>57.8584153846154</v>
      </c>
      <c r="DX1109">
        <v>500.007692307692</v>
      </c>
      <c r="DY1109">
        <v>90.1834</v>
      </c>
      <c r="DZ1109">
        <v>0.0401815153846154</v>
      </c>
      <c r="EA1109">
        <v>52.3468923076923</v>
      </c>
      <c r="EB1109">
        <v>48.0083769230769</v>
      </c>
      <c r="EC1109">
        <v>999.9</v>
      </c>
      <c r="ED1109">
        <v>0</v>
      </c>
      <c r="EE1109">
        <v>0</v>
      </c>
      <c r="EF1109">
        <v>9997.39846153846</v>
      </c>
      <c r="EG1109">
        <v>0</v>
      </c>
      <c r="EH1109">
        <v>1209.79538461538</v>
      </c>
      <c r="EI1109">
        <v>-46.1006230769231</v>
      </c>
      <c r="EJ1109">
        <v>561.495615384615</v>
      </c>
      <c r="EK1109">
        <v>590.436615384615</v>
      </c>
      <c r="EL1109">
        <v>31.8965</v>
      </c>
      <c r="EM1109">
        <v>575.134</v>
      </c>
      <c r="EN1109">
        <v>25.9178153846154</v>
      </c>
      <c r="EO1109">
        <v>5.21389076923077</v>
      </c>
      <c r="EP1109">
        <v>2.33735692307692</v>
      </c>
      <c r="EQ1109">
        <v>33.5621384615385</v>
      </c>
      <c r="ER1109">
        <v>19.9361923076923</v>
      </c>
      <c r="ES1109">
        <v>1200.00153846154</v>
      </c>
      <c r="ET1109">
        <v>0.967008</v>
      </c>
      <c r="EU1109">
        <v>0.0329922</v>
      </c>
      <c r="EV1109">
        <v>0</v>
      </c>
      <c r="EW1109">
        <v>973.426307692308</v>
      </c>
      <c r="EX1109">
        <v>5.00059</v>
      </c>
      <c r="EY1109">
        <v>12832.3153846154</v>
      </c>
      <c r="EZ1109">
        <v>10358.7615384615</v>
      </c>
      <c r="FA1109">
        <v>63.9322307692308</v>
      </c>
      <c r="FB1109">
        <v>65.062</v>
      </c>
      <c r="FC1109">
        <v>63.937</v>
      </c>
      <c r="FD1109">
        <v>64.812</v>
      </c>
      <c r="FE1109">
        <v>65.25</v>
      </c>
      <c r="FF1109">
        <v>1155.57153846154</v>
      </c>
      <c r="FG1109">
        <v>39.43</v>
      </c>
      <c r="FH1109">
        <v>0</v>
      </c>
      <c r="FI1109">
        <v>1761427334.5</v>
      </c>
      <c r="FJ1109">
        <v>0</v>
      </c>
      <c r="FK1109">
        <v>973.470346153846</v>
      </c>
      <c r="FL1109">
        <v>7.4479657953325</v>
      </c>
      <c r="FM1109">
        <v>86.6290597083797</v>
      </c>
      <c r="FN1109">
        <v>12832.6115384615</v>
      </c>
      <c r="FO1109">
        <v>15</v>
      </c>
      <c r="FP1109">
        <v>0</v>
      </c>
      <c r="FQ1109" t="s">
        <v>439</v>
      </c>
      <c r="FR1109">
        <v>0</v>
      </c>
      <c r="FS1109">
        <v>0</v>
      </c>
      <c r="FT1109">
        <v>0</v>
      </c>
      <c r="FU1109">
        <v>0</v>
      </c>
      <c r="FV1109">
        <v>0</v>
      </c>
      <c r="FW1109">
        <v>0</v>
      </c>
      <c r="FX1109">
        <v>0</v>
      </c>
      <c r="FY1109">
        <v>0</v>
      </c>
      <c r="FZ1109">
        <v>0</v>
      </c>
      <c r="GA1109">
        <v>0</v>
      </c>
      <c r="GB1109">
        <v>0</v>
      </c>
      <c r="GC1109">
        <v>-45.8305571428571</v>
      </c>
      <c r="GD1109">
        <v>-5.62103376623381</v>
      </c>
      <c r="GE1109">
        <v>0.785672555428622</v>
      </c>
      <c r="GF1109">
        <v>0</v>
      </c>
      <c r="GG1109">
        <v>972.968411764706</v>
      </c>
      <c r="GH1109">
        <v>7.88568372788012</v>
      </c>
      <c r="GI1109">
        <v>0.812090407805588</v>
      </c>
      <c r="GJ1109">
        <v>-1</v>
      </c>
      <c r="GK1109">
        <v>31.8926714285714</v>
      </c>
      <c r="GL1109">
        <v>0.0803142857142945</v>
      </c>
      <c r="GM1109">
        <v>0.00981365146630171</v>
      </c>
      <c r="GN1109">
        <v>1</v>
      </c>
      <c r="GO1109">
        <v>1</v>
      </c>
      <c r="GP1109">
        <v>2</v>
      </c>
      <c r="GQ1109" t="s">
        <v>446</v>
      </c>
      <c r="GR1109">
        <v>3.12623</v>
      </c>
      <c r="GS1109">
        <v>2.71735</v>
      </c>
      <c r="GT1109">
        <v>0.1033</v>
      </c>
      <c r="GU1109">
        <v>0.109439</v>
      </c>
      <c r="GV1109">
        <v>0.178902</v>
      </c>
      <c r="GW1109">
        <v>0.102559</v>
      </c>
      <c r="GX1109">
        <v>31966.2</v>
      </c>
      <c r="GY1109">
        <v>33518.5</v>
      </c>
      <c r="GZ1109">
        <v>32398.3</v>
      </c>
      <c r="HA1109">
        <v>34224.9</v>
      </c>
      <c r="HB1109">
        <v>38315.7</v>
      </c>
      <c r="HC1109">
        <v>44329.1</v>
      </c>
      <c r="HD1109">
        <v>50970.5</v>
      </c>
      <c r="HE1109">
        <v>54925.7</v>
      </c>
      <c r="HF1109">
        <v>1.65558</v>
      </c>
      <c r="HG1109">
        <v>1.50398</v>
      </c>
      <c r="HH1109">
        <v>-0.133656</v>
      </c>
      <c r="HI1109">
        <v>0</v>
      </c>
      <c r="HJ1109">
        <v>50.109</v>
      </c>
      <c r="HK1109">
        <v>999.9</v>
      </c>
      <c r="HL1109">
        <v>56.092</v>
      </c>
      <c r="HM1109">
        <v>30.454</v>
      </c>
      <c r="HN1109">
        <v>27.1983</v>
      </c>
      <c r="HO1109">
        <v>60.0771</v>
      </c>
      <c r="HP1109">
        <v>40.4407</v>
      </c>
      <c r="HQ1109">
        <v>1</v>
      </c>
      <c r="HR1109">
        <v>2.64236</v>
      </c>
      <c r="HS1109">
        <v>0.664474</v>
      </c>
      <c r="HT1109">
        <v>20.1092</v>
      </c>
      <c r="HU1109">
        <v>5.17955</v>
      </c>
      <c r="HV1109">
        <v>12.0159</v>
      </c>
      <c r="HW1109">
        <v>4.9656</v>
      </c>
      <c r="HX1109">
        <v>3.29548</v>
      </c>
      <c r="HY1109">
        <v>9999</v>
      </c>
      <c r="HZ1109">
        <v>9999</v>
      </c>
      <c r="IA1109">
        <v>999.9</v>
      </c>
      <c r="IB1109">
        <v>9999</v>
      </c>
      <c r="IC1109">
        <v>1.86325</v>
      </c>
      <c r="ID1109">
        <v>1.86812</v>
      </c>
      <c r="IE1109">
        <v>1.86784</v>
      </c>
      <c r="IF1109">
        <v>1.86905</v>
      </c>
      <c r="IG1109">
        <v>1.86981</v>
      </c>
      <c r="IH1109">
        <v>1.86585</v>
      </c>
      <c r="II1109">
        <v>1.86697</v>
      </c>
      <c r="IJ1109">
        <v>1.86841</v>
      </c>
      <c r="IK1109">
        <v>5</v>
      </c>
      <c r="IL1109">
        <v>0</v>
      </c>
      <c r="IM1109">
        <v>0</v>
      </c>
      <c r="IN1109">
        <v>0</v>
      </c>
      <c r="IO1109" t="s">
        <v>441</v>
      </c>
      <c r="IP1109" t="s">
        <v>442</v>
      </c>
      <c r="IQ1109" t="s">
        <v>443</v>
      </c>
      <c r="IR1109" t="s">
        <v>443</v>
      </c>
      <c r="IS1109" t="s">
        <v>443</v>
      </c>
      <c r="IT1109" t="s">
        <v>443</v>
      </c>
      <c r="IU1109">
        <v>0</v>
      </c>
      <c r="IV1109">
        <v>100</v>
      </c>
      <c r="IW1109">
        <v>100</v>
      </c>
      <c r="IX1109">
        <v>1.097</v>
      </c>
      <c r="IY1109">
        <v>-0.0441</v>
      </c>
      <c r="IZ1109">
        <v>1.09748391826392</v>
      </c>
      <c r="JA1109">
        <v>0</v>
      </c>
      <c r="JB1109">
        <v>0</v>
      </c>
      <c r="JC1109">
        <v>0</v>
      </c>
      <c r="JD1109">
        <v>-0.0441141096964596</v>
      </c>
      <c r="JE1109">
        <v>0</v>
      </c>
      <c r="JF1109">
        <v>0</v>
      </c>
      <c r="JG1109">
        <v>0</v>
      </c>
      <c r="JH1109">
        <v>5</v>
      </c>
      <c r="JI1109">
        <v>2273</v>
      </c>
      <c r="JJ1109">
        <v>1</v>
      </c>
      <c r="JK1109">
        <v>24</v>
      </c>
      <c r="JL1109">
        <v>29357122.9</v>
      </c>
      <c r="JM1109">
        <v>29357122.9</v>
      </c>
      <c r="JN1109">
        <v>1.37817</v>
      </c>
      <c r="JO1109">
        <v>2.63794</v>
      </c>
      <c r="JP1109">
        <v>1.54785</v>
      </c>
      <c r="JQ1109">
        <v>2.31567</v>
      </c>
      <c r="JR1109">
        <v>1.64673</v>
      </c>
      <c r="JS1109">
        <v>2.24609</v>
      </c>
      <c r="JT1109">
        <v>34.3725</v>
      </c>
      <c r="JU1109">
        <v>24.1838</v>
      </c>
      <c r="JV1109">
        <v>18</v>
      </c>
      <c r="JW1109">
        <v>489.507</v>
      </c>
      <c r="JX1109">
        <v>379.583</v>
      </c>
      <c r="JY1109">
        <v>51.1902</v>
      </c>
      <c r="JZ1109">
        <v>56.7599</v>
      </c>
      <c r="KA1109">
        <v>29.9992</v>
      </c>
      <c r="KB1109">
        <v>56.1196</v>
      </c>
      <c r="KC1109">
        <v>55.9148</v>
      </c>
      <c r="KD1109">
        <v>27.6896</v>
      </c>
      <c r="KE1109">
        <v>0</v>
      </c>
      <c r="KF1109">
        <v>100</v>
      </c>
      <c r="KG1109">
        <v>51.1935</v>
      </c>
      <c r="KH1109">
        <v>624.289</v>
      </c>
      <c r="KI1109">
        <v>26.2864</v>
      </c>
      <c r="KJ1109">
        <v>92.3488</v>
      </c>
      <c r="KK1109">
        <v>88.8503</v>
      </c>
    </row>
    <row r="1110" spans="1:297">
      <c r="A1110">
        <v>1094</v>
      </c>
      <c r="B1110">
        <v>1761427378</v>
      </c>
      <c r="C1110">
        <v>19197</v>
      </c>
      <c r="D1110" t="s">
        <v>2641</v>
      </c>
      <c r="E1110" t="s">
        <v>2642</v>
      </c>
      <c r="F1110">
        <v>5</v>
      </c>
      <c r="G1110" t="s">
        <v>2568</v>
      </c>
      <c r="H1110" t="s">
        <v>436</v>
      </c>
      <c r="I1110">
        <v>1761427370.41667</v>
      </c>
      <c r="J1110">
        <f>(K1110)/1000</f>
        <v>0</v>
      </c>
      <c r="K1110">
        <f>IF(DP1110, AN1110, AH1110)</f>
        <v>0</v>
      </c>
      <c r="L1110">
        <f>IF(DP1110, AI1110, AG1110)</f>
        <v>0</v>
      </c>
      <c r="M1110">
        <f>DR1110 - IF(AU1110&gt;1, L1110*DL1110*100.0/(AW1110), 0)</f>
        <v>0</v>
      </c>
      <c r="N1110">
        <f>((T1110-J1110/2)*M1110-L1110)/(T1110+J1110/2)</f>
        <v>0</v>
      </c>
      <c r="O1110">
        <f>N1110*(DY1110+DZ1110)/1000.0</f>
        <v>0</v>
      </c>
      <c r="P1110">
        <f>(DR1110 - IF(AU1110&gt;1, L1110*DL1110*100.0/(AW1110), 0))*(DY1110+DZ1110)/1000.0</f>
        <v>0</v>
      </c>
      <c r="Q1110">
        <f>2.0/((1/S1110-1/R1110)+SIGN(S1110)*SQRT((1/S1110-1/R1110)*(1/S1110-1/R1110) + 4*DM1110/((DM1110+1)*(DM1110+1))*(2*1/S1110*1/R1110-1/R1110*1/R1110)))</f>
        <v>0</v>
      </c>
      <c r="R1110">
        <f>IF(LEFT(DN1110,1)&lt;&gt;"0",IF(LEFT(DN1110,1)="1",3.0,DO1110),$D$5+$E$5*(EF1110*DY1110/($K$5*1000))+$F$5*(EF1110*DY1110/($K$5*1000))*MAX(MIN(DL1110,$J$5),$I$5)*MAX(MIN(DL1110,$J$5),$I$5)+$G$5*MAX(MIN(DL1110,$J$5),$I$5)*(EF1110*DY1110/($K$5*1000))+$H$5*(EF1110*DY1110/($K$5*1000))*(EF1110*DY1110/($K$5*1000)))</f>
        <v>0</v>
      </c>
      <c r="S1110">
        <f>J1110*(1000-(1000*0.61365*exp(17.502*W1110/(240.97+W1110))/(DY1110+DZ1110)+DT1110)/2)/(1000*0.61365*exp(17.502*W1110/(240.97+W1110))/(DY1110+DZ1110)-DT1110)</f>
        <v>0</v>
      </c>
      <c r="T1110">
        <f>1/((DM1110+1)/(Q1110/1.6)+1/(R1110/1.37)) + DM1110/((DM1110+1)/(Q1110/1.6) + DM1110/(R1110/1.37))</f>
        <v>0</v>
      </c>
      <c r="U1110">
        <f>(DH1110*DK1110)</f>
        <v>0</v>
      </c>
      <c r="V1110">
        <f>(EA1110+(U1110+2*0.95*5.67E-8*(((EA1110+$B$7)+273)^4-(EA1110+273)^4)-44100*J1110)/(1.84*29.3*R1110+8*0.95*5.67E-8*(EA1110+273)^3))</f>
        <v>0</v>
      </c>
      <c r="W1110">
        <f>($C$7*EB1110+$D$7*EC1110+$E$7*V1110)</f>
        <v>0</v>
      </c>
      <c r="X1110">
        <f>0.61365*exp(17.502*W1110/(240.97+W1110))</f>
        <v>0</v>
      </c>
      <c r="Y1110">
        <f>(Z1110/AA1110*100)</f>
        <v>0</v>
      </c>
      <c r="Z1110">
        <f>DT1110*(DY1110+DZ1110)/1000</f>
        <v>0</v>
      </c>
      <c r="AA1110">
        <f>0.61365*exp(17.502*EA1110/(240.97+EA1110))</f>
        <v>0</v>
      </c>
      <c r="AB1110">
        <f>(X1110-DT1110*(DY1110+DZ1110)/1000)</f>
        <v>0</v>
      </c>
      <c r="AC1110">
        <f>(-J1110*44100)</f>
        <v>0</v>
      </c>
      <c r="AD1110">
        <f>2*29.3*R1110*0.92*(EA1110-W1110)</f>
        <v>0</v>
      </c>
      <c r="AE1110">
        <f>2*0.95*5.67E-8*(((EA1110+$B$7)+273)^4-(W1110+273)^4)</f>
        <v>0</v>
      </c>
      <c r="AF1110">
        <f>U1110+AE1110+AC1110+AD1110</f>
        <v>0</v>
      </c>
      <c r="AG1110">
        <f>DX1110*AU1110*(DS1110-DR1110*(1000-AU1110*DU1110)/(1000-AU1110*DT1110))/(100*DL1110)</f>
        <v>0</v>
      </c>
      <c r="AH1110">
        <f>1000*DX1110*AU1110*(DT1110-DU1110)/(100*DL1110*(1000-AU1110*DT1110))</f>
        <v>0</v>
      </c>
      <c r="AI1110">
        <f>(AJ1110 - AK1110 - DY1110*1E3/(8.314*(EA1110+273.15)) * AM1110/DX1110 * AL1110) * DX1110/(100*DL1110) * (1000 - DU1110)/1000</f>
        <v>0</v>
      </c>
      <c r="AJ1110">
        <v>617.55468197185</v>
      </c>
      <c r="AK1110">
        <v>596.497684848485</v>
      </c>
      <c r="AL1110">
        <v>3.04741263085258</v>
      </c>
      <c r="AM1110">
        <v>65.4933450207612</v>
      </c>
      <c r="AN1110">
        <f>(AP1110 - AO1110 + DY1110*1E3/(8.314*(EA1110+273.15)) * AR1110/DX1110 * AQ1110) * DX1110/(100*DL1110) * 1000/(1000 - AP1110)</f>
        <v>0</v>
      </c>
      <c r="AO1110">
        <v>25.9125805232166</v>
      </c>
      <c r="AP1110">
        <v>57.816403030303</v>
      </c>
      <c r="AQ1110">
        <v>1.8251384784146e-05</v>
      </c>
      <c r="AR1110">
        <v>110.853086517706</v>
      </c>
      <c r="AS1110">
        <v>4</v>
      </c>
      <c r="AT1110">
        <v>1</v>
      </c>
      <c r="AU1110">
        <f>IF(AS1110*$H$13&gt;=AW1110,1.0,(AW1110/(AW1110-AS1110*$H$13)))</f>
        <v>0</v>
      </c>
      <c r="AV1110">
        <f>(AU1110-1)*100</f>
        <v>0</v>
      </c>
      <c r="AW1110">
        <f>MAX(0,($B$13+$C$13*EF1110)/(1+$D$13*EF1110)*DY1110/(EA1110+273)*$E$13)</f>
        <v>0</v>
      </c>
      <c r="AX1110" t="s">
        <v>437</v>
      </c>
      <c r="AY1110" t="s">
        <v>437</v>
      </c>
      <c r="AZ1110">
        <v>0</v>
      </c>
      <c r="BA1110">
        <v>0</v>
      </c>
      <c r="BB1110">
        <f>1-AZ1110/BA1110</f>
        <v>0</v>
      </c>
      <c r="BC1110">
        <v>0</v>
      </c>
      <c r="BD1110" t="s">
        <v>437</v>
      </c>
      <c r="BE1110" t="s">
        <v>437</v>
      </c>
      <c r="BF1110">
        <v>0</v>
      </c>
      <c r="BG1110">
        <v>0</v>
      </c>
      <c r="BH1110">
        <f>1-BF1110/BG1110</f>
        <v>0</v>
      </c>
      <c r="BI1110">
        <v>0.5</v>
      </c>
      <c r="BJ1110">
        <f>DI1110</f>
        <v>0</v>
      </c>
      <c r="BK1110">
        <f>L1110</f>
        <v>0</v>
      </c>
      <c r="BL1110">
        <f>BH1110*BI1110*BJ1110</f>
        <v>0</v>
      </c>
      <c r="BM1110">
        <f>(BK1110-BC1110)/BJ1110</f>
        <v>0</v>
      </c>
      <c r="BN1110">
        <f>(BA1110-BG1110)/BG1110</f>
        <v>0</v>
      </c>
      <c r="BO1110">
        <f>AZ1110/(BB1110+AZ1110/BG1110)</f>
        <v>0</v>
      </c>
      <c r="BP1110" t="s">
        <v>437</v>
      </c>
      <c r="BQ1110">
        <v>0</v>
      </c>
      <c r="BR1110">
        <f>IF(BQ1110&lt;&gt;0, BQ1110, BO1110)</f>
        <v>0</v>
      </c>
      <c r="BS1110">
        <f>1-BR1110/BG1110</f>
        <v>0</v>
      </c>
      <c r="BT1110">
        <f>(BG1110-BF1110)/(BG1110-BR1110)</f>
        <v>0</v>
      </c>
      <c r="BU1110">
        <f>(BA1110-BG1110)/(BA1110-BR1110)</f>
        <v>0</v>
      </c>
      <c r="BV1110">
        <f>(BG1110-BF1110)/(BG1110-AZ1110)</f>
        <v>0</v>
      </c>
      <c r="BW1110">
        <f>(BA1110-BG1110)/(BA1110-AZ1110)</f>
        <v>0</v>
      </c>
      <c r="BX1110">
        <f>(BT1110*BR1110/BF1110)</f>
        <v>0</v>
      </c>
      <c r="BY1110">
        <f>(1-BX1110)</f>
        <v>0</v>
      </c>
      <c r="DH1110">
        <f>$B$11*EG1110+$C$11*EH1110+$F$11*ES1110*(1-EV1110)</f>
        <v>0</v>
      </c>
      <c r="DI1110">
        <f>DH1110*DJ1110</f>
        <v>0</v>
      </c>
      <c r="DJ1110">
        <f>($B$11*$D$9+$C$11*$D$9+$F$11*((FF1110+EX1110)/MAX(FF1110+EX1110+FG1110, 0.1)*$I$9+FG1110/MAX(FF1110+EX1110+FG1110, 0.1)*$J$9))/($B$11+$C$11+$F$11)</f>
        <v>0</v>
      </c>
      <c r="DK1110">
        <f>($B$11*$K$9+$C$11*$K$9+$F$11*((FF1110+EX1110)/MAX(FF1110+EX1110+FG1110, 0.1)*$P$9+FG1110/MAX(FF1110+EX1110+FG1110, 0.1)*$Q$9))/($B$11+$C$11+$F$11)</f>
        <v>0</v>
      </c>
      <c r="DL1110">
        <v>6</v>
      </c>
      <c r="DM1110">
        <v>0.5</v>
      </c>
      <c r="DN1110" t="s">
        <v>438</v>
      </c>
      <c r="DO1110">
        <v>2</v>
      </c>
      <c r="DP1110" t="b">
        <v>1</v>
      </c>
      <c r="DQ1110">
        <v>1761427370.41667</v>
      </c>
      <c r="DR1110">
        <v>542.44375</v>
      </c>
      <c r="DS1110">
        <v>588.901</v>
      </c>
      <c r="DT1110">
        <v>57.818425</v>
      </c>
      <c r="DU1110">
        <v>25.915375</v>
      </c>
      <c r="DV1110">
        <v>541.3465</v>
      </c>
      <c r="DW1110">
        <v>57.86255</v>
      </c>
      <c r="DX1110">
        <v>500.03075</v>
      </c>
      <c r="DY1110">
        <v>90.1829333333333</v>
      </c>
      <c r="DZ1110">
        <v>0.0401489833333333</v>
      </c>
      <c r="EA1110">
        <v>52.3455666666667</v>
      </c>
      <c r="EB1110">
        <v>48.005075</v>
      </c>
      <c r="EC1110">
        <v>999.9</v>
      </c>
      <c r="ED1110">
        <v>0</v>
      </c>
      <c r="EE1110">
        <v>0</v>
      </c>
      <c r="EF1110">
        <v>9996.44833333333</v>
      </c>
      <c r="EG1110">
        <v>0</v>
      </c>
      <c r="EH1110">
        <v>1209.80333333333</v>
      </c>
      <c r="EI1110">
        <v>-46.457</v>
      </c>
      <c r="EJ1110">
        <v>575.731666666667</v>
      </c>
      <c r="EK1110">
        <v>604.568583333333</v>
      </c>
      <c r="EL1110">
        <v>31.9030583333333</v>
      </c>
      <c r="EM1110">
        <v>588.901</v>
      </c>
      <c r="EN1110">
        <v>25.915375</v>
      </c>
      <c r="EO1110">
        <v>5.21423416666667</v>
      </c>
      <c r="EP1110">
        <v>2.33712416666667</v>
      </c>
      <c r="EQ1110">
        <v>33.5633166666667</v>
      </c>
      <c r="ER1110">
        <v>19.9345833333333</v>
      </c>
      <c r="ES1110">
        <v>1200.0025</v>
      </c>
      <c r="ET1110">
        <v>0.967008</v>
      </c>
      <c r="EU1110">
        <v>0.0329922</v>
      </c>
      <c r="EV1110">
        <v>0</v>
      </c>
      <c r="EW1110">
        <v>973.992583333333</v>
      </c>
      <c r="EX1110">
        <v>5.00059</v>
      </c>
      <c r="EY1110">
        <v>12838.4083333333</v>
      </c>
      <c r="EZ1110">
        <v>10358.775</v>
      </c>
      <c r="FA1110">
        <v>63.9266666666667</v>
      </c>
      <c r="FB1110">
        <v>65.062</v>
      </c>
      <c r="FC1110">
        <v>63.937</v>
      </c>
      <c r="FD1110">
        <v>64.812</v>
      </c>
      <c r="FE1110">
        <v>65.25</v>
      </c>
      <c r="FF1110">
        <v>1155.5725</v>
      </c>
      <c r="FG1110">
        <v>39.43</v>
      </c>
      <c r="FH1110">
        <v>0</v>
      </c>
      <c r="FI1110">
        <v>1761427338.7</v>
      </c>
      <c r="FJ1110">
        <v>0</v>
      </c>
      <c r="FK1110">
        <v>974.02244</v>
      </c>
      <c r="FL1110">
        <v>6.96192307643572</v>
      </c>
      <c r="FM1110">
        <v>79.1230769035076</v>
      </c>
      <c r="FN1110">
        <v>12838.852</v>
      </c>
      <c r="FO1110">
        <v>15</v>
      </c>
      <c r="FP1110">
        <v>0</v>
      </c>
      <c r="FQ1110" t="s">
        <v>439</v>
      </c>
      <c r="FR1110">
        <v>0</v>
      </c>
      <c r="FS1110">
        <v>0</v>
      </c>
      <c r="FT1110">
        <v>0</v>
      </c>
      <c r="FU1110">
        <v>0</v>
      </c>
      <c r="FV1110">
        <v>0</v>
      </c>
      <c r="FW1110">
        <v>0</v>
      </c>
      <c r="FX1110">
        <v>0</v>
      </c>
      <c r="FY1110">
        <v>0</v>
      </c>
      <c r="FZ1110">
        <v>0</v>
      </c>
      <c r="GA1110">
        <v>0</v>
      </c>
      <c r="GB1110">
        <v>0</v>
      </c>
      <c r="GC1110">
        <v>-46.0048428571429</v>
      </c>
      <c r="GD1110">
        <v>-2.70458181818187</v>
      </c>
      <c r="GE1110">
        <v>0.658852215939947</v>
      </c>
      <c r="GF1110">
        <v>0</v>
      </c>
      <c r="GG1110">
        <v>973.457911764706</v>
      </c>
      <c r="GH1110">
        <v>7.93064934365299</v>
      </c>
      <c r="GI1110">
        <v>0.813349297934058</v>
      </c>
      <c r="GJ1110">
        <v>-1</v>
      </c>
      <c r="GK1110">
        <v>31.8955714285714</v>
      </c>
      <c r="GL1110">
        <v>0.086711688311692</v>
      </c>
      <c r="GM1110">
        <v>0.010135470147065</v>
      </c>
      <c r="GN1110">
        <v>1</v>
      </c>
      <c r="GO1110">
        <v>1</v>
      </c>
      <c r="GP1110">
        <v>2</v>
      </c>
      <c r="GQ1110" t="s">
        <v>446</v>
      </c>
      <c r="GR1110">
        <v>3.12637</v>
      </c>
      <c r="GS1110">
        <v>2.71822</v>
      </c>
      <c r="GT1110">
        <v>0.104877</v>
      </c>
      <c r="GU1110">
        <v>0.111342</v>
      </c>
      <c r="GV1110">
        <v>0.178912</v>
      </c>
      <c r="GW1110">
        <v>0.102553</v>
      </c>
      <c r="GX1110">
        <v>31910</v>
      </c>
      <c r="GY1110">
        <v>33446.7</v>
      </c>
      <c r="GZ1110">
        <v>32398.4</v>
      </c>
      <c r="HA1110">
        <v>34224.8</v>
      </c>
      <c r="HB1110">
        <v>38315.4</v>
      </c>
      <c r="HC1110">
        <v>44329.9</v>
      </c>
      <c r="HD1110">
        <v>50970.6</v>
      </c>
      <c r="HE1110">
        <v>54926.1</v>
      </c>
      <c r="HF1110">
        <v>1.65567</v>
      </c>
      <c r="HG1110">
        <v>1.50385</v>
      </c>
      <c r="HH1110">
        <v>-0.13338</v>
      </c>
      <c r="HI1110">
        <v>0</v>
      </c>
      <c r="HJ1110">
        <v>50.114</v>
      </c>
      <c r="HK1110">
        <v>999.9</v>
      </c>
      <c r="HL1110">
        <v>56.068</v>
      </c>
      <c r="HM1110">
        <v>30.454</v>
      </c>
      <c r="HN1110">
        <v>27.1849</v>
      </c>
      <c r="HO1110">
        <v>60.2471</v>
      </c>
      <c r="HP1110">
        <v>40.3205</v>
      </c>
      <c r="HQ1110">
        <v>1</v>
      </c>
      <c r="HR1110">
        <v>2.64256</v>
      </c>
      <c r="HS1110">
        <v>0.792451</v>
      </c>
      <c r="HT1110">
        <v>20.1091</v>
      </c>
      <c r="HU1110">
        <v>5.1815</v>
      </c>
      <c r="HV1110">
        <v>12.0159</v>
      </c>
      <c r="HW1110">
        <v>4.96705</v>
      </c>
      <c r="HX1110">
        <v>3.29595</v>
      </c>
      <c r="HY1110">
        <v>9999</v>
      </c>
      <c r="HZ1110">
        <v>9999</v>
      </c>
      <c r="IA1110">
        <v>999.9</v>
      </c>
      <c r="IB1110">
        <v>9999</v>
      </c>
      <c r="IC1110">
        <v>1.86325</v>
      </c>
      <c r="ID1110">
        <v>1.86811</v>
      </c>
      <c r="IE1110">
        <v>1.86783</v>
      </c>
      <c r="IF1110">
        <v>1.86905</v>
      </c>
      <c r="IG1110">
        <v>1.86981</v>
      </c>
      <c r="IH1110">
        <v>1.86585</v>
      </c>
      <c r="II1110">
        <v>1.86699</v>
      </c>
      <c r="IJ1110">
        <v>1.86842</v>
      </c>
      <c r="IK1110">
        <v>5</v>
      </c>
      <c r="IL1110">
        <v>0</v>
      </c>
      <c r="IM1110">
        <v>0</v>
      </c>
      <c r="IN1110">
        <v>0</v>
      </c>
      <c r="IO1110" t="s">
        <v>441</v>
      </c>
      <c r="IP1110" t="s">
        <v>442</v>
      </c>
      <c r="IQ1110" t="s">
        <v>443</v>
      </c>
      <c r="IR1110" t="s">
        <v>443</v>
      </c>
      <c r="IS1110" t="s">
        <v>443</v>
      </c>
      <c r="IT1110" t="s">
        <v>443</v>
      </c>
      <c r="IU1110">
        <v>0</v>
      </c>
      <c r="IV1110">
        <v>100</v>
      </c>
      <c r="IW1110">
        <v>100</v>
      </c>
      <c r="IX1110">
        <v>1.098</v>
      </c>
      <c r="IY1110">
        <v>-0.0441</v>
      </c>
      <c r="IZ1110">
        <v>1.09748391826392</v>
      </c>
      <c r="JA1110">
        <v>0</v>
      </c>
      <c r="JB1110">
        <v>0</v>
      </c>
      <c r="JC1110">
        <v>0</v>
      </c>
      <c r="JD1110">
        <v>-0.0441141096964596</v>
      </c>
      <c r="JE1110">
        <v>0</v>
      </c>
      <c r="JF1110">
        <v>0</v>
      </c>
      <c r="JG1110">
        <v>0</v>
      </c>
      <c r="JH1110">
        <v>5</v>
      </c>
      <c r="JI1110">
        <v>2273</v>
      </c>
      <c r="JJ1110">
        <v>1</v>
      </c>
      <c r="JK1110">
        <v>24</v>
      </c>
      <c r="JL1110">
        <v>29357123</v>
      </c>
      <c r="JM1110">
        <v>29357123</v>
      </c>
      <c r="JN1110">
        <v>1.39038</v>
      </c>
      <c r="JO1110">
        <v>2.63428</v>
      </c>
      <c r="JP1110">
        <v>1.54785</v>
      </c>
      <c r="JQ1110">
        <v>2.31445</v>
      </c>
      <c r="JR1110">
        <v>1.64673</v>
      </c>
      <c r="JS1110">
        <v>2.33765</v>
      </c>
      <c r="JT1110">
        <v>34.3725</v>
      </c>
      <c r="JU1110">
        <v>24.1838</v>
      </c>
      <c r="JV1110">
        <v>18</v>
      </c>
      <c r="JW1110">
        <v>489.576</v>
      </c>
      <c r="JX1110">
        <v>379.502</v>
      </c>
      <c r="JY1110">
        <v>51.2063</v>
      </c>
      <c r="JZ1110">
        <v>56.7556</v>
      </c>
      <c r="KA1110">
        <v>29.9998</v>
      </c>
      <c r="KB1110">
        <v>56.1189</v>
      </c>
      <c r="KC1110">
        <v>55.9139</v>
      </c>
      <c r="KD1110">
        <v>28.0572</v>
      </c>
      <c r="KE1110">
        <v>0</v>
      </c>
      <c r="KF1110">
        <v>100</v>
      </c>
      <c r="KG1110">
        <v>51.1934</v>
      </c>
      <c r="KH1110">
        <v>637.895</v>
      </c>
      <c r="KI1110">
        <v>26.2864</v>
      </c>
      <c r="KJ1110">
        <v>92.349</v>
      </c>
      <c r="KK1110">
        <v>88.8506</v>
      </c>
    </row>
    <row r="1111" spans="1:297">
      <c r="A1111">
        <v>1095</v>
      </c>
      <c r="B1111">
        <v>1761427383</v>
      </c>
      <c r="C1111">
        <v>19202</v>
      </c>
      <c r="D1111" t="s">
        <v>2643</v>
      </c>
      <c r="E1111" t="s">
        <v>2644</v>
      </c>
      <c r="F1111">
        <v>5</v>
      </c>
      <c r="G1111" t="s">
        <v>2568</v>
      </c>
      <c r="H1111" t="s">
        <v>436</v>
      </c>
      <c r="I1111">
        <v>1761427375.41667</v>
      </c>
      <c r="J1111">
        <f>(K1111)/1000</f>
        <v>0</v>
      </c>
      <c r="K1111">
        <f>IF(DP1111, AN1111, AH1111)</f>
        <v>0</v>
      </c>
      <c r="L1111">
        <f>IF(DP1111, AI1111, AG1111)</f>
        <v>0</v>
      </c>
      <c r="M1111">
        <f>DR1111 - IF(AU1111&gt;1, L1111*DL1111*100.0/(AW1111), 0)</f>
        <v>0</v>
      </c>
      <c r="N1111">
        <f>((T1111-J1111/2)*M1111-L1111)/(T1111+J1111/2)</f>
        <v>0</v>
      </c>
      <c r="O1111">
        <f>N1111*(DY1111+DZ1111)/1000.0</f>
        <v>0</v>
      </c>
      <c r="P1111">
        <f>(DR1111 - IF(AU1111&gt;1, L1111*DL1111*100.0/(AW1111), 0))*(DY1111+DZ1111)/1000.0</f>
        <v>0</v>
      </c>
      <c r="Q1111">
        <f>2.0/((1/S1111-1/R1111)+SIGN(S1111)*SQRT((1/S1111-1/R1111)*(1/S1111-1/R1111) + 4*DM1111/((DM1111+1)*(DM1111+1))*(2*1/S1111*1/R1111-1/R1111*1/R1111)))</f>
        <v>0</v>
      </c>
      <c r="R1111">
        <f>IF(LEFT(DN1111,1)&lt;&gt;"0",IF(LEFT(DN1111,1)="1",3.0,DO1111),$D$5+$E$5*(EF1111*DY1111/($K$5*1000))+$F$5*(EF1111*DY1111/($K$5*1000))*MAX(MIN(DL1111,$J$5),$I$5)*MAX(MIN(DL1111,$J$5),$I$5)+$G$5*MAX(MIN(DL1111,$J$5),$I$5)*(EF1111*DY1111/($K$5*1000))+$H$5*(EF1111*DY1111/($K$5*1000))*(EF1111*DY1111/($K$5*1000)))</f>
        <v>0</v>
      </c>
      <c r="S1111">
        <f>J1111*(1000-(1000*0.61365*exp(17.502*W1111/(240.97+W1111))/(DY1111+DZ1111)+DT1111)/2)/(1000*0.61365*exp(17.502*W1111/(240.97+W1111))/(DY1111+DZ1111)-DT1111)</f>
        <v>0</v>
      </c>
      <c r="T1111">
        <f>1/((DM1111+1)/(Q1111/1.6)+1/(R1111/1.37)) + DM1111/((DM1111+1)/(Q1111/1.6) + DM1111/(R1111/1.37))</f>
        <v>0</v>
      </c>
      <c r="U1111">
        <f>(DH1111*DK1111)</f>
        <v>0</v>
      </c>
      <c r="V1111">
        <f>(EA1111+(U1111+2*0.95*5.67E-8*(((EA1111+$B$7)+273)^4-(EA1111+273)^4)-44100*J1111)/(1.84*29.3*R1111+8*0.95*5.67E-8*(EA1111+273)^3))</f>
        <v>0</v>
      </c>
      <c r="W1111">
        <f>($C$7*EB1111+$D$7*EC1111+$E$7*V1111)</f>
        <v>0</v>
      </c>
      <c r="X1111">
        <f>0.61365*exp(17.502*W1111/(240.97+W1111))</f>
        <v>0</v>
      </c>
      <c r="Y1111">
        <f>(Z1111/AA1111*100)</f>
        <v>0</v>
      </c>
      <c r="Z1111">
        <f>DT1111*(DY1111+DZ1111)/1000</f>
        <v>0</v>
      </c>
      <c r="AA1111">
        <f>0.61365*exp(17.502*EA1111/(240.97+EA1111))</f>
        <v>0</v>
      </c>
      <c r="AB1111">
        <f>(X1111-DT1111*(DY1111+DZ1111)/1000)</f>
        <v>0</v>
      </c>
      <c r="AC1111">
        <f>(-J1111*44100)</f>
        <v>0</v>
      </c>
      <c r="AD1111">
        <f>2*29.3*R1111*0.92*(EA1111-W1111)</f>
        <v>0</v>
      </c>
      <c r="AE1111">
        <f>2*0.95*5.67E-8*(((EA1111+$B$7)+273)^4-(W1111+273)^4)</f>
        <v>0</v>
      </c>
      <c r="AF1111">
        <f>U1111+AE1111+AC1111+AD1111</f>
        <v>0</v>
      </c>
      <c r="AG1111">
        <f>DX1111*AU1111*(DS1111-DR1111*(1000-AU1111*DU1111)/(1000-AU1111*DT1111))/(100*DL1111)</f>
        <v>0</v>
      </c>
      <c r="AH1111">
        <f>1000*DX1111*AU1111*(DT1111-DU1111)/(100*DL1111*(1000-AU1111*DT1111))</f>
        <v>0</v>
      </c>
      <c r="AI1111">
        <f>(AJ1111 - AK1111 - DY1111*1E3/(8.314*(EA1111+273.15)) * AM1111/DX1111 * AL1111) * DX1111/(100*DL1111) * (1000 - DU1111)/1000</f>
        <v>0</v>
      </c>
      <c r="AJ1111">
        <v>635.72630665455</v>
      </c>
      <c r="AK1111">
        <v>613.461236363636</v>
      </c>
      <c r="AL1111">
        <v>3.44688656377914</v>
      </c>
      <c r="AM1111">
        <v>65.4933450207612</v>
      </c>
      <c r="AN1111">
        <f>(AP1111 - AO1111 + DY1111*1E3/(8.314*(EA1111+273.15)) * AR1111/DX1111 * AQ1111) * DX1111/(100*DL1111) * 1000/(1000 - AP1111)</f>
        <v>0</v>
      </c>
      <c r="AO1111">
        <v>25.9090209853857</v>
      </c>
      <c r="AP1111">
        <v>57.8182206060606</v>
      </c>
      <c r="AQ1111">
        <v>-4.03496331891811e-05</v>
      </c>
      <c r="AR1111">
        <v>110.853086517706</v>
      </c>
      <c r="AS1111">
        <v>4</v>
      </c>
      <c r="AT1111">
        <v>1</v>
      </c>
      <c r="AU1111">
        <f>IF(AS1111*$H$13&gt;=AW1111,1.0,(AW1111/(AW1111-AS1111*$H$13)))</f>
        <v>0</v>
      </c>
      <c r="AV1111">
        <f>(AU1111-1)*100</f>
        <v>0</v>
      </c>
      <c r="AW1111">
        <f>MAX(0,($B$13+$C$13*EF1111)/(1+$D$13*EF1111)*DY1111/(EA1111+273)*$E$13)</f>
        <v>0</v>
      </c>
      <c r="AX1111" t="s">
        <v>437</v>
      </c>
      <c r="AY1111" t="s">
        <v>437</v>
      </c>
      <c r="AZ1111">
        <v>0</v>
      </c>
      <c r="BA1111">
        <v>0</v>
      </c>
      <c r="BB1111">
        <f>1-AZ1111/BA1111</f>
        <v>0</v>
      </c>
      <c r="BC1111">
        <v>0</v>
      </c>
      <c r="BD1111" t="s">
        <v>437</v>
      </c>
      <c r="BE1111" t="s">
        <v>437</v>
      </c>
      <c r="BF1111">
        <v>0</v>
      </c>
      <c r="BG1111">
        <v>0</v>
      </c>
      <c r="BH1111">
        <f>1-BF1111/BG1111</f>
        <v>0</v>
      </c>
      <c r="BI1111">
        <v>0.5</v>
      </c>
      <c r="BJ1111">
        <f>DI1111</f>
        <v>0</v>
      </c>
      <c r="BK1111">
        <f>L1111</f>
        <v>0</v>
      </c>
      <c r="BL1111">
        <f>BH1111*BI1111*BJ1111</f>
        <v>0</v>
      </c>
      <c r="BM1111">
        <f>(BK1111-BC1111)/BJ1111</f>
        <v>0</v>
      </c>
      <c r="BN1111">
        <f>(BA1111-BG1111)/BG1111</f>
        <v>0</v>
      </c>
      <c r="BO1111">
        <f>AZ1111/(BB1111+AZ1111/BG1111)</f>
        <v>0</v>
      </c>
      <c r="BP1111" t="s">
        <v>437</v>
      </c>
      <c r="BQ1111">
        <v>0</v>
      </c>
      <c r="BR1111">
        <f>IF(BQ1111&lt;&gt;0, BQ1111, BO1111)</f>
        <v>0</v>
      </c>
      <c r="BS1111">
        <f>1-BR1111/BG1111</f>
        <v>0</v>
      </c>
      <c r="BT1111">
        <f>(BG1111-BF1111)/(BG1111-BR1111)</f>
        <v>0</v>
      </c>
      <c r="BU1111">
        <f>(BA1111-BG1111)/(BA1111-BR1111)</f>
        <v>0</v>
      </c>
      <c r="BV1111">
        <f>(BG1111-BF1111)/(BG1111-AZ1111)</f>
        <v>0</v>
      </c>
      <c r="BW1111">
        <f>(BA1111-BG1111)/(BA1111-AZ1111)</f>
        <v>0</v>
      </c>
      <c r="BX1111">
        <f>(BT1111*BR1111/BF1111)</f>
        <v>0</v>
      </c>
      <c r="BY1111">
        <f>(1-BX1111)</f>
        <v>0</v>
      </c>
      <c r="DH1111">
        <f>$B$11*EG1111+$C$11*EH1111+$F$11*ES1111*(1-EV1111)</f>
        <v>0</v>
      </c>
      <c r="DI1111">
        <f>DH1111*DJ1111</f>
        <v>0</v>
      </c>
      <c r="DJ1111">
        <f>($B$11*$D$9+$C$11*$D$9+$F$11*((FF1111+EX1111)/MAX(FF1111+EX1111+FG1111, 0.1)*$I$9+FG1111/MAX(FF1111+EX1111+FG1111, 0.1)*$J$9))/($B$11+$C$11+$F$11)</f>
        <v>0</v>
      </c>
      <c r="DK1111">
        <f>($B$11*$K$9+$C$11*$K$9+$F$11*((FF1111+EX1111)/MAX(FF1111+EX1111+FG1111, 0.1)*$P$9+FG1111/MAX(FF1111+EX1111+FG1111, 0.1)*$Q$9))/($B$11+$C$11+$F$11)</f>
        <v>0</v>
      </c>
      <c r="DL1111">
        <v>6</v>
      </c>
      <c r="DM1111">
        <v>0.5</v>
      </c>
      <c r="DN1111" t="s">
        <v>438</v>
      </c>
      <c r="DO1111">
        <v>2</v>
      </c>
      <c r="DP1111" t="b">
        <v>1</v>
      </c>
      <c r="DQ1111">
        <v>1761427375.41667</v>
      </c>
      <c r="DR1111">
        <v>557.685083333333</v>
      </c>
      <c r="DS1111">
        <v>604.896166666667</v>
      </c>
      <c r="DT1111">
        <v>57.8188666666667</v>
      </c>
      <c r="DU1111">
        <v>25.9126916666667</v>
      </c>
      <c r="DV1111">
        <v>556.587666666667</v>
      </c>
      <c r="DW1111">
        <v>57.863</v>
      </c>
      <c r="DX1111">
        <v>500.037916666667</v>
      </c>
      <c r="DY1111">
        <v>90.1830416666667</v>
      </c>
      <c r="DZ1111">
        <v>0.0402420833333333</v>
      </c>
      <c r="EA1111">
        <v>52.3455666666667</v>
      </c>
      <c r="EB1111">
        <v>48.017</v>
      </c>
      <c r="EC1111">
        <v>999.9</v>
      </c>
      <c r="ED1111">
        <v>0</v>
      </c>
      <c r="EE1111">
        <v>0</v>
      </c>
      <c r="EF1111">
        <v>9993.99666666667</v>
      </c>
      <c r="EG1111">
        <v>0</v>
      </c>
      <c r="EH1111">
        <v>1209.82833333333</v>
      </c>
      <c r="EI1111">
        <v>-47.210975</v>
      </c>
      <c r="EJ1111">
        <v>591.908583333333</v>
      </c>
      <c r="EK1111">
        <v>620.987583333333</v>
      </c>
      <c r="EL1111">
        <v>31.9061833333333</v>
      </c>
      <c r="EM1111">
        <v>604.896166666667</v>
      </c>
      <c r="EN1111">
        <v>25.9126916666667</v>
      </c>
      <c r="EO1111">
        <v>5.21428083333333</v>
      </c>
      <c r="EP1111">
        <v>2.33688583333333</v>
      </c>
      <c r="EQ1111">
        <v>33.563475</v>
      </c>
      <c r="ER1111">
        <v>19.9329166666667</v>
      </c>
      <c r="ES1111">
        <v>1200.00166666667</v>
      </c>
      <c r="ET1111">
        <v>0.967008</v>
      </c>
      <c r="EU1111">
        <v>0.0329922</v>
      </c>
      <c r="EV1111">
        <v>0</v>
      </c>
      <c r="EW1111">
        <v>974.501833333333</v>
      </c>
      <c r="EX1111">
        <v>5.00059</v>
      </c>
      <c r="EY1111">
        <v>12844.5083333333</v>
      </c>
      <c r="EZ1111">
        <v>10358.7583333333</v>
      </c>
      <c r="FA1111">
        <v>63.9215</v>
      </c>
      <c r="FB1111">
        <v>65.062</v>
      </c>
      <c r="FC1111">
        <v>63.937</v>
      </c>
      <c r="FD1111">
        <v>64.812</v>
      </c>
      <c r="FE1111">
        <v>65.25</v>
      </c>
      <c r="FF1111">
        <v>1155.57166666667</v>
      </c>
      <c r="FG1111">
        <v>39.43</v>
      </c>
      <c r="FH1111">
        <v>0</v>
      </c>
      <c r="FI1111">
        <v>1761427344.1</v>
      </c>
      <c r="FJ1111">
        <v>0</v>
      </c>
      <c r="FK1111">
        <v>974.555461538461</v>
      </c>
      <c r="FL1111">
        <v>6.10119658082495</v>
      </c>
      <c r="FM1111">
        <v>68.7658119614777</v>
      </c>
      <c r="FN1111">
        <v>12845.0076923077</v>
      </c>
      <c r="FO1111">
        <v>15</v>
      </c>
      <c r="FP1111">
        <v>0</v>
      </c>
      <c r="FQ1111" t="s">
        <v>439</v>
      </c>
      <c r="FR1111">
        <v>0</v>
      </c>
      <c r="FS1111">
        <v>0</v>
      </c>
      <c r="FT1111">
        <v>0</v>
      </c>
      <c r="FU1111">
        <v>0</v>
      </c>
      <c r="FV1111">
        <v>0</v>
      </c>
      <c r="FW1111">
        <v>0</v>
      </c>
      <c r="FX1111">
        <v>0</v>
      </c>
      <c r="FY1111">
        <v>0</v>
      </c>
      <c r="FZ1111">
        <v>0</v>
      </c>
      <c r="GA1111">
        <v>0</v>
      </c>
      <c r="GB1111">
        <v>0</v>
      </c>
      <c r="GC1111">
        <v>-47.0248952380952</v>
      </c>
      <c r="GD1111">
        <v>-7.42208571428577</v>
      </c>
      <c r="GE1111">
        <v>1.232574081798</v>
      </c>
      <c r="GF1111">
        <v>0</v>
      </c>
      <c r="GG1111">
        <v>974.167647058824</v>
      </c>
      <c r="GH1111">
        <v>6.43486630372151</v>
      </c>
      <c r="GI1111">
        <v>0.663093679937982</v>
      </c>
      <c r="GJ1111">
        <v>-1</v>
      </c>
      <c r="GK1111">
        <v>31.9032857142857</v>
      </c>
      <c r="GL1111">
        <v>0.0418909090908756</v>
      </c>
      <c r="GM1111">
        <v>0.00545983478855956</v>
      </c>
      <c r="GN1111">
        <v>1</v>
      </c>
      <c r="GO1111">
        <v>1</v>
      </c>
      <c r="GP1111">
        <v>2</v>
      </c>
      <c r="GQ1111" t="s">
        <v>446</v>
      </c>
      <c r="GR1111">
        <v>3.12639</v>
      </c>
      <c r="GS1111">
        <v>2.71825</v>
      </c>
      <c r="GT1111">
        <v>0.107053</v>
      </c>
      <c r="GU1111">
        <v>0.113314</v>
      </c>
      <c r="GV1111">
        <v>0.178916</v>
      </c>
      <c r="GW1111">
        <v>0.102545</v>
      </c>
      <c r="GX1111">
        <v>31832.4</v>
      </c>
      <c r="GY1111">
        <v>33372.7</v>
      </c>
      <c r="GZ1111">
        <v>32398.4</v>
      </c>
      <c r="HA1111">
        <v>34225.2</v>
      </c>
      <c r="HB1111">
        <v>38315.6</v>
      </c>
      <c r="HC1111">
        <v>44331</v>
      </c>
      <c r="HD1111">
        <v>50970.8</v>
      </c>
      <c r="HE1111">
        <v>54926.8</v>
      </c>
      <c r="HF1111">
        <v>1.65593</v>
      </c>
      <c r="HG1111">
        <v>1.50407</v>
      </c>
      <c r="HH1111">
        <v>-0.132658</v>
      </c>
      <c r="HI1111">
        <v>0</v>
      </c>
      <c r="HJ1111">
        <v>50.1194</v>
      </c>
      <c r="HK1111">
        <v>999.9</v>
      </c>
      <c r="HL1111">
        <v>56.068</v>
      </c>
      <c r="HM1111">
        <v>30.454</v>
      </c>
      <c r="HN1111">
        <v>27.1879</v>
      </c>
      <c r="HO1111">
        <v>60.3471</v>
      </c>
      <c r="HP1111">
        <v>40.4006</v>
      </c>
      <c r="HQ1111">
        <v>1</v>
      </c>
      <c r="HR1111">
        <v>2.64207</v>
      </c>
      <c r="HS1111">
        <v>0.836522</v>
      </c>
      <c r="HT1111">
        <v>20.1089</v>
      </c>
      <c r="HU1111">
        <v>5.1812</v>
      </c>
      <c r="HV1111">
        <v>12.0159</v>
      </c>
      <c r="HW1111">
        <v>4.96665</v>
      </c>
      <c r="HX1111">
        <v>3.2959</v>
      </c>
      <c r="HY1111">
        <v>9999</v>
      </c>
      <c r="HZ1111">
        <v>9999</v>
      </c>
      <c r="IA1111">
        <v>999.9</v>
      </c>
      <c r="IB1111">
        <v>9999</v>
      </c>
      <c r="IC1111">
        <v>1.86325</v>
      </c>
      <c r="ID1111">
        <v>1.86812</v>
      </c>
      <c r="IE1111">
        <v>1.86783</v>
      </c>
      <c r="IF1111">
        <v>1.86905</v>
      </c>
      <c r="IG1111">
        <v>1.86981</v>
      </c>
      <c r="IH1111">
        <v>1.86585</v>
      </c>
      <c r="II1111">
        <v>1.86697</v>
      </c>
      <c r="IJ1111">
        <v>1.8684</v>
      </c>
      <c r="IK1111">
        <v>5</v>
      </c>
      <c r="IL1111">
        <v>0</v>
      </c>
      <c r="IM1111">
        <v>0</v>
      </c>
      <c r="IN1111">
        <v>0</v>
      </c>
      <c r="IO1111" t="s">
        <v>441</v>
      </c>
      <c r="IP1111" t="s">
        <v>442</v>
      </c>
      <c r="IQ1111" t="s">
        <v>443</v>
      </c>
      <c r="IR1111" t="s">
        <v>443</v>
      </c>
      <c r="IS1111" t="s">
        <v>443</v>
      </c>
      <c r="IT1111" t="s">
        <v>443</v>
      </c>
      <c r="IU1111">
        <v>0</v>
      </c>
      <c r="IV1111">
        <v>100</v>
      </c>
      <c r="IW1111">
        <v>100</v>
      </c>
      <c r="IX1111">
        <v>1.097</v>
      </c>
      <c r="IY1111">
        <v>-0.0442</v>
      </c>
      <c r="IZ1111">
        <v>1.09748391826392</v>
      </c>
      <c r="JA1111">
        <v>0</v>
      </c>
      <c r="JB1111">
        <v>0</v>
      </c>
      <c r="JC1111">
        <v>0</v>
      </c>
      <c r="JD1111">
        <v>-0.0441141096964596</v>
      </c>
      <c r="JE1111">
        <v>0</v>
      </c>
      <c r="JF1111">
        <v>0</v>
      </c>
      <c r="JG1111">
        <v>0</v>
      </c>
      <c r="JH1111">
        <v>5</v>
      </c>
      <c r="JI1111">
        <v>2273</v>
      </c>
      <c r="JJ1111">
        <v>1</v>
      </c>
      <c r="JK1111">
        <v>24</v>
      </c>
      <c r="JL1111">
        <v>29357123.1</v>
      </c>
      <c r="JM1111">
        <v>29357123.1</v>
      </c>
      <c r="JN1111">
        <v>1.427</v>
      </c>
      <c r="JO1111">
        <v>2.64404</v>
      </c>
      <c r="JP1111">
        <v>1.54785</v>
      </c>
      <c r="JQ1111">
        <v>2.31567</v>
      </c>
      <c r="JR1111">
        <v>1.64551</v>
      </c>
      <c r="JS1111">
        <v>2.23267</v>
      </c>
      <c r="JT1111">
        <v>34.3725</v>
      </c>
      <c r="JU1111">
        <v>24.1751</v>
      </c>
      <c r="JV1111">
        <v>18</v>
      </c>
      <c r="JW1111">
        <v>489.721</v>
      </c>
      <c r="JX1111">
        <v>379.614</v>
      </c>
      <c r="JY1111">
        <v>51.2041</v>
      </c>
      <c r="JZ1111">
        <v>56.7521</v>
      </c>
      <c r="KA1111">
        <v>29.9997</v>
      </c>
      <c r="KB1111">
        <v>56.1113</v>
      </c>
      <c r="KC1111">
        <v>55.9074</v>
      </c>
      <c r="KD1111">
        <v>28.7347</v>
      </c>
      <c r="KE1111">
        <v>0</v>
      </c>
      <c r="KF1111">
        <v>100</v>
      </c>
      <c r="KG1111">
        <v>51.1719</v>
      </c>
      <c r="KH1111">
        <v>658.272</v>
      </c>
      <c r="KI1111">
        <v>26.2864</v>
      </c>
      <c r="KJ1111">
        <v>92.3492</v>
      </c>
      <c r="KK1111">
        <v>88.8516</v>
      </c>
    </row>
    <row r="1112" spans="1:297">
      <c r="A1112">
        <v>1096</v>
      </c>
      <c r="B1112">
        <v>1761427388</v>
      </c>
      <c r="C1112">
        <v>19207</v>
      </c>
      <c r="D1112" t="s">
        <v>2645</v>
      </c>
      <c r="E1112" t="s">
        <v>2646</v>
      </c>
      <c r="F1112">
        <v>5</v>
      </c>
      <c r="G1112" t="s">
        <v>2568</v>
      </c>
      <c r="H1112" t="s">
        <v>436</v>
      </c>
      <c r="I1112">
        <v>1761427380.41667</v>
      </c>
      <c r="J1112">
        <f>(K1112)/1000</f>
        <v>0</v>
      </c>
      <c r="K1112">
        <f>IF(DP1112, AN1112, AH1112)</f>
        <v>0</v>
      </c>
      <c r="L1112">
        <f>IF(DP1112, AI1112, AG1112)</f>
        <v>0</v>
      </c>
      <c r="M1112">
        <f>DR1112 - IF(AU1112&gt;1, L1112*DL1112*100.0/(AW1112), 0)</f>
        <v>0</v>
      </c>
      <c r="N1112">
        <f>((T1112-J1112/2)*M1112-L1112)/(T1112+J1112/2)</f>
        <v>0</v>
      </c>
      <c r="O1112">
        <f>N1112*(DY1112+DZ1112)/1000.0</f>
        <v>0</v>
      </c>
      <c r="P1112">
        <f>(DR1112 - IF(AU1112&gt;1, L1112*DL1112*100.0/(AW1112), 0))*(DY1112+DZ1112)/1000.0</f>
        <v>0</v>
      </c>
      <c r="Q1112">
        <f>2.0/((1/S1112-1/R1112)+SIGN(S1112)*SQRT((1/S1112-1/R1112)*(1/S1112-1/R1112) + 4*DM1112/((DM1112+1)*(DM1112+1))*(2*1/S1112*1/R1112-1/R1112*1/R1112)))</f>
        <v>0</v>
      </c>
      <c r="R1112">
        <f>IF(LEFT(DN1112,1)&lt;&gt;"0",IF(LEFT(DN1112,1)="1",3.0,DO1112),$D$5+$E$5*(EF1112*DY1112/($K$5*1000))+$F$5*(EF1112*DY1112/($K$5*1000))*MAX(MIN(DL1112,$J$5),$I$5)*MAX(MIN(DL1112,$J$5),$I$5)+$G$5*MAX(MIN(DL1112,$J$5),$I$5)*(EF1112*DY1112/($K$5*1000))+$H$5*(EF1112*DY1112/($K$5*1000))*(EF1112*DY1112/($K$5*1000)))</f>
        <v>0</v>
      </c>
      <c r="S1112">
        <f>J1112*(1000-(1000*0.61365*exp(17.502*W1112/(240.97+W1112))/(DY1112+DZ1112)+DT1112)/2)/(1000*0.61365*exp(17.502*W1112/(240.97+W1112))/(DY1112+DZ1112)-DT1112)</f>
        <v>0</v>
      </c>
      <c r="T1112">
        <f>1/((DM1112+1)/(Q1112/1.6)+1/(R1112/1.37)) + DM1112/((DM1112+1)/(Q1112/1.6) + DM1112/(R1112/1.37))</f>
        <v>0</v>
      </c>
      <c r="U1112">
        <f>(DH1112*DK1112)</f>
        <v>0</v>
      </c>
      <c r="V1112">
        <f>(EA1112+(U1112+2*0.95*5.67E-8*(((EA1112+$B$7)+273)^4-(EA1112+273)^4)-44100*J1112)/(1.84*29.3*R1112+8*0.95*5.67E-8*(EA1112+273)^3))</f>
        <v>0</v>
      </c>
      <c r="W1112">
        <f>($C$7*EB1112+$D$7*EC1112+$E$7*V1112)</f>
        <v>0</v>
      </c>
      <c r="X1112">
        <f>0.61365*exp(17.502*W1112/(240.97+W1112))</f>
        <v>0</v>
      </c>
      <c r="Y1112">
        <f>(Z1112/AA1112*100)</f>
        <v>0</v>
      </c>
      <c r="Z1112">
        <f>DT1112*(DY1112+DZ1112)/1000</f>
        <v>0</v>
      </c>
      <c r="AA1112">
        <f>0.61365*exp(17.502*EA1112/(240.97+EA1112))</f>
        <v>0</v>
      </c>
      <c r="AB1112">
        <f>(X1112-DT1112*(DY1112+DZ1112)/1000)</f>
        <v>0</v>
      </c>
      <c r="AC1112">
        <f>(-J1112*44100)</f>
        <v>0</v>
      </c>
      <c r="AD1112">
        <f>2*29.3*R1112*0.92*(EA1112-W1112)</f>
        <v>0</v>
      </c>
      <c r="AE1112">
        <f>2*0.95*5.67E-8*(((EA1112+$B$7)+273)^4-(W1112+273)^4)</f>
        <v>0</v>
      </c>
      <c r="AF1112">
        <f>U1112+AE1112+AC1112+AD1112</f>
        <v>0</v>
      </c>
      <c r="AG1112">
        <f>DX1112*AU1112*(DS1112-DR1112*(1000-AU1112*DU1112)/(1000-AU1112*DT1112))/(100*DL1112)</f>
        <v>0</v>
      </c>
      <c r="AH1112">
        <f>1000*DX1112*AU1112*(DT1112-DU1112)/(100*DL1112*(1000-AU1112*DT1112))</f>
        <v>0</v>
      </c>
      <c r="AI1112">
        <f>(AJ1112 - AK1112 - DY1112*1E3/(8.314*(EA1112+273.15)) * AM1112/DX1112 * AL1112) * DX1112/(100*DL1112) * (1000 - DU1112)/1000</f>
        <v>0</v>
      </c>
      <c r="AJ1112">
        <v>651.52997105868</v>
      </c>
      <c r="AK1112">
        <v>629.335127272727</v>
      </c>
      <c r="AL1112">
        <v>3.17617000203189</v>
      </c>
      <c r="AM1112">
        <v>65.4933450207612</v>
      </c>
      <c r="AN1112">
        <f>(AP1112 - AO1112 + DY1112*1E3/(8.314*(EA1112+273.15)) * AR1112/DX1112 * AQ1112) * DX1112/(100*DL1112) * 1000/(1000 - AP1112)</f>
        <v>0</v>
      </c>
      <c r="AO1112">
        <v>25.9060139337924</v>
      </c>
      <c r="AP1112">
        <v>57.8220151515151</v>
      </c>
      <c r="AQ1112">
        <v>0.00013295451175539</v>
      </c>
      <c r="AR1112">
        <v>110.853086517706</v>
      </c>
      <c r="AS1112">
        <v>4</v>
      </c>
      <c r="AT1112">
        <v>1</v>
      </c>
      <c r="AU1112">
        <f>IF(AS1112*$H$13&gt;=AW1112,1.0,(AW1112/(AW1112-AS1112*$H$13)))</f>
        <v>0</v>
      </c>
      <c r="AV1112">
        <f>(AU1112-1)*100</f>
        <v>0</v>
      </c>
      <c r="AW1112">
        <f>MAX(0,($B$13+$C$13*EF1112)/(1+$D$13*EF1112)*DY1112/(EA1112+273)*$E$13)</f>
        <v>0</v>
      </c>
      <c r="AX1112" t="s">
        <v>437</v>
      </c>
      <c r="AY1112" t="s">
        <v>437</v>
      </c>
      <c r="AZ1112">
        <v>0</v>
      </c>
      <c r="BA1112">
        <v>0</v>
      </c>
      <c r="BB1112">
        <f>1-AZ1112/BA1112</f>
        <v>0</v>
      </c>
      <c r="BC1112">
        <v>0</v>
      </c>
      <c r="BD1112" t="s">
        <v>437</v>
      </c>
      <c r="BE1112" t="s">
        <v>437</v>
      </c>
      <c r="BF1112">
        <v>0</v>
      </c>
      <c r="BG1112">
        <v>0</v>
      </c>
      <c r="BH1112">
        <f>1-BF1112/BG1112</f>
        <v>0</v>
      </c>
      <c r="BI1112">
        <v>0.5</v>
      </c>
      <c r="BJ1112">
        <f>DI1112</f>
        <v>0</v>
      </c>
      <c r="BK1112">
        <f>L1112</f>
        <v>0</v>
      </c>
      <c r="BL1112">
        <f>BH1112*BI1112*BJ1112</f>
        <v>0</v>
      </c>
      <c r="BM1112">
        <f>(BK1112-BC1112)/BJ1112</f>
        <v>0</v>
      </c>
      <c r="BN1112">
        <f>(BA1112-BG1112)/BG1112</f>
        <v>0</v>
      </c>
      <c r="BO1112">
        <f>AZ1112/(BB1112+AZ1112/BG1112)</f>
        <v>0</v>
      </c>
      <c r="BP1112" t="s">
        <v>437</v>
      </c>
      <c r="BQ1112">
        <v>0</v>
      </c>
      <c r="BR1112">
        <f>IF(BQ1112&lt;&gt;0, BQ1112, BO1112)</f>
        <v>0</v>
      </c>
      <c r="BS1112">
        <f>1-BR1112/BG1112</f>
        <v>0</v>
      </c>
      <c r="BT1112">
        <f>(BG1112-BF1112)/(BG1112-BR1112)</f>
        <v>0</v>
      </c>
      <c r="BU1112">
        <f>(BA1112-BG1112)/(BA1112-BR1112)</f>
        <v>0</v>
      </c>
      <c r="BV1112">
        <f>(BG1112-BF1112)/(BG1112-AZ1112)</f>
        <v>0</v>
      </c>
      <c r="BW1112">
        <f>(BA1112-BG1112)/(BA1112-AZ1112)</f>
        <v>0</v>
      </c>
      <c r="BX1112">
        <f>(BT1112*BR1112/BF1112)</f>
        <v>0</v>
      </c>
      <c r="BY1112">
        <f>(1-BX1112)</f>
        <v>0</v>
      </c>
      <c r="DH1112">
        <f>$B$11*EG1112+$C$11*EH1112+$F$11*ES1112*(1-EV1112)</f>
        <v>0</v>
      </c>
      <c r="DI1112">
        <f>DH1112*DJ1112</f>
        <v>0</v>
      </c>
      <c r="DJ1112">
        <f>($B$11*$D$9+$C$11*$D$9+$F$11*((FF1112+EX1112)/MAX(FF1112+EX1112+FG1112, 0.1)*$I$9+FG1112/MAX(FF1112+EX1112+FG1112, 0.1)*$J$9))/($B$11+$C$11+$F$11)</f>
        <v>0</v>
      </c>
      <c r="DK1112">
        <f>($B$11*$K$9+$C$11*$K$9+$F$11*((FF1112+EX1112)/MAX(FF1112+EX1112+FG1112, 0.1)*$P$9+FG1112/MAX(FF1112+EX1112+FG1112, 0.1)*$Q$9))/($B$11+$C$11+$F$11)</f>
        <v>0</v>
      </c>
      <c r="DL1112">
        <v>6</v>
      </c>
      <c r="DM1112">
        <v>0.5</v>
      </c>
      <c r="DN1112" t="s">
        <v>438</v>
      </c>
      <c r="DO1112">
        <v>2</v>
      </c>
      <c r="DP1112" t="b">
        <v>1</v>
      </c>
      <c r="DQ1112">
        <v>1761427380.41667</v>
      </c>
      <c r="DR1112">
        <v>572.847916666667</v>
      </c>
      <c r="DS1112">
        <v>621.043416666667</v>
      </c>
      <c r="DT1112">
        <v>57.81805</v>
      </c>
      <c r="DU1112">
        <v>25.9097</v>
      </c>
      <c r="DV1112">
        <v>571.750333333333</v>
      </c>
      <c r="DW1112">
        <v>57.862175</v>
      </c>
      <c r="DX1112">
        <v>499.98975</v>
      </c>
      <c r="DY1112">
        <v>90.1830416666667</v>
      </c>
      <c r="DZ1112">
        <v>0.0402336916666667</v>
      </c>
      <c r="EA1112">
        <v>52.345375</v>
      </c>
      <c r="EB1112">
        <v>48.01285</v>
      </c>
      <c r="EC1112">
        <v>999.9</v>
      </c>
      <c r="ED1112">
        <v>0</v>
      </c>
      <c r="EE1112">
        <v>0</v>
      </c>
      <c r="EF1112">
        <v>9993.84416666667</v>
      </c>
      <c r="EG1112">
        <v>0</v>
      </c>
      <c r="EH1112">
        <v>1209.84083333333</v>
      </c>
      <c r="EI1112">
        <v>-48.195475</v>
      </c>
      <c r="EJ1112">
        <v>608.001333333333</v>
      </c>
      <c r="EK1112">
        <v>637.56225</v>
      </c>
      <c r="EL1112">
        <v>31.9083333333333</v>
      </c>
      <c r="EM1112">
        <v>621.043416666667</v>
      </c>
      <c r="EN1112">
        <v>25.9097</v>
      </c>
      <c r="EO1112">
        <v>5.21420666666667</v>
      </c>
      <c r="EP1112">
        <v>2.33661666666667</v>
      </c>
      <c r="EQ1112">
        <v>33.563225</v>
      </c>
      <c r="ER1112">
        <v>19.9310666666667</v>
      </c>
      <c r="ES1112">
        <v>1199.9975</v>
      </c>
      <c r="ET1112">
        <v>0.967008</v>
      </c>
      <c r="EU1112">
        <v>0.0329922</v>
      </c>
      <c r="EV1112">
        <v>0</v>
      </c>
      <c r="EW1112">
        <v>974.987166666667</v>
      </c>
      <c r="EX1112">
        <v>5.00059</v>
      </c>
      <c r="EY1112">
        <v>12850.2083333333</v>
      </c>
      <c r="EZ1112">
        <v>10358.725</v>
      </c>
      <c r="FA1112">
        <v>63.9111666666667</v>
      </c>
      <c r="FB1112">
        <v>65.062</v>
      </c>
      <c r="FC1112">
        <v>63.937</v>
      </c>
      <c r="FD1112">
        <v>64.812</v>
      </c>
      <c r="FE1112">
        <v>65.25</v>
      </c>
      <c r="FF1112">
        <v>1155.5675</v>
      </c>
      <c r="FG1112">
        <v>39.43</v>
      </c>
      <c r="FH1112">
        <v>0</v>
      </c>
      <c r="FI1112">
        <v>1761427348.9</v>
      </c>
      <c r="FJ1112">
        <v>0</v>
      </c>
      <c r="FK1112">
        <v>975.006153846154</v>
      </c>
      <c r="FL1112">
        <v>4.43015385487844</v>
      </c>
      <c r="FM1112">
        <v>63.2034187809681</v>
      </c>
      <c r="FN1112">
        <v>12850.5115384615</v>
      </c>
      <c r="FO1112">
        <v>15</v>
      </c>
      <c r="FP1112">
        <v>0</v>
      </c>
      <c r="FQ1112" t="s">
        <v>439</v>
      </c>
      <c r="FR1112">
        <v>0</v>
      </c>
      <c r="FS1112">
        <v>0</v>
      </c>
      <c r="FT1112">
        <v>0</v>
      </c>
      <c r="FU1112">
        <v>0</v>
      </c>
      <c r="FV1112">
        <v>0</v>
      </c>
      <c r="FW1112">
        <v>0</v>
      </c>
      <c r="FX1112">
        <v>0</v>
      </c>
      <c r="FY1112">
        <v>0</v>
      </c>
      <c r="FZ1112">
        <v>0</v>
      </c>
      <c r="GA1112">
        <v>0</v>
      </c>
      <c r="GB1112">
        <v>0</v>
      </c>
      <c r="GC1112">
        <v>-47.659575</v>
      </c>
      <c r="GD1112">
        <v>-12.7333398496241</v>
      </c>
      <c r="GE1112">
        <v>1.5107418177422</v>
      </c>
      <c r="GF1112">
        <v>0</v>
      </c>
      <c r="GG1112">
        <v>974.632911764706</v>
      </c>
      <c r="GH1112">
        <v>5.66880061379946</v>
      </c>
      <c r="GI1112">
        <v>0.591138302104106</v>
      </c>
      <c r="GJ1112">
        <v>-1</v>
      </c>
      <c r="GK1112">
        <v>31.907065</v>
      </c>
      <c r="GL1112">
        <v>0.0325669172932368</v>
      </c>
      <c r="GM1112">
        <v>0.00439332163630206</v>
      </c>
      <c r="GN1112">
        <v>1</v>
      </c>
      <c r="GO1112">
        <v>1</v>
      </c>
      <c r="GP1112">
        <v>2</v>
      </c>
      <c r="GQ1112" t="s">
        <v>446</v>
      </c>
      <c r="GR1112">
        <v>3.12624</v>
      </c>
      <c r="GS1112">
        <v>2.71844</v>
      </c>
      <c r="GT1112">
        <v>0.109107</v>
      </c>
      <c r="GU1112">
        <v>0.115743</v>
      </c>
      <c r="GV1112">
        <v>0.178937</v>
      </c>
      <c r="GW1112">
        <v>0.102533</v>
      </c>
      <c r="GX1112">
        <v>31759.4</v>
      </c>
      <c r="GY1112">
        <v>33281.3</v>
      </c>
      <c r="GZ1112">
        <v>32398.8</v>
      </c>
      <c r="HA1112">
        <v>34225.5</v>
      </c>
      <c r="HB1112">
        <v>38315.3</v>
      </c>
      <c r="HC1112">
        <v>44331.9</v>
      </c>
      <c r="HD1112">
        <v>50971.4</v>
      </c>
      <c r="HE1112">
        <v>54926.8</v>
      </c>
      <c r="HF1112">
        <v>1.6558</v>
      </c>
      <c r="HG1112">
        <v>1.50427</v>
      </c>
      <c r="HH1112">
        <v>-0.133753</v>
      </c>
      <c r="HI1112">
        <v>0</v>
      </c>
      <c r="HJ1112">
        <v>50.1255</v>
      </c>
      <c r="HK1112">
        <v>999.9</v>
      </c>
      <c r="HL1112">
        <v>56.068</v>
      </c>
      <c r="HM1112">
        <v>30.464</v>
      </c>
      <c r="HN1112">
        <v>27.2014</v>
      </c>
      <c r="HO1112">
        <v>59.9971</v>
      </c>
      <c r="HP1112">
        <v>40.5929</v>
      </c>
      <c r="HQ1112">
        <v>1</v>
      </c>
      <c r="HR1112">
        <v>2.64208</v>
      </c>
      <c r="HS1112">
        <v>0.920934</v>
      </c>
      <c r="HT1112">
        <v>20.1085</v>
      </c>
      <c r="HU1112">
        <v>5.183</v>
      </c>
      <c r="HV1112">
        <v>12.0159</v>
      </c>
      <c r="HW1112">
        <v>4.96705</v>
      </c>
      <c r="HX1112">
        <v>3.296</v>
      </c>
      <c r="HY1112">
        <v>9999</v>
      </c>
      <c r="HZ1112">
        <v>9999</v>
      </c>
      <c r="IA1112">
        <v>999.9</v>
      </c>
      <c r="IB1112">
        <v>9999</v>
      </c>
      <c r="IC1112">
        <v>1.86325</v>
      </c>
      <c r="ID1112">
        <v>1.8681</v>
      </c>
      <c r="IE1112">
        <v>1.86783</v>
      </c>
      <c r="IF1112">
        <v>1.86905</v>
      </c>
      <c r="IG1112">
        <v>1.86981</v>
      </c>
      <c r="IH1112">
        <v>1.86585</v>
      </c>
      <c r="II1112">
        <v>1.86699</v>
      </c>
      <c r="IJ1112">
        <v>1.8684</v>
      </c>
      <c r="IK1112">
        <v>5</v>
      </c>
      <c r="IL1112">
        <v>0</v>
      </c>
      <c r="IM1112">
        <v>0</v>
      </c>
      <c r="IN1112">
        <v>0</v>
      </c>
      <c r="IO1112" t="s">
        <v>441</v>
      </c>
      <c r="IP1112" t="s">
        <v>442</v>
      </c>
      <c r="IQ1112" t="s">
        <v>443</v>
      </c>
      <c r="IR1112" t="s">
        <v>443</v>
      </c>
      <c r="IS1112" t="s">
        <v>443</v>
      </c>
      <c r="IT1112" t="s">
        <v>443</v>
      </c>
      <c r="IU1112">
        <v>0</v>
      </c>
      <c r="IV1112">
        <v>100</v>
      </c>
      <c r="IW1112">
        <v>100</v>
      </c>
      <c r="IX1112">
        <v>1.097</v>
      </c>
      <c r="IY1112">
        <v>-0.0441</v>
      </c>
      <c r="IZ1112">
        <v>1.09748391826392</v>
      </c>
      <c r="JA1112">
        <v>0</v>
      </c>
      <c r="JB1112">
        <v>0</v>
      </c>
      <c r="JC1112">
        <v>0</v>
      </c>
      <c r="JD1112">
        <v>-0.0441141096964596</v>
      </c>
      <c r="JE1112">
        <v>0</v>
      </c>
      <c r="JF1112">
        <v>0</v>
      </c>
      <c r="JG1112">
        <v>0</v>
      </c>
      <c r="JH1112">
        <v>5</v>
      </c>
      <c r="JI1112">
        <v>2273</v>
      </c>
      <c r="JJ1112">
        <v>1</v>
      </c>
      <c r="JK1112">
        <v>24</v>
      </c>
      <c r="JL1112">
        <v>29357123.1</v>
      </c>
      <c r="JM1112">
        <v>29357123.1</v>
      </c>
      <c r="JN1112">
        <v>1.46118</v>
      </c>
      <c r="JO1112">
        <v>2.62085</v>
      </c>
      <c r="JP1112">
        <v>1.54785</v>
      </c>
      <c r="JQ1112">
        <v>2.31567</v>
      </c>
      <c r="JR1112">
        <v>1.64551</v>
      </c>
      <c r="JS1112">
        <v>2.38037</v>
      </c>
      <c r="JT1112">
        <v>34.3725</v>
      </c>
      <c r="JU1112">
        <v>24.1838</v>
      </c>
      <c r="JV1112">
        <v>18</v>
      </c>
      <c r="JW1112">
        <v>489.611</v>
      </c>
      <c r="JX1112">
        <v>379.72</v>
      </c>
      <c r="JY1112">
        <v>51.1886</v>
      </c>
      <c r="JZ1112">
        <v>56.7477</v>
      </c>
      <c r="KA1112">
        <v>29.9999</v>
      </c>
      <c r="KB1112">
        <v>56.108</v>
      </c>
      <c r="KC1112">
        <v>55.9027</v>
      </c>
      <c r="KD1112">
        <v>29.3198</v>
      </c>
      <c r="KE1112">
        <v>0</v>
      </c>
      <c r="KF1112">
        <v>100</v>
      </c>
      <c r="KG1112">
        <v>51.1559</v>
      </c>
      <c r="KH1112">
        <v>671.898</v>
      </c>
      <c r="KI1112">
        <v>26.2864</v>
      </c>
      <c r="KJ1112">
        <v>92.3504</v>
      </c>
      <c r="KK1112">
        <v>88.852</v>
      </c>
    </row>
    <row r="1113" spans="1:297">
      <c r="A1113">
        <v>1097</v>
      </c>
      <c r="B1113">
        <v>1761427393</v>
      </c>
      <c r="C1113">
        <v>19212</v>
      </c>
      <c r="D1113" t="s">
        <v>2647</v>
      </c>
      <c r="E1113" t="s">
        <v>2648</v>
      </c>
      <c r="F1113">
        <v>5</v>
      </c>
      <c r="G1113" t="s">
        <v>2568</v>
      </c>
      <c r="H1113" t="s">
        <v>436</v>
      </c>
      <c r="I1113">
        <v>1761427384.84615</v>
      </c>
      <c r="J1113">
        <f>(K1113)/1000</f>
        <v>0</v>
      </c>
      <c r="K1113">
        <f>IF(DP1113, AN1113, AH1113)</f>
        <v>0</v>
      </c>
      <c r="L1113">
        <f>IF(DP1113, AI1113, AG1113)</f>
        <v>0</v>
      </c>
      <c r="M1113">
        <f>DR1113 - IF(AU1113&gt;1, L1113*DL1113*100.0/(AW1113), 0)</f>
        <v>0</v>
      </c>
      <c r="N1113">
        <f>((T1113-J1113/2)*M1113-L1113)/(T1113+J1113/2)</f>
        <v>0</v>
      </c>
      <c r="O1113">
        <f>N1113*(DY1113+DZ1113)/1000.0</f>
        <v>0</v>
      </c>
      <c r="P1113">
        <f>(DR1113 - IF(AU1113&gt;1, L1113*DL1113*100.0/(AW1113), 0))*(DY1113+DZ1113)/1000.0</f>
        <v>0</v>
      </c>
      <c r="Q1113">
        <f>2.0/((1/S1113-1/R1113)+SIGN(S1113)*SQRT((1/S1113-1/R1113)*(1/S1113-1/R1113) + 4*DM1113/((DM1113+1)*(DM1113+1))*(2*1/S1113*1/R1113-1/R1113*1/R1113)))</f>
        <v>0</v>
      </c>
      <c r="R1113">
        <f>IF(LEFT(DN1113,1)&lt;&gt;"0",IF(LEFT(DN1113,1)="1",3.0,DO1113),$D$5+$E$5*(EF1113*DY1113/($K$5*1000))+$F$5*(EF1113*DY1113/($K$5*1000))*MAX(MIN(DL1113,$J$5),$I$5)*MAX(MIN(DL1113,$J$5),$I$5)+$G$5*MAX(MIN(DL1113,$J$5),$I$5)*(EF1113*DY1113/($K$5*1000))+$H$5*(EF1113*DY1113/($K$5*1000))*(EF1113*DY1113/($K$5*1000)))</f>
        <v>0</v>
      </c>
      <c r="S1113">
        <f>J1113*(1000-(1000*0.61365*exp(17.502*W1113/(240.97+W1113))/(DY1113+DZ1113)+DT1113)/2)/(1000*0.61365*exp(17.502*W1113/(240.97+W1113))/(DY1113+DZ1113)-DT1113)</f>
        <v>0</v>
      </c>
      <c r="T1113">
        <f>1/((DM1113+1)/(Q1113/1.6)+1/(R1113/1.37)) + DM1113/((DM1113+1)/(Q1113/1.6) + DM1113/(R1113/1.37))</f>
        <v>0</v>
      </c>
      <c r="U1113">
        <f>(DH1113*DK1113)</f>
        <v>0</v>
      </c>
      <c r="V1113">
        <f>(EA1113+(U1113+2*0.95*5.67E-8*(((EA1113+$B$7)+273)^4-(EA1113+273)^4)-44100*J1113)/(1.84*29.3*R1113+8*0.95*5.67E-8*(EA1113+273)^3))</f>
        <v>0</v>
      </c>
      <c r="W1113">
        <f>($C$7*EB1113+$D$7*EC1113+$E$7*V1113)</f>
        <v>0</v>
      </c>
      <c r="X1113">
        <f>0.61365*exp(17.502*W1113/(240.97+W1113))</f>
        <v>0</v>
      </c>
      <c r="Y1113">
        <f>(Z1113/AA1113*100)</f>
        <v>0</v>
      </c>
      <c r="Z1113">
        <f>DT1113*(DY1113+DZ1113)/1000</f>
        <v>0</v>
      </c>
      <c r="AA1113">
        <f>0.61365*exp(17.502*EA1113/(240.97+EA1113))</f>
        <v>0</v>
      </c>
      <c r="AB1113">
        <f>(X1113-DT1113*(DY1113+DZ1113)/1000)</f>
        <v>0</v>
      </c>
      <c r="AC1113">
        <f>(-J1113*44100)</f>
        <v>0</v>
      </c>
      <c r="AD1113">
        <f>2*29.3*R1113*0.92*(EA1113-W1113)</f>
        <v>0</v>
      </c>
      <c r="AE1113">
        <f>2*0.95*5.67E-8*(((EA1113+$B$7)+273)^4-(W1113+273)^4)</f>
        <v>0</v>
      </c>
      <c r="AF1113">
        <f>U1113+AE1113+AC1113+AD1113</f>
        <v>0</v>
      </c>
      <c r="AG1113">
        <f>DX1113*AU1113*(DS1113-DR1113*(1000-AU1113*DU1113)/(1000-AU1113*DT1113))/(100*DL1113)</f>
        <v>0</v>
      </c>
      <c r="AH1113">
        <f>1000*DX1113*AU1113*(DT1113-DU1113)/(100*DL1113*(1000-AU1113*DT1113))</f>
        <v>0</v>
      </c>
      <c r="AI1113">
        <f>(AJ1113 - AK1113 - DY1113*1E3/(8.314*(EA1113+273.15)) * AM1113/DX1113 * AL1113) * DX1113/(100*DL1113) * (1000 - DU1113)/1000</f>
        <v>0</v>
      </c>
      <c r="AJ1113">
        <v>671.199694526962</v>
      </c>
      <c r="AK1113">
        <v>647.442648484849</v>
      </c>
      <c r="AL1113">
        <v>3.64028740392276</v>
      </c>
      <c r="AM1113">
        <v>65.4933450207612</v>
      </c>
      <c r="AN1113">
        <f>(AP1113 - AO1113 + DY1113*1E3/(8.314*(EA1113+273.15)) * AR1113/DX1113 * AQ1113) * DX1113/(100*DL1113) * 1000/(1000 - AP1113)</f>
        <v>0</v>
      </c>
      <c r="AO1113">
        <v>25.9031812186002</v>
      </c>
      <c r="AP1113">
        <v>57.8479351515151</v>
      </c>
      <c r="AQ1113">
        <v>0.00338977940233381</v>
      </c>
      <c r="AR1113">
        <v>110.853086517706</v>
      </c>
      <c r="AS1113">
        <v>4</v>
      </c>
      <c r="AT1113">
        <v>1</v>
      </c>
      <c r="AU1113">
        <f>IF(AS1113*$H$13&gt;=AW1113,1.0,(AW1113/(AW1113-AS1113*$H$13)))</f>
        <v>0</v>
      </c>
      <c r="AV1113">
        <f>(AU1113-1)*100</f>
        <v>0</v>
      </c>
      <c r="AW1113">
        <f>MAX(0,($B$13+$C$13*EF1113)/(1+$D$13*EF1113)*DY1113/(EA1113+273)*$E$13)</f>
        <v>0</v>
      </c>
      <c r="AX1113" t="s">
        <v>437</v>
      </c>
      <c r="AY1113" t="s">
        <v>437</v>
      </c>
      <c r="AZ1113">
        <v>0</v>
      </c>
      <c r="BA1113">
        <v>0</v>
      </c>
      <c r="BB1113">
        <f>1-AZ1113/BA1113</f>
        <v>0</v>
      </c>
      <c r="BC1113">
        <v>0</v>
      </c>
      <c r="BD1113" t="s">
        <v>437</v>
      </c>
      <c r="BE1113" t="s">
        <v>437</v>
      </c>
      <c r="BF1113">
        <v>0</v>
      </c>
      <c r="BG1113">
        <v>0</v>
      </c>
      <c r="BH1113">
        <f>1-BF1113/BG1113</f>
        <v>0</v>
      </c>
      <c r="BI1113">
        <v>0.5</v>
      </c>
      <c r="BJ1113">
        <f>DI1113</f>
        <v>0</v>
      </c>
      <c r="BK1113">
        <f>L1113</f>
        <v>0</v>
      </c>
      <c r="BL1113">
        <f>BH1113*BI1113*BJ1113</f>
        <v>0</v>
      </c>
      <c r="BM1113">
        <f>(BK1113-BC1113)/BJ1113</f>
        <v>0</v>
      </c>
      <c r="BN1113">
        <f>(BA1113-BG1113)/BG1113</f>
        <v>0</v>
      </c>
      <c r="BO1113">
        <f>AZ1113/(BB1113+AZ1113/BG1113)</f>
        <v>0</v>
      </c>
      <c r="BP1113" t="s">
        <v>437</v>
      </c>
      <c r="BQ1113">
        <v>0</v>
      </c>
      <c r="BR1113">
        <f>IF(BQ1113&lt;&gt;0, BQ1113, BO1113)</f>
        <v>0</v>
      </c>
      <c r="BS1113">
        <f>1-BR1113/BG1113</f>
        <v>0</v>
      </c>
      <c r="BT1113">
        <f>(BG1113-BF1113)/(BG1113-BR1113)</f>
        <v>0</v>
      </c>
      <c r="BU1113">
        <f>(BA1113-BG1113)/(BA1113-BR1113)</f>
        <v>0</v>
      </c>
      <c r="BV1113">
        <f>(BG1113-BF1113)/(BG1113-AZ1113)</f>
        <v>0</v>
      </c>
      <c r="BW1113">
        <f>(BA1113-BG1113)/(BA1113-AZ1113)</f>
        <v>0</v>
      </c>
      <c r="BX1113">
        <f>(BT1113*BR1113/BF1113)</f>
        <v>0</v>
      </c>
      <c r="BY1113">
        <f>(1-BX1113)</f>
        <v>0</v>
      </c>
      <c r="DH1113">
        <f>$B$11*EG1113+$C$11*EH1113+$F$11*ES1113*(1-EV1113)</f>
        <v>0</v>
      </c>
      <c r="DI1113">
        <f>DH1113*DJ1113</f>
        <v>0</v>
      </c>
      <c r="DJ1113">
        <f>($B$11*$D$9+$C$11*$D$9+$F$11*((FF1113+EX1113)/MAX(FF1113+EX1113+FG1113, 0.1)*$I$9+FG1113/MAX(FF1113+EX1113+FG1113, 0.1)*$J$9))/($B$11+$C$11+$F$11)</f>
        <v>0</v>
      </c>
      <c r="DK1113">
        <f>($B$11*$K$9+$C$11*$K$9+$F$11*((FF1113+EX1113)/MAX(FF1113+EX1113+FG1113, 0.1)*$P$9+FG1113/MAX(FF1113+EX1113+FG1113, 0.1)*$Q$9))/($B$11+$C$11+$F$11)</f>
        <v>0</v>
      </c>
      <c r="DL1113">
        <v>6</v>
      </c>
      <c r="DM1113">
        <v>0.5</v>
      </c>
      <c r="DN1113" t="s">
        <v>438</v>
      </c>
      <c r="DO1113">
        <v>2</v>
      </c>
      <c r="DP1113" t="b">
        <v>1</v>
      </c>
      <c r="DQ1113">
        <v>1761427384.84615</v>
      </c>
      <c r="DR1113">
        <v>586.722307692308</v>
      </c>
      <c r="DS1113">
        <v>636.565</v>
      </c>
      <c r="DT1113">
        <v>57.8257153846154</v>
      </c>
      <c r="DU1113">
        <v>25.9070076923077</v>
      </c>
      <c r="DV1113">
        <v>585.624692307692</v>
      </c>
      <c r="DW1113">
        <v>57.8698384615385</v>
      </c>
      <c r="DX1113">
        <v>500.002076923077</v>
      </c>
      <c r="DY1113">
        <v>90.1825384615384</v>
      </c>
      <c r="DZ1113">
        <v>0.0403638307692308</v>
      </c>
      <c r="EA1113">
        <v>52.3470538461538</v>
      </c>
      <c r="EB1113">
        <v>48.0212384615385</v>
      </c>
      <c r="EC1113">
        <v>999.9</v>
      </c>
      <c r="ED1113">
        <v>0</v>
      </c>
      <c r="EE1113">
        <v>0</v>
      </c>
      <c r="EF1113">
        <v>9996.72692307692</v>
      </c>
      <c r="EG1113">
        <v>0</v>
      </c>
      <c r="EH1113">
        <v>1209.83846153846</v>
      </c>
      <c r="EI1113">
        <v>-49.8426384615385</v>
      </c>
      <c r="EJ1113">
        <v>622.732307692308</v>
      </c>
      <c r="EK1113">
        <v>653.494769230769</v>
      </c>
      <c r="EL1113">
        <v>31.9186923076923</v>
      </c>
      <c r="EM1113">
        <v>636.565</v>
      </c>
      <c r="EN1113">
        <v>25.9070076923077</v>
      </c>
      <c r="EO1113">
        <v>5.21487</v>
      </c>
      <c r="EP1113">
        <v>2.33636</v>
      </c>
      <c r="EQ1113">
        <v>33.5655</v>
      </c>
      <c r="ER1113">
        <v>19.9293076923077</v>
      </c>
      <c r="ES1113">
        <v>1199.99461538462</v>
      </c>
      <c r="ET1113">
        <v>0.967008</v>
      </c>
      <c r="EU1113">
        <v>0.0329922</v>
      </c>
      <c r="EV1113">
        <v>0</v>
      </c>
      <c r="EW1113">
        <v>975.274</v>
      </c>
      <c r="EX1113">
        <v>5.00059</v>
      </c>
      <c r="EY1113">
        <v>12854.8692307692</v>
      </c>
      <c r="EZ1113">
        <v>10358.7</v>
      </c>
      <c r="FA1113">
        <v>63.9226923076923</v>
      </c>
      <c r="FB1113">
        <v>65.062</v>
      </c>
      <c r="FC1113">
        <v>63.937</v>
      </c>
      <c r="FD1113">
        <v>64.812</v>
      </c>
      <c r="FE1113">
        <v>65.25</v>
      </c>
      <c r="FF1113">
        <v>1155.56461538462</v>
      </c>
      <c r="FG1113">
        <v>39.43</v>
      </c>
      <c r="FH1113">
        <v>0</v>
      </c>
      <c r="FI1113">
        <v>1761427353.7</v>
      </c>
      <c r="FJ1113">
        <v>0</v>
      </c>
      <c r="FK1113">
        <v>975.369538461538</v>
      </c>
      <c r="FL1113">
        <v>4.80888889372619</v>
      </c>
      <c r="FM1113">
        <v>65.7264957692874</v>
      </c>
      <c r="FN1113">
        <v>12855.5576923077</v>
      </c>
      <c r="FO1113">
        <v>15</v>
      </c>
      <c r="FP1113">
        <v>0</v>
      </c>
      <c r="FQ1113" t="s">
        <v>439</v>
      </c>
      <c r="FR1113">
        <v>0</v>
      </c>
      <c r="FS1113">
        <v>0</v>
      </c>
      <c r="FT1113">
        <v>0</v>
      </c>
      <c r="FU1113">
        <v>0</v>
      </c>
      <c r="FV1113">
        <v>0</v>
      </c>
      <c r="FW1113">
        <v>0</v>
      </c>
      <c r="FX1113">
        <v>0</v>
      </c>
      <c r="FY1113">
        <v>0</v>
      </c>
      <c r="FZ1113">
        <v>0</v>
      </c>
      <c r="GA1113">
        <v>0</v>
      </c>
      <c r="GB1113">
        <v>0</v>
      </c>
      <c r="GC1113">
        <v>-48.9296619047619</v>
      </c>
      <c r="GD1113">
        <v>-18.6930701298702</v>
      </c>
      <c r="GE1113">
        <v>2.11366706471325</v>
      </c>
      <c r="GF1113">
        <v>0</v>
      </c>
      <c r="GG1113">
        <v>975.065382352941</v>
      </c>
      <c r="GH1113">
        <v>4.815171890096</v>
      </c>
      <c r="GI1113">
        <v>0.514652253508645</v>
      </c>
      <c r="GJ1113">
        <v>-1</v>
      </c>
      <c r="GK1113">
        <v>31.914319047619</v>
      </c>
      <c r="GL1113">
        <v>0.114545454545462</v>
      </c>
      <c r="GM1113">
        <v>0.0132078482818293</v>
      </c>
      <c r="GN1113">
        <v>0</v>
      </c>
      <c r="GO1113">
        <v>0</v>
      </c>
      <c r="GP1113">
        <v>2</v>
      </c>
      <c r="GQ1113" t="s">
        <v>473</v>
      </c>
      <c r="GR1113">
        <v>3.12626</v>
      </c>
      <c r="GS1113">
        <v>2.71798</v>
      </c>
      <c r="GT1113">
        <v>0.111346</v>
      </c>
      <c r="GU1113">
        <v>0.11781</v>
      </c>
      <c r="GV1113">
        <v>0.17896</v>
      </c>
      <c r="GW1113">
        <v>0.102526</v>
      </c>
      <c r="GX1113">
        <v>31679.4</v>
      </c>
      <c r="GY1113">
        <v>33203.1</v>
      </c>
      <c r="GZ1113">
        <v>32398.7</v>
      </c>
      <c r="HA1113">
        <v>34225.4</v>
      </c>
      <c r="HB1113">
        <v>38314.6</v>
      </c>
      <c r="HC1113">
        <v>44332.4</v>
      </c>
      <c r="HD1113">
        <v>50971.5</v>
      </c>
      <c r="HE1113">
        <v>54926.8</v>
      </c>
      <c r="HF1113">
        <v>1.65575</v>
      </c>
      <c r="HG1113">
        <v>1.50417</v>
      </c>
      <c r="HH1113">
        <v>-0.132799</v>
      </c>
      <c r="HI1113">
        <v>0</v>
      </c>
      <c r="HJ1113">
        <v>50.133</v>
      </c>
      <c r="HK1113">
        <v>999.9</v>
      </c>
      <c r="HL1113">
        <v>56.043</v>
      </c>
      <c r="HM1113">
        <v>30.454</v>
      </c>
      <c r="HN1113">
        <v>27.1733</v>
      </c>
      <c r="HO1113">
        <v>60.1271</v>
      </c>
      <c r="HP1113">
        <v>40.3886</v>
      </c>
      <c r="HQ1113">
        <v>1</v>
      </c>
      <c r="HR1113">
        <v>2.64202</v>
      </c>
      <c r="HS1113">
        <v>0.963344</v>
      </c>
      <c r="HT1113">
        <v>20.1081</v>
      </c>
      <c r="HU1113">
        <v>5.18285</v>
      </c>
      <c r="HV1113">
        <v>12.0159</v>
      </c>
      <c r="HW1113">
        <v>4.96645</v>
      </c>
      <c r="HX1113">
        <v>3.29593</v>
      </c>
      <c r="HY1113">
        <v>9999</v>
      </c>
      <c r="HZ1113">
        <v>9999</v>
      </c>
      <c r="IA1113">
        <v>999.9</v>
      </c>
      <c r="IB1113">
        <v>9999</v>
      </c>
      <c r="IC1113">
        <v>1.86325</v>
      </c>
      <c r="ID1113">
        <v>1.86812</v>
      </c>
      <c r="IE1113">
        <v>1.86783</v>
      </c>
      <c r="IF1113">
        <v>1.86905</v>
      </c>
      <c r="IG1113">
        <v>1.86981</v>
      </c>
      <c r="IH1113">
        <v>1.86585</v>
      </c>
      <c r="II1113">
        <v>1.86696</v>
      </c>
      <c r="IJ1113">
        <v>1.86842</v>
      </c>
      <c r="IK1113">
        <v>5</v>
      </c>
      <c r="IL1113">
        <v>0</v>
      </c>
      <c r="IM1113">
        <v>0</v>
      </c>
      <c r="IN1113">
        <v>0</v>
      </c>
      <c r="IO1113" t="s">
        <v>441</v>
      </c>
      <c r="IP1113" t="s">
        <v>442</v>
      </c>
      <c r="IQ1113" t="s">
        <v>443</v>
      </c>
      <c r="IR1113" t="s">
        <v>443</v>
      </c>
      <c r="IS1113" t="s">
        <v>443</v>
      </c>
      <c r="IT1113" t="s">
        <v>443</v>
      </c>
      <c r="IU1113">
        <v>0</v>
      </c>
      <c r="IV1113">
        <v>100</v>
      </c>
      <c r="IW1113">
        <v>100</v>
      </c>
      <c r="IX1113">
        <v>1.098</v>
      </c>
      <c r="IY1113">
        <v>-0.0441</v>
      </c>
      <c r="IZ1113">
        <v>1.09748391826392</v>
      </c>
      <c r="JA1113">
        <v>0</v>
      </c>
      <c r="JB1113">
        <v>0</v>
      </c>
      <c r="JC1113">
        <v>0</v>
      </c>
      <c r="JD1113">
        <v>-0.0441141096964596</v>
      </c>
      <c r="JE1113">
        <v>0</v>
      </c>
      <c r="JF1113">
        <v>0</v>
      </c>
      <c r="JG1113">
        <v>0</v>
      </c>
      <c r="JH1113">
        <v>5</v>
      </c>
      <c r="JI1113">
        <v>2273</v>
      </c>
      <c r="JJ1113">
        <v>1</v>
      </c>
      <c r="JK1113">
        <v>24</v>
      </c>
      <c r="JL1113">
        <v>29357123.2</v>
      </c>
      <c r="JM1113">
        <v>29357123.2</v>
      </c>
      <c r="JN1113">
        <v>1.48804</v>
      </c>
      <c r="JO1113">
        <v>2.63062</v>
      </c>
      <c r="JP1113">
        <v>1.54785</v>
      </c>
      <c r="JQ1113">
        <v>2.31445</v>
      </c>
      <c r="JR1113">
        <v>1.64551</v>
      </c>
      <c r="JS1113">
        <v>2.37671</v>
      </c>
      <c r="JT1113">
        <v>34.3725</v>
      </c>
      <c r="JU1113">
        <v>24.1838</v>
      </c>
      <c r="JV1113">
        <v>18</v>
      </c>
      <c r="JW1113">
        <v>489.548</v>
      </c>
      <c r="JX1113">
        <v>379.645</v>
      </c>
      <c r="JY1113">
        <v>51.1654</v>
      </c>
      <c r="JZ1113">
        <v>56.7421</v>
      </c>
      <c r="KA1113">
        <v>29.9999</v>
      </c>
      <c r="KB1113">
        <v>56.1037</v>
      </c>
      <c r="KC1113">
        <v>55.8999</v>
      </c>
      <c r="KD1113">
        <v>29.953</v>
      </c>
      <c r="KE1113">
        <v>0</v>
      </c>
      <c r="KF1113">
        <v>100</v>
      </c>
      <c r="KG1113">
        <v>51.1293</v>
      </c>
      <c r="KH1113">
        <v>692.303</v>
      </c>
      <c r="KI1113">
        <v>26.2864</v>
      </c>
      <c r="KJ1113">
        <v>92.3504</v>
      </c>
      <c r="KK1113">
        <v>88.8518</v>
      </c>
    </row>
    <row r="1114" spans="1:297">
      <c r="A1114">
        <v>1098</v>
      </c>
      <c r="B1114">
        <v>1761427398</v>
      </c>
      <c r="C1114">
        <v>19217</v>
      </c>
      <c r="D1114" t="s">
        <v>2649</v>
      </c>
      <c r="E1114" t="s">
        <v>2650</v>
      </c>
      <c r="F1114">
        <v>5</v>
      </c>
      <c r="G1114" t="s">
        <v>2568</v>
      </c>
      <c r="H1114" t="s">
        <v>436</v>
      </c>
      <c r="I1114">
        <v>1761427389.84615</v>
      </c>
      <c r="J1114">
        <f>(K1114)/1000</f>
        <v>0</v>
      </c>
      <c r="K1114">
        <f>IF(DP1114, AN1114, AH1114)</f>
        <v>0</v>
      </c>
      <c r="L1114">
        <f>IF(DP1114, AI1114, AG1114)</f>
        <v>0</v>
      </c>
      <c r="M1114">
        <f>DR1114 - IF(AU1114&gt;1, L1114*DL1114*100.0/(AW1114), 0)</f>
        <v>0</v>
      </c>
      <c r="N1114">
        <f>((T1114-J1114/2)*M1114-L1114)/(T1114+J1114/2)</f>
        <v>0</v>
      </c>
      <c r="O1114">
        <f>N1114*(DY1114+DZ1114)/1000.0</f>
        <v>0</v>
      </c>
      <c r="P1114">
        <f>(DR1114 - IF(AU1114&gt;1, L1114*DL1114*100.0/(AW1114), 0))*(DY1114+DZ1114)/1000.0</f>
        <v>0</v>
      </c>
      <c r="Q1114">
        <f>2.0/((1/S1114-1/R1114)+SIGN(S1114)*SQRT((1/S1114-1/R1114)*(1/S1114-1/R1114) + 4*DM1114/((DM1114+1)*(DM1114+1))*(2*1/S1114*1/R1114-1/R1114*1/R1114)))</f>
        <v>0</v>
      </c>
      <c r="R1114">
        <f>IF(LEFT(DN1114,1)&lt;&gt;"0",IF(LEFT(DN1114,1)="1",3.0,DO1114),$D$5+$E$5*(EF1114*DY1114/($K$5*1000))+$F$5*(EF1114*DY1114/($K$5*1000))*MAX(MIN(DL1114,$J$5),$I$5)*MAX(MIN(DL1114,$J$5),$I$5)+$G$5*MAX(MIN(DL1114,$J$5),$I$5)*(EF1114*DY1114/($K$5*1000))+$H$5*(EF1114*DY1114/($K$5*1000))*(EF1114*DY1114/($K$5*1000)))</f>
        <v>0</v>
      </c>
      <c r="S1114">
        <f>J1114*(1000-(1000*0.61365*exp(17.502*W1114/(240.97+W1114))/(DY1114+DZ1114)+DT1114)/2)/(1000*0.61365*exp(17.502*W1114/(240.97+W1114))/(DY1114+DZ1114)-DT1114)</f>
        <v>0</v>
      </c>
      <c r="T1114">
        <f>1/((DM1114+1)/(Q1114/1.6)+1/(R1114/1.37)) + DM1114/((DM1114+1)/(Q1114/1.6) + DM1114/(R1114/1.37))</f>
        <v>0</v>
      </c>
      <c r="U1114">
        <f>(DH1114*DK1114)</f>
        <v>0</v>
      </c>
      <c r="V1114">
        <f>(EA1114+(U1114+2*0.95*5.67E-8*(((EA1114+$B$7)+273)^4-(EA1114+273)^4)-44100*J1114)/(1.84*29.3*R1114+8*0.95*5.67E-8*(EA1114+273)^3))</f>
        <v>0</v>
      </c>
      <c r="W1114">
        <f>($C$7*EB1114+$D$7*EC1114+$E$7*V1114)</f>
        <v>0</v>
      </c>
      <c r="X1114">
        <f>0.61365*exp(17.502*W1114/(240.97+W1114))</f>
        <v>0</v>
      </c>
      <c r="Y1114">
        <f>(Z1114/AA1114*100)</f>
        <v>0</v>
      </c>
      <c r="Z1114">
        <f>DT1114*(DY1114+DZ1114)/1000</f>
        <v>0</v>
      </c>
      <c r="AA1114">
        <f>0.61365*exp(17.502*EA1114/(240.97+EA1114))</f>
        <v>0</v>
      </c>
      <c r="AB1114">
        <f>(X1114-DT1114*(DY1114+DZ1114)/1000)</f>
        <v>0</v>
      </c>
      <c r="AC1114">
        <f>(-J1114*44100)</f>
        <v>0</v>
      </c>
      <c r="AD1114">
        <f>2*29.3*R1114*0.92*(EA1114-W1114)</f>
        <v>0</v>
      </c>
      <c r="AE1114">
        <f>2*0.95*5.67E-8*(((EA1114+$B$7)+273)^4-(W1114+273)^4)</f>
        <v>0</v>
      </c>
      <c r="AF1114">
        <f>U1114+AE1114+AC1114+AD1114</f>
        <v>0</v>
      </c>
      <c r="AG1114">
        <f>DX1114*AU1114*(DS1114-DR1114*(1000-AU1114*DU1114)/(1000-AU1114*DT1114))/(100*DL1114)</f>
        <v>0</v>
      </c>
      <c r="AH1114">
        <f>1000*DX1114*AU1114*(DT1114-DU1114)/(100*DL1114*(1000-AU1114*DT1114))</f>
        <v>0</v>
      </c>
      <c r="AI1114">
        <f>(AJ1114 - AK1114 - DY1114*1E3/(8.314*(EA1114+273.15)) * AM1114/DX1114 * AL1114) * DX1114/(100*DL1114) * (1000 - DU1114)/1000</f>
        <v>0</v>
      </c>
      <c r="AJ1114">
        <v>687.451288140857</v>
      </c>
      <c r="AK1114">
        <v>664.147921212121</v>
      </c>
      <c r="AL1114">
        <v>3.33254021189331</v>
      </c>
      <c r="AM1114">
        <v>65.4933450207612</v>
      </c>
      <c r="AN1114">
        <f>(AP1114 - AO1114 + DY1114*1E3/(8.314*(EA1114+273.15)) * AR1114/DX1114 * AQ1114) * DX1114/(100*DL1114) * 1000/(1000 - AP1114)</f>
        <v>0</v>
      </c>
      <c r="AO1114">
        <v>25.8989261572389</v>
      </c>
      <c r="AP1114">
        <v>57.8347745454545</v>
      </c>
      <c r="AQ1114">
        <v>-0.000939854004809493</v>
      </c>
      <c r="AR1114">
        <v>110.853086517706</v>
      </c>
      <c r="AS1114">
        <v>4</v>
      </c>
      <c r="AT1114">
        <v>1</v>
      </c>
      <c r="AU1114">
        <f>IF(AS1114*$H$13&gt;=AW1114,1.0,(AW1114/(AW1114-AS1114*$H$13)))</f>
        <v>0</v>
      </c>
      <c r="AV1114">
        <f>(AU1114-1)*100</f>
        <v>0</v>
      </c>
      <c r="AW1114">
        <f>MAX(0,($B$13+$C$13*EF1114)/(1+$D$13*EF1114)*DY1114/(EA1114+273)*$E$13)</f>
        <v>0</v>
      </c>
      <c r="AX1114" t="s">
        <v>437</v>
      </c>
      <c r="AY1114" t="s">
        <v>437</v>
      </c>
      <c r="AZ1114">
        <v>0</v>
      </c>
      <c r="BA1114">
        <v>0</v>
      </c>
      <c r="BB1114">
        <f>1-AZ1114/BA1114</f>
        <v>0</v>
      </c>
      <c r="BC1114">
        <v>0</v>
      </c>
      <c r="BD1114" t="s">
        <v>437</v>
      </c>
      <c r="BE1114" t="s">
        <v>437</v>
      </c>
      <c r="BF1114">
        <v>0</v>
      </c>
      <c r="BG1114">
        <v>0</v>
      </c>
      <c r="BH1114">
        <f>1-BF1114/BG1114</f>
        <v>0</v>
      </c>
      <c r="BI1114">
        <v>0.5</v>
      </c>
      <c r="BJ1114">
        <f>DI1114</f>
        <v>0</v>
      </c>
      <c r="BK1114">
        <f>L1114</f>
        <v>0</v>
      </c>
      <c r="BL1114">
        <f>BH1114*BI1114*BJ1114</f>
        <v>0</v>
      </c>
      <c r="BM1114">
        <f>(BK1114-BC1114)/BJ1114</f>
        <v>0</v>
      </c>
      <c r="BN1114">
        <f>(BA1114-BG1114)/BG1114</f>
        <v>0</v>
      </c>
      <c r="BO1114">
        <f>AZ1114/(BB1114+AZ1114/BG1114)</f>
        <v>0</v>
      </c>
      <c r="BP1114" t="s">
        <v>437</v>
      </c>
      <c r="BQ1114">
        <v>0</v>
      </c>
      <c r="BR1114">
        <f>IF(BQ1114&lt;&gt;0, BQ1114, BO1114)</f>
        <v>0</v>
      </c>
      <c r="BS1114">
        <f>1-BR1114/BG1114</f>
        <v>0</v>
      </c>
      <c r="BT1114">
        <f>(BG1114-BF1114)/(BG1114-BR1114)</f>
        <v>0</v>
      </c>
      <c r="BU1114">
        <f>(BA1114-BG1114)/(BA1114-BR1114)</f>
        <v>0</v>
      </c>
      <c r="BV1114">
        <f>(BG1114-BF1114)/(BG1114-AZ1114)</f>
        <v>0</v>
      </c>
      <c r="BW1114">
        <f>(BA1114-BG1114)/(BA1114-AZ1114)</f>
        <v>0</v>
      </c>
      <c r="BX1114">
        <f>(BT1114*BR1114/BF1114)</f>
        <v>0</v>
      </c>
      <c r="BY1114">
        <f>(1-BX1114)</f>
        <v>0</v>
      </c>
      <c r="DH1114">
        <f>$B$11*EG1114+$C$11*EH1114+$F$11*ES1114*(1-EV1114)</f>
        <v>0</v>
      </c>
      <c r="DI1114">
        <f>DH1114*DJ1114</f>
        <v>0</v>
      </c>
      <c r="DJ1114">
        <f>($B$11*$D$9+$C$11*$D$9+$F$11*((FF1114+EX1114)/MAX(FF1114+EX1114+FG1114, 0.1)*$I$9+FG1114/MAX(FF1114+EX1114+FG1114, 0.1)*$J$9))/($B$11+$C$11+$F$11)</f>
        <v>0</v>
      </c>
      <c r="DK1114">
        <f>($B$11*$K$9+$C$11*$K$9+$F$11*((FF1114+EX1114)/MAX(FF1114+EX1114+FG1114, 0.1)*$P$9+FG1114/MAX(FF1114+EX1114+FG1114, 0.1)*$Q$9))/($B$11+$C$11+$F$11)</f>
        <v>0</v>
      </c>
      <c r="DL1114">
        <v>6</v>
      </c>
      <c r="DM1114">
        <v>0.5</v>
      </c>
      <c r="DN1114" t="s">
        <v>438</v>
      </c>
      <c r="DO1114">
        <v>2</v>
      </c>
      <c r="DP1114" t="b">
        <v>1</v>
      </c>
      <c r="DQ1114">
        <v>1761427389.84615</v>
      </c>
      <c r="DR1114">
        <v>602.714230769231</v>
      </c>
      <c r="DS1114">
        <v>653.324384615385</v>
      </c>
      <c r="DT1114">
        <v>57.8316307692308</v>
      </c>
      <c r="DU1114">
        <v>25.9034769230769</v>
      </c>
      <c r="DV1114">
        <v>601.616615384615</v>
      </c>
      <c r="DW1114">
        <v>57.8757461538462</v>
      </c>
      <c r="DX1114">
        <v>499.994</v>
      </c>
      <c r="DY1114">
        <v>90.1826692307692</v>
      </c>
      <c r="DZ1114">
        <v>0.0402611153846154</v>
      </c>
      <c r="EA1114">
        <v>52.3481769230769</v>
      </c>
      <c r="EB1114">
        <v>48.0271692307692</v>
      </c>
      <c r="EC1114">
        <v>999.9</v>
      </c>
      <c r="ED1114">
        <v>0</v>
      </c>
      <c r="EE1114">
        <v>0</v>
      </c>
      <c r="EF1114">
        <v>10003.2269230769</v>
      </c>
      <c r="EG1114">
        <v>0</v>
      </c>
      <c r="EH1114">
        <v>1209.82384615385</v>
      </c>
      <c r="EI1114">
        <v>-50.6100692307692</v>
      </c>
      <c r="EJ1114">
        <v>639.709615384615</v>
      </c>
      <c r="EK1114">
        <v>670.697461538461</v>
      </c>
      <c r="EL1114">
        <v>31.9281384615385</v>
      </c>
      <c r="EM1114">
        <v>653.324384615385</v>
      </c>
      <c r="EN1114">
        <v>25.9034769230769</v>
      </c>
      <c r="EO1114">
        <v>5.21541</v>
      </c>
      <c r="EP1114">
        <v>2.33604538461538</v>
      </c>
      <c r="EQ1114">
        <v>33.5673538461538</v>
      </c>
      <c r="ER1114">
        <v>19.9271230769231</v>
      </c>
      <c r="ES1114">
        <v>1199.99307692308</v>
      </c>
      <c r="ET1114">
        <v>0.967008</v>
      </c>
      <c r="EU1114">
        <v>0.0329922</v>
      </c>
      <c r="EV1114">
        <v>0</v>
      </c>
      <c r="EW1114">
        <v>975.685153846154</v>
      </c>
      <c r="EX1114">
        <v>5.00059</v>
      </c>
      <c r="EY1114">
        <v>12860.5384615385</v>
      </c>
      <c r="EZ1114">
        <v>10358.6846153846</v>
      </c>
      <c r="FA1114">
        <v>63.9179230769231</v>
      </c>
      <c r="FB1114">
        <v>65.062</v>
      </c>
      <c r="FC1114">
        <v>63.937</v>
      </c>
      <c r="FD1114">
        <v>64.812</v>
      </c>
      <c r="FE1114">
        <v>65.25</v>
      </c>
      <c r="FF1114">
        <v>1155.56307692308</v>
      </c>
      <c r="FG1114">
        <v>39.43</v>
      </c>
      <c r="FH1114">
        <v>0</v>
      </c>
      <c r="FI1114">
        <v>1761427358.5</v>
      </c>
      <c r="FJ1114">
        <v>0</v>
      </c>
      <c r="FK1114">
        <v>975.760884615385</v>
      </c>
      <c r="FL1114">
        <v>5.12502563850532</v>
      </c>
      <c r="FM1114">
        <v>68.7931622948394</v>
      </c>
      <c r="FN1114">
        <v>12861.0153846154</v>
      </c>
      <c r="FO1114">
        <v>15</v>
      </c>
      <c r="FP1114">
        <v>0</v>
      </c>
      <c r="FQ1114" t="s">
        <v>439</v>
      </c>
      <c r="FR1114">
        <v>0</v>
      </c>
      <c r="FS1114">
        <v>0</v>
      </c>
      <c r="FT1114">
        <v>0</v>
      </c>
      <c r="FU1114">
        <v>0</v>
      </c>
      <c r="FV1114">
        <v>0</v>
      </c>
      <c r="FW1114">
        <v>0</v>
      </c>
      <c r="FX1114">
        <v>0</v>
      </c>
      <c r="FY1114">
        <v>0</v>
      </c>
      <c r="FZ1114">
        <v>0</v>
      </c>
      <c r="GA1114">
        <v>0</v>
      </c>
      <c r="GB1114">
        <v>0</v>
      </c>
      <c r="GC1114">
        <v>-50.31729</v>
      </c>
      <c r="GD1114">
        <v>-11.2081353383459</v>
      </c>
      <c r="GE1114">
        <v>1.42997268431953</v>
      </c>
      <c r="GF1114">
        <v>0</v>
      </c>
      <c r="GG1114">
        <v>975.513235294118</v>
      </c>
      <c r="GH1114">
        <v>4.69045072312745</v>
      </c>
      <c r="GI1114">
        <v>0.503355158138782</v>
      </c>
      <c r="GJ1114">
        <v>-1</v>
      </c>
      <c r="GK1114">
        <v>31.92386</v>
      </c>
      <c r="GL1114">
        <v>0.134282706766935</v>
      </c>
      <c r="GM1114">
        <v>0.0142883658967704</v>
      </c>
      <c r="GN1114">
        <v>0</v>
      </c>
      <c r="GO1114">
        <v>0</v>
      </c>
      <c r="GP1114">
        <v>2</v>
      </c>
      <c r="GQ1114" t="s">
        <v>473</v>
      </c>
      <c r="GR1114">
        <v>3.12642</v>
      </c>
      <c r="GS1114">
        <v>2.7181</v>
      </c>
      <c r="GT1114">
        <v>0.11343</v>
      </c>
      <c r="GU1114">
        <v>0.120057</v>
      </c>
      <c r="GV1114">
        <v>0.178942</v>
      </c>
      <c r="GW1114">
        <v>0.102524</v>
      </c>
      <c r="GX1114">
        <v>31605.2</v>
      </c>
      <c r="GY1114">
        <v>33118.2</v>
      </c>
      <c r="GZ1114">
        <v>32399</v>
      </c>
      <c r="HA1114">
        <v>34225.3</v>
      </c>
      <c r="HB1114">
        <v>38315.2</v>
      </c>
      <c r="HC1114">
        <v>44332.9</v>
      </c>
      <c r="HD1114">
        <v>50971.1</v>
      </c>
      <c r="HE1114">
        <v>54926.9</v>
      </c>
      <c r="HF1114">
        <v>1.6559</v>
      </c>
      <c r="HG1114">
        <v>1.50415</v>
      </c>
      <c r="HH1114">
        <v>-0.133194</v>
      </c>
      <c r="HI1114">
        <v>0</v>
      </c>
      <c r="HJ1114">
        <v>50.1421</v>
      </c>
      <c r="HK1114">
        <v>999.9</v>
      </c>
      <c r="HL1114">
        <v>56.043</v>
      </c>
      <c r="HM1114">
        <v>30.454</v>
      </c>
      <c r="HN1114">
        <v>27.1749</v>
      </c>
      <c r="HO1114">
        <v>60.2571</v>
      </c>
      <c r="HP1114">
        <v>40.3005</v>
      </c>
      <c r="HQ1114">
        <v>1</v>
      </c>
      <c r="HR1114">
        <v>2.6415</v>
      </c>
      <c r="HS1114">
        <v>1.0279</v>
      </c>
      <c r="HT1114">
        <v>20.1079</v>
      </c>
      <c r="HU1114">
        <v>5.18464</v>
      </c>
      <c r="HV1114">
        <v>12.0159</v>
      </c>
      <c r="HW1114">
        <v>4.967</v>
      </c>
      <c r="HX1114">
        <v>3.29588</v>
      </c>
      <c r="HY1114">
        <v>9999</v>
      </c>
      <c r="HZ1114">
        <v>9999</v>
      </c>
      <c r="IA1114">
        <v>999.9</v>
      </c>
      <c r="IB1114">
        <v>9999</v>
      </c>
      <c r="IC1114">
        <v>1.86325</v>
      </c>
      <c r="ID1114">
        <v>1.86811</v>
      </c>
      <c r="IE1114">
        <v>1.86783</v>
      </c>
      <c r="IF1114">
        <v>1.86905</v>
      </c>
      <c r="IG1114">
        <v>1.86982</v>
      </c>
      <c r="IH1114">
        <v>1.86586</v>
      </c>
      <c r="II1114">
        <v>1.86697</v>
      </c>
      <c r="IJ1114">
        <v>1.86843</v>
      </c>
      <c r="IK1114">
        <v>5</v>
      </c>
      <c r="IL1114">
        <v>0</v>
      </c>
      <c r="IM1114">
        <v>0</v>
      </c>
      <c r="IN1114">
        <v>0</v>
      </c>
      <c r="IO1114" t="s">
        <v>441</v>
      </c>
      <c r="IP1114" t="s">
        <v>442</v>
      </c>
      <c r="IQ1114" t="s">
        <v>443</v>
      </c>
      <c r="IR1114" t="s">
        <v>443</v>
      </c>
      <c r="IS1114" t="s">
        <v>443</v>
      </c>
      <c r="IT1114" t="s">
        <v>443</v>
      </c>
      <c r="IU1114">
        <v>0</v>
      </c>
      <c r="IV1114">
        <v>100</v>
      </c>
      <c r="IW1114">
        <v>100</v>
      </c>
      <c r="IX1114">
        <v>1.097</v>
      </c>
      <c r="IY1114">
        <v>-0.0441</v>
      </c>
      <c r="IZ1114">
        <v>1.09748391826392</v>
      </c>
      <c r="JA1114">
        <v>0</v>
      </c>
      <c r="JB1114">
        <v>0</v>
      </c>
      <c r="JC1114">
        <v>0</v>
      </c>
      <c r="JD1114">
        <v>-0.0441141096964596</v>
      </c>
      <c r="JE1114">
        <v>0</v>
      </c>
      <c r="JF1114">
        <v>0</v>
      </c>
      <c r="JG1114">
        <v>0</v>
      </c>
      <c r="JH1114">
        <v>5</v>
      </c>
      <c r="JI1114">
        <v>2273</v>
      </c>
      <c r="JJ1114">
        <v>1</v>
      </c>
      <c r="JK1114">
        <v>24</v>
      </c>
      <c r="JL1114">
        <v>29357123.3</v>
      </c>
      <c r="JM1114">
        <v>29357123.3</v>
      </c>
      <c r="JN1114">
        <v>1.52222</v>
      </c>
      <c r="JO1114">
        <v>2.63428</v>
      </c>
      <c r="JP1114">
        <v>1.54785</v>
      </c>
      <c r="JQ1114">
        <v>2.31445</v>
      </c>
      <c r="JR1114">
        <v>1.64673</v>
      </c>
      <c r="JS1114">
        <v>2.31201</v>
      </c>
      <c r="JT1114">
        <v>34.3725</v>
      </c>
      <c r="JU1114">
        <v>24.1838</v>
      </c>
      <c r="JV1114">
        <v>18</v>
      </c>
      <c r="JW1114">
        <v>489.644</v>
      </c>
      <c r="JX1114">
        <v>379.619</v>
      </c>
      <c r="JY1114">
        <v>51.1388</v>
      </c>
      <c r="JZ1114">
        <v>56.7399</v>
      </c>
      <c r="KA1114">
        <v>29.9999</v>
      </c>
      <c r="KB1114">
        <v>56.1004</v>
      </c>
      <c r="KC1114">
        <v>55.8971</v>
      </c>
      <c r="KD1114">
        <v>30.5527</v>
      </c>
      <c r="KE1114">
        <v>0</v>
      </c>
      <c r="KF1114">
        <v>100</v>
      </c>
      <c r="KG1114">
        <v>51.0914</v>
      </c>
      <c r="KH1114">
        <v>705.87</v>
      </c>
      <c r="KI1114">
        <v>26.2864</v>
      </c>
      <c r="KJ1114">
        <v>92.3502</v>
      </c>
      <c r="KK1114">
        <v>88.8519</v>
      </c>
    </row>
    <row r="1115" spans="1:297">
      <c r="A1115">
        <v>1099</v>
      </c>
      <c r="B1115">
        <v>1761427403</v>
      </c>
      <c r="C1115">
        <v>19222</v>
      </c>
      <c r="D1115" t="s">
        <v>2651</v>
      </c>
      <c r="E1115" t="s">
        <v>2652</v>
      </c>
      <c r="F1115">
        <v>5</v>
      </c>
      <c r="G1115" t="s">
        <v>2568</v>
      </c>
      <c r="H1115" t="s">
        <v>436</v>
      </c>
      <c r="I1115">
        <v>1761427394.84615</v>
      </c>
      <c r="J1115">
        <f>(K1115)/1000</f>
        <v>0</v>
      </c>
      <c r="K1115">
        <f>IF(DP1115, AN1115, AH1115)</f>
        <v>0</v>
      </c>
      <c r="L1115">
        <f>IF(DP1115, AI1115, AG1115)</f>
        <v>0</v>
      </c>
      <c r="M1115">
        <f>DR1115 - IF(AU1115&gt;1, L1115*DL1115*100.0/(AW1115), 0)</f>
        <v>0</v>
      </c>
      <c r="N1115">
        <f>((T1115-J1115/2)*M1115-L1115)/(T1115+J1115/2)</f>
        <v>0</v>
      </c>
      <c r="O1115">
        <f>N1115*(DY1115+DZ1115)/1000.0</f>
        <v>0</v>
      </c>
      <c r="P1115">
        <f>(DR1115 - IF(AU1115&gt;1, L1115*DL1115*100.0/(AW1115), 0))*(DY1115+DZ1115)/1000.0</f>
        <v>0</v>
      </c>
      <c r="Q1115">
        <f>2.0/((1/S1115-1/R1115)+SIGN(S1115)*SQRT((1/S1115-1/R1115)*(1/S1115-1/R1115) + 4*DM1115/((DM1115+1)*(DM1115+1))*(2*1/S1115*1/R1115-1/R1115*1/R1115)))</f>
        <v>0</v>
      </c>
      <c r="R1115">
        <f>IF(LEFT(DN1115,1)&lt;&gt;"0",IF(LEFT(DN1115,1)="1",3.0,DO1115),$D$5+$E$5*(EF1115*DY1115/($K$5*1000))+$F$5*(EF1115*DY1115/($K$5*1000))*MAX(MIN(DL1115,$J$5),$I$5)*MAX(MIN(DL1115,$J$5),$I$5)+$G$5*MAX(MIN(DL1115,$J$5),$I$5)*(EF1115*DY1115/($K$5*1000))+$H$5*(EF1115*DY1115/($K$5*1000))*(EF1115*DY1115/($K$5*1000)))</f>
        <v>0</v>
      </c>
      <c r="S1115">
        <f>J1115*(1000-(1000*0.61365*exp(17.502*W1115/(240.97+W1115))/(DY1115+DZ1115)+DT1115)/2)/(1000*0.61365*exp(17.502*W1115/(240.97+W1115))/(DY1115+DZ1115)-DT1115)</f>
        <v>0</v>
      </c>
      <c r="T1115">
        <f>1/((DM1115+1)/(Q1115/1.6)+1/(R1115/1.37)) + DM1115/((DM1115+1)/(Q1115/1.6) + DM1115/(R1115/1.37))</f>
        <v>0</v>
      </c>
      <c r="U1115">
        <f>(DH1115*DK1115)</f>
        <v>0</v>
      </c>
      <c r="V1115">
        <f>(EA1115+(U1115+2*0.95*5.67E-8*(((EA1115+$B$7)+273)^4-(EA1115+273)^4)-44100*J1115)/(1.84*29.3*R1115+8*0.95*5.67E-8*(EA1115+273)^3))</f>
        <v>0</v>
      </c>
      <c r="W1115">
        <f>($C$7*EB1115+$D$7*EC1115+$E$7*V1115)</f>
        <v>0</v>
      </c>
      <c r="X1115">
        <f>0.61365*exp(17.502*W1115/(240.97+W1115))</f>
        <v>0</v>
      </c>
      <c r="Y1115">
        <f>(Z1115/AA1115*100)</f>
        <v>0</v>
      </c>
      <c r="Z1115">
        <f>DT1115*(DY1115+DZ1115)/1000</f>
        <v>0</v>
      </c>
      <c r="AA1115">
        <f>0.61365*exp(17.502*EA1115/(240.97+EA1115))</f>
        <v>0</v>
      </c>
      <c r="AB1115">
        <f>(X1115-DT1115*(DY1115+DZ1115)/1000)</f>
        <v>0</v>
      </c>
      <c r="AC1115">
        <f>(-J1115*44100)</f>
        <v>0</v>
      </c>
      <c r="AD1115">
        <f>2*29.3*R1115*0.92*(EA1115-W1115)</f>
        <v>0</v>
      </c>
      <c r="AE1115">
        <f>2*0.95*5.67E-8*(((EA1115+$B$7)+273)^4-(W1115+273)^4)</f>
        <v>0</v>
      </c>
      <c r="AF1115">
        <f>U1115+AE1115+AC1115+AD1115</f>
        <v>0</v>
      </c>
      <c r="AG1115">
        <f>DX1115*AU1115*(DS1115-DR1115*(1000-AU1115*DU1115)/(1000-AU1115*DT1115))/(100*DL1115)</f>
        <v>0</v>
      </c>
      <c r="AH1115">
        <f>1000*DX1115*AU1115*(DT1115-DU1115)/(100*DL1115*(1000-AU1115*DT1115))</f>
        <v>0</v>
      </c>
      <c r="AI1115">
        <f>(AJ1115 - AK1115 - DY1115*1E3/(8.314*(EA1115+273.15)) * AM1115/DX1115 * AL1115) * DX1115/(100*DL1115) * (1000 - DU1115)/1000</f>
        <v>0</v>
      </c>
      <c r="AJ1115">
        <v>706.502846573052</v>
      </c>
      <c r="AK1115">
        <v>682.209084848485</v>
      </c>
      <c r="AL1115">
        <v>3.63082481533749</v>
      </c>
      <c r="AM1115">
        <v>65.4933450207612</v>
      </c>
      <c r="AN1115">
        <f>(AP1115 - AO1115 + DY1115*1E3/(8.314*(EA1115+273.15)) * AR1115/DX1115 * AQ1115) * DX1115/(100*DL1115) * 1000/(1000 - AP1115)</f>
        <v>0</v>
      </c>
      <c r="AO1115">
        <v>25.8961712284301</v>
      </c>
      <c r="AP1115">
        <v>57.8201690909091</v>
      </c>
      <c r="AQ1115">
        <v>-0.000562666105028146</v>
      </c>
      <c r="AR1115">
        <v>110.853086517706</v>
      </c>
      <c r="AS1115">
        <v>4</v>
      </c>
      <c r="AT1115">
        <v>1</v>
      </c>
      <c r="AU1115">
        <f>IF(AS1115*$H$13&gt;=AW1115,1.0,(AW1115/(AW1115-AS1115*$H$13)))</f>
        <v>0</v>
      </c>
      <c r="AV1115">
        <f>(AU1115-1)*100</f>
        <v>0</v>
      </c>
      <c r="AW1115">
        <f>MAX(0,($B$13+$C$13*EF1115)/(1+$D$13*EF1115)*DY1115/(EA1115+273)*$E$13)</f>
        <v>0</v>
      </c>
      <c r="AX1115" t="s">
        <v>437</v>
      </c>
      <c r="AY1115" t="s">
        <v>437</v>
      </c>
      <c r="AZ1115">
        <v>0</v>
      </c>
      <c r="BA1115">
        <v>0</v>
      </c>
      <c r="BB1115">
        <f>1-AZ1115/BA1115</f>
        <v>0</v>
      </c>
      <c r="BC1115">
        <v>0</v>
      </c>
      <c r="BD1115" t="s">
        <v>437</v>
      </c>
      <c r="BE1115" t="s">
        <v>437</v>
      </c>
      <c r="BF1115">
        <v>0</v>
      </c>
      <c r="BG1115">
        <v>0</v>
      </c>
      <c r="BH1115">
        <f>1-BF1115/BG1115</f>
        <v>0</v>
      </c>
      <c r="BI1115">
        <v>0.5</v>
      </c>
      <c r="BJ1115">
        <f>DI1115</f>
        <v>0</v>
      </c>
      <c r="BK1115">
        <f>L1115</f>
        <v>0</v>
      </c>
      <c r="BL1115">
        <f>BH1115*BI1115*BJ1115</f>
        <v>0</v>
      </c>
      <c r="BM1115">
        <f>(BK1115-BC1115)/BJ1115</f>
        <v>0</v>
      </c>
      <c r="BN1115">
        <f>(BA1115-BG1115)/BG1115</f>
        <v>0</v>
      </c>
      <c r="BO1115">
        <f>AZ1115/(BB1115+AZ1115/BG1115)</f>
        <v>0</v>
      </c>
      <c r="BP1115" t="s">
        <v>437</v>
      </c>
      <c r="BQ1115">
        <v>0</v>
      </c>
      <c r="BR1115">
        <f>IF(BQ1115&lt;&gt;0, BQ1115, BO1115)</f>
        <v>0</v>
      </c>
      <c r="BS1115">
        <f>1-BR1115/BG1115</f>
        <v>0</v>
      </c>
      <c r="BT1115">
        <f>(BG1115-BF1115)/(BG1115-BR1115)</f>
        <v>0</v>
      </c>
      <c r="BU1115">
        <f>(BA1115-BG1115)/(BA1115-BR1115)</f>
        <v>0</v>
      </c>
      <c r="BV1115">
        <f>(BG1115-BF1115)/(BG1115-AZ1115)</f>
        <v>0</v>
      </c>
      <c r="BW1115">
        <f>(BA1115-BG1115)/(BA1115-AZ1115)</f>
        <v>0</v>
      </c>
      <c r="BX1115">
        <f>(BT1115*BR1115/BF1115)</f>
        <v>0</v>
      </c>
      <c r="BY1115">
        <f>(1-BX1115)</f>
        <v>0</v>
      </c>
      <c r="DH1115">
        <f>$B$11*EG1115+$C$11*EH1115+$F$11*ES1115*(1-EV1115)</f>
        <v>0</v>
      </c>
      <c r="DI1115">
        <f>DH1115*DJ1115</f>
        <v>0</v>
      </c>
      <c r="DJ1115">
        <f>($B$11*$D$9+$C$11*$D$9+$F$11*((FF1115+EX1115)/MAX(FF1115+EX1115+FG1115, 0.1)*$I$9+FG1115/MAX(FF1115+EX1115+FG1115, 0.1)*$J$9))/($B$11+$C$11+$F$11)</f>
        <v>0</v>
      </c>
      <c r="DK1115">
        <f>($B$11*$K$9+$C$11*$K$9+$F$11*((FF1115+EX1115)/MAX(FF1115+EX1115+FG1115, 0.1)*$P$9+FG1115/MAX(FF1115+EX1115+FG1115, 0.1)*$Q$9))/($B$11+$C$11+$F$11)</f>
        <v>0</v>
      </c>
      <c r="DL1115">
        <v>6</v>
      </c>
      <c r="DM1115">
        <v>0.5</v>
      </c>
      <c r="DN1115" t="s">
        <v>438</v>
      </c>
      <c r="DO1115">
        <v>2</v>
      </c>
      <c r="DP1115" t="b">
        <v>1</v>
      </c>
      <c r="DQ1115">
        <v>1761427394.84615</v>
      </c>
      <c r="DR1115">
        <v>618.994769230769</v>
      </c>
      <c r="DS1115">
        <v>671.120538461538</v>
      </c>
      <c r="DT1115">
        <v>57.8333923076923</v>
      </c>
      <c r="DU1115">
        <v>25.9002307692308</v>
      </c>
      <c r="DV1115">
        <v>617.897230769231</v>
      </c>
      <c r="DW1115">
        <v>57.8775076923077</v>
      </c>
      <c r="DX1115">
        <v>500.007461538462</v>
      </c>
      <c r="DY1115">
        <v>90.1826461538462</v>
      </c>
      <c r="DZ1115">
        <v>0.0402465692307692</v>
      </c>
      <c r="EA1115">
        <v>52.3518</v>
      </c>
      <c r="EB1115">
        <v>48.0313461538462</v>
      </c>
      <c r="EC1115">
        <v>999.9</v>
      </c>
      <c r="ED1115">
        <v>0</v>
      </c>
      <c r="EE1115">
        <v>0</v>
      </c>
      <c r="EF1115">
        <v>10005.0961538462</v>
      </c>
      <c r="EG1115">
        <v>0</v>
      </c>
      <c r="EH1115">
        <v>1209.79846153846</v>
      </c>
      <c r="EI1115">
        <v>-52.1257538461538</v>
      </c>
      <c r="EJ1115">
        <v>656.990615384615</v>
      </c>
      <c r="EK1115">
        <v>688.964846153846</v>
      </c>
      <c r="EL1115">
        <v>31.9331615384615</v>
      </c>
      <c r="EM1115">
        <v>671.120538461538</v>
      </c>
      <c r="EN1115">
        <v>25.9002307692308</v>
      </c>
      <c r="EO1115">
        <v>5.21556769230769</v>
      </c>
      <c r="EP1115">
        <v>2.33575153846154</v>
      </c>
      <c r="EQ1115">
        <v>33.5678846153846</v>
      </c>
      <c r="ER1115">
        <v>19.9251</v>
      </c>
      <c r="ES1115">
        <v>1199.99076923077</v>
      </c>
      <c r="ET1115">
        <v>0.967006153846154</v>
      </c>
      <c r="EU1115">
        <v>0.0329940230769231</v>
      </c>
      <c r="EV1115">
        <v>0</v>
      </c>
      <c r="EW1115">
        <v>976.087153846154</v>
      </c>
      <c r="EX1115">
        <v>5.00059</v>
      </c>
      <c r="EY1115">
        <v>12866.5461538462</v>
      </c>
      <c r="EZ1115">
        <v>10358.6692307692</v>
      </c>
      <c r="FA1115">
        <v>63.9274615384615</v>
      </c>
      <c r="FB1115">
        <v>65.062</v>
      </c>
      <c r="FC1115">
        <v>63.937</v>
      </c>
      <c r="FD1115">
        <v>64.812</v>
      </c>
      <c r="FE1115">
        <v>65.25</v>
      </c>
      <c r="FF1115">
        <v>1155.55846153846</v>
      </c>
      <c r="FG1115">
        <v>39.43</v>
      </c>
      <c r="FH1115">
        <v>0</v>
      </c>
      <c r="FI1115">
        <v>1761427363.9</v>
      </c>
      <c r="FJ1115">
        <v>0</v>
      </c>
      <c r="FK1115">
        <v>976.23912</v>
      </c>
      <c r="FL1115">
        <v>5.31092306508602</v>
      </c>
      <c r="FM1115">
        <v>78.1846152777097</v>
      </c>
      <c r="FN1115">
        <v>12867.976</v>
      </c>
      <c r="FO1115">
        <v>15</v>
      </c>
      <c r="FP1115">
        <v>0</v>
      </c>
      <c r="FQ1115" t="s">
        <v>439</v>
      </c>
      <c r="FR1115">
        <v>0</v>
      </c>
      <c r="FS1115">
        <v>0</v>
      </c>
      <c r="FT1115">
        <v>0</v>
      </c>
      <c r="FU1115">
        <v>0</v>
      </c>
      <c r="FV1115">
        <v>0</v>
      </c>
      <c r="FW1115">
        <v>0</v>
      </c>
      <c r="FX1115">
        <v>0</v>
      </c>
      <c r="FY1115">
        <v>0</v>
      </c>
      <c r="FZ1115">
        <v>0</v>
      </c>
      <c r="GA1115">
        <v>0</v>
      </c>
      <c r="GB1115">
        <v>0</v>
      </c>
      <c r="GC1115">
        <v>-51.2987142857143</v>
      </c>
      <c r="GD1115">
        <v>-15.5985350649351</v>
      </c>
      <c r="GE1115">
        <v>1.79718869409333</v>
      </c>
      <c r="GF1115">
        <v>0</v>
      </c>
      <c r="GG1115">
        <v>975.899117647059</v>
      </c>
      <c r="GH1115">
        <v>5.05344537929742</v>
      </c>
      <c r="GI1115">
        <v>0.539987568740662</v>
      </c>
      <c r="GJ1115">
        <v>-1</v>
      </c>
      <c r="GK1115">
        <v>31.927319047619</v>
      </c>
      <c r="GL1115">
        <v>0.0661558441558828</v>
      </c>
      <c r="GM1115">
        <v>0.0120013736931043</v>
      </c>
      <c r="GN1115">
        <v>1</v>
      </c>
      <c r="GO1115">
        <v>1</v>
      </c>
      <c r="GP1115">
        <v>2</v>
      </c>
      <c r="GQ1115" t="s">
        <v>446</v>
      </c>
      <c r="GR1115">
        <v>3.12637</v>
      </c>
      <c r="GS1115">
        <v>2.71821</v>
      </c>
      <c r="GT1115">
        <v>0.115622</v>
      </c>
      <c r="GU1115">
        <v>0.122118</v>
      </c>
      <c r="GV1115">
        <v>0.178942</v>
      </c>
      <c r="GW1115">
        <v>0.10251</v>
      </c>
      <c r="GX1115">
        <v>31526.6</v>
      </c>
      <c r="GY1115">
        <v>33040.4</v>
      </c>
      <c r="GZ1115">
        <v>32398.8</v>
      </c>
      <c r="HA1115">
        <v>34225.2</v>
      </c>
      <c r="HB1115">
        <v>38315.1</v>
      </c>
      <c r="HC1115">
        <v>44333.6</v>
      </c>
      <c r="HD1115">
        <v>50970.8</v>
      </c>
      <c r="HE1115">
        <v>54926.7</v>
      </c>
      <c r="HF1115">
        <v>1.65597</v>
      </c>
      <c r="HG1115">
        <v>1.50435</v>
      </c>
      <c r="HH1115">
        <v>-0.134751</v>
      </c>
      <c r="HI1115">
        <v>0</v>
      </c>
      <c r="HJ1115">
        <v>50.1526</v>
      </c>
      <c r="HK1115">
        <v>999.9</v>
      </c>
      <c r="HL1115">
        <v>56.043</v>
      </c>
      <c r="HM1115">
        <v>30.454</v>
      </c>
      <c r="HN1115">
        <v>27.1751</v>
      </c>
      <c r="HO1115">
        <v>60.2671</v>
      </c>
      <c r="HP1115">
        <v>40.3005</v>
      </c>
      <c r="HQ1115">
        <v>1</v>
      </c>
      <c r="HR1115">
        <v>2.64179</v>
      </c>
      <c r="HS1115">
        <v>1.0809</v>
      </c>
      <c r="HT1115">
        <v>20.1075</v>
      </c>
      <c r="HU1115">
        <v>5.18479</v>
      </c>
      <c r="HV1115">
        <v>12.0159</v>
      </c>
      <c r="HW1115">
        <v>4.96645</v>
      </c>
      <c r="HX1115">
        <v>3.29593</v>
      </c>
      <c r="HY1115">
        <v>9999</v>
      </c>
      <c r="HZ1115">
        <v>9999</v>
      </c>
      <c r="IA1115">
        <v>999.9</v>
      </c>
      <c r="IB1115">
        <v>9999</v>
      </c>
      <c r="IC1115">
        <v>1.86325</v>
      </c>
      <c r="ID1115">
        <v>1.86812</v>
      </c>
      <c r="IE1115">
        <v>1.86783</v>
      </c>
      <c r="IF1115">
        <v>1.86905</v>
      </c>
      <c r="IG1115">
        <v>1.86981</v>
      </c>
      <c r="IH1115">
        <v>1.86584</v>
      </c>
      <c r="II1115">
        <v>1.86696</v>
      </c>
      <c r="IJ1115">
        <v>1.86843</v>
      </c>
      <c r="IK1115">
        <v>5</v>
      </c>
      <c r="IL1115">
        <v>0</v>
      </c>
      <c r="IM1115">
        <v>0</v>
      </c>
      <c r="IN1115">
        <v>0</v>
      </c>
      <c r="IO1115" t="s">
        <v>441</v>
      </c>
      <c r="IP1115" t="s">
        <v>442</v>
      </c>
      <c r="IQ1115" t="s">
        <v>443</v>
      </c>
      <c r="IR1115" t="s">
        <v>443</v>
      </c>
      <c r="IS1115" t="s">
        <v>443</v>
      </c>
      <c r="IT1115" t="s">
        <v>443</v>
      </c>
      <c r="IU1115">
        <v>0</v>
      </c>
      <c r="IV1115">
        <v>100</v>
      </c>
      <c r="IW1115">
        <v>100</v>
      </c>
      <c r="IX1115">
        <v>1.098</v>
      </c>
      <c r="IY1115">
        <v>-0.0441</v>
      </c>
      <c r="IZ1115">
        <v>1.09748391826392</v>
      </c>
      <c r="JA1115">
        <v>0</v>
      </c>
      <c r="JB1115">
        <v>0</v>
      </c>
      <c r="JC1115">
        <v>0</v>
      </c>
      <c r="JD1115">
        <v>-0.0441141096964596</v>
      </c>
      <c r="JE1115">
        <v>0</v>
      </c>
      <c r="JF1115">
        <v>0</v>
      </c>
      <c r="JG1115">
        <v>0</v>
      </c>
      <c r="JH1115">
        <v>5</v>
      </c>
      <c r="JI1115">
        <v>2273</v>
      </c>
      <c r="JJ1115">
        <v>1</v>
      </c>
      <c r="JK1115">
        <v>24</v>
      </c>
      <c r="JL1115">
        <v>29357123.4</v>
      </c>
      <c r="JM1115">
        <v>29357123.4</v>
      </c>
      <c r="JN1115">
        <v>1.54907</v>
      </c>
      <c r="JO1115">
        <v>2.63672</v>
      </c>
      <c r="JP1115">
        <v>1.54785</v>
      </c>
      <c r="JQ1115">
        <v>2.31567</v>
      </c>
      <c r="JR1115">
        <v>1.64673</v>
      </c>
      <c r="JS1115">
        <v>2.24731</v>
      </c>
      <c r="JT1115">
        <v>34.3725</v>
      </c>
      <c r="JU1115">
        <v>24.1751</v>
      </c>
      <c r="JV1115">
        <v>18</v>
      </c>
      <c r="JW1115">
        <v>489.675</v>
      </c>
      <c r="JX1115">
        <v>379.723</v>
      </c>
      <c r="JY1115">
        <v>51.1005</v>
      </c>
      <c r="JZ1115">
        <v>56.7342</v>
      </c>
      <c r="KA1115">
        <v>30.0002</v>
      </c>
      <c r="KB1115">
        <v>56.0961</v>
      </c>
      <c r="KC1115">
        <v>55.8924</v>
      </c>
      <c r="KD1115">
        <v>31.1516</v>
      </c>
      <c r="KE1115">
        <v>0</v>
      </c>
      <c r="KF1115">
        <v>100</v>
      </c>
      <c r="KG1115">
        <v>51.0583</v>
      </c>
      <c r="KH1115">
        <v>726.256</v>
      </c>
      <c r="KI1115">
        <v>26.2864</v>
      </c>
      <c r="KJ1115">
        <v>92.3497</v>
      </c>
      <c r="KK1115">
        <v>88.8516</v>
      </c>
    </row>
    <row r="1116" spans="1:297">
      <c r="A1116">
        <v>1100</v>
      </c>
      <c r="B1116">
        <v>1761427408</v>
      </c>
      <c r="C1116">
        <v>19227</v>
      </c>
      <c r="D1116" t="s">
        <v>2653</v>
      </c>
      <c r="E1116" t="s">
        <v>2654</v>
      </c>
      <c r="F1116">
        <v>5</v>
      </c>
      <c r="G1116" t="s">
        <v>2568</v>
      </c>
      <c r="H1116" t="s">
        <v>436</v>
      </c>
      <c r="I1116">
        <v>1761427399.84615</v>
      </c>
      <c r="J1116">
        <f>(K1116)/1000</f>
        <v>0</v>
      </c>
      <c r="K1116">
        <f>IF(DP1116, AN1116, AH1116)</f>
        <v>0</v>
      </c>
      <c r="L1116">
        <f>IF(DP1116, AI1116, AG1116)</f>
        <v>0</v>
      </c>
      <c r="M1116">
        <f>DR1116 - IF(AU1116&gt;1, L1116*DL1116*100.0/(AW1116), 0)</f>
        <v>0</v>
      </c>
      <c r="N1116">
        <f>((T1116-J1116/2)*M1116-L1116)/(T1116+J1116/2)</f>
        <v>0</v>
      </c>
      <c r="O1116">
        <f>N1116*(DY1116+DZ1116)/1000.0</f>
        <v>0</v>
      </c>
      <c r="P1116">
        <f>(DR1116 - IF(AU1116&gt;1, L1116*DL1116*100.0/(AW1116), 0))*(DY1116+DZ1116)/1000.0</f>
        <v>0</v>
      </c>
      <c r="Q1116">
        <f>2.0/((1/S1116-1/R1116)+SIGN(S1116)*SQRT((1/S1116-1/R1116)*(1/S1116-1/R1116) + 4*DM1116/((DM1116+1)*(DM1116+1))*(2*1/S1116*1/R1116-1/R1116*1/R1116)))</f>
        <v>0</v>
      </c>
      <c r="R1116">
        <f>IF(LEFT(DN1116,1)&lt;&gt;"0",IF(LEFT(DN1116,1)="1",3.0,DO1116),$D$5+$E$5*(EF1116*DY1116/($K$5*1000))+$F$5*(EF1116*DY1116/($K$5*1000))*MAX(MIN(DL1116,$J$5),$I$5)*MAX(MIN(DL1116,$J$5),$I$5)+$G$5*MAX(MIN(DL1116,$J$5),$I$5)*(EF1116*DY1116/($K$5*1000))+$H$5*(EF1116*DY1116/($K$5*1000))*(EF1116*DY1116/($K$5*1000)))</f>
        <v>0</v>
      </c>
      <c r="S1116">
        <f>J1116*(1000-(1000*0.61365*exp(17.502*W1116/(240.97+W1116))/(DY1116+DZ1116)+DT1116)/2)/(1000*0.61365*exp(17.502*W1116/(240.97+W1116))/(DY1116+DZ1116)-DT1116)</f>
        <v>0</v>
      </c>
      <c r="T1116">
        <f>1/((DM1116+1)/(Q1116/1.6)+1/(R1116/1.37)) + DM1116/((DM1116+1)/(Q1116/1.6) + DM1116/(R1116/1.37))</f>
        <v>0</v>
      </c>
      <c r="U1116">
        <f>(DH1116*DK1116)</f>
        <v>0</v>
      </c>
      <c r="V1116">
        <f>(EA1116+(U1116+2*0.95*5.67E-8*(((EA1116+$B$7)+273)^4-(EA1116+273)^4)-44100*J1116)/(1.84*29.3*R1116+8*0.95*5.67E-8*(EA1116+273)^3))</f>
        <v>0</v>
      </c>
      <c r="W1116">
        <f>($C$7*EB1116+$D$7*EC1116+$E$7*V1116)</f>
        <v>0</v>
      </c>
      <c r="X1116">
        <f>0.61365*exp(17.502*W1116/(240.97+W1116))</f>
        <v>0</v>
      </c>
      <c r="Y1116">
        <f>(Z1116/AA1116*100)</f>
        <v>0</v>
      </c>
      <c r="Z1116">
        <f>DT1116*(DY1116+DZ1116)/1000</f>
        <v>0</v>
      </c>
      <c r="AA1116">
        <f>0.61365*exp(17.502*EA1116/(240.97+EA1116))</f>
        <v>0</v>
      </c>
      <c r="AB1116">
        <f>(X1116-DT1116*(DY1116+DZ1116)/1000)</f>
        <v>0</v>
      </c>
      <c r="AC1116">
        <f>(-J1116*44100)</f>
        <v>0</v>
      </c>
      <c r="AD1116">
        <f>2*29.3*R1116*0.92*(EA1116-W1116)</f>
        <v>0</v>
      </c>
      <c r="AE1116">
        <f>2*0.95*5.67E-8*(((EA1116+$B$7)+273)^4-(W1116+273)^4)</f>
        <v>0</v>
      </c>
      <c r="AF1116">
        <f>U1116+AE1116+AC1116+AD1116</f>
        <v>0</v>
      </c>
      <c r="AG1116">
        <f>DX1116*AU1116*(DS1116-DR1116*(1000-AU1116*DU1116)/(1000-AU1116*DT1116))/(100*DL1116)</f>
        <v>0</v>
      </c>
      <c r="AH1116">
        <f>1000*DX1116*AU1116*(DT1116-DU1116)/(100*DL1116*(1000-AU1116*DT1116))</f>
        <v>0</v>
      </c>
      <c r="AI1116">
        <f>(AJ1116 - AK1116 - DY1116*1E3/(8.314*(EA1116+273.15)) * AM1116/DX1116 * AL1116) * DX1116/(100*DL1116) * (1000 - DU1116)/1000</f>
        <v>0</v>
      </c>
      <c r="AJ1116">
        <v>722.905773164221</v>
      </c>
      <c r="AK1116">
        <v>699.089951515151</v>
      </c>
      <c r="AL1116">
        <v>3.33885316380959</v>
      </c>
      <c r="AM1116">
        <v>65.4933450207612</v>
      </c>
      <c r="AN1116">
        <f>(AP1116 - AO1116 + DY1116*1E3/(8.314*(EA1116+273.15)) * AR1116/DX1116 * AQ1116) * DX1116/(100*DL1116) * 1000/(1000 - AP1116)</f>
        <v>0</v>
      </c>
      <c r="AO1116">
        <v>25.8926703447672</v>
      </c>
      <c r="AP1116">
        <v>57.8397793939394</v>
      </c>
      <c r="AQ1116">
        <v>0.0022245888754327</v>
      </c>
      <c r="AR1116">
        <v>110.853086517706</v>
      </c>
      <c r="AS1116">
        <v>4</v>
      </c>
      <c r="AT1116">
        <v>1</v>
      </c>
      <c r="AU1116">
        <f>IF(AS1116*$H$13&gt;=AW1116,1.0,(AW1116/(AW1116-AS1116*$H$13)))</f>
        <v>0</v>
      </c>
      <c r="AV1116">
        <f>(AU1116-1)*100</f>
        <v>0</v>
      </c>
      <c r="AW1116">
        <f>MAX(0,($B$13+$C$13*EF1116)/(1+$D$13*EF1116)*DY1116/(EA1116+273)*$E$13)</f>
        <v>0</v>
      </c>
      <c r="AX1116" t="s">
        <v>437</v>
      </c>
      <c r="AY1116" t="s">
        <v>437</v>
      </c>
      <c r="AZ1116">
        <v>0</v>
      </c>
      <c r="BA1116">
        <v>0</v>
      </c>
      <c r="BB1116">
        <f>1-AZ1116/BA1116</f>
        <v>0</v>
      </c>
      <c r="BC1116">
        <v>0</v>
      </c>
      <c r="BD1116" t="s">
        <v>437</v>
      </c>
      <c r="BE1116" t="s">
        <v>437</v>
      </c>
      <c r="BF1116">
        <v>0</v>
      </c>
      <c r="BG1116">
        <v>0</v>
      </c>
      <c r="BH1116">
        <f>1-BF1116/BG1116</f>
        <v>0</v>
      </c>
      <c r="BI1116">
        <v>0.5</v>
      </c>
      <c r="BJ1116">
        <f>DI1116</f>
        <v>0</v>
      </c>
      <c r="BK1116">
        <f>L1116</f>
        <v>0</v>
      </c>
      <c r="BL1116">
        <f>BH1116*BI1116*BJ1116</f>
        <v>0</v>
      </c>
      <c r="BM1116">
        <f>(BK1116-BC1116)/BJ1116</f>
        <v>0</v>
      </c>
      <c r="BN1116">
        <f>(BA1116-BG1116)/BG1116</f>
        <v>0</v>
      </c>
      <c r="BO1116">
        <f>AZ1116/(BB1116+AZ1116/BG1116)</f>
        <v>0</v>
      </c>
      <c r="BP1116" t="s">
        <v>437</v>
      </c>
      <c r="BQ1116">
        <v>0</v>
      </c>
      <c r="BR1116">
        <f>IF(BQ1116&lt;&gt;0, BQ1116, BO1116)</f>
        <v>0</v>
      </c>
      <c r="BS1116">
        <f>1-BR1116/BG1116</f>
        <v>0</v>
      </c>
      <c r="BT1116">
        <f>(BG1116-BF1116)/(BG1116-BR1116)</f>
        <v>0</v>
      </c>
      <c r="BU1116">
        <f>(BA1116-BG1116)/(BA1116-BR1116)</f>
        <v>0</v>
      </c>
      <c r="BV1116">
        <f>(BG1116-BF1116)/(BG1116-AZ1116)</f>
        <v>0</v>
      </c>
      <c r="BW1116">
        <f>(BA1116-BG1116)/(BA1116-AZ1116)</f>
        <v>0</v>
      </c>
      <c r="BX1116">
        <f>(BT1116*BR1116/BF1116)</f>
        <v>0</v>
      </c>
      <c r="BY1116">
        <f>(1-BX1116)</f>
        <v>0</v>
      </c>
      <c r="DH1116">
        <f>$B$11*EG1116+$C$11*EH1116+$F$11*ES1116*(1-EV1116)</f>
        <v>0</v>
      </c>
      <c r="DI1116">
        <f>DH1116*DJ1116</f>
        <v>0</v>
      </c>
      <c r="DJ1116">
        <f>($B$11*$D$9+$C$11*$D$9+$F$11*((FF1116+EX1116)/MAX(FF1116+EX1116+FG1116, 0.1)*$I$9+FG1116/MAX(FF1116+EX1116+FG1116, 0.1)*$J$9))/($B$11+$C$11+$F$11)</f>
        <v>0</v>
      </c>
      <c r="DK1116">
        <f>($B$11*$K$9+$C$11*$K$9+$F$11*((FF1116+EX1116)/MAX(FF1116+EX1116+FG1116, 0.1)*$P$9+FG1116/MAX(FF1116+EX1116+FG1116, 0.1)*$Q$9))/($B$11+$C$11+$F$11)</f>
        <v>0</v>
      </c>
      <c r="DL1116">
        <v>6</v>
      </c>
      <c r="DM1116">
        <v>0.5</v>
      </c>
      <c r="DN1116" t="s">
        <v>438</v>
      </c>
      <c r="DO1116">
        <v>2</v>
      </c>
      <c r="DP1116" t="b">
        <v>1</v>
      </c>
      <c r="DQ1116">
        <v>1761427399.84615</v>
      </c>
      <c r="DR1116">
        <v>635.426692307692</v>
      </c>
      <c r="DS1116">
        <v>687.870307692308</v>
      </c>
      <c r="DT1116">
        <v>57.8336923076923</v>
      </c>
      <c r="DU1116">
        <v>25.8967307692308</v>
      </c>
      <c r="DV1116">
        <v>634.329230769231</v>
      </c>
      <c r="DW1116">
        <v>57.8778</v>
      </c>
      <c r="DX1116">
        <v>500.004461538462</v>
      </c>
      <c r="DY1116">
        <v>90.1829923076923</v>
      </c>
      <c r="DZ1116">
        <v>0.0402811769230769</v>
      </c>
      <c r="EA1116">
        <v>52.3544923076923</v>
      </c>
      <c r="EB1116">
        <v>48.0335923076923</v>
      </c>
      <c r="EC1116">
        <v>999.9</v>
      </c>
      <c r="ED1116">
        <v>0</v>
      </c>
      <c r="EE1116">
        <v>0</v>
      </c>
      <c r="EF1116">
        <v>10004.6053846154</v>
      </c>
      <c r="EG1116">
        <v>0</v>
      </c>
      <c r="EH1116">
        <v>1209.77461538462</v>
      </c>
      <c r="EI1116">
        <v>-52.4436153846154</v>
      </c>
      <c r="EJ1116">
        <v>674.431615384615</v>
      </c>
      <c r="EK1116">
        <v>706.157538461538</v>
      </c>
      <c r="EL1116">
        <v>31.9369461538462</v>
      </c>
      <c r="EM1116">
        <v>687.870307692308</v>
      </c>
      <c r="EN1116">
        <v>25.8967307692308</v>
      </c>
      <c r="EO1116">
        <v>5.21561307692308</v>
      </c>
      <c r="EP1116">
        <v>2.33544538461538</v>
      </c>
      <c r="EQ1116">
        <v>33.5680307692308</v>
      </c>
      <c r="ER1116">
        <v>19.9229923076923</v>
      </c>
      <c r="ES1116">
        <v>1199.98923076923</v>
      </c>
      <c r="ET1116">
        <v>0.967004230769231</v>
      </c>
      <c r="EU1116">
        <v>0.0329958923076923</v>
      </c>
      <c r="EV1116">
        <v>0</v>
      </c>
      <c r="EW1116">
        <v>976.614846153846</v>
      </c>
      <c r="EX1116">
        <v>5.00059</v>
      </c>
      <c r="EY1116">
        <v>12873.1230769231</v>
      </c>
      <c r="EZ1116">
        <v>10358.6384615385</v>
      </c>
      <c r="FA1116">
        <v>63.9274615384615</v>
      </c>
      <c r="FB1116">
        <v>65.062</v>
      </c>
      <c r="FC1116">
        <v>63.937</v>
      </c>
      <c r="FD1116">
        <v>64.812</v>
      </c>
      <c r="FE1116">
        <v>65.25</v>
      </c>
      <c r="FF1116">
        <v>1155.55461538462</v>
      </c>
      <c r="FG1116">
        <v>39.4307692307692</v>
      </c>
      <c r="FH1116">
        <v>0</v>
      </c>
      <c r="FI1116">
        <v>1761427368.7</v>
      </c>
      <c r="FJ1116">
        <v>0</v>
      </c>
      <c r="FK1116">
        <v>976.76784</v>
      </c>
      <c r="FL1116">
        <v>7.21676922477441</v>
      </c>
      <c r="FM1116">
        <v>89.8153845958133</v>
      </c>
      <c r="FN1116">
        <v>12874.756</v>
      </c>
      <c r="FO1116">
        <v>15</v>
      </c>
      <c r="FP1116">
        <v>0</v>
      </c>
      <c r="FQ1116" t="s">
        <v>439</v>
      </c>
      <c r="FR1116">
        <v>0</v>
      </c>
      <c r="FS1116">
        <v>0</v>
      </c>
      <c r="FT1116">
        <v>0</v>
      </c>
      <c r="FU1116">
        <v>0</v>
      </c>
      <c r="FV1116">
        <v>0</v>
      </c>
      <c r="FW1116">
        <v>0</v>
      </c>
      <c r="FX1116">
        <v>0</v>
      </c>
      <c r="FY1116">
        <v>0</v>
      </c>
      <c r="FZ1116">
        <v>0</v>
      </c>
      <c r="GA1116">
        <v>0</v>
      </c>
      <c r="GB1116">
        <v>0</v>
      </c>
      <c r="GC1116">
        <v>-52.38959</v>
      </c>
      <c r="GD1116">
        <v>-5.67185864661662</v>
      </c>
      <c r="GE1116">
        <v>0.950616162233738</v>
      </c>
      <c r="GF1116">
        <v>0</v>
      </c>
      <c r="GG1116">
        <v>976.385205882353</v>
      </c>
      <c r="GH1116">
        <v>6.16249044883443</v>
      </c>
      <c r="GI1116">
        <v>0.654324743057411</v>
      </c>
      <c r="GJ1116">
        <v>-1</v>
      </c>
      <c r="GK1116">
        <v>31.93591</v>
      </c>
      <c r="GL1116">
        <v>0.0112330827067936</v>
      </c>
      <c r="GM1116">
        <v>0.00716295330153725</v>
      </c>
      <c r="GN1116">
        <v>1</v>
      </c>
      <c r="GO1116">
        <v>1</v>
      </c>
      <c r="GP1116">
        <v>2</v>
      </c>
      <c r="GQ1116" t="s">
        <v>446</v>
      </c>
      <c r="GR1116">
        <v>3.12641</v>
      </c>
      <c r="GS1116">
        <v>2.71851</v>
      </c>
      <c r="GT1116">
        <v>0.117635</v>
      </c>
      <c r="GU1116">
        <v>0.124214</v>
      </c>
      <c r="GV1116">
        <v>0.178949</v>
      </c>
      <c r="GW1116">
        <v>0.102501</v>
      </c>
      <c r="GX1116">
        <v>31455.1</v>
      </c>
      <c r="GY1116">
        <v>32961.1</v>
      </c>
      <c r="GZ1116">
        <v>32399.2</v>
      </c>
      <c r="HA1116">
        <v>34225.1</v>
      </c>
      <c r="HB1116">
        <v>38315.4</v>
      </c>
      <c r="HC1116">
        <v>44334</v>
      </c>
      <c r="HD1116">
        <v>50971.3</v>
      </c>
      <c r="HE1116">
        <v>54926.4</v>
      </c>
      <c r="HF1116">
        <v>1.65595</v>
      </c>
      <c r="HG1116">
        <v>1.50423</v>
      </c>
      <c r="HH1116">
        <v>-0.135224</v>
      </c>
      <c r="HI1116">
        <v>0</v>
      </c>
      <c r="HJ1116">
        <v>50.162</v>
      </c>
      <c r="HK1116">
        <v>999.9</v>
      </c>
      <c r="HL1116">
        <v>56.043</v>
      </c>
      <c r="HM1116">
        <v>30.454</v>
      </c>
      <c r="HN1116">
        <v>27.1737</v>
      </c>
      <c r="HO1116">
        <v>60.2171</v>
      </c>
      <c r="HP1116">
        <v>40.3606</v>
      </c>
      <c r="HQ1116">
        <v>1</v>
      </c>
      <c r="HR1116">
        <v>2.64191</v>
      </c>
      <c r="HS1116">
        <v>1.11999</v>
      </c>
      <c r="HT1116">
        <v>20.1072</v>
      </c>
      <c r="HU1116">
        <v>5.18524</v>
      </c>
      <c r="HV1116">
        <v>12.0159</v>
      </c>
      <c r="HW1116">
        <v>4.96655</v>
      </c>
      <c r="HX1116">
        <v>3.29595</v>
      </c>
      <c r="HY1116">
        <v>9999</v>
      </c>
      <c r="HZ1116">
        <v>9999</v>
      </c>
      <c r="IA1116">
        <v>999.9</v>
      </c>
      <c r="IB1116">
        <v>9999</v>
      </c>
      <c r="IC1116">
        <v>1.86325</v>
      </c>
      <c r="ID1116">
        <v>1.8681</v>
      </c>
      <c r="IE1116">
        <v>1.86783</v>
      </c>
      <c r="IF1116">
        <v>1.86905</v>
      </c>
      <c r="IG1116">
        <v>1.86981</v>
      </c>
      <c r="IH1116">
        <v>1.86584</v>
      </c>
      <c r="II1116">
        <v>1.86693</v>
      </c>
      <c r="IJ1116">
        <v>1.86841</v>
      </c>
      <c r="IK1116">
        <v>5</v>
      </c>
      <c r="IL1116">
        <v>0</v>
      </c>
      <c r="IM1116">
        <v>0</v>
      </c>
      <c r="IN1116">
        <v>0</v>
      </c>
      <c r="IO1116" t="s">
        <v>441</v>
      </c>
      <c r="IP1116" t="s">
        <v>442</v>
      </c>
      <c r="IQ1116" t="s">
        <v>443</v>
      </c>
      <c r="IR1116" t="s">
        <v>443</v>
      </c>
      <c r="IS1116" t="s">
        <v>443</v>
      </c>
      <c r="IT1116" t="s">
        <v>443</v>
      </c>
      <c r="IU1116">
        <v>0</v>
      </c>
      <c r="IV1116">
        <v>100</v>
      </c>
      <c r="IW1116">
        <v>100</v>
      </c>
      <c r="IX1116">
        <v>1.098</v>
      </c>
      <c r="IY1116">
        <v>-0.0441</v>
      </c>
      <c r="IZ1116">
        <v>1.09748391826392</v>
      </c>
      <c r="JA1116">
        <v>0</v>
      </c>
      <c r="JB1116">
        <v>0</v>
      </c>
      <c r="JC1116">
        <v>0</v>
      </c>
      <c r="JD1116">
        <v>-0.0441141096964596</v>
      </c>
      <c r="JE1116">
        <v>0</v>
      </c>
      <c r="JF1116">
        <v>0</v>
      </c>
      <c r="JG1116">
        <v>0</v>
      </c>
      <c r="JH1116">
        <v>5</v>
      </c>
      <c r="JI1116">
        <v>2273</v>
      </c>
      <c r="JJ1116">
        <v>1</v>
      </c>
      <c r="JK1116">
        <v>24</v>
      </c>
      <c r="JL1116">
        <v>29357123.5</v>
      </c>
      <c r="JM1116">
        <v>29357123.5</v>
      </c>
      <c r="JN1116">
        <v>1.57715</v>
      </c>
      <c r="JO1116">
        <v>2.62207</v>
      </c>
      <c r="JP1116">
        <v>1.54785</v>
      </c>
      <c r="JQ1116">
        <v>2.31445</v>
      </c>
      <c r="JR1116">
        <v>1.64673</v>
      </c>
      <c r="JS1116">
        <v>2.37305</v>
      </c>
      <c r="JT1116">
        <v>34.3725</v>
      </c>
      <c r="JU1116">
        <v>24.1838</v>
      </c>
      <c r="JV1116">
        <v>18</v>
      </c>
      <c r="JW1116">
        <v>489.652</v>
      </c>
      <c r="JX1116">
        <v>379.645</v>
      </c>
      <c r="JY1116">
        <v>51.0622</v>
      </c>
      <c r="JZ1116">
        <v>56.7321</v>
      </c>
      <c r="KA1116">
        <v>30.0002</v>
      </c>
      <c r="KB1116">
        <v>56.0951</v>
      </c>
      <c r="KC1116">
        <v>55.8924</v>
      </c>
      <c r="KD1116">
        <v>31.6953</v>
      </c>
      <c r="KE1116">
        <v>0</v>
      </c>
      <c r="KF1116">
        <v>100</v>
      </c>
      <c r="KG1116">
        <v>51.0288</v>
      </c>
      <c r="KH1116">
        <v>739.986</v>
      </c>
      <c r="KI1116">
        <v>26.2864</v>
      </c>
      <c r="KJ1116">
        <v>92.3507</v>
      </c>
      <c r="KK1116">
        <v>88.8512</v>
      </c>
    </row>
    <row r="1117" spans="1:297">
      <c r="A1117">
        <v>1101</v>
      </c>
      <c r="B1117">
        <v>1761427413</v>
      </c>
      <c r="C1117">
        <v>19232</v>
      </c>
      <c r="D1117" t="s">
        <v>2655</v>
      </c>
      <c r="E1117" t="s">
        <v>2656</v>
      </c>
      <c r="F1117">
        <v>5</v>
      </c>
      <c r="G1117" t="s">
        <v>2568</v>
      </c>
      <c r="H1117" t="s">
        <v>436</v>
      </c>
      <c r="I1117">
        <v>1761427404.84615</v>
      </c>
      <c r="J1117">
        <f>(K1117)/1000</f>
        <v>0</v>
      </c>
      <c r="K1117">
        <f>IF(DP1117, AN1117, AH1117)</f>
        <v>0</v>
      </c>
      <c r="L1117">
        <f>IF(DP1117, AI1117, AG1117)</f>
        <v>0</v>
      </c>
      <c r="M1117">
        <f>DR1117 - IF(AU1117&gt;1, L1117*DL1117*100.0/(AW1117), 0)</f>
        <v>0</v>
      </c>
      <c r="N1117">
        <f>((T1117-J1117/2)*M1117-L1117)/(T1117+J1117/2)</f>
        <v>0</v>
      </c>
      <c r="O1117">
        <f>N1117*(DY1117+DZ1117)/1000.0</f>
        <v>0</v>
      </c>
      <c r="P1117">
        <f>(DR1117 - IF(AU1117&gt;1, L1117*DL1117*100.0/(AW1117), 0))*(DY1117+DZ1117)/1000.0</f>
        <v>0</v>
      </c>
      <c r="Q1117">
        <f>2.0/((1/S1117-1/R1117)+SIGN(S1117)*SQRT((1/S1117-1/R1117)*(1/S1117-1/R1117) + 4*DM1117/((DM1117+1)*(DM1117+1))*(2*1/S1117*1/R1117-1/R1117*1/R1117)))</f>
        <v>0</v>
      </c>
      <c r="R1117">
        <f>IF(LEFT(DN1117,1)&lt;&gt;"0",IF(LEFT(DN1117,1)="1",3.0,DO1117),$D$5+$E$5*(EF1117*DY1117/($K$5*1000))+$F$5*(EF1117*DY1117/($K$5*1000))*MAX(MIN(DL1117,$J$5),$I$5)*MAX(MIN(DL1117,$J$5),$I$5)+$G$5*MAX(MIN(DL1117,$J$5),$I$5)*(EF1117*DY1117/($K$5*1000))+$H$5*(EF1117*DY1117/($K$5*1000))*(EF1117*DY1117/($K$5*1000)))</f>
        <v>0</v>
      </c>
      <c r="S1117">
        <f>J1117*(1000-(1000*0.61365*exp(17.502*W1117/(240.97+W1117))/(DY1117+DZ1117)+DT1117)/2)/(1000*0.61365*exp(17.502*W1117/(240.97+W1117))/(DY1117+DZ1117)-DT1117)</f>
        <v>0</v>
      </c>
      <c r="T1117">
        <f>1/((DM1117+1)/(Q1117/1.6)+1/(R1117/1.37)) + DM1117/((DM1117+1)/(Q1117/1.6) + DM1117/(R1117/1.37))</f>
        <v>0</v>
      </c>
      <c r="U1117">
        <f>(DH1117*DK1117)</f>
        <v>0</v>
      </c>
      <c r="V1117">
        <f>(EA1117+(U1117+2*0.95*5.67E-8*(((EA1117+$B$7)+273)^4-(EA1117+273)^4)-44100*J1117)/(1.84*29.3*R1117+8*0.95*5.67E-8*(EA1117+273)^3))</f>
        <v>0</v>
      </c>
      <c r="W1117">
        <f>($C$7*EB1117+$D$7*EC1117+$E$7*V1117)</f>
        <v>0</v>
      </c>
      <c r="X1117">
        <f>0.61365*exp(17.502*W1117/(240.97+W1117))</f>
        <v>0</v>
      </c>
      <c r="Y1117">
        <f>(Z1117/AA1117*100)</f>
        <v>0</v>
      </c>
      <c r="Z1117">
        <f>DT1117*(DY1117+DZ1117)/1000</f>
        <v>0</v>
      </c>
      <c r="AA1117">
        <f>0.61365*exp(17.502*EA1117/(240.97+EA1117))</f>
        <v>0</v>
      </c>
      <c r="AB1117">
        <f>(X1117-DT1117*(DY1117+DZ1117)/1000)</f>
        <v>0</v>
      </c>
      <c r="AC1117">
        <f>(-J1117*44100)</f>
        <v>0</v>
      </c>
      <c r="AD1117">
        <f>2*29.3*R1117*0.92*(EA1117-W1117)</f>
        <v>0</v>
      </c>
      <c r="AE1117">
        <f>2*0.95*5.67E-8*(((EA1117+$B$7)+273)^4-(W1117+273)^4)</f>
        <v>0</v>
      </c>
      <c r="AF1117">
        <f>U1117+AE1117+AC1117+AD1117</f>
        <v>0</v>
      </c>
      <c r="AG1117">
        <f>DX1117*AU1117*(DS1117-DR1117*(1000-AU1117*DU1117)/(1000-AU1117*DT1117))/(100*DL1117)</f>
        <v>0</v>
      </c>
      <c r="AH1117">
        <f>1000*DX1117*AU1117*(DT1117-DU1117)/(100*DL1117*(1000-AU1117*DT1117))</f>
        <v>0</v>
      </c>
      <c r="AI1117">
        <f>(AJ1117 - AK1117 - DY1117*1E3/(8.314*(EA1117+273.15)) * AM1117/DX1117 * AL1117) * DX1117/(100*DL1117) * (1000 - DU1117)/1000</f>
        <v>0</v>
      </c>
      <c r="AJ1117">
        <v>741.052551001586</v>
      </c>
      <c r="AK1117">
        <v>716.629733333333</v>
      </c>
      <c r="AL1117">
        <v>3.53308501228649</v>
      </c>
      <c r="AM1117">
        <v>65.4933450207612</v>
      </c>
      <c r="AN1117">
        <f>(AP1117 - AO1117 + DY1117*1E3/(8.314*(EA1117+273.15)) * AR1117/DX1117 * AQ1117) * DX1117/(100*DL1117) * 1000/(1000 - AP1117)</f>
        <v>0</v>
      </c>
      <c r="AO1117">
        <v>25.8879905039647</v>
      </c>
      <c r="AP1117">
        <v>57.8370775757575</v>
      </c>
      <c r="AQ1117">
        <v>0.000647679327860226</v>
      </c>
      <c r="AR1117">
        <v>110.853086517706</v>
      </c>
      <c r="AS1117">
        <v>4</v>
      </c>
      <c r="AT1117">
        <v>1</v>
      </c>
      <c r="AU1117">
        <f>IF(AS1117*$H$13&gt;=AW1117,1.0,(AW1117/(AW1117-AS1117*$H$13)))</f>
        <v>0</v>
      </c>
      <c r="AV1117">
        <f>(AU1117-1)*100</f>
        <v>0</v>
      </c>
      <c r="AW1117">
        <f>MAX(0,($B$13+$C$13*EF1117)/(1+$D$13*EF1117)*DY1117/(EA1117+273)*$E$13)</f>
        <v>0</v>
      </c>
      <c r="AX1117" t="s">
        <v>437</v>
      </c>
      <c r="AY1117" t="s">
        <v>437</v>
      </c>
      <c r="AZ1117">
        <v>0</v>
      </c>
      <c r="BA1117">
        <v>0</v>
      </c>
      <c r="BB1117">
        <f>1-AZ1117/BA1117</f>
        <v>0</v>
      </c>
      <c r="BC1117">
        <v>0</v>
      </c>
      <c r="BD1117" t="s">
        <v>437</v>
      </c>
      <c r="BE1117" t="s">
        <v>437</v>
      </c>
      <c r="BF1117">
        <v>0</v>
      </c>
      <c r="BG1117">
        <v>0</v>
      </c>
      <c r="BH1117">
        <f>1-BF1117/BG1117</f>
        <v>0</v>
      </c>
      <c r="BI1117">
        <v>0.5</v>
      </c>
      <c r="BJ1117">
        <f>DI1117</f>
        <v>0</v>
      </c>
      <c r="BK1117">
        <f>L1117</f>
        <v>0</v>
      </c>
      <c r="BL1117">
        <f>BH1117*BI1117*BJ1117</f>
        <v>0</v>
      </c>
      <c r="BM1117">
        <f>(BK1117-BC1117)/BJ1117</f>
        <v>0</v>
      </c>
      <c r="BN1117">
        <f>(BA1117-BG1117)/BG1117</f>
        <v>0</v>
      </c>
      <c r="BO1117">
        <f>AZ1117/(BB1117+AZ1117/BG1117)</f>
        <v>0</v>
      </c>
      <c r="BP1117" t="s">
        <v>437</v>
      </c>
      <c r="BQ1117">
        <v>0</v>
      </c>
      <c r="BR1117">
        <f>IF(BQ1117&lt;&gt;0, BQ1117, BO1117)</f>
        <v>0</v>
      </c>
      <c r="BS1117">
        <f>1-BR1117/BG1117</f>
        <v>0</v>
      </c>
      <c r="BT1117">
        <f>(BG1117-BF1117)/(BG1117-BR1117)</f>
        <v>0</v>
      </c>
      <c r="BU1117">
        <f>(BA1117-BG1117)/(BA1117-BR1117)</f>
        <v>0</v>
      </c>
      <c r="BV1117">
        <f>(BG1117-BF1117)/(BG1117-AZ1117)</f>
        <v>0</v>
      </c>
      <c r="BW1117">
        <f>(BA1117-BG1117)/(BA1117-AZ1117)</f>
        <v>0</v>
      </c>
      <c r="BX1117">
        <f>(BT1117*BR1117/BF1117)</f>
        <v>0</v>
      </c>
      <c r="BY1117">
        <f>(1-BX1117)</f>
        <v>0</v>
      </c>
      <c r="DH1117">
        <f>$B$11*EG1117+$C$11*EH1117+$F$11*ES1117*(1-EV1117)</f>
        <v>0</v>
      </c>
      <c r="DI1117">
        <f>DH1117*DJ1117</f>
        <v>0</v>
      </c>
      <c r="DJ1117">
        <f>($B$11*$D$9+$C$11*$D$9+$F$11*((FF1117+EX1117)/MAX(FF1117+EX1117+FG1117, 0.1)*$I$9+FG1117/MAX(FF1117+EX1117+FG1117, 0.1)*$J$9))/($B$11+$C$11+$F$11)</f>
        <v>0</v>
      </c>
      <c r="DK1117">
        <f>($B$11*$K$9+$C$11*$K$9+$F$11*((FF1117+EX1117)/MAX(FF1117+EX1117+FG1117, 0.1)*$P$9+FG1117/MAX(FF1117+EX1117+FG1117, 0.1)*$Q$9))/($B$11+$C$11+$F$11)</f>
        <v>0</v>
      </c>
      <c r="DL1117">
        <v>6</v>
      </c>
      <c r="DM1117">
        <v>0.5</v>
      </c>
      <c r="DN1117" t="s">
        <v>438</v>
      </c>
      <c r="DO1117">
        <v>2</v>
      </c>
      <c r="DP1117" t="b">
        <v>1</v>
      </c>
      <c r="DQ1117">
        <v>1761427404.84615</v>
      </c>
      <c r="DR1117">
        <v>651.759</v>
      </c>
      <c r="DS1117">
        <v>705.265846153846</v>
      </c>
      <c r="DT1117">
        <v>57.8316538461539</v>
      </c>
      <c r="DU1117">
        <v>25.8933538461538</v>
      </c>
      <c r="DV1117">
        <v>650.661538461538</v>
      </c>
      <c r="DW1117">
        <v>57.8757538461538</v>
      </c>
      <c r="DX1117">
        <v>500.003923076923</v>
      </c>
      <c r="DY1117">
        <v>90.1830692307692</v>
      </c>
      <c r="DZ1117">
        <v>0.0403814923076923</v>
      </c>
      <c r="EA1117">
        <v>52.3558</v>
      </c>
      <c r="EB1117">
        <v>48.0319461538462</v>
      </c>
      <c r="EC1117">
        <v>999.9</v>
      </c>
      <c r="ED1117">
        <v>0</v>
      </c>
      <c r="EE1117">
        <v>0</v>
      </c>
      <c r="EF1117">
        <v>10004.6438461538</v>
      </c>
      <c r="EG1117">
        <v>0</v>
      </c>
      <c r="EH1117">
        <v>1209.75153846154</v>
      </c>
      <c r="EI1117">
        <v>-53.5067923076923</v>
      </c>
      <c r="EJ1117">
        <v>691.765153846154</v>
      </c>
      <c r="EK1117">
        <v>724.012923076923</v>
      </c>
      <c r="EL1117">
        <v>31.9382769230769</v>
      </c>
      <c r="EM1117">
        <v>705.265846153846</v>
      </c>
      <c r="EN1117">
        <v>25.8933538461538</v>
      </c>
      <c r="EO1117">
        <v>5.21543461538462</v>
      </c>
      <c r="EP1117">
        <v>2.33514307692308</v>
      </c>
      <c r="EQ1117">
        <v>33.5674153846154</v>
      </c>
      <c r="ER1117">
        <v>19.9209</v>
      </c>
      <c r="ES1117">
        <v>1199.98076923077</v>
      </c>
      <c r="ET1117">
        <v>0.967004230769231</v>
      </c>
      <c r="EU1117">
        <v>0.0329958923076923</v>
      </c>
      <c r="EV1117">
        <v>0</v>
      </c>
      <c r="EW1117">
        <v>977.152307692308</v>
      </c>
      <c r="EX1117">
        <v>5.00059</v>
      </c>
      <c r="EY1117">
        <v>12879.9692307692</v>
      </c>
      <c r="EZ1117">
        <v>10358.5538461538</v>
      </c>
      <c r="FA1117">
        <v>63.937</v>
      </c>
      <c r="FB1117">
        <v>65.062</v>
      </c>
      <c r="FC1117">
        <v>63.937</v>
      </c>
      <c r="FD1117">
        <v>64.812</v>
      </c>
      <c r="FE1117">
        <v>65.25</v>
      </c>
      <c r="FF1117">
        <v>1155.54846153846</v>
      </c>
      <c r="FG1117">
        <v>39.4276923076923</v>
      </c>
      <c r="FH1117">
        <v>0</v>
      </c>
      <c r="FI1117">
        <v>1761427373.5</v>
      </c>
      <c r="FJ1117">
        <v>0</v>
      </c>
      <c r="FK1117">
        <v>977.26988</v>
      </c>
      <c r="FL1117">
        <v>6.93669228653898</v>
      </c>
      <c r="FM1117">
        <v>83.0923075531996</v>
      </c>
      <c r="FN1117">
        <v>12881.292</v>
      </c>
      <c r="FO1117">
        <v>15</v>
      </c>
      <c r="FP1117">
        <v>0</v>
      </c>
      <c r="FQ1117" t="s">
        <v>439</v>
      </c>
      <c r="FR1117">
        <v>0</v>
      </c>
      <c r="FS1117">
        <v>0</v>
      </c>
      <c r="FT1117">
        <v>0</v>
      </c>
      <c r="FU1117">
        <v>0</v>
      </c>
      <c r="FV1117">
        <v>0</v>
      </c>
      <c r="FW1117">
        <v>0</v>
      </c>
      <c r="FX1117">
        <v>0</v>
      </c>
      <c r="FY1117">
        <v>0</v>
      </c>
      <c r="FZ1117">
        <v>0</v>
      </c>
      <c r="GA1117">
        <v>0</v>
      </c>
      <c r="GB1117">
        <v>0</v>
      </c>
      <c r="GC1117">
        <v>-52.9828285714286</v>
      </c>
      <c r="GD1117">
        <v>-9.98128831168839</v>
      </c>
      <c r="GE1117">
        <v>1.27732739888628</v>
      </c>
      <c r="GF1117">
        <v>0</v>
      </c>
      <c r="GG1117">
        <v>976.936588235294</v>
      </c>
      <c r="GH1117">
        <v>6.47385789771887</v>
      </c>
      <c r="GI1117">
        <v>0.672621697610832</v>
      </c>
      <c r="GJ1117">
        <v>-1</v>
      </c>
      <c r="GK1117">
        <v>31.9382428571429</v>
      </c>
      <c r="GL1117">
        <v>0.0279662337662522</v>
      </c>
      <c r="GM1117">
        <v>0.00776252115577646</v>
      </c>
      <c r="GN1117">
        <v>1</v>
      </c>
      <c r="GO1117">
        <v>1</v>
      </c>
      <c r="GP1117">
        <v>2</v>
      </c>
      <c r="GQ1117" t="s">
        <v>446</v>
      </c>
      <c r="GR1117">
        <v>3.12632</v>
      </c>
      <c r="GS1117">
        <v>2.71845</v>
      </c>
      <c r="GT1117">
        <v>0.119712</v>
      </c>
      <c r="GU1117">
        <v>0.126105</v>
      </c>
      <c r="GV1117">
        <v>0.178974</v>
      </c>
      <c r="GW1117">
        <v>0.102488</v>
      </c>
      <c r="GX1117">
        <v>31380.4</v>
      </c>
      <c r="GY1117">
        <v>32889.6</v>
      </c>
      <c r="GZ1117">
        <v>32398.8</v>
      </c>
      <c r="HA1117">
        <v>34225.1</v>
      </c>
      <c r="HB1117">
        <v>38314.2</v>
      </c>
      <c r="HC1117">
        <v>44334.8</v>
      </c>
      <c r="HD1117">
        <v>50970.8</v>
      </c>
      <c r="HE1117">
        <v>54926.4</v>
      </c>
      <c r="HF1117">
        <v>1.65597</v>
      </c>
      <c r="HG1117">
        <v>1.5041</v>
      </c>
      <c r="HH1117">
        <v>-0.134658</v>
      </c>
      <c r="HI1117">
        <v>0</v>
      </c>
      <c r="HJ1117">
        <v>50.1747</v>
      </c>
      <c r="HK1117">
        <v>999.9</v>
      </c>
      <c r="HL1117">
        <v>56.019</v>
      </c>
      <c r="HM1117">
        <v>30.454</v>
      </c>
      <c r="HN1117">
        <v>27.1618</v>
      </c>
      <c r="HO1117">
        <v>60.0771</v>
      </c>
      <c r="HP1117">
        <v>40.3205</v>
      </c>
      <c r="HQ1117">
        <v>1</v>
      </c>
      <c r="HR1117">
        <v>2.64204</v>
      </c>
      <c r="HS1117">
        <v>1.12413</v>
      </c>
      <c r="HT1117">
        <v>20.1073</v>
      </c>
      <c r="HU1117">
        <v>5.18569</v>
      </c>
      <c r="HV1117">
        <v>12.0159</v>
      </c>
      <c r="HW1117">
        <v>4.96675</v>
      </c>
      <c r="HX1117">
        <v>3.29588</v>
      </c>
      <c r="HY1117">
        <v>9999</v>
      </c>
      <c r="HZ1117">
        <v>9999</v>
      </c>
      <c r="IA1117">
        <v>999.9</v>
      </c>
      <c r="IB1117">
        <v>9999</v>
      </c>
      <c r="IC1117">
        <v>1.86325</v>
      </c>
      <c r="ID1117">
        <v>1.8681</v>
      </c>
      <c r="IE1117">
        <v>1.86783</v>
      </c>
      <c r="IF1117">
        <v>1.86905</v>
      </c>
      <c r="IG1117">
        <v>1.86981</v>
      </c>
      <c r="IH1117">
        <v>1.86585</v>
      </c>
      <c r="II1117">
        <v>1.86693</v>
      </c>
      <c r="IJ1117">
        <v>1.86839</v>
      </c>
      <c r="IK1117">
        <v>5</v>
      </c>
      <c r="IL1117">
        <v>0</v>
      </c>
      <c r="IM1117">
        <v>0</v>
      </c>
      <c r="IN1117">
        <v>0</v>
      </c>
      <c r="IO1117" t="s">
        <v>441</v>
      </c>
      <c r="IP1117" t="s">
        <v>442</v>
      </c>
      <c r="IQ1117" t="s">
        <v>443</v>
      </c>
      <c r="IR1117" t="s">
        <v>443</v>
      </c>
      <c r="IS1117" t="s">
        <v>443</v>
      </c>
      <c r="IT1117" t="s">
        <v>443</v>
      </c>
      <c r="IU1117">
        <v>0</v>
      </c>
      <c r="IV1117">
        <v>100</v>
      </c>
      <c r="IW1117">
        <v>100</v>
      </c>
      <c r="IX1117">
        <v>1.098</v>
      </c>
      <c r="IY1117">
        <v>-0.0441</v>
      </c>
      <c r="IZ1117">
        <v>1.09748391826392</v>
      </c>
      <c r="JA1117">
        <v>0</v>
      </c>
      <c r="JB1117">
        <v>0</v>
      </c>
      <c r="JC1117">
        <v>0</v>
      </c>
      <c r="JD1117">
        <v>-0.0441141096964596</v>
      </c>
      <c r="JE1117">
        <v>0</v>
      </c>
      <c r="JF1117">
        <v>0</v>
      </c>
      <c r="JG1117">
        <v>0</v>
      </c>
      <c r="JH1117">
        <v>5</v>
      </c>
      <c r="JI1117">
        <v>2273</v>
      </c>
      <c r="JJ1117">
        <v>1</v>
      </c>
      <c r="JK1117">
        <v>24</v>
      </c>
      <c r="JL1117">
        <v>29357123.6</v>
      </c>
      <c r="JM1117">
        <v>29357123.6</v>
      </c>
      <c r="JN1117">
        <v>1.60645</v>
      </c>
      <c r="JO1117">
        <v>2.62695</v>
      </c>
      <c r="JP1117">
        <v>1.54785</v>
      </c>
      <c r="JQ1117">
        <v>2.31445</v>
      </c>
      <c r="JR1117">
        <v>1.64673</v>
      </c>
      <c r="JS1117">
        <v>2.36938</v>
      </c>
      <c r="JT1117">
        <v>34.3497</v>
      </c>
      <c r="JU1117">
        <v>24.1838</v>
      </c>
      <c r="JV1117">
        <v>18</v>
      </c>
      <c r="JW1117">
        <v>489.633</v>
      </c>
      <c r="JX1117">
        <v>379.537</v>
      </c>
      <c r="JY1117">
        <v>51.0256</v>
      </c>
      <c r="JZ1117">
        <v>56.7303</v>
      </c>
      <c r="KA1117">
        <v>30</v>
      </c>
      <c r="KB1117">
        <v>56.0885</v>
      </c>
      <c r="KC1117">
        <v>55.8849</v>
      </c>
      <c r="KD1117">
        <v>32.2313</v>
      </c>
      <c r="KE1117">
        <v>0</v>
      </c>
      <c r="KF1117">
        <v>100</v>
      </c>
      <c r="KG1117">
        <v>50.998</v>
      </c>
      <c r="KH1117">
        <v>753.623</v>
      </c>
      <c r="KI1117">
        <v>26.2864</v>
      </c>
      <c r="KJ1117">
        <v>92.3496</v>
      </c>
      <c r="KK1117">
        <v>88.8512</v>
      </c>
    </row>
    <row r="1118" spans="1:297">
      <c r="A1118">
        <v>1102</v>
      </c>
      <c r="B1118">
        <v>1761427418</v>
      </c>
      <c r="C1118">
        <v>19237</v>
      </c>
      <c r="D1118" t="s">
        <v>2657</v>
      </c>
      <c r="E1118" t="s">
        <v>2658</v>
      </c>
      <c r="F1118">
        <v>5</v>
      </c>
      <c r="G1118" t="s">
        <v>2568</v>
      </c>
      <c r="H1118" t="s">
        <v>436</v>
      </c>
      <c r="I1118">
        <v>1761427409.84615</v>
      </c>
      <c r="J1118">
        <f>(K1118)/1000</f>
        <v>0</v>
      </c>
      <c r="K1118">
        <f>IF(DP1118, AN1118, AH1118)</f>
        <v>0</v>
      </c>
      <c r="L1118">
        <f>IF(DP1118, AI1118, AG1118)</f>
        <v>0</v>
      </c>
      <c r="M1118">
        <f>DR1118 - IF(AU1118&gt;1, L1118*DL1118*100.0/(AW1118), 0)</f>
        <v>0</v>
      </c>
      <c r="N1118">
        <f>((T1118-J1118/2)*M1118-L1118)/(T1118+J1118/2)</f>
        <v>0</v>
      </c>
      <c r="O1118">
        <f>N1118*(DY1118+DZ1118)/1000.0</f>
        <v>0</v>
      </c>
      <c r="P1118">
        <f>(DR1118 - IF(AU1118&gt;1, L1118*DL1118*100.0/(AW1118), 0))*(DY1118+DZ1118)/1000.0</f>
        <v>0</v>
      </c>
      <c r="Q1118">
        <f>2.0/((1/S1118-1/R1118)+SIGN(S1118)*SQRT((1/S1118-1/R1118)*(1/S1118-1/R1118) + 4*DM1118/((DM1118+1)*(DM1118+1))*(2*1/S1118*1/R1118-1/R1118*1/R1118)))</f>
        <v>0</v>
      </c>
      <c r="R1118">
        <f>IF(LEFT(DN1118,1)&lt;&gt;"0",IF(LEFT(DN1118,1)="1",3.0,DO1118),$D$5+$E$5*(EF1118*DY1118/($K$5*1000))+$F$5*(EF1118*DY1118/($K$5*1000))*MAX(MIN(DL1118,$J$5),$I$5)*MAX(MIN(DL1118,$J$5),$I$5)+$G$5*MAX(MIN(DL1118,$J$5),$I$5)*(EF1118*DY1118/($K$5*1000))+$H$5*(EF1118*DY1118/($K$5*1000))*(EF1118*DY1118/($K$5*1000)))</f>
        <v>0</v>
      </c>
      <c r="S1118">
        <f>J1118*(1000-(1000*0.61365*exp(17.502*W1118/(240.97+W1118))/(DY1118+DZ1118)+DT1118)/2)/(1000*0.61365*exp(17.502*W1118/(240.97+W1118))/(DY1118+DZ1118)-DT1118)</f>
        <v>0</v>
      </c>
      <c r="T1118">
        <f>1/((DM1118+1)/(Q1118/1.6)+1/(R1118/1.37)) + DM1118/((DM1118+1)/(Q1118/1.6) + DM1118/(R1118/1.37))</f>
        <v>0</v>
      </c>
      <c r="U1118">
        <f>(DH1118*DK1118)</f>
        <v>0</v>
      </c>
      <c r="V1118">
        <f>(EA1118+(U1118+2*0.95*5.67E-8*(((EA1118+$B$7)+273)^4-(EA1118+273)^4)-44100*J1118)/(1.84*29.3*R1118+8*0.95*5.67E-8*(EA1118+273)^3))</f>
        <v>0</v>
      </c>
      <c r="W1118">
        <f>($C$7*EB1118+$D$7*EC1118+$E$7*V1118)</f>
        <v>0</v>
      </c>
      <c r="X1118">
        <f>0.61365*exp(17.502*W1118/(240.97+W1118))</f>
        <v>0</v>
      </c>
      <c r="Y1118">
        <f>(Z1118/AA1118*100)</f>
        <v>0</v>
      </c>
      <c r="Z1118">
        <f>DT1118*(DY1118+DZ1118)/1000</f>
        <v>0</v>
      </c>
      <c r="AA1118">
        <f>0.61365*exp(17.502*EA1118/(240.97+EA1118))</f>
        <v>0</v>
      </c>
      <c r="AB1118">
        <f>(X1118-DT1118*(DY1118+DZ1118)/1000)</f>
        <v>0</v>
      </c>
      <c r="AC1118">
        <f>(-J1118*44100)</f>
        <v>0</v>
      </c>
      <c r="AD1118">
        <f>2*29.3*R1118*0.92*(EA1118-W1118)</f>
        <v>0</v>
      </c>
      <c r="AE1118">
        <f>2*0.95*5.67E-8*(((EA1118+$B$7)+273)^4-(W1118+273)^4)</f>
        <v>0</v>
      </c>
      <c r="AF1118">
        <f>U1118+AE1118+AC1118+AD1118</f>
        <v>0</v>
      </c>
      <c r="AG1118">
        <f>DX1118*AU1118*(DS1118-DR1118*(1000-AU1118*DU1118)/(1000-AU1118*DT1118))/(100*DL1118)</f>
        <v>0</v>
      </c>
      <c r="AH1118">
        <f>1000*DX1118*AU1118*(DT1118-DU1118)/(100*DL1118*(1000-AU1118*DT1118))</f>
        <v>0</v>
      </c>
      <c r="AI1118">
        <f>(AJ1118 - AK1118 - DY1118*1E3/(8.314*(EA1118+273.15)) * AM1118/DX1118 * AL1118) * DX1118/(100*DL1118) * (1000 - DU1118)/1000</f>
        <v>0</v>
      </c>
      <c r="AJ1118">
        <v>756.666970210889</v>
      </c>
      <c r="AK1118">
        <v>732.731333333333</v>
      </c>
      <c r="AL1118">
        <v>3.19685773600875</v>
      </c>
      <c r="AM1118">
        <v>65.4933450207612</v>
      </c>
      <c r="AN1118">
        <f>(AP1118 - AO1118 + DY1118*1E3/(8.314*(EA1118+273.15)) * AR1118/DX1118 * AQ1118) * DX1118/(100*DL1118) * 1000/(1000 - AP1118)</f>
        <v>0</v>
      </c>
      <c r="AO1118">
        <v>25.8846120006984</v>
      </c>
      <c r="AP1118">
        <v>57.8273266666667</v>
      </c>
      <c r="AQ1118">
        <v>-0.000984648926414684</v>
      </c>
      <c r="AR1118">
        <v>110.853086517706</v>
      </c>
      <c r="AS1118">
        <v>4</v>
      </c>
      <c r="AT1118">
        <v>1</v>
      </c>
      <c r="AU1118">
        <f>IF(AS1118*$H$13&gt;=AW1118,1.0,(AW1118/(AW1118-AS1118*$H$13)))</f>
        <v>0</v>
      </c>
      <c r="AV1118">
        <f>(AU1118-1)*100</f>
        <v>0</v>
      </c>
      <c r="AW1118">
        <f>MAX(0,($B$13+$C$13*EF1118)/(1+$D$13*EF1118)*DY1118/(EA1118+273)*$E$13)</f>
        <v>0</v>
      </c>
      <c r="AX1118" t="s">
        <v>437</v>
      </c>
      <c r="AY1118" t="s">
        <v>437</v>
      </c>
      <c r="AZ1118">
        <v>0</v>
      </c>
      <c r="BA1118">
        <v>0</v>
      </c>
      <c r="BB1118">
        <f>1-AZ1118/BA1118</f>
        <v>0</v>
      </c>
      <c r="BC1118">
        <v>0</v>
      </c>
      <c r="BD1118" t="s">
        <v>437</v>
      </c>
      <c r="BE1118" t="s">
        <v>437</v>
      </c>
      <c r="BF1118">
        <v>0</v>
      </c>
      <c r="BG1118">
        <v>0</v>
      </c>
      <c r="BH1118">
        <f>1-BF1118/BG1118</f>
        <v>0</v>
      </c>
      <c r="BI1118">
        <v>0.5</v>
      </c>
      <c r="BJ1118">
        <f>DI1118</f>
        <v>0</v>
      </c>
      <c r="BK1118">
        <f>L1118</f>
        <v>0</v>
      </c>
      <c r="BL1118">
        <f>BH1118*BI1118*BJ1118</f>
        <v>0</v>
      </c>
      <c r="BM1118">
        <f>(BK1118-BC1118)/BJ1118</f>
        <v>0</v>
      </c>
      <c r="BN1118">
        <f>(BA1118-BG1118)/BG1118</f>
        <v>0</v>
      </c>
      <c r="BO1118">
        <f>AZ1118/(BB1118+AZ1118/BG1118)</f>
        <v>0</v>
      </c>
      <c r="BP1118" t="s">
        <v>437</v>
      </c>
      <c r="BQ1118">
        <v>0</v>
      </c>
      <c r="BR1118">
        <f>IF(BQ1118&lt;&gt;0, BQ1118, BO1118)</f>
        <v>0</v>
      </c>
      <c r="BS1118">
        <f>1-BR1118/BG1118</f>
        <v>0</v>
      </c>
      <c r="BT1118">
        <f>(BG1118-BF1118)/(BG1118-BR1118)</f>
        <v>0</v>
      </c>
      <c r="BU1118">
        <f>(BA1118-BG1118)/(BA1118-BR1118)</f>
        <v>0</v>
      </c>
      <c r="BV1118">
        <f>(BG1118-BF1118)/(BG1118-AZ1118)</f>
        <v>0</v>
      </c>
      <c r="BW1118">
        <f>(BA1118-BG1118)/(BA1118-AZ1118)</f>
        <v>0</v>
      </c>
      <c r="BX1118">
        <f>(BT1118*BR1118/BF1118)</f>
        <v>0</v>
      </c>
      <c r="BY1118">
        <f>(1-BX1118)</f>
        <v>0</v>
      </c>
      <c r="DH1118">
        <f>$B$11*EG1118+$C$11*EH1118+$F$11*ES1118*(1-EV1118)</f>
        <v>0</v>
      </c>
      <c r="DI1118">
        <f>DH1118*DJ1118</f>
        <v>0</v>
      </c>
      <c r="DJ1118">
        <f>($B$11*$D$9+$C$11*$D$9+$F$11*((FF1118+EX1118)/MAX(FF1118+EX1118+FG1118, 0.1)*$I$9+FG1118/MAX(FF1118+EX1118+FG1118, 0.1)*$J$9))/($B$11+$C$11+$F$11)</f>
        <v>0</v>
      </c>
      <c r="DK1118">
        <f>($B$11*$K$9+$C$11*$K$9+$F$11*((FF1118+EX1118)/MAX(FF1118+EX1118+FG1118, 0.1)*$P$9+FG1118/MAX(FF1118+EX1118+FG1118, 0.1)*$Q$9))/($B$11+$C$11+$F$11)</f>
        <v>0</v>
      </c>
      <c r="DL1118">
        <v>6</v>
      </c>
      <c r="DM1118">
        <v>0.5</v>
      </c>
      <c r="DN1118" t="s">
        <v>438</v>
      </c>
      <c r="DO1118">
        <v>2</v>
      </c>
      <c r="DP1118" t="b">
        <v>1</v>
      </c>
      <c r="DQ1118">
        <v>1761427409.84615</v>
      </c>
      <c r="DR1118">
        <v>667.918615384615</v>
      </c>
      <c r="DS1118">
        <v>721.543538461539</v>
      </c>
      <c r="DT1118">
        <v>57.8332461538462</v>
      </c>
      <c r="DU1118">
        <v>25.8893692307692</v>
      </c>
      <c r="DV1118">
        <v>666.821230769231</v>
      </c>
      <c r="DW1118">
        <v>57.8773461538461</v>
      </c>
      <c r="DX1118">
        <v>500.012076923077</v>
      </c>
      <c r="DY1118">
        <v>90.1836461538462</v>
      </c>
      <c r="DZ1118">
        <v>0.0403742307692308</v>
      </c>
      <c r="EA1118">
        <v>52.3528307692308</v>
      </c>
      <c r="EB1118">
        <v>48.0372307692308</v>
      </c>
      <c r="EC1118">
        <v>999.9</v>
      </c>
      <c r="ED1118">
        <v>0</v>
      </c>
      <c r="EE1118">
        <v>0</v>
      </c>
      <c r="EF1118">
        <v>10004.03</v>
      </c>
      <c r="EG1118">
        <v>0</v>
      </c>
      <c r="EH1118">
        <v>1209.73846153846</v>
      </c>
      <c r="EI1118">
        <v>-53.6248076923077</v>
      </c>
      <c r="EJ1118">
        <v>708.917769230769</v>
      </c>
      <c r="EK1118">
        <v>740.720230769231</v>
      </c>
      <c r="EL1118">
        <v>31.9438538461538</v>
      </c>
      <c r="EM1118">
        <v>721.543538461539</v>
      </c>
      <c r="EN1118">
        <v>25.8893692307692</v>
      </c>
      <c r="EO1118">
        <v>5.21561307692308</v>
      </c>
      <c r="EP1118">
        <v>2.33479923076923</v>
      </c>
      <c r="EQ1118">
        <v>33.5680230769231</v>
      </c>
      <c r="ER1118">
        <v>19.9185230769231</v>
      </c>
      <c r="ES1118">
        <v>1199.99923076923</v>
      </c>
      <c r="ET1118">
        <v>0.967004923076923</v>
      </c>
      <c r="EU1118">
        <v>0.0329952384615385</v>
      </c>
      <c r="EV1118">
        <v>0</v>
      </c>
      <c r="EW1118">
        <v>977.672461538462</v>
      </c>
      <c r="EX1118">
        <v>5.00059</v>
      </c>
      <c r="EY1118">
        <v>12887.0615384615</v>
      </c>
      <c r="EZ1118">
        <v>10358.7076923077</v>
      </c>
      <c r="FA1118">
        <v>63.937</v>
      </c>
      <c r="FB1118">
        <v>65.062</v>
      </c>
      <c r="FC1118">
        <v>63.937</v>
      </c>
      <c r="FD1118">
        <v>64.8168461538462</v>
      </c>
      <c r="FE1118">
        <v>65.25</v>
      </c>
      <c r="FF1118">
        <v>1155.56923076923</v>
      </c>
      <c r="FG1118">
        <v>39.4269230769231</v>
      </c>
      <c r="FH1118">
        <v>0</v>
      </c>
      <c r="FI1118">
        <v>1761427378.9</v>
      </c>
      <c r="FJ1118">
        <v>0</v>
      </c>
      <c r="FK1118">
        <v>977.837923076923</v>
      </c>
      <c r="FL1118">
        <v>5.298188028885</v>
      </c>
      <c r="FM1118">
        <v>79.9179487055092</v>
      </c>
      <c r="FN1118">
        <v>12888.3461538462</v>
      </c>
      <c r="FO1118">
        <v>15</v>
      </c>
      <c r="FP1118">
        <v>0</v>
      </c>
      <c r="FQ1118" t="s">
        <v>439</v>
      </c>
      <c r="FR1118">
        <v>0</v>
      </c>
      <c r="FS1118">
        <v>0</v>
      </c>
      <c r="FT1118">
        <v>0</v>
      </c>
      <c r="FU1118">
        <v>0</v>
      </c>
      <c r="FV1118">
        <v>0</v>
      </c>
      <c r="FW1118">
        <v>0</v>
      </c>
      <c r="FX1118">
        <v>0</v>
      </c>
      <c r="FY1118">
        <v>0</v>
      </c>
      <c r="FZ1118">
        <v>0</v>
      </c>
      <c r="GA1118">
        <v>0</v>
      </c>
      <c r="GB1118">
        <v>0</v>
      </c>
      <c r="GC1118">
        <v>-53.66892</v>
      </c>
      <c r="GD1118">
        <v>-2.38446315789463</v>
      </c>
      <c r="GE1118">
        <v>0.708779849882881</v>
      </c>
      <c r="GF1118">
        <v>0</v>
      </c>
      <c r="GG1118">
        <v>977.424705882353</v>
      </c>
      <c r="GH1118">
        <v>6.33152024261302</v>
      </c>
      <c r="GI1118">
        <v>0.656380293705863</v>
      </c>
      <c r="GJ1118">
        <v>-1</v>
      </c>
      <c r="GK1118">
        <v>31.94037</v>
      </c>
      <c r="GL1118">
        <v>0.0785233082706805</v>
      </c>
      <c r="GM1118">
        <v>0.0092884390507772</v>
      </c>
      <c r="GN1118">
        <v>1</v>
      </c>
      <c r="GO1118">
        <v>1</v>
      </c>
      <c r="GP1118">
        <v>2</v>
      </c>
      <c r="GQ1118" t="s">
        <v>446</v>
      </c>
      <c r="GR1118">
        <v>3.12635</v>
      </c>
      <c r="GS1118">
        <v>2.71822</v>
      </c>
      <c r="GT1118">
        <v>0.121599</v>
      </c>
      <c r="GU1118">
        <v>0.127931</v>
      </c>
      <c r="GV1118">
        <v>0.178956</v>
      </c>
      <c r="GW1118">
        <v>0.102481</v>
      </c>
      <c r="GX1118">
        <v>31312.7</v>
      </c>
      <c r="GY1118">
        <v>32820.3</v>
      </c>
      <c r="GZ1118">
        <v>32398.5</v>
      </c>
      <c r="HA1118">
        <v>34224.8</v>
      </c>
      <c r="HB1118">
        <v>38314.9</v>
      </c>
      <c r="HC1118">
        <v>44334.8</v>
      </c>
      <c r="HD1118">
        <v>50970.7</v>
      </c>
      <c r="HE1118">
        <v>54925.7</v>
      </c>
      <c r="HF1118">
        <v>1.65575</v>
      </c>
      <c r="HG1118">
        <v>1.50417</v>
      </c>
      <c r="HH1118">
        <v>-0.135154</v>
      </c>
      <c r="HI1118">
        <v>0</v>
      </c>
      <c r="HJ1118">
        <v>50.1873</v>
      </c>
      <c r="HK1118">
        <v>999.9</v>
      </c>
      <c r="HL1118">
        <v>56.019</v>
      </c>
      <c r="HM1118">
        <v>30.454</v>
      </c>
      <c r="HN1118">
        <v>27.163</v>
      </c>
      <c r="HO1118">
        <v>60.3271</v>
      </c>
      <c r="HP1118">
        <v>40.3285</v>
      </c>
      <c r="HQ1118">
        <v>1</v>
      </c>
      <c r="HR1118">
        <v>2.64213</v>
      </c>
      <c r="HS1118">
        <v>1.15261</v>
      </c>
      <c r="HT1118">
        <v>20.1071</v>
      </c>
      <c r="HU1118">
        <v>5.18479</v>
      </c>
      <c r="HV1118">
        <v>12.0159</v>
      </c>
      <c r="HW1118">
        <v>4.9671</v>
      </c>
      <c r="HX1118">
        <v>3.29593</v>
      </c>
      <c r="HY1118">
        <v>9999</v>
      </c>
      <c r="HZ1118">
        <v>9999</v>
      </c>
      <c r="IA1118">
        <v>999.9</v>
      </c>
      <c r="IB1118">
        <v>9999</v>
      </c>
      <c r="IC1118">
        <v>1.86325</v>
      </c>
      <c r="ID1118">
        <v>1.86809</v>
      </c>
      <c r="IE1118">
        <v>1.86783</v>
      </c>
      <c r="IF1118">
        <v>1.86905</v>
      </c>
      <c r="IG1118">
        <v>1.86981</v>
      </c>
      <c r="IH1118">
        <v>1.86585</v>
      </c>
      <c r="II1118">
        <v>1.86693</v>
      </c>
      <c r="IJ1118">
        <v>1.8684</v>
      </c>
      <c r="IK1118">
        <v>5</v>
      </c>
      <c r="IL1118">
        <v>0</v>
      </c>
      <c r="IM1118">
        <v>0</v>
      </c>
      <c r="IN1118">
        <v>0</v>
      </c>
      <c r="IO1118" t="s">
        <v>441</v>
      </c>
      <c r="IP1118" t="s">
        <v>442</v>
      </c>
      <c r="IQ1118" t="s">
        <v>443</v>
      </c>
      <c r="IR1118" t="s">
        <v>443</v>
      </c>
      <c r="IS1118" t="s">
        <v>443</v>
      </c>
      <c r="IT1118" t="s">
        <v>443</v>
      </c>
      <c r="IU1118">
        <v>0</v>
      </c>
      <c r="IV1118">
        <v>100</v>
      </c>
      <c r="IW1118">
        <v>100</v>
      </c>
      <c r="IX1118">
        <v>1.097</v>
      </c>
      <c r="IY1118">
        <v>-0.0441</v>
      </c>
      <c r="IZ1118">
        <v>1.09748391826392</v>
      </c>
      <c r="JA1118">
        <v>0</v>
      </c>
      <c r="JB1118">
        <v>0</v>
      </c>
      <c r="JC1118">
        <v>0</v>
      </c>
      <c r="JD1118">
        <v>-0.0441141096964596</v>
      </c>
      <c r="JE1118">
        <v>0</v>
      </c>
      <c r="JF1118">
        <v>0</v>
      </c>
      <c r="JG1118">
        <v>0</v>
      </c>
      <c r="JH1118">
        <v>5</v>
      </c>
      <c r="JI1118">
        <v>2273</v>
      </c>
      <c r="JJ1118">
        <v>1</v>
      </c>
      <c r="JK1118">
        <v>24</v>
      </c>
      <c r="JL1118">
        <v>29357123.6</v>
      </c>
      <c r="JM1118">
        <v>29357123.6</v>
      </c>
      <c r="JN1118">
        <v>1.63208</v>
      </c>
      <c r="JO1118">
        <v>2.6355</v>
      </c>
      <c r="JP1118">
        <v>1.54785</v>
      </c>
      <c r="JQ1118">
        <v>2.31445</v>
      </c>
      <c r="JR1118">
        <v>1.64673</v>
      </c>
      <c r="JS1118">
        <v>2.27417</v>
      </c>
      <c r="JT1118">
        <v>34.3497</v>
      </c>
      <c r="JU1118">
        <v>24.1751</v>
      </c>
      <c r="JV1118">
        <v>18</v>
      </c>
      <c r="JW1118">
        <v>489.465</v>
      </c>
      <c r="JX1118">
        <v>379.583</v>
      </c>
      <c r="JY1118">
        <v>50.9965</v>
      </c>
      <c r="JZ1118">
        <v>56.7242</v>
      </c>
      <c r="KA1118">
        <v>30.0002</v>
      </c>
      <c r="KB1118">
        <v>56.0885</v>
      </c>
      <c r="KC1118">
        <v>55.8849</v>
      </c>
      <c r="KD1118">
        <v>32.811</v>
      </c>
      <c r="KE1118">
        <v>0</v>
      </c>
      <c r="KF1118">
        <v>100</v>
      </c>
      <c r="KG1118">
        <v>50.9466</v>
      </c>
      <c r="KH1118">
        <v>773.942</v>
      </c>
      <c r="KI1118">
        <v>26.2864</v>
      </c>
      <c r="KJ1118">
        <v>92.3492</v>
      </c>
      <c r="KK1118">
        <v>88.8502</v>
      </c>
    </row>
    <row r="1119" spans="1:297">
      <c r="A1119">
        <v>1103</v>
      </c>
      <c r="B1119">
        <v>1761427423</v>
      </c>
      <c r="C1119">
        <v>19242</v>
      </c>
      <c r="D1119" t="s">
        <v>2659</v>
      </c>
      <c r="E1119" t="s">
        <v>2660</v>
      </c>
      <c r="F1119">
        <v>5</v>
      </c>
      <c r="G1119" t="s">
        <v>2568</v>
      </c>
      <c r="H1119" t="s">
        <v>436</v>
      </c>
      <c r="I1119">
        <v>1761427414.84615</v>
      </c>
      <c r="J1119">
        <f>(K1119)/1000</f>
        <v>0</v>
      </c>
      <c r="K1119">
        <f>IF(DP1119, AN1119, AH1119)</f>
        <v>0</v>
      </c>
      <c r="L1119">
        <f>IF(DP1119, AI1119, AG1119)</f>
        <v>0</v>
      </c>
      <c r="M1119">
        <f>DR1119 - IF(AU1119&gt;1, L1119*DL1119*100.0/(AW1119), 0)</f>
        <v>0</v>
      </c>
      <c r="N1119">
        <f>((T1119-J1119/2)*M1119-L1119)/(T1119+J1119/2)</f>
        <v>0</v>
      </c>
      <c r="O1119">
        <f>N1119*(DY1119+DZ1119)/1000.0</f>
        <v>0</v>
      </c>
      <c r="P1119">
        <f>(DR1119 - IF(AU1119&gt;1, L1119*DL1119*100.0/(AW1119), 0))*(DY1119+DZ1119)/1000.0</f>
        <v>0</v>
      </c>
      <c r="Q1119">
        <f>2.0/((1/S1119-1/R1119)+SIGN(S1119)*SQRT((1/S1119-1/R1119)*(1/S1119-1/R1119) + 4*DM1119/((DM1119+1)*(DM1119+1))*(2*1/S1119*1/R1119-1/R1119*1/R1119)))</f>
        <v>0</v>
      </c>
      <c r="R1119">
        <f>IF(LEFT(DN1119,1)&lt;&gt;"0",IF(LEFT(DN1119,1)="1",3.0,DO1119),$D$5+$E$5*(EF1119*DY1119/($K$5*1000))+$F$5*(EF1119*DY1119/($K$5*1000))*MAX(MIN(DL1119,$J$5),$I$5)*MAX(MIN(DL1119,$J$5),$I$5)+$G$5*MAX(MIN(DL1119,$J$5),$I$5)*(EF1119*DY1119/($K$5*1000))+$H$5*(EF1119*DY1119/($K$5*1000))*(EF1119*DY1119/($K$5*1000)))</f>
        <v>0</v>
      </c>
      <c r="S1119">
        <f>J1119*(1000-(1000*0.61365*exp(17.502*W1119/(240.97+W1119))/(DY1119+DZ1119)+DT1119)/2)/(1000*0.61365*exp(17.502*W1119/(240.97+W1119))/(DY1119+DZ1119)-DT1119)</f>
        <v>0</v>
      </c>
      <c r="T1119">
        <f>1/((DM1119+1)/(Q1119/1.6)+1/(R1119/1.37)) + DM1119/((DM1119+1)/(Q1119/1.6) + DM1119/(R1119/1.37))</f>
        <v>0</v>
      </c>
      <c r="U1119">
        <f>(DH1119*DK1119)</f>
        <v>0</v>
      </c>
      <c r="V1119">
        <f>(EA1119+(U1119+2*0.95*5.67E-8*(((EA1119+$B$7)+273)^4-(EA1119+273)^4)-44100*J1119)/(1.84*29.3*R1119+8*0.95*5.67E-8*(EA1119+273)^3))</f>
        <v>0</v>
      </c>
      <c r="W1119">
        <f>($C$7*EB1119+$D$7*EC1119+$E$7*V1119)</f>
        <v>0</v>
      </c>
      <c r="X1119">
        <f>0.61365*exp(17.502*W1119/(240.97+W1119))</f>
        <v>0</v>
      </c>
      <c r="Y1119">
        <f>(Z1119/AA1119*100)</f>
        <v>0</v>
      </c>
      <c r="Z1119">
        <f>DT1119*(DY1119+DZ1119)/1000</f>
        <v>0</v>
      </c>
      <c r="AA1119">
        <f>0.61365*exp(17.502*EA1119/(240.97+EA1119))</f>
        <v>0</v>
      </c>
      <c r="AB1119">
        <f>(X1119-DT1119*(DY1119+DZ1119)/1000)</f>
        <v>0</v>
      </c>
      <c r="AC1119">
        <f>(-J1119*44100)</f>
        <v>0</v>
      </c>
      <c r="AD1119">
        <f>2*29.3*R1119*0.92*(EA1119-W1119)</f>
        <v>0</v>
      </c>
      <c r="AE1119">
        <f>2*0.95*5.67E-8*(((EA1119+$B$7)+273)^4-(W1119+273)^4)</f>
        <v>0</v>
      </c>
      <c r="AF1119">
        <f>U1119+AE1119+AC1119+AD1119</f>
        <v>0</v>
      </c>
      <c r="AG1119">
        <f>DX1119*AU1119*(DS1119-DR1119*(1000-AU1119*DU1119)/(1000-AU1119*DT1119))/(100*DL1119)</f>
        <v>0</v>
      </c>
      <c r="AH1119">
        <f>1000*DX1119*AU1119*(DT1119-DU1119)/(100*DL1119*(1000-AU1119*DT1119))</f>
        <v>0</v>
      </c>
      <c r="AI1119">
        <f>(AJ1119 - AK1119 - DY1119*1E3/(8.314*(EA1119+273.15)) * AM1119/DX1119 * AL1119) * DX1119/(100*DL1119) * (1000 - DU1119)/1000</f>
        <v>0</v>
      </c>
      <c r="AJ1119">
        <v>772.240658007384</v>
      </c>
      <c r="AK1119">
        <v>748.383478787879</v>
      </c>
      <c r="AL1119">
        <v>3.10046629526741</v>
      </c>
      <c r="AM1119">
        <v>65.4933450207612</v>
      </c>
      <c r="AN1119">
        <f>(AP1119 - AO1119 + DY1119*1E3/(8.314*(EA1119+273.15)) * AR1119/DX1119 * AQ1119) * DX1119/(100*DL1119) * 1000/(1000 - AP1119)</f>
        <v>0</v>
      </c>
      <c r="AO1119">
        <v>25.8786134394397</v>
      </c>
      <c r="AP1119">
        <v>57.8478151515151</v>
      </c>
      <c r="AQ1119">
        <v>0.000960190070887792</v>
      </c>
      <c r="AR1119">
        <v>110.853086517706</v>
      </c>
      <c r="AS1119">
        <v>4</v>
      </c>
      <c r="AT1119">
        <v>1</v>
      </c>
      <c r="AU1119">
        <f>IF(AS1119*$H$13&gt;=AW1119,1.0,(AW1119/(AW1119-AS1119*$H$13)))</f>
        <v>0</v>
      </c>
      <c r="AV1119">
        <f>(AU1119-1)*100</f>
        <v>0</v>
      </c>
      <c r="AW1119">
        <f>MAX(0,($B$13+$C$13*EF1119)/(1+$D$13*EF1119)*DY1119/(EA1119+273)*$E$13)</f>
        <v>0</v>
      </c>
      <c r="AX1119" t="s">
        <v>437</v>
      </c>
      <c r="AY1119" t="s">
        <v>437</v>
      </c>
      <c r="AZ1119">
        <v>0</v>
      </c>
      <c r="BA1119">
        <v>0</v>
      </c>
      <c r="BB1119">
        <f>1-AZ1119/BA1119</f>
        <v>0</v>
      </c>
      <c r="BC1119">
        <v>0</v>
      </c>
      <c r="BD1119" t="s">
        <v>437</v>
      </c>
      <c r="BE1119" t="s">
        <v>437</v>
      </c>
      <c r="BF1119">
        <v>0</v>
      </c>
      <c r="BG1119">
        <v>0</v>
      </c>
      <c r="BH1119">
        <f>1-BF1119/BG1119</f>
        <v>0</v>
      </c>
      <c r="BI1119">
        <v>0.5</v>
      </c>
      <c r="BJ1119">
        <f>DI1119</f>
        <v>0</v>
      </c>
      <c r="BK1119">
        <f>L1119</f>
        <v>0</v>
      </c>
      <c r="BL1119">
        <f>BH1119*BI1119*BJ1119</f>
        <v>0</v>
      </c>
      <c r="BM1119">
        <f>(BK1119-BC1119)/BJ1119</f>
        <v>0</v>
      </c>
      <c r="BN1119">
        <f>(BA1119-BG1119)/BG1119</f>
        <v>0</v>
      </c>
      <c r="BO1119">
        <f>AZ1119/(BB1119+AZ1119/BG1119)</f>
        <v>0</v>
      </c>
      <c r="BP1119" t="s">
        <v>437</v>
      </c>
      <c r="BQ1119">
        <v>0</v>
      </c>
      <c r="BR1119">
        <f>IF(BQ1119&lt;&gt;0, BQ1119, BO1119)</f>
        <v>0</v>
      </c>
      <c r="BS1119">
        <f>1-BR1119/BG1119</f>
        <v>0</v>
      </c>
      <c r="BT1119">
        <f>(BG1119-BF1119)/(BG1119-BR1119)</f>
        <v>0</v>
      </c>
      <c r="BU1119">
        <f>(BA1119-BG1119)/(BA1119-BR1119)</f>
        <v>0</v>
      </c>
      <c r="BV1119">
        <f>(BG1119-BF1119)/(BG1119-AZ1119)</f>
        <v>0</v>
      </c>
      <c r="BW1119">
        <f>(BA1119-BG1119)/(BA1119-AZ1119)</f>
        <v>0</v>
      </c>
      <c r="BX1119">
        <f>(BT1119*BR1119/BF1119)</f>
        <v>0</v>
      </c>
      <c r="BY1119">
        <f>(1-BX1119)</f>
        <v>0</v>
      </c>
      <c r="DH1119">
        <f>$B$11*EG1119+$C$11*EH1119+$F$11*ES1119*(1-EV1119)</f>
        <v>0</v>
      </c>
      <c r="DI1119">
        <f>DH1119*DJ1119</f>
        <v>0</v>
      </c>
      <c r="DJ1119">
        <f>($B$11*$D$9+$C$11*$D$9+$F$11*((FF1119+EX1119)/MAX(FF1119+EX1119+FG1119, 0.1)*$I$9+FG1119/MAX(FF1119+EX1119+FG1119, 0.1)*$J$9))/($B$11+$C$11+$F$11)</f>
        <v>0</v>
      </c>
      <c r="DK1119">
        <f>($B$11*$K$9+$C$11*$K$9+$F$11*((FF1119+EX1119)/MAX(FF1119+EX1119+FG1119, 0.1)*$P$9+FG1119/MAX(FF1119+EX1119+FG1119, 0.1)*$Q$9))/($B$11+$C$11+$F$11)</f>
        <v>0</v>
      </c>
      <c r="DL1119">
        <v>6</v>
      </c>
      <c r="DM1119">
        <v>0.5</v>
      </c>
      <c r="DN1119" t="s">
        <v>438</v>
      </c>
      <c r="DO1119">
        <v>2</v>
      </c>
      <c r="DP1119" t="b">
        <v>1</v>
      </c>
      <c r="DQ1119">
        <v>1761427414.84615</v>
      </c>
      <c r="DR1119">
        <v>683.526769230769</v>
      </c>
      <c r="DS1119">
        <v>737.573307692308</v>
      </c>
      <c r="DT1119">
        <v>57.8351846153846</v>
      </c>
      <c r="DU1119">
        <v>25.8850384615385</v>
      </c>
      <c r="DV1119">
        <v>682.429307692308</v>
      </c>
      <c r="DW1119">
        <v>57.8792923076923</v>
      </c>
      <c r="DX1119">
        <v>500.013692307692</v>
      </c>
      <c r="DY1119">
        <v>90.1844769230769</v>
      </c>
      <c r="DZ1119">
        <v>0.0403039076923077</v>
      </c>
      <c r="EA1119">
        <v>52.3514384615385</v>
      </c>
      <c r="EB1119">
        <v>48.0410692307692</v>
      </c>
      <c r="EC1119">
        <v>999.9</v>
      </c>
      <c r="ED1119">
        <v>0</v>
      </c>
      <c r="EE1119">
        <v>0</v>
      </c>
      <c r="EF1119">
        <v>10013.0323076923</v>
      </c>
      <c r="EG1119">
        <v>0</v>
      </c>
      <c r="EH1119">
        <v>1209.71</v>
      </c>
      <c r="EI1119">
        <v>-54.0463615384615</v>
      </c>
      <c r="EJ1119">
        <v>725.485538461538</v>
      </c>
      <c r="EK1119">
        <v>757.172615384615</v>
      </c>
      <c r="EL1119">
        <v>31.9501307692308</v>
      </c>
      <c r="EM1119">
        <v>737.573307692308</v>
      </c>
      <c r="EN1119">
        <v>25.8850384615385</v>
      </c>
      <c r="EO1119">
        <v>5.21583769230769</v>
      </c>
      <c r="EP1119">
        <v>2.33442923076923</v>
      </c>
      <c r="EQ1119">
        <v>33.5687923076923</v>
      </c>
      <c r="ER1119">
        <v>19.9159615384615</v>
      </c>
      <c r="ES1119">
        <v>1199.99076923077</v>
      </c>
      <c r="ET1119">
        <v>0.967006846153846</v>
      </c>
      <c r="EU1119">
        <v>0.0329933692307692</v>
      </c>
      <c r="EV1119">
        <v>0</v>
      </c>
      <c r="EW1119">
        <v>978.227923076923</v>
      </c>
      <c r="EX1119">
        <v>5.00059</v>
      </c>
      <c r="EY1119">
        <v>12893.8076923077</v>
      </c>
      <c r="EZ1119">
        <v>10358.6615384615</v>
      </c>
      <c r="FA1119">
        <v>63.937</v>
      </c>
      <c r="FB1119">
        <v>65.062</v>
      </c>
      <c r="FC1119">
        <v>63.937</v>
      </c>
      <c r="FD1119">
        <v>64.8216923076923</v>
      </c>
      <c r="FE1119">
        <v>65.25</v>
      </c>
      <c r="FF1119">
        <v>1155.56461538462</v>
      </c>
      <c r="FG1119">
        <v>39.4223076923077</v>
      </c>
      <c r="FH1119">
        <v>0</v>
      </c>
      <c r="FI1119">
        <v>1761427383.7</v>
      </c>
      <c r="FJ1119">
        <v>0</v>
      </c>
      <c r="FK1119">
        <v>978.276076923077</v>
      </c>
      <c r="FL1119">
        <v>5.9671111229045</v>
      </c>
      <c r="FM1119">
        <v>80.1675214480228</v>
      </c>
      <c r="FN1119">
        <v>12894.7269230769</v>
      </c>
      <c r="FO1119">
        <v>15</v>
      </c>
      <c r="FP1119">
        <v>0</v>
      </c>
      <c r="FQ1119" t="s">
        <v>439</v>
      </c>
      <c r="FR1119">
        <v>0</v>
      </c>
      <c r="FS1119">
        <v>0</v>
      </c>
      <c r="FT1119">
        <v>0</v>
      </c>
      <c r="FU1119">
        <v>0</v>
      </c>
      <c r="FV1119">
        <v>0</v>
      </c>
      <c r="FW1119">
        <v>0</v>
      </c>
      <c r="FX1119">
        <v>0</v>
      </c>
      <c r="FY1119">
        <v>0</v>
      </c>
      <c r="FZ1119">
        <v>0</v>
      </c>
      <c r="GA1119">
        <v>0</v>
      </c>
      <c r="GB1119">
        <v>0</v>
      </c>
      <c r="GC1119">
        <v>-53.7703619047619</v>
      </c>
      <c r="GD1119">
        <v>-3.20784935064936</v>
      </c>
      <c r="GE1119">
        <v>0.759555858616255</v>
      </c>
      <c r="GF1119">
        <v>0</v>
      </c>
      <c r="GG1119">
        <v>977.940176470588</v>
      </c>
      <c r="GH1119">
        <v>6.08375859478757</v>
      </c>
      <c r="GI1119">
        <v>0.631617599808262</v>
      </c>
      <c r="GJ1119">
        <v>-1</v>
      </c>
      <c r="GK1119">
        <v>31.9474666666667</v>
      </c>
      <c r="GL1119">
        <v>0.075109090909125</v>
      </c>
      <c r="GM1119">
        <v>0.00931610655101409</v>
      </c>
      <c r="GN1119">
        <v>1</v>
      </c>
      <c r="GO1119">
        <v>1</v>
      </c>
      <c r="GP1119">
        <v>2</v>
      </c>
      <c r="GQ1119" t="s">
        <v>446</v>
      </c>
      <c r="GR1119">
        <v>3.12636</v>
      </c>
      <c r="GS1119">
        <v>2.71822</v>
      </c>
      <c r="GT1119">
        <v>0.12342</v>
      </c>
      <c r="GU1119">
        <v>0.129938</v>
      </c>
      <c r="GV1119">
        <v>0.179001</v>
      </c>
      <c r="GW1119">
        <v>0.102463</v>
      </c>
      <c r="GX1119">
        <v>31247.7</v>
      </c>
      <c r="GY1119">
        <v>32744.3</v>
      </c>
      <c r="GZ1119">
        <v>32398.6</v>
      </c>
      <c r="HA1119">
        <v>34224.6</v>
      </c>
      <c r="HB1119">
        <v>38313.4</v>
      </c>
      <c r="HC1119">
        <v>44335.9</v>
      </c>
      <c r="HD1119">
        <v>50970.9</v>
      </c>
      <c r="HE1119">
        <v>54925.8</v>
      </c>
      <c r="HF1119">
        <v>1.6559</v>
      </c>
      <c r="HG1119">
        <v>1.5044</v>
      </c>
      <c r="HH1119">
        <v>-0.137251</v>
      </c>
      <c r="HI1119">
        <v>0</v>
      </c>
      <c r="HJ1119">
        <v>50.2003</v>
      </c>
      <c r="HK1119">
        <v>999.9</v>
      </c>
      <c r="HL1119">
        <v>56.019</v>
      </c>
      <c r="HM1119">
        <v>30.454</v>
      </c>
      <c r="HN1119">
        <v>27.1633</v>
      </c>
      <c r="HO1119">
        <v>59.9771</v>
      </c>
      <c r="HP1119">
        <v>40.5689</v>
      </c>
      <c r="HQ1119">
        <v>1</v>
      </c>
      <c r="HR1119">
        <v>2.64235</v>
      </c>
      <c r="HS1119">
        <v>1.22917</v>
      </c>
      <c r="HT1119">
        <v>20.1064</v>
      </c>
      <c r="HU1119">
        <v>5.18479</v>
      </c>
      <c r="HV1119">
        <v>12.0159</v>
      </c>
      <c r="HW1119">
        <v>4.96665</v>
      </c>
      <c r="HX1119">
        <v>3.29595</v>
      </c>
      <c r="HY1119">
        <v>9999</v>
      </c>
      <c r="HZ1119">
        <v>9999</v>
      </c>
      <c r="IA1119">
        <v>999.9</v>
      </c>
      <c r="IB1119">
        <v>9999</v>
      </c>
      <c r="IC1119">
        <v>1.86325</v>
      </c>
      <c r="ID1119">
        <v>1.86809</v>
      </c>
      <c r="IE1119">
        <v>1.86783</v>
      </c>
      <c r="IF1119">
        <v>1.86905</v>
      </c>
      <c r="IG1119">
        <v>1.86981</v>
      </c>
      <c r="IH1119">
        <v>1.86584</v>
      </c>
      <c r="II1119">
        <v>1.86693</v>
      </c>
      <c r="IJ1119">
        <v>1.86836</v>
      </c>
      <c r="IK1119">
        <v>5</v>
      </c>
      <c r="IL1119">
        <v>0</v>
      </c>
      <c r="IM1119">
        <v>0</v>
      </c>
      <c r="IN1119">
        <v>0</v>
      </c>
      <c r="IO1119" t="s">
        <v>441</v>
      </c>
      <c r="IP1119" t="s">
        <v>442</v>
      </c>
      <c r="IQ1119" t="s">
        <v>443</v>
      </c>
      <c r="IR1119" t="s">
        <v>443</v>
      </c>
      <c r="IS1119" t="s">
        <v>443</v>
      </c>
      <c r="IT1119" t="s">
        <v>443</v>
      </c>
      <c r="IU1119">
        <v>0</v>
      </c>
      <c r="IV1119">
        <v>100</v>
      </c>
      <c r="IW1119">
        <v>100</v>
      </c>
      <c r="IX1119">
        <v>1.097</v>
      </c>
      <c r="IY1119">
        <v>-0.0441</v>
      </c>
      <c r="IZ1119">
        <v>1.09748391826392</v>
      </c>
      <c r="JA1119">
        <v>0</v>
      </c>
      <c r="JB1119">
        <v>0</v>
      </c>
      <c r="JC1119">
        <v>0</v>
      </c>
      <c r="JD1119">
        <v>-0.0441141096964596</v>
      </c>
      <c r="JE1119">
        <v>0</v>
      </c>
      <c r="JF1119">
        <v>0</v>
      </c>
      <c r="JG1119">
        <v>0</v>
      </c>
      <c r="JH1119">
        <v>5</v>
      </c>
      <c r="JI1119">
        <v>2273</v>
      </c>
      <c r="JJ1119">
        <v>1</v>
      </c>
      <c r="JK1119">
        <v>24</v>
      </c>
      <c r="JL1119">
        <v>29357123.7</v>
      </c>
      <c r="JM1119">
        <v>29357123.7</v>
      </c>
      <c r="JN1119">
        <v>1.66504</v>
      </c>
      <c r="JO1119">
        <v>2.62817</v>
      </c>
      <c r="JP1119">
        <v>1.54785</v>
      </c>
      <c r="JQ1119">
        <v>2.31445</v>
      </c>
      <c r="JR1119">
        <v>1.64673</v>
      </c>
      <c r="JS1119">
        <v>2.34131</v>
      </c>
      <c r="JT1119">
        <v>34.3497</v>
      </c>
      <c r="JU1119">
        <v>24.1838</v>
      </c>
      <c r="JV1119">
        <v>18</v>
      </c>
      <c r="JW1119">
        <v>489.56</v>
      </c>
      <c r="JX1119">
        <v>379.723</v>
      </c>
      <c r="JY1119">
        <v>50.9502</v>
      </c>
      <c r="JZ1119">
        <v>56.7242</v>
      </c>
      <c r="KA1119">
        <v>30.0002</v>
      </c>
      <c r="KB1119">
        <v>56.0853</v>
      </c>
      <c r="KC1119">
        <v>55.8849</v>
      </c>
      <c r="KD1119">
        <v>33.4014</v>
      </c>
      <c r="KE1119">
        <v>0</v>
      </c>
      <c r="KF1119">
        <v>100</v>
      </c>
      <c r="KG1119">
        <v>50.9023</v>
      </c>
      <c r="KH1119">
        <v>787.407</v>
      </c>
      <c r="KI1119">
        <v>26.2864</v>
      </c>
      <c r="KJ1119">
        <v>92.3496</v>
      </c>
      <c r="KK1119">
        <v>88.85</v>
      </c>
    </row>
    <row r="1120" spans="1:297">
      <c r="A1120">
        <v>1104</v>
      </c>
      <c r="B1120">
        <v>1761427428</v>
      </c>
      <c r="C1120">
        <v>19247</v>
      </c>
      <c r="D1120" t="s">
        <v>2661</v>
      </c>
      <c r="E1120" t="s">
        <v>2662</v>
      </c>
      <c r="F1120">
        <v>5</v>
      </c>
      <c r="G1120" t="s">
        <v>2568</v>
      </c>
      <c r="H1120" t="s">
        <v>436</v>
      </c>
      <c r="I1120">
        <v>1761427419.84615</v>
      </c>
      <c r="J1120">
        <f>(K1120)/1000</f>
        <v>0</v>
      </c>
      <c r="K1120">
        <f>IF(DP1120, AN1120, AH1120)</f>
        <v>0</v>
      </c>
      <c r="L1120">
        <f>IF(DP1120, AI1120, AG1120)</f>
        <v>0</v>
      </c>
      <c r="M1120">
        <f>DR1120 - IF(AU1120&gt;1, L1120*DL1120*100.0/(AW1120), 0)</f>
        <v>0</v>
      </c>
      <c r="N1120">
        <f>((T1120-J1120/2)*M1120-L1120)/(T1120+J1120/2)</f>
        <v>0</v>
      </c>
      <c r="O1120">
        <f>N1120*(DY1120+DZ1120)/1000.0</f>
        <v>0</v>
      </c>
      <c r="P1120">
        <f>(DR1120 - IF(AU1120&gt;1, L1120*DL1120*100.0/(AW1120), 0))*(DY1120+DZ1120)/1000.0</f>
        <v>0</v>
      </c>
      <c r="Q1120">
        <f>2.0/((1/S1120-1/R1120)+SIGN(S1120)*SQRT((1/S1120-1/R1120)*(1/S1120-1/R1120) + 4*DM1120/((DM1120+1)*(DM1120+1))*(2*1/S1120*1/R1120-1/R1120*1/R1120)))</f>
        <v>0</v>
      </c>
      <c r="R1120">
        <f>IF(LEFT(DN1120,1)&lt;&gt;"0",IF(LEFT(DN1120,1)="1",3.0,DO1120),$D$5+$E$5*(EF1120*DY1120/($K$5*1000))+$F$5*(EF1120*DY1120/($K$5*1000))*MAX(MIN(DL1120,$J$5),$I$5)*MAX(MIN(DL1120,$J$5),$I$5)+$G$5*MAX(MIN(DL1120,$J$5),$I$5)*(EF1120*DY1120/($K$5*1000))+$H$5*(EF1120*DY1120/($K$5*1000))*(EF1120*DY1120/($K$5*1000)))</f>
        <v>0</v>
      </c>
      <c r="S1120">
        <f>J1120*(1000-(1000*0.61365*exp(17.502*W1120/(240.97+W1120))/(DY1120+DZ1120)+DT1120)/2)/(1000*0.61365*exp(17.502*W1120/(240.97+W1120))/(DY1120+DZ1120)-DT1120)</f>
        <v>0</v>
      </c>
      <c r="T1120">
        <f>1/((DM1120+1)/(Q1120/1.6)+1/(R1120/1.37)) + DM1120/((DM1120+1)/(Q1120/1.6) + DM1120/(R1120/1.37))</f>
        <v>0</v>
      </c>
      <c r="U1120">
        <f>(DH1120*DK1120)</f>
        <v>0</v>
      </c>
      <c r="V1120">
        <f>(EA1120+(U1120+2*0.95*5.67E-8*(((EA1120+$B$7)+273)^4-(EA1120+273)^4)-44100*J1120)/(1.84*29.3*R1120+8*0.95*5.67E-8*(EA1120+273)^3))</f>
        <v>0</v>
      </c>
      <c r="W1120">
        <f>($C$7*EB1120+$D$7*EC1120+$E$7*V1120)</f>
        <v>0</v>
      </c>
      <c r="X1120">
        <f>0.61365*exp(17.502*W1120/(240.97+W1120))</f>
        <v>0</v>
      </c>
      <c r="Y1120">
        <f>(Z1120/AA1120*100)</f>
        <v>0</v>
      </c>
      <c r="Z1120">
        <f>DT1120*(DY1120+DZ1120)/1000</f>
        <v>0</v>
      </c>
      <c r="AA1120">
        <f>0.61365*exp(17.502*EA1120/(240.97+EA1120))</f>
        <v>0</v>
      </c>
      <c r="AB1120">
        <f>(X1120-DT1120*(DY1120+DZ1120)/1000)</f>
        <v>0</v>
      </c>
      <c r="AC1120">
        <f>(-J1120*44100)</f>
        <v>0</v>
      </c>
      <c r="AD1120">
        <f>2*29.3*R1120*0.92*(EA1120-W1120)</f>
        <v>0</v>
      </c>
      <c r="AE1120">
        <f>2*0.95*5.67E-8*(((EA1120+$B$7)+273)^4-(W1120+273)^4)</f>
        <v>0</v>
      </c>
      <c r="AF1120">
        <f>U1120+AE1120+AC1120+AD1120</f>
        <v>0</v>
      </c>
      <c r="AG1120">
        <f>DX1120*AU1120*(DS1120-DR1120*(1000-AU1120*DU1120)/(1000-AU1120*DT1120))/(100*DL1120)</f>
        <v>0</v>
      </c>
      <c r="AH1120">
        <f>1000*DX1120*AU1120*(DT1120-DU1120)/(100*DL1120*(1000-AU1120*DT1120))</f>
        <v>0</v>
      </c>
      <c r="AI1120">
        <f>(AJ1120 - AK1120 - DY1120*1E3/(8.314*(EA1120+273.15)) * AM1120/DX1120 * AL1120) * DX1120/(100*DL1120) * (1000 - DU1120)/1000</f>
        <v>0</v>
      </c>
      <c r="AJ1120">
        <v>790.518417567806</v>
      </c>
      <c r="AK1120">
        <v>765.588163636363</v>
      </c>
      <c r="AL1120">
        <v>3.49264964315609</v>
      </c>
      <c r="AM1120">
        <v>65.4933450207612</v>
      </c>
      <c r="AN1120">
        <f>(AP1120 - AO1120 + DY1120*1E3/(8.314*(EA1120+273.15)) * AR1120/DX1120 * AQ1120) * DX1120/(100*DL1120) * 1000/(1000 - AP1120)</f>
        <v>0</v>
      </c>
      <c r="AO1120">
        <v>25.8769592253537</v>
      </c>
      <c r="AP1120">
        <v>57.8460618181819</v>
      </c>
      <c r="AQ1120">
        <v>-0.00135233233601104</v>
      </c>
      <c r="AR1120">
        <v>110.853086517706</v>
      </c>
      <c r="AS1120">
        <v>4</v>
      </c>
      <c r="AT1120">
        <v>1</v>
      </c>
      <c r="AU1120">
        <f>IF(AS1120*$H$13&gt;=AW1120,1.0,(AW1120/(AW1120-AS1120*$H$13)))</f>
        <v>0</v>
      </c>
      <c r="AV1120">
        <f>(AU1120-1)*100</f>
        <v>0</v>
      </c>
      <c r="AW1120">
        <f>MAX(0,($B$13+$C$13*EF1120)/(1+$D$13*EF1120)*DY1120/(EA1120+273)*$E$13)</f>
        <v>0</v>
      </c>
      <c r="AX1120" t="s">
        <v>437</v>
      </c>
      <c r="AY1120" t="s">
        <v>437</v>
      </c>
      <c r="AZ1120">
        <v>0</v>
      </c>
      <c r="BA1120">
        <v>0</v>
      </c>
      <c r="BB1120">
        <f>1-AZ1120/BA1120</f>
        <v>0</v>
      </c>
      <c r="BC1120">
        <v>0</v>
      </c>
      <c r="BD1120" t="s">
        <v>437</v>
      </c>
      <c r="BE1120" t="s">
        <v>437</v>
      </c>
      <c r="BF1120">
        <v>0</v>
      </c>
      <c r="BG1120">
        <v>0</v>
      </c>
      <c r="BH1120">
        <f>1-BF1120/BG1120</f>
        <v>0</v>
      </c>
      <c r="BI1120">
        <v>0.5</v>
      </c>
      <c r="BJ1120">
        <f>DI1120</f>
        <v>0</v>
      </c>
      <c r="BK1120">
        <f>L1120</f>
        <v>0</v>
      </c>
      <c r="BL1120">
        <f>BH1120*BI1120*BJ1120</f>
        <v>0</v>
      </c>
      <c r="BM1120">
        <f>(BK1120-BC1120)/BJ1120</f>
        <v>0</v>
      </c>
      <c r="BN1120">
        <f>(BA1120-BG1120)/BG1120</f>
        <v>0</v>
      </c>
      <c r="BO1120">
        <f>AZ1120/(BB1120+AZ1120/BG1120)</f>
        <v>0</v>
      </c>
      <c r="BP1120" t="s">
        <v>437</v>
      </c>
      <c r="BQ1120">
        <v>0</v>
      </c>
      <c r="BR1120">
        <f>IF(BQ1120&lt;&gt;0, BQ1120, BO1120)</f>
        <v>0</v>
      </c>
      <c r="BS1120">
        <f>1-BR1120/BG1120</f>
        <v>0</v>
      </c>
      <c r="BT1120">
        <f>(BG1120-BF1120)/(BG1120-BR1120)</f>
        <v>0</v>
      </c>
      <c r="BU1120">
        <f>(BA1120-BG1120)/(BA1120-BR1120)</f>
        <v>0</v>
      </c>
      <c r="BV1120">
        <f>(BG1120-BF1120)/(BG1120-AZ1120)</f>
        <v>0</v>
      </c>
      <c r="BW1120">
        <f>(BA1120-BG1120)/(BA1120-AZ1120)</f>
        <v>0</v>
      </c>
      <c r="BX1120">
        <f>(BT1120*BR1120/BF1120)</f>
        <v>0</v>
      </c>
      <c r="BY1120">
        <f>(1-BX1120)</f>
        <v>0</v>
      </c>
      <c r="DH1120">
        <f>$B$11*EG1120+$C$11*EH1120+$F$11*ES1120*(1-EV1120)</f>
        <v>0</v>
      </c>
      <c r="DI1120">
        <f>DH1120*DJ1120</f>
        <v>0</v>
      </c>
      <c r="DJ1120">
        <f>($B$11*$D$9+$C$11*$D$9+$F$11*((FF1120+EX1120)/MAX(FF1120+EX1120+FG1120, 0.1)*$I$9+FG1120/MAX(FF1120+EX1120+FG1120, 0.1)*$J$9))/($B$11+$C$11+$F$11)</f>
        <v>0</v>
      </c>
      <c r="DK1120">
        <f>($B$11*$K$9+$C$11*$K$9+$F$11*((FF1120+EX1120)/MAX(FF1120+EX1120+FG1120, 0.1)*$P$9+FG1120/MAX(FF1120+EX1120+FG1120, 0.1)*$Q$9))/($B$11+$C$11+$F$11)</f>
        <v>0</v>
      </c>
      <c r="DL1120">
        <v>6</v>
      </c>
      <c r="DM1120">
        <v>0.5</v>
      </c>
      <c r="DN1120" t="s">
        <v>438</v>
      </c>
      <c r="DO1120">
        <v>2</v>
      </c>
      <c r="DP1120" t="b">
        <v>1</v>
      </c>
      <c r="DQ1120">
        <v>1761427419.84615</v>
      </c>
      <c r="DR1120">
        <v>698.987307692308</v>
      </c>
      <c r="DS1120">
        <v>753.752538461538</v>
      </c>
      <c r="DT1120">
        <v>57.8404846153846</v>
      </c>
      <c r="DU1120">
        <v>25.8809</v>
      </c>
      <c r="DV1120">
        <v>697.889846153846</v>
      </c>
      <c r="DW1120">
        <v>57.8846</v>
      </c>
      <c r="DX1120">
        <v>500.027230769231</v>
      </c>
      <c r="DY1120">
        <v>90.1845923076923</v>
      </c>
      <c r="DZ1120">
        <v>0.0402365</v>
      </c>
      <c r="EA1120">
        <v>52.3504307692308</v>
      </c>
      <c r="EB1120">
        <v>48.0408</v>
      </c>
      <c r="EC1120">
        <v>999.9</v>
      </c>
      <c r="ED1120">
        <v>0</v>
      </c>
      <c r="EE1120">
        <v>0</v>
      </c>
      <c r="EF1120">
        <v>10010.8246153846</v>
      </c>
      <c r="EG1120">
        <v>0</v>
      </c>
      <c r="EH1120">
        <v>1209.69076923077</v>
      </c>
      <c r="EI1120">
        <v>-54.7651</v>
      </c>
      <c r="EJ1120">
        <v>741.899230769231</v>
      </c>
      <c r="EK1120">
        <v>773.778538461538</v>
      </c>
      <c r="EL1120">
        <v>31.9595692307692</v>
      </c>
      <c r="EM1120">
        <v>753.752538461538</v>
      </c>
      <c r="EN1120">
        <v>25.8809</v>
      </c>
      <c r="EO1120">
        <v>5.21632307692308</v>
      </c>
      <c r="EP1120">
        <v>2.33405846153846</v>
      </c>
      <c r="EQ1120">
        <v>33.5704538461538</v>
      </c>
      <c r="ER1120">
        <v>19.9134</v>
      </c>
      <c r="ES1120">
        <v>1200.03769230769</v>
      </c>
      <c r="ET1120">
        <v>0.967004461538461</v>
      </c>
      <c r="EU1120">
        <v>0.0329957230769231</v>
      </c>
      <c r="EV1120">
        <v>0</v>
      </c>
      <c r="EW1120">
        <v>978.715538461538</v>
      </c>
      <c r="EX1120">
        <v>5.00059</v>
      </c>
      <c r="EY1120">
        <v>12901.0461538462</v>
      </c>
      <c r="EZ1120">
        <v>10359.0538461538</v>
      </c>
      <c r="FA1120">
        <v>63.937</v>
      </c>
      <c r="FB1120">
        <v>65.062</v>
      </c>
      <c r="FC1120">
        <v>63.937</v>
      </c>
      <c r="FD1120">
        <v>64.8362307692308</v>
      </c>
      <c r="FE1120">
        <v>65.25</v>
      </c>
      <c r="FF1120">
        <v>1155.60846153846</v>
      </c>
      <c r="FG1120">
        <v>39.4269230769231</v>
      </c>
      <c r="FH1120">
        <v>0</v>
      </c>
      <c r="FI1120">
        <v>1761427388.5</v>
      </c>
      <c r="FJ1120">
        <v>0</v>
      </c>
      <c r="FK1120">
        <v>978.739576923077</v>
      </c>
      <c r="FL1120">
        <v>5.8623247878281</v>
      </c>
      <c r="FM1120">
        <v>81.3811965100828</v>
      </c>
      <c r="FN1120">
        <v>12901.2076923077</v>
      </c>
      <c r="FO1120">
        <v>15</v>
      </c>
      <c r="FP1120">
        <v>0</v>
      </c>
      <c r="FQ1120" t="s">
        <v>439</v>
      </c>
      <c r="FR1120">
        <v>0</v>
      </c>
      <c r="FS1120">
        <v>0</v>
      </c>
      <c r="FT1120">
        <v>0</v>
      </c>
      <c r="FU1120">
        <v>0</v>
      </c>
      <c r="FV1120">
        <v>0</v>
      </c>
      <c r="FW1120">
        <v>0</v>
      </c>
      <c r="FX1120">
        <v>0</v>
      </c>
      <c r="FY1120">
        <v>0</v>
      </c>
      <c r="FZ1120">
        <v>0</v>
      </c>
      <c r="GA1120">
        <v>0</v>
      </c>
      <c r="GB1120">
        <v>0</v>
      </c>
      <c r="GC1120">
        <v>-54.759205</v>
      </c>
      <c r="GD1120">
        <v>-7.51768872180448</v>
      </c>
      <c r="GE1120">
        <v>1.19993574806112</v>
      </c>
      <c r="GF1120">
        <v>0</v>
      </c>
      <c r="GG1120">
        <v>978.444647058824</v>
      </c>
      <c r="GH1120">
        <v>5.66355996811111</v>
      </c>
      <c r="GI1120">
        <v>0.598328597617264</v>
      </c>
      <c r="GJ1120">
        <v>-1</v>
      </c>
      <c r="GK1120">
        <v>31.956415</v>
      </c>
      <c r="GL1120">
        <v>0.116242105263166</v>
      </c>
      <c r="GM1120">
        <v>0.0127319784401328</v>
      </c>
      <c r="GN1120">
        <v>0</v>
      </c>
      <c r="GO1120">
        <v>0</v>
      </c>
      <c r="GP1120">
        <v>2</v>
      </c>
      <c r="GQ1120" t="s">
        <v>473</v>
      </c>
      <c r="GR1120">
        <v>3.1263</v>
      </c>
      <c r="GS1120">
        <v>2.71811</v>
      </c>
      <c r="GT1120">
        <v>0.125413</v>
      </c>
      <c r="GU1120">
        <v>0.131878</v>
      </c>
      <c r="GV1120">
        <v>0.178977</v>
      </c>
      <c r="GW1120">
        <v>0.102459</v>
      </c>
      <c r="GX1120">
        <v>31176.2</v>
      </c>
      <c r="GY1120">
        <v>32670.7</v>
      </c>
      <c r="GZ1120">
        <v>32398.5</v>
      </c>
      <c r="HA1120">
        <v>34224.4</v>
      </c>
      <c r="HB1120">
        <v>38314.4</v>
      </c>
      <c r="HC1120">
        <v>44336.3</v>
      </c>
      <c r="HD1120">
        <v>50970.6</v>
      </c>
      <c r="HE1120">
        <v>54925.8</v>
      </c>
      <c r="HF1120">
        <v>1.65593</v>
      </c>
      <c r="HG1120">
        <v>1.50455</v>
      </c>
      <c r="HH1120">
        <v>-0.138436</v>
      </c>
      <c r="HI1120">
        <v>0</v>
      </c>
      <c r="HJ1120">
        <v>50.2148</v>
      </c>
      <c r="HK1120">
        <v>999.9</v>
      </c>
      <c r="HL1120">
        <v>56.019</v>
      </c>
      <c r="HM1120">
        <v>30.454</v>
      </c>
      <c r="HN1120">
        <v>27.1627</v>
      </c>
      <c r="HO1120">
        <v>60.3171</v>
      </c>
      <c r="HP1120">
        <v>40.4768</v>
      </c>
      <c r="HQ1120">
        <v>1</v>
      </c>
      <c r="HR1120">
        <v>2.64258</v>
      </c>
      <c r="HS1120">
        <v>1.25258</v>
      </c>
      <c r="HT1120">
        <v>20.1064</v>
      </c>
      <c r="HU1120">
        <v>5.18569</v>
      </c>
      <c r="HV1120">
        <v>12.0159</v>
      </c>
      <c r="HW1120">
        <v>4.96685</v>
      </c>
      <c r="HX1120">
        <v>3.29593</v>
      </c>
      <c r="HY1120">
        <v>9999</v>
      </c>
      <c r="HZ1120">
        <v>9999</v>
      </c>
      <c r="IA1120">
        <v>999.9</v>
      </c>
      <c r="IB1120">
        <v>9999</v>
      </c>
      <c r="IC1120">
        <v>1.86325</v>
      </c>
      <c r="ID1120">
        <v>1.86811</v>
      </c>
      <c r="IE1120">
        <v>1.86783</v>
      </c>
      <c r="IF1120">
        <v>1.86905</v>
      </c>
      <c r="IG1120">
        <v>1.86981</v>
      </c>
      <c r="IH1120">
        <v>1.86584</v>
      </c>
      <c r="II1120">
        <v>1.86693</v>
      </c>
      <c r="IJ1120">
        <v>1.86834</v>
      </c>
      <c r="IK1120">
        <v>5</v>
      </c>
      <c r="IL1120">
        <v>0</v>
      </c>
      <c r="IM1120">
        <v>0</v>
      </c>
      <c r="IN1120">
        <v>0</v>
      </c>
      <c r="IO1120" t="s">
        <v>441</v>
      </c>
      <c r="IP1120" t="s">
        <v>442</v>
      </c>
      <c r="IQ1120" t="s">
        <v>443</v>
      </c>
      <c r="IR1120" t="s">
        <v>443</v>
      </c>
      <c r="IS1120" t="s">
        <v>443</v>
      </c>
      <c r="IT1120" t="s">
        <v>443</v>
      </c>
      <c r="IU1120">
        <v>0</v>
      </c>
      <c r="IV1120">
        <v>100</v>
      </c>
      <c r="IW1120">
        <v>100</v>
      </c>
      <c r="IX1120">
        <v>1.097</v>
      </c>
      <c r="IY1120">
        <v>-0.0441</v>
      </c>
      <c r="IZ1120">
        <v>1.09748391826392</v>
      </c>
      <c r="JA1120">
        <v>0</v>
      </c>
      <c r="JB1120">
        <v>0</v>
      </c>
      <c r="JC1120">
        <v>0</v>
      </c>
      <c r="JD1120">
        <v>-0.0441141096964596</v>
      </c>
      <c r="JE1120">
        <v>0</v>
      </c>
      <c r="JF1120">
        <v>0</v>
      </c>
      <c r="JG1120">
        <v>0</v>
      </c>
      <c r="JH1120">
        <v>5</v>
      </c>
      <c r="JI1120">
        <v>2273</v>
      </c>
      <c r="JJ1120">
        <v>1</v>
      </c>
      <c r="JK1120">
        <v>24</v>
      </c>
      <c r="JL1120">
        <v>29357123.8</v>
      </c>
      <c r="JM1120">
        <v>29357123.8</v>
      </c>
      <c r="JN1120">
        <v>1.69312</v>
      </c>
      <c r="JO1120">
        <v>2.61719</v>
      </c>
      <c r="JP1120">
        <v>1.54785</v>
      </c>
      <c r="JQ1120">
        <v>2.31445</v>
      </c>
      <c r="JR1120">
        <v>1.64673</v>
      </c>
      <c r="JS1120">
        <v>2.38647</v>
      </c>
      <c r="JT1120">
        <v>34.3497</v>
      </c>
      <c r="JU1120">
        <v>24.1926</v>
      </c>
      <c r="JV1120">
        <v>18</v>
      </c>
      <c r="JW1120">
        <v>489.554</v>
      </c>
      <c r="JX1120">
        <v>379.806</v>
      </c>
      <c r="JY1120">
        <v>50.9044</v>
      </c>
      <c r="JZ1120">
        <v>56.7242</v>
      </c>
      <c r="KA1120">
        <v>30.0004</v>
      </c>
      <c r="KB1120">
        <v>56.081</v>
      </c>
      <c r="KC1120">
        <v>55.8825</v>
      </c>
      <c r="KD1120">
        <v>34.0414</v>
      </c>
      <c r="KE1120">
        <v>0</v>
      </c>
      <c r="KF1120">
        <v>100</v>
      </c>
      <c r="KG1120">
        <v>50.8738</v>
      </c>
      <c r="KH1120">
        <v>807.919</v>
      </c>
      <c r="KI1120">
        <v>26.2864</v>
      </c>
      <c r="KJ1120">
        <v>92.3492</v>
      </c>
      <c r="KK1120">
        <v>88.8499</v>
      </c>
    </row>
    <row r="1121" spans="1:297">
      <c r="A1121">
        <v>1105</v>
      </c>
      <c r="B1121">
        <v>1761427433</v>
      </c>
      <c r="C1121">
        <v>19252</v>
      </c>
      <c r="D1121" t="s">
        <v>2663</v>
      </c>
      <c r="E1121" t="s">
        <v>2664</v>
      </c>
      <c r="F1121">
        <v>5</v>
      </c>
      <c r="G1121" t="s">
        <v>2568</v>
      </c>
      <c r="H1121" t="s">
        <v>436</v>
      </c>
      <c r="I1121">
        <v>1761427424.84615</v>
      </c>
      <c r="J1121">
        <f>(K1121)/1000</f>
        <v>0</v>
      </c>
      <c r="K1121">
        <f>IF(DP1121, AN1121, AH1121)</f>
        <v>0</v>
      </c>
      <c r="L1121">
        <f>IF(DP1121, AI1121, AG1121)</f>
        <v>0</v>
      </c>
      <c r="M1121">
        <f>DR1121 - IF(AU1121&gt;1, L1121*DL1121*100.0/(AW1121), 0)</f>
        <v>0</v>
      </c>
      <c r="N1121">
        <f>((T1121-J1121/2)*M1121-L1121)/(T1121+J1121/2)</f>
        <v>0</v>
      </c>
      <c r="O1121">
        <f>N1121*(DY1121+DZ1121)/1000.0</f>
        <v>0</v>
      </c>
      <c r="P1121">
        <f>(DR1121 - IF(AU1121&gt;1, L1121*DL1121*100.0/(AW1121), 0))*(DY1121+DZ1121)/1000.0</f>
        <v>0</v>
      </c>
      <c r="Q1121">
        <f>2.0/((1/S1121-1/R1121)+SIGN(S1121)*SQRT((1/S1121-1/R1121)*(1/S1121-1/R1121) + 4*DM1121/((DM1121+1)*(DM1121+1))*(2*1/S1121*1/R1121-1/R1121*1/R1121)))</f>
        <v>0</v>
      </c>
      <c r="R1121">
        <f>IF(LEFT(DN1121,1)&lt;&gt;"0",IF(LEFT(DN1121,1)="1",3.0,DO1121),$D$5+$E$5*(EF1121*DY1121/($K$5*1000))+$F$5*(EF1121*DY1121/($K$5*1000))*MAX(MIN(DL1121,$J$5),$I$5)*MAX(MIN(DL1121,$J$5),$I$5)+$G$5*MAX(MIN(DL1121,$J$5),$I$5)*(EF1121*DY1121/($K$5*1000))+$H$5*(EF1121*DY1121/($K$5*1000))*(EF1121*DY1121/($K$5*1000)))</f>
        <v>0</v>
      </c>
      <c r="S1121">
        <f>J1121*(1000-(1000*0.61365*exp(17.502*W1121/(240.97+W1121))/(DY1121+DZ1121)+DT1121)/2)/(1000*0.61365*exp(17.502*W1121/(240.97+W1121))/(DY1121+DZ1121)-DT1121)</f>
        <v>0</v>
      </c>
      <c r="T1121">
        <f>1/((DM1121+1)/(Q1121/1.6)+1/(R1121/1.37)) + DM1121/((DM1121+1)/(Q1121/1.6) + DM1121/(R1121/1.37))</f>
        <v>0</v>
      </c>
      <c r="U1121">
        <f>(DH1121*DK1121)</f>
        <v>0</v>
      </c>
      <c r="V1121">
        <f>(EA1121+(U1121+2*0.95*5.67E-8*(((EA1121+$B$7)+273)^4-(EA1121+273)^4)-44100*J1121)/(1.84*29.3*R1121+8*0.95*5.67E-8*(EA1121+273)^3))</f>
        <v>0</v>
      </c>
      <c r="W1121">
        <f>($C$7*EB1121+$D$7*EC1121+$E$7*V1121)</f>
        <v>0</v>
      </c>
      <c r="X1121">
        <f>0.61365*exp(17.502*W1121/(240.97+W1121))</f>
        <v>0</v>
      </c>
      <c r="Y1121">
        <f>(Z1121/AA1121*100)</f>
        <v>0</v>
      </c>
      <c r="Z1121">
        <f>DT1121*(DY1121+DZ1121)/1000</f>
        <v>0</v>
      </c>
      <c r="AA1121">
        <f>0.61365*exp(17.502*EA1121/(240.97+EA1121))</f>
        <v>0</v>
      </c>
      <c r="AB1121">
        <f>(X1121-DT1121*(DY1121+DZ1121)/1000)</f>
        <v>0</v>
      </c>
      <c r="AC1121">
        <f>(-J1121*44100)</f>
        <v>0</v>
      </c>
      <c r="AD1121">
        <f>2*29.3*R1121*0.92*(EA1121-W1121)</f>
        <v>0</v>
      </c>
      <c r="AE1121">
        <f>2*0.95*5.67E-8*(((EA1121+$B$7)+273)^4-(W1121+273)^4)</f>
        <v>0</v>
      </c>
      <c r="AF1121">
        <f>U1121+AE1121+AC1121+AD1121</f>
        <v>0</v>
      </c>
      <c r="AG1121">
        <f>DX1121*AU1121*(DS1121-DR1121*(1000-AU1121*DU1121)/(1000-AU1121*DT1121))/(100*DL1121)</f>
        <v>0</v>
      </c>
      <c r="AH1121">
        <f>1000*DX1121*AU1121*(DT1121-DU1121)/(100*DL1121*(1000-AU1121*DT1121))</f>
        <v>0</v>
      </c>
      <c r="AI1121">
        <f>(AJ1121 - AK1121 - DY1121*1E3/(8.314*(EA1121+273.15)) * AM1121/DX1121 * AL1121) * DX1121/(100*DL1121) * (1000 - DU1121)/1000</f>
        <v>0</v>
      </c>
      <c r="AJ1121">
        <v>807.618515011164</v>
      </c>
      <c r="AK1121">
        <v>782.376606060606</v>
      </c>
      <c r="AL1121">
        <v>3.3549065985944</v>
      </c>
      <c r="AM1121">
        <v>65.4933450207612</v>
      </c>
      <c r="AN1121">
        <f>(AP1121 - AO1121 + DY1121*1E3/(8.314*(EA1121+273.15)) * AR1121/DX1121 * AQ1121) * DX1121/(100*DL1121) * 1000/(1000 - AP1121)</f>
        <v>0</v>
      </c>
      <c r="AO1121">
        <v>25.8738694597999</v>
      </c>
      <c r="AP1121">
        <v>57.8384509090909</v>
      </c>
      <c r="AQ1121">
        <v>-0.000324649088131705</v>
      </c>
      <c r="AR1121">
        <v>110.853086517706</v>
      </c>
      <c r="AS1121">
        <v>4</v>
      </c>
      <c r="AT1121">
        <v>1</v>
      </c>
      <c r="AU1121">
        <f>IF(AS1121*$H$13&gt;=AW1121,1.0,(AW1121/(AW1121-AS1121*$H$13)))</f>
        <v>0</v>
      </c>
      <c r="AV1121">
        <f>(AU1121-1)*100</f>
        <v>0</v>
      </c>
      <c r="AW1121">
        <f>MAX(0,($B$13+$C$13*EF1121)/(1+$D$13*EF1121)*DY1121/(EA1121+273)*$E$13)</f>
        <v>0</v>
      </c>
      <c r="AX1121" t="s">
        <v>437</v>
      </c>
      <c r="AY1121" t="s">
        <v>437</v>
      </c>
      <c r="AZ1121">
        <v>0</v>
      </c>
      <c r="BA1121">
        <v>0</v>
      </c>
      <c r="BB1121">
        <f>1-AZ1121/BA1121</f>
        <v>0</v>
      </c>
      <c r="BC1121">
        <v>0</v>
      </c>
      <c r="BD1121" t="s">
        <v>437</v>
      </c>
      <c r="BE1121" t="s">
        <v>437</v>
      </c>
      <c r="BF1121">
        <v>0</v>
      </c>
      <c r="BG1121">
        <v>0</v>
      </c>
      <c r="BH1121">
        <f>1-BF1121/BG1121</f>
        <v>0</v>
      </c>
      <c r="BI1121">
        <v>0.5</v>
      </c>
      <c r="BJ1121">
        <f>DI1121</f>
        <v>0</v>
      </c>
      <c r="BK1121">
        <f>L1121</f>
        <v>0</v>
      </c>
      <c r="BL1121">
        <f>BH1121*BI1121*BJ1121</f>
        <v>0</v>
      </c>
      <c r="BM1121">
        <f>(BK1121-BC1121)/BJ1121</f>
        <v>0</v>
      </c>
      <c r="BN1121">
        <f>(BA1121-BG1121)/BG1121</f>
        <v>0</v>
      </c>
      <c r="BO1121">
        <f>AZ1121/(BB1121+AZ1121/BG1121)</f>
        <v>0</v>
      </c>
      <c r="BP1121" t="s">
        <v>437</v>
      </c>
      <c r="BQ1121">
        <v>0</v>
      </c>
      <c r="BR1121">
        <f>IF(BQ1121&lt;&gt;0, BQ1121, BO1121)</f>
        <v>0</v>
      </c>
      <c r="BS1121">
        <f>1-BR1121/BG1121</f>
        <v>0</v>
      </c>
      <c r="BT1121">
        <f>(BG1121-BF1121)/(BG1121-BR1121)</f>
        <v>0</v>
      </c>
      <c r="BU1121">
        <f>(BA1121-BG1121)/(BA1121-BR1121)</f>
        <v>0</v>
      </c>
      <c r="BV1121">
        <f>(BG1121-BF1121)/(BG1121-AZ1121)</f>
        <v>0</v>
      </c>
      <c r="BW1121">
        <f>(BA1121-BG1121)/(BA1121-AZ1121)</f>
        <v>0</v>
      </c>
      <c r="BX1121">
        <f>(BT1121*BR1121/BF1121)</f>
        <v>0</v>
      </c>
      <c r="BY1121">
        <f>(1-BX1121)</f>
        <v>0</v>
      </c>
      <c r="DH1121">
        <f>$B$11*EG1121+$C$11*EH1121+$F$11*ES1121*(1-EV1121)</f>
        <v>0</v>
      </c>
      <c r="DI1121">
        <f>DH1121*DJ1121</f>
        <v>0</v>
      </c>
      <c r="DJ1121">
        <f>($B$11*$D$9+$C$11*$D$9+$F$11*((FF1121+EX1121)/MAX(FF1121+EX1121+FG1121, 0.1)*$I$9+FG1121/MAX(FF1121+EX1121+FG1121, 0.1)*$J$9))/($B$11+$C$11+$F$11)</f>
        <v>0</v>
      </c>
      <c r="DK1121">
        <f>($B$11*$K$9+$C$11*$K$9+$F$11*((FF1121+EX1121)/MAX(FF1121+EX1121+FG1121, 0.1)*$P$9+FG1121/MAX(FF1121+EX1121+FG1121, 0.1)*$Q$9))/($B$11+$C$11+$F$11)</f>
        <v>0</v>
      </c>
      <c r="DL1121">
        <v>6</v>
      </c>
      <c r="DM1121">
        <v>0.5</v>
      </c>
      <c r="DN1121" t="s">
        <v>438</v>
      </c>
      <c r="DO1121">
        <v>2</v>
      </c>
      <c r="DP1121" t="b">
        <v>1</v>
      </c>
      <c r="DQ1121">
        <v>1761427424.84615</v>
      </c>
      <c r="DR1121">
        <v>714.475615384615</v>
      </c>
      <c r="DS1121">
        <v>770.321461538462</v>
      </c>
      <c r="DT1121">
        <v>57.8424615384615</v>
      </c>
      <c r="DU1121">
        <v>25.8774076923077</v>
      </c>
      <c r="DV1121">
        <v>713.378076923077</v>
      </c>
      <c r="DW1121">
        <v>57.8865769230769</v>
      </c>
      <c r="DX1121">
        <v>500.006769230769</v>
      </c>
      <c r="DY1121">
        <v>90.1840615384615</v>
      </c>
      <c r="DZ1121">
        <v>0.0401994153846154</v>
      </c>
      <c r="EA1121">
        <v>52.3535153846154</v>
      </c>
      <c r="EB1121">
        <v>48.0390153846154</v>
      </c>
      <c r="EC1121">
        <v>999.9</v>
      </c>
      <c r="ED1121">
        <v>0</v>
      </c>
      <c r="EE1121">
        <v>0</v>
      </c>
      <c r="EF1121">
        <v>10014.2846153846</v>
      </c>
      <c r="EG1121">
        <v>0</v>
      </c>
      <c r="EH1121">
        <v>1209.66538461538</v>
      </c>
      <c r="EI1121">
        <v>-55.8458692307692</v>
      </c>
      <c r="EJ1121">
        <v>758.339769230769</v>
      </c>
      <c r="EK1121">
        <v>790.785</v>
      </c>
      <c r="EL1121">
        <v>31.9650461538461</v>
      </c>
      <c r="EM1121">
        <v>770.321461538462</v>
      </c>
      <c r="EN1121">
        <v>25.8774076923077</v>
      </c>
      <c r="EO1121">
        <v>5.21647076923077</v>
      </c>
      <c r="EP1121">
        <v>2.33372846153846</v>
      </c>
      <c r="EQ1121">
        <v>33.5709615384615</v>
      </c>
      <c r="ER1121">
        <v>19.9111230769231</v>
      </c>
      <c r="ES1121">
        <v>1200.03153846154</v>
      </c>
      <c r="ET1121">
        <v>0.967004461538461</v>
      </c>
      <c r="EU1121">
        <v>0.0329957230769231</v>
      </c>
      <c r="EV1121">
        <v>0</v>
      </c>
      <c r="EW1121">
        <v>979.228307692308</v>
      </c>
      <c r="EX1121">
        <v>5.00059</v>
      </c>
      <c r="EY1121">
        <v>12907.9</v>
      </c>
      <c r="EZ1121">
        <v>10359</v>
      </c>
      <c r="FA1121">
        <v>63.937</v>
      </c>
      <c r="FB1121">
        <v>65.062</v>
      </c>
      <c r="FC1121">
        <v>63.937</v>
      </c>
      <c r="FD1121">
        <v>64.8459230769231</v>
      </c>
      <c r="FE1121">
        <v>65.25</v>
      </c>
      <c r="FF1121">
        <v>1155.60307692308</v>
      </c>
      <c r="FG1121">
        <v>39.4269230769231</v>
      </c>
      <c r="FH1121">
        <v>0</v>
      </c>
      <c r="FI1121">
        <v>1761427393.9</v>
      </c>
      <c r="FJ1121">
        <v>0</v>
      </c>
      <c r="FK1121">
        <v>979.33952</v>
      </c>
      <c r="FL1121">
        <v>6.34653846105123</v>
      </c>
      <c r="FM1121">
        <v>81.6230768759531</v>
      </c>
      <c r="FN1121">
        <v>12909.052</v>
      </c>
      <c r="FO1121">
        <v>15</v>
      </c>
      <c r="FP1121">
        <v>0</v>
      </c>
      <c r="FQ1121" t="s">
        <v>439</v>
      </c>
      <c r="FR1121">
        <v>0</v>
      </c>
      <c r="FS1121">
        <v>0</v>
      </c>
      <c r="FT1121">
        <v>0</v>
      </c>
      <c r="FU1121">
        <v>0</v>
      </c>
      <c r="FV1121">
        <v>0</v>
      </c>
      <c r="FW1121">
        <v>0</v>
      </c>
      <c r="FX1121">
        <v>0</v>
      </c>
      <c r="FY1121">
        <v>0</v>
      </c>
      <c r="FZ1121">
        <v>0</v>
      </c>
      <c r="GA1121">
        <v>0</v>
      </c>
      <c r="GB1121">
        <v>0</v>
      </c>
      <c r="GC1121">
        <v>-55.3346476190476</v>
      </c>
      <c r="GD1121">
        <v>-14.0825688311688</v>
      </c>
      <c r="GE1121">
        <v>1.5747754629422</v>
      </c>
      <c r="GF1121">
        <v>0</v>
      </c>
      <c r="GG1121">
        <v>978.923058823529</v>
      </c>
      <c r="GH1121">
        <v>6.11016043383505</v>
      </c>
      <c r="GI1121">
        <v>0.642338464068703</v>
      </c>
      <c r="GJ1121">
        <v>-1</v>
      </c>
      <c r="GK1121">
        <v>31.9614857142857</v>
      </c>
      <c r="GL1121">
        <v>0.0736831168831086</v>
      </c>
      <c r="GM1121">
        <v>0.0105144021732679</v>
      </c>
      <c r="GN1121">
        <v>1</v>
      </c>
      <c r="GO1121">
        <v>1</v>
      </c>
      <c r="GP1121">
        <v>2</v>
      </c>
      <c r="GQ1121" t="s">
        <v>446</v>
      </c>
      <c r="GR1121">
        <v>3.1264</v>
      </c>
      <c r="GS1121">
        <v>2.71827</v>
      </c>
      <c r="GT1121">
        <v>0.127352</v>
      </c>
      <c r="GU1121">
        <v>0.134</v>
      </c>
      <c r="GV1121">
        <v>0.178968</v>
      </c>
      <c r="GW1121">
        <v>0.102455</v>
      </c>
      <c r="GX1121">
        <v>31106.6</v>
      </c>
      <c r="GY1121">
        <v>32590.3</v>
      </c>
      <c r="GZ1121">
        <v>32398.2</v>
      </c>
      <c r="HA1121">
        <v>34224.2</v>
      </c>
      <c r="HB1121">
        <v>38314.7</v>
      </c>
      <c r="HC1121">
        <v>44336.5</v>
      </c>
      <c r="HD1121">
        <v>50970.3</v>
      </c>
      <c r="HE1121">
        <v>54925.4</v>
      </c>
      <c r="HF1121">
        <v>1.656</v>
      </c>
      <c r="HG1121">
        <v>1.5043</v>
      </c>
      <c r="HH1121">
        <v>-0.138123</v>
      </c>
      <c r="HI1121">
        <v>0</v>
      </c>
      <c r="HJ1121">
        <v>50.2304</v>
      </c>
      <c r="HK1121">
        <v>999.9</v>
      </c>
      <c r="HL1121">
        <v>56.019</v>
      </c>
      <c r="HM1121">
        <v>30.434</v>
      </c>
      <c r="HN1121">
        <v>27.1301</v>
      </c>
      <c r="HO1121">
        <v>60.1171</v>
      </c>
      <c r="HP1121">
        <v>40.3165</v>
      </c>
      <c r="HQ1121">
        <v>1</v>
      </c>
      <c r="HR1121">
        <v>2.64294</v>
      </c>
      <c r="HS1121">
        <v>1.24271</v>
      </c>
      <c r="HT1121">
        <v>20.1064</v>
      </c>
      <c r="HU1121">
        <v>5.18554</v>
      </c>
      <c r="HV1121">
        <v>12.0159</v>
      </c>
      <c r="HW1121">
        <v>4.96705</v>
      </c>
      <c r="HX1121">
        <v>3.29595</v>
      </c>
      <c r="HY1121">
        <v>9999</v>
      </c>
      <c r="HZ1121">
        <v>9999</v>
      </c>
      <c r="IA1121">
        <v>999.9</v>
      </c>
      <c r="IB1121">
        <v>9999</v>
      </c>
      <c r="IC1121">
        <v>1.86323</v>
      </c>
      <c r="ID1121">
        <v>1.86811</v>
      </c>
      <c r="IE1121">
        <v>1.86783</v>
      </c>
      <c r="IF1121">
        <v>1.86905</v>
      </c>
      <c r="IG1121">
        <v>1.86981</v>
      </c>
      <c r="IH1121">
        <v>1.86584</v>
      </c>
      <c r="II1121">
        <v>1.86693</v>
      </c>
      <c r="IJ1121">
        <v>1.86839</v>
      </c>
      <c r="IK1121">
        <v>5</v>
      </c>
      <c r="IL1121">
        <v>0</v>
      </c>
      <c r="IM1121">
        <v>0</v>
      </c>
      <c r="IN1121">
        <v>0</v>
      </c>
      <c r="IO1121" t="s">
        <v>441</v>
      </c>
      <c r="IP1121" t="s">
        <v>442</v>
      </c>
      <c r="IQ1121" t="s">
        <v>443</v>
      </c>
      <c r="IR1121" t="s">
        <v>443</v>
      </c>
      <c r="IS1121" t="s">
        <v>443</v>
      </c>
      <c r="IT1121" t="s">
        <v>443</v>
      </c>
      <c r="IU1121">
        <v>0</v>
      </c>
      <c r="IV1121">
        <v>100</v>
      </c>
      <c r="IW1121">
        <v>100</v>
      </c>
      <c r="IX1121">
        <v>1.097</v>
      </c>
      <c r="IY1121">
        <v>-0.0441</v>
      </c>
      <c r="IZ1121">
        <v>1.09748391826392</v>
      </c>
      <c r="JA1121">
        <v>0</v>
      </c>
      <c r="JB1121">
        <v>0</v>
      </c>
      <c r="JC1121">
        <v>0</v>
      </c>
      <c r="JD1121">
        <v>-0.0441141096964596</v>
      </c>
      <c r="JE1121">
        <v>0</v>
      </c>
      <c r="JF1121">
        <v>0</v>
      </c>
      <c r="JG1121">
        <v>0</v>
      </c>
      <c r="JH1121">
        <v>5</v>
      </c>
      <c r="JI1121">
        <v>2273</v>
      </c>
      <c r="JJ1121">
        <v>1</v>
      </c>
      <c r="JK1121">
        <v>24</v>
      </c>
      <c r="JL1121">
        <v>29357123.9</v>
      </c>
      <c r="JM1121">
        <v>29357123.9</v>
      </c>
      <c r="JN1121">
        <v>1.72485</v>
      </c>
      <c r="JO1121">
        <v>2.62329</v>
      </c>
      <c r="JP1121">
        <v>1.54785</v>
      </c>
      <c r="JQ1121">
        <v>2.31445</v>
      </c>
      <c r="JR1121">
        <v>1.64673</v>
      </c>
      <c r="JS1121">
        <v>2.38037</v>
      </c>
      <c r="JT1121">
        <v>34.3497</v>
      </c>
      <c r="JU1121">
        <v>24.1838</v>
      </c>
      <c r="JV1121">
        <v>18</v>
      </c>
      <c r="JW1121">
        <v>489.61</v>
      </c>
      <c r="JX1121">
        <v>379.63</v>
      </c>
      <c r="JY1121">
        <v>50.8664</v>
      </c>
      <c r="JZ1121">
        <v>56.7225</v>
      </c>
      <c r="KA1121">
        <v>30.0003</v>
      </c>
      <c r="KB1121">
        <v>56.081</v>
      </c>
      <c r="KC1121">
        <v>55.8775</v>
      </c>
      <c r="KD1121">
        <v>34.608</v>
      </c>
      <c r="KE1121">
        <v>0</v>
      </c>
      <c r="KF1121">
        <v>100</v>
      </c>
      <c r="KG1121">
        <v>50.8323</v>
      </c>
      <c r="KH1121">
        <v>821.494</v>
      </c>
      <c r="KI1121">
        <v>26.2864</v>
      </c>
      <c r="KJ1121">
        <v>92.3485</v>
      </c>
      <c r="KK1121">
        <v>88.8493</v>
      </c>
    </row>
    <row r="1122" spans="1:297">
      <c r="A1122">
        <v>1106</v>
      </c>
      <c r="B1122">
        <v>1761427438</v>
      </c>
      <c r="C1122">
        <v>19257</v>
      </c>
      <c r="D1122" t="s">
        <v>2665</v>
      </c>
      <c r="E1122" t="s">
        <v>2666</v>
      </c>
      <c r="F1122">
        <v>5</v>
      </c>
      <c r="G1122" t="s">
        <v>2568</v>
      </c>
      <c r="H1122" t="s">
        <v>436</v>
      </c>
      <c r="I1122">
        <v>1761427429.84615</v>
      </c>
      <c r="J1122">
        <f>(K1122)/1000</f>
        <v>0</v>
      </c>
      <c r="K1122">
        <f>IF(DP1122, AN1122, AH1122)</f>
        <v>0</v>
      </c>
      <c r="L1122">
        <f>IF(DP1122, AI1122, AG1122)</f>
        <v>0</v>
      </c>
      <c r="M1122">
        <f>DR1122 - IF(AU1122&gt;1, L1122*DL1122*100.0/(AW1122), 0)</f>
        <v>0</v>
      </c>
      <c r="N1122">
        <f>((T1122-J1122/2)*M1122-L1122)/(T1122+J1122/2)</f>
        <v>0</v>
      </c>
      <c r="O1122">
        <f>N1122*(DY1122+DZ1122)/1000.0</f>
        <v>0</v>
      </c>
      <c r="P1122">
        <f>(DR1122 - IF(AU1122&gt;1, L1122*DL1122*100.0/(AW1122), 0))*(DY1122+DZ1122)/1000.0</f>
        <v>0</v>
      </c>
      <c r="Q1122">
        <f>2.0/((1/S1122-1/R1122)+SIGN(S1122)*SQRT((1/S1122-1/R1122)*(1/S1122-1/R1122) + 4*DM1122/((DM1122+1)*(DM1122+1))*(2*1/S1122*1/R1122-1/R1122*1/R1122)))</f>
        <v>0</v>
      </c>
      <c r="R1122">
        <f>IF(LEFT(DN1122,1)&lt;&gt;"0",IF(LEFT(DN1122,1)="1",3.0,DO1122),$D$5+$E$5*(EF1122*DY1122/($K$5*1000))+$F$5*(EF1122*DY1122/($K$5*1000))*MAX(MIN(DL1122,$J$5),$I$5)*MAX(MIN(DL1122,$J$5),$I$5)+$G$5*MAX(MIN(DL1122,$J$5),$I$5)*(EF1122*DY1122/($K$5*1000))+$H$5*(EF1122*DY1122/($K$5*1000))*(EF1122*DY1122/($K$5*1000)))</f>
        <v>0</v>
      </c>
      <c r="S1122">
        <f>J1122*(1000-(1000*0.61365*exp(17.502*W1122/(240.97+W1122))/(DY1122+DZ1122)+DT1122)/2)/(1000*0.61365*exp(17.502*W1122/(240.97+W1122))/(DY1122+DZ1122)-DT1122)</f>
        <v>0</v>
      </c>
      <c r="T1122">
        <f>1/((DM1122+1)/(Q1122/1.6)+1/(R1122/1.37)) + DM1122/((DM1122+1)/(Q1122/1.6) + DM1122/(R1122/1.37))</f>
        <v>0</v>
      </c>
      <c r="U1122">
        <f>(DH1122*DK1122)</f>
        <v>0</v>
      </c>
      <c r="V1122">
        <f>(EA1122+(U1122+2*0.95*5.67E-8*(((EA1122+$B$7)+273)^4-(EA1122+273)^4)-44100*J1122)/(1.84*29.3*R1122+8*0.95*5.67E-8*(EA1122+273)^3))</f>
        <v>0</v>
      </c>
      <c r="W1122">
        <f>($C$7*EB1122+$D$7*EC1122+$E$7*V1122)</f>
        <v>0</v>
      </c>
      <c r="X1122">
        <f>0.61365*exp(17.502*W1122/(240.97+W1122))</f>
        <v>0</v>
      </c>
      <c r="Y1122">
        <f>(Z1122/AA1122*100)</f>
        <v>0</v>
      </c>
      <c r="Z1122">
        <f>DT1122*(DY1122+DZ1122)/1000</f>
        <v>0</v>
      </c>
      <c r="AA1122">
        <f>0.61365*exp(17.502*EA1122/(240.97+EA1122))</f>
        <v>0</v>
      </c>
      <c r="AB1122">
        <f>(X1122-DT1122*(DY1122+DZ1122)/1000)</f>
        <v>0</v>
      </c>
      <c r="AC1122">
        <f>(-J1122*44100)</f>
        <v>0</v>
      </c>
      <c r="AD1122">
        <f>2*29.3*R1122*0.92*(EA1122-W1122)</f>
        <v>0</v>
      </c>
      <c r="AE1122">
        <f>2*0.95*5.67E-8*(((EA1122+$B$7)+273)^4-(W1122+273)^4)</f>
        <v>0</v>
      </c>
      <c r="AF1122">
        <f>U1122+AE1122+AC1122+AD1122</f>
        <v>0</v>
      </c>
      <c r="AG1122">
        <f>DX1122*AU1122*(DS1122-DR1122*(1000-AU1122*DU1122)/(1000-AU1122*DT1122))/(100*DL1122)</f>
        <v>0</v>
      </c>
      <c r="AH1122">
        <f>1000*DX1122*AU1122*(DT1122-DU1122)/(100*DL1122*(1000-AU1122*DT1122))</f>
        <v>0</v>
      </c>
      <c r="AI1122">
        <f>(AJ1122 - AK1122 - DY1122*1E3/(8.314*(EA1122+273.15)) * AM1122/DX1122 * AL1122) * DX1122/(100*DL1122) * (1000 - DU1122)/1000</f>
        <v>0</v>
      </c>
      <c r="AJ1122">
        <v>826.397904523589</v>
      </c>
      <c r="AK1122">
        <v>800.535393939394</v>
      </c>
      <c r="AL1122">
        <v>3.63427692518057</v>
      </c>
      <c r="AM1122">
        <v>65.4933450207612</v>
      </c>
      <c r="AN1122">
        <f>(AP1122 - AO1122 + DY1122*1E3/(8.314*(EA1122+273.15)) * AR1122/DX1122 * AQ1122) * DX1122/(100*DL1122) * 1000/(1000 - AP1122)</f>
        <v>0</v>
      </c>
      <c r="AO1122">
        <v>25.8718861227558</v>
      </c>
      <c r="AP1122">
        <v>57.8429521212122</v>
      </c>
      <c r="AQ1122">
        <v>0.000199726533129414</v>
      </c>
      <c r="AR1122">
        <v>110.853086517706</v>
      </c>
      <c r="AS1122">
        <v>4</v>
      </c>
      <c r="AT1122">
        <v>1</v>
      </c>
      <c r="AU1122">
        <f>IF(AS1122*$H$13&gt;=AW1122,1.0,(AW1122/(AW1122-AS1122*$H$13)))</f>
        <v>0</v>
      </c>
      <c r="AV1122">
        <f>(AU1122-1)*100</f>
        <v>0</v>
      </c>
      <c r="AW1122">
        <f>MAX(0,($B$13+$C$13*EF1122)/(1+$D$13*EF1122)*DY1122/(EA1122+273)*$E$13)</f>
        <v>0</v>
      </c>
      <c r="AX1122" t="s">
        <v>437</v>
      </c>
      <c r="AY1122" t="s">
        <v>437</v>
      </c>
      <c r="AZ1122">
        <v>0</v>
      </c>
      <c r="BA1122">
        <v>0</v>
      </c>
      <c r="BB1122">
        <f>1-AZ1122/BA1122</f>
        <v>0</v>
      </c>
      <c r="BC1122">
        <v>0</v>
      </c>
      <c r="BD1122" t="s">
        <v>437</v>
      </c>
      <c r="BE1122" t="s">
        <v>437</v>
      </c>
      <c r="BF1122">
        <v>0</v>
      </c>
      <c r="BG1122">
        <v>0</v>
      </c>
      <c r="BH1122">
        <f>1-BF1122/BG1122</f>
        <v>0</v>
      </c>
      <c r="BI1122">
        <v>0.5</v>
      </c>
      <c r="BJ1122">
        <f>DI1122</f>
        <v>0</v>
      </c>
      <c r="BK1122">
        <f>L1122</f>
        <v>0</v>
      </c>
      <c r="BL1122">
        <f>BH1122*BI1122*BJ1122</f>
        <v>0</v>
      </c>
      <c r="BM1122">
        <f>(BK1122-BC1122)/BJ1122</f>
        <v>0</v>
      </c>
      <c r="BN1122">
        <f>(BA1122-BG1122)/BG1122</f>
        <v>0</v>
      </c>
      <c r="BO1122">
        <f>AZ1122/(BB1122+AZ1122/BG1122)</f>
        <v>0</v>
      </c>
      <c r="BP1122" t="s">
        <v>437</v>
      </c>
      <c r="BQ1122">
        <v>0</v>
      </c>
      <c r="BR1122">
        <f>IF(BQ1122&lt;&gt;0, BQ1122, BO1122)</f>
        <v>0</v>
      </c>
      <c r="BS1122">
        <f>1-BR1122/BG1122</f>
        <v>0</v>
      </c>
      <c r="BT1122">
        <f>(BG1122-BF1122)/(BG1122-BR1122)</f>
        <v>0</v>
      </c>
      <c r="BU1122">
        <f>(BA1122-BG1122)/(BA1122-BR1122)</f>
        <v>0</v>
      </c>
      <c r="BV1122">
        <f>(BG1122-BF1122)/(BG1122-AZ1122)</f>
        <v>0</v>
      </c>
      <c r="BW1122">
        <f>(BA1122-BG1122)/(BA1122-AZ1122)</f>
        <v>0</v>
      </c>
      <c r="BX1122">
        <f>(BT1122*BR1122/BF1122)</f>
        <v>0</v>
      </c>
      <c r="BY1122">
        <f>(1-BX1122)</f>
        <v>0</v>
      </c>
      <c r="DH1122">
        <f>$B$11*EG1122+$C$11*EH1122+$F$11*ES1122*(1-EV1122)</f>
        <v>0</v>
      </c>
      <c r="DI1122">
        <f>DH1122*DJ1122</f>
        <v>0</v>
      </c>
      <c r="DJ1122">
        <f>($B$11*$D$9+$C$11*$D$9+$F$11*((FF1122+EX1122)/MAX(FF1122+EX1122+FG1122, 0.1)*$I$9+FG1122/MAX(FF1122+EX1122+FG1122, 0.1)*$J$9))/($B$11+$C$11+$F$11)</f>
        <v>0</v>
      </c>
      <c r="DK1122">
        <f>($B$11*$K$9+$C$11*$K$9+$F$11*((FF1122+EX1122)/MAX(FF1122+EX1122+FG1122, 0.1)*$P$9+FG1122/MAX(FF1122+EX1122+FG1122, 0.1)*$Q$9))/($B$11+$C$11+$F$11)</f>
        <v>0</v>
      </c>
      <c r="DL1122">
        <v>6</v>
      </c>
      <c r="DM1122">
        <v>0.5</v>
      </c>
      <c r="DN1122" t="s">
        <v>438</v>
      </c>
      <c r="DO1122">
        <v>2</v>
      </c>
      <c r="DP1122" t="b">
        <v>1</v>
      </c>
      <c r="DQ1122">
        <v>1761427429.84615</v>
      </c>
      <c r="DR1122">
        <v>730.479</v>
      </c>
      <c r="DS1122">
        <v>787.830538461538</v>
      </c>
      <c r="DT1122">
        <v>57.8442846153846</v>
      </c>
      <c r="DU1122">
        <v>25.8745538461538</v>
      </c>
      <c r="DV1122">
        <v>729.381307692308</v>
      </c>
      <c r="DW1122">
        <v>57.8884</v>
      </c>
      <c r="DX1122">
        <v>500.010692307692</v>
      </c>
      <c r="DY1122">
        <v>90.1830461538461</v>
      </c>
      <c r="DZ1122">
        <v>0.0402814230769231</v>
      </c>
      <c r="EA1122">
        <v>52.3540538461538</v>
      </c>
      <c r="EB1122">
        <v>48.0440230769231</v>
      </c>
      <c r="EC1122">
        <v>999.9</v>
      </c>
      <c r="ED1122">
        <v>0</v>
      </c>
      <c r="EE1122">
        <v>0</v>
      </c>
      <c r="EF1122">
        <v>10005.4369230769</v>
      </c>
      <c r="EG1122">
        <v>0</v>
      </c>
      <c r="EH1122">
        <v>1209.64307692308</v>
      </c>
      <c r="EI1122">
        <v>-57.3517153846154</v>
      </c>
      <c r="EJ1122">
        <v>775.327</v>
      </c>
      <c r="EK1122">
        <v>808.756846153846</v>
      </c>
      <c r="EL1122">
        <v>31.9697307692308</v>
      </c>
      <c r="EM1122">
        <v>787.830538461538</v>
      </c>
      <c r="EN1122">
        <v>25.8745538461538</v>
      </c>
      <c r="EO1122">
        <v>5.21657615384615</v>
      </c>
      <c r="EP1122">
        <v>2.33344538461539</v>
      </c>
      <c r="EQ1122">
        <v>33.5713307692308</v>
      </c>
      <c r="ER1122">
        <v>19.9091692307692</v>
      </c>
      <c r="ES1122">
        <v>1200.05153846154</v>
      </c>
      <c r="ET1122">
        <v>0.967003307692308</v>
      </c>
      <c r="EU1122">
        <v>0.0329968923076923</v>
      </c>
      <c r="EV1122">
        <v>0</v>
      </c>
      <c r="EW1122">
        <v>979.690076923077</v>
      </c>
      <c r="EX1122">
        <v>5.00059</v>
      </c>
      <c r="EY1122">
        <v>12915.1461538462</v>
      </c>
      <c r="EZ1122">
        <v>10359.1615384615</v>
      </c>
      <c r="FA1122">
        <v>63.937</v>
      </c>
      <c r="FB1122">
        <v>65.062</v>
      </c>
      <c r="FC1122">
        <v>63.937</v>
      </c>
      <c r="FD1122">
        <v>64.8604615384615</v>
      </c>
      <c r="FE1122">
        <v>65.2547692307692</v>
      </c>
      <c r="FF1122">
        <v>1155.62230769231</v>
      </c>
      <c r="FG1122">
        <v>39.4292307692308</v>
      </c>
      <c r="FH1122">
        <v>0</v>
      </c>
      <c r="FI1122">
        <v>1761427398.7</v>
      </c>
      <c r="FJ1122">
        <v>0</v>
      </c>
      <c r="FK1122">
        <v>979.81124</v>
      </c>
      <c r="FL1122">
        <v>6.14499999422411</v>
      </c>
      <c r="FM1122">
        <v>83.3692308878503</v>
      </c>
      <c r="FN1122">
        <v>12915.82</v>
      </c>
      <c r="FO1122">
        <v>15</v>
      </c>
      <c r="FP1122">
        <v>0</v>
      </c>
      <c r="FQ1122" t="s">
        <v>439</v>
      </c>
      <c r="FR1122">
        <v>0</v>
      </c>
      <c r="FS1122">
        <v>0</v>
      </c>
      <c r="FT1122">
        <v>0</v>
      </c>
      <c r="FU1122">
        <v>0</v>
      </c>
      <c r="FV1122">
        <v>0</v>
      </c>
      <c r="FW1122">
        <v>0</v>
      </c>
      <c r="FX1122">
        <v>0</v>
      </c>
      <c r="FY1122">
        <v>0</v>
      </c>
      <c r="FZ1122">
        <v>0</v>
      </c>
      <c r="GA1122">
        <v>0</v>
      </c>
      <c r="GB1122">
        <v>0</v>
      </c>
      <c r="GC1122">
        <v>-56.643345</v>
      </c>
      <c r="GD1122">
        <v>-16.7608375939849</v>
      </c>
      <c r="GE1122">
        <v>1.74229273214205</v>
      </c>
      <c r="GF1122">
        <v>0</v>
      </c>
      <c r="GG1122">
        <v>979.414941176471</v>
      </c>
      <c r="GH1122">
        <v>6.19679144540325</v>
      </c>
      <c r="GI1122">
        <v>0.650864942219483</v>
      </c>
      <c r="GJ1122">
        <v>-1</v>
      </c>
      <c r="GK1122">
        <v>31.96709</v>
      </c>
      <c r="GL1122">
        <v>0.0286827067668991</v>
      </c>
      <c r="GM1122">
        <v>0.00705874634761684</v>
      </c>
      <c r="GN1122">
        <v>1</v>
      </c>
      <c r="GO1122">
        <v>1</v>
      </c>
      <c r="GP1122">
        <v>2</v>
      </c>
      <c r="GQ1122" t="s">
        <v>446</v>
      </c>
      <c r="GR1122">
        <v>3.12634</v>
      </c>
      <c r="GS1122">
        <v>2.71846</v>
      </c>
      <c r="GT1122">
        <v>0.129371</v>
      </c>
      <c r="GU1122">
        <v>0.135847</v>
      </c>
      <c r="GV1122">
        <v>0.178956</v>
      </c>
      <c r="GW1122">
        <v>0.102447</v>
      </c>
      <c r="GX1122">
        <v>31034.1</v>
      </c>
      <c r="GY1122">
        <v>32520.3</v>
      </c>
      <c r="GZ1122">
        <v>32397.9</v>
      </c>
      <c r="HA1122">
        <v>34224</v>
      </c>
      <c r="HB1122">
        <v>38314.9</v>
      </c>
      <c r="HC1122">
        <v>44336.9</v>
      </c>
      <c r="HD1122">
        <v>50969.7</v>
      </c>
      <c r="HE1122">
        <v>54925.2</v>
      </c>
      <c r="HF1122">
        <v>1.65575</v>
      </c>
      <c r="HG1122">
        <v>1.50435</v>
      </c>
      <c r="HH1122">
        <v>-0.137996</v>
      </c>
      <c r="HI1122">
        <v>0</v>
      </c>
      <c r="HJ1122">
        <v>50.245</v>
      </c>
      <c r="HK1122">
        <v>999.9</v>
      </c>
      <c r="HL1122">
        <v>55.994</v>
      </c>
      <c r="HM1122">
        <v>30.434</v>
      </c>
      <c r="HN1122">
        <v>27.1184</v>
      </c>
      <c r="HO1122">
        <v>60.3071</v>
      </c>
      <c r="HP1122">
        <v>40.3365</v>
      </c>
      <c r="HQ1122">
        <v>1</v>
      </c>
      <c r="HR1122">
        <v>2.64321</v>
      </c>
      <c r="HS1122">
        <v>1.29751</v>
      </c>
      <c r="HT1122">
        <v>20.1059</v>
      </c>
      <c r="HU1122">
        <v>5.18539</v>
      </c>
      <c r="HV1122">
        <v>12.0159</v>
      </c>
      <c r="HW1122">
        <v>4.967</v>
      </c>
      <c r="HX1122">
        <v>3.29595</v>
      </c>
      <c r="HY1122">
        <v>9999</v>
      </c>
      <c r="HZ1122">
        <v>9999</v>
      </c>
      <c r="IA1122">
        <v>999.9</v>
      </c>
      <c r="IB1122">
        <v>9999</v>
      </c>
      <c r="IC1122">
        <v>1.86324</v>
      </c>
      <c r="ID1122">
        <v>1.86809</v>
      </c>
      <c r="IE1122">
        <v>1.86783</v>
      </c>
      <c r="IF1122">
        <v>1.86905</v>
      </c>
      <c r="IG1122">
        <v>1.86981</v>
      </c>
      <c r="IH1122">
        <v>1.86584</v>
      </c>
      <c r="II1122">
        <v>1.86695</v>
      </c>
      <c r="IJ1122">
        <v>1.86838</v>
      </c>
      <c r="IK1122">
        <v>5</v>
      </c>
      <c r="IL1122">
        <v>0</v>
      </c>
      <c r="IM1122">
        <v>0</v>
      </c>
      <c r="IN1122">
        <v>0</v>
      </c>
      <c r="IO1122" t="s">
        <v>441</v>
      </c>
      <c r="IP1122" t="s">
        <v>442</v>
      </c>
      <c r="IQ1122" t="s">
        <v>443</v>
      </c>
      <c r="IR1122" t="s">
        <v>443</v>
      </c>
      <c r="IS1122" t="s">
        <v>443</v>
      </c>
      <c r="IT1122" t="s">
        <v>443</v>
      </c>
      <c r="IU1122">
        <v>0</v>
      </c>
      <c r="IV1122">
        <v>100</v>
      </c>
      <c r="IW1122">
        <v>100</v>
      </c>
      <c r="IX1122">
        <v>1.097</v>
      </c>
      <c r="IY1122">
        <v>-0.0441</v>
      </c>
      <c r="IZ1122">
        <v>1.09748391826392</v>
      </c>
      <c r="JA1122">
        <v>0</v>
      </c>
      <c r="JB1122">
        <v>0</v>
      </c>
      <c r="JC1122">
        <v>0</v>
      </c>
      <c r="JD1122">
        <v>-0.0441141096964596</v>
      </c>
      <c r="JE1122">
        <v>0</v>
      </c>
      <c r="JF1122">
        <v>0</v>
      </c>
      <c r="JG1122">
        <v>0</v>
      </c>
      <c r="JH1122">
        <v>5</v>
      </c>
      <c r="JI1122">
        <v>2273</v>
      </c>
      <c r="JJ1122">
        <v>1</v>
      </c>
      <c r="JK1122">
        <v>24</v>
      </c>
      <c r="JL1122">
        <v>29357124</v>
      </c>
      <c r="JM1122">
        <v>29357124</v>
      </c>
      <c r="JN1122">
        <v>1.75049</v>
      </c>
      <c r="JO1122">
        <v>2.63184</v>
      </c>
      <c r="JP1122">
        <v>1.54785</v>
      </c>
      <c r="JQ1122">
        <v>2.31567</v>
      </c>
      <c r="JR1122">
        <v>1.64673</v>
      </c>
      <c r="JS1122">
        <v>2.2998</v>
      </c>
      <c r="JT1122">
        <v>34.3497</v>
      </c>
      <c r="JU1122">
        <v>24.1751</v>
      </c>
      <c r="JV1122">
        <v>18</v>
      </c>
      <c r="JW1122">
        <v>489.423</v>
      </c>
      <c r="JX1122">
        <v>379.661</v>
      </c>
      <c r="JY1122">
        <v>50.8317</v>
      </c>
      <c r="JZ1122">
        <v>56.717</v>
      </c>
      <c r="KA1122">
        <v>30.0004</v>
      </c>
      <c r="KB1122">
        <v>56.081</v>
      </c>
      <c r="KC1122">
        <v>55.8775</v>
      </c>
      <c r="KD1122">
        <v>35.1739</v>
      </c>
      <c r="KE1122">
        <v>0</v>
      </c>
      <c r="KF1122">
        <v>100</v>
      </c>
      <c r="KG1122">
        <v>50.772</v>
      </c>
      <c r="KH1122">
        <v>841.954</v>
      </c>
      <c r="KI1122">
        <v>26.2864</v>
      </c>
      <c r="KJ1122">
        <v>92.3476</v>
      </c>
      <c r="KK1122">
        <v>88.8489</v>
      </c>
    </row>
    <row r="1123" spans="1:297">
      <c r="A1123">
        <v>1107</v>
      </c>
      <c r="B1123">
        <v>1761427443</v>
      </c>
      <c r="C1123">
        <v>19262</v>
      </c>
      <c r="D1123" t="s">
        <v>2667</v>
      </c>
      <c r="E1123" t="s">
        <v>2668</v>
      </c>
      <c r="F1123">
        <v>5</v>
      </c>
      <c r="G1123" t="s">
        <v>2568</v>
      </c>
      <c r="H1123" t="s">
        <v>436</v>
      </c>
      <c r="I1123">
        <v>1761427434.84615</v>
      </c>
      <c r="J1123">
        <f>(K1123)/1000</f>
        <v>0</v>
      </c>
      <c r="K1123">
        <f>IF(DP1123, AN1123, AH1123)</f>
        <v>0</v>
      </c>
      <c r="L1123">
        <f>IF(DP1123, AI1123, AG1123)</f>
        <v>0</v>
      </c>
      <c r="M1123">
        <f>DR1123 - IF(AU1123&gt;1, L1123*DL1123*100.0/(AW1123), 0)</f>
        <v>0</v>
      </c>
      <c r="N1123">
        <f>((T1123-J1123/2)*M1123-L1123)/(T1123+J1123/2)</f>
        <v>0</v>
      </c>
      <c r="O1123">
        <f>N1123*(DY1123+DZ1123)/1000.0</f>
        <v>0</v>
      </c>
      <c r="P1123">
        <f>(DR1123 - IF(AU1123&gt;1, L1123*DL1123*100.0/(AW1123), 0))*(DY1123+DZ1123)/1000.0</f>
        <v>0</v>
      </c>
      <c r="Q1123">
        <f>2.0/((1/S1123-1/R1123)+SIGN(S1123)*SQRT((1/S1123-1/R1123)*(1/S1123-1/R1123) + 4*DM1123/((DM1123+1)*(DM1123+1))*(2*1/S1123*1/R1123-1/R1123*1/R1123)))</f>
        <v>0</v>
      </c>
      <c r="R1123">
        <f>IF(LEFT(DN1123,1)&lt;&gt;"0",IF(LEFT(DN1123,1)="1",3.0,DO1123),$D$5+$E$5*(EF1123*DY1123/($K$5*1000))+$F$5*(EF1123*DY1123/($K$5*1000))*MAX(MIN(DL1123,$J$5),$I$5)*MAX(MIN(DL1123,$J$5),$I$5)+$G$5*MAX(MIN(DL1123,$J$5),$I$5)*(EF1123*DY1123/($K$5*1000))+$H$5*(EF1123*DY1123/($K$5*1000))*(EF1123*DY1123/($K$5*1000)))</f>
        <v>0</v>
      </c>
      <c r="S1123">
        <f>J1123*(1000-(1000*0.61365*exp(17.502*W1123/(240.97+W1123))/(DY1123+DZ1123)+DT1123)/2)/(1000*0.61365*exp(17.502*W1123/(240.97+W1123))/(DY1123+DZ1123)-DT1123)</f>
        <v>0</v>
      </c>
      <c r="T1123">
        <f>1/((DM1123+1)/(Q1123/1.6)+1/(R1123/1.37)) + DM1123/((DM1123+1)/(Q1123/1.6) + DM1123/(R1123/1.37))</f>
        <v>0</v>
      </c>
      <c r="U1123">
        <f>(DH1123*DK1123)</f>
        <v>0</v>
      </c>
      <c r="V1123">
        <f>(EA1123+(U1123+2*0.95*5.67E-8*(((EA1123+$B$7)+273)^4-(EA1123+273)^4)-44100*J1123)/(1.84*29.3*R1123+8*0.95*5.67E-8*(EA1123+273)^3))</f>
        <v>0</v>
      </c>
      <c r="W1123">
        <f>($C$7*EB1123+$D$7*EC1123+$E$7*V1123)</f>
        <v>0</v>
      </c>
      <c r="X1123">
        <f>0.61365*exp(17.502*W1123/(240.97+W1123))</f>
        <v>0</v>
      </c>
      <c r="Y1123">
        <f>(Z1123/AA1123*100)</f>
        <v>0</v>
      </c>
      <c r="Z1123">
        <f>DT1123*(DY1123+DZ1123)/1000</f>
        <v>0</v>
      </c>
      <c r="AA1123">
        <f>0.61365*exp(17.502*EA1123/(240.97+EA1123))</f>
        <v>0</v>
      </c>
      <c r="AB1123">
        <f>(X1123-DT1123*(DY1123+DZ1123)/1000)</f>
        <v>0</v>
      </c>
      <c r="AC1123">
        <f>(-J1123*44100)</f>
        <v>0</v>
      </c>
      <c r="AD1123">
        <f>2*29.3*R1123*0.92*(EA1123-W1123)</f>
        <v>0</v>
      </c>
      <c r="AE1123">
        <f>2*0.95*5.67E-8*(((EA1123+$B$7)+273)^4-(W1123+273)^4)</f>
        <v>0</v>
      </c>
      <c r="AF1123">
        <f>U1123+AE1123+AC1123+AD1123</f>
        <v>0</v>
      </c>
      <c r="AG1123">
        <f>DX1123*AU1123*(DS1123-DR1123*(1000-AU1123*DU1123)/(1000-AU1123*DT1123))/(100*DL1123)</f>
        <v>0</v>
      </c>
      <c r="AH1123">
        <f>1000*DX1123*AU1123*(DT1123-DU1123)/(100*DL1123*(1000-AU1123*DT1123))</f>
        <v>0</v>
      </c>
      <c r="AI1123">
        <f>(AJ1123 - AK1123 - DY1123*1E3/(8.314*(EA1123+273.15)) * AM1123/DX1123 * AL1123) * DX1123/(100*DL1123) * (1000 - DU1123)/1000</f>
        <v>0</v>
      </c>
      <c r="AJ1123">
        <v>842.408596091032</v>
      </c>
      <c r="AK1123">
        <v>817.188945454545</v>
      </c>
      <c r="AL1123">
        <v>3.29790914731285</v>
      </c>
      <c r="AM1123">
        <v>65.4933450207612</v>
      </c>
      <c r="AN1123">
        <f>(AP1123 - AO1123 + DY1123*1E3/(8.314*(EA1123+273.15)) * AR1123/DX1123 * AQ1123) * DX1123/(100*DL1123) * 1000/(1000 - AP1123)</f>
        <v>0</v>
      </c>
      <c r="AO1123">
        <v>25.8666074877473</v>
      </c>
      <c r="AP1123">
        <v>57.8341054545454</v>
      </c>
      <c r="AQ1123">
        <v>7.70190322643668e-05</v>
      </c>
      <c r="AR1123">
        <v>110.853086517706</v>
      </c>
      <c r="AS1123">
        <v>4</v>
      </c>
      <c r="AT1123">
        <v>1</v>
      </c>
      <c r="AU1123">
        <f>IF(AS1123*$H$13&gt;=AW1123,1.0,(AW1123/(AW1123-AS1123*$H$13)))</f>
        <v>0</v>
      </c>
      <c r="AV1123">
        <f>(AU1123-1)*100</f>
        <v>0</v>
      </c>
      <c r="AW1123">
        <f>MAX(0,($B$13+$C$13*EF1123)/(1+$D$13*EF1123)*DY1123/(EA1123+273)*$E$13)</f>
        <v>0</v>
      </c>
      <c r="AX1123" t="s">
        <v>437</v>
      </c>
      <c r="AY1123" t="s">
        <v>437</v>
      </c>
      <c r="AZ1123">
        <v>0</v>
      </c>
      <c r="BA1123">
        <v>0</v>
      </c>
      <c r="BB1123">
        <f>1-AZ1123/BA1123</f>
        <v>0</v>
      </c>
      <c r="BC1123">
        <v>0</v>
      </c>
      <c r="BD1123" t="s">
        <v>437</v>
      </c>
      <c r="BE1123" t="s">
        <v>437</v>
      </c>
      <c r="BF1123">
        <v>0</v>
      </c>
      <c r="BG1123">
        <v>0</v>
      </c>
      <c r="BH1123">
        <f>1-BF1123/BG1123</f>
        <v>0</v>
      </c>
      <c r="BI1123">
        <v>0.5</v>
      </c>
      <c r="BJ1123">
        <f>DI1123</f>
        <v>0</v>
      </c>
      <c r="BK1123">
        <f>L1123</f>
        <v>0</v>
      </c>
      <c r="BL1123">
        <f>BH1123*BI1123*BJ1123</f>
        <v>0</v>
      </c>
      <c r="BM1123">
        <f>(BK1123-BC1123)/BJ1123</f>
        <v>0</v>
      </c>
      <c r="BN1123">
        <f>(BA1123-BG1123)/BG1123</f>
        <v>0</v>
      </c>
      <c r="BO1123">
        <f>AZ1123/(BB1123+AZ1123/BG1123)</f>
        <v>0</v>
      </c>
      <c r="BP1123" t="s">
        <v>437</v>
      </c>
      <c r="BQ1123">
        <v>0</v>
      </c>
      <c r="BR1123">
        <f>IF(BQ1123&lt;&gt;0, BQ1123, BO1123)</f>
        <v>0</v>
      </c>
      <c r="BS1123">
        <f>1-BR1123/BG1123</f>
        <v>0</v>
      </c>
      <c r="BT1123">
        <f>(BG1123-BF1123)/(BG1123-BR1123)</f>
        <v>0</v>
      </c>
      <c r="BU1123">
        <f>(BA1123-BG1123)/(BA1123-BR1123)</f>
        <v>0</v>
      </c>
      <c r="BV1123">
        <f>(BG1123-BF1123)/(BG1123-AZ1123)</f>
        <v>0</v>
      </c>
      <c r="BW1123">
        <f>(BA1123-BG1123)/(BA1123-AZ1123)</f>
        <v>0</v>
      </c>
      <c r="BX1123">
        <f>(BT1123*BR1123/BF1123)</f>
        <v>0</v>
      </c>
      <c r="BY1123">
        <f>(1-BX1123)</f>
        <v>0</v>
      </c>
      <c r="DH1123">
        <f>$B$11*EG1123+$C$11*EH1123+$F$11*ES1123*(1-EV1123)</f>
        <v>0</v>
      </c>
      <c r="DI1123">
        <f>DH1123*DJ1123</f>
        <v>0</v>
      </c>
      <c r="DJ1123">
        <f>($B$11*$D$9+$C$11*$D$9+$F$11*((FF1123+EX1123)/MAX(FF1123+EX1123+FG1123, 0.1)*$I$9+FG1123/MAX(FF1123+EX1123+FG1123, 0.1)*$J$9))/($B$11+$C$11+$F$11)</f>
        <v>0</v>
      </c>
      <c r="DK1123">
        <f>($B$11*$K$9+$C$11*$K$9+$F$11*((FF1123+EX1123)/MAX(FF1123+EX1123+FG1123, 0.1)*$P$9+FG1123/MAX(FF1123+EX1123+FG1123, 0.1)*$Q$9))/($B$11+$C$11+$F$11)</f>
        <v>0</v>
      </c>
      <c r="DL1123">
        <v>6</v>
      </c>
      <c r="DM1123">
        <v>0.5</v>
      </c>
      <c r="DN1123" t="s">
        <v>438</v>
      </c>
      <c r="DO1123">
        <v>2</v>
      </c>
      <c r="DP1123" t="b">
        <v>1</v>
      </c>
      <c r="DQ1123">
        <v>1761427434.84615</v>
      </c>
      <c r="DR1123">
        <v>746.809230769231</v>
      </c>
      <c r="DS1123">
        <v>804.600846153846</v>
      </c>
      <c r="DT1123">
        <v>57.8385692307692</v>
      </c>
      <c r="DU1123">
        <v>25.8716076923077</v>
      </c>
      <c r="DV1123">
        <v>745.711692307692</v>
      </c>
      <c r="DW1123">
        <v>57.8826769230769</v>
      </c>
      <c r="DX1123">
        <v>500.001769230769</v>
      </c>
      <c r="DY1123">
        <v>90.1829538461539</v>
      </c>
      <c r="DZ1123">
        <v>0.0403130153846154</v>
      </c>
      <c r="EA1123">
        <v>52.3573461538462</v>
      </c>
      <c r="EB1123">
        <v>48.0545769230769</v>
      </c>
      <c r="EC1123">
        <v>999.9</v>
      </c>
      <c r="ED1123">
        <v>0</v>
      </c>
      <c r="EE1123">
        <v>0</v>
      </c>
      <c r="EF1123">
        <v>10007.0676923077</v>
      </c>
      <c r="EG1123">
        <v>0</v>
      </c>
      <c r="EH1123">
        <v>1209.61384615385</v>
      </c>
      <c r="EI1123">
        <v>-57.7917615384615</v>
      </c>
      <c r="EJ1123">
        <v>792.655153846154</v>
      </c>
      <c r="EK1123">
        <v>825.970153846154</v>
      </c>
      <c r="EL1123">
        <v>31.9669615384615</v>
      </c>
      <c r="EM1123">
        <v>804.600846153846</v>
      </c>
      <c r="EN1123">
        <v>25.8716076923077</v>
      </c>
      <c r="EO1123">
        <v>5.21605384615385</v>
      </c>
      <c r="EP1123">
        <v>2.33317769230769</v>
      </c>
      <c r="EQ1123">
        <v>33.5695461538462</v>
      </c>
      <c r="ER1123">
        <v>19.9073153846154</v>
      </c>
      <c r="ES1123">
        <v>1200.02076923077</v>
      </c>
      <c r="ET1123">
        <v>0.967004538461538</v>
      </c>
      <c r="EU1123">
        <v>0.0329957076923077</v>
      </c>
      <c r="EV1123">
        <v>0</v>
      </c>
      <c r="EW1123">
        <v>980.241538461538</v>
      </c>
      <c r="EX1123">
        <v>5.00059</v>
      </c>
      <c r="EY1123">
        <v>12921.7923076923</v>
      </c>
      <c r="EZ1123">
        <v>10358.9</v>
      </c>
      <c r="FA1123">
        <v>63.937</v>
      </c>
      <c r="FB1123">
        <v>65.062</v>
      </c>
      <c r="FC1123">
        <v>63.9515384615385</v>
      </c>
      <c r="FD1123">
        <v>64.8653076923077</v>
      </c>
      <c r="FE1123">
        <v>65.2595384615385</v>
      </c>
      <c r="FF1123">
        <v>1155.59384615385</v>
      </c>
      <c r="FG1123">
        <v>39.4269230769231</v>
      </c>
      <c r="FH1123">
        <v>0</v>
      </c>
      <c r="FI1123">
        <v>1761427403.5</v>
      </c>
      <c r="FJ1123">
        <v>0</v>
      </c>
      <c r="FK1123">
        <v>980.29252</v>
      </c>
      <c r="FL1123">
        <v>5.56961537725574</v>
      </c>
      <c r="FM1123">
        <v>80.1384614927511</v>
      </c>
      <c r="FN1123">
        <v>12922.372</v>
      </c>
      <c r="FO1123">
        <v>15</v>
      </c>
      <c r="FP1123">
        <v>0</v>
      </c>
      <c r="FQ1123" t="s">
        <v>439</v>
      </c>
      <c r="FR1123">
        <v>0</v>
      </c>
      <c r="FS1123">
        <v>0</v>
      </c>
      <c r="FT1123">
        <v>0</v>
      </c>
      <c r="FU1123">
        <v>0</v>
      </c>
      <c r="FV1123">
        <v>0</v>
      </c>
      <c r="FW1123">
        <v>0</v>
      </c>
      <c r="FX1123">
        <v>0</v>
      </c>
      <c r="FY1123">
        <v>0</v>
      </c>
      <c r="FZ1123">
        <v>0</v>
      </c>
      <c r="GA1123">
        <v>0</v>
      </c>
      <c r="GB1123">
        <v>0</v>
      </c>
      <c r="GC1123">
        <v>-57.4853142857143</v>
      </c>
      <c r="GD1123">
        <v>-7.32880519480519</v>
      </c>
      <c r="GE1123">
        <v>1.02790450097723</v>
      </c>
      <c r="GF1123">
        <v>0</v>
      </c>
      <c r="GG1123">
        <v>979.944911764706</v>
      </c>
      <c r="GH1123">
        <v>6.11772344886034</v>
      </c>
      <c r="GI1123">
        <v>0.639171493495191</v>
      </c>
      <c r="GJ1123">
        <v>-1</v>
      </c>
      <c r="GK1123">
        <v>31.9686047619048</v>
      </c>
      <c r="GL1123">
        <v>-0.0267896103895326</v>
      </c>
      <c r="GM1123">
        <v>0.00472374711940324</v>
      </c>
      <c r="GN1123">
        <v>1</v>
      </c>
      <c r="GO1123">
        <v>1</v>
      </c>
      <c r="GP1123">
        <v>2</v>
      </c>
      <c r="GQ1123" t="s">
        <v>446</v>
      </c>
      <c r="GR1123">
        <v>3.12636</v>
      </c>
      <c r="GS1123">
        <v>2.71815</v>
      </c>
      <c r="GT1123">
        <v>0.13122</v>
      </c>
      <c r="GU1123">
        <v>0.137784</v>
      </c>
      <c r="GV1123">
        <v>0.178988</v>
      </c>
      <c r="GW1123">
        <v>0.102431</v>
      </c>
      <c r="GX1123">
        <v>30968</v>
      </c>
      <c r="GY1123">
        <v>32446.5</v>
      </c>
      <c r="GZ1123">
        <v>32398</v>
      </c>
      <c r="HA1123">
        <v>34223.5</v>
      </c>
      <c r="HB1123">
        <v>38313.9</v>
      </c>
      <c r="HC1123">
        <v>44337.2</v>
      </c>
      <c r="HD1123">
        <v>50969.9</v>
      </c>
      <c r="HE1123">
        <v>54924.4</v>
      </c>
      <c r="HF1123">
        <v>1.65615</v>
      </c>
      <c r="HG1123">
        <v>1.5044</v>
      </c>
      <c r="HH1123">
        <v>-0.140209</v>
      </c>
      <c r="HI1123">
        <v>0</v>
      </c>
      <c r="HJ1123">
        <v>50.2632</v>
      </c>
      <c r="HK1123">
        <v>999.9</v>
      </c>
      <c r="HL1123">
        <v>55.994</v>
      </c>
      <c r="HM1123">
        <v>30.434</v>
      </c>
      <c r="HN1123">
        <v>27.1184</v>
      </c>
      <c r="HO1123">
        <v>60.1371</v>
      </c>
      <c r="HP1123">
        <v>40.5449</v>
      </c>
      <c r="HQ1123">
        <v>1</v>
      </c>
      <c r="HR1123">
        <v>2.64392</v>
      </c>
      <c r="HS1123">
        <v>1.40552</v>
      </c>
      <c r="HT1123">
        <v>20.1049</v>
      </c>
      <c r="HU1123">
        <v>5.18539</v>
      </c>
      <c r="HV1123">
        <v>12.0159</v>
      </c>
      <c r="HW1123">
        <v>4.9667</v>
      </c>
      <c r="HX1123">
        <v>3.29598</v>
      </c>
      <c r="HY1123">
        <v>9999</v>
      </c>
      <c r="HZ1123">
        <v>9999</v>
      </c>
      <c r="IA1123">
        <v>999.9</v>
      </c>
      <c r="IB1123">
        <v>9999</v>
      </c>
      <c r="IC1123">
        <v>1.86325</v>
      </c>
      <c r="ID1123">
        <v>1.86812</v>
      </c>
      <c r="IE1123">
        <v>1.86783</v>
      </c>
      <c r="IF1123">
        <v>1.86905</v>
      </c>
      <c r="IG1123">
        <v>1.86981</v>
      </c>
      <c r="IH1123">
        <v>1.86584</v>
      </c>
      <c r="II1123">
        <v>1.86694</v>
      </c>
      <c r="IJ1123">
        <v>1.8684</v>
      </c>
      <c r="IK1123">
        <v>5</v>
      </c>
      <c r="IL1123">
        <v>0</v>
      </c>
      <c r="IM1123">
        <v>0</v>
      </c>
      <c r="IN1123">
        <v>0</v>
      </c>
      <c r="IO1123" t="s">
        <v>441</v>
      </c>
      <c r="IP1123" t="s">
        <v>442</v>
      </c>
      <c r="IQ1123" t="s">
        <v>443</v>
      </c>
      <c r="IR1123" t="s">
        <v>443</v>
      </c>
      <c r="IS1123" t="s">
        <v>443</v>
      </c>
      <c r="IT1123" t="s">
        <v>443</v>
      </c>
      <c r="IU1123">
        <v>0</v>
      </c>
      <c r="IV1123">
        <v>100</v>
      </c>
      <c r="IW1123">
        <v>100</v>
      </c>
      <c r="IX1123">
        <v>1.098</v>
      </c>
      <c r="IY1123">
        <v>-0.0441</v>
      </c>
      <c r="IZ1123">
        <v>1.09748391826392</v>
      </c>
      <c r="JA1123">
        <v>0</v>
      </c>
      <c r="JB1123">
        <v>0</v>
      </c>
      <c r="JC1123">
        <v>0</v>
      </c>
      <c r="JD1123">
        <v>-0.0441141096964596</v>
      </c>
      <c r="JE1123">
        <v>0</v>
      </c>
      <c r="JF1123">
        <v>0</v>
      </c>
      <c r="JG1123">
        <v>0</v>
      </c>
      <c r="JH1123">
        <v>5</v>
      </c>
      <c r="JI1123">
        <v>2273</v>
      </c>
      <c r="JJ1123">
        <v>1</v>
      </c>
      <c r="JK1123">
        <v>24</v>
      </c>
      <c r="JL1123">
        <v>29357124.1</v>
      </c>
      <c r="JM1123">
        <v>29357124.1</v>
      </c>
      <c r="JN1123">
        <v>1.78223</v>
      </c>
      <c r="JO1123">
        <v>2.62817</v>
      </c>
      <c r="JP1123">
        <v>1.54785</v>
      </c>
      <c r="JQ1123">
        <v>2.31445</v>
      </c>
      <c r="JR1123">
        <v>1.64673</v>
      </c>
      <c r="JS1123">
        <v>2.25464</v>
      </c>
      <c r="JT1123">
        <v>34.3497</v>
      </c>
      <c r="JU1123">
        <v>24.1838</v>
      </c>
      <c r="JV1123">
        <v>18</v>
      </c>
      <c r="JW1123">
        <v>489.722</v>
      </c>
      <c r="JX1123">
        <v>379.692</v>
      </c>
      <c r="JY1123">
        <v>50.779</v>
      </c>
      <c r="JZ1123">
        <v>56.7164</v>
      </c>
      <c r="KA1123">
        <v>30.0006</v>
      </c>
      <c r="KB1123">
        <v>56.081</v>
      </c>
      <c r="KC1123">
        <v>55.8775</v>
      </c>
      <c r="KD1123">
        <v>35.7445</v>
      </c>
      <c r="KE1123">
        <v>0</v>
      </c>
      <c r="KF1123">
        <v>100</v>
      </c>
      <c r="KG1123">
        <v>50.7074</v>
      </c>
      <c r="KH1123">
        <v>855.56</v>
      </c>
      <c r="KI1123">
        <v>26.2864</v>
      </c>
      <c r="KJ1123">
        <v>92.3478</v>
      </c>
      <c r="KK1123">
        <v>88.8476</v>
      </c>
    </row>
    <row r="1124" spans="1:297">
      <c r="A1124">
        <v>1108</v>
      </c>
      <c r="B1124">
        <v>1761427448</v>
      </c>
      <c r="C1124">
        <v>19267</v>
      </c>
      <c r="D1124" t="s">
        <v>2669</v>
      </c>
      <c r="E1124" t="s">
        <v>2670</v>
      </c>
      <c r="F1124">
        <v>5</v>
      </c>
      <c r="G1124" t="s">
        <v>2568</v>
      </c>
      <c r="H1124" t="s">
        <v>436</v>
      </c>
      <c r="I1124">
        <v>1761427439.84615</v>
      </c>
      <c r="J1124">
        <f>(K1124)/1000</f>
        <v>0</v>
      </c>
      <c r="K1124">
        <f>IF(DP1124, AN1124, AH1124)</f>
        <v>0</v>
      </c>
      <c r="L1124">
        <f>IF(DP1124, AI1124, AG1124)</f>
        <v>0</v>
      </c>
      <c r="M1124">
        <f>DR1124 - IF(AU1124&gt;1, L1124*DL1124*100.0/(AW1124), 0)</f>
        <v>0</v>
      </c>
      <c r="N1124">
        <f>((T1124-J1124/2)*M1124-L1124)/(T1124+J1124/2)</f>
        <v>0</v>
      </c>
      <c r="O1124">
        <f>N1124*(DY1124+DZ1124)/1000.0</f>
        <v>0</v>
      </c>
      <c r="P1124">
        <f>(DR1124 - IF(AU1124&gt;1, L1124*DL1124*100.0/(AW1124), 0))*(DY1124+DZ1124)/1000.0</f>
        <v>0</v>
      </c>
      <c r="Q1124">
        <f>2.0/((1/S1124-1/R1124)+SIGN(S1124)*SQRT((1/S1124-1/R1124)*(1/S1124-1/R1124) + 4*DM1124/((DM1124+1)*(DM1124+1))*(2*1/S1124*1/R1124-1/R1124*1/R1124)))</f>
        <v>0</v>
      </c>
      <c r="R1124">
        <f>IF(LEFT(DN1124,1)&lt;&gt;"0",IF(LEFT(DN1124,1)="1",3.0,DO1124),$D$5+$E$5*(EF1124*DY1124/($K$5*1000))+$F$5*(EF1124*DY1124/($K$5*1000))*MAX(MIN(DL1124,$J$5),$I$5)*MAX(MIN(DL1124,$J$5),$I$5)+$G$5*MAX(MIN(DL1124,$J$5),$I$5)*(EF1124*DY1124/($K$5*1000))+$H$5*(EF1124*DY1124/($K$5*1000))*(EF1124*DY1124/($K$5*1000)))</f>
        <v>0</v>
      </c>
      <c r="S1124">
        <f>J1124*(1000-(1000*0.61365*exp(17.502*W1124/(240.97+W1124))/(DY1124+DZ1124)+DT1124)/2)/(1000*0.61365*exp(17.502*W1124/(240.97+W1124))/(DY1124+DZ1124)-DT1124)</f>
        <v>0</v>
      </c>
      <c r="T1124">
        <f>1/((DM1124+1)/(Q1124/1.6)+1/(R1124/1.37)) + DM1124/((DM1124+1)/(Q1124/1.6) + DM1124/(R1124/1.37))</f>
        <v>0</v>
      </c>
      <c r="U1124">
        <f>(DH1124*DK1124)</f>
        <v>0</v>
      </c>
      <c r="V1124">
        <f>(EA1124+(U1124+2*0.95*5.67E-8*(((EA1124+$B$7)+273)^4-(EA1124+273)^4)-44100*J1124)/(1.84*29.3*R1124+8*0.95*5.67E-8*(EA1124+273)^3))</f>
        <v>0</v>
      </c>
      <c r="W1124">
        <f>($C$7*EB1124+$D$7*EC1124+$E$7*V1124)</f>
        <v>0</v>
      </c>
      <c r="X1124">
        <f>0.61365*exp(17.502*W1124/(240.97+W1124))</f>
        <v>0</v>
      </c>
      <c r="Y1124">
        <f>(Z1124/AA1124*100)</f>
        <v>0</v>
      </c>
      <c r="Z1124">
        <f>DT1124*(DY1124+DZ1124)/1000</f>
        <v>0</v>
      </c>
      <c r="AA1124">
        <f>0.61365*exp(17.502*EA1124/(240.97+EA1124))</f>
        <v>0</v>
      </c>
      <c r="AB1124">
        <f>(X1124-DT1124*(DY1124+DZ1124)/1000)</f>
        <v>0</v>
      </c>
      <c r="AC1124">
        <f>(-J1124*44100)</f>
        <v>0</v>
      </c>
      <c r="AD1124">
        <f>2*29.3*R1124*0.92*(EA1124-W1124)</f>
        <v>0</v>
      </c>
      <c r="AE1124">
        <f>2*0.95*5.67E-8*(((EA1124+$B$7)+273)^4-(W1124+273)^4)</f>
        <v>0</v>
      </c>
      <c r="AF1124">
        <f>U1124+AE1124+AC1124+AD1124</f>
        <v>0</v>
      </c>
      <c r="AG1124">
        <f>DX1124*AU1124*(DS1124-DR1124*(1000-AU1124*DU1124)/(1000-AU1124*DT1124))/(100*DL1124)</f>
        <v>0</v>
      </c>
      <c r="AH1124">
        <f>1000*DX1124*AU1124*(DT1124-DU1124)/(100*DL1124*(1000-AU1124*DT1124))</f>
        <v>0</v>
      </c>
      <c r="AI1124">
        <f>(AJ1124 - AK1124 - DY1124*1E3/(8.314*(EA1124+273.15)) * AM1124/DX1124 * AL1124) * DX1124/(100*DL1124) * (1000 - DU1124)/1000</f>
        <v>0</v>
      </c>
      <c r="AJ1124">
        <v>860.803919138624</v>
      </c>
      <c r="AK1124">
        <v>834.863606060606</v>
      </c>
      <c r="AL1124">
        <v>3.57076267369596</v>
      </c>
      <c r="AM1124">
        <v>65.4933450207612</v>
      </c>
      <c r="AN1124">
        <f>(AP1124 - AO1124 + DY1124*1E3/(8.314*(EA1124+273.15)) * AR1124/DX1124 * AQ1124) * DX1124/(100*DL1124) * 1000/(1000 - AP1124)</f>
        <v>0</v>
      </c>
      <c r="AO1124">
        <v>25.863583979417</v>
      </c>
      <c r="AP1124">
        <v>57.8703018181818</v>
      </c>
      <c r="AQ1124">
        <v>0.00606169547372205</v>
      </c>
      <c r="AR1124">
        <v>110.853086517706</v>
      </c>
      <c r="AS1124">
        <v>4</v>
      </c>
      <c r="AT1124">
        <v>1</v>
      </c>
      <c r="AU1124">
        <f>IF(AS1124*$H$13&gt;=AW1124,1.0,(AW1124/(AW1124-AS1124*$H$13)))</f>
        <v>0</v>
      </c>
      <c r="AV1124">
        <f>(AU1124-1)*100</f>
        <v>0</v>
      </c>
      <c r="AW1124">
        <f>MAX(0,($B$13+$C$13*EF1124)/(1+$D$13*EF1124)*DY1124/(EA1124+273)*$E$13)</f>
        <v>0</v>
      </c>
      <c r="AX1124" t="s">
        <v>437</v>
      </c>
      <c r="AY1124" t="s">
        <v>437</v>
      </c>
      <c r="AZ1124">
        <v>0</v>
      </c>
      <c r="BA1124">
        <v>0</v>
      </c>
      <c r="BB1124">
        <f>1-AZ1124/BA1124</f>
        <v>0</v>
      </c>
      <c r="BC1124">
        <v>0</v>
      </c>
      <c r="BD1124" t="s">
        <v>437</v>
      </c>
      <c r="BE1124" t="s">
        <v>437</v>
      </c>
      <c r="BF1124">
        <v>0</v>
      </c>
      <c r="BG1124">
        <v>0</v>
      </c>
      <c r="BH1124">
        <f>1-BF1124/BG1124</f>
        <v>0</v>
      </c>
      <c r="BI1124">
        <v>0.5</v>
      </c>
      <c r="BJ1124">
        <f>DI1124</f>
        <v>0</v>
      </c>
      <c r="BK1124">
        <f>L1124</f>
        <v>0</v>
      </c>
      <c r="BL1124">
        <f>BH1124*BI1124*BJ1124</f>
        <v>0</v>
      </c>
      <c r="BM1124">
        <f>(BK1124-BC1124)/BJ1124</f>
        <v>0</v>
      </c>
      <c r="BN1124">
        <f>(BA1124-BG1124)/BG1124</f>
        <v>0</v>
      </c>
      <c r="BO1124">
        <f>AZ1124/(BB1124+AZ1124/BG1124)</f>
        <v>0</v>
      </c>
      <c r="BP1124" t="s">
        <v>437</v>
      </c>
      <c r="BQ1124">
        <v>0</v>
      </c>
      <c r="BR1124">
        <f>IF(BQ1124&lt;&gt;0, BQ1124, BO1124)</f>
        <v>0</v>
      </c>
      <c r="BS1124">
        <f>1-BR1124/BG1124</f>
        <v>0</v>
      </c>
      <c r="BT1124">
        <f>(BG1124-BF1124)/(BG1124-BR1124)</f>
        <v>0</v>
      </c>
      <c r="BU1124">
        <f>(BA1124-BG1124)/(BA1124-BR1124)</f>
        <v>0</v>
      </c>
      <c r="BV1124">
        <f>(BG1124-BF1124)/(BG1124-AZ1124)</f>
        <v>0</v>
      </c>
      <c r="BW1124">
        <f>(BA1124-BG1124)/(BA1124-AZ1124)</f>
        <v>0</v>
      </c>
      <c r="BX1124">
        <f>(BT1124*BR1124/BF1124)</f>
        <v>0</v>
      </c>
      <c r="BY1124">
        <f>(1-BX1124)</f>
        <v>0</v>
      </c>
      <c r="DH1124">
        <f>$B$11*EG1124+$C$11*EH1124+$F$11*ES1124*(1-EV1124)</f>
        <v>0</v>
      </c>
      <c r="DI1124">
        <f>DH1124*DJ1124</f>
        <v>0</v>
      </c>
      <c r="DJ1124">
        <f>($B$11*$D$9+$C$11*$D$9+$F$11*((FF1124+EX1124)/MAX(FF1124+EX1124+FG1124, 0.1)*$I$9+FG1124/MAX(FF1124+EX1124+FG1124, 0.1)*$J$9))/($B$11+$C$11+$F$11)</f>
        <v>0</v>
      </c>
      <c r="DK1124">
        <f>($B$11*$K$9+$C$11*$K$9+$F$11*((FF1124+EX1124)/MAX(FF1124+EX1124+FG1124, 0.1)*$P$9+FG1124/MAX(FF1124+EX1124+FG1124, 0.1)*$Q$9))/($B$11+$C$11+$F$11)</f>
        <v>0</v>
      </c>
      <c r="DL1124">
        <v>6</v>
      </c>
      <c r="DM1124">
        <v>0.5</v>
      </c>
      <c r="DN1124" t="s">
        <v>438</v>
      </c>
      <c r="DO1124">
        <v>2</v>
      </c>
      <c r="DP1124" t="b">
        <v>1</v>
      </c>
      <c r="DQ1124">
        <v>1761427439.84615</v>
      </c>
      <c r="DR1124">
        <v>763.132846153846</v>
      </c>
      <c r="DS1124">
        <v>821.932615384615</v>
      </c>
      <c r="DT1124">
        <v>57.8450461538462</v>
      </c>
      <c r="DU1124">
        <v>25.8682384615385</v>
      </c>
      <c r="DV1124">
        <v>762.035384615385</v>
      </c>
      <c r="DW1124">
        <v>57.8891538461538</v>
      </c>
      <c r="DX1124">
        <v>500.003538461538</v>
      </c>
      <c r="DY1124">
        <v>90.1825307692308</v>
      </c>
      <c r="DZ1124">
        <v>0.0403479769230769</v>
      </c>
      <c r="EA1124">
        <v>52.3571307692308</v>
      </c>
      <c r="EB1124">
        <v>48.0509307692308</v>
      </c>
      <c r="EC1124">
        <v>999.9</v>
      </c>
      <c r="ED1124">
        <v>0</v>
      </c>
      <c r="EE1124">
        <v>0</v>
      </c>
      <c r="EF1124">
        <v>10003.6038461538</v>
      </c>
      <c r="EG1124">
        <v>0</v>
      </c>
      <c r="EH1124">
        <v>1209.57153846154</v>
      </c>
      <c r="EI1124">
        <v>-58.7998076923077</v>
      </c>
      <c r="EJ1124">
        <v>809.986769230769</v>
      </c>
      <c r="EK1124">
        <v>843.759153846154</v>
      </c>
      <c r="EL1124">
        <v>31.9768076923077</v>
      </c>
      <c r="EM1124">
        <v>821.932615384615</v>
      </c>
      <c r="EN1124">
        <v>25.8682384615385</v>
      </c>
      <c r="EO1124">
        <v>5.21661230769231</v>
      </c>
      <c r="EP1124">
        <v>2.33286384615385</v>
      </c>
      <c r="EQ1124">
        <v>33.5714615384615</v>
      </c>
      <c r="ER1124">
        <v>19.9051461538462</v>
      </c>
      <c r="ES1124">
        <v>1200.01384615385</v>
      </c>
      <c r="ET1124">
        <v>0.967004538461538</v>
      </c>
      <c r="EU1124">
        <v>0.0329957076923077</v>
      </c>
      <c r="EV1124">
        <v>0</v>
      </c>
      <c r="EW1124">
        <v>980.740230769231</v>
      </c>
      <c r="EX1124">
        <v>5.00059</v>
      </c>
      <c r="EY1124">
        <v>12929.0461538462</v>
      </c>
      <c r="EZ1124">
        <v>10358.8384615385</v>
      </c>
      <c r="FA1124">
        <v>63.9418461538462</v>
      </c>
      <c r="FB1124">
        <v>65.0765384615385</v>
      </c>
      <c r="FC1124">
        <v>63.9660769230769</v>
      </c>
      <c r="FD1124">
        <v>64.8701538461538</v>
      </c>
      <c r="FE1124">
        <v>65.2643076923077</v>
      </c>
      <c r="FF1124">
        <v>1155.58692307692</v>
      </c>
      <c r="FG1124">
        <v>39.4269230769231</v>
      </c>
      <c r="FH1124">
        <v>0</v>
      </c>
      <c r="FI1124">
        <v>1761427408.9</v>
      </c>
      <c r="FJ1124">
        <v>0</v>
      </c>
      <c r="FK1124">
        <v>980.796923076923</v>
      </c>
      <c r="FL1124">
        <v>6.25046154068961</v>
      </c>
      <c r="FM1124">
        <v>91.8769230580498</v>
      </c>
      <c r="FN1124">
        <v>12930.1384615385</v>
      </c>
      <c r="FO1124">
        <v>15</v>
      </c>
      <c r="FP1124">
        <v>0</v>
      </c>
      <c r="FQ1124" t="s">
        <v>439</v>
      </c>
      <c r="FR1124">
        <v>0</v>
      </c>
      <c r="FS1124">
        <v>0</v>
      </c>
      <c r="FT1124">
        <v>0</v>
      </c>
      <c r="FU1124">
        <v>0</v>
      </c>
      <c r="FV1124">
        <v>0</v>
      </c>
      <c r="FW1124">
        <v>0</v>
      </c>
      <c r="FX1124">
        <v>0</v>
      </c>
      <c r="FY1124">
        <v>0</v>
      </c>
      <c r="FZ1124">
        <v>0</v>
      </c>
      <c r="GA1124">
        <v>0</v>
      </c>
      <c r="GB1124">
        <v>0</v>
      </c>
      <c r="GC1124">
        <v>-58.44532</v>
      </c>
      <c r="GD1124">
        <v>-9.16526616541353</v>
      </c>
      <c r="GE1124">
        <v>1.16839694436437</v>
      </c>
      <c r="GF1124">
        <v>0</v>
      </c>
      <c r="GG1124">
        <v>980.455705882353</v>
      </c>
      <c r="GH1124">
        <v>5.84042781039578</v>
      </c>
      <c r="GI1124">
        <v>0.599426860053532</v>
      </c>
      <c r="GJ1124">
        <v>-1</v>
      </c>
      <c r="GK1124">
        <v>31.973745</v>
      </c>
      <c r="GL1124">
        <v>0.0992887218045446</v>
      </c>
      <c r="GM1124">
        <v>0.0132518102536977</v>
      </c>
      <c r="GN1124">
        <v>1</v>
      </c>
      <c r="GO1124">
        <v>1</v>
      </c>
      <c r="GP1124">
        <v>2</v>
      </c>
      <c r="GQ1124" t="s">
        <v>446</v>
      </c>
      <c r="GR1124">
        <v>3.12633</v>
      </c>
      <c r="GS1124">
        <v>2.71819</v>
      </c>
      <c r="GT1124">
        <v>0.133169</v>
      </c>
      <c r="GU1124">
        <v>0.139631</v>
      </c>
      <c r="GV1124">
        <v>0.179016</v>
      </c>
      <c r="GW1124">
        <v>0.102422</v>
      </c>
      <c r="GX1124">
        <v>30897.7</v>
      </c>
      <c r="GY1124">
        <v>32376.4</v>
      </c>
      <c r="GZ1124">
        <v>32397.5</v>
      </c>
      <c r="HA1124">
        <v>34223.2</v>
      </c>
      <c r="HB1124">
        <v>38312.4</v>
      </c>
      <c r="HC1124">
        <v>44337.6</v>
      </c>
      <c r="HD1124">
        <v>50969.1</v>
      </c>
      <c r="HE1124">
        <v>54924.2</v>
      </c>
      <c r="HF1124">
        <v>1.65595</v>
      </c>
      <c r="HG1124">
        <v>1.50445</v>
      </c>
      <c r="HH1124">
        <v>-0.143375</v>
      </c>
      <c r="HI1124">
        <v>0</v>
      </c>
      <c r="HJ1124">
        <v>50.2782</v>
      </c>
      <c r="HK1124">
        <v>999.9</v>
      </c>
      <c r="HL1124">
        <v>55.994</v>
      </c>
      <c r="HM1124">
        <v>30.454</v>
      </c>
      <c r="HN1124">
        <v>27.1469</v>
      </c>
      <c r="HO1124">
        <v>60.1471</v>
      </c>
      <c r="HP1124">
        <v>40.4527</v>
      </c>
      <c r="HQ1124">
        <v>1</v>
      </c>
      <c r="HR1124">
        <v>2.64456</v>
      </c>
      <c r="HS1124">
        <v>1.47067</v>
      </c>
      <c r="HT1124">
        <v>20.1042</v>
      </c>
      <c r="HU1124">
        <v>5.18509</v>
      </c>
      <c r="HV1124">
        <v>12.0159</v>
      </c>
      <c r="HW1124">
        <v>4.9667</v>
      </c>
      <c r="HX1124">
        <v>3.29595</v>
      </c>
      <c r="HY1124">
        <v>9999</v>
      </c>
      <c r="HZ1124">
        <v>9999</v>
      </c>
      <c r="IA1124">
        <v>999.9</v>
      </c>
      <c r="IB1124">
        <v>9999</v>
      </c>
      <c r="IC1124">
        <v>1.86325</v>
      </c>
      <c r="ID1124">
        <v>1.8681</v>
      </c>
      <c r="IE1124">
        <v>1.86783</v>
      </c>
      <c r="IF1124">
        <v>1.86905</v>
      </c>
      <c r="IG1124">
        <v>1.86981</v>
      </c>
      <c r="IH1124">
        <v>1.86585</v>
      </c>
      <c r="II1124">
        <v>1.86693</v>
      </c>
      <c r="IJ1124">
        <v>1.86842</v>
      </c>
      <c r="IK1124">
        <v>5</v>
      </c>
      <c r="IL1124">
        <v>0</v>
      </c>
      <c r="IM1124">
        <v>0</v>
      </c>
      <c r="IN1124">
        <v>0</v>
      </c>
      <c r="IO1124" t="s">
        <v>441</v>
      </c>
      <c r="IP1124" t="s">
        <v>442</v>
      </c>
      <c r="IQ1124" t="s">
        <v>443</v>
      </c>
      <c r="IR1124" t="s">
        <v>443</v>
      </c>
      <c r="IS1124" t="s">
        <v>443</v>
      </c>
      <c r="IT1124" t="s">
        <v>443</v>
      </c>
      <c r="IU1124">
        <v>0</v>
      </c>
      <c r="IV1124">
        <v>100</v>
      </c>
      <c r="IW1124">
        <v>100</v>
      </c>
      <c r="IX1124">
        <v>1.098</v>
      </c>
      <c r="IY1124">
        <v>-0.0441</v>
      </c>
      <c r="IZ1124">
        <v>1.09748391826392</v>
      </c>
      <c r="JA1124">
        <v>0</v>
      </c>
      <c r="JB1124">
        <v>0</v>
      </c>
      <c r="JC1124">
        <v>0</v>
      </c>
      <c r="JD1124">
        <v>-0.0441141096964596</v>
      </c>
      <c r="JE1124">
        <v>0</v>
      </c>
      <c r="JF1124">
        <v>0</v>
      </c>
      <c r="JG1124">
        <v>0</v>
      </c>
      <c r="JH1124">
        <v>5</v>
      </c>
      <c r="JI1124">
        <v>2273</v>
      </c>
      <c r="JJ1124">
        <v>1</v>
      </c>
      <c r="JK1124">
        <v>24</v>
      </c>
      <c r="JL1124">
        <v>29357124.1</v>
      </c>
      <c r="JM1124">
        <v>29357124.1</v>
      </c>
      <c r="JN1124">
        <v>1.80786</v>
      </c>
      <c r="JO1124">
        <v>2.61597</v>
      </c>
      <c r="JP1124">
        <v>1.54785</v>
      </c>
      <c r="JQ1124">
        <v>2.31445</v>
      </c>
      <c r="JR1124">
        <v>1.64673</v>
      </c>
      <c r="JS1124">
        <v>2.39746</v>
      </c>
      <c r="JT1124">
        <v>34.3497</v>
      </c>
      <c r="JU1124">
        <v>24.1926</v>
      </c>
      <c r="JV1124">
        <v>18</v>
      </c>
      <c r="JW1124">
        <v>489.573</v>
      </c>
      <c r="JX1124">
        <v>379.723</v>
      </c>
      <c r="JY1124">
        <v>50.719</v>
      </c>
      <c r="JZ1124">
        <v>56.7164</v>
      </c>
      <c r="KA1124">
        <v>30.0007</v>
      </c>
      <c r="KB1124">
        <v>56.081</v>
      </c>
      <c r="KC1124">
        <v>55.8775</v>
      </c>
      <c r="KD1124">
        <v>36.3243</v>
      </c>
      <c r="KE1124">
        <v>0</v>
      </c>
      <c r="KF1124">
        <v>100</v>
      </c>
      <c r="KG1124">
        <v>50.6761</v>
      </c>
      <c r="KH1124">
        <v>875.988</v>
      </c>
      <c r="KI1124">
        <v>26.2864</v>
      </c>
      <c r="KJ1124">
        <v>92.3465</v>
      </c>
      <c r="KK1124">
        <v>88.8471</v>
      </c>
    </row>
    <row r="1125" spans="1:297">
      <c r="A1125">
        <v>1109</v>
      </c>
      <c r="B1125">
        <v>1761427453</v>
      </c>
      <c r="C1125">
        <v>19272</v>
      </c>
      <c r="D1125" t="s">
        <v>2671</v>
      </c>
      <c r="E1125" t="s">
        <v>2672</v>
      </c>
      <c r="F1125">
        <v>5</v>
      </c>
      <c r="G1125" t="s">
        <v>2568</v>
      </c>
      <c r="H1125" t="s">
        <v>436</v>
      </c>
      <c r="I1125">
        <v>1761427444.84615</v>
      </c>
      <c r="J1125">
        <f>(K1125)/1000</f>
        <v>0</v>
      </c>
      <c r="K1125">
        <f>IF(DP1125, AN1125, AH1125)</f>
        <v>0</v>
      </c>
      <c r="L1125">
        <f>IF(DP1125, AI1125, AG1125)</f>
        <v>0</v>
      </c>
      <c r="M1125">
        <f>DR1125 - IF(AU1125&gt;1, L1125*DL1125*100.0/(AW1125), 0)</f>
        <v>0</v>
      </c>
      <c r="N1125">
        <f>((T1125-J1125/2)*M1125-L1125)/(T1125+J1125/2)</f>
        <v>0</v>
      </c>
      <c r="O1125">
        <f>N1125*(DY1125+DZ1125)/1000.0</f>
        <v>0</v>
      </c>
      <c r="P1125">
        <f>(DR1125 - IF(AU1125&gt;1, L1125*DL1125*100.0/(AW1125), 0))*(DY1125+DZ1125)/1000.0</f>
        <v>0</v>
      </c>
      <c r="Q1125">
        <f>2.0/((1/S1125-1/R1125)+SIGN(S1125)*SQRT((1/S1125-1/R1125)*(1/S1125-1/R1125) + 4*DM1125/((DM1125+1)*(DM1125+1))*(2*1/S1125*1/R1125-1/R1125*1/R1125)))</f>
        <v>0</v>
      </c>
      <c r="R1125">
        <f>IF(LEFT(DN1125,1)&lt;&gt;"0",IF(LEFT(DN1125,1)="1",3.0,DO1125),$D$5+$E$5*(EF1125*DY1125/($K$5*1000))+$F$5*(EF1125*DY1125/($K$5*1000))*MAX(MIN(DL1125,$J$5),$I$5)*MAX(MIN(DL1125,$J$5),$I$5)+$G$5*MAX(MIN(DL1125,$J$5),$I$5)*(EF1125*DY1125/($K$5*1000))+$H$5*(EF1125*DY1125/($K$5*1000))*(EF1125*DY1125/($K$5*1000)))</f>
        <v>0</v>
      </c>
      <c r="S1125">
        <f>J1125*(1000-(1000*0.61365*exp(17.502*W1125/(240.97+W1125))/(DY1125+DZ1125)+DT1125)/2)/(1000*0.61365*exp(17.502*W1125/(240.97+W1125))/(DY1125+DZ1125)-DT1125)</f>
        <v>0</v>
      </c>
      <c r="T1125">
        <f>1/((DM1125+1)/(Q1125/1.6)+1/(R1125/1.37)) + DM1125/((DM1125+1)/(Q1125/1.6) + DM1125/(R1125/1.37))</f>
        <v>0</v>
      </c>
      <c r="U1125">
        <f>(DH1125*DK1125)</f>
        <v>0</v>
      </c>
      <c r="V1125">
        <f>(EA1125+(U1125+2*0.95*5.67E-8*(((EA1125+$B$7)+273)^4-(EA1125+273)^4)-44100*J1125)/(1.84*29.3*R1125+8*0.95*5.67E-8*(EA1125+273)^3))</f>
        <v>0</v>
      </c>
      <c r="W1125">
        <f>($C$7*EB1125+$D$7*EC1125+$E$7*V1125)</f>
        <v>0</v>
      </c>
      <c r="X1125">
        <f>0.61365*exp(17.502*W1125/(240.97+W1125))</f>
        <v>0</v>
      </c>
      <c r="Y1125">
        <f>(Z1125/AA1125*100)</f>
        <v>0</v>
      </c>
      <c r="Z1125">
        <f>DT1125*(DY1125+DZ1125)/1000</f>
        <v>0</v>
      </c>
      <c r="AA1125">
        <f>0.61365*exp(17.502*EA1125/(240.97+EA1125))</f>
        <v>0</v>
      </c>
      <c r="AB1125">
        <f>(X1125-DT1125*(DY1125+DZ1125)/1000)</f>
        <v>0</v>
      </c>
      <c r="AC1125">
        <f>(-J1125*44100)</f>
        <v>0</v>
      </c>
      <c r="AD1125">
        <f>2*29.3*R1125*0.92*(EA1125-W1125)</f>
        <v>0</v>
      </c>
      <c r="AE1125">
        <f>2*0.95*5.67E-8*(((EA1125+$B$7)+273)^4-(W1125+273)^4)</f>
        <v>0</v>
      </c>
      <c r="AF1125">
        <f>U1125+AE1125+AC1125+AD1125</f>
        <v>0</v>
      </c>
      <c r="AG1125">
        <f>DX1125*AU1125*(DS1125-DR1125*(1000-AU1125*DU1125)/(1000-AU1125*DT1125))/(100*DL1125)</f>
        <v>0</v>
      </c>
      <c r="AH1125">
        <f>1000*DX1125*AU1125*(DT1125-DU1125)/(100*DL1125*(1000-AU1125*DT1125))</f>
        <v>0</v>
      </c>
      <c r="AI1125">
        <f>(AJ1125 - AK1125 - DY1125*1E3/(8.314*(EA1125+273.15)) * AM1125/DX1125 * AL1125) * DX1125/(100*DL1125) * (1000 - DU1125)/1000</f>
        <v>0</v>
      </c>
      <c r="AJ1125">
        <v>877.080041248826</v>
      </c>
      <c r="AK1125">
        <v>851.502496969697</v>
      </c>
      <c r="AL1125">
        <v>3.29348425667794</v>
      </c>
      <c r="AM1125">
        <v>65.4933450207612</v>
      </c>
      <c r="AN1125">
        <f>(AP1125 - AO1125 + DY1125*1E3/(8.314*(EA1125+273.15)) * AR1125/DX1125 * AQ1125) * DX1125/(100*DL1125) * 1000/(1000 - AP1125)</f>
        <v>0</v>
      </c>
      <c r="AO1125">
        <v>25.8602692772159</v>
      </c>
      <c r="AP1125">
        <v>57.8315866666667</v>
      </c>
      <c r="AQ1125">
        <v>-0.00964940691418832</v>
      </c>
      <c r="AR1125">
        <v>110.853086517706</v>
      </c>
      <c r="AS1125">
        <v>4</v>
      </c>
      <c r="AT1125">
        <v>1</v>
      </c>
      <c r="AU1125">
        <f>IF(AS1125*$H$13&gt;=AW1125,1.0,(AW1125/(AW1125-AS1125*$H$13)))</f>
        <v>0</v>
      </c>
      <c r="AV1125">
        <f>(AU1125-1)*100</f>
        <v>0</v>
      </c>
      <c r="AW1125">
        <f>MAX(0,($B$13+$C$13*EF1125)/(1+$D$13*EF1125)*DY1125/(EA1125+273)*$E$13)</f>
        <v>0</v>
      </c>
      <c r="AX1125" t="s">
        <v>437</v>
      </c>
      <c r="AY1125" t="s">
        <v>437</v>
      </c>
      <c r="AZ1125">
        <v>0</v>
      </c>
      <c r="BA1125">
        <v>0</v>
      </c>
      <c r="BB1125">
        <f>1-AZ1125/BA1125</f>
        <v>0</v>
      </c>
      <c r="BC1125">
        <v>0</v>
      </c>
      <c r="BD1125" t="s">
        <v>437</v>
      </c>
      <c r="BE1125" t="s">
        <v>437</v>
      </c>
      <c r="BF1125">
        <v>0</v>
      </c>
      <c r="BG1125">
        <v>0</v>
      </c>
      <c r="BH1125">
        <f>1-BF1125/BG1125</f>
        <v>0</v>
      </c>
      <c r="BI1125">
        <v>0.5</v>
      </c>
      <c r="BJ1125">
        <f>DI1125</f>
        <v>0</v>
      </c>
      <c r="BK1125">
        <f>L1125</f>
        <v>0</v>
      </c>
      <c r="BL1125">
        <f>BH1125*BI1125*BJ1125</f>
        <v>0</v>
      </c>
      <c r="BM1125">
        <f>(BK1125-BC1125)/BJ1125</f>
        <v>0</v>
      </c>
      <c r="BN1125">
        <f>(BA1125-BG1125)/BG1125</f>
        <v>0</v>
      </c>
      <c r="BO1125">
        <f>AZ1125/(BB1125+AZ1125/BG1125)</f>
        <v>0</v>
      </c>
      <c r="BP1125" t="s">
        <v>437</v>
      </c>
      <c r="BQ1125">
        <v>0</v>
      </c>
      <c r="BR1125">
        <f>IF(BQ1125&lt;&gt;0, BQ1125, BO1125)</f>
        <v>0</v>
      </c>
      <c r="BS1125">
        <f>1-BR1125/BG1125</f>
        <v>0</v>
      </c>
      <c r="BT1125">
        <f>(BG1125-BF1125)/(BG1125-BR1125)</f>
        <v>0</v>
      </c>
      <c r="BU1125">
        <f>(BA1125-BG1125)/(BA1125-BR1125)</f>
        <v>0</v>
      </c>
      <c r="BV1125">
        <f>(BG1125-BF1125)/(BG1125-AZ1125)</f>
        <v>0</v>
      </c>
      <c r="BW1125">
        <f>(BA1125-BG1125)/(BA1125-AZ1125)</f>
        <v>0</v>
      </c>
      <c r="BX1125">
        <f>(BT1125*BR1125/BF1125)</f>
        <v>0</v>
      </c>
      <c r="BY1125">
        <f>(1-BX1125)</f>
        <v>0</v>
      </c>
      <c r="DH1125">
        <f>$B$11*EG1125+$C$11*EH1125+$F$11*ES1125*(1-EV1125)</f>
        <v>0</v>
      </c>
      <c r="DI1125">
        <f>DH1125*DJ1125</f>
        <v>0</v>
      </c>
      <c r="DJ1125">
        <f>($B$11*$D$9+$C$11*$D$9+$F$11*((FF1125+EX1125)/MAX(FF1125+EX1125+FG1125, 0.1)*$I$9+FG1125/MAX(FF1125+EX1125+FG1125, 0.1)*$J$9))/($B$11+$C$11+$F$11)</f>
        <v>0</v>
      </c>
      <c r="DK1125">
        <f>($B$11*$K$9+$C$11*$K$9+$F$11*((FF1125+EX1125)/MAX(FF1125+EX1125+FG1125, 0.1)*$P$9+FG1125/MAX(FF1125+EX1125+FG1125, 0.1)*$Q$9))/($B$11+$C$11+$F$11)</f>
        <v>0</v>
      </c>
      <c r="DL1125">
        <v>6</v>
      </c>
      <c r="DM1125">
        <v>0.5</v>
      </c>
      <c r="DN1125" t="s">
        <v>438</v>
      </c>
      <c r="DO1125">
        <v>2</v>
      </c>
      <c r="DP1125" t="b">
        <v>1</v>
      </c>
      <c r="DQ1125">
        <v>1761427444.84615</v>
      </c>
      <c r="DR1125">
        <v>779.382076923077</v>
      </c>
      <c r="DS1125">
        <v>838.379384615385</v>
      </c>
      <c r="DT1125">
        <v>57.8459846153846</v>
      </c>
      <c r="DU1125">
        <v>25.8644923076923</v>
      </c>
      <c r="DV1125">
        <v>778.284692307692</v>
      </c>
      <c r="DW1125">
        <v>57.8900846153846</v>
      </c>
      <c r="DX1125">
        <v>499.998769230769</v>
      </c>
      <c r="DY1125">
        <v>90.1819615384615</v>
      </c>
      <c r="DZ1125">
        <v>0.0402735538461538</v>
      </c>
      <c r="EA1125">
        <v>52.3560538461538</v>
      </c>
      <c r="EB1125">
        <v>48.0356076923077</v>
      </c>
      <c r="EC1125">
        <v>999.9</v>
      </c>
      <c r="ED1125">
        <v>0</v>
      </c>
      <c r="EE1125">
        <v>0</v>
      </c>
      <c r="EF1125">
        <v>9999.95153846154</v>
      </c>
      <c r="EG1125">
        <v>0</v>
      </c>
      <c r="EH1125">
        <v>1209.53692307692</v>
      </c>
      <c r="EI1125">
        <v>-58.9972692307692</v>
      </c>
      <c r="EJ1125">
        <v>827.234384615385</v>
      </c>
      <c r="EK1125">
        <v>860.639307692308</v>
      </c>
      <c r="EL1125">
        <v>31.9814923076923</v>
      </c>
      <c r="EM1125">
        <v>838.379384615385</v>
      </c>
      <c r="EN1125">
        <v>25.8644923076923</v>
      </c>
      <c r="EO1125">
        <v>5.21666307692308</v>
      </c>
      <c r="EP1125">
        <v>2.33251230769231</v>
      </c>
      <c r="EQ1125">
        <v>33.5716384615385</v>
      </c>
      <c r="ER1125">
        <v>19.9027</v>
      </c>
      <c r="ES1125">
        <v>1200.00538461538</v>
      </c>
      <c r="ET1125">
        <v>0.967004538461538</v>
      </c>
      <c r="EU1125">
        <v>0.0329957076923077</v>
      </c>
      <c r="EV1125">
        <v>0</v>
      </c>
      <c r="EW1125">
        <v>981.327461538462</v>
      </c>
      <c r="EX1125">
        <v>5.00059</v>
      </c>
      <c r="EY1125">
        <v>12936.8384615385</v>
      </c>
      <c r="EZ1125">
        <v>10358.7769230769</v>
      </c>
      <c r="FA1125">
        <v>63.9563846153846</v>
      </c>
      <c r="FB1125">
        <v>65.0910769230769</v>
      </c>
      <c r="FC1125">
        <v>63.9854615384615</v>
      </c>
      <c r="FD1125">
        <v>64.8701538461538</v>
      </c>
      <c r="FE1125">
        <v>65.2643076923077</v>
      </c>
      <c r="FF1125">
        <v>1155.57846153846</v>
      </c>
      <c r="FG1125">
        <v>39.4269230769231</v>
      </c>
      <c r="FH1125">
        <v>0</v>
      </c>
      <c r="FI1125">
        <v>1761427413.7</v>
      </c>
      <c r="FJ1125">
        <v>0</v>
      </c>
      <c r="FK1125">
        <v>981.336423076923</v>
      </c>
      <c r="FL1125">
        <v>7.17808547683222</v>
      </c>
      <c r="FM1125">
        <v>104.338461603303</v>
      </c>
      <c r="FN1125">
        <v>12937.85</v>
      </c>
      <c r="FO1125">
        <v>15</v>
      </c>
      <c r="FP1125">
        <v>0</v>
      </c>
      <c r="FQ1125" t="s">
        <v>439</v>
      </c>
      <c r="FR1125">
        <v>0</v>
      </c>
      <c r="FS1125">
        <v>0</v>
      </c>
      <c r="FT1125">
        <v>0</v>
      </c>
      <c r="FU1125">
        <v>0</v>
      </c>
      <c r="FV1125">
        <v>0</v>
      </c>
      <c r="FW1125">
        <v>0</v>
      </c>
      <c r="FX1125">
        <v>0</v>
      </c>
      <c r="FY1125">
        <v>0</v>
      </c>
      <c r="FZ1125">
        <v>0</v>
      </c>
      <c r="GA1125">
        <v>0</v>
      </c>
      <c r="GB1125">
        <v>0</v>
      </c>
      <c r="GC1125">
        <v>-58.9696523809524</v>
      </c>
      <c r="GD1125">
        <v>-4.39787532467533</v>
      </c>
      <c r="GE1125">
        <v>0.879563720109252</v>
      </c>
      <c r="GF1125">
        <v>0</v>
      </c>
      <c r="GG1125">
        <v>980.960823529412</v>
      </c>
      <c r="GH1125">
        <v>6.47009931070527</v>
      </c>
      <c r="GI1125">
        <v>0.661474621388064</v>
      </c>
      <c r="GJ1125">
        <v>-1</v>
      </c>
      <c r="GK1125">
        <v>31.9785238095238</v>
      </c>
      <c r="GL1125">
        <v>0.0953298701298716</v>
      </c>
      <c r="GM1125">
        <v>0.014200198012097</v>
      </c>
      <c r="GN1125">
        <v>1</v>
      </c>
      <c r="GO1125">
        <v>1</v>
      </c>
      <c r="GP1125">
        <v>2</v>
      </c>
      <c r="GQ1125" t="s">
        <v>446</v>
      </c>
      <c r="GR1125">
        <v>3.12628</v>
      </c>
      <c r="GS1125">
        <v>2.7183</v>
      </c>
      <c r="GT1125">
        <v>0.134981</v>
      </c>
      <c r="GU1125">
        <v>0.141557</v>
      </c>
      <c r="GV1125">
        <v>0.17896</v>
      </c>
      <c r="GW1125">
        <v>0.102412</v>
      </c>
      <c r="GX1125">
        <v>30832.7</v>
      </c>
      <c r="GY1125">
        <v>32303.5</v>
      </c>
      <c r="GZ1125">
        <v>32397.4</v>
      </c>
      <c r="HA1125">
        <v>34223.2</v>
      </c>
      <c r="HB1125">
        <v>38315</v>
      </c>
      <c r="HC1125">
        <v>44338.2</v>
      </c>
      <c r="HD1125">
        <v>50969.3</v>
      </c>
      <c r="HE1125">
        <v>54923.9</v>
      </c>
      <c r="HF1125">
        <v>1.6559</v>
      </c>
      <c r="HG1125">
        <v>1.50428</v>
      </c>
      <c r="HH1125">
        <v>-0.144742</v>
      </c>
      <c r="HI1125">
        <v>0</v>
      </c>
      <c r="HJ1125">
        <v>50.2954</v>
      </c>
      <c r="HK1125">
        <v>999.9</v>
      </c>
      <c r="HL1125">
        <v>55.97</v>
      </c>
      <c r="HM1125">
        <v>30.454</v>
      </c>
      <c r="HN1125">
        <v>27.1389</v>
      </c>
      <c r="HO1125">
        <v>60.3671</v>
      </c>
      <c r="HP1125">
        <v>40.3205</v>
      </c>
      <c r="HQ1125">
        <v>1</v>
      </c>
      <c r="HR1125">
        <v>2.64497</v>
      </c>
      <c r="HS1125">
        <v>1.41336</v>
      </c>
      <c r="HT1125">
        <v>20.1046</v>
      </c>
      <c r="HU1125">
        <v>5.18509</v>
      </c>
      <c r="HV1125">
        <v>12.0159</v>
      </c>
      <c r="HW1125">
        <v>4.9668</v>
      </c>
      <c r="HX1125">
        <v>3.29598</v>
      </c>
      <c r="HY1125">
        <v>9999</v>
      </c>
      <c r="HZ1125">
        <v>9999</v>
      </c>
      <c r="IA1125">
        <v>999.9</v>
      </c>
      <c r="IB1125">
        <v>9999</v>
      </c>
      <c r="IC1125">
        <v>1.86325</v>
      </c>
      <c r="ID1125">
        <v>1.86812</v>
      </c>
      <c r="IE1125">
        <v>1.86784</v>
      </c>
      <c r="IF1125">
        <v>1.86905</v>
      </c>
      <c r="IG1125">
        <v>1.86981</v>
      </c>
      <c r="IH1125">
        <v>1.86587</v>
      </c>
      <c r="II1125">
        <v>1.86697</v>
      </c>
      <c r="IJ1125">
        <v>1.8684</v>
      </c>
      <c r="IK1125">
        <v>5</v>
      </c>
      <c r="IL1125">
        <v>0</v>
      </c>
      <c r="IM1125">
        <v>0</v>
      </c>
      <c r="IN1125">
        <v>0</v>
      </c>
      <c r="IO1125" t="s">
        <v>441</v>
      </c>
      <c r="IP1125" t="s">
        <v>442</v>
      </c>
      <c r="IQ1125" t="s">
        <v>443</v>
      </c>
      <c r="IR1125" t="s">
        <v>443</v>
      </c>
      <c r="IS1125" t="s">
        <v>443</v>
      </c>
      <c r="IT1125" t="s">
        <v>443</v>
      </c>
      <c r="IU1125">
        <v>0</v>
      </c>
      <c r="IV1125">
        <v>100</v>
      </c>
      <c r="IW1125">
        <v>100</v>
      </c>
      <c r="IX1125">
        <v>1.097</v>
      </c>
      <c r="IY1125">
        <v>-0.0441</v>
      </c>
      <c r="IZ1125">
        <v>1.09748391826392</v>
      </c>
      <c r="JA1125">
        <v>0</v>
      </c>
      <c r="JB1125">
        <v>0</v>
      </c>
      <c r="JC1125">
        <v>0</v>
      </c>
      <c r="JD1125">
        <v>-0.0441141096964596</v>
      </c>
      <c r="JE1125">
        <v>0</v>
      </c>
      <c r="JF1125">
        <v>0</v>
      </c>
      <c r="JG1125">
        <v>0</v>
      </c>
      <c r="JH1125">
        <v>5</v>
      </c>
      <c r="JI1125">
        <v>2273</v>
      </c>
      <c r="JJ1125">
        <v>1</v>
      </c>
      <c r="JK1125">
        <v>24</v>
      </c>
      <c r="JL1125">
        <v>29357124.2</v>
      </c>
      <c r="JM1125">
        <v>29357124.2</v>
      </c>
      <c r="JN1125">
        <v>1.8396</v>
      </c>
      <c r="JO1125">
        <v>2.62451</v>
      </c>
      <c r="JP1125">
        <v>1.54785</v>
      </c>
      <c r="JQ1125">
        <v>2.31567</v>
      </c>
      <c r="JR1125">
        <v>1.64551</v>
      </c>
      <c r="JS1125">
        <v>2.34863</v>
      </c>
      <c r="JT1125">
        <v>34.3497</v>
      </c>
      <c r="JU1125">
        <v>24.1838</v>
      </c>
      <c r="JV1125">
        <v>18</v>
      </c>
      <c r="JW1125">
        <v>489.535</v>
      </c>
      <c r="JX1125">
        <v>379.614</v>
      </c>
      <c r="JY1125">
        <v>50.6659</v>
      </c>
      <c r="JZ1125">
        <v>56.7164</v>
      </c>
      <c r="KA1125">
        <v>30.0005</v>
      </c>
      <c r="KB1125">
        <v>56.081</v>
      </c>
      <c r="KC1125">
        <v>55.8775</v>
      </c>
      <c r="KD1125">
        <v>36.8965</v>
      </c>
      <c r="KE1125">
        <v>0</v>
      </c>
      <c r="KF1125">
        <v>100</v>
      </c>
      <c r="KG1125">
        <v>50.6665</v>
      </c>
      <c r="KH1125">
        <v>889.586</v>
      </c>
      <c r="KI1125">
        <v>26.2864</v>
      </c>
      <c r="KJ1125">
        <v>92.3465</v>
      </c>
      <c r="KK1125">
        <v>88.8469</v>
      </c>
    </row>
    <row r="1126" spans="1:297">
      <c r="A1126">
        <v>1110</v>
      </c>
      <c r="B1126">
        <v>1761427458</v>
      </c>
      <c r="C1126">
        <v>19277</v>
      </c>
      <c r="D1126" t="s">
        <v>2673</v>
      </c>
      <c r="E1126" t="s">
        <v>2674</v>
      </c>
      <c r="F1126">
        <v>5</v>
      </c>
      <c r="G1126" t="s">
        <v>2568</v>
      </c>
      <c r="H1126" t="s">
        <v>436</v>
      </c>
      <c r="I1126">
        <v>1761427449.84615</v>
      </c>
      <c r="J1126">
        <f>(K1126)/1000</f>
        <v>0</v>
      </c>
      <c r="K1126">
        <f>IF(DP1126, AN1126, AH1126)</f>
        <v>0</v>
      </c>
      <c r="L1126">
        <f>IF(DP1126, AI1126, AG1126)</f>
        <v>0</v>
      </c>
      <c r="M1126">
        <f>DR1126 - IF(AU1126&gt;1, L1126*DL1126*100.0/(AW1126), 0)</f>
        <v>0</v>
      </c>
      <c r="N1126">
        <f>((T1126-J1126/2)*M1126-L1126)/(T1126+J1126/2)</f>
        <v>0</v>
      </c>
      <c r="O1126">
        <f>N1126*(DY1126+DZ1126)/1000.0</f>
        <v>0</v>
      </c>
      <c r="P1126">
        <f>(DR1126 - IF(AU1126&gt;1, L1126*DL1126*100.0/(AW1126), 0))*(DY1126+DZ1126)/1000.0</f>
        <v>0</v>
      </c>
      <c r="Q1126">
        <f>2.0/((1/S1126-1/R1126)+SIGN(S1126)*SQRT((1/S1126-1/R1126)*(1/S1126-1/R1126) + 4*DM1126/((DM1126+1)*(DM1126+1))*(2*1/S1126*1/R1126-1/R1126*1/R1126)))</f>
        <v>0</v>
      </c>
      <c r="R1126">
        <f>IF(LEFT(DN1126,1)&lt;&gt;"0",IF(LEFT(DN1126,1)="1",3.0,DO1126),$D$5+$E$5*(EF1126*DY1126/($K$5*1000))+$F$5*(EF1126*DY1126/($K$5*1000))*MAX(MIN(DL1126,$J$5),$I$5)*MAX(MIN(DL1126,$J$5),$I$5)+$G$5*MAX(MIN(DL1126,$J$5),$I$5)*(EF1126*DY1126/($K$5*1000))+$H$5*(EF1126*DY1126/($K$5*1000))*(EF1126*DY1126/($K$5*1000)))</f>
        <v>0</v>
      </c>
      <c r="S1126">
        <f>J1126*(1000-(1000*0.61365*exp(17.502*W1126/(240.97+W1126))/(DY1126+DZ1126)+DT1126)/2)/(1000*0.61365*exp(17.502*W1126/(240.97+W1126))/(DY1126+DZ1126)-DT1126)</f>
        <v>0</v>
      </c>
      <c r="T1126">
        <f>1/((DM1126+1)/(Q1126/1.6)+1/(R1126/1.37)) + DM1126/((DM1126+1)/(Q1126/1.6) + DM1126/(R1126/1.37))</f>
        <v>0</v>
      </c>
      <c r="U1126">
        <f>(DH1126*DK1126)</f>
        <v>0</v>
      </c>
      <c r="V1126">
        <f>(EA1126+(U1126+2*0.95*5.67E-8*(((EA1126+$B$7)+273)^4-(EA1126+273)^4)-44100*J1126)/(1.84*29.3*R1126+8*0.95*5.67E-8*(EA1126+273)^3))</f>
        <v>0</v>
      </c>
      <c r="W1126">
        <f>($C$7*EB1126+$D$7*EC1126+$E$7*V1126)</f>
        <v>0</v>
      </c>
      <c r="X1126">
        <f>0.61365*exp(17.502*W1126/(240.97+W1126))</f>
        <v>0</v>
      </c>
      <c r="Y1126">
        <f>(Z1126/AA1126*100)</f>
        <v>0</v>
      </c>
      <c r="Z1126">
        <f>DT1126*(DY1126+DZ1126)/1000</f>
        <v>0</v>
      </c>
      <c r="AA1126">
        <f>0.61365*exp(17.502*EA1126/(240.97+EA1126))</f>
        <v>0</v>
      </c>
      <c r="AB1126">
        <f>(X1126-DT1126*(DY1126+DZ1126)/1000)</f>
        <v>0</v>
      </c>
      <c r="AC1126">
        <f>(-J1126*44100)</f>
        <v>0</v>
      </c>
      <c r="AD1126">
        <f>2*29.3*R1126*0.92*(EA1126-W1126)</f>
        <v>0</v>
      </c>
      <c r="AE1126">
        <f>2*0.95*5.67E-8*(((EA1126+$B$7)+273)^4-(W1126+273)^4)</f>
        <v>0</v>
      </c>
      <c r="AF1126">
        <f>U1126+AE1126+AC1126+AD1126</f>
        <v>0</v>
      </c>
      <c r="AG1126">
        <f>DX1126*AU1126*(DS1126-DR1126*(1000-AU1126*DU1126)/(1000-AU1126*DT1126))/(100*DL1126)</f>
        <v>0</v>
      </c>
      <c r="AH1126">
        <f>1000*DX1126*AU1126*(DT1126-DU1126)/(100*DL1126*(1000-AU1126*DT1126))</f>
        <v>0</v>
      </c>
      <c r="AI1126">
        <f>(AJ1126 - AK1126 - DY1126*1E3/(8.314*(EA1126+273.15)) * AM1126/DX1126 * AL1126) * DX1126/(100*DL1126) * (1000 - DU1126)/1000</f>
        <v>0</v>
      </c>
      <c r="AJ1126">
        <v>895.725542775738</v>
      </c>
      <c r="AK1126">
        <v>869.18883030303</v>
      </c>
      <c r="AL1126">
        <v>3.57136978845561</v>
      </c>
      <c r="AM1126">
        <v>65.4933450207612</v>
      </c>
      <c r="AN1126">
        <f>(AP1126 - AO1126 + DY1126*1E3/(8.314*(EA1126+273.15)) * AR1126/DX1126 * AQ1126) * DX1126/(100*DL1126) * 1000/(1000 - AP1126)</f>
        <v>0</v>
      </c>
      <c r="AO1126">
        <v>25.8548736770564</v>
      </c>
      <c r="AP1126">
        <v>57.874633939394</v>
      </c>
      <c r="AQ1126">
        <v>0.0109388056038968</v>
      </c>
      <c r="AR1126">
        <v>110.853086517706</v>
      </c>
      <c r="AS1126">
        <v>4</v>
      </c>
      <c r="AT1126">
        <v>1</v>
      </c>
      <c r="AU1126">
        <f>IF(AS1126*$H$13&gt;=AW1126,1.0,(AW1126/(AW1126-AS1126*$H$13)))</f>
        <v>0</v>
      </c>
      <c r="AV1126">
        <f>(AU1126-1)*100</f>
        <v>0</v>
      </c>
      <c r="AW1126">
        <f>MAX(0,($B$13+$C$13*EF1126)/(1+$D$13*EF1126)*DY1126/(EA1126+273)*$E$13)</f>
        <v>0</v>
      </c>
      <c r="AX1126" t="s">
        <v>437</v>
      </c>
      <c r="AY1126" t="s">
        <v>437</v>
      </c>
      <c r="AZ1126">
        <v>0</v>
      </c>
      <c r="BA1126">
        <v>0</v>
      </c>
      <c r="BB1126">
        <f>1-AZ1126/BA1126</f>
        <v>0</v>
      </c>
      <c r="BC1126">
        <v>0</v>
      </c>
      <c r="BD1126" t="s">
        <v>437</v>
      </c>
      <c r="BE1126" t="s">
        <v>437</v>
      </c>
      <c r="BF1126">
        <v>0</v>
      </c>
      <c r="BG1126">
        <v>0</v>
      </c>
      <c r="BH1126">
        <f>1-BF1126/BG1126</f>
        <v>0</v>
      </c>
      <c r="BI1126">
        <v>0.5</v>
      </c>
      <c r="BJ1126">
        <f>DI1126</f>
        <v>0</v>
      </c>
      <c r="BK1126">
        <f>L1126</f>
        <v>0</v>
      </c>
      <c r="BL1126">
        <f>BH1126*BI1126*BJ1126</f>
        <v>0</v>
      </c>
      <c r="BM1126">
        <f>(BK1126-BC1126)/BJ1126</f>
        <v>0</v>
      </c>
      <c r="BN1126">
        <f>(BA1126-BG1126)/BG1126</f>
        <v>0</v>
      </c>
      <c r="BO1126">
        <f>AZ1126/(BB1126+AZ1126/BG1126)</f>
        <v>0</v>
      </c>
      <c r="BP1126" t="s">
        <v>437</v>
      </c>
      <c r="BQ1126">
        <v>0</v>
      </c>
      <c r="BR1126">
        <f>IF(BQ1126&lt;&gt;0, BQ1126, BO1126)</f>
        <v>0</v>
      </c>
      <c r="BS1126">
        <f>1-BR1126/BG1126</f>
        <v>0</v>
      </c>
      <c r="BT1126">
        <f>(BG1126-BF1126)/(BG1126-BR1126)</f>
        <v>0</v>
      </c>
      <c r="BU1126">
        <f>(BA1126-BG1126)/(BA1126-BR1126)</f>
        <v>0</v>
      </c>
      <c r="BV1126">
        <f>(BG1126-BF1126)/(BG1126-AZ1126)</f>
        <v>0</v>
      </c>
      <c r="BW1126">
        <f>(BA1126-BG1126)/(BA1126-AZ1126)</f>
        <v>0</v>
      </c>
      <c r="BX1126">
        <f>(BT1126*BR1126/BF1126)</f>
        <v>0</v>
      </c>
      <c r="BY1126">
        <f>(1-BX1126)</f>
        <v>0</v>
      </c>
      <c r="DH1126">
        <f>$B$11*EG1126+$C$11*EH1126+$F$11*ES1126*(1-EV1126)</f>
        <v>0</v>
      </c>
      <c r="DI1126">
        <f>DH1126*DJ1126</f>
        <v>0</v>
      </c>
      <c r="DJ1126">
        <f>($B$11*$D$9+$C$11*$D$9+$F$11*((FF1126+EX1126)/MAX(FF1126+EX1126+FG1126, 0.1)*$I$9+FG1126/MAX(FF1126+EX1126+FG1126, 0.1)*$J$9))/($B$11+$C$11+$F$11)</f>
        <v>0</v>
      </c>
      <c r="DK1126">
        <f>($B$11*$K$9+$C$11*$K$9+$F$11*((FF1126+EX1126)/MAX(FF1126+EX1126+FG1126, 0.1)*$P$9+FG1126/MAX(FF1126+EX1126+FG1126, 0.1)*$Q$9))/($B$11+$C$11+$F$11)</f>
        <v>0</v>
      </c>
      <c r="DL1126">
        <v>6</v>
      </c>
      <c r="DM1126">
        <v>0.5</v>
      </c>
      <c r="DN1126" t="s">
        <v>438</v>
      </c>
      <c r="DO1126">
        <v>2</v>
      </c>
      <c r="DP1126" t="b">
        <v>1</v>
      </c>
      <c r="DQ1126">
        <v>1761427449.84615</v>
      </c>
      <c r="DR1126">
        <v>795.510923076923</v>
      </c>
      <c r="DS1126">
        <v>855.752307692308</v>
      </c>
      <c r="DT1126">
        <v>57.8544615384615</v>
      </c>
      <c r="DU1126">
        <v>25.8605230769231</v>
      </c>
      <c r="DV1126">
        <v>794.413461538461</v>
      </c>
      <c r="DW1126">
        <v>57.8985615384615</v>
      </c>
      <c r="DX1126">
        <v>500.005538461539</v>
      </c>
      <c r="DY1126">
        <v>90.1816846153846</v>
      </c>
      <c r="DZ1126">
        <v>0.0402880846153846</v>
      </c>
      <c r="EA1126">
        <v>52.3527846153846</v>
      </c>
      <c r="EB1126">
        <v>48.0216615384615</v>
      </c>
      <c r="EC1126">
        <v>999.9</v>
      </c>
      <c r="ED1126">
        <v>0</v>
      </c>
      <c r="EE1126">
        <v>0</v>
      </c>
      <c r="EF1126">
        <v>9999.28076923077</v>
      </c>
      <c r="EG1126">
        <v>0</v>
      </c>
      <c r="EH1126">
        <v>1209.50538461538</v>
      </c>
      <c r="EI1126">
        <v>-60.2413</v>
      </c>
      <c r="EJ1126">
        <v>844.360923076923</v>
      </c>
      <c r="EK1126">
        <v>878.469769230769</v>
      </c>
      <c r="EL1126">
        <v>31.9939461538462</v>
      </c>
      <c r="EM1126">
        <v>855.752307692308</v>
      </c>
      <c r="EN1126">
        <v>25.8605230769231</v>
      </c>
      <c r="EO1126">
        <v>5.21741153846154</v>
      </c>
      <c r="EP1126">
        <v>2.33214538461538</v>
      </c>
      <c r="EQ1126">
        <v>33.5742</v>
      </c>
      <c r="ER1126">
        <v>19.9001692307692</v>
      </c>
      <c r="ES1126">
        <v>1200.02461538462</v>
      </c>
      <c r="ET1126">
        <v>0.967003384615385</v>
      </c>
      <c r="EU1126">
        <v>0.0329968769230769</v>
      </c>
      <c r="EV1126">
        <v>0</v>
      </c>
      <c r="EW1126">
        <v>981.931307692308</v>
      </c>
      <c r="EX1126">
        <v>5.00059</v>
      </c>
      <c r="EY1126">
        <v>12945.5692307692</v>
      </c>
      <c r="EZ1126">
        <v>10358.9384615385</v>
      </c>
      <c r="FA1126">
        <v>63.9757692307692</v>
      </c>
      <c r="FB1126">
        <v>65.1104615384615</v>
      </c>
      <c r="FC1126">
        <v>63.9951538461538</v>
      </c>
      <c r="FD1126">
        <v>64.875</v>
      </c>
      <c r="FE1126">
        <v>65.2786153846154</v>
      </c>
      <c r="FF1126">
        <v>1155.59538461538</v>
      </c>
      <c r="FG1126">
        <v>39.4292307692308</v>
      </c>
      <c r="FH1126">
        <v>0</v>
      </c>
      <c r="FI1126">
        <v>1761427418.5</v>
      </c>
      <c r="FJ1126">
        <v>0</v>
      </c>
      <c r="FK1126">
        <v>981.974769230769</v>
      </c>
      <c r="FL1126">
        <v>8.38577776331442</v>
      </c>
      <c r="FM1126">
        <v>103.374358915197</v>
      </c>
      <c r="FN1126">
        <v>12946.1961538462</v>
      </c>
      <c r="FO1126">
        <v>15</v>
      </c>
      <c r="FP1126">
        <v>0</v>
      </c>
      <c r="FQ1126" t="s">
        <v>439</v>
      </c>
      <c r="FR1126">
        <v>0</v>
      </c>
      <c r="FS1126">
        <v>0</v>
      </c>
      <c r="FT1126">
        <v>0</v>
      </c>
      <c r="FU1126">
        <v>0</v>
      </c>
      <c r="FV1126">
        <v>0</v>
      </c>
      <c r="FW1126">
        <v>0</v>
      </c>
      <c r="FX1126">
        <v>0</v>
      </c>
      <c r="FY1126">
        <v>0</v>
      </c>
      <c r="FZ1126">
        <v>0</v>
      </c>
      <c r="GA1126">
        <v>0</v>
      </c>
      <c r="GB1126">
        <v>0</v>
      </c>
      <c r="GC1126">
        <v>-59.74892</v>
      </c>
      <c r="GD1126">
        <v>-12.3010015037594</v>
      </c>
      <c r="GE1126">
        <v>1.43186845156949</v>
      </c>
      <c r="GF1126">
        <v>0</v>
      </c>
      <c r="GG1126">
        <v>981.597941176471</v>
      </c>
      <c r="GH1126">
        <v>7.69885408167783</v>
      </c>
      <c r="GI1126">
        <v>0.779615928864839</v>
      </c>
      <c r="GJ1126">
        <v>-1</v>
      </c>
      <c r="GK1126">
        <v>31.986655</v>
      </c>
      <c r="GL1126">
        <v>0.118858646616524</v>
      </c>
      <c r="GM1126">
        <v>0.016431539033213</v>
      </c>
      <c r="GN1126">
        <v>0</v>
      </c>
      <c r="GO1126">
        <v>0</v>
      </c>
      <c r="GP1126">
        <v>2</v>
      </c>
      <c r="GQ1126" t="s">
        <v>473</v>
      </c>
      <c r="GR1126">
        <v>3.12642</v>
      </c>
      <c r="GS1126">
        <v>2.7187</v>
      </c>
      <c r="GT1126">
        <v>0.1369</v>
      </c>
      <c r="GU1126">
        <v>0.143388</v>
      </c>
      <c r="GV1126">
        <v>0.179007</v>
      </c>
      <c r="GW1126">
        <v>0.102399</v>
      </c>
      <c r="GX1126">
        <v>30763.7</v>
      </c>
      <c r="GY1126">
        <v>32233.4</v>
      </c>
      <c r="GZ1126">
        <v>32397.1</v>
      </c>
      <c r="HA1126">
        <v>34222.4</v>
      </c>
      <c r="HB1126">
        <v>38312.9</v>
      </c>
      <c r="HC1126">
        <v>44337.9</v>
      </c>
      <c r="HD1126">
        <v>50968.8</v>
      </c>
      <c r="HE1126">
        <v>54922.7</v>
      </c>
      <c r="HF1126">
        <v>1.65585</v>
      </c>
      <c r="HG1126">
        <v>1.50423</v>
      </c>
      <c r="HH1126">
        <v>-0.145711</v>
      </c>
      <c r="HI1126">
        <v>0</v>
      </c>
      <c r="HJ1126">
        <v>50.3136</v>
      </c>
      <c r="HK1126">
        <v>999.9</v>
      </c>
      <c r="HL1126">
        <v>55.97</v>
      </c>
      <c r="HM1126">
        <v>30.434</v>
      </c>
      <c r="HN1126">
        <v>27.1047</v>
      </c>
      <c r="HO1126">
        <v>60.1071</v>
      </c>
      <c r="HP1126">
        <v>40.4287</v>
      </c>
      <c r="HQ1126">
        <v>1</v>
      </c>
      <c r="HR1126">
        <v>2.64492</v>
      </c>
      <c r="HS1126">
        <v>1.32819</v>
      </c>
      <c r="HT1126">
        <v>20.1056</v>
      </c>
      <c r="HU1126">
        <v>5.18659</v>
      </c>
      <c r="HV1126">
        <v>12.0159</v>
      </c>
      <c r="HW1126">
        <v>4.96715</v>
      </c>
      <c r="HX1126">
        <v>3.296</v>
      </c>
      <c r="HY1126">
        <v>9999</v>
      </c>
      <c r="HZ1126">
        <v>9999</v>
      </c>
      <c r="IA1126">
        <v>999.9</v>
      </c>
      <c r="IB1126">
        <v>9999</v>
      </c>
      <c r="IC1126">
        <v>1.86325</v>
      </c>
      <c r="ID1126">
        <v>1.86813</v>
      </c>
      <c r="IE1126">
        <v>1.86784</v>
      </c>
      <c r="IF1126">
        <v>1.86905</v>
      </c>
      <c r="IG1126">
        <v>1.86981</v>
      </c>
      <c r="IH1126">
        <v>1.86588</v>
      </c>
      <c r="II1126">
        <v>1.86697</v>
      </c>
      <c r="IJ1126">
        <v>1.86841</v>
      </c>
      <c r="IK1126">
        <v>5</v>
      </c>
      <c r="IL1126">
        <v>0</v>
      </c>
      <c r="IM1126">
        <v>0</v>
      </c>
      <c r="IN1126">
        <v>0</v>
      </c>
      <c r="IO1126" t="s">
        <v>441</v>
      </c>
      <c r="IP1126" t="s">
        <v>442</v>
      </c>
      <c r="IQ1126" t="s">
        <v>443</v>
      </c>
      <c r="IR1126" t="s">
        <v>443</v>
      </c>
      <c r="IS1126" t="s">
        <v>443</v>
      </c>
      <c r="IT1126" t="s">
        <v>443</v>
      </c>
      <c r="IU1126">
        <v>0</v>
      </c>
      <c r="IV1126">
        <v>100</v>
      </c>
      <c r="IW1126">
        <v>100</v>
      </c>
      <c r="IX1126">
        <v>1.098</v>
      </c>
      <c r="IY1126">
        <v>-0.0441</v>
      </c>
      <c r="IZ1126">
        <v>1.09748391826392</v>
      </c>
      <c r="JA1126">
        <v>0</v>
      </c>
      <c r="JB1126">
        <v>0</v>
      </c>
      <c r="JC1126">
        <v>0</v>
      </c>
      <c r="JD1126">
        <v>-0.0441141096964596</v>
      </c>
      <c r="JE1126">
        <v>0</v>
      </c>
      <c r="JF1126">
        <v>0</v>
      </c>
      <c r="JG1126">
        <v>0</v>
      </c>
      <c r="JH1126">
        <v>5</v>
      </c>
      <c r="JI1126">
        <v>2273</v>
      </c>
      <c r="JJ1126">
        <v>1</v>
      </c>
      <c r="JK1126">
        <v>24</v>
      </c>
      <c r="JL1126">
        <v>29357124.3</v>
      </c>
      <c r="JM1126">
        <v>29357124.3</v>
      </c>
      <c r="JN1126">
        <v>1.85303</v>
      </c>
      <c r="JO1126">
        <v>2.63306</v>
      </c>
      <c r="JP1126">
        <v>1.54785</v>
      </c>
      <c r="JQ1126">
        <v>2.31567</v>
      </c>
      <c r="JR1126">
        <v>1.64673</v>
      </c>
      <c r="JS1126">
        <v>2.30835</v>
      </c>
      <c r="JT1126">
        <v>34.3497</v>
      </c>
      <c r="JU1126">
        <v>24.1751</v>
      </c>
      <c r="JV1126">
        <v>18</v>
      </c>
      <c r="JW1126">
        <v>489.498</v>
      </c>
      <c r="JX1126">
        <v>379.583</v>
      </c>
      <c r="JY1126">
        <v>50.6425</v>
      </c>
      <c r="JZ1126">
        <v>56.7164</v>
      </c>
      <c r="KA1126">
        <v>30.0002</v>
      </c>
      <c r="KB1126">
        <v>56.081</v>
      </c>
      <c r="KC1126">
        <v>55.8775</v>
      </c>
      <c r="KD1126">
        <v>37.0909</v>
      </c>
      <c r="KE1126">
        <v>0</v>
      </c>
      <c r="KF1126">
        <v>100</v>
      </c>
      <c r="KG1126">
        <v>50.6475</v>
      </c>
      <c r="KH1126">
        <v>889.586</v>
      </c>
      <c r="KI1126">
        <v>26.2864</v>
      </c>
      <c r="KJ1126">
        <v>92.3456</v>
      </c>
      <c r="KK1126">
        <v>88.8447</v>
      </c>
    </row>
    <row r="1127" spans="1:297">
      <c r="A1127">
        <v>1111</v>
      </c>
      <c r="B1127">
        <v>1761427464</v>
      </c>
      <c r="C1127">
        <v>19283</v>
      </c>
      <c r="D1127" t="s">
        <v>2675</v>
      </c>
      <c r="E1127" t="s">
        <v>2676</v>
      </c>
      <c r="F1127">
        <v>5</v>
      </c>
      <c r="G1127" t="s">
        <v>2568</v>
      </c>
      <c r="H1127" t="s">
        <v>436</v>
      </c>
      <c r="I1127">
        <v>1761427456.07692</v>
      </c>
      <c r="J1127">
        <f>(K1127)/1000</f>
        <v>0</v>
      </c>
      <c r="K1127">
        <f>IF(DP1127, AN1127, AH1127)</f>
        <v>0</v>
      </c>
      <c r="L1127">
        <f>IF(DP1127, AI1127, AG1127)</f>
        <v>0</v>
      </c>
      <c r="M1127">
        <f>DR1127 - IF(AU1127&gt;1, L1127*DL1127*100.0/(AW1127), 0)</f>
        <v>0</v>
      </c>
      <c r="N1127">
        <f>((T1127-J1127/2)*M1127-L1127)/(T1127+J1127/2)</f>
        <v>0</v>
      </c>
      <c r="O1127">
        <f>N1127*(DY1127+DZ1127)/1000.0</f>
        <v>0</v>
      </c>
      <c r="P1127">
        <f>(DR1127 - IF(AU1127&gt;1, L1127*DL1127*100.0/(AW1127), 0))*(DY1127+DZ1127)/1000.0</f>
        <v>0</v>
      </c>
      <c r="Q1127">
        <f>2.0/((1/S1127-1/R1127)+SIGN(S1127)*SQRT((1/S1127-1/R1127)*(1/S1127-1/R1127) + 4*DM1127/((DM1127+1)*(DM1127+1))*(2*1/S1127*1/R1127-1/R1127*1/R1127)))</f>
        <v>0</v>
      </c>
      <c r="R1127">
        <f>IF(LEFT(DN1127,1)&lt;&gt;"0",IF(LEFT(DN1127,1)="1",3.0,DO1127),$D$5+$E$5*(EF1127*DY1127/($K$5*1000))+$F$5*(EF1127*DY1127/($K$5*1000))*MAX(MIN(DL1127,$J$5),$I$5)*MAX(MIN(DL1127,$J$5),$I$5)+$G$5*MAX(MIN(DL1127,$J$5),$I$5)*(EF1127*DY1127/($K$5*1000))+$H$5*(EF1127*DY1127/($K$5*1000))*(EF1127*DY1127/($K$5*1000)))</f>
        <v>0</v>
      </c>
      <c r="S1127">
        <f>J1127*(1000-(1000*0.61365*exp(17.502*W1127/(240.97+W1127))/(DY1127+DZ1127)+DT1127)/2)/(1000*0.61365*exp(17.502*W1127/(240.97+W1127))/(DY1127+DZ1127)-DT1127)</f>
        <v>0</v>
      </c>
      <c r="T1127">
        <f>1/((DM1127+1)/(Q1127/1.6)+1/(R1127/1.37)) + DM1127/((DM1127+1)/(Q1127/1.6) + DM1127/(R1127/1.37))</f>
        <v>0</v>
      </c>
      <c r="U1127">
        <f>(DH1127*DK1127)</f>
        <v>0</v>
      </c>
      <c r="V1127">
        <f>(EA1127+(U1127+2*0.95*5.67E-8*(((EA1127+$B$7)+273)^4-(EA1127+273)^4)-44100*J1127)/(1.84*29.3*R1127+8*0.95*5.67E-8*(EA1127+273)^3))</f>
        <v>0</v>
      </c>
      <c r="W1127">
        <f>($C$7*EB1127+$D$7*EC1127+$E$7*V1127)</f>
        <v>0</v>
      </c>
      <c r="X1127">
        <f>0.61365*exp(17.502*W1127/(240.97+W1127))</f>
        <v>0</v>
      </c>
      <c r="Y1127">
        <f>(Z1127/AA1127*100)</f>
        <v>0</v>
      </c>
      <c r="Z1127">
        <f>DT1127*(DY1127+DZ1127)/1000</f>
        <v>0</v>
      </c>
      <c r="AA1127">
        <f>0.61365*exp(17.502*EA1127/(240.97+EA1127))</f>
        <v>0</v>
      </c>
      <c r="AB1127">
        <f>(X1127-DT1127*(DY1127+DZ1127)/1000)</f>
        <v>0</v>
      </c>
      <c r="AC1127">
        <f>(-J1127*44100)</f>
        <v>0</v>
      </c>
      <c r="AD1127">
        <f>2*29.3*R1127*0.92*(EA1127-W1127)</f>
        <v>0</v>
      </c>
      <c r="AE1127">
        <f>2*0.95*5.67E-8*(((EA1127+$B$7)+273)^4-(W1127+273)^4)</f>
        <v>0</v>
      </c>
      <c r="AF1127">
        <f>U1127+AE1127+AC1127+AD1127</f>
        <v>0</v>
      </c>
      <c r="AG1127">
        <f>DX1127*AU1127*(DS1127-DR1127*(1000-AU1127*DU1127)/(1000-AU1127*DT1127))/(100*DL1127)</f>
        <v>0</v>
      </c>
      <c r="AH1127">
        <f>1000*DX1127*AU1127*(DT1127-DU1127)/(100*DL1127*(1000-AU1127*DT1127))</f>
        <v>0</v>
      </c>
      <c r="AI1127">
        <f>(AJ1127 - AK1127 - DY1127*1E3/(8.314*(EA1127+273.15)) * AM1127/DX1127 * AL1127) * DX1127/(100*DL1127) * (1000 - DU1127)/1000</f>
        <v>0</v>
      </c>
      <c r="AJ1127">
        <v>912.167602154219</v>
      </c>
      <c r="AK1127">
        <v>887.797987878788</v>
      </c>
      <c r="AL1127">
        <v>2.88907846004327</v>
      </c>
      <c r="AM1127">
        <v>65.4933450207612</v>
      </c>
      <c r="AN1127">
        <f>(AP1127 - AO1127 + DY1127*1E3/(8.314*(EA1127+273.15)) * AR1127/DX1127 * AQ1127) * DX1127/(100*DL1127) * 1000/(1000 - AP1127)</f>
        <v>0</v>
      </c>
      <c r="AO1127">
        <v>25.8510659069272</v>
      </c>
      <c r="AP1127">
        <v>57.8404278787878</v>
      </c>
      <c r="AQ1127">
        <v>-0.00174075236025184</v>
      </c>
      <c r="AR1127">
        <v>110.853086517706</v>
      </c>
      <c r="AS1127">
        <v>4</v>
      </c>
      <c r="AT1127">
        <v>1</v>
      </c>
      <c r="AU1127">
        <f>IF(AS1127*$H$13&gt;=AW1127,1.0,(AW1127/(AW1127-AS1127*$H$13)))</f>
        <v>0</v>
      </c>
      <c r="AV1127">
        <f>(AU1127-1)*100</f>
        <v>0</v>
      </c>
      <c r="AW1127">
        <f>MAX(0,($B$13+$C$13*EF1127)/(1+$D$13*EF1127)*DY1127/(EA1127+273)*$E$13)</f>
        <v>0</v>
      </c>
      <c r="AX1127" t="s">
        <v>437</v>
      </c>
      <c r="AY1127" t="s">
        <v>437</v>
      </c>
      <c r="AZ1127">
        <v>0</v>
      </c>
      <c r="BA1127">
        <v>0</v>
      </c>
      <c r="BB1127">
        <f>1-AZ1127/BA1127</f>
        <v>0</v>
      </c>
      <c r="BC1127">
        <v>0</v>
      </c>
      <c r="BD1127" t="s">
        <v>437</v>
      </c>
      <c r="BE1127" t="s">
        <v>437</v>
      </c>
      <c r="BF1127">
        <v>0</v>
      </c>
      <c r="BG1127">
        <v>0</v>
      </c>
      <c r="BH1127">
        <f>1-BF1127/BG1127</f>
        <v>0</v>
      </c>
      <c r="BI1127">
        <v>0.5</v>
      </c>
      <c r="BJ1127">
        <f>DI1127</f>
        <v>0</v>
      </c>
      <c r="BK1127">
        <f>L1127</f>
        <v>0</v>
      </c>
      <c r="BL1127">
        <f>BH1127*BI1127*BJ1127</f>
        <v>0</v>
      </c>
      <c r="BM1127">
        <f>(BK1127-BC1127)/BJ1127</f>
        <v>0</v>
      </c>
      <c r="BN1127">
        <f>(BA1127-BG1127)/BG1127</f>
        <v>0</v>
      </c>
      <c r="BO1127">
        <f>AZ1127/(BB1127+AZ1127/BG1127)</f>
        <v>0</v>
      </c>
      <c r="BP1127" t="s">
        <v>437</v>
      </c>
      <c r="BQ1127">
        <v>0</v>
      </c>
      <c r="BR1127">
        <f>IF(BQ1127&lt;&gt;0, BQ1127, BO1127)</f>
        <v>0</v>
      </c>
      <c r="BS1127">
        <f>1-BR1127/BG1127</f>
        <v>0</v>
      </c>
      <c r="BT1127">
        <f>(BG1127-BF1127)/(BG1127-BR1127)</f>
        <v>0</v>
      </c>
      <c r="BU1127">
        <f>(BA1127-BG1127)/(BA1127-BR1127)</f>
        <v>0</v>
      </c>
      <c r="BV1127">
        <f>(BG1127-BF1127)/(BG1127-AZ1127)</f>
        <v>0</v>
      </c>
      <c r="BW1127">
        <f>(BA1127-BG1127)/(BA1127-AZ1127)</f>
        <v>0</v>
      </c>
      <c r="BX1127">
        <f>(BT1127*BR1127/BF1127)</f>
        <v>0</v>
      </c>
      <c r="BY1127">
        <f>(1-BX1127)</f>
        <v>0</v>
      </c>
      <c r="DH1127">
        <f>$B$11*EG1127+$C$11*EH1127+$F$11*ES1127*(1-EV1127)</f>
        <v>0</v>
      </c>
      <c r="DI1127">
        <f>DH1127*DJ1127</f>
        <v>0</v>
      </c>
      <c r="DJ1127">
        <f>($B$11*$D$9+$C$11*$D$9+$F$11*((FF1127+EX1127)/MAX(FF1127+EX1127+FG1127, 0.1)*$I$9+FG1127/MAX(FF1127+EX1127+FG1127, 0.1)*$J$9))/($B$11+$C$11+$F$11)</f>
        <v>0</v>
      </c>
      <c r="DK1127">
        <f>($B$11*$K$9+$C$11*$K$9+$F$11*((FF1127+EX1127)/MAX(FF1127+EX1127+FG1127, 0.1)*$P$9+FG1127/MAX(FF1127+EX1127+FG1127, 0.1)*$Q$9))/($B$11+$C$11+$F$11)</f>
        <v>0</v>
      </c>
      <c r="DL1127">
        <v>6</v>
      </c>
      <c r="DM1127">
        <v>0.5</v>
      </c>
      <c r="DN1127" t="s">
        <v>438</v>
      </c>
      <c r="DO1127">
        <v>2</v>
      </c>
      <c r="DP1127" t="b">
        <v>1</v>
      </c>
      <c r="DQ1127">
        <v>1761427456.07692</v>
      </c>
      <c r="DR1127">
        <v>815.498615384615</v>
      </c>
      <c r="DS1127">
        <v>874.890538461538</v>
      </c>
      <c r="DT1127">
        <v>57.8490538461538</v>
      </c>
      <c r="DU1127">
        <v>25.8557076923077</v>
      </c>
      <c r="DV1127">
        <v>814.401076923077</v>
      </c>
      <c r="DW1127">
        <v>57.8931692307692</v>
      </c>
      <c r="DX1127">
        <v>499.995769230769</v>
      </c>
      <c r="DY1127">
        <v>90.1826384615385</v>
      </c>
      <c r="DZ1127">
        <v>0.0403031923076923</v>
      </c>
      <c r="EA1127">
        <v>52.3505692307692</v>
      </c>
      <c r="EB1127">
        <v>48.0192538461539</v>
      </c>
      <c r="EC1127">
        <v>999.9</v>
      </c>
      <c r="ED1127">
        <v>0</v>
      </c>
      <c r="EE1127">
        <v>0</v>
      </c>
      <c r="EF1127">
        <v>10003.5638461538</v>
      </c>
      <c r="EG1127">
        <v>0</v>
      </c>
      <c r="EH1127">
        <v>1209.46615384615</v>
      </c>
      <c r="EI1127">
        <v>-59.3920076923077</v>
      </c>
      <c r="EJ1127">
        <v>865.570846153846</v>
      </c>
      <c r="EK1127">
        <v>898.111769230769</v>
      </c>
      <c r="EL1127">
        <v>31.9933615384615</v>
      </c>
      <c r="EM1127">
        <v>874.890538461538</v>
      </c>
      <c r="EN1127">
        <v>25.8557076923077</v>
      </c>
      <c r="EO1127">
        <v>5.21698153846154</v>
      </c>
      <c r="EP1127">
        <v>2.33173615384615</v>
      </c>
      <c r="EQ1127">
        <v>33.5727230769231</v>
      </c>
      <c r="ER1127">
        <v>19.8973384615385</v>
      </c>
      <c r="ES1127">
        <v>1200.04153846154</v>
      </c>
      <c r="ET1127">
        <v>0.967002230769231</v>
      </c>
      <c r="EU1127">
        <v>0.0329980230769231</v>
      </c>
      <c r="EV1127">
        <v>0</v>
      </c>
      <c r="EW1127">
        <v>982.787230769231</v>
      </c>
      <c r="EX1127">
        <v>5.00059</v>
      </c>
      <c r="EY1127">
        <v>12957.0538461538</v>
      </c>
      <c r="EZ1127">
        <v>10359.0769230769</v>
      </c>
      <c r="FA1127">
        <v>63.9951538461538</v>
      </c>
      <c r="FB1127">
        <v>65.1201538461538</v>
      </c>
      <c r="FC1127">
        <v>64</v>
      </c>
      <c r="FD1127">
        <v>64.8940769230769</v>
      </c>
      <c r="FE1127">
        <v>65.2976923076923</v>
      </c>
      <c r="FF1127">
        <v>1155.61</v>
      </c>
      <c r="FG1127">
        <v>39.4315384615385</v>
      </c>
      <c r="FH1127">
        <v>0</v>
      </c>
      <c r="FI1127">
        <v>1761427425.1</v>
      </c>
      <c r="FJ1127">
        <v>0</v>
      </c>
      <c r="FK1127">
        <v>982.91964</v>
      </c>
      <c r="FL1127">
        <v>8.90446154981849</v>
      </c>
      <c r="FM1127">
        <v>109.553846446578</v>
      </c>
      <c r="FN1127">
        <v>12958.7</v>
      </c>
      <c r="FO1127">
        <v>15</v>
      </c>
      <c r="FP1127">
        <v>0</v>
      </c>
      <c r="FQ1127" t="s">
        <v>439</v>
      </c>
      <c r="FR1127">
        <v>0</v>
      </c>
      <c r="FS1127">
        <v>0</v>
      </c>
      <c r="FT1127">
        <v>0</v>
      </c>
      <c r="FU1127">
        <v>0</v>
      </c>
      <c r="FV1127">
        <v>0</v>
      </c>
      <c r="FW1127">
        <v>0</v>
      </c>
      <c r="FX1127">
        <v>0</v>
      </c>
      <c r="FY1127">
        <v>0</v>
      </c>
      <c r="FZ1127">
        <v>0</v>
      </c>
      <c r="GA1127">
        <v>0</v>
      </c>
      <c r="GB1127">
        <v>0</v>
      </c>
      <c r="GC1127">
        <v>-59.8942238095238</v>
      </c>
      <c r="GD1127">
        <v>1.59949090909089</v>
      </c>
      <c r="GE1127">
        <v>1.55233347236768</v>
      </c>
      <c r="GF1127">
        <v>0</v>
      </c>
      <c r="GG1127">
        <v>982.220705882353</v>
      </c>
      <c r="GH1127">
        <v>8.28275019487779</v>
      </c>
      <c r="GI1127">
        <v>0.833785221653479</v>
      </c>
      <c r="GJ1127">
        <v>-1</v>
      </c>
      <c r="GK1127">
        <v>31.9928857142857</v>
      </c>
      <c r="GL1127">
        <v>0.0266025974026038</v>
      </c>
      <c r="GM1127">
        <v>0.0112478266986197</v>
      </c>
      <c r="GN1127">
        <v>1</v>
      </c>
      <c r="GO1127">
        <v>1</v>
      </c>
      <c r="GP1127">
        <v>2</v>
      </c>
      <c r="GQ1127" t="s">
        <v>446</v>
      </c>
      <c r="GR1127">
        <v>3.12639</v>
      </c>
      <c r="GS1127">
        <v>2.71826</v>
      </c>
      <c r="GT1127">
        <v>0.138759</v>
      </c>
      <c r="GU1127">
        <v>0.144645</v>
      </c>
      <c r="GV1127">
        <v>0.178982</v>
      </c>
      <c r="GW1127">
        <v>0.102386</v>
      </c>
      <c r="GX1127">
        <v>30696.9</v>
      </c>
      <c r="GY1127">
        <v>32185.2</v>
      </c>
      <c r="GZ1127">
        <v>32397</v>
      </c>
      <c r="HA1127">
        <v>34221.7</v>
      </c>
      <c r="HB1127">
        <v>38314</v>
      </c>
      <c r="HC1127">
        <v>44338.2</v>
      </c>
      <c r="HD1127">
        <v>50968.5</v>
      </c>
      <c r="HE1127">
        <v>54922</v>
      </c>
      <c r="HF1127">
        <v>1.65615</v>
      </c>
      <c r="HG1127">
        <v>1.5043</v>
      </c>
      <c r="HH1127">
        <v>-0.146177</v>
      </c>
      <c r="HI1127">
        <v>0</v>
      </c>
      <c r="HJ1127">
        <v>50.3343</v>
      </c>
      <c r="HK1127">
        <v>999.9</v>
      </c>
      <c r="HL1127">
        <v>55.97</v>
      </c>
      <c r="HM1127">
        <v>30.434</v>
      </c>
      <c r="HN1127">
        <v>27.1067</v>
      </c>
      <c r="HO1127">
        <v>60.3771</v>
      </c>
      <c r="HP1127">
        <v>40.3566</v>
      </c>
      <c r="HQ1127">
        <v>1</v>
      </c>
      <c r="HR1127">
        <v>2.64551</v>
      </c>
      <c r="HS1127">
        <v>1.31366</v>
      </c>
      <c r="HT1127">
        <v>20.1053</v>
      </c>
      <c r="HU1127">
        <v>5.18524</v>
      </c>
      <c r="HV1127">
        <v>12.0159</v>
      </c>
      <c r="HW1127">
        <v>4.96685</v>
      </c>
      <c r="HX1127">
        <v>3.29595</v>
      </c>
      <c r="HY1127">
        <v>9999</v>
      </c>
      <c r="HZ1127">
        <v>9999</v>
      </c>
      <c r="IA1127">
        <v>999.9</v>
      </c>
      <c r="IB1127">
        <v>9999</v>
      </c>
      <c r="IC1127">
        <v>1.86325</v>
      </c>
      <c r="ID1127">
        <v>1.86811</v>
      </c>
      <c r="IE1127">
        <v>1.86783</v>
      </c>
      <c r="IF1127">
        <v>1.86905</v>
      </c>
      <c r="IG1127">
        <v>1.86981</v>
      </c>
      <c r="IH1127">
        <v>1.86587</v>
      </c>
      <c r="II1127">
        <v>1.86696</v>
      </c>
      <c r="IJ1127">
        <v>1.86838</v>
      </c>
      <c r="IK1127">
        <v>5</v>
      </c>
      <c r="IL1127">
        <v>0</v>
      </c>
      <c r="IM1127">
        <v>0</v>
      </c>
      <c r="IN1127">
        <v>0</v>
      </c>
      <c r="IO1127" t="s">
        <v>441</v>
      </c>
      <c r="IP1127" t="s">
        <v>442</v>
      </c>
      <c r="IQ1127" t="s">
        <v>443</v>
      </c>
      <c r="IR1127" t="s">
        <v>443</v>
      </c>
      <c r="IS1127" t="s">
        <v>443</v>
      </c>
      <c r="IT1127" t="s">
        <v>443</v>
      </c>
      <c r="IU1127">
        <v>0</v>
      </c>
      <c r="IV1127">
        <v>100</v>
      </c>
      <c r="IW1127">
        <v>100</v>
      </c>
      <c r="IX1127">
        <v>1.097</v>
      </c>
      <c r="IY1127">
        <v>-0.0442</v>
      </c>
      <c r="IZ1127">
        <v>1.09748391826392</v>
      </c>
      <c r="JA1127">
        <v>0</v>
      </c>
      <c r="JB1127">
        <v>0</v>
      </c>
      <c r="JC1127">
        <v>0</v>
      </c>
      <c r="JD1127">
        <v>-0.0441141096964596</v>
      </c>
      <c r="JE1127">
        <v>0</v>
      </c>
      <c r="JF1127">
        <v>0</v>
      </c>
      <c r="JG1127">
        <v>0</v>
      </c>
      <c r="JH1127">
        <v>5</v>
      </c>
      <c r="JI1127">
        <v>2273</v>
      </c>
      <c r="JJ1127">
        <v>1</v>
      </c>
      <c r="JK1127">
        <v>24</v>
      </c>
      <c r="JL1127">
        <v>29357124.4</v>
      </c>
      <c r="JM1127">
        <v>29357124.4</v>
      </c>
      <c r="JN1127">
        <v>1.88965</v>
      </c>
      <c r="JO1127">
        <v>2.61963</v>
      </c>
      <c r="JP1127">
        <v>1.54785</v>
      </c>
      <c r="JQ1127">
        <v>2.31445</v>
      </c>
      <c r="JR1127">
        <v>1.64673</v>
      </c>
      <c r="JS1127">
        <v>2.37061</v>
      </c>
      <c r="JT1127">
        <v>34.3497</v>
      </c>
      <c r="JU1127">
        <v>24.1838</v>
      </c>
      <c r="JV1127">
        <v>18</v>
      </c>
      <c r="JW1127">
        <v>489.722</v>
      </c>
      <c r="JX1127">
        <v>379.63</v>
      </c>
      <c r="JY1127">
        <v>50.6285</v>
      </c>
      <c r="JZ1127">
        <v>56.7242</v>
      </c>
      <c r="KA1127">
        <v>30.0004</v>
      </c>
      <c r="KB1127">
        <v>56.081</v>
      </c>
      <c r="KC1127">
        <v>55.8775</v>
      </c>
      <c r="KD1127">
        <v>37.9545</v>
      </c>
      <c r="KE1127">
        <v>0</v>
      </c>
      <c r="KF1127">
        <v>100</v>
      </c>
      <c r="KG1127">
        <v>50.6238</v>
      </c>
      <c r="KH1127">
        <v>924.005</v>
      </c>
      <c r="KI1127">
        <v>26.2864</v>
      </c>
      <c r="KJ1127">
        <v>92.3452</v>
      </c>
      <c r="KK1127">
        <v>88.8434</v>
      </c>
    </row>
    <row r="1128" spans="1:297">
      <c r="A1128">
        <v>1112</v>
      </c>
      <c r="B1128">
        <v>1761427469</v>
      </c>
      <c r="C1128">
        <v>19288</v>
      </c>
      <c r="D1128" t="s">
        <v>2677</v>
      </c>
      <c r="E1128" t="s">
        <v>2678</v>
      </c>
      <c r="F1128">
        <v>5</v>
      </c>
      <c r="G1128" t="s">
        <v>2568</v>
      </c>
      <c r="H1128" t="s">
        <v>436</v>
      </c>
      <c r="I1128">
        <v>1761427461</v>
      </c>
      <c r="J1128">
        <f>(K1128)/1000</f>
        <v>0</v>
      </c>
      <c r="K1128">
        <f>IF(DP1128, AN1128, AH1128)</f>
        <v>0</v>
      </c>
      <c r="L1128">
        <f>IF(DP1128, AI1128, AG1128)</f>
        <v>0</v>
      </c>
      <c r="M1128">
        <f>DR1128 - IF(AU1128&gt;1, L1128*DL1128*100.0/(AW1128), 0)</f>
        <v>0</v>
      </c>
      <c r="N1128">
        <f>((T1128-J1128/2)*M1128-L1128)/(T1128+J1128/2)</f>
        <v>0</v>
      </c>
      <c r="O1128">
        <f>N1128*(DY1128+DZ1128)/1000.0</f>
        <v>0</v>
      </c>
      <c r="P1128">
        <f>(DR1128 - IF(AU1128&gt;1, L1128*DL1128*100.0/(AW1128), 0))*(DY1128+DZ1128)/1000.0</f>
        <v>0</v>
      </c>
      <c r="Q1128">
        <f>2.0/((1/S1128-1/R1128)+SIGN(S1128)*SQRT((1/S1128-1/R1128)*(1/S1128-1/R1128) + 4*DM1128/((DM1128+1)*(DM1128+1))*(2*1/S1128*1/R1128-1/R1128*1/R1128)))</f>
        <v>0</v>
      </c>
      <c r="R1128">
        <f>IF(LEFT(DN1128,1)&lt;&gt;"0",IF(LEFT(DN1128,1)="1",3.0,DO1128),$D$5+$E$5*(EF1128*DY1128/($K$5*1000))+$F$5*(EF1128*DY1128/($K$5*1000))*MAX(MIN(DL1128,$J$5),$I$5)*MAX(MIN(DL1128,$J$5),$I$5)+$G$5*MAX(MIN(DL1128,$J$5),$I$5)*(EF1128*DY1128/($K$5*1000))+$H$5*(EF1128*DY1128/($K$5*1000))*(EF1128*DY1128/($K$5*1000)))</f>
        <v>0</v>
      </c>
      <c r="S1128">
        <f>J1128*(1000-(1000*0.61365*exp(17.502*W1128/(240.97+W1128))/(DY1128+DZ1128)+DT1128)/2)/(1000*0.61365*exp(17.502*W1128/(240.97+W1128))/(DY1128+DZ1128)-DT1128)</f>
        <v>0</v>
      </c>
      <c r="T1128">
        <f>1/((DM1128+1)/(Q1128/1.6)+1/(R1128/1.37)) + DM1128/((DM1128+1)/(Q1128/1.6) + DM1128/(R1128/1.37))</f>
        <v>0</v>
      </c>
      <c r="U1128">
        <f>(DH1128*DK1128)</f>
        <v>0</v>
      </c>
      <c r="V1128">
        <f>(EA1128+(U1128+2*0.95*5.67E-8*(((EA1128+$B$7)+273)^4-(EA1128+273)^4)-44100*J1128)/(1.84*29.3*R1128+8*0.95*5.67E-8*(EA1128+273)^3))</f>
        <v>0</v>
      </c>
      <c r="W1128">
        <f>($C$7*EB1128+$D$7*EC1128+$E$7*V1128)</f>
        <v>0</v>
      </c>
      <c r="X1128">
        <f>0.61365*exp(17.502*W1128/(240.97+W1128))</f>
        <v>0</v>
      </c>
      <c r="Y1128">
        <f>(Z1128/AA1128*100)</f>
        <v>0</v>
      </c>
      <c r="Z1128">
        <f>DT1128*(DY1128+DZ1128)/1000</f>
        <v>0</v>
      </c>
      <c r="AA1128">
        <f>0.61365*exp(17.502*EA1128/(240.97+EA1128))</f>
        <v>0</v>
      </c>
      <c r="AB1128">
        <f>(X1128-DT1128*(DY1128+DZ1128)/1000)</f>
        <v>0</v>
      </c>
      <c r="AC1128">
        <f>(-J1128*44100)</f>
        <v>0</v>
      </c>
      <c r="AD1128">
        <f>2*29.3*R1128*0.92*(EA1128-W1128)</f>
        <v>0</v>
      </c>
      <c r="AE1128">
        <f>2*0.95*5.67E-8*(((EA1128+$B$7)+273)^4-(W1128+273)^4)</f>
        <v>0</v>
      </c>
      <c r="AF1128">
        <f>U1128+AE1128+AC1128+AD1128</f>
        <v>0</v>
      </c>
      <c r="AG1128">
        <f>DX1128*AU1128*(DS1128-DR1128*(1000-AU1128*DU1128)/(1000-AU1128*DT1128))/(100*DL1128)</f>
        <v>0</v>
      </c>
      <c r="AH1128">
        <f>1000*DX1128*AU1128*(DT1128-DU1128)/(100*DL1128*(1000-AU1128*DT1128))</f>
        <v>0</v>
      </c>
      <c r="AI1128">
        <f>(AJ1128 - AK1128 - DY1128*1E3/(8.314*(EA1128+273.15)) * AM1128/DX1128 * AL1128) * DX1128/(100*DL1128) * (1000 - DU1128)/1000</f>
        <v>0</v>
      </c>
      <c r="AJ1128">
        <v>924.967699767615</v>
      </c>
      <c r="AK1128">
        <v>901.040393939394</v>
      </c>
      <c r="AL1128">
        <v>2.74672898468817</v>
      </c>
      <c r="AM1128">
        <v>65.4933450207612</v>
      </c>
      <c r="AN1128">
        <f>(AP1128 - AO1128 + DY1128*1E3/(8.314*(EA1128+273.15)) * AR1128/DX1128 * AQ1128) * DX1128/(100*DL1128) * 1000/(1000 - AP1128)</f>
        <v>0</v>
      </c>
      <c r="AO1128">
        <v>25.8446305614815</v>
      </c>
      <c r="AP1128">
        <v>57.8306909090909</v>
      </c>
      <c r="AQ1128">
        <v>-0.00173949414114834</v>
      </c>
      <c r="AR1128">
        <v>110.853086517706</v>
      </c>
      <c r="AS1128">
        <v>4</v>
      </c>
      <c r="AT1128">
        <v>1</v>
      </c>
      <c r="AU1128">
        <f>IF(AS1128*$H$13&gt;=AW1128,1.0,(AW1128/(AW1128-AS1128*$H$13)))</f>
        <v>0</v>
      </c>
      <c r="AV1128">
        <f>(AU1128-1)*100</f>
        <v>0</v>
      </c>
      <c r="AW1128">
        <f>MAX(0,($B$13+$C$13*EF1128)/(1+$D$13*EF1128)*DY1128/(EA1128+273)*$E$13)</f>
        <v>0</v>
      </c>
      <c r="AX1128" t="s">
        <v>437</v>
      </c>
      <c r="AY1128" t="s">
        <v>437</v>
      </c>
      <c r="AZ1128">
        <v>0</v>
      </c>
      <c r="BA1128">
        <v>0</v>
      </c>
      <c r="BB1128">
        <f>1-AZ1128/BA1128</f>
        <v>0</v>
      </c>
      <c r="BC1128">
        <v>0</v>
      </c>
      <c r="BD1128" t="s">
        <v>437</v>
      </c>
      <c r="BE1128" t="s">
        <v>437</v>
      </c>
      <c r="BF1128">
        <v>0</v>
      </c>
      <c r="BG1128">
        <v>0</v>
      </c>
      <c r="BH1128">
        <f>1-BF1128/BG1128</f>
        <v>0</v>
      </c>
      <c r="BI1128">
        <v>0.5</v>
      </c>
      <c r="BJ1128">
        <f>DI1128</f>
        <v>0</v>
      </c>
      <c r="BK1128">
        <f>L1128</f>
        <v>0</v>
      </c>
      <c r="BL1128">
        <f>BH1128*BI1128*BJ1128</f>
        <v>0</v>
      </c>
      <c r="BM1128">
        <f>(BK1128-BC1128)/BJ1128</f>
        <v>0</v>
      </c>
      <c r="BN1128">
        <f>(BA1128-BG1128)/BG1128</f>
        <v>0</v>
      </c>
      <c r="BO1128">
        <f>AZ1128/(BB1128+AZ1128/BG1128)</f>
        <v>0</v>
      </c>
      <c r="BP1128" t="s">
        <v>437</v>
      </c>
      <c r="BQ1128">
        <v>0</v>
      </c>
      <c r="BR1128">
        <f>IF(BQ1128&lt;&gt;0, BQ1128, BO1128)</f>
        <v>0</v>
      </c>
      <c r="BS1128">
        <f>1-BR1128/BG1128</f>
        <v>0</v>
      </c>
      <c r="BT1128">
        <f>(BG1128-BF1128)/(BG1128-BR1128)</f>
        <v>0</v>
      </c>
      <c r="BU1128">
        <f>(BA1128-BG1128)/(BA1128-BR1128)</f>
        <v>0</v>
      </c>
      <c r="BV1128">
        <f>(BG1128-BF1128)/(BG1128-AZ1128)</f>
        <v>0</v>
      </c>
      <c r="BW1128">
        <f>(BA1128-BG1128)/(BA1128-AZ1128)</f>
        <v>0</v>
      </c>
      <c r="BX1128">
        <f>(BT1128*BR1128/BF1128)</f>
        <v>0</v>
      </c>
      <c r="BY1128">
        <f>(1-BX1128)</f>
        <v>0</v>
      </c>
      <c r="DH1128">
        <f>$B$11*EG1128+$C$11*EH1128+$F$11*ES1128*(1-EV1128)</f>
        <v>0</v>
      </c>
      <c r="DI1128">
        <f>DH1128*DJ1128</f>
        <v>0</v>
      </c>
      <c r="DJ1128">
        <f>($B$11*$D$9+$C$11*$D$9+$F$11*((FF1128+EX1128)/MAX(FF1128+EX1128+FG1128, 0.1)*$I$9+FG1128/MAX(FF1128+EX1128+FG1128, 0.1)*$J$9))/($B$11+$C$11+$F$11)</f>
        <v>0</v>
      </c>
      <c r="DK1128">
        <f>($B$11*$K$9+$C$11*$K$9+$F$11*((FF1128+EX1128)/MAX(FF1128+EX1128+FG1128, 0.1)*$P$9+FG1128/MAX(FF1128+EX1128+FG1128, 0.1)*$Q$9))/($B$11+$C$11+$F$11)</f>
        <v>0</v>
      </c>
      <c r="DL1128">
        <v>6</v>
      </c>
      <c r="DM1128">
        <v>0.5</v>
      </c>
      <c r="DN1128" t="s">
        <v>438</v>
      </c>
      <c r="DO1128">
        <v>2</v>
      </c>
      <c r="DP1128" t="b">
        <v>1</v>
      </c>
      <c r="DQ1128">
        <v>1761427461</v>
      </c>
      <c r="DR1128">
        <v>830.046769230769</v>
      </c>
      <c r="DS1128">
        <v>889.656076923077</v>
      </c>
      <c r="DT1128">
        <v>57.8465307692308</v>
      </c>
      <c r="DU1128">
        <v>25.8509846153846</v>
      </c>
      <c r="DV1128">
        <v>828.949307692308</v>
      </c>
      <c r="DW1128">
        <v>57.8906615384615</v>
      </c>
      <c r="DX1128">
        <v>499.977615384615</v>
      </c>
      <c r="DY1128">
        <v>90.1835538461538</v>
      </c>
      <c r="DZ1128">
        <v>0.0403184769230769</v>
      </c>
      <c r="EA1128">
        <v>52.3475384615385</v>
      </c>
      <c r="EB1128">
        <v>48.0241769230769</v>
      </c>
      <c r="EC1128">
        <v>999.9</v>
      </c>
      <c r="ED1128">
        <v>0</v>
      </c>
      <c r="EE1128">
        <v>0</v>
      </c>
      <c r="EF1128">
        <v>10009.4730769231</v>
      </c>
      <c r="EG1128">
        <v>0</v>
      </c>
      <c r="EH1128">
        <v>1209.43615384615</v>
      </c>
      <c r="EI1128">
        <v>-59.6094153846154</v>
      </c>
      <c r="EJ1128">
        <v>881.009923076923</v>
      </c>
      <c r="EK1128">
        <v>913.264923076923</v>
      </c>
      <c r="EL1128">
        <v>31.9955692307692</v>
      </c>
      <c r="EM1128">
        <v>889.656076923077</v>
      </c>
      <c r="EN1128">
        <v>25.8509846153846</v>
      </c>
      <c r="EO1128">
        <v>5.21680846153846</v>
      </c>
      <c r="EP1128">
        <v>2.33133384615385</v>
      </c>
      <c r="EQ1128">
        <v>33.5721307692308</v>
      </c>
      <c r="ER1128">
        <v>19.8945615384615</v>
      </c>
      <c r="ES1128">
        <v>1200.03538461538</v>
      </c>
      <c r="ET1128">
        <v>0.967002153846154</v>
      </c>
      <c r="EU1128">
        <v>0.0329980538461538</v>
      </c>
      <c r="EV1128">
        <v>0</v>
      </c>
      <c r="EW1128">
        <v>983.466692307692</v>
      </c>
      <c r="EX1128">
        <v>5.00059</v>
      </c>
      <c r="EY1128">
        <v>12966.1692307692</v>
      </c>
      <c r="EZ1128">
        <v>10359.0230769231</v>
      </c>
      <c r="FA1128">
        <v>64</v>
      </c>
      <c r="FB1128">
        <v>65.125</v>
      </c>
      <c r="FC1128">
        <v>64</v>
      </c>
      <c r="FD1128">
        <v>64.9131538461538</v>
      </c>
      <c r="FE1128">
        <v>65.312</v>
      </c>
      <c r="FF1128">
        <v>1155.60384615385</v>
      </c>
      <c r="FG1128">
        <v>39.4315384615385</v>
      </c>
      <c r="FH1128">
        <v>0</v>
      </c>
      <c r="FI1128">
        <v>1761427429.9</v>
      </c>
      <c r="FJ1128">
        <v>0</v>
      </c>
      <c r="FK1128">
        <v>983.59284</v>
      </c>
      <c r="FL1128">
        <v>8.21861535947608</v>
      </c>
      <c r="FM1128">
        <v>116.969230647707</v>
      </c>
      <c r="FN1128">
        <v>12967.372</v>
      </c>
      <c r="FO1128">
        <v>15</v>
      </c>
      <c r="FP1128">
        <v>0</v>
      </c>
      <c r="FQ1128" t="s">
        <v>439</v>
      </c>
      <c r="FR1128">
        <v>0</v>
      </c>
      <c r="FS1128">
        <v>0</v>
      </c>
      <c r="FT1128">
        <v>0</v>
      </c>
      <c r="FU1128">
        <v>0</v>
      </c>
      <c r="FV1128">
        <v>0</v>
      </c>
      <c r="FW1128">
        <v>0</v>
      </c>
      <c r="FX1128">
        <v>0</v>
      </c>
      <c r="FY1128">
        <v>0</v>
      </c>
      <c r="FZ1128">
        <v>0</v>
      </c>
      <c r="GA1128">
        <v>0</v>
      </c>
      <c r="GB1128">
        <v>0</v>
      </c>
      <c r="GC1128">
        <v>-59.5799</v>
      </c>
      <c r="GD1128">
        <v>4.8769402597403</v>
      </c>
      <c r="GE1128">
        <v>1.97324067728095</v>
      </c>
      <c r="GF1128">
        <v>0</v>
      </c>
      <c r="GG1128">
        <v>983.050117647059</v>
      </c>
      <c r="GH1128">
        <v>8.31776928904648</v>
      </c>
      <c r="GI1128">
        <v>0.841753483708651</v>
      </c>
      <c r="GJ1128">
        <v>-1</v>
      </c>
      <c r="GK1128">
        <v>31.9933571428571</v>
      </c>
      <c r="GL1128">
        <v>0.00646753246751175</v>
      </c>
      <c r="GM1128">
        <v>0.00979088844787029</v>
      </c>
      <c r="GN1128">
        <v>1</v>
      </c>
      <c r="GO1128">
        <v>1</v>
      </c>
      <c r="GP1128">
        <v>2</v>
      </c>
      <c r="GQ1128" t="s">
        <v>446</v>
      </c>
      <c r="GR1128">
        <v>3.12632</v>
      </c>
      <c r="GS1128">
        <v>2.71859</v>
      </c>
      <c r="GT1128">
        <v>0.140302</v>
      </c>
      <c r="GU1128">
        <v>0.146767</v>
      </c>
      <c r="GV1128">
        <v>0.178958</v>
      </c>
      <c r="GW1128">
        <v>0.102372</v>
      </c>
      <c r="GX1128">
        <v>30640.9</v>
      </c>
      <c r="GY1128">
        <v>32104.3</v>
      </c>
      <c r="GZ1128">
        <v>32396.2</v>
      </c>
      <c r="HA1128">
        <v>34221.1</v>
      </c>
      <c r="HB1128">
        <v>38314.5</v>
      </c>
      <c r="HC1128">
        <v>44338.4</v>
      </c>
      <c r="HD1128">
        <v>50967.7</v>
      </c>
      <c r="HE1128">
        <v>54921.2</v>
      </c>
      <c r="HF1128">
        <v>1.65587</v>
      </c>
      <c r="HG1128">
        <v>1.50435</v>
      </c>
      <c r="HH1128">
        <v>-0.146877</v>
      </c>
      <c r="HI1128">
        <v>0</v>
      </c>
      <c r="HJ1128">
        <v>50.3541</v>
      </c>
      <c r="HK1128">
        <v>999.9</v>
      </c>
      <c r="HL1128">
        <v>55.97</v>
      </c>
      <c r="HM1128">
        <v>30.454</v>
      </c>
      <c r="HN1128">
        <v>27.1402</v>
      </c>
      <c r="HO1128">
        <v>59.9971</v>
      </c>
      <c r="HP1128">
        <v>40.4127</v>
      </c>
      <c r="HQ1128">
        <v>1</v>
      </c>
      <c r="HR1128">
        <v>2.64589</v>
      </c>
      <c r="HS1128">
        <v>1.33157</v>
      </c>
      <c r="HT1128">
        <v>20.1054</v>
      </c>
      <c r="HU1128">
        <v>5.18554</v>
      </c>
      <c r="HV1128">
        <v>12.0159</v>
      </c>
      <c r="HW1128">
        <v>4.96695</v>
      </c>
      <c r="HX1128">
        <v>3.29593</v>
      </c>
      <c r="HY1128">
        <v>9999</v>
      </c>
      <c r="HZ1128">
        <v>9999</v>
      </c>
      <c r="IA1128">
        <v>999.9</v>
      </c>
      <c r="IB1128">
        <v>9999</v>
      </c>
      <c r="IC1128">
        <v>1.86325</v>
      </c>
      <c r="ID1128">
        <v>1.8681</v>
      </c>
      <c r="IE1128">
        <v>1.86783</v>
      </c>
      <c r="IF1128">
        <v>1.86905</v>
      </c>
      <c r="IG1128">
        <v>1.86981</v>
      </c>
      <c r="IH1128">
        <v>1.86586</v>
      </c>
      <c r="II1128">
        <v>1.86694</v>
      </c>
      <c r="IJ1128">
        <v>1.86838</v>
      </c>
      <c r="IK1128">
        <v>5</v>
      </c>
      <c r="IL1128">
        <v>0</v>
      </c>
      <c r="IM1128">
        <v>0</v>
      </c>
      <c r="IN1128">
        <v>0</v>
      </c>
      <c r="IO1128" t="s">
        <v>441</v>
      </c>
      <c r="IP1128" t="s">
        <v>442</v>
      </c>
      <c r="IQ1128" t="s">
        <v>443</v>
      </c>
      <c r="IR1128" t="s">
        <v>443</v>
      </c>
      <c r="IS1128" t="s">
        <v>443</v>
      </c>
      <c r="IT1128" t="s">
        <v>443</v>
      </c>
      <c r="IU1128">
        <v>0</v>
      </c>
      <c r="IV1128">
        <v>100</v>
      </c>
      <c r="IW1128">
        <v>100</v>
      </c>
      <c r="IX1128">
        <v>1.097</v>
      </c>
      <c r="IY1128">
        <v>-0.0441</v>
      </c>
      <c r="IZ1128">
        <v>1.09748391826392</v>
      </c>
      <c r="JA1128">
        <v>0</v>
      </c>
      <c r="JB1128">
        <v>0</v>
      </c>
      <c r="JC1128">
        <v>0</v>
      </c>
      <c r="JD1128">
        <v>-0.0441141096964596</v>
      </c>
      <c r="JE1128">
        <v>0</v>
      </c>
      <c r="JF1128">
        <v>0</v>
      </c>
      <c r="JG1128">
        <v>0</v>
      </c>
      <c r="JH1128">
        <v>5</v>
      </c>
      <c r="JI1128">
        <v>2273</v>
      </c>
      <c r="JJ1128">
        <v>1</v>
      </c>
      <c r="JK1128">
        <v>24</v>
      </c>
      <c r="JL1128">
        <v>29357124.5</v>
      </c>
      <c r="JM1128">
        <v>29357124.5</v>
      </c>
      <c r="JN1128">
        <v>1.92261</v>
      </c>
      <c r="JO1128">
        <v>2.63062</v>
      </c>
      <c r="JP1128">
        <v>1.54785</v>
      </c>
      <c r="JQ1128">
        <v>2.31445</v>
      </c>
      <c r="JR1128">
        <v>1.64551</v>
      </c>
      <c r="JS1128">
        <v>2.30103</v>
      </c>
      <c r="JT1128">
        <v>34.3497</v>
      </c>
      <c r="JU1128">
        <v>24.1838</v>
      </c>
      <c r="JV1128">
        <v>18</v>
      </c>
      <c r="JW1128">
        <v>489.516</v>
      </c>
      <c r="JX1128">
        <v>379.661</v>
      </c>
      <c r="JY1128">
        <v>50.6137</v>
      </c>
      <c r="JZ1128">
        <v>56.7242</v>
      </c>
      <c r="KA1128">
        <v>30.0005</v>
      </c>
      <c r="KB1128">
        <v>56.081</v>
      </c>
      <c r="KC1128">
        <v>55.8775</v>
      </c>
      <c r="KD1128">
        <v>38.5444</v>
      </c>
      <c r="KE1128">
        <v>0</v>
      </c>
      <c r="KF1128">
        <v>100</v>
      </c>
      <c r="KG1128">
        <v>50.5988</v>
      </c>
      <c r="KH1128">
        <v>937.567</v>
      </c>
      <c r="KI1128">
        <v>26.2864</v>
      </c>
      <c r="KJ1128">
        <v>92.3434</v>
      </c>
      <c r="KK1128">
        <v>88.842</v>
      </c>
    </row>
    <row r="1129" spans="1:297">
      <c r="A1129">
        <v>1113</v>
      </c>
      <c r="B1129">
        <v>1761427473</v>
      </c>
      <c r="C1129">
        <v>19292</v>
      </c>
      <c r="D1129" t="s">
        <v>2679</v>
      </c>
      <c r="E1129" t="s">
        <v>2680</v>
      </c>
      <c r="F1129">
        <v>5</v>
      </c>
      <c r="G1129" t="s">
        <v>2568</v>
      </c>
      <c r="H1129" t="s">
        <v>436</v>
      </c>
      <c r="I1129">
        <v>1761427465.33333</v>
      </c>
      <c r="J1129">
        <f>(K1129)/1000</f>
        <v>0</v>
      </c>
      <c r="K1129">
        <f>IF(DP1129, AN1129, AH1129)</f>
        <v>0</v>
      </c>
      <c r="L1129">
        <f>IF(DP1129, AI1129, AG1129)</f>
        <v>0</v>
      </c>
      <c r="M1129">
        <f>DR1129 - IF(AU1129&gt;1, L1129*DL1129*100.0/(AW1129), 0)</f>
        <v>0</v>
      </c>
      <c r="N1129">
        <f>((T1129-J1129/2)*M1129-L1129)/(T1129+J1129/2)</f>
        <v>0</v>
      </c>
      <c r="O1129">
        <f>N1129*(DY1129+DZ1129)/1000.0</f>
        <v>0</v>
      </c>
      <c r="P1129">
        <f>(DR1129 - IF(AU1129&gt;1, L1129*DL1129*100.0/(AW1129), 0))*(DY1129+DZ1129)/1000.0</f>
        <v>0</v>
      </c>
      <c r="Q1129">
        <f>2.0/((1/S1129-1/R1129)+SIGN(S1129)*SQRT((1/S1129-1/R1129)*(1/S1129-1/R1129) + 4*DM1129/((DM1129+1)*(DM1129+1))*(2*1/S1129*1/R1129-1/R1129*1/R1129)))</f>
        <v>0</v>
      </c>
      <c r="R1129">
        <f>IF(LEFT(DN1129,1)&lt;&gt;"0",IF(LEFT(DN1129,1)="1",3.0,DO1129),$D$5+$E$5*(EF1129*DY1129/($K$5*1000))+$F$5*(EF1129*DY1129/($K$5*1000))*MAX(MIN(DL1129,$J$5),$I$5)*MAX(MIN(DL1129,$J$5),$I$5)+$G$5*MAX(MIN(DL1129,$J$5),$I$5)*(EF1129*DY1129/($K$5*1000))+$H$5*(EF1129*DY1129/($K$5*1000))*(EF1129*DY1129/($K$5*1000)))</f>
        <v>0</v>
      </c>
      <c r="S1129">
        <f>J1129*(1000-(1000*0.61365*exp(17.502*W1129/(240.97+W1129))/(DY1129+DZ1129)+DT1129)/2)/(1000*0.61365*exp(17.502*W1129/(240.97+W1129))/(DY1129+DZ1129)-DT1129)</f>
        <v>0</v>
      </c>
      <c r="T1129">
        <f>1/((DM1129+1)/(Q1129/1.6)+1/(R1129/1.37)) + DM1129/((DM1129+1)/(Q1129/1.6) + DM1129/(R1129/1.37))</f>
        <v>0</v>
      </c>
      <c r="U1129">
        <f>(DH1129*DK1129)</f>
        <v>0</v>
      </c>
      <c r="V1129">
        <f>(EA1129+(U1129+2*0.95*5.67E-8*(((EA1129+$B$7)+273)^4-(EA1129+273)^4)-44100*J1129)/(1.84*29.3*R1129+8*0.95*5.67E-8*(EA1129+273)^3))</f>
        <v>0</v>
      </c>
      <c r="W1129">
        <f>($C$7*EB1129+$D$7*EC1129+$E$7*V1129)</f>
        <v>0</v>
      </c>
      <c r="X1129">
        <f>0.61365*exp(17.502*W1129/(240.97+W1129))</f>
        <v>0</v>
      </c>
      <c r="Y1129">
        <f>(Z1129/AA1129*100)</f>
        <v>0</v>
      </c>
      <c r="Z1129">
        <f>DT1129*(DY1129+DZ1129)/1000</f>
        <v>0</v>
      </c>
      <c r="AA1129">
        <f>0.61365*exp(17.502*EA1129/(240.97+EA1129))</f>
        <v>0</v>
      </c>
      <c r="AB1129">
        <f>(X1129-DT1129*(DY1129+DZ1129)/1000)</f>
        <v>0</v>
      </c>
      <c r="AC1129">
        <f>(-J1129*44100)</f>
        <v>0</v>
      </c>
      <c r="AD1129">
        <f>2*29.3*R1129*0.92*(EA1129-W1129)</f>
        <v>0</v>
      </c>
      <c r="AE1129">
        <f>2*0.95*5.67E-8*(((EA1129+$B$7)+273)^4-(W1129+273)^4)</f>
        <v>0</v>
      </c>
      <c r="AF1129">
        <f>U1129+AE1129+AC1129+AD1129</f>
        <v>0</v>
      </c>
      <c r="AG1129">
        <f>DX1129*AU1129*(DS1129-DR1129*(1000-AU1129*DU1129)/(1000-AU1129*DT1129))/(100*DL1129)</f>
        <v>0</v>
      </c>
      <c r="AH1129">
        <f>1000*DX1129*AU1129*(DT1129-DU1129)/(100*DL1129*(1000-AU1129*DT1129))</f>
        <v>0</v>
      </c>
      <c r="AI1129">
        <f>(AJ1129 - AK1129 - DY1129*1E3/(8.314*(EA1129+273.15)) * AM1129/DX1129 * AL1129) * DX1129/(100*DL1129) * (1000 - DU1129)/1000</f>
        <v>0</v>
      </c>
      <c r="AJ1129">
        <v>941.703384501469</v>
      </c>
      <c r="AK1129">
        <v>915.141212121213</v>
      </c>
      <c r="AL1129">
        <v>3.48919547555098</v>
      </c>
      <c r="AM1129">
        <v>65.4933450207612</v>
      </c>
      <c r="AN1129">
        <f>(AP1129 - AO1129 + DY1129*1E3/(8.314*(EA1129+273.15)) * AR1129/DX1129 * AQ1129) * DX1129/(100*DL1129) * 1000/(1000 - AP1129)</f>
        <v>0</v>
      </c>
      <c r="AO1129">
        <v>25.8414730645652</v>
      </c>
      <c r="AP1129">
        <v>57.8482884848485</v>
      </c>
      <c r="AQ1129">
        <v>0.00142213454452393</v>
      </c>
      <c r="AR1129">
        <v>110.853086517706</v>
      </c>
      <c r="AS1129">
        <v>4</v>
      </c>
      <c r="AT1129">
        <v>1</v>
      </c>
      <c r="AU1129">
        <f>IF(AS1129*$H$13&gt;=AW1129,1.0,(AW1129/(AW1129-AS1129*$H$13)))</f>
        <v>0</v>
      </c>
      <c r="AV1129">
        <f>(AU1129-1)*100</f>
        <v>0</v>
      </c>
      <c r="AW1129">
        <f>MAX(0,($B$13+$C$13*EF1129)/(1+$D$13*EF1129)*DY1129/(EA1129+273)*$E$13)</f>
        <v>0</v>
      </c>
      <c r="AX1129" t="s">
        <v>437</v>
      </c>
      <c r="AY1129" t="s">
        <v>437</v>
      </c>
      <c r="AZ1129">
        <v>0</v>
      </c>
      <c r="BA1129">
        <v>0</v>
      </c>
      <c r="BB1129">
        <f>1-AZ1129/BA1129</f>
        <v>0</v>
      </c>
      <c r="BC1129">
        <v>0</v>
      </c>
      <c r="BD1129" t="s">
        <v>437</v>
      </c>
      <c r="BE1129" t="s">
        <v>437</v>
      </c>
      <c r="BF1129">
        <v>0</v>
      </c>
      <c r="BG1129">
        <v>0</v>
      </c>
      <c r="BH1129">
        <f>1-BF1129/BG1129</f>
        <v>0</v>
      </c>
      <c r="BI1129">
        <v>0.5</v>
      </c>
      <c r="BJ1129">
        <f>DI1129</f>
        <v>0</v>
      </c>
      <c r="BK1129">
        <f>L1129</f>
        <v>0</v>
      </c>
      <c r="BL1129">
        <f>BH1129*BI1129*BJ1129</f>
        <v>0</v>
      </c>
      <c r="BM1129">
        <f>(BK1129-BC1129)/BJ1129</f>
        <v>0</v>
      </c>
      <c r="BN1129">
        <f>(BA1129-BG1129)/BG1129</f>
        <v>0</v>
      </c>
      <c r="BO1129">
        <f>AZ1129/(BB1129+AZ1129/BG1129)</f>
        <v>0</v>
      </c>
      <c r="BP1129" t="s">
        <v>437</v>
      </c>
      <c r="BQ1129">
        <v>0</v>
      </c>
      <c r="BR1129">
        <f>IF(BQ1129&lt;&gt;0, BQ1129, BO1129)</f>
        <v>0</v>
      </c>
      <c r="BS1129">
        <f>1-BR1129/BG1129</f>
        <v>0</v>
      </c>
      <c r="BT1129">
        <f>(BG1129-BF1129)/(BG1129-BR1129)</f>
        <v>0</v>
      </c>
      <c r="BU1129">
        <f>(BA1129-BG1129)/(BA1129-BR1129)</f>
        <v>0</v>
      </c>
      <c r="BV1129">
        <f>(BG1129-BF1129)/(BG1129-AZ1129)</f>
        <v>0</v>
      </c>
      <c r="BW1129">
        <f>(BA1129-BG1129)/(BA1129-AZ1129)</f>
        <v>0</v>
      </c>
      <c r="BX1129">
        <f>(BT1129*BR1129/BF1129)</f>
        <v>0</v>
      </c>
      <c r="BY1129">
        <f>(1-BX1129)</f>
        <v>0</v>
      </c>
      <c r="DH1129">
        <f>$B$11*EG1129+$C$11*EH1129+$F$11*ES1129*(1-EV1129)</f>
        <v>0</v>
      </c>
      <c r="DI1129">
        <f>DH1129*DJ1129</f>
        <v>0</v>
      </c>
      <c r="DJ1129">
        <f>($B$11*$D$9+$C$11*$D$9+$F$11*((FF1129+EX1129)/MAX(FF1129+EX1129+FG1129, 0.1)*$I$9+FG1129/MAX(FF1129+EX1129+FG1129, 0.1)*$J$9))/($B$11+$C$11+$F$11)</f>
        <v>0</v>
      </c>
      <c r="DK1129">
        <f>($B$11*$K$9+$C$11*$K$9+$F$11*((FF1129+EX1129)/MAX(FF1129+EX1129+FG1129, 0.1)*$P$9+FG1129/MAX(FF1129+EX1129+FG1129, 0.1)*$Q$9))/($B$11+$C$11+$F$11)</f>
        <v>0</v>
      </c>
      <c r="DL1129">
        <v>6</v>
      </c>
      <c r="DM1129">
        <v>0.5</v>
      </c>
      <c r="DN1129" t="s">
        <v>438</v>
      </c>
      <c r="DO1129">
        <v>2</v>
      </c>
      <c r="DP1129" t="b">
        <v>1</v>
      </c>
      <c r="DQ1129">
        <v>1761427465.33333</v>
      </c>
      <c r="DR1129">
        <v>842.64775</v>
      </c>
      <c r="DS1129">
        <v>902.55475</v>
      </c>
      <c r="DT1129">
        <v>57.8412416666667</v>
      </c>
      <c r="DU1129">
        <v>25.8471</v>
      </c>
      <c r="DV1129">
        <v>841.550166666667</v>
      </c>
      <c r="DW1129">
        <v>57.8853833333333</v>
      </c>
      <c r="DX1129">
        <v>499.9875</v>
      </c>
      <c r="DY1129">
        <v>90.18395</v>
      </c>
      <c r="DZ1129">
        <v>0.0402997</v>
      </c>
      <c r="EA1129">
        <v>52.3446083333333</v>
      </c>
      <c r="EB1129">
        <v>48.0292083333333</v>
      </c>
      <c r="EC1129">
        <v>999.9</v>
      </c>
      <c r="ED1129">
        <v>0</v>
      </c>
      <c r="EE1129">
        <v>0</v>
      </c>
      <c r="EF1129">
        <v>10009.1125</v>
      </c>
      <c r="EG1129">
        <v>0</v>
      </c>
      <c r="EH1129">
        <v>1209.4</v>
      </c>
      <c r="EI1129">
        <v>-59.9071916666667</v>
      </c>
      <c r="EJ1129">
        <v>894.37975</v>
      </c>
      <c r="EK1129">
        <v>926.50225</v>
      </c>
      <c r="EL1129">
        <v>31.9941583333333</v>
      </c>
      <c r="EM1129">
        <v>902.55475</v>
      </c>
      <c r="EN1129">
        <v>25.8471</v>
      </c>
      <c r="EO1129">
        <v>5.216355</v>
      </c>
      <c r="EP1129">
        <v>2.330995</v>
      </c>
      <c r="EQ1129">
        <v>33.5705833333333</v>
      </c>
      <c r="ER1129">
        <v>19.8922083333333</v>
      </c>
      <c r="ES1129">
        <v>1200.00916666667</v>
      </c>
      <c r="ET1129">
        <v>0.967002916666667</v>
      </c>
      <c r="EU1129">
        <v>0.032997275</v>
      </c>
      <c r="EV1129">
        <v>0</v>
      </c>
      <c r="EW1129">
        <v>984.027916666667</v>
      </c>
      <c r="EX1129">
        <v>5.00059</v>
      </c>
      <c r="EY1129">
        <v>12973.8</v>
      </c>
      <c r="EZ1129">
        <v>10358.8083333333</v>
      </c>
      <c r="FA1129">
        <v>64</v>
      </c>
      <c r="FB1129">
        <v>65.125</v>
      </c>
      <c r="FC1129">
        <v>64</v>
      </c>
      <c r="FD1129">
        <v>64.9318333333333</v>
      </c>
      <c r="FE1129">
        <v>65.312</v>
      </c>
      <c r="FF1129">
        <v>1155.57916666667</v>
      </c>
      <c r="FG1129">
        <v>39.43</v>
      </c>
      <c r="FH1129">
        <v>0</v>
      </c>
      <c r="FI1129">
        <v>1761427434.1</v>
      </c>
      <c r="FJ1129">
        <v>0</v>
      </c>
      <c r="FK1129">
        <v>984.090192307692</v>
      </c>
      <c r="FL1129">
        <v>7.44851281361517</v>
      </c>
      <c r="FM1129">
        <v>106.34871796077</v>
      </c>
      <c r="FN1129">
        <v>12974.4115384615</v>
      </c>
      <c r="FO1129">
        <v>15</v>
      </c>
      <c r="FP1129">
        <v>0</v>
      </c>
      <c r="FQ1129" t="s">
        <v>439</v>
      </c>
      <c r="FR1129">
        <v>0</v>
      </c>
      <c r="FS1129">
        <v>0</v>
      </c>
      <c r="FT1129">
        <v>0</v>
      </c>
      <c r="FU1129">
        <v>0</v>
      </c>
      <c r="FV1129">
        <v>0</v>
      </c>
      <c r="FW1129">
        <v>0</v>
      </c>
      <c r="FX1129">
        <v>0</v>
      </c>
      <c r="FY1129">
        <v>0</v>
      </c>
      <c r="FZ1129">
        <v>0</v>
      </c>
      <c r="GA1129">
        <v>0</v>
      </c>
      <c r="GB1129">
        <v>0</v>
      </c>
      <c r="GC1129">
        <v>-60.21667</v>
      </c>
      <c r="GD1129">
        <v>-0.922538345864692</v>
      </c>
      <c r="GE1129">
        <v>2.37121921215648</v>
      </c>
      <c r="GF1129">
        <v>0</v>
      </c>
      <c r="GG1129">
        <v>983.461823529412</v>
      </c>
      <c r="GH1129">
        <v>8.46126814220961</v>
      </c>
      <c r="GI1129">
        <v>0.855392220686557</v>
      </c>
      <c r="GJ1129">
        <v>-1</v>
      </c>
      <c r="GK1129">
        <v>31.99441</v>
      </c>
      <c r="GL1129">
        <v>0.00927518796993955</v>
      </c>
      <c r="GM1129">
        <v>0.00950546684808273</v>
      </c>
      <c r="GN1129">
        <v>1</v>
      </c>
      <c r="GO1129">
        <v>1</v>
      </c>
      <c r="GP1129">
        <v>2</v>
      </c>
      <c r="GQ1129" t="s">
        <v>446</v>
      </c>
      <c r="GR1129">
        <v>3.12631</v>
      </c>
      <c r="GS1129">
        <v>2.71854</v>
      </c>
      <c r="GT1129">
        <v>0.141774</v>
      </c>
      <c r="GU1129">
        <v>0.148403</v>
      </c>
      <c r="GV1129">
        <v>0.178972</v>
      </c>
      <c r="GW1129">
        <v>0.102355</v>
      </c>
      <c r="GX1129">
        <v>30587.8</v>
      </c>
      <c r="GY1129">
        <v>32041.9</v>
      </c>
      <c r="GZ1129">
        <v>32395.8</v>
      </c>
      <c r="HA1129">
        <v>34220.7</v>
      </c>
      <c r="HB1129">
        <v>38313.8</v>
      </c>
      <c r="HC1129">
        <v>44338.7</v>
      </c>
      <c r="HD1129">
        <v>50967.3</v>
      </c>
      <c r="HE1129">
        <v>54920.3</v>
      </c>
      <c r="HF1129">
        <v>1.65593</v>
      </c>
      <c r="HG1129">
        <v>1.5042</v>
      </c>
      <c r="HH1129">
        <v>-0.147156</v>
      </c>
      <c r="HI1129">
        <v>0</v>
      </c>
      <c r="HJ1129">
        <v>50.3682</v>
      </c>
      <c r="HK1129">
        <v>999.9</v>
      </c>
      <c r="HL1129">
        <v>55.946</v>
      </c>
      <c r="HM1129">
        <v>30.434</v>
      </c>
      <c r="HN1129">
        <v>27.0954</v>
      </c>
      <c r="HO1129">
        <v>59.8371</v>
      </c>
      <c r="HP1129">
        <v>40.5288</v>
      </c>
      <c r="HQ1129">
        <v>1</v>
      </c>
      <c r="HR1129">
        <v>2.64656</v>
      </c>
      <c r="HS1129">
        <v>1.37289</v>
      </c>
      <c r="HT1129">
        <v>20.1054</v>
      </c>
      <c r="HU1129">
        <v>5.18569</v>
      </c>
      <c r="HV1129">
        <v>12.0159</v>
      </c>
      <c r="HW1129">
        <v>4.96725</v>
      </c>
      <c r="HX1129">
        <v>3.29598</v>
      </c>
      <c r="HY1129">
        <v>9999</v>
      </c>
      <c r="HZ1129">
        <v>9999</v>
      </c>
      <c r="IA1129">
        <v>999.9</v>
      </c>
      <c r="IB1129">
        <v>9999</v>
      </c>
      <c r="IC1129">
        <v>1.86325</v>
      </c>
      <c r="ID1129">
        <v>1.86811</v>
      </c>
      <c r="IE1129">
        <v>1.86783</v>
      </c>
      <c r="IF1129">
        <v>1.86905</v>
      </c>
      <c r="IG1129">
        <v>1.86981</v>
      </c>
      <c r="IH1129">
        <v>1.86586</v>
      </c>
      <c r="II1129">
        <v>1.86698</v>
      </c>
      <c r="IJ1129">
        <v>1.86837</v>
      </c>
      <c r="IK1129">
        <v>5</v>
      </c>
      <c r="IL1129">
        <v>0</v>
      </c>
      <c r="IM1129">
        <v>0</v>
      </c>
      <c r="IN1129">
        <v>0</v>
      </c>
      <c r="IO1129" t="s">
        <v>441</v>
      </c>
      <c r="IP1129" t="s">
        <v>442</v>
      </c>
      <c r="IQ1129" t="s">
        <v>443</v>
      </c>
      <c r="IR1129" t="s">
        <v>443</v>
      </c>
      <c r="IS1129" t="s">
        <v>443</v>
      </c>
      <c r="IT1129" t="s">
        <v>443</v>
      </c>
      <c r="IU1129">
        <v>0</v>
      </c>
      <c r="IV1129">
        <v>100</v>
      </c>
      <c r="IW1129">
        <v>100</v>
      </c>
      <c r="IX1129">
        <v>1.098</v>
      </c>
      <c r="IY1129">
        <v>-0.0441</v>
      </c>
      <c r="IZ1129">
        <v>1.09748391826392</v>
      </c>
      <c r="JA1129">
        <v>0</v>
      </c>
      <c r="JB1129">
        <v>0</v>
      </c>
      <c r="JC1129">
        <v>0</v>
      </c>
      <c r="JD1129">
        <v>-0.0441141096964596</v>
      </c>
      <c r="JE1129">
        <v>0</v>
      </c>
      <c r="JF1129">
        <v>0</v>
      </c>
      <c r="JG1129">
        <v>0</v>
      </c>
      <c r="JH1129">
        <v>5</v>
      </c>
      <c r="JI1129">
        <v>2273</v>
      </c>
      <c r="JJ1129">
        <v>1</v>
      </c>
      <c r="JK1129">
        <v>24</v>
      </c>
      <c r="JL1129">
        <v>29357124.6</v>
      </c>
      <c r="JM1129">
        <v>29357124.6</v>
      </c>
      <c r="JN1129">
        <v>1.94336</v>
      </c>
      <c r="JO1129">
        <v>2.61719</v>
      </c>
      <c r="JP1129">
        <v>1.54785</v>
      </c>
      <c r="JQ1129">
        <v>2.31567</v>
      </c>
      <c r="JR1129">
        <v>1.64551</v>
      </c>
      <c r="JS1129">
        <v>2.37915</v>
      </c>
      <c r="JT1129">
        <v>34.3497</v>
      </c>
      <c r="JU1129">
        <v>24.1838</v>
      </c>
      <c r="JV1129">
        <v>18</v>
      </c>
      <c r="JW1129">
        <v>489.554</v>
      </c>
      <c r="JX1129">
        <v>379.594</v>
      </c>
      <c r="JY1129">
        <v>50.6002</v>
      </c>
      <c r="JZ1129">
        <v>56.7242</v>
      </c>
      <c r="KA1129">
        <v>30.0007</v>
      </c>
      <c r="KB1129">
        <v>56.081</v>
      </c>
      <c r="KC1129">
        <v>55.884</v>
      </c>
      <c r="KD1129">
        <v>39.0042</v>
      </c>
      <c r="KE1129">
        <v>0</v>
      </c>
      <c r="KF1129">
        <v>100</v>
      </c>
      <c r="KG1129">
        <v>50.5619</v>
      </c>
      <c r="KH1129">
        <v>951.193</v>
      </c>
      <c r="KI1129">
        <v>26.2864</v>
      </c>
      <c r="KJ1129">
        <v>92.3425</v>
      </c>
      <c r="KK1129">
        <v>88.8407</v>
      </c>
    </row>
    <row r="1130" spans="1:297">
      <c r="A1130">
        <v>1114</v>
      </c>
      <c r="B1130">
        <v>1761427479</v>
      </c>
      <c r="C1130">
        <v>19298</v>
      </c>
      <c r="D1130" t="s">
        <v>2681</v>
      </c>
      <c r="E1130" t="s">
        <v>2682</v>
      </c>
      <c r="F1130">
        <v>5</v>
      </c>
      <c r="G1130" t="s">
        <v>2568</v>
      </c>
      <c r="H1130" t="s">
        <v>436</v>
      </c>
      <c r="I1130">
        <v>1761427470.92308</v>
      </c>
      <c r="J1130">
        <f>(K1130)/1000</f>
        <v>0</v>
      </c>
      <c r="K1130">
        <f>IF(DP1130, AN1130, AH1130)</f>
        <v>0</v>
      </c>
      <c r="L1130">
        <f>IF(DP1130, AI1130, AG1130)</f>
        <v>0</v>
      </c>
      <c r="M1130">
        <f>DR1130 - IF(AU1130&gt;1, L1130*DL1130*100.0/(AW1130), 0)</f>
        <v>0</v>
      </c>
      <c r="N1130">
        <f>((T1130-J1130/2)*M1130-L1130)/(T1130+J1130/2)</f>
        <v>0</v>
      </c>
      <c r="O1130">
        <f>N1130*(DY1130+DZ1130)/1000.0</f>
        <v>0</v>
      </c>
      <c r="P1130">
        <f>(DR1130 - IF(AU1130&gt;1, L1130*DL1130*100.0/(AW1130), 0))*(DY1130+DZ1130)/1000.0</f>
        <v>0</v>
      </c>
      <c r="Q1130">
        <f>2.0/((1/S1130-1/R1130)+SIGN(S1130)*SQRT((1/S1130-1/R1130)*(1/S1130-1/R1130) + 4*DM1130/((DM1130+1)*(DM1130+1))*(2*1/S1130*1/R1130-1/R1130*1/R1130)))</f>
        <v>0</v>
      </c>
      <c r="R1130">
        <f>IF(LEFT(DN1130,1)&lt;&gt;"0",IF(LEFT(DN1130,1)="1",3.0,DO1130),$D$5+$E$5*(EF1130*DY1130/($K$5*1000))+$F$5*(EF1130*DY1130/($K$5*1000))*MAX(MIN(DL1130,$J$5),$I$5)*MAX(MIN(DL1130,$J$5),$I$5)+$G$5*MAX(MIN(DL1130,$J$5),$I$5)*(EF1130*DY1130/($K$5*1000))+$H$5*(EF1130*DY1130/($K$5*1000))*(EF1130*DY1130/($K$5*1000)))</f>
        <v>0</v>
      </c>
      <c r="S1130">
        <f>J1130*(1000-(1000*0.61365*exp(17.502*W1130/(240.97+W1130))/(DY1130+DZ1130)+DT1130)/2)/(1000*0.61365*exp(17.502*W1130/(240.97+W1130))/(DY1130+DZ1130)-DT1130)</f>
        <v>0</v>
      </c>
      <c r="T1130">
        <f>1/((DM1130+1)/(Q1130/1.6)+1/(R1130/1.37)) + DM1130/((DM1130+1)/(Q1130/1.6) + DM1130/(R1130/1.37))</f>
        <v>0</v>
      </c>
      <c r="U1130">
        <f>(DH1130*DK1130)</f>
        <v>0</v>
      </c>
      <c r="V1130">
        <f>(EA1130+(U1130+2*0.95*5.67E-8*(((EA1130+$B$7)+273)^4-(EA1130+273)^4)-44100*J1130)/(1.84*29.3*R1130+8*0.95*5.67E-8*(EA1130+273)^3))</f>
        <v>0</v>
      </c>
      <c r="W1130">
        <f>($C$7*EB1130+$D$7*EC1130+$E$7*V1130)</f>
        <v>0</v>
      </c>
      <c r="X1130">
        <f>0.61365*exp(17.502*W1130/(240.97+W1130))</f>
        <v>0</v>
      </c>
      <c r="Y1130">
        <f>(Z1130/AA1130*100)</f>
        <v>0</v>
      </c>
      <c r="Z1130">
        <f>DT1130*(DY1130+DZ1130)/1000</f>
        <v>0</v>
      </c>
      <c r="AA1130">
        <f>0.61365*exp(17.502*EA1130/(240.97+EA1130))</f>
        <v>0</v>
      </c>
      <c r="AB1130">
        <f>(X1130-DT1130*(DY1130+DZ1130)/1000)</f>
        <v>0</v>
      </c>
      <c r="AC1130">
        <f>(-J1130*44100)</f>
        <v>0</v>
      </c>
      <c r="AD1130">
        <f>2*29.3*R1130*0.92*(EA1130-W1130)</f>
        <v>0</v>
      </c>
      <c r="AE1130">
        <f>2*0.95*5.67E-8*(((EA1130+$B$7)+273)^4-(W1130+273)^4)</f>
        <v>0</v>
      </c>
      <c r="AF1130">
        <f>U1130+AE1130+AC1130+AD1130</f>
        <v>0</v>
      </c>
      <c r="AG1130">
        <f>DX1130*AU1130*(DS1130-DR1130*(1000-AU1130*DU1130)/(1000-AU1130*DT1130))/(100*DL1130)</f>
        <v>0</v>
      </c>
      <c r="AH1130">
        <f>1000*DX1130*AU1130*(DT1130-DU1130)/(100*DL1130*(1000-AU1130*DT1130))</f>
        <v>0</v>
      </c>
      <c r="AI1130">
        <f>(AJ1130 - AK1130 - DY1130*1E3/(8.314*(EA1130+273.15)) * AM1130/DX1130 * AL1130) * DX1130/(100*DL1130) * (1000 - DU1130)/1000</f>
        <v>0</v>
      </c>
      <c r="AJ1130">
        <v>964.947706766397</v>
      </c>
      <c r="AK1130">
        <v>937.237303030303</v>
      </c>
      <c r="AL1130">
        <v>3.74475603400332</v>
      </c>
      <c r="AM1130">
        <v>65.4933450207612</v>
      </c>
      <c r="AN1130">
        <f>(AP1130 - AO1130 + DY1130*1E3/(8.314*(EA1130+273.15)) * AR1130/DX1130 * AQ1130) * DX1130/(100*DL1130) * 1000/(1000 - AP1130)</f>
        <v>0</v>
      </c>
      <c r="AO1130">
        <v>25.8359235263719</v>
      </c>
      <c r="AP1130">
        <v>57.7963763636364</v>
      </c>
      <c r="AQ1130">
        <v>-0.0113993068292238</v>
      </c>
      <c r="AR1130">
        <v>110.853086517706</v>
      </c>
      <c r="AS1130">
        <v>4</v>
      </c>
      <c r="AT1130">
        <v>1</v>
      </c>
      <c r="AU1130">
        <f>IF(AS1130*$H$13&gt;=AW1130,1.0,(AW1130/(AW1130-AS1130*$H$13)))</f>
        <v>0</v>
      </c>
      <c r="AV1130">
        <f>(AU1130-1)*100</f>
        <v>0</v>
      </c>
      <c r="AW1130">
        <f>MAX(0,($B$13+$C$13*EF1130)/(1+$D$13*EF1130)*DY1130/(EA1130+273)*$E$13)</f>
        <v>0</v>
      </c>
      <c r="AX1130" t="s">
        <v>437</v>
      </c>
      <c r="AY1130" t="s">
        <v>437</v>
      </c>
      <c r="AZ1130">
        <v>0</v>
      </c>
      <c r="BA1130">
        <v>0</v>
      </c>
      <c r="BB1130">
        <f>1-AZ1130/BA1130</f>
        <v>0</v>
      </c>
      <c r="BC1130">
        <v>0</v>
      </c>
      <c r="BD1130" t="s">
        <v>437</v>
      </c>
      <c r="BE1130" t="s">
        <v>437</v>
      </c>
      <c r="BF1130">
        <v>0</v>
      </c>
      <c r="BG1130">
        <v>0</v>
      </c>
      <c r="BH1130">
        <f>1-BF1130/BG1130</f>
        <v>0</v>
      </c>
      <c r="BI1130">
        <v>0.5</v>
      </c>
      <c r="BJ1130">
        <f>DI1130</f>
        <v>0</v>
      </c>
      <c r="BK1130">
        <f>L1130</f>
        <v>0</v>
      </c>
      <c r="BL1130">
        <f>BH1130*BI1130*BJ1130</f>
        <v>0</v>
      </c>
      <c r="BM1130">
        <f>(BK1130-BC1130)/BJ1130</f>
        <v>0</v>
      </c>
      <c r="BN1130">
        <f>(BA1130-BG1130)/BG1130</f>
        <v>0</v>
      </c>
      <c r="BO1130">
        <f>AZ1130/(BB1130+AZ1130/BG1130)</f>
        <v>0</v>
      </c>
      <c r="BP1130" t="s">
        <v>437</v>
      </c>
      <c r="BQ1130">
        <v>0</v>
      </c>
      <c r="BR1130">
        <f>IF(BQ1130&lt;&gt;0, BQ1130, BO1130)</f>
        <v>0</v>
      </c>
      <c r="BS1130">
        <f>1-BR1130/BG1130</f>
        <v>0</v>
      </c>
      <c r="BT1130">
        <f>(BG1130-BF1130)/(BG1130-BR1130)</f>
        <v>0</v>
      </c>
      <c r="BU1130">
        <f>(BA1130-BG1130)/(BA1130-BR1130)</f>
        <v>0</v>
      </c>
      <c r="BV1130">
        <f>(BG1130-BF1130)/(BG1130-AZ1130)</f>
        <v>0</v>
      </c>
      <c r="BW1130">
        <f>(BA1130-BG1130)/(BA1130-AZ1130)</f>
        <v>0</v>
      </c>
      <c r="BX1130">
        <f>(BT1130*BR1130/BF1130)</f>
        <v>0</v>
      </c>
      <c r="BY1130">
        <f>(1-BX1130)</f>
        <v>0</v>
      </c>
      <c r="DH1130">
        <f>$B$11*EG1130+$C$11*EH1130+$F$11*ES1130*(1-EV1130)</f>
        <v>0</v>
      </c>
      <c r="DI1130">
        <f>DH1130*DJ1130</f>
        <v>0</v>
      </c>
      <c r="DJ1130">
        <f>($B$11*$D$9+$C$11*$D$9+$F$11*((FF1130+EX1130)/MAX(FF1130+EX1130+FG1130, 0.1)*$I$9+FG1130/MAX(FF1130+EX1130+FG1130, 0.1)*$J$9))/($B$11+$C$11+$F$11)</f>
        <v>0</v>
      </c>
      <c r="DK1130">
        <f>($B$11*$K$9+$C$11*$K$9+$F$11*((FF1130+EX1130)/MAX(FF1130+EX1130+FG1130, 0.1)*$P$9+FG1130/MAX(FF1130+EX1130+FG1130, 0.1)*$Q$9))/($B$11+$C$11+$F$11)</f>
        <v>0</v>
      </c>
      <c r="DL1130">
        <v>6</v>
      </c>
      <c r="DM1130">
        <v>0.5</v>
      </c>
      <c r="DN1130" t="s">
        <v>438</v>
      </c>
      <c r="DO1130">
        <v>2</v>
      </c>
      <c r="DP1130" t="b">
        <v>1</v>
      </c>
      <c r="DQ1130">
        <v>1761427470.92308</v>
      </c>
      <c r="DR1130">
        <v>859.409769230769</v>
      </c>
      <c r="DS1130">
        <v>921.900307692308</v>
      </c>
      <c r="DT1130">
        <v>57.8315692307692</v>
      </c>
      <c r="DU1130">
        <v>25.8415076923077</v>
      </c>
      <c r="DV1130">
        <v>858.312153846154</v>
      </c>
      <c r="DW1130">
        <v>57.8757076923077</v>
      </c>
      <c r="DX1130">
        <v>499.990307692308</v>
      </c>
      <c r="DY1130">
        <v>90.1838769230769</v>
      </c>
      <c r="DZ1130">
        <v>0.0402391538461538</v>
      </c>
      <c r="EA1130">
        <v>52.3385307692308</v>
      </c>
      <c r="EB1130">
        <v>48.0407923076923</v>
      </c>
      <c r="EC1130">
        <v>999.9</v>
      </c>
      <c r="ED1130">
        <v>0</v>
      </c>
      <c r="EE1130">
        <v>0</v>
      </c>
      <c r="EF1130">
        <v>10003.4015384615</v>
      </c>
      <c r="EG1130">
        <v>0</v>
      </c>
      <c r="EH1130">
        <v>1209.38</v>
      </c>
      <c r="EI1130">
        <v>-62.4907384615385</v>
      </c>
      <c r="EJ1130">
        <v>912.161307692308</v>
      </c>
      <c r="EK1130">
        <v>946.355615384615</v>
      </c>
      <c r="EL1130">
        <v>31.9900769230769</v>
      </c>
      <c r="EM1130">
        <v>921.900307692308</v>
      </c>
      <c r="EN1130">
        <v>25.8415076923077</v>
      </c>
      <c r="EO1130">
        <v>5.21547615384615</v>
      </c>
      <c r="EP1130">
        <v>2.33048769230769</v>
      </c>
      <c r="EQ1130">
        <v>33.5675692307692</v>
      </c>
      <c r="ER1130">
        <v>19.8886923076923</v>
      </c>
      <c r="ES1130">
        <v>1199.99307692308</v>
      </c>
      <c r="ET1130">
        <v>0.967003307692308</v>
      </c>
      <c r="EU1130">
        <v>0.0329969076923077</v>
      </c>
      <c r="EV1130">
        <v>0</v>
      </c>
      <c r="EW1130">
        <v>984.636846153846</v>
      </c>
      <c r="EX1130">
        <v>5.00059</v>
      </c>
      <c r="EY1130">
        <v>12983.1538461538</v>
      </c>
      <c r="EZ1130">
        <v>10358.6769230769</v>
      </c>
      <c r="FA1130">
        <v>64.0047692307692</v>
      </c>
      <c r="FB1130">
        <v>65.1297692307692</v>
      </c>
      <c r="FC1130">
        <v>64</v>
      </c>
      <c r="FD1130">
        <v>64.937</v>
      </c>
      <c r="FE1130">
        <v>65.312</v>
      </c>
      <c r="FF1130">
        <v>1155.56384615385</v>
      </c>
      <c r="FG1130">
        <v>39.4292307692308</v>
      </c>
      <c r="FH1130">
        <v>0</v>
      </c>
      <c r="FI1130">
        <v>1761427439.5</v>
      </c>
      <c r="FJ1130">
        <v>0</v>
      </c>
      <c r="FK1130">
        <v>984.76712</v>
      </c>
      <c r="FL1130">
        <v>6.29384613003174</v>
      </c>
      <c r="FM1130">
        <v>91.9999998587144</v>
      </c>
      <c r="FN1130">
        <v>12984.024</v>
      </c>
      <c r="FO1130">
        <v>15</v>
      </c>
      <c r="FP1130">
        <v>0</v>
      </c>
      <c r="FQ1130" t="s">
        <v>439</v>
      </c>
      <c r="FR1130">
        <v>0</v>
      </c>
      <c r="FS1130">
        <v>0</v>
      </c>
      <c r="FT1130">
        <v>0</v>
      </c>
      <c r="FU1130">
        <v>0</v>
      </c>
      <c r="FV1130">
        <v>0</v>
      </c>
      <c r="FW1130">
        <v>0</v>
      </c>
      <c r="FX1130">
        <v>0</v>
      </c>
      <c r="FY1130">
        <v>0</v>
      </c>
      <c r="FZ1130">
        <v>0</v>
      </c>
      <c r="GA1130">
        <v>0</v>
      </c>
      <c r="GB1130">
        <v>0</v>
      </c>
      <c r="GC1130">
        <v>-61.265275</v>
      </c>
      <c r="GD1130">
        <v>-27.6846270676691</v>
      </c>
      <c r="GE1130">
        <v>3.28614176503008</v>
      </c>
      <c r="GF1130">
        <v>0</v>
      </c>
      <c r="GG1130">
        <v>984.206764705883</v>
      </c>
      <c r="GH1130">
        <v>7.11361344154574</v>
      </c>
      <c r="GI1130">
        <v>0.727813407681794</v>
      </c>
      <c r="GJ1130">
        <v>-1</v>
      </c>
      <c r="GK1130">
        <v>31.993175</v>
      </c>
      <c r="GL1130">
        <v>-0.0212075187969793</v>
      </c>
      <c r="GM1130">
        <v>0.00826963572353669</v>
      </c>
      <c r="GN1130">
        <v>1</v>
      </c>
      <c r="GO1130">
        <v>1</v>
      </c>
      <c r="GP1130">
        <v>2</v>
      </c>
      <c r="GQ1130" t="s">
        <v>446</v>
      </c>
      <c r="GR1130">
        <v>3.12634</v>
      </c>
      <c r="GS1130">
        <v>2.71793</v>
      </c>
      <c r="GT1130">
        <v>0.144077</v>
      </c>
      <c r="GU1130">
        <v>0.150584</v>
      </c>
      <c r="GV1130">
        <v>0.178878</v>
      </c>
      <c r="GW1130">
        <v>0.102341</v>
      </c>
      <c r="GX1130">
        <v>30504.6</v>
      </c>
      <c r="GY1130">
        <v>31958.3</v>
      </c>
      <c r="GZ1130">
        <v>32395.2</v>
      </c>
      <c r="HA1130">
        <v>34219.6</v>
      </c>
      <c r="HB1130">
        <v>38317.1</v>
      </c>
      <c r="HC1130">
        <v>44338.4</v>
      </c>
      <c r="HD1130">
        <v>50966.1</v>
      </c>
      <c r="HE1130">
        <v>54918.8</v>
      </c>
      <c r="HF1130">
        <v>1.65587</v>
      </c>
      <c r="HG1130">
        <v>1.50392</v>
      </c>
      <c r="HH1130">
        <v>-0.147529</v>
      </c>
      <c r="HI1130">
        <v>0</v>
      </c>
      <c r="HJ1130">
        <v>50.3909</v>
      </c>
      <c r="HK1130">
        <v>999.9</v>
      </c>
      <c r="HL1130">
        <v>55.946</v>
      </c>
      <c r="HM1130">
        <v>30.434</v>
      </c>
      <c r="HN1130">
        <v>27.0968</v>
      </c>
      <c r="HO1130">
        <v>60.1671</v>
      </c>
      <c r="HP1130">
        <v>40.3446</v>
      </c>
      <c r="HQ1130">
        <v>1</v>
      </c>
      <c r="HR1130">
        <v>2.64766</v>
      </c>
      <c r="HS1130">
        <v>1.48788</v>
      </c>
      <c r="HT1130">
        <v>20.1042</v>
      </c>
      <c r="HU1130">
        <v>5.18539</v>
      </c>
      <c r="HV1130">
        <v>12.0159</v>
      </c>
      <c r="HW1130">
        <v>4.9669</v>
      </c>
      <c r="HX1130">
        <v>3.29595</v>
      </c>
      <c r="HY1130">
        <v>9999</v>
      </c>
      <c r="HZ1130">
        <v>9999</v>
      </c>
      <c r="IA1130">
        <v>999.9</v>
      </c>
      <c r="IB1130">
        <v>9999</v>
      </c>
      <c r="IC1130">
        <v>1.86325</v>
      </c>
      <c r="ID1130">
        <v>1.86812</v>
      </c>
      <c r="IE1130">
        <v>1.86783</v>
      </c>
      <c r="IF1130">
        <v>1.86905</v>
      </c>
      <c r="IG1130">
        <v>1.86981</v>
      </c>
      <c r="IH1130">
        <v>1.86586</v>
      </c>
      <c r="II1130">
        <v>1.86697</v>
      </c>
      <c r="IJ1130">
        <v>1.86839</v>
      </c>
      <c r="IK1130">
        <v>5</v>
      </c>
      <c r="IL1130">
        <v>0</v>
      </c>
      <c r="IM1130">
        <v>0</v>
      </c>
      <c r="IN1130">
        <v>0</v>
      </c>
      <c r="IO1130" t="s">
        <v>441</v>
      </c>
      <c r="IP1130" t="s">
        <v>442</v>
      </c>
      <c r="IQ1130" t="s">
        <v>443</v>
      </c>
      <c r="IR1130" t="s">
        <v>443</v>
      </c>
      <c r="IS1130" t="s">
        <v>443</v>
      </c>
      <c r="IT1130" t="s">
        <v>443</v>
      </c>
      <c r="IU1130">
        <v>0</v>
      </c>
      <c r="IV1130">
        <v>100</v>
      </c>
      <c r="IW1130">
        <v>100</v>
      </c>
      <c r="IX1130">
        <v>1.098</v>
      </c>
      <c r="IY1130">
        <v>-0.0441</v>
      </c>
      <c r="IZ1130">
        <v>1.09748391826392</v>
      </c>
      <c r="JA1130">
        <v>0</v>
      </c>
      <c r="JB1130">
        <v>0</v>
      </c>
      <c r="JC1130">
        <v>0</v>
      </c>
      <c r="JD1130">
        <v>-0.0441141096964596</v>
      </c>
      <c r="JE1130">
        <v>0</v>
      </c>
      <c r="JF1130">
        <v>0</v>
      </c>
      <c r="JG1130">
        <v>0</v>
      </c>
      <c r="JH1130">
        <v>5</v>
      </c>
      <c r="JI1130">
        <v>2273</v>
      </c>
      <c r="JJ1130">
        <v>1</v>
      </c>
      <c r="JK1130">
        <v>24</v>
      </c>
      <c r="JL1130">
        <v>29357124.6</v>
      </c>
      <c r="JM1130">
        <v>29357124.6</v>
      </c>
      <c r="JN1130">
        <v>1.97998</v>
      </c>
      <c r="JO1130">
        <v>2.61353</v>
      </c>
      <c r="JP1130">
        <v>1.54785</v>
      </c>
      <c r="JQ1130">
        <v>2.31567</v>
      </c>
      <c r="JR1130">
        <v>1.64673</v>
      </c>
      <c r="JS1130">
        <v>2.37793</v>
      </c>
      <c r="JT1130">
        <v>34.3497</v>
      </c>
      <c r="JU1130">
        <v>24.1926</v>
      </c>
      <c r="JV1130">
        <v>18</v>
      </c>
      <c r="JW1130">
        <v>489.516</v>
      </c>
      <c r="JX1130">
        <v>379.428</v>
      </c>
      <c r="JY1130">
        <v>50.561</v>
      </c>
      <c r="JZ1130">
        <v>56.728</v>
      </c>
      <c r="KA1130">
        <v>30.0008</v>
      </c>
      <c r="KB1130">
        <v>56.081</v>
      </c>
      <c r="KC1130">
        <v>55.8849</v>
      </c>
      <c r="KD1130">
        <v>39.6846</v>
      </c>
      <c r="KE1130">
        <v>0</v>
      </c>
      <c r="KF1130">
        <v>100</v>
      </c>
      <c r="KG1130">
        <v>50.5087</v>
      </c>
      <c r="KH1130">
        <v>971.691</v>
      </c>
      <c r="KI1130">
        <v>26.2864</v>
      </c>
      <c r="KJ1130">
        <v>92.3405</v>
      </c>
      <c r="KK1130">
        <v>88.8381</v>
      </c>
    </row>
    <row r="1131" spans="1:297">
      <c r="A1131">
        <v>1115</v>
      </c>
      <c r="B1131">
        <v>1761427483</v>
      </c>
      <c r="C1131">
        <v>19302</v>
      </c>
      <c r="D1131" t="s">
        <v>2683</v>
      </c>
      <c r="E1131" t="s">
        <v>2684</v>
      </c>
      <c r="F1131">
        <v>5</v>
      </c>
      <c r="G1131" t="s">
        <v>2568</v>
      </c>
      <c r="H1131" t="s">
        <v>436</v>
      </c>
      <c r="I1131">
        <v>1761427475.33333</v>
      </c>
      <c r="J1131">
        <f>(K1131)/1000</f>
        <v>0</v>
      </c>
      <c r="K1131">
        <f>IF(DP1131, AN1131, AH1131)</f>
        <v>0</v>
      </c>
      <c r="L1131">
        <f>IF(DP1131, AI1131, AG1131)</f>
        <v>0</v>
      </c>
      <c r="M1131">
        <f>DR1131 - IF(AU1131&gt;1, L1131*DL1131*100.0/(AW1131), 0)</f>
        <v>0</v>
      </c>
      <c r="N1131">
        <f>((T1131-J1131/2)*M1131-L1131)/(T1131+J1131/2)</f>
        <v>0</v>
      </c>
      <c r="O1131">
        <f>N1131*(DY1131+DZ1131)/1000.0</f>
        <v>0</v>
      </c>
      <c r="P1131">
        <f>(DR1131 - IF(AU1131&gt;1, L1131*DL1131*100.0/(AW1131), 0))*(DY1131+DZ1131)/1000.0</f>
        <v>0</v>
      </c>
      <c r="Q1131">
        <f>2.0/((1/S1131-1/R1131)+SIGN(S1131)*SQRT((1/S1131-1/R1131)*(1/S1131-1/R1131) + 4*DM1131/((DM1131+1)*(DM1131+1))*(2*1/S1131*1/R1131-1/R1131*1/R1131)))</f>
        <v>0</v>
      </c>
      <c r="R1131">
        <f>IF(LEFT(DN1131,1)&lt;&gt;"0",IF(LEFT(DN1131,1)="1",3.0,DO1131),$D$5+$E$5*(EF1131*DY1131/($K$5*1000))+$F$5*(EF1131*DY1131/($K$5*1000))*MAX(MIN(DL1131,$J$5),$I$5)*MAX(MIN(DL1131,$J$5),$I$5)+$G$5*MAX(MIN(DL1131,$J$5),$I$5)*(EF1131*DY1131/($K$5*1000))+$H$5*(EF1131*DY1131/($K$5*1000))*(EF1131*DY1131/($K$5*1000)))</f>
        <v>0</v>
      </c>
      <c r="S1131">
        <f>J1131*(1000-(1000*0.61365*exp(17.502*W1131/(240.97+W1131))/(DY1131+DZ1131)+DT1131)/2)/(1000*0.61365*exp(17.502*W1131/(240.97+W1131))/(DY1131+DZ1131)-DT1131)</f>
        <v>0</v>
      </c>
      <c r="T1131">
        <f>1/((DM1131+1)/(Q1131/1.6)+1/(R1131/1.37)) + DM1131/((DM1131+1)/(Q1131/1.6) + DM1131/(R1131/1.37))</f>
        <v>0</v>
      </c>
      <c r="U1131">
        <f>(DH1131*DK1131)</f>
        <v>0</v>
      </c>
      <c r="V1131">
        <f>(EA1131+(U1131+2*0.95*5.67E-8*(((EA1131+$B$7)+273)^4-(EA1131+273)^4)-44100*J1131)/(1.84*29.3*R1131+8*0.95*5.67E-8*(EA1131+273)^3))</f>
        <v>0</v>
      </c>
      <c r="W1131">
        <f>($C$7*EB1131+$D$7*EC1131+$E$7*V1131)</f>
        <v>0</v>
      </c>
      <c r="X1131">
        <f>0.61365*exp(17.502*W1131/(240.97+W1131))</f>
        <v>0</v>
      </c>
      <c r="Y1131">
        <f>(Z1131/AA1131*100)</f>
        <v>0</v>
      </c>
      <c r="Z1131">
        <f>DT1131*(DY1131+DZ1131)/1000</f>
        <v>0</v>
      </c>
      <c r="AA1131">
        <f>0.61365*exp(17.502*EA1131/(240.97+EA1131))</f>
        <v>0</v>
      </c>
      <c r="AB1131">
        <f>(X1131-DT1131*(DY1131+DZ1131)/1000)</f>
        <v>0</v>
      </c>
      <c r="AC1131">
        <f>(-J1131*44100)</f>
        <v>0</v>
      </c>
      <c r="AD1131">
        <f>2*29.3*R1131*0.92*(EA1131-W1131)</f>
        <v>0</v>
      </c>
      <c r="AE1131">
        <f>2*0.95*5.67E-8*(((EA1131+$B$7)+273)^4-(W1131+273)^4)</f>
        <v>0</v>
      </c>
      <c r="AF1131">
        <f>U1131+AE1131+AC1131+AD1131</f>
        <v>0</v>
      </c>
      <c r="AG1131">
        <f>DX1131*AU1131*(DS1131-DR1131*(1000-AU1131*DU1131)/(1000-AU1131*DT1131))/(100*DL1131)</f>
        <v>0</v>
      </c>
      <c r="AH1131">
        <f>1000*DX1131*AU1131*(DT1131-DU1131)/(100*DL1131*(1000-AU1131*DT1131))</f>
        <v>0</v>
      </c>
      <c r="AI1131">
        <f>(AJ1131 - AK1131 - DY1131*1E3/(8.314*(EA1131+273.15)) * AM1131/DX1131 * AL1131) * DX1131/(100*DL1131) * (1000 - DU1131)/1000</f>
        <v>0</v>
      </c>
      <c r="AJ1131">
        <v>978.359265815149</v>
      </c>
      <c r="AK1131">
        <v>951.095212121212</v>
      </c>
      <c r="AL1131">
        <v>3.48028692511809</v>
      </c>
      <c r="AM1131">
        <v>65.4933450207612</v>
      </c>
      <c r="AN1131">
        <f>(AP1131 - AO1131 + DY1131*1E3/(8.314*(EA1131+273.15)) * AR1131/DX1131 * AQ1131) * DX1131/(100*DL1131) * 1000/(1000 - AP1131)</f>
        <v>0</v>
      </c>
      <c r="AO1131">
        <v>25.8315950547924</v>
      </c>
      <c r="AP1131">
        <v>57.8101733333333</v>
      </c>
      <c r="AQ1131">
        <v>0.0024948599060375</v>
      </c>
      <c r="AR1131">
        <v>110.853086517706</v>
      </c>
      <c r="AS1131">
        <v>4</v>
      </c>
      <c r="AT1131">
        <v>1</v>
      </c>
      <c r="AU1131">
        <f>IF(AS1131*$H$13&gt;=AW1131,1.0,(AW1131/(AW1131-AS1131*$H$13)))</f>
        <v>0</v>
      </c>
      <c r="AV1131">
        <f>(AU1131-1)*100</f>
        <v>0</v>
      </c>
      <c r="AW1131">
        <f>MAX(0,($B$13+$C$13*EF1131)/(1+$D$13*EF1131)*DY1131/(EA1131+273)*$E$13)</f>
        <v>0</v>
      </c>
      <c r="AX1131" t="s">
        <v>437</v>
      </c>
      <c r="AY1131" t="s">
        <v>437</v>
      </c>
      <c r="AZ1131">
        <v>0</v>
      </c>
      <c r="BA1131">
        <v>0</v>
      </c>
      <c r="BB1131">
        <f>1-AZ1131/BA1131</f>
        <v>0</v>
      </c>
      <c r="BC1131">
        <v>0</v>
      </c>
      <c r="BD1131" t="s">
        <v>437</v>
      </c>
      <c r="BE1131" t="s">
        <v>437</v>
      </c>
      <c r="BF1131">
        <v>0</v>
      </c>
      <c r="BG1131">
        <v>0</v>
      </c>
      <c r="BH1131">
        <f>1-BF1131/BG1131</f>
        <v>0</v>
      </c>
      <c r="BI1131">
        <v>0.5</v>
      </c>
      <c r="BJ1131">
        <f>DI1131</f>
        <v>0</v>
      </c>
      <c r="BK1131">
        <f>L1131</f>
        <v>0</v>
      </c>
      <c r="BL1131">
        <f>BH1131*BI1131*BJ1131</f>
        <v>0</v>
      </c>
      <c r="BM1131">
        <f>(BK1131-BC1131)/BJ1131</f>
        <v>0</v>
      </c>
      <c r="BN1131">
        <f>(BA1131-BG1131)/BG1131</f>
        <v>0</v>
      </c>
      <c r="BO1131">
        <f>AZ1131/(BB1131+AZ1131/BG1131)</f>
        <v>0</v>
      </c>
      <c r="BP1131" t="s">
        <v>437</v>
      </c>
      <c r="BQ1131">
        <v>0</v>
      </c>
      <c r="BR1131">
        <f>IF(BQ1131&lt;&gt;0, BQ1131, BO1131)</f>
        <v>0</v>
      </c>
      <c r="BS1131">
        <f>1-BR1131/BG1131</f>
        <v>0</v>
      </c>
      <c r="BT1131">
        <f>(BG1131-BF1131)/(BG1131-BR1131)</f>
        <v>0</v>
      </c>
      <c r="BU1131">
        <f>(BA1131-BG1131)/(BA1131-BR1131)</f>
        <v>0</v>
      </c>
      <c r="BV1131">
        <f>(BG1131-BF1131)/(BG1131-AZ1131)</f>
        <v>0</v>
      </c>
      <c r="BW1131">
        <f>(BA1131-BG1131)/(BA1131-AZ1131)</f>
        <v>0</v>
      </c>
      <c r="BX1131">
        <f>(BT1131*BR1131/BF1131)</f>
        <v>0</v>
      </c>
      <c r="BY1131">
        <f>(1-BX1131)</f>
        <v>0</v>
      </c>
      <c r="DH1131">
        <f>$B$11*EG1131+$C$11*EH1131+$F$11*ES1131*(1-EV1131)</f>
        <v>0</v>
      </c>
      <c r="DI1131">
        <f>DH1131*DJ1131</f>
        <v>0</v>
      </c>
      <c r="DJ1131">
        <f>($B$11*$D$9+$C$11*$D$9+$F$11*((FF1131+EX1131)/MAX(FF1131+EX1131+FG1131, 0.1)*$I$9+FG1131/MAX(FF1131+EX1131+FG1131, 0.1)*$J$9))/($B$11+$C$11+$F$11)</f>
        <v>0</v>
      </c>
      <c r="DK1131">
        <f>($B$11*$K$9+$C$11*$K$9+$F$11*((FF1131+EX1131)/MAX(FF1131+EX1131+FG1131, 0.1)*$P$9+FG1131/MAX(FF1131+EX1131+FG1131, 0.1)*$Q$9))/($B$11+$C$11+$F$11)</f>
        <v>0</v>
      </c>
      <c r="DL1131">
        <v>6</v>
      </c>
      <c r="DM1131">
        <v>0.5</v>
      </c>
      <c r="DN1131" t="s">
        <v>438</v>
      </c>
      <c r="DO1131">
        <v>2</v>
      </c>
      <c r="DP1131" t="b">
        <v>1</v>
      </c>
      <c r="DQ1131">
        <v>1761427475.33333</v>
      </c>
      <c r="DR1131">
        <v>873.6765</v>
      </c>
      <c r="DS1131">
        <v>938.000916666667</v>
      </c>
      <c r="DT1131">
        <v>57.82275</v>
      </c>
      <c r="DU1131">
        <v>25.8373166666667</v>
      </c>
      <c r="DV1131">
        <v>872.578916666667</v>
      </c>
      <c r="DW1131">
        <v>57.8668833333333</v>
      </c>
      <c r="DX1131">
        <v>500.0035</v>
      </c>
      <c r="DY1131">
        <v>90.18385</v>
      </c>
      <c r="DZ1131">
        <v>0.0401672416666667</v>
      </c>
      <c r="EA1131">
        <v>52.3352</v>
      </c>
      <c r="EB1131">
        <v>48.054425</v>
      </c>
      <c r="EC1131">
        <v>999.9</v>
      </c>
      <c r="ED1131">
        <v>0</v>
      </c>
      <c r="EE1131">
        <v>0</v>
      </c>
      <c r="EF1131">
        <v>10005.1433333333</v>
      </c>
      <c r="EG1131">
        <v>0</v>
      </c>
      <c r="EH1131">
        <v>1209.35583333333</v>
      </c>
      <c r="EI1131">
        <v>-64.3245333333333</v>
      </c>
      <c r="EJ1131">
        <v>927.295</v>
      </c>
      <c r="EK1131">
        <v>962.879166666667</v>
      </c>
      <c r="EL1131">
        <v>31.98545</v>
      </c>
      <c r="EM1131">
        <v>938.000916666667</v>
      </c>
      <c r="EN1131">
        <v>25.8373166666667</v>
      </c>
      <c r="EO1131">
        <v>5.21467833333333</v>
      </c>
      <c r="EP1131">
        <v>2.33010916666667</v>
      </c>
      <c r="EQ1131">
        <v>33.5648333333333</v>
      </c>
      <c r="ER1131">
        <v>19.8860666666667</v>
      </c>
      <c r="ES1131">
        <v>1199.96916666667</v>
      </c>
      <c r="ET1131">
        <v>0.96700425</v>
      </c>
      <c r="EU1131">
        <v>0.032996</v>
      </c>
      <c r="EV1131">
        <v>0</v>
      </c>
      <c r="EW1131">
        <v>985.199416666667</v>
      </c>
      <c r="EX1131">
        <v>5.00059</v>
      </c>
      <c r="EY1131">
        <v>12990.2416666667</v>
      </c>
      <c r="EZ1131">
        <v>10358.4583333333</v>
      </c>
      <c r="FA1131">
        <v>64.0155</v>
      </c>
      <c r="FB1131">
        <v>65.1456666666667</v>
      </c>
      <c r="FC1131">
        <v>64.0051666666667</v>
      </c>
      <c r="FD1131">
        <v>64.937</v>
      </c>
      <c r="FE1131">
        <v>65.312</v>
      </c>
      <c r="FF1131">
        <v>1155.54166666667</v>
      </c>
      <c r="FG1131">
        <v>39.4275</v>
      </c>
      <c r="FH1131">
        <v>0</v>
      </c>
      <c r="FI1131">
        <v>1761427443.7</v>
      </c>
      <c r="FJ1131">
        <v>0</v>
      </c>
      <c r="FK1131">
        <v>985.231038461539</v>
      </c>
      <c r="FL1131">
        <v>7.05883760865579</v>
      </c>
      <c r="FM1131">
        <v>105.323076990353</v>
      </c>
      <c r="FN1131">
        <v>12990.65</v>
      </c>
      <c r="FO1131">
        <v>15</v>
      </c>
      <c r="FP1131">
        <v>0</v>
      </c>
      <c r="FQ1131" t="s">
        <v>439</v>
      </c>
      <c r="FR1131">
        <v>0</v>
      </c>
      <c r="FS1131">
        <v>0</v>
      </c>
      <c r="FT1131">
        <v>0</v>
      </c>
      <c r="FU1131">
        <v>0</v>
      </c>
      <c r="FV1131">
        <v>0</v>
      </c>
      <c r="FW1131">
        <v>0</v>
      </c>
      <c r="FX1131">
        <v>0</v>
      </c>
      <c r="FY1131">
        <v>0</v>
      </c>
      <c r="FZ1131">
        <v>0</v>
      </c>
      <c r="GA1131">
        <v>0</v>
      </c>
      <c r="GB1131">
        <v>0</v>
      </c>
      <c r="GC1131">
        <v>-62.275975</v>
      </c>
      <c r="GD1131">
        <v>-29.7600315789472</v>
      </c>
      <c r="GE1131">
        <v>3.25807966076261</v>
      </c>
      <c r="GF1131">
        <v>0</v>
      </c>
      <c r="GG1131">
        <v>984.7275</v>
      </c>
      <c r="GH1131">
        <v>6.8538273360902</v>
      </c>
      <c r="GI1131">
        <v>0.70385026189984</v>
      </c>
      <c r="GJ1131">
        <v>-1</v>
      </c>
      <c r="GK1131">
        <v>31.98822</v>
      </c>
      <c r="GL1131">
        <v>-0.0829894736842239</v>
      </c>
      <c r="GM1131">
        <v>0.0126912016767524</v>
      </c>
      <c r="GN1131">
        <v>1</v>
      </c>
      <c r="GO1131">
        <v>1</v>
      </c>
      <c r="GP1131">
        <v>2</v>
      </c>
      <c r="GQ1131" t="s">
        <v>446</v>
      </c>
      <c r="GR1131">
        <v>3.12621</v>
      </c>
      <c r="GS1131">
        <v>2.71829</v>
      </c>
      <c r="GT1131">
        <v>0.145501</v>
      </c>
      <c r="GU1131">
        <v>0.152036</v>
      </c>
      <c r="GV1131">
        <v>0.178902</v>
      </c>
      <c r="GW1131">
        <v>0.10233</v>
      </c>
      <c r="GX1131">
        <v>30453.1</v>
      </c>
      <c r="GY1131">
        <v>31902.7</v>
      </c>
      <c r="GZ1131">
        <v>32394.7</v>
      </c>
      <c r="HA1131">
        <v>34219</v>
      </c>
      <c r="HB1131">
        <v>38315.5</v>
      </c>
      <c r="HC1131">
        <v>44338.4</v>
      </c>
      <c r="HD1131">
        <v>50965.1</v>
      </c>
      <c r="HE1131">
        <v>54918</v>
      </c>
      <c r="HF1131">
        <v>1.6558</v>
      </c>
      <c r="HG1131">
        <v>1.5042</v>
      </c>
      <c r="HH1131">
        <v>-0.146829</v>
      </c>
      <c r="HI1131">
        <v>0</v>
      </c>
      <c r="HJ1131">
        <v>50.4072</v>
      </c>
      <c r="HK1131">
        <v>999.9</v>
      </c>
      <c r="HL1131">
        <v>55.946</v>
      </c>
      <c r="HM1131">
        <v>30.454</v>
      </c>
      <c r="HN1131">
        <v>27.1234</v>
      </c>
      <c r="HO1131">
        <v>60.1871</v>
      </c>
      <c r="HP1131">
        <v>40.5849</v>
      </c>
      <c r="HQ1131">
        <v>1</v>
      </c>
      <c r="HR1131">
        <v>2.64876</v>
      </c>
      <c r="HS1131">
        <v>1.57767</v>
      </c>
      <c r="HT1131">
        <v>20.1034</v>
      </c>
      <c r="HU1131">
        <v>5.18554</v>
      </c>
      <c r="HV1131">
        <v>12.0159</v>
      </c>
      <c r="HW1131">
        <v>4.9668</v>
      </c>
      <c r="HX1131">
        <v>3.29595</v>
      </c>
      <c r="HY1131">
        <v>9999</v>
      </c>
      <c r="HZ1131">
        <v>9999</v>
      </c>
      <c r="IA1131">
        <v>999.9</v>
      </c>
      <c r="IB1131">
        <v>9999</v>
      </c>
      <c r="IC1131">
        <v>1.86325</v>
      </c>
      <c r="ID1131">
        <v>1.86809</v>
      </c>
      <c r="IE1131">
        <v>1.86783</v>
      </c>
      <c r="IF1131">
        <v>1.86905</v>
      </c>
      <c r="IG1131">
        <v>1.86981</v>
      </c>
      <c r="IH1131">
        <v>1.86585</v>
      </c>
      <c r="II1131">
        <v>1.86695</v>
      </c>
      <c r="IJ1131">
        <v>1.86839</v>
      </c>
      <c r="IK1131">
        <v>5</v>
      </c>
      <c r="IL1131">
        <v>0</v>
      </c>
      <c r="IM1131">
        <v>0</v>
      </c>
      <c r="IN1131">
        <v>0</v>
      </c>
      <c r="IO1131" t="s">
        <v>441</v>
      </c>
      <c r="IP1131" t="s">
        <v>442</v>
      </c>
      <c r="IQ1131" t="s">
        <v>443</v>
      </c>
      <c r="IR1131" t="s">
        <v>443</v>
      </c>
      <c r="IS1131" t="s">
        <v>443</v>
      </c>
      <c r="IT1131" t="s">
        <v>443</v>
      </c>
      <c r="IU1131">
        <v>0</v>
      </c>
      <c r="IV1131">
        <v>100</v>
      </c>
      <c r="IW1131">
        <v>100</v>
      </c>
      <c r="IX1131">
        <v>1.098</v>
      </c>
      <c r="IY1131">
        <v>-0.0441</v>
      </c>
      <c r="IZ1131">
        <v>1.09748391826392</v>
      </c>
      <c r="JA1131">
        <v>0</v>
      </c>
      <c r="JB1131">
        <v>0</v>
      </c>
      <c r="JC1131">
        <v>0</v>
      </c>
      <c r="JD1131">
        <v>-0.0441141096964596</v>
      </c>
      <c r="JE1131">
        <v>0</v>
      </c>
      <c r="JF1131">
        <v>0</v>
      </c>
      <c r="JG1131">
        <v>0</v>
      </c>
      <c r="JH1131">
        <v>5</v>
      </c>
      <c r="JI1131">
        <v>2273</v>
      </c>
      <c r="JJ1131">
        <v>1</v>
      </c>
      <c r="JK1131">
        <v>24</v>
      </c>
      <c r="JL1131">
        <v>29357124.7</v>
      </c>
      <c r="JM1131">
        <v>29357124.7</v>
      </c>
      <c r="JN1131">
        <v>1.99951</v>
      </c>
      <c r="JO1131">
        <v>2.62817</v>
      </c>
      <c r="JP1131">
        <v>1.54785</v>
      </c>
      <c r="JQ1131">
        <v>2.31445</v>
      </c>
      <c r="JR1131">
        <v>1.64673</v>
      </c>
      <c r="JS1131">
        <v>2.24731</v>
      </c>
      <c r="JT1131">
        <v>34.3497</v>
      </c>
      <c r="JU1131">
        <v>24.1751</v>
      </c>
      <c r="JV1131">
        <v>18</v>
      </c>
      <c r="JW1131">
        <v>489.466</v>
      </c>
      <c r="JX1131">
        <v>379.599</v>
      </c>
      <c r="JY1131">
        <v>50.5223</v>
      </c>
      <c r="JZ1131">
        <v>56.7321</v>
      </c>
      <c r="KA1131">
        <v>30.0011</v>
      </c>
      <c r="KB1131">
        <v>56.0823</v>
      </c>
      <c r="KC1131">
        <v>55.8849</v>
      </c>
      <c r="KD1131">
        <v>40.1565</v>
      </c>
      <c r="KE1131">
        <v>0</v>
      </c>
      <c r="KF1131">
        <v>100</v>
      </c>
      <c r="KG1131">
        <v>50.4392</v>
      </c>
      <c r="KH1131">
        <v>985.391</v>
      </c>
      <c r="KI1131">
        <v>26.2864</v>
      </c>
      <c r="KJ1131">
        <v>92.3388</v>
      </c>
      <c r="KK1131">
        <v>88.8368</v>
      </c>
    </row>
    <row r="1132" spans="1:297">
      <c r="A1132">
        <v>1116</v>
      </c>
      <c r="B1132">
        <v>1761427488</v>
      </c>
      <c r="C1132">
        <v>19307</v>
      </c>
      <c r="D1132" t="s">
        <v>2685</v>
      </c>
      <c r="E1132" t="s">
        <v>2686</v>
      </c>
      <c r="F1132">
        <v>5</v>
      </c>
      <c r="G1132" t="s">
        <v>2568</v>
      </c>
      <c r="H1132" t="s">
        <v>436</v>
      </c>
      <c r="I1132">
        <v>1761427479.76923</v>
      </c>
      <c r="J1132">
        <f>(K1132)/1000</f>
        <v>0</v>
      </c>
      <c r="K1132">
        <f>IF(DP1132, AN1132, AH1132)</f>
        <v>0</v>
      </c>
      <c r="L1132">
        <f>IF(DP1132, AI1132, AG1132)</f>
        <v>0</v>
      </c>
      <c r="M1132">
        <f>DR1132 - IF(AU1132&gt;1, L1132*DL1132*100.0/(AW1132), 0)</f>
        <v>0</v>
      </c>
      <c r="N1132">
        <f>((T1132-J1132/2)*M1132-L1132)/(T1132+J1132/2)</f>
        <v>0</v>
      </c>
      <c r="O1132">
        <f>N1132*(DY1132+DZ1132)/1000.0</f>
        <v>0</v>
      </c>
      <c r="P1132">
        <f>(DR1132 - IF(AU1132&gt;1, L1132*DL1132*100.0/(AW1132), 0))*(DY1132+DZ1132)/1000.0</f>
        <v>0</v>
      </c>
      <c r="Q1132">
        <f>2.0/((1/S1132-1/R1132)+SIGN(S1132)*SQRT((1/S1132-1/R1132)*(1/S1132-1/R1132) + 4*DM1132/((DM1132+1)*(DM1132+1))*(2*1/S1132*1/R1132-1/R1132*1/R1132)))</f>
        <v>0</v>
      </c>
      <c r="R1132">
        <f>IF(LEFT(DN1132,1)&lt;&gt;"0",IF(LEFT(DN1132,1)="1",3.0,DO1132),$D$5+$E$5*(EF1132*DY1132/($K$5*1000))+$F$5*(EF1132*DY1132/($K$5*1000))*MAX(MIN(DL1132,$J$5),$I$5)*MAX(MIN(DL1132,$J$5),$I$5)+$G$5*MAX(MIN(DL1132,$J$5),$I$5)*(EF1132*DY1132/($K$5*1000))+$H$5*(EF1132*DY1132/($K$5*1000))*(EF1132*DY1132/($K$5*1000)))</f>
        <v>0</v>
      </c>
      <c r="S1132">
        <f>J1132*(1000-(1000*0.61365*exp(17.502*W1132/(240.97+W1132))/(DY1132+DZ1132)+DT1132)/2)/(1000*0.61365*exp(17.502*W1132/(240.97+W1132))/(DY1132+DZ1132)-DT1132)</f>
        <v>0</v>
      </c>
      <c r="T1132">
        <f>1/((DM1132+1)/(Q1132/1.6)+1/(R1132/1.37)) + DM1132/((DM1132+1)/(Q1132/1.6) + DM1132/(R1132/1.37))</f>
        <v>0</v>
      </c>
      <c r="U1132">
        <f>(DH1132*DK1132)</f>
        <v>0</v>
      </c>
      <c r="V1132">
        <f>(EA1132+(U1132+2*0.95*5.67E-8*(((EA1132+$B$7)+273)^4-(EA1132+273)^4)-44100*J1132)/(1.84*29.3*R1132+8*0.95*5.67E-8*(EA1132+273)^3))</f>
        <v>0</v>
      </c>
      <c r="W1132">
        <f>($C$7*EB1132+$D$7*EC1132+$E$7*V1132)</f>
        <v>0</v>
      </c>
      <c r="X1132">
        <f>0.61365*exp(17.502*W1132/(240.97+W1132))</f>
        <v>0</v>
      </c>
      <c r="Y1132">
        <f>(Z1132/AA1132*100)</f>
        <v>0</v>
      </c>
      <c r="Z1132">
        <f>DT1132*(DY1132+DZ1132)/1000</f>
        <v>0</v>
      </c>
      <c r="AA1132">
        <f>0.61365*exp(17.502*EA1132/(240.97+EA1132))</f>
        <v>0</v>
      </c>
      <c r="AB1132">
        <f>(X1132-DT1132*(DY1132+DZ1132)/1000)</f>
        <v>0</v>
      </c>
      <c r="AC1132">
        <f>(-J1132*44100)</f>
        <v>0</v>
      </c>
      <c r="AD1132">
        <f>2*29.3*R1132*0.92*(EA1132-W1132)</f>
        <v>0</v>
      </c>
      <c r="AE1132">
        <f>2*0.95*5.67E-8*(((EA1132+$B$7)+273)^4-(W1132+273)^4)</f>
        <v>0</v>
      </c>
      <c r="AF1132">
        <f>U1132+AE1132+AC1132+AD1132</f>
        <v>0</v>
      </c>
      <c r="AG1132">
        <f>DX1132*AU1132*(DS1132-DR1132*(1000-AU1132*DU1132)/(1000-AU1132*DT1132))/(100*DL1132)</f>
        <v>0</v>
      </c>
      <c r="AH1132">
        <f>1000*DX1132*AU1132*(DT1132-DU1132)/(100*DL1132*(1000-AU1132*DT1132))</f>
        <v>0</v>
      </c>
      <c r="AI1132">
        <f>(AJ1132 - AK1132 - DY1132*1E3/(8.314*(EA1132+273.15)) * AM1132/DX1132 * AL1132) * DX1132/(100*DL1132) * (1000 - DU1132)/1000</f>
        <v>0</v>
      </c>
      <c r="AJ1132">
        <v>996.702270022372</v>
      </c>
      <c r="AK1132">
        <v>969.02383030303</v>
      </c>
      <c r="AL1132">
        <v>3.62083998567153</v>
      </c>
      <c r="AM1132">
        <v>65.4933450207612</v>
      </c>
      <c r="AN1132">
        <f>(AP1132 - AO1132 + DY1132*1E3/(8.314*(EA1132+273.15)) * AR1132/DX1132 * AQ1132) * DX1132/(100*DL1132) * 1000/(1000 - AP1132)</f>
        <v>0</v>
      </c>
      <c r="AO1132">
        <v>25.8247637769134</v>
      </c>
      <c r="AP1132">
        <v>57.8004951515152</v>
      </c>
      <c r="AQ1132">
        <v>-0.000692961191429251</v>
      </c>
      <c r="AR1132">
        <v>110.853086517706</v>
      </c>
      <c r="AS1132">
        <v>4</v>
      </c>
      <c r="AT1132">
        <v>1</v>
      </c>
      <c r="AU1132">
        <f>IF(AS1132*$H$13&gt;=AW1132,1.0,(AW1132/(AW1132-AS1132*$H$13)))</f>
        <v>0</v>
      </c>
      <c r="AV1132">
        <f>(AU1132-1)*100</f>
        <v>0</v>
      </c>
      <c r="AW1132">
        <f>MAX(0,($B$13+$C$13*EF1132)/(1+$D$13*EF1132)*DY1132/(EA1132+273)*$E$13)</f>
        <v>0</v>
      </c>
      <c r="AX1132" t="s">
        <v>437</v>
      </c>
      <c r="AY1132" t="s">
        <v>437</v>
      </c>
      <c r="AZ1132">
        <v>0</v>
      </c>
      <c r="BA1132">
        <v>0</v>
      </c>
      <c r="BB1132">
        <f>1-AZ1132/BA1132</f>
        <v>0</v>
      </c>
      <c r="BC1132">
        <v>0</v>
      </c>
      <c r="BD1132" t="s">
        <v>437</v>
      </c>
      <c r="BE1132" t="s">
        <v>437</v>
      </c>
      <c r="BF1132">
        <v>0</v>
      </c>
      <c r="BG1132">
        <v>0</v>
      </c>
      <c r="BH1132">
        <f>1-BF1132/BG1132</f>
        <v>0</v>
      </c>
      <c r="BI1132">
        <v>0.5</v>
      </c>
      <c r="BJ1132">
        <f>DI1132</f>
        <v>0</v>
      </c>
      <c r="BK1132">
        <f>L1132</f>
        <v>0</v>
      </c>
      <c r="BL1132">
        <f>BH1132*BI1132*BJ1132</f>
        <v>0</v>
      </c>
      <c r="BM1132">
        <f>(BK1132-BC1132)/BJ1132</f>
        <v>0</v>
      </c>
      <c r="BN1132">
        <f>(BA1132-BG1132)/BG1132</f>
        <v>0</v>
      </c>
      <c r="BO1132">
        <f>AZ1132/(BB1132+AZ1132/BG1132)</f>
        <v>0</v>
      </c>
      <c r="BP1132" t="s">
        <v>437</v>
      </c>
      <c r="BQ1132">
        <v>0</v>
      </c>
      <c r="BR1132">
        <f>IF(BQ1132&lt;&gt;0, BQ1132, BO1132)</f>
        <v>0</v>
      </c>
      <c r="BS1132">
        <f>1-BR1132/BG1132</f>
        <v>0</v>
      </c>
      <c r="BT1132">
        <f>(BG1132-BF1132)/(BG1132-BR1132)</f>
        <v>0</v>
      </c>
      <c r="BU1132">
        <f>(BA1132-BG1132)/(BA1132-BR1132)</f>
        <v>0</v>
      </c>
      <c r="BV1132">
        <f>(BG1132-BF1132)/(BG1132-AZ1132)</f>
        <v>0</v>
      </c>
      <c r="BW1132">
        <f>(BA1132-BG1132)/(BA1132-AZ1132)</f>
        <v>0</v>
      </c>
      <c r="BX1132">
        <f>(BT1132*BR1132/BF1132)</f>
        <v>0</v>
      </c>
      <c r="BY1132">
        <f>(1-BX1132)</f>
        <v>0</v>
      </c>
      <c r="DH1132">
        <f>$B$11*EG1132+$C$11*EH1132+$F$11*ES1132*(1-EV1132)</f>
        <v>0</v>
      </c>
      <c r="DI1132">
        <f>DH1132*DJ1132</f>
        <v>0</v>
      </c>
      <c r="DJ1132">
        <f>($B$11*$D$9+$C$11*$D$9+$F$11*((FF1132+EX1132)/MAX(FF1132+EX1132+FG1132, 0.1)*$I$9+FG1132/MAX(FF1132+EX1132+FG1132, 0.1)*$J$9))/($B$11+$C$11+$F$11)</f>
        <v>0</v>
      </c>
      <c r="DK1132">
        <f>($B$11*$K$9+$C$11*$K$9+$F$11*((FF1132+EX1132)/MAX(FF1132+EX1132+FG1132, 0.1)*$P$9+FG1132/MAX(FF1132+EX1132+FG1132, 0.1)*$Q$9))/($B$11+$C$11+$F$11)</f>
        <v>0</v>
      </c>
      <c r="DL1132">
        <v>6</v>
      </c>
      <c r="DM1132">
        <v>0.5</v>
      </c>
      <c r="DN1132" t="s">
        <v>438</v>
      </c>
      <c r="DO1132">
        <v>2</v>
      </c>
      <c r="DP1132" t="b">
        <v>1</v>
      </c>
      <c r="DQ1132">
        <v>1761427479.76923</v>
      </c>
      <c r="DR1132">
        <v>888.617923076923</v>
      </c>
      <c r="DS1132">
        <v>953.904615384615</v>
      </c>
      <c r="DT1132">
        <v>57.8125846153846</v>
      </c>
      <c r="DU1132">
        <v>25.8323846153846</v>
      </c>
      <c r="DV1132">
        <v>887.520384615385</v>
      </c>
      <c r="DW1132">
        <v>57.8567076923077</v>
      </c>
      <c r="DX1132">
        <v>500.008692307692</v>
      </c>
      <c r="DY1132">
        <v>90.1836153846154</v>
      </c>
      <c r="DZ1132">
        <v>0.0401684076923077</v>
      </c>
      <c r="EA1132">
        <v>52.3345076923077</v>
      </c>
      <c r="EB1132">
        <v>48.0684769230769</v>
      </c>
      <c r="EC1132">
        <v>999.9</v>
      </c>
      <c r="ED1132">
        <v>0</v>
      </c>
      <c r="EE1132">
        <v>0</v>
      </c>
      <c r="EF1132">
        <v>9998.11538461538</v>
      </c>
      <c r="EG1132">
        <v>0</v>
      </c>
      <c r="EH1132">
        <v>1209.32846153846</v>
      </c>
      <c r="EI1132">
        <v>-65.2868076923077</v>
      </c>
      <c r="EJ1132">
        <v>943.143230769231</v>
      </c>
      <c r="EK1132">
        <v>979.200076923077</v>
      </c>
      <c r="EL1132">
        <v>31.9802</v>
      </c>
      <c r="EM1132">
        <v>953.904615384615</v>
      </c>
      <c r="EN1132">
        <v>25.8323846153846</v>
      </c>
      <c r="EO1132">
        <v>5.21374692307692</v>
      </c>
      <c r="EP1132">
        <v>2.32965923076923</v>
      </c>
      <c r="EQ1132">
        <v>33.5616307692308</v>
      </c>
      <c r="ER1132">
        <v>19.8829461538462</v>
      </c>
      <c r="ES1132">
        <v>1199.95538461538</v>
      </c>
      <c r="ET1132">
        <v>0.967004538461538</v>
      </c>
      <c r="EU1132">
        <v>0.0329957076923077</v>
      </c>
      <c r="EV1132">
        <v>0</v>
      </c>
      <c r="EW1132">
        <v>985.79</v>
      </c>
      <c r="EX1132">
        <v>5.00059</v>
      </c>
      <c r="EY1132">
        <v>12998.4923076923</v>
      </c>
      <c r="EZ1132">
        <v>10358.3384615385</v>
      </c>
      <c r="FA1132">
        <v>64.0286153846154</v>
      </c>
      <c r="FB1132">
        <v>65.1631538461538</v>
      </c>
      <c r="FC1132">
        <v>64.0238461538462</v>
      </c>
      <c r="FD1132">
        <v>64.9515384615385</v>
      </c>
      <c r="FE1132">
        <v>65.3313846153846</v>
      </c>
      <c r="FF1132">
        <v>1155.52846153846</v>
      </c>
      <c r="FG1132">
        <v>39.4269230769231</v>
      </c>
      <c r="FH1132">
        <v>0</v>
      </c>
      <c r="FI1132">
        <v>1761427449.1</v>
      </c>
      <c r="FJ1132">
        <v>0</v>
      </c>
      <c r="FK1132">
        <v>985.99688</v>
      </c>
      <c r="FL1132">
        <v>9.28246154779358</v>
      </c>
      <c r="FM1132">
        <v>128.553846376788</v>
      </c>
      <c r="FN1132">
        <v>13001.372</v>
      </c>
      <c r="FO1132">
        <v>15</v>
      </c>
      <c r="FP1132">
        <v>0</v>
      </c>
      <c r="FQ1132" t="s">
        <v>439</v>
      </c>
      <c r="FR1132">
        <v>0</v>
      </c>
      <c r="FS1132">
        <v>0</v>
      </c>
      <c r="FT1132">
        <v>0</v>
      </c>
      <c r="FU1132">
        <v>0</v>
      </c>
      <c r="FV1132">
        <v>0</v>
      </c>
      <c r="FW1132">
        <v>0</v>
      </c>
      <c r="FX1132">
        <v>0</v>
      </c>
      <c r="FY1132">
        <v>0</v>
      </c>
      <c r="FZ1132">
        <v>0</v>
      </c>
      <c r="GA1132">
        <v>0</v>
      </c>
      <c r="GB1132">
        <v>0</v>
      </c>
      <c r="GC1132">
        <v>-64.742635</v>
      </c>
      <c r="GD1132">
        <v>-10.5623954887219</v>
      </c>
      <c r="GE1132">
        <v>1.22948322000546</v>
      </c>
      <c r="GF1132">
        <v>0</v>
      </c>
      <c r="GG1132">
        <v>985.507029411765</v>
      </c>
      <c r="GH1132">
        <v>7.96692130371676</v>
      </c>
      <c r="GI1132">
        <v>0.810863210531702</v>
      </c>
      <c r="GJ1132">
        <v>-1</v>
      </c>
      <c r="GK1132">
        <v>31.983125</v>
      </c>
      <c r="GL1132">
        <v>-0.0884255639097538</v>
      </c>
      <c r="GM1132">
        <v>0.0129190508552294</v>
      </c>
      <c r="GN1132">
        <v>1</v>
      </c>
      <c r="GO1132">
        <v>1</v>
      </c>
      <c r="GP1132">
        <v>2</v>
      </c>
      <c r="GQ1132" t="s">
        <v>446</v>
      </c>
      <c r="GR1132">
        <v>3.12625</v>
      </c>
      <c r="GS1132">
        <v>2.71841</v>
      </c>
      <c r="GT1132">
        <v>0.147352</v>
      </c>
      <c r="GU1132">
        <v>0.153938</v>
      </c>
      <c r="GV1132">
        <v>0.17888</v>
      </c>
      <c r="GW1132">
        <v>0.102307</v>
      </c>
      <c r="GX1132">
        <v>30386.3</v>
      </c>
      <c r="GY1132">
        <v>31829.6</v>
      </c>
      <c r="GZ1132">
        <v>32394.2</v>
      </c>
      <c r="HA1132">
        <v>34217.9</v>
      </c>
      <c r="HB1132">
        <v>38316.5</v>
      </c>
      <c r="HC1132">
        <v>44338</v>
      </c>
      <c r="HD1132">
        <v>50964.8</v>
      </c>
      <c r="HE1132">
        <v>54916</v>
      </c>
      <c r="HF1132">
        <v>1.65597</v>
      </c>
      <c r="HG1132">
        <v>1.50405</v>
      </c>
      <c r="HH1132">
        <v>-0.148945</v>
      </c>
      <c r="HI1132">
        <v>0</v>
      </c>
      <c r="HJ1132">
        <v>50.4265</v>
      </c>
      <c r="HK1132">
        <v>999.9</v>
      </c>
      <c r="HL1132">
        <v>55.921</v>
      </c>
      <c r="HM1132">
        <v>30.434</v>
      </c>
      <c r="HN1132">
        <v>27.0841</v>
      </c>
      <c r="HO1132">
        <v>60.2571</v>
      </c>
      <c r="HP1132">
        <v>40.4447</v>
      </c>
      <c r="HQ1132">
        <v>1</v>
      </c>
      <c r="HR1132">
        <v>2.65001</v>
      </c>
      <c r="HS1132">
        <v>1.71339</v>
      </c>
      <c r="HT1132">
        <v>20.102</v>
      </c>
      <c r="HU1132">
        <v>5.18569</v>
      </c>
      <c r="HV1132">
        <v>12.0159</v>
      </c>
      <c r="HW1132">
        <v>4.96695</v>
      </c>
      <c r="HX1132">
        <v>3.29593</v>
      </c>
      <c r="HY1132">
        <v>9999</v>
      </c>
      <c r="HZ1132">
        <v>9999</v>
      </c>
      <c r="IA1132">
        <v>999.9</v>
      </c>
      <c r="IB1132">
        <v>9999</v>
      </c>
      <c r="IC1132">
        <v>1.86325</v>
      </c>
      <c r="ID1132">
        <v>1.86812</v>
      </c>
      <c r="IE1132">
        <v>1.86783</v>
      </c>
      <c r="IF1132">
        <v>1.86905</v>
      </c>
      <c r="IG1132">
        <v>1.86983</v>
      </c>
      <c r="IH1132">
        <v>1.86586</v>
      </c>
      <c r="II1132">
        <v>1.86695</v>
      </c>
      <c r="IJ1132">
        <v>1.86839</v>
      </c>
      <c r="IK1132">
        <v>5</v>
      </c>
      <c r="IL1132">
        <v>0</v>
      </c>
      <c r="IM1132">
        <v>0</v>
      </c>
      <c r="IN1132">
        <v>0</v>
      </c>
      <c r="IO1132" t="s">
        <v>441</v>
      </c>
      <c r="IP1132" t="s">
        <v>442</v>
      </c>
      <c r="IQ1132" t="s">
        <v>443</v>
      </c>
      <c r="IR1132" t="s">
        <v>443</v>
      </c>
      <c r="IS1132" t="s">
        <v>443</v>
      </c>
      <c r="IT1132" t="s">
        <v>443</v>
      </c>
      <c r="IU1132">
        <v>0</v>
      </c>
      <c r="IV1132">
        <v>100</v>
      </c>
      <c r="IW1132">
        <v>100</v>
      </c>
      <c r="IX1132">
        <v>1.098</v>
      </c>
      <c r="IY1132">
        <v>-0.0441</v>
      </c>
      <c r="IZ1132">
        <v>1.09748391826392</v>
      </c>
      <c r="JA1132">
        <v>0</v>
      </c>
      <c r="JB1132">
        <v>0</v>
      </c>
      <c r="JC1132">
        <v>0</v>
      </c>
      <c r="JD1132">
        <v>-0.0441141096964596</v>
      </c>
      <c r="JE1132">
        <v>0</v>
      </c>
      <c r="JF1132">
        <v>0</v>
      </c>
      <c r="JG1132">
        <v>0</v>
      </c>
      <c r="JH1132">
        <v>5</v>
      </c>
      <c r="JI1132">
        <v>2273</v>
      </c>
      <c r="JJ1132">
        <v>1</v>
      </c>
      <c r="JK1132">
        <v>24</v>
      </c>
      <c r="JL1132">
        <v>29357124.8</v>
      </c>
      <c r="JM1132">
        <v>29357124.8</v>
      </c>
      <c r="JN1132">
        <v>2.02881</v>
      </c>
      <c r="JO1132">
        <v>2.61353</v>
      </c>
      <c r="JP1132">
        <v>1.54785</v>
      </c>
      <c r="JQ1132">
        <v>2.31445</v>
      </c>
      <c r="JR1132">
        <v>1.64551</v>
      </c>
      <c r="JS1132">
        <v>2.36938</v>
      </c>
      <c r="JT1132">
        <v>34.3497</v>
      </c>
      <c r="JU1132">
        <v>24.1838</v>
      </c>
      <c r="JV1132">
        <v>18</v>
      </c>
      <c r="JW1132">
        <v>489.633</v>
      </c>
      <c r="JX1132">
        <v>379.506</v>
      </c>
      <c r="JY1132">
        <v>50.4572</v>
      </c>
      <c r="JZ1132">
        <v>56.7336</v>
      </c>
      <c r="KA1132">
        <v>30.0013</v>
      </c>
      <c r="KB1132">
        <v>56.0885</v>
      </c>
      <c r="KC1132">
        <v>55.8849</v>
      </c>
      <c r="KD1132">
        <v>40.7275</v>
      </c>
      <c r="KE1132">
        <v>0</v>
      </c>
      <c r="KF1132">
        <v>100</v>
      </c>
      <c r="KG1132">
        <v>50.3523</v>
      </c>
      <c r="KH1132">
        <v>1005.87</v>
      </c>
      <c r="KI1132">
        <v>26.2864</v>
      </c>
      <c r="KJ1132">
        <v>92.338</v>
      </c>
      <c r="KK1132">
        <v>88.8336</v>
      </c>
    </row>
    <row r="1133" spans="1:297">
      <c r="A1133">
        <v>1117</v>
      </c>
      <c r="B1133">
        <v>1761427493</v>
      </c>
      <c r="C1133">
        <v>19312</v>
      </c>
      <c r="D1133" t="s">
        <v>2687</v>
      </c>
      <c r="E1133" t="s">
        <v>2688</v>
      </c>
      <c r="F1133">
        <v>5</v>
      </c>
      <c r="G1133" t="s">
        <v>2568</v>
      </c>
      <c r="H1133" t="s">
        <v>436</v>
      </c>
      <c r="I1133">
        <v>1761427484.76923</v>
      </c>
      <c r="J1133">
        <f>(K1133)/1000</f>
        <v>0</v>
      </c>
      <c r="K1133">
        <f>IF(DP1133, AN1133, AH1133)</f>
        <v>0</v>
      </c>
      <c r="L1133">
        <f>IF(DP1133, AI1133, AG1133)</f>
        <v>0</v>
      </c>
      <c r="M1133">
        <f>DR1133 - IF(AU1133&gt;1, L1133*DL1133*100.0/(AW1133), 0)</f>
        <v>0</v>
      </c>
      <c r="N1133">
        <f>((T1133-J1133/2)*M1133-L1133)/(T1133+J1133/2)</f>
        <v>0</v>
      </c>
      <c r="O1133">
        <f>N1133*(DY1133+DZ1133)/1000.0</f>
        <v>0</v>
      </c>
      <c r="P1133">
        <f>(DR1133 - IF(AU1133&gt;1, L1133*DL1133*100.0/(AW1133), 0))*(DY1133+DZ1133)/1000.0</f>
        <v>0</v>
      </c>
      <c r="Q1133">
        <f>2.0/((1/S1133-1/R1133)+SIGN(S1133)*SQRT((1/S1133-1/R1133)*(1/S1133-1/R1133) + 4*DM1133/((DM1133+1)*(DM1133+1))*(2*1/S1133*1/R1133-1/R1133*1/R1133)))</f>
        <v>0</v>
      </c>
      <c r="R1133">
        <f>IF(LEFT(DN1133,1)&lt;&gt;"0",IF(LEFT(DN1133,1)="1",3.0,DO1133),$D$5+$E$5*(EF1133*DY1133/($K$5*1000))+$F$5*(EF1133*DY1133/($K$5*1000))*MAX(MIN(DL1133,$J$5),$I$5)*MAX(MIN(DL1133,$J$5),$I$5)+$G$5*MAX(MIN(DL1133,$J$5),$I$5)*(EF1133*DY1133/($K$5*1000))+$H$5*(EF1133*DY1133/($K$5*1000))*(EF1133*DY1133/($K$5*1000)))</f>
        <v>0</v>
      </c>
      <c r="S1133">
        <f>J1133*(1000-(1000*0.61365*exp(17.502*W1133/(240.97+W1133))/(DY1133+DZ1133)+DT1133)/2)/(1000*0.61365*exp(17.502*W1133/(240.97+W1133))/(DY1133+DZ1133)-DT1133)</f>
        <v>0</v>
      </c>
      <c r="T1133">
        <f>1/((DM1133+1)/(Q1133/1.6)+1/(R1133/1.37)) + DM1133/((DM1133+1)/(Q1133/1.6) + DM1133/(R1133/1.37))</f>
        <v>0</v>
      </c>
      <c r="U1133">
        <f>(DH1133*DK1133)</f>
        <v>0</v>
      </c>
      <c r="V1133">
        <f>(EA1133+(U1133+2*0.95*5.67E-8*(((EA1133+$B$7)+273)^4-(EA1133+273)^4)-44100*J1133)/(1.84*29.3*R1133+8*0.95*5.67E-8*(EA1133+273)^3))</f>
        <v>0</v>
      </c>
      <c r="W1133">
        <f>($C$7*EB1133+$D$7*EC1133+$E$7*V1133)</f>
        <v>0</v>
      </c>
      <c r="X1133">
        <f>0.61365*exp(17.502*W1133/(240.97+W1133))</f>
        <v>0</v>
      </c>
      <c r="Y1133">
        <f>(Z1133/AA1133*100)</f>
        <v>0</v>
      </c>
      <c r="Z1133">
        <f>DT1133*(DY1133+DZ1133)/1000</f>
        <v>0</v>
      </c>
      <c r="AA1133">
        <f>0.61365*exp(17.502*EA1133/(240.97+EA1133))</f>
        <v>0</v>
      </c>
      <c r="AB1133">
        <f>(X1133-DT1133*(DY1133+DZ1133)/1000)</f>
        <v>0</v>
      </c>
      <c r="AC1133">
        <f>(-J1133*44100)</f>
        <v>0</v>
      </c>
      <c r="AD1133">
        <f>2*29.3*R1133*0.92*(EA1133-W1133)</f>
        <v>0</v>
      </c>
      <c r="AE1133">
        <f>2*0.95*5.67E-8*(((EA1133+$B$7)+273)^4-(W1133+273)^4)</f>
        <v>0</v>
      </c>
      <c r="AF1133">
        <f>U1133+AE1133+AC1133+AD1133</f>
        <v>0</v>
      </c>
      <c r="AG1133">
        <f>DX1133*AU1133*(DS1133-DR1133*(1000-AU1133*DU1133)/(1000-AU1133*DT1133))/(100*DL1133)</f>
        <v>0</v>
      </c>
      <c r="AH1133">
        <f>1000*DX1133*AU1133*(DT1133-DU1133)/(100*DL1133*(1000-AU1133*DT1133))</f>
        <v>0</v>
      </c>
      <c r="AI1133">
        <f>(AJ1133 - AK1133 - DY1133*1E3/(8.314*(EA1133+273.15)) * AM1133/DX1133 * AL1133) * DX1133/(100*DL1133) * (1000 - DU1133)/1000</f>
        <v>0</v>
      </c>
      <c r="AJ1133">
        <v>1014.63829028035</v>
      </c>
      <c r="AK1133">
        <v>986.902606060606</v>
      </c>
      <c r="AL1133">
        <v>3.55000742933598</v>
      </c>
      <c r="AM1133">
        <v>65.4933450207612</v>
      </c>
      <c r="AN1133">
        <f>(AP1133 - AO1133 + DY1133*1E3/(8.314*(EA1133+273.15)) * AR1133/DX1133 * AQ1133) * DX1133/(100*DL1133) * 1000/(1000 - AP1133)</f>
        <v>0</v>
      </c>
      <c r="AO1133">
        <v>25.820056339316</v>
      </c>
      <c r="AP1133">
        <v>57.7897654545455</v>
      </c>
      <c r="AQ1133">
        <v>-0.000689459901730883</v>
      </c>
      <c r="AR1133">
        <v>110.853086517706</v>
      </c>
      <c r="AS1133">
        <v>4</v>
      </c>
      <c r="AT1133">
        <v>1</v>
      </c>
      <c r="AU1133">
        <f>IF(AS1133*$H$13&gt;=AW1133,1.0,(AW1133/(AW1133-AS1133*$H$13)))</f>
        <v>0</v>
      </c>
      <c r="AV1133">
        <f>(AU1133-1)*100</f>
        <v>0</v>
      </c>
      <c r="AW1133">
        <f>MAX(0,($B$13+$C$13*EF1133)/(1+$D$13*EF1133)*DY1133/(EA1133+273)*$E$13)</f>
        <v>0</v>
      </c>
      <c r="AX1133" t="s">
        <v>437</v>
      </c>
      <c r="AY1133" t="s">
        <v>437</v>
      </c>
      <c r="AZ1133">
        <v>0</v>
      </c>
      <c r="BA1133">
        <v>0</v>
      </c>
      <c r="BB1133">
        <f>1-AZ1133/BA1133</f>
        <v>0</v>
      </c>
      <c r="BC1133">
        <v>0</v>
      </c>
      <c r="BD1133" t="s">
        <v>437</v>
      </c>
      <c r="BE1133" t="s">
        <v>437</v>
      </c>
      <c r="BF1133">
        <v>0</v>
      </c>
      <c r="BG1133">
        <v>0</v>
      </c>
      <c r="BH1133">
        <f>1-BF1133/BG1133</f>
        <v>0</v>
      </c>
      <c r="BI1133">
        <v>0.5</v>
      </c>
      <c r="BJ1133">
        <f>DI1133</f>
        <v>0</v>
      </c>
      <c r="BK1133">
        <f>L1133</f>
        <v>0</v>
      </c>
      <c r="BL1133">
        <f>BH1133*BI1133*BJ1133</f>
        <v>0</v>
      </c>
      <c r="BM1133">
        <f>(BK1133-BC1133)/BJ1133</f>
        <v>0</v>
      </c>
      <c r="BN1133">
        <f>(BA1133-BG1133)/BG1133</f>
        <v>0</v>
      </c>
      <c r="BO1133">
        <f>AZ1133/(BB1133+AZ1133/BG1133)</f>
        <v>0</v>
      </c>
      <c r="BP1133" t="s">
        <v>437</v>
      </c>
      <c r="BQ1133">
        <v>0</v>
      </c>
      <c r="BR1133">
        <f>IF(BQ1133&lt;&gt;0, BQ1133, BO1133)</f>
        <v>0</v>
      </c>
      <c r="BS1133">
        <f>1-BR1133/BG1133</f>
        <v>0</v>
      </c>
      <c r="BT1133">
        <f>(BG1133-BF1133)/(BG1133-BR1133)</f>
        <v>0</v>
      </c>
      <c r="BU1133">
        <f>(BA1133-BG1133)/(BA1133-BR1133)</f>
        <v>0</v>
      </c>
      <c r="BV1133">
        <f>(BG1133-BF1133)/(BG1133-AZ1133)</f>
        <v>0</v>
      </c>
      <c r="BW1133">
        <f>(BA1133-BG1133)/(BA1133-AZ1133)</f>
        <v>0</v>
      </c>
      <c r="BX1133">
        <f>(BT1133*BR1133/BF1133)</f>
        <v>0</v>
      </c>
      <c r="BY1133">
        <f>(1-BX1133)</f>
        <v>0</v>
      </c>
      <c r="DH1133">
        <f>$B$11*EG1133+$C$11*EH1133+$F$11*ES1133*(1-EV1133)</f>
        <v>0</v>
      </c>
      <c r="DI1133">
        <f>DH1133*DJ1133</f>
        <v>0</v>
      </c>
      <c r="DJ1133">
        <f>($B$11*$D$9+$C$11*$D$9+$F$11*((FF1133+EX1133)/MAX(FF1133+EX1133+FG1133, 0.1)*$I$9+FG1133/MAX(FF1133+EX1133+FG1133, 0.1)*$J$9))/($B$11+$C$11+$F$11)</f>
        <v>0</v>
      </c>
      <c r="DK1133">
        <f>($B$11*$K$9+$C$11*$K$9+$F$11*((FF1133+EX1133)/MAX(FF1133+EX1133+FG1133, 0.1)*$P$9+FG1133/MAX(FF1133+EX1133+FG1133, 0.1)*$Q$9))/($B$11+$C$11+$F$11)</f>
        <v>0</v>
      </c>
      <c r="DL1133">
        <v>6</v>
      </c>
      <c r="DM1133">
        <v>0.5</v>
      </c>
      <c r="DN1133" t="s">
        <v>438</v>
      </c>
      <c r="DO1133">
        <v>2</v>
      </c>
      <c r="DP1133" t="b">
        <v>1</v>
      </c>
      <c r="DQ1133">
        <v>1761427484.76923</v>
      </c>
      <c r="DR1133">
        <v>905.544538461538</v>
      </c>
      <c r="DS1133">
        <v>971.148846153846</v>
      </c>
      <c r="DT1133">
        <v>57.8010538461538</v>
      </c>
      <c r="DU1133">
        <v>25.8270692307692</v>
      </c>
      <c r="DV1133">
        <v>904.447153846154</v>
      </c>
      <c r="DW1133">
        <v>57.8451692307692</v>
      </c>
      <c r="DX1133">
        <v>499.999769230769</v>
      </c>
      <c r="DY1133">
        <v>90.1833076923077</v>
      </c>
      <c r="DZ1133">
        <v>0.0401743692307692</v>
      </c>
      <c r="EA1133">
        <v>52.3337</v>
      </c>
      <c r="EB1133">
        <v>48.0732615384615</v>
      </c>
      <c r="EC1133">
        <v>999.9</v>
      </c>
      <c r="ED1133">
        <v>0</v>
      </c>
      <c r="EE1133">
        <v>0</v>
      </c>
      <c r="EF1133">
        <v>9998.16769230769</v>
      </c>
      <c r="EG1133">
        <v>0</v>
      </c>
      <c r="EH1133">
        <v>1209.28615384615</v>
      </c>
      <c r="EI1133">
        <v>-65.6043615384615</v>
      </c>
      <c r="EJ1133">
        <v>961.096923076923</v>
      </c>
      <c r="EK1133">
        <v>996.895846153846</v>
      </c>
      <c r="EL1133">
        <v>31.9739846153846</v>
      </c>
      <c r="EM1133">
        <v>971.148846153846</v>
      </c>
      <c r="EN1133">
        <v>25.8270692307692</v>
      </c>
      <c r="EO1133">
        <v>5.21268923076923</v>
      </c>
      <c r="EP1133">
        <v>2.32917153846154</v>
      </c>
      <c r="EQ1133">
        <v>33.5580076923077</v>
      </c>
      <c r="ER1133">
        <v>19.8795846153846</v>
      </c>
      <c r="ES1133">
        <v>1199.97230769231</v>
      </c>
      <c r="ET1133">
        <v>0.967003307692308</v>
      </c>
      <c r="EU1133">
        <v>0.0329968923076923</v>
      </c>
      <c r="EV1133">
        <v>0</v>
      </c>
      <c r="EW1133">
        <v>986.595692307692</v>
      </c>
      <c r="EX1133">
        <v>5.00059</v>
      </c>
      <c r="EY1133">
        <v>13008.8461538462</v>
      </c>
      <c r="EZ1133">
        <v>10358.4769230769</v>
      </c>
      <c r="FA1133">
        <v>64.0476923076923</v>
      </c>
      <c r="FB1133">
        <v>65.1822307692308</v>
      </c>
      <c r="FC1133">
        <v>64.0429230769231</v>
      </c>
      <c r="FD1133">
        <v>64.9709230769231</v>
      </c>
      <c r="FE1133">
        <v>65.3507692307692</v>
      </c>
      <c r="FF1133">
        <v>1155.54307692308</v>
      </c>
      <c r="FG1133">
        <v>39.4292307692308</v>
      </c>
      <c r="FH1133">
        <v>0</v>
      </c>
      <c r="FI1133">
        <v>1761427453.9</v>
      </c>
      <c r="FJ1133">
        <v>0</v>
      </c>
      <c r="FK1133">
        <v>986.73184</v>
      </c>
      <c r="FL1133">
        <v>9.71169230714974</v>
      </c>
      <c r="FM1133">
        <v>130.276922879883</v>
      </c>
      <c r="FN1133">
        <v>13011.564</v>
      </c>
      <c r="FO1133">
        <v>15</v>
      </c>
      <c r="FP1133">
        <v>0</v>
      </c>
      <c r="FQ1133" t="s">
        <v>439</v>
      </c>
      <c r="FR1133">
        <v>0</v>
      </c>
      <c r="FS1133">
        <v>0</v>
      </c>
      <c r="FT1133">
        <v>0</v>
      </c>
      <c r="FU1133">
        <v>0</v>
      </c>
      <c r="FV1133">
        <v>0</v>
      </c>
      <c r="FW1133">
        <v>0</v>
      </c>
      <c r="FX1133">
        <v>0</v>
      </c>
      <c r="FY1133">
        <v>0</v>
      </c>
      <c r="FZ1133">
        <v>0</v>
      </c>
      <c r="GA1133">
        <v>0</v>
      </c>
      <c r="GB1133">
        <v>0</v>
      </c>
      <c r="GC1133">
        <v>-65.4474666666667</v>
      </c>
      <c r="GD1133">
        <v>-5.79525974025983</v>
      </c>
      <c r="GE1133">
        <v>0.832575222017484</v>
      </c>
      <c r="GF1133">
        <v>0</v>
      </c>
      <c r="GG1133">
        <v>986.152882352941</v>
      </c>
      <c r="GH1133">
        <v>9.16284187072916</v>
      </c>
      <c r="GI1133">
        <v>0.920238420663398</v>
      </c>
      <c r="GJ1133">
        <v>-1</v>
      </c>
      <c r="GK1133">
        <v>31.9786666666667</v>
      </c>
      <c r="GL1133">
        <v>-0.0609818181818098</v>
      </c>
      <c r="GM1133">
        <v>0.0112627212026621</v>
      </c>
      <c r="GN1133">
        <v>1</v>
      </c>
      <c r="GO1133">
        <v>1</v>
      </c>
      <c r="GP1133">
        <v>2</v>
      </c>
      <c r="GQ1133" t="s">
        <v>446</v>
      </c>
      <c r="GR1133">
        <v>3.12633</v>
      </c>
      <c r="GS1133">
        <v>2.71803</v>
      </c>
      <c r="GT1133">
        <v>0.149138</v>
      </c>
      <c r="GU1133">
        <v>0.155543</v>
      </c>
      <c r="GV1133">
        <v>0.178864</v>
      </c>
      <c r="GW1133">
        <v>0.102299</v>
      </c>
      <c r="GX1133">
        <v>30321.3</v>
      </c>
      <c r="GY1133">
        <v>31768.2</v>
      </c>
      <c r="GZ1133">
        <v>32393.2</v>
      </c>
      <c r="HA1133">
        <v>34217.3</v>
      </c>
      <c r="HB1133">
        <v>38316.3</v>
      </c>
      <c r="HC1133">
        <v>44337.9</v>
      </c>
      <c r="HD1133">
        <v>50963.3</v>
      </c>
      <c r="HE1133">
        <v>54915.1</v>
      </c>
      <c r="HF1133">
        <v>1.65605</v>
      </c>
      <c r="HG1133">
        <v>1.50385</v>
      </c>
      <c r="HH1133">
        <v>-0.150837</v>
      </c>
      <c r="HI1133">
        <v>0</v>
      </c>
      <c r="HJ1133">
        <v>50.4457</v>
      </c>
      <c r="HK1133">
        <v>999.9</v>
      </c>
      <c r="HL1133">
        <v>55.921</v>
      </c>
      <c r="HM1133">
        <v>30.434</v>
      </c>
      <c r="HN1133">
        <v>27.0844</v>
      </c>
      <c r="HO1133">
        <v>60.1771</v>
      </c>
      <c r="HP1133">
        <v>40.3926</v>
      </c>
      <c r="HQ1133">
        <v>1</v>
      </c>
      <c r="HR1133">
        <v>2.65151</v>
      </c>
      <c r="HS1133">
        <v>1.82799</v>
      </c>
      <c r="HT1133">
        <v>20.1009</v>
      </c>
      <c r="HU1133">
        <v>5.18539</v>
      </c>
      <c r="HV1133">
        <v>12.0159</v>
      </c>
      <c r="HW1133">
        <v>4.96655</v>
      </c>
      <c r="HX1133">
        <v>3.2959</v>
      </c>
      <c r="HY1133">
        <v>9999</v>
      </c>
      <c r="HZ1133">
        <v>9999</v>
      </c>
      <c r="IA1133">
        <v>999.9</v>
      </c>
      <c r="IB1133">
        <v>9999</v>
      </c>
      <c r="IC1133">
        <v>1.86325</v>
      </c>
      <c r="ID1133">
        <v>1.86812</v>
      </c>
      <c r="IE1133">
        <v>1.86783</v>
      </c>
      <c r="IF1133">
        <v>1.86905</v>
      </c>
      <c r="IG1133">
        <v>1.86981</v>
      </c>
      <c r="IH1133">
        <v>1.86586</v>
      </c>
      <c r="II1133">
        <v>1.86695</v>
      </c>
      <c r="IJ1133">
        <v>1.86838</v>
      </c>
      <c r="IK1133">
        <v>5</v>
      </c>
      <c r="IL1133">
        <v>0</v>
      </c>
      <c r="IM1133">
        <v>0</v>
      </c>
      <c r="IN1133">
        <v>0</v>
      </c>
      <c r="IO1133" t="s">
        <v>441</v>
      </c>
      <c r="IP1133" t="s">
        <v>442</v>
      </c>
      <c r="IQ1133" t="s">
        <v>443</v>
      </c>
      <c r="IR1133" t="s">
        <v>443</v>
      </c>
      <c r="IS1133" t="s">
        <v>443</v>
      </c>
      <c r="IT1133" t="s">
        <v>443</v>
      </c>
      <c r="IU1133">
        <v>0</v>
      </c>
      <c r="IV1133">
        <v>100</v>
      </c>
      <c r="IW1133">
        <v>100</v>
      </c>
      <c r="IX1133">
        <v>1.098</v>
      </c>
      <c r="IY1133">
        <v>-0.0441</v>
      </c>
      <c r="IZ1133">
        <v>1.09748391826392</v>
      </c>
      <c r="JA1133">
        <v>0</v>
      </c>
      <c r="JB1133">
        <v>0</v>
      </c>
      <c r="JC1133">
        <v>0</v>
      </c>
      <c r="JD1133">
        <v>-0.0441141096964596</v>
      </c>
      <c r="JE1133">
        <v>0</v>
      </c>
      <c r="JF1133">
        <v>0</v>
      </c>
      <c r="JG1133">
        <v>0</v>
      </c>
      <c r="JH1133">
        <v>5</v>
      </c>
      <c r="JI1133">
        <v>2273</v>
      </c>
      <c r="JJ1133">
        <v>1</v>
      </c>
      <c r="JK1133">
        <v>24</v>
      </c>
      <c r="JL1133">
        <v>29357124.9</v>
      </c>
      <c r="JM1133">
        <v>29357124.9</v>
      </c>
      <c r="JN1133">
        <v>2.05688</v>
      </c>
      <c r="JO1133">
        <v>2.61597</v>
      </c>
      <c r="JP1133">
        <v>1.54785</v>
      </c>
      <c r="JQ1133">
        <v>2.31567</v>
      </c>
      <c r="JR1133">
        <v>1.64673</v>
      </c>
      <c r="JS1133">
        <v>2.38403</v>
      </c>
      <c r="JT1133">
        <v>34.3497</v>
      </c>
      <c r="JU1133">
        <v>24.1838</v>
      </c>
      <c r="JV1133">
        <v>18</v>
      </c>
      <c r="JW1133">
        <v>489.689</v>
      </c>
      <c r="JX1133">
        <v>379.413</v>
      </c>
      <c r="JY1133">
        <v>50.3683</v>
      </c>
      <c r="JZ1133">
        <v>56.7399</v>
      </c>
      <c r="KA1133">
        <v>30.0014</v>
      </c>
      <c r="KB1133">
        <v>56.0885</v>
      </c>
      <c r="KC1133">
        <v>55.8924</v>
      </c>
      <c r="KD1133">
        <v>41.3212</v>
      </c>
      <c r="KE1133">
        <v>0</v>
      </c>
      <c r="KF1133">
        <v>100</v>
      </c>
      <c r="KG1133">
        <v>50.2848</v>
      </c>
      <c r="KH1133">
        <v>1026.32</v>
      </c>
      <c r="KI1133">
        <v>26.2864</v>
      </c>
      <c r="KJ1133">
        <v>92.3352</v>
      </c>
      <c r="KK1133">
        <v>88.8322</v>
      </c>
    </row>
    <row r="1134" spans="1:297">
      <c r="A1134">
        <v>1118</v>
      </c>
      <c r="B1134">
        <v>1761427498</v>
      </c>
      <c r="C1134">
        <v>19317</v>
      </c>
      <c r="D1134" t="s">
        <v>2689</v>
      </c>
      <c r="E1134" t="s">
        <v>2690</v>
      </c>
      <c r="F1134">
        <v>5</v>
      </c>
      <c r="G1134" t="s">
        <v>2568</v>
      </c>
      <c r="H1134" t="s">
        <v>436</v>
      </c>
      <c r="I1134">
        <v>1761427489.84615</v>
      </c>
      <c r="J1134">
        <f>(K1134)/1000</f>
        <v>0</v>
      </c>
      <c r="K1134">
        <f>IF(DP1134, AN1134, AH1134)</f>
        <v>0</v>
      </c>
      <c r="L1134">
        <f>IF(DP1134, AI1134, AG1134)</f>
        <v>0</v>
      </c>
      <c r="M1134">
        <f>DR1134 - IF(AU1134&gt;1, L1134*DL1134*100.0/(AW1134), 0)</f>
        <v>0</v>
      </c>
      <c r="N1134">
        <f>((T1134-J1134/2)*M1134-L1134)/(T1134+J1134/2)</f>
        <v>0</v>
      </c>
      <c r="O1134">
        <f>N1134*(DY1134+DZ1134)/1000.0</f>
        <v>0</v>
      </c>
      <c r="P1134">
        <f>(DR1134 - IF(AU1134&gt;1, L1134*DL1134*100.0/(AW1134), 0))*(DY1134+DZ1134)/1000.0</f>
        <v>0</v>
      </c>
      <c r="Q1134">
        <f>2.0/((1/S1134-1/R1134)+SIGN(S1134)*SQRT((1/S1134-1/R1134)*(1/S1134-1/R1134) + 4*DM1134/((DM1134+1)*(DM1134+1))*(2*1/S1134*1/R1134-1/R1134*1/R1134)))</f>
        <v>0</v>
      </c>
      <c r="R1134">
        <f>IF(LEFT(DN1134,1)&lt;&gt;"0",IF(LEFT(DN1134,1)="1",3.0,DO1134),$D$5+$E$5*(EF1134*DY1134/($K$5*1000))+$F$5*(EF1134*DY1134/($K$5*1000))*MAX(MIN(DL1134,$J$5),$I$5)*MAX(MIN(DL1134,$J$5),$I$5)+$G$5*MAX(MIN(DL1134,$J$5),$I$5)*(EF1134*DY1134/($K$5*1000))+$H$5*(EF1134*DY1134/($K$5*1000))*(EF1134*DY1134/($K$5*1000)))</f>
        <v>0</v>
      </c>
      <c r="S1134">
        <f>J1134*(1000-(1000*0.61365*exp(17.502*W1134/(240.97+W1134))/(DY1134+DZ1134)+DT1134)/2)/(1000*0.61365*exp(17.502*W1134/(240.97+W1134))/(DY1134+DZ1134)-DT1134)</f>
        <v>0</v>
      </c>
      <c r="T1134">
        <f>1/((DM1134+1)/(Q1134/1.6)+1/(R1134/1.37)) + DM1134/((DM1134+1)/(Q1134/1.6) + DM1134/(R1134/1.37))</f>
        <v>0</v>
      </c>
      <c r="U1134">
        <f>(DH1134*DK1134)</f>
        <v>0</v>
      </c>
      <c r="V1134">
        <f>(EA1134+(U1134+2*0.95*5.67E-8*(((EA1134+$B$7)+273)^4-(EA1134+273)^4)-44100*J1134)/(1.84*29.3*R1134+8*0.95*5.67E-8*(EA1134+273)^3))</f>
        <v>0</v>
      </c>
      <c r="W1134">
        <f>($C$7*EB1134+$D$7*EC1134+$E$7*V1134)</f>
        <v>0</v>
      </c>
      <c r="X1134">
        <f>0.61365*exp(17.502*W1134/(240.97+W1134))</f>
        <v>0</v>
      </c>
      <c r="Y1134">
        <f>(Z1134/AA1134*100)</f>
        <v>0</v>
      </c>
      <c r="Z1134">
        <f>DT1134*(DY1134+DZ1134)/1000</f>
        <v>0</v>
      </c>
      <c r="AA1134">
        <f>0.61365*exp(17.502*EA1134/(240.97+EA1134))</f>
        <v>0</v>
      </c>
      <c r="AB1134">
        <f>(X1134-DT1134*(DY1134+DZ1134)/1000)</f>
        <v>0</v>
      </c>
      <c r="AC1134">
        <f>(-J1134*44100)</f>
        <v>0</v>
      </c>
      <c r="AD1134">
        <f>2*29.3*R1134*0.92*(EA1134-W1134)</f>
        <v>0</v>
      </c>
      <c r="AE1134">
        <f>2*0.95*5.67E-8*(((EA1134+$B$7)+273)^4-(W1134+273)^4)</f>
        <v>0</v>
      </c>
      <c r="AF1134">
        <f>U1134+AE1134+AC1134+AD1134</f>
        <v>0</v>
      </c>
      <c r="AG1134">
        <f>DX1134*AU1134*(DS1134-DR1134*(1000-AU1134*DU1134)/(1000-AU1134*DT1134))/(100*DL1134)</f>
        <v>0</v>
      </c>
      <c r="AH1134">
        <f>1000*DX1134*AU1134*(DT1134-DU1134)/(100*DL1134*(1000-AU1134*DT1134))</f>
        <v>0</v>
      </c>
      <c r="AI1134">
        <f>(AJ1134 - AK1134 - DY1134*1E3/(8.314*(EA1134+273.15)) * AM1134/DX1134 * AL1134) * DX1134/(100*DL1134) * (1000 - DU1134)/1000</f>
        <v>0</v>
      </c>
      <c r="AJ1134">
        <v>1030.40301109676</v>
      </c>
      <c r="AK1134">
        <v>1003.42798787879</v>
      </c>
      <c r="AL1134">
        <v>3.27427610667303</v>
      </c>
      <c r="AM1134">
        <v>65.4933450207612</v>
      </c>
      <c r="AN1134">
        <f>(AP1134 - AO1134 + DY1134*1E3/(8.314*(EA1134+273.15)) * AR1134/DX1134 * AQ1134) * DX1134/(100*DL1134) * 1000/(1000 - AP1134)</f>
        <v>0</v>
      </c>
      <c r="AO1134">
        <v>25.8163397549122</v>
      </c>
      <c r="AP1134">
        <v>57.8063133333333</v>
      </c>
      <c r="AQ1134">
        <v>0.000824033475379868</v>
      </c>
      <c r="AR1134">
        <v>110.853086517706</v>
      </c>
      <c r="AS1134">
        <v>5</v>
      </c>
      <c r="AT1134">
        <v>1</v>
      </c>
      <c r="AU1134">
        <f>IF(AS1134*$H$13&gt;=AW1134,1.0,(AW1134/(AW1134-AS1134*$H$13)))</f>
        <v>0</v>
      </c>
      <c r="AV1134">
        <f>(AU1134-1)*100</f>
        <v>0</v>
      </c>
      <c r="AW1134">
        <f>MAX(0,($B$13+$C$13*EF1134)/(1+$D$13*EF1134)*DY1134/(EA1134+273)*$E$13)</f>
        <v>0</v>
      </c>
      <c r="AX1134" t="s">
        <v>437</v>
      </c>
      <c r="AY1134" t="s">
        <v>437</v>
      </c>
      <c r="AZ1134">
        <v>0</v>
      </c>
      <c r="BA1134">
        <v>0</v>
      </c>
      <c r="BB1134">
        <f>1-AZ1134/BA1134</f>
        <v>0</v>
      </c>
      <c r="BC1134">
        <v>0</v>
      </c>
      <c r="BD1134" t="s">
        <v>437</v>
      </c>
      <c r="BE1134" t="s">
        <v>437</v>
      </c>
      <c r="BF1134">
        <v>0</v>
      </c>
      <c r="BG1134">
        <v>0</v>
      </c>
      <c r="BH1134">
        <f>1-BF1134/BG1134</f>
        <v>0</v>
      </c>
      <c r="BI1134">
        <v>0.5</v>
      </c>
      <c r="BJ1134">
        <f>DI1134</f>
        <v>0</v>
      </c>
      <c r="BK1134">
        <f>L1134</f>
        <v>0</v>
      </c>
      <c r="BL1134">
        <f>BH1134*BI1134*BJ1134</f>
        <v>0</v>
      </c>
      <c r="BM1134">
        <f>(BK1134-BC1134)/BJ1134</f>
        <v>0</v>
      </c>
      <c r="BN1134">
        <f>(BA1134-BG1134)/BG1134</f>
        <v>0</v>
      </c>
      <c r="BO1134">
        <f>AZ1134/(BB1134+AZ1134/BG1134)</f>
        <v>0</v>
      </c>
      <c r="BP1134" t="s">
        <v>437</v>
      </c>
      <c r="BQ1134">
        <v>0</v>
      </c>
      <c r="BR1134">
        <f>IF(BQ1134&lt;&gt;0, BQ1134, BO1134)</f>
        <v>0</v>
      </c>
      <c r="BS1134">
        <f>1-BR1134/BG1134</f>
        <v>0</v>
      </c>
      <c r="BT1134">
        <f>(BG1134-BF1134)/(BG1134-BR1134)</f>
        <v>0</v>
      </c>
      <c r="BU1134">
        <f>(BA1134-BG1134)/(BA1134-BR1134)</f>
        <v>0</v>
      </c>
      <c r="BV1134">
        <f>(BG1134-BF1134)/(BG1134-AZ1134)</f>
        <v>0</v>
      </c>
      <c r="BW1134">
        <f>(BA1134-BG1134)/(BA1134-AZ1134)</f>
        <v>0</v>
      </c>
      <c r="BX1134">
        <f>(BT1134*BR1134/BF1134)</f>
        <v>0</v>
      </c>
      <c r="BY1134">
        <f>(1-BX1134)</f>
        <v>0</v>
      </c>
      <c r="DH1134">
        <f>$B$11*EG1134+$C$11*EH1134+$F$11*ES1134*(1-EV1134)</f>
        <v>0</v>
      </c>
      <c r="DI1134">
        <f>DH1134*DJ1134</f>
        <v>0</v>
      </c>
      <c r="DJ1134">
        <f>($B$11*$D$9+$C$11*$D$9+$F$11*((FF1134+EX1134)/MAX(FF1134+EX1134+FG1134, 0.1)*$I$9+FG1134/MAX(FF1134+EX1134+FG1134, 0.1)*$J$9))/($B$11+$C$11+$F$11)</f>
        <v>0</v>
      </c>
      <c r="DK1134">
        <f>($B$11*$K$9+$C$11*$K$9+$F$11*((FF1134+EX1134)/MAX(FF1134+EX1134+FG1134, 0.1)*$P$9+FG1134/MAX(FF1134+EX1134+FG1134, 0.1)*$Q$9))/($B$11+$C$11+$F$11)</f>
        <v>0</v>
      </c>
      <c r="DL1134">
        <v>6</v>
      </c>
      <c r="DM1134">
        <v>0.5</v>
      </c>
      <c r="DN1134" t="s">
        <v>438</v>
      </c>
      <c r="DO1134">
        <v>2</v>
      </c>
      <c r="DP1134" t="b">
        <v>1</v>
      </c>
      <c r="DQ1134">
        <v>1761427489.84615</v>
      </c>
      <c r="DR1134">
        <v>922.340076923077</v>
      </c>
      <c r="DS1134">
        <v>988.283923076923</v>
      </c>
      <c r="DT1134">
        <v>57.7994307692308</v>
      </c>
      <c r="DU1134">
        <v>25.8218384615385</v>
      </c>
      <c r="DV1134">
        <v>921.242846153846</v>
      </c>
      <c r="DW1134">
        <v>57.8435384615385</v>
      </c>
      <c r="DX1134">
        <v>500.000307692308</v>
      </c>
      <c r="DY1134">
        <v>90.1832</v>
      </c>
      <c r="DZ1134">
        <v>0.0401959076923077</v>
      </c>
      <c r="EA1134">
        <v>52.3322692307692</v>
      </c>
      <c r="EB1134">
        <v>48.0686846153846</v>
      </c>
      <c r="EC1134">
        <v>999.9</v>
      </c>
      <c r="ED1134">
        <v>0</v>
      </c>
      <c r="EE1134">
        <v>0</v>
      </c>
      <c r="EF1134">
        <v>9996.58307692308</v>
      </c>
      <c r="EG1134">
        <v>0</v>
      </c>
      <c r="EH1134">
        <v>1209.23384615385</v>
      </c>
      <c r="EI1134">
        <v>-65.9436076923077</v>
      </c>
      <c r="EJ1134">
        <v>978.921384615385</v>
      </c>
      <c r="EK1134">
        <v>1014.47992307692</v>
      </c>
      <c r="EL1134">
        <v>31.9775692307692</v>
      </c>
      <c r="EM1134">
        <v>988.283923076923</v>
      </c>
      <c r="EN1134">
        <v>25.8218384615385</v>
      </c>
      <c r="EO1134">
        <v>5.21253615384615</v>
      </c>
      <c r="EP1134">
        <v>2.32869692307692</v>
      </c>
      <c r="EQ1134">
        <v>33.5574846153846</v>
      </c>
      <c r="ER1134">
        <v>19.8763076923077</v>
      </c>
      <c r="ES1134">
        <v>1200.01692307692</v>
      </c>
      <c r="ET1134">
        <v>0.967000923076923</v>
      </c>
      <c r="EU1134">
        <v>0.0329992384615385</v>
      </c>
      <c r="EV1134">
        <v>0</v>
      </c>
      <c r="EW1134">
        <v>987.362846153846</v>
      </c>
      <c r="EX1134">
        <v>5.00059</v>
      </c>
      <c r="EY1134">
        <v>13020.0615384615</v>
      </c>
      <c r="EZ1134">
        <v>10358.8615384615</v>
      </c>
      <c r="FA1134">
        <v>64.0572307692308</v>
      </c>
      <c r="FB1134">
        <v>65.187</v>
      </c>
      <c r="FC1134">
        <v>64.062</v>
      </c>
      <c r="FD1134">
        <v>64.9903076923077</v>
      </c>
      <c r="FE1134">
        <v>65.3701538461538</v>
      </c>
      <c r="FF1134">
        <v>1155.58307692308</v>
      </c>
      <c r="FG1134">
        <v>39.4338461538462</v>
      </c>
      <c r="FH1134">
        <v>0</v>
      </c>
      <c r="FI1134">
        <v>1761427458.7</v>
      </c>
      <c r="FJ1134">
        <v>0</v>
      </c>
      <c r="FK1134">
        <v>987.50856</v>
      </c>
      <c r="FL1134">
        <v>9.13653846771266</v>
      </c>
      <c r="FM1134">
        <v>126.569230843864</v>
      </c>
      <c r="FN1134">
        <v>13021.816</v>
      </c>
      <c r="FO1134">
        <v>15</v>
      </c>
      <c r="FP1134">
        <v>0</v>
      </c>
      <c r="FQ1134" t="s">
        <v>439</v>
      </c>
      <c r="FR1134">
        <v>0</v>
      </c>
      <c r="FS1134">
        <v>0</v>
      </c>
      <c r="FT1134">
        <v>0</v>
      </c>
      <c r="FU1134">
        <v>0</v>
      </c>
      <c r="FV1134">
        <v>0</v>
      </c>
      <c r="FW1134">
        <v>0</v>
      </c>
      <c r="FX1134">
        <v>0</v>
      </c>
      <c r="FY1134">
        <v>0</v>
      </c>
      <c r="FZ1134">
        <v>0</v>
      </c>
      <c r="GA1134">
        <v>0</v>
      </c>
      <c r="GB1134">
        <v>0</v>
      </c>
      <c r="GC1134">
        <v>-65.649175</v>
      </c>
      <c r="GD1134">
        <v>-4.06576691729325</v>
      </c>
      <c r="GE1134">
        <v>0.79631245053371</v>
      </c>
      <c r="GF1134">
        <v>0</v>
      </c>
      <c r="GG1134">
        <v>986.902088235294</v>
      </c>
      <c r="GH1134">
        <v>9.4571581398641</v>
      </c>
      <c r="GI1134">
        <v>0.950202095149395</v>
      </c>
      <c r="GJ1134">
        <v>-1</v>
      </c>
      <c r="GK1134">
        <v>31.97533</v>
      </c>
      <c r="GL1134">
        <v>0.0395007518796417</v>
      </c>
      <c r="GM1134">
        <v>0.00656285760930433</v>
      </c>
      <c r="GN1134">
        <v>1</v>
      </c>
      <c r="GO1134">
        <v>1</v>
      </c>
      <c r="GP1134">
        <v>2</v>
      </c>
      <c r="GQ1134" t="s">
        <v>446</v>
      </c>
      <c r="GR1134">
        <v>3.1264</v>
      </c>
      <c r="GS1134">
        <v>2.7182</v>
      </c>
      <c r="GT1134">
        <v>0.150802</v>
      </c>
      <c r="GU1134">
        <v>0.157384</v>
      </c>
      <c r="GV1134">
        <v>0.178894</v>
      </c>
      <c r="GW1134">
        <v>0.102284</v>
      </c>
      <c r="GX1134">
        <v>30261.3</v>
      </c>
      <c r="GY1134">
        <v>31697.4</v>
      </c>
      <c r="GZ1134">
        <v>32392.8</v>
      </c>
      <c r="HA1134">
        <v>34216.1</v>
      </c>
      <c r="HB1134">
        <v>38314.6</v>
      </c>
      <c r="HC1134">
        <v>44337.6</v>
      </c>
      <c r="HD1134">
        <v>50962.3</v>
      </c>
      <c r="HE1134">
        <v>54913.6</v>
      </c>
      <c r="HF1134">
        <v>1.65555</v>
      </c>
      <c r="HG1134">
        <v>1.50407</v>
      </c>
      <c r="HH1134">
        <v>-0.153024</v>
      </c>
      <c r="HI1134">
        <v>0</v>
      </c>
      <c r="HJ1134">
        <v>50.4649</v>
      </c>
      <c r="HK1134">
        <v>999.9</v>
      </c>
      <c r="HL1134">
        <v>55.921</v>
      </c>
      <c r="HM1134">
        <v>30.434</v>
      </c>
      <c r="HN1134">
        <v>27.0843</v>
      </c>
      <c r="HO1134">
        <v>59.8271</v>
      </c>
      <c r="HP1134">
        <v>40.2764</v>
      </c>
      <c r="HQ1134">
        <v>1</v>
      </c>
      <c r="HR1134">
        <v>2.65272</v>
      </c>
      <c r="HS1134">
        <v>1.86584</v>
      </c>
      <c r="HT1134">
        <v>20.1011</v>
      </c>
      <c r="HU1134">
        <v>5.18539</v>
      </c>
      <c r="HV1134">
        <v>12.0159</v>
      </c>
      <c r="HW1134">
        <v>4.9668</v>
      </c>
      <c r="HX1134">
        <v>3.29593</v>
      </c>
      <c r="HY1134">
        <v>9999</v>
      </c>
      <c r="HZ1134">
        <v>9999</v>
      </c>
      <c r="IA1134">
        <v>999.9</v>
      </c>
      <c r="IB1134">
        <v>9999</v>
      </c>
      <c r="IC1134">
        <v>1.86325</v>
      </c>
      <c r="ID1134">
        <v>1.86812</v>
      </c>
      <c r="IE1134">
        <v>1.86783</v>
      </c>
      <c r="IF1134">
        <v>1.86904</v>
      </c>
      <c r="IG1134">
        <v>1.86981</v>
      </c>
      <c r="IH1134">
        <v>1.86585</v>
      </c>
      <c r="II1134">
        <v>1.86694</v>
      </c>
      <c r="IJ1134">
        <v>1.86834</v>
      </c>
      <c r="IK1134">
        <v>5</v>
      </c>
      <c r="IL1134">
        <v>0</v>
      </c>
      <c r="IM1134">
        <v>0</v>
      </c>
      <c r="IN1134">
        <v>0</v>
      </c>
      <c r="IO1134" t="s">
        <v>441</v>
      </c>
      <c r="IP1134" t="s">
        <v>442</v>
      </c>
      <c r="IQ1134" t="s">
        <v>443</v>
      </c>
      <c r="IR1134" t="s">
        <v>443</v>
      </c>
      <c r="IS1134" t="s">
        <v>443</v>
      </c>
      <c r="IT1134" t="s">
        <v>443</v>
      </c>
      <c r="IU1134">
        <v>0</v>
      </c>
      <c r="IV1134">
        <v>100</v>
      </c>
      <c r="IW1134">
        <v>100</v>
      </c>
      <c r="IX1134">
        <v>1.097</v>
      </c>
      <c r="IY1134">
        <v>-0.0441</v>
      </c>
      <c r="IZ1134">
        <v>1.09748391826392</v>
      </c>
      <c r="JA1134">
        <v>0</v>
      </c>
      <c r="JB1134">
        <v>0</v>
      </c>
      <c r="JC1134">
        <v>0</v>
      </c>
      <c r="JD1134">
        <v>-0.0441141096964596</v>
      </c>
      <c r="JE1134">
        <v>0</v>
      </c>
      <c r="JF1134">
        <v>0</v>
      </c>
      <c r="JG1134">
        <v>0</v>
      </c>
      <c r="JH1134">
        <v>5</v>
      </c>
      <c r="JI1134">
        <v>2273</v>
      </c>
      <c r="JJ1134">
        <v>1</v>
      </c>
      <c r="JK1134">
        <v>24</v>
      </c>
      <c r="JL1134">
        <v>29357125</v>
      </c>
      <c r="JM1134">
        <v>29357125</v>
      </c>
      <c r="JN1134">
        <v>2.08618</v>
      </c>
      <c r="JO1134">
        <v>2.62451</v>
      </c>
      <c r="JP1134">
        <v>1.54785</v>
      </c>
      <c r="JQ1134">
        <v>2.31445</v>
      </c>
      <c r="JR1134">
        <v>1.64551</v>
      </c>
      <c r="JS1134">
        <v>2.29736</v>
      </c>
      <c r="JT1134">
        <v>34.3497</v>
      </c>
      <c r="JU1134">
        <v>24.1751</v>
      </c>
      <c r="JV1134">
        <v>18</v>
      </c>
      <c r="JW1134">
        <v>489.319</v>
      </c>
      <c r="JX1134">
        <v>379.552</v>
      </c>
      <c r="JY1134">
        <v>50.2887</v>
      </c>
      <c r="JZ1134">
        <v>56.7432</v>
      </c>
      <c r="KA1134">
        <v>30.0013</v>
      </c>
      <c r="KB1134">
        <v>56.0895</v>
      </c>
      <c r="KC1134">
        <v>55.8924</v>
      </c>
      <c r="KD1134">
        <v>41.8567</v>
      </c>
      <c r="KE1134">
        <v>0</v>
      </c>
      <c r="KF1134">
        <v>100</v>
      </c>
      <c r="KG1134">
        <v>50.2309</v>
      </c>
      <c r="KH1134">
        <v>1039.99</v>
      </c>
      <c r="KI1134">
        <v>26.2864</v>
      </c>
      <c r="KJ1134">
        <v>92.3337</v>
      </c>
      <c r="KK1134">
        <v>88.8294</v>
      </c>
    </row>
    <row r="1135" spans="1:297">
      <c r="A1135">
        <v>1119</v>
      </c>
      <c r="B1135">
        <v>1761427503</v>
      </c>
      <c r="C1135">
        <v>19322</v>
      </c>
      <c r="D1135" t="s">
        <v>2691</v>
      </c>
      <c r="E1135" t="s">
        <v>2692</v>
      </c>
      <c r="F1135">
        <v>5</v>
      </c>
      <c r="G1135" t="s">
        <v>2568</v>
      </c>
      <c r="H1135" t="s">
        <v>436</v>
      </c>
      <c r="I1135">
        <v>1761427494.84615</v>
      </c>
      <c r="J1135">
        <f>(K1135)/1000</f>
        <v>0</v>
      </c>
      <c r="K1135">
        <f>IF(DP1135, AN1135, AH1135)</f>
        <v>0</v>
      </c>
      <c r="L1135">
        <f>IF(DP1135, AI1135, AG1135)</f>
        <v>0</v>
      </c>
      <c r="M1135">
        <f>DR1135 - IF(AU1135&gt;1, L1135*DL1135*100.0/(AW1135), 0)</f>
        <v>0</v>
      </c>
      <c r="N1135">
        <f>((T1135-J1135/2)*M1135-L1135)/(T1135+J1135/2)</f>
        <v>0</v>
      </c>
      <c r="O1135">
        <f>N1135*(DY1135+DZ1135)/1000.0</f>
        <v>0</v>
      </c>
      <c r="P1135">
        <f>(DR1135 - IF(AU1135&gt;1, L1135*DL1135*100.0/(AW1135), 0))*(DY1135+DZ1135)/1000.0</f>
        <v>0</v>
      </c>
      <c r="Q1135">
        <f>2.0/((1/S1135-1/R1135)+SIGN(S1135)*SQRT((1/S1135-1/R1135)*(1/S1135-1/R1135) + 4*DM1135/((DM1135+1)*(DM1135+1))*(2*1/S1135*1/R1135-1/R1135*1/R1135)))</f>
        <v>0</v>
      </c>
      <c r="R1135">
        <f>IF(LEFT(DN1135,1)&lt;&gt;"0",IF(LEFT(DN1135,1)="1",3.0,DO1135),$D$5+$E$5*(EF1135*DY1135/($K$5*1000))+$F$5*(EF1135*DY1135/($K$5*1000))*MAX(MIN(DL1135,$J$5),$I$5)*MAX(MIN(DL1135,$J$5),$I$5)+$G$5*MAX(MIN(DL1135,$J$5),$I$5)*(EF1135*DY1135/($K$5*1000))+$H$5*(EF1135*DY1135/($K$5*1000))*(EF1135*DY1135/($K$5*1000)))</f>
        <v>0</v>
      </c>
      <c r="S1135">
        <f>J1135*(1000-(1000*0.61365*exp(17.502*W1135/(240.97+W1135))/(DY1135+DZ1135)+DT1135)/2)/(1000*0.61365*exp(17.502*W1135/(240.97+W1135))/(DY1135+DZ1135)-DT1135)</f>
        <v>0</v>
      </c>
      <c r="T1135">
        <f>1/((DM1135+1)/(Q1135/1.6)+1/(R1135/1.37)) + DM1135/((DM1135+1)/(Q1135/1.6) + DM1135/(R1135/1.37))</f>
        <v>0</v>
      </c>
      <c r="U1135">
        <f>(DH1135*DK1135)</f>
        <v>0</v>
      </c>
      <c r="V1135">
        <f>(EA1135+(U1135+2*0.95*5.67E-8*(((EA1135+$B$7)+273)^4-(EA1135+273)^4)-44100*J1135)/(1.84*29.3*R1135+8*0.95*5.67E-8*(EA1135+273)^3))</f>
        <v>0</v>
      </c>
      <c r="W1135">
        <f>($C$7*EB1135+$D$7*EC1135+$E$7*V1135)</f>
        <v>0</v>
      </c>
      <c r="X1135">
        <f>0.61365*exp(17.502*W1135/(240.97+W1135))</f>
        <v>0</v>
      </c>
      <c r="Y1135">
        <f>(Z1135/AA1135*100)</f>
        <v>0</v>
      </c>
      <c r="Z1135">
        <f>DT1135*(DY1135+DZ1135)/1000</f>
        <v>0</v>
      </c>
      <c r="AA1135">
        <f>0.61365*exp(17.502*EA1135/(240.97+EA1135))</f>
        <v>0</v>
      </c>
      <c r="AB1135">
        <f>(X1135-DT1135*(DY1135+DZ1135)/1000)</f>
        <v>0</v>
      </c>
      <c r="AC1135">
        <f>(-J1135*44100)</f>
        <v>0</v>
      </c>
      <c r="AD1135">
        <f>2*29.3*R1135*0.92*(EA1135-W1135)</f>
        <v>0</v>
      </c>
      <c r="AE1135">
        <f>2*0.95*5.67E-8*(((EA1135+$B$7)+273)^4-(W1135+273)^4)</f>
        <v>0</v>
      </c>
      <c r="AF1135">
        <f>U1135+AE1135+AC1135+AD1135</f>
        <v>0</v>
      </c>
      <c r="AG1135">
        <f>DX1135*AU1135*(DS1135-DR1135*(1000-AU1135*DU1135)/(1000-AU1135*DT1135))/(100*DL1135)</f>
        <v>0</v>
      </c>
      <c r="AH1135">
        <f>1000*DX1135*AU1135*(DT1135-DU1135)/(100*DL1135*(1000-AU1135*DT1135))</f>
        <v>0</v>
      </c>
      <c r="AI1135">
        <f>(AJ1135 - AK1135 - DY1135*1E3/(8.314*(EA1135+273.15)) * AM1135/DX1135 * AL1135) * DX1135/(100*DL1135) * (1000 - DU1135)/1000</f>
        <v>0</v>
      </c>
      <c r="AJ1135">
        <v>1049.51091327558</v>
      </c>
      <c r="AK1135">
        <v>1021.60861212121</v>
      </c>
      <c r="AL1135">
        <v>3.6787630073229</v>
      </c>
      <c r="AM1135">
        <v>65.4933450207612</v>
      </c>
      <c r="AN1135">
        <f>(AP1135 - AO1135 + DY1135*1E3/(8.314*(EA1135+273.15)) * AR1135/DX1135 * AQ1135) * DX1135/(100*DL1135) * 1000/(1000 - AP1135)</f>
        <v>0</v>
      </c>
      <c r="AO1135">
        <v>25.8100120314969</v>
      </c>
      <c r="AP1135">
        <v>57.7948866666666</v>
      </c>
      <c r="AQ1135">
        <v>-0.000528359835710369</v>
      </c>
      <c r="AR1135">
        <v>110.853086517706</v>
      </c>
      <c r="AS1135">
        <v>4</v>
      </c>
      <c r="AT1135">
        <v>1</v>
      </c>
      <c r="AU1135">
        <f>IF(AS1135*$H$13&gt;=AW1135,1.0,(AW1135/(AW1135-AS1135*$H$13)))</f>
        <v>0</v>
      </c>
      <c r="AV1135">
        <f>(AU1135-1)*100</f>
        <v>0</v>
      </c>
      <c r="AW1135">
        <f>MAX(0,($B$13+$C$13*EF1135)/(1+$D$13*EF1135)*DY1135/(EA1135+273)*$E$13)</f>
        <v>0</v>
      </c>
      <c r="AX1135" t="s">
        <v>437</v>
      </c>
      <c r="AY1135" t="s">
        <v>437</v>
      </c>
      <c r="AZ1135">
        <v>0</v>
      </c>
      <c r="BA1135">
        <v>0</v>
      </c>
      <c r="BB1135">
        <f>1-AZ1135/BA1135</f>
        <v>0</v>
      </c>
      <c r="BC1135">
        <v>0</v>
      </c>
      <c r="BD1135" t="s">
        <v>437</v>
      </c>
      <c r="BE1135" t="s">
        <v>437</v>
      </c>
      <c r="BF1135">
        <v>0</v>
      </c>
      <c r="BG1135">
        <v>0</v>
      </c>
      <c r="BH1135">
        <f>1-BF1135/BG1135</f>
        <v>0</v>
      </c>
      <c r="BI1135">
        <v>0.5</v>
      </c>
      <c r="BJ1135">
        <f>DI1135</f>
        <v>0</v>
      </c>
      <c r="BK1135">
        <f>L1135</f>
        <v>0</v>
      </c>
      <c r="BL1135">
        <f>BH1135*BI1135*BJ1135</f>
        <v>0</v>
      </c>
      <c r="BM1135">
        <f>(BK1135-BC1135)/BJ1135</f>
        <v>0</v>
      </c>
      <c r="BN1135">
        <f>(BA1135-BG1135)/BG1135</f>
        <v>0</v>
      </c>
      <c r="BO1135">
        <f>AZ1135/(BB1135+AZ1135/BG1135)</f>
        <v>0</v>
      </c>
      <c r="BP1135" t="s">
        <v>437</v>
      </c>
      <c r="BQ1135">
        <v>0</v>
      </c>
      <c r="BR1135">
        <f>IF(BQ1135&lt;&gt;0, BQ1135, BO1135)</f>
        <v>0</v>
      </c>
      <c r="BS1135">
        <f>1-BR1135/BG1135</f>
        <v>0</v>
      </c>
      <c r="BT1135">
        <f>(BG1135-BF1135)/(BG1135-BR1135)</f>
        <v>0</v>
      </c>
      <c r="BU1135">
        <f>(BA1135-BG1135)/(BA1135-BR1135)</f>
        <v>0</v>
      </c>
      <c r="BV1135">
        <f>(BG1135-BF1135)/(BG1135-AZ1135)</f>
        <v>0</v>
      </c>
      <c r="BW1135">
        <f>(BA1135-BG1135)/(BA1135-AZ1135)</f>
        <v>0</v>
      </c>
      <c r="BX1135">
        <f>(BT1135*BR1135/BF1135)</f>
        <v>0</v>
      </c>
      <c r="BY1135">
        <f>(1-BX1135)</f>
        <v>0</v>
      </c>
      <c r="DH1135">
        <f>$B$11*EG1135+$C$11*EH1135+$F$11*ES1135*(1-EV1135)</f>
        <v>0</v>
      </c>
      <c r="DI1135">
        <f>DH1135*DJ1135</f>
        <v>0</v>
      </c>
      <c r="DJ1135">
        <f>($B$11*$D$9+$C$11*$D$9+$F$11*((FF1135+EX1135)/MAX(FF1135+EX1135+FG1135, 0.1)*$I$9+FG1135/MAX(FF1135+EX1135+FG1135, 0.1)*$J$9))/($B$11+$C$11+$F$11)</f>
        <v>0</v>
      </c>
      <c r="DK1135">
        <f>($B$11*$K$9+$C$11*$K$9+$F$11*((FF1135+EX1135)/MAX(FF1135+EX1135+FG1135, 0.1)*$P$9+FG1135/MAX(FF1135+EX1135+FG1135, 0.1)*$Q$9))/($B$11+$C$11+$F$11)</f>
        <v>0</v>
      </c>
      <c r="DL1135">
        <v>6</v>
      </c>
      <c r="DM1135">
        <v>0.5</v>
      </c>
      <c r="DN1135" t="s">
        <v>438</v>
      </c>
      <c r="DO1135">
        <v>2</v>
      </c>
      <c r="DP1135" t="b">
        <v>1</v>
      </c>
      <c r="DQ1135">
        <v>1761427494.84615</v>
      </c>
      <c r="DR1135">
        <v>938.858538461539</v>
      </c>
      <c r="DS1135">
        <v>1005.46969230769</v>
      </c>
      <c r="DT1135">
        <v>57.7985307692308</v>
      </c>
      <c r="DU1135">
        <v>25.8166846153846</v>
      </c>
      <c r="DV1135">
        <v>937.761384615385</v>
      </c>
      <c r="DW1135">
        <v>57.8426307692308</v>
      </c>
      <c r="DX1135">
        <v>500.002461538462</v>
      </c>
      <c r="DY1135">
        <v>90.1840076923077</v>
      </c>
      <c r="DZ1135">
        <v>0.0401309538461539</v>
      </c>
      <c r="EA1135">
        <v>52.3283846153846</v>
      </c>
      <c r="EB1135">
        <v>48.0590692307692</v>
      </c>
      <c r="EC1135">
        <v>999.9</v>
      </c>
      <c r="ED1135">
        <v>0</v>
      </c>
      <c r="EE1135">
        <v>0</v>
      </c>
      <c r="EF1135">
        <v>9996.05384615385</v>
      </c>
      <c r="EG1135">
        <v>0</v>
      </c>
      <c r="EH1135">
        <v>1209.18846153846</v>
      </c>
      <c r="EI1135">
        <v>-66.6105692307692</v>
      </c>
      <c r="EJ1135">
        <v>996.451846153846</v>
      </c>
      <c r="EK1135">
        <v>1032.11538461538</v>
      </c>
      <c r="EL1135">
        <v>31.9818384615385</v>
      </c>
      <c r="EM1135">
        <v>1005.46969230769</v>
      </c>
      <c r="EN1135">
        <v>25.8166846153846</v>
      </c>
      <c r="EO1135">
        <v>5.21250076923077</v>
      </c>
      <c r="EP1135">
        <v>2.32825076923077</v>
      </c>
      <c r="EQ1135">
        <v>33.5573769230769</v>
      </c>
      <c r="ER1135">
        <v>19.8732230769231</v>
      </c>
      <c r="ES1135">
        <v>1200.06384615385</v>
      </c>
      <c r="ET1135">
        <v>0.966998538461539</v>
      </c>
      <c r="EU1135">
        <v>0.0330016076923077</v>
      </c>
      <c r="EV1135">
        <v>0</v>
      </c>
      <c r="EW1135">
        <v>988.172615384615</v>
      </c>
      <c r="EX1135">
        <v>5.00059</v>
      </c>
      <c r="EY1135">
        <v>13031.1153846154</v>
      </c>
      <c r="EZ1135">
        <v>10359.2692307692</v>
      </c>
      <c r="FA1135">
        <v>64.062</v>
      </c>
      <c r="FB1135">
        <v>65.1918461538462</v>
      </c>
      <c r="FC1135">
        <v>64.062</v>
      </c>
      <c r="FD1135">
        <v>65</v>
      </c>
      <c r="FE1135">
        <v>65.375</v>
      </c>
      <c r="FF1135">
        <v>1155.62538461538</v>
      </c>
      <c r="FG1135">
        <v>39.4384615384615</v>
      </c>
      <c r="FH1135">
        <v>0</v>
      </c>
      <c r="FI1135">
        <v>1761427463.5</v>
      </c>
      <c r="FJ1135">
        <v>0</v>
      </c>
      <c r="FK1135">
        <v>988.26732</v>
      </c>
      <c r="FL1135">
        <v>9.45076922279831</v>
      </c>
      <c r="FM1135">
        <v>123.03076916889</v>
      </c>
      <c r="FN1135">
        <v>13031.892</v>
      </c>
      <c r="FO1135">
        <v>15</v>
      </c>
      <c r="FP1135">
        <v>0</v>
      </c>
      <c r="FQ1135" t="s">
        <v>439</v>
      </c>
      <c r="FR1135">
        <v>0</v>
      </c>
      <c r="FS1135">
        <v>0</v>
      </c>
      <c r="FT1135">
        <v>0</v>
      </c>
      <c r="FU1135">
        <v>0</v>
      </c>
      <c r="FV1135">
        <v>0</v>
      </c>
      <c r="FW1135">
        <v>0</v>
      </c>
      <c r="FX1135">
        <v>0</v>
      </c>
      <c r="FY1135">
        <v>0</v>
      </c>
      <c r="FZ1135">
        <v>0</v>
      </c>
      <c r="GA1135">
        <v>0</v>
      </c>
      <c r="GB1135">
        <v>0</v>
      </c>
      <c r="GC1135">
        <v>-66.4503238095238</v>
      </c>
      <c r="GD1135">
        <v>-6.49736883116905</v>
      </c>
      <c r="GE1135">
        <v>1.08522729412289</v>
      </c>
      <c r="GF1135">
        <v>0</v>
      </c>
      <c r="GG1135">
        <v>987.749382352941</v>
      </c>
      <c r="GH1135">
        <v>9.41116882468749</v>
      </c>
      <c r="GI1135">
        <v>0.943027446881014</v>
      </c>
      <c r="GJ1135">
        <v>-1</v>
      </c>
      <c r="GK1135">
        <v>31.9799285714286</v>
      </c>
      <c r="GL1135">
        <v>0.0510545454545717</v>
      </c>
      <c r="GM1135">
        <v>0.00730186817955269</v>
      </c>
      <c r="GN1135">
        <v>1</v>
      </c>
      <c r="GO1135">
        <v>1</v>
      </c>
      <c r="GP1135">
        <v>2</v>
      </c>
      <c r="GQ1135" t="s">
        <v>446</v>
      </c>
      <c r="GR1135">
        <v>3.12623</v>
      </c>
      <c r="GS1135">
        <v>2.71804</v>
      </c>
      <c r="GT1135">
        <v>0.152605</v>
      </c>
      <c r="GU1135">
        <v>0.159026</v>
      </c>
      <c r="GV1135">
        <v>0.178868</v>
      </c>
      <c r="GW1135">
        <v>0.102269</v>
      </c>
      <c r="GX1135">
        <v>30195.7</v>
      </c>
      <c r="GY1135">
        <v>31634.1</v>
      </c>
      <c r="GZ1135">
        <v>32391.8</v>
      </c>
      <c r="HA1135">
        <v>34215</v>
      </c>
      <c r="HB1135">
        <v>38314.8</v>
      </c>
      <c r="HC1135">
        <v>44337.2</v>
      </c>
      <c r="HD1135">
        <v>50960.9</v>
      </c>
      <c r="HE1135">
        <v>54911.9</v>
      </c>
      <c r="HF1135">
        <v>1.65567</v>
      </c>
      <c r="HG1135">
        <v>1.50425</v>
      </c>
      <c r="HH1135">
        <v>-0.154711</v>
      </c>
      <c r="HI1135">
        <v>0</v>
      </c>
      <c r="HJ1135">
        <v>50.4864</v>
      </c>
      <c r="HK1135">
        <v>999.9</v>
      </c>
      <c r="HL1135">
        <v>55.897</v>
      </c>
      <c r="HM1135">
        <v>30.434</v>
      </c>
      <c r="HN1135">
        <v>27.0697</v>
      </c>
      <c r="HO1135">
        <v>59.8671</v>
      </c>
      <c r="HP1135">
        <v>40.5329</v>
      </c>
      <c r="HQ1135">
        <v>1</v>
      </c>
      <c r="HR1135">
        <v>2.65392</v>
      </c>
      <c r="HS1135">
        <v>1.85001</v>
      </c>
      <c r="HT1135">
        <v>20.101</v>
      </c>
      <c r="HU1135">
        <v>5.18554</v>
      </c>
      <c r="HV1135">
        <v>12.0159</v>
      </c>
      <c r="HW1135">
        <v>4.96695</v>
      </c>
      <c r="HX1135">
        <v>3.29593</v>
      </c>
      <c r="HY1135">
        <v>9999</v>
      </c>
      <c r="HZ1135">
        <v>9999</v>
      </c>
      <c r="IA1135">
        <v>999.9</v>
      </c>
      <c r="IB1135">
        <v>9999</v>
      </c>
      <c r="IC1135">
        <v>1.86325</v>
      </c>
      <c r="ID1135">
        <v>1.86811</v>
      </c>
      <c r="IE1135">
        <v>1.86783</v>
      </c>
      <c r="IF1135">
        <v>1.86905</v>
      </c>
      <c r="IG1135">
        <v>1.86981</v>
      </c>
      <c r="IH1135">
        <v>1.86585</v>
      </c>
      <c r="II1135">
        <v>1.86693</v>
      </c>
      <c r="IJ1135">
        <v>1.86835</v>
      </c>
      <c r="IK1135">
        <v>5</v>
      </c>
      <c r="IL1135">
        <v>0</v>
      </c>
      <c r="IM1135">
        <v>0</v>
      </c>
      <c r="IN1135">
        <v>0</v>
      </c>
      <c r="IO1135" t="s">
        <v>441</v>
      </c>
      <c r="IP1135" t="s">
        <v>442</v>
      </c>
      <c r="IQ1135" t="s">
        <v>443</v>
      </c>
      <c r="IR1135" t="s">
        <v>443</v>
      </c>
      <c r="IS1135" t="s">
        <v>443</v>
      </c>
      <c r="IT1135" t="s">
        <v>443</v>
      </c>
      <c r="IU1135">
        <v>0</v>
      </c>
      <c r="IV1135">
        <v>100</v>
      </c>
      <c r="IW1135">
        <v>100</v>
      </c>
      <c r="IX1135">
        <v>1.097</v>
      </c>
      <c r="IY1135">
        <v>-0.0441</v>
      </c>
      <c r="IZ1135">
        <v>1.09748391826392</v>
      </c>
      <c r="JA1135">
        <v>0</v>
      </c>
      <c r="JB1135">
        <v>0</v>
      </c>
      <c r="JC1135">
        <v>0</v>
      </c>
      <c r="JD1135">
        <v>-0.0441141096964596</v>
      </c>
      <c r="JE1135">
        <v>0</v>
      </c>
      <c r="JF1135">
        <v>0</v>
      </c>
      <c r="JG1135">
        <v>0</v>
      </c>
      <c r="JH1135">
        <v>5</v>
      </c>
      <c r="JI1135">
        <v>2273</v>
      </c>
      <c r="JJ1135">
        <v>1</v>
      </c>
      <c r="JK1135">
        <v>24</v>
      </c>
      <c r="JL1135">
        <v>29357125.1</v>
      </c>
      <c r="JM1135">
        <v>29357125.1</v>
      </c>
      <c r="JN1135">
        <v>2.11304</v>
      </c>
      <c r="JO1135">
        <v>2.61353</v>
      </c>
      <c r="JP1135">
        <v>1.54785</v>
      </c>
      <c r="JQ1135">
        <v>2.31445</v>
      </c>
      <c r="JR1135">
        <v>1.64673</v>
      </c>
      <c r="JS1135">
        <v>2.34497</v>
      </c>
      <c r="JT1135">
        <v>34.3497</v>
      </c>
      <c r="JU1135">
        <v>24.1838</v>
      </c>
      <c r="JV1135">
        <v>18</v>
      </c>
      <c r="JW1135">
        <v>489.45</v>
      </c>
      <c r="JX1135">
        <v>379.687</v>
      </c>
      <c r="JY1135">
        <v>50.2176</v>
      </c>
      <c r="JZ1135">
        <v>56.7477</v>
      </c>
      <c r="KA1135">
        <v>30.0012</v>
      </c>
      <c r="KB1135">
        <v>56.0961</v>
      </c>
      <c r="KC1135">
        <v>55.8989</v>
      </c>
      <c r="KD1135">
        <v>42.3607</v>
      </c>
      <c r="KE1135">
        <v>0</v>
      </c>
      <c r="KF1135">
        <v>100</v>
      </c>
      <c r="KG1135">
        <v>50.1768</v>
      </c>
      <c r="KH1135">
        <v>1053.57</v>
      </c>
      <c r="KI1135">
        <v>26.2864</v>
      </c>
      <c r="KJ1135">
        <v>92.331</v>
      </c>
      <c r="KK1135">
        <v>88.8266</v>
      </c>
    </row>
    <row r="1136" spans="1:297">
      <c r="A1136">
        <v>1120</v>
      </c>
      <c r="B1136">
        <v>1761427508</v>
      </c>
      <c r="C1136">
        <v>19327</v>
      </c>
      <c r="D1136" t="s">
        <v>2693</v>
      </c>
      <c r="E1136" t="s">
        <v>2694</v>
      </c>
      <c r="F1136">
        <v>5</v>
      </c>
      <c r="G1136" t="s">
        <v>2568</v>
      </c>
      <c r="H1136" t="s">
        <v>436</v>
      </c>
      <c r="I1136">
        <v>1761427499.84615</v>
      </c>
      <c r="J1136">
        <f>(K1136)/1000</f>
        <v>0</v>
      </c>
      <c r="K1136">
        <f>IF(DP1136, AN1136, AH1136)</f>
        <v>0</v>
      </c>
      <c r="L1136">
        <f>IF(DP1136, AI1136, AG1136)</f>
        <v>0</v>
      </c>
      <c r="M1136">
        <f>DR1136 - IF(AU1136&gt;1, L1136*DL1136*100.0/(AW1136), 0)</f>
        <v>0</v>
      </c>
      <c r="N1136">
        <f>((T1136-J1136/2)*M1136-L1136)/(T1136+J1136/2)</f>
        <v>0</v>
      </c>
      <c r="O1136">
        <f>N1136*(DY1136+DZ1136)/1000.0</f>
        <v>0</v>
      </c>
      <c r="P1136">
        <f>(DR1136 - IF(AU1136&gt;1, L1136*DL1136*100.0/(AW1136), 0))*(DY1136+DZ1136)/1000.0</f>
        <v>0</v>
      </c>
      <c r="Q1136">
        <f>2.0/((1/S1136-1/R1136)+SIGN(S1136)*SQRT((1/S1136-1/R1136)*(1/S1136-1/R1136) + 4*DM1136/((DM1136+1)*(DM1136+1))*(2*1/S1136*1/R1136-1/R1136*1/R1136)))</f>
        <v>0</v>
      </c>
      <c r="R1136">
        <f>IF(LEFT(DN1136,1)&lt;&gt;"0",IF(LEFT(DN1136,1)="1",3.0,DO1136),$D$5+$E$5*(EF1136*DY1136/($K$5*1000))+$F$5*(EF1136*DY1136/($K$5*1000))*MAX(MIN(DL1136,$J$5),$I$5)*MAX(MIN(DL1136,$J$5),$I$5)+$G$5*MAX(MIN(DL1136,$J$5),$I$5)*(EF1136*DY1136/($K$5*1000))+$H$5*(EF1136*DY1136/($K$5*1000))*(EF1136*DY1136/($K$5*1000)))</f>
        <v>0</v>
      </c>
      <c r="S1136">
        <f>J1136*(1000-(1000*0.61365*exp(17.502*W1136/(240.97+W1136))/(DY1136+DZ1136)+DT1136)/2)/(1000*0.61365*exp(17.502*W1136/(240.97+W1136))/(DY1136+DZ1136)-DT1136)</f>
        <v>0</v>
      </c>
      <c r="T1136">
        <f>1/((DM1136+1)/(Q1136/1.6)+1/(R1136/1.37)) + DM1136/((DM1136+1)/(Q1136/1.6) + DM1136/(R1136/1.37))</f>
        <v>0</v>
      </c>
      <c r="U1136">
        <f>(DH1136*DK1136)</f>
        <v>0</v>
      </c>
      <c r="V1136">
        <f>(EA1136+(U1136+2*0.95*5.67E-8*(((EA1136+$B$7)+273)^4-(EA1136+273)^4)-44100*J1136)/(1.84*29.3*R1136+8*0.95*5.67E-8*(EA1136+273)^3))</f>
        <v>0</v>
      </c>
      <c r="W1136">
        <f>($C$7*EB1136+$D$7*EC1136+$E$7*V1136)</f>
        <v>0</v>
      </c>
      <c r="X1136">
        <f>0.61365*exp(17.502*W1136/(240.97+W1136))</f>
        <v>0</v>
      </c>
      <c r="Y1136">
        <f>(Z1136/AA1136*100)</f>
        <v>0</v>
      </c>
      <c r="Z1136">
        <f>DT1136*(DY1136+DZ1136)/1000</f>
        <v>0</v>
      </c>
      <c r="AA1136">
        <f>0.61365*exp(17.502*EA1136/(240.97+EA1136))</f>
        <v>0</v>
      </c>
      <c r="AB1136">
        <f>(X1136-DT1136*(DY1136+DZ1136)/1000)</f>
        <v>0</v>
      </c>
      <c r="AC1136">
        <f>(-J1136*44100)</f>
        <v>0</v>
      </c>
      <c r="AD1136">
        <f>2*29.3*R1136*0.92*(EA1136-W1136)</f>
        <v>0</v>
      </c>
      <c r="AE1136">
        <f>2*0.95*5.67E-8*(((EA1136+$B$7)+273)^4-(W1136+273)^4)</f>
        <v>0</v>
      </c>
      <c r="AF1136">
        <f>U1136+AE1136+AC1136+AD1136</f>
        <v>0</v>
      </c>
      <c r="AG1136">
        <f>DX1136*AU1136*(DS1136-DR1136*(1000-AU1136*DU1136)/(1000-AU1136*DT1136))/(100*DL1136)</f>
        <v>0</v>
      </c>
      <c r="AH1136">
        <f>1000*DX1136*AU1136*(DT1136-DU1136)/(100*DL1136*(1000-AU1136*DT1136))</f>
        <v>0</v>
      </c>
      <c r="AI1136">
        <f>(AJ1136 - AK1136 - DY1136*1E3/(8.314*(EA1136+273.15)) * AM1136/DX1136 * AL1136) * DX1136/(100*DL1136) * (1000 - DU1136)/1000</f>
        <v>0</v>
      </c>
      <c r="AJ1136">
        <v>1065.45628308665</v>
      </c>
      <c r="AK1136">
        <v>1038.16345454545</v>
      </c>
      <c r="AL1136">
        <v>3.27945526891045</v>
      </c>
      <c r="AM1136">
        <v>65.4933450207612</v>
      </c>
      <c r="AN1136">
        <f>(AP1136 - AO1136 + DY1136*1E3/(8.314*(EA1136+273.15)) * AR1136/DX1136 * AQ1136) * DX1136/(100*DL1136) * 1000/(1000 - AP1136)</f>
        <v>0</v>
      </c>
      <c r="AO1136">
        <v>25.8037472342481</v>
      </c>
      <c r="AP1136">
        <v>57.7810690909091</v>
      </c>
      <c r="AQ1136">
        <v>-0.00127815626876728</v>
      </c>
      <c r="AR1136">
        <v>110.853086517706</v>
      </c>
      <c r="AS1136">
        <v>4</v>
      </c>
      <c r="AT1136">
        <v>1</v>
      </c>
      <c r="AU1136">
        <f>IF(AS1136*$H$13&gt;=AW1136,1.0,(AW1136/(AW1136-AS1136*$H$13)))</f>
        <v>0</v>
      </c>
      <c r="AV1136">
        <f>(AU1136-1)*100</f>
        <v>0</v>
      </c>
      <c r="AW1136">
        <f>MAX(0,($B$13+$C$13*EF1136)/(1+$D$13*EF1136)*DY1136/(EA1136+273)*$E$13)</f>
        <v>0</v>
      </c>
      <c r="AX1136" t="s">
        <v>437</v>
      </c>
      <c r="AY1136" t="s">
        <v>437</v>
      </c>
      <c r="AZ1136">
        <v>0</v>
      </c>
      <c r="BA1136">
        <v>0</v>
      </c>
      <c r="BB1136">
        <f>1-AZ1136/BA1136</f>
        <v>0</v>
      </c>
      <c r="BC1136">
        <v>0</v>
      </c>
      <c r="BD1136" t="s">
        <v>437</v>
      </c>
      <c r="BE1136" t="s">
        <v>437</v>
      </c>
      <c r="BF1136">
        <v>0</v>
      </c>
      <c r="BG1136">
        <v>0</v>
      </c>
      <c r="BH1136">
        <f>1-BF1136/BG1136</f>
        <v>0</v>
      </c>
      <c r="BI1136">
        <v>0.5</v>
      </c>
      <c r="BJ1136">
        <f>DI1136</f>
        <v>0</v>
      </c>
      <c r="BK1136">
        <f>L1136</f>
        <v>0</v>
      </c>
      <c r="BL1136">
        <f>BH1136*BI1136*BJ1136</f>
        <v>0</v>
      </c>
      <c r="BM1136">
        <f>(BK1136-BC1136)/BJ1136</f>
        <v>0</v>
      </c>
      <c r="BN1136">
        <f>(BA1136-BG1136)/BG1136</f>
        <v>0</v>
      </c>
      <c r="BO1136">
        <f>AZ1136/(BB1136+AZ1136/BG1136)</f>
        <v>0</v>
      </c>
      <c r="BP1136" t="s">
        <v>437</v>
      </c>
      <c r="BQ1136">
        <v>0</v>
      </c>
      <c r="BR1136">
        <f>IF(BQ1136&lt;&gt;0, BQ1136, BO1136)</f>
        <v>0</v>
      </c>
      <c r="BS1136">
        <f>1-BR1136/BG1136</f>
        <v>0</v>
      </c>
      <c r="BT1136">
        <f>(BG1136-BF1136)/(BG1136-BR1136)</f>
        <v>0</v>
      </c>
      <c r="BU1136">
        <f>(BA1136-BG1136)/(BA1136-BR1136)</f>
        <v>0</v>
      </c>
      <c r="BV1136">
        <f>(BG1136-BF1136)/(BG1136-AZ1136)</f>
        <v>0</v>
      </c>
      <c r="BW1136">
        <f>(BA1136-BG1136)/(BA1136-AZ1136)</f>
        <v>0</v>
      </c>
      <c r="BX1136">
        <f>(BT1136*BR1136/BF1136)</f>
        <v>0</v>
      </c>
      <c r="BY1136">
        <f>(1-BX1136)</f>
        <v>0</v>
      </c>
      <c r="DH1136">
        <f>$B$11*EG1136+$C$11*EH1136+$F$11*ES1136*(1-EV1136)</f>
        <v>0</v>
      </c>
      <c r="DI1136">
        <f>DH1136*DJ1136</f>
        <v>0</v>
      </c>
      <c r="DJ1136">
        <f>($B$11*$D$9+$C$11*$D$9+$F$11*((FF1136+EX1136)/MAX(FF1136+EX1136+FG1136, 0.1)*$I$9+FG1136/MAX(FF1136+EX1136+FG1136, 0.1)*$J$9))/($B$11+$C$11+$F$11)</f>
        <v>0</v>
      </c>
      <c r="DK1136">
        <f>($B$11*$K$9+$C$11*$K$9+$F$11*((FF1136+EX1136)/MAX(FF1136+EX1136+FG1136, 0.1)*$P$9+FG1136/MAX(FF1136+EX1136+FG1136, 0.1)*$Q$9))/($B$11+$C$11+$F$11)</f>
        <v>0</v>
      </c>
      <c r="DL1136">
        <v>6</v>
      </c>
      <c r="DM1136">
        <v>0.5</v>
      </c>
      <c r="DN1136" t="s">
        <v>438</v>
      </c>
      <c r="DO1136">
        <v>2</v>
      </c>
      <c r="DP1136" t="b">
        <v>1</v>
      </c>
      <c r="DQ1136">
        <v>1761427499.84615</v>
      </c>
      <c r="DR1136">
        <v>955.144153846154</v>
      </c>
      <c r="DS1136">
        <v>1021.92823076923</v>
      </c>
      <c r="DT1136">
        <v>57.7945</v>
      </c>
      <c r="DU1136">
        <v>25.8115076923077</v>
      </c>
      <c r="DV1136">
        <v>954.046846153846</v>
      </c>
      <c r="DW1136">
        <v>57.8386076923077</v>
      </c>
      <c r="DX1136">
        <v>500.019538461538</v>
      </c>
      <c r="DY1136">
        <v>90.1844923076923</v>
      </c>
      <c r="DZ1136">
        <v>0.0400750076923077</v>
      </c>
      <c r="EA1136">
        <v>52.3234923076923</v>
      </c>
      <c r="EB1136">
        <v>48.0543461538462</v>
      </c>
      <c r="EC1136">
        <v>999.9</v>
      </c>
      <c r="ED1136">
        <v>0</v>
      </c>
      <c r="EE1136">
        <v>0</v>
      </c>
      <c r="EF1136">
        <v>9990.28461538462</v>
      </c>
      <c r="EG1136">
        <v>0</v>
      </c>
      <c r="EH1136">
        <v>1209.13615384615</v>
      </c>
      <c r="EI1136">
        <v>-66.7834769230769</v>
      </c>
      <c r="EJ1136">
        <v>1013.73207692308</v>
      </c>
      <c r="EK1136">
        <v>1049.00461538462</v>
      </c>
      <c r="EL1136">
        <v>31.9829846153846</v>
      </c>
      <c r="EM1136">
        <v>1021.92823076923</v>
      </c>
      <c r="EN1136">
        <v>25.8115076923077</v>
      </c>
      <c r="EO1136">
        <v>5.21216615384615</v>
      </c>
      <c r="EP1136">
        <v>2.32779692307692</v>
      </c>
      <c r="EQ1136">
        <v>33.5562307692308</v>
      </c>
      <c r="ER1136">
        <v>19.8700692307692</v>
      </c>
      <c r="ES1136">
        <v>1200.03307692308</v>
      </c>
      <c r="ET1136">
        <v>0.966999769230769</v>
      </c>
      <c r="EU1136">
        <v>0.0330004</v>
      </c>
      <c r="EV1136">
        <v>0</v>
      </c>
      <c r="EW1136">
        <v>988.863615384615</v>
      </c>
      <c r="EX1136">
        <v>5.00059</v>
      </c>
      <c r="EY1136">
        <v>13041.0076923077</v>
      </c>
      <c r="EZ1136">
        <v>10359.0076923077</v>
      </c>
      <c r="FA1136">
        <v>64.0716923076923</v>
      </c>
      <c r="FB1136">
        <v>65.1918461538462</v>
      </c>
      <c r="FC1136">
        <v>64.0765384615385</v>
      </c>
      <c r="FD1136">
        <v>65.0095384615385</v>
      </c>
      <c r="FE1136">
        <v>65.375</v>
      </c>
      <c r="FF1136">
        <v>1155.59692307692</v>
      </c>
      <c r="FG1136">
        <v>39.4361538461538</v>
      </c>
      <c r="FH1136">
        <v>0</v>
      </c>
      <c r="FI1136">
        <v>1761427468.9</v>
      </c>
      <c r="FJ1136">
        <v>0</v>
      </c>
      <c r="FK1136">
        <v>989.012346153846</v>
      </c>
      <c r="FL1136">
        <v>7.82041025807014</v>
      </c>
      <c r="FM1136">
        <v>123.92136754662</v>
      </c>
      <c r="FN1136">
        <v>13042.6269230769</v>
      </c>
      <c r="FO1136">
        <v>15</v>
      </c>
      <c r="FP1136">
        <v>0</v>
      </c>
      <c r="FQ1136" t="s">
        <v>439</v>
      </c>
      <c r="FR1136">
        <v>0</v>
      </c>
      <c r="FS1136">
        <v>0</v>
      </c>
      <c r="FT1136">
        <v>0</v>
      </c>
      <c r="FU1136">
        <v>0</v>
      </c>
      <c r="FV1136">
        <v>0</v>
      </c>
      <c r="FW1136">
        <v>0</v>
      </c>
      <c r="FX1136">
        <v>0</v>
      </c>
      <c r="FY1136">
        <v>0</v>
      </c>
      <c r="FZ1136">
        <v>0</v>
      </c>
      <c r="GA1136">
        <v>0</v>
      </c>
      <c r="GB1136">
        <v>0</v>
      </c>
      <c r="GC1136">
        <v>-66.72486</v>
      </c>
      <c r="GD1136">
        <v>-4.93396691729324</v>
      </c>
      <c r="GE1136">
        <v>0.99968169904225</v>
      </c>
      <c r="GF1136">
        <v>0</v>
      </c>
      <c r="GG1136">
        <v>988.45405882353</v>
      </c>
      <c r="GH1136">
        <v>8.7132773204306</v>
      </c>
      <c r="GI1136">
        <v>0.877732001882137</v>
      </c>
      <c r="GJ1136">
        <v>-1</v>
      </c>
      <c r="GK1136">
        <v>31.981</v>
      </c>
      <c r="GL1136">
        <v>0.0328511278195865</v>
      </c>
      <c r="GM1136">
        <v>0.00711842679248722</v>
      </c>
      <c r="GN1136">
        <v>1</v>
      </c>
      <c r="GO1136">
        <v>1</v>
      </c>
      <c r="GP1136">
        <v>2</v>
      </c>
      <c r="GQ1136" t="s">
        <v>446</v>
      </c>
      <c r="GR1136">
        <v>3.12617</v>
      </c>
      <c r="GS1136">
        <v>2.71799</v>
      </c>
      <c r="GT1136">
        <v>0.154227</v>
      </c>
      <c r="GU1136">
        <v>0.16055</v>
      </c>
      <c r="GV1136">
        <v>0.178828</v>
      </c>
      <c r="GW1136">
        <v>0.102249</v>
      </c>
      <c r="GX1136">
        <v>30136.8</v>
      </c>
      <c r="GY1136">
        <v>31575.6</v>
      </c>
      <c r="GZ1136">
        <v>32391.1</v>
      </c>
      <c r="HA1136">
        <v>34214.3</v>
      </c>
      <c r="HB1136">
        <v>38316.2</v>
      </c>
      <c r="HC1136">
        <v>44337.4</v>
      </c>
      <c r="HD1136">
        <v>50960.2</v>
      </c>
      <c r="HE1136">
        <v>54910.8</v>
      </c>
      <c r="HF1136">
        <v>1.65543</v>
      </c>
      <c r="HG1136">
        <v>1.50425</v>
      </c>
      <c r="HH1136">
        <v>-0.154734</v>
      </c>
      <c r="HI1136">
        <v>0</v>
      </c>
      <c r="HJ1136">
        <v>50.5048</v>
      </c>
      <c r="HK1136">
        <v>999.9</v>
      </c>
      <c r="HL1136">
        <v>55.897</v>
      </c>
      <c r="HM1136">
        <v>30.454</v>
      </c>
      <c r="HN1136">
        <v>27.1022</v>
      </c>
      <c r="HO1136">
        <v>60.2071</v>
      </c>
      <c r="HP1136">
        <v>40.5208</v>
      </c>
      <c r="HQ1136">
        <v>1</v>
      </c>
      <c r="HR1136">
        <v>2.65483</v>
      </c>
      <c r="HS1136">
        <v>1.84666</v>
      </c>
      <c r="HT1136">
        <v>20.101</v>
      </c>
      <c r="HU1136">
        <v>5.18509</v>
      </c>
      <c r="HV1136">
        <v>12.0159</v>
      </c>
      <c r="HW1136">
        <v>4.9667</v>
      </c>
      <c r="HX1136">
        <v>3.29588</v>
      </c>
      <c r="HY1136">
        <v>9999</v>
      </c>
      <c r="HZ1136">
        <v>9999</v>
      </c>
      <c r="IA1136">
        <v>999.9</v>
      </c>
      <c r="IB1136">
        <v>9999</v>
      </c>
      <c r="IC1136">
        <v>1.86325</v>
      </c>
      <c r="ID1136">
        <v>1.86812</v>
      </c>
      <c r="IE1136">
        <v>1.86783</v>
      </c>
      <c r="IF1136">
        <v>1.86905</v>
      </c>
      <c r="IG1136">
        <v>1.86981</v>
      </c>
      <c r="IH1136">
        <v>1.86586</v>
      </c>
      <c r="II1136">
        <v>1.86694</v>
      </c>
      <c r="IJ1136">
        <v>1.86838</v>
      </c>
      <c r="IK1136">
        <v>5</v>
      </c>
      <c r="IL1136">
        <v>0</v>
      </c>
      <c r="IM1136">
        <v>0</v>
      </c>
      <c r="IN1136">
        <v>0</v>
      </c>
      <c r="IO1136" t="s">
        <v>441</v>
      </c>
      <c r="IP1136" t="s">
        <v>442</v>
      </c>
      <c r="IQ1136" t="s">
        <v>443</v>
      </c>
      <c r="IR1136" t="s">
        <v>443</v>
      </c>
      <c r="IS1136" t="s">
        <v>443</v>
      </c>
      <c r="IT1136" t="s">
        <v>443</v>
      </c>
      <c r="IU1136">
        <v>0</v>
      </c>
      <c r="IV1136">
        <v>100</v>
      </c>
      <c r="IW1136">
        <v>100</v>
      </c>
      <c r="IX1136">
        <v>1.097</v>
      </c>
      <c r="IY1136">
        <v>-0.0441</v>
      </c>
      <c r="IZ1136">
        <v>1.09748391826392</v>
      </c>
      <c r="JA1136">
        <v>0</v>
      </c>
      <c r="JB1136">
        <v>0</v>
      </c>
      <c r="JC1136">
        <v>0</v>
      </c>
      <c r="JD1136">
        <v>-0.0441141096964596</v>
      </c>
      <c r="JE1136">
        <v>0</v>
      </c>
      <c r="JF1136">
        <v>0</v>
      </c>
      <c r="JG1136">
        <v>0</v>
      </c>
      <c r="JH1136">
        <v>5</v>
      </c>
      <c r="JI1136">
        <v>2273</v>
      </c>
      <c r="JJ1136">
        <v>1</v>
      </c>
      <c r="JK1136">
        <v>24</v>
      </c>
      <c r="JL1136">
        <v>29357125.1</v>
      </c>
      <c r="JM1136">
        <v>29357125.1</v>
      </c>
      <c r="JN1136">
        <v>2.13623</v>
      </c>
      <c r="JO1136">
        <v>2.61353</v>
      </c>
      <c r="JP1136">
        <v>1.54785</v>
      </c>
      <c r="JQ1136">
        <v>2.31445</v>
      </c>
      <c r="JR1136">
        <v>1.64551</v>
      </c>
      <c r="JS1136">
        <v>2.37305</v>
      </c>
      <c r="JT1136">
        <v>34.3269</v>
      </c>
      <c r="JU1136">
        <v>24.1838</v>
      </c>
      <c r="JV1136">
        <v>18</v>
      </c>
      <c r="JW1136">
        <v>489.263</v>
      </c>
      <c r="JX1136">
        <v>379.692</v>
      </c>
      <c r="JY1136">
        <v>50.1644</v>
      </c>
      <c r="JZ1136">
        <v>56.7548</v>
      </c>
      <c r="KA1136">
        <v>30.0011</v>
      </c>
      <c r="KB1136">
        <v>56.0961</v>
      </c>
      <c r="KC1136">
        <v>55.8999</v>
      </c>
      <c r="KD1136">
        <v>42.9171</v>
      </c>
      <c r="KE1136">
        <v>0</v>
      </c>
      <c r="KF1136">
        <v>100</v>
      </c>
      <c r="KG1136">
        <v>50.1246</v>
      </c>
      <c r="KH1136">
        <v>1074.22</v>
      </c>
      <c r="KI1136">
        <v>26.2864</v>
      </c>
      <c r="KJ1136">
        <v>92.3295</v>
      </c>
      <c r="KK1136">
        <v>88.8249</v>
      </c>
    </row>
    <row r="1137" spans="1:297">
      <c r="A1137">
        <v>1121</v>
      </c>
      <c r="B1137">
        <v>1761427513</v>
      </c>
      <c r="C1137">
        <v>19332</v>
      </c>
      <c r="D1137" t="s">
        <v>2695</v>
      </c>
      <c r="E1137" t="s">
        <v>2696</v>
      </c>
      <c r="F1137">
        <v>5</v>
      </c>
      <c r="G1137" t="s">
        <v>2568</v>
      </c>
      <c r="H1137" t="s">
        <v>436</v>
      </c>
      <c r="I1137">
        <v>1761427504.84615</v>
      </c>
      <c r="J1137">
        <f>(K1137)/1000</f>
        <v>0</v>
      </c>
      <c r="K1137">
        <f>IF(DP1137, AN1137, AH1137)</f>
        <v>0</v>
      </c>
      <c r="L1137">
        <f>IF(DP1137, AI1137, AG1137)</f>
        <v>0</v>
      </c>
      <c r="M1137">
        <f>DR1137 - IF(AU1137&gt;1, L1137*DL1137*100.0/(AW1137), 0)</f>
        <v>0</v>
      </c>
      <c r="N1137">
        <f>((T1137-J1137/2)*M1137-L1137)/(T1137+J1137/2)</f>
        <v>0</v>
      </c>
      <c r="O1137">
        <f>N1137*(DY1137+DZ1137)/1000.0</f>
        <v>0</v>
      </c>
      <c r="P1137">
        <f>(DR1137 - IF(AU1137&gt;1, L1137*DL1137*100.0/(AW1137), 0))*(DY1137+DZ1137)/1000.0</f>
        <v>0</v>
      </c>
      <c r="Q1137">
        <f>2.0/((1/S1137-1/R1137)+SIGN(S1137)*SQRT((1/S1137-1/R1137)*(1/S1137-1/R1137) + 4*DM1137/((DM1137+1)*(DM1137+1))*(2*1/S1137*1/R1137-1/R1137*1/R1137)))</f>
        <v>0</v>
      </c>
      <c r="R1137">
        <f>IF(LEFT(DN1137,1)&lt;&gt;"0",IF(LEFT(DN1137,1)="1",3.0,DO1137),$D$5+$E$5*(EF1137*DY1137/($K$5*1000))+$F$5*(EF1137*DY1137/($K$5*1000))*MAX(MIN(DL1137,$J$5),$I$5)*MAX(MIN(DL1137,$J$5),$I$5)+$G$5*MAX(MIN(DL1137,$J$5),$I$5)*(EF1137*DY1137/($K$5*1000))+$H$5*(EF1137*DY1137/($K$5*1000))*(EF1137*DY1137/($K$5*1000)))</f>
        <v>0</v>
      </c>
      <c r="S1137">
        <f>J1137*(1000-(1000*0.61365*exp(17.502*W1137/(240.97+W1137))/(DY1137+DZ1137)+DT1137)/2)/(1000*0.61365*exp(17.502*W1137/(240.97+W1137))/(DY1137+DZ1137)-DT1137)</f>
        <v>0</v>
      </c>
      <c r="T1137">
        <f>1/((DM1137+1)/(Q1137/1.6)+1/(R1137/1.37)) + DM1137/((DM1137+1)/(Q1137/1.6) + DM1137/(R1137/1.37))</f>
        <v>0</v>
      </c>
      <c r="U1137">
        <f>(DH1137*DK1137)</f>
        <v>0</v>
      </c>
      <c r="V1137">
        <f>(EA1137+(U1137+2*0.95*5.67E-8*(((EA1137+$B$7)+273)^4-(EA1137+273)^4)-44100*J1137)/(1.84*29.3*R1137+8*0.95*5.67E-8*(EA1137+273)^3))</f>
        <v>0</v>
      </c>
      <c r="W1137">
        <f>($C$7*EB1137+$D$7*EC1137+$E$7*V1137)</f>
        <v>0</v>
      </c>
      <c r="X1137">
        <f>0.61365*exp(17.502*W1137/(240.97+W1137))</f>
        <v>0</v>
      </c>
      <c r="Y1137">
        <f>(Z1137/AA1137*100)</f>
        <v>0</v>
      </c>
      <c r="Z1137">
        <f>DT1137*(DY1137+DZ1137)/1000</f>
        <v>0</v>
      </c>
      <c r="AA1137">
        <f>0.61365*exp(17.502*EA1137/(240.97+EA1137))</f>
        <v>0</v>
      </c>
      <c r="AB1137">
        <f>(X1137-DT1137*(DY1137+DZ1137)/1000)</f>
        <v>0</v>
      </c>
      <c r="AC1137">
        <f>(-J1137*44100)</f>
        <v>0</v>
      </c>
      <c r="AD1137">
        <f>2*29.3*R1137*0.92*(EA1137-W1137)</f>
        <v>0</v>
      </c>
      <c r="AE1137">
        <f>2*0.95*5.67E-8*(((EA1137+$B$7)+273)^4-(W1137+273)^4)</f>
        <v>0</v>
      </c>
      <c r="AF1137">
        <f>U1137+AE1137+AC1137+AD1137</f>
        <v>0</v>
      </c>
      <c r="AG1137">
        <f>DX1137*AU1137*(DS1137-DR1137*(1000-AU1137*DU1137)/(1000-AU1137*DT1137))/(100*DL1137)</f>
        <v>0</v>
      </c>
      <c r="AH1137">
        <f>1000*DX1137*AU1137*(DT1137-DU1137)/(100*DL1137*(1000-AU1137*DT1137))</f>
        <v>0</v>
      </c>
      <c r="AI1137">
        <f>(AJ1137 - AK1137 - DY1137*1E3/(8.314*(EA1137+273.15)) * AM1137/DX1137 * AL1137) * DX1137/(100*DL1137) * (1000 - DU1137)/1000</f>
        <v>0</v>
      </c>
      <c r="AJ1137">
        <v>1080.87733305615</v>
      </c>
      <c r="AK1137">
        <v>1054.06115151515</v>
      </c>
      <c r="AL1137">
        <v>3.14490622727738</v>
      </c>
      <c r="AM1137">
        <v>65.4933450207612</v>
      </c>
      <c r="AN1137">
        <f>(AP1137 - AO1137 + DY1137*1E3/(8.314*(EA1137+273.15)) * AR1137/DX1137 * AQ1137) * DX1137/(100*DL1137) * 1000/(1000 - AP1137)</f>
        <v>0</v>
      </c>
      <c r="AO1137">
        <v>25.7974364759272</v>
      </c>
      <c r="AP1137">
        <v>57.7538448484849</v>
      </c>
      <c r="AQ1137">
        <v>-0.0050488608593236</v>
      </c>
      <c r="AR1137">
        <v>110.853086517706</v>
      </c>
      <c r="AS1137">
        <v>5</v>
      </c>
      <c r="AT1137">
        <v>1</v>
      </c>
      <c r="AU1137">
        <f>IF(AS1137*$H$13&gt;=AW1137,1.0,(AW1137/(AW1137-AS1137*$H$13)))</f>
        <v>0</v>
      </c>
      <c r="AV1137">
        <f>(AU1137-1)*100</f>
        <v>0</v>
      </c>
      <c r="AW1137">
        <f>MAX(0,($B$13+$C$13*EF1137)/(1+$D$13*EF1137)*DY1137/(EA1137+273)*$E$13)</f>
        <v>0</v>
      </c>
      <c r="AX1137" t="s">
        <v>437</v>
      </c>
      <c r="AY1137" t="s">
        <v>437</v>
      </c>
      <c r="AZ1137">
        <v>0</v>
      </c>
      <c r="BA1137">
        <v>0</v>
      </c>
      <c r="BB1137">
        <f>1-AZ1137/BA1137</f>
        <v>0</v>
      </c>
      <c r="BC1137">
        <v>0</v>
      </c>
      <c r="BD1137" t="s">
        <v>437</v>
      </c>
      <c r="BE1137" t="s">
        <v>437</v>
      </c>
      <c r="BF1137">
        <v>0</v>
      </c>
      <c r="BG1137">
        <v>0</v>
      </c>
      <c r="BH1137">
        <f>1-BF1137/BG1137</f>
        <v>0</v>
      </c>
      <c r="BI1137">
        <v>0.5</v>
      </c>
      <c r="BJ1137">
        <f>DI1137</f>
        <v>0</v>
      </c>
      <c r="BK1137">
        <f>L1137</f>
        <v>0</v>
      </c>
      <c r="BL1137">
        <f>BH1137*BI1137*BJ1137</f>
        <v>0</v>
      </c>
      <c r="BM1137">
        <f>(BK1137-BC1137)/BJ1137</f>
        <v>0</v>
      </c>
      <c r="BN1137">
        <f>(BA1137-BG1137)/BG1137</f>
        <v>0</v>
      </c>
      <c r="BO1137">
        <f>AZ1137/(BB1137+AZ1137/BG1137)</f>
        <v>0</v>
      </c>
      <c r="BP1137" t="s">
        <v>437</v>
      </c>
      <c r="BQ1137">
        <v>0</v>
      </c>
      <c r="BR1137">
        <f>IF(BQ1137&lt;&gt;0, BQ1137, BO1137)</f>
        <v>0</v>
      </c>
      <c r="BS1137">
        <f>1-BR1137/BG1137</f>
        <v>0</v>
      </c>
      <c r="BT1137">
        <f>(BG1137-BF1137)/(BG1137-BR1137)</f>
        <v>0</v>
      </c>
      <c r="BU1137">
        <f>(BA1137-BG1137)/(BA1137-BR1137)</f>
        <v>0</v>
      </c>
      <c r="BV1137">
        <f>(BG1137-BF1137)/(BG1137-AZ1137)</f>
        <v>0</v>
      </c>
      <c r="BW1137">
        <f>(BA1137-BG1137)/(BA1137-AZ1137)</f>
        <v>0</v>
      </c>
      <c r="BX1137">
        <f>(BT1137*BR1137/BF1137)</f>
        <v>0</v>
      </c>
      <c r="BY1137">
        <f>(1-BX1137)</f>
        <v>0</v>
      </c>
      <c r="DH1137">
        <f>$B$11*EG1137+$C$11*EH1137+$F$11*ES1137*(1-EV1137)</f>
        <v>0</v>
      </c>
      <c r="DI1137">
        <f>DH1137*DJ1137</f>
        <v>0</v>
      </c>
      <c r="DJ1137">
        <f>($B$11*$D$9+$C$11*$D$9+$F$11*((FF1137+EX1137)/MAX(FF1137+EX1137+FG1137, 0.1)*$I$9+FG1137/MAX(FF1137+EX1137+FG1137, 0.1)*$J$9))/($B$11+$C$11+$F$11)</f>
        <v>0</v>
      </c>
      <c r="DK1137">
        <f>($B$11*$K$9+$C$11*$K$9+$F$11*((FF1137+EX1137)/MAX(FF1137+EX1137+FG1137, 0.1)*$P$9+FG1137/MAX(FF1137+EX1137+FG1137, 0.1)*$Q$9))/($B$11+$C$11+$F$11)</f>
        <v>0</v>
      </c>
      <c r="DL1137">
        <v>6</v>
      </c>
      <c r="DM1137">
        <v>0.5</v>
      </c>
      <c r="DN1137" t="s">
        <v>438</v>
      </c>
      <c r="DO1137">
        <v>2</v>
      </c>
      <c r="DP1137" t="b">
        <v>1</v>
      </c>
      <c r="DQ1137">
        <v>1761427504.84615</v>
      </c>
      <c r="DR1137">
        <v>971.089923076923</v>
      </c>
      <c r="DS1137">
        <v>1038.28615384615</v>
      </c>
      <c r="DT1137">
        <v>57.7832615384615</v>
      </c>
      <c r="DU1137">
        <v>25.8053461538462</v>
      </c>
      <c r="DV1137">
        <v>969.992615384615</v>
      </c>
      <c r="DW1137">
        <v>57.8273692307692</v>
      </c>
      <c r="DX1137">
        <v>500.006461538462</v>
      </c>
      <c r="DY1137">
        <v>90.1847615384615</v>
      </c>
      <c r="DZ1137">
        <v>0.0400749076923077</v>
      </c>
      <c r="EA1137">
        <v>52.3184692307692</v>
      </c>
      <c r="EB1137">
        <v>48.0542692307692</v>
      </c>
      <c r="EC1137">
        <v>999.9</v>
      </c>
      <c r="ED1137">
        <v>0</v>
      </c>
      <c r="EE1137">
        <v>0</v>
      </c>
      <c r="EF1137">
        <v>9992.78615384615</v>
      </c>
      <c r="EG1137">
        <v>0</v>
      </c>
      <c r="EH1137">
        <v>1209.08307692308</v>
      </c>
      <c r="EI1137">
        <v>-67.1952307692308</v>
      </c>
      <c r="EJ1137">
        <v>1030.64307692308</v>
      </c>
      <c r="EK1137">
        <v>1065.78846153846</v>
      </c>
      <c r="EL1137">
        <v>31.9779153846154</v>
      </c>
      <c r="EM1137">
        <v>1038.28615384615</v>
      </c>
      <c r="EN1137">
        <v>25.8053461538462</v>
      </c>
      <c r="EO1137">
        <v>5.21116846153846</v>
      </c>
      <c r="EP1137">
        <v>2.32724923076923</v>
      </c>
      <c r="EQ1137">
        <v>33.5528153846154</v>
      </c>
      <c r="ER1137">
        <v>19.8662615384615</v>
      </c>
      <c r="ES1137">
        <v>1200.02615384615</v>
      </c>
      <c r="ET1137">
        <v>0.966999846153846</v>
      </c>
      <c r="EU1137">
        <v>0.0330003923076923</v>
      </c>
      <c r="EV1137">
        <v>0</v>
      </c>
      <c r="EW1137">
        <v>989.602</v>
      </c>
      <c r="EX1137">
        <v>5.00059</v>
      </c>
      <c r="EY1137">
        <v>13051.3769230769</v>
      </c>
      <c r="EZ1137">
        <v>10358.9461538462</v>
      </c>
      <c r="FA1137">
        <v>64.0862307692308</v>
      </c>
      <c r="FB1137">
        <v>65.2112307692308</v>
      </c>
      <c r="FC1137">
        <v>64.0959230769231</v>
      </c>
      <c r="FD1137">
        <v>65.0238461538462</v>
      </c>
      <c r="FE1137">
        <v>65.375</v>
      </c>
      <c r="FF1137">
        <v>1155.59</v>
      </c>
      <c r="FG1137">
        <v>39.4361538461539</v>
      </c>
      <c r="FH1137">
        <v>0</v>
      </c>
      <c r="FI1137">
        <v>1761427473.7</v>
      </c>
      <c r="FJ1137">
        <v>0</v>
      </c>
      <c r="FK1137">
        <v>989.704692307692</v>
      </c>
      <c r="FL1137">
        <v>8.31596581557325</v>
      </c>
      <c r="FM1137">
        <v>124.711111115658</v>
      </c>
      <c r="FN1137">
        <v>13052.5384615385</v>
      </c>
      <c r="FO1137">
        <v>15</v>
      </c>
      <c r="FP1137">
        <v>0</v>
      </c>
      <c r="FQ1137" t="s">
        <v>439</v>
      </c>
      <c r="FR1137">
        <v>0</v>
      </c>
      <c r="FS1137">
        <v>0</v>
      </c>
      <c r="FT1137">
        <v>0</v>
      </c>
      <c r="FU1137">
        <v>0</v>
      </c>
      <c r="FV1137">
        <v>0</v>
      </c>
      <c r="FW1137">
        <v>0</v>
      </c>
      <c r="FX1137">
        <v>0</v>
      </c>
      <c r="FY1137">
        <v>0</v>
      </c>
      <c r="FZ1137">
        <v>0</v>
      </c>
      <c r="GA1137">
        <v>0</v>
      </c>
      <c r="GB1137">
        <v>0</v>
      </c>
      <c r="GC1137">
        <v>-66.8175238095238</v>
      </c>
      <c r="GD1137">
        <v>-3.21806493506501</v>
      </c>
      <c r="GE1137">
        <v>1.00069527539357</v>
      </c>
      <c r="GF1137">
        <v>0</v>
      </c>
      <c r="GG1137">
        <v>989.168764705882</v>
      </c>
      <c r="GH1137">
        <v>8.49478991701792</v>
      </c>
      <c r="GI1137">
        <v>0.853573218156651</v>
      </c>
      <c r="GJ1137">
        <v>-1</v>
      </c>
      <c r="GK1137">
        <v>31.9779619047619</v>
      </c>
      <c r="GL1137">
        <v>-0.0502285714285664</v>
      </c>
      <c r="GM1137">
        <v>0.0104028144630593</v>
      </c>
      <c r="GN1137">
        <v>1</v>
      </c>
      <c r="GO1137">
        <v>1</v>
      </c>
      <c r="GP1137">
        <v>2</v>
      </c>
      <c r="GQ1137" t="s">
        <v>446</v>
      </c>
      <c r="GR1137">
        <v>3.12638</v>
      </c>
      <c r="GS1137">
        <v>2.71781</v>
      </c>
      <c r="GT1137">
        <v>0.15578</v>
      </c>
      <c r="GU1137">
        <v>0.162282</v>
      </c>
      <c r="GV1137">
        <v>0.178802</v>
      </c>
      <c r="GW1137">
        <v>0.102227</v>
      </c>
      <c r="GX1137">
        <v>30080.5</v>
      </c>
      <c r="GY1137">
        <v>31509.4</v>
      </c>
      <c r="GZ1137">
        <v>32390.5</v>
      </c>
      <c r="HA1137">
        <v>34213.7</v>
      </c>
      <c r="HB1137">
        <v>38316.9</v>
      </c>
      <c r="HC1137">
        <v>44337.7</v>
      </c>
      <c r="HD1137">
        <v>50959.4</v>
      </c>
      <c r="HE1137">
        <v>54909.7</v>
      </c>
      <c r="HF1137">
        <v>1.65543</v>
      </c>
      <c r="HG1137">
        <v>1.50395</v>
      </c>
      <c r="HH1137">
        <v>-0.157028</v>
      </c>
      <c r="HI1137">
        <v>0</v>
      </c>
      <c r="HJ1137">
        <v>50.5265</v>
      </c>
      <c r="HK1137">
        <v>999.9</v>
      </c>
      <c r="HL1137">
        <v>55.897</v>
      </c>
      <c r="HM1137">
        <v>30.454</v>
      </c>
      <c r="HN1137">
        <v>27.1014</v>
      </c>
      <c r="HO1137">
        <v>60.2171</v>
      </c>
      <c r="HP1137">
        <v>40.4287</v>
      </c>
      <c r="HQ1137">
        <v>1</v>
      </c>
      <c r="HR1137">
        <v>2.65584</v>
      </c>
      <c r="HS1137">
        <v>1.8667</v>
      </c>
      <c r="HT1137">
        <v>20.1006</v>
      </c>
      <c r="HU1137">
        <v>5.18524</v>
      </c>
      <c r="HV1137">
        <v>12.0159</v>
      </c>
      <c r="HW1137">
        <v>4.96675</v>
      </c>
      <c r="HX1137">
        <v>3.29588</v>
      </c>
      <c r="HY1137">
        <v>9999</v>
      </c>
      <c r="HZ1137">
        <v>9999</v>
      </c>
      <c r="IA1137">
        <v>999.9</v>
      </c>
      <c r="IB1137">
        <v>9999</v>
      </c>
      <c r="IC1137">
        <v>1.86325</v>
      </c>
      <c r="ID1137">
        <v>1.8681</v>
      </c>
      <c r="IE1137">
        <v>1.86783</v>
      </c>
      <c r="IF1137">
        <v>1.86905</v>
      </c>
      <c r="IG1137">
        <v>1.86981</v>
      </c>
      <c r="IH1137">
        <v>1.86584</v>
      </c>
      <c r="II1137">
        <v>1.86692</v>
      </c>
      <c r="IJ1137">
        <v>1.86836</v>
      </c>
      <c r="IK1137">
        <v>5</v>
      </c>
      <c r="IL1137">
        <v>0</v>
      </c>
      <c r="IM1137">
        <v>0</v>
      </c>
      <c r="IN1137">
        <v>0</v>
      </c>
      <c r="IO1137" t="s">
        <v>441</v>
      </c>
      <c r="IP1137" t="s">
        <v>442</v>
      </c>
      <c r="IQ1137" t="s">
        <v>443</v>
      </c>
      <c r="IR1137" t="s">
        <v>443</v>
      </c>
      <c r="IS1137" t="s">
        <v>443</v>
      </c>
      <c r="IT1137" t="s">
        <v>443</v>
      </c>
      <c r="IU1137">
        <v>0</v>
      </c>
      <c r="IV1137">
        <v>100</v>
      </c>
      <c r="IW1137">
        <v>100</v>
      </c>
      <c r="IX1137">
        <v>1.098</v>
      </c>
      <c r="IY1137">
        <v>-0.0441</v>
      </c>
      <c r="IZ1137">
        <v>1.09748391826392</v>
      </c>
      <c r="JA1137">
        <v>0</v>
      </c>
      <c r="JB1137">
        <v>0</v>
      </c>
      <c r="JC1137">
        <v>0</v>
      </c>
      <c r="JD1137">
        <v>-0.0441141096964596</v>
      </c>
      <c r="JE1137">
        <v>0</v>
      </c>
      <c r="JF1137">
        <v>0</v>
      </c>
      <c r="JG1137">
        <v>0</v>
      </c>
      <c r="JH1137">
        <v>5</v>
      </c>
      <c r="JI1137">
        <v>2273</v>
      </c>
      <c r="JJ1137">
        <v>1</v>
      </c>
      <c r="JK1137">
        <v>24</v>
      </c>
      <c r="JL1137">
        <v>29357125.2</v>
      </c>
      <c r="JM1137">
        <v>29357125.2</v>
      </c>
      <c r="JN1137">
        <v>2.16919</v>
      </c>
      <c r="JO1137">
        <v>2.62451</v>
      </c>
      <c r="JP1137">
        <v>1.54785</v>
      </c>
      <c r="JQ1137">
        <v>2.31445</v>
      </c>
      <c r="JR1137">
        <v>1.64673</v>
      </c>
      <c r="JS1137">
        <v>2.33643</v>
      </c>
      <c r="JT1137">
        <v>34.3497</v>
      </c>
      <c r="JU1137">
        <v>24.1751</v>
      </c>
      <c r="JV1137">
        <v>18</v>
      </c>
      <c r="JW1137">
        <v>489.305</v>
      </c>
      <c r="JX1137">
        <v>379.532</v>
      </c>
      <c r="JY1137">
        <v>50.1119</v>
      </c>
      <c r="JZ1137">
        <v>56.7593</v>
      </c>
      <c r="KA1137">
        <v>30.0011</v>
      </c>
      <c r="KB1137">
        <v>56.1037</v>
      </c>
      <c r="KC1137">
        <v>55.9064</v>
      </c>
      <c r="KD1137">
        <v>43.4722</v>
      </c>
      <c r="KE1137">
        <v>0</v>
      </c>
      <c r="KF1137">
        <v>100</v>
      </c>
      <c r="KG1137">
        <v>50.0668</v>
      </c>
      <c r="KH1137">
        <v>1087.79</v>
      </c>
      <c r="KI1137">
        <v>26.2864</v>
      </c>
      <c r="KJ1137">
        <v>92.3279</v>
      </c>
      <c r="KK1137">
        <v>88.8232</v>
      </c>
    </row>
    <row r="1138" spans="1:297">
      <c r="A1138">
        <v>1122</v>
      </c>
      <c r="B1138">
        <v>1761427518</v>
      </c>
      <c r="C1138">
        <v>19337</v>
      </c>
      <c r="D1138" t="s">
        <v>2697</v>
      </c>
      <c r="E1138" t="s">
        <v>2698</v>
      </c>
      <c r="F1138">
        <v>5</v>
      </c>
      <c r="G1138" t="s">
        <v>2568</v>
      </c>
      <c r="H1138" t="s">
        <v>436</v>
      </c>
      <c r="I1138">
        <v>1761427509.84615</v>
      </c>
      <c r="J1138">
        <f>(K1138)/1000</f>
        <v>0</v>
      </c>
      <c r="K1138">
        <f>IF(DP1138, AN1138, AH1138)</f>
        <v>0</v>
      </c>
      <c r="L1138">
        <f>IF(DP1138, AI1138, AG1138)</f>
        <v>0</v>
      </c>
      <c r="M1138">
        <f>DR1138 - IF(AU1138&gt;1, L1138*DL1138*100.0/(AW1138), 0)</f>
        <v>0</v>
      </c>
      <c r="N1138">
        <f>((T1138-J1138/2)*M1138-L1138)/(T1138+J1138/2)</f>
        <v>0</v>
      </c>
      <c r="O1138">
        <f>N1138*(DY1138+DZ1138)/1000.0</f>
        <v>0</v>
      </c>
      <c r="P1138">
        <f>(DR1138 - IF(AU1138&gt;1, L1138*DL1138*100.0/(AW1138), 0))*(DY1138+DZ1138)/1000.0</f>
        <v>0</v>
      </c>
      <c r="Q1138">
        <f>2.0/((1/S1138-1/R1138)+SIGN(S1138)*SQRT((1/S1138-1/R1138)*(1/S1138-1/R1138) + 4*DM1138/((DM1138+1)*(DM1138+1))*(2*1/S1138*1/R1138-1/R1138*1/R1138)))</f>
        <v>0</v>
      </c>
      <c r="R1138">
        <f>IF(LEFT(DN1138,1)&lt;&gt;"0",IF(LEFT(DN1138,1)="1",3.0,DO1138),$D$5+$E$5*(EF1138*DY1138/($K$5*1000))+$F$5*(EF1138*DY1138/($K$5*1000))*MAX(MIN(DL1138,$J$5),$I$5)*MAX(MIN(DL1138,$J$5),$I$5)+$G$5*MAX(MIN(DL1138,$J$5),$I$5)*(EF1138*DY1138/($K$5*1000))+$H$5*(EF1138*DY1138/($K$5*1000))*(EF1138*DY1138/($K$5*1000)))</f>
        <v>0</v>
      </c>
      <c r="S1138">
        <f>J1138*(1000-(1000*0.61365*exp(17.502*W1138/(240.97+W1138))/(DY1138+DZ1138)+DT1138)/2)/(1000*0.61365*exp(17.502*W1138/(240.97+W1138))/(DY1138+DZ1138)-DT1138)</f>
        <v>0</v>
      </c>
      <c r="T1138">
        <f>1/((DM1138+1)/(Q1138/1.6)+1/(R1138/1.37)) + DM1138/((DM1138+1)/(Q1138/1.6) + DM1138/(R1138/1.37))</f>
        <v>0</v>
      </c>
      <c r="U1138">
        <f>(DH1138*DK1138)</f>
        <v>0</v>
      </c>
      <c r="V1138">
        <f>(EA1138+(U1138+2*0.95*5.67E-8*(((EA1138+$B$7)+273)^4-(EA1138+273)^4)-44100*J1138)/(1.84*29.3*R1138+8*0.95*5.67E-8*(EA1138+273)^3))</f>
        <v>0</v>
      </c>
      <c r="W1138">
        <f>($C$7*EB1138+$D$7*EC1138+$E$7*V1138)</f>
        <v>0</v>
      </c>
      <c r="X1138">
        <f>0.61365*exp(17.502*W1138/(240.97+W1138))</f>
        <v>0</v>
      </c>
      <c r="Y1138">
        <f>(Z1138/AA1138*100)</f>
        <v>0</v>
      </c>
      <c r="Z1138">
        <f>DT1138*(DY1138+DZ1138)/1000</f>
        <v>0</v>
      </c>
      <c r="AA1138">
        <f>0.61365*exp(17.502*EA1138/(240.97+EA1138))</f>
        <v>0</v>
      </c>
      <c r="AB1138">
        <f>(X1138-DT1138*(DY1138+DZ1138)/1000)</f>
        <v>0</v>
      </c>
      <c r="AC1138">
        <f>(-J1138*44100)</f>
        <v>0</v>
      </c>
      <c r="AD1138">
        <f>2*29.3*R1138*0.92*(EA1138-W1138)</f>
        <v>0</v>
      </c>
      <c r="AE1138">
        <f>2*0.95*5.67E-8*(((EA1138+$B$7)+273)^4-(W1138+273)^4)</f>
        <v>0</v>
      </c>
      <c r="AF1138">
        <f>U1138+AE1138+AC1138+AD1138</f>
        <v>0</v>
      </c>
      <c r="AG1138">
        <f>DX1138*AU1138*(DS1138-DR1138*(1000-AU1138*DU1138)/(1000-AU1138*DT1138))/(100*DL1138)</f>
        <v>0</v>
      </c>
      <c r="AH1138">
        <f>1000*DX1138*AU1138*(DT1138-DU1138)/(100*DL1138*(1000-AU1138*DT1138))</f>
        <v>0</v>
      </c>
      <c r="AI1138">
        <f>(AJ1138 - AK1138 - DY1138*1E3/(8.314*(EA1138+273.15)) * AM1138/DX1138 * AL1138) * DX1138/(100*DL1138) * (1000 - DU1138)/1000</f>
        <v>0</v>
      </c>
      <c r="AJ1138">
        <v>1099.63305226166</v>
      </c>
      <c r="AK1138">
        <v>1071.45218181818</v>
      </c>
      <c r="AL1138">
        <v>3.53574936310828</v>
      </c>
      <c r="AM1138">
        <v>65.4933450207612</v>
      </c>
      <c r="AN1138">
        <f>(AP1138 - AO1138 + DY1138*1E3/(8.314*(EA1138+273.15)) * AR1138/DX1138 * AQ1138) * DX1138/(100*DL1138) * 1000/(1000 - AP1138)</f>
        <v>0</v>
      </c>
      <c r="AO1138">
        <v>25.7892859863979</v>
      </c>
      <c r="AP1138">
        <v>57.7745678787879</v>
      </c>
      <c r="AQ1138">
        <v>0.00527745029702416</v>
      </c>
      <c r="AR1138">
        <v>110.853086517706</v>
      </c>
      <c r="AS1138">
        <v>5</v>
      </c>
      <c r="AT1138">
        <v>1</v>
      </c>
      <c r="AU1138">
        <f>IF(AS1138*$H$13&gt;=AW1138,1.0,(AW1138/(AW1138-AS1138*$H$13)))</f>
        <v>0</v>
      </c>
      <c r="AV1138">
        <f>(AU1138-1)*100</f>
        <v>0</v>
      </c>
      <c r="AW1138">
        <f>MAX(0,($B$13+$C$13*EF1138)/(1+$D$13*EF1138)*DY1138/(EA1138+273)*$E$13)</f>
        <v>0</v>
      </c>
      <c r="AX1138" t="s">
        <v>437</v>
      </c>
      <c r="AY1138" t="s">
        <v>437</v>
      </c>
      <c r="AZ1138">
        <v>0</v>
      </c>
      <c r="BA1138">
        <v>0</v>
      </c>
      <c r="BB1138">
        <f>1-AZ1138/BA1138</f>
        <v>0</v>
      </c>
      <c r="BC1138">
        <v>0</v>
      </c>
      <c r="BD1138" t="s">
        <v>437</v>
      </c>
      <c r="BE1138" t="s">
        <v>437</v>
      </c>
      <c r="BF1138">
        <v>0</v>
      </c>
      <c r="BG1138">
        <v>0</v>
      </c>
      <c r="BH1138">
        <f>1-BF1138/BG1138</f>
        <v>0</v>
      </c>
      <c r="BI1138">
        <v>0.5</v>
      </c>
      <c r="BJ1138">
        <f>DI1138</f>
        <v>0</v>
      </c>
      <c r="BK1138">
        <f>L1138</f>
        <v>0</v>
      </c>
      <c r="BL1138">
        <f>BH1138*BI1138*BJ1138</f>
        <v>0</v>
      </c>
      <c r="BM1138">
        <f>(BK1138-BC1138)/BJ1138</f>
        <v>0</v>
      </c>
      <c r="BN1138">
        <f>(BA1138-BG1138)/BG1138</f>
        <v>0</v>
      </c>
      <c r="BO1138">
        <f>AZ1138/(BB1138+AZ1138/BG1138)</f>
        <v>0</v>
      </c>
      <c r="BP1138" t="s">
        <v>437</v>
      </c>
      <c r="BQ1138">
        <v>0</v>
      </c>
      <c r="BR1138">
        <f>IF(BQ1138&lt;&gt;0, BQ1138, BO1138)</f>
        <v>0</v>
      </c>
      <c r="BS1138">
        <f>1-BR1138/BG1138</f>
        <v>0</v>
      </c>
      <c r="BT1138">
        <f>(BG1138-BF1138)/(BG1138-BR1138)</f>
        <v>0</v>
      </c>
      <c r="BU1138">
        <f>(BA1138-BG1138)/(BA1138-BR1138)</f>
        <v>0</v>
      </c>
      <c r="BV1138">
        <f>(BG1138-BF1138)/(BG1138-AZ1138)</f>
        <v>0</v>
      </c>
      <c r="BW1138">
        <f>(BA1138-BG1138)/(BA1138-AZ1138)</f>
        <v>0</v>
      </c>
      <c r="BX1138">
        <f>(BT1138*BR1138/BF1138)</f>
        <v>0</v>
      </c>
      <c r="BY1138">
        <f>(1-BX1138)</f>
        <v>0</v>
      </c>
      <c r="DH1138">
        <f>$B$11*EG1138+$C$11*EH1138+$F$11*ES1138*(1-EV1138)</f>
        <v>0</v>
      </c>
      <c r="DI1138">
        <f>DH1138*DJ1138</f>
        <v>0</v>
      </c>
      <c r="DJ1138">
        <f>($B$11*$D$9+$C$11*$D$9+$F$11*((FF1138+EX1138)/MAX(FF1138+EX1138+FG1138, 0.1)*$I$9+FG1138/MAX(FF1138+EX1138+FG1138, 0.1)*$J$9))/($B$11+$C$11+$F$11)</f>
        <v>0</v>
      </c>
      <c r="DK1138">
        <f>($B$11*$K$9+$C$11*$K$9+$F$11*((FF1138+EX1138)/MAX(FF1138+EX1138+FG1138, 0.1)*$P$9+FG1138/MAX(FF1138+EX1138+FG1138, 0.1)*$Q$9))/($B$11+$C$11+$F$11)</f>
        <v>0</v>
      </c>
      <c r="DL1138">
        <v>6</v>
      </c>
      <c r="DM1138">
        <v>0.5</v>
      </c>
      <c r="DN1138" t="s">
        <v>438</v>
      </c>
      <c r="DO1138">
        <v>2</v>
      </c>
      <c r="DP1138" t="b">
        <v>1</v>
      </c>
      <c r="DQ1138">
        <v>1761427509.84615</v>
      </c>
      <c r="DR1138">
        <v>986.920538461539</v>
      </c>
      <c r="DS1138">
        <v>1054.69846153846</v>
      </c>
      <c r="DT1138">
        <v>57.7722153846154</v>
      </c>
      <c r="DU1138">
        <v>25.7986230769231</v>
      </c>
      <c r="DV1138">
        <v>985.822538461538</v>
      </c>
      <c r="DW1138">
        <v>57.8163230769231</v>
      </c>
      <c r="DX1138">
        <v>500.020461538462</v>
      </c>
      <c r="DY1138">
        <v>90.1851923076923</v>
      </c>
      <c r="DZ1138">
        <v>0.0400555692307692</v>
      </c>
      <c r="EA1138">
        <v>52.3117076923077</v>
      </c>
      <c r="EB1138">
        <v>48.0505538461538</v>
      </c>
      <c r="EC1138">
        <v>999.9</v>
      </c>
      <c r="ED1138">
        <v>0</v>
      </c>
      <c r="EE1138">
        <v>0</v>
      </c>
      <c r="EF1138">
        <v>9990.09461538461</v>
      </c>
      <c r="EG1138">
        <v>0</v>
      </c>
      <c r="EH1138">
        <v>1209.03384615385</v>
      </c>
      <c r="EI1138">
        <v>-67.7774384615385</v>
      </c>
      <c r="EJ1138">
        <v>1047.43307692308</v>
      </c>
      <c r="EK1138">
        <v>1082.62769230769</v>
      </c>
      <c r="EL1138">
        <v>31.9735846153846</v>
      </c>
      <c r="EM1138">
        <v>1054.69846153846</v>
      </c>
      <c r="EN1138">
        <v>25.7986230769231</v>
      </c>
      <c r="EO1138">
        <v>5.21019692307692</v>
      </c>
      <c r="EP1138">
        <v>2.32665461538462</v>
      </c>
      <c r="EQ1138">
        <v>33.5494769230769</v>
      </c>
      <c r="ER1138">
        <v>19.8621307692308</v>
      </c>
      <c r="ES1138">
        <v>1200.04384615385</v>
      </c>
      <c r="ET1138">
        <v>0.966998769230769</v>
      </c>
      <c r="EU1138">
        <v>0.0330015307692308</v>
      </c>
      <c r="EV1138">
        <v>0</v>
      </c>
      <c r="EW1138">
        <v>990.295769230769</v>
      </c>
      <c r="EX1138">
        <v>5.00059</v>
      </c>
      <c r="EY1138">
        <v>13061.8923076923</v>
      </c>
      <c r="EZ1138">
        <v>10359.1</v>
      </c>
      <c r="FA1138">
        <v>64.1056153846154</v>
      </c>
      <c r="FB1138">
        <v>65.2306153846154</v>
      </c>
      <c r="FC1138">
        <v>64.1153076923077</v>
      </c>
      <c r="FD1138">
        <v>65.0429230769231</v>
      </c>
      <c r="FE1138">
        <v>65.3797692307692</v>
      </c>
      <c r="FF1138">
        <v>1155.60538461538</v>
      </c>
      <c r="FG1138">
        <v>39.4384615384615</v>
      </c>
      <c r="FH1138">
        <v>0</v>
      </c>
      <c r="FI1138">
        <v>1761427478.5</v>
      </c>
      <c r="FJ1138">
        <v>0</v>
      </c>
      <c r="FK1138">
        <v>990.373307692308</v>
      </c>
      <c r="FL1138">
        <v>8.84294015756223</v>
      </c>
      <c r="FM1138">
        <v>122.1094015097</v>
      </c>
      <c r="FN1138">
        <v>13062.2961538462</v>
      </c>
      <c r="FO1138">
        <v>15</v>
      </c>
      <c r="FP1138">
        <v>0</v>
      </c>
      <c r="FQ1138" t="s">
        <v>439</v>
      </c>
      <c r="FR1138">
        <v>0</v>
      </c>
      <c r="FS1138">
        <v>0</v>
      </c>
      <c r="FT1138">
        <v>0</v>
      </c>
      <c r="FU1138">
        <v>0</v>
      </c>
      <c r="FV1138">
        <v>0</v>
      </c>
      <c r="FW1138">
        <v>0</v>
      </c>
      <c r="FX1138">
        <v>0</v>
      </c>
      <c r="FY1138">
        <v>0</v>
      </c>
      <c r="FZ1138">
        <v>0</v>
      </c>
      <c r="GA1138">
        <v>0</v>
      </c>
      <c r="GB1138">
        <v>0</v>
      </c>
      <c r="GC1138">
        <v>-67.888325</v>
      </c>
      <c r="GD1138">
        <v>-5.32580300751874</v>
      </c>
      <c r="GE1138">
        <v>1.25005633148071</v>
      </c>
      <c r="GF1138">
        <v>0</v>
      </c>
      <c r="GG1138">
        <v>989.960235294118</v>
      </c>
      <c r="GH1138">
        <v>8.63508020500155</v>
      </c>
      <c r="GI1138">
        <v>0.861948717555464</v>
      </c>
      <c r="GJ1138">
        <v>-1</v>
      </c>
      <c r="GK1138">
        <v>31.976875</v>
      </c>
      <c r="GL1138">
        <v>-0.0687203007518869</v>
      </c>
      <c r="GM1138">
        <v>0.0105382576833177</v>
      </c>
      <c r="GN1138">
        <v>1</v>
      </c>
      <c r="GO1138">
        <v>1</v>
      </c>
      <c r="GP1138">
        <v>2</v>
      </c>
      <c r="GQ1138" t="s">
        <v>446</v>
      </c>
      <c r="GR1138">
        <v>3.12627</v>
      </c>
      <c r="GS1138">
        <v>2.71788</v>
      </c>
      <c r="GT1138">
        <v>0.15749</v>
      </c>
      <c r="GU1138">
        <v>0.16393</v>
      </c>
      <c r="GV1138">
        <v>0.178826</v>
      </c>
      <c r="GW1138">
        <v>0.102209</v>
      </c>
      <c r="GX1138">
        <v>30018.5</v>
      </c>
      <c r="GY1138">
        <v>31445.4</v>
      </c>
      <c r="GZ1138">
        <v>32389.9</v>
      </c>
      <c r="HA1138">
        <v>34212.1</v>
      </c>
      <c r="HB1138">
        <v>38315.5</v>
      </c>
      <c r="HC1138">
        <v>44337.1</v>
      </c>
      <c r="HD1138">
        <v>50958.4</v>
      </c>
      <c r="HE1138">
        <v>54907.5</v>
      </c>
      <c r="HF1138">
        <v>1.65532</v>
      </c>
      <c r="HG1138">
        <v>1.50382</v>
      </c>
      <c r="HH1138">
        <v>-0.159025</v>
      </c>
      <c r="HI1138">
        <v>0</v>
      </c>
      <c r="HJ1138">
        <v>50.5442</v>
      </c>
      <c r="HK1138">
        <v>999.9</v>
      </c>
      <c r="HL1138">
        <v>55.872</v>
      </c>
      <c r="HM1138">
        <v>30.454</v>
      </c>
      <c r="HN1138">
        <v>27.0909</v>
      </c>
      <c r="HO1138">
        <v>60.0771</v>
      </c>
      <c r="HP1138">
        <v>40.5288</v>
      </c>
      <c r="HQ1138">
        <v>1</v>
      </c>
      <c r="HR1138">
        <v>2.65706</v>
      </c>
      <c r="HS1138">
        <v>1.89866</v>
      </c>
      <c r="HT1138">
        <v>20.1006</v>
      </c>
      <c r="HU1138">
        <v>5.18554</v>
      </c>
      <c r="HV1138">
        <v>12.0159</v>
      </c>
      <c r="HW1138">
        <v>4.96655</v>
      </c>
      <c r="HX1138">
        <v>3.29593</v>
      </c>
      <c r="HY1138">
        <v>9999</v>
      </c>
      <c r="HZ1138">
        <v>9999</v>
      </c>
      <c r="IA1138">
        <v>999.9</v>
      </c>
      <c r="IB1138">
        <v>9999</v>
      </c>
      <c r="IC1138">
        <v>1.86325</v>
      </c>
      <c r="ID1138">
        <v>1.86812</v>
      </c>
      <c r="IE1138">
        <v>1.86783</v>
      </c>
      <c r="IF1138">
        <v>1.86905</v>
      </c>
      <c r="IG1138">
        <v>1.86981</v>
      </c>
      <c r="IH1138">
        <v>1.86584</v>
      </c>
      <c r="II1138">
        <v>1.86693</v>
      </c>
      <c r="IJ1138">
        <v>1.86835</v>
      </c>
      <c r="IK1138">
        <v>5</v>
      </c>
      <c r="IL1138">
        <v>0</v>
      </c>
      <c r="IM1138">
        <v>0</v>
      </c>
      <c r="IN1138">
        <v>0</v>
      </c>
      <c r="IO1138" t="s">
        <v>441</v>
      </c>
      <c r="IP1138" t="s">
        <v>442</v>
      </c>
      <c r="IQ1138" t="s">
        <v>443</v>
      </c>
      <c r="IR1138" t="s">
        <v>443</v>
      </c>
      <c r="IS1138" t="s">
        <v>443</v>
      </c>
      <c r="IT1138" t="s">
        <v>443</v>
      </c>
      <c r="IU1138">
        <v>0</v>
      </c>
      <c r="IV1138">
        <v>100</v>
      </c>
      <c r="IW1138">
        <v>100</v>
      </c>
      <c r="IX1138">
        <v>1.1</v>
      </c>
      <c r="IY1138">
        <v>-0.0441</v>
      </c>
      <c r="IZ1138">
        <v>1.09748391826392</v>
      </c>
      <c r="JA1138">
        <v>0</v>
      </c>
      <c r="JB1138">
        <v>0</v>
      </c>
      <c r="JC1138">
        <v>0</v>
      </c>
      <c r="JD1138">
        <v>-0.0441141096964596</v>
      </c>
      <c r="JE1138">
        <v>0</v>
      </c>
      <c r="JF1138">
        <v>0</v>
      </c>
      <c r="JG1138">
        <v>0</v>
      </c>
      <c r="JH1138">
        <v>5</v>
      </c>
      <c r="JI1138">
        <v>2273</v>
      </c>
      <c r="JJ1138">
        <v>1</v>
      </c>
      <c r="JK1138">
        <v>24</v>
      </c>
      <c r="JL1138">
        <v>29357125.3</v>
      </c>
      <c r="JM1138">
        <v>29357125.3</v>
      </c>
      <c r="JN1138">
        <v>2.19238</v>
      </c>
      <c r="JO1138">
        <v>2.61841</v>
      </c>
      <c r="JP1138">
        <v>1.54785</v>
      </c>
      <c r="JQ1138">
        <v>2.31567</v>
      </c>
      <c r="JR1138">
        <v>1.64673</v>
      </c>
      <c r="JS1138">
        <v>2.27051</v>
      </c>
      <c r="JT1138">
        <v>34.3269</v>
      </c>
      <c r="JU1138">
        <v>24.1751</v>
      </c>
      <c r="JV1138">
        <v>18</v>
      </c>
      <c r="JW1138">
        <v>489.245</v>
      </c>
      <c r="JX1138">
        <v>379.461</v>
      </c>
      <c r="JY1138">
        <v>50.0626</v>
      </c>
      <c r="JZ1138">
        <v>56.7648</v>
      </c>
      <c r="KA1138">
        <v>30.0012</v>
      </c>
      <c r="KB1138">
        <v>56.1065</v>
      </c>
      <c r="KC1138">
        <v>55.9079</v>
      </c>
      <c r="KD1138">
        <v>44.0243</v>
      </c>
      <c r="KE1138">
        <v>0</v>
      </c>
      <c r="KF1138">
        <v>100</v>
      </c>
      <c r="KG1138">
        <v>50.0233</v>
      </c>
      <c r="KH1138">
        <v>1108.2</v>
      </c>
      <c r="KI1138">
        <v>26.2864</v>
      </c>
      <c r="KJ1138">
        <v>92.3261</v>
      </c>
      <c r="KK1138">
        <v>88.8194</v>
      </c>
    </row>
    <row r="1139" spans="1:297">
      <c r="A1139">
        <v>1123</v>
      </c>
      <c r="B1139">
        <v>1761427523</v>
      </c>
      <c r="C1139">
        <v>19342</v>
      </c>
      <c r="D1139" t="s">
        <v>2699</v>
      </c>
      <c r="E1139" t="s">
        <v>2700</v>
      </c>
      <c r="F1139">
        <v>5</v>
      </c>
      <c r="G1139" t="s">
        <v>2568</v>
      </c>
      <c r="H1139" t="s">
        <v>436</v>
      </c>
      <c r="I1139">
        <v>1761427514.84615</v>
      </c>
      <c r="J1139">
        <f>(K1139)/1000</f>
        <v>0</v>
      </c>
      <c r="K1139">
        <f>IF(DP1139, AN1139, AH1139)</f>
        <v>0</v>
      </c>
      <c r="L1139">
        <f>IF(DP1139, AI1139, AG1139)</f>
        <v>0</v>
      </c>
      <c r="M1139">
        <f>DR1139 - IF(AU1139&gt;1, L1139*DL1139*100.0/(AW1139), 0)</f>
        <v>0</v>
      </c>
      <c r="N1139">
        <f>((T1139-J1139/2)*M1139-L1139)/(T1139+J1139/2)</f>
        <v>0</v>
      </c>
      <c r="O1139">
        <f>N1139*(DY1139+DZ1139)/1000.0</f>
        <v>0</v>
      </c>
      <c r="P1139">
        <f>(DR1139 - IF(AU1139&gt;1, L1139*DL1139*100.0/(AW1139), 0))*(DY1139+DZ1139)/1000.0</f>
        <v>0</v>
      </c>
      <c r="Q1139">
        <f>2.0/((1/S1139-1/R1139)+SIGN(S1139)*SQRT((1/S1139-1/R1139)*(1/S1139-1/R1139) + 4*DM1139/((DM1139+1)*(DM1139+1))*(2*1/S1139*1/R1139-1/R1139*1/R1139)))</f>
        <v>0</v>
      </c>
      <c r="R1139">
        <f>IF(LEFT(DN1139,1)&lt;&gt;"0",IF(LEFT(DN1139,1)="1",3.0,DO1139),$D$5+$E$5*(EF1139*DY1139/($K$5*1000))+$F$5*(EF1139*DY1139/($K$5*1000))*MAX(MIN(DL1139,$J$5),$I$5)*MAX(MIN(DL1139,$J$5),$I$5)+$G$5*MAX(MIN(DL1139,$J$5),$I$5)*(EF1139*DY1139/($K$5*1000))+$H$5*(EF1139*DY1139/($K$5*1000))*(EF1139*DY1139/($K$5*1000)))</f>
        <v>0</v>
      </c>
      <c r="S1139">
        <f>J1139*(1000-(1000*0.61365*exp(17.502*W1139/(240.97+W1139))/(DY1139+DZ1139)+DT1139)/2)/(1000*0.61365*exp(17.502*W1139/(240.97+W1139))/(DY1139+DZ1139)-DT1139)</f>
        <v>0</v>
      </c>
      <c r="T1139">
        <f>1/((DM1139+1)/(Q1139/1.6)+1/(R1139/1.37)) + DM1139/((DM1139+1)/(Q1139/1.6) + DM1139/(R1139/1.37))</f>
        <v>0</v>
      </c>
      <c r="U1139">
        <f>(DH1139*DK1139)</f>
        <v>0</v>
      </c>
      <c r="V1139">
        <f>(EA1139+(U1139+2*0.95*5.67E-8*(((EA1139+$B$7)+273)^4-(EA1139+273)^4)-44100*J1139)/(1.84*29.3*R1139+8*0.95*5.67E-8*(EA1139+273)^3))</f>
        <v>0</v>
      </c>
      <c r="W1139">
        <f>($C$7*EB1139+$D$7*EC1139+$E$7*V1139)</f>
        <v>0</v>
      </c>
      <c r="X1139">
        <f>0.61365*exp(17.502*W1139/(240.97+W1139))</f>
        <v>0</v>
      </c>
      <c r="Y1139">
        <f>(Z1139/AA1139*100)</f>
        <v>0</v>
      </c>
      <c r="Z1139">
        <f>DT1139*(DY1139+DZ1139)/1000</f>
        <v>0</v>
      </c>
      <c r="AA1139">
        <f>0.61365*exp(17.502*EA1139/(240.97+EA1139))</f>
        <v>0</v>
      </c>
      <c r="AB1139">
        <f>(X1139-DT1139*(DY1139+DZ1139)/1000)</f>
        <v>0</v>
      </c>
      <c r="AC1139">
        <f>(-J1139*44100)</f>
        <v>0</v>
      </c>
      <c r="AD1139">
        <f>2*29.3*R1139*0.92*(EA1139-W1139)</f>
        <v>0</v>
      </c>
      <c r="AE1139">
        <f>2*0.95*5.67E-8*(((EA1139+$B$7)+273)^4-(W1139+273)^4)</f>
        <v>0</v>
      </c>
      <c r="AF1139">
        <f>U1139+AE1139+AC1139+AD1139</f>
        <v>0</v>
      </c>
      <c r="AG1139">
        <f>DX1139*AU1139*(DS1139-DR1139*(1000-AU1139*DU1139)/(1000-AU1139*DT1139))/(100*DL1139)</f>
        <v>0</v>
      </c>
      <c r="AH1139">
        <f>1000*DX1139*AU1139*(DT1139-DU1139)/(100*DL1139*(1000-AU1139*DT1139))</f>
        <v>0</v>
      </c>
      <c r="AI1139">
        <f>(AJ1139 - AK1139 - DY1139*1E3/(8.314*(EA1139+273.15)) * AM1139/DX1139 * AL1139) * DX1139/(100*DL1139) * (1000 - DU1139)/1000</f>
        <v>0</v>
      </c>
      <c r="AJ1139">
        <v>1116.01464730478</v>
      </c>
      <c r="AK1139">
        <v>1088.19254545455</v>
      </c>
      <c r="AL1139">
        <v>3.31020793585246</v>
      </c>
      <c r="AM1139">
        <v>65.4933450207612</v>
      </c>
      <c r="AN1139">
        <f>(AP1139 - AO1139 + DY1139*1E3/(8.314*(EA1139+273.15)) * AR1139/DX1139 * AQ1139) * DX1139/(100*DL1139) * 1000/(1000 - AP1139)</f>
        <v>0</v>
      </c>
      <c r="AO1139">
        <v>25.7833944036552</v>
      </c>
      <c r="AP1139">
        <v>57.7332272727273</v>
      </c>
      <c r="AQ1139">
        <v>-0.0116270447442441</v>
      </c>
      <c r="AR1139">
        <v>110.853086517706</v>
      </c>
      <c r="AS1139">
        <v>5</v>
      </c>
      <c r="AT1139">
        <v>1</v>
      </c>
      <c r="AU1139">
        <f>IF(AS1139*$H$13&gt;=AW1139,1.0,(AW1139/(AW1139-AS1139*$H$13)))</f>
        <v>0</v>
      </c>
      <c r="AV1139">
        <f>(AU1139-1)*100</f>
        <v>0</v>
      </c>
      <c r="AW1139">
        <f>MAX(0,($B$13+$C$13*EF1139)/(1+$D$13*EF1139)*DY1139/(EA1139+273)*$E$13)</f>
        <v>0</v>
      </c>
      <c r="AX1139" t="s">
        <v>437</v>
      </c>
      <c r="AY1139" t="s">
        <v>437</v>
      </c>
      <c r="AZ1139">
        <v>0</v>
      </c>
      <c r="BA1139">
        <v>0</v>
      </c>
      <c r="BB1139">
        <f>1-AZ1139/BA1139</f>
        <v>0</v>
      </c>
      <c r="BC1139">
        <v>0</v>
      </c>
      <c r="BD1139" t="s">
        <v>437</v>
      </c>
      <c r="BE1139" t="s">
        <v>437</v>
      </c>
      <c r="BF1139">
        <v>0</v>
      </c>
      <c r="BG1139">
        <v>0</v>
      </c>
      <c r="BH1139">
        <f>1-BF1139/BG1139</f>
        <v>0</v>
      </c>
      <c r="BI1139">
        <v>0.5</v>
      </c>
      <c r="BJ1139">
        <f>DI1139</f>
        <v>0</v>
      </c>
      <c r="BK1139">
        <f>L1139</f>
        <v>0</v>
      </c>
      <c r="BL1139">
        <f>BH1139*BI1139*BJ1139</f>
        <v>0</v>
      </c>
      <c r="BM1139">
        <f>(BK1139-BC1139)/BJ1139</f>
        <v>0</v>
      </c>
      <c r="BN1139">
        <f>(BA1139-BG1139)/BG1139</f>
        <v>0</v>
      </c>
      <c r="BO1139">
        <f>AZ1139/(BB1139+AZ1139/BG1139)</f>
        <v>0</v>
      </c>
      <c r="BP1139" t="s">
        <v>437</v>
      </c>
      <c r="BQ1139">
        <v>0</v>
      </c>
      <c r="BR1139">
        <f>IF(BQ1139&lt;&gt;0, BQ1139, BO1139)</f>
        <v>0</v>
      </c>
      <c r="BS1139">
        <f>1-BR1139/BG1139</f>
        <v>0</v>
      </c>
      <c r="BT1139">
        <f>(BG1139-BF1139)/(BG1139-BR1139)</f>
        <v>0</v>
      </c>
      <c r="BU1139">
        <f>(BA1139-BG1139)/(BA1139-BR1139)</f>
        <v>0</v>
      </c>
      <c r="BV1139">
        <f>(BG1139-BF1139)/(BG1139-AZ1139)</f>
        <v>0</v>
      </c>
      <c r="BW1139">
        <f>(BA1139-BG1139)/(BA1139-AZ1139)</f>
        <v>0</v>
      </c>
      <c r="BX1139">
        <f>(BT1139*BR1139/BF1139)</f>
        <v>0</v>
      </c>
      <c r="BY1139">
        <f>(1-BX1139)</f>
        <v>0</v>
      </c>
      <c r="DH1139">
        <f>$B$11*EG1139+$C$11*EH1139+$F$11*ES1139*(1-EV1139)</f>
        <v>0</v>
      </c>
      <c r="DI1139">
        <f>DH1139*DJ1139</f>
        <v>0</v>
      </c>
      <c r="DJ1139">
        <f>($B$11*$D$9+$C$11*$D$9+$F$11*((FF1139+EX1139)/MAX(FF1139+EX1139+FG1139, 0.1)*$I$9+FG1139/MAX(FF1139+EX1139+FG1139, 0.1)*$J$9))/($B$11+$C$11+$F$11)</f>
        <v>0</v>
      </c>
      <c r="DK1139">
        <f>($B$11*$K$9+$C$11*$K$9+$F$11*((FF1139+EX1139)/MAX(FF1139+EX1139+FG1139, 0.1)*$P$9+FG1139/MAX(FF1139+EX1139+FG1139, 0.1)*$Q$9))/($B$11+$C$11+$F$11)</f>
        <v>0</v>
      </c>
      <c r="DL1139">
        <v>6</v>
      </c>
      <c r="DM1139">
        <v>0.5</v>
      </c>
      <c r="DN1139" t="s">
        <v>438</v>
      </c>
      <c r="DO1139">
        <v>2</v>
      </c>
      <c r="DP1139" t="b">
        <v>1</v>
      </c>
      <c r="DQ1139">
        <v>1761427514.84615</v>
      </c>
      <c r="DR1139">
        <v>1002.63384615385</v>
      </c>
      <c r="DS1139">
        <v>1071.04538461538</v>
      </c>
      <c r="DT1139">
        <v>57.7607</v>
      </c>
      <c r="DU1139">
        <v>25.7919076923077</v>
      </c>
      <c r="DV1139">
        <v>1001.53515384615</v>
      </c>
      <c r="DW1139">
        <v>57.8048230769231</v>
      </c>
      <c r="DX1139">
        <v>500.013461538462</v>
      </c>
      <c r="DY1139">
        <v>90.1856846153846</v>
      </c>
      <c r="DZ1139">
        <v>0.0400829769230769</v>
      </c>
      <c r="EA1139">
        <v>52.3061</v>
      </c>
      <c r="EB1139">
        <v>48.0518615384616</v>
      </c>
      <c r="EC1139">
        <v>999.9</v>
      </c>
      <c r="ED1139">
        <v>0</v>
      </c>
      <c r="EE1139">
        <v>0</v>
      </c>
      <c r="EF1139">
        <v>9989.08461538461</v>
      </c>
      <c r="EG1139">
        <v>0</v>
      </c>
      <c r="EH1139">
        <v>1208.99307692308</v>
      </c>
      <c r="EI1139">
        <v>-68.4118384615385</v>
      </c>
      <c r="EJ1139">
        <v>1064.09615384615</v>
      </c>
      <c r="EK1139">
        <v>1099.40076923077</v>
      </c>
      <c r="EL1139">
        <v>31.9688</v>
      </c>
      <c r="EM1139">
        <v>1071.04538461538</v>
      </c>
      <c r="EN1139">
        <v>25.7919076923077</v>
      </c>
      <c r="EO1139">
        <v>5.20918769230769</v>
      </c>
      <c r="EP1139">
        <v>2.32606153846154</v>
      </c>
      <c r="EQ1139">
        <v>33.5460076923077</v>
      </c>
      <c r="ER1139">
        <v>19.8580307692308</v>
      </c>
      <c r="ES1139">
        <v>1200.05923076923</v>
      </c>
      <c r="ET1139">
        <v>0.966997615384615</v>
      </c>
      <c r="EU1139">
        <v>0.0330027</v>
      </c>
      <c r="EV1139">
        <v>0</v>
      </c>
      <c r="EW1139">
        <v>990.998692307692</v>
      </c>
      <c r="EX1139">
        <v>5.00059</v>
      </c>
      <c r="EY1139">
        <v>13072.3307692308</v>
      </c>
      <c r="EZ1139">
        <v>10359.2230769231</v>
      </c>
      <c r="FA1139">
        <v>64.1201538461538</v>
      </c>
      <c r="FB1139">
        <v>65.2451538461538</v>
      </c>
      <c r="FC1139">
        <v>64.125</v>
      </c>
      <c r="FD1139">
        <v>65.0572307692308</v>
      </c>
      <c r="FE1139">
        <v>65.3988461538462</v>
      </c>
      <c r="FF1139">
        <v>1155.61846153846</v>
      </c>
      <c r="FG1139">
        <v>39.4407692307692</v>
      </c>
      <c r="FH1139">
        <v>0</v>
      </c>
      <c r="FI1139">
        <v>1761427483.9</v>
      </c>
      <c r="FJ1139">
        <v>0</v>
      </c>
      <c r="FK1139">
        <v>991.231</v>
      </c>
      <c r="FL1139">
        <v>8.37723074217419</v>
      </c>
      <c r="FM1139">
        <v>117.469230731742</v>
      </c>
      <c r="FN1139">
        <v>13073.812</v>
      </c>
      <c r="FO1139">
        <v>15</v>
      </c>
      <c r="FP1139">
        <v>0</v>
      </c>
      <c r="FQ1139" t="s">
        <v>439</v>
      </c>
      <c r="FR1139">
        <v>0</v>
      </c>
      <c r="FS1139">
        <v>0</v>
      </c>
      <c r="FT1139">
        <v>0</v>
      </c>
      <c r="FU1139">
        <v>0</v>
      </c>
      <c r="FV1139">
        <v>0</v>
      </c>
      <c r="FW1139">
        <v>0</v>
      </c>
      <c r="FX1139">
        <v>0</v>
      </c>
      <c r="FY1139">
        <v>0</v>
      </c>
      <c r="FZ1139">
        <v>0</v>
      </c>
      <c r="GA1139">
        <v>0</v>
      </c>
      <c r="GB1139">
        <v>0</v>
      </c>
      <c r="GC1139">
        <v>-68.1157952380952</v>
      </c>
      <c r="GD1139">
        <v>-10.0790415584415</v>
      </c>
      <c r="GE1139">
        <v>1.35583117521748</v>
      </c>
      <c r="GF1139">
        <v>0</v>
      </c>
      <c r="GG1139">
        <v>990.640676470588</v>
      </c>
      <c r="GH1139">
        <v>8.81724980766349</v>
      </c>
      <c r="GI1139">
        <v>0.888061859285135</v>
      </c>
      <c r="GJ1139">
        <v>-1</v>
      </c>
      <c r="GK1139">
        <v>31.972380952381</v>
      </c>
      <c r="GL1139">
        <v>-0.034418181818176</v>
      </c>
      <c r="GM1139">
        <v>0.00945685032876132</v>
      </c>
      <c r="GN1139">
        <v>1</v>
      </c>
      <c r="GO1139">
        <v>1</v>
      </c>
      <c r="GP1139">
        <v>2</v>
      </c>
      <c r="GQ1139" t="s">
        <v>446</v>
      </c>
      <c r="GR1139">
        <v>3.1263</v>
      </c>
      <c r="GS1139">
        <v>2.71806</v>
      </c>
      <c r="GT1139">
        <v>0.159095</v>
      </c>
      <c r="GU1139">
        <v>0.165645</v>
      </c>
      <c r="GV1139">
        <v>0.178726</v>
      </c>
      <c r="GW1139">
        <v>0.102187</v>
      </c>
      <c r="GX1139">
        <v>29960.2</v>
      </c>
      <c r="GY1139">
        <v>31379.5</v>
      </c>
      <c r="GZ1139">
        <v>32389.1</v>
      </c>
      <c r="HA1139">
        <v>34211.1</v>
      </c>
      <c r="HB1139">
        <v>38319</v>
      </c>
      <c r="HC1139">
        <v>44336.9</v>
      </c>
      <c r="HD1139">
        <v>50957.3</v>
      </c>
      <c r="HE1139">
        <v>54905.9</v>
      </c>
      <c r="HF1139">
        <v>1.65532</v>
      </c>
      <c r="HG1139">
        <v>1.50393</v>
      </c>
      <c r="HH1139">
        <v>-0.157729</v>
      </c>
      <c r="HI1139">
        <v>0</v>
      </c>
      <c r="HJ1139">
        <v>50.5658</v>
      </c>
      <c r="HK1139">
        <v>999.9</v>
      </c>
      <c r="HL1139">
        <v>55.872</v>
      </c>
      <c r="HM1139">
        <v>30.454</v>
      </c>
      <c r="HN1139">
        <v>27.092</v>
      </c>
      <c r="HO1139">
        <v>60.2371</v>
      </c>
      <c r="HP1139">
        <v>40.3125</v>
      </c>
      <c r="HQ1139">
        <v>1</v>
      </c>
      <c r="HR1139">
        <v>2.65828</v>
      </c>
      <c r="HS1139">
        <v>1.9059</v>
      </c>
      <c r="HT1139">
        <v>20.1003</v>
      </c>
      <c r="HU1139">
        <v>5.18584</v>
      </c>
      <c r="HV1139">
        <v>12.0159</v>
      </c>
      <c r="HW1139">
        <v>4.9671</v>
      </c>
      <c r="HX1139">
        <v>3.296</v>
      </c>
      <c r="HY1139">
        <v>9999</v>
      </c>
      <c r="HZ1139">
        <v>9999</v>
      </c>
      <c r="IA1139">
        <v>999.9</v>
      </c>
      <c r="IB1139">
        <v>9999</v>
      </c>
      <c r="IC1139">
        <v>1.86325</v>
      </c>
      <c r="ID1139">
        <v>1.86813</v>
      </c>
      <c r="IE1139">
        <v>1.86783</v>
      </c>
      <c r="IF1139">
        <v>1.86905</v>
      </c>
      <c r="IG1139">
        <v>1.86981</v>
      </c>
      <c r="IH1139">
        <v>1.86586</v>
      </c>
      <c r="II1139">
        <v>1.86693</v>
      </c>
      <c r="IJ1139">
        <v>1.86839</v>
      </c>
      <c r="IK1139">
        <v>5</v>
      </c>
      <c r="IL1139">
        <v>0</v>
      </c>
      <c r="IM1139">
        <v>0</v>
      </c>
      <c r="IN1139">
        <v>0</v>
      </c>
      <c r="IO1139" t="s">
        <v>441</v>
      </c>
      <c r="IP1139" t="s">
        <v>442</v>
      </c>
      <c r="IQ1139" t="s">
        <v>443</v>
      </c>
      <c r="IR1139" t="s">
        <v>443</v>
      </c>
      <c r="IS1139" t="s">
        <v>443</v>
      </c>
      <c r="IT1139" t="s">
        <v>443</v>
      </c>
      <c r="IU1139">
        <v>0</v>
      </c>
      <c r="IV1139">
        <v>100</v>
      </c>
      <c r="IW1139">
        <v>100</v>
      </c>
      <c r="IX1139">
        <v>1.1</v>
      </c>
      <c r="IY1139">
        <v>-0.0441</v>
      </c>
      <c r="IZ1139">
        <v>1.09748391826392</v>
      </c>
      <c r="JA1139">
        <v>0</v>
      </c>
      <c r="JB1139">
        <v>0</v>
      </c>
      <c r="JC1139">
        <v>0</v>
      </c>
      <c r="JD1139">
        <v>-0.0441141096964596</v>
      </c>
      <c r="JE1139">
        <v>0</v>
      </c>
      <c r="JF1139">
        <v>0</v>
      </c>
      <c r="JG1139">
        <v>0</v>
      </c>
      <c r="JH1139">
        <v>5</v>
      </c>
      <c r="JI1139">
        <v>2273</v>
      </c>
      <c r="JJ1139">
        <v>1</v>
      </c>
      <c r="JK1139">
        <v>24</v>
      </c>
      <c r="JL1139">
        <v>29357125.4</v>
      </c>
      <c r="JM1139">
        <v>29357125.4</v>
      </c>
      <c r="JN1139">
        <v>2.22412</v>
      </c>
      <c r="JO1139">
        <v>2.61353</v>
      </c>
      <c r="JP1139">
        <v>1.54785</v>
      </c>
      <c r="JQ1139">
        <v>2.31567</v>
      </c>
      <c r="JR1139">
        <v>1.64673</v>
      </c>
      <c r="JS1139">
        <v>2.40479</v>
      </c>
      <c r="JT1139">
        <v>34.3269</v>
      </c>
      <c r="JU1139">
        <v>24.1838</v>
      </c>
      <c r="JV1139">
        <v>18</v>
      </c>
      <c r="JW1139">
        <v>489.273</v>
      </c>
      <c r="JX1139">
        <v>379.552</v>
      </c>
      <c r="JY1139">
        <v>50.0127</v>
      </c>
      <c r="JZ1139">
        <v>56.773</v>
      </c>
      <c r="KA1139">
        <v>30.0012</v>
      </c>
      <c r="KB1139">
        <v>56.1113</v>
      </c>
      <c r="KC1139">
        <v>55.9148</v>
      </c>
      <c r="KD1139">
        <v>44.5715</v>
      </c>
      <c r="KE1139">
        <v>0</v>
      </c>
      <c r="KF1139">
        <v>100</v>
      </c>
      <c r="KG1139">
        <v>49.9732</v>
      </c>
      <c r="KH1139">
        <v>1121.79</v>
      </c>
      <c r="KI1139">
        <v>26.2864</v>
      </c>
      <c r="KJ1139">
        <v>92.324</v>
      </c>
      <c r="KK1139">
        <v>88.8168</v>
      </c>
    </row>
    <row r="1140" spans="1:297">
      <c r="A1140">
        <v>1124</v>
      </c>
      <c r="B1140">
        <v>1761427528</v>
      </c>
      <c r="C1140">
        <v>19347</v>
      </c>
      <c r="D1140" t="s">
        <v>2701</v>
      </c>
      <c r="E1140" t="s">
        <v>2702</v>
      </c>
      <c r="F1140">
        <v>5</v>
      </c>
      <c r="G1140" t="s">
        <v>2568</v>
      </c>
      <c r="H1140" t="s">
        <v>436</v>
      </c>
      <c r="I1140">
        <v>1761427519.84615</v>
      </c>
      <c r="J1140">
        <f>(K1140)/1000</f>
        <v>0</v>
      </c>
      <c r="K1140">
        <f>IF(DP1140, AN1140, AH1140)</f>
        <v>0</v>
      </c>
      <c r="L1140">
        <f>IF(DP1140, AI1140, AG1140)</f>
        <v>0</v>
      </c>
      <c r="M1140">
        <f>DR1140 - IF(AU1140&gt;1, L1140*DL1140*100.0/(AW1140), 0)</f>
        <v>0</v>
      </c>
      <c r="N1140">
        <f>((T1140-J1140/2)*M1140-L1140)/(T1140+J1140/2)</f>
        <v>0</v>
      </c>
      <c r="O1140">
        <f>N1140*(DY1140+DZ1140)/1000.0</f>
        <v>0</v>
      </c>
      <c r="P1140">
        <f>(DR1140 - IF(AU1140&gt;1, L1140*DL1140*100.0/(AW1140), 0))*(DY1140+DZ1140)/1000.0</f>
        <v>0</v>
      </c>
      <c r="Q1140">
        <f>2.0/((1/S1140-1/R1140)+SIGN(S1140)*SQRT((1/S1140-1/R1140)*(1/S1140-1/R1140) + 4*DM1140/((DM1140+1)*(DM1140+1))*(2*1/S1140*1/R1140-1/R1140*1/R1140)))</f>
        <v>0</v>
      </c>
      <c r="R1140">
        <f>IF(LEFT(DN1140,1)&lt;&gt;"0",IF(LEFT(DN1140,1)="1",3.0,DO1140),$D$5+$E$5*(EF1140*DY1140/($K$5*1000))+$F$5*(EF1140*DY1140/($K$5*1000))*MAX(MIN(DL1140,$J$5),$I$5)*MAX(MIN(DL1140,$J$5),$I$5)+$G$5*MAX(MIN(DL1140,$J$5),$I$5)*(EF1140*DY1140/($K$5*1000))+$H$5*(EF1140*DY1140/($K$5*1000))*(EF1140*DY1140/($K$5*1000)))</f>
        <v>0</v>
      </c>
      <c r="S1140">
        <f>J1140*(1000-(1000*0.61365*exp(17.502*W1140/(240.97+W1140))/(DY1140+DZ1140)+DT1140)/2)/(1000*0.61365*exp(17.502*W1140/(240.97+W1140))/(DY1140+DZ1140)-DT1140)</f>
        <v>0</v>
      </c>
      <c r="T1140">
        <f>1/((DM1140+1)/(Q1140/1.6)+1/(R1140/1.37)) + DM1140/((DM1140+1)/(Q1140/1.6) + DM1140/(R1140/1.37))</f>
        <v>0</v>
      </c>
      <c r="U1140">
        <f>(DH1140*DK1140)</f>
        <v>0</v>
      </c>
      <c r="V1140">
        <f>(EA1140+(U1140+2*0.95*5.67E-8*(((EA1140+$B$7)+273)^4-(EA1140+273)^4)-44100*J1140)/(1.84*29.3*R1140+8*0.95*5.67E-8*(EA1140+273)^3))</f>
        <v>0</v>
      </c>
      <c r="W1140">
        <f>($C$7*EB1140+$D$7*EC1140+$E$7*V1140)</f>
        <v>0</v>
      </c>
      <c r="X1140">
        <f>0.61365*exp(17.502*W1140/(240.97+W1140))</f>
        <v>0</v>
      </c>
      <c r="Y1140">
        <f>(Z1140/AA1140*100)</f>
        <v>0</v>
      </c>
      <c r="Z1140">
        <f>DT1140*(DY1140+DZ1140)/1000</f>
        <v>0</v>
      </c>
      <c r="AA1140">
        <f>0.61365*exp(17.502*EA1140/(240.97+EA1140))</f>
        <v>0</v>
      </c>
      <c r="AB1140">
        <f>(X1140-DT1140*(DY1140+DZ1140)/1000)</f>
        <v>0</v>
      </c>
      <c r="AC1140">
        <f>(-J1140*44100)</f>
        <v>0</v>
      </c>
      <c r="AD1140">
        <f>2*29.3*R1140*0.92*(EA1140-W1140)</f>
        <v>0</v>
      </c>
      <c r="AE1140">
        <f>2*0.95*5.67E-8*(((EA1140+$B$7)+273)^4-(W1140+273)^4)</f>
        <v>0</v>
      </c>
      <c r="AF1140">
        <f>U1140+AE1140+AC1140+AD1140</f>
        <v>0</v>
      </c>
      <c r="AG1140">
        <f>DX1140*AU1140*(DS1140-DR1140*(1000-AU1140*DU1140)/(1000-AU1140*DT1140))/(100*DL1140)</f>
        <v>0</v>
      </c>
      <c r="AH1140">
        <f>1000*DX1140*AU1140*(DT1140-DU1140)/(100*DL1140*(1000-AU1140*DT1140))</f>
        <v>0</v>
      </c>
      <c r="AI1140">
        <f>(AJ1140 - AK1140 - DY1140*1E3/(8.314*(EA1140+273.15)) * AM1140/DX1140 * AL1140) * DX1140/(100*DL1140) * (1000 - DU1140)/1000</f>
        <v>0</v>
      </c>
      <c r="AJ1140">
        <v>1134.74518018551</v>
      </c>
      <c r="AK1140">
        <v>1106.06757575758</v>
      </c>
      <c r="AL1140">
        <v>3.62406803262403</v>
      </c>
      <c r="AM1140">
        <v>65.4933450207612</v>
      </c>
      <c r="AN1140">
        <f>(AP1140 - AO1140 + DY1140*1E3/(8.314*(EA1140+273.15)) * AR1140/DX1140 * AQ1140) * DX1140/(100*DL1140) * 1000/(1000 - AP1140)</f>
        <v>0</v>
      </c>
      <c r="AO1140">
        <v>25.7750229076861</v>
      </c>
      <c r="AP1140">
        <v>57.7159460606061</v>
      </c>
      <c r="AQ1140">
        <v>-0.000354806757648931</v>
      </c>
      <c r="AR1140">
        <v>110.853086517706</v>
      </c>
      <c r="AS1140">
        <v>5</v>
      </c>
      <c r="AT1140">
        <v>1</v>
      </c>
      <c r="AU1140">
        <f>IF(AS1140*$H$13&gt;=AW1140,1.0,(AW1140/(AW1140-AS1140*$H$13)))</f>
        <v>0</v>
      </c>
      <c r="AV1140">
        <f>(AU1140-1)*100</f>
        <v>0</v>
      </c>
      <c r="AW1140">
        <f>MAX(0,($B$13+$C$13*EF1140)/(1+$D$13*EF1140)*DY1140/(EA1140+273)*$E$13)</f>
        <v>0</v>
      </c>
      <c r="AX1140" t="s">
        <v>437</v>
      </c>
      <c r="AY1140" t="s">
        <v>437</v>
      </c>
      <c r="AZ1140">
        <v>0</v>
      </c>
      <c r="BA1140">
        <v>0</v>
      </c>
      <c r="BB1140">
        <f>1-AZ1140/BA1140</f>
        <v>0</v>
      </c>
      <c r="BC1140">
        <v>0</v>
      </c>
      <c r="BD1140" t="s">
        <v>437</v>
      </c>
      <c r="BE1140" t="s">
        <v>437</v>
      </c>
      <c r="BF1140">
        <v>0</v>
      </c>
      <c r="BG1140">
        <v>0</v>
      </c>
      <c r="BH1140">
        <f>1-BF1140/BG1140</f>
        <v>0</v>
      </c>
      <c r="BI1140">
        <v>0.5</v>
      </c>
      <c r="BJ1140">
        <f>DI1140</f>
        <v>0</v>
      </c>
      <c r="BK1140">
        <f>L1140</f>
        <v>0</v>
      </c>
      <c r="BL1140">
        <f>BH1140*BI1140*BJ1140</f>
        <v>0</v>
      </c>
      <c r="BM1140">
        <f>(BK1140-BC1140)/BJ1140</f>
        <v>0</v>
      </c>
      <c r="BN1140">
        <f>(BA1140-BG1140)/BG1140</f>
        <v>0</v>
      </c>
      <c r="BO1140">
        <f>AZ1140/(BB1140+AZ1140/BG1140)</f>
        <v>0</v>
      </c>
      <c r="BP1140" t="s">
        <v>437</v>
      </c>
      <c r="BQ1140">
        <v>0</v>
      </c>
      <c r="BR1140">
        <f>IF(BQ1140&lt;&gt;0, BQ1140, BO1140)</f>
        <v>0</v>
      </c>
      <c r="BS1140">
        <f>1-BR1140/BG1140</f>
        <v>0</v>
      </c>
      <c r="BT1140">
        <f>(BG1140-BF1140)/(BG1140-BR1140)</f>
        <v>0</v>
      </c>
      <c r="BU1140">
        <f>(BA1140-BG1140)/(BA1140-BR1140)</f>
        <v>0</v>
      </c>
      <c r="BV1140">
        <f>(BG1140-BF1140)/(BG1140-AZ1140)</f>
        <v>0</v>
      </c>
      <c r="BW1140">
        <f>(BA1140-BG1140)/(BA1140-AZ1140)</f>
        <v>0</v>
      </c>
      <c r="BX1140">
        <f>(BT1140*BR1140/BF1140)</f>
        <v>0</v>
      </c>
      <c r="BY1140">
        <f>(1-BX1140)</f>
        <v>0</v>
      </c>
      <c r="DH1140">
        <f>$B$11*EG1140+$C$11*EH1140+$F$11*ES1140*(1-EV1140)</f>
        <v>0</v>
      </c>
      <c r="DI1140">
        <f>DH1140*DJ1140</f>
        <v>0</v>
      </c>
      <c r="DJ1140">
        <f>($B$11*$D$9+$C$11*$D$9+$F$11*((FF1140+EX1140)/MAX(FF1140+EX1140+FG1140, 0.1)*$I$9+FG1140/MAX(FF1140+EX1140+FG1140, 0.1)*$J$9))/($B$11+$C$11+$F$11)</f>
        <v>0</v>
      </c>
      <c r="DK1140">
        <f>($B$11*$K$9+$C$11*$K$9+$F$11*((FF1140+EX1140)/MAX(FF1140+EX1140+FG1140, 0.1)*$P$9+FG1140/MAX(FF1140+EX1140+FG1140, 0.1)*$Q$9))/($B$11+$C$11+$F$11)</f>
        <v>0</v>
      </c>
      <c r="DL1140">
        <v>6</v>
      </c>
      <c r="DM1140">
        <v>0.5</v>
      </c>
      <c r="DN1140" t="s">
        <v>438</v>
      </c>
      <c r="DO1140">
        <v>2</v>
      </c>
      <c r="DP1140" t="b">
        <v>1</v>
      </c>
      <c r="DQ1140">
        <v>1761427519.84615</v>
      </c>
      <c r="DR1140">
        <v>1018.63915384615</v>
      </c>
      <c r="DS1140">
        <v>1088.57153846154</v>
      </c>
      <c r="DT1140">
        <v>57.7454923076923</v>
      </c>
      <c r="DU1140">
        <v>25.7844461538462</v>
      </c>
      <c r="DV1140">
        <v>1017.53961538462</v>
      </c>
      <c r="DW1140">
        <v>57.7896153846154</v>
      </c>
      <c r="DX1140">
        <v>500.018923076923</v>
      </c>
      <c r="DY1140">
        <v>90.1863538461538</v>
      </c>
      <c r="DZ1140">
        <v>0.0400384769230769</v>
      </c>
      <c r="EA1140">
        <v>52.2994923076923</v>
      </c>
      <c r="EB1140">
        <v>48.0549769230769</v>
      </c>
      <c r="EC1140">
        <v>999.9</v>
      </c>
      <c r="ED1140">
        <v>0</v>
      </c>
      <c r="EE1140">
        <v>0</v>
      </c>
      <c r="EF1140">
        <v>9992.16384615385</v>
      </c>
      <c r="EG1140">
        <v>0</v>
      </c>
      <c r="EH1140">
        <v>1208.93692307692</v>
      </c>
      <c r="EI1140">
        <v>-69.9333384615385</v>
      </c>
      <c r="EJ1140">
        <v>1081.06538461538</v>
      </c>
      <c r="EK1140">
        <v>1117.38307692308</v>
      </c>
      <c r="EL1140">
        <v>31.9610538461538</v>
      </c>
      <c r="EM1140">
        <v>1088.57153846154</v>
      </c>
      <c r="EN1140">
        <v>25.7844461538462</v>
      </c>
      <c r="EO1140">
        <v>5.20785538461538</v>
      </c>
      <c r="EP1140">
        <v>2.32540538461538</v>
      </c>
      <c r="EQ1140">
        <v>33.5414384615385</v>
      </c>
      <c r="ER1140">
        <v>19.8534846153846</v>
      </c>
      <c r="ES1140">
        <v>1200.07538461538</v>
      </c>
      <c r="ET1140">
        <v>0.966996384615385</v>
      </c>
      <c r="EU1140">
        <v>0.0330039</v>
      </c>
      <c r="EV1140">
        <v>0</v>
      </c>
      <c r="EW1140">
        <v>991.698307692308</v>
      </c>
      <c r="EX1140">
        <v>5.00059</v>
      </c>
      <c r="EY1140">
        <v>13082.7769230769</v>
      </c>
      <c r="EZ1140">
        <v>10359.3615384615</v>
      </c>
      <c r="FA1140">
        <v>64.1297692307692</v>
      </c>
      <c r="FB1140">
        <v>65.25</v>
      </c>
      <c r="FC1140">
        <v>64.125</v>
      </c>
      <c r="FD1140">
        <v>65.0668461538462</v>
      </c>
      <c r="FE1140">
        <v>65.4179230769231</v>
      </c>
      <c r="FF1140">
        <v>1155.63230769231</v>
      </c>
      <c r="FG1140">
        <v>39.4430769230769</v>
      </c>
      <c r="FH1140">
        <v>0</v>
      </c>
      <c r="FI1140">
        <v>1761427488.7</v>
      </c>
      <c r="FJ1140">
        <v>0</v>
      </c>
      <c r="FK1140">
        <v>991.87836</v>
      </c>
      <c r="FL1140">
        <v>8.09623076909677</v>
      </c>
      <c r="FM1140">
        <v>126.530769375657</v>
      </c>
      <c r="FN1140">
        <v>13083.732</v>
      </c>
      <c r="FO1140">
        <v>15</v>
      </c>
      <c r="FP1140">
        <v>0</v>
      </c>
      <c r="FQ1140" t="s">
        <v>439</v>
      </c>
      <c r="FR1140">
        <v>0</v>
      </c>
      <c r="FS1140">
        <v>0</v>
      </c>
      <c r="FT1140">
        <v>0</v>
      </c>
      <c r="FU1140">
        <v>0</v>
      </c>
      <c r="FV1140">
        <v>0</v>
      </c>
      <c r="FW1140">
        <v>0</v>
      </c>
      <c r="FX1140">
        <v>0</v>
      </c>
      <c r="FY1140">
        <v>0</v>
      </c>
      <c r="FZ1140">
        <v>0</v>
      </c>
      <c r="GA1140">
        <v>0</v>
      </c>
      <c r="GB1140">
        <v>0</v>
      </c>
      <c r="GC1140">
        <v>-69.269225</v>
      </c>
      <c r="GD1140">
        <v>-15.2225187969924</v>
      </c>
      <c r="GE1140">
        <v>1.71936282322115</v>
      </c>
      <c r="GF1140">
        <v>0</v>
      </c>
      <c r="GG1140">
        <v>991.323735294118</v>
      </c>
      <c r="GH1140">
        <v>8.27906798646219</v>
      </c>
      <c r="GI1140">
        <v>0.840509450162917</v>
      </c>
      <c r="GJ1140">
        <v>-1</v>
      </c>
      <c r="GK1140">
        <v>31.962015</v>
      </c>
      <c r="GL1140">
        <v>-0.0864947368420841</v>
      </c>
      <c r="GM1140">
        <v>0.014572311930507</v>
      </c>
      <c r="GN1140">
        <v>1</v>
      </c>
      <c r="GO1140">
        <v>1</v>
      </c>
      <c r="GP1140">
        <v>2</v>
      </c>
      <c r="GQ1140" t="s">
        <v>446</v>
      </c>
      <c r="GR1140">
        <v>3.12606</v>
      </c>
      <c r="GS1140">
        <v>2.71797</v>
      </c>
      <c r="GT1140">
        <v>0.160816</v>
      </c>
      <c r="GU1140">
        <v>0.167243</v>
      </c>
      <c r="GV1140">
        <v>0.178706</v>
      </c>
      <c r="GW1140">
        <v>0.102169</v>
      </c>
      <c r="GX1140">
        <v>29897.6</v>
      </c>
      <c r="GY1140">
        <v>31317.8</v>
      </c>
      <c r="GZ1140">
        <v>32388.3</v>
      </c>
      <c r="HA1140">
        <v>34209.9</v>
      </c>
      <c r="HB1140">
        <v>38319.1</v>
      </c>
      <c r="HC1140">
        <v>44336.7</v>
      </c>
      <c r="HD1140">
        <v>50955.9</v>
      </c>
      <c r="HE1140">
        <v>54904.3</v>
      </c>
      <c r="HF1140">
        <v>1.65492</v>
      </c>
      <c r="HG1140">
        <v>1.50405</v>
      </c>
      <c r="HH1140">
        <v>-0.160053</v>
      </c>
      <c r="HI1140">
        <v>0</v>
      </c>
      <c r="HJ1140">
        <v>50.5857</v>
      </c>
      <c r="HK1140">
        <v>999.9</v>
      </c>
      <c r="HL1140">
        <v>55.872</v>
      </c>
      <c r="HM1140">
        <v>30.454</v>
      </c>
      <c r="HN1140">
        <v>27.0909</v>
      </c>
      <c r="HO1140">
        <v>60.1871</v>
      </c>
      <c r="HP1140">
        <v>40.5649</v>
      </c>
      <c r="HQ1140">
        <v>1</v>
      </c>
      <c r="HR1140">
        <v>2.65962</v>
      </c>
      <c r="HS1140">
        <v>1.96194</v>
      </c>
      <c r="HT1140">
        <v>20.0996</v>
      </c>
      <c r="HU1140">
        <v>5.18479</v>
      </c>
      <c r="HV1140">
        <v>12.0159</v>
      </c>
      <c r="HW1140">
        <v>4.9665</v>
      </c>
      <c r="HX1140">
        <v>3.29583</v>
      </c>
      <c r="HY1140">
        <v>9999</v>
      </c>
      <c r="HZ1140">
        <v>9999</v>
      </c>
      <c r="IA1140">
        <v>999.9</v>
      </c>
      <c r="IB1140">
        <v>9999</v>
      </c>
      <c r="IC1140">
        <v>1.86325</v>
      </c>
      <c r="ID1140">
        <v>1.86813</v>
      </c>
      <c r="IE1140">
        <v>1.86784</v>
      </c>
      <c r="IF1140">
        <v>1.86905</v>
      </c>
      <c r="IG1140">
        <v>1.86981</v>
      </c>
      <c r="IH1140">
        <v>1.86586</v>
      </c>
      <c r="II1140">
        <v>1.86696</v>
      </c>
      <c r="IJ1140">
        <v>1.86839</v>
      </c>
      <c r="IK1140">
        <v>5</v>
      </c>
      <c r="IL1140">
        <v>0</v>
      </c>
      <c r="IM1140">
        <v>0</v>
      </c>
      <c r="IN1140">
        <v>0</v>
      </c>
      <c r="IO1140" t="s">
        <v>441</v>
      </c>
      <c r="IP1140" t="s">
        <v>442</v>
      </c>
      <c r="IQ1140" t="s">
        <v>443</v>
      </c>
      <c r="IR1140" t="s">
        <v>443</v>
      </c>
      <c r="IS1140" t="s">
        <v>443</v>
      </c>
      <c r="IT1140" t="s">
        <v>443</v>
      </c>
      <c r="IU1140">
        <v>0</v>
      </c>
      <c r="IV1140">
        <v>100</v>
      </c>
      <c r="IW1140">
        <v>100</v>
      </c>
      <c r="IX1140">
        <v>1.09</v>
      </c>
      <c r="IY1140">
        <v>-0.0441</v>
      </c>
      <c r="IZ1140">
        <v>1.09748391826392</v>
      </c>
      <c r="JA1140">
        <v>0</v>
      </c>
      <c r="JB1140">
        <v>0</v>
      </c>
      <c r="JC1140">
        <v>0</v>
      </c>
      <c r="JD1140">
        <v>-0.0441141096964596</v>
      </c>
      <c r="JE1140">
        <v>0</v>
      </c>
      <c r="JF1140">
        <v>0</v>
      </c>
      <c r="JG1140">
        <v>0</v>
      </c>
      <c r="JH1140">
        <v>5</v>
      </c>
      <c r="JI1140">
        <v>2273</v>
      </c>
      <c r="JJ1140">
        <v>1</v>
      </c>
      <c r="JK1140">
        <v>24</v>
      </c>
      <c r="JL1140">
        <v>29357125.5</v>
      </c>
      <c r="JM1140">
        <v>29357125.5</v>
      </c>
      <c r="JN1140">
        <v>2.24731</v>
      </c>
      <c r="JO1140">
        <v>2.62207</v>
      </c>
      <c r="JP1140">
        <v>1.54785</v>
      </c>
      <c r="JQ1140">
        <v>2.31445</v>
      </c>
      <c r="JR1140">
        <v>1.64673</v>
      </c>
      <c r="JS1140">
        <v>2.34741</v>
      </c>
      <c r="JT1140">
        <v>34.3269</v>
      </c>
      <c r="JU1140">
        <v>24.1838</v>
      </c>
      <c r="JV1140">
        <v>18</v>
      </c>
      <c r="JW1140">
        <v>489.012</v>
      </c>
      <c r="JX1140">
        <v>379.656</v>
      </c>
      <c r="JY1140">
        <v>49.9666</v>
      </c>
      <c r="JZ1140">
        <v>56.7792</v>
      </c>
      <c r="KA1140">
        <v>30.0013</v>
      </c>
      <c r="KB1140">
        <v>56.1183</v>
      </c>
      <c r="KC1140">
        <v>55.9214</v>
      </c>
      <c r="KD1140">
        <v>45.1257</v>
      </c>
      <c r="KE1140">
        <v>0</v>
      </c>
      <c r="KF1140">
        <v>100</v>
      </c>
      <c r="KG1140">
        <v>49.9017</v>
      </c>
      <c r="KH1140">
        <v>1142.17</v>
      </c>
      <c r="KI1140">
        <v>26.2864</v>
      </c>
      <c r="KJ1140">
        <v>92.3216</v>
      </c>
      <c r="KK1140">
        <v>88.814</v>
      </c>
    </row>
    <row r="1141" spans="1:297">
      <c r="A1141">
        <v>1125</v>
      </c>
      <c r="B1141">
        <v>1761427533</v>
      </c>
      <c r="C1141">
        <v>19352</v>
      </c>
      <c r="D1141" t="s">
        <v>2703</v>
      </c>
      <c r="E1141" t="s">
        <v>2704</v>
      </c>
      <c r="F1141">
        <v>5</v>
      </c>
      <c r="G1141" t="s">
        <v>2568</v>
      </c>
      <c r="H1141" t="s">
        <v>436</v>
      </c>
      <c r="I1141">
        <v>1761427524.84615</v>
      </c>
      <c r="J1141">
        <f>(K1141)/1000</f>
        <v>0</v>
      </c>
      <c r="K1141">
        <f>IF(DP1141, AN1141, AH1141)</f>
        <v>0</v>
      </c>
      <c r="L1141">
        <f>IF(DP1141, AI1141, AG1141)</f>
        <v>0</v>
      </c>
      <c r="M1141">
        <f>DR1141 - IF(AU1141&gt;1, L1141*DL1141*100.0/(AW1141), 0)</f>
        <v>0</v>
      </c>
      <c r="N1141">
        <f>((T1141-J1141/2)*M1141-L1141)/(T1141+J1141/2)</f>
        <v>0</v>
      </c>
      <c r="O1141">
        <f>N1141*(DY1141+DZ1141)/1000.0</f>
        <v>0</v>
      </c>
      <c r="P1141">
        <f>(DR1141 - IF(AU1141&gt;1, L1141*DL1141*100.0/(AW1141), 0))*(DY1141+DZ1141)/1000.0</f>
        <v>0</v>
      </c>
      <c r="Q1141">
        <f>2.0/((1/S1141-1/R1141)+SIGN(S1141)*SQRT((1/S1141-1/R1141)*(1/S1141-1/R1141) + 4*DM1141/((DM1141+1)*(DM1141+1))*(2*1/S1141*1/R1141-1/R1141*1/R1141)))</f>
        <v>0</v>
      </c>
      <c r="R1141">
        <f>IF(LEFT(DN1141,1)&lt;&gt;"0",IF(LEFT(DN1141,1)="1",3.0,DO1141),$D$5+$E$5*(EF1141*DY1141/($K$5*1000))+$F$5*(EF1141*DY1141/($K$5*1000))*MAX(MIN(DL1141,$J$5),$I$5)*MAX(MIN(DL1141,$J$5),$I$5)+$G$5*MAX(MIN(DL1141,$J$5),$I$5)*(EF1141*DY1141/($K$5*1000))+$H$5*(EF1141*DY1141/($K$5*1000))*(EF1141*DY1141/($K$5*1000)))</f>
        <v>0</v>
      </c>
      <c r="S1141">
        <f>J1141*(1000-(1000*0.61365*exp(17.502*W1141/(240.97+W1141))/(DY1141+DZ1141)+DT1141)/2)/(1000*0.61365*exp(17.502*W1141/(240.97+W1141))/(DY1141+DZ1141)-DT1141)</f>
        <v>0</v>
      </c>
      <c r="T1141">
        <f>1/((DM1141+1)/(Q1141/1.6)+1/(R1141/1.37)) + DM1141/((DM1141+1)/(Q1141/1.6) + DM1141/(R1141/1.37))</f>
        <v>0</v>
      </c>
      <c r="U1141">
        <f>(DH1141*DK1141)</f>
        <v>0</v>
      </c>
      <c r="V1141">
        <f>(EA1141+(U1141+2*0.95*5.67E-8*(((EA1141+$B$7)+273)^4-(EA1141+273)^4)-44100*J1141)/(1.84*29.3*R1141+8*0.95*5.67E-8*(EA1141+273)^3))</f>
        <v>0</v>
      </c>
      <c r="W1141">
        <f>($C$7*EB1141+$D$7*EC1141+$E$7*V1141)</f>
        <v>0</v>
      </c>
      <c r="X1141">
        <f>0.61365*exp(17.502*W1141/(240.97+W1141))</f>
        <v>0</v>
      </c>
      <c r="Y1141">
        <f>(Z1141/AA1141*100)</f>
        <v>0</v>
      </c>
      <c r="Z1141">
        <f>DT1141*(DY1141+DZ1141)/1000</f>
        <v>0</v>
      </c>
      <c r="AA1141">
        <f>0.61365*exp(17.502*EA1141/(240.97+EA1141))</f>
        <v>0</v>
      </c>
      <c r="AB1141">
        <f>(X1141-DT1141*(DY1141+DZ1141)/1000)</f>
        <v>0</v>
      </c>
      <c r="AC1141">
        <f>(-J1141*44100)</f>
        <v>0</v>
      </c>
      <c r="AD1141">
        <f>2*29.3*R1141*0.92*(EA1141-W1141)</f>
        <v>0</v>
      </c>
      <c r="AE1141">
        <f>2*0.95*5.67E-8*(((EA1141+$B$7)+273)^4-(W1141+273)^4)</f>
        <v>0</v>
      </c>
      <c r="AF1141">
        <f>U1141+AE1141+AC1141+AD1141</f>
        <v>0</v>
      </c>
      <c r="AG1141">
        <f>DX1141*AU1141*(DS1141-DR1141*(1000-AU1141*DU1141)/(1000-AU1141*DT1141))/(100*DL1141)</f>
        <v>0</v>
      </c>
      <c r="AH1141">
        <f>1000*DX1141*AU1141*(DT1141-DU1141)/(100*DL1141*(1000-AU1141*DT1141))</f>
        <v>0</v>
      </c>
      <c r="AI1141">
        <f>(AJ1141 - AK1141 - DY1141*1E3/(8.314*(EA1141+273.15)) * AM1141/DX1141 * AL1141) * DX1141/(100*DL1141) * (1000 - DU1141)/1000</f>
        <v>0</v>
      </c>
      <c r="AJ1141">
        <v>1150.87379525965</v>
      </c>
      <c r="AK1141">
        <v>1122.81418181818</v>
      </c>
      <c r="AL1141">
        <v>3.29792243277405</v>
      </c>
      <c r="AM1141">
        <v>65.4933450207612</v>
      </c>
      <c r="AN1141">
        <f>(AP1141 - AO1141 + DY1141*1E3/(8.314*(EA1141+273.15)) * AR1141/DX1141 * AQ1141) * DX1141/(100*DL1141) * 1000/(1000 - AP1141)</f>
        <v>0</v>
      </c>
      <c r="AO1141">
        <v>25.7683724640161</v>
      </c>
      <c r="AP1141">
        <v>57.7049036363636</v>
      </c>
      <c r="AQ1141">
        <v>-0.00103572049766366</v>
      </c>
      <c r="AR1141">
        <v>110.853086517706</v>
      </c>
      <c r="AS1141">
        <v>4</v>
      </c>
      <c r="AT1141">
        <v>1</v>
      </c>
      <c r="AU1141">
        <f>IF(AS1141*$H$13&gt;=AW1141,1.0,(AW1141/(AW1141-AS1141*$H$13)))</f>
        <v>0</v>
      </c>
      <c r="AV1141">
        <f>(AU1141-1)*100</f>
        <v>0</v>
      </c>
      <c r="AW1141">
        <f>MAX(0,($B$13+$C$13*EF1141)/(1+$D$13*EF1141)*DY1141/(EA1141+273)*$E$13)</f>
        <v>0</v>
      </c>
      <c r="AX1141" t="s">
        <v>437</v>
      </c>
      <c r="AY1141" t="s">
        <v>437</v>
      </c>
      <c r="AZ1141">
        <v>0</v>
      </c>
      <c r="BA1141">
        <v>0</v>
      </c>
      <c r="BB1141">
        <f>1-AZ1141/BA1141</f>
        <v>0</v>
      </c>
      <c r="BC1141">
        <v>0</v>
      </c>
      <c r="BD1141" t="s">
        <v>437</v>
      </c>
      <c r="BE1141" t="s">
        <v>437</v>
      </c>
      <c r="BF1141">
        <v>0</v>
      </c>
      <c r="BG1141">
        <v>0</v>
      </c>
      <c r="BH1141">
        <f>1-BF1141/BG1141</f>
        <v>0</v>
      </c>
      <c r="BI1141">
        <v>0.5</v>
      </c>
      <c r="BJ1141">
        <f>DI1141</f>
        <v>0</v>
      </c>
      <c r="BK1141">
        <f>L1141</f>
        <v>0</v>
      </c>
      <c r="BL1141">
        <f>BH1141*BI1141*BJ1141</f>
        <v>0</v>
      </c>
      <c r="BM1141">
        <f>(BK1141-BC1141)/BJ1141</f>
        <v>0</v>
      </c>
      <c r="BN1141">
        <f>(BA1141-BG1141)/BG1141</f>
        <v>0</v>
      </c>
      <c r="BO1141">
        <f>AZ1141/(BB1141+AZ1141/BG1141)</f>
        <v>0</v>
      </c>
      <c r="BP1141" t="s">
        <v>437</v>
      </c>
      <c r="BQ1141">
        <v>0</v>
      </c>
      <c r="BR1141">
        <f>IF(BQ1141&lt;&gt;0, BQ1141, BO1141)</f>
        <v>0</v>
      </c>
      <c r="BS1141">
        <f>1-BR1141/BG1141</f>
        <v>0</v>
      </c>
      <c r="BT1141">
        <f>(BG1141-BF1141)/(BG1141-BR1141)</f>
        <v>0</v>
      </c>
      <c r="BU1141">
        <f>(BA1141-BG1141)/(BA1141-BR1141)</f>
        <v>0</v>
      </c>
      <c r="BV1141">
        <f>(BG1141-BF1141)/(BG1141-AZ1141)</f>
        <v>0</v>
      </c>
      <c r="BW1141">
        <f>(BA1141-BG1141)/(BA1141-AZ1141)</f>
        <v>0</v>
      </c>
      <c r="BX1141">
        <f>(BT1141*BR1141/BF1141)</f>
        <v>0</v>
      </c>
      <c r="BY1141">
        <f>(1-BX1141)</f>
        <v>0</v>
      </c>
      <c r="DH1141">
        <f>$B$11*EG1141+$C$11*EH1141+$F$11*ES1141*(1-EV1141)</f>
        <v>0</v>
      </c>
      <c r="DI1141">
        <f>DH1141*DJ1141</f>
        <v>0</v>
      </c>
      <c r="DJ1141">
        <f>($B$11*$D$9+$C$11*$D$9+$F$11*((FF1141+EX1141)/MAX(FF1141+EX1141+FG1141, 0.1)*$I$9+FG1141/MAX(FF1141+EX1141+FG1141, 0.1)*$J$9))/($B$11+$C$11+$F$11)</f>
        <v>0</v>
      </c>
      <c r="DK1141">
        <f>($B$11*$K$9+$C$11*$K$9+$F$11*((FF1141+EX1141)/MAX(FF1141+EX1141+FG1141, 0.1)*$P$9+FG1141/MAX(FF1141+EX1141+FG1141, 0.1)*$Q$9))/($B$11+$C$11+$F$11)</f>
        <v>0</v>
      </c>
      <c r="DL1141">
        <v>6</v>
      </c>
      <c r="DM1141">
        <v>0.5</v>
      </c>
      <c r="DN1141" t="s">
        <v>438</v>
      </c>
      <c r="DO1141">
        <v>2</v>
      </c>
      <c r="DP1141" t="b">
        <v>1</v>
      </c>
      <c r="DQ1141">
        <v>1761427524.84615</v>
      </c>
      <c r="DR1141">
        <v>1034.95384615385</v>
      </c>
      <c r="DS1141">
        <v>1105.16538461538</v>
      </c>
      <c r="DT1141">
        <v>57.7288692307692</v>
      </c>
      <c r="DU1141">
        <v>25.7774923076923</v>
      </c>
      <c r="DV1141">
        <v>1033.85538461538</v>
      </c>
      <c r="DW1141">
        <v>57.773</v>
      </c>
      <c r="DX1141">
        <v>500.015307692308</v>
      </c>
      <c r="DY1141">
        <v>90.1860461538461</v>
      </c>
      <c r="DZ1141">
        <v>0.0401051615384615</v>
      </c>
      <c r="EA1141">
        <v>52.2931307692308</v>
      </c>
      <c r="EB1141">
        <v>48.0620846153846</v>
      </c>
      <c r="EC1141">
        <v>999.9</v>
      </c>
      <c r="ED1141">
        <v>0</v>
      </c>
      <c r="EE1141">
        <v>0</v>
      </c>
      <c r="EF1141">
        <v>9998.07692307692</v>
      </c>
      <c r="EG1141">
        <v>0</v>
      </c>
      <c r="EH1141">
        <v>1208.88615384615</v>
      </c>
      <c r="EI1141">
        <v>-70.2121384615385</v>
      </c>
      <c r="EJ1141">
        <v>1098.36153846154</v>
      </c>
      <c r="EK1141">
        <v>1134.40846153846</v>
      </c>
      <c r="EL1141">
        <v>31.9514</v>
      </c>
      <c r="EM1141">
        <v>1105.16538461538</v>
      </c>
      <c r="EN1141">
        <v>25.7774923076923</v>
      </c>
      <c r="EO1141">
        <v>5.20633846153846</v>
      </c>
      <c r="EP1141">
        <v>2.32477</v>
      </c>
      <c r="EQ1141">
        <v>33.5362384615385</v>
      </c>
      <c r="ER1141">
        <v>19.8490692307692</v>
      </c>
      <c r="ES1141">
        <v>1200.03846153846</v>
      </c>
      <c r="ET1141">
        <v>0.966997461538462</v>
      </c>
      <c r="EU1141">
        <v>0.0330027615384615</v>
      </c>
      <c r="EV1141">
        <v>0</v>
      </c>
      <c r="EW1141">
        <v>992.527384615385</v>
      </c>
      <c r="EX1141">
        <v>5.00059</v>
      </c>
      <c r="EY1141">
        <v>13093.1615384615</v>
      </c>
      <c r="EZ1141">
        <v>10359.0538461538</v>
      </c>
      <c r="FA1141">
        <v>64.1440769230769</v>
      </c>
      <c r="FB1141">
        <v>65.2690769230769</v>
      </c>
      <c r="FC1141">
        <v>64.1297692307692</v>
      </c>
      <c r="FD1141">
        <v>65.0862307692308</v>
      </c>
      <c r="FE1141">
        <v>65.437</v>
      </c>
      <c r="FF1141">
        <v>1155.59769230769</v>
      </c>
      <c r="FG1141">
        <v>39.4407692307692</v>
      </c>
      <c r="FH1141">
        <v>0</v>
      </c>
      <c r="FI1141">
        <v>1761427493.5</v>
      </c>
      <c r="FJ1141">
        <v>0</v>
      </c>
      <c r="FK1141">
        <v>992.65756</v>
      </c>
      <c r="FL1141">
        <v>9.75107690630665</v>
      </c>
      <c r="FM1141">
        <v>130.146153695298</v>
      </c>
      <c r="FN1141">
        <v>13093.972</v>
      </c>
      <c r="FO1141">
        <v>15</v>
      </c>
      <c r="FP1141">
        <v>0</v>
      </c>
      <c r="FQ1141" t="s">
        <v>439</v>
      </c>
      <c r="FR1141">
        <v>0</v>
      </c>
      <c r="FS1141">
        <v>0</v>
      </c>
      <c r="FT1141">
        <v>0</v>
      </c>
      <c r="FU1141">
        <v>0</v>
      </c>
      <c r="FV1141">
        <v>0</v>
      </c>
      <c r="FW1141">
        <v>0</v>
      </c>
      <c r="FX1141">
        <v>0</v>
      </c>
      <c r="FY1141">
        <v>0</v>
      </c>
      <c r="FZ1141">
        <v>0</v>
      </c>
      <c r="GA1141">
        <v>0</v>
      </c>
      <c r="GB1141">
        <v>0</v>
      </c>
      <c r="GC1141">
        <v>-70.0666523809524</v>
      </c>
      <c r="GD1141">
        <v>-6.0208597402599</v>
      </c>
      <c r="GE1141">
        <v>1.04319521234799</v>
      </c>
      <c r="GF1141">
        <v>0</v>
      </c>
      <c r="GG1141">
        <v>992.159647058824</v>
      </c>
      <c r="GH1141">
        <v>9.0181512496111</v>
      </c>
      <c r="GI1141">
        <v>0.922618871102729</v>
      </c>
      <c r="GJ1141">
        <v>-1</v>
      </c>
      <c r="GK1141">
        <v>31.9563523809524</v>
      </c>
      <c r="GL1141">
        <v>-0.135381818181776</v>
      </c>
      <c r="GM1141">
        <v>0.0168613567506864</v>
      </c>
      <c r="GN1141">
        <v>0</v>
      </c>
      <c r="GO1141">
        <v>0</v>
      </c>
      <c r="GP1141">
        <v>2</v>
      </c>
      <c r="GQ1141" t="s">
        <v>473</v>
      </c>
      <c r="GR1141">
        <v>3.12623</v>
      </c>
      <c r="GS1141">
        <v>2.71828</v>
      </c>
      <c r="GT1141">
        <v>0.162394</v>
      </c>
      <c r="GU1141">
        <v>0.168938</v>
      </c>
      <c r="GV1141">
        <v>0.178669</v>
      </c>
      <c r="GW1141">
        <v>0.102146</v>
      </c>
      <c r="GX1141">
        <v>29840.4</v>
      </c>
      <c r="GY1141">
        <v>31252.3</v>
      </c>
      <c r="GZ1141">
        <v>32387.7</v>
      </c>
      <c r="HA1141">
        <v>34208.7</v>
      </c>
      <c r="HB1141">
        <v>38320.3</v>
      </c>
      <c r="HC1141">
        <v>44336.3</v>
      </c>
      <c r="HD1141">
        <v>50955.1</v>
      </c>
      <c r="HE1141">
        <v>54902.3</v>
      </c>
      <c r="HF1141">
        <v>1.65527</v>
      </c>
      <c r="HG1141">
        <v>1.5036</v>
      </c>
      <c r="HH1141">
        <v>-0.160143</v>
      </c>
      <c r="HI1141">
        <v>0</v>
      </c>
      <c r="HJ1141">
        <v>50.6045</v>
      </c>
      <c r="HK1141">
        <v>999.9</v>
      </c>
      <c r="HL1141">
        <v>55.848</v>
      </c>
      <c r="HM1141">
        <v>30.434</v>
      </c>
      <c r="HN1141">
        <v>27.047</v>
      </c>
      <c r="HO1141">
        <v>60.0471</v>
      </c>
      <c r="HP1141">
        <v>40.5889</v>
      </c>
      <c r="HQ1141">
        <v>1</v>
      </c>
      <c r="HR1141">
        <v>2.66111</v>
      </c>
      <c r="HS1141">
        <v>2.06773</v>
      </c>
      <c r="HT1141">
        <v>20.0986</v>
      </c>
      <c r="HU1141">
        <v>5.18554</v>
      </c>
      <c r="HV1141">
        <v>12.0159</v>
      </c>
      <c r="HW1141">
        <v>4.9668</v>
      </c>
      <c r="HX1141">
        <v>3.29588</v>
      </c>
      <c r="HY1141">
        <v>9999</v>
      </c>
      <c r="HZ1141">
        <v>9999</v>
      </c>
      <c r="IA1141">
        <v>999.9</v>
      </c>
      <c r="IB1141">
        <v>9999</v>
      </c>
      <c r="IC1141">
        <v>1.86325</v>
      </c>
      <c r="ID1141">
        <v>1.86811</v>
      </c>
      <c r="IE1141">
        <v>1.86783</v>
      </c>
      <c r="IF1141">
        <v>1.86905</v>
      </c>
      <c r="IG1141">
        <v>1.86981</v>
      </c>
      <c r="IH1141">
        <v>1.86586</v>
      </c>
      <c r="II1141">
        <v>1.86693</v>
      </c>
      <c r="IJ1141">
        <v>1.86834</v>
      </c>
      <c r="IK1141">
        <v>5</v>
      </c>
      <c r="IL1141">
        <v>0</v>
      </c>
      <c r="IM1141">
        <v>0</v>
      </c>
      <c r="IN1141">
        <v>0</v>
      </c>
      <c r="IO1141" t="s">
        <v>441</v>
      </c>
      <c r="IP1141" t="s">
        <v>442</v>
      </c>
      <c r="IQ1141" t="s">
        <v>443</v>
      </c>
      <c r="IR1141" t="s">
        <v>443</v>
      </c>
      <c r="IS1141" t="s">
        <v>443</v>
      </c>
      <c r="IT1141" t="s">
        <v>443</v>
      </c>
      <c r="IU1141">
        <v>0</v>
      </c>
      <c r="IV1141">
        <v>100</v>
      </c>
      <c r="IW1141">
        <v>100</v>
      </c>
      <c r="IX1141">
        <v>1.1</v>
      </c>
      <c r="IY1141">
        <v>-0.0442</v>
      </c>
      <c r="IZ1141">
        <v>1.09748391826392</v>
      </c>
      <c r="JA1141">
        <v>0</v>
      </c>
      <c r="JB1141">
        <v>0</v>
      </c>
      <c r="JC1141">
        <v>0</v>
      </c>
      <c r="JD1141">
        <v>-0.0441141096964596</v>
      </c>
      <c r="JE1141">
        <v>0</v>
      </c>
      <c r="JF1141">
        <v>0</v>
      </c>
      <c r="JG1141">
        <v>0</v>
      </c>
      <c r="JH1141">
        <v>5</v>
      </c>
      <c r="JI1141">
        <v>2273</v>
      </c>
      <c r="JJ1141">
        <v>1</v>
      </c>
      <c r="JK1141">
        <v>24</v>
      </c>
      <c r="JL1141">
        <v>29357125.6</v>
      </c>
      <c r="JM1141">
        <v>29357125.6</v>
      </c>
      <c r="JN1141">
        <v>2.27905</v>
      </c>
      <c r="JO1141">
        <v>2.62207</v>
      </c>
      <c r="JP1141">
        <v>1.54785</v>
      </c>
      <c r="JQ1141">
        <v>2.31567</v>
      </c>
      <c r="JR1141">
        <v>1.64673</v>
      </c>
      <c r="JS1141">
        <v>2.24854</v>
      </c>
      <c r="JT1141">
        <v>34.3269</v>
      </c>
      <c r="JU1141">
        <v>24.1751</v>
      </c>
      <c r="JV1141">
        <v>18</v>
      </c>
      <c r="JW1141">
        <v>489.294</v>
      </c>
      <c r="JX1141">
        <v>379.393</v>
      </c>
      <c r="JY1141">
        <v>49.907</v>
      </c>
      <c r="JZ1141">
        <v>56.7888</v>
      </c>
      <c r="KA1141">
        <v>30.0014</v>
      </c>
      <c r="KB1141">
        <v>56.1221</v>
      </c>
      <c r="KC1141">
        <v>55.9251</v>
      </c>
      <c r="KD1141">
        <v>45.6648</v>
      </c>
      <c r="KE1141">
        <v>0</v>
      </c>
      <c r="KF1141">
        <v>100</v>
      </c>
      <c r="KG1141">
        <v>49.8351</v>
      </c>
      <c r="KH1141">
        <v>1155.81</v>
      </c>
      <c r="KI1141">
        <v>26.2864</v>
      </c>
      <c r="KJ1141">
        <v>92.32</v>
      </c>
      <c r="KK1141">
        <v>88.8108</v>
      </c>
    </row>
    <row r="1142" spans="1:297">
      <c r="A1142">
        <v>1126</v>
      </c>
      <c r="B1142">
        <v>1761427538</v>
      </c>
      <c r="C1142">
        <v>19357</v>
      </c>
      <c r="D1142" t="s">
        <v>2705</v>
      </c>
      <c r="E1142" t="s">
        <v>2706</v>
      </c>
      <c r="F1142">
        <v>5</v>
      </c>
      <c r="G1142" t="s">
        <v>2568</v>
      </c>
      <c r="H1142" t="s">
        <v>436</v>
      </c>
      <c r="I1142">
        <v>1761427529.84615</v>
      </c>
      <c r="J1142">
        <f>(K1142)/1000</f>
        <v>0</v>
      </c>
      <c r="K1142">
        <f>IF(DP1142, AN1142, AH1142)</f>
        <v>0</v>
      </c>
      <c r="L1142">
        <f>IF(DP1142, AI1142, AG1142)</f>
        <v>0</v>
      </c>
      <c r="M1142">
        <f>DR1142 - IF(AU1142&gt;1, L1142*DL1142*100.0/(AW1142), 0)</f>
        <v>0</v>
      </c>
      <c r="N1142">
        <f>((T1142-J1142/2)*M1142-L1142)/(T1142+J1142/2)</f>
        <v>0</v>
      </c>
      <c r="O1142">
        <f>N1142*(DY1142+DZ1142)/1000.0</f>
        <v>0</v>
      </c>
      <c r="P1142">
        <f>(DR1142 - IF(AU1142&gt;1, L1142*DL1142*100.0/(AW1142), 0))*(DY1142+DZ1142)/1000.0</f>
        <v>0</v>
      </c>
      <c r="Q1142">
        <f>2.0/((1/S1142-1/R1142)+SIGN(S1142)*SQRT((1/S1142-1/R1142)*(1/S1142-1/R1142) + 4*DM1142/((DM1142+1)*(DM1142+1))*(2*1/S1142*1/R1142-1/R1142*1/R1142)))</f>
        <v>0</v>
      </c>
      <c r="R1142">
        <f>IF(LEFT(DN1142,1)&lt;&gt;"0",IF(LEFT(DN1142,1)="1",3.0,DO1142),$D$5+$E$5*(EF1142*DY1142/($K$5*1000))+$F$5*(EF1142*DY1142/($K$5*1000))*MAX(MIN(DL1142,$J$5),$I$5)*MAX(MIN(DL1142,$J$5),$I$5)+$G$5*MAX(MIN(DL1142,$J$5),$I$5)*(EF1142*DY1142/($K$5*1000))+$H$5*(EF1142*DY1142/($K$5*1000))*(EF1142*DY1142/($K$5*1000)))</f>
        <v>0</v>
      </c>
      <c r="S1142">
        <f>J1142*(1000-(1000*0.61365*exp(17.502*W1142/(240.97+W1142))/(DY1142+DZ1142)+DT1142)/2)/(1000*0.61365*exp(17.502*W1142/(240.97+W1142))/(DY1142+DZ1142)-DT1142)</f>
        <v>0</v>
      </c>
      <c r="T1142">
        <f>1/((DM1142+1)/(Q1142/1.6)+1/(R1142/1.37)) + DM1142/((DM1142+1)/(Q1142/1.6) + DM1142/(R1142/1.37))</f>
        <v>0</v>
      </c>
      <c r="U1142">
        <f>(DH1142*DK1142)</f>
        <v>0</v>
      </c>
      <c r="V1142">
        <f>(EA1142+(U1142+2*0.95*5.67E-8*(((EA1142+$B$7)+273)^4-(EA1142+273)^4)-44100*J1142)/(1.84*29.3*R1142+8*0.95*5.67E-8*(EA1142+273)^3))</f>
        <v>0</v>
      </c>
      <c r="W1142">
        <f>($C$7*EB1142+$D$7*EC1142+$E$7*V1142)</f>
        <v>0</v>
      </c>
      <c r="X1142">
        <f>0.61365*exp(17.502*W1142/(240.97+W1142))</f>
        <v>0</v>
      </c>
      <c r="Y1142">
        <f>(Z1142/AA1142*100)</f>
        <v>0</v>
      </c>
      <c r="Z1142">
        <f>DT1142*(DY1142+DZ1142)/1000</f>
        <v>0</v>
      </c>
      <c r="AA1142">
        <f>0.61365*exp(17.502*EA1142/(240.97+EA1142))</f>
        <v>0</v>
      </c>
      <c r="AB1142">
        <f>(X1142-DT1142*(DY1142+DZ1142)/1000)</f>
        <v>0</v>
      </c>
      <c r="AC1142">
        <f>(-J1142*44100)</f>
        <v>0</v>
      </c>
      <c r="AD1142">
        <f>2*29.3*R1142*0.92*(EA1142-W1142)</f>
        <v>0</v>
      </c>
      <c r="AE1142">
        <f>2*0.95*5.67E-8*(((EA1142+$B$7)+273)^4-(W1142+273)^4)</f>
        <v>0</v>
      </c>
      <c r="AF1142">
        <f>U1142+AE1142+AC1142+AD1142</f>
        <v>0</v>
      </c>
      <c r="AG1142">
        <f>DX1142*AU1142*(DS1142-DR1142*(1000-AU1142*DU1142)/(1000-AU1142*DT1142))/(100*DL1142)</f>
        <v>0</v>
      </c>
      <c r="AH1142">
        <f>1000*DX1142*AU1142*(DT1142-DU1142)/(100*DL1142*(1000-AU1142*DT1142))</f>
        <v>0</v>
      </c>
      <c r="AI1142">
        <f>(AJ1142 - AK1142 - DY1142*1E3/(8.314*(EA1142+273.15)) * AM1142/DX1142 * AL1142) * DX1142/(100*DL1142) * (1000 - DU1142)/1000</f>
        <v>0</v>
      </c>
      <c r="AJ1142">
        <v>1169.75692577527</v>
      </c>
      <c r="AK1142">
        <v>1140.908</v>
      </c>
      <c r="AL1142">
        <v>3.66616337864004</v>
      </c>
      <c r="AM1142">
        <v>65.4933450207612</v>
      </c>
      <c r="AN1142">
        <f>(AP1142 - AO1142 + DY1142*1E3/(8.314*(EA1142+273.15)) * AR1142/DX1142 * AQ1142) * DX1142/(100*DL1142) * 1000/(1000 - AP1142)</f>
        <v>0</v>
      </c>
      <c r="AO1142">
        <v>25.7641500727004</v>
      </c>
      <c r="AP1142">
        <v>57.6896806060606</v>
      </c>
      <c r="AQ1142">
        <v>-0.000715899099263581</v>
      </c>
      <c r="AR1142">
        <v>110.853086517706</v>
      </c>
      <c r="AS1142">
        <v>5</v>
      </c>
      <c r="AT1142">
        <v>1</v>
      </c>
      <c r="AU1142">
        <f>IF(AS1142*$H$13&gt;=AW1142,1.0,(AW1142/(AW1142-AS1142*$H$13)))</f>
        <v>0</v>
      </c>
      <c r="AV1142">
        <f>(AU1142-1)*100</f>
        <v>0</v>
      </c>
      <c r="AW1142">
        <f>MAX(0,($B$13+$C$13*EF1142)/(1+$D$13*EF1142)*DY1142/(EA1142+273)*$E$13)</f>
        <v>0</v>
      </c>
      <c r="AX1142" t="s">
        <v>437</v>
      </c>
      <c r="AY1142" t="s">
        <v>437</v>
      </c>
      <c r="AZ1142">
        <v>0</v>
      </c>
      <c r="BA1142">
        <v>0</v>
      </c>
      <c r="BB1142">
        <f>1-AZ1142/BA1142</f>
        <v>0</v>
      </c>
      <c r="BC1142">
        <v>0</v>
      </c>
      <c r="BD1142" t="s">
        <v>437</v>
      </c>
      <c r="BE1142" t="s">
        <v>437</v>
      </c>
      <c r="BF1142">
        <v>0</v>
      </c>
      <c r="BG1142">
        <v>0</v>
      </c>
      <c r="BH1142">
        <f>1-BF1142/BG1142</f>
        <v>0</v>
      </c>
      <c r="BI1142">
        <v>0.5</v>
      </c>
      <c r="BJ1142">
        <f>DI1142</f>
        <v>0</v>
      </c>
      <c r="BK1142">
        <f>L1142</f>
        <v>0</v>
      </c>
      <c r="BL1142">
        <f>BH1142*BI1142*BJ1142</f>
        <v>0</v>
      </c>
      <c r="BM1142">
        <f>(BK1142-BC1142)/BJ1142</f>
        <v>0</v>
      </c>
      <c r="BN1142">
        <f>(BA1142-BG1142)/BG1142</f>
        <v>0</v>
      </c>
      <c r="BO1142">
        <f>AZ1142/(BB1142+AZ1142/BG1142)</f>
        <v>0</v>
      </c>
      <c r="BP1142" t="s">
        <v>437</v>
      </c>
      <c r="BQ1142">
        <v>0</v>
      </c>
      <c r="BR1142">
        <f>IF(BQ1142&lt;&gt;0, BQ1142, BO1142)</f>
        <v>0</v>
      </c>
      <c r="BS1142">
        <f>1-BR1142/BG1142</f>
        <v>0</v>
      </c>
      <c r="BT1142">
        <f>(BG1142-BF1142)/(BG1142-BR1142)</f>
        <v>0</v>
      </c>
      <c r="BU1142">
        <f>(BA1142-BG1142)/(BA1142-BR1142)</f>
        <v>0</v>
      </c>
      <c r="BV1142">
        <f>(BG1142-BF1142)/(BG1142-AZ1142)</f>
        <v>0</v>
      </c>
      <c r="BW1142">
        <f>(BA1142-BG1142)/(BA1142-AZ1142)</f>
        <v>0</v>
      </c>
      <c r="BX1142">
        <f>(BT1142*BR1142/BF1142)</f>
        <v>0</v>
      </c>
      <c r="BY1142">
        <f>(1-BX1142)</f>
        <v>0</v>
      </c>
      <c r="DH1142">
        <f>$B$11*EG1142+$C$11*EH1142+$F$11*ES1142*(1-EV1142)</f>
        <v>0</v>
      </c>
      <c r="DI1142">
        <f>DH1142*DJ1142</f>
        <v>0</v>
      </c>
      <c r="DJ1142">
        <f>($B$11*$D$9+$C$11*$D$9+$F$11*((FF1142+EX1142)/MAX(FF1142+EX1142+FG1142, 0.1)*$I$9+FG1142/MAX(FF1142+EX1142+FG1142, 0.1)*$J$9))/($B$11+$C$11+$F$11)</f>
        <v>0</v>
      </c>
      <c r="DK1142">
        <f>($B$11*$K$9+$C$11*$K$9+$F$11*((FF1142+EX1142)/MAX(FF1142+EX1142+FG1142, 0.1)*$P$9+FG1142/MAX(FF1142+EX1142+FG1142, 0.1)*$Q$9))/($B$11+$C$11+$F$11)</f>
        <v>0</v>
      </c>
      <c r="DL1142">
        <v>6</v>
      </c>
      <c r="DM1142">
        <v>0.5</v>
      </c>
      <c r="DN1142" t="s">
        <v>438</v>
      </c>
      <c r="DO1142">
        <v>2</v>
      </c>
      <c r="DP1142" t="b">
        <v>1</v>
      </c>
      <c r="DQ1142">
        <v>1761427529.84615</v>
      </c>
      <c r="DR1142">
        <v>1051.28461538462</v>
      </c>
      <c r="DS1142">
        <v>1122.68461538462</v>
      </c>
      <c r="DT1142">
        <v>57.7076846153846</v>
      </c>
      <c r="DU1142">
        <v>25.7709384615385</v>
      </c>
      <c r="DV1142">
        <v>1050.18769230769</v>
      </c>
      <c r="DW1142">
        <v>57.7518</v>
      </c>
      <c r="DX1142">
        <v>500.013461538462</v>
      </c>
      <c r="DY1142">
        <v>90.1862076923077</v>
      </c>
      <c r="DZ1142">
        <v>0.0401284769230769</v>
      </c>
      <c r="EA1142">
        <v>52.2863692307692</v>
      </c>
      <c r="EB1142">
        <v>48.0720692307692</v>
      </c>
      <c r="EC1142">
        <v>999.9</v>
      </c>
      <c r="ED1142">
        <v>0</v>
      </c>
      <c r="EE1142">
        <v>0</v>
      </c>
      <c r="EF1142">
        <v>10004.66</v>
      </c>
      <c r="EG1142">
        <v>0</v>
      </c>
      <c r="EH1142">
        <v>1208.81538461538</v>
      </c>
      <c r="EI1142">
        <v>-71.3995692307692</v>
      </c>
      <c r="EJ1142">
        <v>1115.66769230769</v>
      </c>
      <c r="EK1142">
        <v>1152.38307692308</v>
      </c>
      <c r="EL1142">
        <v>31.9367615384615</v>
      </c>
      <c r="EM1142">
        <v>1122.68461538462</v>
      </c>
      <c r="EN1142">
        <v>25.7709384615385</v>
      </c>
      <c r="EO1142">
        <v>5.20443615384615</v>
      </c>
      <c r="EP1142">
        <v>2.32418307692308</v>
      </c>
      <c r="EQ1142">
        <v>33.5297153846154</v>
      </c>
      <c r="ER1142">
        <v>19.8449923076923</v>
      </c>
      <c r="ES1142">
        <v>1199.97923076923</v>
      </c>
      <c r="ET1142">
        <v>0.966999692307692</v>
      </c>
      <c r="EU1142">
        <v>0.0330004769230769</v>
      </c>
      <c r="EV1142">
        <v>0</v>
      </c>
      <c r="EW1142">
        <v>993.278538461539</v>
      </c>
      <c r="EX1142">
        <v>5.00059</v>
      </c>
      <c r="EY1142">
        <v>13103.4846153846</v>
      </c>
      <c r="EZ1142">
        <v>10358.5538461538</v>
      </c>
      <c r="FA1142">
        <v>64.1631538461538</v>
      </c>
      <c r="FB1142">
        <v>65.2881538461538</v>
      </c>
      <c r="FC1142">
        <v>64.1440769230769</v>
      </c>
      <c r="FD1142">
        <v>65.1056153846154</v>
      </c>
      <c r="FE1142">
        <v>65.437</v>
      </c>
      <c r="FF1142">
        <v>1155.54307692308</v>
      </c>
      <c r="FG1142">
        <v>39.4361538461538</v>
      </c>
      <c r="FH1142">
        <v>0</v>
      </c>
      <c r="FI1142">
        <v>1761427498.9</v>
      </c>
      <c r="FJ1142">
        <v>0</v>
      </c>
      <c r="FK1142">
        <v>993.452076923077</v>
      </c>
      <c r="FL1142">
        <v>10.1677948865825</v>
      </c>
      <c r="FM1142">
        <v>133.849572562074</v>
      </c>
      <c r="FN1142">
        <v>13105.25</v>
      </c>
      <c r="FO1142">
        <v>15</v>
      </c>
      <c r="FP1142">
        <v>0</v>
      </c>
      <c r="FQ1142" t="s">
        <v>439</v>
      </c>
      <c r="FR1142">
        <v>0</v>
      </c>
      <c r="FS1142">
        <v>0</v>
      </c>
      <c r="FT1142">
        <v>0</v>
      </c>
      <c r="FU1142">
        <v>0</v>
      </c>
      <c r="FV1142">
        <v>0</v>
      </c>
      <c r="FW1142">
        <v>0</v>
      </c>
      <c r="FX1142">
        <v>0</v>
      </c>
      <c r="FY1142">
        <v>0</v>
      </c>
      <c r="FZ1142">
        <v>0</v>
      </c>
      <c r="GA1142">
        <v>0</v>
      </c>
      <c r="GB1142">
        <v>0</v>
      </c>
      <c r="GC1142">
        <v>-70.934585</v>
      </c>
      <c r="GD1142">
        <v>-11.2267263157894</v>
      </c>
      <c r="GE1142">
        <v>1.41218468419502</v>
      </c>
      <c r="GF1142">
        <v>0</v>
      </c>
      <c r="GG1142">
        <v>992.874205882353</v>
      </c>
      <c r="GH1142">
        <v>9.33746371745253</v>
      </c>
      <c r="GI1142">
        <v>0.957376002704074</v>
      </c>
      <c r="GJ1142">
        <v>-1</v>
      </c>
      <c r="GK1142">
        <v>31.944085</v>
      </c>
      <c r="GL1142">
        <v>-0.153415037594003</v>
      </c>
      <c r="GM1142">
        <v>0.0166270043904489</v>
      </c>
      <c r="GN1142">
        <v>0</v>
      </c>
      <c r="GO1142">
        <v>0</v>
      </c>
      <c r="GP1142">
        <v>2</v>
      </c>
      <c r="GQ1142" t="s">
        <v>473</v>
      </c>
      <c r="GR1142">
        <v>3.12639</v>
      </c>
      <c r="GS1142">
        <v>2.71804</v>
      </c>
      <c r="GT1142">
        <v>0.164098</v>
      </c>
      <c r="GU1142">
        <v>0.170521</v>
      </c>
      <c r="GV1142">
        <v>0.178668</v>
      </c>
      <c r="GW1142">
        <v>0.102136</v>
      </c>
      <c r="GX1142">
        <v>29778.3</v>
      </c>
      <c r="GY1142">
        <v>31191.1</v>
      </c>
      <c r="GZ1142">
        <v>32386.8</v>
      </c>
      <c r="HA1142">
        <v>34207.5</v>
      </c>
      <c r="HB1142">
        <v>38319.5</v>
      </c>
      <c r="HC1142">
        <v>44335.4</v>
      </c>
      <c r="HD1142">
        <v>50953.6</v>
      </c>
      <c r="HE1142">
        <v>54900.3</v>
      </c>
      <c r="HF1142">
        <v>1.65527</v>
      </c>
      <c r="HG1142">
        <v>1.5034</v>
      </c>
      <c r="HH1142">
        <v>-0.16116</v>
      </c>
      <c r="HI1142">
        <v>0</v>
      </c>
      <c r="HJ1142">
        <v>50.6238</v>
      </c>
      <c r="HK1142">
        <v>999.9</v>
      </c>
      <c r="HL1142">
        <v>55.848</v>
      </c>
      <c r="HM1142">
        <v>30.434</v>
      </c>
      <c r="HN1142">
        <v>27.0488</v>
      </c>
      <c r="HO1142">
        <v>60.2371</v>
      </c>
      <c r="HP1142">
        <v>40.3365</v>
      </c>
      <c r="HQ1142">
        <v>1</v>
      </c>
      <c r="HR1142">
        <v>2.66291</v>
      </c>
      <c r="HS1142">
        <v>2.13597</v>
      </c>
      <c r="HT1142">
        <v>20.0977</v>
      </c>
      <c r="HU1142">
        <v>5.18554</v>
      </c>
      <c r="HV1142">
        <v>12.0159</v>
      </c>
      <c r="HW1142">
        <v>4.96695</v>
      </c>
      <c r="HX1142">
        <v>3.29593</v>
      </c>
      <c r="HY1142">
        <v>9999</v>
      </c>
      <c r="HZ1142">
        <v>9999</v>
      </c>
      <c r="IA1142">
        <v>999.9</v>
      </c>
      <c r="IB1142">
        <v>9999</v>
      </c>
      <c r="IC1142">
        <v>1.86325</v>
      </c>
      <c r="ID1142">
        <v>1.86812</v>
      </c>
      <c r="IE1142">
        <v>1.86783</v>
      </c>
      <c r="IF1142">
        <v>1.86905</v>
      </c>
      <c r="IG1142">
        <v>1.86981</v>
      </c>
      <c r="IH1142">
        <v>1.86585</v>
      </c>
      <c r="II1142">
        <v>1.86694</v>
      </c>
      <c r="IJ1142">
        <v>1.86839</v>
      </c>
      <c r="IK1142">
        <v>5</v>
      </c>
      <c r="IL1142">
        <v>0</v>
      </c>
      <c r="IM1142">
        <v>0</v>
      </c>
      <c r="IN1142">
        <v>0</v>
      </c>
      <c r="IO1142" t="s">
        <v>441</v>
      </c>
      <c r="IP1142" t="s">
        <v>442</v>
      </c>
      <c r="IQ1142" t="s">
        <v>443</v>
      </c>
      <c r="IR1142" t="s">
        <v>443</v>
      </c>
      <c r="IS1142" t="s">
        <v>443</v>
      </c>
      <c r="IT1142" t="s">
        <v>443</v>
      </c>
      <c r="IU1142">
        <v>0</v>
      </c>
      <c r="IV1142">
        <v>100</v>
      </c>
      <c r="IW1142">
        <v>100</v>
      </c>
      <c r="IX1142">
        <v>1.1</v>
      </c>
      <c r="IY1142">
        <v>-0.0441</v>
      </c>
      <c r="IZ1142">
        <v>1.09748391826392</v>
      </c>
      <c r="JA1142">
        <v>0</v>
      </c>
      <c r="JB1142">
        <v>0</v>
      </c>
      <c r="JC1142">
        <v>0</v>
      </c>
      <c r="JD1142">
        <v>-0.0441141096964596</v>
      </c>
      <c r="JE1142">
        <v>0</v>
      </c>
      <c r="JF1142">
        <v>0</v>
      </c>
      <c r="JG1142">
        <v>0</v>
      </c>
      <c r="JH1142">
        <v>5</v>
      </c>
      <c r="JI1142">
        <v>2273</v>
      </c>
      <c r="JJ1142">
        <v>1</v>
      </c>
      <c r="JK1142">
        <v>24</v>
      </c>
      <c r="JL1142">
        <v>29357125.6</v>
      </c>
      <c r="JM1142">
        <v>29357125.6</v>
      </c>
      <c r="JN1142">
        <v>2.30225</v>
      </c>
      <c r="JO1142">
        <v>2.60742</v>
      </c>
      <c r="JP1142">
        <v>1.54785</v>
      </c>
      <c r="JQ1142">
        <v>2.31567</v>
      </c>
      <c r="JR1142">
        <v>1.64673</v>
      </c>
      <c r="JS1142">
        <v>2.38159</v>
      </c>
      <c r="JT1142">
        <v>34.3269</v>
      </c>
      <c r="JU1142">
        <v>24.1838</v>
      </c>
      <c r="JV1142">
        <v>18</v>
      </c>
      <c r="JW1142">
        <v>489.319</v>
      </c>
      <c r="JX1142">
        <v>379.289</v>
      </c>
      <c r="JY1142">
        <v>49.839</v>
      </c>
      <c r="JZ1142">
        <v>56.7962</v>
      </c>
      <c r="KA1142">
        <v>30.0017</v>
      </c>
      <c r="KB1142">
        <v>56.1264</v>
      </c>
      <c r="KC1142">
        <v>55.9298</v>
      </c>
      <c r="KD1142">
        <v>46.2133</v>
      </c>
      <c r="KE1142">
        <v>0</v>
      </c>
      <c r="KF1142">
        <v>100</v>
      </c>
      <c r="KG1142">
        <v>49.7561</v>
      </c>
      <c r="KH1142">
        <v>1176.12</v>
      </c>
      <c r="KI1142">
        <v>26.2864</v>
      </c>
      <c r="KJ1142">
        <v>92.3173</v>
      </c>
      <c r="KK1142">
        <v>88.8076</v>
      </c>
    </row>
    <row r="1143" spans="1:297">
      <c r="A1143">
        <v>1127</v>
      </c>
      <c r="B1143">
        <v>1761427543</v>
      </c>
      <c r="C1143">
        <v>19362</v>
      </c>
      <c r="D1143" t="s">
        <v>2707</v>
      </c>
      <c r="E1143" t="s">
        <v>2708</v>
      </c>
      <c r="F1143">
        <v>5</v>
      </c>
      <c r="G1143" t="s">
        <v>2568</v>
      </c>
      <c r="H1143" t="s">
        <v>436</v>
      </c>
      <c r="I1143">
        <v>1761427534.84615</v>
      </c>
      <c r="J1143">
        <f>(K1143)/1000</f>
        <v>0</v>
      </c>
      <c r="K1143">
        <f>IF(DP1143, AN1143, AH1143)</f>
        <v>0</v>
      </c>
      <c r="L1143">
        <f>IF(DP1143, AI1143, AG1143)</f>
        <v>0</v>
      </c>
      <c r="M1143">
        <f>DR1143 - IF(AU1143&gt;1, L1143*DL1143*100.0/(AW1143), 0)</f>
        <v>0</v>
      </c>
      <c r="N1143">
        <f>((T1143-J1143/2)*M1143-L1143)/(T1143+J1143/2)</f>
        <v>0</v>
      </c>
      <c r="O1143">
        <f>N1143*(DY1143+DZ1143)/1000.0</f>
        <v>0</v>
      </c>
      <c r="P1143">
        <f>(DR1143 - IF(AU1143&gt;1, L1143*DL1143*100.0/(AW1143), 0))*(DY1143+DZ1143)/1000.0</f>
        <v>0</v>
      </c>
      <c r="Q1143">
        <f>2.0/((1/S1143-1/R1143)+SIGN(S1143)*SQRT((1/S1143-1/R1143)*(1/S1143-1/R1143) + 4*DM1143/((DM1143+1)*(DM1143+1))*(2*1/S1143*1/R1143-1/R1143*1/R1143)))</f>
        <v>0</v>
      </c>
      <c r="R1143">
        <f>IF(LEFT(DN1143,1)&lt;&gt;"0",IF(LEFT(DN1143,1)="1",3.0,DO1143),$D$5+$E$5*(EF1143*DY1143/($K$5*1000))+$F$5*(EF1143*DY1143/($K$5*1000))*MAX(MIN(DL1143,$J$5),$I$5)*MAX(MIN(DL1143,$J$5),$I$5)+$G$5*MAX(MIN(DL1143,$J$5),$I$5)*(EF1143*DY1143/($K$5*1000))+$H$5*(EF1143*DY1143/($K$5*1000))*(EF1143*DY1143/($K$5*1000)))</f>
        <v>0</v>
      </c>
      <c r="S1143">
        <f>J1143*(1000-(1000*0.61365*exp(17.502*W1143/(240.97+W1143))/(DY1143+DZ1143)+DT1143)/2)/(1000*0.61365*exp(17.502*W1143/(240.97+W1143))/(DY1143+DZ1143)-DT1143)</f>
        <v>0</v>
      </c>
      <c r="T1143">
        <f>1/((DM1143+1)/(Q1143/1.6)+1/(R1143/1.37)) + DM1143/((DM1143+1)/(Q1143/1.6) + DM1143/(R1143/1.37))</f>
        <v>0</v>
      </c>
      <c r="U1143">
        <f>(DH1143*DK1143)</f>
        <v>0</v>
      </c>
      <c r="V1143">
        <f>(EA1143+(U1143+2*0.95*5.67E-8*(((EA1143+$B$7)+273)^4-(EA1143+273)^4)-44100*J1143)/(1.84*29.3*R1143+8*0.95*5.67E-8*(EA1143+273)^3))</f>
        <v>0</v>
      </c>
      <c r="W1143">
        <f>($C$7*EB1143+$D$7*EC1143+$E$7*V1143)</f>
        <v>0</v>
      </c>
      <c r="X1143">
        <f>0.61365*exp(17.502*W1143/(240.97+W1143))</f>
        <v>0</v>
      </c>
      <c r="Y1143">
        <f>(Z1143/AA1143*100)</f>
        <v>0</v>
      </c>
      <c r="Z1143">
        <f>DT1143*(DY1143+DZ1143)/1000</f>
        <v>0</v>
      </c>
      <c r="AA1143">
        <f>0.61365*exp(17.502*EA1143/(240.97+EA1143))</f>
        <v>0</v>
      </c>
      <c r="AB1143">
        <f>(X1143-DT1143*(DY1143+DZ1143)/1000)</f>
        <v>0</v>
      </c>
      <c r="AC1143">
        <f>(-J1143*44100)</f>
        <v>0</v>
      </c>
      <c r="AD1143">
        <f>2*29.3*R1143*0.92*(EA1143-W1143)</f>
        <v>0</v>
      </c>
      <c r="AE1143">
        <f>2*0.95*5.67E-8*(((EA1143+$B$7)+273)^4-(W1143+273)^4)</f>
        <v>0</v>
      </c>
      <c r="AF1143">
        <f>U1143+AE1143+AC1143+AD1143</f>
        <v>0</v>
      </c>
      <c r="AG1143">
        <f>DX1143*AU1143*(DS1143-DR1143*(1000-AU1143*DU1143)/(1000-AU1143*DT1143))/(100*DL1143)</f>
        <v>0</v>
      </c>
      <c r="AH1143">
        <f>1000*DX1143*AU1143*(DT1143-DU1143)/(100*DL1143*(1000-AU1143*DT1143))</f>
        <v>0</v>
      </c>
      <c r="AI1143">
        <f>(AJ1143 - AK1143 - DY1143*1E3/(8.314*(EA1143+273.15)) * AM1143/DX1143 * AL1143) * DX1143/(100*DL1143) * (1000 - DU1143)/1000</f>
        <v>0</v>
      </c>
      <c r="AJ1143">
        <v>1185.85624857973</v>
      </c>
      <c r="AK1143">
        <v>1157.56490909091</v>
      </c>
      <c r="AL1143">
        <v>3.28954778283379</v>
      </c>
      <c r="AM1143">
        <v>65.4933450207612</v>
      </c>
      <c r="AN1143">
        <f>(AP1143 - AO1143 + DY1143*1E3/(8.314*(EA1143+273.15)) * AR1143/DX1143 * AQ1143) * DX1143/(100*DL1143) * 1000/(1000 - AP1143)</f>
        <v>0</v>
      </c>
      <c r="AO1143">
        <v>25.7582254311421</v>
      </c>
      <c r="AP1143">
        <v>57.6842581818182</v>
      </c>
      <c r="AQ1143">
        <v>-0.00105762377621467</v>
      </c>
      <c r="AR1143">
        <v>110.853086517706</v>
      </c>
      <c r="AS1143">
        <v>5</v>
      </c>
      <c r="AT1143">
        <v>1</v>
      </c>
      <c r="AU1143">
        <f>IF(AS1143*$H$13&gt;=AW1143,1.0,(AW1143/(AW1143-AS1143*$H$13)))</f>
        <v>0</v>
      </c>
      <c r="AV1143">
        <f>(AU1143-1)*100</f>
        <v>0</v>
      </c>
      <c r="AW1143">
        <f>MAX(0,($B$13+$C$13*EF1143)/(1+$D$13*EF1143)*DY1143/(EA1143+273)*$E$13)</f>
        <v>0</v>
      </c>
      <c r="AX1143" t="s">
        <v>437</v>
      </c>
      <c r="AY1143" t="s">
        <v>437</v>
      </c>
      <c r="AZ1143">
        <v>0</v>
      </c>
      <c r="BA1143">
        <v>0</v>
      </c>
      <c r="BB1143">
        <f>1-AZ1143/BA1143</f>
        <v>0</v>
      </c>
      <c r="BC1143">
        <v>0</v>
      </c>
      <c r="BD1143" t="s">
        <v>437</v>
      </c>
      <c r="BE1143" t="s">
        <v>437</v>
      </c>
      <c r="BF1143">
        <v>0</v>
      </c>
      <c r="BG1143">
        <v>0</v>
      </c>
      <c r="BH1143">
        <f>1-BF1143/BG1143</f>
        <v>0</v>
      </c>
      <c r="BI1143">
        <v>0.5</v>
      </c>
      <c r="BJ1143">
        <f>DI1143</f>
        <v>0</v>
      </c>
      <c r="BK1143">
        <f>L1143</f>
        <v>0</v>
      </c>
      <c r="BL1143">
        <f>BH1143*BI1143*BJ1143</f>
        <v>0</v>
      </c>
      <c r="BM1143">
        <f>(BK1143-BC1143)/BJ1143</f>
        <v>0</v>
      </c>
      <c r="BN1143">
        <f>(BA1143-BG1143)/BG1143</f>
        <v>0</v>
      </c>
      <c r="BO1143">
        <f>AZ1143/(BB1143+AZ1143/BG1143)</f>
        <v>0</v>
      </c>
      <c r="BP1143" t="s">
        <v>437</v>
      </c>
      <c r="BQ1143">
        <v>0</v>
      </c>
      <c r="BR1143">
        <f>IF(BQ1143&lt;&gt;0, BQ1143, BO1143)</f>
        <v>0</v>
      </c>
      <c r="BS1143">
        <f>1-BR1143/BG1143</f>
        <v>0</v>
      </c>
      <c r="BT1143">
        <f>(BG1143-BF1143)/(BG1143-BR1143)</f>
        <v>0</v>
      </c>
      <c r="BU1143">
        <f>(BA1143-BG1143)/(BA1143-BR1143)</f>
        <v>0</v>
      </c>
      <c r="BV1143">
        <f>(BG1143-BF1143)/(BG1143-AZ1143)</f>
        <v>0</v>
      </c>
      <c r="BW1143">
        <f>(BA1143-BG1143)/(BA1143-AZ1143)</f>
        <v>0</v>
      </c>
      <c r="BX1143">
        <f>(BT1143*BR1143/BF1143)</f>
        <v>0</v>
      </c>
      <c r="BY1143">
        <f>(1-BX1143)</f>
        <v>0</v>
      </c>
      <c r="DH1143">
        <f>$B$11*EG1143+$C$11*EH1143+$F$11*ES1143*(1-EV1143)</f>
        <v>0</v>
      </c>
      <c r="DI1143">
        <f>DH1143*DJ1143</f>
        <v>0</v>
      </c>
      <c r="DJ1143">
        <f>($B$11*$D$9+$C$11*$D$9+$F$11*((FF1143+EX1143)/MAX(FF1143+EX1143+FG1143, 0.1)*$I$9+FG1143/MAX(FF1143+EX1143+FG1143, 0.1)*$J$9))/($B$11+$C$11+$F$11)</f>
        <v>0</v>
      </c>
      <c r="DK1143">
        <f>($B$11*$K$9+$C$11*$K$9+$F$11*((FF1143+EX1143)/MAX(FF1143+EX1143+FG1143, 0.1)*$P$9+FG1143/MAX(FF1143+EX1143+FG1143, 0.1)*$Q$9))/($B$11+$C$11+$F$11)</f>
        <v>0</v>
      </c>
      <c r="DL1143">
        <v>6</v>
      </c>
      <c r="DM1143">
        <v>0.5</v>
      </c>
      <c r="DN1143" t="s">
        <v>438</v>
      </c>
      <c r="DO1143">
        <v>2</v>
      </c>
      <c r="DP1143" t="b">
        <v>1</v>
      </c>
      <c r="DQ1143">
        <v>1761427534.84615</v>
      </c>
      <c r="DR1143">
        <v>1067.70461538462</v>
      </c>
      <c r="DS1143">
        <v>1139.22</v>
      </c>
      <c r="DT1143">
        <v>57.6975230769231</v>
      </c>
      <c r="DU1143">
        <v>25.7651153846154</v>
      </c>
      <c r="DV1143">
        <v>1066.60923076923</v>
      </c>
      <c r="DW1143">
        <v>57.7416307692308</v>
      </c>
      <c r="DX1143">
        <v>500.011</v>
      </c>
      <c r="DY1143">
        <v>90.1866153846154</v>
      </c>
      <c r="DZ1143">
        <v>0.0401824307692308</v>
      </c>
      <c r="EA1143">
        <v>52.2780461538462</v>
      </c>
      <c r="EB1143">
        <v>48.0700307692308</v>
      </c>
      <c r="EC1143">
        <v>999.9</v>
      </c>
      <c r="ED1143">
        <v>0</v>
      </c>
      <c r="EE1143">
        <v>0</v>
      </c>
      <c r="EF1143">
        <v>9997.01692307692</v>
      </c>
      <c r="EG1143">
        <v>0</v>
      </c>
      <c r="EH1143">
        <v>1208.77923076923</v>
      </c>
      <c r="EI1143">
        <v>-71.5145923076923</v>
      </c>
      <c r="EJ1143">
        <v>1133.08230769231</v>
      </c>
      <c r="EK1143">
        <v>1169.34923076923</v>
      </c>
      <c r="EL1143">
        <v>31.9324230769231</v>
      </c>
      <c r="EM1143">
        <v>1139.22</v>
      </c>
      <c r="EN1143">
        <v>25.7651153846154</v>
      </c>
      <c r="EO1143">
        <v>5.20354307692308</v>
      </c>
      <c r="EP1143">
        <v>2.32366846153846</v>
      </c>
      <c r="EQ1143">
        <v>33.5266538461538</v>
      </c>
      <c r="ER1143">
        <v>19.8414076923077</v>
      </c>
      <c r="ES1143">
        <v>1199.94153846154</v>
      </c>
      <c r="ET1143">
        <v>0.967000846153846</v>
      </c>
      <c r="EU1143">
        <v>0.0329993076923077</v>
      </c>
      <c r="EV1143">
        <v>0</v>
      </c>
      <c r="EW1143">
        <v>994.115692307692</v>
      </c>
      <c r="EX1143">
        <v>5.00059</v>
      </c>
      <c r="EY1143">
        <v>13114.3153846154</v>
      </c>
      <c r="EZ1143">
        <v>10358.2307692308</v>
      </c>
      <c r="FA1143">
        <v>64.1774615384615</v>
      </c>
      <c r="FB1143">
        <v>65.3072307692308</v>
      </c>
      <c r="FC1143">
        <v>64.1631538461538</v>
      </c>
      <c r="FD1143">
        <v>65.125</v>
      </c>
      <c r="FE1143">
        <v>65.4418461538462</v>
      </c>
      <c r="FF1143">
        <v>1155.50769230769</v>
      </c>
      <c r="FG1143">
        <v>39.4338461538462</v>
      </c>
      <c r="FH1143">
        <v>0</v>
      </c>
      <c r="FI1143">
        <v>1761427503.7</v>
      </c>
      <c r="FJ1143">
        <v>0</v>
      </c>
      <c r="FK1143">
        <v>994.253</v>
      </c>
      <c r="FL1143">
        <v>8.62919659012517</v>
      </c>
      <c r="FM1143">
        <v>133.418803513017</v>
      </c>
      <c r="FN1143">
        <v>13116.1192307692</v>
      </c>
      <c r="FO1143">
        <v>15</v>
      </c>
      <c r="FP1143">
        <v>0</v>
      </c>
      <c r="FQ1143" t="s">
        <v>439</v>
      </c>
      <c r="FR1143">
        <v>0</v>
      </c>
      <c r="FS1143">
        <v>0</v>
      </c>
      <c r="FT1143">
        <v>0</v>
      </c>
      <c r="FU1143">
        <v>0</v>
      </c>
      <c r="FV1143">
        <v>0</v>
      </c>
      <c r="FW1143">
        <v>0</v>
      </c>
      <c r="FX1143">
        <v>0</v>
      </c>
      <c r="FY1143">
        <v>0</v>
      </c>
      <c r="FZ1143">
        <v>0</v>
      </c>
      <c r="GA1143">
        <v>0</v>
      </c>
      <c r="GB1143">
        <v>0</v>
      </c>
      <c r="GC1143">
        <v>-71.4962238095238</v>
      </c>
      <c r="GD1143">
        <v>-4.24038701298707</v>
      </c>
      <c r="GE1143">
        <v>0.990017052717377</v>
      </c>
      <c r="GF1143">
        <v>0</v>
      </c>
      <c r="GG1143">
        <v>993.623411764706</v>
      </c>
      <c r="GH1143">
        <v>9.92540871515098</v>
      </c>
      <c r="GI1143">
        <v>1.00729077867455</v>
      </c>
      <c r="GJ1143">
        <v>-1</v>
      </c>
      <c r="GK1143">
        <v>31.9352</v>
      </c>
      <c r="GL1143">
        <v>-0.0611376623376899</v>
      </c>
      <c r="GM1143">
        <v>0.0075567062615808</v>
      </c>
      <c r="GN1143">
        <v>1</v>
      </c>
      <c r="GO1143">
        <v>1</v>
      </c>
      <c r="GP1143">
        <v>2</v>
      </c>
      <c r="GQ1143" t="s">
        <v>446</v>
      </c>
      <c r="GR1143">
        <v>3.12621</v>
      </c>
      <c r="GS1143">
        <v>2.71818</v>
      </c>
      <c r="GT1143">
        <v>0.165644</v>
      </c>
      <c r="GU1143">
        <v>0.172155</v>
      </c>
      <c r="GV1143">
        <v>0.178627</v>
      </c>
      <c r="GW1143">
        <v>0.102113</v>
      </c>
      <c r="GX1143">
        <v>29721.3</v>
      </c>
      <c r="GY1143">
        <v>31127.5</v>
      </c>
      <c r="GZ1143">
        <v>32385.2</v>
      </c>
      <c r="HA1143">
        <v>34205.8</v>
      </c>
      <c r="HB1143">
        <v>38320.1</v>
      </c>
      <c r="HC1143">
        <v>44334.7</v>
      </c>
      <c r="HD1143">
        <v>50951.7</v>
      </c>
      <c r="HE1143">
        <v>54897.9</v>
      </c>
      <c r="HF1143">
        <v>1.65502</v>
      </c>
      <c r="HG1143">
        <v>1.50365</v>
      </c>
      <c r="HH1143">
        <v>-0.163641</v>
      </c>
      <c r="HI1143">
        <v>0</v>
      </c>
      <c r="HJ1143">
        <v>50.6422</v>
      </c>
      <c r="HK1143">
        <v>999.9</v>
      </c>
      <c r="HL1143">
        <v>55.823</v>
      </c>
      <c r="HM1143">
        <v>30.434</v>
      </c>
      <c r="HN1143">
        <v>27.036</v>
      </c>
      <c r="HO1143">
        <v>60.0971</v>
      </c>
      <c r="HP1143">
        <v>40.5128</v>
      </c>
      <c r="HQ1143">
        <v>1</v>
      </c>
      <c r="HR1143">
        <v>2.66498</v>
      </c>
      <c r="HS1143">
        <v>2.23057</v>
      </c>
      <c r="HT1143">
        <v>20.0965</v>
      </c>
      <c r="HU1143">
        <v>5.18524</v>
      </c>
      <c r="HV1143">
        <v>12.0159</v>
      </c>
      <c r="HW1143">
        <v>4.96695</v>
      </c>
      <c r="HX1143">
        <v>3.29593</v>
      </c>
      <c r="HY1143">
        <v>9999</v>
      </c>
      <c r="HZ1143">
        <v>9999</v>
      </c>
      <c r="IA1143">
        <v>999.9</v>
      </c>
      <c r="IB1143">
        <v>9999</v>
      </c>
      <c r="IC1143">
        <v>1.86325</v>
      </c>
      <c r="ID1143">
        <v>1.86812</v>
      </c>
      <c r="IE1143">
        <v>1.86783</v>
      </c>
      <c r="IF1143">
        <v>1.86905</v>
      </c>
      <c r="IG1143">
        <v>1.86981</v>
      </c>
      <c r="IH1143">
        <v>1.86584</v>
      </c>
      <c r="II1143">
        <v>1.86693</v>
      </c>
      <c r="IJ1143">
        <v>1.86838</v>
      </c>
      <c r="IK1143">
        <v>5</v>
      </c>
      <c r="IL1143">
        <v>0</v>
      </c>
      <c r="IM1143">
        <v>0</v>
      </c>
      <c r="IN1143">
        <v>0</v>
      </c>
      <c r="IO1143" t="s">
        <v>441</v>
      </c>
      <c r="IP1143" t="s">
        <v>442</v>
      </c>
      <c r="IQ1143" t="s">
        <v>443</v>
      </c>
      <c r="IR1143" t="s">
        <v>443</v>
      </c>
      <c r="IS1143" t="s">
        <v>443</v>
      </c>
      <c r="IT1143" t="s">
        <v>443</v>
      </c>
      <c r="IU1143">
        <v>0</v>
      </c>
      <c r="IV1143">
        <v>100</v>
      </c>
      <c r="IW1143">
        <v>100</v>
      </c>
      <c r="IX1143">
        <v>1.09</v>
      </c>
      <c r="IY1143">
        <v>-0.0441</v>
      </c>
      <c r="IZ1143">
        <v>1.09748391826392</v>
      </c>
      <c r="JA1143">
        <v>0</v>
      </c>
      <c r="JB1143">
        <v>0</v>
      </c>
      <c r="JC1143">
        <v>0</v>
      </c>
      <c r="JD1143">
        <v>-0.0441141096964596</v>
      </c>
      <c r="JE1143">
        <v>0</v>
      </c>
      <c r="JF1143">
        <v>0</v>
      </c>
      <c r="JG1143">
        <v>0</v>
      </c>
      <c r="JH1143">
        <v>5</v>
      </c>
      <c r="JI1143">
        <v>2273</v>
      </c>
      <c r="JJ1143">
        <v>1</v>
      </c>
      <c r="JK1143">
        <v>24</v>
      </c>
      <c r="JL1143">
        <v>29357125.7</v>
      </c>
      <c r="JM1143">
        <v>29357125.7</v>
      </c>
      <c r="JN1143">
        <v>2.3291</v>
      </c>
      <c r="JO1143">
        <v>2.61719</v>
      </c>
      <c r="JP1143">
        <v>1.54785</v>
      </c>
      <c r="JQ1143">
        <v>2.31567</v>
      </c>
      <c r="JR1143">
        <v>1.64551</v>
      </c>
      <c r="JS1143">
        <v>2.3645</v>
      </c>
      <c r="JT1143">
        <v>34.3269</v>
      </c>
      <c r="JU1143">
        <v>24.1838</v>
      </c>
      <c r="JV1143">
        <v>18</v>
      </c>
      <c r="JW1143">
        <v>489.175</v>
      </c>
      <c r="JX1143">
        <v>379.475</v>
      </c>
      <c r="JY1143">
        <v>49.7643</v>
      </c>
      <c r="JZ1143">
        <v>56.806</v>
      </c>
      <c r="KA1143">
        <v>30.0019</v>
      </c>
      <c r="KB1143">
        <v>56.1341</v>
      </c>
      <c r="KC1143">
        <v>55.9373</v>
      </c>
      <c r="KD1143">
        <v>46.7293</v>
      </c>
      <c r="KE1143">
        <v>0</v>
      </c>
      <c r="KF1143">
        <v>100</v>
      </c>
      <c r="KG1143">
        <v>49.6879</v>
      </c>
      <c r="KH1143">
        <v>1189.71</v>
      </c>
      <c r="KI1143">
        <v>26.2864</v>
      </c>
      <c r="KJ1143">
        <v>92.3135</v>
      </c>
      <c r="KK1143">
        <v>88.8035</v>
      </c>
    </row>
    <row r="1144" spans="1:297">
      <c r="A1144">
        <v>1128</v>
      </c>
      <c r="B1144">
        <v>1761427548</v>
      </c>
      <c r="C1144">
        <v>19367</v>
      </c>
      <c r="D1144" t="s">
        <v>2709</v>
      </c>
      <c r="E1144" t="s">
        <v>2710</v>
      </c>
      <c r="F1144">
        <v>5</v>
      </c>
      <c r="G1144" t="s">
        <v>2568</v>
      </c>
      <c r="H1144" t="s">
        <v>436</v>
      </c>
      <c r="I1144">
        <v>1761427539.84615</v>
      </c>
      <c r="J1144">
        <f>(K1144)/1000</f>
        <v>0</v>
      </c>
      <c r="K1144">
        <f>IF(DP1144, AN1144, AH1144)</f>
        <v>0</v>
      </c>
      <c r="L1144">
        <f>IF(DP1144, AI1144, AG1144)</f>
        <v>0</v>
      </c>
      <c r="M1144">
        <f>DR1144 - IF(AU1144&gt;1, L1144*DL1144*100.0/(AW1144), 0)</f>
        <v>0</v>
      </c>
      <c r="N1144">
        <f>((T1144-J1144/2)*M1144-L1144)/(T1144+J1144/2)</f>
        <v>0</v>
      </c>
      <c r="O1144">
        <f>N1144*(DY1144+DZ1144)/1000.0</f>
        <v>0</v>
      </c>
      <c r="P1144">
        <f>(DR1144 - IF(AU1144&gt;1, L1144*DL1144*100.0/(AW1144), 0))*(DY1144+DZ1144)/1000.0</f>
        <v>0</v>
      </c>
      <c r="Q1144">
        <f>2.0/((1/S1144-1/R1144)+SIGN(S1144)*SQRT((1/S1144-1/R1144)*(1/S1144-1/R1144) + 4*DM1144/((DM1144+1)*(DM1144+1))*(2*1/S1144*1/R1144-1/R1144*1/R1144)))</f>
        <v>0</v>
      </c>
      <c r="R1144">
        <f>IF(LEFT(DN1144,1)&lt;&gt;"0",IF(LEFT(DN1144,1)="1",3.0,DO1144),$D$5+$E$5*(EF1144*DY1144/($K$5*1000))+$F$5*(EF1144*DY1144/($K$5*1000))*MAX(MIN(DL1144,$J$5),$I$5)*MAX(MIN(DL1144,$J$5),$I$5)+$G$5*MAX(MIN(DL1144,$J$5),$I$5)*(EF1144*DY1144/($K$5*1000))+$H$5*(EF1144*DY1144/($K$5*1000))*(EF1144*DY1144/($K$5*1000)))</f>
        <v>0</v>
      </c>
      <c r="S1144">
        <f>J1144*(1000-(1000*0.61365*exp(17.502*W1144/(240.97+W1144))/(DY1144+DZ1144)+DT1144)/2)/(1000*0.61365*exp(17.502*W1144/(240.97+W1144))/(DY1144+DZ1144)-DT1144)</f>
        <v>0</v>
      </c>
      <c r="T1144">
        <f>1/((DM1144+1)/(Q1144/1.6)+1/(R1144/1.37)) + DM1144/((DM1144+1)/(Q1144/1.6) + DM1144/(R1144/1.37))</f>
        <v>0</v>
      </c>
      <c r="U1144">
        <f>(DH1144*DK1144)</f>
        <v>0</v>
      </c>
      <c r="V1144">
        <f>(EA1144+(U1144+2*0.95*5.67E-8*(((EA1144+$B$7)+273)^4-(EA1144+273)^4)-44100*J1144)/(1.84*29.3*R1144+8*0.95*5.67E-8*(EA1144+273)^3))</f>
        <v>0</v>
      </c>
      <c r="W1144">
        <f>($C$7*EB1144+$D$7*EC1144+$E$7*V1144)</f>
        <v>0</v>
      </c>
      <c r="X1144">
        <f>0.61365*exp(17.502*W1144/(240.97+W1144))</f>
        <v>0</v>
      </c>
      <c r="Y1144">
        <f>(Z1144/AA1144*100)</f>
        <v>0</v>
      </c>
      <c r="Z1144">
        <f>DT1144*(DY1144+DZ1144)/1000</f>
        <v>0</v>
      </c>
      <c r="AA1144">
        <f>0.61365*exp(17.502*EA1144/(240.97+EA1144))</f>
        <v>0</v>
      </c>
      <c r="AB1144">
        <f>(X1144-DT1144*(DY1144+DZ1144)/1000)</f>
        <v>0</v>
      </c>
      <c r="AC1144">
        <f>(-J1144*44100)</f>
        <v>0</v>
      </c>
      <c r="AD1144">
        <f>2*29.3*R1144*0.92*(EA1144-W1144)</f>
        <v>0</v>
      </c>
      <c r="AE1144">
        <f>2*0.95*5.67E-8*(((EA1144+$B$7)+273)^4-(W1144+273)^4)</f>
        <v>0</v>
      </c>
      <c r="AF1144">
        <f>U1144+AE1144+AC1144+AD1144</f>
        <v>0</v>
      </c>
      <c r="AG1144">
        <f>DX1144*AU1144*(DS1144-DR1144*(1000-AU1144*DU1144)/(1000-AU1144*DT1144))/(100*DL1144)</f>
        <v>0</v>
      </c>
      <c r="AH1144">
        <f>1000*DX1144*AU1144*(DT1144-DU1144)/(100*DL1144*(1000-AU1144*DT1144))</f>
        <v>0</v>
      </c>
      <c r="AI1144">
        <f>(AJ1144 - AK1144 - DY1144*1E3/(8.314*(EA1144+273.15)) * AM1144/DX1144 * AL1144) * DX1144/(100*DL1144) * (1000 - DU1144)/1000</f>
        <v>0</v>
      </c>
      <c r="AJ1144">
        <v>1204.32540485067</v>
      </c>
      <c r="AK1144">
        <v>1175.41539393939</v>
      </c>
      <c r="AL1144">
        <v>3.61243808831733</v>
      </c>
      <c r="AM1144">
        <v>65.4933450207612</v>
      </c>
      <c r="AN1144">
        <f>(AP1144 - AO1144 + DY1144*1E3/(8.314*(EA1144+273.15)) * AR1144/DX1144 * AQ1144) * DX1144/(100*DL1144) * 1000/(1000 - AP1144)</f>
        <v>0</v>
      </c>
      <c r="AO1144">
        <v>25.7502955660576</v>
      </c>
      <c r="AP1144">
        <v>57.6612418181818</v>
      </c>
      <c r="AQ1144">
        <v>-0.00342745418721527</v>
      </c>
      <c r="AR1144">
        <v>110.853086517706</v>
      </c>
      <c r="AS1144">
        <v>5</v>
      </c>
      <c r="AT1144">
        <v>1</v>
      </c>
      <c r="AU1144">
        <f>IF(AS1144*$H$13&gt;=AW1144,1.0,(AW1144/(AW1144-AS1144*$H$13)))</f>
        <v>0</v>
      </c>
      <c r="AV1144">
        <f>(AU1144-1)*100</f>
        <v>0</v>
      </c>
      <c r="AW1144">
        <f>MAX(0,($B$13+$C$13*EF1144)/(1+$D$13*EF1144)*DY1144/(EA1144+273)*$E$13)</f>
        <v>0</v>
      </c>
      <c r="AX1144" t="s">
        <v>437</v>
      </c>
      <c r="AY1144" t="s">
        <v>437</v>
      </c>
      <c r="AZ1144">
        <v>0</v>
      </c>
      <c r="BA1144">
        <v>0</v>
      </c>
      <c r="BB1144">
        <f>1-AZ1144/BA1144</f>
        <v>0</v>
      </c>
      <c r="BC1144">
        <v>0</v>
      </c>
      <c r="BD1144" t="s">
        <v>437</v>
      </c>
      <c r="BE1144" t="s">
        <v>437</v>
      </c>
      <c r="BF1144">
        <v>0</v>
      </c>
      <c r="BG1144">
        <v>0</v>
      </c>
      <c r="BH1144">
        <f>1-BF1144/BG1144</f>
        <v>0</v>
      </c>
      <c r="BI1144">
        <v>0.5</v>
      </c>
      <c r="BJ1144">
        <f>DI1144</f>
        <v>0</v>
      </c>
      <c r="BK1144">
        <f>L1144</f>
        <v>0</v>
      </c>
      <c r="BL1144">
        <f>BH1144*BI1144*BJ1144</f>
        <v>0</v>
      </c>
      <c r="BM1144">
        <f>(BK1144-BC1144)/BJ1144</f>
        <v>0</v>
      </c>
      <c r="BN1144">
        <f>(BA1144-BG1144)/BG1144</f>
        <v>0</v>
      </c>
      <c r="BO1144">
        <f>AZ1144/(BB1144+AZ1144/BG1144)</f>
        <v>0</v>
      </c>
      <c r="BP1144" t="s">
        <v>437</v>
      </c>
      <c r="BQ1144">
        <v>0</v>
      </c>
      <c r="BR1144">
        <f>IF(BQ1144&lt;&gt;0, BQ1144, BO1144)</f>
        <v>0</v>
      </c>
      <c r="BS1144">
        <f>1-BR1144/BG1144</f>
        <v>0</v>
      </c>
      <c r="BT1144">
        <f>(BG1144-BF1144)/(BG1144-BR1144)</f>
        <v>0</v>
      </c>
      <c r="BU1144">
        <f>(BA1144-BG1144)/(BA1144-BR1144)</f>
        <v>0</v>
      </c>
      <c r="BV1144">
        <f>(BG1144-BF1144)/(BG1144-AZ1144)</f>
        <v>0</v>
      </c>
      <c r="BW1144">
        <f>(BA1144-BG1144)/(BA1144-AZ1144)</f>
        <v>0</v>
      </c>
      <c r="BX1144">
        <f>(BT1144*BR1144/BF1144)</f>
        <v>0</v>
      </c>
      <c r="BY1144">
        <f>(1-BX1144)</f>
        <v>0</v>
      </c>
      <c r="DH1144">
        <f>$B$11*EG1144+$C$11*EH1144+$F$11*ES1144*(1-EV1144)</f>
        <v>0</v>
      </c>
      <c r="DI1144">
        <f>DH1144*DJ1144</f>
        <v>0</v>
      </c>
      <c r="DJ1144">
        <f>($B$11*$D$9+$C$11*$D$9+$F$11*((FF1144+EX1144)/MAX(FF1144+EX1144+FG1144, 0.1)*$I$9+FG1144/MAX(FF1144+EX1144+FG1144, 0.1)*$J$9))/($B$11+$C$11+$F$11)</f>
        <v>0</v>
      </c>
      <c r="DK1144">
        <f>($B$11*$K$9+$C$11*$K$9+$F$11*((FF1144+EX1144)/MAX(FF1144+EX1144+FG1144, 0.1)*$P$9+FG1144/MAX(FF1144+EX1144+FG1144, 0.1)*$Q$9))/($B$11+$C$11+$F$11)</f>
        <v>0</v>
      </c>
      <c r="DL1144">
        <v>6</v>
      </c>
      <c r="DM1144">
        <v>0.5</v>
      </c>
      <c r="DN1144" t="s">
        <v>438</v>
      </c>
      <c r="DO1144">
        <v>2</v>
      </c>
      <c r="DP1144" t="b">
        <v>1</v>
      </c>
      <c r="DQ1144">
        <v>1761427539.84615</v>
      </c>
      <c r="DR1144">
        <v>1084.01384615385</v>
      </c>
      <c r="DS1144">
        <v>1156.62307692308</v>
      </c>
      <c r="DT1144">
        <v>57.6836384615385</v>
      </c>
      <c r="DU1144">
        <v>25.7589</v>
      </c>
      <c r="DV1144">
        <v>1082.91692307692</v>
      </c>
      <c r="DW1144">
        <v>57.7277461538461</v>
      </c>
      <c r="DX1144">
        <v>500.005153846154</v>
      </c>
      <c r="DY1144">
        <v>90.1867307692307</v>
      </c>
      <c r="DZ1144">
        <v>0.0402279153846154</v>
      </c>
      <c r="EA1144">
        <v>52.2712076923077</v>
      </c>
      <c r="EB1144">
        <v>48.0606461538462</v>
      </c>
      <c r="EC1144">
        <v>999.9</v>
      </c>
      <c r="ED1144">
        <v>0</v>
      </c>
      <c r="EE1144">
        <v>0</v>
      </c>
      <c r="EF1144">
        <v>9996.43</v>
      </c>
      <c r="EG1144">
        <v>0</v>
      </c>
      <c r="EH1144">
        <v>1208.73076923077</v>
      </c>
      <c r="EI1144">
        <v>-72.6093846153846</v>
      </c>
      <c r="EJ1144">
        <v>1150.37153846154</v>
      </c>
      <c r="EK1144">
        <v>1187.20692307692</v>
      </c>
      <c r="EL1144">
        <v>31.9247384615385</v>
      </c>
      <c r="EM1144">
        <v>1156.62307692308</v>
      </c>
      <c r="EN1144">
        <v>25.7589</v>
      </c>
      <c r="EO1144">
        <v>5.20229769230769</v>
      </c>
      <c r="EP1144">
        <v>2.32311153846154</v>
      </c>
      <c r="EQ1144">
        <v>33.5223692307692</v>
      </c>
      <c r="ER1144">
        <v>19.8375461538462</v>
      </c>
      <c r="ES1144">
        <v>1199.91</v>
      </c>
      <c r="ET1144">
        <v>0.967000076923077</v>
      </c>
      <c r="EU1144">
        <v>0.033</v>
      </c>
      <c r="EV1144">
        <v>0</v>
      </c>
      <c r="EW1144">
        <v>994.944923076923</v>
      </c>
      <c r="EX1144">
        <v>5.00059</v>
      </c>
      <c r="EY1144">
        <v>13125.3846153846</v>
      </c>
      <c r="EZ1144">
        <v>10357.9384615385</v>
      </c>
      <c r="FA1144">
        <v>64.187</v>
      </c>
      <c r="FB1144">
        <v>65.312</v>
      </c>
      <c r="FC1144">
        <v>64.1774615384615</v>
      </c>
      <c r="FD1144">
        <v>65.1345384615385</v>
      </c>
      <c r="FE1144">
        <v>65.4563846153846</v>
      </c>
      <c r="FF1144">
        <v>1155.47615384615</v>
      </c>
      <c r="FG1144">
        <v>39.4338461538462</v>
      </c>
      <c r="FH1144">
        <v>0</v>
      </c>
      <c r="FI1144">
        <v>1761427508.5</v>
      </c>
      <c r="FJ1144">
        <v>0</v>
      </c>
      <c r="FK1144">
        <v>995.049384615385</v>
      </c>
      <c r="FL1144">
        <v>10.8916922996356</v>
      </c>
      <c r="FM1144">
        <v>136.112820290808</v>
      </c>
      <c r="FN1144">
        <v>13126.8269230769</v>
      </c>
      <c r="FO1144">
        <v>15</v>
      </c>
      <c r="FP1144">
        <v>0</v>
      </c>
      <c r="FQ1144" t="s">
        <v>439</v>
      </c>
      <c r="FR1144">
        <v>0</v>
      </c>
      <c r="FS1144">
        <v>0</v>
      </c>
      <c r="FT1144">
        <v>0</v>
      </c>
      <c r="FU1144">
        <v>0</v>
      </c>
      <c r="FV1144">
        <v>0</v>
      </c>
      <c r="FW1144">
        <v>0</v>
      </c>
      <c r="FX1144">
        <v>0</v>
      </c>
      <c r="FY1144">
        <v>0</v>
      </c>
      <c r="FZ1144">
        <v>0</v>
      </c>
      <c r="GA1144">
        <v>0</v>
      </c>
      <c r="GB1144">
        <v>0</v>
      </c>
      <c r="GC1144">
        <v>-72.1628</v>
      </c>
      <c r="GD1144">
        <v>-10.1148090225565</v>
      </c>
      <c r="GE1144">
        <v>1.34871115625252</v>
      </c>
      <c r="GF1144">
        <v>0</v>
      </c>
      <c r="GG1144">
        <v>994.568411764706</v>
      </c>
      <c r="GH1144">
        <v>9.94826584725958</v>
      </c>
      <c r="GI1144">
        <v>1.00560669769539</v>
      </c>
      <c r="GJ1144">
        <v>-1</v>
      </c>
      <c r="GK1144">
        <v>31.92838</v>
      </c>
      <c r="GL1144">
        <v>-0.0755909774436884</v>
      </c>
      <c r="GM1144">
        <v>0.00845024260006785</v>
      </c>
      <c r="GN1144">
        <v>1</v>
      </c>
      <c r="GO1144">
        <v>1</v>
      </c>
      <c r="GP1144">
        <v>2</v>
      </c>
      <c r="GQ1144" t="s">
        <v>446</v>
      </c>
      <c r="GR1144">
        <v>3.12619</v>
      </c>
      <c r="GS1144">
        <v>2.71833</v>
      </c>
      <c r="GT1144">
        <v>0.167296</v>
      </c>
      <c r="GU1144">
        <v>0.173665</v>
      </c>
      <c r="GV1144">
        <v>0.17859</v>
      </c>
      <c r="GW1144">
        <v>0.10209</v>
      </c>
      <c r="GX1144">
        <v>29661.2</v>
      </c>
      <c r="GY1144">
        <v>31068.9</v>
      </c>
      <c r="GZ1144">
        <v>32384.4</v>
      </c>
      <c r="HA1144">
        <v>34204.4</v>
      </c>
      <c r="HB1144">
        <v>38320.8</v>
      </c>
      <c r="HC1144">
        <v>44334</v>
      </c>
      <c r="HD1144">
        <v>50950.3</v>
      </c>
      <c r="HE1144">
        <v>54895.4</v>
      </c>
      <c r="HF1144">
        <v>1.6548</v>
      </c>
      <c r="HG1144">
        <v>1.50363</v>
      </c>
      <c r="HH1144">
        <v>-0.166807</v>
      </c>
      <c r="HI1144">
        <v>0</v>
      </c>
      <c r="HJ1144">
        <v>50.6628</v>
      </c>
      <c r="HK1144">
        <v>999.9</v>
      </c>
      <c r="HL1144">
        <v>55.823</v>
      </c>
      <c r="HM1144">
        <v>30.424</v>
      </c>
      <c r="HN1144">
        <v>27.0205</v>
      </c>
      <c r="HO1144">
        <v>60.3171</v>
      </c>
      <c r="HP1144">
        <v>40.5809</v>
      </c>
      <c r="HQ1144">
        <v>1</v>
      </c>
      <c r="HR1144">
        <v>2.66681</v>
      </c>
      <c r="HS1144">
        <v>2.2439</v>
      </c>
      <c r="HT1144">
        <v>20.0962</v>
      </c>
      <c r="HU1144">
        <v>5.18569</v>
      </c>
      <c r="HV1144">
        <v>12.0159</v>
      </c>
      <c r="HW1144">
        <v>4.96685</v>
      </c>
      <c r="HX1144">
        <v>3.29598</v>
      </c>
      <c r="HY1144">
        <v>9999</v>
      </c>
      <c r="HZ1144">
        <v>9999</v>
      </c>
      <c r="IA1144">
        <v>999.9</v>
      </c>
      <c r="IB1144">
        <v>9999</v>
      </c>
      <c r="IC1144">
        <v>1.86325</v>
      </c>
      <c r="ID1144">
        <v>1.86812</v>
      </c>
      <c r="IE1144">
        <v>1.86783</v>
      </c>
      <c r="IF1144">
        <v>1.86905</v>
      </c>
      <c r="IG1144">
        <v>1.86981</v>
      </c>
      <c r="IH1144">
        <v>1.86585</v>
      </c>
      <c r="II1144">
        <v>1.86693</v>
      </c>
      <c r="IJ1144">
        <v>1.86838</v>
      </c>
      <c r="IK1144">
        <v>5</v>
      </c>
      <c r="IL1144">
        <v>0</v>
      </c>
      <c r="IM1144">
        <v>0</v>
      </c>
      <c r="IN1144">
        <v>0</v>
      </c>
      <c r="IO1144" t="s">
        <v>441</v>
      </c>
      <c r="IP1144" t="s">
        <v>442</v>
      </c>
      <c r="IQ1144" t="s">
        <v>443</v>
      </c>
      <c r="IR1144" t="s">
        <v>443</v>
      </c>
      <c r="IS1144" t="s">
        <v>443</v>
      </c>
      <c r="IT1144" t="s">
        <v>443</v>
      </c>
      <c r="IU1144">
        <v>0</v>
      </c>
      <c r="IV1144">
        <v>100</v>
      </c>
      <c r="IW1144">
        <v>100</v>
      </c>
      <c r="IX1144">
        <v>1.1</v>
      </c>
      <c r="IY1144">
        <v>-0.0442</v>
      </c>
      <c r="IZ1144">
        <v>1.09748391826392</v>
      </c>
      <c r="JA1144">
        <v>0</v>
      </c>
      <c r="JB1144">
        <v>0</v>
      </c>
      <c r="JC1144">
        <v>0</v>
      </c>
      <c r="JD1144">
        <v>-0.0441141096964596</v>
      </c>
      <c r="JE1144">
        <v>0</v>
      </c>
      <c r="JF1144">
        <v>0</v>
      </c>
      <c r="JG1144">
        <v>0</v>
      </c>
      <c r="JH1144">
        <v>5</v>
      </c>
      <c r="JI1144">
        <v>2273</v>
      </c>
      <c r="JJ1144">
        <v>1</v>
      </c>
      <c r="JK1144">
        <v>24</v>
      </c>
      <c r="JL1144">
        <v>29357125.8</v>
      </c>
      <c r="JM1144">
        <v>29357125.8</v>
      </c>
      <c r="JN1144">
        <v>2.35596</v>
      </c>
      <c r="JO1144">
        <v>2.61963</v>
      </c>
      <c r="JP1144">
        <v>1.54785</v>
      </c>
      <c r="JQ1144">
        <v>2.31567</v>
      </c>
      <c r="JR1144">
        <v>1.64673</v>
      </c>
      <c r="JS1144">
        <v>2.27539</v>
      </c>
      <c r="JT1144">
        <v>34.3269</v>
      </c>
      <c r="JU1144">
        <v>24.1751</v>
      </c>
      <c r="JV1144">
        <v>18</v>
      </c>
      <c r="JW1144">
        <v>489.048</v>
      </c>
      <c r="JX1144">
        <v>379.486</v>
      </c>
      <c r="JY1144">
        <v>49.6851</v>
      </c>
      <c r="JZ1144">
        <v>56.8143</v>
      </c>
      <c r="KA1144">
        <v>30.0018</v>
      </c>
      <c r="KB1144">
        <v>56.1416</v>
      </c>
      <c r="KC1144">
        <v>55.9438</v>
      </c>
      <c r="KD1144">
        <v>47.2137</v>
      </c>
      <c r="KE1144">
        <v>0</v>
      </c>
      <c r="KF1144">
        <v>100</v>
      </c>
      <c r="KG1144">
        <v>49.6486</v>
      </c>
      <c r="KH1144">
        <v>1203.39</v>
      </c>
      <c r="KI1144">
        <v>26.2864</v>
      </c>
      <c r="KJ1144">
        <v>92.311</v>
      </c>
      <c r="KK1144">
        <v>88.7996</v>
      </c>
    </row>
    <row r="1145" spans="1:297">
      <c r="A1145">
        <v>1129</v>
      </c>
      <c r="B1145">
        <v>1761427553</v>
      </c>
      <c r="C1145">
        <v>19372</v>
      </c>
      <c r="D1145" t="s">
        <v>2711</v>
      </c>
      <c r="E1145" t="s">
        <v>2712</v>
      </c>
      <c r="F1145">
        <v>5</v>
      </c>
      <c r="G1145" t="s">
        <v>2568</v>
      </c>
      <c r="H1145" t="s">
        <v>436</v>
      </c>
      <c r="I1145">
        <v>1761427544.84615</v>
      </c>
      <c r="J1145">
        <f>(K1145)/1000</f>
        <v>0</v>
      </c>
      <c r="K1145">
        <f>IF(DP1145, AN1145, AH1145)</f>
        <v>0</v>
      </c>
      <c r="L1145">
        <f>IF(DP1145, AI1145, AG1145)</f>
        <v>0</v>
      </c>
      <c r="M1145">
        <f>DR1145 - IF(AU1145&gt;1, L1145*DL1145*100.0/(AW1145), 0)</f>
        <v>0</v>
      </c>
      <c r="N1145">
        <f>((T1145-J1145/2)*M1145-L1145)/(T1145+J1145/2)</f>
        <v>0</v>
      </c>
      <c r="O1145">
        <f>N1145*(DY1145+DZ1145)/1000.0</f>
        <v>0</v>
      </c>
      <c r="P1145">
        <f>(DR1145 - IF(AU1145&gt;1, L1145*DL1145*100.0/(AW1145), 0))*(DY1145+DZ1145)/1000.0</f>
        <v>0</v>
      </c>
      <c r="Q1145">
        <f>2.0/((1/S1145-1/R1145)+SIGN(S1145)*SQRT((1/S1145-1/R1145)*(1/S1145-1/R1145) + 4*DM1145/((DM1145+1)*(DM1145+1))*(2*1/S1145*1/R1145-1/R1145*1/R1145)))</f>
        <v>0</v>
      </c>
      <c r="R1145">
        <f>IF(LEFT(DN1145,1)&lt;&gt;"0",IF(LEFT(DN1145,1)="1",3.0,DO1145),$D$5+$E$5*(EF1145*DY1145/($K$5*1000))+$F$5*(EF1145*DY1145/($K$5*1000))*MAX(MIN(DL1145,$J$5),$I$5)*MAX(MIN(DL1145,$J$5),$I$5)+$G$5*MAX(MIN(DL1145,$J$5),$I$5)*(EF1145*DY1145/($K$5*1000))+$H$5*(EF1145*DY1145/($K$5*1000))*(EF1145*DY1145/($K$5*1000)))</f>
        <v>0</v>
      </c>
      <c r="S1145">
        <f>J1145*(1000-(1000*0.61365*exp(17.502*W1145/(240.97+W1145))/(DY1145+DZ1145)+DT1145)/2)/(1000*0.61365*exp(17.502*W1145/(240.97+W1145))/(DY1145+DZ1145)-DT1145)</f>
        <v>0</v>
      </c>
      <c r="T1145">
        <f>1/((DM1145+1)/(Q1145/1.6)+1/(R1145/1.37)) + DM1145/((DM1145+1)/(Q1145/1.6) + DM1145/(R1145/1.37))</f>
        <v>0</v>
      </c>
      <c r="U1145">
        <f>(DH1145*DK1145)</f>
        <v>0</v>
      </c>
      <c r="V1145">
        <f>(EA1145+(U1145+2*0.95*5.67E-8*(((EA1145+$B$7)+273)^4-(EA1145+273)^4)-44100*J1145)/(1.84*29.3*R1145+8*0.95*5.67E-8*(EA1145+273)^3))</f>
        <v>0</v>
      </c>
      <c r="W1145">
        <f>($C$7*EB1145+$D$7*EC1145+$E$7*V1145)</f>
        <v>0</v>
      </c>
      <c r="X1145">
        <f>0.61365*exp(17.502*W1145/(240.97+W1145))</f>
        <v>0</v>
      </c>
      <c r="Y1145">
        <f>(Z1145/AA1145*100)</f>
        <v>0</v>
      </c>
      <c r="Z1145">
        <f>DT1145*(DY1145+DZ1145)/1000</f>
        <v>0</v>
      </c>
      <c r="AA1145">
        <f>0.61365*exp(17.502*EA1145/(240.97+EA1145))</f>
        <v>0</v>
      </c>
      <c r="AB1145">
        <f>(X1145-DT1145*(DY1145+DZ1145)/1000)</f>
        <v>0</v>
      </c>
      <c r="AC1145">
        <f>(-J1145*44100)</f>
        <v>0</v>
      </c>
      <c r="AD1145">
        <f>2*29.3*R1145*0.92*(EA1145-W1145)</f>
        <v>0</v>
      </c>
      <c r="AE1145">
        <f>2*0.95*5.67E-8*(((EA1145+$B$7)+273)^4-(W1145+273)^4)</f>
        <v>0</v>
      </c>
      <c r="AF1145">
        <f>U1145+AE1145+AC1145+AD1145</f>
        <v>0</v>
      </c>
      <c r="AG1145">
        <f>DX1145*AU1145*(DS1145-DR1145*(1000-AU1145*DU1145)/(1000-AU1145*DT1145))/(100*DL1145)</f>
        <v>0</v>
      </c>
      <c r="AH1145">
        <f>1000*DX1145*AU1145*(DT1145-DU1145)/(100*DL1145*(1000-AU1145*DT1145))</f>
        <v>0</v>
      </c>
      <c r="AI1145">
        <f>(AJ1145 - AK1145 - DY1145*1E3/(8.314*(EA1145+273.15)) * AM1145/DX1145 * AL1145) * DX1145/(100*DL1145) * (1000 - DU1145)/1000</f>
        <v>0</v>
      </c>
      <c r="AJ1145">
        <v>1220.21420470989</v>
      </c>
      <c r="AK1145">
        <v>1191.89963636364</v>
      </c>
      <c r="AL1145">
        <v>3.25493602665333</v>
      </c>
      <c r="AM1145">
        <v>65.4933450207612</v>
      </c>
      <c r="AN1145">
        <f>(AP1145 - AO1145 + DY1145*1E3/(8.314*(EA1145+273.15)) * AR1145/DX1145 * AQ1145) * DX1145/(100*DL1145) * 1000/(1000 - AP1145)</f>
        <v>0</v>
      </c>
      <c r="AO1145">
        <v>25.7438927217183</v>
      </c>
      <c r="AP1145">
        <v>57.6715139393939</v>
      </c>
      <c r="AQ1145">
        <v>0.00119608393909036</v>
      </c>
      <c r="AR1145">
        <v>110.853086517706</v>
      </c>
      <c r="AS1145">
        <v>5</v>
      </c>
      <c r="AT1145">
        <v>1</v>
      </c>
      <c r="AU1145">
        <f>IF(AS1145*$H$13&gt;=AW1145,1.0,(AW1145/(AW1145-AS1145*$H$13)))</f>
        <v>0</v>
      </c>
      <c r="AV1145">
        <f>(AU1145-1)*100</f>
        <v>0</v>
      </c>
      <c r="AW1145">
        <f>MAX(0,($B$13+$C$13*EF1145)/(1+$D$13*EF1145)*DY1145/(EA1145+273)*$E$13)</f>
        <v>0</v>
      </c>
      <c r="AX1145" t="s">
        <v>437</v>
      </c>
      <c r="AY1145" t="s">
        <v>437</v>
      </c>
      <c r="AZ1145">
        <v>0</v>
      </c>
      <c r="BA1145">
        <v>0</v>
      </c>
      <c r="BB1145">
        <f>1-AZ1145/BA1145</f>
        <v>0</v>
      </c>
      <c r="BC1145">
        <v>0</v>
      </c>
      <c r="BD1145" t="s">
        <v>437</v>
      </c>
      <c r="BE1145" t="s">
        <v>437</v>
      </c>
      <c r="BF1145">
        <v>0</v>
      </c>
      <c r="BG1145">
        <v>0</v>
      </c>
      <c r="BH1145">
        <f>1-BF1145/BG1145</f>
        <v>0</v>
      </c>
      <c r="BI1145">
        <v>0.5</v>
      </c>
      <c r="BJ1145">
        <f>DI1145</f>
        <v>0</v>
      </c>
      <c r="BK1145">
        <f>L1145</f>
        <v>0</v>
      </c>
      <c r="BL1145">
        <f>BH1145*BI1145*BJ1145</f>
        <v>0</v>
      </c>
      <c r="BM1145">
        <f>(BK1145-BC1145)/BJ1145</f>
        <v>0</v>
      </c>
      <c r="BN1145">
        <f>(BA1145-BG1145)/BG1145</f>
        <v>0</v>
      </c>
      <c r="BO1145">
        <f>AZ1145/(BB1145+AZ1145/BG1145)</f>
        <v>0</v>
      </c>
      <c r="BP1145" t="s">
        <v>437</v>
      </c>
      <c r="BQ1145">
        <v>0</v>
      </c>
      <c r="BR1145">
        <f>IF(BQ1145&lt;&gt;0, BQ1145, BO1145)</f>
        <v>0</v>
      </c>
      <c r="BS1145">
        <f>1-BR1145/BG1145</f>
        <v>0</v>
      </c>
      <c r="BT1145">
        <f>(BG1145-BF1145)/(BG1145-BR1145)</f>
        <v>0</v>
      </c>
      <c r="BU1145">
        <f>(BA1145-BG1145)/(BA1145-BR1145)</f>
        <v>0</v>
      </c>
      <c r="BV1145">
        <f>(BG1145-BF1145)/(BG1145-AZ1145)</f>
        <v>0</v>
      </c>
      <c r="BW1145">
        <f>(BA1145-BG1145)/(BA1145-AZ1145)</f>
        <v>0</v>
      </c>
      <c r="BX1145">
        <f>(BT1145*BR1145/BF1145)</f>
        <v>0</v>
      </c>
      <c r="BY1145">
        <f>(1-BX1145)</f>
        <v>0</v>
      </c>
      <c r="DH1145">
        <f>$B$11*EG1145+$C$11*EH1145+$F$11*ES1145*(1-EV1145)</f>
        <v>0</v>
      </c>
      <c r="DI1145">
        <f>DH1145*DJ1145</f>
        <v>0</v>
      </c>
      <c r="DJ1145">
        <f>($B$11*$D$9+$C$11*$D$9+$F$11*((FF1145+EX1145)/MAX(FF1145+EX1145+FG1145, 0.1)*$I$9+FG1145/MAX(FF1145+EX1145+FG1145, 0.1)*$J$9))/($B$11+$C$11+$F$11)</f>
        <v>0</v>
      </c>
      <c r="DK1145">
        <f>($B$11*$K$9+$C$11*$K$9+$F$11*((FF1145+EX1145)/MAX(FF1145+EX1145+FG1145, 0.1)*$P$9+FG1145/MAX(FF1145+EX1145+FG1145, 0.1)*$Q$9))/($B$11+$C$11+$F$11)</f>
        <v>0</v>
      </c>
      <c r="DL1145">
        <v>6</v>
      </c>
      <c r="DM1145">
        <v>0.5</v>
      </c>
      <c r="DN1145" t="s">
        <v>438</v>
      </c>
      <c r="DO1145">
        <v>2</v>
      </c>
      <c r="DP1145" t="b">
        <v>1</v>
      </c>
      <c r="DQ1145">
        <v>1761427544.84615</v>
      </c>
      <c r="DR1145">
        <v>1100.32846153846</v>
      </c>
      <c r="DS1145">
        <v>1172.99769230769</v>
      </c>
      <c r="DT1145">
        <v>57.6757692307692</v>
      </c>
      <c r="DU1145">
        <v>25.7525692307692</v>
      </c>
      <c r="DV1145">
        <v>1099.23153846154</v>
      </c>
      <c r="DW1145">
        <v>57.7198846153846</v>
      </c>
      <c r="DX1145">
        <v>500.002769230769</v>
      </c>
      <c r="DY1145">
        <v>90.1861076923077</v>
      </c>
      <c r="DZ1145">
        <v>0.0401783923076923</v>
      </c>
      <c r="EA1145">
        <v>52.264</v>
      </c>
      <c r="EB1145">
        <v>48.0466923076923</v>
      </c>
      <c r="EC1145">
        <v>999.9</v>
      </c>
      <c r="ED1145">
        <v>0</v>
      </c>
      <c r="EE1145">
        <v>0</v>
      </c>
      <c r="EF1145">
        <v>9997.06230769231</v>
      </c>
      <c r="EG1145">
        <v>0</v>
      </c>
      <c r="EH1145">
        <v>1208.69153846154</v>
      </c>
      <c r="EI1145">
        <v>-72.6694692307692</v>
      </c>
      <c r="EJ1145">
        <v>1167.67615384615</v>
      </c>
      <c r="EK1145">
        <v>1204.00615384615</v>
      </c>
      <c r="EL1145">
        <v>31.9232076923077</v>
      </c>
      <c r="EM1145">
        <v>1172.99769230769</v>
      </c>
      <c r="EN1145">
        <v>25.7525692307692</v>
      </c>
      <c r="EO1145">
        <v>5.20155384615385</v>
      </c>
      <c r="EP1145">
        <v>2.32252384615385</v>
      </c>
      <c r="EQ1145">
        <v>33.5198230769231</v>
      </c>
      <c r="ER1145">
        <v>19.8334615384615</v>
      </c>
      <c r="ES1145">
        <v>1199.92692307692</v>
      </c>
      <c r="ET1145">
        <v>0.966999</v>
      </c>
      <c r="EU1145">
        <v>0.0330011384615385</v>
      </c>
      <c r="EV1145">
        <v>0</v>
      </c>
      <c r="EW1145">
        <v>995.814384615385</v>
      </c>
      <c r="EX1145">
        <v>5.00059</v>
      </c>
      <c r="EY1145">
        <v>13136.9846153846</v>
      </c>
      <c r="EZ1145">
        <v>10358.0615384615</v>
      </c>
      <c r="FA1145">
        <v>64.1918461538462</v>
      </c>
      <c r="FB1145">
        <v>65.3168461538462</v>
      </c>
      <c r="FC1145">
        <v>64.187</v>
      </c>
      <c r="FD1145">
        <v>65.1536153846154</v>
      </c>
      <c r="FE1145">
        <v>65.4757692307692</v>
      </c>
      <c r="FF1145">
        <v>1155.49076923077</v>
      </c>
      <c r="FG1145">
        <v>39.4361538461539</v>
      </c>
      <c r="FH1145">
        <v>0</v>
      </c>
      <c r="FI1145">
        <v>1761427513.9</v>
      </c>
      <c r="FJ1145">
        <v>0</v>
      </c>
      <c r="FK1145">
        <v>995.98208</v>
      </c>
      <c r="FL1145">
        <v>9.95976921529329</v>
      </c>
      <c r="FM1145">
        <v>138.261538220519</v>
      </c>
      <c r="FN1145">
        <v>13140.1</v>
      </c>
      <c r="FO1145">
        <v>15</v>
      </c>
      <c r="FP1145">
        <v>0</v>
      </c>
      <c r="FQ1145" t="s">
        <v>439</v>
      </c>
      <c r="FR1145">
        <v>0</v>
      </c>
      <c r="FS1145">
        <v>0</v>
      </c>
      <c r="FT1145">
        <v>0</v>
      </c>
      <c r="FU1145">
        <v>0</v>
      </c>
      <c r="FV1145">
        <v>0</v>
      </c>
      <c r="FW1145">
        <v>0</v>
      </c>
      <c r="FX1145">
        <v>0</v>
      </c>
      <c r="FY1145">
        <v>0</v>
      </c>
      <c r="FZ1145">
        <v>0</v>
      </c>
      <c r="GA1145">
        <v>0</v>
      </c>
      <c r="GB1145">
        <v>0</v>
      </c>
      <c r="GC1145">
        <v>-72.6926619047619</v>
      </c>
      <c r="GD1145">
        <v>-3.03356883116907</v>
      </c>
      <c r="GE1145">
        <v>0.892283435897655</v>
      </c>
      <c r="GF1145">
        <v>0</v>
      </c>
      <c r="GG1145">
        <v>995.330235294118</v>
      </c>
      <c r="GH1145">
        <v>10.3689228505789</v>
      </c>
      <c r="GI1145">
        <v>1.03972499358424</v>
      </c>
      <c r="GJ1145">
        <v>-1</v>
      </c>
      <c r="GK1145">
        <v>31.9243476190476</v>
      </c>
      <c r="GL1145">
        <v>-0.0385090909090734</v>
      </c>
      <c r="GM1145">
        <v>0.00653930381088567</v>
      </c>
      <c r="GN1145">
        <v>1</v>
      </c>
      <c r="GO1145">
        <v>1</v>
      </c>
      <c r="GP1145">
        <v>2</v>
      </c>
      <c r="GQ1145" t="s">
        <v>446</v>
      </c>
      <c r="GR1145">
        <v>3.12623</v>
      </c>
      <c r="GS1145">
        <v>2.71829</v>
      </c>
      <c r="GT1145">
        <v>0.168811</v>
      </c>
      <c r="GU1145">
        <v>0.175287</v>
      </c>
      <c r="GV1145">
        <v>0.178601</v>
      </c>
      <c r="GW1145">
        <v>0.102076</v>
      </c>
      <c r="GX1145">
        <v>29606</v>
      </c>
      <c r="GY1145">
        <v>31006</v>
      </c>
      <c r="GZ1145">
        <v>32383.6</v>
      </c>
      <c r="HA1145">
        <v>34202.9</v>
      </c>
      <c r="HB1145">
        <v>38319.9</v>
      </c>
      <c r="HC1145">
        <v>44333.2</v>
      </c>
      <c r="HD1145">
        <v>50949.2</v>
      </c>
      <c r="HE1145">
        <v>54893.3</v>
      </c>
      <c r="HF1145">
        <v>1.65478</v>
      </c>
      <c r="HG1145">
        <v>1.50337</v>
      </c>
      <c r="HH1145">
        <v>-0.168215</v>
      </c>
      <c r="HI1145">
        <v>0</v>
      </c>
      <c r="HJ1145">
        <v>50.6813</v>
      </c>
      <c r="HK1145">
        <v>999.9</v>
      </c>
      <c r="HL1145">
        <v>55.823</v>
      </c>
      <c r="HM1145">
        <v>30.434</v>
      </c>
      <c r="HN1145">
        <v>27.0363</v>
      </c>
      <c r="HO1145">
        <v>59.3971</v>
      </c>
      <c r="HP1145">
        <v>40.3686</v>
      </c>
      <c r="HQ1145">
        <v>1</v>
      </c>
      <c r="HR1145">
        <v>2.66828</v>
      </c>
      <c r="HS1145">
        <v>2.19221</v>
      </c>
      <c r="HT1145">
        <v>20.0967</v>
      </c>
      <c r="HU1145">
        <v>5.18569</v>
      </c>
      <c r="HV1145">
        <v>12.0159</v>
      </c>
      <c r="HW1145">
        <v>4.96675</v>
      </c>
      <c r="HX1145">
        <v>3.2959</v>
      </c>
      <c r="HY1145">
        <v>9999</v>
      </c>
      <c r="HZ1145">
        <v>9999</v>
      </c>
      <c r="IA1145">
        <v>999.9</v>
      </c>
      <c r="IB1145">
        <v>9999</v>
      </c>
      <c r="IC1145">
        <v>1.86325</v>
      </c>
      <c r="ID1145">
        <v>1.86813</v>
      </c>
      <c r="IE1145">
        <v>1.86783</v>
      </c>
      <c r="IF1145">
        <v>1.86905</v>
      </c>
      <c r="IG1145">
        <v>1.86981</v>
      </c>
      <c r="IH1145">
        <v>1.86584</v>
      </c>
      <c r="II1145">
        <v>1.86694</v>
      </c>
      <c r="IJ1145">
        <v>1.86839</v>
      </c>
      <c r="IK1145">
        <v>5</v>
      </c>
      <c r="IL1145">
        <v>0</v>
      </c>
      <c r="IM1145">
        <v>0</v>
      </c>
      <c r="IN1145">
        <v>0</v>
      </c>
      <c r="IO1145" t="s">
        <v>441</v>
      </c>
      <c r="IP1145" t="s">
        <v>442</v>
      </c>
      <c r="IQ1145" t="s">
        <v>443</v>
      </c>
      <c r="IR1145" t="s">
        <v>443</v>
      </c>
      <c r="IS1145" t="s">
        <v>443</v>
      </c>
      <c r="IT1145" t="s">
        <v>443</v>
      </c>
      <c r="IU1145">
        <v>0</v>
      </c>
      <c r="IV1145">
        <v>100</v>
      </c>
      <c r="IW1145">
        <v>100</v>
      </c>
      <c r="IX1145">
        <v>1.1</v>
      </c>
      <c r="IY1145">
        <v>-0.0441</v>
      </c>
      <c r="IZ1145">
        <v>1.09748391826392</v>
      </c>
      <c r="JA1145">
        <v>0</v>
      </c>
      <c r="JB1145">
        <v>0</v>
      </c>
      <c r="JC1145">
        <v>0</v>
      </c>
      <c r="JD1145">
        <v>-0.0441141096964596</v>
      </c>
      <c r="JE1145">
        <v>0</v>
      </c>
      <c r="JF1145">
        <v>0</v>
      </c>
      <c r="JG1145">
        <v>0</v>
      </c>
      <c r="JH1145">
        <v>5</v>
      </c>
      <c r="JI1145">
        <v>2273</v>
      </c>
      <c r="JJ1145">
        <v>1</v>
      </c>
      <c r="JK1145">
        <v>24</v>
      </c>
      <c r="JL1145">
        <v>29357125.9</v>
      </c>
      <c r="JM1145">
        <v>29357125.9</v>
      </c>
      <c r="JN1145">
        <v>2.38281</v>
      </c>
      <c r="JO1145">
        <v>2.6123</v>
      </c>
      <c r="JP1145">
        <v>1.54785</v>
      </c>
      <c r="JQ1145">
        <v>2.31567</v>
      </c>
      <c r="JR1145">
        <v>1.64673</v>
      </c>
      <c r="JS1145">
        <v>2.35962</v>
      </c>
      <c r="JT1145">
        <v>34.3269</v>
      </c>
      <c r="JU1145">
        <v>24.1838</v>
      </c>
      <c r="JV1145">
        <v>18</v>
      </c>
      <c r="JW1145">
        <v>489.067</v>
      </c>
      <c r="JX1145">
        <v>379.362</v>
      </c>
      <c r="JY1145">
        <v>49.6306</v>
      </c>
      <c r="JZ1145">
        <v>56.8242</v>
      </c>
      <c r="KA1145">
        <v>30.0016</v>
      </c>
      <c r="KB1145">
        <v>56.1486</v>
      </c>
      <c r="KC1145">
        <v>55.9513</v>
      </c>
      <c r="KD1145">
        <v>47.8067</v>
      </c>
      <c r="KE1145">
        <v>0</v>
      </c>
      <c r="KF1145">
        <v>100</v>
      </c>
      <c r="KG1145">
        <v>49.6168</v>
      </c>
      <c r="KH1145">
        <v>1223.82</v>
      </c>
      <c r="KI1145">
        <v>26.2864</v>
      </c>
      <c r="KJ1145">
        <v>92.3089</v>
      </c>
      <c r="KK1145">
        <v>88.796</v>
      </c>
    </row>
    <row r="1146" spans="1:297">
      <c r="A1146">
        <v>1130</v>
      </c>
      <c r="B1146">
        <v>1761427558</v>
      </c>
      <c r="C1146">
        <v>19377</v>
      </c>
      <c r="D1146" t="s">
        <v>2713</v>
      </c>
      <c r="E1146" t="s">
        <v>2714</v>
      </c>
      <c r="F1146">
        <v>5</v>
      </c>
      <c r="G1146" t="s">
        <v>2568</v>
      </c>
      <c r="H1146" t="s">
        <v>436</v>
      </c>
      <c r="I1146">
        <v>1761427549.84615</v>
      </c>
      <c r="J1146">
        <f>(K1146)/1000</f>
        <v>0</v>
      </c>
      <c r="K1146">
        <f>IF(DP1146, AN1146, AH1146)</f>
        <v>0</v>
      </c>
      <c r="L1146">
        <f>IF(DP1146, AI1146, AG1146)</f>
        <v>0</v>
      </c>
      <c r="M1146">
        <f>DR1146 - IF(AU1146&gt;1, L1146*DL1146*100.0/(AW1146), 0)</f>
        <v>0</v>
      </c>
      <c r="N1146">
        <f>((T1146-J1146/2)*M1146-L1146)/(T1146+J1146/2)</f>
        <v>0</v>
      </c>
      <c r="O1146">
        <f>N1146*(DY1146+DZ1146)/1000.0</f>
        <v>0</v>
      </c>
      <c r="P1146">
        <f>(DR1146 - IF(AU1146&gt;1, L1146*DL1146*100.0/(AW1146), 0))*(DY1146+DZ1146)/1000.0</f>
        <v>0</v>
      </c>
      <c r="Q1146">
        <f>2.0/((1/S1146-1/R1146)+SIGN(S1146)*SQRT((1/S1146-1/R1146)*(1/S1146-1/R1146) + 4*DM1146/((DM1146+1)*(DM1146+1))*(2*1/S1146*1/R1146-1/R1146*1/R1146)))</f>
        <v>0</v>
      </c>
      <c r="R1146">
        <f>IF(LEFT(DN1146,1)&lt;&gt;"0",IF(LEFT(DN1146,1)="1",3.0,DO1146),$D$5+$E$5*(EF1146*DY1146/($K$5*1000))+$F$5*(EF1146*DY1146/($K$5*1000))*MAX(MIN(DL1146,$J$5),$I$5)*MAX(MIN(DL1146,$J$5),$I$5)+$G$5*MAX(MIN(DL1146,$J$5),$I$5)*(EF1146*DY1146/($K$5*1000))+$H$5*(EF1146*DY1146/($K$5*1000))*(EF1146*DY1146/($K$5*1000)))</f>
        <v>0</v>
      </c>
      <c r="S1146">
        <f>J1146*(1000-(1000*0.61365*exp(17.502*W1146/(240.97+W1146))/(DY1146+DZ1146)+DT1146)/2)/(1000*0.61365*exp(17.502*W1146/(240.97+W1146))/(DY1146+DZ1146)-DT1146)</f>
        <v>0</v>
      </c>
      <c r="T1146">
        <f>1/((DM1146+1)/(Q1146/1.6)+1/(R1146/1.37)) + DM1146/((DM1146+1)/(Q1146/1.6) + DM1146/(R1146/1.37))</f>
        <v>0</v>
      </c>
      <c r="U1146">
        <f>(DH1146*DK1146)</f>
        <v>0</v>
      </c>
      <c r="V1146">
        <f>(EA1146+(U1146+2*0.95*5.67E-8*(((EA1146+$B$7)+273)^4-(EA1146+273)^4)-44100*J1146)/(1.84*29.3*R1146+8*0.95*5.67E-8*(EA1146+273)^3))</f>
        <v>0</v>
      </c>
      <c r="W1146">
        <f>($C$7*EB1146+$D$7*EC1146+$E$7*V1146)</f>
        <v>0</v>
      </c>
      <c r="X1146">
        <f>0.61365*exp(17.502*W1146/(240.97+W1146))</f>
        <v>0</v>
      </c>
      <c r="Y1146">
        <f>(Z1146/AA1146*100)</f>
        <v>0</v>
      </c>
      <c r="Z1146">
        <f>DT1146*(DY1146+DZ1146)/1000</f>
        <v>0</v>
      </c>
      <c r="AA1146">
        <f>0.61365*exp(17.502*EA1146/(240.97+EA1146))</f>
        <v>0</v>
      </c>
      <c r="AB1146">
        <f>(X1146-DT1146*(DY1146+DZ1146)/1000)</f>
        <v>0</v>
      </c>
      <c r="AC1146">
        <f>(-J1146*44100)</f>
        <v>0</v>
      </c>
      <c r="AD1146">
        <f>2*29.3*R1146*0.92*(EA1146-W1146)</f>
        <v>0</v>
      </c>
      <c r="AE1146">
        <f>2*0.95*5.67E-8*(((EA1146+$B$7)+273)^4-(W1146+273)^4)</f>
        <v>0</v>
      </c>
      <c r="AF1146">
        <f>U1146+AE1146+AC1146+AD1146</f>
        <v>0</v>
      </c>
      <c r="AG1146">
        <f>DX1146*AU1146*(DS1146-DR1146*(1000-AU1146*DU1146)/(1000-AU1146*DT1146))/(100*DL1146)</f>
        <v>0</v>
      </c>
      <c r="AH1146">
        <f>1000*DX1146*AU1146*(DT1146-DU1146)/(100*DL1146*(1000-AU1146*DT1146))</f>
        <v>0</v>
      </c>
      <c r="AI1146">
        <f>(AJ1146 - AK1146 - DY1146*1E3/(8.314*(EA1146+273.15)) * AM1146/DX1146 * AL1146) * DX1146/(100*DL1146) * (1000 - DU1146)/1000</f>
        <v>0</v>
      </c>
      <c r="AJ1146">
        <v>1238.90130692796</v>
      </c>
      <c r="AK1146">
        <v>1209.80654545455</v>
      </c>
      <c r="AL1146">
        <v>3.6204131976826</v>
      </c>
      <c r="AM1146">
        <v>65.4933450207612</v>
      </c>
      <c r="AN1146">
        <f>(AP1146 - AO1146 + DY1146*1E3/(8.314*(EA1146+273.15)) * AR1146/DX1146 * AQ1146) * DX1146/(100*DL1146) * 1000/(1000 - AP1146)</f>
        <v>0</v>
      </c>
      <c r="AO1146">
        <v>25.7410327956622</v>
      </c>
      <c r="AP1146">
        <v>57.6373460606061</v>
      </c>
      <c r="AQ1146">
        <v>-0.00881588203566549</v>
      </c>
      <c r="AR1146">
        <v>110.853086517706</v>
      </c>
      <c r="AS1146">
        <v>5</v>
      </c>
      <c r="AT1146">
        <v>1</v>
      </c>
      <c r="AU1146">
        <f>IF(AS1146*$H$13&gt;=AW1146,1.0,(AW1146/(AW1146-AS1146*$H$13)))</f>
        <v>0</v>
      </c>
      <c r="AV1146">
        <f>(AU1146-1)*100</f>
        <v>0</v>
      </c>
      <c r="AW1146">
        <f>MAX(0,($B$13+$C$13*EF1146)/(1+$D$13*EF1146)*DY1146/(EA1146+273)*$E$13)</f>
        <v>0</v>
      </c>
      <c r="AX1146" t="s">
        <v>437</v>
      </c>
      <c r="AY1146" t="s">
        <v>437</v>
      </c>
      <c r="AZ1146">
        <v>0</v>
      </c>
      <c r="BA1146">
        <v>0</v>
      </c>
      <c r="BB1146">
        <f>1-AZ1146/BA1146</f>
        <v>0</v>
      </c>
      <c r="BC1146">
        <v>0</v>
      </c>
      <c r="BD1146" t="s">
        <v>437</v>
      </c>
      <c r="BE1146" t="s">
        <v>437</v>
      </c>
      <c r="BF1146">
        <v>0</v>
      </c>
      <c r="BG1146">
        <v>0</v>
      </c>
      <c r="BH1146">
        <f>1-BF1146/BG1146</f>
        <v>0</v>
      </c>
      <c r="BI1146">
        <v>0.5</v>
      </c>
      <c r="BJ1146">
        <f>DI1146</f>
        <v>0</v>
      </c>
      <c r="BK1146">
        <f>L1146</f>
        <v>0</v>
      </c>
      <c r="BL1146">
        <f>BH1146*BI1146*BJ1146</f>
        <v>0</v>
      </c>
      <c r="BM1146">
        <f>(BK1146-BC1146)/BJ1146</f>
        <v>0</v>
      </c>
      <c r="BN1146">
        <f>(BA1146-BG1146)/BG1146</f>
        <v>0</v>
      </c>
      <c r="BO1146">
        <f>AZ1146/(BB1146+AZ1146/BG1146)</f>
        <v>0</v>
      </c>
      <c r="BP1146" t="s">
        <v>437</v>
      </c>
      <c r="BQ1146">
        <v>0</v>
      </c>
      <c r="BR1146">
        <f>IF(BQ1146&lt;&gt;0, BQ1146, BO1146)</f>
        <v>0</v>
      </c>
      <c r="BS1146">
        <f>1-BR1146/BG1146</f>
        <v>0</v>
      </c>
      <c r="BT1146">
        <f>(BG1146-BF1146)/(BG1146-BR1146)</f>
        <v>0</v>
      </c>
      <c r="BU1146">
        <f>(BA1146-BG1146)/(BA1146-BR1146)</f>
        <v>0</v>
      </c>
      <c r="BV1146">
        <f>(BG1146-BF1146)/(BG1146-AZ1146)</f>
        <v>0</v>
      </c>
      <c r="BW1146">
        <f>(BA1146-BG1146)/(BA1146-AZ1146)</f>
        <v>0</v>
      </c>
      <c r="BX1146">
        <f>(BT1146*BR1146/BF1146)</f>
        <v>0</v>
      </c>
      <c r="BY1146">
        <f>(1-BX1146)</f>
        <v>0</v>
      </c>
      <c r="DH1146">
        <f>$B$11*EG1146+$C$11*EH1146+$F$11*ES1146*(1-EV1146)</f>
        <v>0</v>
      </c>
      <c r="DI1146">
        <f>DH1146*DJ1146</f>
        <v>0</v>
      </c>
      <c r="DJ1146">
        <f>($B$11*$D$9+$C$11*$D$9+$F$11*((FF1146+EX1146)/MAX(FF1146+EX1146+FG1146, 0.1)*$I$9+FG1146/MAX(FF1146+EX1146+FG1146, 0.1)*$J$9))/($B$11+$C$11+$F$11)</f>
        <v>0</v>
      </c>
      <c r="DK1146">
        <f>($B$11*$K$9+$C$11*$K$9+$F$11*((FF1146+EX1146)/MAX(FF1146+EX1146+FG1146, 0.1)*$P$9+FG1146/MAX(FF1146+EX1146+FG1146, 0.1)*$Q$9))/($B$11+$C$11+$F$11)</f>
        <v>0</v>
      </c>
      <c r="DL1146">
        <v>6</v>
      </c>
      <c r="DM1146">
        <v>0.5</v>
      </c>
      <c r="DN1146" t="s">
        <v>438</v>
      </c>
      <c r="DO1146">
        <v>2</v>
      </c>
      <c r="DP1146" t="b">
        <v>1</v>
      </c>
      <c r="DQ1146">
        <v>1761427549.84615</v>
      </c>
      <c r="DR1146">
        <v>1116.52307692308</v>
      </c>
      <c r="DS1146">
        <v>1190.32538461538</v>
      </c>
      <c r="DT1146">
        <v>57.6632384615385</v>
      </c>
      <c r="DU1146">
        <v>25.7466769230769</v>
      </c>
      <c r="DV1146">
        <v>1115.42461538462</v>
      </c>
      <c r="DW1146">
        <v>57.7073615384615</v>
      </c>
      <c r="DX1146">
        <v>500.013769230769</v>
      </c>
      <c r="DY1146">
        <v>90.1858615384616</v>
      </c>
      <c r="DZ1146">
        <v>0.0401820076923077</v>
      </c>
      <c r="EA1146">
        <v>52.2556461538462</v>
      </c>
      <c r="EB1146">
        <v>48.0356384615385</v>
      </c>
      <c r="EC1146">
        <v>999.9</v>
      </c>
      <c r="ED1146">
        <v>0</v>
      </c>
      <c r="EE1146">
        <v>0</v>
      </c>
      <c r="EF1146">
        <v>10004.4192307692</v>
      </c>
      <c r="EG1146">
        <v>0</v>
      </c>
      <c r="EH1146">
        <v>1208.62153846154</v>
      </c>
      <c r="EI1146">
        <v>-73.8037384615385</v>
      </c>
      <c r="EJ1146">
        <v>1184.84461538462</v>
      </c>
      <c r="EK1146">
        <v>1221.78461538462</v>
      </c>
      <c r="EL1146">
        <v>31.9165538461538</v>
      </c>
      <c r="EM1146">
        <v>1190.32538461538</v>
      </c>
      <c r="EN1146">
        <v>25.7466769230769</v>
      </c>
      <c r="EO1146">
        <v>5.20040846153846</v>
      </c>
      <c r="EP1146">
        <v>2.32198615384615</v>
      </c>
      <c r="EQ1146">
        <v>33.5158769230769</v>
      </c>
      <c r="ER1146">
        <v>19.8297307692308</v>
      </c>
      <c r="ES1146">
        <v>1199.97076923077</v>
      </c>
      <c r="ET1146">
        <v>0.966996769230769</v>
      </c>
      <c r="EU1146">
        <v>0.0330034230769231</v>
      </c>
      <c r="EV1146">
        <v>0</v>
      </c>
      <c r="EW1146">
        <v>996.659076923077</v>
      </c>
      <c r="EX1146">
        <v>5.00059</v>
      </c>
      <c r="EY1146">
        <v>13148.6769230769</v>
      </c>
      <c r="EZ1146">
        <v>10358.4307692308</v>
      </c>
      <c r="FA1146">
        <v>64.2112307692308</v>
      </c>
      <c r="FB1146">
        <v>65.3362307692308</v>
      </c>
      <c r="FC1146">
        <v>64.1966923076923</v>
      </c>
      <c r="FD1146">
        <v>65.1726923076923</v>
      </c>
      <c r="FE1146">
        <v>65.4951538461538</v>
      </c>
      <c r="FF1146">
        <v>1155.53</v>
      </c>
      <c r="FG1146">
        <v>39.4407692307692</v>
      </c>
      <c r="FH1146">
        <v>0</v>
      </c>
      <c r="FI1146">
        <v>1761427518.7</v>
      </c>
      <c r="FJ1146">
        <v>0</v>
      </c>
      <c r="FK1146">
        <v>996.77508</v>
      </c>
      <c r="FL1146">
        <v>8.33623076921871</v>
      </c>
      <c r="FM1146">
        <v>135.353846048715</v>
      </c>
      <c r="FN1146">
        <v>13151.004</v>
      </c>
      <c r="FO1146">
        <v>15</v>
      </c>
      <c r="FP1146">
        <v>0</v>
      </c>
      <c r="FQ1146" t="s">
        <v>439</v>
      </c>
      <c r="FR1146">
        <v>0</v>
      </c>
      <c r="FS1146">
        <v>0</v>
      </c>
      <c r="FT1146">
        <v>0</v>
      </c>
      <c r="FU1146">
        <v>0</v>
      </c>
      <c r="FV1146">
        <v>0</v>
      </c>
      <c r="FW1146">
        <v>0</v>
      </c>
      <c r="FX1146">
        <v>0</v>
      </c>
      <c r="FY1146">
        <v>0</v>
      </c>
      <c r="FZ1146">
        <v>0</v>
      </c>
      <c r="GA1146">
        <v>0</v>
      </c>
      <c r="GB1146">
        <v>0</v>
      </c>
      <c r="GC1146">
        <v>-73.35087</v>
      </c>
      <c r="GD1146">
        <v>-10.5782345864662</v>
      </c>
      <c r="GE1146">
        <v>1.35309951707182</v>
      </c>
      <c r="GF1146">
        <v>0</v>
      </c>
      <c r="GG1146">
        <v>996.228</v>
      </c>
      <c r="GH1146">
        <v>9.51923606521788</v>
      </c>
      <c r="GI1146">
        <v>0.960665884257612</v>
      </c>
      <c r="GJ1146">
        <v>-1</v>
      </c>
      <c r="GK1146">
        <v>31.919935</v>
      </c>
      <c r="GL1146">
        <v>-0.0649308270676084</v>
      </c>
      <c r="GM1146">
        <v>0.00874992999971982</v>
      </c>
      <c r="GN1146">
        <v>1</v>
      </c>
      <c r="GO1146">
        <v>1</v>
      </c>
      <c r="GP1146">
        <v>2</v>
      </c>
      <c r="GQ1146" t="s">
        <v>446</v>
      </c>
      <c r="GR1146">
        <v>3.12626</v>
      </c>
      <c r="GS1146">
        <v>2.71828</v>
      </c>
      <c r="GT1146">
        <v>0.17045</v>
      </c>
      <c r="GU1146">
        <v>0.176839</v>
      </c>
      <c r="GV1146">
        <v>0.178527</v>
      </c>
      <c r="GW1146">
        <v>0.102063</v>
      </c>
      <c r="GX1146">
        <v>29546.2</v>
      </c>
      <c r="GY1146">
        <v>30946</v>
      </c>
      <c r="GZ1146">
        <v>32382.6</v>
      </c>
      <c r="HA1146">
        <v>34201.7</v>
      </c>
      <c r="HB1146">
        <v>38322.4</v>
      </c>
      <c r="HC1146">
        <v>44332.3</v>
      </c>
      <c r="HD1146">
        <v>50948</v>
      </c>
      <c r="HE1146">
        <v>54891.2</v>
      </c>
      <c r="HF1146">
        <v>1.65457</v>
      </c>
      <c r="HG1146">
        <v>1.50337</v>
      </c>
      <c r="HH1146">
        <v>-0.168692</v>
      </c>
      <c r="HI1146">
        <v>0</v>
      </c>
      <c r="HJ1146">
        <v>50.6997</v>
      </c>
      <c r="HK1146">
        <v>999.9</v>
      </c>
      <c r="HL1146">
        <v>55.799</v>
      </c>
      <c r="HM1146">
        <v>30.434</v>
      </c>
      <c r="HN1146">
        <v>27.0238</v>
      </c>
      <c r="HO1146">
        <v>60.1271</v>
      </c>
      <c r="HP1146">
        <v>40.3526</v>
      </c>
      <c r="HQ1146">
        <v>1</v>
      </c>
      <c r="HR1146">
        <v>2.66949</v>
      </c>
      <c r="HS1146">
        <v>2.14068</v>
      </c>
      <c r="HT1146">
        <v>20.0976</v>
      </c>
      <c r="HU1146">
        <v>5.18584</v>
      </c>
      <c r="HV1146">
        <v>12.0159</v>
      </c>
      <c r="HW1146">
        <v>4.9671</v>
      </c>
      <c r="HX1146">
        <v>3.29598</v>
      </c>
      <c r="HY1146">
        <v>9999</v>
      </c>
      <c r="HZ1146">
        <v>9999</v>
      </c>
      <c r="IA1146">
        <v>999.9</v>
      </c>
      <c r="IB1146">
        <v>9999</v>
      </c>
      <c r="IC1146">
        <v>1.86325</v>
      </c>
      <c r="ID1146">
        <v>1.8681</v>
      </c>
      <c r="IE1146">
        <v>1.86783</v>
      </c>
      <c r="IF1146">
        <v>1.86905</v>
      </c>
      <c r="IG1146">
        <v>1.86981</v>
      </c>
      <c r="IH1146">
        <v>1.86586</v>
      </c>
      <c r="II1146">
        <v>1.86692</v>
      </c>
      <c r="IJ1146">
        <v>1.86836</v>
      </c>
      <c r="IK1146">
        <v>5</v>
      </c>
      <c r="IL1146">
        <v>0</v>
      </c>
      <c r="IM1146">
        <v>0</v>
      </c>
      <c r="IN1146">
        <v>0</v>
      </c>
      <c r="IO1146" t="s">
        <v>441</v>
      </c>
      <c r="IP1146" t="s">
        <v>442</v>
      </c>
      <c r="IQ1146" t="s">
        <v>443</v>
      </c>
      <c r="IR1146" t="s">
        <v>443</v>
      </c>
      <c r="IS1146" t="s">
        <v>443</v>
      </c>
      <c r="IT1146" t="s">
        <v>443</v>
      </c>
      <c r="IU1146">
        <v>0</v>
      </c>
      <c r="IV1146">
        <v>100</v>
      </c>
      <c r="IW1146">
        <v>100</v>
      </c>
      <c r="IX1146">
        <v>1.09</v>
      </c>
      <c r="IY1146">
        <v>-0.0442</v>
      </c>
      <c r="IZ1146">
        <v>1.09748391826392</v>
      </c>
      <c r="JA1146">
        <v>0</v>
      </c>
      <c r="JB1146">
        <v>0</v>
      </c>
      <c r="JC1146">
        <v>0</v>
      </c>
      <c r="JD1146">
        <v>-0.0441141096964596</v>
      </c>
      <c r="JE1146">
        <v>0</v>
      </c>
      <c r="JF1146">
        <v>0</v>
      </c>
      <c r="JG1146">
        <v>0</v>
      </c>
      <c r="JH1146">
        <v>5</v>
      </c>
      <c r="JI1146">
        <v>2273</v>
      </c>
      <c r="JJ1146">
        <v>1</v>
      </c>
      <c r="JK1146">
        <v>24</v>
      </c>
      <c r="JL1146">
        <v>29357126</v>
      </c>
      <c r="JM1146">
        <v>29357126</v>
      </c>
      <c r="JN1146">
        <v>2.40967</v>
      </c>
      <c r="JO1146">
        <v>2.60986</v>
      </c>
      <c r="JP1146">
        <v>1.54785</v>
      </c>
      <c r="JQ1146">
        <v>2.31567</v>
      </c>
      <c r="JR1146">
        <v>1.64673</v>
      </c>
      <c r="JS1146">
        <v>2.37915</v>
      </c>
      <c r="JT1146">
        <v>34.3269</v>
      </c>
      <c r="JU1146">
        <v>24.1838</v>
      </c>
      <c r="JV1146">
        <v>18</v>
      </c>
      <c r="JW1146">
        <v>488.96</v>
      </c>
      <c r="JX1146">
        <v>379.393</v>
      </c>
      <c r="JY1146">
        <v>49.5955</v>
      </c>
      <c r="JZ1146">
        <v>56.834</v>
      </c>
      <c r="KA1146">
        <v>30.0014</v>
      </c>
      <c r="KB1146">
        <v>56.1562</v>
      </c>
      <c r="KC1146">
        <v>55.9588</v>
      </c>
      <c r="KD1146">
        <v>48.2924</v>
      </c>
      <c r="KE1146">
        <v>0</v>
      </c>
      <c r="KF1146">
        <v>100</v>
      </c>
      <c r="KG1146">
        <v>49.5832</v>
      </c>
      <c r="KH1146">
        <v>1237.31</v>
      </c>
      <c r="KI1146">
        <v>26.2864</v>
      </c>
      <c r="KJ1146">
        <v>92.3065</v>
      </c>
      <c r="KK1146">
        <v>88.7928</v>
      </c>
    </row>
    <row r="1147" spans="1:297">
      <c r="A1147">
        <v>1131</v>
      </c>
      <c r="B1147">
        <v>1761427563</v>
      </c>
      <c r="C1147">
        <v>19382</v>
      </c>
      <c r="D1147" t="s">
        <v>2715</v>
      </c>
      <c r="E1147" t="s">
        <v>2716</v>
      </c>
      <c r="F1147">
        <v>5</v>
      </c>
      <c r="G1147" t="s">
        <v>2568</v>
      </c>
      <c r="H1147" t="s">
        <v>436</v>
      </c>
      <c r="I1147">
        <v>1761427554.84615</v>
      </c>
      <c r="J1147">
        <f>(K1147)/1000</f>
        <v>0</v>
      </c>
      <c r="K1147">
        <f>IF(DP1147, AN1147, AH1147)</f>
        <v>0</v>
      </c>
      <c r="L1147">
        <f>IF(DP1147, AI1147, AG1147)</f>
        <v>0</v>
      </c>
      <c r="M1147">
        <f>DR1147 - IF(AU1147&gt;1, L1147*DL1147*100.0/(AW1147), 0)</f>
        <v>0</v>
      </c>
      <c r="N1147">
        <f>((T1147-J1147/2)*M1147-L1147)/(T1147+J1147/2)</f>
        <v>0</v>
      </c>
      <c r="O1147">
        <f>N1147*(DY1147+DZ1147)/1000.0</f>
        <v>0</v>
      </c>
      <c r="P1147">
        <f>(DR1147 - IF(AU1147&gt;1, L1147*DL1147*100.0/(AW1147), 0))*(DY1147+DZ1147)/1000.0</f>
        <v>0</v>
      </c>
      <c r="Q1147">
        <f>2.0/((1/S1147-1/R1147)+SIGN(S1147)*SQRT((1/S1147-1/R1147)*(1/S1147-1/R1147) + 4*DM1147/((DM1147+1)*(DM1147+1))*(2*1/S1147*1/R1147-1/R1147*1/R1147)))</f>
        <v>0</v>
      </c>
      <c r="R1147">
        <f>IF(LEFT(DN1147,1)&lt;&gt;"0",IF(LEFT(DN1147,1)="1",3.0,DO1147),$D$5+$E$5*(EF1147*DY1147/($K$5*1000))+$F$5*(EF1147*DY1147/($K$5*1000))*MAX(MIN(DL1147,$J$5),$I$5)*MAX(MIN(DL1147,$J$5),$I$5)+$G$5*MAX(MIN(DL1147,$J$5),$I$5)*(EF1147*DY1147/($K$5*1000))+$H$5*(EF1147*DY1147/($K$5*1000))*(EF1147*DY1147/($K$5*1000)))</f>
        <v>0</v>
      </c>
      <c r="S1147">
        <f>J1147*(1000-(1000*0.61365*exp(17.502*W1147/(240.97+W1147))/(DY1147+DZ1147)+DT1147)/2)/(1000*0.61365*exp(17.502*W1147/(240.97+W1147))/(DY1147+DZ1147)-DT1147)</f>
        <v>0</v>
      </c>
      <c r="T1147">
        <f>1/((DM1147+1)/(Q1147/1.6)+1/(R1147/1.37)) + DM1147/((DM1147+1)/(Q1147/1.6) + DM1147/(R1147/1.37))</f>
        <v>0</v>
      </c>
      <c r="U1147">
        <f>(DH1147*DK1147)</f>
        <v>0</v>
      </c>
      <c r="V1147">
        <f>(EA1147+(U1147+2*0.95*5.67E-8*(((EA1147+$B$7)+273)^4-(EA1147+273)^4)-44100*J1147)/(1.84*29.3*R1147+8*0.95*5.67E-8*(EA1147+273)^3))</f>
        <v>0</v>
      </c>
      <c r="W1147">
        <f>($C$7*EB1147+$D$7*EC1147+$E$7*V1147)</f>
        <v>0</v>
      </c>
      <c r="X1147">
        <f>0.61365*exp(17.502*W1147/(240.97+W1147))</f>
        <v>0</v>
      </c>
      <c r="Y1147">
        <f>(Z1147/AA1147*100)</f>
        <v>0</v>
      </c>
      <c r="Z1147">
        <f>DT1147*(DY1147+DZ1147)/1000</f>
        <v>0</v>
      </c>
      <c r="AA1147">
        <f>0.61365*exp(17.502*EA1147/(240.97+EA1147))</f>
        <v>0</v>
      </c>
      <c r="AB1147">
        <f>(X1147-DT1147*(DY1147+DZ1147)/1000)</f>
        <v>0</v>
      </c>
      <c r="AC1147">
        <f>(-J1147*44100)</f>
        <v>0</v>
      </c>
      <c r="AD1147">
        <f>2*29.3*R1147*0.92*(EA1147-W1147)</f>
        <v>0</v>
      </c>
      <c r="AE1147">
        <f>2*0.95*5.67E-8*(((EA1147+$B$7)+273)^4-(W1147+273)^4)</f>
        <v>0</v>
      </c>
      <c r="AF1147">
        <f>U1147+AE1147+AC1147+AD1147</f>
        <v>0</v>
      </c>
      <c r="AG1147">
        <f>DX1147*AU1147*(DS1147-DR1147*(1000-AU1147*DU1147)/(1000-AU1147*DT1147))/(100*DL1147)</f>
        <v>0</v>
      </c>
      <c r="AH1147">
        <f>1000*DX1147*AU1147*(DT1147-DU1147)/(100*DL1147*(1000-AU1147*DT1147))</f>
        <v>0</v>
      </c>
      <c r="AI1147">
        <f>(AJ1147 - AK1147 - DY1147*1E3/(8.314*(EA1147+273.15)) * AM1147/DX1147 * AL1147) * DX1147/(100*DL1147) * (1000 - DU1147)/1000</f>
        <v>0</v>
      </c>
      <c r="AJ1147">
        <v>1255.13845475714</v>
      </c>
      <c r="AK1147">
        <v>1226.49545454545</v>
      </c>
      <c r="AL1147">
        <v>3.306314389763</v>
      </c>
      <c r="AM1147">
        <v>65.4933450207612</v>
      </c>
      <c r="AN1147">
        <f>(AP1147 - AO1147 + DY1147*1E3/(8.314*(EA1147+273.15)) * AR1147/DX1147 * AQ1147) * DX1147/(100*DL1147) * 1000/(1000 - AP1147)</f>
        <v>0</v>
      </c>
      <c r="AO1147">
        <v>25.7346700889499</v>
      </c>
      <c r="AP1147">
        <v>57.5995442424242</v>
      </c>
      <c r="AQ1147">
        <v>-0.00758481434678993</v>
      </c>
      <c r="AR1147">
        <v>110.853086517706</v>
      </c>
      <c r="AS1147">
        <v>5</v>
      </c>
      <c r="AT1147">
        <v>1</v>
      </c>
      <c r="AU1147">
        <f>IF(AS1147*$H$13&gt;=AW1147,1.0,(AW1147/(AW1147-AS1147*$H$13)))</f>
        <v>0</v>
      </c>
      <c r="AV1147">
        <f>(AU1147-1)*100</f>
        <v>0</v>
      </c>
      <c r="AW1147">
        <f>MAX(0,($B$13+$C$13*EF1147)/(1+$D$13*EF1147)*DY1147/(EA1147+273)*$E$13)</f>
        <v>0</v>
      </c>
      <c r="AX1147" t="s">
        <v>437</v>
      </c>
      <c r="AY1147" t="s">
        <v>437</v>
      </c>
      <c r="AZ1147">
        <v>0</v>
      </c>
      <c r="BA1147">
        <v>0</v>
      </c>
      <c r="BB1147">
        <f>1-AZ1147/BA1147</f>
        <v>0</v>
      </c>
      <c r="BC1147">
        <v>0</v>
      </c>
      <c r="BD1147" t="s">
        <v>437</v>
      </c>
      <c r="BE1147" t="s">
        <v>437</v>
      </c>
      <c r="BF1147">
        <v>0</v>
      </c>
      <c r="BG1147">
        <v>0</v>
      </c>
      <c r="BH1147">
        <f>1-BF1147/BG1147</f>
        <v>0</v>
      </c>
      <c r="BI1147">
        <v>0.5</v>
      </c>
      <c r="BJ1147">
        <f>DI1147</f>
        <v>0</v>
      </c>
      <c r="BK1147">
        <f>L1147</f>
        <v>0</v>
      </c>
      <c r="BL1147">
        <f>BH1147*BI1147*BJ1147</f>
        <v>0</v>
      </c>
      <c r="BM1147">
        <f>(BK1147-BC1147)/BJ1147</f>
        <v>0</v>
      </c>
      <c r="BN1147">
        <f>(BA1147-BG1147)/BG1147</f>
        <v>0</v>
      </c>
      <c r="BO1147">
        <f>AZ1147/(BB1147+AZ1147/BG1147)</f>
        <v>0</v>
      </c>
      <c r="BP1147" t="s">
        <v>437</v>
      </c>
      <c r="BQ1147">
        <v>0</v>
      </c>
      <c r="BR1147">
        <f>IF(BQ1147&lt;&gt;0, BQ1147, BO1147)</f>
        <v>0</v>
      </c>
      <c r="BS1147">
        <f>1-BR1147/BG1147</f>
        <v>0</v>
      </c>
      <c r="BT1147">
        <f>(BG1147-BF1147)/(BG1147-BR1147)</f>
        <v>0</v>
      </c>
      <c r="BU1147">
        <f>(BA1147-BG1147)/(BA1147-BR1147)</f>
        <v>0</v>
      </c>
      <c r="BV1147">
        <f>(BG1147-BF1147)/(BG1147-AZ1147)</f>
        <v>0</v>
      </c>
      <c r="BW1147">
        <f>(BA1147-BG1147)/(BA1147-AZ1147)</f>
        <v>0</v>
      </c>
      <c r="BX1147">
        <f>(BT1147*BR1147/BF1147)</f>
        <v>0</v>
      </c>
      <c r="BY1147">
        <f>(1-BX1147)</f>
        <v>0</v>
      </c>
      <c r="DH1147">
        <f>$B$11*EG1147+$C$11*EH1147+$F$11*ES1147*(1-EV1147)</f>
        <v>0</v>
      </c>
      <c r="DI1147">
        <f>DH1147*DJ1147</f>
        <v>0</v>
      </c>
      <c r="DJ1147">
        <f>($B$11*$D$9+$C$11*$D$9+$F$11*((FF1147+EX1147)/MAX(FF1147+EX1147+FG1147, 0.1)*$I$9+FG1147/MAX(FF1147+EX1147+FG1147, 0.1)*$J$9))/($B$11+$C$11+$F$11)</f>
        <v>0</v>
      </c>
      <c r="DK1147">
        <f>($B$11*$K$9+$C$11*$K$9+$F$11*((FF1147+EX1147)/MAX(FF1147+EX1147+FG1147, 0.1)*$P$9+FG1147/MAX(FF1147+EX1147+FG1147, 0.1)*$Q$9))/($B$11+$C$11+$F$11)</f>
        <v>0</v>
      </c>
      <c r="DL1147">
        <v>6</v>
      </c>
      <c r="DM1147">
        <v>0.5</v>
      </c>
      <c r="DN1147" t="s">
        <v>438</v>
      </c>
      <c r="DO1147">
        <v>2</v>
      </c>
      <c r="DP1147" t="b">
        <v>1</v>
      </c>
      <c r="DQ1147">
        <v>1761427554.84615</v>
      </c>
      <c r="DR1147">
        <v>1132.81153846154</v>
      </c>
      <c r="DS1147">
        <v>1206.73923076923</v>
      </c>
      <c r="DT1147">
        <v>57.6443384615385</v>
      </c>
      <c r="DU1147">
        <v>25.7413307692308</v>
      </c>
      <c r="DV1147">
        <v>1131.71384615385</v>
      </c>
      <c r="DW1147">
        <v>57.6884615384615</v>
      </c>
      <c r="DX1147">
        <v>500.014769230769</v>
      </c>
      <c r="DY1147">
        <v>90.1865384615385</v>
      </c>
      <c r="DZ1147">
        <v>0.0402563692307692</v>
      </c>
      <c r="EA1147">
        <v>52.2466153846154</v>
      </c>
      <c r="EB1147">
        <v>48.0331538461538</v>
      </c>
      <c r="EC1147">
        <v>999.9</v>
      </c>
      <c r="ED1147">
        <v>0</v>
      </c>
      <c r="EE1147">
        <v>0</v>
      </c>
      <c r="EF1147">
        <v>9998.79923076923</v>
      </c>
      <c r="EG1147">
        <v>0</v>
      </c>
      <c r="EH1147">
        <v>1208.55153846154</v>
      </c>
      <c r="EI1147">
        <v>-73.9267230769231</v>
      </c>
      <c r="EJ1147">
        <v>1202.10615384615</v>
      </c>
      <c r="EK1147">
        <v>1238.62230769231</v>
      </c>
      <c r="EL1147">
        <v>31.9030076923077</v>
      </c>
      <c r="EM1147">
        <v>1206.73923076923</v>
      </c>
      <c r="EN1147">
        <v>25.7413307692308</v>
      </c>
      <c r="EO1147">
        <v>5.19874307692308</v>
      </c>
      <c r="EP1147">
        <v>2.32152076923077</v>
      </c>
      <c r="EQ1147">
        <v>33.5101461538462</v>
      </c>
      <c r="ER1147">
        <v>19.8265</v>
      </c>
      <c r="ES1147">
        <v>1200.01153846154</v>
      </c>
      <c r="ET1147">
        <v>0.966994615384615</v>
      </c>
      <c r="EU1147">
        <v>0.0330056923076923</v>
      </c>
      <c r="EV1147">
        <v>0</v>
      </c>
      <c r="EW1147">
        <v>997.471461538461</v>
      </c>
      <c r="EX1147">
        <v>5.00059</v>
      </c>
      <c r="EY1147">
        <v>13160.5230769231</v>
      </c>
      <c r="EZ1147">
        <v>10358.7846153846</v>
      </c>
      <c r="FA1147">
        <v>64.2306153846154</v>
      </c>
      <c r="FB1147">
        <v>65.3556153846154</v>
      </c>
      <c r="FC1147">
        <v>64.2160769230769</v>
      </c>
      <c r="FD1147">
        <v>65.1822307692308</v>
      </c>
      <c r="FE1147">
        <v>65.4951538461538</v>
      </c>
      <c r="FF1147">
        <v>1155.56615384615</v>
      </c>
      <c r="FG1147">
        <v>39.4453846153846</v>
      </c>
      <c r="FH1147">
        <v>0</v>
      </c>
      <c r="FI1147">
        <v>1761427523.5</v>
      </c>
      <c r="FJ1147">
        <v>0</v>
      </c>
      <c r="FK1147">
        <v>997.47052</v>
      </c>
      <c r="FL1147">
        <v>9.21946153687602</v>
      </c>
      <c r="FM1147">
        <v>134.976922800024</v>
      </c>
      <c r="FN1147">
        <v>13162.216</v>
      </c>
      <c r="FO1147">
        <v>15</v>
      </c>
      <c r="FP1147">
        <v>0</v>
      </c>
      <c r="FQ1147" t="s">
        <v>439</v>
      </c>
      <c r="FR1147">
        <v>0</v>
      </c>
      <c r="FS1147">
        <v>0</v>
      </c>
      <c r="FT1147">
        <v>0</v>
      </c>
      <c r="FU1147">
        <v>0</v>
      </c>
      <c r="FV1147">
        <v>0</v>
      </c>
      <c r="FW1147">
        <v>0</v>
      </c>
      <c r="FX1147">
        <v>0</v>
      </c>
      <c r="FY1147">
        <v>0</v>
      </c>
      <c r="FZ1147">
        <v>0</v>
      </c>
      <c r="GA1147">
        <v>0</v>
      </c>
      <c r="GB1147">
        <v>0</v>
      </c>
      <c r="GC1147">
        <v>-73.8912285714286</v>
      </c>
      <c r="GD1147">
        <v>-4.23547792207802</v>
      </c>
      <c r="GE1147">
        <v>0.95070018915527</v>
      </c>
      <c r="GF1147">
        <v>0</v>
      </c>
      <c r="GG1147">
        <v>996.984588235294</v>
      </c>
      <c r="GH1147">
        <v>8.97677616365745</v>
      </c>
      <c r="GI1147">
        <v>0.910873986172133</v>
      </c>
      <c r="GJ1147">
        <v>-1</v>
      </c>
      <c r="GK1147">
        <v>31.9079857142857</v>
      </c>
      <c r="GL1147">
        <v>-0.147553246753257</v>
      </c>
      <c r="GM1147">
        <v>0.0183388550744637</v>
      </c>
      <c r="GN1147">
        <v>0</v>
      </c>
      <c r="GO1147">
        <v>0</v>
      </c>
      <c r="GP1147">
        <v>2</v>
      </c>
      <c r="GQ1147" t="s">
        <v>473</v>
      </c>
      <c r="GR1147">
        <v>3.12628</v>
      </c>
      <c r="GS1147">
        <v>2.7179</v>
      </c>
      <c r="GT1147">
        <v>0.171946</v>
      </c>
      <c r="GU1147">
        <v>0.178221</v>
      </c>
      <c r="GV1147">
        <v>0.178455</v>
      </c>
      <c r="GW1147">
        <v>0.102044</v>
      </c>
      <c r="GX1147">
        <v>29491.3</v>
      </c>
      <c r="GY1147">
        <v>30892.1</v>
      </c>
      <c r="GZ1147">
        <v>32381.4</v>
      </c>
      <c r="HA1147">
        <v>34200.2</v>
      </c>
      <c r="HB1147">
        <v>38324.4</v>
      </c>
      <c r="HC1147">
        <v>44331.6</v>
      </c>
      <c r="HD1147">
        <v>50946.4</v>
      </c>
      <c r="HE1147">
        <v>54889</v>
      </c>
      <c r="HF1147">
        <v>1.6547</v>
      </c>
      <c r="HG1147">
        <v>1.50353</v>
      </c>
      <c r="HH1147">
        <v>-0.171006</v>
      </c>
      <c r="HI1147">
        <v>0</v>
      </c>
      <c r="HJ1147">
        <v>50.716</v>
      </c>
      <c r="HK1147">
        <v>999.9</v>
      </c>
      <c r="HL1147">
        <v>55.799</v>
      </c>
      <c r="HM1147">
        <v>30.454</v>
      </c>
      <c r="HN1147">
        <v>27.0559</v>
      </c>
      <c r="HO1147">
        <v>60.1971</v>
      </c>
      <c r="HP1147">
        <v>40.4046</v>
      </c>
      <c r="HQ1147">
        <v>1</v>
      </c>
      <c r="HR1147">
        <v>2.67077</v>
      </c>
      <c r="HS1147">
        <v>2.13589</v>
      </c>
      <c r="HT1147">
        <v>20.0976</v>
      </c>
      <c r="HU1147">
        <v>5.18479</v>
      </c>
      <c r="HV1147">
        <v>12.0159</v>
      </c>
      <c r="HW1147">
        <v>4.96635</v>
      </c>
      <c r="HX1147">
        <v>3.29585</v>
      </c>
      <c r="HY1147">
        <v>9999</v>
      </c>
      <c r="HZ1147">
        <v>9999</v>
      </c>
      <c r="IA1147">
        <v>999.9</v>
      </c>
      <c r="IB1147">
        <v>9999</v>
      </c>
      <c r="IC1147">
        <v>1.86325</v>
      </c>
      <c r="ID1147">
        <v>1.8681</v>
      </c>
      <c r="IE1147">
        <v>1.86783</v>
      </c>
      <c r="IF1147">
        <v>1.86905</v>
      </c>
      <c r="IG1147">
        <v>1.86981</v>
      </c>
      <c r="IH1147">
        <v>1.86585</v>
      </c>
      <c r="II1147">
        <v>1.86692</v>
      </c>
      <c r="IJ1147">
        <v>1.86837</v>
      </c>
      <c r="IK1147">
        <v>5</v>
      </c>
      <c r="IL1147">
        <v>0</v>
      </c>
      <c r="IM1147">
        <v>0</v>
      </c>
      <c r="IN1147">
        <v>0</v>
      </c>
      <c r="IO1147" t="s">
        <v>441</v>
      </c>
      <c r="IP1147" t="s">
        <v>442</v>
      </c>
      <c r="IQ1147" t="s">
        <v>443</v>
      </c>
      <c r="IR1147" t="s">
        <v>443</v>
      </c>
      <c r="IS1147" t="s">
        <v>443</v>
      </c>
      <c r="IT1147" t="s">
        <v>443</v>
      </c>
      <c r="IU1147">
        <v>0</v>
      </c>
      <c r="IV1147">
        <v>100</v>
      </c>
      <c r="IW1147">
        <v>100</v>
      </c>
      <c r="IX1147">
        <v>1.09</v>
      </c>
      <c r="IY1147">
        <v>-0.0442</v>
      </c>
      <c r="IZ1147">
        <v>1.09748391826392</v>
      </c>
      <c r="JA1147">
        <v>0</v>
      </c>
      <c r="JB1147">
        <v>0</v>
      </c>
      <c r="JC1147">
        <v>0</v>
      </c>
      <c r="JD1147">
        <v>-0.0441141096964596</v>
      </c>
      <c r="JE1147">
        <v>0</v>
      </c>
      <c r="JF1147">
        <v>0</v>
      </c>
      <c r="JG1147">
        <v>0</v>
      </c>
      <c r="JH1147">
        <v>5</v>
      </c>
      <c r="JI1147">
        <v>2273</v>
      </c>
      <c r="JJ1147">
        <v>1</v>
      </c>
      <c r="JK1147">
        <v>24</v>
      </c>
      <c r="JL1147">
        <v>29357126.1</v>
      </c>
      <c r="JM1147">
        <v>29357126.1</v>
      </c>
      <c r="JN1147">
        <v>2.43164</v>
      </c>
      <c r="JO1147">
        <v>2.61841</v>
      </c>
      <c r="JP1147">
        <v>1.54785</v>
      </c>
      <c r="JQ1147">
        <v>2.31445</v>
      </c>
      <c r="JR1147">
        <v>1.64673</v>
      </c>
      <c r="JS1147">
        <v>2.31201</v>
      </c>
      <c r="JT1147">
        <v>34.3269</v>
      </c>
      <c r="JU1147">
        <v>24.1751</v>
      </c>
      <c r="JV1147">
        <v>18</v>
      </c>
      <c r="JW1147">
        <v>489.093</v>
      </c>
      <c r="JX1147">
        <v>379.515</v>
      </c>
      <c r="JY1147">
        <v>49.5673</v>
      </c>
      <c r="JZ1147">
        <v>56.8454</v>
      </c>
      <c r="KA1147">
        <v>30.0013</v>
      </c>
      <c r="KB1147">
        <v>56.1635</v>
      </c>
      <c r="KC1147">
        <v>55.966</v>
      </c>
      <c r="KD1147">
        <v>48.8032</v>
      </c>
      <c r="KE1147">
        <v>0</v>
      </c>
      <c r="KF1147">
        <v>100</v>
      </c>
      <c r="KG1147">
        <v>49.5479</v>
      </c>
      <c r="KH1147">
        <v>1257.72</v>
      </c>
      <c r="KI1147">
        <v>26.2864</v>
      </c>
      <c r="KJ1147">
        <v>92.3034</v>
      </c>
      <c r="KK1147">
        <v>88.7891</v>
      </c>
    </row>
    <row r="1148" spans="1:297">
      <c r="A1148">
        <v>1132</v>
      </c>
      <c r="B1148">
        <v>1761427568</v>
      </c>
      <c r="C1148">
        <v>19387</v>
      </c>
      <c r="D1148" t="s">
        <v>2717</v>
      </c>
      <c r="E1148" t="s">
        <v>2718</v>
      </c>
      <c r="F1148">
        <v>5</v>
      </c>
      <c r="G1148" t="s">
        <v>2568</v>
      </c>
      <c r="H1148" t="s">
        <v>436</v>
      </c>
      <c r="I1148">
        <v>1761427559.84615</v>
      </c>
      <c r="J1148">
        <f>(K1148)/1000</f>
        <v>0</v>
      </c>
      <c r="K1148">
        <f>IF(DP1148, AN1148, AH1148)</f>
        <v>0</v>
      </c>
      <c r="L1148">
        <f>IF(DP1148, AI1148, AG1148)</f>
        <v>0</v>
      </c>
      <c r="M1148">
        <f>DR1148 - IF(AU1148&gt;1, L1148*DL1148*100.0/(AW1148), 0)</f>
        <v>0</v>
      </c>
      <c r="N1148">
        <f>((T1148-J1148/2)*M1148-L1148)/(T1148+J1148/2)</f>
        <v>0</v>
      </c>
      <c r="O1148">
        <f>N1148*(DY1148+DZ1148)/1000.0</f>
        <v>0</v>
      </c>
      <c r="P1148">
        <f>(DR1148 - IF(AU1148&gt;1, L1148*DL1148*100.0/(AW1148), 0))*(DY1148+DZ1148)/1000.0</f>
        <v>0</v>
      </c>
      <c r="Q1148">
        <f>2.0/((1/S1148-1/R1148)+SIGN(S1148)*SQRT((1/S1148-1/R1148)*(1/S1148-1/R1148) + 4*DM1148/((DM1148+1)*(DM1148+1))*(2*1/S1148*1/R1148-1/R1148*1/R1148)))</f>
        <v>0</v>
      </c>
      <c r="R1148">
        <f>IF(LEFT(DN1148,1)&lt;&gt;"0",IF(LEFT(DN1148,1)="1",3.0,DO1148),$D$5+$E$5*(EF1148*DY1148/($K$5*1000))+$F$5*(EF1148*DY1148/($K$5*1000))*MAX(MIN(DL1148,$J$5),$I$5)*MAX(MIN(DL1148,$J$5),$I$5)+$G$5*MAX(MIN(DL1148,$J$5),$I$5)*(EF1148*DY1148/($K$5*1000))+$H$5*(EF1148*DY1148/($K$5*1000))*(EF1148*DY1148/($K$5*1000)))</f>
        <v>0</v>
      </c>
      <c r="S1148">
        <f>J1148*(1000-(1000*0.61365*exp(17.502*W1148/(240.97+W1148))/(DY1148+DZ1148)+DT1148)/2)/(1000*0.61365*exp(17.502*W1148/(240.97+W1148))/(DY1148+DZ1148)-DT1148)</f>
        <v>0</v>
      </c>
      <c r="T1148">
        <f>1/((DM1148+1)/(Q1148/1.6)+1/(R1148/1.37)) + DM1148/((DM1148+1)/(Q1148/1.6) + DM1148/(R1148/1.37))</f>
        <v>0</v>
      </c>
      <c r="U1148">
        <f>(DH1148*DK1148)</f>
        <v>0</v>
      </c>
      <c r="V1148">
        <f>(EA1148+(U1148+2*0.95*5.67E-8*(((EA1148+$B$7)+273)^4-(EA1148+273)^4)-44100*J1148)/(1.84*29.3*R1148+8*0.95*5.67E-8*(EA1148+273)^3))</f>
        <v>0</v>
      </c>
      <c r="W1148">
        <f>($C$7*EB1148+$D$7*EC1148+$E$7*V1148)</f>
        <v>0</v>
      </c>
      <c r="X1148">
        <f>0.61365*exp(17.502*W1148/(240.97+W1148))</f>
        <v>0</v>
      </c>
      <c r="Y1148">
        <f>(Z1148/AA1148*100)</f>
        <v>0</v>
      </c>
      <c r="Z1148">
        <f>DT1148*(DY1148+DZ1148)/1000</f>
        <v>0</v>
      </c>
      <c r="AA1148">
        <f>0.61365*exp(17.502*EA1148/(240.97+EA1148))</f>
        <v>0</v>
      </c>
      <c r="AB1148">
        <f>(X1148-DT1148*(DY1148+DZ1148)/1000)</f>
        <v>0</v>
      </c>
      <c r="AC1148">
        <f>(-J1148*44100)</f>
        <v>0</v>
      </c>
      <c r="AD1148">
        <f>2*29.3*R1148*0.92*(EA1148-W1148)</f>
        <v>0</v>
      </c>
      <c r="AE1148">
        <f>2*0.95*5.67E-8*(((EA1148+$B$7)+273)^4-(W1148+273)^4)</f>
        <v>0</v>
      </c>
      <c r="AF1148">
        <f>U1148+AE1148+AC1148+AD1148</f>
        <v>0</v>
      </c>
      <c r="AG1148">
        <f>DX1148*AU1148*(DS1148-DR1148*(1000-AU1148*DU1148)/(1000-AU1148*DT1148))/(100*DL1148)</f>
        <v>0</v>
      </c>
      <c r="AH1148">
        <f>1000*DX1148*AU1148*(DT1148-DU1148)/(100*DL1148*(1000-AU1148*DT1148))</f>
        <v>0</v>
      </c>
      <c r="AI1148">
        <f>(AJ1148 - AK1148 - DY1148*1E3/(8.314*(EA1148+273.15)) * AM1148/DX1148 * AL1148) * DX1148/(100*DL1148) * (1000 - DU1148)/1000</f>
        <v>0</v>
      </c>
      <c r="AJ1148">
        <v>1270.2331981014</v>
      </c>
      <c r="AK1148">
        <v>1242.15903030303</v>
      </c>
      <c r="AL1148">
        <v>3.08280575204574</v>
      </c>
      <c r="AM1148">
        <v>65.4933450207612</v>
      </c>
      <c r="AN1148">
        <f>(AP1148 - AO1148 + DY1148*1E3/(8.314*(EA1148+273.15)) * AR1148/DX1148 * AQ1148) * DX1148/(100*DL1148) * 1000/(1000 - AP1148)</f>
        <v>0</v>
      </c>
      <c r="AO1148">
        <v>25.7288166114135</v>
      </c>
      <c r="AP1148">
        <v>57.5955266666667</v>
      </c>
      <c r="AQ1148">
        <v>0.000185472971010165</v>
      </c>
      <c r="AR1148">
        <v>110.853086517706</v>
      </c>
      <c r="AS1148">
        <v>5</v>
      </c>
      <c r="AT1148">
        <v>1</v>
      </c>
      <c r="AU1148">
        <f>IF(AS1148*$H$13&gt;=AW1148,1.0,(AW1148/(AW1148-AS1148*$H$13)))</f>
        <v>0</v>
      </c>
      <c r="AV1148">
        <f>(AU1148-1)*100</f>
        <v>0</v>
      </c>
      <c r="AW1148">
        <f>MAX(0,($B$13+$C$13*EF1148)/(1+$D$13*EF1148)*DY1148/(EA1148+273)*$E$13)</f>
        <v>0</v>
      </c>
      <c r="AX1148" t="s">
        <v>437</v>
      </c>
      <c r="AY1148" t="s">
        <v>437</v>
      </c>
      <c r="AZ1148">
        <v>0</v>
      </c>
      <c r="BA1148">
        <v>0</v>
      </c>
      <c r="BB1148">
        <f>1-AZ1148/BA1148</f>
        <v>0</v>
      </c>
      <c r="BC1148">
        <v>0</v>
      </c>
      <c r="BD1148" t="s">
        <v>437</v>
      </c>
      <c r="BE1148" t="s">
        <v>437</v>
      </c>
      <c r="BF1148">
        <v>0</v>
      </c>
      <c r="BG1148">
        <v>0</v>
      </c>
      <c r="BH1148">
        <f>1-BF1148/BG1148</f>
        <v>0</v>
      </c>
      <c r="BI1148">
        <v>0.5</v>
      </c>
      <c r="BJ1148">
        <f>DI1148</f>
        <v>0</v>
      </c>
      <c r="BK1148">
        <f>L1148</f>
        <v>0</v>
      </c>
      <c r="BL1148">
        <f>BH1148*BI1148*BJ1148</f>
        <v>0</v>
      </c>
      <c r="BM1148">
        <f>(BK1148-BC1148)/BJ1148</f>
        <v>0</v>
      </c>
      <c r="BN1148">
        <f>(BA1148-BG1148)/BG1148</f>
        <v>0</v>
      </c>
      <c r="BO1148">
        <f>AZ1148/(BB1148+AZ1148/BG1148)</f>
        <v>0</v>
      </c>
      <c r="BP1148" t="s">
        <v>437</v>
      </c>
      <c r="BQ1148">
        <v>0</v>
      </c>
      <c r="BR1148">
        <f>IF(BQ1148&lt;&gt;0, BQ1148, BO1148)</f>
        <v>0</v>
      </c>
      <c r="BS1148">
        <f>1-BR1148/BG1148</f>
        <v>0</v>
      </c>
      <c r="BT1148">
        <f>(BG1148-BF1148)/(BG1148-BR1148)</f>
        <v>0</v>
      </c>
      <c r="BU1148">
        <f>(BA1148-BG1148)/(BA1148-BR1148)</f>
        <v>0</v>
      </c>
      <c r="BV1148">
        <f>(BG1148-BF1148)/(BG1148-AZ1148)</f>
        <v>0</v>
      </c>
      <c r="BW1148">
        <f>(BA1148-BG1148)/(BA1148-AZ1148)</f>
        <v>0</v>
      </c>
      <c r="BX1148">
        <f>(BT1148*BR1148/BF1148)</f>
        <v>0</v>
      </c>
      <c r="BY1148">
        <f>(1-BX1148)</f>
        <v>0</v>
      </c>
      <c r="DH1148">
        <f>$B$11*EG1148+$C$11*EH1148+$F$11*ES1148*(1-EV1148)</f>
        <v>0</v>
      </c>
      <c r="DI1148">
        <f>DH1148*DJ1148</f>
        <v>0</v>
      </c>
      <c r="DJ1148">
        <f>($B$11*$D$9+$C$11*$D$9+$F$11*((FF1148+EX1148)/MAX(FF1148+EX1148+FG1148, 0.1)*$I$9+FG1148/MAX(FF1148+EX1148+FG1148, 0.1)*$J$9))/($B$11+$C$11+$F$11)</f>
        <v>0</v>
      </c>
      <c r="DK1148">
        <f>($B$11*$K$9+$C$11*$K$9+$F$11*((FF1148+EX1148)/MAX(FF1148+EX1148+FG1148, 0.1)*$P$9+FG1148/MAX(FF1148+EX1148+FG1148, 0.1)*$Q$9))/($B$11+$C$11+$F$11)</f>
        <v>0</v>
      </c>
      <c r="DL1148">
        <v>6</v>
      </c>
      <c r="DM1148">
        <v>0.5</v>
      </c>
      <c r="DN1148" t="s">
        <v>438</v>
      </c>
      <c r="DO1148">
        <v>2</v>
      </c>
      <c r="DP1148" t="b">
        <v>1</v>
      </c>
      <c r="DQ1148">
        <v>1761427559.84615</v>
      </c>
      <c r="DR1148">
        <v>1148.68461538462</v>
      </c>
      <c r="DS1148">
        <v>1222.91846153846</v>
      </c>
      <c r="DT1148">
        <v>57.6225923076923</v>
      </c>
      <c r="DU1148">
        <v>25.7362384615385</v>
      </c>
      <c r="DV1148">
        <v>1147.58769230769</v>
      </c>
      <c r="DW1148">
        <v>57.6667153846154</v>
      </c>
      <c r="DX1148">
        <v>500.014461538462</v>
      </c>
      <c r="DY1148">
        <v>90.1871</v>
      </c>
      <c r="DZ1148">
        <v>0.0402710615384615</v>
      </c>
      <c r="EA1148">
        <v>52.2380692307692</v>
      </c>
      <c r="EB1148">
        <v>48.0320538461538</v>
      </c>
      <c r="EC1148">
        <v>999.9</v>
      </c>
      <c r="ED1148">
        <v>0</v>
      </c>
      <c r="EE1148">
        <v>0</v>
      </c>
      <c r="EF1148">
        <v>10000.1953846154</v>
      </c>
      <c r="EG1148">
        <v>0</v>
      </c>
      <c r="EH1148">
        <v>1208.49076923077</v>
      </c>
      <c r="EI1148">
        <v>-74.2324923076923</v>
      </c>
      <c r="EJ1148">
        <v>1218.92307692308</v>
      </c>
      <c r="EK1148">
        <v>1255.22307692308</v>
      </c>
      <c r="EL1148">
        <v>31.8863461538462</v>
      </c>
      <c r="EM1148">
        <v>1222.91846153846</v>
      </c>
      <c r="EN1148">
        <v>25.7362384615385</v>
      </c>
      <c r="EO1148">
        <v>5.19681384615385</v>
      </c>
      <c r="EP1148">
        <v>2.32107615384615</v>
      </c>
      <c r="EQ1148">
        <v>33.5035076923077</v>
      </c>
      <c r="ER1148">
        <v>19.8234076923077</v>
      </c>
      <c r="ES1148">
        <v>1200.02461538462</v>
      </c>
      <c r="ET1148">
        <v>0.966995230769231</v>
      </c>
      <c r="EU1148">
        <v>0.0330050692307692</v>
      </c>
      <c r="EV1148">
        <v>0</v>
      </c>
      <c r="EW1148">
        <v>998.229923076923</v>
      </c>
      <c r="EX1148">
        <v>5.00059</v>
      </c>
      <c r="EY1148">
        <v>13172.3076923077</v>
      </c>
      <c r="EZ1148">
        <v>10358.9076923077</v>
      </c>
      <c r="FA1148">
        <v>64.25</v>
      </c>
      <c r="FB1148">
        <v>65.3701538461538</v>
      </c>
      <c r="FC1148">
        <v>64.2354615384615</v>
      </c>
      <c r="FD1148">
        <v>65.1918461538462</v>
      </c>
      <c r="FE1148">
        <v>65.5047692307692</v>
      </c>
      <c r="FF1148">
        <v>1155.57923076923</v>
      </c>
      <c r="FG1148">
        <v>39.4453846153846</v>
      </c>
      <c r="FH1148">
        <v>0</v>
      </c>
      <c r="FI1148">
        <v>1761427528.9</v>
      </c>
      <c r="FJ1148">
        <v>0</v>
      </c>
      <c r="FK1148">
        <v>998.280769230769</v>
      </c>
      <c r="FL1148">
        <v>9.94215384925508</v>
      </c>
      <c r="FM1148">
        <v>138.878632484652</v>
      </c>
      <c r="FN1148">
        <v>13173.9461538462</v>
      </c>
      <c r="FO1148">
        <v>15</v>
      </c>
      <c r="FP1148">
        <v>0</v>
      </c>
      <c r="FQ1148" t="s">
        <v>439</v>
      </c>
      <c r="FR1148">
        <v>0</v>
      </c>
      <c r="FS1148">
        <v>0</v>
      </c>
      <c r="FT1148">
        <v>0</v>
      </c>
      <c r="FU1148">
        <v>0</v>
      </c>
      <c r="FV1148">
        <v>0</v>
      </c>
      <c r="FW1148">
        <v>0</v>
      </c>
      <c r="FX1148">
        <v>0</v>
      </c>
      <c r="FY1148">
        <v>0</v>
      </c>
      <c r="FZ1148">
        <v>0</v>
      </c>
      <c r="GA1148">
        <v>0</v>
      </c>
      <c r="GB1148">
        <v>0</v>
      </c>
      <c r="GC1148">
        <v>-73.94411</v>
      </c>
      <c r="GD1148">
        <v>-2.08977744360897</v>
      </c>
      <c r="GE1148">
        <v>0.956956214202093</v>
      </c>
      <c r="GF1148">
        <v>0</v>
      </c>
      <c r="GG1148">
        <v>997.734705882353</v>
      </c>
      <c r="GH1148">
        <v>9.13919022996946</v>
      </c>
      <c r="GI1148">
        <v>0.925961520271882</v>
      </c>
      <c r="GJ1148">
        <v>-1</v>
      </c>
      <c r="GK1148">
        <v>31.894105</v>
      </c>
      <c r="GL1148">
        <v>-0.23275939849619</v>
      </c>
      <c r="GM1148">
        <v>0.0238027199076074</v>
      </c>
      <c r="GN1148">
        <v>0</v>
      </c>
      <c r="GO1148">
        <v>0</v>
      </c>
      <c r="GP1148">
        <v>2</v>
      </c>
      <c r="GQ1148" t="s">
        <v>473</v>
      </c>
      <c r="GR1148">
        <v>3.12616</v>
      </c>
      <c r="GS1148">
        <v>2.71843</v>
      </c>
      <c r="GT1148">
        <v>0.173342</v>
      </c>
      <c r="GU1148">
        <v>0.179757</v>
      </c>
      <c r="GV1148">
        <v>0.178447</v>
      </c>
      <c r="GW1148">
        <v>0.102025</v>
      </c>
      <c r="GX1148">
        <v>29440</v>
      </c>
      <c r="GY1148">
        <v>30832.3</v>
      </c>
      <c r="GZ1148">
        <v>32380.2</v>
      </c>
      <c r="HA1148">
        <v>34198.6</v>
      </c>
      <c r="HB1148">
        <v>38323.7</v>
      </c>
      <c r="HC1148">
        <v>44330.7</v>
      </c>
      <c r="HD1148">
        <v>50944.5</v>
      </c>
      <c r="HE1148">
        <v>54886.5</v>
      </c>
      <c r="HF1148">
        <v>1.6545</v>
      </c>
      <c r="HG1148">
        <v>1.50312</v>
      </c>
      <c r="HH1148">
        <v>-0.170514</v>
      </c>
      <c r="HI1148">
        <v>0</v>
      </c>
      <c r="HJ1148">
        <v>50.7351</v>
      </c>
      <c r="HK1148">
        <v>999.9</v>
      </c>
      <c r="HL1148">
        <v>55.799</v>
      </c>
      <c r="HM1148">
        <v>30.434</v>
      </c>
      <c r="HN1148">
        <v>27.0243</v>
      </c>
      <c r="HO1148">
        <v>60.0571</v>
      </c>
      <c r="HP1148">
        <v>40.5369</v>
      </c>
      <c r="HQ1148">
        <v>1</v>
      </c>
      <c r="HR1148">
        <v>2.67226</v>
      </c>
      <c r="HS1148">
        <v>2.14422</v>
      </c>
      <c r="HT1148">
        <v>20.0976</v>
      </c>
      <c r="HU1148">
        <v>5.18599</v>
      </c>
      <c r="HV1148">
        <v>12.0159</v>
      </c>
      <c r="HW1148">
        <v>4.967</v>
      </c>
      <c r="HX1148">
        <v>3.29593</v>
      </c>
      <c r="HY1148">
        <v>9999</v>
      </c>
      <c r="HZ1148">
        <v>9999</v>
      </c>
      <c r="IA1148">
        <v>999.9</v>
      </c>
      <c r="IB1148">
        <v>9999</v>
      </c>
      <c r="IC1148">
        <v>1.86325</v>
      </c>
      <c r="ID1148">
        <v>1.8681</v>
      </c>
      <c r="IE1148">
        <v>1.86783</v>
      </c>
      <c r="IF1148">
        <v>1.86905</v>
      </c>
      <c r="IG1148">
        <v>1.86981</v>
      </c>
      <c r="IH1148">
        <v>1.86585</v>
      </c>
      <c r="II1148">
        <v>1.86691</v>
      </c>
      <c r="IJ1148">
        <v>1.86833</v>
      </c>
      <c r="IK1148">
        <v>5</v>
      </c>
      <c r="IL1148">
        <v>0</v>
      </c>
      <c r="IM1148">
        <v>0</v>
      </c>
      <c r="IN1148">
        <v>0</v>
      </c>
      <c r="IO1148" t="s">
        <v>441</v>
      </c>
      <c r="IP1148" t="s">
        <v>442</v>
      </c>
      <c r="IQ1148" t="s">
        <v>443</v>
      </c>
      <c r="IR1148" t="s">
        <v>443</v>
      </c>
      <c r="IS1148" t="s">
        <v>443</v>
      </c>
      <c r="IT1148" t="s">
        <v>443</v>
      </c>
      <c r="IU1148">
        <v>0</v>
      </c>
      <c r="IV1148">
        <v>100</v>
      </c>
      <c r="IW1148">
        <v>100</v>
      </c>
      <c r="IX1148">
        <v>1.1</v>
      </c>
      <c r="IY1148">
        <v>-0.0441</v>
      </c>
      <c r="IZ1148">
        <v>1.09748391826392</v>
      </c>
      <c r="JA1148">
        <v>0</v>
      </c>
      <c r="JB1148">
        <v>0</v>
      </c>
      <c r="JC1148">
        <v>0</v>
      </c>
      <c r="JD1148">
        <v>-0.0441141096964596</v>
      </c>
      <c r="JE1148">
        <v>0</v>
      </c>
      <c r="JF1148">
        <v>0</v>
      </c>
      <c r="JG1148">
        <v>0</v>
      </c>
      <c r="JH1148">
        <v>5</v>
      </c>
      <c r="JI1148">
        <v>2273</v>
      </c>
      <c r="JJ1148">
        <v>1</v>
      </c>
      <c r="JK1148">
        <v>24</v>
      </c>
      <c r="JL1148">
        <v>29357126.1</v>
      </c>
      <c r="JM1148">
        <v>29357126.1</v>
      </c>
      <c r="JN1148">
        <v>2.46338</v>
      </c>
      <c r="JO1148">
        <v>2.61963</v>
      </c>
      <c r="JP1148">
        <v>1.54785</v>
      </c>
      <c r="JQ1148">
        <v>2.31445</v>
      </c>
      <c r="JR1148">
        <v>1.64673</v>
      </c>
      <c r="JS1148">
        <v>2.24731</v>
      </c>
      <c r="JT1148">
        <v>34.3269</v>
      </c>
      <c r="JU1148">
        <v>24.1751</v>
      </c>
      <c r="JV1148">
        <v>18</v>
      </c>
      <c r="JW1148">
        <v>488.987</v>
      </c>
      <c r="JX1148">
        <v>379.3</v>
      </c>
      <c r="JY1148">
        <v>49.5403</v>
      </c>
      <c r="JZ1148">
        <v>56.8556</v>
      </c>
      <c r="KA1148">
        <v>30.0014</v>
      </c>
      <c r="KB1148">
        <v>56.1714</v>
      </c>
      <c r="KC1148">
        <v>55.9738</v>
      </c>
      <c r="KD1148">
        <v>49.3629</v>
      </c>
      <c r="KE1148">
        <v>0</v>
      </c>
      <c r="KF1148">
        <v>100</v>
      </c>
      <c r="KG1148">
        <v>49.5222</v>
      </c>
      <c r="KH1148">
        <v>1271.36</v>
      </c>
      <c r="KI1148">
        <v>26.2864</v>
      </c>
      <c r="KJ1148">
        <v>92.3</v>
      </c>
      <c r="KK1148">
        <v>88.785</v>
      </c>
    </row>
    <row r="1149" spans="1:297">
      <c r="A1149">
        <v>1133</v>
      </c>
      <c r="B1149">
        <v>1761427573</v>
      </c>
      <c r="C1149">
        <v>19392</v>
      </c>
      <c r="D1149" t="s">
        <v>2719</v>
      </c>
      <c r="E1149" t="s">
        <v>2720</v>
      </c>
      <c r="F1149">
        <v>5</v>
      </c>
      <c r="G1149" t="s">
        <v>2568</v>
      </c>
      <c r="H1149" t="s">
        <v>436</v>
      </c>
      <c r="I1149">
        <v>1761427564.84615</v>
      </c>
      <c r="J1149">
        <f>(K1149)/1000</f>
        <v>0</v>
      </c>
      <c r="K1149">
        <f>IF(DP1149, AN1149, AH1149)</f>
        <v>0</v>
      </c>
      <c r="L1149">
        <f>IF(DP1149, AI1149, AG1149)</f>
        <v>0</v>
      </c>
      <c r="M1149">
        <f>DR1149 - IF(AU1149&gt;1, L1149*DL1149*100.0/(AW1149), 0)</f>
        <v>0</v>
      </c>
      <c r="N1149">
        <f>((T1149-J1149/2)*M1149-L1149)/(T1149+J1149/2)</f>
        <v>0</v>
      </c>
      <c r="O1149">
        <f>N1149*(DY1149+DZ1149)/1000.0</f>
        <v>0</v>
      </c>
      <c r="P1149">
        <f>(DR1149 - IF(AU1149&gt;1, L1149*DL1149*100.0/(AW1149), 0))*(DY1149+DZ1149)/1000.0</f>
        <v>0</v>
      </c>
      <c r="Q1149">
        <f>2.0/((1/S1149-1/R1149)+SIGN(S1149)*SQRT((1/S1149-1/R1149)*(1/S1149-1/R1149) + 4*DM1149/((DM1149+1)*(DM1149+1))*(2*1/S1149*1/R1149-1/R1149*1/R1149)))</f>
        <v>0</v>
      </c>
      <c r="R1149">
        <f>IF(LEFT(DN1149,1)&lt;&gt;"0",IF(LEFT(DN1149,1)="1",3.0,DO1149),$D$5+$E$5*(EF1149*DY1149/($K$5*1000))+$F$5*(EF1149*DY1149/($K$5*1000))*MAX(MIN(DL1149,$J$5),$I$5)*MAX(MIN(DL1149,$J$5),$I$5)+$G$5*MAX(MIN(DL1149,$J$5),$I$5)*(EF1149*DY1149/($K$5*1000))+$H$5*(EF1149*DY1149/($K$5*1000))*(EF1149*DY1149/($K$5*1000)))</f>
        <v>0</v>
      </c>
      <c r="S1149">
        <f>J1149*(1000-(1000*0.61365*exp(17.502*W1149/(240.97+W1149))/(DY1149+DZ1149)+DT1149)/2)/(1000*0.61365*exp(17.502*W1149/(240.97+W1149))/(DY1149+DZ1149)-DT1149)</f>
        <v>0</v>
      </c>
      <c r="T1149">
        <f>1/((DM1149+1)/(Q1149/1.6)+1/(R1149/1.37)) + DM1149/((DM1149+1)/(Q1149/1.6) + DM1149/(R1149/1.37))</f>
        <v>0</v>
      </c>
      <c r="U1149">
        <f>(DH1149*DK1149)</f>
        <v>0</v>
      </c>
      <c r="V1149">
        <f>(EA1149+(U1149+2*0.95*5.67E-8*(((EA1149+$B$7)+273)^4-(EA1149+273)^4)-44100*J1149)/(1.84*29.3*R1149+8*0.95*5.67E-8*(EA1149+273)^3))</f>
        <v>0</v>
      </c>
      <c r="W1149">
        <f>($C$7*EB1149+$D$7*EC1149+$E$7*V1149)</f>
        <v>0</v>
      </c>
      <c r="X1149">
        <f>0.61365*exp(17.502*W1149/(240.97+W1149))</f>
        <v>0</v>
      </c>
      <c r="Y1149">
        <f>(Z1149/AA1149*100)</f>
        <v>0</v>
      </c>
      <c r="Z1149">
        <f>DT1149*(DY1149+DZ1149)/1000</f>
        <v>0</v>
      </c>
      <c r="AA1149">
        <f>0.61365*exp(17.502*EA1149/(240.97+EA1149))</f>
        <v>0</v>
      </c>
      <c r="AB1149">
        <f>(X1149-DT1149*(DY1149+DZ1149)/1000)</f>
        <v>0</v>
      </c>
      <c r="AC1149">
        <f>(-J1149*44100)</f>
        <v>0</v>
      </c>
      <c r="AD1149">
        <f>2*29.3*R1149*0.92*(EA1149-W1149)</f>
        <v>0</v>
      </c>
      <c r="AE1149">
        <f>2*0.95*5.67E-8*(((EA1149+$B$7)+273)^4-(W1149+273)^4)</f>
        <v>0</v>
      </c>
      <c r="AF1149">
        <f>U1149+AE1149+AC1149+AD1149</f>
        <v>0</v>
      </c>
      <c r="AG1149">
        <f>DX1149*AU1149*(DS1149-DR1149*(1000-AU1149*DU1149)/(1000-AU1149*DT1149))/(100*DL1149)</f>
        <v>0</v>
      </c>
      <c r="AH1149">
        <f>1000*DX1149*AU1149*(DT1149-DU1149)/(100*DL1149*(1000-AU1149*DT1149))</f>
        <v>0</v>
      </c>
      <c r="AI1149">
        <f>(AJ1149 - AK1149 - DY1149*1E3/(8.314*(EA1149+273.15)) * AM1149/DX1149 * AL1149) * DX1149/(100*DL1149) * (1000 - DU1149)/1000</f>
        <v>0</v>
      </c>
      <c r="AJ1149">
        <v>1288.68487078598</v>
      </c>
      <c r="AK1149">
        <v>1259.47757575758</v>
      </c>
      <c r="AL1149">
        <v>3.53551420788297</v>
      </c>
      <c r="AM1149">
        <v>65.4933450207612</v>
      </c>
      <c r="AN1149">
        <f>(AP1149 - AO1149 + DY1149*1E3/(8.314*(EA1149+273.15)) * AR1149/DX1149 * AQ1149) * DX1149/(100*DL1149) * 1000/(1000 - AP1149)</f>
        <v>0</v>
      </c>
      <c r="AO1149">
        <v>25.724134229956</v>
      </c>
      <c r="AP1149">
        <v>57.5836527272727</v>
      </c>
      <c r="AQ1149">
        <v>-0.000968103886441247</v>
      </c>
      <c r="AR1149">
        <v>110.853086517706</v>
      </c>
      <c r="AS1149">
        <v>5</v>
      </c>
      <c r="AT1149">
        <v>1</v>
      </c>
      <c r="AU1149">
        <f>IF(AS1149*$H$13&gt;=AW1149,1.0,(AW1149/(AW1149-AS1149*$H$13)))</f>
        <v>0</v>
      </c>
      <c r="AV1149">
        <f>(AU1149-1)*100</f>
        <v>0</v>
      </c>
      <c r="AW1149">
        <f>MAX(0,($B$13+$C$13*EF1149)/(1+$D$13*EF1149)*DY1149/(EA1149+273)*$E$13)</f>
        <v>0</v>
      </c>
      <c r="AX1149" t="s">
        <v>437</v>
      </c>
      <c r="AY1149" t="s">
        <v>437</v>
      </c>
      <c r="AZ1149">
        <v>0</v>
      </c>
      <c r="BA1149">
        <v>0</v>
      </c>
      <c r="BB1149">
        <f>1-AZ1149/BA1149</f>
        <v>0</v>
      </c>
      <c r="BC1149">
        <v>0</v>
      </c>
      <c r="BD1149" t="s">
        <v>437</v>
      </c>
      <c r="BE1149" t="s">
        <v>437</v>
      </c>
      <c r="BF1149">
        <v>0</v>
      </c>
      <c r="BG1149">
        <v>0</v>
      </c>
      <c r="BH1149">
        <f>1-BF1149/BG1149</f>
        <v>0</v>
      </c>
      <c r="BI1149">
        <v>0.5</v>
      </c>
      <c r="BJ1149">
        <f>DI1149</f>
        <v>0</v>
      </c>
      <c r="BK1149">
        <f>L1149</f>
        <v>0</v>
      </c>
      <c r="BL1149">
        <f>BH1149*BI1149*BJ1149</f>
        <v>0</v>
      </c>
      <c r="BM1149">
        <f>(BK1149-BC1149)/BJ1149</f>
        <v>0</v>
      </c>
      <c r="BN1149">
        <f>(BA1149-BG1149)/BG1149</f>
        <v>0</v>
      </c>
      <c r="BO1149">
        <f>AZ1149/(BB1149+AZ1149/BG1149)</f>
        <v>0</v>
      </c>
      <c r="BP1149" t="s">
        <v>437</v>
      </c>
      <c r="BQ1149">
        <v>0</v>
      </c>
      <c r="BR1149">
        <f>IF(BQ1149&lt;&gt;0, BQ1149, BO1149)</f>
        <v>0</v>
      </c>
      <c r="BS1149">
        <f>1-BR1149/BG1149</f>
        <v>0</v>
      </c>
      <c r="BT1149">
        <f>(BG1149-BF1149)/(BG1149-BR1149)</f>
        <v>0</v>
      </c>
      <c r="BU1149">
        <f>(BA1149-BG1149)/(BA1149-BR1149)</f>
        <v>0</v>
      </c>
      <c r="BV1149">
        <f>(BG1149-BF1149)/(BG1149-AZ1149)</f>
        <v>0</v>
      </c>
      <c r="BW1149">
        <f>(BA1149-BG1149)/(BA1149-AZ1149)</f>
        <v>0</v>
      </c>
      <c r="BX1149">
        <f>(BT1149*BR1149/BF1149)</f>
        <v>0</v>
      </c>
      <c r="BY1149">
        <f>(1-BX1149)</f>
        <v>0</v>
      </c>
      <c r="DH1149">
        <f>$B$11*EG1149+$C$11*EH1149+$F$11*ES1149*(1-EV1149)</f>
        <v>0</v>
      </c>
      <c r="DI1149">
        <f>DH1149*DJ1149</f>
        <v>0</v>
      </c>
      <c r="DJ1149">
        <f>($B$11*$D$9+$C$11*$D$9+$F$11*((FF1149+EX1149)/MAX(FF1149+EX1149+FG1149, 0.1)*$I$9+FG1149/MAX(FF1149+EX1149+FG1149, 0.1)*$J$9))/($B$11+$C$11+$F$11)</f>
        <v>0</v>
      </c>
      <c r="DK1149">
        <f>($B$11*$K$9+$C$11*$K$9+$F$11*((FF1149+EX1149)/MAX(FF1149+EX1149+FG1149, 0.1)*$P$9+FG1149/MAX(FF1149+EX1149+FG1149, 0.1)*$Q$9))/($B$11+$C$11+$F$11)</f>
        <v>0</v>
      </c>
      <c r="DL1149">
        <v>6</v>
      </c>
      <c r="DM1149">
        <v>0.5</v>
      </c>
      <c r="DN1149" t="s">
        <v>438</v>
      </c>
      <c r="DO1149">
        <v>2</v>
      </c>
      <c r="DP1149" t="b">
        <v>1</v>
      </c>
      <c r="DQ1149">
        <v>1761427564.84615</v>
      </c>
      <c r="DR1149">
        <v>1164.43230769231</v>
      </c>
      <c r="DS1149">
        <v>1239.26538461538</v>
      </c>
      <c r="DT1149">
        <v>57.6014923076923</v>
      </c>
      <c r="DU1149">
        <v>25.7307230769231</v>
      </c>
      <c r="DV1149">
        <v>1163.33615384615</v>
      </c>
      <c r="DW1149">
        <v>57.6456</v>
      </c>
      <c r="DX1149">
        <v>500.006</v>
      </c>
      <c r="DY1149">
        <v>90.187</v>
      </c>
      <c r="DZ1149">
        <v>0.0403964538461538</v>
      </c>
      <c r="EA1149">
        <v>52.2308923076923</v>
      </c>
      <c r="EB1149">
        <v>48.0365461538462</v>
      </c>
      <c r="EC1149">
        <v>999.9</v>
      </c>
      <c r="ED1149">
        <v>0</v>
      </c>
      <c r="EE1149">
        <v>0</v>
      </c>
      <c r="EF1149">
        <v>9994.04384615385</v>
      </c>
      <c r="EG1149">
        <v>0</v>
      </c>
      <c r="EH1149">
        <v>1208.43307692308</v>
      </c>
      <c r="EI1149">
        <v>-74.8310230769231</v>
      </c>
      <c r="EJ1149">
        <v>1235.60692307692</v>
      </c>
      <c r="EK1149">
        <v>1271.99384615385</v>
      </c>
      <c r="EL1149">
        <v>31.8707538461538</v>
      </c>
      <c r="EM1149">
        <v>1239.26538461538</v>
      </c>
      <c r="EN1149">
        <v>25.7307230769231</v>
      </c>
      <c r="EO1149">
        <v>5.19490538461539</v>
      </c>
      <c r="EP1149">
        <v>2.32057615384615</v>
      </c>
      <c r="EQ1149">
        <v>33.4969461538462</v>
      </c>
      <c r="ER1149">
        <v>19.8199461538462</v>
      </c>
      <c r="ES1149">
        <v>1199.99</v>
      </c>
      <c r="ET1149">
        <v>0.966994538461539</v>
      </c>
      <c r="EU1149">
        <v>0.0330057461538462</v>
      </c>
      <c r="EV1149">
        <v>0</v>
      </c>
      <c r="EW1149">
        <v>998.930230769231</v>
      </c>
      <c r="EX1149">
        <v>5.00059</v>
      </c>
      <c r="EY1149">
        <v>13183.4384615385</v>
      </c>
      <c r="EZ1149">
        <v>10358.6153846154</v>
      </c>
      <c r="FA1149">
        <v>64.2547692307692</v>
      </c>
      <c r="FB1149">
        <v>65.3940769230769</v>
      </c>
      <c r="FC1149">
        <v>64.2451538461538</v>
      </c>
      <c r="FD1149">
        <v>65.2112307692308</v>
      </c>
      <c r="FE1149">
        <v>65.5238461538462</v>
      </c>
      <c r="FF1149">
        <v>1155.54461538462</v>
      </c>
      <c r="FG1149">
        <v>39.4453846153846</v>
      </c>
      <c r="FH1149">
        <v>0</v>
      </c>
      <c r="FI1149">
        <v>1761427533.7</v>
      </c>
      <c r="FJ1149">
        <v>0</v>
      </c>
      <c r="FK1149">
        <v>999.020307692308</v>
      </c>
      <c r="FL1149">
        <v>9.35842736245311</v>
      </c>
      <c r="FM1149">
        <v>136.981196645301</v>
      </c>
      <c r="FN1149">
        <v>13184.85</v>
      </c>
      <c r="FO1149">
        <v>15</v>
      </c>
      <c r="FP1149">
        <v>0</v>
      </c>
      <c r="FQ1149" t="s">
        <v>439</v>
      </c>
      <c r="FR1149">
        <v>0</v>
      </c>
      <c r="FS1149">
        <v>0</v>
      </c>
      <c r="FT1149">
        <v>0</v>
      </c>
      <c r="FU1149">
        <v>0</v>
      </c>
      <c r="FV1149">
        <v>0</v>
      </c>
      <c r="FW1149">
        <v>0</v>
      </c>
      <c r="FX1149">
        <v>0</v>
      </c>
      <c r="FY1149">
        <v>0</v>
      </c>
      <c r="FZ1149">
        <v>0</v>
      </c>
      <c r="GA1149">
        <v>0</v>
      </c>
      <c r="GB1149">
        <v>0</v>
      </c>
      <c r="GC1149">
        <v>-74.8636476190476</v>
      </c>
      <c r="GD1149">
        <v>-5.3588025974027</v>
      </c>
      <c r="GE1149">
        <v>1.22884797332377</v>
      </c>
      <c r="GF1149">
        <v>0</v>
      </c>
      <c r="GG1149">
        <v>998.482</v>
      </c>
      <c r="GH1149">
        <v>9.28262795956626</v>
      </c>
      <c r="GI1149">
        <v>0.940599714825292</v>
      </c>
      <c r="GJ1149">
        <v>-1</v>
      </c>
      <c r="GK1149">
        <v>31.8822476190476</v>
      </c>
      <c r="GL1149">
        <v>-0.195342857142842</v>
      </c>
      <c r="GM1149">
        <v>0.0217916895266593</v>
      </c>
      <c r="GN1149">
        <v>0</v>
      </c>
      <c r="GO1149">
        <v>0</v>
      </c>
      <c r="GP1149">
        <v>2</v>
      </c>
      <c r="GQ1149" t="s">
        <v>473</v>
      </c>
      <c r="GR1149">
        <v>3.12614</v>
      </c>
      <c r="GS1149">
        <v>2.71854</v>
      </c>
      <c r="GT1149">
        <v>0.174916</v>
      </c>
      <c r="GU1149">
        <v>0.181325</v>
      </c>
      <c r="GV1149">
        <v>0.17841</v>
      </c>
      <c r="GW1149">
        <v>0.102009</v>
      </c>
      <c r="GX1149">
        <v>29382.6</v>
      </c>
      <c r="GY1149">
        <v>30771.3</v>
      </c>
      <c r="GZ1149">
        <v>32379.3</v>
      </c>
      <c r="HA1149">
        <v>34197.1</v>
      </c>
      <c r="HB1149">
        <v>38324.6</v>
      </c>
      <c r="HC1149">
        <v>44329.9</v>
      </c>
      <c r="HD1149">
        <v>50943.3</v>
      </c>
      <c r="HE1149">
        <v>54884.5</v>
      </c>
      <c r="HF1149">
        <v>1.65408</v>
      </c>
      <c r="HG1149">
        <v>1.50302</v>
      </c>
      <c r="HH1149">
        <v>-0.17187</v>
      </c>
      <c r="HI1149">
        <v>0</v>
      </c>
      <c r="HJ1149">
        <v>50.7526</v>
      </c>
      <c r="HK1149">
        <v>999.9</v>
      </c>
      <c r="HL1149">
        <v>55.775</v>
      </c>
      <c r="HM1149">
        <v>30.434</v>
      </c>
      <c r="HN1149">
        <v>27.0097</v>
      </c>
      <c r="HO1149">
        <v>60.0071</v>
      </c>
      <c r="HP1149">
        <v>40.5769</v>
      </c>
      <c r="HQ1149">
        <v>1</v>
      </c>
      <c r="HR1149">
        <v>2.67368</v>
      </c>
      <c r="HS1149">
        <v>2.15954</v>
      </c>
      <c r="HT1149">
        <v>20.0974</v>
      </c>
      <c r="HU1149">
        <v>5.18509</v>
      </c>
      <c r="HV1149">
        <v>12.0159</v>
      </c>
      <c r="HW1149">
        <v>4.96665</v>
      </c>
      <c r="HX1149">
        <v>3.29588</v>
      </c>
      <c r="HY1149">
        <v>9999</v>
      </c>
      <c r="HZ1149">
        <v>9999</v>
      </c>
      <c r="IA1149">
        <v>999.9</v>
      </c>
      <c r="IB1149">
        <v>9999</v>
      </c>
      <c r="IC1149">
        <v>1.86325</v>
      </c>
      <c r="ID1149">
        <v>1.86811</v>
      </c>
      <c r="IE1149">
        <v>1.86783</v>
      </c>
      <c r="IF1149">
        <v>1.86905</v>
      </c>
      <c r="IG1149">
        <v>1.86981</v>
      </c>
      <c r="IH1149">
        <v>1.86585</v>
      </c>
      <c r="II1149">
        <v>1.86692</v>
      </c>
      <c r="IJ1149">
        <v>1.86837</v>
      </c>
      <c r="IK1149">
        <v>5</v>
      </c>
      <c r="IL1149">
        <v>0</v>
      </c>
      <c r="IM1149">
        <v>0</v>
      </c>
      <c r="IN1149">
        <v>0</v>
      </c>
      <c r="IO1149" t="s">
        <v>441</v>
      </c>
      <c r="IP1149" t="s">
        <v>442</v>
      </c>
      <c r="IQ1149" t="s">
        <v>443</v>
      </c>
      <c r="IR1149" t="s">
        <v>443</v>
      </c>
      <c r="IS1149" t="s">
        <v>443</v>
      </c>
      <c r="IT1149" t="s">
        <v>443</v>
      </c>
      <c r="IU1149">
        <v>0</v>
      </c>
      <c r="IV1149">
        <v>100</v>
      </c>
      <c r="IW1149">
        <v>100</v>
      </c>
      <c r="IX1149">
        <v>1.1</v>
      </c>
      <c r="IY1149">
        <v>-0.0441</v>
      </c>
      <c r="IZ1149">
        <v>1.09748391826392</v>
      </c>
      <c r="JA1149">
        <v>0</v>
      </c>
      <c r="JB1149">
        <v>0</v>
      </c>
      <c r="JC1149">
        <v>0</v>
      </c>
      <c r="JD1149">
        <v>-0.0441141096964596</v>
      </c>
      <c r="JE1149">
        <v>0</v>
      </c>
      <c r="JF1149">
        <v>0</v>
      </c>
      <c r="JG1149">
        <v>0</v>
      </c>
      <c r="JH1149">
        <v>5</v>
      </c>
      <c r="JI1149">
        <v>2273</v>
      </c>
      <c r="JJ1149">
        <v>1</v>
      </c>
      <c r="JK1149">
        <v>24</v>
      </c>
      <c r="JL1149">
        <v>29357126.2</v>
      </c>
      <c r="JM1149">
        <v>29357126.2</v>
      </c>
      <c r="JN1149">
        <v>2.48779</v>
      </c>
      <c r="JO1149">
        <v>2.60864</v>
      </c>
      <c r="JP1149">
        <v>1.54785</v>
      </c>
      <c r="JQ1149">
        <v>2.31567</v>
      </c>
      <c r="JR1149">
        <v>1.64673</v>
      </c>
      <c r="JS1149">
        <v>2.36206</v>
      </c>
      <c r="JT1149">
        <v>34.3269</v>
      </c>
      <c r="JU1149">
        <v>24.1838</v>
      </c>
      <c r="JV1149">
        <v>18</v>
      </c>
      <c r="JW1149">
        <v>488.708</v>
      </c>
      <c r="JX1149">
        <v>379.273</v>
      </c>
      <c r="JY1149">
        <v>49.516</v>
      </c>
      <c r="JZ1149">
        <v>56.8661</v>
      </c>
      <c r="KA1149">
        <v>30.0015</v>
      </c>
      <c r="KB1149">
        <v>56.1784</v>
      </c>
      <c r="KC1149">
        <v>55.9823</v>
      </c>
      <c r="KD1149">
        <v>49.9263</v>
      </c>
      <c r="KE1149">
        <v>0</v>
      </c>
      <c r="KF1149">
        <v>100</v>
      </c>
      <c r="KG1149">
        <v>49.4755</v>
      </c>
      <c r="KH1149">
        <v>1291.75</v>
      </c>
      <c r="KI1149">
        <v>26.2864</v>
      </c>
      <c r="KJ1149">
        <v>92.2977</v>
      </c>
      <c r="KK1149">
        <v>88.7814</v>
      </c>
    </row>
    <row r="1150" spans="1:297">
      <c r="A1150">
        <v>1134</v>
      </c>
      <c r="B1150">
        <v>1761427578</v>
      </c>
      <c r="C1150">
        <v>19397</v>
      </c>
      <c r="D1150" t="s">
        <v>2721</v>
      </c>
      <c r="E1150" t="s">
        <v>2722</v>
      </c>
      <c r="F1150">
        <v>5</v>
      </c>
      <c r="G1150" t="s">
        <v>2568</v>
      </c>
      <c r="H1150" t="s">
        <v>436</v>
      </c>
      <c r="I1150">
        <v>1761427569.84615</v>
      </c>
      <c r="J1150">
        <f>(K1150)/1000</f>
        <v>0</v>
      </c>
      <c r="K1150">
        <f>IF(DP1150, AN1150, AH1150)</f>
        <v>0</v>
      </c>
      <c r="L1150">
        <f>IF(DP1150, AI1150, AG1150)</f>
        <v>0</v>
      </c>
      <c r="M1150">
        <f>DR1150 - IF(AU1150&gt;1, L1150*DL1150*100.0/(AW1150), 0)</f>
        <v>0</v>
      </c>
      <c r="N1150">
        <f>((T1150-J1150/2)*M1150-L1150)/(T1150+J1150/2)</f>
        <v>0</v>
      </c>
      <c r="O1150">
        <f>N1150*(DY1150+DZ1150)/1000.0</f>
        <v>0</v>
      </c>
      <c r="P1150">
        <f>(DR1150 - IF(AU1150&gt;1, L1150*DL1150*100.0/(AW1150), 0))*(DY1150+DZ1150)/1000.0</f>
        <v>0</v>
      </c>
      <c r="Q1150">
        <f>2.0/((1/S1150-1/R1150)+SIGN(S1150)*SQRT((1/S1150-1/R1150)*(1/S1150-1/R1150) + 4*DM1150/((DM1150+1)*(DM1150+1))*(2*1/S1150*1/R1150-1/R1150*1/R1150)))</f>
        <v>0</v>
      </c>
      <c r="R1150">
        <f>IF(LEFT(DN1150,1)&lt;&gt;"0",IF(LEFT(DN1150,1)="1",3.0,DO1150),$D$5+$E$5*(EF1150*DY1150/($K$5*1000))+$F$5*(EF1150*DY1150/($K$5*1000))*MAX(MIN(DL1150,$J$5),$I$5)*MAX(MIN(DL1150,$J$5),$I$5)+$G$5*MAX(MIN(DL1150,$J$5),$I$5)*(EF1150*DY1150/($K$5*1000))+$H$5*(EF1150*DY1150/($K$5*1000))*(EF1150*DY1150/($K$5*1000)))</f>
        <v>0</v>
      </c>
      <c r="S1150">
        <f>J1150*(1000-(1000*0.61365*exp(17.502*W1150/(240.97+W1150))/(DY1150+DZ1150)+DT1150)/2)/(1000*0.61365*exp(17.502*W1150/(240.97+W1150))/(DY1150+DZ1150)-DT1150)</f>
        <v>0</v>
      </c>
      <c r="T1150">
        <f>1/((DM1150+1)/(Q1150/1.6)+1/(R1150/1.37)) + DM1150/((DM1150+1)/(Q1150/1.6) + DM1150/(R1150/1.37))</f>
        <v>0</v>
      </c>
      <c r="U1150">
        <f>(DH1150*DK1150)</f>
        <v>0</v>
      </c>
      <c r="V1150">
        <f>(EA1150+(U1150+2*0.95*5.67E-8*(((EA1150+$B$7)+273)^4-(EA1150+273)^4)-44100*J1150)/(1.84*29.3*R1150+8*0.95*5.67E-8*(EA1150+273)^3))</f>
        <v>0</v>
      </c>
      <c r="W1150">
        <f>($C$7*EB1150+$D$7*EC1150+$E$7*V1150)</f>
        <v>0</v>
      </c>
      <c r="X1150">
        <f>0.61365*exp(17.502*W1150/(240.97+W1150))</f>
        <v>0</v>
      </c>
      <c r="Y1150">
        <f>(Z1150/AA1150*100)</f>
        <v>0</v>
      </c>
      <c r="Z1150">
        <f>DT1150*(DY1150+DZ1150)/1000</f>
        <v>0</v>
      </c>
      <c r="AA1150">
        <f>0.61365*exp(17.502*EA1150/(240.97+EA1150))</f>
        <v>0</v>
      </c>
      <c r="AB1150">
        <f>(X1150-DT1150*(DY1150+DZ1150)/1000)</f>
        <v>0</v>
      </c>
      <c r="AC1150">
        <f>(-J1150*44100)</f>
        <v>0</v>
      </c>
      <c r="AD1150">
        <f>2*29.3*R1150*0.92*(EA1150-W1150)</f>
        <v>0</v>
      </c>
      <c r="AE1150">
        <f>2*0.95*5.67E-8*(((EA1150+$B$7)+273)^4-(W1150+273)^4)</f>
        <v>0</v>
      </c>
      <c r="AF1150">
        <f>U1150+AE1150+AC1150+AD1150</f>
        <v>0</v>
      </c>
      <c r="AG1150">
        <f>DX1150*AU1150*(DS1150-DR1150*(1000-AU1150*DU1150)/(1000-AU1150*DT1150))/(100*DL1150)</f>
        <v>0</v>
      </c>
      <c r="AH1150">
        <f>1000*DX1150*AU1150*(DT1150-DU1150)/(100*DL1150*(1000-AU1150*DT1150))</f>
        <v>0</v>
      </c>
      <c r="AI1150">
        <f>(AJ1150 - AK1150 - DY1150*1E3/(8.314*(EA1150+273.15)) * AM1150/DX1150 * AL1150) * DX1150/(100*DL1150) * (1000 - DU1150)/1000</f>
        <v>0</v>
      </c>
      <c r="AJ1150">
        <v>1306.03722052444</v>
      </c>
      <c r="AK1150">
        <v>1276.59466666667</v>
      </c>
      <c r="AL1150">
        <v>3.41327310477015</v>
      </c>
      <c r="AM1150">
        <v>65.4933450207612</v>
      </c>
      <c r="AN1150">
        <f>(AP1150 - AO1150 + DY1150*1E3/(8.314*(EA1150+273.15)) * AR1150/DX1150 * AQ1150) * DX1150/(100*DL1150) * 1000/(1000 - AP1150)</f>
        <v>0</v>
      </c>
      <c r="AO1150">
        <v>25.7187184864814</v>
      </c>
      <c r="AP1150">
        <v>57.6073357575757</v>
      </c>
      <c r="AQ1150">
        <v>0.00849500087915181</v>
      </c>
      <c r="AR1150">
        <v>110.853086517706</v>
      </c>
      <c r="AS1150">
        <v>5</v>
      </c>
      <c r="AT1150">
        <v>1</v>
      </c>
      <c r="AU1150">
        <f>IF(AS1150*$H$13&gt;=AW1150,1.0,(AW1150/(AW1150-AS1150*$H$13)))</f>
        <v>0</v>
      </c>
      <c r="AV1150">
        <f>(AU1150-1)*100</f>
        <v>0</v>
      </c>
      <c r="AW1150">
        <f>MAX(0,($B$13+$C$13*EF1150)/(1+$D$13*EF1150)*DY1150/(EA1150+273)*$E$13)</f>
        <v>0</v>
      </c>
      <c r="AX1150" t="s">
        <v>437</v>
      </c>
      <c r="AY1150" t="s">
        <v>437</v>
      </c>
      <c r="AZ1150">
        <v>0</v>
      </c>
      <c r="BA1150">
        <v>0</v>
      </c>
      <c r="BB1150">
        <f>1-AZ1150/BA1150</f>
        <v>0</v>
      </c>
      <c r="BC1150">
        <v>0</v>
      </c>
      <c r="BD1150" t="s">
        <v>437</v>
      </c>
      <c r="BE1150" t="s">
        <v>437</v>
      </c>
      <c r="BF1150">
        <v>0</v>
      </c>
      <c r="BG1150">
        <v>0</v>
      </c>
      <c r="BH1150">
        <f>1-BF1150/BG1150</f>
        <v>0</v>
      </c>
      <c r="BI1150">
        <v>0.5</v>
      </c>
      <c r="BJ1150">
        <f>DI1150</f>
        <v>0</v>
      </c>
      <c r="BK1150">
        <f>L1150</f>
        <v>0</v>
      </c>
      <c r="BL1150">
        <f>BH1150*BI1150*BJ1150</f>
        <v>0</v>
      </c>
      <c r="BM1150">
        <f>(BK1150-BC1150)/BJ1150</f>
        <v>0</v>
      </c>
      <c r="BN1150">
        <f>(BA1150-BG1150)/BG1150</f>
        <v>0</v>
      </c>
      <c r="BO1150">
        <f>AZ1150/(BB1150+AZ1150/BG1150)</f>
        <v>0</v>
      </c>
      <c r="BP1150" t="s">
        <v>437</v>
      </c>
      <c r="BQ1150">
        <v>0</v>
      </c>
      <c r="BR1150">
        <f>IF(BQ1150&lt;&gt;0, BQ1150, BO1150)</f>
        <v>0</v>
      </c>
      <c r="BS1150">
        <f>1-BR1150/BG1150</f>
        <v>0</v>
      </c>
      <c r="BT1150">
        <f>(BG1150-BF1150)/(BG1150-BR1150)</f>
        <v>0</v>
      </c>
      <c r="BU1150">
        <f>(BA1150-BG1150)/(BA1150-BR1150)</f>
        <v>0</v>
      </c>
      <c r="BV1150">
        <f>(BG1150-BF1150)/(BG1150-AZ1150)</f>
        <v>0</v>
      </c>
      <c r="BW1150">
        <f>(BA1150-BG1150)/(BA1150-AZ1150)</f>
        <v>0</v>
      </c>
      <c r="BX1150">
        <f>(BT1150*BR1150/BF1150)</f>
        <v>0</v>
      </c>
      <c r="BY1150">
        <f>(1-BX1150)</f>
        <v>0</v>
      </c>
      <c r="DH1150">
        <f>$B$11*EG1150+$C$11*EH1150+$F$11*ES1150*(1-EV1150)</f>
        <v>0</v>
      </c>
      <c r="DI1150">
        <f>DH1150*DJ1150</f>
        <v>0</v>
      </c>
      <c r="DJ1150">
        <f>($B$11*$D$9+$C$11*$D$9+$F$11*((FF1150+EX1150)/MAX(FF1150+EX1150+FG1150, 0.1)*$I$9+FG1150/MAX(FF1150+EX1150+FG1150, 0.1)*$J$9))/($B$11+$C$11+$F$11)</f>
        <v>0</v>
      </c>
      <c r="DK1150">
        <f>($B$11*$K$9+$C$11*$K$9+$F$11*((FF1150+EX1150)/MAX(FF1150+EX1150+FG1150, 0.1)*$P$9+FG1150/MAX(FF1150+EX1150+FG1150, 0.1)*$Q$9))/($B$11+$C$11+$F$11)</f>
        <v>0</v>
      </c>
      <c r="DL1150">
        <v>6</v>
      </c>
      <c r="DM1150">
        <v>0.5</v>
      </c>
      <c r="DN1150" t="s">
        <v>438</v>
      </c>
      <c r="DO1150">
        <v>2</v>
      </c>
      <c r="DP1150" t="b">
        <v>1</v>
      </c>
      <c r="DQ1150">
        <v>1761427569.84615</v>
      </c>
      <c r="DR1150">
        <v>1180.13153846154</v>
      </c>
      <c r="DS1150">
        <v>1255.79846153846</v>
      </c>
      <c r="DT1150">
        <v>57.5938923076923</v>
      </c>
      <c r="DU1150">
        <v>25.7252384615385</v>
      </c>
      <c r="DV1150">
        <v>1179.03384615385</v>
      </c>
      <c r="DW1150">
        <v>57.6379923076923</v>
      </c>
      <c r="DX1150">
        <v>500.029230769231</v>
      </c>
      <c r="DY1150">
        <v>90.1870153846154</v>
      </c>
      <c r="DZ1150">
        <v>0.0403229846153846</v>
      </c>
      <c r="EA1150">
        <v>52.2283923076923</v>
      </c>
      <c r="EB1150">
        <v>48.0350230769231</v>
      </c>
      <c r="EC1150">
        <v>999.9</v>
      </c>
      <c r="ED1150">
        <v>0</v>
      </c>
      <c r="EE1150">
        <v>0</v>
      </c>
      <c r="EF1150">
        <v>10003.4176923077</v>
      </c>
      <c r="EG1150">
        <v>0</v>
      </c>
      <c r="EH1150">
        <v>1208.38384615385</v>
      </c>
      <c r="EI1150">
        <v>-75.6677153846154</v>
      </c>
      <c r="EJ1150">
        <v>1252.25384615385</v>
      </c>
      <c r="EK1150">
        <v>1288.95769230769</v>
      </c>
      <c r="EL1150">
        <v>31.8686384615385</v>
      </c>
      <c r="EM1150">
        <v>1255.79846153846</v>
      </c>
      <c r="EN1150">
        <v>25.7252384615385</v>
      </c>
      <c r="EO1150">
        <v>5.19422076923077</v>
      </c>
      <c r="EP1150">
        <v>2.32008153846154</v>
      </c>
      <c r="EQ1150">
        <v>33.4945923076923</v>
      </c>
      <c r="ER1150">
        <v>19.8165076923077</v>
      </c>
      <c r="ES1150">
        <v>1199.95692307692</v>
      </c>
      <c r="ET1150">
        <v>0.966993846153846</v>
      </c>
      <c r="EU1150">
        <v>0.0330064</v>
      </c>
      <c r="EV1150">
        <v>0</v>
      </c>
      <c r="EW1150">
        <v>999.654384615385</v>
      </c>
      <c r="EX1150">
        <v>5.00059</v>
      </c>
      <c r="EY1150">
        <v>13194.3461538462</v>
      </c>
      <c r="EZ1150">
        <v>10358.3307692308</v>
      </c>
      <c r="FA1150">
        <v>64.2738461538462</v>
      </c>
      <c r="FB1150">
        <v>65.4131538461538</v>
      </c>
      <c r="FC1150">
        <v>64.25</v>
      </c>
      <c r="FD1150">
        <v>65.2306153846154</v>
      </c>
      <c r="FE1150">
        <v>65.5429230769231</v>
      </c>
      <c r="FF1150">
        <v>1155.51230769231</v>
      </c>
      <c r="FG1150">
        <v>39.4446153846154</v>
      </c>
      <c r="FH1150">
        <v>0</v>
      </c>
      <c r="FI1150">
        <v>1761427538.5</v>
      </c>
      <c r="FJ1150">
        <v>0</v>
      </c>
      <c r="FK1150">
        <v>999.748269230769</v>
      </c>
      <c r="FL1150">
        <v>8.43278630927249</v>
      </c>
      <c r="FM1150">
        <v>132.629059692065</v>
      </c>
      <c r="FN1150">
        <v>13195.7769230769</v>
      </c>
      <c r="FO1150">
        <v>15</v>
      </c>
      <c r="FP1150">
        <v>0</v>
      </c>
      <c r="FQ1150" t="s">
        <v>439</v>
      </c>
      <c r="FR1150">
        <v>0</v>
      </c>
      <c r="FS1150">
        <v>0</v>
      </c>
      <c r="FT1150">
        <v>0</v>
      </c>
      <c r="FU1150">
        <v>0</v>
      </c>
      <c r="FV1150">
        <v>0</v>
      </c>
      <c r="FW1150">
        <v>0</v>
      </c>
      <c r="FX1150">
        <v>0</v>
      </c>
      <c r="FY1150">
        <v>0</v>
      </c>
      <c r="FZ1150">
        <v>0</v>
      </c>
      <c r="GA1150">
        <v>0</v>
      </c>
      <c r="GB1150">
        <v>0</v>
      </c>
      <c r="GC1150">
        <v>-75.366315</v>
      </c>
      <c r="GD1150">
        <v>-13.2304195488721</v>
      </c>
      <c r="GE1150">
        <v>1.53440528683754</v>
      </c>
      <c r="GF1150">
        <v>0</v>
      </c>
      <c r="GG1150">
        <v>999.271852941176</v>
      </c>
      <c r="GH1150">
        <v>9.15628723761916</v>
      </c>
      <c r="GI1150">
        <v>0.926773375825193</v>
      </c>
      <c r="GJ1150">
        <v>-1</v>
      </c>
      <c r="GK1150">
        <v>31.870225</v>
      </c>
      <c r="GL1150">
        <v>-0.0228496240601306</v>
      </c>
      <c r="GM1150">
        <v>0.00924666831891363</v>
      </c>
      <c r="GN1150">
        <v>1</v>
      </c>
      <c r="GO1150">
        <v>1</v>
      </c>
      <c r="GP1150">
        <v>2</v>
      </c>
      <c r="GQ1150" t="s">
        <v>446</v>
      </c>
      <c r="GR1150">
        <v>3.12633</v>
      </c>
      <c r="GS1150">
        <v>2.71809</v>
      </c>
      <c r="GT1150">
        <v>0.176439</v>
      </c>
      <c r="GU1150">
        <v>0.18296</v>
      </c>
      <c r="GV1150">
        <v>0.178465</v>
      </c>
      <c r="GW1150">
        <v>0.101997</v>
      </c>
      <c r="GX1150">
        <v>29326.6</v>
      </c>
      <c r="GY1150">
        <v>30708</v>
      </c>
      <c r="GZ1150">
        <v>32378</v>
      </c>
      <c r="HA1150">
        <v>34195.7</v>
      </c>
      <c r="HB1150">
        <v>38321.4</v>
      </c>
      <c r="HC1150">
        <v>44329</v>
      </c>
      <c r="HD1150">
        <v>50941.5</v>
      </c>
      <c r="HE1150">
        <v>54882.3</v>
      </c>
      <c r="HF1150">
        <v>1.6542</v>
      </c>
      <c r="HG1150">
        <v>1.5028</v>
      </c>
      <c r="HH1150">
        <v>-0.173755</v>
      </c>
      <c r="HI1150">
        <v>0</v>
      </c>
      <c r="HJ1150">
        <v>50.7705</v>
      </c>
      <c r="HK1150">
        <v>999.9</v>
      </c>
      <c r="HL1150">
        <v>55.775</v>
      </c>
      <c r="HM1150">
        <v>30.434</v>
      </c>
      <c r="HN1150">
        <v>27.0109</v>
      </c>
      <c r="HO1150">
        <v>60.2571</v>
      </c>
      <c r="HP1150">
        <v>40.2764</v>
      </c>
      <c r="HQ1150">
        <v>1</v>
      </c>
      <c r="HR1150">
        <v>2.67581</v>
      </c>
      <c r="HS1150">
        <v>2.23623</v>
      </c>
      <c r="HT1150">
        <v>20.0964</v>
      </c>
      <c r="HU1150">
        <v>5.18539</v>
      </c>
      <c r="HV1150">
        <v>12.0159</v>
      </c>
      <c r="HW1150">
        <v>4.9666</v>
      </c>
      <c r="HX1150">
        <v>3.29595</v>
      </c>
      <c r="HY1150">
        <v>9999</v>
      </c>
      <c r="HZ1150">
        <v>9999</v>
      </c>
      <c r="IA1150">
        <v>999.9</v>
      </c>
      <c r="IB1150">
        <v>9999</v>
      </c>
      <c r="IC1150">
        <v>1.86325</v>
      </c>
      <c r="ID1150">
        <v>1.86812</v>
      </c>
      <c r="IE1150">
        <v>1.86783</v>
      </c>
      <c r="IF1150">
        <v>1.86905</v>
      </c>
      <c r="IG1150">
        <v>1.86981</v>
      </c>
      <c r="IH1150">
        <v>1.86586</v>
      </c>
      <c r="II1150">
        <v>1.86693</v>
      </c>
      <c r="IJ1150">
        <v>1.86841</v>
      </c>
      <c r="IK1150">
        <v>5</v>
      </c>
      <c r="IL1150">
        <v>0</v>
      </c>
      <c r="IM1150">
        <v>0</v>
      </c>
      <c r="IN1150">
        <v>0</v>
      </c>
      <c r="IO1150" t="s">
        <v>441</v>
      </c>
      <c r="IP1150" t="s">
        <v>442</v>
      </c>
      <c r="IQ1150" t="s">
        <v>443</v>
      </c>
      <c r="IR1150" t="s">
        <v>443</v>
      </c>
      <c r="IS1150" t="s">
        <v>443</v>
      </c>
      <c r="IT1150" t="s">
        <v>443</v>
      </c>
      <c r="IU1150">
        <v>0</v>
      </c>
      <c r="IV1150">
        <v>100</v>
      </c>
      <c r="IW1150">
        <v>100</v>
      </c>
      <c r="IX1150">
        <v>1.1</v>
      </c>
      <c r="IY1150">
        <v>-0.0441</v>
      </c>
      <c r="IZ1150">
        <v>1.09748391826392</v>
      </c>
      <c r="JA1150">
        <v>0</v>
      </c>
      <c r="JB1150">
        <v>0</v>
      </c>
      <c r="JC1150">
        <v>0</v>
      </c>
      <c r="JD1150">
        <v>-0.0441141096964596</v>
      </c>
      <c r="JE1150">
        <v>0</v>
      </c>
      <c r="JF1150">
        <v>0</v>
      </c>
      <c r="JG1150">
        <v>0</v>
      </c>
      <c r="JH1150">
        <v>5</v>
      </c>
      <c r="JI1150">
        <v>2273</v>
      </c>
      <c r="JJ1150">
        <v>1</v>
      </c>
      <c r="JK1150">
        <v>24</v>
      </c>
      <c r="JL1150">
        <v>29357126.3</v>
      </c>
      <c r="JM1150">
        <v>29357126.3</v>
      </c>
      <c r="JN1150">
        <v>2.51587</v>
      </c>
      <c r="JO1150">
        <v>2.61108</v>
      </c>
      <c r="JP1150">
        <v>1.54785</v>
      </c>
      <c r="JQ1150">
        <v>2.31445</v>
      </c>
      <c r="JR1150">
        <v>1.64551</v>
      </c>
      <c r="JS1150">
        <v>2.36206</v>
      </c>
      <c r="JT1150">
        <v>34.3042</v>
      </c>
      <c r="JU1150">
        <v>24.1838</v>
      </c>
      <c r="JV1150">
        <v>18</v>
      </c>
      <c r="JW1150">
        <v>488.851</v>
      </c>
      <c r="JX1150">
        <v>379.168</v>
      </c>
      <c r="JY1150">
        <v>49.4797</v>
      </c>
      <c r="JZ1150">
        <v>56.8793</v>
      </c>
      <c r="KA1150">
        <v>30.0019</v>
      </c>
      <c r="KB1150">
        <v>56.1872</v>
      </c>
      <c r="KC1150">
        <v>55.9907</v>
      </c>
      <c r="KD1150">
        <v>50.395</v>
      </c>
      <c r="KE1150">
        <v>0</v>
      </c>
      <c r="KF1150">
        <v>100</v>
      </c>
      <c r="KG1150">
        <v>49.441</v>
      </c>
      <c r="KH1150">
        <v>1305.35</v>
      </c>
      <c r="KI1150">
        <v>26.2864</v>
      </c>
      <c r="KJ1150">
        <v>92.2942</v>
      </c>
      <c r="KK1150">
        <v>88.778</v>
      </c>
    </row>
    <row r="1151" spans="1:297">
      <c r="A1151">
        <v>1135</v>
      </c>
      <c r="B1151">
        <v>1761427583</v>
      </c>
      <c r="C1151">
        <v>19402</v>
      </c>
      <c r="D1151" t="s">
        <v>2723</v>
      </c>
      <c r="E1151" t="s">
        <v>2724</v>
      </c>
      <c r="F1151">
        <v>5</v>
      </c>
      <c r="G1151" t="s">
        <v>2568</v>
      </c>
      <c r="H1151" t="s">
        <v>436</v>
      </c>
      <c r="I1151">
        <v>1761427574.84615</v>
      </c>
      <c r="J1151">
        <f>(K1151)/1000</f>
        <v>0</v>
      </c>
      <c r="K1151">
        <f>IF(DP1151, AN1151, AH1151)</f>
        <v>0</v>
      </c>
      <c r="L1151">
        <f>IF(DP1151, AI1151, AG1151)</f>
        <v>0</v>
      </c>
      <c r="M1151">
        <f>DR1151 - IF(AU1151&gt;1, L1151*DL1151*100.0/(AW1151), 0)</f>
        <v>0</v>
      </c>
      <c r="N1151">
        <f>((T1151-J1151/2)*M1151-L1151)/(T1151+J1151/2)</f>
        <v>0</v>
      </c>
      <c r="O1151">
        <f>N1151*(DY1151+DZ1151)/1000.0</f>
        <v>0</v>
      </c>
      <c r="P1151">
        <f>(DR1151 - IF(AU1151&gt;1, L1151*DL1151*100.0/(AW1151), 0))*(DY1151+DZ1151)/1000.0</f>
        <v>0</v>
      </c>
      <c r="Q1151">
        <f>2.0/((1/S1151-1/R1151)+SIGN(S1151)*SQRT((1/S1151-1/R1151)*(1/S1151-1/R1151) + 4*DM1151/((DM1151+1)*(DM1151+1))*(2*1/S1151*1/R1151-1/R1151*1/R1151)))</f>
        <v>0</v>
      </c>
      <c r="R1151">
        <f>IF(LEFT(DN1151,1)&lt;&gt;"0",IF(LEFT(DN1151,1)="1",3.0,DO1151),$D$5+$E$5*(EF1151*DY1151/($K$5*1000))+$F$5*(EF1151*DY1151/($K$5*1000))*MAX(MIN(DL1151,$J$5),$I$5)*MAX(MIN(DL1151,$J$5),$I$5)+$G$5*MAX(MIN(DL1151,$J$5),$I$5)*(EF1151*DY1151/($K$5*1000))+$H$5*(EF1151*DY1151/($K$5*1000))*(EF1151*DY1151/($K$5*1000)))</f>
        <v>0</v>
      </c>
      <c r="S1151">
        <f>J1151*(1000-(1000*0.61365*exp(17.502*W1151/(240.97+W1151))/(DY1151+DZ1151)+DT1151)/2)/(1000*0.61365*exp(17.502*W1151/(240.97+W1151))/(DY1151+DZ1151)-DT1151)</f>
        <v>0</v>
      </c>
      <c r="T1151">
        <f>1/((DM1151+1)/(Q1151/1.6)+1/(R1151/1.37)) + DM1151/((DM1151+1)/(Q1151/1.6) + DM1151/(R1151/1.37))</f>
        <v>0</v>
      </c>
      <c r="U1151">
        <f>(DH1151*DK1151)</f>
        <v>0</v>
      </c>
      <c r="V1151">
        <f>(EA1151+(U1151+2*0.95*5.67E-8*(((EA1151+$B$7)+273)^4-(EA1151+273)^4)-44100*J1151)/(1.84*29.3*R1151+8*0.95*5.67E-8*(EA1151+273)^3))</f>
        <v>0</v>
      </c>
      <c r="W1151">
        <f>($C$7*EB1151+$D$7*EC1151+$E$7*V1151)</f>
        <v>0</v>
      </c>
      <c r="X1151">
        <f>0.61365*exp(17.502*W1151/(240.97+W1151))</f>
        <v>0</v>
      </c>
      <c r="Y1151">
        <f>(Z1151/AA1151*100)</f>
        <v>0</v>
      </c>
      <c r="Z1151">
        <f>DT1151*(DY1151+DZ1151)/1000</f>
        <v>0</v>
      </c>
      <c r="AA1151">
        <f>0.61365*exp(17.502*EA1151/(240.97+EA1151))</f>
        <v>0</v>
      </c>
      <c r="AB1151">
        <f>(X1151-DT1151*(DY1151+DZ1151)/1000)</f>
        <v>0</v>
      </c>
      <c r="AC1151">
        <f>(-J1151*44100)</f>
        <v>0</v>
      </c>
      <c r="AD1151">
        <f>2*29.3*R1151*0.92*(EA1151-W1151)</f>
        <v>0</v>
      </c>
      <c r="AE1151">
        <f>2*0.95*5.67E-8*(((EA1151+$B$7)+273)^4-(W1151+273)^4)</f>
        <v>0</v>
      </c>
      <c r="AF1151">
        <f>U1151+AE1151+AC1151+AD1151</f>
        <v>0</v>
      </c>
      <c r="AG1151">
        <f>DX1151*AU1151*(DS1151-DR1151*(1000-AU1151*DU1151)/(1000-AU1151*DT1151))/(100*DL1151)</f>
        <v>0</v>
      </c>
      <c r="AH1151">
        <f>1000*DX1151*AU1151*(DT1151-DU1151)/(100*DL1151*(1000-AU1151*DT1151))</f>
        <v>0</v>
      </c>
      <c r="AI1151">
        <f>(AJ1151 - AK1151 - DY1151*1E3/(8.314*(EA1151+273.15)) * AM1151/DX1151 * AL1151) * DX1151/(100*DL1151) * (1000 - DU1151)/1000</f>
        <v>0</v>
      </c>
      <c r="AJ1151">
        <v>1324.41299465943</v>
      </c>
      <c r="AK1151">
        <v>1294.62690909091</v>
      </c>
      <c r="AL1151">
        <v>3.60697318996334</v>
      </c>
      <c r="AM1151">
        <v>65.4933450207612</v>
      </c>
      <c r="AN1151">
        <f>(AP1151 - AO1151 + DY1151*1E3/(8.314*(EA1151+273.15)) * AR1151/DX1151 * AQ1151) * DX1151/(100*DL1151) * 1000/(1000 - AP1151)</f>
        <v>0</v>
      </c>
      <c r="AO1151">
        <v>25.7124654076608</v>
      </c>
      <c r="AP1151">
        <v>57.5903539393939</v>
      </c>
      <c r="AQ1151">
        <v>-0.00604435624511194</v>
      </c>
      <c r="AR1151">
        <v>110.853086517706</v>
      </c>
      <c r="AS1151">
        <v>5</v>
      </c>
      <c r="AT1151">
        <v>1</v>
      </c>
      <c r="AU1151">
        <f>IF(AS1151*$H$13&gt;=AW1151,1.0,(AW1151/(AW1151-AS1151*$H$13)))</f>
        <v>0</v>
      </c>
      <c r="AV1151">
        <f>(AU1151-1)*100</f>
        <v>0</v>
      </c>
      <c r="AW1151">
        <f>MAX(0,($B$13+$C$13*EF1151)/(1+$D$13*EF1151)*DY1151/(EA1151+273)*$E$13)</f>
        <v>0</v>
      </c>
      <c r="AX1151" t="s">
        <v>437</v>
      </c>
      <c r="AY1151" t="s">
        <v>437</v>
      </c>
      <c r="AZ1151">
        <v>0</v>
      </c>
      <c r="BA1151">
        <v>0</v>
      </c>
      <c r="BB1151">
        <f>1-AZ1151/BA1151</f>
        <v>0</v>
      </c>
      <c r="BC1151">
        <v>0</v>
      </c>
      <c r="BD1151" t="s">
        <v>437</v>
      </c>
      <c r="BE1151" t="s">
        <v>437</v>
      </c>
      <c r="BF1151">
        <v>0</v>
      </c>
      <c r="BG1151">
        <v>0</v>
      </c>
      <c r="BH1151">
        <f>1-BF1151/BG1151</f>
        <v>0</v>
      </c>
      <c r="BI1151">
        <v>0.5</v>
      </c>
      <c r="BJ1151">
        <f>DI1151</f>
        <v>0</v>
      </c>
      <c r="BK1151">
        <f>L1151</f>
        <v>0</v>
      </c>
      <c r="BL1151">
        <f>BH1151*BI1151*BJ1151</f>
        <v>0</v>
      </c>
      <c r="BM1151">
        <f>(BK1151-BC1151)/BJ1151</f>
        <v>0</v>
      </c>
      <c r="BN1151">
        <f>(BA1151-BG1151)/BG1151</f>
        <v>0</v>
      </c>
      <c r="BO1151">
        <f>AZ1151/(BB1151+AZ1151/BG1151)</f>
        <v>0</v>
      </c>
      <c r="BP1151" t="s">
        <v>437</v>
      </c>
      <c r="BQ1151">
        <v>0</v>
      </c>
      <c r="BR1151">
        <f>IF(BQ1151&lt;&gt;0, BQ1151, BO1151)</f>
        <v>0</v>
      </c>
      <c r="BS1151">
        <f>1-BR1151/BG1151</f>
        <v>0</v>
      </c>
      <c r="BT1151">
        <f>(BG1151-BF1151)/(BG1151-BR1151)</f>
        <v>0</v>
      </c>
      <c r="BU1151">
        <f>(BA1151-BG1151)/(BA1151-BR1151)</f>
        <v>0</v>
      </c>
      <c r="BV1151">
        <f>(BG1151-BF1151)/(BG1151-AZ1151)</f>
        <v>0</v>
      </c>
      <c r="BW1151">
        <f>(BA1151-BG1151)/(BA1151-AZ1151)</f>
        <v>0</v>
      </c>
      <c r="BX1151">
        <f>(BT1151*BR1151/BF1151)</f>
        <v>0</v>
      </c>
      <c r="BY1151">
        <f>(1-BX1151)</f>
        <v>0</v>
      </c>
      <c r="DH1151">
        <f>$B$11*EG1151+$C$11*EH1151+$F$11*ES1151*(1-EV1151)</f>
        <v>0</v>
      </c>
      <c r="DI1151">
        <f>DH1151*DJ1151</f>
        <v>0</v>
      </c>
      <c r="DJ1151">
        <f>($B$11*$D$9+$C$11*$D$9+$F$11*((FF1151+EX1151)/MAX(FF1151+EX1151+FG1151, 0.1)*$I$9+FG1151/MAX(FF1151+EX1151+FG1151, 0.1)*$J$9))/($B$11+$C$11+$F$11)</f>
        <v>0</v>
      </c>
      <c r="DK1151">
        <f>($B$11*$K$9+$C$11*$K$9+$F$11*((FF1151+EX1151)/MAX(FF1151+EX1151+FG1151, 0.1)*$P$9+FG1151/MAX(FF1151+EX1151+FG1151, 0.1)*$Q$9))/($B$11+$C$11+$F$11)</f>
        <v>0</v>
      </c>
      <c r="DL1151">
        <v>6</v>
      </c>
      <c r="DM1151">
        <v>0.5</v>
      </c>
      <c r="DN1151" t="s">
        <v>438</v>
      </c>
      <c r="DO1151">
        <v>2</v>
      </c>
      <c r="DP1151" t="b">
        <v>1</v>
      </c>
      <c r="DQ1151">
        <v>1761427574.84615</v>
      </c>
      <c r="DR1151">
        <v>1196.23230769231</v>
      </c>
      <c r="DS1151">
        <v>1273.27615384615</v>
      </c>
      <c r="DT1151">
        <v>57.5945538461539</v>
      </c>
      <c r="DU1151">
        <v>25.7197538461538</v>
      </c>
      <c r="DV1151">
        <v>1195.13461538462</v>
      </c>
      <c r="DW1151">
        <v>57.6386538461538</v>
      </c>
      <c r="DX1151">
        <v>500.021076923077</v>
      </c>
      <c r="DY1151">
        <v>90.1871615384616</v>
      </c>
      <c r="DZ1151">
        <v>0.0402754230769231</v>
      </c>
      <c r="EA1151">
        <v>52.2223615384615</v>
      </c>
      <c r="EB1151">
        <v>48.0378230769231</v>
      </c>
      <c r="EC1151">
        <v>999.9</v>
      </c>
      <c r="ED1151">
        <v>0</v>
      </c>
      <c r="EE1151">
        <v>0</v>
      </c>
      <c r="EF1151">
        <v>10002.1676923077</v>
      </c>
      <c r="EG1151">
        <v>0</v>
      </c>
      <c r="EH1151">
        <v>1208.32230769231</v>
      </c>
      <c r="EI1151">
        <v>-77.0445692307692</v>
      </c>
      <c r="EJ1151">
        <v>1269.33846153846</v>
      </c>
      <c r="EK1151">
        <v>1306.89</v>
      </c>
      <c r="EL1151">
        <v>31.8747769230769</v>
      </c>
      <c r="EM1151">
        <v>1273.27615384615</v>
      </c>
      <c r="EN1151">
        <v>25.7197538461538</v>
      </c>
      <c r="EO1151">
        <v>5.19428923076923</v>
      </c>
      <c r="EP1151">
        <v>2.31959076923077</v>
      </c>
      <c r="EQ1151">
        <v>33.4948307692308</v>
      </c>
      <c r="ER1151">
        <v>19.8131</v>
      </c>
      <c r="ES1151">
        <v>1199.97153846154</v>
      </c>
      <c r="ET1151">
        <v>0.966992769230769</v>
      </c>
      <c r="EU1151">
        <v>0.0330075384615385</v>
      </c>
      <c r="EV1151">
        <v>0</v>
      </c>
      <c r="EW1151">
        <v>1000.44753846154</v>
      </c>
      <c r="EX1151">
        <v>5.00059</v>
      </c>
      <c r="EY1151">
        <v>13205.5846153846</v>
      </c>
      <c r="EZ1151">
        <v>10358.4384615385</v>
      </c>
      <c r="FA1151">
        <v>64.2929230769231</v>
      </c>
      <c r="FB1151">
        <v>65.4370769230769</v>
      </c>
      <c r="FC1151">
        <v>64.2690769230769</v>
      </c>
      <c r="FD1151">
        <v>65.2451538461538</v>
      </c>
      <c r="FE1151">
        <v>65.5572307692308</v>
      </c>
      <c r="FF1151">
        <v>1155.52692307692</v>
      </c>
      <c r="FG1151">
        <v>39.4446153846154</v>
      </c>
      <c r="FH1151">
        <v>0</v>
      </c>
      <c r="FI1151">
        <v>1761427543.9</v>
      </c>
      <c r="FJ1151">
        <v>0</v>
      </c>
      <c r="FK1151">
        <v>1000.63628</v>
      </c>
      <c r="FL1151">
        <v>10.1555384421911</v>
      </c>
      <c r="FM1151">
        <v>136.115384364386</v>
      </c>
      <c r="FN1151">
        <v>13208.56</v>
      </c>
      <c r="FO1151">
        <v>15</v>
      </c>
      <c r="FP1151">
        <v>0</v>
      </c>
      <c r="FQ1151" t="s">
        <v>439</v>
      </c>
      <c r="FR1151">
        <v>0</v>
      </c>
      <c r="FS1151">
        <v>0</v>
      </c>
      <c r="FT1151">
        <v>0</v>
      </c>
      <c r="FU1151">
        <v>0</v>
      </c>
      <c r="FV1151">
        <v>0</v>
      </c>
      <c r="FW1151">
        <v>0</v>
      </c>
      <c r="FX1151">
        <v>0</v>
      </c>
      <c r="FY1151">
        <v>0</v>
      </c>
      <c r="FZ1151">
        <v>0</v>
      </c>
      <c r="GA1151">
        <v>0</v>
      </c>
      <c r="GB1151">
        <v>0</v>
      </c>
      <c r="GC1151">
        <v>-76.254819047619</v>
      </c>
      <c r="GD1151">
        <v>-14.9908051948053</v>
      </c>
      <c r="GE1151">
        <v>1.73216902167115</v>
      </c>
      <c r="GF1151">
        <v>0</v>
      </c>
      <c r="GG1151">
        <v>1000.06538235294</v>
      </c>
      <c r="GH1151">
        <v>9.32139037492395</v>
      </c>
      <c r="GI1151">
        <v>0.936579258123644</v>
      </c>
      <c r="GJ1151">
        <v>-1</v>
      </c>
      <c r="GK1151">
        <v>31.8719857142857</v>
      </c>
      <c r="GL1151">
        <v>0.0741818181818135</v>
      </c>
      <c r="GM1151">
        <v>0.0104889186747723</v>
      </c>
      <c r="GN1151">
        <v>1</v>
      </c>
      <c r="GO1151">
        <v>1</v>
      </c>
      <c r="GP1151">
        <v>2</v>
      </c>
      <c r="GQ1151" t="s">
        <v>446</v>
      </c>
      <c r="GR1151">
        <v>3.12623</v>
      </c>
      <c r="GS1151">
        <v>2.718</v>
      </c>
      <c r="GT1151">
        <v>0.177999</v>
      </c>
      <c r="GU1151">
        <v>0.184318</v>
      </c>
      <c r="GV1151">
        <v>0.178393</v>
      </c>
      <c r="GW1151">
        <v>0.10197</v>
      </c>
      <c r="GX1151">
        <v>29269.2</v>
      </c>
      <c r="GY1151">
        <v>30655.2</v>
      </c>
      <c r="GZ1151">
        <v>32376.6</v>
      </c>
      <c r="HA1151">
        <v>34194.4</v>
      </c>
      <c r="HB1151">
        <v>38323.2</v>
      </c>
      <c r="HC1151">
        <v>44328.6</v>
      </c>
      <c r="HD1151">
        <v>50939.5</v>
      </c>
      <c r="HE1151">
        <v>54880.1</v>
      </c>
      <c r="HF1151">
        <v>1.65408</v>
      </c>
      <c r="HG1151">
        <v>1.50293</v>
      </c>
      <c r="HH1151">
        <v>-0.174645</v>
      </c>
      <c r="HI1151">
        <v>0</v>
      </c>
      <c r="HJ1151">
        <v>50.7871</v>
      </c>
      <c r="HK1151">
        <v>999.9</v>
      </c>
      <c r="HL1151">
        <v>55.775</v>
      </c>
      <c r="HM1151">
        <v>30.434</v>
      </c>
      <c r="HN1151">
        <v>27.0153</v>
      </c>
      <c r="HO1151">
        <v>60.1171</v>
      </c>
      <c r="HP1151">
        <v>40.3646</v>
      </c>
      <c r="HQ1151">
        <v>1</v>
      </c>
      <c r="HR1151">
        <v>2.67788</v>
      </c>
      <c r="HS1151">
        <v>2.25772</v>
      </c>
      <c r="HT1151">
        <v>20.0959</v>
      </c>
      <c r="HU1151">
        <v>5.18509</v>
      </c>
      <c r="HV1151">
        <v>12.0159</v>
      </c>
      <c r="HW1151">
        <v>4.96655</v>
      </c>
      <c r="HX1151">
        <v>3.29593</v>
      </c>
      <c r="HY1151">
        <v>9999</v>
      </c>
      <c r="HZ1151">
        <v>9999</v>
      </c>
      <c r="IA1151">
        <v>999.9</v>
      </c>
      <c r="IB1151">
        <v>9999</v>
      </c>
      <c r="IC1151">
        <v>1.86324</v>
      </c>
      <c r="ID1151">
        <v>1.86811</v>
      </c>
      <c r="IE1151">
        <v>1.86783</v>
      </c>
      <c r="IF1151">
        <v>1.86905</v>
      </c>
      <c r="IG1151">
        <v>1.86981</v>
      </c>
      <c r="IH1151">
        <v>1.86585</v>
      </c>
      <c r="II1151">
        <v>1.86694</v>
      </c>
      <c r="IJ1151">
        <v>1.86835</v>
      </c>
      <c r="IK1151">
        <v>5</v>
      </c>
      <c r="IL1151">
        <v>0</v>
      </c>
      <c r="IM1151">
        <v>0</v>
      </c>
      <c r="IN1151">
        <v>0</v>
      </c>
      <c r="IO1151" t="s">
        <v>441</v>
      </c>
      <c r="IP1151" t="s">
        <v>442</v>
      </c>
      <c r="IQ1151" t="s">
        <v>443</v>
      </c>
      <c r="IR1151" t="s">
        <v>443</v>
      </c>
      <c r="IS1151" t="s">
        <v>443</v>
      </c>
      <c r="IT1151" t="s">
        <v>443</v>
      </c>
      <c r="IU1151">
        <v>0</v>
      </c>
      <c r="IV1151">
        <v>100</v>
      </c>
      <c r="IW1151">
        <v>100</v>
      </c>
      <c r="IX1151">
        <v>1.1</v>
      </c>
      <c r="IY1151">
        <v>-0.0441</v>
      </c>
      <c r="IZ1151">
        <v>1.09748391826392</v>
      </c>
      <c r="JA1151">
        <v>0</v>
      </c>
      <c r="JB1151">
        <v>0</v>
      </c>
      <c r="JC1151">
        <v>0</v>
      </c>
      <c r="JD1151">
        <v>-0.0441141096964596</v>
      </c>
      <c r="JE1151">
        <v>0</v>
      </c>
      <c r="JF1151">
        <v>0</v>
      </c>
      <c r="JG1151">
        <v>0</v>
      </c>
      <c r="JH1151">
        <v>5</v>
      </c>
      <c r="JI1151">
        <v>2273</v>
      </c>
      <c r="JJ1151">
        <v>1</v>
      </c>
      <c r="JK1151">
        <v>24</v>
      </c>
      <c r="JL1151">
        <v>29357126.4</v>
      </c>
      <c r="JM1151">
        <v>29357126.4</v>
      </c>
      <c r="JN1151">
        <v>2.53784</v>
      </c>
      <c r="JO1151">
        <v>2.61353</v>
      </c>
      <c r="JP1151">
        <v>1.54785</v>
      </c>
      <c r="JQ1151">
        <v>2.31445</v>
      </c>
      <c r="JR1151">
        <v>1.64673</v>
      </c>
      <c r="JS1151">
        <v>2.35474</v>
      </c>
      <c r="JT1151">
        <v>34.3042</v>
      </c>
      <c r="JU1151">
        <v>24.1838</v>
      </c>
      <c r="JV1151">
        <v>18</v>
      </c>
      <c r="JW1151">
        <v>488.816</v>
      </c>
      <c r="JX1151">
        <v>379.285</v>
      </c>
      <c r="JY1151">
        <v>49.4404</v>
      </c>
      <c r="JZ1151">
        <v>56.8911</v>
      </c>
      <c r="KA1151">
        <v>30.002</v>
      </c>
      <c r="KB1151">
        <v>56.1981</v>
      </c>
      <c r="KC1151">
        <v>56.0001</v>
      </c>
      <c r="KD1151">
        <v>50.9259</v>
      </c>
      <c r="KE1151">
        <v>0</v>
      </c>
      <c r="KF1151">
        <v>100</v>
      </c>
      <c r="KG1151">
        <v>49.4087</v>
      </c>
      <c r="KH1151">
        <v>1325.68</v>
      </c>
      <c r="KI1151">
        <v>26.2864</v>
      </c>
      <c r="KJ1151">
        <v>92.2904</v>
      </c>
      <c r="KK1151">
        <v>88.7745</v>
      </c>
    </row>
    <row r="1152" spans="1:297">
      <c r="A1152">
        <v>1136</v>
      </c>
      <c r="B1152">
        <v>1761427588</v>
      </c>
      <c r="C1152">
        <v>19407</v>
      </c>
      <c r="D1152" t="s">
        <v>2725</v>
      </c>
      <c r="E1152" t="s">
        <v>2726</v>
      </c>
      <c r="F1152">
        <v>5</v>
      </c>
      <c r="G1152" t="s">
        <v>2568</v>
      </c>
      <c r="H1152" t="s">
        <v>436</v>
      </c>
      <c r="I1152">
        <v>1761427579.84615</v>
      </c>
      <c r="J1152">
        <f>(K1152)/1000</f>
        <v>0</v>
      </c>
      <c r="K1152">
        <f>IF(DP1152, AN1152, AH1152)</f>
        <v>0</v>
      </c>
      <c r="L1152">
        <f>IF(DP1152, AI1152, AG1152)</f>
        <v>0</v>
      </c>
      <c r="M1152">
        <f>DR1152 - IF(AU1152&gt;1, L1152*DL1152*100.0/(AW1152), 0)</f>
        <v>0</v>
      </c>
      <c r="N1152">
        <f>((T1152-J1152/2)*M1152-L1152)/(T1152+J1152/2)</f>
        <v>0</v>
      </c>
      <c r="O1152">
        <f>N1152*(DY1152+DZ1152)/1000.0</f>
        <v>0</v>
      </c>
      <c r="P1152">
        <f>(DR1152 - IF(AU1152&gt;1, L1152*DL1152*100.0/(AW1152), 0))*(DY1152+DZ1152)/1000.0</f>
        <v>0</v>
      </c>
      <c r="Q1152">
        <f>2.0/((1/S1152-1/R1152)+SIGN(S1152)*SQRT((1/S1152-1/R1152)*(1/S1152-1/R1152) + 4*DM1152/((DM1152+1)*(DM1152+1))*(2*1/S1152*1/R1152-1/R1152*1/R1152)))</f>
        <v>0</v>
      </c>
      <c r="R1152">
        <f>IF(LEFT(DN1152,1)&lt;&gt;"0",IF(LEFT(DN1152,1)="1",3.0,DO1152),$D$5+$E$5*(EF1152*DY1152/($K$5*1000))+$F$5*(EF1152*DY1152/($K$5*1000))*MAX(MIN(DL1152,$J$5),$I$5)*MAX(MIN(DL1152,$J$5),$I$5)+$G$5*MAX(MIN(DL1152,$J$5),$I$5)*(EF1152*DY1152/($K$5*1000))+$H$5*(EF1152*DY1152/($K$5*1000))*(EF1152*DY1152/($K$5*1000)))</f>
        <v>0</v>
      </c>
      <c r="S1152">
        <f>J1152*(1000-(1000*0.61365*exp(17.502*W1152/(240.97+W1152))/(DY1152+DZ1152)+DT1152)/2)/(1000*0.61365*exp(17.502*W1152/(240.97+W1152))/(DY1152+DZ1152)-DT1152)</f>
        <v>0</v>
      </c>
      <c r="T1152">
        <f>1/((DM1152+1)/(Q1152/1.6)+1/(R1152/1.37)) + DM1152/((DM1152+1)/(Q1152/1.6) + DM1152/(R1152/1.37))</f>
        <v>0</v>
      </c>
      <c r="U1152">
        <f>(DH1152*DK1152)</f>
        <v>0</v>
      </c>
      <c r="V1152">
        <f>(EA1152+(U1152+2*0.95*5.67E-8*(((EA1152+$B$7)+273)^4-(EA1152+273)^4)-44100*J1152)/(1.84*29.3*R1152+8*0.95*5.67E-8*(EA1152+273)^3))</f>
        <v>0</v>
      </c>
      <c r="W1152">
        <f>($C$7*EB1152+$D$7*EC1152+$E$7*V1152)</f>
        <v>0</v>
      </c>
      <c r="X1152">
        <f>0.61365*exp(17.502*W1152/(240.97+W1152))</f>
        <v>0</v>
      </c>
      <c r="Y1152">
        <f>(Z1152/AA1152*100)</f>
        <v>0</v>
      </c>
      <c r="Z1152">
        <f>DT1152*(DY1152+DZ1152)/1000</f>
        <v>0</v>
      </c>
      <c r="AA1152">
        <f>0.61365*exp(17.502*EA1152/(240.97+EA1152))</f>
        <v>0</v>
      </c>
      <c r="AB1152">
        <f>(X1152-DT1152*(DY1152+DZ1152)/1000)</f>
        <v>0</v>
      </c>
      <c r="AC1152">
        <f>(-J1152*44100)</f>
        <v>0</v>
      </c>
      <c r="AD1152">
        <f>2*29.3*R1152*0.92*(EA1152-W1152)</f>
        <v>0</v>
      </c>
      <c r="AE1152">
        <f>2*0.95*5.67E-8*(((EA1152+$B$7)+273)^4-(W1152+273)^4)</f>
        <v>0</v>
      </c>
      <c r="AF1152">
        <f>U1152+AE1152+AC1152+AD1152</f>
        <v>0</v>
      </c>
      <c r="AG1152">
        <f>DX1152*AU1152*(DS1152-DR1152*(1000-AU1152*DU1152)/(1000-AU1152*DT1152))/(100*DL1152)</f>
        <v>0</v>
      </c>
      <c r="AH1152">
        <f>1000*DX1152*AU1152*(DT1152-DU1152)/(100*DL1152*(1000-AU1152*DT1152))</f>
        <v>0</v>
      </c>
      <c r="AI1152">
        <f>(AJ1152 - AK1152 - DY1152*1E3/(8.314*(EA1152+273.15)) * AM1152/DX1152 * AL1152) * DX1152/(100*DL1152) * (1000 - DU1152)/1000</f>
        <v>0</v>
      </c>
      <c r="AJ1152">
        <v>1339.75224132256</v>
      </c>
      <c r="AK1152">
        <v>1310.9203030303</v>
      </c>
      <c r="AL1152">
        <v>3.22282180029528</v>
      </c>
      <c r="AM1152">
        <v>65.4933450207612</v>
      </c>
      <c r="AN1152">
        <f>(AP1152 - AO1152 + DY1152*1E3/(8.314*(EA1152+273.15)) * AR1152/DX1152 * AQ1152) * DX1152/(100*DL1152) * 1000/(1000 - AP1152)</f>
        <v>0</v>
      </c>
      <c r="AO1152">
        <v>25.7051114363729</v>
      </c>
      <c r="AP1152">
        <v>57.5333042424242</v>
      </c>
      <c r="AQ1152">
        <v>-0.0104100565610764</v>
      </c>
      <c r="AR1152">
        <v>110.853086517706</v>
      </c>
      <c r="AS1152">
        <v>5</v>
      </c>
      <c r="AT1152">
        <v>1</v>
      </c>
      <c r="AU1152">
        <f>IF(AS1152*$H$13&gt;=AW1152,1.0,(AW1152/(AW1152-AS1152*$H$13)))</f>
        <v>0</v>
      </c>
      <c r="AV1152">
        <f>(AU1152-1)*100</f>
        <v>0</v>
      </c>
      <c r="AW1152">
        <f>MAX(0,($B$13+$C$13*EF1152)/(1+$D$13*EF1152)*DY1152/(EA1152+273)*$E$13)</f>
        <v>0</v>
      </c>
      <c r="AX1152" t="s">
        <v>437</v>
      </c>
      <c r="AY1152" t="s">
        <v>437</v>
      </c>
      <c r="AZ1152">
        <v>0</v>
      </c>
      <c r="BA1152">
        <v>0</v>
      </c>
      <c r="BB1152">
        <f>1-AZ1152/BA1152</f>
        <v>0</v>
      </c>
      <c r="BC1152">
        <v>0</v>
      </c>
      <c r="BD1152" t="s">
        <v>437</v>
      </c>
      <c r="BE1152" t="s">
        <v>437</v>
      </c>
      <c r="BF1152">
        <v>0</v>
      </c>
      <c r="BG1152">
        <v>0</v>
      </c>
      <c r="BH1152">
        <f>1-BF1152/BG1152</f>
        <v>0</v>
      </c>
      <c r="BI1152">
        <v>0.5</v>
      </c>
      <c r="BJ1152">
        <f>DI1152</f>
        <v>0</v>
      </c>
      <c r="BK1152">
        <f>L1152</f>
        <v>0</v>
      </c>
      <c r="BL1152">
        <f>BH1152*BI1152*BJ1152</f>
        <v>0</v>
      </c>
      <c r="BM1152">
        <f>(BK1152-BC1152)/BJ1152</f>
        <v>0</v>
      </c>
      <c r="BN1152">
        <f>(BA1152-BG1152)/BG1152</f>
        <v>0</v>
      </c>
      <c r="BO1152">
        <f>AZ1152/(BB1152+AZ1152/BG1152)</f>
        <v>0</v>
      </c>
      <c r="BP1152" t="s">
        <v>437</v>
      </c>
      <c r="BQ1152">
        <v>0</v>
      </c>
      <c r="BR1152">
        <f>IF(BQ1152&lt;&gt;0, BQ1152, BO1152)</f>
        <v>0</v>
      </c>
      <c r="BS1152">
        <f>1-BR1152/BG1152</f>
        <v>0</v>
      </c>
      <c r="BT1152">
        <f>(BG1152-BF1152)/(BG1152-BR1152)</f>
        <v>0</v>
      </c>
      <c r="BU1152">
        <f>(BA1152-BG1152)/(BA1152-BR1152)</f>
        <v>0</v>
      </c>
      <c r="BV1152">
        <f>(BG1152-BF1152)/(BG1152-AZ1152)</f>
        <v>0</v>
      </c>
      <c r="BW1152">
        <f>(BA1152-BG1152)/(BA1152-AZ1152)</f>
        <v>0</v>
      </c>
      <c r="BX1152">
        <f>(BT1152*BR1152/BF1152)</f>
        <v>0</v>
      </c>
      <c r="BY1152">
        <f>(1-BX1152)</f>
        <v>0</v>
      </c>
      <c r="DH1152">
        <f>$B$11*EG1152+$C$11*EH1152+$F$11*ES1152*(1-EV1152)</f>
        <v>0</v>
      </c>
      <c r="DI1152">
        <f>DH1152*DJ1152</f>
        <v>0</v>
      </c>
      <c r="DJ1152">
        <f>($B$11*$D$9+$C$11*$D$9+$F$11*((FF1152+EX1152)/MAX(FF1152+EX1152+FG1152, 0.1)*$I$9+FG1152/MAX(FF1152+EX1152+FG1152, 0.1)*$J$9))/($B$11+$C$11+$F$11)</f>
        <v>0</v>
      </c>
      <c r="DK1152">
        <f>($B$11*$K$9+$C$11*$K$9+$F$11*((FF1152+EX1152)/MAX(FF1152+EX1152+FG1152, 0.1)*$P$9+FG1152/MAX(FF1152+EX1152+FG1152, 0.1)*$Q$9))/($B$11+$C$11+$F$11)</f>
        <v>0</v>
      </c>
      <c r="DL1152">
        <v>6</v>
      </c>
      <c r="DM1152">
        <v>0.5</v>
      </c>
      <c r="DN1152" t="s">
        <v>438</v>
      </c>
      <c r="DO1152">
        <v>2</v>
      </c>
      <c r="DP1152" t="b">
        <v>1</v>
      </c>
      <c r="DQ1152">
        <v>1761427579.84615</v>
      </c>
      <c r="DR1152">
        <v>1212.60384615385</v>
      </c>
      <c r="DS1152">
        <v>1289.82769230769</v>
      </c>
      <c r="DT1152">
        <v>57.5808</v>
      </c>
      <c r="DU1152">
        <v>25.7137384615385</v>
      </c>
      <c r="DV1152">
        <v>1211.50461538462</v>
      </c>
      <c r="DW1152">
        <v>57.6249</v>
      </c>
      <c r="DX1152">
        <v>500.011230769231</v>
      </c>
      <c r="DY1152">
        <v>90.1864692307692</v>
      </c>
      <c r="DZ1152">
        <v>0.0402307615384615</v>
      </c>
      <c r="EA1152">
        <v>52.2147307692308</v>
      </c>
      <c r="EB1152">
        <v>48.0350846153846</v>
      </c>
      <c r="EC1152">
        <v>999.9</v>
      </c>
      <c r="ED1152">
        <v>0</v>
      </c>
      <c r="EE1152">
        <v>0</v>
      </c>
      <c r="EF1152">
        <v>9998.75153846154</v>
      </c>
      <c r="EG1152">
        <v>0</v>
      </c>
      <c r="EH1152">
        <v>1208.26230769231</v>
      </c>
      <c r="EI1152">
        <v>-77.2262615384615</v>
      </c>
      <c r="EJ1152">
        <v>1286.69</v>
      </c>
      <c r="EK1152">
        <v>1323.87</v>
      </c>
      <c r="EL1152">
        <v>31.8670307692308</v>
      </c>
      <c r="EM1152">
        <v>1289.82769230769</v>
      </c>
      <c r="EN1152">
        <v>25.7137384615385</v>
      </c>
      <c r="EO1152">
        <v>5.19300846153846</v>
      </c>
      <c r="EP1152">
        <v>2.31903230769231</v>
      </c>
      <c r="EQ1152">
        <v>33.4904307692308</v>
      </c>
      <c r="ER1152">
        <v>19.8092</v>
      </c>
      <c r="ES1152">
        <v>1199.98230769231</v>
      </c>
      <c r="ET1152">
        <v>0.966993461538462</v>
      </c>
      <c r="EU1152">
        <v>0.0330068846153846</v>
      </c>
      <c r="EV1152">
        <v>0</v>
      </c>
      <c r="EW1152">
        <v>1001.25407692308</v>
      </c>
      <c r="EX1152">
        <v>5.00059</v>
      </c>
      <c r="EY1152">
        <v>13217.3230769231</v>
      </c>
      <c r="EZ1152">
        <v>10358.5384615385</v>
      </c>
      <c r="FA1152">
        <v>64.312</v>
      </c>
      <c r="FB1152">
        <v>65.4612307692308</v>
      </c>
      <c r="FC1152">
        <v>64.2881538461538</v>
      </c>
      <c r="FD1152">
        <v>65.2643076923077</v>
      </c>
      <c r="FE1152">
        <v>65.5668461538462</v>
      </c>
      <c r="FF1152">
        <v>1155.54076923077</v>
      </c>
      <c r="FG1152">
        <v>39.4415384615385</v>
      </c>
      <c r="FH1152">
        <v>0</v>
      </c>
      <c r="FI1152">
        <v>1761427548.7</v>
      </c>
      <c r="FJ1152">
        <v>0</v>
      </c>
      <c r="FK1152">
        <v>1001.44052</v>
      </c>
      <c r="FL1152">
        <v>10.9643846063114</v>
      </c>
      <c r="FM1152">
        <v>145.123076912691</v>
      </c>
      <c r="FN1152">
        <v>13219.928</v>
      </c>
      <c r="FO1152">
        <v>15</v>
      </c>
      <c r="FP1152">
        <v>0</v>
      </c>
      <c r="FQ1152" t="s">
        <v>439</v>
      </c>
      <c r="FR1152">
        <v>0</v>
      </c>
      <c r="FS1152">
        <v>0</v>
      </c>
      <c r="FT1152">
        <v>0</v>
      </c>
      <c r="FU1152">
        <v>0</v>
      </c>
      <c r="FV1152">
        <v>0</v>
      </c>
      <c r="FW1152">
        <v>0</v>
      </c>
      <c r="FX1152">
        <v>0</v>
      </c>
      <c r="FY1152">
        <v>0</v>
      </c>
      <c r="FZ1152">
        <v>0</v>
      </c>
      <c r="GA1152">
        <v>0</v>
      </c>
      <c r="GB1152">
        <v>0</v>
      </c>
      <c r="GC1152">
        <v>-77.176475</v>
      </c>
      <c r="GD1152">
        <v>-2.4385578947368</v>
      </c>
      <c r="GE1152">
        <v>0.758779826349515</v>
      </c>
      <c r="GF1152">
        <v>0</v>
      </c>
      <c r="GG1152">
        <v>1000.79508823529</v>
      </c>
      <c r="GH1152">
        <v>9.82284186054449</v>
      </c>
      <c r="GI1152">
        <v>0.98566661132715</v>
      </c>
      <c r="GJ1152">
        <v>-1</v>
      </c>
      <c r="GK1152">
        <v>31.86721</v>
      </c>
      <c r="GL1152">
        <v>-0.0528902255639</v>
      </c>
      <c r="GM1152">
        <v>0.0169801030621134</v>
      </c>
      <c r="GN1152">
        <v>1</v>
      </c>
      <c r="GO1152">
        <v>1</v>
      </c>
      <c r="GP1152">
        <v>2</v>
      </c>
      <c r="GQ1152" t="s">
        <v>446</v>
      </c>
      <c r="GR1152">
        <v>3.12613</v>
      </c>
      <c r="GS1152">
        <v>2.71821</v>
      </c>
      <c r="GT1152">
        <v>0.179422</v>
      </c>
      <c r="GU1152">
        <v>0.185855</v>
      </c>
      <c r="GV1152">
        <v>0.178332</v>
      </c>
      <c r="GW1152">
        <v>0.101945</v>
      </c>
      <c r="GX1152">
        <v>29217.1</v>
      </c>
      <c r="GY1152">
        <v>30595.5</v>
      </c>
      <c r="GZ1152">
        <v>32375.6</v>
      </c>
      <c r="HA1152">
        <v>34193</v>
      </c>
      <c r="HB1152">
        <v>38325</v>
      </c>
      <c r="HC1152">
        <v>44328.4</v>
      </c>
      <c r="HD1152">
        <v>50938.1</v>
      </c>
      <c r="HE1152">
        <v>54878.2</v>
      </c>
      <c r="HF1152">
        <v>1.6539</v>
      </c>
      <c r="HG1152">
        <v>1.5027</v>
      </c>
      <c r="HH1152">
        <v>-0.174049</v>
      </c>
      <c r="HI1152">
        <v>0</v>
      </c>
      <c r="HJ1152">
        <v>50.8045</v>
      </c>
      <c r="HK1152">
        <v>999.9</v>
      </c>
      <c r="HL1152">
        <v>55.726</v>
      </c>
      <c r="HM1152">
        <v>30.434</v>
      </c>
      <c r="HN1152">
        <v>26.9917</v>
      </c>
      <c r="HO1152">
        <v>60.2171</v>
      </c>
      <c r="HP1152">
        <v>40.5489</v>
      </c>
      <c r="HQ1152">
        <v>1</v>
      </c>
      <c r="HR1152">
        <v>2.67977</v>
      </c>
      <c r="HS1152">
        <v>2.28001</v>
      </c>
      <c r="HT1152">
        <v>20.0958</v>
      </c>
      <c r="HU1152">
        <v>5.18509</v>
      </c>
      <c r="HV1152">
        <v>12.0159</v>
      </c>
      <c r="HW1152">
        <v>4.96655</v>
      </c>
      <c r="HX1152">
        <v>3.29593</v>
      </c>
      <c r="HY1152">
        <v>9999</v>
      </c>
      <c r="HZ1152">
        <v>9999</v>
      </c>
      <c r="IA1152">
        <v>999.9</v>
      </c>
      <c r="IB1152">
        <v>9999</v>
      </c>
      <c r="IC1152">
        <v>1.86325</v>
      </c>
      <c r="ID1152">
        <v>1.86812</v>
      </c>
      <c r="IE1152">
        <v>1.86783</v>
      </c>
      <c r="IF1152">
        <v>1.86905</v>
      </c>
      <c r="IG1152">
        <v>1.86982</v>
      </c>
      <c r="IH1152">
        <v>1.86586</v>
      </c>
      <c r="II1152">
        <v>1.86695</v>
      </c>
      <c r="IJ1152">
        <v>1.86841</v>
      </c>
      <c r="IK1152">
        <v>5</v>
      </c>
      <c r="IL1152">
        <v>0</v>
      </c>
      <c r="IM1152">
        <v>0</v>
      </c>
      <c r="IN1152">
        <v>0</v>
      </c>
      <c r="IO1152" t="s">
        <v>441</v>
      </c>
      <c r="IP1152" t="s">
        <v>442</v>
      </c>
      <c r="IQ1152" t="s">
        <v>443</v>
      </c>
      <c r="IR1152" t="s">
        <v>443</v>
      </c>
      <c r="IS1152" t="s">
        <v>443</v>
      </c>
      <c r="IT1152" t="s">
        <v>443</v>
      </c>
      <c r="IU1152">
        <v>0</v>
      </c>
      <c r="IV1152">
        <v>100</v>
      </c>
      <c r="IW1152">
        <v>100</v>
      </c>
      <c r="IX1152">
        <v>1.1</v>
      </c>
      <c r="IY1152">
        <v>-0.0441</v>
      </c>
      <c r="IZ1152">
        <v>1.09748391826392</v>
      </c>
      <c r="JA1152">
        <v>0</v>
      </c>
      <c r="JB1152">
        <v>0</v>
      </c>
      <c r="JC1152">
        <v>0</v>
      </c>
      <c r="JD1152">
        <v>-0.0441141096964596</v>
      </c>
      <c r="JE1152">
        <v>0</v>
      </c>
      <c r="JF1152">
        <v>0</v>
      </c>
      <c r="JG1152">
        <v>0</v>
      </c>
      <c r="JH1152">
        <v>5</v>
      </c>
      <c r="JI1152">
        <v>2273</v>
      </c>
      <c r="JJ1152">
        <v>1</v>
      </c>
      <c r="JK1152">
        <v>24</v>
      </c>
      <c r="JL1152">
        <v>29357126.5</v>
      </c>
      <c r="JM1152">
        <v>29357126.5</v>
      </c>
      <c r="JN1152">
        <v>2.56836</v>
      </c>
      <c r="JO1152">
        <v>2.61719</v>
      </c>
      <c r="JP1152">
        <v>1.54785</v>
      </c>
      <c r="JQ1152">
        <v>2.31445</v>
      </c>
      <c r="JR1152">
        <v>1.64673</v>
      </c>
      <c r="JS1152">
        <v>2.32422</v>
      </c>
      <c r="JT1152">
        <v>34.3042</v>
      </c>
      <c r="JU1152">
        <v>24.1751</v>
      </c>
      <c r="JV1152">
        <v>18</v>
      </c>
      <c r="JW1152">
        <v>488.728</v>
      </c>
      <c r="JX1152">
        <v>379.176</v>
      </c>
      <c r="JY1152">
        <v>49.406</v>
      </c>
      <c r="JZ1152">
        <v>56.9029</v>
      </c>
      <c r="KA1152">
        <v>30.0019</v>
      </c>
      <c r="KB1152">
        <v>56.2057</v>
      </c>
      <c r="KC1152">
        <v>56.0076</v>
      </c>
      <c r="KD1152">
        <v>51.4547</v>
      </c>
      <c r="KE1152">
        <v>0</v>
      </c>
      <c r="KF1152">
        <v>100</v>
      </c>
      <c r="KG1152">
        <v>49.3724</v>
      </c>
      <c r="KH1152">
        <v>1339.41</v>
      </c>
      <c r="KI1152">
        <v>26.2864</v>
      </c>
      <c r="KJ1152">
        <v>92.2878</v>
      </c>
      <c r="KK1152">
        <v>88.7711</v>
      </c>
    </row>
    <row r="1153" spans="1:297">
      <c r="A1153">
        <v>1137</v>
      </c>
      <c r="B1153">
        <v>1761427593</v>
      </c>
      <c r="C1153">
        <v>19412</v>
      </c>
      <c r="D1153" t="s">
        <v>2727</v>
      </c>
      <c r="E1153" t="s">
        <v>2728</v>
      </c>
      <c r="F1153">
        <v>5</v>
      </c>
      <c r="G1153" t="s">
        <v>2568</v>
      </c>
      <c r="H1153" t="s">
        <v>436</v>
      </c>
      <c r="I1153">
        <v>1761427584.84615</v>
      </c>
      <c r="J1153">
        <f>(K1153)/1000</f>
        <v>0</v>
      </c>
      <c r="K1153">
        <f>IF(DP1153, AN1153, AH1153)</f>
        <v>0</v>
      </c>
      <c r="L1153">
        <f>IF(DP1153, AI1153, AG1153)</f>
        <v>0</v>
      </c>
      <c r="M1153">
        <f>DR1153 - IF(AU1153&gt;1, L1153*DL1153*100.0/(AW1153), 0)</f>
        <v>0</v>
      </c>
      <c r="N1153">
        <f>((T1153-J1153/2)*M1153-L1153)/(T1153+J1153/2)</f>
        <v>0</v>
      </c>
      <c r="O1153">
        <f>N1153*(DY1153+DZ1153)/1000.0</f>
        <v>0</v>
      </c>
      <c r="P1153">
        <f>(DR1153 - IF(AU1153&gt;1, L1153*DL1153*100.0/(AW1153), 0))*(DY1153+DZ1153)/1000.0</f>
        <v>0</v>
      </c>
      <c r="Q1153">
        <f>2.0/((1/S1153-1/R1153)+SIGN(S1153)*SQRT((1/S1153-1/R1153)*(1/S1153-1/R1153) + 4*DM1153/((DM1153+1)*(DM1153+1))*(2*1/S1153*1/R1153-1/R1153*1/R1153)))</f>
        <v>0</v>
      </c>
      <c r="R1153">
        <f>IF(LEFT(DN1153,1)&lt;&gt;"0",IF(LEFT(DN1153,1)="1",3.0,DO1153),$D$5+$E$5*(EF1153*DY1153/($K$5*1000))+$F$5*(EF1153*DY1153/($K$5*1000))*MAX(MIN(DL1153,$J$5),$I$5)*MAX(MIN(DL1153,$J$5),$I$5)+$G$5*MAX(MIN(DL1153,$J$5),$I$5)*(EF1153*DY1153/($K$5*1000))+$H$5*(EF1153*DY1153/($K$5*1000))*(EF1153*DY1153/($K$5*1000)))</f>
        <v>0</v>
      </c>
      <c r="S1153">
        <f>J1153*(1000-(1000*0.61365*exp(17.502*W1153/(240.97+W1153))/(DY1153+DZ1153)+DT1153)/2)/(1000*0.61365*exp(17.502*W1153/(240.97+W1153))/(DY1153+DZ1153)-DT1153)</f>
        <v>0</v>
      </c>
      <c r="T1153">
        <f>1/((DM1153+1)/(Q1153/1.6)+1/(R1153/1.37)) + DM1153/((DM1153+1)/(Q1153/1.6) + DM1153/(R1153/1.37))</f>
        <v>0</v>
      </c>
      <c r="U1153">
        <f>(DH1153*DK1153)</f>
        <v>0</v>
      </c>
      <c r="V1153">
        <f>(EA1153+(U1153+2*0.95*5.67E-8*(((EA1153+$B$7)+273)^4-(EA1153+273)^4)-44100*J1153)/(1.84*29.3*R1153+8*0.95*5.67E-8*(EA1153+273)^3))</f>
        <v>0</v>
      </c>
      <c r="W1153">
        <f>($C$7*EB1153+$D$7*EC1153+$E$7*V1153)</f>
        <v>0</v>
      </c>
      <c r="X1153">
        <f>0.61365*exp(17.502*W1153/(240.97+W1153))</f>
        <v>0</v>
      </c>
      <c r="Y1153">
        <f>(Z1153/AA1153*100)</f>
        <v>0</v>
      </c>
      <c r="Z1153">
        <f>DT1153*(DY1153+DZ1153)/1000</f>
        <v>0</v>
      </c>
      <c r="AA1153">
        <f>0.61365*exp(17.502*EA1153/(240.97+EA1153))</f>
        <v>0</v>
      </c>
      <c r="AB1153">
        <f>(X1153-DT1153*(DY1153+DZ1153)/1000)</f>
        <v>0</v>
      </c>
      <c r="AC1153">
        <f>(-J1153*44100)</f>
        <v>0</v>
      </c>
      <c r="AD1153">
        <f>2*29.3*R1153*0.92*(EA1153-W1153)</f>
        <v>0</v>
      </c>
      <c r="AE1153">
        <f>2*0.95*5.67E-8*(((EA1153+$B$7)+273)^4-(W1153+273)^4)</f>
        <v>0</v>
      </c>
      <c r="AF1153">
        <f>U1153+AE1153+AC1153+AD1153</f>
        <v>0</v>
      </c>
      <c r="AG1153">
        <f>DX1153*AU1153*(DS1153-DR1153*(1000-AU1153*DU1153)/(1000-AU1153*DT1153))/(100*DL1153)</f>
        <v>0</v>
      </c>
      <c r="AH1153">
        <f>1000*DX1153*AU1153*(DT1153-DU1153)/(100*DL1153*(1000-AU1153*DT1153))</f>
        <v>0</v>
      </c>
      <c r="AI1153">
        <f>(AJ1153 - AK1153 - DY1153*1E3/(8.314*(EA1153+273.15)) * AM1153/DX1153 * AL1153) * DX1153/(100*DL1153) * (1000 - DU1153)/1000</f>
        <v>0</v>
      </c>
      <c r="AJ1153">
        <v>1358.30381204192</v>
      </c>
      <c r="AK1153">
        <v>1328.68381818182</v>
      </c>
      <c r="AL1153">
        <v>3.59504226091168</v>
      </c>
      <c r="AM1153">
        <v>65.4933450207612</v>
      </c>
      <c r="AN1153">
        <f>(AP1153 - AO1153 + DY1153*1E3/(8.314*(EA1153+273.15)) * AR1153/DX1153 * AQ1153) * DX1153/(100*DL1153) * 1000/(1000 - AP1153)</f>
        <v>0</v>
      </c>
      <c r="AO1153">
        <v>25.6996908121695</v>
      </c>
      <c r="AP1153">
        <v>57.5507551515151</v>
      </c>
      <c r="AQ1153">
        <v>0.0015677628457191</v>
      </c>
      <c r="AR1153">
        <v>110.853086517706</v>
      </c>
      <c r="AS1153">
        <v>5</v>
      </c>
      <c r="AT1153">
        <v>1</v>
      </c>
      <c r="AU1153">
        <f>IF(AS1153*$H$13&gt;=AW1153,1.0,(AW1153/(AW1153-AS1153*$H$13)))</f>
        <v>0</v>
      </c>
      <c r="AV1153">
        <f>(AU1153-1)*100</f>
        <v>0</v>
      </c>
      <c r="AW1153">
        <f>MAX(0,($B$13+$C$13*EF1153)/(1+$D$13*EF1153)*DY1153/(EA1153+273)*$E$13)</f>
        <v>0</v>
      </c>
      <c r="AX1153" t="s">
        <v>437</v>
      </c>
      <c r="AY1153" t="s">
        <v>437</v>
      </c>
      <c r="AZ1153">
        <v>0</v>
      </c>
      <c r="BA1153">
        <v>0</v>
      </c>
      <c r="BB1153">
        <f>1-AZ1153/BA1153</f>
        <v>0</v>
      </c>
      <c r="BC1153">
        <v>0</v>
      </c>
      <c r="BD1153" t="s">
        <v>437</v>
      </c>
      <c r="BE1153" t="s">
        <v>437</v>
      </c>
      <c r="BF1153">
        <v>0</v>
      </c>
      <c r="BG1153">
        <v>0</v>
      </c>
      <c r="BH1153">
        <f>1-BF1153/BG1153</f>
        <v>0</v>
      </c>
      <c r="BI1153">
        <v>0.5</v>
      </c>
      <c r="BJ1153">
        <f>DI1153</f>
        <v>0</v>
      </c>
      <c r="BK1153">
        <f>L1153</f>
        <v>0</v>
      </c>
      <c r="BL1153">
        <f>BH1153*BI1153*BJ1153</f>
        <v>0</v>
      </c>
      <c r="BM1153">
        <f>(BK1153-BC1153)/BJ1153</f>
        <v>0</v>
      </c>
      <c r="BN1153">
        <f>(BA1153-BG1153)/BG1153</f>
        <v>0</v>
      </c>
      <c r="BO1153">
        <f>AZ1153/(BB1153+AZ1153/BG1153)</f>
        <v>0</v>
      </c>
      <c r="BP1153" t="s">
        <v>437</v>
      </c>
      <c r="BQ1153">
        <v>0</v>
      </c>
      <c r="BR1153">
        <f>IF(BQ1153&lt;&gt;0, BQ1153, BO1153)</f>
        <v>0</v>
      </c>
      <c r="BS1153">
        <f>1-BR1153/BG1153</f>
        <v>0</v>
      </c>
      <c r="BT1153">
        <f>(BG1153-BF1153)/(BG1153-BR1153)</f>
        <v>0</v>
      </c>
      <c r="BU1153">
        <f>(BA1153-BG1153)/(BA1153-BR1153)</f>
        <v>0</v>
      </c>
      <c r="BV1153">
        <f>(BG1153-BF1153)/(BG1153-AZ1153)</f>
        <v>0</v>
      </c>
      <c r="BW1153">
        <f>(BA1153-BG1153)/(BA1153-AZ1153)</f>
        <v>0</v>
      </c>
      <c r="BX1153">
        <f>(BT1153*BR1153/BF1153)</f>
        <v>0</v>
      </c>
      <c r="BY1153">
        <f>(1-BX1153)</f>
        <v>0</v>
      </c>
      <c r="DH1153">
        <f>$B$11*EG1153+$C$11*EH1153+$F$11*ES1153*(1-EV1153)</f>
        <v>0</v>
      </c>
      <c r="DI1153">
        <f>DH1153*DJ1153</f>
        <v>0</v>
      </c>
      <c r="DJ1153">
        <f>($B$11*$D$9+$C$11*$D$9+$F$11*((FF1153+EX1153)/MAX(FF1153+EX1153+FG1153, 0.1)*$I$9+FG1153/MAX(FF1153+EX1153+FG1153, 0.1)*$J$9))/($B$11+$C$11+$F$11)</f>
        <v>0</v>
      </c>
      <c r="DK1153">
        <f>($B$11*$K$9+$C$11*$K$9+$F$11*((FF1153+EX1153)/MAX(FF1153+EX1153+FG1153, 0.1)*$P$9+FG1153/MAX(FF1153+EX1153+FG1153, 0.1)*$Q$9))/($B$11+$C$11+$F$11)</f>
        <v>0</v>
      </c>
      <c r="DL1153">
        <v>6</v>
      </c>
      <c r="DM1153">
        <v>0.5</v>
      </c>
      <c r="DN1153" t="s">
        <v>438</v>
      </c>
      <c r="DO1153">
        <v>2</v>
      </c>
      <c r="DP1153" t="b">
        <v>1</v>
      </c>
      <c r="DQ1153">
        <v>1761427584.84615</v>
      </c>
      <c r="DR1153">
        <v>1228.86615384615</v>
      </c>
      <c r="DS1153">
        <v>1306.9</v>
      </c>
      <c r="DT1153">
        <v>57.5687538461539</v>
      </c>
      <c r="DU1153">
        <v>25.7075846153846</v>
      </c>
      <c r="DV1153">
        <v>1227.76769230769</v>
      </c>
      <c r="DW1153">
        <v>57.6128538461539</v>
      </c>
      <c r="DX1153">
        <v>499.989076923077</v>
      </c>
      <c r="DY1153">
        <v>90.1855384615385</v>
      </c>
      <c r="DZ1153">
        <v>0.0402657153846154</v>
      </c>
      <c r="EA1153">
        <v>52.2050615384615</v>
      </c>
      <c r="EB1153">
        <v>48.0395153846154</v>
      </c>
      <c r="EC1153">
        <v>999.9</v>
      </c>
      <c r="ED1153">
        <v>0</v>
      </c>
      <c r="EE1153">
        <v>0</v>
      </c>
      <c r="EF1153">
        <v>9996.19923076923</v>
      </c>
      <c r="EG1153">
        <v>0</v>
      </c>
      <c r="EH1153">
        <v>1208.18307692308</v>
      </c>
      <c r="EI1153">
        <v>-78.0346538461538</v>
      </c>
      <c r="EJ1153">
        <v>1303.93</v>
      </c>
      <c r="EK1153">
        <v>1341.38384615385</v>
      </c>
      <c r="EL1153">
        <v>31.8611307692308</v>
      </c>
      <c r="EM1153">
        <v>1306.9</v>
      </c>
      <c r="EN1153">
        <v>25.7075846153846</v>
      </c>
      <c r="EO1153">
        <v>5.19186923076923</v>
      </c>
      <c r="EP1153">
        <v>2.31845307692308</v>
      </c>
      <c r="EQ1153">
        <v>33.4865230769231</v>
      </c>
      <c r="ER1153">
        <v>19.8051769230769</v>
      </c>
      <c r="ES1153">
        <v>1199.99538461538</v>
      </c>
      <c r="ET1153">
        <v>0.966994153846154</v>
      </c>
      <c r="EU1153">
        <v>0.0330062307692308</v>
      </c>
      <c r="EV1153">
        <v>0</v>
      </c>
      <c r="EW1153">
        <v>1002.15461538462</v>
      </c>
      <c r="EX1153">
        <v>5.00059</v>
      </c>
      <c r="EY1153">
        <v>13229.5846153846</v>
      </c>
      <c r="EZ1153">
        <v>10358.6461538462</v>
      </c>
      <c r="FA1153">
        <v>64.3168461538462</v>
      </c>
      <c r="FB1153">
        <v>65.4806153846154</v>
      </c>
      <c r="FC1153">
        <v>64.3072307692308</v>
      </c>
      <c r="FD1153">
        <v>65.2833846153846</v>
      </c>
      <c r="FE1153">
        <v>65.5765384615385</v>
      </c>
      <c r="FF1153">
        <v>1155.55692307692</v>
      </c>
      <c r="FG1153">
        <v>39.4384615384615</v>
      </c>
      <c r="FH1153">
        <v>0</v>
      </c>
      <c r="FI1153">
        <v>1761427554.1</v>
      </c>
      <c r="FJ1153">
        <v>0</v>
      </c>
      <c r="FK1153">
        <v>1002.33269230769</v>
      </c>
      <c r="FL1153">
        <v>10.0680341816476</v>
      </c>
      <c r="FM1153">
        <v>146.888888868366</v>
      </c>
      <c r="FN1153">
        <v>13232.2653846154</v>
      </c>
      <c r="FO1153">
        <v>15</v>
      </c>
      <c r="FP1153">
        <v>0</v>
      </c>
      <c r="FQ1153" t="s">
        <v>439</v>
      </c>
      <c r="FR1153">
        <v>0</v>
      </c>
      <c r="FS1153">
        <v>0</v>
      </c>
      <c r="FT1153">
        <v>0</v>
      </c>
      <c r="FU1153">
        <v>0</v>
      </c>
      <c r="FV1153">
        <v>0</v>
      </c>
      <c r="FW1153">
        <v>0</v>
      </c>
      <c r="FX1153">
        <v>0</v>
      </c>
      <c r="FY1153">
        <v>0</v>
      </c>
      <c r="FZ1153">
        <v>0</v>
      </c>
      <c r="GA1153">
        <v>0</v>
      </c>
      <c r="GB1153">
        <v>0</v>
      </c>
      <c r="GC1153">
        <v>-77.7690666666667</v>
      </c>
      <c r="GD1153">
        <v>-6.43491428571428</v>
      </c>
      <c r="GE1153">
        <v>1.08041648906395</v>
      </c>
      <c r="GF1153">
        <v>0</v>
      </c>
      <c r="GG1153">
        <v>1001.69614705882</v>
      </c>
      <c r="GH1153">
        <v>10.7282047252573</v>
      </c>
      <c r="GI1153">
        <v>1.06858730636055</v>
      </c>
      <c r="GJ1153">
        <v>-1</v>
      </c>
      <c r="GK1153">
        <v>31.8629571428571</v>
      </c>
      <c r="GL1153">
        <v>-0.106145454545451</v>
      </c>
      <c r="GM1153">
        <v>0.0184607839545802</v>
      </c>
      <c r="GN1153">
        <v>0</v>
      </c>
      <c r="GO1153">
        <v>0</v>
      </c>
      <c r="GP1153">
        <v>2</v>
      </c>
      <c r="GQ1153" t="s">
        <v>473</v>
      </c>
      <c r="GR1153">
        <v>3.12626</v>
      </c>
      <c r="GS1153">
        <v>2.71846</v>
      </c>
      <c r="GT1153">
        <v>0.180971</v>
      </c>
      <c r="GU1153">
        <v>0.187317</v>
      </c>
      <c r="GV1153">
        <v>0.178322</v>
      </c>
      <c r="GW1153">
        <v>0.101934</v>
      </c>
      <c r="GX1153">
        <v>29160.1</v>
      </c>
      <c r="GY1153">
        <v>30538.5</v>
      </c>
      <c r="GZ1153">
        <v>32374.2</v>
      </c>
      <c r="HA1153">
        <v>34191.3</v>
      </c>
      <c r="HB1153">
        <v>38324.4</v>
      </c>
      <c r="HC1153">
        <v>44327.2</v>
      </c>
      <c r="HD1153">
        <v>50936.3</v>
      </c>
      <c r="HE1153">
        <v>54875.8</v>
      </c>
      <c r="HF1153">
        <v>1.6539</v>
      </c>
      <c r="HG1153">
        <v>1.50245</v>
      </c>
      <c r="HH1153">
        <v>-0.177123</v>
      </c>
      <c r="HI1153">
        <v>0</v>
      </c>
      <c r="HJ1153">
        <v>50.8231</v>
      </c>
      <c r="HK1153">
        <v>999.9</v>
      </c>
      <c r="HL1153">
        <v>55.726</v>
      </c>
      <c r="HM1153">
        <v>30.434</v>
      </c>
      <c r="HN1153">
        <v>26.9883</v>
      </c>
      <c r="HO1153">
        <v>60.3771</v>
      </c>
      <c r="HP1153">
        <v>40.4447</v>
      </c>
      <c r="HQ1153">
        <v>1</v>
      </c>
      <c r="HR1153">
        <v>2.68161</v>
      </c>
      <c r="HS1153">
        <v>2.30791</v>
      </c>
      <c r="HT1153">
        <v>20.0956</v>
      </c>
      <c r="HU1153">
        <v>5.18554</v>
      </c>
      <c r="HV1153">
        <v>12.0159</v>
      </c>
      <c r="HW1153">
        <v>4.96665</v>
      </c>
      <c r="HX1153">
        <v>3.2959</v>
      </c>
      <c r="HY1153">
        <v>9999</v>
      </c>
      <c r="HZ1153">
        <v>9999</v>
      </c>
      <c r="IA1153">
        <v>999.9</v>
      </c>
      <c r="IB1153">
        <v>9999</v>
      </c>
      <c r="IC1153">
        <v>1.86325</v>
      </c>
      <c r="ID1153">
        <v>1.86811</v>
      </c>
      <c r="IE1153">
        <v>1.86783</v>
      </c>
      <c r="IF1153">
        <v>1.86905</v>
      </c>
      <c r="IG1153">
        <v>1.86981</v>
      </c>
      <c r="IH1153">
        <v>1.86586</v>
      </c>
      <c r="II1153">
        <v>1.86695</v>
      </c>
      <c r="IJ1153">
        <v>1.86841</v>
      </c>
      <c r="IK1153">
        <v>5</v>
      </c>
      <c r="IL1153">
        <v>0</v>
      </c>
      <c r="IM1153">
        <v>0</v>
      </c>
      <c r="IN1153">
        <v>0</v>
      </c>
      <c r="IO1153" t="s">
        <v>441</v>
      </c>
      <c r="IP1153" t="s">
        <v>442</v>
      </c>
      <c r="IQ1153" t="s">
        <v>443</v>
      </c>
      <c r="IR1153" t="s">
        <v>443</v>
      </c>
      <c r="IS1153" t="s">
        <v>443</v>
      </c>
      <c r="IT1153" t="s">
        <v>443</v>
      </c>
      <c r="IU1153">
        <v>0</v>
      </c>
      <c r="IV1153">
        <v>100</v>
      </c>
      <c r="IW1153">
        <v>100</v>
      </c>
      <c r="IX1153">
        <v>1.1</v>
      </c>
      <c r="IY1153">
        <v>-0.0442</v>
      </c>
      <c r="IZ1153">
        <v>1.09748391826392</v>
      </c>
      <c r="JA1153">
        <v>0</v>
      </c>
      <c r="JB1153">
        <v>0</v>
      </c>
      <c r="JC1153">
        <v>0</v>
      </c>
      <c r="JD1153">
        <v>-0.0441141096964596</v>
      </c>
      <c r="JE1153">
        <v>0</v>
      </c>
      <c r="JF1153">
        <v>0</v>
      </c>
      <c r="JG1153">
        <v>0</v>
      </c>
      <c r="JH1153">
        <v>5</v>
      </c>
      <c r="JI1153">
        <v>2273</v>
      </c>
      <c r="JJ1153">
        <v>1</v>
      </c>
      <c r="JK1153">
        <v>24</v>
      </c>
      <c r="JL1153">
        <v>29357126.6</v>
      </c>
      <c r="JM1153">
        <v>29357126.6</v>
      </c>
      <c r="JN1153">
        <v>2.59155</v>
      </c>
      <c r="JO1153">
        <v>2.61719</v>
      </c>
      <c r="JP1153">
        <v>1.54785</v>
      </c>
      <c r="JQ1153">
        <v>2.31445</v>
      </c>
      <c r="JR1153">
        <v>1.64673</v>
      </c>
      <c r="JS1153">
        <v>2.30957</v>
      </c>
      <c r="JT1153">
        <v>34.3042</v>
      </c>
      <c r="JU1153">
        <v>24.1751</v>
      </c>
      <c r="JV1153">
        <v>18</v>
      </c>
      <c r="JW1153">
        <v>488.78</v>
      </c>
      <c r="JX1153">
        <v>379.068</v>
      </c>
      <c r="JY1153">
        <v>49.3694</v>
      </c>
      <c r="JZ1153">
        <v>56.9168</v>
      </c>
      <c r="KA1153">
        <v>30.0019</v>
      </c>
      <c r="KB1153">
        <v>56.2152</v>
      </c>
      <c r="KC1153">
        <v>56.0189</v>
      </c>
      <c r="KD1153">
        <v>51.9955</v>
      </c>
      <c r="KE1153">
        <v>0</v>
      </c>
      <c r="KF1153">
        <v>100</v>
      </c>
      <c r="KG1153">
        <v>49.3195</v>
      </c>
      <c r="KH1153">
        <v>1359.82</v>
      </c>
      <c r="KI1153">
        <v>26.2864</v>
      </c>
      <c r="KJ1153">
        <v>92.2842</v>
      </c>
      <c r="KK1153">
        <v>88.7671</v>
      </c>
    </row>
    <row r="1154" spans="1:297">
      <c r="A1154">
        <v>1138</v>
      </c>
      <c r="B1154">
        <v>1761427598</v>
      </c>
      <c r="C1154">
        <v>19417</v>
      </c>
      <c r="D1154" t="s">
        <v>2729</v>
      </c>
      <c r="E1154" t="s">
        <v>2730</v>
      </c>
      <c r="F1154">
        <v>5</v>
      </c>
      <c r="G1154" t="s">
        <v>2568</v>
      </c>
      <c r="H1154" t="s">
        <v>436</v>
      </c>
      <c r="I1154">
        <v>1761427589.84615</v>
      </c>
      <c r="J1154">
        <f>(K1154)/1000</f>
        <v>0</v>
      </c>
      <c r="K1154">
        <f>IF(DP1154, AN1154, AH1154)</f>
        <v>0</v>
      </c>
      <c r="L1154">
        <f>IF(DP1154, AI1154, AG1154)</f>
        <v>0</v>
      </c>
      <c r="M1154">
        <f>DR1154 - IF(AU1154&gt;1, L1154*DL1154*100.0/(AW1154), 0)</f>
        <v>0</v>
      </c>
      <c r="N1154">
        <f>((T1154-J1154/2)*M1154-L1154)/(T1154+J1154/2)</f>
        <v>0</v>
      </c>
      <c r="O1154">
        <f>N1154*(DY1154+DZ1154)/1000.0</f>
        <v>0</v>
      </c>
      <c r="P1154">
        <f>(DR1154 - IF(AU1154&gt;1, L1154*DL1154*100.0/(AW1154), 0))*(DY1154+DZ1154)/1000.0</f>
        <v>0</v>
      </c>
      <c r="Q1154">
        <f>2.0/((1/S1154-1/R1154)+SIGN(S1154)*SQRT((1/S1154-1/R1154)*(1/S1154-1/R1154) + 4*DM1154/((DM1154+1)*(DM1154+1))*(2*1/S1154*1/R1154-1/R1154*1/R1154)))</f>
        <v>0</v>
      </c>
      <c r="R1154">
        <f>IF(LEFT(DN1154,1)&lt;&gt;"0",IF(LEFT(DN1154,1)="1",3.0,DO1154),$D$5+$E$5*(EF1154*DY1154/($K$5*1000))+$F$5*(EF1154*DY1154/($K$5*1000))*MAX(MIN(DL1154,$J$5),$I$5)*MAX(MIN(DL1154,$J$5),$I$5)+$G$5*MAX(MIN(DL1154,$J$5),$I$5)*(EF1154*DY1154/($K$5*1000))+$H$5*(EF1154*DY1154/($K$5*1000))*(EF1154*DY1154/($K$5*1000)))</f>
        <v>0</v>
      </c>
      <c r="S1154">
        <f>J1154*(1000-(1000*0.61365*exp(17.502*W1154/(240.97+W1154))/(DY1154+DZ1154)+DT1154)/2)/(1000*0.61365*exp(17.502*W1154/(240.97+W1154))/(DY1154+DZ1154)-DT1154)</f>
        <v>0</v>
      </c>
      <c r="T1154">
        <f>1/((DM1154+1)/(Q1154/1.6)+1/(R1154/1.37)) + DM1154/((DM1154+1)/(Q1154/1.6) + DM1154/(R1154/1.37))</f>
        <v>0</v>
      </c>
      <c r="U1154">
        <f>(DH1154*DK1154)</f>
        <v>0</v>
      </c>
      <c r="V1154">
        <f>(EA1154+(U1154+2*0.95*5.67E-8*(((EA1154+$B$7)+273)^4-(EA1154+273)^4)-44100*J1154)/(1.84*29.3*R1154+8*0.95*5.67E-8*(EA1154+273)^3))</f>
        <v>0</v>
      </c>
      <c r="W1154">
        <f>($C$7*EB1154+$D$7*EC1154+$E$7*V1154)</f>
        <v>0</v>
      </c>
      <c r="X1154">
        <f>0.61365*exp(17.502*W1154/(240.97+W1154))</f>
        <v>0</v>
      </c>
      <c r="Y1154">
        <f>(Z1154/AA1154*100)</f>
        <v>0</v>
      </c>
      <c r="Z1154">
        <f>DT1154*(DY1154+DZ1154)/1000</f>
        <v>0</v>
      </c>
      <c r="AA1154">
        <f>0.61365*exp(17.502*EA1154/(240.97+EA1154))</f>
        <v>0</v>
      </c>
      <c r="AB1154">
        <f>(X1154-DT1154*(DY1154+DZ1154)/1000)</f>
        <v>0</v>
      </c>
      <c r="AC1154">
        <f>(-J1154*44100)</f>
        <v>0</v>
      </c>
      <c r="AD1154">
        <f>2*29.3*R1154*0.92*(EA1154-W1154)</f>
        <v>0</v>
      </c>
      <c r="AE1154">
        <f>2*0.95*5.67E-8*(((EA1154+$B$7)+273)^4-(W1154+273)^4)</f>
        <v>0</v>
      </c>
      <c r="AF1154">
        <f>U1154+AE1154+AC1154+AD1154</f>
        <v>0</v>
      </c>
      <c r="AG1154">
        <f>DX1154*AU1154*(DS1154-DR1154*(1000-AU1154*DU1154)/(1000-AU1154*DT1154))/(100*DL1154)</f>
        <v>0</v>
      </c>
      <c r="AH1154">
        <f>1000*DX1154*AU1154*(DT1154-DU1154)/(100*DL1154*(1000-AU1154*DT1154))</f>
        <v>0</v>
      </c>
      <c r="AI1154">
        <f>(AJ1154 - AK1154 - DY1154*1E3/(8.314*(EA1154+273.15)) * AM1154/DX1154 * AL1154) * DX1154/(100*DL1154) * (1000 - DU1154)/1000</f>
        <v>0</v>
      </c>
      <c r="AJ1154">
        <v>1374.55559801645</v>
      </c>
      <c r="AK1154">
        <v>1345.39872727273</v>
      </c>
      <c r="AL1154">
        <v>3.31546958661985</v>
      </c>
      <c r="AM1154">
        <v>65.4933450207612</v>
      </c>
      <c r="AN1154">
        <f>(AP1154 - AO1154 + DY1154*1E3/(8.314*(EA1154+273.15)) * AR1154/DX1154 * AQ1154) * DX1154/(100*DL1154) * 1000/(1000 - AP1154)</f>
        <v>0</v>
      </c>
      <c r="AO1154">
        <v>25.6941901418325</v>
      </c>
      <c r="AP1154">
        <v>57.5406060606061</v>
      </c>
      <c r="AQ1154">
        <v>0.000415325969434681</v>
      </c>
      <c r="AR1154">
        <v>110.853086517706</v>
      </c>
      <c r="AS1154">
        <v>5</v>
      </c>
      <c r="AT1154">
        <v>1</v>
      </c>
      <c r="AU1154">
        <f>IF(AS1154*$H$13&gt;=AW1154,1.0,(AW1154/(AW1154-AS1154*$H$13)))</f>
        <v>0</v>
      </c>
      <c r="AV1154">
        <f>(AU1154-1)*100</f>
        <v>0</v>
      </c>
      <c r="AW1154">
        <f>MAX(0,($B$13+$C$13*EF1154)/(1+$D$13*EF1154)*DY1154/(EA1154+273)*$E$13)</f>
        <v>0</v>
      </c>
      <c r="AX1154" t="s">
        <v>437</v>
      </c>
      <c r="AY1154" t="s">
        <v>437</v>
      </c>
      <c r="AZ1154">
        <v>0</v>
      </c>
      <c r="BA1154">
        <v>0</v>
      </c>
      <c r="BB1154">
        <f>1-AZ1154/BA1154</f>
        <v>0</v>
      </c>
      <c r="BC1154">
        <v>0</v>
      </c>
      <c r="BD1154" t="s">
        <v>437</v>
      </c>
      <c r="BE1154" t="s">
        <v>437</v>
      </c>
      <c r="BF1154">
        <v>0</v>
      </c>
      <c r="BG1154">
        <v>0</v>
      </c>
      <c r="BH1154">
        <f>1-BF1154/BG1154</f>
        <v>0</v>
      </c>
      <c r="BI1154">
        <v>0.5</v>
      </c>
      <c r="BJ1154">
        <f>DI1154</f>
        <v>0</v>
      </c>
      <c r="BK1154">
        <f>L1154</f>
        <v>0</v>
      </c>
      <c r="BL1154">
        <f>BH1154*BI1154*BJ1154</f>
        <v>0</v>
      </c>
      <c r="BM1154">
        <f>(BK1154-BC1154)/BJ1154</f>
        <v>0</v>
      </c>
      <c r="BN1154">
        <f>(BA1154-BG1154)/BG1154</f>
        <v>0</v>
      </c>
      <c r="BO1154">
        <f>AZ1154/(BB1154+AZ1154/BG1154)</f>
        <v>0</v>
      </c>
      <c r="BP1154" t="s">
        <v>437</v>
      </c>
      <c r="BQ1154">
        <v>0</v>
      </c>
      <c r="BR1154">
        <f>IF(BQ1154&lt;&gt;0, BQ1154, BO1154)</f>
        <v>0</v>
      </c>
      <c r="BS1154">
        <f>1-BR1154/BG1154</f>
        <v>0</v>
      </c>
      <c r="BT1154">
        <f>(BG1154-BF1154)/(BG1154-BR1154)</f>
        <v>0</v>
      </c>
      <c r="BU1154">
        <f>(BA1154-BG1154)/(BA1154-BR1154)</f>
        <v>0</v>
      </c>
      <c r="BV1154">
        <f>(BG1154-BF1154)/(BG1154-AZ1154)</f>
        <v>0</v>
      </c>
      <c r="BW1154">
        <f>(BA1154-BG1154)/(BA1154-AZ1154)</f>
        <v>0</v>
      </c>
      <c r="BX1154">
        <f>(BT1154*BR1154/BF1154)</f>
        <v>0</v>
      </c>
      <c r="BY1154">
        <f>(1-BX1154)</f>
        <v>0</v>
      </c>
      <c r="DH1154">
        <f>$B$11*EG1154+$C$11*EH1154+$F$11*ES1154*(1-EV1154)</f>
        <v>0</v>
      </c>
      <c r="DI1154">
        <f>DH1154*DJ1154</f>
        <v>0</v>
      </c>
      <c r="DJ1154">
        <f>($B$11*$D$9+$C$11*$D$9+$F$11*((FF1154+EX1154)/MAX(FF1154+EX1154+FG1154, 0.1)*$I$9+FG1154/MAX(FF1154+EX1154+FG1154, 0.1)*$J$9))/($B$11+$C$11+$F$11)</f>
        <v>0</v>
      </c>
      <c r="DK1154">
        <f>($B$11*$K$9+$C$11*$K$9+$F$11*((FF1154+EX1154)/MAX(FF1154+EX1154+FG1154, 0.1)*$P$9+FG1154/MAX(FF1154+EX1154+FG1154, 0.1)*$Q$9))/($B$11+$C$11+$F$11)</f>
        <v>0</v>
      </c>
      <c r="DL1154">
        <v>6</v>
      </c>
      <c r="DM1154">
        <v>0.5</v>
      </c>
      <c r="DN1154" t="s">
        <v>438</v>
      </c>
      <c r="DO1154">
        <v>2</v>
      </c>
      <c r="DP1154" t="b">
        <v>1</v>
      </c>
      <c r="DQ1154">
        <v>1761427589.84615</v>
      </c>
      <c r="DR1154">
        <v>1245.06</v>
      </c>
      <c r="DS1154">
        <v>1323.18923076923</v>
      </c>
      <c r="DT1154">
        <v>57.5488538461539</v>
      </c>
      <c r="DU1154">
        <v>25.7013307692308</v>
      </c>
      <c r="DV1154">
        <v>1243.96230769231</v>
      </c>
      <c r="DW1154">
        <v>57.5929538461538</v>
      </c>
      <c r="DX1154">
        <v>499.983846153846</v>
      </c>
      <c r="DY1154">
        <v>90.1854384615385</v>
      </c>
      <c r="DZ1154">
        <v>0.0404082307692308</v>
      </c>
      <c r="EA1154">
        <v>52.1987153846154</v>
      </c>
      <c r="EB1154">
        <v>48.0366461538462</v>
      </c>
      <c r="EC1154">
        <v>999.9</v>
      </c>
      <c r="ED1154">
        <v>0</v>
      </c>
      <c r="EE1154">
        <v>0</v>
      </c>
      <c r="EF1154">
        <v>9999.75076923077</v>
      </c>
      <c r="EG1154">
        <v>0</v>
      </c>
      <c r="EH1154">
        <v>1208.11076923077</v>
      </c>
      <c r="EI1154">
        <v>-78.1306076923077</v>
      </c>
      <c r="EJ1154">
        <v>1321.08461538462</v>
      </c>
      <c r="EK1154">
        <v>1358.09384615385</v>
      </c>
      <c r="EL1154">
        <v>31.8474923076923</v>
      </c>
      <c r="EM1154">
        <v>1323.18923076923</v>
      </c>
      <c r="EN1154">
        <v>25.7013307692308</v>
      </c>
      <c r="EO1154">
        <v>5.19006923076923</v>
      </c>
      <c r="EP1154">
        <v>2.31788692307692</v>
      </c>
      <c r="EQ1154">
        <v>33.4803384615385</v>
      </c>
      <c r="ER1154">
        <v>19.8012384615385</v>
      </c>
      <c r="ES1154">
        <v>1199.98846153846</v>
      </c>
      <c r="ET1154">
        <v>0.966994153846154</v>
      </c>
      <c r="EU1154">
        <v>0.0330062307692308</v>
      </c>
      <c r="EV1154">
        <v>0</v>
      </c>
      <c r="EW1154">
        <v>1003.02153846154</v>
      </c>
      <c r="EX1154">
        <v>5.00059</v>
      </c>
      <c r="EY1154">
        <v>13241.4923076923</v>
      </c>
      <c r="EZ1154">
        <v>10358.5923076923</v>
      </c>
      <c r="FA1154">
        <v>64.3362307692308</v>
      </c>
      <c r="FB1154">
        <v>65.5</v>
      </c>
      <c r="FC1154">
        <v>64.3216923076923</v>
      </c>
      <c r="FD1154">
        <v>65.3024615384615</v>
      </c>
      <c r="FE1154">
        <v>65.5959230769231</v>
      </c>
      <c r="FF1154">
        <v>1155.55</v>
      </c>
      <c r="FG1154">
        <v>39.4384615384615</v>
      </c>
      <c r="FH1154">
        <v>0</v>
      </c>
      <c r="FI1154">
        <v>1761427558.9</v>
      </c>
      <c r="FJ1154">
        <v>0</v>
      </c>
      <c r="FK1154">
        <v>1003.12615384615</v>
      </c>
      <c r="FL1154">
        <v>10.2427350471238</v>
      </c>
      <c r="FM1154">
        <v>141.805128203912</v>
      </c>
      <c r="FN1154">
        <v>13243.8615384615</v>
      </c>
      <c r="FO1154">
        <v>15</v>
      </c>
      <c r="FP1154">
        <v>0</v>
      </c>
      <c r="FQ1154" t="s">
        <v>439</v>
      </c>
      <c r="FR1154">
        <v>0</v>
      </c>
      <c r="FS1154">
        <v>0</v>
      </c>
      <c r="FT1154">
        <v>0</v>
      </c>
      <c r="FU1154">
        <v>0</v>
      </c>
      <c r="FV1154">
        <v>0</v>
      </c>
      <c r="FW1154">
        <v>0</v>
      </c>
      <c r="FX1154">
        <v>0</v>
      </c>
      <c r="FY1154">
        <v>0</v>
      </c>
      <c r="FZ1154">
        <v>0</v>
      </c>
      <c r="GA1154">
        <v>0</v>
      </c>
      <c r="GB1154">
        <v>0</v>
      </c>
      <c r="GC1154">
        <v>-78.21033</v>
      </c>
      <c r="GD1154">
        <v>-3.73578045112795</v>
      </c>
      <c r="GE1154">
        <v>0.964881745137714</v>
      </c>
      <c r="GF1154">
        <v>0</v>
      </c>
      <c r="GG1154">
        <v>1002.54235294118</v>
      </c>
      <c r="GH1154">
        <v>9.98258213238037</v>
      </c>
      <c r="GI1154">
        <v>1.00102024080003</v>
      </c>
      <c r="GJ1154">
        <v>-1</v>
      </c>
      <c r="GK1154">
        <v>31.856145</v>
      </c>
      <c r="GL1154">
        <v>-0.147360902255608</v>
      </c>
      <c r="GM1154">
        <v>0.0187508526472797</v>
      </c>
      <c r="GN1154">
        <v>0</v>
      </c>
      <c r="GO1154">
        <v>0</v>
      </c>
      <c r="GP1154">
        <v>2</v>
      </c>
      <c r="GQ1154" t="s">
        <v>473</v>
      </c>
      <c r="GR1154">
        <v>3.12629</v>
      </c>
      <c r="GS1154">
        <v>2.71882</v>
      </c>
      <c r="GT1154">
        <v>0.182411</v>
      </c>
      <c r="GU1154">
        <v>0.188853</v>
      </c>
      <c r="GV1154">
        <v>0.178321</v>
      </c>
      <c r="GW1154">
        <v>0.101915</v>
      </c>
      <c r="GX1154">
        <v>29107.1</v>
      </c>
      <c r="GY1154">
        <v>30478.5</v>
      </c>
      <c r="GZ1154">
        <v>32372.9</v>
      </c>
      <c r="HA1154">
        <v>34189.6</v>
      </c>
      <c r="HB1154">
        <v>38323.5</v>
      </c>
      <c r="HC1154">
        <v>44326</v>
      </c>
      <c r="HD1154">
        <v>50934.6</v>
      </c>
      <c r="HE1154">
        <v>54873</v>
      </c>
      <c r="HF1154">
        <v>1.65352</v>
      </c>
      <c r="HG1154">
        <v>1.50265</v>
      </c>
      <c r="HH1154">
        <v>-0.17786</v>
      </c>
      <c r="HI1154">
        <v>0</v>
      </c>
      <c r="HJ1154">
        <v>50.8382</v>
      </c>
      <c r="HK1154">
        <v>999.9</v>
      </c>
      <c r="HL1154">
        <v>55.726</v>
      </c>
      <c r="HM1154">
        <v>30.434</v>
      </c>
      <c r="HN1154">
        <v>26.9896</v>
      </c>
      <c r="HO1154">
        <v>60.4471</v>
      </c>
      <c r="HP1154">
        <v>40.3686</v>
      </c>
      <c r="HQ1154">
        <v>1</v>
      </c>
      <c r="HR1154">
        <v>2.6841</v>
      </c>
      <c r="HS1154">
        <v>2.37153</v>
      </c>
      <c r="HT1154">
        <v>20.0947</v>
      </c>
      <c r="HU1154">
        <v>5.18569</v>
      </c>
      <c r="HV1154">
        <v>12.0159</v>
      </c>
      <c r="HW1154">
        <v>4.967</v>
      </c>
      <c r="HX1154">
        <v>3.29598</v>
      </c>
      <c r="HY1154">
        <v>9999</v>
      </c>
      <c r="HZ1154">
        <v>9999</v>
      </c>
      <c r="IA1154">
        <v>999.9</v>
      </c>
      <c r="IB1154">
        <v>9999</v>
      </c>
      <c r="IC1154">
        <v>1.86325</v>
      </c>
      <c r="ID1154">
        <v>1.86812</v>
      </c>
      <c r="IE1154">
        <v>1.86783</v>
      </c>
      <c r="IF1154">
        <v>1.86905</v>
      </c>
      <c r="IG1154">
        <v>1.86981</v>
      </c>
      <c r="IH1154">
        <v>1.86589</v>
      </c>
      <c r="II1154">
        <v>1.86694</v>
      </c>
      <c r="IJ1154">
        <v>1.86838</v>
      </c>
      <c r="IK1154">
        <v>5</v>
      </c>
      <c r="IL1154">
        <v>0</v>
      </c>
      <c r="IM1154">
        <v>0</v>
      </c>
      <c r="IN1154">
        <v>0</v>
      </c>
      <c r="IO1154" t="s">
        <v>441</v>
      </c>
      <c r="IP1154" t="s">
        <v>442</v>
      </c>
      <c r="IQ1154" t="s">
        <v>443</v>
      </c>
      <c r="IR1154" t="s">
        <v>443</v>
      </c>
      <c r="IS1154" t="s">
        <v>443</v>
      </c>
      <c r="IT1154" t="s">
        <v>443</v>
      </c>
      <c r="IU1154">
        <v>0</v>
      </c>
      <c r="IV1154">
        <v>100</v>
      </c>
      <c r="IW1154">
        <v>100</v>
      </c>
      <c r="IX1154">
        <v>1.1</v>
      </c>
      <c r="IY1154">
        <v>-0.0441</v>
      </c>
      <c r="IZ1154">
        <v>1.09748391826392</v>
      </c>
      <c r="JA1154">
        <v>0</v>
      </c>
      <c r="JB1154">
        <v>0</v>
      </c>
      <c r="JC1154">
        <v>0</v>
      </c>
      <c r="JD1154">
        <v>-0.0441141096964596</v>
      </c>
      <c r="JE1154">
        <v>0</v>
      </c>
      <c r="JF1154">
        <v>0</v>
      </c>
      <c r="JG1154">
        <v>0</v>
      </c>
      <c r="JH1154">
        <v>5</v>
      </c>
      <c r="JI1154">
        <v>2273</v>
      </c>
      <c r="JJ1154">
        <v>1</v>
      </c>
      <c r="JK1154">
        <v>24</v>
      </c>
      <c r="JL1154">
        <v>29357126.6</v>
      </c>
      <c r="JM1154">
        <v>29357126.6</v>
      </c>
      <c r="JN1154">
        <v>2.61597</v>
      </c>
      <c r="JO1154">
        <v>2.60132</v>
      </c>
      <c r="JP1154">
        <v>1.54785</v>
      </c>
      <c r="JQ1154">
        <v>2.31567</v>
      </c>
      <c r="JR1154">
        <v>1.64673</v>
      </c>
      <c r="JS1154">
        <v>2.37183</v>
      </c>
      <c r="JT1154">
        <v>34.3042</v>
      </c>
      <c r="JU1154">
        <v>24.1838</v>
      </c>
      <c r="JV1154">
        <v>18</v>
      </c>
      <c r="JW1154">
        <v>488.562</v>
      </c>
      <c r="JX1154">
        <v>379.229</v>
      </c>
      <c r="JY1154">
        <v>49.323</v>
      </c>
      <c r="JZ1154">
        <v>56.93</v>
      </c>
      <c r="KA1154">
        <v>30.0022</v>
      </c>
      <c r="KB1154">
        <v>56.2264</v>
      </c>
      <c r="KC1154">
        <v>56.0281</v>
      </c>
      <c r="KD1154">
        <v>52.4617</v>
      </c>
      <c r="KE1154">
        <v>0</v>
      </c>
      <c r="KF1154">
        <v>100</v>
      </c>
      <c r="KG1154">
        <v>49.2961</v>
      </c>
      <c r="KH1154">
        <v>1373.49</v>
      </c>
      <c r="KI1154">
        <v>26.2864</v>
      </c>
      <c r="KJ1154">
        <v>92.2809</v>
      </c>
      <c r="KK1154">
        <v>88.7626</v>
      </c>
    </row>
    <row r="1155" spans="1:297">
      <c r="A1155">
        <v>1139</v>
      </c>
      <c r="B1155">
        <v>1761427603</v>
      </c>
      <c r="C1155">
        <v>19422</v>
      </c>
      <c r="D1155" t="s">
        <v>2731</v>
      </c>
      <c r="E1155" t="s">
        <v>2732</v>
      </c>
      <c r="F1155">
        <v>5</v>
      </c>
      <c r="G1155" t="s">
        <v>2568</v>
      </c>
      <c r="H1155" t="s">
        <v>436</v>
      </c>
      <c r="I1155">
        <v>1761427594.84615</v>
      </c>
      <c r="J1155">
        <f>(K1155)/1000</f>
        <v>0</v>
      </c>
      <c r="K1155">
        <f>IF(DP1155, AN1155, AH1155)</f>
        <v>0</v>
      </c>
      <c r="L1155">
        <f>IF(DP1155, AI1155, AG1155)</f>
        <v>0</v>
      </c>
      <c r="M1155">
        <f>DR1155 - IF(AU1155&gt;1, L1155*DL1155*100.0/(AW1155), 0)</f>
        <v>0</v>
      </c>
      <c r="N1155">
        <f>((T1155-J1155/2)*M1155-L1155)/(T1155+J1155/2)</f>
        <v>0</v>
      </c>
      <c r="O1155">
        <f>N1155*(DY1155+DZ1155)/1000.0</f>
        <v>0</v>
      </c>
      <c r="P1155">
        <f>(DR1155 - IF(AU1155&gt;1, L1155*DL1155*100.0/(AW1155), 0))*(DY1155+DZ1155)/1000.0</f>
        <v>0</v>
      </c>
      <c r="Q1155">
        <f>2.0/((1/S1155-1/R1155)+SIGN(S1155)*SQRT((1/S1155-1/R1155)*(1/S1155-1/R1155) + 4*DM1155/((DM1155+1)*(DM1155+1))*(2*1/S1155*1/R1155-1/R1155*1/R1155)))</f>
        <v>0</v>
      </c>
      <c r="R1155">
        <f>IF(LEFT(DN1155,1)&lt;&gt;"0",IF(LEFT(DN1155,1)="1",3.0,DO1155),$D$5+$E$5*(EF1155*DY1155/($K$5*1000))+$F$5*(EF1155*DY1155/($K$5*1000))*MAX(MIN(DL1155,$J$5),$I$5)*MAX(MIN(DL1155,$J$5),$I$5)+$G$5*MAX(MIN(DL1155,$J$5),$I$5)*(EF1155*DY1155/($K$5*1000))+$H$5*(EF1155*DY1155/($K$5*1000))*(EF1155*DY1155/($K$5*1000)))</f>
        <v>0</v>
      </c>
      <c r="S1155">
        <f>J1155*(1000-(1000*0.61365*exp(17.502*W1155/(240.97+W1155))/(DY1155+DZ1155)+DT1155)/2)/(1000*0.61365*exp(17.502*W1155/(240.97+W1155))/(DY1155+DZ1155)-DT1155)</f>
        <v>0</v>
      </c>
      <c r="T1155">
        <f>1/((DM1155+1)/(Q1155/1.6)+1/(R1155/1.37)) + DM1155/((DM1155+1)/(Q1155/1.6) + DM1155/(R1155/1.37))</f>
        <v>0</v>
      </c>
      <c r="U1155">
        <f>(DH1155*DK1155)</f>
        <v>0</v>
      </c>
      <c r="V1155">
        <f>(EA1155+(U1155+2*0.95*5.67E-8*(((EA1155+$B$7)+273)^4-(EA1155+273)^4)-44100*J1155)/(1.84*29.3*R1155+8*0.95*5.67E-8*(EA1155+273)^3))</f>
        <v>0</v>
      </c>
      <c r="W1155">
        <f>($C$7*EB1155+$D$7*EC1155+$E$7*V1155)</f>
        <v>0</v>
      </c>
      <c r="X1155">
        <f>0.61365*exp(17.502*W1155/(240.97+W1155))</f>
        <v>0</v>
      </c>
      <c r="Y1155">
        <f>(Z1155/AA1155*100)</f>
        <v>0</v>
      </c>
      <c r="Z1155">
        <f>DT1155*(DY1155+DZ1155)/1000</f>
        <v>0</v>
      </c>
      <c r="AA1155">
        <f>0.61365*exp(17.502*EA1155/(240.97+EA1155))</f>
        <v>0</v>
      </c>
      <c r="AB1155">
        <f>(X1155-DT1155*(DY1155+DZ1155)/1000)</f>
        <v>0</v>
      </c>
      <c r="AC1155">
        <f>(-J1155*44100)</f>
        <v>0</v>
      </c>
      <c r="AD1155">
        <f>2*29.3*R1155*0.92*(EA1155-W1155)</f>
        <v>0</v>
      </c>
      <c r="AE1155">
        <f>2*0.95*5.67E-8*(((EA1155+$B$7)+273)^4-(W1155+273)^4)</f>
        <v>0</v>
      </c>
      <c r="AF1155">
        <f>U1155+AE1155+AC1155+AD1155</f>
        <v>0</v>
      </c>
      <c r="AG1155">
        <f>DX1155*AU1155*(DS1155-DR1155*(1000-AU1155*DU1155)/(1000-AU1155*DT1155))/(100*DL1155)</f>
        <v>0</v>
      </c>
      <c r="AH1155">
        <f>1000*DX1155*AU1155*(DT1155-DU1155)/(100*DL1155*(1000-AU1155*DT1155))</f>
        <v>0</v>
      </c>
      <c r="AI1155">
        <f>(AJ1155 - AK1155 - DY1155*1E3/(8.314*(EA1155+273.15)) * AM1155/DX1155 * AL1155) * DX1155/(100*DL1155) * (1000 - DU1155)/1000</f>
        <v>0</v>
      </c>
      <c r="AJ1155">
        <v>1393.05228196205</v>
      </c>
      <c r="AK1155">
        <v>1363.3156969697</v>
      </c>
      <c r="AL1155">
        <v>3.61613458597409</v>
      </c>
      <c r="AM1155">
        <v>65.4933450207612</v>
      </c>
      <c r="AN1155">
        <f>(AP1155 - AO1155 + DY1155*1E3/(8.314*(EA1155+273.15)) * AR1155/DX1155 * AQ1155) * DX1155/(100*DL1155) * 1000/(1000 - AP1155)</f>
        <v>0</v>
      </c>
      <c r="AO1155">
        <v>25.6884413198024</v>
      </c>
      <c r="AP1155">
        <v>57.5168890909091</v>
      </c>
      <c r="AQ1155">
        <v>-0.00758912390876547</v>
      </c>
      <c r="AR1155">
        <v>110.853086517706</v>
      </c>
      <c r="AS1155">
        <v>5</v>
      </c>
      <c r="AT1155">
        <v>1</v>
      </c>
      <c r="AU1155">
        <f>IF(AS1155*$H$13&gt;=AW1155,1.0,(AW1155/(AW1155-AS1155*$H$13)))</f>
        <v>0</v>
      </c>
      <c r="AV1155">
        <f>(AU1155-1)*100</f>
        <v>0</v>
      </c>
      <c r="AW1155">
        <f>MAX(0,($B$13+$C$13*EF1155)/(1+$D$13*EF1155)*DY1155/(EA1155+273)*$E$13)</f>
        <v>0</v>
      </c>
      <c r="AX1155" t="s">
        <v>437</v>
      </c>
      <c r="AY1155" t="s">
        <v>437</v>
      </c>
      <c r="AZ1155">
        <v>0</v>
      </c>
      <c r="BA1155">
        <v>0</v>
      </c>
      <c r="BB1155">
        <f>1-AZ1155/BA1155</f>
        <v>0</v>
      </c>
      <c r="BC1155">
        <v>0</v>
      </c>
      <c r="BD1155" t="s">
        <v>437</v>
      </c>
      <c r="BE1155" t="s">
        <v>437</v>
      </c>
      <c r="BF1155">
        <v>0</v>
      </c>
      <c r="BG1155">
        <v>0</v>
      </c>
      <c r="BH1155">
        <f>1-BF1155/BG1155</f>
        <v>0</v>
      </c>
      <c r="BI1155">
        <v>0.5</v>
      </c>
      <c r="BJ1155">
        <f>DI1155</f>
        <v>0</v>
      </c>
      <c r="BK1155">
        <f>L1155</f>
        <v>0</v>
      </c>
      <c r="BL1155">
        <f>BH1155*BI1155*BJ1155</f>
        <v>0</v>
      </c>
      <c r="BM1155">
        <f>(BK1155-BC1155)/BJ1155</f>
        <v>0</v>
      </c>
      <c r="BN1155">
        <f>(BA1155-BG1155)/BG1155</f>
        <v>0</v>
      </c>
      <c r="BO1155">
        <f>AZ1155/(BB1155+AZ1155/BG1155)</f>
        <v>0</v>
      </c>
      <c r="BP1155" t="s">
        <v>437</v>
      </c>
      <c r="BQ1155">
        <v>0</v>
      </c>
      <c r="BR1155">
        <f>IF(BQ1155&lt;&gt;0, BQ1155, BO1155)</f>
        <v>0</v>
      </c>
      <c r="BS1155">
        <f>1-BR1155/BG1155</f>
        <v>0</v>
      </c>
      <c r="BT1155">
        <f>(BG1155-BF1155)/(BG1155-BR1155)</f>
        <v>0</v>
      </c>
      <c r="BU1155">
        <f>(BA1155-BG1155)/(BA1155-BR1155)</f>
        <v>0</v>
      </c>
      <c r="BV1155">
        <f>(BG1155-BF1155)/(BG1155-AZ1155)</f>
        <v>0</v>
      </c>
      <c r="BW1155">
        <f>(BA1155-BG1155)/(BA1155-AZ1155)</f>
        <v>0</v>
      </c>
      <c r="BX1155">
        <f>(BT1155*BR1155/BF1155)</f>
        <v>0</v>
      </c>
      <c r="BY1155">
        <f>(1-BX1155)</f>
        <v>0</v>
      </c>
      <c r="DH1155">
        <f>$B$11*EG1155+$C$11*EH1155+$F$11*ES1155*(1-EV1155)</f>
        <v>0</v>
      </c>
      <c r="DI1155">
        <f>DH1155*DJ1155</f>
        <v>0</v>
      </c>
      <c r="DJ1155">
        <f>($B$11*$D$9+$C$11*$D$9+$F$11*((FF1155+EX1155)/MAX(FF1155+EX1155+FG1155, 0.1)*$I$9+FG1155/MAX(FF1155+EX1155+FG1155, 0.1)*$J$9))/($B$11+$C$11+$F$11)</f>
        <v>0</v>
      </c>
      <c r="DK1155">
        <f>($B$11*$K$9+$C$11*$K$9+$F$11*((FF1155+EX1155)/MAX(FF1155+EX1155+FG1155, 0.1)*$P$9+FG1155/MAX(FF1155+EX1155+FG1155, 0.1)*$Q$9))/($B$11+$C$11+$F$11)</f>
        <v>0</v>
      </c>
      <c r="DL1155">
        <v>6</v>
      </c>
      <c r="DM1155">
        <v>0.5</v>
      </c>
      <c r="DN1155" t="s">
        <v>438</v>
      </c>
      <c r="DO1155">
        <v>2</v>
      </c>
      <c r="DP1155" t="b">
        <v>1</v>
      </c>
      <c r="DQ1155">
        <v>1761427594.84615</v>
      </c>
      <c r="DR1155">
        <v>1261.25307692308</v>
      </c>
      <c r="DS1155">
        <v>1340.48076923077</v>
      </c>
      <c r="DT1155">
        <v>57.5392</v>
      </c>
      <c r="DU1155">
        <v>25.6955307692308</v>
      </c>
      <c r="DV1155">
        <v>1260.15538461538</v>
      </c>
      <c r="DW1155">
        <v>57.5833076923077</v>
      </c>
      <c r="DX1155">
        <v>499.983307692308</v>
      </c>
      <c r="DY1155">
        <v>90.1862538461538</v>
      </c>
      <c r="DZ1155">
        <v>0.0406032461538462</v>
      </c>
      <c r="EA1155">
        <v>52.1953923076923</v>
      </c>
      <c r="EB1155">
        <v>48.0423153846154</v>
      </c>
      <c r="EC1155">
        <v>999.9</v>
      </c>
      <c r="ED1155">
        <v>0</v>
      </c>
      <c r="EE1155">
        <v>0</v>
      </c>
      <c r="EF1155">
        <v>10005.8076923077</v>
      </c>
      <c r="EG1155">
        <v>0</v>
      </c>
      <c r="EH1155">
        <v>1208.04076923077</v>
      </c>
      <c r="EI1155">
        <v>-79.2296384615385</v>
      </c>
      <c r="EJ1155">
        <v>1338.25384615385</v>
      </c>
      <c r="EK1155">
        <v>1375.83384615385</v>
      </c>
      <c r="EL1155">
        <v>31.8436384615385</v>
      </c>
      <c r="EM1155">
        <v>1340.48076923077</v>
      </c>
      <c r="EN1155">
        <v>25.6955307692308</v>
      </c>
      <c r="EO1155">
        <v>5.18924461538461</v>
      </c>
      <c r="EP1155">
        <v>2.31738384615385</v>
      </c>
      <c r="EQ1155">
        <v>33.4774923076923</v>
      </c>
      <c r="ER1155">
        <v>19.7977538461538</v>
      </c>
      <c r="ES1155">
        <v>1200.00461538462</v>
      </c>
      <c r="ET1155">
        <v>0.966993</v>
      </c>
      <c r="EU1155">
        <v>0.0330074</v>
      </c>
      <c r="EV1155">
        <v>0</v>
      </c>
      <c r="EW1155">
        <v>1003.88692307692</v>
      </c>
      <c r="EX1155">
        <v>5.00059</v>
      </c>
      <c r="EY1155">
        <v>13253.3923076923</v>
      </c>
      <c r="EZ1155">
        <v>10358.7384615385</v>
      </c>
      <c r="FA1155">
        <v>64.3556153846154</v>
      </c>
      <c r="FB1155">
        <v>65.5047692307692</v>
      </c>
      <c r="FC1155">
        <v>64.3410769230769</v>
      </c>
      <c r="FD1155">
        <v>65.3168461538462</v>
      </c>
      <c r="FE1155">
        <v>65.6153076923077</v>
      </c>
      <c r="FF1155">
        <v>1155.56461538462</v>
      </c>
      <c r="FG1155">
        <v>39.44</v>
      </c>
      <c r="FH1155">
        <v>0</v>
      </c>
      <c r="FI1155">
        <v>1761427563.7</v>
      </c>
      <c r="FJ1155">
        <v>0</v>
      </c>
      <c r="FK1155">
        <v>1003.93307692308</v>
      </c>
      <c r="FL1155">
        <v>9.81880343690721</v>
      </c>
      <c r="FM1155">
        <v>137.767521443596</v>
      </c>
      <c r="FN1155">
        <v>13255.05</v>
      </c>
      <c r="FO1155">
        <v>15</v>
      </c>
      <c r="FP1155">
        <v>0</v>
      </c>
      <c r="FQ1155" t="s">
        <v>439</v>
      </c>
      <c r="FR1155">
        <v>0</v>
      </c>
      <c r="FS1155">
        <v>0</v>
      </c>
      <c r="FT1155">
        <v>0</v>
      </c>
      <c r="FU1155">
        <v>0</v>
      </c>
      <c r="FV1155">
        <v>0</v>
      </c>
      <c r="FW1155">
        <v>0</v>
      </c>
      <c r="FX1155">
        <v>0</v>
      </c>
      <c r="FY1155">
        <v>0</v>
      </c>
      <c r="FZ1155">
        <v>0</v>
      </c>
      <c r="GA1155">
        <v>0</v>
      </c>
      <c r="GB1155">
        <v>0</v>
      </c>
      <c r="GC1155">
        <v>-78.7246</v>
      </c>
      <c r="GD1155">
        <v>-10.196438961039</v>
      </c>
      <c r="GE1155">
        <v>1.35453921105508</v>
      </c>
      <c r="GF1155">
        <v>0</v>
      </c>
      <c r="GG1155">
        <v>1003.32235294118</v>
      </c>
      <c r="GH1155">
        <v>10.1680672300151</v>
      </c>
      <c r="GI1155">
        <v>1.01875950756596</v>
      </c>
      <c r="GJ1155">
        <v>-1</v>
      </c>
      <c r="GK1155">
        <v>31.8464523809524</v>
      </c>
      <c r="GL1155">
        <v>-0.0525818181817669</v>
      </c>
      <c r="GM1155">
        <v>0.010513919075733</v>
      </c>
      <c r="GN1155">
        <v>1</v>
      </c>
      <c r="GO1155">
        <v>1</v>
      </c>
      <c r="GP1155">
        <v>2</v>
      </c>
      <c r="GQ1155" t="s">
        <v>446</v>
      </c>
      <c r="GR1155">
        <v>3.12626</v>
      </c>
      <c r="GS1155">
        <v>2.71858</v>
      </c>
      <c r="GT1155">
        <v>0.183927</v>
      </c>
      <c r="GU1155">
        <v>0.190192</v>
      </c>
      <c r="GV1155">
        <v>0.17826</v>
      </c>
      <c r="GW1155">
        <v>0.101895</v>
      </c>
      <c r="GX1155">
        <v>29051.2</v>
      </c>
      <c r="GY1155">
        <v>30426</v>
      </c>
      <c r="GZ1155">
        <v>32371.4</v>
      </c>
      <c r="HA1155">
        <v>34187.8</v>
      </c>
      <c r="HB1155">
        <v>38324.6</v>
      </c>
      <c r="HC1155">
        <v>44324.9</v>
      </c>
      <c r="HD1155">
        <v>50932.2</v>
      </c>
      <c r="HE1155">
        <v>54870.2</v>
      </c>
      <c r="HF1155">
        <v>1.65345</v>
      </c>
      <c r="HG1155">
        <v>1.50232</v>
      </c>
      <c r="HH1155">
        <v>-0.177443</v>
      </c>
      <c r="HI1155">
        <v>0</v>
      </c>
      <c r="HJ1155">
        <v>50.8566</v>
      </c>
      <c r="HK1155">
        <v>999.9</v>
      </c>
      <c r="HL1155">
        <v>55.726</v>
      </c>
      <c r="HM1155">
        <v>30.424</v>
      </c>
      <c r="HN1155">
        <v>26.9709</v>
      </c>
      <c r="HO1155">
        <v>59.8571</v>
      </c>
      <c r="HP1155">
        <v>40.4768</v>
      </c>
      <c r="HQ1155">
        <v>1</v>
      </c>
      <c r="HR1155">
        <v>2.68576</v>
      </c>
      <c r="HS1155">
        <v>2.36338</v>
      </c>
      <c r="HT1155">
        <v>20.0949</v>
      </c>
      <c r="HU1155">
        <v>5.18539</v>
      </c>
      <c r="HV1155">
        <v>12.0159</v>
      </c>
      <c r="HW1155">
        <v>4.9669</v>
      </c>
      <c r="HX1155">
        <v>3.29593</v>
      </c>
      <c r="HY1155">
        <v>9999</v>
      </c>
      <c r="HZ1155">
        <v>9999</v>
      </c>
      <c r="IA1155">
        <v>999.9</v>
      </c>
      <c r="IB1155">
        <v>9999</v>
      </c>
      <c r="IC1155">
        <v>1.86325</v>
      </c>
      <c r="ID1155">
        <v>1.8681</v>
      </c>
      <c r="IE1155">
        <v>1.86783</v>
      </c>
      <c r="IF1155">
        <v>1.86905</v>
      </c>
      <c r="IG1155">
        <v>1.86981</v>
      </c>
      <c r="IH1155">
        <v>1.86587</v>
      </c>
      <c r="II1155">
        <v>1.86694</v>
      </c>
      <c r="IJ1155">
        <v>1.8684</v>
      </c>
      <c r="IK1155">
        <v>5</v>
      </c>
      <c r="IL1155">
        <v>0</v>
      </c>
      <c r="IM1155">
        <v>0</v>
      </c>
      <c r="IN1155">
        <v>0</v>
      </c>
      <c r="IO1155" t="s">
        <v>441</v>
      </c>
      <c r="IP1155" t="s">
        <v>442</v>
      </c>
      <c r="IQ1155" t="s">
        <v>443</v>
      </c>
      <c r="IR1155" t="s">
        <v>443</v>
      </c>
      <c r="IS1155" t="s">
        <v>443</v>
      </c>
      <c r="IT1155" t="s">
        <v>443</v>
      </c>
      <c r="IU1155">
        <v>0</v>
      </c>
      <c r="IV1155">
        <v>100</v>
      </c>
      <c r="IW1155">
        <v>100</v>
      </c>
      <c r="IX1155">
        <v>1.09</v>
      </c>
      <c r="IY1155">
        <v>-0.0441</v>
      </c>
      <c r="IZ1155">
        <v>1.09748391826392</v>
      </c>
      <c r="JA1155">
        <v>0</v>
      </c>
      <c r="JB1155">
        <v>0</v>
      </c>
      <c r="JC1155">
        <v>0</v>
      </c>
      <c r="JD1155">
        <v>-0.0441141096964596</v>
      </c>
      <c r="JE1155">
        <v>0</v>
      </c>
      <c r="JF1155">
        <v>0</v>
      </c>
      <c r="JG1155">
        <v>0</v>
      </c>
      <c r="JH1155">
        <v>5</v>
      </c>
      <c r="JI1155">
        <v>2273</v>
      </c>
      <c r="JJ1155">
        <v>1</v>
      </c>
      <c r="JK1155">
        <v>24</v>
      </c>
      <c r="JL1155">
        <v>29357126.7</v>
      </c>
      <c r="JM1155">
        <v>29357126.7</v>
      </c>
      <c r="JN1155">
        <v>2.64282</v>
      </c>
      <c r="JO1155">
        <v>2.60864</v>
      </c>
      <c r="JP1155">
        <v>1.54785</v>
      </c>
      <c r="JQ1155">
        <v>2.31567</v>
      </c>
      <c r="JR1155">
        <v>1.64673</v>
      </c>
      <c r="JS1155">
        <v>2.36206</v>
      </c>
      <c r="JT1155">
        <v>34.3042</v>
      </c>
      <c r="JU1155">
        <v>24.1838</v>
      </c>
      <c r="JV1155">
        <v>18</v>
      </c>
      <c r="JW1155">
        <v>488.559</v>
      </c>
      <c r="JX1155">
        <v>379.068</v>
      </c>
      <c r="JY1155">
        <v>49.2879</v>
      </c>
      <c r="JZ1155">
        <v>56.9442</v>
      </c>
      <c r="KA1155">
        <v>30.0019</v>
      </c>
      <c r="KB1155">
        <v>56.2361</v>
      </c>
      <c r="KC1155">
        <v>56.0377</v>
      </c>
      <c r="KD1155">
        <v>52.9308</v>
      </c>
      <c r="KE1155">
        <v>0</v>
      </c>
      <c r="KF1155">
        <v>100</v>
      </c>
      <c r="KG1155">
        <v>49.2482</v>
      </c>
      <c r="KH1155">
        <v>1387.14</v>
      </c>
      <c r="KI1155">
        <v>26.2864</v>
      </c>
      <c r="KJ1155">
        <v>92.2766</v>
      </c>
      <c r="KK1155">
        <v>88.7581</v>
      </c>
    </row>
    <row r="1156" spans="1:297">
      <c r="A1156">
        <v>1140</v>
      </c>
      <c r="B1156">
        <v>1761427608</v>
      </c>
      <c r="C1156">
        <v>19427</v>
      </c>
      <c r="D1156" t="s">
        <v>2733</v>
      </c>
      <c r="E1156" t="s">
        <v>2734</v>
      </c>
      <c r="F1156">
        <v>5</v>
      </c>
      <c r="G1156" t="s">
        <v>2568</v>
      </c>
      <c r="H1156" t="s">
        <v>436</v>
      </c>
      <c r="I1156">
        <v>1761427599.84615</v>
      </c>
      <c r="J1156">
        <f>(K1156)/1000</f>
        <v>0</v>
      </c>
      <c r="K1156">
        <f>IF(DP1156, AN1156, AH1156)</f>
        <v>0</v>
      </c>
      <c r="L1156">
        <f>IF(DP1156, AI1156, AG1156)</f>
        <v>0</v>
      </c>
      <c r="M1156">
        <f>DR1156 - IF(AU1156&gt;1, L1156*DL1156*100.0/(AW1156), 0)</f>
        <v>0</v>
      </c>
      <c r="N1156">
        <f>((T1156-J1156/2)*M1156-L1156)/(T1156+J1156/2)</f>
        <v>0</v>
      </c>
      <c r="O1156">
        <f>N1156*(DY1156+DZ1156)/1000.0</f>
        <v>0</v>
      </c>
      <c r="P1156">
        <f>(DR1156 - IF(AU1156&gt;1, L1156*DL1156*100.0/(AW1156), 0))*(DY1156+DZ1156)/1000.0</f>
        <v>0</v>
      </c>
      <c r="Q1156">
        <f>2.0/((1/S1156-1/R1156)+SIGN(S1156)*SQRT((1/S1156-1/R1156)*(1/S1156-1/R1156) + 4*DM1156/((DM1156+1)*(DM1156+1))*(2*1/S1156*1/R1156-1/R1156*1/R1156)))</f>
        <v>0</v>
      </c>
      <c r="R1156">
        <f>IF(LEFT(DN1156,1)&lt;&gt;"0",IF(LEFT(DN1156,1)="1",3.0,DO1156),$D$5+$E$5*(EF1156*DY1156/($K$5*1000))+$F$5*(EF1156*DY1156/($K$5*1000))*MAX(MIN(DL1156,$J$5),$I$5)*MAX(MIN(DL1156,$J$5),$I$5)+$G$5*MAX(MIN(DL1156,$J$5),$I$5)*(EF1156*DY1156/($K$5*1000))+$H$5*(EF1156*DY1156/($K$5*1000))*(EF1156*DY1156/($K$5*1000)))</f>
        <v>0</v>
      </c>
      <c r="S1156">
        <f>J1156*(1000-(1000*0.61365*exp(17.502*W1156/(240.97+W1156))/(DY1156+DZ1156)+DT1156)/2)/(1000*0.61365*exp(17.502*W1156/(240.97+W1156))/(DY1156+DZ1156)-DT1156)</f>
        <v>0</v>
      </c>
      <c r="T1156">
        <f>1/((DM1156+1)/(Q1156/1.6)+1/(R1156/1.37)) + DM1156/((DM1156+1)/(Q1156/1.6) + DM1156/(R1156/1.37))</f>
        <v>0</v>
      </c>
      <c r="U1156">
        <f>(DH1156*DK1156)</f>
        <v>0</v>
      </c>
      <c r="V1156">
        <f>(EA1156+(U1156+2*0.95*5.67E-8*(((EA1156+$B$7)+273)^4-(EA1156+273)^4)-44100*J1156)/(1.84*29.3*R1156+8*0.95*5.67E-8*(EA1156+273)^3))</f>
        <v>0</v>
      </c>
      <c r="W1156">
        <f>($C$7*EB1156+$D$7*EC1156+$E$7*V1156)</f>
        <v>0</v>
      </c>
      <c r="X1156">
        <f>0.61365*exp(17.502*W1156/(240.97+W1156))</f>
        <v>0</v>
      </c>
      <c r="Y1156">
        <f>(Z1156/AA1156*100)</f>
        <v>0</v>
      </c>
      <c r="Z1156">
        <f>DT1156*(DY1156+DZ1156)/1000</f>
        <v>0</v>
      </c>
      <c r="AA1156">
        <f>0.61365*exp(17.502*EA1156/(240.97+EA1156))</f>
        <v>0</v>
      </c>
      <c r="AB1156">
        <f>(X1156-DT1156*(DY1156+DZ1156)/1000)</f>
        <v>0</v>
      </c>
      <c r="AC1156">
        <f>(-J1156*44100)</f>
        <v>0</v>
      </c>
      <c r="AD1156">
        <f>2*29.3*R1156*0.92*(EA1156-W1156)</f>
        <v>0</v>
      </c>
      <c r="AE1156">
        <f>2*0.95*5.67E-8*(((EA1156+$B$7)+273)^4-(W1156+273)^4)</f>
        <v>0</v>
      </c>
      <c r="AF1156">
        <f>U1156+AE1156+AC1156+AD1156</f>
        <v>0</v>
      </c>
      <c r="AG1156">
        <f>DX1156*AU1156*(DS1156-DR1156*(1000-AU1156*DU1156)/(1000-AU1156*DT1156))/(100*DL1156)</f>
        <v>0</v>
      </c>
      <c r="AH1156">
        <f>1000*DX1156*AU1156*(DT1156-DU1156)/(100*DL1156*(1000-AU1156*DT1156))</f>
        <v>0</v>
      </c>
      <c r="AI1156">
        <f>(AJ1156 - AK1156 - DY1156*1E3/(8.314*(EA1156+273.15)) * AM1156/DX1156 * AL1156) * DX1156/(100*DL1156) * (1000 - DU1156)/1000</f>
        <v>0</v>
      </c>
      <c r="AJ1156">
        <v>1408.29842190153</v>
      </c>
      <c r="AK1156">
        <v>1379.47636363636</v>
      </c>
      <c r="AL1156">
        <v>3.20744715035516</v>
      </c>
      <c r="AM1156">
        <v>65.4933450207612</v>
      </c>
      <c r="AN1156">
        <f>(AP1156 - AO1156 + DY1156*1E3/(8.314*(EA1156+273.15)) * AR1156/DX1156 * AQ1156) * DX1156/(100*DL1156) * 1000/(1000 - AP1156)</f>
        <v>0</v>
      </c>
      <c r="AO1156">
        <v>25.6827253198971</v>
      </c>
      <c r="AP1156">
        <v>57.5182715151515</v>
      </c>
      <c r="AQ1156">
        <v>0.000871864225686143</v>
      </c>
      <c r="AR1156">
        <v>110.853086517706</v>
      </c>
      <c r="AS1156">
        <v>5</v>
      </c>
      <c r="AT1156">
        <v>1</v>
      </c>
      <c r="AU1156">
        <f>IF(AS1156*$H$13&gt;=AW1156,1.0,(AW1156/(AW1156-AS1156*$H$13)))</f>
        <v>0</v>
      </c>
      <c r="AV1156">
        <f>(AU1156-1)*100</f>
        <v>0</v>
      </c>
      <c r="AW1156">
        <f>MAX(0,($B$13+$C$13*EF1156)/(1+$D$13*EF1156)*DY1156/(EA1156+273)*$E$13)</f>
        <v>0</v>
      </c>
      <c r="AX1156" t="s">
        <v>437</v>
      </c>
      <c r="AY1156" t="s">
        <v>437</v>
      </c>
      <c r="AZ1156">
        <v>0</v>
      </c>
      <c r="BA1156">
        <v>0</v>
      </c>
      <c r="BB1156">
        <f>1-AZ1156/BA1156</f>
        <v>0</v>
      </c>
      <c r="BC1156">
        <v>0</v>
      </c>
      <c r="BD1156" t="s">
        <v>437</v>
      </c>
      <c r="BE1156" t="s">
        <v>437</v>
      </c>
      <c r="BF1156">
        <v>0</v>
      </c>
      <c r="BG1156">
        <v>0</v>
      </c>
      <c r="BH1156">
        <f>1-BF1156/BG1156</f>
        <v>0</v>
      </c>
      <c r="BI1156">
        <v>0.5</v>
      </c>
      <c r="BJ1156">
        <f>DI1156</f>
        <v>0</v>
      </c>
      <c r="BK1156">
        <f>L1156</f>
        <v>0</v>
      </c>
      <c r="BL1156">
        <f>BH1156*BI1156*BJ1156</f>
        <v>0</v>
      </c>
      <c r="BM1156">
        <f>(BK1156-BC1156)/BJ1156</f>
        <v>0</v>
      </c>
      <c r="BN1156">
        <f>(BA1156-BG1156)/BG1156</f>
        <v>0</v>
      </c>
      <c r="BO1156">
        <f>AZ1156/(BB1156+AZ1156/BG1156)</f>
        <v>0</v>
      </c>
      <c r="BP1156" t="s">
        <v>437</v>
      </c>
      <c r="BQ1156">
        <v>0</v>
      </c>
      <c r="BR1156">
        <f>IF(BQ1156&lt;&gt;0, BQ1156, BO1156)</f>
        <v>0</v>
      </c>
      <c r="BS1156">
        <f>1-BR1156/BG1156</f>
        <v>0</v>
      </c>
      <c r="BT1156">
        <f>(BG1156-BF1156)/(BG1156-BR1156)</f>
        <v>0</v>
      </c>
      <c r="BU1156">
        <f>(BA1156-BG1156)/(BA1156-BR1156)</f>
        <v>0</v>
      </c>
      <c r="BV1156">
        <f>(BG1156-BF1156)/(BG1156-AZ1156)</f>
        <v>0</v>
      </c>
      <c r="BW1156">
        <f>(BA1156-BG1156)/(BA1156-AZ1156)</f>
        <v>0</v>
      </c>
      <c r="BX1156">
        <f>(BT1156*BR1156/BF1156)</f>
        <v>0</v>
      </c>
      <c r="BY1156">
        <f>(1-BX1156)</f>
        <v>0</v>
      </c>
      <c r="DH1156">
        <f>$B$11*EG1156+$C$11*EH1156+$F$11*ES1156*(1-EV1156)</f>
        <v>0</v>
      </c>
      <c r="DI1156">
        <f>DH1156*DJ1156</f>
        <v>0</v>
      </c>
      <c r="DJ1156">
        <f>($B$11*$D$9+$C$11*$D$9+$F$11*((FF1156+EX1156)/MAX(FF1156+EX1156+FG1156, 0.1)*$I$9+FG1156/MAX(FF1156+EX1156+FG1156, 0.1)*$J$9))/($B$11+$C$11+$F$11)</f>
        <v>0</v>
      </c>
      <c r="DK1156">
        <f>($B$11*$K$9+$C$11*$K$9+$F$11*((FF1156+EX1156)/MAX(FF1156+EX1156+FG1156, 0.1)*$P$9+FG1156/MAX(FF1156+EX1156+FG1156, 0.1)*$Q$9))/($B$11+$C$11+$F$11)</f>
        <v>0</v>
      </c>
      <c r="DL1156">
        <v>6</v>
      </c>
      <c r="DM1156">
        <v>0.5</v>
      </c>
      <c r="DN1156" t="s">
        <v>438</v>
      </c>
      <c r="DO1156">
        <v>2</v>
      </c>
      <c r="DP1156" t="b">
        <v>1</v>
      </c>
      <c r="DQ1156">
        <v>1761427599.84615</v>
      </c>
      <c r="DR1156">
        <v>1277.47923076923</v>
      </c>
      <c r="DS1156">
        <v>1356.69230769231</v>
      </c>
      <c r="DT1156">
        <v>57.5292</v>
      </c>
      <c r="DU1156">
        <v>25.6899769230769</v>
      </c>
      <c r="DV1156">
        <v>1276.38076923077</v>
      </c>
      <c r="DW1156">
        <v>57.5733076923077</v>
      </c>
      <c r="DX1156">
        <v>500.007692307692</v>
      </c>
      <c r="DY1156">
        <v>90.1867076923077</v>
      </c>
      <c r="DZ1156">
        <v>0.0405979769230769</v>
      </c>
      <c r="EA1156">
        <v>52.1888461538462</v>
      </c>
      <c r="EB1156">
        <v>48.0416</v>
      </c>
      <c r="EC1156">
        <v>999.9</v>
      </c>
      <c r="ED1156">
        <v>0</v>
      </c>
      <c r="EE1156">
        <v>0</v>
      </c>
      <c r="EF1156">
        <v>10005.7223076923</v>
      </c>
      <c r="EG1156">
        <v>0</v>
      </c>
      <c r="EH1156">
        <v>1207.97615384615</v>
      </c>
      <c r="EI1156">
        <v>-79.2157384615385</v>
      </c>
      <c r="EJ1156">
        <v>1355.45538461538</v>
      </c>
      <c r="EK1156">
        <v>1392.46461538462</v>
      </c>
      <c r="EL1156">
        <v>31.8392153846154</v>
      </c>
      <c r="EM1156">
        <v>1356.69230769231</v>
      </c>
      <c r="EN1156">
        <v>25.6899769230769</v>
      </c>
      <c r="EO1156">
        <v>5.18836846153846</v>
      </c>
      <c r="EP1156">
        <v>2.31689384615385</v>
      </c>
      <c r="EQ1156">
        <v>33.4744769230769</v>
      </c>
      <c r="ER1156">
        <v>19.7943538461539</v>
      </c>
      <c r="ES1156">
        <v>1199.99538461538</v>
      </c>
      <c r="ET1156">
        <v>0.966993</v>
      </c>
      <c r="EU1156">
        <v>0.0330074</v>
      </c>
      <c r="EV1156">
        <v>0</v>
      </c>
      <c r="EW1156">
        <v>1004.72538461538</v>
      </c>
      <c r="EX1156">
        <v>5.00059</v>
      </c>
      <c r="EY1156">
        <v>13264.8230769231</v>
      </c>
      <c r="EZ1156">
        <v>10358.6615384615</v>
      </c>
      <c r="FA1156">
        <v>64.3701538461538</v>
      </c>
      <c r="FB1156">
        <v>65.5238461538462</v>
      </c>
      <c r="FC1156">
        <v>64.3604615384615</v>
      </c>
      <c r="FD1156">
        <v>65.3362307692308</v>
      </c>
      <c r="FE1156">
        <v>65.625</v>
      </c>
      <c r="FF1156">
        <v>1155.55538461538</v>
      </c>
      <c r="FG1156">
        <v>39.44</v>
      </c>
      <c r="FH1156">
        <v>0</v>
      </c>
      <c r="FI1156">
        <v>1761427568.5</v>
      </c>
      <c r="FJ1156">
        <v>0</v>
      </c>
      <c r="FK1156">
        <v>1004.69153846154</v>
      </c>
      <c r="FL1156">
        <v>9.5603418758899</v>
      </c>
      <c r="FM1156">
        <v>135.965811764844</v>
      </c>
      <c r="FN1156">
        <v>13265.9615384615</v>
      </c>
      <c r="FO1156">
        <v>15</v>
      </c>
      <c r="FP1156">
        <v>0</v>
      </c>
      <c r="FQ1156" t="s">
        <v>439</v>
      </c>
      <c r="FR1156">
        <v>0</v>
      </c>
      <c r="FS1156">
        <v>0</v>
      </c>
      <c r="FT1156">
        <v>0</v>
      </c>
      <c r="FU1156">
        <v>0</v>
      </c>
      <c r="FV1156">
        <v>0</v>
      </c>
      <c r="FW1156">
        <v>0</v>
      </c>
      <c r="FX1156">
        <v>0</v>
      </c>
      <c r="FY1156">
        <v>0</v>
      </c>
      <c r="FZ1156">
        <v>0</v>
      </c>
      <c r="GA1156">
        <v>0</v>
      </c>
      <c r="GB1156">
        <v>0</v>
      </c>
      <c r="GC1156">
        <v>-79.30297</v>
      </c>
      <c r="GD1156">
        <v>-0.980318796992592</v>
      </c>
      <c r="GE1156">
        <v>0.828535713231483</v>
      </c>
      <c r="GF1156">
        <v>0</v>
      </c>
      <c r="GG1156">
        <v>1004.22647058824</v>
      </c>
      <c r="GH1156">
        <v>9.63453017054885</v>
      </c>
      <c r="GI1156">
        <v>0.967744139596398</v>
      </c>
      <c r="GJ1156">
        <v>-1</v>
      </c>
      <c r="GK1156">
        <v>31.841605</v>
      </c>
      <c r="GL1156">
        <v>-0.0594992481202988</v>
      </c>
      <c r="GM1156">
        <v>0.00749296169748655</v>
      </c>
      <c r="GN1156">
        <v>1</v>
      </c>
      <c r="GO1156">
        <v>1</v>
      </c>
      <c r="GP1156">
        <v>2</v>
      </c>
      <c r="GQ1156" t="s">
        <v>446</v>
      </c>
      <c r="GR1156">
        <v>3.1261</v>
      </c>
      <c r="GS1156">
        <v>2.71813</v>
      </c>
      <c r="GT1156">
        <v>0.185299</v>
      </c>
      <c r="GU1156">
        <v>0.191489</v>
      </c>
      <c r="GV1156">
        <v>0.178238</v>
      </c>
      <c r="GW1156">
        <v>0.101876</v>
      </c>
      <c r="GX1156">
        <v>29000.5</v>
      </c>
      <c r="GY1156">
        <v>30374.9</v>
      </c>
      <c r="GZ1156">
        <v>32370</v>
      </c>
      <c r="HA1156">
        <v>34185.9</v>
      </c>
      <c r="HB1156">
        <v>38324.5</v>
      </c>
      <c r="HC1156">
        <v>44323.7</v>
      </c>
      <c r="HD1156">
        <v>50930.3</v>
      </c>
      <c r="HE1156">
        <v>54867.5</v>
      </c>
      <c r="HF1156">
        <v>1.65325</v>
      </c>
      <c r="HG1156">
        <v>1.50227</v>
      </c>
      <c r="HH1156">
        <v>-0.179604</v>
      </c>
      <c r="HI1156">
        <v>0</v>
      </c>
      <c r="HJ1156">
        <v>50.8716</v>
      </c>
      <c r="HK1156">
        <v>999.9</v>
      </c>
      <c r="HL1156">
        <v>55.726</v>
      </c>
      <c r="HM1156">
        <v>30.424</v>
      </c>
      <c r="HN1156">
        <v>26.9733</v>
      </c>
      <c r="HO1156">
        <v>60.0471</v>
      </c>
      <c r="HP1156">
        <v>40.5449</v>
      </c>
      <c r="HQ1156">
        <v>1</v>
      </c>
      <c r="HR1156">
        <v>2.68806</v>
      </c>
      <c r="HS1156">
        <v>2.43252</v>
      </c>
      <c r="HT1156">
        <v>20.0939</v>
      </c>
      <c r="HU1156">
        <v>5.18479</v>
      </c>
      <c r="HV1156">
        <v>12.0159</v>
      </c>
      <c r="HW1156">
        <v>4.96665</v>
      </c>
      <c r="HX1156">
        <v>3.296</v>
      </c>
      <c r="HY1156">
        <v>9999</v>
      </c>
      <c r="HZ1156">
        <v>9999</v>
      </c>
      <c r="IA1156">
        <v>999.9</v>
      </c>
      <c r="IB1156">
        <v>9999</v>
      </c>
      <c r="IC1156">
        <v>1.86325</v>
      </c>
      <c r="ID1156">
        <v>1.86812</v>
      </c>
      <c r="IE1156">
        <v>1.86783</v>
      </c>
      <c r="IF1156">
        <v>1.86905</v>
      </c>
      <c r="IG1156">
        <v>1.86981</v>
      </c>
      <c r="IH1156">
        <v>1.86584</v>
      </c>
      <c r="II1156">
        <v>1.86692</v>
      </c>
      <c r="IJ1156">
        <v>1.8684</v>
      </c>
      <c r="IK1156">
        <v>5</v>
      </c>
      <c r="IL1156">
        <v>0</v>
      </c>
      <c r="IM1156">
        <v>0</v>
      </c>
      <c r="IN1156">
        <v>0</v>
      </c>
      <c r="IO1156" t="s">
        <v>441</v>
      </c>
      <c r="IP1156" t="s">
        <v>442</v>
      </c>
      <c r="IQ1156" t="s">
        <v>443</v>
      </c>
      <c r="IR1156" t="s">
        <v>443</v>
      </c>
      <c r="IS1156" t="s">
        <v>443</v>
      </c>
      <c r="IT1156" t="s">
        <v>443</v>
      </c>
      <c r="IU1156">
        <v>0</v>
      </c>
      <c r="IV1156">
        <v>100</v>
      </c>
      <c r="IW1156">
        <v>100</v>
      </c>
      <c r="IX1156">
        <v>1.1</v>
      </c>
      <c r="IY1156">
        <v>-0.0441</v>
      </c>
      <c r="IZ1156">
        <v>1.09748391826392</v>
      </c>
      <c r="JA1156">
        <v>0</v>
      </c>
      <c r="JB1156">
        <v>0</v>
      </c>
      <c r="JC1156">
        <v>0</v>
      </c>
      <c r="JD1156">
        <v>-0.0441141096964596</v>
      </c>
      <c r="JE1156">
        <v>0</v>
      </c>
      <c r="JF1156">
        <v>0</v>
      </c>
      <c r="JG1156">
        <v>0</v>
      </c>
      <c r="JH1156">
        <v>5</v>
      </c>
      <c r="JI1156">
        <v>2273</v>
      </c>
      <c r="JJ1156">
        <v>1</v>
      </c>
      <c r="JK1156">
        <v>24</v>
      </c>
      <c r="JL1156">
        <v>29357126.8</v>
      </c>
      <c r="JM1156">
        <v>29357126.8</v>
      </c>
      <c r="JN1156">
        <v>2.66479</v>
      </c>
      <c r="JO1156">
        <v>2.61597</v>
      </c>
      <c r="JP1156">
        <v>1.54785</v>
      </c>
      <c r="JQ1156">
        <v>2.31567</v>
      </c>
      <c r="JR1156">
        <v>1.64673</v>
      </c>
      <c r="JS1156">
        <v>2.2998</v>
      </c>
      <c r="JT1156">
        <v>34.3042</v>
      </c>
      <c r="JU1156">
        <v>24.1751</v>
      </c>
      <c r="JV1156">
        <v>18</v>
      </c>
      <c r="JW1156">
        <v>488.47</v>
      </c>
      <c r="JX1156">
        <v>379.081</v>
      </c>
      <c r="JY1156">
        <v>49.2476</v>
      </c>
      <c r="JZ1156">
        <v>56.9577</v>
      </c>
      <c r="KA1156">
        <v>30.0021</v>
      </c>
      <c r="KB1156">
        <v>56.247</v>
      </c>
      <c r="KC1156">
        <v>56.0484</v>
      </c>
      <c r="KD1156">
        <v>53.4619</v>
      </c>
      <c r="KE1156">
        <v>0</v>
      </c>
      <c r="KF1156">
        <v>100</v>
      </c>
      <c r="KG1156">
        <v>49.1954</v>
      </c>
      <c r="KH1156">
        <v>1407.59</v>
      </c>
      <c r="KI1156">
        <v>26.2864</v>
      </c>
      <c r="KJ1156">
        <v>92.273</v>
      </c>
      <c r="KK1156">
        <v>88.7534</v>
      </c>
    </row>
    <row r="1157" spans="1:297">
      <c r="A1157">
        <v>1141</v>
      </c>
      <c r="B1157">
        <v>1761427613</v>
      </c>
      <c r="C1157">
        <v>19432</v>
      </c>
      <c r="D1157" t="s">
        <v>2735</v>
      </c>
      <c r="E1157" t="s">
        <v>2736</v>
      </c>
      <c r="F1157">
        <v>5</v>
      </c>
      <c r="G1157" t="s">
        <v>2568</v>
      </c>
      <c r="H1157" t="s">
        <v>436</v>
      </c>
      <c r="I1157">
        <v>1761427604.84615</v>
      </c>
      <c r="J1157">
        <f>(K1157)/1000</f>
        <v>0</v>
      </c>
      <c r="K1157">
        <f>IF(DP1157, AN1157, AH1157)</f>
        <v>0</v>
      </c>
      <c r="L1157">
        <f>IF(DP1157, AI1157, AG1157)</f>
        <v>0</v>
      </c>
      <c r="M1157">
        <f>DR1157 - IF(AU1157&gt;1, L1157*DL1157*100.0/(AW1157), 0)</f>
        <v>0</v>
      </c>
      <c r="N1157">
        <f>((T1157-J1157/2)*M1157-L1157)/(T1157+J1157/2)</f>
        <v>0</v>
      </c>
      <c r="O1157">
        <f>N1157*(DY1157+DZ1157)/1000.0</f>
        <v>0</v>
      </c>
      <c r="P1157">
        <f>(DR1157 - IF(AU1157&gt;1, L1157*DL1157*100.0/(AW1157), 0))*(DY1157+DZ1157)/1000.0</f>
        <v>0</v>
      </c>
      <c r="Q1157">
        <f>2.0/((1/S1157-1/R1157)+SIGN(S1157)*SQRT((1/S1157-1/R1157)*(1/S1157-1/R1157) + 4*DM1157/((DM1157+1)*(DM1157+1))*(2*1/S1157*1/R1157-1/R1157*1/R1157)))</f>
        <v>0</v>
      </c>
      <c r="R1157">
        <f>IF(LEFT(DN1157,1)&lt;&gt;"0",IF(LEFT(DN1157,1)="1",3.0,DO1157),$D$5+$E$5*(EF1157*DY1157/($K$5*1000))+$F$5*(EF1157*DY1157/($K$5*1000))*MAX(MIN(DL1157,$J$5),$I$5)*MAX(MIN(DL1157,$J$5),$I$5)+$G$5*MAX(MIN(DL1157,$J$5),$I$5)*(EF1157*DY1157/($K$5*1000))+$H$5*(EF1157*DY1157/($K$5*1000))*(EF1157*DY1157/($K$5*1000)))</f>
        <v>0</v>
      </c>
      <c r="S1157">
        <f>J1157*(1000-(1000*0.61365*exp(17.502*W1157/(240.97+W1157))/(DY1157+DZ1157)+DT1157)/2)/(1000*0.61365*exp(17.502*W1157/(240.97+W1157))/(DY1157+DZ1157)-DT1157)</f>
        <v>0</v>
      </c>
      <c r="T1157">
        <f>1/((DM1157+1)/(Q1157/1.6)+1/(R1157/1.37)) + DM1157/((DM1157+1)/(Q1157/1.6) + DM1157/(R1157/1.37))</f>
        <v>0</v>
      </c>
      <c r="U1157">
        <f>(DH1157*DK1157)</f>
        <v>0</v>
      </c>
      <c r="V1157">
        <f>(EA1157+(U1157+2*0.95*5.67E-8*(((EA1157+$B$7)+273)^4-(EA1157+273)^4)-44100*J1157)/(1.84*29.3*R1157+8*0.95*5.67E-8*(EA1157+273)^3))</f>
        <v>0</v>
      </c>
      <c r="W1157">
        <f>($C$7*EB1157+$D$7*EC1157+$E$7*V1157)</f>
        <v>0</v>
      </c>
      <c r="X1157">
        <f>0.61365*exp(17.502*W1157/(240.97+W1157))</f>
        <v>0</v>
      </c>
      <c r="Y1157">
        <f>(Z1157/AA1157*100)</f>
        <v>0</v>
      </c>
      <c r="Z1157">
        <f>DT1157*(DY1157+DZ1157)/1000</f>
        <v>0</v>
      </c>
      <c r="AA1157">
        <f>0.61365*exp(17.502*EA1157/(240.97+EA1157))</f>
        <v>0</v>
      </c>
      <c r="AB1157">
        <f>(X1157-DT1157*(DY1157+DZ1157)/1000)</f>
        <v>0</v>
      </c>
      <c r="AC1157">
        <f>(-J1157*44100)</f>
        <v>0</v>
      </c>
      <c r="AD1157">
        <f>2*29.3*R1157*0.92*(EA1157-W1157)</f>
        <v>0</v>
      </c>
      <c r="AE1157">
        <f>2*0.95*5.67E-8*(((EA1157+$B$7)+273)^4-(W1157+273)^4)</f>
        <v>0</v>
      </c>
      <c r="AF1157">
        <f>U1157+AE1157+AC1157+AD1157</f>
        <v>0</v>
      </c>
      <c r="AG1157">
        <f>DX1157*AU1157*(DS1157-DR1157*(1000-AU1157*DU1157)/(1000-AU1157*DT1157))/(100*DL1157)</f>
        <v>0</v>
      </c>
      <c r="AH1157">
        <f>1000*DX1157*AU1157*(DT1157-DU1157)/(100*DL1157*(1000-AU1157*DT1157))</f>
        <v>0</v>
      </c>
      <c r="AI1157">
        <f>(AJ1157 - AK1157 - DY1157*1E3/(8.314*(EA1157+273.15)) * AM1157/DX1157 * AL1157) * DX1157/(100*DL1157) * (1000 - DU1157)/1000</f>
        <v>0</v>
      </c>
      <c r="AJ1157">
        <v>1423.80825313394</v>
      </c>
      <c r="AK1157">
        <v>1395.23145454545</v>
      </c>
      <c r="AL1157">
        <v>3.12899663293845</v>
      </c>
      <c r="AM1157">
        <v>65.4933450207612</v>
      </c>
      <c r="AN1157">
        <f>(AP1157 - AO1157 + DY1157*1E3/(8.314*(EA1157+273.15)) * AR1157/DX1157 * AQ1157) * DX1157/(100*DL1157) * 1000/(1000 - AP1157)</f>
        <v>0</v>
      </c>
      <c r="AO1157">
        <v>25.6762102933219</v>
      </c>
      <c r="AP1157">
        <v>57.4875290909091</v>
      </c>
      <c r="AQ1157">
        <v>-0.00522282684263529</v>
      </c>
      <c r="AR1157">
        <v>110.853086517706</v>
      </c>
      <c r="AS1157">
        <v>5</v>
      </c>
      <c r="AT1157">
        <v>1</v>
      </c>
      <c r="AU1157">
        <f>IF(AS1157*$H$13&gt;=AW1157,1.0,(AW1157/(AW1157-AS1157*$H$13)))</f>
        <v>0</v>
      </c>
      <c r="AV1157">
        <f>(AU1157-1)*100</f>
        <v>0</v>
      </c>
      <c r="AW1157">
        <f>MAX(0,($B$13+$C$13*EF1157)/(1+$D$13*EF1157)*DY1157/(EA1157+273)*$E$13)</f>
        <v>0</v>
      </c>
      <c r="AX1157" t="s">
        <v>437</v>
      </c>
      <c r="AY1157" t="s">
        <v>437</v>
      </c>
      <c r="AZ1157">
        <v>0</v>
      </c>
      <c r="BA1157">
        <v>0</v>
      </c>
      <c r="BB1157">
        <f>1-AZ1157/BA1157</f>
        <v>0</v>
      </c>
      <c r="BC1157">
        <v>0</v>
      </c>
      <c r="BD1157" t="s">
        <v>437</v>
      </c>
      <c r="BE1157" t="s">
        <v>437</v>
      </c>
      <c r="BF1157">
        <v>0</v>
      </c>
      <c r="BG1157">
        <v>0</v>
      </c>
      <c r="BH1157">
        <f>1-BF1157/BG1157</f>
        <v>0</v>
      </c>
      <c r="BI1157">
        <v>0.5</v>
      </c>
      <c r="BJ1157">
        <f>DI1157</f>
        <v>0</v>
      </c>
      <c r="BK1157">
        <f>L1157</f>
        <v>0</v>
      </c>
      <c r="BL1157">
        <f>BH1157*BI1157*BJ1157</f>
        <v>0</v>
      </c>
      <c r="BM1157">
        <f>(BK1157-BC1157)/BJ1157</f>
        <v>0</v>
      </c>
      <c r="BN1157">
        <f>(BA1157-BG1157)/BG1157</f>
        <v>0</v>
      </c>
      <c r="BO1157">
        <f>AZ1157/(BB1157+AZ1157/BG1157)</f>
        <v>0</v>
      </c>
      <c r="BP1157" t="s">
        <v>437</v>
      </c>
      <c r="BQ1157">
        <v>0</v>
      </c>
      <c r="BR1157">
        <f>IF(BQ1157&lt;&gt;0, BQ1157, BO1157)</f>
        <v>0</v>
      </c>
      <c r="BS1157">
        <f>1-BR1157/BG1157</f>
        <v>0</v>
      </c>
      <c r="BT1157">
        <f>(BG1157-BF1157)/(BG1157-BR1157)</f>
        <v>0</v>
      </c>
      <c r="BU1157">
        <f>(BA1157-BG1157)/(BA1157-BR1157)</f>
        <v>0</v>
      </c>
      <c r="BV1157">
        <f>(BG1157-BF1157)/(BG1157-AZ1157)</f>
        <v>0</v>
      </c>
      <c r="BW1157">
        <f>(BA1157-BG1157)/(BA1157-AZ1157)</f>
        <v>0</v>
      </c>
      <c r="BX1157">
        <f>(BT1157*BR1157/BF1157)</f>
        <v>0</v>
      </c>
      <c r="BY1157">
        <f>(1-BX1157)</f>
        <v>0</v>
      </c>
      <c r="DH1157">
        <f>$B$11*EG1157+$C$11*EH1157+$F$11*ES1157*(1-EV1157)</f>
        <v>0</v>
      </c>
      <c r="DI1157">
        <f>DH1157*DJ1157</f>
        <v>0</v>
      </c>
      <c r="DJ1157">
        <f>($B$11*$D$9+$C$11*$D$9+$F$11*((FF1157+EX1157)/MAX(FF1157+EX1157+FG1157, 0.1)*$I$9+FG1157/MAX(FF1157+EX1157+FG1157, 0.1)*$J$9))/($B$11+$C$11+$F$11)</f>
        <v>0</v>
      </c>
      <c r="DK1157">
        <f>($B$11*$K$9+$C$11*$K$9+$F$11*((FF1157+EX1157)/MAX(FF1157+EX1157+FG1157, 0.1)*$P$9+FG1157/MAX(FF1157+EX1157+FG1157, 0.1)*$Q$9))/($B$11+$C$11+$F$11)</f>
        <v>0</v>
      </c>
      <c r="DL1157">
        <v>6</v>
      </c>
      <c r="DM1157">
        <v>0.5</v>
      </c>
      <c r="DN1157" t="s">
        <v>438</v>
      </c>
      <c r="DO1157">
        <v>2</v>
      </c>
      <c r="DP1157" t="b">
        <v>1</v>
      </c>
      <c r="DQ1157">
        <v>1761427604.84615</v>
      </c>
      <c r="DR1157">
        <v>1293.23230769231</v>
      </c>
      <c r="DS1157">
        <v>1372.74923076923</v>
      </c>
      <c r="DT1157">
        <v>57.5154538461539</v>
      </c>
      <c r="DU1157">
        <v>25.6840384615385</v>
      </c>
      <c r="DV1157">
        <v>1292.13461538462</v>
      </c>
      <c r="DW1157">
        <v>57.5595615384615</v>
      </c>
      <c r="DX1157">
        <v>500.019538461539</v>
      </c>
      <c r="DY1157">
        <v>90.1862</v>
      </c>
      <c r="DZ1157">
        <v>0.0405294230769231</v>
      </c>
      <c r="EA1157">
        <v>52.1815923076923</v>
      </c>
      <c r="EB1157">
        <v>48.0458769230769</v>
      </c>
      <c r="EC1157">
        <v>999.9</v>
      </c>
      <c r="ED1157">
        <v>0</v>
      </c>
      <c r="EE1157">
        <v>0</v>
      </c>
      <c r="EF1157">
        <v>10004.6207692308</v>
      </c>
      <c r="EG1157">
        <v>0</v>
      </c>
      <c r="EH1157">
        <v>1207.90615384615</v>
      </c>
      <c r="EI1157">
        <v>-79.5189307692308</v>
      </c>
      <c r="EJ1157">
        <v>1372.15076923077</v>
      </c>
      <c r="EK1157">
        <v>1408.93615384615</v>
      </c>
      <c r="EL1157">
        <v>31.8314</v>
      </c>
      <c r="EM1157">
        <v>1372.74923076923</v>
      </c>
      <c r="EN1157">
        <v>25.6840384615385</v>
      </c>
      <c r="EO1157">
        <v>5.18709769230769</v>
      </c>
      <c r="EP1157">
        <v>2.31634461538462</v>
      </c>
      <c r="EQ1157">
        <v>33.4701076923077</v>
      </c>
      <c r="ER1157">
        <v>19.7905384615385</v>
      </c>
      <c r="ES1157">
        <v>1199.98307692308</v>
      </c>
      <c r="ET1157">
        <v>0.966993</v>
      </c>
      <c r="EU1157">
        <v>0.0330074</v>
      </c>
      <c r="EV1157">
        <v>0</v>
      </c>
      <c r="EW1157">
        <v>1005.42384615385</v>
      </c>
      <c r="EX1157">
        <v>5.00059</v>
      </c>
      <c r="EY1157">
        <v>13276.1615384615</v>
      </c>
      <c r="EZ1157">
        <v>10358.5461538462</v>
      </c>
      <c r="FA1157">
        <v>64.3893076923077</v>
      </c>
      <c r="FB1157">
        <v>65.5429230769231</v>
      </c>
      <c r="FC1157">
        <v>64.375</v>
      </c>
      <c r="FD1157">
        <v>65.3556153846154</v>
      </c>
      <c r="FE1157">
        <v>65.6393076923077</v>
      </c>
      <c r="FF1157">
        <v>1155.54307692308</v>
      </c>
      <c r="FG1157">
        <v>39.44</v>
      </c>
      <c r="FH1157">
        <v>0</v>
      </c>
      <c r="FI1157">
        <v>1761427573.9</v>
      </c>
      <c r="FJ1157">
        <v>0</v>
      </c>
      <c r="FK1157">
        <v>1005.5948</v>
      </c>
      <c r="FL1157">
        <v>9.09692305278904</v>
      </c>
      <c r="FM1157">
        <v>134.053845954411</v>
      </c>
      <c r="FN1157">
        <v>13278.752</v>
      </c>
      <c r="FO1157">
        <v>15</v>
      </c>
      <c r="FP1157">
        <v>0</v>
      </c>
      <c r="FQ1157" t="s">
        <v>439</v>
      </c>
      <c r="FR1157">
        <v>0</v>
      </c>
      <c r="FS1157">
        <v>0</v>
      </c>
      <c r="FT1157">
        <v>0</v>
      </c>
      <c r="FU1157">
        <v>0</v>
      </c>
      <c r="FV1157">
        <v>0</v>
      </c>
      <c r="FW1157">
        <v>0</v>
      </c>
      <c r="FX1157">
        <v>0</v>
      </c>
      <c r="FY1157">
        <v>0</v>
      </c>
      <c r="FZ1157">
        <v>0</v>
      </c>
      <c r="GA1157">
        <v>0</v>
      </c>
      <c r="GB1157">
        <v>0</v>
      </c>
      <c r="GC1157">
        <v>-79.2984047619048</v>
      </c>
      <c r="GD1157">
        <v>-1.04155324675337</v>
      </c>
      <c r="GE1157">
        <v>0.876629235019921</v>
      </c>
      <c r="GF1157">
        <v>0</v>
      </c>
      <c r="GG1157">
        <v>1004.97705882353</v>
      </c>
      <c r="GH1157">
        <v>9.32192513914343</v>
      </c>
      <c r="GI1157">
        <v>0.944150814883764</v>
      </c>
      <c r="GJ1157">
        <v>-1</v>
      </c>
      <c r="GK1157">
        <v>31.8346666666667</v>
      </c>
      <c r="GL1157">
        <v>-0.0917999999999992</v>
      </c>
      <c r="GM1157">
        <v>0.0106791444874637</v>
      </c>
      <c r="GN1157">
        <v>1</v>
      </c>
      <c r="GO1157">
        <v>1</v>
      </c>
      <c r="GP1157">
        <v>2</v>
      </c>
      <c r="GQ1157" t="s">
        <v>446</v>
      </c>
      <c r="GR1157">
        <v>3.12609</v>
      </c>
      <c r="GS1157">
        <v>2.71845</v>
      </c>
      <c r="GT1157">
        <v>0.186636</v>
      </c>
      <c r="GU1157">
        <v>0.193015</v>
      </c>
      <c r="GV1157">
        <v>0.178198</v>
      </c>
      <c r="GW1157">
        <v>0.101859</v>
      </c>
      <c r="GX1157">
        <v>28951.2</v>
      </c>
      <c r="GY1157">
        <v>30315.1</v>
      </c>
      <c r="GZ1157">
        <v>32368.6</v>
      </c>
      <c r="HA1157">
        <v>34183.9</v>
      </c>
      <c r="HB1157">
        <v>38325</v>
      </c>
      <c r="HC1157">
        <v>44322.1</v>
      </c>
      <c r="HD1157">
        <v>50928.4</v>
      </c>
      <c r="HE1157">
        <v>54864.2</v>
      </c>
      <c r="HF1157">
        <v>1.65307</v>
      </c>
      <c r="HG1157">
        <v>1.502</v>
      </c>
      <c r="HH1157">
        <v>-0.180792</v>
      </c>
      <c r="HI1157">
        <v>0</v>
      </c>
      <c r="HJ1157">
        <v>50.8881</v>
      </c>
      <c r="HK1157">
        <v>999.9</v>
      </c>
      <c r="HL1157">
        <v>55.726</v>
      </c>
      <c r="HM1157">
        <v>30.424</v>
      </c>
      <c r="HN1157">
        <v>26.973</v>
      </c>
      <c r="HO1157">
        <v>60.2071</v>
      </c>
      <c r="HP1157">
        <v>40.3726</v>
      </c>
      <c r="HQ1157">
        <v>1</v>
      </c>
      <c r="HR1157">
        <v>2.69053</v>
      </c>
      <c r="HS1157">
        <v>2.49174</v>
      </c>
      <c r="HT1157">
        <v>20.0931</v>
      </c>
      <c r="HU1157">
        <v>5.183</v>
      </c>
      <c r="HV1157">
        <v>12.0159</v>
      </c>
      <c r="HW1157">
        <v>4.9668</v>
      </c>
      <c r="HX1157">
        <v>3.29593</v>
      </c>
      <c r="HY1157">
        <v>9999</v>
      </c>
      <c r="HZ1157">
        <v>9999</v>
      </c>
      <c r="IA1157">
        <v>999.9</v>
      </c>
      <c r="IB1157">
        <v>9999</v>
      </c>
      <c r="IC1157">
        <v>1.86325</v>
      </c>
      <c r="ID1157">
        <v>1.86812</v>
      </c>
      <c r="IE1157">
        <v>1.86783</v>
      </c>
      <c r="IF1157">
        <v>1.86905</v>
      </c>
      <c r="IG1157">
        <v>1.86981</v>
      </c>
      <c r="IH1157">
        <v>1.86584</v>
      </c>
      <c r="II1157">
        <v>1.86695</v>
      </c>
      <c r="IJ1157">
        <v>1.86838</v>
      </c>
      <c r="IK1157">
        <v>5</v>
      </c>
      <c r="IL1157">
        <v>0</v>
      </c>
      <c r="IM1157">
        <v>0</v>
      </c>
      <c r="IN1157">
        <v>0</v>
      </c>
      <c r="IO1157" t="s">
        <v>441</v>
      </c>
      <c r="IP1157" t="s">
        <v>442</v>
      </c>
      <c r="IQ1157" t="s">
        <v>443</v>
      </c>
      <c r="IR1157" t="s">
        <v>443</v>
      </c>
      <c r="IS1157" t="s">
        <v>443</v>
      </c>
      <c r="IT1157" t="s">
        <v>443</v>
      </c>
      <c r="IU1157">
        <v>0</v>
      </c>
      <c r="IV1157">
        <v>100</v>
      </c>
      <c r="IW1157">
        <v>100</v>
      </c>
      <c r="IX1157">
        <v>1.09</v>
      </c>
      <c r="IY1157">
        <v>-0.0441</v>
      </c>
      <c r="IZ1157">
        <v>1.09748391826392</v>
      </c>
      <c r="JA1157">
        <v>0</v>
      </c>
      <c r="JB1157">
        <v>0</v>
      </c>
      <c r="JC1157">
        <v>0</v>
      </c>
      <c r="JD1157">
        <v>-0.0441141096964596</v>
      </c>
      <c r="JE1157">
        <v>0</v>
      </c>
      <c r="JF1157">
        <v>0</v>
      </c>
      <c r="JG1157">
        <v>0</v>
      </c>
      <c r="JH1157">
        <v>5</v>
      </c>
      <c r="JI1157">
        <v>2273</v>
      </c>
      <c r="JJ1157">
        <v>1</v>
      </c>
      <c r="JK1157">
        <v>24</v>
      </c>
      <c r="JL1157">
        <v>29357126.9</v>
      </c>
      <c r="JM1157">
        <v>29357126.9</v>
      </c>
      <c r="JN1157">
        <v>2.69409</v>
      </c>
      <c r="JO1157">
        <v>2.61719</v>
      </c>
      <c r="JP1157">
        <v>1.54785</v>
      </c>
      <c r="JQ1157">
        <v>2.31567</v>
      </c>
      <c r="JR1157">
        <v>1.64673</v>
      </c>
      <c r="JS1157">
        <v>2.24365</v>
      </c>
      <c r="JT1157">
        <v>34.3042</v>
      </c>
      <c r="JU1157">
        <v>24.1751</v>
      </c>
      <c r="JV1157">
        <v>18</v>
      </c>
      <c r="JW1157">
        <v>488.405</v>
      </c>
      <c r="JX1157">
        <v>378.959</v>
      </c>
      <c r="JY1157">
        <v>49.199</v>
      </c>
      <c r="JZ1157">
        <v>56.9721</v>
      </c>
      <c r="KA1157">
        <v>30.0023</v>
      </c>
      <c r="KB1157">
        <v>56.259</v>
      </c>
      <c r="KC1157">
        <v>56.0602</v>
      </c>
      <c r="KD1157">
        <v>53.9738</v>
      </c>
      <c r="KE1157">
        <v>0</v>
      </c>
      <c r="KF1157">
        <v>100</v>
      </c>
      <c r="KG1157">
        <v>49.1563</v>
      </c>
      <c r="KH1157">
        <v>1421.18</v>
      </c>
      <c r="KI1157">
        <v>26.2864</v>
      </c>
      <c r="KJ1157">
        <v>92.2693</v>
      </c>
      <c r="KK1157">
        <v>88.7481</v>
      </c>
    </row>
    <row r="1158" spans="1:297">
      <c r="A1158">
        <v>1142</v>
      </c>
      <c r="B1158">
        <v>1761427618</v>
      </c>
      <c r="C1158">
        <v>19437</v>
      </c>
      <c r="D1158" t="s">
        <v>2737</v>
      </c>
      <c r="E1158" t="s">
        <v>2738</v>
      </c>
      <c r="F1158">
        <v>5</v>
      </c>
      <c r="G1158" t="s">
        <v>2568</v>
      </c>
      <c r="H1158" t="s">
        <v>436</v>
      </c>
      <c r="I1158">
        <v>1761427609.84615</v>
      </c>
      <c r="J1158">
        <f>(K1158)/1000</f>
        <v>0</v>
      </c>
      <c r="K1158">
        <f>IF(DP1158, AN1158, AH1158)</f>
        <v>0</v>
      </c>
      <c r="L1158">
        <f>IF(DP1158, AI1158, AG1158)</f>
        <v>0</v>
      </c>
      <c r="M1158">
        <f>DR1158 - IF(AU1158&gt;1, L1158*DL1158*100.0/(AW1158), 0)</f>
        <v>0</v>
      </c>
      <c r="N1158">
        <f>((T1158-J1158/2)*M1158-L1158)/(T1158+J1158/2)</f>
        <v>0</v>
      </c>
      <c r="O1158">
        <f>N1158*(DY1158+DZ1158)/1000.0</f>
        <v>0</v>
      </c>
      <c r="P1158">
        <f>(DR1158 - IF(AU1158&gt;1, L1158*DL1158*100.0/(AW1158), 0))*(DY1158+DZ1158)/1000.0</f>
        <v>0</v>
      </c>
      <c r="Q1158">
        <f>2.0/((1/S1158-1/R1158)+SIGN(S1158)*SQRT((1/S1158-1/R1158)*(1/S1158-1/R1158) + 4*DM1158/((DM1158+1)*(DM1158+1))*(2*1/S1158*1/R1158-1/R1158*1/R1158)))</f>
        <v>0</v>
      </c>
      <c r="R1158">
        <f>IF(LEFT(DN1158,1)&lt;&gt;"0",IF(LEFT(DN1158,1)="1",3.0,DO1158),$D$5+$E$5*(EF1158*DY1158/($K$5*1000))+$F$5*(EF1158*DY1158/($K$5*1000))*MAX(MIN(DL1158,$J$5),$I$5)*MAX(MIN(DL1158,$J$5),$I$5)+$G$5*MAX(MIN(DL1158,$J$5),$I$5)*(EF1158*DY1158/($K$5*1000))+$H$5*(EF1158*DY1158/($K$5*1000))*(EF1158*DY1158/($K$5*1000)))</f>
        <v>0</v>
      </c>
      <c r="S1158">
        <f>J1158*(1000-(1000*0.61365*exp(17.502*W1158/(240.97+W1158))/(DY1158+DZ1158)+DT1158)/2)/(1000*0.61365*exp(17.502*W1158/(240.97+W1158))/(DY1158+DZ1158)-DT1158)</f>
        <v>0</v>
      </c>
      <c r="T1158">
        <f>1/((DM1158+1)/(Q1158/1.6)+1/(R1158/1.37)) + DM1158/((DM1158+1)/(Q1158/1.6) + DM1158/(R1158/1.37))</f>
        <v>0</v>
      </c>
      <c r="U1158">
        <f>(DH1158*DK1158)</f>
        <v>0</v>
      </c>
      <c r="V1158">
        <f>(EA1158+(U1158+2*0.95*5.67E-8*(((EA1158+$B$7)+273)^4-(EA1158+273)^4)-44100*J1158)/(1.84*29.3*R1158+8*0.95*5.67E-8*(EA1158+273)^3))</f>
        <v>0</v>
      </c>
      <c r="W1158">
        <f>($C$7*EB1158+$D$7*EC1158+$E$7*V1158)</f>
        <v>0</v>
      </c>
      <c r="X1158">
        <f>0.61365*exp(17.502*W1158/(240.97+W1158))</f>
        <v>0</v>
      </c>
      <c r="Y1158">
        <f>(Z1158/AA1158*100)</f>
        <v>0</v>
      </c>
      <c r="Z1158">
        <f>DT1158*(DY1158+DZ1158)/1000</f>
        <v>0</v>
      </c>
      <c r="AA1158">
        <f>0.61365*exp(17.502*EA1158/(240.97+EA1158))</f>
        <v>0</v>
      </c>
      <c r="AB1158">
        <f>(X1158-DT1158*(DY1158+DZ1158)/1000)</f>
        <v>0</v>
      </c>
      <c r="AC1158">
        <f>(-J1158*44100)</f>
        <v>0</v>
      </c>
      <c r="AD1158">
        <f>2*29.3*R1158*0.92*(EA1158-W1158)</f>
        <v>0</v>
      </c>
      <c r="AE1158">
        <f>2*0.95*5.67E-8*(((EA1158+$B$7)+273)^4-(W1158+273)^4)</f>
        <v>0</v>
      </c>
      <c r="AF1158">
        <f>U1158+AE1158+AC1158+AD1158</f>
        <v>0</v>
      </c>
      <c r="AG1158">
        <f>DX1158*AU1158*(DS1158-DR1158*(1000-AU1158*DU1158)/(1000-AU1158*DT1158))/(100*DL1158)</f>
        <v>0</v>
      </c>
      <c r="AH1158">
        <f>1000*DX1158*AU1158*(DT1158-DU1158)/(100*DL1158*(1000-AU1158*DT1158))</f>
        <v>0</v>
      </c>
      <c r="AI1158">
        <f>(AJ1158 - AK1158 - DY1158*1E3/(8.314*(EA1158+273.15)) * AM1158/DX1158 * AL1158) * DX1158/(100*DL1158) * (1000 - DU1158)/1000</f>
        <v>0</v>
      </c>
      <c r="AJ1158">
        <v>1442.81402278891</v>
      </c>
      <c r="AK1158">
        <v>1412.87896969697</v>
      </c>
      <c r="AL1158">
        <v>3.57533305045293</v>
      </c>
      <c r="AM1158">
        <v>65.4933450207612</v>
      </c>
      <c r="AN1158">
        <f>(AP1158 - AO1158 + DY1158*1E3/(8.314*(EA1158+273.15)) * AR1158/DX1158 * AQ1158) * DX1158/(100*DL1158) * 1000/(1000 - AP1158)</f>
        <v>0</v>
      </c>
      <c r="AO1158">
        <v>25.6737244856408</v>
      </c>
      <c r="AP1158">
        <v>57.4938866666666</v>
      </c>
      <c r="AQ1158">
        <v>0.000705476926519784</v>
      </c>
      <c r="AR1158">
        <v>110.853086517706</v>
      </c>
      <c r="AS1158">
        <v>5</v>
      </c>
      <c r="AT1158">
        <v>1</v>
      </c>
      <c r="AU1158">
        <f>IF(AS1158*$H$13&gt;=AW1158,1.0,(AW1158/(AW1158-AS1158*$H$13)))</f>
        <v>0</v>
      </c>
      <c r="AV1158">
        <f>(AU1158-1)*100</f>
        <v>0</v>
      </c>
      <c r="AW1158">
        <f>MAX(0,($B$13+$C$13*EF1158)/(1+$D$13*EF1158)*DY1158/(EA1158+273)*$E$13)</f>
        <v>0</v>
      </c>
      <c r="AX1158" t="s">
        <v>437</v>
      </c>
      <c r="AY1158" t="s">
        <v>437</v>
      </c>
      <c r="AZ1158">
        <v>0</v>
      </c>
      <c r="BA1158">
        <v>0</v>
      </c>
      <c r="BB1158">
        <f>1-AZ1158/BA1158</f>
        <v>0</v>
      </c>
      <c r="BC1158">
        <v>0</v>
      </c>
      <c r="BD1158" t="s">
        <v>437</v>
      </c>
      <c r="BE1158" t="s">
        <v>437</v>
      </c>
      <c r="BF1158">
        <v>0</v>
      </c>
      <c r="BG1158">
        <v>0</v>
      </c>
      <c r="BH1158">
        <f>1-BF1158/BG1158</f>
        <v>0</v>
      </c>
      <c r="BI1158">
        <v>0.5</v>
      </c>
      <c r="BJ1158">
        <f>DI1158</f>
        <v>0</v>
      </c>
      <c r="BK1158">
        <f>L1158</f>
        <v>0</v>
      </c>
      <c r="BL1158">
        <f>BH1158*BI1158*BJ1158</f>
        <v>0</v>
      </c>
      <c r="BM1158">
        <f>(BK1158-BC1158)/BJ1158</f>
        <v>0</v>
      </c>
      <c r="BN1158">
        <f>(BA1158-BG1158)/BG1158</f>
        <v>0</v>
      </c>
      <c r="BO1158">
        <f>AZ1158/(BB1158+AZ1158/BG1158)</f>
        <v>0</v>
      </c>
      <c r="BP1158" t="s">
        <v>437</v>
      </c>
      <c r="BQ1158">
        <v>0</v>
      </c>
      <c r="BR1158">
        <f>IF(BQ1158&lt;&gt;0, BQ1158, BO1158)</f>
        <v>0</v>
      </c>
      <c r="BS1158">
        <f>1-BR1158/BG1158</f>
        <v>0</v>
      </c>
      <c r="BT1158">
        <f>(BG1158-BF1158)/(BG1158-BR1158)</f>
        <v>0</v>
      </c>
      <c r="BU1158">
        <f>(BA1158-BG1158)/(BA1158-BR1158)</f>
        <v>0</v>
      </c>
      <c r="BV1158">
        <f>(BG1158-BF1158)/(BG1158-AZ1158)</f>
        <v>0</v>
      </c>
      <c r="BW1158">
        <f>(BA1158-BG1158)/(BA1158-AZ1158)</f>
        <v>0</v>
      </c>
      <c r="BX1158">
        <f>(BT1158*BR1158/BF1158)</f>
        <v>0</v>
      </c>
      <c r="BY1158">
        <f>(1-BX1158)</f>
        <v>0</v>
      </c>
      <c r="DH1158">
        <f>$B$11*EG1158+$C$11*EH1158+$F$11*ES1158*(1-EV1158)</f>
        <v>0</v>
      </c>
      <c r="DI1158">
        <f>DH1158*DJ1158</f>
        <v>0</v>
      </c>
      <c r="DJ1158">
        <f>($B$11*$D$9+$C$11*$D$9+$F$11*((FF1158+EX1158)/MAX(FF1158+EX1158+FG1158, 0.1)*$I$9+FG1158/MAX(FF1158+EX1158+FG1158, 0.1)*$J$9))/($B$11+$C$11+$F$11)</f>
        <v>0</v>
      </c>
      <c r="DK1158">
        <f>($B$11*$K$9+$C$11*$K$9+$F$11*((FF1158+EX1158)/MAX(FF1158+EX1158+FG1158, 0.1)*$P$9+FG1158/MAX(FF1158+EX1158+FG1158, 0.1)*$Q$9))/($B$11+$C$11+$F$11)</f>
        <v>0</v>
      </c>
      <c r="DL1158">
        <v>6</v>
      </c>
      <c r="DM1158">
        <v>0.5</v>
      </c>
      <c r="DN1158" t="s">
        <v>438</v>
      </c>
      <c r="DO1158">
        <v>2</v>
      </c>
      <c r="DP1158" t="b">
        <v>1</v>
      </c>
      <c r="DQ1158">
        <v>1761427609.84615</v>
      </c>
      <c r="DR1158">
        <v>1308.92384615385</v>
      </c>
      <c r="DS1158">
        <v>1389.01846153846</v>
      </c>
      <c r="DT1158">
        <v>57.5023615384615</v>
      </c>
      <c r="DU1158">
        <v>25.6788</v>
      </c>
      <c r="DV1158">
        <v>1307.82615384615</v>
      </c>
      <c r="DW1158">
        <v>57.5464692307692</v>
      </c>
      <c r="DX1158">
        <v>500.009538461538</v>
      </c>
      <c r="DY1158">
        <v>90.1858615384615</v>
      </c>
      <c r="DZ1158">
        <v>0.0403739538461538</v>
      </c>
      <c r="EA1158">
        <v>52.1739615384615</v>
      </c>
      <c r="EB1158">
        <v>48.0421538461538</v>
      </c>
      <c r="EC1158">
        <v>999.9</v>
      </c>
      <c r="ED1158">
        <v>0</v>
      </c>
      <c r="EE1158">
        <v>0</v>
      </c>
      <c r="EF1158">
        <v>10003.7976923077</v>
      </c>
      <c r="EG1158">
        <v>0</v>
      </c>
      <c r="EH1158">
        <v>1207.85153846154</v>
      </c>
      <c r="EI1158">
        <v>-80.0959307692308</v>
      </c>
      <c r="EJ1158">
        <v>1388.78153846154</v>
      </c>
      <c r="EK1158">
        <v>1425.62692307692</v>
      </c>
      <c r="EL1158">
        <v>31.8235461538462</v>
      </c>
      <c r="EM1158">
        <v>1389.01846153846</v>
      </c>
      <c r="EN1158">
        <v>25.6788</v>
      </c>
      <c r="EO1158">
        <v>5.18589769230769</v>
      </c>
      <c r="EP1158">
        <v>2.31586461538462</v>
      </c>
      <c r="EQ1158">
        <v>33.4659692307692</v>
      </c>
      <c r="ER1158">
        <v>19.7871923076923</v>
      </c>
      <c r="ES1158">
        <v>1199.97076923077</v>
      </c>
      <c r="ET1158">
        <v>0.966993</v>
      </c>
      <c r="EU1158">
        <v>0.0330074</v>
      </c>
      <c r="EV1158">
        <v>0</v>
      </c>
      <c r="EW1158">
        <v>1006.14769230769</v>
      </c>
      <c r="EX1158">
        <v>5.00059</v>
      </c>
      <c r="EY1158">
        <v>13287.0692307692</v>
      </c>
      <c r="EZ1158">
        <v>10358.4384615385</v>
      </c>
      <c r="FA1158">
        <v>64.4083846153846</v>
      </c>
      <c r="FB1158">
        <v>65.562</v>
      </c>
      <c r="FC1158">
        <v>64.3940769230769</v>
      </c>
      <c r="FD1158">
        <v>65.3845384615385</v>
      </c>
      <c r="FE1158">
        <v>65.6583846153846</v>
      </c>
      <c r="FF1158">
        <v>1155.53076923077</v>
      </c>
      <c r="FG1158">
        <v>39.44</v>
      </c>
      <c r="FH1158">
        <v>0</v>
      </c>
      <c r="FI1158">
        <v>1761427578.7</v>
      </c>
      <c r="FJ1158">
        <v>0</v>
      </c>
      <c r="FK1158">
        <v>1006.31</v>
      </c>
      <c r="FL1158">
        <v>8.88384614938235</v>
      </c>
      <c r="FM1158">
        <v>127.961538470703</v>
      </c>
      <c r="FN1158">
        <v>13289.152</v>
      </c>
      <c r="FO1158">
        <v>15</v>
      </c>
      <c r="FP1158">
        <v>0</v>
      </c>
      <c r="FQ1158" t="s">
        <v>439</v>
      </c>
      <c r="FR1158">
        <v>0</v>
      </c>
      <c r="FS1158">
        <v>0</v>
      </c>
      <c r="FT1158">
        <v>0</v>
      </c>
      <c r="FU1158">
        <v>0</v>
      </c>
      <c r="FV1158">
        <v>0</v>
      </c>
      <c r="FW1158">
        <v>0</v>
      </c>
      <c r="FX1158">
        <v>0</v>
      </c>
      <c r="FY1158">
        <v>0</v>
      </c>
      <c r="FZ1158">
        <v>0</v>
      </c>
      <c r="GA1158">
        <v>0</v>
      </c>
      <c r="GB1158">
        <v>0</v>
      </c>
      <c r="GC1158">
        <v>-80.222415</v>
      </c>
      <c r="GD1158">
        <v>-5.97249473684203</v>
      </c>
      <c r="GE1158">
        <v>1.32904404677761</v>
      </c>
      <c r="GF1158">
        <v>0</v>
      </c>
      <c r="GG1158">
        <v>1005.74235294118</v>
      </c>
      <c r="GH1158">
        <v>9.01359816337216</v>
      </c>
      <c r="GI1158">
        <v>0.908107465859727</v>
      </c>
      <c r="GJ1158">
        <v>-1</v>
      </c>
      <c r="GK1158">
        <v>31.82756</v>
      </c>
      <c r="GL1158">
        <v>-0.101169924812049</v>
      </c>
      <c r="GM1158">
        <v>0.0108526678747671</v>
      </c>
      <c r="GN1158">
        <v>0</v>
      </c>
      <c r="GO1158">
        <v>0</v>
      </c>
      <c r="GP1158">
        <v>2</v>
      </c>
      <c r="GQ1158" t="s">
        <v>473</v>
      </c>
      <c r="GR1158">
        <v>3.12634</v>
      </c>
      <c r="GS1158">
        <v>2.71838</v>
      </c>
      <c r="GT1158">
        <v>0.188123</v>
      </c>
      <c r="GU1158">
        <v>0.194411</v>
      </c>
      <c r="GV1158">
        <v>0.1782</v>
      </c>
      <c r="GW1158">
        <v>0.101852</v>
      </c>
      <c r="GX1158">
        <v>28896.4</v>
      </c>
      <c r="GY1158">
        <v>30260.4</v>
      </c>
      <c r="GZ1158">
        <v>32367.2</v>
      </c>
      <c r="HA1158">
        <v>34182.1</v>
      </c>
      <c r="HB1158">
        <v>38323.8</v>
      </c>
      <c r="HC1158">
        <v>44320.7</v>
      </c>
      <c r="HD1158">
        <v>50926.3</v>
      </c>
      <c r="HE1158">
        <v>54861.8</v>
      </c>
      <c r="HF1158">
        <v>1.653</v>
      </c>
      <c r="HG1158">
        <v>1.50185</v>
      </c>
      <c r="HH1158">
        <v>-0.182558</v>
      </c>
      <c r="HI1158">
        <v>0</v>
      </c>
      <c r="HJ1158">
        <v>50.9062</v>
      </c>
      <c r="HK1158">
        <v>999.9</v>
      </c>
      <c r="HL1158">
        <v>55.701</v>
      </c>
      <c r="HM1158">
        <v>30.424</v>
      </c>
      <c r="HN1158">
        <v>26.9618</v>
      </c>
      <c r="HO1158">
        <v>60.4871</v>
      </c>
      <c r="HP1158">
        <v>40.2764</v>
      </c>
      <c r="HQ1158">
        <v>1</v>
      </c>
      <c r="HR1158">
        <v>2.69249</v>
      </c>
      <c r="HS1158">
        <v>2.49736</v>
      </c>
      <c r="HT1158">
        <v>20.0931</v>
      </c>
      <c r="HU1158">
        <v>5.1827</v>
      </c>
      <c r="HV1158">
        <v>12.0159</v>
      </c>
      <c r="HW1158">
        <v>4.96695</v>
      </c>
      <c r="HX1158">
        <v>3.296</v>
      </c>
      <c r="HY1158">
        <v>9999</v>
      </c>
      <c r="HZ1158">
        <v>9999</v>
      </c>
      <c r="IA1158">
        <v>999.9</v>
      </c>
      <c r="IB1158">
        <v>9999</v>
      </c>
      <c r="IC1158">
        <v>1.86325</v>
      </c>
      <c r="ID1158">
        <v>1.86813</v>
      </c>
      <c r="IE1158">
        <v>1.86783</v>
      </c>
      <c r="IF1158">
        <v>1.86905</v>
      </c>
      <c r="IG1158">
        <v>1.86981</v>
      </c>
      <c r="IH1158">
        <v>1.86586</v>
      </c>
      <c r="II1158">
        <v>1.86696</v>
      </c>
      <c r="IJ1158">
        <v>1.86837</v>
      </c>
      <c r="IK1158">
        <v>5</v>
      </c>
      <c r="IL1158">
        <v>0</v>
      </c>
      <c r="IM1158">
        <v>0</v>
      </c>
      <c r="IN1158">
        <v>0</v>
      </c>
      <c r="IO1158" t="s">
        <v>441</v>
      </c>
      <c r="IP1158" t="s">
        <v>442</v>
      </c>
      <c r="IQ1158" t="s">
        <v>443</v>
      </c>
      <c r="IR1158" t="s">
        <v>443</v>
      </c>
      <c r="IS1158" t="s">
        <v>443</v>
      </c>
      <c r="IT1158" t="s">
        <v>443</v>
      </c>
      <c r="IU1158">
        <v>0</v>
      </c>
      <c r="IV1158">
        <v>100</v>
      </c>
      <c r="IW1158">
        <v>100</v>
      </c>
      <c r="IX1158">
        <v>1.1</v>
      </c>
      <c r="IY1158">
        <v>-0.0441</v>
      </c>
      <c r="IZ1158">
        <v>1.09748391826392</v>
      </c>
      <c r="JA1158">
        <v>0</v>
      </c>
      <c r="JB1158">
        <v>0</v>
      </c>
      <c r="JC1158">
        <v>0</v>
      </c>
      <c r="JD1158">
        <v>-0.0441141096964596</v>
      </c>
      <c r="JE1158">
        <v>0</v>
      </c>
      <c r="JF1158">
        <v>0</v>
      </c>
      <c r="JG1158">
        <v>0</v>
      </c>
      <c r="JH1158">
        <v>5</v>
      </c>
      <c r="JI1158">
        <v>2273</v>
      </c>
      <c r="JJ1158">
        <v>1</v>
      </c>
      <c r="JK1158">
        <v>24</v>
      </c>
      <c r="JL1158">
        <v>29357127</v>
      </c>
      <c r="JM1158">
        <v>29357127</v>
      </c>
      <c r="JN1158">
        <v>2.71606</v>
      </c>
      <c r="JO1158">
        <v>2.6001</v>
      </c>
      <c r="JP1158">
        <v>1.54785</v>
      </c>
      <c r="JQ1158">
        <v>2.31567</v>
      </c>
      <c r="JR1158">
        <v>1.64551</v>
      </c>
      <c r="JS1158">
        <v>2.36572</v>
      </c>
      <c r="JT1158">
        <v>34.3042</v>
      </c>
      <c r="JU1158">
        <v>24.1838</v>
      </c>
      <c r="JV1158">
        <v>18</v>
      </c>
      <c r="JW1158">
        <v>488.402</v>
      </c>
      <c r="JX1158">
        <v>378.913</v>
      </c>
      <c r="JY1158">
        <v>49.1525</v>
      </c>
      <c r="JZ1158">
        <v>56.9879</v>
      </c>
      <c r="KA1158">
        <v>30.0021</v>
      </c>
      <c r="KB1158">
        <v>56.2686</v>
      </c>
      <c r="KC1158">
        <v>56.0716</v>
      </c>
      <c r="KD1158">
        <v>54.4988</v>
      </c>
      <c r="KE1158">
        <v>0</v>
      </c>
      <c r="KF1158">
        <v>100</v>
      </c>
      <c r="KG1158">
        <v>49.1237</v>
      </c>
      <c r="KH1158">
        <v>1441.74</v>
      </c>
      <c r="KI1158">
        <v>26.2864</v>
      </c>
      <c r="KJ1158">
        <v>92.2654</v>
      </c>
      <c r="KK1158">
        <v>88.7439</v>
      </c>
    </row>
    <row r="1159" spans="1:297">
      <c r="A1159">
        <v>1143</v>
      </c>
      <c r="B1159">
        <v>1761427623</v>
      </c>
      <c r="C1159">
        <v>19442</v>
      </c>
      <c r="D1159" t="s">
        <v>2739</v>
      </c>
      <c r="E1159" t="s">
        <v>2740</v>
      </c>
      <c r="F1159">
        <v>5</v>
      </c>
      <c r="G1159" t="s">
        <v>2568</v>
      </c>
      <c r="H1159" t="s">
        <v>436</v>
      </c>
      <c r="I1159">
        <v>1761427614.84615</v>
      </c>
      <c r="J1159">
        <f>(K1159)/1000</f>
        <v>0</v>
      </c>
      <c r="K1159">
        <f>IF(DP1159, AN1159, AH1159)</f>
        <v>0</v>
      </c>
      <c r="L1159">
        <f>IF(DP1159, AI1159, AG1159)</f>
        <v>0</v>
      </c>
      <c r="M1159">
        <f>DR1159 - IF(AU1159&gt;1, L1159*DL1159*100.0/(AW1159), 0)</f>
        <v>0</v>
      </c>
      <c r="N1159">
        <f>((T1159-J1159/2)*M1159-L1159)/(T1159+J1159/2)</f>
        <v>0</v>
      </c>
      <c r="O1159">
        <f>N1159*(DY1159+DZ1159)/1000.0</f>
        <v>0</v>
      </c>
      <c r="P1159">
        <f>(DR1159 - IF(AU1159&gt;1, L1159*DL1159*100.0/(AW1159), 0))*(DY1159+DZ1159)/1000.0</f>
        <v>0</v>
      </c>
      <c r="Q1159">
        <f>2.0/((1/S1159-1/R1159)+SIGN(S1159)*SQRT((1/S1159-1/R1159)*(1/S1159-1/R1159) + 4*DM1159/((DM1159+1)*(DM1159+1))*(2*1/S1159*1/R1159-1/R1159*1/R1159)))</f>
        <v>0</v>
      </c>
      <c r="R1159">
        <f>IF(LEFT(DN1159,1)&lt;&gt;"0",IF(LEFT(DN1159,1)="1",3.0,DO1159),$D$5+$E$5*(EF1159*DY1159/($K$5*1000))+$F$5*(EF1159*DY1159/($K$5*1000))*MAX(MIN(DL1159,$J$5),$I$5)*MAX(MIN(DL1159,$J$5),$I$5)+$G$5*MAX(MIN(DL1159,$J$5),$I$5)*(EF1159*DY1159/($K$5*1000))+$H$5*(EF1159*DY1159/($K$5*1000))*(EF1159*DY1159/($K$5*1000)))</f>
        <v>0</v>
      </c>
      <c r="S1159">
        <f>J1159*(1000-(1000*0.61365*exp(17.502*W1159/(240.97+W1159))/(DY1159+DZ1159)+DT1159)/2)/(1000*0.61365*exp(17.502*W1159/(240.97+W1159))/(DY1159+DZ1159)-DT1159)</f>
        <v>0</v>
      </c>
      <c r="T1159">
        <f>1/((DM1159+1)/(Q1159/1.6)+1/(R1159/1.37)) + DM1159/((DM1159+1)/(Q1159/1.6) + DM1159/(R1159/1.37))</f>
        <v>0</v>
      </c>
      <c r="U1159">
        <f>(DH1159*DK1159)</f>
        <v>0</v>
      </c>
      <c r="V1159">
        <f>(EA1159+(U1159+2*0.95*5.67E-8*(((EA1159+$B$7)+273)^4-(EA1159+273)^4)-44100*J1159)/(1.84*29.3*R1159+8*0.95*5.67E-8*(EA1159+273)^3))</f>
        <v>0</v>
      </c>
      <c r="W1159">
        <f>($C$7*EB1159+$D$7*EC1159+$E$7*V1159)</f>
        <v>0</v>
      </c>
      <c r="X1159">
        <f>0.61365*exp(17.502*W1159/(240.97+W1159))</f>
        <v>0</v>
      </c>
      <c r="Y1159">
        <f>(Z1159/AA1159*100)</f>
        <v>0</v>
      </c>
      <c r="Z1159">
        <f>DT1159*(DY1159+DZ1159)/1000</f>
        <v>0</v>
      </c>
      <c r="AA1159">
        <f>0.61365*exp(17.502*EA1159/(240.97+EA1159))</f>
        <v>0</v>
      </c>
      <c r="AB1159">
        <f>(X1159-DT1159*(DY1159+DZ1159)/1000)</f>
        <v>0</v>
      </c>
      <c r="AC1159">
        <f>(-J1159*44100)</f>
        <v>0</v>
      </c>
      <c r="AD1159">
        <f>2*29.3*R1159*0.92*(EA1159-W1159)</f>
        <v>0</v>
      </c>
      <c r="AE1159">
        <f>2*0.95*5.67E-8*(((EA1159+$B$7)+273)^4-(W1159+273)^4)</f>
        <v>0</v>
      </c>
      <c r="AF1159">
        <f>U1159+AE1159+AC1159+AD1159</f>
        <v>0</v>
      </c>
      <c r="AG1159">
        <f>DX1159*AU1159*(DS1159-DR1159*(1000-AU1159*DU1159)/(1000-AU1159*DT1159))/(100*DL1159)</f>
        <v>0</v>
      </c>
      <c r="AH1159">
        <f>1000*DX1159*AU1159*(DT1159-DU1159)/(100*DL1159*(1000-AU1159*DT1159))</f>
        <v>0</v>
      </c>
      <c r="AI1159">
        <f>(AJ1159 - AK1159 - DY1159*1E3/(8.314*(EA1159+273.15)) * AM1159/DX1159 * AL1159) * DX1159/(100*DL1159) * (1000 - DU1159)/1000</f>
        <v>0</v>
      </c>
      <c r="AJ1159">
        <v>1458.79355119108</v>
      </c>
      <c r="AK1159">
        <v>1429.35157575758</v>
      </c>
      <c r="AL1159">
        <v>3.25603861014746</v>
      </c>
      <c r="AM1159">
        <v>65.4933450207612</v>
      </c>
      <c r="AN1159">
        <f>(AP1159 - AO1159 + DY1159*1E3/(8.314*(EA1159+273.15)) * AR1159/DX1159 * AQ1159) * DX1159/(100*DL1159) * 1000/(1000 - AP1159)</f>
        <v>0</v>
      </c>
      <c r="AO1159">
        <v>25.6673280728262</v>
      </c>
      <c r="AP1159">
        <v>57.5003763636364</v>
      </c>
      <c r="AQ1159">
        <v>0.000590402423527957</v>
      </c>
      <c r="AR1159">
        <v>110.853086517706</v>
      </c>
      <c r="AS1159">
        <v>5</v>
      </c>
      <c r="AT1159">
        <v>1</v>
      </c>
      <c r="AU1159">
        <f>IF(AS1159*$H$13&gt;=AW1159,1.0,(AW1159/(AW1159-AS1159*$H$13)))</f>
        <v>0</v>
      </c>
      <c r="AV1159">
        <f>(AU1159-1)*100</f>
        <v>0</v>
      </c>
      <c r="AW1159">
        <f>MAX(0,($B$13+$C$13*EF1159)/(1+$D$13*EF1159)*DY1159/(EA1159+273)*$E$13)</f>
        <v>0</v>
      </c>
      <c r="AX1159" t="s">
        <v>437</v>
      </c>
      <c r="AY1159" t="s">
        <v>437</v>
      </c>
      <c r="AZ1159">
        <v>0</v>
      </c>
      <c r="BA1159">
        <v>0</v>
      </c>
      <c r="BB1159">
        <f>1-AZ1159/BA1159</f>
        <v>0</v>
      </c>
      <c r="BC1159">
        <v>0</v>
      </c>
      <c r="BD1159" t="s">
        <v>437</v>
      </c>
      <c r="BE1159" t="s">
        <v>437</v>
      </c>
      <c r="BF1159">
        <v>0</v>
      </c>
      <c r="BG1159">
        <v>0</v>
      </c>
      <c r="BH1159">
        <f>1-BF1159/BG1159</f>
        <v>0</v>
      </c>
      <c r="BI1159">
        <v>0.5</v>
      </c>
      <c r="BJ1159">
        <f>DI1159</f>
        <v>0</v>
      </c>
      <c r="BK1159">
        <f>L1159</f>
        <v>0</v>
      </c>
      <c r="BL1159">
        <f>BH1159*BI1159*BJ1159</f>
        <v>0</v>
      </c>
      <c r="BM1159">
        <f>(BK1159-BC1159)/BJ1159</f>
        <v>0</v>
      </c>
      <c r="BN1159">
        <f>(BA1159-BG1159)/BG1159</f>
        <v>0</v>
      </c>
      <c r="BO1159">
        <f>AZ1159/(BB1159+AZ1159/BG1159)</f>
        <v>0</v>
      </c>
      <c r="BP1159" t="s">
        <v>437</v>
      </c>
      <c r="BQ1159">
        <v>0</v>
      </c>
      <c r="BR1159">
        <f>IF(BQ1159&lt;&gt;0, BQ1159, BO1159)</f>
        <v>0</v>
      </c>
      <c r="BS1159">
        <f>1-BR1159/BG1159</f>
        <v>0</v>
      </c>
      <c r="BT1159">
        <f>(BG1159-BF1159)/(BG1159-BR1159)</f>
        <v>0</v>
      </c>
      <c r="BU1159">
        <f>(BA1159-BG1159)/(BA1159-BR1159)</f>
        <v>0</v>
      </c>
      <c r="BV1159">
        <f>(BG1159-BF1159)/(BG1159-AZ1159)</f>
        <v>0</v>
      </c>
      <c r="BW1159">
        <f>(BA1159-BG1159)/(BA1159-AZ1159)</f>
        <v>0</v>
      </c>
      <c r="BX1159">
        <f>(BT1159*BR1159/BF1159)</f>
        <v>0</v>
      </c>
      <c r="BY1159">
        <f>(1-BX1159)</f>
        <v>0</v>
      </c>
      <c r="DH1159">
        <f>$B$11*EG1159+$C$11*EH1159+$F$11*ES1159*(1-EV1159)</f>
        <v>0</v>
      </c>
      <c r="DI1159">
        <f>DH1159*DJ1159</f>
        <v>0</v>
      </c>
      <c r="DJ1159">
        <f>($B$11*$D$9+$C$11*$D$9+$F$11*((FF1159+EX1159)/MAX(FF1159+EX1159+FG1159, 0.1)*$I$9+FG1159/MAX(FF1159+EX1159+FG1159, 0.1)*$J$9))/($B$11+$C$11+$F$11)</f>
        <v>0</v>
      </c>
      <c r="DK1159">
        <f>($B$11*$K$9+$C$11*$K$9+$F$11*((FF1159+EX1159)/MAX(FF1159+EX1159+FG1159, 0.1)*$P$9+FG1159/MAX(FF1159+EX1159+FG1159, 0.1)*$Q$9))/($B$11+$C$11+$F$11)</f>
        <v>0</v>
      </c>
      <c r="DL1159">
        <v>6</v>
      </c>
      <c r="DM1159">
        <v>0.5</v>
      </c>
      <c r="DN1159" t="s">
        <v>438</v>
      </c>
      <c r="DO1159">
        <v>2</v>
      </c>
      <c r="DP1159" t="b">
        <v>1</v>
      </c>
      <c r="DQ1159">
        <v>1761427614.84615</v>
      </c>
      <c r="DR1159">
        <v>1324.56</v>
      </c>
      <c r="DS1159">
        <v>1405.31923076923</v>
      </c>
      <c r="DT1159">
        <v>57.4962384615385</v>
      </c>
      <c r="DU1159">
        <v>25.6737923076923</v>
      </c>
      <c r="DV1159">
        <v>1323.46461538462</v>
      </c>
      <c r="DW1159">
        <v>57.5403461538461</v>
      </c>
      <c r="DX1159">
        <v>499.995615384615</v>
      </c>
      <c r="DY1159">
        <v>90.1855692307692</v>
      </c>
      <c r="DZ1159">
        <v>0.0404119153846154</v>
      </c>
      <c r="EA1159">
        <v>52.1678076923077</v>
      </c>
      <c r="EB1159">
        <v>48.0296230769231</v>
      </c>
      <c r="EC1159">
        <v>999.9</v>
      </c>
      <c r="ED1159">
        <v>0</v>
      </c>
      <c r="EE1159">
        <v>0</v>
      </c>
      <c r="EF1159">
        <v>9999.55769230769</v>
      </c>
      <c r="EG1159">
        <v>0</v>
      </c>
      <c r="EH1159">
        <v>1207.80538461538</v>
      </c>
      <c r="EI1159">
        <v>-80.7602230769231</v>
      </c>
      <c r="EJ1159">
        <v>1405.36384615385</v>
      </c>
      <c r="EK1159">
        <v>1442.35076923077</v>
      </c>
      <c r="EL1159">
        <v>31.8224461538462</v>
      </c>
      <c r="EM1159">
        <v>1405.31923076923</v>
      </c>
      <c r="EN1159">
        <v>25.6737923076923</v>
      </c>
      <c r="EO1159">
        <v>5.18532923076923</v>
      </c>
      <c r="EP1159">
        <v>2.31540384615385</v>
      </c>
      <c r="EQ1159">
        <v>33.4640076923077</v>
      </c>
      <c r="ER1159">
        <v>19.7839769230769</v>
      </c>
      <c r="ES1159">
        <v>1199.98230769231</v>
      </c>
      <c r="ET1159">
        <v>0.966993615384615</v>
      </c>
      <c r="EU1159">
        <v>0.0330067538461539</v>
      </c>
      <c r="EV1159">
        <v>0</v>
      </c>
      <c r="EW1159">
        <v>1006.85230769231</v>
      </c>
      <c r="EX1159">
        <v>5.00059</v>
      </c>
      <c r="EY1159">
        <v>13298.1923076923</v>
      </c>
      <c r="EZ1159">
        <v>10358.5384615385</v>
      </c>
      <c r="FA1159">
        <v>64.4274615384615</v>
      </c>
      <c r="FB1159">
        <v>65.5765384615385</v>
      </c>
      <c r="FC1159">
        <v>64.4131538461538</v>
      </c>
      <c r="FD1159">
        <v>65.4036153846154</v>
      </c>
      <c r="FE1159">
        <v>65.6774615384615</v>
      </c>
      <c r="FF1159">
        <v>1155.54230769231</v>
      </c>
      <c r="FG1159">
        <v>39.44</v>
      </c>
      <c r="FH1159">
        <v>0</v>
      </c>
      <c r="FI1159">
        <v>1761427583.5</v>
      </c>
      <c r="FJ1159">
        <v>0</v>
      </c>
      <c r="FK1159">
        <v>1007.0132</v>
      </c>
      <c r="FL1159">
        <v>8.5884615263878</v>
      </c>
      <c r="FM1159">
        <v>128.584615219551</v>
      </c>
      <c r="FN1159">
        <v>13299.7</v>
      </c>
      <c r="FO1159">
        <v>15</v>
      </c>
      <c r="FP1159">
        <v>0</v>
      </c>
      <c r="FQ1159" t="s">
        <v>439</v>
      </c>
      <c r="FR1159">
        <v>0</v>
      </c>
      <c r="FS1159">
        <v>0</v>
      </c>
      <c r="FT1159">
        <v>0</v>
      </c>
      <c r="FU1159">
        <v>0</v>
      </c>
      <c r="FV1159">
        <v>0</v>
      </c>
      <c r="FW1159">
        <v>0</v>
      </c>
      <c r="FX1159">
        <v>0</v>
      </c>
      <c r="FY1159">
        <v>0</v>
      </c>
      <c r="FZ1159">
        <v>0</v>
      </c>
      <c r="GA1159">
        <v>0</v>
      </c>
      <c r="GB1159">
        <v>0</v>
      </c>
      <c r="GC1159">
        <v>-80.4014428571429</v>
      </c>
      <c r="GD1159">
        <v>-10.4828961038961</v>
      </c>
      <c r="GE1159">
        <v>1.39895642383254</v>
      </c>
      <c r="GF1159">
        <v>0</v>
      </c>
      <c r="GG1159">
        <v>1006.51470588235</v>
      </c>
      <c r="GH1159">
        <v>8.6716577461681</v>
      </c>
      <c r="GI1159">
        <v>0.873017873592774</v>
      </c>
      <c r="GJ1159">
        <v>-1</v>
      </c>
      <c r="GK1159">
        <v>31.8242380952381</v>
      </c>
      <c r="GL1159">
        <v>-0.0207506493506275</v>
      </c>
      <c r="GM1159">
        <v>0.00733747563899431</v>
      </c>
      <c r="GN1159">
        <v>1</v>
      </c>
      <c r="GO1159">
        <v>1</v>
      </c>
      <c r="GP1159">
        <v>2</v>
      </c>
      <c r="GQ1159" t="s">
        <v>446</v>
      </c>
      <c r="GR1159">
        <v>3.12618</v>
      </c>
      <c r="GS1159">
        <v>2.71847</v>
      </c>
      <c r="GT1159">
        <v>0.189494</v>
      </c>
      <c r="GU1159">
        <v>0.195902</v>
      </c>
      <c r="GV1159">
        <v>0.17819</v>
      </c>
      <c r="GW1159">
        <v>0.101823</v>
      </c>
      <c r="GX1159">
        <v>28845.7</v>
      </c>
      <c r="GY1159">
        <v>30202.1</v>
      </c>
      <c r="GZ1159">
        <v>32365.8</v>
      </c>
      <c r="HA1159">
        <v>34180.3</v>
      </c>
      <c r="HB1159">
        <v>38323.2</v>
      </c>
      <c r="HC1159">
        <v>44320</v>
      </c>
      <c r="HD1159">
        <v>50924.5</v>
      </c>
      <c r="HE1159">
        <v>54859.1</v>
      </c>
      <c r="HF1159">
        <v>1.65282</v>
      </c>
      <c r="HG1159">
        <v>1.5021</v>
      </c>
      <c r="HH1159">
        <v>-0.184957</v>
      </c>
      <c r="HI1159">
        <v>0</v>
      </c>
      <c r="HJ1159">
        <v>50.9222</v>
      </c>
      <c r="HK1159">
        <v>999.9</v>
      </c>
      <c r="HL1159">
        <v>55.701</v>
      </c>
      <c r="HM1159">
        <v>30.424</v>
      </c>
      <c r="HN1159">
        <v>26.9643</v>
      </c>
      <c r="HO1159">
        <v>60.3471</v>
      </c>
      <c r="HP1159">
        <v>40.4808</v>
      </c>
      <c r="HQ1159">
        <v>1</v>
      </c>
      <c r="HR1159">
        <v>2.69474</v>
      </c>
      <c r="HS1159">
        <v>2.47414</v>
      </c>
      <c r="HT1159">
        <v>20.0935</v>
      </c>
      <c r="HU1159">
        <v>5.18165</v>
      </c>
      <c r="HV1159">
        <v>12.0159</v>
      </c>
      <c r="HW1159">
        <v>4.96685</v>
      </c>
      <c r="HX1159">
        <v>3.29593</v>
      </c>
      <c r="HY1159">
        <v>9999</v>
      </c>
      <c r="HZ1159">
        <v>9999</v>
      </c>
      <c r="IA1159">
        <v>999.9</v>
      </c>
      <c r="IB1159">
        <v>9999</v>
      </c>
      <c r="IC1159">
        <v>1.86325</v>
      </c>
      <c r="ID1159">
        <v>1.86813</v>
      </c>
      <c r="IE1159">
        <v>1.86783</v>
      </c>
      <c r="IF1159">
        <v>1.86905</v>
      </c>
      <c r="IG1159">
        <v>1.86981</v>
      </c>
      <c r="IH1159">
        <v>1.86585</v>
      </c>
      <c r="II1159">
        <v>1.86699</v>
      </c>
      <c r="IJ1159">
        <v>1.86839</v>
      </c>
      <c r="IK1159">
        <v>5</v>
      </c>
      <c r="IL1159">
        <v>0</v>
      </c>
      <c r="IM1159">
        <v>0</v>
      </c>
      <c r="IN1159">
        <v>0</v>
      </c>
      <c r="IO1159" t="s">
        <v>441</v>
      </c>
      <c r="IP1159" t="s">
        <v>442</v>
      </c>
      <c r="IQ1159" t="s">
        <v>443</v>
      </c>
      <c r="IR1159" t="s">
        <v>443</v>
      </c>
      <c r="IS1159" t="s">
        <v>443</v>
      </c>
      <c r="IT1159" t="s">
        <v>443</v>
      </c>
      <c r="IU1159">
        <v>0</v>
      </c>
      <c r="IV1159">
        <v>100</v>
      </c>
      <c r="IW1159">
        <v>100</v>
      </c>
      <c r="IX1159">
        <v>1.09</v>
      </c>
      <c r="IY1159">
        <v>-0.0441</v>
      </c>
      <c r="IZ1159">
        <v>1.09748391826392</v>
      </c>
      <c r="JA1159">
        <v>0</v>
      </c>
      <c r="JB1159">
        <v>0</v>
      </c>
      <c r="JC1159">
        <v>0</v>
      </c>
      <c r="JD1159">
        <v>-0.0441141096964596</v>
      </c>
      <c r="JE1159">
        <v>0</v>
      </c>
      <c r="JF1159">
        <v>0</v>
      </c>
      <c r="JG1159">
        <v>0</v>
      </c>
      <c r="JH1159">
        <v>5</v>
      </c>
      <c r="JI1159">
        <v>2273</v>
      </c>
      <c r="JJ1159">
        <v>1</v>
      </c>
      <c r="JK1159">
        <v>24</v>
      </c>
      <c r="JL1159">
        <v>29357127.1</v>
      </c>
      <c r="JM1159">
        <v>29357127.1</v>
      </c>
      <c r="JN1159">
        <v>2.74658</v>
      </c>
      <c r="JO1159">
        <v>2.60742</v>
      </c>
      <c r="JP1159">
        <v>1.54785</v>
      </c>
      <c r="JQ1159">
        <v>2.31445</v>
      </c>
      <c r="JR1159">
        <v>1.64673</v>
      </c>
      <c r="JS1159">
        <v>2.39014</v>
      </c>
      <c r="JT1159">
        <v>34.3042</v>
      </c>
      <c r="JU1159">
        <v>24.1838</v>
      </c>
      <c r="JV1159">
        <v>18</v>
      </c>
      <c r="JW1159">
        <v>488.344</v>
      </c>
      <c r="JX1159">
        <v>379.115</v>
      </c>
      <c r="JY1159">
        <v>49.114</v>
      </c>
      <c r="JZ1159">
        <v>57.0036</v>
      </c>
      <c r="KA1159">
        <v>30.0021</v>
      </c>
      <c r="KB1159">
        <v>56.2819</v>
      </c>
      <c r="KC1159">
        <v>56.0828</v>
      </c>
      <c r="KD1159">
        <v>55.0157</v>
      </c>
      <c r="KE1159">
        <v>0</v>
      </c>
      <c r="KF1159">
        <v>100</v>
      </c>
      <c r="KG1159">
        <v>49.1062</v>
      </c>
      <c r="KH1159">
        <v>1455.34</v>
      </c>
      <c r="KI1159">
        <v>26.2864</v>
      </c>
      <c r="KJ1159">
        <v>92.2619</v>
      </c>
      <c r="KK1159">
        <v>88.7395</v>
      </c>
    </row>
    <row r="1160" spans="1:297">
      <c r="A1160">
        <v>1144</v>
      </c>
      <c r="B1160">
        <v>1761427628</v>
      </c>
      <c r="C1160">
        <v>19447</v>
      </c>
      <c r="D1160" t="s">
        <v>2741</v>
      </c>
      <c r="E1160" t="s">
        <v>2742</v>
      </c>
      <c r="F1160">
        <v>5</v>
      </c>
      <c r="G1160" t="s">
        <v>2568</v>
      </c>
      <c r="H1160" t="s">
        <v>436</v>
      </c>
      <c r="I1160">
        <v>1761427619.84615</v>
      </c>
      <c r="J1160">
        <f>(K1160)/1000</f>
        <v>0</v>
      </c>
      <c r="K1160">
        <f>IF(DP1160, AN1160, AH1160)</f>
        <v>0</v>
      </c>
      <c r="L1160">
        <f>IF(DP1160, AI1160, AG1160)</f>
        <v>0</v>
      </c>
      <c r="M1160">
        <f>DR1160 - IF(AU1160&gt;1, L1160*DL1160*100.0/(AW1160), 0)</f>
        <v>0</v>
      </c>
      <c r="N1160">
        <f>((T1160-J1160/2)*M1160-L1160)/(T1160+J1160/2)</f>
        <v>0</v>
      </c>
      <c r="O1160">
        <f>N1160*(DY1160+DZ1160)/1000.0</f>
        <v>0</v>
      </c>
      <c r="P1160">
        <f>(DR1160 - IF(AU1160&gt;1, L1160*DL1160*100.0/(AW1160), 0))*(DY1160+DZ1160)/1000.0</f>
        <v>0</v>
      </c>
      <c r="Q1160">
        <f>2.0/((1/S1160-1/R1160)+SIGN(S1160)*SQRT((1/S1160-1/R1160)*(1/S1160-1/R1160) + 4*DM1160/((DM1160+1)*(DM1160+1))*(2*1/S1160*1/R1160-1/R1160*1/R1160)))</f>
        <v>0</v>
      </c>
      <c r="R1160">
        <f>IF(LEFT(DN1160,1)&lt;&gt;"0",IF(LEFT(DN1160,1)="1",3.0,DO1160),$D$5+$E$5*(EF1160*DY1160/($K$5*1000))+$F$5*(EF1160*DY1160/($K$5*1000))*MAX(MIN(DL1160,$J$5),$I$5)*MAX(MIN(DL1160,$J$5),$I$5)+$G$5*MAX(MIN(DL1160,$J$5),$I$5)*(EF1160*DY1160/($K$5*1000))+$H$5*(EF1160*DY1160/($K$5*1000))*(EF1160*DY1160/($K$5*1000)))</f>
        <v>0</v>
      </c>
      <c r="S1160">
        <f>J1160*(1000-(1000*0.61365*exp(17.502*W1160/(240.97+W1160))/(DY1160+DZ1160)+DT1160)/2)/(1000*0.61365*exp(17.502*W1160/(240.97+W1160))/(DY1160+DZ1160)-DT1160)</f>
        <v>0</v>
      </c>
      <c r="T1160">
        <f>1/((DM1160+1)/(Q1160/1.6)+1/(R1160/1.37)) + DM1160/((DM1160+1)/(Q1160/1.6) + DM1160/(R1160/1.37))</f>
        <v>0</v>
      </c>
      <c r="U1160">
        <f>(DH1160*DK1160)</f>
        <v>0</v>
      </c>
      <c r="V1160">
        <f>(EA1160+(U1160+2*0.95*5.67E-8*(((EA1160+$B$7)+273)^4-(EA1160+273)^4)-44100*J1160)/(1.84*29.3*R1160+8*0.95*5.67E-8*(EA1160+273)^3))</f>
        <v>0</v>
      </c>
      <c r="W1160">
        <f>($C$7*EB1160+$D$7*EC1160+$E$7*V1160)</f>
        <v>0</v>
      </c>
      <c r="X1160">
        <f>0.61365*exp(17.502*W1160/(240.97+W1160))</f>
        <v>0</v>
      </c>
      <c r="Y1160">
        <f>(Z1160/AA1160*100)</f>
        <v>0</v>
      </c>
      <c r="Z1160">
        <f>DT1160*(DY1160+DZ1160)/1000</f>
        <v>0</v>
      </c>
      <c r="AA1160">
        <f>0.61365*exp(17.502*EA1160/(240.97+EA1160))</f>
        <v>0</v>
      </c>
      <c r="AB1160">
        <f>(X1160-DT1160*(DY1160+DZ1160)/1000)</f>
        <v>0</v>
      </c>
      <c r="AC1160">
        <f>(-J1160*44100)</f>
        <v>0</v>
      </c>
      <c r="AD1160">
        <f>2*29.3*R1160*0.92*(EA1160-W1160)</f>
        <v>0</v>
      </c>
      <c r="AE1160">
        <f>2*0.95*5.67E-8*(((EA1160+$B$7)+273)^4-(W1160+273)^4)</f>
        <v>0</v>
      </c>
      <c r="AF1160">
        <f>U1160+AE1160+AC1160+AD1160</f>
        <v>0</v>
      </c>
      <c r="AG1160">
        <f>DX1160*AU1160*(DS1160-DR1160*(1000-AU1160*DU1160)/(1000-AU1160*DT1160))/(100*DL1160)</f>
        <v>0</v>
      </c>
      <c r="AH1160">
        <f>1000*DX1160*AU1160*(DT1160-DU1160)/(100*DL1160*(1000-AU1160*DT1160))</f>
        <v>0</v>
      </c>
      <c r="AI1160">
        <f>(AJ1160 - AK1160 - DY1160*1E3/(8.314*(EA1160+273.15)) * AM1160/DX1160 * AL1160) * DX1160/(100*DL1160) * (1000 - DU1160)/1000</f>
        <v>0</v>
      </c>
      <c r="AJ1160">
        <v>1477.7336484691</v>
      </c>
      <c r="AK1160">
        <v>1447.53121212121</v>
      </c>
      <c r="AL1160">
        <v>3.67587771831451</v>
      </c>
      <c r="AM1160">
        <v>65.4933450207612</v>
      </c>
      <c r="AN1160">
        <f>(AP1160 - AO1160 + DY1160*1E3/(8.314*(EA1160+273.15)) * AR1160/DX1160 * AQ1160) * DX1160/(100*DL1160) * 1000/(1000 - AP1160)</f>
        <v>0</v>
      </c>
      <c r="AO1160">
        <v>25.6628858699125</v>
      </c>
      <c r="AP1160">
        <v>57.4685193939394</v>
      </c>
      <c r="AQ1160">
        <v>-0.00680450907908778</v>
      </c>
      <c r="AR1160">
        <v>110.853086517706</v>
      </c>
      <c r="AS1160">
        <v>5</v>
      </c>
      <c r="AT1160">
        <v>1</v>
      </c>
      <c r="AU1160">
        <f>IF(AS1160*$H$13&gt;=AW1160,1.0,(AW1160/(AW1160-AS1160*$H$13)))</f>
        <v>0</v>
      </c>
      <c r="AV1160">
        <f>(AU1160-1)*100</f>
        <v>0</v>
      </c>
      <c r="AW1160">
        <f>MAX(0,($B$13+$C$13*EF1160)/(1+$D$13*EF1160)*DY1160/(EA1160+273)*$E$13)</f>
        <v>0</v>
      </c>
      <c r="AX1160" t="s">
        <v>437</v>
      </c>
      <c r="AY1160" t="s">
        <v>437</v>
      </c>
      <c r="AZ1160">
        <v>0</v>
      </c>
      <c r="BA1160">
        <v>0</v>
      </c>
      <c r="BB1160">
        <f>1-AZ1160/BA1160</f>
        <v>0</v>
      </c>
      <c r="BC1160">
        <v>0</v>
      </c>
      <c r="BD1160" t="s">
        <v>437</v>
      </c>
      <c r="BE1160" t="s">
        <v>437</v>
      </c>
      <c r="BF1160">
        <v>0</v>
      </c>
      <c r="BG1160">
        <v>0</v>
      </c>
      <c r="BH1160">
        <f>1-BF1160/BG1160</f>
        <v>0</v>
      </c>
      <c r="BI1160">
        <v>0.5</v>
      </c>
      <c r="BJ1160">
        <f>DI1160</f>
        <v>0</v>
      </c>
      <c r="BK1160">
        <f>L1160</f>
        <v>0</v>
      </c>
      <c r="BL1160">
        <f>BH1160*BI1160*BJ1160</f>
        <v>0</v>
      </c>
      <c r="BM1160">
        <f>(BK1160-BC1160)/BJ1160</f>
        <v>0</v>
      </c>
      <c r="BN1160">
        <f>(BA1160-BG1160)/BG1160</f>
        <v>0</v>
      </c>
      <c r="BO1160">
        <f>AZ1160/(BB1160+AZ1160/BG1160)</f>
        <v>0</v>
      </c>
      <c r="BP1160" t="s">
        <v>437</v>
      </c>
      <c r="BQ1160">
        <v>0</v>
      </c>
      <c r="BR1160">
        <f>IF(BQ1160&lt;&gt;0, BQ1160, BO1160)</f>
        <v>0</v>
      </c>
      <c r="BS1160">
        <f>1-BR1160/BG1160</f>
        <v>0</v>
      </c>
      <c r="BT1160">
        <f>(BG1160-BF1160)/(BG1160-BR1160)</f>
        <v>0</v>
      </c>
      <c r="BU1160">
        <f>(BA1160-BG1160)/(BA1160-BR1160)</f>
        <v>0</v>
      </c>
      <c r="BV1160">
        <f>(BG1160-BF1160)/(BG1160-AZ1160)</f>
        <v>0</v>
      </c>
      <c r="BW1160">
        <f>(BA1160-BG1160)/(BA1160-AZ1160)</f>
        <v>0</v>
      </c>
      <c r="BX1160">
        <f>(BT1160*BR1160/BF1160)</f>
        <v>0</v>
      </c>
      <c r="BY1160">
        <f>(1-BX1160)</f>
        <v>0</v>
      </c>
      <c r="DH1160">
        <f>$B$11*EG1160+$C$11*EH1160+$F$11*ES1160*(1-EV1160)</f>
        <v>0</v>
      </c>
      <c r="DI1160">
        <f>DH1160*DJ1160</f>
        <v>0</v>
      </c>
      <c r="DJ1160">
        <f>($B$11*$D$9+$C$11*$D$9+$F$11*((FF1160+EX1160)/MAX(FF1160+EX1160+FG1160, 0.1)*$I$9+FG1160/MAX(FF1160+EX1160+FG1160, 0.1)*$J$9))/($B$11+$C$11+$F$11)</f>
        <v>0</v>
      </c>
      <c r="DK1160">
        <f>($B$11*$K$9+$C$11*$K$9+$F$11*((FF1160+EX1160)/MAX(FF1160+EX1160+FG1160, 0.1)*$P$9+FG1160/MAX(FF1160+EX1160+FG1160, 0.1)*$Q$9))/($B$11+$C$11+$F$11)</f>
        <v>0</v>
      </c>
      <c r="DL1160">
        <v>6</v>
      </c>
      <c r="DM1160">
        <v>0.5</v>
      </c>
      <c r="DN1160" t="s">
        <v>438</v>
      </c>
      <c r="DO1160">
        <v>2</v>
      </c>
      <c r="DP1160" t="b">
        <v>1</v>
      </c>
      <c r="DQ1160">
        <v>1761427619.84615</v>
      </c>
      <c r="DR1160">
        <v>1340.61923076923</v>
      </c>
      <c r="DS1160">
        <v>1422.87538461538</v>
      </c>
      <c r="DT1160">
        <v>57.4894076923077</v>
      </c>
      <c r="DU1160">
        <v>25.6692</v>
      </c>
      <c r="DV1160">
        <v>1339.52307692308</v>
      </c>
      <c r="DW1160">
        <v>57.5335153846154</v>
      </c>
      <c r="DX1160">
        <v>499.996153846154</v>
      </c>
      <c r="DY1160">
        <v>90.1850538461538</v>
      </c>
      <c r="DZ1160">
        <v>0.0404429461538461</v>
      </c>
      <c r="EA1160">
        <v>52.1615923076923</v>
      </c>
      <c r="EB1160">
        <v>48.0192538461539</v>
      </c>
      <c r="EC1160">
        <v>999.9</v>
      </c>
      <c r="ED1160">
        <v>0</v>
      </c>
      <c r="EE1160">
        <v>0</v>
      </c>
      <c r="EF1160">
        <v>10005.6676923077</v>
      </c>
      <c r="EG1160">
        <v>0</v>
      </c>
      <c r="EH1160">
        <v>1207.76153846154</v>
      </c>
      <c r="EI1160">
        <v>-82.2571230769231</v>
      </c>
      <c r="EJ1160">
        <v>1422.39230769231</v>
      </c>
      <c r="EK1160">
        <v>1460.36307692308</v>
      </c>
      <c r="EL1160">
        <v>31.8202153846154</v>
      </c>
      <c r="EM1160">
        <v>1422.87538461538</v>
      </c>
      <c r="EN1160">
        <v>25.6692</v>
      </c>
      <c r="EO1160">
        <v>5.18468461538462</v>
      </c>
      <c r="EP1160">
        <v>2.31497692307692</v>
      </c>
      <c r="EQ1160">
        <v>33.4617923076923</v>
      </c>
      <c r="ER1160">
        <v>19.7809923076923</v>
      </c>
      <c r="ES1160">
        <v>1199.99538461538</v>
      </c>
      <c r="ET1160">
        <v>0.966994230769231</v>
      </c>
      <c r="EU1160">
        <v>0.0330061076923077</v>
      </c>
      <c r="EV1160">
        <v>0</v>
      </c>
      <c r="EW1160">
        <v>1007.70461538462</v>
      </c>
      <c r="EX1160">
        <v>5.00059</v>
      </c>
      <c r="EY1160">
        <v>13309.0307692308</v>
      </c>
      <c r="EZ1160">
        <v>10358.6461538462</v>
      </c>
      <c r="FA1160">
        <v>64.437</v>
      </c>
      <c r="FB1160">
        <v>65.5959230769231</v>
      </c>
      <c r="FC1160">
        <v>64.4322307692308</v>
      </c>
      <c r="FD1160">
        <v>65.4226923076923</v>
      </c>
      <c r="FE1160">
        <v>65.687</v>
      </c>
      <c r="FF1160">
        <v>1155.55538461538</v>
      </c>
      <c r="FG1160">
        <v>39.44</v>
      </c>
      <c r="FH1160">
        <v>0</v>
      </c>
      <c r="FI1160">
        <v>1761427588.9</v>
      </c>
      <c r="FJ1160">
        <v>0</v>
      </c>
      <c r="FK1160">
        <v>1007.78884615385</v>
      </c>
      <c r="FL1160">
        <v>9.34256412007383</v>
      </c>
      <c r="FM1160">
        <v>132.988034169159</v>
      </c>
      <c r="FN1160">
        <v>13310.9884615385</v>
      </c>
      <c r="FO1160">
        <v>15</v>
      </c>
      <c r="FP1160">
        <v>0</v>
      </c>
      <c r="FQ1160" t="s">
        <v>439</v>
      </c>
      <c r="FR1160">
        <v>0</v>
      </c>
      <c r="FS1160">
        <v>0</v>
      </c>
      <c r="FT1160">
        <v>0</v>
      </c>
      <c r="FU1160">
        <v>0</v>
      </c>
      <c r="FV1160">
        <v>0</v>
      </c>
      <c r="FW1160">
        <v>0</v>
      </c>
      <c r="FX1160">
        <v>0</v>
      </c>
      <c r="FY1160">
        <v>0</v>
      </c>
      <c r="FZ1160">
        <v>0</v>
      </c>
      <c r="GA1160">
        <v>0</v>
      </c>
      <c r="GB1160">
        <v>0</v>
      </c>
      <c r="GC1160">
        <v>-81.628115</v>
      </c>
      <c r="GD1160">
        <v>-14.4906000000002</v>
      </c>
      <c r="GE1160">
        <v>1.69032994006348</v>
      </c>
      <c r="GF1160">
        <v>0</v>
      </c>
      <c r="GG1160">
        <v>1007.24058823529</v>
      </c>
      <c r="GH1160">
        <v>9.20244462088634</v>
      </c>
      <c r="GI1160">
        <v>0.923503371682334</v>
      </c>
      <c r="GJ1160">
        <v>-1</v>
      </c>
      <c r="GK1160">
        <v>31.819965</v>
      </c>
      <c r="GL1160">
        <v>0.000816541353338227</v>
      </c>
      <c r="GM1160">
        <v>0.00640751706981732</v>
      </c>
      <c r="GN1160">
        <v>1</v>
      </c>
      <c r="GO1160">
        <v>1</v>
      </c>
      <c r="GP1160">
        <v>2</v>
      </c>
      <c r="GQ1160" t="s">
        <v>446</v>
      </c>
      <c r="GR1160">
        <v>3.12623</v>
      </c>
      <c r="GS1160">
        <v>2.71844</v>
      </c>
      <c r="GT1160">
        <v>0.190994</v>
      </c>
      <c r="GU1160">
        <v>0.197296</v>
      </c>
      <c r="GV1160">
        <v>0.178143</v>
      </c>
      <c r="GW1160">
        <v>0.101809</v>
      </c>
      <c r="GX1160">
        <v>28790.5</v>
      </c>
      <c r="GY1160">
        <v>30147.4</v>
      </c>
      <c r="GZ1160">
        <v>32364.5</v>
      </c>
      <c r="HA1160">
        <v>34178.4</v>
      </c>
      <c r="HB1160">
        <v>38324.2</v>
      </c>
      <c r="HC1160">
        <v>44318.6</v>
      </c>
      <c r="HD1160">
        <v>50922.8</v>
      </c>
      <c r="HE1160">
        <v>54856.3</v>
      </c>
      <c r="HF1160">
        <v>1.6527</v>
      </c>
      <c r="HG1160">
        <v>1.50168</v>
      </c>
      <c r="HH1160">
        <v>-0.18499</v>
      </c>
      <c r="HI1160">
        <v>0</v>
      </c>
      <c r="HJ1160">
        <v>50.9368</v>
      </c>
      <c r="HK1160">
        <v>999.9</v>
      </c>
      <c r="HL1160">
        <v>55.701</v>
      </c>
      <c r="HM1160">
        <v>30.424</v>
      </c>
      <c r="HN1160">
        <v>26.9615</v>
      </c>
      <c r="HO1160">
        <v>59.9071</v>
      </c>
      <c r="HP1160">
        <v>40.3886</v>
      </c>
      <c r="HQ1160">
        <v>1</v>
      </c>
      <c r="HR1160">
        <v>2.69625</v>
      </c>
      <c r="HS1160">
        <v>2.42447</v>
      </c>
      <c r="HT1160">
        <v>20.0942</v>
      </c>
      <c r="HU1160">
        <v>5.18195</v>
      </c>
      <c r="HV1160">
        <v>12.0159</v>
      </c>
      <c r="HW1160">
        <v>4.9671</v>
      </c>
      <c r="HX1160">
        <v>3.29593</v>
      </c>
      <c r="HY1160">
        <v>9999</v>
      </c>
      <c r="HZ1160">
        <v>9999</v>
      </c>
      <c r="IA1160">
        <v>999.9</v>
      </c>
      <c r="IB1160">
        <v>9999</v>
      </c>
      <c r="IC1160">
        <v>1.86325</v>
      </c>
      <c r="ID1160">
        <v>1.86812</v>
      </c>
      <c r="IE1160">
        <v>1.86783</v>
      </c>
      <c r="IF1160">
        <v>1.86905</v>
      </c>
      <c r="IG1160">
        <v>1.86981</v>
      </c>
      <c r="IH1160">
        <v>1.86586</v>
      </c>
      <c r="II1160">
        <v>1.86695</v>
      </c>
      <c r="IJ1160">
        <v>1.86835</v>
      </c>
      <c r="IK1160">
        <v>5</v>
      </c>
      <c r="IL1160">
        <v>0</v>
      </c>
      <c r="IM1160">
        <v>0</v>
      </c>
      <c r="IN1160">
        <v>0</v>
      </c>
      <c r="IO1160" t="s">
        <v>441</v>
      </c>
      <c r="IP1160" t="s">
        <v>442</v>
      </c>
      <c r="IQ1160" t="s">
        <v>443</v>
      </c>
      <c r="IR1160" t="s">
        <v>443</v>
      </c>
      <c r="IS1160" t="s">
        <v>443</v>
      </c>
      <c r="IT1160" t="s">
        <v>443</v>
      </c>
      <c r="IU1160">
        <v>0</v>
      </c>
      <c r="IV1160">
        <v>100</v>
      </c>
      <c r="IW1160">
        <v>100</v>
      </c>
      <c r="IX1160">
        <v>1.09</v>
      </c>
      <c r="IY1160">
        <v>-0.0441</v>
      </c>
      <c r="IZ1160">
        <v>1.09748391826392</v>
      </c>
      <c r="JA1160">
        <v>0</v>
      </c>
      <c r="JB1160">
        <v>0</v>
      </c>
      <c r="JC1160">
        <v>0</v>
      </c>
      <c r="JD1160">
        <v>-0.0441141096964596</v>
      </c>
      <c r="JE1160">
        <v>0</v>
      </c>
      <c r="JF1160">
        <v>0</v>
      </c>
      <c r="JG1160">
        <v>0</v>
      </c>
      <c r="JH1160">
        <v>5</v>
      </c>
      <c r="JI1160">
        <v>2273</v>
      </c>
      <c r="JJ1160">
        <v>1</v>
      </c>
      <c r="JK1160">
        <v>24</v>
      </c>
      <c r="JL1160">
        <v>29357127.1</v>
      </c>
      <c r="JM1160">
        <v>29357127.1</v>
      </c>
      <c r="JN1160">
        <v>2.76855</v>
      </c>
      <c r="JO1160">
        <v>2.61353</v>
      </c>
      <c r="JP1160">
        <v>1.54785</v>
      </c>
      <c r="JQ1160">
        <v>2.31445</v>
      </c>
      <c r="JR1160">
        <v>1.64673</v>
      </c>
      <c r="JS1160">
        <v>2.32666</v>
      </c>
      <c r="JT1160">
        <v>34.3042</v>
      </c>
      <c r="JU1160">
        <v>24.1751</v>
      </c>
      <c r="JV1160">
        <v>18</v>
      </c>
      <c r="JW1160">
        <v>488.311</v>
      </c>
      <c r="JX1160">
        <v>378.896</v>
      </c>
      <c r="JY1160">
        <v>49.0925</v>
      </c>
      <c r="JZ1160">
        <v>57.0182</v>
      </c>
      <c r="KA1160">
        <v>30.0018</v>
      </c>
      <c r="KB1160">
        <v>56.2928</v>
      </c>
      <c r="KC1160">
        <v>56.0939</v>
      </c>
      <c r="KD1160">
        <v>55.5425</v>
      </c>
      <c r="KE1160">
        <v>0</v>
      </c>
      <c r="KF1160">
        <v>100</v>
      </c>
      <c r="KG1160">
        <v>49.1005</v>
      </c>
      <c r="KH1160">
        <v>1475.86</v>
      </c>
      <c r="KI1160">
        <v>26.2864</v>
      </c>
      <c r="KJ1160">
        <v>92.2585</v>
      </c>
      <c r="KK1160">
        <v>88.7348</v>
      </c>
    </row>
    <row r="1161" spans="1:297">
      <c r="A1161">
        <v>1145</v>
      </c>
      <c r="B1161">
        <v>1761427633</v>
      </c>
      <c r="C1161">
        <v>19452</v>
      </c>
      <c r="D1161" t="s">
        <v>2743</v>
      </c>
      <c r="E1161" t="s">
        <v>2744</v>
      </c>
      <c r="F1161">
        <v>5</v>
      </c>
      <c r="G1161" t="s">
        <v>2568</v>
      </c>
      <c r="H1161" t="s">
        <v>436</v>
      </c>
      <c r="I1161">
        <v>1761427624.84615</v>
      </c>
      <c r="J1161">
        <f>(K1161)/1000</f>
        <v>0</v>
      </c>
      <c r="K1161">
        <f>IF(DP1161, AN1161, AH1161)</f>
        <v>0</v>
      </c>
      <c r="L1161">
        <f>IF(DP1161, AI1161, AG1161)</f>
        <v>0</v>
      </c>
      <c r="M1161">
        <f>DR1161 - IF(AU1161&gt;1, L1161*DL1161*100.0/(AW1161), 0)</f>
        <v>0</v>
      </c>
      <c r="N1161">
        <f>((T1161-J1161/2)*M1161-L1161)/(T1161+J1161/2)</f>
        <v>0</v>
      </c>
      <c r="O1161">
        <f>N1161*(DY1161+DZ1161)/1000.0</f>
        <v>0</v>
      </c>
      <c r="P1161">
        <f>(DR1161 - IF(AU1161&gt;1, L1161*DL1161*100.0/(AW1161), 0))*(DY1161+DZ1161)/1000.0</f>
        <v>0</v>
      </c>
      <c r="Q1161">
        <f>2.0/((1/S1161-1/R1161)+SIGN(S1161)*SQRT((1/S1161-1/R1161)*(1/S1161-1/R1161) + 4*DM1161/((DM1161+1)*(DM1161+1))*(2*1/S1161*1/R1161-1/R1161*1/R1161)))</f>
        <v>0</v>
      </c>
      <c r="R1161">
        <f>IF(LEFT(DN1161,1)&lt;&gt;"0",IF(LEFT(DN1161,1)="1",3.0,DO1161),$D$5+$E$5*(EF1161*DY1161/($K$5*1000))+$F$5*(EF1161*DY1161/($K$5*1000))*MAX(MIN(DL1161,$J$5),$I$5)*MAX(MIN(DL1161,$J$5),$I$5)+$G$5*MAX(MIN(DL1161,$J$5),$I$5)*(EF1161*DY1161/($K$5*1000))+$H$5*(EF1161*DY1161/($K$5*1000))*(EF1161*DY1161/($K$5*1000)))</f>
        <v>0</v>
      </c>
      <c r="S1161">
        <f>J1161*(1000-(1000*0.61365*exp(17.502*W1161/(240.97+W1161))/(DY1161+DZ1161)+DT1161)/2)/(1000*0.61365*exp(17.502*W1161/(240.97+W1161))/(DY1161+DZ1161)-DT1161)</f>
        <v>0</v>
      </c>
      <c r="T1161">
        <f>1/((DM1161+1)/(Q1161/1.6)+1/(R1161/1.37)) + DM1161/((DM1161+1)/(Q1161/1.6) + DM1161/(R1161/1.37))</f>
        <v>0</v>
      </c>
      <c r="U1161">
        <f>(DH1161*DK1161)</f>
        <v>0</v>
      </c>
      <c r="V1161">
        <f>(EA1161+(U1161+2*0.95*5.67E-8*(((EA1161+$B$7)+273)^4-(EA1161+273)^4)-44100*J1161)/(1.84*29.3*R1161+8*0.95*5.67E-8*(EA1161+273)^3))</f>
        <v>0</v>
      </c>
      <c r="W1161">
        <f>($C$7*EB1161+$D$7*EC1161+$E$7*V1161)</f>
        <v>0</v>
      </c>
      <c r="X1161">
        <f>0.61365*exp(17.502*W1161/(240.97+W1161))</f>
        <v>0</v>
      </c>
      <c r="Y1161">
        <f>(Z1161/AA1161*100)</f>
        <v>0</v>
      </c>
      <c r="Z1161">
        <f>DT1161*(DY1161+DZ1161)/1000</f>
        <v>0</v>
      </c>
      <c r="AA1161">
        <f>0.61365*exp(17.502*EA1161/(240.97+EA1161))</f>
        <v>0</v>
      </c>
      <c r="AB1161">
        <f>(X1161-DT1161*(DY1161+DZ1161)/1000)</f>
        <v>0</v>
      </c>
      <c r="AC1161">
        <f>(-J1161*44100)</f>
        <v>0</v>
      </c>
      <c r="AD1161">
        <f>2*29.3*R1161*0.92*(EA1161-W1161)</f>
        <v>0</v>
      </c>
      <c r="AE1161">
        <f>2*0.95*5.67E-8*(((EA1161+$B$7)+273)^4-(W1161+273)^4)</f>
        <v>0</v>
      </c>
      <c r="AF1161">
        <f>U1161+AE1161+AC1161+AD1161</f>
        <v>0</v>
      </c>
      <c r="AG1161">
        <f>DX1161*AU1161*(DS1161-DR1161*(1000-AU1161*DU1161)/(1000-AU1161*DT1161))/(100*DL1161)</f>
        <v>0</v>
      </c>
      <c r="AH1161">
        <f>1000*DX1161*AU1161*(DT1161-DU1161)/(100*DL1161*(1000-AU1161*DT1161))</f>
        <v>0</v>
      </c>
      <c r="AI1161">
        <f>(AJ1161 - AK1161 - DY1161*1E3/(8.314*(EA1161+273.15)) * AM1161/DX1161 * AL1161) * DX1161/(100*DL1161) * (1000 - DU1161)/1000</f>
        <v>0</v>
      </c>
      <c r="AJ1161">
        <v>1493.91000083941</v>
      </c>
      <c r="AK1161">
        <v>1464.02315151515</v>
      </c>
      <c r="AL1161">
        <v>3.26185569056277</v>
      </c>
      <c r="AM1161">
        <v>65.4933450207612</v>
      </c>
      <c r="AN1161">
        <f>(AP1161 - AO1161 + DY1161*1E3/(8.314*(EA1161+273.15)) * AR1161/DX1161 * AQ1161) * DX1161/(100*DL1161) * 1000/(1000 - AP1161)</f>
        <v>0</v>
      </c>
      <c r="AO1161">
        <v>25.6561471575006</v>
      </c>
      <c r="AP1161">
        <v>57.4521563636364</v>
      </c>
      <c r="AQ1161">
        <v>-0.00175055758626033</v>
      </c>
      <c r="AR1161">
        <v>110.853086517706</v>
      </c>
      <c r="AS1161">
        <v>6</v>
      </c>
      <c r="AT1161">
        <v>1</v>
      </c>
      <c r="AU1161">
        <f>IF(AS1161*$H$13&gt;=AW1161,1.0,(AW1161/(AW1161-AS1161*$H$13)))</f>
        <v>0</v>
      </c>
      <c r="AV1161">
        <f>(AU1161-1)*100</f>
        <v>0</v>
      </c>
      <c r="AW1161">
        <f>MAX(0,($B$13+$C$13*EF1161)/(1+$D$13*EF1161)*DY1161/(EA1161+273)*$E$13)</f>
        <v>0</v>
      </c>
      <c r="AX1161" t="s">
        <v>437</v>
      </c>
      <c r="AY1161" t="s">
        <v>437</v>
      </c>
      <c r="AZ1161">
        <v>0</v>
      </c>
      <c r="BA1161">
        <v>0</v>
      </c>
      <c r="BB1161">
        <f>1-AZ1161/BA1161</f>
        <v>0</v>
      </c>
      <c r="BC1161">
        <v>0</v>
      </c>
      <c r="BD1161" t="s">
        <v>437</v>
      </c>
      <c r="BE1161" t="s">
        <v>437</v>
      </c>
      <c r="BF1161">
        <v>0</v>
      </c>
      <c r="BG1161">
        <v>0</v>
      </c>
      <c r="BH1161">
        <f>1-BF1161/BG1161</f>
        <v>0</v>
      </c>
      <c r="BI1161">
        <v>0.5</v>
      </c>
      <c r="BJ1161">
        <f>DI1161</f>
        <v>0</v>
      </c>
      <c r="BK1161">
        <f>L1161</f>
        <v>0</v>
      </c>
      <c r="BL1161">
        <f>BH1161*BI1161*BJ1161</f>
        <v>0</v>
      </c>
      <c r="BM1161">
        <f>(BK1161-BC1161)/BJ1161</f>
        <v>0</v>
      </c>
      <c r="BN1161">
        <f>(BA1161-BG1161)/BG1161</f>
        <v>0</v>
      </c>
      <c r="BO1161">
        <f>AZ1161/(BB1161+AZ1161/BG1161)</f>
        <v>0</v>
      </c>
      <c r="BP1161" t="s">
        <v>437</v>
      </c>
      <c r="BQ1161">
        <v>0</v>
      </c>
      <c r="BR1161">
        <f>IF(BQ1161&lt;&gt;0, BQ1161, BO1161)</f>
        <v>0</v>
      </c>
      <c r="BS1161">
        <f>1-BR1161/BG1161</f>
        <v>0</v>
      </c>
      <c r="BT1161">
        <f>(BG1161-BF1161)/(BG1161-BR1161)</f>
        <v>0</v>
      </c>
      <c r="BU1161">
        <f>(BA1161-BG1161)/(BA1161-BR1161)</f>
        <v>0</v>
      </c>
      <c r="BV1161">
        <f>(BG1161-BF1161)/(BG1161-AZ1161)</f>
        <v>0</v>
      </c>
      <c r="BW1161">
        <f>(BA1161-BG1161)/(BA1161-AZ1161)</f>
        <v>0</v>
      </c>
      <c r="BX1161">
        <f>(BT1161*BR1161/BF1161)</f>
        <v>0</v>
      </c>
      <c r="BY1161">
        <f>(1-BX1161)</f>
        <v>0</v>
      </c>
      <c r="DH1161">
        <f>$B$11*EG1161+$C$11*EH1161+$F$11*ES1161*(1-EV1161)</f>
        <v>0</v>
      </c>
      <c r="DI1161">
        <f>DH1161*DJ1161</f>
        <v>0</v>
      </c>
      <c r="DJ1161">
        <f>($B$11*$D$9+$C$11*$D$9+$F$11*((FF1161+EX1161)/MAX(FF1161+EX1161+FG1161, 0.1)*$I$9+FG1161/MAX(FF1161+EX1161+FG1161, 0.1)*$J$9))/($B$11+$C$11+$F$11)</f>
        <v>0</v>
      </c>
      <c r="DK1161">
        <f>($B$11*$K$9+$C$11*$K$9+$F$11*((FF1161+EX1161)/MAX(FF1161+EX1161+FG1161, 0.1)*$P$9+FG1161/MAX(FF1161+EX1161+FG1161, 0.1)*$Q$9))/($B$11+$C$11+$F$11)</f>
        <v>0</v>
      </c>
      <c r="DL1161">
        <v>6</v>
      </c>
      <c r="DM1161">
        <v>0.5</v>
      </c>
      <c r="DN1161" t="s">
        <v>438</v>
      </c>
      <c r="DO1161">
        <v>2</v>
      </c>
      <c r="DP1161" t="b">
        <v>1</v>
      </c>
      <c r="DQ1161">
        <v>1761427624.84615</v>
      </c>
      <c r="DR1161">
        <v>1356.91769230769</v>
      </c>
      <c r="DS1161">
        <v>1439.43461538462</v>
      </c>
      <c r="DT1161">
        <v>57.4787923076923</v>
      </c>
      <c r="DU1161">
        <v>25.6638692307692</v>
      </c>
      <c r="DV1161">
        <v>1355.82153846154</v>
      </c>
      <c r="DW1161">
        <v>57.5228923076923</v>
      </c>
      <c r="DX1161">
        <v>500.021615384615</v>
      </c>
      <c r="DY1161">
        <v>90.1845923076923</v>
      </c>
      <c r="DZ1161">
        <v>0.0404778846153846</v>
      </c>
      <c r="EA1161">
        <v>52.1530769230769</v>
      </c>
      <c r="EB1161">
        <v>48.0173384615385</v>
      </c>
      <c r="EC1161">
        <v>999.9</v>
      </c>
      <c r="ED1161">
        <v>0</v>
      </c>
      <c r="EE1161">
        <v>0</v>
      </c>
      <c r="EF1161">
        <v>10001.2923076923</v>
      </c>
      <c r="EG1161">
        <v>0</v>
      </c>
      <c r="EH1161">
        <v>1207.70461538462</v>
      </c>
      <c r="EI1161">
        <v>-82.5173846153846</v>
      </c>
      <c r="EJ1161">
        <v>1439.66923076923</v>
      </c>
      <c r="EK1161">
        <v>1477.34923076923</v>
      </c>
      <c r="EL1161">
        <v>31.8149153846154</v>
      </c>
      <c r="EM1161">
        <v>1439.43461538462</v>
      </c>
      <c r="EN1161">
        <v>25.6638692307692</v>
      </c>
      <c r="EO1161">
        <v>5.18370076923077</v>
      </c>
      <c r="EP1161">
        <v>2.31448538461538</v>
      </c>
      <c r="EQ1161">
        <v>33.4584</v>
      </c>
      <c r="ER1161">
        <v>19.7775615384615</v>
      </c>
      <c r="ES1161">
        <v>1200.00769230769</v>
      </c>
      <c r="ET1161">
        <v>0.966994846153846</v>
      </c>
      <c r="EU1161">
        <v>0.0330054615384615</v>
      </c>
      <c r="EV1161">
        <v>0</v>
      </c>
      <c r="EW1161">
        <v>1008.38615384615</v>
      </c>
      <c r="EX1161">
        <v>5.00059</v>
      </c>
      <c r="EY1161">
        <v>13320.1846153846</v>
      </c>
      <c r="EZ1161">
        <v>10358.7538461538</v>
      </c>
      <c r="FA1161">
        <v>64.4563846153846</v>
      </c>
      <c r="FB1161">
        <v>65.6153076923077</v>
      </c>
      <c r="FC1161">
        <v>64.4466923076923</v>
      </c>
      <c r="FD1161">
        <v>65.437</v>
      </c>
      <c r="FE1161">
        <v>65.6966923076923</v>
      </c>
      <c r="FF1161">
        <v>1155.56769230769</v>
      </c>
      <c r="FG1161">
        <v>39.44</v>
      </c>
      <c r="FH1161">
        <v>0</v>
      </c>
      <c r="FI1161">
        <v>1761427593.7</v>
      </c>
      <c r="FJ1161">
        <v>0</v>
      </c>
      <c r="FK1161">
        <v>1008.50076923077</v>
      </c>
      <c r="FL1161">
        <v>9.47418805303033</v>
      </c>
      <c r="FM1161">
        <v>131.952136848928</v>
      </c>
      <c r="FN1161">
        <v>13321.7769230769</v>
      </c>
      <c r="FO1161">
        <v>15</v>
      </c>
      <c r="FP1161">
        <v>0</v>
      </c>
      <c r="FQ1161" t="s">
        <v>439</v>
      </c>
      <c r="FR1161">
        <v>0</v>
      </c>
      <c r="FS1161">
        <v>0</v>
      </c>
      <c r="FT1161">
        <v>0</v>
      </c>
      <c r="FU1161">
        <v>0</v>
      </c>
      <c r="FV1161">
        <v>0</v>
      </c>
      <c r="FW1161">
        <v>0</v>
      </c>
      <c r="FX1161">
        <v>0</v>
      </c>
      <c r="FY1161">
        <v>0</v>
      </c>
      <c r="FZ1161">
        <v>0</v>
      </c>
      <c r="GA1161">
        <v>0</v>
      </c>
      <c r="GB1161">
        <v>0</v>
      </c>
      <c r="GC1161">
        <v>-82.4220142857143</v>
      </c>
      <c r="GD1161">
        <v>-5.91057662337668</v>
      </c>
      <c r="GE1161">
        <v>1.0787594649083</v>
      </c>
      <c r="GF1161">
        <v>0</v>
      </c>
      <c r="GG1161">
        <v>1007.97294117647</v>
      </c>
      <c r="GH1161">
        <v>8.95217724272739</v>
      </c>
      <c r="GI1161">
        <v>0.895490432214009</v>
      </c>
      <c r="GJ1161">
        <v>-1</v>
      </c>
      <c r="GK1161">
        <v>31.8156142857143</v>
      </c>
      <c r="GL1161">
        <v>-0.0561194805194651</v>
      </c>
      <c r="GM1161">
        <v>0.00993734110812934</v>
      </c>
      <c r="GN1161">
        <v>1</v>
      </c>
      <c r="GO1161">
        <v>1</v>
      </c>
      <c r="GP1161">
        <v>2</v>
      </c>
      <c r="GQ1161" t="s">
        <v>446</v>
      </c>
      <c r="GR1161">
        <v>3.12615</v>
      </c>
      <c r="GS1161">
        <v>2.71873</v>
      </c>
      <c r="GT1161">
        <v>0.192361</v>
      </c>
      <c r="GU1161">
        <v>0.198782</v>
      </c>
      <c r="GV1161">
        <v>0.178098</v>
      </c>
      <c r="GW1161">
        <v>0.10179</v>
      </c>
      <c r="GX1161">
        <v>28739.9</v>
      </c>
      <c r="GY1161">
        <v>30089.6</v>
      </c>
      <c r="GZ1161">
        <v>32363</v>
      </c>
      <c r="HA1161">
        <v>34177</v>
      </c>
      <c r="HB1161">
        <v>38325.1</v>
      </c>
      <c r="HC1161">
        <v>44317.8</v>
      </c>
      <c r="HD1161">
        <v>50920.9</v>
      </c>
      <c r="HE1161">
        <v>54854</v>
      </c>
      <c r="HF1161">
        <v>1.65233</v>
      </c>
      <c r="HG1161">
        <v>1.50155</v>
      </c>
      <c r="HH1161">
        <v>-0.186119</v>
      </c>
      <c r="HI1161">
        <v>0</v>
      </c>
      <c r="HJ1161">
        <v>50.9532</v>
      </c>
      <c r="HK1161">
        <v>999.9</v>
      </c>
      <c r="HL1161">
        <v>55.677</v>
      </c>
      <c r="HM1161">
        <v>30.424</v>
      </c>
      <c r="HN1161">
        <v>26.948</v>
      </c>
      <c r="HO1161">
        <v>60.3371</v>
      </c>
      <c r="HP1161">
        <v>40.2965</v>
      </c>
      <c r="HQ1161">
        <v>1</v>
      </c>
      <c r="HR1161">
        <v>2.6981</v>
      </c>
      <c r="HS1161">
        <v>2.38343</v>
      </c>
      <c r="HT1161">
        <v>20.0947</v>
      </c>
      <c r="HU1161">
        <v>5.18195</v>
      </c>
      <c r="HV1161">
        <v>12.0159</v>
      </c>
      <c r="HW1161">
        <v>4.9668</v>
      </c>
      <c r="HX1161">
        <v>3.296</v>
      </c>
      <c r="HY1161">
        <v>9999</v>
      </c>
      <c r="HZ1161">
        <v>9999</v>
      </c>
      <c r="IA1161">
        <v>999.9</v>
      </c>
      <c r="IB1161">
        <v>9999</v>
      </c>
      <c r="IC1161">
        <v>1.86324</v>
      </c>
      <c r="ID1161">
        <v>1.86811</v>
      </c>
      <c r="IE1161">
        <v>1.86783</v>
      </c>
      <c r="IF1161">
        <v>1.86905</v>
      </c>
      <c r="IG1161">
        <v>1.86981</v>
      </c>
      <c r="IH1161">
        <v>1.86586</v>
      </c>
      <c r="II1161">
        <v>1.86695</v>
      </c>
      <c r="IJ1161">
        <v>1.86841</v>
      </c>
      <c r="IK1161">
        <v>5</v>
      </c>
      <c r="IL1161">
        <v>0</v>
      </c>
      <c r="IM1161">
        <v>0</v>
      </c>
      <c r="IN1161">
        <v>0</v>
      </c>
      <c r="IO1161" t="s">
        <v>441</v>
      </c>
      <c r="IP1161" t="s">
        <v>442</v>
      </c>
      <c r="IQ1161" t="s">
        <v>443</v>
      </c>
      <c r="IR1161" t="s">
        <v>443</v>
      </c>
      <c r="IS1161" t="s">
        <v>443</v>
      </c>
      <c r="IT1161" t="s">
        <v>443</v>
      </c>
      <c r="IU1161">
        <v>0</v>
      </c>
      <c r="IV1161">
        <v>100</v>
      </c>
      <c r="IW1161">
        <v>100</v>
      </c>
      <c r="IX1161">
        <v>1.1</v>
      </c>
      <c r="IY1161">
        <v>-0.0441</v>
      </c>
      <c r="IZ1161">
        <v>1.09748391826392</v>
      </c>
      <c r="JA1161">
        <v>0</v>
      </c>
      <c r="JB1161">
        <v>0</v>
      </c>
      <c r="JC1161">
        <v>0</v>
      </c>
      <c r="JD1161">
        <v>-0.0441141096964596</v>
      </c>
      <c r="JE1161">
        <v>0</v>
      </c>
      <c r="JF1161">
        <v>0</v>
      </c>
      <c r="JG1161">
        <v>0</v>
      </c>
      <c r="JH1161">
        <v>5</v>
      </c>
      <c r="JI1161">
        <v>2273</v>
      </c>
      <c r="JJ1161">
        <v>1</v>
      </c>
      <c r="JK1161">
        <v>24</v>
      </c>
      <c r="JL1161">
        <v>29357127.2</v>
      </c>
      <c r="JM1161">
        <v>29357127.2</v>
      </c>
      <c r="JN1161">
        <v>2.79785</v>
      </c>
      <c r="JO1161">
        <v>2.61475</v>
      </c>
      <c r="JP1161">
        <v>1.54785</v>
      </c>
      <c r="JQ1161">
        <v>2.31567</v>
      </c>
      <c r="JR1161">
        <v>1.64673</v>
      </c>
      <c r="JS1161">
        <v>2.25708</v>
      </c>
      <c r="JT1161">
        <v>34.3042</v>
      </c>
      <c r="JU1161">
        <v>24.1751</v>
      </c>
      <c r="JV1161">
        <v>18</v>
      </c>
      <c r="JW1161">
        <v>488.107</v>
      </c>
      <c r="JX1161">
        <v>378.875</v>
      </c>
      <c r="JY1161">
        <v>49.0837</v>
      </c>
      <c r="JZ1161">
        <v>57.0353</v>
      </c>
      <c r="KA1161">
        <v>30.0018</v>
      </c>
      <c r="KB1161">
        <v>56.3068</v>
      </c>
      <c r="KC1161">
        <v>56.1073</v>
      </c>
      <c r="KD1161">
        <v>56.0503</v>
      </c>
      <c r="KE1161">
        <v>0</v>
      </c>
      <c r="KF1161">
        <v>100</v>
      </c>
      <c r="KG1161">
        <v>49.0747</v>
      </c>
      <c r="KH1161">
        <v>1489.49</v>
      </c>
      <c r="KI1161">
        <v>26.2864</v>
      </c>
      <c r="KJ1161">
        <v>92.2548</v>
      </c>
      <c r="KK1161">
        <v>88.7311</v>
      </c>
    </row>
    <row r="1162" spans="1:297">
      <c r="A1162">
        <v>1146</v>
      </c>
      <c r="B1162">
        <v>1761427638</v>
      </c>
      <c r="C1162">
        <v>19457</v>
      </c>
      <c r="D1162" t="s">
        <v>2745</v>
      </c>
      <c r="E1162" t="s">
        <v>2746</v>
      </c>
      <c r="F1162">
        <v>5</v>
      </c>
      <c r="G1162" t="s">
        <v>2568</v>
      </c>
      <c r="H1162" t="s">
        <v>436</v>
      </c>
      <c r="I1162">
        <v>1761427629.84615</v>
      </c>
      <c r="J1162">
        <f>(K1162)/1000</f>
        <v>0</v>
      </c>
      <c r="K1162">
        <f>IF(DP1162, AN1162, AH1162)</f>
        <v>0</v>
      </c>
      <c r="L1162">
        <f>IF(DP1162, AI1162, AG1162)</f>
        <v>0</v>
      </c>
      <c r="M1162">
        <f>DR1162 - IF(AU1162&gt;1, L1162*DL1162*100.0/(AW1162), 0)</f>
        <v>0</v>
      </c>
      <c r="N1162">
        <f>((T1162-J1162/2)*M1162-L1162)/(T1162+J1162/2)</f>
        <v>0</v>
      </c>
      <c r="O1162">
        <f>N1162*(DY1162+DZ1162)/1000.0</f>
        <v>0</v>
      </c>
      <c r="P1162">
        <f>(DR1162 - IF(AU1162&gt;1, L1162*DL1162*100.0/(AW1162), 0))*(DY1162+DZ1162)/1000.0</f>
        <v>0</v>
      </c>
      <c r="Q1162">
        <f>2.0/((1/S1162-1/R1162)+SIGN(S1162)*SQRT((1/S1162-1/R1162)*(1/S1162-1/R1162) + 4*DM1162/((DM1162+1)*(DM1162+1))*(2*1/S1162*1/R1162-1/R1162*1/R1162)))</f>
        <v>0</v>
      </c>
      <c r="R1162">
        <f>IF(LEFT(DN1162,1)&lt;&gt;"0",IF(LEFT(DN1162,1)="1",3.0,DO1162),$D$5+$E$5*(EF1162*DY1162/($K$5*1000))+$F$5*(EF1162*DY1162/($K$5*1000))*MAX(MIN(DL1162,$J$5),$I$5)*MAX(MIN(DL1162,$J$5),$I$5)+$G$5*MAX(MIN(DL1162,$J$5),$I$5)*(EF1162*DY1162/($K$5*1000))+$H$5*(EF1162*DY1162/($K$5*1000))*(EF1162*DY1162/($K$5*1000)))</f>
        <v>0</v>
      </c>
      <c r="S1162">
        <f>J1162*(1000-(1000*0.61365*exp(17.502*W1162/(240.97+W1162))/(DY1162+DZ1162)+DT1162)/2)/(1000*0.61365*exp(17.502*W1162/(240.97+W1162))/(DY1162+DZ1162)-DT1162)</f>
        <v>0</v>
      </c>
      <c r="T1162">
        <f>1/((DM1162+1)/(Q1162/1.6)+1/(R1162/1.37)) + DM1162/((DM1162+1)/(Q1162/1.6) + DM1162/(R1162/1.37))</f>
        <v>0</v>
      </c>
      <c r="U1162">
        <f>(DH1162*DK1162)</f>
        <v>0</v>
      </c>
      <c r="V1162">
        <f>(EA1162+(U1162+2*0.95*5.67E-8*(((EA1162+$B$7)+273)^4-(EA1162+273)^4)-44100*J1162)/(1.84*29.3*R1162+8*0.95*5.67E-8*(EA1162+273)^3))</f>
        <v>0</v>
      </c>
      <c r="W1162">
        <f>($C$7*EB1162+$D$7*EC1162+$E$7*V1162)</f>
        <v>0</v>
      </c>
      <c r="X1162">
        <f>0.61365*exp(17.502*W1162/(240.97+W1162))</f>
        <v>0</v>
      </c>
      <c r="Y1162">
        <f>(Z1162/AA1162*100)</f>
        <v>0</v>
      </c>
      <c r="Z1162">
        <f>DT1162*(DY1162+DZ1162)/1000</f>
        <v>0</v>
      </c>
      <c r="AA1162">
        <f>0.61365*exp(17.502*EA1162/(240.97+EA1162))</f>
        <v>0</v>
      </c>
      <c r="AB1162">
        <f>(X1162-DT1162*(DY1162+DZ1162)/1000)</f>
        <v>0</v>
      </c>
      <c r="AC1162">
        <f>(-J1162*44100)</f>
        <v>0</v>
      </c>
      <c r="AD1162">
        <f>2*29.3*R1162*0.92*(EA1162-W1162)</f>
        <v>0</v>
      </c>
      <c r="AE1162">
        <f>2*0.95*5.67E-8*(((EA1162+$B$7)+273)^4-(W1162+273)^4)</f>
        <v>0</v>
      </c>
      <c r="AF1162">
        <f>U1162+AE1162+AC1162+AD1162</f>
        <v>0</v>
      </c>
      <c r="AG1162">
        <f>DX1162*AU1162*(DS1162-DR1162*(1000-AU1162*DU1162)/(1000-AU1162*DT1162))/(100*DL1162)</f>
        <v>0</v>
      </c>
      <c r="AH1162">
        <f>1000*DX1162*AU1162*(DT1162-DU1162)/(100*DL1162*(1000-AU1162*DT1162))</f>
        <v>0</v>
      </c>
      <c r="AI1162">
        <f>(AJ1162 - AK1162 - DY1162*1E3/(8.314*(EA1162+273.15)) * AM1162/DX1162 * AL1162) * DX1162/(100*DL1162) * (1000 - DU1162)/1000</f>
        <v>0</v>
      </c>
      <c r="AJ1162">
        <v>1512.91259036825</v>
      </c>
      <c r="AK1162">
        <v>1482.38181818182</v>
      </c>
      <c r="AL1162">
        <v>3.71454174174987</v>
      </c>
      <c r="AM1162">
        <v>65.4933450207612</v>
      </c>
      <c r="AN1162">
        <f>(AP1162 - AO1162 + DY1162*1E3/(8.314*(EA1162+273.15)) * AR1162/DX1162 * AQ1162) * DX1162/(100*DL1162) * 1000/(1000 - AP1162)</f>
        <v>0</v>
      </c>
      <c r="AO1162">
        <v>25.6515434418502</v>
      </c>
      <c r="AP1162">
        <v>57.4357515151515</v>
      </c>
      <c r="AQ1162">
        <v>-0.00102457618077836</v>
      </c>
      <c r="AR1162">
        <v>110.853086517706</v>
      </c>
      <c r="AS1162">
        <v>5</v>
      </c>
      <c r="AT1162">
        <v>1</v>
      </c>
      <c r="AU1162">
        <f>IF(AS1162*$H$13&gt;=AW1162,1.0,(AW1162/(AW1162-AS1162*$H$13)))</f>
        <v>0</v>
      </c>
      <c r="AV1162">
        <f>(AU1162-1)*100</f>
        <v>0</v>
      </c>
      <c r="AW1162">
        <f>MAX(0,($B$13+$C$13*EF1162)/(1+$D$13*EF1162)*DY1162/(EA1162+273)*$E$13)</f>
        <v>0</v>
      </c>
      <c r="AX1162" t="s">
        <v>437</v>
      </c>
      <c r="AY1162" t="s">
        <v>437</v>
      </c>
      <c r="AZ1162">
        <v>0</v>
      </c>
      <c r="BA1162">
        <v>0</v>
      </c>
      <c r="BB1162">
        <f>1-AZ1162/BA1162</f>
        <v>0</v>
      </c>
      <c r="BC1162">
        <v>0</v>
      </c>
      <c r="BD1162" t="s">
        <v>437</v>
      </c>
      <c r="BE1162" t="s">
        <v>437</v>
      </c>
      <c r="BF1162">
        <v>0</v>
      </c>
      <c r="BG1162">
        <v>0</v>
      </c>
      <c r="BH1162">
        <f>1-BF1162/BG1162</f>
        <v>0</v>
      </c>
      <c r="BI1162">
        <v>0.5</v>
      </c>
      <c r="BJ1162">
        <f>DI1162</f>
        <v>0</v>
      </c>
      <c r="BK1162">
        <f>L1162</f>
        <v>0</v>
      </c>
      <c r="BL1162">
        <f>BH1162*BI1162*BJ1162</f>
        <v>0</v>
      </c>
      <c r="BM1162">
        <f>(BK1162-BC1162)/BJ1162</f>
        <v>0</v>
      </c>
      <c r="BN1162">
        <f>(BA1162-BG1162)/BG1162</f>
        <v>0</v>
      </c>
      <c r="BO1162">
        <f>AZ1162/(BB1162+AZ1162/BG1162)</f>
        <v>0</v>
      </c>
      <c r="BP1162" t="s">
        <v>437</v>
      </c>
      <c r="BQ1162">
        <v>0</v>
      </c>
      <c r="BR1162">
        <f>IF(BQ1162&lt;&gt;0, BQ1162, BO1162)</f>
        <v>0</v>
      </c>
      <c r="BS1162">
        <f>1-BR1162/BG1162</f>
        <v>0</v>
      </c>
      <c r="BT1162">
        <f>(BG1162-BF1162)/(BG1162-BR1162)</f>
        <v>0</v>
      </c>
      <c r="BU1162">
        <f>(BA1162-BG1162)/(BA1162-BR1162)</f>
        <v>0</v>
      </c>
      <c r="BV1162">
        <f>(BG1162-BF1162)/(BG1162-AZ1162)</f>
        <v>0</v>
      </c>
      <c r="BW1162">
        <f>(BA1162-BG1162)/(BA1162-AZ1162)</f>
        <v>0</v>
      </c>
      <c r="BX1162">
        <f>(BT1162*BR1162/BF1162)</f>
        <v>0</v>
      </c>
      <c r="BY1162">
        <f>(1-BX1162)</f>
        <v>0</v>
      </c>
      <c r="DH1162">
        <f>$B$11*EG1162+$C$11*EH1162+$F$11*ES1162*(1-EV1162)</f>
        <v>0</v>
      </c>
      <c r="DI1162">
        <f>DH1162*DJ1162</f>
        <v>0</v>
      </c>
      <c r="DJ1162">
        <f>($B$11*$D$9+$C$11*$D$9+$F$11*((FF1162+EX1162)/MAX(FF1162+EX1162+FG1162, 0.1)*$I$9+FG1162/MAX(FF1162+EX1162+FG1162, 0.1)*$J$9))/($B$11+$C$11+$F$11)</f>
        <v>0</v>
      </c>
      <c r="DK1162">
        <f>($B$11*$K$9+$C$11*$K$9+$F$11*((FF1162+EX1162)/MAX(FF1162+EX1162+FG1162, 0.1)*$P$9+FG1162/MAX(FF1162+EX1162+FG1162, 0.1)*$Q$9))/($B$11+$C$11+$F$11)</f>
        <v>0</v>
      </c>
      <c r="DL1162">
        <v>6</v>
      </c>
      <c r="DM1162">
        <v>0.5</v>
      </c>
      <c r="DN1162" t="s">
        <v>438</v>
      </c>
      <c r="DO1162">
        <v>2</v>
      </c>
      <c r="DP1162" t="b">
        <v>1</v>
      </c>
      <c r="DQ1162">
        <v>1761427629.84615</v>
      </c>
      <c r="DR1162">
        <v>1373.28461538462</v>
      </c>
      <c r="DS1162">
        <v>1457.05076923077</v>
      </c>
      <c r="DT1162">
        <v>57.4618769230769</v>
      </c>
      <c r="DU1162">
        <v>25.6581307692308</v>
      </c>
      <c r="DV1162">
        <v>1372.18769230769</v>
      </c>
      <c r="DW1162">
        <v>57.5059769230769</v>
      </c>
      <c r="DX1162">
        <v>500.029307692308</v>
      </c>
      <c r="DY1162">
        <v>90.1852307692308</v>
      </c>
      <c r="DZ1162">
        <v>0.0405244</v>
      </c>
      <c r="EA1162">
        <v>52.1446923076923</v>
      </c>
      <c r="EB1162">
        <v>48.0166692307692</v>
      </c>
      <c r="EC1162">
        <v>999.9</v>
      </c>
      <c r="ED1162">
        <v>0</v>
      </c>
      <c r="EE1162">
        <v>0</v>
      </c>
      <c r="EF1162">
        <v>10001.9230769231</v>
      </c>
      <c r="EG1162">
        <v>0</v>
      </c>
      <c r="EH1162">
        <v>1207.64384615385</v>
      </c>
      <c r="EI1162">
        <v>-83.7667769230769</v>
      </c>
      <c r="EJ1162">
        <v>1457.00846153846</v>
      </c>
      <c r="EK1162">
        <v>1495.42076923077</v>
      </c>
      <c r="EL1162">
        <v>31.8037230769231</v>
      </c>
      <c r="EM1162">
        <v>1457.05076923077</v>
      </c>
      <c r="EN1162">
        <v>25.6581307692308</v>
      </c>
      <c r="EO1162">
        <v>5.18221153846154</v>
      </c>
      <c r="EP1162">
        <v>2.31398461538461</v>
      </c>
      <c r="EQ1162">
        <v>33.4532769230769</v>
      </c>
      <c r="ER1162">
        <v>19.7740692307692</v>
      </c>
      <c r="ES1162">
        <v>1199.99769230769</v>
      </c>
      <c r="ET1162">
        <v>0.966994846153846</v>
      </c>
      <c r="EU1162">
        <v>0.0330054615384615</v>
      </c>
      <c r="EV1162">
        <v>0</v>
      </c>
      <c r="EW1162">
        <v>1009.18923076923</v>
      </c>
      <c r="EX1162">
        <v>5.00059</v>
      </c>
      <c r="EY1162">
        <v>13331.4615384615</v>
      </c>
      <c r="EZ1162">
        <v>10358.6769230769</v>
      </c>
      <c r="FA1162">
        <v>64.4757692307692</v>
      </c>
      <c r="FB1162">
        <v>65.6440769230769</v>
      </c>
      <c r="FC1162">
        <v>64.4660769230769</v>
      </c>
      <c r="FD1162">
        <v>65.4563846153846</v>
      </c>
      <c r="FE1162">
        <v>65.7160769230769</v>
      </c>
      <c r="FF1162">
        <v>1155.55769230769</v>
      </c>
      <c r="FG1162">
        <v>39.44</v>
      </c>
      <c r="FH1162">
        <v>0</v>
      </c>
      <c r="FI1162">
        <v>1761427599.1</v>
      </c>
      <c r="FJ1162">
        <v>0</v>
      </c>
      <c r="FK1162">
        <v>1009.3748</v>
      </c>
      <c r="FL1162">
        <v>8.29769232816574</v>
      </c>
      <c r="FM1162">
        <v>133.584615649295</v>
      </c>
      <c r="FN1162">
        <v>13334.424</v>
      </c>
      <c r="FO1162">
        <v>15</v>
      </c>
      <c r="FP1162">
        <v>0</v>
      </c>
      <c r="FQ1162" t="s">
        <v>439</v>
      </c>
      <c r="FR1162">
        <v>0</v>
      </c>
      <c r="FS1162">
        <v>0</v>
      </c>
      <c r="FT1162">
        <v>0</v>
      </c>
      <c r="FU1162">
        <v>0</v>
      </c>
      <c r="FV1162">
        <v>0</v>
      </c>
      <c r="FW1162">
        <v>0</v>
      </c>
      <c r="FX1162">
        <v>0</v>
      </c>
      <c r="FY1162">
        <v>0</v>
      </c>
      <c r="FZ1162">
        <v>0</v>
      </c>
      <c r="GA1162">
        <v>0</v>
      </c>
      <c r="GB1162">
        <v>0</v>
      </c>
      <c r="GC1162">
        <v>-83.27267</v>
      </c>
      <c r="GD1162">
        <v>-12.1040390977445</v>
      </c>
      <c r="GE1162">
        <v>1.50354688057939</v>
      </c>
      <c r="GF1162">
        <v>0</v>
      </c>
      <c r="GG1162">
        <v>1008.76647058824</v>
      </c>
      <c r="GH1162">
        <v>9.37509549161879</v>
      </c>
      <c r="GI1162">
        <v>0.935187563297718</v>
      </c>
      <c r="GJ1162">
        <v>-1</v>
      </c>
      <c r="GK1162">
        <v>31.808755</v>
      </c>
      <c r="GL1162">
        <v>-0.146206015037637</v>
      </c>
      <c r="GM1162">
        <v>0.0149813709319276</v>
      </c>
      <c r="GN1162">
        <v>0</v>
      </c>
      <c r="GO1162">
        <v>0</v>
      </c>
      <c r="GP1162">
        <v>2</v>
      </c>
      <c r="GQ1162" t="s">
        <v>473</v>
      </c>
      <c r="GR1162">
        <v>3.12621</v>
      </c>
      <c r="GS1162">
        <v>2.71794</v>
      </c>
      <c r="GT1162">
        <v>0.19386</v>
      </c>
      <c r="GU1162">
        <v>0.200151</v>
      </c>
      <c r="GV1162">
        <v>0.178052</v>
      </c>
      <c r="GW1162">
        <v>0.101775</v>
      </c>
      <c r="GX1162">
        <v>28685</v>
      </c>
      <c r="GY1162">
        <v>30035.9</v>
      </c>
      <c r="GZ1162">
        <v>32362</v>
      </c>
      <c r="HA1162">
        <v>34175.2</v>
      </c>
      <c r="HB1162">
        <v>38326</v>
      </c>
      <c r="HC1162">
        <v>44316.9</v>
      </c>
      <c r="HD1162">
        <v>50919</v>
      </c>
      <c r="HE1162">
        <v>54851.8</v>
      </c>
      <c r="HF1162">
        <v>1.65257</v>
      </c>
      <c r="HG1162">
        <v>1.5014</v>
      </c>
      <c r="HH1162">
        <v>-0.185877</v>
      </c>
      <c r="HI1162">
        <v>0</v>
      </c>
      <c r="HJ1162">
        <v>50.9685</v>
      </c>
      <c r="HK1162">
        <v>999.9</v>
      </c>
      <c r="HL1162">
        <v>55.677</v>
      </c>
      <c r="HM1162">
        <v>30.424</v>
      </c>
      <c r="HN1162">
        <v>26.9477</v>
      </c>
      <c r="HO1162">
        <v>60.1071</v>
      </c>
      <c r="HP1162">
        <v>40.4167</v>
      </c>
      <c r="HQ1162">
        <v>1</v>
      </c>
      <c r="HR1162">
        <v>2.70042</v>
      </c>
      <c r="HS1162">
        <v>2.41493</v>
      </c>
      <c r="HT1162">
        <v>20.0941</v>
      </c>
      <c r="HU1162">
        <v>5.18105</v>
      </c>
      <c r="HV1162">
        <v>12.0159</v>
      </c>
      <c r="HW1162">
        <v>4.96665</v>
      </c>
      <c r="HX1162">
        <v>3.2959</v>
      </c>
      <c r="HY1162">
        <v>9999</v>
      </c>
      <c r="HZ1162">
        <v>9999</v>
      </c>
      <c r="IA1162">
        <v>999.9</v>
      </c>
      <c r="IB1162">
        <v>9999</v>
      </c>
      <c r="IC1162">
        <v>1.86324</v>
      </c>
      <c r="ID1162">
        <v>1.86812</v>
      </c>
      <c r="IE1162">
        <v>1.86783</v>
      </c>
      <c r="IF1162">
        <v>1.86905</v>
      </c>
      <c r="IG1162">
        <v>1.86981</v>
      </c>
      <c r="IH1162">
        <v>1.86587</v>
      </c>
      <c r="II1162">
        <v>1.86694</v>
      </c>
      <c r="IJ1162">
        <v>1.8684</v>
      </c>
      <c r="IK1162">
        <v>5</v>
      </c>
      <c r="IL1162">
        <v>0</v>
      </c>
      <c r="IM1162">
        <v>0</v>
      </c>
      <c r="IN1162">
        <v>0</v>
      </c>
      <c r="IO1162" t="s">
        <v>441</v>
      </c>
      <c r="IP1162" t="s">
        <v>442</v>
      </c>
      <c r="IQ1162" t="s">
        <v>443</v>
      </c>
      <c r="IR1162" t="s">
        <v>443</v>
      </c>
      <c r="IS1162" t="s">
        <v>443</v>
      </c>
      <c r="IT1162" t="s">
        <v>443</v>
      </c>
      <c r="IU1162">
        <v>0</v>
      </c>
      <c r="IV1162">
        <v>100</v>
      </c>
      <c r="IW1162">
        <v>100</v>
      </c>
      <c r="IX1162">
        <v>1.09</v>
      </c>
      <c r="IY1162">
        <v>-0.0441</v>
      </c>
      <c r="IZ1162">
        <v>1.09748391826392</v>
      </c>
      <c r="JA1162">
        <v>0</v>
      </c>
      <c r="JB1162">
        <v>0</v>
      </c>
      <c r="JC1162">
        <v>0</v>
      </c>
      <c r="JD1162">
        <v>-0.0441141096964596</v>
      </c>
      <c r="JE1162">
        <v>0</v>
      </c>
      <c r="JF1162">
        <v>0</v>
      </c>
      <c r="JG1162">
        <v>0</v>
      </c>
      <c r="JH1162">
        <v>5</v>
      </c>
      <c r="JI1162">
        <v>2273</v>
      </c>
      <c r="JJ1162">
        <v>1</v>
      </c>
      <c r="JK1162">
        <v>24</v>
      </c>
      <c r="JL1162">
        <v>29357127.3</v>
      </c>
      <c r="JM1162">
        <v>29357127.3</v>
      </c>
      <c r="JN1162">
        <v>2.81982</v>
      </c>
      <c r="JO1162">
        <v>2.60864</v>
      </c>
      <c r="JP1162">
        <v>1.54785</v>
      </c>
      <c r="JQ1162">
        <v>2.31445</v>
      </c>
      <c r="JR1162">
        <v>1.64551</v>
      </c>
      <c r="JS1162">
        <v>2.3584</v>
      </c>
      <c r="JT1162">
        <v>34.3042</v>
      </c>
      <c r="JU1162">
        <v>24.1838</v>
      </c>
      <c r="JV1162">
        <v>18</v>
      </c>
      <c r="JW1162">
        <v>488.351</v>
      </c>
      <c r="JX1162">
        <v>378.836</v>
      </c>
      <c r="JY1162">
        <v>49.0699</v>
      </c>
      <c r="JZ1162">
        <v>57.0508</v>
      </c>
      <c r="KA1162">
        <v>30.0021</v>
      </c>
      <c r="KB1162">
        <v>56.3172</v>
      </c>
      <c r="KC1162">
        <v>56.1204</v>
      </c>
      <c r="KD1162">
        <v>56.5701</v>
      </c>
      <c r="KE1162">
        <v>0</v>
      </c>
      <c r="KF1162">
        <v>100</v>
      </c>
      <c r="KG1162">
        <v>49.0564</v>
      </c>
      <c r="KH1162">
        <v>1510.01</v>
      </c>
      <c r="KI1162">
        <v>26.2864</v>
      </c>
      <c r="KJ1162">
        <v>92.2516</v>
      </c>
      <c r="KK1162">
        <v>88.7271</v>
      </c>
    </row>
    <row r="1163" spans="1:297">
      <c r="A1163">
        <v>1147</v>
      </c>
      <c r="B1163">
        <v>1761427643</v>
      </c>
      <c r="C1163">
        <v>19462</v>
      </c>
      <c r="D1163" t="s">
        <v>2747</v>
      </c>
      <c r="E1163" t="s">
        <v>2748</v>
      </c>
      <c r="F1163">
        <v>5</v>
      </c>
      <c r="G1163" t="s">
        <v>2568</v>
      </c>
      <c r="H1163" t="s">
        <v>436</v>
      </c>
      <c r="I1163">
        <v>1761427634.84615</v>
      </c>
      <c r="J1163">
        <f>(K1163)/1000</f>
        <v>0</v>
      </c>
      <c r="K1163">
        <f>IF(DP1163, AN1163, AH1163)</f>
        <v>0</v>
      </c>
      <c r="L1163">
        <f>IF(DP1163, AI1163, AG1163)</f>
        <v>0</v>
      </c>
      <c r="M1163">
        <f>DR1163 - IF(AU1163&gt;1, L1163*DL1163*100.0/(AW1163), 0)</f>
        <v>0</v>
      </c>
      <c r="N1163">
        <f>((T1163-J1163/2)*M1163-L1163)/(T1163+J1163/2)</f>
        <v>0</v>
      </c>
      <c r="O1163">
        <f>N1163*(DY1163+DZ1163)/1000.0</f>
        <v>0</v>
      </c>
      <c r="P1163">
        <f>(DR1163 - IF(AU1163&gt;1, L1163*DL1163*100.0/(AW1163), 0))*(DY1163+DZ1163)/1000.0</f>
        <v>0</v>
      </c>
      <c r="Q1163">
        <f>2.0/((1/S1163-1/R1163)+SIGN(S1163)*SQRT((1/S1163-1/R1163)*(1/S1163-1/R1163) + 4*DM1163/((DM1163+1)*(DM1163+1))*(2*1/S1163*1/R1163-1/R1163*1/R1163)))</f>
        <v>0</v>
      </c>
      <c r="R1163">
        <f>IF(LEFT(DN1163,1)&lt;&gt;"0",IF(LEFT(DN1163,1)="1",3.0,DO1163),$D$5+$E$5*(EF1163*DY1163/($K$5*1000))+$F$5*(EF1163*DY1163/($K$5*1000))*MAX(MIN(DL1163,$J$5),$I$5)*MAX(MIN(DL1163,$J$5),$I$5)+$G$5*MAX(MIN(DL1163,$J$5),$I$5)*(EF1163*DY1163/($K$5*1000))+$H$5*(EF1163*DY1163/($K$5*1000))*(EF1163*DY1163/($K$5*1000)))</f>
        <v>0</v>
      </c>
      <c r="S1163">
        <f>J1163*(1000-(1000*0.61365*exp(17.502*W1163/(240.97+W1163))/(DY1163+DZ1163)+DT1163)/2)/(1000*0.61365*exp(17.502*W1163/(240.97+W1163))/(DY1163+DZ1163)-DT1163)</f>
        <v>0</v>
      </c>
      <c r="T1163">
        <f>1/((DM1163+1)/(Q1163/1.6)+1/(R1163/1.37)) + DM1163/((DM1163+1)/(Q1163/1.6) + DM1163/(R1163/1.37))</f>
        <v>0</v>
      </c>
      <c r="U1163">
        <f>(DH1163*DK1163)</f>
        <v>0</v>
      </c>
      <c r="V1163">
        <f>(EA1163+(U1163+2*0.95*5.67E-8*(((EA1163+$B$7)+273)^4-(EA1163+273)^4)-44100*J1163)/(1.84*29.3*R1163+8*0.95*5.67E-8*(EA1163+273)^3))</f>
        <v>0</v>
      </c>
      <c r="W1163">
        <f>($C$7*EB1163+$D$7*EC1163+$E$7*V1163)</f>
        <v>0</v>
      </c>
      <c r="X1163">
        <f>0.61365*exp(17.502*W1163/(240.97+W1163))</f>
        <v>0</v>
      </c>
      <c r="Y1163">
        <f>(Z1163/AA1163*100)</f>
        <v>0</v>
      </c>
      <c r="Z1163">
        <f>DT1163*(DY1163+DZ1163)/1000</f>
        <v>0</v>
      </c>
      <c r="AA1163">
        <f>0.61365*exp(17.502*EA1163/(240.97+EA1163))</f>
        <v>0</v>
      </c>
      <c r="AB1163">
        <f>(X1163-DT1163*(DY1163+DZ1163)/1000)</f>
        <v>0</v>
      </c>
      <c r="AC1163">
        <f>(-J1163*44100)</f>
        <v>0</v>
      </c>
      <c r="AD1163">
        <f>2*29.3*R1163*0.92*(EA1163-W1163)</f>
        <v>0</v>
      </c>
      <c r="AE1163">
        <f>2*0.95*5.67E-8*(((EA1163+$B$7)+273)^4-(W1163+273)^4)</f>
        <v>0</v>
      </c>
      <c r="AF1163">
        <f>U1163+AE1163+AC1163+AD1163</f>
        <v>0</v>
      </c>
      <c r="AG1163">
        <f>DX1163*AU1163*(DS1163-DR1163*(1000-AU1163*DU1163)/(1000-AU1163*DT1163))/(100*DL1163)</f>
        <v>0</v>
      </c>
      <c r="AH1163">
        <f>1000*DX1163*AU1163*(DT1163-DU1163)/(100*DL1163*(1000-AU1163*DT1163))</f>
        <v>0</v>
      </c>
      <c r="AI1163">
        <f>(AJ1163 - AK1163 - DY1163*1E3/(8.314*(EA1163+273.15)) * AM1163/DX1163 * AL1163) * DX1163/(100*DL1163) * (1000 - DU1163)/1000</f>
        <v>0</v>
      </c>
      <c r="AJ1163">
        <v>1529.10918287576</v>
      </c>
      <c r="AK1163">
        <v>1499.10036363636</v>
      </c>
      <c r="AL1163">
        <v>3.31783309705117</v>
      </c>
      <c r="AM1163">
        <v>65.4933450207612</v>
      </c>
      <c r="AN1163">
        <f>(AP1163 - AO1163 + DY1163*1E3/(8.314*(EA1163+273.15)) * AR1163/DX1163 * AQ1163) * DX1163/(100*DL1163) * 1000/(1000 - AP1163)</f>
        <v>0</v>
      </c>
      <c r="AO1163">
        <v>25.6430245457199</v>
      </c>
      <c r="AP1163">
        <v>57.3897624242424</v>
      </c>
      <c r="AQ1163">
        <v>-0.00899577899161129</v>
      </c>
      <c r="AR1163">
        <v>110.853086517706</v>
      </c>
      <c r="AS1163">
        <v>6</v>
      </c>
      <c r="AT1163">
        <v>1</v>
      </c>
      <c r="AU1163">
        <f>IF(AS1163*$H$13&gt;=AW1163,1.0,(AW1163/(AW1163-AS1163*$H$13)))</f>
        <v>0</v>
      </c>
      <c r="AV1163">
        <f>(AU1163-1)*100</f>
        <v>0</v>
      </c>
      <c r="AW1163">
        <f>MAX(0,($B$13+$C$13*EF1163)/(1+$D$13*EF1163)*DY1163/(EA1163+273)*$E$13)</f>
        <v>0</v>
      </c>
      <c r="AX1163" t="s">
        <v>437</v>
      </c>
      <c r="AY1163" t="s">
        <v>437</v>
      </c>
      <c r="AZ1163">
        <v>0</v>
      </c>
      <c r="BA1163">
        <v>0</v>
      </c>
      <c r="BB1163">
        <f>1-AZ1163/BA1163</f>
        <v>0</v>
      </c>
      <c r="BC1163">
        <v>0</v>
      </c>
      <c r="BD1163" t="s">
        <v>437</v>
      </c>
      <c r="BE1163" t="s">
        <v>437</v>
      </c>
      <c r="BF1163">
        <v>0</v>
      </c>
      <c r="BG1163">
        <v>0</v>
      </c>
      <c r="BH1163">
        <f>1-BF1163/BG1163</f>
        <v>0</v>
      </c>
      <c r="BI1163">
        <v>0.5</v>
      </c>
      <c r="BJ1163">
        <f>DI1163</f>
        <v>0</v>
      </c>
      <c r="BK1163">
        <f>L1163</f>
        <v>0</v>
      </c>
      <c r="BL1163">
        <f>BH1163*BI1163*BJ1163</f>
        <v>0</v>
      </c>
      <c r="BM1163">
        <f>(BK1163-BC1163)/BJ1163</f>
        <v>0</v>
      </c>
      <c r="BN1163">
        <f>(BA1163-BG1163)/BG1163</f>
        <v>0</v>
      </c>
      <c r="BO1163">
        <f>AZ1163/(BB1163+AZ1163/BG1163)</f>
        <v>0</v>
      </c>
      <c r="BP1163" t="s">
        <v>437</v>
      </c>
      <c r="BQ1163">
        <v>0</v>
      </c>
      <c r="BR1163">
        <f>IF(BQ1163&lt;&gt;0, BQ1163, BO1163)</f>
        <v>0</v>
      </c>
      <c r="BS1163">
        <f>1-BR1163/BG1163</f>
        <v>0</v>
      </c>
      <c r="BT1163">
        <f>(BG1163-BF1163)/(BG1163-BR1163)</f>
        <v>0</v>
      </c>
      <c r="BU1163">
        <f>(BA1163-BG1163)/(BA1163-BR1163)</f>
        <v>0</v>
      </c>
      <c r="BV1163">
        <f>(BG1163-BF1163)/(BG1163-AZ1163)</f>
        <v>0</v>
      </c>
      <c r="BW1163">
        <f>(BA1163-BG1163)/(BA1163-AZ1163)</f>
        <v>0</v>
      </c>
      <c r="BX1163">
        <f>(BT1163*BR1163/BF1163)</f>
        <v>0</v>
      </c>
      <c r="BY1163">
        <f>(1-BX1163)</f>
        <v>0</v>
      </c>
      <c r="DH1163">
        <f>$B$11*EG1163+$C$11*EH1163+$F$11*ES1163*(1-EV1163)</f>
        <v>0</v>
      </c>
      <c r="DI1163">
        <f>DH1163*DJ1163</f>
        <v>0</v>
      </c>
      <c r="DJ1163">
        <f>($B$11*$D$9+$C$11*$D$9+$F$11*((FF1163+EX1163)/MAX(FF1163+EX1163+FG1163, 0.1)*$I$9+FG1163/MAX(FF1163+EX1163+FG1163, 0.1)*$J$9))/($B$11+$C$11+$F$11)</f>
        <v>0</v>
      </c>
      <c r="DK1163">
        <f>($B$11*$K$9+$C$11*$K$9+$F$11*((FF1163+EX1163)/MAX(FF1163+EX1163+FG1163, 0.1)*$P$9+FG1163/MAX(FF1163+EX1163+FG1163, 0.1)*$Q$9))/($B$11+$C$11+$F$11)</f>
        <v>0</v>
      </c>
      <c r="DL1163">
        <v>6</v>
      </c>
      <c r="DM1163">
        <v>0.5</v>
      </c>
      <c r="DN1163" t="s">
        <v>438</v>
      </c>
      <c r="DO1163">
        <v>2</v>
      </c>
      <c r="DP1163" t="b">
        <v>1</v>
      </c>
      <c r="DQ1163">
        <v>1761427634.84615</v>
      </c>
      <c r="DR1163">
        <v>1389.77769230769</v>
      </c>
      <c r="DS1163">
        <v>1473.71307692308</v>
      </c>
      <c r="DT1163">
        <v>57.4363923076923</v>
      </c>
      <c r="DU1163">
        <v>25.6519384615385</v>
      </c>
      <c r="DV1163">
        <v>1388.68076923077</v>
      </c>
      <c r="DW1163">
        <v>57.4804923076923</v>
      </c>
      <c r="DX1163">
        <v>500.027230769231</v>
      </c>
      <c r="DY1163">
        <v>90.1863615384615</v>
      </c>
      <c r="DZ1163">
        <v>0.0404197769230769</v>
      </c>
      <c r="EA1163">
        <v>52.1386153846154</v>
      </c>
      <c r="EB1163">
        <v>48.0229</v>
      </c>
      <c r="EC1163">
        <v>999.9</v>
      </c>
      <c r="ED1163">
        <v>0</v>
      </c>
      <c r="EE1163">
        <v>0</v>
      </c>
      <c r="EF1163">
        <v>9993.60230769231</v>
      </c>
      <c r="EG1163">
        <v>0</v>
      </c>
      <c r="EH1163">
        <v>1207.56615384615</v>
      </c>
      <c r="EI1163">
        <v>-83.9349461538461</v>
      </c>
      <c r="EJ1163">
        <v>1474.46615384615</v>
      </c>
      <c r="EK1163">
        <v>1512.51076923077</v>
      </c>
      <c r="EL1163">
        <v>31.7844307692308</v>
      </c>
      <c r="EM1163">
        <v>1473.71307692308</v>
      </c>
      <c r="EN1163">
        <v>25.6519384615385</v>
      </c>
      <c r="EO1163">
        <v>5.17997923076923</v>
      </c>
      <c r="EP1163">
        <v>2.31345615384615</v>
      </c>
      <c r="EQ1163">
        <v>33.4455692307692</v>
      </c>
      <c r="ER1163">
        <v>19.7703846153846</v>
      </c>
      <c r="ES1163">
        <v>1200.01076923077</v>
      </c>
      <c r="ET1163">
        <v>0.966995461538462</v>
      </c>
      <c r="EU1163">
        <v>0.0330048153846154</v>
      </c>
      <c r="EV1163">
        <v>0</v>
      </c>
      <c r="EW1163">
        <v>1009.91769230769</v>
      </c>
      <c r="EX1163">
        <v>5.00059</v>
      </c>
      <c r="EY1163">
        <v>13342.9384615385</v>
      </c>
      <c r="EZ1163">
        <v>10358.7923076923</v>
      </c>
      <c r="FA1163">
        <v>64.4951538461538</v>
      </c>
      <c r="FB1163">
        <v>65.6631538461538</v>
      </c>
      <c r="FC1163">
        <v>64.4854615384615</v>
      </c>
      <c r="FD1163">
        <v>65.4757692307692</v>
      </c>
      <c r="FE1163">
        <v>65.7354615384615</v>
      </c>
      <c r="FF1163">
        <v>1155.57076923077</v>
      </c>
      <c r="FG1163">
        <v>39.44</v>
      </c>
      <c r="FH1163">
        <v>0</v>
      </c>
      <c r="FI1163">
        <v>1761427603.9</v>
      </c>
      <c r="FJ1163">
        <v>0</v>
      </c>
      <c r="FK1163">
        <v>1010.0492</v>
      </c>
      <c r="FL1163">
        <v>8.68153844300806</v>
      </c>
      <c r="FM1163">
        <v>137.53076908794</v>
      </c>
      <c r="FN1163">
        <v>13345.428</v>
      </c>
      <c r="FO1163">
        <v>15</v>
      </c>
      <c r="FP1163">
        <v>0</v>
      </c>
      <c r="FQ1163" t="s">
        <v>439</v>
      </c>
      <c r="FR1163">
        <v>0</v>
      </c>
      <c r="FS1163">
        <v>0</v>
      </c>
      <c r="FT1163">
        <v>0</v>
      </c>
      <c r="FU1163">
        <v>0</v>
      </c>
      <c r="FV1163">
        <v>0</v>
      </c>
      <c r="FW1163">
        <v>0</v>
      </c>
      <c r="FX1163">
        <v>0</v>
      </c>
      <c r="FY1163">
        <v>0</v>
      </c>
      <c r="FZ1163">
        <v>0</v>
      </c>
      <c r="GA1163">
        <v>0</v>
      </c>
      <c r="GB1163">
        <v>0</v>
      </c>
      <c r="GC1163">
        <v>-83.8997476190476</v>
      </c>
      <c r="GD1163">
        <v>-4.59847012987028</v>
      </c>
      <c r="GE1163">
        <v>1.01425333062544</v>
      </c>
      <c r="GF1163">
        <v>0</v>
      </c>
      <c r="GG1163">
        <v>1009.50558823529</v>
      </c>
      <c r="GH1163">
        <v>8.73231475107576</v>
      </c>
      <c r="GI1163">
        <v>0.877326122127612</v>
      </c>
      <c r="GJ1163">
        <v>-1</v>
      </c>
      <c r="GK1163">
        <v>31.7944142857143</v>
      </c>
      <c r="GL1163">
        <v>-0.216038961038927</v>
      </c>
      <c r="GM1163">
        <v>0.0222916445101294</v>
      </c>
      <c r="GN1163">
        <v>0</v>
      </c>
      <c r="GO1163">
        <v>0</v>
      </c>
      <c r="GP1163">
        <v>2</v>
      </c>
      <c r="GQ1163" t="s">
        <v>473</v>
      </c>
      <c r="GR1163">
        <v>3.12617</v>
      </c>
      <c r="GS1163">
        <v>2.71828</v>
      </c>
      <c r="GT1163">
        <v>0.195223</v>
      </c>
      <c r="GU1163">
        <v>0.201575</v>
      </c>
      <c r="GV1163">
        <v>0.177988</v>
      </c>
      <c r="GW1163">
        <v>0.101751</v>
      </c>
      <c r="GX1163">
        <v>28634.3</v>
      </c>
      <c r="GY1163">
        <v>29979.8</v>
      </c>
      <c r="GZ1163">
        <v>32360.2</v>
      </c>
      <c r="HA1163">
        <v>34173</v>
      </c>
      <c r="HB1163">
        <v>38327.3</v>
      </c>
      <c r="HC1163">
        <v>44315.5</v>
      </c>
      <c r="HD1163">
        <v>50916.8</v>
      </c>
      <c r="HE1163">
        <v>54848.4</v>
      </c>
      <c r="HF1163">
        <v>1.65202</v>
      </c>
      <c r="HG1163">
        <v>1.5015</v>
      </c>
      <c r="HH1163">
        <v>-0.187919</v>
      </c>
      <c r="HI1163">
        <v>0</v>
      </c>
      <c r="HJ1163">
        <v>50.9841</v>
      </c>
      <c r="HK1163">
        <v>999.9</v>
      </c>
      <c r="HL1163">
        <v>55.653</v>
      </c>
      <c r="HM1163">
        <v>30.424</v>
      </c>
      <c r="HN1163">
        <v>26.9393</v>
      </c>
      <c r="HO1163">
        <v>59.9071</v>
      </c>
      <c r="HP1163">
        <v>40.2564</v>
      </c>
      <c r="HQ1163">
        <v>1</v>
      </c>
      <c r="HR1163">
        <v>2.70246</v>
      </c>
      <c r="HS1163">
        <v>2.43406</v>
      </c>
      <c r="HT1163">
        <v>20.0941</v>
      </c>
      <c r="HU1163">
        <v>5.1818</v>
      </c>
      <c r="HV1163">
        <v>12.0159</v>
      </c>
      <c r="HW1163">
        <v>4.96735</v>
      </c>
      <c r="HX1163">
        <v>3.29598</v>
      </c>
      <c r="HY1163">
        <v>9999</v>
      </c>
      <c r="HZ1163">
        <v>9999</v>
      </c>
      <c r="IA1163">
        <v>999.9</v>
      </c>
      <c r="IB1163">
        <v>9999</v>
      </c>
      <c r="IC1163">
        <v>1.86325</v>
      </c>
      <c r="ID1163">
        <v>1.86811</v>
      </c>
      <c r="IE1163">
        <v>1.86783</v>
      </c>
      <c r="IF1163">
        <v>1.86905</v>
      </c>
      <c r="IG1163">
        <v>1.86981</v>
      </c>
      <c r="IH1163">
        <v>1.8659</v>
      </c>
      <c r="II1163">
        <v>1.86694</v>
      </c>
      <c r="IJ1163">
        <v>1.86837</v>
      </c>
      <c r="IK1163">
        <v>5</v>
      </c>
      <c r="IL1163">
        <v>0</v>
      </c>
      <c r="IM1163">
        <v>0</v>
      </c>
      <c r="IN1163">
        <v>0</v>
      </c>
      <c r="IO1163" t="s">
        <v>441</v>
      </c>
      <c r="IP1163" t="s">
        <v>442</v>
      </c>
      <c r="IQ1163" t="s">
        <v>443</v>
      </c>
      <c r="IR1163" t="s">
        <v>443</v>
      </c>
      <c r="IS1163" t="s">
        <v>443</v>
      </c>
      <c r="IT1163" t="s">
        <v>443</v>
      </c>
      <c r="IU1163">
        <v>0</v>
      </c>
      <c r="IV1163">
        <v>100</v>
      </c>
      <c r="IW1163">
        <v>100</v>
      </c>
      <c r="IX1163">
        <v>1.09</v>
      </c>
      <c r="IY1163">
        <v>-0.0441</v>
      </c>
      <c r="IZ1163">
        <v>1.09748391826392</v>
      </c>
      <c r="JA1163">
        <v>0</v>
      </c>
      <c r="JB1163">
        <v>0</v>
      </c>
      <c r="JC1163">
        <v>0</v>
      </c>
      <c r="JD1163">
        <v>-0.0441141096964596</v>
      </c>
      <c r="JE1163">
        <v>0</v>
      </c>
      <c r="JF1163">
        <v>0</v>
      </c>
      <c r="JG1163">
        <v>0</v>
      </c>
      <c r="JH1163">
        <v>5</v>
      </c>
      <c r="JI1163">
        <v>2273</v>
      </c>
      <c r="JJ1163">
        <v>1</v>
      </c>
      <c r="JK1163">
        <v>24</v>
      </c>
      <c r="JL1163">
        <v>29357127.4</v>
      </c>
      <c r="JM1163">
        <v>29357127.4</v>
      </c>
      <c r="JN1163">
        <v>2.84424</v>
      </c>
      <c r="JO1163">
        <v>2.6062</v>
      </c>
      <c r="JP1163">
        <v>1.54785</v>
      </c>
      <c r="JQ1163">
        <v>2.31445</v>
      </c>
      <c r="JR1163">
        <v>1.64673</v>
      </c>
      <c r="JS1163">
        <v>2.37305</v>
      </c>
      <c r="JT1163">
        <v>34.3042</v>
      </c>
      <c r="JU1163">
        <v>24.1838</v>
      </c>
      <c r="JV1163">
        <v>18</v>
      </c>
      <c r="JW1163">
        <v>488.008</v>
      </c>
      <c r="JX1163">
        <v>378.939</v>
      </c>
      <c r="JY1163">
        <v>49.0545</v>
      </c>
      <c r="JZ1163">
        <v>57.0667</v>
      </c>
      <c r="KA1163">
        <v>30.0021</v>
      </c>
      <c r="KB1163">
        <v>56.3295</v>
      </c>
      <c r="KC1163">
        <v>56.1305</v>
      </c>
      <c r="KD1163">
        <v>57.0301</v>
      </c>
      <c r="KE1163">
        <v>0</v>
      </c>
      <c r="KF1163">
        <v>100</v>
      </c>
      <c r="KG1163">
        <v>49.0288</v>
      </c>
      <c r="KH1163">
        <v>1523.6</v>
      </c>
      <c r="KI1163">
        <v>26.2864</v>
      </c>
      <c r="KJ1163">
        <v>92.247</v>
      </c>
      <c r="KK1163">
        <v>88.7215</v>
      </c>
    </row>
    <row r="1164" spans="1:297">
      <c r="A1164">
        <v>1148</v>
      </c>
      <c r="B1164">
        <v>1761427648</v>
      </c>
      <c r="C1164">
        <v>19467</v>
      </c>
      <c r="D1164" t="s">
        <v>2749</v>
      </c>
      <c r="E1164" t="s">
        <v>2750</v>
      </c>
      <c r="F1164">
        <v>5</v>
      </c>
      <c r="G1164" t="s">
        <v>2568</v>
      </c>
      <c r="H1164" t="s">
        <v>436</v>
      </c>
      <c r="I1164">
        <v>1761427639.84615</v>
      </c>
      <c r="J1164">
        <f>(K1164)/1000</f>
        <v>0</v>
      </c>
      <c r="K1164">
        <f>IF(DP1164, AN1164, AH1164)</f>
        <v>0</v>
      </c>
      <c r="L1164">
        <f>IF(DP1164, AI1164, AG1164)</f>
        <v>0</v>
      </c>
      <c r="M1164">
        <f>DR1164 - IF(AU1164&gt;1, L1164*DL1164*100.0/(AW1164), 0)</f>
        <v>0</v>
      </c>
      <c r="N1164">
        <f>((T1164-J1164/2)*M1164-L1164)/(T1164+J1164/2)</f>
        <v>0</v>
      </c>
      <c r="O1164">
        <f>N1164*(DY1164+DZ1164)/1000.0</f>
        <v>0</v>
      </c>
      <c r="P1164">
        <f>(DR1164 - IF(AU1164&gt;1, L1164*DL1164*100.0/(AW1164), 0))*(DY1164+DZ1164)/1000.0</f>
        <v>0</v>
      </c>
      <c r="Q1164">
        <f>2.0/((1/S1164-1/R1164)+SIGN(S1164)*SQRT((1/S1164-1/R1164)*(1/S1164-1/R1164) + 4*DM1164/((DM1164+1)*(DM1164+1))*(2*1/S1164*1/R1164-1/R1164*1/R1164)))</f>
        <v>0</v>
      </c>
      <c r="R1164">
        <f>IF(LEFT(DN1164,1)&lt;&gt;"0",IF(LEFT(DN1164,1)="1",3.0,DO1164),$D$5+$E$5*(EF1164*DY1164/($K$5*1000))+$F$5*(EF1164*DY1164/($K$5*1000))*MAX(MIN(DL1164,$J$5),$I$5)*MAX(MIN(DL1164,$J$5),$I$5)+$G$5*MAX(MIN(DL1164,$J$5),$I$5)*(EF1164*DY1164/($K$5*1000))+$H$5*(EF1164*DY1164/($K$5*1000))*(EF1164*DY1164/($K$5*1000)))</f>
        <v>0</v>
      </c>
      <c r="S1164">
        <f>J1164*(1000-(1000*0.61365*exp(17.502*W1164/(240.97+W1164))/(DY1164+DZ1164)+DT1164)/2)/(1000*0.61365*exp(17.502*W1164/(240.97+W1164))/(DY1164+DZ1164)-DT1164)</f>
        <v>0</v>
      </c>
      <c r="T1164">
        <f>1/((DM1164+1)/(Q1164/1.6)+1/(R1164/1.37)) + DM1164/((DM1164+1)/(Q1164/1.6) + DM1164/(R1164/1.37))</f>
        <v>0</v>
      </c>
      <c r="U1164">
        <f>(DH1164*DK1164)</f>
        <v>0</v>
      </c>
      <c r="V1164">
        <f>(EA1164+(U1164+2*0.95*5.67E-8*(((EA1164+$B$7)+273)^4-(EA1164+273)^4)-44100*J1164)/(1.84*29.3*R1164+8*0.95*5.67E-8*(EA1164+273)^3))</f>
        <v>0</v>
      </c>
      <c r="W1164">
        <f>($C$7*EB1164+$D$7*EC1164+$E$7*V1164)</f>
        <v>0</v>
      </c>
      <c r="X1164">
        <f>0.61365*exp(17.502*W1164/(240.97+W1164))</f>
        <v>0</v>
      </c>
      <c r="Y1164">
        <f>(Z1164/AA1164*100)</f>
        <v>0</v>
      </c>
      <c r="Z1164">
        <f>DT1164*(DY1164+DZ1164)/1000</f>
        <v>0</v>
      </c>
      <c r="AA1164">
        <f>0.61365*exp(17.502*EA1164/(240.97+EA1164))</f>
        <v>0</v>
      </c>
      <c r="AB1164">
        <f>(X1164-DT1164*(DY1164+DZ1164)/1000)</f>
        <v>0</v>
      </c>
      <c r="AC1164">
        <f>(-J1164*44100)</f>
        <v>0</v>
      </c>
      <c r="AD1164">
        <f>2*29.3*R1164*0.92*(EA1164-W1164)</f>
        <v>0</v>
      </c>
      <c r="AE1164">
        <f>2*0.95*5.67E-8*(((EA1164+$B$7)+273)^4-(W1164+273)^4)</f>
        <v>0</v>
      </c>
      <c r="AF1164">
        <f>U1164+AE1164+AC1164+AD1164</f>
        <v>0</v>
      </c>
      <c r="AG1164">
        <f>DX1164*AU1164*(DS1164-DR1164*(1000-AU1164*DU1164)/(1000-AU1164*DT1164))/(100*DL1164)</f>
        <v>0</v>
      </c>
      <c r="AH1164">
        <f>1000*DX1164*AU1164*(DT1164-DU1164)/(100*DL1164*(1000-AU1164*DT1164))</f>
        <v>0</v>
      </c>
      <c r="AI1164">
        <f>(AJ1164 - AK1164 - DY1164*1E3/(8.314*(EA1164+273.15)) * AM1164/DX1164 * AL1164) * DX1164/(100*DL1164) * (1000 - DU1164)/1000</f>
        <v>0</v>
      </c>
      <c r="AJ1164">
        <v>1547.25983080391</v>
      </c>
      <c r="AK1164">
        <v>1517.02393939394</v>
      </c>
      <c r="AL1164">
        <v>3.59739022644863</v>
      </c>
      <c r="AM1164">
        <v>65.4933450207612</v>
      </c>
      <c r="AN1164">
        <f>(AP1164 - AO1164 + DY1164*1E3/(8.314*(EA1164+273.15)) * AR1164/DX1164 * AQ1164) * DX1164/(100*DL1164) * 1000/(1000 - AP1164)</f>
        <v>0</v>
      </c>
      <c r="AO1164">
        <v>25.6388581906138</v>
      </c>
      <c r="AP1164">
        <v>57.4066290909091</v>
      </c>
      <c r="AQ1164">
        <v>0.0030356681566994</v>
      </c>
      <c r="AR1164">
        <v>110.853086517706</v>
      </c>
      <c r="AS1164">
        <v>6</v>
      </c>
      <c r="AT1164">
        <v>1</v>
      </c>
      <c r="AU1164">
        <f>IF(AS1164*$H$13&gt;=AW1164,1.0,(AW1164/(AW1164-AS1164*$H$13)))</f>
        <v>0</v>
      </c>
      <c r="AV1164">
        <f>(AU1164-1)*100</f>
        <v>0</v>
      </c>
      <c r="AW1164">
        <f>MAX(0,($B$13+$C$13*EF1164)/(1+$D$13*EF1164)*DY1164/(EA1164+273)*$E$13)</f>
        <v>0</v>
      </c>
      <c r="AX1164" t="s">
        <v>437</v>
      </c>
      <c r="AY1164" t="s">
        <v>437</v>
      </c>
      <c r="AZ1164">
        <v>0</v>
      </c>
      <c r="BA1164">
        <v>0</v>
      </c>
      <c r="BB1164">
        <f>1-AZ1164/BA1164</f>
        <v>0</v>
      </c>
      <c r="BC1164">
        <v>0</v>
      </c>
      <c r="BD1164" t="s">
        <v>437</v>
      </c>
      <c r="BE1164" t="s">
        <v>437</v>
      </c>
      <c r="BF1164">
        <v>0</v>
      </c>
      <c r="BG1164">
        <v>0</v>
      </c>
      <c r="BH1164">
        <f>1-BF1164/BG1164</f>
        <v>0</v>
      </c>
      <c r="BI1164">
        <v>0.5</v>
      </c>
      <c r="BJ1164">
        <f>DI1164</f>
        <v>0</v>
      </c>
      <c r="BK1164">
        <f>L1164</f>
        <v>0</v>
      </c>
      <c r="BL1164">
        <f>BH1164*BI1164*BJ1164</f>
        <v>0</v>
      </c>
      <c r="BM1164">
        <f>(BK1164-BC1164)/BJ1164</f>
        <v>0</v>
      </c>
      <c r="BN1164">
        <f>(BA1164-BG1164)/BG1164</f>
        <v>0</v>
      </c>
      <c r="BO1164">
        <f>AZ1164/(BB1164+AZ1164/BG1164)</f>
        <v>0</v>
      </c>
      <c r="BP1164" t="s">
        <v>437</v>
      </c>
      <c r="BQ1164">
        <v>0</v>
      </c>
      <c r="BR1164">
        <f>IF(BQ1164&lt;&gt;0, BQ1164, BO1164)</f>
        <v>0</v>
      </c>
      <c r="BS1164">
        <f>1-BR1164/BG1164</f>
        <v>0</v>
      </c>
      <c r="BT1164">
        <f>(BG1164-BF1164)/(BG1164-BR1164)</f>
        <v>0</v>
      </c>
      <c r="BU1164">
        <f>(BA1164-BG1164)/(BA1164-BR1164)</f>
        <v>0</v>
      </c>
      <c r="BV1164">
        <f>(BG1164-BF1164)/(BG1164-AZ1164)</f>
        <v>0</v>
      </c>
      <c r="BW1164">
        <f>(BA1164-BG1164)/(BA1164-AZ1164)</f>
        <v>0</v>
      </c>
      <c r="BX1164">
        <f>(BT1164*BR1164/BF1164)</f>
        <v>0</v>
      </c>
      <c r="BY1164">
        <f>(1-BX1164)</f>
        <v>0</v>
      </c>
      <c r="DH1164">
        <f>$B$11*EG1164+$C$11*EH1164+$F$11*ES1164*(1-EV1164)</f>
        <v>0</v>
      </c>
      <c r="DI1164">
        <f>DH1164*DJ1164</f>
        <v>0</v>
      </c>
      <c r="DJ1164">
        <f>($B$11*$D$9+$C$11*$D$9+$F$11*((FF1164+EX1164)/MAX(FF1164+EX1164+FG1164, 0.1)*$I$9+FG1164/MAX(FF1164+EX1164+FG1164, 0.1)*$J$9))/($B$11+$C$11+$F$11)</f>
        <v>0</v>
      </c>
      <c r="DK1164">
        <f>($B$11*$K$9+$C$11*$K$9+$F$11*((FF1164+EX1164)/MAX(FF1164+EX1164+FG1164, 0.1)*$P$9+FG1164/MAX(FF1164+EX1164+FG1164, 0.1)*$Q$9))/($B$11+$C$11+$F$11)</f>
        <v>0</v>
      </c>
      <c r="DL1164">
        <v>6</v>
      </c>
      <c r="DM1164">
        <v>0.5</v>
      </c>
      <c r="DN1164" t="s">
        <v>438</v>
      </c>
      <c r="DO1164">
        <v>2</v>
      </c>
      <c r="DP1164" t="b">
        <v>1</v>
      </c>
      <c r="DQ1164">
        <v>1761427639.84615</v>
      </c>
      <c r="DR1164">
        <v>1406.20615384615</v>
      </c>
      <c r="DS1164">
        <v>1491.03923076923</v>
      </c>
      <c r="DT1164">
        <v>57.4180384615385</v>
      </c>
      <c r="DU1164">
        <v>25.6460538461538</v>
      </c>
      <c r="DV1164">
        <v>1405.10846153846</v>
      </c>
      <c r="DW1164">
        <v>57.4621384615385</v>
      </c>
      <c r="DX1164">
        <v>500.024230769231</v>
      </c>
      <c r="DY1164">
        <v>90.1866615384615</v>
      </c>
      <c r="DZ1164">
        <v>0.0403048461538461</v>
      </c>
      <c r="EA1164">
        <v>52.1346384615385</v>
      </c>
      <c r="EB1164">
        <v>48.0263769230769</v>
      </c>
      <c r="EC1164">
        <v>999.9</v>
      </c>
      <c r="ED1164">
        <v>0</v>
      </c>
      <c r="EE1164">
        <v>0</v>
      </c>
      <c r="EF1164">
        <v>9993.31</v>
      </c>
      <c r="EG1164">
        <v>0</v>
      </c>
      <c r="EH1164">
        <v>1207.49846153846</v>
      </c>
      <c r="EI1164">
        <v>-84.8331615384615</v>
      </c>
      <c r="EJ1164">
        <v>1491.86615384615</v>
      </c>
      <c r="EK1164">
        <v>1530.28538461538</v>
      </c>
      <c r="EL1164">
        <v>31.7719769230769</v>
      </c>
      <c r="EM1164">
        <v>1491.03923076923</v>
      </c>
      <c r="EN1164">
        <v>25.6460538461538</v>
      </c>
      <c r="EO1164">
        <v>5.17834</v>
      </c>
      <c r="EP1164">
        <v>2.31293076923077</v>
      </c>
      <c r="EQ1164">
        <v>33.4399230769231</v>
      </c>
      <c r="ER1164">
        <v>19.7667384615385</v>
      </c>
      <c r="ES1164">
        <v>1200.00384615385</v>
      </c>
      <c r="ET1164">
        <v>0.966995461538462</v>
      </c>
      <c r="EU1164">
        <v>0.0330048307692308</v>
      </c>
      <c r="EV1164">
        <v>0</v>
      </c>
      <c r="EW1164">
        <v>1010.68538461538</v>
      </c>
      <c r="EX1164">
        <v>5.00059</v>
      </c>
      <c r="EY1164">
        <v>13354.2846153846</v>
      </c>
      <c r="EZ1164">
        <v>10358.7384615385</v>
      </c>
      <c r="FA1164">
        <v>64.5047692307692</v>
      </c>
      <c r="FB1164">
        <v>65.6870769230769</v>
      </c>
      <c r="FC1164">
        <v>64.5</v>
      </c>
      <c r="FD1164">
        <v>65.4951538461538</v>
      </c>
      <c r="FE1164">
        <v>65.75</v>
      </c>
      <c r="FF1164">
        <v>1155.56384615385</v>
      </c>
      <c r="FG1164">
        <v>39.44</v>
      </c>
      <c r="FH1164">
        <v>0</v>
      </c>
      <c r="FI1164">
        <v>1761427608.7</v>
      </c>
      <c r="FJ1164">
        <v>0</v>
      </c>
      <c r="FK1164">
        <v>1010.8084</v>
      </c>
      <c r="FL1164">
        <v>9.59384614504268</v>
      </c>
      <c r="FM1164">
        <v>142.01538463738</v>
      </c>
      <c r="FN1164">
        <v>13356.64</v>
      </c>
      <c r="FO1164">
        <v>15</v>
      </c>
      <c r="FP1164">
        <v>0</v>
      </c>
      <c r="FQ1164" t="s">
        <v>439</v>
      </c>
      <c r="FR1164">
        <v>0</v>
      </c>
      <c r="FS1164">
        <v>0</v>
      </c>
      <c r="FT1164">
        <v>0</v>
      </c>
      <c r="FU1164">
        <v>0</v>
      </c>
      <c r="FV1164">
        <v>0</v>
      </c>
      <c r="FW1164">
        <v>0</v>
      </c>
      <c r="FX1164">
        <v>0</v>
      </c>
      <c r="FY1164">
        <v>0</v>
      </c>
      <c r="FZ1164">
        <v>0</v>
      </c>
      <c r="GA1164">
        <v>0</v>
      </c>
      <c r="GB1164">
        <v>0</v>
      </c>
      <c r="GC1164">
        <v>-84.434165</v>
      </c>
      <c r="GD1164">
        <v>-7.89273834586461</v>
      </c>
      <c r="GE1164">
        <v>1.20667006148118</v>
      </c>
      <c r="GF1164">
        <v>0</v>
      </c>
      <c r="GG1164">
        <v>1010.21970588235</v>
      </c>
      <c r="GH1164">
        <v>9.05928189309873</v>
      </c>
      <c r="GI1164">
        <v>0.912805904547712</v>
      </c>
      <c r="GJ1164">
        <v>-1</v>
      </c>
      <c r="GK1164">
        <v>31.77862</v>
      </c>
      <c r="GL1164">
        <v>-0.176932330827026</v>
      </c>
      <c r="GM1164">
        <v>0.0185644175777208</v>
      </c>
      <c r="GN1164">
        <v>0</v>
      </c>
      <c r="GO1164">
        <v>0</v>
      </c>
      <c r="GP1164">
        <v>2</v>
      </c>
      <c r="GQ1164" t="s">
        <v>473</v>
      </c>
      <c r="GR1164">
        <v>3.12613</v>
      </c>
      <c r="GS1164">
        <v>2.71781</v>
      </c>
      <c r="GT1164">
        <v>0.196646</v>
      </c>
      <c r="GU1164">
        <v>0.202831</v>
      </c>
      <c r="GV1164">
        <v>0.177992</v>
      </c>
      <c r="GW1164">
        <v>0.101732</v>
      </c>
      <c r="GX1164">
        <v>28581.8</v>
      </c>
      <c r="GY1164">
        <v>29929.8</v>
      </c>
      <c r="GZ1164">
        <v>32358.9</v>
      </c>
      <c r="HA1164">
        <v>34170.7</v>
      </c>
      <c r="HB1164">
        <v>38326</v>
      </c>
      <c r="HC1164">
        <v>44313.9</v>
      </c>
      <c r="HD1164">
        <v>50914.7</v>
      </c>
      <c r="HE1164">
        <v>54845.1</v>
      </c>
      <c r="HF1164">
        <v>1.652</v>
      </c>
      <c r="HG1164">
        <v>1.50108</v>
      </c>
      <c r="HH1164">
        <v>-0.188164</v>
      </c>
      <c r="HI1164">
        <v>0</v>
      </c>
      <c r="HJ1164">
        <v>50.9999</v>
      </c>
      <c r="HK1164">
        <v>999.9</v>
      </c>
      <c r="HL1164">
        <v>55.653</v>
      </c>
      <c r="HM1164">
        <v>30.424</v>
      </c>
      <c r="HN1164">
        <v>26.9355</v>
      </c>
      <c r="HO1164">
        <v>60.0971</v>
      </c>
      <c r="HP1164">
        <v>40.4607</v>
      </c>
      <c r="HQ1164">
        <v>1</v>
      </c>
      <c r="HR1164">
        <v>2.70495</v>
      </c>
      <c r="HS1164">
        <v>2.48974</v>
      </c>
      <c r="HT1164">
        <v>20.0932</v>
      </c>
      <c r="HU1164">
        <v>5.1812</v>
      </c>
      <c r="HV1164">
        <v>12.0159</v>
      </c>
      <c r="HW1164">
        <v>4.9666</v>
      </c>
      <c r="HX1164">
        <v>3.29583</v>
      </c>
      <c r="HY1164">
        <v>9999</v>
      </c>
      <c r="HZ1164">
        <v>9999</v>
      </c>
      <c r="IA1164">
        <v>999.9</v>
      </c>
      <c r="IB1164">
        <v>9999</v>
      </c>
      <c r="IC1164">
        <v>1.86324</v>
      </c>
      <c r="ID1164">
        <v>1.86809</v>
      </c>
      <c r="IE1164">
        <v>1.86783</v>
      </c>
      <c r="IF1164">
        <v>1.86905</v>
      </c>
      <c r="IG1164">
        <v>1.86981</v>
      </c>
      <c r="IH1164">
        <v>1.86587</v>
      </c>
      <c r="II1164">
        <v>1.86695</v>
      </c>
      <c r="IJ1164">
        <v>1.86839</v>
      </c>
      <c r="IK1164">
        <v>5</v>
      </c>
      <c r="IL1164">
        <v>0</v>
      </c>
      <c r="IM1164">
        <v>0</v>
      </c>
      <c r="IN1164">
        <v>0</v>
      </c>
      <c r="IO1164" t="s">
        <v>441</v>
      </c>
      <c r="IP1164" t="s">
        <v>442</v>
      </c>
      <c r="IQ1164" t="s">
        <v>443</v>
      </c>
      <c r="IR1164" t="s">
        <v>443</v>
      </c>
      <c r="IS1164" t="s">
        <v>443</v>
      </c>
      <c r="IT1164" t="s">
        <v>443</v>
      </c>
      <c r="IU1164">
        <v>0</v>
      </c>
      <c r="IV1164">
        <v>100</v>
      </c>
      <c r="IW1164">
        <v>100</v>
      </c>
      <c r="IX1164">
        <v>1.1</v>
      </c>
      <c r="IY1164">
        <v>-0.0441</v>
      </c>
      <c r="IZ1164">
        <v>1.09748391826392</v>
      </c>
      <c r="JA1164">
        <v>0</v>
      </c>
      <c r="JB1164">
        <v>0</v>
      </c>
      <c r="JC1164">
        <v>0</v>
      </c>
      <c r="JD1164">
        <v>-0.0441141096964596</v>
      </c>
      <c r="JE1164">
        <v>0</v>
      </c>
      <c r="JF1164">
        <v>0</v>
      </c>
      <c r="JG1164">
        <v>0</v>
      </c>
      <c r="JH1164">
        <v>5</v>
      </c>
      <c r="JI1164">
        <v>2273</v>
      </c>
      <c r="JJ1164">
        <v>1</v>
      </c>
      <c r="JK1164">
        <v>24</v>
      </c>
      <c r="JL1164">
        <v>29357127.5</v>
      </c>
      <c r="JM1164">
        <v>29357127.5</v>
      </c>
      <c r="JN1164">
        <v>2.87109</v>
      </c>
      <c r="JO1164">
        <v>2.60864</v>
      </c>
      <c r="JP1164">
        <v>1.54785</v>
      </c>
      <c r="JQ1164">
        <v>2.31445</v>
      </c>
      <c r="JR1164">
        <v>1.64673</v>
      </c>
      <c r="JS1164">
        <v>2.323</v>
      </c>
      <c r="JT1164">
        <v>34.3042</v>
      </c>
      <c r="JU1164">
        <v>24.1751</v>
      </c>
      <c r="JV1164">
        <v>18</v>
      </c>
      <c r="JW1164">
        <v>488.075</v>
      </c>
      <c r="JX1164">
        <v>378.736</v>
      </c>
      <c r="JY1164">
        <v>49.0321</v>
      </c>
      <c r="JZ1164">
        <v>57.0852</v>
      </c>
      <c r="KA1164">
        <v>30.0023</v>
      </c>
      <c r="KB1164">
        <v>56.345</v>
      </c>
      <c r="KC1164">
        <v>56.1451</v>
      </c>
      <c r="KD1164">
        <v>57.4945</v>
      </c>
      <c r="KE1164">
        <v>0</v>
      </c>
      <c r="KF1164">
        <v>100</v>
      </c>
      <c r="KG1164">
        <v>48.9964</v>
      </c>
      <c r="KH1164">
        <v>1537.32</v>
      </c>
      <c r="KI1164">
        <v>26.2864</v>
      </c>
      <c r="KJ1164">
        <v>92.2434</v>
      </c>
      <c r="KK1164">
        <v>88.7159</v>
      </c>
    </row>
    <row r="1165" spans="1:297">
      <c r="A1165">
        <v>1149</v>
      </c>
      <c r="B1165">
        <v>1761427653</v>
      </c>
      <c r="C1165">
        <v>19472</v>
      </c>
      <c r="D1165" t="s">
        <v>2751</v>
      </c>
      <c r="E1165" t="s">
        <v>2752</v>
      </c>
      <c r="F1165">
        <v>5</v>
      </c>
      <c r="G1165" t="s">
        <v>2568</v>
      </c>
      <c r="H1165" t="s">
        <v>436</v>
      </c>
      <c r="I1165">
        <v>1761427644.84615</v>
      </c>
      <c r="J1165">
        <f>(K1165)/1000</f>
        <v>0</v>
      </c>
      <c r="K1165">
        <f>IF(DP1165, AN1165, AH1165)</f>
        <v>0</v>
      </c>
      <c r="L1165">
        <f>IF(DP1165, AI1165, AG1165)</f>
        <v>0</v>
      </c>
      <c r="M1165">
        <f>DR1165 - IF(AU1165&gt;1, L1165*DL1165*100.0/(AW1165), 0)</f>
        <v>0</v>
      </c>
      <c r="N1165">
        <f>((T1165-J1165/2)*M1165-L1165)/(T1165+J1165/2)</f>
        <v>0</v>
      </c>
      <c r="O1165">
        <f>N1165*(DY1165+DZ1165)/1000.0</f>
        <v>0</v>
      </c>
      <c r="P1165">
        <f>(DR1165 - IF(AU1165&gt;1, L1165*DL1165*100.0/(AW1165), 0))*(DY1165+DZ1165)/1000.0</f>
        <v>0</v>
      </c>
      <c r="Q1165">
        <f>2.0/((1/S1165-1/R1165)+SIGN(S1165)*SQRT((1/S1165-1/R1165)*(1/S1165-1/R1165) + 4*DM1165/((DM1165+1)*(DM1165+1))*(2*1/S1165*1/R1165-1/R1165*1/R1165)))</f>
        <v>0</v>
      </c>
      <c r="R1165">
        <f>IF(LEFT(DN1165,1)&lt;&gt;"0",IF(LEFT(DN1165,1)="1",3.0,DO1165),$D$5+$E$5*(EF1165*DY1165/($K$5*1000))+$F$5*(EF1165*DY1165/($K$5*1000))*MAX(MIN(DL1165,$J$5),$I$5)*MAX(MIN(DL1165,$J$5),$I$5)+$G$5*MAX(MIN(DL1165,$J$5),$I$5)*(EF1165*DY1165/($K$5*1000))+$H$5*(EF1165*DY1165/($K$5*1000))*(EF1165*DY1165/($K$5*1000)))</f>
        <v>0</v>
      </c>
      <c r="S1165">
        <f>J1165*(1000-(1000*0.61365*exp(17.502*W1165/(240.97+W1165))/(DY1165+DZ1165)+DT1165)/2)/(1000*0.61365*exp(17.502*W1165/(240.97+W1165))/(DY1165+DZ1165)-DT1165)</f>
        <v>0</v>
      </c>
      <c r="T1165">
        <f>1/((DM1165+1)/(Q1165/1.6)+1/(R1165/1.37)) + DM1165/((DM1165+1)/(Q1165/1.6) + DM1165/(R1165/1.37))</f>
        <v>0</v>
      </c>
      <c r="U1165">
        <f>(DH1165*DK1165)</f>
        <v>0</v>
      </c>
      <c r="V1165">
        <f>(EA1165+(U1165+2*0.95*5.67E-8*(((EA1165+$B$7)+273)^4-(EA1165+273)^4)-44100*J1165)/(1.84*29.3*R1165+8*0.95*5.67E-8*(EA1165+273)^3))</f>
        <v>0</v>
      </c>
      <c r="W1165">
        <f>($C$7*EB1165+$D$7*EC1165+$E$7*V1165)</f>
        <v>0</v>
      </c>
      <c r="X1165">
        <f>0.61365*exp(17.502*W1165/(240.97+W1165))</f>
        <v>0</v>
      </c>
      <c r="Y1165">
        <f>(Z1165/AA1165*100)</f>
        <v>0</v>
      </c>
      <c r="Z1165">
        <f>DT1165*(DY1165+DZ1165)/1000</f>
        <v>0</v>
      </c>
      <c r="AA1165">
        <f>0.61365*exp(17.502*EA1165/(240.97+EA1165))</f>
        <v>0</v>
      </c>
      <c r="AB1165">
        <f>(X1165-DT1165*(DY1165+DZ1165)/1000)</f>
        <v>0</v>
      </c>
      <c r="AC1165">
        <f>(-J1165*44100)</f>
        <v>0</v>
      </c>
      <c r="AD1165">
        <f>2*29.3*R1165*0.92*(EA1165-W1165)</f>
        <v>0</v>
      </c>
      <c r="AE1165">
        <f>2*0.95*5.67E-8*(((EA1165+$B$7)+273)^4-(W1165+273)^4)</f>
        <v>0</v>
      </c>
      <c r="AF1165">
        <f>U1165+AE1165+AC1165+AD1165</f>
        <v>0</v>
      </c>
      <c r="AG1165">
        <f>DX1165*AU1165*(DS1165-DR1165*(1000-AU1165*DU1165)/(1000-AU1165*DT1165))/(100*DL1165)</f>
        <v>0</v>
      </c>
      <c r="AH1165">
        <f>1000*DX1165*AU1165*(DT1165-DU1165)/(100*DL1165*(1000-AU1165*DT1165))</f>
        <v>0</v>
      </c>
      <c r="AI1165">
        <f>(AJ1165 - AK1165 - DY1165*1E3/(8.314*(EA1165+273.15)) * AM1165/DX1165 * AL1165) * DX1165/(100*DL1165) * (1000 - DU1165)/1000</f>
        <v>0</v>
      </c>
      <c r="AJ1165">
        <v>1562.62634719401</v>
      </c>
      <c r="AK1165">
        <v>1533.22636363636</v>
      </c>
      <c r="AL1165">
        <v>3.2185433774483</v>
      </c>
      <c r="AM1165">
        <v>65.4933450207612</v>
      </c>
      <c r="AN1165">
        <f>(AP1165 - AO1165 + DY1165*1E3/(8.314*(EA1165+273.15)) * AR1165/DX1165 * AQ1165) * DX1165/(100*DL1165) * 1000/(1000 - AP1165)</f>
        <v>0</v>
      </c>
      <c r="AO1165">
        <v>25.6301461406107</v>
      </c>
      <c r="AP1165">
        <v>57.3897890909091</v>
      </c>
      <c r="AQ1165">
        <v>-0.00138066069988667</v>
      </c>
      <c r="AR1165">
        <v>110.853086517706</v>
      </c>
      <c r="AS1165">
        <v>6</v>
      </c>
      <c r="AT1165">
        <v>1</v>
      </c>
      <c r="AU1165">
        <f>IF(AS1165*$H$13&gt;=AW1165,1.0,(AW1165/(AW1165-AS1165*$H$13)))</f>
        <v>0</v>
      </c>
      <c r="AV1165">
        <f>(AU1165-1)*100</f>
        <v>0</v>
      </c>
      <c r="AW1165">
        <f>MAX(0,($B$13+$C$13*EF1165)/(1+$D$13*EF1165)*DY1165/(EA1165+273)*$E$13)</f>
        <v>0</v>
      </c>
      <c r="AX1165" t="s">
        <v>437</v>
      </c>
      <c r="AY1165" t="s">
        <v>437</v>
      </c>
      <c r="AZ1165">
        <v>0</v>
      </c>
      <c r="BA1165">
        <v>0</v>
      </c>
      <c r="BB1165">
        <f>1-AZ1165/BA1165</f>
        <v>0</v>
      </c>
      <c r="BC1165">
        <v>0</v>
      </c>
      <c r="BD1165" t="s">
        <v>437</v>
      </c>
      <c r="BE1165" t="s">
        <v>437</v>
      </c>
      <c r="BF1165">
        <v>0</v>
      </c>
      <c r="BG1165">
        <v>0</v>
      </c>
      <c r="BH1165">
        <f>1-BF1165/BG1165</f>
        <v>0</v>
      </c>
      <c r="BI1165">
        <v>0.5</v>
      </c>
      <c r="BJ1165">
        <f>DI1165</f>
        <v>0</v>
      </c>
      <c r="BK1165">
        <f>L1165</f>
        <v>0</v>
      </c>
      <c r="BL1165">
        <f>BH1165*BI1165*BJ1165</f>
        <v>0</v>
      </c>
      <c r="BM1165">
        <f>(BK1165-BC1165)/BJ1165</f>
        <v>0</v>
      </c>
      <c r="BN1165">
        <f>(BA1165-BG1165)/BG1165</f>
        <v>0</v>
      </c>
      <c r="BO1165">
        <f>AZ1165/(BB1165+AZ1165/BG1165)</f>
        <v>0</v>
      </c>
      <c r="BP1165" t="s">
        <v>437</v>
      </c>
      <c r="BQ1165">
        <v>0</v>
      </c>
      <c r="BR1165">
        <f>IF(BQ1165&lt;&gt;0, BQ1165, BO1165)</f>
        <v>0</v>
      </c>
      <c r="BS1165">
        <f>1-BR1165/BG1165</f>
        <v>0</v>
      </c>
      <c r="BT1165">
        <f>(BG1165-BF1165)/(BG1165-BR1165)</f>
        <v>0</v>
      </c>
      <c r="BU1165">
        <f>(BA1165-BG1165)/(BA1165-BR1165)</f>
        <v>0</v>
      </c>
      <c r="BV1165">
        <f>(BG1165-BF1165)/(BG1165-AZ1165)</f>
        <v>0</v>
      </c>
      <c r="BW1165">
        <f>(BA1165-BG1165)/(BA1165-AZ1165)</f>
        <v>0</v>
      </c>
      <c r="BX1165">
        <f>(BT1165*BR1165/BF1165)</f>
        <v>0</v>
      </c>
      <c r="BY1165">
        <f>(1-BX1165)</f>
        <v>0</v>
      </c>
      <c r="DH1165">
        <f>$B$11*EG1165+$C$11*EH1165+$F$11*ES1165*(1-EV1165)</f>
        <v>0</v>
      </c>
      <c r="DI1165">
        <f>DH1165*DJ1165</f>
        <v>0</v>
      </c>
      <c r="DJ1165">
        <f>($B$11*$D$9+$C$11*$D$9+$F$11*((FF1165+EX1165)/MAX(FF1165+EX1165+FG1165, 0.1)*$I$9+FG1165/MAX(FF1165+EX1165+FG1165, 0.1)*$J$9))/($B$11+$C$11+$F$11)</f>
        <v>0</v>
      </c>
      <c r="DK1165">
        <f>($B$11*$K$9+$C$11*$K$9+$F$11*((FF1165+EX1165)/MAX(FF1165+EX1165+FG1165, 0.1)*$P$9+FG1165/MAX(FF1165+EX1165+FG1165, 0.1)*$Q$9))/($B$11+$C$11+$F$11)</f>
        <v>0</v>
      </c>
      <c r="DL1165">
        <v>6</v>
      </c>
      <c r="DM1165">
        <v>0.5</v>
      </c>
      <c r="DN1165" t="s">
        <v>438</v>
      </c>
      <c r="DO1165">
        <v>2</v>
      </c>
      <c r="DP1165" t="b">
        <v>1</v>
      </c>
      <c r="DQ1165">
        <v>1761427644.84615</v>
      </c>
      <c r="DR1165">
        <v>1422.54230769231</v>
      </c>
      <c r="DS1165">
        <v>1507.20307692308</v>
      </c>
      <c r="DT1165">
        <v>57.4022692307692</v>
      </c>
      <c r="DU1165">
        <v>25.6392230769231</v>
      </c>
      <c r="DV1165">
        <v>1421.44384615385</v>
      </c>
      <c r="DW1165">
        <v>57.4463692307692</v>
      </c>
      <c r="DX1165">
        <v>500.021615384615</v>
      </c>
      <c r="DY1165">
        <v>90.1864692307692</v>
      </c>
      <c r="DZ1165">
        <v>0.0402329076923077</v>
      </c>
      <c r="EA1165">
        <v>52.1312769230769</v>
      </c>
      <c r="EB1165">
        <v>48.0269461538462</v>
      </c>
      <c r="EC1165">
        <v>999.9</v>
      </c>
      <c r="ED1165">
        <v>0</v>
      </c>
      <c r="EE1165">
        <v>0</v>
      </c>
      <c r="EF1165">
        <v>9991.72307692308</v>
      </c>
      <c r="EG1165">
        <v>0</v>
      </c>
      <c r="EH1165">
        <v>1207.42692307692</v>
      </c>
      <c r="EI1165">
        <v>-84.6606846153846</v>
      </c>
      <c r="EJ1165">
        <v>1509.17076923077</v>
      </c>
      <c r="EK1165">
        <v>1546.86307692308</v>
      </c>
      <c r="EL1165">
        <v>31.7630461538462</v>
      </c>
      <c r="EM1165">
        <v>1507.20307692308</v>
      </c>
      <c r="EN1165">
        <v>25.6392230769231</v>
      </c>
      <c r="EO1165">
        <v>5.17690769230769</v>
      </c>
      <c r="EP1165">
        <v>2.31230923076923</v>
      </c>
      <c r="EQ1165">
        <v>33.4349769230769</v>
      </c>
      <c r="ER1165">
        <v>19.7624153846154</v>
      </c>
      <c r="ES1165">
        <v>1200.01769230769</v>
      </c>
      <c r="ET1165">
        <v>0.966996076923077</v>
      </c>
      <c r="EU1165">
        <v>0.0330042153846154</v>
      </c>
      <c r="EV1165">
        <v>0</v>
      </c>
      <c r="EW1165">
        <v>1011.36230769231</v>
      </c>
      <c r="EX1165">
        <v>5.00059</v>
      </c>
      <c r="EY1165">
        <v>13365.9076923077</v>
      </c>
      <c r="EZ1165">
        <v>10358.8615384615</v>
      </c>
      <c r="FA1165">
        <v>64.5238461538462</v>
      </c>
      <c r="FB1165">
        <v>65.7112307692308</v>
      </c>
      <c r="FC1165">
        <v>64.5190769230769</v>
      </c>
      <c r="FD1165">
        <v>65.5190769230769</v>
      </c>
      <c r="FE1165">
        <v>65.7690769230769</v>
      </c>
      <c r="FF1165">
        <v>1155.57769230769</v>
      </c>
      <c r="FG1165">
        <v>39.44</v>
      </c>
      <c r="FH1165">
        <v>0</v>
      </c>
      <c r="FI1165">
        <v>1761427613.5</v>
      </c>
      <c r="FJ1165">
        <v>0</v>
      </c>
      <c r="FK1165">
        <v>1011.508</v>
      </c>
      <c r="FL1165">
        <v>8.5561538217666</v>
      </c>
      <c r="FM1165">
        <v>141.507692079907</v>
      </c>
      <c r="FN1165">
        <v>13367.772</v>
      </c>
      <c r="FO1165">
        <v>15</v>
      </c>
      <c r="FP1165">
        <v>0</v>
      </c>
      <c r="FQ1165" t="s">
        <v>439</v>
      </c>
      <c r="FR1165">
        <v>0</v>
      </c>
      <c r="FS1165">
        <v>0</v>
      </c>
      <c r="FT1165">
        <v>0</v>
      </c>
      <c r="FU1165">
        <v>0</v>
      </c>
      <c r="FV1165">
        <v>0</v>
      </c>
      <c r="FW1165">
        <v>0</v>
      </c>
      <c r="FX1165">
        <v>0</v>
      </c>
      <c r="FY1165">
        <v>0</v>
      </c>
      <c r="FZ1165">
        <v>0</v>
      </c>
      <c r="GA1165">
        <v>0</v>
      </c>
      <c r="GB1165">
        <v>0</v>
      </c>
      <c r="GC1165">
        <v>-84.800419047619</v>
      </c>
      <c r="GD1165">
        <v>0.444490909090822</v>
      </c>
      <c r="GE1165">
        <v>0.726323190964206</v>
      </c>
      <c r="GF1165">
        <v>1</v>
      </c>
      <c r="GG1165">
        <v>1011.00323529412</v>
      </c>
      <c r="GH1165">
        <v>8.79251335811505</v>
      </c>
      <c r="GI1165">
        <v>0.886485859972277</v>
      </c>
      <c r="GJ1165">
        <v>-1</v>
      </c>
      <c r="GK1165">
        <v>31.7704238095238</v>
      </c>
      <c r="GL1165">
        <v>-0.103761038961075</v>
      </c>
      <c r="GM1165">
        <v>0.014117193325597</v>
      </c>
      <c r="GN1165">
        <v>0</v>
      </c>
      <c r="GO1165">
        <v>1</v>
      </c>
      <c r="GP1165">
        <v>2</v>
      </c>
      <c r="GQ1165" t="s">
        <v>446</v>
      </c>
      <c r="GR1165">
        <v>3.12616</v>
      </c>
      <c r="GS1165">
        <v>2.71848</v>
      </c>
      <c r="GT1165">
        <v>0.197943</v>
      </c>
      <c r="GU1165">
        <v>0.204084</v>
      </c>
      <c r="GV1165">
        <v>0.177966</v>
      </c>
      <c r="GW1165">
        <v>0.101705</v>
      </c>
      <c r="GX1165">
        <v>28533.7</v>
      </c>
      <c r="GY1165">
        <v>29880.4</v>
      </c>
      <c r="GZ1165">
        <v>32357.3</v>
      </c>
      <c r="HA1165">
        <v>34168.7</v>
      </c>
      <c r="HB1165">
        <v>38326</v>
      </c>
      <c r="HC1165">
        <v>44312.4</v>
      </c>
      <c r="HD1165">
        <v>50912.8</v>
      </c>
      <c r="HE1165">
        <v>54841.5</v>
      </c>
      <c r="HF1165">
        <v>1.65167</v>
      </c>
      <c r="HG1165">
        <v>1.5011</v>
      </c>
      <c r="HH1165">
        <v>-0.190157</v>
      </c>
      <c r="HI1165">
        <v>0</v>
      </c>
      <c r="HJ1165">
        <v>51.0155</v>
      </c>
      <c r="HK1165">
        <v>999.9</v>
      </c>
      <c r="HL1165">
        <v>55.653</v>
      </c>
      <c r="HM1165">
        <v>30.414</v>
      </c>
      <c r="HN1165">
        <v>26.9232</v>
      </c>
      <c r="HO1165">
        <v>60.3171</v>
      </c>
      <c r="HP1165">
        <v>40.4567</v>
      </c>
      <c r="HQ1165">
        <v>1</v>
      </c>
      <c r="HR1165">
        <v>2.70759</v>
      </c>
      <c r="HS1165">
        <v>2.5378</v>
      </c>
      <c r="HT1165">
        <v>20.0924</v>
      </c>
      <c r="HU1165">
        <v>5.1818</v>
      </c>
      <c r="HV1165">
        <v>12.0159</v>
      </c>
      <c r="HW1165">
        <v>4.96675</v>
      </c>
      <c r="HX1165">
        <v>3.29595</v>
      </c>
      <c r="HY1165">
        <v>9999</v>
      </c>
      <c r="HZ1165">
        <v>9999</v>
      </c>
      <c r="IA1165">
        <v>999.9</v>
      </c>
      <c r="IB1165">
        <v>9999</v>
      </c>
      <c r="IC1165">
        <v>1.86325</v>
      </c>
      <c r="ID1165">
        <v>1.86812</v>
      </c>
      <c r="IE1165">
        <v>1.86783</v>
      </c>
      <c r="IF1165">
        <v>1.86905</v>
      </c>
      <c r="IG1165">
        <v>1.86981</v>
      </c>
      <c r="IH1165">
        <v>1.86584</v>
      </c>
      <c r="II1165">
        <v>1.86694</v>
      </c>
      <c r="IJ1165">
        <v>1.86838</v>
      </c>
      <c r="IK1165">
        <v>5</v>
      </c>
      <c r="IL1165">
        <v>0</v>
      </c>
      <c r="IM1165">
        <v>0</v>
      </c>
      <c r="IN1165">
        <v>0</v>
      </c>
      <c r="IO1165" t="s">
        <v>441</v>
      </c>
      <c r="IP1165" t="s">
        <v>442</v>
      </c>
      <c r="IQ1165" t="s">
        <v>443</v>
      </c>
      <c r="IR1165" t="s">
        <v>443</v>
      </c>
      <c r="IS1165" t="s">
        <v>443</v>
      </c>
      <c r="IT1165" t="s">
        <v>443</v>
      </c>
      <c r="IU1165">
        <v>0</v>
      </c>
      <c r="IV1165">
        <v>100</v>
      </c>
      <c r="IW1165">
        <v>100</v>
      </c>
      <c r="IX1165">
        <v>1.1</v>
      </c>
      <c r="IY1165">
        <v>-0.0441</v>
      </c>
      <c r="IZ1165">
        <v>1.09748391826392</v>
      </c>
      <c r="JA1165">
        <v>0</v>
      </c>
      <c r="JB1165">
        <v>0</v>
      </c>
      <c r="JC1165">
        <v>0</v>
      </c>
      <c r="JD1165">
        <v>-0.0441141096964596</v>
      </c>
      <c r="JE1165">
        <v>0</v>
      </c>
      <c r="JF1165">
        <v>0</v>
      </c>
      <c r="JG1165">
        <v>0</v>
      </c>
      <c r="JH1165">
        <v>5</v>
      </c>
      <c r="JI1165">
        <v>2273</v>
      </c>
      <c r="JJ1165">
        <v>1</v>
      </c>
      <c r="JK1165">
        <v>24</v>
      </c>
      <c r="JL1165">
        <v>29357127.6</v>
      </c>
      <c r="JM1165">
        <v>29357127.6</v>
      </c>
      <c r="JN1165">
        <v>2.89185</v>
      </c>
      <c r="JO1165">
        <v>2.6123</v>
      </c>
      <c r="JP1165">
        <v>1.54785</v>
      </c>
      <c r="JQ1165">
        <v>2.31567</v>
      </c>
      <c r="JR1165">
        <v>1.64673</v>
      </c>
      <c r="JS1165">
        <v>2.26685</v>
      </c>
      <c r="JT1165">
        <v>34.3042</v>
      </c>
      <c r="JU1165">
        <v>24.1751</v>
      </c>
      <c r="JV1165">
        <v>18</v>
      </c>
      <c r="JW1165">
        <v>487.906</v>
      </c>
      <c r="JX1165">
        <v>378.806</v>
      </c>
      <c r="JY1165">
        <v>49.0018</v>
      </c>
      <c r="JZ1165">
        <v>57.1028</v>
      </c>
      <c r="KA1165">
        <v>30.0025</v>
      </c>
      <c r="KB1165">
        <v>56.3584</v>
      </c>
      <c r="KC1165">
        <v>56.1583</v>
      </c>
      <c r="KD1165">
        <v>58.0063</v>
      </c>
      <c r="KE1165">
        <v>0</v>
      </c>
      <c r="KF1165">
        <v>100</v>
      </c>
      <c r="KG1165">
        <v>48.9744</v>
      </c>
      <c r="KH1165">
        <v>1557.92</v>
      </c>
      <c r="KI1165">
        <v>26.2864</v>
      </c>
      <c r="KJ1165">
        <v>92.2394</v>
      </c>
      <c r="KK1165">
        <v>88.7104</v>
      </c>
    </row>
    <row r="1166" spans="1:297">
      <c r="A1166">
        <v>1150</v>
      </c>
      <c r="B1166">
        <v>1761427658</v>
      </c>
      <c r="C1166">
        <v>19477</v>
      </c>
      <c r="D1166" t="s">
        <v>2753</v>
      </c>
      <c r="E1166" t="s">
        <v>2754</v>
      </c>
      <c r="F1166">
        <v>5</v>
      </c>
      <c r="G1166" t="s">
        <v>2568</v>
      </c>
      <c r="H1166" t="s">
        <v>436</v>
      </c>
      <c r="I1166">
        <v>1761427649.84615</v>
      </c>
      <c r="J1166">
        <f>(K1166)/1000</f>
        <v>0</v>
      </c>
      <c r="K1166">
        <f>IF(DP1166, AN1166, AH1166)</f>
        <v>0</v>
      </c>
      <c r="L1166">
        <f>IF(DP1166, AI1166, AG1166)</f>
        <v>0</v>
      </c>
      <c r="M1166">
        <f>DR1166 - IF(AU1166&gt;1, L1166*DL1166*100.0/(AW1166), 0)</f>
        <v>0</v>
      </c>
      <c r="N1166">
        <f>((T1166-J1166/2)*M1166-L1166)/(T1166+J1166/2)</f>
        <v>0</v>
      </c>
      <c r="O1166">
        <f>N1166*(DY1166+DZ1166)/1000.0</f>
        <v>0</v>
      </c>
      <c r="P1166">
        <f>(DR1166 - IF(AU1166&gt;1, L1166*DL1166*100.0/(AW1166), 0))*(DY1166+DZ1166)/1000.0</f>
        <v>0</v>
      </c>
      <c r="Q1166">
        <f>2.0/((1/S1166-1/R1166)+SIGN(S1166)*SQRT((1/S1166-1/R1166)*(1/S1166-1/R1166) + 4*DM1166/((DM1166+1)*(DM1166+1))*(2*1/S1166*1/R1166-1/R1166*1/R1166)))</f>
        <v>0</v>
      </c>
      <c r="R1166">
        <f>IF(LEFT(DN1166,1)&lt;&gt;"0",IF(LEFT(DN1166,1)="1",3.0,DO1166),$D$5+$E$5*(EF1166*DY1166/($K$5*1000))+$F$5*(EF1166*DY1166/($K$5*1000))*MAX(MIN(DL1166,$J$5),$I$5)*MAX(MIN(DL1166,$J$5),$I$5)+$G$5*MAX(MIN(DL1166,$J$5),$I$5)*(EF1166*DY1166/($K$5*1000))+$H$5*(EF1166*DY1166/($K$5*1000))*(EF1166*DY1166/($K$5*1000)))</f>
        <v>0</v>
      </c>
      <c r="S1166">
        <f>J1166*(1000-(1000*0.61365*exp(17.502*W1166/(240.97+W1166))/(DY1166+DZ1166)+DT1166)/2)/(1000*0.61365*exp(17.502*W1166/(240.97+W1166))/(DY1166+DZ1166)-DT1166)</f>
        <v>0</v>
      </c>
      <c r="T1166">
        <f>1/((DM1166+1)/(Q1166/1.6)+1/(R1166/1.37)) + DM1166/((DM1166+1)/(Q1166/1.6) + DM1166/(R1166/1.37))</f>
        <v>0</v>
      </c>
      <c r="U1166">
        <f>(DH1166*DK1166)</f>
        <v>0</v>
      </c>
      <c r="V1166">
        <f>(EA1166+(U1166+2*0.95*5.67E-8*(((EA1166+$B$7)+273)^4-(EA1166+273)^4)-44100*J1166)/(1.84*29.3*R1166+8*0.95*5.67E-8*(EA1166+273)^3))</f>
        <v>0</v>
      </c>
      <c r="W1166">
        <f>($C$7*EB1166+$D$7*EC1166+$E$7*V1166)</f>
        <v>0</v>
      </c>
      <c r="X1166">
        <f>0.61365*exp(17.502*W1166/(240.97+W1166))</f>
        <v>0</v>
      </c>
      <c r="Y1166">
        <f>(Z1166/AA1166*100)</f>
        <v>0</v>
      </c>
      <c r="Z1166">
        <f>DT1166*(DY1166+DZ1166)/1000</f>
        <v>0</v>
      </c>
      <c r="AA1166">
        <f>0.61365*exp(17.502*EA1166/(240.97+EA1166))</f>
        <v>0</v>
      </c>
      <c r="AB1166">
        <f>(X1166-DT1166*(DY1166+DZ1166)/1000)</f>
        <v>0</v>
      </c>
      <c r="AC1166">
        <f>(-J1166*44100)</f>
        <v>0</v>
      </c>
      <c r="AD1166">
        <f>2*29.3*R1166*0.92*(EA1166-W1166)</f>
        <v>0</v>
      </c>
      <c r="AE1166">
        <f>2*0.95*5.67E-8*(((EA1166+$B$7)+273)^4-(W1166+273)^4)</f>
        <v>0</v>
      </c>
      <c r="AF1166">
        <f>U1166+AE1166+AC1166+AD1166</f>
        <v>0</v>
      </c>
      <c r="AG1166">
        <f>DX1166*AU1166*(DS1166-DR1166*(1000-AU1166*DU1166)/(1000-AU1166*DT1166))/(100*DL1166)</f>
        <v>0</v>
      </c>
      <c r="AH1166">
        <f>1000*DX1166*AU1166*(DT1166-DU1166)/(100*DL1166*(1000-AU1166*DT1166))</f>
        <v>0</v>
      </c>
      <c r="AI1166">
        <f>(AJ1166 - AK1166 - DY1166*1E3/(8.314*(EA1166+273.15)) * AM1166/DX1166 * AL1166) * DX1166/(100*DL1166) * (1000 - DU1166)/1000</f>
        <v>0</v>
      </c>
      <c r="AJ1166">
        <v>1578.24655959981</v>
      </c>
      <c r="AK1166">
        <v>1548.96727272727</v>
      </c>
      <c r="AL1166">
        <v>3.10506900772033</v>
      </c>
      <c r="AM1166">
        <v>65.4933450207612</v>
      </c>
      <c r="AN1166">
        <f>(AP1166 - AO1166 + DY1166*1E3/(8.314*(EA1166+273.15)) * AR1166/DX1166 * AQ1166) * DX1166/(100*DL1166) * 1000/(1000 - AP1166)</f>
        <v>0</v>
      </c>
      <c r="AO1166">
        <v>25.6247290623534</v>
      </c>
      <c r="AP1166">
        <v>57.3957812121212</v>
      </c>
      <c r="AQ1166">
        <v>0.000177103178585741</v>
      </c>
      <c r="AR1166">
        <v>110.853086517706</v>
      </c>
      <c r="AS1166">
        <v>6</v>
      </c>
      <c r="AT1166">
        <v>1</v>
      </c>
      <c r="AU1166">
        <f>IF(AS1166*$H$13&gt;=AW1166,1.0,(AW1166/(AW1166-AS1166*$H$13)))</f>
        <v>0</v>
      </c>
      <c r="AV1166">
        <f>(AU1166-1)*100</f>
        <v>0</v>
      </c>
      <c r="AW1166">
        <f>MAX(0,($B$13+$C$13*EF1166)/(1+$D$13*EF1166)*DY1166/(EA1166+273)*$E$13)</f>
        <v>0</v>
      </c>
      <c r="AX1166" t="s">
        <v>437</v>
      </c>
      <c r="AY1166" t="s">
        <v>437</v>
      </c>
      <c r="AZ1166">
        <v>0</v>
      </c>
      <c r="BA1166">
        <v>0</v>
      </c>
      <c r="BB1166">
        <f>1-AZ1166/BA1166</f>
        <v>0</v>
      </c>
      <c r="BC1166">
        <v>0</v>
      </c>
      <c r="BD1166" t="s">
        <v>437</v>
      </c>
      <c r="BE1166" t="s">
        <v>437</v>
      </c>
      <c r="BF1166">
        <v>0</v>
      </c>
      <c r="BG1166">
        <v>0</v>
      </c>
      <c r="BH1166">
        <f>1-BF1166/BG1166</f>
        <v>0</v>
      </c>
      <c r="BI1166">
        <v>0.5</v>
      </c>
      <c r="BJ1166">
        <f>DI1166</f>
        <v>0</v>
      </c>
      <c r="BK1166">
        <f>L1166</f>
        <v>0</v>
      </c>
      <c r="BL1166">
        <f>BH1166*BI1166*BJ1166</f>
        <v>0</v>
      </c>
      <c r="BM1166">
        <f>(BK1166-BC1166)/BJ1166</f>
        <v>0</v>
      </c>
      <c r="BN1166">
        <f>(BA1166-BG1166)/BG1166</f>
        <v>0</v>
      </c>
      <c r="BO1166">
        <f>AZ1166/(BB1166+AZ1166/BG1166)</f>
        <v>0</v>
      </c>
      <c r="BP1166" t="s">
        <v>437</v>
      </c>
      <c r="BQ1166">
        <v>0</v>
      </c>
      <c r="BR1166">
        <f>IF(BQ1166&lt;&gt;0, BQ1166, BO1166)</f>
        <v>0</v>
      </c>
      <c r="BS1166">
        <f>1-BR1166/BG1166</f>
        <v>0</v>
      </c>
      <c r="BT1166">
        <f>(BG1166-BF1166)/(BG1166-BR1166)</f>
        <v>0</v>
      </c>
      <c r="BU1166">
        <f>(BA1166-BG1166)/(BA1166-BR1166)</f>
        <v>0</v>
      </c>
      <c r="BV1166">
        <f>(BG1166-BF1166)/(BG1166-AZ1166)</f>
        <v>0</v>
      </c>
      <c r="BW1166">
        <f>(BA1166-BG1166)/(BA1166-AZ1166)</f>
        <v>0</v>
      </c>
      <c r="BX1166">
        <f>(BT1166*BR1166/BF1166)</f>
        <v>0</v>
      </c>
      <c r="BY1166">
        <f>(1-BX1166)</f>
        <v>0</v>
      </c>
      <c r="DH1166">
        <f>$B$11*EG1166+$C$11*EH1166+$F$11*ES1166*(1-EV1166)</f>
        <v>0</v>
      </c>
      <c r="DI1166">
        <f>DH1166*DJ1166</f>
        <v>0</v>
      </c>
      <c r="DJ1166">
        <f>($B$11*$D$9+$C$11*$D$9+$F$11*((FF1166+EX1166)/MAX(FF1166+EX1166+FG1166, 0.1)*$I$9+FG1166/MAX(FF1166+EX1166+FG1166, 0.1)*$J$9))/($B$11+$C$11+$F$11)</f>
        <v>0</v>
      </c>
      <c r="DK1166">
        <f>($B$11*$K$9+$C$11*$K$9+$F$11*((FF1166+EX1166)/MAX(FF1166+EX1166+FG1166, 0.1)*$P$9+FG1166/MAX(FF1166+EX1166+FG1166, 0.1)*$Q$9))/($B$11+$C$11+$F$11)</f>
        <v>0</v>
      </c>
      <c r="DL1166">
        <v>6</v>
      </c>
      <c r="DM1166">
        <v>0.5</v>
      </c>
      <c r="DN1166" t="s">
        <v>438</v>
      </c>
      <c r="DO1166">
        <v>2</v>
      </c>
      <c r="DP1166" t="b">
        <v>1</v>
      </c>
      <c r="DQ1166">
        <v>1761427649.84615</v>
      </c>
      <c r="DR1166">
        <v>1438.32153846154</v>
      </c>
      <c r="DS1166">
        <v>1523.17846153846</v>
      </c>
      <c r="DT1166">
        <v>57.3970769230769</v>
      </c>
      <c r="DU1166">
        <v>25.6328461538462</v>
      </c>
      <c r="DV1166">
        <v>1437.22230769231</v>
      </c>
      <c r="DW1166">
        <v>57.4411769230769</v>
      </c>
      <c r="DX1166">
        <v>499.997923076923</v>
      </c>
      <c r="DY1166">
        <v>90.1856076923077</v>
      </c>
      <c r="DZ1166">
        <v>0.0404037846153846</v>
      </c>
      <c r="EA1166">
        <v>52.1259076923077</v>
      </c>
      <c r="EB1166">
        <v>48.0222</v>
      </c>
      <c r="EC1166">
        <v>999.9</v>
      </c>
      <c r="ED1166">
        <v>0</v>
      </c>
      <c r="EE1166">
        <v>0</v>
      </c>
      <c r="EF1166">
        <v>9991.57846153846</v>
      </c>
      <c r="EG1166">
        <v>0</v>
      </c>
      <c r="EH1166">
        <v>1207.35923076923</v>
      </c>
      <c r="EI1166">
        <v>-84.8564076923077</v>
      </c>
      <c r="EJ1166">
        <v>1525.90307692308</v>
      </c>
      <c r="EK1166">
        <v>1563.24769230769</v>
      </c>
      <c r="EL1166">
        <v>31.7642461538462</v>
      </c>
      <c r="EM1166">
        <v>1523.17846153846</v>
      </c>
      <c r="EN1166">
        <v>25.6328461538462</v>
      </c>
      <c r="EO1166">
        <v>5.17639</v>
      </c>
      <c r="EP1166">
        <v>2.31171230769231</v>
      </c>
      <c r="EQ1166">
        <v>33.4332</v>
      </c>
      <c r="ER1166">
        <v>19.7582538461538</v>
      </c>
      <c r="ES1166">
        <v>1200.00923076923</v>
      </c>
      <c r="ET1166">
        <v>0.966996076923077</v>
      </c>
      <c r="EU1166">
        <v>0.0330042</v>
      </c>
      <c r="EV1166">
        <v>0</v>
      </c>
      <c r="EW1166">
        <v>1012.13153846154</v>
      </c>
      <c r="EX1166">
        <v>5.00059</v>
      </c>
      <c r="EY1166">
        <v>13377.1615384615</v>
      </c>
      <c r="EZ1166">
        <v>10358.7846153846</v>
      </c>
      <c r="FA1166">
        <v>64.5429230769231</v>
      </c>
      <c r="FB1166">
        <v>65.7306153846154</v>
      </c>
      <c r="FC1166">
        <v>64.5381538461538</v>
      </c>
      <c r="FD1166">
        <v>65.543</v>
      </c>
      <c r="FE1166">
        <v>65.7881538461538</v>
      </c>
      <c r="FF1166">
        <v>1155.56923076923</v>
      </c>
      <c r="FG1166">
        <v>39.44</v>
      </c>
      <c r="FH1166">
        <v>0</v>
      </c>
      <c r="FI1166">
        <v>1761427618.9</v>
      </c>
      <c r="FJ1166">
        <v>0</v>
      </c>
      <c r="FK1166">
        <v>1012.23615384615</v>
      </c>
      <c r="FL1166">
        <v>8.33709401137654</v>
      </c>
      <c r="FM1166">
        <v>128.953846096296</v>
      </c>
      <c r="FN1166">
        <v>13378.9961538462</v>
      </c>
      <c r="FO1166">
        <v>15</v>
      </c>
      <c r="FP1166">
        <v>0</v>
      </c>
      <c r="FQ1166" t="s">
        <v>439</v>
      </c>
      <c r="FR1166">
        <v>0</v>
      </c>
      <c r="FS1166">
        <v>0</v>
      </c>
      <c r="FT1166">
        <v>0</v>
      </c>
      <c r="FU1166">
        <v>0</v>
      </c>
      <c r="FV1166">
        <v>0</v>
      </c>
      <c r="FW1166">
        <v>0</v>
      </c>
      <c r="FX1166">
        <v>0</v>
      </c>
      <c r="FY1166">
        <v>0</v>
      </c>
      <c r="FZ1166">
        <v>0</v>
      </c>
      <c r="GA1166">
        <v>0</v>
      </c>
      <c r="GB1166">
        <v>0</v>
      </c>
      <c r="GC1166">
        <v>-84.703535</v>
      </c>
      <c r="GD1166">
        <v>-0.462221052631571</v>
      </c>
      <c r="GE1166">
        <v>0.761926810313826</v>
      </c>
      <c r="GF1166">
        <v>1</v>
      </c>
      <c r="GG1166">
        <v>1011.71647058824</v>
      </c>
      <c r="GH1166">
        <v>9.1804430862688</v>
      </c>
      <c r="GI1166">
        <v>0.926717427434824</v>
      </c>
      <c r="GJ1166">
        <v>-1</v>
      </c>
      <c r="GK1166">
        <v>31.76391</v>
      </c>
      <c r="GL1166">
        <v>0.0247218045113487</v>
      </c>
      <c r="GM1166">
        <v>0.00611235633778009</v>
      </c>
      <c r="GN1166">
        <v>1</v>
      </c>
      <c r="GO1166">
        <v>2</v>
      </c>
      <c r="GP1166">
        <v>2</v>
      </c>
      <c r="GQ1166" t="s">
        <v>440</v>
      </c>
      <c r="GR1166">
        <v>3.1261</v>
      </c>
      <c r="GS1166">
        <v>2.71862</v>
      </c>
      <c r="GT1166">
        <v>0.199201</v>
      </c>
      <c r="GU1166">
        <v>0.205517</v>
      </c>
      <c r="GV1166">
        <v>0.177965</v>
      </c>
      <c r="GW1166">
        <v>0.10169</v>
      </c>
      <c r="GX1166">
        <v>28486.8</v>
      </c>
      <c r="GY1166">
        <v>29824.1</v>
      </c>
      <c r="GZ1166">
        <v>32355.5</v>
      </c>
      <c r="HA1166">
        <v>34166.7</v>
      </c>
      <c r="HB1166">
        <v>38324.7</v>
      </c>
      <c r="HC1166">
        <v>44311</v>
      </c>
      <c r="HD1166">
        <v>50910.5</v>
      </c>
      <c r="HE1166">
        <v>54838.6</v>
      </c>
      <c r="HF1166">
        <v>1.65145</v>
      </c>
      <c r="HG1166">
        <v>1.5009</v>
      </c>
      <c r="HH1166">
        <v>-0.190753</v>
      </c>
      <c r="HI1166">
        <v>0</v>
      </c>
      <c r="HJ1166">
        <v>51.0311</v>
      </c>
      <c r="HK1166">
        <v>999.9</v>
      </c>
      <c r="HL1166">
        <v>55.653</v>
      </c>
      <c r="HM1166">
        <v>30.424</v>
      </c>
      <c r="HN1166">
        <v>26.9369</v>
      </c>
      <c r="HO1166">
        <v>60.2671</v>
      </c>
      <c r="HP1166">
        <v>40.3005</v>
      </c>
      <c r="HQ1166">
        <v>1</v>
      </c>
      <c r="HR1166">
        <v>2.71001</v>
      </c>
      <c r="HS1166">
        <v>2.53372</v>
      </c>
      <c r="HT1166">
        <v>20.0927</v>
      </c>
      <c r="HU1166">
        <v>5.18165</v>
      </c>
      <c r="HV1166">
        <v>12.0159</v>
      </c>
      <c r="HW1166">
        <v>4.967</v>
      </c>
      <c r="HX1166">
        <v>3.296</v>
      </c>
      <c r="HY1166">
        <v>9999</v>
      </c>
      <c r="HZ1166">
        <v>9999</v>
      </c>
      <c r="IA1166">
        <v>999.9</v>
      </c>
      <c r="IB1166">
        <v>9999</v>
      </c>
      <c r="IC1166">
        <v>1.86325</v>
      </c>
      <c r="ID1166">
        <v>1.86813</v>
      </c>
      <c r="IE1166">
        <v>1.86783</v>
      </c>
      <c r="IF1166">
        <v>1.86905</v>
      </c>
      <c r="IG1166">
        <v>1.86981</v>
      </c>
      <c r="IH1166">
        <v>1.86588</v>
      </c>
      <c r="II1166">
        <v>1.86692</v>
      </c>
      <c r="IJ1166">
        <v>1.8684</v>
      </c>
      <c r="IK1166">
        <v>5</v>
      </c>
      <c r="IL1166">
        <v>0</v>
      </c>
      <c r="IM1166">
        <v>0</v>
      </c>
      <c r="IN1166">
        <v>0</v>
      </c>
      <c r="IO1166" t="s">
        <v>441</v>
      </c>
      <c r="IP1166" t="s">
        <v>442</v>
      </c>
      <c r="IQ1166" t="s">
        <v>443</v>
      </c>
      <c r="IR1166" t="s">
        <v>443</v>
      </c>
      <c r="IS1166" t="s">
        <v>443</v>
      </c>
      <c r="IT1166" t="s">
        <v>443</v>
      </c>
      <c r="IU1166">
        <v>0</v>
      </c>
      <c r="IV1166">
        <v>100</v>
      </c>
      <c r="IW1166">
        <v>100</v>
      </c>
      <c r="IX1166">
        <v>1.1</v>
      </c>
      <c r="IY1166">
        <v>-0.0441</v>
      </c>
      <c r="IZ1166">
        <v>1.09748391826392</v>
      </c>
      <c r="JA1166">
        <v>0</v>
      </c>
      <c r="JB1166">
        <v>0</v>
      </c>
      <c r="JC1166">
        <v>0</v>
      </c>
      <c r="JD1166">
        <v>-0.0441141096964596</v>
      </c>
      <c r="JE1166">
        <v>0</v>
      </c>
      <c r="JF1166">
        <v>0</v>
      </c>
      <c r="JG1166">
        <v>0</v>
      </c>
      <c r="JH1166">
        <v>5</v>
      </c>
      <c r="JI1166">
        <v>2273</v>
      </c>
      <c r="JJ1166">
        <v>1</v>
      </c>
      <c r="JK1166">
        <v>24</v>
      </c>
      <c r="JL1166">
        <v>29357127.6</v>
      </c>
      <c r="JM1166">
        <v>29357127.6</v>
      </c>
      <c r="JN1166">
        <v>2.92114</v>
      </c>
      <c r="JO1166">
        <v>2.60132</v>
      </c>
      <c r="JP1166">
        <v>1.54785</v>
      </c>
      <c r="JQ1166">
        <v>2.31445</v>
      </c>
      <c r="JR1166">
        <v>1.64551</v>
      </c>
      <c r="JS1166">
        <v>2.38647</v>
      </c>
      <c r="JT1166">
        <v>34.3042</v>
      </c>
      <c r="JU1166">
        <v>24.1751</v>
      </c>
      <c r="JV1166">
        <v>18</v>
      </c>
      <c r="JW1166">
        <v>487.807</v>
      </c>
      <c r="JX1166">
        <v>378.732</v>
      </c>
      <c r="JY1166">
        <v>48.9728</v>
      </c>
      <c r="JZ1166">
        <v>57.1187</v>
      </c>
      <c r="KA1166">
        <v>30.0024</v>
      </c>
      <c r="KB1166">
        <v>56.3712</v>
      </c>
      <c r="KC1166">
        <v>56.1706</v>
      </c>
      <c r="KD1166">
        <v>58.5083</v>
      </c>
      <c r="KE1166">
        <v>0</v>
      </c>
      <c r="KF1166">
        <v>100</v>
      </c>
      <c r="KG1166">
        <v>48.9603</v>
      </c>
      <c r="KH1166">
        <v>1571.52</v>
      </c>
      <c r="KI1166">
        <v>26.2864</v>
      </c>
      <c r="KJ1166">
        <v>92.235</v>
      </c>
      <c r="KK1166">
        <v>88.7055</v>
      </c>
    </row>
    <row r="1167" spans="1:297">
      <c r="A1167">
        <v>1151</v>
      </c>
      <c r="B1167">
        <v>1761427663</v>
      </c>
      <c r="C1167">
        <v>19482</v>
      </c>
      <c r="D1167" t="s">
        <v>2755</v>
      </c>
      <c r="E1167" t="s">
        <v>2756</v>
      </c>
      <c r="F1167">
        <v>5</v>
      </c>
      <c r="G1167" t="s">
        <v>2568</v>
      </c>
      <c r="H1167" t="s">
        <v>436</v>
      </c>
      <c r="I1167">
        <v>1761427654.84615</v>
      </c>
      <c r="J1167">
        <f>(K1167)/1000</f>
        <v>0</v>
      </c>
      <c r="K1167">
        <f>IF(DP1167, AN1167, AH1167)</f>
        <v>0</v>
      </c>
      <c r="L1167">
        <f>IF(DP1167, AI1167, AG1167)</f>
        <v>0</v>
      </c>
      <c r="M1167">
        <f>DR1167 - IF(AU1167&gt;1, L1167*DL1167*100.0/(AW1167), 0)</f>
        <v>0</v>
      </c>
      <c r="N1167">
        <f>((T1167-J1167/2)*M1167-L1167)/(T1167+J1167/2)</f>
        <v>0</v>
      </c>
      <c r="O1167">
        <f>N1167*(DY1167+DZ1167)/1000.0</f>
        <v>0</v>
      </c>
      <c r="P1167">
        <f>(DR1167 - IF(AU1167&gt;1, L1167*DL1167*100.0/(AW1167), 0))*(DY1167+DZ1167)/1000.0</f>
        <v>0</v>
      </c>
      <c r="Q1167">
        <f>2.0/((1/S1167-1/R1167)+SIGN(S1167)*SQRT((1/S1167-1/R1167)*(1/S1167-1/R1167) + 4*DM1167/((DM1167+1)*(DM1167+1))*(2*1/S1167*1/R1167-1/R1167*1/R1167)))</f>
        <v>0</v>
      </c>
      <c r="R1167">
        <f>IF(LEFT(DN1167,1)&lt;&gt;"0",IF(LEFT(DN1167,1)="1",3.0,DO1167),$D$5+$E$5*(EF1167*DY1167/($K$5*1000))+$F$5*(EF1167*DY1167/($K$5*1000))*MAX(MIN(DL1167,$J$5),$I$5)*MAX(MIN(DL1167,$J$5),$I$5)+$G$5*MAX(MIN(DL1167,$J$5),$I$5)*(EF1167*DY1167/($K$5*1000))+$H$5*(EF1167*DY1167/($K$5*1000))*(EF1167*DY1167/($K$5*1000)))</f>
        <v>0</v>
      </c>
      <c r="S1167">
        <f>J1167*(1000-(1000*0.61365*exp(17.502*W1167/(240.97+W1167))/(DY1167+DZ1167)+DT1167)/2)/(1000*0.61365*exp(17.502*W1167/(240.97+W1167))/(DY1167+DZ1167)-DT1167)</f>
        <v>0</v>
      </c>
      <c r="T1167">
        <f>1/((DM1167+1)/(Q1167/1.6)+1/(R1167/1.37)) + DM1167/((DM1167+1)/(Q1167/1.6) + DM1167/(R1167/1.37))</f>
        <v>0</v>
      </c>
      <c r="U1167">
        <f>(DH1167*DK1167)</f>
        <v>0</v>
      </c>
      <c r="V1167">
        <f>(EA1167+(U1167+2*0.95*5.67E-8*(((EA1167+$B$7)+273)^4-(EA1167+273)^4)-44100*J1167)/(1.84*29.3*R1167+8*0.95*5.67E-8*(EA1167+273)^3))</f>
        <v>0</v>
      </c>
      <c r="W1167">
        <f>($C$7*EB1167+$D$7*EC1167+$E$7*V1167)</f>
        <v>0</v>
      </c>
      <c r="X1167">
        <f>0.61365*exp(17.502*W1167/(240.97+W1167))</f>
        <v>0</v>
      </c>
      <c r="Y1167">
        <f>(Z1167/AA1167*100)</f>
        <v>0</v>
      </c>
      <c r="Z1167">
        <f>DT1167*(DY1167+DZ1167)/1000</f>
        <v>0</v>
      </c>
      <c r="AA1167">
        <f>0.61365*exp(17.502*EA1167/(240.97+EA1167))</f>
        <v>0</v>
      </c>
      <c r="AB1167">
        <f>(X1167-DT1167*(DY1167+DZ1167)/1000)</f>
        <v>0</v>
      </c>
      <c r="AC1167">
        <f>(-J1167*44100)</f>
        <v>0</v>
      </c>
      <c r="AD1167">
        <f>2*29.3*R1167*0.92*(EA1167-W1167)</f>
        <v>0</v>
      </c>
      <c r="AE1167">
        <f>2*0.95*5.67E-8*(((EA1167+$B$7)+273)^4-(W1167+273)^4)</f>
        <v>0</v>
      </c>
      <c r="AF1167">
        <f>U1167+AE1167+AC1167+AD1167</f>
        <v>0</v>
      </c>
      <c r="AG1167">
        <f>DX1167*AU1167*(DS1167-DR1167*(1000-AU1167*DU1167)/(1000-AU1167*DT1167))/(100*DL1167)</f>
        <v>0</v>
      </c>
      <c r="AH1167">
        <f>1000*DX1167*AU1167*(DT1167-DU1167)/(100*DL1167*(1000-AU1167*DT1167))</f>
        <v>0</v>
      </c>
      <c r="AI1167">
        <f>(AJ1167 - AK1167 - DY1167*1E3/(8.314*(EA1167+273.15)) * AM1167/DX1167 * AL1167) * DX1167/(100*DL1167) * (1000 - DU1167)/1000</f>
        <v>0</v>
      </c>
      <c r="AJ1167">
        <v>1597.23628928054</v>
      </c>
      <c r="AK1167">
        <v>1566.85296969697</v>
      </c>
      <c r="AL1167">
        <v>3.6382181318789</v>
      </c>
      <c r="AM1167">
        <v>65.4933450207612</v>
      </c>
      <c r="AN1167">
        <f>(AP1167 - AO1167 + DY1167*1E3/(8.314*(EA1167+273.15)) * AR1167/DX1167 * AQ1167) * DX1167/(100*DL1167) * 1000/(1000 - AP1167)</f>
        <v>0</v>
      </c>
      <c r="AO1167">
        <v>25.6202979216705</v>
      </c>
      <c r="AP1167">
        <v>57.368186060606</v>
      </c>
      <c r="AQ1167">
        <v>-0.0068229670921459</v>
      </c>
      <c r="AR1167">
        <v>110.853086517706</v>
      </c>
      <c r="AS1167">
        <v>6</v>
      </c>
      <c r="AT1167">
        <v>1</v>
      </c>
      <c r="AU1167">
        <f>IF(AS1167*$H$13&gt;=AW1167,1.0,(AW1167/(AW1167-AS1167*$H$13)))</f>
        <v>0</v>
      </c>
      <c r="AV1167">
        <f>(AU1167-1)*100</f>
        <v>0</v>
      </c>
      <c r="AW1167">
        <f>MAX(0,($B$13+$C$13*EF1167)/(1+$D$13*EF1167)*DY1167/(EA1167+273)*$E$13)</f>
        <v>0</v>
      </c>
      <c r="AX1167" t="s">
        <v>437</v>
      </c>
      <c r="AY1167" t="s">
        <v>437</v>
      </c>
      <c r="AZ1167">
        <v>0</v>
      </c>
      <c r="BA1167">
        <v>0</v>
      </c>
      <c r="BB1167">
        <f>1-AZ1167/BA1167</f>
        <v>0</v>
      </c>
      <c r="BC1167">
        <v>0</v>
      </c>
      <c r="BD1167" t="s">
        <v>437</v>
      </c>
      <c r="BE1167" t="s">
        <v>437</v>
      </c>
      <c r="BF1167">
        <v>0</v>
      </c>
      <c r="BG1167">
        <v>0</v>
      </c>
      <c r="BH1167">
        <f>1-BF1167/BG1167</f>
        <v>0</v>
      </c>
      <c r="BI1167">
        <v>0.5</v>
      </c>
      <c r="BJ1167">
        <f>DI1167</f>
        <v>0</v>
      </c>
      <c r="BK1167">
        <f>L1167</f>
        <v>0</v>
      </c>
      <c r="BL1167">
        <f>BH1167*BI1167*BJ1167</f>
        <v>0</v>
      </c>
      <c r="BM1167">
        <f>(BK1167-BC1167)/BJ1167</f>
        <v>0</v>
      </c>
      <c r="BN1167">
        <f>(BA1167-BG1167)/BG1167</f>
        <v>0</v>
      </c>
      <c r="BO1167">
        <f>AZ1167/(BB1167+AZ1167/BG1167)</f>
        <v>0</v>
      </c>
      <c r="BP1167" t="s">
        <v>437</v>
      </c>
      <c r="BQ1167">
        <v>0</v>
      </c>
      <c r="BR1167">
        <f>IF(BQ1167&lt;&gt;0, BQ1167, BO1167)</f>
        <v>0</v>
      </c>
      <c r="BS1167">
        <f>1-BR1167/BG1167</f>
        <v>0</v>
      </c>
      <c r="BT1167">
        <f>(BG1167-BF1167)/(BG1167-BR1167)</f>
        <v>0</v>
      </c>
      <c r="BU1167">
        <f>(BA1167-BG1167)/(BA1167-BR1167)</f>
        <v>0</v>
      </c>
      <c r="BV1167">
        <f>(BG1167-BF1167)/(BG1167-AZ1167)</f>
        <v>0</v>
      </c>
      <c r="BW1167">
        <f>(BA1167-BG1167)/(BA1167-AZ1167)</f>
        <v>0</v>
      </c>
      <c r="BX1167">
        <f>(BT1167*BR1167/BF1167)</f>
        <v>0</v>
      </c>
      <c r="BY1167">
        <f>(1-BX1167)</f>
        <v>0</v>
      </c>
      <c r="DH1167">
        <f>$B$11*EG1167+$C$11*EH1167+$F$11*ES1167*(1-EV1167)</f>
        <v>0</v>
      </c>
      <c r="DI1167">
        <f>DH1167*DJ1167</f>
        <v>0</v>
      </c>
      <c r="DJ1167">
        <f>($B$11*$D$9+$C$11*$D$9+$F$11*((FF1167+EX1167)/MAX(FF1167+EX1167+FG1167, 0.1)*$I$9+FG1167/MAX(FF1167+EX1167+FG1167, 0.1)*$J$9))/($B$11+$C$11+$F$11)</f>
        <v>0</v>
      </c>
      <c r="DK1167">
        <f>($B$11*$K$9+$C$11*$K$9+$F$11*((FF1167+EX1167)/MAX(FF1167+EX1167+FG1167, 0.1)*$P$9+FG1167/MAX(FF1167+EX1167+FG1167, 0.1)*$Q$9))/($B$11+$C$11+$F$11)</f>
        <v>0</v>
      </c>
      <c r="DL1167">
        <v>6</v>
      </c>
      <c r="DM1167">
        <v>0.5</v>
      </c>
      <c r="DN1167" t="s">
        <v>438</v>
      </c>
      <c r="DO1167">
        <v>2</v>
      </c>
      <c r="DP1167" t="b">
        <v>1</v>
      </c>
      <c r="DQ1167">
        <v>1761427654.84615</v>
      </c>
      <c r="DR1167">
        <v>1454.04076923077</v>
      </c>
      <c r="DS1167">
        <v>1539.53230769231</v>
      </c>
      <c r="DT1167">
        <v>57.3902769230769</v>
      </c>
      <c r="DU1167">
        <v>25.6268</v>
      </c>
      <c r="DV1167">
        <v>1452.94230769231</v>
      </c>
      <c r="DW1167">
        <v>57.4343846153846</v>
      </c>
      <c r="DX1167">
        <v>499.991307692308</v>
      </c>
      <c r="DY1167">
        <v>90.1857076923077</v>
      </c>
      <c r="DZ1167">
        <v>0.0404924</v>
      </c>
      <c r="EA1167">
        <v>52.1210461538462</v>
      </c>
      <c r="EB1167">
        <v>48.0251</v>
      </c>
      <c r="EC1167">
        <v>999.9</v>
      </c>
      <c r="ED1167">
        <v>0</v>
      </c>
      <c r="EE1167">
        <v>0</v>
      </c>
      <c r="EF1167">
        <v>9994.60538461538</v>
      </c>
      <c r="EG1167">
        <v>0</v>
      </c>
      <c r="EH1167">
        <v>1207.28384615385</v>
      </c>
      <c r="EI1167">
        <v>-85.4912076923077</v>
      </c>
      <c r="EJ1167">
        <v>1542.56923076923</v>
      </c>
      <c r="EK1167">
        <v>1580.02307692308</v>
      </c>
      <c r="EL1167">
        <v>31.7634846153846</v>
      </c>
      <c r="EM1167">
        <v>1539.53230769231</v>
      </c>
      <c r="EN1167">
        <v>25.6268</v>
      </c>
      <c r="EO1167">
        <v>5.17578307692308</v>
      </c>
      <c r="EP1167">
        <v>2.31117076923077</v>
      </c>
      <c r="EQ1167">
        <v>33.4311</v>
      </c>
      <c r="ER1167">
        <v>19.7544769230769</v>
      </c>
      <c r="ES1167">
        <v>1199.99846153846</v>
      </c>
      <c r="ET1167">
        <v>0.966996076923077</v>
      </c>
      <c r="EU1167">
        <v>0.0330042</v>
      </c>
      <c r="EV1167">
        <v>0</v>
      </c>
      <c r="EW1167">
        <v>1012.83538461538</v>
      </c>
      <c r="EX1167">
        <v>5.00059</v>
      </c>
      <c r="EY1167">
        <v>13387.8461538462</v>
      </c>
      <c r="EZ1167">
        <v>10358.6923076923</v>
      </c>
      <c r="FA1167">
        <v>64.5620769230769</v>
      </c>
      <c r="FB1167">
        <v>65.7547692307692</v>
      </c>
      <c r="FC1167">
        <v>64.5620769230769</v>
      </c>
      <c r="FD1167">
        <v>65.5717692307692</v>
      </c>
      <c r="FE1167">
        <v>65.8072307692308</v>
      </c>
      <c r="FF1167">
        <v>1155.55846153846</v>
      </c>
      <c r="FG1167">
        <v>39.44</v>
      </c>
      <c r="FH1167">
        <v>0</v>
      </c>
      <c r="FI1167">
        <v>1761427623.7</v>
      </c>
      <c r="FJ1167">
        <v>0</v>
      </c>
      <c r="FK1167">
        <v>1012.90923076923</v>
      </c>
      <c r="FL1167">
        <v>8.57230769330315</v>
      </c>
      <c r="FM1167">
        <v>127.066666672563</v>
      </c>
      <c r="FN1167">
        <v>13389.4807692308</v>
      </c>
      <c r="FO1167">
        <v>15</v>
      </c>
      <c r="FP1167">
        <v>0</v>
      </c>
      <c r="FQ1167" t="s">
        <v>439</v>
      </c>
      <c r="FR1167">
        <v>0</v>
      </c>
      <c r="FS1167">
        <v>0</v>
      </c>
      <c r="FT1167">
        <v>0</v>
      </c>
      <c r="FU1167">
        <v>0</v>
      </c>
      <c r="FV1167">
        <v>0</v>
      </c>
      <c r="FW1167">
        <v>0</v>
      </c>
      <c r="FX1167">
        <v>0</v>
      </c>
      <c r="FY1167">
        <v>0</v>
      </c>
      <c r="FZ1167">
        <v>0</v>
      </c>
      <c r="GA1167">
        <v>0</v>
      </c>
      <c r="GB1167">
        <v>0</v>
      </c>
      <c r="GC1167">
        <v>-85.5365142857143</v>
      </c>
      <c r="GD1167">
        <v>-6.39652207792209</v>
      </c>
      <c r="GE1167">
        <v>1.30900801055634</v>
      </c>
      <c r="GF1167">
        <v>0</v>
      </c>
      <c r="GG1167">
        <v>1012.41558823529</v>
      </c>
      <c r="GH1167">
        <v>8.60733383755555</v>
      </c>
      <c r="GI1167">
        <v>0.877332826966678</v>
      </c>
      <c r="GJ1167">
        <v>-1</v>
      </c>
      <c r="GK1167">
        <v>31.7628476190476</v>
      </c>
      <c r="GL1167">
        <v>0.00809610389614038</v>
      </c>
      <c r="GM1167">
        <v>0.00613037861392866</v>
      </c>
      <c r="GN1167">
        <v>1</v>
      </c>
      <c r="GO1167">
        <v>1</v>
      </c>
      <c r="GP1167">
        <v>2</v>
      </c>
      <c r="GQ1167" t="s">
        <v>446</v>
      </c>
      <c r="GR1167">
        <v>3.12623</v>
      </c>
      <c r="GS1167">
        <v>2.71817</v>
      </c>
      <c r="GT1167">
        <v>0.200615</v>
      </c>
      <c r="GU1167">
        <v>0.206833</v>
      </c>
      <c r="GV1167">
        <v>0.177904</v>
      </c>
      <c r="GW1167">
        <v>0.101669</v>
      </c>
      <c r="GX1167">
        <v>28434.5</v>
      </c>
      <c r="GY1167">
        <v>29772</v>
      </c>
      <c r="GZ1167">
        <v>32354.2</v>
      </c>
      <c r="HA1167">
        <v>34164.5</v>
      </c>
      <c r="HB1167">
        <v>38326.2</v>
      </c>
      <c r="HC1167">
        <v>44309.4</v>
      </c>
      <c r="HD1167">
        <v>50908.6</v>
      </c>
      <c r="HE1167">
        <v>54835.3</v>
      </c>
      <c r="HF1167">
        <v>1.6514</v>
      </c>
      <c r="HG1167">
        <v>1.50063</v>
      </c>
      <c r="HH1167">
        <v>-0.191167</v>
      </c>
      <c r="HI1167">
        <v>0</v>
      </c>
      <c r="HJ1167">
        <v>51.0467</v>
      </c>
      <c r="HK1167">
        <v>999.9</v>
      </c>
      <c r="HL1167">
        <v>55.628</v>
      </c>
      <c r="HM1167">
        <v>30.424</v>
      </c>
      <c r="HN1167">
        <v>26.9259</v>
      </c>
      <c r="HO1167">
        <v>60.0071</v>
      </c>
      <c r="HP1167">
        <v>40.3526</v>
      </c>
      <c r="HQ1167">
        <v>1</v>
      </c>
      <c r="HR1167">
        <v>2.71222</v>
      </c>
      <c r="HS1167">
        <v>2.54181</v>
      </c>
      <c r="HT1167">
        <v>20.0923</v>
      </c>
      <c r="HU1167">
        <v>5.1812</v>
      </c>
      <c r="HV1167">
        <v>12.0159</v>
      </c>
      <c r="HW1167">
        <v>4.96635</v>
      </c>
      <c r="HX1167">
        <v>3.29585</v>
      </c>
      <c r="HY1167">
        <v>9999</v>
      </c>
      <c r="HZ1167">
        <v>9999</v>
      </c>
      <c r="IA1167">
        <v>999.9</v>
      </c>
      <c r="IB1167">
        <v>9999</v>
      </c>
      <c r="IC1167">
        <v>1.86324</v>
      </c>
      <c r="ID1167">
        <v>1.86812</v>
      </c>
      <c r="IE1167">
        <v>1.86783</v>
      </c>
      <c r="IF1167">
        <v>1.86905</v>
      </c>
      <c r="IG1167">
        <v>1.86981</v>
      </c>
      <c r="IH1167">
        <v>1.86587</v>
      </c>
      <c r="II1167">
        <v>1.86695</v>
      </c>
      <c r="IJ1167">
        <v>1.8684</v>
      </c>
      <c r="IK1167">
        <v>5</v>
      </c>
      <c r="IL1167">
        <v>0</v>
      </c>
      <c r="IM1167">
        <v>0</v>
      </c>
      <c r="IN1167">
        <v>0</v>
      </c>
      <c r="IO1167" t="s">
        <v>441</v>
      </c>
      <c r="IP1167" t="s">
        <v>442</v>
      </c>
      <c r="IQ1167" t="s">
        <v>443</v>
      </c>
      <c r="IR1167" t="s">
        <v>443</v>
      </c>
      <c r="IS1167" t="s">
        <v>443</v>
      </c>
      <c r="IT1167" t="s">
        <v>443</v>
      </c>
      <c r="IU1167">
        <v>0</v>
      </c>
      <c r="IV1167">
        <v>100</v>
      </c>
      <c r="IW1167">
        <v>100</v>
      </c>
      <c r="IX1167">
        <v>1.09</v>
      </c>
      <c r="IY1167">
        <v>-0.0441</v>
      </c>
      <c r="IZ1167">
        <v>1.09748391826392</v>
      </c>
      <c r="JA1167">
        <v>0</v>
      </c>
      <c r="JB1167">
        <v>0</v>
      </c>
      <c r="JC1167">
        <v>0</v>
      </c>
      <c r="JD1167">
        <v>-0.0441141096964596</v>
      </c>
      <c r="JE1167">
        <v>0</v>
      </c>
      <c r="JF1167">
        <v>0</v>
      </c>
      <c r="JG1167">
        <v>0</v>
      </c>
      <c r="JH1167">
        <v>5</v>
      </c>
      <c r="JI1167">
        <v>2273</v>
      </c>
      <c r="JJ1167">
        <v>1</v>
      </c>
      <c r="JK1167">
        <v>24</v>
      </c>
      <c r="JL1167">
        <v>29357127.7</v>
      </c>
      <c r="JM1167">
        <v>29357127.7</v>
      </c>
      <c r="JN1167">
        <v>2.94312</v>
      </c>
      <c r="JO1167">
        <v>2.6062</v>
      </c>
      <c r="JP1167">
        <v>1.54785</v>
      </c>
      <c r="JQ1167">
        <v>2.31567</v>
      </c>
      <c r="JR1167">
        <v>1.64673</v>
      </c>
      <c r="JS1167">
        <v>2.3645</v>
      </c>
      <c r="JT1167">
        <v>34.3042</v>
      </c>
      <c r="JU1167">
        <v>24.1838</v>
      </c>
      <c r="JV1167">
        <v>18</v>
      </c>
      <c r="JW1167">
        <v>487.854</v>
      </c>
      <c r="JX1167">
        <v>378.624</v>
      </c>
      <c r="JY1167">
        <v>48.9548</v>
      </c>
      <c r="JZ1167">
        <v>57.1387</v>
      </c>
      <c r="KA1167">
        <v>30.0023</v>
      </c>
      <c r="KB1167">
        <v>56.3866</v>
      </c>
      <c r="KC1167">
        <v>56.1857</v>
      </c>
      <c r="KD1167">
        <v>59.0248</v>
      </c>
      <c r="KE1167">
        <v>0</v>
      </c>
      <c r="KF1167">
        <v>100</v>
      </c>
      <c r="KG1167">
        <v>48.924</v>
      </c>
      <c r="KH1167">
        <v>1592</v>
      </c>
      <c r="KI1167">
        <v>26.2864</v>
      </c>
      <c r="KJ1167">
        <v>92.2313</v>
      </c>
      <c r="KK1167">
        <v>88.7</v>
      </c>
    </row>
    <row r="1168" spans="1:297">
      <c r="A1168">
        <v>1152</v>
      </c>
      <c r="B1168">
        <v>1761427668</v>
      </c>
      <c r="C1168">
        <v>19487</v>
      </c>
      <c r="D1168" t="s">
        <v>2757</v>
      </c>
      <c r="E1168" t="s">
        <v>2758</v>
      </c>
      <c r="F1168">
        <v>5</v>
      </c>
      <c r="G1168" t="s">
        <v>2568</v>
      </c>
      <c r="H1168" t="s">
        <v>436</v>
      </c>
      <c r="I1168">
        <v>1761427659.84615</v>
      </c>
      <c r="J1168">
        <f>(K1168)/1000</f>
        <v>0</v>
      </c>
      <c r="K1168">
        <f>IF(DP1168, AN1168, AH1168)</f>
        <v>0</v>
      </c>
      <c r="L1168">
        <f>IF(DP1168, AI1168, AG1168)</f>
        <v>0</v>
      </c>
      <c r="M1168">
        <f>DR1168 - IF(AU1168&gt;1, L1168*DL1168*100.0/(AW1168), 0)</f>
        <v>0</v>
      </c>
      <c r="N1168">
        <f>((T1168-J1168/2)*M1168-L1168)/(T1168+J1168/2)</f>
        <v>0</v>
      </c>
      <c r="O1168">
        <f>N1168*(DY1168+DZ1168)/1000.0</f>
        <v>0</v>
      </c>
      <c r="P1168">
        <f>(DR1168 - IF(AU1168&gt;1, L1168*DL1168*100.0/(AW1168), 0))*(DY1168+DZ1168)/1000.0</f>
        <v>0</v>
      </c>
      <c r="Q1168">
        <f>2.0/((1/S1168-1/R1168)+SIGN(S1168)*SQRT((1/S1168-1/R1168)*(1/S1168-1/R1168) + 4*DM1168/((DM1168+1)*(DM1168+1))*(2*1/S1168*1/R1168-1/R1168*1/R1168)))</f>
        <v>0</v>
      </c>
      <c r="R1168">
        <f>IF(LEFT(DN1168,1)&lt;&gt;"0",IF(LEFT(DN1168,1)="1",3.0,DO1168),$D$5+$E$5*(EF1168*DY1168/($K$5*1000))+$F$5*(EF1168*DY1168/($K$5*1000))*MAX(MIN(DL1168,$J$5),$I$5)*MAX(MIN(DL1168,$J$5),$I$5)+$G$5*MAX(MIN(DL1168,$J$5),$I$5)*(EF1168*DY1168/($K$5*1000))+$H$5*(EF1168*DY1168/($K$5*1000))*(EF1168*DY1168/($K$5*1000)))</f>
        <v>0</v>
      </c>
      <c r="S1168">
        <f>J1168*(1000-(1000*0.61365*exp(17.502*W1168/(240.97+W1168))/(DY1168+DZ1168)+DT1168)/2)/(1000*0.61365*exp(17.502*W1168/(240.97+W1168))/(DY1168+DZ1168)-DT1168)</f>
        <v>0</v>
      </c>
      <c r="T1168">
        <f>1/((DM1168+1)/(Q1168/1.6)+1/(R1168/1.37)) + DM1168/((DM1168+1)/(Q1168/1.6) + DM1168/(R1168/1.37))</f>
        <v>0</v>
      </c>
      <c r="U1168">
        <f>(DH1168*DK1168)</f>
        <v>0</v>
      </c>
      <c r="V1168">
        <f>(EA1168+(U1168+2*0.95*5.67E-8*(((EA1168+$B$7)+273)^4-(EA1168+273)^4)-44100*J1168)/(1.84*29.3*R1168+8*0.95*5.67E-8*(EA1168+273)^3))</f>
        <v>0</v>
      </c>
      <c r="W1168">
        <f>($C$7*EB1168+$D$7*EC1168+$E$7*V1168)</f>
        <v>0</v>
      </c>
      <c r="X1168">
        <f>0.61365*exp(17.502*W1168/(240.97+W1168))</f>
        <v>0</v>
      </c>
      <c r="Y1168">
        <f>(Z1168/AA1168*100)</f>
        <v>0</v>
      </c>
      <c r="Z1168">
        <f>DT1168*(DY1168+DZ1168)/1000</f>
        <v>0</v>
      </c>
      <c r="AA1168">
        <f>0.61365*exp(17.502*EA1168/(240.97+EA1168))</f>
        <v>0</v>
      </c>
      <c r="AB1168">
        <f>(X1168-DT1168*(DY1168+DZ1168)/1000)</f>
        <v>0</v>
      </c>
      <c r="AC1168">
        <f>(-J1168*44100)</f>
        <v>0</v>
      </c>
      <c r="AD1168">
        <f>2*29.3*R1168*0.92*(EA1168-W1168)</f>
        <v>0</v>
      </c>
      <c r="AE1168">
        <f>2*0.95*5.67E-8*(((EA1168+$B$7)+273)^4-(W1168+273)^4)</f>
        <v>0</v>
      </c>
      <c r="AF1168">
        <f>U1168+AE1168+AC1168+AD1168</f>
        <v>0</v>
      </c>
      <c r="AG1168">
        <f>DX1168*AU1168*(DS1168-DR1168*(1000-AU1168*DU1168)/(1000-AU1168*DT1168))/(100*DL1168)</f>
        <v>0</v>
      </c>
      <c r="AH1168">
        <f>1000*DX1168*AU1168*(DT1168-DU1168)/(100*DL1168*(1000-AU1168*DT1168))</f>
        <v>0</v>
      </c>
      <c r="AI1168">
        <f>(AJ1168 - AK1168 - DY1168*1E3/(8.314*(EA1168+273.15)) * AM1168/DX1168 * AL1168) * DX1168/(100*DL1168) * (1000 - DU1168)/1000</f>
        <v>0</v>
      </c>
      <c r="AJ1168">
        <v>1613.2626257996</v>
      </c>
      <c r="AK1168">
        <v>1583.22690909091</v>
      </c>
      <c r="AL1168">
        <v>3.24254778283395</v>
      </c>
      <c r="AM1168">
        <v>65.4933450207612</v>
      </c>
      <c r="AN1168">
        <f>(AP1168 - AO1168 + DY1168*1E3/(8.314*(EA1168+273.15)) * AR1168/DX1168 * AQ1168) * DX1168/(100*DL1168) * 1000/(1000 - AP1168)</f>
        <v>0</v>
      </c>
      <c r="AO1168">
        <v>25.612799967944</v>
      </c>
      <c r="AP1168">
        <v>57.3436127272727</v>
      </c>
      <c r="AQ1168">
        <v>-0.00623575291728274</v>
      </c>
      <c r="AR1168">
        <v>110.853086517706</v>
      </c>
      <c r="AS1168">
        <v>6</v>
      </c>
      <c r="AT1168">
        <v>1</v>
      </c>
      <c r="AU1168">
        <f>IF(AS1168*$H$13&gt;=AW1168,1.0,(AW1168/(AW1168-AS1168*$H$13)))</f>
        <v>0</v>
      </c>
      <c r="AV1168">
        <f>(AU1168-1)*100</f>
        <v>0</v>
      </c>
      <c r="AW1168">
        <f>MAX(0,($B$13+$C$13*EF1168)/(1+$D$13*EF1168)*DY1168/(EA1168+273)*$E$13)</f>
        <v>0</v>
      </c>
      <c r="AX1168" t="s">
        <v>437</v>
      </c>
      <c r="AY1168" t="s">
        <v>437</v>
      </c>
      <c r="AZ1168">
        <v>0</v>
      </c>
      <c r="BA1168">
        <v>0</v>
      </c>
      <c r="BB1168">
        <f>1-AZ1168/BA1168</f>
        <v>0</v>
      </c>
      <c r="BC1168">
        <v>0</v>
      </c>
      <c r="BD1168" t="s">
        <v>437</v>
      </c>
      <c r="BE1168" t="s">
        <v>437</v>
      </c>
      <c r="BF1168">
        <v>0</v>
      </c>
      <c r="BG1168">
        <v>0</v>
      </c>
      <c r="BH1168">
        <f>1-BF1168/BG1168</f>
        <v>0</v>
      </c>
      <c r="BI1168">
        <v>0.5</v>
      </c>
      <c r="BJ1168">
        <f>DI1168</f>
        <v>0</v>
      </c>
      <c r="BK1168">
        <f>L1168</f>
        <v>0</v>
      </c>
      <c r="BL1168">
        <f>BH1168*BI1168*BJ1168</f>
        <v>0</v>
      </c>
      <c r="BM1168">
        <f>(BK1168-BC1168)/BJ1168</f>
        <v>0</v>
      </c>
      <c r="BN1168">
        <f>(BA1168-BG1168)/BG1168</f>
        <v>0</v>
      </c>
      <c r="BO1168">
        <f>AZ1168/(BB1168+AZ1168/BG1168)</f>
        <v>0</v>
      </c>
      <c r="BP1168" t="s">
        <v>437</v>
      </c>
      <c r="BQ1168">
        <v>0</v>
      </c>
      <c r="BR1168">
        <f>IF(BQ1168&lt;&gt;0, BQ1168, BO1168)</f>
        <v>0</v>
      </c>
      <c r="BS1168">
        <f>1-BR1168/BG1168</f>
        <v>0</v>
      </c>
      <c r="BT1168">
        <f>(BG1168-BF1168)/(BG1168-BR1168)</f>
        <v>0</v>
      </c>
      <c r="BU1168">
        <f>(BA1168-BG1168)/(BA1168-BR1168)</f>
        <v>0</v>
      </c>
      <c r="BV1168">
        <f>(BG1168-BF1168)/(BG1168-AZ1168)</f>
        <v>0</v>
      </c>
      <c r="BW1168">
        <f>(BA1168-BG1168)/(BA1168-AZ1168)</f>
        <v>0</v>
      </c>
      <c r="BX1168">
        <f>(BT1168*BR1168/BF1168)</f>
        <v>0</v>
      </c>
      <c r="BY1168">
        <f>(1-BX1168)</f>
        <v>0</v>
      </c>
      <c r="DH1168">
        <f>$B$11*EG1168+$C$11*EH1168+$F$11*ES1168*(1-EV1168)</f>
        <v>0</v>
      </c>
      <c r="DI1168">
        <f>DH1168*DJ1168</f>
        <v>0</v>
      </c>
      <c r="DJ1168">
        <f>($B$11*$D$9+$C$11*$D$9+$F$11*((FF1168+EX1168)/MAX(FF1168+EX1168+FG1168, 0.1)*$I$9+FG1168/MAX(FF1168+EX1168+FG1168, 0.1)*$J$9))/($B$11+$C$11+$F$11)</f>
        <v>0</v>
      </c>
      <c r="DK1168">
        <f>($B$11*$K$9+$C$11*$K$9+$F$11*((FF1168+EX1168)/MAX(FF1168+EX1168+FG1168, 0.1)*$P$9+FG1168/MAX(FF1168+EX1168+FG1168, 0.1)*$Q$9))/($B$11+$C$11+$F$11)</f>
        <v>0</v>
      </c>
      <c r="DL1168">
        <v>6</v>
      </c>
      <c r="DM1168">
        <v>0.5</v>
      </c>
      <c r="DN1168" t="s">
        <v>438</v>
      </c>
      <c r="DO1168">
        <v>2</v>
      </c>
      <c r="DP1168" t="b">
        <v>1</v>
      </c>
      <c r="DQ1168">
        <v>1761427659.84615</v>
      </c>
      <c r="DR1168">
        <v>1469.74692307692</v>
      </c>
      <c r="DS1168">
        <v>1555.88</v>
      </c>
      <c r="DT1168">
        <v>57.3771076923077</v>
      </c>
      <c r="DU1168">
        <v>25.6207692307692</v>
      </c>
      <c r="DV1168">
        <v>1468.64923076923</v>
      </c>
      <c r="DW1168">
        <v>57.4212153846154</v>
      </c>
      <c r="DX1168">
        <v>499.999076923077</v>
      </c>
      <c r="DY1168">
        <v>90.1861076923077</v>
      </c>
      <c r="DZ1168">
        <v>0.0405181692307692</v>
      </c>
      <c r="EA1168">
        <v>52.1148076923077</v>
      </c>
      <c r="EB1168">
        <v>48.0289769230769</v>
      </c>
      <c r="EC1168">
        <v>999.9</v>
      </c>
      <c r="ED1168">
        <v>0</v>
      </c>
      <c r="EE1168">
        <v>0</v>
      </c>
      <c r="EF1168">
        <v>10001.3846153846</v>
      </c>
      <c r="EG1168">
        <v>0</v>
      </c>
      <c r="EH1168">
        <v>1207.20846153846</v>
      </c>
      <c r="EI1168">
        <v>-86.1328</v>
      </c>
      <c r="EJ1168">
        <v>1559.21076923077</v>
      </c>
      <c r="EK1168">
        <v>1596.79076923077</v>
      </c>
      <c r="EL1168">
        <v>31.7563230769231</v>
      </c>
      <c r="EM1168">
        <v>1555.88</v>
      </c>
      <c r="EN1168">
        <v>25.6207692307692</v>
      </c>
      <c r="EO1168">
        <v>5.17461769230769</v>
      </c>
      <c r="EP1168">
        <v>2.31063846153846</v>
      </c>
      <c r="EQ1168">
        <v>33.4270846153846</v>
      </c>
      <c r="ER1168">
        <v>19.7507615384615</v>
      </c>
      <c r="ES1168">
        <v>1200.03307692308</v>
      </c>
      <c r="ET1168">
        <v>0.966997307692308</v>
      </c>
      <c r="EU1168">
        <v>0.0330029076923077</v>
      </c>
      <c r="EV1168">
        <v>0</v>
      </c>
      <c r="EW1168">
        <v>1013.62846153846</v>
      </c>
      <c r="EX1168">
        <v>5.00059</v>
      </c>
      <c r="EY1168">
        <v>13399.2384615385</v>
      </c>
      <c r="EZ1168">
        <v>10358.9846153846</v>
      </c>
      <c r="FA1168">
        <v>64.5862307692308</v>
      </c>
      <c r="FB1168">
        <v>65.7738461538462</v>
      </c>
      <c r="FC1168">
        <v>64.5862307692308</v>
      </c>
      <c r="FD1168">
        <v>65.5959230769231</v>
      </c>
      <c r="FE1168">
        <v>65.8265384615385</v>
      </c>
      <c r="FF1168">
        <v>1155.59307692308</v>
      </c>
      <c r="FG1168">
        <v>39.44</v>
      </c>
      <c r="FH1168">
        <v>0</v>
      </c>
      <c r="FI1168">
        <v>1761427628.5</v>
      </c>
      <c r="FJ1168">
        <v>0</v>
      </c>
      <c r="FK1168">
        <v>1013.63423076923</v>
      </c>
      <c r="FL1168">
        <v>8.49196579628639</v>
      </c>
      <c r="FM1168">
        <v>128.823931411991</v>
      </c>
      <c r="FN1168">
        <v>13399.75</v>
      </c>
      <c r="FO1168">
        <v>15</v>
      </c>
      <c r="FP1168">
        <v>0</v>
      </c>
      <c r="FQ1168" t="s">
        <v>439</v>
      </c>
      <c r="FR1168">
        <v>0</v>
      </c>
      <c r="FS1168">
        <v>0</v>
      </c>
      <c r="FT1168">
        <v>0</v>
      </c>
      <c r="FU1168">
        <v>0</v>
      </c>
      <c r="FV1168">
        <v>0</v>
      </c>
      <c r="FW1168">
        <v>0</v>
      </c>
      <c r="FX1168">
        <v>0</v>
      </c>
      <c r="FY1168">
        <v>0</v>
      </c>
      <c r="FZ1168">
        <v>0</v>
      </c>
      <c r="GA1168">
        <v>0</v>
      </c>
      <c r="GB1168">
        <v>0</v>
      </c>
      <c r="GC1168">
        <v>-85.82913</v>
      </c>
      <c r="GD1168">
        <v>-11.0209984962406</v>
      </c>
      <c r="GE1168">
        <v>1.4242327440064</v>
      </c>
      <c r="GF1168">
        <v>0</v>
      </c>
      <c r="GG1168">
        <v>1013.195</v>
      </c>
      <c r="GH1168">
        <v>8.85760121191419</v>
      </c>
      <c r="GI1168">
        <v>0.900654174018232</v>
      </c>
      <c r="GJ1168">
        <v>-1</v>
      </c>
      <c r="GK1168">
        <v>31.758585</v>
      </c>
      <c r="GL1168">
        <v>-0.0931714285714609</v>
      </c>
      <c r="GM1168">
        <v>0.0115585152593228</v>
      </c>
      <c r="GN1168">
        <v>1</v>
      </c>
      <c r="GO1168">
        <v>1</v>
      </c>
      <c r="GP1168">
        <v>2</v>
      </c>
      <c r="GQ1168" t="s">
        <v>446</v>
      </c>
      <c r="GR1168">
        <v>3.12617</v>
      </c>
      <c r="GS1168">
        <v>2.71856</v>
      </c>
      <c r="GT1168">
        <v>0.201923</v>
      </c>
      <c r="GU1168">
        <v>0.208257</v>
      </c>
      <c r="GV1168">
        <v>0.177842</v>
      </c>
      <c r="GW1168">
        <v>0.101648</v>
      </c>
      <c r="GX1168">
        <v>28386.2</v>
      </c>
      <c r="GY1168">
        <v>29716.4</v>
      </c>
      <c r="GZ1168">
        <v>32352.9</v>
      </c>
      <c r="HA1168">
        <v>34162.9</v>
      </c>
      <c r="HB1168">
        <v>38327.9</v>
      </c>
      <c r="HC1168">
        <v>44308.5</v>
      </c>
      <c r="HD1168">
        <v>50906.8</v>
      </c>
      <c r="HE1168">
        <v>54832.7</v>
      </c>
      <c r="HF1168">
        <v>1.65143</v>
      </c>
      <c r="HG1168">
        <v>1.5003</v>
      </c>
      <c r="HH1168">
        <v>-0.191186</v>
      </c>
      <c r="HI1168">
        <v>0</v>
      </c>
      <c r="HJ1168">
        <v>51.0592</v>
      </c>
      <c r="HK1168">
        <v>999.9</v>
      </c>
      <c r="HL1168">
        <v>55.628</v>
      </c>
      <c r="HM1168">
        <v>30.424</v>
      </c>
      <c r="HN1168">
        <v>26.9266</v>
      </c>
      <c r="HO1168">
        <v>60.0771</v>
      </c>
      <c r="HP1168">
        <v>40.4848</v>
      </c>
      <c r="HQ1168">
        <v>1</v>
      </c>
      <c r="HR1168">
        <v>2.71484</v>
      </c>
      <c r="HS1168">
        <v>2.60113</v>
      </c>
      <c r="HT1168">
        <v>20.0917</v>
      </c>
      <c r="HU1168">
        <v>5.18225</v>
      </c>
      <c r="HV1168">
        <v>12.0159</v>
      </c>
      <c r="HW1168">
        <v>4.9669</v>
      </c>
      <c r="HX1168">
        <v>3.29595</v>
      </c>
      <c r="HY1168">
        <v>9999</v>
      </c>
      <c r="HZ1168">
        <v>9999</v>
      </c>
      <c r="IA1168">
        <v>999.9</v>
      </c>
      <c r="IB1168">
        <v>9999</v>
      </c>
      <c r="IC1168">
        <v>1.86324</v>
      </c>
      <c r="ID1168">
        <v>1.86812</v>
      </c>
      <c r="IE1168">
        <v>1.86783</v>
      </c>
      <c r="IF1168">
        <v>1.86905</v>
      </c>
      <c r="IG1168">
        <v>1.86981</v>
      </c>
      <c r="IH1168">
        <v>1.86585</v>
      </c>
      <c r="II1168">
        <v>1.86695</v>
      </c>
      <c r="IJ1168">
        <v>1.86838</v>
      </c>
      <c r="IK1168">
        <v>5</v>
      </c>
      <c r="IL1168">
        <v>0</v>
      </c>
      <c r="IM1168">
        <v>0</v>
      </c>
      <c r="IN1168">
        <v>0</v>
      </c>
      <c r="IO1168" t="s">
        <v>441</v>
      </c>
      <c r="IP1168" t="s">
        <v>442</v>
      </c>
      <c r="IQ1168" t="s">
        <v>443</v>
      </c>
      <c r="IR1168" t="s">
        <v>443</v>
      </c>
      <c r="IS1168" t="s">
        <v>443</v>
      </c>
      <c r="IT1168" t="s">
        <v>443</v>
      </c>
      <c r="IU1168">
        <v>0</v>
      </c>
      <c r="IV1168">
        <v>100</v>
      </c>
      <c r="IW1168">
        <v>100</v>
      </c>
      <c r="IX1168">
        <v>1.1</v>
      </c>
      <c r="IY1168">
        <v>-0.0441</v>
      </c>
      <c r="IZ1168">
        <v>1.09748391826392</v>
      </c>
      <c r="JA1168">
        <v>0</v>
      </c>
      <c r="JB1168">
        <v>0</v>
      </c>
      <c r="JC1168">
        <v>0</v>
      </c>
      <c r="JD1168">
        <v>-0.0441141096964596</v>
      </c>
      <c r="JE1168">
        <v>0</v>
      </c>
      <c r="JF1168">
        <v>0</v>
      </c>
      <c r="JG1168">
        <v>0</v>
      </c>
      <c r="JH1168">
        <v>5</v>
      </c>
      <c r="JI1168">
        <v>2273</v>
      </c>
      <c r="JJ1168">
        <v>1</v>
      </c>
      <c r="JK1168">
        <v>24</v>
      </c>
      <c r="JL1168">
        <v>29357127.8</v>
      </c>
      <c r="JM1168">
        <v>29357127.8</v>
      </c>
      <c r="JN1168">
        <v>2.97241</v>
      </c>
      <c r="JO1168">
        <v>2.60986</v>
      </c>
      <c r="JP1168">
        <v>1.54785</v>
      </c>
      <c r="JQ1168">
        <v>2.31445</v>
      </c>
      <c r="JR1168">
        <v>1.64673</v>
      </c>
      <c r="JS1168">
        <v>2.30835</v>
      </c>
      <c r="JT1168">
        <v>34.3042</v>
      </c>
      <c r="JU1168">
        <v>24.1751</v>
      </c>
      <c r="JV1168">
        <v>18</v>
      </c>
      <c r="JW1168">
        <v>487.946</v>
      </c>
      <c r="JX1168">
        <v>378.477</v>
      </c>
      <c r="JY1168">
        <v>48.9265</v>
      </c>
      <c r="JZ1168">
        <v>57.1568</v>
      </c>
      <c r="KA1168">
        <v>30.0025</v>
      </c>
      <c r="KB1168">
        <v>56.4</v>
      </c>
      <c r="KC1168">
        <v>56.1989</v>
      </c>
      <c r="KD1168">
        <v>59.5229</v>
      </c>
      <c r="KE1168">
        <v>0</v>
      </c>
      <c r="KF1168">
        <v>100</v>
      </c>
      <c r="KG1168">
        <v>48.8882</v>
      </c>
      <c r="KH1168">
        <v>1605.65</v>
      </c>
      <c r="KI1168">
        <v>26.2864</v>
      </c>
      <c r="KJ1168">
        <v>92.2279</v>
      </c>
      <c r="KK1168">
        <v>88.6958</v>
      </c>
    </row>
    <row r="1169" spans="1:297">
      <c r="A1169">
        <v>1153</v>
      </c>
      <c r="B1169">
        <v>1761428422</v>
      </c>
      <c r="C1169">
        <v>20241</v>
      </c>
      <c r="D1169" t="s">
        <v>2759</v>
      </c>
      <c r="E1169" t="s">
        <v>2760</v>
      </c>
      <c r="F1169">
        <v>5</v>
      </c>
      <c r="G1169" t="s">
        <v>2761</v>
      </c>
      <c r="H1169" t="s">
        <v>436</v>
      </c>
      <c r="I1169">
        <v>1761428414</v>
      </c>
      <c r="J1169">
        <f>(K1169)/1000</f>
        <v>0</v>
      </c>
      <c r="K1169">
        <f>IF(DP1169, AN1169, AH1169)</f>
        <v>0</v>
      </c>
      <c r="L1169">
        <f>IF(DP1169, AI1169, AG1169)</f>
        <v>0</v>
      </c>
      <c r="M1169">
        <f>DR1169 - IF(AU1169&gt;1, L1169*DL1169*100.0/(AW1169), 0)</f>
        <v>0</v>
      </c>
      <c r="N1169">
        <f>((T1169-J1169/2)*M1169-L1169)/(T1169+J1169/2)</f>
        <v>0</v>
      </c>
      <c r="O1169">
        <f>N1169*(DY1169+DZ1169)/1000.0</f>
        <v>0</v>
      </c>
      <c r="P1169">
        <f>(DR1169 - IF(AU1169&gt;1, L1169*DL1169*100.0/(AW1169), 0))*(DY1169+DZ1169)/1000.0</f>
        <v>0</v>
      </c>
      <c r="Q1169">
        <f>2.0/((1/S1169-1/R1169)+SIGN(S1169)*SQRT((1/S1169-1/R1169)*(1/S1169-1/R1169) + 4*DM1169/((DM1169+1)*(DM1169+1))*(2*1/S1169*1/R1169-1/R1169*1/R1169)))</f>
        <v>0</v>
      </c>
      <c r="R1169">
        <f>IF(LEFT(DN1169,1)&lt;&gt;"0",IF(LEFT(DN1169,1)="1",3.0,DO1169),$D$5+$E$5*(EF1169*DY1169/($K$5*1000))+$F$5*(EF1169*DY1169/($K$5*1000))*MAX(MIN(DL1169,$J$5),$I$5)*MAX(MIN(DL1169,$J$5),$I$5)+$G$5*MAX(MIN(DL1169,$J$5),$I$5)*(EF1169*DY1169/($K$5*1000))+$H$5*(EF1169*DY1169/($K$5*1000))*(EF1169*DY1169/($K$5*1000)))</f>
        <v>0</v>
      </c>
      <c r="S1169">
        <f>J1169*(1000-(1000*0.61365*exp(17.502*W1169/(240.97+W1169))/(DY1169+DZ1169)+DT1169)/2)/(1000*0.61365*exp(17.502*W1169/(240.97+W1169))/(DY1169+DZ1169)-DT1169)</f>
        <v>0</v>
      </c>
      <c r="T1169">
        <f>1/((DM1169+1)/(Q1169/1.6)+1/(R1169/1.37)) + DM1169/((DM1169+1)/(Q1169/1.6) + DM1169/(R1169/1.37))</f>
        <v>0</v>
      </c>
      <c r="U1169">
        <f>(DH1169*DK1169)</f>
        <v>0</v>
      </c>
      <c r="V1169">
        <f>(EA1169+(U1169+2*0.95*5.67E-8*(((EA1169+$B$7)+273)^4-(EA1169+273)^4)-44100*J1169)/(1.84*29.3*R1169+8*0.95*5.67E-8*(EA1169+273)^3))</f>
        <v>0</v>
      </c>
      <c r="W1169">
        <f>($C$7*EB1169+$D$7*EC1169+$E$7*V1169)</f>
        <v>0</v>
      </c>
      <c r="X1169">
        <f>0.61365*exp(17.502*W1169/(240.97+W1169))</f>
        <v>0</v>
      </c>
      <c r="Y1169">
        <f>(Z1169/AA1169*100)</f>
        <v>0</v>
      </c>
      <c r="Z1169">
        <f>DT1169*(DY1169+DZ1169)/1000</f>
        <v>0</v>
      </c>
      <c r="AA1169">
        <f>0.61365*exp(17.502*EA1169/(240.97+EA1169))</f>
        <v>0</v>
      </c>
      <c r="AB1169">
        <f>(X1169-DT1169*(DY1169+DZ1169)/1000)</f>
        <v>0</v>
      </c>
      <c r="AC1169">
        <f>(-J1169*44100)</f>
        <v>0</v>
      </c>
      <c r="AD1169">
        <f>2*29.3*R1169*0.92*(EA1169-W1169)</f>
        <v>0</v>
      </c>
      <c r="AE1169">
        <f>2*0.95*5.67E-8*(((EA1169+$B$7)+273)^4-(W1169+273)^4)</f>
        <v>0</v>
      </c>
      <c r="AF1169">
        <f>U1169+AE1169+AC1169+AD1169</f>
        <v>0</v>
      </c>
      <c r="AG1169">
        <f>DX1169*AU1169*(DS1169-DR1169*(1000-AU1169*DU1169)/(1000-AU1169*DT1169))/(100*DL1169)</f>
        <v>0</v>
      </c>
      <c r="AH1169">
        <f>1000*DX1169*AU1169*(DT1169-DU1169)/(100*DL1169*(1000-AU1169*DT1169))</f>
        <v>0</v>
      </c>
      <c r="AI1169">
        <f>(AJ1169 - AK1169 - DY1169*1E3/(8.314*(EA1169+273.15)) * AM1169/DX1169 * AL1169) * DX1169/(100*DL1169) * (1000 - DU1169)/1000</f>
        <v>0</v>
      </c>
      <c r="AJ1169">
        <v>430.665157279723</v>
      </c>
      <c r="AK1169">
        <v>429.777115151515</v>
      </c>
      <c r="AL1169">
        <v>-0.000170540149854492</v>
      </c>
      <c r="AM1169">
        <v>65.5308302883594</v>
      </c>
      <c r="AN1169">
        <f>(AP1169 - AO1169 + DY1169*1E3/(8.314*(EA1169+273.15)) * AR1169/DX1169 * AQ1169) * DX1169/(100*DL1169) * 1000/(1000 - AP1169)</f>
        <v>0</v>
      </c>
      <c r="AO1169">
        <v>24.7427298600501</v>
      </c>
      <c r="AP1169">
        <v>43.6327090909091</v>
      </c>
      <c r="AQ1169">
        <v>4.38134131823839e-05</v>
      </c>
      <c r="AR1169">
        <v>110.947681736838</v>
      </c>
      <c r="AS1169">
        <v>10</v>
      </c>
      <c r="AT1169">
        <v>2</v>
      </c>
      <c r="AU1169">
        <f>IF(AS1169*$H$13&gt;=AW1169,1.0,(AW1169/(AW1169-AS1169*$H$13)))</f>
        <v>0</v>
      </c>
      <c r="AV1169">
        <f>(AU1169-1)*100</f>
        <v>0</v>
      </c>
      <c r="AW1169">
        <f>MAX(0,($B$13+$C$13*EF1169)/(1+$D$13*EF1169)*DY1169/(EA1169+273)*$E$13)</f>
        <v>0</v>
      </c>
      <c r="AX1169" t="s">
        <v>437</v>
      </c>
      <c r="AY1169" t="s">
        <v>437</v>
      </c>
      <c r="AZ1169">
        <v>0</v>
      </c>
      <c r="BA1169">
        <v>0</v>
      </c>
      <c r="BB1169">
        <f>1-AZ1169/BA1169</f>
        <v>0</v>
      </c>
      <c r="BC1169">
        <v>0</v>
      </c>
      <c r="BD1169" t="s">
        <v>437</v>
      </c>
      <c r="BE1169" t="s">
        <v>437</v>
      </c>
      <c r="BF1169">
        <v>0</v>
      </c>
      <c r="BG1169">
        <v>0</v>
      </c>
      <c r="BH1169">
        <f>1-BF1169/BG1169</f>
        <v>0</v>
      </c>
      <c r="BI1169">
        <v>0.5</v>
      </c>
      <c r="BJ1169">
        <f>DI1169</f>
        <v>0</v>
      </c>
      <c r="BK1169">
        <f>L1169</f>
        <v>0</v>
      </c>
      <c r="BL1169">
        <f>BH1169*BI1169*BJ1169</f>
        <v>0</v>
      </c>
      <c r="BM1169">
        <f>(BK1169-BC1169)/BJ1169</f>
        <v>0</v>
      </c>
      <c r="BN1169">
        <f>(BA1169-BG1169)/BG1169</f>
        <v>0</v>
      </c>
      <c r="BO1169">
        <f>AZ1169/(BB1169+AZ1169/BG1169)</f>
        <v>0</v>
      </c>
      <c r="BP1169" t="s">
        <v>437</v>
      </c>
      <c r="BQ1169">
        <v>0</v>
      </c>
      <c r="BR1169">
        <f>IF(BQ1169&lt;&gt;0, BQ1169, BO1169)</f>
        <v>0</v>
      </c>
      <c r="BS1169">
        <f>1-BR1169/BG1169</f>
        <v>0</v>
      </c>
      <c r="BT1169">
        <f>(BG1169-BF1169)/(BG1169-BR1169)</f>
        <v>0</v>
      </c>
      <c r="BU1169">
        <f>(BA1169-BG1169)/(BA1169-BR1169)</f>
        <v>0</v>
      </c>
      <c r="BV1169">
        <f>(BG1169-BF1169)/(BG1169-AZ1169)</f>
        <v>0</v>
      </c>
      <c r="BW1169">
        <f>(BA1169-BG1169)/(BA1169-AZ1169)</f>
        <v>0</v>
      </c>
      <c r="BX1169">
        <f>(BT1169*BR1169/BF1169)</f>
        <v>0</v>
      </c>
      <c r="BY1169">
        <f>(1-BX1169)</f>
        <v>0</v>
      </c>
      <c r="DH1169">
        <f>$B$11*EG1169+$C$11*EH1169+$F$11*ES1169*(1-EV1169)</f>
        <v>0</v>
      </c>
      <c r="DI1169">
        <f>DH1169*DJ1169</f>
        <v>0</v>
      </c>
      <c r="DJ1169">
        <f>($B$11*$D$9+$C$11*$D$9+$F$11*((FF1169+EX1169)/MAX(FF1169+EX1169+FG1169, 0.1)*$I$9+FG1169/MAX(FF1169+EX1169+FG1169, 0.1)*$J$9))/($B$11+$C$11+$F$11)</f>
        <v>0</v>
      </c>
      <c r="DK1169">
        <f>($B$11*$K$9+$C$11*$K$9+$F$11*((FF1169+EX1169)/MAX(FF1169+EX1169+FG1169, 0.1)*$P$9+FG1169/MAX(FF1169+EX1169+FG1169, 0.1)*$Q$9))/($B$11+$C$11+$F$11)</f>
        <v>0</v>
      </c>
      <c r="DL1169">
        <v>6</v>
      </c>
      <c r="DM1169">
        <v>0.5</v>
      </c>
      <c r="DN1169" t="s">
        <v>438</v>
      </c>
      <c r="DO1169">
        <v>2</v>
      </c>
      <c r="DP1169" t="b">
        <v>1</v>
      </c>
      <c r="DQ1169">
        <v>1761428414</v>
      </c>
      <c r="DR1169">
        <v>411.0596</v>
      </c>
      <c r="DS1169">
        <v>420.0108</v>
      </c>
      <c r="DT1169">
        <v>43.6334666666667</v>
      </c>
      <c r="DU1169">
        <v>24.7451733333333</v>
      </c>
      <c r="DV1169">
        <v>409.962</v>
      </c>
      <c r="DW1169">
        <v>43.6775666666667</v>
      </c>
      <c r="DX1169">
        <v>500.0172</v>
      </c>
      <c r="DY1169">
        <v>90.1897133333333</v>
      </c>
      <c r="DZ1169">
        <v>0.03996996</v>
      </c>
      <c r="EA1169">
        <v>51.2129066666667</v>
      </c>
      <c r="EB1169">
        <v>48.00722</v>
      </c>
      <c r="EC1169">
        <v>999.9</v>
      </c>
      <c r="ED1169">
        <v>0</v>
      </c>
      <c r="EE1169">
        <v>0</v>
      </c>
      <c r="EF1169">
        <v>9997.20333333333</v>
      </c>
      <c r="EG1169">
        <v>0</v>
      </c>
      <c r="EH1169">
        <v>1222.43933333333</v>
      </c>
      <c r="EI1169">
        <v>-8.95112133333333</v>
      </c>
      <c r="EJ1169">
        <v>429.813866666667</v>
      </c>
      <c r="EK1169">
        <v>430.667533333333</v>
      </c>
      <c r="EL1169">
        <v>18.8882666666667</v>
      </c>
      <c r="EM1169">
        <v>420.0108</v>
      </c>
      <c r="EN1169">
        <v>24.7451733333333</v>
      </c>
      <c r="EO1169">
        <v>3.935288</v>
      </c>
      <c r="EP1169">
        <v>2.23175933333333</v>
      </c>
      <c r="EQ1169">
        <v>28.6248333333333</v>
      </c>
      <c r="ER1169">
        <v>19.1921533333333</v>
      </c>
      <c r="ES1169">
        <v>1200.00266666667</v>
      </c>
      <c r="ET1169">
        <v>0.9669996</v>
      </c>
      <c r="EU1169">
        <v>0.0330002</v>
      </c>
      <c r="EV1169">
        <v>0</v>
      </c>
      <c r="EW1169">
        <v>906.9486</v>
      </c>
      <c r="EX1169">
        <v>5.00059</v>
      </c>
      <c r="EY1169">
        <v>12060.9066666667</v>
      </c>
      <c r="EZ1169">
        <v>10358.72</v>
      </c>
      <c r="FA1169">
        <v>64.2122</v>
      </c>
      <c r="FB1169">
        <v>65.4080666666667</v>
      </c>
      <c r="FC1169">
        <v>64.2416</v>
      </c>
      <c r="FD1169">
        <v>65.187</v>
      </c>
      <c r="FE1169">
        <v>65.4328666666667</v>
      </c>
      <c r="FF1169">
        <v>1155.57066666667</v>
      </c>
      <c r="FG1169">
        <v>39.432</v>
      </c>
      <c r="FH1169">
        <v>0</v>
      </c>
      <c r="FI1169">
        <v>1761428382.7</v>
      </c>
      <c r="FJ1169">
        <v>0</v>
      </c>
      <c r="FK1169">
        <v>906.93812</v>
      </c>
      <c r="FL1169">
        <v>-1.82684615755484</v>
      </c>
      <c r="FM1169">
        <v>-19.730769227699</v>
      </c>
      <c r="FN1169">
        <v>12060.62</v>
      </c>
      <c r="FO1169">
        <v>15</v>
      </c>
      <c r="FP1169">
        <v>0</v>
      </c>
      <c r="FQ1169" t="s">
        <v>439</v>
      </c>
      <c r="FR1169">
        <v>0</v>
      </c>
      <c r="FS1169">
        <v>0</v>
      </c>
      <c r="FT1169">
        <v>0</v>
      </c>
      <c r="FU1169">
        <v>0</v>
      </c>
      <c r="FV1169">
        <v>0</v>
      </c>
      <c r="FW1169">
        <v>0</v>
      </c>
      <c r="FX1169">
        <v>0</v>
      </c>
      <c r="FY1169">
        <v>0</v>
      </c>
      <c r="FZ1169">
        <v>0</v>
      </c>
      <c r="GA1169">
        <v>0</v>
      </c>
      <c r="GB1169">
        <v>0</v>
      </c>
      <c r="GC1169">
        <v>-8.9319045</v>
      </c>
      <c r="GD1169">
        <v>-0.359065714285721</v>
      </c>
      <c r="GE1169">
        <v>0.0434464183190052</v>
      </c>
      <c r="GF1169">
        <v>1</v>
      </c>
      <c r="GG1169">
        <v>907.032411764706</v>
      </c>
      <c r="GH1169">
        <v>-1.95153551742499</v>
      </c>
      <c r="GI1169">
        <v>0.306579527888642</v>
      </c>
      <c r="GJ1169">
        <v>-1</v>
      </c>
      <c r="GK1169">
        <v>18.88866</v>
      </c>
      <c r="GL1169">
        <v>-0.00632481203007493</v>
      </c>
      <c r="GM1169">
        <v>0.00202346237919045</v>
      </c>
      <c r="GN1169">
        <v>1</v>
      </c>
      <c r="GO1169">
        <v>2</v>
      </c>
      <c r="GP1169">
        <v>2</v>
      </c>
      <c r="GQ1169" t="s">
        <v>440</v>
      </c>
      <c r="GR1169">
        <v>3.12584</v>
      </c>
      <c r="GS1169">
        <v>2.71787</v>
      </c>
      <c r="GT1169">
        <v>0.0821527</v>
      </c>
      <c r="GU1169">
        <v>0.0837635</v>
      </c>
      <c r="GV1169">
        <v>0.148263</v>
      </c>
      <c r="GW1169">
        <v>0.0992055</v>
      </c>
      <c r="GX1169">
        <v>32695.7</v>
      </c>
      <c r="GY1169">
        <v>34455.7</v>
      </c>
      <c r="GZ1169">
        <v>32375.5</v>
      </c>
      <c r="HA1169">
        <v>34196.1</v>
      </c>
      <c r="HB1169">
        <v>39563.5</v>
      </c>
      <c r="HC1169">
        <v>44448.8</v>
      </c>
      <c r="HD1169">
        <v>50939.6</v>
      </c>
      <c r="HE1169">
        <v>54881.8</v>
      </c>
      <c r="HF1169">
        <v>1.64475</v>
      </c>
      <c r="HG1169">
        <v>1.50135</v>
      </c>
      <c r="HH1169">
        <v>-0.131268</v>
      </c>
      <c r="HI1169">
        <v>0</v>
      </c>
      <c r="HJ1169">
        <v>50.0625</v>
      </c>
      <c r="HK1169">
        <v>999.9</v>
      </c>
      <c r="HL1169">
        <v>54.731</v>
      </c>
      <c r="HM1169">
        <v>30.222</v>
      </c>
      <c r="HN1169">
        <v>26.1858</v>
      </c>
      <c r="HO1169">
        <v>59.9472</v>
      </c>
      <c r="HP1169">
        <v>40.4006</v>
      </c>
      <c r="HQ1169">
        <v>1</v>
      </c>
      <c r="HR1169">
        <v>2.68593</v>
      </c>
      <c r="HS1169">
        <v>2.49524</v>
      </c>
      <c r="HT1169">
        <v>20.0943</v>
      </c>
      <c r="HU1169">
        <v>5.18539</v>
      </c>
      <c r="HV1169">
        <v>12.0159</v>
      </c>
      <c r="HW1169">
        <v>4.96685</v>
      </c>
      <c r="HX1169">
        <v>3.29598</v>
      </c>
      <c r="HY1169">
        <v>9999</v>
      </c>
      <c r="HZ1169">
        <v>9999</v>
      </c>
      <c r="IA1169">
        <v>999.9</v>
      </c>
      <c r="IB1169">
        <v>9999</v>
      </c>
      <c r="IC1169">
        <v>1.86323</v>
      </c>
      <c r="ID1169">
        <v>1.86808</v>
      </c>
      <c r="IE1169">
        <v>1.86783</v>
      </c>
      <c r="IF1169">
        <v>1.86904</v>
      </c>
      <c r="IG1169">
        <v>1.86981</v>
      </c>
      <c r="IH1169">
        <v>1.86585</v>
      </c>
      <c r="II1169">
        <v>1.86691</v>
      </c>
      <c r="IJ1169">
        <v>1.86839</v>
      </c>
      <c r="IK1169">
        <v>5</v>
      </c>
      <c r="IL1169">
        <v>0</v>
      </c>
      <c r="IM1169">
        <v>0</v>
      </c>
      <c r="IN1169">
        <v>0</v>
      </c>
      <c r="IO1169" t="s">
        <v>441</v>
      </c>
      <c r="IP1169" t="s">
        <v>442</v>
      </c>
      <c r="IQ1169" t="s">
        <v>443</v>
      </c>
      <c r="IR1169" t="s">
        <v>443</v>
      </c>
      <c r="IS1169" t="s">
        <v>443</v>
      </c>
      <c r="IT1169" t="s">
        <v>443</v>
      </c>
      <c r="IU1169">
        <v>0</v>
      </c>
      <c r="IV1169">
        <v>100</v>
      </c>
      <c r="IW1169">
        <v>100</v>
      </c>
      <c r="IX1169">
        <v>1.098</v>
      </c>
      <c r="IY1169">
        <v>-0.0441</v>
      </c>
      <c r="IZ1169">
        <v>1.09748391826392</v>
      </c>
      <c r="JA1169">
        <v>0</v>
      </c>
      <c r="JB1169">
        <v>0</v>
      </c>
      <c r="JC1169">
        <v>0</v>
      </c>
      <c r="JD1169">
        <v>-0.0441141096964596</v>
      </c>
      <c r="JE1169">
        <v>0</v>
      </c>
      <c r="JF1169">
        <v>0</v>
      </c>
      <c r="JG1169">
        <v>0</v>
      </c>
      <c r="JH1169">
        <v>5</v>
      </c>
      <c r="JI1169">
        <v>2273</v>
      </c>
      <c r="JJ1169">
        <v>1</v>
      </c>
      <c r="JK1169">
        <v>24</v>
      </c>
      <c r="JL1169">
        <v>29357140.4</v>
      </c>
      <c r="JM1169">
        <v>29357140.4</v>
      </c>
      <c r="JN1169">
        <v>1.0144</v>
      </c>
      <c r="JO1169">
        <v>2.62207</v>
      </c>
      <c r="JP1169">
        <v>1.54785</v>
      </c>
      <c r="JQ1169">
        <v>2.31567</v>
      </c>
      <c r="JR1169">
        <v>1.64673</v>
      </c>
      <c r="JS1169">
        <v>2.38403</v>
      </c>
      <c r="JT1169">
        <v>34.0771</v>
      </c>
      <c r="JU1169">
        <v>24.1751</v>
      </c>
      <c r="JV1169">
        <v>18</v>
      </c>
      <c r="JW1169">
        <v>482.574</v>
      </c>
      <c r="JX1169">
        <v>378.795</v>
      </c>
      <c r="JY1169">
        <v>47.6615</v>
      </c>
      <c r="JZ1169">
        <v>57.0238</v>
      </c>
      <c r="KA1169">
        <v>29.9999</v>
      </c>
      <c r="KB1169">
        <v>56.3245</v>
      </c>
      <c r="KC1169">
        <v>56.1177</v>
      </c>
      <c r="KD1169">
        <v>20.2073</v>
      </c>
      <c r="KE1169">
        <v>0</v>
      </c>
      <c r="KF1169">
        <v>100</v>
      </c>
      <c r="KG1169">
        <v>47.703</v>
      </c>
      <c r="KH1169">
        <v>413.284</v>
      </c>
      <c r="KI1169">
        <v>26.2864</v>
      </c>
      <c r="KJ1169">
        <v>92.2893</v>
      </c>
      <c r="KK1169">
        <v>88.7778</v>
      </c>
    </row>
    <row r="1170" spans="1:297">
      <c r="A1170">
        <v>1154</v>
      </c>
      <c r="B1170">
        <v>1761428427</v>
      </c>
      <c r="C1170">
        <v>20246</v>
      </c>
      <c r="D1170" t="s">
        <v>2762</v>
      </c>
      <c r="E1170" t="s">
        <v>2763</v>
      </c>
      <c r="F1170">
        <v>5</v>
      </c>
      <c r="G1170" t="s">
        <v>2761</v>
      </c>
      <c r="H1170" t="s">
        <v>436</v>
      </c>
      <c r="I1170">
        <v>1761428418.26667</v>
      </c>
      <c r="J1170">
        <f>(K1170)/1000</f>
        <v>0</v>
      </c>
      <c r="K1170">
        <f>IF(DP1170, AN1170, AH1170)</f>
        <v>0</v>
      </c>
      <c r="L1170">
        <f>IF(DP1170, AI1170, AG1170)</f>
        <v>0</v>
      </c>
      <c r="M1170">
        <f>DR1170 - IF(AU1170&gt;1, L1170*DL1170*100.0/(AW1170), 0)</f>
        <v>0</v>
      </c>
      <c r="N1170">
        <f>((T1170-J1170/2)*M1170-L1170)/(T1170+J1170/2)</f>
        <v>0</v>
      </c>
      <c r="O1170">
        <f>N1170*(DY1170+DZ1170)/1000.0</f>
        <v>0</v>
      </c>
      <c r="P1170">
        <f>(DR1170 - IF(AU1170&gt;1, L1170*DL1170*100.0/(AW1170), 0))*(DY1170+DZ1170)/1000.0</f>
        <v>0</v>
      </c>
      <c r="Q1170">
        <f>2.0/((1/S1170-1/R1170)+SIGN(S1170)*SQRT((1/S1170-1/R1170)*(1/S1170-1/R1170) + 4*DM1170/((DM1170+1)*(DM1170+1))*(2*1/S1170*1/R1170-1/R1170*1/R1170)))</f>
        <v>0</v>
      </c>
      <c r="R1170">
        <f>IF(LEFT(DN1170,1)&lt;&gt;"0",IF(LEFT(DN1170,1)="1",3.0,DO1170),$D$5+$E$5*(EF1170*DY1170/($K$5*1000))+$F$5*(EF1170*DY1170/($K$5*1000))*MAX(MIN(DL1170,$J$5),$I$5)*MAX(MIN(DL1170,$J$5),$I$5)+$G$5*MAX(MIN(DL1170,$J$5),$I$5)*(EF1170*DY1170/($K$5*1000))+$H$5*(EF1170*DY1170/($K$5*1000))*(EF1170*DY1170/($K$5*1000)))</f>
        <v>0</v>
      </c>
      <c r="S1170">
        <f>J1170*(1000-(1000*0.61365*exp(17.502*W1170/(240.97+W1170))/(DY1170+DZ1170)+DT1170)/2)/(1000*0.61365*exp(17.502*W1170/(240.97+W1170))/(DY1170+DZ1170)-DT1170)</f>
        <v>0</v>
      </c>
      <c r="T1170">
        <f>1/((DM1170+1)/(Q1170/1.6)+1/(R1170/1.37)) + DM1170/((DM1170+1)/(Q1170/1.6) + DM1170/(R1170/1.37))</f>
        <v>0</v>
      </c>
      <c r="U1170">
        <f>(DH1170*DK1170)</f>
        <v>0</v>
      </c>
      <c r="V1170">
        <f>(EA1170+(U1170+2*0.95*5.67E-8*(((EA1170+$B$7)+273)^4-(EA1170+273)^4)-44100*J1170)/(1.84*29.3*R1170+8*0.95*5.67E-8*(EA1170+273)^3))</f>
        <v>0</v>
      </c>
      <c r="W1170">
        <f>($C$7*EB1170+$D$7*EC1170+$E$7*V1170)</f>
        <v>0</v>
      </c>
      <c r="X1170">
        <f>0.61365*exp(17.502*W1170/(240.97+W1170))</f>
        <v>0</v>
      </c>
      <c r="Y1170">
        <f>(Z1170/AA1170*100)</f>
        <v>0</v>
      </c>
      <c r="Z1170">
        <f>DT1170*(DY1170+DZ1170)/1000</f>
        <v>0</v>
      </c>
      <c r="AA1170">
        <f>0.61365*exp(17.502*EA1170/(240.97+EA1170))</f>
        <v>0</v>
      </c>
      <c r="AB1170">
        <f>(X1170-DT1170*(DY1170+DZ1170)/1000)</f>
        <v>0</v>
      </c>
      <c r="AC1170">
        <f>(-J1170*44100)</f>
        <v>0</v>
      </c>
      <c r="AD1170">
        <f>2*29.3*R1170*0.92*(EA1170-W1170)</f>
        <v>0</v>
      </c>
      <c r="AE1170">
        <f>2*0.95*5.67E-8*(((EA1170+$B$7)+273)^4-(W1170+273)^4)</f>
        <v>0</v>
      </c>
      <c r="AF1170">
        <f>U1170+AE1170+AC1170+AD1170</f>
        <v>0</v>
      </c>
      <c r="AG1170">
        <f>DX1170*AU1170*(DS1170-DR1170*(1000-AU1170*DU1170)/(1000-AU1170*DT1170))/(100*DL1170)</f>
        <v>0</v>
      </c>
      <c r="AH1170">
        <f>1000*DX1170*AU1170*(DT1170-DU1170)/(100*DL1170*(1000-AU1170*DT1170))</f>
        <v>0</v>
      </c>
      <c r="AI1170">
        <f>(AJ1170 - AK1170 - DY1170*1E3/(8.314*(EA1170+273.15)) * AM1170/DX1170 * AL1170) * DX1170/(100*DL1170) * (1000 - DU1170)/1000</f>
        <v>0</v>
      </c>
      <c r="AJ1170">
        <v>430.307785292827</v>
      </c>
      <c r="AK1170">
        <v>429.712654545454</v>
      </c>
      <c r="AL1170">
        <v>-0.025646112681819</v>
      </c>
      <c r="AM1170">
        <v>65.5308302883594</v>
      </c>
      <c r="AN1170">
        <f>(AP1170 - AO1170 + DY1170*1E3/(8.314*(EA1170+273.15)) * AR1170/DX1170 * AQ1170) * DX1170/(100*DL1170) * 1000/(1000 - AP1170)</f>
        <v>0</v>
      </c>
      <c r="AO1170">
        <v>24.7402945777101</v>
      </c>
      <c r="AP1170">
        <v>43.63298</v>
      </c>
      <c r="AQ1170">
        <v>4.91837754950219e-05</v>
      </c>
      <c r="AR1170">
        <v>110.947681736838</v>
      </c>
      <c r="AS1170">
        <v>10</v>
      </c>
      <c r="AT1170">
        <v>2</v>
      </c>
      <c r="AU1170">
        <f>IF(AS1170*$H$13&gt;=AW1170,1.0,(AW1170/(AW1170-AS1170*$H$13)))</f>
        <v>0</v>
      </c>
      <c r="AV1170">
        <f>(AU1170-1)*100</f>
        <v>0</v>
      </c>
      <c r="AW1170">
        <f>MAX(0,($B$13+$C$13*EF1170)/(1+$D$13*EF1170)*DY1170/(EA1170+273)*$E$13)</f>
        <v>0</v>
      </c>
      <c r="AX1170" t="s">
        <v>437</v>
      </c>
      <c r="AY1170" t="s">
        <v>437</v>
      </c>
      <c r="AZ1170">
        <v>0</v>
      </c>
      <c r="BA1170">
        <v>0</v>
      </c>
      <c r="BB1170">
        <f>1-AZ1170/BA1170</f>
        <v>0</v>
      </c>
      <c r="BC1170">
        <v>0</v>
      </c>
      <c r="BD1170" t="s">
        <v>437</v>
      </c>
      <c r="BE1170" t="s">
        <v>437</v>
      </c>
      <c r="BF1170">
        <v>0</v>
      </c>
      <c r="BG1170">
        <v>0</v>
      </c>
      <c r="BH1170">
        <f>1-BF1170/BG1170</f>
        <v>0</v>
      </c>
      <c r="BI1170">
        <v>0.5</v>
      </c>
      <c r="BJ1170">
        <f>DI1170</f>
        <v>0</v>
      </c>
      <c r="BK1170">
        <f>L1170</f>
        <v>0</v>
      </c>
      <c r="BL1170">
        <f>BH1170*BI1170*BJ1170</f>
        <v>0</v>
      </c>
      <c r="BM1170">
        <f>(BK1170-BC1170)/BJ1170</f>
        <v>0</v>
      </c>
      <c r="BN1170">
        <f>(BA1170-BG1170)/BG1170</f>
        <v>0</v>
      </c>
      <c r="BO1170">
        <f>AZ1170/(BB1170+AZ1170/BG1170)</f>
        <v>0</v>
      </c>
      <c r="BP1170" t="s">
        <v>437</v>
      </c>
      <c r="BQ1170">
        <v>0</v>
      </c>
      <c r="BR1170">
        <f>IF(BQ1170&lt;&gt;0, BQ1170, BO1170)</f>
        <v>0</v>
      </c>
      <c r="BS1170">
        <f>1-BR1170/BG1170</f>
        <v>0</v>
      </c>
      <c r="BT1170">
        <f>(BG1170-BF1170)/(BG1170-BR1170)</f>
        <v>0</v>
      </c>
      <c r="BU1170">
        <f>(BA1170-BG1170)/(BA1170-BR1170)</f>
        <v>0</v>
      </c>
      <c r="BV1170">
        <f>(BG1170-BF1170)/(BG1170-AZ1170)</f>
        <v>0</v>
      </c>
      <c r="BW1170">
        <f>(BA1170-BG1170)/(BA1170-AZ1170)</f>
        <v>0</v>
      </c>
      <c r="BX1170">
        <f>(BT1170*BR1170/BF1170)</f>
        <v>0</v>
      </c>
      <c r="BY1170">
        <f>(1-BX1170)</f>
        <v>0</v>
      </c>
      <c r="DH1170">
        <f>$B$11*EG1170+$C$11*EH1170+$F$11*ES1170*(1-EV1170)</f>
        <v>0</v>
      </c>
      <c r="DI1170">
        <f>DH1170*DJ1170</f>
        <v>0</v>
      </c>
      <c r="DJ1170">
        <f>($B$11*$D$9+$C$11*$D$9+$F$11*((FF1170+EX1170)/MAX(FF1170+EX1170+FG1170, 0.1)*$I$9+FG1170/MAX(FF1170+EX1170+FG1170, 0.1)*$J$9))/($B$11+$C$11+$F$11)</f>
        <v>0</v>
      </c>
      <c r="DK1170">
        <f>($B$11*$K$9+$C$11*$K$9+$F$11*((FF1170+EX1170)/MAX(FF1170+EX1170+FG1170, 0.1)*$P$9+FG1170/MAX(FF1170+EX1170+FG1170, 0.1)*$Q$9))/($B$11+$C$11+$F$11)</f>
        <v>0</v>
      </c>
      <c r="DL1170">
        <v>6</v>
      </c>
      <c r="DM1170">
        <v>0.5</v>
      </c>
      <c r="DN1170" t="s">
        <v>438</v>
      </c>
      <c r="DO1170">
        <v>2</v>
      </c>
      <c r="DP1170" t="b">
        <v>1</v>
      </c>
      <c r="DQ1170">
        <v>1761428418.26667</v>
      </c>
      <c r="DR1170">
        <v>411.0442</v>
      </c>
      <c r="DS1170">
        <v>419.834333333333</v>
      </c>
      <c r="DT1170">
        <v>43.6323666666667</v>
      </c>
      <c r="DU1170">
        <v>24.7432533333333</v>
      </c>
      <c r="DV1170">
        <v>409.946733333333</v>
      </c>
      <c r="DW1170">
        <v>43.6764733333333</v>
      </c>
      <c r="DX1170">
        <v>499.991733333333</v>
      </c>
      <c r="DY1170">
        <v>90.1890333333333</v>
      </c>
      <c r="DZ1170">
        <v>0.0400233866666667</v>
      </c>
      <c r="EA1170">
        <v>51.2132133333333</v>
      </c>
      <c r="EB1170">
        <v>48.0031466666667</v>
      </c>
      <c r="EC1170">
        <v>999.9</v>
      </c>
      <c r="ED1170">
        <v>0</v>
      </c>
      <c r="EE1170">
        <v>0</v>
      </c>
      <c r="EF1170">
        <v>9995.20333333333</v>
      </c>
      <c r="EG1170">
        <v>0</v>
      </c>
      <c r="EH1170">
        <v>1222.41533333333</v>
      </c>
      <c r="EI1170">
        <v>-8.79003333333333</v>
      </c>
      <c r="EJ1170">
        <v>429.797266666667</v>
      </c>
      <c r="EK1170">
        <v>430.485733333333</v>
      </c>
      <c r="EL1170">
        <v>18.8890933333333</v>
      </c>
      <c r="EM1170">
        <v>419.834333333333</v>
      </c>
      <c r="EN1170">
        <v>24.7432533333333</v>
      </c>
      <c r="EO1170">
        <v>3.935158</v>
      </c>
      <c r="EP1170">
        <v>2.23157066666667</v>
      </c>
      <c r="EQ1170">
        <v>28.6242733333333</v>
      </c>
      <c r="ER1170">
        <v>19.1907866666667</v>
      </c>
      <c r="ES1170">
        <v>1200.00333333333</v>
      </c>
      <c r="ET1170">
        <v>0.9670012</v>
      </c>
      <c r="EU1170">
        <v>0.0329986133333333</v>
      </c>
      <c r="EV1170">
        <v>0</v>
      </c>
      <c r="EW1170">
        <v>906.869933333333</v>
      </c>
      <c r="EX1170">
        <v>5.00059</v>
      </c>
      <c r="EY1170">
        <v>12059.6</v>
      </c>
      <c r="EZ1170">
        <v>10358.74</v>
      </c>
      <c r="FA1170">
        <v>64.2248</v>
      </c>
      <c r="FB1170">
        <v>65.4204666666667</v>
      </c>
      <c r="FC1170">
        <v>64.2458</v>
      </c>
      <c r="FD1170">
        <v>65.187</v>
      </c>
      <c r="FE1170">
        <v>65.437</v>
      </c>
      <c r="FF1170">
        <v>1155.572</v>
      </c>
      <c r="FG1170">
        <v>39.43</v>
      </c>
      <c r="FH1170">
        <v>0</v>
      </c>
      <c r="FI1170">
        <v>1761428387.5</v>
      </c>
      <c r="FJ1170">
        <v>0</v>
      </c>
      <c r="FK1170">
        <v>906.83036</v>
      </c>
      <c r="FL1170">
        <v>-2.01638461761878</v>
      </c>
      <c r="FM1170">
        <v>-16.8153845909182</v>
      </c>
      <c r="FN1170">
        <v>12059.144</v>
      </c>
      <c r="FO1170">
        <v>15</v>
      </c>
      <c r="FP1170">
        <v>0</v>
      </c>
      <c r="FQ1170" t="s">
        <v>439</v>
      </c>
      <c r="FR1170">
        <v>0</v>
      </c>
      <c r="FS1170">
        <v>0</v>
      </c>
      <c r="FT1170">
        <v>0</v>
      </c>
      <c r="FU1170">
        <v>0</v>
      </c>
      <c r="FV1170">
        <v>0</v>
      </c>
      <c r="FW1170">
        <v>0</v>
      </c>
      <c r="FX1170">
        <v>0</v>
      </c>
      <c r="FY1170">
        <v>0</v>
      </c>
      <c r="FZ1170">
        <v>0</v>
      </c>
      <c r="GA1170">
        <v>0</v>
      </c>
      <c r="GB1170">
        <v>0</v>
      </c>
      <c r="GC1170">
        <v>-8.82575666666667</v>
      </c>
      <c r="GD1170">
        <v>1.75936909090908</v>
      </c>
      <c r="GE1170">
        <v>0.393245173292007</v>
      </c>
      <c r="GF1170">
        <v>0</v>
      </c>
      <c r="GG1170">
        <v>906.895088235294</v>
      </c>
      <c r="GH1170">
        <v>-1.57877769420392</v>
      </c>
      <c r="GI1170">
        <v>0.266091466764945</v>
      </c>
      <c r="GJ1170">
        <v>-1</v>
      </c>
      <c r="GK1170">
        <v>18.8883714285714</v>
      </c>
      <c r="GL1170">
        <v>0.00679480519479627</v>
      </c>
      <c r="GM1170">
        <v>0.00237790280892791</v>
      </c>
      <c r="GN1170">
        <v>1</v>
      </c>
      <c r="GO1170">
        <v>1</v>
      </c>
      <c r="GP1170">
        <v>2</v>
      </c>
      <c r="GQ1170" t="s">
        <v>446</v>
      </c>
      <c r="GR1170">
        <v>3.12609</v>
      </c>
      <c r="GS1170">
        <v>2.71747</v>
      </c>
      <c r="GT1170">
        <v>0.0820953</v>
      </c>
      <c r="GU1170">
        <v>0.083205</v>
      </c>
      <c r="GV1170">
        <v>0.148271</v>
      </c>
      <c r="GW1170">
        <v>0.0992015</v>
      </c>
      <c r="GX1170">
        <v>32697.5</v>
      </c>
      <c r="GY1170">
        <v>34476.5</v>
      </c>
      <c r="GZ1170">
        <v>32375.2</v>
      </c>
      <c r="HA1170">
        <v>34195.9</v>
      </c>
      <c r="HB1170">
        <v>39562.9</v>
      </c>
      <c r="HC1170">
        <v>44448.9</v>
      </c>
      <c r="HD1170">
        <v>50939.2</v>
      </c>
      <c r="HE1170">
        <v>54881.8</v>
      </c>
      <c r="HF1170">
        <v>1.6451</v>
      </c>
      <c r="HG1170">
        <v>1.5011</v>
      </c>
      <c r="HH1170">
        <v>-0.130348</v>
      </c>
      <c r="HI1170">
        <v>0</v>
      </c>
      <c r="HJ1170">
        <v>50.0715</v>
      </c>
      <c r="HK1170">
        <v>999.9</v>
      </c>
      <c r="HL1170">
        <v>54.731</v>
      </c>
      <c r="HM1170">
        <v>30.222</v>
      </c>
      <c r="HN1170">
        <v>26.1836</v>
      </c>
      <c r="HO1170">
        <v>60.1372</v>
      </c>
      <c r="HP1170">
        <v>40.2444</v>
      </c>
      <c r="HQ1170">
        <v>1</v>
      </c>
      <c r="HR1170">
        <v>2.68584</v>
      </c>
      <c r="HS1170">
        <v>2.38538</v>
      </c>
      <c r="HT1170">
        <v>20.0954</v>
      </c>
      <c r="HU1170">
        <v>5.18614</v>
      </c>
      <c r="HV1170">
        <v>12.0159</v>
      </c>
      <c r="HW1170">
        <v>4.9671</v>
      </c>
      <c r="HX1170">
        <v>3.29593</v>
      </c>
      <c r="HY1170">
        <v>9999</v>
      </c>
      <c r="HZ1170">
        <v>9999</v>
      </c>
      <c r="IA1170">
        <v>999.9</v>
      </c>
      <c r="IB1170">
        <v>9999</v>
      </c>
      <c r="IC1170">
        <v>1.86325</v>
      </c>
      <c r="ID1170">
        <v>1.8681</v>
      </c>
      <c r="IE1170">
        <v>1.86784</v>
      </c>
      <c r="IF1170">
        <v>1.86905</v>
      </c>
      <c r="IG1170">
        <v>1.86981</v>
      </c>
      <c r="IH1170">
        <v>1.86588</v>
      </c>
      <c r="II1170">
        <v>1.86695</v>
      </c>
      <c r="IJ1170">
        <v>1.86838</v>
      </c>
      <c r="IK1170">
        <v>5</v>
      </c>
      <c r="IL1170">
        <v>0</v>
      </c>
      <c r="IM1170">
        <v>0</v>
      </c>
      <c r="IN1170">
        <v>0</v>
      </c>
      <c r="IO1170" t="s">
        <v>441</v>
      </c>
      <c r="IP1170" t="s">
        <v>442</v>
      </c>
      <c r="IQ1170" t="s">
        <v>443</v>
      </c>
      <c r="IR1170" t="s">
        <v>443</v>
      </c>
      <c r="IS1170" t="s">
        <v>443</v>
      </c>
      <c r="IT1170" t="s">
        <v>443</v>
      </c>
      <c r="IU1170">
        <v>0</v>
      </c>
      <c r="IV1170">
        <v>100</v>
      </c>
      <c r="IW1170">
        <v>100</v>
      </c>
      <c r="IX1170">
        <v>1.097</v>
      </c>
      <c r="IY1170">
        <v>-0.0441</v>
      </c>
      <c r="IZ1170">
        <v>1.09748391826392</v>
      </c>
      <c r="JA1170">
        <v>0</v>
      </c>
      <c r="JB1170">
        <v>0</v>
      </c>
      <c r="JC1170">
        <v>0</v>
      </c>
      <c r="JD1170">
        <v>-0.0441141096964596</v>
      </c>
      <c r="JE1170">
        <v>0</v>
      </c>
      <c r="JF1170">
        <v>0</v>
      </c>
      <c r="JG1170">
        <v>0</v>
      </c>
      <c r="JH1170">
        <v>5</v>
      </c>
      <c r="JI1170">
        <v>2273</v>
      </c>
      <c r="JJ1170">
        <v>1</v>
      </c>
      <c r="JK1170">
        <v>24</v>
      </c>
      <c r="JL1170">
        <v>29357140.4</v>
      </c>
      <c r="JM1170">
        <v>29357140.4</v>
      </c>
      <c r="JN1170">
        <v>0.986328</v>
      </c>
      <c r="JO1170">
        <v>2.58423</v>
      </c>
      <c r="JP1170">
        <v>1.54785</v>
      </c>
      <c r="JQ1170">
        <v>2.31567</v>
      </c>
      <c r="JR1170">
        <v>1.64673</v>
      </c>
      <c r="JS1170">
        <v>2.31934</v>
      </c>
      <c r="JT1170">
        <v>34.0771</v>
      </c>
      <c r="JU1170">
        <v>24.1751</v>
      </c>
      <c r="JV1170">
        <v>18</v>
      </c>
      <c r="JW1170">
        <v>482.86</v>
      </c>
      <c r="JX1170">
        <v>378.643</v>
      </c>
      <c r="JY1170">
        <v>47.6792</v>
      </c>
      <c r="JZ1170">
        <v>57.0238</v>
      </c>
      <c r="KA1170">
        <v>29.9999</v>
      </c>
      <c r="KB1170">
        <v>56.3297</v>
      </c>
      <c r="KC1170">
        <v>56.1187</v>
      </c>
      <c r="KD1170">
        <v>19.736</v>
      </c>
      <c r="KE1170">
        <v>0</v>
      </c>
      <c r="KF1170">
        <v>100</v>
      </c>
      <c r="KG1170">
        <v>47.6911</v>
      </c>
      <c r="KH1170">
        <v>399.785</v>
      </c>
      <c r="KI1170">
        <v>26.2864</v>
      </c>
      <c r="KJ1170">
        <v>92.2886</v>
      </c>
      <c r="KK1170">
        <v>88.7775</v>
      </c>
    </row>
    <row r="1171" spans="1:297">
      <c r="A1171">
        <v>1155</v>
      </c>
      <c r="B1171">
        <v>1761428432</v>
      </c>
      <c r="C1171">
        <v>20251</v>
      </c>
      <c r="D1171" t="s">
        <v>2764</v>
      </c>
      <c r="E1171" t="s">
        <v>2765</v>
      </c>
      <c r="F1171">
        <v>5</v>
      </c>
      <c r="G1171" t="s">
        <v>2761</v>
      </c>
      <c r="H1171" t="s">
        <v>436</v>
      </c>
      <c r="I1171">
        <v>1761428423.35714</v>
      </c>
      <c r="J1171">
        <f>(K1171)/1000</f>
        <v>0</v>
      </c>
      <c r="K1171">
        <f>IF(DP1171, AN1171, AH1171)</f>
        <v>0</v>
      </c>
      <c r="L1171">
        <f>IF(DP1171, AI1171, AG1171)</f>
        <v>0</v>
      </c>
      <c r="M1171">
        <f>DR1171 - IF(AU1171&gt;1, L1171*DL1171*100.0/(AW1171), 0)</f>
        <v>0</v>
      </c>
      <c r="N1171">
        <f>((T1171-J1171/2)*M1171-L1171)/(T1171+J1171/2)</f>
        <v>0</v>
      </c>
      <c r="O1171">
        <f>N1171*(DY1171+DZ1171)/1000.0</f>
        <v>0</v>
      </c>
      <c r="P1171">
        <f>(DR1171 - IF(AU1171&gt;1, L1171*DL1171*100.0/(AW1171), 0))*(DY1171+DZ1171)/1000.0</f>
        <v>0</v>
      </c>
      <c r="Q1171">
        <f>2.0/((1/S1171-1/R1171)+SIGN(S1171)*SQRT((1/S1171-1/R1171)*(1/S1171-1/R1171) + 4*DM1171/((DM1171+1)*(DM1171+1))*(2*1/S1171*1/R1171-1/R1171*1/R1171)))</f>
        <v>0</v>
      </c>
      <c r="R1171">
        <f>IF(LEFT(DN1171,1)&lt;&gt;"0",IF(LEFT(DN1171,1)="1",3.0,DO1171),$D$5+$E$5*(EF1171*DY1171/($K$5*1000))+$F$5*(EF1171*DY1171/($K$5*1000))*MAX(MIN(DL1171,$J$5),$I$5)*MAX(MIN(DL1171,$J$5),$I$5)+$G$5*MAX(MIN(DL1171,$J$5),$I$5)*(EF1171*DY1171/($K$5*1000))+$H$5*(EF1171*DY1171/($K$5*1000))*(EF1171*DY1171/($K$5*1000)))</f>
        <v>0</v>
      </c>
      <c r="S1171">
        <f>J1171*(1000-(1000*0.61365*exp(17.502*W1171/(240.97+W1171))/(DY1171+DZ1171)+DT1171)/2)/(1000*0.61365*exp(17.502*W1171/(240.97+W1171))/(DY1171+DZ1171)-DT1171)</f>
        <v>0</v>
      </c>
      <c r="T1171">
        <f>1/((DM1171+1)/(Q1171/1.6)+1/(R1171/1.37)) + DM1171/((DM1171+1)/(Q1171/1.6) + DM1171/(R1171/1.37))</f>
        <v>0</v>
      </c>
      <c r="U1171">
        <f>(DH1171*DK1171)</f>
        <v>0</v>
      </c>
      <c r="V1171">
        <f>(EA1171+(U1171+2*0.95*5.67E-8*(((EA1171+$B$7)+273)^4-(EA1171+273)^4)-44100*J1171)/(1.84*29.3*R1171+8*0.95*5.67E-8*(EA1171+273)^3))</f>
        <v>0</v>
      </c>
      <c r="W1171">
        <f>($C$7*EB1171+$D$7*EC1171+$E$7*V1171)</f>
        <v>0</v>
      </c>
      <c r="X1171">
        <f>0.61365*exp(17.502*W1171/(240.97+W1171))</f>
        <v>0</v>
      </c>
      <c r="Y1171">
        <f>(Z1171/AA1171*100)</f>
        <v>0</v>
      </c>
      <c r="Z1171">
        <f>DT1171*(DY1171+DZ1171)/1000</f>
        <v>0</v>
      </c>
      <c r="AA1171">
        <f>0.61365*exp(17.502*EA1171/(240.97+EA1171))</f>
        <v>0</v>
      </c>
      <c r="AB1171">
        <f>(X1171-DT1171*(DY1171+DZ1171)/1000)</f>
        <v>0</v>
      </c>
      <c r="AC1171">
        <f>(-J1171*44100)</f>
        <v>0</v>
      </c>
      <c r="AD1171">
        <f>2*29.3*R1171*0.92*(EA1171-W1171)</f>
        <v>0</v>
      </c>
      <c r="AE1171">
        <f>2*0.95*5.67E-8*(((EA1171+$B$7)+273)^4-(W1171+273)^4)</f>
        <v>0</v>
      </c>
      <c r="AF1171">
        <f>U1171+AE1171+AC1171+AD1171</f>
        <v>0</v>
      </c>
      <c r="AG1171">
        <f>DX1171*AU1171*(DS1171-DR1171*(1000-AU1171*DU1171)/(1000-AU1171*DT1171))/(100*DL1171)</f>
        <v>0</v>
      </c>
      <c r="AH1171">
        <f>1000*DX1171*AU1171*(DT1171-DU1171)/(100*DL1171*(1000-AU1171*DT1171))</f>
        <v>0</v>
      </c>
      <c r="AI1171">
        <f>(AJ1171 - AK1171 - DY1171*1E3/(8.314*(EA1171+273.15)) * AM1171/DX1171 * AL1171) * DX1171/(100*DL1171) * (1000 - DU1171)/1000</f>
        <v>0</v>
      </c>
      <c r="AJ1171">
        <v>423.401567548911</v>
      </c>
      <c r="AK1171">
        <v>426.048169696969</v>
      </c>
      <c r="AL1171">
        <v>-0.884370140198431</v>
      </c>
      <c r="AM1171">
        <v>65.5308302883594</v>
      </c>
      <c r="AN1171">
        <f>(AP1171 - AO1171 + DY1171*1E3/(8.314*(EA1171+273.15)) * AR1171/DX1171 * AQ1171) * DX1171/(100*DL1171) * 1000/(1000 - AP1171)</f>
        <v>0</v>
      </c>
      <c r="AO1171">
        <v>24.7390724232641</v>
      </c>
      <c r="AP1171">
        <v>43.6269187878788</v>
      </c>
      <c r="AQ1171">
        <v>-3.71012344496554e-05</v>
      </c>
      <c r="AR1171">
        <v>110.947681736838</v>
      </c>
      <c r="AS1171">
        <v>10</v>
      </c>
      <c r="AT1171">
        <v>2</v>
      </c>
      <c r="AU1171">
        <f>IF(AS1171*$H$13&gt;=AW1171,1.0,(AW1171/(AW1171-AS1171*$H$13)))</f>
        <v>0</v>
      </c>
      <c r="AV1171">
        <f>(AU1171-1)*100</f>
        <v>0</v>
      </c>
      <c r="AW1171">
        <f>MAX(0,($B$13+$C$13*EF1171)/(1+$D$13*EF1171)*DY1171/(EA1171+273)*$E$13)</f>
        <v>0</v>
      </c>
      <c r="AX1171" t="s">
        <v>437</v>
      </c>
      <c r="AY1171" t="s">
        <v>437</v>
      </c>
      <c r="AZ1171">
        <v>0</v>
      </c>
      <c r="BA1171">
        <v>0</v>
      </c>
      <c r="BB1171">
        <f>1-AZ1171/BA1171</f>
        <v>0</v>
      </c>
      <c r="BC1171">
        <v>0</v>
      </c>
      <c r="BD1171" t="s">
        <v>437</v>
      </c>
      <c r="BE1171" t="s">
        <v>437</v>
      </c>
      <c r="BF1171">
        <v>0</v>
      </c>
      <c r="BG1171">
        <v>0</v>
      </c>
      <c r="BH1171">
        <f>1-BF1171/BG1171</f>
        <v>0</v>
      </c>
      <c r="BI1171">
        <v>0.5</v>
      </c>
      <c r="BJ1171">
        <f>DI1171</f>
        <v>0</v>
      </c>
      <c r="BK1171">
        <f>L1171</f>
        <v>0</v>
      </c>
      <c r="BL1171">
        <f>BH1171*BI1171*BJ1171</f>
        <v>0</v>
      </c>
      <c r="BM1171">
        <f>(BK1171-BC1171)/BJ1171</f>
        <v>0</v>
      </c>
      <c r="BN1171">
        <f>(BA1171-BG1171)/BG1171</f>
        <v>0</v>
      </c>
      <c r="BO1171">
        <f>AZ1171/(BB1171+AZ1171/BG1171)</f>
        <v>0</v>
      </c>
      <c r="BP1171" t="s">
        <v>437</v>
      </c>
      <c r="BQ1171">
        <v>0</v>
      </c>
      <c r="BR1171">
        <f>IF(BQ1171&lt;&gt;0, BQ1171, BO1171)</f>
        <v>0</v>
      </c>
      <c r="BS1171">
        <f>1-BR1171/BG1171</f>
        <v>0</v>
      </c>
      <c r="BT1171">
        <f>(BG1171-BF1171)/(BG1171-BR1171)</f>
        <v>0</v>
      </c>
      <c r="BU1171">
        <f>(BA1171-BG1171)/(BA1171-BR1171)</f>
        <v>0</v>
      </c>
      <c r="BV1171">
        <f>(BG1171-BF1171)/(BG1171-AZ1171)</f>
        <v>0</v>
      </c>
      <c r="BW1171">
        <f>(BA1171-BG1171)/(BA1171-AZ1171)</f>
        <v>0</v>
      </c>
      <c r="BX1171">
        <f>(BT1171*BR1171/BF1171)</f>
        <v>0</v>
      </c>
      <c r="BY1171">
        <f>(1-BX1171)</f>
        <v>0</v>
      </c>
      <c r="DH1171">
        <f>$B$11*EG1171+$C$11*EH1171+$F$11*ES1171*(1-EV1171)</f>
        <v>0</v>
      </c>
      <c r="DI1171">
        <f>DH1171*DJ1171</f>
        <v>0</v>
      </c>
      <c r="DJ1171">
        <f>($B$11*$D$9+$C$11*$D$9+$F$11*((FF1171+EX1171)/MAX(FF1171+EX1171+FG1171, 0.1)*$I$9+FG1171/MAX(FF1171+EX1171+FG1171, 0.1)*$J$9))/($B$11+$C$11+$F$11)</f>
        <v>0</v>
      </c>
      <c r="DK1171">
        <f>($B$11*$K$9+$C$11*$K$9+$F$11*((FF1171+EX1171)/MAX(FF1171+EX1171+FG1171, 0.1)*$P$9+FG1171/MAX(FF1171+EX1171+FG1171, 0.1)*$Q$9))/($B$11+$C$11+$F$11)</f>
        <v>0</v>
      </c>
      <c r="DL1171">
        <v>6</v>
      </c>
      <c r="DM1171">
        <v>0.5</v>
      </c>
      <c r="DN1171" t="s">
        <v>438</v>
      </c>
      <c r="DO1171">
        <v>2</v>
      </c>
      <c r="DP1171" t="b">
        <v>1</v>
      </c>
      <c r="DQ1171">
        <v>1761428423.35714</v>
      </c>
      <c r="DR1171">
        <v>410.436428571429</v>
      </c>
      <c r="DS1171">
        <v>417.1095</v>
      </c>
      <c r="DT1171">
        <v>43.6301642857143</v>
      </c>
      <c r="DU1171">
        <v>24.7414785714286</v>
      </c>
      <c r="DV1171">
        <v>409.339</v>
      </c>
      <c r="DW1171">
        <v>43.6742785714286</v>
      </c>
      <c r="DX1171">
        <v>499.985214285714</v>
      </c>
      <c r="DY1171">
        <v>90.1889785714286</v>
      </c>
      <c r="DZ1171">
        <v>0.0399122</v>
      </c>
      <c r="EA1171">
        <v>51.2144071428571</v>
      </c>
      <c r="EB1171">
        <v>48.0029571428571</v>
      </c>
      <c r="EC1171">
        <v>999.9</v>
      </c>
      <c r="ED1171">
        <v>0</v>
      </c>
      <c r="EE1171">
        <v>0</v>
      </c>
      <c r="EF1171">
        <v>9993.65857142857</v>
      </c>
      <c r="EG1171">
        <v>0</v>
      </c>
      <c r="EH1171">
        <v>1222.37928571429</v>
      </c>
      <c r="EI1171">
        <v>-6.6729505</v>
      </c>
      <c r="EJ1171">
        <v>429.160857142857</v>
      </c>
      <c r="EK1171">
        <v>427.691071428571</v>
      </c>
      <c r="EL1171">
        <v>18.8886642857143</v>
      </c>
      <c r="EM1171">
        <v>417.1095</v>
      </c>
      <c r="EN1171">
        <v>24.7414785714286</v>
      </c>
      <c r="EO1171">
        <v>3.93495714285714</v>
      </c>
      <c r="EP1171">
        <v>2.23141</v>
      </c>
      <c r="EQ1171">
        <v>28.6234</v>
      </c>
      <c r="ER1171">
        <v>19.1896285714286</v>
      </c>
      <c r="ES1171">
        <v>1200.00857142857</v>
      </c>
      <c r="ET1171">
        <v>0.967002285714286</v>
      </c>
      <c r="EU1171">
        <v>0.0329975142857143</v>
      </c>
      <c r="EV1171">
        <v>0</v>
      </c>
      <c r="EW1171">
        <v>906.609785714286</v>
      </c>
      <c r="EX1171">
        <v>5.00059</v>
      </c>
      <c r="EY1171">
        <v>12058.3214285714</v>
      </c>
      <c r="EZ1171">
        <v>10358.7928571429</v>
      </c>
      <c r="FA1171">
        <v>64.2455</v>
      </c>
      <c r="FB1171">
        <v>65.4281428571429</v>
      </c>
      <c r="FC1171">
        <v>64.25</v>
      </c>
      <c r="FD1171">
        <v>65.187</v>
      </c>
      <c r="FE1171">
        <v>65.437</v>
      </c>
      <c r="FF1171">
        <v>1155.57571428571</v>
      </c>
      <c r="FG1171">
        <v>39.4285714285714</v>
      </c>
      <c r="FH1171">
        <v>0</v>
      </c>
      <c r="FI1171">
        <v>1761428392.9</v>
      </c>
      <c r="FJ1171">
        <v>0</v>
      </c>
      <c r="FK1171">
        <v>906.660307692308</v>
      </c>
      <c r="FL1171">
        <v>-1.50023933206642</v>
      </c>
      <c r="FM1171">
        <v>-13.9111111039041</v>
      </c>
      <c r="FN1171">
        <v>12057.8884615385</v>
      </c>
      <c r="FO1171">
        <v>15</v>
      </c>
      <c r="FP1171">
        <v>0</v>
      </c>
      <c r="FQ1171" t="s">
        <v>439</v>
      </c>
      <c r="FR1171">
        <v>0</v>
      </c>
      <c r="FS1171">
        <v>0</v>
      </c>
      <c r="FT1171">
        <v>0</v>
      </c>
      <c r="FU1171">
        <v>0</v>
      </c>
      <c r="FV1171">
        <v>0</v>
      </c>
      <c r="FW1171">
        <v>0</v>
      </c>
      <c r="FX1171">
        <v>0</v>
      </c>
      <c r="FY1171">
        <v>0</v>
      </c>
      <c r="FZ1171">
        <v>0</v>
      </c>
      <c r="GA1171">
        <v>0</v>
      </c>
      <c r="GB1171">
        <v>0</v>
      </c>
      <c r="GC1171">
        <v>-7.19986785</v>
      </c>
      <c r="GD1171">
        <v>24.5404110225564</v>
      </c>
      <c r="GE1171">
        <v>3.00623566305152</v>
      </c>
      <c r="GF1171">
        <v>0</v>
      </c>
      <c r="GG1171">
        <v>906.782088235294</v>
      </c>
      <c r="GH1171">
        <v>-2.11885409031959</v>
      </c>
      <c r="GI1171">
        <v>0.304178002032389</v>
      </c>
      <c r="GJ1171">
        <v>-1</v>
      </c>
      <c r="GK1171">
        <v>18.888535</v>
      </c>
      <c r="GL1171">
        <v>0.00216090225565925</v>
      </c>
      <c r="GM1171">
        <v>0.00243685760765779</v>
      </c>
      <c r="GN1171">
        <v>1</v>
      </c>
      <c r="GO1171">
        <v>1</v>
      </c>
      <c r="GP1171">
        <v>2</v>
      </c>
      <c r="GQ1171" t="s">
        <v>446</v>
      </c>
      <c r="GR1171">
        <v>3.12592</v>
      </c>
      <c r="GS1171">
        <v>2.71756</v>
      </c>
      <c r="GT1171">
        <v>0.0813458</v>
      </c>
      <c r="GU1171">
        <v>0.0812872</v>
      </c>
      <c r="GV1171">
        <v>0.148272</v>
      </c>
      <c r="GW1171">
        <v>0.099198</v>
      </c>
      <c r="GX1171">
        <v>32724.1</v>
      </c>
      <c r="GY1171">
        <v>34548.3</v>
      </c>
      <c r="GZ1171">
        <v>32375.2</v>
      </c>
      <c r="HA1171">
        <v>34195.5</v>
      </c>
      <c r="HB1171">
        <v>39562.6</v>
      </c>
      <c r="HC1171">
        <v>44448.4</v>
      </c>
      <c r="HD1171">
        <v>50939</v>
      </c>
      <c r="HE1171">
        <v>54881.3</v>
      </c>
      <c r="HF1171">
        <v>1.6448</v>
      </c>
      <c r="HG1171">
        <v>1.50118</v>
      </c>
      <c r="HH1171">
        <v>-0.131294</v>
      </c>
      <c r="HI1171">
        <v>0</v>
      </c>
      <c r="HJ1171">
        <v>50.0803</v>
      </c>
      <c r="HK1171">
        <v>999.9</v>
      </c>
      <c r="HL1171">
        <v>54.731</v>
      </c>
      <c r="HM1171">
        <v>30.222</v>
      </c>
      <c r="HN1171">
        <v>26.1857</v>
      </c>
      <c r="HO1171">
        <v>60.1472</v>
      </c>
      <c r="HP1171">
        <v>40.4567</v>
      </c>
      <c r="HQ1171">
        <v>1</v>
      </c>
      <c r="HR1171">
        <v>2.68588</v>
      </c>
      <c r="HS1171">
        <v>2.45613</v>
      </c>
      <c r="HT1171">
        <v>20.0946</v>
      </c>
      <c r="HU1171">
        <v>5.18524</v>
      </c>
      <c r="HV1171">
        <v>12.0159</v>
      </c>
      <c r="HW1171">
        <v>4.96695</v>
      </c>
      <c r="HX1171">
        <v>3.296</v>
      </c>
      <c r="HY1171">
        <v>9999</v>
      </c>
      <c r="HZ1171">
        <v>9999</v>
      </c>
      <c r="IA1171">
        <v>999.9</v>
      </c>
      <c r="IB1171">
        <v>9999</v>
      </c>
      <c r="IC1171">
        <v>1.86325</v>
      </c>
      <c r="ID1171">
        <v>1.86808</v>
      </c>
      <c r="IE1171">
        <v>1.86783</v>
      </c>
      <c r="IF1171">
        <v>1.86905</v>
      </c>
      <c r="IG1171">
        <v>1.86981</v>
      </c>
      <c r="IH1171">
        <v>1.86585</v>
      </c>
      <c r="II1171">
        <v>1.86693</v>
      </c>
      <c r="IJ1171">
        <v>1.8684</v>
      </c>
      <c r="IK1171">
        <v>5</v>
      </c>
      <c r="IL1171">
        <v>0</v>
      </c>
      <c r="IM1171">
        <v>0</v>
      </c>
      <c r="IN1171">
        <v>0</v>
      </c>
      <c r="IO1171" t="s">
        <v>441</v>
      </c>
      <c r="IP1171" t="s">
        <v>442</v>
      </c>
      <c r="IQ1171" t="s">
        <v>443</v>
      </c>
      <c r="IR1171" t="s">
        <v>443</v>
      </c>
      <c r="IS1171" t="s">
        <v>443</v>
      </c>
      <c r="IT1171" t="s">
        <v>443</v>
      </c>
      <c r="IU1171">
        <v>0</v>
      </c>
      <c r="IV1171">
        <v>100</v>
      </c>
      <c r="IW1171">
        <v>100</v>
      </c>
      <c r="IX1171">
        <v>1.097</v>
      </c>
      <c r="IY1171">
        <v>-0.0441</v>
      </c>
      <c r="IZ1171">
        <v>1.09748391826392</v>
      </c>
      <c r="JA1171">
        <v>0</v>
      </c>
      <c r="JB1171">
        <v>0</v>
      </c>
      <c r="JC1171">
        <v>0</v>
      </c>
      <c r="JD1171">
        <v>-0.0441141096964596</v>
      </c>
      <c r="JE1171">
        <v>0</v>
      </c>
      <c r="JF1171">
        <v>0</v>
      </c>
      <c r="JG1171">
        <v>0</v>
      </c>
      <c r="JH1171">
        <v>5</v>
      </c>
      <c r="JI1171">
        <v>2273</v>
      </c>
      <c r="JJ1171">
        <v>1</v>
      </c>
      <c r="JK1171">
        <v>24</v>
      </c>
      <c r="JL1171">
        <v>29357140.5</v>
      </c>
      <c r="JM1171">
        <v>29357140.5</v>
      </c>
      <c r="JN1171">
        <v>0.958252</v>
      </c>
      <c r="JO1171">
        <v>2.57568</v>
      </c>
      <c r="JP1171">
        <v>1.54785</v>
      </c>
      <c r="JQ1171">
        <v>2.31567</v>
      </c>
      <c r="JR1171">
        <v>1.64673</v>
      </c>
      <c r="JS1171">
        <v>2.33521</v>
      </c>
      <c r="JT1171">
        <v>34.0771</v>
      </c>
      <c r="JU1171">
        <v>24.1838</v>
      </c>
      <c r="JV1171">
        <v>18</v>
      </c>
      <c r="JW1171">
        <v>482.652</v>
      </c>
      <c r="JX1171">
        <v>378.717</v>
      </c>
      <c r="JY1171">
        <v>47.6947</v>
      </c>
      <c r="JZ1171">
        <v>57.0238</v>
      </c>
      <c r="KA1171">
        <v>30.0003</v>
      </c>
      <c r="KB1171">
        <v>56.3322</v>
      </c>
      <c r="KC1171">
        <v>56.1253</v>
      </c>
      <c r="KD1171">
        <v>19.0947</v>
      </c>
      <c r="KE1171">
        <v>0</v>
      </c>
      <c r="KF1171">
        <v>100</v>
      </c>
      <c r="KG1171">
        <v>47.6822</v>
      </c>
      <c r="KH1171">
        <v>379.46</v>
      </c>
      <c r="KI1171">
        <v>26.2864</v>
      </c>
      <c r="KJ1171">
        <v>92.2883</v>
      </c>
      <c r="KK1171">
        <v>88.7767</v>
      </c>
    </row>
    <row r="1172" spans="1:297">
      <c r="A1172">
        <v>1156</v>
      </c>
      <c r="B1172">
        <v>1761428437</v>
      </c>
      <c r="C1172">
        <v>20256</v>
      </c>
      <c r="D1172" t="s">
        <v>2766</v>
      </c>
      <c r="E1172" t="s">
        <v>2767</v>
      </c>
      <c r="F1172">
        <v>5</v>
      </c>
      <c r="G1172" t="s">
        <v>2761</v>
      </c>
      <c r="H1172" t="s">
        <v>436</v>
      </c>
      <c r="I1172">
        <v>1761428428.84615</v>
      </c>
      <c r="J1172">
        <f>(K1172)/1000</f>
        <v>0</v>
      </c>
      <c r="K1172">
        <f>IF(DP1172, AN1172, AH1172)</f>
        <v>0</v>
      </c>
      <c r="L1172">
        <f>IF(DP1172, AI1172, AG1172)</f>
        <v>0</v>
      </c>
      <c r="M1172">
        <f>DR1172 - IF(AU1172&gt;1, L1172*DL1172*100.0/(AW1172), 0)</f>
        <v>0</v>
      </c>
      <c r="N1172">
        <f>((T1172-J1172/2)*M1172-L1172)/(T1172+J1172/2)</f>
        <v>0</v>
      </c>
      <c r="O1172">
        <f>N1172*(DY1172+DZ1172)/1000.0</f>
        <v>0</v>
      </c>
      <c r="P1172">
        <f>(DR1172 - IF(AU1172&gt;1, L1172*DL1172*100.0/(AW1172), 0))*(DY1172+DZ1172)/1000.0</f>
        <v>0</v>
      </c>
      <c r="Q1172">
        <f>2.0/((1/S1172-1/R1172)+SIGN(S1172)*SQRT((1/S1172-1/R1172)*(1/S1172-1/R1172) + 4*DM1172/((DM1172+1)*(DM1172+1))*(2*1/S1172*1/R1172-1/R1172*1/R1172)))</f>
        <v>0</v>
      </c>
      <c r="R1172">
        <f>IF(LEFT(DN1172,1)&lt;&gt;"0",IF(LEFT(DN1172,1)="1",3.0,DO1172),$D$5+$E$5*(EF1172*DY1172/($K$5*1000))+$F$5*(EF1172*DY1172/($K$5*1000))*MAX(MIN(DL1172,$J$5),$I$5)*MAX(MIN(DL1172,$J$5),$I$5)+$G$5*MAX(MIN(DL1172,$J$5),$I$5)*(EF1172*DY1172/($K$5*1000))+$H$5*(EF1172*DY1172/($K$5*1000))*(EF1172*DY1172/($K$5*1000)))</f>
        <v>0</v>
      </c>
      <c r="S1172">
        <f>J1172*(1000-(1000*0.61365*exp(17.502*W1172/(240.97+W1172))/(DY1172+DZ1172)+DT1172)/2)/(1000*0.61365*exp(17.502*W1172/(240.97+W1172))/(DY1172+DZ1172)-DT1172)</f>
        <v>0</v>
      </c>
      <c r="T1172">
        <f>1/((DM1172+1)/(Q1172/1.6)+1/(R1172/1.37)) + DM1172/((DM1172+1)/(Q1172/1.6) + DM1172/(R1172/1.37))</f>
        <v>0</v>
      </c>
      <c r="U1172">
        <f>(DH1172*DK1172)</f>
        <v>0</v>
      </c>
      <c r="V1172">
        <f>(EA1172+(U1172+2*0.95*5.67E-8*(((EA1172+$B$7)+273)^4-(EA1172+273)^4)-44100*J1172)/(1.84*29.3*R1172+8*0.95*5.67E-8*(EA1172+273)^3))</f>
        <v>0</v>
      </c>
      <c r="W1172">
        <f>($C$7*EB1172+$D$7*EC1172+$E$7*V1172)</f>
        <v>0</v>
      </c>
      <c r="X1172">
        <f>0.61365*exp(17.502*W1172/(240.97+W1172))</f>
        <v>0</v>
      </c>
      <c r="Y1172">
        <f>(Z1172/AA1172*100)</f>
        <v>0</v>
      </c>
      <c r="Z1172">
        <f>DT1172*(DY1172+DZ1172)/1000</f>
        <v>0</v>
      </c>
      <c r="AA1172">
        <f>0.61365*exp(17.502*EA1172/(240.97+EA1172))</f>
        <v>0</v>
      </c>
      <c r="AB1172">
        <f>(X1172-DT1172*(DY1172+DZ1172)/1000)</f>
        <v>0</v>
      </c>
      <c r="AC1172">
        <f>(-J1172*44100)</f>
        <v>0</v>
      </c>
      <c r="AD1172">
        <f>2*29.3*R1172*0.92*(EA1172-W1172)</f>
        <v>0</v>
      </c>
      <c r="AE1172">
        <f>2*0.95*5.67E-8*(((EA1172+$B$7)+273)^4-(W1172+273)^4)</f>
        <v>0</v>
      </c>
      <c r="AF1172">
        <f>U1172+AE1172+AC1172+AD1172</f>
        <v>0</v>
      </c>
      <c r="AG1172">
        <f>DX1172*AU1172*(DS1172-DR1172*(1000-AU1172*DU1172)/(1000-AU1172*DT1172))/(100*DL1172)</f>
        <v>0</v>
      </c>
      <c r="AH1172">
        <f>1000*DX1172*AU1172*(DT1172-DU1172)/(100*DL1172*(1000-AU1172*DT1172))</f>
        <v>0</v>
      </c>
      <c r="AI1172">
        <f>(AJ1172 - AK1172 - DY1172*1E3/(8.314*(EA1172+273.15)) * AM1172/DX1172 * AL1172) * DX1172/(100*DL1172) * (1000 - DU1172)/1000</f>
        <v>0</v>
      </c>
      <c r="AJ1172">
        <v>409.272184349579</v>
      </c>
      <c r="AK1172">
        <v>416.555206060606</v>
      </c>
      <c r="AL1172">
        <v>-2.02289912682297</v>
      </c>
      <c r="AM1172">
        <v>65.5308302883594</v>
      </c>
      <c r="AN1172">
        <f>(AP1172 - AO1172 + DY1172*1E3/(8.314*(EA1172+273.15)) * AR1172/DX1172 * AQ1172) * DX1172/(100*DL1172) * 1000/(1000 - AP1172)</f>
        <v>0</v>
      </c>
      <c r="AO1172">
        <v>24.7360836572271</v>
      </c>
      <c r="AP1172">
        <v>43.6198733333333</v>
      </c>
      <c r="AQ1172">
        <v>-6.90504330293155e-05</v>
      </c>
      <c r="AR1172">
        <v>110.947681736838</v>
      </c>
      <c r="AS1172">
        <v>10</v>
      </c>
      <c r="AT1172">
        <v>2</v>
      </c>
      <c r="AU1172">
        <f>IF(AS1172*$H$13&gt;=AW1172,1.0,(AW1172/(AW1172-AS1172*$H$13)))</f>
        <v>0</v>
      </c>
      <c r="AV1172">
        <f>(AU1172-1)*100</f>
        <v>0</v>
      </c>
      <c r="AW1172">
        <f>MAX(0,($B$13+$C$13*EF1172)/(1+$D$13*EF1172)*DY1172/(EA1172+273)*$E$13)</f>
        <v>0</v>
      </c>
      <c r="AX1172" t="s">
        <v>437</v>
      </c>
      <c r="AY1172" t="s">
        <v>437</v>
      </c>
      <c r="AZ1172">
        <v>0</v>
      </c>
      <c r="BA1172">
        <v>0</v>
      </c>
      <c r="BB1172">
        <f>1-AZ1172/BA1172</f>
        <v>0</v>
      </c>
      <c r="BC1172">
        <v>0</v>
      </c>
      <c r="BD1172" t="s">
        <v>437</v>
      </c>
      <c r="BE1172" t="s">
        <v>437</v>
      </c>
      <c r="BF1172">
        <v>0</v>
      </c>
      <c r="BG1172">
        <v>0</v>
      </c>
      <c r="BH1172">
        <f>1-BF1172/BG1172</f>
        <v>0</v>
      </c>
      <c r="BI1172">
        <v>0.5</v>
      </c>
      <c r="BJ1172">
        <f>DI1172</f>
        <v>0</v>
      </c>
      <c r="BK1172">
        <f>L1172</f>
        <v>0</v>
      </c>
      <c r="BL1172">
        <f>BH1172*BI1172*BJ1172</f>
        <v>0</v>
      </c>
      <c r="BM1172">
        <f>(BK1172-BC1172)/BJ1172</f>
        <v>0</v>
      </c>
      <c r="BN1172">
        <f>(BA1172-BG1172)/BG1172</f>
        <v>0</v>
      </c>
      <c r="BO1172">
        <f>AZ1172/(BB1172+AZ1172/BG1172)</f>
        <v>0</v>
      </c>
      <c r="BP1172" t="s">
        <v>437</v>
      </c>
      <c r="BQ1172">
        <v>0</v>
      </c>
      <c r="BR1172">
        <f>IF(BQ1172&lt;&gt;0, BQ1172, BO1172)</f>
        <v>0</v>
      </c>
      <c r="BS1172">
        <f>1-BR1172/BG1172</f>
        <v>0</v>
      </c>
      <c r="BT1172">
        <f>(BG1172-BF1172)/(BG1172-BR1172)</f>
        <v>0</v>
      </c>
      <c r="BU1172">
        <f>(BA1172-BG1172)/(BA1172-BR1172)</f>
        <v>0</v>
      </c>
      <c r="BV1172">
        <f>(BG1172-BF1172)/(BG1172-AZ1172)</f>
        <v>0</v>
      </c>
      <c r="BW1172">
        <f>(BA1172-BG1172)/(BA1172-AZ1172)</f>
        <v>0</v>
      </c>
      <c r="BX1172">
        <f>(BT1172*BR1172/BF1172)</f>
        <v>0</v>
      </c>
      <c r="BY1172">
        <f>(1-BX1172)</f>
        <v>0</v>
      </c>
      <c r="DH1172">
        <f>$B$11*EG1172+$C$11*EH1172+$F$11*ES1172*(1-EV1172)</f>
        <v>0</v>
      </c>
      <c r="DI1172">
        <f>DH1172*DJ1172</f>
        <v>0</v>
      </c>
      <c r="DJ1172">
        <f>($B$11*$D$9+$C$11*$D$9+$F$11*((FF1172+EX1172)/MAX(FF1172+EX1172+FG1172, 0.1)*$I$9+FG1172/MAX(FF1172+EX1172+FG1172, 0.1)*$J$9))/($B$11+$C$11+$F$11)</f>
        <v>0</v>
      </c>
      <c r="DK1172">
        <f>($B$11*$K$9+$C$11*$K$9+$F$11*((FF1172+EX1172)/MAX(FF1172+EX1172+FG1172, 0.1)*$P$9+FG1172/MAX(FF1172+EX1172+FG1172, 0.1)*$Q$9))/($B$11+$C$11+$F$11)</f>
        <v>0</v>
      </c>
      <c r="DL1172">
        <v>6</v>
      </c>
      <c r="DM1172">
        <v>0.5</v>
      </c>
      <c r="DN1172" t="s">
        <v>438</v>
      </c>
      <c r="DO1172">
        <v>2</v>
      </c>
      <c r="DP1172" t="b">
        <v>1</v>
      </c>
      <c r="DQ1172">
        <v>1761428428.84615</v>
      </c>
      <c r="DR1172">
        <v>407.439</v>
      </c>
      <c r="DS1172">
        <v>409.639846153846</v>
      </c>
      <c r="DT1172">
        <v>43.6275615384615</v>
      </c>
      <c r="DU1172">
        <v>24.7393076923077</v>
      </c>
      <c r="DV1172">
        <v>406.341692307692</v>
      </c>
      <c r="DW1172">
        <v>43.6716923076923</v>
      </c>
      <c r="DX1172">
        <v>500.003461538462</v>
      </c>
      <c r="DY1172">
        <v>90.1900846153846</v>
      </c>
      <c r="DZ1172">
        <v>0.0396847846153846</v>
      </c>
      <c r="EA1172">
        <v>51.2167769230769</v>
      </c>
      <c r="EB1172">
        <v>48.0052692307692</v>
      </c>
      <c r="EC1172">
        <v>999.9</v>
      </c>
      <c r="ED1172">
        <v>0</v>
      </c>
      <c r="EE1172">
        <v>0</v>
      </c>
      <c r="EF1172">
        <v>10003.9938461538</v>
      </c>
      <c r="EG1172">
        <v>0</v>
      </c>
      <c r="EH1172">
        <v>1222.33538461538</v>
      </c>
      <c r="EI1172">
        <v>-2.20069823076923</v>
      </c>
      <c r="EJ1172">
        <v>426.025384615385</v>
      </c>
      <c r="EK1172">
        <v>420.031076923077</v>
      </c>
      <c r="EL1172">
        <v>18.8882461538462</v>
      </c>
      <c r="EM1172">
        <v>409.639846153846</v>
      </c>
      <c r="EN1172">
        <v>24.7393076923077</v>
      </c>
      <c r="EO1172">
        <v>3.93477153846154</v>
      </c>
      <c r="EP1172">
        <v>2.23124230769231</v>
      </c>
      <c r="EQ1172">
        <v>28.6225923076923</v>
      </c>
      <c r="ER1172">
        <v>19.1884153846154</v>
      </c>
      <c r="ES1172">
        <v>1200.01076923077</v>
      </c>
      <c r="ET1172">
        <v>0.967007153846154</v>
      </c>
      <c r="EU1172">
        <v>0.0329926307692308</v>
      </c>
      <c r="EV1172">
        <v>0</v>
      </c>
      <c r="EW1172">
        <v>906.432461538462</v>
      </c>
      <c r="EX1172">
        <v>5.00059</v>
      </c>
      <c r="EY1172">
        <v>12056.6846153846</v>
      </c>
      <c r="EZ1172">
        <v>10358.8230769231</v>
      </c>
      <c r="FA1172">
        <v>64.2451538461538</v>
      </c>
      <c r="FB1172">
        <v>65.437</v>
      </c>
      <c r="FC1172">
        <v>64.25</v>
      </c>
      <c r="FD1172">
        <v>65.1966923076923</v>
      </c>
      <c r="FE1172">
        <v>65.437</v>
      </c>
      <c r="FF1172">
        <v>1155.58076923077</v>
      </c>
      <c r="FG1172">
        <v>39.4223076923077</v>
      </c>
      <c r="FH1172">
        <v>0</v>
      </c>
      <c r="FI1172">
        <v>1761428397.7</v>
      </c>
      <c r="FJ1172">
        <v>0</v>
      </c>
      <c r="FK1172">
        <v>906.527730769231</v>
      </c>
      <c r="FL1172">
        <v>-2.06164103748325</v>
      </c>
      <c r="FM1172">
        <v>-21.928205134926</v>
      </c>
      <c r="FN1172">
        <v>12056.2538461538</v>
      </c>
      <c r="FO1172">
        <v>15</v>
      </c>
      <c r="FP1172">
        <v>0</v>
      </c>
      <c r="FQ1172" t="s">
        <v>439</v>
      </c>
      <c r="FR1172">
        <v>0</v>
      </c>
      <c r="FS1172">
        <v>0</v>
      </c>
      <c r="FT1172">
        <v>0</v>
      </c>
      <c r="FU1172">
        <v>0</v>
      </c>
      <c r="FV1172">
        <v>0</v>
      </c>
      <c r="FW1172">
        <v>0</v>
      </c>
      <c r="FX1172">
        <v>0</v>
      </c>
      <c r="FY1172">
        <v>0</v>
      </c>
      <c r="FZ1172">
        <v>0</v>
      </c>
      <c r="GA1172">
        <v>0</v>
      </c>
      <c r="GB1172">
        <v>0</v>
      </c>
      <c r="GC1172">
        <v>-4.11351366666667</v>
      </c>
      <c r="GD1172">
        <v>51.3544014545454</v>
      </c>
      <c r="GE1172">
        <v>5.57891335380059</v>
      </c>
      <c r="GF1172">
        <v>0</v>
      </c>
      <c r="GG1172">
        <v>906.612823529412</v>
      </c>
      <c r="GH1172">
        <v>-1.7844155932364</v>
      </c>
      <c r="GI1172">
        <v>0.276496619550463</v>
      </c>
      <c r="GJ1172">
        <v>-1</v>
      </c>
      <c r="GK1172">
        <v>18.8878285714286</v>
      </c>
      <c r="GL1172">
        <v>-0.00183116883115338</v>
      </c>
      <c r="GM1172">
        <v>0.00243156678024737</v>
      </c>
      <c r="GN1172">
        <v>1</v>
      </c>
      <c r="GO1172">
        <v>1</v>
      </c>
      <c r="GP1172">
        <v>2</v>
      </c>
      <c r="GQ1172" t="s">
        <v>446</v>
      </c>
      <c r="GR1172">
        <v>3.12587</v>
      </c>
      <c r="GS1172">
        <v>2.71788</v>
      </c>
      <c r="GT1172">
        <v>0.0797664</v>
      </c>
      <c r="GU1172">
        <v>0.0786899</v>
      </c>
      <c r="GV1172">
        <v>0.148261</v>
      </c>
      <c r="GW1172">
        <v>0.0991845</v>
      </c>
      <c r="GX1172">
        <v>32779.9</v>
      </c>
      <c r="GY1172">
        <v>34645.2</v>
      </c>
      <c r="GZ1172">
        <v>32374.8</v>
      </c>
      <c r="HA1172">
        <v>34194.8</v>
      </c>
      <c r="HB1172">
        <v>39562.7</v>
      </c>
      <c r="HC1172">
        <v>44447.8</v>
      </c>
      <c r="HD1172">
        <v>50938.7</v>
      </c>
      <c r="HE1172">
        <v>54880.1</v>
      </c>
      <c r="HF1172">
        <v>1.64495</v>
      </c>
      <c r="HG1172">
        <v>1.5012</v>
      </c>
      <c r="HH1172">
        <v>-0.13179</v>
      </c>
      <c r="HI1172">
        <v>0</v>
      </c>
      <c r="HJ1172">
        <v>50.0905</v>
      </c>
      <c r="HK1172">
        <v>999.9</v>
      </c>
      <c r="HL1172">
        <v>54.731</v>
      </c>
      <c r="HM1172">
        <v>30.222</v>
      </c>
      <c r="HN1172">
        <v>26.1824</v>
      </c>
      <c r="HO1172">
        <v>60.0672</v>
      </c>
      <c r="HP1172">
        <v>40.5208</v>
      </c>
      <c r="HQ1172">
        <v>1</v>
      </c>
      <c r="HR1172">
        <v>2.68705</v>
      </c>
      <c r="HS1172">
        <v>2.51012</v>
      </c>
      <c r="HT1172">
        <v>20.094</v>
      </c>
      <c r="HU1172">
        <v>5.18554</v>
      </c>
      <c r="HV1172">
        <v>12.0159</v>
      </c>
      <c r="HW1172">
        <v>4.9671</v>
      </c>
      <c r="HX1172">
        <v>3.2959</v>
      </c>
      <c r="HY1172">
        <v>9999</v>
      </c>
      <c r="HZ1172">
        <v>9999</v>
      </c>
      <c r="IA1172">
        <v>999.9</v>
      </c>
      <c r="IB1172">
        <v>9999</v>
      </c>
      <c r="IC1172">
        <v>1.86324</v>
      </c>
      <c r="ID1172">
        <v>1.86808</v>
      </c>
      <c r="IE1172">
        <v>1.86783</v>
      </c>
      <c r="IF1172">
        <v>1.86905</v>
      </c>
      <c r="IG1172">
        <v>1.86981</v>
      </c>
      <c r="IH1172">
        <v>1.86585</v>
      </c>
      <c r="II1172">
        <v>1.86691</v>
      </c>
      <c r="IJ1172">
        <v>1.8684</v>
      </c>
      <c r="IK1172">
        <v>5</v>
      </c>
      <c r="IL1172">
        <v>0</v>
      </c>
      <c r="IM1172">
        <v>0</v>
      </c>
      <c r="IN1172">
        <v>0</v>
      </c>
      <c r="IO1172" t="s">
        <v>441</v>
      </c>
      <c r="IP1172" t="s">
        <v>442</v>
      </c>
      <c r="IQ1172" t="s">
        <v>443</v>
      </c>
      <c r="IR1172" t="s">
        <v>443</v>
      </c>
      <c r="IS1172" t="s">
        <v>443</v>
      </c>
      <c r="IT1172" t="s">
        <v>443</v>
      </c>
      <c r="IU1172">
        <v>0</v>
      </c>
      <c r="IV1172">
        <v>100</v>
      </c>
      <c r="IW1172">
        <v>100</v>
      </c>
      <c r="IX1172">
        <v>1.098</v>
      </c>
      <c r="IY1172">
        <v>-0.0441</v>
      </c>
      <c r="IZ1172">
        <v>1.09748391826392</v>
      </c>
      <c r="JA1172">
        <v>0</v>
      </c>
      <c r="JB1172">
        <v>0</v>
      </c>
      <c r="JC1172">
        <v>0</v>
      </c>
      <c r="JD1172">
        <v>-0.0441141096964596</v>
      </c>
      <c r="JE1172">
        <v>0</v>
      </c>
      <c r="JF1172">
        <v>0</v>
      </c>
      <c r="JG1172">
        <v>0</v>
      </c>
      <c r="JH1172">
        <v>5</v>
      </c>
      <c r="JI1172">
        <v>2273</v>
      </c>
      <c r="JJ1172">
        <v>1</v>
      </c>
      <c r="JK1172">
        <v>24</v>
      </c>
      <c r="JL1172">
        <v>29357140.6</v>
      </c>
      <c r="JM1172">
        <v>29357140.6</v>
      </c>
      <c r="JN1172">
        <v>0.927734</v>
      </c>
      <c r="JO1172">
        <v>2.62207</v>
      </c>
      <c r="JP1172">
        <v>1.54785</v>
      </c>
      <c r="JQ1172">
        <v>2.31445</v>
      </c>
      <c r="JR1172">
        <v>1.64551</v>
      </c>
      <c r="JS1172">
        <v>2.3999</v>
      </c>
      <c r="JT1172">
        <v>34.0545</v>
      </c>
      <c r="JU1172">
        <v>24.1838</v>
      </c>
      <c r="JV1172">
        <v>18</v>
      </c>
      <c r="JW1172">
        <v>482.763</v>
      </c>
      <c r="JX1172">
        <v>378.733</v>
      </c>
      <c r="JY1172">
        <v>47.693</v>
      </c>
      <c r="JZ1172">
        <v>57.0315</v>
      </c>
      <c r="KA1172">
        <v>30.0008</v>
      </c>
      <c r="KB1172">
        <v>56.3322</v>
      </c>
      <c r="KC1172">
        <v>56.1253</v>
      </c>
      <c r="KD1172">
        <v>18.4764</v>
      </c>
      <c r="KE1172">
        <v>0</v>
      </c>
      <c r="KF1172">
        <v>100</v>
      </c>
      <c r="KG1172">
        <v>47.6729</v>
      </c>
      <c r="KH1172">
        <v>365.965</v>
      </c>
      <c r="KI1172">
        <v>26.2864</v>
      </c>
      <c r="KJ1172">
        <v>92.2875</v>
      </c>
      <c r="KK1172">
        <v>88.7748</v>
      </c>
    </row>
    <row r="1173" spans="1:297">
      <c r="A1173">
        <v>1157</v>
      </c>
      <c r="B1173">
        <v>1761428442</v>
      </c>
      <c r="C1173">
        <v>20261</v>
      </c>
      <c r="D1173" t="s">
        <v>2768</v>
      </c>
      <c r="E1173" t="s">
        <v>2769</v>
      </c>
      <c r="F1173">
        <v>5</v>
      </c>
      <c r="G1173" t="s">
        <v>2761</v>
      </c>
      <c r="H1173" t="s">
        <v>436</v>
      </c>
      <c r="I1173">
        <v>1761428433.84615</v>
      </c>
      <c r="J1173">
        <f>(K1173)/1000</f>
        <v>0</v>
      </c>
      <c r="K1173">
        <f>IF(DP1173, AN1173, AH1173)</f>
        <v>0</v>
      </c>
      <c r="L1173">
        <f>IF(DP1173, AI1173, AG1173)</f>
        <v>0</v>
      </c>
      <c r="M1173">
        <f>DR1173 - IF(AU1173&gt;1, L1173*DL1173*100.0/(AW1173), 0)</f>
        <v>0</v>
      </c>
      <c r="N1173">
        <f>((T1173-J1173/2)*M1173-L1173)/(T1173+J1173/2)</f>
        <v>0</v>
      </c>
      <c r="O1173">
        <f>N1173*(DY1173+DZ1173)/1000.0</f>
        <v>0</v>
      </c>
      <c r="P1173">
        <f>(DR1173 - IF(AU1173&gt;1, L1173*DL1173*100.0/(AW1173), 0))*(DY1173+DZ1173)/1000.0</f>
        <v>0</v>
      </c>
      <c r="Q1173">
        <f>2.0/((1/S1173-1/R1173)+SIGN(S1173)*SQRT((1/S1173-1/R1173)*(1/S1173-1/R1173) + 4*DM1173/((DM1173+1)*(DM1173+1))*(2*1/S1173*1/R1173-1/R1173*1/R1173)))</f>
        <v>0</v>
      </c>
      <c r="R1173">
        <f>IF(LEFT(DN1173,1)&lt;&gt;"0",IF(LEFT(DN1173,1)="1",3.0,DO1173),$D$5+$E$5*(EF1173*DY1173/($K$5*1000))+$F$5*(EF1173*DY1173/($K$5*1000))*MAX(MIN(DL1173,$J$5),$I$5)*MAX(MIN(DL1173,$J$5),$I$5)+$G$5*MAX(MIN(DL1173,$J$5),$I$5)*(EF1173*DY1173/($K$5*1000))+$H$5*(EF1173*DY1173/($K$5*1000))*(EF1173*DY1173/($K$5*1000)))</f>
        <v>0</v>
      </c>
      <c r="S1173">
        <f>J1173*(1000-(1000*0.61365*exp(17.502*W1173/(240.97+W1173))/(DY1173+DZ1173)+DT1173)/2)/(1000*0.61365*exp(17.502*W1173/(240.97+W1173))/(DY1173+DZ1173)-DT1173)</f>
        <v>0</v>
      </c>
      <c r="T1173">
        <f>1/((DM1173+1)/(Q1173/1.6)+1/(R1173/1.37)) + DM1173/((DM1173+1)/(Q1173/1.6) + DM1173/(R1173/1.37))</f>
        <v>0</v>
      </c>
      <c r="U1173">
        <f>(DH1173*DK1173)</f>
        <v>0</v>
      </c>
      <c r="V1173">
        <f>(EA1173+(U1173+2*0.95*5.67E-8*(((EA1173+$B$7)+273)^4-(EA1173+273)^4)-44100*J1173)/(1.84*29.3*R1173+8*0.95*5.67E-8*(EA1173+273)^3))</f>
        <v>0</v>
      </c>
      <c r="W1173">
        <f>($C$7*EB1173+$D$7*EC1173+$E$7*V1173)</f>
        <v>0</v>
      </c>
      <c r="X1173">
        <f>0.61365*exp(17.502*W1173/(240.97+W1173))</f>
        <v>0</v>
      </c>
      <c r="Y1173">
        <f>(Z1173/AA1173*100)</f>
        <v>0</v>
      </c>
      <c r="Z1173">
        <f>DT1173*(DY1173+DZ1173)/1000</f>
        <v>0</v>
      </c>
      <c r="AA1173">
        <f>0.61365*exp(17.502*EA1173/(240.97+EA1173))</f>
        <v>0</v>
      </c>
      <c r="AB1173">
        <f>(X1173-DT1173*(DY1173+DZ1173)/1000)</f>
        <v>0</v>
      </c>
      <c r="AC1173">
        <f>(-J1173*44100)</f>
        <v>0</v>
      </c>
      <c r="AD1173">
        <f>2*29.3*R1173*0.92*(EA1173-W1173)</f>
        <v>0</v>
      </c>
      <c r="AE1173">
        <f>2*0.95*5.67E-8*(((EA1173+$B$7)+273)^4-(W1173+273)^4)</f>
        <v>0</v>
      </c>
      <c r="AF1173">
        <f>U1173+AE1173+AC1173+AD1173</f>
        <v>0</v>
      </c>
      <c r="AG1173">
        <f>DX1173*AU1173*(DS1173-DR1173*(1000-AU1173*DU1173)/(1000-AU1173*DT1173))/(100*DL1173)</f>
        <v>0</v>
      </c>
      <c r="AH1173">
        <f>1000*DX1173*AU1173*(DT1173-DU1173)/(100*DL1173*(1000-AU1173*DT1173))</f>
        <v>0</v>
      </c>
      <c r="AI1173">
        <f>(AJ1173 - AK1173 - DY1173*1E3/(8.314*(EA1173+273.15)) * AM1173/DX1173 * AL1173) * DX1173/(100*DL1173) * (1000 - DU1173)/1000</f>
        <v>0</v>
      </c>
      <c r="AJ1173">
        <v>392.079469698373</v>
      </c>
      <c r="AK1173">
        <v>402.764551515151</v>
      </c>
      <c r="AL1173">
        <v>-2.861380245292</v>
      </c>
      <c r="AM1173">
        <v>65.5308302883594</v>
      </c>
      <c r="AN1173">
        <f>(AP1173 - AO1173 + DY1173*1E3/(8.314*(EA1173+273.15)) * AR1173/DX1173 * AQ1173) * DX1173/(100*DL1173) * 1000/(1000 - AP1173)</f>
        <v>0</v>
      </c>
      <c r="AO1173">
        <v>24.7299732524779</v>
      </c>
      <c r="AP1173">
        <v>43.6192896969697</v>
      </c>
      <c r="AQ1173">
        <v>-2.52342060883336e-05</v>
      </c>
      <c r="AR1173">
        <v>110.947681736838</v>
      </c>
      <c r="AS1173">
        <v>10</v>
      </c>
      <c r="AT1173">
        <v>2</v>
      </c>
      <c r="AU1173">
        <f>IF(AS1173*$H$13&gt;=AW1173,1.0,(AW1173/(AW1173-AS1173*$H$13)))</f>
        <v>0</v>
      </c>
      <c r="AV1173">
        <f>(AU1173-1)*100</f>
        <v>0</v>
      </c>
      <c r="AW1173">
        <f>MAX(0,($B$13+$C$13*EF1173)/(1+$D$13*EF1173)*DY1173/(EA1173+273)*$E$13)</f>
        <v>0</v>
      </c>
      <c r="AX1173" t="s">
        <v>437</v>
      </c>
      <c r="AY1173" t="s">
        <v>437</v>
      </c>
      <c r="AZ1173">
        <v>0</v>
      </c>
      <c r="BA1173">
        <v>0</v>
      </c>
      <c r="BB1173">
        <f>1-AZ1173/BA1173</f>
        <v>0</v>
      </c>
      <c r="BC1173">
        <v>0</v>
      </c>
      <c r="BD1173" t="s">
        <v>437</v>
      </c>
      <c r="BE1173" t="s">
        <v>437</v>
      </c>
      <c r="BF1173">
        <v>0</v>
      </c>
      <c r="BG1173">
        <v>0</v>
      </c>
      <c r="BH1173">
        <f>1-BF1173/BG1173</f>
        <v>0</v>
      </c>
      <c r="BI1173">
        <v>0.5</v>
      </c>
      <c r="BJ1173">
        <f>DI1173</f>
        <v>0</v>
      </c>
      <c r="BK1173">
        <f>L1173</f>
        <v>0</v>
      </c>
      <c r="BL1173">
        <f>BH1173*BI1173*BJ1173</f>
        <v>0</v>
      </c>
      <c r="BM1173">
        <f>(BK1173-BC1173)/BJ1173</f>
        <v>0</v>
      </c>
      <c r="BN1173">
        <f>(BA1173-BG1173)/BG1173</f>
        <v>0</v>
      </c>
      <c r="BO1173">
        <f>AZ1173/(BB1173+AZ1173/BG1173)</f>
        <v>0</v>
      </c>
      <c r="BP1173" t="s">
        <v>437</v>
      </c>
      <c r="BQ1173">
        <v>0</v>
      </c>
      <c r="BR1173">
        <f>IF(BQ1173&lt;&gt;0, BQ1173, BO1173)</f>
        <v>0</v>
      </c>
      <c r="BS1173">
        <f>1-BR1173/BG1173</f>
        <v>0</v>
      </c>
      <c r="BT1173">
        <f>(BG1173-BF1173)/(BG1173-BR1173)</f>
        <v>0</v>
      </c>
      <c r="BU1173">
        <f>(BA1173-BG1173)/(BA1173-BR1173)</f>
        <v>0</v>
      </c>
      <c r="BV1173">
        <f>(BG1173-BF1173)/(BG1173-AZ1173)</f>
        <v>0</v>
      </c>
      <c r="BW1173">
        <f>(BA1173-BG1173)/(BA1173-AZ1173)</f>
        <v>0</v>
      </c>
      <c r="BX1173">
        <f>(BT1173*BR1173/BF1173)</f>
        <v>0</v>
      </c>
      <c r="BY1173">
        <f>(1-BX1173)</f>
        <v>0</v>
      </c>
      <c r="DH1173">
        <f>$B$11*EG1173+$C$11*EH1173+$F$11*ES1173*(1-EV1173)</f>
        <v>0</v>
      </c>
      <c r="DI1173">
        <f>DH1173*DJ1173</f>
        <v>0</v>
      </c>
      <c r="DJ1173">
        <f>($B$11*$D$9+$C$11*$D$9+$F$11*((FF1173+EX1173)/MAX(FF1173+EX1173+FG1173, 0.1)*$I$9+FG1173/MAX(FF1173+EX1173+FG1173, 0.1)*$J$9))/($B$11+$C$11+$F$11)</f>
        <v>0</v>
      </c>
      <c r="DK1173">
        <f>($B$11*$K$9+$C$11*$K$9+$F$11*((FF1173+EX1173)/MAX(FF1173+EX1173+FG1173, 0.1)*$P$9+FG1173/MAX(FF1173+EX1173+FG1173, 0.1)*$Q$9))/($B$11+$C$11+$F$11)</f>
        <v>0</v>
      </c>
      <c r="DL1173">
        <v>6</v>
      </c>
      <c r="DM1173">
        <v>0.5</v>
      </c>
      <c r="DN1173" t="s">
        <v>438</v>
      </c>
      <c r="DO1173">
        <v>2</v>
      </c>
      <c r="DP1173" t="b">
        <v>1</v>
      </c>
      <c r="DQ1173">
        <v>1761428433.84615</v>
      </c>
      <c r="DR1173">
        <v>400.784923076923</v>
      </c>
      <c r="DS1173">
        <v>397.306307692308</v>
      </c>
      <c r="DT1173">
        <v>43.6244</v>
      </c>
      <c r="DU1173">
        <v>24.7360230769231</v>
      </c>
      <c r="DV1173">
        <v>399.687538461538</v>
      </c>
      <c r="DW1173">
        <v>43.6685230769231</v>
      </c>
      <c r="DX1173">
        <v>500.019230769231</v>
      </c>
      <c r="DY1173">
        <v>90.1918769230769</v>
      </c>
      <c r="DZ1173">
        <v>0.0396858692307692</v>
      </c>
      <c r="EA1173">
        <v>51.2200230769231</v>
      </c>
      <c r="EB1173">
        <v>48.0086</v>
      </c>
      <c r="EC1173">
        <v>999.9</v>
      </c>
      <c r="ED1173">
        <v>0</v>
      </c>
      <c r="EE1173">
        <v>0</v>
      </c>
      <c r="EF1173">
        <v>10005.1038461538</v>
      </c>
      <c r="EG1173">
        <v>0</v>
      </c>
      <c r="EH1173">
        <v>1222.29538461538</v>
      </c>
      <c r="EI1173">
        <v>3.47868946153846</v>
      </c>
      <c r="EJ1173">
        <v>419.066384615385</v>
      </c>
      <c r="EK1173">
        <v>407.383461538462</v>
      </c>
      <c r="EL1173">
        <v>18.8883769230769</v>
      </c>
      <c r="EM1173">
        <v>397.306307692308</v>
      </c>
      <c r="EN1173">
        <v>24.7360230769231</v>
      </c>
      <c r="EO1173">
        <v>3.93456692307692</v>
      </c>
      <c r="EP1173">
        <v>2.23099</v>
      </c>
      <c r="EQ1173">
        <v>28.6216923076923</v>
      </c>
      <c r="ER1173">
        <v>19.1865923076923</v>
      </c>
      <c r="ES1173">
        <v>1200.01307692308</v>
      </c>
      <c r="ET1173">
        <v>0.967009</v>
      </c>
      <c r="EU1173">
        <v>0.0329908</v>
      </c>
      <c r="EV1173">
        <v>0</v>
      </c>
      <c r="EW1173">
        <v>906.152538461538</v>
      </c>
      <c r="EX1173">
        <v>5.00059</v>
      </c>
      <c r="EY1173">
        <v>12053.4</v>
      </c>
      <c r="EZ1173">
        <v>10358.8384615385</v>
      </c>
      <c r="FA1173">
        <v>64.25</v>
      </c>
      <c r="FB1173">
        <v>65.437</v>
      </c>
      <c r="FC1173">
        <v>64.25</v>
      </c>
      <c r="FD1173">
        <v>65.2112307692308</v>
      </c>
      <c r="FE1173">
        <v>65.437</v>
      </c>
      <c r="FF1173">
        <v>1155.58384615385</v>
      </c>
      <c r="FG1173">
        <v>39.42</v>
      </c>
      <c r="FH1173">
        <v>0</v>
      </c>
      <c r="FI1173">
        <v>1761428402.5</v>
      </c>
      <c r="FJ1173">
        <v>0</v>
      </c>
      <c r="FK1173">
        <v>906.207115384615</v>
      </c>
      <c r="FL1173">
        <v>-5.04242735117376</v>
      </c>
      <c r="FM1173">
        <v>-51.9555554676283</v>
      </c>
      <c r="FN1173">
        <v>12053.1115384615</v>
      </c>
      <c r="FO1173">
        <v>15</v>
      </c>
      <c r="FP1173">
        <v>0</v>
      </c>
      <c r="FQ1173" t="s">
        <v>439</v>
      </c>
      <c r="FR1173">
        <v>0</v>
      </c>
      <c r="FS1173">
        <v>0</v>
      </c>
      <c r="FT1173">
        <v>0</v>
      </c>
      <c r="FU1173">
        <v>0</v>
      </c>
      <c r="FV1173">
        <v>0</v>
      </c>
      <c r="FW1173">
        <v>0</v>
      </c>
      <c r="FX1173">
        <v>0</v>
      </c>
      <c r="FY1173">
        <v>0</v>
      </c>
      <c r="FZ1173">
        <v>0</v>
      </c>
      <c r="GA1173">
        <v>0</v>
      </c>
      <c r="GB1173">
        <v>0</v>
      </c>
      <c r="GC1173">
        <v>0.71844765</v>
      </c>
      <c r="GD1173">
        <v>71.5587889172932</v>
      </c>
      <c r="GE1173">
        <v>6.9323130063328</v>
      </c>
      <c r="GF1173">
        <v>0</v>
      </c>
      <c r="GG1173">
        <v>906.375705882353</v>
      </c>
      <c r="GH1173">
        <v>-3.70643239481536</v>
      </c>
      <c r="GI1173">
        <v>0.434479237262783</v>
      </c>
      <c r="GJ1173">
        <v>-1</v>
      </c>
      <c r="GK1173">
        <v>18.888355</v>
      </c>
      <c r="GL1173">
        <v>0.00221503759401075</v>
      </c>
      <c r="GM1173">
        <v>0.00267272800711178</v>
      </c>
      <c r="GN1173">
        <v>1</v>
      </c>
      <c r="GO1173">
        <v>1</v>
      </c>
      <c r="GP1173">
        <v>2</v>
      </c>
      <c r="GQ1173" t="s">
        <v>446</v>
      </c>
      <c r="GR1173">
        <v>3.12598</v>
      </c>
      <c r="GS1173">
        <v>2.71793</v>
      </c>
      <c r="GT1173">
        <v>0.0775768</v>
      </c>
      <c r="GU1173">
        <v>0.076102</v>
      </c>
      <c r="GV1173">
        <v>0.148241</v>
      </c>
      <c r="GW1173">
        <v>0.099169</v>
      </c>
      <c r="GX1173">
        <v>32857.5</v>
      </c>
      <c r="GY1173">
        <v>34741.7</v>
      </c>
      <c r="GZ1173">
        <v>32374.5</v>
      </c>
      <c r="HA1173">
        <v>34194.1</v>
      </c>
      <c r="HB1173">
        <v>39563</v>
      </c>
      <c r="HC1173">
        <v>44447.5</v>
      </c>
      <c r="HD1173">
        <v>50938.3</v>
      </c>
      <c r="HE1173">
        <v>54879.2</v>
      </c>
      <c r="HF1173">
        <v>1.64508</v>
      </c>
      <c r="HG1173">
        <v>1.50095</v>
      </c>
      <c r="HH1173">
        <v>-0.132412</v>
      </c>
      <c r="HI1173">
        <v>0</v>
      </c>
      <c r="HJ1173">
        <v>50.1001</v>
      </c>
      <c r="HK1173">
        <v>999.9</v>
      </c>
      <c r="HL1173">
        <v>54.731</v>
      </c>
      <c r="HM1173">
        <v>30.222</v>
      </c>
      <c r="HN1173">
        <v>26.184</v>
      </c>
      <c r="HO1173">
        <v>60.2872</v>
      </c>
      <c r="HP1173">
        <v>40.5248</v>
      </c>
      <c r="HQ1173">
        <v>1</v>
      </c>
      <c r="HR1173">
        <v>2.68795</v>
      </c>
      <c r="HS1173">
        <v>2.54998</v>
      </c>
      <c r="HT1173">
        <v>20.0935</v>
      </c>
      <c r="HU1173">
        <v>5.18539</v>
      </c>
      <c r="HV1173">
        <v>12.0159</v>
      </c>
      <c r="HW1173">
        <v>4.96685</v>
      </c>
      <c r="HX1173">
        <v>3.29595</v>
      </c>
      <c r="HY1173">
        <v>9999</v>
      </c>
      <c r="HZ1173">
        <v>9999</v>
      </c>
      <c r="IA1173">
        <v>999.9</v>
      </c>
      <c r="IB1173">
        <v>9999</v>
      </c>
      <c r="IC1173">
        <v>1.86324</v>
      </c>
      <c r="ID1173">
        <v>1.86808</v>
      </c>
      <c r="IE1173">
        <v>1.86783</v>
      </c>
      <c r="IF1173">
        <v>1.86905</v>
      </c>
      <c r="IG1173">
        <v>1.86981</v>
      </c>
      <c r="IH1173">
        <v>1.86584</v>
      </c>
      <c r="II1173">
        <v>1.86691</v>
      </c>
      <c r="IJ1173">
        <v>1.86833</v>
      </c>
      <c r="IK1173">
        <v>5</v>
      </c>
      <c r="IL1173">
        <v>0</v>
      </c>
      <c r="IM1173">
        <v>0</v>
      </c>
      <c r="IN1173">
        <v>0</v>
      </c>
      <c r="IO1173" t="s">
        <v>441</v>
      </c>
      <c r="IP1173" t="s">
        <v>442</v>
      </c>
      <c r="IQ1173" t="s">
        <v>443</v>
      </c>
      <c r="IR1173" t="s">
        <v>443</v>
      </c>
      <c r="IS1173" t="s">
        <v>443</v>
      </c>
      <c r="IT1173" t="s">
        <v>443</v>
      </c>
      <c r="IU1173">
        <v>0</v>
      </c>
      <c r="IV1173">
        <v>100</v>
      </c>
      <c r="IW1173">
        <v>100</v>
      </c>
      <c r="IX1173">
        <v>1.098</v>
      </c>
      <c r="IY1173">
        <v>-0.0442</v>
      </c>
      <c r="IZ1173">
        <v>1.09748391826392</v>
      </c>
      <c r="JA1173">
        <v>0</v>
      </c>
      <c r="JB1173">
        <v>0</v>
      </c>
      <c r="JC1173">
        <v>0</v>
      </c>
      <c r="JD1173">
        <v>-0.0441141096964596</v>
      </c>
      <c r="JE1173">
        <v>0</v>
      </c>
      <c r="JF1173">
        <v>0</v>
      </c>
      <c r="JG1173">
        <v>0</v>
      </c>
      <c r="JH1173">
        <v>5</v>
      </c>
      <c r="JI1173">
        <v>2273</v>
      </c>
      <c r="JJ1173">
        <v>1</v>
      </c>
      <c r="JK1173">
        <v>24</v>
      </c>
      <c r="JL1173">
        <v>29357140.7</v>
      </c>
      <c r="JM1173">
        <v>29357140.7</v>
      </c>
      <c r="JN1173">
        <v>0.895996</v>
      </c>
      <c r="JO1173">
        <v>2.62573</v>
      </c>
      <c r="JP1173">
        <v>1.54785</v>
      </c>
      <c r="JQ1173">
        <v>2.31445</v>
      </c>
      <c r="JR1173">
        <v>1.64673</v>
      </c>
      <c r="JS1173">
        <v>2.33521</v>
      </c>
      <c r="JT1173">
        <v>34.0545</v>
      </c>
      <c r="JU1173">
        <v>24.1838</v>
      </c>
      <c r="JV1173">
        <v>18</v>
      </c>
      <c r="JW1173">
        <v>482.879</v>
      </c>
      <c r="JX1173">
        <v>378.594</v>
      </c>
      <c r="JY1173">
        <v>47.6839</v>
      </c>
      <c r="JZ1173">
        <v>57.0317</v>
      </c>
      <c r="KA1173">
        <v>30.0009</v>
      </c>
      <c r="KB1173">
        <v>56.3368</v>
      </c>
      <c r="KC1173">
        <v>56.1294</v>
      </c>
      <c r="KD1173">
        <v>17.782</v>
      </c>
      <c r="KE1173">
        <v>0</v>
      </c>
      <c r="KF1173">
        <v>100</v>
      </c>
      <c r="KG1173">
        <v>47.6654</v>
      </c>
      <c r="KH1173">
        <v>345.662</v>
      </c>
      <c r="KI1173">
        <v>26.2864</v>
      </c>
      <c r="KJ1173">
        <v>92.2868</v>
      </c>
      <c r="KK1173">
        <v>88.7733</v>
      </c>
    </row>
    <row r="1174" spans="1:297">
      <c r="A1174">
        <v>1158</v>
      </c>
      <c r="B1174">
        <v>1761428447</v>
      </c>
      <c r="C1174">
        <v>20266</v>
      </c>
      <c r="D1174" t="s">
        <v>2770</v>
      </c>
      <c r="E1174" t="s">
        <v>2771</v>
      </c>
      <c r="F1174">
        <v>5</v>
      </c>
      <c r="G1174" t="s">
        <v>2761</v>
      </c>
      <c r="H1174" t="s">
        <v>436</v>
      </c>
      <c r="I1174">
        <v>1761428438.84615</v>
      </c>
      <c r="J1174">
        <f>(K1174)/1000</f>
        <v>0</v>
      </c>
      <c r="K1174">
        <f>IF(DP1174, AN1174, AH1174)</f>
        <v>0</v>
      </c>
      <c r="L1174">
        <f>IF(DP1174, AI1174, AG1174)</f>
        <v>0</v>
      </c>
      <c r="M1174">
        <f>DR1174 - IF(AU1174&gt;1, L1174*DL1174*100.0/(AW1174), 0)</f>
        <v>0</v>
      </c>
      <c r="N1174">
        <f>((T1174-J1174/2)*M1174-L1174)/(T1174+J1174/2)</f>
        <v>0</v>
      </c>
      <c r="O1174">
        <f>N1174*(DY1174+DZ1174)/1000.0</f>
        <v>0</v>
      </c>
      <c r="P1174">
        <f>(DR1174 - IF(AU1174&gt;1, L1174*DL1174*100.0/(AW1174), 0))*(DY1174+DZ1174)/1000.0</f>
        <v>0</v>
      </c>
      <c r="Q1174">
        <f>2.0/((1/S1174-1/R1174)+SIGN(S1174)*SQRT((1/S1174-1/R1174)*(1/S1174-1/R1174) + 4*DM1174/((DM1174+1)*(DM1174+1))*(2*1/S1174*1/R1174-1/R1174*1/R1174)))</f>
        <v>0</v>
      </c>
      <c r="R1174">
        <f>IF(LEFT(DN1174,1)&lt;&gt;"0",IF(LEFT(DN1174,1)="1",3.0,DO1174),$D$5+$E$5*(EF1174*DY1174/($K$5*1000))+$F$5*(EF1174*DY1174/($K$5*1000))*MAX(MIN(DL1174,$J$5),$I$5)*MAX(MIN(DL1174,$J$5),$I$5)+$G$5*MAX(MIN(DL1174,$J$5),$I$5)*(EF1174*DY1174/($K$5*1000))+$H$5*(EF1174*DY1174/($K$5*1000))*(EF1174*DY1174/($K$5*1000)))</f>
        <v>0</v>
      </c>
      <c r="S1174">
        <f>J1174*(1000-(1000*0.61365*exp(17.502*W1174/(240.97+W1174))/(DY1174+DZ1174)+DT1174)/2)/(1000*0.61365*exp(17.502*W1174/(240.97+W1174))/(DY1174+DZ1174)-DT1174)</f>
        <v>0</v>
      </c>
      <c r="T1174">
        <f>1/((DM1174+1)/(Q1174/1.6)+1/(R1174/1.37)) + DM1174/((DM1174+1)/(Q1174/1.6) + DM1174/(R1174/1.37))</f>
        <v>0</v>
      </c>
      <c r="U1174">
        <f>(DH1174*DK1174)</f>
        <v>0</v>
      </c>
      <c r="V1174">
        <f>(EA1174+(U1174+2*0.95*5.67E-8*(((EA1174+$B$7)+273)^4-(EA1174+273)^4)-44100*J1174)/(1.84*29.3*R1174+8*0.95*5.67E-8*(EA1174+273)^3))</f>
        <v>0</v>
      </c>
      <c r="W1174">
        <f>($C$7*EB1174+$D$7*EC1174+$E$7*V1174)</f>
        <v>0</v>
      </c>
      <c r="X1174">
        <f>0.61365*exp(17.502*W1174/(240.97+W1174))</f>
        <v>0</v>
      </c>
      <c r="Y1174">
        <f>(Z1174/AA1174*100)</f>
        <v>0</v>
      </c>
      <c r="Z1174">
        <f>DT1174*(DY1174+DZ1174)/1000</f>
        <v>0</v>
      </c>
      <c r="AA1174">
        <f>0.61365*exp(17.502*EA1174/(240.97+EA1174))</f>
        <v>0</v>
      </c>
      <c r="AB1174">
        <f>(X1174-DT1174*(DY1174+DZ1174)/1000)</f>
        <v>0</v>
      </c>
      <c r="AC1174">
        <f>(-J1174*44100)</f>
        <v>0</v>
      </c>
      <c r="AD1174">
        <f>2*29.3*R1174*0.92*(EA1174-W1174)</f>
        <v>0</v>
      </c>
      <c r="AE1174">
        <f>2*0.95*5.67E-8*(((EA1174+$B$7)+273)^4-(W1174+273)^4)</f>
        <v>0</v>
      </c>
      <c r="AF1174">
        <f>U1174+AE1174+AC1174+AD1174</f>
        <v>0</v>
      </c>
      <c r="AG1174">
        <f>DX1174*AU1174*(DS1174-DR1174*(1000-AU1174*DU1174)/(1000-AU1174*DT1174))/(100*DL1174)</f>
        <v>0</v>
      </c>
      <c r="AH1174">
        <f>1000*DX1174*AU1174*(DT1174-DU1174)/(100*DL1174*(1000-AU1174*DT1174))</f>
        <v>0</v>
      </c>
      <c r="AI1174">
        <f>(AJ1174 - AK1174 - DY1174*1E3/(8.314*(EA1174+273.15)) * AM1174/DX1174 * AL1174) * DX1174/(100*DL1174) * (1000 - DU1174)/1000</f>
        <v>0</v>
      </c>
      <c r="AJ1174">
        <v>375.648933174519</v>
      </c>
      <c r="AK1174">
        <v>387.780690909091</v>
      </c>
      <c r="AL1174">
        <v>-3.04365420907962</v>
      </c>
      <c r="AM1174">
        <v>65.5308302883594</v>
      </c>
      <c r="AN1174">
        <f>(AP1174 - AO1174 + DY1174*1E3/(8.314*(EA1174+273.15)) * AR1174/DX1174 * AQ1174) * DX1174/(100*DL1174) * 1000/(1000 - AP1174)</f>
        <v>0</v>
      </c>
      <c r="AO1174">
        <v>24.7264512927391</v>
      </c>
      <c r="AP1174">
        <v>43.6115503030303</v>
      </c>
      <c r="AQ1174">
        <v>-2.07416244458002e-05</v>
      </c>
      <c r="AR1174">
        <v>110.947681736838</v>
      </c>
      <c r="AS1174">
        <v>10</v>
      </c>
      <c r="AT1174">
        <v>2</v>
      </c>
      <c r="AU1174">
        <f>IF(AS1174*$H$13&gt;=AW1174,1.0,(AW1174/(AW1174-AS1174*$H$13)))</f>
        <v>0</v>
      </c>
      <c r="AV1174">
        <f>(AU1174-1)*100</f>
        <v>0</v>
      </c>
      <c r="AW1174">
        <f>MAX(0,($B$13+$C$13*EF1174)/(1+$D$13*EF1174)*DY1174/(EA1174+273)*$E$13)</f>
        <v>0</v>
      </c>
      <c r="AX1174" t="s">
        <v>437</v>
      </c>
      <c r="AY1174" t="s">
        <v>437</v>
      </c>
      <c r="AZ1174">
        <v>0</v>
      </c>
      <c r="BA1174">
        <v>0</v>
      </c>
      <c r="BB1174">
        <f>1-AZ1174/BA1174</f>
        <v>0</v>
      </c>
      <c r="BC1174">
        <v>0</v>
      </c>
      <c r="BD1174" t="s">
        <v>437</v>
      </c>
      <c r="BE1174" t="s">
        <v>437</v>
      </c>
      <c r="BF1174">
        <v>0</v>
      </c>
      <c r="BG1174">
        <v>0</v>
      </c>
      <c r="BH1174">
        <f>1-BF1174/BG1174</f>
        <v>0</v>
      </c>
      <c r="BI1174">
        <v>0.5</v>
      </c>
      <c r="BJ1174">
        <f>DI1174</f>
        <v>0</v>
      </c>
      <c r="BK1174">
        <f>L1174</f>
        <v>0</v>
      </c>
      <c r="BL1174">
        <f>BH1174*BI1174*BJ1174</f>
        <v>0</v>
      </c>
      <c r="BM1174">
        <f>(BK1174-BC1174)/BJ1174</f>
        <v>0</v>
      </c>
      <c r="BN1174">
        <f>(BA1174-BG1174)/BG1174</f>
        <v>0</v>
      </c>
      <c r="BO1174">
        <f>AZ1174/(BB1174+AZ1174/BG1174)</f>
        <v>0</v>
      </c>
      <c r="BP1174" t="s">
        <v>437</v>
      </c>
      <c r="BQ1174">
        <v>0</v>
      </c>
      <c r="BR1174">
        <f>IF(BQ1174&lt;&gt;0, BQ1174, BO1174)</f>
        <v>0</v>
      </c>
      <c r="BS1174">
        <f>1-BR1174/BG1174</f>
        <v>0</v>
      </c>
      <c r="BT1174">
        <f>(BG1174-BF1174)/(BG1174-BR1174)</f>
        <v>0</v>
      </c>
      <c r="BU1174">
        <f>(BA1174-BG1174)/(BA1174-BR1174)</f>
        <v>0</v>
      </c>
      <c r="BV1174">
        <f>(BG1174-BF1174)/(BG1174-AZ1174)</f>
        <v>0</v>
      </c>
      <c r="BW1174">
        <f>(BA1174-BG1174)/(BA1174-AZ1174)</f>
        <v>0</v>
      </c>
      <c r="BX1174">
        <f>(BT1174*BR1174/BF1174)</f>
        <v>0</v>
      </c>
      <c r="BY1174">
        <f>(1-BX1174)</f>
        <v>0</v>
      </c>
      <c r="DH1174">
        <f>$B$11*EG1174+$C$11*EH1174+$F$11*ES1174*(1-EV1174)</f>
        <v>0</v>
      </c>
      <c r="DI1174">
        <f>DH1174*DJ1174</f>
        <v>0</v>
      </c>
      <c r="DJ1174">
        <f>($B$11*$D$9+$C$11*$D$9+$F$11*((FF1174+EX1174)/MAX(FF1174+EX1174+FG1174, 0.1)*$I$9+FG1174/MAX(FF1174+EX1174+FG1174, 0.1)*$J$9))/($B$11+$C$11+$F$11)</f>
        <v>0</v>
      </c>
      <c r="DK1174">
        <f>($B$11*$K$9+$C$11*$K$9+$F$11*((FF1174+EX1174)/MAX(FF1174+EX1174+FG1174, 0.1)*$P$9+FG1174/MAX(FF1174+EX1174+FG1174, 0.1)*$Q$9))/($B$11+$C$11+$F$11)</f>
        <v>0</v>
      </c>
      <c r="DL1174">
        <v>6</v>
      </c>
      <c r="DM1174">
        <v>0.5</v>
      </c>
      <c r="DN1174" t="s">
        <v>438</v>
      </c>
      <c r="DO1174">
        <v>2</v>
      </c>
      <c r="DP1174" t="b">
        <v>1</v>
      </c>
      <c r="DQ1174">
        <v>1761428438.84615</v>
      </c>
      <c r="DR1174">
        <v>390.151461538462</v>
      </c>
      <c r="DS1174">
        <v>381.984923076923</v>
      </c>
      <c r="DT1174">
        <v>43.6192461538461</v>
      </c>
      <c r="DU1174">
        <v>24.7320153846154</v>
      </c>
      <c r="DV1174">
        <v>389.054153846154</v>
      </c>
      <c r="DW1174">
        <v>43.6633692307692</v>
      </c>
      <c r="DX1174">
        <v>500.008769230769</v>
      </c>
      <c r="DY1174">
        <v>90.1926384615385</v>
      </c>
      <c r="DZ1174">
        <v>0.0397849538461538</v>
      </c>
      <c r="EA1174">
        <v>51.2216769230769</v>
      </c>
      <c r="EB1174">
        <v>48.0139538461539</v>
      </c>
      <c r="EC1174">
        <v>999.9</v>
      </c>
      <c r="ED1174">
        <v>0</v>
      </c>
      <c r="EE1174">
        <v>0</v>
      </c>
      <c r="EF1174">
        <v>10004.2846153846</v>
      </c>
      <c r="EG1174">
        <v>0</v>
      </c>
      <c r="EH1174">
        <v>1222.27923076923</v>
      </c>
      <c r="EI1174">
        <v>8.16677230769231</v>
      </c>
      <c r="EJ1174">
        <v>407.945846153846</v>
      </c>
      <c r="EK1174">
        <v>391.671692307692</v>
      </c>
      <c r="EL1174">
        <v>18.8872461538462</v>
      </c>
      <c r="EM1174">
        <v>381.984923076923</v>
      </c>
      <c r="EN1174">
        <v>24.7320153846154</v>
      </c>
      <c r="EO1174">
        <v>3.93413692307692</v>
      </c>
      <c r="EP1174">
        <v>2.23064615384615</v>
      </c>
      <c r="EQ1174">
        <v>28.6198</v>
      </c>
      <c r="ER1174">
        <v>19.1841153846154</v>
      </c>
      <c r="ES1174">
        <v>1200.01307692308</v>
      </c>
      <c r="ET1174">
        <v>0.967009</v>
      </c>
      <c r="EU1174">
        <v>0.0329908</v>
      </c>
      <c r="EV1174">
        <v>0</v>
      </c>
      <c r="EW1174">
        <v>905.653076923077</v>
      </c>
      <c r="EX1174">
        <v>5.00059</v>
      </c>
      <c r="EY1174">
        <v>12047.0615384615</v>
      </c>
      <c r="EZ1174">
        <v>10358.8461538462</v>
      </c>
      <c r="FA1174">
        <v>64.25</v>
      </c>
      <c r="FB1174">
        <v>65.437</v>
      </c>
      <c r="FC1174">
        <v>64.25</v>
      </c>
      <c r="FD1174">
        <v>65.2306153846154</v>
      </c>
      <c r="FE1174">
        <v>65.437</v>
      </c>
      <c r="FF1174">
        <v>1155.58384615385</v>
      </c>
      <c r="FG1174">
        <v>39.42</v>
      </c>
      <c r="FH1174">
        <v>0</v>
      </c>
      <c r="FI1174">
        <v>1761428407.9</v>
      </c>
      <c r="FJ1174">
        <v>0</v>
      </c>
      <c r="FK1174">
        <v>905.51312</v>
      </c>
      <c r="FL1174">
        <v>-9.9854615205014</v>
      </c>
      <c r="FM1174">
        <v>-111.169230590779</v>
      </c>
      <c r="FN1174">
        <v>12045.448</v>
      </c>
      <c r="FO1174">
        <v>15</v>
      </c>
      <c r="FP1174">
        <v>0</v>
      </c>
      <c r="FQ1174" t="s">
        <v>439</v>
      </c>
      <c r="FR1174">
        <v>0</v>
      </c>
      <c r="FS1174">
        <v>0</v>
      </c>
      <c r="FT1174">
        <v>0</v>
      </c>
      <c r="FU1174">
        <v>0</v>
      </c>
      <c r="FV1174">
        <v>0</v>
      </c>
      <c r="FW1174">
        <v>0</v>
      </c>
      <c r="FX1174">
        <v>0</v>
      </c>
      <c r="FY1174">
        <v>0</v>
      </c>
      <c r="FZ1174">
        <v>0</v>
      </c>
      <c r="GA1174">
        <v>0</v>
      </c>
      <c r="GB1174">
        <v>0</v>
      </c>
      <c r="GC1174">
        <v>5.07598347619048</v>
      </c>
      <c r="GD1174">
        <v>58.7278497662338</v>
      </c>
      <c r="GE1174">
        <v>6.10600980412739</v>
      </c>
      <c r="GF1174">
        <v>0</v>
      </c>
      <c r="GG1174">
        <v>905.924764705882</v>
      </c>
      <c r="GH1174">
        <v>-6.60146677285131</v>
      </c>
      <c r="GI1174">
        <v>0.711181455244525</v>
      </c>
      <c r="GJ1174">
        <v>-1</v>
      </c>
      <c r="GK1174">
        <v>18.8876095238095</v>
      </c>
      <c r="GL1174">
        <v>-0.00936623376622092</v>
      </c>
      <c r="GM1174">
        <v>0.00261877920702518</v>
      </c>
      <c r="GN1174">
        <v>1</v>
      </c>
      <c r="GO1174">
        <v>1</v>
      </c>
      <c r="GP1174">
        <v>2</v>
      </c>
      <c r="GQ1174" t="s">
        <v>446</v>
      </c>
      <c r="GR1174">
        <v>3.12596</v>
      </c>
      <c r="GS1174">
        <v>2.71786</v>
      </c>
      <c r="GT1174">
        <v>0.0751635</v>
      </c>
      <c r="GU1174">
        <v>0.0732564</v>
      </c>
      <c r="GV1174">
        <v>0.148228</v>
      </c>
      <c r="GW1174">
        <v>0.0991546</v>
      </c>
      <c r="GX1174">
        <v>32942.7</v>
      </c>
      <c r="GY1174">
        <v>34848</v>
      </c>
      <c r="GZ1174">
        <v>32373.8</v>
      </c>
      <c r="HA1174">
        <v>34193.5</v>
      </c>
      <c r="HB1174">
        <v>39562.5</v>
      </c>
      <c r="HC1174">
        <v>44446.7</v>
      </c>
      <c r="HD1174">
        <v>50937.3</v>
      </c>
      <c r="HE1174">
        <v>54877.8</v>
      </c>
      <c r="HF1174">
        <v>1.64478</v>
      </c>
      <c r="HG1174">
        <v>1.5011</v>
      </c>
      <c r="HH1174">
        <v>-0.132233</v>
      </c>
      <c r="HI1174">
        <v>0</v>
      </c>
      <c r="HJ1174">
        <v>50.1118</v>
      </c>
      <c r="HK1174">
        <v>999.9</v>
      </c>
      <c r="HL1174">
        <v>54.731</v>
      </c>
      <c r="HM1174">
        <v>30.222</v>
      </c>
      <c r="HN1174">
        <v>26.1843</v>
      </c>
      <c r="HO1174">
        <v>60.1472</v>
      </c>
      <c r="HP1174">
        <v>40.3646</v>
      </c>
      <c r="HQ1174">
        <v>1</v>
      </c>
      <c r="HR1174">
        <v>2.68888</v>
      </c>
      <c r="HS1174">
        <v>2.5663</v>
      </c>
      <c r="HT1174">
        <v>20.0933</v>
      </c>
      <c r="HU1174">
        <v>5.18569</v>
      </c>
      <c r="HV1174">
        <v>12.0159</v>
      </c>
      <c r="HW1174">
        <v>4.9671</v>
      </c>
      <c r="HX1174">
        <v>3.29588</v>
      </c>
      <c r="HY1174">
        <v>9999</v>
      </c>
      <c r="HZ1174">
        <v>9999</v>
      </c>
      <c r="IA1174">
        <v>999.9</v>
      </c>
      <c r="IB1174">
        <v>9999</v>
      </c>
      <c r="IC1174">
        <v>1.86323</v>
      </c>
      <c r="ID1174">
        <v>1.86812</v>
      </c>
      <c r="IE1174">
        <v>1.86783</v>
      </c>
      <c r="IF1174">
        <v>1.86904</v>
      </c>
      <c r="IG1174">
        <v>1.86981</v>
      </c>
      <c r="IH1174">
        <v>1.86584</v>
      </c>
      <c r="II1174">
        <v>1.86691</v>
      </c>
      <c r="IJ1174">
        <v>1.86835</v>
      </c>
      <c r="IK1174">
        <v>5</v>
      </c>
      <c r="IL1174">
        <v>0</v>
      </c>
      <c r="IM1174">
        <v>0</v>
      </c>
      <c r="IN1174">
        <v>0</v>
      </c>
      <c r="IO1174" t="s">
        <v>441</v>
      </c>
      <c r="IP1174" t="s">
        <v>442</v>
      </c>
      <c r="IQ1174" t="s">
        <v>443</v>
      </c>
      <c r="IR1174" t="s">
        <v>443</v>
      </c>
      <c r="IS1174" t="s">
        <v>443</v>
      </c>
      <c r="IT1174" t="s">
        <v>443</v>
      </c>
      <c r="IU1174">
        <v>0</v>
      </c>
      <c r="IV1174">
        <v>100</v>
      </c>
      <c r="IW1174">
        <v>100</v>
      </c>
      <c r="IX1174">
        <v>1.097</v>
      </c>
      <c r="IY1174">
        <v>-0.0442</v>
      </c>
      <c r="IZ1174">
        <v>1.09748391826392</v>
      </c>
      <c r="JA1174">
        <v>0</v>
      </c>
      <c r="JB1174">
        <v>0</v>
      </c>
      <c r="JC1174">
        <v>0</v>
      </c>
      <c r="JD1174">
        <v>-0.0441141096964596</v>
      </c>
      <c r="JE1174">
        <v>0</v>
      </c>
      <c r="JF1174">
        <v>0</v>
      </c>
      <c r="JG1174">
        <v>0</v>
      </c>
      <c r="JH1174">
        <v>5</v>
      </c>
      <c r="JI1174">
        <v>2273</v>
      </c>
      <c r="JJ1174">
        <v>1</v>
      </c>
      <c r="JK1174">
        <v>24</v>
      </c>
      <c r="JL1174">
        <v>29357140.8</v>
      </c>
      <c r="JM1174">
        <v>29357140.8</v>
      </c>
      <c r="JN1174">
        <v>0.863037</v>
      </c>
      <c r="JO1174">
        <v>2.63916</v>
      </c>
      <c r="JP1174">
        <v>1.54785</v>
      </c>
      <c r="JQ1174">
        <v>2.31567</v>
      </c>
      <c r="JR1174">
        <v>1.64673</v>
      </c>
      <c r="JS1174">
        <v>2.2876</v>
      </c>
      <c r="JT1174">
        <v>34.0545</v>
      </c>
      <c r="JU1174">
        <v>24.1751</v>
      </c>
      <c r="JV1174">
        <v>18</v>
      </c>
      <c r="JW1174">
        <v>482.675</v>
      </c>
      <c r="JX1174">
        <v>378.702</v>
      </c>
      <c r="JY1174">
        <v>47.6717</v>
      </c>
      <c r="JZ1174">
        <v>57.0317</v>
      </c>
      <c r="KA1174">
        <v>30.0009</v>
      </c>
      <c r="KB1174">
        <v>56.3398</v>
      </c>
      <c r="KC1174">
        <v>56.1328</v>
      </c>
      <c r="KD1174">
        <v>17.1606</v>
      </c>
      <c r="KE1174">
        <v>0</v>
      </c>
      <c r="KF1174">
        <v>100</v>
      </c>
      <c r="KG1174">
        <v>47.638</v>
      </c>
      <c r="KH1174">
        <v>332.103</v>
      </c>
      <c r="KI1174">
        <v>26.2864</v>
      </c>
      <c r="KJ1174">
        <v>92.2849</v>
      </c>
      <c r="KK1174">
        <v>88.7712</v>
      </c>
    </row>
    <row r="1175" spans="1:297">
      <c r="A1175">
        <v>1159</v>
      </c>
      <c r="B1175">
        <v>1761428452</v>
      </c>
      <c r="C1175">
        <v>20271</v>
      </c>
      <c r="D1175" t="s">
        <v>2772</v>
      </c>
      <c r="E1175" t="s">
        <v>2773</v>
      </c>
      <c r="F1175">
        <v>5</v>
      </c>
      <c r="G1175" t="s">
        <v>2761</v>
      </c>
      <c r="H1175" t="s">
        <v>436</v>
      </c>
      <c r="I1175">
        <v>1761428443.84615</v>
      </c>
      <c r="J1175">
        <f>(K1175)/1000</f>
        <v>0</v>
      </c>
      <c r="K1175">
        <f>IF(DP1175, AN1175, AH1175)</f>
        <v>0</v>
      </c>
      <c r="L1175">
        <f>IF(DP1175, AI1175, AG1175)</f>
        <v>0</v>
      </c>
      <c r="M1175">
        <f>DR1175 - IF(AU1175&gt;1, L1175*DL1175*100.0/(AW1175), 0)</f>
        <v>0</v>
      </c>
      <c r="N1175">
        <f>((T1175-J1175/2)*M1175-L1175)/(T1175+J1175/2)</f>
        <v>0</v>
      </c>
      <c r="O1175">
        <f>N1175*(DY1175+DZ1175)/1000.0</f>
        <v>0</v>
      </c>
      <c r="P1175">
        <f>(DR1175 - IF(AU1175&gt;1, L1175*DL1175*100.0/(AW1175), 0))*(DY1175+DZ1175)/1000.0</f>
        <v>0</v>
      </c>
      <c r="Q1175">
        <f>2.0/((1/S1175-1/R1175)+SIGN(S1175)*SQRT((1/S1175-1/R1175)*(1/S1175-1/R1175) + 4*DM1175/((DM1175+1)*(DM1175+1))*(2*1/S1175*1/R1175-1/R1175*1/R1175)))</f>
        <v>0</v>
      </c>
      <c r="R1175">
        <f>IF(LEFT(DN1175,1)&lt;&gt;"0",IF(LEFT(DN1175,1)="1",3.0,DO1175),$D$5+$E$5*(EF1175*DY1175/($K$5*1000))+$F$5*(EF1175*DY1175/($K$5*1000))*MAX(MIN(DL1175,$J$5),$I$5)*MAX(MIN(DL1175,$J$5),$I$5)+$G$5*MAX(MIN(DL1175,$J$5),$I$5)*(EF1175*DY1175/($K$5*1000))+$H$5*(EF1175*DY1175/($K$5*1000))*(EF1175*DY1175/($K$5*1000)))</f>
        <v>0</v>
      </c>
      <c r="S1175">
        <f>J1175*(1000-(1000*0.61365*exp(17.502*W1175/(240.97+W1175))/(DY1175+DZ1175)+DT1175)/2)/(1000*0.61365*exp(17.502*W1175/(240.97+W1175))/(DY1175+DZ1175)-DT1175)</f>
        <v>0</v>
      </c>
      <c r="T1175">
        <f>1/((DM1175+1)/(Q1175/1.6)+1/(R1175/1.37)) + DM1175/((DM1175+1)/(Q1175/1.6) + DM1175/(R1175/1.37))</f>
        <v>0</v>
      </c>
      <c r="U1175">
        <f>(DH1175*DK1175)</f>
        <v>0</v>
      </c>
      <c r="V1175">
        <f>(EA1175+(U1175+2*0.95*5.67E-8*(((EA1175+$B$7)+273)^4-(EA1175+273)^4)-44100*J1175)/(1.84*29.3*R1175+8*0.95*5.67E-8*(EA1175+273)^3))</f>
        <v>0</v>
      </c>
      <c r="W1175">
        <f>($C$7*EB1175+$D$7*EC1175+$E$7*V1175)</f>
        <v>0</v>
      </c>
      <c r="X1175">
        <f>0.61365*exp(17.502*W1175/(240.97+W1175))</f>
        <v>0</v>
      </c>
      <c r="Y1175">
        <f>(Z1175/AA1175*100)</f>
        <v>0</v>
      </c>
      <c r="Z1175">
        <f>DT1175*(DY1175+DZ1175)/1000</f>
        <v>0</v>
      </c>
      <c r="AA1175">
        <f>0.61365*exp(17.502*EA1175/(240.97+EA1175))</f>
        <v>0</v>
      </c>
      <c r="AB1175">
        <f>(X1175-DT1175*(DY1175+DZ1175)/1000)</f>
        <v>0</v>
      </c>
      <c r="AC1175">
        <f>(-J1175*44100)</f>
        <v>0</v>
      </c>
      <c r="AD1175">
        <f>2*29.3*R1175*0.92*(EA1175-W1175)</f>
        <v>0</v>
      </c>
      <c r="AE1175">
        <f>2*0.95*5.67E-8*(((EA1175+$B$7)+273)^4-(W1175+273)^4)</f>
        <v>0</v>
      </c>
      <c r="AF1175">
        <f>U1175+AE1175+AC1175+AD1175</f>
        <v>0</v>
      </c>
      <c r="AG1175">
        <f>DX1175*AU1175*(DS1175-DR1175*(1000-AU1175*DU1175)/(1000-AU1175*DT1175))/(100*DL1175)</f>
        <v>0</v>
      </c>
      <c r="AH1175">
        <f>1000*DX1175*AU1175*(DT1175-DU1175)/(100*DL1175*(1000-AU1175*DT1175))</f>
        <v>0</v>
      </c>
      <c r="AI1175">
        <f>(AJ1175 - AK1175 - DY1175*1E3/(8.314*(EA1175+273.15)) * AM1175/DX1175 * AL1175) * DX1175/(100*DL1175) * (1000 - DU1175)/1000</f>
        <v>0</v>
      </c>
      <c r="AJ1175">
        <v>358.133670704154</v>
      </c>
      <c r="AK1175">
        <v>371.314284848485</v>
      </c>
      <c r="AL1175">
        <v>-3.30190723587076</v>
      </c>
      <c r="AM1175">
        <v>65.5308302883594</v>
      </c>
      <c r="AN1175">
        <f>(AP1175 - AO1175 + DY1175*1E3/(8.314*(EA1175+273.15)) * AR1175/DX1175 * AQ1175) * DX1175/(100*DL1175) * 1000/(1000 - AP1175)</f>
        <v>0</v>
      </c>
      <c r="AO1175">
        <v>24.7230424284193</v>
      </c>
      <c r="AP1175">
        <v>43.6115236363636</v>
      </c>
      <c r="AQ1175">
        <v>4.27660813222324e-07</v>
      </c>
      <c r="AR1175">
        <v>110.947681736838</v>
      </c>
      <c r="AS1175">
        <v>10</v>
      </c>
      <c r="AT1175">
        <v>2</v>
      </c>
      <c r="AU1175">
        <f>IF(AS1175*$H$13&gt;=AW1175,1.0,(AW1175/(AW1175-AS1175*$H$13)))</f>
        <v>0</v>
      </c>
      <c r="AV1175">
        <f>(AU1175-1)*100</f>
        <v>0</v>
      </c>
      <c r="AW1175">
        <f>MAX(0,($B$13+$C$13*EF1175)/(1+$D$13*EF1175)*DY1175/(EA1175+273)*$E$13)</f>
        <v>0</v>
      </c>
      <c r="AX1175" t="s">
        <v>437</v>
      </c>
      <c r="AY1175" t="s">
        <v>437</v>
      </c>
      <c r="AZ1175">
        <v>0</v>
      </c>
      <c r="BA1175">
        <v>0</v>
      </c>
      <c r="BB1175">
        <f>1-AZ1175/BA1175</f>
        <v>0</v>
      </c>
      <c r="BC1175">
        <v>0</v>
      </c>
      <c r="BD1175" t="s">
        <v>437</v>
      </c>
      <c r="BE1175" t="s">
        <v>437</v>
      </c>
      <c r="BF1175">
        <v>0</v>
      </c>
      <c r="BG1175">
        <v>0</v>
      </c>
      <c r="BH1175">
        <f>1-BF1175/BG1175</f>
        <v>0</v>
      </c>
      <c r="BI1175">
        <v>0.5</v>
      </c>
      <c r="BJ1175">
        <f>DI1175</f>
        <v>0</v>
      </c>
      <c r="BK1175">
        <f>L1175</f>
        <v>0</v>
      </c>
      <c r="BL1175">
        <f>BH1175*BI1175*BJ1175</f>
        <v>0</v>
      </c>
      <c r="BM1175">
        <f>(BK1175-BC1175)/BJ1175</f>
        <v>0</v>
      </c>
      <c r="BN1175">
        <f>(BA1175-BG1175)/BG1175</f>
        <v>0</v>
      </c>
      <c r="BO1175">
        <f>AZ1175/(BB1175+AZ1175/BG1175)</f>
        <v>0</v>
      </c>
      <c r="BP1175" t="s">
        <v>437</v>
      </c>
      <c r="BQ1175">
        <v>0</v>
      </c>
      <c r="BR1175">
        <f>IF(BQ1175&lt;&gt;0, BQ1175, BO1175)</f>
        <v>0</v>
      </c>
      <c r="BS1175">
        <f>1-BR1175/BG1175</f>
        <v>0</v>
      </c>
      <c r="BT1175">
        <f>(BG1175-BF1175)/(BG1175-BR1175)</f>
        <v>0</v>
      </c>
      <c r="BU1175">
        <f>(BA1175-BG1175)/(BA1175-BR1175)</f>
        <v>0</v>
      </c>
      <c r="BV1175">
        <f>(BG1175-BF1175)/(BG1175-AZ1175)</f>
        <v>0</v>
      </c>
      <c r="BW1175">
        <f>(BA1175-BG1175)/(BA1175-AZ1175)</f>
        <v>0</v>
      </c>
      <c r="BX1175">
        <f>(BT1175*BR1175/BF1175)</f>
        <v>0</v>
      </c>
      <c r="BY1175">
        <f>(1-BX1175)</f>
        <v>0</v>
      </c>
      <c r="DH1175">
        <f>$B$11*EG1175+$C$11*EH1175+$F$11*ES1175*(1-EV1175)</f>
        <v>0</v>
      </c>
      <c r="DI1175">
        <f>DH1175*DJ1175</f>
        <v>0</v>
      </c>
      <c r="DJ1175">
        <f>($B$11*$D$9+$C$11*$D$9+$F$11*((FF1175+EX1175)/MAX(FF1175+EX1175+FG1175, 0.1)*$I$9+FG1175/MAX(FF1175+EX1175+FG1175, 0.1)*$J$9))/($B$11+$C$11+$F$11)</f>
        <v>0</v>
      </c>
      <c r="DK1175">
        <f>($B$11*$K$9+$C$11*$K$9+$F$11*((FF1175+EX1175)/MAX(FF1175+EX1175+FG1175, 0.1)*$P$9+FG1175/MAX(FF1175+EX1175+FG1175, 0.1)*$Q$9))/($B$11+$C$11+$F$11)</f>
        <v>0</v>
      </c>
      <c r="DL1175">
        <v>6</v>
      </c>
      <c r="DM1175">
        <v>0.5</v>
      </c>
      <c r="DN1175" t="s">
        <v>438</v>
      </c>
      <c r="DO1175">
        <v>2</v>
      </c>
      <c r="DP1175" t="b">
        <v>1</v>
      </c>
      <c r="DQ1175">
        <v>1761428443.84615</v>
      </c>
      <c r="DR1175">
        <v>376.664615384615</v>
      </c>
      <c r="DS1175">
        <v>365.487692307692</v>
      </c>
      <c r="DT1175">
        <v>43.6153076923077</v>
      </c>
      <c r="DU1175">
        <v>24.7277</v>
      </c>
      <c r="DV1175">
        <v>375.567076923077</v>
      </c>
      <c r="DW1175">
        <v>43.6594230769231</v>
      </c>
      <c r="DX1175">
        <v>499.997538461539</v>
      </c>
      <c r="DY1175">
        <v>90.1915692307692</v>
      </c>
      <c r="DZ1175">
        <v>0.0398631769230769</v>
      </c>
      <c r="EA1175">
        <v>51.2230692307692</v>
      </c>
      <c r="EB1175">
        <v>48.0216615384615</v>
      </c>
      <c r="EC1175">
        <v>999.9</v>
      </c>
      <c r="ED1175">
        <v>0</v>
      </c>
      <c r="EE1175">
        <v>0</v>
      </c>
      <c r="EF1175">
        <v>10002.3076923077</v>
      </c>
      <c r="EG1175">
        <v>0</v>
      </c>
      <c r="EH1175">
        <v>1222.26153846154</v>
      </c>
      <c r="EI1175">
        <v>11.1770284615385</v>
      </c>
      <c r="EJ1175">
        <v>393.842307692308</v>
      </c>
      <c r="EK1175">
        <v>374.754461538462</v>
      </c>
      <c r="EL1175">
        <v>18.8876230769231</v>
      </c>
      <c r="EM1175">
        <v>365.487692307692</v>
      </c>
      <c r="EN1175">
        <v>24.7277</v>
      </c>
      <c r="EO1175">
        <v>3.93373461538462</v>
      </c>
      <c r="EP1175">
        <v>2.23022923076923</v>
      </c>
      <c r="EQ1175">
        <v>28.6180384615385</v>
      </c>
      <c r="ER1175">
        <v>19.1811307692308</v>
      </c>
      <c r="ES1175">
        <v>1200.01307692308</v>
      </c>
      <c r="ET1175">
        <v>0.967009</v>
      </c>
      <c r="EU1175">
        <v>0.0329908</v>
      </c>
      <c r="EV1175">
        <v>0</v>
      </c>
      <c r="EW1175">
        <v>904.819153846154</v>
      </c>
      <c r="EX1175">
        <v>5.00059</v>
      </c>
      <c r="EY1175">
        <v>12036.7923076923</v>
      </c>
      <c r="EZ1175">
        <v>10358.8615384615</v>
      </c>
      <c r="FA1175">
        <v>64.25</v>
      </c>
      <c r="FB1175">
        <v>65.4466923076923</v>
      </c>
      <c r="FC1175">
        <v>64.2643076923077</v>
      </c>
      <c r="FD1175">
        <v>65.2451538461538</v>
      </c>
      <c r="FE1175">
        <v>65.4515384615385</v>
      </c>
      <c r="FF1175">
        <v>1155.58384615385</v>
      </c>
      <c r="FG1175">
        <v>39.42</v>
      </c>
      <c r="FH1175">
        <v>0</v>
      </c>
      <c r="FI1175">
        <v>1761428412.7</v>
      </c>
      <c r="FJ1175">
        <v>0</v>
      </c>
      <c r="FK1175">
        <v>904.59708</v>
      </c>
      <c r="FL1175">
        <v>-12.6442307591436</v>
      </c>
      <c r="FM1175">
        <v>-158.538461538471</v>
      </c>
      <c r="FN1175">
        <v>12034.812</v>
      </c>
      <c r="FO1175">
        <v>15</v>
      </c>
      <c r="FP1175">
        <v>0</v>
      </c>
      <c r="FQ1175" t="s">
        <v>439</v>
      </c>
      <c r="FR1175">
        <v>0</v>
      </c>
      <c r="FS1175">
        <v>0</v>
      </c>
      <c r="FT1175">
        <v>0</v>
      </c>
      <c r="FU1175">
        <v>0</v>
      </c>
      <c r="FV1175">
        <v>0</v>
      </c>
      <c r="FW1175">
        <v>0</v>
      </c>
      <c r="FX1175">
        <v>0</v>
      </c>
      <c r="FY1175">
        <v>0</v>
      </c>
      <c r="FZ1175">
        <v>0</v>
      </c>
      <c r="GA1175">
        <v>0</v>
      </c>
      <c r="GB1175">
        <v>0</v>
      </c>
      <c r="GC1175">
        <v>8.48529347619048</v>
      </c>
      <c r="GD1175">
        <v>40.7220864935065</v>
      </c>
      <c r="GE1175">
        <v>4.30471655980604</v>
      </c>
      <c r="GF1175">
        <v>0</v>
      </c>
      <c r="GG1175">
        <v>905.356411764706</v>
      </c>
      <c r="GH1175">
        <v>-9.9821543039347</v>
      </c>
      <c r="GI1175">
        <v>1.0152794781168</v>
      </c>
      <c r="GJ1175">
        <v>-1</v>
      </c>
      <c r="GK1175">
        <v>18.8873619047619</v>
      </c>
      <c r="GL1175">
        <v>-0.00524415584414748</v>
      </c>
      <c r="GM1175">
        <v>0.00251196682387758</v>
      </c>
      <c r="GN1175">
        <v>1</v>
      </c>
      <c r="GO1175">
        <v>1</v>
      </c>
      <c r="GP1175">
        <v>2</v>
      </c>
      <c r="GQ1175" t="s">
        <v>446</v>
      </c>
      <c r="GR1175">
        <v>3.12588</v>
      </c>
      <c r="GS1175">
        <v>2.71751</v>
      </c>
      <c r="GT1175">
        <v>0.0725545</v>
      </c>
      <c r="GU1175">
        <v>0.0705872</v>
      </c>
      <c r="GV1175">
        <v>0.148229</v>
      </c>
      <c r="GW1175">
        <v>0.0991459</v>
      </c>
      <c r="GX1175">
        <v>33035.4</v>
      </c>
      <c r="GY1175">
        <v>34947.5</v>
      </c>
      <c r="GZ1175">
        <v>32373.6</v>
      </c>
      <c r="HA1175">
        <v>34192.8</v>
      </c>
      <c r="HB1175">
        <v>39561.9</v>
      </c>
      <c r="HC1175">
        <v>44446.2</v>
      </c>
      <c r="HD1175">
        <v>50936.9</v>
      </c>
      <c r="HE1175">
        <v>54877</v>
      </c>
      <c r="HF1175">
        <v>1.6448</v>
      </c>
      <c r="HG1175">
        <v>1.5009</v>
      </c>
      <c r="HH1175">
        <v>-0.132121</v>
      </c>
      <c r="HI1175">
        <v>0</v>
      </c>
      <c r="HJ1175">
        <v>50.1222</v>
      </c>
      <c r="HK1175">
        <v>999.9</v>
      </c>
      <c r="HL1175">
        <v>54.731</v>
      </c>
      <c r="HM1175">
        <v>30.222</v>
      </c>
      <c r="HN1175">
        <v>26.1863</v>
      </c>
      <c r="HO1175">
        <v>60.0972</v>
      </c>
      <c r="HP1175">
        <v>40.5569</v>
      </c>
      <c r="HQ1175">
        <v>1</v>
      </c>
      <c r="HR1175">
        <v>2.68999</v>
      </c>
      <c r="HS1175">
        <v>2.64639</v>
      </c>
      <c r="HT1175">
        <v>20.092</v>
      </c>
      <c r="HU1175">
        <v>5.18554</v>
      </c>
      <c r="HV1175">
        <v>12.0159</v>
      </c>
      <c r="HW1175">
        <v>4.96735</v>
      </c>
      <c r="HX1175">
        <v>3.29598</v>
      </c>
      <c r="HY1175">
        <v>9999</v>
      </c>
      <c r="HZ1175">
        <v>9999</v>
      </c>
      <c r="IA1175">
        <v>999.9</v>
      </c>
      <c r="IB1175">
        <v>9999</v>
      </c>
      <c r="IC1175">
        <v>1.86325</v>
      </c>
      <c r="ID1175">
        <v>1.86808</v>
      </c>
      <c r="IE1175">
        <v>1.86783</v>
      </c>
      <c r="IF1175">
        <v>1.86905</v>
      </c>
      <c r="IG1175">
        <v>1.86981</v>
      </c>
      <c r="IH1175">
        <v>1.86584</v>
      </c>
      <c r="II1175">
        <v>1.86691</v>
      </c>
      <c r="IJ1175">
        <v>1.86834</v>
      </c>
      <c r="IK1175">
        <v>5</v>
      </c>
      <c r="IL1175">
        <v>0</v>
      </c>
      <c r="IM1175">
        <v>0</v>
      </c>
      <c r="IN1175">
        <v>0</v>
      </c>
      <c r="IO1175" t="s">
        <v>441</v>
      </c>
      <c r="IP1175" t="s">
        <v>442</v>
      </c>
      <c r="IQ1175" t="s">
        <v>443</v>
      </c>
      <c r="IR1175" t="s">
        <v>443</v>
      </c>
      <c r="IS1175" t="s">
        <v>443</v>
      </c>
      <c r="IT1175" t="s">
        <v>443</v>
      </c>
      <c r="IU1175">
        <v>0</v>
      </c>
      <c r="IV1175">
        <v>100</v>
      </c>
      <c r="IW1175">
        <v>100</v>
      </c>
      <c r="IX1175">
        <v>1.098</v>
      </c>
      <c r="IY1175">
        <v>-0.0441</v>
      </c>
      <c r="IZ1175">
        <v>1.09748391826392</v>
      </c>
      <c r="JA1175">
        <v>0</v>
      </c>
      <c r="JB1175">
        <v>0</v>
      </c>
      <c r="JC1175">
        <v>0</v>
      </c>
      <c r="JD1175">
        <v>-0.0441141096964596</v>
      </c>
      <c r="JE1175">
        <v>0</v>
      </c>
      <c r="JF1175">
        <v>0</v>
      </c>
      <c r="JG1175">
        <v>0</v>
      </c>
      <c r="JH1175">
        <v>5</v>
      </c>
      <c r="JI1175">
        <v>2273</v>
      </c>
      <c r="JJ1175">
        <v>1</v>
      </c>
      <c r="JK1175">
        <v>24</v>
      </c>
      <c r="JL1175">
        <v>29357140.9</v>
      </c>
      <c r="JM1175">
        <v>29357140.9</v>
      </c>
      <c r="JN1175">
        <v>0.827637</v>
      </c>
      <c r="JO1175">
        <v>2.6355</v>
      </c>
      <c r="JP1175">
        <v>1.54785</v>
      </c>
      <c r="JQ1175">
        <v>2.31445</v>
      </c>
      <c r="JR1175">
        <v>1.64673</v>
      </c>
      <c r="JS1175">
        <v>2.2583</v>
      </c>
      <c r="JT1175">
        <v>34.0545</v>
      </c>
      <c r="JU1175">
        <v>24.1751</v>
      </c>
      <c r="JV1175">
        <v>18</v>
      </c>
      <c r="JW1175">
        <v>482.693</v>
      </c>
      <c r="JX1175">
        <v>378.587</v>
      </c>
      <c r="JY1175">
        <v>47.6536</v>
      </c>
      <c r="JZ1175">
        <v>57.0397</v>
      </c>
      <c r="KA1175">
        <v>30.0011</v>
      </c>
      <c r="KB1175">
        <v>56.3398</v>
      </c>
      <c r="KC1175">
        <v>56.1353</v>
      </c>
      <c r="KD1175">
        <v>16.4602</v>
      </c>
      <c r="KE1175">
        <v>0</v>
      </c>
      <c r="KF1175">
        <v>100</v>
      </c>
      <c r="KG1175">
        <v>47.6041</v>
      </c>
      <c r="KH1175">
        <v>311.703</v>
      </c>
      <c r="KI1175">
        <v>26.2864</v>
      </c>
      <c r="KJ1175">
        <v>92.2842</v>
      </c>
      <c r="KK1175">
        <v>88.7698</v>
      </c>
    </row>
    <row r="1176" spans="1:297">
      <c r="A1176">
        <v>1160</v>
      </c>
      <c r="B1176">
        <v>1761428457</v>
      </c>
      <c r="C1176">
        <v>20276</v>
      </c>
      <c r="D1176" t="s">
        <v>2774</v>
      </c>
      <c r="E1176" t="s">
        <v>2775</v>
      </c>
      <c r="F1176">
        <v>5</v>
      </c>
      <c r="G1176" t="s">
        <v>2761</v>
      </c>
      <c r="H1176" t="s">
        <v>436</v>
      </c>
      <c r="I1176">
        <v>1761428448.84615</v>
      </c>
      <c r="J1176">
        <f>(K1176)/1000</f>
        <v>0</v>
      </c>
      <c r="K1176">
        <f>IF(DP1176, AN1176, AH1176)</f>
        <v>0</v>
      </c>
      <c r="L1176">
        <f>IF(DP1176, AI1176, AG1176)</f>
        <v>0</v>
      </c>
      <c r="M1176">
        <f>DR1176 - IF(AU1176&gt;1, L1176*DL1176*100.0/(AW1176), 0)</f>
        <v>0</v>
      </c>
      <c r="N1176">
        <f>((T1176-J1176/2)*M1176-L1176)/(T1176+J1176/2)</f>
        <v>0</v>
      </c>
      <c r="O1176">
        <f>N1176*(DY1176+DZ1176)/1000.0</f>
        <v>0</v>
      </c>
      <c r="P1176">
        <f>(DR1176 - IF(AU1176&gt;1, L1176*DL1176*100.0/(AW1176), 0))*(DY1176+DZ1176)/1000.0</f>
        <v>0</v>
      </c>
      <c r="Q1176">
        <f>2.0/((1/S1176-1/R1176)+SIGN(S1176)*SQRT((1/S1176-1/R1176)*(1/S1176-1/R1176) + 4*DM1176/((DM1176+1)*(DM1176+1))*(2*1/S1176*1/R1176-1/R1176*1/R1176)))</f>
        <v>0</v>
      </c>
      <c r="R1176">
        <f>IF(LEFT(DN1176,1)&lt;&gt;"0",IF(LEFT(DN1176,1)="1",3.0,DO1176),$D$5+$E$5*(EF1176*DY1176/($K$5*1000))+$F$5*(EF1176*DY1176/($K$5*1000))*MAX(MIN(DL1176,$J$5),$I$5)*MAX(MIN(DL1176,$J$5),$I$5)+$G$5*MAX(MIN(DL1176,$J$5),$I$5)*(EF1176*DY1176/($K$5*1000))+$H$5*(EF1176*DY1176/($K$5*1000))*(EF1176*DY1176/($K$5*1000)))</f>
        <v>0</v>
      </c>
      <c r="S1176">
        <f>J1176*(1000-(1000*0.61365*exp(17.502*W1176/(240.97+W1176))/(DY1176+DZ1176)+DT1176)/2)/(1000*0.61365*exp(17.502*W1176/(240.97+W1176))/(DY1176+DZ1176)-DT1176)</f>
        <v>0</v>
      </c>
      <c r="T1176">
        <f>1/((DM1176+1)/(Q1176/1.6)+1/(R1176/1.37)) + DM1176/((DM1176+1)/(Q1176/1.6) + DM1176/(R1176/1.37))</f>
        <v>0</v>
      </c>
      <c r="U1176">
        <f>(DH1176*DK1176)</f>
        <v>0</v>
      </c>
      <c r="V1176">
        <f>(EA1176+(U1176+2*0.95*5.67E-8*(((EA1176+$B$7)+273)^4-(EA1176+273)^4)-44100*J1176)/(1.84*29.3*R1176+8*0.95*5.67E-8*(EA1176+273)^3))</f>
        <v>0</v>
      </c>
      <c r="W1176">
        <f>($C$7*EB1176+$D$7*EC1176+$E$7*V1176)</f>
        <v>0</v>
      </c>
      <c r="X1176">
        <f>0.61365*exp(17.502*W1176/(240.97+W1176))</f>
        <v>0</v>
      </c>
      <c r="Y1176">
        <f>(Z1176/AA1176*100)</f>
        <v>0</v>
      </c>
      <c r="Z1176">
        <f>DT1176*(DY1176+DZ1176)/1000</f>
        <v>0</v>
      </c>
      <c r="AA1176">
        <f>0.61365*exp(17.502*EA1176/(240.97+EA1176))</f>
        <v>0</v>
      </c>
      <c r="AB1176">
        <f>(X1176-DT1176*(DY1176+DZ1176)/1000)</f>
        <v>0</v>
      </c>
      <c r="AC1176">
        <f>(-J1176*44100)</f>
        <v>0</v>
      </c>
      <c r="AD1176">
        <f>2*29.3*R1176*0.92*(EA1176-W1176)</f>
        <v>0</v>
      </c>
      <c r="AE1176">
        <f>2*0.95*5.67E-8*(((EA1176+$B$7)+273)^4-(W1176+273)^4)</f>
        <v>0</v>
      </c>
      <c r="AF1176">
        <f>U1176+AE1176+AC1176+AD1176</f>
        <v>0</v>
      </c>
      <c r="AG1176">
        <f>DX1176*AU1176*(DS1176-DR1176*(1000-AU1176*DU1176)/(1000-AU1176*DT1176))/(100*DL1176)</f>
        <v>0</v>
      </c>
      <c r="AH1176">
        <f>1000*DX1176*AU1176*(DT1176-DU1176)/(100*DL1176*(1000-AU1176*DT1176))</f>
        <v>0</v>
      </c>
      <c r="AI1176">
        <f>(AJ1176 - AK1176 - DY1176*1E3/(8.314*(EA1176+273.15)) * AM1176/DX1176 * AL1176) * DX1176/(100*DL1176) * (1000 - DU1176)/1000</f>
        <v>0</v>
      </c>
      <c r="AJ1176">
        <v>341.758103568317</v>
      </c>
      <c r="AK1176">
        <v>355.129393939394</v>
      </c>
      <c r="AL1176">
        <v>-3.24360340559151</v>
      </c>
      <c r="AM1176">
        <v>65.5308302883594</v>
      </c>
      <c r="AN1176">
        <f>(AP1176 - AO1176 + DY1176*1E3/(8.314*(EA1176+273.15)) * AR1176/DX1176 * AQ1176) * DX1176/(100*DL1176) * 1000/(1000 - AP1176)</f>
        <v>0</v>
      </c>
      <c r="AO1176">
        <v>24.7194630694632</v>
      </c>
      <c r="AP1176">
        <v>43.6197909090909</v>
      </c>
      <c r="AQ1176">
        <v>7.26773076179216e-05</v>
      </c>
      <c r="AR1176">
        <v>110.947681736838</v>
      </c>
      <c r="AS1176">
        <v>10</v>
      </c>
      <c r="AT1176">
        <v>2</v>
      </c>
      <c r="AU1176">
        <f>IF(AS1176*$H$13&gt;=AW1176,1.0,(AW1176/(AW1176-AS1176*$H$13)))</f>
        <v>0</v>
      </c>
      <c r="AV1176">
        <f>(AU1176-1)*100</f>
        <v>0</v>
      </c>
      <c r="AW1176">
        <f>MAX(0,($B$13+$C$13*EF1176)/(1+$D$13*EF1176)*DY1176/(EA1176+273)*$E$13)</f>
        <v>0</v>
      </c>
      <c r="AX1176" t="s">
        <v>437</v>
      </c>
      <c r="AY1176" t="s">
        <v>437</v>
      </c>
      <c r="AZ1176">
        <v>0</v>
      </c>
      <c r="BA1176">
        <v>0</v>
      </c>
      <c r="BB1176">
        <f>1-AZ1176/BA1176</f>
        <v>0</v>
      </c>
      <c r="BC1176">
        <v>0</v>
      </c>
      <c r="BD1176" t="s">
        <v>437</v>
      </c>
      <c r="BE1176" t="s">
        <v>437</v>
      </c>
      <c r="BF1176">
        <v>0</v>
      </c>
      <c r="BG1176">
        <v>0</v>
      </c>
      <c r="BH1176">
        <f>1-BF1176/BG1176</f>
        <v>0</v>
      </c>
      <c r="BI1176">
        <v>0.5</v>
      </c>
      <c r="BJ1176">
        <f>DI1176</f>
        <v>0</v>
      </c>
      <c r="BK1176">
        <f>L1176</f>
        <v>0</v>
      </c>
      <c r="BL1176">
        <f>BH1176*BI1176*BJ1176</f>
        <v>0</v>
      </c>
      <c r="BM1176">
        <f>(BK1176-BC1176)/BJ1176</f>
        <v>0</v>
      </c>
      <c r="BN1176">
        <f>(BA1176-BG1176)/BG1176</f>
        <v>0</v>
      </c>
      <c r="BO1176">
        <f>AZ1176/(BB1176+AZ1176/BG1176)</f>
        <v>0</v>
      </c>
      <c r="BP1176" t="s">
        <v>437</v>
      </c>
      <c r="BQ1176">
        <v>0</v>
      </c>
      <c r="BR1176">
        <f>IF(BQ1176&lt;&gt;0, BQ1176, BO1176)</f>
        <v>0</v>
      </c>
      <c r="BS1176">
        <f>1-BR1176/BG1176</f>
        <v>0</v>
      </c>
      <c r="BT1176">
        <f>(BG1176-BF1176)/(BG1176-BR1176)</f>
        <v>0</v>
      </c>
      <c r="BU1176">
        <f>(BA1176-BG1176)/(BA1176-BR1176)</f>
        <v>0</v>
      </c>
      <c r="BV1176">
        <f>(BG1176-BF1176)/(BG1176-AZ1176)</f>
        <v>0</v>
      </c>
      <c r="BW1176">
        <f>(BA1176-BG1176)/(BA1176-AZ1176)</f>
        <v>0</v>
      </c>
      <c r="BX1176">
        <f>(BT1176*BR1176/BF1176)</f>
        <v>0</v>
      </c>
      <c r="BY1176">
        <f>(1-BX1176)</f>
        <v>0</v>
      </c>
      <c r="DH1176">
        <f>$B$11*EG1176+$C$11*EH1176+$F$11*ES1176*(1-EV1176)</f>
        <v>0</v>
      </c>
      <c r="DI1176">
        <f>DH1176*DJ1176</f>
        <v>0</v>
      </c>
      <c r="DJ1176">
        <f>($B$11*$D$9+$C$11*$D$9+$F$11*((FF1176+EX1176)/MAX(FF1176+EX1176+FG1176, 0.1)*$I$9+FG1176/MAX(FF1176+EX1176+FG1176, 0.1)*$J$9))/($B$11+$C$11+$F$11)</f>
        <v>0</v>
      </c>
      <c r="DK1176">
        <f>($B$11*$K$9+$C$11*$K$9+$F$11*((FF1176+EX1176)/MAX(FF1176+EX1176+FG1176, 0.1)*$P$9+FG1176/MAX(FF1176+EX1176+FG1176, 0.1)*$Q$9))/($B$11+$C$11+$F$11)</f>
        <v>0</v>
      </c>
      <c r="DL1176">
        <v>6</v>
      </c>
      <c r="DM1176">
        <v>0.5</v>
      </c>
      <c r="DN1176" t="s">
        <v>438</v>
      </c>
      <c r="DO1176">
        <v>2</v>
      </c>
      <c r="DP1176" t="b">
        <v>1</v>
      </c>
      <c r="DQ1176">
        <v>1761428448.84615</v>
      </c>
      <c r="DR1176">
        <v>361.769307692308</v>
      </c>
      <c r="DS1176">
        <v>349.093307692308</v>
      </c>
      <c r="DT1176">
        <v>43.6136769230769</v>
      </c>
      <c r="DU1176">
        <v>24.7239846153846</v>
      </c>
      <c r="DV1176">
        <v>360.671769230769</v>
      </c>
      <c r="DW1176">
        <v>43.6577846153846</v>
      </c>
      <c r="DX1176">
        <v>499.998</v>
      </c>
      <c r="DY1176">
        <v>90.1902230769231</v>
      </c>
      <c r="DZ1176">
        <v>0.0397387076923077</v>
      </c>
      <c r="EA1176">
        <v>51.2251</v>
      </c>
      <c r="EB1176">
        <v>48.0312923076923</v>
      </c>
      <c r="EC1176">
        <v>999.9</v>
      </c>
      <c r="ED1176">
        <v>0</v>
      </c>
      <c r="EE1176">
        <v>0</v>
      </c>
      <c r="EF1176">
        <v>10005.6230769231</v>
      </c>
      <c r="EG1176">
        <v>0</v>
      </c>
      <c r="EH1176">
        <v>1222.27076923077</v>
      </c>
      <c r="EI1176">
        <v>12.6759615384615</v>
      </c>
      <c r="EJ1176">
        <v>378.266846153846</v>
      </c>
      <c r="EK1176">
        <v>357.943153846154</v>
      </c>
      <c r="EL1176">
        <v>18.8896923076923</v>
      </c>
      <c r="EM1176">
        <v>349.093307692308</v>
      </c>
      <c r="EN1176">
        <v>24.7239846153846</v>
      </c>
      <c r="EO1176">
        <v>3.93352692307692</v>
      </c>
      <c r="EP1176">
        <v>2.22986076923077</v>
      </c>
      <c r="EQ1176">
        <v>28.6171307692308</v>
      </c>
      <c r="ER1176">
        <v>19.1784769230769</v>
      </c>
      <c r="ES1176">
        <v>1199.99153846154</v>
      </c>
      <c r="ET1176">
        <v>0.967008384615385</v>
      </c>
      <c r="EU1176">
        <v>0.0329914384615385</v>
      </c>
      <c r="EV1176">
        <v>0</v>
      </c>
      <c r="EW1176">
        <v>903.685538461538</v>
      </c>
      <c r="EX1176">
        <v>5.00059</v>
      </c>
      <c r="EY1176">
        <v>12023.0923076923</v>
      </c>
      <c r="EZ1176">
        <v>10358.6769230769</v>
      </c>
      <c r="FA1176">
        <v>64.2595384615385</v>
      </c>
      <c r="FB1176">
        <v>65.4660769230769</v>
      </c>
      <c r="FC1176">
        <v>64.2738461538462</v>
      </c>
      <c r="FD1176">
        <v>65.25</v>
      </c>
      <c r="FE1176">
        <v>65.4612307692308</v>
      </c>
      <c r="FF1176">
        <v>1155.56230769231</v>
      </c>
      <c r="FG1176">
        <v>39.42</v>
      </c>
      <c r="FH1176">
        <v>0</v>
      </c>
      <c r="FI1176">
        <v>1761428417.5</v>
      </c>
      <c r="FJ1176">
        <v>0</v>
      </c>
      <c r="FK1176">
        <v>903.48776</v>
      </c>
      <c r="FL1176">
        <v>-14.7479999654758</v>
      </c>
      <c r="FM1176">
        <v>-189.253845886617</v>
      </c>
      <c r="FN1176">
        <v>12021.02</v>
      </c>
      <c r="FO1176">
        <v>15</v>
      </c>
      <c r="FP1176">
        <v>0</v>
      </c>
      <c r="FQ1176" t="s">
        <v>439</v>
      </c>
      <c r="FR1176">
        <v>0</v>
      </c>
      <c r="FS1176">
        <v>0</v>
      </c>
      <c r="FT1176">
        <v>0</v>
      </c>
      <c r="FU1176">
        <v>0</v>
      </c>
      <c r="FV1176">
        <v>0</v>
      </c>
      <c r="FW1176">
        <v>0</v>
      </c>
      <c r="FX1176">
        <v>0</v>
      </c>
      <c r="FY1176">
        <v>0</v>
      </c>
      <c r="FZ1176">
        <v>0</v>
      </c>
      <c r="GA1176">
        <v>0</v>
      </c>
      <c r="GB1176">
        <v>0</v>
      </c>
      <c r="GC1176">
        <v>11.6790719047619</v>
      </c>
      <c r="GD1176">
        <v>19.0477137662338</v>
      </c>
      <c r="GE1176">
        <v>2.01877942845157</v>
      </c>
      <c r="GF1176">
        <v>0</v>
      </c>
      <c r="GG1176">
        <v>904.218676470588</v>
      </c>
      <c r="GH1176">
        <v>-13.7199847051157</v>
      </c>
      <c r="GI1176">
        <v>1.3571359054704</v>
      </c>
      <c r="GJ1176">
        <v>-1</v>
      </c>
      <c r="GK1176">
        <v>18.8892285714286</v>
      </c>
      <c r="GL1176">
        <v>0.0242493506493636</v>
      </c>
      <c r="GM1176">
        <v>0.0044621309085346</v>
      </c>
      <c r="GN1176">
        <v>1</v>
      </c>
      <c r="GO1176">
        <v>1</v>
      </c>
      <c r="GP1176">
        <v>2</v>
      </c>
      <c r="GQ1176" t="s">
        <v>446</v>
      </c>
      <c r="GR1176">
        <v>3.12602</v>
      </c>
      <c r="GS1176">
        <v>2.71773</v>
      </c>
      <c r="GT1176">
        <v>0.0699032</v>
      </c>
      <c r="GU1176">
        <v>0.0675827</v>
      </c>
      <c r="GV1176">
        <v>0.148242</v>
      </c>
      <c r="GW1176">
        <v>0.0991371</v>
      </c>
      <c r="GX1176">
        <v>33129.2</v>
      </c>
      <c r="GY1176">
        <v>35058.8</v>
      </c>
      <c r="GZ1176">
        <v>32373.2</v>
      </c>
      <c r="HA1176">
        <v>34191.3</v>
      </c>
      <c r="HB1176">
        <v>39560.6</v>
      </c>
      <c r="HC1176">
        <v>44444.8</v>
      </c>
      <c r="HD1176">
        <v>50936.1</v>
      </c>
      <c r="HE1176">
        <v>54875.2</v>
      </c>
      <c r="HF1176">
        <v>1.64468</v>
      </c>
      <c r="HG1176">
        <v>1.50063</v>
      </c>
      <c r="HH1176">
        <v>-0.132449</v>
      </c>
      <c r="HI1176">
        <v>0</v>
      </c>
      <c r="HJ1176">
        <v>50.1345</v>
      </c>
      <c r="HK1176">
        <v>999.9</v>
      </c>
      <c r="HL1176">
        <v>54.731</v>
      </c>
      <c r="HM1176">
        <v>30.212</v>
      </c>
      <c r="HN1176">
        <v>26.1699</v>
      </c>
      <c r="HO1176">
        <v>60.1372</v>
      </c>
      <c r="HP1176">
        <v>40.3365</v>
      </c>
      <c r="HQ1176">
        <v>1</v>
      </c>
      <c r="HR1176">
        <v>2.69134</v>
      </c>
      <c r="HS1176">
        <v>2.73054</v>
      </c>
      <c r="HT1176">
        <v>20.0909</v>
      </c>
      <c r="HU1176">
        <v>5.18584</v>
      </c>
      <c r="HV1176">
        <v>12.0159</v>
      </c>
      <c r="HW1176">
        <v>4.96695</v>
      </c>
      <c r="HX1176">
        <v>3.296</v>
      </c>
      <c r="HY1176">
        <v>9999</v>
      </c>
      <c r="HZ1176">
        <v>9999</v>
      </c>
      <c r="IA1176">
        <v>999.9</v>
      </c>
      <c r="IB1176">
        <v>9999</v>
      </c>
      <c r="IC1176">
        <v>1.86324</v>
      </c>
      <c r="ID1176">
        <v>1.8681</v>
      </c>
      <c r="IE1176">
        <v>1.86783</v>
      </c>
      <c r="IF1176">
        <v>1.86904</v>
      </c>
      <c r="IG1176">
        <v>1.86981</v>
      </c>
      <c r="IH1176">
        <v>1.86585</v>
      </c>
      <c r="II1176">
        <v>1.86691</v>
      </c>
      <c r="IJ1176">
        <v>1.86836</v>
      </c>
      <c r="IK1176">
        <v>5</v>
      </c>
      <c r="IL1176">
        <v>0</v>
      </c>
      <c r="IM1176">
        <v>0</v>
      </c>
      <c r="IN1176">
        <v>0</v>
      </c>
      <c r="IO1176" t="s">
        <v>441</v>
      </c>
      <c r="IP1176" t="s">
        <v>442</v>
      </c>
      <c r="IQ1176" t="s">
        <v>443</v>
      </c>
      <c r="IR1176" t="s">
        <v>443</v>
      </c>
      <c r="IS1176" t="s">
        <v>443</v>
      </c>
      <c r="IT1176" t="s">
        <v>443</v>
      </c>
      <c r="IU1176">
        <v>0</v>
      </c>
      <c r="IV1176">
        <v>100</v>
      </c>
      <c r="IW1176">
        <v>100</v>
      </c>
      <c r="IX1176">
        <v>1.097</v>
      </c>
      <c r="IY1176">
        <v>-0.0441</v>
      </c>
      <c r="IZ1176">
        <v>1.09748391826392</v>
      </c>
      <c r="JA1176">
        <v>0</v>
      </c>
      <c r="JB1176">
        <v>0</v>
      </c>
      <c r="JC1176">
        <v>0</v>
      </c>
      <c r="JD1176">
        <v>-0.0441141096964596</v>
      </c>
      <c r="JE1176">
        <v>0</v>
      </c>
      <c r="JF1176">
        <v>0</v>
      </c>
      <c r="JG1176">
        <v>0</v>
      </c>
      <c r="JH1176">
        <v>5</v>
      </c>
      <c r="JI1176">
        <v>2273</v>
      </c>
      <c r="JJ1176">
        <v>1</v>
      </c>
      <c r="JK1176">
        <v>24</v>
      </c>
      <c r="JL1176">
        <v>29357140.9</v>
      </c>
      <c r="JM1176">
        <v>29357140.9</v>
      </c>
      <c r="JN1176">
        <v>0.794678</v>
      </c>
      <c r="JO1176">
        <v>2.63184</v>
      </c>
      <c r="JP1176">
        <v>1.54785</v>
      </c>
      <c r="JQ1176">
        <v>2.31567</v>
      </c>
      <c r="JR1176">
        <v>1.64551</v>
      </c>
      <c r="JS1176">
        <v>2.36206</v>
      </c>
      <c r="JT1176">
        <v>34.0545</v>
      </c>
      <c r="JU1176">
        <v>24.1751</v>
      </c>
      <c r="JV1176">
        <v>18</v>
      </c>
      <c r="JW1176">
        <v>482.642</v>
      </c>
      <c r="JX1176">
        <v>378.439</v>
      </c>
      <c r="JY1176">
        <v>47.6238</v>
      </c>
      <c r="JZ1176">
        <v>57.0415</v>
      </c>
      <c r="KA1176">
        <v>30.0013</v>
      </c>
      <c r="KB1176">
        <v>56.3475</v>
      </c>
      <c r="KC1176">
        <v>56.1404</v>
      </c>
      <c r="KD1176">
        <v>15.8155</v>
      </c>
      <c r="KE1176">
        <v>0</v>
      </c>
      <c r="KF1176">
        <v>100</v>
      </c>
      <c r="KG1176">
        <v>47.5641</v>
      </c>
      <c r="KH1176">
        <v>297.935</v>
      </c>
      <c r="KI1176">
        <v>26.2864</v>
      </c>
      <c r="KJ1176">
        <v>92.2829</v>
      </c>
      <c r="KK1176">
        <v>88.7664</v>
      </c>
    </row>
    <row r="1177" spans="1:297">
      <c r="A1177">
        <v>1161</v>
      </c>
      <c r="B1177">
        <v>1761428462</v>
      </c>
      <c r="C1177">
        <v>20281</v>
      </c>
      <c r="D1177" t="s">
        <v>2776</v>
      </c>
      <c r="E1177" t="s">
        <v>2777</v>
      </c>
      <c r="F1177">
        <v>5</v>
      </c>
      <c r="G1177" t="s">
        <v>2761</v>
      </c>
      <c r="H1177" t="s">
        <v>436</v>
      </c>
      <c r="I1177">
        <v>1761428453.84615</v>
      </c>
      <c r="J1177">
        <f>(K1177)/1000</f>
        <v>0</v>
      </c>
      <c r="K1177">
        <f>IF(DP1177, AN1177, AH1177)</f>
        <v>0</v>
      </c>
      <c r="L1177">
        <f>IF(DP1177, AI1177, AG1177)</f>
        <v>0</v>
      </c>
      <c r="M1177">
        <f>DR1177 - IF(AU1177&gt;1, L1177*DL1177*100.0/(AW1177), 0)</f>
        <v>0</v>
      </c>
      <c r="N1177">
        <f>((T1177-J1177/2)*M1177-L1177)/(T1177+J1177/2)</f>
        <v>0</v>
      </c>
      <c r="O1177">
        <f>N1177*(DY1177+DZ1177)/1000.0</f>
        <v>0</v>
      </c>
      <c r="P1177">
        <f>(DR1177 - IF(AU1177&gt;1, L1177*DL1177*100.0/(AW1177), 0))*(DY1177+DZ1177)/1000.0</f>
        <v>0</v>
      </c>
      <c r="Q1177">
        <f>2.0/((1/S1177-1/R1177)+SIGN(S1177)*SQRT((1/S1177-1/R1177)*(1/S1177-1/R1177) + 4*DM1177/((DM1177+1)*(DM1177+1))*(2*1/S1177*1/R1177-1/R1177*1/R1177)))</f>
        <v>0</v>
      </c>
      <c r="R1177">
        <f>IF(LEFT(DN1177,1)&lt;&gt;"0",IF(LEFT(DN1177,1)="1",3.0,DO1177),$D$5+$E$5*(EF1177*DY1177/($K$5*1000))+$F$5*(EF1177*DY1177/($K$5*1000))*MAX(MIN(DL1177,$J$5),$I$5)*MAX(MIN(DL1177,$J$5),$I$5)+$G$5*MAX(MIN(DL1177,$J$5),$I$5)*(EF1177*DY1177/($K$5*1000))+$H$5*(EF1177*DY1177/($K$5*1000))*(EF1177*DY1177/($K$5*1000)))</f>
        <v>0</v>
      </c>
      <c r="S1177">
        <f>J1177*(1000-(1000*0.61365*exp(17.502*W1177/(240.97+W1177))/(DY1177+DZ1177)+DT1177)/2)/(1000*0.61365*exp(17.502*W1177/(240.97+W1177))/(DY1177+DZ1177)-DT1177)</f>
        <v>0</v>
      </c>
      <c r="T1177">
        <f>1/((DM1177+1)/(Q1177/1.6)+1/(R1177/1.37)) + DM1177/((DM1177+1)/(Q1177/1.6) + DM1177/(R1177/1.37))</f>
        <v>0</v>
      </c>
      <c r="U1177">
        <f>(DH1177*DK1177)</f>
        <v>0</v>
      </c>
      <c r="V1177">
        <f>(EA1177+(U1177+2*0.95*5.67E-8*(((EA1177+$B$7)+273)^4-(EA1177+273)^4)-44100*J1177)/(1.84*29.3*R1177+8*0.95*5.67E-8*(EA1177+273)^3))</f>
        <v>0</v>
      </c>
      <c r="W1177">
        <f>($C$7*EB1177+$D$7*EC1177+$E$7*V1177)</f>
        <v>0</v>
      </c>
      <c r="X1177">
        <f>0.61365*exp(17.502*W1177/(240.97+W1177))</f>
        <v>0</v>
      </c>
      <c r="Y1177">
        <f>(Z1177/AA1177*100)</f>
        <v>0</v>
      </c>
      <c r="Z1177">
        <f>DT1177*(DY1177+DZ1177)/1000</f>
        <v>0</v>
      </c>
      <c r="AA1177">
        <f>0.61365*exp(17.502*EA1177/(240.97+EA1177))</f>
        <v>0</v>
      </c>
      <c r="AB1177">
        <f>(X1177-DT1177*(DY1177+DZ1177)/1000)</f>
        <v>0</v>
      </c>
      <c r="AC1177">
        <f>(-J1177*44100)</f>
        <v>0</v>
      </c>
      <c r="AD1177">
        <f>2*29.3*R1177*0.92*(EA1177-W1177)</f>
        <v>0</v>
      </c>
      <c r="AE1177">
        <f>2*0.95*5.67E-8*(((EA1177+$B$7)+273)^4-(W1177+273)^4)</f>
        <v>0</v>
      </c>
      <c r="AF1177">
        <f>U1177+AE1177+AC1177+AD1177</f>
        <v>0</v>
      </c>
      <c r="AG1177">
        <f>DX1177*AU1177*(DS1177-DR1177*(1000-AU1177*DU1177)/(1000-AU1177*DT1177))/(100*DL1177)</f>
        <v>0</v>
      </c>
      <c r="AH1177">
        <f>1000*DX1177*AU1177*(DT1177-DU1177)/(100*DL1177*(1000-AU1177*DT1177))</f>
        <v>0</v>
      </c>
      <c r="AI1177">
        <f>(AJ1177 - AK1177 - DY1177*1E3/(8.314*(EA1177+273.15)) * AM1177/DX1177 * AL1177) * DX1177/(100*DL1177) * (1000 - DU1177)/1000</f>
        <v>0</v>
      </c>
      <c r="AJ1177">
        <v>323.815045198402</v>
      </c>
      <c r="AK1177">
        <v>338.043254545454</v>
      </c>
      <c r="AL1177">
        <v>-3.42547310509109</v>
      </c>
      <c r="AM1177">
        <v>65.5308302883594</v>
      </c>
      <c r="AN1177">
        <f>(AP1177 - AO1177 + DY1177*1E3/(8.314*(EA1177+273.15)) * AR1177/DX1177 * AQ1177) * DX1177/(100*DL1177) * 1000/(1000 - AP1177)</f>
        <v>0</v>
      </c>
      <c r="AO1177">
        <v>24.7198346001694</v>
      </c>
      <c r="AP1177">
        <v>43.6054218181818</v>
      </c>
      <c r="AQ1177">
        <v>-0.00012704771757086</v>
      </c>
      <c r="AR1177">
        <v>110.947681736838</v>
      </c>
      <c r="AS1177">
        <v>10</v>
      </c>
      <c r="AT1177">
        <v>2</v>
      </c>
      <c r="AU1177">
        <f>IF(AS1177*$H$13&gt;=AW1177,1.0,(AW1177/(AW1177-AS1177*$H$13)))</f>
        <v>0</v>
      </c>
      <c r="AV1177">
        <f>(AU1177-1)*100</f>
        <v>0</v>
      </c>
      <c r="AW1177">
        <f>MAX(0,($B$13+$C$13*EF1177)/(1+$D$13*EF1177)*DY1177/(EA1177+273)*$E$13)</f>
        <v>0</v>
      </c>
      <c r="AX1177" t="s">
        <v>437</v>
      </c>
      <c r="AY1177" t="s">
        <v>437</v>
      </c>
      <c r="AZ1177">
        <v>0</v>
      </c>
      <c r="BA1177">
        <v>0</v>
      </c>
      <c r="BB1177">
        <f>1-AZ1177/BA1177</f>
        <v>0</v>
      </c>
      <c r="BC1177">
        <v>0</v>
      </c>
      <c r="BD1177" t="s">
        <v>437</v>
      </c>
      <c r="BE1177" t="s">
        <v>437</v>
      </c>
      <c r="BF1177">
        <v>0</v>
      </c>
      <c r="BG1177">
        <v>0</v>
      </c>
      <c r="BH1177">
        <f>1-BF1177/BG1177</f>
        <v>0</v>
      </c>
      <c r="BI1177">
        <v>0.5</v>
      </c>
      <c r="BJ1177">
        <f>DI1177</f>
        <v>0</v>
      </c>
      <c r="BK1177">
        <f>L1177</f>
        <v>0</v>
      </c>
      <c r="BL1177">
        <f>BH1177*BI1177*BJ1177</f>
        <v>0</v>
      </c>
      <c r="BM1177">
        <f>(BK1177-BC1177)/BJ1177</f>
        <v>0</v>
      </c>
      <c r="BN1177">
        <f>(BA1177-BG1177)/BG1177</f>
        <v>0</v>
      </c>
      <c r="BO1177">
        <f>AZ1177/(BB1177+AZ1177/BG1177)</f>
        <v>0</v>
      </c>
      <c r="BP1177" t="s">
        <v>437</v>
      </c>
      <c r="BQ1177">
        <v>0</v>
      </c>
      <c r="BR1177">
        <f>IF(BQ1177&lt;&gt;0, BQ1177, BO1177)</f>
        <v>0</v>
      </c>
      <c r="BS1177">
        <f>1-BR1177/BG1177</f>
        <v>0</v>
      </c>
      <c r="BT1177">
        <f>(BG1177-BF1177)/(BG1177-BR1177)</f>
        <v>0</v>
      </c>
      <c r="BU1177">
        <f>(BA1177-BG1177)/(BA1177-BR1177)</f>
        <v>0</v>
      </c>
      <c r="BV1177">
        <f>(BG1177-BF1177)/(BG1177-AZ1177)</f>
        <v>0</v>
      </c>
      <c r="BW1177">
        <f>(BA1177-BG1177)/(BA1177-AZ1177)</f>
        <v>0</v>
      </c>
      <c r="BX1177">
        <f>(BT1177*BR1177/BF1177)</f>
        <v>0</v>
      </c>
      <c r="BY1177">
        <f>(1-BX1177)</f>
        <v>0</v>
      </c>
      <c r="DH1177">
        <f>$B$11*EG1177+$C$11*EH1177+$F$11*ES1177*(1-EV1177)</f>
        <v>0</v>
      </c>
      <c r="DI1177">
        <f>DH1177*DJ1177</f>
        <v>0</v>
      </c>
      <c r="DJ1177">
        <f>($B$11*$D$9+$C$11*$D$9+$F$11*((FF1177+EX1177)/MAX(FF1177+EX1177+FG1177, 0.1)*$I$9+FG1177/MAX(FF1177+EX1177+FG1177, 0.1)*$J$9))/($B$11+$C$11+$F$11)</f>
        <v>0</v>
      </c>
      <c r="DK1177">
        <f>($B$11*$K$9+$C$11*$K$9+$F$11*((FF1177+EX1177)/MAX(FF1177+EX1177+FG1177, 0.1)*$P$9+FG1177/MAX(FF1177+EX1177+FG1177, 0.1)*$Q$9))/($B$11+$C$11+$F$11)</f>
        <v>0</v>
      </c>
      <c r="DL1177">
        <v>6</v>
      </c>
      <c r="DM1177">
        <v>0.5</v>
      </c>
      <c r="DN1177" t="s">
        <v>438</v>
      </c>
      <c r="DO1177">
        <v>2</v>
      </c>
      <c r="DP1177" t="b">
        <v>1</v>
      </c>
      <c r="DQ1177">
        <v>1761428453.84615</v>
      </c>
      <c r="DR1177">
        <v>346.182384615385</v>
      </c>
      <c r="DS1177">
        <v>332.280538461538</v>
      </c>
      <c r="DT1177">
        <v>43.6132769230769</v>
      </c>
      <c r="DU1177">
        <v>24.7213307692308</v>
      </c>
      <c r="DV1177">
        <v>345.084923076923</v>
      </c>
      <c r="DW1177">
        <v>43.6573923076923</v>
      </c>
      <c r="DX1177">
        <v>499.986538461538</v>
      </c>
      <c r="DY1177">
        <v>90.1890923076923</v>
      </c>
      <c r="DZ1177">
        <v>0.0397025615384615</v>
      </c>
      <c r="EA1177">
        <v>51.2279384615385</v>
      </c>
      <c r="EB1177">
        <v>48.0387769230769</v>
      </c>
      <c r="EC1177">
        <v>999.9</v>
      </c>
      <c r="ED1177">
        <v>0</v>
      </c>
      <c r="EE1177">
        <v>0</v>
      </c>
      <c r="EF1177">
        <v>10000.8138461538</v>
      </c>
      <c r="EG1177">
        <v>0</v>
      </c>
      <c r="EH1177">
        <v>1222.26923076923</v>
      </c>
      <c r="EI1177">
        <v>13.9017615384615</v>
      </c>
      <c r="EJ1177">
        <v>361.969</v>
      </c>
      <c r="EK1177">
        <v>340.703307692308</v>
      </c>
      <c r="EL1177">
        <v>18.8919384615385</v>
      </c>
      <c r="EM1177">
        <v>332.280538461538</v>
      </c>
      <c r="EN1177">
        <v>24.7213307692308</v>
      </c>
      <c r="EO1177">
        <v>3.93344076923077</v>
      </c>
      <c r="EP1177">
        <v>2.22959461538462</v>
      </c>
      <c r="EQ1177">
        <v>28.6167538461538</v>
      </c>
      <c r="ER1177">
        <v>19.1765615384615</v>
      </c>
      <c r="ES1177">
        <v>1199.98692307692</v>
      </c>
      <c r="ET1177">
        <v>0.967008384615385</v>
      </c>
      <c r="EU1177">
        <v>0.0329914384615385</v>
      </c>
      <c r="EV1177">
        <v>0</v>
      </c>
      <c r="EW1177">
        <v>902.442538461538</v>
      </c>
      <c r="EX1177">
        <v>5.00059</v>
      </c>
      <c r="EY1177">
        <v>12007.4153846154</v>
      </c>
      <c r="EZ1177">
        <v>10358.6538461538</v>
      </c>
      <c r="FA1177">
        <v>64.2738461538462</v>
      </c>
      <c r="FB1177">
        <v>65.4854615384615</v>
      </c>
      <c r="FC1177">
        <v>64.2929230769231</v>
      </c>
      <c r="FD1177">
        <v>65.25</v>
      </c>
      <c r="FE1177">
        <v>65.4806153846154</v>
      </c>
      <c r="FF1177">
        <v>1155.56076923077</v>
      </c>
      <c r="FG1177">
        <v>39.42</v>
      </c>
      <c r="FH1177">
        <v>0</v>
      </c>
      <c r="FI1177">
        <v>1761428422.9</v>
      </c>
      <c r="FJ1177">
        <v>0</v>
      </c>
      <c r="FK1177">
        <v>902.163730769231</v>
      </c>
      <c r="FL1177">
        <v>-16.1570256263026</v>
      </c>
      <c r="FM1177">
        <v>-202.458119688128</v>
      </c>
      <c r="FN1177">
        <v>12004.6115384615</v>
      </c>
      <c r="FO1177">
        <v>15</v>
      </c>
      <c r="FP1177">
        <v>0</v>
      </c>
      <c r="FQ1177" t="s">
        <v>439</v>
      </c>
      <c r="FR1177">
        <v>0</v>
      </c>
      <c r="FS1177">
        <v>0</v>
      </c>
      <c r="FT1177">
        <v>0</v>
      </c>
      <c r="FU1177">
        <v>0</v>
      </c>
      <c r="FV1177">
        <v>0</v>
      </c>
      <c r="FW1177">
        <v>0</v>
      </c>
      <c r="FX1177">
        <v>0</v>
      </c>
      <c r="FY1177">
        <v>0</v>
      </c>
      <c r="FZ1177">
        <v>0</v>
      </c>
      <c r="GA1177">
        <v>0</v>
      </c>
      <c r="GB1177">
        <v>0</v>
      </c>
      <c r="GC1177">
        <v>13.324165</v>
      </c>
      <c r="GD1177">
        <v>13.7608195488722</v>
      </c>
      <c r="GE1177">
        <v>1.39311591092594</v>
      </c>
      <c r="GF1177">
        <v>0</v>
      </c>
      <c r="GG1177">
        <v>903.058411764706</v>
      </c>
      <c r="GH1177">
        <v>-15.2726967143757</v>
      </c>
      <c r="GI1177">
        <v>1.50970246616086</v>
      </c>
      <c r="GJ1177">
        <v>-1</v>
      </c>
      <c r="GK1177">
        <v>18.89034</v>
      </c>
      <c r="GL1177">
        <v>0.0367037593984854</v>
      </c>
      <c r="GM1177">
        <v>0.00536100736802329</v>
      </c>
      <c r="GN1177">
        <v>1</v>
      </c>
      <c r="GO1177">
        <v>1</v>
      </c>
      <c r="GP1177">
        <v>2</v>
      </c>
      <c r="GQ1177" t="s">
        <v>446</v>
      </c>
      <c r="GR1177">
        <v>3.12602</v>
      </c>
      <c r="GS1177">
        <v>2.71763</v>
      </c>
      <c r="GT1177">
        <v>0.0670958</v>
      </c>
      <c r="GU1177">
        <v>0.0647496</v>
      </c>
      <c r="GV1177">
        <v>0.148209</v>
      </c>
      <c r="GW1177">
        <v>0.0991358</v>
      </c>
      <c r="GX1177">
        <v>33228.2</v>
      </c>
      <c r="GY1177">
        <v>35164.3</v>
      </c>
      <c r="GZ1177">
        <v>32372.4</v>
      </c>
      <c r="HA1177">
        <v>34190.5</v>
      </c>
      <c r="HB1177">
        <v>39560.9</v>
      </c>
      <c r="HC1177">
        <v>44443.6</v>
      </c>
      <c r="HD1177">
        <v>50935.1</v>
      </c>
      <c r="HE1177">
        <v>54874</v>
      </c>
      <c r="HF1177">
        <v>1.6445</v>
      </c>
      <c r="HG1177">
        <v>1.50073</v>
      </c>
      <c r="HH1177">
        <v>-0.132926</v>
      </c>
      <c r="HI1177">
        <v>0</v>
      </c>
      <c r="HJ1177">
        <v>50.1464</v>
      </c>
      <c r="HK1177">
        <v>999.9</v>
      </c>
      <c r="HL1177">
        <v>54.731</v>
      </c>
      <c r="HM1177">
        <v>30.212</v>
      </c>
      <c r="HN1177">
        <v>26.1718</v>
      </c>
      <c r="HO1177">
        <v>60.0272</v>
      </c>
      <c r="HP1177">
        <v>40.2404</v>
      </c>
      <c r="HQ1177">
        <v>1</v>
      </c>
      <c r="HR1177">
        <v>2.69268</v>
      </c>
      <c r="HS1177">
        <v>2.80534</v>
      </c>
      <c r="HT1177">
        <v>20.0897</v>
      </c>
      <c r="HU1177">
        <v>5.18584</v>
      </c>
      <c r="HV1177">
        <v>12.0159</v>
      </c>
      <c r="HW1177">
        <v>4.96705</v>
      </c>
      <c r="HX1177">
        <v>3.296</v>
      </c>
      <c r="HY1177">
        <v>9999</v>
      </c>
      <c r="HZ1177">
        <v>9999</v>
      </c>
      <c r="IA1177">
        <v>999.9</v>
      </c>
      <c r="IB1177">
        <v>9999</v>
      </c>
      <c r="IC1177">
        <v>1.86325</v>
      </c>
      <c r="ID1177">
        <v>1.8681</v>
      </c>
      <c r="IE1177">
        <v>1.86783</v>
      </c>
      <c r="IF1177">
        <v>1.86905</v>
      </c>
      <c r="IG1177">
        <v>1.86981</v>
      </c>
      <c r="IH1177">
        <v>1.86585</v>
      </c>
      <c r="II1177">
        <v>1.86692</v>
      </c>
      <c r="IJ1177">
        <v>1.86838</v>
      </c>
      <c r="IK1177">
        <v>5</v>
      </c>
      <c r="IL1177">
        <v>0</v>
      </c>
      <c r="IM1177">
        <v>0</v>
      </c>
      <c r="IN1177">
        <v>0</v>
      </c>
      <c r="IO1177" t="s">
        <v>441</v>
      </c>
      <c r="IP1177" t="s">
        <v>442</v>
      </c>
      <c r="IQ1177" t="s">
        <v>443</v>
      </c>
      <c r="IR1177" t="s">
        <v>443</v>
      </c>
      <c r="IS1177" t="s">
        <v>443</v>
      </c>
      <c r="IT1177" t="s">
        <v>443</v>
      </c>
      <c r="IU1177">
        <v>0</v>
      </c>
      <c r="IV1177">
        <v>100</v>
      </c>
      <c r="IW1177">
        <v>100</v>
      </c>
      <c r="IX1177">
        <v>1.097</v>
      </c>
      <c r="IY1177">
        <v>-0.0442</v>
      </c>
      <c r="IZ1177">
        <v>1.09748391826392</v>
      </c>
      <c r="JA1177">
        <v>0</v>
      </c>
      <c r="JB1177">
        <v>0</v>
      </c>
      <c r="JC1177">
        <v>0</v>
      </c>
      <c r="JD1177">
        <v>-0.0441141096964596</v>
      </c>
      <c r="JE1177">
        <v>0</v>
      </c>
      <c r="JF1177">
        <v>0</v>
      </c>
      <c r="JG1177">
        <v>0</v>
      </c>
      <c r="JH1177">
        <v>5</v>
      </c>
      <c r="JI1177">
        <v>2273</v>
      </c>
      <c r="JJ1177">
        <v>1</v>
      </c>
      <c r="JK1177">
        <v>24</v>
      </c>
      <c r="JL1177">
        <v>29357141</v>
      </c>
      <c r="JM1177">
        <v>29357141</v>
      </c>
      <c r="JN1177">
        <v>0.765381</v>
      </c>
      <c r="JO1177">
        <v>2.64038</v>
      </c>
      <c r="JP1177">
        <v>1.54785</v>
      </c>
      <c r="JQ1177">
        <v>2.31445</v>
      </c>
      <c r="JR1177">
        <v>1.64551</v>
      </c>
      <c r="JS1177">
        <v>2.31445</v>
      </c>
      <c r="JT1177">
        <v>34.0545</v>
      </c>
      <c r="JU1177">
        <v>24.1751</v>
      </c>
      <c r="JV1177">
        <v>18</v>
      </c>
      <c r="JW1177">
        <v>482.518</v>
      </c>
      <c r="JX1177">
        <v>378.511</v>
      </c>
      <c r="JY1177">
        <v>47.5823</v>
      </c>
      <c r="JZ1177">
        <v>57.0476</v>
      </c>
      <c r="KA1177">
        <v>30.0013</v>
      </c>
      <c r="KB1177">
        <v>56.3486</v>
      </c>
      <c r="KC1177">
        <v>56.143</v>
      </c>
      <c r="KD1177">
        <v>15.2332</v>
      </c>
      <c r="KE1177">
        <v>0</v>
      </c>
      <c r="KF1177">
        <v>100</v>
      </c>
      <c r="KG1177">
        <v>47.5176</v>
      </c>
      <c r="KH1177">
        <v>284.398</v>
      </c>
      <c r="KI1177">
        <v>26.2864</v>
      </c>
      <c r="KJ1177">
        <v>92.2809</v>
      </c>
      <c r="KK1177">
        <v>88.7645</v>
      </c>
    </row>
    <row r="1178" spans="1:297">
      <c r="A1178">
        <v>1162</v>
      </c>
      <c r="B1178">
        <v>1761428467</v>
      </c>
      <c r="C1178">
        <v>20286</v>
      </c>
      <c r="D1178" t="s">
        <v>2778</v>
      </c>
      <c r="E1178" t="s">
        <v>2779</v>
      </c>
      <c r="F1178">
        <v>5</v>
      </c>
      <c r="G1178" t="s">
        <v>2761</v>
      </c>
      <c r="H1178" t="s">
        <v>436</v>
      </c>
      <c r="I1178">
        <v>1761428458.84615</v>
      </c>
      <c r="J1178">
        <f>(K1178)/1000</f>
        <v>0</v>
      </c>
      <c r="K1178">
        <f>IF(DP1178, AN1178, AH1178)</f>
        <v>0</v>
      </c>
      <c r="L1178">
        <f>IF(DP1178, AI1178, AG1178)</f>
        <v>0</v>
      </c>
      <c r="M1178">
        <f>DR1178 - IF(AU1178&gt;1, L1178*DL1178*100.0/(AW1178), 0)</f>
        <v>0</v>
      </c>
      <c r="N1178">
        <f>((T1178-J1178/2)*M1178-L1178)/(T1178+J1178/2)</f>
        <v>0</v>
      </c>
      <c r="O1178">
        <f>N1178*(DY1178+DZ1178)/1000.0</f>
        <v>0</v>
      </c>
      <c r="P1178">
        <f>(DR1178 - IF(AU1178&gt;1, L1178*DL1178*100.0/(AW1178), 0))*(DY1178+DZ1178)/1000.0</f>
        <v>0</v>
      </c>
      <c r="Q1178">
        <f>2.0/((1/S1178-1/R1178)+SIGN(S1178)*SQRT((1/S1178-1/R1178)*(1/S1178-1/R1178) + 4*DM1178/((DM1178+1)*(DM1178+1))*(2*1/S1178*1/R1178-1/R1178*1/R1178)))</f>
        <v>0</v>
      </c>
      <c r="R1178">
        <f>IF(LEFT(DN1178,1)&lt;&gt;"0",IF(LEFT(DN1178,1)="1",3.0,DO1178),$D$5+$E$5*(EF1178*DY1178/($K$5*1000))+$F$5*(EF1178*DY1178/($K$5*1000))*MAX(MIN(DL1178,$J$5),$I$5)*MAX(MIN(DL1178,$J$5),$I$5)+$G$5*MAX(MIN(DL1178,$J$5),$I$5)*(EF1178*DY1178/($K$5*1000))+$H$5*(EF1178*DY1178/($K$5*1000))*(EF1178*DY1178/($K$5*1000)))</f>
        <v>0</v>
      </c>
      <c r="S1178">
        <f>J1178*(1000-(1000*0.61365*exp(17.502*W1178/(240.97+W1178))/(DY1178+DZ1178)+DT1178)/2)/(1000*0.61365*exp(17.502*W1178/(240.97+W1178))/(DY1178+DZ1178)-DT1178)</f>
        <v>0</v>
      </c>
      <c r="T1178">
        <f>1/((DM1178+1)/(Q1178/1.6)+1/(R1178/1.37)) + DM1178/((DM1178+1)/(Q1178/1.6) + DM1178/(R1178/1.37))</f>
        <v>0</v>
      </c>
      <c r="U1178">
        <f>(DH1178*DK1178)</f>
        <v>0</v>
      </c>
      <c r="V1178">
        <f>(EA1178+(U1178+2*0.95*5.67E-8*(((EA1178+$B$7)+273)^4-(EA1178+273)^4)-44100*J1178)/(1.84*29.3*R1178+8*0.95*5.67E-8*(EA1178+273)^3))</f>
        <v>0</v>
      </c>
      <c r="W1178">
        <f>($C$7*EB1178+$D$7*EC1178+$E$7*V1178)</f>
        <v>0</v>
      </c>
      <c r="X1178">
        <f>0.61365*exp(17.502*W1178/(240.97+W1178))</f>
        <v>0</v>
      </c>
      <c r="Y1178">
        <f>(Z1178/AA1178*100)</f>
        <v>0</v>
      </c>
      <c r="Z1178">
        <f>DT1178*(DY1178+DZ1178)/1000</f>
        <v>0</v>
      </c>
      <c r="AA1178">
        <f>0.61365*exp(17.502*EA1178/(240.97+EA1178))</f>
        <v>0</v>
      </c>
      <c r="AB1178">
        <f>(X1178-DT1178*(DY1178+DZ1178)/1000)</f>
        <v>0</v>
      </c>
      <c r="AC1178">
        <f>(-J1178*44100)</f>
        <v>0</v>
      </c>
      <c r="AD1178">
        <f>2*29.3*R1178*0.92*(EA1178-W1178)</f>
        <v>0</v>
      </c>
      <c r="AE1178">
        <f>2*0.95*5.67E-8*(((EA1178+$B$7)+273)^4-(W1178+273)^4)</f>
        <v>0</v>
      </c>
      <c r="AF1178">
        <f>U1178+AE1178+AC1178+AD1178</f>
        <v>0</v>
      </c>
      <c r="AG1178">
        <f>DX1178*AU1178*(DS1178-DR1178*(1000-AU1178*DU1178)/(1000-AU1178*DT1178))/(100*DL1178)</f>
        <v>0</v>
      </c>
      <c r="AH1178">
        <f>1000*DX1178*AU1178*(DT1178-DU1178)/(100*DL1178*(1000-AU1178*DT1178))</f>
        <v>0</v>
      </c>
      <c r="AI1178">
        <f>(AJ1178 - AK1178 - DY1178*1E3/(8.314*(EA1178+273.15)) * AM1178/DX1178 * AL1178) * DX1178/(100*DL1178) * (1000 - DU1178)/1000</f>
        <v>0</v>
      </c>
      <c r="AJ1178">
        <v>307.737410179887</v>
      </c>
      <c r="AK1178">
        <v>321.597133333333</v>
      </c>
      <c r="AL1178">
        <v>-3.27693727256426</v>
      </c>
      <c r="AM1178">
        <v>65.5308302883594</v>
      </c>
      <c r="AN1178">
        <f>(AP1178 - AO1178 + DY1178*1E3/(8.314*(EA1178+273.15)) * AR1178/DX1178 * AQ1178) * DX1178/(100*DL1178) * 1000/(1000 - AP1178)</f>
        <v>0</v>
      </c>
      <c r="AO1178">
        <v>24.7159873537897</v>
      </c>
      <c r="AP1178">
        <v>43.6093248484848</v>
      </c>
      <c r="AQ1178">
        <v>5.73667583820919e-05</v>
      </c>
      <c r="AR1178">
        <v>110.947681736838</v>
      </c>
      <c r="AS1178">
        <v>10</v>
      </c>
      <c r="AT1178">
        <v>2</v>
      </c>
      <c r="AU1178">
        <f>IF(AS1178*$H$13&gt;=AW1178,1.0,(AW1178/(AW1178-AS1178*$H$13)))</f>
        <v>0</v>
      </c>
      <c r="AV1178">
        <f>(AU1178-1)*100</f>
        <v>0</v>
      </c>
      <c r="AW1178">
        <f>MAX(0,($B$13+$C$13*EF1178)/(1+$D$13*EF1178)*DY1178/(EA1178+273)*$E$13)</f>
        <v>0</v>
      </c>
      <c r="AX1178" t="s">
        <v>437</v>
      </c>
      <c r="AY1178" t="s">
        <v>437</v>
      </c>
      <c r="AZ1178">
        <v>0</v>
      </c>
      <c r="BA1178">
        <v>0</v>
      </c>
      <c r="BB1178">
        <f>1-AZ1178/BA1178</f>
        <v>0</v>
      </c>
      <c r="BC1178">
        <v>0</v>
      </c>
      <c r="BD1178" t="s">
        <v>437</v>
      </c>
      <c r="BE1178" t="s">
        <v>437</v>
      </c>
      <c r="BF1178">
        <v>0</v>
      </c>
      <c r="BG1178">
        <v>0</v>
      </c>
      <c r="BH1178">
        <f>1-BF1178/BG1178</f>
        <v>0</v>
      </c>
      <c r="BI1178">
        <v>0.5</v>
      </c>
      <c r="BJ1178">
        <f>DI1178</f>
        <v>0</v>
      </c>
      <c r="BK1178">
        <f>L1178</f>
        <v>0</v>
      </c>
      <c r="BL1178">
        <f>BH1178*BI1178*BJ1178</f>
        <v>0</v>
      </c>
      <c r="BM1178">
        <f>(BK1178-BC1178)/BJ1178</f>
        <v>0</v>
      </c>
      <c r="BN1178">
        <f>(BA1178-BG1178)/BG1178</f>
        <v>0</v>
      </c>
      <c r="BO1178">
        <f>AZ1178/(BB1178+AZ1178/BG1178)</f>
        <v>0</v>
      </c>
      <c r="BP1178" t="s">
        <v>437</v>
      </c>
      <c r="BQ1178">
        <v>0</v>
      </c>
      <c r="BR1178">
        <f>IF(BQ1178&lt;&gt;0, BQ1178, BO1178)</f>
        <v>0</v>
      </c>
      <c r="BS1178">
        <f>1-BR1178/BG1178</f>
        <v>0</v>
      </c>
      <c r="BT1178">
        <f>(BG1178-BF1178)/(BG1178-BR1178)</f>
        <v>0</v>
      </c>
      <c r="BU1178">
        <f>(BA1178-BG1178)/(BA1178-BR1178)</f>
        <v>0</v>
      </c>
      <c r="BV1178">
        <f>(BG1178-BF1178)/(BG1178-AZ1178)</f>
        <v>0</v>
      </c>
      <c r="BW1178">
        <f>(BA1178-BG1178)/(BA1178-AZ1178)</f>
        <v>0</v>
      </c>
      <c r="BX1178">
        <f>(BT1178*BR1178/BF1178)</f>
        <v>0</v>
      </c>
      <c r="BY1178">
        <f>(1-BX1178)</f>
        <v>0</v>
      </c>
      <c r="DH1178">
        <f>$B$11*EG1178+$C$11*EH1178+$F$11*ES1178*(1-EV1178)</f>
        <v>0</v>
      </c>
      <c r="DI1178">
        <f>DH1178*DJ1178</f>
        <v>0</v>
      </c>
      <c r="DJ1178">
        <f>($B$11*$D$9+$C$11*$D$9+$F$11*((FF1178+EX1178)/MAX(FF1178+EX1178+FG1178, 0.1)*$I$9+FG1178/MAX(FF1178+EX1178+FG1178, 0.1)*$J$9))/($B$11+$C$11+$F$11)</f>
        <v>0</v>
      </c>
      <c r="DK1178">
        <f>($B$11*$K$9+$C$11*$K$9+$F$11*((FF1178+EX1178)/MAX(FF1178+EX1178+FG1178, 0.1)*$P$9+FG1178/MAX(FF1178+EX1178+FG1178, 0.1)*$Q$9))/($B$11+$C$11+$F$11)</f>
        <v>0</v>
      </c>
      <c r="DL1178">
        <v>6</v>
      </c>
      <c r="DM1178">
        <v>0.5</v>
      </c>
      <c r="DN1178" t="s">
        <v>438</v>
      </c>
      <c r="DO1178">
        <v>2</v>
      </c>
      <c r="DP1178" t="b">
        <v>1</v>
      </c>
      <c r="DQ1178">
        <v>1761428458.84615</v>
      </c>
      <c r="DR1178">
        <v>330.323538461538</v>
      </c>
      <c r="DS1178">
        <v>315.969615384615</v>
      </c>
      <c r="DT1178">
        <v>43.6115384615385</v>
      </c>
      <c r="DU1178">
        <v>24.7191384615385</v>
      </c>
      <c r="DV1178">
        <v>329.226076923077</v>
      </c>
      <c r="DW1178">
        <v>43.6556615384615</v>
      </c>
      <c r="DX1178">
        <v>500.020076923077</v>
      </c>
      <c r="DY1178">
        <v>90.1879538461539</v>
      </c>
      <c r="DZ1178">
        <v>0.0395923153846154</v>
      </c>
      <c r="EA1178">
        <v>51.2293076923077</v>
      </c>
      <c r="EB1178">
        <v>48.0410153846154</v>
      </c>
      <c r="EC1178">
        <v>999.9</v>
      </c>
      <c r="ED1178">
        <v>0</v>
      </c>
      <c r="EE1178">
        <v>0</v>
      </c>
      <c r="EF1178">
        <v>9998.35230769231</v>
      </c>
      <c r="EG1178">
        <v>0</v>
      </c>
      <c r="EH1178">
        <v>1222.24692307692</v>
      </c>
      <c r="EI1178">
        <v>14.3538153846154</v>
      </c>
      <c r="EJ1178">
        <v>345.386384615385</v>
      </c>
      <c r="EK1178">
        <v>323.978230769231</v>
      </c>
      <c r="EL1178">
        <v>18.8924153846154</v>
      </c>
      <c r="EM1178">
        <v>315.969615384615</v>
      </c>
      <c r="EN1178">
        <v>24.7191384615385</v>
      </c>
      <c r="EO1178">
        <v>3.93323538461538</v>
      </c>
      <c r="EP1178">
        <v>2.22936846153846</v>
      </c>
      <c r="EQ1178">
        <v>28.6158461538462</v>
      </c>
      <c r="ER1178">
        <v>19.1749230769231</v>
      </c>
      <c r="ES1178">
        <v>1199.98461538462</v>
      </c>
      <c r="ET1178">
        <v>0.967008384615385</v>
      </c>
      <c r="EU1178">
        <v>0.0329914384615385</v>
      </c>
      <c r="EV1178">
        <v>0</v>
      </c>
      <c r="EW1178">
        <v>901.051846153846</v>
      </c>
      <c r="EX1178">
        <v>5.00059</v>
      </c>
      <c r="EY1178">
        <v>11990.4153846154</v>
      </c>
      <c r="EZ1178">
        <v>10358.6153846154</v>
      </c>
      <c r="FA1178">
        <v>64.2929230769231</v>
      </c>
      <c r="FB1178">
        <v>65.4951538461538</v>
      </c>
      <c r="FC1178">
        <v>64.3024615384615</v>
      </c>
      <c r="FD1178">
        <v>65.2643076923077</v>
      </c>
      <c r="FE1178">
        <v>65.4854615384615</v>
      </c>
      <c r="FF1178">
        <v>1155.56</v>
      </c>
      <c r="FG1178">
        <v>39.42</v>
      </c>
      <c r="FH1178">
        <v>0</v>
      </c>
      <c r="FI1178">
        <v>1761428427.7</v>
      </c>
      <c r="FJ1178">
        <v>0</v>
      </c>
      <c r="FK1178">
        <v>900.809076923077</v>
      </c>
      <c r="FL1178">
        <v>-17.2054017020467</v>
      </c>
      <c r="FM1178">
        <v>-212.738461709052</v>
      </c>
      <c r="FN1178">
        <v>11988.0076923077</v>
      </c>
      <c r="FO1178">
        <v>15</v>
      </c>
      <c r="FP1178">
        <v>0</v>
      </c>
      <c r="FQ1178" t="s">
        <v>439</v>
      </c>
      <c r="FR1178">
        <v>0</v>
      </c>
      <c r="FS1178">
        <v>0</v>
      </c>
      <c r="FT1178">
        <v>0</v>
      </c>
      <c r="FU1178">
        <v>0</v>
      </c>
      <c r="FV1178">
        <v>0</v>
      </c>
      <c r="FW1178">
        <v>0</v>
      </c>
      <c r="FX1178">
        <v>0</v>
      </c>
      <c r="FY1178">
        <v>0</v>
      </c>
      <c r="FZ1178">
        <v>0</v>
      </c>
      <c r="GA1178">
        <v>0</v>
      </c>
      <c r="GB1178">
        <v>0</v>
      </c>
      <c r="GC1178">
        <v>14.0471238095238</v>
      </c>
      <c r="GD1178">
        <v>6.90469090909092</v>
      </c>
      <c r="GE1178">
        <v>0.858073785208287</v>
      </c>
      <c r="GF1178">
        <v>0</v>
      </c>
      <c r="GG1178">
        <v>901.810794117647</v>
      </c>
      <c r="GH1178">
        <v>-16.5779831854007</v>
      </c>
      <c r="GI1178">
        <v>1.63514717415341</v>
      </c>
      <c r="GJ1178">
        <v>-1</v>
      </c>
      <c r="GK1178">
        <v>18.8910476190476</v>
      </c>
      <c r="GL1178">
        <v>0.00589870129870858</v>
      </c>
      <c r="GM1178">
        <v>0.00496153001052627</v>
      </c>
      <c r="GN1178">
        <v>1</v>
      </c>
      <c r="GO1178">
        <v>1</v>
      </c>
      <c r="GP1178">
        <v>2</v>
      </c>
      <c r="GQ1178" t="s">
        <v>446</v>
      </c>
      <c r="GR1178">
        <v>3.12587</v>
      </c>
      <c r="GS1178">
        <v>2.71737</v>
      </c>
      <c r="GT1178">
        <v>0.0643574</v>
      </c>
      <c r="GU1178">
        <v>0.062114</v>
      </c>
      <c r="GV1178">
        <v>0.148212</v>
      </c>
      <c r="GW1178">
        <v>0.0991174</v>
      </c>
      <c r="GX1178">
        <v>33324.7</v>
      </c>
      <c r="GY1178">
        <v>35262.1</v>
      </c>
      <c r="GZ1178">
        <v>32371.7</v>
      </c>
      <c r="HA1178">
        <v>34189.5</v>
      </c>
      <c r="HB1178">
        <v>39559.7</v>
      </c>
      <c r="HC1178">
        <v>44443.2</v>
      </c>
      <c r="HD1178">
        <v>50934</v>
      </c>
      <c r="HE1178">
        <v>54872.7</v>
      </c>
      <c r="HF1178">
        <v>1.6444</v>
      </c>
      <c r="HG1178">
        <v>1.5007</v>
      </c>
      <c r="HH1178">
        <v>-0.13385</v>
      </c>
      <c r="HI1178">
        <v>0</v>
      </c>
      <c r="HJ1178">
        <v>50.1599</v>
      </c>
      <c r="HK1178">
        <v>999.9</v>
      </c>
      <c r="HL1178">
        <v>54.731</v>
      </c>
      <c r="HM1178">
        <v>30.212</v>
      </c>
      <c r="HN1178">
        <v>26.1707</v>
      </c>
      <c r="HO1178">
        <v>60.3672</v>
      </c>
      <c r="HP1178">
        <v>40.4928</v>
      </c>
      <c r="HQ1178">
        <v>1</v>
      </c>
      <c r="HR1178">
        <v>2.69414</v>
      </c>
      <c r="HS1178">
        <v>2.8834</v>
      </c>
      <c r="HT1178">
        <v>20.0885</v>
      </c>
      <c r="HU1178">
        <v>5.18509</v>
      </c>
      <c r="HV1178">
        <v>12.0159</v>
      </c>
      <c r="HW1178">
        <v>4.96705</v>
      </c>
      <c r="HX1178">
        <v>3.29598</v>
      </c>
      <c r="HY1178">
        <v>9999</v>
      </c>
      <c r="HZ1178">
        <v>9999</v>
      </c>
      <c r="IA1178">
        <v>999.9</v>
      </c>
      <c r="IB1178">
        <v>9999</v>
      </c>
      <c r="IC1178">
        <v>1.86324</v>
      </c>
      <c r="ID1178">
        <v>1.86809</v>
      </c>
      <c r="IE1178">
        <v>1.86783</v>
      </c>
      <c r="IF1178">
        <v>1.86905</v>
      </c>
      <c r="IG1178">
        <v>1.86981</v>
      </c>
      <c r="IH1178">
        <v>1.86587</v>
      </c>
      <c r="II1178">
        <v>1.86691</v>
      </c>
      <c r="IJ1178">
        <v>1.86836</v>
      </c>
      <c r="IK1178">
        <v>5</v>
      </c>
      <c r="IL1178">
        <v>0</v>
      </c>
      <c r="IM1178">
        <v>0</v>
      </c>
      <c r="IN1178">
        <v>0</v>
      </c>
      <c r="IO1178" t="s">
        <v>441</v>
      </c>
      <c r="IP1178" t="s">
        <v>442</v>
      </c>
      <c r="IQ1178" t="s">
        <v>443</v>
      </c>
      <c r="IR1178" t="s">
        <v>443</v>
      </c>
      <c r="IS1178" t="s">
        <v>443</v>
      </c>
      <c r="IT1178" t="s">
        <v>443</v>
      </c>
      <c r="IU1178">
        <v>0</v>
      </c>
      <c r="IV1178">
        <v>100</v>
      </c>
      <c r="IW1178">
        <v>100</v>
      </c>
      <c r="IX1178">
        <v>1.098</v>
      </c>
      <c r="IY1178">
        <v>-0.0442</v>
      </c>
      <c r="IZ1178">
        <v>1.09748391826392</v>
      </c>
      <c r="JA1178">
        <v>0</v>
      </c>
      <c r="JB1178">
        <v>0</v>
      </c>
      <c r="JC1178">
        <v>0</v>
      </c>
      <c r="JD1178">
        <v>-0.0441141096964596</v>
      </c>
      <c r="JE1178">
        <v>0</v>
      </c>
      <c r="JF1178">
        <v>0</v>
      </c>
      <c r="JG1178">
        <v>0</v>
      </c>
      <c r="JH1178">
        <v>5</v>
      </c>
      <c r="JI1178">
        <v>2273</v>
      </c>
      <c r="JJ1178">
        <v>1</v>
      </c>
      <c r="JK1178">
        <v>24</v>
      </c>
      <c r="JL1178">
        <v>29357141.1</v>
      </c>
      <c r="JM1178">
        <v>29357141.1</v>
      </c>
      <c r="JN1178">
        <v>0.734863</v>
      </c>
      <c r="JO1178">
        <v>2.63916</v>
      </c>
      <c r="JP1178">
        <v>1.54785</v>
      </c>
      <c r="JQ1178">
        <v>2.31445</v>
      </c>
      <c r="JR1178">
        <v>1.64673</v>
      </c>
      <c r="JS1178">
        <v>2.22778</v>
      </c>
      <c r="JT1178">
        <v>34.0545</v>
      </c>
      <c r="JU1178">
        <v>24.1751</v>
      </c>
      <c r="JV1178">
        <v>18</v>
      </c>
      <c r="JW1178">
        <v>482.48</v>
      </c>
      <c r="JX1178">
        <v>378.516</v>
      </c>
      <c r="JY1178">
        <v>47.5351</v>
      </c>
      <c r="JZ1178">
        <v>57.0531</v>
      </c>
      <c r="KA1178">
        <v>30.0014</v>
      </c>
      <c r="KB1178">
        <v>56.3551</v>
      </c>
      <c r="KC1178">
        <v>56.1479</v>
      </c>
      <c r="KD1178">
        <v>14.5601</v>
      </c>
      <c r="KE1178">
        <v>0</v>
      </c>
      <c r="KF1178">
        <v>100</v>
      </c>
      <c r="KG1178">
        <v>47.4771</v>
      </c>
      <c r="KH1178">
        <v>263.937</v>
      </c>
      <c r="KI1178">
        <v>26.2864</v>
      </c>
      <c r="KJ1178">
        <v>92.2788</v>
      </c>
      <c r="KK1178">
        <v>88.7622</v>
      </c>
    </row>
    <row r="1179" spans="1:297">
      <c r="A1179">
        <v>1163</v>
      </c>
      <c r="B1179">
        <v>1761428472</v>
      </c>
      <c r="C1179">
        <v>20291</v>
      </c>
      <c r="D1179" t="s">
        <v>2780</v>
      </c>
      <c r="E1179" t="s">
        <v>2781</v>
      </c>
      <c r="F1179">
        <v>5</v>
      </c>
      <c r="G1179" t="s">
        <v>2761</v>
      </c>
      <c r="H1179" t="s">
        <v>436</v>
      </c>
      <c r="I1179">
        <v>1761428463.84615</v>
      </c>
      <c r="J1179">
        <f>(K1179)/1000</f>
        <v>0</v>
      </c>
      <c r="K1179">
        <f>IF(DP1179, AN1179, AH1179)</f>
        <v>0</v>
      </c>
      <c r="L1179">
        <f>IF(DP1179, AI1179, AG1179)</f>
        <v>0</v>
      </c>
      <c r="M1179">
        <f>DR1179 - IF(AU1179&gt;1, L1179*DL1179*100.0/(AW1179), 0)</f>
        <v>0</v>
      </c>
      <c r="N1179">
        <f>((T1179-J1179/2)*M1179-L1179)/(T1179+J1179/2)</f>
        <v>0</v>
      </c>
      <c r="O1179">
        <f>N1179*(DY1179+DZ1179)/1000.0</f>
        <v>0</v>
      </c>
      <c r="P1179">
        <f>(DR1179 - IF(AU1179&gt;1, L1179*DL1179*100.0/(AW1179), 0))*(DY1179+DZ1179)/1000.0</f>
        <v>0</v>
      </c>
      <c r="Q1179">
        <f>2.0/((1/S1179-1/R1179)+SIGN(S1179)*SQRT((1/S1179-1/R1179)*(1/S1179-1/R1179) + 4*DM1179/((DM1179+1)*(DM1179+1))*(2*1/S1179*1/R1179-1/R1179*1/R1179)))</f>
        <v>0</v>
      </c>
      <c r="R1179">
        <f>IF(LEFT(DN1179,1)&lt;&gt;"0",IF(LEFT(DN1179,1)="1",3.0,DO1179),$D$5+$E$5*(EF1179*DY1179/($K$5*1000))+$F$5*(EF1179*DY1179/($K$5*1000))*MAX(MIN(DL1179,$J$5),$I$5)*MAX(MIN(DL1179,$J$5),$I$5)+$G$5*MAX(MIN(DL1179,$J$5),$I$5)*(EF1179*DY1179/($K$5*1000))+$H$5*(EF1179*DY1179/($K$5*1000))*(EF1179*DY1179/($K$5*1000)))</f>
        <v>0</v>
      </c>
      <c r="S1179">
        <f>J1179*(1000-(1000*0.61365*exp(17.502*W1179/(240.97+W1179))/(DY1179+DZ1179)+DT1179)/2)/(1000*0.61365*exp(17.502*W1179/(240.97+W1179))/(DY1179+DZ1179)-DT1179)</f>
        <v>0</v>
      </c>
      <c r="T1179">
        <f>1/((DM1179+1)/(Q1179/1.6)+1/(R1179/1.37)) + DM1179/((DM1179+1)/(Q1179/1.6) + DM1179/(R1179/1.37))</f>
        <v>0</v>
      </c>
      <c r="U1179">
        <f>(DH1179*DK1179)</f>
        <v>0</v>
      </c>
      <c r="V1179">
        <f>(EA1179+(U1179+2*0.95*5.67E-8*(((EA1179+$B$7)+273)^4-(EA1179+273)^4)-44100*J1179)/(1.84*29.3*R1179+8*0.95*5.67E-8*(EA1179+273)^3))</f>
        <v>0</v>
      </c>
      <c r="W1179">
        <f>($C$7*EB1179+$D$7*EC1179+$E$7*V1179)</f>
        <v>0</v>
      </c>
      <c r="X1179">
        <f>0.61365*exp(17.502*W1179/(240.97+W1179))</f>
        <v>0</v>
      </c>
      <c r="Y1179">
        <f>(Z1179/AA1179*100)</f>
        <v>0</v>
      </c>
      <c r="Z1179">
        <f>DT1179*(DY1179+DZ1179)/1000</f>
        <v>0</v>
      </c>
      <c r="AA1179">
        <f>0.61365*exp(17.502*EA1179/(240.97+EA1179))</f>
        <v>0</v>
      </c>
      <c r="AB1179">
        <f>(X1179-DT1179*(DY1179+DZ1179)/1000)</f>
        <v>0</v>
      </c>
      <c r="AC1179">
        <f>(-J1179*44100)</f>
        <v>0</v>
      </c>
      <c r="AD1179">
        <f>2*29.3*R1179*0.92*(EA1179-W1179)</f>
        <v>0</v>
      </c>
      <c r="AE1179">
        <f>2*0.95*5.67E-8*(((EA1179+$B$7)+273)^4-(W1179+273)^4)</f>
        <v>0</v>
      </c>
      <c r="AF1179">
        <f>U1179+AE1179+AC1179+AD1179</f>
        <v>0</v>
      </c>
      <c r="AG1179">
        <f>DX1179*AU1179*(DS1179-DR1179*(1000-AU1179*DU1179)/(1000-AU1179*DT1179))/(100*DL1179)</f>
        <v>0</v>
      </c>
      <c r="AH1179">
        <f>1000*DX1179*AU1179*(DT1179-DU1179)/(100*DL1179*(1000-AU1179*DT1179))</f>
        <v>0</v>
      </c>
      <c r="AI1179">
        <f>(AJ1179 - AK1179 - DY1179*1E3/(8.314*(EA1179+273.15)) * AM1179/DX1179 * AL1179) * DX1179/(100*DL1179) * (1000 - DU1179)/1000</f>
        <v>0</v>
      </c>
      <c r="AJ1179">
        <v>292.368365416597</v>
      </c>
      <c r="AK1179">
        <v>306.075496969697</v>
      </c>
      <c r="AL1179">
        <v>-3.09211679494194</v>
      </c>
      <c r="AM1179">
        <v>65.5308302883594</v>
      </c>
      <c r="AN1179">
        <f>(AP1179 - AO1179 + DY1179*1E3/(8.314*(EA1179+273.15)) * AR1179/DX1179 * AQ1179) * DX1179/(100*DL1179) * 1000/(1000 - AP1179)</f>
        <v>0</v>
      </c>
      <c r="AO1179">
        <v>24.7139099932328</v>
      </c>
      <c r="AP1179">
        <v>43.6042581818182</v>
      </c>
      <c r="AQ1179">
        <v>-4.38309092305527e-05</v>
      </c>
      <c r="AR1179">
        <v>110.947681736838</v>
      </c>
      <c r="AS1179">
        <v>10</v>
      </c>
      <c r="AT1179">
        <v>2</v>
      </c>
      <c r="AU1179">
        <f>IF(AS1179*$H$13&gt;=AW1179,1.0,(AW1179/(AW1179-AS1179*$H$13)))</f>
        <v>0</v>
      </c>
      <c r="AV1179">
        <f>(AU1179-1)*100</f>
        <v>0</v>
      </c>
      <c r="AW1179">
        <f>MAX(0,($B$13+$C$13*EF1179)/(1+$D$13*EF1179)*DY1179/(EA1179+273)*$E$13)</f>
        <v>0</v>
      </c>
      <c r="AX1179" t="s">
        <v>437</v>
      </c>
      <c r="AY1179" t="s">
        <v>437</v>
      </c>
      <c r="AZ1179">
        <v>0</v>
      </c>
      <c r="BA1179">
        <v>0</v>
      </c>
      <c r="BB1179">
        <f>1-AZ1179/BA1179</f>
        <v>0</v>
      </c>
      <c r="BC1179">
        <v>0</v>
      </c>
      <c r="BD1179" t="s">
        <v>437</v>
      </c>
      <c r="BE1179" t="s">
        <v>437</v>
      </c>
      <c r="BF1179">
        <v>0</v>
      </c>
      <c r="BG1179">
        <v>0</v>
      </c>
      <c r="BH1179">
        <f>1-BF1179/BG1179</f>
        <v>0</v>
      </c>
      <c r="BI1179">
        <v>0.5</v>
      </c>
      <c r="BJ1179">
        <f>DI1179</f>
        <v>0</v>
      </c>
      <c r="BK1179">
        <f>L1179</f>
        <v>0</v>
      </c>
      <c r="BL1179">
        <f>BH1179*BI1179*BJ1179</f>
        <v>0</v>
      </c>
      <c r="BM1179">
        <f>(BK1179-BC1179)/BJ1179</f>
        <v>0</v>
      </c>
      <c r="BN1179">
        <f>(BA1179-BG1179)/BG1179</f>
        <v>0</v>
      </c>
      <c r="BO1179">
        <f>AZ1179/(BB1179+AZ1179/BG1179)</f>
        <v>0</v>
      </c>
      <c r="BP1179" t="s">
        <v>437</v>
      </c>
      <c r="BQ1179">
        <v>0</v>
      </c>
      <c r="BR1179">
        <f>IF(BQ1179&lt;&gt;0, BQ1179, BO1179)</f>
        <v>0</v>
      </c>
      <c r="BS1179">
        <f>1-BR1179/BG1179</f>
        <v>0</v>
      </c>
      <c r="BT1179">
        <f>(BG1179-BF1179)/(BG1179-BR1179)</f>
        <v>0</v>
      </c>
      <c r="BU1179">
        <f>(BA1179-BG1179)/(BA1179-BR1179)</f>
        <v>0</v>
      </c>
      <c r="BV1179">
        <f>(BG1179-BF1179)/(BG1179-AZ1179)</f>
        <v>0</v>
      </c>
      <c r="BW1179">
        <f>(BA1179-BG1179)/(BA1179-AZ1179)</f>
        <v>0</v>
      </c>
      <c r="BX1179">
        <f>(BT1179*BR1179/BF1179)</f>
        <v>0</v>
      </c>
      <c r="BY1179">
        <f>(1-BX1179)</f>
        <v>0</v>
      </c>
      <c r="DH1179">
        <f>$B$11*EG1179+$C$11*EH1179+$F$11*ES1179*(1-EV1179)</f>
        <v>0</v>
      </c>
      <c r="DI1179">
        <f>DH1179*DJ1179</f>
        <v>0</v>
      </c>
      <c r="DJ1179">
        <f>($B$11*$D$9+$C$11*$D$9+$F$11*((FF1179+EX1179)/MAX(FF1179+EX1179+FG1179, 0.1)*$I$9+FG1179/MAX(FF1179+EX1179+FG1179, 0.1)*$J$9))/($B$11+$C$11+$F$11)</f>
        <v>0</v>
      </c>
      <c r="DK1179">
        <f>($B$11*$K$9+$C$11*$K$9+$F$11*((FF1179+EX1179)/MAX(FF1179+EX1179+FG1179, 0.1)*$P$9+FG1179/MAX(FF1179+EX1179+FG1179, 0.1)*$Q$9))/($B$11+$C$11+$F$11)</f>
        <v>0</v>
      </c>
      <c r="DL1179">
        <v>6</v>
      </c>
      <c r="DM1179">
        <v>0.5</v>
      </c>
      <c r="DN1179" t="s">
        <v>438</v>
      </c>
      <c r="DO1179">
        <v>2</v>
      </c>
      <c r="DP1179" t="b">
        <v>1</v>
      </c>
      <c r="DQ1179">
        <v>1761428463.84615</v>
      </c>
      <c r="DR1179">
        <v>314.622307692308</v>
      </c>
      <c r="DS1179">
        <v>299.888538461538</v>
      </c>
      <c r="DT1179">
        <v>43.6089769230769</v>
      </c>
      <c r="DU1179">
        <v>24.7170538461538</v>
      </c>
      <c r="DV1179">
        <v>313.524846153846</v>
      </c>
      <c r="DW1179">
        <v>43.6531</v>
      </c>
      <c r="DX1179">
        <v>499.995923076923</v>
      </c>
      <c r="DY1179">
        <v>90.1875846153846</v>
      </c>
      <c r="DZ1179">
        <v>0.0397127692307692</v>
      </c>
      <c r="EA1179">
        <v>51.2292923076923</v>
      </c>
      <c r="EB1179">
        <v>48.0450076923077</v>
      </c>
      <c r="EC1179">
        <v>999.9</v>
      </c>
      <c r="ED1179">
        <v>0</v>
      </c>
      <c r="EE1179">
        <v>0</v>
      </c>
      <c r="EF1179">
        <v>9989.69846153846</v>
      </c>
      <c r="EG1179">
        <v>0</v>
      </c>
      <c r="EH1179">
        <v>1222.22769230769</v>
      </c>
      <c r="EI1179">
        <v>14.7336923076923</v>
      </c>
      <c r="EJ1179">
        <v>328.968384615385</v>
      </c>
      <c r="EK1179">
        <v>307.488846153846</v>
      </c>
      <c r="EL1179">
        <v>18.8919461538462</v>
      </c>
      <c r="EM1179">
        <v>299.888538461538</v>
      </c>
      <c r="EN1179">
        <v>24.7170538461538</v>
      </c>
      <c r="EO1179">
        <v>3.93298769230769</v>
      </c>
      <c r="EP1179">
        <v>2.22917076923077</v>
      </c>
      <c r="EQ1179">
        <v>28.6147615384615</v>
      </c>
      <c r="ER1179">
        <v>19.1735</v>
      </c>
      <c r="ES1179">
        <v>1199.97846153846</v>
      </c>
      <c r="ET1179">
        <v>0.967008384615385</v>
      </c>
      <c r="EU1179">
        <v>0.0329914384615385</v>
      </c>
      <c r="EV1179">
        <v>0</v>
      </c>
      <c r="EW1179">
        <v>899.541846153846</v>
      </c>
      <c r="EX1179">
        <v>5.00059</v>
      </c>
      <c r="EY1179">
        <v>11972.3</v>
      </c>
      <c r="EZ1179">
        <v>10358.5769230769</v>
      </c>
      <c r="FA1179">
        <v>64.3024615384615</v>
      </c>
      <c r="FB1179">
        <v>65.5</v>
      </c>
      <c r="FC1179">
        <v>64.3072307692308</v>
      </c>
      <c r="FD1179">
        <v>65.2833846153846</v>
      </c>
      <c r="FE1179">
        <v>65.5</v>
      </c>
      <c r="FF1179">
        <v>1155.55692307692</v>
      </c>
      <c r="FG1179">
        <v>39.42</v>
      </c>
      <c r="FH1179">
        <v>0</v>
      </c>
      <c r="FI1179">
        <v>1761428432.5</v>
      </c>
      <c r="FJ1179">
        <v>0</v>
      </c>
      <c r="FK1179">
        <v>899.392730769231</v>
      </c>
      <c r="FL1179">
        <v>-18.0975384186209</v>
      </c>
      <c r="FM1179">
        <v>-219.381196287223</v>
      </c>
      <c r="FN1179">
        <v>11970.7653846154</v>
      </c>
      <c r="FO1179">
        <v>15</v>
      </c>
      <c r="FP1179">
        <v>0</v>
      </c>
      <c r="FQ1179" t="s">
        <v>439</v>
      </c>
      <c r="FR1179">
        <v>0</v>
      </c>
      <c r="FS1179">
        <v>0</v>
      </c>
      <c r="FT1179">
        <v>0</v>
      </c>
      <c r="FU1179">
        <v>0</v>
      </c>
      <c r="FV1179">
        <v>0</v>
      </c>
      <c r="FW1179">
        <v>0</v>
      </c>
      <c r="FX1179">
        <v>0</v>
      </c>
      <c r="FY1179">
        <v>0</v>
      </c>
      <c r="FZ1179">
        <v>0</v>
      </c>
      <c r="GA1179">
        <v>0</v>
      </c>
      <c r="GB1179">
        <v>0</v>
      </c>
      <c r="GC1179">
        <v>14.471765</v>
      </c>
      <c r="GD1179">
        <v>2.96308421052633</v>
      </c>
      <c r="GE1179">
        <v>0.643808109823882</v>
      </c>
      <c r="GF1179">
        <v>0</v>
      </c>
      <c r="GG1179">
        <v>900.263970588235</v>
      </c>
      <c r="GH1179">
        <v>-17.790236798799</v>
      </c>
      <c r="GI1179">
        <v>1.75359225398967</v>
      </c>
      <c r="GJ1179">
        <v>-1</v>
      </c>
      <c r="GK1179">
        <v>18.892415</v>
      </c>
      <c r="GL1179">
        <v>-0.0124917293232985</v>
      </c>
      <c r="GM1179">
        <v>0.00456905624828596</v>
      </c>
      <c r="GN1179">
        <v>1</v>
      </c>
      <c r="GO1179">
        <v>1</v>
      </c>
      <c r="GP1179">
        <v>2</v>
      </c>
      <c r="GQ1179" t="s">
        <v>446</v>
      </c>
      <c r="GR1179">
        <v>3.12583</v>
      </c>
      <c r="GS1179">
        <v>2.71771</v>
      </c>
      <c r="GT1179">
        <v>0.0616769</v>
      </c>
      <c r="GU1179">
        <v>0.0591401</v>
      </c>
      <c r="GV1179">
        <v>0.148207</v>
      </c>
      <c r="GW1179">
        <v>0.0991091</v>
      </c>
      <c r="GX1179">
        <v>33419.3</v>
      </c>
      <c r="GY1179">
        <v>35372.8</v>
      </c>
      <c r="GZ1179">
        <v>32370.9</v>
      </c>
      <c r="HA1179">
        <v>34188.7</v>
      </c>
      <c r="HB1179">
        <v>39558.4</v>
      </c>
      <c r="HC1179">
        <v>44442.1</v>
      </c>
      <c r="HD1179">
        <v>50932.4</v>
      </c>
      <c r="HE1179">
        <v>54871.4</v>
      </c>
      <c r="HF1179">
        <v>1.64433</v>
      </c>
      <c r="HG1179">
        <v>1.5006</v>
      </c>
      <c r="HH1179">
        <v>-0.134066</v>
      </c>
      <c r="HI1179">
        <v>0</v>
      </c>
      <c r="HJ1179">
        <v>50.1732</v>
      </c>
      <c r="HK1179">
        <v>999.9</v>
      </c>
      <c r="HL1179">
        <v>54.731</v>
      </c>
      <c r="HM1179">
        <v>30.212</v>
      </c>
      <c r="HN1179">
        <v>26.1723</v>
      </c>
      <c r="HO1179">
        <v>60.1972</v>
      </c>
      <c r="HP1179">
        <v>40.4728</v>
      </c>
      <c r="HQ1179">
        <v>1</v>
      </c>
      <c r="HR1179">
        <v>2.69556</v>
      </c>
      <c r="HS1179">
        <v>2.91743</v>
      </c>
      <c r="HT1179">
        <v>20.0879</v>
      </c>
      <c r="HU1179">
        <v>5.18569</v>
      </c>
      <c r="HV1179">
        <v>12.0159</v>
      </c>
      <c r="HW1179">
        <v>4.96705</v>
      </c>
      <c r="HX1179">
        <v>3.296</v>
      </c>
      <c r="HY1179">
        <v>9999</v>
      </c>
      <c r="HZ1179">
        <v>9999</v>
      </c>
      <c r="IA1179">
        <v>999.9</v>
      </c>
      <c r="IB1179">
        <v>9999</v>
      </c>
      <c r="IC1179">
        <v>1.86325</v>
      </c>
      <c r="ID1179">
        <v>1.86809</v>
      </c>
      <c r="IE1179">
        <v>1.86783</v>
      </c>
      <c r="IF1179">
        <v>1.86905</v>
      </c>
      <c r="IG1179">
        <v>1.86981</v>
      </c>
      <c r="IH1179">
        <v>1.86587</v>
      </c>
      <c r="II1179">
        <v>1.86694</v>
      </c>
      <c r="IJ1179">
        <v>1.86839</v>
      </c>
      <c r="IK1179">
        <v>5</v>
      </c>
      <c r="IL1179">
        <v>0</v>
      </c>
      <c r="IM1179">
        <v>0</v>
      </c>
      <c r="IN1179">
        <v>0</v>
      </c>
      <c r="IO1179" t="s">
        <v>441</v>
      </c>
      <c r="IP1179" t="s">
        <v>442</v>
      </c>
      <c r="IQ1179" t="s">
        <v>443</v>
      </c>
      <c r="IR1179" t="s">
        <v>443</v>
      </c>
      <c r="IS1179" t="s">
        <v>443</v>
      </c>
      <c r="IT1179" t="s">
        <v>443</v>
      </c>
      <c r="IU1179">
        <v>0</v>
      </c>
      <c r="IV1179">
        <v>100</v>
      </c>
      <c r="IW1179">
        <v>100</v>
      </c>
      <c r="IX1179">
        <v>1.098</v>
      </c>
      <c r="IY1179">
        <v>-0.0441</v>
      </c>
      <c r="IZ1179">
        <v>1.09748391826392</v>
      </c>
      <c r="JA1179">
        <v>0</v>
      </c>
      <c r="JB1179">
        <v>0</v>
      </c>
      <c r="JC1179">
        <v>0</v>
      </c>
      <c r="JD1179">
        <v>-0.0441141096964596</v>
      </c>
      <c r="JE1179">
        <v>0</v>
      </c>
      <c r="JF1179">
        <v>0</v>
      </c>
      <c r="JG1179">
        <v>0</v>
      </c>
      <c r="JH1179">
        <v>5</v>
      </c>
      <c r="JI1179">
        <v>2273</v>
      </c>
      <c r="JJ1179">
        <v>1</v>
      </c>
      <c r="JK1179">
        <v>24</v>
      </c>
      <c r="JL1179">
        <v>29357141.2</v>
      </c>
      <c r="JM1179">
        <v>29357141.2</v>
      </c>
      <c r="JN1179">
        <v>0.699463</v>
      </c>
      <c r="JO1179">
        <v>2.63184</v>
      </c>
      <c r="JP1179">
        <v>1.54785</v>
      </c>
      <c r="JQ1179">
        <v>2.31567</v>
      </c>
      <c r="JR1179">
        <v>1.64673</v>
      </c>
      <c r="JS1179">
        <v>2.3938</v>
      </c>
      <c r="JT1179">
        <v>34.0545</v>
      </c>
      <c r="JU1179">
        <v>24.1838</v>
      </c>
      <c r="JV1179">
        <v>18</v>
      </c>
      <c r="JW1179">
        <v>482.441</v>
      </c>
      <c r="JX1179">
        <v>378.48</v>
      </c>
      <c r="JY1179">
        <v>47.4873</v>
      </c>
      <c r="JZ1179">
        <v>57.0573</v>
      </c>
      <c r="KA1179">
        <v>30.0014</v>
      </c>
      <c r="KB1179">
        <v>56.3584</v>
      </c>
      <c r="KC1179">
        <v>56.1545</v>
      </c>
      <c r="KD1179">
        <v>13.896</v>
      </c>
      <c r="KE1179">
        <v>0</v>
      </c>
      <c r="KF1179">
        <v>100</v>
      </c>
      <c r="KG1179">
        <v>47.4246</v>
      </c>
      <c r="KH1179">
        <v>250.334</v>
      </c>
      <c r="KI1179">
        <v>26.2864</v>
      </c>
      <c r="KJ1179">
        <v>92.2763</v>
      </c>
      <c r="KK1179">
        <v>88.76</v>
      </c>
    </row>
    <row r="1180" spans="1:297">
      <c r="A1180">
        <v>1164</v>
      </c>
      <c r="B1180">
        <v>1761428477</v>
      </c>
      <c r="C1180">
        <v>20296</v>
      </c>
      <c r="D1180" t="s">
        <v>2782</v>
      </c>
      <c r="E1180" t="s">
        <v>2783</v>
      </c>
      <c r="F1180">
        <v>5</v>
      </c>
      <c r="G1180" t="s">
        <v>2761</v>
      </c>
      <c r="H1180" t="s">
        <v>436</v>
      </c>
      <c r="I1180">
        <v>1761428468.84615</v>
      </c>
      <c r="J1180">
        <f>(K1180)/1000</f>
        <v>0</v>
      </c>
      <c r="K1180">
        <f>IF(DP1180, AN1180, AH1180)</f>
        <v>0</v>
      </c>
      <c r="L1180">
        <f>IF(DP1180, AI1180, AG1180)</f>
        <v>0</v>
      </c>
      <c r="M1180">
        <f>DR1180 - IF(AU1180&gt;1, L1180*DL1180*100.0/(AW1180), 0)</f>
        <v>0</v>
      </c>
      <c r="N1180">
        <f>((T1180-J1180/2)*M1180-L1180)/(T1180+J1180/2)</f>
        <v>0</v>
      </c>
      <c r="O1180">
        <f>N1180*(DY1180+DZ1180)/1000.0</f>
        <v>0</v>
      </c>
      <c r="P1180">
        <f>(DR1180 - IF(AU1180&gt;1, L1180*DL1180*100.0/(AW1180), 0))*(DY1180+DZ1180)/1000.0</f>
        <v>0</v>
      </c>
      <c r="Q1180">
        <f>2.0/((1/S1180-1/R1180)+SIGN(S1180)*SQRT((1/S1180-1/R1180)*(1/S1180-1/R1180) + 4*DM1180/((DM1180+1)*(DM1180+1))*(2*1/S1180*1/R1180-1/R1180*1/R1180)))</f>
        <v>0</v>
      </c>
      <c r="R1180">
        <f>IF(LEFT(DN1180,1)&lt;&gt;"0",IF(LEFT(DN1180,1)="1",3.0,DO1180),$D$5+$E$5*(EF1180*DY1180/($K$5*1000))+$F$5*(EF1180*DY1180/($K$5*1000))*MAX(MIN(DL1180,$J$5),$I$5)*MAX(MIN(DL1180,$J$5),$I$5)+$G$5*MAX(MIN(DL1180,$J$5),$I$5)*(EF1180*DY1180/($K$5*1000))+$H$5*(EF1180*DY1180/($K$5*1000))*(EF1180*DY1180/($K$5*1000)))</f>
        <v>0</v>
      </c>
      <c r="S1180">
        <f>J1180*(1000-(1000*0.61365*exp(17.502*W1180/(240.97+W1180))/(DY1180+DZ1180)+DT1180)/2)/(1000*0.61365*exp(17.502*W1180/(240.97+W1180))/(DY1180+DZ1180)-DT1180)</f>
        <v>0</v>
      </c>
      <c r="T1180">
        <f>1/((DM1180+1)/(Q1180/1.6)+1/(R1180/1.37)) + DM1180/((DM1180+1)/(Q1180/1.6) + DM1180/(R1180/1.37))</f>
        <v>0</v>
      </c>
      <c r="U1180">
        <f>(DH1180*DK1180)</f>
        <v>0</v>
      </c>
      <c r="V1180">
        <f>(EA1180+(U1180+2*0.95*5.67E-8*(((EA1180+$B$7)+273)^4-(EA1180+273)^4)-44100*J1180)/(1.84*29.3*R1180+8*0.95*5.67E-8*(EA1180+273)^3))</f>
        <v>0</v>
      </c>
      <c r="W1180">
        <f>($C$7*EB1180+$D$7*EC1180+$E$7*V1180)</f>
        <v>0</v>
      </c>
      <c r="X1180">
        <f>0.61365*exp(17.502*W1180/(240.97+W1180))</f>
        <v>0</v>
      </c>
      <c r="Y1180">
        <f>(Z1180/AA1180*100)</f>
        <v>0</v>
      </c>
      <c r="Z1180">
        <f>DT1180*(DY1180+DZ1180)/1000</f>
        <v>0</v>
      </c>
      <c r="AA1180">
        <f>0.61365*exp(17.502*EA1180/(240.97+EA1180))</f>
        <v>0</v>
      </c>
      <c r="AB1180">
        <f>(X1180-DT1180*(DY1180+DZ1180)/1000)</f>
        <v>0</v>
      </c>
      <c r="AC1180">
        <f>(-J1180*44100)</f>
        <v>0</v>
      </c>
      <c r="AD1180">
        <f>2*29.3*R1180*0.92*(EA1180-W1180)</f>
        <v>0</v>
      </c>
      <c r="AE1180">
        <f>2*0.95*5.67E-8*(((EA1180+$B$7)+273)^4-(W1180+273)^4)</f>
        <v>0</v>
      </c>
      <c r="AF1180">
        <f>U1180+AE1180+AC1180+AD1180</f>
        <v>0</v>
      </c>
      <c r="AG1180">
        <f>DX1180*AU1180*(DS1180-DR1180*(1000-AU1180*DU1180)/(1000-AU1180*DT1180))/(100*DL1180)</f>
        <v>0</v>
      </c>
      <c r="AH1180">
        <f>1000*DX1180*AU1180*(DT1180-DU1180)/(100*DL1180*(1000-AU1180*DT1180))</f>
        <v>0</v>
      </c>
      <c r="AI1180">
        <f>(AJ1180 - AK1180 - DY1180*1E3/(8.314*(EA1180+273.15)) * AM1180/DX1180 * AL1180) * DX1180/(100*DL1180) * (1000 - DU1180)/1000</f>
        <v>0</v>
      </c>
      <c r="AJ1180">
        <v>275.351546798509</v>
      </c>
      <c r="AK1180">
        <v>289.699393939394</v>
      </c>
      <c r="AL1180">
        <v>-3.27886164747446</v>
      </c>
      <c r="AM1180">
        <v>65.5308302883594</v>
      </c>
      <c r="AN1180">
        <f>(AP1180 - AO1180 + DY1180*1E3/(8.314*(EA1180+273.15)) * AR1180/DX1180 * AQ1180) * DX1180/(100*DL1180) * 1000/(1000 - AP1180)</f>
        <v>0</v>
      </c>
      <c r="AO1180">
        <v>24.7090660911436</v>
      </c>
      <c r="AP1180">
        <v>43.6072054545454</v>
      </c>
      <c r="AQ1180">
        <v>-1.23973094775879e-05</v>
      </c>
      <c r="AR1180">
        <v>110.947681736838</v>
      </c>
      <c r="AS1180">
        <v>10</v>
      </c>
      <c r="AT1180">
        <v>2</v>
      </c>
      <c r="AU1180">
        <f>IF(AS1180*$H$13&gt;=AW1180,1.0,(AW1180/(AW1180-AS1180*$H$13)))</f>
        <v>0</v>
      </c>
      <c r="AV1180">
        <f>(AU1180-1)*100</f>
        <v>0</v>
      </c>
      <c r="AW1180">
        <f>MAX(0,($B$13+$C$13*EF1180)/(1+$D$13*EF1180)*DY1180/(EA1180+273)*$E$13)</f>
        <v>0</v>
      </c>
      <c r="AX1180" t="s">
        <v>437</v>
      </c>
      <c r="AY1180" t="s">
        <v>437</v>
      </c>
      <c r="AZ1180">
        <v>0</v>
      </c>
      <c r="BA1180">
        <v>0</v>
      </c>
      <c r="BB1180">
        <f>1-AZ1180/BA1180</f>
        <v>0</v>
      </c>
      <c r="BC1180">
        <v>0</v>
      </c>
      <c r="BD1180" t="s">
        <v>437</v>
      </c>
      <c r="BE1180" t="s">
        <v>437</v>
      </c>
      <c r="BF1180">
        <v>0</v>
      </c>
      <c r="BG1180">
        <v>0</v>
      </c>
      <c r="BH1180">
        <f>1-BF1180/BG1180</f>
        <v>0</v>
      </c>
      <c r="BI1180">
        <v>0.5</v>
      </c>
      <c r="BJ1180">
        <f>DI1180</f>
        <v>0</v>
      </c>
      <c r="BK1180">
        <f>L1180</f>
        <v>0</v>
      </c>
      <c r="BL1180">
        <f>BH1180*BI1180*BJ1180</f>
        <v>0</v>
      </c>
      <c r="BM1180">
        <f>(BK1180-BC1180)/BJ1180</f>
        <v>0</v>
      </c>
      <c r="BN1180">
        <f>(BA1180-BG1180)/BG1180</f>
        <v>0</v>
      </c>
      <c r="BO1180">
        <f>AZ1180/(BB1180+AZ1180/BG1180)</f>
        <v>0</v>
      </c>
      <c r="BP1180" t="s">
        <v>437</v>
      </c>
      <c r="BQ1180">
        <v>0</v>
      </c>
      <c r="BR1180">
        <f>IF(BQ1180&lt;&gt;0, BQ1180, BO1180)</f>
        <v>0</v>
      </c>
      <c r="BS1180">
        <f>1-BR1180/BG1180</f>
        <v>0</v>
      </c>
      <c r="BT1180">
        <f>(BG1180-BF1180)/(BG1180-BR1180)</f>
        <v>0</v>
      </c>
      <c r="BU1180">
        <f>(BA1180-BG1180)/(BA1180-BR1180)</f>
        <v>0</v>
      </c>
      <c r="BV1180">
        <f>(BG1180-BF1180)/(BG1180-AZ1180)</f>
        <v>0</v>
      </c>
      <c r="BW1180">
        <f>(BA1180-BG1180)/(BA1180-AZ1180)</f>
        <v>0</v>
      </c>
      <c r="BX1180">
        <f>(BT1180*BR1180/BF1180)</f>
        <v>0</v>
      </c>
      <c r="BY1180">
        <f>(1-BX1180)</f>
        <v>0</v>
      </c>
      <c r="DH1180">
        <f>$B$11*EG1180+$C$11*EH1180+$F$11*ES1180*(1-EV1180)</f>
        <v>0</v>
      </c>
      <c r="DI1180">
        <f>DH1180*DJ1180</f>
        <v>0</v>
      </c>
      <c r="DJ1180">
        <f>($B$11*$D$9+$C$11*$D$9+$F$11*((FF1180+EX1180)/MAX(FF1180+EX1180+FG1180, 0.1)*$I$9+FG1180/MAX(FF1180+EX1180+FG1180, 0.1)*$J$9))/($B$11+$C$11+$F$11)</f>
        <v>0</v>
      </c>
      <c r="DK1180">
        <f>($B$11*$K$9+$C$11*$K$9+$F$11*((FF1180+EX1180)/MAX(FF1180+EX1180+FG1180, 0.1)*$P$9+FG1180/MAX(FF1180+EX1180+FG1180, 0.1)*$Q$9))/($B$11+$C$11+$F$11)</f>
        <v>0</v>
      </c>
      <c r="DL1180">
        <v>6</v>
      </c>
      <c r="DM1180">
        <v>0.5</v>
      </c>
      <c r="DN1180" t="s">
        <v>438</v>
      </c>
      <c r="DO1180">
        <v>2</v>
      </c>
      <c r="DP1180" t="b">
        <v>1</v>
      </c>
      <c r="DQ1180">
        <v>1761428468.84615</v>
      </c>
      <c r="DR1180">
        <v>299.081307692308</v>
      </c>
      <c r="DS1180">
        <v>284.064846153846</v>
      </c>
      <c r="DT1180">
        <v>43.6070923076923</v>
      </c>
      <c r="DU1180">
        <v>24.7141538461538</v>
      </c>
      <c r="DV1180">
        <v>297.983769230769</v>
      </c>
      <c r="DW1180">
        <v>43.6512076923077</v>
      </c>
      <c r="DX1180">
        <v>499.997230769231</v>
      </c>
      <c r="DY1180">
        <v>90.1871461538461</v>
      </c>
      <c r="DZ1180">
        <v>0.0396645307692308</v>
      </c>
      <c r="EA1180">
        <v>51.2296076923077</v>
      </c>
      <c r="EB1180">
        <v>48.0501846153846</v>
      </c>
      <c r="EC1180">
        <v>999.9</v>
      </c>
      <c r="ED1180">
        <v>0</v>
      </c>
      <c r="EE1180">
        <v>0</v>
      </c>
      <c r="EF1180">
        <v>9994.12615384615</v>
      </c>
      <c r="EG1180">
        <v>0</v>
      </c>
      <c r="EH1180">
        <v>1222.18692307692</v>
      </c>
      <c r="EI1180">
        <v>15.0164230769231</v>
      </c>
      <c r="EJ1180">
        <v>312.718</v>
      </c>
      <c r="EK1180">
        <v>291.263230769231</v>
      </c>
      <c r="EL1180">
        <v>18.8929615384615</v>
      </c>
      <c r="EM1180">
        <v>284.064846153846</v>
      </c>
      <c r="EN1180">
        <v>24.7141538461538</v>
      </c>
      <c r="EO1180">
        <v>3.93279846153846</v>
      </c>
      <c r="EP1180">
        <v>2.22889769230769</v>
      </c>
      <c r="EQ1180">
        <v>28.6139307692308</v>
      </c>
      <c r="ER1180">
        <v>19.1715384615385</v>
      </c>
      <c r="ES1180">
        <v>1200.00307692308</v>
      </c>
      <c r="ET1180">
        <v>0.967009</v>
      </c>
      <c r="EU1180">
        <v>0.0329908</v>
      </c>
      <c r="EV1180">
        <v>0</v>
      </c>
      <c r="EW1180">
        <v>898.012615384615</v>
      </c>
      <c r="EX1180">
        <v>5.00059</v>
      </c>
      <c r="EY1180">
        <v>11954.2692307692</v>
      </c>
      <c r="EZ1180">
        <v>10358.7769230769</v>
      </c>
      <c r="FA1180">
        <v>64.312</v>
      </c>
      <c r="FB1180">
        <v>65.5</v>
      </c>
      <c r="FC1180">
        <v>64.312</v>
      </c>
      <c r="FD1180">
        <v>65.3024615384615</v>
      </c>
      <c r="FE1180">
        <v>65.5</v>
      </c>
      <c r="FF1180">
        <v>1155.57923076923</v>
      </c>
      <c r="FG1180">
        <v>39.42</v>
      </c>
      <c r="FH1180">
        <v>0</v>
      </c>
      <c r="FI1180">
        <v>1761428437.9</v>
      </c>
      <c r="FJ1180">
        <v>0</v>
      </c>
      <c r="FK1180">
        <v>897.67264</v>
      </c>
      <c r="FL1180">
        <v>-18.1341538109632</v>
      </c>
      <c r="FM1180">
        <v>-220.607691983025</v>
      </c>
      <c r="FN1180">
        <v>11949.94</v>
      </c>
      <c r="FO1180">
        <v>15</v>
      </c>
      <c r="FP1180">
        <v>0</v>
      </c>
      <c r="FQ1180" t="s">
        <v>439</v>
      </c>
      <c r="FR1180">
        <v>0</v>
      </c>
      <c r="FS1180">
        <v>0</v>
      </c>
      <c r="FT1180">
        <v>0</v>
      </c>
      <c r="FU1180">
        <v>0</v>
      </c>
      <c r="FV1180">
        <v>0</v>
      </c>
      <c r="FW1180">
        <v>0</v>
      </c>
      <c r="FX1180">
        <v>0</v>
      </c>
      <c r="FY1180">
        <v>0</v>
      </c>
      <c r="FZ1180">
        <v>0</v>
      </c>
      <c r="GA1180">
        <v>0</v>
      </c>
      <c r="GB1180">
        <v>0</v>
      </c>
      <c r="GC1180">
        <v>15.0037142857143</v>
      </c>
      <c r="GD1180">
        <v>2.64984935064936</v>
      </c>
      <c r="GE1180">
        <v>0.575219092243671</v>
      </c>
      <c r="GF1180">
        <v>0</v>
      </c>
      <c r="GG1180">
        <v>898.852529411765</v>
      </c>
      <c r="GH1180">
        <v>-18.0461420917309</v>
      </c>
      <c r="GI1180">
        <v>1.77877922836214</v>
      </c>
      <c r="GJ1180">
        <v>-1</v>
      </c>
      <c r="GK1180">
        <v>18.8935904761905</v>
      </c>
      <c r="GL1180">
        <v>0.0116805194805548</v>
      </c>
      <c r="GM1180">
        <v>0.00507982983984851</v>
      </c>
      <c r="GN1180">
        <v>1</v>
      </c>
      <c r="GO1180">
        <v>1</v>
      </c>
      <c r="GP1180">
        <v>2</v>
      </c>
      <c r="GQ1180" t="s">
        <v>446</v>
      </c>
      <c r="GR1180">
        <v>3.12596</v>
      </c>
      <c r="GS1180">
        <v>2.71754</v>
      </c>
      <c r="GT1180">
        <v>0.0588317</v>
      </c>
      <c r="GU1180">
        <v>0.056165</v>
      </c>
      <c r="GV1180">
        <v>0.148201</v>
      </c>
      <c r="GW1180">
        <v>0.0990959</v>
      </c>
      <c r="GX1180">
        <v>33519.7</v>
      </c>
      <c r="GY1180">
        <v>35483.3</v>
      </c>
      <c r="GZ1180">
        <v>32370.3</v>
      </c>
      <c r="HA1180">
        <v>34187.6</v>
      </c>
      <c r="HB1180">
        <v>39557.9</v>
      </c>
      <c r="HC1180">
        <v>44441</v>
      </c>
      <c r="HD1180">
        <v>50931.7</v>
      </c>
      <c r="HE1180">
        <v>54869.5</v>
      </c>
      <c r="HF1180">
        <v>1.6445</v>
      </c>
      <c r="HG1180">
        <v>1.50032</v>
      </c>
      <c r="HH1180">
        <v>-0.134669</v>
      </c>
      <c r="HI1180">
        <v>0</v>
      </c>
      <c r="HJ1180">
        <v>50.1858</v>
      </c>
      <c r="HK1180">
        <v>999.9</v>
      </c>
      <c r="HL1180">
        <v>54.731</v>
      </c>
      <c r="HM1180">
        <v>30.212</v>
      </c>
      <c r="HN1180">
        <v>26.1707</v>
      </c>
      <c r="HO1180">
        <v>59.9672</v>
      </c>
      <c r="HP1180">
        <v>40.3285</v>
      </c>
      <c r="HQ1180">
        <v>1</v>
      </c>
      <c r="HR1180">
        <v>2.69703</v>
      </c>
      <c r="HS1180">
        <v>2.98349</v>
      </c>
      <c r="HT1180">
        <v>20.087</v>
      </c>
      <c r="HU1180">
        <v>5.18539</v>
      </c>
      <c r="HV1180">
        <v>12.0159</v>
      </c>
      <c r="HW1180">
        <v>4.9667</v>
      </c>
      <c r="HX1180">
        <v>3.2959</v>
      </c>
      <c r="HY1180">
        <v>9999</v>
      </c>
      <c r="HZ1180">
        <v>9999</v>
      </c>
      <c r="IA1180">
        <v>999.9</v>
      </c>
      <c r="IB1180">
        <v>9999</v>
      </c>
      <c r="IC1180">
        <v>1.86325</v>
      </c>
      <c r="ID1180">
        <v>1.86811</v>
      </c>
      <c r="IE1180">
        <v>1.86783</v>
      </c>
      <c r="IF1180">
        <v>1.86905</v>
      </c>
      <c r="IG1180">
        <v>1.86981</v>
      </c>
      <c r="IH1180">
        <v>1.86588</v>
      </c>
      <c r="II1180">
        <v>1.86693</v>
      </c>
      <c r="IJ1180">
        <v>1.86837</v>
      </c>
      <c r="IK1180">
        <v>5</v>
      </c>
      <c r="IL1180">
        <v>0</v>
      </c>
      <c r="IM1180">
        <v>0</v>
      </c>
      <c r="IN1180">
        <v>0</v>
      </c>
      <c r="IO1180" t="s">
        <v>441</v>
      </c>
      <c r="IP1180" t="s">
        <v>442</v>
      </c>
      <c r="IQ1180" t="s">
        <v>443</v>
      </c>
      <c r="IR1180" t="s">
        <v>443</v>
      </c>
      <c r="IS1180" t="s">
        <v>443</v>
      </c>
      <c r="IT1180" t="s">
        <v>443</v>
      </c>
      <c r="IU1180">
        <v>0</v>
      </c>
      <c r="IV1180">
        <v>100</v>
      </c>
      <c r="IW1180">
        <v>100</v>
      </c>
      <c r="IX1180">
        <v>1.097</v>
      </c>
      <c r="IY1180">
        <v>-0.0441</v>
      </c>
      <c r="IZ1180">
        <v>1.09748391826392</v>
      </c>
      <c r="JA1180">
        <v>0</v>
      </c>
      <c r="JB1180">
        <v>0</v>
      </c>
      <c r="JC1180">
        <v>0</v>
      </c>
      <c r="JD1180">
        <v>-0.0441141096964596</v>
      </c>
      <c r="JE1180">
        <v>0</v>
      </c>
      <c r="JF1180">
        <v>0</v>
      </c>
      <c r="JG1180">
        <v>0</v>
      </c>
      <c r="JH1180">
        <v>5</v>
      </c>
      <c r="JI1180">
        <v>2273</v>
      </c>
      <c r="JJ1180">
        <v>1</v>
      </c>
      <c r="JK1180">
        <v>24</v>
      </c>
      <c r="JL1180">
        <v>29357141.3</v>
      </c>
      <c r="JM1180">
        <v>29357141.3</v>
      </c>
      <c r="JN1180">
        <v>0.665283</v>
      </c>
      <c r="JO1180">
        <v>2.63672</v>
      </c>
      <c r="JP1180">
        <v>1.54785</v>
      </c>
      <c r="JQ1180">
        <v>2.31567</v>
      </c>
      <c r="JR1180">
        <v>1.64673</v>
      </c>
      <c r="JS1180">
        <v>2.38403</v>
      </c>
      <c r="JT1180">
        <v>34.0545</v>
      </c>
      <c r="JU1180">
        <v>24.1838</v>
      </c>
      <c r="JV1180">
        <v>18</v>
      </c>
      <c r="JW1180">
        <v>482.595</v>
      </c>
      <c r="JX1180">
        <v>378.323</v>
      </c>
      <c r="JY1180">
        <v>47.4366</v>
      </c>
      <c r="JZ1180">
        <v>57.0635</v>
      </c>
      <c r="KA1180">
        <v>30.0014</v>
      </c>
      <c r="KB1180">
        <v>56.3628</v>
      </c>
      <c r="KC1180">
        <v>56.1577</v>
      </c>
      <c r="KD1180">
        <v>13.2087</v>
      </c>
      <c r="KE1180">
        <v>0</v>
      </c>
      <c r="KF1180">
        <v>100</v>
      </c>
      <c r="KG1180">
        <v>47.3636</v>
      </c>
      <c r="KH1180">
        <v>229.821</v>
      </c>
      <c r="KI1180">
        <v>26.2864</v>
      </c>
      <c r="KJ1180">
        <v>92.2748</v>
      </c>
      <c r="KK1180">
        <v>88.7572</v>
      </c>
    </row>
    <row r="1181" spans="1:297">
      <c r="A1181">
        <v>1165</v>
      </c>
      <c r="B1181">
        <v>1761428482</v>
      </c>
      <c r="C1181">
        <v>20301</v>
      </c>
      <c r="D1181" t="s">
        <v>2784</v>
      </c>
      <c r="E1181" t="s">
        <v>2785</v>
      </c>
      <c r="F1181">
        <v>5</v>
      </c>
      <c r="G1181" t="s">
        <v>2761</v>
      </c>
      <c r="H1181" t="s">
        <v>436</v>
      </c>
      <c r="I1181">
        <v>1761428473.84615</v>
      </c>
      <c r="J1181">
        <f>(K1181)/1000</f>
        <v>0</v>
      </c>
      <c r="K1181">
        <f>IF(DP1181, AN1181, AH1181)</f>
        <v>0</v>
      </c>
      <c r="L1181">
        <f>IF(DP1181, AI1181, AG1181)</f>
        <v>0</v>
      </c>
      <c r="M1181">
        <f>DR1181 - IF(AU1181&gt;1, L1181*DL1181*100.0/(AW1181), 0)</f>
        <v>0</v>
      </c>
      <c r="N1181">
        <f>((T1181-J1181/2)*M1181-L1181)/(T1181+J1181/2)</f>
        <v>0</v>
      </c>
      <c r="O1181">
        <f>N1181*(DY1181+DZ1181)/1000.0</f>
        <v>0</v>
      </c>
      <c r="P1181">
        <f>(DR1181 - IF(AU1181&gt;1, L1181*DL1181*100.0/(AW1181), 0))*(DY1181+DZ1181)/1000.0</f>
        <v>0</v>
      </c>
      <c r="Q1181">
        <f>2.0/((1/S1181-1/R1181)+SIGN(S1181)*SQRT((1/S1181-1/R1181)*(1/S1181-1/R1181) + 4*DM1181/((DM1181+1)*(DM1181+1))*(2*1/S1181*1/R1181-1/R1181*1/R1181)))</f>
        <v>0</v>
      </c>
      <c r="R1181">
        <f>IF(LEFT(DN1181,1)&lt;&gt;"0",IF(LEFT(DN1181,1)="1",3.0,DO1181),$D$5+$E$5*(EF1181*DY1181/($K$5*1000))+$F$5*(EF1181*DY1181/($K$5*1000))*MAX(MIN(DL1181,$J$5),$I$5)*MAX(MIN(DL1181,$J$5),$I$5)+$G$5*MAX(MIN(DL1181,$J$5),$I$5)*(EF1181*DY1181/($K$5*1000))+$H$5*(EF1181*DY1181/($K$5*1000))*(EF1181*DY1181/($K$5*1000)))</f>
        <v>0</v>
      </c>
      <c r="S1181">
        <f>J1181*(1000-(1000*0.61365*exp(17.502*W1181/(240.97+W1181))/(DY1181+DZ1181)+DT1181)/2)/(1000*0.61365*exp(17.502*W1181/(240.97+W1181))/(DY1181+DZ1181)-DT1181)</f>
        <v>0</v>
      </c>
      <c r="T1181">
        <f>1/((DM1181+1)/(Q1181/1.6)+1/(R1181/1.37)) + DM1181/((DM1181+1)/(Q1181/1.6) + DM1181/(R1181/1.37))</f>
        <v>0</v>
      </c>
      <c r="U1181">
        <f>(DH1181*DK1181)</f>
        <v>0</v>
      </c>
      <c r="V1181">
        <f>(EA1181+(U1181+2*0.95*5.67E-8*(((EA1181+$B$7)+273)^4-(EA1181+273)^4)-44100*J1181)/(1.84*29.3*R1181+8*0.95*5.67E-8*(EA1181+273)^3))</f>
        <v>0</v>
      </c>
      <c r="W1181">
        <f>($C$7*EB1181+$D$7*EC1181+$E$7*V1181)</f>
        <v>0</v>
      </c>
      <c r="X1181">
        <f>0.61365*exp(17.502*W1181/(240.97+W1181))</f>
        <v>0</v>
      </c>
      <c r="Y1181">
        <f>(Z1181/AA1181*100)</f>
        <v>0</v>
      </c>
      <c r="Z1181">
        <f>DT1181*(DY1181+DZ1181)/1000</f>
        <v>0</v>
      </c>
      <c r="AA1181">
        <f>0.61365*exp(17.502*EA1181/(240.97+EA1181))</f>
        <v>0</v>
      </c>
      <c r="AB1181">
        <f>(X1181-DT1181*(DY1181+DZ1181)/1000)</f>
        <v>0</v>
      </c>
      <c r="AC1181">
        <f>(-J1181*44100)</f>
        <v>0</v>
      </c>
      <c r="AD1181">
        <f>2*29.3*R1181*0.92*(EA1181-W1181)</f>
        <v>0</v>
      </c>
      <c r="AE1181">
        <f>2*0.95*5.67E-8*(((EA1181+$B$7)+273)^4-(W1181+273)^4)</f>
        <v>0</v>
      </c>
      <c r="AF1181">
        <f>U1181+AE1181+AC1181+AD1181</f>
        <v>0</v>
      </c>
      <c r="AG1181">
        <f>DX1181*AU1181*(DS1181-DR1181*(1000-AU1181*DU1181)/(1000-AU1181*DT1181))/(100*DL1181)</f>
        <v>0</v>
      </c>
      <c r="AH1181">
        <f>1000*DX1181*AU1181*(DT1181-DU1181)/(100*DL1181*(1000-AU1181*DT1181))</f>
        <v>0</v>
      </c>
      <c r="AI1181">
        <f>(AJ1181 - AK1181 - DY1181*1E3/(8.314*(EA1181+273.15)) * AM1181/DX1181 * AL1181) * DX1181/(100*DL1181) * (1000 - DU1181)/1000</f>
        <v>0</v>
      </c>
      <c r="AJ1181">
        <v>259.093912958183</v>
      </c>
      <c r="AK1181">
        <v>273.710296969697</v>
      </c>
      <c r="AL1181">
        <v>-3.19114285106075</v>
      </c>
      <c r="AM1181">
        <v>65.5308302883594</v>
      </c>
      <c r="AN1181">
        <f>(AP1181 - AO1181 + DY1181*1E3/(8.314*(EA1181+273.15)) * AR1181/DX1181 * AQ1181) * DX1181/(100*DL1181) * 1000/(1000 - AP1181)</f>
        <v>0</v>
      </c>
      <c r="AO1181">
        <v>24.7047780035153</v>
      </c>
      <c r="AP1181">
        <v>43.6073169696969</v>
      </c>
      <c r="AQ1181">
        <v>3.12634623327854e-05</v>
      </c>
      <c r="AR1181">
        <v>110.947681736838</v>
      </c>
      <c r="AS1181">
        <v>10</v>
      </c>
      <c r="AT1181">
        <v>2</v>
      </c>
      <c r="AU1181">
        <f>IF(AS1181*$H$13&gt;=AW1181,1.0,(AW1181/(AW1181-AS1181*$H$13)))</f>
        <v>0</v>
      </c>
      <c r="AV1181">
        <f>(AU1181-1)*100</f>
        <v>0</v>
      </c>
      <c r="AW1181">
        <f>MAX(0,($B$13+$C$13*EF1181)/(1+$D$13*EF1181)*DY1181/(EA1181+273)*$E$13)</f>
        <v>0</v>
      </c>
      <c r="AX1181" t="s">
        <v>437</v>
      </c>
      <c r="AY1181" t="s">
        <v>437</v>
      </c>
      <c r="AZ1181">
        <v>0</v>
      </c>
      <c r="BA1181">
        <v>0</v>
      </c>
      <c r="BB1181">
        <f>1-AZ1181/BA1181</f>
        <v>0</v>
      </c>
      <c r="BC1181">
        <v>0</v>
      </c>
      <c r="BD1181" t="s">
        <v>437</v>
      </c>
      <c r="BE1181" t="s">
        <v>437</v>
      </c>
      <c r="BF1181">
        <v>0</v>
      </c>
      <c r="BG1181">
        <v>0</v>
      </c>
      <c r="BH1181">
        <f>1-BF1181/BG1181</f>
        <v>0</v>
      </c>
      <c r="BI1181">
        <v>0.5</v>
      </c>
      <c r="BJ1181">
        <f>DI1181</f>
        <v>0</v>
      </c>
      <c r="BK1181">
        <f>L1181</f>
        <v>0</v>
      </c>
      <c r="BL1181">
        <f>BH1181*BI1181*BJ1181</f>
        <v>0</v>
      </c>
      <c r="BM1181">
        <f>(BK1181-BC1181)/BJ1181</f>
        <v>0</v>
      </c>
      <c r="BN1181">
        <f>(BA1181-BG1181)/BG1181</f>
        <v>0</v>
      </c>
      <c r="BO1181">
        <f>AZ1181/(BB1181+AZ1181/BG1181)</f>
        <v>0</v>
      </c>
      <c r="BP1181" t="s">
        <v>437</v>
      </c>
      <c r="BQ1181">
        <v>0</v>
      </c>
      <c r="BR1181">
        <f>IF(BQ1181&lt;&gt;0, BQ1181, BO1181)</f>
        <v>0</v>
      </c>
      <c r="BS1181">
        <f>1-BR1181/BG1181</f>
        <v>0</v>
      </c>
      <c r="BT1181">
        <f>(BG1181-BF1181)/(BG1181-BR1181)</f>
        <v>0</v>
      </c>
      <c r="BU1181">
        <f>(BA1181-BG1181)/(BA1181-BR1181)</f>
        <v>0</v>
      </c>
      <c r="BV1181">
        <f>(BG1181-BF1181)/(BG1181-AZ1181)</f>
        <v>0</v>
      </c>
      <c r="BW1181">
        <f>(BA1181-BG1181)/(BA1181-AZ1181)</f>
        <v>0</v>
      </c>
      <c r="BX1181">
        <f>(BT1181*BR1181/BF1181)</f>
        <v>0</v>
      </c>
      <c r="BY1181">
        <f>(1-BX1181)</f>
        <v>0</v>
      </c>
      <c r="DH1181">
        <f>$B$11*EG1181+$C$11*EH1181+$F$11*ES1181*(1-EV1181)</f>
        <v>0</v>
      </c>
      <c r="DI1181">
        <f>DH1181*DJ1181</f>
        <v>0</v>
      </c>
      <c r="DJ1181">
        <f>($B$11*$D$9+$C$11*$D$9+$F$11*((FF1181+EX1181)/MAX(FF1181+EX1181+FG1181, 0.1)*$I$9+FG1181/MAX(FF1181+EX1181+FG1181, 0.1)*$J$9))/($B$11+$C$11+$F$11)</f>
        <v>0</v>
      </c>
      <c r="DK1181">
        <f>($B$11*$K$9+$C$11*$K$9+$F$11*((FF1181+EX1181)/MAX(FF1181+EX1181+FG1181, 0.1)*$P$9+FG1181/MAX(FF1181+EX1181+FG1181, 0.1)*$Q$9))/($B$11+$C$11+$F$11)</f>
        <v>0</v>
      </c>
      <c r="DL1181">
        <v>6</v>
      </c>
      <c r="DM1181">
        <v>0.5</v>
      </c>
      <c r="DN1181" t="s">
        <v>438</v>
      </c>
      <c r="DO1181">
        <v>2</v>
      </c>
      <c r="DP1181" t="b">
        <v>1</v>
      </c>
      <c r="DQ1181">
        <v>1761428473.84615</v>
      </c>
      <c r="DR1181">
        <v>283.743461538462</v>
      </c>
      <c r="DS1181">
        <v>268.251</v>
      </c>
      <c r="DT1181">
        <v>43.6072538461539</v>
      </c>
      <c r="DU1181">
        <v>24.7102</v>
      </c>
      <c r="DV1181">
        <v>282.645923076923</v>
      </c>
      <c r="DW1181">
        <v>43.6513538461538</v>
      </c>
      <c r="DX1181">
        <v>499.989230769231</v>
      </c>
      <c r="DY1181">
        <v>90.1871923076923</v>
      </c>
      <c r="DZ1181">
        <v>0.0396149846153846</v>
      </c>
      <c r="EA1181">
        <v>51.2318538461538</v>
      </c>
      <c r="EB1181">
        <v>48.0528846153846</v>
      </c>
      <c r="EC1181">
        <v>999.9</v>
      </c>
      <c r="ED1181">
        <v>0</v>
      </c>
      <c r="EE1181">
        <v>0</v>
      </c>
      <c r="EF1181">
        <v>9995.91307692308</v>
      </c>
      <c r="EG1181">
        <v>0</v>
      </c>
      <c r="EH1181">
        <v>1222.13615384615</v>
      </c>
      <c r="EI1181">
        <v>15.4923</v>
      </c>
      <c r="EJ1181">
        <v>296.680846153846</v>
      </c>
      <c r="EK1181">
        <v>275.047615384615</v>
      </c>
      <c r="EL1181">
        <v>18.8970538461538</v>
      </c>
      <c r="EM1181">
        <v>268.251</v>
      </c>
      <c r="EN1181">
        <v>24.7102</v>
      </c>
      <c r="EO1181">
        <v>3.93281384615385</v>
      </c>
      <c r="EP1181">
        <v>2.22854307692308</v>
      </c>
      <c r="EQ1181">
        <v>28.6140076923077</v>
      </c>
      <c r="ER1181">
        <v>19.1689846153846</v>
      </c>
      <c r="ES1181">
        <v>1200.00307692308</v>
      </c>
      <c r="ET1181">
        <v>0.967009</v>
      </c>
      <c r="EU1181">
        <v>0.0329908</v>
      </c>
      <c r="EV1181">
        <v>0</v>
      </c>
      <c r="EW1181">
        <v>896.454230769231</v>
      </c>
      <c r="EX1181">
        <v>5.00059</v>
      </c>
      <c r="EY1181">
        <v>11935.2692307692</v>
      </c>
      <c r="EZ1181">
        <v>10358.7846153846</v>
      </c>
      <c r="FA1181">
        <v>64.312</v>
      </c>
      <c r="FB1181">
        <v>65.5190769230769</v>
      </c>
      <c r="FC1181">
        <v>64.3168461538462</v>
      </c>
      <c r="FD1181">
        <v>65.312</v>
      </c>
      <c r="FE1181">
        <v>65.5</v>
      </c>
      <c r="FF1181">
        <v>1155.57923076923</v>
      </c>
      <c r="FG1181">
        <v>39.42</v>
      </c>
      <c r="FH1181">
        <v>0</v>
      </c>
      <c r="FI1181">
        <v>1761428442.7</v>
      </c>
      <c r="FJ1181">
        <v>0</v>
      </c>
      <c r="FK1181">
        <v>896.16116</v>
      </c>
      <c r="FL1181">
        <v>-19.1723846167784</v>
      </c>
      <c r="FM1181">
        <v>-232.023076931657</v>
      </c>
      <c r="FN1181">
        <v>11931.632</v>
      </c>
      <c r="FO1181">
        <v>15</v>
      </c>
      <c r="FP1181">
        <v>0</v>
      </c>
      <c r="FQ1181" t="s">
        <v>439</v>
      </c>
      <c r="FR1181">
        <v>0</v>
      </c>
      <c r="FS1181">
        <v>0</v>
      </c>
      <c r="FT1181">
        <v>0</v>
      </c>
      <c r="FU1181">
        <v>0</v>
      </c>
      <c r="FV1181">
        <v>0</v>
      </c>
      <c r="FW1181">
        <v>0</v>
      </c>
      <c r="FX1181">
        <v>0</v>
      </c>
      <c r="FY1181">
        <v>0</v>
      </c>
      <c r="FZ1181">
        <v>0</v>
      </c>
      <c r="GA1181">
        <v>0</v>
      </c>
      <c r="GB1181">
        <v>0</v>
      </c>
      <c r="GC1181">
        <v>15.299915</v>
      </c>
      <c r="GD1181">
        <v>7.29051879699249</v>
      </c>
      <c r="GE1181">
        <v>0.813377571165446</v>
      </c>
      <c r="GF1181">
        <v>0</v>
      </c>
      <c r="GG1181">
        <v>897.389941176471</v>
      </c>
      <c r="GH1181">
        <v>-18.5469213095699</v>
      </c>
      <c r="GI1181">
        <v>1.8258042215318</v>
      </c>
      <c r="GJ1181">
        <v>-1</v>
      </c>
      <c r="GK1181">
        <v>18.894825</v>
      </c>
      <c r="GL1181">
        <v>0.0470390977443792</v>
      </c>
      <c r="GM1181">
        <v>0.00526724548507114</v>
      </c>
      <c r="GN1181">
        <v>1</v>
      </c>
      <c r="GO1181">
        <v>1</v>
      </c>
      <c r="GP1181">
        <v>2</v>
      </c>
      <c r="GQ1181" t="s">
        <v>446</v>
      </c>
      <c r="GR1181">
        <v>3.12592</v>
      </c>
      <c r="GS1181">
        <v>2.71751</v>
      </c>
      <c r="GT1181">
        <v>0.0559779</v>
      </c>
      <c r="GU1181">
        <v>0.0529594</v>
      </c>
      <c r="GV1181">
        <v>0.148202</v>
      </c>
      <c r="GW1181">
        <v>0.0990839</v>
      </c>
      <c r="GX1181">
        <v>33619.9</v>
      </c>
      <c r="GY1181">
        <v>35602.4</v>
      </c>
      <c r="GZ1181">
        <v>32369.2</v>
      </c>
      <c r="HA1181">
        <v>34186.7</v>
      </c>
      <c r="HB1181">
        <v>39556.4</v>
      </c>
      <c r="HC1181">
        <v>44439.7</v>
      </c>
      <c r="HD1181">
        <v>50930.1</v>
      </c>
      <c r="HE1181">
        <v>54867.7</v>
      </c>
      <c r="HF1181">
        <v>1.64422</v>
      </c>
      <c r="HG1181">
        <v>1.50022</v>
      </c>
      <c r="HH1181">
        <v>-0.136882</v>
      </c>
      <c r="HI1181">
        <v>0</v>
      </c>
      <c r="HJ1181">
        <v>50.2</v>
      </c>
      <c r="HK1181">
        <v>999.9</v>
      </c>
      <c r="HL1181">
        <v>54.706</v>
      </c>
      <c r="HM1181">
        <v>30.202</v>
      </c>
      <c r="HN1181">
        <v>26.1444</v>
      </c>
      <c r="HO1181">
        <v>59.9772</v>
      </c>
      <c r="HP1181">
        <v>40.4447</v>
      </c>
      <c r="HQ1181">
        <v>1</v>
      </c>
      <c r="HR1181">
        <v>2.69851</v>
      </c>
      <c r="HS1181">
        <v>3.07288</v>
      </c>
      <c r="HT1181">
        <v>20.0854</v>
      </c>
      <c r="HU1181">
        <v>5.18539</v>
      </c>
      <c r="HV1181">
        <v>12.0159</v>
      </c>
      <c r="HW1181">
        <v>4.9672</v>
      </c>
      <c r="HX1181">
        <v>3.296</v>
      </c>
      <c r="HY1181">
        <v>9999</v>
      </c>
      <c r="HZ1181">
        <v>9999</v>
      </c>
      <c r="IA1181">
        <v>999.9</v>
      </c>
      <c r="IB1181">
        <v>9999</v>
      </c>
      <c r="IC1181">
        <v>1.86325</v>
      </c>
      <c r="ID1181">
        <v>1.8681</v>
      </c>
      <c r="IE1181">
        <v>1.86783</v>
      </c>
      <c r="IF1181">
        <v>1.86905</v>
      </c>
      <c r="IG1181">
        <v>1.86982</v>
      </c>
      <c r="IH1181">
        <v>1.86588</v>
      </c>
      <c r="II1181">
        <v>1.86695</v>
      </c>
      <c r="IJ1181">
        <v>1.8684</v>
      </c>
      <c r="IK1181">
        <v>5</v>
      </c>
      <c r="IL1181">
        <v>0</v>
      </c>
      <c r="IM1181">
        <v>0</v>
      </c>
      <c r="IN1181">
        <v>0</v>
      </c>
      <c r="IO1181" t="s">
        <v>441</v>
      </c>
      <c r="IP1181" t="s">
        <v>442</v>
      </c>
      <c r="IQ1181" t="s">
        <v>443</v>
      </c>
      <c r="IR1181" t="s">
        <v>443</v>
      </c>
      <c r="IS1181" t="s">
        <v>443</v>
      </c>
      <c r="IT1181" t="s">
        <v>443</v>
      </c>
      <c r="IU1181">
        <v>0</v>
      </c>
      <c r="IV1181">
        <v>100</v>
      </c>
      <c r="IW1181">
        <v>100</v>
      </c>
      <c r="IX1181">
        <v>1.097</v>
      </c>
      <c r="IY1181">
        <v>-0.0441</v>
      </c>
      <c r="IZ1181">
        <v>1.09748391826392</v>
      </c>
      <c r="JA1181">
        <v>0</v>
      </c>
      <c r="JB1181">
        <v>0</v>
      </c>
      <c r="JC1181">
        <v>0</v>
      </c>
      <c r="JD1181">
        <v>-0.0441141096964596</v>
      </c>
      <c r="JE1181">
        <v>0</v>
      </c>
      <c r="JF1181">
        <v>0</v>
      </c>
      <c r="JG1181">
        <v>0</v>
      </c>
      <c r="JH1181">
        <v>5</v>
      </c>
      <c r="JI1181">
        <v>2273</v>
      </c>
      <c r="JJ1181">
        <v>1</v>
      </c>
      <c r="JK1181">
        <v>24</v>
      </c>
      <c r="JL1181">
        <v>29357141.4</v>
      </c>
      <c r="JM1181">
        <v>29357141.4</v>
      </c>
      <c r="JN1181">
        <v>0.635986</v>
      </c>
      <c r="JO1181">
        <v>2.64648</v>
      </c>
      <c r="JP1181">
        <v>1.54785</v>
      </c>
      <c r="JQ1181">
        <v>2.31567</v>
      </c>
      <c r="JR1181">
        <v>1.64551</v>
      </c>
      <c r="JS1181">
        <v>2.26562</v>
      </c>
      <c r="JT1181">
        <v>34.0545</v>
      </c>
      <c r="JU1181">
        <v>24.1663</v>
      </c>
      <c r="JV1181">
        <v>18</v>
      </c>
      <c r="JW1181">
        <v>482.433</v>
      </c>
      <c r="JX1181">
        <v>378.284</v>
      </c>
      <c r="JY1181">
        <v>47.3811</v>
      </c>
      <c r="JZ1181">
        <v>57.071</v>
      </c>
      <c r="KA1181">
        <v>30.0015</v>
      </c>
      <c r="KB1181">
        <v>56.3704</v>
      </c>
      <c r="KC1181">
        <v>56.163</v>
      </c>
      <c r="KD1181">
        <v>12.5512</v>
      </c>
      <c r="KE1181">
        <v>0</v>
      </c>
      <c r="KF1181">
        <v>100</v>
      </c>
      <c r="KG1181">
        <v>47.3164</v>
      </c>
      <c r="KH1181">
        <v>216.067</v>
      </c>
      <c r="KI1181">
        <v>26.2864</v>
      </c>
      <c r="KJ1181">
        <v>92.2718</v>
      </c>
      <c r="KK1181">
        <v>88.7544</v>
      </c>
    </row>
    <row r="1182" spans="1:297">
      <c r="A1182">
        <v>1166</v>
      </c>
      <c r="B1182">
        <v>1761428487</v>
      </c>
      <c r="C1182">
        <v>20306</v>
      </c>
      <c r="D1182" t="s">
        <v>2786</v>
      </c>
      <c r="E1182" t="s">
        <v>2787</v>
      </c>
      <c r="F1182">
        <v>5</v>
      </c>
      <c r="G1182" t="s">
        <v>2761</v>
      </c>
      <c r="H1182" t="s">
        <v>436</v>
      </c>
      <c r="I1182">
        <v>1761428478.84615</v>
      </c>
      <c r="J1182">
        <f>(K1182)/1000</f>
        <v>0</v>
      </c>
      <c r="K1182">
        <f>IF(DP1182, AN1182, AH1182)</f>
        <v>0</v>
      </c>
      <c r="L1182">
        <f>IF(DP1182, AI1182, AG1182)</f>
        <v>0</v>
      </c>
      <c r="M1182">
        <f>DR1182 - IF(AU1182&gt;1, L1182*DL1182*100.0/(AW1182), 0)</f>
        <v>0</v>
      </c>
      <c r="N1182">
        <f>((T1182-J1182/2)*M1182-L1182)/(T1182+J1182/2)</f>
        <v>0</v>
      </c>
      <c r="O1182">
        <f>N1182*(DY1182+DZ1182)/1000.0</f>
        <v>0</v>
      </c>
      <c r="P1182">
        <f>(DR1182 - IF(AU1182&gt;1, L1182*DL1182*100.0/(AW1182), 0))*(DY1182+DZ1182)/1000.0</f>
        <v>0</v>
      </c>
      <c r="Q1182">
        <f>2.0/((1/S1182-1/R1182)+SIGN(S1182)*SQRT((1/S1182-1/R1182)*(1/S1182-1/R1182) + 4*DM1182/((DM1182+1)*(DM1182+1))*(2*1/S1182*1/R1182-1/R1182*1/R1182)))</f>
        <v>0</v>
      </c>
      <c r="R1182">
        <f>IF(LEFT(DN1182,1)&lt;&gt;"0",IF(LEFT(DN1182,1)="1",3.0,DO1182),$D$5+$E$5*(EF1182*DY1182/($K$5*1000))+$F$5*(EF1182*DY1182/($K$5*1000))*MAX(MIN(DL1182,$J$5),$I$5)*MAX(MIN(DL1182,$J$5),$I$5)+$G$5*MAX(MIN(DL1182,$J$5),$I$5)*(EF1182*DY1182/($K$5*1000))+$H$5*(EF1182*DY1182/($K$5*1000))*(EF1182*DY1182/($K$5*1000)))</f>
        <v>0</v>
      </c>
      <c r="S1182">
        <f>J1182*(1000-(1000*0.61365*exp(17.502*W1182/(240.97+W1182))/(DY1182+DZ1182)+DT1182)/2)/(1000*0.61365*exp(17.502*W1182/(240.97+W1182))/(DY1182+DZ1182)-DT1182)</f>
        <v>0</v>
      </c>
      <c r="T1182">
        <f>1/((DM1182+1)/(Q1182/1.6)+1/(R1182/1.37)) + DM1182/((DM1182+1)/(Q1182/1.6) + DM1182/(R1182/1.37))</f>
        <v>0</v>
      </c>
      <c r="U1182">
        <f>(DH1182*DK1182)</f>
        <v>0</v>
      </c>
      <c r="V1182">
        <f>(EA1182+(U1182+2*0.95*5.67E-8*(((EA1182+$B$7)+273)^4-(EA1182+273)^4)-44100*J1182)/(1.84*29.3*R1182+8*0.95*5.67E-8*(EA1182+273)^3))</f>
        <v>0</v>
      </c>
      <c r="W1182">
        <f>($C$7*EB1182+$D$7*EC1182+$E$7*V1182)</f>
        <v>0</v>
      </c>
      <c r="X1182">
        <f>0.61365*exp(17.502*W1182/(240.97+W1182))</f>
        <v>0</v>
      </c>
      <c r="Y1182">
        <f>(Z1182/AA1182*100)</f>
        <v>0</v>
      </c>
      <c r="Z1182">
        <f>DT1182*(DY1182+DZ1182)/1000</f>
        <v>0</v>
      </c>
      <c r="AA1182">
        <f>0.61365*exp(17.502*EA1182/(240.97+EA1182))</f>
        <v>0</v>
      </c>
      <c r="AB1182">
        <f>(X1182-DT1182*(DY1182+DZ1182)/1000)</f>
        <v>0</v>
      </c>
      <c r="AC1182">
        <f>(-J1182*44100)</f>
        <v>0</v>
      </c>
      <c r="AD1182">
        <f>2*29.3*R1182*0.92*(EA1182-W1182)</f>
        <v>0</v>
      </c>
      <c r="AE1182">
        <f>2*0.95*5.67E-8*(((EA1182+$B$7)+273)^4-(W1182+273)^4)</f>
        <v>0</v>
      </c>
      <c r="AF1182">
        <f>U1182+AE1182+AC1182+AD1182</f>
        <v>0</v>
      </c>
      <c r="AG1182">
        <f>DX1182*AU1182*(DS1182-DR1182*(1000-AU1182*DU1182)/(1000-AU1182*DT1182))/(100*DL1182)</f>
        <v>0</v>
      </c>
      <c r="AH1182">
        <f>1000*DX1182*AU1182*(DT1182-DU1182)/(100*DL1182*(1000-AU1182*DT1182))</f>
        <v>0</v>
      </c>
      <c r="AI1182">
        <f>(AJ1182 - AK1182 - DY1182*1E3/(8.314*(EA1182+273.15)) * AM1182/DX1182 * AL1182) * DX1182/(100*DL1182) * (1000 - DU1182)/1000</f>
        <v>0</v>
      </c>
      <c r="AJ1182">
        <v>241.634508255681</v>
      </c>
      <c r="AK1182">
        <v>256.87336969697</v>
      </c>
      <c r="AL1182">
        <v>-3.38233346705106</v>
      </c>
      <c r="AM1182">
        <v>65.5308302883594</v>
      </c>
      <c r="AN1182">
        <f>(AP1182 - AO1182 + DY1182*1E3/(8.314*(EA1182+273.15)) * AR1182/DX1182 * AQ1182) * DX1182/(100*DL1182) * 1000/(1000 - AP1182)</f>
        <v>0</v>
      </c>
      <c r="AO1182">
        <v>24.700624030537</v>
      </c>
      <c r="AP1182">
        <v>43.6070339393939</v>
      </c>
      <c r="AQ1182">
        <v>-2.45062269896178e-06</v>
      </c>
      <c r="AR1182">
        <v>110.947681736838</v>
      </c>
      <c r="AS1182">
        <v>10</v>
      </c>
      <c r="AT1182">
        <v>2</v>
      </c>
      <c r="AU1182">
        <f>IF(AS1182*$H$13&gt;=AW1182,1.0,(AW1182/(AW1182-AS1182*$H$13)))</f>
        <v>0</v>
      </c>
      <c r="AV1182">
        <f>(AU1182-1)*100</f>
        <v>0</v>
      </c>
      <c r="AW1182">
        <f>MAX(0,($B$13+$C$13*EF1182)/(1+$D$13*EF1182)*DY1182/(EA1182+273)*$E$13)</f>
        <v>0</v>
      </c>
      <c r="AX1182" t="s">
        <v>437</v>
      </c>
      <c r="AY1182" t="s">
        <v>437</v>
      </c>
      <c r="AZ1182">
        <v>0</v>
      </c>
      <c r="BA1182">
        <v>0</v>
      </c>
      <c r="BB1182">
        <f>1-AZ1182/BA1182</f>
        <v>0</v>
      </c>
      <c r="BC1182">
        <v>0</v>
      </c>
      <c r="BD1182" t="s">
        <v>437</v>
      </c>
      <c r="BE1182" t="s">
        <v>437</v>
      </c>
      <c r="BF1182">
        <v>0</v>
      </c>
      <c r="BG1182">
        <v>0</v>
      </c>
      <c r="BH1182">
        <f>1-BF1182/BG1182</f>
        <v>0</v>
      </c>
      <c r="BI1182">
        <v>0.5</v>
      </c>
      <c r="BJ1182">
        <f>DI1182</f>
        <v>0</v>
      </c>
      <c r="BK1182">
        <f>L1182</f>
        <v>0</v>
      </c>
      <c r="BL1182">
        <f>BH1182*BI1182*BJ1182</f>
        <v>0</v>
      </c>
      <c r="BM1182">
        <f>(BK1182-BC1182)/BJ1182</f>
        <v>0</v>
      </c>
      <c r="BN1182">
        <f>(BA1182-BG1182)/BG1182</f>
        <v>0</v>
      </c>
      <c r="BO1182">
        <f>AZ1182/(BB1182+AZ1182/BG1182)</f>
        <v>0</v>
      </c>
      <c r="BP1182" t="s">
        <v>437</v>
      </c>
      <c r="BQ1182">
        <v>0</v>
      </c>
      <c r="BR1182">
        <f>IF(BQ1182&lt;&gt;0, BQ1182, BO1182)</f>
        <v>0</v>
      </c>
      <c r="BS1182">
        <f>1-BR1182/BG1182</f>
        <v>0</v>
      </c>
      <c r="BT1182">
        <f>(BG1182-BF1182)/(BG1182-BR1182)</f>
        <v>0</v>
      </c>
      <c r="BU1182">
        <f>(BA1182-BG1182)/(BA1182-BR1182)</f>
        <v>0</v>
      </c>
      <c r="BV1182">
        <f>(BG1182-BF1182)/(BG1182-AZ1182)</f>
        <v>0</v>
      </c>
      <c r="BW1182">
        <f>(BA1182-BG1182)/(BA1182-AZ1182)</f>
        <v>0</v>
      </c>
      <c r="BX1182">
        <f>(BT1182*BR1182/BF1182)</f>
        <v>0</v>
      </c>
      <c r="BY1182">
        <f>(1-BX1182)</f>
        <v>0</v>
      </c>
      <c r="DH1182">
        <f>$B$11*EG1182+$C$11*EH1182+$F$11*ES1182*(1-EV1182)</f>
        <v>0</v>
      </c>
      <c r="DI1182">
        <f>DH1182*DJ1182</f>
        <v>0</v>
      </c>
      <c r="DJ1182">
        <f>($B$11*$D$9+$C$11*$D$9+$F$11*((FF1182+EX1182)/MAX(FF1182+EX1182+FG1182, 0.1)*$I$9+FG1182/MAX(FF1182+EX1182+FG1182, 0.1)*$J$9))/($B$11+$C$11+$F$11)</f>
        <v>0</v>
      </c>
      <c r="DK1182">
        <f>($B$11*$K$9+$C$11*$K$9+$F$11*((FF1182+EX1182)/MAX(FF1182+EX1182+FG1182, 0.1)*$P$9+FG1182/MAX(FF1182+EX1182+FG1182, 0.1)*$Q$9))/($B$11+$C$11+$F$11)</f>
        <v>0</v>
      </c>
      <c r="DL1182">
        <v>6</v>
      </c>
      <c r="DM1182">
        <v>0.5</v>
      </c>
      <c r="DN1182" t="s">
        <v>438</v>
      </c>
      <c r="DO1182">
        <v>2</v>
      </c>
      <c r="DP1182" t="b">
        <v>1</v>
      </c>
      <c r="DQ1182">
        <v>1761428478.84615</v>
      </c>
      <c r="DR1182">
        <v>268.254538461538</v>
      </c>
      <c r="DS1182">
        <v>251.799692307692</v>
      </c>
      <c r="DT1182">
        <v>43.6073692307692</v>
      </c>
      <c r="DU1182">
        <v>24.7060692307692</v>
      </c>
      <c r="DV1182">
        <v>267.157153846154</v>
      </c>
      <c r="DW1182">
        <v>43.6514692307692</v>
      </c>
      <c r="DX1182">
        <v>500.005846153846</v>
      </c>
      <c r="DY1182">
        <v>90.1872692307692</v>
      </c>
      <c r="DZ1182">
        <v>0.0396918307692308</v>
      </c>
      <c r="EA1182">
        <v>51.2313769230769</v>
      </c>
      <c r="EB1182">
        <v>48.0515769230769</v>
      </c>
      <c r="EC1182">
        <v>999.9</v>
      </c>
      <c r="ED1182">
        <v>0</v>
      </c>
      <c r="EE1182">
        <v>0</v>
      </c>
      <c r="EF1182">
        <v>10002.5</v>
      </c>
      <c r="EG1182">
        <v>0</v>
      </c>
      <c r="EH1182">
        <v>1222.06692307692</v>
      </c>
      <c r="EI1182">
        <v>16.4548153846154</v>
      </c>
      <c r="EJ1182">
        <v>280.485923076923</v>
      </c>
      <c r="EK1182">
        <v>258.178384615385</v>
      </c>
      <c r="EL1182">
        <v>18.9013</v>
      </c>
      <c r="EM1182">
        <v>251.799692307692</v>
      </c>
      <c r="EN1182">
        <v>24.7060692307692</v>
      </c>
      <c r="EO1182">
        <v>3.93282846153846</v>
      </c>
      <c r="EP1182">
        <v>2.22817307692308</v>
      </c>
      <c r="EQ1182">
        <v>28.6140846153846</v>
      </c>
      <c r="ER1182">
        <v>19.1663153846154</v>
      </c>
      <c r="ES1182">
        <v>1200.00615384615</v>
      </c>
      <c r="ET1182">
        <v>0.967009</v>
      </c>
      <c r="EU1182">
        <v>0.0329908</v>
      </c>
      <c r="EV1182">
        <v>0</v>
      </c>
      <c r="EW1182">
        <v>894.867538461539</v>
      </c>
      <c r="EX1182">
        <v>5.00059</v>
      </c>
      <c r="EY1182">
        <v>11915.5538461538</v>
      </c>
      <c r="EZ1182">
        <v>10358.8</v>
      </c>
      <c r="FA1182">
        <v>64.3216923076923</v>
      </c>
      <c r="FB1182">
        <v>65.5381538461538</v>
      </c>
      <c r="FC1182">
        <v>64.3313846153846</v>
      </c>
      <c r="FD1182">
        <v>65.312</v>
      </c>
      <c r="FE1182">
        <v>65.5095384615385</v>
      </c>
      <c r="FF1182">
        <v>1155.58</v>
      </c>
      <c r="FG1182">
        <v>39.42</v>
      </c>
      <c r="FH1182">
        <v>0</v>
      </c>
      <c r="FI1182">
        <v>1761428447.5</v>
      </c>
      <c r="FJ1182">
        <v>0</v>
      </c>
      <c r="FK1182">
        <v>894.63552</v>
      </c>
      <c r="FL1182">
        <v>-20.1060768965016</v>
      </c>
      <c r="FM1182">
        <v>-245.99999962836</v>
      </c>
      <c r="FN1182">
        <v>11912.688</v>
      </c>
      <c r="FO1182">
        <v>15</v>
      </c>
      <c r="FP1182">
        <v>0</v>
      </c>
      <c r="FQ1182" t="s">
        <v>439</v>
      </c>
      <c r="FR1182">
        <v>0</v>
      </c>
      <c r="FS1182">
        <v>0</v>
      </c>
      <c r="FT1182">
        <v>0</v>
      </c>
      <c r="FU1182">
        <v>0</v>
      </c>
      <c r="FV1182">
        <v>0</v>
      </c>
      <c r="FW1182">
        <v>0</v>
      </c>
      <c r="FX1182">
        <v>0</v>
      </c>
      <c r="FY1182">
        <v>0</v>
      </c>
      <c r="FZ1182">
        <v>0</v>
      </c>
      <c r="GA1182">
        <v>0</v>
      </c>
      <c r="GB1182">
        <v>0</v>
      </c>
      <c r="GC1182">
        <v>15.9554904761905</v>
      </c>
      <c r="GD1182">
        <v>10.8636545454545</v>
      </c>
      <c r="GE1182">
        <v>1.14835829397356</v>
      </c>
      <c r="GF1182">
        <v>0</v>
      </c>
      <c r="GG1182">
        <v>895.667647058824</v>
      </c>
      <c r="GH1182">
        <v>-19.2502979213719</v>
      </c>
      <c r="GI1182">
        <v>1.89614187050432</v>
      </c>
      <c r="GJ1182">
        <v>-1</v>
      </c>
      <c r="GK1182">
        <v>18.8988238095238</v>
      </c>
      <c r="GL1182">
        <v>0.0444545454545699</v>
      </c>
      <c r="GM1182">
        <v>0.0050823602280365</v>
      </c>
      <c r="GN1182">
        <v>1</v>
      </c>
      <c r="GO1182">
        <v>1</v>
      </c>
      <c r="GP1182">
        <v>2</v>
      </c>
      <c r="GQ1182" t="s">
        <v>446</v>
      </c>
      <c r="GR1182">
        <v>3.12599</v>
      </c>
      <c r="GS1182">
        <v>2.71811</v>
      </c>
      <c r="GT1182">
        <v>0.0529389</v>
      </c>
      <c r="GU1182">
        <v>0.0498818</v>
      </c>
      <c r="GV1182">
        <v>0.148205</v>
      </c>
      <c r="GW1182">
        <v>0.0990705</v>
      </c>
      <c r="GX1182">
        <v>33726.9</v>
      </c>
      <c r="GY1182">
        <v>35716.6</v>
      </c>
      <c r="GZ1182">
        <v>32368.4</v>
      </c>
      <c r="HA1182">
        <v>34185.5</v>
      </c>
      <c r="HB1182">
        <v>39555.1</v>
      </c>
      <c r="HC1182">
        <v>44438.7</v>
      </c>
      <c r="HD1182">
        <v>50929</v>
      </c>
      <c r="HE1182">
        <v>54866.1</v>
      </c>
      <c r="HF1182">
        <v>1.64428</v>
      </c>
      <c r="HG1182">
        <v>1.50013</v>
      </c>
      <c r="HH1182">
        <v>-0.136994</v>
      </c>
      <c r="HI1182">
        <v>0</v>
      </c>
      <c r="HJ1182">
        <v>50.2138</v>
      </c>
      <c r="HK1182">
        <v>999.9</v>
      </c>
      <c r="HL1182">
        <v>54.731</v>
      </c>
      <c r="HM1182">
        <v>30.212</v>
      </c>
      <c r="HN1182">
        <v>26.1736</v>
      </c>
      <c r="HO1182">
        <v>59.9272</v>
      </c>
      <c r="HP1182">
        <v>40.3125</v>
      </c>
      <c r="HQ1182">
        <v>1</v>
      </c>
      <c r="HR1182">
        <v>2.7001</v>
      </c>
      <c r="HS1182">
        <v>3.09519</v>
      </c>
      <c r="HT1182">
        <v>20.0849</v>
      </c>
      <c r="HU1182">
        <v>5.18554</v>
      </c>
      <c r="HV1182">
        <v>12.0159</v>
      </c>
      <c r="HW1182">
        <v>4.9672</v>
      </c>
      <c r="HX1182">
        <v>3.2959</v>
      </c>
      <c r="HY1182">
        <v>9999</v>
      </c>
      <c r="HZ1182">
        <v>9999</v>
      </c>
      <c r="IA1182">
        <v>999.9</v>
      </c>
      <c r="IB1182">
        <v>9999</v>
      </c>
      <c r="IC1182">
        <v>1.86325</v>
      </c>
      <c r="ID1182">
        <v>1.8681</v>
      </c>
      <c r="IE1182">
        <v>1.86783</v>
      </c>
      <c r="IF1182">
        <v>1.86905</v>
      </c>
      <c r="IG1182">
        <v>1.86982</v>
      </c>
      <c r="IH1182">
        <v>1.86587</v>
      </c>
      <c r="II1182">
        <v>1.86695</v>
      </c>
      <c r="IJ1182">
        <v>1.86838</v>
      </c>
      <c r="IK1182">
        <v>5</v>
      </c>
      <c r="IL1182">
        <v>0</v>
      </c>
      <c r="IM1182">
        <v>0</v>
      </c>
      <c r="IN1182">
        <v>0</v>
      </c>
      <c r="IO1182" t="s">
        <v>441</v>
      </c>
      <c r="IP1182" t="s">
        <v>442</v>
      </c>
      <c r="IQ1182" t="s">
        <v>443</v>
      </c>
      <c r="IR1182" t="s">
        <v>443</v>
      </c>
      <c r="IS1182" t="s">
        <v>443</v>
      </c>
      <c r="IT1182" t="s">
        <v>443</v>
      </c>
      <c r="IU1182">
        <v>0</v>
      </c>
      <c r="IV1182">
        <v>100</v>
      </c>
      <c r="IW1182">
        <v>100</v>
      </c>
      <c r="IX1182">
        <v>1.098</v>
      </c>
      <c r="IY1182">
        <v>-0.0441</v>
      </c>
      <c r="IZ1182">
        <v>1.09748391826392</v>
      </c>
      <c r="JA1182">
        <v>0</v>
      </c>
      <c r="JB1182">
        <v>0</v>
      </c>
      <c r="JC1182">
        <v>0</v>
      </c>
      <c r="JD1182">
        <v>-0.0441141096964596</v>
      </c>
      <c r="JE1182">
        <v>0</v>
      </c>
      <c r="JF1182">
        <v>0</v>
      </c>
      <c r="JG1182">
        <v>0</v>
      </c>
      <c r="JH1182">
        <v>5</v>
      </c>
      <c r="JI1182">
        <v>2273</v>
      </c>
      <c r="JJ1182">
        <v>1</v>
      </c>
      <c r="JK1182">
        <v>24</v>
      </c>
      <c r="JL1182">
        <v>29357141.4</v>
      </c>
      <c r="JM1182">
        <v>29357141.4</v>
      </c>
      <c r="JN1182">
        <v>0.595703</v>
      </c>
      <c r="JO1182">
        <v>2.64771</v>
      </c>
      <c r="JP1182">
        <v>1.54785</v>
      </c>
      <c r="JQ1182">
        <v>2.31445</v>
      </c>
      <c r="JR1182">
        <v>1.64673</v>
      </c>
      <c r="JS1182">
        <v>2.23755</v>
      </c>
      <c r="JT1182">
        <v>34.0545</v>
      </c>
      <c r="JU1182">
        <v>24.1751</v>
      </c>
      <c r="JV1182">
        <v>18</v>
      </c>
      <c r="JW1182">
        <v>482.484</v>
      </c>
      <c r="JX1182">
        <v>378.253</v>
      </c>
      <c r="JY1182">
        <v>47.3248</v>
      </c>
      <c r="JZ1182">
        <v>57.0766</v>
      </c>
      <c r="KA1182">
        <v>30.0016</v>
      </c>
      <c r="KB1182">
        <v>56.3731</v>
      </c>
      <c r="KC1182">
        <v>56.1706</v>
      </c>
      <c r="KD1182">
        <v>11.8105</v>
      </c>
      <c r="KE1182">
        <v>0</v>
      </c>
      <c r="KF1182">
        <v>100</v>
      </c>
      <c r="KG1182">
        <v>47.2712</v>
      </c>
      <c r="KH1182">
        <v>195.704</v>
      </c>
      <c r="KI1182">
        <v>26.2864</v>
      </c>
      <c r="KJ1182">
        <v>92.2697</v>
      </c>
      <c r="KK1182">
        <v>88.7517</v>
      </c>
    </row>
    <row r="1183" spans="1:297">
      <c r="A1183">
        <v>1167</v>
      </c>
      <c r="B1183">
        <v>1761428492</v>
      </c>
      <c r="C1183">
        <v>20311</v>
      </c>
      <c r="D1183" t="s">
        <v>2788</v>
      </c>
      <c r="E1183" t="s">
        <v>2789</v>
      </c>
      <c r="F1183">
        <v>5</v>
      </c>
      <c r="G1183" t="s">
        <v>2761</v>
      </c>
      <c r="H1183" t="s">
        <v>436</v>
      </c>
      <c r="I1183">
        <v>1761428483.84615</v>
      </c>
      <c r="J1183">
        <f>(K1183)/1000</f>
        <v>0</v>
      </c>
      <c r="K1183">
        <f>IF(DP1183, AN1183, AH1183)</f>
        <v>0</v>
      </c>
      <c r="L1183">
        <f>IF(DP1183, AI1183, AG1183)</f>
        <v>0</v>
      </c>
      <c r="M1183">
        <f>DR1183 - IF(AU1183&gt;1, L1183*DL1183*100.0/(AW1183), 0)</f>
        <v>0</v>
      </c>
      <c r="N1183">
        <f>((T1183-J1183/2)*M1183-L1183)/(T1183+J1183/2)</f>
        <v>0</v>
      </c>
      <c r="O1183">
        <f>N1183*(DY1183+DZ1183)/1000.0</f>
        <v>0</v>
      </c>
      <c r="P1183">
        <f>(DR1183 - IF(AU1183&gt;1, L1183*DL1183*100.0/(AW1183), 0))*(DY1183+DZ1183)/1000.0</f>
        <v>0</v>
      </c>
      <c r="Q1183">
        <f>2.0/((1/S1183-1/R1183)+SIGN(S1183)*SQRT((1/S1183-1/R1183)*(1/S1183-1/R1183) + 4*DM1183/((DM1183+1)*(DM1183+1))*(2*1/S1183*1/R1183-1/R1183*1/R1183)))</f>
        <v>0</v>
      </c>
      <c r="R1183">
        <f>IF(LEFT(DN1183,1)&lt;&gt;"0",IF(LEFT(DN1183,1)="1",3.0,DO1183),$D$5+$E$5*(EF1183*DY1183/($K$5*1000))+$F$5*(EF1183*DY1183/($K$5*1000))*MAX(MIN(DL1183,$J$5),$I$5)*MAX(MIN(DL1183,$J$5),$I$5)+$G$5*MAX(MIN(DL1183,$J$5),$I$5)*(EF1183*DY1183/($K$5*1000))+$H$5*(EF1183*DY1183/($K$5*1000))*(EF1183*DY1183/($K$5*1000)))</f>
        <v>0</v>
      </c>
      <c r="S1183">
        <f>J1183*(1000-(1000*0.61365*exp(17.502*W1183/(240.97+W1183))/(DY1183+DZ1183)+DT1183)/2)/(1000*0.61365*exp(17.502*W1183/(240.97+W1183))/(DY1183+DZ1183)-DT1183)</f>
        <v>0</v>
      </c>
      <c r="T1183">
        <f>1/((DM1183+1)/(Q1183/1.6)+1/(R1183/1.37)) + DM1183/((DM1183+1)/(Q1183/1.6) + DM1183/(R1183/1.37))</f>
        <v>0</v>
      </c>
      <c r="U1183">
        <f>(DH1183*DK1183)</f>
        <v>0</v>
      </c>
      <c r="V1183">
        <f>(EA1183+(U1183+2*0.95*5.67E-8*(((EA1183+$B$7)+273)^4-(EA1183+273)^4)-44100*J1183)/(1.84*29.3*R1183+8*0.95*5.67E-8*(EA1183+273)^3))</f>
        <v>0</v>
      </c>
      <c r="W1183">
        <f>($C$7*EB1183+$D$7*EC1183+$E$7*V1183)</f>
        <v>0</v>
      </c>
      <c r="X1183">
        <f>0.61365*exp(17.502*W1183/(240.97+W1183))</f>
        <v>0</v>
      </c>
      <c r="Y1183">
        <f>(Z1183/AA1183*100)</f>
        <v>0</v>
      </c>
      <c r="Z1183">
        <f>DT1183*(DY1183+DZ1183)/1000</f>
        <v>0</v>
      </c>
      <c r="AA1183">
        <f>0.61365*exp(17.502*EA1183/(240.97+EA1183))</f>
        <v>0</v>
      </c>
      <c r="AB1183">
        <f>(X1183-DT1183*(DY1183+DZ1183)/1000)</f>
        <v>0</v>
      </c>
      <c r="AC1183">
        <f>(-J1183*44100)</f>
        <v>0</v>
      </c>
      <c r="AD1183">
        <f>2*29.3*R1183*0.92*(EA1183-W1183)</f>
        <v>0</v>
      </c>
      <c r="AE1183">
        <f>2*0.95*5.67E-8*(((EA1183+$B$7)+273)^4-(W1183+273)^4)</f>
        <v>0</v>
      </c>
      <c r="AF1183">
        <f>U1183+AE1183+AC1183+AD1183</f>
        <v>0</v>
      </c>
      <c r="AG1183">
        <f>DX1183*AU1183*(DS1183-DR1183*(1000-AU1183*DU1183)/(1000-AU1183*DT1183))/(100*DL1183)</f>
        <v>0</v>
      </c>
      <c r="AH1183">
        <f>1000*DX1183*AU1183*(DT1183-DU1183)/(100*DL1183*(1000-AU1183*DT1183))</f>
        <v>0</v>
      </c>
      <c r="AI1183">
        <f>(AJ1183 - AK1183 - DY1183*1E3/(8.314*(EA1183+273.15)) * AM1183/DX1183 * AL1183) * DX1183/(100*DL1183) * (1000 - DU1183)/1000</f>
        <v>0</v>
      </c>
      <c r="AJ1183">
        <v>225.075703214157</v>
      </c>
      <c r="AK1183">
        <v>240.460884848485</v>
      </c>
      <c r="AL1183">
        <v>-3.29383506314231</v>
      </c>
      <c r="AM1183">
        <v>65.5308302883594</v>
      </c>
      <c r="AN1183">
        <f>(AP1183 - AO1183 + DY1183*1E3/(8.314*(EA1183+273.15)) * AR1183/DX1183 * AQ1183) * DX1183/(100*DL1183) * 1000/(1000 - AP1183)</f>
        <v>0</v>
      </c>
      <c r="AO1183">
        <v>24.6955681943285</v>
      </c>
      <c r="AP1183">
        <v>43.6059006060606</v>
      </c>
      <c r="AQ1183">
        <v>-3.97250893398779e-06</v>
      </c>
      <c r="AR1183">
        <v>110.947681736838</v>
      </c>
      <c r="AS1183">
        <v>10</v>
      </c>
      <c r="AT1183">
        <v>2</v>
      </c>
      <c r="AU1183">
        <f>IF(AS1183*$H$13&gt;=AW1183,1.0,(AW1183/(AW1183-AS1183*$H$13)))</f>
        <v>0</v>
      </c>
      <c r="AV1183">
        <f>(AU1183-1)*100</f>
        <v>0</v>
      </c>
      <c r="AW1183">
        <f>MAX(0,($B$13+$C$13*EF1183)/(1+$D$13*EF1183)*DY1183/(EA1183+273)*$E$13)</f>
        <v>0</v>
      </c>
      <c r="AX1183" t="s">
        <v>437</v>
      </c>
      <c r="AY1183" t="s">
        <v>437</v>
      </c>
      <c r="AZ1183">
        <v>0</v>
      </c>
      <c r="BA1183">
        <v>0</v>
      </c>
      <c r="BB1183">
        <f>1-AZ1183/BA1183</f>
        <v>0</v>
      </c>
      <c r="BC1183">
        <v>0</v>
      </c>
      <c r="BD1183" t="s">
        <v>437</v>
      </c>
      <c r="BE1183" t="s">
        <v>437</v>
      </c>
      <c r="BF1183">
        <v>0</v>
      </c>
      <c r="BG1183">
        <v>0</v>
      </c>
      <c r="BH1183">
        <f>1-BF1183/BG1183</f>
        <v>0</v>
      </c>
      <c r="BI1183">
        <v>0.5</v>
      </c>
      <c r="BJ1183">
        <f>DI1183</f>
        <v>0</v>
      </c>
      <c r="BK1183">
        <f>L1183</f>
        <v>0</v>
      </c>
      <c r="BL1183">
        <f>BH1183*BI1183*BJ1183</f>
        <v>0</v>
      </c>
      <c r="BM1183">
        <f>(BK1183-BC1183)/BJ1183</f>
        <v>0</v>
      </c>
      <c r="BN1183">
        <f>(BA1183-BG1183)/BG1183</f>
        <v>0</v>
      </c>
      <c r="BO1183">
        <f>AZ1183/(BB1183+AZ1183/BG1183)</f>
        <v>0</v>
      </c>
      <c r="BP1183" t="s">
        <v>437</v>
      </c>
      <c r="BQ1183">
        <v>0</v>
      </c>
      <c r="BR1183">
        <f>IF(BQ1183&lt;&gt;0, BQ1183, BO1183)</f>
        <v>0</v>
      </c>
      <c r="BS1183">
        <f>1-BR1183/BG1183</f>
        <v>0</v>
      </c>
      <c r="BT1183">
        <f>(BG1183-BF1183)/(BG1183-BR1183)</f>
        <v>0</v>
      </c>
      <c r="BU1183">
        <f>(BA1183-BG1183)/(BA1183-BR1183)</f>
        <v>0</v>
      </c>
      <c r="BV1183">
        <f>(BG1183-BF1183)/(BG1183-AZ1183)</f>
        <v>0</v>
      </c>
      <c r="BW1183">
        <f>(BA1183-BG1183)/(BA1183-AZ1183)</f>
        <v>0</v>
      </c>
      <c r="BX1183">
        <f>(BT1183*BR1183/BF1183)</f>
        <v>0</v>
      </c>
      <c r="BY1183">
        <f>(1-BX1183)</f>
        <v>0</v>
      </c>
      <c r="DH1183">
        <f>$B$11*EG1183+$C$11*EH1183+$F$11*ES1183*(1-EV1183)</f>
        <v>0</v>
      </c>
      <c r="DI1183">
        <f>DH1183*DJ1183</f>
        <v>0</v>
      </c>
      <c r="DJ1183">
        <f>($B$11*$D$9+$C$11*$D$9+$F$11*((FF1183+EX1183)/MAX(FF1183+EX1183+FG1183, 0.1)*$I$9+FG1183/MAX(FF1183+EX1183+FG1183, 0.1)*$J$9))/($B$11+$C$11+$F$11)</f>
        <v>0</v>
      </c>
      <c r="DK1183">
        <f>($B$11*$K$9+$C$11*$K$9+$F$11*((FF1183+EX1183)/MAX(FF1183+EX1183+FG1183, 0.1)*$P$9+FG1183/MAX(FF1183+EX1183+FG1183, 0.1)*$Q$9))/($B$11+$C$11+$F$11)</f>
        <v>0</v>
      </c>
      <c r="DL1183">
        <v>6</v>
      </c>
      <c r="DM1183">
        <v>0.5</v>
      </c>
      <c r="DN1183" t="s">
        <v>438</v>
      </c>
      <c r="DO1183">
        <v>2</v>
      </c>
      <c r="DP1183" t="b">
        <v>1</v>
      </c>
      <c r="DQ1183">
        <v>1761428483.84615</v>
      </c>
      <c r="DR1183">
        <v>252.569</v>
      </c>
      <c r="DS1183">
        <v>235.395153846154</v>
      </c>
      <c r="DT1183">
        <v>43.6061923076923</v>
      </c>
      <c r="DU1183">
        <v>24.7015307692308</v>
      </c>
      <c r="DV1183">
        <v>251.471769230769</v>
      </c>
      <c r="DW1183">
        <v>43.6503</v>
      </c>
      <c r="DX1183">
        <v>500.027769230769</v>
      </c>
      <c r="DY1183">
        <v>90.1872692307692</v>
      </c>
      <c r="DZ1183">
        <v>0.0396671769230769</v>
      </c>
      <c r="EA1183">
        <v>51.2302076923077</v>
      </c>
      <c r="EB1183">
        <v>48.0471769230769</v>
      </c>
      <c r="EC1183">
        <v>999.9</v>
      </c>
      <c r="ED1183">
        <v>0</v>
      </c>
      <c r="EE1183">
        <v>0</v>
      </c>
      <c r="EF1183">
        <v>10002.8823076923</v>
      </c>
      <c r="EG1183">
        <v>0</v>
      </c>
      <c r="EH1183">
        <v>1221.98692307692</v>
      </c>
      <c r="EI1183">
        <v>17.1739461538462</v>
      </c>
      <c r="EJ1183">
        <v>264.085</v>
      </c>
      <c r="EK1183">
        <v>241.357076923077</v>
      </c>
      <c r="EL1183">
        <v>18.9046615384615</v>
      </c>
      <c r="EM1183">
        <v>235.395153846154</v>
      </c>
      <c r="EN1183">
        <v>24.7015307692308</v>
      </c>
      <c r="EO1183">
        <v>3.93272307692308</v>
      </c>
      <c r="EP1183">
        <v>2.22776384615385</v>
      </c>
      <c r="EQ1183">
        <v>28.6136153846154</v>
      </c>
      <c r="ER1183">
        <v>19.1633769230769</v>
      </c>
      <c r="ES1183">
        <v>1200.00538461538</v>
      </c>
      <c r="ET1183">
        <v>0.967009</v>
      </c>
      <c r="EU1183">
        <v>0.0329908</v>
      </c>
      <c r="EV1183">
        <v>0</v>
      </c>
      <c r="EW1183">
        <v>893.181307692308</v>
      </c>
      <c r="EX1183">
        <v>5.00059</v>
      </c>
      <c r="EY1183">
        <v>11894.9384615385</v>
      </c>
      <c r="EZ1183">
        <v>10358.7846153846</v>
      </c>
      <c r="FA1183">
        <v>64.3410769230769</v>
      </c>
      <c r="FB1183">
        <v>65.5572307692308</v>
      </c>
      <c r="FC1183">
        <v>64.3507692307692</v>
      </c>
      <c r="FD1183">
        <v>65.3216923076923</v>
      </c>
      <c r="FE1183">
        <v>65.5286153846154</v>
      </c>
      <c r="FF1183">
        <v>1155.58</v>
      </c>
      <c r="FG1183">
        <v>39.42</v>
      </c>
      <c r="FH1183">
        <v>0</v>
      </c>
      <c r="FI1183">
        <v>1761428452.9</v>
      </c>
      <c r="FJ1183">
        <v>0</v>
      </c>
      <c r="FK1183">
        <v>892.9185</v>
      </c>
      <c r="FL1183">
        <v>-20.2855042833318</v>
      </c>
      <c r="FM1183">
        <v>-252.892307693875</v>
      </c>
      <c r="FN1183">
        <v>11891.3423076923</v>
      </c>
      <c r="FO1183">
        <v>15</v>
      </c>
      <c r="FP1183">
        <v>0</v>
      </c>
      <c r="FQ1183" t="s">
        <v>439</v>
      </c>
      <c r="FR1183">
        <v>0</v>
      </c>
      <c r="FS1183">
        <v>0</v>
      </c>
      <c r="FT1183">
        <v>0</v>
      </c>
      <c r="FU1183">
        <v>0</v>
      </c>
      <c r="FV1183">
        <v>0</v>
      </c>
      <c r="FW1183">
        <v>0</v>
      </c>
      <c r="FX1183">
        <v>0</v>
      </c>
      <c r="FY1183">
        <v>0</v>
      </c>
      <c r="FZ1183">
        <v>0</v>
      </c>
      <c r="GA1183">
        <v>0</v>
      </c>
      <c r="GB1183">
        <v>0</v>
      </c>
      <c r="GC1183">
        <v>16.881535</v>
      </c>
      <c r="GD1183">
        <v>9.16354736842105</v>
      </c>
      <c r="GE1183">
        <v>0.950859060152976</v>
      </c>
      <c r="GF1183">
        <v>0</v>
      </c>
      <c r="GG1183">
        <v>894.112735294118</v>
      </c>
      <c r="GH1183">
        <v>-20.2453323285622</v>
      </c>
      <c r="GI1183">
        <v>1.99375000363376</v>
      </c>
      <c r="GJ1183">
        <v>-1</v>
      </c>
      <c r="GK1183">
        <v>18.90324</v>
      </c>
      <c r="GL1183">
        <v>0.046592481203018</v>
      </c>
      <c r="GM1183">
        <v>0.00493136897828585</v>
      </c>
      <c r="GN1183">
        <v>1</v>
      </c>
      <c r="GO1183">
        <v>1</v>
      </c>
      <c r="GP1183">
        <v>2</v>
      </c>
      <c r="GQ1183" t="s">
        <v>446</v>
      </c>
      <c r="GR1183">
        <v>3.12587</v>
      </c>
      <c r="GS1183">
        <v>2.71749</v>
      </c>
      <c r="GT1183">
        <v>0.0498588</v>
      </c>
      <c r="GU1183">
        <v>0.0463871</v>
      </c>
      <c r="GV1183">
        <v>0.148198</v>
      </c>
      <c r="GW1183">
        <v>0.0990553</v>
      </c>
      <c r="GX1183">
        <v>33835.5</v>
      </c>
      <c r="GY1183">
        <v>35846.2</v>
      </c>
      <c r="GZ1183">
        <v>32367.7</v>
      </c>
      <c r="HA1183">
        <v>34184.3</v>
      </c>
      <c r="HB1183">
        <v>39554.5</v>
      </c>
      <c r="HC1183">
        <v>44437.5</v>
      </c>
      <c r="HD1183">
        <v>50928.1</v>
      </c>
      <c r="HE1183">
        <v>54864.3</v>
      </c>
      <c r="HF1183">
        <v>1.64393</v>
      </c>
      <c r="HG1183">
        <v>1.5001</v>
      </c>
      <c r="HH1183">
        <v>-0.138588</v>
      </c>
      <c r="HI1183">
        <v>0</v>
      </c>
      <c r="HJ1183">
        <v>50.2271</v>
      </c>
      <c r="HK1183">
        <v>999.9</v>
      </c>
      <c r="HL1183">
        <v>54.731</v>
      </c>
      <c r="HM1183">
        <v>30.212</v>
      </c>
      <c r="HN1183">
        <v>26.1733</v>
      </c>
      <c r="HO1183">
        <v>60.2972</v>
      </c>
      <c r="HP1183">
        <v>40.3365</v>
      </c>
      <c r="HQ1183">
        <v>1</v>
      </c>
      <c r="HR1183">
        <v>2.70147</v>
      </c>
      <c r="HS1183">
        <v>3.09631</v>
      </c>
      <c r="HT1183">
        <v>20.0853</v>
      </c>
      <c r="HU1183">
        <v>5.18524</v>
      </c>
      <c r="HV1183">
        <v>12.0159</v>
      </c>
      <c r="HW1183">
        <v>4.967</v>
      </c>
      <c r="HX1183">
        <v>3.29593</v>
      </c>
      <c r="HY1183">
        <v>9999</v>
      </c>
      <c r="HZ1183">
        <v>9999</v>
      </c>
      <c r="IA1183">
        <v>999.9</v>
      </c>
      <c r="IB1183">
        <v>9999</v>
      </c>
      <c r="IC1183">
        <v>1.86325</v>
      </c>
      <c r="ID1183">
        <v>1.86807</v>
      </c>
      <c r="IE1183">
        <v>1.86783</v>
      </c>
      <c r="IF1183">
        <v>1.86905</v>
      </c>
      <c r="IG1183">
        <v>1.86981</v>
      </c>
      <c r="IH1183">
        <v>1.86585</v>
      </c>
      <c r="II1183">
        <v>1.86694</v>
      </c>
      <c r="IJ1183">
        <v>1.86838</v>
      </c>
      <c r="IK1183">
        <v>5</v>
      </c>
      <c r="IL1183">
        <v>0</v>
      </c>
      <c r="IM1183">
        <v>0</v>
      </c>
      <c r="IN1183">
        <v>0</v>
      </c>
      <c r="IO1183" t="s">
        <v>441</v>
      </c>
      <c r="IP1183" t="s">
        <v>442</v>
      </c>
      <c r="IQ1183" t="s">
        <v>443</v>
      </c>
      <c r="IR1183" t="s">
        <v>443</v>
      </c>
      <c r="IS1183" t="s">
        <v>443</v>
      </c>
      <c r="IT1183" t="s">
        <v>443</v>
      </c>
      <c r="IU1183">
        <v>0</v>
      </c>
      <c r="IV1183">
        <v>100</v>
      </c>
      <c r="IW1183">
        <v>100</v>
      </c>
      <c r="IX1183">
        <v>1.098</v>
      </c>
      <c r="IY1183">
        <v>-0.0441</v>
      </c>
      <c r="IZ1183">
        <v>1.09748391826392</v>
      </c>
      <c r="JA1183">
        <v>0</v>
      </c>
      <c r="JB1183">
        <v>0</v>
      </c>
      <c r="JC1183">
        <v>0</v>
      </c>
      <c r="JD1183">
        <v>-0.0441141096964596</v>
      </c>
      <c r="JE1183">
        <v>0</v>
      </c>
      <c r="JF1183">
        <v>0</v>
      </c>
      <c r="JG1183">
        <v>0</v>
      </c>
      <c r="JH1183">
        <v>5</v>
      </c>
      <c r="JI1183">
        <v>2273</v>
      </c>
      <c r="JJ1183">
        <v>1</v>
      </c>
      <c r="JK1183">
        <v>24</v>
      </c>
      <c r="JL1183">
        <v>29357141.5</v>
      </c>
      <c r="JM1183">
        <v>29357141.5</v>
      </c>
      <c r="JN1183">
        <v>0.565186</v>
      </c>
      <c r="JO1183">
        <v>2.6416</v>
      </c>
      <c r="JP1183">
        <v>1.54785</v>
      </c>
      <c r="JQ1183">
        <v>2.31445</v>
      </c>
      <c r="JR1183">
        <v>1.64673</v>
      </c>
      <c r="JS1183">
        <v>2.37427</v>
      </c>
      <c r="JT1183">
        <v>34.0545</v>
      </c>
      <c r="JU1183">
        <v>24.1751</v>
      </c>
      <c r="JV1183">
        <v>18</v>
      </c>
      <c r="JW1183">
        <v>482.258</v>
      </c>
      <c r="JX1183">
        <v>378.263</v>
      </c>
      <c r="JY1183">
        <v>47.2724</v>
      </c>
      <c r="JZ1183">
        <v>57.083</v>
      </c>
      <c r="KA1183">
        <v>30.0014</v>
      </c>
      <c r="KB1183">
        <v>56.3793</v>
      </c>
      <c r="KC1183">
        <v>56.177</v>
      </c>
      <c r="KD1183">
        <v>11.1379</v>
      </c>
      <c r="KE1183">
        <v>0</v>
      </c>
      <c r="KF1183">
        <v>100</v>
      </c>
      <c r="KG1183">
        <v>47.2272</v>
      </c>
      <c r="KH1183">
        <v>181.987</v>
      </c>
      <c r="KI1183">
        <v>26.2864</v>
      </c>
      <c r="KJ1183">
        <v>92.268</v>
      </c>
      <c r="KK1183">
        <v>88.7486</v>
      </c>
    </row>
    <row r="1184" spans="1:297">
      <c r="A1184">
        <v>1168</v>
      </c>
      <c r="B1184">
        <v>1761428497</v>
      </c>
      <c r="C1184">
        <v>20316</v>
      </c>
      <c r="D1184" t="s">
        <v>2790</v>
      </c>
      <c r="E1184" t="s">
        <v>2791</v>
      </c>
      <c r="F1184">
        <v>5</v>
      </c>
      <c r="G1184" t="s">
        <v>2761</v>
      </c>
      <c r="H1184" t="s">
        <v>436</v>
      </c>
      <c r="I1184">
        <v>1761428488.84615</v>
      </c>
      <c r="J1184">
        <f>(K1184)/1000</f>
        <v>0</v>
      </c>
      <c r="K1184">
        <f>IF(DP1184, AN1184, AH1184)</f>
        <v>0</v>
      </c>
      <c r="L1184">
        <f>IF(DP1184, AI1184, AG1184)</f>
        <v>0</v>
      </c>
      <c r="M1184">
        <f>DR1184 - IF(AU1184&gt;1, L1184*DL1184*100.0/(AW1184), 0)</f>
        <v>0</v>
      </c>
      <c r="N1184">
        <f>((T1184-J1184/2)*M1184-L1184)/(T1184+J1184/2)</f>
        <v>0</v>
      </c>
      <c r="O1184">
        <f>N1184*(DY1184+DZ1184)/1000.0</f>
        <v>0</v>
      </c>
      <c r="P1184">
        <f>(DR1184 - IF(AU1184&gt;1, L1184*DL1184*100.0/(AW1184), 0))*(DY1184+DZ1184)/1000.0</f>
        <v>0</v>
      </c>
      <c r="Q1184">
        <f>2.0/((1/S1184-1/R1184)+SIGN(S1184)*SQRT((1/S1184-1/R1184)*(1/S1184-1/R1184) + 4*DM1184/((DM1184+1)*(DM1184+1))*(2*1/S1184*1/R1184-1/R1184*1/R1184)))</f>
        <v>0</v>
      </c>
      <c r="R1184">
        <f>IF(LEFT(DN1184,1)&lt;&gt;"0",IF(LEFT(DN1184,1)="1",3.0,DO1184),$D$5+$E$5*(EF1184*DY1184/($K$5*1000))+$F$5*(EF1184*DY1184/($K$5*1000))*MAX(MIN(DL1184,$J$5),$I$5)*MAX(MIN(DL1184,$J$5),$I$5)+$G$5*MAX(MIN(DL1184,$J$5),$I$5)*(EF1184*DY1184/($K$5*1000))+$H$5*(EF1184*DY1184/($K$5*1000))*(EF1184*DY1184/($K$5*1000)))</f>
        <v>0</v>
      </c>
      <c r="S1184">
        <f>J1184*(1000-(1000*0.61365*exp(17.502*W1184/(240.97+W1184))/(DY1184+DZ1184)+DT1184)/2)/(1000*0.61365*exp(17.502*W1184/(240.97+W1184))/(DY1184+DZ1184)-DT1184)</f>
        <v>0</v>
      </c>
      <c r="T1184">
        <f>1/((DM1184+1)/(Q1184/1.6)+1/(R1184/1.37)) + DM1184/((DM1184+1)/(Q1184/1.6) + DM1184/(R1184/1.37))</f>
        <v>0</v>
      </c>
      <c r="U1184">
        <f>(DH1184*DK1184)</f>
        <v>0</v>
      </c>
      <c r="V1184">
        <f>(EA1184+(U1184+2*0.95*5.67E-8*(((EA1184+$B$7)+273)^4-(EA1184+273)^4)-44100*J1184)/(1.84*29.3*R1184+8*0.95*5.67E-8*(EA1184+273)^3))</f>
        <v>0</v>
      </c>
      <c r="W1184">
        <f>($C$7*EB1184+$D$7*EC1184+$E$7*V1184)</f>
        <v>0</v>
      </c>
      <c r="X1184">
        <f>0.61365*exp(17.502*W1184/(240.97+W1184))</f>
        <v>0</v>
      </c>
      <c r="Y1184">
        <f>(Z1184/AA1184*100)</f>
        <v>0</v>
      </c>
      <c r="Z1184">
        <f>DT1184*(DY1184+DZ1184)/1000</f>
        <v>0</v>
      </c>
      <c r="AA1184">
        <f>0.61365*exp(17.502*EA1184/(240.97+EA1184))</f>
        <v>0</v>
      </c>
      <c r="AB1184">
        <f>(X1184-DT1184*(DY1184+DZ1184)/1000)</f>
        <v>0</v>
      </c>
      <c r="AC1184">
        <f>(-J1184*44100)</f>
        <v>0</v>
      </c>
      <c r="AD1184">
        <f>2*29.3*R1184*0.92*(EA1184-W1184)</f>
        <v>0</v>
      </c>
      <c r="AE1184">
        <f>2*0.95*5.67E-8*(((EA1184+$B$7)+273)^4-(W1184+273)^4)</f>
        <v>0</v>
      </c>
      <c r="AF1184">
        <f>U1184+AE1184+AC1184+AD1184</f>
        <v>0</v>
      </c>
      <c r="AG1184">
        <f>DX1184*AU1184*(DS1184-DR1184*(1000-AU1184*DU1184)/(1000-AU1184*DT1184))/(100*DL1184)</f>
        <v>0</v>
      </c>
      <c r="AH1184">
        <f>1000*DX1184*AU1184*(DT1184-DU1184)/(100*DL1184*(1000-AU1184*DT1184))</f>
        <v>0</v>
      </c>
      <c r="AI1184">
        <f>(AJ1184 - AK1184 - DY1184*1E3/(8.314*(EA1184+273.15)) * AM1184/DX1184 * AL1184) * DX1184/(100*DL1184) * (1000 - DU1184)/1000</f>
        <v>0</v>
      </c>
      <c r="AJ1184">
        <v>207.008442002661</v>
      </c>
      <c r="AK1184">
        <v>223.086436363636</v>
      </c>
      <c r="AL1184">
        <v>-3.47230763942077</v>
      </c>
      <c r="AM1184">
        <v>65.5308302883594</v>
      </c>
      <c r="AN1184">
        <f>(AP1184 - AO1184 + DY1184*1E3/(8.314*(EA1184+273.15)) * AR1184/DX1184 * AQ1184) * DX1184/(100*DL1184) * 1000/(1000 - AP1184)</f>
        <v>0</v>
      </c>
      <c r="AO1184">
        <v>24.692870182156</v>
      </c>
      <c r="AP1184">
        <v>43.6065806060606</v>
      </c>
      <c r="AQ1184">
        <v>1.88830724499098e-06</v>
      </c>
      <c r="AR1184">
        <v>110.947681736838</v>
      </c>
      <c r="AS1184">
        <v>10</v>
      </c>
      <c r="AT1184">
        <v>2</v>
      </c>
      <c r="AU1184">
        <f>IF(AS1184*$H$13&gt;=AW1184,1.0,(AW1184/(AW1184-AS1184*$H$13)))</f>
        <v>0</v>
      </c>
      <c r="AV1184">
        <f>(AU1184-1)*100</f>
        <v>0</v>
      </c>
      <c r="AW1184">
        <f>MAX(0,($B$13+$C$13*EF1184)/(1+$D$13*EF1184)*DY1184/(EA1184+273)*$E$13)</f>
        <v>0</v>
      </c>
      <c r="AX1184" t="s">
        <v>437</v>
      </c>
      <c r="AY1184" t="s">
        <v>437</v>
      </c>
      <c r="AZ1184">
        <v>0</v>
      </c>
      <c r="BA1184">
        <v>0</v>
      </c>
      <c r="BB1184">
        <f>1-AZ1184/BA1184</f>
        <v>0</v>
      </c>
      <c r="BC1184">
        <v>0</v>
      </c>
      <c r="BD1184" t="s">
        <v>437</v>
      </c>
      <c r="BE1184" t="s">
        <v>437</v>
      </c>
      <c r="BF1184">
        <v>0</v>
      </c>
      <c r="BG1184">
        <v>0</v>
      </c>
      <c r="BH1184">
        <f>1-BF1184/BG1184</f>
        <v>0</v>
      </c>
      <c r="BI1184">
        <v>0.5</v>
      </c>
      <c r="BJ1184">
        <f>DI1184</f>
        <v>0</v>
      </c>
      <c r="BK1184">
        <f>L1184</f>
        <v>0</v>
      </c>
      <c r="BL1184">
        <f>BH1184*BI1184*BJ1184</f>
        <v>0</v>
      </c>
      <c r="BM1184">
        <f>(BK1184-BC1184)/BJ1184</f>
        <v>0</v>
      </c>
      <c r="BN1184">
        <f>(BA1184-BG1184)/BG1184</f>
        <v>0</v>
      </c>
      <c r="BO1184">
        <f>AZ1184/(BB1184+AZ1184/BG1184)</f>
        <v>0</v>
      </c>
      <c r="BP1184" t="s">
        <v>437</v>
      </c>
      <c r="BQ1184">
        <v>0</v>
      </c>
      <c r="BR1184">
        <f>IF(BQ1184&lt;&gt;0, BQ1184, BO1184)</f>
        <v>0</v>
      </c>
      <c r="BS1184">
        <f>1-BR1184/BG1184</f>
        <v>0</v>
      </c>
      <c r="BT1184">
        <f>(BG1184-BF1184)/(BG1184-BR1184)</f>
        <v>0</v>
      </c>
      <c r="BU1184">
        <f>(BA1184-BG1184)/(BA1184-BR1184)</f>
        <v>0</v>
      </c>
      <c r="BV1184">
        <f>(BG1184-BF1184)/(BG1184-AZ1184)</f>
        <v>0</v>
      </c>
      <c r="BW1184">
        <f>(BA1184-BG1184)/(BA1184-AZ1184)</f>
        <v>0</v>
      </c>
      <c r="BX1184">
        <f>(BT1184*BR1184/BF1184)</f>
        <v>0</v>
      </c>
      <c r="BY1184">
        <f>(1-BX1184)</f>
        <v>0</v>
      </c>
      <c r="DH1184">
        <f>$B$11*EG1184+$C$11*EH1184+$F$11*ES1184*(1-EV1184)</f>
        <v>0</v>
      </c>
      <c r="DI1184">
        <f>DH1184*DJ1184</f>
        <v>0</v>
      </c>
      <c r="DJ1184">
        <f>($B$11*$D$9+$C$11*$D$9+$F$11*((FF1184+EX1184)/MAX(FF1184+EX1184+FG1184, 0.1)*$I$9+FG1184/MAX(FF1184+EX1184+FG1184, 0.1)*$J$9))/($B$11+$C$11+$F$11)</f>
        <v>0</v>
      </c>
      <c r="DK1184">
        <f>($B$11*$K$9+$C$11*$K$9+$F$11*((FF1184+EX1184)/MAX(FF1184+EX1184+FG1184, 0.1)*$P$9+FG1184/MAX(FF1184+EX1184+FG1184, 0.1)*$Q$9))/($B$11+$C$11+$F$11)</f>
        <v>0</v>
      </c>
      <c r="DL1184">
        <v>6</v>
      </c>
      <c r="DM1184">
        <v>0.5</v>
      </c>
      <c r="DN1184" t="s">
        <v>438</v>
      </c>
      <c r="DO1184">
        <v>2</v>
      </c>
      <c r="DP1184" t="b">
        <v>1</v>
      </c>
      <c r="DQ1184">
        <v>1761428488.84615</v>
      </c>
      <c r="DR1184">
        <v>236.622461538462</v>
      </c>
      <c r="DS1184">
        <v>218.501307692308</v>
      </c>
      <c r="DT1184">
        <v>43.6068076923077</v>
      </c>
      <c r="DU1184">
        <v>24.6975384615385</v>
      </c>
      <c r="DV1184">
        <v>235.525153846154</v>
      </c>
      <c r="DW1184">
        <v>43.6509153846154</v>
      </c>
      <c r="DX1184">
        <v>499.996923076923</v>
      </c>
      <c r="DY1184">
        <v>90.1874538461538</v>
      </c>
      <c r="DZ1184">
        <v>0.0397291538461538</v>
      </c>
      <c r="EA1184">
        <v>51.2249230769231</v>
      </c>
      <c r="EB1184">
        <v>48.0448538461538</v>
      </c>
      <c r="EC1184">
        <v>999.9</v>
      </c>
      <c r="ED1184">
        <v>0</v>
      </c>
      <c r="EE1184">
        <v>0</v>
      </c>
      <c r="EF1184">
        <v>10000.2907692308</v>
      </c>
      <c r="EG1184">
        <v>0</v>
      </c>
      <c r="EH1184">
        <v>1221.93307692308</v>
      </c>
      <c r="EI1184">
        <v>18.1213153846154</v>
      </c>
      <c r="EJ1184">
        <v>247.411615384615</v>
      </c>
      <c r="EK1184">
        <v>224.034307692308</v>
      </c>
      <c r="EL1184">
        <v>18.9092692307692</v>
      </c>
      <c r="EM1184">
        <v>218.501307692308</v>
      </c>
      <c r="EN1184">
        <v>24.6975384615385</v>
      </c>
      <c r="EO1184">
        <v>3.93278692307692</v>
      </c>
      <c r="EP1184">
        <v>2.22740923076923</v>
      </c>
      <c r="EQ1184">
        <v>28.6139</v>
      </c>
      <c r="ER1184">
        <v>19.1608230769231</v>
      </c>
      <c r="ES1184">
        <v>1200.00307692308</v>
      </c>
      <c r="ET1184">
        <v>0.967009</v>
      </c>
      <c r="EU1184">
        <v>0.0329908</v>
      </c>
      <c r="EV1184">
        <v>0</v>
      </c>
      <c r="EW1184">
        <v>891.407307692308</v>
      </c>
      <c r="EX1184">
        <v>5.00059</v>
      </c>
      <c r="EY1184">
        <v>11873.4846153846</v>
      </c>
      <c r="EZ1184">
        <v>10358.7692307692</v>
      </c>
      <c r="FA1184">
        <v>64.3604615384615</v>
      </c>
      <c r="FB1184">
        <v>65.562</v>
      </c>
      <c r="FC1184">
        <v>64.3653076923077</v>
      </c>
      <c r="FD1184">
        <v>65.3410769230769</v>
      </c>
      <c r="FE1184">
        <v>65.5476923076923</v>
      </c>
      <c r="FF1184">
        <v>1155.57923076923</v>
      </c>
      <c r="FG1184">
        <v>39.42</v>
      </c>
      <c r="FH1184">
        <v>0</v>
      </c>
      <c r="FI1184">
        <v>1761428457.7</v>
      </c>
      <c r="FJ1184">
        <v>0</v>
      </c>
      <c r="FK1184">
        <v>891.243230769231</v>
      </c>
      <c r="FL1184">
        <v>-21.0753504466114</v>
      </c>
      <c r="FM1184">
        <v>-261.350427526663</v>
      </c>
      <c r="FN1184">
        <v>11870.7961538462</v>
      </c>
      <c r="FO1184">
        <v>15</v>
      </c>
      <c r="FP1184">
        <v>0</v>
      </c>
      <c r="FQ1184" t="s">
        <v>439</v>
      </c>
      <c r="FR1184">
        <v>0</v>
      </c>
      <c r="FS1184">
        <v>0</v>
      </c>
      <c r="FT1184">
        <v>0</v>
      </c>
      <c r="FU1184">
        <v>0</v>
      </c>
      <c r="FV1184">
        <v>0</v>
      </c>
      <c r="FW1184">
        <v>0</v>
      </c>
      <c r="FX1184">
        <v>0</v>
      </c>
      <c r="FY1184">
        <v>0</v>
      </c>
      <c r="FZ1184">
        <v>0</v>
      </c>
      <c r="GA1184">
        <v>0</v>
      </c>
      <c r="GB1184">
        <v>0</v>
      </c>
      <c r="GC1184">
        <v>17.6293333333333</v>
      </c>
      <c r="GD1184">
        <v>10.4600571428572</v>
      </c>
      <c r="GE1184">
        <v>1.12806912458469</v>
      </c>
      <c r="GF1184">
        <v>0</v>
      </c>
      <c r="GG1184">
        <v>892.276823529412</v>
      </c>
      <c r="GH1184">
        <v>-20.8587013108075</v>
      </c>
      <c r="GI1184">
        <v>2.05613832034412</v>
      </c>
      <c r="GJ1184">
        <v>-1</v>
      </c>
      <c r="GK1184">
        <v>18.9063095238095</v>
      </c>
      <c r="GL1184">
        <v>0.0538285714285689</v>
      </c>
      <c r="GM1184">
        <v>0.00569359747033431</v>
      </c>
      <c r="GN1184">
        <v>1</v>
      </c>
      <c r="GO1184">
        <v>1</v>
      </c>
      <c r="GP1184">
        <v>2</v>
      </c>
      <c r="GQ1184" t="s">
        <v>446</v>
      </c>
      <c r="GR1184">
        <v>3.12599</v>
      </c>
      <c r="GS1184">
        <v>2.71769</v>
      </c>
      <c r="GT1184">
        <v>0.0466152</v>
      </c>
      <c r="GU1184">
        <v>0.0431499</v>
      </c>
      <c r="GV1184">
        <v>0.148205</v>
      </c>
      <c r="GW1184">
        <v>0.099048</v>
      </c>
      <c r="GX1184">
        <v>33949.7</v>
      </c>
      <c r="GY1184">
        <v>35966.4</v>
      </c>
      <c r="GZ1184">
        <v>32366.9</v>
      </c>
      <c r="HA1184">
        <v>34183.3</v>
      </c>
      <c r="HB1184">
        <v>39553.3</v>
      </c>
      <c r="HC1184">
        <v>44436.4</v>
      </c>
      <c r="HD1184">
        <v>50927.2</v>
      </c>
      <c r="HE1184">
        <v>54862.9</v>
      </c>
      <c r="HF1184">
        <v>1.644</v>
      </c>
      <c r="HG1184">
        <v>1.4998</v>
      </c>
      <c r="HH1184">
        <v>-0.139281</v>
      </c>
      <c r="HI1184">
        <v>0</v>
      </c>
      <c r="HJ1184">
        <v>50.2422</v>
      </c>
      <c r="HK1184">
        <v>999.9</v>
      </c>
      <c r="HL1184">
        <v>54.731</v>
      </c>
      <c r="HM1184">
        <v>30.212</v>
      </c>
      <c r="HN1184">
        <v>26.1697</v>
      </c>
      <c r="HO1184">
        <v>60.3372</v>
      </c>
      <c r="HP1184">
        <v>40.3085</v>
      </c>
      <c r="HQ1184">
        <v>1</v>
      </c>
      <c r="HR1184">
        <v>2.70282</v>
      </c>
      <c r="HS1184">
        <v>3.10965</v>
      </c>
      <c r="HT1184">
        <v>20.0848</v>
      </c>
      <c r="HU1184">
        <v>5.18584</v>
      </c>
      <c r="HV1184">
        <v>12.0159</v>
      </c>
      <c r="HW1184">
        <v>4.9672</v>
      </c>
      <c r="HX1184">
        <v>3.29595</v>
      </c>
      <c r="HY1184">
        <v>9999</v>
      </c>
      <c r="HZ1184">
        <v>9999</v>
      </c>
      <c r="IA1184">
        <v>999.9</v>
      </c>
      <c r="IB1184">
        <v>9999</v>
      </c>
      <c r="IC1184">
        <v>1.86324</v>
      </c>
      <c r="ID1184">
        <v>1.86811</v>
      </c>
      <c r="IE1184">
        <v>1.86783</v>
      </c>
      <c r="IF1184">
        <v>1.86905</v>
      </c>
      <c r="IG1184">
        <v>1.86981</v>
      </c>
      <c r="IH1184">
        <v>1.86586</v>
      </c>
      <c r="II1184">
        <v>1.86694</v>
      </c>
      <c r="IJ1184">
        <v>1.86837</v>
      </c>
      <c r="IK1184">
        <v>5</v>
      </c>
      <c r="IL1184">
        <v>0</v>
      </c>
      <c r="IM1184">
        <v>0</v>
      </c>
      <c r="IN1184">
        <v>0</v>
      </c>
      <c r="IO1184" t="s">
        <v>441</v>
      </c>
      <c r="IP1184" t="s">
        <v>442</v>
      </c>
      <c r="IQ1184" t="s">
        <v>443</v>
      </c>
      <c r="IR1184" t="s">
        <v>443</v>
      </c>
      <c r="IS1184" t="s">
        <v>443</v>
      </c>
      <c r="IT1184" t="s">
        <v>443</v>
      </c>
      <c r="IU1184">
        <v>0</v>
      </c>
      <c r="IV1184">
        <v>100</v>
      </c>
      <c r="IW1184">
        <v>100</v>
      </c>
      <c r="IX1184">
        <v>1.098</v>
      </c>
      <c r="IY1184">
        <v>-0.0441</v>
      </c>
      <c r="IZ1184">
        <v>1.09748391826392</v>
      </c>
      <c r="JA1184">
        <v>0</v>
      </c>
      <c r="JB1184">
        <v>0</v>
      </c>
      <c r="JC1184">
        <v>0</v>
      </c>
      <c r="JD1184">
        <v>-0.0441141096964596</v>
      </c>
      <c r="JE1184">
        <v>0</v>
      </c>
      <c r="JF1184">
        <v>0</v>
      </c>
      <c r="JG1184">
        <v>0</v>
      </c>
      <c r="JH1184">
        <v>5</v>
      </c>
      <c r="JI1184">
        <v>2273</v>
      </c>
      <c r="JJ1184">
        <v>1</v>
      </c>
      <c r="JK1184">
        <v>24</v>
      </c>
      <c r="JL1184">
        <v>29357141.6</v>
      </c>
      <c r="JM1184">
        <v>29357141.6</v>
      </c>
      <c r="JN1184">
        <v>0.526123</v>
      </c>
      <c r="JO1184">
        <v>2.64771</v>
      </c>
      <c r="JP1184">
        <v>1.54785</v>
      </c>
      <c r="JQ1184">
        <v>2.31567</v>
      </c>
      <c r="JR1184">
        <v>1.64673</v>
      </c>
      <c r="JS1184">
        <v>2.37061</v>
      </c>
      <c r="JT1184">
        <v>34.0545</v>
      </c>
      <c r="JU1184">
        <v>24.1751</v>
      </c>
      <c r="JV1184">
        <v>18</v>
      </c>
      <c r="JW1184">
        <v>482.35</v>
      </c>
      <c r="JX1184">
        <v>378.093</v>
      </c>
      <c r="JY1184">
        <v>47.2261</v>
      </c>
      <c r="JZ1184">
        <v>57.0929</v>
      </c>
      <c r="KA1184">
        <v>30.0014</v>
      </c>
      <c r="KB1184">
        <v>56.3858</v>
      </c>
      <c r="KC1184">
        <v>56.1808</v>
      </c>
      <c r="KD1184">
        <v>10.4127</v>
      </c>
      <c r="KE1184">
        <v>0</v>
      </c>
      <c r="KF1184">
        <v>100</v>
      </c>
      <c r="KG1184">
        <v>47.1809</v>
      </c>
      <c r="KH1184">
        <v>161.632</v>
      </c>
      <c r="KI1184">
        <v>26.2864</v>
      </c>
      <c r="KJ1184">
        <v>92.2661</v>
      </c>
      <c r="KK1184">
        <v>88.7462</v>
      </c>
    </row>
    <row r="1185" spans="1:297">
      <c r="A1185">
        <v>1169</v>
      </c>
      <c r="B1185">
        <v>1761428502</v>
      </c>
      <c r="C1185">
        <v>20321</v>
      </c>
      <c r="D1185" t="s">
        <v>2792</v>
      </c>
      <c r="E1185" t="s">
        <v>2793</v>
      </c>
      <c r="F1185">
        <v>5</v>
      </c>
      <c r="G1185" t="s">
        <v>2761</v>
      </c>
      <c r="H1185" t="s">
        <v>436</v>
      </c>
      <c r="I1185">
        <v>1761428493.84615</v>
      </c>
      <c r="J1185">
        <f>(K1185)/1000</f>
        <v>0</v>
      </c>
      <c r="K1185">
        <f>IF(DP1185, AN1185, AH1185)</f>
        <v>0</v>
      </c>
      <c r="L1185">
        <f>IF(DP1185, AI1185, AG1185)</f>
        <v>0</v>
      </c>
      <c r="M1185">
        <f>DR1185 - IF(AU1185&gt;1, L1185*DL1185*100.0/(AW1185), 0)</f>
        <v>0</v>
      </c>
      <c r="N1185">
        <f>((T1185-J1185/2)*M1185-L1185)/(T1185+J1185/2)</f>
        <v>0</v>
      </c>
      <c r="O1185">
        <f>N1185*(DY1185+DZ1185)/1000.0</f>
        <v>0</v>
      </c>
      <c r="P1185">
        <f>(DR1185 - IF(AU1185&gt;1, L1185*DL1185*100.0/(AW1185), 0))*(DY1185+DZ1185)/1000.0</f>
        <v>0</v>
      </c>
      <c r="Q1185">
        <f>2.0/((1/S1185-1/R1185)+SIGN(S1185)*SQRT((1/S1185-1/R1185)*(1/S1185-1/R1185) + 4*DM1185/((DM1185+1)*(DM1185+1))*(2*1/S1185*1/R1185-1/R1185*1/R1185)))</f>
        <v>0</v>
      </c>
      <c r="R1185">
        <f>IF(LEFT(DN1185,1)&lt;&gt;"0",IF(LEFT(DN1185,1)="1",3.0,DO1185),$D$5+$E$5*(EF1185*DY1185/($K$5*1000))+$F$5*(EF1185*DY1185/($K$5*1000))*MAX(MIN(DL1185,$J$5),$I$5)*MAX(MIN(DL1185,$J$5),$I$5)+$G$5*MAX(MIN(DL1185,$J$5),$I$5)*(EF1185*DY1185/($K$5*1000))+$H$5*(EF1185*DY1185/($K$5*1000))*(EF1185*DY1185/($K$5*1000)))</f>
        <v>0</v>
      </c>
      <c r="S1185">
        <f>J1185*(1000-(1000*0.61365*exp(17.502*W1185/(240.97+W1185))/(DY1185+DZ1185)+DT1185)/2)/(1000*0.61365*exp(17.502*W1185/(240.97+W1185))/(DY1185+DZ1185)-DT1185)</f>
        <v>0</v>
      </c>
      <c r="T1185">
        <f>1/((DM1185+1)/(Q1185/1.6)+1/(R1185/1.37)) + DM1185/((DM1185+1)/(Q1185/1.6) + DM1185/(R1185/1.37))</f>
        <v>0</v>
      </c>
      <c r="U1185">
        <f>(DH1185*DK1185)</f>
        <v>0</v>
      </c>
      <c r="V1185">
        <f>(EA1185+(U1185+2*0.95*5.67E-8*(((EA1185+$B$7)+273)^4-(EA1185+273)^4)-44100*J1185)/(1.84*29.3*R1185+8*0.95*5.67E-8*(EA1185+273)^3))</f>
        <v>0</v>
      </c>
      <c r="W1185">
        <f>($C$7*EB1185+$D$7*EC1185+$E$7*V1185)</f>
        <v>0</v>
      </c>
      <c r="X1185">
        <f>0.61365*exp(17.502*W1185/(240.97+W1185))</f>
        <v>0</v>
      </c>
      <c r="Y1185">
        <f>(Z1185/AA1185*100)</f>
        <v>0</v>
      </c>
      <c r="Z1185">
        <f>DT1185*(DY1185+DZ1185)/1000</f>
        <v>0</v>
      </c>
      <c r="AA1185">
        <f>0.61365*exp(17.502*EA1185/(240.97+EA1185))</f>
        <v>0</v>
      </c>
      <c r="AB1185">
        <f>(X1185-DT1185*(DY1185+DZ1185)/1000)</f>
        <v>0</v>
      </c>
      <c r="AC1185">
        <f>(-J1185*44100)</f>
        <v>0</v>
      </c>
      <c r="AD1185">
        <f>2*29.3*R1185*0.92*(EA1185-W1185)</f>
        <v>0</v>
      </c>
      <c r="AE1185">
        <f>2*0.95*5.67E-8*(((EA1185+$B$7)+273)^4-(W1185+273)^4)</f>
        <v>0</v>
      </c>
      <c r="AF1185">
        <f>U1185+AE1185+AC1185+AD1185</f>
        <v>0</v>
      </c>
      <c r="AG1185">
        <f>DX1185*AU1185*(DS1185-DR1185*(1000-AU1185*DU1185)/(1000-AU1185*DT1185))/(100*DL1185)</f>
        <v>0</v>
      </c>
      <c r="AH1185">
        <f>1000*DX1185*AU1185*(DT1185-DU1185)/(100*DL1185*(1000-AU1185*DT1185))</f>
        <v>0</v>
      </c>
      <c r="AI1185">
        <f>(AJ1185 - AK1185 - DY1185*1E3/(8.314*(EA1185+273.15)) * AM1185/DX1185 * AL1185) * DX1185/(100*DL1185) * (1000 - DU1185)/1000</f>
        <v>0</v>
      </c>
      <c r="AJ1185">
        <v>190.771044283851</v>
      </c>
      <c r="AK1185">
        <v>206.602896969697</v>
      </c>
      <c r="AL1185">
        <v>-3.28264642265938</v>
      </c>
      <c r="AM1185">
        <v>65.5308302883594</v>
      </c>
      <c r="AN1185">
        <f>(AP1185 - AO1185 + DY1185*1E3/(8.314*(EA1185+273.15)) * AR1185/DX1185 * AQ1185) * DX1185/(100*DL1185) * 1000/(1000 - AP1185)</f>
        <v>0</v>
      </c>
      <c r="AO1185">
        <v>24.6873920850221</v>
      </c>
      <c r="AP1185">
        <v>43.6138024242424</v>
      </c>
      <c r="AQ1185">
        <v>4.09413543151684e-05</v>
      </c>
      <c r="AR1185">
        <v>110.947681736838</v>
      </c>
      <c r="AS1185">
        <v>10</v>
      </c>
      <c r="AT1185">
        <v>2</v>
      </c>
      <c r="AU1185">
        <f>IF(AS1185*$H$13&gt;=AW1185,1.0,(AW1185/(AW1185-AS1185*$H$13)))</f>
        <v>0</v>
      </c>
      <c r="AV1185">
        <f>(AU1185-1)*100</f>
        <v>0</v>
      </c>
      <c r="AW1185">
        <f>MAX(0,($B$13+$C$13*EF1185)/(1+$D$13*EF1185)*DY1185/(EA1185+273)*$E$13)</f>
        <v>0</v>
      </c>
      <c r="AX1185" t="s">
        <v>437</v>
      </c>
      <c r="AY1185" t="s">
        <v>437</v>
      </c>
      <c r="AZ1185">
        <v>0</v>
      </c>
      <c r="BA1185">
        <v>0</v>
      </c>
      <c r="BB1185">
        <f>1-AZ1185/BA1185</f>
        <v>0</v>
      </c>
      <c r="BC1185">
        <v>0</v>
      </c>
      <c r="BD1185" t="s">
        <v>437</v>
      </c>
      <c r="BE1185" t="s">
        <v>437</v>
      </c>
      <c r="BF1185">
        <v>0</v>
      </c>
      <c r="BG1185">
        <v>0</v>
      </c>
      <c r="BH1185">
        <f>1-BF1185/BG1185</f>
        <v>0</v>
      </c>
      <c r="BI1185">
        <v>0.5</v>
      </c>
      <c r="BJ1185">
        <f>DI1185</f>
        <v>0</v>
      </c>
      <c r="BK1185">
        <f>L1185</f>
        <v>0</v>
      </c>
      <c r="BL1185">
        <f>BH1185*BI1185*BJ1185</f>
        <v>0</v>
      </c>
      <c r="BM1185">
        <f>(BK1185-BC1185)/BJ1185</f>
        <v>0</v>
      </c>
      <c r="BN1185">
        <f>(BA1185-BG1185)/BG1185</f>
        <v>0</v>
      </c>
      <c r="BO1185">
        <f>AZ1185/(BB1185+AZ1185/BG1185)</f>
        <v>0</v>
      </c>
      <c r="BP1185" t="s">
        <v>437</v>
      </c>
      <c r="BQ1185">
        <v>0</v>
      </c>
      <c r="BR1185">
        <f>IF(BQ1185&lt;&gt;0, BQ1185, BO1185)</f>
        <v>0</v>
      </c>
      <c r="BS1185">
        <f>1-BR1185/BG1185</f>
        <v>0</v>
      </c>
      <c r="BT1185">
        <f>(BG1185-BF1185)/(BG1185-BR1185)</f>
        <v>0</v>
      </c>
      <c r="BU1185">
        <f>(BA1185-BG1185)/(BA1185-BR1185)</f>
        <v>0</v>
      </c>
      <c r="BV1185">
        <f>(BG1185-BF1185)/(BG1185-AZ1185)</f>
        <v>0</v>
      </c>
      <c r="BW1185">
        <f>(BA1185-BG1185)/(BA1185-AZ1185)</f>
        <v>0</v>
      </c>
      <c r="BX1185">
        <f>(BT1185*BR1185/BF1185)</f>
        <v>0</v>
      </c>
      <c r="BY1185">
        <f>(1-BX1185)</f>
        <v>0</v>
      </c>
      <c r="DH1185">
        <f>$B$11*EG1185+$C$11*EH1185+$F$11*ES1185*(1-EV1185)</f>
        <v>0</v>
      </c>
      <c r="DI1185">
        <f>DH1185*DJ1185</f>
        <v>0</v>
      </c>
      <c r="DJ1185">
        <f>($B$11*$D$9+$C$11*$D$9+$F$11*((FF1185+EX1185)/MAX(FF1185+EX1185+FG1185, 0.1)*$I$9+FG1185/MAX(FF1185+EX1185+FG1185, 0.1)*$J$9))/($B$11+$C$11+$F$11)</f>
        <v>0</v>
      </c>
      <c r="DK1185">
        <f>($B$11*$K$9+$C$11*$K$9+$F$11*((FF1185+EX1185)/MAX(FF1185+EX1185+FG1185, 0.1)*$P$9+FG1185/MAX(FF1185+EX1185+FG1185, 0.1)*$Q$9))/($B$11+$C$11+$F$11)</f>
        <v>0</v>
      </c>
      <c r="DL1185">
        <v>6</v>
      </c>
      <c r="DM1185">
        <v>0.5</v>
      </c>
      <c r="DN1185" t="s">
        <v>438</v>
      </c>
      <c r="DO1185">
        <v>2</v>
      </c>
      <c r="DP1185" t="b">
        <v>1</v>
      </c>
      <c r="DQ1185">
        <v>1761428493.84615</v>
      </c>
      <c r="DR1185">
        <v>220.536153846154</v>
      </c>
      <c r="DS1185">
        <v>201.978846153846</v>
      </c>
      <c r="DT1185">
        <v>43.6080461538462</v>
      </c>
      <c r="DU1185">
        <v>24.6932769230769</v>
      </c>
      <c r="DV1185">
        <v>219.438846153846</v>
      </c>
      <c r="DW1185">
        <v>43.6521538461538</v>
      </c>
      <c r="DX1185">
        <v>499.996</v>
      </c>
      <c r="DY1185">
        <v>90.1876461538461</v>
      </c>
      <c r="DZ1185">
        <v>0.0397778538461538</v>
      </c>
      <c r="EA1185">
        <v>51.2213692307692</v>
      </c>
      <c r="EB1185">
        <v>48.0431307692308</v>
      </c>
      <c r="EC1185">
        <v>999.9</v>
      </c>
      <c r="ED1185">
        <v>0</v>
      </c>
      <c r="EE1185">
        <v>0</v>
      </c>
      <c r="EF1185">
        <v>9997.54923076923</v>
      </c>
      <c r="EG1185">
        <v>0</v>
      </c>
      <c r="EH1185">
        <v>1221.85076923077</v>
      </c>
      <c r="EI1185">
        <v>18.5574384615385</v>
      </c>
      <c r="EJ1185">
        <v>230.592</v>
      </c>
      <c r="EK1185">
        <v>207.092615384615</v>
      </c>
      <c r="EL1185">
        <v>18.9147538461539</v>
      </c>
      <c r="EM1185">
        <v>201.978846153846</v>
      </c>
      <c r="EN1185">
        <v>24.6932769230769</v>
      </c>
      <c r="EO1185">
        <v>3.93290615384615</v>
      </c>
      <c r="EP1185">
        <v>2.22702923076923</v>
      </c>
      <c r="EQ1185">
        <v>28.6144153846154</v>
      </c>
      <c r="ER1185">
        <v>19.1580846153846</v>
      </c>
      <c r="ES1185">
        <v>1200.00307692308</v>
      </c>
      <c r="ET1185">
        <v>0.967009</v>
      </c>
      <c r="EU1185">
        <v>0.0329908</v>
      </c>
      <c r="EV1185">
        <v>0</v>
      </c>
      <c r="EW1185">
        <v>889.506076923077</v>
      </c>
      <c r="EX1185">
        <v>5.00059</v>
      </c>
      <c r="EY1185">
        <v>11851.1769230769</v>
      </c>
      <c r="EZ1185">
        <v>10358.7615384615</v>
      </c>
      <c r="FA1185">
        <v>64.375</v>
      </c>
      <c r="FB1185">
        <v>65.562</v>
      </c>
      <c r="FC1185">
        <v>64.3701538461538</v>
      </c>
      <c r="FD1185">
        <v>65.3604615384615</v>
      </c>
      <c r="FE1185">
        <v>65.5572307692308</v>
      </c>
      <c r="FF1185">
        <v>1155.57923076923</v>
      </c>
      <c r="FG1185">
        <v>39.42</v>
      </c>
      <c r="FH1185">
        <v>0</v>
      </c>
      <c r="FI1185">
        <v>1761428462.5</v>
      </c>
      <c r="FJ1185">
        <v>0</v>
      </c>
      <c r="FK1185">
        <v>889.480038461538</v>
      </c>
      <c r="FL1185">
        <v>-22.8962392897583</v>
      </c>
      <c r="FM1185">
        <v>-271.295726112322</v>
      </c>
      <c r="FN1185">
        <v>11849.3692307692</v>
      </c>
      <c r="FO1185">
        <v>15</v>
      </c>
      <c r="FP1185">
        <v>0</v>
      </c>
      <c r="FQ1185" t="s">
        <v>439</v>
      </c>
      <c r="FR1185">
        <v>0</v>
      </c>
      <c r="FS1185">
        <v>0</v>
      </c>
      <c r="FT1185">
        <v>0</v>
      </c>
      <c r="FU1185">
        <v>0</v>
      </c>
      <c r="FV1185">
        <v>0</v>
      </c>
      <c r="FW1185">
        <v>0</v>
      </c>
      <c r="FX1185">
        <v>0</v>
      </c>
      <c r="FY1185">
        <v>0</v>
      </c>
      <c r="FZ1185">
        <v>0</v>
      </c>
      <c r="GA1185">
        <v>0</v>
      </c>
      <c r="GB1185">
        <v>0</v>
      </c>
      <c r="GC1185">
        <v>18.36718</v>
      </c>
      <c r="GD1185">
        <v>5.9924120300752</v>
      </c>
      <c r="GE1185">
        <v>0.723997476929306</v>
      </c>
      <c r="GF1185">
        <v>0</v>
      </c>
      <c r="GG1185">
        <v>890.547029411765</v>
      </c>
      <c r="GH1185">
        <v>-21.9415889849654</v>
      </c>
      <c r="GI1185">
        <v>2.16700831298514</v>
      </c>
      <c r="GJ1185">
        <v>-1</v>
      </c>
      <c r="GK1185">
        <v>18.9124</v>
      </c>
      <c r="GL1185">
        <v>0.0636451127819535</v>
      </c>
      <c r="GM1185">
        <v>0.00656239285626835</v>
      </c>
      <c r="GN1185">
        <v>1</v>
      </c>
      <c r="GO1185">
        <v>1</v>
      </c>
      <c r="GP1185">
        <v>2</v>
      </c>
      <c r="GQ1185" t="s">
        <v>446</v>
      </c>
      <c r="GR1185">
        <v>3.12598</v>
      </c>
      <c r="GS1185">
        <v>2.71827</v>
      </c>
      <c r="GT1185">
        <v>0.0434372</v>
      </c>
      <c r="GU1185">
        <v>0.0396267</v>
      </c>
      <c r="GV1185">
        <v>0.148216</v>
      </c>
      <c r="GW1185">
        <v>0.0990305</v>
      </c>
      <c r="GX1185">
        <v>34061.5</v>
      </c>
      <c r="GY1185">
        <v>36096.9</v>
      </c>
      <c r="GZ1185">
        <v>32366.1</v>
      </c>
      <c r="HA1185">
        <v>34182.1</v>
      </c>
      <c r="HB1185">
        <v>39551.4</v>
      </c>
      <c r="HC1185">
        <v>44435.4</v>
      </c>
      <c r="HD1185">
        <v>50925.8</v>
      </c>
      <c r="HE1185">
        <v>54861.2</v>
      </c>
      <c r="HF1185">
        <v>1.644</v>
      </c>
      <c r="HG1185">
        <v>1.4995</v>
      </c>
      <c r="HH1185">
        <v>-0.140533</v>
      </c>
      <c r="HI1185">
        <v>0</v>
      </c>
      <c r="HJ1185">
        <v>50.254</v>
      </c>
      <c r="HK1185">
        <v>999.9</v>
      </c>
      <c r="HL1185">
        <v>54.706</v>
      </c>
      <c r="HM1185">
        <v>30.202</v>
      </c>
      <c r="HN1185">
        <v>26.1462</v>
      </c>
      <c r="HO1185">
        <v>60.2572</v>
      </c>
      <c r="HP1185">
        <v>40.2845</v>
      </c>
      <c r="HQ1185">
        <v>1</v>
      </c>
      <c r="HR1185">
        <v>2.70409</v>
      </c>
      <c r="HS1185">
        <v>3.16006</v>
      </c>
      <c r="HT1185">
        <v>20.084</v>
      </c>
      <c r="HU1185">
        <v>5.18659</v>
      </c>
      <c r="HV1185">
        <v>12.0159</v>
      </c>
      <c r="HW1185">
        <v>4.96775</v>
      </c>
      <c r="HX1185">
        <v>3.296</v>
      </c>
      <c r="HY1185">
        <v>9999</v>
      </c>
      <c r="HZ1185">
        <v>9999</v>
      </c>
      <c r="IA1185">
        <v>999.9</v>
      </c>
      <c r="IB1185">
        <v>9999</v>
      </c>
      <c r="IC1185">
        <v>1.86325</v>
      </c>
      <c r="ID1185">
        <v>1.86803</v>
      </c>
      <c r="IE1185">
        <v>1.86783</v>
      </c>
      <c r="IF1185">
        <v>1.86905</v>
      </c>
      <c r="IG1185">
        <v>1.86981</v>
      </c>
      <c r="IH1185">
        <v>1.86586</v>
      </c>
      <c r="II1185">
        <v>1.86694</v>
      </c>
      <c r="IJ1185">
        <v>1.86837</v>
      </c>
      <c r="IK1185">
        <v>5</v>
      </c>
      <c r="IL1185">
        <v>0</v>
      </c>
      <c r="IM1185">
        <v>0</v>
      </c>
      <c r="IN1185">
        <v>0</v>
      </c>
      <c r="IO1185" t="s">
        <v>441</v>
      </c>
      <c r="IP1185" t="s">
        <v>442</v>
      </c>
      <c r="IQ1185" t="s">
        <v>443</v>
      </c>
      <c r="IR1185" t="s">
        <v>443</v>
      </c>
      <c r="IS1185" t="s">
        <v>443</v>
      </c>
      <c r="IT1185" t="s">
        <v>443</v>
      </c>
      <c r="IU1185">
        <v>0</v>
      </c>
      <c r="IV1185">
        <v>100</v>
      </c>
      <c r="IW1185">
        <v>100</v>
      </c>
      <c r="IX1185">
        <v>1.098</v>
      </c>
      <c r="IY1185">
        <v>-0.0441</v>
      </c>
      <c r="IZ1185">
        <v>1.09748391826392</v>
      </c>
      <c r="JA1185">
        <v>0</v>
      </c>
      <c r="JB1185">
        <v>0</v>
      </c>
      <c r="JC1185">
        <v>0</v>
      </c>
      <c r="JD1185">
        <v>-0.0441141096964596</v>
      </c>
      <c r="JE1185">
        <v>0</v>
      </c>
      <c r="JF1185">
        <v>0</v>
      </c>
      <c r="JG1185">
        <v>0</v>
      </c>
      <c r="JH1185">
        <v>5</v>
      </c>
      <c r="JI1185">
        <v>2273</v>
      </c>
      <c r="JJ1185">
        <v>1</v>
      </c>
      <c r="JK1185">
        <v>24</v>
      </c>
      <c r="JL1185">
        <v>29357141.7</v>
      </c>
      <c r="JM1185">
        <v>29357141.7</v>
      </c>
      <c r="JN1185">
        <v>0.491943</v>
      </c>
      <c r="JO1185">
        <v>2.65503</v>
      </c>
      <c r="JP1185">
        <v>1.54785</v>
      </c>
      <c r="JQ1185">
        <v>2.31567</v>
      </c>
      <c r="JR1185">
        <v>1.64673</v>
      </c>
      <c r="JS1185">
        <v>2.31689</v>
      </c>
      <c r="JT1185">
        <v>34.0545</v>
      </c>
      <c r="JU1185">
        <v>24.1663</v>
      </c>
      <c r="JV1185">
        <v>18</v>
      </c>
      <c r="JW1185">
        <v>482.392</v>
      </c>
      <c r="JX1185">
        <v>377.937</v>
      </c>
      <c r="JY1185">
        <v>47.1887</v>
      </c>
      <c r="JZ1185">
        <v>57.0987</v>
      </c>
      <c r="KA1185">
        <v>30.0014</v>
      </c>
      <c r="KB1185">
        <v>56.3935</v>
      </c>
      <c r="KC1185">
        <v>56.1882</v>
      </c>
      <c r="KD1185">
        <v>9.76117</v>
      </c>
      <c r="KE1185">
        <v>0</v>
      </c>
      <c r="KF1185">
        <v>100</v>
      </c>
      <c r="KG1185">
        <v>47.145</v>
      </c>
      <c r="KH1185">
        <v>147.938</v>
      </c>
      <c r="KI1185">
        <v>26.2864</v>
      </c>
      <c r="KJ1185">
        <v>92.2636</v>
      </c>
      <c r="KK1185">
        <v>88.7433</v>
      </c>
    </row>
    <row r="1186" spans="1:297">
      <c r="A1186">
        <v>1170</v>
      </c>
      <c r="B1186">
        <v>1761428507</v>
      </c>
      <c r="C1186">
        <v>20326</v>
      </c>
      <c r="D1186" t="s">
        <v>2794</v>
      </c>
      <c r="E1186" t="s">
        <v>2795</v>
      </c>
      <c r="F1186">
        <v>5</v>
      </c>
      <c r="G1186" t="s">
        <v>2761</v>
      </c>
      <c r="H1186" t="s">
        <v>436</v>
      </c>
      <c r="I1186">
        <v>1761428498.84615</v>
      </c>
      <c r="J1186">
        <f>(K1186)/1000</f>
        <v>0</v>
      </c>
      <c r="K1186">
        <f>IF(DP1186, AN1186, AH1186)</f>
        <v>0</v>
      </c>
      <c r="L1186">
        <f>IF(DP1186, AI1186, AG1186)</f>
        <v>0</v>
      </c>
      <c r="M1186">
        <f>DR1186 - IF(AU1186&gt;1, L1186*DL1186*100.0/(AW1186), 0)</f>
        <v>0</v>
      </c>
      <c r="N1186">
        <f>((T1186-J1186/2)*M1186-L1186)/(T1186+J1186/2)</f>
        <v>0</v>
      </c>
      <c r="O1186">
        <f>N1186*(DY1186+DZ1186)/1000.0</f>
        <v>0</v>
      </c>
      <c r="P1186">
        <f>(DR1186 - IF(AU1186&gt;1, L1186*DL1186*100.0/(AW1186), 0))*(DY1186+DZ1186)/1000.0</f>
        <v>0</v>
      </c>
      <c r="Q1186">
        <f>2.0/((1/S1186-1/R1186)+SIGN(S1186)*SQRT((1/S1186-1/R1186)*(1/S1186-1/R1186) + 4*DM1186/((DM1186+1)*(DM1186+1))*(2*1/S1186*1/R1186-1/R1186*1/R1186)))</f>
        <v>0</v>
      </c>
      <c r="R1186">
        <f>IF(LEFT(DN1186,1)&lt;&gt;"0",IF(LEFT(DN1186,1)="1",3.0,DO1186),$D$5+$E$5*(EF1186*DY1186/($K$5*1000))+$F$5*(EF1186*DY1186/($K$5*1000))*MAX(MIN(DL1186,$J$5),$I$5)*MAX(MIN(DL1186,$J$5),$I$5)+$G$5*MAX(MIN(DL1186,$J$5),$I$5)*(EF1186*DY1186/($K$5*1000))+$H$5*(EF1186*DY1186/($K$5*1000))*(EF1186*DY1186/($K$5*1000)))</f>
        <v>0</v>
      </c>
      <c r="S1186">
        <f>J1186*(1000-(1000*0.61365*exp(17.502*W1186/(240.97+W1186))/(DY1186+DZ1186)+DT1186)/2)/(1000*0.61365*exp(17.502*W1186/(240.97+W1186))/(DY1186+DZ1186)-DT1186)</f>
        <v>0</v>
      </c>
      <c r="T1186">
        <f>1/((DM1186+1)/(Q1186/1.6)+1/(R1186/1.37)) + DM1186/((DM1186+1)/(Q1186/1.6) + DM1186/(R1186/1.37))</f>
        <v>0</v>
      </c>
      <c r="U1186">
        <f>(DH1186*DK1186)</f>
        <v>0</v>
      </c>
      <c r="V1186">
        <f>(EA1186+(U1186+2*0.95*5.67E-8*(((EA1186+$B$7)+273)^4-(EA1186+273)^4)-44100*J1186)/(1.84*29.3*R1186+8*0.95*5.67E-8*(EA1186+273)^3))</f>
        <v>0</v>
      </c>
      <c r="W1186">
        <f>($C$7*EB1186+$D$7*EC1186+$E$7*V1186)</f>
        <v>0</v>
      </c>
      <c r="X1186">
        <f>0.61365*exp(17.502*W1186/(240.97+W1186))</f>
        <v>0</v>
      </c>
      <c r="Y1186">
        <f>(Z1186/AA1186*100)</f>
        <v>0</v>
      </c>
      <c r="Z1186">
        <f>DT1186*(DY1186+DZ1186)/1000</f>
        <v>0</v>
      </c>
      <c r="AA1186">
        <f>0.61365*exp(17.502*EA1186/(240.97+EA1186))</f>
        <v>0</v>
      </c>
      <c r="AB1186">
        <f>(X1186-DT1186*(DY1186+DZ1186)/1000)</f>
        <v>0</v>
      </c>
      <c r="AC1186">
        <f>(-J1186*44100)</f>
        <v>0</v>
      </c>
      <c r="AD1186">
        <f>2*29.3*R1186*0.92*(EA1186-W1186)</f>
        <v>0</v>
      </c>
      <c r="AE1186">
        <f>2*0.95*5.67E-8*(((EA1186+$B$7)+273)^4-(W1186+273)^4)</f>
        <v>0</v>
      </c>
      <c r="AF1186">
        <f>U1186+AE1186+AC1186+AD1186</f>
        <v>0</v>
      </c>
      <c r="AG1186">
        <f>DX1186*AU1186*(DS1186-DR1186*(1000-AU1186*DU1186)/(1000-AU1186*DT1186))/(100*DL1186)</f>
        <v>0</v>
      </c>
      <c r="AH1186">
        <f>1000*DX1186*AU1186*(DT1186-DU1186)/(100*DL1186*(1000-AU1186*DT1186))</f>
        <v>0</v>
      </c>
      <c r="AI1186">
        <f>(AJ1186 - AK1186 - DY1186*1E3/(8.314*(EA1186+273.15)) * AM1186/DX1186 * AL1186) * DX1186/(100*DL1186) * (1000 - DU1186)/1000</f>
        <v>0</v>
      </c>
      <c r="AJ1186">
        <v>173.033170986005</v>
      </c>
      <c r="AK1186">
        <v>189.380606060606</v>
      </c>
      <c r="AL1186">
        <v>-3.45792578235859</v>
      </c>
      <c r="AM1186">
        <v>65.5308302883594</v>
      </c>
      <c r="AN1186">
        <f>(AP1186 - AO1186 + DY1186*1E3/(8.314*(EA1186+273.15)) * AR1186/DX1186 * AQ1186) * DX1186/(100*DL1186) * 1000/(1000 - AP1186)</f>
        <v>0</v>
      </c>
      <c r="AO1186">
        <v>24.6806848013649</v>
      </c>
      <c r="AP1186">
        <v>43.6120115151515</v>
      </c>
      <c r="AQ1186">
        <v>-1.21657006533175e-05</v>
      </c>
      <c r="AR1186">
        <v>110.947681736838</v>
      </c>
      <c r="AS1186">
        <v>10</v>
      </c>
      <c r="AT1186">
        <v>2</v>
      </c>
      <c r="AU1186">
        <f>IF(AS1186*$H$13&gt;=AW1186,1.0,(AW1186/(AW1186-AS1186*$H$13)))</f>
        <v>0</v>
      </c>
      <c r="AV1186">
        <f>(AU1186-1)*100</f>
        <v>0</v>
      </c>
      <c r="AW1186">
        <f>MAX(0,($B$13+$C$13*EF1186)/(1+$D$13*EF1186)*DY1186/(EA1186+273)*$E$13)</f>
        <v>0</v>
      </c>
      <c r="AX1186" t="s">
        <v>437</v>
      </c>
      <c r="AY1186" t="s">
        <v>437</v>
      </c>
      <c r="AZ1186">
        <v>0</v>
      </c>
      <c r="BA1186">
        <v>0</v>
      </c>
      <c r="BB1186">
        <f>1-AZ1186/BA1186</f>
        <v>0</v>
      </c>
      <c r="BC1186">
        <v>0</v>
      </c>
      <c r="BD1186" t="s">
        <v>437</v>
      </c>
      <c r="BE1186" t="s">
        <v>437</v>
      </c>
      <c r="BF1186">
        <v>0</v>
      </c>
      <c r="BG1186">
        <v>0</v>
      </c>
      <c r="BH1186">
        <f>1-BF1186/BG1186</f>
        <v>0</v>
      </c>
      <c r="BI1186">
        <v>0.5</v>
      </c>
      <c r="BJ1186">
        <f>DI1186</f>
        <v>0</v>
      </c>
      <c r="BK1186">
        <f>L1186</f>
        <v>0</v>
      </c>
      <c r="BL1186">
        <f>BH1186*BI1186*BJ1186</f>
        <v>0</v>
      </c>
      <c r="BM1186">
        <f>(BK1186-BC1186)/BJ1186</f>
        <v>0</v>
      </c>
      <c r="BN1186">
        <f>(BA1186-BG1186)/BG1186</f>
        <v>0</v>
      </c>
      <c r="BO1186">
        <f>AZ1186/(BB1186+AZ1186/BG1186)</f>
        <v>0</v>
      </c>
      <c r="BP1186" t="s">
        <v>437</v>
      </c>
      <c r="BQ1186">
        <v>0</v>
      </c>
      <c r="BR1186">
        <f>IF(BQ1186&lt;&gt;0, BQ1186, BO1186)</f>
        <v>0</v>
      </c>
      <c r="BS1186">
        <f>1-BR1186/BG1186</f>
        <v>0</v>
      </c>
      <c r="BT1186">
        <f>(BG1186-BF1186)/(BG1186-BR1186)</f>
        <v>0</v>
      </c>
      <c r="BU1186">
        <f>(BA1186-BG1186)/(BA1186-BR1186)</f>
        <v>0</v>
      </c>
      <c r="BV1186">
        <f>(BG1186-BF1186)/(BG1186-AZ1186)</f>
        <v>0</v>
      </c>
      <c r="BW1186">
        <f>(BA1186-BG1186)/(BA1186-AZ1186)</f>
        <v>0</v>
      </c>
      <c r="BX1186">
        <f>(BT1186*BR1186/BF1186)</f>
        <v>0</v>
      </c>
      <c r="BY1186">
        <f>(1-BX1186)</f>
        <v>0</v>
      </c>
      <c r="DH1186">
        <f>$B$11*EG1186+$C$11*EH1186+$F$11*ES1186*(1-EV1186)</f>
        <v>0</v>
      </c>
      <c r="DI1186">
        <f>DH1186*DJ1186</f>
        <v>0</v>
      </c>
      <c r="DJ1186">
        <f>($B$11*$D$9+$C$11*$D$9+$F$11*((FF1186+EX1186)/MAX(FF1186+EX1186+FG1186, 0.1)*$I$9+FG1186/MAX(FF1186+EX1186+FG1186, 0.1)*$J$9))/($B$11+$C$11+$F$11)</f>
        <v>0</v>
      </c>
      <c r="DK1186">
        <f>($B$11*$K$9+$C$11*$K$9+$F$11*((FF1186+EX1186)/MAX(FF1186+EX1186+FG1186, 0.1)*$P$9+FG1186/MAX(FF1186+EX1186+FG1186, 0.1)*$Q$9))/($B$11+$C$11+$F$11)</f>
        <v>0</v>
      </c>
      <c r="DL1186">
        <v>6</v>
      </c>
      <c r="DM1186">
        <v>0.5</v>
      </c>
      <c r="DN1186" t="s">
        <v>438</v>
      </c>
      <c r="DO1186">
        <v>2</v>
      </c>
      <c r="DP1186" t="b">
        <v>1</v>
      </c>
      <c r="DQ1186">
        <v>1761428498.84615</v>
      </c>
      <c r="DR1186">
        <v>204.365230769231</v>
      </c>
      <c r="DS1186">
        <v>185.085769230769</v>
      </c>
      <c r="DT1186">
        <v>43.6101230769231</v>
      </c>
      <c r="DU1186">
        <v>24.6883384615385</v>
      </c>
      <c r="DV1186">
        <v>203.267615384615</v>
      </c>
      <c r="DW1186">
        <v>43.6542230769231</v>
      </c>
      <c r="DX1186">
        <v>499.988923076923</v>
      </c>
      <c r="DY1186">
        <v>90.1880846153846</v>
      </c>
      <c r="DZ1186">
        <v>0.0398320076923077</v>
      </c>
      <c r="EA1186">
        <v>51.2191769230769</v>
      </c>
      <c r="EB1186">
        <v>48.0422461538462</v>
      </c>
      <c r="EC1186">
        <v>999.9</v>
      </c>
      <c r="ED1186">
        <v>0</v>
      </c>
      <c r="EE1186">
        <v>0</v>
      </c>
      <c r="EF1186">
        <v>9998.30923076923</v>
      </c>
      <c r="EG1186">
        <v>0</v>
      </c>
      <c r="EH1186">
        <v>1221.78307692308</v>
      </c>
      <c r="EI1186">
        <v>19.2793692307692</v>
      </c>
      <c r="EJ1186">
        <v>213.683846153846</v>
      </c>
      <c r="EK1186">
        <v>189.770923076923</v>
      </c>
      <c r="EL1186">
        <v>18.9217615384615</v>
      </c>
      <c r="EM1186">
        <v>185.085769230769</v>
      </c>
      <c r="EN1186">
        <v>24.6883384615385</v>
      </c>
      <c r="EO1186">
        <v>3.93311230769231</v>
      </c>
      <c r="EP1186">
        <v>2.22659461538462</v>
      </c>
      <c r="EQ1186">
        <v>28.6153230769231</v>
      </c>
      <c r="ER1186">
        <v>19.1549538461538</v>
      </c>
      <c r="ES1186">
        <v>1200.00384615385</v>
      </c>
      <c r="ET1186">
        <v>0.967009</v>
      </c>
      <c r="EU1186">
        <v>0.0329908</v>
      </c>
      <c r="EV1186">
        <v>0</v>
      </c>
      <c r="EW1186">
        <v>887.618307692308</v>
      </c>
      <c r="EX1186">
        <v>5.00059</v>
      </c>
      <c r="EY1186">
        <v>11828.2769230769</v>
      </c>
      <c r="EZ1186">
        <v>10358.7692307692</v>
      </c>
      <c r="FA1186">
        <v>64.375</v>
      </c>
      <c r="FB1186">
        <v>65.5765384615385</v>
      </c>
      <c r="FC1186">
        <v>64.3845384615385</v>
      </c>
      <c r="FD1186">
        <v>65.3797692307692</v>
      </c>
      <c r="FE1186">
        <v>65.562</v>
      </c>
      <c r="FF1186">
        <v>1155.57923076923</v>
      </c>
      <c r="FG1186">
        <v>39.42</v>
      </c>
      <c r="FH1186">
        <v>0</v>
      </c>
      <c r="FI1186">
        <v>1761428467.9</v>
      </c>
      <c r="FJ1186">
        <v>0</v>
      </c>
      <c r="FK1186">
        <v>887.30188</v>
      </c>
      <c r="FL1186">
        <v>-23.2110768942479</v>
      </c>
      <c r="FM1186">
        <v>-286.86923027015</v>
      </c>
      <c r="FN1186">
        <v>11822.904</v>
      </c>
      <c r="FO1186">
        <v>15</v>
      </c>
      <c r="FP1186">
        <v>0</v>
      </c>
      <c r="FQ1186" t="s">
        <v>439</v>
      </c>
      <c r="FR1186">
        <v>0</v>
      </c>
      <c r="FS1186">
        <v>0</v>
      </c>
      <c r="FT1186">
        <v>0</v>
      </c>
      <c r="FU1186">
        <v>0</v>
      </c>
      <c r="FV1186">
        <v>0</v>
      </c>
      <c r="FW1186">
        <v>0</v>
      </c>
      <c r="FX1186">
        <v>0</v>
      </c>
      <c r="FY1186">
        <v>0</v>
      </c>
      <c r="FZ1186">
        <v>0</v>
      </c>
      <c r="GA1186">
        <v>0</v>
      </c>
      <c r="GB1186">
        <v>0</v>
      </c>
      <c r="GC1186">
        <v>18.9262</v>
      </c>
      <c r="GD1186">
        <v>7.26362337662337</v>
      </c>
      <c r="GE1186">
        <v>0.883911767844129</v>
      </c>
      <c r="GF1186">
        <v>0</v>
      </c>
      <c r="GG1186">
        <v>888.779529411765</v>
      </c>
      <c r="GH1186">
        <v>-22.8333078826383</v>
      </c>
      <c r="GI1186">
        <v>2.25289791465144</v>
      </c>
      <c r="GJ1186">
        <v>-1</v>
      </c>
      <c r="GK1186">
        <v>18.9179761904762</v>
      </c>
      <c r="GL1186">
        <v>0.0833688311688599</v>
      </c>
      <c r="GM1186">
        <v>0.0087090486475089</v>
      </c>
      <c r="GN1186">
        <v>1</v>
      </c>
      <c r="GO1186">
        <v>1</v>
      </c>
      <c r="GP1186">
        <v>2</v>
      </c>
      <c r="GQ1186" t="s">
        <v>446</v>
      </c>
      <c r="GR1186">
        <v>3.12584</v>
      </c>
      <c r="GS1186">
        <v>2.71788</v>
      </c>
      <c r="GT1186">
        <v>0.0400886</v>
      </c>
      <c r="GU1186">
        <v>0.0363509</v>
      </c>
      <c r="GV1186">
        <v>0.148211</v>
      </c>
      <c r="GW1186">
        <v>0.0990087</v>
      </c>
      <c r="GX1186">
        <v>34179.1</v>
      </c>
      <c r="GY1186">
        <v>36217.8</v>
      </c>
      <c r="GZ1186">
        <v>32365.1</v>
      </c>
      <c r="HA1186">
        <v>34180.4</v>
      </c>
      <c r="HB1186">
        <v>39550.3</v>
      </c>
      <c r="HC1186">
        <v>44434</v>
      </c>
      <c r="HD1186">
        <v>50924.4</v>
      </c>
      <c r="HE1186">
        <v>54858.6</v>
      </c>
      <c r="HF1186">
        <v>1.64382</v>
      </c>
      <c r="HG1186">
        <v>1.49948</v>
      </c>
      <c r="HH1186">
        <v>-0.140943</v>
      </c>
      <c r="HI1186">
        <v>0</v>
      </c>
      <c r="HJ1186">
        <v>50.2694</v>
      </c>
      <c r="HK1186">
        <v>999.9</v>
      </c>
      <c r="HL1186">
        <v>54.731</v>
      </c>
      <c r="HM1186">
        <v>30.212</v>
      </c>
      <c r="HN1186">
        <v>26.1714</v>
      </c>
      <c r="HO1186">
        <v>60.2972</v>
      </c>
      <c r="HP1186">
        <v>40.5369</v>
      </c>
      <c r="HQ1186">
        <v>1</v>
      </c>
      <c r="HR1186">
        <v>2.70556</v>
      </c>
      <c r="HS1186">
        <v>3.15637</v>
      </c>
      <c r="HT1186">
        <v>20.0839</v>
      </c>
      <c r="HU1186">
        <v>5.18599</v>
      </c>
      <c r="HV1186">
        <v>12.0159</v>
      </c>
      <c r="HW1186">
        <v>4.96685</v>
      </c>
      <c r="HX1186">
        <v>3.29588</v>
      </c>
      <c r="HY1186">
        <v>9999</v>
      </c>
      <c r="HZ1186">
        <v>9999</v>
      </c>
      <c r="IA1186">
        <v>999.9</v>
      </c>
      <c r="IB1186">
        <v>9999</v>
      </c>
      <c r="IC1186">
        <v>1.86324</v>
      </c>
      <c r="ID1186">
        <v>1.86807</v>
      </c>
      <c r="IE1186">
        <v>1.86783</v>
      </c>
      <c r="IF1186">
        <v>1.86905</v>
      </c>
      <c r="IG1186">
        <v>1.86981</v>
      </c>
      <c r="IH1186">
        <v>1.86584</v>
      </c>
      <c r="II1186">
        <v>1.86695</v>
      </c>
      <c r="IJ1186">
        <v>1.86835</v>
      </c>
      <c r="IK1186">
        <v>5</v>
      </c>
      <c r="IL1186">
        <v>0</v>
      </c>
      <c r="IM1186">
        <v>0</v>
      </c>
      <c r="IN1186">
        <v>0</v>
      </c>
      <c r="IO1186" t="s">
        <v>441</v>
      </c>
      <c r="IP1186" t="s">
        <v>442</v>
      </c>
      <c r="IQ1186" t="s">
        <v>443</v>
      </c>
      <c r="IR1186" t="s">
        <v>443</v>
      </c>
      <c r="IS1186" t="s">
        <v>443</v>
      </c>
      <c r="IT1186" t="s">
        <v>443</v>
      </c>
      <c r="IU1186">
        <v>0</v>
      </c>
      <c r="IV1186">
        <v>100</v>
      </c>
      <c r="IW1186">
        <v>100</v>
      </c>
      <c r="IX1186">
        <v>1.098</v>
      </c>
      <c r="IY1186">
        <v>-0.0442</v>
      </c>
      <c r="IZ1186">
        <v>1.09748391826392</v>
      </c>
      <c r="JA1186">
        <v>0</v>
      </c>
      <c r="JB1186">
        <v>0</v>
      </c>
      <c r="JC1186">
        <v>0</v>
      </c>
      <c r="JD1186">
        <v>-0.0441141096964596</v>
      </c>
      <c r="JE1186">
        <v>0</v>
      </c>
      <c r="JF1186">
        <v>0</v>
      </c>
      <c r="JG1186">
        <v>0</v>
      </c>
      <c r="JH1186">
        <v>5</v>
      </c>
      <c r="JI1186">
        <v>2273</v>
      </c>
      <c r="JJ1186">
        <v>1</v>
      </c>
      <c r="JK1186">
        <v>24</v>
      </c>
      <c r="JL1186">
        <v>29357141.8</v>
      </c>
      <c r="JM1186">
        <v>29357141.8</v>
      </c>
      <c r="JN1186">
        <v>0.465088</v>
      </c>
      <c r="JO1186">
        <v>2.64893</v>
      </c>
      <c r="JP1186">
        <v>1.54785</v>
      </c>
      <c r="JQ1186">
        <v>2.31445</v>
      </c>
      <c r="JR1186">
        <v>1.64673</v>
      </c>
      <c r="JS1186">
        <v>2.36206</v>
      </c>
      <c r="JT1186">
        <v>34.0545</v>
      </c>
      <c r="JU1186">
        <v>24.1751</v>
      </c>
      <c r="JV1186">
        <v>18</v>
      </c>
      <c r="JW1186">
        <v>482.298</v>
      </c>
      <c r="JX1186">
        <v>377.946</v>
      </c>
      <c r="JY1186">
        <v>47.1457</v>
      </c>
      <c r="JZ1186">
        <v>57.1088</v>
      </c>
      <c r="KA1186">
        <v>30.0014</v>
      </c>
      <c r="KB1186">
        <v>56.4004</v>
      </c>
      <c r="KC1186">
        <v>56.194</v>
      </c>
      <c r="KD1186">
        <v>9.14462</v>
      </c>
      <c r="KE1186">
        <v>0</v>
      </c>
      <c r="KF1186">
        <v>100</v>
      </c>
      <c r="KG1186">
        <v>47.1002</v>
      </c>
      <c r="KH1186">
        <v>134.369</v>
      </c>
      <c r="KI1186">
        <v>26.2864</v>
      </c>
      <c r="KJ1186">
        <v>92.2609</v>
      </c>
      <c r="KK1186">
        <v>88.7391</v>
      </c>
    </row>
    <row r="1187" spans="1:297">
      <c r="A1187">
        <v>1171</v>
      </c>
      <c r="B1187">
        <v>1761428512</v>
      </c>
      <c r="C1187">
        <v>20331</v>
      </c>
      <c r="D1187" t="s">
        <v>2796</v>
      </c>
      <c r="E1187" t="s">
        <v>2797</v>
      </c>
      <c r="F1187">
        <v>5</v>
      </c>
      <c r="G1187" t="s">
        <v>2761</v>
      </c>
      <c r="H1187" t="s">
        <v>436</v>
      </c>
      <c r="I1187">
        <v>1761428503.84615</v>
      </c>
      <c r="J1187">
        <f>(K1187)/1000</f>
        <v>0</v>
      </c>
      <c r="K1187">
        <f>IF(DP1187, AN1187, AH1187)</f>
        <v>0</v>
      </c>
      <c r="L1187">
        <f>IF(DP1187, AI1187, AG1187)</f>
        <v>0</v>
      </c>
      <c r="M1187">
        <f>DR1187 - IF(AU1187&gt;1, L1187*DL1187*100.0/(AW1187), 0)</f>
        <v>0</v>
      </c>
      <c r="N1187">
        <f>((T1187-J1187/2)*M1187-L1187)/(T1187+J1187/2)</f>
        <v>0</v>
      </c>
      <c r="O1187">
        <f>N1187*(DY1187+DZ1187)/1000.0</f>
        <v>0</v>
      </c>
      <c r="P1187">
        <f>(DR1187 - IF(AU1187&gt;1, L1187*DL1187*100.0/(AW1187), 0))*(DY1187+DZ1187)/1000.0</f>
        <v>0</v>
      </c>
      <c r="Q1187">
        <f>2.0/((1/S1187-1/R1187)+SIGN(S1187)*SQRT((1/S1187-1/R1187)*(1/S1187-1/R1187) + 4*DM1187/((DM1187+1)*(DM1187+1))*(2*1/S1187*1/R1187-1/R1187*1/R1187)))</f>
        <v>0</v>
      </c>
      <c r="R1187">
        <f>IF(LEFT(DN1187,1)&lt;&gt;"0",IF(LEFT(DN1187,1)="1",3.0,DO1187),$D$5+$E$5*(EF1187*DY1187/($K$5*1000))+$F$5*(EF1187*DY1187/($K$5*1000))*MAX(MIN(DL1187,$J$5),$I$5)*MAX(MIN(DL1187,$J$5),$I$5)+$G$5*MAX(MIN(DL1187,$J$5),$I$5)*(EF1187*DY1187/($K$5*1000))+$H$5*(EF1187*DY1187/($K$5*1000))*(EF1187*DY1187/($K$5*1000)))</f>
        <v>0</v>
      </c>
      <c r="S1187">
        <f>J1187*(1000-(1000*0.61365*exp(17.502*W1187/(240.97+W1187))/(DY1187+DZ1187)+DT1187)/2)/(1000*0.61365*exp(17.502*W1187/(240.97+W1187))/(DY1187+DZ1187)-DT1187)</f>
        <v>0</v>
      </c>
      <c r="T1187">
        <f>1/((DM1187+1)/(Q1187/1.6)+1/(R1187/1.37)) + DM1187/((DM1187+1)/(Q1187/1.6) + DM1187/(R1187/1.37))</f>
        <v>0</v>
      </c>
      <c r="U1187">
        <f>(DH1187*DK1187)</f>
        <v>0</v>
      </c>
      <c r="V1187">
        <f>(EA1187+(U1187+2*0.95*5.67E-8*(((EA1187+$B$7)+273)^4-(EA1187+273)^4)-44100*J1187)/(1.84*29.3*R1187+8*0.95*5.67E-8*(EA1187+273)^3))</f>
        <v>0</v>
      </c>
      <c r="W1187">
        <f>($C$7*EB1187+$D$7*EC1187+$E$7*V1187)</f>
        <v>0</v>
      </c>
      <c r="X1187">
        <f>0.61365*exp(17.502*W1187/(240.97+W1187))</f>
        <v>0</v>
      </c>
      <c r="Y1187">
        <f>(Z1187/AA1187*100)</f>
        <v>0</v>
      </c>
      <c r="Z1187">
        <f>DT1187*(DY1187+DZ1187)/1000</f>
        <v>0</v>
      </c>
      <c r="AA1187">
        <f>0.61365*exp(17.502*EA1187/(240.97+EA1187))</f>
        <v>0</v>
      </c>
      <c r="AB1187">
        <f>(X1187-DT1187*(DY1187+DZ1187)/1000)</f>
        <v>0</v>
      </c>
      <c r="AC1187">
        <f>(-J1187*44100)</f>
        <v>0</v>
      </c>
      <c r="AD1187">
        <f>2*29.3*R1187*0.92*(EA1187-W1187)</f>
        <v>0</v>
      </c>
      <c r="AE1187">
        <f>2*0.95*5.67E-8*(((EA1187+$B$7)+273)^4-(W1187+273)^4)</f>
        <v>0</v>
      </c>
      <c r="AF1187">
        <f>U1187+AE1187+AC1187+AD1187</f>
        <v>0</v>
      </c>
      <c r="AG1187">
        <f>DX1187*AU1187*(DS1187-DR1187*(1000-AU1187*DU1187)/(1000-AU1187*DT1187))/(100*DL1187)</f>
        <v>0</v>
      </c>
      <c r="AH1187">
        <f>1000*DX1187*AU1187*(DT1187-DU1187)/(100*DL1187*(1000-AU1187*DT1187))</f>
        <v>0</v>
      </c>
      <c r="AI1187">
        <f>(AJ1187 - AK1187 - DY1187*1E3/(8.314*(EA1187+273.15)) * AM1187/DX1187 * AL1187) * DX1187/(100*DL1187) * (1000 - DU1187)/1000</f>
        <v>0</v>
      </c>
      <c r="AJ1187">
        <v>157.669550783032</v>
      </c>
      <c r="AK1187">
        <v>173.457393939394</v>
      </c>
      <c r="AL1187">
        <v>-3.16373384070861</v>
      </c>
      <c r="AM1187">
        <v>65.5308302883594</v>
      </c>
      <c r="AN1187">
        <f>(AP1187 - AO1187 + DY1187*1E3/(8.314*(EA1187+273.15)) * AR1187/DX1187 * AQ1187) * DX1187/(100*DL1187) * 1000/(1000 - AP1187)</f>
        <v>0</v>
      </c>
      <c r="AO1187">
        <v>24.6770972670917</v>
      </c>
      <c r="AP1187">
        <v>43.6152187878788</v>
      </c>
      <c r="AQ1187">
        <v>2.01877347093125e-05</v>
      </c>
      <c r="AR1187">
        <v>110.947681736838</v>
      </c>
      <c r="AS1187">
        <v>10</v>
      </c>
      <c r="AT1187">
        <v>2</v>
      </c>
      <c r="AU1187">
        <f>IF(AS1187*$H$13&gt;=AW1187,1.0,(AW1187/(AW1187-AS1187*$H$13)))</f>
        <v>0</v>
      </c>
      <c r="AV1187">
        <f>(AU1187-1)*100</f>
        <v>0</v>
      </c>
      <c r="AW1187">
        <f>MAX(0,($B$13+$C$13*EF1187)/(1+$D$13*EF1187)*DY1187/(EA1187+273)*$E$13)</f>
        <v>0</v>
      </c>
      <c r="AX1187" t="s">
        <v>437</v>
      </c>
      <c r="AY1187" t="s">
        <v>437</v>
      </c>
      <c r="AZ1187">
        <v>0</v>
      </c>
      <c r="BA1187">
        <v>0</v>
      </c>
      <c r="BB1187">
        <f>1-AZ1187/BA1187</f>
        <v>0</v>
      </c>
      <c r="BC1187">
        <v>0</v>
      </c>
      <c r="BD1187" t="s">
        <v>437</v>
      </c>
      <c r="BE1187" t="s">
        <v>437</v>
      </c>
      <c r="BF1187">
        <v>0</v>
      </c>
      <c r="BG1187">
        <v>0</v>
      </c>
      <c r="BH1187">
        <f>1-BF1187/BG1187</f>
        <v>0</v>
      </c>
      <c r="BI1187">
        <v>0.5</v>
      </c>
      <c r="BJ1187">
        <f>DI1187</f>
        <v>0</v>
      </c>
      <c r="BK1187">
        <f>L1187</f>
        <v>0</v>
      </c>
      <c r="BL1187">
        <f>BH1187*BI1187*BJ1187</f>
        <v>0</v>
      </c>
      <c r="BM1187">
        <f>(BK1187-BC1187)/BJ1187</f>
        <v>0</v>
      </c>
      <c r="BN1187">
        <f>(BA1187-BG1187)/BG1187</f>
        <v>0</v>
      </c>
      <c r="BO1187">
        <f>AZ1187/(BB1187+AZ1187/BG1187)</f>
        <v>0</v>
      </c>
      <c r="BP1187" t="s">
        <v>437</v>
      </c>
      <c r="BQ1187">
        <v>0</v>
      </c>
      <c r="BR1187">
        <f>IF(BQ1187&lt;&gt;0, BQ1187, BO1187)</f>
        <v>0</v>
      </c>
      <c r="BS1187">
        <f>1-BR1187/BG1187</f>
        <v>0</v>
      </c>
      <c r="BT1187">
        <f>(BG1187-BF1187)/(BG1187-BR1187)</f>
        <v>0</v>
      </c>
      <c r="BU1187">
        <f>(BA1187-BG1187)/(BA1187-BR1187)</f>
        <v>0</v>
      </c>
      <c r="BV1187">
        <f>(BG1187-BF1187)/(BG1187-AZ1187)</f>
        <v>0</v>
      </c>
      <c r="BW1187">
        <f>(BA1187-BG1187)/(BA1187-AZ1187)</f>
        <v>0</v>
      </c>
      <c r="BX1187">
        <f>(BT1187*BR1187/BF1187)</f>
        <v>0</v>
      </c>
      <c r="BY1187">
        <f>(1-BX1187)</f>
        <v>0</v>
      </c>
      <c r="DH1187">
        <f>$B$11*EG1187+$C$11*EH1187+$F$11*ES1187*(1-EV1187)</f>
        <v>0</v>
      </c>
      <c r="DI1187">
        <f>DH1187*DJ1187</f>
        <v>0</v>
      </c>
      <c r="DJ1187">
        <f>($B$11*$D$9+$C$11*$D$9+$F$11*((FF1187+EX1187)/MAX(FF1187+EX1187+FG1187, 0.1)*$I$9+FG1187/MAX(FF1187+EX1187+FG1187, 0.1)*$J$9))/($B$11+$C$11+$F$11)</f>
        <v>0</v>
      </c>
      <c r="DK1187">
        <f>($B$11*$K$9+$C$11*$K$9+$F$11*((FF1187+EX1187)/MAX(FF1187+EX1187+FG1187, 0.1)*$P$9+FG1187/MAX(FF1187+EX1187+FG1187, 0.1)*$Q$9))/($B$11+$C$11+$F$11)</f>
        <v>0</v>
      </c>
      <c r="DL1187">
        <v>6</v>
      </c>
      <c r="DM1187">
        <v>0.5</v>
      </c>
      <c r="DN1187" t="s">
        <v>438</v>
      </c>
      <c r="DO1187">
        <v>2</v>
      </c>
      <c r="DP1187" t="b">
        <v>1</v>
      </c>
      <c r="DQ1187">
        <v>1761428503.84615</v>
      </c>
      <c r="DR1187">
        <v>188.338923076923</v>
      </c>
      <c r="DS1187">
        <v>169.099076923077</v>
      </c>
      <c r="DT1187">
        <v>43.6122230769231</v>
      </c>
      <c r="DU1187">
        <v>24.6832923076923</v>
      </c>
      <c r="DV1187">
        <v>187.241384615385</v>
      </c>
      <c r="DW1187">
        <v>43.6563384615385</v>
      </c>
      <c r="DX1187">
        <v>499.999076923077</v>
      </c>
      <c r="DY1187">
        <v>90.1880153846154</v>
      </c>
      <c r="DZ1187">
        <v>0.0399138307692308</v>
      </c>
      <c r="EA1187">
        <v>51.2157</v>
      </c>
      <c r="EB1187">
        <v>48.0411153846154</v>
      </c>
      <c r="EC1187">
        <v>999.9</v>
      </c>
      <c r="ED1187">
        <v>0</v>
      </c>
      <c r="EE1187">
        <v>0</v>
      </c>
      <c r="EF1187">
        <v>10002.6376923077</v>
      </c>
      <c r="EG1187">
        <v>0</v>
      </c>
      <c r="EH1187">
        <v>1221.70692307692</v>
      </c>
      <c r="EI1187">
        <v>19.2397538461538</v>
      </c>
      <c r="EJ1187">
        <v>196.927153846154</v>
      </c>
      <c r="EK1187">
        <v>173.378769230769</v>
      </c>
      <c r="EL1187">
        <v>18.9289076923077</v>
      </c>
      <c r="EM1187">
        <v>169.099076923077</v>
      </c>
      <c r="EN1187">
        <v>24.6832923076923</v>
      </c>
      <c r="EO1187">
        <v>3.9333</v>
      </c>
      <c r="EP1187">
        <v>2.22613769230769</v>
      </c>
      <c r="EQ1187">
        <v>28.6161307692308</v>
      </c>
      <c r="ER1187">
        <v>19.1516615384615</v>
      </c>
      <c r="ES1187">
        <v>1200.00384615385</v>
      </c>
      <c r="ET1187">
        <v>0.967009</v>
      </c>
      <c r="EU1187">
        <v>0.0329908</v>
      </c>
      <c r="EV1187">
        <v>0</v>
      </c>
      <c r="EW1187">
        <v>885.686615384615</v>
      </c>
      <c r="EX1187">
        <v>5.00059</v>
      </c>
      <c r="EY1187">
        <v>11804.4846153846</v>
      </c>
      <c r="EZ1187">
        <v>10358.7769230769</v>
      </c>
      <c r="FA1187">
        <v>64.3845384615385</v>
      </c>
      <c r="FB1187">
        <v>65.5959230769231</v>
      </c>
      <c r="FC1187">
        <v>64.3988461538462</v>
      </c>
      <c r="FD1187">
        <v>65.3988461538462</v>
      </c>
      <c r="FE1187">
        <v>65.5668461538462</v>
      </c>
      <c r="FF1187">
        <v>1155.57923076923</v>
      </c>
      <c r="FG1187">
        <v>39.42</v>
      </c>
      <c r="FH1187">
        <v>0</v>
      </c>
      <c r="FI1187">
        <v>1761428472.7</v>
      </c>
      <c r="FJ1187">
        <v>0</v>
      </c>
      <c r="FK1187">
        <v>885.38772</v>
      </c>
      <c r="FL1187">
        <v>-23.8110769266958</v>
      </c>
      <c r="FM1187">
        <v>-290.984615332007</v>
      </c>
      <c r="FN1187">
        <v>11799.888</v>
      </c>
      <c r="FO1187">
        <v>15</v>
      </c>
      <c r="FP1187">
        <v>0</v>
      </c>
      <c r="FQ1187" t="s">
        <v>439</v>
      </c>
      <c r="FR1187">
        <v>0</v>
      </c>
      <c r="FS1187">
        <v>0</v>
      </c>
      <c r="FT1187">
        <v>0</v>
      </c>
      <c r="FU1187">
        <v>0</v>
      </c>
      <c r="FV1187">
        <v>0</v>
      </c>
      <c r="FW1187">
        <v>0</v>
      </c>
      <c r="FX1187">
        <v>0</v>
      </c>
      <c r="FY1187">
        <v>0</v>
      </c>
      <c r="FZ1187">
        <v>0</v>
      </c>
      <c r="GA1187">
        <v>0</v>
      </c>
      <c r="GB1187">
        <v>0</v>
      </c>
      <c r="GC1187">
        <v>19.275445</v>
      </c>
      <c r="GD1187">
        <v>0.735225563909749</v>
      </c>
      <c r="GE1187">
        <v>0.557259467819974</v>
      </c>
      <c r="GF1187">
        <v>0</v>
      </c>
      <c r="GG1187">
        <v>886.928735294118</v>
      </c>
      <c r="GH1187">
        <v>-23.4499159679611</v>
      </c>
      <c r="GI1187">
        <v>2.31369610476936</v>
      </c>
      <c r="GJ1187">
        <v>-1</v>
      </c>
      <c r="GK1187">
        <v>18.9251</v>
      </c>
      <c r="GL1187">
        <v>0.0917503759398329</v>
      </c>
      <c r="GM1187">
        <v>0.00901432193789408</v>
      </c>
      <c r="GN1187">
        <v>1</v>
      </c>
      <c r="GO1187">
        <v>1</v>
      </c>
      <c r="GP1187">
        <v>2</v>
      </c>
      <c r="GQ1187" t="s">
        <v>446</v>
      </c>
      <c r="GR1187">
        <v>3.12589</v>
      </c>
      <c r="GS1187">
        <v>2.71788</v>
      </c>
      <c r="GT1187">
        <v>0.0369249</v>
      </c>
      <c r="GU1187">
        <v>0.0332372</v>
      </c>
      <c r="GV1187">
        <v>0.148216</v>
      </c>
      <c r="GW1187">
        <v>0.0989936</v>
      </c>
      <c r="GX1187">
        <v>34289.9</v>
      </c>
      <c r="GY1187">
        <v>36333</v>
      </c>
      <c r="GZ1187">
        <v>32363.8</v>
      </c>
      <c r="HA1187">
        <v>34179.3</v>
      </c>
      <c r="HB1187">
        <v>39548.5</v>
      </c>
      <c r="HC1187">
        <v>44432.8</v>
      </c>
      <c r="HD1187">
        <v>50922.7</v>
      </c>
      <c r="HE1187">
        <v>54856.6</v>
      </c>
      <c r="HF1187">
        <v>1.64377</v>
      </c>
      <c r="HG1187">
        <v>1.49957</v>
      </c>
      <c r="HH1187">
        <v>-0.14222</v>
      </c>
      <c r="HI1187">
        <v>0</v>
      </c>
      <c r="HJ1187">
        <v>50.2849</v>
      </c>
      <c r="HK1187">
        <v>999.9</v>
      </c>
      <c r="HL1187">
        <v>54.706</v>
      </c>
      <c r="HM1187">
        <v>30.202</v>
      </c>
      <c r="HN1187">
        <v>26.1457</v>
      </c>
      <c r="HO1187">
        <v>60.3072</v>
      </c>
      <c r="HP1187">
        <v>40.3085</v>
      </c>
      <c r="HQ1187">
        <v>1</v>
      </c>
      <c r="HR1187">
        <v>2.70709</v>
      </c>
      <c r="HS1187">
        <v>3.20497</v>
      </c>
      <c r="HT1187">
        <v>20.0831</v>
      </c>
      <c r="HU1187">
        <v>5.18509</v>
      </c>
      <c r="HV1187">
        <v>12.0159</v>
      </c>
      <c r="HW1187">
        <v>4.96635</v>
      </c>
      <c r="HX1187">
        <v>3.29585</v>
      </c>
      <c r="HY1187">
        <v>9999</v>
      </c>
      <c r="HZ1187">
        <v>9999</v>
      </c>
      <c r="IA1187">
        <v>999.9</v>
      </c>
      <c r="IB1187">
        <v>9999</v>
      </c>
      <c r="IC1187">
        <v>1.86324</v>
      </c>
      <c r="ID1187">
        <v>1.86809</v>
      </c>
      <c r="IE1187">
        <v>1.86783</v>
      </c>
      <c r="IF1187">
        <v>1.86905</v>
      </c>
      <c r="IG1187">
        <v>1.86981</v>
      </c>
      <c r="IH1187">
        <v>1.86585</v>
      </c>
      <c r="II1187">
        <v>1.86693</v>
      </c>
      <c r="IJ1187">
        <v>1.86838</v>
      </c>
      <c r="IK1187">
        <v>5</v>
      </c>
      <c r="IL1187">
        <v>0</v>
      </c>
      <c r="IM1187">
        <v>0</v>
      </c>
      <c r="IN1187">
        <v>0</v>
      </c>
      <c r="IO1187" t="s">
        <v>441</v>
      </c>
      <c r="IP1187" t="s">
        <v>442</v>
      </c>
      <c r="IQ1187" t="s">
        <v>443</v>
      </c>
      <c r="IR1187" t="s">
        <v>443</v>
      </c>
      <c r="IS1187" t="s">
        <v>443</v>
      </c>
      <c r="IT1187" t="s">
        <v>443</v>
      </c>
      <c r="IU1187">
        <v>0</v>
      </c>
      <c r="IV1187">
        <v>100</v>
      </c>
      <c r="IW1187">
        <v>100</v>
      </c>
      <c r="IX1187">
        <v>1.097</v>
      </c>
      <c r="IY1187">
        <v>-0.0441</v>
      </c>
      <c r="IZ1187">
        <v>1.09748391826392</v>
      </c>
      <c r="JA1187">
        <v>0</v>
      </c>
      <c r="JB1187">
        <v>0</v>
      </c>
      <c r="JC1187">
        <v>0</v>
      </c>
      <c r="JD1187">
        <v>-0.0441141096964596</v>
      </c>
      <c r="JE1187">
        <v>0</v>
      </c>
      <c r="JF1187">
        <v>0</v>
      </c>
      <c r="JG1187">
        <v>0</v>
      </c>
      <c r="JH1187">
        <v>5</v>
      </c>
      <c r="JI1187">
        <v>2273</v>
      </c>
      <c r="JJ1187">
        <v>1</v>
      </c>
      <c r="JK1187">
        <v>24</v>
      </c>
      <c r="JL1187">
        <v>29357141.9</v>
      </c>
      <c r="JM1187">
        <v>29357141.9</v>
      </c>
      <c r="JN1187">
        <v>0.427246</v>
      </c>
      <c r="JO1187">
        <v>2.64893</v>
      </c>
      <c r="JP1187">
        <v>1.54785</v>
      </c>
      <c r="JQ1187">
        <v>2.31445</v>
      </c>
      <c r="JR1187">
        <v>1.64673</v>
      </c>
      <c r="JS1187">
        <v>2.38159</v>
      </c>
      <c r="JT1187">
        <v>34.0545</v>
      </c>
      <c r="JU1187">
        <v>24.1838</v>
      </c>
      <c r="JV1187">
        <v>18</v>
      </c>
      <c r="JW1187">
        <v>482.303</v>
      </c>
      <c r="JX1187">
        <v>378.04</v>
      </c>
      <c r="JY1187">
        <v>47.1062</v>
      </c>
      <c r="JZ1187">
        <v>57.117</v>
      </c>
      <c r="KA1187">
        <v>30.0015</v>
      </c>
      <c r="KB1187">
        <v>56.4082</v>
      </c>
      <c r="KC1187">
        <v>56.2018</v>
      </c>
      <c r="KD1187">
        <v>8.37497</v>
      </c>
      <c r="KE1187">
        <v>0</v>
      </c>
      <c r="KF1187">
        <v>100</v>
      </c>
      <c r="KG1187">
        <v>47.0592</v>
      </c>
      <c r="KH1187">
        <v>113.97</v>
      </c>
      <c r="KI1187">
        <v>26.2864</v>
      </c>
      <c r="KJ1187">
        <v>92.2576</v>
      </c>
      <c r="KK1187">
        <v>88.736</v>
      </c>
    </row>
    <row r="1188" spans="1:297">
      <c r="A1188">
        <v>1172</v>
      </c>
      <c r="B1188">
        <v>1761428517</v>
      </c>
      <c r="C1188">
        <v>20336</v>
      </c>
      <c r="D1188" t="s">
        <v>2798</v>
      </c>
      <c r="E1188" t="s">
        <v>2799</v>
      </c>
      <c r="F1188">
        <v>5</v>
      </c>
      <c r="G1188" t="s">
        <v>2761</v>
      </c>
      <c r="H1188" t="s">
        <v>436</v>
      </c>
      <c r="I1188">
        <v>1761428508.84615</v>
      </c>
      <c r="J1188">
        <f>(K1188)/1000</f>
        <v>0</v>
      </c>
      <c r="K1188">
        <f>IF(DP1188, AN1188, AH1188)</f>
        <v>0</v>
      </c>
      <c r="L1188">
        <f>IF(DP1188, AI1188, AG1188)</f>
        <v>0</v>
      </c>
      <c r="M1188">
        <f>DR1188 - IF(AU1188&gt;1, L1188*DL1188*100.0/(AW1188), 0)</f>
        <v>0</v>
      </c>
      <c r="N1188">
        <f>((T1188-J1188/2)*M1188-L1188)/(T1188+J1188/2)</f>
        <v>0</v>
      </c>
      <c r="O1188">
        <f>N1188*(DY1188+DZ1188)/1000.0</f>
        <v>0</v>
      </c>
      <c r="P1188">
        <f>(DR1188 - IF(AU1188&gt;1, L1188*DL1188*100.0/(AW1188), 0))*(DY1188+DZ1188)/1000.0</f>
        <v>0</v>
      </c>
      <c r="Q1188">
        <f>2.0/((1/S1188-1/R1188)+SIGN(S1188)*SQRT((1/S1188-1/R1188)*(1/S1188-1/R1188) + 4*DM1188/((DM1188+1)*(DM1188+1))*(2*1/S1188*1/R1188-1/R1188*1/R1188)))</f>
        <v>0</v>
      </c>
      <c r="R1188">
        <f>IF(LEFT(DN1188,1)&lt;&gt;"0",IF(LEFT(DN1188,1)="1",3.0,DO1188),$D$5+$E$5*(EF1188*DY1188/($K$5*1000))+$F$5*(EF1188*DY1188/($K$5*1000))*MAX(MIN(DL1188,$J$5),$I$5)*MAX(MIN(DL1188,$J$5),$I$5)+$G$5*MAX(MIN(DL1188,$J$5),$I$5)*(EF1188*DY1188/($K$5*1000))+$H$5*(EF1188*DY1188/($K$5*1000))*(EF1188*DY1188/($K$5*1000)))</f>
        <v>0</v>
      </c>
      <c r="S1188">
        <f>J1188*(1000-(1000*0.61365*exp(17.502*W1188/(240.97+W1188))/(DY1188+DZ1188)+DT1188)/2)/(1000*0.61365*exp(17.502*W1188/(240.97+W1188))/(DY1188+DZ1188)-DT1188)</f>
        <v>0</v>
      </c>
      <c r="T1188">
        <f>1/((DM1188+1)/(Q1188/1.6)+1/(R1188/1.37)) + DM1188/((DM1188+1)/(Q1188/1.6) + DM1188/(R1188/1.37))</f>
        <v>0</v>
      </c>
      <c r="U1188">
        <f>(DH1188*DK1188)</f>
        <v>0</v>
      </c>
      <c r="V1188">
        <f>(EA1188+(U1188+2*0.95*5.67E-8*(((EA1188+$B$7)+273)^4-(EA1188+273)^4)-44100*J1188)/(1.84*29.3*R1188+8*0.95*5.67E-8*(EA1188+273)^3))</f>
        <v>0</v>
      </c>
      <c r="W1188">
        <f>($C$7*EB1188+$D$7*EC1188+$E$7*V1188)</f>
        <v>0</v>
      </c>
      <c r="X1188">
        <f>0.61365*exp(17.502*W1188/(240.97+W1188))</f>
        <v>0</v>
      </c>
      <c r="Y1188">
        <f>(Z1188/AA1188*100)</f>
        <v>0</v>
      </c>
      <c r="Z1188">
        <f>DT1188*(DY1188+DZ1188)/1000</f>
        <v>0</v>
      </c>
      <c r="AA1188">
        <f>0.61365*exp(17.502*EA1188/(240.97+EA1188))</f>
        <v>0</v>
      </c>
      <c r="AB1188">
        <f>(X1188-DT1188*(DY1188+DZ1188)/1000)</f>
        <v>0</v>
      </c>
      <c r="AC1188">
        <f>(-J1188*44100)</f>
        <v>0</v>
      </c>
      <c r="AD1188">
        <f>2*29.3*R1188*0.92*(EA1188-W1188)</f>
        <v>0</v>
      </c>
      <c r="AE1188">
        <f>2*0.95*5.67E-8*(((EA1188+$B$7)+273)^4-(W1188+273)^4)</f>
        <v>0</v>
      </c>
      <c r="AF1188">
        <f>U1188+AE1188+AC1188+AD1188</f>
        <v>0</v>
      </c>
      <c r="AG1188">
        <f>DX1188*AU1188*(DS1188-DR1188*(1000-AU1188*DU1188)/(1000-AU1188*DT1188))/(100*DL1188)</f>
        <v>0</v>
      </c>
      <c r="AH1188">
        <f>1000*DX1188*AU1188*(DT1188-DU1188)/(100*DL1188*(1000-AU1188*DT1188))</f>
        <v>0</v>
      </c>
      <c r="AI1188">
        <f>(AJ1188 - AK1188 - DY1188*1E3/(8.314*(EA1188+273.15)) * AM1188/DX1188 * AL1188) * DX1188/(100*DL1188) * (1000 - DU1188)/1000</f>
        <v>0</v>
      </c>
      <c r="AJ1188">
        <v>141.981905452927</v>
      </c>
      <c r="AK1188">
        <v>157.877866666667</v>
      </c>
      <c r="AL1188">
        <v>-3.12384069989273</v>
      </c>
      <c r="AM1188">
        <v>65.5308302883594</v>
      </c>
      <c r="AN1188">
        <f>(AP1188 - AO1188 + DY1188*1E3/(8.314*(EA1188+273.15)) * AR1188/DX1188 * AQ1188) * DX1188/(100*DL1188) * 1000/(1000 - AP1188)</f>
        <v>0</v>
      </c>
      <c r="AO1188">
        <v>24.6731121544461</v>
      </c>
      <c r="AP1188">
        <v>43.6193266666666</v>
      </c>
      <c r="AQ1188">
        <v>-2.11820142782049e-06</v>
      </c>
      <c r="AR1188">
        <v>110.947681736838</v>
      </c>
      <c r="AS1188">
        <v>11</v>
      </c>
      <c r="AT1188">
        <v>2</v>
      </c>
      <c r="AU1188">
        <f>IF(AS1188*$H$13&gt;=AW1188,1.0,(AW1188/(AW1188-AS1188*$H$13)))</f>
        <v>0</v>
      </c>
      <c r="AV1188">
        <f>(AU1188-1)*100</f>
        <v>0</v>
      </c>
      <c r="AW1188">
        <f>MAX(0,($B$13+$C$13*EF1188)/(1+$D$13*EF1188)*DY1188/(EA1188+273)*$E$13)</f>
        <v>0</v>
      </c>
      <c r="AX1188" t="s">
        <v>437</v>
      </c>
      <c r="AY1188" t="s">
        <v>437</v>
      </c>
      <c r="AZ1188">
        <v>0</v>
      </c>
      <c r="BA1188">
        <v>0</v>
      </c>
      <c r="BB1188">
        <f>1-AZ1188/BA1188</f>
        <v>0</v>
      </c>
      <c r="BC1188">
        <v>0</v>
      </c>
      <c r="BD1188" t="s">
        <v>437</v>
      </c>
      <c r="BE1188" t="s">
        <v>437</v>
      </c>
      <c r="BF1188">
        <v>0</v>
      </c>
      <c r="BG1188">
        <v>0</v>
      </c>
      <c r="BH1188">
        <f>1-BF1188/BG1188</f>
        <v>0</v>
      </c>
      <c r="BI1188">
        <v>0.5</v>
      </c>
      <c r="BJ1188">
        <f>DI1188</f>
        <v>0</v>
      </c>
      <c r="BK1188">
        <f>L1188</f>
        <v>0</v>
      </c>
      <c r="BL1188">
        <f>BH1188*BI1188*BJ1188</f>
        <v>0</v>
      </c>
      <c r="BM1188">
        <f>(BK1188-BC1188)/BJ1188</f>
        <v>0</v>
      </c>
      <c r="BN1188">
        <f>(BA1188-BG1188)/BG1188</f>
        <v>0</v>
      </c>
      <c r="BO1188">
        <f>AZ1188/(BB1188+AZ1188/BG1188)</f>
        <v>0</v>
      </c>
      <c r="BP1188" t="s">
        <v>437</v>
      </c>
      <c r="BQ1188">
        <v>0</v>
      </c>
      <c r="BR1188">
        <f>IF(BQ1188&lt;&gt;0, BQ1188, BO1188)</f>
        <v>0</v>
      </c>
      <c r="BS1188">
        <f>1-BR1188/BG1188</f>
        <v>0</v>
      </c>
      <c r="BT1188">
        <f>(BG1188-BF1188)/(BG1188-BR1188)</f>
        <v>0</v>
      </c>
      <c r="BU1188">
        <f>(BA1188-BG1188)/(BA1188-BR1188)</f>
        <v>0</v>
      </c>
      <c r="BV1188">
        <f>(BG1188-BF1188)/(BG1188-AZ1188)</f>
        <v>0</v>
      </c>
      <c r="BW1188">
        <f>(BA1188-BG1188)/(BA1188-AZ1188)</f>
        <v>0</v>
      </c>
      <c r="BX1188">
        <f>(BT1188*BR1188/BF1188)</f>
        <v>0</v>
      </c>
      <c r="BY1188">
        <f>(1-BX1188)</f>
        <v>0</v>
      </c>
      <c r="DH1188">
        <f>$B$11*EG1188+$C$11*EH1188+$F$11*ES1188*(1-EV1188)</f>
        <v>0</v>
      </c>
      <c r="DI1188">
        <f>DH1188*DJ1188</f>
        <v>0</v>
      </c>
      <c r="DJ1188">
        <f>($B$11*$D$9+$C$11*$D$9+$F$11*((FF1188+EX1188)/MAX(FF1188+EX1188+FG1188, 0.1)*$I$9+FG1188/MAX(FF1188+EX1188+FG1188, 0.1)*$J$9))/($B$11+$C$11+$F$11)</f>
        <v>0</v>
      </c>
      <c r="DK1188">
        <f>($B$11*$K$9+$C$11*$K$9+$F$11*((FF1188+EX1188)/MAX(FF1188+EX1188+FG1188, 0.1)*$P$9+FG1188/MAX(FF1188+EX1188+FG1188, 0.1)*$Q$9))/($B$11+$C$11+$F$11)</f>
        <v>0</v>
      </c>
      <c r="DL1188">
        <v>6</v>
      </c>
      <c r="DM1188">
        <v>0.5</v>
      </c>
      <c r="DN1188" t="s">
        <v>438</v>
      </c>
      <c r="DO1188">
        <v>2</v>
      </c>
      <c r="DP1188" t="b">
        <v>1</v>
      </c>
      <c r="DQ1188">
        <v>1761428508.84615</v>
      </c>
      <c r="DR1188">
        <v>172.727307692308</v>
      </c>
      <c r="DS1188">
        <v>153.097076923077</v>
      </c>
      <c r="DT1188">
        <v>43.6150615384615</v>
      </c>
      <c r="DU1188">
        <v>24.6784615384615</v>
      </c>
      <c r="DV1188">
        <v>171.629538461538</v>
      </c>
      <c r="DW1188">
        <v>43.6591769230769</v>
      </c>
      <c r="DX1188">
        <v>500.013615384615</v>
      </c>
      <c r="DY1188">
        <v>90.1871538461538</v>
      </c>
      <c r="DZ1188">
        <v>0.0399083153846154</v>
      </c>
      <c r="EA1188">
        <v>51.2124923076923</v>
      </c>
      <c r="EB1188">
        <v>48.0398692307692</v>
      </c>
      <c r="EC1188">
        <v>999.9</v>
      </c>
      <c r="ED1188">
        <v>0</v>
      </c>
      <c r="EE1188">
        <v>0</v>
      </c>
      <c r="EF1188">
        <v>10011.5307692308</v>
      </c>
      <c r="EG1188">
        <v>0</v>
      </c>
      <c r="EH1188">
        <v>1221.64692307692</v>
      </c>
      <c r="EI1188">
        <v>19.6300769230769</v>
      </c>
      <c r="EJ1188">
        <v>180.604</v>
      </c>
      <c r="EK1188">
        <v>156.970846153846</v>
      </c>
      <c r="EL1188">
        <v>18.9365846153846</v>
      </c>
      <c r="EM1188">
        <v>153.097076923077</v>
      </c>
      <c r="EN1188">
        <v>24.6784615384615</v>
      </c>
      <c r="EO1188">
        <v>3.93352</v>
      </c>
      <c r="EP1188">
        <v>2.22568</v>
      </c>
      <c r="EQ1188">
        <v>28.6170923076923</v>
      </c>
      <c r="ER1188">
        <v>19.1483692307692</v>
      </c>
      <c r="ES1188">
        <v>1200</v>
      </c>
      <c r="ET1188">
        <v>0.967009</v>
      </c>
      <c r="EU1188">
        <v>0.0329908</v>
      </c>
      <c r="EV1188">
        <v>0</v>
      </c>
      <c r="EW1188">
        <v>883.766692307692</v>
      </c>
      <c r="EX1188">
        <v>5.00059</v>
      </c>
      <c r="EY1188">
        <v>11780.5538461538</v>
      </c>
      <c r="EZ1188">
        <v>10358.7615384615</v>
      </c>
      <c r="FA1188">
        <v>64.4036153846154</v>
      </c>
      <c r="FB1188">
        <v>65.6153076923077</v>
      </c>
      <c r="FC1188">
        <v>64.4179230769231</v>
      </c>
      <c r="FD1188">
        <v>65.4179230769231</v>
      </c>
      <c r="FE1188">
        <v>65.5813846153846</v>
      </c>
      <c r="FF1188">
        <v>1155.57692307692</v>
      </c>
      <c r="FG1188">
        <v>39.42</v>
      </c>
      <c r="FH1188">
        <v>0</v>
      </c>
      <c r="FI1188">
        <v>1761428477.5</v>
      </c>
      <c r="FJ1188">
        <v>0</v>
      </c>
      <c r="FK1188">
        <v>883.48984</v>
      </c>
      <c r="FL1188">
        <v>-24.4849230365233</v>
      </c>
      <c r="FM1188">
        <v>-287.276922592579</v>
      </c>
      <c r="FN1188">
        <v>11776.824</v>
      </c>
      <c r="FO1188">
        <v>15</v>
      </c>
      <c r="FP1188">
        <v>0</v>
      </c>
      <c r="FQ1188" t="s">
        <v>439</v>
      </c>
      <c r="FR1188">
        <v>0</v>
      </c>
      <c r="FS1188">
        <v>0</v>
      </c>
      <c r="FT1188">
        <v>0</v>
      </c>
      <c r="FU1188">
        <v>0</v>
      </c>
      <c r="FV1188">
        <v>0</v>
      </c>
      <c r="FW1188">
        <v>0</v>
      </c>
      <c r="FX1188">
        <v>0</v>
      </c>
      <c r="FY1188">
        <v>0</v>
      </c>
      <c r="FZ1188">
        <v>0</v>
      </c>
      <c r="GA1188">
        <v>0</v>
      </c>
      <c r="GB1188">
        <v>0</v>
      </c>
      <c r="GC1188">
        <v>19.4138952380952</v>
      </c>
      <c r="GD1188">
        <v>2.21039220779221</v>
      </c>
      <c r="GE1188">
        <v>0.687818041744147</v>
      </c>
      <c r="GF1188">
        <v>0</v>
      </c>
      <c r="GG1188">
        <v>884.802235294118</v>
      </c>
      <c r="GH1188">
        <v>-23.64993122562</v>
      </c>
      <c r="GI1188">
        <v>2.33016025779122</v>
      </c>
      <c r="GJ1188">
        <v>-1</v>
      </c>
      <c r="GK1188">
        <v>18.9323714285714</v>
      </c>
      <c r="GL1188">
        <v>0.0923376623377139</v>
      </c>
      <c r="GM1188">
        <v>0.00944236364966487</v>
      </c>
      <c r="GN1188">
        <v>1</v>
      </c>
      <c r="GO1188">
        <v>1</v>
      </c>
      <c r="GP1188">
        <v>2</v>
      </c>
      <c r="GQ1188" t="s">
        <v>446</v>
      </c>
      <c r="GR1188">
        <v>3.12599</v>
      </c>
      <c r="GS1188">
        <v>2.71791</v>
      </c>
      <c r="GT1188">
        <v>0.0336869</v>
      </c>
      <c r="GU1188">
        <v>0.0293162</v>
      </c>
      <c r="GV1188">
        <v>0.148218</v>
      </c>
      <c r="GW1188">
        <v>0.09898</v>
      </c>
      <c r="GX1188">
        <v>34403.5</v>
      </c>
      <c r="GY1188">
        <v>36478.2</v>
      </c>
      <c r="GZ1188">
        <v>32362.7</v>
      </c>
      <c r="HA1188">
        <v>34178</v>
      </c>
      <c r="HB1188">
        <v>39547.1</v>
      </c>
      <c r="HC1188">
        <v>44431.5</v>
      </c>
      <c r="HD1188">
        <v>50921.2</v>
      </c>
      <c r="HE1188">
        <v>54854.7</v>
      </c>
      <c r="HF1188">
        <v>1.64368</v>
      </c>
      <c r="HG1188">
        <v>1.4992</v>
      </c>
      <c r="HH1188">
        <v>-0.143737</v>
      </c>
      <c r="HI1188">
        <v>0</v>
      </c>
      <c r="HJ1188">
        <v>50.2966</v>
      </c>
      <c r="HK1188">
        <v>999.9</v>
      </c>
      <c r="HL1188">
        <v>54.706</v>
      </c>
      <c r="HM1188">
        <v>30.202</v>
      </c>
      <c r="HN1188">
        <v>26.1431</v>
      </c>
      <c r="HO1188">
        <v>60.3472</v>
      </c>
      <c r="HP1188">
        <v>40.3085</v>
      </c>
      <c r="HQ1188">
        <v>1</v>
      </c>
      <c r="HR1188">
        <v>2.70871</v>
      </c>
      <c r="HS1188">
        <v>3.23745</v>
      </c>
      <c r="HT1188">
        <v>20.0829</v>
      </c>
      <c r="HU1188">
        <v>5.18554</v>
      </c>
      <c r="HV1188">
        <v>12.0159</v>
      </c>
      <c r="HW1188">
        <v>4.967</v>
      </c>
      <c r="HX1188">
        <v>3.29598</v>
      </c>
      <c r="HY1188">
        <v>9999</v>
      </c>
      <c r="HZ1188">
        <v>9999</v>
      </c>
      <c r="IA1188">
        <v>999.9</v>
      </c>
      <c r="IB1188">
        <v>9999</v>
      </c>
      <c r="IC1188">
        <v>1.86324</v>
      </c>
      <c r="ID1188">
        <v>1.86812</v>
      </c>
      <c r="IE1188">
        <v>1.86783</v>
      </c>
      <c r="IF1188">
        <v>1.86905</v>
      </c>
      <c r="IG1188">
        <v>1.86981</v>
      </c>
      <c r="IH1188">
        <v>1.86585</v>
      </c>
      <c r="II1188">
        <v>1.86691</v>
      </c>
      <c r="IJ1188">
        <v>1.86835</v>
      </c>
      <c r="IK1188">
        <v>5</v>
      </c>
      <c r="IL1188">
        <v>0</v>
      </c>
      <c r="IM1188">
        <v>0</v>
      </c>
      <c r="IN1188">
        <v>0</v>
      </c>
      <c r="IO1188" t="s">
        <v>441</v>
      </c>
      <c r="IP1188" t="s">
        <v>442</v>
      </c>
      <c r="IQ1188" t="s">
        <v>443</v>
      </c>
      <c r="IR1188" t="s">
        <v>443</v>
      </c>
      <c r="IS1188" t="s">
        <v>443</v>
      </c>
      <c r="IT1188" t="s">
        <v>443</v>
      </c>
      <c r="IU1188">
        <v>0</v>
      </c>
      <c r="IV1188">
        <v>100</v>
      </c>
      <c r="IW1188">
        <v>100</v>
      </c>
      <c r="IX1188">
        <v>1.098</v>
      </c>
      <c r="IY1188">
        <v>-0.0441</v>
      </c>
      <c r="IZ1188">
        <v>1.09748391826392</v>
      </c>
      <c r="JA1188">
        <v>0</v>
      </c>
      <c r="JB1188">
        <v>0</v>
      </c>
      <c r="JC1188">
        <v>0</v>
      </c>
      <c r="JD1188">
        <v>-0.0441141096964596</v>
      </c>
      <c r="JE1188">
        <v>0</v>
      </c>
      <c r="JF1188">
        <v>0</v>
      </c>
      <c r="JG1188">
        <v>0</v>
      </c>
      <c r="JH1188">
        <v>5</v>
      </c>
      <c r="JI1188">
        <v>2273</v>
      </c>
      <c r="JJ1188">
        <v>1</v>
      </c>
      <c r="JK1188">
        <v>24</v>
      </c>
      <c r="JL1188">
        <v>29357141.9</v>
      </c>
      <c r="JM1188">
        <v>29357141.9</v>
      </c>
      <c r="JN1188">
        <v>0.388184</v>
      </c>
      <c r="JO1188">
        <v>2.66479</v>
      </c>
      <c r="JP1188">
        <v>1.54785</v>
      </c>
      <c r="JQ1188">
        <v>2.31445</v>
      </c>
      <c r="JR1188">
        <v>1.64673</v>
      </c>
      <c r="JS1188">
        <v>2.34741</v>
      </c>
      <c r="JT1188">
        <v>34.0545</v>
      </c>
      <c r="JU1188">
        <v>24.1751</v>
      </c>
      <c r="JV1188">
        <v>18</v>
      </c>
      <c r="JW1188">
        <v>482.26</v>
      </c>
      <c r="JX1188">
        <v>377.838</v>
      </c>
      <c r="JY1188">
        <v>47.0648</v>
      </c>
      <c r="JZ1188">
        <v>57.1267</v>
      </c>
      <c r="KA1188">
        <v>30.0016</v>
      </c>
      <c r="KB1188">
        <v>56.4138</v>
      </c>
      <c r="KC1188">
        <v>56.2091</v>
      </c>
      <c r="KD1188">
        <v>7.65962</v>
      </c>
      <c r="KE1188">
        <v>0</v>
      </c>
      <c r="KF1188">
        <v>100</v>
      </c>
      <c r="KG1188">
        <v>47.0255</v>
      </c>
      <c r="KH1188">
        <v>100.312</v>
      </c>
      <c r="KI1188">
        <v>26.2864</v>
      </c>
      <c r="KJ1188">
        <v>92.2548</v>
      </c>
      <c r="KK1188">
        <v>88.7328</v>
      </c>
    </row>
    <row r="1189" spans="1:297">
      <c r="A1189">
        <v>1173</v>
      </c>
      <c r="B1189">
        <v>1761428522</v>
      </c>
      <c r="C1189">
        <v>20341</v>
      </c>
      <c r="D1189" t="s">
        <v>2800</v>
      </c>
      <c r="E1189" t="s">
        <v>2801</v>
      </c>
      <c r="F1189">
        <v>5</v>
      </c>
      <c r="G1189" t="s">
        <v>2761</v>
      </c>
      <c r="H1189" t="s">
        <v>436</v>
      </c>
      <c r="I1189">
        <v>1761428513.84615</v>
      </c>
      <c r="J1189">
        <f>(K1189)/1000</f>
        <v>0</v>
      </c>
      <c r="K1189">
        <f>IF(DP1189, AN1189, AH1189)</f>
        <v>0</v>
      </c>
      <c r="L1189">
        <f>IF(DP1189, AI1189, AG1189)</f>
        <v>0</v>
      </c>
      <c r="M1189">
        <f>DR1189 - IF(AU1189&gt;1, L1189*DL1189*100.0/(AW1189), 0)</f>
        <v>0</v>
      </c>
      <c r="N1189">
        <f>((T1189-J1189/2)*M1189-L1189)/(T1189+J1189/2)</f>
        <v>0</v>
      </c>
      <c r="O1189">
        <f>N1189*(DY1189+DZ1189)/1000.0</f>
        <v>0</v>
      </c>
      <c r="P1189">
        <f>(DR1189 - IF(AU1189&gt;1, L1189*DL1189*100.0/(AW1189), 0))*(DY1189+DZ1189)/1000.0</f>
        <v>0</v>
      </c>
      <c r="Q1189">
        <f>2.0/((1/S1189-1/R1189)+SIGN(S1189)*SQRT((1/S1189-1/R1189)*(1/S1189-1/R1189) + 4*DM1189/((DM1189+1)*(DM1189+1))*(2*1/S1189*1/R1189-1/R1189*1/R1189)))</f>
        <v>0</v>
      </c>
      <c r="R1189">
        <f>IF(LEFT(DN1189,1)&lt;&gt;"0",IF(LEFT(DN1189,1)="1",3.0,DO1189),$D$5+$E$5*(EF1189*DY1189/($K$5*1000))+$F$5*(EF1189*DY1189/($K$5*1000))*MAX(MIN(DL1189,$J$5),$I$5)*MAX(MIN(DL1189,$J$5),$I$5)+$G$5*MAX(MIN(DL1189,$J$5),$I$5)*(EF1189*DY1189/($K$5*1000))+$H$5*(EF1189*DY1189/($K$5*1000))*(EF1189*DY1189/($K$5*1000)))</f>
        <v>0</v>
      </c>
      <c r="S1189">
        <f>J1189*(1000-(1000*0.61365*exp(17.502*W1189/(240.97+W1189))/(DY1189+DZ1189)+DT1189)/2)/(1000*0.61365*exp(17.502*W1189/(240.97+W1189))/(DY1189+DZ1189)-DT1189)</f>
        <v>0</v>
      </c>
      <c r="T1189">
        <f>1/((DM1189+1)/(Q1189/1.6)+1/(R1189/1.37)) + DM1189/((DM1189+1)/(Q1189/1.6) + DM1189/(R1189/1.37))</f>
        <v>0</v>
      </c>
      <c r="U1189">
        <f>(DH1189*DK1189)</f>
        <v>0</v>
      </c>
      <c r="V1189">
        <f>(EA1189+(U1189+2*0.95*5.67E-8*(((EA1189+$B$7)+273)^4-(EA1189+273)^4)-44100*J1189)/(1.84*29.3*R1189+8*0.95*5.67E-8*(EA1189+273)^3))</f>
        <v>0</v>
      </c>
      <c r="W1189">
        <f>($C$7*EB1189+$D$7*EC1189+$E$7*V1189)</f>
        <v>0</v>
      </c>
      <c r="X1189">
        <f>0.61365*exp(17.502*W1189/(240.97+W1189))</f>
        <v>0</v>
      </c>
      <c r="Y1189">
        <f>(Z1189/AA1189*100)</f>
        <v>0</v>
      </c>
      <c r="Z1189">
        <f>DT1189*(DY1189+DZ1189)/1000</f>
        <v>0</v>
      </c>
      <c r="AA1189">
        <f>0.61365*exp(17.502*EA1189/(240.97+EA1189))</f>
        <v>0</v>
      </c>
      <c r="AB1189">
        <f>(X1189-DT1189*(DY1189+DZ1189)/1000)</f>
        <v>0</v>
      </c>
      <c r="AC1189">
        <f>(-J1189*44100)</f>
        <v>0</v>
      </c>
      <c r="AD1189">
        <f>2*29.3*R1189*0.92*(EA1189-W1189)</f>
        <v>0</v>
      </c>
      <c r="AE1189">
        <f>2*0.95*5.67E-8*(((EA1189+$B$7)+273)^4-(W1189+273)^4)</f>
        <v>0</v>
      </c>
      <c r="AF1189">
        <f>U1189+AE1189+AC1189+AD1189</f>
        <v>0</v>
      </c>
      <c r="AG1189">
        <f>DX1189*AU1189*(DS1189-DR1189*(1000-AU1189*DU1189)/(1000-AU1189*DT1189))/(100*DL1189)</f>
        <v>0</v>
      </c>
      <c r="AH1189">
        <f>1000*DX1189*AU1189*(DT1189-DU1189)/(100*DL1189*(1000-AU1189*DT1189))</f>
        <v>0</v>
      </c>
      <c r="AI1189">
        <f>(AJ1189 - AK1189 - DY1189*1E3/(8.314*(EA1189+273.15)) * AM1189/DX1189 * AL1189) * DX1189/(100*DL1189) * (1000 - DU1189)/1000</f>
        <v>0</v>
      </c>
      <c r="AJ1189">
        <v>123.480454958614</v>
      </c>
      <c r="AK1189">
        <v>140.630466666667</v>
      </c>
      <c r="AL1189">
        <v>-3.46293865557898</v>
      </c>
      <c r="AM1189">
        <v>65.5308302883594</v>
      </c>
      <c r="AN1189">
        <f>(AP1189 - AO1189 + DY1189*1E3/(8.314*(EA1189+273.15)) * AR1189/DX1189 * AQ1189) * DX1189/(100*DL1189) * 1000/(1000 - AP1189)</f>
        <v>0</v>
      </c>
      <c r="AO1189">
        <v>24.6684478338344</v>
      </c>
      <c r="AP1189">
        <v>43.6065975757576</v>
      </c>
      <c r="AQ1189">
        <v>-6.15384529018845e-05</v>
      </c>
      <c r="AR1189">
        <v>110.947681736838</v>
      </c>
      <c r="AS1189">
        <v>11</v>
      </c>
      <c r="AT1189">
        <v>2</v>
      </c>
      <c r="AU1189">
        <f>IF(AS1189*$H$13&gt;=AW1189,1.0,(AW1189/(AW1189-AS1189*$H$13)))</f>
        <v>0</v>
      </c>
      <c r="AV1189">
        <f>(AU1189-1)*100</f>
        <v>0</v>
      </c>
      <c r="AW1189">
        <f>MAX(0,($B$13+$C$13*EF1189)/(1+$D$13*EF1189)*DY1189/(EA1189+273)*$E$13)</f>
        <v>0</v>
      </c>
      <c r="AX1189" t="s">
        <v>437</v>
      </c>
      <c r="AY1189" t="s">
        <v>437</v>
      </c>
      <c r="AZ1189">
        <v>0</v>
      </c>
      <c r="BA1189">
        <v>0</v>
      </c>
      <c r="BB1189">
        <f>1-AZ1189/BA1189</f>
        <v>0</v>
      </c>
      <c r="BC1189">
        <v>0</v>
      </c>
      <c r="BD1189" t="s">
        <v>437</v>
      </c>
      <c r="BE1189" t="s">
        <v>437</v>
      </c>
      <c r="BF1189">
        <v>0</v>
      </c>
      <c r="BG1189">
        <v>0</v>
      </c>
      <c r="BH1189">
        <f>1-BF1189/BG1189</f>
        <v>0</v>
      </c>
      <c r="BI1189">
        <v>0.5</v>
      </c>
      <c r="BJ1189">
        <f>DI1189</f>
        <v>0</v>
      </c>
      <c r="BK1189">
        <f>L1189</f>
        <v>0</v>
      </c>
      <c r="BL1189">
        <f>BH1189*BI1189*BJ1189</f>
        <v>0</v>
      </c>
      <c r="BM1189">
        <f>(BK1189-BC1189)/BJ1189</f>
        <v>0</v>
      </c>
      <c r="BN1189">
        <f>(BA1189-BG1189)/BG1189</f>
        <v>0</v>
      </c>
      <c r="BO1189">
        <f>AZ1189/(BB1189+AZ1189/BG1189)</f>
        <v>0</v>
      </c>
      <c r="BP1189" t="s">
        <v>437</v>
      </c>
      <c r="BQ1189">
        <v>0</v>
      </c>
      <c r="BR1189">
        <f>IF(BQ1189&lt;&gt;0, BQ1189, BO1189)</f>
        <v>0</v>
      </c>
      <c r="BS1189">
        <f>1-BR1189/BG1189</f>
        <v>0</v>
      </c>
      <c r="BT1189">
        <f>(BG1189-BF1189)/(BG1189-BR1189)</f>
        <v>0</v>
      </c>
      <c r="BU1189">
        <f>(BA1189-BG1189)/(BA1189-BR1189)</f>
        <v>0</v>
      </c>
      <c r="BV1189">
        <f>(BG1189-BF1189)/(BG1189-AZ1189)</f>
        <v>0</v>
      </c>
      <c r="BW1189">
        <f>(BA1189-BG1189)/(BA1189-AZ1189)</f>
        <v>0</v>
      </c>
      <c r="BX1189">
        <f>(BT1189*BR1189/BF1189)</f>
        <v>0</v>
      </c>
      <c r="BY1189">
        <f>(1-BX1189)</f>
        <v>0</v>
      </c>
      <c r="DH1189">
        <f>$B$11*EG1189+$C$11*EH1189+$F$11*ES1189*(1-EV1189)</f>
        <v>0</v>
      </c>
      <c r="DI1189">
        <f>DH1189*DJ1189</f>
        <v>0</v>
      </c>
      <c r="DJ1189">
        <f>($B$11*$D$9+$C$11*$D$9+$F$11*((FF1189+EX1189)/MAX(FF1189+EX1189+FG1189, 0.1)*$I$9+FG1189/MAX(FF1189+EX1189+FG1189, 0.1)*$J$9))/($B$11+$C$11+$F$11)</f>
        <v>0</v>
      </c>
      <c r="DK1189">
        <f>($B$11*$K$9+$C$11*$K$9+$F$11*((FF1189+EX1189)/MAX(FF1189+EX1189+FG1189, 0.1)*$P$9+FG1189/MAX(FF1189+EX1189+FG1189, 0.1)*$Q$9))/($B$11+$C$11+$F$11)</f>
        <v>0</v>
      </c>
      <c r="DL1189">
        <v>6</v>
      </c>
      <c r="DM1189">
        <v>0.5</v>
      </c>
      <c r="DN1189" t="s">
        <v>438</v>
      </c>
      <c r="DO1189">
        <v>2</v>
      </c>
      <c r="DP1189" t="b">
        <v>1</v>
      </c>
      <c r="DQ1189">
        <v>1761428513.84615</v>
      </c>
      <c r="DR1189">
        <v>157.126846153846</v>
      </c>
      <c r="DS1189">
        <v>136.949307692308</v>
      </c>
      <c r="DT1189">
        <v>43.6145230769231</v>
      </c>
      <c r="DU1189">
        <v>24.6738307692308</v>
      </c>
      <c r="DV1189">
        <v>156.029384615385</v>
      </c>
      <c r="DW1189">
        <v>43.6586538461538</v>
      </c>
      <c r="DX1189">
        <v>500.007461538461</v>
      </c>
      <c r="DY1189">
        <v>90.1869923076923</v>
      </c>
      <c r="DZ1189">
        <v>0.0399660076923077</v>
      </c>
      <c r="EA1189">
        <v>51.2090384615385</v>
      </c>
      <c r="EB1189">
        <v>48.0342692307692</v>
      </c>
      <c r="EC1189">
        <v>999.9</v>
      </c>
      <c r="ED1189">
        <v>0</v>
      </c>
      <c r="EE1189">
        <v>0</v>
      </c>
      <c r="EF1189">
        <v>10008.7538461538</v>
      </c>
      <c r="EG1189">
        <v>0</v>
      </c>
      <c r="EH1189">
        <v>1221.59461538462</v>
      </c>
      <c r="EI1189">
        <v>20.1776769230769</v>
      </c>
      <c r="EJ1189">
        <v>164.292307692308</v>
      </c>
      <c r="EK1189">
        <v>140.413692307692</v>
      </c>
      <c r="EL1189">
        <v>18.9406923076923</v>
      </c>
      <c r="EM1189">
        <v>136.949307692308</v>
      </c>
      <c r="EN1189">
        <v>24.6738307692308</v>
      </c>
      <c r="EO1189">
        <v>3.93346615384615</v>
      </c>
      <c r="EP1189">
        <v>2.22525769230769</v>
      </c>
      <c r="EQ1189">
        <v>28.6168538461538</v>
      </c>
      <c r="ER1189">
        <v>19.1453307692308</v>
      </c>
      <c r="ES1189">
        <v>1199.99692307692</v>
      </c>
      <c r="ET1189">
        <v>0.967009</v>
      </c>
      <c r="EU1189">
        <v>0.0329908</v>
      </c>
      <c r="EV1189">
        <v>0</v>
      </c>
      <c r="EW1189">
        <v>881.771846153846</v>
      </c>
      <c r="EX1189">
        <v>5.00059</v>
      </c>
      <c r="EY1189">
        <v>11756.3461538462</v>
      </c>
      <c r="EZ1189">
        <v>10358.7307692308</v>
      </c>
      <c r="FA1189">
        <v>64.4226923076923</v>
      </c>
      <c r="FB1189">
        <v>65.6345384615385</v>
      </c>
      <c r="FC1189">
        <v>64.4274615384615</v>
      </c>
      <c r="FD1189">
        <v>65.437</v>
      </c>
      <c r="FE1189">
        <v>65.6007692307692</v>
      </c>
      <c r="FF1189">
        <v>1155.57615384615</v>
      </c>
      <c r="FG1189">
        <v>39.42</v>
      </c>
      <c r="FH1189">
        <v>0</v>
      </c>
      <c r="FI1189">
        <v>1761428482.9</v>
      </c>
      <c r="FJ1189">
        <v>0</v>
      </c>
      <c r="FK1189">
        <v>881.411538461538</v>
      </c>
      <c r="FL1189">
        <v>-23.996444431463</v>
      </c>
      <c r="FM1189">
        <v>-292.666666666252</v>
      </c>
      <c r="FN1189">
        <v>11752.1115384615</v>
      </c>
      <c r="FO1189">
        <v>15</v>
      </c>
      <c r="FP1189">
        <v>0</v>
      </c>
      <c r="FQ1189" t="s">
        <v>439</v>
      </c>
      <c r="FR1189">
        <v>0</v>
      </c>
      <c r="FS1189">
        <v>0</v>
      </c>
      <c r="FT1189">
        <v>0</v>
      </c>
      <c r="FU1189">
        <v>0</v>
      </c>
      <c r="FV1189">
        <v>0</v>
      </c>
      <c r="FW1189">
        <v>0</v>
      </c>
      <c r="FX1189">
        <v>0</v>
      </c>
      <c r="FY1189">
        <v>0</v>
      </c>
      <c r="FZ1189">
        <v>0</v>
      </c>
      <c r="GA1189">
        <v>0</v>
      </c>
      <c r="GB1189">
        <v>0</v>
      </c>
      <c r="GC1189">
        <v>20.16519</v>
      </c>
      <c r="GD1189">
        <v>6.70704360902257</v>
      </c>
      <c r="GE1189">
        <v>1.09721524182815</v>
      </c>
      <c r="GF1189">
        <v>0</v>
      </c>
      <c r="GG1189">
        <v>882.876088235294</v>
      </c>
      <c r="GH1189">
        <v>-24.3671046674517</v>
      </c>
      <c r="GI1189">
        <v>2.39941702929062</v>
      </c>
      <c r="GJ1189">
        <v>-1</v>
      </c>
      <c r="GK1189">
        <v>18.93854</v>
      </c>
      <c r="GL1189">
        <v>0.0565804511278044</v>
      </c>
      <c r="GM1189">
        <v>0.00652145689244335</v>
      </c>
      <c r="GN1189">
        <v>1</v>
      </c>
      <c r="GO1189">
        <v>1</v>
      </c>
      <c r="GP1189">
        <v>2</v>
      </c>
      <c r="GQ1189" t="s">
        <v>446</v>
      </c>
      <c r="GR1189">
        <v>3.12592</v>
      </c>
      <c r="GS1189">
        <v>2.71817</v>
      </c>
      <c r="GT1189">
        <v>0.0301278</v>
      </c>
      <c r="GU1189">
        <v>0.0256144</v>
      </c>
      <c r="GV1189">
        <v>0.148198</v>
      </c>
      <c r="GW1189">
        <v>0.0989741</v>
      </c>
      <c r="GX1189">
        <v>34528.4</v>
      </c>
      <c r="GY1189">
        <v>36615.5</v>
      </c>
      <c r="GZ1189">
        <v>32361.7</v>
      </c>
      <c r="HA1189">
        <v>34177</v>
      </c>
      <c r="HB1189">
        <v>39546.7</v>
      </c>
      <c r="HC1189">
        <v>44430.3</v>
      </c>
      <c r="HD1189">
        <v>50920</v>
      </c>
      <c r="HE1189">
        <v>54853.4</v>
      </c>
      <c r="HF1189">
        <v>1.6433</v>
      </c>
      <c r="HG1189">
        <v>1.499</v>
      </c>
      <c r="HH1189">
        <v>-0.144608</v>
      </c>
      <c r="HI1189">
        <v>0</v>
      </c>
      <c r="HJ1189">
        <v>50.3112</v>
      </c>
      <c r="HK1189">
        <v>999.9</v>
      </c>
      <c r="HL1189">
        <v>54.706</v>
      </c>
      <c r="HM1189">
        <v>30.182</v>
      </c>
      <c r="HN1189">
        <v>26.1124</v>
      </c>
      <c r="HO1189">
        <v>60.3572</v>
      </c>
      <c r="HP1189">
        <v>40.4808</v>
      </c>
      <c r="HQ1189">
        <v>1</v>
      </c>
      <c r="HR1189">
        <v>2.71031</v>
      </c>
      <c r="HS1189">
        <v>3.2458</v>
      </c>
      <c r="HT1189">
        <v>20.0825</v>
      </c>
      <c r="HU1189">
        <v>5.18539</v>
      </c>
      <c r="HV1189">
        <v>12.0159</v>
      </c>
      <c r="HW1189">
        <v>4.9669</v>
      </c>
      <c r="HX1189">
        <v>3.2959</v>
      </c>
      <c r="HY1189">
        <v>9999</v>
      </c>
      <c r="HZ1189">
        <v>9999</v>
      </c>
      <c r="IA1189">
        <v>999.9</v>
      </c>
      <c r="IB1189">
        <v>9999</v>
      </c>
      <c r="IC1189">
        <v>1.86325</v>
      </c>
      <c r="ID1189">
        <v>1.8681</v>
      </c>
      <c r="IE1189">
        <v>1.86784</v>
      </c>
      <c r="IF1189">
        <v>1.86905</v>
      </c>
      <c r="IG1189">
        <v>1.86981</v>
      </c>
      <c r="IH1189">
        <v>1.86585</v>
      </c>
      <c r="II1189">
        <v>1.86694</v>
      </c>
      <c r="IJ1189">
        <v>1.86838</v>
      </c>
      <c r="IK1189">
        <v>5</v>
      </c>
      <c r="IL1189">
        <v>0</v>
      </c>
      <c r="IM1189">
        <v>0</v>
      </c>
      <c r="IN1189">
        <v>0</v>
      </c>
      <c r="IO1189" t="s">
        <v>441</v>
      </c>
      <c r="IP1189" t="s">
        <v>442</v>
      </c>
      <c r="IQ1189" t="s">
        <v>443</v>
      </c>
      <c r="IR1189" t="s">
        <v>443</v>
      </c>
      <c r="IS1189" t="s">
        <v>443</v>
      </c>
      <c r="IT1189" t="s">
        <v>443</v>
      </c>
      <c r="IU1189">
        <v>0</v>
      </c>
      <c r="IV1189">
        <v>100</v>
      </c>
      <c r="IW1189">
        <v>100</v>
      </c>
      <c r="IX1189">
        <v>1.097</v>
      </c>
      <c r="IY1189">
        <v>-0.0441</v>
      </c>
      <c r="IZ1189">
        <v>1.09748391826392</v>
      </c>
      <c r="JA1189">
        <v>0</v>
      </c>
      <c r="JB1189">
        <v>0</v>
      </c>
      <c r="JC1189">
        <v>0</v>
      </c>
      <c r="JD1189">
        <v>-0.0441141096964596</v>
      </c>
      <c r="JE1189">
        <v>0</v>
      </c>
      <c r="JF1189">
        <v>0</v>
      </c>
      <c r="JG1189">
        <v>0</v>
      </c>
      <c r="JH1189">
        <v>5</v>
      </c>
      <c r="JI1189">
        <v>2273</v>
      </c>
      <c r="JJ1189">
        <v>1</v>
      </c>
      <c r="JK1189">
        <v>24</v>
      </c>
      <c r="JL1189">
        <v>29357142</v>
      </c>
      <c r="JM1189">
        <v>29357142</v>
      </c>
      <c r="JN1189">
        <v>0.351562</v>
      </c>
      <c r="JO1189">
        <v>2.66724</v>
      </c>
      <c r="JP1189">
        <v>1.54785</v>
      </c>
      <c r="JQ1189">
        <v>2.31567</v>
      </c>
      <c r="JR1189">
        <v>1.64551</v>
      </c>
      <c r="JS1189">
        <v>2.34009</v>
      </c>
      <c r="JT1189">
        <v>34.0545</v>
      </c>
      <c r="JU1189">
        <v>24.1751</v>
      </c>
      <c r="JV1189">
        <v>18</v>
      </c>
      <c r="JW1189">
        <v>482.021</v>
      </c>
      <c r="JX1189">
        <v>377.744</v>
      </c>
      <c r="JY1189">
        <v>47.0275</v>
      </c>
      <c r="JZ1189">
        <v>57.1363</v>
      </c>
      <c r="KA1189">
        <v>30.0017</v>
      </c>
      <c r="KB1189">
        <v>56.4211</v>
      </c>
      <c r="KC1189">
        <v>56.2164</v>
      </c>
      <c r="KD1189">
        <v>6.91516</v>
      </c>
      <c r="KE1189">
        <v>0</v>
      </c>
      <c r="KF1189">
        <v>100</v>
      </c>
      <c r="KG1189">
        <v>47.0009</v>
      </c>
      <c r="KH1189">
        <v>79.9045</v>
      </c>
      <c r="KI1189">
        <v>26.2864</v>
      </c>
      <c r="KJ1189">
        <v>92.2522</v>
      </c>
      <c r="KK1189">
        <v>88.7305</v>
      </c>
    </row>
    <row r="1190" spans="1:297">
      <c r="A1190">
        <v>1174</v>
      </c>
      <c r="B1190">
        <v>1761428527</v>
      </c>
      <c r="C1190">
        <v>20346</v>
      </c>
      <c r="D1190" t="s">
        <v>2802</v>
      </c>
      <c r="E1190" t="s">
        <v>2803</v>
      </c>
      <c r="F1190">
        <v>5</v>
      </c>
      <c r="G1190" t="s">
        <v>2761</v>
      </c>
      <c r="H1190" t="s">
        <v>436</v>
      </c>
      <c r="I1190">
        <v>1761428518.84615</v>
      </c>
      <c r="J1190">
        <f>(K1190)/1000</f>
        <v>0</v>
      </c>
      <c r="K1190">
        <f>IF(DP1190, AN1190, AH1190)</f>
        <v>0</v>
      </c>
      <c r="L1190">
        <f>IF(DP1190, AI1190, AG1190)</f>
        <v>0</v>
      </c>
      <c r="M1190">
        <f>DR1190 - IF(AU1190&gt;1, L1190*DL1190*100.0/(AW1190), 0)</f>
        <v>0</v>
      </c>
      <c r="N1190">
        <f>((T1190-J1190/2)*M1190-L1190)/(T1190+J1190/2)</f>
        <v>0</v>
      </c>
      <c r="O1190">
        <f>N1190*(DY1190+DZ1190)/1000.0</f>
        <v>0</v>
      </c>
      <c r="P1190">
        <f>(DR1190 - IF(AU1190&gt;1, L1190*DL1190*100.0/(AW1190), 0))*(DY1190+DZ1190)/1000.0</f>
        <v>0</v>
      </c>
      <c r="Q1190">
        <f>2.0/((1/S1190-1/R1190)+SIGN(S1190)*SQRT((1/S1190-1/R1190)*(1/S1190-1/R1190) + 4*DM1190/((DM1190+1)*(DM1190+1))*(2*1/S1190*1/R1190-1/R1190*1/R1190)))</f>
        <v>0</v>
      </c>
      <c r="R1190">
        <f>IF(LEFT(DN1190,1)&lt;&gt;"0",IF(LEFT(DN1190,1)="1",3.0,DO1190),$D$5+$E$5*(EF1190*DY1190/($K$5*1000))+$F$5*(EF1190*DY1190/($K$5*1000))*MAX(MIN(DL1190,$J$5),$I$5)*MAX(MIN(DL1190,$J$5),$I$5)+$G$5*MAX(MIN(DL1190,$J$5),$I$5)*(EF1190*DY1190/($K$5*1000))+$H$5*(EF1190*DY1190/($K$5*1000))*(EF1190*DY1190/($K$5*1000)))</f>
        <v>0</v>
      </c>
      <c r="S1190">
        <f>J1190*(1000-(1000*0.61365*exp(17.502*W1190/(240.97+W1190))/(DY1190+DZ1190)+DT1190)/2)/(1000*0.61365*exp(17.502*W1190/(240.97+W1190))/(DY1190+DZ1190)-DT1190)</f>
        <v>0</v>
      </c>
      <c r="T1190">
        <f>1/((DM1190+1)/(Q1190/1.6)+1/(R1190/1.37)) + DM1190/((DM1190+1)/(Q1190/1.6) + DM1190/(R1190/1.37))</f>
        <v>0</v>
      </c>
      <c r="U1190">
        <f>(DH1190*DK1190)</f>
        <v>0</v>
      </c>
      <c r="V1190">
        <f>(EA1190+(U1190+2*0.95*5.67E-8*(((EA1190+$B$7)+273)^4-(EA1190+273)^4)-44100*J1190)/(1.84*29.3*R1190+8*0.95*5.67E-8*(EA1190+273)^3))</f>
        <v>0</v>
      </c>
      <c r="W1190">
        <f>($C$7*EB1190+$D$7*EC1190+$E$7*V1190)</f>
        <v>0</v>
      </c>
      <c r="X1190">
        <f>0.61365*exp(17.502*W1190/(240.97+W1190))</f>
        <v>0</v>
      </c>
      <c r="Y1190">
        <f>(Z1190/AA1190*100)</f>
        <v>0</v>
      </c>
      <c r="Z1190">
        <f>DT1190*(DY1190+DZ1190)/1000</f>
        <v>0</v>
      </c>
      <c r="AA1190">
        <f>0.61365*exp(17.502*EA1190/(240.97+EA1190))</f>
        <v>0</v>
      </c>
      <c r="AB1190">
        <f>(X1190-DT1190*(DY1190+DZ1190)/1000)</f>
        <v>0</v>
      </c>
      <c r="AC1190">
        <f>(-J1190*44100)</f>
        <v>0</v>
      </c>
      <c r="AD1190">
        <f>2*29.3*R1190*0.92*(EA1190-W1190)</f>
        <v>0</v>
      </c>
      <c r="AE1190">
        <f>2*0.95*5.67E-8*(((EA1190+$B$7)+273)^4-(W1190+273)^4)</f>
        <v>0</v>
      </c>
      <c r="AF1190">
        <f>U1190+AE1190+AC1190+AD1190</f>
        <v>0</v>
      </c>
      <c r="AG1190">
        <f>DX1190*AU1190*(DS1190-DR1190*(1000-AU1190*DU1190)/(1000-AU1190*DT1190))/(100*DL1190)</f>
        <v>0</v>
      </c>
      <c r="AH1190">
        <f>1000*DX1190*AU1190*(DT1190-DU1190)/(100*DL1190*(1000-AU1190*DT1190))</f>
        <v>0</v>
      </c>
      <c r="AI1190">
        <f>(AJ1190 - AK1190 - DY1190*1E3/(8.314*(EA1190+273.15)) * AM1190/DX1190 * AL1190) * DX1190/(100*DL1190) * (1000 - DU1190)/1000</f>
        <v>0</v>
      </c>
      <c r="AJ1190">
        <v>106.54394191063</v>
      </c>
      <c r="AK1190">
        <v>123.898715151515</v>
      </c>
      <c r="AL1190">
        <v>-3.3465478741809</v>
      </c>
      <c r="AM1190">
        <v>65.5308302883594</v>
      </c>
      <c r="AN1190">
        <f>(AP1190 - AO1190 + DY1190*1E3/(8.314*(EA1190+273.15)) * AR1190/DX1190 * AQ1190) * DX1190/(100*DL1190) * 1000/(1000 - AP1190)</f>
        <v>0</v>
      </c>
      <c r="AO1190">
        <v>24.6664762879045</v>
      </c>
      <c r="AP1190">
        <v>43.6161551515152</v>
      </c>
      <c r="AQ1190">
        <v>4.77327056083358e-05</v>
      </c>
      <c r="AR1190">
        <v>110.947681736838</v>
      </c>
      <c r="AS1190">
        <v>11</v>
      </c>
      <c r="AT1190">
        <v>2</v>
      </c>
      <c r="AU1190">
        <f>IF(AS1190*$H$13&gt;=AW1190,1.0,(AW1190/(AW1190-AS1190*$H$13)))</f>
        <v>0</v>
      </c>
      <c r="AV1190">
        <f>(AU1190-1)*100</f>
        <v>0</v>
      </c>
      <c r="AW1190">
        <f>MAX(0,($B$13+$C$13*EF1190)/(1+$D$13*EF1190)*DY1190/(EA1190+273)*$E$13)</f>
        <v>0</v>
      </c>
      <c r="AX1190" t="s">
        <v>437</v>
      </c>
      <c r="AY1190" t="s">
        <v>437</v>
      </c>
      <c r="AZ1190">
        <v>0</v>
      </c>
      <c r="BA1190">
        <v>0</v>
      </c>
      <c r="BB1190">
        <f>1-AZ1190/BA1190</f>
        <v>0</v>
      </c>
      <c r="BC1190">
        <v>0</v>
      </c>
      <c r="BD1190" t="s">
        <v>437</v>
      </c>
      <c r="BE1190" t="s">
        <v>437</v>
      </c>
      <c r="BF1190">
        <v>0</v>
      </c>
      <c r="BG1190">
        <v>0</v>
      </c>
      <c r="BH1190">
        <f>1-BF1190/BG1190</f>
        <v>0</v>
      </c>
      <c r="BI1190">
        <v>0.5</v>
      </c>
      <c r="BJ1190">
        <f>DI1190</f>
        <v>0</v>
      </c>
      <c r="BK1190">
        <f>L1190</f>
        <v>0</v>
      </c>
      <c r="BL1190">
        <f>BH1190*BI1190*BJ1190</f>
        <v>0</v>
      </c>
      <c r="BM1190">
        <f>(BK1190-BC1190)/BJ1190</f>
        <v>0</v>
      </c>
      <c r="BN1190">
        <f>(BA1190-BG1190)/BG1190</f>
        <v>0</v>
      </c>
      <c r="BO1190">
        <f>AZ1190/(BB1190+AZ1190/BG1190)</f>
        <v>0</v>
      </c>
      <c r="BP1190" t="s">
        <v>437</v>
      </c>
      <c r="BQ1190">
        <v>0</v>
      </c>
      <c r="BR1190">
        <f>IF(BQ1190&lt;&gt;0, BQ1190, BO1190)</f>
        <v>0</v>
      </c>
      <c r="BS1190">
        <f>1-BR1190/BG1190</f>
        <v>0</v>
      </c>
      <c r="BT1190">
        <f>(BG1190-BF1190)/(BG1190-BR1190)</f>
        <v>0</v>
      </c>
      <c r="BU1190">
        <f>(BA1190-BG1190)/(BA1190-BR1190)</f>
        <v>0</v>
      </c>
      <c r="BV1190">
        <f>(BG1190-BF1190)/(BG1190-AZ1190)</f>
        <v>0</v>
      </c>
      <c r="BW1190">
        <f>(BA1190-BG1190)/(BA1190-AZ1190)</f>
        <v>0</v>
      </c>
      <c r="BX1190">
        <f>(BT1190*BR1190/BF1190)</f>
        <v>0</v>
      </c>
      <c r="BY1190">
        <f>(1-BX1190)</f>
        <v>0</v>
      </c>
      <c r="DH1190">
        <f>$B$11*EG1190+$C$11*EH1190+$F$11*ES1190*(1-EV1190)</f>
        <v>0</v>
      </c>
      <c r="DI1190">
        <f>DH1190*DJ1190</f>
        <v>0</v>
      </c>
      <c r="DJ1190">
        <f>($B$11*$D$9+$C$11*$D$9+$F$11*((FF1190+EX1190)/MAX(FF1190+EX1190+FG1190, 0.1)*$I$9+FG1190/MAX(FF1190+EX1190+FG1190, 0.1)*$J$9))/($B$11+$C$11+$F$11)</f>
        <v>0</v>
      </c>
      <c r="DK1190">
        <f>($B$11*$K$9+$C$11*$K$9+$F$11*((FF1190+EX1190)/MAX(FF1190+EX1190+FG1190, 0.1)*$P$9+FG1190/MAX(FF1190+EX1190+FG1190, 0.1)*$Q$9))/($B$11+$C$11+$F$11)</f>
        <v>0</v>
      </c>
      <c r="DL1190">
        <v>6</v>
      </c>
      <c r="DM1190">
        <v>0.5</v>
      </c>
      <c r="DN1190" t="s">
        <v>438</v>
      </c>
      <c r="DO1190">
        <v>2</v>
      </c>
      <c r="DP1190" t="b">
        <v>1</v>
      </c>
      <c r="DQ1190">
        <v>1761428518.84615</v>
      </c>
      <c r="DR1190">
        <v>141.454384615385</v>
      </c>
      <c r="DS1190">
        <v>120.363892307692</v>
      </c>
      <c r="DT1190">
        <v>43.6146846153846</v>
      </c>
      <c r="DU1190">
        <v>24.6703538461538</v>
      </c>
      <c r="DV1190">
        <v>140.356769230769</v>
      </c>
      <c r="DW1190">
        <v>43.6588</v>
      </c>
      <c r="DX1190">
        <v>500.002384615384</v>
      </c>
      <c r="DY1190">
        <v>90.1872538461538</v>
      </c>
      <c r="DZ1190">
        <v>0.0400059384615385</v>
      </c>
      <c r="EA1190">
        <v>51.2067384615385</v>
      </c>
      <c r="EB1190">
        <v>48.0348384615385</v>
      </c>
      <c r="EC1190">
        <v>999.9</v>
      </c>
      <c r="ED1190">
        <v>0</v>
      </c>
      <c r="EE1190">
        <v>0</v>
      </c>
      <c r="EF1190">
        <v>10006.9692307692</v>
      </c>
      <c r="EG1190">
        <v>0</v>
      </c>
      <c r="EH1190">
        <v>1221.53615384615</v>
      </c>
      <c r="EI1190">
        <v>21.0905384615385</v>
      </c>
      <c r="EJ1190">
        <v>147.905230769231</v>
      </c>
      <c r="EK1190">
        <v>123.408207692308</v>
      </c>
      <c r="EL1190">
        <v>18.9443384615385</v>
      </c>
      <c r="EM1190">
        <v>120.363892307692</v>
      </c>
      <c r="EN1190">
        <v>24.6703538461538</v>
      </c>
      <c r="EO1190">
        <v>3.93349</v>
      </c>
      <c r="EP1190">
        <v>2.22495076923077</v>
      </c>
      <c r="EQ1190">
        <v>28.6169692307692</v>
      </c>
      <c r="ER1190">
        <v>19.1431153846154</v>
      </c>
      <c r="ES1190">
        <v>1199.99769230769</v>
      </c>
      <c r="ET1190">
        <v>0.967009</v>
      </c>
      <c r="EU1190">
        <v>0.0329908</v>
      </c>
      <c r="EV1190">
        <v>0</v>
      </c>
      <c r="EW1190">
        <v>879.744538461538</v>
      </c>
      <c r="EX1190">
        <v>5.00059</v>
      </c>
      <c r="EY1190">
        <v>11731.8538461538</v>
      </c>
      <c r="EZ1190">
        <v>10358.7230769231</v>
      </c>
      <c r="FA1190">
        <v>64.4322307692308</v>
      </c>
      <c r="FB1190">
        <v>65.6536153846154</v>
      </c>
      <c r="FC1190">
        <v>64.437</v>
      </c>
      <c r="FD1190">
        <v>65.4418461538462</v>
      </c>
      <c r="FE1190">
        <v>65.6201538461538</v>
      </c>
      <c r="FF1190">
        <v>1155.57692307692</v>
      </c>
      <c r="FG1190">
        <v>39.42</v>
      </c>
      <c r="FH1190">
        <v>0</v>
      </c>
      <c r="FI1190">
        <v>1761428487.7</v>
      </c>
      <c r="FJ1190">
        <v>0</v>
      </c>
      <c r="FK1190">
        <v>879.488192307692</v>
      </c>
      <c r="FL1190">
        <v>-24.0865299186929</v>
      </c>
      <c r="FM1190">
        <v>-300.779487388331</v>
      </c>
      <c r="FN1190">
        <v>11728.4384615385</v>
      </c>
      <c r="FO1190">
        <v>15</v>
      </c>
      <c r="FP1190">
        <v>0</v>
      </c>
      <c r="FQ1190" t="s">
        <v>439</v>
      </c>
      <c r="FR1190">
        <v>0</v>
      </c>
      <c r="FS1190">
        <v>0</v>
      </c>
      <c r="FT1190">
        <v>0</v>
      </c>
      <c r="FU1190">
        <v>0</v>
      </c>
      <c r="FV1190">
        <v>0</v>
      </c>
      <c r="FW1190">
        <v>0</v>
      </c>
      <c r="FX1190">
        <v>0</v>
      </c>
      <c r="FY1190">
        <v>0</v>
      </c>
      <c r="FZ1190">
        <v>0</v>
      </c>
      <c r="GA1190">
        <v>0</v>
      </c>
      <c r="GB1190">
        <v>0</v>
      </c>
      <c r="GC1190">
        <v>20.6138285714286</v>
      </c>
      <c r="GD1190">
        <v>12.0474779220779</v>
      </c>
      <c r="GE1190">
        <v>1.35391134483018</v>
      </c>
      <c r="GF1190">
        <v>0</v>
      </c>
      <c r="GG1190">
        <v>880.922764705882</v>
      </c>
      <c r="GH1190">
        <v>-24.2130175652985</v>
      </c>
      <c r="GI1190">
        <v>2.38523878517093</v>
      </c>
      <c r="GJ1190">
        <v>-1</v>
      </c>
      <c r="GK1190">
        <v>18.9418857142857</v>
      </c>
      <c r="GL1190">
        <v>0.0347376623376426</v>
      </c>
      <c r="GM1190">
        <v>0.00500726003531146</v>
      </c>
      <c r="GN1190">
        <v>1</v>
      </c>
      <c r="GO1190">
        <v>1</v>
      </c>
      <c r="GP1190">
        <v>2</v>
      </c>
      <c r="GQ1190" t="s">
        <v>446</v>
      </c>
      <c r="GR1190">
        <v>3.12581</v>
      </c>
      <c r="GS1190">
        <v>2.7182</v>
      </c>
      <c r="GT1190">
        <v>0.02657</v>
      </c>
      <c r="GU1190">
        <v>0.0216642</v>
      </c>
      <c r="GV1190">
        <v>0.148206</v>
      </c>
      <c r="GW1190">
        <v>0.0989579</v>
      </c>
      <c r="GX1190">
        <v>34653.1</v>
      </c>
      <c r="GY1190">
        <v>36761.8</v>
      </c>
      <c r="GZ1190">
        <v>32360.6</v>
      </c>
      <c r="HA1190">
        <v>34175.8</v>
      </c>
      <c r="HB1190">
        <v>39544.7</v>
      </c>
      <c r="HC1190">
        <v>44428.9</v>
      </c>
      <c r="HD1190">
        <v>50918.2</v>
      </c>
      <c r="HE1190">
        <v>54851.3</v>
      </c>
      <c r="HF1190">
        <v>1.6433</v>
      </c>
      <c r="HG1190">
        <v>1.49902</v>
      </c>
      <c r="HH1190">
        <v>-0.144601</v>
      </c>
      <c r="HI1190">
        <v>0</v>
      </c>
      <c r="HJ1190">
        <v>50.3254</v>
      </c>
      <c r="HK1190">
        <v>999.9</v>
      </c>
      <c r="HL1190">
        <v>54.706</v>
      </c>
      <c r="HM1190">
        <v>30.202</v>
      </c>
      <c r="HN1190">
        <v>26.1433</v>
      </c>
      <c r="HO1190">
        <v>60.3072</v>
      </c>
      <c r="HP1190">
        <v>40.5849</v>
      </c>
      <c r="HQ1190">
        <v>1</v>
      </c>
      <c r="HR1190">
        <v>2.71181</v>
      </c>
      <c r="HS1190">
        <v>3.22873</v>
      </c>
      <c r="HT1190">
        <v>20.0827</v>
      </c>
      <c r="HU1190">
        <v>5.18599</v>
      </c>
      <c r="HV1190">
        <v>12.0159</v>
      </c>
      <c r="HW1190">
        <v>4.96725</v>
      </c>
      <c r="HX1190">
        <v>3.29595</v>
      </c>
      <c r="HY1190">
        <v>9999</v>
      </c>
      <c r="HZ1190">
        <v>9999</v>
      </c>
      <c r="IA1190">
        <v>999.9</v>
      </c>
      <c r="IB1190">
        <v>9999</v>
      </c>
      <c r="IC1190">
        <v>1.86324</v>
      </c>
      <c r="ID1190">
        <v>1.86811</v>
      </c>
      <c r="IE1190">
        <v>1.86783</v>
      </c>
      <c r="IF1190">
        <v>1.86905</v>
      </c>
      <c r="IG1190">
        <v>1.86981</v>
      </c>
      <c r="IH1190">
        <v>1.86585</v>
      </c>
      <c r="II1190">
        <v>1.86693</v>
      </c>
      <c r="IJ1190">
        <v>1.86839</v>
      </c>
      <c r="IK1190">
        <v>5</v>
      </c>
      <c r="IL1190">
        <v>0</v>
      </c>
      <c r="IM1190">
        <v>0</v>
      </c>
      <c r="IN1190">
        <v>0</v>
      </c>
      <c r="IO1190" t="s">
        <v>441</v>
      </c>
      <c r="IP1190" t="s">
        <v>442</v>
      </c>
      <c r="IQ1190" t="s">
        <v>443</v>
      </c>
      <c r="IR1190" t="s">
        <v>443</v>
      </c>
      <c r="IS1190" t="s">
        <v>443</v>
      </c>
      <c r="IT1190" t="s">
        <v>443</v>
      </c>
      <c r="IU1190">
        <v>0</v>
      </c>
      <c r="IV1190">
        <v>100</v>
      </c>
      <c r="IW1190">
        <v>100</v>
      </c>
      <c r="IX1190">
        <v>1.098</v>
      </c>
      <c r="IY1190">
        <v>-0.0441</v>
      </c>
      <c r="IZ1190">
        <v>1.09748391826392</v>
      </c>
      <c r="JA1190">
        <v>0</v>
      </c>
      <c r="JB1190">
        <v>0</v>
      </c>
      <c r="JC1190">
        <v>0</v>
      </c>
      <c r="JD1190">
        <v>-0.0441141096964596</v>
      </c>
      <c r="JE1190">
        <v>0</v>
      </c>
      <c r="JF1190">
        <v>0</v>
      </c>
      <c r="JG1190">
        <v>0</v>
      </c>
      <c r="JH1190">
        <v>5</v>
      </c>
      <c r="JI1190">
        <v>2273</v>
      </c>
      <c r="JJ1190">
        <v>1</v>
      </c>
      <c r="JK1190">
        <v>24</v>
      </c>
      <c r="JL1190">
        <v>29357142.1</v>
      </c>
      <c r="JM1190">
        <v>29357142.1</v>
      </c>
      <c r="JN1190">
        <v>0.319824</v>
      </c>
      <c r="JO1190">
        <v>2.67944</v>
      </c>
      <c r="JP1190">
        <v>1.54785</v>
      </c>
      <c r="JQ1190">
        <v>2.31567</v>
      </c>
      <c r="JR1190">
        <v>1.64673</v>
      </c>
      <c r="JS1190">
        <v>2.25098</v>
      </c>
      <c r="JT1190">
        <v>34.0545</v>
      </c>
      <c r="JU1190">
        <v>24.1751</v>
      </c>
      <c r="JV1190">
        <v>18</v>
      </c>
      <c r="JW1190">
        <v>482.075</v>
      </c>
      <c r="JX1190">
        <v>377.8</v>
      </c>
      <c r="JY1190">
        <v>46.9976</v>
      </c>
      <c r="JZ1190">
        <v>57.1466</v>
      </c>
      <c r="KA1190">
        <v>30.0015</v>
      </c>
      <c r="KB1190">
        <v>56.4311</v>
      </c>
      <c r="KC1190">
        <v>56.2262</v>
      </c>
      <c r="KD1190">
        <v>6.22929</v>
      </c>
      <c r="KE1190">
        <v>0</v>
      </c>
      <c r="KF1190">
        <v>100</v>
      </c>
      <c r="KG1190">
        <v>46.9573</v>
      </c>
      <c r="KH1190">
        <v>66.2621</v>
      </c>
      <c r="KI1190">
        <v>26.2864</v>
      </c>
      <c r="KJ1190">
        <v>92.249</v>
      </c>
      <c r="KK1190">
        <v>88.7272</v>
      </c>
    </row>
    <row r="1191" spans="1:297">
      <c r="A1191">
        <v>1175</v>
      </c>
      <c r="B1191">
        <v>1761428532</v>
      </c>
      <c r="C1191">
        <v>20351</v>
      </c>
      <c r="D1191" t="s">
        <v>2804</v>
      </c>
      <c r="E1191" t="s">
        <v>2805</v>
      </c>
      <c r="F1191">
        <v>5</v>
      </c>
      <c r="G1191" t="s">
        <v>2761</v>
      </c>
      <c r="H1191" t="s">
        <v>436</v>
      </c>
      <c r="I1191">
        <v>1761428523.84615</v>
      </c>
      <c r="J1191">
        <f>(K1191)/1000</f>
        <v>0</v>
      </c>
      <c r="K1191">
        <f>IF(DP1191, AN1191, AH1191)</f>
        <v>0</v>
      </c>
      <c r="L1191">
        <f>IF(DP1191, AI1191, AG1191)</f>
        <v>0</v>
      </c>
      <c r="M1191">
        <f>DR1191 - IF(AU1191&gt;1, L1191*DL1191*100.0/(AW1191), 0)</f>
        <v>0</v>
      </c>
      <c r="N1191">
        <f>((T1191-J1191/2)*M1191-L1191)/(T1191+J1191/2)</f>
        <v>0</v>
      </c>
      <c r="O1191">
        <f>N1191*(DY1191+DZ1191)/1000.0</f>
        <v>0</v>
      </c>
      <c r="P1191">
        <f>(DR1191 - IF(AU1191&gt;1, L1191*DL1191*100.0/(AW1191), 0))*(DY1191+DZ1191)/1000.0</f>
        <v>0</v>
      </c>
      <c r="Q1191">
        <f>2.0/((1/S1191-1/R1191)+SIGN(S1191)*SQRT((1/S1191-1/R1191)*(1/S1191-1/R1191) + 4*DM1191/((DM1191+1)*(DM1191+1))*(2*1/S1191*1/R1191-1/R1191*1/R1191)))</f>
        <v>0</v>
      </c>
      <c r="R1191">
        <f>IF(LEFT(DN1191,1)&lt;&gt;"0",IF(LEFT(DN1191,1)="1",3.0,DO1191),$D$5+$E$5*(EF1191*DY1191/($K$5*1000))+$F$5*(EF1191*DY1191/($K$5*1000))*MAX(MIN(DL1191,$J$5),$I$5)*MAX(MIN(DL1191,$J$5),$I$5)+$G$5*MAX(MIN(DL1191,$J$5),$I$5)*(EF1191*DY1191/($K$5*1000))+$H$5*(EF1191*DY1191/($K$5*1000))*(EF1191*DY1191/($K$5*1000)))</f>
        <v>0</v>
      </c>
      <c r="S1191">
        <f>J1191*(1000-(1000*0.61365*exp(17.502*W1191/(240.97+W1191))/(DY1191+DZ1191)+DT1191)/2)/(1000*0.61365*exp(17.502*W1191/(240.97+W1191))/(DY1191+DZ1191)-DT1191)</f>
        <v>0</v>
      </c>
      <c r="T1191">
        <f>1/((DM1191+1)/(Q1191/1.6)+1/(R1191/1.37)) + DM1191/((DM1191+1)/(Q1191/1.6) + DM1191/(R1191/1.37))</f>
        <v>0</v>
      </c>
      <c r="U1191">
        <f>(DH1191*DK1191)</f>
        <v>0</v>
      </c>
      <c r="V1191">
        <f>(EA1191+(U1191+2*0.95*5.67E-8*(((EA1191+$B$7)+273)^4-(EA1191+273)^4)-44100*J1191)/(1.84*29.3*R1191+8*0.95*5.67E-8*(EA1191+273)^3))</f>
        <v>0</v>
      </c>
      <c r="W1191">
        <f>($C$7*EB1191+$D$7*EC1191+$E$7*V1191)</f>
        <v>0</v>
      </c>
      <c r="X1191">
        <f>0.61365*exp(17.502*W1191/(240.97+W1191))</f>
        <v>0</v>
      </c>
      <c r="Y1191">
        <f>(Z1191/AA1191*100)</f>
        <v>0</v>
      </c>
      <c r="Z1191">
        <f>DT1191*(DY1191+DZ1191)/1000</f>
        <v>0</v>
      </c>
      <c r="AA1191">
        <f>0.61365*exp(17.502*EA1191/(240.97+EA1191))</f>
        <v>0</v>
      </c>
      <c r="AB1191">
        <f>(X1191-DT1191*(DY1191+DZ1191)/1000)</f>
        <v>0</v>
      </c>
      <c r="AC1191">
        <f>(-J1191*44100)</f>
        <v>0</v>
      </c>
      <c r="AD1191">
        <f>2*29.3*R1191*0.92*(EA1191-W1191)</f>
        <v>0</v>
      </c>
      <c r="AE1191">
        <f>2*0.95*5.67E-8*(((EA1191+$B$7)+273)^4-(W1191+273)^4)</f>
        <v>0</v>
      </c>
      <c r="AF1191">
        <f>U1191+AE1191+AC1191+AD1191</f>
        <v>0</v>
      </c>
      <c r="AG1191">
        <f>DX1191*AU1191*(DS1191-DR1191*(1000-AU1191*DU1191)/(1000-AU1191*DT1191))/(100*DL1191)</f>
        <v>0</v>
      </c>
      <c r="AH1191">
        <f>1000*DX1191*AU1191*(DT1191-DU1191)/(100*DL1191*(1000-AU1191*DT1191))</f>
        <v>0</v>
      </c>
      <c r="AI1191">
        <f>(AJ1191 - AK1191 - DY1191*1E3/(8.314*(EA1191+273.15)) * AM1191/DX1191 * AL1191) * DX1191/(100*DL1191) * (1000 - DU1191)/1000</f>
        <v>0</v>
      </c>
      <c r="AJ1191">
        <v>88.6644105418859</v>
      </c>
      <c r="AK1191">
        <v>106.550387878788</v>
      </c>
      <c r="AL1191">
        <v>-3.47085658873617</v>
      </c>
      <c r="AM1191">
        <v>65.5308302883594</v>
      </c>
      <c r="AN1191">
        <f>(AP1191 - AO1191 + DY1191*1E3/(8.314*(EA1191+273.15)) * AR1191/DX1191 * AQ1191) * DX1191/(100*DL1191) * 1000/(1000 - AP1191)</f>
        <v>0</v>
      </c>
      <c r="AO1191">
        <v>24.6614922797955</v>
      </c>
      <c r="AP1191">
        <v>43.6120672727273</v>
      </c>
      <c r="AQ1191">
        <v>-1.25962468056351e-05</v>
      </c>
      <c r="AR1191">
        <v>110.947681736838</v>
      </c>
      <c r="AS1191">
        <v>11</v>
      </c>
      <c r="AT1191">
        <v>2</v>
      </c>
      <c r="AU1191">
        <f>IF(AS1191*$H$13&gt;=AW1191,1.0,(AW1191/(AW1191-AS1191*$H$13)))</f>
        <v>0</v>
      </c>
      <c r="AV1191">
        <f>(AU1191-1)*100</f>
        <v>0</v>
      </c>
      <c r="AW1191">
        <f>MAX(0,($B$13+$C$13*EF1191)/(1+$D$13*EF1191)*DY1191/(EA1191+273)*$E$13)</f>
        <v>0</v>
      </c>
      <c r="AX1191" t="s">
        <v>437</v>
      </c>
      <c r="AY1191" t="s">
        <v>437</v>
      </c>
      <c r="AZ1191">
        <v>0</v>
      </c>
      <c r="BA1191">
        <v>0</v>
      </c>
      <c r="BB1191">
        <f>1-AZ1191/BA1191</f>
        <v>0</v>
      </c>
      <c r="BC1191">
        <v>0</v>
      </c>
      <c r="BD1191" t="s">
        <v>437</v>
      </c>
      <c r="BE1191" t="s">
        <v>437</v>
      </c>
      <c r="BF1191">
        <v>0</v>
      </c>
      <c r="BG1191">
        <v>0</v>
      </c>
      <c r="BH1191">
        <f>1-BF1191/BG1191</f>
        <v>0</v>
      </c>
      <c r="BI1191">
        <v>0.5</v>
      </c>
      <c r="BJ1191">
        <f>DI1191</f>
        <v>0</v>
      </c>
      <c r="BK1191">
        <f>L1191</f>
        <v>0</v>
      </c>
      <c r="BL1191">
        <f>BH1191*BI1191*BJ1191</f>
        <v>0</v>
      </c>
      <c r="BM1191">
        <f>(BK1191-BC1191)/BJ1191</f>
        <v>0</v>
      </c>
      <c r="BN1191">
        <f>(BA1191-BG1191)/BG1191</f>
        <v>0</v>
      </c>
      <c r="BO1191">
        <f>AZ1191/(BB1191+AZ1191/BG1191)</f>
        <v>0</v>
      </c>
      <c r="BP1191" t="s">
        <v>437</v>
      </c>
      <c r="BQ1191">
        <v>0</v>
      </c>
      <c r="BR1191">
        <f>IF(BQ1191&lt;&gt;0, BQ1191, BO1191)</f>
        <v>0</v>
      </c>
      <c r="BS1191">
        <f>1-BR1191/BG1191</f>
        <v>0</v>
      </c>
      <c r="BT1191">
        <f>(BG1191-BF1191)/(BG1191-BR1191)</f>
        <v>0</v>
      </c>
      <c r="BU1191">
        <f>(BA1191-BG1191)/(BA1191-BR1191)</f>
        <v>0</v>
      </c>
      <c r="BV1191">
        <f>(BG1191-BF1191)/(BG1191-AZ1191)</f>
        <v>0</v>
      </c>
      <c r="BW1191">
        <f>(BA1191-BG1191)/(BA1191-AZ1191)</f>
        <v>0</v>
      </c>
      <c r="BX1191">
        <f>(BT1191*BR1191/BF1191)</f>
        <v>0</v>
      </c>
      <c r="BY1191">
        <f>(1-BX1191)</f>
        <v>0</v>
      </c>
      <c r="DH1191">
        <f>$B$11*EG1191+$C$11*EH1191+$F$11*ES1191*(1-EV1191)</f>
        <v>0</v>
      </c>
      <c r="DI1191">
        <f>DH1191*DJ1191</f>
        <v>0</v>
      </c>
      <c r="DJ1191">
        <f>($B$11*$D$9+$C$11*$D$9+$F$11*((FF1191+EX1191)/MAX(FF1191+EX1191+FG1191, 0.1)*$I$9+FG1191/MAX(FF1191+EX1191+FG1191, 0.1)*$J$9))/($B$11+$C$11+$F$11)</f>
        <v>0</v>
      </c>
      <c r="DK1191">
        <f>($B$11*$K$9+$C$11*$K$9+$F$11*((FF1191+EX1191)/MAX(FF1191+EX1191+FG1191, 0.1)*$P$9+FG1191/MAX(FF1191+EX1191+FG1191, 0.1)*$Q$9))/($B$11+$C$11+$F$11)</f>
        <v>0</v>
      </c>
      <c r="DL1191">
        <v>6</v>
      </c>
      <c r="DM1191">
        <v>0.5</v>
      </c>
      <c r="DN1191" t="s">
        <v>438</v>
      </c>
      <c r="DO1191">
        <v>2</v>
      </c>
      <c r="DP1191" t="b">
        <v>1</v>
      </c>
      <c r="DQ1191">
        <v>1761428523.84615</v>
      </c>
      <c r="DR1191">
        <v>125.347461538462</v>
      </c>
      <c r="DS1191">
        <v>103.120930769231</v>
      </c>
      <c r="DT1191">
        <v>43.6127538461539</v>
      </c>
      <c r="DU1191">
        <v>24.6663</v>
      </c>
      <c r="DV1191">
        <v>124.250076923077</v>
      </c>
      <c r="DW1191">
        <v>43.6568692307692</v>
      </c>
      <c r="DX1191">
        <v>500.006153846154</v>
      </c>
      <c r="DY1191">
        <v>90.1889461538461</v>
      </c>
      <c r="DZ1191">
        <v>0.0400747384615385</v>
      </c>
      <c r="EA1191">
        <v>51.2046384615385</v>
      </c>
      <c r="EB1191">
        <v>48.0349461538462</v>
      </c>
      <c r="EC1191">
        <v>999.9</v>
      </c>
      <c r="ED1191">
        <v>0</v>
      </c>
      <c r="EE1191">
        <v>0</v>
      </c>
      <c r="EF1191">
        <v>10008.1692307692</v>
      </c>
      <c r="EG1191">
        <v>0</v>
      </c>
      <c r="EH1191">
        <v>1221.47769230769</v>
      </c>
      <c r="EI1191">
        <v>22.2266230769231</v>
      </c>
      <c r="EJ1191">
        <v>131.063692307692</v>
      </c>
      <c r="EK1191">
        <v>105.728830769231</v>
      </c>
      <c r="EL1191">
        <v>18.9464538461538</v>
      </c>
      <c r="EM1191">
        <v>103.120930769231</v>
      </c>
      <c r="EN1191">
        <v>24.6663</v>
      </c>
      <c r="EO1191">
        <v>3.93338769230769</v>
      </c>
      <c r="EP1191">
        <v>2.22462769230769</v>
      </c>
      <c r="EQ1191">
        <v>28.6165230769231</v>
      </c>
      <c r="ER1191">
        <v>19.1407769230769</v>
      </c>
      <c r="ES1191">
        <v>1199.99923076923</v>
      </c>
      <c r="ET1191">
        <v>0.967009</v>
      </c>
      <c r="EU1191">
        <v>0.0329908</v>
      </c>
      <c r="EV1191">
        <v>0</v>
      </c>
      <c r="EW1191">
        <v>877.709</v>
      </c>
      <c r="EX1191">
        <v>5.00059</v>
      </c>
      <c r="EY1191">
        <v>11706.5384615385</v>
      </c>
      <c r="EZ1191">
        <v>10358.7230769231</v>
      </c>
      <c r="FA1191">
        <v>64.4515384615385</v>
      </c>
      <c r="FB1191">
        <v>65.6726923076923</v>
      </c>
      <c r="FC1191">
        <v>64.4515384615385</v>
      </c>
      <c r="FD1191">
        <v>65.4612307692308</v>
      </c>
      <c r="FE1191">
        <v>65.625</v>
      </c>
      <c r="FF1191">
        <v>1155.57846153846</v>
      </c>
      <c r="FG1191">
        <v>39.42</v>
      </c>
      <c r="FH1191">
        <v>0</v>
      </c>
      <c r="FI1191">
        <v>1761428492.5</v>
      </c>
      <c r="FJ1191">
        <v>0</v>
      </c>
      <c r="FK1191">
        <v>877.484423076923</v>
      </c>
      <c r="FL1191">
        <v>-24.4128204699916</v>
      </c>
      <c r="FM1191">
        <v>-306.560683349417</v>
      </c>
      <c r="FN1191">
        <v>11704.25</v>
      </c>
      <c r="FO1191">
        <v>15</v>
      </c>
      <c r="FP1191">
        <v>0</v>
      </c>
      <c r="FQ1191" t="s">
        <v>439</v>
      </c>
      <c r="FR1191">
        <v>0</v>
      </c>
      <c r="FS1191">
        <v>0</v>
      </c>
      <c r="FT1191">
        <v>0</v>
      </c>
      <c r="FU1191">
        <v>0</v>
      </c>
      <c r="FV1191">
        <v>0</v>
      </c>
      <c r="FW1191">
        <v>0</v>
      </c>
      <c r="FX1191">
        <v>0</v>
      </c>
      <c r="FY1191">
        <v>0</v>
      </c>
      <c r="FZ1191">
        <v>0</v>
      </c>
      <c r="GA1191">
        <v>0</v>
      </c>
      <c r="GB1191">
        <v>0</v>
      </c>
      <c r="GC1191">
        <v>21.685105</v>
      </c>
      <c r="GD1191">
        <v>12.2999413533835</v>
      </c>
      <c r="GE1191">
        <v>1.29339804487057</v>
      </c>
      <c r="GF1191">
        <v>0</v>
      </c>
      <c r="GG1191">
        <v>878.729205882353</v>
      </c>
      <c r="GH1191">
        <v>-24.4203055503828</v>
      </c>
      <c r="GI1191">
        <v>2.40636874074527</v>
      </c>
      <c r="GJ1191">
        <v>-1</v>
      </c>
      <c r="GK1191">
        <v>18.94615</v>
      </c>
      <c r="GL1191">
        <v>0.0218075187969802</v>
      </c>
      <c r="GM1191">
        <v>0.00375532954612537</v>
      </c>
      <c r="GN1191">
        <v>1</v>
      </c>
      <c r="GO1191">
        <v>1</v>
      </c>
      <c r="GP1191">
        <v>2</v>
      </c>
      <c r="GQ1191" t="s">
        <v>446</v>
      </c>
      <c r="GR1191">
        <v>3.12596</v>
      </c>
      <c r="GS1191">
        <v>2.71795</v>
      </c>
      <c r="GT1191">
        <v>0.0228753</v>
      </c>
      <c r="GU1191">
        <v>0.01795</v>
      </c>
      <c r="GV1191">
        <v>0.148213</v>
      </c>
      <c r="GW1191">
        <v>0.098952</v>
      </c>
      <c r="GX1191">
        <v>34782.7</v>
      </c>
      <c r="GY1191">
        <v>36898.7</v>
      </c>
      <c r="GZ1191">
        <v>32359.5</v>
      </c>
      <c r="HA1191">
        <v>34174.2</v>
      </c>
      <c r="HB1191">
        <v>39542.9</v>
      </c>
      <c r="HC1191">
        <v>44426.8</v>
      </c>
      <c r="HD1191">
        <v>50916.5</v>
      </c>
      <c r="HE1191">
        <v>54848.9</v>
      </c>
      <c r="HF1191">
        <v>1.64342</v>
      </c>
      <c r="HG1191">
        <v>1.4987</v>
      </c>
      <c r="HH1191">
        <v>-0.146046</v>
      </c>
      <c r="HI1191">
        <v>0</v>
      </c>
      <c r="HJ1191">
        <v>50.3384</v>
      </c>
      <c r="HK1191">
        <v>999.9</v>
      </c>
      <c r="HL1191">
        <v>54.706</v>
      </c>
      <c r="HM1191">
        <v>30.182</v>
      </c>
      <c r="HN1191">
        <v>26.1138</v>
      </c>
      <c r="HO1191">
        <v>60.0772</v>
      </c>
      <c r="HP1191">
        <v>40.5088</v>
      </c>
      <c r="HQ1191">
        <v>1</v>
      </c>
      <c r="HR1191">
        <v>2.71347</v>
      </c>
      <c r="HS1191">
        <v>3.29628</v>
      </c>
      <c r="HT1191">
        <v>20.0817</v>
      </c>
      <c r="HU1191">
        <v>5.18584</v>
      </c>
      <c r="HV1191">
        <v>12.0159</v>
      </c>
      <c r="HW1191">
        <v>4.96705</v>
      </c>
      <c r="HX1191">
        <v>3.29595</v>
      </c>
      <c r="HY1191">
        <v>9999</v>
      </c>
      <c r="HZ1191">
        <v>9999</v>
      </c>
      <c r="IA1191">
        <v>999.9</v>
      </c>
      <c r="IB1191">
        <v>9999</v>
      </c>
      <c r="IC1191">
        <v>1.86325</v>
      </c>
      <c r="ID1191">
        <v>1.86812</v>
      </c>
      <c r="IE1191">
        <v>1.86783</v>
      </c>
      <c r="IF1191">
        <v>1.86905</v>
      </c>
      <c r="IG1191">
        <v>1.86981</v>
      </c>
      <c r="IH1191">
        <v>1.86584</v>
      </c>
      <c r="II1191">
        <v>1.86695</v>
      </c>
      <c r="IJ1191">
        <v>1.86837</v>
      </c>
      <c r="IK1191">
        <v>5</v>
      </c>
      <c r="IL1191">
        <v>0</v>
      </c>
      <c r="IM1191">
        <v>0</v>
      </c>
      <c r="IN1191">
        <v>0</v>
      </c>
      <c r="IO1191" t="s">
        <v>441</v>
      </c>
      <c r="IP1191" t="s">
        <v>442</v>
      </c>
      <c r="IQ1191" t="s">
        <v>443</v>
      </c>
      <c r="IR1191" t="s">
        <v>443</v>
      </c>
      <c r="IS1191" t="s">
        <v>443</v>
      </c>
      <c r="IT1191" t="s">
        <v>443</v>
      </c>
      <c r="IU1191">
        <v>0</v>
      </c>
      <c r="IV1191">
        <v>100</v>
      </c>
      <c r="IW1191">
        <v>100</v>
      </c>
      <c r="IX1191">
        <v>1.098</v>
      </c>
      <c r="IY1191">
        <v>-0.0441</v>
      </c>
      <c r="IZ1191">
        <v>1.09748391826392</v>
      </c>
      <c r="JA1191">
        <v>0</v>
      </c>
      <c r="JB1191">
        <v>0</v>
      </c>
      <c r="JC1191">
        <v>0</v>
      </c>
      <c r="JD1191">
        <v>-0.0441141096964596</v>
      </c>
      <c r="JE1191">
        <v>0</v>
      </c>
      <c r="JF1191">
        <v>0</v>
      </c>
      <c r="JG1191">
        <v>0</v>
      </c>
      <c r="JH1191">
        <v>5</v>
      </c>
      <c r="JI1191">
        <v>2273</v>
      </c>
      <c r="JJ1191">
        <v>1</v>
      </c>
      <c r="JK1191">
        <v>24</v>
      </c>
      <c r="JL1191">
        <v>29357142.2</v>
      </c>
      <c r="JM1191">
        <v>29357142.2</v>
      </c>
      <c r="JN1191">
        <v>0.27832</v>
      </c>
      <c r="JO1191">
        <v>2.67578</v>
      </c>
      <c r="JP1191">
        <v>1.54785</v>
      </c>
      <c r="JQ1191">
        <v>2.31445</v>
      </c>
      <c r="JR1191">
        <v>1.64673</v>
      </c>
      <c r="JS1191">
        <v>2.3584</v>
      </c>
      <c r="JT1191">
        <v>34.0545</v>
      </c>
      <c r="JU1191">
        <v>24.1751</v>
      </c>
      <c r="JV1191">
        <v>18</v>
      </c>
      <c r="JW1191">
        <v>482.207</v>
      </c>
      <c r="JX1191">
        <v>377.636</v>
      </c>
      <c r="JY1191">
        <v>46.9666</v>
      </c>
      <c r="JZ1191">
        <v>57.1562</v>
      </c>
      <c r="KA1191">
        <v>30.0017</v>
      </c>
      <c r="KB1191">
        <v>56.4384</v>
      </c>
      <c r="KC1191">
        <v>56.2353</v>
      </c>
      <c r="KD1191">
        <v>5.46747</v>
      </c>
      <c r="KE1191">
        <v>0</v>
      </c>
      <c r="KF1191">
        <v>100</v>
      </c>
      <c r="KG1191">
        <v>46.9197</v>
      </c>
      <c r="KH1191">
        <v>45.8325</v>
      </c>
      <c r="KI1191">
        <v>26.2864</v>
      </c>
      <c r="KJ1191">
        <v>92.246</v>
      </c>
      <c r="KK1191">
        <v>88.7231</v>
      </c>
    </row>
    <row r="1192" spans="1:297">
      <c r="A1192">
        <v>1176</v>
      </c>
      <c r="B1192">
        <v>1761428537</v>
      </c>
      <c r="C1192">
        <v>20356</v>
      </c>
      <c r="D1192" t="s">
        <v>2806</v>
      </c>
      <c r="E1192" t="s">
        <v>2807</v>
      </c>
      <c r="F1192">
        <v>5</v>
      </c>
      <c r="G1192" t="s">
        <v>2761</v>
      </c>
      <c r="H1192" t="s">
        <v>436</v>
      </c>
      <c r="I1192">
        <v>1761428528.84615</v>
      </c>
      <c r="J1192">
        <f>(K1192)/1000</f>
        <v>0</v>
      </c>
      <c r="K1192">
        <f>IF(DP1192, AN1192, AH1192)</f>
        <v>0</v>
      </c>
      <c r="L1192">
        <f>IF(DP1192, AI1192, AG1192)</f>
        <v>0</v>
      </c>
      <c r="M1192">
        <f>DR1192 - IF(AU1192&gt;1, L1192*DL1192*100.0/(AW1192), 0)</f>
        <v>0</v>
      </c>
      <c r="N1192">
        <f>((T1192-J1192/2)*M1192-L1192)/(T1192+J1192/2)</f>
        <v>0</v>
      </c>
      <c r="O1192">
        <f>N1192*(DY1192+DZ1192)/1000.0</f>
        <v>0</v>
      </c>
      <c r="P1192">
        <f>(DR1192 - IF(AU1192&gt;1, L1192*DL1192*100.0/(AW1192), 0))*(DY1192+DZ1192)/1000.0</f>
        <v>0</v>
      </c>
      <c r="Q1192">
        <f>2.0/((1/S1192-1/R1192)+SIGN(S1192)*SQRT((1/S1192-1/R1192)*(1/S1192-1/R1192) + 4*DM1192/((DM1192+1)*(DM1192+1))*(2*1/S1192*1/R1192-1/R1192*1/R1192)))</f>
        <v>0</v>
      </c>
      <c r="R1192">
        <f>IF(LEFT(DN1192,1)&lt;&gt;"0",IF(LEFT(DN1192,1)="1",3.0,DO1192),$D$5+$E$5*(EF1192*DY1192/($K$5*1000))+$F$5*(EF1192*DY1192/($K$5*1000))*MAX(MIN(DL1192,$J$5),$I$5)*MAX(MIN(DL1192,$J$5),$I$5)+$G$5*MAX(MIN(DL1192,$J$5),$I$5)*(EF1192*DY1192/($K$5*1000))+$H$5*(EF1192*DY1192/($K$5*1000))*(EF1192*DY1192/($K$5*1000)))</f>
        <v>0</v>
      </c>
      <c r="S1192">
        <f>J1192*(1000-(1000*0.61365*exp(17.502*W1192/(240.97+W1192))/(DY1192+DZ1192)+DT1192)/2)/(1000*0.61365*exp(17.502*W1192/(240.97+W1192))/(DY1192+DZ1192)-DT1192)</f>
        <v>0</v>
      </c>
      <c r="T1192">
        <f>1/((DM1192+1)/(Q1192/1.6)+1/(R1192/1.37)) + DM1192/((DM1192+1)/(Q1192/1.6) + DM1192/(R1192/1.37))</f>
        <v>0</v>
      </c>
      <c r="U1192">
        <f>(DH1192*DK1192)</f>
        <v>0</v>
      </c>
      <c r="V1192">
        <f>(EA1192+(U1192+2*0.95*5.67E-8*(((EA1192+$B$7)+273)^4-(EA1192+273)^4)-44100*J1192)/(1.84*29.3*R1192+8*0.95*5.67E-8*(EA1192+273)^3))</f>
        <v>0</v>
      </c>
      <c r="W1192">
        <f>($C$7*EB1192+$D$7*EC1192+$E$7*V1192)</f>
        <v>0</v>
      </c>
      <c r="X1192">
        <f>0.61365*exp(17.502*W1192/(240.97+W1192))</f>
        <v>0</v>
      </c>
      <c r="Y1192">
        <f>(Z1192/AA1192*100)</f>
        <v>0</v>
      </c>
      <c r="Z1192">
        <f>DT1192*(DY1192+DZ1192)/1000</f>
        <v>0</v>
      </c>
      <c r="AA1192">
        <f>0.61365*exp(17.502*EA1192/(240.97+EA1192))</f>
        <v>0</v>
      </c>
      <c r="AB1192">
        <f>(X1192-DT1192*(DY1192+DZ1192)/1000)</f>
        <v>0</v>
      </c>
      <c r="AC1192">
        <f>(-J1192*44100)</f>
        <v>0</v>
      </c>
      <c r="AD1192">
        <f>2*29.3*R1192*0.92*(EA1192-W1192)</f>
        <v>0</v>
      </c>
      <c r="AE1192">
        <f>2*0.95*5.67E-8*(((EA1192+$B$7)+273)^4-(W1192+273)^4)</f>
        <v>0</v>
      </c>
      <c r="AF1192">
        <f>U1192+AE1192+AC1192+AD1192</f>
        <v>0</v>
      </c>
      <c r="AG1192">
        <f>DX1192*AU1192*(DS1192-DR1192*(1000-AU1192*DU1192)/(1000-AU1192*DT1192))/(100*DL1192)</f>
        <v>0</v>
      </c>
      <c r="AH1192">
        <f>1000*DX1192*AU1192*(DT1192-DU1192)/(100*DL1192*(1000-AU1192*DT1192))</f>
        <v>0</v>
      </c>
      <c r="AI1192">
        <f>(AJ1192 - AK1192 - DY1192*1E3/(8.314*(EA1192+273.15)) * AM1192/DX1192 * AL1192) * DX1192/(100*DL1192) * (1000 - DU1192)/1000</f>
        <v>0</v>
      </c>
      <c r="AJ1192">
        <v>71.9696618248278</v>
      </c>
      <c r="AK1192">
        <v>89.8540090909091</v>
      </c>
      <c r="AL1192">
        <v>-3.3426536007256</v>
      </c>
      <c r="AM1192">
        <v>65.5308302883594</v>
      </c>
      <c r="AN1192">
        <f>(AP1192 - AO1192 + DY1192*1E3/(8.314*(EA1192+273.15)) * AR1192/DX1192 * AQ1192) * DX1192/(100*DL1192) * 1000/(1000 - AP1192)</f>
        <v>0</v>
      </c>
      <c r="AO1192">
        <v>24.6555414258916</v>
      </c>
      <c r="AP1192">
        <v>43.6189357575758</v>
      </c>
      <c r="AQ1192">
        <v>1.43523248378844e-05</v>
      </c>
      <c r="AR1192">
        <v>110.947681736838</v>
      </c>
      <c r="AS1192">
        <v>11</v>
      </c>
      <c r="AT1192">
        <v>2</v>
      </c>
      <c r="AU1192">
        <f>IF(AS1192*$H$13&gt;=AW1192,1.0,(AW1192/(AW1192-AS1192*$H$13)))</f>
        <v>0</v>
      </c>
      <c r="AV1192">
        <f>(AU1192-1)*100</f>
        <v>0</v>
      </c>
      <c r="AW1192">
        <f>MAX(0,($B$13+$C$13*EF1192)/(1+$D$13*EF1192)*DY1192/(EA1192+273)*$E$13)</f>
        <v>0</v>
      </c>
      <c r="AX1192" t="s">
        <v>437</v>
      </c>
      <c r="AY1192" t="s">
        <v>437</v>
      </c>
      <c r="AZ1192">
        <v>0</v>
      </c>
      <c r="BA1192">
        <v>0</v>
      </c>
      <c r="BB1192">
        <f>1-AZ1192/BA1192</f>
        <v>0</v>
      </c>
      <c r="BC1192">
        <v>0</v>
      </c>
      <c r="BD1192" t="s">
        <v>437</v>
      </c>
      <c r="BE1192" t="s">
        <v>437</v>
      </c>
      <c r="BF1192">
        <v>0</v>
      </c>
      <c r="BG1192">
        <v>0</v>
      </c>
      <c r="BH1192">
        <f>1-BF1192/BG1192</f>
        <v>0</v>
      </c>
      <c r="BI1192">
        <v>0.5</v>
      </c>
      <c r="BJ1192">
        <f>DI1192</f>
        <v>0</v>
      </c>
      <c r="BK1192">
        <f>L1192</f>
        <v>0</v>
      </c>
      <c r="BL1192">
        <f>BH1192*BI1192*BJ1192</f>
        <v>0</v>
      </c>
      <c r="BM1192">
        <f>(BK1192-BC1192)/BJ1192</f>
        <v>0</v>
      </c>
      <c r="BN1192">
        <f>(BA1192-BG1192)/BG1192</f>
        <v>0</v>
      </c>
      <c r="BO1192">
        <f>AZ1192/(BB1192+AZ1192/BG1192)</f>
        <v>0</v>
      </c>
      <c r="BP1192" t="s">
        <v>437</v>
      </c>
      <c r="BQ1192">
        <v>0</v>
      </c>
      <c r="BR1192">
        <f>IF(BQ1192&lt;&gt;0, BQ1192, BO1192)</f>
        <v>0</v>
      </c>
      <c r="BS1192">
        <f>1-BR1192/BG1192</f>
        <v>0</v>
      </c>
      <c r="BT1192">
        <f>(BG1192-BF1192)/(BG1192-BR1192)</f>
        <v>0</v>
      </c>
      <c r="BU1192">
        <f>(BA1192-BG1192)/(BA1192-BR1192)</f>
        <v>0</v>
      </c>
      <c r="BV1192">
        <f>(BG1192-BF1192)/(BG1192-AZ1192)</f>
        <v>0</v>
      </c>
      <c r="BW1192">
        <f>(BA1192-BG1192)/(BA1192-AZ1192)</f>
        <v>0</v>
      </c>
      <c r="BX1192">
        <f>(BT1192*BR1192/BF1192)</f>
        <v>0</v>
      </c>
      <c r="BY1192">
        <f>(1-BX1192)</f>
        <v>0</v>
      </c>
      <c r="DH1192">
        <f>$B$11*EG1192+$C$11*EH1192+$F$11*ES1192*(1-EV1192)</f>
        <v>0</v>
      </c>
      <c r="DI1192">
        <f>DH1192*DJ1192</f>
        <v>0</v>
      </c>
      <c r="DJ1192">
        <f>($B$11*$D$9+$C$11*$D$9+$F$11*((FF1192+EX1192)/MAX(FF1192+EX1192+FG1192, 0.1)*$I$9+FG1192/MAX(FF1192+EX1192+FG1192, 0.1)*$J$9))/($B$11+$C$11+$F$11)</f>
        <v>0</v>
      </c>
      <c r="DK1192">
        <f>($B$11*$K$9+$C$11*$K$9+$F$11*((FF1192+EX1192)/MAX(FF1192+EX1192+FG1192, 0.1)*$P$9+FG1192/MAX(FF1192+EX1192+FG1192, 0.1)*$Q$9))/($B$11+$C$11+$F$11)</f>
        <v>0</v>
      </c>
      <c r="DL1192">
        <v>6</v>
      </c>
      <c r="DM1192">
        <v>0.5</v>
      </c>
      <c r="DN1192" t="s">
        <v>438</v>
      </c>
      <c r="DO1192">
        <v>2</v>
      </c>
      <c r="DP1192" t="b">
        <v>1</v>
      </c>
      <c r="DQ1192">
        <v>1761428528.84615</v>
      </c>
      <c r="DR1192">
        <v>109.082653846154</v>
      </c>
      <c r="DS1192">
        <v>86.3071384615385</v>
      </c>
      <c r="DT1192">
        <v>43.6142307692308</v>
      </c>
      <c r="DU1192">
        <v>24.6622923076923</v>
      </c>
      <c r="DV1192">
        <v>107.985123076923</v>
      </c>
      <c r="DW1192">
        <v>43.6583384615385</v>
      </c>
      <c r="DX1192">
        <v>500.009923076923</v>
      </c>
      <c r="DY1192">
        <v>90.1901615384615</v>
      </c>
      <c r="DZ1192">
        <v>0.0400144076923077</v>
      </c>
      <c r="EA1192">
        <v>51.2016538461538</v>
      </c>
      <c r="EB1192">
        <v>48.0374692307692</v>
      </c>
      <c r="EC1192">
        <v>999.9</v>
      </c>
      <c r="ED1192">
        <v>0</v>
      </c>
      <c r="EE1192">
        <v>0</v>
      </c>
      <c r="EF1192">
        <v>10007.7284615385</v>
      </c>
      <c r="EG1192">
        <v>0</v>
      </c>
      <c r="EH1192">
        <v>1221.40076923077</v>
      </c>
      <c r="EI1192">
        <v>22.7755076923077</v>
      </c>
      <c r="EJ1192">
        <v>114.057192307692</v>
      </c>
      <c r="EK1192">
        <v>88.4894692307692</v>
      </c>
      <c r="EL1192">
        <v>18.9519384615385</v>
      </c>
      <c r="EM1192">
        <v>86.3071384615385</v>
      </c>
      <c r="EN1192">
        <v>24.6622923076923</v>
      </c>
      <c r="EO1192">
        <v>3.93357384615385</v>
      </c>
      <c r="EP1192">
        <v>2.22429615384615</v>
      </c>
      <c r="EQ1192">
        <v>28.6173307692308</v>
      </c>
      <c r="ER1192">
        <v>19.1383923076923</v>
      </c>
      <c r="ES1192">
        <v>1199.99615384615</v>
      </c>
      <c r="ET1192">
        <v>0.967009</v>
      </c>
      <c r="EU1192">
        <v>0.0329908</v>
      </c>
      <c r="EV1192">
        <v>0</v>
      </c>
      <c r="EW1192">
        <v>875.628615384615</v>
      </c>
      <c r="EX1192">
        <v>5.00059</v>
      </c>
      <c r="EY1192">
        <v>11680.9230769231</v>
      </c>
      <c r="EZ1192">
        <v>10358.7153846154</v>
      </c>
      <c r="FA1192">
        <v>64.4709230769231</v>
      </c>
      <c r="FB1192">
        <v>65.6822307692308</v>
      </c>
      <c r="FC1192">
        <v>64.4709230769231</v>
      </c>
      <c r="FD1192">
        <v>65.4806153846154</v>
      </c>
      <c r="FE1192">
        <v>65.6297692307692</v>
      </c>
      <c r="FF1192">
        <v>1155.57538461538</v>
      </c>
      <c r="FG1192">
        <v>39.42</v>
      </c>
      <c r="FH1192">
        <v>0</v>
      </c>
      <c r="FI1192">
        <v>1761428497.9</v>
      </c>
      <c r="FJ1192">
        <v>0</v>
      </c>
      <c r="FK1192">
        <v>875.11288</v>
      </c>
      <c r="FL1192">
        <v>-25.6765384131488</v>
      </c>
      <c r="FM1192">
        <v>-310.038461067587</v>
      </c>
      <c r="FN1192">
        <v>11674.96</v>
      </c>
      <c r="FO1192">
        <v>15</v>
      </c>
      <c r="FP1192">
        <v>0</v>
      </c>
      <c r="FQ1192" t="s">
        <v>439</v>
      </c>
      <c r="FR1192">
        <v>0</v>
      </c>
      <c r="FS1192">
        <v>0</v>
      </c>
      <c r="FT1192">
        <v>0</v>
      </c>
      <c r="FU1192">
        <v>0</v>
      </c>
      <c r="FV1192">
        <v>0</v>
      </c>
      <c r="FW1192">
        <v>0</v>
      </c>
      <c r="FX1192">
        <v>0</v>
      </c>
      <c r="FY1192">
        <v>0</v>
      </c>
      <c r="FZ1192">
        <v>0</v>
      </c>
      <c r="GA1192">
        <v>0</v>
      </c>
      <c r="GB1192">
        <v>0</v>
      </c>
      <c r="GC1192">
        <v>22.4970142857143</v>
      </c>
      <c r="GD1192">
        <v>6.94608311688315</v>
      </c>
      <c r="GE1192">
        <v>0.776240317651885</v>
      </c>
      <c r="GF1192">
        <v>0</v>
      </c>
      <c r="GG1192">
        <v>876.739117647059</v>
      </c>
      <c r="GH1192">
        <v>-24.981482049394</v>
      </c>
      <c r="GI1192">
        <v>2.46098933674467</v>
      </c>
      <c r="GJ1192">
        <v>-1</v>
      </c>
      <c r="GK1192">
        <v>18.9497857142857</v>
      </c>
      <c r="GL1192">
        <v>0.0598909090909277</v>
      </c>
      <c r="GM1192">
        <v>0.0071042767611715</v>
      </c>
      <c r="GN1192">
        <v>1</v>
      </c>
      <c r="GO1192">
        <v>1</v>
      </c>
      <c r="GP1192">
        <v>2</v>
      </c>
      <c r="GQ1192" t="s">
        <v>446</v>
      </c>
      <c r="GR1192">
        <v>3.12588</v>
      </c>
      <c r="GS1192">
        <v>2.7179</v>
      </c>
      <c r="GT1192">
        <v>0.0191931</v>
      </c>
      <c r="GU1192">
        <v>0.0137911</v>
      </c>
      <c r="GV1192">
        <v>0.14821</v>
      </c>
      <c r="GW1192">
        <v>0.098923</v>
      </c>
      <c r="GX1192">
        <v>34912.1</v>
      </c>
      <c r="GY1192">
        <v>37052.6</v>
      </c>
      <c r="GZ1192">
        <v>32358.7</v>
      </c>
      <c r="HA1192">
        <v>34172.9</v>
      </c>
      <c r="HB1192">
        <v>39541.9</v>
      </c>
      <c r="HC1192">
        <v>44426</v>
      </c>
      <c r="HD1192">
        <v>50915.5</v>
      </c>
      <c r="HE1192">
        <v>54846.7</v>
      </c>
      <c r="HF1192">
        <v>1.64298</v>
      </c>
      <c r="HG1192">
        <v>1.49875</v>
      </c>
      <c r="HH1192">
        <v>-0.146642</v>
      </c>
      <c r="HI1192">
        <v>0</v>
      </c>
      <c r="HJ1192">
        <v>50.3542</v>
      </c>
      <c r="HK1192">
        <v>999.9</v>
      </c>
      <c r="HL1192">
        <v>54.706</v>
      </c>
      <c r="HM1192">
        <v>30.182</v>
      </c>
      <c r="HN1192">
        <v>26.1117</v>
      </c>
      <c r="HO1192">
        <v>59.9972</v>
      </c>
      <c r="HP1192">
        <v>40.2925</v>
      </c>
      <c r="HQ1192">
        <v>1</v>
      </c>
      <c r="HR1192">
        <v>2.71555</v>
      </c>
      <c r="HS1192">
        <v>3.33165</v>
      </c>
      <c r="HT1192">
        <v>20.0811</v>
      </c>
      <c r="HU1192">
        <v>5.18569</v>
      </c>
      <c r="HV1192">
        <v>12.0159</v>
      </c>
      <c r="HW1192">
        <v>4.9675</v>
      </c>
      <c r="HX1192">
        <v>3.29593</v>
      </c>
      <c r="HY1192">
        <v>9999</v>
      </c>
      <c r="HZ1192">
        <v>9999</v>
      </c>
      <c r="IA1192">
        <v>999.9</v>
      </c>
      <c r="IB1192">
        <v>9999</v>
      </c>
      <c r="IC1192">
        <v>1.86325</v>
      </c>
      <c r="ID1192">
        <v>1.86811</v>
      </c>
      <c r="IE1192">
        <v>1.86783</v>
      </c>
      <c r="IF1192">
        <v>1.86905</v>
      </c>
      <c r="IG1192">
        <v>1.86981</v>
      </c>
      <c r="IH1192">
        <v>1.86585</v>
      </c>
      <c r="II1192">
        <v>1.86694</v>
      </c>
      <c r="IJ1192">
        <v>1.86836</v>
      </c>
      <c r="IK1192">
        <v>5</v>
      </c>
      <c r="IL1192">
        <v>0</v>
      </c>
      <c r="IM1192">
        <v>0</v>
      </c>
      <c r="IN1192">
        <v>0</v>
      </c>
      <c r="IO1192" t="s">
        <v>441</v>
      </c>
      <c r="IP1192" t="s">
        <v>442</v>
      </c>
      <c r="IQ1192" t="s">
        <v>443</v>
      </c>
      <c r="IR1192" t="s">
        <v>443</v>
      </c>
      <c r="IS1192" t="s">
        <v>443</v>
      </c>
      <c r="IT1192" t="s">
        <v>443</v>
      </c>
      <c r="IU1192">
        <v>0</v>
      </c>
      <c r="IV1192">
        <v>100</v>
      </c>
      <c r="IW1192">
        <v>100</v>
      </c>
      <c r="IX1192">
        <v>1.097</v>
      </c>
      <c r="IY1192">
        <v>-0.0441</v>
      </c>
      <c r="IZ1192">
        <v>1.09748391826392</v>
      </c>
      <c r="JA1192">
        <v>0</v>
      </c>
      <c r="JB1192">
        <v>0</v>
      </c>
      <c r="JC1192">
        <v>0</v>
      </c>
      <c r="JD1192">
        <v>-0.0441141096964596</v>
      </c>
      <c r="JE1192">
        <v>0</v>
      </c>
      <c r="JF1192">
        <v>0</v>
      </c>
      <c r="JG1192">
        <v>0</v>
      </c>
      <c r="JH1192">
        <v>5</v>
      </c>
      <c r="JI1192">
        <v>2273</v>
      </c>
      <c r="JJ1192">
        <v>1</v>
      </c>
      <c r="JK1192">
        <v>24</v>
      </c>
      <c r="JL1192">
        <v>29357142.3</v>
      </c>
      <c r="JM1192">
        <v>29357142.3</v>
      </c>
      <c r="JN1192">
        <v>0.246582</v>
      </c>
      <c r="JO1192">
        <v>2.68311</v>
      </c>
      <c r="JP1192">
        <v>1.54785</v>
      </c>
      <c r="JQ1192">
        <v>2.31445</v>
      </c>
      <c r="JR1192">
        <v>1.64673</v>
      </c>
      <c r="JS1192">
        <v>2.37061</v>
      </c>
      <c r="JT1192">
        <v>34.0545</v>
      </c>
      <c r="JU1192">
        <v>24.1751</v>
      </c>
      <c r="JV1192">
        <v>18</v>
      </c>
      <c r="JW1192">
        <v>481.923</v>
      </c>
      <c r="JX1192">
        <v>377.699</v>
      </c>
      <c r="JY1192">
        <v>46.9273</v>
      </c>
      <c r="JZ1192">
        <v>57.1682</v>
      </c>
      <c r="KA1192">
        <v>30.0019</v>
      </c>
      <c r="KB1192">
        <v>56.4472</v>
      </c>
      <c r="KC1192">
        <v>56.2433</v>
      </c>
      <c r="KD1192">
        <v>4.7796</v>
      </c>
      <c r="KE1192">
        <v>0</v>
      </c>
      <c r="KF1192">
        <v>100</v>
      </c>
      <c r="KG1192">
        <v>46.8843</v>
      </c>
      <c r="KH1192">
        <v>32.2668</v>
      </c>
      <c r="KI1192">
        <v>26.2864</v>
      </c>
      <c r="KJ1192">
        <v>92.244</v>
      </c>
      <c r="KK1192">
        <v>88.7197</v>
      </c>
    </row>
    <row r="1193" spans="1:297">
      <c r="A1193">
        <v>1177</v>
      </c>
      <c r="B1193">
        <v>1761428634</v>
      </c>
      <c r="C1193">
        <v>20453</v>
      </c>
      <c r="D1193" t="s">
        <v>2808</v>
      </c>
      <c r="E1193" t="s">
        <v>2809</v>
      </c>
      <c r="F1193">
        <v>5</v>
      </c>
      <c r="G1193" t="s">
        <v>2761</v>
      </c>
      <c r="H1193" t="s">
        <v>436</v>
      </c>
      <c r="I1193">
        <v>1761428625.5</v>
      </c>
      <c r="J1193">
        <f>(K1193)/1000</f>
        <v>0</v>
      </c>
      <c r="K1193">
        <f>IF(DP1193, AN1193, AH1193)</f>
        <v>0</v>
      </c>
      <c r="L1193">
        <f>IF(DP1193, AI1193, AG1193)</f>
        <v>0</v>
      </c>
      <c r="M1193">
        <f>DR1193 - IF(AU1193&gt;1, L1193*DL1193*100.0/(AW1193), 0)</f>
        <v>0</v>
      </c>
      <c r="N1193">
        <f>((T1193-J1193/2)*M1193-L1193)/(T1193+J1193/2)</f>
        <v>0</v>
      </c>
      <c r="O1193">
        <f>N1193*(DY1193+DZ1193)/1000.0</f>
        <v>0</v>
      </c>
      <c r="P1193">
        <f>(DR1193 - IF(AU1193&gt;1, L1193*DL1193*100.0/(AW1193), 0))*(DY1193+DZ1193)/1000.0</f>
        <v>0</v>
      </c>
      <c r="Q1193">
        <f>2.0/((1/S1193-1/R1193)+SIGN(S1193)*SQRT((1/S1193-1/R1193)*(1/S1193-1/R1193) + 4*DM1193/((DM1193+1)*(DM1193+1))*(2*1/S1193*1/R1193-1/R1193*1/R1193)))</f>
        <v>0</v>
      </c>
      <c r="R1193">
        <f>IF(LEFT(DN1193,1)&lt;&gt;"0",IF(LEFT(DN1193,1)="1",3.0,DO1193),$D$5+$E$5*(EF1193*DY1193/($K$5*1000))+$F$5*(EF1193*DY1193/($K$5*1000))*MAX(MIN(DL1193,$J$5),$I$5)*MAX(MIN(DL1193,$J$5),$I$5)+$G$5*MAX(MIN(DL1193,$J$5),$I$5)*(EF1193*DY1193/($K$5*1000))+$H$5*(EF1193*DY1193/($K$5*1000))*(EF1193*DY1193/($K$5*1000)))</f>
        <v>0</v>
      </c>
      <c r="S1193">
        <f>J1193*(1000-(1000*0.61365*exp(17.502*W1193/(240.97+W1193))/(DY1193+DZ1193)+DT1193)/2)/(1000*0.61365*exp(17.502*W1193/(240.97+W1193))/(DY1193+DZ1193)-DT1193)</f>
        <v>0</v>
      </c>
      <c r="T1193">
        <f>1/((DM1193+1)/(Q1193/1.6)+1/(R1193/1.37)) + DM1193/((DM1193+1)/(Q1193/1.6) + DM1193/(R1193/1.37))</f>
        <v>0</v>
      </c>
      <c r="U1193">
        <f>(DH1193*DK1193)</f>
        <v>0</v>
      </c>
      <c r="V1193">
        <f>(EA1193+(U1193+2*0.95*5.67E-8*(((EA1193+$B$7)+273)^4-(EA1193+273)^4)-44100*J1193)/(1.84*29.3*R1193+8*0.95*5.67E-8*(EA1193+273)^3))</f>
        <v>0</v>
      </c>
      <c r="W1193">
        <f>($C$7*EB1193+$D$7*EC1193+$E$7*V1193)</f>
        <v>0</v>
      </c>
      <c r="X1193">
        <f>0.61365*exp(17.502*W1193/(240.97+W1193))</f>
        <v>0</v>
      </c>
      <c r="Y1193">
        <f>(Z1193/AA1193*100)</f>
        <v>0</v>
      </c>
      <c r="Z1193">
        <f>DT1193*(DY1193+DZ1193)/1000</f>
        <v>0</v>
      </c>
      <c r="AA1193">
        <f>0.61365*exp(17.502*EA1193/(240.97+EA1193))</f>
        <v>0</v>
      </c>
      <c r="AB1193">
        <f>(X1193-DT1193*(DY1193+DZ1193)/1000)</f>
        <v>0</v>
      </c>
      <c r="AC1193">
        <f>(-J1193*44100)</f>
        <v>0</v>
      </c>
      <c r="AD1193">
        <f>2*29.3*R1193*0.92*(EA1193-W1193)</f>
        <v>0</v>
      </c>
      <c r="AE1193">
        <f>2*0.95*5.67E-8*(((EA1193+$B$7)+273)^4-(W1193+273)^4)</f>
        <v>0</v>
      </c>
      <c r="AF1193">
        <f>U1193+AE1193+AC1193+AD1193</f>
        <v>0</v>
      </c>
      <c r="AG1193">
        <f>DX1193*AU1193*(DS1193-DR1193*(1000-AU1193*DU1193)/(1000-AU1193*DT1193))/(100*DL1193)</f>
        <v>0</v>
      </c>
      <c r="AH1193">
        <f>1000*DX1193*AU1193*(DT1193-DU1193)/(100*DL1193*(1000-AU1193*DT1193))</f>
        <v>0</v>
      </c>
      <c r="AI1193">
        <f>(AJ1193 - AK1193 - DY1193*1E3/(8.314*(EA1193+273.15)) * AM1193/DX1193 * AL1193) * DX1193/(100*DL1193) * (1000 - DU1193)/1000</f>
        <v>0</v>
      </c>
      <c r="AJ1193">
        <v>430.671155790595</v>
      </c>
      <c r="AK1193">
        <v>429.837854545455</v>
      </c>
      <c r="AL1193">
        <v>0.000680802647804669</v>
      </c>
      <c r="AM1193">
        <v>65.5308302883594</v>
      </c>
      <c r="AN1193">
        <f>(AP1193 - AO1193 + DY1193*1E3/(8.314*(EA1193+273.15)) * AR1193/DX1193 * AQ1193) * DX1193/(100*DL1193) * 1000/(1000 - AP1193)</f>
        <v>0</v>
      </c>
      <c r="AO1193">
        <v>24.6953376029662</v>
      </c>
      <c r="AP1193">
        <v>43.7951060606061</v>
      </c>
      <c r="AQ1193">
        <v>0.000688374811691202</v>
      </c>
      <c r="AR1193">
        <v>110.947681736838</v>
      </c>
      <c r="AS1193">
        <v>11</v>
      </c>
      <c r="AT1193">
        <v>2</v>
      </c>
      <c r="AU1193">
        <f>IF(AS1193*$H$13&gt;=AW1193,1.0,(AW1193/(AW1193-AS1193*$H$13)))</f>
        <v>0</v>
      </c>
      <c r="AV1193">
        <f>(AU1193-1)*100</f>
        <v>0</v>
      </c>
      <c r="AW1193">
        <f>MAX(0,($B$13+$C$13*EF1193)/(1+$D$13*EF1193)*DY1193/(EA1193+273)*$E$13)</f>
        <v>0</v>
      </c>
      <c r="AX1193" t="s">
        <v>437</v>
      </c>
      <c r="AY1193" t="s">
        <v>437</v>
      </c>
      <c r="AZ1193">
        <v>0</v>
      </c>
      <c r="BA1193">
        <v>0</v>
      </c>
      <c r="BB1193">
        <f>1-AZ1193/BA1193</f>
        <v>0</v>
      </c>
      <c r="BC1193">
        <v>0</v>
      </c>
      <c r="BD1193" t="s">
        <v>437</v>
      </c>
      <c r="BE1193" t="s">
        <v>437</v>
      </c>
      <c r="BF1193">
        <v>0</v>
      </c>
      <c r="BG1193">
        <v>0</v>
      </c>
      <c r="BH1193">
        <f>1-BF1193/BG1193</f>
        <v>0</v>
      </c>
      <c r="BI1193">
        <v>0.5</v>
      </c>
      <c r="BJ1193">
        <f>DI1193</f>
        <v>0</v>
      </c>
      <c r="BK1193">
        <f>L1193</f>
        <v>0</v>
      </c>
      <c r="BL1193">
        <f>BH1193*BI1193*BJ1193</f>
        <v>0</v>
      </c>
      <c r="BM1193">
        <f>(BK1193-BC1193)/BJ1193</f>
        <v>0</v>
      </c>
      <c r="BN1193">
        <f>(BA1193-BG1193)/BG1193</f>
        <v>0</v>
      </c>
      <c r="BO1193">
        <f>AZ1193/(BB1193+AZ1193/BG1193)</f>
        <v>0</v>
      </c>
      <c r="BP1193" t="s">
        <v>437</v>
      </c>
      <c r="BQ1193">
        <v>0</v>
      </c>
      <c r="BR1193">
        <f>IF(BQ1193&lt;&gt;0, BQ1193, BO1193)</f>
        <v>0</v>
      </c>
      <c r="BS1193">
        <f>1-BR1193/BG1193</f>
        <v>0</v>
      </c>
      <c r="BT1193">
        <f>(BG1193-BF1193)/(BG1193-BR1193)</f>
        <v>0</v>
      </c>
      <c r="BU1193">
        <f>(BA1193-BG1193)/(BA1193-BR1193)</f>
        <v>0</v>
      </c>
      <c r="BV1193">
        <f>(BG1193-BF1193)/(BG1193-AZ1193)</f>
        <v>0</v>
      </c>
      <c r="BW1193">
        <f>(BA1193-BG1193)/(BA1193-AZ1193)</f>
        <v>0</v>
      </c>
      <c r="BX1193">
        <f>(BT1193*BR1193/BF1193)</f>
        <v>0</v>
      </c>
      <c r="BY1193">
        <f>(1-BX1193)</f>
        <v>0</v>
      </c>
      <c r="DH1193">
        <f>$B$11*EG1193+$C$11*EH1193+$F$11*ES1193*(1-EV1193)</f>
        <v>0</v>
      </c>
      <c r="DI1193">
        <f>DH1193*DJ1193</f>
        <v>0</v>
      </c>
      <c r="DJ1193">
        <f>($B$11*$D$9+$C$11*$D$9+$F$11*((FF1193+EX1193)/MAX(FF1193+EX1193+FG1193, 0.1)*$I$9+FG1193/MAX(FF1193+EX1193+FG1193, 0.1)*$J$9))/($B$11+$C$11+$F$11)</f>
        <v>0</v>
      </c>
      <c r="DK1193">
        <f>($B$11*$K$9+$C$11*$K$9+$F$11*((FF1193+EX1193)/MAX(FF1193+EX1193+FG1193, 0.1)*$P$9+FG1193/MAX(FF1193+EX1193+FG1193, 0.1)*$Q$9))/($B$11+$C$11+$F$11)</f>
        <v>0</v>
      </c>
      <c r="DL1193">
        <v>6</v>
      </c>
      <c r="DM1193">
        <v>0.5</v>
      </c>
      <c r="DN1193" t="s">
        <v>438</v>
      </c>
      <c r="DO1193">
        <v>2</v>
      </c>
      <c r="DP1193" t="b">
        <v>1</v>
      </c>
      <c r="DQ1193">
        <v>1761428625.5</v>
      </c>
      <c r="DR1193">
        <v>411.007625</v>
      </c>
      <c r="DS1193">
        <v>420.008875</v>
      </c>
      <c r="DT1193">
        <v>43.77919375</v>
      </c>
      <c r="DU1193">
        <v>24.695475</v>
      </c>
      <c r="DV1193">
        <v>409.9103125</v>
      </c>
      <c r="DW1193">
        <v>43.82329375</v>
      </c>
      <c r="DX1193">
        <v>500.0124375</v>
      </c>
      <c r="DY1193">
        <v>90.19323125</v>
      </c>
      <c r="DZ1193">
        <v>0.04040495</v>
      </c>
      <c r="EA1193">
        <v>51.1819</v>
      </c>
      <c r="EB1193">
        <v>48.052575</v>
      </c>
      <c r="EC1193">
        <v>999.9</v>
      </c>
      <c r="ED1193">
        <v>0</v>
      </c>
      <c r="EE1193">
        <v>0</v>
      </c>
      <c r="EF1193">
        <v>10002.103125</v>
      </c>
      <c r="EG1193">
        <v>0</v>
      </c>
      <c r="EH1193">
        <v>1220.029375</v>
      </c>
      <c r="EI1193">
        <v>-9.001224375</v>
      </c>
      <c r="EJ1193">
        <v>429.8251875</v>
      </c>
      <c r="EK1193">
        <v>430.643875</v>
      </c>
      <c r="EL1193">
        <v>19.08370625</v>
      </c>
      <c r="EM1193">
        <v>420.008875</v>
      </c>
      <c r="EN1193">
        <v>24.695475</v>
      </c>
      <c r="EO1193">
        <v>3.948586875</v>
      </c>
      <c r="EP1193">
        <v>2.22736625</v>
      </c>
      <c r="EQ1193">
        <v>28.68299375</v>
      </c>
      <c r="ER1193">
        <v>19.1605125</v>
      </c>
      <c r="ES1193">
        <v>1200.005625</v>
      </c>
      <c r="ET1193">
        <v>0.967009</v>
      </c>
      <c r="EU1193">
        <v>0.0329908</v>
      </c>
      <c r="EV1193">
        <v>0</v>
      </c>
      <c r="EW1193">
        <v>896.2331875</v>
      </c>
      <c r="EX1193">
        <v>5.00059</v>
      </c>
      <c r="EY1193">
        <v>11973.93125</v>
      </c>
      <c r="EZ1193">
        <v>10358.78125</v>
      </c>
      <c r="FA1193">
        <v>64.80425</v>
      </c>
      <c r="FB1193">
        <v>66.034875</v>
      </c>
      <c r="FC1193">
        <v>64.792625</v>
      </c>
      <c r="FD1193">
        <v>65.8474375</v>
      </c>
      <c r="FE1193">
        <v>65.944875</v>
      </c>
      <c r="FF1193">
        <v>1155.580625</v>
      </c>
      <c r="FG1193">
        <v>39.42</v>
      </c>
      <c r="FH1193">
        <v>0</v>
      </c>
      <c r="FI1193">
        <v>1761428594.5</v>
      </c>
      <c r="FJ1193">
        <v>0</v>
      </c>
      <c r="FK1193">
        <v>896.2345</v>
      </c>
      <c r="FL1193">
        <v>0.703555551666286</v>
      </c>
      <c r="FM1193">
        <v>36.1606837211682</v>
      </c>
      <c r="FN1193">
        <v>11974.4038461538</v>
      </c>
      <c r="FO1193">
        <v>15</v>
      </c>
      <c r="FP1193">
        <v>0</v>
      </c>
      <c r="FQ1193" t="s">
        <v>439</v>
      </c>
      <c r="FR1193">
        <v>0</v>
      </c>
      <c r="FS1193">
        <v>0</v>
      </c>
      <c r="FT1193">
        <v>0</v>
      </c>
      <c r="FU1193">
        <v>0</v>
      </c>
      <c r="FV1193">
        <v>0</v>
      </c>
      <c r="FW1193">
        <v>0</v>
      </c>
      <c r="FX1193">
        <v>0</v>
      </c>
      <c r="FY1193">
        <v>0</v>
      </c>
      <c r="FZ1193">
        <v>0</v>
      </c>
      <c r="GA1193">
        <v>0</v>
      </c>
      <c r="GB1193">
        <v>0</v>
      </c>
      <c r="GC1193">
        <v>-8.98923285714286</v>
      </c>
      <c r="GD1193">
        <v>-0.205485194805202</v>
      </c>
      <c r="GE1193">
        <v>0.0403490234900256</v>
      </c>
      <c r="GF1193">
        <v>1</v>
      </c>
      <c r="GG1193">
        <v>896.146764705882</v>
      </c>
      <c r="GH1193">
        <v>1.18099312398937</v>
      </c>
      <c r="GI1193">
        <v>0.269893994312752</v>
      </c>
      <c r="GJ1193">
        <v>-1</v>
      </c>
      <c r="GK1193">
        <v>19.0736809523809</v>
      </c>
      <c r="GL1193">
        <v>0.178036363636344</v>
      </c>
      <c r="GM1193">
        <v>0.0185457123538577</v>
      </c>
      <c r="GN1193">
        <v>0</v>
      </c>
      <c r="GO1193">
        <v>1</v>
      </c>
      <c r="GP1193">
        <v>2</v>
      </c>
      <c r="GQ1193" t="s">
        <v>446</v>
      </c>
      <c r="GR1193">
        <v>3.12576</v>
      </c>
      <c r="GS1193">
        <v>2.71793</v>
      </c>
      <c r="GT1193">
        <v>0.0820795</v>
      </c>
      <c r="GU1193">
        <v>0.0837014</v>
      </c>
      <c r="GV1193">
        <v>0.148535</v>
      </c>
      <c r="GW1193">
        <v>0.0989978</v>
      </c>
      <c r="GX1193">
        <v>32652.7</v>
      </c>
      <c r="GY1193">
        <v>34397.8</v>
      </c>
      <c r="GZ1193">
        <v>32332.6</v>
      </c>
      <c r="HA1193">
        <v>34138.5</v>
      </c>
      <c r="HB1193">
        <v>39510</v>
      </c>
      <c r="HC1193">
        <v>44388.8</v>
      </c>
      <c r="HD1193">
        <v>50879.7</v>
      </c>
      <c r="HE1193">
        <v>54795.1</v>
      </c>
      <c r="HF1193">
        <v>1.64032</v>
      </c>
      <c r="HG1193">
        <v>1.4965</v>
      </c>
      <c r="HH1193">
        <v>-0.16059</v>
      </c>
      <c r="HI1193">
        <v>0</v>
      </c>
      <c r="HJ1193">
        <v>50.622</v>
      </c>
      <c r="HK1193">
        <v>999.9</v>
      </c>
      <c r="HL1193">
        <v>54.755</v>
      </c>
      <c r="HM1193">
        <v>30.172</v>
      </c>
      <c r="HN1193">
        <v>26.1193</v>
      </c>
      <c r="HO1193">
        <v>60.3773</v>
      </c>
      <c r="HP1193">
        <v>40.3365</v>
      </c>
      <c r="HQ1193">
        <v>1</v>
      </c>
      <c r="HR1193">
        <v>2.75374</v>
      </c>
      <c r="HS1193">
        <v>3.53908</v>
      </c>
      <c r="HT1193">
        <v>20.0765</v>
      </c>
      <c r="HU1193">
        <v>5.18509</v>
      </c>
      <c r="HV1193">
        <v>12.0159</v>
      </c>
      <c r="HW1193">
        <v>4.9666</v>
      </c>
      <c r="HX1193">
        <v>3.29593</v>
      </c>
      <c r="HY1193">
        <v>9999</v>
      </c>
      <c r="HZ1193">
        <v>9999</v>
      </c>
      <c r="IA1193">
        <v>999.9</v>
      </c>
      <c r="IB1193">
        <v>9999</v>
      </c>
      <c r="IC1193">
        <v>1.86325</v>
      </c>
      <c r="ID1193">
        <v>1.86803</v>
      </c>
      <c r="IE1193">
        <v>1.86783</v>
      </c>
      <c r="IF1193">
        <v>1.86905</v>
      </c>
      <c r="IG1193">
        <v>1.86981</v>
      </c>
      <c r="IH1193">
        <v>1.86585</v>
      </c>
      <c r="II1193">
        <v>1.86694</v>
      </c>
      <c r="IJ1193">
        <v>1.86841</v>
      </c>
      <c r="IK1193">
        <v>5</v>
      </c>
      <c r="IL1193">
        <v>0</v>
      </c>
      <c r="IM1193">
        <v>0</v>
      </c>
      <c r="IN1193">
        <v>0</v>
      </c>
      <c r="IO1193" t="s">
        <v>441</v>
      </c>
      <c r="IP1193" t="s">
        <v>442</v>
      </c>
      <c r="IQ1193" t="s">
        <v>443</v>
      </c>
      <c r="IR1193" t="s">
        <v>443</v>
      </c>
      <c r="IS1193" t="s">
        <v>443</v>
      </c>
      <c r="IT1193" t="s">
        <v>443</v>
      </c>
      <c r="IU1193">
        <v>0</v>
      </c>
      <c r="IV1193">
        <v>100</v>
      </c>
      <c r="IW1193">
        <v>100</v>
      </c>
      <c r="IX1193">
        <v>1.098</v>
      </c>
      <c r="IY1193">
        <v>-0.0441</v>
      </c>
      <c r="IZ1193">
        <v>1.09748391826392</v>
      </c>
      <c r="JA1193">
        <v>0</v>
      </c>
      <c r="JB1193">
        <v>0</v>
      </c>
      <c r="JC1193">
        <v>0</v>
      </c>
      <c r="JD1193">
        <v>-0.0441141096964596</v>
      </c>
      <c r="JE1193">
        <v>0</v>
      </c>
      <c r="JF1193">
        <v>0</v>
      </c>
      <c r="JG1193">
        <v>0</v>
      </c>
      <c r="JH1193">
        <v>5</v>
      </c>
      <c r="JI1193">
        <v>2273</v>
      </c>
      <c r="JJ1193">
        <v>1</v>
      </c>
      <c r="JK1193">
        <v>24</v>
      </c>
      <c r="JL1193">
        <v>29357143.9</v>
      </c>
      <c r="JM1193">
        <v>29357143.9</v>
      </c>
      <c r="JN1193">
        <v>1.01318</v>
      </c>
      <c r="JO1193">
        <v>2.64526</v>
      </c>
      <c r="JP1193">
        <v>1.54785</v>
      </c>
      <c r="JQ1193">
        <v>2.31445</v>
      </c>
      <c r="JR1193">
        <v>1.64673</v>
      </c>
      <c r="JS1193">
        <v>2.24365</v>
      </c>
      <c r="JT1193">
        <v>34.0545</v>
      </c>
      <c r="JU1193">
        <v>24.1663</v>
      </c>
      <c r="JV1193">
        <v>18</v>
      </c>
      <c r="JW1193">
        <v>481.205</v>
      </c>
      <c r="JX1193">
        <v>377.24</v>
      </c>
      <c r="JY1193">
        <v>47.089</v>
      </c>
      <c r="JZ1193">
        <v>57.4582</v>
      </c>
      <c r="KA1193">
        <v>30.0049</v>
      </c>
      <c r="KB1193">
        <v>56.6785</v>
      </c>
      <c r="KC1193">
        <v>56.4714</v>
      </c>
      <c r="KD1193">
        <v>20.3964</v>
      </c>
      <c r="KE1193">
        <v>0</v>
      </c>
      <c r="KF1193">
        <v>100</v>
      </c>
      <c r="KG1193">
        <v>46.9544</v>
      </c>
      <c r="KH1193">
        <v>426.776</v>
      </c>
      <c r="KI1193">
        <v>26.2864</v>
      </c>
      <c r="KJ1193">
        <v>92.1754</v>
      </c>
      <c r="KK1193">
        <v>88.6341</v>
      </c>
    </row>
    <row r="1194" spans="1:297">
      <c r="A1194">
        <v>1178</v>
      </c>
      <c r="B1194">
        <v>1761428639</v>
      </c>
      <c r="C1194">
        <v>20458</v>
      </c>
      <c r="D1194" t="s">
        <v>2810</v>
      </c>
      <c r="E1194" t="s">
        <v>2811</v>
      </c>
      <c r="F1194">
        <v>5</v>
      </c>
      <c r="G1194" t="s">
        <v>2761</v>
      </c>
      <c r="H1194" t="s">
        <v>436</v>
      </c>
      <c r="I1194">
        <v>1761428630.26667</v>
      </c>
      <c r="J1194">
        <f>(K1194)/1000</f>
        <v>0</v>
      </c>
      <c r="K1194">
        <f>IF(DP1194, AN1194, AH1194)</f>
        <v>0</v>
      </c>
      <c r="L1194">
        <f>IF(DP1194, AI1194, AG1194)</f>
        <v>0</v>
      </c>
      <c r="M1194">
        <f>DR1194 - IF(AU1194&gt;1, L1194*DL1194*100.0/(AW1194), 0)</f>
        <v>0</v>
      </c>
      <c r="N1194">
        <f>((T1194-J1194/2)*M1194-L1194)/(T1194+J1194/2)</f>
        <v>0</v>
      </c>
      <c r="O1194">
        <f>N1194*(DY1194+DZ1194)/1000.0</f>
        <v>0</v>
      </c>
      <c r="P1194">
        <f>(DR1194 - IF(AU1194&gt;1, L1194*DL1194*100.0/(AW1194), 0))*(DY1194+DZ1194)/1000.0</f>
        <v>0</v>
      </c>
      <c r="Q1194">
        <f>2.0/((1/S1194-1/R1194)+SIGN(S1194)*SQRT((1/S1194-1/R1194)*(1/S1194-1/R1194) + 4*DM1194/((DM1194+1)*(DM1194+1))*(2*1/S1194*1/R1194-1/R1194*1/R1194)))</f>
        <v>0</v>
      </c>
      <c r="R1194">
        <f>IF(LEFT(DN1194,1)&lt;&gt;"0",IF(LEFT(DN1194,1)="1",3.0,DO1194),$D$5+$E$5*(EF1194*DY1194/($K$5*1000))+$F$5*(EF1194*DY1194/($K$5*1000))*MAX(MIN(DL1194,$J$5),$I$5)*MAX(MIN(DL1194,$J$5),$I$5)+$G$5*MAX(MIN(DL1194,$J$5),$I$5)*(EF1194*DY1194/($K$5*1000))+$H$5*(EF1194*DY1194/($K$5*1000))*(EF1194*DY1194/($K$5*1000)))</f>
        <v>0</v>
      </c>
      <c r="S1194">
        <f>J1194*(1000-(1000*0.61365*exp(17.502*W1194/(240.97+W1194))/(DY1194+DZ1194)+DT1194)/2)/(1000*0.61365*exp(17.502*W1194/(240.97+W1194))/(DY1194+DZ1194)-DT1194)</f>
        <v>0</v>
      </c>
      <c r="T1194">
        <f>1/((DM1194+1)/(Q1194/1.6)+1/(R1194/1.37)) + DM1194/((DM1194+1)/(Q1194/1.6) + DM1194/(R1194/1.37))</f>
        <v>0</v>
      </c>
      <c r="U1194">
        <f>(DH1194*DK1194)</f>
        <v>0</v>
      </c>
      <c r="V1194">
        <f>(EA1194+(U1194+2*0.95*5.67E-8*(((EA1194+$B$7)+273)^4-(EA1194+273)^4)-44100*J1194)/(1.84*29.3*R1194+8*0.95*5.67E-8*(EA1194+273)^3))</f>
        <v>0</v>
      </c>
      <c r="W1194">
        <f>($C$7*EB1194+$D$7*EC1194+$E$7*V1194)</f>
        <v>0</v>
      </c>
      <c r="X1194">
        <f>0.61365*exp(17.502*W1194/(240.97+W1194))</f>
        <v>0</v>
      </c>
      <c r="Y1194">
        <f>(Z1194/AA1194*100)</f>
        <v>0</v>
      </c>
      <c r="Z1194">
        <f>DT1194*(DY1194+DZ1194)/1000</f>
        <v>0</v>
      </c>
      <c r="AA1194">
        <f>0.61365*exp(17.502*EA1194/(240.97+EA1194))</f>
        <v>0</v>
      </c>
      <c r="AB1194">
        <f>(X1194-DT1194*(DY1194+DZ1194)/1000)</f>
        <v>0</v>
      </c>
      <c r="AC1194">
        <f>(-J1194*44100)</f>
        <v>0</v>
      </c>
      <c r="AD1194">
        <f>2*29.3*R1194*0.92*(EA1194-W1194)</f>
        <v>0</v>
      </c>
      <c r="AE1194">
        <f>2*0.95*5.67E-8*(((EA1194+$B$7)+273)^4-(W1194+273)^4)</f>
        <v>0</v>
      </c>
      <c r="AF1194">
        <f>U1194+AE1194+AC1194+AD1194</f>
        <v>0</v>
      </c>
      <c r="AG1194">
        <f>DX1194*AU1194*(DS1194-DR1194*(1000-AU1194*DU1194)/(1000-AU1194*DT1194))/(100*DL1194)</f>
        <v>0</v>
      </c>
      <c r="AH1194">
        <f>1000*DX1194*AU1194*(DT1194-DU1194)/(100*DL1194*(1000-AU1194*DT1194))</f>
        <v>0</v>
      </c>
      <c r="AI1194">
        <f>(AJ1194 - AK1194 - DY1194*1E3/(8.314*(EA1194+273.15)) * AM1194/DX1194 * AL1194) * DX1194/(100*DL1194) * (1000 - DU1194)/1000</f>
        <v>0</v>
      </c>
      <c r="AJ1194">
        <v>430.914126234086</v>
      </c>
      <c r="AK1194">
        <v>429.867224242424</v>
      </c>
      <c r="AL1194">
        <v>0.00182051482593599</v>
      </c>
      <c r="AM1194">
        <v>65.5308302883594</v>
      </c>
      <c r="AN1194">
        <f>(AP1194 - AO1194 + DY1194*1E3/(8.314*(EA1194+273.15)) * AR1194/DX1194 * AQ1194) * DX1194/(100*DL1194) * 1000/(1000 - AP1194)</f>
        <v>0</v>
      </c>
      <c r="AO1194">
        <v>24.695509468768</v>
      </c>
      <c r="AP1194">
        <v>43.793016969697</v>
      </c>
      <c r="AQ1194">
        <v>0.000334747764329362</v>
      </c>
      <c r="AR1194">
        <v>110.947681736838</v>
      </c>
      <c r="AS1194">
        <v>11</v>
      </c>
      <c r="AT1194">
        <v>2</v>
      </c>
      <c r="AU1194">
        <f>IF(AS1194*$H$13&gt;=AW1194,1.0,(AW1194/(AW1194-AS1194*$H$13)))</f>
        <v>0</v>
      </c>
      <c r="AV1194">
        <f>(AU1194-1)*100</f>
        <v>0</v>
      </c>
      <c r="AW1194">
        <f>MAX(0,($B$13+$C$13*EF1194)/(1+$D$13*EF1194)*DY1194/(EA1194+273)*$E$13)</f>
        <v>0</v>
      </c>
      <c r="AX1194" t="s">
        <v>437</v>
      </c>
      <c r="AY1194" t="s">
        <v>437</v>
      </c>
      <c r="AZ1194">
        <v>0</v>
      </c>
      <c r="BA1194">
        <v>0</v>
      </c>
      <c r="BB1194">
        <f>1-AZ1194/BA1194</f>
        <v>0</v>
      </c>
      <c r="BC1194">
        <v>0</v>
      </c>
      <c r="BD1194" t="s">
        <v>437</v>
      </c>
      <c r="BE1194" t="s">
        <v>437</v>
      </c>
      <c r="BF1194">
        <v>0</v>
      </c>
      <c r="BG1194">
        <v>0</v>
      </c>
      <c r="BH1194">
        <f>1-BF1194/BG1194</f>
        <v>0</v>
      </c>
      <c r="BI1194">
        <v>0.5</v>
      </c>
      <c r="BJ1194">
        <f>DI1194</f>
        <v>0</v>
      </c>
      <c r="BK1194">
        <f>L1194</f>
        <v>0</v>
      </c>
      <c r="BL1194">
        <f>BH1194*BI1194*BJ1194</f>
        <v>0</v>
      </c>
      <c r="BM1194">
        <f>(BK1194-BC1194)/BJ1194</f>
        <v>0</v>
      </c>
      <c r="BN1194">
        <f>(BA1194-BG1194)/BG1194</f>
        <v>0</v>
      </c>
      <c r="BO1194">
        <f>AZ1194/(BB1194+AZ1194/BG1194)</f>
        <v>0</v>
      </c>
      <c r="BP1194" t="s">
        <v>437</v>
      </c>
      <c r="BQ1194">
        <v>0</v>
      </c>
      <c r="BR1194">
        <f>IF(BQ1194&lt;&gt;0, BQ1194, BO1194)</f>
        <v>0</v>
      </c>
      <c r="BS1194">
        <f>1-BR1194/BG1194</f>
        <v>0</v>
      </c>
      <c r="BT1194">
        <f>(BG1194-BF1194)/(BG1194-BR1194)</f>
        <v>0</v>
      </c>
      <c r="BU1194">
        <f>(BA1194-BG1194)/(BA1194-BR1194)</f>
        <v>0</v>
      </c>
      <c r="BV1194">
        <f>(BG1194-BF1194)/(BG1194-AZ1194)</f>
        <v>0</v>
      </c>
      <c r="BW1194">
        <f>(BA1194-BG1194)/(BA1194-AZ1194)</f>
        <v>0</v>
      </c>
      <c r="BX1194">
        <f>(BT1194*BR1194/BF1194)</f>
        <v>0</v>
      </c>
      <c r="BY1194">
        <f>(1-BX1194)</f>
        <v>0</v>
      </c>
      <c r="DH1194">
        <f>$B$11*EG1194+$C$11*EH1194+$F$11*ES1194*(1-EV1194)</f>
        <v>0</v>
      </c>
      <c r="DI1194">
        <f>DH1194*DJ1194</f>
        <v>0</v>
      </c>
      <c r="DJ1194">
        <f>($B$11*$D$9+$C$11*$D$9+$F$11*((FF1194+EX1194)/MAX(FF1194+EX1194+FG1194, 0.1)*$I$9+FG1194/MAX(FF1194+EX1194+FG1194, 0.1)*$J$9))/($B$11+$C$11+$F$11)</f>
        <v>0</v>
      </c>
      <c r="DK1194">
        <f>($B$11*$K$9+$C$11*$K$9+$F$11*((FF1194+EX1194)/MAX(FF1194+EX1194+FG1194, 0.1)*$P$9+FG1194/MAX(FF1194+EX1194+FG1194, 0.1)*$Q$9))/($B$11+$C$11+$F$11)</f>
        <v>0</v>
      </c>
      <c r="DL1194">
        <v>6</v>
      </c>
      <c r="DM1194">
        <v>0.5</v>
      </c>
      <c r="DN1194" t="s">
        <v>438</v>
      </c>
      <c r="DO1194">
        <v>2</v>
      </c>
      <c r="DP1194" t="b">
        <v>1</v>
      </c>
      <c r="DQ1194">
        <v>1761428630.26667</v>
      </c>
      <c r="DR1194">
        <v>411.0086</v>
      </c>
      <c r="DS1194">
        <v>420.144066666667</v>
      </c>
      <c r="DT1194">
        <v>43.7877533333333</v>
      </c>
      <c r="DU1194">
        <v>24.6952266666667</v>
      </c>
      <c r="DV1194">
        <v>409.911333333333</v>
      </c>
      <c r="DW1194">
        <v>43.83186</v>
      </c>
      <c r="DX1194">
        <v>500.007866666667</v>
      </c>
      <c r="DY1194">
        <v>90.1929333333333</v>
      </c>
      <c r="DZ1194">
        <v>0.0403207266666667</v>
      </c>
      <c r="EA1194">
        <v>51.1930333333333</v>
      </c>
      <c r="EB1194">
        <v>48.0689533333333</v>
      </c>
      <c r="EC1194">
        <v>999.9</v>
      </c>
      <c r="ED1194">
        <v>0</v>
      </c>
      <c r="EE1194">
        <v>0</v>
      </c>
      <c r="EF1194">
        <v>10001.206</v>
      </c>
      <c r="EG1194">
        <v>0</v>
      </c>
      <c r="EH1194">
        <v>1219.98533333333</v>
      </c>
      <c r="EI1194">
        <v>-9.135406</v>
      </c>
      <c r="EJ1194">
        <v>429.830066666667</v>
      </c>
      <c r="EK1194">
        <v>430.782333333333</v>
      </c>
      <c r="EL1194">
        <v>19.0925133333333</v>
      </c>
      <c r="EM1194">
        <v>420.144066666667</v>
      </c>
      <c r="EN1194">
        <v>24.6952266666667</v>
      </c>
      <c r="EO1194">
        <v>3.94934666666667</v>
      </c>
      <c r="EP1194">
        <v>2.22733533333333</v>
      </c>
      <c r="EQ1194">
        <v>28.6863133333333</v>
      </c>
      <c r="ER1194">
        <v>19.1603</v>
      </c>
      <c r="ES1194">
        <v>1200.00466666667</v>
      </c>
      <c r="ET1194">
        <v>0.967009</v>
      </c>
      <c r="EU1194">
        <v>0.0329908</v>
      </c>
      <c r="EV1194">
        <v>0</v>
      </c>
      <c r="EW1194">
        <v>896.363533333333</v>
      </c>
      <c r="EX1194">
        <v>5.00059</v>
      </c>
      <c r="EY1194">
        <v>11976.5933333333</v>
      </c>
      <c r="EZ1194">
        <v>10358.78</v>
      </c>
      <c r="FA1194">
        <v>64.8246</v>
      </c>
      <c r="FB1194">
        <v>66.0537333333333</v>
      </c>
      <c r="FC1194">
        <v>64.8120666666667</v>
      </c>
      <c r="FD1194">
        <v>65.8707333333333</v>
      </c>
      <c r="FE1194">
        <v>65.9622</v>
      </c>
      <c r="FF1194">
        <v>1155.58</v>
      </c>
      <c r="FG1194">
        <v>39.42</v>
      </c>
      <c r="FH1194">
        <v>0</v>
      </c>
      <c r="FI1194">
        <v>1761428599.9</v>
      </c>
      <c r="FJ1194">
        <v>0</v>
      </c>
      <c r="FK1194">
        <v>896.36724</v>
      </c>
      <c r="FL1194">
        <v>1.98484614683311</v>
      </c>
      <c r="FM1194">
        <v>28.3230768897154</v>
      </c>
      <c r="FN1194">
        <v>11977.464</v>
      </c>
      <c r="FO1194">
        <v>15</v>
      </c>
      <c r="FP1194">
        <v>0</v>
      </c>
      <c r="FQ1194" t="s">
        <v>439</v>
      </c>
      <c r="FR1194">
        <v>0</v>
      </c>
      <c r="FS1194">
        <v>0</v>
      </c>
      <c r="FT1194">
        <v>0</v>
      </c>
      <c r="FU1194">
        <v>0</v>
      </c>
      <c r="FV1194">
        <v>0</v>
      </c>
      <c r="FW1194">
        <v>0</v>
      </c>
      <c r="FX1194">
        <v>0</v>
      </c>
      <c r="FY1194">
        <v>0</v>
      </c>
      <c r="FZ1194">
        <v>0</v>
      </c>
      <c r="GA1194">
        <v>0</v>
      </c>
      <c r="GB1194">
        <v>0</v>
      </c>
      <c r="GC1194">
        <v>-9.09518904761905</v>
      </c>
      <c r="GD1194">
        <v>-1.59438545454547</v>
      </c>
      <c r="GE1194">
        <v>0.293346632337675</v>
      </c>
      <c r="GF1194">
        <v>0</v>
      </c>
      <c r="GG1194">
        <v>896.308264705882</v>
      </c>
      <c r="GH1194">
        <v>1.47439266224153</v>
      </c>
      <c r="GI1194">
        <v>0.277605550548804</v>
      </c>
      <c r="GJ1194">
        <v>-1</v>
      </c>
      <c r="GK1194">
        <v>19.0861428571429</v>
      </c>
      <c r="GL1194">
        <v>0.107174025974069</v>
      </c>
      <c r="GM1194">
        <v>0.0130163476491084</v>
      </c>
      <c r="GN1194">
        <v>0</v>
      </c>
      <c r="GO1194">
        <v>0</v>
      </c>
      <c r="GP1194">
        <v>2</v>
      </c>
      <c r="GQ1194" t="s">
        <v>473</v>
      </c>
      <c r="GR1194">
        <v>3.12597</v>
      </c>
      <c r="GS1194">
        <v>2.71803</v>
      </c>
      <c r="GT1194">
        <v>0.0821068</v>
      </c>
      <c r="GU1194">
        <v>0.0841108</v>
      </c>
      <c r="GV1194">
        <v>0.148553</v>
      </c>
      <c r="GW1194">
        <v>0.0989964</v>
      </c>
      <c r="GX1194">
        <v>32649.3</v>
      </c>
      <c r="GY1194">
        <v>34379.8</v>
      </c>
      <c r="GZ1194">
        <v>32330.2</v>
      </c>
      <c r="HA1194">
        <v>34135.9</v>
      </c>
      <c r="HB1194">
        <v>39507.1</v>
      </c>
      <c r="HC1194">
        <v>44385.8</v>
      </c>
      <c r="HD1194">
        <v>50876.6</v>
      </c>
      <c r="HE1194">
        <v>54791.3</v>
      </c>
      <c r="HF1194">
        <v>1.64028</v>
      </c>
      <c r="HG1194">
        <v>1.49637</v>
      </c>
      <c r="HH1194">
        <v>-0.161573</v>
      </c>
      <c r="HI1194">
        <v>0</v>
      </c>
      <c r="HJ1194">
        <v>50.6379</v>
      </c>
      <c r="HK1194">
        <v>999.9</v>
      </c>
      <c r="HL1194">
        <v>54.755</v>
      </c>
      <c r="HM1194">
        <v>30.172</v>
      </c>
      <c r="HN1194">
        <v>26.1224</v>
      </c>
      <c r="HO1194">
        <v>60.1473</v>
      </c>
      <c r="HP1194">
        <v>40.2204</v>
      </c>
      <c r="HQ1194">
        <v>1</v>
      </c>
      <c r="HR1194">
        <v>2.75871</v>
      </c>
      <c r="HS1194">
        <v>3.74678</v>
      </c>
      <c r="HT1194">
        <v>20.0722</v>
      </c>
      <c r="HU1194">
        <v>5.18539</v>
      </c>
      <c r="HV1194">
        <v>12.0159</v>
      </c>
      <c r="HW1194">
        <v>4.9667</v>
      </c>
      <c r="HX1194">
        <v>3.2959</v>
      </c>
      <c r="HY1194">
        <v>9999</v>
      </c>
      <c r="HZ1194">
        <v>9999</v>
      </c>
      <c r="IA1194">
        <v>999.9</v>
      </c>
      <c r="IB1194">
        <v>9999</v>
      </c>
      <c r="IC1194">
        <v>1.86324</v>
      </c>
      <c r="ID1194">
        <v>1.86803</v>
      </c>
      <c r="IE1194">
        <v>1.86783</v>
      </c>
      <c r="IF1194">
        <v>1.86905</v>
      </c>
      <c r="IG1194">
        <v>1.86981</v>
      </c>
      <c r="IH1194">
        <v>1.86584</v>
      </c>
      <c r="II1194">
        <v>1.86692</v>
      </c>
      <c r="IJ1194">
        <v>1.86835</v>
      </c>
      <c r="IK1194">
        <v>5</v>
      </c>
      <c r="IL1194">
        <v>0</v>
      </c>
      <c r="IM1194">
        <v>0</v>
      </c>
      <c r="IN1194">
        <v>0</v>
      </c>
      <c r="IO1194" t="s">
        <v>441</v>
      </c>
      <c r="IP1194" t="s">
        <v>442</v>
      </c>
      <c r="IQ1194" t="s">
        <v>443</v>
      </c>
      <c r="IR1194" t="s">
        <v>443</v>
      </c>
      <c r="IS1194" t="s">
        <v>443</v>
      </c>
      <c r="IT1194" t="s">
        <v>443</v>
      </c>
      <c r="IU1194">
        <v>0</v>
      </c>
      <c r="IV1194">
        <v>100</v>
      </c>
      <c r="IW1194">
        <v>100</v>
      </c>
      <c r="IX1194">
        <v>1.097</v>
      </c>
      <c r="IY1194">
        <v>-0.0441</v>
      </c>
      <c r="IZ1194">
        <v>1.09748391826392</v>
      </c>
      <c r="JA1194">
        <v>0</v>
      </c>
      <c r="JB1194">
        <v>0</v>
      </c>
      <c r="JC1194">
        <v>0</v>
      </c>
      <c r="JD1194">
        <v>-0.0441141096964596</v>
      </c>
      <c r="JE1194">
        <v>0</v>
      </c>
      <c r="JF1194">
        <v>0</v>
      </c>
      <c r="JG1194">
        <v>0</v>
      </c>
      <c r="JH1194">
        <v>5</v>
      </c>
      <c r="JI1194">
        <v>2273</v>
      </c>
      <c r="JJ1194">
        <v>1</v>
      </c>
      <c r="JK1194">
        <v>24</v>
      </c>
      <c r="JL1194">
        <v>29357144</v>
      </c>
      <c r="JM1194">
        <v>29357144</v>
      </c>
      <c r="JN1194">
        <v>1.0376</v>
      </c>
      <c r="JO1194">
        <v>2.64282</v>
      </c>
      <c r="JP1194">
        <v>1.54785</v>
      </c>
      <c r="JQ1194">
        <v>2.31567</v>
      </c>
      <c r="JR1194">
        <v>1.64673</v>
      </c>
      <c r="JS1194">
        <v>2.38403</v>
      </c>
      <c r="JT1194">
        <v>34.0545</v>
      </c>
      <c r="JU1194">
        <v>24.1751</v>
      </c>
      <c r="JV1194">
        <v>18</v>
      </c>
      <c r="JW1194">
        <v>481.255</v>
      </c>
      <c r="JX1194">
        <v>377.227</v>
      </c>
      <c r="JY1194">
        <v>46.9863</v>
      </c>
      <c r="JZ1194">
        <v>57.4752</v>
      </c>
      <c r="KA1194">
        <v>30.0048</v>
      </c>
      <c r="KB1194">
        <v>56.6948</v>
      </c>
      <c r="KC1194">
        <v>56.4871</v>
      </c>
      <c r="KD1194">
        <v>20.885</v>
      </c>
      <c r="KE1194">
        <v>0</v>
      </c>
      <c r="KF1194">
        <v>100</v>
      </c>
      <c r="KG1194">
        <v>46.8682</v>
      </c>
      <c r="KH1194">
        <v>440.397</v>
      </c>
      <c r="KI1194">
        <v>26.2864</v>
      </c>
      <c r="KJ1194">
        <v>92.1693</v>
      </c>
      <c r="KK1194">
        <v>88.6276</v>
      </c>
    </row>
    <row r="1195" spans="1:297">
      <c r="A1195">
        <v>1179</v>
      </c>
      <c r="B1195">
        <v>1761428644</v>
      </c>
      <c r="C1195">
        <v>20463</v>
      </c>
      <c r="D1195" t="s">
        <v>2812</v>
      </c>
      <c r="E1195" t="s">
        <v>2813</v>
      </c>
      <c r="F1195">
        <v>5</v>
      </c>
      <c r="G1195" t="s">
        <v>2761</v>
      </c>
      <c r="H1195" t="s">
        <v>436</v>
      </c>
      <c r="I1195">
        <v>1761428635.35714</v>
      </c>
      <c r="J1195">
        <f>(K1195)/1000</f>
        <v>0</v>
      </c>
      <c r="K1195">
        <f>IF(DP1195, AN1195, AH1195)</f>
        <v>0</v>
      </c>
      <c r="L1195">
        <f>IF(DP1195, AI1195, AG1195)</f>
        <v>0</v>
      </c>
      <c r="M1195">
        <f>DR1195 - IF(AU1195&gt;1, L1195*DL1195*100.0/(AW1195), 0)</f>
        <v>0</v>
      </c>
      <c r="N1195">
        <f>((T1195-J1195/2)*M1195-L1195)/(T1195+J1195/2)</f>
        <v>0</v>
      </c>
      <c r="O1195">
        <f>N1195*(DY1195+DZ1195)/1000.0</f>
        <v>0</v>
      </c>
      <c r="P1195">
        <f>(DR1195 - IF(AU1195&gt;1, L1195*DL1195*100.0/(AW1195), 0))*(DY1195+DZ1195)/1000.0</f>
        <v>0</v>
      </c>
      <c r="Q1195">
        <f>2.0/((1/S1195-1/R1195)+SIGN(S1195)*SQRT((1/S1195-1/R1195)*(1/S1195-1/R1195) + 4*DM1195/((DM1195+1)*(DM1195+1))*(2*1/S1195*1/R1195-1/R1195*1/R1195)))</f>
        <v>0</v>
      </c>
      <c r="R1195">
        <f>IF(LEFT(DN1195,1)&lt;&gt;"0",IF(LEFT(DN1195,1)="1",3.0,DO1195),$D$5+$E$5*(EF1195*DY1195/($K$5*1000))+$F$5*(EF1195*DY1195/($K$5*1000))*MAX(MIN(DL1195,$J$5),$I$5)*MAX(MIN(DL1195,$J$5),$I$5)+$G$5*MAX(MIN(DL1195,$J$5),$I$5)*(EF1195*DY1195/($K$5*1000))+$H$5*(EF1195*DY1195/($K$5*1000))*(EF1195*DY1195/($K$5*1000)))</f>
        <v>0</v>
      </c>
      <c r="S1195">
        <f>J1195*(1000-(1000*0.61365*exp(17.502*W1195/(240.97+W1195))/(DY1195+DZ1195)+DT1195)/2)/(1000*0.61365*exp(17.502*W1195/(240.97+W1195))/(DY1195+DZ1195)-DT1195)</f>
        <v>0</v>
      </c>
      <c r="T1195">
        <f>1/((DM1195+1)/(Q1195/1.6)+1/(R1195/1.37)) + DM1195/((DM1195+1)/(Q1195/1.6) + DM1195/(R1195/1.37))</f>
        <v>0</v>
      </c>
      <c r="U1195">
        <f>(DH1195*DK1195)</f>
        <v>0</v>
      </c>
      <c r="V1195">
        <f>(EA1195+(U1195+2*0.95*5.67E-8*(((EA1195+$B$7)+273)^4-(EA1195+273)^4)-44100*J1195)/(1.84*29.3*R1195+8*0.95*5.67E-8*(EA1195+273)^3))</f>
        <v>0</v>
      </c>
      <c r="W1195">
        <f>($C$7*EB1195+$D$7*EC1195+$E$7*V1195)</f>
        <v>0</v>
      </c>
      <c r="X1195">
        <f>0.61365*exp(17.502*W1195/(240.97+W1195))</f>
        <v>0</v>
      </c>
      <c r="Y1195">
        <f>(Z1195/AA1195*100)</f>
        <v>0</v>
      </c>
      <c r="Z1195">
        <f>DT1195*(DY1195+DZ1195)/1000</f>
        <v>0</v>
      </c>
      <c r="AA1195">
        <f>0.61365*exp(17.502*EA1195/(240.97+EA1195))</f>
        <v>0</v>
      </c>
      <c r="AB1195">
        <f>(X1195-DT1195*(DY1195+DZ1195)/1000)</f>
        <v>0</v>
      </c>
      <c r="AC1195">
        <f>(-J1195*44100)</f>
        <v>0</v>
      </c>
      <c r="AD1195">
        <f>2*29.3*R1195*0.92*(EA1195-W1195)</f>
        <v>0</v>
      </c>
      <c r="AE1195">
        <f>2*0.95*5.67E-8*(((EA1195+$B$7)+273)^4-(W1195+273)^4)</f>
        <v>0</v>
      </c>
      <c r="AF1195">
        <f>U1195+AE1195+AC1195+AD1195</f>
        <v>0</v>
      </c>
      <c r="AG1195">
        <f>DX1195*AU1195*(DS1195-DR1195*(1000-AU1195*DU1195)/(1000-AU1195*DT1195))/(100*DL1195)</f>
        <v>0</v>
      </c>
      <c r="AH1195">
        <f>1000*DX1195*AU1195*(DT1195-DU1195)/(100*DL1195*(1000-AU1195*DT1195))</f>
        <v>0</v>
      </c>
      <c r="AI1195">
        <f>(AJ1195 - AK1195 - DY1195*1E3/(8.314*(EA1195+273.15)) * AM1195/DX1195 * AL1195) * DX1195/(100*DL1195) * (1000 - DU1195)/1000</f>
        <v>0</v>
      </c>
      <c r="AJ1195">
        <v>437.005447202004</v>
      </c>
      <c r="AK1195">
        <v>432.931757575758</v>
      </c>
      <c r="AL1195">
        <v>0.756459646334901</v>
      </c>
      <c r="AM1195">
        <v>65.5308302883594</v>
      </c>
      <c r="AN1195">
        <f>(AP1195 - AO1195 + DY1195*1E3/(8.314*(EA1195+273.15)) * AR1195/DX1195 * AQ1195) * DX1195/(100*DL1195) * 1000/(1000 - AP1195)</f>
        <v>0</v>
      </c>
      <c r="AO1195">
        <v>24.6968853527998</v>
      </c>
      <c r="AP1195">
        <v>43.7981872727273</v>
      </c>
      <c r="AQ1195">
        <v>-0.000624533575595776</v>
      </c>
      <c r="AR1195">
        <v>110.947681736838</v>
      </c>
      <c r="AS1195">
        <v>12</v>
      </c>
      <c r="AT1195">
        <v>2</v>
      </c>
      <c r="AU1195">
        <f>IF(AS1195*$H$13&gt;=AW1195,1.0,(AW1195/(AW1195-AS1195*$H$13)))</f>
        <v>0</v>
      </c>
      <c r="AV1195">
        <f>(AU1195-1)*100</f>
        <v>0</v>
      </c>
      <c r="AW1195">
        <f>MAX(0,($B$13+$C$13*EF1195)/(1+$D$13*EF1195)*DY1195/(EA1195+273)*$E$13)</f>
        <v>0</v>
      </c>
      <c r="AX1195" t="s">
        <v>437</v>
      </c>
      <c r="AY1195" t="s">
        <v>437</v>
      </c>
      <c r="AZ1195">
        <v>0</v>
      </c>
      <c r="BA1195">
        <v>0</v>
      </c>
      <c r="BB1195">
        <f>1-AZ1195/BA1195</f>
        <v>0</v>
      </c>
      <c r="BC1195">
        <v>0</v>
      </c>
      <c r="BD1195" t="s">
        <v>437</v>
      </c>
      <c r="BE1195" t="s">
        <v>437</v>
      </c>
      <c r="BF1195">
        <v>0</v>
      </c>
      <c r="BG1195">
        <v>0</v>
      </c>
      <c r="BH1195">
        <f>1-BF1195/BG1195</f>
        <v>0</v>
      </c>
      <c r="BI1195">
        <v>0.5</v>
      </c>
      <c r="BJ1195">
        <f>DI1195</f>
        <v>0</v>
      </c>
      <c r="BK1195">
        <f>L1195</f>
        <v>0</v>
      </c>
      <c r="BL1195">
        <f>BH1195*BI1195*BJ1195</f>
        <v>0</v>
      </c>
      <c r="BM1195">
        <f>(BK1195-BC1195)/BJ1195</f>
        <v>0</v>
      </c>
      <c r="BN1195">
        <f>(BA1195-BG1195)/BG1195</f>
        <v>0</v>
      </c>
      <c r="BO1195">
        <f>AZ1195/(BB1195+AZ1195/BG1195)</f>
        <v>0</v>
      </c>
      <c r="BP1195" t="s">
        <v>437</v>
      </c>
      <c r="BQ1195">
        <v>0</v>
      </c>
      <c r="BR1195">
        <f>IF(BQ1195&lt;&gt;0, BQ1195, BO1195)</f>
        <v>0</v>
      </c>
      <c r="BS1195">
        <f>1-BR1195/BG1195</f>
        <v>0</v>
      </c>
      <c r="BT1195">
        <f>(BG1195-BF1195)/(BG1195-BR1195)</f>
        <v>0</v>
      </c>
      <c r="BU1195">
        <f>(BA1195-BG1195)/(BA1195-BR1195)</f>
        <v>0</v>
      </c>
      <c r="BV1195">
        <f>(BG1195-BF1195)/(BG1195-AZ1195)</f>
        <v>0</v>
      </c>
      <c r="BW1195">
        <f>(BA1195-BG1195)/(BA1195-AZ1195)</f>
        <v>0</v>
      </c>
      <c r="BX1195">
        <f>(BT1195*BR1195/BF1195)</f>
        <v>0</v>
      </c>
      <c r="BY1195">
        <f>(1-BX1195)</f>
        <v>0</v>
      </c>
      <c r="DH1195">
        <f>$B$11*EG1195+$C$11*EH1195+$F$11*ES1195*(1-EV1195)</f>
        <v>0</v>
      </c>
      <c r="DI1195">
        <f>DH1195*DJ1195</f>
        <v>0</v>
      </c>
      <c r="DJ1195">
        <f>($B$11*$D$9+$C$11*$D$9+$F$11*((FF1195+EX1195)/MAX(FF1195+EX1195+FG1195, 0.1)*$I$9+FG1195/MAX(FF1195+EX1195+FG1195, 0.1)*$J$9))/($B$11+$C$11+$F$11)</f>
        <v>0</v>
      </c>
      <c r="DK1195">
        <f>($B$11*$K$9+$C$11*$K$9+$F$11*((FF1195+EX1195)/MAX(FF1195+EX1195+FG1195, 0.1)*$P$9+FG1195/MAX(FF1195+EX1195+FG1195, 0.1)*$Q$9))/($B$11+$C$11+$F$11)</f>
        <v>0</v>
      </c>
      <c r="DL1195">
        <v>6</v>
      </c>
      <c r="DM1195">
        <v>0.5</v>
      </c>
      <c r="DN1195" t="s">
        <v>438</v>
      </c>
      <c r="DO1195">
        <v>2</v>
      </c>
      <c r="DP1195" t="b">
        <v>1</v>
      </c>
      <c r="DQ1195">
        <v>1761428635.35714</v>
      </c>
      <c r="DR1195">
        <v>411.491357142857</v>
      </c>
      <c r="DS1195">
        <v>422.624571428571</v>
      </c>
      <c r="DT1195">
        <v>43.7926357142857</v>
      </c>
      <c r="DU1195">
        <v>24.6956071428571</v>
      </c>
      <c r="DV1195">
        <v>410.393928571429</v>
      </c>
      <c r="DW1195">
        <v>43.8367428571429</v>
      </c>
      <c r="DX1195">
        <v>499.995428571429</v>
      </c>
      <c r="DY1195">
        <v>90.19175</v>
      </c>
      <c r="DZ1195">
        <v>0.0402175142857143</v>
      </c>
      <c r="EA1195">
        <v>51.2032714285714</v>
      </c>
      <c r="EB1195">
        <v>48.0839214285714</v>
      </c>
      <c r="EC1195">
        <v>999.9</v>
      </c>
      <c r="ED1195">
        <v>0</v>
      </c>
      <c r="EE1195">
        <v>0</v>
      </c>
      <c r="EF1195">
        <v>10002.3214285714</v>
      </c>
      <c r="EG1195">
        <v>0</v>
      </c>
      <c r="EH1195">
        <v>1219.93714285714</v>
      </c>
      <c r="EI1195">
        <v>-11.1331514285714</v>
      </c>
      <c r="EJ1195">
        <v>430.337071428571</v>
      </c>
      <c r="EK1195">
        <v>433.325642857143</v>
      </c>
      <c r="EL1195">
        <v>19.0970142857143</v>
      </c>
      <c r="EM1195">
        <v>422.624571428571</v>
      </c>
      <c r="EN1195">
        <v>24.6956071428571</v>
      </c>
      <c r="EO1195">
        <v>3.94973571428571</v>
      </c>
      <c r="EP1195">
        <v>2.22734</v>
      </c>
      <c r="EQ1195">
        <v>28.688</v>
      </c>
      <c r="ER1195">
        <v>19.1603428571429</v>
      </c>
      <c r="ES1195">
        <v>1200.00357142857</v>
      </c>
      <c r="ET1195">
        <v>0.967009</v>
      </c>
      <c r="EU1195">
        <v>0.0329908</v>
      </c>
      <c r="EV1195">
        <v>0</v>
      </c>
      <c r="EW1195">
        <v>896.478857142857</v>
      </c>
      <c r="EX1195">
        <v>5.00059</v>
      </c>
      <c r="EY1195">
        <v>11978.7785714286</v>
      </c>
      <c r="EZ1195">
        <v>10358.7714285714</v>
      </c>
      <c r="FA1195">
        <v>64.8435</v>
      </c>
      <c r="FB1195">
        <v>66.0755</v>
      </c>
      <c r="FC1195">
        <v>64.8345</v>
      </c>
      <c r="FD1195">
        <v>65.8971428571429</v>
      </c>
      <c r="FE1195">
        <v>65.982</v>
      </c>
      <c r="FF1195">
        <v>1155.57928571429</v>
      </c>
      <c r="FG1195">
        <v>39.42</v>
      </c>
      <c r="FH1195">
        <v>0</v>
      </c>
      <c r="FI1195">
        <v>1761428604.7</v>
      </c>
      <c r="FJ1195">
        <v>0</v>
      </c>
      <c r="FK1195">
        <v>896.43468</v>
      </c>
      <c r="FL1195">
        <v>0.86130768402976</v>
      </c>
      <c r="FM1195">
        <v>20.6769230885697</v>
      </c>
      <c r="FN1195">
        <v>11979.412</v>
      </c>
      <c r="FO1195">
        <v>15</v>
      </c>
      <c r="FP1195">
        <v>0</v>
      </c>
      <c r="FQ1195" t="s">
        <v>439</v>
      </c>
      <c r="FR1195">
        <v>0</v>
      </c>
      <c r="FS1195">
        <v>0</v>
      </c>
      <c r="FT1195">
        <v>0</v>
      </c>
      <c r="FU1195">
        <v>0</v>
      </c>
      <c r="FV1195">
        <v>0</v>
      </c>
      <c r="FW1195">
        <v>0</v>
      </c>
      <c r="FX1195">
        <v>0</v>
      </c>
      <c r="FY1195">
        <v>0</v>
      </c>
      <c r="FZ1195">
        <v>0</v>
      </c>
      <c r="GA1195">
        <v>0</v>
      </c>
      <c r="GB1195">
        <v>0</v>
      </c>
      <c r="GC1195">
        <v>-10.620073</v>
      </c>
      <c r="GD1195">
        <v>-22.8456884210526</v>
      </c>
      <c r="GE1195">
        <v>2.8774245415338</v>
      </c>
      <c r="GF1195">
        <v>0</v>
      </c>
      <c r="GG1195">
        <v>896.3765</v>
      </c>
      <c r="GH1195">
        <v>1.29981665310758</v>
      </c>
      <c r="GI1195">
        <v>0.242010239209732</v>
      </c>
      <c r="GJ1195">
        <v>-1</v>
      </c>
      <c r="GK1195">
        <v>19.09575</v>
      </c>
      <c r="GL1195">
        <v>0.046529323308286</v>
      </c>
      <c r="GM1195">
        <v>0.00564805276179339</v>
      </c>
      <c r="GN1195">
        <v>1</v>
      </c>
      <c r="GO1195">
        <v>1</v>
      </c>
      <c r="GP1195">
        <v>2</v>
      </c>
      <c r="GQ1195" t="s">
        <v>446</v>
      </c>
      <c r="GR1195">
        <v>3.12587</v>
      </c>
      <c r="GS1195">
        <v>2.71815</v>
      </c>
      <c r="GT1195">
        <v>0.0827796</v>
      </c>
      <c r="GU1195">
        <v>0.085999</v>
      </c>
      <c r="GV1195">
        <v>0.148541</v>
      </c>
      <c r="GW1195">
        <v>0.0989949</v>
      </c>
      <c r="GX1195">
        <v>32623.2</v>
      </c>
      <c r="GY1195">
        <v>34306.3</v>
      </c>
      <c r="GZ1195">
        <v>32328.2</v>
      </c>
      <c r="HA1195">
        <v>34133.5</v>
      </c>
      <c r="HB1195">
        <v>39505.7</v>
      </c>
      <c r="HC1195">
        <v>44382.9</v>
      </c>
      <c r="HD1195">
        <v>50873.8</v>
      </c>
      <c r="HE1195">
        <v>54787.3</v>
      </c>
      <c r="HF1195">
        <v>1.63993</v>
      </c>
      <c r="HG1195">
        <v>1.49595</v>
      </c>
      <c r="HH1195">
        <v>-0.161767</v>
      </c>
      <c r="HI1195">
        <v>0</v>
      </c>
      <c r="HJ1195">
        <v>50.6563</v>
      </c>
      <c r="HK1195">
        <v>999.9</v>
      </c>
      <c r="HL1195">
        <v>54.755</v>
      </c>
      <c r="HM1195">
        <v>30.172</v>
      </c>
      <c r="HN1195">
        <v>26.1248</v>
      </c>
      <c r="HO1195">
        <v>60.3673</v>
      </c>
      <c r="HP1195">
        <v>40.2524</v>
      </c>
      <c r="HQ1195">
        <v>1</v>
      </c>
      <c r="HR1195">
        <v>2.763</v>
      </c>
      <c r="HS1195">
        <v>3.88419</v>
      </c>
      <c r="HT1195">
        <v>20.0692</v>
      </c>
      <c r="HU1195">
        <v>5.18539</v>
      </c>
      <c r="HV1195">
        <v>12.0159</v>
      </c>
      <c r="HW1195">
        <v>4.9666</v>
      </c>
      <c r="HX1195">
        <v>3.29595</v>
      </c>
      <c r="HY1195">
        <v>9999</v>
      </c>
      <c r="HZ1195">
        <v>9999</v>
      </c>
      <c r="IA1195">
        <v>999.9</v>
      </c>
      <c r="IB1195">
        <v>9999</v>
      </c>
      <c r="IC1195">
        <v>1.86324</v>
      </c>
      <c r="ID1195">
        <v>1.86801</v>
      </c>
      <c r="IE1195">
        <v>1.86783</v>
      </c>
      <c r="IF1195">
        <v>1.86905</v>
      </c>
      <c r="IG1195">
        <v>1.86981</v>
      </c>
      <c r="IH1195">
        <v>1.86584</v>
      </c>
      <c r="II1195">
        <v>1.86692</v>
      </c>
      <c r="IJ1195">
        <v>1.86839</v>
      </c>
      <c r="IK1195">
        <v>5</v>
      </c>
      <c r="IL1195">
        <v>0</v>
      </c>
      <c r="IM1195">
        <v>0</v>
      </c>
      <c r="IN1195">
        <v>0</v>
      </c>
      <c r="IO1195" t="s">
        <v>441</v>
      </c>
      <c r="IP1195" t="s">
        <v>442</v>
      </c>
      <c r="IQ1195" t="s">
        <v>443</v>
      </c>
      <c r="IR1195" t="s">
        <v>443</v>
      </c>
      <c r="IS1195" t="s">
        <v>443</v>
      </c>
      <c r="IT1195" t="s">
        <v>443</v>
      </c>
      <c r="IU1195">
        <v>0</v>
      </c>
      <c r="IV1195">
        <v>100</v>
      </c>
      <c r="IW1195">
        <v>100</v>
      </c>
      <c r="IX1195">
        <v>1.098</v>
      </c>
      <c r="IY1195">
        <v>-0.0441</v>
      </c>
      <c r="IZ1195">
        <v>1.09748391826392</v>
      </c>
      <c r="JA1195">
        <v>0</v>
      </c>
      <c r="JB1195">
        <v>0</v>
      </c>
      <c r="JC1195">
        <v>0</v>
      </c>
      <c r="JD1195">
        <v>-0.0441141096964596</v>
      </c>
      <c r="JE1195">
        <v>0</v>
      </c>
      <c r="JF1195">
        <v>0</v>
      </c>
      <c r="JG1195">
        <v>0</v>
      </c>
      <c r="JH1195">
        <v>5</v>
      </c>
      <c r="JI1195">
        <v>2273</v>
      </c>
      <c r="JJ1195">
        <v>1</v>
      </c>
      <c r="JK1195">
        <v>24</v>
      </c>
      <c r="JL1195">
        <v>29357144.1</v>
      </c>
      <c r="JM1195">
        <v>29357144.1</v>
      </c>
      <c r="JN1195">
        <v>1.06323</v>
      </c>
      <c r="JO1195">
        <v>2.63794</v>
      </c>
      <c r="JP1195">
        <v>1.54785</v>
      </c>
      <c r="JQ1195">
        <v>2.31567</v>
      </c>
      <c r="JR1195">
        <v>1.64673</v>
      </c>
      <c r="JS1195">
        <v>2.37549</v>
      </c>
      <c r="JT1195">
        <v>34.0545</v>
      </c>
      <c r="JU1195">
        <v>24.1751</v>
      </c>
      <c r="JV1195">
        <v>18</v>
      </c>
      <c r="JW1195">
        <v>481.07</v>
      </c>
      <c r="JX1195">
        <v>377.027</v>
      </c>
      <c r="JY1195">
        <v>46.8765</v>
      </c>
      <c r="JZ1195">
        <v>57.4938</v>
      </c>
      <c r="KA1195">
        <v>30.0044</v>
      </c>
      <c r="KB1195">
        <v>56.7084</v>
      </c>
      <c r="KC1195">
        <v>56.5024</v>
      </c>
      <c r="KD1195">
        <v>21.4403</v>
      </c>
      <c r="KE1195">
        <v>0</v>
      </c>
      <c r="KF1195">
        <v>100</v>
      </c>
      <c r="KG1195">
        <v>46.7761</v>
      </c>
      <c r="KH1195">
        <v>460.761</v>
      </c>
      <c r="KI1195">
        <v>26.2864</v>
      </c>
      <c r="KJ1195">
        <v>92.1641</v>
      </c>
      <c r="KK1195">
        <v>88.6212</v>
      </c>
    </row>
    <row r="1196" spans="1:297">
      <c r="A1196">
        <v>1180</v>
      </c>
      <c r="B1196">
        <v>1761428649</v>
      </c>
      <c r="C1196">
        <v>20468</v>
      </c>
      <c r="D1196" t="s">
        <v>2814</v>
      </c>
      <c r="E1196" t="s">
        <v>2815</v>
      </c>
      <c r="F1196">
        <v>5</v>
      </c>
      <c r="G1196" t="s">
        <v>2761</v>
      </c>
      <c r="H1196" t="s">
        <v>436</v>
      </c>
      <c r="I1196">
        <v>1761428640.84615</v>
      </c>
      <c r="J1196">
        <f>(K1196)/1000</f>
        <v>0</v>
      </c>
      <c r="K1196">
        <f>IF(DP1196, AN1196, AH1196)</f>
        <v>0</v>
      </c>
      <c r="L1196">
        <f>IF(DP1196, AI1196, AG1196)</f>
        <v>0</v>
      </c>
      <c r="M1196">
        <f>DR1196 - IF(AU1196&gt;1, L1196*DL1196*100.0/(AW1196), 0)</f>
        <v>0</v>
      </c>
      <c r="N1196">
        <f>((T1196-J1196/2)*M1196-L1196)/(T1196+J1196/2)</f>
        <v>0</v>
      </c>
      <c r="O1196">
        <f>N1196*(DY1196+DZ1196)/1000.0</f>
        <v>0</v>
      </c>
      <c r="P1196">
        <f>(DR1196 - IF(AU1196&gt;1, L1196*DL1196*100.0/(AW1196), 0))*(DY1196+DZ1196)/1000.0</f>
        <v>0</v>
      </c>
      <c r="Q1196">
        <f>2.0/((1/S1196-1/R1196)+SIGN(S1196)*SQRT((1/S1196-1/R1196)*(1/S1196-1/R1196) + 4*DM1196/((DM1196+1)*(DM1196+1))*(2*1/S1196*1/R1196-1/R1196*1/R1196)))</f>
        <v>0</v>
      </c>
      <c r="R1196">
        <f>IF(LEFT(DN1196,1)&lt;&gt;"0",IF(LEFT(DN1196,1)="1",3.0,DO1196),$D$5+$E$5*(EF1196*DY1196/($K$5*1000))+$F$5*(EF1196*DY1196/($K$5*1000))*MAX(MIN(DL1196,$J$5),$I$5)*MAX(MIN(DL1196,$J$5),$I$5)+$G$5*MAX(MIN(DL1196,$J$5),$I$5)*(EF1196*DY1196/($K$5*1000))+$H$5*(EF1196*DY1196/($K$5*1000))*(EF1196*DY1196/($K$5*1000)))</f>
        <v>0</v>
      </c>
      <c r="S1196">
        <f>J1196*(1000-(1000*0.61365*exp(17.502*W1196/(240.97+W1196))/(DY1196+DZ1196)+DT1196)/2)/(1000*0.61365*exp(17.502*W1196/(240.97+W1196))/(DY1196+DZ1196)-DT1196)</f>
        <v>0</v>
      </c>
      <c r="T1196">
        <f>1/((DM1196+1)/(Q1196/1.6)+1/(R1196/1.37)) + DM1196/((DM1196+1)/(Q1196/1.6) + DM1196/(R1196/1.37))</f>
        <v>0</v>
      </c>
      <c r="U1196">
        <f>(DH1196*DK1196)</f>
        <v>0</v>
      </c>
      <c r="V1196">
        <f>(EA1196+(U1196+2*0.95*5.67E-8*(((EA1196+$B$7)+273)^4-(EA1196+273)^4)-44100*J1196)/(1.84*29.3*R1196+8*0.95*5.67E-8*(EA1196+273)^3))</f>
        <v>0</v>
      </c>
      <c r="W1196">
        <f>($C$7*EB1196+$D$7*EC1196+$E$7*V1196)</f>
        <v>0</v>
      </c>
      <c r="X1196">
        <f>0.61365*exp(17.502*W1196/(240.97+W1196))</f>
        <v>0</v>
      </c>
      <c r="Y1196">
        <f>(Z1196/AA1196*100)</f>
        <v>0</v>
      </c>
      <c r="Z1196">
        <f>DT1196*(DY1196+DZ1196)/1000</f>
        <v>0</v>
      </c>
      <c r="AA1196">
        <f>0.61365*exp(17.502*EA1196/(240.97+EA1196))</f>
        <v>0</v>
      </c>
      <c r="AB1196">
        <f>(X1196-DT1196*(DY1196+DZ1196)/1000)</f>
        <v>0</v>
      </c>
      <c r="AC1196">
        <f>(-J1196*44100)</f>
        <v>0</v>
      </c>
      <c r="AD1196">
        <f>2*29.3*R1196*0.92*(EA1196-W1196)</f>
        <v>0</v>
      </c>
      <c r="AE1196">
        <f>2*0.95*5.67E-8*(((EA1196+$B$7)+273)^4-(W1196+273)^4)</f>
        <v>0</v>
      </c>
      <c r="AF1196">
        <f>U1196+AE1196+AC1196+AD1196</f>
        <v>0</v>
      </c>
      <c r="AG1196">
        <f>DX1196*AU1196*(DS1196-DR1196*(1000-AU1196*DU1196)/(1000-AU1196*DT1196))/(100*DL1196)</f>
        <v>0</v>
      </c>
      <c r="AH1196">
        <f>1000*DX1196*AU1196*(DT1196-DU1196)/(100*DL1196*(1000-AU1196*DT1196))</f>
        <v>0</v>
      </c>
      <c r="AI1196">
        <f>(AJ1196 - AK1196 - DY1196*1E3/(8.314*(EA1196+273.15)) * AM1196/DX1196 * AL1196) * DX1196/(100*DL1196) * (1000 - DU1196)/1000</f>
        <v>0</v>
      </c>
      <c r="AJ1196">
        <v>450.079740347167</v>
      </c>
      <c r="AK1196">
        <v>441.726684848485</v>
      </c>
      <c r="AL1196">
        <v>1.83621490005742</v>
      </c>
      <c r="AM1196">
        <v>65.5308302883594</v>
      </c>
      <c r="AN1196">
        <f>(AP1196 - AO1196 + DY1196*1E3/(8.314*(EA1196+273.15)) * AR1196/DX1196 * AQ1196) * DX1196/(100*DL1196) * 1000/(1000 - AP1196)</f>
        <v>0</v>
      </c>
      <c r="AO1196">
        <v>24.6997052813267</v>
      </c>
      <c r="AP1196">
        <v>43.8049793939394</v>
      </c>
      <c r="AQ1196">
        <v>0.000747589491043346</v>
      </c>
      <c r="AR1196">
        <v>110.947681736838</v>
      </c>
      <c r="AS1196">
        <v>12</v>
      </c>
      <c r="AT1196">
        <v>2</v>
      </c>
      <c r="AU1196">
        <f>IF(AS1196*$H$13&gt;=AW1196,1.0,(AW1196/(AW1196-AS1196*$H$13)))</f>
        <v>0</v>
      </c>
      <c r="AV1196">
        <f>(AU1196-1)*100</f>
        <v>0</v>
      </c>
      <c r="AW1196">
        <f>MAX(0,($B$13+$C$13*EF1196)/(1+$D$13*EF1196)*DY1196/(EA1196+273)*$E$13)</f>
        <v>0</v>
      </c>
      <c r="AX1196" t="s">
        <v>437</v>
      </c>
      <c r="AY1196" t="s">
        <v>437</v>
      </c>
      <c r="AZ1196">
        <v>0</v>
      </c>
      <c r="BA1196">
        <v>0</v>
      </c>
      <c r="BB1196">
        <f>1-AZ1196/BA1196</f>
        <v>0</v>
      </c>
      <c r="BC1196">
        <v>0</v>
      </c>
      <c r="BD1196" t="s">
        <v>437</v>
      </c>
      <c r="BE1196" t="s">
        <v>437</v>
      </c>
      <c r="BF1196">
        <v>0</v>
      </c>
      <c r="BG1196">
        <v>0</v>
      </c>
      <c r="BH1196">
        <f>1-BF1196/BG1196</f>
        <v>0</v>
      </c>
      <c r="BI1196">
        <v>0.5</v>
      </c>
      <c r="BJ1196">
        <f>DI1196</f>
        <v>0</v>
      </c>
      <c r="BK1196">
        <f>L1196</f>
        <v>0</v>
      </c>
      <c r="BL1196">
        <f>BH1196*BI1196*BJ1196</f>
        <v>0</v>
      </c>
      <c r="BM1196">
        <f>(BK1196-BC1196)/BJ1196</f>
        <v>0</v>
      </c>
      <c r="BN1196">
        <f>(BA1196-BG1196)/BG1196</f>
        <v>0</v>
      </c>
      <c r="BO1196">
        <f>AZ1196/(BB1196+AZ1196/BG1196)</f>
        <v>0</v>
      </c>
      <c r="BP1196" t="s">
        <v>437</v>
      </c>
      <c r="BQ1196">
        <v>0</v>
      </c>
      <c r="BR1196">
        <f>IF(BQ1196&lt;&gt;0, BQ1196, BO1196)</f>
        <v>0</v>
      </c>
      <c r="BS1196">
        <f>1-BR1196/BG1196</f>
        <v>0</v>
      </c>
      <c r="BT1196">
        <f>(BG1196-BF1196)/(BG1196-BR1196)</f>
        <v>0</v>
      </c>
      <c r="BU1196">
        <f>(BA1196-BG1196)/(BA1196-BR1196)</f>
        <v>0</v>
      </c>
      <c r="BV1196">
        <f>(BG1196-BF1196)/(BG1196-AZ1196)</f>
        <v>0</v>
      </c>
      <c r="BW1196">
        <f>(BA1196-BG1196)/(BA1196-AZ1196)</f>
        <v>0</v>
      </c>
      <c r="BX1196">
        <f>(BT1196*BR1196/BF1196)</f>
        <v>0</v>
      </c>
      <c r="BY1196">
        <f>(1-BX1196)</f>
        <v>0</v>
      </c>
      <c r="DH1196">
        <f>$B$11*EG1196+$C$11*EH1196+$F$11*ES1196*(1-EV1196)</f>
        <v>0</v>
      </c>
      <c r="DI1196">
        <f>DH1196*DJ1196</f>
        <v>0</v>
      </c>
      <c r="DJ1196">
        <f>($B$11*$D$9+$C$11*$D$9+$F$11*((FF1196+EX1196)/MAX(FF1196+EX1196+FG1196, 0.1)*$I$9+FG1196/MAX(FF1196+EX1196+FG1196, 0.1)*$J$9))/($B$11+$C$11+$F$11)</f>
        <v>0</v>
      </c>
      <c r="DK1196">
        <f>($B$11*$K$9+$C$11*$K$9+$F$11*((FF1196+EX1196)/MAX(FF1196+EX1196+FG1196, 0.1)*$P$9+FG1196/MAX(FF1196+EX1196+FG1196, 0.1)*$Q$9))/($B$11+$C$11+$F$11)</f>
        <v>0</v>
      </c>
      <c r="DL1196">
        <v>6</v>
      </c>
      <c r="DM1196">
        <v>0.5</v>
      </c>
      <c r="DN1196" t="s">
        <v>438</v>
      </c>
      <c r="DO1196">
        <v>2</v>
      </c>
      <c r="DP1196" t="b">
        <v>1</v>
      </c>
      <c r="DQ1196">
        <v>1761428640.84615</v>
      </c>
      <c r="DR1196">
        <v>414.180076923077</v>
      </c>
      <c r="DS1196">
        <v>429.261461538462</v>
      </c>
      <c r="DT1196">
        <v>43.7969461538462</v>
      </c>
      <c r="DU1196">
        <v>24.697</v>
      </c>
      <c r="DV1196">
        <v>413.082615384615</v>
      </c>
      <c r="DW1196">
        <v>43.8410615384615</v>
      </c>
      <c r="DX1196">
        <v>499.991615384615</v>
      </c>
      <c r="DY1196">
        <v>90.1893461538462</v>
      </c>
      <c r="DZ1196">
        <v>0.0402292</v>
      </c>
      <c r="EA1196">
        <v>51.2069307692308</v>
      </c>
      <c r="EB1196">
        <v>48.0973615384615</v>
      </c>
      <c r="EC1196">
        <v>999.9</v>
      </c>
      <c r="ED1196">
        <v>0</v>
      </c>
      <c r="EE1196">
        <v>0</v>
      </c>
      <c r="EF1196">
        <v>9998.84846153846</v>
      </c>
      <c r="EG1196">
        <v>0</v>
      </c>
      <c r="EH1196">
        <v>1219.92461538462</v>
      </c>
      <c r="EI1196">
        <v>-15.0813038461538</v>
      </c>
      <c r="EJ1196">
        <v>433.150769230769</v>
      </c>
      <c r="EK1196">
        <v>440.131230769231</v>
      </c>
      <c r="EL1196">
        <v>19.0999307692308</v>
      </c>
      <c r="EM1196">
        <v>429.261461538462</v>
      </c>
      <c r="EN1196">
        <v>24.697</v>
      </c>
      <c r="EO1196">
        <v>3.95001846153846</v>
      </c>
      <c r="EP1196">
        <v>2.22740692307692</v>
      </c>
      <c r="EQ1196">
        <v>28.6892461538462</v>
      </c>
      <c r="ER1196">
        <v>19.1608230769231</v>
      </c>
      <c r="ES1196">
        <v>1199.99923076923</v>
      </c>
      <c r="ET1196">
        <v>0.967009</v>
      </c>
      <c r="EU1196">
        <v>0.0329908</v>
      </c>
      <c r="EV1196">
        <v>0</v>
      </c>
      <c r="EW1196">
        <v>896.531923076923</v>
      </c>
      <c r="EX1196">
        <v>5.00059</v>
      </c>
      <c r="EY1196">
        <v>11981.0769230769</v>
      </c>
      <c r="EZ1196">
        <v>10358.7461538462</v>
      </c>
      <c r="FA1196">
        <v>64.8653076923077</v>
      </c>
      <c r="FB1196">
        <v>66.0959230769231</v>
      </c>
      <c r="FC1196">
        <v>64.8556153846154</v>
      </c>
      <c r="FD1196">
        <v>65.9179230769231</v>
      </c>
      <c r="FE1196">
        <v>66</v>
      </c>
      <c r="FF1196">
        <v>1155.57692307692</v>
      </c>
      <c r="FG1196">
        <v>39.42</v>
      </c>
      <c r="FH1196">
        <v>0</v>
      </c>
      <c r="FI1196">
        <v>1761428609.5</v>
      </c>
      <c r="FJ1196">
        <v>0</v>
      </c>
      <c r="FK1196">
        <v>896.50716</v>
      </c>
      <c r="FL1196">
        <v>-0.487307694852555</v>
      </c>
      <c r="FM1196">
        <v>24.746153810204</v>
      </c>
      <c r="FN1196">
        <v>11981.364</v>
      </c>
      <c r="FO1196">
        <v>15</v>
      </c>
      <c r="FP1196">
        <v>0</v>
      </c>
      <c r="FQ1196" t="s">
        <v>439</v>
      </c>
      <c r="FR1196">
        <v>0</v>
      </c>
      <c r="FS1196">
        <v>0</v>
      </c>
      <c r="FT1196">
        <v>0</v>
      </c>
      <c r="FU1196">
        <v>0</v>
      </c>
      <c r="FV1196">
        <v>0</v>
      </c>
      <c r="FW1196">
        <v>0</v>
      </c>
      <c r="FX1196">
        <v>0</v>
      </c>
      <c r="FY1196">
        <v>0</v>
      </c>
      <c r="FZ1196">
        <v>0</v>
      </c>
      <c r="GA1196">
        <v>0</v>
      </c>
      <c r="GB1196">
        <v>0</v>
      </c>
      <c r="GC1196">
        <v>-13.3930357142857</v>
      </c>
      <c r="GD1196">
        <v>-46.3836903896104</v>
      </c>
      <c r="GE1196">
        <v>5.06719576015183</v>
      </c>
      <c r="GF1196">
        <v>0</v>
      </c>
      <c r="GG1196">
        <v>896.439970588235</v>
      </c>
      <c r="GH1196">
        <v>0.615049656019919</v>
      </c>
      <c r="GI1196">
        <v>0.208743930562567</v>
      </c>
      <c r="GJ1196">
        <v>-1</v>
      </c>
      <c r="GK1196">
        <v>19.098319047619</v>
      </c>
      <c r="GL1196">
        <v>0.0371064935064948</v>
      </c>
      <c r="GM1196">
        <v>0.00500833771944517</v>
      </c>
      <c r="GN1196">
        <v>1</v>
      </c>
      <c r="GO1196">
        <v>1</v>
      </c>
      <c r="GP1196">
        <v>2</v>
      </c>
      <c r="GQ1196" t="s">
        <v>446</v>
      </c>
      <c r="GR1196">
        <v>3.12587</v>
      </c>
      <c r="GS1196">
        <v>2.71837</v>
      </c>
      <c r="GT1196">
        <v>0.0841518</v>
      </c>
      <c r="GU1196">
        <v>0.0882423</v>
      </c>
      <c r="GV1196">
        <v>0.148543</v>
      </c>
      <c r="GW1196">
        <v>0.0989938</v>
      </c>
      <c r="GX1196">
        <v>32572.7</v>
      </c>
      <c r="GY1196">
        <v>34219.5</v>
      </c>
      <c r="GZ1196">
        <v>32326.6</v>
      </c>
      <c r="HA1196">
        <v>34131</v>
      </c>
      <c r="HB1196">
        <v>39504</v>
      </c>
      <c r="HC1196">
        <v>44380.3</v>
      </c>
      <c r="HD1196">
        <v>50871.4</v>
      </c>
      <c r="HE1196">
        <v>54783.6</v>
      </c>
      <c r="HF1196">
        <v>1.63958</v>
      </c>
      <c r="HG1196">
        <v>1.49628</v>
      </c>
      <c r="HH1196">
        <v>-0.161819</v>
      </c>
      <c r="HI1196">
        <v>0</v>
      </c>
      <c r="HJ1196">
        <v>50.6714</v>
      </c>
      <c r="HK1196">
        <v>999.9</v>
      </c>
      <c r="HL1196">
        <v>54.755</v>
      </c>
      <c r="HM1196">
        <v>30.172</v>
      </c>
      <c r="HN1196">
        <v>26.1258</v>
      </c>
      <c r="HO1196">
        <v>60.4973</v>
      </c>
      <c r="HP1196">
        <v>40.2204</v>
      </c>
      <c r="HQ1196">
        <v>1</v>
      </c>
      <c r="HR1196">
        <v>2.76648</v>
      </c>
      <c r="HS1196">
        <v>3.99011</v>
      </c>
      <c r="HT1196">
        <v>20.067</v>
      </c>
      <c r="HU1196">
        <v>5.18584</v>
      </c>
      <c r="HV1196">
        <v>12.0159</v>
      </c>
      <c r="HW1196">
        <v>4.96685</v>
      </c>
      <c r="HX1196">
        <v>3.29595</v>
      </c>
      <c r="HY1196">
        <v>9999</v>
      </c>
      <c r="HZ1196">
        <v>9999</v>
      </c>
      <c r="IA1196">
        <v>999.9</v>
      </c>
      <c r="IB1196">
        <v>9999</v>
      </c>
      <c r="IC1196">
        <v>1.86322</v>
      </c>
      <c r="ID1196">
        <v>1.86803</v>
      </c>
      <c r="IE1196">
        <v>1.86783</v>
      </c>
      <c r="IF1196">
        <v>1.86905</v>
      </c>
      <c r="IG1196">
        <v>1.86981</v>
      </c>
      <c r="IH1196">
        <v>1.86585</v>
      </c>
      <c r="II1196">
        <v>1.86694</v>
      </c>
      <c r="IJ1196">
        <v>1.86841</v>
      </c>
      <c r="IK1196">
        <v>5</v>
      </c>
      <c r="IL1196">
        <v>0</v>
      </c>
      <c r="IM1196">
        <v>0</v>
      </c>
      <c r="IN1196">
        <v>0</v>
      </c>
      <c r="IO1196" t="s">
        <v>441</v>
      </c>
      <c r="IP1196" t="s">
        <v>442</v>
      </c>
      <c r="IQ1196" t="s">
        <v>443</v>
      </c>
      <c r="IR1196" t="s">
        <v>443</v>
      </c>
      <c r="IS1196" t="s">
        <v>443</v>
      </c>
      <c r="IT1196" t="s">
        <v>443</v>
      </c>
      <c r="IU1196">
        <v>0</v>
      </c>
      <c r="IV1196">
        <v>100</v>
      </c>
      <c r="IW1196">
        <v>100</v>
      </c>
      <c r="IX1196">
        <v>1.097</v>
      </c>
      <c r="IY1196">
        <v>-0.0441</v>
      </c>
      <c r="IZ1196">
        <v>1.09748391826392</v>
      </c>
      <c r="JA1196">
        <v>0</v>
      </c>
      <c r="JB1196">
        <v>0</v>
      </c>
      <c r="JC1196">
        <v>0</v>
      </c>
      <c r="JD1196">
        <v>-0.0441141096964596</v>
      </c>
      <c r="JE1196">
        <v>0</v>
      </c>
      <c r="JF1196">
        <v>0</v>
      </c>
      <c r="JG1196">
        <v>0</v>
      </c>
      <c r="JH1196">
        <v>5</v>
      </c>
      <c r="JI1196">
        <v>2273</v>
      </c>
      <c r="JJ1196">
        <v>1</v>
      </c>
      <c r="JK1196">
        <v>24</v>
      </c>
      <c r="JL1196">
        <v>29357144.1</v>
      </c>
      <c r="JM1196">
        <v>29357144.1</v>
      </c>
      <c r="JN1196">
        <v>1.09375</v>
      </c>
      <c r="JO1196">
        <v>2.64648</v>
      </c>
      <c r="JP1196">
        <v>1.54785</v>
      </c>
      <c r="JQ1196">
        <v>2.31567</v>
      </c>
      <c r="JR1196">
        <v>1.64673</v>
      </c>
      <c r="JS1196">
        <v>2.32056</v>
      </c>
      <c r="JT1196">
        <v>34.0545</v>
      </c>
      <c r="JU1196">
        <v>24.1575</v>
      </c>
      <c r="JV1196">
        <v>18</v>
      </c>
      <c r="JW1196">
        <v>480.892</v>
      </c>
      <c r="JX1196">
        <v>377.29</v>
      </c>
      <c r="JY1196">
        <v>46.7673</v>
      </c>
      <c r="JZ1196">
        <v>57.5111</v>
      </c>
      <c r="KA1196">
        <v>30.0037</v>
      </c>
      <c r="KB1196">
        <v>56.7235</v>
      </c>
      <c r="KC1196">
        <v>56.5176</v>
      </c>
      <c r="KD1196">
        <v>22.0315</v>
      </c>
      <c r="KE1196">
        <v>0</v>
      </c>
      <c r="KF1196">
        <v>100</v>
      </c>
      <c r="KG1196">
        <v>46.6683</v>
      </c>
      <c r="KH1196">
        <v>474.361</v>
      </c>
      <c r="KI1196">
        <v>26.2864</v>
      </c>
      <c r="KJ1196">
        <v>92.1596</v>
      </c>
      <c r="KK1196">
        <v>88.6151</v>
      </c>
    </row>
    <row r="1197" spans="1:297">
      <c r="A1197">
        <v>1181</v>
      </c>
      <c r="B1197">
        <v>1761428654</v>
      </c>
      <c r="C1197">
        <v>20473</v>
      </c>
      <c r="D1197" t="s">
        <v>2816</v>
      </c>
      <c r="E1197" t="s">
        <v>2817</v>
      </c>
      <c r="F1197">
        <v>5</v>
      </c>
      <c r="G1197" t="s">
        <v>2761</v>
      </c>
      <c r="H1197" t="s">
        <v>436</v>
      </c>
      <c r="I1197">
        <v>1761428645.84615</v>
      </c>
      <c r="J1197">
        <f>(K1197)/1000</f>
        <v>0</v>
      </c>
      <c r="K1197">
        <f>IF(DP1197, AN1197, AH1197)</f>
        <v>0</v>
      </c>
      <c r="L1197">
        <f>IF(DP1197, AI1197, AG1197)</f>
        <v>0</v>
      </c>
      <c r="M1197">
        <f>DR1197 - IF(AU1197&gt;1, L1197*DL1197*100.0/(AW1197), 0)</f>
        <v>0</v>
      </c>
      <c r="N1197">
        <f>((T1197-J1197/2)*M1197-L1197)/(T1197+J1197/2)</f>
        <v>0</v>
      </c>
      <c r="O1197">
        <f>N1197*(DY1197+DZ1197)/1000.0</f>
        <v>0</v>
      </c>
      <c r="P1197">
        <f>(DR1197 - IF(AU1197&gt;1, L1197*DL1197*100.0/(AW1197), 0))*(DY1197+DZ1197)/1000.0</f>
        <v>0</v>
      </c>
      <c r="Q1197">
        <f>2.0/((1/S1197-1/R1197)+SIGN(S1197)*SQRT((1/S1197-1/R1197)*(1/S1197-1/R1197) + 4*DM1197/((DM1197+1)*(DM1197+1))*(2*1/S1197*1/R1197-1/R1197*1/R1197)))</f>
        <v>0</v>
      </c>
      <c r="R1197">
        <f>IF(LEFT(DN1197,1)&lt;&gt;"0",IF(LEFT(DN1197,1)="1",3.0,DO1197),$D$5+$E$5*(EF1197*DY1197/($K$5*1000))+$F$5*(EF1197*DY1197/($K$5*1000))*MAX(MIN(DL1197,$J$5),$I$5)*MAX(MIN(DL1197,$J$5),$I$5)+$G$5*MAX(MIN(DL1197,$J$5),$I$5)*(EF1197*DY1197/($K$5*1000))+$H$5*(EF1197*DY1197/($K$5*1000))*(EF1197*DY1197/($K$5*1000)))</f>
        <v>0</v>
      </c>
      <c r="S1197">
        <f>J1197*(1000-(1000*0.61365*exp(17.502*W1197/(240.97+W1197))/(DY1197+DZ1197)+DT1197)/2)/(1000*0.61365*exp(17.502*W1197/(240.97+W1197))/(DY1197+DZ1197)-DT1197)</f>
        <v>0</v>
      </c>
      <c r="T1197">
        <f>1/((DM1197+1)/(Q1197/1.6)+1/(R1197/1.37)) + DM1197/((DM1197+1)/(Q1197/1.6) + DM1197/(R1197/1.37))</f>
        <v>0</v>
      </c>
      <c r="U1197">
        <f>(DH1197*DK1197)</f>
        <v>0</v>
      </c>
      <c r="V1197">
        <f>(EA1197+(U1197+2*0.95*5.67E-8*(((EA1197+$B$7)+273)^4-(EA1197+273)^4)-44100*J1197)/(1.84*29.3*R1197+8*0.95*5.67E-8*(EA1197+273)^3))</f>
        <v>0</v>
      </c>
      <c r="W1197">
        <f>($C$7*EB1197+$D$7*EC1197+$E$7*V1197)</f>
        <v>0</v>
      </c>
      <c r="X1197">
        <f>0.61365*exp(17.502*W1197/(240.97+W1197))</f>
        <v>0</v>
      </c>
      <c r="Y1197">
        <f>(Z1197/AA1197*100)</f>
        <v>0</v>
      </c>
      <c r="Z1197">
        <f>DT1197*(DY1197+DZ1197)/1000</f>
        <v>0</v>
      </c>
      <c r="AA1197">
        <f>0.61365*exp(17.502*EA1197/(240.97+EA1197))</f>
        <v>0</v>
      </c>
      <c r="AB1197">
        <f>(X1197-DT1197*(DY1197+DZ1197)/1000)</f>
        <v>0</v>
      </c>
      <c r="AC1197">
        <f>(-J1197*44100)</f>
        <v>0</v>
      </c>
      <c r="AD1197">
        <f>2*29.3*R1197*0.92*(EA1197-W1197)</f>
        <v>0</v>
      </c>
      <c r="AE1197">
        <f>2*0.95*5.67E-8*(((EA1197+$B$7)+273)^4-(W1197+273)^4)</f>
        <v>0</v>
      </c>
      <c r="AF1197">
        <f>U1197+AE1197+AC1197+AD1197</f>
        <v>0</v>
      </c>
      <c r="AG1197">
        <f>DX1197*AU1197*(DS1197-DR1197*(1000-AU1197*DU1197)/(1000-AU1197*DT1197))/(100*DL1197)</f>
        <v>0</v>
      </c>
      <c r="AH1197">
        <f>1000*DX1197*AU1197*(DT1197-DU1197)/(100*DL1197*(1000-AU1197*DT1197))</f>
        <v>0</v>
      </c>
      <c r="AI1197">
        <f>(AJ1197 - AK1197 - DY1197*1E3/(8.314*(EA1197+273.15)) * AM1197/DX1197 * AL1197) * DX1197/(100*DL1197) * (1000 - DU1197)/1000</f>
        <v>0</v>
      </c>
      <c r="AJ1197">
        <v>466.599347740195</v>
      </c>
      <c r="AK1197">
        <v>454.80403030303</v>
      </c>
      <c r="AL1197">
        <v>2.76770479979067</v>
      </c>
      <c r="AM1197">
        <v>65.5308302883594</v>
      </c>
      <c r="AN1197">
        <f>(AP1197 - AO1197 + DY1197*1E3/(8.314*(EA1197+273.15)) * AR1197/DX1197 * AQ1197) * DX1197/(100*DL1197) * 1000/(1000 - AP1197)</f>
        <v>0</v>
      </c>
      <c r="AO1197">
        <v>24.7028041352374</v>
      </c>
      <c r="AP1197">
        <v>43.8167127272727</v>
      </c>
      <c r="AQ1197">
        <v>0.000672413092526307</v>
      </c>
      <c r="AR1197">
        <v>110.947681736838</v>
      </c>
      <c r="AS1197">
        <v>12</v>
      </c>
      <c r="AT1197">
        <v>2</v>
      </c>
      <c r="AU1197">
        <f>IF(AS1197*$H$13&gt;=AW1197,1.0,(AW1197/(AW1197-AS1197*$H$13)))</f>
        <v>0</v>
      </c>
      <c r="AV1197">
        <f>(AU1197-1)*100</f>
        <v>0</v>
      </c>
      <c r="AW1197">
        <f>MAX(0,($B$13+$C$13*EF1197)/(1+$D$13*EF1197)*DY1197/(EA1197+273)*$E$13)</f>
        <v>0</v>
      </c>
      <c r="AX1197" t="s">
        <v>437</v>
      </c>
      <c r="AY1197" t="s">
        <v>437</v>
      </c>
      <c r="AZ1197">
        <v>0</v>
      </c>
      <c r="BA1197">
        <v>0</v>
      </c>
      <c r="BB1197">
        <f>1-AZ1197/BA1197</f>
        <v>0</v>
      </c>
      <c r="BC1197">
        <v>0</v>
      </c>
      <c r="BD1197" t="s">
        <v>437</v>
      </c>
      <c r="BE1197" t="s">
        <v>437</v>
      </c>
      <c r="BF1197">
        <v>0</v>
      </c>
      <c r="BG1197">
        <v>0</v>
      </c>
      <c r="BH1197">
        <f>1-BF1197/BG1197</f>
        <v>0</v>
      </c>
      <c r="BI1197">
        <v>0.5</v>
      </c>
      <c r="BJ1197">
        <f>DI1197</f>
        <v>0</v>
      </c>
      <c r="BK1197">
        <f>L1197</f>
        <v>0</v>
      </c>
      <c r="BL1197">
        <f>BH1197*BI1197*BJ1197</f>
        <v>0</v>
      </c>
      <c r="BM1197">
        <f>(BK1197-BC1197)/BJ1197</f>
        <v>0</v>
      </c>
      <c r="BN1197">
        <f>(BA1197-BG1197)/BG1197</f>
        <v>0</v>
      </c>
      <c r="BO1197">
        <f>AZ1197/(BB1197+AZ1197/BG1197)</f>
        <v>0</v>
      </c>
      <c r="BP1197" t="s">
        <v>437</v>
      </c>
      <c r="BQ1197">
        <v>0</v>
      </c>
      <c r="BR1197">
        <f>IF(BQ1197&lt;&gt;0, BQ1197, BO1197)</f>
        <v>0</v>
      </c>
      <c r="BS1197">
        <f>1-BR1197/BG1197</f>
        <v>0</v>
      </c>
      <c r="BT1197">
        <f>(BG1197-BF1197)/(BG1197-BR1197)</f>
        <v>0</v>
      </c>
      <c r="BU1197">
        <f>(BA1197-BG1197)/(BA1197-BR1197)</f>
        <v>0</v>
      </c>
      <c r="BV1197">
        <f>(BG1197-BF1197)/(BG1197-AZ1197)</f>
        <v>0</v>
      </c>
      <c r="BW1197">
        <f>(BA1197-BG1197)/(BA1197-AZ1197)</f>
        <v>0</v>
      </c>
      <c r="BX1197">
        <f>(BT1197*BR1197/BF1197)</f>
        <v>0</v>
      </c>
      <c r="BY1197">
        <f>(1-BX1197)</f>
        <v>0</v>
      </c>
      <c r="DH1197">
        <f>$B$11*EG1197+$C$11*EH1197+$F$11*ES1197*(1-EV1197)</f>
        <v>0</v>
      </c>
      <c r="DI1197">
        <f>DH1197*DJ1197</f>
        <v>0</v>
      </c>
      <c r="DJ1197">
        <f>($B$11*$D$9+$C$11*$D$9+$F$11*((FF1197+EX1197)/MAX(FF1197+EX1197+FG1197, 0.1)*$I$9+FG1197/MAX(FF1197+EX1197+FG1197, 0.1)*$J$9))/($B$11+$C$11+$F$11)</f>
        <v>0</v>
      </c>
      <c r="DK1197">
        <f>($B$11*$K$9+$C$11*$K$9+$F$11*((FF1197+EX1197)/MAX(FF1197+EX1197+FG1197, 0.1)*$P$9+FG1197/MAX(FF1197+EX1197+FG1197, 0.1)*$Q$9))/($B$11+$C$11+$F$11)</f>
        <v>0</v>
      </c>
      <c r="DL1197">
        <v>6</v>
      </c>
      <c r="DM1197">
        <v>0.5</v>
      </c>
      <c r="DN1197" t="s">
        <v>438</v>
      </c>
      <c r="DO1197">
        <v>2</v>
      </c>
      <c r="DP1197" t="b">
        <v>1</v>
      </c>
      <c r="DQ1197">
        <v>1761428645.84615</v>
      </c>
      <c r="DR1197">
        <v>420.257384615385</v>
      </c>
      <c r="DS1197">
        <v>440.874846153846</v>
      </c>
      <c r="DT1197">
        <v>43.8043461538462</v>
      </c>
      <c r="DU1197">
        <v>24.6991769230769</v>
      </c>
      <c r="DV1197">
        <v>419.159846153846</v>
      </c>
      <c r="DW1197">
        <v>43.8484538461538</v>
      </c>
      <c r="DX1197">
        <v>499.973153846154</v>
      </c>
      <c r="DY1197">
        <v>90.1864230769231</v>
      </c>
      <c r="DZ1197">
        <v>0.0403408076923077</v>
      </c>
      <c r="EA1197">
        <v>51.2060769230769</v>
      </c>
      <c r="EB1197">
        <v>48.1031384615385</v>
      </c>
      <c r="EC1197">
        <v>999.9</v>
      </c>
      <c r="ED1197">
        <v>0</v>
      </c>
      <c r="EE1197">
        <v>0</v>
      </c>
      <c r="EF1197">
        <v>9998.70384615385</v>
      </c>
      <c r="EG1197">
        <v>0</v>
      </c>
      <c r="EH1197">
        <v>1219.86692307692</v>
      </c>
      <c r="EI1197">
        <v>-20.6174153846154</v>
      </c>
      <c r="EJ1197">
        <v>439.509846153846</v>
      </c>
      <c r="EK1197">
        <v>452.039769230769</v>
      </c>
      <c r="EL1197">
        <v>19.1051615384615</v>
      </c>
      <c r="EM1197">
        <v>440.874846153846</v>
      </c>
      <c r="EN1197">
        <v>24.6991769230769</v>
      </c>
      <c r="EO1197">
        <v>3.95055846153846</v>
      </c>
      <c r="EP1197">
        <v>2.22753</v>
      </c>
      <c r="EQ1197">
        <v>28.6916</v>
      </c>
      <c r="ER1197">
        <v>19.1617</v>
      </c>
      <c r="ES1197">
        <v>1199.99461538462</v>
      </c>
      <c r="ET1197">
        <v>0.967009</v>
      </c>
      <c r="EU1197">
        <v>0.0329908</v>
      </c>
      <c r="EV1197">
        <v>0</v>
      </c>
      <c r="EW1197">
        <v>896.664538461539</v>
      </c>
      <c r="EX1197">
        <v>5.00059</v>
      </c>
      <c r="EY1197">
        <v>11984.1461538462</v>
      </c>
      <c r="EZ1197">
        <v>10358.7</v>
      </c>
      <c r="FA1197">
        <v>64.8797692307692</v>
      </c>
      <c r="FB1197">
        <v>66.1200769230769</v>
      </c>
      <c r="FC1197">
        <v>64.8701538461538</v>
      </c>
      <c r="FD1197">
        <v>65.9322307692308</v>
      </c>
      <c r="FE1197">
        <v>66.0143076923077</v>
      </c>
      <c r="FF1197">
        <v>1155.57384615385</v>
      </c>
      <c r="FG1197">
        <v>39.42</v>
      </c>
      <c r="FH1197">
        <v>0</v>
      </c>
      <c r="FI1197">
        <v>1761428614.9</v>
      </c>
      <c r="FJ1197">
        <v>0</v>
      </c>
      <c r="FK1197">
        <v>896.610076923077</v>
      </c>
      <c r="FL1197">
        <v>2.36574359635145</v>
      </c>
      <c r="FM1197">
        <v>51.4461538635564</v>
      </c>
      <c r="FN1197">
        <v>11984.8</v>
      </c>
      <c r="FO1197">
        <v>15</v>
      </c>
      <c r="FP1197">
        <v>0</v>
      </c>
      <c r="FQ1197" t="s">
        <v>439</v>
      </c>
      <c r="FR1197">
        <v>0</v>
      </c>
      <c r="FS1197">
        <v>0</v>
      </c>
      <c r="FT1197">
        <v>0</v>
      </c>
      <c r="FU1197">
        <v>0</v>
      </c>
      <c r="FV1197">
        <v>0</v>
      </c>
      <c r="FW1197">
        <v>0</v>
      </c>
      <c r="FX1197">
        <v>0</v>
      </c>
      <c r="FY1197">
        <v>0</v>
      </c>
      <c r="FZ1197">
        <v>0</v>
      </c>
      <c r="GA1197">
        <v>0</v>
      </c>
      <c r="GB1197">
        <v>0</v>
      </c>
      <c r="GC1197">
        <v>-18.063054</v>
      </c>
      <c r="GD1197">
        <v>-68.841950075188</v>
      </c>
      <c r="GE1197">
        <v>6.68531800088403</v>
      </c>
      <c r="GF1197">
        <v>0</v>
      </c>
      <c r="GG1197">
        <v>896.558529411765</v>
      </c>
      <c r="GH1197">
        <v>0.887028264895991</v>
      </c>
      <c r="GI1197">
        <v>0.204971767825554</v>
      </c>
      <c r="GJ1197">
        <v>-1</v>
      </c>
      <c r="GK1197">
        <v>19.102135</v>
      </c>
      <c r="GL1197">
        <v>0.0545639097744473</v>
      </c>
      <c r="GM1197">
        <v>0.00613475957149105</v>
      </c>
      <c r="GN1197">
        <v>1</v>
      </c>
      <c r="GO1197">
        <v>1</v>
      </c>
      <c r="GP1197">
        <v>2</v>
      </c>
      <c r="GQ1197" t="s">
        <v>446</v>
      </c>
      <c r="GR1197">
        <v>3.12593</v>
      </c>
      <c r="GS1197">
        <v>2.71855</v>
      </c>
      <c r="GT1197">
        <v>0.0861724</v>
      </c>
      <c r="GU1197">
        <v>0.0905761</v>
      </c>
      <c r="GV1197">
        <v>0.148565</v>
      </c>
      <c r="GW1197">
        <v>0.0990027</v>
      </c>
      <c r="GX1197">
        <v>32499.1</v>
      </c>
      <c r="GY1197">
        <v>34129.7</v>
      </c>
      <c r="GZ1197">
        <v>32324.9</v>
      </c>
      <c r="HA1197">
        <v>34129</v>
      </c>
      <c r="HB1197">
        <v>39501.8</v>
      </c>
      <c r="HC1197">
        <v>44377.8</v>
      </c>
      <c r="HD1197">
        <v>50869.1</v>
      </c>
      <c r="HE1197">
        <v>54780.8</v>
      </c>
      <c r="HF1197">
        <v>1.6393</v>
      </c>
      <c r="HG1197">
        <v>1.4957</v>
      </c>
      <c r="HH1197">
        <v>-0.164323</v>
      </c>
      <c r="HI1197">
        <v>0</v>
      </c>
      <c r="HJ1197">
        <v>50.6871</v>
      </c>
      <c r="HK1197">
        <v>999.9</v>
      </c>
      <c r="HL1197">
        <v>54.755</v>
      </c>
      <c r="HM1197">
        <v>30.172</v>
      </c>
      <c r="HN1197">
        <v>26.1234</v>
      </c>
      <c r="HO1197">
        <v>60.5673</v>
      </c>
      <c r="HP1197">
        <v>40.2564</v>
      </c>
      <c r="HQ1197">
        <v>1</v>
      </c>
      <c r="HR1197">
        <v>2.7701</v>
      </c>
      <c r="HS1197">
        <v>4.12227</v>
      </c>
      <c r="HT1197">
        <v>20.0639</v>
      </c>
      <c r="HU1197">
        <v>5.18509</v>
      </c>
      <c r="HV1197">
        <v>12.0159</v>
      </c>
      <c r="HW1197">
        <v>4.967</v>
      </c>
      <c r="HX1197">
        <v>3.29595</v>
      </c>
      <c r="HY1197">
        <v>9999</v>
      </c>
      <c r="HZ1197">
        <v>9999</v>
      </c>
      <c r="IA1197">
        <v>999.9</v>
      </c>
      <c r="IB1197">
        <v>9999</v>
      </c>
      <c r="IC1197">
        <v>1.86325</v>
      </c>
      <c r="ID1197">
        <v>1.86805</v>
      </c>
      <c r="IE1197">
        <v>1.86783</v>
      </c>
      <c r="IF1197">
        <v>1.86905</v>
      </c>
      <c r="IG1197">
        <v>1.86981</v>
      </c>
      <c r="IH1197">
        <v>1.86586</v>
      </c>
      <c r="II1197">
        <v>1.86694</v>
      </c>
      <c r="IJ1197">
        <v>1.86839</v>
      </c>
      <c r="IK1197">
        <v>5</v>
      </c>
      <c r="IL1197">
        <v>0</v>
      </c>
      <c r="IM1197">
        <v>0</v>
      </c>
      <c r="IN1197">
        <v>0</v>
      </c>
      <c r="IO1197" t="s">
        <v>441</v>
      </c>
      <c r="IP1197" t="s">
        <v>442</v>
      </c>
      <c r="IQ1197" t="s">
        <v>443</v>
      </c>
      <c r="IR1197" t="s">
        <v>443</v>
      </c>
      <c r="IS1197" t="s">
        <v>443</v>
      </c>
      <c r="IT1197" t="s">
        <v>443</v>
      </c>
      <c r="IU1197">
        <v>0</v>
      </c>
      <c r="IV1197">
        <v>100</v>
      </c>
      <c r="IW1197">
        <v>100</v>
      </c>
      <c r="IX1197">
        <v>1.098</v>
      </c>
      <c r="IY1197">
        <v>-0.0442</v>
      </c>
      <c r="IZ1197">
        <v>1.09748391826392</v>
      </c>
      <c r="JA1197">
        <v>0</v>
      </c>
      <c r="JB1197">
        <v>0</v>
      </c>
      <c r="JC1197">
        <v>0</v>
      </c>
      <c r="JD1197">
        <v>-0.0441141096964596</v>
      </c>
      <c r="JE1197">
        <v>0</v>
      </c>
      <c r="JF1197">
        <v>0</v>
      </c>
      <c r="JG1197">
        <v>0</v>
      </c>
      <c r="JH1197">
        <v>5</v>
      </c>
      <c r="JI1197">
        <v>2273</v>
      </c>
      <c r="JJ1197">
        <v>1</v>
      </c>
      <c r="JK1197">
        <v>24</v>
      </c>
      <c r="JL1197">
        <v>29357144.2</v>
      </c>
      <c r="JM1197">
        <v>29357144.2</v>
      </c>
      <c r="JN1197">
        <v>1.11938</v>
      </c>
      <c r="JO1197">
        <v>2.6355</v>
      </c>
      <c r="JP1197">
        <v>1.54785</v>
      </c>
      <c r="JQ1197">
        <v>2.31567</v>
      </c>
      <c r="JR1197">
        <v>1.64551</v>
      </c>
      <c r="JS1197">
        <v>2.38892</v>
      </c>
      <c r="JT1197">
        <v>34.0545</v>
      </c>
      <c r="JU1197">
        <v>24.1663</v>
      </c>
      <c r="JV1197">
        <v>18</v>
      </c>
      <c r="JW1197">
        <v>480.785</v>
      </c>
      <c r="JX1197">
        <v>376.989</v>
      </c>
      <c r="JY1197">
        <v>46.6515</v>
      </c>
      <c r="JZ1197">
        <v>57.5318</v>
      </c>
      <c r="KA1197">
        <v>30.0034</v>
      </c>
      <c r="KB1197">
        <v>56.7414</v>
      </c>
      <c r="KC1197">
        <v>56.5312</v>
      </c>
      <c r="KD1197">
        <v>22.6071</v>
      </c>
      <c r="KE1197">
        <v>0</v>
      </c>
      <c r="KF1197">
        <v>100</v>
      </c>
      <c r="KG1197">
        <v>46.5569</v>
      </c>
      <c r="KH1197">
        <v>488.035</v>
      </c>
      <c r="KI1197">
        <v>26.2864</v>
      </c>
      <c r="KJ1197">
        <v>92.1552</v>
      </c>
      <c r="KK1197">
        <v>88.6102</v>
      </c>
    </row>
    <row r="1198" spans="1:297">
      <c r="A1198">
        <v>1182</v>
      </c>
      <c r="B1198">
        <v>1761428659</v>
      </c>
      <c r="C1198">
        <v>20478</v>
      </c>
      <c r="D1198" t="s">
        <v>2818</v>
      </c>
      <c r="E1198" t="s">
        <v>2819</v>
      </c>
      <c r="F1198">
        <v>5</v>
      </c>
      <c r="G1198" t="s">
        <v>2761</v>
      </c>
      <c r="H1198" t="s">
        <v>436</v>
      </c>
      <c r="I1198">
        <v>1761428650.84615</v>
      </c>
      <c r="J1198">
        <f>(K1198)/1000</f>
        <v>0</v>
      </c>
      <c r="K1198">
        <f>IF(DP1198, AN1198, AH1198)</f>
        <v>0</v>
      </c>
      <c r="L1198">
        <f>IF(DP1198, AI1198, AG1198)</f>
        <v>0</v>
      </c>
      <c r="M1198">
        <f>DR1198 - IF(AU1198&gt;1, L1198*DL1198*100.0/(AW1198), 0)</f>
        <v>0</v>
      </c>
      <c r="N1198">
        <f>((T1198-J1198/2)*M1198-L1198)/(T1198+J1198/2)</f>
        <v>0</v>
      </c>
      <c r="O1198">
        <f>N1198*(DY1198+DZ1198)/1000.0</f>
        <v>0</v>
      </c>
      <c r="P1198">
        <f>(DR1198 - IF(AU1198&gt;1, L1198*DL1198*100.0/(AW1198), 0))*(DY1198+DZ1198)/1000.0</f>
        <v>0</v>
      </c>
      <c r="Q1198">
        <f>2.0/((1/S1198-1/R1198)+SIGN(S1198)*SQRT((1/S1198-1/R1198)*(1/S1198-1/R1198) + 4*DM1198/((DM1198+1)*(DM1198+1))*(2*1/S1198*1/R1198-1/R1198*1/R1198)))</f>
        <v>0</v>
      </c>
      <c r="R1198">
        <f>IF(LEFT(DN1198,1)&lt;&gt;"0",IF(LEFT(DN1198,1)="1",3.0,DO1198),$D$5+$E$5*(EF1198*DY1198/($K$5*1000))+$F$5*(EF1198*DY1198/($K$5*1000))*MAX(MIN(DL1198,$J$5),$I$5)*MAX(MIN(DL1198,$J$5),$I$5)+$G$5*MAX(MIN(DL1198,$J$5),$I$5)*(EF1198*DY1198/($K$5*1000))+$H$5*(EF1198*DY1198/($K$5*1000))*(EF1198*DY1198/($K$5*1000)))</f>
        <v>0</v>
      </c>
      <c r="S1198">
        <f>J1198*(1000-(1000*0.61365*exp(17.502*W1198/(240.97+W1198))/(DY1198+DZ1198)+DT1198)/2)/(1000*0.61365*exp(17.502*W1198/(240.97+W1198))/(DY1198+DZ1198)-DT1198)</f>
        <v>0</v>
      </c>
      <c r="T1198">
        <f>1/((DM1198+1)/(Q1198/1.6)+1/(R1198/1.37)) + DM1198/((DM1198+1)/(Q1198/1.6) + DM1198/(R1198/1.37))</f>
        <v>0</v>
      </c>
      <c r="U1198">
        <f>(DH1198*DK1198)</f>
        <v>0</v>
      </c>
      <c r="V1198">
        <f>(EA1198+(U1198+2*0.95*5.67E-8*(((EA1198+$B$7)+273)^4-(EA1198+273)^4)-44100*J1198)/(1.84*29.3*R1198+8*0.95*5.67E-8*(EA1198+273)^3))</f>
        <v>0</v>
      </c>
      <c r="W1198">
        <f>($C$7*EB1198+$D$7*EC1198+$E$7*V1198)</f>
        <v>0</v>
      </c>
      <c r="X1198">
        <f>0.61365*exp(17.502*W1198/(240.97+W1198))</f>
        <v>0</v>
      </c>
      <c r="Y1198">
        <f>(Z1198/AA1198*100)</f>
        <v>0</v>
      </c>
      <c r="Z1198">
        <f>DT1198*(DY1198+DZ1198)/1000</f>
        <v>0</v>
      </c>
      <c r="AA1198">
        <f>0.61365*exp(17.502*EA1198/(240.97+EA1198))</f>
        <v>0</v>
      </c>
      <c r="AB1198">
        <f>(X1198-DT1198*(DY1198+DZ1198)/1000)</f>
        <v>0</v>
      </c>
      <c r="AC1198">
        <f>(-J1198*44100)</f>
        <v>0</v>
      </c>
      <c r="AD1198">
        <f>2*29.3*R1198*0.92*(EA1198-W1198)</f>
        <v>0</v>
      </c>
      <c r="AE1198">
        <f>2*0.95*5.67E-8*(((EA1198+$B$7)+273)^4-(W1198+273)^4)</f>
        <v>0</v>
      </c>
      <c r="AF1198">
        <f>U1198+AE1198+AC1198+AD1198</f>
        <v>0</v>
      </c>
      <c r="AG1198">
        <f>DX1198*AU1198*(DS1198-DR1198*(1000-AU1198*DU1198)/(1000-AU1198*DT1198))/(100*DL1198)</f>
        <v>0</v>
      </c>
      <c r="AH1198">
        <f>1000*DX1198*AU1198*(DT1198-DU1198)/(100*DL1198*(1000-AU1198*DT1198))</f>
        <v>0</v>
      </c>
      <c r="AI1198">
        <f>(AJ1198 - AK1198 - DY1198*1E3/(8.314*(EA1198+273.15)) * AM1198/DX1198 * AL1198) * DX1198/(100*DL1198) * (1000 - DU1198)/1000</f>
        <v>0</v>
      </c>
      <c r="AJ1198">
        <v>482.380270419211</v>
      </c>
      <c r="AK1198">
        <v>469.207545454545</v>
      </c>
      <c r="AL1198">
        <v>2.92237090955021</v>
      </c>
      <c r="AM1198">
        <v>65.5308302883594</v>
      </c>
      <c r="AN1198">
        <f>(AP1198 - AO1198 + DY1198*1E3/(8.314*(EA1198+273.15)) * AR1198/DX1198 * AQ1198) * DX1198/(100*DL1198) * 1000/(1000 - AP1198)</f>
        <v>0</v>
      </c>
      <c r="AO1198">
        <v>24.7054947947625</v>
      </c>
      <c r="AP1198">
        <v>43.8134509090909</v>
      </c>
      <c r="AQ1198">
        <v>-0.000228082748838076</v>
      </c>
      <c r="AR1198">
        <v>110.947681736838</v>
      </c>
      <c r="AS1198">
        <v>11</v>
      </c>
      <c r="AT1198">
        <v>2</v>
      </c>
      <c r="AU1198">
        <f>IF(AS1198*$H$13&gt;=AW1198,1.0,(AW1198/(AW1198-AS1198*$H$13)))</f>
        <v>0</v>
      </c>
      <c r="AV1198">
        <f>(AU1198-1)*100</f>
        <v>0</v>
      </c>
      <c r="AW1198">
        <f>MAX(0,($B$13+$C$13*EF1198)/(1+$D$13*EF1198)*DY1198/(EA1198+273)*$E$13)</f>
        <v>0</v>
      </c>
      <c r="AX1198" t="s">
        <v>437</v>
      </c>
      <c r="AY1198" t="s">
        <v>437</v>
      </c>
      <c r="AZ1198">
        <v>0</v>
      </c>
      <c r="BA1198">
        <v>0</v>
      </c>
      <c r="BB1198">
        <f>1-AZ1198/BA1198</f>
        <v>0</v>
      </c>
      <c r="BC1198">
        <v>0</v>
      </c>
      <c r="BD1198" t="s">
        <v>437</v>
      </c>
      <c r="BE1198" t="s">
        <v>437</v>
      </c>
      <c r="BF1198">
        <v>0</v>
      </c>
      <c r="BG1198">
        <v>0</v>
      </c>
      <c r="BH1198">
        <f>1-BF1198/BG1198</f>
        <v>0</v>
      </c>
      <c r="BI1198">
        <v>0.5</v>
      </c>
      <c r="BJ1198">
        <f>DI1198</f>
        <v>0</v>
      </c>
      <c r="BK1198">
        <f>L1198</f>
        <v>0</v>
      </c>
      <c r="BL1198">
        <f>BH1198*BI1198*BJ1198</f>
        <v>0</v>
      </c>
      <c r="BM1198">
        <f>(BK1198-BC1198)/BJ1198</f>
        <v>0</v>
      </c>
      <c r="BN1198">
        <f>(BA1198-BG1198)/BG1198</f>
        <v>0</v>
      </c>
      <c r="BO1198">
        <f>AZ1198/(BB1198+AZ1198/BG1198)</f>
        <v>0</v>
      </c>
      <c r="BP1198" t="s">
        <v>437</v>
      </c>
      <c r="BQ1198">
        <v>0</v>
      </c>
      <c r="BR1198">
        <f>IF(BQ1198&lt;&gt;0, BQ1198, BO1198)</f>
        <v>0</v>
      </c>
      <c r="BS1198">
        <f>1-BR1198/BG1198</f>
        <v>0</v>
      </c>
      <c r="BT1198">
        <f>(BG1198-BF1198)/(BG1198-BR1198)</f>
        <v>0</v>
      </c>
      <c r="BU1198">
        <f>(BA1198-BG1198)/(BA1198-BR1198)</f>
        <v>0</v>
      </c>
      <c r="BV1198">
        <f>(BG1198-BF1198)/(BG1198-AZ1198)</f>
        <v>0</v>
      </c>
      <c r="BW1198">
        <f>(BA1198-BG1198)/(BA1198-AZ1198)</f>
        <v>0</v>
      </c>
      <c r="BX1198">
        <f>(BT1198*BR1198/BF1198)</f>
        <v>0</v>
      </c>
      <c r="BY1198">
        <f>(1-BX1198)</f>
        <v>0</v>
      </c>
      <c r="DH1198">
        <f>$B$11*EG1198+$C$11*EH1198+$F$11*ES1198*(1-EV1198)</f>
        <v>0</v>
      </c>
      <c r="DI1198">
        <f>DH1198*DJ1198</f>
        <v>0</v>
      </c>
      <c r="DJ1198">
        <f>($B$11*$D$9+$C$11*$D$9+$F$11*((FF1198+EX1198)/MAX(FF1198+EX1198+FG1198, 0.1)*$I$9+FG1198/MAX(FF1198+EX1198+FG1198, 0.1)*$J$9))/($B$11+$C$11+$F$11)</f>
        <v>0</v>
      </c>
      <c r="DK1198">
        <f>($B$11*$K$9+$C$11*$K$9+$F$11*((FF1198+EX1198)/MAX(FF1198+EX1198+FG1198, 0.1)*$P$9+FG1198/MAX(FF1198+EX1198+FG1198, 0.1)*$Q$9))/($B$11+$C$11+$F$11)</f>
        <v>0</v>
      </c>
      <c r="DL1198">
        <v>6</v>
      </c>
      <c r="DM1198">
        <v>0.5</v>
      </c>
      <c r="DN1198" t="s">
        <v>438</v>
      </c>
      <c r="DO1198">
        <v>2</v>
      </c>
      <c r="DP1198" t="b">
        <v>1</v>
      </c>
      <c r="DQ1198">
        <v>1761428650.84615</v>
      </c>
      <c r="DR1198">
        <v>430.259769230769</v>
      </c>
      <c r="DS1198">
        <v>455.378769230769</v>
      </c>
      <c r="DT1198">
        <v>43.8091153846154</v>
      </c>
      <c r="DU1198">
        <v>24.7018076923077</v>
      </c>
      <c r="DV1198">
        <v>429.162230769231</v>
      </c>
      <c r="DW1198">
        <v>43.8532307692308</v>
      </c>
      <c r="DX1198">
        <v>499.981076923077</v>
      </c>
      <c r="DY1198">
        <v>90.1844153846154</v>
      </c>
      <c r="DZ1198">
        <v>0.0404229230769231</v>
      </c>
      <c r="EA1198">
        <v>51.2019</v>
      </c>
      <c r="EB1198">
        <v>48.1045230769231</v>
      </c>
      <c r="EC1198">
        <v>999.9</v>
      </c>
      <c r="ED1198">
        <v>0</v>
      </c>
      <c r="EE1198">
        <v>0</v>
      </c>
      <c r="EF1198">
        <v>10001.3976923077</v>
      </c>
      <c r="EG1198">
        <v>0</v>
      </c>
      <c r="EH1198">
        <v>1219.76538461538</v>
      </c>
      <c r="EI1198">
        <v>-25.1190384615385</v>
      </c>
      <c r="EJ1198">
        <v>449.972615384615</v>
      </c>
      <c r="EK1198">
        <v>466.912461538462</v>
      </c>
      <c r="EL1198">
        <v>19.1073076923077</v>
      </c>
      <c r="EM1198">
        <v>455.378769230769</v>
      </c>
      <c r="EN1198">
        <v>24.7018076923077</v>
      </c>
      <c r="EO1198">
        <v>3.9509</v>
      </c>
      <c r="EP1198">
        <v>2.22771846153846</v>
      </c>
      <c r="EQ1198">
        <v>28.6931</v>
      </c>
      <c r="ER1198">
        <v>19.1630461538462</v>
      </c>
      <c r="ES1198">
        <v>1199.99230769231</v>
      </c>
      <c r="ET1198">
        <v>0.967009</v>
      </c>
      <c r="EU1198">
        <v>0.0329908</v>
      </c>
      <c r="EV1198">
        <v>0</v>
      </c>
      <c r="EW1198">
        <v>896.923769230769</v>
      </c>
      <c r="EX1198">
        <v>5.00059</v>
      </c>
      <c r="EY1198">
        <v>11989.7307692308</v>
      </c>
      <c r="EZ1198">
        <v>10358.6846153846</v>
      </c>
      <c r="FA1198">
        <v>64.8988461538462</v>
      </c>
      <c r="FB1198">
        <v>66.1488461538462</v>
      </c>
      <c r="FC1198">
        <v>64.8940769230769</v>
      </c>
      <c r="FD1198">
        <v>65.9563846153846</v>
      </c>
      <c r="FE1198">
        <v>66.0333846153846</v>
      </c>
      <c r="FF1198">
        <v>1155.57230769231</v>
      </c>
      <c r="FG1198">
        <v>39.42</v>
      </c>
      <c r="FH1198">
        <v>0</v>
      </c>
      <c r="FI1198">
        <v>1761428619.7</v>
      </c>
      <c r="FJ1198">
        <v>0</v>
      </c>
      <c r="FK1198">
        <v>896.891884615385</v>
      </c>
      <c r="FL1198">
        <v>5.25712822374265</v>
      </c>
      <c r="FM1198">
        <v>89.6786325410797</v>
      </c>
      <c r="FN1198">
        <v>11990.5269230769</v>
      </c>
      <c r="FO1198">
        <v>15</v>
      </c>
      <c r="FP1198">
        <v>0</v>
      </c>
      <c r="FQ1198" t="s">
        <v>439</v>
      </c>
      <c r="FR1198">
        <v>0</v>
      </c>
      <c r="FS1198">
        <v>0</v>
      </c>
      <c r="FT1198">
        <v>0</v>
      </c>
      <c r="FU1198">
        <v>0</v>
      </c>
      <c r="FV1198">
        <v>0</v>
      </c>
      <c r="FW1198">
        <v>0</v>
      </c>
      <c r="FX1198">
        <v>0</v>
      </c>
      <c r="FY1198">
        <v>0</v>
      </c>
      <c r="FZ1198">
        <v>0</v>
      </c>
      <c r="GA1198">
        <v>0</v>
      </c>
      <c r="GB1198">
        <v>0</v>
      </c>
      <c r="GC1198">
        <v>-22.2211904761905</v>
      </c>
      <c r="GD1198">
        <v>-57.1574337662338</v>
      </c>
      <c r="GE1198">
        <v>5.97646861161536</v>
      </c>
      <c r="GF1198">
        <v>0</v>
      </c>
      <c r="GG1198">
        <v>896.724794117647</v>
      </c>
      <c r="GH1198">
        <v>2.97398014434008</v>
      </c>
      <c r="GI1198">
        <v>0.359510515219835</v>
      </c>
      <c r="GJ1198">
        <v>-1</v>
      </c>
      <c r="GK1198">
        <v>19.1060333333333</v>
      </c>
      <c r="GL1198">
        <v>0.0335922077922343</v>
      </c>
      <c r="GM1198">
        <v>0.00435653131279545</v>
      </c>
      <c r="GN1198">
        <v>1</v>
      </c>
      <c r="GO1198">
        <v>1</v>
      </c>
      <c r="GP1198">
        <v>2</v>
      </c>
      <c r="GQ1198" t="s">
        <v>446</v>
      </c>
      <c r="GR1198">
        <v>3.1258</v>
      </c>
      <c r="GS1198">
        <v>2.71869</v>
      </c>
      <c r="GT1198">
        <v>0.0882987</v>
      </c>
      <c r="GU1198">
        <v>0.0928329</v>
      </c>
      <c r="GV1198">
        <v>0.148559</v>
      </c>
      <c r="GW1198">
        <v>0.0990039</v>
      </c>
      <c r="GX1198">
        <v>32421.8</v>
      </c>
      <c r="GY1198">
        <v>34042.8</v>
      </c>
      <c r="GZ1198">
        <v>32323.4</v>
      </c>
      <c r="HA1198">
        <v>34126.9</v>
      </c>
      <c r="HB1198">
        <v>39500.9</v>
      </c>
      <c r="HC1198">
        <v>44375.4</v>
      </c>
      <c r="HD1198">
        <v>50867.1</v>
      </c>
      <c r="HE1198">
        <v>54777.4</v>
      </c>
      <c r="HF1198">
        <v>1.6396</v>
      </c>
      <c r="HG1198">
        <v>1.49555</v>
      </c>
      <c r="HH1198">
        <v>-0.164777</v>
      </c>
      <c r="HI1198">
        <v>0</v>
      </c>
      <c r="HJ1198">
        <v>50.7018</v>
      </c>
      <c r="HK1198">
        <v>999.9</v>
      </c>
      <c r="HL1198">
        <v>54.755</v>
      </c>
      <c r="HM1198">
        <v>30.152</v>
      </c>
      <c r="HN1198">
        <v>26.096</v>
      </c>
      <c r="HO1198">
        <v>60.4573</v>
      </c>
      <c r="HP1198">
        <v>40.4728</v>
      </c>
      <c r="HQ1198">
        <v>1</v>
      </c>
      <c r="HR1198">
        <v>2.77348</v>
      </c>
      <c r="HS1198">
        <v>4.19462</v>
      </c>
      <c r="HT1198">
        <v>20.0623</v>
      </c>
      <c r="HU1198">
        <v>5.18479</v>
      </c>
      <c r="HV1198">
        <v>12.0159</v>
      </c>
      <c r="HW1198">
        <v>4.96655</v>
      </c>
      <c r="HX1198">
        <v>3.29588</v>
      </c>
      <c r="HY1198">
        <v>9999</v>
      </c>
      <c r="HZ1198">
        <v>9999</v>
      </c>
      <c r="IA1198">
        <v>999.9</v>
      </c>
      <c r="IB1198">
        <v>9999</v>
      </c>
      <c r="IC1198">
        <v>1.86325</v>
      </c>
      <c r="ID1198">
        <v>1.86803</v>
      </c>
      <c r="IE1198">
        <v>1.86783</v>
      </c>
      <c r="IF1198">
        <v>1.86904</v>
      </c>
      <c r="IG1198">
        <v>1.86981</v>
      </c>
      <c r="IH1198">
        <v>1.86585</v>
      </c>
      <c r="II1198">
        <v>1.86694</v>
      </c>
      <c r="IJ1198">
        <v>1.86841</v>
      </c>
      <c r="IK1198">
        <v>5</v>
      </c>
      <c r="IL1198">
        <v>0</v>
      </c>
      <c r="IM1198">
        <v>0</v>
      </c>
      <c r="IN1198">
        <v>0</v>
      </c>
      <c r="IO1198" t="s">
        <v>441</v>
      </c>
      <c r="IP1198" t="s">
        <v>442</v>
      </c>
      <c r="IQ1198" t="s">
        <v>443</v>
      </c>
      <c r="IR1198" t="s">
        <v>443</v>
      </c>
      <c r="IS1198" t="s">
        <v>443</v>
      </c>
      <c r="IT1198" t="s">
        <v>443</v>
      </c>
      <c r="IU1198">
        <v>0</v>
      </c>
      <c r="IV1198">
        <v>100</v>
      </c>
      <c r="IW1198">
        <v>100</v>
      </c>
      <c r="IX1198">
        <v>1.098</v>
      </c>
      <c r="IY1198">
        <v>-0.0441</v>
      </c>
      <c r="IZ1198">
        <v>1.09748391826392</v>
      </c>
      <c r="JA1198">
        <v>0</v>
      </c>
      <c r="JB1198">
        <v>0</v>
      </c>
      <c r="JC1198">
        <v>0</v>
      </c>
      <c r="JD1198">
        <v>-0.0441141096964596</v>
      </c>
      <c r="JE1198">
        <v>0</v>
      </c>
      <c r="JF1198">
        <v>0</v>
      </c>
      <c r="JG1198">
        <v>0</v>
      </c>
      <c r="JH1198">
        <v>5</v>
      </c>
      <c r="JI1198">
        <v>2273</v>
      </c>
      <c r="JJ1198">
        <v>1</v>
      </c>
      <c r="JK1198">
        <v>24</v>
      </c>
      <c r="JL1198">
        <v>29357144.3</v>
      </c>
      <c r="JM1198">
        <v>29357144.3</v>
      </c>
      <c r="JN1198">
        <v>1.15356</v>
      </c>
      <c r="JO1198">
        <v>2.64282</v>
      </c>
      <c r="JP1198">
        <v>1.54785</v>
      </c>
      <c r="JQ1198">
        <v>2.31567</v>
      </c>
      <c r="JR1198">
        <v>1.64673</v>
      </c>
      <c r="JS1198">
        <v>2.31323</v>
      </c>
      <c r="JT1198">
        <v>34.0545</v>
      </c>
      <c r="JU1198">
        <v>24.1575</v>
      </c>
      <c r="JV1198">
        <v>18</v>
      </c>
      <c r="JW1198">
        <v>481.075</v>
      </c>
      <c r="JX1198">
        <v>376.965</v>
      </c>
      <c r="JY1198">
        <v>46.5422</v>
      </c>
      <c r="JZ1198">
        <v>57.5512</v>
      </c>
      <c r="KA1198">
        <v>30.0034</v>
      </c>
      <c r="KB1198">
        <v>56.7542</v>
      </c>
      <c r="KC1198">
        <v>56.5481</v>
      </c>
      <c r="KD1198">
        <v>23.3009</v>
      </c>
      <c r="KE1198">
        <v>0</v>
      </c>
      <c r="KF1198">
        <v>100</v>
      </c>
      <c r="KG1198">
        <v>46.4612</v>
      </c>
      <c r="KH1198">
        <v>508.478</v>
      </c>
      <c r="KI1198">
        <v>26.2864</v>
      </c>
      <c r="KJ1198">
        <v>92.1513</v>
      </c>
      <c r="KK1198">
        <v>88.6049</v>
      </c>
    </row>
    <row r="1199" spans="1:297">
      <c r="A1199">
        <v>1183</v>
      </c>
      <c r="B1199">
        <v>1761428664</v>
      </c>
      <c r="C1199">
        <v>20483</v>
      </c>
      <c r="D1199" t="s">
        <v>2820</v>
      </c>
      <c r="E1199" t="s">
        <v>2821</v>
      </c>
      <c r="F1199">
        <v>5</v>
      </c>
      <c r="G1199" t="s">
        <v>2761</v>
      </c>
      <c r="H1199" t="s">
        <v>436</v>
      </c>
      <c r="I1199">
        <v>1761428655.84615</v>
      </c>
      <c r="J1199">
        <f>(K1199)/1000</f>
        <v>0</v>
      </c>
      <c r="K1199">
        <f>IF(DP1199, AN1199, AH1199)</f>
        <v>0</v>
      </c>
      <c r="L1199">
        <f>IF(DP1199, AI1199, AG1199)</f>
        <v>0</v>
      </c>
      <c r="M1199">
        <f>DR1199 - IF(AU1199&gt;1, L1199*DL1199*100.0/(AW1199), 0)</f>
        <v>0</v>
      </c>
      <c r="N1199">
        <f>((T1199-J1199/2)*M1199-L1199)/(T1199+J1199/2)</f>
        <v>0</v>
      </c>
      <c r="O1199">
        <f>N1199*(DY1199+DZ1199)/1000.0</f>
        <v>0</v>
      </c>
      <c r="P1199">
        <f>(DR1199 - IF(AU1199&gt;1, L1199*DL1199*100.0/(AW1199), 0))*(DY1199+DZ1199)/1000.0</f>
        <v>0</v>
      </c>
      <c r="Q1199">
        <f>2.0/((1/S1199-1/R1199)+SIGN(S1199)*SQRT((1/S1199-1/R1199)*(1/S1199-1/R1199) + 4*DM1199/((DM1199+1)*(DM1199+1))*(2*1/S1199*1/R1199-1/R1199*1/R1199)))</f>
        <v>0</v>
      </c>
      <c r="R1199">
        <f>IF(LEFT(DN1199,1)&lt;&gt;"0",IF(LEFT(DN1199,1)="1",3.0,DO1199),$D$5+$E$5*(EF1199*DY1199/($K$5*1000))+$F$5*(EF1199*DY1199/($K$5*1000))*MAX(MIN(DL1199,$J$5),$I$5)*MAX(MIN(DL1199,$J$5),$I$5)+$G$5*MAX(MIN(DL1199,$J$5),$I$5)*(EF1199*DY1199/($K$5*1000))+$H$5*(EF1199*DY1199/($K$5*1000))*(EF1199*DY1199/($K$5*1000)))</f>
        <v>0</v>
      </c>
      <c r="S1199">
        <f>J1199*(1000-(1000*0.61365*exp(17.502*W1199/(240.97+W1199))/(DY1199+DZ1199)+DT1199)/2)/(1000*0.61365*exp(17.502*W1199/(240.97+W1199))/(DY1199+DZ1199)-DT1199)</f>
        <v>0</v>
      </c>
      <c r="T1199">
        <f>1/((DM1199+1)/(Q1199/1.6)+1/(R1199/1.37)) + DM1199/((DM1199+1)/(Q1199/1.6) + DM1199/(R1199/1.37))</f>
        <v>0</v>
      </c>
      <c r="U1199">
        <f>(DH1199*DK1199)</f>
        <v>0</v>
      </c>
      <c r="V1199">
        <f>(EA1199+(U1199+2*0.95*5.67E-8*(((EA1199+$B$7)+273)^4-(EA1199+273)^4)-44100*J1199)/(1.84*29.3*R1199+8*0.95*5.67E-8*(EA1199+273)^3))</f>
        <v>0</v>
      </c>
      <c r="W1199">
        <f>($C$7*EB1199+$D$7*EC1199+$E$7*V1199)</f>
        <v>0</v>
      </c>
      <c r="X1199">
        <f>0.61365*exp(17.502*W1199/(240.97+W1199))</f>
        <v>0</v>
      </c>
      <c r="Y1199">
        <f>(Z1199/AA1199*100)</f>
        <v>0</v>
      </c>
      <c r="Z1199">
        <f>DT1199*(DY1199+DZ1199)/1000</f>
        <v>0</v>
      </c>
      <c r="AA1199">
        <f>0.61365*exp(17.502*EA1199/(240.97+EA1199))</f>
        <v>0</v>
      </c>
      <c r="AB1199">
        <f>(X1199-DT1199*(DY1199+DZ1199)/1000)</f>
        <v>0</v>
      </c>
      <c r="AC1199">
        <f>(-J1199*44100)</f>
        <v>0</v>
      </c>
      <c r="AD1199">
        <f>2*29.3*R1199*0.92*(EA1199-W1199)</f>
        <v>0</v>
      </c>
      <c r="AE1199">
        <f>2*0.95*5.67E-8*(((EA1199+$B$7)+273)^4-(W1199+273)^4)</f>
        <v>0</v>
      </c>
      <c r="AF1199">
        <f>U1199+AE1199+AC1199+AD1199</f>
        <v>0</v>
      </c>
      <c r="AG1199">
        <f>DX1199*AU1199*(DS1199-DR1199*(1000-AU1199*DU1199)/(1000-AU1199*DT1199))/(100*DL1199)</f>
        <v>0</v>
      </c>
      <c r="AH1199">
        <f>1000*DX1199*AU1199*(DT1199-DU1199)/(100*DL1199*(1000-AU1199*DT1199))</f>
        <v>0</v>
      </c>
      <c r="AI1199">
        <f>(AJ1199 - AK1199 - DY1199*1E3/(8.314*(EA1199+273.15)) * AM1199/DX1199 * AL1199) * DX1199/(100*DL1199) * (1000 - DU1199)/1000</f>
        <v>0</v>
      </c>
      <c r="AJ1199">
        <v>498.987957651585</v>
      </c>
      <c r="AK1199">
        <v>484.564466666667</v>
      </c>
      <c r="AL1199">
        <v>3.10727709292221</v>
      </c>
      <c r="AM1199">
        <v>65.5308302883594</v>
      </c>
      <c r="AN1199">
        <f>(AP1199 - AO1199 + DY1199*1E3/(8.314*(EA1199+273.15)) * AR1199/DX1199 * AQ1199) * DX1199/(100*DL1199) * 1000/(1000 - AP1199)</f>
        <v>0</v>
      </c>
      <c r="AO1199">
        <v>24.706081933106</v>
      </c>
      <c r="AP1199">
        <v>43.8128836363636</v>
      </c>
      <c r="AQ1199">
        <v>-2.82609762388935e-05</v>
      </c>
      <c r="AR1199">
        <v>110.947681736838</v>
      </c>
      <c r="AS1199">
        <v>12</v>
      </c>
      <c r="AT1199">
        <v>2</v>
      </c>
      <c r="AU1199">
        <f>IF(AS1199*$H$13&gt;=AW1199,1.0,(AW1199/(AW1199-AS1199*$H$13)))</f>
        <v>0</v>
      </c>
      <c r="AV1199">
        <f>(AU1199-1)*100</f>
        <v>0</v>
      </c>
      <c r="AW1199">
        <f>MAX(0,($B$13+$C$13*EF1199)/(1+$D$13*EF1199)*DY1199/(EA1199+273)*$E$13)</f>
        <v>0</v>
      </c>
      <c r="AX1199" t="s">
        <v>437</v>
      </c>
      <c r="AY1199" t="s">
        <v>437</v>
      </c>
      <c r="AZ1199">
        <v>0</v>
      </c>
      <c r="BA1199">
        <v>0</v>
      </c>
      <c r="BB1199">
        <f>1-AZ1199/BA1199</f>
        <v>0</v>
      </c>
      <c r="BC1199">
        <v>0</v>
      </c>
      <c r="BD1199" t="s">
        <v>437</v>
      </c>
      <c r="BE1199" t="s">
        <v>437</v>
      </c>
      <c r="BF1199">
        <v>0</v>
      </c>
      <c r="BG1199">
        <v>0</v>
      </c>
      <c r="BH1199">
        <f>1-BF1199/BG1199</f>
        <v>0</v>
      </c>
      <c r="BI1199">
        <v>0.5</v>
      </c>
      <c r="BJ1199">
        <f>DI1199</f>
        <v>0</v>
      </c>
      <c r="BK1199">
        <f>L1199</f>
        <v>0</v>
      </c>
      <c r="BL1199">
        <f>BH1199*BI1199*BJ1199</f>
        <v>0</v>
      </c>
      <c r="BM1199">
        <f>(BK1199-BC1199)/BJ1199</f>
        <v>0</v>
      </c>
      <c r="BN1199">
        <f>(BA1199-BG1199)/BG1199</f>
        <v>0</v>
      </c>
      <c r="BO1199">
        <f>AZ1199/(BB1199+AZ1199/BG1199)</f>
        <v>0</v>
      </c>
      <c r="BP1199" t="s">
        <v>437</v>
      </c>
      <c r="BQ1199">
        <v>0</v>
      </c>
      <c r="BR1199">
        <f>IF(BQ1199&lt;&gt;0, BQ1199, BO1199)</f>
        <v>0</v>
      </c>
      <c r="BS1199">
        <f>1-BR1199/BG1199</f>
        <v>0</v>
      </c>
      <c r="BT1199">
        <f>(BG1199-BF1199)/(BG1199-BR1199)</f>
        <v>0</v>
      </c>
      <c r="BU1199">
        <f>(BA1199-BG1199)/(BA1199-BR1199)</f>
        <v>0</v>
      </c>
      <c r="BV1199">
        <f>(BG1199-BF1199)/(BG1199-AZ1199)</f>
        <v>0</v>
      </c>
      <c r="BW1199">
        <f>(BA1199-BG1199)/(BA1199-AZ1199)</f>
        <v>0</v>
      </c>
      <c r="BX1199">
        <f>(BT1199*BR1199/BF1199)</f>
        <v>0</v>
      </c>
      <c r="BY1199">
        <f>(1-BX1199)</f>
        <v>0</v>
      </c>
      <c r="DH1199">
        <f>$B$11*EG1199+$C$11*EH1199+$F$11*ES1199*(1-EV1199)</f>
        <v>0</v>
      </c>
      <c r="DI1199">
        <f>DH1199*DJ1199</f>
        <v>0</v>
      </c>
      <c r="DJ1199">
        <f>($B$11*$D$9+$C$11*$D$9+$F$11*((FF1199+EX1199)/MAX(FF1199+EX1199+FG1199, 0.1)*$I$9+FG1199/MAX(FF1199+EX1199+FG1199, 0.1)*$J$9))/($B$11+$C$11+$F$11)</f>
        <v>0</v>
      </c>
      <c r="DK1199">
        <f>($B$11*$K$9+$C$11*$K$9+$F$11*((FF1199+EX1199)/MAX(FF1199+EX1199+FG1199, 0.1)*$P$9+FG1199/MAX(FF1199+EX1199+FG1199, 0.1)*$Q$9))/($B$11+$C$11+$F$11)</f>
        <v>0</v>
      </c>
      <c r="DL1199">
        <v>6</v>
      </c>
      <c r="DM1199">
        <v>0.5</v>
      </c>
      <c r="DN1199" t="s">
        <v>438</v>
      </c>
      <c r="DO1199">
        <v>2</v>
      </c>
      <c r="DP1199" t="b">
        <v>1</v>
      </c>
      <c r="DQ1199">
        <v>1761428655.84615</v>
      </c>
      <c r="DR1199">
        <v>442.95</v>
      </c>
      <c r="DS1199">
        <v>471.400923076923</v>
      </c>
      <c r="DT1199">
        <v>43.8130230769231</v>
      </c>
      <c r="DU1199">
        <v>24.7041230769231</v>
      </c>
      <c r="DV1199">
        <v>441.852384615385</v>
      </c>
      <c r="DW1199">
        <v>43.8571384615385</v>
      </c>
      <c r="DX1199">
        <v>499.997384615385</v>
      </c>
      <c r="DY1199">
        <v>90.1828846153846</v>
      </c>
      <c r="DZ1199">
        <v>0.0404271692307692</v>
      </c>
      <c r="EA1199">
        <v>51.1963923076923</v>
      </c>
      <c r="EB1199">
        <v>48.0987076923077</v>
      </c>
      <c r="EC1199">
        <v>999.9</v>
      </c>
      <c r="ED1199">
        <v>0</v>
      </c>
      <c r="EE1199">
        <v>0</v>
      </c>
      <c r="EF1199">
        <v>10008.6138461538</v>
      </c>
      <c r="EG1199">
        <v>0</v>
      </c>
      <c r="EH1199">
        <v>1219.65461538462</v>
      </c>
      <c r="EI1199">
        <v>-28.4510384615385</v>
      </c>
      <c r="EJ1199">
        <v>463.246076923077</v>
      </c>
      <c r="EK1199">
        <v>483.341615384615</v>
      </c>
      <c r="EL1199">
        <v>19.1089</v>
      </c>
      <c r="EM1199">
        <v>471.400923076923</v>
      </c>
      <c r="EN1199">
        <v>24.7041230769231</v>
      </c>
      <c r="EO1199">
        <v>3.95118615384615</v>
      </c>
      <c r="EP1199">
        <v>2.22789</v>
      </c>
      <c r="EQ1199">
        <v>28.6943461538462</v>
      </c>
      <c r="ER1199">
        <v>19.1642846153846</v>
      </c>
      <c r="ES1199">
        <v>1199.99</v>
      </c>
      <c r="ET1199">
        <v>0.967009</v>
      </c>
      <c r="EU1199">
        <v>0.0329908</v>
      </c>
      <c r="EV1199">
        <v>0</v>
      </c>
      <c r="EW1199">
        <v>897.369153846154</v>
      </c>
      <c r="EX1199">
        <v>5.00059</v>
      </c>
      <c r="EY1199">
        <v>11998.1076923077</v>
      </c>
      <c r="EZ1199">
        <v>10358.6692307692</v>
      </c>
      <c r="FA1199">
        <v>64.9179230769231</v>
      </c>
      <c r="FB1199">
        <v>66.1679230769231</v>
      </c>
      <c r="FC1199">
        <v>64.9131538461538</v>
      </c>
      <c r="FD1199">
        <v>65.9757692307692</v>
      </c>
      <c r="FE1199">
        <v>66.0524615384615</v>
      </c>
      <c r="FF1199">
        <v>1155.57</v>
      </c>
      <c r="FG1199">
        <v>39.42</v>
      </c>
      <c r="FH1199">
        <v>0</v>
      </c>
      <c r="FI1199">
        <v>1761428624.5</v>
      </c>
      <c r="FJ1199">
        <v>0</v>
      </c>
      <c r="FK1199">
        <v>897.392653846154</v>
      </c>
      <c r="FL1199">
        <v>7.29904273786245</v>
      </c>
      <c r="FM1199">
        <v>122.44444426937</v>
      </c>
      <c r="FN1199">
        <v>11998.8346153846</v>
      </c>
      <c r="FO1199">
        <v>15</v>
      </c>
      <c r="FP1199">
        <v>0</v>
      </c>
      <c r="FQ1199" t="s">
        <v>439</v>
      </c>
      <c r="FR1199">
        <v>0</v>
      </c>
      <c r="FS1199">
        <v>0</v>
      </c>
      <c r="FT1199">
        <v>0</v>
      </c>
      <c r="FU1199">
        <v>0</v>
      </c>
      <c r="FV1199">
        <v>0</v>
      </c>
      <c r="FW1199">
        <v>0</v>
      </c>
      <c r="FX1199">
        <v>0</v>
      </c>
      <c r="FY1199">
        <v>0</v>
      </c>
      <c r="FZ1199">
        <v>0</v>
      </c>
      <c r="GA1199">
        <v>0</v>
      </c>
      <c r="GB1199">
        <v>0</v>
      </c>
      <c r="GC1199">
        <v>-26.704285</v>
      </c>
      <c r="GD1199">
        <v>-36.5345909774436</v>
      </c>
      <c r="GE1199">
        <v>3.70366871173368</v>
      </c>
      <c r="GF1199">
        <v>0</v>
      </c>
      <c r="GG1199">
        <v>897.126941176471</v>
      </c>
      <c r="GH1199">
        <v>5.87074102387757</v>
      </c>
      <c r="GI1199">
        <v>0.618778537841072</v>
      </c>
      <c r="GJ1199">
        <v>-1</v>
      </c>
      <c r="GK1199">
        <v>19.10732</v>
      </c>
      <c r="GL1199">
        <v>0.020806015037572</v>
      </c>
      <c r="GM1199">
        <v>0.00386866902177011</v>
      </c>
      <c r="GN1199">
        <v>1</v>
      </c>
      <c r="GO1199">
        <v>1</v>
      </c>
      <c r="GP1199">
        <v>2</v>
      </c>
      <c r="GQ1199" t="s">
        <v>446</v>
      </c>
      <c r="GR1199">
        <v>3.1258</v>
      </c>
      <c r="GS1199">
        <v>2.71834</v>
      </c>
      <c r="GT1199">
        <v>0.0905636</v>
      </c>
      <c r="GU1199">
        <v>0.0954803</v>
      </c>
      <c r="GV1199">
        <v>0.14856</v>
      </c>
      <c r="GW1199">
        <v>0.099003</v>
      </c>
      <c r="GX1199">
        <v>32339.5</v>
      </c>
      <c r="GY1199">
        <v>33941.2</v>
      </c>
      <c r="GZ1199">
        <v>32321.7</v>
      </c>
      <c r="HA1199">
        <v>34124.9</v>
      </c>
      <c r="HB1199">
        <v>39499.4</v>
      </c>
      <c r="HC1199">
        <v>44373.2</v>
      </c>
      <c r="HD1199">
        <v>50864.7</v>
      </c>
      <c r="HE1199">
        <v>54774.3</v>
      </c>
      <c r="HF1199">
        <v>1.63888</v>
      </c>
      <c r="HG1199">
        <v>1.49513</v>
      </c>
      <c r="HH1199">
        <v>-0.167198</v>
      </c>
      <c r="HI1199">
        <v>0</v>
      </c>
      <c r="HJ1199">
        <v>50.7179</v>
      </c>
      <c r="HK1199">
        <v>999.9</v>
      </c>
      <c r="HL1199">
        <v>54.755</v>
      </c>
      <c r="HM1199">
        <v>30.172</v>
      </c>
      <c r="HN1199">
        <v>26.1228</v>
      </c>
      <c r="HO1199">
        <v>60.3473</v>
      </c>
      <c r="HP1199">
        <v>40.3085</v>
      </c>
      <c r="HQ1199">
        <v>1</v>
      </c>
      <c r="HR1199">
        <v>2.77652</v>
      </c>
      <c r="HS1199">
        <v>4.24881</v>
      </c>
      <c r="HT1199">
        <v>20.0611</v>
      </c>
      <c r="HU1199">
        <v>5.18524</v>
      </c>
      <c r="HV1199">
        <v>12.0159</v>
      </c>
      <c r="HW1199">
        <v>4.96675</v>
      </c>
      <c r="HX1199">
        <v>3.296</v>
      </c>
      <c r="HY1199">
        <v>9999</v>
      </c>
      <c r="HZ1199">
        <v>9999</v>
      </c>
      <c r="IA1199">
        <v>999.9</v>
      </c>
      <c r="IB1199">
        <v>9999</v>
      </c>
      <c r="IC1199">
        <v>1.86325</v>
      </c>
      <c r="ID1199">
        <v>1.86802</v>
      </c>
      <c r="IE1199">
        <v>1.86783</v>
      </c>
      <c r="IF1199">
        <v>1.86905</v>
      </c>
      <c r="IG1199">
        <v>1.86981</v>
      </c>
      <c r="IH1199">
        <v>1.86586</v>
      </c>
      <c r="II1199">
        <v>1.86693</v>
      </c>
      <c r="IJ1199">
        <v>1.86841</v>
      </c>
      <c r="IK1199">
        <v>5</v>
      </c>
      <c r="IL1199">
        <v>0</v>
      </c>
      <c r="IM1199">
        <v>0</v>
      </c>
      <c r="IN1199">
        <v>0</v>
      </c>
      <c r="IO1199" t="s">
        <v>441</v>
      </c>
      <c r="IP1199" t="s">
        <v>442</v>
      </c>
      <c r="IQ1199" t="s">
        <v>443</v>
      </c>
      <c r="IR1199" t="s">
        <v>443</v>
      </c>
      <c r="IS1199" t="s">
        <v>443</v>
      </c>
      <c r="IT1199" t="s">
        <v>443</v>
      </c>
      <c r="IU1199">
        <v>0</v>
      </c>
      <c r="IV1199">
        <v>100</v>
      </c>
      <c r="IW1199">
        <v>100</v>
      </c>
      <c r="IX1199">
        <v>1.097</v>
      </c>
      <c r="IY1199">
        <v>-0.0442</v>
      </c>
      <c r="IZ1199">
        <v>1.09748391826392</v>
      </c>
      <c r="JA1199">
        <v>0</v>
      </c>
      <c r="JB1199">
        <v>0</v>
      </c>
      <c r="JC1199">
        <v>0</v>
      </c>
      <c r="JD1199">
        <v>-0.0441141096964596</v>
      </c>
      <c r="JE1199">
        <v>0</v>
      </c>
      <c r="JF1199">
        <v>0</v>
      </c>
      <c r="JG1199">
        <v>0</v>
      </c>
      <c r="JH1199">
        <v>5</v>
      </c>
      <c r="JI1199">
        <v>2273</v>
      </c>
      <c r="JJ1199">
        <v>1</v>
      </c>
      <c r="JK1199">
        <v>24</v>
      </c>
      <c r="JL1199">
        <v>29357144.4</v>
      </c>
      <c r="JM1199">
        <v>29357144.4</v>
      </c>
      <c r="JN1199">
        <v>1.18652</v>
      </c>
      <c r="JO1199">
        <v>2.6416</v>
      </c>
      <c r="JP1199">
        <v>1.54785</v>
      </c>
      <c r="JQ1199">
        <v>2.31567</v>
      </c>
      <c r="JR1199">
        <v>1.64673</v>
      </c>
      <c r="JS1199">
        <v>2.229</v>
      </c>
      <c r="JT1199">
        <v>34.0545</v>
      </c>
      <c r="JU1199">
        <v>24.1575</v>
      </c>
      <c r="JV1199">
        <v>18</v>
      </c>
      <c r="JW1199">
        <v>480.626</v>
      </c>
      <c r="JX1199">
        <v>376.766</v>
      </c>
      <c r="JY1199">
        <v>46.4324</v>
      </c>
      <c r="JZ1199">
        <v>57.5722</v>
      </c>
      <c r="KA1199">
        <v>30.003</v>
      </c>
      <c r="KB1199">
        <v>56.7706</v>
      </c>
      <c r="KC1199">
        <v>56.5638</v>
      </c>
      <c r="KD1199">
        <v>23.9097</v>
      </c>
      <c r="KE1199">
        <v>0</v>
      </c>
      <c r="KF1199">
        <v>100</v>
      </c>
      <c r="KG1199">
        <v>46.3647</v>
      </c>
      <c r="KH1199">
        <v>522.145</v>
      </c>
      <c r="KI1199">
        <v>26.2864</v>
      </c>
      <c r="KJ1199">
        <v>92.1467</v>
      </c>
      <c r="KK1199">
        <v>88.5997</v>
      </c>
    </row>
    <row r="1200" spans="1:297">
      <c r="A1200">
        <v>1184</v>
      </c>
      <c r="B1200">
        <v>1761428669</v>
      </c>
      <c r="C1200">
        <v>20488</v>
      </c>
      <c r="D1200" t="s">
        <v>2822</v>
      </c>
      <c r="E1200" t="s">
        <v>2823</v>
      </c>
      <c r="F1200">
        <v>5</v>
      </c>
      <c r="G1200" t="s">
        <v>2761</v>
      </c>
      <c r="H1200" t="s">
        <v>436</v>
      </c>
      <c r="I1200">
        <v>1761428660.84615</v>
      </c>
      <c r="J1200">
        <f>(K1200)/1000</f>
        <v>0</v>
      </c>
      <c r="K1200">
        <f>IF(DP1200, AN1200, AH1200)</f>
        <v>0</v>
      </c>
      <c r="L1200">
        <f>IF(DP1200, AI1200, AG1200)</f>
        <v>0</v>
      </c>
      <c r="M1200">
        <f>DR1200 - IF(AU1200&gt;1, L1200*DL1200*100.0/(AW1200), 0)</f>
        <v>0</v>
      </c>
      <c r="N1200">
        <f>((T1200-J1200/2)*M1200-L1200)/(T1200+J1200/2)</f>
        <v>0</v>
      </c>
      <c r="O1200">
        <f>N1200*(DY1200+DZ1200)/1000.0</f>
        <v>0</v>
      </c>
      <c r="P1200">
        <f>(DR1200 - IF(AU1200&gt;1, L1200*DL1200*100.0/(AW1200), 0))*(DY1200+DZ1200)/1000.0</f>
        <v>0</v>
      </c>
      <c r="Q1200">
        <f>2.0/((1/S1200-1/R1200)+SIGN(S1200)*SQRT((1/S1200-1/R1200)*(1/S1200-1/R1200) + 4*DM1200/((DM1200+1)*(DM1200+1))*(2*1/S1200*1/R1200-1/R1200*1/R1200)))</f>
        <v>0</v>
      </c>
      <c r="R1200">
        <f>IF(LEFT(DN1200,1)&lt;&gt;"0",IF(LEFT(DN1200,1)="1",3.0,DO1200),$D$5+$E$5*(EF1200*DY1200/($K$5*1000))+$F$5*(EF1200*DY1200/($K$5*1000))*MAX(MIN(DL1200,$J$5),$I$5)*MAX(MIN(DL1200,$J$5),$I$5)+$G$5*MAX(MIN(DL1200,$J$5),$I$5)*(EF1200*DY1200/($K$5*1000))+$H$5*(EF1200*DY1200/($K$5*1000))*(EF1200*DY1200/($K$5*1000)))</f>
        <v>0</v>
      </c>
      <c r="S1200">
        <f>J1200*(1000-(1000*0.61365*exp(17.502*W1200/(240.97+W1200))/(DY1200+DZ1200)+DT1200)/2)/(1000*0.61365*exp(17.502*W1200/(240.97+W1200))/(DY1200+DZ1200)-DT1200)</f>
        <v>0</v>
      </c>
      <c r="T1200">
        <f>1/((DM1200+1)/(Q1200/1.6)+1/(R1200/1.37)) + DM1200/((DM1200+1)/(Q1200/1.6) + DM1200/(R1200/1.37))</f>
        <v>0</v>
      </c>
      <c r="U1200">
        <f>(DH1200*DK1200)</f>
        <v>0</v>
      </c>
      <c r="V1200">
        <f>(EA1200+(U1200+2*0.95*5.67E-8*(((EA1200+$B$7)+273)^4-(EA1200+273)^4)-44100*J1200)/(1.84*29.3*R1200+8*0.95*5.67E-8*(EA1200+273)^3))</f>
        <v>0</v>
      </c>
      <c r="W1200">
        <f>($C$7*EB1200+$D$7*EC1200+$E$7*V1200)</f>
        <v>0</v>
      </c>
      <c r="X1200">
        <f>0.61365*exp(17.502*W1200/(240.97+W1200))</f>
        <v>0</v>
      </c>
      <c r="Y1200">
        <f>(Z1200/AA1200*100)</f>
        <v>0</v>
      </c>
      <c r="Z1200">
        <f>DT1200*(DY1200+DZ1200)/1000</f>
        <v>0</v>
      </c>
      <c r="AA1200">
        <f>0.61365*exp(17.502*EA1200/(240.97+EA1200))</f>
        <v>0</v>
      </c>
      <c r="AB1200">
        <f>(X1200-DT1200*(DY1200+DZ1200)/1000)</f>
        <v>0</v>
      </c>
      <c r="AC1200">
        <f>(-J1200*44100)</f>
        <v>0</v>
      </c>
      <c r="AD1200">
        <f>2*29.3*R1200*0.92*(EA1200-W1200)</f>
        <v>0</v>
      </c>
      <c r="AE1200">
        <f>2*0.95*5.67E-8*(((EA1200+$B$7)+273)^4-(W1200+273)^4)</f>
        <v>0</v>
      </c>
      <c r="AF1200">
        <f>U1200+AE1200+AC1200+AD1200</f>
        <v>0</v>
      </c>
      <c r="AG1200">
        <f>DX1200*AU1200*(DS1200-DR1200*(1000-AU1200*DU1200)/(1000-AU1200*DT1200))/(100*DL1200)</f>
        <v>0</v>
      </c>
      <c r="AH1200">
        <f>1000*DX1200*AU1200*(DT1200-DU1200)/(100*DL1200*(1000-AU1200*DT1200))</f>
        <v>0</v>
      </c>
      <c r="AI1200">
        <f>(AJ1200 - AK1200 - DY1200*1E3/(8.314*(EA1200+273.15)) * AM1200/DX1200 * AL1200) * DX1200/(100*DL1200) * (1000 - DU1200)/1000</f>
        <v>0</v>
      </c>
      <c r="AJ1200">
        <v>517.378898811389</v>
      </c>
      <c r="AK1200">
        <v>501.727878787879</v>
      </c>
      <c r="AL1200">
        <v>3.43970849482139</v>
      </c>
      <c r="AM1200">
        <v>65.5308302883594</v>
      </c>
      <c r="AN1200">
        <f>(AP1200 - AO1200 + DY1200*1E3/(8.314*(EA1200+273.15)) * AR1200/DX1200 * AQ1200) * DX1200/(100*DL1200) * 1000/(1000 - AP1200)</f>
        <v>0</v>
      </c>
      <c r="AO1200">
        <v>24.7079212873092</v>
      </c>
      <c r="AP1200">
        <v>43.8076478787879</v>
      </c>
      <c r="AQ1200">
        <v>-0.00029747637459034</v>
      </c>
      <c r="AR1200">
        <v>110.947681736838</v>
      </c>
      <c r="AS1200">
        <v>12</v>
      </c>
      <c r="AT1200">
        <v>2</v>
      </c>
      <c r="AU1200">
        <f>IF(AS1200*$H$13&gt;=AW1200,1.0,(AW1200/(AW1200-AS1200*$H$13)))</f>
        <v>0</v>
      </c>
      <c r="AV1200">
        <f>(AU1200-1)*100</f>
        <v>0</v>
      </c>
      <c r="AW1200">
        <f>MAX(0,($B$13+$C$13*EF1200)/(1+$D$13*EF1200)*DY1200/(EA1200+273)*$E$13)</f>
        <v>0</v>
      </c>
      <c r="AX1200" t="s">
        <v>437</v>
      </c>
      <c r="AY1200" t="s">
        <v>437</v>
      </c>
      <c r="AZ1200">
        <v>0</v>
      </c>
      <c r="BA1200">
        <v>0</v>
      </c>
      <c r="BB1200">
        <f>1-AZ1200/BA1200</f>
        <v>0</v>
      </c>
      <c r="BC1200">
        <v>0</v>
      </c>
      <c r="BD1200" t="s">
        <v>437</v>
      </c>
      <c r="BE1200" t="s">
        <v>437</v>
      </c>
      <c r="BF1200">
        <v>0</v>
      </c>
      <c r="BG1200">
        <v>0</v>
      </c>
      <c r="BH1200">
        <f>1-BF1200/BG1200</f>
        <v>0</v>
      </c>
      <c r="BI1200">
        <v>0.5</v>
      </c>
      <c r="BJ1200">
        <f>DI1200</f>
        <v>0</v>
      </c>
      <c r="BK1200">
        <f>L1200</f>
        <v>0</v>
      </c>
      <c r="BL1200">
        <f>BH1200*BI1200*BJ1200</f>
        <v>0</v>
      </c>
      <c r="BM1200">
        <f>(BK1200-BC1200)/BJ1200</f>
        <v>0</v>
      </c>
      <c r="BN1200">
        <f>(BA1200-BG1200)/BG1200</f>
        <v>0</v>
      </c>
      <c r="BO1200">
        <f>AZ1200/(BB1200+AZ1200/BG1200)</f>
        <v>0</v>
      </c>
      <c r="BP1200" t="s">
        <v>437</v>
      </c>
      <c r="BQ1200">
        <v>0</v>
      </c>
      <c r="BR1200">
        <f>IF(BQ1200&lt;&gt;0, BQ1200, BO1200)</f>
        <v>0</v>
      </c>
      <c r="BS1200">
        <f>1-BR1200/BG1200</f>
        <v>0</v>
      </c>
      <c r="BT1200">
        <f>(BG1200-BF1200)/(BG1200-BR1200)</f>
        <v>0</v>
      </c>
      <c r="BU1200">
        <f>(BA1200-BG1200)/(BA1200-BR1200)</f>
        <v>0</v>
      </c>
      <c r="BV1200">
        <f>(BG1200-BF1200)/(BG1200-AZ1200)</f>
        <v>0</v>
      </c>
      <c r="BW1200">
        <f>(BA1200-BG1200)/(BA1200-AZ1200)</f>
        <v>0</v>
      </c>
      <c r="BX1200">
        <f>(BT1200*BR1200/BF1200)</f>
        <v>0</v>
      </c>
      <c r="BY1200">
        <f>(1-BX1200)</f>
        <v>0</v>
      </c>
      <c r="DH1200">
        <f>$B$11*EG1200+$C$11*EH1200+$F$11*ES1200*(1-EV1200)</f>
        <v>0</v>
      </c>
      <c r="DI1200">
        <f>DH1200*DJ1200</f>
        <v>0</v>
      </c>
      <c r="DJ1200">
        <f>($B$11*$D$9+$C$11*$D$9+$F$11*((FF1200+EX1200)/MAX(FF1200+EX1200+FG1200, 0.1)*$I$9+FG1200/MAX(FF1200+EX1200+FG1200, 0.1)*$J$9))/($B$11+$C$11+$F$11)</f>
        <v>0</v>
      </c>
      <c r="DK1200">
        <f>($B$11*$K$9+$C$11*$K$9+$F$11*((FF1200+EX1200)/MAX(FF1200+EX1200+FG1200, 0.1)*$P$9+FG1200/MAX(FF1200+EX1200+FG1200, 0.1)*$Q$9))/($B$11+$C$11+$F$11)</f>
        <v>0</v>
      </c>
      <c r="DL1200">
        <v>6</v>
      </c>
      <c r="DM1200">
        <v>0.5</v>
      </c>
      <c r="DN1200" t="s">
        <v>438</v>
      </c>
      <c r="DO1200">
        <v>2</v>
      </c>
      <c r="DP1200" t="b">
        <v>1</v>
      </c>
      <c r="DQ1200">
        <v>1761428660.84615</v>
      </c>
      <c r="DR1200">
        <v>457.465384615385</v>
      </c>
      <c r="DS1200">
        <v>487.825846153846</v>
      </c>
      <c r="DT1200">
        <v>43.8135461538462</v>
      </c>
      <c r="DU1200">
        <v>24.7062153846154</v>
      </c>
      <c r="DV1200">
        <v>456.367692307692</v>
      </c>
      <c r="DW1200">
        <v>43.8576692307692</v>
      </c>
      <c r="DX1200">
        <v>499.997538461539</v>
      </c>
      <c r="DY1200">
        <v>90.1835230769231</v>
      </c>
      <c r="DZ1200">
        <v>0.0404228923076923</v>
      </c>
      <c r="EA1200">
        <v>51.1917384615385</v>
      </c>
      <c r="EB1200">
        <v>48.0909538461538</v>
      </c>
      <c r="EC1200">
        <v>999.9</v>
      </c>
      <c r="ED1200">
        <v>0</v>
      </c>
      <c r="EE1200">
        <v>0</v>
      </c>
      <c r="EF1200">
        <v>10008.2784615385</v>
      </c>
      <c r="EG1200">
        <v>0</v>
      </c>
      <c r="EH1200">
        <v>1219.56384615385</v>
      </c>
      <c r="EI1200">
        <v>-30.3606076923077</v>
      </c>
      <c r="EJ1200">
        <v>478.426692307692</v>
      </c>
      <c r="EK1200">
        <v>500.183538461539</v>
      </c>
      <c r="EL1200">
        <v>19.1073230769231</v>
      </c>
      <c r="EM1200">
        <v>487.825846153846</v>
      </c>
      <c r="EN1200">
        <v>24.7062153846154</v>
      </c>
      <c r="EO1200">
        <v>3.95126076923077</v>
      </c>
      <c r="EP1200">
        <v>2.22809538461538</v>
      </c>
      <c r="EQ1200">
        <v>28.6946769230769</v>
      </c>
      <c r="ER1200">
        <v>19.1657692307692</v>
      </c>
      <c r="ES1200">
        <v>1199.99230769231</v>
      </c>
      <c r="ET1200">
        <v>0.967009</v>
      </c>
      <c r="EU1200">
        <v>0.0329908</v>
      </c>
      <c r="EV1200">
        <v>0</v>
      </c>
      <c r="EW1200">
        <v>898.069153846154</v>
      </c>
      <c r="EX1200">
        <v>5.00059</v>
      </c>
      <c r="EY1200">
        <v>12008.7076923077</v>
      </c>
      <c r="EZ1200">
        <v>10358.6846153846</v>
      </c>
      <c r="FA1200">
        <v>64.937</v>
      </c>
      <c r="FB1200">
        <v>66.1918461538462</v>
      </c>
      <c r="FC1200">
        <v>64.9322307692308</v>
      </c>
      <c r="FD1200">
        <v>65.9951538461538</v>
      </c>
      <c r="FE1200">
        <v>66.0716923076923</v>
      </c>
      <c r="FF1200">
        <v>1155.57230769231</v>
      </c>
      <c r="FG1200">
        <v>39.42</v>
      </c>
      <c r="FH1200">
        <v>0</v>
      </c>
      <c r="FI1200">
        <v>1761428629.9</v>
      </c>
      <c r="FJ1200">
        <v>0</v>
      </c>
      <c r="FK1200">
        <v>898.19804</v>
      </c>
      <c r="FL1200">
        <v>9.79746154866259</v>
      </c>
      <c r="FM1200">
        <v>143.084615141684</v>
      </c>
      <c r="FN1200">
        <v>12011.36</v>
      </c>
      <c r="FO1200">
        <v>15</v>
      </c>
      <c r="FP1200">
        <v>0</v>
      </c>
      <c r="FQ1200" t="s">
        <v>439</v>
      </c>
      <c r="FR1200">
        <v>0</v>
      </c>
      <c r="FS1200">
        <v>0</v>
      </c>
      <c r="FT1200">
        <v>0</v>
      </c>
      <c r="FU1200">
        <v>0</v>
      </c>
      <c r="FV1200">
        <v>0</v>
      </c>
      <c r="FW1200">
        <v>0</v>
      </c>
      <c r="FX1200">
        <v>0</v>
      </c>
      <c r="FY1200">
        <v>0</v>
      </c>
      <c r="FZ1200">
        <v>0</v>
      </c>
      <c r="GA1200">
        <v>0</v>
      </c>
      <c r="GB1200">
        <v>0</v>
      </c>
      <c r="GC1200">
        <v>-29.2765047619048</v>
      </c>
      <c r="GD1200">
        <v>-24.1385376623377</v>
      </c>
      <c r="GE1200">
        <v>2.50778421101676</v>
      </c>
      <c r="GF1200">
        <v>0</v>
      </c>
      <c r="GG1200">
        <v>897.671176470588</v>
      </c>
      <c r="GH1200">
        <v>8.12748664546505</v>
      </c>
      <c r="GI1200">
        <v>0.829366536105157</v>
      </c>
      <c r="GJ1200">
        <v>-1</v>
      </c>
      <c r="GK1200">
        <v>19.1078571428571</v>
      </c>
      <c r="GL1200">
        <v>-0.0150857142856754</v>
      </c>
      <c r="GM1200">
        <v>0.00364411742905418</v>
      </c>
      <c r="GN1200">
        <v>1</v>
      </c>
      <c r="GO1200">
        <v>1</v>
      </c>
      <c r="GP1200">
        <v>2</v>
      </c>
      <c r="GQ1200" t="s">
        <v>446</v>
      </c>
      <c r="GR1200">
        <v>3.12578</v>
      </c>
      <c r="GS1200">
        <v>2.71845</v>
      </c>
      <c r="GT1200">
        <v>0.0929652</v>
      </c>
      <c r="GU1200">
        <v>0.0977873</v>
      </c>
      <c r="GV1200">
        <v>0.148543</v>
      </c>
      <c r="GW1200">
        <v>0.099007</v>
      </c>
      <c r="GX1200">
        <v>32252.2</v>
      </c>
      <c r="GY1200">
        <v>33852</v>
      </c>
      <c r="GZ1200">
        <v>32320</v>
      </c>
      <c r="HA1200">
        <v>34122.4</v>
      </c>
      <c r="HB1200">
        <v>39498.8</v>
      </c>
      <c r="HC1200">
        <v>44370.3</v>
      </c>
      <c r="HD1200">
        <v>50862.3</v>
      </c>
      <c r="HE1200">
        <v>54770.6</v>
      </c>
      <c r="HF1200">
        <v>1.63875</v>
      </c>
      <c r="HG1200">
        <v>1.495</v>
      </c>
      <c r="HH1200">
        <v>-0.167608</v>
      </c>
      <c r="HI1200">
        <v>0</v>
      </c>
      <c r="HJ1200">
        <v>50.732</v>
      </c>
      <c r="HK1200">
        <v>999.9</v>
      </c>
      <c r="HL1200">
        <v>54.755</v>
      </c>
      <c r="HM1200">
        <v>30.172</v>
      </c>
      <c r="HN1200">
        <v>26.1238</v>
      </c>
      <c r="HO1200">
        <v>59.9673</v>
      </c>
      <c r="HP1200">
        <v>40.3806</v>
      </c>
      <c r="HQ1200">
        <v>1</v>
      </c>
      <c r="HR1200">
        <v>2.77932</v>
      </c>
      <c r="HS1200">
        <v>4.26928</v>
      </c>
      <c r="HT1200">
        <v>20.0608</v>
      </c>
      <c r="HU1200">
        <v>5.18539</v>
      </c>
      <c r="HV1200">
        <v>12.0159</v>
      </c>
      <c r="HW1200">
        <v>4.96675</v>
      </c>
      <c r="HX1200">
        <v>3.29598</v>
      </c>
      <c r="HY1200">
        <v>9999</v>
      </c>
      <c r="HZ1200">
        <v>9999</v>
      </c>
      <c r="IA1200">
        <v>999.9</v>
      </c>
      <c r="IB1200">
        <v>9999</v>
      </c>
      <c r="IC1200">
        <v>1.86325</v>
      </c>
      <c r="ID1200">
        <v>1.86801</v>
      </c>
      <c r="IE1200">
        <v>1.86783</v>
      </c>
      <c r="IF1200">
        <v>1.86905</v>
      </c>
      <c r="IG1200">
        <v>1.86981</v>
      </c>
      <c r="IH1200">
        <v>1.86584</v>
      </c>
      <c r="II1200">
        <v>1.86694</v>
      </c>
      <c r="IJ1200">
        <v>1.86838</v>
      </c>
      <c r="IK1200">
        <v>5</v>
      </c>
      <c r="IL1200">
        <v>0</v>
      </c>
      <c r="IM1200">
        <v>0</v>
      </c>
      <c r="IN1200">
        <v>0</v>
      </c>
      <c r="IO1200" t="s">
        <v>441</v>
      </c>
      <c r="IP1200" t="s">
        <v>442</v>
      </c>
      <c r="IQ1200" t="s">
        <v>443</v>
      </c>
      <c r="IR1200" t="s">
        <v>443</v>
      </c>
      <c r="IS1200" t="s">
        <v>443</v>
      </c>
      <c r="IT1200" t="s">
        <v>443</v>
      </c>
      <c r="IU1200">
        <v>0</v>
      </c>
      <c r="IV1200">
        <v>100</v>
      </c>
      <c r="IW1200">
        <v>100</v>
      </c>
      <c r="IX1200">
        <v>1.098</v>
      </c>
      <c r="IY1200">
        <v>-0.0442</v>
      </c>
      <c r="IZ1200">
        <v>1.09748391826392</v>
      </c>
      <c r="JA1200">
        <v>0</v>
      </c>
      <c r="JB1200">
        <v>0</v>
      </c>
      <c r="JC1200">
        <v>0</v>
      </c>
      <c r="JD1200">
        <v>-0.0441141096964596</v>
      </c>
      <c r="JE1200">
        <v>0</v>
      </c>
      <c r="JF1200">
        <v>0</v>
      </c>
      <c r="JG1200">
        <v>0</v>
      </c>
      <c r="JH1200">
        <v>5</v>
      </c>
      <c r="JI1200">
        <v>2273</v>
      </c>
      <c r="JJ1200">
        <v>1</v>
      </c>
      <c r="JK1200">
        <v>24</v>
      </c>
      <c r="JL1200">
        <v>29357144.5</v>
      </c>
      <c r="JM1200">
        <v>29357144.5</v>
      </c>
      <c r="JN1200">
        <v>1.21704</v>
      </c>
      <c r="JO1200">
        <v>2.63062</v>
      </c>
      <c r="JP1200">
        <v>1.54785</v>
      </c>
      <c r="JQ1200">
        <v>2.31567</v>
      </c>
      <c r="JR1200">
        <v>1.64673</v>
      </c>
      <c r="JS1200">
        <v>2.35474</v>
      </c>
      <c r="JT1200">
        <v>34.0545</v>
      </c>
      <c r="JU1200">
        <v>24.1663</v>
      </c>
      <c r="JV1200">
        <v>18</v>
      </c>
      <c r="JW1200">
        <v>480.624</v>
      </c>
      <c r="JX1200">
        <v>376.75</v>
      </c>
      <c r="JY1200">
        <v>46.3384</v>
      </c>
      <c r="JZ1200">
        <v>57.5917</v>
      </c>
      <c r="KA1200">
        <v>30.0029</v>
      </c>
      <c r="KB1200">
        <v>56.7873</v>
      </c>
      <c r="KC1200">
        <v>56.5792</v>
      </c>
      <c r="KD1200">
        <v>24.5161</v>
      </c>
      <c r="KE1200">
        <v>0</v>
      </c>
      <c r="KF1200">
        <v>100</v>
      </c>
      <c r="KG1200">
        <v>46.2825</v>
      </c>
      <c r="KH1200">
        <v>542.596</v>
      </c>
      <c r="KI1200">
        <v>26.2864</v>
      </c>
      <c r="KJ1200">
        <v>92.1422</v>
      </c>
      <c r="KK1200">
        <v>88.5936</v>
      </c>
    </row>
    <row r="1201" spans="1:297">
      <c r="A1201">
        <v>1185</v>
      </c>
      <c r="B1201">
        <v>1761428674</v>
      </c>
      <c r="C1201">
        <v>20493</v>
      </c>
      <c r="D1201" t="s">
        <v>2824</v>
      </c>
      <c r="E1201" t="s">
        <v>2825</v>
      </c>
      <c r="F1201">
        <v>5</v>
      </c>
      <c r="G1201" t="s">
        <v>2761</v>
      </c>
      <c r="H1201" t="s">
        <v>436</v>
      </c>
      <c r="I1201">
        <v>1761428665.84615</v>
      </c>
      <c r="J1201">
        <f>(K1201)/1000</f>
        <v>0</v>
      </c>
      <c r="K1201">
        <f>IF(DP1201, AN1201, AH1201)</f>
        <v>0</v>
      </c>
      <c r="L1201">
        <f>IF(DP1201, AI1201, AG1201)</f>
        <v>0</v>
      </c>
      <c r="M1201">
        <f>DR1201 - IF(AU1201&gt;1, L1201*DL1201*100.0/(AW1201), 0)</f>
        <v>0</v>
      </c>
      <c r="N1201">
        <f>((T1201-J1201/2)*M1201-L1201)/(T1201+J1201/2)</f>
        <v>0</v>
      </c>
      <c r="O1201">
        <f>N1201*(DY1201+DZ1201)/1000.0</f>
        <v>0</v>
      </c>
      <c r="P1201">
        <f>(DR1201 - IF(AU1201&gt;1, L1201*DL1201*100.0/(AW1201), 0))*(DY1201+DZ1201)/1000.0</f>
        <v>0</v>
      </c>
      <c r="Q1201">
        <f>2.0/((1/S1201-1/R1201)+SIGN(S1201)*SQRT((1/S1201-1/R1201)*(1/S1201-1/R1201) + 4*DM1201/((DM1201+1)*(DM1201+1))*(2*1/S1201*1/R1201-1/R1201*1/R1201)))</f>
        <v>0</v>
      </c>
      <c r="R1201">
        <f>IF(LEFT(DN1201,1)&lt;&gt;"0",IF(LEFT(DN1201,1)="1",3.0,DO1201),$D$5+$E$5*(EF1201*DY1201/($K$5*1000))+$F$5*(EF1201*DY1201/($K$5*1000))*MAX(MIN(DL1201,$J$5),$I$5)*MAX(MIN(DL1201,$J$5),$I$5)+$G$5*MAX(MIN(DL1201,$J$5),$I$5)*(EF1201*DY1201/($K$5*1000))+$H$5*(EF1201*DY1201/($K$5*1000))*(EF1201*DY1201/($K$5*1000)))</f>
        <v>0</v>
      </c>
      <c r="S1201">
        <f>J1201*(1000-(1000*0.61365*exp(17.502*W1201/(240.97+W1201))/(DY1201+DZ1201)+DT1201)/2)/(1000*0.61365*exp(17.502*W1201/(240.97+W1201))/(DY1201+DZ1201)-DT1201)</f>
        <v>0</v>
      </c>
      <c r="T1201">
        <f>1/((DM1201+1)/(Q1201/1.6)+1/(R1201/1.37)) + DM1201/((DM1201+1)/(Q1201/1.6) + DM1201/(R1201/1.37))</f>
        <v>0</v>
      </c>
      <c r="U1201">
        <f>(DH1201*DK1201)</f>
        <v>0</v>
      </c>
      <c r="V1201">
        <f>(EA1201+(U1201+2*0.95*5.67E-8*(((EA1201+$B$7)+273)^4-(EA1201+273)^4)-44100*J1201)/(1.84*29.3*R1201+8*0.95*5.67E-8*(EA1201+273)^3))</f>
        <v>0</v>
      </c>
      <c r="W1201">
        <f>($C$7*EB1201+$D$7*EC1201+$E$7*V1201)</f>
        <v>0</v>
      </c>
      <c r="X1201">
        <f>0.61365*exp(17.502*W1201/(240.97+W1201))</f>
        <v>0</v>
      </c>
      <c r="Y1201">
        <f>(Z1201/AA1201*100)</f>
        <v>0</v>
      </c>
      <c r="Z1201">
        <f>DT1201*(DY1201+DZ1201)/1000</f>
        <v>0</v>
      </c>
      <c r="AA1201">
        <f>0.61365*exp(17.502*EA1201/(240.97+EA1201))</f>
        <v>0</v>
      </c>
      <c r="AB1201">
        <f>(X1201-DT1201*(DY1201+DZ1201)/1000)</f>
        <v>0</v>
      </c>
      <c r="AC1201">
        <f>(-J1201*44100)</f>
        <v>0</v>
      </c>
      <c r="AD1201">
        <f>2*29.3*R1201*0.92*(EA1201-W1201)</f>
        <v>0</v>
      </c>
      <c r="AE1201">
        <f>2*0.95*5.67E-8*(((EA1201+$B$7)+273)^4-(W1201+273)^4)</f>
        <v>0</v>
      </c>
      <c r="AF1201">
        <f>U1201+AE1201+AC1201+AD1201</f>
        <v>0</v>
      </c>
      <c r="AG1201">
        <f>DX1201*AU1201*(DS1201-DR1201*(1000-AU1201*DU1201)/(1000-AU1201*DT1201))/(100*DL1201)</f>
        <v>0</v>
      </c>
      <c r="AH1201">
        <f>1000*DX1201*AU1201*(DT1201-DU1201)/(100*DL1201*(1000-AU1201*DT1201))</f>
        <v>0</v>
      </c>
      <c r="AI1201">
        <f>(AJ1201 - AK1201 - DY1201*1E3/(8.314*(EA1201+273.15)) * AM1201/DX1201 * AL1201) * DX1201/(100*DL1201) * (1000 - DU1201)/1000</f>
        <v>0</v>
      </c>
      <c r="AJ1201">
        <v>533.358466169106</v>
      </c>
      <c r="AK1201">
        <v>517.948454545455</v>
      </c>
      <c r="AL1201">
        <v>3.23144007328022</v>
      </c>
      <c r="AM1201">
        <v>65.5308302883594</v>
      </c>
      <c r="AN1201">
        <f>(AP1201 - AO1201 + DY1201*1E3/(8.314*(EA1201+273.15)) * AR1201/DX1201 * AQ1201) * DX1201/(100*DL1201) * 1000/(1000 - AP1201)</f>
        <v>0</v>
      </c>
      <c r="AO1201">
        <v>24.7089108103302</v>
      </c>
      <c r="AP1201">
        <v>43.8051593939394</v>
      </c>
      <c r="AQ1201">
        <v>-0.000118221257618148</v>
      </c>
      <c r="AR1201">
        <v>110.947681736838</v>
      </c>
      <c r="AS1201">
        <v>12</v>
      </c>
      <c r="AT1201">
        <v>2</v>
      </c>
      <c r="AU1201">
        <f>IF(AS1201*$H$13&gt;=AW1201,1.0,(AW1201/(AW1201-AS1201*$H$13)))</f>
        <v>0</v>
      </c>
      <c r="AV1201">
        <f>(AU1201-1)*100</f>
        <v>0</v>
      </c>
      <c r="AW1201">
        <f>MAX(0,($B$13+$C$13*EF1201)/(1+$D$13*EF1201)*DY1201/(EA1201+273)*$E$13)</f>
        <v>0</v>
      </c>
      <c r="AX1201" t="s">
        <v>437</v>
      </c>
      <c r="AY1201" t="s">
        <v>437</v>
      </c>
      <c r="AZ1201">
        <v>0</v>
      </c>
      <c r="BA1201">
        <v>0</v>
      </c>
      <c r="BB1201">
        <f>1-AZ1201/BA1201</f>
        <v>0</v>
      </c>
      <c r="BC1201">
        <v>0</v>
      </c>
      <c r="BD1201" t="s">
        <v>437</v>
      </c>
      <c r="BE1201" t="s">
        <v>437</v>
      </c>
      <c r="BF1201">
        <v>0</v>
      </c>
      <c r="BG1201">
        <v>0</v>
      </c>
      <c r="BH1201">
        <f>1-BF1201/BG1201</f>
        <v>0</v>
      </c>
      <c r="BI1201">
        <v>0.5</v>
      </c>
      <c r="BJ1201">
        <f>DI1201</f>
        <v>0</v>
      </c>
      <c r="BK1201">
        <f>L1201</f>
        <v>0</v>
      </c>
      <c r="BL1201">
        <f>BH1201*BI1201*BJ1201</f>
        <v>0</v>
      </c>
      <c r="BM1201">
        <f>(BK1201-BC1201)/BJ1201</f>
        <v>0</v>
      </c>
      <c r="BN1201">
        <f>(BA1201-BG1201)/BG1201</f>
        <v>0</v>
      </c>
      <c r="BO1201">
        <f>AZ1201/(BB1201+AZ1201/BG1201)</f>
        <v>0</v>
      </c>
      <c r="BP1201" t="s">
        <v>437</v>
      </c>
      <c r="BQ1201">
        <v>0</v>
      </c>
      <c r="BR1201">
        <f>IF(BQ1201&lt;&gt;0, BQ1201, BO1201)</f>
        <v>0</v>
      </c>
      <c r="BS1201">
        <f>1-BR1201/BG1201</f>
        <v>0</v>
      </c>
      <c r="BT1201">
        <f>(BG1201-BF1201)/(BG1201-BR1201)</f>
        <v>0</v>
      </c>
      <c r="BU1201">
        <f>(BA1201-BG1201)/(BA1201-BR1201)</f>
        <v>0</v>
      </c>
      <c r="BV1201">
        <f>(BG1201-BF1201)/(BG1201-AZ1201)</f>
        <v>0</v>
      </c>
      <c r="BW1201">
        <f>(BA1201-BG1201)/(BA1201-AZ1201)</f>
        <v>0</v>
      </c>
      <c r="BX1201">
        <f>(BT1201*BR1201/BF1201)</f>
        <v>0</v>
      </c>
      <c r="BY1201">
        <f>(1-BX1201)</f>
        <v>0</v>
      </c>
      <c r="DH1201">
        <f>$B$11*EG1201+$C$11*EH1201+$F$11*ES1201*(1-EV1201)</f>
        <v>0</v>
      </c>
      <c r="DI1201">
        <f>DH1201*DJ1201</f>
        <v>0</v>
      </c>
      <c r="DJ1201">
        <f>($B$11*$D$9+$C$11*$D$9+$F$11*((FF1201+EX1201)/MAX(FF1201+EX1201+FG1201, 0.1)*$I$9+FG1201/MAX(FF1201+EX1201+FG1201, 0.1)*$J$9))/($B$11+$C$11+$F$11)</f>
        <v>0</v>
      </c>
      <c r="DK1201">
        <f>($B$11*$K$9+$C$11*$K$9+$F$11*((FF1201+EX1201)/MAX(FF1201+EX1201+FG1201, 0.1)*$P$9+FG1201/MAX(FF1201+EX1201+FG1201, 0.1)*$Q$9))/($B$11+$C$11+$F$11)</f>
        <v>0</v>
      </c>
      <c r="DL1201">
        <v>6</v>
      </c>
      <c r="DM1201">
        <v>0.5</v>
      </c>
      <c r="DN1201" t="s">
        <v>438</v>
      </c>
      <c r="DO1201">
        <v>2</v>
      </c>
      <c r="DP1201" t="b">
        <v>1</v>
      </c>
      <c r="DQ1201">
        <v>1761428665.84615</v>
      </c>
      <c r="DR1201">
        <v>472.758153846154</v>
      </c>
      <c r="DS1201">
        <v>504.273615384615</v>
      </c>
      <c r="DT1201">
        <v>43.8110307692308</v>
      </c>
      <c r="DU1201">
        <v>24.7074923076923</v>
      </c>
      <c r="DV1201">
        <v>471.660615384615</v>
      </c>
      <c r="DW1201">
        <v>43.8551461538461</v>
      </c>
      <c r="DX1201">
        <v>500.019076923077</v>
      </c>
      <c r="DY1201">
        <v>90.1848923076923</v>
      </c>
      <c r="DZ1201">
        <v>0.0403808153846154</v>
      </c>
      <c r="EA1201">
        <v>51.1842076923077</v>
      </c>
      <c r="EB1201">
        <v>48.0853769230769</v>
      </c>
      <c r="EC1201">
        <v>999.9</v>
      </c>
      <c r="ED1201">
        <v>0</v>
      </c>
      <c r="EE1201">
        <v>0</v>
      </c>
      <c r="EF1201">
        <v>10006.0569230769</v>
      </c>
      <c r="EG1201">
        <v>0</v>
      </c>
      <c r="EH1201">
        <v>1219.49461538462</v>
      </c>
      <c r="EI1201">
        <v>-31.5155384615385</v>
      </c>
      <c r="EJ1201">
        <v>494.418923076923</v>
      </c>
      <c r="EK1201">
        <v>517.048692307692</v>
      </c>
      <c r="EL1201">
        <v>19.1035307692308</v>
      </c>
      <c r="EM1201">
        <v>504.273615384615</v>
      </c>
      <c r="EN1201">
        <v>24.7074923076923</v>
      </c>
      <c r="EO1201">
        <v>3.95109384615385</v>
      </c>
      <c r="EP1201">
        <v>2.22824307692308</v>
      </c>
      <c r="EQ1201">
        <v>28.6939384615385</v>
      </c>
      <c r="ER1201">
        <v>19.1668384615385</v>
      </c>
      <c r="ES1201">
        <v>1199.99769230769</v>
      </c>
      <c r="ET1201">
        <v>0.967009</v>
      </c>
      <c r="EU1201">
        <v>0.0329908</v>
      </c>
      <c r="EV1201">
        <v>0</v>
      </c>
      <c r="EW1201">
        <v>898.907307692308</v>
      </c>
      <c r="EX1201">
        <v>5.00059</v>
      </c>
      <c r="EY1201">
        <v>12020.9230769231</v>
      </c>
      <c r="EZ1201">
        <v>10358.7230769231</v>
      </c>
      <c r="FA1201">
        <v>64.9563846153846</v>
      </c>
      <c r="FB1201">
        <v>66.2112307692308</v>
      </c>
      <c r="FC1201">
        <v>64.9466923076923</v>
      </c>
      <c r="FD1201">
        <v>66.0095384615385</v>
      </c>
      <c r="FE1201">
        <v>66.0910769230769</v>
      </c>
      <c r="FF1201">
        <v>1155.57461538462</v>
      </c>
      <c r="FG1201">
        <v>39.42</v>
      </c>
      <c r="FH1201">
        <v>0</v>
      </c>
      <c r="FI1201">
        <v>1761428634.7</v>
      </c>
      <c r="FJ1201">
        <v>0</v>
      </c>
      <c r="FK1201">
        <v>898.99456</v>
      </c>
      <c r="FL1201">
        <v>10.3076154043763</v>
      </c>
      <c r="FM1201">
        <v>154.776923042058</v>
      </c>
      <c r="FN1201">
        <v>12023.256</v>
      </c>
      <c r="FO1201">
        <v>15</v>
      </c>
      <c r="FP1201">
        <v>0</v>
      </c>
      <c r="FQ1201" t="s">
        <v>439</v>
      </c>
      <c r="FR1201">
        <v>0</v>
      </c>
      <c r="FS1201">
        <v>0</v>
      </c>
      <c r="FT1201">
        <v>0</v>
      </c>
      <c r="FU1201">
        <v>0</v>
      </c>
      <c r="FV1201">
        <v>0</v>
      </c>
      <c r="FW1201">
        <v>0</v>
      </c>
      <c r="FX1201">
        <v>0</v>
      </c>
      <c r="FY1201">
        <v>0</v>
      </c>
      <c r="FZ1201">
        <v>0</v>
      </c>
      <c r="GA1201">
        <v>0</v>
      </c>
      <c r="GB1201">
        <v>0</v>
      </c>
      <c r="GC1201">
        <v>-30.867795</v>
      </c>
      <c r="GD1201">
        <v>-15.1148345864662</v>
      </c>
      <c r="GE1201">
        <v>1.66833044822511</v>
      </c>
      <c r="GF1201">
        <v>0</v>
      </c>
      <c r="GG1201">
        <v>898.474</v>
      </c>
      <c r="GH1201">
        <v>9.86631017745828</v>
      </c>
      <c r="GI1201">
        <v>0.992914189764297</v>
      </c>
      <c r="GJ1201">
        <v>-1</v>
      </c>
      <c r="GK1201">
        <v>19.105625</v>
      </c>
      <c r="GL1201">
        <v>-0.0457398496240377</v>
      </c>
      <c r="GM1201">
        <v>0.00509420013348497</v>
      </c>
      <c r="GN1201">
        <v>1</v>
      </c>
      <c r="GO1201">
        <v>1</v>
      </c>
      <c r="GP1201">
        <v>2</v>
      </c>
      <c r="GQ1201" t="s">
        <v>446</v>
      </c>
      <c r="GR1201">
        <v>3.12575</v>
      </c>
      <c r="GS1201">
        <v>2.71827</v>
      </c>
      <c r="GT1201">
        <v>0.0952239</v>
      </c>
      <c r="GU1201">
        <v>0.100151</v>
      </c>
      <c r="GV1201">
        <v>0.148521</v>
      </c>
      <c r="GW1201">
        <v>0.0990084</v>
      </c>
      <c r="GX1201">
        <v>32170.1</v>
      </c>
      <c r="GY1201">
        <v>33761.5</v>
      </c>
      <c r="GZ1201">
        <v>32318.4</v>
      </c>
      <c r="HA1201">
        <v>34120.8</v>
      </c>
      <c r="HB1201">
        <v>39498.5</v>
      </c>
      <c r="HC1201">
        <v>44368.3</v>
      </c>
      <c r="HD1201">
        <v>50860.3</v>
      </c>
      <c r="HE1201">
        <v>54767.9</v>
      </c>
      <c r="HF1201">
        <v>1.63857</v>
      </c>
      <c r="HG1201">
        <v>1.4949</v>
      </c>
      <c r="HH1201">
        <v>-0.169091</v>
      </c>
      <c r="HI1201">
        <v>0</v>
      </c>
      <c r="HJ1201">
        <v>50.7446</v>
      </c>
      <c r="HK1201">
        <v>999.9</v>
      </c>
      <c r="HL1201">
        <v>54.755</v>
      </c>
      <c r="HM1201">
        <v>30.152</v>
      </c>
      <c r="HN1201">
        <v>26.093</v>
      </c>
      <c r="HO1201">
        <v>60.1873</v>
      </c>
      <c r="HP1201">
        <v>40.4848</v>
      </c>
      <c r="HQ1201">
        <v>1</v>
      </c>
      <c r="HR1201">
        <v>2.78204</v>
      </c>
      <c r="HS1201">
        <v>4.2908</v>
      </c>
      <c r="HT1201">
        <v>20.0602</v>
      </c>
      <c r="HU1201">
        <v>5.18509</v>
      </c>
      <c r="HV1201">
        <v>12.0159</v>
      </c>
      <c r="HW1201">
        <v>4.96685</v>
      </c>
      <c r="HX1201">
        <v>3.296</v>
      </c>
      <c r="HY1201">
        <v>9999</v>
      </c>
      <c r="HZ1201">
        <v>9999</v>
      </c>
      <c r="IA1201">
        <v>999.9</v>
      </c>
      <c r="IB1201">
        <v>9999</v>
      </c>
      <c r="IC1201">
        <v>1.86323</v>
      </c>
      <c r="ID1201">
        <v>1.868</v>
      </c>
      <c r="IE1201">
        <v>1.86783</v>
      </c>
      <c r="IF1201">
        <v>1.86905</v>
      </c>
      <c r="IG1201">
        <v>1.86981</v>
      </c>
      <c r="IH1201">
        <v>1.86584</v>
      </c>
      <c r="II1201">
        <v>1.86693</v>
      </c>
      <c r="IJ1201">
        <v>1.86838</v>
      </c>
      <c r="IK1201">
        <v>5</v>
      </c>
      <c r="IL1201">
        <v>0</v>
      </c>
      <c r="IM1201">
        <v>0</v>
      </c>
      <c r="IN1201">
        <v>0</v>
      </c>
      <c r="IO1201" t="s">
        <v>441</v>
      </c>
      <c r="IP1201" t="s">
        <v>442</v>
      </c>
      <c r="IQ1201" t="s">
        <v>443</v>
      </c>
      <c r="IR1201" t="s">
        <v>443</v>
      </c>
      <c r="IS1201" t="s">
        <v>443</v>
      </c>
      <c r="IT1201" t="s">
        <v>443</v>
      </c>
      <c r="IU1201">
        <v>0</v>
      </c>
      <c r="IV1201">
        <v>100</v>
      </c>
      <c r="IW1201">
        <v>100</v>
      </c>
      <c r="IX1201">
        <v>1.098</v>
      </c>
      <c r="IY1201">
        <v>-0.0441</v>
      </c>
      <c r="IZ1201">
        <v>1.09748391826392</v>
      </c>
      <c r="JA1201">
        <v>0</v>
      </c>
      <c r="JB1201">
        <v>0</v>
      </c>
      <c r="JC1201">
        <v>0</v>
      </c>
      <c r="JD1201">
        <v>-0.0441141096964596</v>
      </c>
      <c r="JE1201">
        <v>0</v>
      </c>
      <c r="JF1201">
        <v>0</v>
      </c>
      <c r="JG1201">
        <v>0</v>
      </c>
      <c r="JH1201">
        <v>5</v>
      </c>
      <c r="JI1201">
        <v>2273</v>
      </c>
      <c r="JJ1201">
        <v>1</v>
      </c>
      <c r="JK1201">
        <v>24</v>
      </c>
      <c r="JL1201">
        <v>29357144.6</v>
      </c>
      <c r="JM1201">
        <v>29357144.6</v>
      </c>
      <c r="JN1201">
        <v>1.25</v>
      </c>
      <c r="JO1201">
        <v>2.63672</v>
      </c>
      <c r="JP1201">
        <v>1.54785</v>
      </c>
      <c r="JQ1201">
        <v>2.31567</v>
      </c>
      <c r="JR1201">
        <v>1.64673</v>
      </c>
      <c r="JS1201">
        <v>2.33887</v>
      </c>
      <c r="JT1201">
        <v>34.0545</v>
      </c>
      <c r="JU1201">
        <v>24.1663</v>
      </c>
      <c r="JV1201">
        <v>18</v>
      </c>
      <c r="JW1201">
        <v>480.582</v>
      </c>
      <c r="JX1201">
        <v>376.752</v>
      </c>
      <c r="JY1201">
        <v>46.249</v>
      </c>
      <c r="JZ1201">
        <v>57.6088</v>
      </c>
      <c r="KA1201">
        <v>30.0027</v>
      </c>
      <c r="KB1201">
        <v>56.8037</v>
      </c>
      <c r="KC1201">
        <v>56.5945</v>
      </c>
      <c r="KD1201">
        <v>25.1707</v>
      </c>
      <c r="KE1201">
        <v>0</v>
      </c>
      <c r="KF1201">
        <v>100</v>
      </c>
      <c r="KG1201">
        <v>46.1999</v>
      </c>
      <c r="KH1201">
        <v>556.214</v>
      </c>
      <c r="KI1201">
        <v>26.2864</v>
      </c>
      <c r="KJ1201">
        <v>92.1382</v>
      </c>
      <c r="KK1201">
        <v>88.5893</v>
      </c>
    </row>
    <row r="1202" spans="1:297">
      <c r="A1202">
        <v>1186</v>
      </c>
      <c r="B1202">
        <v>1761428679</v>
      </c>
      <c r="C1202">
        <v>20498</v>
      </c>
      <c r="D1202" t="s">
        <v>2826</v>
      </c>
      <c r="E1202" t="s">
        <v>2827</v>
      </c>
      <c r="F1202">
        <v>5</v>
      </c>
      <c r="G1202" t="s">
        <v>2761</v>
      </c>
      <c r="H1202" t="s">
        <v>436</v>
      </c>
      <c r="I1202">
        <v>1761428670.84615</v>
      </c>
      <c r="J1202">
        <f>(K1202)/1000</f>
        <v>0</v>
      </c>
      <c r="K1202">
        <f>IF(DP1202, AN1202, AH1202)</f>
        <v>0</v>
      </c>
      <c r="L1202">
        <f>IF(DP1202, AI1202, AG1202)</f>
        <v>0</v>
      </c>
      <c r="M1202">
        <f>DR1202 - IF(AU1202&gt;1, L1202*DL1202*100.0/(AW1202), 0)</f>
        <v>0</v>
      </c>
      <c r="N1202">
        <f>((T1202-J1202/2)*M1202-L1202)/(T1202+J1202/2)</f>
        <v>0</v>
      </c>
      <c r="O1202">
        <f>N1202*(DY1202+DZ1202)/1000.0</f>
        <v>0</v>
      </c>
      <c r="P1202">
        <f>(DR1202 - IF(AU1202&gt;1, L1202*DL1202*100.0/(AW1202), 0))*(DY1202+DZ1202)/1000.0</f>
        <v>0</v>
      </c>
      <c r="Q1202">
        <f>2.0/((1/S1202-1/R1202)+SIGN(S1202)*SQRT((1/S1202-1/R1202)*(1/S1202-1/R1202) + 4*DM1202/((DM1202+1)*(DM1202+1))*(2*1/S1202*1/R1202-1/R1202*1/R1202)))</f>
        <v>0</v>
      </c>
      <c r="R1202">
        <f>IF(LEFT(DN1202,1)&lt;&gt;"0",IF(LEFT(DN1202,1)="1",3.0,DO1202),$D$5+$E$5*(EF1202*DY1202/($K$5*1000))+$F$5*(EF1202*DY1202/($K$5*1000))*MAX(MIN(DL1202,$J$5),$I$5)*MAX(MIN(DL1202,$J$5),$I$5)+$G$5*MAX(MIN(DL1202,$J$5),$I$5)*(EF1202*DY1202/($K$5*1000))+$H$5*(EF1202*DY1202/($K$5*1000))*(EF1202*DY1202/($K$5*1000)))</f>
        <v>0</v>
      </c>
      <c r="S1202">
        <f>J1202*(1000-(1000*0.61365*exp(17.502*W1202/(240.97+W1202))/(DY1202+DZ1202)+DT1202)/2)/(1000*0.61365*exp(17.502*W1202/(240.97+W1202))/(DY1202+DZ1202)-DT1202)</f>
        <v>0</v>
      </c>
      <c r="T1202">
        <f>1/((DM1202+1)/(Q1202/1.6)+1/(R1202/1.37)) + DM1202/((DM1202+1)/(Q1202/1.6) + DM1202/(R1202/1.37))</f>
        <v>0</v>
      </c>
      <c r="U1202">
        <f>(DH1202*DK1202)</f>
        <v>0</v>
      </c>
      <c r="V1202">
        <f>(EA1202+(U1202+2*0.95*5.67E-8*(((EA1202+$B$7)+273)^4-(EA1202+273)^4)-44100*J1202)/(1.84*29.3*R1202+8*0.95*5.67E-8*(EA1202+273)^3))</f>
        <v>0</v>
      </c>
      <c r="W1202">
        <f>($C$7*EB1202+$D$7*EC1202+$E$7*V1202)</f>
        <v>0</v>
      </c>
      <c r="X1202">
        <f>0.61365*exp(17.502*W1202/(240.97+W1202))</f>
        <v>0</v>
      </c>
      <c r="Y1202">
        <f>(Z1202/AA1202*100)</f>
        <v>0</v>
      </c>
      <c r="Z1202">
        <f>DT1202*(DY1202+DZ1202)/1000</f>
        <v>0</v>
      </c>
      <c r="AA1202">
        <f>0.61365*exp(17.502*EA1202/(240.97+EA1202))</f>
        <v>0</v>
      </c>
      <c r="AB1202">
        <f>(X1202-DT1202*(DY1202+DZ1202)/1000)</f>
        <v>0</v>
      </c>
      <c r="AC1202">
        <f>(-J1202*44100)</f>
        <v>0</v>
      </c>
      <c r="AD1202">
        <f>2*29.3*R1202*0.92*(EA1202-W1202)</f>
        <v>0</v>
      </c>
      <c r="AE1202">
        <f>2*0.95*5.67E-8*(((EA1202+$B$7)+273)^4-(W1202+273)^4)</f>
        <v>0</v>
      </c>
      <c r="AF1202">
        <f>U1202+AE1202+AC1202+AD1202</f>
        <v>0</v>
      </c>
      <c r="AG1202">
        <f>DX1202*AU1202*(DS1202-DR1202*(1000-AU1202*DU1202)/(1000-AU1202*DT1202))/(100*DL1202)</f>
        <v>0</v>
      </c>
      <c r="AH1202">
        <f>1000*DX1202*AU1202*(DT1202-DU1202)/(100*DL1202*(1000-AU1202*DT1202))</f>
        <v>0</v>
      </c>
      <c r="AI1202">
        <f>(AJ1202 - AK1202 - DY1202*1E3/(8.314*(EA1202+273.15)) * AM1202/DX1202 * AL1202) * DX1202/(100*DL1202) * (1000 - DU1202)/1000</f>
        <v>0</v>
      </c>
      <c r="AJ1202">
        <v>551.608103727075</v>
      </c>
      <c r="AK1202">
        <v>535.241448484848</v>
      </c>
      <c r="AL1202">
        <v>3.50213811771197</v>
      </c>
      <c r="AM1202">
        <v>65.5308302883594</v>
      </c>
      <c r="AN1202">
        <f>(AP1202 - AO1202 + DY1202*1E3/(8.314*(EA1202+273.15)) * AR1202/DX1202 * AQ1202) * DX1202/(100*DL1202) * 1000/(1000 - AP1202)</f>
        <v>0</v>
      </c>
      <c r="AO1202">
        <v>24.7083270407556</v>
      </c>
      <c r="AP1202">
        <v>43.7818327272727</v>
      </c>
      <c r="AQ1202">
        <v>-0.00535802195760968</v>
      </c>
      <c r="AR1202">
        <v>110.947681736838</v>
      </c>
      <c r="AS1202">
        <v>12</v>
      </c>
      <c r="AT1202">
        <v>2</v>
      </c>
      <c r="AU1202">
        <f>IF(AS1202*$H$13&gt;=AW1202,1.0,(AW1202/(AW1202-AS1202*$H$13)))</f>
        <v>0</v>
      </c>
      <c r="AV1202">
        <f>(AU1202-1)*100</f>
        <v>0</v>
      </c>
      <c r="AW1202">
        <f>MAX(0,($B$13+$C$13*EF1202)/(1+$D$13*EF1202)*DY1202/(EA1202+273)*$E$13)</f>
        <v>0</v>
      </c>
      <c r="AX1202" t="s">
        <v>437</v>
      </c>
      <c r="AY1202" t="s">
        <v>437</v>
      </c>
      <c r="AZ1202">
        <v>0</v>
      </c>
      <c r="BA1202">
        <v>0</v>
      </c>
      <c r="BB1202">
        <f>1-AZ1202/BA1202</f>
        <v>0</v>
      </c>
      <c r="BC1202">
        <v>0</v>
      </c>
      <c r="BD1202" t="s">
        <v>437</v>
      </c>
      <c r="BE1202" t="s">
        <v>437</v>
      </c>
      <c r="BF1202">
        <v>0</v>
      </c>
      <c r="BG1202">
        <v>0</v>
      </c>
      <c r="BH1202">
        <f>1-BF1202/BG1202</f>
        <v>0</v>
      </c>
      <c r="BI1202">
        <v>0.5</v>
      </c>
      <c r="BJ1202">
        <f>DI1202</f>
        <v>0</v>
      </c>
      <c r="BK1202">
        <f>L1202</f>
        <v>0</v>
      </c>
      <c r="BL1202">
        <f>BH1202*BI1202*BJ1202</f>
        <v>0</v>
      </c>
      <c r="BM1202">
        <f>(BK1202-BC1202)/BJ1202</f>
        <v>0</v>
      </c>
      <c r="BN1202">
        <f>(BA1202-BG1202)/BG1202</f>
        <v>0</v>
      </c>
      <c r="BO1202">
        <f>AZ1202/(BB1202+AZ1202/BG1202)</f>
        <v>0</v>
      </c>
      <c r="BP1202" t="s">
        <v>437</v>
      </c>
      <c r="BQ1202">
        <v>0</v>
      </c>
      <c r="BR1202">
        <f>IF(BQ1202&lt;&gt;0, BQ1202, BO1202)</f>
        <v>0</v>
      </c>
      <c r="BS1202">
        <f>1-BR1202/BG1202</f>
        <v>0</v>
      </c>
      <c r="BT1202">
        <f>(BG1202-BF1202)/(BG1202-BR1202)</f>
        <v>0</v>
      </c>
      <c r="BU1202">
        <f>(BA1202-BG1202)/(BA1202-BR1202)</f>
        <v>0</v>
      </c>
      <c r="BV1202">
        <f>(BG1202-BF1202)/(BG1202-AZ1202)</f>
        <v>0</v>
      </c>
      <c r="BW1202">
        <f>(BA1202-BG1202)/(BA1202-AZ1202)</f>
        <v>0</v>
      </c>
      <c r="BX1202">
        <f>(BT1202*BR1202/BF1202)</f>
        <v>0</v>
      </c>
      <c r="BY1202">
        <f>(1-BX1202)</f>
        <v>0</v>
      </c>
      <c r="DH1202">
        <f>$B$11*EG1202+$C$11*EH1202+$F$11*ES1202*(1-EV1202)</f>
        <v>0</v>
      </c>
      <c r="DI1202">
        <f>DH1202*DJ1202</f>
        <v>0</v>
      </c>
      <c r="DJ1202">
        <f>($B$11*$D$9+$C$11*$D$9+$F$11*((FF1202+EX1202)/MAX(FF1202+EX1202+FG1202, 0.1)*$I$9+FG1202/MAX(FF1202+EX1202+FG1202, 0.1)*$J$9))/($B$11+$C$11+$F$11)</f>
        <v>0</v>
      </c>
      <c r="DK1202">
        <f>($B$11*$K$9+$C$11*$K$9+$F$11*((FF1202+EX1202)/MAX(FF1202+EX1202+FG1202, 0.1)*$P$9+FG1202/MAX(FF1202+EX1202+FG1202, 0.1)*$Q$9))/($B$11+$C$11+$F$11)</f>
        <v>0</v>
      </c>
      <c r="DL1202">
        <v>6</v>
      </c>
      <c r="DM1202">
        <v>0.5</v>
      </c>
      <c r="DN1202" t="s">
        <v>438</v>
      </c>
      <c r="DO1202">
        <v>2</v>
      </c>
      <c r="DP1202" t="b">
        <v>1</v>
      </c>
      <c r="DQ1202">
        <v>1761428670.84615</v>
      </c>
      <c r="DR1202">
        <v>488.629538461538</v>
      </c>
      <c r="DS1202">
        <v>521.455076923077</v>
      </c>
      <c r="DT1202">
        <v>43.804</v>
      </c>
      <c r="DU1202">
        <v>24.7081769230769</v>
      </c>
      <c r="DV1202">
        <v>487.532153846154</v>
      </c>
      <c r="DW1202">
        <v>43.8481076923077</v>
      </c>
      <c r="DX1202">
        <v>500.002538461539</v>
      </c>
      <c r="DY1202">
        <v>90.1867923076923</v>
      </c>
      <c r="DZ1202">
        <v>0.0404540307692308</v>
      </c>
      <c r="EA1202">
        <v>51.1765846153846</v>
      </c>
      <c r="EB1202">
        <v>48.0808461538461</v>
      </c>
      <c r="EC1202">
        <v>999.9</v>
      </c>
      <c r="ED1202">
        <v>0</v>
      </c>
      <c r="EE1202">
        <v>0</v>
      </c>
      <c r="EF1202">
        <v>9997.87846153846</v>
      </c>
      <c r="EG1202">
        <v>0</v>
      </c>
      <c r="EH1202">
        <v>1219.45538461538</v>
      </c>
      <c r="EI1202">
        <v>-32.8254307692308</v>
      </c>
      <c r="EJ1202">
        <v>511.013692307692</v>
      </c>
      <c r="EK1202">
        <v>534.665538461539</v>
      </c>
      <c r="EL1202">
        <v>19.0958230769231</v>
      </c>
      <c r="EM1202">
        <v>521.455076923077</v>
      </c>
      <c r="EN1202">
        <v>24.7081769230769</v>
      </c>
      <c r="EO1202">
        <v>3.95054384615385</v>
      </c>
      <c r="EP1202">
        <v>2.22835076923077</v>
      </c>
      <c r="EQ1202">
        <v>28.6915307692308</v>
      </c>
      <c r="ER1202">
        <v>19.1676230769231</v>
      </c>
      <c r="ES1202">
        <v>1200.01</v>
      </c>
      <c r="ET1202">
        <v>0.967009</v>
      </c>
      <c r="EU1202">
        <v>0.0329908</v>
      </c>
      <c r="EV1202">
        <v>0</v>
      </c>
      <c r="EW1202">
        <v>899.785230769231</v>
      </c>
      <c r="EX1202">
        <v>5.00059</v>
      </c>
      <c r="EY1202">
        <v>12033.8076923077</v>
      </c>
      <c r="EZ1202">
        <v>10358.8230769231</v>
      </c>
      <c r="FA1202">
        <v>64.9757692307692</v>
      </c>
      <c r="FB1202">
        <v>66.2306153846154</v>
      </c>
      <c r="FC1202">
        <v>64.9660769230769</v>
      </c>
      <c r="FD1202">
        <v>66.0286153846154</v>
      </c>
      <c r="FE1202">
        <v>66.1104615384615</v>
      </c>
      <c r="FF1202">
        <v>1155.58384615385</v>
      </c>
      <c r="FG1202">
        <v>39.42</v>
      </c>
      <c r="FH1202">
        <v>0</v>
      </c>
      <c r="FI1202">
        <v>1761428639.5</v>
      </c>
      <c r="FJ1202">
        <v>0</v>
      </c>
      <c r="FK1202">
        <v>899.8348</v>
      </c>
      <c r="FL1202">
        <v>10.5363076925047</v>
      </c>
      <c r="FM1202">
        <v>157.699999736141</v>
      </c>
      <c r="FN1202">
        <v>12035.624</v>
      </c>
      <c r="FO1202">
        <v>15</v>
      </c>
      <c r="FP1202">
        <v>0</v>
      </c>
      <c r="FQ1202" t="s">
        <v>439</v>
      </c>
      <c r="FR1202">
        <v>0</v>
      </c>
      <c r="FS1202">
        <v>0</v>
      </c>
      <c r="FT1202">
        <v>0</v>
      </c>
      <c r="FU1202">
        <v>0</v>
      </c>
      <c r="FV1202">
        <v>0</v>
      </c>
      <c r="FW1202">
        <v>0</v>
      </c>
      <c r="FX1202">
        <v>0</v>
      </c>
      <c r="FY1202">
        <v>0</v>
      </c>
      <c r="FZ1202">
        <v>0</v>
      </c>
      <c r="GA1202">
        <v>0</v>
      </c>
      <c r="GB1202">
        <v>0</v>
      </c>
      <c r="GC1202">
        <v>-32.1615476190476</v>
      </c>
      <c r="GD1202">
        <v>-13.5959220779222</v>
      </c>
      <c r="GE1202">
        <v>1.56100309161069</v>
      </c>
      <c r="GF1202">
        <v>0</v>
      </c>
      <c r="GG1202">
        <v>899.260705882353</v>
      </c>
      <c r="GH1202">
        <v>10.3512605033752</v>
      </c>
      <c r="GI1202">
        <v>1.04258326030648</v>
      </c>
      <c r="GJ1202">
        <v>-1</v>
      </c>
      <c r="GK1202">
        <v>19.0993952380952</v>
      </c>
      <c r="GL1202">
        <v>-0.0881688311688446</v>
      </c>
      <c r="GM1202">
        <v>0.0101614807784089</v>
      </c>
      <c r="GN1202">
        <v>1</v>
      </c>
      <c r="GO1202">
        <v>1</v>
      </c>
      <c r="GP1202">
        <v>2</v>
      </c>
      <c r="GQ1202" t="s">
        <v>446</v>
      </c>
      <c r="GR1202">
        <v>3.12586</v>
      </c>
      <c r="GS1202">
        <v>2.71839</v>
      </c>
      <c r="GT1202">
        <v>0.0976267</v>
      </c>
      <c r="GU1202">
        <v>0.102545</v>
      </c>
      <c r="GV1202">
        <v>0.148462</v>
      </c>
      <c r="GW1202">
        <v>0.099009</v>
      </c>
      <c r="GX1202">
        <v>32082.9</v>
      </c>
      <c r="GY1202">
        <v>33669.3</v>
      </c>
      <c r="GZ1202">
        <v>32316.8</v>
      </c>
      <c r="HA1202">
        <v>34118.6</v>
      </c>
      <c r="HB1202">
        <v>39499.8</v>
      </c>
      <c r="HC1202">
        <v>44366</v>
      </c>
      <c r="HD1202">
        <v>50858.2</v>
      </c>
      <c r="HE1202">
        <v>54764.7</v>
      </c>
      <c r="HF1202">
        <v>1.63822</v>
      </c>
      <c r="HG1202">
        <v>1.49467</v>
      </c>
      <c r="HH1202">
        <v>-0.169769</v>
      </c>
      <c r="HI1202">
        <v>0</v>
      </c>
      <c r="HJ1202">
        <v>50.7536</v>
      </c>
      <c r="HK1202">
        <v>999.9</v>
      </c>
      <c r="HL1202">
        <v>54.755</v>
      </c>
      <c r="HM1202">
        <v>30.152</v>
      </c>
      <c r="HN1202">
        <v>26.091</v>
      </c>
      <c r="HO1202">
        <v>60.1673</v>
      </c>
      <c r="HP1202">
        <v>40.3005</v>
      </c>
      <c r="HQ1202">
        <v>1</v>
      </c>
      <c r="HR1202">
        <v>2.78457</v>
      </c>
      <c r="HS1202">
        <v>4.32319</v>
      </c>
      <c r="HT1202">
        <v>20.0595</v>
      </c>
      <c r="HU1202">
        <v>5.18554</v>
      </c>
      <c r="HV1202">
        <v>12.0159</v>
      </c>
      <c r="HW1202">
        <v>4.9668</v>
      </c>
      <c r="HX1202">
        <v>3.29598</v>
      </c>
      <c r="HY1202">
        <v>9999</v>
      </c>
      <c r="HZ1202">
        <v>9999</v>
      </c>
      <c r="IA1202">
        <v>999.9</v>
      </c>
      <c r="IB1202">
        <v>9999</v>
      </c>
      <c r="IC1202">
        <v>1.86323</v>
      </c>
      <c r="ID1202">
        <v>1.86804</v>
      </c>
      <c r="IE1202">
        <v>1.86783</v>
      </c>
      <c r="IF1202">
        <v>1.86905</v>
      </c>
      <c r="IG1202">
        <v>1.86981</v>
      </c>
      <c r="IH1202">
        <v>1.86584</v>
      </c>
      <c r="II1202">
        <v>1.86691</v>
      </c>
      <c r="IJ1202">
        <v>1.86839</v>
      </c>
      <c r="IK1202">
        <v>5</v>
      </c>
      <c r="IL1202">
        <v>0</v>
      </c>
      <c r="IM1202">
        <v>0</v>
      </c>
      <c r="IN1202">
        <v>0</v>
      </c>
      <c r="IO1202" t="s">
        <v>441</v>
      </c>
      <c r="IP1202" t="s">
        <v>442</v>
      </c>
      <c r="IQ1202" t="s">
        <v>443</v>
      </c>
      <c r="IR1202" t="s">
        <v>443</v>
      </c>
      <c r="IS1202" t="s">
        <v>443</v>
      </c>
      <c r="IT1202" t="s">
        <v>443</v>
      </c>
      <c r="IU1202">
        <v>0</v>
      </c>
      <c r="IV1202">
        <v>100</v>
      </c>
      <c r="IW1202">
        <v>100</v>
      </c>
      <c r="IX1202">
        <v>1.098</v>
      </c>
      <c r="IY1202">
        <v>-0.0441</v>
      </c>
      <c r="IZ1202">
        <v>1.09748391826392</v>
      </c>
      <c r="JA1202">
        <v>0</v>
      </c>
      <c r="JB1202">
        <v>0</v>
      </c>
      <c r="JC1202">
        <v>0</v>
      </c>
      <c r="JD1202">
        <v>-0.0441141096964596</v>
      </c>
      <c r="JE1202">
        <v>0</v>
      </c>
      <c r="JF1202">
        <v>0</v>
      </c>
      <c r="JG1202">
        <v>0</v>
      </c>
      <c r="JH1202">
        <v>5</v>
      </c>
      <c r="JI1202">
        <v>2273</v>
      </c>
      <c r="JJ1202">
        <v>1</v>
      </c>
      <c r="JK1202">
        <v>24</v>
      </c>
      <c r="JL1202">
        <v>29357144.6</v>
      </c>
      <c r="JM1202">
        <v>29357144.6</v>
      </c>
      <c r="JN1202">
        <v>1.2793</v>
      </c>
      <c r="JO1202">
        <v>2.64282</v>
      </c>
      <c r="JP1202">
        <v>1.54785</v>
      </c>
      <c r="JQ1202">
        <v>2.31445</v>
      </c>
      <c r="JR1202">
        <v>1.64673</v>
      </c>
      <c r="JS1202">
        <v>2.30469</v>
      </c>
      <c r="JT1202">
        <v>34.0545</v>
      </c>
      <c r="JU1202">
        <v>24.1575</v>
      </c>
      <c r="JV1202">
        <v>18</v>
      </c>
      <c r="JW1202">
        <v>480.413</v>
      </c>
      <c r="JX1202">
        <v>376.674</v>
      </c>
      <c r="JY1202">
        <v>46.1685</v>
      </c>
      <c r="JZ1202">
        <v>57.6283</v>
      </c>
      <c r="KA1202">
        <v>30.0025</v>
      </c>
      <c r="KB1202">
        <v>56.8205</v>
      </c>
      <c r="KC1202">
        <v>56.6095</v>
      </c>
      <c r="KD1202">
        <v>25.7759</v>
      </c>
      <c r="KE1202">
        <v>0</v>
      </c>
      <c r="KF1202">
        <v>100</v>
      </c>
      <c r="KG1202">
        <v>46.1213</v>
      </c>
      <c r="KH1202">
        <v>576.794</v>
      </c>
      <c r="KI1202">
        <v>26.2864</v>
      </c>
      <c r="KJ1202">
        <v>92.1342</v>
      </c>
      <c r="KK1202">
        <v>88.5839</v>
      </c>
    </row>
    <row r="1203" spans="1:297">
      <c r="A1203">
        <v>1187</v>
      </c>
      <c r="B1203">
        <v>1761428684</v>
      </c>
      <c r="C1203">
        <v>20503</v>
      </c>
      <c r="D1203" t="s">
        <v>2828</v>
      </c>
      <c r="E1203" t="s">
        <v>2829</v>
      </c>
      <c r="F1203">
        <v>5</v>
      </c>
      <c r="G1203" t="s">
        <v>2761</v>
      </c>
      <c r="H1203" t="s">
        <v>436</v>
      </c>
      <c r="I1203">
        <v>1761428675.84615</v>
      </c>
      <c r="J1203">
        <f>(K1203)/1000</f>
        <v>0</v>
      </c>
      <c r="K1203">
        <f>IF(DP1203, AN1203, AH1203)</f>
        <v>0</v>
      </c>
      <c r="L1203">
        <f>IF(DP1203, AI1203, AG1203)</f>
        <v>0</v>
      </c>
      <c r="M1203">
        <f>DR1203 - IF(AU1203&gt;1, L1203*DL1203*100.0/(AW1203), 0)</f>
        <v>0</v>
      </c>
      <c r="N1203">
        <f>((T1203-J1203/2)*M1203-L1203)/(T1203+J1203/2)</f>
        <v>0</v>
      </c>
      <c r="O1203">
        <f>N1203*(DY1203+DZ1203)/1000.0</f>
        <v>0</v>
      </c>
      <c r="P1203">
        <f>(DR1203 - IF(AU1203&gt;1, L1203*DL1203*100.0/(AW1203), 0))*(DY1203+DZ1203)/1000.0</f>
        <v>0</v>
      </c>
      <c r="Q1203">
        <f>2.0/((1/S1203-1/R1203)+SIGN(S1203)*SQRT((1/S1203-1/R1203)*(1/S1203-1/R1203) + 4*DM1203/((DM1203+1)*(DM1203+1))*(2*1/S1203*1/R1203-1/R1203*1/R1203)))</f>
        <v>0</v>
      </c>
      <c r="R1203">
        <f>IF(LEFT(DN1203,1)&lt;&gt;"0",IF(LEFT(DN1203,1)="1",3.0,DO1203),$D$5+$E$5*(EF1203*DY1203/($K$5*1000))+$F$5*(EF1203*DY1203/($K$5*1000))*MAX(MIN(DL1203,$J$5),$I$5)*MAX(MIN(DL1203,$J$5),$I$5)+$G$5*MAX(MIN(DL1203,$J$5),$I$5)*(EF1203*DY1203/($K$5*1000))+$H$5*(EF1203*DY1203/($K$5*1000))*(EF1203*DY1203/($K$5*1000)))</f>
        <v>0</v>
      </c>
      <c r="S1203">
        <f>J1203*(1000-(1000*0.61365*exp(17.502*W1203/(240.97+W1203))/(DY1203+DZ1203)+DT1203)/2)/(1000*0.61365*exp(17.502*W1203/(240.97+W1203))/(DY1203+DZ1203)-DT1203)</f>
        <v>0</v>
      </c>
      <c r="T1203">
        <f>1/((DM1203+1)/(Q1203/1.6)+1/(R1203/1.37)) + DM1203/((DM1203+1)/(Q1203/1.6) + DM1203/(R1203/1.37))</f>
        <v>0</v>
      </c>
      <c r="U1203">
        <f>(DH1203*DK1203)</f>
        <v>0</v>
      </c>
      <c r="V1203">
        <f>(EA1203+(U1203+2*0.95*5.67E-8*(((EA1203+$B$7)+273)^4-(EA1203+273)^4)-44100*J1203)/(1.84*29.3*R1203+8*0.95*5.67E-8*(EA1203+273)^3))</f>
        <v>0</v>
      </c>
      <c r="W1203">
        <f>($C$7*EB1203+$D$7*EC1203+$E$7*V1203)</f>
        <v>0</v>
      </c>
      <c r="X1203">
        <f>0.61365*exp(17.502*W1203/(240.97+W1203))</f>
        <v>0</v>
      </c>
      <c r="Y1203">
        <f>(Z1203/AA1203*100)</f>
        <v>0</v>
      </c>
      <c r="Z1203">
        <f>DT1203*(DY1203+DZ1203)/1000</f>
        <v>0</v>
      </c>
      <c r="AA1203">
        <f>0.61365*exp(17.502*EA1203/(240.97+EA1203))</f>
        <v>0</v>
      </c>
      <c r="AB1203">
        <f>(X1203-DT1203*(DY1203+DZ1203)/1000)</f>
        <v>0</v>
      </c>
      <c r="AC1203">
        <f>(-J1203*44100)</f>
        <v>0</v>
      </c>
      <c r="AD1203">
        <f>2*29.3*R1203*0.92*(EA1203-W1203)</f>
        <v>0</v>
      </c>
      <c r="AE1203">
        <f>2*0.95*5.67E-8*(((EA1203+$B$7)+273)^4-(W1203+273)^4)</f>
        <v>0</v>
      </c>
      <c r="AF1203">
        <f>U1203+AE1203+AC1203+AD1203</f>
        <v>0</v>
      </c>
      <c r="AG1203">
        <f>DX1203*AU1203*(DS1203-DR1203*(1000-AU1203*DU1203)/(1000-AU1203*DT1203))/(100*DL1203)</f>
        <v>0</v>
      </c>
      <c r="AH1203">
        <f>1000*DX1203*AU1203*(DT1203-DU1203)/(100*DL1203*(1000-AU1203*DT1203))</f>
        <v>0</v>
      </c>
      <c r="AI1203">
        <f>(AJ1203 - AK1203 - DY1203*1E3/(8.314*(EA1203+273.15)) * AM1203/DX1203 * AL1203) * DX1203/(100*DL1203) * (1000 - DU1203)/1000</f>
        <v>0</v>
      </c>
      <c r="AJ1203">
        <v>568.459716924753</v>
      </c>
      <c r="AK1203">
        <v>552.122509090909</v>
      </c>
      <c r="AL1203">
        <v>3.34010759594681</v>
      </c>
      <c r="AM1203">
        <v>65.5308302883594</v>
      </c>
      <c r="AN1203">
        <f>(AP1203 - AO1203 + DY1203*1E3/(8.314*(EA1203+273.15)) * AR1203/DX1203 * AQ1203) * DX1203/(100*DL1203) * 1000/(1000 - AP1203)</f>
        <v>0</v>
      </c>
      <c r="AO1203">
        <v>24.710745118988</v>
      </c>
      <c r="AP1203">
        <v>43.7752636363636</v>
      </c>
      <c r="AQ1203">
        <v>0.000180584976667721</v>
      </c>
      <c r="AR1203">
        <v>110.947681736838</v>
      </c>
      <c r="AS1203">
        <v>12</v>
      </c>
      <c r="AT1203">
        <v>2</v>
      </c>
      <c r="AU1203">
        <f>IF(AS1203*$H$13&gt;=AW1203,1.0,(AW1203/(AW1203-AS1203*$H$13)))</f>
        <v>0</v>
      </c>
      <c r="AV1203">
        <f>(AU1203-1)*100</f>
        <v>0</v>
      </c>
      <c r="AW1203">
        <f>MAX(0,($B$13+$C$13*EF1203)/(1+$D$13*EF1203)*DY1203/(EA1203+273)*$E$13)</f>
        <v>0</v>
      </c>
      <c r="AX1203" t="s">
        <v>437</v>
      </c>
      <c r="AY1203" t="s">
        <v>437</v>
      </c>
      <c r="AZ1203">
        <v>0</v>
      </c>
      <c r="BA1203">
        <v>0</v>
      </c>
      <c r="BB1203">
        <f>1-AZ1203/BA1203</f>
        <v>0</v>
      </c>
      <c r="BC1203">
        <v>0</v>
      </c>
      <c r="BD1203" t="s">
        <v>437</v>
      </c>
      <c r="BE1203" t="s">
        <v>437</v>
      </c>
      <c r="BF1203">
        <v>0</v>
      </c>
      <c r="BG1203">
        <v>0</v>
      </c>
      <c r="BH1203">
        <f>1-BF1203/BG1203</f>
        <v>0</v>
      </c>
      <c r="BI1203">
        <v>0.5</v>
      </c>
      <c r="BJ1203">
        <f>DI1203</f>
        <v>0</v>
      </c>
      <c r="BK1203">
        <f>L1203</f>
        <v>0</v>
      </c>
      <c r="BL1203">
        <f>BH1203*BI1203*BJ1203</f>
        <v>0</v>
      </c>
      <c r="BM1203">
        <f>(BK1203-BC1203)/BJ1203</f>
        <v>0</v>
      </c>
      <c r="BN1203">
        <f>(BA1203-BG1203)/BG1203</f>
        <v>0</v>
      </c>
      <c r="BO1203">
        <f>AZ1203/(BB1203+AZ1203/BG1203)</f>
        <v>0</v>
      </c>
      <c r="BP1203" t="s">
        <v>437</v>
      </c>
      <c r="BQ1203">
        <v>0</v>
      </c>
      <c r="BR1203">
        <f>IF(BQ1203&lt;&gt;0, BQ1203, BO1203)</f>
        <v>0</v>
      </c>
      <c r="BS1203">
        <f>1-BR1203/BG1203</f>
        <v>0</v>
      </c>
      <c r="BT1203">
        <f>(BG1203-BF1203)/(BG1203-BR1203)</f>
        <v>0</v>
      </c>
      <c r="BU1203">
        <f>(BA1203-BG1203)/(BA1203-BR1203)</f>
        <v>0</v>
      </c>
      <c r="BV1203">
        <f>(BG1203-BF1203)/(BG1203-AZ1203)</f>
        <v>0</v>
      </c>
      <c r="BW1203">
        <f>(BA1203-BG1203)/(BA1203-AZ1203)</f>
        <v>0</v>
      </c>
      <c r="BX1203">
        <f>(BT1203*BR1203/BF1203)</f>
        <v>0</v>
      </c>
      <c r="BY1203">
        <f>(1-BX1203)</f>
        <v>0</v>
      </c>
      <c r="DH1203">
        <f>$B$11*EG1203+$C$11*EH1203+$F$11*ES1203*(1-EV1203)</f>
        <v>0</v>
      </c>
      <c r="DI1203">
        <f>DH1203*DJ1203</f>
        <v>0</v>
      </c>
      <c r="DJ1203">
        <f>($B$11*$D$9+$C$11*$D$9+$F$11*((FF1203+EX1203)/MAX(FF1203+EX1203+FG1203, 0.1)*$I$9+FG1203/MAX(FF1203+EX1203+FG1203, 0.1)*$J$9))/($B$11+$C$11+$F$11)</f>
        <v>0</v>
      </c>
      <c r="DK1203">
        <f>($B$11*$K$9+$C$11*$K$9+$F$11*((FF1203+EX1203)/MAX(FF1203+EX1203+FG1203, 0.1)*$P$9+FG1203/MAX(FF1203+EX1203+FG1203, 0.1)*$Q$9))/($B$11+$C$11+$F$11)</f>
        <v>0</v>
      </c>
      <c r="DL1203">
        <v>6</v>
      </c>
      <c r="DM1203">
        <v>0.5</v>
      </c>
      <c r="DN1203" t="s">
        <v>438</v>
      </c>
      <c r="DO1203">
        <v>2</v>
      </c>
      <c r="DP1203" t="b">
        <v>1</v>
      </c>
      <c r="DQ1203">
        <v>1761428675.84615</v>
      </c>
      <c r="DR1203">
        <v>504.777538461538</v>
      </c>
      <c r="DS1203">
        <v>538.012307692308</v>
      </c>
      <c r="DT1203">
        <v>43.7924461538462</v>
      </c>
      <c r="DU1203">
        <v>24.7090230769231</v>
      </c>
      <c r="DV1203">
        <v>503.680307692308</v>
      </c>
      <c r="DW1203">
        <v>43.8365538461538</v>
      </c>
      <c r="DX1203">
        <v>500.020384615385</v>
      </c>
      <c r="DY1203">
        <v>90.1892076923077</v>
      </c>
      <c r="DZ1203">
        <v>0.0404361230769231</v>
      </c>
      <c r="EA1203">
        <v>51.1634153846154</v>
      </c>
      <c r="EB1203">
        <v>48.0743461538462</v>
      </c>
      <c r="EC1203">
        <v>999.9</v>
      </c>
      <c r="ED1203">
        <v>0</v>
      </c>
      <c r="EE1203">
        <v>0</v>
      </c>
      <c r="EF1203">
        <v>9999.89461538462</v>
      </c>
      <c r="EG1203">
        <v>0</v>
      </c>
      <c r="EH1203">
        <v>1219.45538461538</v>
      </c>
      <c r="EI1203">
        <v>-33.2345769230769</v>
      </c>
      <c r="EJ1203">
        <v>527.895153846154</v>
      </c>
      <c r="EK1203">
        <v>551.642692307692</v>
      </c>
      <c r="EL1203">
        <v>19.0834307692308</v>
      </c>
      <c r="EM1203">
        <v>538.012307692308</v>
      </c>
      <c r="EN1203">
        <v>24.7090230769231</v>
      </c>
      <c r="EO1203">
        <v>3.94960692307692</v>
      </c>
      <c r="EP1203">
        <v>2.22848615384615</v>
      </c>
      <c r="EQ1203">
        <v>28.6874461538462</v>
      </c>
      <c r="ER1203">
        <v>19.1685923076923</v>
      </c>
      <c r="ES1203">
        <v>1200.00384615385</v>
      </c>
      <c r="ET1203">
        <v>0.967008384615385</v>
      </c>
      <c r="EU1203">
        <v>0.0329914538461538</v>
      </c>
      <c r="EV1203">
        <v>0</v>
      </c>
      <c r="EW1203">
        <v>900.641461538462</v>
      </c>
      <c r="EX1203">
        <v>5.00059</v>
      </c>
      <c r="EY1203">
        <v>12046.8076923077</v>
      </c>
      <c r="EZ1203">
        <v>10358.7615384615</v>
      </c>
      <c r="FA1203">
        <v>64.9951538461538</v>
      </c>
      <c r="FB1203">
        <v>66.2451538461538</v>
      </c>
      <c r="FC1203">
        <v>64.9854615384615</v>
      </c>
      <c r="FD1203">
        <v>66.0476923076923</v>
      </c>
      <c r="FE1203">
        <v>66.125</v>
      </c>
      <c r="FF1203">
        <v>1155.57461538462</v>
      </c>
      <c r="FG1203">
        <v>39.4230769230769</v>
      </c>
      <c r="FH1203">
        <v>0</v>
      </c>
      <c r="FI1203">
        <v>1761428644.9</v>
      </c>
      <c r="FJ1203">
        <v>0</v>
      </c>
      <c r="FK1203">
        <v>900.776923076923</v>
      </c>
      <c r="FL1203">
        <v>11.3175384624252</v>
      </c>
      <c r="FM1203">
        <v>156.208547002781</v>
      </c>
      <c r="FN1203">
        <v>12048.9807692308</v>
      </c>
      <c r="FO1203">
        <v>15</v>
      </c>
      <c r="FP1203">
        <v>0</v>
      </c>
      <c r="FQ1203" t="s">
        <v>439</v>
      </c>
      <c r="FR1203">
        <v>0</v>
      </c>
      <c r="FS1203">
        <v>0</v>
      </c>
      <c r="FT1203">
        <v>0</v>
      </c>
      <c r="FU1203">
        <v>0</v>
      </c>
      <c r="FV1203">
        <v>0</v>
      </c>
      <c r="FW1203">
        <v>0</v>
      </c>
      <c r="FX1203">
        <v>0</v>
      </c>
      <c r="FY1203">
        <v>0</v>
      </c>
      <c r="FZ1203">
        <v>0</v>
      </c>
      <c r="GA1203">
        <v>0</v>
      </c>
      <c r="GB1203">
        <v>0</v>
      </c>
      <c r="GC1203">
        <v>-33.110665</v>
      </c>
      <c r="GD1203">
        <v>-7.10601654135336</v>
      </c>
      <c r="GE1203">
        <v>0.98035669900042</v>
      </c>
      <c r="GF1203">
        <v>0</v>
      </c>
      <c r="GG1203">
        <v>900.124176470588</v>
      </c>
      <c r="GH1203">
        <v>10.9918105528946</v>
      </c>
      <c r="GI1203">
        <v>1.09848835894627</v>
      </c>
      <c r="GJ1203">
        <v>-1</v>
      </c>
      <c r="GK1203">
        <v>19.088435</v>
      </c>
      <c r="GL1203">
        <v>-0.162266165413545</v>
      </c>
      <c r="GM1203">
        <v>0.0162167899104598</v>
      </c>
      <c r="GN1203">
        <v>0</v>
      </c>
      <c r="GO1203">
        <v>0</v>
      </c>
      <c r="GP1203">
        <v>2</v>
      </c>
      <c r="GQ1203" t="s">
        <v>473</v>
      </c>
      <c r="GR1203">
        <v>3.12581</v>
      </c>
      <c r="GS1203">
        <v>2.71843</v>
      </c>
      <c r="GT1203">
        <v>0.0998867</v>
      </c>
      <c r="GU1203">
        <v>0.10485</v>
      </c>
      <c r="GV1203">
        <v>0.148441</v>
      </c>
      <c r="GW1203">
        <v>0.0990127</v>
      </c>
      <c r="GX1203">
        <v>32001.3</v>
      </c>
      <c r="GY1203">
        <v>33580.5</v>
      </c>
      <c r="GZ1203">
        <v>32315.7</v>
      </c>
      <c r="HA1203">
        <v>34116.6</v>
      </c>
      <c r="HB1203">
        <v>39500</v>
      </c>
      <c r="HC1203">
        <v>44363.8</v>
      </c>
      <c r="HD1203">
        <v>50856.8</v>
      </c>
      <c r="HE1203">
        <v>54761.9</v>
      </c>
      <c r="HF1203">
        <v>1.63808</v>
      </c>
      <c r="HG1203">
        <v>1.49505</v>
      </c>
      <c r="HH1203">
        <v>-0.171639</v>
      </c>
      <c r="HI1203">
        <v>0</v>
      </c>
      <c r="HJ1203">
        <v>50.7591</v>
      </c>
      <c r="HK1203">
        <v>999.9</v>
      </c>
      <c r="HL1203">
        <v>54.755</v>
      </c>
      <c r="HM1203">
        <v>30.152</v>
      </c>
      <c r="HN1203">
        <v>26.091</v>
      </c>
      <c r="HO1203">
        <v>59.9373</v>
      </c>
      <c r="HP1203">
        <v>40.3926</v>
      </c>
      <c r="HQ1203">
        <v>1</v>
      </c>
      <c r="HR1203">
        <v>2.78698</v>
      </c>
      <c r="HS1203">
        <v>4.34257</v>
      </c>
      <c r="HT1203">
        <v>20.0591</v>
      </c>
      <c r="HU1203">
        <v>5.18494</v>
      </c>
      <c r="HV1203">
        <v>12.0159</v>
      </c>
      <c r="HW1203">
        <v>4.96645</v>
      </c>
      <c r="HX1203">
        <v>3.2959</v>
      </c>
      <c r="HY1203">
        <v>9999</v>
      </c>
      <c r="HZ1203">
        <v>9999</v>
      </c>
      <c r="IA1203">
        <v>999.9</v>
      </c>
      <c r="IB1203">
        <v>9999</v>
      </c>
      <c r="IC1203">
        <v>1.86324</v>
      </c>
      <c r="ID1203">
        <v>1.86805</v>
      </c>
      <c r="IE1203">
        <v>1.86783</v>
      </c>
      <c r="IF1203">
        <v>1.86905</v>
      </c>
      <c r="IG1203">
        <v>1.86981</v>
      </c>
      <c r="IH1203">
        <v>1.86584</v>
      </c>
      <c r="II1203">
        <v>1.86691</v>
      </c>
      <c r="IJ1203">
        <v>1.86841</v>
      </c>
      <c r="IK1203">
        <v>5</v>
      </c>
      <c r="IL1203">
        <v>0</v>
      </c>
      <c r="IM1203">
        <v>0</v>
      </c>
      <c r="IN1203">
        <v>0</v>
      </c>
      <c r="IO1203" t="s">
        <v>441</v>
      </c>
      <c r="IP1203" t="s">
        <v>442</v>
      </c>
      <c r="IQ1203" t="s">
        <v>443</v>
      </c>
      <c r="IR1203" t="s">
        <v>443</v>
      </c>
      <c r="IS1203" t="s">
        <v>443</v>
      </c>
      <c r="IT1203" t="s">
        <v>443</v>
      </c>
      <c r="IU1203">
        <v>0</v>
      </c>
      <c r="IV1203">
        <v>100</v>
      </c>
      <c r="IW1203">
        <v>100</v>
      </c>
      <c r="IX1203">
        <v>1.097</v>
      </c>
      <c r="IY1203">
        <v>-0.0441</v>
      </c>
      <c r="IZ1203">
        <v>1.09748391826392</v>
      </c>
      <c r="JA1203">
        <v>0</v>
      </c>
      <c r="JB1203">
        <v>0</v>
      </c>
      <c r="JC1203">
        <v>0</v>
      </c>
      <c r="JD1203">
        <v>-0.0441141096964596</v>
      </c>
      <c r="JE1203">
        <v>0</v>
      </c>
      <c r="JF1203">
        <v>0</v>
      </c>
      <c r="JG1203">
        <v>0</v>
      </c>
      <c r="JH1203">
        <v>5</v>
      </c>
      <c r="JI1203">
        <v>2273</v>
      </c>
      <c r="JJ1203">
        <v>1</v>
      </c>
      <c r="JK1203">
        <v>24</v>
      </c>
      <c r="JL1203">
        <v>29357144.7</v>
      </c>
      <c r="JM1203">
        <v>29357144.7</v>
      </c>
      <c r="JN1203">
        <v>1.30859</v>
      </c>
      <c r="JO1203">
        <v>2.63184</v>
      </c>
      <c r="JP1203">
        <v>1.54785</v>
      </c>
      <c r="JQ1203">
        <v>2.31567</v>
      </c>
      <c r="JR1203">
        <v>1.64673</v>
      </c>
      <c r="JS1203">
        <v>2.37183</v>
      </c>
      <c r="JT1203">
        <v>34.0545</v>
      </c>
      <c r="JU1203">
        <v>24.1663</v>
      </c>
      <c r="JV1203">
        <v>18</v>
      </c>
      <c r="JW1203">
        <v>480.379</v>
      </c>
      <c r="JX1203">
        <v>376.962</v>
      </c>
      <c r="JY1203">
        <v>46.093</v>
      </c>
      <c r="JZ1203">
        <v>57.6494</v>
      </c>
      <c r="KA1203">
        <v>30.0024</v>
      </c>
      <c r="KB1203">
        <v>56.8349</v>
      </c>
      <c r="KC1203">
        <v>56.6234</v>
      </c>
      <c r="KD1203">
        <v>26.4092</v>
      </c>
      <c r="KE1203">
        <v>0</v>
      </c>
      <c r="KF1203">
        <v>100</v>
      </c>
      <c r="KG1203">
        <v>46.0517</v>
      </c>
      <c r="KH1203">
        <v>590.728</v>
      </c>
      <c r="KI1203">
        <v>26.2864</v>
      </c>
      <c r="KJ1203">
        <v>92.1314</v>
      </c>
      <c r="KK1203">
        <v>88.5791</v>
      </c>
    </row>
    <row r="1204" spans="1:297">
      <c r="A1204">
        <v>1188</v>
      </c>
      <c r="B1204">
        <v>1761428689</v>
      </c>
      <c r="C1204">
        <v>20508</v>
      </c>
      <c r="D1204" t="s">
        <v>2830</v>
      </c>
      <c r="E1204" t="s">
        <v>2831</v>
      </c>
      <c r="F1204">
        <v>5</v>
      </c>
      <c r="G1204" t="s">
        <v>2761</v>
      </c>
      <c r="H1204" t="s">
        <v>436</v>
      </c>
      <c r="I1204">
        <v>1761428680.84615</v>
      </c>
      <c r="J1204">
        <f>(K1204)/1000</f>
        <v>0</v>
      </c>
      <c r="K1204">
        <f>IF(DP1204, AN1204, AH1204)</f>
        <v>0</v>
      </c>
      <c r="L1204">
        <f>IF(DP1204, AI1204, AG1204)</f>
        <v>0</v>
      </c>
      <c r="M1204">
        <f>DR1204 - IF(AU1204&gt;1, L1204*DL1204*100.0/(AW1204), 0)</f>
        <v>0</v>
      </c>
      <c r="N1204">
        <f>((T1204-J1204/2)*M1204-L1204)/(T1204+J1204/2)</f>
        <v>0</v>
      </c>
      <c r="O1204">
        <f>N1204*(DY1204+DZ1204)/1000.0</f>
        <v>0</v>
      </c>
      <c r="P1204">
        <f>(DR1204 - IF(AU1204&gt;1, L1204*DL1204*100.0/(AW1204), 0))*(DY1204+DZ1204)/1000.0</f>
        <v>0</v>
      </c>
      <c r="Q1204">
        <f>2.0/((1/S1204-1/R1204)+SIGN(S1204)*SQRT((1/S1204-1/R1204)*(1/S1204-1/R1204) + 4*DM1204/((DM1204+1)*(DM1204+1))*(2*1/S1204*1/R1204-1/R1204*1/R1204)))</f>
        <v>0</v>
      </c>
      <c r="R1204">
        <f>IF(LEFT(DN1204,1)&lt;&gt;"0",IF(LEFT(DN1204,1)="1",3.0,DO1204),$D$5+$E$5*(EF1204*DY1204/($K$5*1000))+$F$5*(EF1204*DY1204/($K$5*1000))*MAX(MIN(DL1204,$J$5),$I$5)*MAX(MIN(DL1204,$J$5),$I$5)+$G$5*MAX(MIN(DL1204,$J$5),$I$5)*(EF1204*DY1204/($K$5*1000))+$H$5*(EF1204*DY1204/($K$5*1000))*(EF1204*DY1204/($K$5*1000)))</f>
        <v>0</v>
      </c>
      <c r="S1204">
        <f>J1204*(1000-(1000*0.61365*exp(17.502*W1204/(240.97+W1204))/(DY1204+DZ1204)+DT1204)/2)/(1000*0.61365*exp(17.502*W1204/(240.97+W1204))/(DY1204+DZ1204)-DT1204)</f>
        <v>0</v>
      </c>
      <c r="T1204">
        <f>1/((DM1204+1)/(Q1204/1.6)+1/(R1204/1.37)) + DM1204/((DM1204+1)/(Q1204/1.6) + DM1204/(R1204/1.37))</f>
        <v>0</v>
      </c>
      <c r="U1204">
        <f>(DH1204*DK1204)</f>
        <v>0</v>
      </c>
      <c r="V1204">
        <f>(EA1204+(U1204+2*0.95*5.67E-8*(((EA1204+$B$7)+273)^4-(EA1204+273)^4)-44100*J1204)/(1.84*29.3*R1204+8*0.95*5.67E-8*(EA1204+273)^3))</f>
        <v>0</v>
      </c>
      <c r="W1204">
        <f>($C$7*EB1204+$D$7*EC1204+$E$7*V1204)</f>
        <v>0</v>
      </c>
      <c r="X1204">
        <f>0.61365*exp(17.502*W1204/(240.97+W1204))</f>
        <v>0</v>
      </c>
      <c r="Y1204">
        <f>(Z1204/AA1204*100)</f>
        <v>0</v>
      </c>
      <c r="Z1204">
        <f>DT1204*(DY1204+DZ1204)/1000</f>
        <v>0</v>
      </c>
      <c r="AA1204">
        <f>0.61365*exp(17.502*EA1204/(240.97+EA1204))</f>
        <v>0</v>
      </c>
      <c r="AB1204">
        <f>(X1204-DT1204*(DY1204+DZ1204)/1000)</f>
        <v>0</v>
      </c>
      <c r="AC1204">
        <f>(-J1204*44100)</f>
        <v>0</v>
      </c>
      <c r="AD1204">
        <f>2*29.3*R1204*0.92*(EA1204-W1204)</f>
        <v>0</v>
      </c>
      <c r="AE1204">
        <f>2*0.95*5.67E-8*(((EA1204+$B$7)+273)^4-(W1204+273)^4)</f>
        <v>0</v>
      </c>
      <c r="AF1204">
        <f>U1204+AE1204+AC1204+AD1204</f>
        <v>0</v>
      </c>
      <c r="AG1204">
        <f>DX1204*AU1204*(DS1204-DR1204*(1000-AU1204*DU1204)/(1000-AU1204*DT1204))/(100*DL1204)</f>
        <v>0</v>
      </c>
      <c r="AH1204">
        <f>1000*DX1204*AU1204*(DT1204-DU1204)/(100*DL1204*(1000-AU1204*DT1204))</f>
        <v>0</v>
      </c>
      <c r="AI1204">
        <f>(AJ1204 - AK1204 - DY1204*1E3/(8.314*(EA1204+273.15)) * AM1204/DX1204 * AL1204) * DX1204/(100*DL1204) * (1000 - DU1204)/1000</f>
        <v>0</v>
      </c>
      <c r="AJ1204">
        <v>586.654385888271</v>
      </c>
      <c r="AK1204">
        <v>569.695836363636</v>
      </c>
      <c r="AL1204">
        <v>3.55206882991791</v>
      </c>
      <c r="AM1204">
        <v>65.5308302883594</v>
      </c>
      <c r="AN1204">
        <f>(AP1204 - AO1204 + DY1204*1E3/(8.314*(EA1204+273.15)) * AR1204/DX1204 * AQ1204) * DX1204/(100*DL1204) * 1000/(1000 - AP1204)</f>
        <v>0</v>
      </c>
      <c r="AO1204">
        <v>24.7106641836312</v>
      </c>
      <c r="AP1204">
        <v>43.7524066666667</v>
      </c>
      <c r="AQ1204">
        <v>-0.00341394515010444</v>
      </c>
      <c r="AR1204">
        <v>110.947681736838</v>
      </c>
      <c r="AS1204">
        <v>12</v>
      </c>
      <c r="AT1204">
        <v>2</v>
      </c>
      <c r="AU1204">
        <f>IF(AS1204*$H$13&gt;=AW1204,1.0,(AW1204/(AW1204-AS1204*$H$13)))</f>
        <v>0</v>
      </c>
      <c r="AV1204">
        <f>(AU1204-1)*100</f>
        <v>0</v>
      </c>
      <c r="AW1204">
        <f>MAX(0,($B$13+$C$13*EF1204)/(1+$D$13*EF1204)*DY1204/(EA1204+273)*$E$13)</f>
        <v>0</v>
      </c>
      <c r="AX1204" t="s">
        <v>437</v>
      </c>
      <c r="AY1204" t="s">
        <v>437</v>
      </c>
      <c r="AZ1204">
        <v>0</v>
      </c>
      <c r="BA1204">
        <v>0</v>
      </c>
      <c r="BB1204">
        <f>1-AZ1204/BA1204</f>
        <v>0</v>
      </c>
      <c r="BC1204">
        <v>0</v>
      </c>
      <c r="BD1204" t="s">
        <v>437</v>
      </c>
      <c r="BE1204" t="s">
        <v>437</v>
      </c>
      <c r="BF1204">
        <v>0</v>
      </c>
      <c r="BG1204">
        <v>0</v>
      </c>
      <c r="BH1204">
        <f>1-BF1204/BG1204</f>
        <v>0</v>
      </c>
      <c r="BI1204">
        <v>0.5</v>
      </c>
      <c r="BJ1204">
        <f>DI1204</f>
        <v>0</v>
      </c>
      <c r="BK1204">
        <f>L1204</f>
        <v>0</v>
      </c>
      <c r="BL1204">
        <f>BH1204*BI1204*BJ1204</f>
        <v>0</v>
      </c>
      <c r="BM1204">
        <f>(BK1204-BC1204)/BJ1204</f>
        <v>0</v>
      </c>
      <c r="BN1204">
        <f>(BA1204-BG1204)/BG1204</f>
        <v>0</v>
      </c>
      <c r="BO1204">
        <f>AZ1204/(BB1204+AZ1204/BG1204)</f>
        <v>0</v>
      </c>
      <c r="BP1204" t="s">
        <v>437</v>
      </c>
      <c r="BQ1204">
        <v>0</v>
      </c>
      <c r="BR1204">
        <f>IF(BQ1204&lt;&gt;0, BQ1204, BO1204)</f>
        <v>0</v>
      </c>
      <c r="BS1204">
        <f>1-BR1204/BG1204</f>
        <v>0</v>
      </c>
      <c r="BT1204">
        <f>(BG1204-BF1204)/(BG1204-BR1204)</f>
        <v>0</v>
      </c>
      <c r="BU1204">
        <f>(BA1204-BG1204)/(BA1204-BR1204)</f>
        <v>0</v>
      </c>
      <c r="BV1204">
        <f>(BG1204-BF1204)/(BG1204-AZ1204)</f>
        <v>0</v>
      </c>
      <c r="BW1204">
        <f>(BA1204-BG1204)/(BA1204-AZ1204)</f>
        <v>0</v>
      </c>
      <c r="BX1204">
        <f>(BT1204*BR1204/BF1204)</f>
        <v>0</v>
      </c>
      <c r="BY1204">
        <f>(1-BX1204)</f>
        <v>0</v>
      </c>
      <c r="DH1204">
        <f>$B$11*EG1204+$C$11*EH1204+$F$11*ES1204*(1-EV1204)</f>
        <v>0</v>
      </c>
      <c r="DI1204">
        <f>DH1204*DJ1204</f>
        <v>0</v>
      </c>
      <c r="DJ1204">
        <f>($B$11*$D$9+$C$11*$D$9+$F$11*((FF1204+EX1204)/MAX(FF1204+EX1204+FG1204, 0.1)*$I$9+FG1204/MAX(FF1204+EX1204+FG1204, 0.1)*$J$9))/($B$11+$C$11+$F$11)</f>
        <v>0</v>
      </c>
      <c r="DK1204">
        <f>($B$11*$K$9+$C$11*$K$9+$F$11*((FF1204+EX1204)/MAX(FF1204+EX1204+FG1204, 0.1)*$P$9+FG1204/MAX(FF1204+EX1204+FG1204, 0.1)*$Q$9))/($B$11+$C$11+$F$11)</f>
        <v>0</v>
      </c>
      <c r="DL1204">
        <v>6</v>
      </c>
      <c r="DM1204">
        <v>0.5</v>
      </c>
      <c r="DN1204" t="s">
        <v>438</v>
      </c>
      <c r="DO1204">
        <v>2</v>
      </c>
      <c r="DP1204" t="b">
        <v>1</v>
      </c>
      <c r="DQ1204">
        <v>1761428680.84615</v>
      </c>
      <c r="DR1204">
        <v>521.043076923077</v>
      </c>
      <c r="DS1204">
        <v>555.414615384615</v>
      </c>
      <c r="DT1204">
        <v>43.7766076923077</v>
      </c>
      <c r="DU1204">
        <v>24.7097307692308</v>
      </c>
      <c r="DV1204">
        <v>519.945692307692</v>
      </c>
      <c r="DW1204">
        <v>43.8207230769231</v>
      </c>
      <c r="DX1204">
        <v>500.032153846154</v>
      </c>
      <c r="DY1204">
        <v>90.1905538461538</v>
      </c>
      <c r="DZ1204">
        <v>0.0404532846153846</v>
      </c>
      <c r="EA1204">
        <v>51.1516538461538</v>
      </c>
      <c r="EB1204">
        <v>48.0605076923077</v>
      </c>
      <c r="EC1204">
        <v>999.9</v>
      </c>
      <c r="ED1204">
        <v>0</v>
      </c>
      <c r="EE1204">
        <v>0</v>
      </c>
      <c r="EF1204">
        <v>9998.59692307692</v>
      </c>
      <c r="EG1204">
        <v>0</v>
      </c>
      <c r="EH1204">
        <v>1219.49769230769</v>
      </c>
      <c r="EI1204">
        <v>-34.3714153846154</v>
      </c>
      <c r="EJ1204">
        <v>544.896538461538</v>
      </c>
      <c r="EK1204">
        <v>569.486307692308</v>
      </c>
      <c r="EL1204">
        <v>19.0668923076923</v>
      </c>
      <c r="EM1204">
        <v>555.414615384615</v>
      </c>
      <c r="EN1204">
        <v>24.7097307692308</v>
      </c>
      <c r="EO1204">
        <v>3.94823692307692</v>
      </c>
      <c r="EP1204">
        <v>2.22858307692308</v>
      </c>
      <c r="EQ1204">
        <v>28.6814615384615</v>
      </c>
      <c r="ER1204">
        <v>19.1692923076923</v>
      </c>
      <c r="ES1204">
        <v>1199.99769230769</v>
      </c>
      <c r="ET1204">
        <v>0.967007769230769</v>
      </c>
      <c r="EU1204">
        <v>0.0329921076923077</v>
      </c>
      <c r="EV1204">
        <v>0</v>
      </c>
      <c r="EW1204">
        <v>901.607769230769</v>
      </c>
      <c r="EX1204">
        <v>5.00059</v>
      </c>
      <c r="EY1204">
        <v>12059.6384615385</v>
      </c>
      <c r="EZ1204">
        <v>10358.7230769231</v>
      </c>
      <c r="FA1204">
        <v>65</v>
      </c>
      <c r="FB1204">
        <v>66.25</v>
      </c>
      <c r="FC1204">
        <v>65</v>
      </c>
      <c r="FD1204">
        <v>66.062</v>
      </c>
      <c r="FE1204">
        <v>66.1345384615385</v>
      </c>
      <c r="FF1204">
        <v>1155.56769230769</v>
      </c>
      <c r="FG1204">
        <v>39.4261538461538</v>
      </c>
      <c r="FH1204">
        <v>0</v>
      </c>
      <c r="FI1204">
        <v>1761428649.7</v>
      </c>
      <c r="FJ1204">
        <v>0</v>
      </c>
      <c r="FK1204">
        <v>901.656115384615</v>
      </c>
      <c r="FL1204">
        <v>11.5590769334001</v>
      </c>
      <c r="FM1204">
        <v>152.249572728633</v>
      </c>
      <c r="FN1204">
        <v>12061.2115384615</v>
      </c>
      <c r="FO1204">
        <v>15</v>
      </c>
      <c r="FP1204">
        <v>0</v>
      </c>
      <c r="FQ1204" t="s">
        <v>439</v>
      </c>
      <c r="FR1204">
        <v>0</v>
      </c>
      <c r="FS1204">
        <v>0</v>
      </c>
      <c r="FT1204">
        <v>0</v>
      </c>
      <c r="FU1204">
        <v>0</v>
      </c>
      <c r="FV1204">
        <v>0</v>
      </c>
      <c r="FW1204">
        <v>0</v>
      </c>
      <c r="FX1204">
        <v>0</v>
      </c>
      <c r="FY1204">
        <v>0</v>
      </c>
      <c r="FZ1204">
        <v>0</v>
      </c>
      <c r="GA1204">
        <v>0</v>
      </c>
      <c r="GB1204">
        <v>0</v>
      </c>
      <c r="GC1204">
        <v>-33.8244333333333</v>
      </c>
      <c r="GD1204">
        <v>-10.8605064935065</v>
      </c>
      <c r="GE1204">
        <v>1.29859642337165</v>
      </c>
      <c r="GF1204">
        <v>0</v>
      </c>
      <c r="GG1204">
        <v>901.116205882353</v>
      </c>
      <c r="GH1204">
        <v>11.1077922164973</v>
      </c>
      <c r="GI1204">
        <v>1.11041769510957</v>
      </c>
      <c r="GJ1204">
        <v>-1</v>
      </c>
      <c r="GK1204">
        <v>19.0757571428571</v>
      </c>
      <c r="GL1204">
        <v>-0.195389610389637</v>
      </c>
      <c r="GM1204">
        <v>0.0199973943880928</v>
      </c>
      <c r="GN1204">
        <v>0</v>
      </c>
      <c r="GO1204">
        <v>0</v>
      </c>
      <c r="GP1204">
        <v>2</v>
      </c>
      <c r="GQ1204" t="s">
        <v>473</v>
      </c>
      <c r="GR1204">
        <v>3.12574</v>
      </c>
      <c r="GS1204">
        <v>2.7183</v>
      </c>
      <c r="GT1204">
        <v>0.102241</v>
      </c>
      <c r="GU1204">
        <v>0.107151</v>
      </c>
      <c r="GV1204">
        <v>0.148403</v>
      </c>
      <c r="GW1204">
        <v>0.0990058</v>
      </c>
      <c r="GX1204">
        <v>31916.2</v>
      </c>
      <c r="GY1204">
        <v>33492.5</v>
      </c>
      <c r="GZ1204">
        <v>32314.6</v>
      </c>
      <c r="HA1204">
        <v>34115.2</v>
      </c>
      <c r="HB1204">
        <v>39500.8</v>
      </c>
      <c r="HC1204">
        <v>44362.6</v>
      </c>
      <c r="HD1204">
        <v>50855.2</v>
      </c>
      <c r="HE1204">
        <v>54759.7</v>
      </c>
      <c r="HF1204">
        <v>1.6379</v>
      </c>
      <c r="HG1204">
        <v>1.4948</v>
      </c>
      <c r="HH1204">
        <v>-0.172876</v>
      </c>
      <c r="HI1204">
        <v>0</v>
      </c>
      <c r="HJ1204">
        <v>50.7591</v>
      </c>
      <c r="HK1204">
        <v>999.9</v>
      </c>
      <c r="HL1204">
        <v>54.755</v>
      </c>
      <c r="HM1204">
        <v>30.152</v>
      </c>
      <c r="HN1204">
        <v>26.0927</v>
      </c>
      <c r="HO1204">
        <v>60.0673</v>
      </c>
      <c r="HP1204">
        <v>40.2925</v>
      </c>
      <c r="HQ1204">
        <v>1</v>
      </c>
      <c r="HR1204">
        <v>2.78885</v>
      </c>
      <c r="HS1204">
        <v>4.3098</v>
      </c>
      <c r="HT1204">
        <v>20.0601</v>
      </c>
      <c r="HU1204">
        <v>5.18494</v>
      </c>
      <c r="HV1204">
        <v>12.0159</v>
      </c>
      <c r="HW1204">
        <v>4.9665</v>
      </c>
      <c r="HX1204">
        <v>3.2959</v>
      </c>
      <c r="HY1204">
        <v>9999</v>
      </c>
      <c r="HZ1204">
        <v>9999</v>
      </c>
      <c r="IA1204">
        <v>999.9</v>
      </c>
      <c r="IB1204">
        <v>9999</v>
      </c>
      <c r="IC1204">
        <v>1.86323</v>
      </c>
      <c r="ID1204">
        <v>1.86806</v>
      </c>
      <c r="IE1204">
        <v>1.86783</v>
      </c>
      <c r="IF1204">
        <v>1.86904</v>
      </c>
      <c r="IG1204">
        <v>1.86981</v>
      </c>
      <c r="IH1204">
        <v>1.86584</v>
      </c>
      <c r="II1204">
        <v>1.86692</v>
      </c>
      <c r="IJ1204">
        <v>1.86839</v>
      </c>
      <c r="IK1204">
        <v>5</v>
      </c>
      <c r="IL1204">
        <v>0</v>
      </c>
      <c r="IM1204">
        <v>0</v>
      </c>
      <c r="IN1204">
        <v>0</v>
      </c>
      <c r="IO1204" t="s">
        <v>441</v>
      </c>
      <c r="IP1204" t="s">
        <v>442</v>
      </c>
      <c r="IQ1204" t="s">
        <v>443</v>
      </c>
      <c r="IR1204" t="s">
        <v>443</v>
      </c>
      <c r="IS1204" t="s">
        <v>443</v>
      </c>
      <c r="IT1204" t="s">
        <v>443</v>
      </c>
      <c r="IU1204">
        <v>0</v>
      </c>
      <c r="IV1204">
        <v>100</v>
      </c>
      <c r="IW1204">
        <v>100</v>
      </c>
      <c r="IX1204">
        <v>1.097</v>
      </c>
      <c r="IY1204">
        <v>-0.0441</v>
      </c>
      <c r="IZ1204">
        <v>1.09748391826392</v>
      </c>
      <c r="JA1204">
        <v>0</v>
      </c>
      <c r="JB1204">
        <v>0</v>
      </c>
      <c r="JC1204">
        <v>0</v>
      </c>
      <c r="JD1204">
        <v>-0.0441141096964596</v>
      </c>
      <c r="JE1204">
        <v>0</v>
      </c>
      <c r="JF1204">
        <v>0</v>
      </c>
      <c r="JG1204">
        <v>0</v>
      </c>
      <c r="JH1204">
        <v>5</v>
      </c>
      <c r="JI1204">
        <v>2273</v>
      </c>
      <c r="JJ1204">
        <v>1</v>
      </c>
      <c r="JK1204">
        <v>24</v>
      </c>
      <c r="JL1204">
        <v>29357144.8</v>
      </c>
      <c r="JM1204">
        <v>29357144.8</v>
      </c>
      <c r="JN1204">
        <v>1.34155</v>
      </c>
      <c r="JO1204">
        <v>2.6355</v>
      </c>
      <c r="JP1204">
        <v>1.54785</v>
      </c>
      <c r="JQ1204">
        <v>2.31567</v>
      </c>
      <c r="JR1204">
        <v>1.64673</v>
      </c>
      <c r="JS1204">
        <v>2.34253</v>
      </c>
      <c r="JT1204">
        <v>34.0318</v>
      </c>
      <c r="JU1204">
        <v>24.1663</v>
      </c>
      <c r="JV1204">
        <v>18</v>
      </c>
      <c r="JW1204">
        <v>480.334</v>
      </c>
      <c r="JX1204">
        <v>376.857</v>
      </c>
      <c r="JY1204">
        <v>46.0238</v>
      </c>
      <c r="JZ1204">
        <v>57.6698</v>
      </c>
      <c r="KA1204">
        <v>30.002</v>
      </c>
      <c r="KB1204">
        <v>56.8506</v>
      </c>
      <c r="KC1204">
        <v>56.6357</v>
      </c>
      <c r="KD1204">
        <v>27.0305</v>
      </c>
      <c r="KE1204">
        <v>0</v>
      </c>
      <c r="KF1204">
        <v>100</v>
      </c>
      <c r="KG1204">
        <v>46.007</v>
      </c>
      <c r="KH1204">
        <v>611.197</v>
      </c>
      <c r="KI1204">
        <v>26.2864</v>
      </c>
      <c r="KJ1204">
        <v>92.1284</v>
      </c>
      <c r="KK1204">
        <v>88.5755</v>
      </c>
    </row>
    <row r="1205" spans="1:297">
      <c r="A1205">
        <v>1189</v>
      </c>
      <c r="B1205">
        <v>1761428694</v>
      </c>
      <c r="C1205">
        <v>20513</v>
      </c>
      <c r="D1205" t="s">
        <v>2832</v>
      </c>
      <c r="E1205" t="s">
        <v>2833</v>
      </c>
      <c r="F1205">
        <v>5</v>
      </c>
      <c r="G1205" t="s">
        <v>2761</v>
      </c>
      <c r="H1205" t="s">
        <v>436</v>
      </c>
      <c r="I1205">
        <v>1761428685.84615</v>
      </c>
      <c r="J1205">
        <f>(K1205)/1000</f>
        <v>0</v>
      </c>
      <c r="K1205">
        <f>IF(DP1205, AN1205, AH1205)</f>
        <v>0</v>
      </c>
      <c r="L1205">
        <f>IF(DP1205, AI1205, AG1205)</f>
        <v>0</v>
      </c>
      <c r="M1205">
        <f>DR1205 - IF(AU1205&gt;1, L1205*DL1205*100.0/(AW1205), 0)</f>
        <v>0</v>
      </c>
      <c r="N1205">
        <f>((T1205-J1205/2)*M1205-L1205)/(T1205+J1205/2)</f>
        <v>0</v>
      </c>
      <c r="O1205">
        <f>N1205*(DY1205+DZ1205)/1000.0</f>
        <v>0</v>
      </c>
      <c r="P1205">
        <f>(DR1205 - IF(AU1205&gt;1, L1205*DL1205*100.0/(AW1205), 0))*(DY1205+DZ1205)/1000.0</f>
        <v>0</v>
      </c>
      <c r="Q1205">
        <f>2.0/((1/S1205-1/R1205)+SIGN(S1205)*SQRT((1/S1205-1/R1205)*(1/S1205-1/R1205) + 4*DM1205/((DM1205+1)*(DM1205+1))*(2*1/S1205*1/R1205-1/R1205*1/R1205)))</f>
        <v>0</v>
      </c>
      <c r="R1205">
        <f>IF(LEFT(DN1205,1)&lt;&gt;"0",IF(LEFT(DN1205,1)="1",3.0,DO1205),$D$5+$E$5*(EF1205*DY1205/($K$5*1000))+$F$5*(EF1205*DY1205/($K$5*1000))*MAX(MIN(DL1205,$J$5),$I$5)*MAX(MIN(DL1205,$J$5),$I$5)+$G$5*MAX(MIN(DL1205,$J$5),$I$5)*(EF1205*DY1205/($K$5*1000))+$H$5*(EF1205*DY1205/($K$5*1000))*(EF1205*DY1205/($K$5*1000)))</f>
        <v>0</v>
      </c>
      <c r="S1205">
        <f>J1205*(1000-(1000*0.61365*exp(17.502*W1205/(240.97+W1205))/(DY1205+DZ1205)+DT1205)/2)/(1000*0.61365*exp(17.502*W1205/(240.97+W1205))/(DY1205+DZ1205)-DT1205)</f>
        <v>0</v>
      </c>
      <c r="T1205">
        <f>1/((DM1205+1)/(Q1205/1.6)+1/(R1205/1.37)) + DM1205/((DM1205+1)/(Q1205/1.6) + DM1205/(R1205/1.37))</f>
        <v>0</v>
      </c>
      <c r="U1205">
        <f>(DH1205*DK1205)</f>
        <v>0</v>
      </c>
      <c r="V1205">
        <f>(EA1205+(U1205+2*0.95*5.67E-8*(((EA1205+$B$7)+273)^4-(EA1205+273)^4)-44100*J1205)/(1.84*29.3*R1205+8*0.95*5.67E-8*(EA1205+273)^3))</f>
        <v>0</v>
      </c>
      <c r="W1205">
        <f>($C$7*EB1205+$D$7*EC1205+$E$7*V1205)</f>
        <v>0</v>
      </c>
      <c r="X1205">
        <f>0.61365*exp(17.502*W1205/(240.97+W1205))</f>
        <v>0</v>
      </c>
      <c r="Y1205">
        <f>(Z1205/AA1205*100)</f>
        <v>0</v>
      </c>
      <c r="Z1205">
        <f>DT1205*(DY1205+DZ1205)/1000</f>
        <v>0</v>
      </c>
      <c r="AA1205">
        <f>0.61365*exp(17.502*EA1205/(240.97+EA1205))</f>
        <v>0</v>
      </c>
      <c r="AB1205">
        <f>(X1205-DT1205*(DY1205+DZ1205)/1000)</f>
        <v>0</v>
      </c>
      <c r="AC1205">
        <f>(-J1205*44100)</f>
        <v>0</v>
      </c>
      <c r="AD1205">
        <f>2*29.3*R1205*0.92*(EA1205-W1205)</f>
        <v>0</v>
      </c>
      <c r="AE1205">
        <f>2*0.95*5.67E-8*(((EA1205+$B$7)+273)^4-(W1205+273)^4)</f>
        <v>0</v>
      </c>
      <c r="AF1205">
        <f>U1205+AE1205+AC1205+AD1205</f>
        <v>0</v>
      </c>
      <c r="AG1205">
        <f>DX1205*AU1205*(DS1205-DR1205*(1000-AU1205*DU1205)/(1000-AU1205*DT1205))/(100*DL1205)</f>
        <v>0</v>
      </c>
      <c r="AH1205">
        <f>1000*DX1205*AU1205*(DT1205-DU1205)/(100*DL1205*(1000-AU1205*DT1205))</f>
        <v>0</v>
      </c>
      <c r="AI1205">
        <f>(AJ1205 - AK1205 - DY1205*1E3/(8.314*(EA1205+273.15)) * AM1205/DX1205 * AL1205) * DX1205/(100*DL1205) * (1000 - DU1205)/1000</f>
        <v>0</v>
      </c>
      <c r="AJ1205">
        <v>603.463130174163</v>
      </c>
      <c r="AK1205">
        <v>586.614393939394</v>
      </c>
      <c r="AL1205">
        <v>3.34970621143391</v>
      </c>
      <c r="AM1205">
        <v>65.5308302883594</v>
      </c>
      <c r="AN1205">
        <f>(AP1205 - AO1205 + DY1205*1E3/(8.314*(EA1205+273.15)) * AR1205/DX1205 * AQ1205) * DX1205/(100*DL1205) * 1000/(1000 - AP1205)</f>
        <v>0</v>
      </c>
      <c r="AO1205">
        <v>24.7121403893966</v>
      </c>
      <c r="AP1205">
        <v>43.7388472727273</v>
      </c>
      <c r="AQ1205">
        <v>-0.00163198905802316</v>
      </c>
      <c r="AR1205">
        <v>110.947681736838</v>
      </c>
      <c r="AS1205">
        <v>12</v>
      </c>
      <c r="AT1205">
        <v>2</v>
      </c>
      <c r="AU1205">
        <f>IF(AS1205*$H$13&gt;=AW1205,1.0,(AW1205/(AW1205-AS1205*$H$13)))</f>
        <v>0</v>
      </c>
      <c r="AV1205">
        <f>(AU1205-1)*100</f>
        <v>0</v>
      </c>
      <c r="AW1205">
        <f>MAX(0,($B$13+$C$13*EF1205)/(1+$D$13*EF1205)*DY1205/(EA1205+273)*$E$13)</f>
        <v>0</v>
      </c>
      <c r="AX1205" t="s">
        <v>437</v>
      </c>
      <c r="AY1205" t="s">
        <v>437</v>
      </c>
      <c r="AZ1205">
        <v>0</v>
      </c>
      <c r="BA1205">
        <v>0</v>
      </c>
      <c r="BB1205">
        <f>1-AZ1205/BA1205</f>
        <v>0</v>
      </c>
      <c r="BC1205">
        <v>0</v>
      </c>
      <c r="BD1205" t="s">
        <v>437</v>
      </c>
      <c r="BE1205" t="s">
        <v>437</v>
      </c>
      <c r="BF1205">
        <v>0</v>
      </c>
      <c r="BG1205">
        <v>0</v>
      </c>
      <c r="BH1205">
        <f>1-BF1205/BG1205</f>
        <v>0</v>
      </c>
      <c r="BI1205">
        <v>0.5</v>
      </c>
      <c r="BJ1205">
        <f>DI1205</f>
        <v>0</v>
      </c>
      <c r="BK1205">
        <f>L1205</f>
        <v>0</v>
      </c>
      <c r="BL1205">
        <f>BH1205*BI1205*BJ1205</f>
        <v>0</v>
      </c>
      <c r="BM1205">
        <f>(BK1205-BC1205)/BJ1205</f>
        <v>0</v>
      </c>
      <c r="BN1205">
        <f>(BA1205-BG1205)/BG1205</f>
        <v>0</v>
      </c>
      <c r="BO1205">
        <f>AZ1205/(BB1205+AZ1205/BG1205)</f>
        <v>0</v>
      </c>
      <c r="BP1205" t="s">
        <v>437</v>
      </c>
      <c r="BQ1205">
        <v>0</v>
      </c>
      <c r="BR1205">
        <f>IF(BQ1205&lt;&gt;0, BQ1205, BO1205)</f>
        <v>0</v>
      </c>
      <c r="BS1205">
        <f>1-BR1205/BG1205</f>
        <v>0</v>
      </c>
      <c r="BT1205">
        <f>(BG1205-BF1205)/(BG1205-BR1205)</f>
        <v>0</v>
      </c>
      <c r="BU1205">
        <f>(BA1205-BG1205)/(BA1205-BR1205)</f>
        <v>0</v>
      </c>
      <c r="BV1205">
        <f>(BG1205-BF1205)/(BG1205-AZ1205)</f>
        <v>0</v>
      </c>
      <c r="BW1205">
        <f>(BA1205-BG1205)/(BA1205-AZ1205)</f>
        <v>0</v>
      </c>
      <c r="BX1205">
        <f>(BT1205*BR1205/BF1205)</f>
        <v>0</v>
      </c>
      <c r="BY1205">
        <f>(1-BX1205)</f>
        <v>0</v>
      </c>
      <c r="DH1205">
        <f>$B$11*EG1205+$C$11*EH1205+$F$11*ES1205*(1-EV1205)</f>
        <v>0</v>
      </c>
      <c r="DI1205">
        <f>DH1205*DJ1205</f>
        <v>0</v>
      </c>
      <c r="DJ1205">
        <f>($B$11*$D$9+$C$11*$D$9+$F$11*((FF1205+EX1205)/MAX(FF1205+EX1205+FG1205, 0.1)*$I$9+FG1205/MAX(FF1205+EX1205+FG1205, 0.1)*$J$9))/($B$11+$C$11+$F$11)</f>
        <v>0</v>
      </c>
      <c r="DK1205">
        <f>($B$11*$K$9+$C$11*$K$9+$F$11*((FF1205+EX1205)/MAX(FF1205+EX1205+FG1205, 0.1)*$P$9+FG1205/MAX(FF1205+EX1205+FG1205, 0.1)*$Q$9))/($B$11+$C$11+$F$11)</f>
        <v>0</v>
      </c>
      <c r="DL1205">
        <v>6</v>
      </c>
      <c r="DM1205">
        <v>0.5</v>
      </c>
      <c r="DN1205" t="s">
        <v>438</v>
      </c>
      <c r="DO1205">
        <v>2</v>
      </c>
      <c r="DP1205" t="b">
        <v>1</v>
      </c>
      <c r="DQ1205">
        <v>1761428685.84615</v>
      </c>
      <c r="DR1205">
        <v>537.538</v>
      </c>
      <c r="DS1205">
        <v>572.184076923077</v>
      </c>
      <c r="DT1205">
        <v>43.7610538461538</v>
      </c>
      <c r="DU1205">
        <v>24.7107461538461</v>
      </c>
      <c r="DV1205">
        <v>536.440692307692</v>
      </c>
      <c r="DW1205">
        <v>43.8051692307692</v>
      </c>
      <c r="DX1205">
        <v>500.029461538462</v>
      </c>
      <c r="DY1205">
        <v>90.1914538461538</v>
      </c>
      <c r="DZ1205">
        <v>0.0404434461538462</v>
      </c>
      <c r="EA1205">
        <v>51.1376</v>
      </c>
      <c r="EB1205">
        <v>48.0441153846154</v>
      </c>
      <c r="EC1205">
        <v>999.9</v>
      </c>
      <c r="ED1205">
        <v>0</v>
      </c>
      <c r="EE1205">
        <v>0</v>
      </c>
      <c r="EF1205">
        <v>9998.11923076923</v>
      </c>
      <c r="EG1205">
        <v>0</v>
      </c>
      <c r="EH1205">
        <v>1219.54846153846</v>
      </c>
      <c r="EI1205">
        <v>-34.6460076923077</v>
      </c>
      <c r="EJ1205">
        <v>562.137615384615</v>
      </c>
      <c r="EK1205">
        <v>586.681307692308</v>
      </c>
      <c r="EL1205">
        <v>19.0503384615385</v>
      </c>
      <c r="EM1205">
        <v>572.184076923077</v>
      </c>
      <c r="EN1205">
        <v>24.7107461538461</v>
      </c>
      <c r="EO1205">
        <v>3.94687384615385</v>
      </c>
      <c r="EP1205">
        <v>2.22869692307692</v>
      </c>
      <c r="EQ1205">
        <v>28.6755076923077</v>
      </c>
      <c r="ER1205">
        <v>19.1701</v>
      </c>
      <c r="ES1205">
        <v>1199.97076923077</v>
      </c>
      <c r="ET1205">
        <v>0.967006538461539</v>
      </c>
      <c r="EU1205">
        <v>0.0329934153846154</v>
      </c>
      <c r="EV1205">
        <v>0</v>
      </c>
      <c r="EW1205">
        <v>902.599615384615</v>
      </c>
      <c r="EX1205">
        <v>5.00059</v>
      </c>
      <c r="EY1205">
        <v>12071.9615384615</v>
      </c>
      <c r="EZ1205">
        <v>10358.4846153846</v>
      </c>
      <c r="FA1205">
        <v>65</v>
      </c>
      <c r="FB1205">
        <v>66.2547692307692</v>
      </c>
      <c r="FC1205">
        <v>65</v>
      </c>
      <c r="FD1205">
        <v>66.0765384615385</v>
      </c>
      <c r="FE1205">
        <v>66.1440769230769</v>
      </c>
      <c r="FF1205">
        <v>1155.54076923077</v>
      </c>
      <c r="FG1205">
        <v>39.4292307692308</v>
      </c>
      <c r="FH1205">
        <v>0</v>
      </c>
      <c r="FI1205">
        <v>1761428655.1</v>
      </c>
      <c r="FJ1205">
        <v>0</v>
      </c>
      <c r="FK1205">
        <v>902.79496</v>
      </c>
      <c r="FL1205">
        <v>11.2595384769414</v>
      </c>
      <c r="FM1205">
        <v>147.346153954191</v>
      </c>
      <c r="FN1205">
        <v>12075.56</v>
      </c>
      <c r="FO1205">
        <v>15</v>
      </c>
      <c r="FP1205">
        <v>0</v>
      </c>
      <c r="FQ1205" t="s">
        <v>439</v>
      </c>
      <c r="FR1205">
        <v>0</v>
      </c>
      <c r="FS1205">
        <v>0</v>
      </c>
      <c r="FT1205">
        <v>0</v>
      </c>
      <c r="FU1205">
        <v>0</v>
      </c>
      <c r="FV1205">
        <v>0</v>
      </c>
      <c r="FW1205">
        <v>0</v>
      </c>
      <c r="FX1205">
        <v>0</v>
      </c>
      <c r="FY1205">
        <v>0</v>
      </c>
      <c r="FZ1205">
        <v>0</v>
      </c>
      <c r="GA1205">
        <v>0</v>
      </c>
      <c r="GB1205">
        <v>0</v>
      </c>
      <c r="GC1205">
        <v>-34.61472</v>
      </c>
      <c r="GD1205">
        <v>-4.44063157894742</v>
      </c>
      <c r="GE1205">
        <v>0.76166481578185</v>
      </c>
      <c r="GF1205">
        <v>0</v>
      </c>
      <c r="GG1205">
        <v>902.027705882353</v>
      </c>
      <c r="GH1205">
        <v>11.8494423096803</v>
      </c>
      <c r="GI1205">
        <v>1.18458825135973</v>
      </c>
      <c r="GJ1205">
        <v>-1</v>
      </c>
      <c r="GK1205">
        <v>19.058495</v>
      </c>
      <c r="GL1205">
        <v>-0.194016541353375</v>
      </c>
      <c r="GM1205">
        <v>0.0189003564781199</v>
      </c>
      <c r="GN1205">
        <v>0</v>
      </c>
      <c r="GO1205">
        <v>0</v>
      </c>
      <c r="GP1205">
        <v>2</v>
      </c>
      <c r="GQ1205" t="s">
        <v>473</v>
      </c>
      <c r="GR1205">
        <v>3.12572</v>
      </c>
      <c r="GS1205">
        <v>2.71894</v>
      </c>
      <c r="GT1205">
        <v>0.104447</v>
      </c>
      <c r="GU1205">
        <v>0.109431</v>
      </c>
      <c r="GV1205">
        <v>0.148352</v>
      </c>
      <c r="GW1205">
        <v>0.0990082</v>
      </c>
      <c r="GX1205">
        <v>31836.4</v>
      </c>
      <c r="GY1205">
        <v>33405</v>
      </c>
      <c r="GZ1205">
        <v>32313.3</v>
      </c>
      <c r="HA1205">
        <v>34113.5</v>
      </c>
      <c r="HB1205">
        <v>39502.1</v>
      </c>
      <c r="HC1205">
        <v>44360.9</v>
      </c>
      <c r="HD1205">
        <v>50853.6</v>
      </c>
      <c r="HE1205">
        <v>54757.4</v>
      </c>
      <c r="HF1205">
        <v>1.63778</v>
      </c>
      <c r="HG1205">
        <v>1.49488</v>
      </c>
      <c r="HH1205">
        <v>-0.173926</v>
      </c>
      <c r="HI1205">
        <v>0</v>
      </c>
      <c r="HJ1205">
        <v>50.7591</v>
      </c>
      <c r="HK1205">
        <v>999.9</v>
      </c>
      <c r="HL1205">
        <v>54.78</v>
      </c>
      <c r="HM1205">
        <v>30.172</v>
      </c>
      <c r="HN1205">
        <v>26.1344</v>
      </c>
      <c r="HO1205">
        <v>60.3173</v>
      </c>
      <c r="HP1205">
        <v>40.2204</v>
      </c>
      <c r="HQ1205">
        <v>1</v>
      </c>
      <c r="HR1205">
        <v>2.79015</v>
      </c>
      <c r="HS1205">
        <v>4.22296</v>
      </c>
      <c r="HT1205">
        <v>20.0624</v>
      </c>
      <c r="HU1205">
        <v>5.18584</v>
      </c>
      <c r="HV1205">
        <v>12.0159</v>
      </c>
      <c r="HW1205">
        <v>4.96695</v>
      </c>
      <c r="HX1205">
        <v>3.296</v>
      </c>
      <c r="HY1205">
        <v>9999</v>
      </c>
      <c r="HZ1205">
        <v>9999</v>
      </c>
      <c r="IA1205">
        <v>999.9</v>
      </c>
      <c r="IB1205">
        <v>9999</v>
      </c>
      <c r="IC1205">
        <v>1.86325</v>
      </c>
      <c r="ID1205">
        <v>1.86804</v>
      </c>
      <c r="IE1205">
        <v>1.86783</v>
      </c>
      <c r="IF1205">
        <v>1.86905</v>
      </c>
      <c r="IG1205">
        <v>1.86981</v>
      </c>
      <c r="IH1205">
        <v>1.86585</v>
      </c>
      <c r="II1205">
        <v>1.86691</v>
      </c>
      <c r="IJ1205">
        <v>1.8684</v>
      </c>
      <c r="IK1205">
        <v>5</v>
      </c>
      <c r="IL1205">
        <v>0</v>
      </c>
      <c r="IM1205">
        <v>0</v>
      </c>
      <c r="IN1205">
        <v>0</v>
      </c>
      <c r="IO1205" t="s">
        <v>441</v>
      </c>
      <c r="IP1205" t="s">
        <v>442</v>
      </c>
      <c r="IQ1205" t="s">
        <v>443</v>
      </c>
      <c r="IR1205" t="s">
        <v>443</v>
      </c>
      <c r="IS1205" t="s">
        <v>443</v>
      </c>
      <c r="IT1205" t="s">
        <v>443</v>
      </c>
      <c r="IU1205">
        <v>0</v>
      </c>
      <c r="IV1205">
        <v>100</v>
      </c>
      <c r="IW1205">
        <v>100</v>
      </c>
      <c r="IX1205">
        <v>1.098</v>
      </c>
      <c r="IY1205">
        <v>-0.0442</v>
      </c>
      <c r="IZ1205">
        <v>1.09748391826392</v>
      </c>
      <c r="JA1205">
        <v>0</v>
      </c>
      <c r="JB1205">
        <v>0</v>
      </c>
      <c r="JC1205">
        <v>0</v>
      </c>
      <c r="JD1205">
        <v>-0.0441141096964596</v>
      </c>
      <c r="JE1205">
        <v>0</v>
      </c>
      <c r="JF1205">
        <v>0</v>
      </c>
      <c r="JG1205">
        <v>0</v>
      </c>
      <c r="JH1205">
        <v>5</v>
      </c>
      <c r="JI1205">
        <v>2273</v>
      </c>
      <c r="JJ1205">
        <v>1</v>
      </c>
      <c r="JK1205">
        <v>24</v>
      </c>
      <c r="JL1205">
        <v>29357144.9</v>
      </c>
      <c r="JM1205">
        <v>29357144.9</v>
      </c>
      <c r="JN1205">
        <v>1.37207</v>
      </c>
      <c r="JO1205">
        <v>2.63794</v>
      </c>
      <c r="JP1205">
        <v>1.54785</v>
      </c>
      <c r="JQ1205">
        <v>2.31567</v>
      </c>
      <c r="JR1205">
        <v>1.64673</v>
      </c>
      <c r="JS1205">
        <v>2.25342</v>
      </c>
      <c r="JT1205">
        <v>34.0545</v>
      </c>
      <c r="JU1205">
        <v>24.1575</v>
      </c>
      <c r="JV1205">
        <v>18</v>
      </c>
      <c r="JW1205">
        <v>480.308</v>
      </c>
      <c r="JX1205">
        <v>376.955</v>
      </c>
      <c r="JY1205">
        <v>45.9741</v>
      </c>
      <c r="JZ1205">
        <v>57.6862</v>
      </c>
      <c r="KA1205">
        <v>30.0016</v>
      </c>
      <c r="KB1205">
        <v>56.8629</v>
      </c>
      <c r="KC1205">
        <v>56.6482</v>
      </c>
      <c r="KD1205">
        <v>27.5946</v>
      </c>
      <c r="KE1205">
        <v>0</v>
      </c>
      <c r="KF1205">
        <v>100</v>
      </c>
      <c r="KG1205">
        <v>45.978</v>
      </c>
      <c r="KH1205">
        <v>624.688</v>
      </c>
      <c r="KI1205">
        <v>26.2864</v>
      </c>
      <c r="KJ1205">
        <v>92.1252</v>
      </c>
      <c r="KK1205">
        <v>88.5715</v>
      </c>
    </row>
    <row r="1206" spans="1:297">
      <c r="A1206">
        <v>1190</v>
      </c>
      <c r="B1206">
        <v>1761428699</v>
      </c>
      <c r="C1206">
        <v>20518</v>
      </c>
      <c r="D1206" t="s">
        <v>2834</v>
      </c>
      <c r="E1206" t="s">
        <v>2835</v>
      </c>
      <c r="F1206">
        <v>5</v>
      </c>
      <c r="G1206" t="s">
        <v>2761</v>
      </c>
      <c r="H1206" t="s">
        <v>436</v>
      </c>
      <c r="I1206">
        <v>1761428690.84615</v>
      </c>
      <c r="J1206">
        <f>(K1206)/1000</f>
        <v>0</v>
      </c>
      <c r="K1206">
        <f>IF(DP1206, AN1206, AH1206)</f>
        <v>0</v>
      </c>
      <c r="L1206">
        <f>IF(DP1206, AI1206, AG1206)</f>
        <v>0</v>
      </c>
      <c r="M1206">
        <f>DR1206 - IF(AU1206&gt;1, L1206*DL1206*100.0/(AW1206), 0)</f>
        <v>0</v>
      </c>
      <c r="N1206">
        <f>((T1206-J1206/2)*M1206-L1206)/(T1206+J1206/2)</f>
        <v>0</v>
      </c>
      <c r="O1206">
        <f>N1206*(DY1206+DZ1206)/1000.0</f>
        <v>0</v>
      </c>
      <c r="P1206">
        <f>(DR1206 - IF(AU1206&gt;1, L1206*DL1206*100.0/(AW1206), 0))*(DY1206+DZ1206)/1000.0</f>
        <v>0</v>
      </c>
      <c r="Q1206">
        <f>2.0/((1/S1206-1/R1206)+SIGN(S1206)*SQRT((1/S1206-1/R1206)*(1/S1206-1/R1206) + 4*DM1206/((DM1206+1)*(DM1206+1))*(2*1/S1206*1/R1206-1/R1206*1/R1206)))</f>
        <v>0</v>
      </c>
      <c r="R1206">
        <f>IF(LEFT(DN1206,1)&lt;&gt;"0",IF(LEFT(DN1206,1)="1",3.0,DO1206),$D$5+$E$5*(EF1206*DY1206/($K$5*1000))+$F$5*(EF1206*DY1206/($K$5*1000))*MAX(MIN(DL1206,$J$5),$I$5)*MAX(MIN(DL1206,$J$5),$I$5)+$G$5*MAX(MIN(DL1206,$J$5),$I$5)*(EF1206*DY1206/($K$5*1000))+$H$5*(EF1206*DY1206/($K$5*1000))*(EF1206*DY1206/($K$5*1000)))</f>
        <v>0</v>
      </c>
      <c r="S1206">
        <f>J1206*(1000-(1000*0.61365*exp(17.502*W1206/(240.97+W1206))/(DY1206+DZ1206)+DT1206)/2)/(1000*0.61365*exp(17.502*W1206/(240.97+W1206))/(DY1206+DZ1206)-DT1206)</f>
        <v>0</v>
      </c>
      <c r="T1206">
        <f>1/((DM1206+1)/(Q1206/1.6)+1/(R1206/1.37)) + DM1206/((DM1206+1)/(Q1206/1.6) + DM1206/(R1206/1.37))</f>
        <v>0</v>
      </c>
      <c r="U1206">
        <f>(DH1206*DK1206)</f>
        <v>0</v>
      </c>
      <c r="V1206">
        <f>(EA1206+(U1206+2*0.95*5.67E-8*(((EA1206+$B$7)+273)^4-(EA1206+273)^4)-44100*J1206)/(1.84*29.3*R1206+8*0.95*5.67E-8*(EA1206+273)^3))</f>
        <v>0</v>
      </c>
      <c r="W1206">
        <f>($C$7*EB1206+$D$7*EC1206+$E$7*V1206)</f>
        <v>0</v>
      </c>
      <c r="X1206">
        <f>0.61365*exp(17.502*W1206/(240.97+W1206))</f>
        <v>0</v>
      </c>
      <c r="Y1206">
        <f>(Z1206/AA1206*100)</f>
        <v>0</v>
      </c>
      <c r="Z1206">
        <f>DT1206*(DY1206+DZ1206)/1000</f>
        <v>0</v>
      </c>
      <c r="AA1206">
        <f>0.61365*exp(17.502*EA1206/(240.97+EA1206))</f>
        <v>0</v>
      </c>
      <c r="AB1206">
        <f>(X1206-DT1206*(DY1206+DZ1206)/1000)</f>
        <v>0</v>
      </c>
      <c r="AC1206">
        <f>(-J1206*44100)</f>
        <v>0</v>
      </c>
      <c r="AD1206">
        <f>2*29.3*R1206*0.92*(EA1206-W1206)</f>
        <v>0</v>
      </c>
      <c r="AE1206">
        <f>2*0.95*5.67E-8*(((EA1206+$B$7)+273)^4-(W1206+273)^4)</f>
        <v>0</v>
      </c>
      <c r="AF1206">
        <f>U1206+AE1206+AC1206+AD1206</f>
        <v>0</v>
      </c>
      <c r="AG1206">
        <f>DX1206*AU1206*(DS1206-DR1206*(1000-AU1206*DU1206)/(1000-AU1206*DT1206))/(100*DL1206)</f>
        <v>0</v>
      </c>
      <c r="AH1206">
        <f>1000*DX1206*AU1206*(DT1206-DU1206)/(100*DL1206*(1000-AU1206*DT1206))</f>
        <v>0</v>
      </c>
      <c r="AI1206">
        <f>(AJ1206 - AK1206 - DY1206*1E3/(8.314*(EA1206+273.15)) * AM1206/DX1206 * AL1206) * DX1206/(100*DL1206) * (1000 - DU1206)/1000</f>
        <v>0</v>
      </c>
      <c r="AJ1206">
        <v>621.617899176456</v>
      </c>
      <c r="AK1206">
        <v>604.244272727273</v>
      </c>
      <c r="AL1206">
        <v>3.55412950125631</v>
      </c>
      <c r="AM1206">
        <v>65.5308302883594</v>
      </c>
      <c r="AN1206">
        <f>(AP1206 - AO1206 + DY1206*1E3/(8.314*(EA1206+273.15)) * AR1206/DX1206 * AQ1206) * DX1206/(100*DL1206) * 1000/(1000 - AP1206)</f>
        <v>0</v>
      </c>
      <c r="AO1206">
        <v>24.7117637141536</v>
      </c>
      <c r="AP1206">
        <v>43.7245375757576</v>
      </c>
      <c r="AQ1206">
        <v>-0.00058216724869742</v>
      </c>
      <c r="AR1206">
        <v>110.947681736838</v>
      </c>
      <c r="AS1206">
        <v>12</v>
      </c>
      <c r="AT1206">
        <v>2</v>
      </c>
      <c r="AU1206">
        <f>IF(AS1206*$H$13&gt;=AW1206,1.0,(AW1206/(AW1206-AS1206*$H$13)))</f>
        <v>0</v>
      </c>
      <c r="AV1206">
        <f>(AU1206-1)*100</f>
        <v>0</v>
      </c>
      <c r="AW1206">
        <f>MAX(0,($B$13+$C$13*EF1206)/(1+$D$13*EF1206)*DY1206/(EA1206+273)*$E$13)</f>
        <v>0</v>
      </c>
      <c r="AX1206" t="s">
        <v>437</v>
      </c>
      <c r="AY1206" t="s">
        <v>437</v>
      </c>
      <c r="AZ1206">
        <v>0</v>
      </c>
      <c r="BA1206">
        <v>0</v>
      </c>
      <c r="BB1206">
        <f>1-AZ1206/BA1206</f>
        <v>0</v>
      </c>
      <c r="BC1206">
        <v>0</v>
      </c>
      <c r="BD1206" t="s">
        <v>437</v>
      </c>
      <c r="BE1206" t="s">
        <v>437</v>
      </c>
      <c r="BF1206">
        <v>0</v>
      </c>
      <c r="BG1206">
        <v>0</v>
      </c>
      <c r="BH1206">
        <f>1-BF1206/BG1206</f>
        <v>0</v>
      </c>
      <c r="BI1206">
        <v>0.5</v>
      </c>
      <c r="BJ1206">
        <f>DI1206</f>
        <v>0</v>
      </c>
      <c r="BK1206">
        <f>L1206</f>
        <v>0</v>
      </c>
      <c r="BL1206">
        <f>BH1206*BI1206*BJ1206</f>
        <v>0</v>
      </c>
      <c r="BM1206">
        <f>(BK1206-BC1206)/BJ1206</f>
        <v>0</v>
      </c>
      <c r="BN1206">
        <f>(BA1206-BG1206)/BG1206</f>
        <v>0</v>
      </c>
      <c r="BO1206">
        <f>AZ1206/(BB1206+AZ1206/BG1206)</f>
        <v>0</v>
      </c>
      <c r="BP1206" t="s">
        <v>437</v>
      </c>
      <c r="BQ1206">
        <v>0</v>
      </c>
      <c r="BR1206">
        <f>IF(BQ1206&lt;&gt;0, BQ1206, BO1206)</f>
        <v>0</v>
      </c>
      <c r="BS1206">
        <f>1-BR1206/BG1206</f>
        <v>0</v>
      </c>
      <c r="BT1206">
        <f>(BG1206-BF1206)/(BG1206-BR1206)</f>
        <v>0</v>
      </c>
      <c r="BU1206">
        <f>(BA1206-BG1206)/(BA1206-BR1206)</f>
        <v>0</v>
      </c>
      <c r="BV1206">
        <f>(BG1206-BF1206)/(BG1206-AZ1206)</f>
        <v>0</v>
      </c>
      <c r="BW1206">
        <f>(BA1206-BG1206)/(BA1206-AZ1206)</f>
        <v>0</v>
      </c>
      <c r="BX1206">
        <f>(BT1206*BR1206/BF1206)</f>
        <v>0</v>
      </c>
      <c r="BY1206">
        <f>(1-BX1206)</f>
        <v>0</v>
      </c>
      <c r="DH1206">
        <f>$B$11*EG1206+$C$11*EH1206+$F$11*ES1206*(1-EV1206)</f>
        <v>0</v>
      </c>
      <c r="DI1206">
        <f>DH1206*DJ1206</f>
        <v>0</v>
      </c>
      <c r="DJ1206">
        <f>($B$11*$D$9+$C$11*$D$9+$F$11*((FF1206+EX1206)/MAX(FF1206+EX1206+FG1206, 0.1)*$I$9+FG1206/MAX(FF1206+EX1206+FG1206, 0.1)*$J$9))/($B$11+$C$11+$F$11)</f>
        <v>0</v>
      </c>
      <c r="DK1206">
        <f>($B$11*$K$9+$C$11*$K$9+$F$11*((FF1206+EX1206)/MAX(FF1206+EX1206+FG1206, 0.1)*$P$9+FG1206/MAX(FF1206+EX1206+FG1206, 0.1)*$Q$9))/($B$11+$C$11+$F$11)</f>
        <v>0</v>
      </c>
      <c r="DL1206">
        <v>6</v>
      </c>
      <c r="DM1206">
        <v>0.5</v>
      </c>
      <c r="DN1206" t="s">
        <v>438</v>
      </c>
      <c r="DO1206">
        <v>2</v>
      </c>
      <c r="DP1206" t="b">
        <v>1</v>
      </c>
      <c r="DQ1206">
        <v>1761428690.84615</v>
      </c>
      <c r="DR1206">
        <v>554.003384615385</v>
      </c>
      <c r="DS1206">
        <v>589.495153846154</v>
      </c>
      <c r="DT1206">
        <v>43.746</v>
      </c>
      <c r="DU1206">
        <v>24.7113230769231</v>
      </c>
      <c r="DV1206">
        <v>552.905923076923</v>
      </c>
      <c r="DW1206">
        <v>43.7901076923077</v>
      </c>
      <c r="DX1206">
        <v>500.011846153846</v>
      </c>
      <c r="DY1206">
        <v>90.1913384615385</v>
      </c>
      <c r="DZ1206">
        <v>0.0405921769230769</v>
      </c>
      <c r="EA1206">
        <v>51.1246153846154</v>
      </c>
      <c r="EB1206">
        <v>48.0251076923077</v>
      </c>
      <c r="EC1206">
        <v>999.9</v>
      </c>
      <c r="ED1206">
        <v>0</v>
      </c>
      <c r="EE1206">
        <v>0</v>
      </c>
      <c r="EF1206">
        <v>9995.38461538462</v>
      </c>
      <c r="EG1206">
        <v>0</v>
      </c>
      <c r="EH1206">
        <v>1219.56076923077</v>
      </c>
      <c r="EI1206">
        <v>-35.4917538461538</v>
      </c>
      <c r="EJ1206">
        <v>579.347384615385</v>
      </c>
      <c r="EK1206">
        <v>604.431307692308</v>
      </c>
      <c r="EL1206">
        <v>19.0347</v>
      </c>
      <c r="EM1206">
        <v>589.495153846154</v>
      </c>
      <c r="EN1206">
        <v>24.7113230769231</v>
      </c>
      <c r="EO1206">
        <v>3.94551230769231</v>
      </c>
      <c r="EP1206">
        <v>2.22874692307692</v>
      </c>
      <c r="EQ1206">
        <v>28.6695538461538</v>
      </c>
      <c r="ER1206">
        <v>19.1704538461538</v>
      </c>
      <c r="ES1206">
        <v>1199.96692307692</v>
      </c>
      <c r="ET1206">
        <v>0.967005923076923</v>
      </c>
      <c r="EU1206">
        <v>0.0329940846153846</v>
      </c>
      <c r="EV1206">
        <v>0</v>
      </c>
      <c r="EW1206">
        <v>903.496538461539</v>
      </c>
      <c r="EX1206">
        <v>5.00059</v>
      </c>
      <c r="EY1206">
        <v>12084.1</v>
      </c>
      <c r="EZ1206">
        <v>10358.4384615385</v>
      </c>
      <c r="FA1206">
        <v>65</v>
      </c>
      <c r="FB1206">
        <v>66.2690769230769</v>
      </c>
      <c r="FC1206">
        <v>65</v>
      </c>
      <c r="FD1206">
        <v>66.0765384615385</v>
      </c>
      <c r="FE1206">
        <v>66.1631538461538</v>
      </c>
      <c r="FF1206">
        <v>1155.53692307692</v>
      </c>
      <c r="FG1206">
        <v>39.43</v>
      </c>
      <c r="FH1206">
        <v>0</v>
      </c>
      <c r="FI1206">
        <v>1761428659.9</v>
      </c>
      <c r="FJ1206">
        <v>0</v>
      </c>
      <c r="FK1206">
        <v>903.64244</v>
      </c>
      <c r="FL1206">
        <v>10.3189230597441</v>
      </c>
      <c r="FM1206">
        <v>147.769230440458</v>
      </c>
      <c r="FN1206">
        <v>12087.324</v>
      </c>
      <c r="FO1206">
        <v>15</v>
      </c>
      <c r="FP1206">
        <v>0</v>
      </c>
      <c r="FQ1206" t="s">
        <v>439</v>
      </c>
      <c r="FR1206">
        <v>0</v>
      </c>
      <c r="FS1206">
        <v>0</v>
      </c>
      <c r="FT1206">
        <v>0</v>
      </c>
      <c r="FU1206">
        <v>0</v>
      </c>
      <c r="FV1206">
        <v>0</v>
      </c>
      <c r="FW1206">
        <v>0</v>
      </c>
      <c r="FX1206">
        <v>0</v>
      </c>
      <c r="FY1206">
        <v>0</v>
      </c>
      <c r="FZ1206">
        <v>0</v>
      </c>
      <c r="GA1206">
        <v>0</v>
      </c>
      <c r="GB1206">
        <v>0</v>
      </c>
      <c r="GC1206">
        <v>-35.1273523809524</v>
      </c>
      <c r="GD1206">
        <v>-7.62433246753255</v>
      </c>
      <c r="GE1206">
        <v>1.04654410350905</v>
      </c>
      <c r="GF1206">
        <v>0</v>
      </c>
      <c r="GG1206">
        <v>902.937352941177</v>
      </c>
      <c r="GH1206">
        <v>11.0309549313415</v>
      </c>
      <c r="GI1206">
        <v>1.10226693901445</v>
      </c>
      <c r="GJ1206">
        <v>-1</v>
      </c>
      <c r="GK1206">
        <v>19.0432714285714</v>
      </c>
      <c r="GL1206">
        <v>-0.184503896103872</v>
      </c>
      <c r="GM1206">
        <v>0.0187999782891753</v>
      </c>
      <c r="GN1206">
        <v>0</v>
      </c>
      <c r="GO1206">
        <v>0</v>
      </c>
      <c r="GP1206">
        <v>2</v>
      </c>
      <c r="GQ1206" t="s">
        <v>473</v>
      </c>
      <c r="GR1206">
        <v>3.12584</v>
      </c>
      <c r="GS1206">
        <v>2.71847</v>
      </c>
      <c r="GT1206">
        <v>0.106719</v>
      </c>
      <c r="GU1206">
        <v>0.111481</v>
      </c>
      <c r="GV1206">
        <v>0.148312</v>
      </c>
      <c r="GW1206">
        <v>0.099008</v>
      </c>
      <c r="GX1206">
        <v>31753.9</v>
      </c>
      <c r="GY1206">
        <v>33327</v>
      </c>
      <c r="GZ1206">
        <v>32311.8</v>
      </c>
      <c r="HA1206">
        <v>34112.6</v>
      </c>
      <c r="HB1206">
        <v>39502.7</v>
      </c>
      <c r="HC1206">
        <v>44360.1</v>
      </c>
      <c r="HD1206">
        <v>50851.8</v>
      </c>
      <c r="HE1206">
        <v>54756</v>
      </c>
      <c r="HF1206">
        <v>1.63775</v>
      </c>
      <c r="HG1206">
        <v>1.49462</v>
      </c>
      <c r="HH1206">
        <v>-0.175081</v>
      </c>
      <c r="HI1206">
        <v>0</v>
      </c>
      <c r="HJ1206">
        <v>50.752</v>
      </c>
      <c r="HK1206">
        <v>999.9</v>
      </c>
      <c r="HL1206">
        <v>54.755</v>
      </c>
      <c r="HM1206">
        <v>30.152</v>
      </c>
      <c r="HN1206">
        <v>26.0904</v>
      </c>
      <c r="HO1206">
        <v>60.3273</v>
      </c>
      <c r="HP1206">
        <v>40.4127</v>
      </c>
      <c r="HQ1206">
        <v>1</v>
      </c>
      <c r="HR1206">
        <v>2.79113</v>
      </c>
      <c r="HS1206">
        <v>4.11166</v>
      </c>
      <c r="HT1206">
        <v>20.0647</v>
      </c>
      <c r="HU1206">
        <v>5.18494</v>
      </c>
      <c r="HV1206">
        <v>12.0159</v>
      </c>
      <c r="HW1206">
        <v>4.96675</v>
      </c>
      <c r="HX1206">
        <v>3.29593</v>
      </c>
      <c r="HY1206">
        <v>9999</v>
      </c>
      <c r="HZ1206">
        <v>9999</v>
      </c>
      <c r="IA1206">
        <v>999.9</v>
      </c>
      <c r="IB1206">
        <v>9999</v>
      </c>
      <c r="IC1206">
        <v>1.86324</v>
      </c>
      <c r="ID1206">
        <v>1.86806</v>
      </c>
      <c r="IE1206">
        <v>1.86783</v>
      </c>
      <c r="IF1206">
        <v>1.86905</v>
      </c>
      <c r="IG1206">
        <v>1.86981</v>
      </c>
      <c r="IH1206">
        <v>1.86584</v>
      </c>
      <c r="II1206">
        <v>1.86692</v>
      </c>
      <c r="IJ1206">
        <v>1.86842</v>
      </c>
      <c r="IK1206">
        <v>5</v>
      </c>
      <c r="IL1206">
        <v>0</v>
      </c>
      <c r="IM1206">
        <v>0</v>
      </c>
      <c r="IN1206">
        <v>0</v>
      </c>
      <c r="IO1206" t="s">
        <v>441</v>
      </c>
      <c r="IP1206" t="s">
        <v>442</v>
      </c>
      <c r="IQ1206" t="s">
        <v>443</v>
      </c>
      <c r="IR1206" t="s">
        <v>443</v>
      </c>
      <c r="IS1206" t="s">
        <v>443</v>
      </c>
      <c r="IT1206" t="s">
        <v>443</v>
      </c>
      <c r="IU1206">
        <v>0</v>
      </c>
      <c r="IV1206">
        <v>100</v>
      </c>
      <c r="IW1206">
        <v>100</v>
      </c>
      <c r="IX1206">
        <v>1.098</v>
      </c>
      <c r="IY1206">
        <v>-0.0442</v>
      </c>
      <c r="IZ1206">
        <v>1.09748391826392</v>
      </c>
      <c r="JA1206">
        <v>0</v>
      </c>
      <c r="JB1206">
        <v>0</v>
      </c>
      <c r="JC1206">
        <v>0</v>
      </c>
      <c r="JD1206">
        <v>-0.0441141096964596</v>
      </c>
      <c r="JE1206">
        <v>0</v>
      </c>
      <c r="JF1206">
        <v>0</v>
      </c>
      <c r="JG1206">
        <v>0</v>
      </c>
      <c r="JH1206">
        <v>5</v>
      </c>
      <c r="JI1206">
        <v>2273</v>
      </c>
      <c r="JJ1206">
        <v>1</v>
      </c>
      <c r="JK1206">
        <v>24</v>
      </c>
      <c r="JL1206">
        <v>29357145</v>
      </c>
      <c r="JM1206">
        <v>29357145</v>
      </c>
      <c r="JN1206">
        <v>1.39526</v>
      </c>
      <c r="JO1206">
        <v>2.63184</v>
      </c>
      <c r="JP1206">
        <v>1.54785</v>
      </c>
      <c r="JQ1206">
        <v>2.31567</v>
      </c>
      <c r="JR1206">
        <v>1.64673</v>
      </c>
      <c r="JS1206">
        <v>2.37671</v>
      </c>
      <c r="JT1206">
        <v>34.0545</v>
      </c>
      <c r="JU1206">
        <v>24.1663</v>
      </c>
      <c r="JV1206">
        <v>18</v>
      </c>
      <c r="JW1206">
        <v>480.363</v>
      </c>
      <c r="JX1206">
        <v>376.848</v>
      </c>
      <c r="JY1206">
        <v>45.9437</v>
      </c>
      <c r="JZ1206">
        <v>57.7048</v>
      </c>
      <c r="KA1206">
        <v>30.0012</v>
      </c>
      <c r="KB1206">
        <v>56.8767</v>
      </c>
      <c r="KC1206">
        <v>56.66</v>
      </c>
      <c r="KD1206">
        <v>28.1197</v>
      </c>
      <c r="KE1206">
        <v>0</v>
      </c>
      <c r="KF1206">
        <v>100</v>
      </c>
      <c r="KG1206">
        <v>45.9662</v>
      </c>
      <c r="KH1206">
        <v>638.282</v>
      </c>
      <c r="KI1206">
        <v>26.2864</v>
      </c>
      <c r="KJ1206">
        <v>92.1215</v>
      </c>
      <c r="KK1206">
        <v>88.5692</v>
      </c>
    </row>
    <row r="1207" spans="1:297">
      <c r="A1207">
        <v>1191</v>
      </c>
      <c r="B1207">
        <v>1761428704</v>
      </c>
      <c r="C1207">
        <v>20523</v>
      </c>
      <c r="D1207" t="s">
        <v>2836</v>
      </c>
      <c r="E1207" t="s">
        <v>2837</v>
      </c>
      <c r="F1207">
        <v>5</v>
      </c>
      <c r="G1207" t="s">
        <v>2761</v>
      </c>
      <c r="H1207" t="s">
        <v>436</v>
      </c>
      <c r="I1207">
        <v>1761428695.84615</v>
      </c>
      <c r="J1207">
        <f>(K1207)/1000</f>
        <v>0</v>
      </c>
      <c r="K1207">
        <f>IF(DP1207, AN1207, AH1207)</f>
        <v>0</v>
      </c>
      <c r="L1207">
        <f>IF(DP1207, AI1207, AG1207)</f>
        <v>0</v>
      </c>
      <c r="M1207">
        <f>DR1207 - IF(AU1207&gt;1, L1207*DL1207*100.0/(AW1207), 0)</f>
        <v>0</v>
      </c>
      <c r="N1207">
        <f>((T1207-J1207/2)*M1207-L1207)/(T1207+J1207/2)</f>
        <v>0</v>
      </c>
      <c r="O1207">
        <f>N1207*(DY1207+DZ1207)/1000.0</f>
        <v>0</v>
      </c>
      <c r="P1207">
        <f>(DR1207 - IF(AU1207&gt;1, L1207*DL1207*100.0/(AW1207), 0))*(DY1207+DZ1207)/1000.0</f>
        <v>0</v>
      </c>
      <c r="Q1207">
        <f>2.0/((1/S1207-1/R1207)+SIGN(S1207)*SQRT((1/S1207-1/R1207)*(1/S1207-1/R1207) + 4*DM1207/((DM1207+1)*(DM1207+1))*(2*1/S1207*1/R1207-1/R1207*1/R1207)))</f>
        <v>0</v>
      </c>
      <c r="R1207">
        <f>IF(LEFT(DN1207,1)&lt;&gt;"0",IF(LEFT(DN1207,1)="1",3.0,DO1207),$D$5+$E$5*(EF1207*DY1207/($K$5*1000))+$F$5*(EF1207*DY1207/($K$5*1000))*MAX(MIN(DL1207,$J$5),$I$5)*MAX(MIN(DL1207,$J$5),$I$5)+$G$5*MAX(MIN(DL1207,$J$5),$I$5)*(EF1207*DY1207/($K$5*1000))+$H$5*(EF1207*DY1207/($K$5*1000))*(EF1207*DY1207/($K$5*1000)))</f>
        <v>0</v>
      </c>
      <c r="S1207">
        <f>J1207*(1000-(1000*0.61365*exp(17.502*W1207/(240.97+W1207))/(DY1207+DZ1207)+DT1207)/2)/(1000*0.61365*exp(17.502*W1207/(240.97+W1207))/(DY1207+DZ1207)-DT1207)</f>
        <v>0</v>
      </c>
      <c r="T1207">
        <f>1/((DM1207+1)/(Q1207/1.6)+1/(R1207/1.37)) + DM1207/((DM1207+1)/(Q1207/1.6) + DM1207/(R1207/1.37))</f>
        <v>0</v>
      </c>
      <c r="U1207">
        <f>(DH1207*DK1207)</f>
        <v>0</v>
      </c>
      <c r="V1207">
        <f>(EA1207+(U1207+2*0.95*5.67E-8*(((EA1207+$B$7)+273)^4-(EA1207+273)^4)-44100*J1207)/(1.84*29.3*R1207+8*0.95*5.67E-8*(EA1207+273)^3))</f>
        <v>0</v>
      </c>
      <c r="W1207">
        <f>($C$7*EB1207+$D$7*EC1207+$E$7*V1207)</f>
        <v>0</v>
      </c>
      <c r="X1207">
        <f>0.61365*exp(17.502*W1207/(240.97+W1207))</f>
        <v>0</v>
      </c>
      <c r="Y1207">
        <f>(Z1207/AA1207*100)</f>
        <v>0</v>
      </c>
      <c r="Z1207">
        <f>DT1207*(DY1207+DZ1207)/1000</f>
        <v>0</v>
      </c>
      <c r="AA1207">
        <f>0.61365*exp(17.502*EA1207/(240.97+EA1207))</f>
        <v>0</v>
      </c>
      <c r="AB1207">
        <f>(X1207-DT1207*(DY1207+DZ1207)/1000)</f>
        <v>0</v>
      </c>
      <c r="AC1207">
        <f>(-J1207*44100)</f>
        <v>0</v>
      </c>
      <c r="AD1207">
        <f>2*29.3*R1207*0.92*(EA1207-W1207)</f>
        <v>0</v>
      </c>
      <c r="AE1207">
        <f>2*0.95*5.67E-8*(((EA1207+$B$7)+273)^4-(W1207+273)^4)</f>
        <v>0</v>
      </c>
      <c r="AF1207">
        <f>U1207+AE1207+AC1207+AD1207</f>
        <v>0</v>
      </c>
      <c r="AG1207">
        <f>DX1207*AU1207*(DS1207-DR1207*(1000-AU1207*DU1207)/(1000-AU1207*DT1207))/(100*DL1207)</f>
        <v>0</v>
      </c>
      <c r="AH1207">
        <f>1000*DX1207*AU1207*(DT1207-DU1207)/(100*DL1207*(1000-AU1207*DT1207))</f>
        <v>0</v>
      </c>
      <c r="AI1207">
        <f>(AJ1207 - AK1207 - DY1207*1E3/(8.314*(EA1207+273.15)) * AM1207/DX1207 * AL1207) * DX1207/(100*DL1207) * (1000 - DU1207)/1000</f>
        <v>0</v>
      </c>
      <c r="AJ1207">
        <v>636.985253523211</v>
      </c>
      <c r="AK1207">
        <v>620.321357575757</v>
      </c>
      <c r="AL1207">
        <v>3.18125638890868</v>
      </c>
      <c r="AM1207">
        <v>65.5308302883594</v>
      </c>
      <c r="AN1207">
        <f>(AP1207 - AO1207 + DY1207*1E3/(8.314*(EA1207+273.15)) * AR1207/DX1207 * AQ1207) * DX1207/(100*DL1207) * 1000/(1000 - AP1207)</f>
        <v>0</v>
      </c>
      <c r="AO1207">
        <v>24.7121058332526</v>
      </c>
      <c r="AP1207">
        <v>43.7033763636364</v>
      </c>
      <c r="AQ1207">
        <v>-0.00299234164299223</v>
      </c>
      <c r="AR1207">
        <v>110.947681736838</v>
      </c>
      <c r="AS1207">
        <v>12</v>
      </c>
      <c r="AT1207">
        <v>2</v>
      </c>
      <c r="AU1207">
        <f>IF(AS1207*$H$13&gt;=AW1207,1.0,(AW1207/(AW1207-AS1207*$H$13)))</f>
        <v>0</v>
      </c>
      <c r="AV1207">
        <f>(AU1207-1)*100</f>
        <v>0</v>
      </c>
      <c r="AW1207">
        <f>MAX(0,($B$13+$C$13*EF1207)/(1+$D$13*EF1207)*DY1207/(EA1207+273)*$E$13)</f>
        <v>0</v>
      </c>
      <c r="AX1207" t="s">
        <v>437</v>
      </c>
      <c r="AY1207" t="s">
        <v>437</v>
      </c>
      <c r="AZ1207">
        <v>0</v>
      </c>
      <c r="BA1207">
        <v>0</v>
      </c>
      <c r="BB1207">
        <f>1-AZ1207/BA1207</f>
        <v>0</v>
      </c>
      <c r="BC1207">
        <v>0</v>
      </c>
      <c r="BD1207" t="s">
        <v>437</v>
      </c>
      <c r="BE1207" t="s">
        <v>437</v>
      </c>
      <c r="BF1207">
        <v>0</v>
      </c>
      <c r="BG1207">
        <v>0</v>
      </c>
      <c r="BH1207">
        <f>1-BF1207/BG1207</f>
        <v>0</v>
      </c>
      <c r="BI1207">
        <v>0.5</v>
      </c>
      <c r="BJ1207">
        <f>DI1207</f>
        <v>0</v>
      </c>
      <c r="BK1207">
        <f>L1207</f>
        <v>0</v>
      </c>
      <c r="BL1207">
        <f>BH1207*BI1207*BJ1207</f>
        <v>0</v>
      </c>
      <c r="BM1207">
        <f>(BK1207-BC1207)/BJ1207</f>
        <v>0</v>
      </c>
      <c r="BN1207">
        <f>(BA1207-BG1207)/BG1207</f>
        <v>0</v>
      </c>
      <c r="BO1207">
        <f>AZ1207/(BB1207+AZ1207/BG1207)</f>
        <v>0</v>
      </c>
      <c r="BP1207" t="s">
        <v>437</v>
      </c>
      <c r="BQ1207">
        <v>0</v>
      </c>
      <c r="BR1207">
        <f>IF(BQ1207&lt;&gt;0, BQ1207, BO1207)</f>
        <v>0</v>
      </c>
      <c r="BS1207">
        <f>1-BR1207/BG1207</f>
        <v>0</v>
      </c>
      <c r="BT1207">
        <f>(BG1207-BF1207)/(BG1207-BR1207)</f>
        <v>0</v>
      </c>
      <c r="BU1207">
        <f>(BA1207-BG1207)/(BA1207-BR1207)</f>
        <v>0</v>
      </c>
      <c r="BV1207">
        <f>(BG1207-BF1207)/(BG1207-AZ1207)</f>
        <v>0</v>
      </c>
      <c r="BW1207">
        <f>(BA1207-BG1207)/(BA1207-AZ1207)</f>
        <v>0</v>
      </c>
      <c r="BX1207">
        <f>(BT1207*BR1207/BF1207)</f>
        <v>0</v>
      </c>
      <c r="BY1207">
        <f>(1-BX1207)</f>
        <v>0</v>
      </c>
      <c r="DH1207">
        <f>$B$11*EG1207+$C$11*EH1207+$F$11*ES1207*(1-EV1207)</f>
        <v>0</v>
      </c>
      <c r="DI1207">
        <f>DH1207*DJ1207</f>
        <v>0</v>
      </c>
      <c r="DJ1207">
        <f>($B$11*$D$9+$C$11*$D$9+$F$11*((FF1207+EX1207)/MAX(FF1207+EX1207+FG1207, 0.1)*$I$9+FG1207/MAX(FF1207+EX1207+FG1207, 0.1)*$J$9))/($B$11+$C$11+$F$11)</f>
        <v>0</v>
      </c>
      <c r="DK1207">
        <f>($B$11*$K$9+$C$11*$K$9+$F$11*((FF1207+EX1207)/MAX(FF1207+EX1207+FG1207, 0.1)*$P$9+FG1207/MAX(FF1207+EX1207+FG1207, 0.1)*$Q$9))/($B$11+$C$11+$F$11)</f>
        <v>0</v>
      </c>
      <c r="DL1207">
        <v>6</v>
      </c>
      <c r="DM1207">
        <v>0.5</v>
      </c>
      <c r="DN1207" t="s">
        <v>438</v>
      </c>
      <c r="DO1207">
        <v>2</v>
      </c>
      <c r="DP1207" t="b">
        <v>1</v>
      </c>
      <c r="DQ1207">
        <v>1761428695.84615</v>
      </c>
      <c r="DR1207">
        <v>570.395846153846</v>
      </c>
      <c r="DS1207">
        <v>605.771230769231</v>
      </c>
      <c r="DT1207">
        <v>43.7292615384615</v>
      </c>
      <c r="DU1207">
        <v>24.7116461538462</v>
      </c>
      <c r="DV1207">
        <v>569.298538461538</v>
      </c>
      <c r="DW1207">
        <v>43.7733615384615</v>
      </c>
      <c r="DX1207">
        <v>500.008769230769</v>
      </c>
      <c r="DY1207">
        <v>90.1910461538462</v>
      </c>
      <c r="DZ1207">
        <v>0.0405953076923077</v>
      </c>
      <c r="EA1207">
        <v>51.1095461538462</v>
      </c>
      <c r="EB1207">
        <v>48.0102461538462</v>
      </c>
      <c r="EC1207">
        <v>999.9</v>
      </c>
      <c r="ED1207">
        <v>0</v>
      </c>
      <c r="EE1207">
        <v>0</v>
      </c>
      <c r="EF1207">
        <v>9992.64923076923</v>
      </c>
      <c r="EG1207">
        <v>0</v>
      </c>
      <c r="EH1207">
        <v>1219.55769230769</v>
      </c>
      <c r="EI1207">
        <v>-35.3752846153846</v>
      </c>
      <c r="EJ1207">
        <v>596.479461538462</v>
      </c>
      <c r="EK1207">
        <v>621.12</v>
      </c>
      <c r="EL1207">
        <v>19.0176230769231</v>
      </c>
      <c r="EM1207">
        <v>605.771230769231</v>
      </c>
      <c r="EN1207">
        <v>24.7116461538462</v>
      </c>
      <c r="EO1207">
        <v>3.94399076923077</v>
      </c>
      <c r="EP1207">
        <v>2.22876923076923</v>
      </c>
      <c r="EQ1207">
        <v>28.6629</v>
      </c>
      <c r="ER1207">
        <v>19.1706153846154</v>
      </c>
      <c r="ES1207">
        <v>1200.01384615385</v>
      </c>
      <c r="ET1207">
        <v>0.967006538461539</v>
      </c>
      <c r="EU1207">
        <v>0.0329934461538462</v>
      </c>
      <c r="EV1207">
        <v>0</v>
      </c>
      <c r="EW1207">
        <v>904.252692307692</v>
      </c>
      <c r="EX1207">
        <v>5.00059</v>
      </c>
      <c r="EY1207">
        <v>12096.5692307692</v>
      </c>
      <c r="EZ1207">
        <v>10358.8461538462</v>
      </c>
      <c r="FA1207">
        <v>65</v>
      </c>
      <c r="FB1207">
        <v>66.2881538461538</v>
      </c>
      <c r="FC1207">
        <v>65.0047692307692</v>
      </c>
      <c r="FD1207">
        <v>66.0765384615385</v>
      </c>
      <c r="FE1207">
        <v>66.1774615384615</v>
      </c>
      <c r="FF1207">
        <v>1155.58384615385</v>
      </c>
      <c r="FG1207">
        <v>39.43</v>
      </c>
      <c r="FH1207">
        <v>0</v>
      </c>
      <c r="FI1207">
        <v>1761428664.7</v>
      </c>
      <c r="FJ1207">
        <v>0</v>
      </c>
      <c r="FK1207">
        <v>904.46048</v>
      </c>
      <c r="FL1207">
        <v>9.03292306151275</v>
      </c>
      <c r="FM1207">
        <v>139.423076874192</v>
      </c>
      <c r="FN1207">
        <v>12098.752</v>
      </c>
      <c r="FO1207">
        <v>15</v>
      </c>
      <c r="FP1207">
        <v>0</v>
      </c>
      <c r="FQ1207" t="s">
        <v>439</v>
      </c>
      <c r="FR1207">
        <v>0</v>
      </c>
      <c r="FS1207">
        <v>0</v>
      </c>
      <c r="FT1207">
        <v>0</v>
      </c>
      <c r="FU1207">
        <v>0</v>
      </c>
      <c r="FV1207">
        <v>0</v>
      </c>
      <c r="FW1207">
        <v>0</v>
      </c>
      <c r="FX1207">
        <v>0</v>
      </c>
      <c r="FY1207">
        <v>0</v>
      </c>
      <c r="FZ1207">
        <v>0</v>
      </c>
      <c r="GA1207">
        <v>0</v>
      </c>
      <c r="GB1207">
        <v>0</v>
      </c>
      <c r="GC1207">
        <v>-35.47728</v>
      </c>
      <c r="GD1207">
        <v>0.477392481203003</v>
      </c>
      <c r="GE1207">
        <v>0.704765434453194</v>
      </c>
      <c r="GF1207">
        <v>1</v>
      </c>
      <c r="GG1207">
        <v>903.761382352941</v>
      </c>
      <c r="GH1207">
        <v>10.1225210076384</v>
      </c>
      <c r="GI1207">
        <v>1.01839859914838</v>
      </c>
      <c r="GJ1207">
        <v>-1</v>
      </c>
      <c r="GK1207">
        <v>19.025115</v>
      </c>
      <c r="GL1207">
        <v>-0.205069172932345</v>
      </c>
      <c r="GM1207">
        <v>0.0198531426983233</v>
      </c>
      <c r="GN1207">
        <v>0</v>
      </c>
      <c r="GO1207">
        <v>1</v>
      </c>
      <c r="GP1207">
        <v>2</v>
      </c>
      <c r="GQ1207" t="s">
        <v>446</v>
      </c>
      <c r="GR1207">
        <v>3.12583</v>
      </c>
      <c r="GS1207">
        <v>2.718</v>
      </c>
      <c r="GT1207">
        <v>0.108753</v>
      </c>
      <c r="GU1207">
        <v>0.113365</v>
      </c>
      <c r="GV1207">
        <v>0.148279</v>
      </c>
      <c r="GW1207">
        <v>0.0990056</v>
      </c>
      <c r="GX1207">
        <v>31680.6</v>
      </c>
      <c r="GY1207">
        <v>33255.3</v>
      </c>
      <c r="GZ1207">
        <v>32311.1</v>
      </c>
      <c r="HA1207">
        <v>34111.9</v>
      </c>
      <c r="HB1207">
        <v>39503.9</v>
      </c>
      <c r="HC1207">
        <v>44359.2</v>
      </c>
      <c r="HD1207">
        <v>50851</v>
      </c>
      <c r="HE1207">
        <v>54754.5</v>
      </c>
      <c r="HF1207">
        <v>1.63757</v>
      </c>
      <c r="HG1207">
        <v>1.49467</v>
      </c>
      <c r="HH1207">
        <v>-0.174113</v>
      </c>
      <c r="HI1207">
        <v>0</v>
      </c>
      <c r="HJ1207">
        <v>50.7431</v>
      </c>
      <c r="HK1207">
        <v>999.9</v>
      </c>
      <c r="HL1207">
        <v>54.78</v>
      </c>
      <c r="HM1207">
        <v>30.152</v>
      </c>
      <c r="HN1207">
        <v>26.103</v>
      </c>
      <c r="HO1207">
        <v>60.3973</v>
      </c>
      <c r="HP1207">
        <v>40.2925</v>
      </c>
      <c r="HQ1207">
        <v>1</v>
      </c>
      <c r="HR1207">
        <v>2.79084</v>
      </c>
      <c r="HS1207">
        <v>3.07028</v>
      </c>
      <c r="HT1207">
        <v>20.0809</v>
      </c>
      <c r="HU1207">
        <v>5.18509</v>
      </c>
      <c r="HV1207">
        <v>12.0159</v>
      </c>
      <c r="HW1207">
        <v>4.9659</v>
      </c>
      <c r="HX1207">
        <v>3.29595</v>
      </c>
      <c r="HY1207">
        <v>9999</v>
      </c>
      <c r="HZ1207">
        <v>9999</v>
      </c>
      <c r="IA1207">
        <v>999.9</v>
      </c>
      <c r="IB1207">
        <v>9999</v>
      </c>
      <c r="IC1207">
        <v>1.86324</v>
      </c>
      <c r="ID1207">
        <v>1.868</v>
      </c>
      <c r="IE1207">
        <v>1.86783</v>
      </c>
      <c r="IF1207">
        <v>1.86904</v>
      </c>
      <c r="IG1207">
        <v>1.86981</v>
      </c>
      <c r="IH1207">
        <v>1.86584</v>
      </c>
      <c r="II1207">
        <v>1.86693</v>
      </c>
      <c r="IJ1207">
        <v>1.86838</v>
      </c>
      <c r="IK1207">
        <v>5</v>
      </c>
      <c r="IL1207">
        <v>0</v>
      </c>
      <c r="IM1207">
        <v>0</v>
      </c>
      <c r="IN1207">
        <v>0</v>
      </c>
      <c r="IO1207" t="s">
        <v>441</v>
      </c>
      <c r="IP1207" t="s">
        <v>442</v>
      </c>
      <c r="IQ1207" t="s">
        <v>443</v>
      </c>
      <c r="IR1207" t="s">
        <v>443</v>
      </c>
      <c r="IS1207" t="s">
        <v>443</v>
      </c>
      <c r="IT1207" t="s">
        <v>443</v>
      </c>
      <c r="IU1207">
        <v>0</v>
      </c>
      <c r="IV1207">
        <v>100</v>
      </c>
      <c r="IW1207">
        <v>100</v>
      </c>
      <c r="IX1207">
        <v>1.098</v>
      </c>
      <c r="IY1207">
        <v>-0.0441</v>
      </c>
      <c r="IZ1207">
        <v>1.09748391826392</v>
      </c>
      <c r="JA1207">
        <v>0</v>
      </c>
      <c r="JB1207">
        <v>0</v>
      </c>
      <c r="JC1207">
        <v>0</v>
      </c>
      <c r="JD1207">
        <v>-0.0441141096964596</v>
      </c>
      <c r="JE1207">
        <v>0</v>
      </c>
      <c r="JF1207">
        <v>0</v>
      </c>
      <c r="JG1207">
        <v>0</v>
      </c>
      <c r="JH1207">
        <v>5</v>
      </c>
      <c r="JI1207">
        <v>2273</v>
      </c>
      <c r="JJ1207">
        <v>1</v>
      </c>
      <c r="JK1207">
        <v>24</v>
      </c>
      <c r="JL1207">
        <v>29357145.1</v>
      </c>
      <c r="JM1207">
        <v>29357145.1</v>
      </c>
      <c r="JN1207">
        <v>1.42822</v>
      </c>
      <c r="JO1207">
        <v>2.63184</v>
      </c>
      <c r="JP1207">
        <v>1.54785</v>
      </c>
      <c r="JQ1207">
        <v>2.31567</v>
      </c>
      <c r="JR1207">
        <v>1.64673</v>
      </c>
      <c r="JS1207">
        <v>2.35107</v>
      </c>
      <c r="JT1207">
        <v>34.0545</v>
      </c>
      <c r="JU1207">
        <v>24.1838</v>
      </c>
      <c r="JV1207">
        <v>18</v>
      </c>
      <c r="JW1207">
        <v>480.298</v>
      </c>
      <c r="JX1207">
        <v>376.917</v>
      </c>
      <c r="JY1207">
        <v>45.9458</v>
      </c>
      <c r="JZ1207">
        <v>57.7207</v>
      </c>
      <c r="KA1207">
        <v>30.0001</v>
      </c>
      <c r="KB1207">
        <v>56.8889</v>
      </c>
      <c r="KC1207">
        <v>56.6693</v>
      </c>
      <c r="KD1207">
        <v>28.7427</v>
      </c>
      <c r="KE1207">
        <v>0</v>
      </c>
      <c r="KF1207">
        <v>100</v>
      </c>
      <c r="KG1207">
        <v>46.5204</v>
      </c>
      <c r="KH1207">
        <v>658.615</v>
      </c>
      <c r="KI1207">
        <v>26.2864</v>
      </c>
      <c r="KJ1207">
        <v>92.1198</v>
      </c>
      <c r="KK1207">
        <v>88.567</v>
      </c>
    </row>
    <row r="1208" spans="1:297">
      <c r="A1208">
        <v>1192</v>
      </c>
      <c r="B1208">
        <v>1761428709</v>
      </c>
      <c r="C1208">
        <v>20528</v>
      </c>
      <c r="D1208" t="s">
        <v>2838</v>
      </c>
      <c r="E1208" t="s">
        <v>2839</v>
      </c>
      <c r="F1208">
        <v>5</v>
      </c>
      <c r="G1208" t="s">
        <v>2761</v>
      </c>
      <c r="H1208" t="s">
        <v>436</v>
      </c>
      <c r="I1208">
        <v>1761428700.84615</v>
      </c>
      <c r="J1208">
        <f>(K1208)/1000</f>
        <v>0</v>
      </c>
      <c r="K1208">
        <f>IF(DP1208, AN1208, AH1208)</f>
        <v>0</v>
      </c>
      <c r="L1208">
        <f>IF(DP1208, AI1208, AG1208)</f>
        <v>0</v>
      </c>
      <c r="M1208">
        <f>DR1208 - IF(AU1208&gt;1, L1208*DL1208*100.0/(AW1208), 0)</f>
        <v>0</v>
      </c>
      <c r="N1208">
        <f>((T1208-J1208/2)*M1208-L1208)/(T1208+J1208/2)</f>
        <v>0</v>
      </c>
      <c r="O1208">
        <f>N1208*(DY1208+DZ1208)/1000.0</f>
        <v>0</v>
      </c>
      <c r="P1208">
        <f>(DR1208 - IF(AU1208&gt;1, L1208*DL1208*100.0/(AW1208), 0))*(DY1208+DZ1208)/1000.0</f>
        <v>0</v>
      </c>
      <c r="Q1208">
        <f>2.0/((1/S1208-1/R1208)+SIGN(S1208)*SQRT((1/S1208-1/R1208)*(1/S1208-1/R1208) + 4*DM1208/((DM1208+1)*(DM1208+1))*(2*1/S1208*1/R1208-1/R1208*1/R1208)))</f>
        <v>0</v>
      </c>
      <c r="R1208">
        <f>IF(LEFT(DN1208,1)&lt;&gt;"0",IF(LEFT(DN1208,1)="1",3.0,DO1208),$D$5+$E$5*(EF1208*DY1208/($K$5*1000))+$F$5*(EF1208*DY1208/($K$5*1000))*MAX(MIN(DL1208,$J$5),$I$5)*MAX(MIN(DL1208,$J$5),$I$5)+$G$5*MAX(MIN(DL1208,$J$5),$I$5)*(EF1208*DY1208/($K$5*1000))+$H$5*(EF1208*DY1208/($K$5*1000))*(EF1208*DY1208/($K$5*1000)))</f>
        <v>0</v>
      </c>
      <c r="S1208">
        <f>J1208*(1000-(1000*0.61365*exp(17.502*W1208/(240.97+W1208))/(DY1208+DZ1208)+DT1208)/2)/(1000*0.61365*exp(17.502*W1208/(240.97+W1208))/(DY1208+DZ1208)-DT1208)</f>
        <v>0</v>
      </c>
      <c r="T1208">
        <f>1/((DM1208+1)/(Q1208/1.6)+1/(R1208/1.37)) + DM1208/((DM1208+1)/(Q1208/1.6) + DM1208/(R1208/1.37))</f>
        <v>0</v>
      </c>
      <c r="U1208">
        <f>(DH1208*DK1208)</f>
        <v>0</v>
      </c>
      <c r="V1208">
        <f>(EA1208+(U1208+2*0.95*5.67E-8*(((EA1208+$B$7)+273)^4-(EA1208+273)^4)-44100*J1208)/(1.84*29.3*R1208+8*0.95*5.67E-8*(EA1208+273)^3))</f>
        <v>0</v>
      </c>
      <c r="W1208">
        <f>($C$7*EB1208+$D$7*EC1208+$E$7*V1208)</f>
        <v>0</v>
      </c>
      <c r="X1208">
        <f>0.61365*exp(17.502*W1208/(240.97+W1208))</f>
        <v>0</v>
      </c>
      <c r="Y1208">
        <f>(Z1208/AA1208*100)</f>
        <v>0</v>
      </c>
      <c r="Z1208">
        <f>DT1208*(DY1208+DZ1208)/1000</f>
        <v>0</v>
      </c>
      <c r="AA1208">
        <f>0.61365*exp(17.502*EA1208/(240.97+EA1208))</f>
        <v>0</v>
      </c>
      <c r="AB1208">
        <f>(X1208-DT1208*(DY1208+DZ1208)/1000)</f>
        <v>0</v>
      </c>
      <c r="AC1208">
        <f>(-J1208*44100)</f>
        <v>0</v>
      </c>
      <c r="AD1208">
        <f>2*29.3*R1208*0.92*(EA1208-W1208)</f>
        <v>0</v>
      </c>
      <c r="AE1208">
        <f>2*0.95*5.67E-8*(((EA1208+$B$7)+273)^4-(W1208+273)^4)</f>
        <v>0</v>
      </c>
      <c r="AF1208">
        <f>U1208+AE1208+AC1208+AD1208</f>
        <v>0</v>
      </c>
      <c r="AG1208">
        <f>DX1208*AU1208*(DS1208-DR1208*(1000-AU1208*DU1208)/(1000-AU1208*DT1208))/(100*DL1208)</f>
        <v>0</v>
      </c>
      <c r="AH1208">
        <f>1000*DX1208*AU1208*(DT1208-DU1208)/(100*DL1208*(1000-AU1208*DT1208))</f>
        <v>0</v>
      </c>
      <c r="AI1208">
        <f>(AJ1208 - AK1208 - DY1208*1E3/(8.314*(EA1208+273.15)) * AM1208/DX1208 * AL1208) * DX1208/(100*DL1208) * (1000 - DU1208)/1000</f>
        <v>0</v>
      </c>
      <c r="AJ1208">
        <v>652.149526289425</v>
      </c>
      <c r="AK1208">
        <v>635.713254545454</v>
      </c>
      <c r="AL1208">
        <v>3.05941051257132</v>
      </c>
      <c r="AM1208">
        <v>65.5308302883594</v>
      </c>
      <c r="AN1208">
        <f>(AP1208 - AO1208 + DY1208*1E3/(8.314*(EA1208+273.15)) * AR1208/DX1208 * AQ1208) * DX1208/(100*DL1208) * 1000/(1000 - AP1208)</f>
        <v>0</v>
      </c>
      <c r="AO1208">
        <v>24.7118909362245</v>
      </c>
      <c r="AP1208">
        <v>43.6877690909091</v>
      </c>
      <c r="AQ1208">
        <v>-0.00183368038096832</v>
      </c>
      <c r="AR1208">
        <v>110.947681736838</v>
      </c>
      <c r="AS1208">
        <v>12</v>
      </c>
      <c r="AT1208">
        <v>2</v>
      </c>
      <c r="AU1208">
        <f>IF(AS1208*$H$13&gt;=AW1208,1.0,(AW1208/(AW1208-AS1208*$H$13)))</f>
        <v>0</v>
      </c>
      <c r="AV1208">
        <f>(AU1208-1)*100</f>
        <v>0</v>
      </c>
      <c r="AW1208">
        <f>MAX(0,($B$13+$C$13*EF1208)/(1+$D$13*EF1208)*DY1208/(EA1208+273)*$E$13)</f>
        <v>0</v>
      </c>
      <c r="AX1208" t="s">
        <v>437</v>
      </c>
      <c r="AY1208" t="s">
        <v>437</v>
      </c>
      <c r="AZ1208">
        <v>0</v>
      </c>
      <c r="BA1208">
        <v>0</v>
      </c>
      <c r="BB1208">
        <f>1-AZ1208/BA1208</f>
        <v>0</v>
      </c>
      <c r="BC1208">
        <v>0</v>
      </c>
      <c r="BD1208" t="s">
        <v>437</v>
      </c>
      <c r="BE1208" t="s">
        <v>437</v>
      </c>
      <c r="BF1208">
        <v>0</v>
      </c>
      <c r="BG1208">
        <v>0</v>
      </c>
      <c r="BH1208">
        <f>1-BF1208/BG1208</f>
        <v>0</v>
      </c>
      <c r="BI1208">
        <v>0.5</v>
      </c>
      <c r="BJ1208">
        <f>DI1208</f>
        <v>0</v>
      </c>
      <c r="BK1208">
        <f>L1208</f>
        <v>0</v>
      </c>
      <c r="BL1208">
        <f>BH1208*BI1208*BJ1208</f>
        <v>0</v>
      </c>
      <c r="BM1208">
        <f>(BK1208-BC1208)/BJ1208</f>
        <v>0</v>
      </c>
      <c r="BN1208">
        <f>(BA1208-BG1208)/BG1208</f>
        <v>0</v>
      </c>
      <c r="BO1208">
        <f>AZ1208/(BB1208+AZ1208/BG1208)</f>
        <v>0</v>
      </c>
      <c r="BP1208" t="s">
        <v>437</v>
      </c>
      <c r="BQ1208">
        <v>0</v>
      </c>
      <c r="BR1208">
        <f>IF(BQ1208&lt;&gt;0, BQ1208, BO1208)</f>
        <v>0</v>
      </c>
      <c r="BS1208">
        <f>1-BR1208/BG1208</f>
        <v>0</v>
      </c>
      <c r="BT1208">
        <f>(BG1208-BF1208)/(BG1208-BR1208)</f>
        <v>0</v>
      </c>
      <c r="BU1208">
        <f>(BA1208-BG1208)/(BA1208-BR1208)</f>
        <v>0</v>
      </c>
      <c r="BV1208">
        <f>(BG1208-BF1208)/(BG1208-AZ1208)</f>
        <v>0</v>
      </c>
      <c r="BW1208">
        <f>(BA1208-BG1208)/(BA1208-AZ1208)</f>
        <v>0</v>
      </c>
      <c r="BX1208">
        <f>(BT1208*BR1208/BF1208)</f>
        <v>0</v>
      </c>
      <c r="BY1208">
        <f>(1-BX1208)</f>
        <v>0</v>
      </c>
      <c r="DH1208">
        <f>$B$11*EG1208+$C$11*EH1208+$F$11*ES1208*(1-EV1208)</f>
        <v>0</v>
      </c>
      <c r="DI1208">
        <f>DH1208*DJ1208</f>
        <v>0</v>
      </c>
      <c r="DJ1208">
        <f>($B$11*$D$9+$C$11*$D$9+$F$11*((FF1208+EX1208)/MAX(FF1208+EX1208+FG1208, 0.1)*$I$9+FG1208/MAX(FF1208+EX1208+FG1208, 0.1)*$J$9))/($B$11+$C$11+$F$11)</f>
        <v>0</v>
      </c>
      <c r="DK1208">
        <f>($B$11*$K$9+$C$11*$K$9+$F$11*((FF1208+EX1208)/MAX(FF1208+EX1208+FG1208, 0.1)*$P$9+FG1208/MAX(FF1208+EX1208+FG1208, 0.1)*$Q$9))/($B$11+$C$11+$F$11)</f>
        <v>0</v>
      </c>
      <c r="DL1208">
        <v>6</v>
      </c>
      <c r="DM1208">
        <v>0.5</v>
      </c>
      <c r="DN1208" t="s">
        <v>438</v>
      </c>
      <c r="DO1208">
        <v>2</v>
      </c>
      <c r="DP1208" t="b">
        <v>1</v>
      </c>
      <c r="DQ1208">
        <v>1761428700.84615</v>
      </c>
      <c r="DR1208">
        <v>586.214384615385</v>
      </c>
      <c r="DS1208">
        <v>621.681615384615</v>
      </c>
      <c r="DT1208">
        <v>43.7124846153846</v>
      </c>
      <c r="DU1208">
        <v>24.7118769230769</v>
      </c>
      <c r="DV1208">
        <v>585.117076923077</v>
      </c>
      <c r="DW1208">
        <v>43.7565923076923</v>
      </c>
      <c r="DX1208">
        <v>500.010461538462</v>
      </c>
      <c r="DY1208">
        <v>90.1908461538462</v>
      </c>
      <c r="DZ1208">
        <v>0.0405058230769231</v>
      </c>
      <c r="EA1208">
        <v>51.0940076923077</v>
      </c>
      <c r="EB1208">
        <v>47.9943846153846</v>
      </c>
      <c r="EC1208">
        <v>999.9</v>
      </c>
      <c r="ED1208">
        <v>0</v>
      </c>
      <c r="EE1208">
        <v>0</v>
      </c>
      <c r="EF1208">
        <v>9995.48230769231</v>
      </c>
      <c r="EG1208">
        <v>0</v>
      </c>
      <c r="EH1208">
        <v>1219.55384615385</v>
      </c>
      <c r="EI1208">
        <v>-35.4671461538462</v>
      </c>
      <c r="EJ1208">
        <v>613.010615384615</v>
      </c>
      <c r="EK1208">
        <v>637.433769230769</v>
      </c>
      <c r="EL1208">
        <v>19.0006</v>
      </c>
      <c r="EM1208">
        <v>621.681615384615</v>
      </c>
      <c r="EN1208">
        <v>24.7118769230769</v>
      </c>
      <c r="EO1208">
        <v>3.94246846153846</v>
      </c>
      <c r="EP1208">
        <v>2.22878692307692</v>
      </c>
      <c r="EQ1208">
        <v>28.6562538461538</v>
      </c>
      <c r="ER1208">
        <v>19.1707384615385</v>
      </c>
      <c r="ES1208">
        <v>1199.98923076923</v>
      </c>
      <c r="ET1208">
        <v>0.967005307692308</v>
      </c>
      <c r="EU1208">
        <v>0.0329947538461539</v>
      </c>
      <c r="EV1208">
        <v>0</v>
      </c>
      <c r="EW1208">
        <v>905.047</v>
      </c>
      <c r="EX1208">
        <v>5.00059</v>
      </c>
      <c r="EY1208">
        <v>12108.0076923077</v>
      </c>
      <c r="EZ1208">
        <v>10358.6384615385</v>
      </c>
      <c r="FA1208">
        <v>65</v>
      </c>
      <c r="FB1208">
        <v>66.3024615384615</v>
      </c>
      <c r="FC1208">
        <v>65.0143076923077</v>
      </c>
      <c r="FD1208">
        <v>66.0668461538462</v>
      </c>
      <c r="FE1208">
        <v>66.187</v>
      </c>
      <c r="FF1208">
        <v>1155.55923076923</v>
      </c>
      <c r="FG1208">
        <v>39.43</v>
      </c>
      <c r="FH1208">
        <v>0</v>
      </c>
      <c r="FI1208">
        <v>1761428669.5</v>
      </c>
      <c r="FJ1208">
        <v>0</v>
      </c>
      <c r="FK1208">
        <v>905.22956</v>
      </c>
      <c r="FL1208">
        <v>10.2289999710954</v>
      </c>
      <c r="FM1208">
        <v>135.192307432473</v>
      </c>
      <c r="FN1208">
        <v>12109.956</v>
      </c>
      <c r="FO1208">
        <v>15</v>
      </c>
      <c r="FP1208">
        <v>0</v>
      </c>
      <c r="FQ1208" t="s">
        <v>439</v>
      </c>
      <c r="FR1208">
        <v>0</v>
      </c>
      <c r="FS1208">
        <v>0</v>
      </c>
      <c r="FT1208">
        <v>0</v>
      </c>
      <c r="FU1208">
        <v>0</v>
      </c>
      <c r="FV1208">
        <v>0</v>
      </c>
      <c r="FW1208">
        <v>0</v>
      </c>
      <c r="FX1208">
        <v>0</v>
      </c>
      <c r="FY1208">
        <v>0</v>
      </c>
      <c r="FZ1208">
        <v>0</v>
      </c>
      <c r="GA1208">
        <v>0</v>
      </c>
      <c r="GB1208">
        <v>0</v>
      </c>
      <c r="GC1208">
        <v>-35.3744666666667</v>
      </c>
      <c r="GD1208">
        <v>1.27276363636364</v>
      </c>
      <c r="GE1208">
        <v>0.777042372034182</v>
      </c>
      <c r="GF1208">
        <v>0</v>
      </c>
      <c r="GG1208">
        <v>904.686911764706</v>
      </c>
      <c r="GH1208">
        <v>9.71818180327865</v>
      </c>
      <c r="GI1208">
        <v>0.973662562868769</v>
      </c>
      <c r="GJ1208">
        <v>-1</v>
      </c>
      <c r="GK1208">
        <v>19.0108047619048</v>
      </c>
      <c r="GL1208">
        <v>-0.205316883116891</v>
      </c>
      <c r="GM1208">
        <v>0.0208811483945842</v>
      </c>
      <c r="GN1208">
        <v>0</v>
      </c>
      <c r="GO1208">
        <v>0</v>
      </c>
      <c r="GP1208">
        <v>2</v>
      </c>
      <c r="GQ1208" t="s">
        <v>473</v>
      </c>
      <c r="GR1208">
        <v>3.1259</v>
      </c>
      <c r="GS1208">
        <v>2.71846</v>
      </c>
      <c r="GT1208">
        <v>0.110716</v>
      </c>
      <c r="GU1208">
        <v>0.115608</v>
      </c>
      <c r="GV1208">
        <v>0.148219</v>
      </c>
      <c r="GW1208">
        <v>0.0990049</v>
      </c>
      <c r="GX1208">
        <v>31610.2</v>
      </c>
      <c r="GY1208">
        <v>33170.2</v>
      </c>
      <c r="GZ1208">
        <v>32310.7</v>
      </c>
      <c r="HA1208">
        <v>34111.2</v>
      </c>
      <c r="HB1208">
        <v>39506.4</v>
      </c>
      <c r="HC1208">
        <v>44358.9</v>
      </c>
      <c r="HD1208">
        <v>50850.5</v>
      </c>
      <c r="HE1208">
        <v>54753.8</v>
      </c>
      <c r="HF1208">
        <v>1.63752</v>
      </c>
      <c r="HG1208">
        <v>1.49475</v>
      </c>
      <c r="HH1208">
        <v>-0.175446</v>
      </c>
      <c r="HI1208">
        <v>0</v>
      </c>
      <c r="HJ1208">
        <v>50.7295</v>
      </c>
      <c r="HK1208">
        <v>999.9</v>
      </c>
      <c r="HL1208">
        <v>54.755</v>
      </c>
      <c r="HM1208">
        <v>30.152</v>
      </c>
      <c r="HN1208">
        <v>26.0932</v>
      </c>
      <c r="HO1208">
        <v>60.4073</v>
      </c>
      <c r="HP1208">
        <v>40.1723</v>
      </c>
      <c r="HQ1208">
        <v>1</v>
      </c>
      <c r="HR1208">
        <v>2.78038</v>
      </c>
      <c r="HS1208">
        <v>2.16396</v>
      </c>
      <c r="HT1208">
        <v>20.0976</v>
      </c>
      <c r="HU1208">
        <v>5.18464</v>
      </c>
      <c r="HV1208">
        <v>12.0159</v>
      </c>
      <c r="HW1208">
        <v>4.9664</v>
      </c>
      <c r="HX1208">
        <v>3.29588</v>
      </c>
      <c r="HY1208">
        <v>9999</v>
      </c>
      <c r="HZ1208">
        <v>9999</v>
      </c>
      <c r="IA1208">
        <v>999.9</v>
      </c>
      <c r="IB1208">
        <v>9999</v>
      </c>
      <c r="IC1208">
        <v>1.86325</v>
      </c>
      <c r="ID1208">
        <v>1.86801</v>
      </c>
      <c r="IE1208">
        <v>1.86783</v>
      </c>
      <c r="IF1208">
        <v>1.86905</v>
      </c>
      <c r="IG1208">
        <v>1.86981</v>
      </c>
      <c r="IH1208">
        <v>1.86584</v>
      </c>
      <c r="II1208">
        <v>1.86694</v>
      </c>
      <c r="IJ1208">
        <v>1.86841</v>
      </c>
      <c r="IK1208">
        <v>5</v>
      </c>
      <c r="IL1208">
        <v>0</v>
      </c>
      <c r="IM1208">
        <v>0</v>
      </c>
      <c r="IN1208">
        <v>0</v>
      </c>
      <c r="IO1208" t="s">
        <v>441</v>
      </c>
      <c r="IP1208" t="s">
        <v>442</v>
      </c>
      <c r="IQ1208" t="s">
        <v>443</v>
      </c>
      <c r="IR1208" t="s">
        <v>443</v>
      </c>
      <c r="IS1208" t="s">
        <v>443</v>
      </c>
      <c r="IT1208" t="s">
        <v>443</v>
      </c>
      <c r="IU1208">
        <v>0</v>
      </c>
      <c r="IV1208">
        <v>100</v>
      </c>
      <c r="IW1208">
        <v>100</v>
      </c>
      <c r="IX1208">
        <v>1.098</v>
      </c>
      <c r="IY1208">
        <v>-0.0441</v>
      </c>
      <c r="IZ1208">
        <v>1.09748391826392</v>
      </c>
      <c r="JA1208">
        <v>0</v>
      </c>
      <c r="JB1208">
        <v>0</v>
      </c>
      <c r="JC1208">
        <v>0</v>
      </c>
      <c r="JD1208">
        <v>-0.0441141096964596</v>
      </c>
      <c r="JE1208">
        <v>0</v>
      </c>
      <c r="JF1208">
        <v>0</v>
      </c>
      <c r="JG1208">
        <v>0</v>
      </c>
      <c r="JH1208">
        <v>5</v>
      </c>
      <c r="JI1208">
        <v>2273</v>
      </c>
      <c r="JJ1208">
        <v>1</v>
      </c>
      <c r="JK1208">
        <v>24</v>
      </c>
      <c r="JL1208">
        <v>29357145.1</v>
      </c>
      <c r="JM1208">
        <v>29357145.1</v>
      </c>
      <c r="JN1208">
        <v>1.45996</v>
      </c>
      <c r="JO1208">
        <v>2.63062</v>
      </c>
      <c r="JP1208">
        <v>1.54785</v>
      </c>
      <c r="JQ1208">
        <v>2.31445</v>
      </c>
      <c r="JR1208">
        <v>1.64673</v>
      </c>
      <c r="JS1208">
        <v>2.30469</v>
      </c>
      <c r="JT1208">
        <v>34.0545</v>
      </c>
      <c r="JU1208">
        <v>24.1838</v>
      </c>
      <c r="JV1208">
        <v>18</v>
      </c>
      <c r="JW1208">
        <v>480.323</v>
      </c>
      <c r="JX1208">
        <v>377.004</v>
      </c>
      <c r="JY1208">
        <v>46.3479</v>
      </c>
      <c r="JZ1208">
        <v>57.7374</v>
      </c>
      <c r="KA1208">
        <v>29.9941</v>
      </c>
      <c r="KB1208">
        <v>56.9002</v>
      </c>
      <c r="KC1208">
        <v>56.6793</v>
      </c>
      <c r="KD1208">
        <v>29.3762</v>
      </c>
      <c r="KE1208">
        <v>0</v>
      </c>
      <c r="KF1208">
        <v>100</v>
      </c>
      <c r="KG1208">
        <v>46.5295</v>
      </c>
      <c r="KH1208">
        <v>672.162</v>
      </c>
      <c r="KI1208">
        <v>26.2864</v>
      </c>
      <c r="KJ1208">
        <v>92.1188</v>
      </c>
      <c r="KK1208">
        <v>88.5656</v>
      </c>
    </row>
    <row r="1209" spans="1:297">
      <c r="A1209">
        <v>1193</v>
      </c>
      <c r="B1209">
        <v>1761428714</v>
      </c>
      <c r="C1209">
        <v>20533</v>
      </c>
      <c r="D1209" t="s">
        <v>2840</v>
      </c>
      <c r="E1209" t="s">
        <v>2841</v>
      </c>
      <c r="F1209">
        <v>5</v>
      </c>
      <c r="G1209" t="s">
        <v>2761</v>
      </c>
      <c r="H1209" t="s">
        <v>436</v>
      </c>
      <c r="I1209">
        <v>1761428705.84615</v>
      </c>
      <c r="J1209">
        <f>(K1209)/1000</f>
        <v>0</v>
      </c>
      <c r="K1209">
        <f>IF(DP1209, AN1209, AH1209)</f>
        <v>0</v>
      </c>
      <c r="L1209">
        <f>IF(DP1209, AI1209, AG1209)</f>
        <v>0</v>
      </c>
      <c r="M1209">
        <f>DR1209 - IF(AU1209&gt;1, L1209*DL1209*100.0/(AW1209), 0)</f>
        <v>0</v>
      </c>
      <c r="N1209">
        <f>((T1209-J1209/2)*M1209-L1209)/(T1209+J1209/2)</f>
        <v>0</v>
      </c>
      <c r="O1209">
        <f>N1209*(DY1209+DZ1209)/1000.0</f>
        <v>0</v>
      </c>
      <c r="P1209">
        <f>(DR1209 - IF(AU1209&gt;1, L1209*DL1209*100.0/(AW1209), 0))*(DY1209+DZ1209)/1000.0</f>
        <v>0</v>
      </c>
      <c r="Q1209">
        <f>2.0/((1/S1209-1/R1209)+SIGN(S1209)*SQRT((1/S1209-1/R1209)*(1/S1209-1/R1209) + 4*DM1209/((DM1209+1)*(DM1209+1))*(2*1/S1209*1/R1209-1/R1209*1/R1209)))</f>
        <v>0</v>
      </c>
      <c r="R1209">
        <f>IF(LEFT(DN1209,1)&lt;&gt;"0",IF(LEFT(DN1209,1)="1",3.0,DO1209),$D$5+$E$5*(EF1209*DY1209/($K$5*1000))+$F$5*(EF1209*DY1209/($K$5*1000))*MAX(MIN(DL1209,$J$5),$I$5)*MAX(MIN(DL1209,$J$5),$I$5)+$G$5*MAX(MIN(DL1209,$J$5),$I$5)*(EF1209*DY1209/($K$5*1000))+$H$5*(EF1209*DY1209/($K$5*1000))*(EF1209*DY1209/($K$5*1000)))</f>
        <v>0</v>
      </c>
      <c r="S1209">
        <f>J1209*(1000-(1000*0.61365*exp(17.502*W1209/(240.97+W1209))/(DY1209+DZ1209)+DT1209)/2)/(1000*0.61365*exp(17.502*W1209/(240.97+W1209))/(DY1209+DZ1209)-DT1209)</f>
        <v>0</v>
      </c>
      <c r="T1209">
        <f>1/((DM1209+1)/(Q1209/1.6)+1/(R1209/1.37)) + DM1209/((DM1209+1)/(Q1209/1.6) + DM1209/(R1209/1.37))</f>
        <v>0</v>
      </c>
      <c r="U1209">
        <f>(DH1209*DK1209)</f>
        <v>0</v>
      </c>
      <c r="V1209">
        <f>(EA1209+(U1209+2*0.95*5.67E-8*(((EA1209+$B$7)+273)^4-(EA1209+273)^4)-44100*J1209)/(1.84*29.3*R1209+8*0.95*5.67E-8*(EA1209+273)^3))</f>
        <v>0</v>
      </c>
      <c r="W1209">
        <f>($C$7*EB1209+$D$7*EC1209+$E$7*V1209)</f>
        <v>0</v>
      </c>
      <c r="X1209">
        <f>0.61365*exp(17.502*W1209/(240.97+W1209))</f>
        <v>0</v>
      </c>
      <c r="Y1209">
        <f>(Z1209/AA1209*100)</f>
        <v>0</v>
      </c>
      <c r="Z1209">
        <f>DT1209*(DY1209+DZ1209)/1000</f>
        <v>0</v>
      </c>
      <c r="AA1209">
        <f>0.61365*exp(17.502*EA1209/(240.97+EA1209))</f>
        <v>0</v>
      </c>
      <c r="AB1209">
        <f>(X1209-DT1209*(DY1209+DZ1209)/1000)</f>
        <v>0</v>
      </c>
      <c r="AC1209">
        <f>(-J1209*44100)</f>
        <v>0</v>
      </c>
      <c r="AD1209">
        <f>2*29.3*R1209*0.92*(EA1209-W1209)</f>
        <v>0</v>
      </c>
      <c r="AE1209">
        <f>2*0.95*5.67E-8*(((EA1209+$B$7)+273)^4-(W1209+273)^4)</f>
        <v>0</v>
      </c>
      <c r="AF1209">
        <f>U1209+AE1209+AC1209+AD1209</f>
        <v>0</v>
      </c>
      <c r="AG1209">
        <f>DX1209*AU1209*(DS1209-DR1209*(1000-AU1209*DU1209)/(1000-AU1209*DT1209))/(100*DL1209)</f>
        <v>0</v>
      </c>
      <c r="AH1209">
        <f>1000*DX1209*AU1209*(DT1209-DU1209)/(100*DL1209*(1000-AU1209*DT1209))</f>
        <v>0</v>
      </c>
      <c r="AI1209">
        <f>(AJ1209 - AK1209 - DY1209*1E3/(8.314*(EA1209+273.15)) * AM1209/DX1209 * AL1209) * DX1209/(100*DL1209) * (1000 - DU1209)/1000</f>
        <v>0</v>
      </c>
      <c r="AJ1209">
        <v>671.122397760814</v>
      </c>
      <c r="AK1209">
        <v>653.221581818182</v>
      </c>
      <c r="AL1209">
        <v>3.54896796879153</v>
      </c>
      <c r="AM1209">
        <v>65.5308302883594</v>
      </c>
      <c r="AN1209">
        <f>(AP1209 - AO1209 + DY1209*1E3/(8.314*(EA1209+273.15)) * AR1209/DX1209 * AQ1209) * DX1209/(100*DL1209) * 1000/(1000 - AP1209)</f>
        <v>0</v>
      </c>
      <c r="AO1209">
        <v>24.7160654711926</v>
      </c>
      <c r="AP1209">
        <v>43.6918381818182</v>
      </c>
      <c r="AQ1209">
        <v>0.00147012691722221</v>
      </c>
      <c r="AR1209">
        <v>110.947681736838</v>
      </c>
      <c r="AS1209">
        <v>12</v>
      </c>
      <c r="AT1209">
        <v>2</v>
      </c>
      <c r="AU1209">
        <f>IF(AS1209*$H$13&gt;=AW1209,1.0,(AW1209/(AW1209-AS1209*$H$13)))</f>
        <v>0</v>
      </c>
      <c r="AV1209">
        <f>(AU1209-1)*100</f>
        <v>0</v>
      </c>
      <c r="AW1209">
        <f>MAX(0,($B$13+$C$13*EF1209)/(1+$D$13*EF1209)*DY1209/(EA1209+273)*$E$13)</f>
        <v>0</v>
      </c>
      <c r="AX1209" t="s">
        <v>437</v>
      </c>
      <c r="AY1209" t="s">
        <v>437</v>
      </c>
      <c r="AZ1209">
        <v>0</v>
      </c>
      <c r="BA1209">
        <v>0</v>
      </c>
      <c r="BB1209">
        <f>1-AZ1209/BA1209</f>
        <v>0</v>
      </c>
      <c r="BC1209">
        <v>0</v>
      </c>
      <c r="BD1209" t="s">
        <v>437</v>
      </c>
      <c r="BE1209" t="s">
        <v>437</v>
      </c>
      <c r="BF1209">
        <v>0</v>
      </c>
      <c r="BG1209">
        <v>0</v>
      </c>
      <c r="BH1209">
        <f>1-BF1209/BG1209</f>
        <v>0</v>
      </c>
      <c r="BI1209">
        <v>0.5</v>
      </c>
      <c r="BJ1209">
        <f>DI1209</f>
        <v>0</v>
      </c>
      <c r="BK1209">
        <f>L1209</f>
        <v>0</v>
      </c>
      <c r="BL1209">
        <f>BH1209*BI1209*BJ1209</f>
        <v>0</v>
      </c>
      <c r="BM1209">
        <f>(BK1209-BC1209)/BJ1209</f>
        <v>0</v>
      </c>
      <c r="BN1209">
        <f>(BA1209-BG1209)/BG1209</f>
        <v>0</v>
      </c>
      <c r="BO1209">
        <f>AZ1209/(BB1209+AZ1209/BG1209)</f>
        <v>0</v>
      </c>
      <c r="BP1209" t="s">
        <v>437</v>
      </c>
      <c r="BQ1209">
        <v>0</v>
      </c>
      <c r="BR1209">
        <f>IF(BQ1209&lt;&gt;0, BQ1209, BO1209)</f>
        <v>0</v>
      </c>
      <c r="BS1209">
        <f>1-BR1209/BG1209</f>
        <v>0</v>
      </c>
      <c r="BT1209">
        <f>(BG1209-BF1209)/(BG1209-BR1209)</f>
        <v>0</v>
      </c>
      <c r="BU1209">
        <f>(BA1209-BG1209)/(BA1209-BR1209)</f>
        <v>0</v>
      </c>
      <c r="BV1209">
        <f>(BG1209-BF1209)/(BG1209-AZ1209)</f>
        <v>0</v>
      </c>
      <c r="BW1209">
        <f>(BA1209-BG1209)/(BA1209-AZ1209)</f>
        <v>0</v>
      </c>
      <c r="BX1209">
        <f>(BT1209*BR1209/BF1209)</f>
        <v>0</v>
      </c>
      <c r="BY1209">
        <f>(1-BX1209)</f>
        <v>0</v>
      </c>
      <c r="DH1209">
        <f>$B$11*EG1209+$C$11*EH1209+$F$11*ES1209*(1-EV1209)</f>
        <v>0</v>
      </c>
      <c r="DI1209">
        <f>DH1209*DJ1209</f>
        <v>0</v>
      </c>
      <c r="DJ1209">
        <f>($B$11*$D$9+$C$11*$D$9+$F$11*((FF1209+EX1209)/MAX(FF1209+EX1209+FG1209, 0.1)*$I$9+FG1209/MAX(FF1209+EX1209+FG1209, 0.1)*$J$9))/($B$11+$C$11+$F$11)</f>
        <v>0</v>
      </c>
      <c r="DK1209">
        <f>($B$11*$K$9+$C$11*$K$9+$F$11*((FF1209+EX1209)/MAX(FF1209+EX1209+FG1209, 0.1)*$P$9+FG1209/MAX(FF1209+EX1209+FG1209, 0.1)*$Q$9))/($B$11+$C$11+$F$11)</f>
        <v>0</v>
      </c>
      <c r="DL1209">
        <v>6</v>
      </c>
      <c r="DM1209">
        <v>0.5</v>
      </c>
      <c r="DN1209" t="s">
        <v>438</v>
      </c>
      <c r="DO1209">
        <v>2</v>
      </c>
      <c r="DP1209" t="b">
        <v>1</v>
      </c>
      <c r="DQ1209">
        <v>1761428705.84615</v>
      </c>
      <c r="DR1209">
        <v>601.916923076923</v>
      </c>
      <c r="DS1209">
        <v>637.917</v>
      </c>
      <c r="DT1209">
        <v>43.6991384615385</v>
      </c>
      <c r="DU1209">
        <v>24.713</v>
      </c>
      <c r="DV1209">
        <v>600.819692307692</v>
      </c>
      <c r="DW1209">
        <v>43.7432461538462</v>
      </c>
      <c r="DX1209">
        <v>500.008769230769</v>
      </c>
      <c r="DY1209">
        <v>90.1888769230769</v>
      </c>
      <c r="DZ1209">
        <v>0.0403717769230769</v>
      </c>
      <c r="EA1209">
        <v>51.0825153846154</v>
      </c>
      <c r="EB1209">
        <v>47.9785384615385</v>
      </c>
      <c r="EC1209">
        <v>999.9</v>
      </c>
      <c r="ED1209">
        <v>0</v>
      </c>
      <c r="EE1209">
        <v>0</v>
      </c>
      <c r="EF1209">
        <v>9996.91846153846</v>
      </c>
      <c r="EG1209">
        <v>0</v>
      </c>
      <c r="EH1209">
        <v>1219.57</v>
      </c>
      <c r="EI1209">
        <v>-35.9999615384615</v>
      </c>
      <c r="EJ1209">
        <v>629.422230769231</v>
      </c>
      <c r="EK1209">
        <v>654.081384615385</v>
      </c>
      <c r="EL1209">
        <v>18.9861307692308</v>
      </c>
      <c r="EM1209">
        <v>637.917</v>
      </c>
      <c r="EN1209">
        <v>24.713</v>
      </c>
      <c r="EO1209">
        <v>3.94117769230769</v>
      </c>
      <c r="EP1209">
        <v>2.22883846153846</v>
      </c>
      <c r="EQ1209">
        <v>28.6506230769231</v>
      </c>
      <c r="ER1209">
        <v>19.1711307692308</v>
      </c>
      <c r="ES1209">
        <v>1199.96461538462</v>
      </c>
      <c r="ET1209">
        <v>0.967004076923077</v>
      </c>
      <c r="EU1209">
        <v>0.0329960307692308</v>
      </c>
      <c r="EV1209">
        <v>0</v>
      </c>
      <c r="EW1209">
        <v>905.919076923077</v>
      </c>
      <c r="EX1209">
        <v>5.00059</v>
      </c>
      <c r="EY1209">
        <v>12119.0923076923</v>
      </c>
      <c r="EZ1209">
        <v>10358.4230769231</v>
      </c>
      <c r="FA1209">
        <v>65</v>
      </c>
      <c r="FB1209">
        <v>66.312</v>
      </c>
      <c r="FC1209">
        <v>65.0143076923077</v>
      </c>
      <c r="FD1209">
        <v>66.062</v>
      </c>
      <c r="FE1209">
        <v>66.187</v>
      </c>
      <c r="FF1209">
        <v>1155.53461538462</v>
      </c>
      <c r="FG1209">
        <v>39.43</v>
      </c>
      <c r="FH1209">
        <v>0</v>
      </c>
      <c r="FI1209">
        <v>1761428674.9</v>
      </c>
      <c r="FJ1209">
        <v>0</v>
      </c>
      <c r="FK1209">
        <v>906.105961538462</v>
      </c>
      <c r="FL1209">
        <v>10.9375384551809</v>
      </c>
      <c r="FM1209">
        <v>132.256410203731</v>
      </c>
      <c r="FN1209">
        <v>12121.4961538462</v>
      </c>
      <c r="FO1209">
        <v>15</v>
      </c>
      <c r="FP1209">
        <v>0</v>
      </c>
      <c r="FQ1209" t="s">
        <v>439</v>
      </c>
      <c r="FR1209">
        <v>0</v>
      </c>
      <c r="FS1209">
        <v>0</v>
      </c>
      <c r="FT1209">
        <v>0</v>
      </c>
      <c r="FU1209">
        <v>0</v>
      </c>
      <c r="FV1209">
        <v>0</v>
      </c>
      <c r="FW1209">
        <v>0</v>
      </c>
      <c r="FX1209">
        <v>0</v>
      </c>
      <c r="FY1209">
        <v>0</v>
      </c>
      <c r="FZ1209">
        <v>0</v>
      </c>
      <c r="GA1209">
        <v>0</v>
      </c>
      <c r="GB1209">
        <v>0</v>
      </c>
      <c r="GC1209">
        <v>-36.122845</v>
      </c>
      <c r="GD1209">
        <v>-5.243607518797</v>
      </c>
      <c r="GE1209">
        <v>1.29134847677728</v>
      </c>
      <c r="GF1209">
        <v>0</v>
      </c>
      <c r="GG1209">
        <v>905.503235294118</v>
      </c>
      <c r="GH1209">
        <v>10.3449961806011</v>
      </c>
      <c r="GI1209">
        <v>1.03212867012573</v>
      </c>
      <c r="GJ1209">
        <v>-1</v>
      </c>
      <c r="GK1209">
        <v>18.993115</v>
      </c>
      <c r="GL1209">
        <v>-0.177875187969914</v>
      </c>
      <c r="GM1209">
        <v>0.0175385368545957</v>
      </c>
      <c r="GN1209">
        <v>0</v>
      </c>
      <c r="GO1209">
        <v>0</v>
      </c>
      <c r="GP1209">
        <v>2</v>
      </c>
      <c r="GQ1209" t="s">
        <v>473</v>
      </c>
      <c r="GR1209">
        <v>3.12569</v>
      </c>
      <c r="GS1209">
        <v>2.7185</v>
      </c>
      <c r="GT1209">
        <v>0.112908</v>
      </c>
      <c r="GU1209">
        <v>0.117774</v>
      </c>
      <c r="GV1209">
        <v>0.148231</v>
      </c>
      <c r="GW1209">
        <v>0.099009</v>
      </c>
      <c r="GX1209">
        <v>31532.9</v>
      </c>
      <c r="GY1209">
        <v>33088.9</v>
      </c>
      <c r="GZ1209">
        <v>32311.6</v>
      </c>
      <c r="HA1209">
        <v>34111.5</v>
      </c>
      <c r="HB1209">
        <v>39507.4</v>
      </c>
      <c r="HC1209">
        <v>44359.5</v>
      </c>
      <c r="HD1209">
        <v>50852</v>
      </c>
      <c r="HE1209">
        <v>54754.4</v>
      </c>
      <c r="HF1209">
        <v>1.63727</v>
      </c>
      <c r="HG1209">
        <v>1.49455</v>
      </c>
      <c r="HH1209">
        <v>-0.174366</v>
      </c>
      <c r="HI1209">
        <v>0</v>
      </c>
      <c r="HJ1209">
        <v>50.7126</v>
      </c>
      <c r="HK1209">
        <v>999.9</v>
      </c>
      <c r="HL1209">
        <v>54.78</v>
      </c>
      <c r="HM1209">
        <v>30.152</v>
      </c>
      <c r="HN1209">
        <v>26.1037</v>
      </c>
      <c r="HO1209">
        <v>59.7573</v>
      </c>
      <c r="HP1209">
        <v>40.4647</v>
      </c>
      <c r="HQ1209">
        <v>1</v>
      </c>
      <c r="HR1209">
        <v>2.78019</v>
      </c>
      <c r="HS1209">
        <v>2.63895</v>
      </c>
      <c r="HT1209">
        <v>20.0921</v>
      </c>
      <c r="HU1209">
        <v>5.18479</v>
      </c>
      <c r="HV1209">
        <v>12.0159</v>
      </c>
      <c r="HW1209">
        <v>4.96655</v>
      </c>
      <c r="HX1209">
        <v>3.29593</v>
      </c>
      <c r="HY1209">
        <v>9999</v>
      </c>
      <c r="HZ1209">
        <v>9999</v>
      </c>
      <c r="IA1209">
        <v>999.9</v>
      </c>
      <c r="IB1209">
        <v>9999</v>
      </c>
      <c r="IC1209">
        <v>1.86325</v>
      </c>
      <c r="ID1209">
        <v>1.86804</v>
      </c>
      <c r="IE1209">
        <v>1.86783</v>
      </c>
      <c r="IF1209">
        <v>1.86905</v>
      </c>
      <c r="IG1209">
        <v>1.86981</v>
      </c>
      <c r="IH1209">
        <v>1.86585</v>
      </c>
      <c r="II1209">
        <v>1.86693</v>
      </c>
      <c r="IJ1209">
        <v>1.86838</v>
      </c>
      <c r="IK1209">
        <v>5</v>
      </c>
      <c r="IL1209">
        <v>0</v>
      </c>
      <c r="IM1209">
        <v>0</v>
      </c>
      <c r="IN1209">
        <v>0</v>
      </c>
      <c r="IO1209" t="s">
        <v>441</v>
      </c>
      <c r="IP1209" t="s">
        <v>442</v>
      </c>
      <c r="IQ1209" t="s">
        <v>443</v>
      </c>
      <c r="IR1209" t="s">
        <v>443</v>
      </c>
      <c r="IS1209" t="s">
        <v>443</v>
      </c>
      <c r="IT1209" t="s">
        <v>443</v>
      </c>
      <c r="IU1209">
        <v>0</v>
      </c>
      <c r="IV1209">
        <v>100</v>
      </c>
      <c r="IW1209">
        <v>100</v>
      </c>
      <c r="IX1209">
        <v>1.098</v>
      </c>
      <c r="IY1209">
        <v>-0.0441</v>
      </c>
      <c r="IZ1209">
        <v>1.09748391826392</v>
      </c>
      <c r="JA1209">
        <v>0</v>
      </c>
      <c r="JB1209">
        <v>0</v>
      </c>
      <c r="JC1209">
        <v>0</v>
      </c>
      <c r="JD1209">
        <v>-0.0441141096964596</v>
      </c>
      <c r="JE1209">
        <v>0</v>
      </c>
      <c r="JF1209">
        <v>0</v>
      </c>
      <c r="JG1209">
        <v>0</v>
      </c>
      <c r="JH1209">
        <v>5</v>
      </c>
      <c r="JI1209">
        <v>2273</v>
      </c>
      <c r="JJ1209">
        <v>1</v>
      </c>
      <c r="JK1209">
        <v>24</v>
      </c>
      <c r="JL1209">
        <v>29357145.2</v>
      </c>
      <c r="JM1209">
        <v>29357145.2</v>
      </c>
      <c r="JN1209">
        <v>1.48926</v>
      </c>
      <c r="JO1209">
        <v>2.62939</v>
      </c>
      <c r="JP1209">
        <v>1.54785</v>
      </c>
      <c r="JQ1209">
        <v>2.31567</v>
      </c>
      <c r="JR1209">
        <v>1.64673</v>
      </c>
      <c r="JS1209">
        <v>2.37305</v>
      </c>
      <c r="JT1209">
        <v>34.0545</v>
      </c>
      <c r="JU1209">
        <v>24.1838</v>
      </c>
      <c r="JV1209">
        <v>18</v>
      </c>
      <c r="JW1209">
        <v>480.188</v>
      </c>
      <c r="JX1209">
        <v>376.918</v>
      </c>
      <c r="JY1209">
        <v>46.5616</v>
      </c>
      <c r="JZ1209">
        <v>57.7513</v>
      </c>
      <c r="KA1209">
        <v>29.998</v>
      </c>
      <c r="KB1209">
        <v>56.9096</v>
      </c>
      <c r="KC1209">
        <v>56.6885</v>
      </c>
      <c r="KD1209">
        <v>29.9621</v>
      </c>
      <c r="KE1209">
        <v>0</v>
      </c>
      <c r="KF1209">
        <v>100</v>
      </c>
      <c r="KG1209">
        <v>46.557</v>
      </c>
      <c r="KH1209">
        <v>692.61</v>
      </c>
      <c r="KI1209">
        <v>26.2864</v>
      </c>
      <c r="KJ1209">
        <v>92.1216</v>
      </c>
      <c r="KK1209">
        <v>88.5665</v>
      </c>
    </row>
    <row r="1210" spans="1:297">
      <c r="A1210">
        <v>1194</v>
      </c>
      <c r="B1210">
        <v>1761428719</v>
      </c>
      <c r="C1210">
        <v>20538</v>
      </c>
      <c r="D1210" t="s">
        <v>2842</v>
      </c>
      <c r="E1210" t="s">
        <v>2843</v>
      </c>
      <c r="F1210">
        <v>5</v>
      </c>
      <c r="G1210" t="s">
        <v>2761</v>
      </c>
      <c r="H1210" t="s">
        <v>436</v>
      </c>
      <c r="I1210">
        <v>1761428710.84615</v>
      </c>
      <c r="J1210">
        <f>(K1210)/1000</f>
        <v>0</v>
      </c>
      <c r="K1210">
        <f>IF(DP1210, AN1210, AH1210)</f>
        <v>0</v>
      </c>
      <c r="L1210">
        <f>IF(DP1210, AI1210, AG1210)</f>
        <v>0</v>
      </c>
      <c r="M1210">
        <f>DR1210 - IF(AU1210&gt;1, L1210*DL1210*100.0/(AW1210), 0)</f>
        <v>0</v>
      </c>
      <c r="N1210">
        <f>((T1210-J1210/2)*M1210-L1210)/(T1210+J1210/2)</f>
        <v>0</v>
      </c>
      <c r="O1210">
        <f>N1210*(DY1210+DZ1210)/1000.0</f>
        <v>0</v>
      </c>
      <c r="P1210">
        <f>(DR1210 - IF(AU1210&gt;1, L1210*DL1210*100.0/(AW1210), 0))*(DY1210+DZ1210)/1000.0</f>
        <v>0</v>
      </c>
      <c r="Q1210">
        <f>2.0/((1/S1210-1/R1210)+SIGN(S1210)*SQRT((1/S1210-1/R1210)*(1/S1210-1/R1210) + 4*DM1210/((DM1210+1)*(DM1210+1))*(2*1/S1210*1/R1210-1/R1210*1/R1210)))</f>
        <v>0</v>
      </c>
      <c r="R1210">
        <f>IF(LEFT(DN1210,1)&lt;&gt;"0",IF(LEFT(DN1210,1)="1",3.0,DO1210),$D$5+$E$5*(EF1210*DY1210/($K$5*1000))+$F$5*(EF1210*DY1210/($K$5*1000))*MAX(MIN(DL1210,$J$5),$I$5)*MAX(MIN(DL1210,$J$5),$I$5)+$G$5*MAX(MIN(DL1210,$J$5),$I$5)*(EF1210*DY1210/($K$5*1000))+$H$5*(EF1210*DY1210/($K$5*1000))*(EF1210*DY1210/($K$5*1000)))</f>
        <v>0</v>
      </c>
      <c r="S1210">
        <f>J1210*(1000-(1000*0.61365*exp(17.502*W1210/(240.97+W1210))/(DY1210+DZ1210)+DT1210)/2)/(1000*0.61365*exp(17.502*W1210/(240.97+W1210))/(DY1210+DZ1210)-DT1210)</f>
        <v>0</v>
      </c>
      <c r="T1210">
        <f>1/((DM1210+1)/(Q1210/1.6)+1/(R1210/1.37)) + DM1210/((DM1210+1)/(Q1210/1.6) + DM1210/(R1210/1.37))</f>
        <v>0</v>
      </c>
      <c r="U1210">
        <f>(DH1210*DK1210)</f>
        <v>0</v>
      </c>
      <c r="V1210">
        <f>(EA1210+(U1210+2*0.95*5.67E-8*(((EA1210+$B$7)+273)^4-(EA1210+273)^4)-44100*J1210)/(1.84*29.3*R1210+8*0.95*5.67E-8*(EA1210+273)^3))</f>
        <v>0</v>
      </c>
      <c r="W1210">
        <f>($C$7*EB1210+$D$7*EC1210+$E$7*V1210)</f>
        <v>0</v>
      </c>
      <c r="X1210">
        <f>0.61365*exp(17.502*W1210/(240.97+W1210))</f>
        <v>0</v>
      </c>
      <c r="Y1210">
        <f>(Z1210/AA1210*100)</f>
        <v>0</v>
      </c>
      <c r="Z1210">
        <f>DT1210*(DY1210+DZ1210)/1000</f>
        <v>0</v>
      </c>
      <c r="AA1210">
        <f>0.61365*exp(17.502*EA1210/(240.97+EA1210))</f>
        <v>0</v>
      </c>
      <c r="AB1210">
        <f>(X1210-DT1210*(DY1210+DZ1210)/1000)</f>
        <v>0</v>
      </c>
      <c r="AC1210">
        <f>(-J1210*44100)</f>
        <v>0</v>
      </c>
      <c r="AD1210">
        <f>2*29.3*R1210*0.92*(EA1210-W1210)</f>
        <v>0</v>
      </c>
      <c r="AE1210">
        <f>2*0.95*5.67E-8*(((EA1210+$B$7)+273)^4-(W1210+273)^4)</f>
        <v>0</v>
      </c>
      <c r="AF1210">
        <f>U1210+AE1210+AC1210+AD1210</f>
        <v>0</v>
      </c>
      <c r="AG1210">
        <f>DX1210*AU1210*(DS1210-DR1210*(1000-AU1210*DU1210)/(1000-AU1210*DT1210))/(100*DL1210)</f>
        <v>0</v>
      </c>
      <c r="AH1210">
        <f>1000*DX1210*AU1210*(DT1210-DU1210)/(100*DL1210*(1000-AU1210*DT1210))</f>
        <v>0</v>
      </c>
      <c r="AI1210">
        <f>(AJ1210 - AK1210 - DY1210*1E3/(8.314*(EA1210+273.15)) * AM1210/DX1210 * AL1210) * DX1210/(100*DL1210) * (1000 - DU1210)/1000</f>
        <v>0</v>
      </c>
      <c r="AJ1210">
        <v>687.788342650692</v>
      </c>
      <c r="AK1210">
        <v>669.993951515151</v>
      </c>
      <c r="AL1210">
        <v>3.32366000458047</v>
      </c>
      <c r="AM1210">
        <v>65.5308302883594</v>
      </c>
      <c r="AN1210">
        <f>(AP1210 - AO1210 + DY1210*1E3/(8.314*(EA1210+273.15)) * AR1210/DX1210 * AQ1210) * DX1210/(100*DL1210) * 1000/(1000 - AP1210)</f>
        <v>0</v>
      </c>
      <c r="AO1210">
        <v>24.7170219607039</v>
      </c>
      <c r="AP1210">
        <v>43.6816575757576</v>
      </c>
      <c r="AQ1210">
        <v>-0.000768935100568344</v>
      </c>
      <c r="AR1210">
        <v>110.947681736838</v>
      </c>
      <c r="AS1210">
        <v>12</v>
      </c>
      <c r="AT1210">
        <v>2</v>
      </c>
      <c r="AU1210">
        <f>IF(AS1210*$H$13&gt;=AW1210,1.0,(AW1210/(AW1210-AS1210*$H$13)))</f>
        <v>0</v>
      </c>
      <c r="AV1210">
        <f>(AU1210-1)*100</f>
        <v>0</v>
      </c>
      <c r="AW1210">
        <f>MAX(0,($B$13+$C$13*EF1210)/(1+$D$13*EF1210)*DY1210/(EA1210+273)*$E$13)</f>
        <v>0</v>
      </c>
      <c r="AX1210" t="s">
        <v>437</v>
      </c>
      <c r="AY1210" t="s">
        <v>437</v>
      </c>
      <c r="AZ1210">
        <v>0</v>
      </c>
      <c r="BA1210">
        <v>0</v>
      </c>
      <c r="BB1210">
        <f>1-AZ1210/BA1210</f>
        <v>0</v>
      </c>
      <c r="BC1210">
        <v>0</v>
      </c>
      <c r="BD1210" t="s">
        <v>437</v>
      </c>
      <c r="BE1210" t="s">
        <v>437</v>
      </c>
      <c r="BF1210">
        <v>0</v>
      </c>
      <c r="BG1210">
        <v>0</v>
      </c>
      <c r="BH1210">
        <f>1-BF1210/BG1210</f>
        <v>0</v>
      </c>
      <c r="BI1210">
        <v>0.5</v>
      </c>
      <c r="BJ1210">
        <f>DI1210</f>
        <v>0</v>
      </c>
      <c r="BK1210">
        <f>L1210</f>
        <v>0</v>
      </c>
      <c r="BL1210">
        <f>BH1210*BI1210*BJ1210</f>
        <v>0</v>
      </c>
      <c r="BM1210">
        <f>(BK1210-BC1210)/BJ1210</f>
        <v>0</v>
      </c>
      <c r="BN1210">
        <f>(BA1210-BG1210)/BG1210</f>
        <v>0</v>
      </c>
      <c r="BO1210">
        <f>AZ1210/(BB1210+AZ1210/BG1210)</f>
        <v>0</v>
      </c>
      <c r="BP1210" t="s">
        <v>437</v>
      </c>
      <c r="BQ1210">
        <v>0</v>
      </c>
      <c r="BR1210">
        <f>IF(BQ1210&lt;&gt;0, BQ1210, BO1210)</f>
        <v>0</v>
      </c>
      <c r="BS1210">
        <f>1-BR1210/BG1210</f>
        <v>0</v>
      </c>
      <c r="BT1210">
        <f>(BG1210-BF1210)/(BG1210-BR1210)</f>
        <v>0</v>
      </c>
      <c r="BU1210">
        <f>(BA1210-BG1210)/(BA1210-BR1210)</f>
        <v>0</v>
      </c>
      <c r="BV1210">
        <f>(BG1210-BF1210)/(BG1210-AZ1210)</f>
        <v>0</v>
      </c>
      <c r="BW1210">
        <f>(BA1210-BG1210)/(BA1210-AZ1210)</f>
        <v>0</v>
      </c>
      <c r="BX1210">
        <f>(BT1210*BR1210/BF1210)</f>
        <v>0</v>
      </c>
      <c r="BY1210">
        <f>(1-BX1210)</f>
        <v>0</v>
      </c>
      <c r="DH1210">
        <f>$B$11*EG1210+$C$11*EH1210+$F$11*ES1210*(1-EV1210)</f>
        <v>0</v>
      </c>
      <c r="DI1210">
        <f>DH1210*DJ1210</f>
        <v>0</v>
      </c>
      <c r="DJ1210">
        <f>($B$11*$D$9+$C$11*$D$9+$F$11*((FF1210+EX1210)/MAX(FF1210+EX1210+FG1210, 0.1)*$I$9+FG1210/MAX(FF1210+EX1210+FG1210, 0.1)*$J$9))/($B$11+$C$11+$F$11)</f>
        <v>0</v>
      </c>
      <c r="DK1210">
        <f>($B$11*$K$9+$C$11*$K$9+$F$11*((FF1210+EX1210)/MAX(FF1210+EX1210+FG1210, 0.1)*$P$9+FG1210/MAX(FF1210+EX1210+FG1210, 0.1)*$Q$9))/($B$11+$C$11+$F$11)</f>
        <v>0</v>
      </c>
      <c r="DL1210">
        <v>6</v>
      </c>
      <c r="DM1210">
        <v>0.5</v>
      </c>
      <c r="DN1210" t="s">
        <v>438</v>
      </c>
      <c r="DO1210">
        <v>2</v>
      </c>
      <c r="DP1210" t="b">
        <v>1</v>
      </c>
      <c r="DQ1210">
        <v>1761428710.84615</v>
      </c>
      <c r="DR1210">
        <v>617.667692307692</v>
      </c>
      <c r="DS1210">
        <v>654.295076923077</v>
      </c>
      <c r="DT1210">
        <v>43.6906384615385</v>
      </c>
      <c r="DU1210">
        <v>24.7146307692308</v>
      </c>
      <c r="DV1210">
        <v>616.570384615385</v>
      </c>
      <c r="DW1210">
        <v>43.7347538461539</v>
      </c>
      <c r="DX1210">
        <v>500.019</v>
      </c>
      <c r="DY1210">
        <v>90.1872153846154</v>
      </c>
      <c r="DZ1210">
        <v>0.0403033</v>
      </c>
      <c r="EA1210">
        <v>51.0772384615384</v>
      </c>
      <c r="EB1210">
        <v>47.9664846153846</v>
      </c>
      <c r="EC1210">
        <v>999.9</v>
      </c>
      <c r="ED1210">
        <v>0</v>
      </c>
      <c r="EE1210">
        <v>0</v>
      </c>
      <c r="EF1210">
        <v>10003.1215384615</v>
      </c>
      <c r="EG1210">
        <v>0</v>
      </c>
      <c r="EH1210">
        <v>1219.58538461538</v>
      </c>
      <c r="EI1210">
        <v>-36.6272846153846</v>
      </c>
      <c r="EJ1210">
        <v>645.887</v>
      </c>
      <c r="EK1210">
        <v>670.875615384615</v>
      </c>
      <c r="EL1210">
        <v>18.976</v>
      </c>
      <c r="EM1210">
        <v>654.295076923077</v>
      </c>
      <c r="EN1210">
        <v>24.7146307692308</v>
      </c>
      <c r="EO1210">
        <v>3.94033615384615</v>
      </c>
      <c r="EP1210">
        <v>2.22894538461538</v>
      </c>
      <c r="EQ1210">
        <v>28.6469384615385</v>
      </c>
      <c r="ER1210">
        <v>19.1718846153846</v>
      </c>
      <c r="ES1210">
        <v>1199.96076923077</v>
      </c>
      <c r="ET1210">
        <v>0.967003461538461</v>
      </c>
      <c r="EU1210">
        <v>0.0329966846153846</v>
      </c>
      <c r="EV1210">
        <v>0</v>
      </c>
      <c r="EW1210">
        <v>906.823923076923</v>
      </c>
      <c r="EX1210">
        <v>5.00059</v>
      </c>
      <c r="EY1210">
        <v>12130.1384615385</v>
      </c>
      <c r="EZ1210">
        <v>10358.3923076923</v>
      </c>
      <c r="FA1210">
        <v>65</v>
      </c>
      <c r="FB1210">
        <v>66.312</v>
      </c>
      <c r="FC1210">
        <v>65.0143076923077</v>
      </c>
      <c r="FD1210">
        <v>66.062</v>
      </c>
      <c r="FE1210">
        <v>66.187</v>
      </c>
      <c r="FF1210">
        <v>1155.53076923077</v>
      </c>
      <c r="FG1210">
        <v>39.43</v>
      </c>
      <c r="FH1210">
        <v>0</v>
      </c>
      <c r="FI1210">
        <v>1761428679.7</v>
      </c>
      <c r="FJ1210">
        <v>0</v>
      </c>
      <c r="FK1210">
        <v>906.946807692308</v>
      </c>
      <c r="FL1210">
        <v>10.5147008598557</v>
      </c>
      <c r="FM1210">
        <v>132.181196536435</v>
      </c>
      <c r="FN1210">
        <v>12132.0807692308</v>
      </c>
      <c r="FO1210">
        <v>15</v>
      </c>
      <c r="FP1210">
        <v>0</v>
      </c>
      <c r="FQ1210" t="s">
        <v>439</v>
      </c>
      <c r="FR1210">
        <v>0</v>
      </c>
      <c r="FS1210">
        <v>0</v>
      </c>
      <c r="FT1210">
        <v>0</v>
      </c>
      <c r="FU1210">
        <v>0</v>
      </c>
      <c r="FV1210">
        <v>0</v>
      </c>
      <c r="FW1210">
        <v>0</v>
      </c>
      <c r="FX1210">
        <v>0</v>
      </c>
      <c r="FY1210">
        <v>0</v>
      </c>
      <c r="FZ1210">
        <v>0</v>
      </c>
      <c r="GA1210">
        <v>0</v>
      </c>
      <c r="GB1210">
        <v>0</v>
      </c>
      <c r="GC1210">
        <v>-36.3108761904762</v>
      </c>
      <c r="GD1210">
        <v>-10.2424285714286</v>
      </c>
      <c r="GE1210">
        <v>1.37383566560916</v>
      </c>
      <c r="GF1210">
        <v>0</v>
      </c>
      <c r="GG1210">
        <v>906.32505882353</v>
      </c>
      <c r="GH1210">
        <v>10.7963330772212</v>
      </c>
      <c r="GI1210">
        <v>1.07922594649991</v>
      </c>
      <c r="GJ1210">
        <v>-1</v>
      </c>
      <c r="GK1210">
        <v>18.9824666666667</v>
      </c>
      <c r="GL1210">
        <v>-0.129116883116884</v>
      </c>
      <c r="GM1210">
        <v>0.0138693678687736</v>
      </c>
      <c r="GN1210">
        <v>0</v>
      </c>
      <c r="GO1210">
        <v>0</v>
      </c>
      <c r="GP1210">
        <v>2</v>
      </c>
      <c r="GQ1210" t="s">
        <v>473</v>
      </c>
      <c r="GR1210">
        <v>3.12567</v>
      </c>
      <c r="GS1210">
        <v>2.71831</v>
      </c>
      <c r="GT1210">
        <v>0.114958</v>
      </c>
      <c r="GU1210">
        <v>0.119887</v>
      </c>
      <c r="GV1210">
        <v>0.1482</v>
      </c>
      <c r="GW1210">
        <v>0.0990023</v>
      </c>
      <c r="GX1210">
        <v>31459.7</v>
      </c>
      <c r="GY1210">
        <v>33009.6</v>
      </c>
      <c r="GZ1210">
        <v>32311.5</v>
      </c>
      <c r="HA1210">
        <v>34111.8</v>
      </c>
      <c r="HB1210">
        <v>39508.8</v>
      </c>
      <c r="HC1210">
        <v>44360.1</v>
      </c>
      <c r="HD1210">
        <v>50851.7</v>
      </c>
      <c r="HE1210">
        <v>54754.5</v>
      </c>
      <c r="HF1210">
        <v>1.6374</v>
      </c>
      <c r="HG1210">
        <v>1.49465</v>
      </c>
      <c r="HH1210">
        <v>-0.174418</v>
      </c>
      <c r="HI1210">
        <v>0</v>
      </c>
      <c r="HJ1210">
        <v>50.6932</v>
      </c>
      <c r="HK1210">
        <v>999.9</v>
      </c>
      <c r="HL1210">
        <v>54.78</v>
      </c>
      <c r="HM1210">
        <v>30.152</v>
      </c>
      <c r="HN1210">
        <v>26.1034</v>
      </c>
      <c r="HO1210">
        <v>60.3973</v>
      </c>
      <c r="HP1210">
        <v>40.4728</v>
      </c>
      <c r="HQ1210">
        <v>1</v>
      </c>
      <c r="HR1210">
        <v>2.78264</v>
      </c>
      <c r="HS1210">
        <v>2.97838</v>
      </c>
      <c r="HT1210">
        <v>20.087</v>
      </c>
      <c r="HU1210">
        <v>5.18539</v>
      </c>
      <c r="HV1210">
        <v>12.0159</v>
      </c>
      <c r="HW1210">
        <v>4.9666</v>
      </c>
      <c r="HX1210">
        <v>3.29595</v>
      </c>
      <c r="HY1210">
        <v>9999</v>
      </c>
      <c r="HZ1210">
        <v>9999</v>
      </c>
      <c r="IA1210">
        <v>999.9</v>
      </c>
      <c r="IB1210">
        <v>9999</v>
      </c>
      <c r="IC1210">
        <v>1.86324</v>
      </c>
      <c r="ID1210">
        <v>1.86803</v>
      </c>
      <c r="IE1210">
        <v>1.86783</v>
      </c>
      <c r="IF1210">
        <v>1.86905</v>
      </c>
      <c r="IG1210">
        <v>1.86981</v>
      </c>
      <c r="IH1210">
        <v>1.86584</v>
      </c>
      <c r="II1210">
        <v>1.86691</v>
      </c>
      <c r="IJ1210">
        <v>1.86837</v>
      </c>
      <c r="IK1210">
        <v>5</v>
      </c>
      <c r="IL1210">
        <v>0</v>
      </c>
      <c r="IM1210">
        <v>0</v>
      </c>
      <c r="IN1210">
        <v>0</v>
      </c>
      <c r="IO1210" t="s">
        <v>441</v>
      </c>
      <c r="IP1210" t="s">
        <v>442</v>
      </c>
      <c r="IQ1210" t="s">
        <v>443</v>
      </c>
      <c r="IR1210" t="s">
        <v>443</v>
      </c>
      <c r="IS1210" t="s">
        <v>443</v>
      </c>
      <c r="IT1210" t="s">
        <v>443</v>
      </c>
      <c r="IU1210">
        <v>0</v>
      </c>
      <c r="IV1210">
        <v>100</v>
      </c>
      <c r="IW1210">
        <v>100</v>
      </c>
      <c r="IX1210">
        <v>1.098</v>
      </c>
      <c r="IY1210">
        <v>-0.0441</v>
      </c>
      <c r="IZ1210">
        <v>1.09748391826392</v>
      </c>
      <c r="JA1210">
        <v>0</v>
      </c>
      <c r="JB1210">
        <v>0</v>
      </c>
      <c r="JC1210">
        <v>0</v>
      </c>
      <c r="JD1210">
        <v>-0.0441141096964596</v>
      </c>
      <c r="JE1210">
        <v>0</v>
      </c>
      <c r="JF1210">
        <v>0</v>
      </c>
      <c r="JG1210">
        <v>0</v>
      </c>
      <c r="JH1210">
        <v>5</v>
      </c>
      <c r="JI1210">
        <v>2273</v>
      </c>
      <c r="JJ1210">
        <v>1</v>
      </c>
      <c r="JK1210">
        <v>24</v>
      </c>
      <c r="JL1210">
        <v>29357145.3</v>
      </c>
      <c r="JM1210">
        <v>29357145.3</v>
      </c>
      <c r="JN1210">
        <v>1.51733</v>
      </c>
      <c r="JO1210">
        <v>2.62817</v>
      </c>
      <c r="JP1210">
        <v>1.54785</v>
      </c>
      <c r="JQ1210">
        <v>2.31567</v>
      </c>
      <c r="JR1210">
        <v>1.64551</v>
      </c>
      <c r="JS1210">
        <v>2.34497</v>
      </c>
      <c r="JT1210">
        <v>34.0545</v>
      </c>
      <c r="JU1210">
        <v>24.1751</v>
      </c>
      <c r="JV1210">
        <v>18</v>
      </c>
      <c r="JW1210">
        <v>480.34</v>
      </c>
      <c r="JX1210">
        <v>377.018</v>
      </c>
      <c r="JY1210">
        <v>46.639</v>
      </c>
      <c r="JZ1210">
        <v>57.7655</v>
      </c>
      <c r="KA1210">
        <v>30.0008</v>
      </c>
      <c r="KB1210">
        <v>56.9206</v>
      </c>
      <c r="KC1210">
        <v>56.6978</v>
      </c>
      <c r="KD1210">
        <v>30.5614</v>
      </c>
      <c r="KE1210">
        <v>0</v>
      </c>
      <c r="KF1210">
        <v>100</v>
      </c>
      <c r="KG1210">
        <v>46.5859</v>
      </c>
      <c r="KH1210">
        <v>706.26</v>
      </c>
      <c r="KI1210">
        <v>26.2864</v>
      </c>
      <c r="KJ1210">
        <v>92.1211</v>
      </c>
      <c r="KK1210">
        <v>88.5669</v>
      </c>
    </row>
    <row r="1211" spans="1:297">
      <c r="A1211">
        <v>1195</v>
      </c>
      <c r="B1211">
        <v>1761428724</v>
      </c>
      <c r="C1211">
        <v>20543</v>
      </c>
      <c r="D1211" t="s">
        <v>2844</v>
      </c>
      <c r="E1211" t="s">
        <v>2845</v>
      </c>
      <c r="F1211">
        <v>5</v>
      </c>
      <c r="G1211" t="s">
        <v>2761</v>
      </c>
      <c r="H1211" t="s">
        <v>436</v>
      </c>
      <c r="I1211">
        <v>1761428715.84615</v>
      </c>
      <c r="J1211">
        <f>(K1211)/1000</f>
        <v>0</v>
      </c>
      <c r="K1211">
        <f>IF(DP1211, AN1211, AH1211)</f>
        <v>0</v>
      </c>
      <c r="L1211">
        <f>IF(DP1211, AI1211, AG1211)</f>
        <v>0</v>
      </c>
      <c r="M1211">
        <f>DR1211 - IF(AU1211&gt;1, L1211*DL1211*100.0/(AW1211), 0)</f>
        <v>0</v>
      </c>
      <c r="N1211">
        <f>((T1211-J1211/2)*M1211-L1211)/(T1211+J1211/2)</f>
        <v>0</v>
      </c>
      <c r="O1211">
        <f>N1211*(DY1211+DZ1211)/1000.0</f>
        <v>0</v>
      </c>
      <c r="P1211">
        <f>(DR1211 - IF(AU1211&gt;1, L1211*DL1211*100.0/(AW1211), 0))*(DY1211+DZ1211)/1000.0</f>
        <v>0</v>
      </c>
      <c r="Q1211">
        <f>2.0/((1/S1211-1/R1211)+SIGN(S1211)*SQRT((1/S1211-1/R1211)*(1/S1211-1/R1211) + 4*DM1211/((DM1211+1)*(DM1211+1))*(2*1/S1211*1/R1211-1/R1211*1/R1211)))</f>
        <v>0</v>
      </c>
      <c r="R1211">
        <f>IF(LEFT(DN1211,1)&lt;&gt;"0",IF(LEFT(DN1211,1)="1",3.0,DO1211),$D$5+$E$5*(EF1211*DY1211/($K$5*1000))+$F$5*(EF1211*DY1211/($K$5*1000))*MAX(MIN(DL1211,$J$5),$I$5)*MAX(MIN(DL1211,$J$5),$I$5)+$G$5*MAX(MIN(DL1211,$J$5),$I$5)*(EF1211*DY1211/($K$5*1000))+$H$5*(EF1211*DY1211/($K$5*1000))*(EF1211*DY1211/($K$5*1000)))</f>
        <v>0</v>
      </c>
      <c r="S1211">
        <f>J1211*(1000-(1000*0.61365*exp(17.502*W1211/(240.97+W1211))/(DY1211+DZ1211)+DT1211)/2)/(1000*0.61365*exp(17.502*W1211/(240.97+W1211))/(DY1211+DZ1211)-DT1211)</f>
        <v>0</v>
      </c>
      <c r="T1211">
        <f>1/((DM1211+1)/(Q1211/1.6)+1/(R1211/1.37)) + DM1211/((DM1211+1)/(Q1211/1.6) + DM1211/(R1211/1.37))</f>
        <v>0</v>
      </c>
      <c r="U1211">
        <f>(DH1211*DK1211)</f>
        <v>0</v>
      </c>
      <c r="V1211">
        <f>(EA1211+(U1211+2*0.95*5.67E-8*(((EA1211+$B$7)+273)^4-(EA1211+273)^4)-44100*J1211)/(1.84*29.3*R1211+8*0.95*5.67E-8*(EA1211+273)^3))</f>
        <v>0</v>
      </c>
      <c r="W1211">
        <f>($C$7*EB1211+$D$7*EC1211+$E$7*V1211)</f>
        <v>0</v>
      </c>
      <c r="X1211">
        <f>0.61365*exp(17.502*W1211/(240.97+W1211))</f>
        <v>0</v>
      </c>
      <c r="Y1211">
        <f>(Z1211/AA1211*100)</f>
        <v>0</v>
      </c>
      <c r="Z1211">
        <f>DT1211*(DY1211+DZ1211)/1000</f>
        <v>0</v>
      </c>
      <c r="AA1211">
        <f>0.61365*exp(17.502*EA1211/(240.97+EA1211))</f>
        <v>0</v>
      </c>
      <c r="AB1211">
        <f>(X1211-DT1211*(DY1211+DZ1211)/1000)</f>
        <v>0</v>
      </c>
      <c r="AC1211">
        <f>(-J1211*44100)</f>
        <v>0</v>
      </c>
      <c r="AD1211">
        <f>2*29.3*R1211*0.92*(EA1211-W1211)</f>
        <v>0</v>
      </c>
      <c r="AE1211">
        <f>2*0.95*5.67E-8*(((EA1211+$B$7)+273)^4-(W1211+273)^4)</f>
        <v>0</v>
      </c>
      <c r="AF1211">
        <f>U1211+AE1211+AC1211+AD1211</f>
        <v>0</v>
      </c>
      <c r="AG1211">
        <f>DX1211*AU1211*(DS1211-DR1211*(1000-AU1211*DU1211)/(1000-AU1211*DT1211))/(100*DL1211)</f>
        <v>0</v>
      </c>
      <c r="AH1211">
        <f>1000*DX1211*AU1211*(DT1211-DU1211)/(100*DL1211*(1000-AU1211*DT1211))</f>
        <v>0</v>
      </c>
      <c r="AI1211">
        <f>(AJ1211 - AK1211 - DY1211*1E3/(8.314*(EA1211+273.15)) * AM1211/DX1211 * AL1211) * DX1211/(100*DL1211) * (1000 - DU1211)/1000</f>
        <v>0</v>
      </c>
      <c r="AJ1211">
        <v>706.069208016898</v>
      </c>
      <c r="AK1211">
        <v>687.672890909091</v>
      </c>
      <c r="AL1211">
        <v>3.57630008844595</v>
      </c>
      <c r="AM1211">
        <v>65.5308302883594</v>
      </c>
      <c r="AN1211">
        <f>(AP1211 - AO1211 + DY1211*1E3/(8.314*(EA1211+273.15)) * AR1211/DX1211 * AQ1211) * DX1211/(100*DL1211) * 1000/(1000 - AP1211)</f>
        <v>0</v>
      </c>
      <c r="AO1211">
        <v>24.7171555375183</v>
      </c>
      <c r="AP1211">
        <v>43.670926060606</v>
      </c>
      <c r="AQ1211">
        <v>-0.000519787848179415</v>
      </c>
      <c r="AR1211">
        <v>110.947681736838</v>
      </c>
      <c r="AS1211">
        <v>12</v>
      </c>
      <c r="AT1211">
        <v>2</v>
      </c>
      <c r="AU1211">
        <f>IF(AS1211*$H$13&gt;=AW1211,1.0,(AW1211/(AW1211-AS1211*$H$13)))</f>
        <v>0</v>
      </c>
      <c r="AV1211">
        <f>(AU1211-1)*100</f>
        <v>0</v>
      </c>
      <c r="AW1211">
        <f>MAX(0,($B$13+$C$13*EF1211)/(1+$D$13*EF1211)*DY1211/(EA1211+273)*$E$13)</f>
        <v>0</v>
      </c>
      <c r="AX1211" t="s">
        <v>437</v>
      </c>
      <c r="AY1211" t="s">
        <v>437</v>
      </c>
      <c r="AZ1211">
        <v>0</v>
      </c>
      <c r="BA1211">
        <v>0</v>
      </c>
      <c r="BB1211">
        <f>1-AZ1211/BA1211</f>
        <v>0</v>
      </c>
      <c r="BC1211">
        <v>0</v>
      </c>
      <c r="BD1211" t="s">
        <v>437</v>
      </c>
      <c r="BE1211" t="s">
        <v>437</v>
      </c>
      <c r="BF1211">
        <v>0</v>
      </c>
      <c r="BG1211">
        <v>0</v>
      </c>
      <c r="BH1211">
        <f>1-BF1211/BG1211</f>
        <v>0</v>
      </c>
      <c r="BI1211">
        <v>0.5</v>
      </c>
      <c r="BJ1211">
        <f>DI1211</f>
        <v>0</v>
      </c>
      <c r="BK1211">
        <f>L1211</f>
        <v>0</v>
      </c>
      <c r="BL1211">
        <f>BH1211*BI1211*BJ1211</f>
        <v>0</v>
      </c>
      <c r="BM1211">
        <f>(BK1211-BC1211)/BJ1211</f>
        <v>0</v>
      </c>
      <c r="BN1211">
        <f>(BA1211-BG1211)/BG1211</f>
        <v>0</v>
      </c>
      <c r="BO1211">
        <f>AZ1211/(BB1211+AZ1211/BG1211)</f>
        <v>0</v>
      </c>
      <c r="BP1211" t="s">
        <v>437</v>
      </c>
      <c r="BQ1211">
        <v>0</v>
      </c>
      <c r="BR1211">
        <f>IF(BQ1211&lt;&gt;0, BQ1211, BO1211)</f>
        <v>0</v>
      </c>
      <c r="BS1211">
        <f>1-BR1211/BG1211</f>
        <v>0</v>
      </c>
      <c r="BT1211">
        <f>(BG1211-BF1211)/(BG1211-BR1211)</f>
        <v>0</v>
      </c>
      <c r="BU1211">
        <f>(BA1211-BG1211)/(BA1211-BR1211)</f>
        <v>0</v>
      </c>
      <c r="BV1211">
        <f>(BG1211-BF1211)/(BG1211-AZ1211)</f>
        <v>0</v>
      </c>
      <c r="BW1211">
        <f>(BA1211-BG1211)/(BA1211-AZ1211)</f>
        <v>0</v>
      </c>
      <c r="BX1211">
        <f>(BT1211*BR1211/BF1211)</f>
        <v>0</v>
      </c>
      <c r="BY1211">
        <f>(1-BX1211)</f>
        <v>0</v>
      </c>
      <c r="DH1211">
        <f>$B$11*EG1211+$C$11*EH1211+$F$11*ES1211*(1-EV1211)</f>
        <v>0</v>
      </c>
      <c r="DI1211">
        <f>DH1211*DJ1211</f>
        <v>0</v>
      </c>
      <c r="DJ1211">
        <f>($B$11*$D$9+$C$11*$D$9+$F$11*((FF1211+EX1211)/MAX(FF1211+EX1211+FG1211, 0.1)*$I$9+FG1211/MAX(FF1211+EX1211+FG1211, 0.1)*$J$9))/($B$11+$C$11+$F$11)</f>
        <v>0</v>
      </c>
      <c r="DK1211">
        <f>($B$11*$K$9+$C$11*$K$9+$F$11*((FF1211+EX1211)/MAX(FF1211+EX1211+FG1211, 0.1)*$P$9+FG1211/MAX(FF1211+EX1211+FG1211, 0.1)*$Q$9))/($B$11+$C$11+$F$11)</f>
        <v>0</v>
      </c>
      <c r="DL1211">
        <v>6</v>
      </c>
      <c r="DM1211">
        <v>0.5</v>
      </c>
      <c r="DN1211" t="s">
        <v>438</v>
      </c>
      <c r="DO1211">
        <v>2</v>
      </c>
      <c r="DP1211" t="b">
        <v>1</v>
      </c>
      <c r="DQ1211">
        <v>1761428715.84615</v>
      </c>
      <c r="DR1211">
        <v>633.850384615385</v>
      </c>
      <c r="DS1211">
        <v>671.839692307692</v>
      </c>
      <c r="DT1211">
        <v>43.6827384615385</v>
      </c>
      <c r="DU1211">
        <v>24.7162615384615</v>
      </c>
      <c r="DV1211">
        <v>632.753</v>
      </c>
      <c r="DW1211">
        <v>43.7268538461539</v>
      </c>
      <c r="DX1211">
        <v>500.008230769231</v>
      </c>
      <c r="DY1211">
        <v>90.1849846153846</v>
      </c>
      <c r="DZ1211">
        <v>0.0404481846153846</v>
      </c>
      <c r="EA1211">
        <v>51.0776</v>
      </c>
      <c r="EB1211">
        <v>47.9486461538461</v>
      </c>
      <c r="EC1211">
        <v>999.9</v>
      </c>
      <c r="ED1211">
        <v>0</v>
      </c>
      <c r="EE1211">
        <v>0</v>
      </c>
      <c r="EF1211">
        <v>10005.3776923077</v>
      </c>
      <c r="EG1211">
        <v>0</v>
      </c>
      <c r="EH1211">
        <v>1219.60923076923</v>
      </c>
      <c r="EI1211">
        <v>-37.9892538461539</v>
      </c>
      <c r="EJ1211">
        <v>662.803384615385</v>
      </c>
      <c r="EK1211">
        <v>688.865846153846</v>
      </c>
      <c r="EL1211">
        <v>18.9664769230769</v>
      </c>
      <c r="EM1211">
        <v>671.839692307692</v>
      </c>
      <c r="EN1211">
        <v>24.7162615384615</v>
      </c>
      <c r="EO1211">
        <v>3.93952692307692</v>
      </c>
      <c r="EP1211">
        <v>2.22903769230769</v>
      </c>
      <c r="EQ1211">
        <v>28.6434</v>
      </c>
      <c r="ER1211">
        <v>19.1725538461538</v>
      </c>
      <c r="ES1211">
        <v>1199.93461538462</v>
      </c>
      <c r="ET1211">
        <v>0.967002230769231</v>
      </c>
      <c r="EU1211">
        <v>0.0329979769230769</v>
      </c>
      <c r="EV1211">
        <v>0</v>
      </c>
      <c r="EW1211">
        <v>907.701923076923</v>
      </c>
      <c r="EX1211">
        <v>5.00059</v>
      </c>
      <c r="EY1211">
        <v>12140.5461538462</v>
      </c>
      <c r="EZ1211">
        <v>10358.1615384615</v>
      </c>
      <c r="FA1211">
        <v>65</v>
      </c>
      <c r="FB1211">
        <v>66.312</v>
      </c>
      <c r="FC1211">
        <v>65</v>
      </c>
      <c r="FD1211">
        <v>66.062</v>
      </c>
      <c r="FE1211">
        <v>66.187</v>
      </c>
      <c r="FF1211">
        <v>1155.50461538462</v>
      </c>
      <c r="FG1211">
        <v>39.43</v>
      </c>
      <c r="FH1211">
        <v>0</v>
      </c>
      <c r="FI1211">
        <v>1761428684.5</v>
      </c>
      <c r="FJ1211">
        <v>0</v>
      </c>
      <c r="FK1211">
        <v>907.728961538462</v>
      </c>
      <c r="FL1211">
        <v>8.66697435659908</v>
      </c>
      <c r="FM1211">
        <v>127.124786047935</v>
      </c>
      <c r="FN1211">
        <v>12142.1769230769</v>
      </c>
      <c r="FO1211">
        <v>15</v>
      </c>
      <c r="FP1211">
        <v>0</v>
      </c>
      <c r="FQ1211" t="s">
        <v>439</v>
      </c>
      <c r="FR1211">
        <v>0</v>
      </c>
      <c r="FS1211">
        <v>0</v>
      </c>
      <c r="FT1211">
        <v>0</v>
      </c>
      <c r="FU1211">
        <v>0</v>
      </c>
      <c r="FV1211">
        <v>0</v>
      </c>
      <c r="FW1211">
        <v>0</v>
      </c>
      <c r="FX1211">
        <v>0</v>
      </c>
      <c r="FY1211">
        <v>0</v>
      </c>
      <c r="FZ1211">
        <v>0</v>
      </c>
      <c r="GA1211">
        <v>0</v>
      </c>
      <c r="GB1211">
        <v>0</v>
      </c>
      <c r="GC1211">
        <v>-37.373175</v>
      </c>
      <c r="GD1211">
        <v>-13.3093759398496</v>
      </c>
      <c r="GE1211">
        <v>1.54394166627985</v>
      </c>
      <c r="GF1211">
        <v>0</v>
      </c>
      <c r="GG1211">
        <v>907.227823529412</v>
      </c>
      <c r="GH1211">
        <v>9.76116118326062</v>
      </c>
      <c r="GI1211">
        <v>0.984796409852371</v>
      </c>
      <c r="GJ1211">
        <v>-1</v>
      </c>
      <c r="GK1211">
        <v>18.9711</v>
      </c>
      <c r="GL1211">
        <v>-0.100114285714263</v>
      </c>
      <c r="GM1211">
        <v>0.0104218520427032</v>
      </c>
      <c r="GN1211">
        <v>0</v>
      </c>
      <c r="GO1211">
        <v>0</v>
      </c>
      <c r="GP1211">
        <v>2</v>
      </c>
      <c r="GQ1211" t="s">
        <v>473</v>
      </c>
      <c r="GR1211">
        <v>3.12573</v>
      </c>
      <c r="GS1211">
        <v>2.71863</v>
      </c>
      <c r="GT1211">
        <v>0.117116</v>
      </c>
      <c r="GU1211">
        <v>0.121936</v>
      </c>
      <c r="GV1211">
        <v>0.148184</v>
      </c>
      <c r="GW1211">
        <v>0.0990014</v>
      </c>
      <c r="GX1211">
        <v>31382.1</v>
      </c>
      <c r="GY1211">
        <v>32931.9</v>
      </c>
      <c r="GZ1211">
        <v>32310.9</v>
      </c>
      <c r="HA1211">
        <v>34111.3</v>
      </c>
      <c r="HB1211">
        <v>39509.2</v>
      </c>
      <c r="HC1211">
        <v>44360</v>
      </c>
      <c r="HD1211">
        <v>50850.9</v>
      </c>
      <c r="HE1211">
        <v>54754</v>
      </c>
      <c r="HF1211">
        <v>1.63685</v>
      </c>
      <c r="HG1211">
        <v>1.49455</v>
      </c>
      <c r="HH1211">
        <v>-0.174157</v>
      </c>
      <c r="HI1211">
        <v>0</v>
      </c>
      <c r="HJ1211">
        <v>50.6733</v>
      </c>
      <c r="HK1211">
        <v>999.9</v>
      </c>
      <c r="HL1211">
        <v>54.78</v>
      </c>
      <c r="HM1211">
        <v>30.152</v>
      </c>
      <c r="HN1211">
        <v>26.1055</v>
      </c>
      <c r="HO1211">
        <v>60.2873</v>
      </c>
      <c r="HP1211">
        <v>40.2284</v>
      </c>
      <c r="HQ1211">
        <v>1</v>
      </c>
      <c r="HR1211">
        <v>2.78504</v>
      </c>
      <c r="HS1211">
        <v>3.15268</v>
      </c>
      <c r="HT1211">
        <v>20.0839</v>
      </c>
      <c r="HU1211">
        <v>5.18464</v>
      </c>
      <c r="HV1211">
        <v>12.0159</v>
      </c>
      <c r="HW1211">
        <v>4.96635</v>
      </c>
      <c r="HX1211">
        <v>3.2959</v>
      </c>
      <c r="HY1211">
        <v>9999</v>
      </c>
      <c r="HZ1211">
        <v>9999</v>
      </c>
      <c r="IA1211">
        <v>999.9</v>
      </c>
      <c r="IB1211">
        <v>9999</v>
      </c>
      <c r="IC1211">
        <v>1.86324</v>
      </c>
      <c r="ID1211">
        <v>1.86805</v>
      </c>
      <c r="IE1211">
        <v>1.86783</v>
      </c>
      <c r="IF1211">
        <v>1.86905</v>
      </c>
      <c r="IG1211">
        <v>1.86981</v>
      </c>
      <c r="IH1211">
        <v>1.86585</v>
      </c>
      <c r="II1211">
        <v>1.86693</v>
      </c>
      <c r="IJ1211">
        <v>1.8684</v>
      </c>
      <c r="IK1211">
        <v>5</v>
      </c>
      <c r="IL1211">
        <v>0</v>
      </c>
      <c r="IM1211">
        <v>0</v>
      </c>
      <c r="IN1211">
        <v>0</v>
      </c>
      <c r="IO1211" t="s">
        <v>441</v>
      </c>
      <c r="IP1211" t="s">
        <v>442</v>
      </c>
      <c r="IQ1211" t="s">
        <v>443</v>
      </c>
      <c r="IR1211" t="s">
        <v>443</v>
      </c>
      <c r="IS1211" t="s">
        <v>443</v>
      </c>
      <c r="IT1211" t="s">
        <v>443</v>
      </c>
      <c r="IU1211">
        <v>0</v>
      </c>
      <c r="IV1211">
        <v>100</v>
      </c>
      <c r="IW1211">
        <v>100</v>
      </c>
      <c r="IX1211">
        <v>1.098</v>
      </c>
      <c r="IY1211">
        <v>-0.0441</v>
      </c>
      <c r="IZ1211">
        <v>1.09748391826392</v>
      </c>
      <c r="JA1211">
        <v>0</v>
      </c>
      <c r="JB1211">
        <v>0</v>
      </c>
      <c r="JC1211">
        <v>0</v>
      </c>
      <c r="JD1211">
        <v>-0.0441141096964596</v>
      </c>
      <c r="JE1211">
        <v>0</v>
      </c>
      <c r="JF1211">
        <v>0</v>
      </c>
      <c r="JG1211">
        <v>0</v>
      </c>
      <c r="JH1211">
        <v>5</v>
      </c>
      <c r="JI1211">
        <v>2273</v>
      </c>
      <c r="JJ1211">
        <v>1</v>
      </c>
      <c r="JK1211">
        <v>24</v>
      </c>
      <c r="JL1211">
        <v>29357145.4</v>
      </c>
      <c r="JM1211">
        <v>29357145.4</v>
      </c>
      <c r="JN1211">
        <v>1.54907</v>
      </c>
      <c r="JO1211">
        <v>2.63062</v>
      </c>
      <c r="JP1211">
        <v>1.54785</v>
      </c>
      <c r="JQ1211">
        <v>2.31445</v>
      </c>
      <c r="JR1211">
        <v>1.64673</v>
      </c>
      <c r="JS1211">
        <v>2.33154</v>
      </c>
      <c r="JT1211">
        <v>34.0545</v>
      </c>
      <c r="JU1211">
        <v>24.1663</v>
      </c>
      <c r="JV1211">
        <v>18</v>
      </c>
      <c r="JW1211">
        <v>479.978</v>
      </c>
      <c r="JX1211">
        <v>376.988</v>
      </c>
      <c r="JY1211">
        <v>46.6613</v>
      </c>
      <c r="JZ1211">
        <v>57.7758</v>
      </c>
      <c r="KA1211">
        <v>30.0019</v>
      </c>
      <c r="KB1211">
        <v>56.9292</v>
      </c>
      <c r="KC1211">
        <v>56.7055</v>
      </c>
      <c r="KD1211">
        <v>31.1597</v>
      </c>
      <c r="KE1211">
        <v>0</v>
      </c>
      <c r="KF1211">
        <v>100</v>
      </c>
      <c r="KG1211">
        <v>46.6312</v>
      </c>
      <c r="KH1211">
        <v>726.661</v>
      </c>
      <c r="KI1211">
        <v>26.2864</v>
      </c>
      <c r="KJ1211">
        <v>92.1194</v>
      </c>
      <c r="KK1211">
        <v>88.566</v>
      </c>
    </row>
    <row r="1212" spans="1:297">
      <c r="A1212">
        <v>1196</v>
      </c>
      <c r="B1212">
        <v>1761428729</v>
      </c>
      <c r="C1212">
        <v>20548</v>
      </c>
      <c r="D1212" t="s">
        <v>2846</v>
      </c>
      <c r="E1212" t="s">
        <v>2847</v>
      </c>
      <c r="F1212">
        <v>5</v>
      </c>
      <c r="G1212" t="s">
        <v>2761</v>
      </c>
      <c r="H1212" t="s">
        <v>436</v>
      </c>
      <c r="I1212">
        <v>1761428720.84615</v>
      </c>
      <c r="J1212">
        <f>(K1212)/1000</f>
        <v>0</v>
      </c>
      <c r="K1212">
        <f>IF(DP1212, AN1212, AH1212)</f>
        <v>0</v>
      </c>
      <c r="L1212">
        <f>IF(DP1212, AI1212, AG1212)</f>
        <v>0</v>
      </c>
      <c r="M1212">
        <f>DR1212 - IF(AU1212&gt;1, L1212*DL1212*100.0/(AW1212), 0)</f>
        <v>0</v>
      </c>
      <c r="N1212">
        <f>((T1212-J1212/2)*M1212-L1212)/(T1212+J1212/2)</f>
        <v>0</v>
      </c>
      <c r="O1212">
        <f>N1212*(DY1212+DZ1212)/1000.0</f>
        <v>0</v>
      </c>
      <c r="P1212">
        <f>(DR1212 - IF(AU1212&gt;1, L1212*DL1212*100.0/(AW1212), 0))*(DY1212+DZ1212)/1000.0</f>
        <v>0</v>
      </c>
      <c r="Q1212">
        <f>2.0/((1/S1212-1/R1212)+SIGN(S1212)*SQRT((1/S1212-1/R1212)*(1/S1212-1/R1212) + 4*DM1212/((DM1212+1)*(DM1212+1))*(2*1/S1212*1/R1212-1/R1212*1/R1212)))</f>
        <v>0</v>
      </c>
      <c r="R1212">
        <f>IF(LEFT(DN1212,1)&lt;&gt;"0",IF(LEFT(DN1212,1)="1",3.0,DO1212),$D$5+$E$5*(EF1212*DY1212/($K$5*1000))+$F$5*(EF1212*DY1212/($K$5*1000))*MAX(MIN(DL1212,$J$5),$I$5)*MAX(MIN(DL1212,$J$5),$I$5)+$G$5*MAX(MIN(DL1212,$J$5),$I$5)*(EF1212*DY1212/($K$5*1000))+$H$5*(EF1212*DY1212/($K$5*1000))*(EF1212*DY1212/($K$5*1000)))</f>
        <v>0</v>
      </c>
      <c r="S1212">
        <f>J1212*(1000-(1000*0.61365*exp(17.502*W1212/(240.97+W1212))/(DY1212+DZ1212)+DT1212)/2)/(1000*0.61365*exp(17.502*W1212/(240.97+W1212))/(DY1212+DZ1212)-DT1212)</f>
        <v>0</v>
      </c>
      <c r="T1212">
        <f>1/((DM1212+1)/(Q1212/1.6)+1/(R1212/1.37)) + DM1212/((DM1212+1)/(Q1212/1.6) + DM1212/(R1212/1.37))</f>
        <v>0</v>
      </c>
      <c r="U1212">
        <f>(DH1212*DK1212)</f>
        <v>0</v>
      </c>
      <c r="V1212">
        <f>(EA1212+(U1212+2*0.95*5.67E-8*(((EA1212+$B$7)+273)^4-(EA1212+273)^4)-44100*J1212)/(1.84*29.3*R1212+8*0.95*5.67E-8*(EA1212+273)^3))</f>
        <v>0</v>
      </c>
      <c r="W1212">
        <f>($C$7*EB1212+$D$7*EC1212+$E$7*V1212)</f>
        <v>0</v>
      </c>
      <c r="X1212">
        <f>0.61365*exp(17.502*W1212/(240.97+W1212))</f>
        <v>0</v>
      </c>
      <c r="Y1212">
        <f>(Z1212/AA1212*100)</f>
        <v>0</v>
      </c>
      <c r="Z1212">
        <f>DT1212*(DY1212+DZ1212)/1000</f>
        <v>0</v>
      </c>
      <c r="AA1212">
        <f>0.61365*exp(17.502*EA1212/(240.97+EA1212))</f>
        <v>0</v>
      </c>
      <c r="AB1212">
        <f>(X1212-DT1212*(DY1212+DZ1212)/1000)</f>
        <v>0</v>
      </c>
      <c r="AC1212">
        <f>(-J1212*44100)</f>
        <v>0</v>
      </c>
      <c r="AD1212">
        <f>2*29.3*R1212*0.92*(EA1212-W1212)</f>
        <v>0</v>
      </c>
      <c r="AE1212">
        <f>2*0.95*5.67E-8*(((EA1212+$B$7)+273)^4-(W1212+273)^4)</f>
        <v>0</v>
      </c>
      <c r="AF1212">
        <f>U1212+AE1212+AC1212+AD1212</f>
        <v>0</v>
      </c>
      <c r="AG1212">
        <f>DX1212*AU1212*(DS1212-DR1212*(1000-AU1212*DU1212)/(1000-AU1212*DT1212))/(100*DL1212)</f>
        <v>0</v>
      </c>
      <c r="AH1212">
        <f>1000*DX1212*AU1212*(DT1212-DU1212)/(100*DL1212*(1000-AU1212*DT1212))</f>
        <v>0</v>
      </c>
      <c r="AI1212">
        <f>(AJ1212 - AK1212 - DY1212*1E3/(8.314*(EA1212+273.15)) * AM1212/DX1212 * AL1212) * DX1212/(100*DL1212) * (1000 - DU1212)/1000</f>
        <v>0</v>
      </c>
      <c r="AJ1212">
        <v>722.469907813077</v>
      </c>
      <c r="AK1212">
        <v>704.349957575757</v>
      </c>
      <c r="AL1212">
        <v>3.30138937694604</v>
      </c>
      <c r="AM1212">
        <v>65.5308302883594</v>
      </c>
      <c r="AN1212">
        <f>(AP1212 - AO1212 + DY1212*1E3/(8.314*(EA1212+273.15)) * AR1212/DX1212 * AQ1212) * DX1212/(100*DL1212) * 1000/(1000 - AP1212)</f>
        <v>0</v>
      </c>
      <c r="AO1212">
        <v>24.7177647454966</v>
      </c>
      <c r="AP1212">
        <v>43.6660181818182</v>
      </c>
      <c r="AQ1212">
        <v>-0.000385171826641696</v>
      </c>
      <c r="AR1212">
        <v>110.947681736838</v>
      </c>
      <c r="AS1212">
        <v>12</v>
      </c>
      <c r="AT1212">
        <v>2</v>
      </c>
      <c r="AU1212">
        <f>IF(AS1212*$H$13&gt;=AW1212,1.0,(AW1212/(AW1212-AS1212*$H$13)))</f>
        <v>0</v>
      </c>
      <c r="AV1212">
        <f>(AU1212-1)*100</f>
        <v>0</v>
      </c>
      <c r="AW1212">
        <f>MAX(0,($B$13+$C$13*EF1212)/(1+$D$13*EF1212)*DY1212/(EA1212+273)*$E$13)</f>
        <v>0</v>
      </c>
      <c r="AX1212" t="s">
        <v>437</v>
      </c>
      <c r="AY1212" t="s">
        <v>437</v>
      </c>
      <c r="AZ1212">
        <v>0</v>
      </c>
      <c r="BA1212">
        <v>0</v>
      </c>
      <c r="BB1212">
        <f>1-AZ1212/BA1212</f>
        <v>0</v>
      </c>
      <c r="BC1212">
        <v>0</v>
      </c>
      <c r="BD1212" t="s">
        <v>437</v>
      </c>
      <c r="BE1212" t="s">
        <v>437</v>
      </c>
      <c r="BF1212">
        <v>0</v>
      </c>
      <c r="BG1212">
        <v>0</v>
      </c>
      <c r="BH1212">
        <f>1-BF1212/BG1212</f>
        <v>0</v>
      </c>
      <c r="BI1212">
        <v>0.5</v>
      </c>
      <c r="BJ1212">
        <f>DI1212</f>
        <v>0</v>
      </c>
      <c r="BK1212">
        <f>L1212</f>
        <v>0</v>
      </c>
      <c r="BL1212">
        <f>BH1212*BI1212*BJ1212</f>
        <v>0</v>
      </c>
      <c r="BM1212">
        <f>(BK1212-BC1212)/BJ1212</f>
        <v>0</v>
      </c>
      <c r="BN1212">
        <f>(BA1212-BG1212)/BG1212</f>
        <v>0</v>
      </c>
      <c r="BO1212">
        <f>AZ1212/(BB1212+AZ1212/BG1212)</f>
        <v>0</v>
      </c>
      <c r="BP1212" t="s">
        <v>437</v>
      </c>
      <c r="BQ1212">
        <v>0</v>
      </c>
      <c r="BR1212">
        <f>IF(BQ1212&lt;&gt;0, BQ1212, BO1212)</f>
        <v>0</v>
      </c>
      <c r="BS1212">
        <f>1-BR1212/BG1212</f>
        <v>0</v>
      </c>
      <c r="BT1212">
        <f>(BG1212-BF1212)/(BG1212-BR1212)</f>
        <v>0</v>
      </c>
      <c r="BU1212">
        <f>(BA1212-BG1212)/(BA1212-BR1212)</f>
        <v>0</v>
      </c>
      <c r="BV1212">
        <f>(BG1212-BF1212)/(BG1212-AZ1212)</f>
        <v>0</v>
      </c>
      <c r="BW1212">
        <f>(BA1212-BG1212)/(BA1212-AZ1212)</f>
        <v>0</v>
      </c>
      <c r="BX1212">
        <f>(BT1212*BR1212/BF1212)</f>
        <v>0</v>
      </c>
      <c r="BY1212">
        <f>(1-BX1212)</f>
        <v>0</v>
      </c>
      <c r="DH1212">
        <f>$B$11*EG1212+$C$11*EH1212+$F$11*ES1212*(1-EV1212)</f>
        <v>0</v>
      </c>
      <c r="DI1212">
        <f>DH1212*DJ1212</f>
        <v>0</v>
      </c>
      <c r="DJ1212">
        <f>($B$11*$D$9+$C$11*$D$9+$F$11*((FF1212+EX1212)/MAX(FF1212+EX1212+FG1212, 0.1)*$I$9+FG1212/MAX(FF1212+EX1212+FG1212, 0.1)*$J$9))/($B$11+$C$11+$F$11)</f>
        <v>0</v>
      </c>
      <c r="DK1212">
        <f>($B$11*$K$9+$C$11*$K$9+$F$11*((FF1212+EX1212)/MAX(FF1212+EX1212+FG1212, 0.1)*$P$9+FG1212/MAX(FF1212+EX1212+FG1212, 0.1)*$Q$9))/($B$11+$C$11+$F$11)</f>
        <v>0</v>
      </c>
      <c r="DL1212">
        <v>6</v>
      </c>
      <c r="DM1212">
        <v>0.5</v>
      </c>
      <c r="DN1212" t="s">
        <v>438</v>
      </c>
      <c r="DO1212">
        <v>2</v>
      </c>
      <c r="DP1212" t="b">
        <v>1</v>
      </c>
      <c r="DQ1212">
        <v>1761428720.84615</v>
      </c>
      <c r="DR1212">
        <v>650.325076923077</v>
      </c>
      <c r="DS1212">
        <v>688.491153846154</v>
      </c>
      <c r="DT1212">
        <v>43.6776076923077</v>
      </c>
      <c r="DU1212">
        <v>24.7170846153846</v>
      </c>
      <c r="DV1212">
        <v>649.227461538462</v>
      </c>
      <c r="DW1212">
        <v>43.7217307692308</v>
      </c>
      <c r="DX1212">
        <v>500.010538461538</v>
      </c>
      <c r="DY1212">
        <v>90.1842538461539</v>
      </c>
      <c r="DZ1212">
        <v>0.0405004</v>
      </c>
      <c r="EA1212">
        <v>51.0782538461538</v>
      </c>
      <c r="EB1212">
        <v>47.9372846153846</v>
      </c>
      <c r="EC1212">
        <v>999.9</v>
      </c>
      <c r="ED1212">
        <v>0</v>
      </c>
      <c r="EE1212">
        <v>0</v>
      </c>
      <c r="EF1212">
        <v>10011.8738461538</v>
      </c>
      <c r="EG1212">
        <v>0</v>
      </c>
      <c r="EH1212">
        <v>1219.63769230769</v>
      </c>
      <c r="EI1212">
        <v>-38.1661307692308</v>
      </c>
      <c r="EJ1212">
        <v>680.026769230769</v>
      </c>
      <c r="EK1212">
        <v>705.939923076923</v>
      </c>
      <c r="EL1212">
        <v>18.9605307692308</v>
      </c>
      <c r="EM1212">
        <v>688.491153846154</v>
      </c>
      <c r="EN1212">
        <v>24.7170846153846</v>
      </c>
      <c r="EO1212">
        <v>3.93903230769231</v>
      </c>
      <c r="EP1212">
        <v>2.22909307692308</v>
      </c>
      <c r="EQ1212">
        <v>28.6412307692308</v>
      </c>
      <c r="ER1212">
        <v>19.1729461538462</v>
      </c>
      <c r="ES1212">
        <v>1199.95615384615</v>
      </c>
      <c r="ET1212">
        <v>0.967002230769231</v>
      </c>
      <c r="EU1212">
        <v>0.0329979923076923</v>
      </c>
      <c r="EV1212">
        <v>0</v>
      </c>
      <c r="EW1212">
        <v>908.461</v>
      </c>
      <c r="EX1212">
        <v>5.00059</v>
      </c>
      <c r="EY1212">
        <v>12151.0461538462</v>
      </c>
      <c r="EZ1212">
        <v>10358.3461538462</v>
      </c>
      <c r="FA1212">
        <v>65</v>
      </c>
      <c r="FB1212">
        <v>66.3024615384615</v>
      </c>
      <c r="FC1212">
        <v>65</v>
      </c>
      <c r="FD1212">
        <v>66.062</v>
      </c>
      <c r="FE1212">
        <v>66.187</v>
      </c>
      <c r="FF1212">
        <v>1155.52615384615</v>
      </c>
      <c r="FG1212">
        <v>39.43</v>
      </c>
      <c r="FH1212">
        <v>0</v>
      </c>
      <c r="FI1212">
        <v>1761428689.9</v>
      </c>
      <c r="FJ1212">
        <v>0</v>
      </c>
      <c r="FK1212">
        <v>908.59348</v>
      </c>
      <c r="FL1212">
        <v>8.7706153771035</v>
      </c>
      <c r="FM1212">
        <v>118.161538163961</v>
      </c>
      <c r="FN1212">
        <v>12153.764</v>
      </c>
      <c r="FO1212">
        <v>15</v>
      </c>
      <c r="FP1212">
        <v>0</v>
      </c>
      <c r="FQ1212" t="s">
        <v>439</v>
      </c>
      <c r="FR1212">
        <v>0</v>
      </c>
      <c r="FS1212">
        <v>0</v>
      </c>
      <c r="FT1212">
        <v>0</v>
      </c>
      <c r="FU1212">
        <v>0</v>
      </c>
      <c r="FV1212">
        <v>0</v>
      </c>
      <c r="FW1212">
        <v>0</v>
      </c>
      <c r="FX1212">
        <v>0</v>
      </c>
      <c r="FY1212">
        <v>0</v>
      </c>
      <c r="FZ1212">
        <v>0</v>
      </c>
      <c r="GA1212">
        <v>0</v>
      </c>
      <c r="GB1212">
        <v>0</v>
      </c>
      <c r="GC1212">
        <v>-38.0935619047619</v>
      </c>
      <c r="GD1212">
        <v>-4.26744155844161</v>
      </c>
      <c r="GE1212">
        <v>0.844712491226729</v>
      </c>
      <c r="GF1212">
        <v>0</v>
      </c>
      <c r="GG1212">
        <v>907.993676470588</v>
      </c>
      <c r="GH1212">
        <v>9.09599695061262</v>
      </c>
      <c r="GI1212">
        <v>0.920950107883734</v>
      </c>
      <c r="GJ1212">
        <v>-1</v>
      </c>
      <c r="GK1212">
        <v>18.9637714285714</v>
      </c>
      <c r="GL1212">
        <v>-0.0757246753246683</v>
      </c>
      <c r="GM1212">
        <v>0.00829510141487126</v>
      </c>
      <c r="GN1212">
        <v>1</v>
      </c>
      <c r="GO1212">
        <v>1</v>
      </c>
      <c r="GP1212">
        <v>2</v>
      </c>
      <c r="GQ1212" t="s">
        <v>446</v>
      </c>
      <c r="GR1212">
        <v>3.12584</v>
      </c>
      <c r="GS1212">
        <v>2.71877</v>
      </c>
      <c r="GT1212">
        <v>0.119116</v>
      </c>
      <c r="GU1212">
        <v>0.124053</v>
      </c>
      <c r="GV1212">
        <v>0.148152</v>
      </c>
      <c r="GW1212">
        <v>0.0990055</v>
      </c>
      <c r="GX1212">
        <v>31309.7</v>
      </c>
      <c r="GY1212">
        <v>32851.3</v>
      </c>
      <c r="GZ1212">
        <v>32309.9</v>
      </c>
      <c r="HA1212">
        <v>34110.4</v>
      </c>
      <c r="HB1212">
        <v>39509.5</v>
      </c>
      <c r="HC1212">
        <v>44358.9</v>
      </c>
      <c r="HD1212">
        <v>50849.2</v>
      </c>
      <c r="HE1212">
        <v>54752.5</v>
      </c>
      <c r="HF1212">
        <v>1.63713</v>
      </c>
      <c r="HG1212">
        <v>1.4946</v>
      </c>
      <c r="HH1212">
        <v>-0.171848</v>
      </c>
      <c r="HI1212">
        <v>0</v>
      </c>
      <c r="HJ1212">
        <v>50.6502</v>
      </c>
      <c r="HK1212">
        <v>999.9</v>
      </c>
      <c r="HL1212">
        <v>54.78</v>
      </c>
      <c r="HM1212">
        <v>30.152</v>
      </c>
      <c r="HN1212">
        <v>26.1057</v>
      </c>
      <c r="HO1212">
        <v>60.3573</v>
      </c>
      <c r="HP1212">
        <v>40.3926</v>
      </c>
      <c r="HQ1212">
        <v>1</v>
      </c>
      <c r="HR1212">
        <v>2.78686</v>
      </c>
      <c r="HS1212">
        <v>3.16252</v>
      </c>
      <c r="HT1212">
        <v>20.0833</v>
      </c>
      <c r="HU1212">
        <v>5.18539</v>
      </c>
      <c r="HV1212">
        <v>12.0159</v>
      </c>
      <c r="HW1212">
        <v>4.9668</v>
      </c>
      <c r="HX1212">
        <v>3.29595</v>
      </c>
      <c r="HY1212">
        <v>9999</v>
      </c>
      <c r="HZ1212">
        <v>9999</v>
      </c>
      <c r="IA1212">
        <v>999.9</v>
      </c>
      <c r="IB1212">
        <v>9999</v>
      </c>
      <c r="IC1212">
        <v>1.86325</v>
      </c>
      <c r="ID1212">
        <v>1.86805</v>
      </c>
      <c r="IE1212">
        <v>1.86783</v>
      </c>
      <c r="IF1212">
        <v>1.86905</v>
      </c>
      <c r="IG1212">
        <v>1.86981</v>
      </c>
      <c r="IH1212">
        <v>1.86585</v>
      </c>
      <c r="II1212">
        <v>1.86693</v>
      </c>
      <c r="IJ1212">
        <v>1.8684</v>
      </c>
      <c r="IK1212">
        <v>5</v>
      </c>
      <c r="IL1212">
        <v>0</v>
      </c>
      <c r="IM1212">
        <v>0</v>
      </c>
      <c r="IN1212">
        <v>0</v>
      </c>
      <c r="IO1212" t="s">
        <v>441</v>
      </c>
      <c r="IP1212" t="s">
        <v>442</v>
      </c>
      <c r="IQ1212" t="s">
        <v>443</v>
      </c>
      <c r="IR1212" t="s">
        <v>443</v>
      </c>
      <c r="IS1212" t="s">
        <v>443</v>
      </c>
      <c r="IT1212" t="s">
        <v>443</v>
      </c>
      <c r="IU1212">
        <v>0</v>
      </c>
      <c r="IV1212">
        <v>100</v>
      </c>
      <c r="IW1212">
        <v>100</v>
      </c>
      <c r="IX1212">
        <v>1.097</v>
      </c>
      <c r="IY1212">
        <v>-0.0441</v>
      </c>
      <c r="IZ1212">
        <v>1.09748391826392</v>
      </c>
      <c r="JA1212">
        <v>0</v>
      </c>
      <c r="JB1212">
        <v>0</v>
      </c>
      <c r="JC1212">
        <v>0</v>
      </c>
      <c r="JD1212">
        <v>-0.0441141096964596</v>
      </c>
      <c r="JE1212">
        <v>0</v>
      </c>
      <c r="JF1212">
        <v>0</v>
      </c>
      <c r="JG1212">
        <v>0</v>
      </c>
      <c r="JH1212">
        <v>5</v>
      </c>
      <c r="JI1212">
        <v>2273</v>
      </c>
      <c r="JJ1212">
        <v>1</v>
      </c>
      <c r="JK1212">
        <v>24</v>
      </c>
      <c r="JL1212">
        <v>29357145.5</v>
      </c>
      <c r="JM1212">
        <v>29357145.5</v>
      </c>
      <c r="JN1212">
        <v>1.57715</v>
      </c>
      <c r="JO1212">
        <v>2.62695</v>
      </c>
      <c r="JP1212">
        <v>1.54785</v>
      </c>
      <c r="JQ1212">
        <v>2.31567</v>
      </c>
      <c r="JR1212">
        <v>1.64673</v>
      </c>
      <c r="JS1212">
        <v>2.38892</v>
      </c>
      <c r="JT1212">
        <v>34.0545</v>
      </c>
      <c r="JU1212">
        <v>24.1751</v>
      </c>
      <c r="JV1212">
        <v>18</v>
      </c>
      <c r="JW1212">
        <v>480.226</v>
      </c>
      <c r="JX1212">
        <v>377.045</v>
      </c>
      <c r="JY1212">
        <v>46.6767</v>
      </c>
      <c r="JZ1212">
        <v>57.7884</v>
      </c>
      <c r="KA1212">
        <v>30.0017</v>
      </c>
      <c r="KB1212">
        <v>56.9374</v>
      </c>
      <c r="KC1212">
        <v>56.7121</v>
      </c>
      <c r="KD1212">
        <v>31.7565</v>
      </c>
      <c r="KE1212">
        <v>0</v>
      </c>
      <c r="KF1212">
        <v>100</v>
      </c>
      <c r="KG1212">
        <v>46.6851</v>
      </c>
      <c r="KH1212">
        <v>740.259</v>
      </c>
      <c r="KI1212">
        <v>26.2864</v>
      </c>
      <c r="KJ1212">
        <v>92.1164</v>
      </c>
      <c r="KK1212">
        <v>88.5636</v>
      </c>
    </row>
    <row r="1213" spans="1:297">
      <c r="A1213">
        <v>1197</v>
      </c>
      <c r="B1213">
        <v>1761428734</v>
      </c>
      <c r="C1213">
        <v>20553</v>
      </c>
      <c r="D1213" t="s">
        <v>2848</v>
      </c>
      <c r="E1213" t="s">
        <v>2849</v>
      </c>
      <c r="F1213">
        <v>5</v>
      </c>
      <c r="G1213" t="s">
        <v>2761</v>
      </c>
      <c r="H1213" t="s">
        <v>436</v>
      </c>
      <c r="I1213">
        <v>1761428725.84615</v>
      </c>
      <c r="J1213">
        <f>(K1213)/1000</f>
        <v>0</v>
      </c>
      <c r="K1213">
        <f>IF(DP1213, AN1213, AH1213)</f>
        <v>0</v>
      </c>
      <c r="L1213">
        <f>IF(DP1213, AI1213, AG1213)</f>
        <v>0</v>
      </c>
      <c r="M1213">
        <f>DR1213 - IF(AU1213&gt;1, L1213*DL1213*100.0/(AW1213), 0)</f>
        <v>0</v>
      </c>
      <c r="N1213">
        <f>((T1213-J1213/2)*M1213-L1213)/(T1213+J1213/2)</f>
        <v>0</v>
      </c>
      <c r="O1213">
        <f>N1213*(DY1213+DZ1213)/1000.0</f>
        <v>0</v>
      </c>
      <c r="P1213">
        <f>(DR1213 - IF(AU1213&gt;1, L1213*DL1213*100.0/(AW1213), 0))*(DY1213+DZ1213)/1000.0</f>
        <v>0</v>
      </c>
      <c r="Q1213">
        <f>2.0/((1/S1213-1/R1213)+SIGN(S1213)*SQRT((1/S1213-1/R1213)*(1/S1213-1/R1213) + 4*DM1213/((DM1213+1)*(DM1213+1))*(2*1/S1213*1/R1213-1/R1213*1/R1213)))</f>
        <v>0</v>
      </c>
      <c r="R1213">
        <f>IF(LEFT(DN1213,1)&lt;&gt;"0",IF(LEFT(DN1213,1)="1",3.0,DO1213),$D$5+$E$5*(EF1213*DY1213/($K$5*1000))+$F$5*(EF1213*DY1213/($K$5*1000))*MAX(MIN(DL1213,$J$5),$I$5)*MAX(MIN(DL1213,$J$5),$I$5)+$G$5*MAX(MIN(DL1213,$J$5),$I$5)*(EF1213*DY1213/($K$5*1000))+$H$5*(EF1213*DY1213/($K$5*1000))*(EF1213*DY1213/($K$5*1000)))</f>
        <v>0</v>
      </c>
      <c r="S1213">
        <f>J1213*(1000-(1000*0.61365*exp(17.502*W1213/(240.97+W1213))/(DY1213+DZ1213)+DT1213)/2)/(1000*0.61365*exp(17.502*W1213/(240.97+W1213))/(DY1213+DZ1213)-DT1213)</f>
        <v>0</v>
      </c>
      <c r="T1213">
        <f>1/((DM1213+1)/(Q1213/1.6)+1/(R1213/1.37)) + DM1213/((DM1213+1)/(Q1213/1.6) + DM1213/(R1213/1.37))</f>
        <v>0</v>
      </c>
      <c r="U1213">
        <f>(DH1213*DK1213)</f>
        <v>0</v>
      </c>
      <c r="V1213">
        <f>(EA1213+(U1213+2*0.95*5.67E-8*(((EA1213+$B$7)+273)^4-(EA1213+273)^4)-44100*J1213)/(1.84*29.3*R1213+8*0.95*5.67E-8*(EA1213+273)^3))</f>
        <v>0</v>
      </c>
      <c r="W1213">
        <f>($C$7*EB1213+$D$7*EC1213+$E$7*V1213)</f>
        <v>0</v>
      </c>
      <c r="X1213">
        <f>0.61365*exp(17.502*W1213/(240.97+W1213))</f>
        <v>0</v>
      </c>
      <c r="Y1213">
        <f>(Z1213/AA1213*100)</f>
        <v>0</v>
      </c>
      <c r="Z1213">
        <f>DT1213*(DY1213+DZ1213)/1000</f>
        <v>0</v>
      </c>
      <c r="AA1213">
        <f>0.61365*exp(17.502*EA1213/(240.97+EA1213))</f>
        <v>0</v>
      </c>
      <c r="AB1213">
        <f>(X1213-DT1213*(DY1213+DZ1213)/1000)</f>
        <v>0</v>
      </c>
      <c r="AC1213">
        <f>(-J1213*44100)</f>
        <v>0</v>
      </c>
      <c r="AD1213">
        <f>2*29.3*R1213*0.92*(EA1213-W1213)</f>
        <v>0</v>
      </c>
      <c r="AE1213">
        <f>2*0.95*5.67E-8*(((EA1213+$B$7)+273)^4-(W1213+273)^4)</f>
        <v>0</v>
      </c>
      <c r="AF1213">
        <f>U1213+AE1213+AC1213+AD1213</f>
        <v>0</v>
      </c>
      <c r="AG1213">
        <f>DX1213*AU1213*(DS1213-DR1213*(1000-AU1213*DU1213)/(1000-AU1213*DT1213))/(100*DL1213)</f>
        <v>0</v>
      </c>
      <c r="AH1213">
        <f>1000*DX1213*AU1213*(DT1213-DU1213)/(100*DL1213*(1000-AU1213*DT1213))</f>
        <v>0</v>
      </c>
      <c r="AI1213">
        <f>(AJ1213 - AK1213 - DY1213*1E3/(8.314*(EA1213+273.15)) * AM1213/DX1213 * AL1213) * DX1213/(100*DL1213) * (1000 - DU1213)/1000</f>
        <v>0</v>
      </c>
      <c r="AJ1213">
        <v>741.097257213171</v>
      </c>
      <c r="AK1213">
        <v>722.157848484848</v>
      </c>
      <c r="AL1213">
        <v>3.59663228356385</v>
      </c>
      <c r="AM1213">
        <v>65.5308302883594</v>
      </c>
      <c r="AN1213">
        <f>(AP1213 - AO1213 + DY1213*1E3/(8.314*(EA1213+273.15)) * AR1213/DX1213 * AQ1213) * DX1213/(100*DL1213) * 1000/(1000 - AP1213)</f>
        <v>0</v>
      </c>
      <c r="AO1213">
        <v>24.7191784245733</v>
      </c>
      <c r="AP1213">
        <v>43.6555290909091</v>
      </c>
      <c r="AQ1213">
        <v>-0.000298699087228548</v>
      </c>
      <c r="AR1213">
        <v>110.947681736838</v>
      </c>
      <c r="AS1213">
        <v>12</v>
      </c>
      <c r="AT1213">
        <v>2</v>
      </c>
      <c r="AU1213">
        <f>IF(AS1213*$H$13&gt;=AW1213,1.0,(AW1213/(AW1213-AS1213*$H$13)))</f>
        <v>0</v>
      </c>
      <c r="AV1213">
        <f>(AU1213-1)*100</f>
        <v>0</v>
      </c>
      <c r="AW1213">
        <f>MAX(0,($B$13+$C$13*EF1213)/(1+$D$13*EF1213)*DY1213/(EA1213+273)*$E$13)</f>
        <v>0</v>
      </c>
      <c r="AX1213" t="s">
        <v>437</v>
      </c>
      <c r="AY1213" t="s">
        <v>437</v>
      </c>
      <c r="AZ1213">
        <v>0</v>
      </c>
      <c r="BA1213">
        <v>0</v>
      </c>
      <c r="BB1213">
        <f>1-AZ1213/BA1213</f>
        <v>0</v>
      </c>
      <c r="BC1213">
        <v>0</v>
      </c>
      <c r="BD1213" t="s">
        <v>437</v>
      </c>
      <c r="BE1213" t="s">
        <v>437</v>
      </c>
      <c r="BF1213">
        <v>0</v>
      </c>
      <c r="BG1213">
        <v>0</v>
      </c>
      <c r="BH1213">
        <f>1-BF1213/BG1213</f>
        <v>0</v>
      </c>
      <c r="BI1213">
        <v>0.5</v>
      </c>
      <c r="BJ1213">
        <f>DI1213</f>
        <v>0</v>
      </c>
      <c r="BK1213">
        <f>L1213</f>
        <v>0</v>
      </c>
      <c r="BL1213">
        <f>BH1213*BI1213*BJ1213</f>
        <v>0</v>
      </c>
      <c r="BM1213">
        <f>(BK1213-BC1213)/BJ1213</f>
        <v>0</v>
      </c>
      <c r="BN1213">
        <f>(BA1213-BG1213)/BG1213</f>
        <v>0</v>
      </c>
      <c r="BO1213">
        <f>AZ1213/(BB1213+AZ1213/BG1213)</f>
        <v>0</v>
      </c>
      <c r="BP1213" t="s">
        <v>437</v>
      </c>
      <c r="BQ1213">
        <v>0</v>
      </c>
      <c r="BR1213">
        <f>IF(BQ1213&lt;&gt;0, BQ1213, BO1213)</f>
        <v>0</v>
      </c>
      <c r="BS1213">
        <f>1-BR1213/BG1213</f>
        <v>0</v>
      </c>
      <c r="BT1213">
        <f>(BG1213-BF1213)/(BG1213-BR1213)</f>
        <v>0</v>
      </c>
      <c r="BU1213">
        <f>(BA1213-BG1213)/(BA1213-BR1213)</f>
        <v>0</v>
      </c>
      <c r="BV1213">
        <f>(BG1213-BF1213)/(BG1213-AZ1213)</f>
        <v>0</v>
      </c>
      <c r="BW1213">
        <f>(BA1213-BG1213)/(BA1213-AZ1213)</f>
        <v>0</v>
      </c>
      <c r="BX1213">
        <f>(BT1213*BR1213/BF1213)</f>
        <v>0</v>
      </c>
      <c r="BY1213">
        <f>(1-BX1213)</f>
        <v>0</v>
      </c>
      <c r="DH1213">
        <f>$B$11*EG1213+$C$11*EH1213+$F$11*ES1213*(1-EV1213)</f>
        <v>0</v>
      </c>
      <c r="DI1213">
        <f>DH1213*DJ1213</f>
        <v>0</v>
      </c>
      <c r="DJ1213">
        <f>($B$11*$D$9+$C$11*$D$9+$F$11*((FF1213+EX1213)/MAX(FF1213+EX1213+FG1213, 0.1)*$I$9+FG1213/MAX(FF1213+EX1213+FG1213, 0.1)*$J$9))/($B$11+$C$11+$F$11)</f>
        <v>0</v>
      </c>
      <c r="DK1213">
        <f>($B$11*$K$9+$C$11*$K$9+$F$11*((FF1213+EX1213)/MAX(FF1213+EX1213+FG1213, 0.1)*$P$9+FG1213/MAX(FF1213+EX1213+FG1213, 0.1)*$Q$9))/($B$11+$C$11+$F$11)</f>
        <v>0</v>
      </c>
      <c r="DL1213">
        <v>6</v>
      </c>
      <c r="DM1213">
        <v>0.5</v>
      </c>
      <c r="DN1213" t="s">
        <v>438</v>
      </c>
      <c r="DO1213">
        <v>2</v>
      </c>
      <c r="DP1213" t="b">
        <v>1</v>
      </c>
      <c r="DQ1213">
        <v>1761428725.84615</v>
      </c>
      <c r="DR1213">
        <v>666.765384615385</v>
      </c>
      <c r="DS1213">
        <v>705.892230769231</v>
      </c>
      <c r="DT1213">
        <v>43.6692538461538</v>
      </c>
      <c r="DU1213">
        <v>24.7177692307692</v>
      </c>
      <c r="DV1213">
        <v>665.667846153846</v>
      </c>
      <c r="DW1213">
        <v>43.7133846153846</v>
      </c>
      <c r="DX1213">
        <v>500.005769230769</v>
      </c>
      <c r="DY1213">
        <v>90.1840307692308</v>
      </c>
      <c r="DZ1213">
        <v>0.0406769615384615</v>
      </c>
      <c r="EA1213">
        <v>51.0753307692308</v>
      </c>
      <c r="EB1213">
        <v>47.9306076923077</v>
      </c>
      <c r="EC1213">
        <v>999.9</v>
      </c>
      <c r="ED1213">
        <v>0</v>
      </c>
      <c r="EE1213">
        <v>0</v>
      </c>
      <c r="EF1213">
        <v>10005.8676923077</v>
      </c>
      <c r="EG1213">
        <v>0</v>
      </c>
      <c r="EH1213">
        <v>1219.68384615385</v>
      </c>
      <c r="EI1213">
        <v>-39.1268384615385</v>
      </c>
      <c r="EJ1213">
        <v>697.211923076923</v>
      </c>
      <c r="EK1213">
        <v>723.782538461538</v>
      </c>
      <c r="EL1213">
        <v>18.9515076923077</v>
      </c>
      <c r="EM1213">
        <v>705.892230769231</v>
      </c>
      <c r="EN1213">
        <v>24.7177692307692</v>
      </c>
      <c r="EO1213">
        <v>3.93827153846154</v>
      </c>
      <c r="EP1213">
        <v>2.22914923076923</v>
      </c>
      <c r="EQ1213">
        <v>28.6379</v>
      </c>
      <c r="ER1213">
        <v>19.1733615384615</v>
      </c>
      <c r="ES1213">
        <v>1199.97846153846</v>
      </c>
      <c r="ET1213">
        <v>0.967002230769231</v>
      </c>
      <c r="EU1213">
        <v>0.0329979923076923</v>
      </c>
      <c r="EV1213">
        <v>0</v>
      </c>
      <c r="EW1213">
        <v>909.176846153846</v>
      </c>
      <c r="EX1213">
        <v>5.00059</v>
      </c>
      <c r="EY1213">
        <v>12161</v>
      </c>
      <c r="EZ1213">
        <v>10358.5230769231</v>
      </c>
      <c r="FA1213">
        <v>64.9903076923077</v>
      </c>
      <c r="FB1213">
        <v>66.2833846153846</v>
      </c>
      <c r="FC1213">
        <v>65</v>
      </c>
      <c r="FD1213">
        <v>66.0429230769231</v>
      </c>
      <c r="FE1213">
        <v>66.187</v>
      </c>
      <c r="FF1213">
        <v>1155.54846153846</v>
      </c>
      <c r="FG1213">
        <v>39.43</v>
      </c>
      <c r="FH1213">
        <v>0</v>
      </c>
      <c r="FI1213">
        <v>1761428695.3</v>
      </c>
      <c r="FJ1213">
        <v>0</v>
      </c>
      <c r="FK1213">
        <v>909.352923076923</v>
      </c>
      <c r="FL1213">
        <v>9.31740170922151</v>
      </c>
      <c r="FM1213">
        <v>113.79487181348</v>
      </c>
      <c r="FN1213">
        <v>12163.4807692308</v>
      </c>
      <c r="FO1213">
        <v>15</v>
      </c>
      <c r="FP1213">
        <v>0</v>
      </c>
      <c r="FQ1213" t="s">
        <v>439</v>
      </c>
      <c r="FR1213">
        <v>0</v>
      </c>
      <c r="FS1213">
        <v>0</v>
      </c>
      <c r="FT1213">
        <v>0</v>
      </c>
      <c r="FU1213">
        <v>0</v>
      </c>
      <c r="FV1213">
        <v>0</v>
      </c>
      <c r="FW1213">
        <v>0</v>
      </c>
      <c r="FX1213">
        <v>0</v>
      </c>
      <c r="FY1213">
        <v>0</v>
      </c>
      <c r="FZ1213">
        <v>0</v>
      </c>
      <c r="GA1213">
        <v>0</v>
      </c>
      <c r="GB1213">
        <v>0</v>
      </c>
      <c r="GC1213">
        <v>-38.76488</v>
      </c>
      <c r="GD1213">
        <v>-9.10905563909776</v>
      </c>
      <c r="GE1213">
        <v>1.16741606190766</v>
      </c>
      <c r="GF1213">
        <v>0</v>
      </c>
      <c r="GG1213">
        <v>908.715205882353</v>
      </c>
      <c r="GH1213">
        <v>8.94880060972372</v>
      </c>
      <c r="GI1213">
        <v>0.904415208506115</v>
      </c>
      <c r="GJ1213">
        <v>-1</v>
      </c>
      <c r="GK1213">
        <v>18.955645</v>
      </c>
      <c r="GL1213">
        <v>-0.108627067669148</v>
      </c>
      <c r="GM1213">
        <v>0.0107846870608284</v>
      </c>
      <c r="GN1213">
        <v>0</v>
      </c>
      <c r="GO1213">
        <v>0</v>
      </c>
      <c r="GP1213">
        <v>2</v>
      </c>
      <c r="GQ1213" t="s">
        <v>473</v>
      </c>
      <c r="GR1213">
        <v>3.12583</v>
      </c>
      <c r="GS1213">
        <v>2.71884</v>
      </c>
      <c r="GT1213">
        <v>0.121241</v>
      </c>
      <c r="GU1213">
        <v>0.126058</v>
      </c>
      <c r="GV1213">
        <v>0.148129</v>
      </c>
      <c r="GW1213">
        <v>0.0990096</v>
      </c>
      <c r="GX1213">
        <v>31233.7</v>
      </c>
      <c r="GY1213">
        <v>32775.7</v>
      </c>
      <c r="GZ1213">
        <v>32309.7</v>
      </c>
      <c r="HA1213">
        <v>34110.4</v>
      </c>
      <c r="HB1213">
        <v>39510.7</v>
      </c>
      <c r="HC1213">
        <v>44359</v>
      </c>
      <c r="HD1213">
        <v>50849.1</v>
      </c>
      <c r="HE1213">
        <v>54752.6</v>
      </c>
      <c r="HF1213">
        <v>1.63687</v>
      </c>
      <c r="HG1213">
        <v>1.49462</v>
      </c>
      <c r="HH1213">
        <v>-0.171572</v>
      </c>
      <c r="HI1213">
        <v>0</v>
      </c>
      <c r="HJ1213">
        <v>50.6261</v>
      </c>
      <c r="HK1213">
        <v>999.9</v>
      </c>
      <c r="HL1213">
        <v>54.78</v>
      </c>
      <c r="HM1213">
        <v>30.142</v>
      </c>
      <c r="HN1213">
        <v>26.0901</v>
      </c>
      <c r="HO1213">
        <v>60.2473</v>
      </c>
      <c r="HP1213">
        <v>40.2845</v>
      </c>
      <c r="HQ1213">
        <v>1</v>
      </c>
      <c r="HR1213">
        <v>2.78741</v>
      </c>
      <c r="HS1213">
        <v>3.10902</v>
      </c>
      <c r="HT1213">
        <v>20.0842</v>
      </c>
      <c r="HU1213">
        <v>5.18479</v>
      </c>
      <c r="HV1213">
        <v>12.0159</v>
      </c>
      <c r="HW1213">
        <v>4.9665</v>
      </c>
      <c r="HX1213">
        <v>3.2959</v>
      </c>
      <c r="HY1213">
        <v>9999</v>
      </c>
      <c r="HZ1213">
        <v>9999</v>
      </c>
      <c r="IA1213">
        <v>999.9</v>
      </c>
      <c r="IB1213">
        <v>9999</v>
      </c>
      <c r="IC1213">
        <v>1.86323</v>
      </c>
      <c r="ID1213">
        <v>1.86804</v>
      </c>
      <c r="IE1213">
        <v>1.86783</v>
      </c>
      <c r="IF1213">
        <v>1.86905</v>
      </c>
      <c r="IG1213">
        <v>1.86981</v>
      </c>
      <c r="IH1213">
        <v>1.86584</v>
      </c>
      <c r="II1213">
        <v>1.86691</v>
      </c>
      <c r="IJ1213">
        <v>1.86838</v>
      </c>
      <c r="IK1213">
        <v>5</v>
      </c>
      <c r="IL1213">
        <v>0</v>
      </c>
      <c r="IM1213">
        <v>0</v>
      </c>
      <c r="IN1213">
        <v>0</v>
      </c>
      <c r="IO1213" t="s">
        <v>441</v>
      </c>
      <c r="IP1213" t="s">
        <v>442</v>
      </c>
      <c r="IQ1213" t="s">
        <v>443</v>
      </c>
      <c r="IR1213" t="s">
        <v>443</v>
      </c>
      <c r="IS1213" t="s">
        <v>443</v>
      </c>
      <c r="IT1213" t="s">
        <v>443</v>
      </c>
      <c r="IU1213">
        <v>0</v>
      </c>
      <c r="IV1213">
        <v>100</v>
      </c>
      <c r="IW1213">
        <v>100</v>
      </c>
      <c r="IX1213">
        <v>1.098</v>
      </c>
      <c r="IY1213">
        <v>-0.0441</v>
      </c>
      <c r="IZ1213">
        <v>1.09748391826392</v>
      </c>
      <c r="JA1213">
        <v>0</v>
      </c>
      <c r="JB1213">
        <v>0</v>
      </c>
      <c r="JC1213">
        <v>0</v>
      </c>
      <c r="JD1213">
        <v>-0.0441141096964596</v>
      </c>
      <c r="JE1213">
        <v>0</v>
      </c>
      <c r="JF1213">
        <v>0</v>
      </c>
      <c r="JG1213">
        <v>0</v>
      </c>
      <c r="JH1213">
        <v>5</v>
      </c>
      <c r="JI1213">
        <v>2273</v>
      </c>
      <c r="JJ1213">
        <v>1</v>
      </c>
      <c r="JK1213">
        <v>24</v>
      </c>
      <c r="JL1213">
        <v>29357145.6</v>
      </c>
      <c r="JM1213">
        <v>29357145.6</v>
      </c>
      <c r="JN1213">
        <v>1.60889</v>
      </c>
      <c r="JO1213">
        <v>2.61841</v>
      </c>
      <c r="JP1213">
        <v>1.54785</v>
      </c>
      <c r="JQ1213">
        <v>2.31567</v>
      </c>
      <c r="JR1213">
        <v>1.64673</v>
      </c>
      <c r="JS1213">
        <v>2.38281</v>
      </c>
      <c r="JT1213">
        <v>34.0545</v>
      </c>
      <c r="JU1213">
        <v>24.1751</v>
      </c>
      <c r="JV1213">
        <v>18</v>
      </c>
      <c r="JW1213">
        <v>480.077</v>
      </c>
      <c r="JX1213">
        <v>377.083</v>
      </c>
      <c r="JY1213">
        <v>46.7028</v>
      </c>
      <c r="JZ1213">
        <v>57.7971</v>
      </c>
      <c r="KA1213">
        <v>30.001</v>
      </c>
      <c r="KB1213">
        <v>56.9441</v>
      </c>
      <c r="KC1213">
        <v>56.7177</v>
      </c>
      <c r="KD1213">
        <v>32.3469</v>
      </c>
      <c r="KE1213">
        <v>0</v>
      </c>
      <c r="KF1213">
        <v>100</v>
      </c>
      <c r="KG1213">
        <v>46.7288</v>
      </c>
      <c r="KH1213">
        <v>760.661</v>
      </c>
      <c r="KI1213">
        <v>26.2864</v>
      </c>
      <c r="KJ1213">
        <v>92.1161</v>
      </c>
      <c r="KK1213">
        <v>88.5636</v>
      </c>
    </row>
    <row r="1214" spans="1:297">
      <c r="A1214">
        <v>1198</v>
      </c>
      <c r="B1214">
        <v>1761428740.1</v>
      </c>
      <c r="C1214">
        <v>20559.0999999046</v>
      </c>
      <c r="D1214" t="s">
        <v>2850</v>
      </c>
      <c r="E1214" t="s">
        <v>2851</v>
      </c>
      <c r="F1214">
        <v>5</v>
      </c>
      <c r="G1214" t="s">
        <v>2761</v>
      </c>
      <c r="H1214" t="s">
        <v>436</v>
      </c>
      <c r="I1214">
        <v>1761428732.51429</v>
      </c>
      <c r="J1214">
        <f>(K1214)/1000</f>
        <v>0</v>
      </c>
      <c r="K1214">
        <f>IF(DP1214, AN1214, AH1214)</f>
        <v>0</v>
      </c>
      <c r="L1214">
        <f>IF(DP1214, AI1214, AG1214)</f>
        <v>0</v>
      </c>
      <c r="M1214">
        <f>DR1214 - IF(AU1214&gt;1, L1214*DL1214*100.0/(AW1214), 0)</f>
        <v>0</v>
      </c>
      <c r="N1214">
        <f>((T1214-J1214/2)*M1214-L1214)/(T1214+J1214/2)</f>
        <v>0</v>
      </c>
      <c r="O1214">
        <f>N1214*(DY1214+DZ1214)/1000.0</f>
        <v>0</v>
      </c>
      <c r="P1214">
        <f>(DR1214 - IF(AU1214&gt;1, L1214*DL1214*100.0/(AW1214), 0))*(DY1214+DZ1214)/1000.0</f>
        <v>0</v>
      </c>
      <c r="Q1214">
        <f>2.0/((1/S1214-1/R1214)+SIGN(S1214)*SQRT((1/S1214-1/R1214)*(1/S1214-1/R1214) + 4*DM1214/((DM1214+1)*(DM1214+1))*(2*1/S1214*1/R1214-1/R1214*1/R1214)))</f>
        <v>0</v>
      </c>
      <c r="R1214">
        <f>IF(LEFT(DN1214,1)&lt;&gt;"0",IF(LEFT(DN1214,1)="1",3.0,DO1214),$D$5+$E$5*(EF1214*DY1214/($K$5*1000))+$F$5*(EF1214*DY1214/($K$5*1000))*MAX(MIN(DL1214,$J$5),$I$5)*MAX(MIN(DL1214,$J$5),$I$5)+$G$5*MAX(MIN(DL1214,$J$5),$I$5)*(EF1214*DY1214/($K$5*1000))+$H$5*(EF1214*DY1214/($K$5*1000))*(EF1214*DY1214/($K$5*1000)))</f>
        <v>0</v>
      </c>
      <c r="S1214">
        <f>J1214*(1000-(1000*0.61365*exp(17.502*W1214/(240.97+W1214))/(DY1214+DZ1214)+DT1214)/2)/(1000*0.61365*exp(17.502*W1214/(240.97+W1214))/(DY1214+DZ1214)-DT1214)</f>
        <v>0</v>
      </c>
      <c r="T1214">
        <f>1/((DM1214+1)/(Q1214/1.6)+1/(R1214/1.37)) + DM1214/((DM1214+1)/(Q1214/1.6) + DM1214/(R1214/1.37))</f>
        <v>0</v>
      </c>
      <c r="U1214">
        <f>(DH1214*DK1214)</f>
        <v>0</v>
      </c>
      <c r="V1214">
        <f>(EA1214+(U1214+2*0.95*5.67E-8*(((EA1214+$B$7)+273)^4-(EA1214+273)^4)-44100*J1214)/(1.84*29.3*R1214+8*0.95*5.67E-8*(EA1214+273)^3))</f>
        <v>0</v>
      </c>
      <c r="W1214">
        <f>($C$7*EB1214+$D$7*EC1214+$E$7*V1214)</f>
        <v>0</v>
      </c>
      <c r="X1214">
        <f>0.61365*exp(17.502*W1214/(240.97+W1214))</f>
        <v>0</v>
      </c>
      <c r="Y1214">
        <f>(Z1214/AA1214*100)</f>
        <v>0</v>
      </c>
      <c r="Z1214">
        <f>DT1214*(DY1214+DZ1214)/1000</f>
        <v>0</v>
      </c>
      <c r="AA1214">
        <f>0.61365*exp(17.502*EA1214/(240.97+EA1214))</f>
        <v>0</v>
      </c>
      <c r="AB1214">
        <f>(X1214-DT1214*(DY1214+DZ1214)/1000)</f>
        <v>0</v>
      </c>
      <c r="AC1214">
        <f>(-J1214*44100)</f>
        <v>0</v>
      </c>
      <c r="AD1214">
        <f>2*29.3*R1214*0.92*(EA1214-W1214)</f>
        <v>0</v>
      </c>
      <c r="AE1214">
        <f>2*0.95*5.67E-8*(((EA1214+$B$7)+273)^4-(W1214+273)^4)</f>
        <v>0</v>
      </c>
      <c r="AF1214">
        <f>U1214+AE1214+AC1214+AD1214</f>
        <v>0</v>
      </c>
      <c r="AG1214">
        <f>DX1214*AU1214*(DS1214-DR1214*(1000-AU1214*DU1214)/(1000-AU1214*DT1214))/(100*DL1214)</f>
        <v>0</v>
      </c>
      <c r="AH1214">
        <f>1000*DX1214*AU1214*(DT1214-DU1214)/(100*DL1214*(1000-AU1214*DT1214))</f>
        <v>0</v>
      </c>
      <c r="AI1214">
        <f>(AJ1214 - AK1214 - DY1214*1E3/(8.314*(EA1214+273.15)) * AM1214/DX1214 * AL1214) * DX1214/(100*DL1214) * (1000 - DU1214)/1000</f>
        <v>0</v>
      </c>
      <c r="AJ1214">
        <v>760.732497405773</v>
      </c>
      <c r="AK1214">
        <v>742.390560302033</v>
      </c>
      <c r="AL1214">
        <v>3.24492185323827</v>
      </c>
      <c r="AM1214">
        <v>65.5308302883594</v>
      </c>
      <c r="AN1214">
        <f>(AP1214 - AO1214 + DY1214*1E3/(8.314*(EA1214+273.15)) * AR1214/DX1214 * AQ1214) * DX1214/(100*DL1214) * 1000/(1000 - AP1214)</f>
        <v>0</v>
      </c>
      <c r="AO1214">
        <v>24.7199546269574</v>
      </c>
      <c r="AP1214">
        <v>43.6557637061663</v>
      </c>
      <c r="AQ1214">
        <v>0.000175270306587555</v>
      </c>
      <c r="AR1214">
        <v>110.947681736838</v>
      </c>
      <c r="AS1214">
        <v>12</v>
      </c>
      <c r="AT1214">
        <v>2</v>
      </c>
      <c r="AU1214">
        <f>IF(AS1214*$H$13&gt;=AW1214,1.0,(AW1214/(AW1214-AS1214*$H$13)))</f>
        <v>0</v>
      </c>
      <c r="AV1214">
        <f>(AU1214-1)*100</f>
        <v>0</v>
      </c>
      <c r="AW1214">
        <f>MAX(0,($B$13+$C$13*EF1214)/(1+$D$13*EF1214)*DY1214/(EA1214+273)*$E$13)</f>
        <v>0</v>
      </c>
      <c r="AX1214" t="s">
        <v>437</v>
      </c>
      <c r="AY1214" t="s">
        <v>437</v>
      </c>
      <c r="AZ1214">
        <v>0</v>
      </c>
      <c r="BA1214">
        <v>0</v>
      </c>
      <c r="BB1214">
        <f>1-AZ1214/BA1214</f>
        <v>0</v>
      </c>
      <c r="BC1214">
        <v>0</v>
      </c>
      <c r="BD1214" t="s">
        <v>437</v>
      </c>
      <c r="BE1214" t="s">
        <v>437</v>
      </c>
      <c r="BF1214">
        <v>0</v>
      </c>
      <c r="BG1214">
        <v>0</v>
      </c>
      <c r="BH1214">
        <f>1-BF1214/BG1214</f>
        <v>0</v>
      </c>
      <c r="BI1214">
        <v>0.5</v>
      </c>
      <c r="BJ1214">
        <f>DI1214</f>
        <v>0</v>
      </c>
      <c r="BK1214">
        <f>L1214</f>
        <v>0</v>
      </c>
      <c r="BL1214">
        <f>BH1214*BI1214*BJ1214</f>
        <v>0</v>
      </c>
      <c r="BM1214">
        <f>(BK1214-BC1214)/BJ1214</f>
        <v>0</v>
      </c>
      <c r="BN1214">
        <f>(BA1214-BG1214)/BG1214</f>
        <v>0</v>
      </c>
      <c r="BO1214">
        <f>AZ1214/(BB1214+AZ1214/BG1214)</f>
        <v>0</v>
      </c>
      <c r="BP1214" t="s">
        <v>437</v>
      </c>
      <c r="BQ1214">
        <v>0</v>
      </c>
      <c r="BR1214">
        <f>IF(BQ1214&lt;&gt;0, BQ1214, BO1214)</f>
        <v>0</v>
      </c>
      <c r="BS1214">
        <f>1-BR1214/BG1214</f>
        <v>0</v>
      </c>
      <c r="BT1214">
        <f>(BG1214-BF1214)/(BG1214-BR1214)</f>
        <v>0</v>
      </c>
      <c r="BU1214">
        <f>(BA1214-BG1214)/(BA1214-BR1214)</f>
        <v>0</v>
      </c>
      <c r="BV1214">
        <f>(BG1214-BF1214)/(BG1214-AZ1214)</f>
        <v>0</v>
      </c>
      <c r="BW1214">
        <f>(BA1214-BG1214)/(BA1214-AZ1214)</f>
        <v>0</v>
      </c>
      <c r="BX1214">
        <f>(BT1214*BR1214/BF1214)</f>
        <v>0</v>
      </c>
      <c r="BY1214">
        <f>(1-BX1214)</f>
        <v>0</v>
      </c>
      <c r="DH1214">
        <f>$B$11*EG1214+$C$11*EH1214+$F$11*ES1214*(1-EV1214)</f>
        <v>0</v>
      </c>
      <c r="DI1214">
        <f>DH1214*DJ1214</f>
        <v>0</v>
      </c>
      <c r="DJ1214">
        <f>($B$11*$D$9+$C$11*$D$9+$F$11*((FF1214+EX1214)/MAX(FF1214+EX1214+FG1214, 0.1)*$I$9+FG1214/MAX(FF1214+EX1214+FG1214, 0.1)*$J$9))/($B$11+$C$11+$F$11)</f>
        <v>0</v>
      </c>
      <c r="DK1214">
        <f>($B$11*$K$9+$C$11*$K$9+$F$11*((FF1214+EX1214)/MAX(FF1214+EX1214+FG1214, 0.1)*$P$9+FG1214/MAX(FF1214+EX1214+FG1214, 0.1)*$Q$9))/($B$11+$C$11+$F$11)</f>
        <v>0</v>
      </c>
      <c r="DL1214">
        <v>6</v>
      </c>
      <c r="DM1214">
        <v>0.5</v>
      </c>
      <c r="DN1214" t="s">
        <v>438</v>
      </c>
      <c r="DO1214">
        <v>2</v>
      </c>
      <c r="DP1214" t="b">
        <v>1</v>
      </c>
      <c r="DQ1214">
        <v>1761428732.51429</v>
      </c>
      <c r="DR1214">
        <v>688.725214285714</v>
      </c>
      <c r="DS1214">
        <v>728.044214285714</v>
      </c>
      <c r="DT1214">
        <v>43.6600571428571</v>
      </c>
      <c r="DU1214">
        <v>24.7188857142857</v>
      </c>
      <c r="DV1214">
        <v>687.627428571429</v>
      </c>
      <c r="DW1214">
        <v>43.7041714285714</v>
      </c>
      <c r="DX1214">
        <v>500.020785714286</v>
      </c>
      <c r="DY1214">
        <v>90.1855357142857</v>
      </c>
      <c r="DZ1214">
        <v>0.0406196071428571</v>
      </c>
      <c r="EA1214">
        <v>51.0682928571429</v>
      </c>
      <c r="EB1214">
        <v>47.9229571428571</v>
      </c>
      <c r="EC1214">
        <v>999.9</v>
      </c>
      <c r="ED1214">
        <v>0</v>
      </c>
      <c r="EE1214">
        <v>0</v>
      </c>
      <c r="EF1214">
        <v>10001.03</v>
      </c>
      <c r="EG1214">
        <v>0</v>
      </c>
      <c r="EH1214">
        <v>1219.74714285714</v>
      </c>
      <c r="EI1214">
        <v>-39.3190928571429</v>
      </c>
      <c r="EJ1214">
        <v>720.1675</v>
      </c>
      <c r="EK1214">
        <v>746.496785714286</v>
      </c>
      <c r="EL1214">
        <v>18.9411785714286</v>
      </c>
      <c r="EM1214">
        <v>728.044214285714</v>
      </c>
      <c r="EN1214">
        <v>24.7188857142857</v>
      </c>
      <c r="EO1214">
        <v>3.93750571428571</v>
      </c>
      <c r="EP1214">
        <v>2.22928571428571</v>
      </c>
      <c r="EQ1214">
        <v>28.6345428571429</v>
      </c>
      <c r="ER1214">
        <v>19.1743428571429</v>
      </c>
      <c r="ES1214">
        <v>1199.98642857143</v>
      </c>
      <c r="ET1214">
        <v>0.967001571428571</v>
      </c>
      <c r="EU1214">
        <v>0.0329986785714286</v>
      </c>
      <c r="EV1214">
        <v>0</v>
      </c>
      <c r="EW1214">
        <v>910.135642857143</v>
      </c>
      <c r="EX1214">
        <v>5.00059</v>
      </c>
      <c r="EY1214">
        <v>12173.2571428571</v>
      </c>
      <c r="EZ1214">
        <v>10358.6</v>
      </c>
      <c r="FA1214">
        <v>64.9865</v>
      </c>
      <c r="FB1214">
        <v>66.2721428571429</v>
      </c>
      <c r="FC1214">
        <v>65</v>
      </c>
      <c r="FD1214">
        <v>66.0177142857143</v>
      </c>
      <c r="FE1214">
        <v>66.1737142857143</v>
      </c>
      <c r="FF1214">
        <v>1155.55642857143</v>
      </c>
      <c r="FG1214">
        <v>39.43</v>
      </c>
      <c r="FH1214">
        <v>0</v>
      </c>
      <c r="FI1214">
        <v>1761428700.7</v>
      </c>
      <c r="FJ1214">
        <v>0</v>
      </c>
      <c r="FK1214">
        <v>910.2196</v>
      </c>
      <c r="FL1214">
        <v>8.71538459894007</v>
      </c>
      <c r="FM1214">
        <v>103.023076919411</v>
      </c>
      <c r="FN1214">
        <v>12173.8</v>
      </c>
      <c r="FO1214">
        <v>15</v>
      </c>
      <c r="FP1214">
        <v>0</v>
      </c>
      <c r="FQ1214" t="s">
        <v>439</v>
      </c>
      <c r="FR1214">
        <v>0</v>
      </c>
      <c r="FS1214">
        <v>0</v>
      </c>
      <c r="FT1214">
        <v>0</v>
      </c>
      <c r="FU1214">
        <v>0</v>
      </c>
      <c r="FV1214">
        <v>0</v>
      </c>
      <c r="FW1214">
        <v>0</v>
      </c>
      <c r="FX1214">
        <v>0</v>
      </c>
      <c r="FY1214">
        <v>0</v>
      </c>
      <c r="FZ1214">
        <v>0</v>
      </c>
      <c r="GA1214">
        <v>0</v>
      </c>
      <c r="GB1214">
        <v>0</v>
      </c>
      <c r="GC1214">
        <v>-39.3269523809524</v>
      </c>
      <c r="GD1214">
        <v>-3.22911646545551</v>
      </c>
      <c r="GE1214">
        <v>0.859480538918739</v>
      </c>
      <c r="GF1214">
        <v>0</v>
      </c>
      <c r="GG1214">
        <v>909.621352941176</v>
      </c>
      <c r="GH1214">
        <v>9.38310159849231</v>
      </c>
      <c r="GI1214">
        <v>0.944131654651443</v>
      </c>
      <c r="GJ1214">
        <v>-1</v>
      </c>
      <c r="GK1214">
        <v>18.9446523809524</v>
      </c>
      <c r="GL1214">
        <v>-0.0993985501307803</v>
      </c>
      <c r="GM1214">
        <v>0.010478577650099</v>
      </c>
      <c r="GN1214">
        <v>1</v>
      </c>
      <c r="GO1214">
        <v>1</v>
      </c>
      <c r="GP1214">
        <v>2</v>
      </c>
      <c r="GQ1214" t="s">
        <v>446</v>
      </c>
      <c r="GR1214">
        <v>3.12581</v>
      </c>
      <c r="GS1214">
        <v>2.71844</v>
      </c>
      <c r="GT1214">
        <v>0.123632</v>
      </c>
      <c r="GU1214">
        <v>0.128547</v>
      </c>
      <c r="GV1214">
        <v>0.148129</v>
      </c>
      <c r="GW1214">
        <v>0.0990165</v>
      </c>
      <c r="GX1214">
        <v>31148.4</v>
      </c>
      <c r="GY1214">
        <v>32682.1</v>
      </c>
      <c r="GZ1214">
        <v>32309.8</v>
      </c>
      <c r="HA1214">
        <v>34110.6</v>
      </c>
      <c r="HB1214">
        <v>39511.3</v>
      </c>
      <c r="HC1214">
        <v>44359.2</v>
      </c>
      <c r="HD1214">
        <v>50849.4</v>
      </c>
      <c r="HE1214">
        <v>54752.9</v>
      </c>
      <c r="HF1214">
        <v>1.63695</v>
      </c>
      <c r="HG1214">
        <v>1.49445</v>
      </c>
      <c r="HH1214">
        <v>-0.169158</v>
      </c>
      <c r="HI1214">
        <v>0</v>
      </c>
      <c r="HJ1214">
        <v>50.5965</v>
      </c>
      <c r="HK1214">
        <v>999.9</v>
      </c>
      <c r="HL1214">
        <v>54.78</v>
      </c>
      <c r="HM1214">
        <v>30.142</v>
      </c>
      <c r="HN1214">
        <v>26.0895</v>
      </c>
      <c r="HO1214">
        <v>60.2254</v>
      </c>
      <c r="HP1214">
        <v>40.2965</v>
      </c>
      <c r="HQ1214">
        <v>1</v>
      </c>
      <c r="HR1214">
        <v>2.7868</v>
      </c>
      <c r="HS1214">
        <v>2.96899</v>
      </c>
      <c r="HT1214">
        <v>20.0864</v>
      </c>
      <c r="HU1214">
        <v>5.18554</v>
      </c>
      <c r="HV1214">
        <v>12.0159</v>
      </c>
      <c r="HW1214">
        <v>4.9668</v>
      </c>
      <c r="HX1214">
        <v>3.296</v>
      </c>
      <c r="HY1214">
        <v>9999</v>
      </c>
      <c r="HZ1214">
        <v>9999</v>
      </c>
      <c r="IA1214">
        <v>999.9</v>
      </c>
      <c r="IB1214">
        <v>9999</v>
      </c>
      <c r="IC1214">
        <v>1.86324</v>
      </c>
      <c r="ID1214">
        <v>1.86808</v>
      </c>
      <c r="IE1214">
        <v>1.86783</v>
      </c>
      <c r="IF1214">
        <v>1.86905</v>
      </c>
      <c r="IG1214">
        <v>1.86981</v>
      </c>
      <c r="IH1214">
        <v>1.86585</v>
      </c>
      <c r="II1214">
        <v>1.86694</v>
      </c>
      <c r="IJ1214">
        <v>1.8684</v>
      </c>
      <c r="IK1214">
        <v>5</v>
      </c>
      <c r="IL1214">
        <v>0</v>
      </c>
      <c r="IM1214">
        <v>0</v>
      </c>
      <c r="IN1214">
        <v>0</v>
      </c>
      <c r="IO1214" t="s">
        <v>441</v>
      </c>
      <c r="IP1214" t="s">
        <v>442</v>
      </c>
      <c r="IQ1214" t="s">
        <v>443</v>
      </c>
      <c r="IR1214" t="s">
        <v>443</v>
      </c>
      <c r="IS1214" t="s">
        <v>443</v>
      </c>
      <c r="IT1214" t="s">
        <v>443</v>
      </c>
      <c r="IU1214">
        <v>0</v>
      </c>
      <c r="IV1214">
        <v>100</v>
      </c>
      <c r="IW1214">
        <v>100</v>
      </c>
      <c r="IX1214">
        <v>1.097</v>
      </c>
      <c r="IY1214">
        <v>-0.0441</v>
      </c>
      <c r="IZ1214">
        <v>1.09748391826392</v>
      </c>
      <c r="JA1214">
        <v>0</v>
      </c>
      <c r="JB1214">
        <v>0</v>
      </c>
      <c r="JC1214">
        <v>0</v>
      </c>
      <c r="JD1214">
        <v>-0.0441141096964596</v>
      </c>
      <c r="JE1214">
        <v>0</v>
      </c>
      <c r="JF1214">
        <v>0</v>
      </c>
      <c r="JG1214">
        <v>0</v>
      </c>
      <c r="JH1214">
        <v>5</v>
      </c>
      <c r="JI1214">
        <v>2273</v>
      </c>
      <c r="JJ1214">
        <v>1</v>
      </c>
      <c r="JK1214">
        <v>24</v>
      </c>
      <c r="JL1214">
        <v>29357145.7</v>
      </c>
      <c r="JM1214">
        <v>29357145.7</v>
      </c>
      <c r="JN1214">
        <v>1.64551</v>
      </c>
      <c r="JO1214">
        <v>2.62207</v>
      </c>
      <c r="JP1214">
        <v>1.54785</v>
      </c>
      <c r="JQ1214">
        <v>2.31567</v>
      </c>
      <c r="JR1214">
        <v>1.64673</v>
      </c>
      <c r="JS1214">
        <v>2.37671</v>
      </c>
      <c r="JT1214">
        <v>34.0545</v>
      </c>
      <c r="JU1214">
        <v>24.1751</v>
      </c>
      <c r="JV1214">
        <v>18</v>
      </c>
      <c r="JW1214">
        <v>480.174</v>
      </c>
      <c r="JX1214">
        <v>376.999</v>
      </c>
      <c r="JY1214">
        <v>46.7474</v>
      </c>
      <c r="JZ1214">
        <v>57.8068</v>
      </c>
      <c r="KA1214">
        <v>30.0001</v>
      </c>
      <c r="KB1214">
        <v>56.9519</v>
      </c>
      <c r="KC1214">
        <v>56.7237</v>
      </c>
      <c r="KD1214">
        <v>33.0085</v>
      </c>
      <c r="KE1214">
        <v>0</v>
      </c>
      <c r="KF1214">
        <v>100</v>
      </c>
      <c r="KG1214">
        <v>46.7886</v>
      </c>
      <c r="KH1214">
        <v>774.197</v>
      </c>
      <c r="KI1214">
        <v>26.2864</v>
      </c>
      <c r="KJ1214">
        <v>92.1166</v>
      </c>
      <c r="KK1214">
        <v>88.5641</v>
      </c>
    </row>
    <row r="1215" spans="1:297">
      <c r="A1215">
        <v>1199</v>
      </c>
      <c r="B1215">
        <v>1761428744.1</v>
      </c>
      <c r="C1215">
        <v>20563.0999999046</v>
      </c>
      <c r="D1215" t="s">
        <v>2852</v>
      </c>
      <c r="E1215" t="s">
        <v>2853</v>
      </c>
      <c r="F1215">
        <v>5</v>
      </c>
      <c r="G1215" t="s">
        <v>2761</v>
      </c>
      <c r="H1215" t="s">
        <v>436</v>
      </c>
      <c r="I1215">
        <v>1761428736.57692</v>
      </c>
      <c r="J1215">
        <f>(K1215)/1000</f>
        <v>0</v>
      </c>
      <c r="K1215">
        <f>IF(DP1215, AN1215, AH1215)</f>
        <v>0</v>
      </c>
      <c r="L1215">
        <f>IF(DP1215, AI1215, AG1215)</f>
        <v>0</v>
      </c>
      <c r="M1215">
        <f>DR1215 - IF(AU1215&gt;1, L1215*DL1215*100.0/(AW1215), 0)</f>
        <v>0</v>
      </c>
      <c r="N1215">
        <f>((T1215-J1215/2)*M1215-L1215)/(T1215+J1215/2)</f>
        <v>0</v>
      </c>
      <c r="O1215">
        <f>N1215*(DY1215+DZ1215)/1000.0</f>
        <v>0</v>
      </c>
      <c r="P1215">
        <f>(DR1215 - IF(AU1215&gt;1, L1215*DL1215*100.0/(AW1215), 0))*(DY1215+DZ1215)/1000.0</f>
        <v>0</v>
      </c>
      <c r="Q1215">
        <f>2.0/((1/S1215-1/R1215)+SIGN(S1215)*SQRT((1/S1215-1/R1215)*(1/S1215-1/R1215) + 4*DM1215/((DM1215+1)*(DM1215+1))*(2*1/S1215*1/R1215-1/R1215*1/R1215)))</f>
        <v>0</v>
      </c>
      <c r="R1215">
        <f>IF(LEFT(DN1215,1)&lt;&gt;"0",IF(LEFT(DN1215,1)="1",3.0,DO1215),$D$5+$E$5*(EF1215*DY1215/($K$5*1000))+$F$5*(EF1215*DY1215/($K$5*1000))*MAX(MIN(DL1215,$J$5),$I$5)*MAX(MIN(DL1215,$J$5),$I$5)+$G$5*MAX(MIN(DL1215,$J$5),$I$5)*(EF1215*DY1215/($K$5*1000))+$H$5*(EF1215*DY1215/($K$5*1000))*(EF1215*DY1215/($K$5*1000)))</f>
        <v>0</v>
      </c>
      <c r="S1215">
        <f>J1215*(1000-(1000*0.61365*exp(17.502*W1215/(240.97+W1215))/(DY1215+DZ1215)+DT1215)/2)/(1000*0.61365*exp(17.502*W1215/(240.97+W1215))/(DY1215+DZ1215)-DT1215)</f>
        <v>0</v>
      </c>
      <c r="T1215">
        <f>1/((DM1215+1)/(Q1215/1.6)+1/(R1215/1.37)) + DM1215/((DM1215+1)/(Q1215/1.6) + DM1215/(R1215/1.37))</f>
        <v>0</v>
      </c>
      <c r="U1215">
        <f>(DH1215*DK1215)</f>
        <v>0</v>
      </c>
      <c r="V1215">
        <f>(EA1215+(U1215+2*0.95*5.67E-8*(((EA1215+$B$7)+273)^4-(EA1215+273)^4)-44100*J1215)/(1.84*29.3*R1215+8*0.95*5.67E-8*(EA1215+273)^3))</f>
        <v>0</v>
      </c>
      <c r="W1215">
        <f>($C$7*EB1215+$D$7*EC1215+$E$7*V1215)</f>
        <v>0</v>
      </c>
      <c r="X1215">
        <f>0.61365*exp(17.502*W1215/(240.97+W1215))</f>
        <v>0</v>
      </c>
      <c r="Y1215">
        <f>(Z1215/AA1215*100)</f>
        <v>0</v>
      </c>
      <c r="Z1215">
        <f>DT1215*(DY1215+DZ1215)/1000</f>
        <v>0</v>
      </c>
      <c r="AA1215">
        <f>0.61365*exp(17.502*EA1215/(240.97+EA1215))</f>
        <v>0</v>
      </c>
      <c r="AB1215">
        <f>(X1215-DT1215*(DY1215+DZ1215)/1000)</f>
        <v>0</v>
      </c>
      <c r="AC1215">
        <f>(-J1215*44100)</f>
        <v>0</v>
      </c>
      <c r="AD1215">
        <f>2*29.3*R1215*0.92*(EA1215-W1215)</f>
        <v>0</v>
      </c>
      <c r="AE1215">
        <f>2*0.95*5.67E-8*(((EA1215+$B$7)+273)^4-(W1215+273)^4)</f>
        <v>0</v>
      </c>
      <c r="AF1215">
        <f>U1215+AE1215+AC1215+AD1215</f>
        <v>0</v>
      </c>
      <c r="AG1215">
        <f>DX1215*AU1215*(DS1215-DR1215*(1000-AU1215*DU1215)/(1000-AU1215*DT1215))/(100*DL1215)</f>
        <v>0</v>
      </c>
      <c r="AH1215">
        <f>1000*DX1215*AU1215*(DT1215-DU1215)/(100*DL1215*(1000-AU1215*DT1215))</f>
        <v>0</v>
      </c>
      <c r="AI1215">
        <f>(AJ1215 - AK1215 - DY1215*1E3/(8.314*(EA1215+273.15)) * AM1215/DX1215 * AL1215) * DX1215/(100*DL1215) * (1000 - DU1215)/1000</f>
        <v>0</v>
      </c>
      <c r="AJ1215">
        <v>775.870304786881</v>
      </c>
      <c r="AK1215">
        <v>756.746060083514</v>
      </c>
      <c r="AL1215">
        <v>3.56797222259798</v>
      </c>
      <c r="AM1215">
        <v>65.5308302883594</v>
      </c>
      <c r="AN1215">
        <f>(AP1215 - AO1215 + DY1215*1E3/(8.314*(EA1215+273.15)) * AR1215/DX1215 * AQ1215) * DX1215/(100*DL1215) * 1000/(1000 - AP1215)</f>
        <v>0</v>
      </c>
      <c r="AO1215">
        <v>24.7220570064657</v>
      </c>
      <c r="AP1215">
        <v>43.6353357760663</v>
      </c>
      <c r="AQ1215">
        <v>-0.00516965517686873</v>
      </c>
      <c r="AR1215">
        <v>110.947681736838</v>
      </c>
      <c r="AS1215">
        <v>12</v>
      </c>
      <c r="AT1215">
        <v>2</v>
      </c>
      <c r="AU1215">
        <f>IF(AS1215*$H$13&gt;=AW1215,1.0,(AW1215/(AW1215-AS1215*$H$13)))</f>
        <v>0</v>
      </c>
      <c r="AV1215">
        <f>(AU1215-1)*100</f>
        <v>0</v>
      </c>
      <c r="AW1215">
        <f>MAX(0,($B$13+$C$13*EF1215)/(1+$D$13*EF1215)*DY1215/(EA1215+273)*$E$13)</f>
        <v>0</v>
      </c>
      <c r="AX1215" t="s">
        <v>437</v>
      </c>
      <c r="AY1215" t="s">
        <v>437</v>
      </c>
      <c r="AZ1215">
        <v>0</v>
      </c>
      <c r="BA1215">
        <v>0</v>
      </c>
      <c r="BB1215">
        <f>1-AZ1215/BA1215</f>
        <v>0</v>
      </c>
      <c r="BC1215">
        <v>0</v>
      </c>
      <c r="BD1215" t="s">
        <v>437</v>
      </c>
      <c r="BE1215" t="s">
        <v>437</v>
      </c>
      <c r="BF1215">
        <v>0</v>
      </c>
      <c r="BG1215">
        <v>0</v>
      </c>
      <c r="BH1215">
        <f>1-BF1215/BG1215</f>
        <v>0</v>
      </c>
      <c r="BI1215">
        <v>0.5</v>
      </c>
      <c r="BJ1215">
        <f>DI1215</f>
        <v>0</v>
      </c>
      <c r="BK1215">
        <f>L1215</f>
        <v>0</v>
      </c>
      <c r="BL1215">
        <f>BH1215*BI1215*BJ1215</f>
        <v>0</v>
      </c>
      <c r="BM1215">
        <f>(BK1215-BC1215)/BJ1215</f>
        <v>0</v>
      </c>
      <c r="BN1215">
        <f>(BA1215-BG1215)/BG1215</f>
        <v>0</v>
      </c>
      <c r="BO1215">
        <f>AZ1215/(BB1215+AZ1215/BG1215)</f>
        <v>0</v>
      </c>
      <c r="BP1215" t="s">
        <v>437</v>
      </c>
      <c r="BQ1215">
        <v>0</v>
      </c>
      <c r="BR1215">
        <f>IF(BQ1215&lt;&gt;0, BQ1215, BO1215)</f>
        <v>0</v>
      </c>
      <c r="BS1215">
        <f>1-BR1215/BG1215</f>
        <v>0</v>
      </c>
      <c r="BT1215">
        <f>(BG1215-BF1215)/(BG1215-BR1215)</f>
        <v>0</v>
      </c>
      <c r="BU1215">
        <f>(BA1215-BG1215)/(BA1215-BR1215)</f>
        <v>0</v>
      </c>
      <c r="BV1215">
        <f>(BG1215-BF1215)/(BG1215-AZ1215)</f>
        <v>0</v>
      </c>
      <c r="BW1215">
        <f>(BA1215-BG1215)/(BA1215-AZ1215)</f>
        <v>0</v>
      </c>
      <c r="BX1215">
        <f>(BT1215*BR1215/BF1215)</f>
        <v>0</v>
      </c>
      <c r="BY1215">
        <f>(1-BX1215)</f>
        <v>0</v>
      </c>
      <c r="DH1215">
        <f>$B$11*EG1215+$C$11*EH1215+$F$11*ES1215*(1-EV1215)</f>
        <v>0</v>
      </c>
      <c r="DI1215">
        <f>DH1215*DJ1215</f>
        <v>0</v>
      </c>
      <c r="DJ1215">
        <f>($B$11*$D$9+$C$11*$D$9+$F$11*((FF1215+EX1215)/MAX(FF1215+EX1215+FG1215, 0.1)*$I$9+FG1215/MAX(FF1215+EX1215+FG1215, 0.1)*$J$9))/($B$11+$C$11+$F$11)</f>
        <v>0</v>
      </c>
      <c r="DK1215">
        <f>($B$11*$K$9+$C$11*$K$9+$F$11*((FF1215+EX1215)/MAX(FF1215+EX1215+FG1215, 0.1)*$P$9+FG1215/MAX(FF1215+EX1215+FG1215, 0.1)*$Q$9))/($B$11+$C$11+$F$11)</f>
        <v>0</v>
      </c>
      <c r="DL1215">
        <v>6</v>
      </c>
      <c r="DM1215">
        <v>0.5</v>
      </c>
      <c r="DN1215" t="s">
        <v>438</v>
      </c>
      <c r="DO1215">
        <v>2</v>
      </c>
      <c r="DP1215" t="b">
        <v>1</v>
      </c>
      <c r="DQ1215">
        <v>1761428736.57692</v>
      </c>
      <c r="DR1215">
        <v>702.097230769231</v>
      </c>
      <c r="DS1215">
        <v>742.120461538462</v>
      </c>
      <c r="DT1215">
        <v>43.6524846153846</v>
      </c>
      <c r="DU1215">
        <v>24.7200769230769</v>
      </c>
      <c r="DV1215">
        <v>700.999538461538</v>
      </c>
      <c r="DW1215">
        <v>43.6966</v>
      </c>
      <c r="DX1215">
        <v>500.023538461539</v>
      </c>
      <c r="DY1215">
        <v>90.1871076923077</v>
      </c>
      <c r="DZ1215">
        <v>0.0405653923076923</v>
      </c>
      <c r="EA1215">
        <v>51.0630461538461</v>
      </c>
      <c r="EB1215">
        <v>47.9234692307692</v>
      </c>
      <c r="EC1215">
        <v>999.9</v>
      </c>
      <c r="ED1215">
        <v>0</v>
      </c>
      <c r="EE1215">
        <v>0</v>
      </c>
      <c r="EF1215">
        <v>9992.54384615385</v>
      </c>
      <c r="EG1215">
        <v>0</v>
      </c>
      <c r="EH1215">
        <v>1219.78076923077</v>
      </c>
      <c r="EI1215">
        <v>-40.0233230769231</v>
      </c>
      <c r="EJ1215">
        <v>734.144230769231</v>
      </c>
      <c r="EK1215">
        <v>760.930692307692</v>
      </c>
      <c r="EL1215">
        <v>18.9324076923077</v>
      </c>
      <c r="EM1215">
        <v>742.120461538462</v>
      </c>
      <c r="EN1215">
        <v>24.7200769230769</v>
      </c>
      <c r="EO1215">
        <v>3.93689153846154</v>
      </c>
      <c r="EP1215">
        <v>2.22943230769231</v>
      </c>
      <c r="EQ1215">
        <v>28.6318538461538</v>
      </c>
      <c r="ER1215">
        <v>19.1754</v>
      </c>
      <c r="ES1215">
        <v>1199.98307692308</v>
      </c>
      <c r="ET1215">
        <v>0.967001</v>
      </c>
      <c r="EU1215">
        <v>0.0329992846153846</v>
      </c>
      <c r="EV1215">
        <v>0</v>
      </c>
      <c r="EW1215">
        <v>910.676</v>
      </c>
      <c r="EX1215">
        <v>5.00059</v>
      </c>
      <c r="EY1215">
        <v>12180.1692307692</v>
      </c>
      <c r="EZ1215">
        <v>10358.5692307692</v>
      </c>
      <c r="FA1215">
        <v>64.9709230769231</v>
      </c>
      <c r="FB1215">
        <v>66.2643076923077</v>
      </c>
      <c r="FC1215">
        <v>65</v>
      </c>
      <c r="FD1215">
        <v>66</v>
      </c>
      <c r="FE1215">
        <v>66.1631538461538</v>
      </c>
      <c r="FF1215">
        <v>1155.55307692308</v>
      </c>
      <c r="FG1215">
        <v>39.43</v>
      </c>
      <c r="FH1215">
        <v>0</v>
      </c>
      <c r="FI1215">
        <v>1761428704.9</v>
      </c>
      <c r="FJ1215">
        <v>0</v>
      </c>
      <c r="FK1215">
        <v>910.757461538462</v>
      </c>
      <c r="FL1215">
        <v>8.22851280222214</v>
      </c>
      <c r="FM1215">
        <v>98.8854700941985</v>
      </c>
      <c r="FN1215">
        <v>12180.4</v>
      </c>
      <c r="FO1215">
        <v>15</v>
      </c>
      <c r="FP1215">
        <v>0</v>
      </c>
      <c r="FQ1215" t="s">
        <v>439</v>
      </c>
      <c r="FR1215">
        <v>0</v>
      </c>
      <c r="FS1215">
        <v>0</v>
      </c>
      <c r="FT1215">
        <v>0</v>
      </c>
      <c r="FU1215">
        <v>0</v>
      </c>
      <c r="FV1215">
        <v>0</v>
      </c>
      <c r="FW1215">
        <v>0</v>
      </c>
      <c r="FX1215">
        <v>0</v>
      </c>
      <c r="FY1215">
        <v>0</v>
      </c>
      <c r="FZ1215">
        <v>0</v>
      </c>
      <c r="GA1215">
        <v>0</v>
      </c>
      <c r="GB1215">
        <v>0</v>
      </c>
      <c r="GC1215">
        <v>-39.5983761904762</v>
      </c>
      <c r="GD1215">
        <v>-6.97047520265115</v>
      </c>
      <c r="GE1215">
        <v>1.06398159709504</v>
      </c>
      <c r="GF1215">
        <v>0</v>
      </c>
      <c r="GG1215">
        <v>910.063735294118</v>
      </c>
      <c r="GH1215">
        <v>8.63170358392101</v>
      </c>
      <c r="GI1215">
        <v>0.873336580518621</v>
      </c>
      <c r="GJ1215">
        <v>-1</v>
      </c>
      <c r="GK1215">
        <v>18.9397238095238</v>
      </c>
      <c r="GL1215">
        <v>-0.108904475282753</v>
      </c>
      <c r="GM1215">
        <v>0.0111191771176302</v>
      </c>
      <c r="GN1215">
        <v>0</v>
      </c>
      <c r="GO1215">
        <v>0</v>
      </c>
      <c r="GP1215">
        <v>2</v>
      </c>
      <c r="GQ1215" t="s">
        <v>473</v>
      </c>
      <c r="GR1215">
        <v>3.12581</v>
      </c>
      <c r="GS1215">
        <v>2.71858</v>
      </c>
      <c r="GT1215">
        <v>0.125267</v>
      </c>
      <c r="GU1215">
        <v>0.130013</v>
      </c>
      <c r="GV1215">
        <v>0.148091</v>
      </c>
      <c r="GW1215">
        <v>0.099015</v>
      </c>
      <c r="GX1215">
        <v>31090.2</v>
      </c>
      <c r="GY1215">
        <v>32627.1</v>
      </c>
      <c r="GZ1215">
        <v>32309.9</v>
      </c>
      <c r="HA1215">
        <v>34110.8</v>
      </c>
      <c r="HB1215">
        <v>39513.2</v>
      </c>
      <c r="HC1215">
        <v>44359.7</v>
      </c>
      <c r="HD1215">
        <v>50849.5</v>
      </c>
      <c r="HE1215">
        <v>54753.2</v>
      </c>
      <c r="HF1215">
        <v>1.63692</v>
      </c>
      <c r="HG1215">
        <v>1.49485</v>
      </c>
      <c r="HH1215">
        <v>-0.168398</v>
      </c>
      <c r="HI1215">
        <v>0</v>
      </c>
      <c r="HJ1215">
        <v>50.5754</v>
      </c>
      <c r="HK1215">
        <v>999.9</v>
      </c>
      <c r="HL1215">
        <v>54.78</v>
      </c>
      <c r="HM1215">
        <v>30.142</v>
      </c>
      <c r="HN1215">
        <v>26.0883</v>
      </c>
      <c r="HO1215">
        <v>60.0354</v>
      </c>
      <c r="HP1215">
        <v>40.1362</v>
      </c>
      <c r="HQ1215">
        <v>1</v>
      </c>
      <c r="HR1215">
        <v>2.78647</v>
      </c>
      <c r="HS1215">
        <v>2.91258</v>
      </c>
      <c r="HT1215">
        <v>20.0874</v>
      </c>
      <c r="HU1215">
        <v>5.18554</v>
      </c>
      <c r="HV1215">
        <v>12.0159</v>
      </c>
      <c r="HW1215">
        <v>4.9668</v>
      </c>
      <c r="HX1215">
        <v>3.2959</v>
      </c>
      <c r="HY1215">
        <v>9999</v>
      </c>
      <c r="HZ1215">
        <v>9999</v>
      </c>
      <c r="IA1215">
        <v>999.9</v>
      </c>
      <c r="IB1215">
        <v>9999</v>
      </c>
      <c r="IC1215">
        <v>1.86325</v>
      </c>
      <c r="ID1215">
        <v>1.86806</v>
      </c>
      <c r="IE1215">
        <v>1.86783</v>
      </c>
      <c r="IF1215">
        <v>1.86905</v>
      </c>
      <c r="IG1215">
        <v>1.86981</v>
      </c>
      <c r="IH1215">
        <v>1.86587</v>
      </c>
      <c r="II1215">
        <v>1.86695</v>
      </c>
      <c r="IJ1215">
        <v>1.86841</v>
      </c>
      <c r="IK1215">
        <v>5</v>
      </c>
      <c r="IL1215">
        <v>0</v>
      </c>
      <c r="IM1215">
        <v>0</v>
      </c>
      <c r="IN1215">
        <v>0</v>
      </c>
      <c r="IO1215" t="s">
        <v>441</v>
      </c>
      <c r="IP1215" t="s">
        <v>442</v>
      </c>
      <c r="IQ1215" t="s">
        <v>443</v>
      </c>
      <c r="IR1215" t="s">
        <v>443</v>
      </c>
      <c r="IS1215" t="s">
        <v>443</v>
      </c>
      <c r="IT1215" t="s">
        <v>443</v>
      </c>
      <c r="IU1215">
        <v>0</v>
      </c>
      <c r="IV1215">
        <v>100</v>
      </c>
      <c r="IW1215">
        <v>100</v>
      </c>
      <c r="IX1215">
        <v>1.097</v>
      </c>
      <c r="IY1215">
        <v>-0.0441</v>
      </c>
      <c r="IZ1215">
        <v>1.09748391826392</v>
      </c>
      <c r="JA1215">
        <v>0</v>
      </c>
      <c r="JB1215">
        <v>0</v>
      </c>
      <c r="JC1215">
        <v>0</v>
      </c>
      <c r="JD1215">
        <v>-0.0441141096964596</v>
      </c>
      <c r="JE1215">
        <v>0</v>
      </c>
      <c r="JF1215">
        <v>0</v>
      </c>
      <c r="JG1215">
        <v>0</v>
      </c>
      <c r="JH1215">
        <v>5</v>
      </c>
      <c r="JI1215">
        <v>2273</v>
      </c>
      <c r="JJ1215">
        <v>1</v>
      </c>
      <c r="JK1215">
        <v>24</v>
      </c>
      <c r="JL1215">
        <v>29357145.7</v>
      </c>
      <c r="JM1215">
        <v>29357145.7</v>
      </c>
      <c r="JN1215">
        <v>1.66016</v>
      </c>
      <c r="JO1215">
        <v>2.61963</v>
      </c>
      <c r="JP1215">
        <v>1.54785</v>
      </c>
      <c r="JQ1215">
        <v>2.31567</v>
      </c>
      <c r="JR1215">
        <v>1.64673</v>
      </c>
      <c r="JS1215">
        <v>2.39136</v>
      </c>
      <c r="JT1215">
        <v>34.0545</v>
      </c>
      <c r="JU1215">
        <v>24.1838</v>
      </c>
      <c r="JV1215">
        <v>18</v>
      </c>
      <c r="JW1215">
        <v>480.191</v>
      </c>
      <c r="JX1215">
        <v>377.268</v>
      </c>
      <c r="JY1215">
        <v>46.7871</v>
      </c>
      <c r="JZ1215">
        <v>57.8134</v>
      </c>
      <c r="KA1215">
        <v>29.9998</v>
      </c>
      <c r="KB1215">
        <v>56.9586</v>
      </c>
      <c r="KC1215">
        <v>56.7287</v>
      </c>
      <c r="KD1215">
        <v>33.3621</v>
      </c>
      <c r="KE1215">
        <v>0</v>
      </c>
      <c r="KF1215">
        <v>100</v>
      </c>
      <c r="KG1215">
        <v>46.8427</v>
      </c>
      <c r="KH1215">
        <v>787.796</v>
      </c>
      <c r="KI1215">
        <v>26.2864</v>
      </c>
      <c r="KJ1215">
        <v>92.1168</v>
      </c>
      <c r="KK1215">
        <v>88.5647</v>
      </c>
    </row>
    <row r="1216" spans="1:297">
      <c r="A1216">
        <v>1200</v>
      </c>
      <c r="B1216">
        <v>1761428749.1</v>
      </c>
      <c r="C1216">
        <v>20568.0999999046</v>
      </c>
      <c r="D1216" t="s">
        <v>2854</v>
      </c>
      <c r="E1216" t="s">
        <v>2855</v>
      </c>
      <c r="F1216">
        <v>5</v>
      </c>
      <c r="G1216" t="s">
        <v>2761</v>
      </c>
      <c r="H1216" t="s">
        <v>436</v>
      </c>
      <c r="I1216">
        <v>1761428741.22308</v>
      </c>
      <c r="J1216">
        <f>(K1216)/1000</f>
        <v>0</v>
      </c>
      <c r="K1216">
        <f>IF(DP1216, AN1216, AH1216)</f>
        <v>0</v>
      </c>
      <c r="L1216">
        <f>IF(DP1216, AI1216, AG1216)</f>
        <v>0</v>
      </c>
      <c r="M1216">
        <f>DR1216 - IF(AU1216&gt;1, L1216*DL1216*100.0/(AW1216), 0)</f>
        <v>0</v>
      </c>
      <c r="N1216">
        <f>((T1216-J1216/2)*M1216-L1216)/(T1216+J1216/2)</f>
        <v>0</v>
      </c>
      <c r="O1216">
        <f>N1216*(DY1216+DZ1216)/1000.0</f>
        <v>0</v>
      </c>
      <c r="P1216">
        <f>(DR1216 - IF(AU1216&gt;1, L1216*DL1216*100.0/(AW1216), 0))*(DY1216+DZ1216)/1000.0</f>
        <v>0</v>
      </c>
      <c r="Q1216">
        <f>2.0/((1/S1216-1/R1216)+SIGN(S1216)*SQRT((1/S1216-1/R1216)*(1/S1216-1/R1216) + 4*DM1216/((DM1216+1)*(DM1216+1))*(2*1/S1216*1/R1216-1/R1216*1/R1216)))</f>
        <v>0</v>
      </c>
      <c r="R1216">
        <f>IF(LEFT(DN1216,1)&lt;&gt;"0",IF(LEFT(DN1216,1)="1",3.0,DO1216),$D$5+$E$5*(EF1216*DY1216/($K$5*1000))+$F$5*(EF1216*DY1216/($K$5*1000))*MAX(MIN(DL1216,$J$5),$I$5)*MAX(MIN(DL1216,$J$5),$I$5)+$G$5*MAX(MIN(DL1216,$J$5),$I$5)*(EF1216*DY1216/($K$5*1000))+$H$5*(EF1216*DY1216/($K$5*1000))*(EF1216*DY1216/($K$5*1000)))</f>
        <v>0</v>
      </c>
      <c r="S1216">
        <f>J1216*(1000-(1000*0.61365*exp(17.502*W1216/(240.97+W1216))/(DY1216+DZ1216)+DT1216)/2)/(1000*0.61365*exp(17.502*W1216/(240.97+W1216))/(DY1216+DZ1216)-DT1216)</f>
        <v>0</v>
      </c>
      <c r="T1216">
        <f>1/((DM1216+1)/(Q1216/1.6)+1/(R1216/1.37)) + DM1216/((DM1216+1)/(Q1216/1.6) + DM1216/(R1216/1.37))</f>
        <v>0</v>
      </c>
      <c r="U1216">
        <f>(DH1216*DK1216)</f>
        <v>0</v>
      </c>
      <c r="V1216">
        <f>(EA1216+(U1216+2*0.95*5.67E-8*(((EA1216+$B$7)+273)^4-(EA1216+273)^4)-44100*J1216)/(1.84*29.3*R1216+8*0.95*5.67E-8*(EA1216+273)^3))</f>
        <v>0</v>
      </c>
      <c r="W1216">
        <f>($C$7*EB1216+$D$7*EC1216+$E$7*V1216)</f>
        <v>0</v>
      </c>
      <c r="X1216">
        <f>0.61365*exp(17.502*W1216/(240.97+W1216))</f>
        <v>0</v>
      </c>
      <c r="Y1216">
        <f>(Z1216/AA1216*100)</f>
        <v>0</v>
      </c>
      <c r="Z1216">
        <f>DT1216*(DY1216+DZ1216)/1000</f>
        <v>0</v>
      </c>
      <c r="AA1216">
        <f>0.61365*exp(17.502*EA1216/(240.97+EA1216))</f>
        <v>0</v>
      </c>
      <c r="AB1216">
        <f>(X1216-DT1216*(DY1216+DZ1216)/1000)</f>
        <v>0</v>
      </c>
      <c r="AC1216">
        <f>(-J1216*44100)</f>
        <v>0</v>
      </c>
      <c r="AD1216">
        <f>2*29.3*R1216*0.92*(EA1216-W1216)</f>
        <v>0</v>
      </c>
      <c r="AE1216">
        <f>2*0.95*5.67E-8*(((EA1216+$B$7)+273)^4-(W1216+273)^4)</f>
        <v>0</v>
      </c>
      <c r="AF1216">
        <f>U1216+AE1216+AC1216+AD1216</f>
        <v>0</v>
      </c>
      <c r="AG1216">
        <f>DX1216*AU1216*(DS1216-DR1216*(1000-AU1216*DU1216)/(1000-AU1216*DT1216))/(100*DL1216)</f>
        <v>0</v>
      </c>
      <c r="AH1216">
        <f>1000*DX1216*AU1216*(DT1216-DU1216)/(100*DL1216*(1000-AU1216*DT1216))</f>
        <v>0</v>
      </c>
      <c r="AI1216">
        <f>(AJ1216 - AK1216 - DY1216*1E3/(8.314*(EA1216+273.15)) * AM1216/DX1216 * AL1216) * DX1216/(100*DL1216) * (1000 - DU1216)/1000</f>
        <v>0</v>
      </c>
      <c r="AJ1216">
        <v>791.14612131628</v>
      </c>
      <c r="AK1216">
        <v>772.945781818182</v>
      </c>
      <c r="AL1216">
        <v>3.19220322780071</v>
      </c>
      <c r="AM1216">
        <v>65.5308302883594</v>
      </c>
      <c r="AN1216">
        <f>(AP1216 - AO1216 + DY1216*1E3/(8.314*(EA1216+273.15)) * AR1216/DX1216 * AQ1216) * DX1216/(100*DL1216) * 1000/(1000 - AP1216)</f>
        <v>0</v>
      </c>
      <c r="AO1216">
        <v>24.7202414934256</v>
      </c>
      <c r="AP1216">
        <v>43.6318806060606</v>
      </c>
      <c r="AQ1216">
        <v>-9.25771020007709e-05</v>
      </c>
      <c r="AR1216">
        <v>110.947681736838</v>
      </c>
      <c r="AS1216">
        <v>12</v>
      </c>
      <c r="AT1216">
        <v>2</v>
      </c>
      <c r="AU1216">
        <f>IF(AS1216*$H$13&gt;=AW1216,1.0,(AW1216/(AW1216-AS1216*$H$13)))</f>
        <v>0</v>
      </c>
      <c r="AV1216">
        <f>(AU1216-1)*100</f>
        <v>0</v>
      </c>
      <c r="AW1216">
        <f>MAX(0,($B$13+$C$13*EF1216)/(1+$D$13*EF1216)*DY1216/(EA1216+273)*$E$13)</f>
        <v>0</v>
      </c>
      <c r="AX1216" t="s">
        <v>437</v>
      </c>
      <c r="AY1216" t="s">
        <v>437</v>
      </c>
      <c r="AZ1216">
        <v>0</v>
      </c>
      <c r="BA1216">
        <v>0</v>
      </c>
      <c r="BB1216">
        <f>1-AZ1216/BA1216</f>
        <v>0</v>
      </c>
      <c r="BC1216">
        <v>0</v>
      </c>
      <c r="BD1216" t="s">
        <v>437</v>
      </c>
      <c r="BE1216" t="s">
        <v>437</v>
      </c>
      <c r="BF1216">
        <v>0</v>
      </c>
      <c r="BG1216">
        <v>0</v>
      </c>
      <c r="BH1216">
        <f>1-BF1216/BG1216</f>
        <v>0</v>
      </c>
      <c r="BI1216">
        <v>0.5</v>
      </c>
      <c r="BJ1216">
        <f>DI1216</f>
        <v>0</v>
      </c>
      <c r="BK1216">
        <f>L1216</f>
        <v>0</v>
      </c>
      <c r="BL1216">
        <f>BH1216*BI1216*BJ1216</f>
        <v>0</v>
      </c>
      <c r="BM1216">
        <f>(BK1216-BC1216)/BJ1216</f>
        <v>0</v>
      </c>
      <c r="BN1216">
        <f>(BA1216-BG1216)/BG1216</f>
        <v>0</v>
      </c>
      <c r="BO1216">
        <f>AZ1216/(BB1216+AZ1216/BG1216)</f>
        <v>0</v>
      </c>
      <c r="BP1216" t="s">
        <v>437</v>
      </c>
      <c r="BQ1216">
        <v>0</v>
      </c>
      <c r="BR1216">
        <f>IF(BQ1216&lt;&gt;0, BQ1216, BO1216)</f>
        <v>0</v>
      </c>
      <c r="BS1216">
        <f>1-BR1216/BG1216</f>
        <v>0</v>
      </c>
      <c r="BT1216">
        <f>(BG1216-BF1216)/(BG1216-BR1216)</f>
        <v>0</v>
      </c>
      <c r="BU1216">
        <f>(BA1216-BG1216)/(BA1216-BR1216)</f>
        <v>0</v>
      </c>
      <c r="BV1216">
        <f>(BG1216-BF1216)/(BG1216-AZ1216)</f>
        <v>0</v>
      </c>
      <c r="BW1216">
        <f>(BA1216-BG1216)/(BA1216-AZ1216)</f>
        <v>0</v>
      </c>
      <c r="BX1216">
        <f>(BT1216*BR1216/BF1216)</f>
        <v>0</v>
      </c>
      <c r="BY1216">
        <f>(1-BX1216)</f>
        <v>0</v>
      </c>
      <c r="DH1216">
        <f>$B$11*EG1216+$C$11*EH1216+$F$11*ES1216*(1-EV1216)</f>
        <v>0</v>
      </c>
      <c r="DI1216">
        <f>DH1216*DJ1216</f>
        <v>0</v>
      </c>
      <c r="DJ1216">
        <f>($B$11*$D$9+$C$11*$D$9+$F$11*((FF1216+EX1216)/MAX(FF1216+EX1216+FG1216, 0.1)*$I$9+FG1216/MAX(FF1216+EX1216+FG1216, 0.1)*$J$9))/($B$11+$C$11+$F$11)</f>
        <v>0</v>
      </c>
      <c r="DK1216">
        <f>($B$11*$K$9+$C$11*$K$9+$F$11*((FF1216+EX1216)/MAX(FF1216+EX1216+FG1216, 0.1)*$P$9+FG1216/MAX(FF1216+EX1216+FG1216, 0.1)*$Q$9))/($B$11+$C$11+$F$11)</f>
        <v>0</v>
      </c>
      <c r="DL1216">
        <v>6</v>
      </c>
      <c r="DM1216">
        <v>0.5</v>
      </c>
      <c r="DN1216" t="s">
        <v>438</v>
      </c>
      <c r="DO1216">
        <v>2</v>
      </c>
      <c r="DP1216" t="b">
        <v>1</v>
      </c>
      <c r="DQ1216">
        <v>1761428741.22308</v>
      </c>
      <c r="DR1216">
        <v>717.265692307692</v>
      </c>
      <c r="DS1216">
        <v>756.827153846154</v>
      </c>
      <c r="DT1216">
        <v>43.6441538461538</v>
      </c>
      <c r="DU1216">
        <v>24.7204384615385</v>
      </c>
      <c r="DV1216">
        <v>716.167846153846</v>
      </c>
      <c r="DW1216">
        <v>43.6882615384615</v>
      </c>
      <c r="DX1216">
        <v>500.027153846154</v>
      </c>
      <c r="DY1216">
        <v>90.1883076923077</v>
      </c>
      <c r="DZ1216">
        <v>0.0403967615384615</v>
      </c>
      <c r="EA1216">
        <v>51.0591307692308</v>
      </c>
      <c r="EB1216">
        <v>47.9173230769231</v>
      </c>
      <c r="EC1216">
        <v>999.9</v>
      </c>
      <c r="ED1216">
        <v>0</v>
      </c>
      <c r="EE1216">
        <v>0</v>
      </c>
      <c r="EF1216">
        <v>9993.74230769231</v>
      </c>
      <c r="EG1216">
        <v>0</v>
      </c>
      <c r="EH1216">
        <v>1219.80461538462</v>
      </c>
      <c r="EI1216">
        <v>-39.5616076923077</v>
      </c>
      <c r="EJ1216">
        <v>749.998384615384</v>
      </c>
      <c r="EK1216">
        <v>776.010461538461</v>
      </c>
      <c r="EL1216">
        <v>18.9237076923077</v>
      </c>
      <c r="EM1216">
        <v>756.827153846154</v>
      </c>
      <c r="EN1216">
        <v>24.7204384615385</v>
      </c>
      <c r="EO1216">
        <v>3.93619076923077</v>
      </c>
      <c r="EP1216">
        <v>2.22949384615385</v>
      </c>
      <c r="EQ1216">
        <v>28.6287846153846</v>
      </c>
      <c r="ER1216">
        <v>19.1758461538462</v>
      </c>
      <c r="ES1216">
        <v>1200.00230769231</v>
      </c>
      <c r="ET1216">
        <v>0.967001</v>
      </c>
      <c r="EU1216">
        <v>0.0329993</v>
      </c>
      <c r="EV1216">
        <v>0</v>
      </c>
      <c r="EW1216">
        <v>911.288461538462</v>
      </c>
      <c r="EX1216">
        <v>5.00059</v>
      </c>
      <c r="EY1216">
        <v>12187.9538461538</v>
      </c>
      <c r="EZ1216">
        <v>10358.7461538462</v>
      </c>
      <c r="FA1216">
        <v>64.9612307692308</v>
      </c>
      <c r="FB1216">
        <v>66.2643076923077</v>
      </c>
      <c r="FC1216">
        <v>65</v>
      </c>
      <c r="FD1216">
        <v>66</v>
      </c>
      <c r="FE1216">
        <v>66.1488461538462</v>
      </c>
      <c r="FF1216">
        <v>1155.57</v>
      </c>
      <c r="FG1216">
        <v>39.4307692307692</v>
      </c>
      <c r="FH1216">
        <v>0</v>
      </c>
      <c r="FI1216">
        <v>1761428709.7</v>
      </c>
      <c r="FJ1216">
        <v>0</v>
      </c>
      <c r="FK1216">
        <v>911.363538461538</v>
      </c>
      <c r="FL1216">
        <v>7.08676923050688</v>
      </c>
      <c r="FM1216">
        <v>98.5948718815705</v>
      </c>
      <c r="FN1216">
        <v>12188.2884615385</v>
      </c>
      <c r="FO1216">
        <v>15</v>
      </c>
      <c r="FP1216">
        <v>0</v>
      </c>
      <c r="FQ1216" t="s">
        <v>439</v>
      </c>
      <c r="FR1216">
        <v>0</v>
      </c>
      <c r="FS1216">
        <v>0</v>
      </c>
      <c r="FT1216">
        <v>0</v>
      </c>
      <c r="FU1216">
        <v>0</v>
      </c>
      <c r="FV1216">
        <v>0</v>
      </c>
      <c r="FW1216">
        <v>0</v>
      </c>
      <c r="FX1216">
        <v>0</v>
      </c>
      <c r="FY1216">
        <v>0</v>
      </c>
      <c r="FZ1216">
        <v>0</v>
      </c>
      <c r="GA1216">
        <v>0</v>
      </c>
      <c r="GB1216">
        <v>0</v>
      </c>
      <c r="GC1216">
        <v>-39.8681904761905</v>
      </c>
      <c r="GD1216">
        <v>2.64679125743925</v>
      </c>
      <c r="GE1216">
        <v>0.905965689408539</v>
      </c>
      <c r="GF1216">
        <v>0</v>
      </c>
      <c r="GG1216">
        <v>910.966411764706</v>
      </c>
      <c r="GH1216">
        <v>7.68822001087382</v>
      </c>
      <c r="GI1216">
        <v>0.780099507892763</v>
      </c>
      <c r="GJ1216">
        <v>-1</v>
      </c>
      <c r="GK1216">
        <v>18.9279285714286</v>
      </c>
      <c r="GL1216">
        <v>-0.113342078806758</v>
      </c>
      <c r="GM1216">
        <v>0.0113704773471495</v>
      </c>
      <c r="GN1216">
        <v>0</v>
      </c>
      <c r="GO1216">
        <v>0</v>
      </c>
      <c r="GP1216">
        <v>2</v>
      </c>
      <c r="GQ1216" t="s">
        <v>473</v>
      </c>
      <c r="GR1216">
        <v>3.12585</v>
      </c>
      <c r="GS1216">
        <v>2.71799</v>
      </c>
      <c r="GT1216">
        <v>0.127084</v>
      </c>
      <c r="GU1216">
        <v>0.131567</v>
      </c>
      <c r="GV1216">
        <v>0.14807</v>
      </c>
      <c r="GW1216">
        <v>0.0990158</v>
      </c>
      <c r="GX1216">
        <v>31025.6</v>
      </c>
      <c r="GY1216">
        <v>32568.9</v>
      </c>
      <c r="GZ1216">
        <v>32310.2</v>
      </c>
      <c r="HA1216">
        <v>34111.3</v>
      </c>
      <c r="HB1216">
        <v>39514.8</v>
      </c>
      <c r="HC1216">
        <v>44360.4</v>
      </c>
      <c r="HD1216">
        <v>50850.1</v>
      </c>
      <c r="HE1216">
        <v>54753.8</v>
      </c>
      <c r="HF1216">
        <v>1.63678</v>
      </c>
      <c r="HG1216">
        <v>1.49462</v>
      </c>
      <c r="HH1216">
        <v>-0.166468</v>
      </c>
      <c r="HI1216">
        <v>0</v>
      </c>
      <c r="HJ1216">
        <v>50.5445</v>
      </c>
      <c r="HK1216">
        <v>999.9</v>
      </c>
      <c r="HL1216">
        <v>54.78</v>
      </c>
      <c r="HM1216">
        <v>30.152</v>
      </c>
      <c r="HN1216">
        <v>26.1032</v>
      </c>
      <c r="HO1216">
        <v>59.7154</v>
      </c>
      <c r="HP1216">
        <v>40.2644</v>
      </c>
      <c r="HQ1216">
        <v>1</v>
      </c>
      <c r="HR1216">
        <v>2.78523</v>
      </c>
      <c r="HS1216">
        <v>2.8296</v>
      </c>
      <c r="HT1216">
        <v>20.0884</v>
      </c>
      <c r="HU1216">
        <v>5.18524</v>
      </c>
      <c r="HV1216">
        <v>12.0159</v>
      </c>
      <c r="HW1216">
        <v>4.9666</v>
      </c>
      <c r="HX1216">
        <v>3.29593</v>
      </c>
      <c r="HY1216">
        <v>9999</v>
      </c>
      <c r="HZ1216">
        <v>9999</v>
      </c>
      <c r="IA1216">
        <v>999.9</v>
      </c>
      <c r="IB1216">
        <v>9999</v>
      </c>
      <c r="IC1216">
        <v>1.86323</v>
      </c>
      <c r="ID1216">
        <v>1.86808</v>
      </c>
      <c r="IE1216">
        <v>1.86783</v>
      </c>
      <c r="IF1216">
        <v>1.86905</v>
      </c>
      <c r="IG1216">
        <v>1.86981</v>
      </c>
      <c r="IH1216">
        <v>1.86585</v>
      </c>
      <c r="II1216">
        <v>1.86692</v>
      </c>
      <c r="IJ1216">
        <v>1.8684</v>
      </c>
      <c r="IK1216">
        <v>5</v>
      </c>
      <c r="IL1216">
        <v>0</v>
      </c>
      <c r="IM1216">
        <v>0</v>
      </c>
      <c r="IN1216">
        <v>0</v>
      </c>
      <c r="IO1216" t="s">
        <v>441</v>
      </c>
      <c r="IP1216" t="s">
        <v>442</v>
      </c>
      <c r="IQ1216" t="s">
        <v>443</v>
      </c>
      <c r="IR1216" t="s">
        <v>443</v>
      </c>
      <c r="IS1216" t="s">
        <v>443</v>
      </c>
      <c r="IT1216" t="s">
        <v>443</v>
      </c>
      <c r="IU1216">
        <v>0</v>
      </c>
      <c r="IV1216">
        <v>100</v>
      </c>
      <c r="IW1216">
        <v>100</v>
      </c>
      <c r="IX1216">
        <v>1.098</v>
      </c>
      <c r="IY1216">
        <v>-0.0441</v>
      </c>
      <c r="IZ1216">
        <v>1.09748391826392</v>
      </c>
      <c r="JA1216">
        <v>0</v>
      </c>
      <c r="JB1216">
        <v>0</v>
      </c>
      <c r="JC1216">
        <v>0</v>
      </c>
      <c r="JD1216">
        <v>-0.0441141096964596</v>
      </c>
      <c r="JE1216">
        <v>0</v>
      </c>
      <c r="JF1216">
        <v>0</v>
      </c>
      <c r="JG1216">
        <v>0</v>
      </c>
      <c r="JH1216">
        <v>5</v>
      </c>
      <c r="JI1216">
        <v>2273</v>
      </c>
      <c r="JJ1216">
        <v>1</v>
      </c>
      <c r="JK1216">
        <v>24</v>
      </c>
      <c r="JL1216">
        <v>29357145.8</v>
      </c>
      <c r="JM1216">
        <v>29357145.8</v>
      </c>
      <c r="JN1216">
        <v>1.69067</v>
      </c>
      <c r="JO1216">
        <v>2.61963</v>
      </c>
      <c r="JP1216">
        <v>1.54785</v>
      </c>
      <c r="JQ1216">
        <v>2.31567</v>
      </c>
      <c r="JR1216">
        <v>1.64551</v>
      </c>
      <c r="JS1216">
        <v>2.36816</v>
      </c>
      <c r="JT1216">
        <v>34.0545</v>
      </c>
      <c r="JU1216">
        <v>24.1838</v>
      </c>
      <c r="JV1216">
        <v>18</v>
      </c>
      <c r="JW1216">
        <v>480.092</v>
      </c>
      <c r="JX1216">
        <v>377.131</v>
      </c>
      <c r="JY1216">
        <v>46.8471</v>
      </c>
      <c r="JZ1216">
        <v>57.8212</v>
      </c>
      <c r="KA1216">
        <v>29.9992</v>
      </c>
      <c r="KB1216">
        <v>56.9609</v>
      </c>
      <c r="KC1216">
        <v>56.7295</v>
      </c>
      <c r="KD1216">
        <v>33.9934</v>
      </c>
      <c r="KE1216">
        <v>0</v>
      </c>
      <c r="KF1216">
        <v>100</v>
      </c>
      <c r="KG1216">
        <v>46.9006</v>
      </c>
      <c r="KH1216">
        <v>808.2</v>
      </c>
      <c r="KI1216">
        <v>26.2864</v>
      </c>
      <c r="KJ1216">
        <v>92.1179</v>
      </c>
      <c r="KK1216">
        <v>88.5658</v>
      </c>
    </row>
    <row r="1217" spans="1:297">
      <c r="A1217">
        <v>1201</v>
      </c>
      <c r="B1217">
        <v>1761428755.1</v>
      </c>
      <c r="C1217">
        <v>20574.0999999046</v>
      </c>
      <c r="D1217" t="s">
        <v>2856</v>
      </c>
      <c r="E1217" t="s">
        <v>2857</v>
      </c>
      <c r="F1217">
        <v>5</v>
      </c>
      <c r="G1217" t="s">
        <v>2761</v>
      </c>
      <c r="H1217" t="s">
        <v>436</v>
      </c>
      <c r="I1217">
        <v>1761428747.1</v>
      </c>
      <c r="J1217">
        <f>(K1217)/1000</f>
        <v>0</v>
      </c>
      <c r="K1217">
        <f>IF(DP1217, AN1217, AH1217)</f>
        <v>0</v>
      </c>
      <c r="L1217">
        <f>IF(DP1217, AI1217, AG1217)</f>
        <v>0</v>
      </c>
      <c r="M1217">
        <f>DR1217 - IF(AU1217&gt;1, L1217*DL1217*100.0/(AW1217), 0)</f>
        <v>0</v>
      </c>
      <c r="N1217">
        <f>((T1217-J1217/2)*M1217-L1217)/(T1217+J1217/2)</f>
        <v>0</v>
      </c>
      <c r="O1217">
        <f>N1217*(DY1217+DZ1217)/1000.0</f>
        <v>0</v>
      </c>
      <c r="P1217">
        <f>(DR1217 - IF(AU1217&gt;1, L1217*DL1217*100.0/(AW1217), 0))*(DY1217+DZ1217)/1000.0</f>
        <v>0</v>
      </c>
      <c r="Q1217">
        <f>2.0/((1/S1217-1/R1217)+SIGN(S1217)*SQRT((1/S1217-1/R1217)*(1/S1217-1/R1217) + 4*DM1217/((DM1217+1)*(DM1217+1))*(2*1/S1217*1/R1217-1/R1217*1/R1217)))</f>
        <v>0</v>
      </c>
      <c r="R1217">
        <f>IF(LEFT(DN1217,1)&lt;&gt;"0",IF(LEFT(DN1217,1)="1",3.0,DO1217),$D$5+$E$5*(EF1217*DY1217/($K$5*1000))+$F$5*(EF1217*DY1217/($K$5*1000))*MAX(MIN(DL1217,$J$5),$I$5)*MAX(MIN(DL1217,$J$5),$I$5)+$G$5*MAX(MIN(DL1217,$J$5),$I$5)*(EF1217*DY1217/($K$5*1000))+$H$5*(EF1217*DY1217/($K$5*1000))*(EF1217*DY1217/($K$5*1000)))</f>
        <v>0</v>
      </c>
      <c r="S1217">
        <f>J1217*(1000-(1000*0.61365*exp(17.502*W1217/(240.97+W1217))/(DY1217+DZ1217)+DT1217)/2)/(1000*0.61365*exp(17.502*W1217/(240.97+W1217))/(DY1217+DZ1217)-DT1217)</f>
        <v>0</v>
      </c>
      <c r="T1217">
        <f>1/((DM1217+1)/(Q1217/1.6)+1/(R1217/1.37)) + DM1217/((DM1217+1)/(Q1217/1.6) + DM1217/(R1217/1.37))</f>
        <v>0</v>
      </c>
      <c r="U1217">
        <f>(DH1217*DK1217)</f>
        <v>0</v>
      </c>
      <c r="V1217">
        <f>(EA1217+(U1217+2*0.95*5.67E-8*(((EA1217+$B$7)+273)^4-(EA1217+273)^4)-44100*J1217)/(1.84*29.3*R1217+8*0.95*5.67E-8*(EA1217+273)^3))</f>
        <v>0</v>
      </c>
      <c r="W1217">
        <f>($C$7*EB1217+$D$7*EC1217+$E$7*V1217)</f>
        <v>0</v>
      </c>
      <c r="X1217">
        <f>0.61365*exp(17.502*W1217/(240.97+W1217))</f>
        <v>0</v>
      </c>
      <c r="Y1217">
        <f>(Z1217/AA1217*100)</f>
        <v>0</v>
      </c>
      <c r="Z1217">
        <f>DT1217*(DY1217+DZ1217)/1000</f>
        <v>0</v>
      </c>
      <c r="AA1217">
        <f>0.61365*exp(17.502*EA1217/(240.97+EA1217))</f>
        <v>0</v>
      </c>
      <c r="AB1217">
        <f>(X1217-DT1217*(DY1217+DZ1217)/1000)</f>
        <v>0</v>
      </c>
      <c r="AC1217">
        <f>(-J1217*44100)</f>
        <v>0</v>
      </c>
      <c r="AD1217">
        <f>2*29.3*R1217*0.92*(EA1217-W1217)</f>
        <v>0</v>
      </c>
      <c r="AE1217">
        <f>2*0.95*5.67E-8*(((EA1217+$B$7)+273)^4-(W1217+273)^4)</f>
        <v>0</v>
      </c>
      <c r="AF1217">
        <f>U1217+AE1217+AC1217+AD1217</f>
        <v>0</v>
      </c>
      <c r="AG1217">
        <f>DX1217*AU1217*(DS1217-DR1217*(1000-AU1217*DU1217)/(1000-AU1217*DT1217))/(100*DL1217)</f>
        <v>0</v>
      </c>
      <c r="AH1217">
        <f>1000*DX1217*AU1217*(DT1217-DU1217)/(100*DL1217*(1000-AU1217*DT1217))</f>
        <v>0</v>
      </c>
      <c r="AI1217">
        <f>(AJ1217 - AK1217 - DY1217*1E3/(8.314*(EA1217+273.15)) * AM1217/DX1217 * AL1217) * DX1217/(100*DL1217) * (1000 - DU1217)/1000</f>
        <v>0</v>
      </c>
      <c r="AJ1217">
        <v>809.652835055882</v>
      </c>
      <c r="AK1217">
        <v>791.480987878787</v>
      </c>
      <c r="AL1217">
        <v>3.14419220272749</v>
      </c>
      <c r="AM1217">
        <v>65.5308302883594</v>
      </c>
      <c r="AN1217">
        <f>(AP1217 - AO1217 + DY1217*1E3/(8.314*(EA1217+273.15)) * AR1217/DX1217 * AQ1217) * DX1217/(100*DL1217) * 1000/(1000 - AP1217)</f>
        <v>0</v>
      </c>
      <c r="AO1217">
        <v>24.722358384451</v>
      </c>
      <c r="AP1217">
        <v>43.6138636363636</v>
      </c>
      <c r="AQ1217">
        <v>-0.000493975322163201</v>
      </c>
      <c r="AR1217">
        <v>110.947681736838</v>
      </c>
      <c r="AS1217">
        <v>12</v>
      </c>
      <c r="AT1217">
        <v>2</v>
      </c>
      <c r="AU1217">
        <f>IF(AS1217*$H$13&gt;=AW1217,1.0,(AW1217/(AW1217-AS1217*$H$13)))</f>
        <v>0</v>
      </c>
      <c r="AV1217">
        <f>(AU1217-1)*100</f>
        <v>0</v>
      </c>
      <c r="AW1217">
        <f>MAX(0,($B$13+$C$13*EF1217)/(1+$D$13*EF1217)*DY1217/(EA1217+273)*$E$13)</f>
        <v>0</v>
      </c>
      <c r="AX1217" t="s">
        <v>437</v>
      </c>
      <c r="AY1217" t="s">
        <v>437</v>
      </c>
      <c r="AZ1217">
        <v>0</v>
      </c>
      <c r="BA1217">
        <v>0</v>
      </c>
      <c r="BB1217">
        <f>1-AZ1217/BA1217</f>
        <v>0</v>
      </c>
      <c r="BC1217">
        <v>0</v>
      </c>
      <c r="BD1217" t="s">
        <v>437</v>
      </c>
      <c r="BE1217" t="s">
        <v>437</v>
      </c>
      <c r="BF1217">
        <v>0</v>
      </c>
      <c r="BG1217">
        <v>0</v>
      </c>
      <c r="BH1217">
        <f>1-BF1217/BG1217</f>
        <v>0</v>
      </c>
      <c r="BI1217">
        <v>0.5</v>
      </c>
      <c r="BJ1217">
        <f>DI1217</f>
        <v>0</v>
      </c>
      <c r="BK1217">
        <f>L1217</f>
        <v>0</v>
      </c>
      <c r="BL1217">
        <f>BH1217*BI1217*BJ1217</f>
        <v>0</v>
      </c>
      <c r="BM1217">
        <f>(BK1217-BC1217)/BJ1217</f>
        <v>0</v>
      </c>
      <c r="BN1217">
        <f>(BA1217-BG1217)/BG1217</f>
        <v>0</v>
      </c>
      <c r="BO1217">
        <f>AZ1217/(BB1217+AZ1217/BG1217)</f>
        <v>0</v>
      </c>
      <c r="BP1217" t="s">
        <v>437</v>
      </c>
      <c r="BQ1217">
        <v>0</v>
      </c>
      <c r="BR1217">
        <f>IF(BQ1217&lt;&gt;0, BQ1217, BO1217)</f>
        <v>0</v>
      </c>
      <c r="BS1217">
        <f>1-BR1217/BG1217</f>
        <v>0</v>
      </c>
      <c r="BT1217">
        <f>(BG1217-BF1217)/(BG1217-BR1217)</f>
        <v>0</v>
      </c>
      <c r="BU1217">
        <f>(BA1217-BG1217)/(BA1217-BR1217)</f>
        <v>0</v>
      </c>
      <c r="BV1217">
        <f>(BG1217-BF1217)/(BG1217-AZ1217)</f>
        <v>0</v>
      </c>
      <c r="BW1217">
        <f>(BA1217-BG1217)/(BA1217-AZ1217)</f>
        <v>0</v>
      </c>
      <c r="BX1217">
        <f>(BT1217*BR1217/BF1217)</f>
        <v>0</v>
      </c>
      <c r="BY1217">
        <f>(1-BX1217)</f>
        <v>0</v>
      </c>
      <c r="DH1217">
        <f>$B$11*EG1217+$C$11*EH1217+$F$11*ES1217*(1-EV1217)</f>
        <v>0</v>
      </c>
      <c r="DI1217">
        <f>DH1217*DJ1217</f>
        <v>0</v>
      </c>
      <c r="DJ1217">
        <f>($B$11*$D$9+$C$11*$D$9+$F$11*((FF1217+EX1217)/MAX(FF1217+EX1217+FG1217, 0.1)*$I$9+FG1217/MAX(FF1217+EX1217+FG1217, 0.1)*$J$9))/($B$11+$C$11+$F$11)</f>
        <v>0</v>
      </c>
      <c r="DK1217">
        <f>($B$11*$K$9+$C$11*$K$9+$F$11*((FF1217+EX1217)/MAX(FF1217+EX1217+FG1217, 0.1)*$P$9+FG1217/MAX(FF1217+EX1217+FG1217, 0.1)*$Q$9))/($B$11+$C$11+$F$11)</f>
        <v>0</v>
      </c>
      <c r="DL1217">
        <v>6</v>
      </c>
      <c r="DM1217">
        <v>0.5</v>
      </c>
      <c r="DN1217" t="s">
        <v>438</v>
      </c>
      <c r="DO1217">
        <v>2</v>
      </c>
      <c r="DP1217" t="b">
        <v>1</v>
      </c>
      <c r="DQ1217">
        <v>1761428747.1</v>
      </c>
      <c r="DR1217">
        <v>735.714769230769</v>
      </c>
      <c r="DS1217">
        <v>775.681461538462</v>
      </c>
      <c r="DT1217">
        <v>43.6295076923077</v>
      </c>
      <c r="DU1217">
        <v>24.7213692307692</v>
      </c>
      <c r="DV1217">
        <v>734.617153846154</v>
      </c>
      <c r="DW1217">
        <v>43.6736230769231</v>
      </c>
      <c r="DX1217">
        <v>500.018384615385</v>
      </c>
      <c r="DY1217">
        <v>90.1898769230769</v>
      </c>
      <c r="DZ1217">
        <v>0.0403425230769231</v>
      </c>
      <c r="EA1217">
        <v>51.0540384615385</v>
      </c>
      <c r="EB1217">
        <v>47.9164384615385</v>
      </c>
      <c r="EC1217">
        <v>999.9</v>
      </c>
      <c r="ED1217">
        <v>0</v>
      </c>
      <c r="EE1217">
        <v>0</v>
      </c>
      <c r="EF1217">
        <v>9992.19538461538</v>
      </c>
      <c r="EG1217">
        <v>0</v>
      </c>
      <c r="EH1217">
        <v>1219.83923076923</v>
      </c>
      <c r="EI1217">
        <v>-39.9668615384615</v>
      </c>
      <c r="EJ1217">
        <v>769.277769230769</v>
      </c>
      <c r="EK1217">
        <v>795.343538461539</v>
      </c>
      <c r="EL1217">
        <v>18.9081461538462</v>
      </c>
      <c r="EM1217">
        <v>775.681461538462</v>
      </c>
      <c r="EN1217">
        <v>24.7213692307692</v>
      </c>
      <c r="EO1217">
        <v>3.93494</v>
      </c>
      <c r="EP1217">
        <v>2.22961769230769</v>
      </c>
      <c r="EQ1217">
        <v>28.6233153846154</v>
      </c>
      <c r="ER1217">
        <v>19.1767307692308</v>
      </c>
      <c r="ES1217">
        <v>1200.02461538462</v>
      </c>
      <c r="ET1217">
        <v>0.967001</v>
      </c>
      <c r="EU1217">
        <v>0.0329993</v>
      </c>
      <c r="EV1217">
        <v>0</v>
      </c>
      <c r="EW1217">
        <v>912.092923076923</v>
      </c>
      <c r="EX1217">
        <v>5.00059</v>
      </c>
      <c r="EY1217">
        <v>12197.1</v>
      </c>
      <c r="EZ1217">
        <v>10358.9384615385</v>
      </c>
      <c r="FA1217">
        <v>64.9418461538462</v>
      </c>
      <c r="FB1217">
        <v>66.25</v>
      </c>
      <c r="FC1217">
        <v>64.9951538461538</v>
      </c>
      <c r="FD1217">
        <v>65.9806153846154</v>
      </c>
      <c r="FE1217">
        <v>66.1345384615385</v>
      </c>
      <c r="FF1217">
        <v>1155.58846153846</v>
      </c>
      <c r="FG1217">
        <v>39.4346153846154</v>
      </c>
      <c r="FH1217">
        <v>0</v>
      </c>
      <c r="FI1217">
        <v>1761428715.7</v>
      </c>
      <c r="FJ1217">
        <v>0</v>
      </c>
      <c r="FK1217">
        <v>912.151</v>
      </c>
      <c r="FL1217">
        <v>8.04307692484625</v>
      </c>
      <c r="FM1217">
        <v>93.9623932312083</v>
      </c>
      <c r="FN1217">
        <v>12197.8230769231</v>
      </c>
      <c r="FO1217">
        <v>15</v>
      </c>
      <c r="FP1217">
        <v>0</v>
      </c>
      <c r="FQ1217" t="s">
        <v>439</v>
      </c>
      <c r="FR1217">
        <v>0</v>
      </c>
      <c r="FS1217">
        <v>0</v>
      </c>
      <c r="FT1217">
        <v>0</v>
      </c>
      <c r="FU1217">
        <v>0</v>
      </c>
      <c r="FV1217">
        <v>0</v>
      </c>
      <c r="FW1217">
        <v>0</v>
      </c>
      <c r="FX1217">
        <v>0</v>
      </c>
      <c r="FY1217">
        <v>0</v>
      </c>
      <c r="FZ1217">
        <v>0</v>
      </c>
      <c r="GA1217">
        <v>0</v>
      </c>
      <c r="GB1217">
        <v>0</v>
      </c>
      <c r="GC1217">
        <v>-39.673980952381</v>
      </c>
      <c r="GD1217">
        <v>0.928165651778978</v>
      </c>
      <c r="GE1217">
        <v>0.976153217198362</v>
      </c>
      <c r="GF1217">
        <v>0</v>
      </c>
      <c r="GG1217">
        <v>911.632029411765</v>
      </c>
      <c r="GH1217">
        <v>7.64930480383219</v>
      </c>
      <c r="GI1217">
        <v>0.776046143461866</v>
      </c>
      <c r="GJ1217">
        <v>-1</v>
      </c>
      <c r="GK1217">
        <v>18.9170238095238</v>
      </c>
      <c r="GL1217">
        <v>-0.148108037328251</v>
      </c>
      <c r="GM1217">
        <v>0.0148793850603189</v>
      </c>
      <c r="GN1217">
        <v>0</v>
      </c>
      <c r="GO1217">
        <v>0</v>
      </c>
      <c r="GP1217">
        <v>2</v>
      </c>
      <c r="GQ1217" t="s">
        <v>473</v>
      </c>
      <c r="GR1217">
        <v>3.1257</v>
      </c>
      <c r="GS1217">
        <v>2.71812</v>
      </c>
      <c r="GT1217">
        <v>0.129264</v>
      </c>
      <c r="GU1217">
        <v>0.134075</v>
      </c>
      <c r="GV1217">
        <v>0.148036</v>
      </c>
      <c r="GW1217">
        <v>0.0990247</v>
      </c>
      <c r="GX1217">
        <v>30948.9</v>
      </c>
      <c r="GY1217">
        <v>32475.3</v>
      </c>
      <c r="GZ1217">
        <v>32311.4</v>
      </c>
      <c r="HA1217">
        <v>34112.2</v>
      </c>
      <c r="HB1217">
        <v>39517.9</v>
      </c>
      <c r="HC1217">
        <v>44361.8</v>
      </c>
      <c r="HD1217">
        <v>50851.9</v>
      </c>
      <c r="HE1217">
        <v>54755.8</v>
      </c>
      <c r="HF1217">
        <v>1.6368</v>
      </c>
      <c r="HG1217">
        <v>1.49493</v>
      </c>
      <c r="HH1217">
        <v>-0.165939</v>
      </c>
      <c r="HI1217">
        <v>0</v>
      </c>
      <c r="HJ1217">
        <v>50.5143</v>
      </c>
      <c r="HK1217">
        <v>999.9</v>
      </c>
      <c r="HL1217">
        <v>54.804</v>
      </c>
      <c r="HM1217">
        <v>30.152</v>
      </c>
      <c r="HN1217">
        <v>26.1144</v>
      </c>
      <c r="HO1217">
        <v>60.2254</v>
      </c>
      <c r="HP1217">
        <v>40.3325</v>
      </c>
      <c r="HQ1217">
        <v>1</v>
      </c>
      <c r="HR1217">
        <v>2.78417</v>
      </c>
      <c r="HS1217">
        <v>2.72415</v>
      </c>
      <c r="HT1217">
        <v>20.0898</v>
      </c>
      <c r="HU1217">
        <v>5.18464</v>
      </c>
      <c r="HV1217">
        <v>12.0159</v>
      </c>
      <c r="HW1217">
        <v>4.9658</v>
      </c>
      <c r="HX1217">
        <v>3.29593</v>
      </c>
      <c r="HY1217">
        <v>9999</v>
      </c>
      <c r="HZ1217">
        <v>9999</v>
      </c>
      <c r="IA1217">
        <v>999.9</v>
      </c>
      <c r="IB1217">
        <v>9999</v>
      </c>
      <c r="IC1217">
        <v>1.86323</v>
      </c>
      <c r="ID1217">
        <v>1.86807</v>
      </c>
      <c r="IE1217">
        <v>1.86783</v>
      </c>
      <c r="IF1217">
        <v>1.86905</v>
      </c>
      <c r="IG1217">
        <v>1.86981</v>
      </c>
      <c r="IH1217">
        <v>1.86584</v>
      </c>
      <c r="II1217">
        <v>1.86693</v>
      </c>
      <c r="IJ1217">
        <v>1.8684</v>
      </c>
      <c r="IK1217">
        <v>5</v>
      </c>
      <c r="IL1217">
        <v>0</v>
      </c>
      <c r="IM1217">
        <v>0</v>
      </c>
      <c r="IN1217">
        <v>0</v>
      </c>
      <c r="IO1217" t="s">
        <v>441</v>
      </c>
      <c r="IP1217" t="s">
        <v>442</v>
      </c>
      <c r="IQ1217" t="s">
        <v>443</v>
      </c>
      <c r="IR1217" t="s">
        <v>443</v>
      </c>
      <c r="IS1217" t="s">
        <v>443</v>
      </c>
      <c r="IT1217" t="s">
        <v>443</v>
      </c>
      <c r="IU1217">
        <v>0</v>
      </c>
      <c r="IV1217">
        <v>100</v>
      </c>
      <c r="IW1217">
        <v>100</v>
      </c>
      <c r="IX1217">
        <v>1.097</v>
      </c>
      <c r="IY1217">
        <v>-0.0441</v>
      </c>
      <c r="IZ1217">
        <v>1.09748391826392</v>
      </c>
      <c r="JA1217">
        <v>0</v>
      </c>
      <c r="JB1217">
        <v>0</v>
      </c>
      <c r="JC1217">
        <v>0</v>
      </c>
      <c r="JD1217">
        <v>-0.0441141096964596</v>
      </c>
      <c r="JE1217">
        <v>0</v>
      </c>
      <c r="JF1217">
        <v>0</v>
      </c>
      <c r="JG1217">
        <v>0</v>
      </c>
      <c r="JH1217">
        <v>5</v>
      </c>
      <c r="JI1217">
        <v>2273</v>
      </c>
      <c r="JJ1217">
        <v>1</v>
      </c>
      <c r="JK1217">
        <v>24</v>
      </c>
      <c r="JL1217">
        <v>29357145.9</v>
      </c>
      <c r="JM1217">
        <v>29357145.9</v>
      </c>
      <c r="JN1217">
        <v>1.72974</v>
      </c>
      <c r="JO1217">
        <v>2.62207</v>
      </c>
      <c r="JP1217">
        <v>1.54785</v>
      </c>
      <c r="JQ1217">
        <v>2.31567</v>
      </c>
      <c r="JR1217">
        <v>1.64673</v>
      </c>
      <c r="JS1217">
        <v>2.37793</v>
      </c>
      <c r="JT1217">
        <v>34.0545</v>
      </c>
      <c r="JU1217">
        <v>24.1838</v>
      </c>
      <c r="JV1217">
        <v>18</v>
      </c>
      <c r="JW1217">
        <v>480.147</v>
      </c>
      <c r="JX1217">
        <v>377.346</v>
      </c>
      <c r="JY1217">
        <v>46.9149</v>
      </c>
      <c r="JZ1217">
        <v>57.8269</v>
      </c>
      <c r="KA1217">
        <v>29.9992</v>
      </c>
      <c r="KB1217">
        <v>56.9676</v>
      </c>
      <c r="KC1217">
        <v>56.7365</v>
      </c>
      <c r="KD1217">
        <v>34.7567</v>
      </c>
      <c r="KE1217">
        <v>0</v>
      </c>
      <c r="KF1217">
        <v>100</v>
      </c>
      <c r="KG1217">
        <v>46.9606</v>
      </c>
      <c r="KH1217">
        <v>828.627</v>
      </c>
      <c r="KI1217">
        <v>26.2864</v>
      </c>
      <c r="KJ1217">
        <v>92.1212</v>
      </c>
      <c r="KK1217">
        <v>88.5686</v>
      </c>
    </row>
    <row r="1218" spans="1:297">
      <c r="A1218">
        <v>1202</v>
      </c>
      <c r="B1218">
        <v>1761428760.1</v>
      </c>
      <c r="C1218">
        <v>20579.0999999046</v>
      </c>
      <c r="D1218" t="s">
        <v>2858</v>
      </c>
      <c r="E1218" t="s">
        <v>2859</v>
      </c>
      <c r="F1218">
        <v>5</v>
      </c>
      <c r="G1218" t="s">
        <v>2761</v>
      </c>
      <c r="H1218" t="s">
        <v>436</v>
      </c>
      <c r="I1218">
        <v>1761428752.1</v>
      </c>
      <c r="J1218">
        <f>(K1218)/1000</f>
        <v>0</v>
      </c>
      <c r="K1218">
        <f>IF(DP1218, AN1218, AH1218)</f>
        <v>0</v>
      </c>
      <c r="L1218">
        <f>IF(DP1218, AI1218, AG1218)</f>
        <v>0</v>
      </c>
      <c r="M1218">
        <f>DR1218 - IF(AU1218&gt;1, L1218*DL1218*100.0/(AW1218), 0)</f>
        <v>0</v>
      </c>
      <c r="N1218">
        <f>((T1218-J1218/2)*M1218-L1218)/(T1218+J1218/2)</f>
        <v>0</v>
      </c>
      <c r="O1218">
        <f>N1218*(DY1218+DZ1218)/1000.0</f>
        <v>0</v>
      </c>
      <c r="P1218">
        <f>(DR1218 - IF(AU1218&gt;1, L1218*DL1218*100.0/(AW1218), 0))*(DY1218+DZ1218)/1000.0</f>
        <v>0</v>
      </c>
      <c r="Q1218">
        <f>2.0/((1/S1218-1/R1218)+SIGN(S1218)*SQRT((1/S1218-1/R1218)*(1/S1218-1/R1218) + 4*DM1218/((DM1218+1)*(DM1218+1))*(2*1/S1218*1/R1218-1/R1218*1/R1218)))</f>
        <v>0</v>
      </c>
      <c r="R1218">
        <f>IF(LEFT(DN1218,1)&lt;&gt;"0",IF(LEFT(DN1218,1)="1",3.0,DO1218),$D$5+$E$5*(EF1218*DY1218/($K$5*1000))+$F$5*(EF1218*DY1218/($K$5*1000))*MAX(MIN(DL1218,$J$5),$I$5)*MAX(MIN(DL1218,$J$5),$I$5)+$G$5*MAX(MIN(DL1218,$J$5),$I$5)*(EF1218*DY1218/($K$5*1000))+$H$5*(EF1218*DY1218/($K$5*1000))*(EF1218*DY1218/($K$5*1000)))</f>
        <v>0</v>
      </c>
      <c r="S1218">
        <f>J1218*(1000-(1000*0.61365*exp(17.502*W1218/(240.97+W1218))/(DY1218+DZ1218)+DT1218)/2)/(1000*0.61365*exp(17.502*W1218/(240.97+W1218))/(DY1218+DZ1218)-DT1218)</f>
        <v>0</v>
      </c>
      <c r="T1218">
        <f>1/((DM1218+1)/(Q1218/1.6)+1/(R1218/1.37)) + DM1218/((DM1218+1)/(Q1218/1.6) + DM1218/(R1218/1.37))</f>
        <v>0</v>
      </c>
      <c r="U1218">
        <f>(DH1218*DK1218)</f>
        <v>0</v>
      </c>
      <c r="V1218">
        <f>(EA1218+(U1218+2*0.95*5.67E-8*(((EA1218+$B$7)+273)^4-(EA1218+273)^4)-44100*J1218)/(1.84*29.3*R1218+8*0.95*5.67E-8*(EA1218+273)^3))</f>
        <v>0</v>
      </c>
      <c r="W1218">
        <f>($C$7*EB1218+$D$7*EC1218+$E$7*V1218)</f>
        <v>0</v>
      </c>
      <c r="X1218">
        <f>0.61365*exp(17.502*W1218/(240.97+W1218))</f>
        <v>0</v>
      </c>
      <c r="Y1218">
        <f>(Z1218/AA1218*100)</f>
        <v>0</v>
      </c>
      <c r="Z1218">
        <f>DT1218*(DY1218+DZ1218)/1000</f>
        <v>0</v>
      </c>
      <c r="AA1218">
        <f>0.61365*exp(17.502*EA1218/(240.97+EA1218))</f>
        <v>0</v>
      </c>
      <c r="AB1218">
        <f>(X1218-DT1218*(DY1218+DZ1218)/1000)</f>
        <v>0</v>
      </c>
      <c r="AC1218">
        <f>(-J1218*44100)</f>
        <v>0</v>
      </c>
      <c r="AD1218">
        <f>2*29.3*R1218*0.92*(EA1218-W1218)</f>
        <v>0</v>
      </c>
      <c r="AE1218">
        <f>2*0.95*5.67E-8*(((EA1218+$B$7)+273)^4-(W1218+273)^4)</f>
        <v>0</v>
      </c>
      <c r="AF1218">
        <f>U1218+AE1218+AC1218+AD1218</f>
        <v>0</v>
      </c>
      <c r="AG1218">
        <f>DX1218*AU1218*(DS1218-DR1218*(1000-AU1218*DU1218)/(1000-AU1218*DT1218))/(100*DL1218)</f>
        <v>0</v>
      </c>
      <c r="AH1218">
        <f>1000*DX1218*AU1218*(DT1218-DU1218)/(100*DL1218*(1000-AU1218*DT1218))</f>
        <v>0</v>
      </c>
      <c r="AI1218">
        <f>(AJ1218 - AK1218 - DY1218*1E3/(8.314*(EA1218+273.15)) * AM1218/DX1218 * AL1218) * DX1218/(100*DL1218) * (1000 - DU1218)/1000</f>
        <v>0</v>
      </c>
      <c r="AJ1218">
        <v>828.513001829725</v>
      </c>
      <c r="AK1218">
        <v>808.9388</v>
      </c>
      <c r="AL1218">
        <v>3.47575609101445</v>
      </c>
      <c r="AM1218">
        <v>65.5308302883594</v>
      </c>
      <c r="AN1218">
        <f>(AP1218 - AO1218 + DY1218*1E3/(8.314*(EA1218+273.15)) * AR1218/DX1218 * AQ1218) * DX1218/(100*DL1218) * 1000/(1000 - AP1218)</f>
        <v>0</v>
      </c>
      <c r="AO1218">
        <v>24.7240184718428</v>
      </c>
      <c r="AP1218">
        <v>43.5893587878788</v>
      </c>
      <c r="AQ1218">
        <v>-0.00541527914426345</v>
      </c>
      <c r="AR1218">
        <v>110.947681736838</v>
      </c>
      <c r="AS1218">
        <v>12</v>
      </c>
      <c r="AT1218">
        <v>2</v>
      </c>
      <c r="AU1218">
        <f>IF(AS1218*$H$13&gt;=AW1218,1.0,(AW1218/(AW1218-AS1218*$H$13)))</f>
        <v>0</v>
      </c>
      <c r="AV1218">
        <f>(AU1218-1)*100</f>
        <v>0</v>
      </c>
      <c r="AW1218">
        <f>MAX(0,($B$13+$C$13*EF1218)/(1+$D$13*EF1218)*DY1218/(EA1218+273)*$E$13)</f>
        <v>0</v>
      </c>
      <c r="AX1218" t="s">
        <v>437</v>
      </c>
      <c r="AY1218" t="s">
        <v>437</v>
      </c>
      <c r="AZ1218">
        <v>0</v>
      </c>
      <c r="BA1218">
        <v>0</v>
      </c>
      <c r="BB1218">
        <f>1-AZ1218/BA1218</f>
        <v>0</v>
      </c>
      <c r="BC1218">
        <v>0</v>
      </c>
      <c r="BD1218" t="s">
        <v>437</v>
      </c>
      <c r="BE1218" t="s">
        <v>437</v>
      </c>
      <c r="BF1218">
        <v>0</v>
      </c>
      <c r="BG1218">
        <v>0</v>
      </c>
      <c r="BH1218">
        <f>1-BF1218/BG1218</f>
        <v>0</v>
      </c>
      <c r="BI1218">
        <v>0.5</v>
      </c>
      <c r="BJ1218">
        <f>DI1218</f>
        <v>0</v>
      </c>
      <c r="BK1218">
        <f>L1218</f>
        <v>0</v>
      </c>
      <c r="BL1218">
        <f>BH1218*BI1218*BJ1218</f>
        <v>0</v>
      </c>
      <c r="BM1218">
        <f>(BK1218-BC1218)/BJ1218</f>
        <v>0</v>
      </c>
      <c r="BN1218">
        <f>(BA1218-BG1218)/BG1218</f>
        <v>0</v>
      </c>
      <c r="BO1218">
        <f>AZ1218/(BB1218+AZ1218/BG1218)</f>
        <v>0</v>
      </c>
      <c r="BP1218" t="s">
        <v>437</v>
      </c>
      <c r="BQ1218">
        <v>0</v>
      </c>
      <c r="BR1218">
        <f>IF(BQ1218&lt;&gt;0, BQ1218, BO1218)</f>
        <v>0</v>
      </c>
      <c r="BS1218">
        <f>1-BR1218/BG1218</f>
        <v>0</v>
      </c>
      <c r="BT1218">
        <f>(BG1218-BF1218)/(BG1218-BR1218)</f>
        <v>0</v>
      </c>
      <c r="BU1218">
        <f>(BA1218-BG1218)/(BA1218-BR1218)</f>
        <v>0</v>
      </c>
      <c r="BV1218">
        <f>(BG1218-BF1218)/(BG1218-AZ1218)</f>
        <v>0</v>
      </c>
      <c r="BW1218">
        <f>(BA1218-BG1218)/(BA1218-AZ1218)</f>
        <v>0</v>
      </c>
      <c r="BX1218">
        <f>(BT1218*BR1218/BF1218)</f>
        <v>0</v>
      </c>
      <c r="BY1218">
        <f>(1-BX1218)</f>
        <v>0</v>
      </c>
      <c r="DH1218">
        <f>$B$11*EG1218+$C$11*EH1218+$F$11*ES1218*(1-EV1218)</f>
        <v>0</v>
      </c>
      <c r="DI1218">
        <f>DH1218*DJ1218</f>
        <v>0</v>
      </c>
      <c r="DJ1218">
        <f>($B$11*$D$9+$C$11*$D$9+$F$11*((FF1218+EX1218)/MAX(FF1218+EX1218+FG1218, 0.1)*$I$9+FG1218/MAX(FF1218+EX1218+FG1218, 0.1)*$J$9))/($B$11+$C$11+$F$11)</f>
        <v>0</v>
      </c>
      <c r="DK1218">
        <f>($B$11*$K$9+$C$11*$K$9+$F$11*((FF1218+EX1218)/MAX(FF1218+EX1218+FG1218, 0.1)*$P$9+FG1218/MAX(FF1218+EX1218+FG1218, 0.1)*$Q$9))/($B$11+$C$11+$F$11)</f>
        <v>0</v>
      </c>
      <c r="DL1218">
        <v>6</v>
      </c>
      <c r="DM1218">
        <v>0.5</v>
      </c>
      <c r="DN1218" t="s">
        <v>438</v>
      </c>
      <c r="DO1218">
        <v>2</v>
      </c>
      <c r="DP1218" t="b">
        <v>1</v>
      </c>
      <c r="DQ1218">
        <v>1761428752.1</v>
      </c>
      <c r="DR1218">
        <v>751.400769230769</v>
      </c>
      <c r="DS1218">
        <v>791.719307692308</v>
      </c>
      <c r="DT1218">
        <v>43.6148461538462</v>
      </c>
      <c r="DU1218">
        <v>24.7220692307692</v>
      </c>
      <c r="DV1218">
        <v>750.303307692308</v>
      </c>
      <c r="DW1218">
        <v>43.6589538461538</v>
      </c>
      <c r="DX1218">
        <v>500.017384615385</v>
      </c>
      <c r="DY1218">
        <v>90.1905076923077</v>
      </c>
      <c r="DZ1218">
        <v>0.0404044846153846</v>
      </c>
      <c r="EA1218">
        <v>51.0507307692308</v>
      </c>
      <c r="EB1218">
        <v>47.9048923076923</v>
      </c>
      <c r="EC1218">
        <v>999.9</v>
      </c>
      <c r="ED1218">
        <v>0</v>
      </c>
      <c r="EE1218">
        <v>0</v>
      </c>
      <c r="EF1218">
        <v>9993.4</v>
      </c>
      <c r="EG1218">
        <v>0</v>
      </c>
      <c r="EH1218">
        <v>1219.88153846154</v>
      </c>
      <c r="EI1218">
        <v>-40.3185923076923</v>
      </c>
      <c r="EJ1218">
        <v>785.667461538462</v>
      </c>
      <c r="EK1218">
        <v>811.788538461538</v>
      </c>
      <c r="EL1218">
        <v>18.8927692307692</v>
      </c>
      <c r="EM1218">
        <v>791.719307692308</v>
      </c>
      <c r="EN1218">
        <v>24.7220692307692</v>
      </c>
      <c r="EO1218">
        <v>3.93364538461538</v>
      </c>
      <c r="EP1218">
        <v>2.22969615384615</v>
      </c>
      <c r="EQ1218">
        <v>28.6176461538461</v>
      </c>
      <c r="ER1218">
        <v>19.1772846153846</v>
      </c>
      <c r="ES1218">
        <v>1200.04076923077</v>
      </c>
      <c r="ET1218">
        <v>0.967001</v>
      </c>
      <c r="EU1218">
        <v>0.0329993</v>
      </c>
      <c r="EV1218">
        <v>0</v>
      </c>
      <c r="EW1218">
        <v>912.707384615385</v>
      </c>
      <c r="EX1218">
        <v>5.00059</v>
      </c>
      <c r="EY1218">
        <v>12204.6769230769</v>
      </c>
      <c r="EZ1218">
        <v>10359.0923076923</v>
      </c>
      <c r="FA1218">
        <v>64.9322307692308</v>
      </c>
      <c r="FB1218">
        <v>66.25</v>
      </c>
      <c r="FC1218">
        <v>64.9806153846154</v>
      </c>
      <c r="FD1218">
        <v>65.9612307692308</v>
      </c>
      <c r="FE1218">
        <v>66.1297692307692</v>
      </c>
      <c r="FF1218">
        <v>1155.60153846154</v>
      </c>
      <c r="FG1218">
        <v>39.4376923076923</v>
      </c>
      <c r="FH1218">
        <v>0</v>
      </c>
      <c r="FI1218">
        <v>1761428720.5</v>
      </c>
      <c r="FJ1218">
        <v>0</v>
      </c>
      <c r="FK1218">
        <v>912.734769230769</v>
      </c>
      <c r="FL1218">
        <v>7.55117947624654</v>
      </c>
      <c r="FM1218">
        <v>86.4205127416985</v>
      </c>
      <c r="FN1218">
        <v>12204.9692307692</v>
      </c>
      <c r="FO1218">
        <v>15</v>
      </c>
      <c r="FP1218">
        <v>0</v>
      </c>
      <c r="FQ1218" t="s">
        <v>439</v>
      </c>
      <c r="FR1218">
        <v>0</v>
      </c>
      <c r="FS1218">
        <v>0</v>
      </c>
      <c r="FT1218">
        <v>0</v>
      </c>
      <c r="FU1218">
        <v>0</v>
      </c>
      <c r="FV1218">
        <v>0</v>
      </c>
      <c r="FW1218">
        <v>0</v>
      </c>
      <c r="FX1218">
        <v>0</v>
      </c>
      <c r="FY1218">
        <v>0</v>
      </c>
      <c r="FZ1218">
        <v>0</v>
      </c>
      <c r="GA1218">
        <v>0</v>
      </c>
      <c r="GB1218">
        <v>0</v>
      </c>
      <c r="GC1218">
        <v>-40.4630904761905</v>
      </c>
      <c r="GD1218">
        <v>-4.79520779220778</v>
      </c>
      <c r="GE1218">
        <v>1.34406104378972</v>
      </c>
      <c r="GF1218">
        <v>0</v>
      </c>
      <c r="GG1218">
        <v>912.360058823529</v>
      </c>
      <c r="GH1218">
        <v>7.64119174183817</v>
      </c>
      <c r="GI1218">
        <v>0.770383706579612</v>
      </c>
      <c r="GJ1218">
        <v>-1</v>
      </c>
      <c r="GK1218">
        <v>18.9012714285714</v>
      </c>
      <c r="GL1218">
        <v>-0.182181818181816</v>
      </c>
      <c r="GM1218">
        <v>0.0187637224161827</v>
      </c>
      <c r="GN1218">
        <v>0</v>
      </c>
      <c r="GO1218">
        <v>0</v>
      </c>
      <c r="GP1218">
        <v>2</v>
      </c>
      <c r="GQ1218" t="s">
        <v>473</v>
      </c>
      <c r="GR1218">
        <v>3.12574</v>
      </c>
      <c r="GS1218">
        <v>2.71868</v>
      </c>
      <c r="GT1218">
        <v>0.131209</v>
      </c>
      <c r="GU1218">
        <v>0.136149</v>
      </c>
      <c r="GV1218">
        <v>0.147997</v>
      </c>
      <c r="GW1218">
        <v>0.0990245</v>
      </c>
      <c r="GX1218">
        <v>30879.8</v>
      </c>
      <c r="GY1218">
        <v>32397.8</v>
      </c>
      <c r="GZ1218">
        <v>32311.8</v>
      </c>
      <c r="HA1218">
        <v>34113</v>
      </c>
      <c r="HB1218">
        <v>39520.3</v>
      </c>
      <c r="HC1218">
        <v>44362.8</v>
      </c>
      <c r="HD1218">
        <v>50852.5</v>
      </c>
      <c r="HE1218">
        <v>54756.6</v>
      </c>
      <c r="HF1218">
        <v>1.63695</v>
      </c>
      <c r="HG1218">
        <v>1.49495</v>
      </c>
      <c r="HH1218">
        <v>-0.164717</v>
      </c>
      <c r="HI1218">
        <v>0</v>
      </c>
      <c r="HJ1218">
        <v>50.4825</v>
      </c>
      <c r="HK1218">
        <v>999.9</v>
      </c>
      <c r="HL1218">
        <v>54.804</v>
      </c>
      <c r="HM1218">
        <v>30.142</v>
      </c>
      <c r="HN1218">
        <v>26.0981</v>
      </c>
      <c r="HO1218">
        <v>60.0254</v>
      </c>
      <c r="HP1218">
        <v>40.3446</v>
      </c>
      <c r="HQ1218">
        <v>1</v>
      </c>
      <c r="HR1218">
        <v>2.78277</v>
      </c>
      <c r="HS1218">
        <v>2.61634</v>
      </c>
      <c r="HT1218">
        <v>20.0914</v>
      </c>
      <c r="HU1218">
        <v>5.18524</v>
      </c>
      <c r="HV1218">
        <v>12.0159</v>
      </c>
      <c r="HW1218">
        <v>4.9665</v>
      </c>
      <c r="HX1218">
        <v>3.2959</v>
      </c>
      <c r="HY1218">
        <v>9999</v>
      </c>
      <c r="HZ1218">
        <v>9999</v>
      </c>
      <c r="IA1218">
        <v>999.9</v>
      </c>
      <c r="IB1218">
        <v>9999</v>
      </c>
      <c r="IC1218">
        <v>1.86324</v>
      </c>
      <c r="ID1218">
        <v>1.86806</v>
      </c>
      <c r="IE1218">
        <v>1.86784</v>
      </c>
      <c r="IF1218">
        <v>1.86905</v>
      </c>
      <c r="IG1218">
        <v>1.86981</v>
      </c>
      <c r="IH1218">
        <v>1.86588</v>
      </c>
      <c r="II1218">
        <v>1.86693</v>
      </c>
      <c r="IJ1218">
        <v>1.86839</v>
      </c>
      <c r="IK1218">
        <v>5</v>
      </c>
      <c r="IL1218">
        <v>0</v>
      </c>
      <c r="IM1218">
        <v>0</v>
      </c>
      <c r="IN1218">
        <v>0</v>
      </c>
      <c r="IO1218" t="s">
        <v>441</v>
      </c>
      <c r="IP1218" t="s">
        <v>442</v>
      </c>
      <c r="IQ1218" t="s">
        <v>443</v>
      </c>
      <c r="IR1218" t="s">
        <v>443</v>
      </c>
      <c r="IS1218" t="s">
        <v>443</v>
      </c>
      <c r="IT1218" t="s">
        <v>443</v>
      </c>
      <c r="IU1218">
        <v>0</v>
      </c>
      <c r="IV1218">
        <v>100</v>
      </c>
      <c r="IW1218">
        <v>100</v>
      </c>
      <c r="IX1218">
        <v>1.098</v>
      </c>
      <c r="IY1218">
        <v>-0.0441</v>
      </c>
      <c r="IZ1218">
        <v>1.09748391826392</v>
      </c>
      <c r="JA1218">
        <v>0</v>
      </c>
      <c r="JB1218">
        <v>0</v>
      </c>
      <c r="JC1218">
        <v>0</v>
      </c>
      <c r="JD1218">
        <v>-0.0441141096964596</v>
      </c>
      <c r="JE1218">
        <v>0</v>
      </c>
      <c r="JF1218">
        <v>0</v>
      </c>
      <c r="JG1218">
        <v>0</v>
      </c>
      <c r="JH1218">
        <v>5</v>
      </c>
      <c r="JI1218">
        <v>2273</v>
      </c>
      <c r="JJ1218">
        <v>1</v>
      </c>
      <c r="JK1218">
        <v>24</v>
      </c>
      <c r="JL1218">
        <v>29357146</v>
      </c>
      <c r="JM1218">
        <v>29357146</v>
      </c>
      <c r="JN1218">
        <v>1.75903</v>
      </c>
      <c r="JO1218">
        <v>2.63062</v>
      </c>
      <c r="JP1218">
        <v>1.54785</v>
      </c>
      <c r="JQ1218">
        <v>2.31567</v>
      </c>
      <c r="JR1218">
        <v>1.64551</v>
      </c>
      <c r="JS1218">
        <v>2.2876</v>
      </c>
      <c r="JT1218">
        <v>34.0545</v>
      </c>
      <c r="JU1218">
        <v>24.1751</v>
      </c>
      <c r="JV1218">
        <v>18</v>
      </c>
      <c r="JW1218">
        <v>480.264</v>
      </c>
      <c r="JX1218">
        <v>377.362</v>
      </c>
      <c r="JY1218">
        <v>46.9821</v>
      </c>
      <c r="JZ1218">
        <v>57.8298</v>
      </c>
      <c r="KA1218">
        <v>29.999</v>
      </c>
      <c r="KB1218">
        <v>56.9688</v>
      </c>
      <c r="KC1218">
        <v>56.7365</v>
      </c>
      <c r="KD1218">
        <v>35.2657</v>
      </c>
      <c r="KE1218">
        <v>0</v>
      </c>
      <c r="KF1218">
        <v>100</v>
      </c>
      <c r="KG1218">
        <v>47.0328</v>
      </c>
      <c r="KH1218">
        <v>842.165</v>
      </c>
      <c r="KI1218">
        <v>26.2864</v>
      </c>
      <c r="KJ1218">
        <v>92.1223</v>
      </c>
      <c r="KK1218">
        <v>88.5703</v>
      </c>
    </row>
    <row r="1219" spans="1:297">
      <c r="A1219">
        <v>1203</v>
      </c>
      <c r="B1219">
        <v>1761428764.1</v>
      </c>
      <c r="C1219">
        <v>20583.0999999046</v>
      </c>
      <c r="D1219" t="s">
        <v>2860</v>
      </c>
      <c r="E1219" t="s">
        <v>2861</v>
      </c>
      <c r="F1219">
        <v>5</v>
      </c>
      <c r="G1219" t="s">
        <v>2761</v>
      </c>
      <c r="H1219" t="s">
        <v>436</v>
      </c>
      <c r="I1219">
        <v>1761428756.43333</v>
      </c>
      <c r="J1219">
        <f>(K1219)/1000</f>
        <v>0</v>
      </c>
      <c r="K1219">
        <f>IF(DP1219, AN1219, AH1219)</f>
        <v>0</v>
      </c>
      <c r="L1219">
        <f>IF(DP1219, AI1219, AG1219)</f>
        <v>0</v>
      </c>
      <c r="M1219">
        <f>DR1219 - IF(AU1219&gt;1, L1219*DL1219*100.0/(AW1219), 0)</f>
        <v>0</v>
      </c>
      <c r="N1219">
        <f>((T1219-J1219/2)*M1219-L1219)/(T1219+J1219/2)</f>
        <v>0</v>
      </c>
      <c r="O1219">
        <f>N1219*(DY1219+DZ1219)/1000.0</f>
        <v>0</v>
      </c>
      <c r="P1219">
        <f>(DR1219 - IF(AU1219&gt;1, L1219*DL1219*100.0/(AW1219), 0))*(DY1219+DZ1219)/1000.0</f>
        <v>0</v>
      </c>
      <c r="Q1219">
        <f>2.0/((1/S1219-1/R1219)+SIGN(S1219)*SQRT((1/S1219-1/R1219)*(1/S1219-1/R1219) + 4*DM1219/((DM1219+1)*(DM1219+1))*(2*1/S1219*1/R1219-1/R1219*1/R1219)))</f>
        <v>0</v>
      </c>
      <c r="R1219">
        <f>IF(LEFT(DN1219,1)&lt;&gt;"0",IF(LEFT(DN1219,1)="1",3.0,DO1219),$D$5+$E$5*(EF1219*DY1219/($K$5*1000))+$F$5*(EF1219*DY1219/($K$5*1000))*MAX(MIN(DL1219,$J$5),$I$5)*MAX(MIN(DL1219,$J$5),$I$5)+$G$5*MAX(MIN(DL1219,$J$5),$I$5)*(EF1219*DY1219/($K$5*1000))+$H$5*(EF1219*DY1219/($K$5*1000))*(EF1219*DY1219/($K$5*1000)))</f>
        <v>0</v>
      </c>
      <c r="S1219">
        <f>J1219*(1000-(1000*0.61365*exp(17.502*W1219/(240.97+W1219))/(DY1219+DZ1219)+DT1219)/2)/(1000*0.61365*exp(17.502*W1219/(240.97+W1219))/(DY1219+DZ1219)-DT1219)</f>
        <v>0</v>
      </c>
      <c r="T1219">
        <f>1/((DM1219+1)/(Q1219/1.6)+1/(R1219/1.37)) + DM1219/((DM1219+1)/(Q1219/1.6) + DM1219/(R1219/1.37))</f>
        <v>0</v>
      </c>
      <c r="U1219">
        <f>(DH1219*DK1219)</f>
        <v>0</v>
      </c>
      <c r="V1219">
        <f>(EA1219+(U1219+2*0.95*5.67E-8*(((EA1219+$B$7)+273)^4-(EA1219+273)^4)-44100*J1219)/(1.84*29.3*R1219+8*0.95*5.67E-8*(EA1219+273)^3))</f>
        <v>0</v>
      </c>
      <c r="W1219">
        <f>($C$7*EB1219+$D$7*EC1219+$E$7*V1219)</f>
        <v>0</v>
      </c>
      <c r="X1219">
        <f>0.61365*exp(17.502*W1219/(240.97+W1219))</f>
        <v>0</v>
      </c>
      <c r="Y1219">
        <f>(Z1219/AA1219*100)</f>
        <v>0</v>
      </c>
      <c r="Z1219">
        <f>DT1219*(DY1219+DZ1219)/1000</f>
        <v>0</v>
      </c>
      <c r="AA1219">
        <f>0.61365*exp(17.502*EA1219/(240.97+EA1219))</f>
        <v>0</v>
      </c>
      <c r="AB1219">
        <f>(X1219-DT1219*(DY1219+DZ1219)/1000)</f>
        <v>0</v>
      </c>
      <c r="AC1219">
        <f>(-J1219*44100)</f>
        <v>0</v>
      </c>
      <c r="AD1219">
        <f>2*29.3*R1219*0.92*(EA1219-W1219)</f>
        <v>0</v>
      </c>
      <c r="AE1219">
        <f>2*0.95*5.67E-8*(((EA1219+$B$7)+273)^4-(W1219+273)^4)</f>
        <v>0</v>
      </c>
      <c r="AF1219">
        <f>U1219+AE1219+AC1219+AD1219</f>
        <v>0</v>
      </c>
      <c r="AG1219">
        <f>DX1219*AU1219*(DS1219-DR1219*(1000-AU1219*DU1219)/(1000-AU1219*DT1219))/(100*DL1219)</f>
        <v>0</v>
      </c>
      <c r="AH1219">
        <f>1000*DX1219*AU1219*(DT1219-DU1219)/(100*DL1219*(1000-AU1219*DT1219))</f>
        <v>0</v>
      </c>
      <c r="AI1219">
        <f>(AJ1219 - AK1219 - DY1219*1E3/(8.314*(EA1219+273.15)) * AM1219/DX1219 * AL1219) * DX1219/(100*DL1219) * (1000 - DU1219)/1000</f>
        <v>0</v>
      </c>
      <c r="AJ1219">
        <v>843.156110988674</v>
      </c>
      <c r="AK1219">
        <v>823.301296969697</v>
      </c>
      <c r="AL1219">
        <v>3.60295316503577</v>
      </c>
      <c r="AM1219">
        <v>65.5308302883594</v>
      </c>
      <c r="AN1219">
        <f>(AP1219 - AO1219 + DY1219*1E3/(8.314*(EA1219+273.15)) * AR1219/DX1219 * AQ1219) * DX1219/(100*DL1219) * 1000/(1000 - AP1219)</f>
        <v>0</v>
      </c>
      <c r="AO1219">
        <v>24.7236063759688</v>
      </c>
      <c r="AP1219">
        <v>43.5963745454545</v>
      </c>
      <c r="AQ1219">
        <v>0.0010130426181229</v>
      </c>
      <c r="AR1219">
        <v>110.947681736838</v>
      </c>
      <c r="AS1219">
        <v>12</v>
      </c>
      <c r="AT1219">
        <v>2</v>
      </c>
      <c r="AU1219">
        <f>IF(AS1219*$H$13&gt;=AW1219,1.0,(AW1219/(AW1219-AS1219*$H$13)))</f>
        <v>0</v>
      </c>
      <c r="AV1219">
        <f>(AU1219-1)*100</f>
        <v>0</v>
      </c>
      <c r="AW1219">
        <f>MAX(0,($B$13+$C$13*EF1219)/(1+$D$13*EF1219)*DY1219/(EA1219+273)*$E$13)</f>
        <v>0</v>
      </c>
      <c r="AX1219" t="s">
        <v>437</v>
      </c>
      <c r="AY1219" t="s">
        <v>437</v>
      </c>
      <c r="AZ1219">
        <v>0</v>
      </c>
      <c r="BA1219">
        <v>0</v>
      </c>
      <c r="BB1219">
        <f>1-AZ1219/BA1219</f>
        <v>0</v>
      </c>
      <c r="BC1219">
        <v>0</v>
      </c>
      <c r="BD1219" t="s">
        <v>437</v>
      </c>
      <c r="BE1219" t="s">
        <v>437</v>
      </c>
      <c r="BF1219">
        <v>0</v>
      </c>
      <c r="BG1219">
        <v>0</v>
      </c>
      <c r="BH1219">
        <f>1-BF1219/BG1219</f>
        <v>0</v>
      </c>
      <c r="BI1219">
        <v>0.5</v>
      </c>
      <c r="BJ1219">
        <f>DI1219</f>
        <v>0</v>
      </c>
      <c r="BK1219">
        <f>L1219</f>
        <v>0</v>
      </c>
      <c r="BL1219">
        <f>BH1219*BI1219*BJ1219</f>
        <v>0</v>
      </c>
      <c r="BM1219">
        <f>(BK1219-BC1219)/BJ1219</f>
        <v>0</v>
      </c>
      <c r="BN1219">
        <f>(BA1219-BG1219)/BG1219</f>
        <v>0</v>
      </c>
      <c r="BO1219">
        <f>AZ1219/(BB1219+AZ1219/BG1219)</f>
        <v>0</v>
      </c>
      <c r="BP1219" t="s">
        <v>437</v>
      </c>
      <c r="BQ1219">
        <v>0</v>
      </c>
      <c r="BR1219">
        <f>IF(BQ1219&lt;&gt;0, BQ1219, BO1219)</f>
        <v>0</v>
      </c>
      <c r="BS1219">
        <f>1-BR1219/BG1219</f>
        <v>0</v>
      </c>
      <c r="BT1219">
        <f>(BG1219-BF1219)/(BG1219-BR1219)</f>
        <v>0</v>
      </c>
      <c r="BU1219">
        <f>(BA1219-BG1219)/(BA1219-BR1219)</f>
        <v>0</v>
      </c>
      <c r="BV1219">
        <f>(BG1219-BF1219)/(BG1219-AZ1219)</f>
        <v>0</v>
      </c>
      <c r="BW1219">
        <f>(BA1219-BG1219)/(BA1219-AZ1219)</f>
        <v>0</v>
      </c>
      <c r="BX1219">
        <f>(BT1219*BR1219/BF1219)</f>
        <v>0</v>
      </c>
      <c r="BY1219">
        <f>(1-BX1219)</f>
        <v>0</v>
      </c>
      <c r="DH1219">
        <f>$B$11*EG1219+$C$11*EH1219+$F$11*ES1219*(1-EV1219)</f>
        <v>0</v>
      </c>
      <c r="DI1219">
        <f>DH1219*DJ1219</f>
        <v>0</v>
      </c>
      <c r="DJ1219">
        <f>($B$11*$D$9+$C$11*$D$9+$F$11*((FF1219+EX1219)/MAX(FF1219+EX1219+FG1219, 0.1)*$I$9+FG1219/MAX(FF1219+EX1219+FG1219, 0.1)*$J$9))/($B$11+$C$11+$F$11)</f>
        <v>0</v>
      </c>
      <c r="DK1219">
        <f>($B$11*$K$9+$C$11*$K$9+$F$11*((FF1219+EX1219)/MAX(FF1219+EX1219+FG1219, 0.1)*$P$9+FG1219/MAX(FF1219+EX1219+FG1219, 0.1)*$Q$9))/($B$11+$C$11+$F$11)</f>
        <v>0</v>
      </c>
      <c r="DL1219">
        <v>6</v>
      </c>
      <c r="DM1219">
        <v>0.5</v>
      </c>
      <c r="DN1219" t="s">
        <v>438</v>
      </c>
      <c r="DO1219">
        <v>2</v>
      </c>
      <c r="DP1219" t="b">
        <v>1</v>
      </c>
      <c r="DQ1219">
        <v>1761428756.43333</v>
      </c>
      <c r="DR1219">
        <v>765.095916666667</v>
      </c>
      <c r="DS1219">
        <v>806.542916666667</v>
      </c>
      <c r="DT1219">
        <v>43.6037583333333</v>
      </c>
      <c r="DU1219">
        <v>24.7230166666667</v>
      </c>
      <c r="DV1219">
        <v>763.998583333333</v>
      </c>
      <c r="DW1219">
        <v>43.647875</v>
      </c>
      <c r="DX1219">
        <v>500.023166666667</v>
      </c>
      <c r="DY1219">
        <v>90.191425</v>
      </c>
      <c r="DZ1219">
        <v>0.0405137083333333</v>
      </c>
      <c r="EA1219">
        <v>51.0480666666667</v>
      </c>
      <c r="EB1219">
        <v>47.895625</v>
      </c>
      <c r="EC1219">
        <v>999.9</v>
      </c>
      <c r="ED1219">
        <v>0</v>
      </c>
      <c r="EE1219">
        <v>0</v>
      </c>
      <c r="EF1219">
        <v>9991.865</v>
      </c>
      <c r="EG1219">
        <v>0</v>
      </c>
      <c r="EH1219">
        <v>1219.935</v>
      </c>
      <c r="EI1219">
        <v>-41.446975</v>
      </c>
      <c r="EJ1219">
        <v>799.978</v>
      </c>
      <c r="EK1219">
        <v>826.988583333333</v>
      </c>
      <c r="EL1219">
        <v>18.8807333333333</v>
      </c>
      <c r="EM1219">
        <v>806.542916666667</v>
      </c>
      <c r="EN1219">
        <v>24.7230166666667</v>
      </c>
      <c r="EO1219">
        <v>3.93268583333333</v>
      </c>
      <c r="EP1219">
        <v>2.229805</v>
      </c>
      <c r="EQ1219">
        <v>28.61345</v>
      </c>
      <c r="ER1219">
        <v>19.1780583333333</v>
      </c>
      <c r="ES1219">
        <v>1200.03166666667</v>
      </c>
      <c r="ET1219">
        <v>0.96700025</v>
      </c>
      <c r="EU1219">
        <v>0.0329999916666667</v>
      </c>
      <c r="EV1219">
        <v>0</v>
      </c>
      <c r="EW1219">
        <v>913.239333333333</v>
      </c>
      <c r="EX1219">
        <v>5.00059</v>
      </c>
      <c r="EY1219">
        <v>12210.775</v>
      </c>
      <c r="EZ1219">
        <v>10359</v>
      </c>
      <c r="FA1219">
        <v>64.9163333333333</v>
      </c>
      <c r="FB1219">
        <v>66.24475</v>
      </c>
      <c r="FC1219">
        <v>64.96325</v>
      </c>
      <c r="FD1219">
        <v>65.94225</v>
      </c>
      <c r="FE1219">
        <v>66.125</v>
      </c>
      <c r="FF1219">
        <v>1155.59166666667</v>
      </c>
      <c r="FG1219">
        <v>39.44</v>
      </c>
      <c r="FH1219">
        <v>0</v>
      </c>
      <c r="FI1219">
        <v>1761428724.7</v>
      </c>
      <c r="FJ1219">
        <v>0</v>
      </c>
      <c r="FK1219">
        <v>913.29476</v>
      </c>
      <c r="FL1219">
        <v>6.23684615379787</v>
      </c>
      <c r="FM1219">
        <v>78.0692308346383</v>
      </c>
      <c r="FN1219">
        <v>12211.072</v>
      </c>
      <c r="FO1219">
        <v>15</v>
      </c>
      <c r="FP1219">
        <v>0</v>
      </c>
      <c r="FQ1219" t="s">
        <v>439</v>
      </c>
      <c r="FR1219">
        <v>0</v>
      </c>
      <c r="FS1219">
        <v>0</v>
      </c>
      <c r="FT1219">
        <v>0</v>
      </c>
      <c r="FU1219">
        <v>0</v>
      </c>
      <c r="FV1219">
        <v>0</v>
      </c>
      <c r="FW1219">
        <v>0</v>
      </c>
      <c r="FX1219">
        <v>0</v>
      </c>
      <c r="FY1219">
        <v>0</v>
      </c>
      <c r="FZ1219">
        <v>0</v>
      </c>
      <c r="GA1219">
        <v>0</v>
      </c>
      <c r="GB1219">
        <v>0</v>
      </c>
      <c r="GC1219">
        <v>-40.767425</v>
      </c>
      <c r="GD1219">
        <v>-14.5637187969924</v>
      </c>
      <c r="GE1219">
        <v>1.71546393633763</v>
      </c>
      <c r="GF1219">
        <v>0</v>
      </c>
      <c r="GG1219">
        <v>912.723029411765</v>
      </c>
      <c r="GH1219">
        <v>7.09795262767088</v>
      </c>
      <c r="GI1219">
        <v>0.718605163833304</v>
      </c>
      <c r="GJ1219">
        <v>-1</v>
      </c>
      <c r="GK1219">
        <v>18.891665</v>
      </c>
      <c r="GL1219">
        <v>-0.17201052631581</v>
      </c>
      <c r="GM1219">
        <v>0.0170874595829806</v>
      </c>
      <c r="GN1219">
        <v>0</v>
      </c>
      <c r="GO1219">
        <v>0</v>
      </c>
      <c r="GP1219">
        <v>2</v>
      </c>
      <c r="GQ1219" t="s">
        <v>473</v>
      </c>
      <c r="GR1219">
        <v>3.12573</v>
      </c>
      <c r="GS1219">
        <v>2.71865</v>
      </c>
      <c r="GT1219">
        <v>0.132796</v>
      </c>
      <c r="GU1219">
        <v>0.137505</v>
      </c>
      <c r="GV1219">
        <v>0.147994</v>
      </c>
      <c r="GW1219">
        <v>0.0990255</v>
      </c>
      <c r="GX1219">
        <v>30823.4</v>
      </c>
      <c r="GY1219">
        <v>32346.9</v>
      </c>
      <c r="GZ1219">
        <v>32312.1</v>
      </c>
      <c r="HA1219">
        <v>34113.3</v>
      </c>
      <c r="HB1219">
        <v>39521.1</v>
      </c>
      <c r="HC1219">
        <v>44363.4</v>
      </c>
      <c r="HD1219">
        <v>50853.2</v>
      </c>
      <c r="HE1219">
        <v>54757.3</v>
      </c>
      <c r="HF1219">
        <v>1.6369</v>
      </c>
      <c r="HG1219">
        <v>1.49515</v>
      </c>
      <c r="HH1219">
        <v>-0.163108</v>
      </c>
      <c r="HI1219">
        <v>0</v>
      </c>
      <c r="HJ1219">
        <v>50.4582</v>
      </c>
      <c r="HK1219">
        <v>999.9</v>
      </c>
      <c r="HL1219">
        <v>54.804</v>
      </c>
      <c r="HM1219">
        <v>30.152</v>
      </c>
      <c r="HN1219">
        <v>26.1163</v>
      </c>
      <c r="HO1219">
        <v>60.0754</v>
      </c>
      <c r="HP1219">
        <v>40.3566</v>
      </c>
      <c r="HQ1219">
        <v>1</v>
      </c>
      <c r="HR1219">
        <v>2.78172</v>
      </c>
      <c r="HS1219">
        <v>2.54062</v>
      </c>
      <c r="HT1219">
        <v>20.0924</v>
      </c>
      <c r="HU1219">
        <v>5.18554</v>
      </c>
      <c r="HV1219">
        <v>12.0159</v>
      </c>
      <c r="HW1219">
        <v>4.9668</v>
      </c>
      <c r="HX1219">
        <v>3.296</v>
      </c>
      <c r="HY1219">
        <v>9999</v>
      </c>
      <c r="HZ1219">
        <v>9999</v>
      </c>
      <c r="IA1219">
        <v>999.9</v>
      </c>
      <c r="IB1219">
        <v>9999</v>
      </c>
      <c r="IC1219">
        <v>1.86322</v>
      </c>
      <c r="ID1219">
        <v>1.86808</v>
      </c>
      <c r="IE1219">
        <v>1.86784</v>
      </c>
      <c r="IF1219">
        <v>1.86905</v>
      </c>
      <c r="IG1219">
        <v>1.86981</v>
      </c>
      <c r="IH1219">
        <v>1.86587</v>
      </c>
      <c r="II1219">
        <v>1.86694</v>
      </c>
      <c r="IJ1219">
        <v>1.86842</v>
      </c>
      <c r="IK1219">
        <v>5</v>
      </c>
      <c r="IL1219">
        <v>0</v>
      </c>
      <c r="IM1219">
        <v>0</v>
      </c>
      <c r="IN1219">
        <v>0</v>
      </c>
      <c r="IO1219" t="s">
        <v>441</v>
      </c>
      <c r="IP1219" t="s">
        <v>442</v>
      </c>
      <c r="IQ1219" t="s">
        <v>443</v>
      </c>
      <c r="IR1219" t="s">
        <v>443</v>
      </c>
      <c r="IS1219" t="s">
        <v>443</v>
      </c>
      <c r="IT1219" t="s">
        <v>443</v>
      </c>
      <c r="IU1219">
        <v>0</v>
      </c>
      <c r="IV1219">
        <v>100</v>
      </c>
      <c r="IW1219">
        <v>100</v>
      </c>
      <c r="IX1219">
        <v>1.098</v>
      </c>
      <c r="IY1219">
        <v>-0.0441</v>
      </c>
      <c r="IZ1219">
        <v>1.09748391826392</v>
      </c>
      <c r="JA1219">
        <v>0</v>
      </c>
      <c r="JB1219">
        <v>0</v>
      </c>
      <c r="JC1219">
        <v>0</v>
      </c>
      <c r="JD1219">
        <v>-0.0441141096964596</v>
      </c>
      <c r="JE1219">
        <v>0</v>
      </c>
      <c r="JF1219">
        <v>0</v>
      </c>
      <c r="JG1219">
        <v>0</v>
      </c>
      <c r="JH1219">
        <v>5</v>
      </c>
      <c r="JI1219">
        <v>2273</v>
      </c>
      <c r="JJ1219">
        <v>1</v>
      </c>
      <c r="JK1219">
        <v>24</v>
      </c>
      <c r="JL1219">
        <v>29357146.1</v>
      </c>
      <c r="JM1219">
        <v>29357146.1</v>
      </c>
      <c r="JN1219">
        <v>1.77124</v>
      </c>
      <c r="JO1219">
        <v>2.62451</v>
      </c>
      <c r="JP1219">
        <v>1.54785</v>
      </c>
      <c r="JQ1219">
        <v>2.31567</v>
      </c>
      <c r="JR1219">
        <v>1.64673</v>
      </c>
      <c r="JS1219">
        <v>2.38037</v>
      </c>
      <c r="JT1219">
        <v>34.0545</v>
      </c>
      <c r="JU1219">
        <v>24.1751</v>
      </c>
      <c r="JV1219">
        <v>18</v>
      </c>
      <c r="JW1219">
        <v>480.264</v>
      </c>
      <c r="JX1219">
        <v>377.504</v>
      </c>
      <c r="JY1219">
        <v>47.0411</v>
      </c>
      <c r="JZ1219">
        <v>57.8298</v>
      </c>
      <c r="KA1219">
        <v>29.9989</v>
      </c>
      <c r="KB1219">
        <v>56.9755</v>
      </c>
      <c r="KC1219">
        <v>56.7411</v>
      </c>
      <c r="KD1219">
        <v>35.6698</v>
      </c>
      <c r="KE1219">
        <v>0</v>
      </c>
      <c r="KF1219">
        <v>100</v>
      </c>
      <c r="KG1219">
        <v>47.1141</v>
      </c>
      <c r="KH1219">
        <v>855.761</v>
      </c>
      <c r="KI1219">
        <v>26.2864</v>
      </c>
      <c r="KJ1219">
        <v>92.1233</v>
      </c>
      <c r="KK1219">
        <v>88.5713</v>
      </c>
    </row>
    <row r="1220" spans="1:297">
      <c r="A1220">
        <v>1204</v>
      </c>
      <c r="B1220">
        <v>1761428769.1</v>
      </c>
      <c r="C1220">
        <v>20588.0999999046</v>
      </c>
      <c r="D1220" t="s">
        <v>2862</v>
      </c>
      <c r="E1220" t="s">
        <v>2863</v>
      </c>
      <c r="F1220">
        <v>5</v>
      </c>
      <c r="G1220" t="s">
        <v>2761</v>
      </c>
      <c r="H1220" t="s">
        <v>436</v>
      </c>
      <c r="I1220">
        <v>1761428761.43333</v>
      </c>
      <c r="J1220">
        <f>(K1220)/1000</f>
        <v>0</v>
      </c>
      <c r="K1220">
        <f>IF(DP1220, AN1220, AH1220)</f>
        <v>0</v>
      </c>
      <c r="L1220">
        <f>IF(DP1220, AI1220, AG1220)</f>
        <v>0</v>
      </c>
      <c r="M1220">
        <f>DR1220 - IF(AU1220&gt;1, L1220*DL1220*100.0/(AW1220), 0)</f>
        <v>0</v>
      </c>
      <c r="N1220">
        <f>((T1220-J1220/2)*M1220-L1220)/(T1220+J1220/2)</f>
        <v>0</v>
      </c>
      <c r="O1220">
        <f>N1220*(DY1220+DZ1220)/1000.0</f>
        <v>0</v>
      </c>
      <c r="P1220">
        <f>(DR1220 - IF(AU1220&gt;1, L1220*DL1220*100.0/(AW1220), 0))*(DY1220+DZ1220)/1000.0</f>
        <v>0</v>
      </c>
      <c r="Q1220">
        <f>2.0/((1/S1220-1/R1220)+SIGN(S1220)*SQRT((1/S1220-1/R1220)*(1/S1220-1/R1220) + 4*DM1220/((DM1220+1)*(DM1220+1))*(2*1/S1220*1/R1220-1/R1220*1/R1220)))</f>
        <v>0</v>
      </c>
      <c r="R1220">
        <f>IF(LEFT(DN1220,1)&lt;&gt;"0",IF(LEFT(DN1220,1)="1",3.0,DO1220),$D$5+$E$5*(EF1220*DY1220/($K$5*1000))+$F$5*(EF1220*DY1220/($K$5*1000))*MAX(MIN(DL1220,$J$5),$I$5)*MAX(MIN(DL1220,$J$5),$I$5)+$G$5*MAX(MIN(DL1220,$J$5),$I$5)*(EF1220*DY1220/($K$5*1000))+$H$5*(EF1220*DY1220/($K$5*1000))*(EF1220*DY1220/($K$5*1000)))</f>
        <v>0</v>
      </c>
      <c r="S1220">
        <f>J1220*(1000-(1000*0.61365*exp(17.502*W1220/(240.97+W1220))/(DY1220+DZ1220)+DT1220)/2)/(1000*0.61365*exp(17.502*W1220/(240.97+W1220))/(DY1220+DZ1220)-DT1220)</f>
        <v>0</v>
      </c>
      <c r="T1220">
        <f>1/((DM1220+1)/(Q1220/1.6)+1/(R1220/1.37)) + DM1220/((DM1220+1)/(Q1220/1.6) + DM1220/(R1220/1.37))</f>
        <v>0</v>
      </c>
      <c r="U1220">
        <f>(DH1220*DK1220)</f>
        <v>0</v>
      </c>
      <c r="V1220">
        <f>(EA1220+(U1220+2*0.95*5.67E-8*(((EA1220+$B$7)+273)^4-(EA1220+273)^4)-44100*J1220)/(1.84*29.3*R1220+8*0.95*5.67E-8*(EA1220+273)^3))</f>
        <v>0</v>
      </c>
      <c r="W1220">
        <f>($C$7*EB1220+$D$7*EC1220+$E$7*V1220)</f>
        <v>0</v>
      </c>
      <c r="X1220">
        <f>0.61365*exp(17.502*W1220/(240.97+W1220))</f>
        <v>0</v>
      </c>
      <c r="Y1220">
        <f>(Z1220/AA1220*100)</f>
        <v>0</v>
      </c>
      <c r="Z1220">
        <f>DT1220*(DY1220+DZ1220)/1000</f>
        <v>0</v>
      </c>
      <c r="AA1220">
        <f>0.61365*exp(17.502*EA1220/(240.97+EA1220))</f>
        <v>0</v>
      </c>
      <c r="AB1220">
        <f>(X1220-DT1220*(DY1220+DZ1220)/1000)</f>
        <v>0</v>
      </c>
      <c r="AC1220">
        <f>(-J1220*44100)</f>
        <v>0</v>
      </c>
      <c r="AD1220">
        <f>2*29.3*R1220*0.92*(EA1220-W1220)</f>
        <v>0</v>
      </c>
      <c r="AE1220">
        <f>2*0.95*5.67E-8*(((EA1220+$B$7)+273)^4-(W1220+273)^4)</f>
        <v>0</v>
      </c>
      <c r="AF1220">
        <f>U1220+AE1220+AC1220+AD1220</f>
        <v>0</v>
      </c>
      <c r="AG1220">
        <f>DX1220*AU1220*(DS1220-DR1220*(1000-AU1220*DU1220)/(1000-AU1220*DT1220))/(100*DL1220)</f>
        <v>0</v>
      </c>
      <c r="AH1220">
        <f>1000*DX1220*AU1220*(DT1220-DU1220)/(100*DL1220*(1000-AU1220*DT1220))</f>
        <v>0</v>
      </c>
      <c r="AI1220">
        <f>(AJ1220 - AK1220 - DY1220*1E3/(8.314*(EA1220+273.15)) * AM1220/DX1220 * AL1220) * DX1220/(100*DL1220) * (1000 - DU1220)/1000</f>
        <v>0</v>
      </c>
      <c r="AJ1220">
        <v>858.889589270502</v>
      </c>
      <c r="AK1220">
        <v>839.832781818182</v>
      </c>
      <c r="AL1220">
        <v>3.26358943097236</v>
      </c>
      <c r="AM1220">
        <v>65.5308302883594</v>
      </c>
      <c r="AN1220">
        <f>(AP1220 - AO1220 + DY1220*1E3/(8.314*(EA1220+273.15)) * AR1220/DX1220 * AQ1220) * DX1220/(100*DL1220) * 1000/(1000 - AP1220)</f>
        <v>0</v>
      </c>
      <c r="AO1220">
        <v>24.7251767781735</v>
      </c>
      <c r="AP1220">
        <v>43.5706921212121</v>
      </c>
      <c r="AQ1220">
        <v>-0.00642762010917384</v>
      </c>
      <c r="AR1220">
        <v>110.947681736838</v>
      </c>
      <c r="AS1220">
        <v>12</v>
      </c>
      <c r="AT1220">
        <v>2</v>
      </c>
      <c r="AU1220">
        <f>IF(AS1220*$H$13&gt;=AW1220,1.0,(AW1220/(AW1220-AS1220*$H$13)))</f>
        <v>0</v>
      </c>
      <c r="AV1220">
        <f>(AU1220-1)*100</f>
        <v>0</v>
      </c>
      <c r="AW1220">
        <f>MAX(0,($B$13+$C$13*EF1220)/(1+$D$13*EF1220)*DY1220/(EA1220+273)*$E$13)</f>
        <v>0</v>
      </c>
      <c r="AX1220" t="s">
        <v>437</v>
      </c>
      <c r="AY1220" t="s">
        <v>437</v>
      </c>
      <c r="AZ1220">
        <v>0</v>
      </c>
      <c r="BA1220">
        <v>0</v>
      </c>
      <c r="BB1220">
        <f>1-AZ1220/BA1220</f>
        <v>0</v>
      </c>
      <c r="BC1220">
        <v>0</v>
      </c>
      <c r="BD1220" t="s">
        <v>437</v>
      </c>
      <c r="BE1220" t="s">
        <v>437</v>
      </c>
      <c r="BF1220">
        <v>0</v>
      </c>
      <c r="BG1220">
        <v>0</v>
      </c>
      <c r="BH1220">
        <f>1-BF1220/BG1220</f>
        <v>0</v>
      </c>
      <c r="BI1220">
        <v>0.5</v>
      </c>
      <c r="BJ1220">
        <f>DI1220</f>
        <v>0</v>
      </c>
      <c r="BK1220">
        <f>L1220</f>
        <v>0</v>
      </c>
      <c r="BL1220">
        <f>BH1220*BI1220*BJ1220</f>
        <v>0</v>
      </c>
      <c r="BM1220">
        <f>(BK1220-BC1220)/BJ1220</f>
        <v>0</v>
      </c>
      <c r="BN1220">
        <f>(BA1220-BG1220)/BG1220</f>
        <v>0</v>
      </c>
      <c r="BO1220">
        <f>AZ1220/(BB1220+AZ1220/BG1220)</f>
        <v>0</v>
      </c>
      <c r="BP1220" t="s">
        <v>437</v>
      </c>
      <c r="BQ1220">
        <v>0</v>
      </c>
      <c r="BR1220">
        <f>IF(BQ1220&lt;&gt;0, BQ1220, BO1220)</f>
        <v>0</v>
      </c>
      <c r="BS1220">
        <f>1-BR1220/BG1220</f>
        <v>0</v>
      </c>
      <c r="BT1220">
        <f>(BG1220-BF1220)/(BG1220-BR1220)</f>
        <v>0</v>
      </c>
      <c r="BU1220">
        <f>(BA1220-BG1220)/(BA1220-BR1220)</f>
        <v>0</v>
      </c>
      <c r="BV1220">
        <f>(BG1220-BF1220)/(BG1220-AZ1220)</f>
        <v>0</v>
      </c>
      <c r="BW1220">
        <f>(BA1220-BG1220)/(BA1220-AZ1220)</f>
        <v>0</v>
      </c>
      <c r="BX1220">
        <f>(BT1220*BR1220/BF1220)</f>
        <v>0</v>
      </c>
      <c r="BY1220">
        <f>(1-BX1220)</f>
        <v>0</v>
      </c>
      <c r="DH1220">
        <f>$B$11*EG1220+$C$11*EH1220+$F$11*ES1220*(1-EV1220)</f>
        <v>0</v>
      </c>
      <c r="DI1220">
        <f>DH1220*DJ1220</f>
        <v>0</v>
      </c>
      <c r="DJ1220">
        <f>($B$11*$D$9+$C$11*$D$9+$F$11*((FF1220+EX1220)/MAX(FF1220+EX1220+FG1220, 0.1)*$I$9+FG1220/MAX(FF1220+EX1220+FG1220, 0.1)*$J$9))/($B$11+$C$11+$F$11)</f>
        <v>0</v>
      </c>
      <c r="DK1220">
        <f>($B$11*$K$9+$C$11*$K$9+$F$11*((FF1220+EX1220)/MAX(FF1220+EX1220+FG1220, 0.1)*$P$9+FG1220/MAX(FF1220+EX1220+FG1220, 0.1)*$Q$9))/($B$11+$C$11+$F$11)</f>
        <v>0</v>
      </c>
      <c r="DL1220">
        <v>6</v>
      </c>
      <c r="DM1220">
        <v>0.5</v>
      </c>
      <c r="DN1220" t="s">
        <v>438</v>
      </c>
      <c r="DO1220">
        <v>2</v>
      </c>
      <c r="DP1220" t="b">
        <v>1</v>
      </c>
      <c r="DQ1220">
        <v>1761428761.43333</v>
      </c>
      <c r="DR1220">
        <v>781.508916666667</v>
      </c>
      <c r="DS1220">
        <v>823.518583333333</v>
      </c>
      <c r="DT1220">
        <v>43.592075</v>
      </c>
      <c r="DU1220">
        <v>24.7241666666667</v>
      </c>
      <c r="DV1220">
        <v>780.41175</v>
      </c>
      <c r="DW1220">
        <v>43.6362</v>
      </c>
      <c r="DX1220">
        <v>500.002916666667</v>
      </c>
      <c r="DY1220">
        <v>90.1911083333333</v>
      </c>
      <c r="DZ1220">
        <v>0.040628325</v>
      </c>
      <c r="EA1220">
        <v>51.0468833333333</v>
      </c>
      <c r="EB1220">
        <v>47.885475</v>
      </c>
      <c r="EC1220">
        <v>999.9</v>
      </c>
      <c r="ED1220">
        <v>0</v>
      </c>
      <c r="EE1220">
        <v>0</v>
      </c>
      <c r="EF1220">
        <v>9993.74833333333</v>
      </c>
      <c r="EG1220">
        <v>0</v>
      </c>
      <c r="EH1220">
        <v>1219.97</v>
      </c>
      <c r="EI1220">
        <v>-42.00945</v>
      </c>
      <c r="EJ1220">
        <v>817.129416666667</v>
      </c>
      <c r="EK1220">
        <v>844.3955</v>
      </c>
      <c r="EL1220">
        <v>18.8678833333333</v>
      </c>
      <c r="EM1220">
        <v>823.518583333333</v>
      </c>
      <c r="EN1220">
        <v>24.7241666666667</v>
      </c>
      <c r="EO1220">
        <v>3.9316175</v>
      </c>
      <c r="EP1220">
        <v>2.22990083333333</v>
      </c>
      <c r="EQ1220">
        <v>28.6087583333333</v>
      </c>
      <c r="ER1220">
        <v>19.1787583333333</v>
      </c>
      <c r="ES1220">
        <v>1200.00166666667</v>
      </c>
      <c r="ET1220">
        <v>0.96699875</v>
      </c>
      <c r="EU1220">
        <v>0.0330013916666667</v>
      </c>
      <c r="EV1220">
        <v>0</v>
      </c>
      <c r="EW1220">
        <v>913.80975</v>
      </c>
      <c r="EX1220">
        <v>5.00059</v>
      </c>
      <c r="EY1220">
        <v>12217.45</v>
      </c>
      <c r="EZ1220">
        <v>10358.7333333333</v>
      </c>
      <c r="FA1220">
        <v>64.8956666666667</v>
      </c>
      <c r="FB1220">
        <v>66.23425</v>
      </c>
      <c r="FC1220">
        <v>64.94225</v>
      </c>
      <c r="FD1220">
        <v>65.9318333333333</v>
      </c>
      <c r="FE1220">
        <v>66.125</v>
      </c>
      <c r="FF1220">
        <v>1155.56166666667</v>
      </c>
      <c r="FG1220">
        <v>39.44</v>
      </c>
      <c r="FH1220">
        <v>0</v>
      </c>
      <c r="FI1220">
        <v>1761428730.1</v>
      </c>
      <c r="FJ1220">
        <v>0</v>
      </c>
      <c r="FK1220">
        <v>913.874115384615</v>
      </c>
      <c r="FL1220">
        <v>7.15859829114219</v>
      </c>
      <c r="FM1220">
        <v>81.9521367312661</v>
      </c>
      <c r="FN1220">
        <v>12218.1346153846</v>
      </c>
      <c r="FO1220">
        <v>15</v>
      </c>
      <c r="FP1220">
        <v>0</v>
      </c>
      <c r="FQ1220" t="s">
        <v>439</v>
      </c>
      <c r="FR1220">
        <v>0</v>
      </c>
      <c r="FS1220">
        <v>0</v>
      </c>
      <c r="FT1220">
        <v>0</v>
      </c>
      <c r="FU1220">
        <v>0</v>
      </c>
      <c r="FV1220">
        <v>0</v>
      </c>
      <c r="FW1220">
        <v>0</v>
      </c>
      <c r="FX1220">
        <v>0</v>
      </c>
      <c r="FY1220">
        <v>0</v>
      </c>
      <c r="FZ1220">
        <v>0</v>
      </c>
      <c r="GA1220">
        <v>0</v>
      </c>
      <c r="GB1220">
        <v>0</v>
      </c>
      <c r="GC1220">
        <v>-41.4615</v>
      </c>
      <c r="GD1220">
        <v>-8.46648721804512</v>
      </c>
      <c r="GE1220">
        <v>1.388684442197</v>
      </c>
      <c r="GF1220">
        <v>0</v>
      </c>
      <c r="GG1220">
        <v>913.466882352941</v>
      </c>
      <c r="GH1220">
        <v>7.02560732936419</v>
      </c>
      <c r="GI1220">
        <v>0.715323158756431</v>
      </c>
      <c r="GJ1220">
        <v>-1</v>
      </c>
      <c r="GK1220">
        <v>18.875675</v>
      </c>
      <c r="GL1220">
        <v>-0.152783458646606</v>
      </c>
      <c r="GM1220">
        <v>0.015318905802961</v>
      </c>
      <c r="GN1220">
        <v>0</v>
      </c>
      <c r="GO1220">
        <v>0</v>
      </c>
      <c r="GP1220">
        <v>2</v>
      </c>
      <c r="GQ1220" t="s">
        <v>473</v>
      </c>
      <c r="GR1220">
        <v>3.12573</v>
      </c>
      <c r="GS1220">
        <v>2.7184</v>
      </c>
      <c r="GT1220">
        <v>0.134592</v>
      </c>
      <c r="GU1220">
        <v>0.139175</v>
      </c>
      <c r="GV1220">
        <v>0.147944</v>
      </c>
      <c r="GW1220">
        <v>0.0990235</v>
      </c>
      <c r="GX1220">
        <v>30759.8</v>
      </c>
      <c r="GY1220">
        <v>32284.7</v>
      </c>
      <c r="GZ1220">
        <v>32312.7</v>
      </c>
      <c r="HA1220">
        <v>34114.2</v>
      </c>
      <c r="HB1220">
        <v>39524.2</v>
      </c>
      <c r="HC1220">
        <v>44364.8</v>
      </c>
      <c r="HD1220">
        <v>50854.2</v>
      </c>
      <c r="HE1220">
        <v>54758.7</v>
      </c>
      <c r="HF1220">
        <v>1.63698</v>
      </c>
      <c r="HG1220">
        <v>1.49525</v>
      </c>
      <c r="HH1220">
        <v>-0.161845</v>
      </c>
      <c r="HI1220">
        <v>0</v>
      </c>
      <c r="HJ1220">
        <v>50.4283</v>
      </c>
      <c r="HK1220">
        <v>999.9</v>
      </c>
      <c r="HL1220">
        <v>54.804</v>
      </c>
      <c r="HM1220">
        <v>30.142</v>
      </c>
      <c r="HN1220">
        <v>26.1025</v>
      </c>
      <c r="HO1220">
        <v>60.2354</v>
      </c>
      <c r="HP1220">
        <v>40.2404</v>
      </c>
      <c r="HQ1220">
        <v>1</v>
      </c>
      <c r="HR1220">
        <v>2.78026</v>
      </c>
      <c r="HS1220">
        <v>2.44196</v>
      </c>
      <c r="HT1220">
        <v>20.0937</v>
      </c>
      <c r="HU1220">
        <v>5.18569</v>
      </c>
      <c r="HV1220">
        <v>12.0159</v>
      </c>
      <c r="HW1220">
        <v>4.96705</v>
      </c>
      <c r="HX1220">
        <v>3.29598</v>
      </c>
      <c r="HY1220">
        <v>9999</v>
      </c>
      <c r="HZ1220">
        <v>9999</v>
      </c>
      <c r="IA1220">
        <v>999.9</v>
      </c>
      <c r="IB1220">
        <v>9999</v>
      </c>
      <c r="IC1220">
        <v>1.86323</v>
      </c>
      <c r="ID1220">
        <v>1.86808</v>
      </c>
      <c r="IE1220">
        <v>1.86783</v>
      </c>
      <c r="IF1220">
        <v>1.86905</v>
      </c>
      <c r="IG1220">
        <v>1.86981</v>
      </c>
      <c r="IH1220">
        <v>1.86589</v>
      </c>
      <c r="II1220">
        <v>1.86692</v>
      </c>
      <c r="IJ1220">
        <v>1.86842</v>
      </c>
      <c r="IK1220">
        <v>5</v>
      </c>
      <c r="IL1220">
        <v>0</v>
      </c>
      <c r="IM1220">
        <v>0</v>
      </c>
      <c r="IN1220">
        <v>0</v>
      </c>
      <c r="IO1220" t="s">
        <v>441</v>
      </c>
      <c r="IP1220" t="s">
        <v>442</v>
      </c>
      <c r="IQ1220" t="s">
        <v>443</v>
      </c>
      <c r="IR1220" t="s">
        <v>443</v>
      </c>
      <c r="IS1220" t="s">
        <v>443</v>
      </c>
      <c r="IT1220" t="s">
        <v>443</v>
      </c>
      <c r="IU1220">
        <v>0</v>
      </c>
      <c r="IV1220">
        <v>100</v>
      </c>
      <c r="IW1220">
        <v>100</v>
      </c>
      <c r="IX1220">
        <v>1.098</v>
      </c>
      <c r="IY1220">
        <v>-0.0441</v>
      </c>
      <c r="IZ1220">
        <v>1.09748391826392</v>
      </c>
      <c r="JA1220">
        <v>0</v>
      </c>
      <c r="JB1220">
        <v>0</v>
      </c>
      <c r="JC1220">
        <v>0</v>
      </c>
      <c r="JD1220">
        <v>-0.0441141096964596</v>
      </c>
      <c r="JE1220">
        <v>0</v>
      </c>
      <c r="JF1220">
        <v>0</v>
      </c>
      <c r="JG1220">
        <v>0</v>
      </c>
      <c r="JH1220">
        <v>5</v>
      </c>
      <c r="JI1220">
        <v>2273</v>
      </c>
      <c r="JJ1220">
        <v>1</v>
      </c>
      <c r="JK1220">
        <v>24</v>
      </c>
      <c r="JL1220">
        <v>29357146.2</v>
      </c>
      <c r="JM1220">
        <v>29357146.2</v>
      </c>
      <c r="JN1220">
        <v>1.80786</v>
      </c>
      <c r="JO1220">
        <v>2.62817</v>
      </c>
      <c r="JP1220">
        <v>1.54785</v>
      </c>
      <c r="JQ1220">
        <v>2.31567</v>
      </c>
      <c r="JR1220">
        <v>1.64673</v>
      </c>
      <c r="JS1220">
        <v>2.31323</v>
      </c>
      <c r="JT1220">
        <v>34.0545</v>
      </c>
      <c r="JU1220">
        <v>24.1751</v>
      </c>
      <c r="JV1220">
        <v>18</v>
      </c>
      <c r="JW1220">
        <v>480.319</v>
      </c>
      <c r="JX1220">
        <v>377.58</v>
      </c>
      <c r="JY1220">
        <v>47.1211</v>
      </c>
      <c r="JZ1220">
        <v>57.8373</v>
      </c>
      <c r="KA1220">
        <v>29.9987</v>
      </c>
      <c r="KB1220">
        <v>56.9755</v>
      </c>
      <c r="KC1220">
        <v>56.7442</v>
      </c>
      <c r="KD1220">
        <v>36.3308</v>
      </c>
      <c r="KE1220">
        <v>0</v>
      </c>
      <c r="KF1220">
        <v>100</v>
      </c>
      <c r="KG1220">
        <v>47.1955</v>
      </c>
      <c r="KH1220">
        <v>876.337</v>
      </c>
      <c r="KI1220">
        <v>26.2864</v>
      </c>
      <c r="KJ1220">
        <v>92.1252</v>
      </c>
      <c r="KK1220">
        <v>88.5735</v>
      </c>
    </row>
    <row r="1221" spans="1:297">
      <c r="A1221">
        <v>1205</v>
      </c>
      <c r="B1221">
        <v>1761428774.1</v>
      </c>
      <c r="C1221">
        <v>20593.0999999046</v>
      </c>
      <c r="D1221" t="s">
        <v>2864</v>
      </c>
      <c r="E1221" t="s">
        <v>2865</v>
      </c>
      <c r="F1221">
        <v>5</v>
      </c>
      <c r="G1221" t="s">
        <v>2761</v>
      </c>
      <c r="H1221" t="s">
        <v>436</v>
      </c>
      <c r="I1221">
        <v>1761428765.86923</v>
      </c>
      <c r="J1221">
        <f>(K1221)/1000</f>
        <v>0</v>
      </c>
      <c r="K1221">
        <f>IF(DP1221, AN1221, AH1221)</f>
        <v>0</v>
      </c>
      <c r="L1221">
        <f>IF(DP1221, AI1221, AG1221)</f>
        <v>0</v>
      </c>
      <c r="M1221">
        <f>DR1221 - IF(AU1221&gt;1, L1221*DL1221*100.0/(AW1221), 0)</f>
        <v>0</v>
      </c>
      <c r="N1221">
        <f>((T1221-J1221/2)*M1221-L1221)/(T1221+J1221/2)</f>
        <v>0</v>
      </c>
      <c r="O1221">
        <f>N1221*(DY1221+DZ1221)/1000.0</f>
        <v>0</v>
      </c>
      <c r="P1221">
        <f>(DR1221 - IF(AU1221&gt;1, L1221*DL1221*100.0/(AW1221), 0))*(DY1221+DZ1221)/1000.0</f>
        <v>0</v>
      </c>
      <c r="Q1221">
        <f>2.0/((1/S1221-1/R1221)+SIGN(S1221)*SQRT((1/S1221-1/R1221)*(1/S1221-1/R1221) + 4*DM1221/((DM1221+1)*(DM1221+1))*(2*1/S1221*1/R1221-1/R1221*1/R1221)))</f>
        <v>0</v>
      </c>
      <c r="R1221">
        <f>IF(LEFT(DN1221,1)&lt;&gt;"0",IF(LEFT(DN1221,1)="1",3.0,DO1221),$D$5+$E$5*(EF1221*DY1221/($K$5*1000))+$F$5*(EF1221*DY1221/($K$5*1000))*MAX(MIN(DL1221,$J$5),$I$5)*MAX(MIN(DL1221,$J$5),$I$5)+$G$5*MAX(MIN(DL1221,$J$5),$I$5)*(EF1221*DY1221/($K$5*1000))+$H$5*(EF1221*DY1221/($K$5*1000))*(EF1221*DY1221/($K$5*1000)))</f>
        <v>0</v>
      </c>
      <c r="S1221">
        <f>J1221*(1000-(1000*0.61365*exp(17.502*W1221/(240.97+W1221))/(DY1221+DZ1221)+DT1221)/2)/(1000*0.61365*exp(17.502*W1221/(240.97+W1221))/(DY1221+DZ1221)-DT1221)</f>
        <v>0</v>
      </c>
      <c r="T1221">
        <f>1/((DM1221+1)/(Q1221/1.6)+1/(R1221/1.37)) + DM1221/((DM1221+1)/(Q1221/1.6) + DM1221/(R1221/1.37))</f>
        <v>0</v>
      </c>
      <c r="U1221">
        <f>(DH1221*DK1221)</f>
        <v>0</v>
      </c>
      <c r="V1221">
        <f>(EA1221+(U1221+2*0.95*5.67E-8*(((EA1221+$B$7)+273)^4-(EA1221+273)^4)-44100*J1221)/(1.84*29.3*R1221+8*0.95*5.67E-8*(EA1221+273)^3))</f>
        <v>0</v>
      </c>
      <c r="W1221">
        <f>($C$7*EB1221+$D$7*EC1221+$E$7*V1221)</f>
        <v>0</v>
      </c>
      <c r="X1221">
        <f>0.61365*exp(17.502*W1221/(240.97+W1221))</f>
        <v>0</v>
      </c>
      <c r="Y1221">
        <f>(Z1221/AA1221*100)</f>
        <v>0</v>
      </c>
      <c r="Z1221">
        <f>DT1221*(DY1221+DZ1221)/1000</f>
        <v>0</v>
      </c>
      <c r="AA1221">
        <f>0.61365*exp(17.502*EA1221/(240.97+EA1221))</f>
        <v>0</v>
      </c>
      <c r="AB1221">
        <f>(X1221-DT1221*(DY1221+DZ1221)/1000)</f>
        <v>0</v>
      </c>
      <c r="AC1221">
        <f>(-J1221*44100)</f>
        <v>0</v>
      </c>
      <c r="AD1221">
        <f>2*29.3*R1221*0.92*(EA1221-W1221)</f>
        <v>0</v>
      </c>
      <c r="AE1221">
        <f>2*0.95*5.67E-8*(((EA1221+$B$7)+273)^4-(W1221+273)^4)</f>
        <v>0</v>
      </c>
      <c r="AF1221">
        <f>U1221+AE1221+AC1221+AD1221</f>
        <v>0</v>
      </c>
      <c r="AG1221">
        <f>DX1221*AU1221*(DS1221-DR1221*(1000-AU1221*DU1221)/(1000-AU1221*DT1221))/(100*DL1221)</f>
        <v>0</v>
      </c>
      <c r="AH1221">
        <f>1000*DX1221*AU1221*(DT1221-DU1221)/(100*DL1221*(1000-AU1221*DT1221))</f>
        <v>0</v>
      </c>
      <c r="AI1221">
        <f>(AJ1221 - AK1221 - DY1221*1E3/(8.314*(EA1221+273.15)) * AM1221/DX1221 * AL1221) * DX1221/(100*DL1221) * (1000 - DU1221)/1000</f>
        <v>0</v>
      </c>
      <c r="AJ1221">
        <v>875.234274029556</v>
      </c>
      <c r="AK1221">
        <v>856.030569696969</v>
      </c>
      <c r="AL1221">
        <v>3.25028954145482</v>
      </c>
      <c r="AM1221">
        <v>65.5308302883594</v>
      </c>
      <c r="AN1221">
        <f>(AP1221 - AO1221 + DY1221*1E3/(8.314*(EA1221+273.15)) * AR1221/DX1221 * AQ1221) * DX1221/(100*DL1221) * 1000/(1000 - AP1221)</f>
        <v>0</v>
      </c>
      <c r="AO1221">
        <v>24.7262587342343</v>
      </c>
      <c r="AP1221">
        <v>43.5646563636364</v>
      </c>
      <c r="AQ1221">
        <v>-0.000597213593215651</v>
      </c>
      <c r="AR1221">
        <v>110.947681736838</v>
      </c>
      <c r="AS1221">
        <v>12</v>
      </c>
      <c r="AT1221">
        <v>2</v>
      </c>
      <c r="AU1221">
        <f>IF(AS1221*$H$13&gt;=AW1221,1.0,(AW1221/(AW1221-AS1221*$H$13)))</f>
        <v>0</v>
      </c>
      <c r="AV1221">
        <f>(AU1221-1)*100</f>
        <v>0</v>
      </c>
      <c r="AW1221">
        <f>MAX(0,($B$13+$C$13*EF1221)/(1+$D$13*EF1221)*DY1221/(EA1221+273)*$E$13)</f>
        <v>0</v>
      </c>
      <c r="AX1221" t="s">
        <v>437</v>
      </c>
      <c r="AY1221" t="s">
        <v>437</v>
      </c>
      <c r="AZ1221">
        <v>0</v>
      </c>
      <c r="BA1221">
        <v>0</v>
      </c>
      <c r="BB1221">
        <f>1-AZ1221/BA1221</f>
        <v>0</v>
      </c>
      <c r="BC1221">
        <v>0</v>
      </c>
      <c r="BD1221" t="s">
        <v>437</v>
      </c>
      <c r="BE1221" t="s">
        <v>437</v>
      </c>
      <c r="BF1221">
        <v>0</v>
      </c>
      <c r="BG1221">
        <v>0</v>
      </c>
      <c r="BH1221">
        <f>1-BF1221/BG1221</f>
        <v>0</v>
      </c>
      <c r="BI1221">
        <v>0.5</v>
      </c>
      <c r="BJ1221">
        <f>DI1221</f>
        <v>0</v>
      </c>
      <c r="BK1221">
        <f>L1221</f>
        <v>0</v>
      </c>
      <c r="BL1221">
        <f>BH1221*BI1221*BJ1221</f>
        <v>0</v>
      </c>
      <c r="BM1221">
        <f>(BK1221-BC1221)/BJ1221</f>
        <v>0</v>
      </c>
      <c r="BN1221">
        <f>(BA1221-BG1221)/BG1221</f>
        <v>0</v>
      </c>
      <c r="BO1221">
        <f>AZ1221/(BB1221+AZ1221/BG1221)</f>
        <v>0</v>
      </c>
      <c r="BP1221" t="s">
        <v>437</v>
      </c>
      <c r="BQ1221">
        <v>0</v>
      </c>
      <c r="BR1221">
        <f>IF(BQ1221&lt;&gt;0, BQ1221, BO1221)</f>
        <v>0</v>
      </c>
      <c r="BS1221">
        <f>1-BR1221/BG1221</f>
        <v>0</v>
      </c>
      <c r="BT1221">
        <f>(BG1221-BF1221)/(BG1221-BR1221)</f>
        <v>0</v>
      </c>
      <c r="BU1221">
        <f>(BA1221-BG1221)/(BA1221-BR1221)</f>
        <v>0</v>
      </c>
      <c r="BV1221">
        <f>(BG1221-BF1221)/(BG1221-AZ1221)</f>
        <v>0</v>
      </c>
      <c r="BW1221">
        <f>(BA1221-BG1221)/(BA1221-AZ1221)</f>
        <v>0</v>
      </c>
      <c r="BX1221">
        <f>(BT1221*BR1221/BF1221)</f>
        <v>0</v>
      </c>
      <c r="BY1221">
        <f>(1-BX1221)</f>
        <v>0</v>
      </c>
      <c r="DH1221">
        <f>$B$11*EG1221+$C$11*EH1221+$F$11*ES1221*(1-EV1221)</f>
        <v>0</v>
      </c>
      <c r="DI1221">
        <f>DH1221*DJ1221</f>
        <v>0</v>
      </c>
      <c r="DJ1221">
        <f>($B$11*$D$9+$C$11*$D$9+$F$11*((FF1221+EX1221)/MAX(FF1221+EX1221+FG1221, 0.1)*$I$9+FG1221/MAX(FF1221+EX1221+FG1221, 0.1)*$J$9))/($B$11+$C$11+$F$11)</f>
        <v>0</v>
      </c>
      <c r="DK1221">
        <f>($B$11*$K$9+$C$11*$K$9+$F$11*((FF1221+EX1221)/MAX(FF1221+EX1221+FG1221, 0.1)*$P$9+FG1221/MAX(FF1221+EX1221+FG1221, 0.1)*$Q$9))/($B$11+$C$11+$F$11)</f>
        <v>0</v>
      </c>
      <c r="DL1221">
        <v>6</v>
      </c>
      <c r="DM1221">
        <v>0.5</v>
      </c>
      <c r="DN1221" t="s">
        <v>438</v>
      </c>
      <c r="DO1221">
        <v>2</v>
      </c>
      <c r="DP1221" t="b">
        <v>1</v>
      </c>
      <c r="DQ1221">
        <v>1761428765.86923</v>
      </c>
      <c r="DR1221">
        <v>795.876153846154</v>
      </c>
      <c r="DS1221">
        <v>838.208769230769</v>
      </c>
      <c r="DT1221">
        <v>43.5811384615385</v>
      </c>
      <c r="DU1221">
        <v>24.7249230769231</v>
      </c>
      <c r="DV1221">
        <v>794.778769230769</v>
      </c>
      <c r="DW1221">
        <v>43.6252615384615</v>
      </c>
      <c r="DX1221">
        <v>500.016769230769</v>
      </c>
      <c r="DY1221">
        <v>90.1904461538462</v>
      </c>
      <c r="DZ1221">
        <v>0.0406780230769231</v>
      </c>
      <c r="EA1221">
        <v>51.0460384615385</v>
      </c>
      <c r="EB1221">
        <v>47.8811</v>
      </c>
      <c r="EC1221">
        <v>999.9</v>
      </c>
      <c r="ED1221">
        <v>0</v>
      </c>
      <c r="EE1221">
        <v>0</v>
      </c>
      <c r="EF1221">
        <v>9990.04769230769</v>
      </c>
      <c r="EG1221">
        <v>0</v>
      </c>
      <c r="EH1221">
        <v>1219.98076923077</v>
      </c>
      <c r="EI1221">
        <v>-42.3324538461538</v>
      </c>
      <c r="EJ1221">
        <v>832.141769230769</v>
      </c>
      <c r="EK1221">
        <v>859.458692307692</v>
      </c>
      <c r="EL1221">
        <v>18.8561923076923</v>
      </c>
      <c r="EM1221">
        <v>838.208769230769</v>
      </c>
      <c r="EN1221">
        <v>24.7249230769231</v>
      </c>
      <c r="EO1221">
        <v>3.93060230769231</v>
      </c>
      <c r="EP1221">
        <v>2.22995307692308</v>
      </c>
      <c r="EQ1221">
        <v>28.6043076923077</v>
      </c>
      <c r="ER1221">
        <v>19.1791307692308</v>
      </c>
      <c r="ES1221">
        <v>1199.97923076923</v>
      </c>
      <c r="ET1221">
        <v>0.966997538461538</v>
      </c>
      <c r="EU1221">
        <v>0.0330025230769231</v>
      </c>
      <c r="EV1221">
        <v>0</v>
      </c>
      <c r="EW1221">
        <v>914.341846153846</v>
      </c>
      <c r="EX1221">
        <v>5.00059</v>
      </c>
      <c r="EY1221">
        <v>12223.6307692308</v>
      </c>
      <c r="EZ1221">
        <v>10358.5230769231</v>
      </c>
      <c r="FA1221">
        <v>64.8797692307692</v>
      </c>
      <c r="FB1221">
        <v>66.2160769230769</v>
      </c>
      <c r="FC1221">
        <v>64.937</v>
      </c>
      <c r="FD1221">
        <v>65.9226923076923</v>
      </c>
      <c r="FE1221">
        <v>66.1056153846154</v>
      </c>
      <c r="FF1221">
        <v>1155.53923076923</v>
      </c>
      <c r="FG1221">
        <v>39.44</v>
      </c>
      <c r="FH1221">
        <v>0</v>
      </c>
      <c r="FI1221">
        <v>1761428734.9</v>
      </c>
      <c r="FJ1221">
        <v>0</v>
      </c>
      <c r="FK1221">
        <v>914.470346153846</v>
      </c>
      <c r="FL1221">
        <v>7.70492307623728</v>
      </c>
      <c r="FM1221">
        <v>83.1487179017578</v>
      </c>
      <c r="FN1221">
        <v>12224.8192307692</v>
      </c>
      <c r="FO1221">
        <v>15</v>
      </c>
      <c r="FP1221">
        <v>0</v>
      </c>
      <c r="FQ1221" t="s">
        <v>439</v>
      </c>
      <c r="FR1221">
        <v>0</v>
      </c>
      <c r="FS1221">
        <v>0</v>
      </c>
      <c r="FT1221">
        <v>0</v>
      </c>
      <c r="FU1221">
        <v>0</v>
      </c>
      <c r="FV1221">
        <v>0</v>
      </c>
      <c r="FW1221">
        <v>0</v>
      </c>
      <c r="FX1221">
        <v>0</v>
      </c>
      <c r="FY1221">
        <v>0</v>
      </c>
      <c r="FZ1221">
        <v>0</v>
      </c>
      <c r="GA1221">
        <v>0</v>
      </c>
      <c r="GB1221">
        <v>0</v>
      </c>
      <c r="GC1221">
        <v>-42.1591761904762</v>
      </c>
      <c r="GD1221">
        <v>-1.73107012987013</v>
      </c>
      <c r="GE1221">
        <v>0.847375901241319</v>
      </c>
      <c r="GF1221">
        <v>0</v>
      </c>
      <c r="GG1221">
        <v>914.027941176471</v>
      </c>
      <c r="GH1221">
        <v>7.00660046240065</v>
      </c>
      <c r="GI1221">
        <v>0.715597649898173</v>
      </c>
      <c r="GJ1221">
        <v>-1</v>
      </c>
      <c r="GK1221">
        <v>18.8636714285714</v>
      </c>
      <c r="GL1221">
        <v>-0.155890909090924</v>
      </c>
      <c r="GM1221">
        <v>0.0162828903148918</v>
      </c>
      <c r="GN1221">
        <v>0</v>
      </c>
      <c r="GO1221">
        <v>0</v>
      </c>
      <c r="GP1221">
        <v>2</v>
      </c>
      <c r="GQ1221" t="s">
        <v>473</v>
      </c>
      <c r="GR1221">
        <v>3.12572</v>
      </c>
      <c r="GS1221">
        <v>2.71864</v>
      </c>
      <c r="GT1221">
        <v>0.136409</v>
      </c>
      <c r="GU1221">
        <v>0.141343</v>
      </c>
      <c r="GV1221">
        <v>0.147932</v>
      </c>
      <c r="GW1221">
        <v>0.0990308</v>
      </c>
      <c r="GX1221">
        <v>30695.8</v>
      </c>
      <c r="GY1221">
        <v>32203.7</v>
      </c>
      <c r="GZ1221">
        <v>32313.6</v>
      </c>
      <c r="HA1221">
        <v>34115</v>
      </c>
      <c r="HB1221">
        <v>39525.8</v>
      </c>
      <c r="HC1221">
        <v>44366</v>
      </c>
      <c r="HD1221">
        <v>50855.4</v>
      </c>
      <c r="HE1221">
        <v>54760.3</v>
      </c>
      <c r="HF1221">
        <v>1.6368</v>
      </c>
      <c r="HG1221">
        <v>1.49513</v>
      </c>
      <c r="HH1221">
        <v>-0.159666</v>
      </c>
      <c r="HI1221">
        <v>0</v>
      </c>
      <c r="HJ1221">
        <v>50.3973</v>
      </c>
      <c r="HK1221">
        <v>999.9</v>
      </c>
      <c r="HL1221">
        <v>54.804</v>
      </c>
      <c r="HM1221">
        <v>30.142</v>
      </c>
      <c r="HN1221">
        <v>26.0982</v>
      </c>
      <c r="HO1221">
        <v>60.4555</v>
      </c>
      <c r="HP1221">
        <v>40.1803</v>
      </c>
      <c r="HQ1221">
        <v>1</v>
      </c>
      <c r="HR1221">
        <v>2.77886</v>
      </c>
      <c r="HS1221">
        <v>2.34222</v>
      </c>
      <c r="HT1221">
        <v>20.0948</v>
      </c>
      <c r="HU1221">
        <v>5.18554</v>
      </c>
      <c r="HV1221">
        <v>12.0159</v>
      </c>
      <c r="HW1221">
        <v>4.9668</v>
      </c>
      <c r="HX1221">
        <v>3.296</v>
      </c>
      <c r="HY1221">
        <v>9999</v>
      </c>
      <c r="HZ1221">
        <v>9999</v>
      </c>
      <c r="IA1221">
        <v>999.9</v>
      </c>
      <c r="IB1221">
        <v>9999</v>
      </c>
      <c r="IC1221">
        <v>1.86323</v>
      </c>
      <c r="ID1221">
        <v>1.86807</v>
      </c>
      <c r="IE1221">
        <v>1.86784</v>
      </c>
      <c r="IF1221">
        <v>1.86905</v>
      </c>
      <c r="IG1221">
        <v>1.86981</v>
      </c>
      <c r="IH1221">
        <v>1.86587</v>
      </c>
      <c r="II1221">
        <v>1.86693</v>
      </c>
      <c r="IJ1221">
        <v>1.8684</v>
      </c>
      <c r="IK1221">
        <v>5</v>
      </c>
      <c r="IL1221">
        <v>0</v>
      </c>
      <c r="IM1221">
        <v>0</v>
      </c>
      <c r="IN1221">
        <v>0</v>
      </c>
      <c r="IO1221" t="s">
        <v>441</v>
      </c>
      <c r="IP1221" t="s">
        <v>442</v>
      </c>
      <c r="IQ1221" t="s">
        <v>443</v>
      </c>
      <c r="IR1221" t="s">
        <v>443</v>
      </c>
      <c r="IS1221" t="s">
        <v>443</v>
      </c>
      <c r="IT1221" t="s">
        <v>443</v>
      </c>
      <c r="IU1221">
        <v>0</v>
      </c>
      <c r="IV1221">
        <v>100</v>
      </c>
      <c r="IW1221">
        <v>100</v>
      </c>
      <c r="IX1221">
        <v>1.098</v>
      </c>
      <c r="IY1221">
        <v>-0.0441</v>
      </c>
      <c r="IZ1221">
        <v>1.09748391826392</v>
      </c>
      <c r="JA1221">
        <v>0</v>
      </c>
      <c r="JB1221">
        <v>0</v>
      </c>
      <c r="JC1221">
        <v>0</v>
      </c>
      <c r="JD1221">
        <v>-0.0441141096964596</v>
      </c>
      <c r="JE1221">
        <v>0</v>
      </c>
      <c r="JF1221">
        <v>0</v>
      </c>
      <c r="JG1221">
        <v>0</v>
      </c>
      <c r="JH1221">
        <v>5</v>
      </c>
      <c r="JI1221">
        <v>2273</v>
      </c>
      <c r="JJ1221">
        <v>1</v>
      </c>
      <c r="JK1221">
        <v>24</v>
      </c>
      <c r="JL1221">
        <v>29357146.2</v>
      </c>
      <c r="JM1221">
        <v>29357146.2</v>
      </c>
      <c r="JN1221">
        <v>1.84082</v>
      </c>
      <c r="JO1221">
        <v>2.62573</v>
      </c>
      <c r="JP1221">
        <v>1.54785</v>
      </c>
      <c r="JQ1221">
        <v>2.31567</v>
      </c>
      <c r="JR1221">
        <v>1.64551</v>
      </c>
      <c r="JS1221">
        <v>2.24731</v>
      </c>
      <c r="JT1221">
        <v>34.0545</v>
      </c>
      <c r="JU1221">
        <v>24.1751</v>
      </c>
      <c r="JV1221">
        <v>18</v>
      </c>
      <c r="JW1221">
        <v>480.189</v>
      </c>
      <c r="JX1221">
        <v>377.502</v>
      </c>
      <c r="JY1221">
        <v>47.2089</v>
      </c>
      <c r="JZ1221">
        <v>57.838</v>
      </c>
      <c r="KA1221">
        <v>29.9988</v>
      </c>
      <c r="KB1221">
        <v>56.9755</v>
      </c>
      <c r="KC1221">
        <v>56.7442</v>
      </c>
      <c r="KD1221">
        <v>36.9194</v>
      </c>
      <c r="KE1221">
        <v>0</v>
      </c>
      <c r="KF1221">
        <v>100</v>
      </c>
      <c r="KG1221">
        <v>47.2823</v>
      </c>
      <c r="KH1221">
        <v>890.128</v>
      </c>
      <c r="KI1221">
        <v>26.2864</v>
      </c>
      <c r="KJ1221">
        <v>92.1274</v>
      </c>
      <c r="KK1221">
        <v>88.576</v>
      </c>
    </row>
    <row r="1222" spans="1:297">
      <c r="A1222">
        <v>1206</v>
      </c>
      <c r="B1222">
        <v>1761428779.1</v>
      </c>
      <c r="C1222">
        <v>20598.0999999046</v>
      </c>
      <c r="D1222" t="s">
        <v>2866</v>
      </c>
      <c r="E1222" t="s">
        <v>2867</v>
      </c>
      <c r="F1222">
        <v>5</v>
      </c>
      <c r="G1222" t="s">
        <v>2761</v>
      </c>
      <c r="H1222" t="s">
        <v>436</v>
      </c>
      <c r="I1222">
        <v>1761428770.94615</v>
      </c>
      <c r="J1222">
        <f>(K1222)/1000</f>
        <v>0</v>
      </c>
      <c r="K1222">
        <f>IF(DP1222, AN1222, AH1222)</f>
        <v>0</v>
      </c>
      <c r="L1222">
        <f>IF(DP1222, AI1222, AG1222)</f>
        <v>0</v>
      </c>
      <c r="M1222">
        <f>DR1222 - IF(AU1222&gt;1, L1222*DL1222*100.0/(AW1222), 0)</f>
        <v>0</v>
      </c>
      <c r="N1222">
        <f>((T1222-J1222/2)*M1222-L1222)/(T1222+J1222/2)</f>
        <v>0</v>
      </c>
      <c r="O1222">
        <f>N1222*(DY1222+DZ1222)/1000.0</f>
        <v>0</v>
      </c>
      <c r="P1222">
        <f>(DR1222 - IF(AU1222&gt;1, L1222*DL1222*100.0/(AW1222), 0))*(DY1222+DZ1222)/1000.0</f>
        <v>0</v>
      </c>
      <c r="Q1222">
        <f>2.0/((1/S1222-1/R1222)+SIGN(S1222)*SQRT((1/S1222-1/R1222)*(1/S1222-1/R1222) + 4*DM1222/((DM1222+1)*(DM1222+1))*(2*1/S1222*1/R1222-1/R1222*1/R1222)))</f>
        <v>0</v>
      </c>
      <c r="R1222">
        <f>IF(LEFT(DN1222,1)&lt;&gt;"0",IF(LEFT(DN1222,1)="1",3.0,DO1222),$D$5+$E$5*(EF1222*DY1222/($K$5*1000))+$F$5*(EF1222*DY1222/($K$5*1000))*MAX(MIN(DL1222,$J$5),$I$5)*MAX(MIN(DL1222,$J$5),$I$5)+$G$5*MAX(MIN(DL1222,$J$5),$I$5)*(EF1222*DY1222/($K$5*1000))+$H$5*(EF1222*DY1222/($K$5*1000))*(EF1222*DY1222/($K$5*1000)))</f>
        <v>0</v>
      </c>
      <c r="S1222">
        <f>J1222*(1000-(1000*0.61365*exp(17.502*W1222/(240.97+W1222))/(DY1222+DZ1222)+DT1222)/2)/(1000*0.61365*exp(17.502*W1222/(240.97+W1222))/(DY1222+DZ1222)-DT1222)</f>
        <v>0</v>
      </c>
      <c r="T1222">
        <f>1/((DM1222+1)/(Q1222/1.6)+1/(R1222/1.37)) + DM1222/((DM1222+1)/(Q1222/1.6) + DM1222/(R1222/1.37))</f>
        <v>0</v>
      </c>
      <c r="U1222">
        <f>(DH1222*DK1222)</f>
        <v>0</v>
      </c>
      <c r="V1222">
        <f>(EA1222+(U1222+2*0.95*5.67E-8*(((EA1222+$B$7)+273)^4-(EA1222+273)^4)-44100*J1222)/(1.84*29.3*R1222+8*0.95*5.67E-8*(EA1222+273)^3))</f>
        <v>0</v>
      </c>
      <c r="W1222">
        <f>($C$7*EB1222+$D$7*EC1222+$E$7*V1222)</f>
        <v>0</v>
      </c>
      <c r="X1222">
        <f>0.61365*exp(17.502*W1222/(240.97+W1222))</f>
        <v>0</v>
      </c>
      <c r="Y1222">
        <f>(Z1222/AA1222*100)</f>
        <v>0</v>
      </c>
      <c r="Z1222">
        <f>DT1222*(DY1222+DZ1222)/1000</f>
        <v>0</v>
      </c>
      <c r="AA1222">
        <f>0.61365*exp(17.502*EA1222/(240.97+EA1222))</f>
        <v>0</v>
      </c>
      <c r="AB1222">
        <f>(X1222-DT1222*(DY1222+DZ1222)/1000)</f>
        <v>0</v>
      </c>
      <c r="AC1222">
        <f>(-J1222*44100)</f>
        <v>0</v>
      </c>
      <c r="AD1222">
        <f>2*29.3*R1222*0.92*(EA1222-W1222)</f>
        <v>0</v>
      </c>
      <c r="AE1222">
        <f>2*0.95*5.67E-8*(((EA1222+$B$7)+273)^4-(W1222+273)^4)</f>
        <v>0</v>
      </c>
      <c r="AF1222">
        <f>U1222+AE1222+AC1222+AD1222</f>
        <v>0</v>
      </c>
      <c r="AG1222">
        <f>DX1222*AU1222*(DS1222-DR1222*(1000-AU1222*DU1222)/(1000-AU1222*DT1222))/(100*DL1222)</f>
        <v>0</v>
      </c>
      <c r="AH1222">
        <f>1000*DX1222*AU1222*(DT1222-DU1222)/(100*DL1222*(1000-AU1222*DT1222))</f>
        <v>0</v>
      </c>
      <c r="AI1222">
        <f>(AJ1222 - AK1222 - DY1222*1E3/(8.314*(EA1222+273.15)) * AM1222/DX1222 * AL1222) * DX1222/(100*DL1222) * (1000 - DU1222)/1000</f>
        <v>0</v>
      </c>
      <c r="AJ1222">
        <v>895.43800546074</v>
      </c>
      <c r="AK1222">
        <v>874.597896969697</v>
      </c>
      <c r="AL1222">
        <v>3.74485887725</v>
      </c>
      <c r="AM1222">
        <v>65.5308302883594</v>
      </c>
      <c r="AN1222">
        <f>(AP1222 - AO1222 + DY1222*1E3/(8.314*(EA1222+273.15)) * AR1222/DX1222 * AQ1222) * DX1222/(100*DL1222) * 1000/(1000 - AP1222)</f>
        <v>0</v>
      </c>
      <c r="AO1222">
        <v>24.7283846321402</v>
      </c>
      <c r="AP1222">
        <v>43.5620018181818</v>
      </c>
      <c r="AQ1222">
        <v>-0.000344800121772935</v>
      </c>
      <c r="AR1222">
        <v>110.947681736838</v>
      </c>
      <c r="AS1222">
        <v>12</v>
      </c>
      <c r="AT1222">
        <v>2</v>
      </c>
      <c r="AU1222">
        <f>IF(AS1222*$H$13&gt;=AW1222,1.0,(AW1222/(AW1222-AS1222*$H$13)))</f>
        <v>0</v>
      </c>
      <c r="AV1222">
        <f>(AU1222-1)*100</f>
        <v>0</v>
      </c>
      <c r="AW1222">
        <f>MAX(0,($B$13+$C$13*EF1222)/(1+$D$13*EF1222)*DY1222/(EA1222+273)*$E$13)</f>
        <v>0</v>
      </c>
      <c r="AX1222" t="s">
        <v>437</v>
      </c>
      <c r="AY1222" t="s">
        <v>437</v>
      </c>
      <c r="AZ1222">
        <v>0</v>
      </c>
      <c r="BA1222">
        <v>0</v>
      </c>
      <c r="BB1222">
        <f>1-AZ1222/BA1222</f>
        <v>0</v>
      </c>
      <c r="BC1222">
        <v>0</v>
      </c>
      <c r="BD1222" t="s">
        <v>437</v>
      </c>
      <c r="BE1222" t="s">
        <v>437</v>
      </c>
      <c r="BF1222">
        <v>0</v>
      </c>
      <c r="BG1222">
        <v>0</v>
      </c>
      <c r="BH1222">
        <f>1-BF1222/BG1222</f>
        <v>0</v>
      </c>
      <c r="BI1222">
        <v>0.5</v>
      </c>
      <c r="BJ1222">
        <f>DI1222</f>
        <v>0</v>
      </c>
      <c r="BK1222">
        <f>L1222</f>
        <v>0</v>
      </c>
      <c r="BL1222">
        <f>BH1222*BI1222*BJ1222</f>
        <v>0</v>
      </c>
      <c r="BM1222">
        <f>(BK1222-BC1222)/BJ1222</f>
        <v>0</v>
      </c>
      <c r="BN1222">
        <f>(BA1222-BG1222)/BG1222</f>
        <v>0</v>
      </c>
      <c r="BO1222">
        <f>AZ1222/(BB1222+AZ1222/BG1222)</f>
        <v>0</v>
      </c>
      <c r="BP1222" t="s">
        <v>437</v>
      </c>
      <c r="BQ1222">
        <v>0</v>
      </c>
      <c r="BR1222">
        <f>IF(BQ1222&lt;&gt;0, BQ1222, BO1222)</f>
        <v>0</v>
      </c>
      <c r="BS1222">
        <f>1-BR1222/BG1222</f>
        <v>0</v>
      </c>
      <c r="BT1222">
        <f>(BG1222-BF1222)/(BG1222-BR1222)</f>
        <v>0</v>
      </c>
      <c r="BU1222">
        <f>(BA1222-BG1222)/(BA1222-BR1222)</f>
        <v>0</v>
      </c>
      <c r="BV1222">
        <f>(BG1222-BF1222)/(BG1222-AZ1222)</f>
        <v>0</v>
      </c>
      <c r="BW1222">
        <f>(BA1222-BG1222)/(BA1222-AZ1222)</f>
        <v>0</v>
      </c>
      <c r="BX1222">
        <f>(BT1222*BR1222/BF1222)</f>
        <v>0</v>
      </c>
      <c r="BY1222">
        <f>(1-BX1222)</f>
        <v>0</v>
      </c>
      <c r="DH1222">
        <f>$B$11*EG1222+$C$11*EH1222+$F$11*ES1222*(1-EV1222)</f>
        <v>0</v>
      </c>
      <c r="DI1222">
        <f>DH1222*DJ1222</f>
        <v>0</v>
      </c>
      <c r="DJ1222">
        <f>($B$11*$D$9+$C$11*$D$9+$F$11*((FF1222+EX1222)/MAX(FF1222+EX1222+FG1222, 0.1)*$I$9+FG1222/MAX(FF1222+EX1222+FG1222, 0.1)*$J$9))/($B$11+$C$11+$F$11)</f>
        <v>0</v>
      </c>
      <c r="DK1222">
        <f>($B$11*$K$9+$C$11*$K$9+$F$11*((FF1222+EX1222)/MAX(FF1222+EX1222+FG1222, 0.1)*$P$9+FG1222/MAX(FF1222+EX1222+FG1222, 0.1)*$Q$9))/($B$11+$C$11+$F$11)</f>
        <v>0</v>
      </c>
      <c r="DL1222">
        <v>6</v>
      </c>
      <c r="DM1222">
        <v>0.5</v>
      </c>
      <c r="DN1222" t="s">
        <v>438</v>
      </c>
      <c r="DO1222">
        <v>2</v>
      </c>
      <c r="DP1222" t="b">
        <v>1</v>
      </c>
      <c r="DQ1222">
        <v>1761428770.94615</v>
      </c>
      <c r="DR1222">
        <v>812.488307692308</v>
      </c>
      <c r="DS1222">
        <v>855.547769230769</v>
      </c>
      <c r="DT1222">
        <v>43.5723076923077</v>
      </c>
      <c r="DU1222">
        <v>24.7263384615385</v>
      </c>
      <c r="DV1222">
        <v>811.390923076923</v>
      </c>
      <c r="DW1222">
        <v>43.6164384615385</v>
      </c>
      <c r="DX1222">
        <v>499.986461538462</v>
      </c>
      <c r="DY1222">
        <v>90.1902307692308</v>
      </c>
      <c r="DZ1222">
        <v>0.0406703230769231</v>
      </c>
      <c r="EA1222">
        <v>51.0450307692308</v>
      </c>
      <c r="EB1222">
        <v>47.8778769230769</v>
      </c>
      <c r="EC1222">
        <v>999.9</v>
      </c>
      <c r="ED1222">
        <v>0</v>
      </c>
      <c r="EE1222">
        <v>0</v>
      </c>
      <c r="EF1222">
        <v>9995.48230769231</v>
      </c>
      <c r="EG1222">
        <v>0</v>
      </c>
      <c r="EH1222">
        <v>1220.00769230769</v>
      </c>
      <c r="EI1222">
        <v>-43.0593615384615</v>
      </c>
      <c r="EJ1222">
        <v>849.503076923077</v>
      </c>
      <c r="EK1222">
        <v>877.238615384615</v>
      </c>
      <c r="EL1222">
        <v>18.8459461538462</v>
      </c>
      <c r="EM1222">
        <v>855.547769230769</v>
      </c>
      <c r="EN1222">
        <v>24.7263384615385</v>
      </c>
      <c r="EO1222">
        <v>3.92979769230769</v>
      </c>
      <c r="EP1222">
        <v>2.23007615384615</v>
      </c>
      <c r="EQ1222">
        <v>28.6007846153846</v>
      </c>
      <c r="ER1222">
        <v>19.1800230769231</v>
      </c>
      <c r="ES1222">
        <v>1199.97538461538</v>
      </c>
      <c r="ET1222">
        <v>0.966996769230769</v>
      </c>
      <c r="EU1222">
        <v>0.0330032076923077</v>
      </c>
      <c r="EV1222">
        <v>0</v>
      </c>
      <c r="EW1222">
        <v>914.993076923077</v>
      </c>
      <c r="EX1222">
        <v>5.00059</v>
      </c>
      <c r="EY1222">
        <v>12230.3230769231</v>
      </c>
      <c r="EZ1222">
        <v>10358.4923076923</v>
      </c>
      <c r="FA1222">
        <v>64.875</v>
      </c>
      <c r="FB1222">
        <v>66.1966923076923</v>
      </c>
      <c r="FC1222">
        <v>64.937</v>
      </c>
      <c r="FD1222">
        <v>65.9036153846154</v>
      </c>
      <c r="FE1222">
        <v>66.0862307692308</v>
      </c>
      <c r="FF1222">
        <v>1155.53538461538</v>
      </c>
      <c r="FG1222">
        <v>39.44</v>
      </c>
      <c r="FH1222">
        <v>0</v>
      </c>
      <c r="FI1222">
        <v>1761428739.7</v>
      </c>
      <c r="FJ1222">
        <v>0</v>
      </c>
      <c r="FK1222">
        <v>915.089115384616</v>
      </c>
      <c r="FL1222">
        <v>7.09405128849387</v>
      </c>
      <c r="FM1222">
        <v>81.3094016187569</v>
      </c>
      <c r="FN1222">
        <v>12231.4115384615</v>
      </c>
      <c r="FO1222">
        <v>15</v>
      </c>
      <c r="FP1222">
        <v>0</v>
      </c>
      <c r="FQ1222" t="s">
        <v>439</v>
      </c>
      <c r="FR1222">
        <v>0</v>
      </c>
      <c r="FS1222">
        <v>0</v>
      </c>
      <c r="FT1222">
        <v>0</v>
      </c>
      <c r="FU1222">
        <v>0</v>
      </c>
      <c r="FV1222">
        <v>0</v>
      </c>
      <c r="FW1222">
        <v>0</v>
      </c>
      <c r="FX1222">
        <v>0</v>
      </c>
      <c r="FY1222">
        <v>0</v>
      </c>
      <c r="FZ1222">
        <v>0</v>
      </c>
      <c r="GA1222">
        <v>0</v>
      </c>
      <c r="GB1222">
        <v>0</v>
      </c>
      <c r="GC1222">
        <v>-43.064</v>
      </c>
      <c r="GD1222">
        <v>-8.32685413533834</v>
      </c>
      <c r="GE1222">
        <v>1.44291928499137</v>
      </c>
      <c r="GF1222">
        <v>0</v>
      </c>
      <c r="GG1222">
        <v>914.606264705882</v>
      </c>
      <c r="GH1222">
        <v>7.52307104812431</v>
      </c>
      <c r="GI1222">
        <v>0.767687563164007</v>
      </c>
      <c r="GJ1222">
        <v>-1</v>
      </c>
      <c r="GK1222">
        <v>18.85159</v>
      </c>
      <c r="GL1222">
        <v>-0.138324812030056</v>
      </c>
      <c r="GM1222">
        <v>0.0138590367630655</v>
      </c>
      <c r="GN1222">
        <v>0</v>
      </c>
      <c r="GO1222">
        <v>0</v>
      </c>
      <c r="GP1222">
        <v>2</v>
      </c>
      <c r="GQ1222" t="s">
        <v>473</v>
      </c>
      <c r="GR1222">
        <v>3.12581</v>
      </c>
      <c r="GS1222">
        <v>2.71882</v>
      </c>
      <c r="GT1222">
        <v>0.138404</v>
      </c>
      <c r="GU1222">
        <v>0.143215</v>
      </c>
      <c r="GV1222">
        <v>0.147902</v>
      </c>
      <c r="GW1222">
        <v>0.0990333</v>
      </c>
      <c r="GX1222">
        <v>30625.2</v>
      </c>
      <c r="GY1222">
        <v>32134.1</v>
      </c>
      <c r="GZ1222">
        <v>32314.3</v>
      </c>
      <c r="HA1222">
        <v>34116.1</v>
      </c>
      <c r="HB1222">
        <v>39528</v>
      </c>
      <c r="HC1222">
        <v>44367.1</v>
      </c>
      <c r="HD1222">
        <v>50856.3</v>
      </c>
      <c r="HE1222">
        <v>54761.5</v>
      </c>
      <c r="HF1222">
        <v>1.63685</v>
      </c>
      <c r="HG1222">
        <v>1.49537</v>
      </c>
      <c r="HH1222">
        <v>-0.158265</v>
      </c>
      <c r="HI1222">
        <v>0</v>
      </c>
      <c r="HJ1222">
        <v>50.3682</v>
      </c>
      <c r="HK1222">
        <v>999.9</v>
      </c>
      <c r="HL1222">
        <v>54.804</v>
      </c>
      <c r="HM1222">
        <v>30.152</v>
      </c>
      <c r="HN1222">
        <v>26.1136</v>
      </c>
      <c r="HO1222">
        <v>60.4655</v>
      </c>
      <c r="HP1222">
        <v>40.2364</v>
      </c>
      <c r="HQ1222">
        <v>1</v>
      </c>
      <c r="HR1222">
        <v>2.77747</v>
      </c>
      <c r="HS1222">
        <v>2.26534</v>
      </c>
      <c r="HT1222">
        <v>20.0956</v>
      </c>
      <c r="HU1222">
        <v>5.18554</v>
      </c>
      <c r="HV1222">
        <v>12.0159</v>
      </c>
      <c r="HW1222">
        <v>4.96685</v>
      </c>
      <c r="HX1222">
        <v>3.296</v>
      </c>
      <c r="HY1222">
        <v>9999</v>
      </c>
      <c r="HZ1222">
        <v>9999</v>
      </c>
      <c r="IA1222">
        <v>999.9</v>
      </c>
      <c r="IB1222">
        <v>9999</v>
      </c>
      <c r="IC1222">
        <v>1.86325</v>
      </c>
      <c r="ID1222">
        <v>1.86807</v>
      </c>
      <c r="IE1222">
        <v>1.86784</v>
      </c>
      <c r="IF1222">
        <v>1.86905</v>
      </c>
      <c r="IG1222">
        <v>1.86981</v>
      </c>
      <c r="IH1222">
        <v>1.86585</v>
      </c>
      <c r="II1222">
        <v>1.86693</v>
      </c>
      <c r="IJ1222">
        <v>1.86841</v>
      </c>
      <c r="IK1222">
        <v>5</v>
      </c>
      <c r="IL1222">
        <v>0</v>
      </c>
      <c r="IM1222">
        <v>0</v>
      </c>
      <c r="IN1222">
        <v>0</v>
      </c>
      <c r="IO1222" t="s">
        <v>441</v>
      </c>
      <c r="IP1222" t="s">
        <v>442</v>
      </c>
      <c r="IQ1222" t="s">
        <v>443</v>
      </c>
      <c r="IR1222" t="s">
        <v>443</v>
      </c>
      <c r="IS1222" t="s">
        <v>443</v>
      </c>
      <c r="IT1222" t="s">
        <v>443</v>
      </c>
      <c r="IU1222">
        <v>0</v>
      </c>
      <c r="IV1222">
        <v>100</v>
      </c>
      <c r="IW1222">
        <v>100</v>
      </c>
      <c r="IX1222">
        <v>1.097</v>
      </c>
      <c r="IY1222">
        <v>-0.0441</v>
      </c>
      <c r="IZ1222">
        <v>1.09748391826392</v>
      </c>
      <c r="JA1222">
        <v>0</v>
      </c>
      <c r="JB1222">
        <v>0</v>
      </c>
      <c r="JC1222">
        <v>0</v>
      </c>
      <c r="JD1222">
        <v>-0.0441141096964596</v>
      </c>
      <c r="JE1222">
        <v>0</v>
      </c>
      <c r="JF1222">
        <v>0</v>
      </c>
      <c r="JG1222">
        <v>0</v>
      </c>
      <c r="JH1222">
        <v>5</v>
      </c>
      <c r="JI1222">
        <v>2273</v>
      </c>
      <c r="JJ1222">
        <v>1</v>
      </c>
      <c r="JK1222">
        <v>24</v>
      </c>
      <c r="JL1222">
        <v>29357146.3</v>
      </c>
      <c r="JM1222">
        <v>29357146.3</v>
      </c>
      <c r="JN1222">
        <v>1.86523</v>
      </c>
      <c r="JO1222">
        <v>2.61475</v>
      </c>
      <c r="JP1222">
        <v>1.54785</v>
      </c>
      <c r="JQ1222">
        <v>2.31567</v>
      </c>
      <c r="JR1222">
        <v>1.64673</v>
      </c>
      <c r="JS1222">
        <v>2.3877</v>
      </c>
      <c r="JT1222">
        <v>34.0545</v>
      </c>
      <c r="JU1222">
        <v>24.1838</v>
      </c>
      <c r="JV1222">
        <v>18</v>
      </c>
      <c r="JW1222">
        <v>480.227</v>
      </c>
      <c r="JX1222">
        <v>377.657</v>
      </c>
      <c r="JY1222">
        <v>47.2949</v>
      </c>
      <c r="JZ1222">
        <v>57.838</v>
      </c>
      <c r="KA1222">
        <v>29.9988</v>
      </c>
      <c r="KB1222">
        <v>56.9755</v>
      </c>
      <c r="KC1222">
        <v>56.7442</v>
      </c>
      <c r="KD1222">
        <v>37.4919</v>
      </c>
      <c r="KE1222">
        <v>0</v>
      </c>
      <c r="KF1222">
        <v>100</v>
      </c>
      <c r="KG1222">
        <v>47.3696</v>
      </c>
      <c r="KH1222">
        <v>910.47</v>
      </c>
      <c r="KI1222">
        <v>26.2864</v>
      </c>
      <c r="KJ1222">
        <v>92.1292</v>
      </c>
      <c r="KK1222">
        <v>88.5782</v>
      </c>
    </row>
    <row r="1223" spans="1:297">
      <c r="A1223">
        <v>1207</v>
      </c>
      <c r="B1223">
        <v>1761428784.1</v>
      </c>
      <c r="C1223">
        <v>20603.0999999046</v>
      </c>
      <c r="D1223" t="s">
        <v>2868</v>
      </c>
      <c r="E1223" t="s">
        <v>2869</v>
      </c>
      <c r="F1223">
        <v>5</v>
      </c>
      <c r="G1223" t="s">
        <v>2761</v>
      </c>
      <c r="H1223" t="s">
        <v>436</v>
      </c>
      <c r="I1223">
        <v>1761428775.94615</v>
      </c>
      <c r="J1223">
        <f>(K1223)/1000</f>
        <v>0</v>
      </c>
      <c r="K1223">
        <f>IF(DP1223, AN1223, AH1223)</f>
        <v>0</v>
      </c>
      <c r="L1223">
        <f>IF(DP1223, AI1223, AG1223)</f>
        <v>0</v>
      </c>
      <c r="M1223">
        <f>DR1223 - IF(AU1223&gt;1, L1223*DL1223*100.0/(AW1223), 0)</f>
        <v>0</v>
      </c>
      <c r="N1223">
        <f>((T1223-J1223/2)*M1223-L1223)/(T1223+J1223/2)</f>
        <v>0</v>
      </c>
      <c r="O1223">
        <f>N1223*(DY1223+DZ1223)/1000.0</f>
        <v>0</v>
      </c>
      <c r="P1223">
        <f>(DR1223 - IF(AU1223&gt;1, L1223*DL1223*100.0/(AW1223), 0))*(DY1223+DZ1223)/1000.0</f>
        <v>0</v>
      </c>
      <c r="Q1223">
        <f>2.0/((1/S1223-1/R1223)+SIGN(S1223)*SQRT((1/S1223-1/R1223)*(1/S1223-1/R1223) + 4*DM1223/((DM1223+1)*(DM1223+1))*(2*1/S1223*1/R1223-1/R1223*1/R1223)))</f>
        <v>0</v>
      </c>
      <c r="R1223">
        <f>IF(LEFT(DN1223,1)&lt;&gt;"0",IF(LEFT(DN1223,1)="1",3.0,DO1223),$D$5+$E$5*(EF1223*DY1223/($K$5*1000))+$F$5*(EF1223*DY1223/($K$5*1000))*MAX(MIN(DL1223,$J$5),$I$5)*MAX(MIN(DL1223,$J$5),$I$5)+$G$5*MAX(MIN(DL1223,$J$5),$I$5)*(EF1223*DY1223/($K$5*1000))+$H$5*(EF1223*DY1223/($K$5*1000))*(EF1223*DY1223/($K$5*1000)))</f>
        <v>0</v>
      </c>
      <c r="S1223">
        <f>J1223*(1000-(1000*0.61365*exp(17.502*W1223/(240.97+W1223))/(DY1223+DZ1223)+DT1223)/2)/(1000*0.61365*exp(17.502*W1223/(240.97+W1223))/(DY1223+DZ1223)-DT1223)</f>
        <v>0</v>
      </c>
      <c r="T1223">
        <f>1/((DM1223+1)/(Q1223/1.6)+1/(R1223/1.37)) + DM1223/((DM1223+1)/(Q1223/1.6) + DM1223/(R1223/1.37))</f>
        <v>0</v>
      </c>
      <c r="U1223">
        <f>(DH1223*DK1223)</f>
        <v>0</v>
      </c>
      <c r="V1223">
        <f>(EA1223+(U1223+2*0.95*5.67E-8*(((EA1223+$B$7)+273)^4-(EA1223+273)^4)-44100*J1223)/(1.84*29.3*R1223+8*0.95*5.67E-8*(EA1223+273)^3))</f>
        <v>0</v>
      </c>
      <c r="W1223">
        <f>($C$7*EB1223+$D$7*EC1223+$E$7*V1223)</f>
        <v>0</v>
      </c>
      <c r="X1223">
        <f>0.61365*exp(17.502*W1223/(240.97+W1223))</f>
        <v>0</v>
      </c>
      <c r="Y1223">
        <f>(Z1223/AA1223*100)</f>
        <v>0</v>
      </c>
      <c r="Z1223">
        <f>DT1223*(DY1223+DZ1223)/1000</f>
        <v>0</v>
      </c>
      <c r="AA1223">
        <f>0.61365*exp(17.502*EA1223/(240.97+EA1223))</f>
        <v>0</v>
      </c>
      <c r="AB1223">
        <f>(X1223-DT1223*(DY1223+DZ1223)/1000)</f>
        <v>0</v>
      </c>
      <c r="AC1223">
        <f>(-J1223*44100)</f>
        <v>0</v>
      </c>
      <c r="AD1223">
        <f>2*29.3*R1223*0.92*(EA1223-W1223)</f>
        <v>0</v>
      </c>
      <c r="AE1223">
        <f>2*0.95*5.67E-8*(((EA1223+$B$7)+273)^4-(W1223+273)^4)</f>
        <v>0</v>
      </c>
      <c r="AF1223">
        <f>U1223+AE1223+AC1223+AD1223</f>
        <v>0</v>
      </c>
      <c r="AG1223">
        <f>DX1223*AU1223*(DS1223-DR1223*(1000-AU1223*DU1223)/(1000-AU1223*DT1223))/(100*DL1223)</f>
        <v>0</v>
      </c>
      <c r="AH1223">
        <f>1000*DX1223*AU1223*(DT1223-DU1223)/(100*DL1223*(1000-AU1223*DT1223))</f>
        <v>0</v>
      </c>
      <c r="AI1223">
        <f>(AJ1223 - AK1223 - DY1223*1E3/(8.314*(EA1223+273.15)) * AM1223/DX1223 * AL1223) * DX1223/(100*DL1223) * (1000 - DU1223)/1000</f>
        <v>0</v>
      </c>
      <c r="AJ1223">
        <v>911.916460664454</v>
      </c>
      <c r="AK1223">
        <v>891.658612121212</v>
      </c>
      <c r="AL1223">
        <v>3.37336875172497</v>
      </c>
      <c r="AM1223">
        <v>65.5308302883594</v>
      </c>
      <c r="AN1223">
        <f>(AP1223 - AO1223 + DY1223*1E3/(8.314*(EA1223+273.15)) * AR1223/DX1223 * AQ1223) * DX1223/(100*DL1223) * 1000/(1000 - AP1223)</f>
        <v>0</v>
      </c>
      <c r="AO1223">
        <v>24.7290671575242</v>
      </c>
      <c r="AP1223">
        <v>43.5637951515151</v>
      </c>
      <c r="AQ1223">
        <v>0.000702761710511608</v>
      </c>
      <c r="AR1223">
        <v>110.947681736838</v>
      </c>
      <c r="AS1223">
        <v>12</v>
      </c>
      <c r="AT1223">
        <v>2</v>
      </c>
      <c r="AU1223">
        <f>IF(AS1223*$H$13&gt;=AW1223,1.0,(AW1223/(AW1223-AS1223*$H$13)))</f>
        <v>0</v>
      </c>
      <c r="AV1223">
        <f>(AU1223-1)*100</f>
        <v>0</v>
      </c>
      <c r="AW1223">
        <f>MAX(0,($B$13+$C$13*EF1223)/(1+$D$13*EF1223)*DY1223/(EA1223+273)*$E$13)</f>
        <v>0</v>
      </c>
      <c r="AX1223" t="s">
        <v>437</v>
      </c>
      <c r="AY1223" t="s">
        <v>437</v>
      </c>
      <c r="AZ1223">
        <v>0</v>
      </c>
      <c r="BA1223">
        <v>0</v>
      </c>
      <c r="BB1223">
        <f>1-AZ1223/BA1223</f>
        <v>0</v>
      </c>
      <c r="BC1223">
        <v>0</v>
      </c>
      <c r="BD1223" t="s">
        <v>437</v>
      </c>
      <c r="BE1223" t="s">
        <v>437</v>
      </c>
      <c r="BF1223">
        <v>0</v>
      </c>
      <c r="BG1223">
        <v>0</v>
      </c>
      <c r="BH1223">
        <f>1-BF1223/BG1223</f>
        <v>0</v>
      </c>
      <c r="BI1223">
        <v>0.5</v>
      </c>
      <c r="BJ1223">
        <f>DI1223</f>
        <v>0</v>
      </c>
      <c r="BK1223">
        <f>L1223</f>
        <v>0</v>
      </c>
      <c r="BL1223">
        <f>BH1223*BI1223*BJ1223</f>
        <v>0</v>
      </c>
      <c r="BM1223">
        <f>(BK1223-BC1223)/BJ1223</f>
        <v>0</v>
      </c>
      <c r="BN1223">
        <f>(BA1223-BG1223)/BG1223</f>
        <v>0</v>
      </c>
      <c r="BO1223">
        <f>AZ1223/(BB1223+AZ1223/BG1223)</f>
        <v>0</v>
      </c>
      <c r="BP1223" t="s">
        <v>437</v>
      </c>
      <c r="BQ1223">
        <v>0</v>
      </c>
      <c r="BR1223">
        <f>IF(BQ1223&lt;&gt;0, BQ1223, BO1223)</f>
        <v>0</v>
      </c>
      <c r="BS1223">
        <f>1-BR1223/BG1223</f>
        <v>0</v>
      </c>
      <c r="BT1223">
        <f>(BG1223-BF1223)/(BG1223-BR1223)</f>
        <v>0</v>
      </c>
      <c r="BU1223">
        <f>(BA1223-BG1223)/(BA1223-BR1223)</f>
        <v>0</v>
      </c>
      <c r="BV1223">
        <f>(BG1223-BF1223)/(BG1223-AZ1223)</f>
        <v>0</v>
      </c>
      <c r="BW1223">
        <f>(BA1223-BG1223)/(BA1223-AZ1223)</f>
        <v>0</v>
      </c>
      <c r="BX1223">
        <f>(BT1223*BR1223/BF1223)</f>
        <v>0</v>
      </c>
      <c r="BY1223">
        <f>(1-BX1223)</f>
        <v>0</v>
      </c>
      <c r="DH1223">
        <f>$B$11*EG1223+$C$11*EH1223+$F$11*ES1223*(1-EV1223)</f>
        <v>0</v>
      </c>
      <c r="DI1223">
        <f>DH1223*DJ1223</f>
        <v>0</v>
      </c>
      <c r="DJ1223">
        <f>($B$11*$D$9+$C$11*$D$9+$F$11*((FF1223+EX1223)/MAX(FF1223+EX1223+FG1223, 0.1)*$I$9+FG1223/MAX(FF1223+EX1223+FG1223, 0.1)*$J$9))/($B$11+$C$11+$F$11)</f>
        <v>0</v>
      </c>
      <c r="DK1223">
        <f>($B$11*$K$9+$C$11*$K$9+$F$11*((FF1223+EX1223)/MAX(FF1223+EX1223+FG1223, 0.1)*$P$9+FG1223/MAX(FF1223+EX1223+FG1223, 0.1)*$Q$9))/($B$11+$C$11+$F$11)</f>
        <v>0</v>
      </c>
      <c r="DL1223">
        <v>6</v>
      </c>
      <c r="DM1223">
        <v>0.5</v>
      </c>
      <c r="DN1223" t="s">
        <v>438</v>
      </c>
      <c r="DO1223">
        <v>2</v>
      </c>
      <c r="DP1223" t="b">
        <v>1</v>
      </c>
      <c r="DQ1223">
        <v>1761428775.94615</v>
      </c>
      <c r="DR1223">
        <v>828.922076923077</v>
      </c>
      <c r="DS1223">
        <v>872.611461538462</v>
      </c>
      <c r="DT1223">
        <v>43.5640384615385</v>
      </c>
      <c r="DU1223">
        <v>24.7274538461538</v>
      </c>
      <c r="DV1223">
        <v>827.824692307692</v>
      </c>
      <c r="DW1223">
        <v>43.6081692307692</v>
      </c>
      <c r="DX1223">
        <v>499.993461538462</v>
      </c>
      <c r="DY1223">
        <v>90.1902153846154</v>
      </c>
      <c r="DZ1223">
        <v>0.0406884769230769</v>
      </c>
      <c r="EA1223">
        <v>51.0442384615385</v>
      </c>
      <c r="EB1223">
        <v>47.8742538461538</v>
      </c>
      <c r="EC1223">
        <v>999.9</v>
      </c>
      <c r="ED1223">
        <v>0</v>
      </c>
      <c r="EE1223">
        <v>0</v>
      </c>
      <c r="EF1223">
        <v>10000.3807692308</v>
      </c>
      <c r="EG1223">
        <v>0</v>
      </c>
      <c r="EH1223">
        <v>1220.07</v>
      </c>
      <c r="EI1223">
        <v>-43.6893153846154</v>
      </c>
      <c r="EJ1223">
        <v>866.678230769231</v>
      </c>
      <c r="EK1223">
        <v>894.735923076923</v>
      </c>
      <c r="EL1223">
        <v>18.8365923076923</v>
      </c>
      <c r="EM1223">
        <v>872.611461538462</v>
      </c>
      <c r="EN1223">
        <v>24.7274538461538</v>
      </c>
      <c r="EO1223">
        <v>3.92905076923077</v>
      </c>
      <c r="EP1223">
        <v>2.23017461538462</v>
      </c>
      <c r="EQ1223">
        <v>28.5975153846154</v>
      </c>
      <c r="ER1223">
        <v>19.1807384615385</v>
      </c>
      <c r="ES1223">
        <v>1199.94846153846</v>
      </c>
      <c r="ET1223">
        <v>0.966995384615384</v>
      </c>
      <c r="EU1223">
        <v>0.0330045</v>
      </c>
      <c r="EV1223">
        <v>0</v>
      </c>
      <c r="EW1223">
        <v>915.617923076923</v>
      </c>
      <c r="EX1223">
        <v>5.00059</v>
      </c>
      <c r="EY1223">
        <v>12236.6153846154</v>
      </c>
      <c r="EZ1223">
        <v>10358.2538461538</v>
      </c>
      <c r="FA1223">
        <v>64.8604615384615</v>
      </c>
      <c r="FB1223">
        <v>66.187</v>
      </c>
      <c r="FC1223">
        <v>64.9322307692308</v>
      </c>
      <c r="FD1223">
        <v>65.8845384615385</v>
      </c>
      <c r="FE1223">
        <v>66.0668461538462</v>
      </c>
      <c r="FF1223">
        <v>1155.50846153846</v>
      </c>
      <c r="FG1223">
        <v>39.44</v>
      </c>
      <c r="FH1223">
        <v>0</v>
      </c>
      <c r="FI1223">
        <v>1761428744.5</v>
      </c>
      <c r="FJ1223">
        <v>0</v>
      </c>
      <c r="FK1223">
        <v>915.655653846154</v>
      </c>
      <c r="FL1223">
        <v>7.31729913728713</v>
      </c>
      <c r="FM1223">
        <v>75.8632476463044</v>
      </c>
      <c r="FN1223">
        <v>12237.6615384615</v>
      </c>
      <c r="FO1223">
        <v>15</v>
      </c>
      <c r="FP1223">
        <v>0</v>
      </c>
      <c r="FQ1223" t="s">
        <v>439</v>
      </c>
      <c r="FR1223">
        <v>0</v>
      </c>
      <c r="FS1223">
        <v>0</v>
      </c>
      <c r="FT1223">
        <v>0</v>
      </c>
      <c r="FU1223">
        <v>0</v>
      </c>
      <c r="FV1223">
        <v>0</v>
      </c>
      <c r="FW1223">
        <v>0</v>
      </c>
      <c r="FX1223">
        <v>0</v>
      </c>
      <c r="FY1223">
        <v>0</v>
      </c>
      <c r="FZ1223">
        <v>0</v>
      </c>
      <c r="GA1223">
        <v>0</v>
      </c>
      <c r="GB1223">
        <v>0</v>
      </c>
      <c r="GC1223">
        <v>-43.2336380952381</v>
      </c>
      <c r="GD1223">
        <v>-10.4884753246754</v>
      </c>
      <c r="GE1223">
        <v>1.47380935527347</v>
      </c>
      <c r="GF1223">
        <v>0</v>
      </c>
      <c r="GG1223">
        <v>915.298352941177</v>
      </c>
      <c r="GH1223">
        <v>7.3712146648901</v>
      </c>
      <c r="GI1223">
        <v>0.754443654870061</v>
      </c>
      <c r="GJ1223">
        <v>-1</v>
      </c>
      <c r="GK1223">
        <v>18.8426666666667</v>
      </c>
      <c r="GL1223">
        <v>-0.115449350649328</v>
      </c>
      <c r="GM1223">
        <v>0.0127208989399832</v>
      </c>
      <c r="GN1223">
        <v>0</v>
      </c>
      <c r="GO1223">
        <v>0</v>
      </c>
      <c r="GP1223">
        <v>2</v>
      </c>
      <c r="GQ1223" t="s">
        <v>473</v>
      </c>
      <c r="GR1223">
        <v>3.12576</v>
      </c>
      <c r="GS1223">
        <v>2.71846</v>
      </c>
      <c r="GT1223">
        <v>0.14021</v>
      </c>
      <c r="GU1223">
        <v>0.145092</v>
      </c>
      <c r="GV1223">
        <v>0.14792</v>
      </c>
      <c r="GW1223">
        <v>0.099036</v>
      </c>
      <c r="GX1223">
        <v>30561.7</v>
      </c>
      <c r="GY1223">
        <v>32064.5</v>
      </c>
      <c r="GZ1223">
        <v>32315.5</v>
      </c>
      <c r="HA1223">
        <v>34117.3</v>
      </c>
      <c r="HB1223">
        <v>39528.7</v>
      </c>
      <c r="HC1223">
        <v>44369.1</v>
      </c>
      <c r="HD1223">
        <v>50857.9</v>
      </c>
      <c r="HE1223">
        <v>54763.9</v>
      </c>
      <c r="HF1223">
        <v>1.63692</v>
      </c>
      <c r="HG1223">
        <v>1.49558</v>
      </c>
      <c r="HH1223">
        <v>-0.156239</v>
      </c>
      <c r="HI1223">
        <v>0</v>
      </c>
      <c r="HJ1223">
        <v>50.3366</v>
      </c>
      <c r="HK1223">
        <v>999.9</v>
      </c>
      <c r="HL1223">
        <v>54.804</v>
      </c>
      <c r="HM1223">
        <v>30.142</v>
      </c>
      <c r="HN1223">
        <v>26.1026</v>
      </c>
      <c r="HO1223">
        <v>60.0255</v>
      </c>
      <c r="HP1223">
        <v>40.3886</v>
      </c>
      <c r="HQ1223">
        <v>1</v>
      </c>
      <c r="HR1223">
        <v>2.77601</v>
      </c>
      <c r="HS1223">
        <v>2.18354</v>
      </c>
      <c r="HT1223">
        <v>20.0964</v>
      </c>
      <c r="HU1223">
        <v>5.18434</v>
      </c>
      <c r="HV1223">
        <v>12.0159</v>
      </c>
      <c r="HW1223">
        <v>4.96625</v>
      </c>
      <c r="HX1223">
        <v>3.2959</v>
      </c>
      <c r="HY1223">
        <v>9999</v>
      </c>
      <c r="HZ1223">
        <v>9999</v>
      </c>
      <c r="IA1223">
        <v>999.9</v>
      </c>
      <c r="IB1223">
        <v>9999</v>
      </c>
      <c r="IC1223">
        <v>1.86325</v>
      </c>
      <c r="ID1223">
        <v>1.8681</v>
      </c>
      <c r="IE1223">
        <v>1.86784</v>
      </c>
      <c r="IF1223">
        <v>1.86905</v>
      </c>
      <c r="IG1223">
        <v>1.86981</v>
      </c>
      <c r="IH1223">
        <v>1.86586</v>
      </c>
      <c r="II1223">
        <v>1.86693</v>
      </c>
      <c r="IJ1223">
        <v>1.86842</v>
      </c>
      <c r="IK1223">
        <v>5</v>
      </c>
      <c r="IL1223">
        <v>0</v>
      </c>
      <c r="IM1223">
        <v>0</v>
      </c>
      <c r="IN1223">
        <v>0</v>
      </c>
      <c r="IO1223" t="s">
        <v>441</v>
      </c>
      <c r="IP1223" t="s">
        <v>442</v>
      </c>
      <c r="IQ1223" t="s">
        <v>443</v>
      </c>
      <c r="IR1223" t="s">
        <v>443</v>
      </c>
      <c r="IS1223" t="s">
        <v>443</v>
      </c>
      <c r="IT1223" t="s">
        <v>443</v>
      </c>
      <c r="IU1223">
        <v>0</v>
      </c>
      <c r="IV1223">
        <v>100</v>
      </c>
      <c r="IW1223">
        <v>100</v>
      </c>
      <c r="IX1223">
        <v>1.097</v>
      </c>
      <c r="IY1223">
        <v>-0.0441</v>
      </c>
      <c r="IZ1223">
        <v>1.09748391826392</v>
      </c>
      <c r="JA1223">
        <v>0</v>
      </c>
      <c r="JB1223">
        <v>0</v>
      </c>
      <c r="JC1223">
        <v>0</v>
      </c>
      <c r="JD1223">
        <v>-0.0441141096964596</v>
      </c>
      <c r="JE1223">
        <v>0</v>
      </c>
      <c r="JF1223">
        <v>0</v>
      </c>
      <c r="JG1223">
        <v>0</v>
      </c>
      <c r="JH1223">
        <v>5</v>
      </c>
      <c r="JI1223">
        <v>2273</v>
      </c>
      <c r="JJ1223">
        <v>1</v>
      </c>
      <c r="JK1223">
        <v>24</v>
      </c>
      <c r="JL1223">
        <v>29357146.4</v>
      </c>
      <c r="JM1223">
        <v>29357146.4</v>
      </c>
      <c r="JN1223">
        <v>1.89697</v>
      </c>
      <c r="JO1223">
        <v>2.61963</v>
      </c>
      <c r="JP1223">
        <v>1.54785</v>
      </c>
      <c r="JQ1223">
        <v>2.31445</v>
      </c>
      <c r="JR1223">
        <v>1.64673</v>
      </c>
      <c r="JS1223">
        <v>2.35962</v>
      </c>
      <c r="JT1223">
        <v>34.0545</v>
      </c>
      <c r="JU1223">
        <v>24.1838</v>
      </c>
      <c r="JV1223">
        <v>18</v>
      </c>
      <c r="JW1223">
        <v>480.298</v>
      </c>
      <c r="JX1223">
        <v>377.781</v>
      </c>
      <c r="JY1223">
        <v>47.3897</v>
      </c>
      <c r="JZ1223">
        <v>57.838</v>
      </c>
      <c r="KA1223">
        <v>29.9988</v>
      </c>
      <c r="KB1223">
        <v>56.9786</v>
      </c>
      <c r="KC1223">
        <v>56.7442</v>
      </c>
      <c r="KD1223">
        <v>38.0393</v>
      </c>
      <c r="KE1223">
        <v>0</v>
      </c>
      <c r="KF1223">
        <v>100</v>
      </c>
      <c r="KG1223">
        <v>47.4594</v>
      </c>
      <c r="KH1223">
        <v>924.112</v>
      </c>
      <c r="KI1223">
        <v>26.2864</v>
      </c>
      <c r="KJ1223">
        <v>92.1324</v>
      </c>
      <c r="KK1223">
        <v>88.5818</v>
      </c>
    </row>
    <row r="1224" spans="1:297">
      <c r="A1224">
        <v>1208</v>
      </c>
      <c r="B1224">
        <v>1761428789.1</v>
      </c>
      <c r="C1224">
        <v>20608.0999999046</v>
      </c>
      <c r="D1224" t="s">
        <v>2870</v>
      </c>
      <c r="E1224" t="s">
        <v>2871</v>
      </c>
      <c r="F1224">
        <v>5</v>
      </c>
      <c r="G1224" t="s">
        <v>2761</v>
      </c>
      <c r="H1224" t="s">
        <v>436</v>
      </c>
      <c r="I1224">
        <v>1761428780.94615</v>
      </c>
      <c r="J1224">
        <f>(K1224)/1000</f>
        <v>0</v>
      </c>
      <c r="K1224">
        <f>IF(DP1224, AN1224, AH1224)</f>
        <v>0</v>
      </c>
      <c r="L1224">
        <f>IF(DP1224, AI1224, AG1224)</f>
        <v>0</v>
      </c>
      <c r="M1224">
        <f>DR1224 - IF(AU1224&gt;1, L1224*DL1224*100.0/(AW1224), 0)</f>
        <v>0</v>
      </c>
      <c r="N1224">
        <f>((T1224-J1224/2)*M1224-L1224)/(T1224+J1224/2)</f>
        <v>0</v>
      </c>
      <c r="O1224">
        <f>N1224*(DY1224+DZ1224)/1000.0</f>
        <v>0</v>
      </c>
      <c r="P1224">
        <f>(DR1224 - IF(AU1224&gt;1, L1224*DL1224*100.0/(AW1224), 0))*(DY1224+DZ1224)/1000.0</f>
        <v>0</v>
      </c>
      <c r="Q1224">
        <f>2.0/((1/S1224-1/R1224)+SIGN(S1224)*SQRT((1/S1224-1/R1224)*(1/S1224-1/R1224) + 4*DM1224/((DM1224+1)*(DM1224+1))*(2*1/S1224*1/R1224-1/R1224*1/R1224)))</f>
        <v>0</v>
      </c>
      <c r="R1224">
        <f>IF(LEFT(DN1224,1)&lt;&gt;"0",IF(LEFT(DN1224,1)="1",3.0,DO1224),$D$5+$E$5*(EF1224*DY1224/($K$5*1000))+$F$5*(EF1224*DY1224/($K$5*1000))*MAX(MIN(DL1224,$J$5),$I$5)*MAX(MIN(DL1224,$J$5),$I$5)+$G$5*MAX(MIN(DL1224,$J$5),$I$5)*(EF1224*DY1224/($K$5*1000))+$H$5*(EF1224*DY1224/($K$5*1000))*(EF1224*DY1224/($K$5*1000)))</f>
        <v>0</v>
      </c>
      <c r="S1224">
        <f>J1224*(1000-(1000*0.61365*exp(17.502*W1224/(240.97+W1224))/(DY1224+DZ1224)+DT1224)/2)/(1000*0.61365*exp(17.502*W1224/(240.97+W1224))/(DY1224+DZ1224)-DT1224)</f>
        <v>0</v>
      </c>
      <c r="T1224">
        <f>1/((DM1224+1)/(Q1224/1.6)+1/(R1224/1.37)) + DM1224/((DM1224+1)/(Q1224/1.6) + DM1224/(R1224/1.37))</f>
        <v>0</v>
      </c>
      <c r="U1224">
        <f>(DH1224*DK1224)</f>
        <v>0</v>
      </c>
      <c r="V1224">
        <f>(EA1224+(U1224+2*0.95*5.67E-8*(((EA1224+$B$7)+273)^4-(EA1224+273)^4)-44100*J1224)/(1.84*29.3*R1224+8*0.95*5.67E-8*(EA1224+273)^3))</f>
        <v>0</v>
      </c>
      <c r="W1224">
        <f>($C$7*EB1224+$D$7*EC1224+$E$7*V1224)</f>
        <v>0</v>
      </c>
      <c r="X1224">
        <f>0.61365*exp(17.502*W1224/(240.97+W1224))</f>
        <v>0</v>
      </c>
      <c r="Y1224">
        <f>(Z1224/AA1224*100)</f>
        <v>0</v>
      </c>
      <c r="Z1224">
        <f>DT1224*(DY1224+DZ1224)/1000</f>
        <v>0</v>
      </c>
      <c r="AA1224">
        <f>0.61365*exp(17.502*EA1224/(240.97+EA1224))</f>
        <v>0</v>
      </c>
      <c r="AB1224">
        <f>(X1224-DT1224*(DY1224+DZ1224)/1000)</f>
        <v>0</v>
      </c>
      <c r="AC1224">
        <f>(-J1224*44100)</f>
        <v>0</v>
      </c>
      <c r="AD1224">
        <f>2*29.3*R1224*0.92*(EA1224-W1224)</f>
        <v>0</v>
      </c>
      <c r="AE1224">
        <f>2*0.95*5.67E-8*(((EA1224+$B$7)+273)^4-(W1224+273)^4)</f>
        <v>0</v>
      </c>
      <c r="AF1224">
        <f>U1224+AE1224+AC1224+AD1224</f>
        <v>0</v>
      </c>
      <c r="AG1224">
        <f>DX1224*AU1224*(DS1224-DR1224*(1000-AU1224*DU1224)/(1000-AU1224*DT1224))/(100*DL1224)</f>
        <v>0</v>
      </c>
      <c r="AH1224">
        <f>1000*DX1224*AU1224*(DT1224-DU1224)/(100*DL1224*(1000-AU1224*DT1224))</f>
        <v>0</v>
      </c>
      <c r="AI1224">
        <f>(AJ1224 - AK1224 - DY1224*1E3/(8.314*(EA1224+273.15)) * AM1224/DX1224 * AL1224) * DX1224/(100*DL1224) * (1000 - DU1224)/1000</f>
        <v>0</v>
      </c>
      <c r="AJ1224">
        <v>930.237574033761</v>
      </c>
      <c r="AK1224">
        <v>909.549721212121</v>
      </c>
      <c r="AL1224">
        <v>3.61296209057026</v>
      </c>
      <c r="AM1224">
        <v>65.5308302883594</v>
      </c>
      <c r="AN1224">
        <f>(AP1224 - AO1224 + DY1224*1E3/(8.314*(EA1224+273.15)) * AR1224/DX1224 * AQ1224) * DX1224/(100*DL1224) * 1000/(1000 - AP1224)</f>
        <v>0</v>
      </c>
      <c r="AO1224">
        <v>24.7311648353667</v>
      </c>
      <c r="AP1224">
        <v>43.5461793939394</v>
      </c>
      <c r="AQ1224">
        <v>-0.000826952673314771</v>
      </c>
      <c r="AR1224">
        <v>110.947681736838</v>
      </c>
      <c r="AS1224">
        <v>12</v>
      </c>
      <c r="AT1224">
        <v>2</v>
      </c>
      <c r="AU1224">
        <f>IF(AS1224*$H$13&gt;=AW1224,1.0,(AW1224/(AW1224-AS1224*$H$13)))</f>
        <v>0</v>
      </c>
      <c r="AV1224">
        <f>(AU1224-1)*100</f>
        <v>0</v>
      </c>
      <c r="AW1224">
        <f>MAX(0,($B$13+$C$13*EF1224)/(1+$D$13*EF1224)*DY1224/(EA1224+273)*$E$13)</f>
        <v>0</v>
      </c>
      <c r="AX1224" t="s">
        <v>437</v>
      </c>
      <c r="AY1224" t="s">
        <v>437</v>
      </c>
      <c r="AZ1224">
        <v>0</v>
      </c>
      <c r="BA1224">
        <v>0</v>
      </c>
      <c r="BB1224">
        <f>1-AZ1224/BA1224</f>
        <v>0</v>
      </c>
      <c r="BC1224">
        <v>0</v>
      </c>
      <c r="BD1224" t="s">
        <v>437</v>
      </c>
      <c r="BE1224" t="s">
        <v>437</v>
      </c>
      <c r="BF1224">
        <v>0</v>
      </c>
      <c r="BG1224">
        <v>0</v>
      </c>
      <c r="BH1224">
        <f>1-BF1224/BG1224</f>
        <v>0</v>
      </c>
      <c r="BI1224">
        <v>0.5</v>
      </c>
      <c r="BJ1224">
        <f>DI1224</f>
        <v>0</v>
      </c>
      <c r="BK1224">
        <f>L1224</f>
        <v>0</v>
      </c>
      <c r="BL1224">
        <f>BH1224*BI1224*BJ1224</f>
        <v>0</v>
      </c>
      <c r="BM1224">
        <f>(BK1224-BC1224)/BJ1224</f>
        <v>0</v>
      </c>
      <c r="BN1224">
        <f>(BA1224-BG1224)/BG1224</f>
        <v>0</v>
      </c>
      <c r="BO1224">
        <f>AZ1224/(BB1224+AZ1224/BG1224)</f>
        <v>0</v>
      </c>
      <c r="BP1224" t="s">
        <v>437</v>
      </c>
      <c r="BQ1224">
        <v>0</v>
      </c>
      <c r="BR1224">
        <f>IF(BQ1224&lt;&gt;0, BQ1224, BO1224)</f>
        <v>0</v>
      </c>
      <c r="BS1224">
        <f>1-BR1224/BG1224</f>
        <v>0</v>
      </c>
      <c r="BT1224">
        <f>(BG1224-BF1224)/(BG1224-BR1224)</f>
        <v>0</v>
      </c>
      <c r="BU1224">
        <f>(BA1224-BG1224)/(BA1224-BR1224)</f>
        <v>0</v>
      </c>
      <c r="BV1224">
        <f>(BG1224-BF1224)/(BG1224-AZ1224)</f>
        <v>0</v>
      </c>
      <c r="BW1224">
        <f>(BA1224-BG1224)/(BA1224-AZ1224)</f>
        <v>0</v>
      </c>
      <c r="BX1224">
        <f>(BT1224*BR1224/BF1224)</f>
        <v>0</v>
      </c>
      <c r="BY1224">
        <f>(1-BX1224)</f>
        <v>0</v>
      </c>
      <c r="DH1224">
        <f>$B$11*EG1224+$C$11*EH1224+$F$11*ES1224*(1-EV1224)</f>
        <v>0</v>
      </c>
      <c r="DI1224">
        <f>DH1224*DJ1224</f>
        <v>0</v>
      </c>
      <c r="DJ1224">
        <f>($B$11*$D$9+$C$11*$D$9+$F$11*((FF1224+EX1224)/MAX(FF1224+EX1224+FG1224, 0.1)*$I$9+FG1224/MAX(FF1224+EX1224+FG1224, 0.1)*$J$9))/($B$11+$C$11+$F$11)</f>
        <v>0</v>
      </c>
      <c r="DK1224">
        <f>($B$11*$K$9+$C$11*$K$9+$F$11*((FF1224+EX1224)/MAX(FF1224+EX1224+FG1224, 0.1)*$P$9+FG1224/MAX(FF1224+EX1224+FG1224, 0.1)*$Q$9))/($B$11+$C$11+$F$11)</f>
        <v>0</v>
      </c>
      <c r="DL1224">
        <v>6</v>
      </c>
      <c r="DM1224">
        <v>0.5</v>
      </c>
      <c r="DN1224" t="s">
        <v>438</v>
      </c>
      <c r="DO1224">
        <v>2</v>
      </c>
      <c r="DP1224" t="b">
        <v>1</v>
      </c>
      <c r="DQ1224">
        <v>1761428780.94615</v>
      </c>
      <c r="DR1224">
        <v>845.707538461538</v>
      </c>
      <c r="DS1224">
        <v>890.412923076923</v>
      </c>
      <c r="DT1224">
        <v>43.5589153846154</v>
      </c>
      <c r="DU1224">
        <v>24.7290076923077</v>
      </c>
      <c r="DV1224">
        <v>844.610153846154</v>
      </c>
      <c r="DW1224">
        <v>43.6030461538462</v>
      </c>
      <c r="DX1224">
        <v>500.023076923077</v>
      </c>
      <c r="DY1224">
        <v>90.1898615384615</v>
      </c>
      <c r="DZ1224">
        <v>0.0405687461538462</v>
      </c>
      <c r="EA1224">
        <v>51.0442076923077</v>
      </c>
      <c r="EB1224">
        <v>47.8709461538461</v>
      </c>
      <c r="EC1224">
        <v>999.9</v>
      </c>
      <c r="ED1224">
        <v>0</v>
      </c>
      <c r="EE1224">
        <v>0</v>
      </c>
      <c r="EF1224">
        <v>10012.6407692308</v>
      </c>
      <c r="EG1224">
        <v>0</v>
      </c>
      <c r="EH1224">
        <v>1220.18230769231</v>
      </c>
      <c r="EI1224">
        <v>-44.7053230769231</v>
      </c>
      <c r="EJ1224">
        <v>884.223384615385</v>
      </c>
      <c r="EK1224">
        <v>912.990230769231</v>
      </c>
      <c r="EL1224">
        <v>18.8299384615385</v>
      </c>
      <c r="EM1224">
        <v>890.412923076923</v>
      </c>
      <c r="EN1224">
        <v>24.7290076923077</v>
      </c>
      <c r="EO1224">
        <v>3.92857384615385</v>
      </c>
      <c r="EP1224">
        <v>2.23030461538462</v>
      </c>
      <c r="EQ1224">
        <v>28.5954230769231</v>
      </c>
      <c r="ER1224">
        <v>19.1816846153846</v>
      </c>
      <c r="ES1224">
        <v>1199.96692307692</v>
      </c>
      <c r="ET1224">
        <v>0.966995384615384</v>
      </c>
      <c r="EU1224">
        <v>0.0330045</v>
      </c>
      <c r="EV1224">
        <v>0</v>
      </c>
      <c r="EW1224">
        <v>916.152153846154</v>
      </c>
      <c r="EX1224">
        <v>5.00059</v>
      </c>
      <c r="EY1224">
        <v>12243</v>
      </c>
      <c r="EZ1224">
        <v>10358.4230769231</v>
      </c>
      <c r="FA1224">
        <v>64.8410769230769</v>
      </c>
      <c r="FB1224">
        <v>66.1679230769231</v>
      </c>
      <c r="FC1224">
        <v>64.9131538461538</v>
      </c>
      <c r="FD1224">
        <v>65.8701538461538</v>
      </c>
      <c r="FE1224">
        <v>66.062</v>
      </c>
      <c r="FF1224">
        <v>1155.52692307692</v>
      </c>
      <c r="FG1224">
        <v>39.44</v>
      </c>
      <c r="FH1224">
        <v>0</v>
      </c>
      <c r="FI1224">
        <v>1761428749.9</v>
      </c>
      <c r="FJ1224">
        <v>0</v>
      </c>
      <c r="FK1224">
        <v>916.29788</v>
      </c>
      <c r="FL1224">
        <v>6.56384615198681</v>
      </c>
      <c r="FM1224">
        <v>72.3153843662191</v>
      </c>
      <c r="FN1224">
        <v>12244.804</v>
      </c>
      <c r="FO1224">
        <v>15</v>
      </c>
      <c r="FP1224">
        <v>0</v>
      </c>
      <c r="FQ1224" t="s">
        <v>439</v>
      </c>
      <c r="FR1224">
        <v>0</v>
      </c>
      <c r="FS1224">
        <v>0</v>
      </c>
      <c r="FT1224">
        <v>0</v>
      </c>
      <c r="FU1224">
        <v>0</v>
      </c>
      <c r="FV1224">
        <v>0</v>
      </c>
      <c r="FW1224">
        <v>0</v>
      </c>
      <c r="FX1224">
        <v>0</v>
      </c>
      <c r="FY1224">
        <v>0</v>
      </c>
      <c r="FZ1224">
        <v>0</v>
      </c>
      <c r="GA1224">
        <v>0</v>
      </c>
      <c r="GB1224">
        <v>0</v>
      </c>
      <c r="GC1224">
        <v>-44.25079</v>
      </c>
      <c r="GD1224">
        <v>-8.7226105263158</v>
      </c>
      <c r="GE1224">
        <v>1.3018033706747</v>
      </c>
      <c r="GF1224">
        <v>0</v>
      </c>
      <c r="GG1224">
        <v>915.841058823529</v>
      </c>
      <c r="GH1224">
        <v>6.75932773516064</v>
      </c>
      <c r="GI1224">
        <v>0.699003531976952</v>
      </c>
      <c r="GJ1224">
        <v>-1</v>
      </c>
      <c r="GK1224">
        <v>18.832915</v>
      </c>
      <c r="GL1224">
        <v>-0.0757398496240821</v>
      </c>
      <c r="GM1224">
        <v>0.00824319567886152</v>
      </c>
      <c r="GN1224">
        <v>1</v>
      </c>
      <c r="GO1224">
        <v>1</v>
      </c>
      <c r="GP1224">
        <v>2</v>
      </c>
      <c r="GQ1224" t="s">
        <v>446</v>
      </c>
      <c r="GR1224">
        <v>3.12578</v>
      </c>
      <c r="GS1224">
        <v>2.71836</v>
      </c>
      <c r="GT1224">
        <v>0.1421</v>
      </c>
      <c r="GU1224">
        <v>0.146808</v>
      </c>
      <c r="GV1224">
        <v>0.147894</v>
      </c>
      <c r="GW1224">
        <v>0.099036</v>
      </c>
      <c r="GX1224">
        <v>30495.1</v>
      </c>
      <c r="GY1224">
        <v>32000.6</v>
      </c>
      <c r="GZ1224">
        <v>32316.4</v>
      </c>
      <c r="HA1224">
        <v>34118.3</v>
      </c>
      <c r="HB1224">
        <v>39531</v>
      </c>
      <c r="HC1224">
        <v>44370.5</v>
      </c>
      <c r="HD1224">
        <v>50859.3</v>
      </c>
      <c r="HE1224">
        <v>54765.4</v>
      </c>
      <c r="HF1224">
        <v>1.6371</v>
      </c>
      <c r="HG1224">
        <v>1.49585</v>
      </c>
      <c r="HH1224">
        <v>-0.154659</v>
      </c>
      <c r="HI1224">
        <v>0</v>
      </c>
      <c r="HJ1224">
        <v>50.3063</v>
      </c>
      <c r="HK1224">
        <v>999.9</v>
      </c>
      <c r="HL1224">
        <v>54.804</v>
      </c>
      <c r="HM1224">
        <v>30.152</v>
      </c>
      <c r="HN1224">
        <v>26.1186</v>
      </c>
      <c r="HO1224">
        <v>60.1554</v>
      </c>
      <c r="HP1224">
        <v>40.3606</v>
      </c>
      <c r="HQ1224">
        <v>1</v>
      </c>
      <c r="HR1224">
        <v>2.77443</v>
      </c>
      <c r="HS1224">
        <v>2.10124</v>
      </c>
      <c r="HT1224">
        <v>20.0975</v>
      </c>
      <c r="HU1224">
        <v>5.18569</v>
      </c>
      <c r="HV1224">
        <v>12.0159</v>
      </c>
      <c r="HW1224">
        <v>4.96685</v>
      </c>
      <c r="HX1224">
        <v>3.296</v>
      </c>
      <c r="HY1224">
        <v>9999</v>
      </c>
      <c r="HZ1224">
        <v>9999</v>
      </c>
      <c r="IA1224">
        <v>999.9</v>
      </c>
      <c r="IB1224">
        <v>9999</v>
      </c>
      <c r="IC1224">
        <v>1.86322</v>
      </c>
      <c r="ID1224">
        <v>1.86811</v>
      </c>
      <c r="IE1224">
        <v>1.86785</v>
      </c>
      <c r="IF1224">
        <v>1.86905</v>
      </c>
      <c r="IG1224">
        <v>1.86981</v>
      </c>
      <c r="IH1224">
        <v>1.86587</v>
      </c>
      <c r="II1224">
        <v>1.86695</v>
      </c>
      <c r="IJ1224">
        <v>1.86838</v>
      </c>
      <c r="IK1224">
        <v>5</v>
      </c>
      <c r="IL1224">
        <v>0</v>
      </c>
      <c r="IM1224">
        <v>0</v>
      </c>
      <c r="IN1224">
        <v>0</v>
      </c>
      <c r="IO1224" t="s">
        <v>441</v>
      </c>
      <c r="IP1224" t="s">
        <v>442</v>
      </c>
      <c r="IQ1224" t="s">
        <v>443</v>
      </c>
      <c r="IR1224" t="s">
        <v>443</v>
      </c>
      <c r="IS1224" t="s">
        <v>443</v>
      </c>
      <c r="IT1224" t="s">
        <v>443</v>
      </c>
      <c r="IU1224">
        <v>0</v>
      </c>
      <c r="IV1224">
        <v>100</v>
      </c>
      <c r="IW1224">
        <v>100</v>
      </c>
      <c r="IX1224">
        <v>1.098</v>
      </c>
      <c r="IY1224">
        <v>-0.0441</v>
      </c>
      <c r="IZ1224">
        <v>1.09748391826392</v>
      </c>
      <c r="JA1224">
        <v>0</v>
      </c>
      <c r="JB1224">
        <v>0</v>
      </c>
      <c r="JC1224">
        <v>0</v>
      </c>
      <c r="JD1224">
        <v>-0.0441141096964596</v>
      </c>
      <c r="JE1224">
        <v>0</v>
      </c>
      <c r="JF1224">
        <v>0</v>
      </c>
      <c r="JG1224">
        <v>0</v>
      </c>
      <c r="JH1224">
        <v>5</v>
      </c>
      <c r="JI1224">
        <v>2273</v>
      </c>
      <c r="JJ1224">
        <v>1</v>
      </c>
      <c r="JK1224">
        <v>24</v>
      </c>
      <c r="JL1224">
        <v>29357146.5</v>
      </c>
      <c r="JM1224">
        <v>29357146.5</v>
      </c>
      <c r="JN1224">
        <v>1.92139</v>
      </c>
      <c r="JO1224">
        <v>2.62695</v>
      </c>
      <c r="JP1224">
        <v>1.54785</v>
      </c>
      <c r="JQ1224">
        <v>2.31567</v>
      </c>
      <c r="JR1224">
        <v>1.64551</v>
      </c>
      <c r="JS1224">
        <v>2.26318</v>
      </c>
      <c r="JT1224">
        <v>34.0545</v>
      </c>
      <c r="JU1224">
        <v>24.1751</v>
      </c>
      <c r="JV1224">
        <v>18</v>
      </c>
      <c r="JW1224">
        <v>480.411</v>
      </c>
      <c r="JX1224">
        <v>377.952</v>
      </c>
      <c r="JY1224">
        <v>47.4793</v>
      </c>
      <c r="JZ1224">
        <v>57.8322</v>
      </c>
      <c r="KA1224">
        <v>29.9986</v>
      </c>
      <c r="KB1224">
        <v>56.9755</v>
      </c>
      <c r="KC1224">
        <v>56.7442</v>
      </c>
      <c r="KD1224">
        <v>38.5307</v>
      </c>
      <c r="KE1224">
        <v>0</v>
      </c>
      <c r="KF1224">
        <v>100</v>
      </c>
      <c r="KG1224">
        <v>47.5522</v>
      </c>
      <c r="KH1224">
        <v>944.521</v>
      </c>
      <c r="KI1224">
        <v>26.2864</v>
      </c>
      <c r="KJ1224">
        <v>92.135</v>
      </c>
      <c r="KK1224">
        <v>88.5842</v>
      </c>
    </row>
    <row r="1225" spans="1:297">
      <c r="A1225">
        <v>1209</v>
      </c>
      <c r="B1225">
        <v>1761428794.1</v>
      </c>
      <c r="C1225">
        <v>20613.0999999046</v>
      </c>
      <c r="D1225" t="s">
        <v>2872</v>
      </c>
      <c r="E1225" t="s">
        <v>2873</v>
      </c>
      <c r="F1225">
        <v>5</v>
      </c>
      <c r="G1225" t="s">
        <v>2761</v>
      </c>
      <c r="H1225" t="s">
        <v>436</v>
      </c>
      <c r="I1225">
        <v>1761428785.94615</v>
      </c>
      <c r="J1225">
        <f>(K1225)/1000</f>
        <v>0</v>
      </c>
      <c r="K1225">
        <f>IF(DP1225, AN1225, AH1225)</f>
        <v>0</v>
      </c>
      <c r="L1225">
        <f>IF(DP1225, AI1225, AG1225)</f>
        <v>0</v>
      </c>
      <c r="M1225">
        <f>DR1225 - IF(AU1225&gt;1, L1225*DL1225*100.0/(AW1225), 0)</f>
        <v>0</v>
      </c>
      <c r="N1225">
        <f>((T1225-J1225/2)*M1225-L1225)/(T1225+J1225/2)</f>
        <v>0</v>
      </c>
      <c r="O1225">
        <f>N1225*(DY1225+DZ1225)/1000.0</f>
        <v>0</v>
      </c>
      <c r="P1225">
        <f>(DR1225 - IF(AU1225&gt;1, L1225*DL1225*100.0/(AW1225), 0))*(DY1225+DZ1225)/1000.0</f>
        <v>0</v>
      </c>
      <c r="Q1225">
        <f>2.0/((1/S1225-1/R1225)+SIGN(S1225)*SQRT((1/S1225-1/R1225)*(1/S1225-1/R1225) + 4*DM1225/((DM1225+1)*(DM1225+1))*(2*1/S1225*1/R1225-1/R1225*1/R1225)))</f>
        <v>0</v>
      </c>
      <c r="R1225">
        <f>IF(LEFT(DN1225,1)&lt;&gt;"0",IF(LEFT(DN1225,1)="1",3.0,DO1225),$D$5+$E$5*(EF1225*DY1225/($K$5*1000))+$F$5*(EF1225*DY1225/($K$5*1000))*MAX(MIN(DL1225,$J$5),$I$5)*MAX(MIN(DL1225,$J$5),$I$5)+$G$5*MAX(MIN(DL1225,$J$5),$I$5)*(EF1225*DY1225/($K$5*1000))+$H$5*(EF1225*DY1225/($K$5*1000))*(EF1225*DY1225/($K$5*1000)))</f>
        <v>0</v>
      </c>
      <c r="S1225">
        <f>J1225*(1000-(1000*0.61365*exp(17.502*W1225/(240.97+W1225))/(DY1225+DZ1225)+DT1225)/2)/(1000*0.61365*exp(17.502*W1225/(240.97+W1225))/(DY1225+DZ1225)-DT1225)</f>
        <v>0</v>
      </c>
      <c r="T1225">
        <f>1/((DM1225+1)/(Q1225/1.6)+1/(R1225/1.37)) + DM1225/((DM1225+1)/(Q1225/1.6) + DM1225/(R1225/1.37))</f>
        <v>0</v>
      </c>
      <c r="U1225">
        <f>(DH1225*DK1225)</f>
        <v>0</v>
      </c>
      <c r="V1225">
        <f>(EA1225+(U1225+2*0.95*5.67E-8*(((EA1225+$B$7)+273)^4-(EA1225+273)^4)-44100*J1225)/(1.84*29.3*R1225+8*0.95*5.67E-8*(EA1225+273)^3))</f>
        <v>0</v>
      </c>
      <c r="W1225">
        <f>($C$7*EB1225+$D$7*EC1225+$E$7*V1225)</f>
        <v>0</v>
      </c>
      <c r="X1225">
        <f>0.61365*exp(17.502*W1225/(240.97+W1225))</f>
        <v>0</v>
      </c>
      <c r="Y1225">
        <f>(Z1225/AA1225*100)</f>
        <v>0</v>
      </c>
      <c r="Z1225">
        <f>DT1225*(DY1225+DZ1225)/1000</f>
        <v>0</v>
      </c>
      <c r="AA1225">
        <f>0.61365*exp(17.502*EA1225/(240.97+EA1225))</f>
        <v>0</v>
      </c>
      <c r="AB1225">
        <f>(X1225-DT1225*(DY1225+DZ1225)/1000)</f>
        <v>0</v>
      </c>
      <c r="AC1225">
        <f>(-J1225*44100)</f>
        <v>0</v>
      </c>
      <c r="AD1225">
        <f>2*29.3*R1225*0.92*(EA1225-W1225)</f>
        <v>0</v>
      </c>
      <c r="AE1225">
        <f>2*0.95*5.67E-8*(((EA1225+$B$7)+273)^4-(W1225+273)^4)</f>
        <v>0</v>
      </c>
      <c r="AF1225">
        <f>U1225+AE1225+AC1225+AD1225</f>
        <v>0</v>
      </c>
      <c r="AG1225">
        <f>DX1225*AU1225*(DS1225-DR1225*(1000-AU1225*DU1225)/(1000-AU1225*DT1225))/(100*DL1225)</f>
        <v>0</v>
      </c>
      <c r="AH1225">
        <f>1000*DX1225*AU1225*(DT1225-DU1225)/(100*DL1225*(1000-AU1225*DT1225))</f>
        <v>0</v>
      </c>
      <c r="AI1225">
        <f>(AJ1225 - AK1225 - DY1225*1E3/(8.314*(EA1225+273.15)) * AM1225/DX1225 * AL1225) * DX1225/(100*DL1225) * (1000 - DU1225)/1000</f>
        <v>0</v>
      </c>
      <c r="AJ1225">
        <v>946.072461319334</v>
      </c>
      <c r="AK1225">
        <v>926.097727272727</v>
      </c>
      <c r="AL1225">
        <v>3.27339438678428</v>
      </c>
      <c r="AM1225">
        <v>65.5308302883594</v>
      </c>
      <c r="AN1225">
        <f>(AP1225 - AO1225 + DY1225*1E3/(8.314*(EA1225+273.15)) * AR1225/DX1225 * AQ1225) * DX1225/(100*DL1225) * 1000/(1000 - AP1225)</f>
        <v>0</v>
      </c>
      <c r="AO1225">
        <v>24.7325230448482</v>
      </c>
      <c r="AP1225">
        <v>43.5476296969697</v>
      </c>
      <c r="AQ1225">
        <v>-0.000120966878764405</v>
      </c>
      <c r="AR1225">
        <v>110.947681736838</v>
      </c>
      <c r="AS1225">
        <v>12</v>
      </c>
      <c r="AT1225">
        <v>2</v>
      </c>
      <c r="AU1225">
        <f>IF(AS1225*$H$13&gt;=AW1225,1.0,(AW1225/(AW1225-AS1225*$H$13)))</f>
        <v>0</v>
      </c>
      <c r="AV1225">
        <f>(AU1225-1)*100</f>
        <v>0</v>
      </c>
      <c r="AW1225">
        <f>MAX(0,($B$13+$C$13*EF1225)/(1+$D$13*EF1225)*DY1225/(EA1225+273)*$E$13)</f>
        <v>0</v>
      </c>
      <c r="AX1225" t="s">
        <v>437</v>
      </c>
      <c r="AY1225" t="s">
        <v>437</v>
      </c>
      <c r="AZ1225">
        <v>0</v>
      </c>
      <c r="BA1225">
        <v>0</v>
      </c>
      <c r="BB1225">
        <f>1-AZ1225/BA1225</f>
        <v>0</v>
      </c>
      <c r="BC1225">
        <v>0</v>
      </c>
      <c r="BD1225" t="s">
        <v>437</v>
      </c>
      <c r="BE1225" t="s">
        <v>437</v>
      </c>
      <c r="BF1225">
        <v>0</v>
      </c>
      <c r="BG1225">
        <v>0</v>
      </c>
      <c r="BH1225">
        <f>1-BF1225/BG1225</f>
        <v>0</v>
      </c>
      <c r="BI1225">
        <v>0.5</v>
      </c>
      <c r="BJ1225">
        <f>DI1225</f>
        <v>0</v>
      </c>
      <c r="BK1225">
        <f>L1225</f>
        <v>0</v>
      </c>
      <c r="BL1225">
        <f>BH1225*BI1225*BJ1225</f>
        <v>0</v>
      </c>
      <c r="BM1225">
        <f>(BK1225-BC1225)/BJ1225</f>
        <v>0</v>
      </c>
      <c r="BN1225">
        <f>(BA1225-BG1225)/BG1225</f>
        <v>0</v>
      </c>
      <c r="BO1225">
        <f>AZ1225/(BB1225+AZ1225/BG1225)</f>
        <v>0</v>
      </c>
      <c r="BP1225" t="s">
        <v>437</v>
      </c>
      <c r="BQ1225">
        <v>0</v>
      </c>
      <c r="BR1225">
        <f>IF(BQ1225&lt;&gt;0, BQ1225, BO1225)</f>
        <v>0</v>
      </c>
      <c r="BS1225">
        <f>1-BR1225/BG1225</f>
        <v>0</v>
      </c>
      <c r="BT1225">
        <f>(BG1225-BF1225)/(BG1225-BR1225)</f>
        <v>0</v>
      </c>
      <c r="BU1225">
        <f>(BA1225-BG1225)/(BA1225-BR1225)</f>
        <v>0</v>
      </c>
      <c r="BV1225">
        <f>(BG1225-BF1225)/(BG1225-AZ1225)</f>
        <v>0</v>
      </c>
      <c r="BW1225">
        <f>(BA1225-BG1225)/(BA1225-AZ1225)</f>
        <v>0</v>
      </c>
      <c r="BX1225">
        <f>(BT1225*BR1225/BF1225)</f>
        <v>0</v>
      </c>
      <c r="BY1225">
        <f>(1-BX1225)</f>
        <v>0</v>
      </c>
      <c r="DH1225">
        <f>$B$11*EG1225+$C$11*EH1225+$F$11*ES1225*(1-EV1225)</f>
        <v>0</v>
      </c>
      <c r="DI1225">
        <f>DH1225*DJ1225</f>
        <v>0</v>
      </c>
      <c r="DJ1225">
        <f>($B$11*$D$9+$C$11*$D$9+$F$11*((FF1225+EX1225)/MAX(FF1225+EX1225+FG1225, 0.1)*$I$9+FG1225/MAX(FF1225+EX1225+FG1225, 0.1)*$J$9))/($B$11+$C$11+$F$11)</f>
        <v>0</v>
      </c>
      <c r="DK1225">
        <f>($B$11*$K$9+$C$11*$K$9+$F$11*((FF1225+EX1225)/MAX(FF1225+EX1225+FG1225, 0.1)*$P$9+FG1225/MAX(FF1225+EX1225+FG1225, 0.1)*$Q$9))/($B$11+$C$11+$F$11)</f>
        <v>0</v>
      </c>
      <c r="DL1225">
        <v>6</v>
      </c>
      <c r="DM1225">
        <v>0.5</v>
      </c>
      <c r="DN1225" t="s">
        <v>438</v>
      </c>
      <c r="DO1225">
        <v>2</v>
      </c>
      <c r="DP1225" t="b">
        <v>1</v>
      </c>
      <c r="DQ1225">
        <v>1761428785.94615</v>
      </c>
      <c r="DR1225">
        <v>862.463846153846</v>
      </c>
      <c r="DS1225">
        <v>906.867769230769</v>
      </c>
      <c r="DT1225">
        <v>43.5540230769231</v>
      </c>
      <c r="DU1225">
        <v>24.7304230769231</v>
      </c>
      <c r="DV1225">
        <v>861.366538461539</v>
      </c>
      <c r="DW1225">
        <v>43.5981461538462</v>
      </c>
      <c r="DX1225">
        <v>500.022923076923</v>
      </c>
      <c r="DY1225">
        <v>90.1883923076923</v>
      </c>
      <c r="DZ1225">
        <v>0.0404184538461538</v>
      </c>
      <c r="EA1225">
        <v>51.0461461538462</v>
      </c>
      <c r="EB1225">
        <v>47.8698</v>
      </c>
      <c r="EC1225">
        <v>999.9</v>
      </c>
      <c r="ED1225">
        <v>0</v>
      </c>
      <c r="EE1225">
        <v>0</v>
      </c>
      <c r="EF1225">
        <v>10009.2715384615</v>
      </c>
      <c r="EG1225">
        <v>0</v>
      </c>
      <c r="EH1225">
        <v>1220.28769230769</v>
      </c>
      <c r="EI1225">
        <v>-44.4037846153846</v>
      </c>
      <c r="EJ1225">
        <v>901.738230769231</v>
      </c>
      <c r="EK1225">
        <v>929.863692307692</v>
      </c>
      <c r="EL1225">
        <v>18.8236384615385</v>
      </c>
      <c r="EM1225">
        <v>906.867769230769</v>
      </c>
      <c r="EN1225">
        <v>24.7304230769231</v>
      </c>
      <c r="EO1225">
        <v>3.92806846153846</v>
      </c>
      <c r="EP1225">
        <v>2.23039615384615</v>
      </c>
      <c r="EQ1225">
        <v>28.5932076923077</v>
      </c>
      <c r="ER1225">
        <v>19.1823384615385</v>
      </c>
      <c r="ES1225">
        <v>1200.03230769231</v>
      </c>
      <c r="ET1225">
        <v>0.966996615384615</v>
      </c>
      <c r="EU1225">
        <v>0.0330032384615385</v>
      </c>
      <c r="EV1225">
        <v>0</v>
      </c>
      <c r="EW1225">
        <v>916.710538461539</v>
      </c>
      <c r="EX1225">
        <v>5.00059</v>
      </c>
      <c r="EY1225">
        <v>12249.7692307692</v>
      </c>
      <c r="EZ1225">
        <v>10358.9923076923</v>
      </c>
      <c r="FA1225">
        <v>64.8216923076923</v>
      </c>
      <c r="FB1225">
        <v>66.1488461538462</v>
      </c>
      <c r="FC1225">
        <v>64.8940769230769</v>
      </c>
      <c r="FD1225">
        <v>65.8507692307692</v>
      </c>
      <c r="FE1225">
        <v>66.0476923076923</v>
      </c>
      <c r="FF1225">
        <v>1155.59230769231</v>
      </c>
      <c r="FG1225">
        <v>39.44</v>
      </c>
      <c r="FH1225">
        <v>0</v>
      </c>
      <c r="FI1225">
        <v>1761428754.7</v>
      </c>
      <c r="FJ1225">
        <v>0</v>
      </c>
      <c r="FK1225">
        <v>916.81012</v>
      </c>
      <c r="FL1225">
        <v>6.11769231203168</v>
      </c>
      <c r="FM1225">
        <v>73.153846101919</v>
      </c>
      <c r="FN1225">
        <v>12250.688</v>
      </c>
      <c r="FO1225">
        <v>15</v>
      </c>
      <c r="FP1225">
        <v>0</v>
      </c>
      <c r="FQ1225" t="s">
        <v>439</v>
      </c>
      <c r="FR1225">
        <v>0</v>
      </c>
      <c r="FS1225">
        <v>0</v>
      </c>
      <c r="FT1225">
        <v>0</v>
      </c>
      <c r="FU1225">
        <v>0</v>
      </c>
      <c r="FV1225">
        <v>0</v>
      </c>
      <c r="FW1225">
        <v>0</v>
      </c>
      <c r="FX1225">
        <v>0</v>
      </c>
      <c r="FY1225">
        <v>0</v>
      </c>
      <c r="FZ1225">
        <v>0</v>
      </c>
      <c r="GA1225">
        <v>0</v>
      </c>
      <c r="GB1225">
        <v>0</v>
      </c>
      <c r="GC1225">
        <v>-44.6306666666667</v>
      </c>
      <c r="GD1225">
        <v>1.42152467532468</v>
      </c>
      <c r="GE1225">
        <v>0.765745922261632</v>
      </c>
      <c r="GF1225">
        <v>0</v>
      </c>
      <c r="GG1225">
        <v>916.395176470588</v>
      </c>
      <c r="GH1225">
        <v>6.48003055866075</v>
      </c>
      <c r="GI1225">
        <v>0.664324711115961</v>
      </c>
      <c r="GJ1225">
        <v>-1</v>
      </c>
      <c r="GK1225">
        <v>18.8274952380952</v>
      </c>
      <c r="GL1225">
        <v>-0.0708000000000352</v>
      </c>
      <c r="GM1225">
        <v>0.00814788761350826</v>
      </c>
      <c r="GN1225">
        <v>1</v>
      </c>
      <c r="GO1225">
        <v>1</v>
      </c>
      <c r="GP1225">
        <v>2</v>
      </c>
      <c r="GQ1225" t="s">
        <v>446</v>
      </c>
      <c r="GR1225">
        <v>3.12582</v>
      </c>
      <c r="GS1225">
        <v>2.71852</v>
      </c>
      <c r="GT1225">
        <v>0.143831</v>
      </c>
      <c r="GU1225">
        <v>0.148594</v>
      </c>
      <c r="GV1225">
        <v>0.14788</v>
      </c>
      <c r="GW1225">
        <v>0.0990473</v>
      </c>
      <c r="GX1225">
        <v>30433.9</v>
      </c>
      <c r="GY1225">
        <v>31934.4</v>
      </c>
      <c r="GZ1225">
        <v>32317.2</v>
      </c>
      <c r="HA1225">
        <v>34119.5</v>
      </c>
      <c r="HB1225">
        <v>39532.6</v>
      </c>
      <c r="HC1225">
        <v>44371.7</v>
      </c>
      <c r="HD1225">
        <v>50860.4</v>
      </c>
      <c r="HE1225">
        <v>54767.2</v>
      </c>
      <c r="HF1225">
        <v>1.63695</v>
      </c>
      <c r="HG1225">
        <v>1.49555</v>
      </c>
      <c r="HH1225">
        <v>-0.152294</v>
      </c>
      <c r="HI1225">
        <v>0</v>
      </c>
      <c r="HJ1225">
        <v>50.2767</v>
      </c>
      <c r="HK1225">
        <v>999.9</v>
      </c>
      <c r="HL1225">
        <v>54.804</v>
      </c>
      <c r="HM1225">
        <v>30.142</v>
      </c>
      <c r="HN1225">
        <v>26.1029</v>
      </c>
      <c r="HO1225">
        <v>60.4054</v>
      </c>
      <c r="HP1225">
        <v>40.0921</v>
      </c>
      <c r="HQ1225">
        <v>1</v>
      </c>
      <c r="HR1225">
        <v>2.77296</v>
      </c>
      <c r="HS1225">
        <v>2.02337</v>
      </c>
      <c r="HT1225">
        <v>20.0985</v>
      </c>
      <c r="HU1225">
        <v>5.18554</v>
      </c>
      <c r="HV1225">
        <v>12.0159</v>
      </c>
      <c r="HW1225">
        <v>4.96665</v>
      </c>
      <c r="HX1225">
        <v>3.296</v>
      </c>
      <c r="HY1225">
        <v>9999</v>
      </c>
      <c r="HZ1225">
        <v>9999</v>
      </c>
      <c r="IA1225">
        <v>999.9</v>
      </c>
      <c r="IB1225">
        <v>9999</v>
      </c>
      <c r="IC1225">
        <v>1.86325</v>
      </c>
      <c r="ID1225">
        <v>1.86812</v>
      </c>
      <c r="IE1225">
        <v>1.86783</v>
      </c>
      <c r="IF1225">
        <v>1.86905</v>
      </c>
      <c r="IG1225">
        <v>1.86981</v>
      </c>
      <c r="IH1225">
        <v>1.86588</v>
      </c>
      <c r="II1225">
        <v>1.86693</v>
      </c>
      <c r="IJ1225">
        <v>1.86836</v>
      </c>
      <c r="IK1225">
        <v>5</v>
      </c>
      <c r="IL1225">
        <v>0</v>
      </c>
      <c r="IM1225">
        <v>0</v>
      </c>
      <c r="IN1225">
        <v>0</v>
      </c>
      <c r="IO1225" t="s">
        <v>441</v>
      </c>
      <c r="IP1225" t="s">
        <v>442</v>
      </c>
      <c r="IQ1225" t="s">
        <v>443</v>
      </c>
      <c r="IR1225" t="s">
        <v>443</v>
      </c>
      <c r="IS1225" t="s">
        <v>443</v>
      </c>
      <c r="IT1225" t="s">
        <v>443</v>
      </c>
      <c r="IU1225">
        <v>0</v>
      </c>
      <c r="IV1225">
        <v>100</v>
      </c>
      <c r="IW1225">
        <v>100</v>
      </c>
      <c r="IX1225">
        <v>1.097</v>
      </c>
      <c r="IY1225">
        <v>-0.0441</v>
      </c>
      <c r="IZ1225">
        <v>1.09748391826392</v>
      </c>
      <c r="JA1225">
        <v>0</v>
      </c>
      <c r="JB1225">
        <v>0</v>
      </c>
      <c r="JC1225">
        <v>0</v>
      </c>
      <c r="JD1225">
        <v>-0.0441141096964596</v>
      </c>
      <c r="JE1225">
        <v>0</v>
      </c>
      <c r="JF1225">
        <v>0</v>
      </c>
      <c r="JG1225">
        <v>0</v>
      </c>
      <c r="JH1225">
        <v>5</v>
      </c>
      <c r="JI1225">
        <v>2273</v>
      </c>
      <c r="JJ1225">
        <v>1</v>
      </c>
      <c r="JK1225">
        <v>24</v>
      </c>
      <c r="JL1225">
        <v>29357146.6</v>
      </c>
      <c r="JM1225">
        <v>29357146.6</v>
      </c>
      <c r="JN1225">
        <v>1.94946</v>
      </c>
      <c r="JO1225">
        <v>2.61475</v>
      </c>
      <c r="JP1225">
        <v>1.54785</v>
      </c>
      <c r="JQ1225">
        <v>2.31445</v>
      </c>
      <c r="JR1225">
        <v>1.64673</v>
      </c>
      <c r="JS1225">
        <v>2.34375</v>
      </c>
      <c r="JT1225">
        <v>34.0545</v>
      </c>
      <c r="JU1225">
        <v>24.1838</v>
      </c>
      <c r="JV1225">
        <v>18</v>
      </c>
      <c r="JW1225">
        <v>480.3</v>
      </c>
      <c r="JX1225">
        <v>377.766</v>
      </c>
      <c r="JY1225">
        <v>47.5711</v>
      </c>
      <c r="JZ1225">
        <v>57.8298</v>
      </c>
      <c r="KA1225">
        <v>29.9986</v>
      </c>
      <c r="KB1225">
        <v>56.9755</v>
      </c>
      <c r="KC1225">
        <v>56.7442</v>
      </c>
      <c r="KD1225">
        <v>39.147</v>
      </c>
      <c r="KE1225">
        <v>0</v>
      </c>
      <c r="KF1225">
        <v>100</v>
      </c>
      <c r="KG1225">
        <v>47.644</v>
      </c>
      <c r="KH1225">
        <v>958.061</v>
      </c>
      <c r="KI1225">
        <v>26.2864</v>
      </c>
      <c r="KJ1225">
        <v>92.137</v>
      </c>
      <c r="KK1225">
        <v>88.5874</v>
      </c>
    </row>
    <row r="1226" spans="1:297">
      <c r="A1226">
        <v>1210</v>
      </c>
      <c r="B1226">
        <v>1761428799.1</v>
      </c>
      <c r="C1226">
        <v>20618.0999999046</v>
      </c>
      <c r="D1226" t="s">
        <v>2874</v>
      </c>
      <c r="E1226" t="s">
        <v>2875</v>
      </c>
      <c r="F1226">
        <v>5</v>
      </c>
      <c r="G1226" t="s">
        <v>2761</v>
      </c>
      <c r="H1226" t="s">
        <v>436</v>
      </c>
      <c r="I1226">
        <v>1761428790.94615</v>
      </c>
      <c r="J1226">
        <f>(K1226)/1000</f>
        <v>0</v>
      </c>
      <c r="K1226">
        <f>IF(DP1226, AN1226, AH1226)</f>
        <v>0</v>
      </c>
      <c r="L1226">
        <f>IF(DP1226, AI1226, AG1226)</f>
        <v>0</v>
      </c>
      <c r="M1226">
        <f>DR1226 - IF(AU1226&gt;1, L1226*DL1226*100.0/(AW1226), 0)</f>
        <v>0</v>
      </c>
      <c r="N1226">
        <f>((T1226-J1226/2)*M1226-L1226)/(T1226+J1226/2)</f>
        <v>0</v>
      </c>
      <c r="O1226">
        <f>N1226*(DY1226+DZ1226)/1000.0</f>
        <v>0</v>
      </c>
      <c r="P1226">
        <f>(DR1226 - IF(AU1226&gt;1, L1226*DL1226*100.0/(AW1226), 0))*(DY1226+DZ1226)/1000.0</f>
        <v>0</v>
      </c>
      <c r="Q1226">
        <f>2.0/((1/S1226-1/R1226)+SIGN(S1226)*SQRT((1/S1226-1/R1226)*(1/S1226-1/R1226) + 4*DM1226/((DM1226+1)*(DM1226+1))*(2*1/S1226*1/R1226-1/R1226*1/R1226)))</f>
        <v>0</v>
      </c>
      <c r="R1226">
        <f>IF(LEFT(DN1226,1)&lt;&gt;"0",IF(LEFT(DN1226,1)="1",3.0,DO1226),$D$5+$E$5*(EF1226*DY1226/($K$5*1000))+$F$5*(EF1226*DY1226/($K$5*1000))*MAX(MIN(DL1226,$J$5),$I$5)*MAX(MIN(DL1226,$J$5),$I$5)+$G$5*MAX(MIN(DL1226,$J$5),$I$5)*(EF1226*DY1226/($K$5*1000))+$H$5*(EF1226*DY1226/($K$5*1000))*(EF1226*DY1226/($K$5*1000)))</f>
        <v>0</v>
      </c>
      <c r="S1226">
        <f>J1226*(1000-(1000*0.61365*exp(17.502*W1226/(240.97+W1226))/(DY1226+DZ1226)+DT1226)/2)/(1000*0.61365*exp(17.502*W1226/(240.97+W1226))/(DY1226+DZ1226)-DT1226)</f>
        <v>0</v>
      </c>
      <c r="T1226">
        <f>1/((DM1226+1)/(Q1226/1.6)+1/(R1226/1.37)) + DM1226/((DM1226+1)/(Q1226/1.6) + DM1226/(R1226/1.37))</f>
        <v>0</v>
      </c>
      <c r="U1226">
        <f>(DH1226*DK1226)</f>
        <v>0</v>
      </c>
      <c r="V1226">
        <f>(EA1226+(U1226+2*0.95*5.67E-8*(((EA1226+$B$7)+273)^4-(EA1226+273)^4)-44100*J1226)/(1.84*29.3*R1226+8*0.95*5.67E-8*(EA1226+273)^3))</f>
        <v>0</v>
      </c>
      <c r="W1226">
        <f>($C$7*EB1226+$D$7*EC1226+$E$7*V1226)</f>
        <v>0</v>
      </c>
      <c r="X1226">
        <f>0.61365*exp(17.502*W1226/(240.97+W1226))</f>
        <v>0</v>
      </c>
      <c r="Y1226">
        <f>(Z1226/AA1226*100)</f>
        <v>0</v>
      </c>
      <c r="Z1226">
        <f>DT1226*(DY1226+DZ1226)/1000</f>
        <v>0</v>
      </c>
      <c r="AA1226">
        <f>0.61365*exp(17.502*EA1226/(240.97+EA1226))</f>
        <v>0</v>
      </c>
      <c r="AB1226">
        <f>(X1226-DT1226*(DY1226+DZ1226)/1000)</f>
        <v>0</v>
      </c>
      <c r="AC1226">
        <f>(-J1226*44100)</f>
        <v>0</v>
      </c>
      <c r="AD1226">
        <f>2*29.3*R1226*0.92*(EA1226-W1226)</f>
        <v>0</v>
      </c>
      <c r="AE1226">
        <f>2*0.95*5.67E-8*(((EA1226+$B$7)+273)^4-(W1226+273)^4)</f>
        <v>0</v>
      </c>
      <c r="AF1226">
        <f>U1226+AE1226+AC1226+AD1226</f>
        <v>0</v>
      </c>
      <c r="AG1226">
        <f>DX1226*AU1226*(DS1226-DR1226*(1000-AU1226*DU1226)/(1000-AU1226*DT1226))/(100*DL1226)</f>
        <v>0</v>
      </c>
      <c r="AH1226">
        <f>1000*DX1226*AU1226*(DT1226-DU1226)/(100*DL1226*(1000-AU1226*DT1226))</f>
        <v>0</v>
      </c>
      <c r="AI1226">
        <f>(AJ1226 - AK1226 - DY1226*1E3/(8.314*(EA1226+273.15)) * AM1226/DX1226 * AL1226) * DX1226/(100*DL1226) * (1000 - DU1226)/1000</f>
        <v>0</v>
      </c>
      <c r="AJ1226">
        <v>964.02985212234</v>
      </c>
      <c r="AK1226">
        <v>943.527078787878</v>
      </c>
      <c r="AL1226">
        <v>3.51570268300943</v>
      </c>
      <c r="AM1226">
        <v>65.5308302883594</v>
      </c>
      <c r="AN1226">
        <f>(AP1226 - AO1226 + DY1226*1E3/(8.314*(EA1226+273.15)) * AR1226/DX1226 * AQ1226) * DX1226/(100*DL1226) * 1000/(1000 - AP1226)</f>
        <v>0</v>
      </c>
      <c r="AO1226">
        <v>24.7351527158608</v>
      </c>
      <c r="AP1226">
        <v>43.5356163636364</v>
      </c>
      <c r="AQ1226">
        <v>-0.000363666194948632</v>
      </c>
      <c r="AR1226">
        <v>110.947681736838</v>
      </c>
      <c r="AS1226">
        <v>12</v>
      </c>
      <c r="AT1226">
        <v>2</v>
      </c>
      <c r="AU1226">
        <f>IF(AS1226*$H$13&gt;=AW1226,1.0,(AW1226/(AW1226-AS1226*$H$13)))</f>
        <v>0</v>
      </c>
      <c r="AV1226">
        <f>(AU1226-1)*100</f>
        <v>0</v>
      </c>
      <c r="AW1226">
        <f>MAX(0,($B$13+$C$13*EF1226)/(1+$D$13*EF1226)*DY1226/(EA1226+273)*$E$13)</f>
        <v>0</v>
      </c>
      <c r="AX1226" t="s">
        <v>437</v>
      </c>
      <c r="AY1226" t="s">
        <v>437</v>
      </c>
      <c r="AZ1226">
        <v>0</v>
      </c>
      <c r="BA1226">
        <v>0</v>
      </c>
      <c r="BB1226">
        <f>1-AZ1226/BA1226</f>
        <v>0</v>
      </c>
      <c r="BC1226">
        <v>0</v>
      </c>
      <c r="BD1226" t="s">
        <v>437</v>
      </c>
      <c r="BE1226" t="s">
        <v>437</v>
      </c>
      <c r="BF1226">
        <v>0</v>
      </c>
      <c r="BG1226">
        <v>0</v>
      </c>
      <c r="BH1226">
        <f>1-BF1226/BG1226</f>
        <v>0</v>
      </c>
      <c r="BI1226">
        <v>0.5</v>
      </c>
      <c r="BJ1226">
        <f>DI1226</f>
        <v>0</v>
      </c>
      <c r="BK1226">
        <f>L1226</f>
        <v>0</v>
      </c>
      <c r="BL1226">
        <f>BH1226*BI1226*BJ1226</f>
        <v>0</v>
      </c>
      <c r="BM1226">
        <f>(BK1226-BC1226)/BJ1226</f>
        <v>0</v>
      </c>
      <c r="BN1226">
        <f>(BA1226-BG1226)/BG1226</f>
        <v>0</v>
      </c>
      <c r="BO1226">
        <f>AZ1226/(BB1226+AZ1226/BG1226)</f>
        <v>0</v>
      </c>
      <c r="BP1226" t="s">
        <v>437</v>
      </c>
      <c r="BQ1226">
        <v>0</v>
      </c>
      <c r="BR1226">
        <f>IF(BQ1226&lt;&gt;0, BQ1226, BO1226)</f>
        <v>0</v>
      </c>
      <c r="BS1226">
        <f>1-BR1226/BG1226</f>
        <v>0</v>
      </c>
      <c r="BT1226">
        <f>(BG1226-BF1226)/(BG1226-BR1226)</f>
        <v>0</v>
      </c>
      <c r="BU1226">
        <f>(BA1226-BG1226)/(BA1226-BR1226)</f>
        <v>0</v>
      </c>
      <c r="BV1226">
        <f>(BG1226-BF1226)/(BG1226-AZ1226)</f>
        <v>0</v>
      </c>
      <c r="BW1226">
        <f>(BA1226-BG1226)/(BA1226-AZ1226)</f>
        <v>0</v>
      </c>
      <c r="BX1226">
        <f>(BT1226*BR1226/BF1226)</f>
        <v>0</v>
      </c>
      <c r="BY1226">
        <f>(1-BX1226)</f>
        <v>0</v>
      </c>
      <c r="DH1226">
        <f>$B$11*EG1226+$C$11*EH1226+$F$11*ES1226*(1-EV1226)</f>
        <v>0</v>
      </c>
      <c r="DI1226">
        <f>DH1226*DJ1226</f>
        <v>0</v>
      </c>
      <c r="DJ1226">
        <f>($B$11*$D$9+$C$11*$D$9+$F$11*((FF1226+EX1226)/MAX(FF1226+EX1226+FG1226, 0.1)*$I$9+FG1226/MAX(FF1226+EX1226+FG1226, 0.1)*$J$9))/($B$11+$C$11+$F$11)</f>
        <v>0</v>
      </c>
      <c r="DK1226">
        <f>($B$11*$K$9+$C$11*$K$9+$F$11*((FF1226+EX1226)/MAX(FF1226+EX1226+FG1226, 0.1)*$P$9+FG1226/MAX(FF1226+EX1226+FG1226, 0.1)*$Q$9))/($B$11+$C$11+$F$11)</f>
        <v>0</v>
      </c>
      <c r="DL1226">
        <v>6</v>
      </c>
      <c r="DM1226">
        <v>0.5</v>
      </c>
      <c r="DN1226" t="s">
        <v>438</v>
      </c>
      <c r="DO1226">
        <v>2</v>
      </c>
      <c r="DP1226" t="b">
        <v>1</v>
      </c>
      <c r="DQ1226">
        <v>1761428790.94615</v>
      </c>
      <c r="DR1226">
        <v>878.897153846154</v>
      </c>
      <c r="DS1226">
        <v>923.882769230769</v>
      </c>
      <c r="DT1226">
        <v>43.5488769230769</v>
      </c>
      <c r="DU1226">
        <v>24.7323461538462</v>
      </c>
      <c r="DV1226">
        <v>877.799615384615</v>
      </c>
      <c r="DW1226">
        <v>43.5929846153846</v>
      </c>
      <c r="DX1226">
        <v>500.018230769231</v>
      </c>
      <c r="DY1226">
        <v>90.1867692307692</v>
      </c>
      <c r="DZ1226">
        <v>0.0403528076923077</v>
      </c>
      <c r="EA1226">
        <v>51.0497923076923</v>
      </c>
      <c r="EB1226">
        <v>47.8678846153846</v>
      </c>
      <c r="EC1226">
        <v>999.9</v>
      </c>
      <c r="ED1226">
        <v>0</v>
      </c>
      <c r="EE1226">
        <v>0</v>
      </c>
      <c r="EF1226">
        <v>10009.2207692308</v>
      </c>
      <c r="EG1226">
        <v>0</v>
      </c>
      <c r="EH1226">
        <v>1220.38153846154</v>
      </c>
      <c r="EI1226">
        <v>-44.9856461538462</v>
      </c>
      <c r="EJ1226">
        <v>918.914692307692</v>
      </c>
      <c r="EK1226">
        <v>947.312076923077</v>
      </c>
      <c r="EL1226">
        <v>18.8165538461538</v>
      </c>
      <c r="EM1226">
        <v>923.882769230769</v>
      </c>
      <c r="EN1226">
        <v>24.7323461538462</v>
      </c>
      <c r="EO1226">
        <v>3.92753307692308</v>
      </c>
      <c r="EP1226">
        <v>2.23053</v>
      </c>
      <c r="EQ1226">
        <v>28.5908615384615</v>
      </c>
      <c r="ER1226">
        <v>19.1832846153846</v>
      </c>
      <c r="ES1226">
        <v>1200.07461538462</v>
      </c>
      <c r="ET1226">
        <v>0.966997307692308</v>
      </c>
      <c r="EU1226">
        <v>0.0330026</v>
      </c>
      <c r="EV1226">
        <v>0</v>
      </c>
      <c r="EW1226">
        <v>917.245230769231</v>
      </c>
      <c r="EX1226">
        <v>5.00059</v>
      </c>
      <c r="EY1226">
        <v>12256.1384615385</v>
      </c>
      <c r="EZ1226">
        <v>10359.3692307692</v>
      </c>
      <c r="FA1226">
        <v>64.812</v>
      </c>
      <c r="FB1226">
        <v>66.1297692307692</v>
      </c>
      <c r="FC1226">
        <v>64.875</v>
      </c>
      <c r="FD1226">
        <v>65.8313846153846</v>
      </c>
      <c r="FE1226">
        <v>66.0286153846154</v>
      </c>
      <c r="FF1226">
        <v>1155.63461538462</v>
      </c>
      <c r="FG1226">
        <v>39.44</v>
      </c>
      <c r="FH1226">
        <v>0</v>
      </c>
      <c r="FI1226">
        <v>1761428759.5</v>
      </c>
      <c r="FJ1226">
        <v>0</v>
      </c>
      <c r="FK1226">
        <v>917.32824</v>
      </c>
      <c r="FL1226">
        <v>6.90369229485642</v>
      </c>
      <c r="FM1226">
        <v>68.1538460536755</v>
      </c>
      <c r="FN1226">
        <v>12256.452</v>
      </c>
      <c r="FO1226">
        <v>15</v>
      </c>
      <c r="FP1226">
        <v>0</v>
      </c>
      <c r="FQ1226" t="s">
        <v>439</v>
      </c>
      <c r="FR1226">
        <v>0</v>
      </c>
      <c r="FS1226">
        <v>0</v>
      </c>
      <c r="FT1226">
        <v>0</v>
      </c>
      <c r="FU1226">
        <v>0</v>
      </c>
      <c r="FV1226">
        <v>0</v>
      </c>
      <c r="FW1226">
        <v>0</v>
      </c>
      <c r="FX1226">
        <v>0</v>
      </c>
      <c r="FY1226">
        <v>0</v>
      </c>
      <c r="FZ1226">
        <v>0</v>
      </c>
      <c r="GA1226">
        <v>0</v>
      </c>
      <c r="GB1226">
        <v>0</v>
      </c>
      <c r="GC1226">
        <v>-44.79484</v>
      </c>
      <c r="GD1226">
        <v>-4.21600601503758</v>
      </c>
      <c r="GE1226">
        <v>0.903884318040754</v>
      </c>
      <c r="GF1226">
        <v>0</v>
      </c>
      <c r="GG1226">
        <v>916.987764705882</v>
      </c>
      <c r="GH1226">
        <v>6.31538578609709</v>
      </c>
      <c r="GI1226">
        <v>0.642100645346442</v>
      </c>
      <c r="GJ1226">
        <v>-1</v>
      </c>
      <c r="GK1226">
        <v>18.819565</v>
      </c>
      <c r="GL1226">
        <v>-0.0868917293233055</v>
      </c>
      <c r="GM1226">
        <v>0.00943118629865852</v>
      </c>
      <c r="GN1226">
        <v>1</v>
      </c>
      <c r="GO1226">
        <v>1</v>
      </c>
      <c r="GP1226">
        <v>2</v>
      </c>
      <c r="GQ1226" t="s">
        <v>446</v>
      </c>
      <c r="GR1226">
        <v>3.12585</v>
      </c>
      <c r="GS1226">
        <v>2.71841</v>
      </c>
      <c r="GT1226">
        <v>0.145648</v>
      </c>
      <c r="GU1226">
        <v>0.1503</v>
      </c>
      <c r="GV1226">
        <v>0.147846</v>
      </c>
      <c r="GW1226">
        <v>0.0990534</v>
      </c>
      <c r="GX1226">
        <v>30370.2</v>
      </c>
      <c r="GY1226">
        <v>31871.1</v>
      </c>
      <c r="GZ1226">
        <v>32318.5</v>
      </c>
      <c r="HA1226">
        <v>34120.8</v>
      </c>
      <c r="HB1226">
        <v>39535.4</v>
      </c>
      <c r="HC1226">
        <v>44373.2</v>
      </c>
      <c r="HD1226">
        <v>50861.9</v>
      </c>
      <c r="HE1226">
        <v>54769.3</v>
      </c>
      <c r="HF1226">
        <v>1.63717</v>
      </c>
      <c r="HG1226">
        <v>1.49588</v>
      </c>
      <c r="HH1226">
        <v>-0.150762</v>
      </c>
      <c r="HI1226">
        <v>0</v>
      </c>
      <c r="HJ1226">
        <v>50.2459</v>
      </c>
      <c r="HK1226">
        <v>999.9</v>
      </c>
      <c r="HL1226">
        <v>54.804</v>
      </c>
      <c r="HM1226">
        <v>30.142</v>
      </c>
      <c r="HN1226">
        <v>26.1022</v>
      </c>
      <c r="HO1226">
        <v>60.2654</v>
      </c>
      <c r="HP1226">
        <v>40.2083</v>
      </c>
      <c r="HQ1226">
        <v>1</v>
      </c>
      <c r="HR1226">
        <v>2.77129</v>
      </c>
      <c r="HS1226">
        <v>1.94795</v>
      </c>
      <c r="HT1226">
        <v>20.0992</v>
      </c>
      <c r="HU1226">
        <v>5.18539</v>
      </c>
      <c r="HV1226">
        <v>12.0159</v>
      </c>
      <c r="HW1226">
        <v>4.96675</v>
      </c>
      <c r="HX1226">
        <v>3.296</v>
      </c>
      <c r="HY1226">
        <v>9999</v>
      </c>
      <c r="HZ1226">
        <v>9999</v>
      </c>
      <c r="IA1226">
        <v>999.9</v>
      </c>
      <c r="IB1226">
        <v>9999</v>
      </c>
      <c r="IC1226">
        <v>1.86324</v>
      </c>
      <c r="ID1226">
        <v>1.86806</v>
      </c>
      <c r="IE1226">
        <v>1.86783</v>
      </c>
      <c r="IF1226">
        <v>1.86905</v>
      </c>
      <c r="IG1226">
        <v>1.86981</v>
      </c>
      <c r="IH1226">
        <v>1.86587</v>
      </c>
      <c r="II1226">
        <v>1.86693</v>
      </c>
      <c r="IJ1226">
        <v>1.86838</v>
      </c>
      <c r="IK1226">
        <v>5</v>
      </c>
      <c r="IL1226">
        <v>0</v>
      </c>
      <c r="IM1226">
        <v>0</v>
      </c>
      <c r="IN1226">
        <v>0</v>
      </c>
      <c r="IO1226" t="s">
        <v>441</v>
      </c>
      <c r="IP1226" t="s">
        <v>442</v>
      </c>
      <c r="IQ1226" t="s">
        <v>443</v>
      </c>
      <c r="IR1226" t="s">
        <v>443</v>
      </c>
      <c r="IS1226" t="s">
        <v>443</v>
      </c>
      <c r="IT1226" t="s">
        <v>443</v>
      </c>
      <c r="IU1226">
        <v>0</v>
      </c>
      <c r="IV1226">
        <v>100</v>
      </c>
      <c r="IW1226">
        <v>100</v>
      </c>
      <c r="IX1226">
        <v>1.097</v>
      </c>
      <c r="IY1226">
        <v>-0.0441</v>
      </c>
      <c r="IZ1226">
        <v>1.09748391826392</v>
      </c>
      <c r="JA1226">
        <v>0</v>
      </c>
      <c r="JB1226">
        <v>0</v>
      </c>
      <c r="JC1226">
        <v>0</v>
      </c>
      <c r="JD1226">
        <v>-0.0441141096964596</v>
      </c>
      <c r="JE1226">
        <v>0</v>
      </c>
      <c r="JF1226">
        <v>0</v>
      </c>
      <c r="JG1226">
        <v>0</v>
      </c>
      <c r="JH1226">
        <v>5</v>
      </c>
      <c r="JI1226">
        <v>2273</v>
      </c>
      <c r="JJ1226">
        <v>1</v>
      </c>
      <c r="JK1226">
        <v>24</v>
      </c>
      <c r="JL1226">
        <v>29357146.7</v>
      </c>
      <c r="JM1226">
        <v>29357146.7</v>
      </c>
      <c r="JN1226">
        <v>1.97754</v>
      </c>
      <c r="JO1226">
        <v>2.61719</v>
      </c>
      <c r="JP1226">
        <v>1.54785</v>
      </c>
      <c r="JQ1226">
        <v>2.31567</v>
      </c>
      <c r="JR1226">
        <v>1.64673</v>
      </c>
      <c r="JS1226">
        <v>2.40356</v>
      </c>
      <c r="JT1226">
        <v>34.0545</v>
      </c>
      <c r="JU1226">
        <v>24.1838</v>
      </c>
      <c r="JV1226">
        <v>18</v>
      </c>
      <c r="JW1226">
        <v>480.467</v>
      </c>
      <c r="JX1226">
        <v>377.936</v>
      </c>
      <c r="JY1226">
        <v>47.6667</v>
      </c>
      <c r="JZ1226">
        <v>57.8298</v>
      </c>
      <c r="KA1226">
        <v>29.9986</v>
      </c>
      <c r="KB1226">
        <v>56.9755</v>
      </c>
      <c r="KC1226">
        <v>56.7365</v>
      </c>
      <c r="KD1226">
        <v>39.6421</v>
      </c>
      <c r="KE1226">
        <v>0</v>
      </c>
      <c r="KF1226">
        <v>100</v>
      </c>
      <c r="KG1226">
        <v>47.7354</v>
      </c>
      <c r="KH1226">
        <v>971.794</v>
      </c>
      <c r="KI1226">
        <v>26.2864</v>
      </c>
      <c r="KJ1226">
        <v>92.1401</v>
      </c>
      <c r="KK1226">
        <v>88.5907</v>
      </c>
    </row>
    <row r="1227" spans="1:297">
      <c r="A1227">
        <v>1211</v>
      </c>
      <c r="B1227">
        <v>1761428804.1</v>
      </c>
      <c r="C1227">
        <v>20623.0999999046</v>
      </c>
      <c r="D1227" t="s">
        <v>2876</v>
      </c>
      <c r="E1227" t="s">
        <v>2877</v>
      </c>
      <c r="F1227">
        <v>5</v>
      </c>
      <c r="G1227" t="s">
        <v>2761</v>
      </c>
      <c r="H1227" t="s">
        <v>436</v>
      </c>
      <c r="I1227">
        <v>1761428795.94615</v>
      </c>
      <c r="J1227">
        <f>(K1227)/1000</f>
        <v>0</v>
      </c>
      <c r="K1227">
        <f>IF(DP1227, AN1227, AH1227)</f>
        <v>0</v>
      </c>
      <c r="L1227">
        <f>IF(DP1227, AI1227, AG1227)</f>
        <v>0</v>
      </c>
      <c r="M1227">
        <f>DR1227 - IF(AU1227&gt;1, L1227*DL1227*100.0/(AW1227), 0)</f>
        <v>0</v>
      </c>
      <c r="N1227">
        <f>((T1227-J1227/2)*M1227-L1227)/(T1227+J1227/2)</f>
        <v>0</v>
      </c>
      <c r="O1227">
        <f>N1227*(DY1227+DZ1227)/1000.0</f>
        <v>0</v>
      </c>
      <c r="P1227">
        <f>(DR1227 - IF(AU1227&gt;1, L1227*DL1227*100.0/(AW1227), 0))*(DY1227+DZ1227)/1000.0</f>
        <v>0</v>
      </c>
      <c r="Q1227">
        <f>2.0/((1/S1227-1/R1227)+SIGN(S1227)*SQRT((1/S1227-1/R1227)*(1/S1227-1/R1227) + 4*DM1227/((DM1227+1)*(DM1227+1))*(2*1/S1227*1/R1227-1/R1227*1/R1227)))</f>
        <v>0</v>
      </c>
      <c r="R1227">
        <f>IF(LEFT(DN1227,1)&lt;&gt;"0",IF(LEFT(DN1227,1)="1",3.0,DO1227),$D$5+$E$5*(EF1227*DY1227/($K$5*1000))+$F$5*(EF1227*DY1227/($K$5*1000))*MAX(MIN(DL1227,$J$5),$I$5)*MAX(MIN(DL1227,$J$5),$I$5)+$G$5*MAX(MIN(DL1227,$J$5),$I$5)*(EF1227*DY1227/($K$5*1000))+$H$5*(EF1227*DY1227/($K$5*1000))*(EF1227*DY1227/($K$5*1000)))</f>
        <v>0</v>
      </c>
      <c r="S1227">
        <f>J1227*(1000-(1000*0.61365*exp(17.502*W1227/(240.97+W1227))/(DY1227+DZ1227)+DT1227)/2)/(1000*0.61365*exp(17.502*W1227/(240.97+W1227))/(DY1227+DZ1227)-DT1227)</f>
        <v>0</v>
      </c>
      <c r="T1227">
        <f>1/((DM1227+1)/(Q1227/1.6)+1/(R1227/1.37)) + DM1227/((DM1227+1)/(Q1227/1.6) + DM1227/(R1227/1.37))</f>
        <v>0</v>
      </c>
      <c r="U1227">
        <f>(DH1227*DK1227)</f>
        <v>0</v>
      </c>
      <c r="V1227">
        <f>(EA1227+(U1227+2*0.95*5.67E-8*(((EA1227+$B$7)+273)^4-(EA1227+273)^4)-44100*J1227)/(1.84*29.3*R1227+8*0.95*5.67E-8*(EA1227+273)^3))</f>
        <v>0</v>
      </c>
      <c r="W1227">
        <f>($C$7*EB1227+$D$7*EC1227+$E$7*V1227)</f>
        <v>0</v>
      </c>
      <c r="X1227">
        <f>0.61365*exp(17.502*W1227/(240.97+W1227))</f>
        <v>0</v>
      </c>
      <c r="Y1227">
        <f>(Z1227/AA1227*100)</f>
        <v>0</v>
      </c>
      <c r="Z1227">
        <f>DT1227*(DY1227+DZ1227)/1000</f>
        <v>0</v>
      </c>
      <c r="AA1227">
        <f>0.61365*exp(17.502*EA1227/(240.97+EA1227))</f>
        <v>0</v>
      </c>
      <c r="AB1227">
        <f>(X1227-DT1227*(DY1227+DZ1227)/1000)</f>
        <v>0</v>
      </c>
      <c r="AC1227">
        <f>(-J1227*44100)</f>
        <v>0</v>
      </c>
      <c r="AD1227">
        <f>2*29.3*R1227*0.92*(EA1227-W1227)</f>
        <v>0</v>
      </c>
      <c r="AE1227">
        <f>2*0.95*5.67E-8*(((EA1227+$B$7)+273)^4-(W1227+273)^4)</f>
        <v>0</v>
      </c>
      <c r="AF1227">
        <f>U1227+AE1227+AC1227+AD1227</f>
        <v>0</v>
      </c>
      <c r="AG1227">
        <f>DX1227*AU1227*(DS1227-DR1227*(1000-AU1227*DU1227)/(1000-AU1227*DT1227))/(100*DL1227)</f>
        <v>0</v>
      </c>
      <c r="AH1227">
        <f>1000*DX1227*AU1227*(DT1227-DU1227)/(100*DL1227*(1000-AU1227*DT1227))</f>
        <v>0</v>
      </c>
      <c r="AI1227">
        <f>(AJ1227 - AK1227 - DY1227*1E3/(8.314*(EA1227+273.15)) * AM1227/DX1227 * AL1227) * DX1227/(100*DL1227) * (1000 - DU1227)/1000</f>
        <v>0</v>
      </c>
      <c r="AJ1227">
        <v>979.94000283915</v>
      </c>
      <c r="AK1227">
        <v>960.0006</v>
      </c>
      <c r="AL1227">
        <v>3.26448191168773</v>
      </c>
      <c r="AM1227">
        <v>65.5308302883594</v>
      </c>
      <c r="AN1227">
        <f>(AP1227 - AO1227 + DY1227*1E3/(8.314*(EA1227+273.15)) * AR1227/DX1227 * AQ1227) * DX1227/(100*DL1227) * 1000/(1000 - AP1227)</f>
        <v>0</v>
      </c>
      <c r="AO1227">
        <v>24.7372348128849</v>
      </c>
      <c r="AP1227">
        <v>43.5280866666666</v>
      </c>
      <c r="AQ1227">
        <v>-0.000107032241162401</v>
      </c>
      <c r="AR1227">
        <v>110.947681736838</v>
      </c>
      <c r="AS1227">
        <v>12</v>
      </c>
      <c r="AT1227">
        <v>2</v>
      </c>
      <c r="AU1227">
        <f>IF(AS1227*$H$13&gt;=AW1227,1.0,(AW1227/(AW1227-AS1227*$H$13)))</f>
        <v>0</v>
      </c>
      <c r="AV1227">
        <f>(AU1227-1)*100</f>
        <v>0</v>
      </c>
      <c r="AW1227">
        <f>MAX(0,($B$13+$C$13*EF1227)/(1+$D$13*EF1227)*DY1227/(EA1227+273)*$E$13)</f>
        <v>0</v>
      </c>
      <c r="AX1227" t="s">
        <v>437</v>
      </c>
      <c r="AY1227" t="s">
        <v>437</v>
      </c>
      <c r="AZ1227">
        <v>0</v>
      </c>
      <c r="BA1227">
        <v>0</v>
      </c>
      <c r="BB1227">
        <f>1-AZ1227/BA1227</f>
        <v>0</v>
      </c>
      <c r="BC1227">
        <v>0</v>
      </c>
      <c r="BD1227" t="s">
        <v>437</v>
      </c>
      <c r="BE1227" t="s">
        <v>437</v>
      </c>
      <c r="BF1227">
        <v>0</v>
      </c>
      <c r="BG1227">
        <v>0</v>
      </c>
      <c r="BH1227">
        <f>1-BF1227/BG1227</f>
        <v>0</v>
      </c>
      <c r="BI1227">
        <v>0.5</v>
      </c>
      <c r="BJ1227">
        <f>DI1227</f>
        <v>0</v>
      </c>
      <c r="BK1227">
        <f>L1227</f>
        <v>0</v>
      </c>
      <c r="BL1227">
        <f>BH1227*BI1227*BJ1227</f>
        <v>0</v>
      </c>
      <c r="BM1227">
        <f>(BK1227-BC1227)/BJ1227</f>
        <v>0</v>
      </c>
      <c r="BN1227">
        <f>(BA1227-BG1227)/BG1227</f>
        <v>0</v>
      </c>
      <c r="BO1227">
        <f>AZ1227/(BB1227+AZ1227/BG1227)</f>
        <v>0</v>
      </c>
      <c r="BP1227" t="s">
        <v>437</v>
      </c>
      <c r="BQ1227">
        <v>0</v>
      </c>
      <c r="BR1227">
        <f>IF(BQ1227&lt;&gt;0, BQ1227, BO1227)</f>
        <v>0</v>
      </c>
      <c r="BS1227">
        <f>1-BR1227/BG1227</f>
        <v>0</v>
      </c>
      <c r="BT1227">
        <f>(BG1227-BF1227)/(BG1227-BR1227)</f>
        <v>0</v>
      </c>
      <c r="BU1227">
        <f>(BA1227-BG1227)/(BA1227-BR1227)</f>
        <v>0</v>
      </c>
      <c r="BV1227">
        <f>(BG1227-BF1227)/(BG1227-AZ1227)</f>
        <v>0</v>
      </c>
      <c r="BW1227">
        <f>(BA1227-BG1227)/(BA1227-AZ1227)</f>
        <v>0</v>
      </c>
      <c r="BX1227">
        <f>(BT1227*BR1227/BF1227)</f>
        <v>0</v>
      </c>
      <c r="BY1227">
        <f>(1-BX1227)</f>
        <v>0</v>
      </c>
      <c r="DH1227">
        <f>$B$11*EG1227+$C$11*EH1227+$F$11*ES1227*(1-EV1227)</f>
        <v>0</v>
      </c>
      <c r="DI1227">
        <f>DH1227*DJ1227</f>
        <v>0</v>
      </c>
      <c r="DJ1227">
        <f>($B$11*$D$9+$C$11*$D$9+$F$11*((FF1227+EX1227)/MAX(FF1227+EX1227+FG1227, 0.1)*$I$9+FG1227/MAX(FF1227+EX1227+FG1227, 0.1)*$J$9))/($B$11+$C$11+$F$11)</f>
        <v>0</v>
      </c>
      <c r="DK1227">
        <f>($B$11*$K$9+$C$11*$K$9+$F$11*((FF1227+EX1227)/MAX(FF1227+EX1227+FG1227, 0.1)*$P$9+FG1227/MAX(FF1227+EX1227+FG1227, 0.1)*$Q$9))/($B$11+$C$11+$F$11)</f>
        <v>0</v>
      </c>
      <c r="DL1227">
        <v>6</v>
      </c>
      <c r="DM1227">
        <v>0.5</v>
      </c>
      <c r="DN1227" t="s">
        <v>438</v>
      </c>
      <c r="DO1227">
        <v>2</v>
      </c>
      <c r="DP1227" t="b">
        <v>1</v>
      </c>
      <c r="DQ1227">
        <v>1761428795.94615</v>
      </c>
      <c r="DR1227">
        <v>895.244384615385</v>
      </c>
      <c r="DS1227">
        <v>939.996538461538</v>
      </c>
      <c r="DT1227">
        <v>43.5408307692308</v>
      </c>
      <c r="DU1227">
        <v>24.7343769230769</v>
      </c>
      <c r="DV1227">
        <v>894.146846153846</v>
      </c>
      <c r="DW1227">
        <v>43.5849384615385</v>
      </c>
      <c r="DX1227">
        <v>499.995461538462</v>
      </c>
      <c r="DY1227">
        <v>90.1858461538461</v>
      </c>
      <c r="DZ1227">
        <v>0.0404483153846154</v>
      </c>
      <c r="EA1227">
        <v>51.0537153846154</v>
      </c>
      <c r="EB1227">
        <v>47.8674153846154</v>
      </c>
      <c r="EC1227">
        <v>999.9</v>
      </c>
      <c r="ED1227">
        <v>0</v>
      </c>
      <c r="EE1227">
        <v>0</v>
      </c>
      <c r="EF1227">
        <v>10000.3807692308</v>
      </c>
      <c r="EG1227">
        <v>0</v>
      </c>
      <c r="EH1227">
        <v>1220.45538461538</v>
      </c>
      <c r="EI1227">
        <v>-44.7522</v>
      </c>
      <c r="EJ1227">
        <v>935.998461538462</v>
      </c>
      <c r="EK1227">
        <v>963.836538461538</v>
      </c>
      <c r="EL1227">
        <v>18.8064692307692</v>
      </c>
      <c r="EM1227">
        <v>939.996538461538</v>
      </c>
      <c r="EN1227">
        <v>24.7343769230769</v>
      </c>
      <c r="EO1227">
        <v>3.92676692307692</v>
      </c>
      <c r="EP1227">
        <v>2.23069153846154</v>
      </c>
      <c r="EQ1227">
        <v>28.5875</v>
      </c>
      <c r="ER1227">
        <v>19.1844384615385</v>
      </c>
      <c r="ES1227">
        <v>1200.04615384615</v>
      </c>
      <c r="ET1227">
        <v>0.966995923076923</v>
      </c>
      <c r="EU1227">
        <v>0.0330039230769231</v>
      </c>
      <c r="EV1227">
        <v>0</v>
      </c>
      <c r="EW1227">
        <v>917.825846153846</v>
      </c>
      <c r="EX1227">
        <v>5.00059</v>
      </c>
      <c r="EY1227">
        <v>12261.4153846154</v>
      </c>
      <c r="EZ1227">
        <v>10359.1153846154</v>
      </c>
      <c r="FA1227">
        <v>64.8024615384615</v>
      </c>
      <c r="FB1227">
        <v>66.125</v>
      </c>
      <c r="FC1227">
        <v>64.875</v>
      </c>
      <c r="FD1227">
        <v>65.8072307692308</v>
      </c>
      <c r="FE1227">
        <v>66.0095384615385</v>
      </c>
      <c r="FF1227">
        <v>1155.60615384615</v>
      </c>
      <c r="FG1227">
        <v>39.44</v>
      </c>
      <c r="FH1227">
        <v>0</v>
      </c>
      <c r="FI1227">
        <v>1761428764.9</v>
      </c>
      <c r="FJ1227">
        <v>0</v>
      </c>
      <c r="FK1227">
        <v>917.892230769231</v>
      </c>
      <c r="FL1227">
        <v>6.54208547432783</v>
      </c>
      <c r="FM1227">
        <v>63.0871794629646</v>
      </c>
      <c r="FN1227">
        <v>12262.0269230769</v>
      </c>
      <c r="FO1227">
        <v>15</v>
      </c>
      <c r="FP1227">
        <v>0</v>
      </c>
      <c r="FQ1227" t="s">
        <v>439</v>
      </c>
      <c r="FR1227">
        <v>0</v>
      </c>
      <c r="FS1227">
        <v>0</v>
      </c>
      <c r="FT1227">
        <v>0</v>
      </c>
      <c r="FU1227">
        <v>0</v>
      </c>
      <c r="FV1227">
        <v>0</v>
      </c>
      <c r="FW1227">
        <v>0</v>
      </c>
      <c r="FX1227">
        <v>0</v>
      </c>
      <c r="FY1227">
        <v>0</v>
      </c>
      <c r="FZ1227">
        <v>0</v>
      </c>
      <c r="GA1227">
        <v>0</v>
      </c>
      <c r="GB1227">
        <v>0</v>
      </c>
      <c r="GC1227">
        <v>-44.9605666666667</v>
      </c>
      <c r="GD1227">
        <v>0.900397402597283</v>
      </c>
      <c r="GE1227">
        <v>0.716940723015132</v>
      </c>
      <c r="GF1227">
        <v>0</v>
      </c>
      <c r="GG1227">
        <v>917.482823529412</v>
      </c>
      <c r="GH1227">
        <v>6.58294881871007</v>
      </c>
      <c r="GI1227">
        <v>0.662345718798775</v>
      </c>
      <c r="GJ1227">
        <v>-1</v>
      </c>
      <c r="GK1227">
        <v>18.8118904761905</v>
      </c>
      <c r="GL1227">
        <v>-0.127324675324645</v>
      </c>
      <c r="GM1227">
        <v>0.0132148511247547</v>
      </c>
      <c r="GN1227">
        <v>0</v>
      </c>
      <c r="GO1227">
        <v>0</v>
      </c>
      <c r="GP1227">
        <v>2</v>
      </c>
      <c r="GQ1227" t="s">
        <v>473</v>
      </c>
      <c r="GR1227">
        <v>3.12565</v>
      </c>
      <c r="GS1227">
        <v>2.71871</v>
      </c>
      <c r="GT1227">
        <v>0.147324</v>
      </c>
      <c r="GU1227">
        <v>0.151869</v>
      </c>
      <c r="GV1227">
        <v>0.147816</v>
      </c>
      <c r="GW1227">
        <v>0.099055</v>
      </c>
      <c r="GX1227">
        <v>30311.1</v>
      </c>
      <c r="GY1227">
        <v>31812.6</v>
      </c>
      <c r="GZ1227">
        <v>32319.4</v>
      </c>
      <c r="HA1227">
        <v>34121.5</v>
      </c>
      <c r="HB1227">
        <v>39537.8</v>
      </c>
      <c r="HC1227">
        <v>44374.3</v>
      </c>
      <c r="HD1227">
        <v>50863.4</v>
      </c>
      <c r="HE1227">
        <v>54770.4</v>
      </c>
      <c r="HF1227">
        <v>1.63703</v>
      </c>
      <c r="HG1227">
        <v>1.49622</v>
      </c>
      <c r="HH1227">
        <v>-0.148945</v>
      </c>
      <c r="HI1227">
        <v>0</v>
      </c>
      <c r="HJ1227">
        <v>50.2169</v>
      </c>
      <c r="HK1227">
        <v>999.9</v>
      </c>
      <c r="HL1227">
        <v>54.804</v>
      </c>
      <c r="HM1227">
        <v>30.142</v>
      </c>
      <c r="HN1227">
        <v>26.1042</v>
      </c>
      <c r="HO1227">
        <v>60.3054</v>
      </c>
      <c r="HP1227">
        <v>40.3966</v>
      </c>
      <c r="HQ1227">
        <v>1</v>
      </c>
      <c r="HR1227">
        <v>2.76977</v>
      </c>
      <c r="HS1227">
        <v>1.88455</v>
      </c>
      <c r="HT1227">
        <v>20.0997</v>
      </c>
      <c r="HU1227">
        <v>5.18449</v>
      </c>
      <c r="HV1227">
        <v>12.0159</v>
      </c>
      <c r="HW1227">
        <v>4.96625</v>
      </c>
      <c r="HX1227">
        <v>3.2959</v>
      </c>
      <c r="HY1227">
        <v>9999</v>
      </c>
      <c r="HZ1227">
        <v>9999</v>
      </c>
      <c r="IA1227">
        <v>999.9</v>
      </c>
      <c r="IB1227">
        <v>9999</v>
      </c>
      <c r="IC1227">
        <v>1.86324</v>
      </c>
      <c r="ID1227">
        <v>1.8681</v>
      </c>
      <c r="IE1227">
        <v>1.86784</v>
      </c>
      <c r="IF1227">
        <v>1.86905</v>
      </c>
      <c r="IG1227">
        <v>1.86981</v>
      </c>
      <c r="IH1227">
        <v>1.86586</v>
      </c>
      <c r="II1227">
        <v>1.86694</v>
      </c>
      <c r="IJ1227">
        <v>1.86838</v>
      </c>
      <c r="IK1227">
        <v>5</v>
      </c>
      <c r="IL1227">
        <v>0</v>
      </c>
      <c r="IM1227">
        <v>0</v>
      </c>
      <c r="IN1227">
        <v>0</v>
      </c>
      <c r="IO1227" t="s">
        <v>441</v>
      </c>
      <c r="IP1227" t="s">
        <v>442</v>
      </c>
      <c r="IQ1227" t="s">
        <v>443</v>
      </c>
      <c r="IR1227" t="s">
        <v>443</v>
      </c>
      <c r="IS1227" t="s">
        <v>443</v>
      </c>
      <c r="IT1227" t="s">
        <v>443</v>
      </c>
      <c r="IU1227">
        <v>0</v>
      </c>
      <c r="IV1227">
        <v>100</v>
      </c>
      <c r="IW1227">
        <v>100</v>
      </c>
      <c r="IX1227">
        <v>1.098</v>
      </c>
      <c r="IY1227">
        <v>-0.0441</v>
      </c>
      <c r="IZ1227">
        <v>1.09748391826392</v>
      </c>
      <c r="JA1227">
        <v>0</v>
      </c>
      <c r="JB1227">
        <v>0</v>
      </c>
      <c r="JC1227">
        <v>0</v>
      </c>
      <c r="JD1227">
        <v>-0.0441141096964596</v>
      </c>
      <c r="JE1227">
        <v>0</v>
      </c>
      <c r="JF1227">
        <v>0</v>
      </c>
      <c r="JG1227">
        <v>0</v>
      </c>
      <c r="JH1227">
        <v>5</v>
      </c>
      <c r="JI1227">
        <v>2273</v>
      </c>
      <c r="JJ1227">
        <v>1</v>
      </c>
      <c r="JK1227">
        <v>24</v>
      </c>
      <c r="JL1227">
        <v>29357146.7</v>
      </c>
      <c r="JM1227">
        <v>29357146.7</v>
      </c>
      <c r="JN1227">
        <v>2.00317</v>
      </c>
      <c r="JO1227">
        <v>2.62085</v>
      </c>
      <c r="JP1227">
        <v>1.54785</v>
      </c>
      <c r="JQ1227">
        <v>2.31567</v>
      </c>
      <c r="JR1227">
        <v>1.64673</v>
      </c>
      <c r="JS1227">
        <v>2.34985</v>
      </c>
      <c r="JT1227">
        <v>34.0545</v>
      </c>
      <c r="JU1227">
        <v>24.1838</v>
      </c>
      <c r="JV1227">
        <v>18</v>
      </c>
      <c r="JW1227">
        <v>480.356</v>
      </c>
      <c r="JX1227">
        <v>378.153</v>
      </c>
      <c r="JY1227">
        <v>47.7557</v>
      </c>
      <c r="JZ1227">
        <v>57.8216</v>
      </c>
      <c r="KA1227">
        <v>29.9986</v>
      </c>
      <c r="KB1227">
        <v>56.9755</v>
      </c>
      <c r="KC1227">
        <v>56.7365</v>
      </c>
      <c r="KD1227">
        <v>40.231</v>
      </c>
      <c r="KE1227">
        <v>0</v>
      </c>
      <c r="KF1227">
        <v>100</v>
      </c>
      <c r="KG1227">
        <v>47.8299</v>
      </c>
      <c r="KH1227">
        <v>992.285</v>
      </c>
      <c r="KI1227">
        <v>26.2864</v>
      </c>
      <c r="KJ1227">
        <v>92.1427</v>
      </c>
      <c r="KK1227">
        <v>88.5925</v>
      </c>
    </row>
    <row r="1228" spans="1:297">
      <c r="A1228">
        <v>1212</v>
      </c>
      <c r="B1228">
        <v>1761428809.1</v>
      </c>
      <c r="C1228">
        <v>20628.0999999046</v>
      </c>
      <c r="D1228" t="s">
        <v>2878</v>
      </c>
      <c r="E1228" t="s">
        <v>2879</v>
      </c>
      <c r="F1228">
        <v>5</v>
      </c>
      <c r="G1228" t="s">
        <v>2761</v>
      </c>
      <c r="H1228" t="s">
        <v>436</v>
      </c>
      <c r="I1228">
        <v>1761428800.94615</v>
      </c>
      <c r="J1228">
        <f>(K1228)/1000</f>
        <v>0</v>
      </c>
      <c r="K1228">
        <f>IF(DP1228, AN1228, AH1228)</f>
        <v>0</v>
      </c>
      <c r="L1228">
        <f>IF(DP1228, AI1228, AG1228)</f>
        <v>0</v>
      </c>
      <c r="M1228">
        <f>DR1228 - IF(AU1228&gt;1, L1228*DL1228*100.0/(AW1228), 0)</f>
        <v>0</v>
      </c>
      <c r="N1228">
        <f>((T1228-J1228/2)*M1228-L1228)/(T1228+J1228/2)</f>
        <v>0</v>
      </c>
      <c r="O1228">
        <f>N1228*(DY1228+DZ1228)/1000.0</f>
        <v>0</v>
      </c>
      <c r="P1228">
        <f>(DR1228 - IF(AU1228&gt;1, L1228*DL1228*100.0/(AW1228), 0))*(DY1228+DZ1228)/1000.0</f>
        <v>0</v>
      </c>
      <c r="Q1228">
        <f>2.0/((1/S1228-1/R1228)+SIGN(S1228)*SQRT((1/S1228-1/R1228)*(1/S1228-1/R1228) + 4*DM1228/((DM1228+1)*(DM1228+1))*(2*1/S1228*1/R1228-1/R1228*1/R1228)))</f>
        <v>0</v>
      </c>
      <c r="R1228">
        <f>IF(LEFT(DN1228,1)&lt;&gt;"0",IF(LEFT(DN1228,1)="1",3.0,DO1228),$D$5+$E$5*(EF1228*DY1228/($K$5*1000))+$F$5*(EF1228*DY1228/($K$5*1000))*MAX(MIN(DL1228,$J$5),$I$5)*MAX(MIN(DL1228,$J$5),$I$5)+$G$5*MAX(MIN(DL1228,$J$5),$I$5)*(EF1228*DY1228/($K$5*1000))+$H$5*(EF1228*DY1228/($K$5*1000))*(EF1228*DY1228/($K$5*1000)))</f>
        <v>0</v>
      </c>
      <c r="S1228">
        <f>J1228*(1000-(1000*0.61365*exp(17.502*W1228/(240.97+W1228))/(DY1228+DZ1228)+DT1228)/2)/(1000*0.61365*exp(17.502*W1228/(240.97+W1228))/(DY1228+DZ1228)-DT1228)</f>
        <v>0</v>
      </c>
      <c r="T1228">
        <f>1/((DM1228+1)/(Q1228/1.6)+1/(R1228/1.37)) + DM1228/((DM1228+1)/(Q1228/1.6) + DM1228/(R1228/1.37))</f>
        <v>0</v>
      </c>
      <c r="U1228">
        <f>(DH1228*DK1228)</f>
        <v>0</v>
      </c>
      <c r="V1228">
        <f>(EA1228+(U1228+2*0.95*5.67E-8*(((EA1228+$B$7)+273)^4-(EA1228+273)^4)-44100*J1228)/(1.84*29.3*R1228+8*0.95*5.67E-8*(EA1228+273)^3))</f>
        <v>0</v>
      </c>
      <c r="W1228">
        <f>($C$7*EB1228+$D$7*EC1228+$E$7*V1228)</f>
        <v>0</v>
      </c>
      <c r="X1228">
        <f>0.61365*exp(17.502*W1228/(240.97+W1228))</f>
        <v>0</v>
      </c>
      <c r="Y1228">
        <f>(Z1228/AA1228*100)</f>
        <v>0</v>
      </c>
      <c r="Z1228">
        <f>DT1228*(DY1228+DZ1228)/1000</f>
        <v>0</v>
      </c>
      <c r="AA1228">
        <f>0.61365*exp(17.502*EA1228/(240.97+EA1228))</f>
        <v>0</v>
      </c>
      <c r="AB1228">
        <f>(X1228-DT1228*(DY1228+DZ1228)/1000)</f>
        <v>0</v>
      </c>
      <c r="AC1228">
        <f>(-J1228*44100)</f>
        <v>0</v>
      </c>
      <c r="AD1228">
        <f>2*29.3*R1228*0.92*(EA1228-W1228)</f>
        <v>0</v>
      </c>
      <c r="AE1228">
        <f>2*0.95*5.67E-8*(((EA1228+$B$7)+273)^4-(W1228+273)^4)</f>
        <v>0</v>
      </c>
      <c r="AF1228">
        <f>U1228+AE1228+AC1228+AD1228</f>
        <v>0</v>
      </c>
      <c r="AG1228">
        <f>DX1228*AU1228*(DS1228-DR1228*(1000-AU1228*DU1228)/(1000-AU1228*DT1228))/(100*DL1228)</f>
        <v>0</v>
      </c>
      <c r="AH1228">
        <f>1000*DX1228*AU1228*(DT1228-DU1228)/(100*DL1228*(1000-AU1228*DT1228))</f>
        <v>0</v>
      </c>
      <c r="AI1228">
        <f>(AJ1228 - AK1228 - DY1228*1E3/(8.314*(EA1228+273.15)) * AM1228/DX1228 * AL1228) * DX1228/(100*DL1228) * (1000 - DU1228)/1000</f>
        <v>0</v>
      </c>
      <c r="AJ1228">
        <v>995.474276119337</v>
      </c>
      <c r="AK1228">
        <v>975.754775757576</v>
      </c>
      <c r="AL1228">
        <v>3.1300075014755</v>
      </c>
      <c r="AM1228">
        <v>65.5308302883594</v>
      </c>
      <c r="AN1228">
        <f>(AP1228 - AO1228 + DY1228*1E3/(8.314*(EA1228+273.15)) * AR1228/DX1228 * AQ1228) * DX1228/(100*DL1228) * 1000/(1000 - AP1228)</f>
        <v>0</v>
      </c>
      <c r="AO1228">
        <v>24.73725496874</v>
      </c>
      <c r="AP1228">
        <v>43.5220703030303</v>
      </c>
      <c r="AQ1228">
        <v>9.98058271908493e-05</v>
      </c>
      <c r="AR1228">
        <v>110.947681736838</v>
      </c>
      <c r="AS1228">
        <v>12</v>
      </c>
      <c r="AT1228">
        <v>2</v>
      </c>
      <c r="AU1228">
        <f>IF(AS1228*$H$13&gt;=AW1228,1.0,(AW1228/(AW1228-AS1228*$H$13)))</f>
        <v>0</v>
      </c>
      <c r="AV1228">
        <f>(AU1228-1)*100</f>
        <v>0</v>
      </c>
      <c r="AW1228">
        <f>MAX(0,($B$13+$C$13*EF1228)/(1+$D$13*EF1228)*DY1228/(EA1228+273)*$E$13)</f>
        <v>0</v>
      </c>
      <c r="AX1228" t="s">
        <v>437</v>
      </c>
      <c r="AY1228" t="s">
        <v>437</v>
      </c>
      <c r="AZ1228">
        <v>0</v>
      </c>
      <c r="BA1228">
        <v>0</v>
      </c>
      <c r="BB1228">
        <f>1-AZ1228/BA1228</f>
        <v>0</v>
      </c>
      <c r="BC1228">
        <v>0</v>
      </c>
      <c r="BD1228" t="s">
        <v>437</v>
      </c>
      <c r="BE1228" t="s">
        <v>437</v>
      </c>
      <c r="BF1228">
        <v>0</v>
      </c>
      <c r="BG1228">
        <v>0</v>
      </c>
      <c r="BH1228">
        <f>1-BF1228/BG1228</f>
        <v>0</v>
      </c>
      <c r="BI1228">
        <v>0.5</v>
      </c>
      <c r="BJ1228">
        <f>DI1228</f>
        <v>0</v>
      </c>
      <c r="BK1228">
        <f>L1228</f>
        <v>0</v>
      </c>
      <c r="BL1228">
        <f>BH1228*BI1228*BJ1228</f>
        <v>0</v>
      </c>
      <c r="BM1228">
        <f>(BK1228-BC1228)/BJ1228</f>
        <v>0</v>
      </c>
      <c r="BN1228">
        <f>(BA1228-BG1228)/BG1228</f>
        <v>0</v>
      </c>
      <c r="BO1228">
        <f>AZ1228/(BB1228+AZ1228/BG1228)</f>
        <v>0</v>
      </c>
      <c r="BP1228" t="s">
        <v>437</v>
      </c>
      <c r="BQ1228">
        <v>0</v>
      </c>
      <c r="BR1228">
        <f>IF(BQ1228&lt;&gt;0, BQ1228, BO1228)</f>
        <v>0</v>
      </c>
      <c r="BS1228">
        <f>1-BR1228/BG1228</f>
        <v>0</v>
      </c>
      <c r="BT1228">
        <f>(BG1228-BF1228)/(BG1228-BR1228)</f>
        <v>0</v>
      </c>
      <c r="BU1228">
        <f>(BA1228-BG1228)/(BA1228-BR1228)</f>
        <v>0</v>
      </c>
      <c r="BV1228">
        <f>(BG1228-BF1228)/(BG1228-AZ1228)</f>
        <v>0</v>
      </c>
      <c r="BW1228">
        <f>(BA1228-BG1228)/(BA1228-AZ1228)</f>
        <v>0</v>
      </c>
      <c r="BX1228">
        <f>(BT1228*BR1228/BF1228)</f>
        <v>0</v>
      </c>
      <c r="BY1228">
        <f>(1-BX1228)</f>
        <v>0</v>
      </c>
      <c r="DH1228">
        <f>$B$11*EG1228+$C$11*EH1228+$F$11*ES1228*(1-EV1228)</f>
        <v>0</v>
      </c>
      <c r="DI1228">
        <f>DH1228*DJ1228</f>
        <v>0</v>
      </c>
      <c r="DJ1228">
        <f>($B$11*$D$9+$C$11*$D$9+$F$11*((FF1228+EX1228)/MAX(FF1228+EX1228+FG1228, 0.1)*$I$9+FG1228/MAX(FF1228+EX1228+FG1228, 0.1)*$J$9))/($B$11+$C$11+$F$11)</f>
        <v>0</v>
      </c>
      <c r="DK1228">
        <f>($B$11*$K$9+$C$11*$K$9+$F$11*((FF1228+EX1228)/MAX(FF1228+EX1228+FG1228, 0.1)*$P$9+FG1228/MAX(FF1228+EX1228+FG1228, 0.1)*$Q$9))/($B$11+$C$11+$F$11)</f>
        <v>0</v>
      </c>
      <c r="DL1228">
        <v>6</v>
      </c>
      <c r="DM1228">
        <v>0.5</v>
      </c>
      <c r="DN1228" t="s">
        <v>438</v>
      </c>
      <c r="DO1228">
        <v>2</v>
      </c>
      <c r="DP1228" t="b">
        <v>1</v>
      </c>
      <c r="DQ1228">
        <v>1761428800.94615</v>
      </c>
      <c r="DR1228">
        <v>911.142692307692</v>
      </c>
      <c r="DS1228">
        <v>956.095538461538</v>
      </c>
      <c r="DT1228">
        <v>43.5313</v>
      </c>
      <c r="DU1228">
        <v>24.7360692307692</v>
      </c>
      <c r="DV1228">
        <v>910.045</v>
      </c>
      <c r="DW1228">
        <v>43.5754076923077</v>
      </c>
      <c r="DX1228">
        <v>499.997384615385</v>
      </c>
      <c r="DY1228">
        <v>90.1853692307692</v>
      </c>
      <c r="DZ1228">
        <v>0.0404977615384615</v>
      </c>
      <c r="EA1228">
        <v>51.0597153846154</v>
      </c>
      <c r="EB1228">
        <v>47.8686769230769</v>
      </c>
      <c r="EC1228">
        <v>999.9</v>
      </c>
      <c r="ED1228">
        <v>0</v>
      </c>
      <c r="EE1228">
        <v>0</v>
      </c>
      <c r="EF1228">
        <v>10005.1446153846</v>
      </c>
      <c r="EG1228">
        <v>0</v>
      </c>
      <c r="EH1228">
        <v>1220.50846153846</v>
      </c>
      <c r="EI1228">
        <v>-44.9529</v>
      </c>
      <c r="EJ1228">
        <v>952.610923076923</v>
      </c>
      <c r="EK1228">
        <v>980.345076923077</v>
      </c>
      <c r="EL1228">
        <v>18.7952230769231</v>
      </c>
      <c r="EM1228">
        <v>956.095538461538</v>
      </c>
      <c r="EN1228">
        <v>24.7360692307692</v>
      </c>
      <c r="EO1228">
        <v>3.92588615384615</v>
      </c>
      <c r="EP1228">
        <v>2.23083307692308</v>
      </c>
      <c r="EQ1228">
        <v>28.5836230769231</v>
      </c>
      <c r="ER1228">
        <v>19.1854538461538</v>
      </c>
      <c r="ES1228">
        <v>1200.01769230769</v>
      </c>
      <c r="ET1228">
        <v>0.966994692307692</v>
      </c>
      <c r="EU1228">
        <v>0.0330052</v>
      </c>
      <c r="EV1228">
        <v>0</v>
      </c>
      <c r="EW1228">
        <v>918.255153846154</v>
      </c>
      <c r="EX1228">
        <v>5.00059</v>
      </c>
      <c r="EY1228">
        <v>12266.6</v>
      </c>
      <c r="EZ1228">
        <v>10358.8692307692</v>
      </c>
      <c r="FA1228">
        <v>64.7833846153846</v>
      </c>
      <c r="FB1228">
        <v>66.1056153846154</v>
      </c>
      <c r="FC1228">
        <v>64.8604615384615</v>
      </c>
      <c r="FD1228">
        <v>65.7881538461538</v>
      </c>
      <c r="FE1228">
        <v>66</v>
      </c>
      <c r="FF1228">
        <v>1155.57769230769</v>
      </c>
      <c r="FG1228">
        <v>39.44</v>
      </c>
      <c r="FH1228">
        <v>0</v>
      </c>
      <c r="FI1228">
        <v>1761428769.7</v>
      </c>
      <c r="FJ1228">
        <v>0</v>
      </c>
      <c r="FK1228">
        <v>918.349884615385</v>
      </c>
      <c r="FL1228">
        <v>5.67456410250902</v>
      </c>
      <c r="FM1228">
        <v>62.7555555403618</v>
      </c>
      <c r="FN1228">
        <v>12267.0846153846</v>
      </c>
      <c r="FO1228">
        <v>15</v>
      </c>
      <c r="FP1228">
        <v>0</v>
      </c>
      <c r="FQ1228" t="s">
        <v>439</v>
      </c>
      <c r="FR1228">
        <v>0</v>
      </c>
      <c r="FS1228">
        <v>0</v>
      </c>
      <c r="FT1228">
        <v>0</v>
      </c>
      <c r="FU1228">
        <v>0</v>
      </c>
      <c r="FV1228">
        <v>0</v>
      </c>
      <c r="FW1228">
        <v>0</v>
      </c>
      <c r="FX1228">
        <v>0</v>
      </c>
      <c r="FY1228">
        <v>0</v>
      </c>
      <c r="FZ1228">
        <v>0</v>
      </c>
      <c r="GA1228">
        <v>0</v>
      </c>
      <c r="GB1228">
        <v>0</v>
      </c>
      <c r="GC1228">
        <v>-44.79138</v>
      </c>
      <c r="GD1228">
        <v>-0.580231578947439</v>
      </c>
      <c r="GE1228">
        <v>0.742002684361721</v>
      </c>
      <c r="GF1228">
        <v>0</v>
      </c>
      <c r="GG1228">
        <v>918.053147058824</v>
      </c>
      <c r="GH1228">
        <v>5.95744843621252</v>
      </c>
      <c r="GI1228">
        <v>0.603697632358187</v>
      </c>
      <c r="GJ1228">
        <v>-1</v>
      </c>
      <c r="GK1228">
        <v>18.80042</v>
      </c>
      <c r="GL1228">
        <v>-0.142177443609006</v>
      </c>
      <c r="GM1228">
        <v>0.0140324124796843</v>
      </c>
      <c r="GN1228">
        <v>0</v>
      </c>
      <c r="GO1228">
        <v>0</v>
      </c>
      <c r="GP1228">
        <v>2</v>
      </c>
      <c r="GQ1228" t="s">
        <v>473</v>
      </c>
      <c r="GR1228">
        <v>3.12576</v>
      </c>
      <c r="GS1228">
        <v>2.71818</v>
      </c>
      <c r="GT1228">
        <v>0.148946</v>
      </c>
      <c r="GU1228">
        <v>0.153735</v>
      </c>
      <c r="GV1228">
        <v>0.147828</v>
      </c>
      <c r="GW1228">
        <v>0.0990599</v>
      </c>
      <c r="GX1228">
        <v>30254</v>
      </c>
      <c r="GY1228">
        <v>31743.6</v>
      </c>
      <c r="GZ1228">
        <v>32320.4</v>
      </c>
      <c r="HA1228">
        <v>34123.1</v>
      </c>
      <c r="HB1228">
        <v>39538.7</v>
      </c>
      <c r="HC1228">
        <v>44376.1</v>
      </c>
      <c r="HD1228">
        <v>50864.9</v>
      </c>
      <c r="HE1228">
        <v>54772.8</v>
      </c>
      <c r="HF1228">
        <v>1.63708</v>
      </c>
      <c r="HG1228">
        <v>1.49625</v>
      </c>
      <c r="HH1228">
        <v>-0.146642</v>
      </c>
      <c r="HI1228">
        <v>0</v>
      </c>
      <c r="HJ1228">
        <v>50.1915</v>
      </c>
      <c r="HK1228">
        <v>999.9</v>
      </c>
      <c r="HL1228">
        <v>54.804</v>
      </c>
      <c r="HM1228">
        <v>30.142</v>
      </c>
      <c r="HN1228">
        <v>26.1035</v>
      </c>
      <c r="HO1228">
        <v>60.4354</v>
      </c>
      <c r="HP1228">
        <v>40.1643</v>
      </c>
      <c r="HQ1228">
        <v>1</v>
      </c>
      <c r="HR1228">
        <v>2.76814</v>
      </c>
      <c r="HS1228">
        <v>1.8177</v>
      </c>
      <c r="HT1228">
        <v>20.1004</v>
      </c>
      <c r="HU1228">
        <v>5.18479</v>
      </c>
      <c r="HV1228">
        <v>12.0159</v>
      </c>
      <c r="HW1228">
        <v>4.9668</v>
      </c>
      <c r="HX1228">
        <v>3.29593</v>
      </c>
      <c r="HY1228">
        <v>9999</v>
      </c>
      <c r="HZ1228">
        <v>9999</v>
      </c>
      <c r="IA1228">
        <v>999.9</v>
      </c>
      <c r="IB1228">
        <v>9999</v>
      </c>
      <c r="IC1228">
        <v>1.86325</v>
      </c>
      <c r="ID1228">
        <v>1.86812</v>
      </c>
      <c r="IE1228">
        <v>1.86784</v>
      </c>
      <c r="IF1228">
        <v>1.86905</v>
      </c>
      <c r="IG1228">
        <v>1.86981</v>
      </c>
      <c r="IH1228">
        <v>1.86591</v>
      </c>
      <c r="II1228">
        <v>1.86695</v>
      </c>
      <c r="IJ1228">
        <v>1.86842</v>
      </c>
      <c r="IK1228">
        <v>5</v>
      </c>
      <c r="IL1228">
        <v>0</v>
      </c>
      <c r="IM1228">
        <v>0</v>
      </c>
      <c r="IN1228">
        <v>0</v>
      </c>
      <c r="IO1228" t="s">
        <v>441</v>
      </c>
      <c r="IP1228" t="s">
        <v>442</v>
      </c>
      <c r="IQ1228" t="s">
        <v>443</v>
      </c>
      <c r="IR1228" t="s">
        <v>443</v>
      </c>
      <c r="IS1228" t="s">
        <v>443</v>
      </c>
      <c r="IT1228" t="s">
        <v>443</v>
      </c>
      <c r="IU1228">
        <v>0</v>
      </c>
      <c r="IV1228">
        <v>100</v>
      </c>
      <c r="IW1228">
        <v>100</v>
      </c>
      <c r="IX1228">
        <v>1.098</v>
      </c>
      <c r="IY1228">
        <v>-0.0441</v>
      </c>
      <c r="IZ1228">
        <v>1.09748391826392</v>
      </c>
      <c r="JA1228">
        <v>0</v>
      </c>
      <c r="JB1228">
        <v>0</v>
      </c>
      <c r="JC1228">
        <v>0</v>
      </c>
      <c r="JD1228">
        <v>-0.0441141096964596</v>
      </c>
      <c r="JE1228">
        <v>0</v>
      </c>
      <c r="JF1228">
        <v>0</v>
      </c>
      <c r="JG1228">
        <v>0</v>
      </c>
      <c r="JH1228">
        <v>5</v>
      </c>
      <c r="JI1228">
        <v>2273</v>
      </c>
      <c r="JJ1228">
        <v>1</v>
      </c>
      <c r="JK1228">
        <v>24</v>
      </c>
      <c r="JL1228">
        <v>29357146.8</v>
      </c>
      <c r="JM1228">
        <v>29357146.8</v>
      </c>
      <c r="JN1228">
        <v>2.03491</v>
      </c>
      <c r="JO1228">
        <v>2.62817</v>
      </c>
      <c r="JP1228">
        <v>1.54785</v>
      </c>
      <c r="JQ1228">
        <v>2.31567</v>
      </c>
      <c r="JR1228">
        <v>1.64673</v>
      </c>
      <c r="JS1228">
        <v>2.24243</v>
      </c>
      <c r="JT1228">
        <v>34.0545</v>
      </c>
      <c r="JU1228">
        <v>24.1751</v>
      </c>
      <c r="JV1228">
        <v>18</v>
      </c>
      <c r="JW1228">
        <v>480.393</v>
      </c>
      <c r="JX1228">
        <v>378.169</v>
      </c>
      <c r="JY1228">
        <v>47.8561</v>
      </c>
      <c r="JZ1228">
        <v>57.82</v>
      </c>
      <c r="KA1228">
        <v>29.9986</v>
      </c>
      <c r="KB1228">
        <v>56.9755</v>
      </c>
      <c r="KC1228">
        <v>56.7365</v>
      </c>
      <c r="KD1228">
        <v>40.7964</v>
      </c>
      <c r="KE1228">
        <v>0</v>
      </c>
      <c r="KF1228">
        <v>100</v>
      </c>
      <c r="KG1228">
        <v>47.9211</v>
      </c>
      <c r="KH1228">
        <v>1005.86</v>
      </c>
      <c r="KI1228">
        <v>26.2864</v>
      </c>
      <c r="KJ1228">
        <v>92.1455</v>
      </c>
      <c r="KK1228">
        <v>88.5964</v>
      </c>
    </row>
    <row r="1229" spans="1:297">
      <c r="A1229">
        <v>1213</v>
      </c>
      <c r="B1229">
        <v>1761428814.1</v>
      </c>
      <c r="C1229">
        <v>20633.0999999046</v>
      </c>
      <c r="D1229" t="s">
        <v>2880</v>
      </c>
      <c r="E1229" t="s">
        <v>2881</v>
      </c>
      <c r="F1229">
        <v>5</v>
      </c>
      <c r="G1229" t="s">
        <v>2761</v>
      </c>
      <c r="H1229" t="s">
        <v>436</v>
      </c>
      <c r="I1229">
        <v>1761428805.94615</v>
      </c>
      <c r="J1229">
        <f>(K1229)/1000</f>
        <v>0</v>
      </c>
      <c r="K1229">
        <f>IF(DP1229, AN1229, AH1229)</f>
        <v>0</v>
      </c>
      <c r="L1229">
        <f>IF(DP1229, AI1229, AG1229)</f>
        <v>0</v>
      </c>
      <c r="M1229">
        <f>DR1229 - IF(AU1229&gt;1, L1229*DL1229*100.0/(AW1229), 0)</f>
        <v>0</v>
      </c>
      <c r="N1229">
        <f>((T1229-J1229/2)*M1229-L1229)/(T1229+J1229/2)</f>
        <v>0</v>
      </c>
      <c r="O1229">
        <f>N1229*(DY1229+DZ1229)/1000.0</f>
        <v>0</v>
      </c>
      <c r="P1229">
        <f>(DR1229 - IF(AU1229&gt;1, L1229*DL1229*100.0/(AW1229), 0))*(DY1229+DZ1229)/1000.0</f>
        <v>0</v>
      </c>
      <c r="Q1229">
        <f>2.0/((1/S1229-1/R1229)+SIGN(S1229)*SQRT((1/S1229-1/R1229)*(1/S1229-1/R1229) + 4*DM1229/((DM1229+1)*(DM1229+1))*(2*1/S1229*1/R1229-1/R1229*1/R1229)))</f>
        <v>0</v>
      </c>
      <c r="R1229">
        <f>IF(LEFT(DN1229,1)&lt;&gt;"0",IF(LEFT(DN1229,1)="1",3.0,DO1229),$D$5+$E$5*(EF1229*DY1229/($K$5*1000))+$F$5*(EF1229*DY1229/($K$5*1000))*MAX(MIN(DL1229,$J$5),$I$5)*MAX(MIN(DL1229,$J$5),$I$5)+$G$5*MAX(MIN(DL1229,$J$5),$I$5)*(EF1229*DY1229/($K$5*1000))+$H$5*(EF1229*DY1229/($K$5*1000))*(EF1229*DY1229/($K$5*1000)))</f>
        <v>0</v>
      </c>
      <c r="S1229">
        <f>J1229*(1000-(1000*0.61365*exp(17.502*W1229/(240.97+W1229))/(DY1229+DZ1229)+DT1229)/2)/(1000*0.61365*exp(17.502*W1229/(240.97+W1229))/(DY1229+DZ1229)-DT1229)</f>
        <v>0</v>
      </c>
      <c r="T1229">
        <f>1/((DM1229+1)/(Q1229/1.6)+1/(R1229/1.37)) + DM1229/((DM1229+1)/(Q1229/1.6) + DM1229/(R1229/1.37))</f>
        <v>0</v>
      </c>
      <c r="U1229">
        <f>(DH1229*DK1229)</f>
        <v>0</v>
      </c>
      <c r="V1229">
        <f>(EA1229+(U1229+2*0.95*5.67E-8*(((EA1229+$B$7)+273)^4-(EA1229+273)^4)-44100*J1229)/(1.84*29.3*R1229+8*0.95*5.67E-8*(EA1229+273)^3))</f>
        <v>0</v>
      </c>
      <c r="W1229">
        <f>($C$7*EB1229+$D$7*EC1229+$E$7*V1229)</f>
        <v>0</v>
      </c>
      <c r="X1229">
        <f>0.61365*exp(17.502*W1229/(240.97+W1229))</f>
        <v>0</v>
      </c>
      <c r="Y1229">
        <f>(Z1229/AA1229*100)</f>
        <v>0</v>
      </c>
      <c r="Z1229">
        <f>DT1229*(DY1229+DZ1229)/1000</f>
        <v>0</v>
      </c>
      <c r="AA1229">
        <f>0.61365*exp(17.502*EA1229/(240.97+EA1229))</f>
        <v>0</v>
      </c>
      <c r="AB1229">
        <f>(X1229-DT1229*(DY1229+DZ1229)/1000)</f>
        <v>0</v>
      </c>
      <c r="AC1229">
        <f>(-J1229*44100)</f>
        <v>0</v>
      </c>
      <c r="AD1229">
        <f>2*29.3*R1229*0.92*(EA1229-W1229)</f>
        <v>0</v>
      </c>
      <c r="AE1229">
        <f>2*0.95*5.67E-8*(((EA1229+$B$7)+273)^4-(W1229+273)^4)</f>
        <v>0</v>
      </c>
      <c r="AF1229">
        <f>U1229+AE1229+AC1229+AD1229</f>
        <v>0</v>
      </c>
      <c r="AG1229">
        <f>DX1229*AU1229*(DS1229-DR1229*(1000-AU1229*DU1229)/(1000-AU1229*DT1229))/(100*DL1229)</f>
        <v>0</v>
      </c>
      <c r="AH1229">
        <f>1000*DX1229*AU1229*(DT1229-DU1229)/(100*DL1229*(1000-AU1229*DT1229))</f>
        <v>0</v>
      </c>
      <c r="AI1229">
        <f>(AJ1229 - AK1229 - DY1229*1E3/(8.314*(EA1229+273.15)) * AM1229/DX1229 * AL1229) * DX1229/(100*DL1229) * (1000 - DU1229)/1000</f>
        <v>0</v>
      </c>
      <c r="AJ1229">
        <v>1014.77614596572</v>
      </c>
      <c r="AK1229">
        <v>993.532381818182</v>
      </c>
      <c r="AL1229">
        <v>3.61396778497534</v>
      </c>
      <c r="AM1229">
        <v>65.5308302883594</v>
      </c>
      <c r="AN1229">
        <f>(AP1229 - AO1229 + DY1229*1E3/(8.314*(EA1229+273.15)) * AR1229/DX1229 * AQ1229) * DX1229/(100*DL1229) * 1000/(1000 - AP1229)</f>
        <v>0</v>
      </c>
      <c r="AO1229">
        <v>24.7405703370426</v>
      </c>
      <c r="AP1229">
        <v>43.5129036363636</v>
      </c>
      <c r="AQ1229">
        <v>-0.000276817967320714</v>
      </c>
      <c r="AR1229">
        <v>110.947681736838</v>
      </c>
      <c r="AS1229">
        <v>12</v>
      </c>
      <c r="AT1229">
        <v>2</v>
      </c>
      <c r="AU1229">
        <f>IF(AS1229*$H$13&gt;=AW1229,1.0,(AW1229/(AW1229-AS1229*$H$13)))</f>
        <v>0</v>
      </c>
      <c r="AV1229">
        <f>(AU1229-1)*100</f>
        <v>0</v>
      </c>
      <c r="AW1229">
        <f>MAX(0,($B$13+$C$13*EF1229)/(1+$D$13*EF1229)*DY1229/(EA1229+273)*$E$13)</f>
        <v>0</v>
      </c>
      <c r="AX1229" t="s">
        <v>437</v>
      </c>
      <c r="AY1229" t="s">
        <v>437</v>
      </c>
      <c r="AZ1229">
        <v>0</v>
      </c>
      <c r="BA1229">
        <v>0</v>
      </c>
      <c r="BB1229">
        <f>1-AZ1229/BA1229</f>
        <v>0</v>
      </c>
      <c r="BC1229">
        <v>0</v>
      </c>
      <c r="BD1229" t="s">
        <v>437</v>
      </c>
      <c r="BE1229" t="s">
        <v>437</v>
      </c>
      <c r="BF1229">
        <v>0</v>
      </c>
      <c r="BG1229">
        <v>0</v>
      </c>
      <c r="BH1229">
        <f>1-BF1229/BG1229</f>
        <v>0</v>
      </c>
      <c r="BI1229">
        <v>0.5</v>
      </c>
      <c r="BJ1229">
        <f>DI1229</f>
        <v>0</v>
      </c>
      <c r="BK1229">
        <f>L1229</f>
        <v>0</v>
      </c>
      <c r="BL1229">
        <f>BH1229*BI1229*BJ1229</f>
        <v>0</v>
      </c>
      <c r="BM1229">
        <f>(BK1229-BC1229)/BJ1229</f>
        <v>0</v>
      </c>
      <c r="BN1229">
        <f>(BA1229-BG1229)/BG1229</f>
        <v>0</v>
      </c>
      <c r="BO1229">
        <f>AZ1229/(BB1229+AZ1229/BG1229)</f>
        <v>0</v>
      </c>
      <c r="BP1229" t="s">
        <v>437</v>
      </c>
      <c r="BQ1229">
        <v>0</v>
      </c>
      <c r="BR1229">
        <f>IF(BQ1229&lt;&gt;0, BQ1229, BO1229)</f>
        <v>0</v>
      </c>
      <c r="BS1229">
        <f>1-BR1229/BG1229</f>
        <v>0</v>
      </c>
      <c r="BT1229">
        <f>(BG1229-BF1229)/(BG1229-BR1229)</f>
        <v>0</v>
      </c>
      <c r="BU1229">
        <f>(BA1229-BG1229)/(BA1229-BR1229)</f>
        <v>0</v>
      </c>
      <c r="BV1229">
        <f>(BG1229-BF1229)/(BG1229-AZ1229)</f>
        <v>0</v>
      </c>
      <c r="BW1229">
        <f>(BA1229-BG1229)/(BA1229-AZ1229)</f>
        <v>0</v>
      </c>
      <c r="BX1229">
        <f>(BT1229*BR1229/BF1229)</f>
        <v>0</v>
      </c>
      <c r="BY1229">
        <f>(1-BX1229)</f>
        <v>0</v>
      </c>
      <c r="DH1229">
        <f>$B$11*EG1229+$C$11*EH1229+$F$11*ES1229*(1-EV1229)</f>
        <v>0</v>
      </c>
      <c r="DI1229">
        <f>DH1229*DJ1229</f>
        <v>0</v>
      </c>
      <c r="DJ1229">
        <f>($B$11*$D$9+$C$11*$D$9+$F$11*((FF1229+EX1229)/MAX(FF1229+EX1229+FG1229, 0.1)*$I$9+FG1229/MAX(FF1229+EX1229+FG1229, 0.1)*$J$9))/($B$11+$C$11+$F$11)</f>
        <v>0</v>
      </c>
      <c r="DK1229">
        <f>($B$11*$K$9+$C$11*$K$9+$F$11*((FF1229+EX1229)/MAX(FF1229+EX1229+FG1229, 0.1)*$P$9+FG1229/MAX(FF1229+EX1229+FG1229, 0.1)*$Q$9))/($B$11+$C$11+$F$11)</f>
        <v>0</v>
      </c>
      <c r="DL1229">
        <v>6</v>
      </c>
      <c r="DM1229">
        <v>0.5</v>
      </c>
      <c r="DN1229" t="s">
        <v>438</v>
      </c>
      <c r="DO1229">
        <v>2</v>
      </c>
      <c r="DP1229" t="b">
        <v>1</v>
      </c>
      <c r="DQ1229">
        <v>1761428805.94615</v>
      </c>
      <c r="DR1229">
        <v>927.092</v>
      </c>
      <c r="DS1229">
        <v>972.692923076923</v>
      </c>
      <c r="DT1229">
        <v>43.5232230769231</v>
      </c>
      <c r="DU1229">
        <v>24.7378307692308</v>
      </c>
      <c r="DV1229">
        <v>925.994461538461</v>
      </c>
      <c r="DW1229">
        <v>43.5673307692308</v>
      </c>
      <c r="DX1229">
        <v>499.995153846154</v>
      </c>
      <c r="DY1229">
        <v>90.1850846153846</v>
      </c>
      <c r="DZ1229">
        <v>0.0403552769230769</v>
      </c>
      <c r="EA1229">
        <v>51.0659</v>
      </c>
      <c r="EB1229">
        <v>47.8712923076923</v>
      </c>
      <c r="EC1229">
        <v>999.9</v>
      </c>
      <c r="ED1229">
        <v>0</v>
      </c>
      <c r="EE1229">
        <v>0</v>
      </c>
      <c r="EF1229">
        <v>10006.1492307692</v>
      </c>
      <c r="EG1229">
        <v>0</v>
      </c>
      <c r="EH1229">
        <v>1220.56307692308</v>
      </c>
      <c r="EI1229">
        <v>-45.6009076923077</v>
      </c>
      <c r="EJ1229">
        <v>969.278076923077</v>
      </c>
      <c r="EK1229">
        <v>997.364769230769</v>
      </c>
      <c r="EL1229">
        <v>18.7853769230769</v>
      </c>
      <c r="EM1229">
        <v>972.692923076923</v>
      </c>
      <c r="EN1229">
        <v>24.7378307692308</v>
      </c>
      <c r="EO1229">
        <v>3.92514538461538</v>
      </c>
      <c r="EP1229">
        <v>2.23098461538461</v>
      </c>
      <c r="EQ1229">
        <v>28.5803692307692</v>
      </c>
      <c r="ER1229">
        <v>19.1865615384615</v>
      </c>
      <c r="ES1229">
        <v>1199.98846153846</v>
      </c>
      <c r="ET1229">
        <v>0.966993384615385</v>
      </c>
      <c r="EU1229">
        <v>0.0330064923076923</v>
      </c>
      <c r="EV1229">
        <v>0</v>
      </c>
      <c r="EW1229">
        <v>918.719923076923</v>
      </c>
      <c r="EX1229">
        <v>5.00059</v>
      </c>
      <c r="EY1229">
        <v>12271.4923076923</v>
      </c>
      <c r="EZ1229">
        <v>10358.5923076923</v>
      </c>
      <c r="FA1229">
        <v>64.7643076923077</v>
      </c>
      <c r="FB1229">
        <v>66.0862307692308</v>
      </c>
      <c r="FC1229">
        <v>64.8410769230769</v>
      </c>
      <c r="FD1229">
        <v>65.7690769230769</v>
      </c>
      <c r="FE1229">
        <v>65.9903076923077</v>
      </c>
      <c r="FF1229">
        <v>1155.54846153846</v>
      </c>
      <c r="FG1229">
        <v>39.44</v>
      </c>
      <c r="FH1229">
        <v>0</v>
      </c>
      <c r="FI1229">
        <v>1761428774.5</v>
      </c>
      <c r="FJ1229">
        <v>0</v>
      </c>
      <c r="FK1229">
        <v>918.813846153846</v>
      </c>
      <c r="FL1229">
        <v>5.21770938901432</v>
      </c>
      <c r="FM1229">
        <v>62.6188033025101</v>
      </c>
      <c r="FN1229">
        <v>12271.8538461538</v>
      </c>
      <c r="FO1229">
        <v>15</v>
      </c>
      <c r="FP1229">
        <v>0</v>
      </c>
      <c r="FQ1229" t="s">
        <v>439</v>
      </c>
      <c r="FR1229">
        <v>0</v>
      </c>
      <c r="FS1229">
        <v>0</v>
      </c>
      <c r="FT1229">
        <v>0</v>
      </c>
      <c r="FU1229">
        <v>0</v>
      </c>
      <c r="FV1229">
        <v>0</v>
      </c>
      <c r="FW1229">
        <v>0</v>
      </c>
      <c r="FX1229">
        <v>0</v>
      </c>
      <c r="FY1229">
        <v>0</v>
      </c>
      <c r="FZ1229">
        <v>0</v>
      </c>
      <c r="GA1229">
        <v>0</v>
      </c>
      <c r="GB1229">
        <v>0</v>
      </c>
      <c r="GC1229">
        <v>-45.6138476190476</v>
      </c>
      <c r="GD1229">
        <v>-6.3437532467532</v>
      </c>
      <c r="GE1229">
        <v>1.26689988615595</v>
      </c>
      <c r="GF1229">
        <v>0</v>
      </c>
      <c r="GG1229">
        <v>918.530705882353</v>
      </c>
      <c r="GH1229">
        <v>5.81436209924093</v>
      </c>
      <c r="GI1229">
        <v>0.600467245980015</v>
      </c>
      <c r="GJ1229">
        <v>-1</v>
      </c>
      <c r="GK1229">
        <v>18.7915190476191</v>
      </c>
      <c r="GL1229">
        <v>-0.114685714285706</v>
      </c>
      <c r="GM1229">
        <v>0.0121855737910359</v>
      </c>
      <c r="GN1229">
        <v>0</v>
      </c>
      <c r="GO1229">
        <v>0</v>
      </c>
      <c r="GP1229">
        <v>2</v>
      </c>
      <c r="GQ1229" t="s">
        <v>473</v>
      </c>
      <c r="GR1229">
        <v>3.12579</v>
      </c>
      <c r="GS1229">
        <v>2.71806</v>
      </c>
      <c r="GT1229">
        <v>0.150758</v>
      </c>
      <c r="GU1229">
        <v>0.155448</v>
      </c>
      <c r="GV1229">
        <v>0.147816</v>
      </c>
      <c r="GW1229">
        <v>0.0990699</v>
      </c>
      <c r="GX1229">
        <v>30190.2</v>
      </c>
      <c r="GY1229">
        <v>31679.9</v>
      </c>
      <c r="GZ1229">
        <v>32321.5</v>
      </c>
      <c r="HA1229">
        <v>34124.3</v>
      </c>
      <c r="HB1229">
        <v>39540.6</v>
      </c>
      <c r="HC1229">
        <v>44377.4</v>
      </c>
      <c r="HD1229">
        <v>50866.6</v>
      </c>
      <c r="HE1229">
        <v>54774.7</v>
      </c>
      <c r="HF1229">
        <v>1.63715</v>
      </c>
      <c r="HG1229">
        <v>1.49628</v>
      </c>
      <c r="HH1229">
        <v>-0.144653</v>
      </c>
      <c r="HI1229">
        <v>0</v>
      </c>
      <c r="HJ1229">
        <v>50.1627</v>
      </c>
      <c r="HK1229">
        <v>999.9</v>
      </c>
      <c r="HL1229">
        <v>54.804</v>
      </c>
      <c r="HM1229">
        <v>30.121</v>
      </c>
      <c r="HN1229">
        <v>26.0693</v>
      </c>
      <c r="HO1229">
        <v>60.3254</v>
      </c>
      <c r="HP1229">
        <v>40.1122</v>
      </c>
      <c r="HQ1229">
        <v>1</v>
      </c>
      <c r="HR1229">
        <v>2.76647</v>
      </c>
      <c r="HS1229">
        <v>1.76414</v>
      </c>
      <c r="HT1229">
        <v>20.1007</v>
      </c>
      <c r="HU1229">
        <v>5.18509</v>
      </c>
      <c r="HV1229">
        <v>12.0159</v>
      </c>
      <c r="HW1229">
        <v>4.96685</v>
      </c>
      <c r="HX1229">
        <v>3.296</v>
      </c>
      <c r="HY1229">
        <v>9999</v>
      </c>
      <c r="HZ1229">
        <v>9999</v>
      </c>
      <c r="IA1229">
        <v>999.9</v>
      </c>
      <c r="IB1229">
        <v>9999</v>
      </c>
      <c r="IC1229">
        <v>1.86325</v>
      </c>
      <c r="ID1229">
        <v>1.8681</v>
      </c>
      <c r="IE1229">
        <v>1.86784</v>
      </c>
      <c r="IF1229">
        <v>1.86905</v>
      </c>
      <c r="IG1229">
        <v>1.86981</v>
      </c>
      <c r="IH1229">
        <v>1.8659</v>
      </c>
      <c r="II1229">
        <v>1.86695</v>
      </c>
      <c r="IJ1229">
        <v>1.86842</v>
      </c>
      <c r="IK1229">
        <v>5</v>
      </c>
      <c r="IL1229">
        <v>0</v>
      </c>
      <c r="IM1229">
        <v>0</v>
      </c>
      <c r="IN1229">
        <v>0</v>
      </c>
      <c r="IO1229" t="s">
        <v>441</v>
      </c>
      <c r="IP1229" t="s">
        <v>442</v>
      </c>
      <c r="IQ1229" t="s">
        <v>443</v>
      </c>
      <c r="IR1229" t="s">
        <v>443</v>
      </c>
      <c r="IS1229" t="s">
        <v>443</v>
      </c>
      <c r="IT1229" t="s">
        <v>443</v>
      </c>
      <c r="IU1229">
        <v>0</v>
      </c>
      <c r="IV1229">
        <v>100</v>
      </c>
      <c r="IW1229">
        <v>100</v>
      </c>
      <c r="IX1229">
        <v>1.098</v>
      </c>
      <c r="IY1229">
        <v>-0.0441</v>
      </c>
      <c r="IZ1229">
        <v>1.09748391826392</v>
      </c>
      <c r="JA1229">
        <v>0</v>
      </c>
      <c r="JB1229">
        <v>0</v>
      </c>
      <c r="JC1229">
        <v>0</v>
      </c>
      <c r="JD1229">
        <v>-0.0441141096964596</v>
      </c>
      <c r="JE1229">
        <v>0</v>
      </c>
      <c r="JF1229">
        <v>0</v>
      </c>
      <c r="JG1229">
        <v>0</v>
      </c>
      <c r="JH1229">
        <v>5</v>
      </c>
      <c r="JI1229">
        <v>2273</v>
      </c>
      <c r="JJ1229">
        <v>1</v>
      </c>
      <c r="JK1229">
        <v>24</v>
      </c>
      <c r="JL1229">
        <v>29357146.9</v>
      </c>
      <c r="JM1229">
        <v>29357146.9</v>
      </c>
      <c r="JN1229">
        <v>2.05933</v>
      </c>
      <c r="JO1229">
        <v>2.6123</v>
      </c>
      <c r="JP1229">
        <v>1.54785</v>
      </c>
      <c r="JQ1229">
        <v>2.31567</v>
      </c>
      <c r="JR1229">
        <v>1.64673</v>
      </c>
      <c r="JS1229">
        <v>2.38403</v>
      </c>
      <c r="JT1229">
        <v>34.0545</v>
      </c>
      <c r="JU1229">
        <v>24.1838</v>
      </c>
      <c r="JV1229">
        <v>18</v>
      </c>
      <c r="JW1229">
        <v>480.407</v>
      </c>
      <c r="JX1229">
        <v>378.16</v>
      </c>
      <c r="JY1229">
        <v>47.9474</v>
      </c>
      <c r="JZ1229">
        <v>57.8134</v>
      </c>
      <c r="KA1229">
        <v>29.9985</v>
      </c>
      <c r="KB1229">
        <v>56.9676</v>
      </c>
      <c r="KC1229">
        <v>56.7303</v>
      </c>
      <c r="KD1229">
        <v>41.3593</v>
      </c>
      <c r="KE1229">
        <v>0</v>
      </c>
      <c r="KF1229">
        <v>100</v>
      </c>
      <c r="KG1229">
        <v>48.007</v>
      </c>
      <c r="KH1229">
        <v>1026.33</v>
      </c>
      <c r="KI1229">
        <v>26.2864</v>
      </c>
      <c r="KJ1229">
        <v>92.1486</v>
      </c>
      <c r="KK1229">
        <v>88.5995</v>
      </c>
    </row>
    <row r="1230" spans="1:297">
      <c r="A1230">
        <v>1214</v>
      </c>
      <c r="B1230">
        <v>1761428819.1</v>
      </c>
      <c r="C1230">
        <v>20638.0999999046</v>
      </c>
      <c r="D1230" t="s">
        <v>2882</v>
      </c>
      <c r="E1230" t="s">
        <v>2883</v>
      </c>
      <c r="F1230">
        <v>5</v>
      </c>
      <c r="G1230" t="s">
        <v>2761</v>
      </c>
      <c r="H1230" t="s">
        <v>436</v>
      </c>
      <c r="I1230">
        <v>1761428810.94615</v>
      </c>
      <c r="J1230">
        <f>(K1230)/1000</f>
        <v>0</v>
      </c>
      <c r="K1230">
        <f>IF(DP1230, AN1230, AH1230)</f>
        <v>0</v>
      </c>
      <c r="L1230">
        <f>IF(DP1230, AI1230, AG1230)</f>
        <v>0</v>
      </c>
      <c r="M1230">
        <f>DR1230 - IF(AU1230&gt;1, L1230*DL1230*100.0/(AW1230), 0)</f>
        <v>0</v>
      </c>
      <c r="N1230">
        <f>((T1230-J1230/2)*M1230-L1230)/(T1230+J1230/2)</f>
        <v>0</v>
      </c>
      <c r="O1230">
        <f>N1230*(DY1230+DZ1230)/1000.0</f>
        <v>0</v>
      </c>
      <c r="P1230">
        <f>(DR1230 - IF(AU1230&gt;1, L1230*DL1230*100.0/(AW1230), 0))*(DY1230+DZ1230)/1000.0</f>
        <v>0</v>
      </c>
      <c r="Q1230">
        <f>2.0/((1/S1230-1/R1230)+SIGN(S1230)*SQRT((1/S1230-1/R1230)*(1/S1230-1/R1230) + 4*DM1230/((DM1230+1)*(DM1230+1))*(2*1/S1230*1/R1230-1/R1230*1/R1230)))</f>
        <v>0</v>
      </c>
      <c r="R1230">
        <f>IF(LEFT(DN1230,1)&lt;&gt;"0",IF(LEFT(DN1230,1)="1",3.0,DO1230),$D$5+$E$5*(EF1230*DY1230/($K$5*1000))+$F$5*(EF1230*DY1230/($K$5*1000))*MAX(MIN(DL1230,$J$5),$I$5)*MAX(MIN(DL1230,$J$5),$I$5)+$G$5*MAX(MIN(DL1230,$J$5),$I$5)*(EF1230*DY1230/($K$5*1000))+$H$5*(EF1230*DY1230/($K$5*1000))*(EF1230*DY1230/($K$5*1000)))</f>
        <v>0</v>
      </c>
      <c r="S1230">
        <f>J1230*(1000-(1000*0.61365*exp(17.502*W1230/(240.97+W1230))/(DY1230+DZ1230)+DT1230)/2)/(1000*0.61365*exp(17.502*W1230/(240.97+W1230))/(DY1230+DZ1230)-DT1230)</f>
        <v>0</v>
      </c>
      <c r="T1230">
        <f>1/((DM1230+1)/(Q1230/1.6)+1/(R1230/1.37)) + DM1230/((DM1230+1)/(Q1230/1.6) + DM1230/(R1230/1.37))</f>
        <v>0</v>
      </c>
      <c r="U1230">
        <f>(DH1230*DK1230)</f>
        <v>0</v>
      </c>
      <c r="V1230">
        <f>(EA1230+(U1230+2*0.95*5.67E-8*(((EA1230+$B$7)+273)^4-(EA1230+273)^4)-44100*J1230)/(1.84*29.3*R1230+8*0.95*5.67E-8*(EA1230+273)^3))</f>
        <v>0</v>
      </c>
      <c r="W1230">
        <f>($C$7*EB1230+$D$7*EC1230+$E$7*V1230)</f>
        <v>0</v>
      </c>
      <c r="X1230">
        <f>0.61365*exp(17.502*W1230/(240.97+W1230))</f>
        <v>0</v>
      </c>
      <c r="Y1230">
        <f>(Z1230/AA1230*100)</f>
        <v>0</v>
      </c>
      <c r="Z1230">
        <f>DT1230*(DY1230+DZ1230)/1000</f>
        <v>0</v>
      </c>
      <c r="AA1230">
        <f>0.61365*exp(17.502*EA1230/(240.97+EA1230))</f>
        <v>0</v>
      </c>
      <c r="AB1230">
        <f>(X1230-DT1230*(DY1230+DZ1230)/1000)</f>
        <v>0</v>
      </c>
      <c r="AC1230">
        <f>(-J1230*44100)</f>
        <v>0</v>
      </c>
      <c r="AD1230">
        <f>2*29.3*R1230*0.92*(EA1230-W1230)</f>
        <v>0</v>
      </c>
      <c r="AE1230">
        <f>2*0.95*5.67E-8*(((EA1230+$B$7)+273)^4-(W1230+273)^4)</f>
        <v>0</v>
      </c>
      <c r="AF1230">
        <f>U1230+AE1230+AC1230+AD1230</f>
        <v>0</v>
      </c>
      <c r="AG1230">
        <f>DX1230*AU1230*(DS1230-DR1230*(1000-AU1230*DU1230)/(1000-AU1230*DT1230))/(100*DL1230)</f>
        <v>0</v>
      </c>
      <c r="AH1230">
        <f>1000*DX1230*AU1230*(DT1230-DU1230)/(100*DL1230*(1000-AU1230*DT1230))</f>
        <v>0</v>
      </c>
      <c r="AI1230">
        <f>(AJ1230 - AK1230 - DY1230*1E3/(8.314*(EA1230+273.15)) * AM1230/DX1230 * AL1230) * DX1230/(100*DL1230) * (1000 - DU1230)/1000</f>
        <v>0</v>
      </c>
      <c r="AJ1230">
        <v>1030.96543333728</v>
      </c>
      <c r="AK1230">
        <v>1010.17215757576</v>
      </c>
      <c r="AL1230">
        <v>3.29683348695731</v>
      </c>
      <c r="AM1230">
        <v>65.5308302883594</v>
      </c>
      <c r="AN1230">
        <f>(AP1230 - AO1230 + DY1230*1E3/(8.314*(EA1230+273.15)) * AR1230/DX1230 * AQ1230) * DX1230/(100*DL1230) * 1000/(1000 - AP1230)</f>
        <v>0</v>
      </c>
      <c r="AO1230">
        <v>24.7449707586442</v>
      </c>
      <c r="AP1230">
        <v>43.5179460606061</v>
      </c>
      <c r="AQ1230">
        <v>-1.34882828494728e-05</v>
      </c>
      <c r="AR1230">
        <v>110.947681736838</v>
      </c>
      <c r="AS1230">
        <v>12</v>
      </c>
      <c r="AT1230">
        <v>2</v>
      </c>
      <c r="AU1230">
        <f>IF(AS1230*$H$13&gt;=AW1230,1.0,(AW1230/(AW1230-AS1230*$H$13)))</f>
        <v>0</v>
      </c>
      <c r="AV1230">
        <f>(AU1230-1)*100</f>
        <v>0</v>
      </c>
      <c r="AW1230">
        <f>MAX(0,($B$13+$C$13*EF1230)/(1+$D$13*EF1230)*DY1230/(EA1230+273)*$E$13)</f>
        <v>0</v>
      </c>
      <c r="AX1230" t="s">
        <v>437</v>
      </c>
      <c r="AY1230" t="s">
        <v>437</v>
      </c>
      <c r="AZ1230">
        <v>0</v>
      </c>
      <c r="BA1230">
        <v>0</v>
      </c>
      <c r="BB1230">
        <f>1-AZ1230/BA1230</f>
        <v>0</v>
      </c>
      <c r="BC1230">
        <v>0</v>
      </c>
      <c r="BD1230" t="s">
        <v>437</v>
      </c>
      <c r="BE1230" t="s">
        <v>437</v>
      </c>
      <c r="BF1230">
        <v>0</v>
      </c>
      <c r="BG1230">
        <v>0</v>
      </c>
      <c r="BH1230">
        <f>1-BF1230/BG1230</f>
        <v>0</v>
      </c>
      <c r="BI1230">
        <v>0.5</v>
      </c>
      <c r="BJ1230">
        <f>DI1230</f>
        <v>0</v>
      </c>
      <c r="BK1230">
        <f>L1230</f>
        <v>0</v>
      </c>
      <c r="BL1230">
        <f>BH1230*BI1230*BJ1230</f>
        <v>0</v>
      </c>
      <c r="BM1230">
        <f>(BK1230-BC1230)/BJ1230</f>
        <v>0</v>
      </c>
      <c r="BN1230">
        <f>(BA1230-BG1230)/BG1230</f>
        <v>0</v>
      </c>
      <c r="BO1230">
        <f>AZ1230/(BB1230+AZ1230/BG1230)</f>
        <v>0</v>
      </c>
      <c r="BP1230" t="s">
        <v>437</v>
      </c>
      <c r="BQ1230">
        <v>0</v>
      </c>
      <c r="BR1230">
        <f>IF(BQ1230&lt;&gt;0, BQ1230, BO1230)</f>
        <v>0</v>
      </c>
      <c r="BS1230">
        <f>1-BR1230/BG1230</f>
        <v>0</v>
      </c>
      <c r="BT1230">
        <f>(BG1230-BF1230)/(BG1230-BR1230)</f>
        <v>0</v>
      </c>
      <c r="BU1230">
        <f>(BA1230-BG1230)/(BA1230-BR1230)</f>
        <v>0</v>
      </c>
      <c r="BV1230">
        <f>(BG1230-BF1230)/(BG1230-AZ1230)</f>
        <v>0</v>
      </c>
      <c r="BW1230">
        <f>(BA1230-BG1230)/(BA1230-AZ1230)</f>
        <v>0</v>
      </c>
      <c r="BX1230">
        <f>(BT1230*BR1230/BF1230)</f>
        <v>0</v>
      </c>
      <c r="BY1230">
        <f>(1-BX1230)</f>
        <v>0</v>
      </c>
      <c r="DH1230">
        <f>$B$11*EG1230+$C$11*EH1230+$F$11*ES1230*(1-EV1230)</f>
        <v>0</v>
      </c>
      <c r="DI1230">
        <f>DH1230*DJ1230</f>
        <v>0</v>
      </c>
      <c r="DJ1230">
        <f>($B$11*$D$9+$C$11*$D$9+$F$11*((FF1230+EX1230)/MAX(FF1230+EX1230+FG1230, 0.1)*$I$9+FG1230/MAX(FF1230+EX1230+FG1230, 0.1)*$J$9))/($B$11+$C$11+$F$11)</f>
        <v>0</v>
      </c>
      <c r="DK1230">
        <f>($B$11*$K$9+$C$11*$K$9+$F$11*((FF1230+EX1230)/MAX(FF1230+EX1230+FG1230, 0.1)*$P$9+FG1230/MAX(FF1230+EX1230+FG1230, 0.1)*$Q$9))/($B$11+$C$11+$F$11)</f>
        <v>0</v>
      </c>
      <c r="DL1230">
        <v>6</v>
      </c>
      <c r="DM1230">
        <v>0.5</v>
      </c>
      <c r="DN1230" t="s">
        <v>438</v>
      </c>
      <c r="DO1230">
        <v>2</v>
      </c>
      <c r="DP1230" t="b">
        <v>1</v>
      </c>
      <c r="DQ1230">
        <v>1761428810.94615</v>
      </c>
      <c r="DR1230">
        <v>943.067846153846</v>
      </c>
      <c r="DS1230">
        <v>989.168615384615</v>
      </c>
      <c r="DT1230">
        <v>43.5193461538462</v>
      </c>
      <c r="DU1230">
        <v>24.7402230769231</v>
      </c>
      <c r="DV1230">
        <v>941.970461538462</v>
      </c>
      <c r="DW1230">
        <v>43.5634538461538</v>
      </c>
      <c r="DX1230">
        <v>500.008769230769</v>
      </c>
      <c r="DY1230">
        <v>90.1849076923077</v>
      </c>
      <c r="DZ1230">
        <v>0.0403108615384615</v>
      </c>
      <c r="EA1230">
        <v>51.0730076923077</v>
      </c>
      <c r="EB1230">
        <v>47.8774</v>
      </c>
      <c r="EC1230">
        <v>999.9</v>
      </c>
      <c r="ED1230">
        <v>0</v>
      </c>
      <c r="EE1230">
        <v>0</v>
      </c>
      <c r="EF1230">
        <v>10008.1569230769</v>
      </c>
      <c r="EG1230">
        <v>0</v>
      </c>
      <c r="EH1230">
        <v>1220.61923076923</v>
      </c>
      <c r="EI1230">
        <v>-46.1012461538462</v>
      </c>
      <c r="EJ1230">
        <v>985.976846153846</v>
      </c>
      <c r="EK1230">
        <v>1014.26084615385</v>
      </c>
      <c r="EL1230">
        <v>18.7791</v>
      </c>
      <c r="EM1230">
        <v>989.168615384615</v>
      </c>
      <c r="EN1230">
        <v>24.7402230769231</v>
      </c>
      <c r="EO1230">
        <v>3.92478692307692</v>
      </c>
      <c r="EP1230">
        <v>2.23119538461538</v>
      </c>
      <c r="EQ1230">
        <v>28.5788076923077</v>
      </c>
      <c r="ER1230">
        <v>19.1880923076923</v>
      </c>
      <c r="ES1230">
        <v>1200.00461538462</v>
      </c>
      <c r="ET1230">
        <v>0.966993384615384</v>
      </c>
      <c r="EU1230">
        <v>0.0330064923076923</v>
      </c>
      <c r="EV1230">
        <v>0</v>
      </c>
      <c r="EW1230">
        <v>919.21</v>
      </c>
      <c r="EX1230">
        <v>5.00059</v>
      </c>
      <c r="EY1230">
        <v>12276.5538461538</v>
      </c>
      <c r="EZ1230">
        <v>10358.7307692308</v>
      </c>
      <c r="FA1230">
        <v>64.7451538461538</v>
      </c>
      <c r="FB1230">
        <v>66.0668461538462</v>
      </c>
      <c r="FC1230">
        <v>64.8216923076923</v>
      </c>
      <c r="FD1230">
        <v>65.7451538461538</v>
      </c>
      <c r="FE1230">
        <v>65.9709230769231</v>
      </c>
      <c r="FF1230">
        <v>1155.56461538462</v>
      </c>
      <c r="FG1230">
        <v>39.44</v>
      </c>
      <c r="FH1230">
        <v>0</v>
      </c>
      <c r="FI1230">
        <v>1761428779.9</v>
      </c>
      <c r="FJ1230">
        <v>0</v>
      </c>
      <c r="FK1230">
        <v>919.35256</v>
      </c>
      <c r="FL1230">
        <v>6.15346151931349</v>
      </c>
      <c r="FM1230">
        <v>54.7461537656468</v>
      </c>
      <c r="FN1230">
        <v>12277.344</v>
      </c>
      <c r="FO1230">
        <v>15</v>
      </c>
      <c r="FP1230">
        <v>0</v>
      </c>
      <c r="FQ1230" t="s">
        <v>439</v>
      </c>
      <c r="FR1230">
        <v>0</v>
      </c>
      <c r="FS1230">
        <v>0</v>
      </c>
      <c r="FT1230">
        <v>0</v>
      </c>
      <c r="FU1230">
        <v>0</v>
      </c>
      <c r="FV1230">
        <v>0</v>
      </c>
      <c r="FW1230">
        <v>0</v>
      </c>
      <c r="FX1230">
        <v>0</v>
      </c>
      <c r="FY1230">
        <v>0</v>
      </c>
      <c r="FZ1230">
        <v>0</v>
      </c>
      <c r="GA1230">
        <v>0</v>
      </c>
      <c r="GB1230">
        <v>0</v>
      </c>
      <c r="GC1230">
        <v>-45.855555</v>
      </c>
      <c r="GD1230">
        <v>-9.71931879699252</v>
      </c>
      <c r="GE1230">
        <v>1.35542867664625</v>
      </c>
      <c r="GF1230">
        <v>0</v>
      </c>
      <c r="GG1230">
        <v>918.986088235294</v>
      </c>
      <c r="GH1230">
        <v>5.56276546891662</v>
      </c>
      <c r="GI1230">
        <v>0.581312833043965</v>
      </c>
      <c r="GJ1230">
        <v>-1</v>
      </c>
      <c r="GK1230">
        <v>18.78262</v>
      </c>
      <c r="GL1230">
        <v>-0.0708000000000103</v>
      </c>
      <c r="GM1230">
        <v>0.00769224284588048</v>
      </c>
      <c r="GN1230">
        <v>1</v>
      </c>
      <c r="GO1230">
        <v>1</v>
      </c>
      <c r="GP1230">
        <v>2</v>
      </c>
      <c r="GQ1230" t="s">
        <v>446</v>
      </c>
      <c r="GR1230">
        <v>3.1258</v>
      </c>
      <c r="GS1230">
        <v>2.71828</v>
      </c>
      <c r="GT1230">
        <v>0.152431</v>
      </c>
      <c r="GU1230">
        <v>0.157238</v>
      </c>
      <c r="GV1230">
        <v>0.147802</v>
      </c>
      <c r="GW1230">
        <v>0.0990855</v>
      </c>
      <c r="GX1230">
        <v>30131.5</v>
      </c>
      <c r="GY1230">
        <v>31613.8</v>
      </c>
      <c r="GZ1230">
        <v>32322.6</v>
      </c>
      <c r="HA1230">
        <v>34125.8</v>
      </c>
      <c r="HB1230">
        <v>39542.5</v>
      </c>
      <c r="HC1230">
        <v>44378.6</v>
      </c>
      <c r="HD1230">
        <v>50868.2</v>
      </c>
      <c r="HE1230">
        <v>54776.8</v>
      </c>
      <c r="HF1230">
        <v>1.63743</v>
      </c>
      <c r="HG1230">
        <v>1.4964</v>
      </c>
      <c r="HH1230">
        <v>-0.142656</v>
      </c>
      <c r="HI1230">
        <v>0</v>
      </c>
      <c r="HJ1230">
        <v>50.1323</v>
      </c>
      <c r="HK1230">
        <v>999.9</v>
      </c>
      <c r="HL1230">
        <v>54.828</v>
      </c>
      <c r="HM1230">
        <v>30.142</v>
      </c>
      <c r="HN1230">
        <v>26.1121</v>
      </c>
      <c r="HO1230">
        <v>60.2754</v>
      </c>
      <c r="HP1230">
        <v>40.3405</v>
      </c>
      <c r="HQ1230">
        <v>1</v>
      </c>
      <c r="HR1230">
        <v>2.76485</v>
      </c>
      <c r="HS1230">
        <v>1.72373</v>
      </c>
      <c r="HT1230">
        <v>20.1014</v>
      </c>
      <c r="HU1230">
        <v>5.18494</v>
      </c>
      <c r="HV1230">
        <v>12.0159</v>
      </c>
      <c r="HW1230">
        <v>4.96685</v>
      </c>
      <c r="HX1230">
        <v>3.296</v>
      </c>
      <c r="HY1230">
        <v>9999</v>
      </c>
      <c r="HZ1230">
        <v>9999</v>
      </c>
      <c r="IA1230">
        <v>999.9</v>
      </c>
      <c r="IB1230">
        <v>9999</v>
      </c>
      <c r="IC1230">
        <v>1.86325</v>
      </c>
      <c r="ID1230">
        <v>1.86812</v>
      </c>
      <c r="IE1230">
        <v>1.86785</v>
      </c>
      <c r="IF1230">
        <v>1.86905</v>
      </c>
      <c r="IG1230">
        <v>1.86981</v>
      </c>
      <c r="IH1230">
        <v>1.86587</v>
      </c>
      <c r="II1230">
        <v>1.86696</v>
      </c>
      <c r="IJ1230">
        <v>1.86843</v>
      </c>
      <c r="IK1230">
        <v>5</v>
      </c>
      <c r="IL1230">
        <v>0</v>
      </c>
      <c r="IM1230">
        <v>0</v>
      </c>
      <c r="IN1230">
        <v>0</v>
      </c>
      <c r="IO1230" t="s">
        <v>441</v>
      </c>
      <c r="IP1230" t="s">
        <v>442</v>
      </c>
      <c r="IQ1230" t="s">
        <v>443</v>
      </c>
      <c r="IR1230" t="s">
        <v>443</v>
      </c>
      <c r="IS1230" t="s">
        <v>443</v>
      </c>
      <c r="IT1230" t="s">
        <v>443</v>
      </c>
      <c r="IU1230">
        <v>0</v>
      </c>
      <c r="IV1230">
        <v>100</v>
      </c>
      <c r="IW1230">
        <v>100</v>
      </c>
      <c r="IX1230">
        <v>1.098</v>
      </c>
      <c r="IY1230">
        <v>-0.0441</v>
      </c>
      <c r="IZ1230">
        <v>1.09748391826392</v>
      </c>
      <c r="JA1230">
        <v>0</v>
      </c>
      <c r="JB1230">
        <v>0</v>
      </c>
      <c r="JC1230">
        <v>0</v>
      </c>
      <c r="JD1230">
        <v>-0.0441141096964596</v>
      </c>
      <c r="JE1230">
        <v>0</v>
      </c>
      <c r="JF1230">
        <v>0</v>
      </c>
      <c r="JG1230">
        <v>0</v>
      </c>
      <c r="JH1230">
        <v>5</v>
      </c>
      <c r="JI1230">
        <v>2273</v>
      </c>
      <c r="JJ1230">
        <v>1</v>
      </c>
      <c r="JK1230">
        <v>24</v>
      </c>
      <c r="JL1230">
        <v>29357147</v>
      </c>
      <c r="JM1230">
        <v>29357147</v>
      </c>
      <c r="JN1230">
        <v>2.09106</v>
      </c>
      <c r="JO1230">
        <v>2.61719</v>
      </c>
      <c r="JP1230">
        <v>1.54785</v>
      </c>
      <c r="JQ1230">
        <v>2.31567</v>
      </c>
      <c r="JR1230">
        <v>1.64551</v>
      </c>
      <c r="JS1230">
        <v>2.35352</v>
      </c>
      <c r="JT1230">
        <v>34.0545</v>
      </c>
      <c r="JU1230">
        <v>24.1838</v>
      </c>
      <c r="JV1230">
        <v>18</v>
      </c>
      <c r="JW1230">
        <v>480.61</v>
      </c>
      <c r="JX1230">
        <v>378.231</v>
      </c>
      <c r="JY1230">
        <v>48.034</v>
      </c>
      <c r="JZ1230">
        <v>57.8052</v>
      </c>
      <c r="KA1230">
        <v>29.9985</v>
      </c>
      <c r="KB1230">
        <v>56.9676</v>
      </c>
      <c r="KC1230">
        <v>56.7287</v>
      </c>
      <c r="KD1230">
        <v>41.9127</v>
      </c>
      <c r="KE1230">
        <v>0</v>
      </c>
      <c r="KF1230">
        <v>100</v>
      </c>
      <c r="KG1230">
        <v>48.0895</v>
      </c>
      <c r="KH1230">
        <v>1039.9</v>
      </c>
      <c r="KI1230">
        <v>26.2864</v>
      </c>
      <c r="KJ1230">
        <v>92.1516</v>
      </c>
      <c r="KK1230">
        <v>88.6032</v>
      </c>
    </row>
    <row r="1231" spans="1:297">
      <c r="A1231">
        <v>1215</v>
      </c>
      <c r="B1231">
        <v>1761428824.1</v>
      </c>
      <c r="C1231">
        <v>20643.0999999046</v>
      </c>
      <c r="D1231" t="s">
        <v>2884</v>
      </c>
      <c r="E1231" t="s">
        <v>2885</v>
      </c>
      <c r="F1231">
        <v>5</v>
      </c>
      <c r="G1231" t="s">
        <v>2761</v>
      </c>
      <c r="H1231" t="s">
        <v>436</v>
      </c>
      <c r="I1231">
        <v>1761428815.94615</v>
      </c>
      <c r="J1231">
        <f>(K1231)/1000</f>
        <v>0</v>
      </c>
      <c r="K1231">
        <f>IF(DP1231, AN1231, AH1231)</f>
        <v>0</v>
      </c>
      <c r="L1231">
        <f>IF(DP1231, AI1231, AG1231)</f>
        <v>0</v>
      </c>
      <c r="M1231">
        <f>DR1231 - IF(AU1231&gt;1, L1231*DL1231*100.0/(AW1231), 0)</f>
        <v>0</v>
      </c>
      <c r="N1231">
        <f>((T1231-J1231/2)*M1231-L1231)/(T1231+J1231/2)</f>
        <v>0</v>
      </c>
      <c r="O1231">
        <f>N1231*(DY1231+DZ1231)/1000.0</f>
        <v>0</v>
      </c>
      <c r="P1231">
        <f>(DR1231 - IF(AU1231&gt;1, L1231*DL1231*100.0/(AW1231), 0))*(DY1231+DZ1231)/1000.0</f>
        <v>0</v>
      </c>
      <c r="Q1231">
        <f>2.0/((1/S1231-1/R1231)+SIGN(S1231)*SQRT((1/S1231-1/R1231)*(1/S1231-1/R1231) + 4*DM1231/((DM1231+1)*(DM1231+1))*(2*1/S1231*1/R1231-1/R1231*1/R1231)))</f>
        <v>0</v>
      </c>
      <c r="R1231">
        <f>IF(LEFT(DN1231,1)&lt;&gt;"0",IF(LEFT(DN1231,1)="1",3.0,DO1231),$D$5+$E$5*(EF1231*DY1231/($K$5*1000))+$F$5*(EF1231*DY1231/($K$5*1000))*MAX(MIN(DL1231,$J$5),$I$5)*MAX(MIN(DL1231,$J$5),$I$5)+$G$5*MAX(MIN(DL1231,$J$5),$I$5)*(EF1231*DY1231/($K$5*1000))+$H$5*(EF1231*DY1231/($K$5*1000))*(EF1231*DY1231/($K$5*1000)))</f>
        <v>0</v>
      </c>
      <c r="S1231">
        <f>J1231*(1000-(1000*0.61365*exp(17.502*W1231/(240.97+W1231))/(DY1231+DZ1231)+DT1231)/2)/(1000*0.61365*exp(17.502*W1231/(240.97+W1231))/(DY1231+DZ1231)-DT1231)</f>
        <v>0</v>
      </c>
      <c r="T1231">
        <f>1/((DM1231+1)/(Q1231/1.6)+1/(R1231/1.37)) + DM1231/((DM1231+1)/(Q1231/1.6) + DM1231/(R1231/1.37))</f>
        <v>0</v>
      </c>
      <c r="U1231">
        <f>(DH1231*DK1231)</f>
        <v>0</v>
      </c>
      <c r="V1231">
        <f>(EA1231+(U1231+2*0.95*5.67E-8*(((EA1231+$B$7)+273)^4-(EA1231+273)^4)-44100*J1231)/(1.84*29.3*R1231+8*0.95*5.67E-8*(EA1231+273)^3))</f>
        <v>0</v>
      </c>
      <c r="W1231">
        <f>($C$7*EB1231+$D$7*EC1231+$E$7*V1231)</f>
        <v>0</v>
      </c>
      <c r="X1231">
        <f>0.61365*exp(17.502*W1231/(240.97+W1231))</f>
        <v>0</v>
      </c>
      <c r="Y1231">
        <f>(Z1231/AA1231*100)</f>
        <v>0</v>
      </c>
      <c r="Z1231">
        <f>DT1231*(DY1231+DZ1231)/1000</f>
        <v>0</v>
      </c>
      <c r="AA1231">
        <f>0.61365*exp(17.502*EA1231/(240.97+EA1231))</f>
        <v>0</v>
      </c>
      <c r="AB1231">
        <f>(X1231-DT1231*(DY1231+DZ1231)/1000)</f>
        <v>0</v>
      </c>
      <c r="AC1231">
        <f>(-J1231*44100)</f>
        <v>0</v>
      </c>
      <c r="AD1231">
        <f>2*29.3*R1231*0.92*(EA1231-W1231)</f>
        <v>0</v>
      </c>
      <c r="AE1231">
        <f>2*0.95*5.67E-8*(((EA1231+$B$7)+273)^4-(W1231+273)^4)</f>
        <v>0</v>
      </c>
      <c r="AF1231">
        <f>U1231+AE1231+AC1231+AD1231</f>
        <v>0</v>
      </c>
      <c r="AG1231">
        <f>DX1231*AU1231*(DS1231-DR1231*(1000-AU1231*DU1231)/(1000-AU1231*DT1231))/(100*DL1231)</f>
        <v>0</v>
      </c>
      <c r="AH1231">
        <f>1000*DX1231*AU1231*(DT1231-DU1231)/(100*DL1231*(1000-AU1231*DT1231))</f>
        <v>0</v>
      </c>
      <c r="AI1231">
        <f>(AJ1231 - AK1231 - DY1231*1E3/(8.314*(EA1231+273.15)) * AM1231/DX1231 * AL1231) * DX1231/(100*DL1231) * (1000 - DU1231)/1000</f>
        <v>0</v>
      </c>
      <c r="AJ1231">
        <v>1049.78277767401</v>
      </c>
      <c r="AK1231">
        <v>1028.32527272727</v>
      </c>
      <c r="AL1231">
        <v>3.66838163583002</v>
      </c>
      <c r="AM1231">
        <v>65.5308302883594</v>
      </c>
      <c r="AN1231">
        <f>(AP1231 - AO1231 + DY1231*1E3/(8.314*(EA1231+273.15)) * AR1231/DX1231 * AQ1231) * DX1231/(100*DL1231) * 1000/(1000 - AP1231)</f>
        <v>0</v>
      </c>
      <c r="AO1231">
        <v>24.7492803405612</v>
      </c>
      <c r="AP1231">
        <v>43.5154890909091</v>
      </c>
      <c r="AQ1231">
        <v>6.55757150011782e-05</v>
      </c>
      <c r="AR1231">
        <v>110.947681736838</v>
      </c>
      <c r="AS1231">
        <v>12</v>
      </c>
      <c r="AT1231">
        <v>2</v>
      </c>
      <c r="AU1231">
        <f>IF(AS1231*$H$13&gt;=AW1231,1.0,(AW1231/(AW1231-AS1231*$H$13)))</f>
        <v>0</v>
      </c>
      <c r="AV1231">
        <f>(AU1231-1)*100</f>
        <v>0</v>
      </c>
      <c r="AW1231">
        <f>MAX(0,($B$13+$C$13*EF1231)/(1+$D$13*EF1231)*DY1231/(EA1231+273)*$E$13)</f>
        <v>0</v>
      </c>
      <c r="AX1231" t="s">
        <v>437</v>
      </c>
      <c r="AY1231" t="s">
        <v>437</v>
      </c>
      <c r="AZ1231">
        <v>0</v>
      </c>
      <c r="BA1231">
        <v>0</v>
      </c>
      <c r="BB1231">
        <f>1-AZ1231/BA1231</f>
        <v>0</v>
      </c>
      <c r="BC1231">
        <v>0</v>
      </c>
      <c r="BD1231" t="s">
        <v>437</v>
      </c>
      <c r="BE1231" t="s">
        <v>437</v>
      </c>
      <c r="BF1231">
        <v>0</v>
      </c>
      <c r="BG1231">
        <v>0</v>
      </c>
      <c r="BH1231">
        <f>1-BF1231/BG1231</f>
        <v>0</v>
      </c>
      <c r="BI1231">
        <v>0.5</v>
      </c>
      <c r="BJ1231">
        <f>DI1231</f>
        <v>0</v>
      </c>
      <c r="BK1231">
        <f>L1231</f>
        <v>0</v>
      </c>
      <c r="BL1231">
        <f>BH1231*BI1231*BJ1231</f>
        <v>0</v>
      </c>
      <c r="BM1231">
        <f>(BK1231-BC1231)/BJ1231</f>
        <v>0</v>
      </c>
      <c r="BN1231">
        <f>(BA1231-BG1231)/BG1231</f>
        <v>0</v>
      </c>
      <c r="BO1231">
        <f>AZ1231/(BB1231+AZ1231/BG1231)</f>
        <v>0</v>
      </c>
      <c r="BP1231" t="s">
        <v>437</v>
      </c>
      <c r="BQ1231">
        <v>0</v>
      </c>
      <c r="BR1231">
        <f>IF(BQ1231&lt;&gt;0, BQ1231, BO1231)</f>
        <v>0</v>
      </c>
      <c r="BS1231">
        <f>1-BR1231/BG1231</f>
        <v>0</v>
      </c>
      <c r="BT1231">
        <f>(BG1231-BF1231)/(BG1231-BR1231)</f>
        <v>0</v>
      </c>
      <c r="BU1231">
        <f>(BA1231-BG1231)/(BA1231-BR1231)</f>
        <v>0</v>
      </c>
      <c r="BV1231">
        <f>(BG1231-BF1231)/(BG1231-AZ1231)</f>
        <v>0</v>
      </c>
      <c r="BW1231">
        <f>(BA1231-BG1231)/(BA1231-AZ1231)</f>
        <v>0</v>
      </c>
      <c r="BX1231">
        <f>(BT1231*BR1231/BF1231)</f>
        <v>0</v>
      </c>
      <c r="BY1231">
        <f>(1-BX1231)</f>
        <v>0</v>
      </c>
      <c r="DH1231">
        <f>$B$11*EG1231+$C$11*EH1231+$F$11*ES1231*(1-EV1231)</f>
        <v>0</v>
      </c>
      <c r="DI1231">
        <f>DH1231*DJ1231</f>
        <v>0</v>
      </c>
      <c r="DJ1231">
        <f>($B$11*$D$9+$C$11*$D$9+$F$11*((FF1231+EX1231)/MAX(FF1231+EX1231+FG1231, 0.1)*$I$9+FG1231/MAX(FF1231+EX1231+FG1231, 0.1)*$J$9))/($B$11+$C$11+$F$11)</f>
        <v>0</v>
      </c>
      <c r="DK1231">
        <f>($B$11*$K$9+$C$11*$K$9+$F$11*((FF1231+EX1231)/MAX(FF1231+EX1231+FG1231, 0.1)*$P$9+FG1231/MAX(FF1231+EX1231+FG1231, 0.1)*$Q$9))/($B$11+$C$11+$F$11)</f>
        <v>0</v>
      </c>
      <c r="DL1231">
        <v>6</v>
      </c>
      <c r="DM1231">
        <v>0.5</v>
      </c>
      <c r="DN1231" t="s">
        <v>438</v>
      </c>
      <c r="DO1231">
        <v>2</v>
      </c>
      <c r="DP1231" t="b">
        <v>1</v>
      </c>
      <c r="DQ1231">
        <v>1761428815.94615</v>
      </c>
      <c r="DR1231">
        <v>959.441</v>
      </c>
      <c r="DS1231">
        <v>1006.82538461538</v>
      </c>
      <c r="DT1231">
        <v>43.5175692307692</v>
      </c>
      <c r="DU1231">
        <v>24.7439692307692</v>
      </c>
      <c r="DV1231">
        <v>958.343538461539</v>
      </c>
      <c r="DW1231">
        <v>43.5616769230769</v>
      </c>
      <c r="DX1231">
        <v>500.006692307692</v>
      </c>
      <c r="DY1231">
        <v>90.1843846153846</v>
      </c>
      <c r="DZ1231">
        <v>0.0402517923076923</v>
      </c>
      <c r="EA1231">
        <v>51.0809538461538</v>
      </c>
      <c r="EB1231">
        <v>47.8793</v>
      </c>
      <c r="EC1231">
        <v>999.9</v>
      </c>
      <c r="ED1231">
        <v>0</v>
      </c>
      <c r="EE1231">
        <v>0</v>
      </c>
      <c r="EF1231">
        <v>10005.8107692308</v>
      </c>
      <c r="EG1231">
        <v>0</v>
      </c>
      <c r="EH1231">
        <v>1220.68538461538</v>
      </c>
      <c r="EI1231">
        <v>-47.3847846153846</v>
      </c>
      <c r="EJ1231">
        <v>1003.09292307692</v>
      </c>
      <c r="EK1231">
        <v>1032.36923076923</v>
      </c>
      <c r="EL1231">
        <v>18.7735769230769</v>
      </c>
      <c r="EM1231">
        <v>1006.82538461538</v>
      </c>
      <c r="EN1231">
        <v>24.7439692307692</v>
      </c>
      <c r="EO1231">
        <v>3.92460384615385</v>
      </c>
      <c r="EP1231">
        <v>2.23152</v>
      </c>
      <c r="EQ1231">
        <v>28.578</v>
      </c>
      <c r="ER1231">
        <v>19.1904307692308</v>
      </c>
      <c r="ES1231">
        <v>1200.02076923077</v>
      </c>
      <c r="ET1231">
        <v>0.966993384615384</v>
      </c>
      <c r="EU1231">
        <v>0.0330064923076923</v>
      </c>
      <c r="EV1231">
        <v>0</v>
      </c>
      <c r="EW1231">
        <v>919.682</v>
      </c>
      <c r="EX1231">
        <v>5.00059</v>
      </c>
      <c r="EY1231">
        <v>12281.0615384615</v>
      </c>
      <c r="EZ1231">
        <v>10358.8692307692</v>
      </c>
      <c r="FA1231">
        <v>64.7257692307692</v>
      </c>
      <c r="FB1231">
        <v>66.0524615384615</v>
      </c>
      <c r="FC1231">
        <v>64.8072307692308</v>
      </c>
      <c r="FD1231">
        <v>65.7257692307692</v>
      </c>
      <c r="FE1231">
        <v>65.9515384615385</v>
      </c>
      <c r="FF1231">
        <v>1155.58</v>
      </c>
      <c r="FG1231">
        <v>39.44</v>
      </c>
      <c r="FH1231">
        <v>0</v>
      </c>
      <c r="FI1231">
        <v>1761428784.7</v>
      </c>
      <c r="FJ1231">
        <v>0</v>
      </c>
      <c r="FK1231">
        <v>919.82648</v>
      </c>
      <c r="FL1231">
        <v>5.31476921885528</v>
      </c>
      <c r="FM1231">
        <v>51.5000000397217</v>
      </c>
      <c r="FN1231">
        <v>12281.516</v>
      </c>
      <c r="FO1231">
        <v>15</v>
      </c>
      <c r="FP1231">
        <v>0</v>
      </c>
      <c r="FQ1231" t="s">
        <v>439</v>
      </c>
      <c r="FR1231">
        <v>0</v>
      </c>
      <c r="FS1231">
        <v>0</v>
      </c>
      <c r="FT1231">
        <v>0</v>
      </c>
      <c r="FU1231">
        <v>0</v>
      </c>
      <c r="FV1231">
        <v>0</v>
      </c>
      <c r="FW1231">
        <v>0</v>
      </c>
      <c r="FX1231">
        <v>0</v>
      </c>
      <c r="FY1231">
        <v>0</v>
      </c>
      <c r="FZ1231">
        <v>0</v>
      </c>
      <c r="GA1231">
        <v>0</v>
      </c>
      <c r="GB1231">
        <v>0</v>
      </c>
      <c r="GC1231">
        <v>-46.7087571428571</v>
      </c>
      <c r="GD1231">
        <v>-12.1281662337662</v>
      </c>
      <c r="GE1231">
        <v>1.56693829749715</v>
      </c>
      <c r="GF1231">
        <v>0</v>
      </c>
      <c r="GG1231">
        <v>919.463529411765</v>
      </c>
      <c r="GH1231">
        <v>5.75019098117077</v>
      </c>
      <c r="GI1231">
        <v>0.611390855792526</v>
      </c>
      <c r="GJ1231">
        <v>-1</v>
      </c>
      <c r="GK1231">
        <v>18.776119047619</v>
      </c>
      <c r="GL1231">
        <v>-0.0672311688311212</v>
      </c>
      <c r="GM1231">
        <v>0.00760736604486607</v>
      </c>
      <c r="GN1231">
        <v>1</v>
      </c>
      <c r="GO1231">
        <v>1</v>
      </c>
      <c r="GP1231">
        <v>2</v>
      </c>
      <c r="GQ1231" t="s">
        <v>446</v>
      </c>
      <c r="GR1231">
        <v>3.12579</v>
      </c>
      <c r="GS1231">
        <v>2.71829</v>
      </c>
      <c r="GT1231">
        <v>0.15423</v>
      </c>
      <c r="GU1231">
        <v>0.158892</v>
      </c>
      <c r="GV1231">
        <v>0.147801</v>
      </c>
      <c r="GW1231">
        <v>0.0990925</v>
      </c>
      <c r="GX1231">
        <v>30068.2</v>
      </c>
      <c r="GY1231">
        <v>31552.6</v>
      </c>
      <c r="GZ1231">
        <v>32323.8</v>
      </c>
      <c r="HA1231">
        <v>34127.2</v>
      </c>
      <c r="HB1231">
        <v>39543.8</v>
      </c>
      <c r="HC1231">
        <v>44380.3</v>
      </c>
      <c r="HD1231">
        <v>50869.7</v>
      </c>
      <c r="HE1231">
        <v>54779.1</v>
      </c>
      <c r="HF1231">
        <v>1.6374</v>
      </c>
      <c r="HG1231">
        <v>1.4969</v>
      </c>
      <c r="HH1231">
        <v>-0.141479</v>
      </c>
      <c r="HI1231">
        <v>0</v>
      </c>
      <c r="HJ1231">
        <v>50.1073</v>
      </c>
      <c r="HK1231">
        <v>999.9</v>
      </c>
      <c r="HL1231">
        <v>54.828</v>
      </c>
      <c r="HM1231">
        <v>30.142</v>
      </c>
      <c r="HN1231">
        <v>26.1153</v>
      </c>
      <c r="HO1231">
        <v>59.8654</v>
      </c>
      <c r="HP1231">
        <v>40.1282</v>
      </c>
      <c r="HQ1231">
        <v>1</v>
      </c>
      <c r="HR1231">
        <v>2.76318</v>
      </c>
      <c r="HS1231">
        <v>1.67745</v>
      </c>
      <c r="HT1231">
        <v>20.1017</v>
      </c>
      <c r="HU1231">
        <v>5.18464</v>
      </c>
      <c r="HV1231">
        <v>12.0159</v>
      </c>
      <c r="HW1231">
        <v>4.96685</v>
      </c>
      <c r="HX1231">
        <v>3.296</v>
      </c>
      <c r="HY1231">
        <v>9999</v>
      </c>
      <c r="HZ1231">
        <v>9999</v>
      </c>
      <c r="IA1231">
        <v>999.9</v>
      </c>
      <c r="IB1231">
        <v>9999</v>
      </c>
      <c r="IC1231">
        <v>1.86324</v>
      </c>
      <c r="ID1231">
        <v>1.86811</v>
      </c>
      <c r="IE1231">
        <v>1.86784</v>
      </c>
      <c r="IF1231">
        <v>1.86905</v>
      </c>
      <c r="IG1231">
        <v>1.86981</v>
      </c>
      <c r="IH1231">
        <v>1.86584</v>
      </c>
      <c r="II1231">
        <v>1.86696</v>
      </c>
      <c r="IJ1231">
        <v>1.86843</v>
      </c>
      <c r="IK1231">
        <v>5</v>
      </c>
      <c r="IL1231">
        <v>0</v>
      </c>
      <c r="IM1231">
        <v>0</v>
      </c>
      <c r="IN1231">
        <v>0</v>
      </c>
      <c r="IO1231" t="s">
        <v>441</v>
      </c>
      <c r="IP1231" t="s">
        <v>442</v>
      </c>
      <c r="IQ1231" t="s">
        <v>443</v>
      </c>
      <c r="IR1231" t="s">
        <v>443</v>
      </c>
      <c r="IS1231" t="s">
        <v>443</v>
      </c>
      <c r="IT1231" t="s">
        <v>443</v>
      </c>
      <c r="IU1231">
        <v>0</v>
      </c>
      <c r="IV1231">
        <v>100</v>
      </c>
      <c r="IW1231">
        <v>100</v>
      </c>
      <c r="IX1231">
        <v>1.098</v>
      </c>
      <c r="IY1231">
        <v>-0.0441</v>
      </c>
      <c r="IZ1231">
        <v>1.09748391826392</v>
      </c>
      <c r="JA1231">
        <v>0</v>
      </c>
      <c r="JB1231">
        <v>0</v>
      </c>
      <c r="JC1231">
        <v>0</v>
      </c>
      <c r="JD1231">
        <v>-0.0441141096964596</v>
      </c>
      <c r="JE1231">
        <v>0</v>
      </c>
      <c r="JF1231">
        <v>0</v>
      </c>
      <c r="JG1231">
        <v>0</v>
      </c>
      <c r="JH1231">
        <v>5</v>
      </c>
      <c r="JI1231">
        <v>2273</v>
      </c>
      <c r="JJ1231">
        <v>1</v>
      </c>
      <c r="JK1231">
        <v>24</v>
      </c>
      <c r="JL1231">
        <v>29357147.1</v>
      </c>
      <c r="JM1231">
        <v>29357147.1</v>
      </c>
      <c r="JN1231">
        <v>2.11548</v>
      </c>
      <c r="JO1231">
        <v>2.62329</v>
      </c>
      <c r="JP1231">
        <v>1.54785</v>
      </c>
      <c r="JQ1231">
        <v>2.31445</v>
      </c>
      <c r="JR1231">
        <v>1.64673</v>
      </c>
      <c r="JS1231">
        <v>2.27051</v>
      </c>
      <c r="JT1231">
        <v>34.0771</v>
      </c>
      <c r="JU1231">
        <v>24.1751</v>
      </c>
      <c r="JV1231">
        <v>18</v>
      </c>
      <c r="JW1231">
        <v>480.566</v>
      </c>
      <c r="JX1231">
        <v>378.515</v>
      </c>
      <c r="JY1231">
        <v>48.1172</v>
      </c>
      <c r="JZ1231">
        <v>57.7975</v>
      </c>
      <c r="KA1231">
        <v>29.9985</v>
      </c>
      <c r="KB1231">
        <v>56.9625</v>
      </c>
      <c r="KC1231">
        <v>56.7221</v>
      </c>
      <c r="KD1231">
        <v>42.4716</v>
      </c>
      <c r="KE1231">
        <v>0</v>
      </c>
      <c r="KF1231">
        <v>100</v>
      </c>
      <c r="KG1231">
        <v>48.1745</v>
      </c>
      <c r="KH1231">
        <v>1060.21</v>
      </c>
      <c r="KI1231">
        <v>26.2864</v>
      </c>
      <c r="KJ1231">
        <v>92.1545</v>
      </c>
      <c r="KK1231">
        <v>88.6068</v>
      </c>
    </row>
    <row r="1232" spans="1:297">
      <c r="A1232">
        <v>1216</v>
      </c>
      <c r="B1232">
        <v>1761428829.1</v>
      </c>
      <c r="C1232">
        <v>20648.0999999046</v>
      </c>
      <c r="D1232" t="s">
        <v>2886</v>
      </c>
      <c r="E1232" t="s">
        <v>2887</v>
      </c>
      <c r="F1232">
        <v>5</v>
      </c>
      <c r="G1232" t="s">
        <v>2761</v>
      </c>
      <c r="H1232" t="s">
        <v>436</v>
      </c>
      <c r="I1232">
        <v>1761428820.94615</v>
      </c>
      <c r="J1232">
        <f>(K1232)/1000</f>
        <v>0</v>
      </c>
      <c r="K1232">
        <f>IF(DP1232, AN1232, AH1232)</f>
        <v>0</v>
      </c>
      <c r="L1232">
        <f>IF(DP1232, AI1232, AG1232)</f>
        <v>0</v>
      </c>
      <c r="M1232">
        <f>DR1232 - IF(AU1232&gt;1, L1232*DL1232*100.0/(AW1232), 0)</f>
        <v>0</v>
      </c>
      <c r="N1232">
        <f>((T1232-J1232/2)*M1232-L1232)/(T1232+J1232/2)</f>
        <v>0</v>
      </c>
      <c r="O1232">
        <f>N1232*(DY1232+DZ1232)/1000.0</f>
        <v>0</v>
      </c>
      <c r="P1232">
        <f>(DR1232 - IF(AU1232&gt;1, L1232*DL1232*100.0/(AW1232), 0))*(DY1232+DZ1232)/1000.0</f>
        <v>0</v>
      </c>
      <c r="Q1232">
        <f>2.0/((1/S1232-1/R1232)+SIGN(S1232)*SQRT((1/S1232-1/R1232)*(1/S1232-1/R1232) + 4*DM1232/((DM1232+1)*(DM1232+1))*(2*1/S1232*1/R1232-1/R1232*1/R1232)))</f>
        <v>0</v>
      </c>
      <c r="R1232">
        <f>IF(LEFT(DN1232,1)&lt;&gt;"0",IF(LEFT(DN1232,1)="1",3.0,DO1232),$D$5+$E$5*(EF1232*DY1232/($K$5*1000))+$F$5*(EF1232*DY1232/($K$5*1000))*MAX(MIN(DL1232,$J$5),$I$5)*MAX(MIN(DL1232,$J$5),$I$5)+$G$5*MAX(MIN(DL1232,$J$5),$I$5)*(EF1232*DY1232/($K$5*1000))+$H$5*(EF1232*DY1232/($K$5*1000))*(EF1232*DY1232/($K$5*1000)))</f>
        <v>0</v>
      </c>
      <c r="S1232">
        <f>J1232*(1000-(1000*0.61365*exp(17.502*W1232/(240.97+W1232))/(DY1232+DZ1232)+DT1232)/2)/(1000*0.61365*exp(17.502*W1232/(240.97+W1232))/(DY1232+DZ1232)-DT1232)</f>
        <v>0</v>
      </c>
      <c r="T1232">
        <f>1/((DM1232+1)/(Q1232/1.6)+1/(R1232/1.37)) + DM1232/((DM1232+1)/(Q1232/1.6) + DM1232/(R1232/1.37))</f>
        <v>0</v>
      </c>
      <c r="U1232">
        <f>(DH1232*DK1232)</f>
        <v>0</v>
      </c>
      <c r="V1232">
        <f>(EA1232+(U1232+2*0.95*5.67E-8*(((EA1232+$B$7)+273)^4-(EA1232+273)^4)-44100*J1232)/(1.84*29.3*R1232+8*0.95*5.67E-8*(EA1232+273)^3))</f>
        <v>0</v>
      </c>
      <c r="W1232">
        <f>($C$7*EB1232+$D$7*EC1232+$E$7*V1232)</f>
        <v>0</v>
      </c>
      <c r="X1232">
        <f>0.61365*exp(17.502*W1232/(240.97+W1232))</f>
        <v>0</v>
      </c>
      <c r="Y1232">
        <f>(Z1232/AA1232*100)</f>
        <v>0</v>
      </c>
      <c r="Z1232">
        <f>DT1232*(DY1232+DZ1232)/1000</f>
        <v>0</v>
      </c>
      <c r="AA1232">
        <f>0.61365*exp(17.502*EA1232/(240.97+EA1232))</f>
        <v>0</v>
      </c>
      <c r="AB1232">
        <f>(X1232-DT1232*(DY1232+DZ1232)/1000)</f>
        <v>0</v>
      </c>
      <c r="AC1232">
        <f>(-J1232*44100)</f>
        <v>0</v>
      </c>
      <c r="AD1232">
        <f>2*29.3*R1232*0.92*(EA1232-W1232)</f>
        <v>0</v>
      </c>
      <c r="AE1232">
        <f>2*0.95*5.67E-8*(((EA1232+$B$7)+273)^4-(W1232+273)^4)</f>
        <v>0</v>
      </c>
      <c r="AF1232">
        <f>U1232+AE1232+AC1232+AD1232</f>
        <v>0</v>
      </c>
      <c r="AG1232">
        <f>DX1232*AU1232*(DS1232-DR1232*(1000-AU1232*DU1232)/(1000-AU1232*DT1232))/(100*DL1232)</f>
        <v>0</v>
      </c>
      <c r="AH1232">
        <f>1000*DX1232*AU1232*(DT1232-DU1232)/(100*DL1232*(1000-AU1232*DT1232))</f>
        <v>0</v>
      </c>
      <c r="AI1232">
        <f>(AJ1232 - AK1232 - DY1232*1E3/(8.314*(EA1232+273.15)) * AM1232/DX1232 * AL1232) * DX1232/(100*DL1232) * (1000 - DU1232)/1000</f>
        <v>0</v>
      </c>
      <c r="AJ1232">
        <v>1065.91084960973</v>
      </c>
      <c r="AK1232">
        <v>1044.84090909091</v>
      </c>
      <c r="AL1232">
        <v>3.27017188838289</v>
      </c>
      <c r="AM1232">
        <v>65.5308302883594</v>
      </c>
      <c r="AN1232">
        <f>(AP1232 - AO1232 + DY1232*1E3/(8.314*(EA1232+273.15)) * AR1232/DX1232 * AQ1232) * DX1232/(100*DL1232) * 1000/(1000 - AP1232)</f>
        <v>0</v>
      </c>
      <c r="AO1232">
        <v>24.752038602056</v>
      </c>
      <c r="AP1232">
        <v>43.5020793939394</v>
      </c>
      <c r="AQ1232">
        <v>-0.000182690866651939</v>
      </c>
      <c r="AR1232">
        <v>110.947681736838</v>
      </c>
      <c r="AS1232">
        <v>12</v>
      </c>
      <c r="AT1232">
        <v>2</v>
      </c>
      <c r="AU1232">
        <f>IF(AS1232*$H$13&gt;=AW1232,1.0,(AW1232/(AW1232-AS1232*$H$13)))</f>
        <v>0</v>
      </c>
      <c r="AV1232">
        <f>(AU1232-1)*100</f>
        <v>0</v>
      </c>
      <c r="AW1232">
        <f>MAX(0,($B$13+$C$13*EF1232)/(1+$D$13*EF1232)*DY1232/(EA1232+273)*$E$13)</f>
        <v>0</v>
      </c>
      <c r="AX1232" t="s">
        <v>437</v>
      </c>
      <c r="AY1232" t="s">
        <v>437</v>
      </c>
      <c r="AZ1232">
        <v>0</v>
      </c>
      <c r="BA1232">
        <v>0</v>
      </c>
      <c r="BB1232">
        <f>1-AZ1232/BA1232</f>
        <v>0</v>
      </c>
      <c r="BC1232">
        <v>0</v>
      </c>
      <c r="BD1232" t="s">
        <v>437</v>
      </c>
      <c r="BE1232" t="s">
        <v>437</v>
      </c>
      <c r="BF1232">
        <v>0</v>
      </c>
      <c r="BG1232">
        <v>0</v>
      </c>
      <c r="BH1232">
        <f>1-BF1232/BG1232</f>
        <v>0</v>
      </c>
      <c r="BI1232">
        <v>0.5</v>
      </c>
      <c r="BJ1232">
        <f>DI1232</f>
        <v>0</v>
      </c>
      <c r="BK1232">
        <f>L1232</f>
        <v>0</v>
      </c>
      <c r="BL1232">
        <f>BH1232*BI1232*BJ1232</f>
        <v>0</v>
      </c>
      <c r="BM1232">
        <f>(BK1232-BC1232)/BJ1232</f>
        <v>0</v>
      </c>
      <c r="BN1232">
        <f>(BA1232-BG1232)/BG1232</f>
        <v>0</v>
      </c>
      <c r="BO1232">
        <f>AZ1232/(BB1232+AZ1232/BG1232)</f>
        <v>0</v>
      </c>
      <c r="BP1232" t="s">
        <v>437</v>
      </c>
      <c r="BQ1232">
        <v>0</v>
      </c>
      <c r="BR1232">
        <f>IF(BQ1232&lt;&gt;0, BQ1232, BO1232)</f>
        <v>0</v>
      </c>
      <c r="BS1232">
        <f>1-BR1232/BG1232</f>
        <v>0</v>
      </c>
      <c r="BT1232">
        <f>(BG1232-BF1232)/(BG1232-BR1232)</f>
        <v>0</v>
      </c>
      <c r="BU1232">
        <f>(BA1232-BG1232)/(BA1232-BR1232)</f>
        <v>0</v>
      </c>
      <c r="BV1232">
        <f>(BG1232-BF1232)/(BG1232-AZ1232)</f>
        <v>0</v>
      </c>
      <c r="BW1232">
        <f>(BA1232-BG1232)/(BA1232-AZ1232)</f>
        <v>0</v>
      </c>
      <c r="BX1232">
        <f>(BT1232*BR1232/BF1232)</f>
        <v>0</v>
      </c>
      <c r="BY1232">
        <f>(1-BX1232)</f>
        <v>0</v>
      </c>
      <c r="DH1232">
        <f>$B$11*EG1232+$C$11*EH1232+$F$11*ES1232*(1-EV1232)</f>
        <v>0</v>
      </c>
      <c r="DI1232">
        <f>DH1232*DJ1232</f>
        <v>0</v>
      </c>
      <c r="DJ1232">
        <f>($B$11*$D$9+$C$11*$D$9+$F$11*((FF1232+EX1232)/MAX(FF1232+EX1232+FG1232, 0.1)*$I$9+FG1232/MAX(FF1232+EX1232+FG1232, 0.1)*$J$9))/($B$11+$C$11+$F$11)</f>
        <v>0</v>
      </c>
      <c r="DK1232">
        <f>($B$11*$K$9+$C$11*$K$9+$F$11*((FF1232+EX1232)/MAX(FF1232+EX1232+FG1232, 0.1)*$P$9+FG1232/MAX(FF1232+EX1232+FG1232, 0.1)*$Q$9))/($B$11+$C$11+$F$11)</f>
        <v>0</v>
      </c>
      <c r="DL1232">
        <v>6</v>
      </c>
      <c r="DM1232">
        <v>0.5</v>
      </c>
      <c r="DN1232" t="s">
        <v>438</v>
      </c>
      <c r="DO1232">
        <v>2</v>
      </c>
      <c r="DP1232" t="b">
        <v>1</v>
      </c>
      <c r="DQ1232">
        <v>1761428820.94615</v>
      </c>
      <c r="DR1232">
        <v>976.038153846154</v>
      </c>
      <c r="DS1232">
        <v>1023.419</v>
      </c>
      <c r="DT1232">
        <v>43.5132846153846</v>
      </c>
      <c r="DU1232">
        <v>24.7477153846154</v>
      </c>
      <c r="DV1232">
        <v>974.940692307692</v>
      </c>
      <c r="DW1232">
        <v>43.5574</v>
      </c>
      <c r="DX1232">
        <v>500.016307692308</v>
      </c>
      <c r="DY1232">
        <v>90.1844153846154</v>
      </c>
      <c r="DZ1232">
        <v>0.0403206846153846</v>
      </c>
      <c r="EA1232">
        <v>51.0895923076923</v>
      </c>
      <c r="EB1232">
        <v>47.8778923076923</v>
      </c>
      <c r="EC1232">
        <v>999.9</v>
      </c>
      <c r="ED1232">
        <v>0</v>
      </c>
      <c r="EE1232">
        <v>0</v>
      </c>
      <c r="EF1232">
        <v>10000.3330769231</v>
      </c>
      <c r="EG1232">
        <v>0</v>
      </c>
      <c r="EH1232">
        <v>1220.74692307692</v>
      </c>
      <c r="EI1232">
        <v>-47.3809846153846</v>
      </c>
      <c r="EJ1232">
        <v>1020.441</v>
      </c>
      <c r="EK1232">
        <v>1049.38846153846</v>
      </c>
      <c r="EL1232">
        <v>18.7655538461538</v>
      </c>
      <c r="EM1232">
        <v>1023.419</v>
      </c>
      <c r="EN1232">
        <v>24.7477153846154</v>
      </c>
      <c r="EO1232">
        <v>3.92421846153846</v>
      </c>
      <c r="EP1232">
        <v>2.23185846153846</v>
      </c>
      <c r="EQ1232">
        <v>28.5763076923077</v>
      </c>
      <c r="ER1232">
        <v>19.1928538461538</v>
      </c>
      <c r="ES1232">
        <v>1200.01615384615</v>
      </c>
      <c r="ET1232">
        <v>0.966992692307692</v>
      </c>
      <c r="EU1232">
        <v>0.0330071461538461</v>
      </c>
      <c r="EV1232">
        <v>0</v>
      </c>
      <c r="EW1232">
        <v>920.126538461539</v>
      </c>
      <c r="EX1232">
        <v>5.00059</v>
      </c>
      <c r="EY1232">
        <v>12285.4153846154</v>
      </c>
      <c r="EZ1232">
        <v>10358.8230769231</v>
      </c>
      <c r="FA1232">
        <v>64.7063846153846</v>
      </c>
      <c r="FB1232">
        <v>66.0333846153846</v>
      </c>
      <c r="FC1232">
        <v>64.7881538461538</v>
      </c>
      <c r="FD1232">
        <v>65.7063846153846</v>
      </c>
      <c r="FE1232">
        <v>65.937</v>
      </c>
      <c r="FF1232">
        <v>1155.57230769231</v>
      </c>
      <c r="FG1232">
        <v>39.44</v>
      </c>
      <c r="FH1232">
        <v>0</v>
      </c>
      <c r="FI1232">
        <v>1761428789.5</v>
      </c>
      <c r="FJ1232">
        <v>0</v>
      </c>
      <c r="FK1232">
        <v>920.24148</v>
      </c>
      <c r="FL1232">
        <v>4.6365384527932</v>
      </c>
      <c r="FM1232">
        <v>54.8923076240985</v>
      </c>
      <c r="FN1232">
        <v>12285.82</v>
      </c>
      <c r="FO1232">
        <v>15</v>
      </c>
      <c r="FP1232">
        <v>0</v>
      </c>
      <c r="FQ1232" t="s">
        <v>439</v>
      </c>
      <c r="FR1232">
        <v>0</v>
      </c>
      <c r="FS1232">
        <v>0</v>
      </c>
      <c r="FT1232">
        <v>0</v>
      </c>
      <c r="FU1232">
        <v>0</v>
      </c>
      <c r="FV1232">
        <v>0</v>
      </c>
      <c r="FW1232">
        <v>0</v>
      </c>
      <c r="FX1232">
        <v>0</v>
      </c>
      <c r="FY1232">
        <v>0</v>
      </c>
      <c r="FZ1232">
        <v>0</v>
      </c>
      <c r="GA1232">
        <v>0</v>
      </c>
      <c r="GB1232">
        <v>0</v>
      </c>
      <c r="GC1232">
        <v>-47.500455</v>
      </c>
      <c r="GD1232">
        <v>-1.52114436090214</v>
      </c>
      <c r="GE1232">
        <v>0.857933729069443</v>
      </c>
      <c r="GF1232">
        <v>0</v>
      </c>
      <c r="GG1232">
        <v>919.928205882353</v>
      </c>
      <c r="GH1232">
        <v>5.24050419391291</v>
      </c>
      <c r="GI1232">
        <v>0.561498718211917</v>
      </c>
      <c r="GJ1232">
        <v>-1</v>
      </c>
      <c r="GK1232">
        <v>18.768835</v>
      </c>
      <c r="GL1232">
        <v>-0.0963744360902191</v>
      </c>
      <c r="GM1232">
        <v>0.00976812545988219</v>
      </c>
      <c r="GN1232">
        <v>1</v>
      </c>
      <c r="GO1232">
        <v>1</v>
      </c>
      <c r="GP1232">
        <v>2</v>
      </c>
      <c r="GQ1232" t="s">
        <v>446</v>
      </c>
      <c r="GR1232">
        <v>3.12581</v>
      </c>
      <c r="GS1232">
        <v>2.71803</v>
      </c>
      <c r="GT1232">
        <v>0.15588</v>
      </c>
      <c r="GU1232">
        <v>0.160662</v>
      </c>
      <c r="GV1232">
        <v>0.147791</v>
      </c>
      <c r="GW1232">
        <v>0.0991104</v>
      </c>
      <c r="GX1232">
        <v>30010.3</v>
      </c>
      <c r="GY1232">
        <v>31487.2</v>
      </c>
      <c r="GZ1232">
        <v>32325</v>
      </c>
      <c r="HA1232">
        <v>34128.8</v>
      </c>
      <c r="HB1232">
        <v>39545.6</v>
      </c>
      <c r="HC1232">
        <v>44381.6</v>
      </c>
      <c r="HD1232">
        <v>50871.3</v>
      </c>
      <c r="HE1232">
        <v>54781.6</v>
      </c>
      <c r="HF1232">
        <v>1.63722</v>
      </c>
      <c r="HG1232">
        <v>1.49668</v>
      </c>
      <c r="HH1232">
        <v>-0.139348</v>
      </c>
      <c r="HI1232">
        <v>0</v>
      </c>
      <c r="HJ1232">
        <v>50.0812</v>
      </c>
      <c r="HK1232">
        <v>999.9</v>
      </c>
      <c r="HL1232">
        <v>54.828</v>
      </c>
      <c r="HM1232">
        <v>30.142</v>
      </c>
      <c r="HN1232">
        <v>26.1116</v>
      </c>
      <c r="HO1232">
        <v>60.1754</v>
      </c>
      <c r="HP1232">
        <v>40.1923</v>
      </c>
      <c r="HQ1232">
        <v>1</v>
      </c>
      <c r="HR1232">
        <v>2.76147</v>
      </c>
      <c r="HS1232">
        <v>1.61434</v>
      </c>
      <c r="HT1232">
        <v>20.1023</v>
      </c>
      <c r="HU1232">
        <v>5.18225</v>
      </c>
      <c r="HV1232">
        <v>12.0159</v>
      </c>
      <c r="HW1232">
        <v>4.9663</v>
      </c>
      <c r="HX1232">
        <v>3.29588</v>
      </c>
      <c r="HY1232">
        <v>9999</v>
      </c>
      <c r="HZ1232">
        <v>9999</v>
      </c>
      <c r="IA1232">
        <v>999.9</v>
      </c>
      <c r="IB1232">
        <v>9999</v>
      </c>
      <c r="IC1232">
        <v>1.86325</v>
      </c>
      <c r="ID1232">
        <v>1.86813</v>
      </c>
      <c r="IE1232">
        <v>1.86784</v>
      </c>
      <c r="IF1232">
        <v>1.86905</v>
      </c>
      <c r="IG1232">
        <v>1.86981</v>
      </c>
      <c r="IH1232">
        <v>1.86587</v>
      </c>
      <c r="II1232">
        <v>1.86693</v>
      </c>
      <c r="IJ1232">
        <v>1.86844</v>
      </c>
      <c r="IK1232">
        <v>5</v>
      </c>
      <c r="IL1232">
        <v>0</v>
      </c>
      <c r="IM1232">
        <v>0</v>
      </c>
      <c r="IN1232">
        <v>0</v>
      </c>
      <c r="IO1232" t="s">
        <v>441</v>
      </c>
      <c r="IP1232" t="s">
        <v>442</v>
      </c>
      <c r="IQ1232" t="s">
        <v>443</v>
      </c>
      <c r="IR1232" t="s">
        <v>443</v>
      </c>
      <c r="IS1232" t="s">
        <v>443</v>
      </c>
      <c r="IT1232" t="s">
        <v>443</v>
      </c>
      <c r="IU1232">
        <v>0</v>
      </c>
      <c r="IV1232">
        <v>100</v>
      </c>
      <c r="IW1232">
        <v>100</v>
      </c>
      <c r="IX1232">
        <v>1.09</v>
      </c>
      <c r="IY1232">
        <v>-0.0441</v>
      </c>
      <c r="IZ1232">
        <v>1.09748391826392</v>
      </c>
      <c r="JA1232">
        <v>0</v>
      </c>
      <c r="JB1232">
        <v>0</v>
      </c>
      <c r="JC1232">
        <v>0</v>
      </c>
      <c r="JD1232">
        <v>-0.0441141096964596</v>
      </c>
      <c r="JE1232">
        <v>0</v>
      </c>
      <c r="JF1232">
        <v>0</v>
      </c>
      <c r="JG1232">
        <v>0</v>
      </c>
      <c r="JH1232">
        <v>5</v>
      </c>
      <c r="JI1232">
        <v>2273</v>
      </c>
      <c r="JJ1232">
        <v>1</v>
      </c>
      <c r="JK1232">
        <v>24</v>
      </c>
      <c r="JL1232">
        <v>29357147.2</v>
      </c>
      <c r="JM1232">
        <v>29357147.2</v>
      </c>
      <c r="JN1232">
        <v>2.146</v>
      </c>
      <c r="JO1232">
        <v>2.61108</v>
      </c>
      <c r="JP1232">
        <v>1.54785</v>
      </c>
      <c r="JQ1232">
        <v>2.31567</v>
      </c>
      <c r="JR1232">
        <v>1.64673</v>
      </c>
      <c r="JS1232">
        <v>2.37549</v>
      </c>
      <c r="JT1232">
        <v>34.0545</v>
      </c>
      <c r="JU1232">
        <v>24.1838</v>
      </c>
      <c r="JV1232">
        <v>18</v>
      </c>
      <c r="JW1232">
        <v>480.42</v>
      </c>
      <c r="JX1232">
        <v>378.37</v>
      </c>
      <c r="JY1232">
        <v>48.2004</v>
      </c>
      <c r="JZ1232">
        <v>57.7913</v>
      </c>
      <c r="KA1232">
        <v>29.9985</v>
      </c>
      <c r="KB1232">
        <v>56.9598</v>
      </c>
      <c r="KC1232">
        <v>56.721</v>
      </c>
      <c r="KD1232">
        <v>43.0236</v>
      </c>
      <c r="KE1232">
        <v>0</v>
      </c>
      <c r="KF1232">
        <v>100</v>
      </c>
      <c r="KG1232">
        <v>48.2634</v>
      </c>
      <c r="KH1232">
        <v>1073.86</v>
      </c>
      <c r="KI1232">
        <v>26.2864</v>
      </c>
      <c r="KJ1232">
        <v>92.1577</v>
      </c>
      <c r="KK1232">
        <v>88.6109</v>
      </c>
    </row>
    <row r="1233" spans="1:297">
      <c r="A1233">
        <v>1217</v>
      </c>
      <c r="B1233">
        <v>1761428834.1</v>
      </c>
      <c r="C1233">
        <v>20653.0999999046</v>
      </c>
      <c r="D1233" t="s">
        <v>2888</v>
      </c>
      <c r="E1233" t="s">
        <v>2889</v>
      </c>
      <c r="F1233">
        <v>5</v>
      </c>
      <c r="G1233" t="s">
        <v>2761</v>
      </c>
      <c r="H1233" t="s">
        <v>436</v>
      </c>
      <c r="I1233">
        <v>1761428825.94615</v>
      </c>
      <c r="J1233">
        <f>(K1233)/1000</f>
        <v>0</v>
      </c>
      <c r="K1233">
        <f>IF(DP1233, AN1233, AH1233)</f>
        <v>0</v>
      </c>
      <c r="L1233">
        <f>IF(DP1233, AI1233, AG1233)</f>
        <v>0</v>
      </c>
      <c r="M1233">
        <f>DR1233 - IF(AU1233&gt;1, L1233*DL1233*100.0/(AW1233), 0)</f>
        <v>0</v>
      </c>
      <c r="N1233">
        <f>((T1233-J1233/2)*M1233-L1233)/(T1233+J1233/2)</f>
        <v>0</v>
      </c>
      <c r="O1233">
        <f>N1233*(DY1233+DZ1233)/1000.0</f>
        <v>0</v>
      </c>
      <c r="P1233">
        <f>(DR1233 - IF(AU1233&gt;1, L1233*DL1233*100.0/(AW1233), 0))*(DY1233+DZ1233)/1000.0</f>
        <v>0</v>
      </c>
      <c r="Q1233">
        <f>2.0/((1/S1233-1/R1233)+SIGN(S1233)*SQRT((1/S1233-1/R1233)*(1/S1233-1/R1233) + 4*DM1233/((DM1233+1)*(DM1233+1))*(2*1/S1233*1/R1233-1/R1233*1/R1233)))</f>
        <v>0</v>
      </c>
      <c r="R1233">
        <f>IF(LEFT(DN1233,1)&lt;&gt;"0",IF(LEFT(DN1233,1)="1",3.0,DO1233),$D$5+$E$5*(EF1233*DY1233/($K$5*1000))+$F$5*(EF1233*DY1233/($K$5*1000))*MAX(MIN(DL1233,$J$5),$I$5)*MAX(MIN(DL1233,$J$5),$I$5)+$G$5*MAX(MIN(DL1233,$J$5),$I$5)*(EF1233*DY1233/($K$5*1000))+$H$5*(EF1233*DY1233/($K$5*1000))*(EF1233*DY1233/($K$5*1000)))</f>
        <v>0</v>
      </c>
      <c r="S1233">
        <f>J1233*(1000-(1000*0.61365*exp(17.502*W1233/(240.97+W1233))/(DY1233+DZ1233)+DT1233)/2)/(1000*0.61365*exp(17.502*W1233/(240.97+W1233))/(DY1233+DZ1233)-DT1233)</f>
        <v>0</v>
      </c>
      <c r="T1233">
        <f>1/((DM1233+1)/(Q1233/1.6)+1/(R1233/1.37)) + DM1233/((DM1233+1)/(Q1233/1.6) + DM1233/(R1233/1.37))</f>
        <v>0</v>
      </c>
      <c r="U1233">
        <f>(DH1233*DK1233)</f>
        <v>0</v>
      </c>
      <c r="V1233">
        <f>(EA1233+(U1233+2*0.95*5.67E-8*(((EA1233+$B$7)+273)^4-(EA1233+273)^4)-44100*J1233)/(1.84*29.3*R1233+8*0.95*5.67E-8*(EA1233+273)^3))</f>
        <v>0</v>
      </c>
      <c r="W1233">
        <f>($C$7*EB1233+$D$7*EC1233+$E$7*V1233)</f>
        <v>0</v>
      </c>
      <c r="X1233">
        <f>0.61365*exp(17.502*W1233/(240.97+W1233))</f>
        <v>0</v>
      </c>
      <c r="Y1233">
        <f>(Z1233/AA1233*100)</f>
        <v>0</v>
      </c>
      <c r="Z1233">
        <f>DT1233*(DY1233+DZ1233)/1000</f>
        <v>0</v>
      </c>
      <c r="AA1233">
        <f>0.61365*exp(17.502*EA1233/(240.97+EA1233))</f>
        <v>0</v>
      </c>
      <c r="AB1233">
        <f>(X1233-DT1233*(DY1233+DZ1233)/1000)</f>
        <v>0</v>
      </c>
      <c r="AC1233">
        <f>(-J1233*44100)</f>
        <v>0</v>
      </c>
      <c r="AD1233">
        <f>2*29.3*R1233*0.92*(EA1233-W1233)</f>
        <v>0</v>
      </c>
      <c r="AE1233">
        <f>2*0.95*5.67E-8*(((EA1233+$B$7)+273)^4-(W1233+273)^4)</f>
        <v>0</v>
      </c>
      <c r="AF1233">
        <f>U1233+AE1233+AC1233+AD1233</f>
        <v>0</v>
      </c>
      <c r="AG1233">
        <f>DX1233*AU1233*(DS1233-DR1233*(1000-AU1233*DU1233)/(1000-AU1233*DT1233))/(100*DL1233)</f>
        <v>0</v>
      </c>
      <c r="AH1233">
        <f>1000*DX1233*AU1233*(DT1233-DU1233)/(100*DL1233*(1000-AU1233*DT1233))</f>
        <v>0</v>
      </c>
      <c r="AI1233">
        <f>(AJ1233 - AK1233 - DY1233*1E3/(8.314*(EA1233+273.15)) * AM1233/DX1233 * AL1233) * DX1233/(100*DL1233) * (1000 - DU1233)/1000</f>
        <v>0</v>
      </c>
      <c r="AJ1233">
        <v>1084.67643334356</v>
      </c>
      <c r="AK1233">
        <v>1062.92266666667</v>
      </c>
      <c r="AL1233">
        <v>3.63969525336932</v>
      </c>
      <c r="AM1233">
        <v>65.5308302883594</v>
      </c>
      <c r="AN1233">
        <f>(AP1233 - AO1233 + DY1233*1E3/(8.314*(EA1233+273.15)) * AR1233/DX1233 * AQ1233) * DX1233/(100*DL1233) * 1000/(1000 - AP1233)</f>
        <v>0</v>
      </c>
      <c r="AO1233">
        <v>24.757498069665</v>
      </c>
      <c r="AP1233">
        <v>43.5049975757575</v>
      </c>
      <c r="AQ1233">
        <v>1.09146988620417e-05</v>
      </c>
      <c r="AR1233">
        <v>110.947681736838</v>
      </c>
      <c r="AS1233">
        <v>12</v>
      </c>
      <c r="AT1233">
        <v>2</v>
      </c>
      <c r="AU1233">
        <f>IF(AS1233*$H$13&gt;=AW1233,1.0,(AW1233/(AW1233-AS1233*$H$13)))</f>
        <v>0</v>
      </c>
      <c r="AV1233">
        <f>(AU1233-1)*100</f>
        <v>0</v>
      </c>
      <c r="AW1233">
        <f>MAX(0,($B$13+$C$13*EF1233)/(1+$D$13*EF1233)*DY1233/(EA1233+273)*$E$13)</f>
        <v>0</v>
      </c>
      <c r="AX1233" t="s">
        <v>437</v>
      </c>
      <c r="AY1233" t="s">
        <v>437</v>
      </c>
      <c r="AZ1233">
        <v>0</v>
      </c>
      <c r="BA1233">
        <v>0</v>
      </c>
      <c r="BB1233">
        <f>1-AZ1233/BA1233</f>
        <v>0</v>
      </c>
      <c r="BC1233">
        <v>0</v>
      </c>
      <c r="BD1233" t="s">
        <v>437</v>
      </c>
      <c r="BE1233" t="s">
        <v>437</v>
      </c>
      <c r="BF1233">
        <v>0</v>
      </c>
      <c r="BG1233">
        <v>0</v>
      </c>
      <c r="BH1233">
        <f>1-BF1233/BG1233</f>
        <v>0</v>
      </c>
      <c r="BI1233">
        <v>0.5</v>
      </c>
      <c r="BJ1233">
        <f>DI1233</f>
        <v>0</v>
      </c>
      <c r="BK1233">
        <f>L1233</f>
        <v>0</v>
      </c>
      <c r="BL1233">
        <f>BH1233*BI1233*BJ1233</f>
        <v>0</v>
      </c>
      <c r="BM1233">
        <f>(BK1233-BC1233)/BJ1233</f>
        <v>0</v>
      </c>
      <c r="BN1233">
        <f>(BA1233-BG1233)/BG1233</f>
        <v>0</v>
      </c>
      <c r="BO1233">
        <f>AZ1233/(BB1233+AZ1233/BG1233)</f>
        <v>0</v>
      </c>
      <c r="BP1233" t="s">
        <v>437</v>
      </c>
      <c r="BQ1233">
        <v>0</v>
      </c>
      <c r="BR1233">
        <f>IF(BQ1233&lt;&gt;0, BQ1233, BO1233)</f>
        <v>0</v>
      </c>
      <c r="BS1233">
        <f>1-BR1233/BG1233</f>
        <v>0</v>
      </c>
      <c r="BT1233">
        <f>(BG1233-BF1233)/(BG1233-BR1233)</f>
        <v>0</v>
      </c>
      <c r="BU1233">
        <f>(BA1233-BG1233)/(BA1233-BR1233)</f>
        <v>0</v>
      </c>
      <c r="BV1233">
        <f>(BG1233-BF1233)/(BG1233-AZ1233)</f>
        <v>0</v>
      </c>
      <c r="BW1233">
        <f>(BA1233-BG1233)/(BA1233-AZ1233)</f>
        <v>0</v>
      </c>
      <c r="BX1233">
        <f>(BT1233*BR1233/BF1233)</f>
        <v>0</v>
      </c>
      <c r="BY1233">
        <f>(1-BX1233)</f>
        <v>0</v>
      </c>
      <c r="DH1233">
        <f>$B$11*EG1233+$C$11*EH1233+$F$11*ES1233*(1-EV1233)</f>
        <v>0</v>
      </c>
      <c r="DI1233">
        <f>DH1233*DJ1233</f>
        <v>0</v>
      </c>
      <c r="DJ1233">
        <f>($B$11*$D$9+$C$11*$D$9+$F$11*((FF1233+EX1233)/MAX(FF1233+EX1233+FG1233, 0.1)*$I$9+FG1233/MAX(FF1233+EX1233+FG1233, 0.1)*$J$9))/($B$11+$C$11+$F$11)</f>
        <v>0</v>
      </c>
      <c r="DK1233">
        <f>($B$11*$K$9+$C$11*$K$9+$F$11*((FF1233+EX1233)/MAX(FF1233+EX1233+FG1233, 0.1)*$P$9+FG1233/MAX(FF1233+EX1233+FG1233, 0.1)*$Q$9))/($B$11+$C$11+$F$11)</f>
        <v>0</v>
      </c>
      <c r="DL1233">
        <v>6</v>
      </c>
      <c r="DM1233">
        <v>0.5</v>
      </c>
      <c r="DN1233" t="s">
        <v>438</v>
      </c>
      <c r="DO1233">
        <v>2</v>
      </c>
      <c r="DP1233" t="b">
        <v>1</v>
      </c>
      <c r="DQ1233">
        <v>1761428825.94615</v>
      </c>
      <c r="DR1233">
        <v>992.617692307692</v>
      </c>
      <c r="DS1233">
        <v>1040.92</v>
      </c>
      <c r="DT1233">
        <v>43.5088461538462</v>
      </c>
      <c r="DU1233">
        <v>24.7519846153846</v>
      </c>
      <c r="DV1233">
        <v>991.520230769231</v>
      </c>
      <c r="DW1233">
        <v>43.5529692307692</v>
      </c>
      <c r="DX1233">
        <v>500.013461538461</v>
      </c>
      <c r="DY1233">
        <v>90.1856615384615</v>
      </c>
      <c r="DZ1233">
        <v>0.0401343307692308</v>
      </c>
      <c r="EA1233">
        <v>51.0977692307692</v>
      </c>
      <c r="EB1233">
        <v>47.8791692307692</v>
      </c>
      <c r="EC1233">
        <v>999.9</v>
      </c>
      <c r="ED1233">
        <v>0</v>
      </c>
      <c r="EE1233">
        <v>0</v>
      </c>
      <c r="EF1233">
        <v>9995.43461538461</v>
      </c>
      <c r="EG1233">
        <v>0</v>
      </c>
      <c r="EH1233">
        <v>1220.81461538462</v>
      </c>
      <c r="EI1233">
        <v>-48.3017846153846</v>
      </c>
      <c r="EJ1233">
        <v>1037.77</v>
      </c>
      <c r="EK1233">
        <v>1067.33769230769</v>
      </c>
      <c r="EL1233">
        <v>18.7568538461538</v>
      </c>
      <c r="EM1233">
        <v>1040.92</v>
      </c>
      <c r="EN1233">
        <v>24.7519846153846</v>
      </c>
      <c r="EO1233">
        <v>3.92387384615385</v>
      </c>
      <c r="EP1233">
        <v>2.23227384615385</v>
      </c>
      <c r="EQ1233">
        <v>28.5747923076923</v>
      </c>
      <c r="ER1233">
        <v>19.1958384615385</v>
      </c>
      <c r="ES1233">
        <v>1200.01153846154</v>
      </c>
      <c r="ET1233">
        <v>0.966992</v>
      </c>
      <c r="EU1233">
        <v>0.0330078</v>
      </c>
      <c r="EV1233">
        <v>0</v>
      </c>
      <c r="EW1233">
        <v>920.608307692308</v>
      </c>
      <c r="EX1233">
        <v>5.00059</v>
      </c>
      <c r="EY1233">
        <v>12289.5076923077</v>
      </c>
      <c r="EZ1233">
        <v>10358.7846153846</v>
      </c>
      <c r="FA1233">
        <v>64.6918461538462</v>
      </c>
      <c r="FB1233">
        <v>66.0143076923077</v>
      </c>
      <c r="FC1233">
        <v>64.7690769230769</v>
      </c>
      <c r="FD1233">
        <v>65.6918461538462</v>
      </c>
      <c r="FE1233">
        <v>65.9226923076923</v>
      </c>
      <c r="FF1233">
        <v>1155.56461538462</v>
      </c>
      <c r="FG1233">
        <v>39.4430769230769</v>
      </c>
      <c r="FH1233">
        <v>0</v>
      </c>
      <c r="FI1233">
        <v>1761428794.9</v>
      </c>
      <c r="FJ1233">
        <v>0</v>
      </c>
      <c r="FK1233">
        <v>920.722576923077</v>
      </c>
      <c r="FL1233">
        <v>5.19429059234418</v>
      </c>
      <c r="FM1233">
        <v>54.1709401863777</v>
      </c>
      <c r="FN1233">
        <v>12290.2269230769</v>
      </c>
      <c r="FO1233">
        <v>15</v>
      </c>
      <c r="FP1233">
        <v>0</v>
      </c>
      <c r="FQ1233" t="s">
        <v>439</v>
      </c>
      <c r="FR1233">
        <v>0</v>
      </c>
      <c r="FS1233">
        <v>0</v>
      </c>
      <c r="FT1233">
        <v>0</v>
      </c>
      <c r="FU1233">
        <v>0</v>
      </c>
      <c r="FV1233">
        <v>0</v>
      </c>
      <c r="FW1233">
        <v>0</v>
      </c>
      <c r="FX1233">
        <v>0</v>
      </c>
      <c r="FY1233">
        <v>0</v>
      </c>
      <c r="FZ1233">
        <v>0</v>
      </c>
      <c r="GA1233">
        <v>0</v>
      </c>
      <c r="GB1233">
        <v>0</v>
      </c>
      <c r="GC1233">
        <v>-47.9080095238095</v>
      </c>
      <c r="GD1233">
        <v>-7.65627272727268</v>
      </c>
      <c r="GE1233">
        <v>1.16325548719132</v>
      </c>
      <c r="GF1233">
        <v>0</v>
      </c>
      <c r="GG1233">
        <v>920.378235294118</v>
      </c>
      <c r="GH1233">
        <v>5.53656225994744</v>
      </c>
      <c r="GI1233">
        <v>0.586687162795989</v>
      </c>
      <c r="GJ1233">
        <v>-1</v>
      </c>
      <c r="GK1233">
        <v>18.7618904761905</v>
      </c>
      <c r="GL1233">
        <v>-0.101532467532475</v>
      </c>
      <c r="GM1233">
        <v>0.0106023314939016</v>
      </c>
      <c r="GN1233">
        <v>0</v>
      </c>
      <c r="GO1233">
        <v>0</v>
      </c>
      <c r="GP1233">
        <v>2</v>
      </c>
      <c r="GQ1233" t="s">
        <v>473</v>
      </c>
      <c r="GR1233">
        <v>3.12582</v>
      </c>
      <c r="GS1233">
        <v>2.71757</v>
      </c>
      <c r="GT1233">
        <v>0.157643</v>
      </c>
      <c r="GU1233">
        <v>0.162299</v>
      </c>
      <c r="GV1233">
        <v>0.147796</v>
      </c>
      <c r="GW1233">
        <v>0.0991232</v>
      </c>
      <c r="GX1233">
        <v>29948.3</v>
      </c>
      <c r="GY1233">
        <v>31426.9</v>
      </c>
      <c r="GZ1233">
        <v>32326.2</v>
      </c>
      <c r="HA1233">
        <v>34130.5</v>
      </c>
      <c r="HB1233">
        <v>39547</v>
      </c>
      <c r="HC1233">
        <v>44383.2</v>
      </c>
      <c r="HD1233">
        <v>50873.2</v>
      </c>
      <c r="HE1233">
        <v>54784.1</v>
      </c>
      <c r="HF1233">
        <v>1.6375</v>
      </c>
      <c r="HG1233">
        <v>1.49688</v>
      </c>
      <c r="HH1233">
        <v>-0.137635</v>
      </c>
      <c r="HI1233">
        <v>0</v>
      </c>
      <c r="HJ1233">
        <v>50.0552</v>
      </c>
      <c r="HK1233">
        <v>999.9</v>
      </c>
      <c r="HL1233">
        <v>54.828</v>
      </c>
      <c r="HM1233">
        <v>30.121</v>
      </c>
      <c r="HN1233">
        <v>26.0796</v>
      </c>
      <c r="HO1233">
        <v>60.4254</v>
      </c>
      <c r="HP1233">
        <v>40.0681</v>
      </c>
      <c r="HQ1233">
        <v>1</v>
      </c>
      <c r="HR1233">
        <v>2.75973</v>
      </c>
      <c r="HS1233">
        <v>1.56404</v>
      </c>
      <c r="HT1233">
        <v>20.1028</v>
      </c>
      <c r="HU1233">
        <v>5.18285</v>
      </c>
      <c r="HV1233">
        <v>12.0159</v>
      </c>
      <c r="HW1233">
        <v>4.96655</v>
      </c>
      <c r="HX1233">
        <v>3.296</v>
      </c>
      <c r="HY1233">
        <v>9999</v>
      </c>
      <c r="HZ1233">
        <v>9999</v>
      </c>
      <c r="IA1233">
        <v>999.9</v>
      </c>
      <c r="IB1233">
        <v>9999</v>
      </c>
      <c r="IC1233">
        <v>1.86325</v>
      </c>
      <c r="ID1233">
        <v>1.86811</v>
      </c>
      <c r="IE1233">
        <v>1.86783</v>
      </c>
      <c r="IF1233">
        <v>1.86905</v>
      </c>
      <c r="IG1233">
        <v>1.86981</v>
      </c>
      <c r="IH1233">
        <v>1.86589</v>
      </c>
      <c r="II1233">
        <v>1.86693</v>
      </c>
      <c r="IJ1233">
        <v>1.86843</v>
      </c>
      <c r="IK1233">
        <v>5</v>
      </c>
      <c r="IL1233">
        <v>0</v>
      </c>
      <c r="IM1233">
        <v>0</v>
      </c>
      <c r="IN1233">
        <v>0</v>
      </c>
      <c r="IO1233" t="s">
        <v>441</v>
      </c>
      <c r="IP1233" t="s">
        <v>442</v>
      </c>
      <c r="IQ1233" t="s">
        <v>443</v>
      </c>
      <c r="IR1233" t="s">
        <v>443</v>
      </c>
      <c r="IS1233" t="s">
        <v>443</v>
      </c>
      <c r="IT1233" t="s">
        <v>443</v>
      </c>
      <c r="IU1233">
        <v>0</v>
      </c>
      <c r="IV1233">
        <v>100</v>
      </c>
      <c r="IW1233">
        <v>100</v>
      </c>
      <c r="IX1233">
        <v>1.1</v>
      </c>
      <c r="IY1233">
        <v>-0.0441</v>
      </c>
      <c r="IZ1233">
        <v>1.09748391826392</v>
      </c>
      <c r="JA1233">
        <v>0</v>
      </c>
      <c r="JB1233">
        <v>0</v>
      </c>
      <c r="JC1233">
        <v>0</v>
      </c>
      <c r="JD1233">
        <v>-0.0441141096964596</v>
      </c>
      <c r="JE1233">
        <v>0</v>
      </c>
      <c r="JF1233">
        <v>0</v>
      </c>
      <c r="JG1233">
        <v>0</v>
      </c>
      <c r="JH1233">
        <v>5</v>
      </c>
      <c r="JI1233">
        <v>2273</v>
      </c>
      <c r="JJ1233">
        <v>1</v>
      </c>
      <c r="JK1233">
        <v>24</v>
      </c>
      <c r="JL1233">
        <v>29357147.2</v>
      </c>
      <c r="JM1233">
        <v>29357147.2</v>
      </c>
      <c r="JN1233">
        <v>2.17041</v>
      </c>
      <c r="JO1233">
        <v>2.61841</v>
      </c>
      <c r="JP1233">
        <v>1.54785</v>
      </c>
      <c r="JQ1233">
        <v>2.31567</v>
      </c>
      <c r="JR1233">
        <v>1.64673</v>
      </c>
      <c r="JS1233">
        <v>2.34253</v>
      </c>
      <c r="JT1233">
        <v>34.0771</v>
      </c>
      <c r="JU1233">
        <v>24.1838</v>
      </c>
      <c r="JV1233">
        <v>18</v>
      </c>
      <c r="JW1233">
        <v>480.582</v>
      </c>
      <c r="JX1233">
        <v>378.462</v>
      </c>
      <c r="JY1233">
        <v>48.2834</v>
      </c>
      <c r="JZ1233">
        <v>57.7815</v>
      </c>
      <c r="KA1233">
        <v>29.9984</v>
      </c>
      <c r="KB1233">
        <v>56.9519</v>
      </c>
      <c r="KC1233">
        <v>56.7132</v>
      </c>
      <c r="KD1233">
        <v>43.5793</v>
      </c>
      <c r="KE1233">
        <v>0</v>
      </c>
      <c r="KF1233">
        <v>100</v>
      </c>
      <c r="KG1233">
        <v>48.3445</v>
      </c>
      <c r="KH1233">
        <v>1094.23</v>
      </c>
      <c r="KI1233">
        <v>26.2864</v>
      </c>
      <c r="KJ1233">
        <v>92.1611</v>
      </c>
      <c r="KK1233">
        <v>88.6151</v>
      </c>
    </row>
    <row r="1234" spans="1:297">
      <c r="A1234">
        <v>1218</v>
      </c>
      <c r="B1234">
        <v>1761428839.1</v>
      </c>
      <c r="C1234">
        <v>20658.0999999046</v>
      </c>
      <c r="D1234" t="s">
        <v>2890</v>
      </c>
      <c r="E1234" t="s">
        <v>2891</v>
      </c>
      <c r="F1234">
        <v>5</v>
      </c>
      <c r="G1234" t="s">
        <v>2761</v>
      </c>
      <c r="H1234" t="s">
        <v>436</v>
      </c>
      <c r="I1234">
        <v>1761428830.94615</v>
      </c>
      <c r="J1234">
        <f>(K1234)/1000</f>
        <v>0</v>
      </c>
      <c r="K1234">
        <f>IF(DP1234, AN1234, AH1234)</f>
        <v>0</v>
      </c>
      <c r="L1234">
        <f>IF(DP1234, AI1234, AG1234)</f>
        <v>0</v>
      </c>
      <c r="M1234">
        <f>DR1234 - IF(AU1234&gt;1, L1234*DL1234*100.0/(AW1234), 0)</f>
        <v>0</v>
      </c>
      <c r="N1234">
        <f>((T1234-J1234/2)*M1234-L1234)/(T1234+J1234/2)</f>
        <v>0</v>
      </c>
      <c r="O1234">
        <f>N1234*(DY1234+DZ1234)/1000.0</f>
        <v>0</v>
      </c>
      <c r="P1234">
        <f>(DR1234 - IF(AU1234&gt;1, L1234*DL1234*100.0/(AW1234), 0))*(DY1234+DZ1234)/1000.0</f>
        <v>0</v>
      </c>
      <c r="Q1234">
        <f>2.0/((1/S1234-1/R1234)+SIGN(S1234)*SQRT((1/S1234-1/R1234)*(1/S1234-1/R1234) + 4*DM1234/((DM1234+1)*(DM1234+1))*(2*1/S1234*1/R1234-1/R1234*1/R1234)))</f>
        <v>0</v>
      </c>
      <c r="R1234">
        <f>IF(LEFT(DN1234,1)&lt;&gt;"0",IF(LEFT(DN1234,1)="1",3.0,DO1234),$D$5+$E$5*(EF1234*DY1234/($K$5*1000))+$F$5*(EF1234*DY1234/($K$5*1000))*MAX(MIN(DL1234,$J$5),$I$5)*MAX(MIN(DL1234,$J$5),$I$5)+$G$5*MAX(MIN(DL1234,$J$5),$I$5)*(EF1234*DY1234/($K$5*1000))+$H$5*(EF1234*DY1234/($K$5*1000))*(EF1234*DY1234/($K$5*1000)))</f>
        <v>0</v>
      </c>
      <c r="S1234">
        <f>J1234*(1000-(1000*0.61365*exp(17.502*W1234/(240.97+W1234))/(DY1234+DZ1234)+DT1234)/2)/(1000*0.61365*exp(17.502*W1234/(240.97+W1234))/(DY1234+DZ1234)-DT1234)</f>
        <v>0</v>
      </c>
      <c r="T1234">
        <f>1/((DM1234+1)/(Q1234/1.6)+1/(R1234/1.37)) + DM1234/((DM1234+1)/(Q1234/1.6) + DM1234/(R1234/1.37))</f>
        <v>0</v>
      </c>
      <c r="U1234">
        <f>(DH1234*DK1234)</f>
        <v>0</v>
      </c>
      <c r="V1234">
        <f>(EA1234+(U1234+2*0.95*5.67E-8*(((EA1234+$B$7)+273)^4-(EA1234+273)^4)-44100*J1234)/(1.84*29.3*R1234+8*0.95*5.67E-8*(EA1234+273)^3))</f>
        <v>0</v>
      </c>
      <c r="W1234">
        <f>($C$7*EB1234+$D$7*EC1234+$E$7*V1234)</f>
        <v>0</v>
      </c>
      <c r="X1234">
        <f>0.61365*exp(17.502*W1234/(240.97+W1234))</f>
        <v>0</v>
      </c>
      <c r="Y1234">
        <f>(Z1234/AA1234*100)</f>
        <v>0</v>
      </c>
      <c r="Z1234">
        <f>DT1234*(DY1234+DZ1234)/1000</f>
        <v>0</v>
      </c>
      <c r="AA1234">
        <f>0.61365*exp(17.502*EA1234/(240.97+EA1234))</f>
        <v>0</v>
      </c>
      <c r="AB1234">
        <f>(X1234-DT1234*(DY1234+DZ1234)/1000)</f>
        <v>0</v>
      </c>
      <c r="AC1234">
        <f>(-J1234*44100)</f>
        <v>0</v>
      </c>
      <c r="AD1234">
        <f>2*29.3*R1234*0.92*(EA1234-W1234)</f>
        <v>0</v>
      </c>
      <c r="AE1234">
        <f>2*0.95*5.67E-8*(((EA1234+$B$7)+273)^4-(W1234+273)^4)</f>
        <v>0</v>
      </c>
      <c r="AF1234">
        <f>U1234+AE1234+AC1234+AD1234</f>
        <v>0</v>
      </c>
      <c r="AG1234">
        <f>DX1234*AU1234*(DS1234-DR1234*(1000-AU1234*DU1234)/(1000-AU1234*DT1234))/(100*DL1234)</f>
        <v>0</v>
      </c>
      <c r="AH1234">
        <f>1000*DX1234*AU1234*(DT1234-DU1234)/(100*DL1234*(1000-AU1234*DT1234))</f>
        <v>0</v>
      </c>
      <c r="AI1234">
        <f>(AJ1234 - AK1234 - DY1234*1E3/(8.314*(EA1234+273.15)) * AM1234/DX1234 * AL1234) * DX1234/(100*DL1234) * (1000 - DU1234)/1000</f>
        <v>0</v>
      </c>
      <c r="AJ1234">
        <v>1100.65239288383</v>
      </c>
      <c r="AK1234">
        <v>1079.5476969697</v>
      </c>
      <c r="AL1234">
        <v>3.29060877490656</v>
      </c>
      <c r="AM1234">
        <v>65.5308302883594</v>
      </c>
      <c r="AN1234">
        <f>(AP1234 - AO1234 + DY1234*1E3/(8.314*(EA1234+273.15)) * AR1234/DX1234 * AQ1234) * DX1234/(100*DL1234) * 1000/(1000 - AP1234)</f>
        <v>0</v>
      </c>
      <c r="AO1234">
        <v>24.760214343571</v>
      </c>
      <c r="AP1234">
        <v>43.5087145454545</v>
      </c>
      <c r="AQ1234">
        <v>0.000114460094553057</v>
      </c>
      <c r="AR1234">
        <v>110.947681736838</v>
      </c>
      <c r="AS1234">
        <v>12</v>
      </c>
      <c r="AT1234">
        <v>2</v>
      </c>
      <c r="AU1234">
        <f>IF(AS1234*$H$13&gt;=AW1234,1.0,(AW1234/(AW1234-AS1234*$H$13)))</f>
        <v>0</v>
      </c>
      <c r="AV1234">
        <f>(AU1234-1)*100</f>
        <v>0</v>
      </c>
      <c r="AW1234">
        <f>MAX(0,($B$13+$C$13*EF1234)/(1+$D$13*EF1234)*DY1234/(EA1234+273)*$E$13)</f>
        <v>0</v>
      </c>
      <c r="AX1234" t="s">
        <v>437</v>
      </c>
      <c r="AY1234" t="s">
        <v>437</v>
      </c>
      <c r="AZ1234">
        <v>0</v>
      </c>
      <c r="BA1234">
        <v>0</v>
      </c>
      <c r="BB1234">
        <f>1-AZ1234/BA1234</f>
        <v>0</v>
      </c>
      <c r="BC1234">
        <v>0</v>
      </c>
      <c r="BD1234" t="s">
        <v>437</v>
      </c>
      <c r="BE1234" t="s">
        <v>437</v>
      </c>
      <c r="BF1234">
        <v>0</v>
      </c>
      <c r="BG1234">
        <v>0</v>
      </c>
      <c r="BH1234">
        <f>1-BF1234/BG1234</f>
        <v>0</v>
      </c>
      <c r="BI1234">
        <v>0.5</v>
      </c>
      <c r="BJ1234">
        <f>DI1234</f>
        <v>0</v>
      </c>
      <c r="BK1234">
        <f>L1234</f>
        <v>0</v>
      </c>
      <c r="BL1234">
        <f>BH1234*BI1234*BJ1234</f>
        <v>0</v>
      </c>
      <c r="BM1234">
        <f>(BK1234-BC1234)/BJ1234</f>
        <v>0</v>
      </c>
      <c r="BN1234">
        <f>(BA1234-BG1234)/BG1234</f>
        <v>0</v>
      </c>
      <c r="BO1234">
        <f>AZ1234/(BB1234+AZ1234/BG1234)</f>
        <v>0</v>
      </c>
      <c r="BP1234" t="s">
        <v>437</v>
      </c>
      <c r="BQ1234">
        <v>0</v>
      </c>
      <c r="BR1234">
        <f>IF(BQ1234&lt;&gt;0, BQ1234, BO1234)</f>
        <v>0</v>
      </c>
      <c r="BS1234">
        <f>1-BR1234/BG1234</f>
        <v>0</v>
      </c>
      <c r="BT1234">
        <f>(BG1234-BF1234)/(BG1234-BR1234)</f>
        <v>0</v>
      </c>
      <c r="BU1234">
        <f>(BA1234-BG1234)/(BA1234-BR1234)</f>
        <v>0</v>
      </c>
      <c r="BV1234">
        <f>(BG1234-BF1234)/(BG1234-AZ1234)</f>
        <v>0</v>
      </c>
      <c r="BW1234">
        <f>(BA1234-BG1234)/(BA1234-AZ1234)</f>
        <v>0</v>
      </c>
      <c r="BX1234">
        <f>(BT1234*BR1234/BF1234)</f>
        <v>0</v>
      </c>
      <c r="BY1234">
        <f>(1-BX1234)</f>
        <v>0</v>
      </c>
      <c r="DH1234">
        <f>$B$11*EG1234+$C$11*EH1234+$F$11*ES1234*(1-EV1234)</f>
        <v>0</v>
      </c>
      <c r="DI1234">
        <f>DH1234*DJ1234</f>
        <v>0</v>
      </c>
      <c r="DJ1234">
        <f>($B$11*$D$9+$C$11*$D$9+$F$11*((FF1234+EX1234)/MAX(FF1234+EX1234+FG1234, 0.1)*$I$9+FG1234/MAX(FF1234+EX1234+FG1234, 0.1)*$J$9))/($B$11+$C$11+$F$11)</f>
        <v>0</v>
      </c>
      <c r="DK1234">
        <f>($B$11*$K$9+$C$11*$K$9+$F$11*((FF1234+EX1234)/MAX(FF1234+EX1234+FG1234, 0.1)*$P$9+FG1234/MAX(FF1234+EX1234+FG1234, 0.1)*$Q$9))/($B$11+$C$11+$F$11)</f>
        <v>0</v>
      </c>
      <c r="DL1234">
        <v>6</v>
      </c>
      <c r="DM1234">
        <v>0.5</v>
      </c>
      <c r="DN1234" t="s">
        <v>438</v>
      </c>
      <c r="DO1234">
        <v>2</v>
      </c>
      <c r="DP1234" t="b">
        <v>1</v>
      </c>
      <c r="DQ1234">
        <v>1761428830.94615</v>
      </c>
      <c r="DR1234">
        <v>1009.22646153846</v>
      </c>
      <c r="DS1234">
        <v>1057.39230769231</v>
      </c>
      <c r="DT1234">
        <v>43.5061076923077</v>
      </c>
      <c r="DU1234">
        <v>24.7554923076923</v>
      </c>
      <c r="DV1234">
        <v>1008.12892307692</v>
      </c>
      <c r="DW1234">
        <v>43.5502230769231</v>
      </c>
      <c r="DX1234">
        <v>499.992153846154</v>
      </c>
      <c r="DY1234">
        <v>90.1874769230769</v>
      </c>
      <c r="DZ1234">
        <v>0.0400276384615385</v>
      </c>
      <c r="EA1234">
        <v>51.1047153846154</v>
      </c>
      <c r="EB1234">
        <v>47.8798384615385</v>
      </c>
      <c r="EC1234">
        <v>999.9</v>
      </c>
      <c r="ED1234">
        <v>0</v>
      </c>
      <c r="EE1234">
        <v>0</v>
      </c>
      <c r="EF1234">
        <v>9993.36538461538</v>
      </c>
      <c r="EG1234">
        <v>0</v>
      </c>
      <c r="EH1234">
        <v>1220.86307692308</v>
      </c>
      <c r="EI1234">
        <v>-48.1657692307692</v>
      </c>
      <c r="EJ1234">
        <v>1055.13153846154</v>
      </c>
      <c r="EK1234">
        <v>1084.23307692308</v>
      </c>
      <c r="EL1234">
        <v>18.7506076923077</v>
      </c>
      <c r="EM1234">
        <v>1057.39230769231</v>
      </c>
      <c r="EN1234">
        <v>24.7554923076923</v>
      </c>
      <c r="EO1234">
        <v>3.92370615384615</v>
      </c>
      <c r="EP1234">
        <v>2.23263461538462</v>
      </c>
      <c r="EQ1234">
        <v>28.5740615384615</v>
      </c>
      <c r="ER1234">
        <v>19.1984307692308</v>
      </c>
      <c r="ES1234">
        <v>1200.02923076923</v>
      </c>
      <c r="ET1234">
        <v>0.966993769230769</v>
      </c>
      <c r="EU1234">
        <v>0.0330060153846154</v>
      </c>
      <c r="EV1234">
        <v>0</v>
      </c>
      <c r="EW1234">
        <v>921.010692307692</v>
      </c>
      <c r="EX1234">
        <v>5.00059</v>
      </c>
      <c r="EY1234">
        <v>12293.9153846154</v>
      </c>
      <c r="EZ1234">
        <v>10358.9384615385</v>
      </c>
      <c r="FA1234">
        <v>64.6774615384615</v>
      </c>
      <c r="FB1234">
        <v>65.9902307692308</v>
      </c>
      <c r="FC1234">
        <v>64.75</v>
      </c>
      <c r="FD1234">
        <v>65.6726923076923</v>
      </c>
      <c r="FE1234">
        <v>65.9036153846154</v>
      </c>
      <c r="FF1234">
        <v>1155.58153846154</v>
      </c>
      <c r="FG1234">
        <v>39.4438461538462</v>
      </c>
      <c r="FH1234">
        <v>0</v>
      </c>
      <c r="FI1234">
        <v>1761428799.7</v>
      </c>
      <c r="FJ1234">
        <v>0</v>
      </c>
      <c r="FK1234">
        <v>921.093192307692</v>
      </c>
      <c r="FL1234">
        <v>5.42635897721548</v>
      </c>
      <c r="FM1234">
        <v>46.9777778148424</v>
      </c>
      <c r="FN1234">
        <v>12294.3269230769</v>
      </c>
      <c r="FO1234">
        <v>15</v>
      </c>
      <c r="FP1234">
        <v>0</v>
      </c>
      <c r="FQ1234" t="s">
        <v>439</v>
      </c>
      <c r="FR1234">
        <v>0</v>
      </c>
      <c r="FS1234">
        <v>0</v>
      </c>
      <c r="FT1234">
        <v>0</v>
      </c>
      <c r="FU1234">
        <v>0</v>
      </c>
      <c r="FV1234">
        <v>0</v>
      </c>
      <c r="FW1234">
        <v>0</v>
      </c>
      <c r="FX1234">
        <v>0</v>
      </c>
      <c r="FY1234">
        <v>0</v>
      </c>
      <c r="FZ1234">
        <v>0</v>
      </c>
      <c r="GA1234">
        <v>0</v>
      </c>
      <c r="GB1234">
        <v>0</v>
      </c>
      <c r="GC1234">
        <v>-48.3239</v>
      </c>
      <c r="GD1234">
        <v>-0.497557894736815</v>
      </c>
      <c r="GE1234">
        <v>0.853743620181141</v>
      </c>
      <c r="GF1234">
        <v>1</v>
      </c>
      <c r="GG1234">
        <v>920.817441176471</v>
      </c>
      <c r="GH1234">
        <v>4.92349884982795</v>
      </c>
      <c r="GI1234">
        <v>0.5303734639343</v>
      </c>
      <c r="GJ1234">
        <v>-1</v>
      </c>
      <c r="GK1234">
        <v>18.753885</v>
      </c>
      <c r="GL1234">
        <v>-0.0767503759398193</v>
      </c>
      <c r="GM1234">
        <v>0.00793846805120513</v>
      </c>
      <c r="GN1234">
        <v>1</v>
      </c>
      <c r="GO1234">
        <v>2</v>
      </c>
      <c r="GP1234">
        <v>2</v>
      </c>
      <c r="GQ1234" t="s">
        <v>440</v>
      </c>
      <c r="GR1234">
        <v>3.12591</v>
      </c>
      <c r="GS1234">
        <v>2.71807</v>
      </c>
      <c r="GT1234">
        <v>0.159253</v>
      </c>
      <c r="GU1234">
        <v>0.16401</v>
      </c>
      <c r="GV1234">
        <v>0.147807</v>
      </c>
      <c r="GW1234">
        <v>0.0991366</v>
      </c>
      <c r="GX1234">
        <v>29891.7</v>
      </c>
      <c r="GY1234">
        <v>31363.8</v>
      </c>
      <c r="GZ1234">
        <v>32327.3</v>
      </c>
      <c r="HA1234">
        <v>34132.2</v>
      </c>
      <c r="HB1234">
        <v>39547.9</v>
      </c>
      <c r="HC1234">
        <v>44384.9</v>
      </c>
      <c r="HD1234">
        <v>50874.8</v>
      </c>
      <c r="HE1234">
        <v>54786.7</v>
      </c>
      <c r="HF1234">
        <v>1.63787</v>
      </c>
      <c r="HG1234">
        <v>1.4973</v>
      </c>
      <c r="HH1234">
        <v>-0.135802</v>
      </c>
      <c r="HI1234">
        <v>0</v>
      </c>
      <c r="HJ1234">
        <v>50.0294</v>
      </c>
      <c r="HK1234">
        <v>999.9</v>
      </c>
      <c r="HL1234">
        <v>54.828</v>
      </c>
      <c r="HM1234">
        <v>30.142</v>
      </c>
      <c r="HN1234">
        <v>26.1144</v>
      </c>
      <c r="HO1234">
        <v>60.3154</v>
      </c>
      <c r="HP1234">
        <v>40.0721</v>
      </c>
      <c r="HQ1234">
        <v>1</v>
      </c>
      <c r="HR1234">
        <v>2.75778</v>
      </c>
      <c r="HS1234">
        <v>1.51995</v>
      </c>
      <c r="HT1234">
        <v>20.1033</v>
      </c>
      <c r="HU1234">
        <v>5.1818</v>
      </c>
      <c r="HV1234">
        <v>12.0159</v>
      </c>
      <c r="HW1234">
        <v>4.9666</v>
      </c>
      <c r="HX1234">
        <v>3.29595</v>
      </c>
      <c r="HY1234">
        <v>9999</v>
      </c>
      <c r="HZ1234">
        <v>9999</v>
      </c>
      <c r="IA1234">
        <v>999.9</v>
      </c>
      <c r="IB1234">
        <v>9999</v>
      </c>
      <c r="IC1234">
        <v>1.86325</v>
      </c>
      <c r="ID1234">
        <v>1.86812</v>
      </c>
      <c r="IE1234">
        <v>1.86783</v>
      </c>
      <c r="IF1234">
        <v>1.86905</v>
      </c>
      <c r="IG1234">
        <v>1.86981</v>
      </c>
      <c r="IH1234">
        <v>1.86586</v>
      </c>
      <c r="II1234">
        <v>1.86693</v>
      </c>
      <c r="IJ1234">
        <v>1.86844</v>
      </c>
      <c r="IK1234">
        <v>5</v>
      </c>
      <c r="IL1234">
        <v>0</v>
      </c>
      <c r="IM1234">
        <v>0</v>
      </c>
      <c r="IN1234">
        <v>0</v>
      </c>
      <c r="IO1234" t="s">
        <v>441</v>
      </c>
      <c r="IP1234" t="s">
        <v>442</v>
      </c>
      <c r="IQ1234" t="s">
        <v>443</v>
      </c>
      <c r="IR1234" t="s">
        <v>443</v>
      </c>
      <c r="IS1234" t="s">
        <v>443</v>
      </c>
      <c r="IT1234" t="s">
        <v>443</v>
      </c>
      <c r="IU1234">
        <v>0</v>
      </c>
      <c r="IV1234">
        <v>100</v>
      </c>
      <c r="IW1234">
        <v>100</v>
      </c>
      <c r="IX1234">
        <v>1.1</v>
      </c>
      <c r="IY1234">
        <v>-0.0441</v>
      </c>
      <c r="IZ1234">
        <v>1.09748391826392</v>
      </c>
      <c r="JA1234">
        <v>0</v>
      </c>
      <c r="JB1234">
        <v>0</v>
      </c>
      <c r="JC1234">
        <v>0</v>
      </c>
      <c r="JD1234">
        <v>-0.0441141096964596</v>
      </c>
      <c r="JE1234">
        <v>0</v>
      </c>
      <c r="JF1234">
        <v>0</v>
      </c>
      <c r="JG1234">
        <v>0</v>
      </c>
      <c r="JH1234">
        <v>5</v>
      </c>
      <c r="JI1234">
        <v>2273</v>
      </c>
      <c r="JJ1234">
        <v>1</v>
      </c>
      <c r="JK1234">
        <v>24</v>
      </c>
      <c r="JL1234">
        <v>29357147.3</v>
      </c>
      <c r="JM1234">
        <v>29357147.3</v>
      </c>
      <c r="JN1234">
        <v>2.20215</v>
      </c>
      <c r="JO1234">
        <v>2.62451</v>
      </c>
      <c r="JP1234">
        <v>1.54785</v>
      </c>
      <c r="JQ1234">
        <v>2.31567</v>
      </c>
      <c r="JR1234">
        <v>1.64673</v>
      </c>
      <c r="JS1234">
        <v>2.26685</v>
      </c>
      <c r="JT1234">
        <v>34.0771</v>
      </c>
      <c r="JU1234">
        <v>24.1751</v>
      </c>
      <c r="JV1234">
        <v>18</v>
      </c>
      <c r="JW1234">
        <v>480.844</v>
      </c>
      <c r="JX1234">
        <v>378.708</v>
      </c>
      <c r="JY1234">
        <v>48.3716</v>
      </c>
      <c r="JZ1234">
        <v>57.7729</v>
      </c>
      <c r="KA1234">
        <v>29.9983</v>
      </c>
      <c r="KB1234">
        <v>56.9488</v>
      </c>
      <c r="KC1234">
        <v>56.7086</v>
      </c>
      <c r="KD1234">
        <v>44.1353</v>
      </c>
      <c r="KE1234">
        <v>0</v>
      </c>
      <c r="KF1234">
        <v>100</v>
      </c>
      <c r="KG1234">
        <v>48.428</v>
      </c>
      <c r="KH1234">
        <v>1107.86</v>
      </c>
      <c r="KI1234">
        <v>26.2864</v>
      </c>
      <c r="KJ1234">
        <v>92.1642</v>
      </c>
      <c r="KK1234">
        <v>88.6194</v>
      </c>
    </row>
    <row r="1235" spans="1:297">
      <c r="A1235">
        <v>1219</v>
      </c>
      <c r="B1235">
        <v>1761428844.1</v>
      </c>
      <c r="C1235">
        <v>20663.0999999046</v>
      </c>
      <c r="D1235" t="s">
        <v>2892</v>
      </c>
      <c r="E1235" t="s">
        <v>2893</v>
      </c>
      <c r="F1235">
        <v>5</v>
      </c>
      <c r="G1235" t="s">
        <v>2761</v>
      </c>
      <c r="H1235" t="s">
        <v>436</v>
      </c>
      <c r="I1235">
        <v>1761428835.94615</v>
      </c>
      <c r="J1235">
        <f>(K1235)/1000</f>
        <v>0</v>
      </c>
      <c r="K1235">
        <f>IF(DP1235, AN1235, AH1235)</f>
        <v>0</v>
      </c>
      <c r="L1235">
        <f>IF(DP1235, AI1235, AG1235)</f>
        <v>0</v>
      </c>
      <c r="M1235">
        <f>DR1235 - IF(AU1235&gt;1, L1235*DL1235*100.0/(AW1235), 0)</f>
        <v>0</v>
      </c>
      <c r="N1235">
        <f>((T1235-J1235/2)*M1235-L1235)/(T1235+J1235/2)</f>
        <v>0</v>
      </c>
      <c r="O1235">
        <f>N1235*(DY1235+DZ1235)/1000.0</f>
        <v>0</v>
      </c>
      <c r="P1235">
        <f>(DR1235 - IF(AU1235&gt;1, L1235*DL1235*100.0/(AW1235), 0))*(DY1235+DZ1235)/1000.0</f>
        <v>0</v>
      </c>
      <c r="Q1235">
        <f>2.0/((1/S1235-1/R1235)+SIGN(S1235)*SQRT((1/S1235-1/R1235)*(1/S1235-1/R1235) + 4*DM1235/((DM1235+1)*(DM1235+1))*(2*1/S1235*1/R1235-1/R1235*1/R1235)))</f>
        <v>0</v>
      </c>
      <c r="R1235">
        <f>IF(LEFT(DN1235,1)&lt;&gt;"0",IF(LEFT(DN1235,1)="1",3.0,DO1235),$D$5+$E$5*(EF1235*DY1235/($K$5*1000))+$F$5*(EF1235*DY1235/($K$5*1000))*MAX(MIN(DL1235,$J$5),$I$5)*MAX(MIN(DL1235,$J$5),$I$5)+$G$5*MAX(MIN(DL1235,$J$5),$I$5)*(EF1235*DY1235/($K$5*1000))+$H$5*(EF1235*DY1235/($K$5*1000))*(EF1235*DY1235/($K$5*1000)))</f>
        <v>0</v>
      </c>
      <c r="S1235">
        <f>J1235*(1000-(1000*0.61365*exp(17.502*W1235/(240.97+W1235))/(DY1235+DZ1235)+DT1235)/2)/(1000*0.61365*exp(17.502*W1235/(240.97+W1235))/(DY1235+DZ1235)-DT1235)</f>
        <v>0</v>
      </c>
      <c r="T1235">
        <f>1/((DM1235+1)/(Q1235/1.6)+1/(R1235/1.37)) + DM1235/((DM1235+1)/(Q1235/1.6) + DM1235/(R1235/1.37))</f>
        <v>0</v>
      </c>
      <c r="U1235">
        <f>(DH1235*DK1235)</f>
        <v>0</v>
      </c>
      <c r="V1235">
        <f>(EA1235+(U1235+2*0.95*5.67E-8*(((EA1235+$B$7)+273)^4-(EA1235+273)^4)-44100*J1235)/(1.84*29.3*R1235+8*0.95*5.67E-8*(EA1235+273)^3))</f>
        <v>0</v>
      </c>
      <c r="W1235">
        <f>($C$7*EB1235+$D$7*EC1235+$E$7*V1235)</f>
        <v>0</v>
      </c>
      <c r="X1235">
        <f>0.61365*exp(17.502*W1235/(240.97+W1235))</f>
        <v>0</v>
      </c>
      <c r="Y1235">
        <f>(Z1235/AA1235*100)</f>
        <v>0</v>
      </c>
      <c r="Z1235">
        <f>DT1235*(DY1235+DZ1235)/1000</f>
        <v>0</v>
      </c>
      <c r="AA1235">
        <f>0.61365*exp(17.502*EA1235/(240.97+EA1235))</f>
        <v>0</v>
      </c>
      <c r="AB1235">
        <f>(X1235-DT1235*(DY1235+DZ1235)/1000)</f>
        <v>0</v>
      </c>
      <c r="AC1235">
        <f>(-J1235*44100)</f>
        <v>0</v>
      </c>
      <c r="AD1235">
        <f>2*29.3*R1235*0.92*(EA1235-W1235)</f>
        <v>0</v>
      </c>
      <c r="AE1235">
        <f>2*0.95*5.67E-8*(((EA1235+$B$7)+273)^4-(W1235+273)^4)</f>
        <v>0</v>
      </c>
      <c r="AF1235">
        <f>U1235+AE1235+AC1235+AD1235</f>
        <v>0</v>
      </c>
      <c r="AG1235">
        <f>DX1235*AU1235*(DS1235-DR1235*(1000-AU1235*DU1235)/(1000-AU1235*DT1235))/(100*DL1235)</f>
        <v>0</v>
      </c>
      <c r="AH1235">
        <f>1000*DX1235*AU1235*(DT1235-DU1235)/(100*DL1235*(1000-AU1235*DT1235))</f>
        <v>0</v>
      </c>
      <c r="AI1235">
        <f>(AJ1235 - AK1235 - DY1235*1E3/(8.314*(EA1235+273.15)) * AM1235/DX1235 * AL1235) * DX1235/(100*DL1235) * (1000 - DU1235)/1000</f>
        <v>0</v>
      </c>
      <c r="AJ1235">
        <v>1119.49576692292</v>
      </c>
      <c r="AK1235">
        <v>1097.52818181818</v>
      </c>
      <c r="AL1235">
        <v>3.63931375035804</v>
      </c>
      <c r="AM1235">
        <v>65.5308302883594</v>
      </c>
      <c r="AN1235">
        <f>(AP1235 - AO1235 + DY1235*1E3/(8.314*(EA1235+273.15)) * AR1235/DX1235 * AQ1235) * DX1235/(100*DL1235) * 1000/(1000 - AP1235)</f>
        <v>0</v>
      </c>
      <c r="AO1235">
        <v>24.7641590344346</v>
      </c>
      <c r="AP1235">
        <v>43.5130175757576</v>
      </c>
      <c r="AQ1235">
        <v>-5.12318723825964e-06</v>
      </c>
      <c r="AR1235">
        <v>110.947681736838</v>
      </c>
      <c r="AS1235">
        <v>12</v>
      </c>
      <c r="AT1235">
        <v>2</v>
      </c>
      <c r="AU1235">
        <f>IF(AS1235*$H$13&gt;=AW1235,1.0,(AW1235/(AW1235-AS1235*$H$13)))</f>
        <v>0</v>
      </c>
      <c r="AV1235">
        <f>(AU1235-1)*100</f>
        <v>0</v>
      </c>
      <c r="AW1235">
        <f>MAX(0,($B$13+$C$13*EF1235)/(1+$D$13*EF1235)*DY1235/(EA1235+273)*$E$13)</f>
        <v>0</v>
      </c>
      <c r="AX1235" t="s">
        <v>437</v>
      </c>
      <c r="AY1235" t="s">
        <v>437</v>
      </c>
      <c r="AZ1235">
        <v>0</v>
      </c>
      <c r="BA1235">
        <v>0</v>
      </c>
      <c r="BB1235">
        <f>1-AZ1235/BA1235</f>
        <v>0</v>
      </c>
      <c r="BC1235">
        <v>0</v>
      </c>
      <c r="BD1235" t="s">
        <v>437</v>
      </c>
      <c r="BE1235" t="s">
        <v>437</v>
      </c>
      <c r="BF1235">
        <v>0</v>
      </c>
      <c r="BG1235">
        <v>0</v>
      </c>
      <c r="BH1235">
        <f>1-BF1235/BG1235</f>
        <v>0</v>
      </c>
      <c r="BI1235">
        <v>0.5</v>
      </c>
      <c r="BJ1235">
        <f>DI1235</f>
        <v>0</v>
      </c>
      <c r="BK1235">
        <f>L1235</f>
        <v>0</v>
      </c>
      <c r="BL1235">
        <f>BH1235*BI1235*BJ1235</f>
        <v>0</v>
      </c>
      <c r="BM1235">
        <f>(BK1235-BC1235)/BJ1235</f>
        <v>0</v>
      </c>
      <c r="BN1235">
        <f>(BA1235-BG1235)/BG1235</f>
        <v>0</v>
      </c>
      <c r="BO1235">
        <f>AZ1235/(BB1235+AZ1235/BG1235)</f>
        <v>0</v>
      </c>
      <c r="BP1235" t="s">
        <v>437</v>
      </c>
      <c r="BQ1235">
        <v>0</v>
      </c>
      <c r="BR1235">
        <f>IF(BQ1235&lt;&gt;0, BQ1235, BO1235)</f>
        <v>0</v>
      </c>
      <c r="BS1235">
        <f>1-BR1235/BG1235</f>
        <v>0</v>
      </c>
      <c r="BT1235">
        <f>(BG1235-BF1235)/(BG1235-BR1235)</f>
        <v>0</v>
      </c>
      <c r="BU1235">
        <f>(BA1235-BG1235)/(BA1235-BR1235)</f>
        <v>0</v>
      </c>
      <c r="BV1235">
        <f>(BG1235-BF1235)/(BG1235-AZ1235)</f>
        <v>0</v>
      </c>
      <c r="BW1235">
        <f>(BA1235-BG1235)/(BA1235-AZ1235)</f>
        <v>0</v>
      </c>
      <c r="BX1235">
        <f>(BT1235*BR1235/BF1235)</f>
        <v>0</v>
      </c>
      <c r="BY1235">
        <f>(1-BX1235)</f>
        <v>0</v>
      </c>
      <c r="DH1235">
        <f>$B$11*EG1235+$C$11*EH1235+$F$11*ES1235*(1-EV1235)</f>
        <v>0</v>
      </c>
      <c r="DI1235">
        <f>DH1235*DJ1235</f>
        <v>0</v>
      </c>
      <c r="DJ1235">
        <f>($B$11*$D$9+$C$11*$D$9+$F$11*((FF1235+EX1235)/MAX(FF1235+EX1235+FG1235, 0.1)*$I$9+FG1235/MAX(FF1235+EX1235+FG1235, 0.1)*$J$9))/($B$11+$C$11+$F$11)</f>
        <v>0</v>
      </c>
      <c r="DK1235">
        <f>($B$11*$K$9+$C$11*$K$9+$F$11*((FF1235+EX1235)/MAX(FF1235+EX1235+FG1235, 0.1)*$P$9+FG1235/MAX(FF1235+EX1235+FG1235, 0.1)*$Q$9))/($B$11+$C$11+$F$11)</f>
        <v>0</v>
      </c>
      <c r="DL1235">
        <v>6</v>
      </c>
      <c r="DM1235">
        <v>0.5</v>
      </c>
      <c r="DN1235" t="s">
        <v>438</v>
      </c>
      <c r="DO1235">
        <v>2</v>
      </c>
      <c r="DP1235" t="b">
        <v>1</v>
      </c>
      <c r="DQ1235">
        <v>1761428835.94615</v>
      </c>
      <c r="DR1235">
        <v>1025.75923076923</v>
      </c>
      <c r="DS1235">
        <v>1074.88076923077</v>
      </c>
      <c r="DT1235">
        <v>43.5077153846154</v>
      </c>
      <c r="DU1235">
        <v>24.7595538461538</v>
      </c>
      <c r="DV1235">
        <v>1024.66092307692</v>
      </c>
      <c r="DW1235">
        <v>43.5518307692308</v>
      </c>
      <c r="DX1235">
        <v>500.010076923077</v>
      </c>
      <c r="DY1235">
        <v>90.1882384615385</v>
      </c>
      <c r="DZ1235">
        <v>0.0398984615384615</v>
      </c>
      <c r="EA1235">
        <v>51.1131</v>
      </c>
      <c r="EB1235">
        <v>47.8862076923077</v>
      </c>
      <c r="EC1235">
        <v>999.9</v>
      </c>
      <c r="ED1235">
        <v>0</v>
      </c>
      <c r="EE1235">
        <v>0</v>
      </c>
      <c r="EF1235">
        <v>9997.83846153846</v>
      </c>
      <c r="EG1235">
        <v>0</v>
      </c>
      <c r="EH1235">
        <v>1220.93</v>
      </c>
      <c r="EI1235">
        <v>-49.1216846153846</v>
      </c>
      <c r="EJ1235">
        <v>1072.41769230769</v>
      </c>
      <c r="EK1235">
        <v>1102.17</v>
      </c>
      <c r="EL1235">
        <v>18.7481538461538</v>
      </c>
      <c r="EM1235">
        <v>1074.88076923077</v>
      </c>
      <c r="EN1235">
        <v>24.7595538461538</v>
      </c>
      <c r="EO1235">
        <v>3.92388538461538</v>
      </c>
      <c r="EP1235">
        <v>2.23302</v>
      </c>
      <c r="EQ1235">
        <v>28.5748538461538</v>
      </c>
      <c r="ER1235">
        <v>19.2011923076923</v>
      </c>
      <c r="ES1235">
        <v>1200.04461538462</v>
      </c>
      <c r="ET1235">
        <v>0.966993769230769</v>
      </c>
      <c r="EU1235">
        <v>0.0330060153846154</v>
      </c>
      <c r="EV1235">
        <v>0</v>
      </c>
      <c r="EW1235">
        <v>921.544153846154</v>
      </c>
      <c r="EX1235">
        <v>5.00059</v>
      </c>
      <c r="EY1235">
        <v>12298.0230769231</v>
      </c>
      <c r="EZ1235">
        <v>10359.0769230769</v>
      </c>
      <c r="FA1235">
        <v>64.6583846153846</v>
      </c>
      <c r="FB1235">
        <v>65.9660769230769</v>
      </c>
      <c r="FC1235">
        <v>64.75</v>
      </c>
      <c r="FD1235">
        <v>65.6536153846154</v>
      </c>
      <c r="FE1235">
        <v>65.8845384615385</v>
      </c>
      <c r="FF1235">
        <v>1155.59692307692</v>
      </c>
      <c r="FG1235">
        <v>39.4469230769231</v>
      </c>
      <c r="FH1235">
        <v>0</v>
      </c>
      <c r="FI1235">
        <v>1761428805.1</v>
      </c>
      <c r="FJ1235">
        <v>0</v>
      </c>
      <c r="FK1235">
        <v>921.62984</v>
      </c>
      <c r="FL1235">
        <v>4.32246155058976</v>
      </c>
      <c r="FM1235">
        <v>43.7384615908098</v>
      </c>
      <c r="FN1235">
        <v>12298.728</v>
      </c>
      <c r="FO1235">
        <v>15</v>
      </c>
      <c r="FP1235">
        <v>0</v>
      </c>
      <c r="FQ1235" t="s">
        <v>439</v>
      </c>
      <c r="FR1235">
        <v>0</v>
      </c>
      <c r="FS1235">
        <v>0</v>
      </c>
      <c r="FT1235">
        <v>0</v>
      </c>
      <c r="FU1235">
        <v>0</v>
      </c>
      <c r="FV1235">
        <v>0</v>
      </c>
      <c r="FW1235">
        <v>0</v>
      </c>
      <c r="FX1235">
        <v>0</v>
      </c>
      <c r="FY1235">
        <v>0</v>
      </c>
      <c r="FZ1235">
        <v>0</v>
      </c>
      <c r="GA1235">
        <v>0</v>
      </c>
      <c r="GB1235">
        <v>0</v>
      </c>
      <c r="GC1235">
        <v>-48.7388761904762</v>
      </c>
      <c r="GD1235">
        <v>-7.80356883116885</v>
      </c>
      <c r="GE1235">
        <v>1.2011715907336</v>
      </c>
      <c r="GF1235">
        <v>0</v>
      </c>
      <c r="GG1235">
        <v>921.266147058824</v>
      </c>
      <c r="GH1235">
        <v>5.50932008991103</v>
      </c>
      <c r="GI1235">
        <v>0.582900008191956</v>
      </c>
      <c r="GJ1235">
        <v>-1</v>
      </c>
      <c r="GK1235">
        <v>18.7506666666667</v>
      </c>
      <c r="GL1235">
        <v>-0.0374649350649235</v>
      </c>
      <c r="GM1235">
        <v>0.00561861983843771</v>
      </c>
      <c r="GN1235">
        <v>1</v>
      </c>
      <c r="GO1235">
        <v>1</v>
      </c>
      <c r="GP1235">
        <v>2</v>
      </c>
      <c r="GQ1235" t="s">
        <v>446</v>
      </c>
      <c r="GR1235">
        <v>3.12582</v>
      </c>
      <c r="GS1235">
        <v>2.71799</v>
      </c>
      <c r="GT1235">
        <v>0.160989</v>
      </c>
      <c r="GU1235">
        <v>0.165652</v>
      </c>
      <c r="GV1235">
        <v>0.147808</v>
      </c>
      <c r="GW1235">
        <v>0.0991416</v>
      </c>
      <c r="GX1235">
        <v>29830.8</v>
      </c>
      <c r="GY1235">
        <v>31303</v>
      </c>
      <c r="GZ1235">
        <v>32328.6</v>
      </c>
      <c r="HA1235">
        <v>34133.6</v>
      </c>
      <c r="HB1235">
        <v>39549.4</v>
      </c>
      <c r="HC1235">
        <v>44386.7</v>
      </c>
      <c r="HD1235">
        <v>50876.8</v>
      </c>
      <c r="HE1235">
        <v>54788.9</v>
      </c>
      <c r="HF1235">
        <v>1.63785</v>
      </c>
      <c r="HG1235">
        <v>1.49747</v>
      </c>
      <c r="HH1235">
        <v>-0.133701</v>
      </c>
      <c r="HI1235">
        <v>0</v>
      </c>
      <c r="HJ1235">
        <v>50.0064</v>
      </c>
      <c r="HK1235">
        <v>999.9</v>
      </c>
      <c r="HL1235">
        <v>54.828</v>
      </c>
      <c r="HM1235">
        <v>30.142</v>
      </c>
      <c r="HN1235">
        <v>26.1109</v>
      </c>
      <c r="HO1235">
        <v>60.0554</v>
      </c>
      <c r="HP1235">
        <v>40.1282</v>
      </c>
      <c r="HQ1235">
        <v>1</v>
      </c>
      <c r="HR1235">
        <v>2.75587</v>
      </c>
      <c r="HS1235">
        <v>1.47298</v>
      </c>
      <c r="HT1235">
        <v>20.1035</v>
      </c>
      <c r="HU1235">
        <v>5.1818</v>
      </c>
      <c r="HV1235">
        <v>12.0159</v>
      </c>
      <c r="HW1235">
        <v>4.9665</v>
      </c>
      <c r="HX1235">
        <v>3.29593</v>
      </c>
      <c r="HY1235">
        <v>9999</v>
      </c>
      <c r="HZ1235">
        <v>9999</v>
      </c>
      <c r="IA1235">
        <v>999.9</v>
      </c>
      <c r="IB1235">
        <v>9999</v>
      </c>
      <c r="IC1235">
        <v>1.86324</v>
      </c>
      <c r="ID1235">
        <v>1.86812</v>
      </c>
      <c r="IE1235">
        <v>1.86783</v>
      </c>
      <c r="IF1235">
        <v>1.86905</v>
      </c>
      <c r="IG1235">
        <v>1.86981</v>
      </c>
      <c r="IH1235">
        <v>1.86585</v>
      </c>
      <c r="II1235">
        <v>1.86692</v>
      </c>
      <c r="IJ1235">
        <v>1.86844</v>
      </c>
      <c r="IK1235">
        <v>5</v>
      </c>
      <c r="IL1235">
        <v>0</v>
      </c>
      <c r="IM1235">
        <v>0</v>
      </c>
      <c r="IN1235">
        <v>0</v>
      </c>
      <c r="IO1235" t="s">
        <v>441</v>
      </c>
      <c r="IP1235" t="s">
        <v>442</v>
      </c>
      <c r="IQ1235" t="s">
        <v>443</v>
      </c>
      <c r="IR1235" t="s">
        <v>443</v>
      </c>
      <c r="IS1235" t="s">
        <v>443</v>
      </c>
      <c r="IT1235" t="s">
        <v>443</v>
      </c>
      <c r="IU1235">
        <v>0</v>
      </c>
      <c r="IV1235">
        <v>100</v>
      </c>
      <c r="IW1235">
        <v>100</v>
      </c>
      <c r="IX1235">
        <v>1.1</v>
      </c>
      <c r="IY1235">
        <v>-0.0441</v>
      </c>
      <c r="IZ1235">
        <v>1.09748391826392</v>
      </c>
      <c r="JA1235">
        <v>0</v>
      </c>
      <c r="JB1235">
        <v>0</v>
      </c>
      <c r="JC1235">
        <v>0</v>
      </c>
      <c r="JD1235">
        <v>-0.0441141096964596</v>
      </c>
      <c r="JE1235">
        <v>0</v>
      </c>
      <c r="JF1235">
        <v>0</v>
      </c>
      <c r="JG1235">
        <v>0</v>
      </c>
      <c r="JH1235">
        <v>5</v>
      </c>
      <c r="JI1235">
        <v>2273</v>
      </c>
      <c r="JJ1235">
        <v>1</v>
      </c>
      <c r="JK1235">
        <v>24</v>
      </c>
      <c r="JL1235">
        <v>29357147.4</v>
      </c>
      <c r="JM1235">
        <v>29357147.4</v>
      </c>
      <c r="JN1235">
        <v>2.22412</v>
      </c>
      <c r="JO1235">
        <v>2.60864</v>
      </c>
      <c r="JP1235">
        <v>1.54785</v>
      </c>
      <c r="JQ1235">
        <v>2.31445</v>
      </c>
      <c r="JR1235">
        <v>1.64673</v>
      </c>
      <c r="JS1235">
        <v>2.38525</v>
      </c>
      <c r="JT1235">
        <v>34.0771</v>
      </c>
      <c r="JU1235">
        <v>24.1838</v>
      </c>
      <c r="JV1235">
        <v>18</v>
      </c>
      <c r="JW1235">
        <v>480.794</v>
      </c>
      <c r="JX1235">
        <v>378.801</v>
      </c>
      <c r="JY1235">
        <v>48.4525</v>
      </c>
      <c r="JZ1235">
        <v>57.7643</v>
      </c>
      <c r="KA1235">
        <v>29.9983</v>
      </c>
      <c r="KB1235">
        <v>56.9429</v>
      </c>
      <c r="KC1235">
        <v>56.7047</v>
      </c>
      <c r="KD1235">
        <v>44.5767</v>
      </c>
      <c r="KE1235">
        <v>0</v>
      </c>
      <c r="KF1235">
        <v>100</v>
      </c>
      <c r="KG1235">
        <v>48.5056</v>
      </c>
      <c r="KH1235">
        <v>1128.33</v>
      </c>
      <c r="KI1235">
        <v>26.2864</v>
      </c>
      <c r="KJ1235">
        <v>92.1678</v>
      </c>
      <c r="KK1235">
        <v>88.623</v>
      </c>
    </row>
    <row r="1236" spans="1:297">
      <c r="A1236">
        <v>1220</v>
      </c>
      <c r="B1236">
        <v>1761428849.1</v>
      </c>
      <c r="C1236">
        <v>20668.0999999046</v>
      </c>
      <c r="D1236" t="s">
        <v>2894</v>
      </c>
      <c r="E1236" t="s">
        <v>2895</v>
      </c>
      <c r="F1236">
        <v>5</v>
      </c>
      <c r="G1236" t="s">
        <v>2761</v>
      </c>
      <c r="H1236" t="s">
        <v>436</v>
      </c>
      <c r="I1236">
        <v>1761428840.94615</v>
      </c>
      <c r="J1236">
        <f>(K1236)/1000</f>
        <v>0</v>
      </c>
      <c r="K1236">
        <f>IF(DP1236, AN1236, AH1236)</f>
        <v>0</v>
      </c>
      <c r="L1236">
        <f>IF(DP1236, AI1236, AG1236)</f>
        <v>0</v>
      </c>
      <c r="M1236">
        <f>DR1236 - IF(AU1236&gt;1, L1236*DL1236*100.0/(AW1236), 0)</f>
        <v>0</v>
      </c>
      <c r="N1236">
        <f>((T1236-J1236/2)*M1236-L1236)/(T1236+J1236/2)</f>
        <v>0</v>
      </c>
      <c r="O1236">
        <f>N1236*(DY1236+DZ1236)/1000.0</f>
        <v>0</v>
      </c>
      <c r="P1236">
        <f>(DR1236 - IF(AU1236&gt;1, L1236*DL1236*100.0/(AW1236), 0))*(DY1236+DZ1236)/1000.0</f>
        <v>0</v>
      </c>
      <c r="Q1236">
        <f>2.0/((1/S1236-1/R1236)+SIGN(S1236)*SQRT((1/S1236-1/R1236)*(1/S1236-1/R1236) + 4*DM1236/((DM1236+1)*(DM1236+1))*(2*1/S1236*1/R1236-1/R1236*1/R1236)))</f>
        <v>0</v>
      </c>
      <c r="R1236">
        <f>IF(LEFT(DN1236,1)&lt;&gt;"0",IF(LEFT(DN1236,1)="1",3.0,DO1236),$D$5+$E$5*(EF1236*DY1236/($K$5*1000))+$F$5*(EF1236*DY1236/($K$5*1000))*MAX(MIN(DL1236,$J$5),$I$5)*MAX(MIN(DL1236,$J$5),$I$5)+$G$5*MAX(MIN(DL1236,$J$5),$I$5)*(EF1236*DY1236/($K$5*1000))+$H$5*(EF1236*DY1236/($K$5*1000))*(EF1236*DY1236/($K$5*1000)))</f>
        <v>0</v>
      </c>
      <c r="S1236">
        <f>J1236*(1000-(1000*0.61365*exp(17.502*W1236/(240.97+W1236))/(DY1236+DZ1236)+DT1236)/2)/(1000*0.61365*exp(17.502*W1236/(240.97+W1236))/(DY1236+DZ1236)-DT1236)</f>
        <v>0</v>
      </c>
      <c r="T1236">
        <f>1/((DM1236+1)/(Q1236/1.6)+1/(R1236/1.37)) + DM1236/((DM1236+1)/(Q1236/1.6) + DM1236/(R1236/1.37))</f>
        <v>0</v>
      </c>
      <c r="U1236">
        <f>(DH1236*DK1236)</f>
        <v>0</v>
      </c>
      <c r="V1236">
        <f>(EA1236+(U1236+2*0.95*5.67E-8*(((EA1236+$B$7)+273)^4-(EA1236+273)^4)-44100*J1236)/(1.84*29.3*R1236+8*0.95*5.67E-8*(EA1236+273)^3))</f>
        <v>0</v>
      </c>
      <c r="W1236">
        <f>($C$7*EB1236+$D$7*EC1236+$E$7*V1236)</f>
        <v>0</v>
      </c>
      <c r="X1236">
        <f>0.61365*exp(17.502*W1236/(240.97+W1236))</f>
        <v>0</v>
      </c>
      <c r="Y1236">
        <f>(Z1236/AA1236*100)</f>
        <v>0</v>
      </c>
      <c r="Z1236">
        <f>DT1236*(DY1236+DZ1236)/1000</f>
        <v>0</v>
      </c>
      <c r="AA1236">
        <f>0.61365*exp(17.502*EA1236/(240.97+EA1236))</f>
        <v>0</v>
      </c>
      <c r="AB1236">
        <f>(X1236-DT1236*(DY1236+DZ1236)/1000)</f>
        <v>0</v>
      </c>
      <c r="AC1236">
        <f>(-J1236*44100)</f>
        <v>0</v>
      </c>
      <c r="AD1236">
        <f>2*29.3*R1236*0.92*(EA1236-W1236)</f>
        <v>0</v>
      </c>
      <c r="AE1236">
        <f>2*0.95*5.67E-8*(((EA1236+$B$7)+273)^4-(W1236+273)^4)</f>
        <v>0</v>
      </c>
      <c r="AF1236">
        <f>U1236+AE1236+AC1236+AD1236</f>
        <v>0</v>
      </c>
      <c r="AG1236">
        <f>DX1236*AU1236*(DS1236-DR1236*(1000-AU1236*DU1236)/(1000-AU1236*DT1236))/(100*DL1236)</f>
        <v>0</v>
      </c>
      <c r="AH1236">
        <f>1000*DX1236*AU1236*(DT1236-DU1236)/(100*DL1236*(1000-AU1236*DT1236))</f>
        <v>0</v>
      </c>
      <c r="AI1236">
        <f>(AJ1236 - AK1236 - DY1236*1E3/(8.314*(EA1236+273.15)) * AM1236/DX1236 * AL1236) * DX1236/(100*DL1236) * (1000 - DU1236)/1000</f>
        <v>0</v>
      </c>
      <c r="AJ1236">
        <v>1135.62407482192</v>
      </c>
      <c r="AK1236">
        <v>1114.22236363636</v>
      </c>
      <c r="AL1236">
        <v>3.29568450202388</v>
      </c>
      <c r="AM1236">
        <v>65.5308302883594</v>
      </c>
      <c r="AN1236">
        <f>(AP1236 - AO1236 + DY1236*1E3/(8.314*(EA1236+273.15)) * AR1236/DX1236 * AQ1236) * DX1236/(100*DL1236) * 1000/(1000 - AP1236)</f>
        <v>0</v>
      </c>
      <c r="AO1236">
        <v>24.7655312357734</v>
      </c>
      <c r="AP1236">
        <v>43.5014345454545</v>
      </c>
      <c r="AQ1236">
        <v>-0.000100893857442309</v>
      </c>
      <c r="AR1236">
        <v>110.947681736838</v>
      </c>
      <c r="AS1236">
        <v>12</v>
      </c>
      <c r="AT1236">
        <v>2</v>
      </c>
      <c r="AU1236">
        <f>IF(AS1236*$H$13&gt;=AW1236,1.0,(AW1236/(AW1236-AS1236*$H$13)))</f>
        <v>0</v>
      </c>
      <c r="AV1236">
        <f>(AU1236-1)*100</f>
        <v>0</v>
      </c>
      <c r="AW1236">
        <f>MAX(0,($B$13+$C$13*EF1236)/(1+$D$13*EF1236)*DY1236/(EA1236+273)*$E$13)</f>
        <v>0</v>
      </c>
      <c r="AX1236" t="s">
        <v>437</v>
      </c>
      <c r="AY1236" t="s">
        <v>437</v>
      </c>
      <c r="AZ1236">
        <v>0</v>
      </c>
      <c r="BA1236">
        <v>0</v>
      </c>
      <c r="BB1236">
        <f>1-AZ1236/BA1236</f>
        <v>0</v>
      </c>
      <c r="BC1236">
        <v>0</v>
      </c>
      <c r="BD1236" t="s">
        <v>437</v>
      </c>
      <c r="BE1236" t="s">
        <v>437</v>
      </c>
      <c r="BF1236">
        <v>0</v>
      </c>
      <c r="BG1236">
        <v>0</v>
      </c>
      <c r="BH1236">
        <f>1-BF1236/BG1236</f>
        <v>0</v>
      </c>
      <c r="BI1236">
        <v>0.5</v>
      </c>
      <c r="BJ1236">
        <f>DI1236</f>
        <v>0</v>
      </c>
      <c r="BK1236">
        <f>L1236</f>
        <v>0</v>
      </c>
      <c r="BL1236">
        <f>BH1236*BI1236*BJ1236</f>
        <v>0</v>
      </c>
      <c r="BM1236">
        <f>(BK1236-BC1236)/BJ1236</f>
        <v>0</v>
      </c>
      <c r="BN1236">
        <f>(BA1236-BG1236)/BG1236</f>
        <v>0</v>
      </c>
      <c r="BO1236">
        <f>AZ1236/(BB1236+AZ1236/BG1236)</f>
        <v>0</v>
      </c>
      <c r="BP1236" t="s">
        <v>437</v>
      </c>
      <c r="BQ1236">
        <v>0</v>
      </c>
      <c r="BR1236">
        <f>IF(BQ1236&lt;&gt;0, BQ1236, BO1236)</f>
        <v>0</v>
      </c>
      <c r="BS1236">
        <f>1-BR1236/BG1236</f>
        <v>0</v>
      </c>
      <c r="BT1236">
        <f>(BG1236-BF1236)/(BG1236-BR1236)</f>
        <v>0</v>
      </c>
      <c r="BU1236">
        <f>(BA1236-BG1236)/(BA1236-BR1236)</f>
        <v>0</v>
      </c>
      <c r="BV1236">
        <f>(BG1236-BF1236)/(BG1236-AZ1236)</f>
        <v>0</v>
      </c>
      <c r="BW1236">
        <f>(BA1236-BG1236)/(BA1236-AZ1236)</f>
        <v>0</v>
      </c>
      <c r="BX1236">
        <f>(BT1236*BR1236/BF1236)</f>
        <v>0</v>
      </c>
      <c r="BY1236">
        <f>(1-BX1236)</f>
        <v>0</v>
      </c>
      <c r="DH1236">
        <f>$B$11*EG1236+$C$11*EH1236+$F$11*ES1236*(1-EV1236)</f>
        <v>0</v>
      </c>
      <c r="DI1236">
        <f>DH1236*DJ1236</f>
        <v>0</v>
      </c>
      <c r="DJ1236">
        <f>($B$11*$D$9+$C$11*$D$9+$F$11*((FF1236+EX1236)/MAX(FF1236+EX1236+FG1236, 0.1)*$I$9+FG1236/MAX(FF1236+EX1236+FG1236, 0.1)*$J$9))/($B$11+$C$11+$F$11)</f>
        <v>0</v>
      </c>
      <c r="DK1236">
        <f>($B$11*$K$9+$C$11*$K$9+$F$11*((FF1236+EX1236)/MAX(FF1236+EX1236+FG1236, 0.1)*$P$9+FG1236/MAX(FF1236+EX1236+FG1236, 0.1)*$Q$9))/($B$11+$C$11+$F$11)</f>
        <v>0</v>
      </c>
      <c r="DL1236">
        <v>6</v>
      </c>
      <c r="DM1236">
        <v>0.5</v>
      </c>
      <c r="DN1236" t="s">
        <v>438</v>
      </c>
      <c r="DO1236">
        <v>2</v>
      </c>
      <c r="DP1236" t="b">
        <v>1</v>
      </c>
      <c r="DQ1236">
        <v>1761428840.94615</v>
      </c>
      <c r="DR1236">
        <v>1042.36307692308</v>
      </c>
      <c r="DS1236">
        <v>1091.32923076923</v>
      </c>
      <c r="DT1236">
        <v>43.5072846153846</v>
      </c>
      <c r="DU1236">
        <v>24.7624307692308</v>
      </c>
      <c r="DV1236">
        <v>1041.26538461538</v>
      </c>
      <c r="DW1236">
        <v>43.5513846153846</v>
      </c>
      <c r="DX1236">
        <v>500.010384615385</v>
      </c>
      <c r="DY1236">
        <v>90.1871923076923</v>
      </c>
      <c r="DZ1236">
        <v>0.0398991307692308</v>
      </c>
      <c r="EA1236">
        <v>51.1233692307692</v>
      </c>
      <c r="EB1236">
        <v>47.8905538461538</v>
      </c>
      <c r="EC1236">
        <v>999.9</v>
      </c>
      <c r="ED1236">
        <v>0</v>
      </c>
      <c r="EE1236">
        <v>0</v>
      </c>
      <c r="EF1236">
        <v>9998.41538461538</v>
      </c>
      <c r="EG1236">
        <v>0</v>
      </c>
      <c r="EH1236">
        <v>1220.96307692308</v>
      </c>
      <c r="EI1236">
        <v>-48.9675153846154</v>
      </c>
      <c r="EJ1236">
        <v>1089.77615384615</v>
      </c>
      <c r="EK1236">
        <v>1119.04076923077</v>
      </c>
      <c r="EL1236">
        <v>18.7448461538462</v>
      </c>
      <c r="EM1236">
        <v>1091.32923076923</v>
      </c>
      <c r="EN1236">
        <v>24.7624307692308</v>
      </c>
      <c r="EO1236">
        <v>3.9238</v>
      </c>
      <c r="EP1236">
        <v>2.23325461538462</v>
      </c>
      <c r="EQ1236">
        <v>28.5744846153846</v>
      </c>
      <c r="ER1236">
        <v>19.2028769230769</v>
      </c>
      <c r="ES1236">
        <v>1200.03076923077</v>
      </c>
      <c r="ET1236">
        <v>0.966994923076923</v>
      </c>
      <c r="EU1236">
        <v>0.0330048461538461</v>
      </c>
      <c r="EV1236">
        <v>0</v>
      </c>
      <c r="EW1236">
        <v>921.847846153846</v>
      </c>
      <c r="EX1236">
        <v>5.00059</v>
      </c>
      <c r="EY1236">
        <v>12301.6615384615</v>
      </c>
      <c r="EZ1236">
        <v>10358.9615384615</v>
      </c>
      <c r="FA1236">
        <v>64.6393076923077</v>
      </c>
      <c r="FB1236">
        <v>65.9466923076923</v>
      </c>
      <c r="FC1236">
        <v>64.7306153846154</v>
      </c>
      <c r="FD1236">
        <v>65.6345384615385</v>
      </c>
      <c r="FE1236">
        <v>65.8701538461538</v>
      </c>
      <c r="FF1236">
        <v>1155.58538461538</v>
      </c>
      <c r="FG1236">
        <v>39.4453846153846</v>
      </c>
      <c r="FH1236">
        <v>0</v>
      </c>
      <c r="FI1236">
        <v>1761428809.9</v>
      </c>
      <c r="FJ1236">
        <v>0</v>
      </c>
      <c r="FK1236">
        <v>921.95932</v>
      </c>
      <c r="FL1236">
        <v>4.39623076536794</v>
      </c>
      <c r="FM1236">
        <v>41.7615384011608</v>
      </c>
      <c r="FN1236">
        <v>12302.252</v>
      </c>
      <c r="FO1236">
        <v>15</v>
      </c>
      <c r="FP1236">
        <v>0</v>
      </c>
      <c r="FQ1236" t="s">
        <v>439</v>
      </c>
      <c r="FR1236">
        <v>0</v>
      </c>
      <c r="FS1236">
        <v>0</v>
      </c>
      <c r="FT1236">
        <v>0</v>
      </c>
      <c r="FU1236">
        <v>0</v>
      </c>
      <c r="FV1236">
        <v>0</v>
      </c>
      <c r="FW1236">
        <v>0</v>
      </c>
      <c r="FX1236">
        <v>0</v>
      </c>
      <c r="FY1236">
        <v>0</v>
      </c>
      <c r="FZ1236">
        <v>0</v>
      </c>
      <c r="GA1236">
        <v>0</v>
      </c>
      <c r="GB1236">
        <v>0</v>
      </c>
      <c r="GC1236">
        <v>-49.146695</v>
      </c>
      <c r="GD1236">
        <v>-0.646624060150366</v>
      </c>
      <c r="GE1236">
        <v>0.929570680193282</v>
      </c>
      <c r="GF1236">
        <v>0</v>
      </c>
      <c r="GG1236">
        <v>921.672382352941</v>
      </c>
      <c r="GH1236">
        <v>4.42488922902862</v>
      </c>
      <c r="GI1236">
        <v>0.489947777211478</v>
      </c>
      <c r="GJ1236">
        <v>-1</v>
      </c>
      <c r="GK1236">
        <v>18.74604</v>
      </c>
      <c r="GL1236">
        <v>-0.0270586466165516</v>
      </c>
      <c r="GM1236">
        <v>0.00426560663915471</v>
      </c>
      <c r="GN1236">
        <v>1</v>
      </c>
      <c r="GO1236">
        <v>1</v>
      </c>
      <c r="GP1236">
        <v>2</v>
      </c>
      <c r="GQ1236" t="s">
        <v>446</v>
      </c>
      <c r="GR1236">
        <v>3.12574</v>
      </c>
      <c r="GS1236">
        <v>2.71805</v>
      </c>
      <c r="GT1236">
        <v>0.162558</v>
      </c>
      <c r="GU1236">
        <v>0.167217</v>
      </c>
      <c r="GV1236">
        <v>0.147785</v>
      </c>
      <c r="GW1236">
        <v>0.0991474</v>
      </c>
      <c r="GX1236">
        <v>29775.5</v>
      </c>
      <c r="GY1236">
        <v>31245.4</v>
      </c>
      <c r="GZ1236">
        <v>32329.6</v>
      </c>
      <c r="HA1236">
        <v>34135.4</v>
      </c>
      <c r="HB1236">
        <v>39551.6</v>
      </c>
      <c r="HC1236">
        <v>44388.5</v>
      </c>
      <c r="HD1236">
        <v>50878.3</v>
      </c>
      <c r="HE1236">
        <v>54791.4</v>
      </c>
      <c r="HF1236">
        <v>1.63783</v>
      </c>
      <c r="HG1236">
        <v>1.49808</v>
      </c>
      <c r="HH1236">
        <v>-0.131808</v>
      </c>
      <c r="HI1236">
        <v>0</v>
      </c>
      <c r="HJ1236">
        <v>49.9854</v>
      </c>
      <c r="HK1236">
        <v>999.9</v>
      </c>
      <c r="HL1236">
        <v>54.853</v>
      </c>
      <c r="HM1236">
        <v>30.121</v>
      </c>
      <c r="HN1236">
        <v>26.0941</v>
      </c>
      <c r="HO1236">
        <v>60.2454</v>
      </c>
      <c r="HP1236">
        <v>40.1282</v>
      </c>
      <c r="HQ1236">
        <v>1</v>
      </c>
      <c r="HR1236">
        <v>2.75408</v>
      </c>
      <c r="HS1236">
        <v>1.44442</v>
      </c>
      <c r="HT1236">
        <v>20.104</v>
      </c>
      <c r="HU1236">
        <v>5.18135</v>
      </c>
      <c r="HV1236">
        <v>12.0159</v>
      </c>
      <c r="HW1236">
        <v>4.96685</v>
      </c>
      <c r="HX1236">
        <v>3.296</v>
      </c>
      <c r="HY1236">
        <v>9999</v>
      </c>
      <c r="HZ1236">
        <v>9999</v>
      </c>
      <c r="IA1236">
        <v>999.9</v>
      </c>
      <c r="IB1236">
        <v>9999</v>
      </c>
      <c r="IC1236">
        <v>1.86324</v>
      </c>
      <c r="ID1236">
        <v>1.8681</v>
      </c>
      <c r="IE1236">
        <v>1.86783</v>
      </c>
      <c r="IF1236">
        <v>1.86905</v>
      </c>
      <c r="IG1236">
        <v>1.86981</v>
      </c>
      <c r="IH1236">
        <v>1.86585</v>
      </c>
      <c r="II1236">
        <v>1.86694</v>
      </c>
      <c r="IJ1236">
        <v>1.86844</v>
      </c>
      <c r="IK1236">
        <v>5</v>
      </c>
      <c r="IL1236">
        <v>0</v>
      </c>
      <c r="IM1236">
        <v>0</v>
      </c>
      <c r="IN1236">
        <v>0</v>
      </c>
      <c r="IO1236" t="s">
        <v>441</v>
      </c>
      <c r="IP1236" t="s">
        <v>442</v>
      </c>
      <c r="IQ1236" t="s">
        <v>443</v>
      </c>
      <c r="IR1236" t="s">
        <v>443</v>
      </c>
      <c r="IS1236" t="s">
        <v>443</v>
      </c>
      <c r="IT1236" t="s">
        <v>443</v>
      </c>
      <c r="IU1236">
        <v>0</v>
      </c>
      <c r="IV1236">
        <v>100</v>
      </c>
      <c r="IW1236">
        <v>100</v>
      </c>
      <c r="IX1236">
        <v>1.1</v>
      </c>
      <c r="IY1236">
        <v>-0.0442</v>
      </c>
      <c r="IZ1236">
        <v>1.09748391826392</v>
      </c>
      <c r="JA1236">
        <v>0</v>
      </c>
      <c r="JB1236">
        <v>0</v>
      </c>
      <c r="JC1236">
        <v>0</v>
      </c>
      <c r="JD1236">
        <v>-0.0441141096964596</v>
      </c>
      <c r="JE1236">
        <v>0</v>
      </c>
      <c r="JF1236">
        <v>0</v>
      </c>
      <c r="JG1236">
        <v>0</v>
      </c>
      <c r="JH1236">
        <v>5</v>
      </c>
      <c r="JI1236">
        <v>2273</v>
      </c>
      <c r="JJ1236">
        <v>1</v>
      </c>
      <c r="JK1236">
        <v>24</v>
      </c>
      <c r="JL1236">
        <v>29357147.5</v>
      </c>
      <c r="JM1236">
        <v>29357147.5</v>
      </c>
      <c r="JN1236">
        <v>2.25098</v>
      </c>
      <c r="JO1236">
        <v>2.61475</v>
      </c>
      <c r="JP1236">
        <v>1.54785</v>
      </c>
      <c r="JQ1236">
        <v>2.31445</v>
      </c>
      <c r="JR1236">
        <v>1.64673</v>
      </c>
      <c r="JS1236">
        <v>2.3584</v>
      </c>
      <c r="JT1236">
        <v>34.0545</v>
      </c>
      <c r="JU1236">
        <v>24.1838</v>
      </c>
      <c r="JV1236">
        <v>18</v>
      </c>
      <c r="JW1236">
        <v>480.739</v>
      </c>
      <c r="JX1236">
        <v>379.145</v>
      </c>
      <c r="JY1236">
        <v>48.5297</v>
      </c>
      <c r="JZ1236">
        <v>57.7545</v>
      </c>
      <c r="KA1236">
        <v>29.9983</v>
      </c>
      <c r="KB1236">
        <v>56.9362</v>
      </c>
      <c r="KC1236">
        <v>56.6978</v>
      </c>
      <c r="KD1236">
        <v>45.0944</v>
      </c>
      <c r="KE1236">
        <v>0</v>
      </c>
      <c r="KF1236">
        <v>100</v>
      </c>
      <c r="KG1236">
        <v>48.5774</v>
      </c>
      <c r="KH1236">
        <v>1141.99</v>
      </c>
      <c r="KI1236">
        <v>26.2864</v>
      </c>
      <c r="KJ1236">
        <v>92.1706</v>
      </c>
      <c r="KK1236">
        <v>88.6272</v>
      </c>
    </row>
    <row r="1237" spans="1:297">
      <c r="A1237">
        <v>1221</v>
      </c>
      <c r="B1237">
        <v>1761428854.1</v>
      </c>
      <c r="C1237">
        <v>20673.0999999046</v>
      </c>
      <c r="D1237" t="s">
        <v>2896</v>
      </c>
      <c r="E1237" t="s">
        <v>2897</v>
      </c>
      <c r="F1237">
        <v>5</v>
      </c>
      <c r="G1237" t="s">
        <v>2761</v>
      </c>
      <c r="H1237" t="s">
        <v>436</v>
      </c>
      <c r="I1237">
        <v>1761428845.94615</v>
      </c>
      <c r="J1237">
        <f>(K1237)/1000</f>
        <v>0</v>
      </c>
      <c r="K1237">
        <f>IF(DP1237, AN1237, AH1237)</f>
        <v>0</v>
      </c>
      <c r="L1237">
        <f>IF(DP1237, AI1237, AG1237)</f>
        <v>0</v>
      </c>
      <c r="M1237">
        <f>DR1237 - IF(AU1237&gt;1, L1237*DL1237*100.0/(AW1237), 0)</f>
        <v>0</v>
      </c>
      <c r="N1237">
        <f>((T1237-J1237/2)*M1237-L1237)/(T1237+J1237/2)</f>
        <v>0</v>
      </c>
      <c r="O1237">
        <f>N1237*(DY1237+DZ1237)/1000.0</f>
        <v>0</v>
      </c>
      <c r="P1237">
        <f>(DR1237 - IF(AU1237&gt;1, L1237*DL1237*100.0/(AW1237), 0))*(DY1237+DZ1237)/1000.0</f>
        <v>0</v>
      </c>
      <c r="Q1237">
        <f>2.0/((1/S1237-1/R1237)+SIGN(S1237)*SQRT((1/S1237-1/R1237)*(1/S1237-1/R1237) + 4*DM1237/((DM1237+1)*(DM1237+1))*(2*1/S1237*1/R1237-1/R1237*1/R1237)))</f>
        <v>0</v>
      </c>
      <c r="R1237">
        <f>IF(LEFT(DN1237,1)&lt;&gt;"0",IF(LEFT(DN1237,1)="1",3.0,DO1237),$D$5+$E$5*(EF1237*DY1237/($K$5*1000))+$F$5*(EF1237*DY1237/($K$5*1000))*MAX(MIN(DL1237,$J$5),$I$5)*MAX(MIN(DL1237,$J$5),$I$5)+$G$5*MAX(MIN(DL1237,$J$5),$I$5)*(EF1237*DY1237/($K$5*1000))+$H$5*(EF1237*DY1237/($K$5*1000))*(EF1237*DY1237/($K$5*1000)))</f>
        <v>0</v>
      </c>
      <c r="S1237">
        <f>J1237*(1000-(1000*0.61365*exp(17.502*W1237/(240.97+W1237))/(DY1237+DZ1237)+DT1237)/2)/(1000*0.61365*exp(17.502*W1237/(240.97+W1237))/(DY1237+DZ1237)-DT1237)</f>
        <v>0</v>
      </c>
      <c r="T1237">
        <f>1/((DM1237+1)/(Q1237/1.6)+1/(R1237/1.37)) + DM1237/((DM1237+1)/(Q1237/1.6) + DM1237/(R1237/1.37))</f>
        <v>0</v>
      </c>
      <c r="U1237">
        <f>(DH1237*DK1237)</f>
        <v>0</v>
      </c>
      <c r="V1237">
        <f>(EA1237+(U1237+2*0.95*5.67E-8*(((EA1237+$B$7)+273)^4-(EA1237+273)^4)-44100*J1237)/(1.84*29.3*R1237+8*0.95*5.67E-8*(EA1237+273)^3))</f>
        <v>0</v>
      </c>
      <c r="W1237">
        <f>($C$7*EB1237+$D$7*EC1237+$E$7*V1237)</f>
        <v>0</v>
      </c>
      <c r="X1237">
        <f>0.61365*exp(17.502*W1237/(240.97+W1237))</f>
        <v>0</v>
      </c>
      <c r="Y1237">
        <f>(Z1237/AA1237*100)</f>
        <v>0</v>
      </c>
      <c r="Z1237">
        <f>DT1237*(DY1237+DZ1237)/1000</f>
        <v>0</v>
      </c>
      <c r="AA1237">
        <f>0.61365*exp(17.502*EA1237/(240.97+EA1237))</f>
        <v>0</v>
      </c>
      <c r="AB1237">
        <f>(X1237-DT1237*(DY1237+DZ1237)/1000)</f>
        <v>0</v>
      </c>
      <c r="AC1237">
        <f>(-J1237*44100)</f>
        <v>0</v>
      </c>
      <c r="AD1237">
        <f>2*29.3*R1237*0.92*(EA1237-W1237)</f>
        <v>0</v>
      </c>
      <c r="AE1237">
        <f>2*0.95*5.67E-8*(((EA1237+$B$7)+273)^4-(W1237+273)^4)</f>
        <v>0</v>
      </c>
      <c r="AF1237">
        <f>U1237+AE1237+AC1237+AD1237</f>
        <v>0</v>
      </c>
      <c r="AG1237">
        <f>DX1237*AU1237*(DS1237-DR1237*(1000-AU1237*DU1237)/(1000-AU1237*DT1237))/(100*DL1237)</f>
        <v>0</v>
      </c>
      <c r="AH1237">
        <f>1000*DX1237*AU1237*(DT1237-DU1237)/(100*DL1237*(1000-AU1237*DT1237))</f>
        <v>0</v>
      </c>
      <c r="AI1237">
        <f>(AJ1237 - AK1237 - DY1237*1E3/(8.314*(EA1237+273.15)) * AM1237/DX1237 * AL1237) * DX1237/(100*DL1237) * (1000 - DU1237)/1000</f>
        <v>0</v>
      </c>
      <c r="AJ1237">
        <v>1152.89271736845</v>
      </c>
      <c r="AK1237">
        <v>1131.36393939394</v>
      </c>
      <c r="AL1237">
        <v>3.46258273872691</v>
      </c>
      <c r="AM1237">
        <v>65.5308302883594</v>
      </c>
      <c r="AN1237">
        <f>(AP1237 - AO1237 + DY1237*1E3/(8.314*(EA1237+273.15)) * AR1237/DX1237 * AQ1237) * DX1237/(100*DL1237) * 1000/(1000 - AP1237)</f>
        <v>0</v>
      </c>
      <c r="AO1237">
        <v>24.7697004785192</v>
      </c>
      <c r="AP1237">
        <v>43.50224</v>
      </c>
      <c r="AQ1237">
        <v>4.32327877630789e-05</v>
      </c>
      <c r="AR1237">
        <v>110.947681736838</v>
      </c>
      <c r="AS1237">
        <v>12</v>
      </c>
      <c r="AT1237">
        <v>2</v>
      </c>
      <c r="AU1237">
        <f>IF(AS1237*$H$13&gt;=AW1237,1.0,(AW1237/(AW1237-AS1237*$H$13)))</f>
        <v>0</v>
      </c>
      <c r="AV1237">
        <f>(AU1237-1)*100</f>
        <v>0</v>
      </c>
      <c r="AW1237">
        <f>MAX(0,($B$13+$C$13*EF1237)/(1+$D$13*EF1237)*DY1237/(EA1237+273)*$E$13)</f>
        <v>0</v>
      </c>
      <c r="AX1237" t="s">
        <v>437</v>
      </c>
      <c r="AY1237" t="s">
        <v>437</v>
      </c>
      <c r="AZ1237">
        <v>0</v>
      </c>
      <c r="BA1237">
        <v>0</v>
      </c>
      <c r="BB1237">
        <f>1-AZ1237/BA1237</f>
        <v>0</v>
      </c>
      <c r="BC1237">
        <v>0</v>
      </c>
      <c r="BD1237" t="s">
        <v>437</v>
      </c>
      <c r="BE1237" t="s">
        <v>437</v>
      </c>
      <c r="BF1237">
        <v>0</v>
      </c>
      <c r="BG1237">
        <v>0</v>
      </c>
      <c r="BH1237">
        <f>1-BF1237/BG1237</f>
        <v>0</v>
      </c>
      <c r="BI1237">
        <v>0.5</v>
      </c>
      <c r="BJ1237">
        <f>DI1237</f>
        <v>0</v>
      </c>
      <c r="BK1237">
        <f>L1237</f>
        <v>0</v>
      </c>
      <c r="BL1237">
        <f>BH1237*BI1237*BJ1237</f>
        <v>0</v>
      </c>
      <c r="BM1237">
        <f>(BK1237-BC1237)/BJ1237</f>
        <v>0</v>
      </c>
      <c r="BN1237">
        <f>(BA1237-BG1237)/BG1237</f>
        <v>0</v>
      </c>
      <c r="BO1237">
        <f>AZ1237/(BB1237+AZ1237/BG1237)</f>
        <v>0</v>
      </c>
      <c r="BP1237" t="s">
        <v>437</v>
      </c>
      <c r="BQ1237">
        <v>0</v>
      </c>
      <c r="BR1237">
        <f>IF(BQ1237&lt;&gt;0, BQ1237, BO1237)</f>
        <v>0</v>
      </c>
      <c r="BS1237">
        <f>1-BR1237/BG1237</f>
        <v>0</v>
      </c>
      <c r="BT1237">
        <f>(BG1237-BF1237)/(BG1237-BR1237)</f>
        <v>0</v>
      </c>
      <c r="BU1237">
        <f>(BA1237-BG1237)/(BA1237-BR1237)</f>
        <v>0</v>
      </c>
      <c r="BV1237">
        <f>(BG1237-BF1237)/(BG1237-AZ1237)</f>
        <v>0</v>
      </c>
      <c r="BW1237">
        <f>(BA1237-BG1237)/(BA1237-AZ1237)</f>
        <v>0</v>
      </c>
      <c r="BX1237">
        <f>(BT1237*BR1237/BF1237)</f>
        <v>0</v>
      </c>
      <c r="BY1237">
        <f>(1-BX1237)</f>
        <v>0</v>
      </c>
      <c r="DH1237">
        <f>$B$11*EG1237+$C$11*EH1237+$F$11*ES1237*(1-EV1237)</f>
        <v>0</v>
      </c>
      <c r="DI1237">
        <f>DH1237*DJ1237</f>
        <v>0</v>
      </c>
      <c r="DJ1237">
        <f>($B$11*$D$9+$C$11*$D$9+$F$11*((FF1237+EX1237)/MAX(FF1237+EX1237+FG1237, 0.1)*$I$9+FG1237/MAX(FF1237+EX1237+FG1237, 0.1)*$J$9))/($B$11+$C$11+$F$11)</f>
        <v>0</v>
      </c>
      <c r="DK1237">
        <f>($B$11*$K$9+$C$11*$K$9+$F$11*((FF1237+EX1237)/MAX(FF1237+EX1237+FG1237, 0.1)*$P$9+FG1237/MAX(FF1237+EX1237+FG1237, 0.1)*$Q$9))/($B$11+$C$11+$F$11)</f>
        <v>0</v>
      </c>
      <c r="DL1237">
        <v>6</v>
      </c>
      <c r="DM1237">
        <v>0.5</v>
      </c>
      <c r="DN1237" t="s">
        <v>438</v>
      </c>
      <c r="DO1237">
        <v>2</v>
      </c>
      <c r="DP1237" t="b">
        <v>1</v>
      </c>
      <c r="DQ1237">
        <v>1761428845.94615</v>
      </c>
      <c r="DR1237">
        <v>1058.73461538462</v>
      </c>
      <c r="DS1237">
        <v>1108.34</v>
      </c>
      <c r="DT1237">
        <v>43.5061923076923</v>
      </c>
      <c r="DU1237">
        <v>24.7656769230769</v>
      </c>
      <c r="DV1237">
        <v>1057.63692307692</v>
      </c>
      <c r="DW1237">
        <v>43.5502923076923</v>
      </c>
      <c r="DX1237">
        <v>500.023846153846</v>
      </c>
      <c r="DY1237">
        <v>90.1852461538461</v>
      </c>
      <c r="DZ1237">
        <v>0.0399633692307692</v>
      </c>
      <c r="EA1237">
        <v>51.1341615384615</v>
      </c>
      <c r="EB1237">
        <v>47.8990307692308</v>
      </c>
      <c r="EC1237">
        <v>999.9</v>
      </c>
      <c r="ED1237">
        <v>0</v>
      </c>
      <c r="EE1237">
        <v>0</v>
      </c>
      <c r="EF1237">
        <v>10000.9676923077</v>
      </c>
      <c r="EG1237">
        <v>0</v>
      </c>
      <c r="EH1237">
        <v>1220.99461538462</v>
      </c>
      <c r="EI1237">
        <v>-49.6059538461538</v>
      </c>
      <c r="EJ1237">
        <v>1106.89153846154</v>
      </c>
      <c r="EK1237">
        <v>1136.48615384615</v>
      </c>
      <c r="EL1237">
        <v>18.7405076923077</v>
      </c>
      <c r="EM1237">
        <v>1108.34</v>
      </c>
      <c r="EN1237">
        <v>24.7656769230769</v>
      </c>
      <c r="EO1237">
        <v>3.92361769230769</v>
      </c>
      <c r="EP1237">
        <v>2.2335</v>
      </c>
      <c r="EQ1237">
        <v>28.5736692307692</v>
      </c>
      <c r="ER1237">
        <v>19.2046230769231</v>
      </c>
      <c r="ES1237">
        <v>1200.01923076923</v>
      </c>
      <c r="ET1237">
        <v>0.966996076923077</v>
      </c>
      <c r="EU1237">
        <v>0.0330036769230769</v>
      </c>
      <c r="EV1237">
        <v>0</v>
      </c>
      <c r="EW1237">
        <v>922.270538461538</v>
      </c>
      <c r="EX1237">
        <v>5.00059</v>
      </c>
      <c r="EY1237">
        <v>12305.3</v>
      </c>
      <c r="EZ1237">
        <v>10358.8692307692</v>
      </c>
      <c r="FA1237">
        <v>64.6201538461538</v>
      </c>
      <c r="FB1237">
        <v>65.9274615384615</v>
      </c>
      <c r="FC1237">
        <v>64.7112307692308</v>
      </c>
      <c r="FD1237">
        <v>65.6104615384615</v>
      </c>
      <c r="FE1237">
        <v>65.8507692307692</v>
      </c>
      <c r="FF1237">
        <v>1155.57615384615</v>
      </c>
      <c r="FG1237">
        <v>39.4430769230769</v>
      </c>
      <c r="FH1237">
        <v>0</v>
      </c>
      <c r="FI1237">
        <v>1761428814.7</v>
      </c>
      <c r="FJ1237">
        <v>0</v>
      </c>
      <c r="FK1237">
        <v>922.36732</v>
      </c>
      <c r="FL1237">
        <v>4.43584615181555</v>
      </c>
      <c r="FM1237">
        <v>41.4769230591946</v>
      </c>
      <c r="FN1237">
        <v>12305.756</v>
      </c>
      <c r="FO1237">
        <v>15</v>
      </c>
      <c r="FP1237">
        <v>0</v>
      </c>
      <c r="FQ1237" t="s">
        <v>439</v>
      </c>
      <c r="FR1237">
        <v>0</v>
      </c>
      <c r="FS1237">
        <v>0</v>
      </c>
      <c r="FT1237">
        <v>0</v>
      </c>
      <c r="FU1237">
        <v>0</v>
      </c>
      <c r="FV1237">
        <v>0</v>
      </c>
      <c r="FW1237">
        <v>0</v>
      </c>
      <c r="FX1237">
        <v>0</v>
      </c>
      <c r="FY1237">
        <v>0</v>
      </c>
      <c r="FZ1237">
        <v>0</v>
      </c>
      <c r="GA1237">
        <v>0</v>
      </c>
      <c r="GB1237">
        <v>0</v>
      </c>
      <c r="GC1237">
        <v>-49.302680952381</v>
      </c>
      <c r="GD1237">
        <v>-4.33064415584417</v>
      </c>
      <c r="GE1237">
        <v>0.997778657399023</v>
      </c>
      <c r="GF1237">
        <v>0</v>
      </c>
      <c r="GG1237">
        <v>922.041029411765</v>
      </c>
      <c r="GH1237">
        <v>4.81107715867801</v>
      </c>
      <c r="GI1237">
        <v>0.520594597003339</v>
      </c>
      <c r="GJ1237">
        <v>-1</v>
      </c>
      <c r="GK1237">
        <v>18.7419857142857</v>
      </c>
      <c r="GL1237">
        <v>-0.0547090909090765</v>
      </c>
      <c r="GM1237">
        <v>0.00697138953931315</v>
      </c>
      <c r="GN1237">
        <v>1</v>
      </c>
      <c r="GO1237">
        <v>1</v>
      </c>
      <c r="GP1237">
        <v>2</v>
      </c>
      <c r="GQ1237" t="s">
        <v>446</v>
      </c>
      <c r="GR1237">
        <v>3.12586</v>
      </c>
      <c r="GS1237">
        <v>2.71775</v>
      </c>
      <c r="GT1237">
        <v>0.164193</v>
      </c>
      <c r="GU1237">
        <v>0.168725</v>
      </c>
      <c r="GV1237">
        <v>0.147804</v>
      </c>
      <c r="GW1237">
        <v>0.099163</v>
      </c>
      <c r="GX1237">
        <v>29718</v>
      </c>
      <c r="GY1237">
        <v>31189.7</v>
      </c>
      <c r="GZ1237">
        <v>32330.7</v>
      </c>
      <c r="HA1237">
        <v>34136.8</v>
      </c>
      <c r="HB1237">
        <v>39552.1</v>
      </c>
      <c r="HC1237">
        <v>44389.9</v>
      </c>
      <c r="HD1237">
        <v>50879.9</v>
      </c>
      <c r="HE1237">
        <v>54793.7</v>
      </c>
      <c r="HF1237">
        <v>1.6381</v>
      </c>
      <c r="HG1237">
        <v>1.49752</v>
      </c>
      <c r="HH1237">
        <v>-0.129662</v>
      </c>
      <c r="HI1237">
        <v>0</v>
      </c>
      <c r="HJ1237">
        <v>49.9639</v>
      </c>
      <c r="HK1237">
        <v>999.9</v>
      </c>
      <c r="HL1237">
        <v>54.853</v>
      </c>
      <c r="HM1237">
        <v>30.121</v>
      </c>
      <c r="HN1237">
        <v>26.0941</v>
      </c>
      <c r="HO1237">
        <v>60.1055</v>
      </c>
      <c r="HP1237">
        <v>40.1002</v>
      </c>
      <c r="HQ1237">
        <v>1</v>
      </c>
      <c r="HR1237">
        <v>2.7522</v>
      </c>
      <c r="HS1237">
        <v>1.42467</v>
      </c>
      <c r="HT1237">
        <v>20.1039</v>
      </c>
      <c r="HU1237">
        <v>5.18135</v>
      </c>
      <c r="HV1237">
        <v>12.0159</v>
      </c>
      <c r="HW1237">
        <v>4.9668</v>
      </c>
      <c r="HX1237">
        <v>3.29595</v>
      </c>
      <c r="HY1237">
        <v>9999</v>
      </c>
      <c r="HZ1237">
        <v>9999</v>
      </c>
      <c r="IA1237">
        <v>999.9</v>
      </c>
      <c r="IB1237">
        <v>9999</v>
      </c>
      <c r="IC1237">
        <v>1.86324</v>
      </c>
      <c r="ID1237">
        <v>1.86809</v>
      </c>
      <c r="IE1237">
        <v>1.86784</v>
      </c>
      <c r="IF1237">
        <v>1.86905</v>
      </c>
      <c r="IG1237">
        <v>1.86981</v>
      </c>
      <c r="IH1237">
        <v>1.86585</v>
      </c>
      <c r="II1237">
        <v>1.86695</v>
      </c>
      <c r="IJ1237">
        <v>1.86842</v>
      </c>
      <c r="IK1237">
        <v>5</v>
      </c>
      <c r="IL1237">
        <v>0</v>
      </c>
      <c r="IM1237">
        <v>0</v>
      </c>
      <c r="IN1237">
        <v>0</v>
      </c>
      <c r="IO1237" t="s">
        <v>441</v>
      </c>
      <c r="IP1237" t="s">
        <v>442</v>
      </c>
      <c r="IQ1237" t="s">
        <v>443</v>
      </c>
      <c r="IR1237" t="s">
        <v>443</v>
      </c>
      <c r="IS1237" t="s">
        <v>443</v>
      </c>
      <c r="IT1237" t="s">
        <v>443</v>
      </c>
      <c r="IU1237">
        <v>0</v>
      </c>
      <c r="IV1237">
        <v>100</v>
      </c>
      <c r="IW1237">
        <v>100</v>
      </c>
      <c r="IX1237">
        <v>1.1</v>
      </c>
      <c r="IY1237">
        <v>-0.0441</v>
      </c>
      <c r="IZ1237">
        <v>1.09748391826392</v>
      </c>
      <c r="JA1237">
        <v>0</v>
      </c>
      <c r="JB1237">
        <v>0</v>
      </c>
      <c r="JC1237">
        <v>0</v>
      </c>
      <c r="JD1237">
        <v>-0.0441141096964596</v>
      </c>
      <c r="JE1237">
        <v>0</v>
      </c>
      <c r="JF1237">
        <v>0</v>
      </c>
      <c r="JG1237">
        <v>0</v>
      </c>
      <c r="JH1237">
        <v>5</v>
      </c>
      <c r="JI1237">
        <v>2273</v>
      </c>
      <c r="JJ1237">
        <v>1</v>
      </c>
      <c r="JK1237">
        <v>24</v>
      </c>
      <c r="JL1237">
        <v>29357147.6</v>
      </c>
      <c r="JM1237">
        <v>29357147.6</v>
      </c>
      <c r="JN1237">
        <v>2.27783</v>
      </c>
      <c r="JO1237">
        <v>2.61841</v>
      </c>
      <c r="JP1237">
        <v>1.54785</v>
      </c>
      <c r="JQ1237">
        <v>2.31445</v>
      </c>
      <c r="JR1237">
        <v>1.64673</v>
      </c>
      <c r="JS1237">
        <v>2.27905</v>
      </c>
      <c r="JT1237">
        <v>34.0771</v>
      </c>
      <c r="JU1237">
        <v>24.1751</v>
      </c>
      <c r="JV1237">
        <v>18</v>
      </c>
      <c r="JW1237">
        <v>480.901</v>
      </c>
      <c r="JX1237">
        <v>378.772</v>
      </c>
      <c r="JY1237">
        <v>48.603</v>
      </c>
      <c r="JZ1237">
        <v>57.7423</v>
      </c>
      <c r="KA1237">
        <v>29.9983</v>
      </c>
      <c r="KB1237">
        <v>56.9284</v>
      </c>
      <c r="KC1237">
        <v>56.6901</v>
      </c>
      <c r="KD1237">
        <v>45.6477</v>
      </c>
      <c r="KE1237">
        <v>0</v>
      </c>
      <c r="KF1237">
        <v>100</v>
      </c>
      <c r="KG1237">
        <v>48.6436</v>
      </c>
      <c r="KH1237">
        <v>1155.6</v>
      </c>
      <c r="KI1237">
        <v>26.2864</v>
      </c>
      <c r="KJ1237">
        <v>92.1736</v>
      </c>
      <c r="KK1237">
        <v>88.631</v>
      </c>
    </row>
    <row r="1238" spans="1:297">
      <c r="A1238">
        <v>1222</v>
      </c>
      <c r="B1238">
        <v>1761428859.1</v>
      </c>
      <c r="C1238">
        <v>20678.0999999046</v>
      </c>
      <c r="D1238" t="s">
        <v>2898</v>
      </c>
      <c r="E1238" t="s">
        <v>2899</v>
      </c>
      <c r="F1238">
        <v>5</v>
      </c>
      <c r="G1238" t="s">
        <v>2761</v>
      </c>
      <c r="H1238" t="s">
        <v>436</v>
      </c>
      <c r="I1238">
        <v>1761428850.94615</v>
      </c>
      <c r="J1238">
        <f>(K1238)/1000</f>
        <v>0</v>
      </c>
      <c r="K1238">
        <f>IF(DP1238, AN1238, AH1238)</f>
        <v>0</v>
      </c>
      <c r="L1238">
        <f>IF(DP1238, AI1238, AG1238)</f>
        <v>0</v>
      </c>
      <c r="M1238">
        <f>DR1238 - IF(AU1238&gt;1, L1238*DL1238*100.0/(AW1238), 0)</f>
        <v>0</v>
      </c>
      <c r="N1238">
        <f>((T1238-J1238/2)*M1238-L1238)/(T1238+J1238/2)</f>
        <v>0</v>
      </c>
      <c r="O1238">
        <f>N1238*(DY1238+DZ1238)/1000.0</f>
        <v>0</v>
      </c>
      <c r="P1238">
        <f>(DR1238 - IF(AU1238&gt;1, L1238*DL1238*100.0/(AW1238), 0))*(DY1238+DZ1238)/1000.0</f>
        <v>0</v>
      </c>
      <c r="Q1238">
        <f>2.0/((1/S1238-1/R1238)+SIGN(S1238)*SQRT((1/S1238-1/R1238)*(1/S1238-1/R1238) + 4*DM1238/((DM1238+1)*(DM1238+1))*(2*1/S1238*1/R1238-1/R1238*1/R1238)))</f>
        <v>0</v>
      </c>
      <c r="R1238">
        <f>IF(LEFT(DN1238,1)&lt;&gt;"0",IF(LEFT(DN1238,1)="1",3.0,DO1238),$D$5+$E$5*(EF1238*DY1238/($K$5*1000))+$F$5*(EF1238*DY1238/($K$5*1000))*MAX(MIN(DL1238,$J$5),$I$5)*MAX(MIN(DL1238,$J$5),$I$5)+$G$5*MAX(MIN(DL1238,$J$5),$I$5)*(EF1238*DY1238/($K$5*1000))+$H$5*(EF1238*DY1238/($K$5*1000))*(EF1238*DY1238/($K$5*1000)))</f>
        <v>0</v>
      </c>
      <c r="S1238">
        <f>J1238*(1000-(1000*0.61365*exp(17.502*W1238/(240.97+W1238))/(DY1238+DZ1238)+DT1238)/2)/(1000*0.61365*exp(17.502*W1238/(240.97+W1238))/(DY1238+DZ1238)-DT1238)</f>
        <v>0</v>
      </c>
      <c r="T1238">
        <f>1/((DM1238+1)/(Q1238/1.6)+1/(R1238/1.37)) + DM1238/((DM1238+1)/(Q1238/1.6) + DM1238/(R1238/1.37))</f>
        <v>0</v>
      </c>
      <c r="U1238">
        <f>(DH1238*DK1238)</f>
        <v>0</v>
      </c>
      <c r="V1238">
        <f>(EA1238+(U1238+2*0.95*5.67E-8*(((EA1238+$B$7)+273)^4-(EA1238+273)^4)-44100*J1238)/(1.84*29.3*R1238+8*0.95*5.67E-8*(EA1238+273)^3))</f>
        <v>0</v>
      </c>
      <c r="W1238">
        <f>($C$7*EB1238+$D$7*EC1238+$E$7*V1238)</f>
        <v>0</v>
      </c>
      <c r="X1238">
        <f>0.61365*exp(17.502*W1238/(240.97+W1238))</f>
        <v>0</v>
      </c>
      <c r="Y1238">
        <f>(Z1238/AA1238*100)</f>
        <v>0</v>
      </c>
      <c r="Z1238">
        <f>DT1238*(DY1238+DZ1238)/1000</f>
        <v>0</v>
      </c>
      <c r="AA1238">
        <f>0.61365*exp(17.502*EA1238/(240.97+EA1238))</f>
        <v>0</v>
      </c>
      <c r="AB1238">
        <f>(X1238-DT1238*(DY1238+DZ1238)/1000)</f>
        <v>0</v>
      </c>
      <c r="AC1238">
        <f>(-J1238*44100)</f>
        <v>0</v>
      </c>
      <c r="AD1238">
        <f>2*29.3*R1238*0.92*(EA1238-W1238)</f>
        <v>0</v>
      </c>
      <c r="AE1238">
        <f>2*0.95*5.67E-8*(((EA1238+$B$7)+273)^4-(W1238+273)^4)</f>
        <v>0</v>
      </c>
      <c r="AF1238">
        <f>U1238+AE1238+AC1238+AD1238</f>
        <v>0</v>
      </c>
      <c r="AG1238">
        <f>DX1238*AU1238*(DS1238-DR1238*(1000-AU1238*DU1238)/(1000-AU1238*DT1238))/(100*DL1238)</f>
        <v>0</v>
      </c>
      <c r="AH1238">
        <f>1000*DX1238*AU1238*(DT1238-DU1238)/(100*DL1238*(1000-AU1238*DT1238))</f>
        <v>0</v>
      </c>
      <c r="AI1238">
        <f>(AJ1238 - AK1238 - DY1238*1E3/(8.314*(EA1238+273.15)) * AM1238/DX1238 * AL1238) * DX1238/(100*DL1238) * (1000 - DU1238)/1000</f>
        <v>0</v>
      </c>
      <c r="AJ1238">
        <v>1168.61424619474</v>
      </c>
      <c r="AK1238">
        <v>1147.62060606061</v>
      </c>
      <c r="AL1238">
        <v>3.2204825479539</v>
      </c>
      <c r="AM1238">
        <v>65.5308302883594</v>
      </c>
      <c r="AN1238">
        <f>(AP1238 - AO1238 + DY1238*1E3/(8.314*(EA1238+273.15)) * AR1238/DX1238 * AQ1238) * DX1238/(100*DL1238) * 1000/(1000 - AP1238)</f>
        <v>0</v>
      </c>
      <c r="AO1238">
        <v>24.7757228442155</v>
      </c>
      <c r="AP1238">
        <v>43.5137503030303</v>
      </c>
      <c r="AQ1238">
        <v>2.99067346996025e-05</v>
      </c>
      <c r="AR1238">
        <v>110.947681736838</v>
      </c>
      <c r="AS1238">
        <v>12</v>
      </c>
      <c r="AT1238">
        <v>2</v>
      </c>
      <c r="AU1238">
        <f>IF(AS1238*$H$13&gt;=AW1238,1.0,(AW1238/(AW1238-AS1238*$H$13)))</f>
        <v>0</v>
      </c>
      <c r="AV1238">
        <f>(AU1238-1)*100</f>
        <v>0</v>
      </c>
      <c r="AW1238">
        <f>MAX(0,($B$13+$C$13*EF1238)/(1+$D$13*EF1238)*DY1238/(EA1238+273)*$E$13)</f>
        <v>0</v>
      </c>
      <c r="AX1238" t="s">
        <v>437</v>
      </c>
      <c r="AY1238" t="s">
        <v>437</v>
      </c>
      <c r="AZ1238">
        <v>0</v>
      </c>
      <c r="BA1238">
        <v>0</v>
      </c>
      <c r="BB1238">
        <f>1-AZ1238/BA1238</f>
        <v>0</v>
      </c>
      <c r="BC1238">
        <v>0</v>
      </c>
      <c r="BD1238" t="s">
        <v>437</v>
      </c>
      <c r="BE1238" t="s">
        <v>437</v>
      </c>
      <c r="BF1238">
        <v>0</v>
      </c>
      <c r="BG1238">
        <v>0</v>
      </c>
      <c r="BH1238">
        <f>1-BF1238/BG1238</f>
        <v>0</v>
      </c>
      <c r="BI1238">
        <v>0.5</v>
      </c>
      <c r="BJ1238">
        <f>DI1238</f>
        <v>0</v>
      </c>
      <c r="BK1238">
        <f>L1238</f>
        <v>0</v>
      </c>
      <c r="BL1238">
        <f>BH1238*BI1238*BJ1238</f>
        <v>0</v>
      </c>
      <c r="BM1238">
        <f>(BK1238-BC1238)/BJ1238</f>
        <v>0</v>
      </c>
      <c r="BN1238">
        <f>(BA1238-BG1238)/BG1238</f>
        <v>0</v>
      </c>
      <c r="BO1238">
        <f>AZ1238/(BB1238+AZ1238/BG1238)</f>
        <v>0</v>
      </c>
      <c r="BP1238" t="s">
        <v>437</v>
      </c>
      <c r="BQ1238">
        <v>0</v>
      </c>
      <c r="BR1238">
        <f>IF(BQ1238&lt;&gt;0, BQ1238, BO1238)</f>
        <v>0</v>
      </c>
      <c r="BS1238">
        <f>1-BR1238/BG1238</f>
        <v>0</v>
      </c>
      <c r="BT1238">
        <f>(BG1238-BF1238)/(BG1238-BR1238)</f>
        <v>0</v>
      </c>
      <c r="BU1238">
        <f>(BA1238-BG1238)/(BA1238-BR1238)</f>
        <v>0</v>
      </c>
      <c r="BV1238">
        <f>(BG1238-BF1238)/(BG1238-AZ1238)</f>
        <v>0</v>
      </c>
      <c r="BW1238">
        <f>(BA1238-BG1238)/(BA1238-AZ1238)</f>
        <v>0</v>
      </c>
      <c r="BX1238">
        <f>(BT1238*BR1238/BF1238)</f>
        <v>0</v>
      </c>
      <c r="BY1238">
        <f>(1-BX1238)</f>
        <v>0</v>
      </c>
      <c r="DH1238">
        <f>$B$11*EG1238+$C$11*EH1238+$F$11*ES1238*(1-EV1238)</f>
        <v>0</v>
      </c>
      <c r="DI1238">
        <f>DH1238*DJ1238</f>
        <v>0</v>
      </c>
      <c r="DJ1238">
        <f>($B$11*$D$9+$C$11*$D$9+$F$11*((FF1238+EX1238)/MAX(FF1238+EX1238+FG1238, 0.1)*$I$9+FG1238/MAX(FF1238+EX1238+FG1238, 0.1)*$J$9))/($B$11+$C$11+$F$11)</f>
        <v>0</v>
      </c>
      <c r="DK1238">
        <f>($B$11*$K$9+$C$11*$K$9+$F$11*((FF1238+EX1238)/MAX(FF1238+EX1238+FG1238, 0.1)*$P$9+FG1238/MAX(FF1238+EX1238+FG1238, 0.1)*$Q$9))/($B$11+$C$11+$F$11)</f>
        <v>0</v>
      </c>
      <c r="DL1238">
        <v>6</v>
      </c>
      <c r="DM1238">
        <v>0.5</v>
      </c>
      <c r="DN1238" t="s">
        <v>438</v>
      </c>
      <c r="DO1238">
        <v>2</v>
      </c>
      <c r="DP1238" t="b">
        <v>1</v>
      </c>
      <c r="DQ1238">
        <v>1761428850.94615</v>
      </c>
      <c r="DR1238">
        <v>1075.00923076923</v>
      </c>
      <c r="DS1238">
        <v>1124.30538461538</v>
      </c>
      <c r="DT1238">
        <v>43.5063769230769</v>
      </c>
      <c r="DU1238">
        <v>24.7693615384615</v>
      </c>
      <c r="DV1238">
        <v>1073.91153846154</v>
      </c>
      <c r="DW1238">
        <v>43.5504846153846</v>
      </c>
      <c r="DX1238">
        <v>500.009384615385</v>
      </c>
      <c r="DY1238">
        <v>90.1833230769231</v>
      </c>
      <c r="DZ1238">
        <v>0.0399440923076923</v>
      </c>
      <c r="EA1238">
        <v>51.1455846153846</v>
      </c>
      <c r="EB1238">
        <v>47.9079384615385</v>
      </c>
      <c r="EC1238">
        <v>999.9</v>
      </c>
      <c r="ED1238">
        <v>0</v>
      </c>
      <c r="EE1238">
        <v>0</v>
      </c>
      <c r="EF1238">
        <v>9996.20230769231</v>
      </c>
      <c r="EG1238">
        <v>0</v>
      </c>
      <c r="EH1238">
        <v>1221.02461538462</v>
      </c>
      <c r="EI1238">
        <v>-49.2970307692308</v>
      </c>
      <c r="EJ1238">
        <v>1123.90461538462</v>
      </c>
      <c r="EK1238">
        <v>1152.86153846154</v>
      </c>
      <c r="EL1238">
        <v>18.7370153846154</v>
      </c>
      <c r="EM1238">
        <v>1124.30538461538</v>
      </c>
      <c r="EN1238">
        <v>24.7693615384615</v>
      </c>
      <c r="EO1238">
        <v>3.92355</v>
      </c>
      <c r="EP1238">
        <v>2.23378461538462</v>
      </c>
      <c r="EQ1238">
        <v>28.5733615384615</v>
      </c>
      <c r="ER1238">
        <v>19.2066769230769</v>
      </c>
      <c r="ES1238">
        <v>1200.03692307692</v>
      </c>
      <c r="ET1238">
        <v>0.966994384615384</v>
      </c>
      <c r="EU1238">
        <v>0.0330054384615385</v>
      </c>
      <c r="EV1238">
        <v>0</v>
      </c>
      <c r="EW1238">
        <v>922.604538461538</v>
      </c>
      <c r="EX1238">
        <v>5.00059</v>
      </c>
      <c r="EY1238">
        <v>12309.0076923077</v>
      </c>
      <c r="EZ1238">
        <v>10359.0153846154</v>
      </c>
      <c r="FA1238">
        <v>64.6007692307692</v>
      </c>
      <c r="FB1238">
        <v>65.9083846153846</v>
      </c>
      <c r="FC1238">
        <v>64.6918461538462</v>
      </c>
      <c r="FD1238">
        <v>65.5910769230769</v>
      </c>
      <c r="FE1238">
        <v>65.8313846153846</v>
      </c>
      <c r="FF1238">
        <v>1155.59153846154</v>
      </c>
      <c r="FG1238">
        <v>39.4453846153846</v>
      </c>
      <c r="FH1238">
        <v>0</v>
      </c>
      <c r="FI1238">
        <v>1761428819.5</v>
      </c>
      <c r="FJ1238">
        <v>0</v>
      </c>
      <c r="FK1238">
        <v>922.7038</v>
      </c>
      <c r="FL1238">
        <v>4.5602307490156</v>
      </c>
      <c r="FM1238">
        <v>41.6769230435974</v>
      </c>
      <c r="FN1238">
        <v>12309.2</v>
      </c>
      <c r="FO1238">
        <v>15</v>
      </c>
      <c r="FP1238">
        <v>0</v>
      </c>
      <c r="FQ1238" t="s">
        <v>439</v>
      </c>
      <c r="FR1238">
        <v>0</v>
      </c>
      <c r="FS1238">
        <v>0</v>
      </c>
      <c r="FT1238">
        <v>0</v>
      </c>
      <c r="FU1238">
        <v>0</v>
      </c>
      <c r="FV1238">
        <v>0</v>
      </c>
      <c r="FW1238">
        <v>0</v>
      </c>
      <c r="FX1238">
        <v>0</v>
      </c>
      <c r="FY1238">
        <v>0</v>
      </c>
      <c r="FZ1238">
        <v>0</v>
      </c>
      <c r="GA1238">
        <v>0</v>
      </c>
      <c r="GB1238">
        <v>0</v>
      </c>
      <c r="GC1238">
        <v>-49.581965</v>
      </c>
      <c r="GD1238">
        <v>3.24795338345866</v>
      </c>
      <c r="GE1238">
        <v>0.698326636521191</v>
      </c>
      <c r="GF1238">
        <v>0</v>
      </c>
      <c r="GG1238">
        <v>922.460264705882</v>
      </c>
      <c r="GH1238">
        <v>4.4072574462529</v>
      </c>
      <c r="GI1238">
        <v>0.475455157087803</v>
      </c>
      <c r="GJ1238">
        <v>-1</v>
      </c>
      <c r="GK1238">
        <v>18.739825</v>
      </c>
      <c r="GL1238">
        <v>-0.0507834586466008</v>
      </c>
      <c r="GM1238">
        <v>0.00679932901101278</v>
      </c>
      <c r="GN1238">
        <v>1</v>
      </c>
      <c r="GO1238">
        <v>1</v>
      </c>
      <c r="GP1238">
        <v>2</v>
      </c>
      <c r="GQ1238" t="s">
        <v>446</v>
      </c>
      <c r="GR1238">
        <v>3.12574</v>
      </c>
      <c r="GS1238">
        <v>2.71778</v>
      </c>
      <c r="GT1238">
        <v>0.165708</v>
      </c>
      <c r="GU1238">
        <v>0.170189</v>
      </c>
      <c r="GV1238">
        <v>0.147791</v>
      </c>
      <c r="GW1238">
        <v>0.0991734</v>
      </c>
      <c r="GX1238">
        <v>29665.1</v>
      </c>
      <c r="GY1238">
        <v>31136.3</v>
      </c>
      <c r="GZ1238">
        <v>32332.1</v>
      </c>
      <c r="HA1238">
        <v>34138.9</v>
      </c>
      <c r="HB1238">
        <v>39554.3</v>
      </c>
      <c r="HC1238">
        <v>44392</v>
      </c>
      <c r="HD1238">
        <v>50881.9</v>
      </c>
      <c r="HE1238">
        <v>54796.8</v>
      </c>
      <c r="HF1238">
        <v>1.63818</v>
      </c>
      <c r="HG1238">
        <v>1.49825</v>
      </c>
      <c r="HH1238">
        <v>-0.127941</v>
      </c>
      <c r="HI1238">
        <v>0</v>
      </c>
      <c r="HJ1238">
        <v>49.9445</v>
      </c>
      <c r="HK1238">
        <v>999.9</v>
      </c>
      <c r="HL1238">
        <v>54.853</v>
      </c>
      <c r="HM1238">
        <v>30.142</v>
      </c>
      <c r="HN1238">
        <v>26.1255</v>
      </c>
      <c r="HO1238">
        <v>59.7555</v>
      </c>
      <c r="HP1238">
        <v>40.2885</v>
      </c>
      <c r="HQ1238">
        <v>1</v>
      </c>
      <c r="HR1238">
        <v>2.75048</v>
      </c>
      <c r="HS1238">
        <v>1.42275</v>
      </c>
      <c r="HT1238">
        <v>20.1039</v>
      </c>
      <c r="HU1238">
        <v>5.1812</v>
      </c>
      <c r="HV1238">
        <v>12.0159</v>
      </c>
      <c r="HW1238">
        <v>4.9665</v>
      </c>
      <c r="HX1238">
        <v>3.29595</v>
      </c>
      <c r="HY1238">
        <v>9999</v>
      </c>
      <c r="HZ1238">
        <v>9999</v>
      </c>
      <c r="IA1238">
        <v>999.9</v>
      </c>
      <c r="IB1238">
        <v>9999</v>
      </c>
      <c r="IC1238">
        <v>1.86324</v>
      </c>
      <c r="ID1238">
        <v>1.86808</v>
      </c>
      <c r="IE1238">
        <v>1.86784</v>
      </c>
      <c r="IF1238">
        <v>1.86905</v>
      </c>
      <c r="IG1238">
        <v>1.86981</v>
      </c>
      <c r="IH1238">
        <v>1.86585</v>
      </c>
      <c r="II1238">
        <v>1.86695</v>
      </c>
      <c r="IJ1238">
        <v>1.86841</v>
      </c>
      <c r="IK1238">
        <v>5</v>
      </c>
      <c r="IL1238">
        <v>0</v>
      </c>
      <c r="IM1238">
        <v>0</v>
      </c>
      <c r="IN1238">
        <v>0</v>
      </c>
      <c r="IO1238" t="s">
        <v>441</v>
      </c>
      <c r="IP1238" t="s">
        <v>442</v>
      </c>
      <c r="IQ1238" t="s">
        <v>443</v>
      </c>
      <c r="IR1238" t="s">
        <v>443</v>
      </c>
      <c r="IS1238" t="s">
        <v>443</v>
      </c>
      <c r="IT1238" t="s">
        <v>443</v>
      </c>
      <c r="IU1238">
        <v>0</v>
      </c>
      <c r="IV1238">
        <v>100</v>
      </c>
      <c r="IW1238">
        <v>100</v>
      </c>
      <c r="IX1238">
        <v>1.1</v>
      </c>
      <c r="IY1238">
        <v>-0.0441</v>
      </c>
      <c r="IZ1238">
        <v>1.09748391826392</v>
      </c>
      <c r="JA1238">
        <v>0</v>
      </c>
      <c r="JB1238">
        <v>0</v>
      </c>
      <c r="JC1238">
        <v>0</v>
      </c>
      <c r="JD1238">
        <v>-0.0441141096964596</v>
      </c>
      <c r="JE1238">
        <v>0</v>
      </c>
      <c r="JF1238">
        <v>0</v>
      </c>
      <c r="JG1238">
        <v>0</v>
      </c>
      <c r="JH1238">
        <v>5</v>
      </c>
      <c r="JI1238">
        <v>2273</v>
      </c>
      <c r="JJ1238">
        <v>1</v>
      </c>
      <c r="JK1238">
        <v>24</v>
      </c>
      <c r="JL1238">
        <v>29357147.7</v>
      </c>
      <c r="JM1238">
        <v>29357147.7</v>
      </c>
      <c r="JN1238">
        <v>2.30469</v>
      </c>
      <c r="JO1238">
        <v>2.61597</v>
      </c>
      <c r="JP1238">
        <v>1.54785</v>
      </c>
      <c r="JQ1238">
        <v>2.31567</v>
      </c>
      <c r="JR1238">
        <v>1.64673</v>
      </c>
      <c r="JS1238">
        <v>2.35352</v>
      </c>
      <c r="JT1238">
        <v>34.0771</v>
      </c>
      <c r="JU1238">
        <v>24.1838</v>
      </c>
      <c r="JV1238">
        <v>18</v>
      </c>
      <c r="JW1238">
        <v>480.921</v>
      </c>
      <c r="JX1238">
        <v>379.198</v>
      </c>
      <c r="JY1238">
        <v>48.6661</v>
      </c>
      <c r="JZ1238">
        <v>57.7325</v>
      </c>
      <c r="KA1238">
        <v>29.9984</v>
      </c>
      <c r="KB1238">
        <v>56.9218</v>
      </c>
      <c r="KC1238">
        <v>56.6839</v>
      </c>
      <c r="KD1238">
        <v>46.2697</v>
      </c>
      <c r="KE1238">
        <v>0</v>
      </c>
      <c r="KF1238">
        <v>100</v>
      </c>
      <c r="KG1238">
        <v>48.702</v>
      </c>
      <c r="KH1238">
        <v>1176.05</v>
      </c>
      <c r="KI1238">
        <v>26.2864</v>
      </c>
      <c r="KJ1238">
        <v>92.1774</v>
      </c>
      <c r="KK1238">
        <v>88.6361</v>
      </c>
    </row>
    <row r="1239" spans="1:297">
      <c r="A1239">
        <v>1223</v>
      </c>
      <c r="B1239">
        <v>1761428864.1</v>
      </c>
      <c r="C1239">
        <v>20683.0999999046</v>
      </c>
      <c r="D1239" t="s">
        <v>2900</v>
      </c>
      <c r="E1239" t="s">
        <v>2901</v>
      </c>
      <c r="F1239">
        <v>5</v>
      </c>
      <c r="G1239" t="s">
        <v>2761</v>
      </c>
      <c r="H1239" t="s">
        <v>436</v>
      </c>
      <c r="I1239">
        <v>1761428855.94615</v>
      </c>
      <c r="J1239">
        <f>(K1239)/1000</f>
        <v>0</v>
      </c>
      <c r="K1239">
        <f>IF(DP1239, AN1239, AH1239)</f>
        <v>0</v>
      </c>
      <c r="L1239">
        <f>IF(DP1239, AI1239, AG1239)</f>
        <v>0</v>
      </c>
      <c r="M1239">
        <f>DR1239 - IF(AU1239&gt;1, L1239*DL1239*100.0/(AW1239), 0)</f>
        <v>0</v>
      </c>
      <c r="N1239">
        <f>((T1239-J1239/2)*M1239-L1239)/(T1239+J1239/2)</f>
        <v>0</v>
      </c>
      <c r="O1239">
        <f>N1239*(DY1239+DZ1239)/1000.0</f>
        <v>0</v>
      </c>
      <c r="P1239">
        <f>(DR1239 - IF(AU1239&gt;1, L1239*DL1239*100.0/(AW1239), 0))*(DY1239+DZ1239)/1000.0</f>
        <v>0</v>
      </c>
      <c r="Q1239">
        <f>2.0/((1/S1239-1/R1239)+SIGN(S1239)*SQRT((1/S1239-1/R1239)*(1/S1239-1/R1239) + 4*DM1239/((DM1239+1)*(DM1239+1))*(2*1/S1239*1/R1239-1/R1239*1/R1239)))</f>
        <v>0</v>
      </c>
      <c r="R1239">
        <f>IF(LEFT(DN1239,1)&lt;&gt;"0",IF(LEFT(DN1239,1)="1",3.0,DO1239),$D$5+$E$5*(EF1239*DY1239/($K$5*1000))+$F$5*(EF1239*DY1239/($K$5*1000))*MAX(MIN(DL1239,$J$5),$I$5)*MAX(MIN(DL1239,$J$5),$I$5)+$G$5*MAX(MIN(DL1239,$J$5),$I$5)*(EF1239*DY1239/($K$5*1000))+$H$5*(EF1239*DY1239/($K$5*1000))*(EF1239*DY1239/($K$5*1000)))</f>
        <v>0</v>
      </c>
      <c r="S1239">
        <f>J1239*(1000-(1000*0.61365*exp(17.502*W1239/(240.97+W1239))/(DY1239+DZ1239)+DT1239)/2)/(1000*0.61365*exp(17.502*W1239/(240.97+W1239))/(DY1239+DZ1239)-DT1239)</f>
        <v>0</v>
      </c>
      <c r="T1239">
        <f>1/((DM1239+1)/(Q1239/1.6)+1/(R1239/1.37)) + DM1239/((DM1239+1)/(Q1239/1.6) + DM1239/(R1239/1.37))</f>
        <v>0</v>
      </c>
      <c r="U1239">
        <f>(DH1239*DK1239)</f>
        <v>0</v>
      </c>
      <c r="V1239">
        <f>(EA1239+(U1239+2*0.95*5.67E-8*(((EA1239+$B$7)+273)^4-(EA1239+273)^4)-44100*J1239)/(1.84*29.3*R1239+8*0.95*5.67E-8*(EA1239+273)^3))</f>
        <v>0</v>
      </c>
      <c r="W1239">
        <f>($C$7*EB1239+$D$7*EC1239+$E$7*V1239)</f>
        <v>0</v>
      </c>
      <c r="X1239">
        <f>0.61365*exp(17.502*W1239/(240.97+W1239))</f>
        <v>0</v>
      </c>
      <c r="Y1239">
        <f>(Z1239/AA1239*100)</f>
        <v>0</v>
      </c>
      <c r="Z1239">
        <f>DT1239*(DY1239+DZ1239)/1000</f>
        <v>0</v>
      </c>
      <c r="AA1239">
        <f>0.61365*exp(17.502*EA1239/(240.97+EA1239))</f>
        <v>0</v>
      </c>
      <c r="AB1239">
        <f>(X1239-DT1239*(DY1239+DZ1239)/1000)</f>
        <v>0</v>
      </c>
      <c r="AC1239">
        <f>(-J1239*44100)</f>
        <v>0</v>
      </c>
      <c r="AD1239">
        <f>2*29.3*R1239*0.92*(EA1239-W1239)</f>
        <v>0</v>
      </c>
      <c r="AE1239">
        <f>2*0.95*5.67E-8*(((EA1239+$B$7)+273)^4-(W1239+273)^4)</f>
        <v>0</v>
      </c>
      <c r="AF1239">
        <f>U1239+AE1239+AC1239+AD1239</f>
        <v>0</v>
      </c>
      <c r="AG1239">
        <f>DX1239*AU1239*(DS1239-DR1239*(1000-AU1239*DU1239)/(1000-AU1239*DT1239))/(100*DL1239)</f>
        <v>0</v>
      </c>
      <c r="AH1239">
        <f>1000*DX1239*AU1239*(DT1239-DU1239)/(100*DL1239*(1000-AU1239*DT1239))</f>
        <v>0</v>
      </c>
      <c r="AI1239">
        <f>(AJ1239 - AK1239 - DY1239*1E3/(8.314*(EA1239+273.15)) * AM1239/DX1239 * AL1239) * DX1239/(100*DL1239) * (1000 - DU1239)/1000</f>
        <v>0</v>
      </c>
      <c r="AJ1239">
        <v>1185.21453488063</v>
      </c>
      <c r="AK1239">
        <v>1163.8836969697</v>
      </c>
      <c r="AL1239">
        <v>3.26321320040758</v>
      </c>
      <c r="AM1239">
        <v>65.5308302883594</v>
      </c>
      <c r="AN1239">
        <f>(AP1239 - AO1239 + DY1239*1E3/(8.314*(EA1239+273.15)) * AR1239/DX1239 * AQ1239) * DX1239/(100*DL1239) * 1000/(1000 - AP1239)</f>
        <v>0</v>
      </c>
      <c r="AO1239">
        <v>24.7795690350006</v>
      </c>
      <c r="AP1239">
        <v>43.5029393939394</v>
      </c>
      <c r="AQ1239">
        <v>-0.000388331742666784</v>
      </c>
      <c r="AR1239">
        <v>110.947681736838</v>
      </c>
      <c r="AS1239">
        <v>11</v>
      </c>
      <c r="AT1239">
        <v>2</v>
      </c>
      <c r="AU1239">
        <f>IF(AS1239*$H$13&gt;=AW1239,1.0,(AW1239/(AW1239-AS1239*$H$13)))</f>
        <v>0</v>
      </c>
      <c r="AV1239">
        <f>(AU1239-1)*100</f>
        <v>0</v>
      </c>
      <c r="AW1239">
        <f>MAX(0,($B$13+$C$13*EF1239)/(1+$D$13*EF1239)*DY1239/(EA1239+273)*$E$13)</f>
        <v>0</v>
      </c>
      <c r="AX1239" t="s">
        <v>437</v>
      </c>
      <c r="AY1239" t="s">
        <v>437</v>
      </c>
      <c r="AZ1239">
        <v>0</v>
      </c>
      <c r="BA1239">
        <v>0</v>
      </c>
      <c r="BB1239">
        <f>1-AZ1239/BA1239</f>
        <v>0</v>
      </c>
      <c r="BC1239">
        <v>0</v>
      </c>
      <c r="BD1239" t="s">
        <v>437</v>
      </c>
      <c r="BE1239" t="s">
        <v>437</v>
      </c>
      <c r="BF1239">
        <v>0</v>
      </c>
      <c r="BG1239">
        <v>0</v>
      </c>
      <c r="BH1239">
        <f>1-BF1239/BG1239</f>
        <v>0</v>
      </c>
      <c r="BI1239">
        <v>0.5</v>
      </c>
      <c r="BJ1239">
        <f>DI1239</f>
        <v>0</v>
      </c>
      <c r="BK1239">
        <f>L1239</f>
        <v>0</v>
      </c>
      <c r="BL1239">
        <f>BH1239*BI1239*BJ1239</f>
        <v>0</v>
      </c>
      <c r="BM1239">
        <f>(BK1239-BC1239)/BJ1239</f>
        <v>0</v>
      </c>
      <c r="BN1239">
        <f>(BA1239-BG1239)/BG1239</f>
        <v>0</v>
      </c>
      <c r="BO1239">
        <f>AZ1239/(BB1239+AZ1239/BG1239)</f>
        <v>0</v>
      </c>
      <c r="BP1239" t="s">
        <v>437</v>
      </c>
      <c r="BQ1239">
        <v>0</v>
      </c>
      <c r="BR1239">
        <f>IF(BQ1239&lt;&gt;0, BQ1239, BO1239)</f>
        <v>0</v>
      </c>
      <c r="BS1239">
        <f>1-BR1239/BG1239</f>
        <v>0</v>
      </c>
      <c r="BT1239">
        <f>(BG1239-BF1239)/(BG1239-BR1239)</f>
        <v>0</v>
      </c>
      <c r="BU1239">
        <f>(BA1239-BG1239)/(BA1239-BR1239)</f>
        <v>0</v>
      </c>
      <c r="BV1239">
        <f>(BG1239-BF1239)/(BG1239-AZ1239)</f>
        <v>0</v>
      </c>
      <c r="BW1239">
        <f>(BA1239-BG1239)/(BA1239-AZ1239)</f>
        <v>0</v>
      </c>
      <c r="BX1239">
        <f>(BT1239*BR1239/BF1239)</f>
        <v>0</v>
      </c>
      <c r="BY1239">
        <f>(1-BX1239)</f>
        <v>0</v>
      </c>
      <c r="DH1239">
        <f>$B$11*EG1239+$C$11*EH1239+$F$11*ES1239*(1-EV1239)</f>
        <v>0</v>
      </c>
      <c r="DI1239">
        <f>DH1239*DJ1239</f>
        <v>0</v>
      </c>
      <c r="DJ1239">
        <f>($B$11*$D$9+$C$11*$D$9+$F$11*((FF1239+EX1239)/MAX(FF1239+EX1239+FG1239, 0.1)*$I$9+FG1239/MAX(FF1239+EX1239+FG1239, 0.1)*$J$9))/($B$11+$C$11+$F$11)</f>
        <v>0</v>
      </c>
      <c r="DK1239">
        <f>($B$11*$K$9+$C$11*$K$9+$F$11*((FF1239+EX1239)/MAX(FF1239+EX1239+FG1239, 0.1)*$P$9+FG1239/MAX(FF1239+EX1239+FG1239, 0.1)*$Q$9))/($B$11+$C$11+$F$11)</f>
        <v>0</v>
      </c>
      <c r="DL1239">
        <v>6</v>
      </c>
      <c r="DM1239">
        <v>0.5</v>
      </c>
      <c r="DN1239" t="s">
        <v>438</v>
      </c>
      <c r="DO1239">
        <v>2</v>
      </c>
      <c r="DP1239" t="b">
        <v>1</v>
      </c>
      <c r="DQ1239">
        <v>1761428855.94615</v>
      </c>
      <c r="DR1239">
        <v>1090.84384615385</v>
      </c>
      <c r="DS1239">
        <v>1140.60615384615</v>
      </c>
      <c r="DT1239">
        <v>43.5051461538462</v>
      </c>
      <c r="DU1239">
        <v>24.7738230769231</v>
      </c>
      <c r="DV1239">
        <v>1089.74769230769</v>
      </c>
      <c r="DW1239">
        <v>43.5492615384615</v>
      </c>
      <c r="DX1239">
        <v>500.017384615385</v>
      </c>
      <c r="DY1239">
        <v>90.1812692307692</v>
      </c>
      <c r="DZ1239">
        <v>0.0399294538461538</v>
      </c>
      <c r="EA1239">
        <v>51.1567</v>
      </c>
      <c r="EB1239">
        <v>47.9178846153846</v>
      </c>
      <c r="EC1239">
        <v>999.9</v>
      </c>
      <c r="ED1239">
        <v>0</v>
      </c>
      <c r="EE1239">
        <v>0</v>
      </c>
      <c r="EF1239">
        <v>9995.62538461538</v>
      </c>
      <c r="EG1239">
        <v>0</v>
      </c>
      <c r="EH1239">
        <v>1221.05076923077</v>
      </c>
      <c r="EI1239">
        <v>-49.7617692307692</v>
      </c>
      <c r="EJ1239">
        <v>1140.46</v>
      </c>
      <c r="EK1239">
        <v>1169.58153846154</v>
      </c>
      <c r="EL1239">
        <v>18.7313307692308</v>
      </c>
      <c r="EM1239">
        <v>1140.60615384615</v>
      </c>
      <c r="EN1239">
        <v>24.7738230769231</v>
      </c>
      <c r="EO1239">
        <v>3.92335076923077</v>
      </c>
      <c r="EP1239">
        <v>2.23413538461538</v>
      </c>
      <c r="EQ1239">
        <v>28.5724769230769</v>
      </c>
      <c r="ER1239">
        <v>19.2092</v>
      </c>
      <c r="ES1239">
        <v>1200.02461538462</v>
      </c>
      <c r="ET1239">
        <v>0.966995615384615</v>
      </c>
      <c r="EU1239">
        <v>0.0330042461538461</v>
      </c>
      <c r="EV1239">
        <v>0</v>
      </c>
      <c r="EW1239">
        <v>923.033307692308</v>
      </c>
      <c r="EX1239">
        <v>5.00059</v>
      </c>
      <c r="EY1239">
        <v>12312.2692307692</v>
      </c>
      <c r="EZ1239">
        <v>10358.9230769231</v>
      </c>
      <c r="FA1239">
        <v>64.5813846153846</v>
      </c>
      <c r="FB1239">
        <v>65.8893076923077</v>
      </c>
      <c r="FC1239">
        <v>64.6679230769231</v>
      </c>
      <c r="FD1239">
        <v>65.5716923076923</v>
      </c>
      <c r="FE1239">
        <v>65.812</v>
      </c>
      <c r="FF1239">
        <v>1155.58153846154</v>
      </c>
      <c r="FG1239">
        <v>39.4430769230769</v>
      </c>
      <c r="FH1239">
        <v>0</v>
      </c>
      <c r="FI1239">
        <v>1761428824.9</v>
      </c>
      <c r="FJ1239">
        <v>0</v>
      </c>
      <c r="FK1239">
        <v>923.105461538462</v>
      </c>
      <c r="FL1239">
        <v>4.09620513284968</v>
      </c>
      <c r="FM1239">
        <v>38.5230769026352</v>
      </c>
      <c r="FN1239">
        <v>12312.8307692308</v>
      </c>
      <c r="FO1239">
        <v>15</v>
      </c>
      <c r="FP1239">
        <v>0</v>
      </c>
      <c r="FQ1239" t="s">
        <v>439</v>
      </c>
      <c r="FR1239">
        <v>0</v>
      </c>
      <c r="FS1239">
        <v>0</v>
      </c>
      <c r="FT1239">
        <v>0</v>
      </c>
      <c r="FU1239">
        <v>0</v>
      </c>
      <c r="FV1239">
        <v>0</v>
      </c>
      <c r="FW1239">
        <v>0</v>
      </c>
      <c r="FX1239">
        <v>0</v>
      </c>
      <c r="FY1239">
        <v>0</v>
      </c>
      <c r="FZ1239">
        <v>0</v>
      </c>
      <c r="GA1239">
        <v>0</v>
      </c>
      <c r="GB1239">
        <v>0</v>
      </c>
      <c r="GC1239">
        <v>-49.5733761904762</v>
      </c>
      <c r="GD1239">
        <v>-2.64543116883126</v>
      </c>
      <c r="GE1239">
        <v>0.807649217765309</v>
      </c>
      <c r="GF1239">
        <v>0</v>
      </c>
      <c r="GG1239">
        <v>922.809294117647</v>
      </c>
      <c r="GH1239">
        <v>4.4556149730164</v>
      </c>
      <c r="GI1239">
        <v>0.472010501466663</v>
      </c>
      <c r="GJ1239">
        <v>-1</v>
      </c>
      <c r="GK1239">
        <v>18.7344571428571</v>
      </c>
      <c r="GL1239">
        <v>-0.053844155844141</v>
      </c>
      <c r="GM1239">
        <v>0.00719878107595943</v>
      </c>
      <c r="GN1239">
        <v>1</v>
      </c>
      <c r="GO1239">
        <v>1</v>
      </c>
      <c r="GP1239">
        <v>2</v>
      </c>
      <c r="GQ1239" t="s">
        <v>446</v>
      </c>
      <c r="GR1239">
        <v>3.12574</v>
      </c>
      <c r="GS1239">
        <v>2.71769</v>
      </c>
      <c r="GT1239">
        <v>0.167258</v>
      </c>
      <c r="GU1239">
        <v>0.172006</v>
      </c>
      <c r="GV1239">
        <v>0.14781</v>
      </c>
      <c r="GW1239">
        <v>0.0991857</v>
      </c>
      <c r="GX1239">
        <v>29610.9</v>
      </c>
      <c r="GY1239">
        <v>31069.2</v>
      </c>
      <c r="GZ1239">
        <v>32333.6</v>
      </c>
      <c r="HA1239">
        <v>34140.7</v>
      </c>
      <c r="HB1239">
        <v>39555</v>
      </c>
      <c r="HC1239">
        <v>44393.8</v>
      </c>
      <c r="HD1239">
        <v>50883.8</v>
      </c>
      <c r="HE1239">
        <v>54799.5</v>
      </c>
      <c r="HF1239">
        <v>1.63857</v>
      </c>
      <c r="HG1239">
        <v>1.49815</v>
      </c>
      <c r="HH1239">
        <v>-0.126757</v>
      </c>
      <c r="HI1239">
        <v>0</v>
      </c>
      <c r="HJ1239">
        <v>49.9257</v>
      </c>
      <c r="HK1239">
        <v>999.9</v>
      </c>
      <c r="HL1239">
        <v>54.853</v>
      </c>
      <c r="HM1239">
        <v>30.121</v>
      </c>
      <c r="HN1239">
        <v>26.0963</v>
      </c>
      <c r="HO1239">
        <v>60.0355</v>
      </c>
      <c r="HP1239">
        <v>40.3486</v>
      </c>
      <c r="HQ1239">
        <v>1</v>
      </c>
      <c r="HR1239">
        <v>2.74862</v>
      </c>
      <c r="HS1239">
        <v>1.4255</v>
      </c>
      <c r="HT1239">
        <v>20.1039</v>
      </c>
      <c r="HU1239">
        <v>5.1815</v>
      </c>
      <c r="HV1239">
        <v>12.0159</v>
      </c>
      <c r="HW1239">
        <v>4.9668</v>
      </c>
      <c r="HX1239">
        <v>3.29593</v>
      </c>
      <c r="HY1239">
        <v>9999</v>
      </c>
      <c r="HZ1239">
        <v>9999</v>
      </c>
      <c r="IA1239">
        <v>999.9</v>
      </c>
      <c r="IB1239">
        <v>9999</v>
      </c>
      <c r="IC1239">
        <v>1.86325</v>
      </c>
      <c r="ID1239">
        <v>1.86811</v>
      </c>
      <c r="IE1239">
        <v>1.86784</v>
      </c>
      <c r="IF1239">
        <v>1.86905</v>
      </c>
      <c r="IG1239">
        <v>1.86981</v>
      </c>
      <c r="IH1239">
        <v>1.86584</v>
      </c>
      <c r="II1239">
        <v>1.86695</v>
      </c>
      <c r="IJ1239">
        <v>1.86844</v>
      </c>
      <c r="IK1239">
        <v>5</v>
      </c>
      <c r="IL1239">
        <v>0</v>
      </c>
      <c r="IM1239">
        <v>0</v>
      </c>
      <c r="IN1239">
        <v>0</v>
      </c>
      <c r="IO1239" t="s">
        <v>441</v>
      </c>
      <c r="IP1239" t="s">
        <v>442</v>
      </c>
      <c r="IQ1239" t="s">
        <v>443</v>
      </c>
      <c r="IR1239" t="s">
        <v>443</v>
      </c>
      <c r="IS1239" t="s">
        <v>443</v>
      </c>
      <c r="IT1239" t="s">
        <v>443</v>
      </c>
      <c r="IU1239">
        <v>0</v>
      </c>
      <c r="IV1239">
        <v>100</v>
      </c>
      <c r="IW1239">
        <v>100</v>
      </c>
      <c r="IX1239">
        <v>1.1</v>
      </c>
      <c r="IY1239">
        <v>-0.0441</v>
      </c>
      <c r="IZ1239">
        <v>1.09748391826392</v>
      </c>
      <c r="JA1239">
        <v>0</v>
      </c>
      <c r="JB1239">
        <v>0</v>
      </c>
      <c r="JC1239">
        <v>0</v>
      </c>
      <c r="JD1239">
        <v>-0.0441141096964596</v>
      </c>
      <c r="JE1239">
        <v>0</v>
      </c>
      <c r="JF1239">
        <v>0</v>
      </c>
      <c r="JG1239">
        <v>0</v>
      </c>
      <c r="JH1239">
        <v>5</v>
      </c>
      <c r="JI1239">
        <v>2273</v>
      </c>
      <c r="JJ1239">
        <v>1</v>
      </c>
      <c r="JK1239">
        <v>24</v>
      </c>
      <c r="JL1239">
        <v>29357147.7</v>
      </c>
      <c r="JM1239">
        <v>29357147.7</v>
      </c>
      <c r="JN1239">
        <v>2.33276</v>
      </c>
      <c r="JO1239">
        <v>2.6062</v>
      </c>
      <c r="JP1239">
        <v>1.54785</v>
      </c>
      <c r="JQ1239">
        <v>2.31567</v>
      </c>
      <c r="JR1239">
        <v>1.64673</v>
      </c>
      <c r="JS1239">
        <v>2.37061</v>
      </c>
      <c r="JT1239">
        <v>34.0771</v>
      </c>
      <c r="JU1239">
        <v>24.1838</v>
      </c>
      <c r="JV1239">
        <v>18</v>
      </c>
      <c r="JW1239">
        <v>481.174</v>
      </c>
      <c r="JX1239">
        <v>379.111</v>
      </c>
      <c r="JY1239">
        <v>48.7272</v>
      </c>
      <c r="JZ1239">
        <v>57.7199</v>
      </c>
      <c r="KA1239">
        <v>29.9984</v>
      </c>
      <c r="KB1239">
        <v>56.9135</v>
      </c>
      <c r="KC1239">
        <v>56.6777</v>
      </c>
      <c r="KD1239">
        <v>46.7595</v>
      </c>
      <c r="KE1239">
        <v>0</v>
      </c>
      <c r="KF1239">
        <v>100</v>
      </c>
      <c r="KG1239">
        <v>48.7524</v>
      </c>
      <c r="KH1239">
        <v>1189.63</v>
      </c>
      <c r="KI1239">
        <v>26.2864</v>
      </c>
      <c r="KJ1239">
        <v>92.1811</v>
      </c>
      <c r="KK1239">
        <v>88.6406</v>
      </c>
    </row>
    <row r="1240" spans="1:297">
      <c r="A1240">
        <v>1224</v>
      </c>
      <c r="B1240">
        <v>1761428869.1</v>
      </c>
      <c r="C1240">
        <v>20688.0999999046</v>
      </c>
      <c r="D1240" t="s">
        <v>2902</v>
      </c>
      <c r="E1240" t="s">
        <v>2903</v>
      </c>
      <c r="F1240">
        <v>5</v>
      </c>
      <c r="G1240" t="s">
        <v>2761</v>
      </c>
      <c r="H1240" t="s">
        <v>436</v>
      </c>
      <c r="I1240">
        <v>1761428860.94615</v>
      </c>
      <c r="J1240">
        <f>(K1240)/1000</f>
        <v>0</v>
      </c>
      <c r="K1240">
        <f>IF(DP1240, AN1240, AH1240)</f>
        <v>0</v>
      </c>
      <c r="L1240">
        <f>IF(DP1240, AI1240, AG1240)</f>
        <v>0</v>
      </c>
      <c r="M1240">
        <f>DR1240 - IF(AU1240&gt;1, L1240*DL1240*100.0/(AW1240), 0)</f>
        <v>0</v>
      </c>
      <c r="N1240">
        <f>((T1240-J1240/2)*M1240-L1240)/(T1240+J1240/2)</f>
        <v>0</v>
      </c>
      <c r="O1240">
        <f>N1240*(DY1240+DZ1240)/1000.0</f>
        <v>0</v>
      </c>
      <c r="P1240">
        <f>(DR1240 - IF(AU1240&gt;1, L1240*DL1240*100.0/(AW1240), 0))*(DY1240+DZ1240)/1000.0</f>
        <v>0</v>
      </c>
      <c r="Q1240">
        <f>2.0/((1/S1240-1/R1240)+SIGN(S1240)*SQRT((1/S1240-1/R1240)*(1/S1240-1/R1240) + 4*DM1240/((DM1240+1)*(DM1240+1))*(2*1/S1240*1/R1240-1/R1240*1/R1240)))</f>
        <v>0</v>
      </c>
      <c r="R1240">
        <f>IF(LEFT(DN1240,1)&lt;&gt;"0",IF(LEFT(DN1240,1)="1",3.0,DO1240),$D$5+$E$5*(EF1240*DY1240/($K$5*1000))+$F$5*(EF1240*DY1240/($K$5*1000))*MAX(MIN(DL1240,$J$5),$I$5)*MAX(MIN(DL1240,$J$5),$I$5)+$G$5*MAX(MIN(DL1240,$J$5),$I$5)*(EF1240*DY1240/($K$5*1000))+$H$5*(EF1240*DY1240/($K$5*1000))*(EF1240*DY1240/($K$5*1000)))</f>
        <v>0</v>
      </c>
      <c r="S1240">
        <f>J1240*(1000-(1000*0.61365*exp(17.502*W1240/(240.97+W1240))/(DY1240+DZ1240)+DT1240)/2)/(1000*0.61365*exp(17.502*W1240/(240.97+W1240))/(DY1240+DZ1240)-DT1240)</f>
        <v>0</v>
      </c>
      <c r="T1240">
        <f>1/((DM1240+1)/(Q1240/1.6)+1/(R1240/1.37)) + DM1240/((DM1240+1)/(Q1240/1.6) + DM1240/(R1240/1.37))</f>
        <v>0</v>
      </c>
      <c r="U1240">
        <f>(DH1240*DK1240)</f>
        <v>0</v>
      </c>
      <c r="V1240">
        <f>(EA1240+(U1240+2*0.95*5.67E-8*(((EA1240+$B$7)+273)^4-(EA1240+273)^4)-44100*J1240)/(1.84*29.3*R1240+8*0.95*5.67E-8*(EA1240+273)^3))</f>
        <v>0</v>
      </c>
      <c r="W1240">
        <f>($C$7*EB1240+$D$7*EC1240+$E$7*V1240)</f>
        <v>0</v>
      </c>
      <c r="X1240">
        <f>0.61365*exp(17.502*W1240/(240.97+W1240))</f>
        <v>0</v>
      </c>
      <c r="Y1240">
        <f>(Z1240/AA1240*100)</f>
        <v>0</v>
      </c>
      <c r="Z1240">
        <f>DT1240*(DY1240+DZ1240)/1000</f>
        <v>0</v>
      </c>
      <c r="AA1240">
        <f>0.61365*exp(17.502*EA1240/(240.97+EA1240))</f>
        <v>0</v>
      </c>
      <c r="AB1240">
        <f>(X1240-DT1240*(DY1240+DZ1240)/1000)</f>
        <v>0</v>
      </c>
      <c r="AC1240">
        <f>(-J1240*44100)</f>
        <v>0</v>
      </c>
      <c r="AD1240">
        <f>2*29.3*R1240*0.92*(EA1240-W1240)</f>
        <v>0</v>
      </c>
      <c r="AE1240">
        <f>2*0.95*5.67E-8*(((EA1240+$B$7)+273)^4-(W1240+273)^4)</f>
        <v>0</v>
      </c>
      <c r="AF1240">
        <f>U1240+AE1240+AC1240+AD1240</f>
        <v>0</v>
      </c>
      <c r="AG1240">
        <f>DX1240*AU1240*(DS1240-DR1240*(1000-AU1240*DU1240)/(1000-AU1240*DT1240))/(100*DL1240)</f>
        <v>0</v>
      </c>
      <c r="AH1240">
        <f>1000*DX1240*AU1240*(DT1240-DU1240)/(100*DL1240*(1000-AU1240*DT1240))</f>
        <v>0</v>
      </c>
      <c r="AI1240">
        <f>(AJ1240 - AK1240 - DY1240*1E3/(8.314*(EA1240+273.15)) * AM1240/DX1240 * AL1240) * DX1240/(100*DL1240) * (1000 - DU1240)/1000</f>
        <v>0</v>
      </c>
      <c r="AJ1240">
        <v>1204.45095310986</v>
      </c>
      <c r="AK1240">
        <v>1181.91363636364</v>
      </c>
      <c r="AL1240">
        <v>3.61470282638072</v>
      </c>
      <c r="AM1240">
        <v>65.5308302883594</v>
      </c>
      <c r="AN1240">
        <f>(AP1240 - AO1240 + DY1240*1E3/(8.314*(EA1240+273.15)) * AR1240/DX1240 * AQ1240) * DX1240/(100*DL1240) * 1000/(1000 - AP1240)</f>
        <v>0</v>
      </c>
      <c r="AO1240">
        <v>24.7826672813783</v>
      </c>
      <c r="AP1240">
        <v>43.5124854545454</v>
      </c>
      <c r="AQ1240">
        <v>-4.64481957521099e-05</v>
      </c>
      <c r="AR1240">
        <v>110.947681736838</v>
      </c>
      <c r="AS1240">
        <v>12</v>
      </c>
      <c r="AT1240">
        <v>2</v>
      </c>
      <c r="AU1240">
        <f>IF(AS1240*$H$13&gt;=AW1240,1.0,(AW1240/(AW1240-AS1240*$H$13)))</f>
        <v>0</v>
      </c>
      <c r="AV1240">
        <f>(AU1240-1)*100</f>
        <v>0</v>
      </c>
      <c r="AW1240">
        <f>MAX(0,($B$13+$C$13*EF1240)/(1+$D$13*EF1240)*DY1240/(EA1240+273)*$E$13)</f>
        <v>0</v>
      </c>
      <c r="AX1240" t="s">
        <v>437</v>
      </c>
      <c r="AY1240" t="s">
        <v>437</v>
      </c>
      <c r="AZ1240">
        <v>0</v>
      </c>
      <c r="BA1240">
        <v>0</v>
      </c>
      <c r="BB1240">
        <f>1-AZ1240/BA1240</f>
        <v>0</v>
      </c>
      <c r="BC1240">
        <v>0</v>
      </c>
      <c r="BD1240" t="s">
        <v>437</v>
      </c>
      <c r="BE1240" t="s">
        <v>437</v>
      </c>
      <c r="BF1240">
        <v>0</v>
      </c>
      <c r="BG1240">
        <v>0</v>
      </c>
      <c r="BH1240">
        <f>1-BF1240/BG1240</f>
        <v>0</v>
      </c>
      <c r="BI1240">
        <v>0.5</v>
      </c>
      <c r="BJ1240">
        <f>DI1240</f>
        <v>0</v>
      </c>
      <c r="BK1240">
        <f>L1240</f>
        <v>0</v>
      </c>
      <c r="BL1240">
        <f>BH1240*BI1240*BJ1240</f>
        <v>0</v>
      </c>
      <c r="BM1240">
        <f>(BK1240-BC1240)/BJ1240</f>
        <v>0</v>
      </c>
      <c r="BN1240">
        <f>(BA1240-BG1240)/BG1240</f>
        <v>0</v>
      </c>
      <c r="BO1240">
        <f>AZ1240/(BB1240+AZ1240/BG1240)</f>
        <v>0</v>
      </c>
      <c r="BP1240" t="s">
        <v>437</v>
      </c>
      <c r="BQ1240">
        <v>0</v>
      </c>
      <c r="BR1240">
        <f>IF(BQ1240&lt;&gt;0, BQ1240, BO1240)</f>
        <v>0</v>
      </c>
      <c r="BS1240">
        <f>1-BR1240/BG1240</f>
        <v>0</v>
      </c>
      <c r="BT1240">
        <f>(BG1240-BF1240)/(BG1240-BR1240)</f>
        <v>0</v>
      </c>
      <c r="BU1240">
        <f>(BA1240-BG1240)/(BA1240-BR1240)</f>
        <v>0</v>
      </c>
      <c r="BV1240">
        <f>(BG1240-BF1240)/(BG1240-AZ1240)</f>
        <v>0</v>
      </c>
      <c r="BW1240">
        <f>(BA1240-BG1240)/(BA1240-AZ1240)</f>
        <v>0</v>
      </c>
      <c r="BX1240">
        <f>(BT1240*BR1240/BF1240)</f>
        <v>0</v>
      </c>
      <c r="BY1240">
        <f>(1-BX1240)</f>
        <v>0</v>
      </c>
      <c r="DH1240">
        <f>$B$11*EG1240+$C$11*EH1240+$F$11*ES1240*(1-EV1240)</f>
        <v>0</v>
      </c>
      <c r="DI1240">
        <f>DH1240*DJ1240</f>
        <v>0</v>
      </c>
      <c r="DJ1240">
        <f>($B$11*$D$9+$C$11*$D$9+$F$11*((FF1240+EX1240)/MAX(FF1240+EX1240+FG1240, 0.1)*$I$9+FG1240/MAX(FF1240+EX1240+FG1240, 0.1)*$J$9))/($B$11+$C$11+$F$11)</f>
        <v>0</v>
      </c>
      <c r="DK1240">
        <f>($B$11*$K$9+$C$11*$K$9+$F$11*((FF1240+EX1240)/MAX(FF1240+EX1240+FG1240, 0.1)*$P$9+FG1240/MAX(FF1240+EX1240+FG1240, 0.1)*$Q$9))/($B$11+$C$11+$F$11)</f>
        <v>0</v>
      </c>
      <c r="DL1240">
        <v>6</v>
      </c>
      <c r="DM1240">
        <v>0.5</v>
      </c>
      <c r="DN1240" t="s">
        <v>438</v>
      </c>
      <c r="DO1240">
        <v>2</v>
      </c>
      <c r="DP1240" t="b">
        <v>1</v>
      </c>
      <c r="DQ1240">
        <v>1761428860.94615</v>
      </c>
      <c r="DR1240">
        <v>1106.91769230769</v>
      </c>
      <c r="DS1240">
        <v>1157.27</v>
      </c>
      <c r="DT1240">
        <v>43.5094153846154</v>
      </c>
      <c r="DU1240">
        <v>24.7781615384615</v>
      </c>
      <c r="DV1240">
        <v>1105.82</v>
      </c>
      <c r="DW1240">
        <v>43.5535461538462</v>
      </c>
      <c r="DX1240">
        <v>500.021538461539</v>
      </c>
      <c r="DY1240">
        <v>90.1800692307692</v>
      </c>
      <c r="DZ1240">
        <v>0.0398612384615385</v>
      </c>
      <c r="EA1240">
        <v>51.1692</v>
      </c>
      <c r="EB1240">
        <v>47.9240692307692</v>
      </c>
      <c r="EC1240">
        <v>999.9</v>
      </c>
      <c r="ED1240">
        <v>0</v>
      </c>
      <c r="EE1240">
        <v>0</v>
      </c>
      <c r="EF1240">
        <v>9993.65692307692</v>
      </c>
      <c r="EG1240">
        <v>0</v>
      </c>
      <c r="EH1240">
        <v>1221.11307692308</v>
      </c>
      <c r="EI1240">
        <v>-50.3528692307692</v>
      </c>
      <c r="EJ1240">
        <v>1157.26923076923</v>
      </c>
      <c r="EK1240">
        <v>1186.67384615385</v>
      </c>
      <c r="EL1240">
        <v>18.7312615384615</v>
      </c>
      <c r="EM1240">
        <v>1157.27</v>
      </c>
      <c r="EN1240">
        <v>24.7781615384615</v>
      </c>
      <c r="EO1240">
        <v>3.92368384615385</v>
      </c>
      <c r="EP1240">
        <v>2.23449615384615</v>
      </c>
      <c r="EQ1240">
        <v>28.5739461538462</v>
      </c>
      <c r="ER1240">
        <v>19.2117923076923</v>
      </c>
      <c r="ES1240">
        <v>1200.04153846154</v>
      </c>
      <c r="ET1240">
        <v>0.966995615384615</v>
      </c>
      <c r="EU1240">
        <v>0.0330042461538461</v>
      </c>
      <c r="EV1240">
        <v>0</v>
      </c>
      <c r="EW1240">
        <v>923.363615384615</v>
      </c>
      <c r="EX1240">
        <v>5.00059</v>
      </c>
      <c r="EY1240">
        <v>12315.5538461538</v>
      </c>
      <c r="EZ1240">
        <v>10359.0692307692</v>
      </c>
      <c r="FA1240">
        <v>64.5668461538462</v>
      </c>
      <c r="FB1240">
        <v>65.8652307692308</v>
      </c>
      <c r="FC1240">
        <v>64.6488461538462</v>
      </c>
      <c r="FD1240">
        <v>65.5429230769231</v>
      </c>
      <c r="FE1240">
        <v>65.7976923076923</v>
      </c>
      <c r="FF1240">
        <v>1155.59846153846</v>
      </c>
      <c r="FG1240">
        <v>39.4430769230769</v>
      </c>
      <c r="FH1240">
        <v>0</v>
      </c>
      <c r="FI1240">
        <v>1761428829.7</v>
      </c>
      <c r="FJ1240">
        <v>0</v>
      </c>
      <c r="FK1240">
        <v>923.432538461538</v>
      </c>
      <c r="FL1240">
        <v>4.5027692326073</v>
      </c>
      <c r="FM1240">
        <v>37.7948717951307</v>
      </c>
      <c r="FN1240">
        <v>12315.8038461538</v>
      </c>
      <c r="FO1240">
        <v>15</v>
      </c>
      <c r="FP1240">
        <v>0</v>
      </c>
      <c r="FQ1240" t="s">
        <v>439</v>
      </c>
      <c r="FR1240">
        <v>0</v>
      </c>
      <c r="FS1240">
        <v>0</v>
      </c>
      <c r="FT1240">
        <v>0</v>
      </c>
      <c r="FU1240">
        <v>0</v>
      </c>
      <c r="FV1240">
        <v>0</v>
      </c>
      <c r="FW1240">
        <v>0</v>
      </c>
      <c r="FX1240">
        <v>0</v>
      </c>
      <c r="FY1240">
        <v>0</v>
      </c>
      <c r="FZ1240">
        <v>0</v>
      </c>
      <c r="GA1240">
        <v>0</v>
      </c>
      <c r="GB1240">
        <v>0</v>
      </c>
      <c r="GC1240">
        <v>-50.32424</v>
      </c>
      <c r="GD1240">
        <v>-7.85529022556387</v>
      </c>
      <c r="GE1240">
        <v>1.19003677817116</v>
      </c>
      <c r="GF1240">
        <v>0</v>
      </c>
      <c r="GG1240">
        <v>923.179588235294</v>
      </c>
      <c r="GH1240">
        <v>4.29619556892568</v>
      </c>
      <c r="GI1240">
        <v>0.455000201528523</v>
      </c>
      <c r="GJ1240">
        <v>-1</v>
      </c>
      <c r="GK1240">
        <v>18.731475</v>
      </c>
      <c r="GL1240">
        <v>-0.0180947368421117</v>
      </c>
      <c r="GM1240">
        <v>0.00522559805189798</v>
      </c>
      <c r="GN1240">
        <v>1</v>
      </c>
      <c r="GO1240">
        <v>1</v>
      </c>
      <c r="GP1240">
        <v>2</v>
      </c>
      <c r="GQ1240" t="s">
        <v>446</v>
      </c>
      <c r="GR1240">
        <v>3.12576</v>
      </c>
      <c r="GS1240">
        <v>2.71767</v>
      </c>
      <c r="GT1240">
        <v>0.168905</v>
      </c>
      <c r="GU1240">
        <v>0.173469</v>
      </c>
      <c r="GV1240">
        <v>0.147811</v>
      </c>
      <c r="GW1240">
        <v>0.0991974</v>
      </c>
      <c r="GX1240">
        <v>29552.8</v>
      </c>
      <c r="GY1240">
        <v>31015.4</v>
      </c>
      <c r="GZ1240">
        <v>32334.6</v>
      </c>
      <c r="HA1240">
        <v>34142.4</v>
      </c>
      <c r="HB1240">
        <v>39556.2</v>
      </c>
      <c r="HC1240">
        <v>44395.6</v>
      </c>
      <c r="HD1240">
        <v>50885.3</v>
      </c>
      <c r="HE1240">
        <v>54802.2</v>
      </c>
      <c r="HF1240">
        <v>1.6383</v>
      </c>
      <c r="HG1240">
        <v>1.49843</v>
      </c>
      <c r="HH1240">
        <v>-0.124641</v>
      </c>
      <c r="HI1240">
        <v>0</v>
      </c>
      <c r="HJ1240">
        <v>49.9088</v>
      </c>
      <c r="HK1240">
        <v>999.9</v>
      </c>
      <c r="HL1240">
        <v>54.877</v>
      </c>
      <c r="HM1240">
        <v>30.121</v>
      </c>
      <c r="HN1240">
        <v>26.1068</v>
      </c>
      <c r="HO1240">
        <v>60.0455</v>
      </c>
      <c r="HP1240">
        <v>40.1683</v>
      </c>
      <c r="HQ1240">
        <v>1</v>
      </c>
      <c r="HR1240">
        <v>2.74685</v>
      </c>
      <c r="HS1240">
        <v>1.42339</v>
      </c>
      <c r="HT1240">
        <v>20.1037</v>
      </c>
      <c r="HU1240">
        <v>5.1815</v>
      </c>
      <c r="HV1240">
        <v>12.0159</v>
      </c>
      <c r="HW1240">
        <v>4.96685</v>
      </c>
      <c r="HX1240">
        <v>3.296</v>
      </c>
      <c r="HY1240">
        <v>9999</v>
      </c>
      <c r="HZ1240">
        <v>9999</v>
      </c>
      <c r="IA1240">
        <v>999.9</v>
      </c>
      <c r="IB1240">
        <v>9999</v>
      </c>
      <c r="IC1240">
        <v>1.86325</v>
      </c>
      <c r="ID1240">
        <v>1.86809</v>
      </c>
      <c r="IE1240">
        <v>1.86783</v>
      </c>
      <c r="IF1240">
        <v>1.86905</v>
      </c>
      <c r="IG1240">
        <v>1.86981</v>
      </c>
      <c r="IH1240">
        <v>1.86584</v>
      </c>
      <c r="II1240">
        <v>1.86697</v>
      </c>
      <c r="IJ1240">
        <v>1.86844</v>
      </c>
      <c r="IK1240">
        <v>5</v>
      </c>
      <c r="IL1240">
        <v>0</v>
      </c>
      <c r="IM1240">
        <v>0</v>
      </c>
      <c r="IN1240">
        <v>0</v>
      </c>
      <c r="IO1240" t="s">
        <v>441</v>
      </c>
      <c r="IP1240" t="s">
        <v>442</v>
      </c>
      <c r="IQ1240" t="s">
        <v>443</v>
      </c>
      <c r="IR1240" t="s">
        <v>443</v>
      </c>
      <c r="IS1240" t="s">
        <v>443</v>
      </c>
      <c r="IT1240" t="s">
        <v>443</v>
      </c>
      <c r="IU1240">
        <v>0</v>
      </c>
      <c r="IV1240">
        <v>100</v>
      </c>
      <c r="IW1240">
        <v>100</v>
      </c>
      <c r="IX1240">
        <v>1.1</v>
      </c>
      <c r="IY1240">
        <v>-0.0441</v>
      </c>
      <c r="IZ1240">
        <v>1.09748391826392</v>
      </c>
      <c r="JA1240">
        <v>0</v>
      </c>
      <c r="JB1240">
        <v>0</v>
      </c>
      <c r="JC1240">
        <v>0</v>
      </c>
      <c r="JD1240">
        <v>-0.0441141096964596</v>
      </c>
      <c r="JE1240">
        <v>0</v>
      </c>
      <c r="JF1240">
        <v>0</v>
      </c>
      <c r="JG1240">
        <v>0</v>
      </c>
      <c r="JH1240">
        <v>5</v>
      </c>
      <c r="JI1240">
        <v>2273</v>
      </c>
      <c r="JJ1240">
        <v>1</v>
      </c>
      <c r="JK1240">
        <v>24</v>
      </c>
      <c r="JL1240">
        <v>29357147.8</v>
      </c>
      <c r="JM1240">
        <v>29357147.8</v>
      </c>
      <c r="JN1240">
        <v>2.35718</v>
      </c>
      <c r="JO1240">
        <v>2.62085</v>
      </c>
      <c r="JP1240">
        <v>1.54785</v>
      </c>
      <c r="JQ1240">
        <v>2.31445</v>
      </c>
      <c r="JR1240">
        <v>1.64673</v>
      </c>
      <c r="JS1240">
        <v>2.33276</v>
      </c>
      <c r="JT1240">
        <v>34.0771</v>
      </c>
      <c r="JU1240">
        <v>24.1838</v>
      </c>
      <c r="JV1240">
        <v>18</v>
      </c>
      <c r="JW1240">
        <v>480.939</v>
      </c>
      <c r="JX1240">
        <v>379.25</v>
      </c>
      <c r="JY1240">
        <v>48.777</v>
      </c>
      <c r="JZ1240">
        <v>57.7096</v>
      </c>
      <c r="KA1240">
        <v>29.9984</v>
      </c>
      <c r="KB1240">
        <v>56.9076</v>
      </c>
      <c r="KC1240">
        <v>56.67</v>
      </c>
      <c r="KD1240">
        <v>47.3054</v>
      </c>
      <c r="KE1240">
        <v>0</v>
      </c>
      <c r="KF1240">
        <v>100</v>
      </c>
      <c r="KG1240">
        <v>48.8047</v>
      </c>
      <c r="KH1240">
        <v>1209.96</v>
      </c>
      <c r="KI1240">
        <v>26.2864</v>
      </c>
      <c r="KJ1240">
        <v>92.1839</v>
      </c>
      <c r="KK1240">
        <v>88.645</v>
      </c>
    </row>
    <row r="1241" spans="1:297">
      <c r="A1241">
        <v>1225</v>
      </c>
      <c r="B1241">
        <v>1761428874.1</v>
      </c>
      <c r="C1241">
        <v>20693.0999999046</v>
      </c>
      <c r="D1241" t="s">
        <v>2904</v>
      </c>
      <c r="E1241" t="s">
        <v>2905</v>
      </c>
      <c r="F1241">
        <v>5</v>
      </c>
      <c r="G1241" t="s">
        <v>2761</v>
      </c>
      <c r="H1241" t="s">
        <v>436</v>
      </c>
      <c r="I1241">
        <v>1761428865.94615</v>
      </c>
      <c r="J1241">
        <f>(K1241)/1000</f>
        <v>0</v>
      </c>
      <c r="K1241">
        <f>IF(DP1241, AN1241, AH1241)</f>
        <v>0</v>
      </c>
      <c r="L1241">
        <f>IF(DP1241, AI1241, AG1241)</f>
        <v>0</v>
      </c>
      <c r="M1241">
        <f>DR1241 - IF(AU1241&gt;1, L1241*DL1241*100.0/(AW1241), 0)</f>
        <v>0</v>
      </c>
      <c r="N1241">
        <f>((T1241-J1241/2)*M1241-L1241)/(T1241+J1241/2)</f>
        <v>0</v>
      </c>
      <c r="O1241">
        <f>N1241*(DY1241+DZ1241)/1000.0</f>
        <v>0</v>
      </c>
      <c r="P1241">
        <f>(DR1241 - IF(AU1241&gt;1, L1241*DL1241*100.0/(AW1241), 0))*(DY1241+DZ1241)/1000.0</f>
        <v>0</v>
      </c>
      <c r="Q1241">
        <f>2.0/((1/S1241-1/R1241)+SIGN(S1241)*SQRT((1/S1241-1/R1241)*(1/S1241-1/R1241) + 4*DM1241/((DM1241+1)*(DM1241+1))*(2*1/S1241*1/R1241-1/R1241*1/R1241)))</f>
        <v>0</v>
      </c>
      <c r="R1241">
        <f>IF(LEFT(DN1241,1)&lt;&gt;"0",IF(LEFT(DN1241,1)="1",3.0,DO1241),$D$5+$E$5*(EF1241*DY1241/($K$5*1000))+$F$5*(EF1241*DY1241/($K$5*1000))*MAX(MIN(DL1241,$J$5),$I$5)*MAX(MIN(DL1241,$J$5),$I$5)+$G$5*MAX(MIN(DL1241,$J$5),$I$5)*(EF1241*DY1241/($K$5*1000))+$H$5*(EF1241*DY1241/($K$5*1000))*(EF1241*DY1241/($K$5*1000)))</f>
        <v>0</v>
      </c>
      <c r="S1241">
        <f>J1241*(1000-(1000*0.61365*exp(17.502*W1241/(240.97+W1241))/(DY1241+DZ1241)+DT1241)/2)/(1000*0.61365*exp(17.502*W1241/(240.97+W1241))/(DY1241+DZ1241)-DT1241)</f>
        <v>0</v>
      </c>
      <c r="T1241">
        <f>1/((DM1241+1)/(Q1241/1.6)+1/(R1241/1.37)) + DM1241/((DM1241+1)/(Q1241/1.6) + DM1241/(R1241/1.37))</f>
        <v>0</v>
      </c>
      <c r="U1241">
        <f>(DH1241*DK1241)</f>
        <v>0</v>
      </c>
      <c r="V1241">
        <f>(EA1241+(U1241+2*0.95*5.67E-8*(((EA1241+$B$7)+273)^4-(EA1241+273)^4)-44100*J1241)/(1.84*29.3*R1241+8*0.95*5.67E-8*(EA1241+273)^3))</f>
        <v>0</v>
      </c>
      <c r="W1241">
        <f>($C$7*EB1241+$D$7*EC1241+$E$7*V1241)</f>
        <v>0</v>
      </c>
      <c r="X1241">
        <f>0.61365*exp(17.502*W1241/(240.97+W1241))</f>
        <v>0</v>
      </c>
      <c r="Y1241">
        <f>(Z1241/AA1241*100)</f>
        <v>0</v>
      </c>
      <c r="Z1241">
        <f>DT1241*(DY1241+DZ1241)/1000</f>
        <v>0</v>
      </c>
      <c r="AA1241">
        <f>0.61365*exp(17.502*EA1241/(240.97+EA1241))</f>
        <v>0</v>
      </c>
      <c r="AB1241">
        <f>(X1241-DT1241*(DY1241+DZ1241)/1000)</f>
        <v>0</v>
      </c>
      <c r="AC1241">
        <f>(-J1241*44100)</f>
        <v>0</v>
      </c>
      <c r="AD1241">
        <f>2*29.3*R1241*0.92*(EA1241-W1241)</f>
        <v>0</v>
      </c>
      <c r="AE1241">
        <f>2*0.95*5.67E-8*(((EA1241+$B$7)+273)^4-(W1241+273)^4)</f>
        <v>0</v>
      </c>
      <c r="AF1241">
        <f>U1241+AE1241+AC1241+AD1241</f>
        <v>0</v>
      </c>
      <c r="AG1241">
        <f>DX1241*AU1241*(DS1241-DR1241*(1000-AU1241*DU1241)/(1000-AU1241*DT1241))/(100*DL1241)</f>
        <v>0</v>
      </c>
      <c r="AH1241">
        <f>1000*DX1241*AU1241*(DT1241-DU1241)/(100*DL1241*(1000-AU1241*DT1241))</f>
        <v>0</v>
      </c>
      <c r="AI1241">
        <f>(AJ1241 - AK1241 - DY1241*1E3/(8.314*(EA1241+273.15)) * AM1241/DX1241 * AL1241) * DX1241/(100*DL1241) * (1000 - DU1241)/1000</f>
        <v>0</v>
      </c>
      <c r="AJ1241">
        <v>1219.78120570579</v>
      </c>
      <c r="AK1241">
        <v>1198.1583030303</v>
      </c>
      <c r="AL1241">
        <v>3.22286871127982</v>
      </c>
      <c r="AM1241">
        <v>65.5308302883594</v>
      </c>
      <c r="AN1241">
        <f>(AP1241 - AO1241 + DY1241*1E3/(8.314*(EA1241+273.15)) * AR1241/DX1241 * AQ1241) * DX1241/(100*DL1241) * 1000/(1000 - AP1241)</f>
        <v>0</v>
      </c>
      <c r="AO1241">
        <v>24.7852121361599</v>
      </c>
      <c r="AP1241">
        <v>43.5200024242424</v>
      </c>
      <c r="AQ1241">
        <v>0.000661972559900996</v>
      </c>
      <c r="AR1241">
        <v>110.947681736838</v>
      </c>
      <c r="AS1241">
        <v>12</v>
      </c>
      <c r="AT1241">
        <v>2</v>
      </c>
      <c r="AU1241">
        <f>IF(AS1241*$H$13&gt;=AW1241,1.0,(AW1241/(AW1241-AS1241*$H$13)))</f>
        <v>0</v>
      </c>
      <c r="AV1241">
        <f>(AU1241-1)*100</f>
        <v>0</v>
      </c>
      <c r="AW1241">
        <f>MAX(0,($B$13+$C$13*EF1241)/(1+$D$13*EF1241)*DY1241/(EA1241+273)*$E$13)</f>
        <v>0</v>
      </c>
      <c r="AX1241" t="s">
        <v>437</v>
      </c>
      <c r="AY1241" t="s">
        <v>437</v>
      </c>
      <c r="AZ1241">
        <v>0</v>
      </c>
      <c r="BA1241">
        <v>0</v>
      </c>
      <c r="BB1241">
        <f>1-AZ1241/BA1241</f>
        <v>0</v>
      </c>
      <c r="BC1241">
        <v>0</v>
      </c>
      <c r="BD1241" t="s">
        <v>437</v>
      </c>
      <c r="BE1241" t="s">
        <v>437</v>
      </c>
      <c r="BF1241">
        <v>0</v>
      </c>
      <c r="BG1241">
        <v>0</v>
      </c>
      <c r="BH1241">
        <f>1-BF1241/BG1241</f>
        <v>0</v>
      </c>
      <c r="BI1241">
        <v>0.5</v>
      </c>
      <c r="BJ1241">
        <f>DI1241</f>
        <v>0</v>
      </c>
      <c r="BK1241">
        <f>L1241</f>
        <v>0</v>
      </c>
      <c r="BL1241">
        <f>BH1241*BI1241*BJ1241</f>
        <v>0</v>
      </c>
      <c r="BM1241">
        <f>(BK1241-BC1241)/BJ1241</f>
        <v>0</v>
      </c>
      <c r="BN1241">
        <f>(BA1241-BG1241)/BG1241</f>
        <v>0</v>
      </c>
      <c r="BO1241">
        <f>AZ1241/(BB1241+AZ1241/BG1241)</f>
        <v>0</v>
      </c>
      <c r="BP1241" t="s">
        <v>437</v>
      </c>
      <c r="BQ1241">
        <v>0</v>
      </c>
      <c r="BR1241">
        <f>IF(BQ1241&lt;&gt;0, BQ1241, BO1241)</f>
        <v>0</v>
      </c>
      <c r="BS1241">
        <f>1-BR1241/BG1241</f>
        <v>0</v>
      </c>
      <c r="BT1241">
        <f>(BG1241-BF1241)/(BG1241-BR1241)</f>
        <v>0</v>
      </c>
      <c r="BU1241">
        <f>(BA1241-BG1241)/(BA1241-BR1241)</f>
        <v>0</v>
      </c>
      <c r="BV1241">
        <f>(BG1241-BF1241)/(BG1241-AZ1241)</f>
        <v>0</v>
      </c>
      <c r="BW1241">
        <f>(BA1241-BG1241)/(BA1241-AZ1241)</f>
        <v>0</v>
      </c>
      <c r="BX1241">
        <f>(BT1241*BR1241/BF1241)</f>
        <v>0</v>
      </c>
      <c r="BY1241">
        <f>(1-BX1241)</f>
        <v>0</v>
      </c>
      <c r="DH1241">
        <f>$B$11*EG1241+$C$11*EH1241+$F$11*ES1241*(1-EV1241)</f>
        <v>0</v>
      </c>
      <c r="DI1241">
        <f>DH1241*DJ1241</f>
        <v>0</v>
      </c>
      <c r="DJ1241">
        <f>($B$11*$D$9+$C$11*$D$9+$F$11*((FF1241+EX1241)/MAX(FF1241+EX1241+FG1241, 0.1)*$I$9+FG1241/MAX(FF1241+EX1241+FG1241, 0.1)*$J$9))/($B$11+$C$11+$F$11)</f>
        <v>0</v>
      </c>
      <c r="DK1241">
        <f>($B$11*$K$9+$C$11*$K$9+$F$11*((FF1241+EX1241)/MAX(FF1241+EX1241+FG1241, 0.1)*$P$9+FG1241/MAX(FF1241+EX1241+FG1241, 0.1)*$Q$9))/($B$11+$C$11+$F$11)</f>
        <v>0</v>
      </c>
      <c r="DL1241">
        <v>6</v>
      </c>
      <c r="DM1241">
        <v>0.5</v>
      </c>
      <c r="DN1241" t="s">
        <v>438</v>
      </c>
      <c r="DO1241">
        <v>2</v>
      </c>
      <c r="DP1241" t="b">
        <v>1</v>
      </c>
      <c r="DQ1241">
        <v>1761428865.94615</v>
      </c>
      <c r="DR1241">
        <v>1122.99076923077</v>
      </c>
      <c r="DS1241">
        <v>1173.79461538462</v>
      </c>
      <c r="DT1241">
        <v>43.5114692307692</v>
      </c>
      <c r="DU1241">
        <v>24.7815384615385</v>
      </c>
      <c r="DV1241">
        <v>1121.89384615385</v>
      </c>
      <c r="DW1241">
        <v>43.5556</v>
      </c>
      <c r="DX1241">
        <v>500.018461538462</v>
      </c>
      <c r="DY1241">
        <v>90.1796538461538</v>
      </c>
      <c r="DZ1241">
        <v>0.0398189846153846</v>
      </c>
      <c r="EA1241">
        <v>51.1824923076923</v>
      </c>
      <c r="EB1241">
        <v>47.9378307692308</v>
      </c>
      <c r="EC1241">
        <v>999.9</v>
      </c>
      <c r="ED1241">
        <v>0</v>
      </c>
      <c r="EE1241">
        <v>0</v>
      </c>
      <c r="EF1241">
        <v>9993.85153846154</v>
      </c>
      <c r="EG1241">
        <v>0</v>
      </c>
      <c r="EH1241">
        <v>1221.16230769231</v>
      </c>
      <c r="EI1241">
        <v>-50.8035923076923</v>
      </c>
      <c r="EJ1241">
        <v>1174.07846153846</v>
      </c>
      <c r="EK1241">
        <v>1203.62307692308</v>
      </c>
      <c r="EL1241">
        <v>18.7299538461538</v>
      </c>
      <c r="EM1241">
        <v>1173.79461538462</v>
      </c>
      <c r="EN1241">
        <v>24.7815384615385</v>
      </c>
      <c r="EO1241">
        <v>3.92385153846154</v>
      </c>
      <c r="EP1241">
        <v>2.23479</v>
      </c>
      <c r="EQ1241">
        <v>28.5746923076923</v>
      </c>
      <c r="ER1241">
        <v>19.2139</v>
      </c>
      <c r="ES1241">
        <v>1199.97769230769</v>
      </c>
      <c r="ET1241">
        <v>0.966999</v>
      </c>
      <c r="EU1241">
        <v>0.0330007615384615</v>
      </c>
      <c r="EV1241">
        <v>0</v>
      </c>
      <c r="EW1241">
        <v>923.714153846154</v>
      </c>
      <c r="EX1241">
        <v>5.00059</v>
      </c>
      <c r="EY1241">
        <v>12317.8923076923</v>
      </c>
      <c r="EZ1241">
        <v>10358.5307692308</v>
      </c>
      <c r="FA1241">
        <v>64.5572307692308</v>
      </c>
      <c r="FB1241">
        <v>65.8410769230769</v>
      </c>
      <c r="FC1241">
        <v>64.6297692307692</v>
      </c>
      <c r="FD1241">
        <v>65.5238461538462</v>
      </c>
      <c r="FE1241">
        <v>65.7786153846154</v>
      </c>
      <c r="FF1241">
        <v>1155.54153846154</v>
      </c>
      <c r="FG1241">
        <v>39.4361538461539</v>
      </c>
      <c r="FH1241">
        <v>0</v>
      </c>
      <c r="FI1241">
        <v>1761428834.5</v>
      </c>
      <c r="FJ1241">
        <v>0</v>
      </c>
      <c r="FK1241">
        <v>923.758038461539</v>
      </c>
      <c r="FL1241">
        <v>3.94608546622514</v>
      </c>
      <c r="FM1241">
        <v>33.0700853242897</v>
      </c>
      <c r="FN1241">
        <v>12318.5269230769</v>
      </c>
      <c r="FO1241">
        <v>15</v>
      </c>
      <c r="FP1241">
        <v>0</v>
      </c>
      <c r="FQ1241" t="s">
        <v>439</v>
      </c>
      <c r="FR1241">
        <v>0</v>
      </c>
      <c r="FS1241">
        <v>0</v>
      </c>
      <c r="FT1241">
        <v>0</v>
      </c>
      <c r="FU1241">
        <v>0</v>
      </c>
      <c r="FV1241">
        <v>0</v>
      </c>
      <c r="FW1241">
        <v>0</v>
      </c>
      <c r="FX1241">
        <v>0</v>
      </c>
      <c r="FY1241">
        <v>0</v>
      </c>
      <c r="FZ1241">
        <v>0</v>
      </c>
      <c r="GA1241">
        <v>0</v>
      </c>
      <c r="GB1241">
        <v>0</v>
      </c>
      <c r="GC1241">
        <v>-50.4406047619048</v>
      </c>
      <c r="GD1241">
        <v>-7.49548831168832</v>
      </c>
      <c r="GE1241">
        <v>1.20182903564929</v>
      </c>
      <c r="GF1241">
        <v>0</v>
      </c>
      <c r="GG1241">
        <v>923.539705882353</v>
      </c>
      <c r="GH1241">
        <v>4.07019098137344</v>
      </c>
      <c r="GI1241">
        <v>0.441911125574556</v>
      </c>
      <c r="GJ1241">
        <v>-1</v>
      </c>
      <c r="GK1241">
        <v>18.7316238095238</v>
      </c>
      <c r="GL1241">
        <v>-0.0124363636363664</v>
      </c>
      <c r="GM1241">
        <v>0.00516138637354847</v>
      </c>
      <c r="GN1241">
        <v>1</v>
      </c>
      <c r="GO1241">
        <v>1</v>
      </c>
      <c r="GP1241">
        <v>2</v>
      </c>
      <c r="GQ1241" t="s">
        <v>446</v>
      </c>
      <c r="GR1241">
        <v>3.12586</v>
      </c>
      <c r="GS1241">
        <v>2.71794</v>
      </c>
      <c r="GT1241">
        <v>0.170414</v>
      </c>
      <c r="GU1241">
        <v>0.175104</v>
      </c>
      <c r="GV1241">
        <v>0.147824</v>
      </c>
      <c r="GW1241">
        <v>0.0992084</v>
      </c>
      <c r="GX1241">
        <v>29500.2</v>
      </c>
      <c r="GY1241">
        <v>30955</v>
      </c>
      <c r="GZ1241">
        <v>32336.2</v>
      </c>
      <c r="HA1241">
        <v>34144</v>
      </c>
      <c r="HB1241">
        <v>39557.3</v>
      </c>
      <c r="HC1241">
        <v>44397.3</v>
      </c>
      <c r="HD1241">
        <v>50887.4</v>
      </c>
      <c r="HE1241">
        <v>54804.7</v>
      </c>
      <c r="HF1241">
        <v>1.63857</v>
      </c>
      <c r="HG1241">
        <v>1.49857</v>
      </c>
      <c r="HH1241">
        <v>-0.122495</v>
      </c>
      <c r="HI1241">
        <v>0</v>
      </c>
      <c r="HJ1241">
        <v>49.8939</v>
      </c>
      <c r="HK1241">
        <v>999.9</v>
      </c>
      <c r="HL1241">
        <v>54.877</v>
      </c>
      <c r="HM1241">
        <v>30.121</v>
      </c>
      <c r="HN1241">
        <v>26.1067</v>
      </c>
      <c r="HO1241">
        <v>59.9055</v>
      </c>
      <c r="HP1241">
        <v>40.0681</v>
      </c>
      <c r="HQ1241">
        <v>1</v>
      </c>
      <c r="HR1241">
        <v>2.74507</v>
      </c>
      <c r="HS1241">
        <v>1.43411</v>
      </c>
      <c r="HT1241">
        <v>20.1037</v>
      </c>
      <c r="HU1241">
        <v>5.1818</v>
      </c>
      <c r="HV1241">
        <v>12.0159</v>
      </c>
      <c r="HW1241">
        <v>4.96655</v>
      </c>
      <c r="HX1241">
        <v>3.296</v>
      </c>
      <c r="HY1241">
        <v>9999</v>
      </c>
      <c r="HZ1241">
        <v>9999</v>
      </c>
      <c r="IA1241">
        <v>999.9</v>
      </c>
      <c r="IB1241">
        <v>9999</v>
      </c>
      <c r="IC1241">
        <v>1.86324</v>
      </c>
      <c r="ID1241">
        <v>1.86808</v>
      </c>
      <c r="IE1241">
        <v>1.86783</v>
      </c>
      <c r="IF1241">
        <v>1.86905</v>
      </c>
      <c r="IG1241">
        <v>1.86981</v>
      </c>
      <c r="IH1241">
        <v>1.86587</v>
      </c>
      <c r="II1241">
        <v>1.86696</v>
      </c>
      <c r="IJ1241">
        <v>1.86843</v>
      </c>
      <c r="IK1241">
        <v>5</v>
      </c>
      <c r="IL1241">
        <v>0</v>
      </c>
      <c r="IM1241">
        <v>0</v>
      </c>
      <c r="IN1241">
        <v>0</v>
      </c>
      <c r="IO1241" t="s">
        <v>441</v>
      </c>
      <c r="IP1241" t="s">
        <v>442</v>
      </c>
      <c r="IQ1241" t="s">
        <v>443</v>
      </c>
      <c r="IR1241" t="s">
        <v>443</v>
      </c>
      <c r="IS1241" t="s">
        <v>443</v>
      </c>
      <c r="IT1241" t="s">
        <v>443</v>
      </c>
      <c r="IU1241">
        <v>0</v>
      </c>
      <c r="IV1241">
        <v>100</v>
      </c>
      <c r="IW1241">
        <v>100</v>
      </c>
      <c r="IX1241">
        <v>1.1</v>
      </c>
      <c r="IY1241">
        <v>-0.0441</v>
      </c>
      <c r="IZ1241">
        <v>1.09748391826392</v>
      </c>
      <c r="JA1241">
        <v>0</v>
      </c>
      <c r="JB1241">
        <v>0</v>
      </c>
      <c r="JC1241">
        <v>0</v>
      </c>
      <c r="JD1241">
        <v>-0.0441141096964596</v>
      </c>
      <c r="JE1241">
        <v>0</v>
      </c>
      <c r="JF1241">
        <v>0</v>
      </c>
      <c r="JG1241">
        <v>0</v>
      </c>
      <c r="JH1241">
        <v>5</v>
      </c>
      <c r="JI1241">
        <v>2273</v>
      </c>
      <c r="JJ1241">
        <v>1</v>
      </c>
      <c r="JK1241">
        <v>24</v>
      </c>
      <c r="JL1241">
        <v>29357147.9</v>
      </c>
      <c r="JM1241">
        <v>29357147.9</v>
      </c>
      <c r="JN1241">
        <v>2.3877</v>
      </c>
      <c r="JO1241">
        <v>2.61841</v>
      </c>
      <c r="JP1241">
        <v>1.54785</v>
      </c>
      <c r="JQ1241">
        <v>2.31567</v>
      </c>
      <c r="JR1241">
        <v>1.64551</v>
      </c>
      <c r="JS1241">
        <v>2.24976</v>
      </c>
      <c r="JT1241">
        <v>34.0771</v>
      </c>
      <c r="JU1241">
        <v>24.1838</v>
      </c>
      <c r="JV1241">
        <v>18</v>
      </c>
      <c r="JW1241">
        <v>481.1</v>
      </c>
      <c r="JX1241">
        <v>379.312</v>
      </c>
      <c r="JY1241">
        <v>48.8253</v>
      </c>
      <c r="JZ1241">
        <v>57.6954</v>
      </c>
      <c r="KA1241">
        <v>29.9984</v>
      </c>
      <c r="KB1241">
        <v>56.8998</v>
      </c>
      <c r="KC1241">
        <v>56.6623</v>
      </c>
      <c r="KD1241">
        <v>47.8403</v>
      </c>
      <c r="KE1241">
        <v>0</v>
      </c>
      <c r="KF1241">
        <v>100</v>
      </c>
      <c r="KG1241">
        <v>48.8395</v>
      </c>
      <c r="KH1241">
        <v>1223.61</v>
      </c>
      <c r="KI1241">
        <v>26.2864</v>
      </c>
      <c r="KJ1241">
        <v>92.1879</v>
      </c>
      <c r="KK1241">
        <v>88.6491</v>
      </c>
    </row>
    <row r="1242" spans="1:297">
      <c r="A1242">
        <v>1226</v>
      </c>
      <c r="B1242">
        <v>1761428879.1</v>
      </c>
      <c r="C1242">
        <v>20698.0999999046</v>
      </c>
      <c r="D1242" t="s">
        <v>2906</v>
      </c>
      <c r="E1242" t="s">
        <v>2907</v>
      </c>
      <c r="F1242">
        <v>5</v>
      </c>
      <c r="G1242" t="s">
        <v>2761</v>
      </c>
      <c r="H1242" t="s">
        <v>436</v>
      </c>
      <c r="I1242">
        <v>1761428870.94615</v>
      </c>
      <c r="J1242">
        <f>(K1242)/1000</f>
        <v>0</v>
      </c>
      <c r="K1242">
        <f>IF(DP1242, AN1242, AH1242)</f>
        <v>0</v>
      </c>
      <c r="L1242">
        <f>IF(DP1242, AI1242, AG1242)</f>
        <v>0</v>
      </c>
      <c r="M1242">
        <f>DR1242 - IF(AU1242&gt;1, L1242*DL1242*100.0/(AW1242), 0)</f>
        <v>0</v>
      </c>
      <c r="N1242">
        <f>((T1242-J1242/2)*M1242-L1242)/(T1242+J1242/2)</f>
        <v>0</v>
      </c>
      <c r="O1242">
        <f>N1242*(DY1242+DZ1242)/1000.0</f>
        <v>0</v>
      </c>
      <c r="P1242">
        <f>(DR1242 - IF(AU1242&gt;1, L1242*DL1242*100.0/(AW1242), 0))*(DY1242+DZ1242)/1000.0</f>
        <v>0</v>
      </c>
      <c r="Q1242">
        <f>2.0/((1/S1242-1/R1242)+SIGN(S1242)*SQRT((1/S1242-1/R1242)*(1/S1242-1/R1242) + 4*DM1242/((DM1242+1)*(DM1242+1))*(2*1/S1242*1/R1242-1/R1242*1/R1242)))</f>
        <v>0</v>
      </c>
      <c r="R1242">
        <f>IF(LEFT(DN1242,1)&lt;&gt;"0",IF(LEFT(DN1242,1)="1",3.0,DO1242),$D$5+$E$5*(EF1242*DY1242/($K$5*1000))+$F$5*(EF1242*DY1242/($K$5*1000))*MAX(MIN(DL1242,$J$5),$I$5)*MAX(MIN(DL1242,$J$5),$I$5)+$G$5*MAX(MIN(DL1242,$J$5),$I$5)*(EF1242*DY1242/($K$5*1000))+$H$5*(EF1242*DY1242/($K$5*1000))*(EF1242*DY1242/($K$5*1000)))</f>
        <v>0</v>
      </c>
      <c r="S1242">
        <f>J1242*(1000-(1000*0.61365*exp(17.502*W1242/(240.97+W1242))/(DY1242+DZ1242)+DT1242)/2)/(1000*0.61365*exp(17.502*W1242/(240.97+W1242))/(DY1242+DZ1242)-DT1242)</f>
        <v>0</v>
      </c>
      <c r="T1242">
        <f>1/((DM1242+1)/(Q1242/1.6)+1/(R1242/1.37)) + DM1242/((DM1242+1)/(Q1242/1.6) + DM1242/(R1242/1.37))</f>
        <v>0</v>
      </c>
      <c r="U1242">
        <f>(DH1242*DK1242)</f>
        <v>0</v>
      </c>
      <c r="V1242">
        <f>(EA1242+(U1242+2*0.95*5.67E-8*(((EA1242+$B$7)+273)^4-(EA1242+273)^4)-44100*J1242)/(1.84*29.3*R1242+8*0.95*5.67E-8*(EA1242+273)^3))</f>
        <v>0</v>
      </c>
      <c r="W1242">
        <f>($C$7*EB1242+$D$7*EC1242+$E$7*V1242)</f>
        <v>0</v>
      </c>
      <c r="X1242">
        <f>0.61365*exp(17.502*W1242/(240.97+W1242))</f>
        <v>0</v>
      </c>
      <c r="Y1242">
        <f>(Z1242/AA1242*100)</f>
        <v>0</v>
      </c>
      <c r="Z1242">
        <f>DT1242*(DY1242+DZ1242)/1000</f>
        <v>0</v>
      </c>
      <c r="AA1242">
        <f>0.61365*exp(17.502*EA1242/(240.97+EA1242))</f>
        <v>0</v>
      </c>
      <c r="AB1242">
        <f>(X1242-DT1242*(DY1242+DZ1242)/1000)</f>
        <v>0</v>
      </c>
      <c r="AC1242">
        <f>(-J1242*44100)</f>
        <v>0</v>
      </c>
      <c r="AD1242">
        <f>2*29.3*R1242*0.92*(EA1242-W1242)</f>
        <v>0</v>
      </c>
      <c r="AE1242">
        <f>2*0.95*5.67E-8*(((EA1242+$B$7)+273)^4-(W1242+273)^4)</f>
        <v>0</v>
      </c>
      <c r="AF1242">
        <f>U1242+AE1242+AC1242+AD1242</f>
        <v>0</v>
      </c>
      <c r="AG1242">
        <f>DX1242*AU1242*(DS1242-DR1242*(1000-AU1242*DU1242)/(1000-AU1242*DT1242))/(100*DL1242)</f>
        <v>0</v>
      </c>
      <c r="AH1242">
        <f>1000*DX1242*AU1242*(DT1242-DU1242)/(100*DL1242*(1000-AU1242*DT1242))</f>
        <v>0</v>
      </c>
      <c r="AI1242">
        <f>(AJ1242 - AK1242 - DY1242*1E3/(8.314*(EA1242+273.15)) * AM1242/DX1242 * AL1242) * DX1242/(100*DL1242) * (1000 - DU1242)/1000</f>
        <v>0</v>
      </c>
      <c r="AJ1242">
        <v>1238.6327141478</v>
      </c>
      <c r="AK1242">
        <v>1216.1183030303</v>
      </c>
      <c r="AL1242">
        <v>3.63083071040794</v>
      </c>
      <c r="AM1242">
        <v>65.5308302883594</v>
      </c>
      <c r="AN1242">
        <f>(AP1242 - AO1242 + DY1242*1E3/(8.314*(EA1242+273.15)) * AR1242/DX1242 * AQ1242) * DX1242/(100*DL1242) * 1000/(1000 - AP1242)</f>
        <v>0</v>
      </c>
      <c r="AO1242">
        <v>24.7903559002161</v>
      </c>
      <c r="AP1242">
        <v>43.5103684848485</v>
      </c>
      <c r="AQ1242">
        <v>-0.000343888341556825</v>
      </c>
      <c r="AR1242">
        <v>110.947681736838</v>
      </c>
      <c r="AS1242">
        <v>11</v>
      </c>
      <c r="AT1242">
        <v>2</v>
      </c>
      <c r="AU1242">
        <f>IF(AS1242*$H$13&gt;=AW1242,1.0,(AW1242/(AW1242-AS1242*$H$13)))</f>
        <v>0</v>
      </c>
      <c r="AV1242">
        <f>(AU1242-1)*100</f>
        <v>0</v>
      </c>
      <c r="AW1242">
        <f>MAX(0,($B$13+$C$13*EF1242)/(1+$D$13*EF1242)*DY1242/(EA1242+273)*$E$13)</f>
        <v>0</v>
      </c>
      <c r="AX1242" t="s">
        <v>437</v>
      </c>
      <c r="AY1242" t="s">
        <v>437</v>
      </c>
      <c r="AZ1242">
        <v>0</v>
      </c>
      <c r="BA1242">
        <v>0</v>
      </c>
      <c r="BB1242">
        <f>1-AZ1242/BA1242</f>
        <v>0</v>
      </c>
      <c r="BC1242">
        <v>0</v>
      </c>
      <c r="BD1242" t="s">
        <v>437</v>
      </c>
      <c r="BE1242" t="s">
        <v>437</v>
      </c>
      <c r="BF1242">
        <v>0</v>
      </c>
      <c r="BG1242">
        <v>0</v>
      </c>
      <c r="BH1242">
        <f>1-BF1242/BG1242</f>
        <v>0</v>
      </c>
      <c r="BI1242">
        <v>0.5</v>
      </c>
      <c r="BJ1242">
        <f>DI1242</f>
        <v>0</v>
      </c>
      <c r="BK1242">
        <f>L1242</f>
        <v>0</v>
      </c>
      <c r="BL1242">
        <f>BH1242*BI1242*BJ1242</f>
        <v>0</v>
      </c>
      <c r="BM1242">
        <f>(BK1242-BC1242)/BJ1242</f>
        <v>0</v>
      </c>
      <c r="BN1242">
        <f>(BA1242-BG1242)/BG1242</f>
        <v>0</v>
      </c>
      <c r="BO1242">
        <f>AZ1242/(BB1242+AZ1242/BG1242)</f>
        <v>0</v>
      </c>
      <c r="BP1242" t="s">
        <v>437</v>
      </c>
      <c r="BQ1242">
        <v>0</v>
      </c>
      <c r="BR1242">
        <f>IF(BQ1242&lt;&gt;0, BQ1242, BO1242)</f>
        <v>0</v>
      </c>
      <c r="BS1242">
        <f>1-BR1242/BG1242</f>
        <v>0</v>
      </c>
      <c r="BT1242">
        <f>(BG1242-BF1242)/(BG1242-BR1242)</f>
        <v>0</v>
      </c>
      <c r="BU1242">
        <f>(BA1242-BG1242)/(BA1242-BR1242)</f>
        <v>0</v>
      </c>
      <c r="BV1242">
        <f>(BG1242-BF1242)/(BG1242-AZ1242)</f>
        <v>0</v>
      </c>
      <c r="BW1242">
        <f>(BA1242-BG1242)/(BA1242-AZ1242)</f>
        <v>0</v>
      </c>
      <c r="BX1242">
        <f>(BT1242*BR1242/BF1242)</f>
        <v>0</v>
      </c>
      <c r="BY1242">
        <f>(1-BX1242)</f>
        <v>0</v>
      </c>
      <c r="DH1242">
        <f>$B$11*EG1242+$C$11*EH1242+$F$11*ES1242*(1-EV1242)</f>
        <v>0</v>
      </c>
      <c r="DI1242">
        <f>DH1242*DJ1242</f>
        <v>0</v>
      </c>
      <c r="DJ1242">
        <f>($B$11*$D$9+$C$11*$D$9+$F$11*((FF1242+EX1242)/MAX(FF1242+EX1242+FG1242, 0.1)*$I$9+FG1242/MAX(FF1242+EX1242+FG1242, 0.1)*$J$9))/($B$11+$C$11+$F$11)</f>
        <v>0</v>
      </c>
      <c r="DK1242">
        <f>($B$11*$K$9+$C$11*$K$9+$F$11*((FF1242+EX1242)/MAX(FF1242+EX1242+FG1242, 0.1)*$P$9+FG1242/MAX(FF1242+EX1242+FG1242, 0.1)*$Q$9))/($B$11+$C$11+$F$11)</f>
        <v>0</v>
      </c>
      <c r="DL1242">
        <v>6</v>
      </c>
      <c r="DM1242">
        <v>0.5</v>
      </c>
      <c r="DN1242" t="s">
        <v>438</v>
      </c>
      <c r="DO1242">
        <v>2</v>
      </c>
      <c r="DP1242" t="b">
        <v>1</v>
      </c>
      <c r="DQ1242">
        <v>1761428870.94615</v>
      </c>
      <c r="DR1242">
        <v>1139.38769230769</v>
      </c>
      <c r="DS1242">
        <v>1191.19692307692</v>
      </c>
      <c r="DT1242">
        <v>43.5138307692308</v>
      </c>
      <c r="DU1242">
        <v>24.7852076923077</v>
      </c>
      <c r="DV1242">
        <v>1138.29</v>
      </c>
      <c r="DW1242">
        <v>43.5579615384615</v>
      </c>
      <c r="DX1242">
        <v>500.009769230769</v>
      </c>
      <c r="DY1242">
        <v>90.1803307692308</v>
      </c>
      <c r="DZ1242">
        <v>0.0398311692307692</v>
      </c>
      <c r="EA1242">
        <v>51.1955076923077</v>
      </c>
      <c r="EB1242">
        <v>47.9456538461538</v>
      </c>
      <c r="EC1242">
        <v>999.9</v>
      </c>
      <c r="ED1242">
        <v>0</v>
      </c>
      <c r="EE1242">
        <v>0</v>
      </c>
      <c r="EF1242">
        <v>9992.45307692308</v>
      </c>
      <c r="EG1242">
        <v>0</v>
      </c>
      <c r="EH1242">
        <v>1221.22384615385</v>
      </c>
      <c r="EI1242">
        <v>-51.8088615384615</v>
      </c>
      <c r="EJ1242">
        <v>1191.22384615385</v>
      </c>
      <c r="EK1242">
        <v>1221.47076923077</v>
      </c>
      <c r="EL1242">
        <v>18.7286384615385</v>
      </c>
      <c r="EM1242">
        <v>1191.19692307692</v>
      </c>
      <c r="EN1242">
        <v>24.7852076923077</v>
      </c>
      <c r="EO1242">
        <v>3.92409307692308</v>
      </c>
      <c r="EP1242">
        <v>2.23513923076923</v>
      </c>
      <c r="EQ1242">
        <v>28.5757615384615</v>
      </c>
      <c r="ER1242">
        <v>19.2164076923077</v>
      </c>
      <c r="ES1242">
        <v>1200.01538461538</v>
      </c>
      <c r="ET1242">
        <v>0.966999692307692</v>
      </c>
      <c r="EU1242">
        <v>0.0330001076923077</v>
      </c>
      <c r="EV1242">
        <v>0</v>
      </c>
      <c r="EW1242">
        <v>924.111153846154</v>
      </c>
      <c r="EX1242">
        <v>5.00059</v>
      </c>
      <c r="EY1242">
        <v>12321.1153846154</v>
      </c>
      <c r="EZ1242">
        <v>10358.8461538462</v>
      </c>
      <c r="FA1242">
        <v>64.5381538461538</v>
      </c>
      <c r="FB1242">
        <v>65.8216923076923</v>
      </c>
      <c r="FC1242">
        <v>64.625</v>
      </c>
      <c r="FD1242">
        <v>65.5047692307692</v>
      </c>
      <c r="FE1242">
        <v>65.7595384615385</v>
      </c>
      <c r="FF1242">
        <v>1155.57923076923</v>
      </c>
      <c r="FG1242">
        <v>39.4361538461539</v>
      </c>
      <c r="FH1242">
        <v>0</v>
      </c>
      <c r="FI1242">
        <v>1761428839.9</v>
      </c>
      <c r="FJ1242">
        <v>0</v>
      </c>
      <c r="FK1242">
        <v>924.19056</v>
      </c>
      <c r="FL1242">
        <v>4.95069229721789</v>
      </c>
      <c r="FM1242">
        <v>31.6153845370843</v>
      </c>
      <c r="FN1242">
        <v>12321.74</v>
      </c>
      <c r="FO1242">
        <v>15</v>
      </c>
      <c r="FP1242">
        <v>0</v>
      </c>
      <c r="FQ1242" t="s">
        <v>439</v>
      </c>
      <c r="FR1242">
        <v>0</v>
      </c>
      <c r="FS1242">
        <v>0</v>
      </c>
      <c r="FT1242">
        <v>0</v>
      </c>
      <c r="FU1242">
        <v>0</v>
      </c>
      <c r="FV1242">
        <v>0</v>
      </c>
      <c r="FW1242">
        <v>0</v>
      </c>
      <c r="FX1242">
        <v>0</v>
      </c>
      <c r="FY1242">
        <v>0</v>
      </c>
      <c r="FZ1242">
        <v>0</v>
      </c>
      <c r="GA1242">
        <v>0</v>
      </c>
      <c r="GB1242">
        <v>0</v>
      </c>
      <c r="GC1242">
        <v>-51.45783</v>
      </c>
      <c r="GD1242">
        <v>-8.33252030075185</v>
      </c>
      <c r="GE1242">
        <v>1.26760554751863</v>
      </c>
      <c r="GF1242">
        <v>0</v>
      </c>
      <c r="GG1242">
        <v>923.910294117647</v>
      </c>
      <c r="GH1242">
        <v>4.64223071222815</v>
      </c>
      <c r="GI1242">
        <v>0.493730131657541</v>
      </c>
      <c r="GJ1242">
        <v>-1</v>
      </c>
      <c r="GK1242">
        <v>18.72796</v>
      </c>
      <c r="GL1242">
        <v>-0.00691127819547507</v>
      </c>
      <c r="GM1242">
        <v>0.00471342762753392</v>
      </c>
      <c r="GN1242">
        <v>1</v>
      </c>
      <c r="GO1242">
        <v>1</v>
      </c>
      <c r="GP1242">
        <v>2</v>
      </c>
      <c r="GQ1242" t="s">
        <v>446</v>
      </c>
      <c r="GR1242">
        <v>3.12578</v>
      </c>
      <c r="GS1242">
        <v>2.71756</v>
      </c>
      <c r="GT1242">
        <v>0.172059</v>
      </c>
      <c r="GU1242">
        <v>0.176647</v>
      </c>
      <c r="GV1242">
        <v>0.147824</v>
      </c>
      <c r="GW1242">
        <v>0.0992242</v>
      </c>
      <c r="GX1242">
        <v>29442.5</v>
      </c>
      <c r="GY1242">
        <v>30898.2</v>
      </c>
      <c r="GZ1242">
        <v>32337.6</v>
      </c>
      <c r="HA1242">
        <v>34145.8</v>
      </c>
      <c r="HB1242">
        <v>39559</v>
      </c>
      <c r="HC1242">
        <v>44398.7</v>
      </c>
      <c r="HD1242">
        <v>50889.6</v>
      </c>
      <c r="HE1242">
        <v>54807.2</v>
      </c>
      <c r="HF1242">
        <v>1.63865</v>
      </c>
      <c r="HG1242">
        <v>1.49855</v>
      </c>
      <c r="HH1242">
        <v>-0.12137</v>
      </c>
      <c r="HI1242">
        <v>0</v>
      </c>
      <c r="HJ1242">
        <v>49.8769</v>
      </c>
      <c r="HK1242">
        <v>999.9</v>
      </c>
      <c r="HL1242">
        <v>54.877</v>
      </c>
      <c r="HM1242">
        <v>30.121</v>
      </c>
      <c r="HN1242">
        <v>26.1055</v>
      </c>
      <c r="HO1242">
        <v>60.2455</v>
      </c>
      <c r="HP1242">
        <v>40.0681</v>
      </c>
      <c r="HQ1242">
        <v>1</v>
      </c>
      <c r="HR1242">
        <v>2.74327</v>
      </c>
      <c r="HS1242">
        <v>1.46501</v>
      </c>
      <c r="HT1242">
        <v>20.1034</v>
      </c>
      <c r="HU1242">
        <v>5.18165</v>
      </c>
      <c r="HV1242">
        <v>12.0159</v>
      </c>
      <c r="HW1242">
        <v>4.9666</v>
      </c>
      <c r="HX1242">
        <v>3.29593</v>
      </c>
      <c r="HY1242">
        <v>9999</v>
      </c>
      <c r="HZ1242">
        <v>9999</v>
      </c>
      <c r="IA1242">
        <v>999.9</v>
      </c>
      <c r="IB1242">
        <v>9999</v>
      </c>
      <c r="IC1242">
        <v>1.86324</v>
      </c>
      <c r="ID1242">
        <v>1.86808</v>
      </c>
      <c r="IE1242">
        <v>1.86783</v>
      </c>
      <c r="IF1242">
        <v>1.86905</v>
      </c>
      <c r="IG1242">
        <v>1.86981</v>
      </c>
      <c r="IH1242">
        <v>1.86585</v>
      </c>
      <c r="II1242">
        <v>1.86695</v>
      </c>
      <c r="IJ1242">
        <v>1.86844</v>
      </c>
      <c r="IK1242">
        <v>5</v>
      </c>
      <c r="IL1242">
        <v>0</v>
      </c>
      <c r="IM1242">
        <v>0</v>
      </c>
      <c r="IN1242">
        <v>0</v>
      </c>
      <c r="IO1242" t="s">
        <v>441</v>
      </c>
      <c r="IP1242" t="s">
        <v>442</v>
      </c>
      <c r="IQ1242" t="s">
        <v>443</v>
      </c>
      <c r="IR1242" t="s">
        <v>443</v>
      </c>
      <c r="IS1242" t="s">
        <v>443</v>
      </c>
      <c r="IT1242" t="s">
        <v>443</v>
      </c>
      <c r="IU1242">
        <v>0</v>
      </c>
      <c r="IV1242">
        <v>100</v>
      </c>
      <c r="IW1242">
        <v>100</v>
      </c>
      <c r="IX1242">
        <v>1.1</v>
      </c>
      <c r="IY1242">
        <v>-0.0441</v>
      </c>
      <c r="IZ1242">
        <v>1.09748391826392</v>
      </c>
      <c r="JA1242">
        <v>0</v>
      </c>
      <c r="JB1242">
        <v>0</v>
      </c>
      <c r="JC1242">
        <v>0</v>
      </c>
      <c r="JD1242">
        <v>-0.0441141096964596</v>
      </c>
      <c r="JE1242">
        <v>0</v>
      </c>
      <c r="JF1242">
        <v>0</v>
      </c>
      <c r="JG1242">
        <v>0</v>
      </c>
      <c r="JH1242">
        <v>5</v>
      </c>
      <c r="JI1242">
        <v>2273</v>
      </c>
      <c r="JJ1242">
        <v>1</v>
      </c>
      <c r="JK1242">
        <v>24</v>
      </c>
      <c r="JL1242">
        <v>29357148</v>
      </c>
      <c r="JM1242">
        <v>29357148</v>
      </c>
      <c r="JN1242">
        <v>2.40967</v>
      </c>
      <c r="JO1242">
        <v>2.60742</v>
      </c>
      <c r="JP1242">
        <v>1.54785</v>
      </c>
      <c r="JQ1242">
        <v>2.31567</v>
      </c>
      <c r="JR1242">
        <v>1.64673</v>
      </c>
      <c r="JS1242">
        <v>2.37793</v>
      </c>
      <c r="JT1242">
        <v>34.0771</v>
      </c>
      <c r="JU1242">
        <v>24.1838</v>
      </c>
      <c r="JV1242">
        <v>18</v>
      </c>
      <c r="JW1242">
        <v>481.114</v>
      </c>
      <c r="JX1242">
        <v>379.265</v>
      </c>
      <c r="JY1242">
        <v>48.8615</v>
      </c>
      <c r="JZ1242">
        <v>57.6836</v>
      </c>
      <c r="KA1242">
        <v>29.9984</v>
      </c>
      <c r="KB1242">
        <v>56.892</v>
      </c>
      <c r="KC1242">
        <v>56.6546</v>
      </c>
      <c r="KD1242">
        <v>48.3028</v>
      </c>
      <c r="KE1242">
        <v>0</v>
      </c>
      <c r="KF1242">
        <v>100</v>
      </c>
      <c r="KG1242">
        <v>48.8694</v>
      </c>
      <c r="KH1242">
        <v>1237.28</v>
      </c>
      <c r="KI1242">
        <v>26.2864</v>
      </c>
      <c r="KJ1242">
        <v>92.1919</v>
      </c>
      <c r="KK1242">
        <v>88.6533</v>
      </c>
    </row>
    <row r="1243" spans="1:297">
      <c r="A1243">
        <v>1227</v>
      </c>
      <c r="B1243">
        <v>1761428884.1</v>
      </c>
      <c r="C1243">
        <v>20703.0999999046</v>
      </c>
      <c r="D1243" t="s">
        <v>2908</v>
      </c>
      <c r="E1243" t="s">
        <v>2909</v>
      </c>
      <c r="F1243">
        <v>5</v>
      </c>
      <c r="G1243" t="s">
        <v>2761</v>
      </c>
      <c r="H1243" t="s">
        <v>436</v>
      </c>
      <c r="I1243">
        <v>1761428875.94615</v>
      </c>
      <c r="J1243">
        <f>(K1243)/1000</f>
        <v>0</v>
      </c>
      <c r="K1243">
        <f>IF(DP1243, AN1243, AH1243)</f>
        <v>0</v>
      </c>
      <c r="L1243">
        <f>IF(DP1243, AI1243, AG1243)</f>
        <v>0</v>
      </c>
      <c r="M1243">
        <f>DR1243 - IF(AU1243&gt;1, L1243*DL1243*100.0/(AW1243), 0)</f>
        <v>0</v>
      </c>
      <c r="N1243">
        <f>((T1243-J1243/2)*M1243-L1243)/(T1243+J1243/2)</f>
        <v>0</v>
      </c>
      <c r="O1243">
        <f>N1243*(DY1243+DZ1243)/1000.0</f>
        <v>0</v>
      </c>
      <c r="P1243">
        <f>(DR1243 - IF(AU1243&gt;1, L1243*DL1243*100.0/(AW1243), 0))*(DY1243+DZ1243)/1000.0</f>
        <v>0</v>
      </c>
      <c r="Q1243">
        <f>2.0/((1/S1243-1/R1243)+SIGN(S1243)*SQRT((1/S1243-1/R1243)*(1/S1243-1/R1243) + 4*DM1243/((DM1243+1)*(DM1243+1))*(2*1/S1243*1/R1243-1/R1243*1/R1243)))</f>
        <v>0</v>
      </c>
      <c r="R1243">
        <f>IF(LEFT(DN1243,1)&lt;&gt;"0",IF(LEFT(DN1243,1)="1",3.0,DO1243),$D$5+$E$5*(EF1243*DY1243/($K$5*1000))+$F$5*(EF1243*DY1243/($K$5*1000))*MAX(MIN(DL1243,$J$5),$I$5)*MAX(MIN(DL1243,$J$5),$I$5)+$G$5*MAX(MIN(DL1243,$J$5),$I$5)*(EF1243*DY1243/($K$5*1000))+$H$5*(EF1243*DY1243/($K$5*1000))*(EF1243*DY1243/($K$5*1000)))</f>
        <v>0</v>
      </c>
      <c r="S1243">
        <f>J1243*(1000-(1000*0.61365*exp(17.502*W1243/(240.97+W1243))/(DY1243+DZ1243)+DT1243)/2)/(1000*0.61365*exp(17.502*W1243/(240.97+W1243))/(DY1243+DZ1243)-DT1243)</f>
        <v>0</v>
      </c>
      <c r="T1243">
        <f>1/((DM1243+1)/(Q1243/1.6)+1/(R1243/1.37)) + DM1243/((DM1243+1)/(Q1243/1.6) + DM1243/(R1243/1.37))</f>
        <v>0</v>
      </c>
      <c r="U1243">
        <f>(DH1243*DK1243)</f>
        <v>0</v>
      </c>
      <c r="V1243">
        <f>(EA1243+(U1243+2*0.95*5.67E-8*(((EA1243+$B$7)+273)^4-(EA1243+273)^4)-44100*J1243)/(1.84*29.3*R1243+8*0.95*5.67E-8*(EA1243+273)^3))</f>
        <v>0</v>
      </c>
      <c r="W1243">
        <f>($C$7*EB1243+$D$7*EC1243+$E$7*V1243)</f>
        <v>0</v>
      </c>
      <c r="X1243">
        <f>0.61365*exp(17.502*W1243/(240.97+W1243))</f>
        <v>0</v>
      </c>
      <c r="Y1243">
        <f>(Z1243/AA1243*100)</f>
        <v>0</v>
      </c>
      <c r="Z1243">
        <f>DT1243*(DY1243+DZ1243)/1000</f>
        <v>0</v>
      </c>
      <c r="AA1243">
        <f>0.61365*exp(17.502*EA1243/(240.97+EA1243))</f>
        <v>0</v>
      </c>
      <c r="AB1243">
        <f>(X1243-DT1243*(DY1243+DZ1243)/1000)</f>
        <v>0</v>
      </c>
      <c r="AC1243">
        <f>(-J1243*44100)</f>
        <v>0</v>
      </c>
      <c r="AD1243">
        <f>2*29.3*R1243*0.92*(EA1243-W1243)</f>
        <v>0</v>
      </c>
      <c r="AE1243">
        <f>2*0.95*5.67E-8*(((EA1243+$B$7)+273)^4-(W1243+273)^4)</f>
        <v>0</v>
      </c>
      <c r="AF1243">
        <f>U1243+AE1243+AC1243+AD1243</f>
        <v>0</v>
      </c>
      <c r="AG1243">
        <f>DX1243*AU1243*(DS1243-DR1243*(1000-AU1243*DU1243)/(1000-AU1243*DT1243))/(100*DL1243)</f>
        <v>0</v>
      </c>
      <c r="AH1243">
        <f>1000*DX1243*AU1243*(DT1243-DU1243)/(100*DL1243*(1000-AU1243*DT1243))</f>
        <v>0</v>
      </c>
      <c r="AI1243">
        <f>(AJ1243 - AK1243 - DY1243*1E3/(8.314*(EA1243+273.15)) * AM1243/DX1243 * AL1243) * DX1243/(100*DL1243) * (1000 - DU1243)/1000</f>
        <v>0</v>
      </c>
      <c r="AJ1243">
        <v>1254.6196832815</v>
      </c>
      <c r="AK1243">
        <v>1232.576</v>
      </c>
      <c r="AL1243">
        <v>3.25727226024258</v>
      </c>
      <c r="AM1243">
        <v>65.5308302883594</v>
      </c>
      <c r="AN1243">
        <f>(AP1243 - AO1243 + DY1243*1E3/(8.314*(EA1243+273.15)) * AR1243/DX1243 * AQ1243) * DX1243/(100*DL1243) * 1000/(1000 - AP1243)</f>
        <v>0</v>
      </c>
      <c r="AO1243">
        <v>24.7920928254508</v>
      </c>
      <c r="AP1243">
        <v>43.5119012121212</v>
      </c>
      <c r="AQ1243">
        <v>-1.9399138736632e-07</v>
      </c>
      <c r="AR1243">
        <v>110.947681736838</v>
      </c>
      <c r="AS1243">
        <v>11</v>
      </c>
      <c r="AT1243">
        <v>2</v>
      </c>
      <c r="AU1243">
        <f>IF(AS1243*$H$13&gt;=AW1243,1.0,(AW1243/(AW1243-AS1243*$H$13)))</f>
        <v>0</v>
      </c>
      <c r="AV1243">
        <f>(AU1243-1)*100</f>
        <v>0</v>
      </c>
      <c r="AW1243">
        <f>MAX(0,($B$13+$C$13*EF1243)/(1+$D$13*EF1243)*DY1243/(EA1243+273)*$E$13)</f>
        <v>0</v>
      </c>
      <c r="AX1243" t="s">
        <v>437</v>
      </c>
      <c r="AY1243" t="s">
        <v>437</v>
      </c>
      <c r="AZ1243">
        <v>0</v>
      </c>
      <c r="BA1243">
        <v>0</v>
      </c>
      <c r="BB1243">
        <f>1-AZ1243/BA1243</f>
        <v>0</v>
      </c>
      <c r="BC1243">
        <v>0</v>
      </c>
      <c r="BD1243" t="s">
        <v>437</v>
      </c>
      <c r="BE1243" t="s">
        <v>437</v>
      </c>
      <c r="BF1243">
        <v>0</v>
      </c>
      <c r="BG1243">
        <v>0</v>
      </c>
      <c r="BH1243">
        <f>1-BF1243/BG1243</f>
        <v>0</v>
      </c>
      <c r="BI1243">
        <v>0.5</v>
      </c>
      <c r="BJ1243">
        <f>DI1243</f>
        <v>0</v>
      </c>
      <c r="BK1243">
        <f>L1243</f>
        <v>0</v>
      </c>
      <c r="BL1243">
        <f>BH1243*BI1243*BJ1243</f>
        <v>0</v>
      </c>
      <c r="BM1243">
        <f>(BK1243-BC1243)/BJ1243</f>
        <v>0</v>
      </c>
      <c r="BN1243">
        <f>(BA1243-BG1243)/BG1243</f>
        <v>0</v>
      </c>
      <c r="BO1243">
        <f>AZ1243/(BB1243+AZ1243/BG1243)</f>
        <v>0</v>
      </c>
      <c r="BP1243" t="s">
        <v>437</v>
      </c>
      <c r="BQ1243">
        <v>0</v>
      </c>
      <c r="BR1243">
        <f>IF(BQ1243&lt;&gt;0, BQ1243, BO1243)</f>
        <v>0</v>
      </c>
      <c r="BS1243">
        <f>1-BR1243/BG1243</f>
        <v>0</v>
      </c>
      <c r="BT1243">
        <f>(BG1243-BF1243)/(BG1243-BR1243)</f>
        <v>0</v>
      </c>
      <c r="BU1243">
        <f>(BA1243-BG1243)/(BA1243-BR1243)</f>
        <v>0</v>
      </c>
      <c r="BV1243">
        <f>(BG1243-BF1243)/(BG1243-AZ1243)</f>
        <v>0</v>
      </c>
      <c r="BW1243">
        <f>(BA1243-BG1243)/(BA1243-AZ1243)</f>
        <v>0</v>
      </c>
      <c r="BX1243">
        <f>(BT1243*BR1243/BF1243)</f>
        <v>0</v>
      </c>
      <c r="BY1243">
        <f>(1-BX1243)</f>
        <v>0</v>
      </c>
      <c r="DH1243">
        <f>$B$11*EG1243+$C$11*EH1243+$F$11*ES1243*(1-EV1243)</f>
        <v>0</v>
      </c>
      <c r="DI1243">
        <f>DH1243*DJ1243</f>
        <v>0</v>
      </c>
      <c r="DJ1243">
        <f>($B$11*$D$9+$C$11*$D$9+$F$11*((FF1243+EX1243)/MAX(FF1243+EX1243+FG1243, 0.1)*$I$9+FG1243/MAX(FF1243+EX1243+FG1243, 0.1)*$J$9))/($B$11+$C$11+$F$11)</f>
        <v>0</v>
      </c>
      <c r="DK1243">
        <f>($B$11*$K$9+$C$11*$K$9+$F$11*((FF1243+EX1243)/MAX(FF1243+EX1243+FG1243, 0.1)*$P$9+FG1243/MAX(FF1243+EX1243+FG1243, 0.1)*$Q$9))/($B$11+$C$11+$F$11)</f>
        <v>0</v>
      </c>
      <c r="DL1243">
        <v>6</v>
      </c>
      <c r="DM1243">
        <v>0.5</v>
      </c>
      <c r="DN1243" t="s">
        <v>438</v>
      </c>
      <c r="DO1243">
        <v>2</v>
      </c>
      <c r="DP1243" t="b">
        <v>1</v>
      </c>
      <c r="DQ1243">
        <v>1761428875.94615</v>
      </c>
      <c r="DR1243">
        <v>1155.79307692308</v>
      </c>
      <c r="DS1243">
        <v>1207.47153846154</v>
      </c>
      <c r="DT1243">
        <v>43.5136923076923</v>
      </c>
      <c r="DU1243">
        <v>24.7883538461538</v>
      </c>
      <c r="DV1243">
        <v>1154.69538461538</v>
      </c>
      <c r="DW1243">
        <v>43.5578</v>
      </c>
      <c r="DX1243">
        <v>500.007615384615</v>
      </c>
      <c r="DY1243">
        <v>90.1819923076923</v>
      </c>
      <c r="DZ1243">
        <v>0.0397784538461538</v>
      </c>
      <c r="EA1243">
        <v>51.2084</v>
      </c>
      <c r="EB1243">
        <v>47.9601846153846</v>
      </c>
      <c r="EC1243">
        <v>999.9</v>
      </c>
      <c r="ED1243">
        <v>0</v>
      </c>
      <c r="EE1243">
        <v>0</v>
      </c>
      <c r="EF1243">
        <v>9997.11384615385</v>
      </c>
      <c r="EG1243">
        <v>0</v>
      </c>
      <c r="EH1243">
        <v>1221.28</v>
      </c>
      <c r="EI1243">
        <v>-51.6782846153846</v>
      </c>
      <c r="EJ1243">
        <v>1208.37538461538</v>
      </c>
      <c r="EK1243">
        <v>1238.16307692308</v>
      </c>
      <c r="EL1243">
        <v>18.7253461538462</v>
      </c>
      <c r="EM1243">
        <v>1207.47153846154</v>
      </c>
      <c r="EN1243">
        <v>24.7883538461538</v>
      </c>
      <c r="EO1243">
        <v>3.92415153846154</v>
      </c>
      <c r="EP1243">
        <v>2.23546461538462</v>
      </c>
      <c r="EQ1243">
        <v>28.5760230769231</v>
      </c>
      <c r="ER1243">
        <v>19.2187538461538</v>
      </c>
      <c r="ES1243">
        <v>1200.02384615385</v>
      </c>
      <c r="ET1243">
        <v>0.966999769230769</v>
      </c>
      <c r="EU1243">
        <v>0.0330000846153846</v>
      </c>
      <c r="EV1243">
        <v>0</v>
      </c>
      <c r="EW1243">
        <v>924.507769230769</v>
      </c>
      <c r="EX1243">
        <v>5.00059</v>
      </c>
      <c r="EY1243">
        <v>12324.0923076923</v>
      </c>
      <c r="EZ1243">
        <v>10358.9153846154</v>
      </c>
      <c r="FA1243">
        <v>64.5190769230769</v>
      </c>
      <c r="FB1243">
        <v>65.812</v>
      </c>
      <c r="FC1243">
        <v>64.6104615384615</v>
      </c>
      <c r="FD1243">
        <v>65.4903076923077</v>
      </c>
      <c r="FE1243">
        <v>65.75</v>
      </c>
      <c r="FF1243">
        <v>1155.58769230769</v>
      </c>
      <c r="FG1243">
        <v>39.4361538461539</v>
      </c>
      <c r="FH1243">
        <v>0</v>
      </c>
      <c r="FI1243">
        <v>1761428844.7</v>
      </c>
      <c r="FJ1243">
        <v>0</v>
      </c>
      <c r="FK1243">
        <v>924.55764</v>
      </c>
      <c r="FL1243">
        <v>5.33369231187444</v>
      </c>
      <c r="FM1243">
        <v>34.8999999914544</v>
      </c>
      <c r="FN1243">
        <v>12324.432</v>
      </c>
      <c r="FO1243">
        <v>15</v>
      </c>
      <c r="FP1243">
        <v>0</v>
      </c>
      <c r="FQ1243" t="s">
        <v>439</v>
      </c>
      <c r="FR1243">
        <v>0</v>
      </c>
      <c r="FS1243">
        <v>0</v>
      </c>
      <c r="FT1243">
        <v>0</v>
      </c>
      <c r="FU1243">
        <v>0</v>
      </c>
      <c r="FV1243">
        <v>0</v>
      </c>
      <c r="FW1243">
        <v>0</v>
      </c>
      <c r="FX1243">
        <v>0</v>
      </c>
      <c r="FY1243">
        <v>0</v>
      </c>
      <c r="FZ1243">
        <v>0</v>
      </c>
      <c r="GA1243">
        <v>0</v>
      </c>
      <c r="GB1243">
        <v>0</v>
      </c>
      <c r="GC1243">
        <v>-51.8389333333333</v>
      </c>
      <c r="GD1243">
        <v>-1.07287012987013</v>
      </c>
      <c r="GE1243">
        <v>0.928193743801232</v>
      </c>
      <c r="GF1243">
        <v>0</v>
      </c>
      <c r="GG1243">
        <v>924.299205882353</v>
      </c>
      <c r="GH1243">
        <v>4.81184110010625</v>
      </c>
      <c r="GI1243">
        <v>0.513611822947332</v>
      </c>
      <c r="GJ1243">
        <v>-1</v>
      </c>
      <c r="GK1243">
        <v>18.7268333333333</v>
      </c>
      <c r="GL1243">
        <v>-0.0414077922077905</v>
      </c>
      <c r="GM1243">
        <v>0.00545224578746984</v>
      </c>
      <c r="GN1243">
        <v>1</v>
      </c>
      <c r="GO1243">
        <v>1</v>
      </c>
      <c r="GP1243">
        <v>2</v>
      </c>
      <c r="GQ1243" t="s">
        <v>446</v>
      </c>
      <c r="GR1243">
        <v>3.12577</v>
      </c>
      <c r="GS1243">
        <v>2.71784</v>
      </c>
      <c r="GT1243">
        <v>0.173553</v>
      </c>
      <c r="GU1243">
        <v>0.178212</v>
      </c>
      <c r="GV1243">
        <v>0.147829</v>
      </c>
      <c r="GW1243">
        <v>0.0992322</v>
      </c>
      <c r="GX1243">
        <v>29390.1</v>
      </c>
      <c r="GY1243">
        <v>30840.6</v>
      </c>
      <c r="GZ1243">
        <v>32338.9</v>
      </c>
      <c r="HA1243">
        <v>34147.6</v>
      </c>
      <c r="HB1243">
        <v>39560.5</v>
      </c>
      <c r="HC1243">
        <v>44400.5</v>
      </c>
      <c r="HD1243">
        <v>50891.7</v>
      </c>
      <c r="HE1243">
        <v>54809.6</v>
      </c>
      <c r="HF1243">
        <v>1.63883</v>
      </c>
      <c r="HG1243">
        <v>1.49882</v>
      </c>
      <c r="HH1243">
        <v>-0.11947</v>
      </c>
      <c r="HI1243">
        <v>0</v>
      </c>
      <c r="HJ1243">
        <v>49.8641</v>
      </c>
      <c r="HK1243">
        <v>999.9</v>
      </c>
      <c r="HL1243">
        <v>54.877</v>
      </c>
      <c r="HM1243">
        <v>30.121</v>
      </c>
      <c r="HN1243">
        <v>26.1041</v>
      </c>
      <c r="HO1243">
        <v>59.9255</v>
      </c>
      <c r="HP1243">
        <v>40.1763</v>
      </c>
      <c r="HQ1243">
        <v>1</v>
      </c>
      <c r="HR1243">
        <v>2.74158</v>
      </c>
      <c r="HS1243">
        <v>1.48887</v>
      </c>
      <c r="HT1243">
        <v>20.1034</v>
      </c>
      <c r="HU1243">
        <v>5.1824</v>
      </c>
      <c r="HV1243">
        <v>12.0159</v>
      </c>
      <c r="HW1243">
        <v>4.967</v>
      </c>
      <c r="HX1243">
        <v>3.296</v>
      </c>
      <c r="HY1243">
        <v>9999</v>
      </c>
      <c r="HZ1243">
        <v>9999</v>
      </c>
      <c r="IA1243">
        <v>999.9</v>
      </c>
      <c r="IB1243">
        <v>9999</v>
      </c>
      <c r="IC1243">
        <v>1.86323</v>
      </c>
      <c r="ID1243">
        <v>1.86809</v>
      </c>
      <c r="IE1243">
        <v>1.86783</v>
      </c>
      <c r="IF1243">
        <v>1.86905</v>
      </c>
      <c r="IG1243">
        <v>1.86981</v>
      </c>
      <c r="IH1243">
        <v>1.86591</v>
      </c>
      <c r="II1243">
        <v>1.86694</v>
      </c>
      <c r="IJ1243">
        <v>1.86842</v>
      </c>
      <c r="IK1243">
        <v>5</v>
      </c>
      <c r="IL1243">
        <v>0</v>
      </c>
      <c r="IM1243">
        <v>0</v>
      </c>
      <c r="IN1243">
        <v>0</v>
      </c>
      <c r="IO1243" t="s">
        <v>441</v>
      </c>
      <c r="IP1243" t="s">
        <v>442</v>
      </c>
      <c r="IQ1243" t="s">
        <v>443</v>
      </c>
      <c r="IR1243" t="s">
        <v>443</v>
      </c>
      <c r="IS1243" t="s">
        <v>443</v>
      </c>
      <c r="IT1243" t="s">
        <v>443</v>
      </c>
      <c r="IU1243">
        <v>0</v>
      </c>
      <c r="IV1243">
        <v>100</v>
      </c>
      <c r="IW1243">
        <v>100</v>
      </c>
      <c r="IX1243">
        <v>1.09</v>
      </c>
      <c r="IY1243">
        <v>-0.0441</v>
      </c>
      <c r="IZ1243">
        <v>1.09748391826392</v>
      </c>
      <c r="JA1243">
        <v>0</v>
      </c>
      <c r="JB1243">
        <v>0</v>
      </c>
      <c r="JC1243">
        <v>0</v>
      </c>
      <c r="JD1243">
        <v>-0.0441141096964596</v>
      </c>
      <c r="JE1243">
        <v>0</v>
      </c>
      <c r="JF1243">
        <v>0</v>
      </c>
      <c r="JG1243">
        <v>0</v>
      </c>
      <c r="JH1243">
        <v>5</v>
      </c>
      <c r="JI1243">
        <v>2273</v>
      </c>
      <c r="JJ1243">
        <v>1</v>
      </c>
      <c r="JK1243">
        <v>24</v>
      </c>
      <c r="JL1243">
        <v>29357148.1</v>
      </c>
      <c r="JM1243">
        <v>29357148.1</v>
      </c>
      <c r="JN1243">
        <v>2.44141</v>
      </c>
      <c r="JO1243">
        <v>2.61719</v>
      </c>
      <c r="JP1243">
        <v>1.54785</v>
      </c>
      <c r="JQ1243">
        <v>2.31567</v>
      </c>
      <c r="JR1243">
        <v>1.64673</v>
      </c>
      <c r="JS1243">
        <v>2.34741</v>
      </c>
      <c r="JT1243">
        <v>34.0771</v>
      </c>
      <c r="JU1243">
        <v>24.1838</v>
      </c>
      <c r="JV1243">
        <v>18</v>
      </c>
      <c r="JW1243">
        <v>481.191</v>
      </c>
      <c r="JX1243">
        <v>379.404</v>
      </c>
      <c r="JY1243">
        <v>48.8887</v>
      </c>
      <c r="JZ1243">
        <v>57.671</v>
      </c>
      <c r="KA1243">
        <v>29.9985</v>
      </c>
      <c r="KB1243">
        <v>56.8822</v>
      </c>
      <c r="KC1243">
        <v>56.6469</v>
      </c>
      <c r="KD1243">
        <v>48.9156</v>
      </c>
      <c r="KE1243">
        <v>0</v>
      </c>
      <c r="KF1243">
        <v>100</v>
      </c>
      <c r="KG1243">
        <v>48.8935</v>
      </c>
      <c r="KH1243">
        <v>1257.75</v>
      </c>
      <c r="KI1243">
        <v>26.2864</v>
      </c>
      <c r="KJ1243">
        <v>92.1957</v>
      </c>
      <c r="KK1243">
        <v>88.6576</v>
      </c>
    </row>
    <row r="1244" spans="1:297">
      <c r="A1244">
        <v>1228</v>
      </c>
      <c r="B1244">
        <v>1761428889.1</v>
      </c>
      <c r="C1244">
        <v>20708.0999999046</v>
      </c>
      <c r="D1244" t="s">
        <v>2910</v>
      </c>
      <c r="E1244" t="s">
        <v>2911</v>
      </c>
      <c r="F1244">
        <v>5</v>
      </c>
      <c r="G1244" t="s">
        <v>2761</v>
      </c>
      <c r="H1244" t="s">
        <v>436</v>
      </c>
      <c r="I1244">
        <v>1761428880.94615</v>
      </c>
      <c r="J1244">
        <f>(K1244)/1000</f>
        <v>0</v>
      </c>
      <c r="K1244">
        <f>IF(DP1244, AN1244, AH1244)</f>
        <v>0</v>
      </c>
      <c r="L1244">
        <f>IF(DP1244, AI1244, AG1244)</f>
        <v>0</v>
      </c>
      <c r="M1244">
        <f>DR1244 - IF(AU1244&gt;1, L1244*DL1244*100.0/(AW1244), 0)</f>
        <v>0</v>
      </c>
      <c r="N1244">
        <f>((T1244-J1244/2)*M1244-L1244)/(T1244+J1244/2)</f>
        <v>0</v>
      </c>
      <c r="O1244">
        <f>N1244*(DY1244+DZ1244)/1000.0</f>
        <v>0</v>
      </c>
      <c r="P1244">
        <f>(DR1244 - IF(AU1244&gt;1, L1244*DL1244*100.0/(AW1244), 0))*(DY1244+DZ1244)/1000.0</f>
        <v>0</v>
      </c>
      <c r="Q1244">
        <f>2.0/((1/S1244-1/R1244)+SIGN(S1244)*SQRT((1/S1244-1/R1244)*(1/S1244-1/R1244) + 4*DM1244/((DM1244+1)*(DM1244+1))*(2*1/S1244*1/R1244-1/R1244*1/R1244)))</f>
        <v>0</v>
      </c>
      <c r="R1244">
        <f>IF(LEFT(DN1244,1)&lt;&gt;"0",IF(LEFT(DN1244,1)="1",3.0,DO1244),$D$5+$E$5*(EF1244*DY1244/($K$5*1000))+$F$5*(EF1244*DY1244/($K$5*1000))*MAX(MIN(DL1244,$J$5),$I$5)*MAX(MIN(DL1244,$J$5),$I$5)+$G$5*MAX(MIN(DL1244,$J$5),$I$5)*(EF1244*DY1244/($K$5*1000))+$H$5*(EF1244*DY1244/($K$5*1000))*(EF1244*DY1244/($K$5*1000)))</f>
        <v>0</v>
      </c>
      <c r="S1244">
        <f>J1244*(1000-(1000*0.61365*exp(17.502*W1244/(240.97+W1244))/(DY1244+DZ1244)+DT1244)/2)/(1000*0.61365*exp(17.502*W1244/(240.97+W1244))/(DY1244+DZ1244)-DT1244)</f>
        <v>0</v>
      </c>
      <c r="T1244">
        <f>1/((DM1244+1)/(Q1244/1.6)+1/(R1244/1.37)) + DM1244/((DM1244+1)/(Q1244/1.6) + DM1244/(R1244/1.37))</f>
        <v>0</v>
      </c>
      <c r="U1244">
        <f>(DH1244*DK1244)</f>
        <v>0</v>
      </c>
      <c r="V1244">
        <f>(EA1244+(U1244+2*0.95*5.67E-8*(((EA1244+$B$7)+273)^4-(EA1244+273)^4)-44100*J1244)/(1.84*29.3*R1244+8*0.95*5.67E-8*(EA1244+273)^3))</f>
        <v>0</v>
      </c>
      <c r="W1244">
        <f>($C$7*EB1244+$D$7*EC1244+$E$7*V1244)</f>
        <v>0</v>
      </c>
      <c r="X1244">
        <f>0.61365*exp(17.502*W1244/(240.97+W1244))</f>
        <v>0</v>
      </c>
      <c r="Y1244">
        <f>(Z1244/AA1244*100)</f>
        <v>0</v>
      </c>
      <c r="Z1244">
        <f>DT1244*(DY1244+DZ1244)/1000</f>
        <v>0</v>
      </c>
      <c r="AA1244">
        <f>0.61365*exp(17.502*EA1244/(240.97+EA1244))</f>
        <v>0</v>
      </c>
      <c r="AB1244">
        <f>(X1244-DT1244*(DY1244+DZ1244)/1000)</f>
        <v>0</v>
      </c>
      <c r="AC1244">
        <f>(-J1244*44100)</f>
        <v>0</v>
      </c>
      <c r="AD1244">
        <f>2*29.3*R1244*0.92*(EA1244-W1244)</f>
        <v>0</v>
      </c>
      <c r="AE1244">
        <f>2*0.95*5.67E-8*(((EA1244+$B$7)+273)^4-(W1244+273)^4)</f>
        <v>0</v>
      </c>
      <c r="AF1244">
        <f>U1244+AE1244+AC1244+AD1244</f>
        <v>0</v>
      </c>
      <c r="AG1244">
        <f>DX1244*AU1244*(DS1244-DR1244*(1000-AU1244*DU1244)/(1000-AU1244*DT1244))/(100*DL1244)</f>
        <v>0</v>
      </c>
      <c r="AH1244">
        <f>1000*DX1244*AU1244*(DT1244-DU1244)/(100*DL1244*(1000-AU1244*DT1244))</f>
        <v>0</v>
      </c>
      <c r="AI1244">
        <f>(AJ1244 - AK1244 - DY1244*1E3/(8.314*(EA1244+273.15)) * AM1244/DX1244 * AL1244) * DX1244/(100*DL1244) * (1000 - DU1244)/1000</f>
        <v>0</v>
      </c>
      <c r="AJ1244">
        <v>1273.26860405286</v>
      </c>
      <c r="AK1244">
        <v>1250.49981818182</v>
      </c>
      <c r="AL1244">
        <v>3.63360500804044</v>
      </c>
      <c r="AM1244">
        <v>65.5308302883594</v>
      </c>
      <c r="AN1244">
        <f>(AP1244 - AO1244 + DY1244*1E3/(8.314*(EA1244+273.15)) * AR1244/DX1244 * AQ1244) * DX1244/(100*DL1244) * 1000/(1000 - AP1244)</f>
        <v>0</v>
      </c>
      <c r="AO1244">
        <v>24.7968933465303</v>
      </c>
      <c r="AP1244">
        <v>43.5175442424242</v>
      </c>
      <c r="AQ1244">
        <v>0.000248645339111667</v>
      </c>
      <c r="AR1244">
        <v>110.947681736838</v>
      </c>
      <c r="AS1244">
        <v>11</v>
      </c>
      <c r="AT1244">
        <v>2</v>
      </c>
      <c r="AU1244">
        <f>IF(AS1244*$H$13&gt;=AW1244,1.0,(AW1244/(AW1244-AS1244*$H$13)))</f>
        <v>0</v>
      </c>
      <c r="AV1244">
        <f>(AU1244-1)*100</f>
        <v>0</v>
      </c>
      <c r="AW1244">
        <f>MAX(0,($B$13+$C$13*EF1244)/(1+$D$13*EF1244)*DY1244/(EA1244+273)*$E$13)</f>
        <v>0</v>
      </c>
      <c r="AX1244" t="s">
        <v>437</v>
      </c>
      <c r="AY1244" t="s">
        <v>437</v>
      </c>
      <c r="AZ1244">
        <v>0</v>
      </c>
      <c r="BA1244">
        <v>0</v>
      </c>
      <c r="BB1244">
        <f>1-AZ1244/BA1244</f>
        <v>0</v>
      </c>
      <c r="BC1244">
        <v>0</v>
      </c>
      <c r="BD1244" t="s">
        <v>437</v>
      </c>
      <c r="BE1244" t="s">
        <v>437</v>
      </c>
      <c r="BF1244">
        <v>0</v>
      </c>
      <c r="BG1244">
        <v>0</v>
      </c>
      <c r="BH1244">
        <f>1-BF1244/BG1244</f>
        <v>0</v>
      </c>
      <c r="BI1244">
        <v>0.5</v>
      </c>
      <c r="BJ1244">
        <f>DI1244</f>
        <v>0</v>
      </c>
      <c r="BK1244">
        <f>L1244</f>
        <v>0</v>
      </c>
      <c r="BL1244">
        <f>BH1244*BI1244*BJ1244</f>
        <v>0</v>
      </c>
      <c r="BM1244">
        <f>(BK1244-BC1244)/BJ1244</f>
        <v>0</v>
      </c>
      <c r="BN1244">
        <f>(BA1244-BG1244)/BG1244</f>
        <v>0</v>
      </c>
      <c r="BO1244">
        <f>AZ1244/(BB1244+AZ1244/BG1244)</f>
        <v>0</v>
      </c>
      <c r="BP1244" t="s">
        <v>437</v>
      </c>
      <c r="BQ1244">
        <v>0</v>
      </c>
      <c r="BR1244">
        <f>IF(BQ1244&lt;&gt;0, BQ1244, BO1244)</f>
        <v>0</v>
      </c>
      <c r="BS1244">
        <f>1-BR1244/BG1244</f>
        <v>0</v>
      </c>
      <c r="BT1244">
        <f>(BG1244-BF1244)/(BG1244-BR1244)</f>
        <v>0</v>
      </c>
      <c r="BU1244">
        <f>(BA1244-BG1244)/(BA1244-BR1244)</f>
        <v>0</v>
      </c>
      <c r="BV1244">
        <f>(BG1244-BF1244)/(BG1244-AZ1244)</f>
        <v>0</v>
      </c>
      <c r="BW1244">
        <f>(BA1244-BG1244)/(BA1244-AZ1244)</f>
        <v>0</v>
      </c>
      <c r="BX1244">
        <f>(BT1244*BR1244/BF1244)</f>
        <v>0</v>
      </c>
      <c r="BY1244">
        <f>(1-BX1244)</f>
        <v>0</v>
      </c>
      <c r="DH1244">
        <f>$B$11*EG1244+$C$11*EH1244+$F$11*ES1244*(1-EV1244)</f>
        <v>0</v>
      </c>
      <c r="DI1244">
        <f>DH1244*DJ1244</f>
        <v>0</v>
      </c>
      <c r="DJ1244">
        <f>($B$11*$D$9+$C$11*$D$9+$F$11*((FF1244+EX1244)/MAX(FF1244+EX1244+FG1244, 0.1)*$I$9+FG1244/MAX(FF1244+EX1244+FG1244, 0.1)*$J$9))/($B$11+$C$11+$F$11)</f>
        <v>0</v>
      </c>
      <c r="DK1244">
        <f>($B$11*$K$9+$C$11*$K$9+$F$11*((FF1244+EX1244)/MAX(FF1244+EX1244+FG1244, 0.1)*$P$9+FG1244/MAX(FF1244+EX1244+FG1244, 0.1)*$Q$9))/($B$11+$C$11+$F$11)</f>
        <v>0</v>
      </c>
      <c r="DL1244">
        <v>6</v>
      </c>
      <c r="DM1244">
        <v>0.5</v>
      </c>
      <c r="DN1244" t="s">
        <v>438</v>
      </c>
      <c r="DO1244">
        <v>2</v>
      </c>
      <c r="DP1244" t="b">
        <v>1</v>
      </c>
      <c r="DQ1244">
        <v>1761428880.94615</v>
      </c>
      <c r="DR1244">
        <v>1172.18769230769</v>
      </c>
      <c r="DS1244">
        <v>1224.96769230769</v>
      </c>
      <c r="DT1244">
        <v>43.5132769230769</v>
      </c>
      <c r="DU1244">
        <v>24.7919538461538</v>
      </c>
      <c r="DV1244">
        <v>1171.09</v>
      </c>
      <c r="DW1244">
        <v>43.5573769230769</v>
      </c>
      <c r="DX1244">
        <v>500.009</v>
      </c>
      <c r="DY1244">
        <v>90.1835538461539</v>
      </c>
      <c r="DZ1244">
        <v>0.0397946692307692</v>
      </c>
      <c r="EA1244">
        <v>51.2199538461538</v>
      </c>
      <c r="EB1244">
        <v>47.9653461538462</v>
      </c>
      <c r="EC1244">
        <v>999.9</v>
      </c>
      <c r="ED1244">
        <v>0</v>
      </c>
      <c r="EE1244">
        <v>0</v>
      </c>
      <c r="EF1244">
        <v>9996.87384615385</v>
      </c>
      <c r="EG1244">
        <v>0</v>
      </c>
      <c r="EH1244">
        <v>1221.34307692308</v>
      </c>
      <c r="EI1244">
        <v>-52.7805615384615</v>
      </c>
      <c r="EJ1244">
        <v>1225.51384615385</v>
      </c>
      <c r="EK1244">
        <v>1256.10769230769</v>
      </c>
      <c r="EL1244">
        <v>18.7213230769231</v>
      </c>
      <c r="EM1244">
        <v>1224.96769230769</v>
      </c>
      <c r="EN1244">
        <v>24.7919538461538</v>
      </c>
      <c r="EO1244">
        <v>3.92418153846154</v>
      </c>
      <c r="EP1244">
        <v>2.23582923076923</v>
      </c>
      <c r="EQ1244">
        <v>28.5761461538462</v>
      </c>
      <c r="ER1244">
        <v>19.2213692307692</v>
      </c>
      <c r="ES1244">
        <v>1200.03538461538</v>
      </c>
      <c r="ET1244">
        <v>0.966999846153846</v>
      </c>
      <c r="EU1244">
        <v>0.0330000846153846</v>
      </c>
      <c r="EV1244">
        <v>0</v>
      </c>
      <c r="EW1244">
        <v>924.953769230769</v>
      </c>
      <c r="EX1244">
        <v>5.00059</v>
      </c>
      <c r="EY1244">
        <v>12327.0461538462</v>
      </c>
      <c r="EZ1244">
        <v>10359.0076923077</v>
      </c>
      <c r="FA1244">
        <v>64.5</v>
      </c>
      <c r="FB1244">
        <v>65.8024615384615</v>
      </c>
      <c r="FC1244">
        <v>64.5910769230769</v>
      </c>
      <c r="FD1244">
        <v>65.4709230769231</v>
      </c>
      <c r="FE1244">
        <v>65.7354615384615</v>
      </c>
      <c r="FF1244">
        <v>1155.59923076923</v>
      </c>
      <c r="FG1244">
        <v>39.4361538461538</v>
      </c>
      <c r="FH1244">
        <v>0</v>
      </c>
      <c r="FI1244">
        <v>1761428850.1</v>
      </c>
      <c r="FJ1244">
        <v>0</v>
      </c>
      <c r="FK1244">
        <v>924.968615384615</v>
      </c>
      <c r="FL1244">
        <v>3.97189743813017</v>
      </c>
      <c r="FM1244">
        <v>34.3692306983726</v>
      </c>
      <c r="FN1244">
        <v>12327.5346153846</v>
      </c>
      <c r="FO1244">
        <v>15</v>
      </c>
      <c r="FP1244">
        <v>0</v>
      </c>
      <c r="FQ1244" t="s">
        <v>439</v>
      </c>
      <c r="FR1244">
        <v>0</v>
      </c>
      <c r="FS1244">
        <v>0</v>
      </c>
      <c r="FT1244">
        <v>0</v>
      </c>
      <c r="FU1244">
        <v>0</v>
      </c>
      <c r="FV1244">
        <v>0</v>
      </c>
      <c r="FW1244">
        <v>0</v>
      </c>
      <c r="FX1244">
        <v>0</v>
      </c>
      <c r="FY1244">
        <v>0</v>
      </c>
      <c r="FZ1244">
        <v>0</v>
      </c>
      <c r="GA1244">
        <v>0</v>
      </c>
      <c r="GB1244">
        <v>0</v>
      </c>
      <c r="GC1244">
        <v>-52.340845</v>
      </c>
      <c r="GD1244">
        <v>-9.77986015037601</v>
      </c>
      <c r="GE1244">
        <v>1.33295134625199</v>
      </c>
      <c r="GF1244">
        <v>0</v>
      </c>
      <c r="GG1244">
        <v>924.669176470588</v>
      </c>
      <c r="GH1244">
        <v>4.76644766720748</v>
      </c>
      <c r="GI1244">
        <v>0.520673628755724</v>
      </c>
      <c r="GJ1244">
        <v>-1</v>
      </c>
      <c r="GK1244">
        <v>18.72388</v>
      </c>
      <c r="GL1244">
        <v>-0.0481894736842068</v>
      </c>
      <c r="GM1244">
        <v>0.00542813043321531</v>
      </c>
      <c r="GN1244">
        <v>1</v>
      </c>
      <c r="GO1244">
        <v>1</v>
      </c>
      <c r="GP1244">
        <v>2</v>
      </c>
      <c r="GQ1244" t="s">
        <v>446</v>
      </c>
      <c r="GR1244">
        <v>3.12584</v>
      </c>
      <c r="GS1244">
        <v>2.71754</v>
      </c>
      <c r="GT1244">
        <v>0.175183</v>
      </c>
      <c r="GU1244">
        <v>0.179794</v>
      </c>
      <c r="GV1244">
        <v>0.147857</v>
      </c>
      <c r="GW1244">
        <v>0.0992571</v>
      </c>
      <c r="GX1244">
        <v>29333.1</v>
      </c>
      <c r="GY1244">
        <v>30782</v>
      </c>
      <c r="GZ1244">
        <v>32340.3</v>
      </c>
      <c r="HA1244">
        <v>34149.1</v>
      </c>
      <c r="HB1244">
        <v>39560.8</v>
      </c>
      <c r="HC1244">
        <v>44401.5</v>
      </c>
      <c r="HD1244">
        <v>50893.6</v>
      </c>
      <c r="HE1244">
        <v>54812.1</v>
      </c>
      <c r="HF1244">
        <v>1.63905</v>
      </c>
      <c r="HG1244">
        <v>1.499</v>
      </c>
      <c r="HH1244">
        <v>-0.118792</v>
      </c>
      <c r="HI1244">
        <v>0</v>
      </c>
      <c r="HJ1244">
        <v>49.8508</v>
      </c>
      <c r="HK1244">
        <v>999.9</v>
      </c>
      <c r="HL1244">
        <v>54.877</v>
      </c>
      <c r="HM1244">
        <v>30.121</v>
      </c>
      <c r="HN1244">
        <v>26.1041</v>
      </c>
      <c r="HO1244">
        <v>60.2955</v>
      </c>
      <c r="HP1244">
        <v>40.1402</v>
      </c>
      <c r="HQ1244">
        <v>1</v>
      </c>
      <c r="HR1244">
        <v>2.73991</v>
      </c>
      <c r="HS1244">
        <v>1.50144</v>
      </c>
      <c r="HT1244">
        <v>20.1033</v>
      </c>
      <c r="HU1244">
        <v>5.183</v>
      </c>
      <c r="HV1244">
        <v>12.0159</v>
      </c>
      <c r="HW1244">
        <v>4.9665</v>
      </c>
      <c r="HX1244">
        <v>3.2959</v>
      </c>
      <c r="HY1244">
        <v>9999</v>
      </c>
      <c r="HZ1244">
        <v>9999</v>
      </c>
      <c r="IA1244">
        <v>999.9</v>
      </c>
      <c r="IB1244">
        <v>9999</v>
      </c>
      <c r="IC1244">
        <v>1.86324</v>
      </c>
      <c r="ID1244">
        <v>1.86808</v>
      </c>
      <c r="IE1244">
        <v>1.86783</v>
      </c>
      <c r="IF1244">
        <v>1.86905</v>
      </c>
      <c r="IG1244">
        <v>1.86981</v>
      </c>
      <c r="IH1244">
        <v>1.86587</v>
      </c>
      <c r="II1244">
        <v>1.86693</v>
      </c>
      <c r="IJ1244">
        <v>1.86841</v>
      </c>
      <c r="IK1244">
        <v>5</v>
      </c>
      <c r="IL1244">
        <v>0</v>
      </c>
      <c r="IM1244">
        <v>0</v>
      </c>
      <c r="IN1244">
        <v>0</v>
      </c>
      <c r="IO1244" t="s">
        <v>441</v>
      </c>
      <c r="IP1244" t="s">
        <v>442</v>
      </c>
      <c r="IQ1244" t="s">
        <v>443</v>
      </c>
      <c r="IR1244" t="s">
        <v>443</v>
      </c>
      <c r="IS1244" t="s">
        <v>443</v>
      </c>
      <c r="IT1244" t="s">
        <v>443</v>
      </c>
      <c r="IU1244">
        <v>0</v>
      </c>
      <c r="IV1244">
        <v>100</v>
      </c>
      <c r="IW1244">
        <v>100</v>
      </c>
      <c r="IX1244">
        <v>1.1</v>
      </c>
      <c r="IY1244">
        <v>-0.0441</v>
      </c>
      <c r="IZ1244">
        <v>1.09748391826392</v>
      </c>
      <c r="JA1244">
        <v>0</v>
      </c>
      <c r="JB1244">
        <v>0</v>
      </c>
      <c r="JC1244">
        <v>0</v>
      </c>
      <c r="JD1244">
        <v>-0.0441141096964596</v>
      </c>
      <c r="JE1244">
        <v>0</v>
      </c>
      <c r="JF1244">
        <v>0</v>
      </c>
      <c r="JG1244">
        <v>0</v>
      </c>
      <c r="JH1244">
        <v>5</v>
      </c>
      <c r="JI1244">
        <v>2273</v>
      </c>
      <c r="JJ1244">
        <v>1</v>
      </c>
      <c r="JK1244">
        <v>24</v>
      </c>
      <c r="JL1244">
        <v>29357148.2</v>
      </c>
      <c r="JM1244">
        <v>29357148.2</v>
      </c>
      <c r="JN1244">
        <v>2.46338</v>
      </c>
      <c r="JO1244">
        <v>2.61841</v>
      </c>
      <c r="JP1244">
        <v>1.54785</v>
      </c>
      <c r="JQ1244">
        <v>2.31567</v>
      </c>
      <c r="JR1244">
        <v>1.64551</v>
      </c>
      <c r="JS1244">
        <v>2.27783</v>
      </c>
      <c r="JT1244">
        <v>34.0771</v>
      </c>
      <c r="JU1244">
        <v>24.1838</v>
      </c>
      <c r="JV1244">
        <v>18</v>
      </c>
      <c r="JW1244">
        <v>481.316</v>
      </c>
      <c r="JX1244">
        <v>379.481</v>
      </c>
      <c r="JY1244">
        <v>48.9083</v>
      </c>
      <c r="JZ1244">
        <v>57.6571</v>
      </c>
      <c r="KA1244">
        <v>29.9985</v>
      </c>
      <c r="KB1244">
        <v>56.8744</v>
      </c>
      <c r="KC1244">
        <v>56.6392</v>
      </c>
      <c r="KD1244">
        <v>49.3718</v>
      </c>
      <c r="KE1244">
        <v>0</v>
      </c>
      <c r="KF1244">
        <v>100</v>
      </c>
      <c r="KG1244">
        <v>48.9124</v>
      </c>
      <c r="KH1244">
        <v>1278.2</v>
      </c>
      <c r="KI1244">
        <v>26.2864</v>
      </c>
      <c r="KJ1244">
        <v>92.1994</v>
      </c>
      <c r="KK1244">
        <v>88.6616</v>
      </c>
    </row>
    <row r="1245" spans="1:297">
      <c r="A1245">
        <v>1229</v>
      </c>
      <c r="B1245">
        <v>1761428894.1</v>
      </c>
      <c r="C1245">
        <v>20713.0999999046</v>
      </c>
      <c r="D1245" t="s">
        <v>2912</v>
      </c>
      <c r="E1245" t="s">
        <v>2913</v>
      </c>
      <c r="F1245">
        <v>5</v>
      </c>
      <c r="G1245" t="s">
        <v>2761</v>
      </c>
      <c r="H1245" t="s">
        <v>436</v>
      </c>
      <c r="I1245">
        <v>1761428885.94615</v>
      </c>
      <c r="J1245">
        <f>(K1245)/1000</f>
        <v>0</v>
      </c>
      <c r="K1245">
        <f>IF(DP1245, AN1245, AH1245)</f>
        <v>0</v>
      </c>
      <c r="L1245">
        <f>IF(DP1245, AI1245, AG1245)</f>
        <v>0</v>
      </c>
      <c r="M1245">
        <f>DR1245 - IF(AU1245&gt;1, L1245*DL1245*100.0/(AW1245), 0)</f>
        <v>0</v>
      </c>
      <c r="N1245">
        <f>((T1245-J1245/2)*M1245-L1245)/(T1245+J1245/2)</f>
        <v>0</v>
      </c>
      <c r="O1245">
        <f>N1245*(DY1245+DZ1245)/1000.0</f>
        <v>0</v>
      </c>
      <c r="P1245">
        <f>(DR1245 - IF(AU1245&gt;1, L1245*DL1245*100.0/(AW1245), 0))*(DY1245+DZ1245)/1000.0</f>
        <v>0</v>
      </c>
      <c r="Q1245">
        <f>2.0/((1/S1245-1/R1245)+SIGN(S1245)*SQRT((1/S1245-1/R1245)*(1/S1245-1/R1245) + 4*DM1245/((DM1245+1)*(DM1245+1))*(2*1/S1245*1/R1245-1/R1245*1/R1245)))</f>
        <v>0</v>
      </c>
      <c r="R1245">
        <f>IF(LEFT(DN1245,1)&lt;&gt;"0",IF(LEFT(DN1245,1)="1",3.0,DO1245),$D$5+$E$5*(EF1245*DY1245/($K$5*1000))+$F$5*(EF1245*DY1245/($K$5*1000))*MAX(MIN(DL1245,$J$5),$I$5)*MAX(MIN(DL1245,$J$5),$I$5)+$G$5*MAX(MIN(DL1245,$J$5),$I$5)*(EF1245*DY1245/($K$5*1000))+$H$5*(EF1245*DY1245/($K$5*1000))*(EF1245*DY1245/($K$5*1000)))</f>
        <v>0</v>
      </c>
      <c r="S1245">
        <f>J1245*(1000-(1000*0.61365*exp(17.502*W1245/(240.97+W1245))/(DY1245+DZ1245)+DT1245)/2)/(1000*0.61365*exp(17.502*W1245/(240.97+W1245))/(DY1245+DZ1245)-DT1245)</f>
        <v>0</v>
      </c>
      <c r="T1245">
        <f>1/((DM1245+1)/(Q1245/1.6)+1/(R1245/1.37)) + DM1245/((DM1245+1)/(Q1245/1.6) + DM1245/(R1245/1.37))</f>
        <v>0</v>
      </c>
      <c r="U1245">
        <f>(DH1245*DK1245)</f>
        <v>0</v>
      </c>
      <c r="V1245">
        <f>(EA1245+(U1245+2*0.95*5.67E-8*(((EA1245+$B$7)+273)^4-(EA1245+273)^4)-44100*J1245)/(1.84*29.3*R1245+8*0.95*5.67E-8*(EA1245+273)^3))</f>
        <v>0</v>
      </c>
      <c r="W1245">
        <f>($C$7*EB1245+$D$7*EC1245+$E$7*V1245)</f>
        <v>0</v>
      </c>
      <c r="X1245">
        <f>0.61365*exp(17.502*W1245/(240.97+W1245))</f>
        <v>0</v>
      </c>
      <c r="Y1245">
        <f>(Z1245/AA1245*100)</f>
        <v>0</v>
      </c>
      <c r="Z1245">
        <f>DT1245*(DY1245+DZ1245)/1000</f>
        <v>0</v>
      </c>
      <c r="AA1245">
        <f>0.61365*exp(17.502*EA1245/(240.97+EA1245))</f>
        <v>0</v>
      </c>
      <c r="AB1245">
        <f>(X1245-DT1245*(DY1245+DZ1245)/1000)</f>
        <v>0</v>
      </c>
      <c r="AC1245">
        <f>(-J1245*44100)</f>
        <v>0</v>
      </c>
      <c r="AD1245">
        <f>2*29.3*R1245*0.92*(EA1245-W1245)</f>
        <v>0</v>
      </c>
      <c r="AE1245">
        <f>2*0.95*5.67E-8*(((EA1245+$B$7)+273)^4-(W1245+273)^4)</f>
        <v>0</v>
      </c>
      <c r="AF1245">
        <f>U1245+AE1245+AC1245+AD1245</f>
        <v>0</v>
      </c>
      <c r="AG1245">
        <f>DX1245*AU1245*(DS1245-DR1245*(1000-AU1245*DU1245)/(1000-AU1245*DT1245))/(100*DL1245)</f>
        <v>0</v>
      </c>
      <c r="AH1245">
        <f>1000*DX1245*AU1245*(DT1245-DU1245)/(100*DL1245*(1000-AU1245*DT1245))</f>
        <v>0</v>
      </c>
      <c r="AI1245">
        <f>(AJ1245 - AK1245 - DY1245*1E3/(8.314*(EA1245+273.15)) * AM1245/DX1245 * AL1245) * DX1245/(100*DL1245) * (1000 - DU1245)/1000</f>
        <v>0</v>
      </c>
      <c r="AJ1245">
        <v>1289.86051063745</v>
      </c>
      <c r="AK1245">
        <v>1267.38266666667</v>
      </c>
      <c r="AL1245">
        <v>3.34156669925566</v>
      </c>
      <c r="AM1245">
        <v>65.5308302883594</v>
      </c>
      <c r="AN1245">
        <f>(AP1245 - AO1245 + DY1245*1E3/(8.314*(EA1245+273.15)) * AR1245/DX1245 * AQ1245) * DX1245/(100*DL1245) * 1000/(1000 - AP1245)</f>
        <v>0</v>
      </c>
      <c r="AO1245">
        <v>24.8010112949306</v>
      </c>
      <c r="AP1245">
        <v>43.5240921212121</v>
      </c>
      <c r="AQ1245">
        <v>6.85629651553505e-05</v>
      </c>
      <c r="AR1245">
        <v>110.947681736838</v>
      </c>
      <c r="AS1245">
        <v>11</v>
      </c>
      <c r="AT1245">
        <v>2</v>
      </c>
      <c r="AU1245">
        <f>IF(AS1245*$H$13&gt;=AW1245,1.0,(AW1245/(AW1245-AS1245*$H$13)))</f>
        <v>0</v>
      </c>
      <c r="AV1245">
        <f>(AU1245-1)*100</f>
        <v>0</v>
      </c>
      <c r="AW1245">
        <f>MAX(0,($B$13+$C$13*EF1245)/(1+$D$13*EF1245)*DY1245/(EA1245+273)*$E$13)</f>
        <v>0</v>
      </c>
      <c r="AX1245" t="s">
        <v>437</v>
      </c>
      <c r="AY1245" t="s">
        <v>437</v>
      </c>
      <c r="AZ1245">
        <v>0</v>
      </c>
      <c r="BA1245">
        <v>0</v>
      </c>
      <c r="BB1245">
        <f>1-AZ1245/BA1245</f>
        <v>0</v>
      </c>
      <c r="BC1245">
        <v>0</v>
      </c>
      <c r="BD1245" t="s">
        <v>437</v>
      </c>
      <c r="BE1245" t="s">
        <v>437</v>
      </c>
      <c r="BF1245">
        <v>0</v>
      </c>
      <c r="BG1245">
        <v>0</v>
      </c>
      <c r="BH1245">
        <f>1-BF1245/BG1245</f>
        <v>0</v>
      </c>
      <c r="BI1245">
        <v>0.5</v>
      </c>
      <c r="BJ1245">
        <f>DI1245</f>
        <v>0</v>
      </c>
      <c r="BK1245">
        <f>L1245</f>
        <v>0</v>
      </c>
      <c r="BL1245">
        <f>BH1245*BI1245*BJ1245</f>
        <v>0</v>
      </c>
      <c r="BM1245">
        <f>(BK1245-BC1245)/BJ1245</f>
        <v>0</v>
      </c>
      <c r="BN1245">
        <f>(BA1245-BG1245)/BG1245</f>
        <v>0</v>
      </c>
      <c r="BO1245">
        <f>AZ1245/(BB1245+AZ1245/BG1245)</f>
        <v>0</v>
      </c>
      <c r="BP1245" t="s">
        <v>437</v>
      </c>
      <c r="BQ1245">
        <v>0</v>
      </c>
      <c r="BR1245">
        <f>IF(BQ1245&lt;&gt;0, BQ1245, BO1245)</f>
        <v>0</v>
      </c>
      <c r="BS1245">
        <f>1-BR1245/BG1245</f>
        <v>0</v>
      </c>
      <c r="BT1245">
        <f>(BG1245-BF1245)/(BG1245-BR1245)</f>
        <v>0</v>
      </c>
      <c r="BU1245">
        <f>(BA1245-BG1245)/(BA1245-BR1245)</f>
        <v>0</v>
      </c>
      <c r="BV1245">
        <f>(BG1245-BF1245)/(BG1245-AZ1245)</f>
        <v>0</v>
      </c>
      <c r="BW1245">
        <f>(BA1245-BG1245)/(BA1245-AZ1245)</f>
        <v>0</v>
      </c>
      <c r="BX1245">
        <f>(BT1245*BR1245/BF1245)</f>
        <v>0</v>
      </c>
      <c r="BY1245">
        <f>(1-BX1245)</f>
        <v>0</v>
      </c>
      <c r="DH1245">
        <f>$B$11*EG1245+$C$11*EH1245+$F$11*ES1245*(1-EV1245)</f>
        <v>0</v>
      </c>
      <c r="DI1245">
        <f>DH1245*DJ1245</f>
        <v>0</v>
      </c>
      <c r="DJ1245">
        <f>($B$11*$D$9+$C$11*$D$9+$F$11*((FF1245+EX1245)/MAX(FF1245+EX1245+FG1245, 0.1)*$I$9+FG1245/MAX(FF1245+EX1245+FG1245, 0.1)*$J$9))/($B$11+$C$11+$F$11)</f>
        <v>0</v>
      </c>
      <c r="DK1245">
        <f>($B$11*$K$9+$C$11*$K$9+$F$11*((FF1245+EX1245)/MAX(FF1245+EX1245+FG1245, 0.1)*$P$9+FG1245/MAX(FF1245+EX1245+FG1245, 0.1)*$Q$9))/($B$11+$C$11+$F$11)</f>
        <v>0</v>
      </c>
      <c r="DL1245">
        <v>6</v>
      </c>
      <c r="DM1245">
        <v>0.5</v>
      </c>
      <c r="DN1245" t="s">
        <v>438</v>
      </c>
      <c r="DO1245">
        <v>2</v>
      </c>
      <c r="DP1245" t="b">
        <v>1</v>
      </c>
      <c r="DQ1245">
        <v>1761428885.94615</v>
      </c>
      <c r="DR1245">
        <v>1188.74538461538</v>
      </c>
      <c r="DS1245">
        <v>1241.52153846154</v>
      </c>
      <c r="DT1245">
        <v>43.5163923076923</v>
      </c>
      <c r="DU1245">
        <v>24.7954846153846</v>
      </c>
      <c r="DV1245">
        <v>1187.64769230769</v>
      </c>
      <c r="DW1245">
        <v>43.5604923076923</v>
      </c>
      <c r="DX1245">
        <v>499.992769230769</v>
      </c>
      <c r="DY1245">
        <v>90.1863615384615</v>
      </c>
      <c r="DZ1245">
        <v>0.0396104</v>
      </c>
      <c r="EA1245">
        <v>51.2313692307692</v>
      </c>
      <c r="EB1245">
        <v>47.9729153846154</v>
      </c>
      <c r="EC1245">
        <v>999.9</v>
      </c>
      <c r="ED1245">
        <v>0</v>
      </c>
      <c r="EE1245">
        <v>0</v>
      </c>
      <c r="EF1245">
        <v>9998.8</v>
      </c>
      <c r="EG1245">
        <v>0</v>
      </c>
      <c r="EH1245">
        <v>1221.41769230769</v>
      </c>
      <c r="EI1245">
        <v>-52.7778384615385</v>
      </c>
      <c r="EJ1245">
        <v>1242.82769230769</v>
      </c>
      <c r="EK1245">
        <v>1273.08769230769</v>
      </c>
      <c r="EL1245">
        <v>18.7209153846154</v>
      </c>
      <c r="EM1245">
        <v>1241.52153846154</v>
      </c>
      <c r="EN1245">
        <v>24.7954846153846</v>
      </c>
      <c r="EO1245">
        <v>3.92458461538462</v>
      </c>
      <c r="EP1245">
        <v>2.23621615384615</v>
      </c>
      <c r="EQ1245">
        <v>28.5779153846154</v>
      </c>
      <c r="ER1245">
        <v>19.2241461538462</v>
      </c>
      <c r="ES1245">
        <v>1200.02384615385</v>
      </c>
      <c r="ET1245">
        <v>0.966999153846154</v>
      </c>
      <c r="EU1245">
        <v>0.0330007384615385</v>
      </c>
      <c r="EV1245">
        <v>0</v>
      </c>
      <c r="EW1245">
        <v>925.202846153846</v>
      </c>
      <c r="EX1245">
        <v>5.00059</v>
      </c>
      <c r="EY1245">
        <v>12329.8153846154</v>
      </c>
      <c r="EZ1245">
        <v>10358.9</v>
      </c>
      <c r="FA1245">
        <v>64.4903076923077</v>
      </c>
      <c r="FB1245">
        <v>65.7833846153846</v>
      </c>
      <c r="FC1245">
        <v>64.5716923076923</v>
      </c>
      <c r="FD1245">
        <v>65.4515384615385</v>
      </c>
      <c r="FE1245">
        <v>65.7160769230769</v>
      </c>
      <c r="FF1245">
        <v>1155.58769230769</v>
      </c>
      <c r="FG1245">
        <v>39.4361538461539</v>
      </c>
      <c r="FH1245">
        <v>0</v>
      </c>
      <c r="FI1245">
        <v>1761428854.9</v>
      </c>
      <c r="FJ1245">
        <v>0</v>
      </c>
      <c r="FK1245">
        <v>925.227807692308</v>
      </c>
      <c r="FL1245">
        <v>2.46478631419206</v>
      </c>
      <c r="FM1245">
        <v>34.3931622598443</v>
      </c>
      <c r="FN1245">
        <v>12330.2692307692</v>
      </c>
      <c r="FO1245">
        <v>15</v>
      </c>
      <c r="FP1245">
        <v>0</v>
      </c>
      <c r="FQ1245" t="s">
        <v>439</v>
      </c>
      <c r="FR1245">
        <v>0</v>
      </c>
      <c r="FS1245">
        <v>0</v>
      </c>
      <c r="FT1245">
        <v>0</v>
      </c>
      <c r="FU1245">
        <v>0</v>
      </c>
      <c r="FV1245">
        <v>0</v>
      </c>
      <c r="FW1245">
        <v>0</v>
      </c>
      <c r="FX1245">
        <v>0</v>
      </c>
      <c r="FY1245">
        <v>0</v>
      </c>
      <c r="FZ1245">
        <v>0</v>
      </c>
      <c r="GA1245">
        <v>0</v>
      </c>
      <c r="GB1245">
        <v>0</v>
      </c>
      <c r="GC1245">
        <v>-52.8358380952381</v>
      </c>
      <c r="GD1245">
        <v>-2.86157142857132</v>
      </c>
      <c r="GE1245">
        <v>0.930453019963005</v>
      </c>
      <c r="GF1245">
        <v>0</v>
      </c>
      <c r="GG1245">
        <v>925.018176470588</v>
      </c>
      <c r="GH1245">
        <v>3.49912910587323</v>
      </c>
      <c r="GI1245">
        <v>0.413999678217275</v>
      </c>
      <c r="GJ1245">
        <v>-1</v>
      </c>
      <c r="GK1245">
        <v>18.7220238095238</v>
      </c>
      <c r="GL1245">
        <v>-0.0123974025973804</v>
      </c>
      <c r="GM1245">
        <v>0.00308682372765666</v>
      </c>
      <c r="GN1245">
        <v>1</v>
      </c>
      <c r="GO1245">
        <v>1</v>
      </c>
      <c r="GP1245">
        <v>2</v>
      </c>
      <c r="GQ1245" t="s">
        <v>446</v>
      </c>
      <c r="GR1245">
        <v>3.12589</v>
      </c>
      <c r="GS1245">
        <v>2.71805</v>
      </c>
      <c r="GT1245">
        <v>0.176686</v>
      </c>
      <c r="GU1245">
        <v>0.181334</v>
      </c>
      <c r="GV1245">
        <v>0.147864</v>
      </c>
      <c r="GW1245">
        <v>0.0992727</v>
      </c>
      <c r="GX1245">
        <v>29280.3</v>
      </c>
      <c r="GY1245">
        <v>30725.3</v>
      </c>
      <c r="GZ1245">
        <v>32341.6</v>
      </c>
      <c r="HA1245">
        <v>34150.8</v>
      </c>
      <c r="HB1245">
        <v>39562</v>
      </c>
      <c r="HC1245">
        <v>44402.9</v>
      </c>
      <c r="HD1245">
        <v>50895.4</v>
      </c>
      <c r="HE1245">
        <v>54814.6</v>
      </c>
      <c r="HF1245">
        <v>1.63925</v>
      </c>
      <c r="HG1245">
        <v>1.49943</v>
      </c>
      <c r="HH1245">
        <v>-0.117395</v>
      </c>
      <c r="HI1245">
        <v>0</v>
      </c>
      <c r="HJ1245">
        <v>49.8392</v>
      </c>
      <c r="HK1245">
        <v>999.9</v>
      </c>
      <c r="HL1245">
        <v>54.902</v>
      </c>
      <c r="HM1245">
        <v>30.121</v>
      </c>
      <c r="HN1245">
        <v>26.1159</v>
      </c>
      <c r="HO1245">
        <v>60.2755</v>
      </c>
      <c r="HP1245">
        <v>40.0841</v>
      </c>
      <c r="HQ1245">
        <v>1</v>
      </c>
      <c r="HR1245">
        <v>2.73823</v>
      </c>
      <c r="HS1245">
        <v>1.52066</v>
      </c>
      <c r="HT1245">
        <v>20.1033</v>
      </c>
      <c r="HU1245">
        <v>5.18464</v>
      </c>
      <c r="HV1245">
        <v>12.0159</v>
      </c>
      <c r="HW1245">
        <v>4.96705</v>
      </c>
      <c r="HX1245">
        <v>3.296</v>
      </c>
      <c r="HY1245">
        <v>9999</v>
      </c>
      <c r="HZ1245">
        <v>9999</v>
      </c>
      <c r="IA1245">
        <v>999.9</v>
      </c>
      <c r="IB1245">
        <v>9999</v>
      </c>
      <c r="IC1245">
        <v>1.86325</v>
      </c>
      <c r="ID1245">
        <v>1.86809</v>
      </c>
      <c r="IE1245">
        <v>1.86783</v>
      </c>
      <c r="IF1245">
        <v>1.86905</v>
      </c>
      <c r="IG1245">
        <v>1.86981</v>
      </c>
      <c r="IH1245">
        <v>1.86587</v>
      </c>
      <c r="II1245">
        <v>1.867</v>
      </c>
      <c r="IJ1245">
        <v>1.86843</v>
      </c>
      <c r="IK1245">
        <v>5</v>
      </c>
      <c r="IL1245">
        <v>0</v>
      </c>
      <c r="IM1245">
        <v>0</v>
      </c>
      <c r="IN1245">
        <v>0</v>
      </c>
      <c r="IO1245" t="s">
        <v>441</v>
      </c>
      <c r="IP1245" t="s">
        <v>442</v>
      </c>
      <c r="IQ1245" t="s">
        <v>443</v>
      </c>
      <c r="IR1245" t="s">
        <v>443</v>
      </c>
      <c r="IS1245" t="s">
        <v>443</v>
      </c>
      <c r="IT1245" t="s">
        <v>443</v>
      </c>
      <c r="IU1245">
        <v>0</v>
      </c>
      <c r="IV1245">
        <v>100</v>
      </c>
      <c r="IW1245">
        <v>100</v>
      </c>
      <c r="IX1245">
        <v>1.1</v>
      </c>
      <c r="IY1245">
        <v>-0.0441</v>
      </c>
      <c r="IZ1245">
        <v>1.09748391826392</v>
      </c>
      <c r="JA1245">
        <v>0</v>
      </c>
      <c r="JB1245">
        <v>0</v>
      </c>
      <c r="JC1245">
        <v>0</v>
      </c>
      <c r="JD1245">
        <v>-0.0441141096964596</v>
      </c>
      <c r="JE1245">
        <v>0</v>
      </c>
      <c r="JF1245">
        <v>0</v>
      </c>
      <c r="JG1245">
        <v>0</v>
      </c>
      <c r="JH1245">
        <v>5</v>
      </c>
      <c r="JI1245">
        <v>2273</v>
      </c>
      <c r="JJ1245">
        <v>1</v>
      </c>
      <c r="JK1245">
        <v>24</v>
      </c>
      <c r="JL1245">
        <v>29357148.2</v>
      </c>
      <c r="JM1245">
        <v>29357148.2</v>
      </c>
      <c r="JN1245">
        <v>2.48901</v>
      </c>
      <c r="JO1245">
        <v>2.60742</v>
      </c>
      <c r="JP1245">
        <v>1.54785</v>
      </c>
      <c r="JQ1245">
        <v>2.31445</v>
      </c>
      <c r="JR1245">
        <v>1.64673</v>
      </c>
      <c r="JS1245">
        <v>2.40112</v>
      </c>
      <c r="JT1245">
        <v>34.0771</v>
      </c>
      <c r="JU1245">
        <v>24.1838</v>
      </c>
      <c r="JV1245">
        <v>18</v>
      </c>
      <c r="JW1245">
        <v>481.423</v>
      </c>
      <c r="JX1245">
        <v>379.715</v>
      </c>
      <c r="JY1245">
        <v>48.9257</v>
      </c>
      <c r="JZ1245">
        <v>57.6448</v>
      </c>
      <c r="KA1245">
        <v>29.9984</v>
      </c>
      <c r="KB1245">
        <v>56.8668</v>
      </c>
      <c r="KC1245">
        <v>56.6317</v>
      </c>
      <c r="KD1245">
        <v>49.9277</v>
      </c>
      <c r="KE1245">
        <v>0</v>
      </c>
      <c r="KF1245">
        <v>100</v>
      </c>
      <c r="KG1245">
        <v>48.9283</v>
      </c>
      <c r="KH1245">
        <v>1291.83</v>
      </c>
      <c r="KI1245">
        <v>26.2864</v>
      </c>
      <c r="KJ1245">
        <v>92.2027</v>
      </c>
      <c r="KK1245">
        <v>88.6657</v>
      </c>
    </row>
    <row r="1246" spans="1:297">
      <c r="A1246">
        <v>1230</v>
      </c>
      <c r="B1246">
        <v>1761428899.1</v>
      </c>
      <c r="C1246">
        <v>20718.0999999046</v>
      </c>
      <c r="D1246" t="s">
        <v>2914</v>
      </c>
      <c r="E1246" t="s">
        <v>2915</v>
      </c>
      <c r="F1246">
        <v>5</v>
      </c>
      <c r="G1246" t="s">
        <v>2761</v>
      </c>
      <c r="H1246" t="s">
        <v>436</v>
      </c>
      <c r="I1246">
        <v>1761428890.94615</v>
      </c>
      <c r="J1246">
        <f>(K1246)/1000</f>
        <v>0</v>
      </c>
      <c r="K1246">
        <f>IF(DP1246, AN1246, AH1246)</f>
        <v>0</v>
      </c>
      <c r="L1246">
        <f>IF(DP1246, AI1246, AG1246)</f>
        <v>0</v>
      </c>
      <c r="M1246">
        <f>DR1246 - IF(AU1246&gt;1, L1246*DL1246*100.0/(AW1246), 0)</f>
        <v>0</v>
      </c>
      <c r="N1246">
        <f>((T1246-J1246/2)*M1246-L1246)/(T1246+J1246/2)</f>
        <v>0</v>
      </c>
      <c r="O1246">
        <f>N1246*(DY1246+DZ1246)/1000.0</f>
        <v>0</v>
      </c>
      <c r="P1246">
        <f>(DR1246 - IF(AU1246&gt;1, L1246*DL1246*100.0/(AW1246), 0))*(DY1246+DZ1246)/1000.0</f>
        <v>0</v>
      </c>
      <c r="Q1246">
        <f>2.0/((1/S1246-1/R1246)+SIGN(S1246)*SQRT((1/S1246-1/R1246)*(1/S1246-1/R1246) + 4*DM1246/((DM1246+1)*(DM1246+1))*(2*1/S1246*1/R1246-1/R1246*1/R1246)))</f>
        <v>0</v>
      </c>
      <c r="R1246">
        <f>IF(LEFT(DN1246,1)&lt;&gt;"0",IF(LEFT(DN1246,1)="1",3.0,DO1246),$D$5+$E$5*(EF1246*DY1246/($K$5*1000))+$F$5*(EF1246*DY1246/($K$5*1000))*MAX(MIN(DL1246,$J$5),$I$5)*MAX(MIN(DL1246,$J$5),$I$5)+$G$5*MAX(MIN(DL1246,$J$5),$I$5)*(EF1246*DY1246/($K$5*1000))+$H$5*(EF1246*DY1246/($K$5*1000))*(EF1246*DY1246/($K$5*1000)))</f>
        <v>0</v>
      </c>
      <c r="S1246">
        <f>J1246*(1000-(1000*0.61365*exp(17.502*W1246/(240.97+W1246))/(DY1246+DZ1246)+DT1246)/2)/(1000*0.61365*exp(17.502*W1246/(240.97+W1246))/(DY1246+DZ1246)-DT1246)</f>
        <v>0</v>
      </c>
      <c r="T1246">
        <f>1/((DM1246+1)/(Q1246/1.6)+1/(R1246/1.37)) + DM1246/((DM1246+1)/(Q1246/1.6) + DM1246/(R1246/1.37))</f>
        <v>0</v>
      </c>
      <c r="U1246">
        <f>(DH1246*DK1246)</f>
        <v>0</v>
      </c>
      <c r="V1246">
        <f>(EA1246+(U1246+2*0.95*5.67E-8*(((EA1246+$B$7)+273)^4-(EA1246+273)^4)-44100*J1246)/(1.84*29.3*R1246+8*0.95*5.67E-8*(EA1246+273)^3))</f>
        <v>0</v>
      </c>
      <c r="W1246">
        <f>($C$7*EB1246+$D$7*EC1246+$E$7*V1246)</f>
        <v>0</v>
      </c>
      <c r="X1246">
        <f>0.61365*exp(17.502*W1246/(240.97+W1246))</f>
        <v>0</v>
      </c>
      <c r="Y1246">
        <f>(Z1246/AA1246*100)</f>
        <v>0</v>
      </c>
      <c r="Z1246">
        <f>DT1246*(DY1246+DZ1246)/1000</f>
        <v>0</v>
      </c>
      <c r="AA1246">
        <f>0.61365*exp(17.502*EA1246/(240.97+EA1246))</f>
        <v>0</v>
      </c>
      <c r="AB1246">
        <f>(X1246-DT1246*(DY1246+DZ1246)/1000)</f>
        <v>0</v>
      </c>
      <c r="AC1246">
        <f>(-J1246*44100)</f>
        <v>0</v>
      </c>
      <c r="AD1246">
        <f>2*29.3*R1246*0.92*(EA1246-W1246)</f>
        <v>0</v>
      </c>
      <c r="AE1246">
        <f>2*0.95*5.67E-8*(((EA1246+$B$7)+273)^4-(W1246+273)^4)</f>
        <v>0</v>
      </c>
      <c r="AF1246">
        <f>U1246+AE1246+AC1246+AD1246</f>
        <v>0</v>
      </c>
      <c r="AG1246">
        <f>DX1246*AU1246*(DS1246-DR1246*(1000-AU1246*DU1246)/(1000-AU1246*DT1246))/(100*DL1246)</f>
        <v>0</v>
      </c>
      <c r="AH1246">
        <f>1000*DX1246*AU1246*(DT1246-DU1246)/(100*DL1246*(1000-AU1246*DT1246))</f>
        <v>0</v>
      </c>
      <c r="AI1246">
        <f>(AJ1246 - AK1246 - DY1246*1E3/(8.314*(EA1246+273.15)) * AM1246/DX1246 * AL1246) * DX1246/(100*DL1246) * (1000 - DU1246)/1000</f>
        <v>0</v>
      </c>
      <c r="AJ1246">
        <v>1307.64653030224</v>
      </c>
      <c r="AK1246">
        <v>1284.96636363636</v>
      </c>
      <c r="AL1246">
        <v>3.53528480447804</v>
      </c>
      <c r="AM1246">
        <v>65.5308302883594</v>
      </c>
      <c r="AN1246">
        <f>(AP1246 - AO1246 + DY1246*1E3/(8.314*(EA1246+273.15)) * AR1246/DX1246 * AQ1246) * DX1246/(100*DL1246) * 1000/(1000 - AP1246)</f>
        <v>0</v>
      </c>
      <c r="AO1246">
        <v>24.8057598672421</v>
      </c>
      <c r="AP1246">
        <v>43.529843030303</v>
      </c>
      <c r="AQ1246">
        <v>0.00022693726858307</v>
      </c>
      <c r="AR1246">
        <v>110.947681736838</v>
      </c>
      <c r="AS1246">
        <v>11</v>
      </c>
      <c r="AT1246">
        <v>2</v>
      </c>
      <c r="AU1246">
        <f>IF(AS1246*$H$13&gt;=AW1246,1.0,(AW1246/(AW1246-AS1246*$H$13)))</f>
        <v>0</v>
      </c>
      <c r="AV1246">
        <f>(AU1246-1)*100</f>
        <v>0</v>
      </c>
      <c r="AW1246">
        <f>MAX(0,($B$13+$C$13*EF1246)/(1+$D$13*EF1246)*DY1246/(EA1246+273)*$E$13)</f>
        <v>0</v>
      </c>
      <c r="AX1246" t="s">
        <v>437</v>
      </c>
      <c r="AY1246" t="s">
        <v>437</v>
      </c>
      <c r="AZ1246">
        <v>0</v>
      </c>
      <c r="BA1246">
        <v>0</v>
      </c>
      <c r="BB1246">
        <f>1-AZ1246/BA1246</f>
        <v>0</v>
      </c>
      <c r="BC1246">
        <v>0</v>
      </c>
      <c r="BD1246" t="s">
        <v>437</v>
      </c>
      <c r="BE1246" t="s">
        <v>437</v>
      </c>
      <c r="BF1246">
        <v>0</v>
      </c>
      <c r="BG1246">
        <v>0</v>
      </c>
      <c r="BH1246">
        <f>1-BF1246/BG1246</f>
        <v>0</v>
      </c>
      <c r="BI1246">
        <v>0.5</v>
      </c>
      <c r="BJ1246">
        <f>DI1246</f>
        <v>0</v>
      </c>
      <c r="BK1246">
        <f>L1246</f>
        <v>0</v>
      </c>
      <c r="BL1246">
        <f>BH1246*BI1246*BJ1246</f>
        <v>0</v>
      </c>
      <c r="BM1246">
        <f>(BK1246-BC1246)/BJ1246</f>
        <v>0</v>
      </c>
      <c r="BN1246">
        <f>(BA1246-BG1246)/BG1246</f>
        <v>0</v>
      </c>
      <c r="BO1246">
        <f>AZ1246/(BB1246+AZ1246/BG1246)</f>
        <v>0</v>
      </c>
      <c r="BP1246" t="s">
        <v>437</v>
      </c>
      <c r="BQ1246">
        <v>0</v>
      </c>
      <c r="BR1246">
        <f>IF(BQ1246&lt;&gt;0, BQ1246, BO1246)</f>
        <v>0</v>
      </c>
      <c r="BS1246">
        <f>1-BR1246/BG1246</f>
        <v>0</v>
      </c>
      <c r="BT1246">
        <f>(BG1246-BF1246)/(BG1246-BR1246)</f>
        <v>0</v>
      </c>
      <c r="BU1246">
        <f>(BA1246-BG1246)/(BA1246-BR1246)</f>
        <v>0</v>
      </c>
      <c r="BV1246">
        <f>(BG1246-BF1246)/(BG1246-AZ1246)</f>
        <v>0</v>
      </c>
      <c r="BW1246">
        <f>(BA1246-BG1246)/(BA1246-AZ1246)</f>
        <v>0</v>
      </c>
      <c r="BX1246">
        <f>(BT1246*BR1246/BF1246)</f>
        <v>0</v>
      </c>
      <c r="BY1246">
        <f>(1-BX1246)</f>
        <v>0</v>
      </c>
      <c r="DH1246">
        <f>$B$11*EG1246+$C$11*EH1246+$F$11*ES1246*(1-EV1246)</f>
        <v>0</v>
      </c>
      <c r="DI1246">
        <f>DH1246*DJ1246</f>
        <v>0</v>
      </c>
      <c r="DJ1246">
        <f>($B$11*$D$9+$C$11*$D$9+$F$11*((FF1246+EX1246)/MAX(FF1246+EX1246+FG1246, 0.1)*$I$9+FG1246/MAX(FF1246+EX1246+FG1246, 0.1)*$J$9))/($B$11+$C$11+$F$11)</f>
        <v>0</v>
      </c>
      <c r="DK1246">
        <f>($B$11*$K$9+$C$11*$K$9+$F$11*((FF1246+EX1246)/MAX(FF1246+EX1246+FG1246, 0.1)*$P$9+FG1246/MAX(FF1246+EX1246+FG1246, 0.1)*$Q$9))/($B$11+$C$11+$F$11)</f>
        <v>0</v>
      </c>
      <c r="DL1246">
        <v>6</v>
      </c>
      <c r="DM1246">
        <v>0.5</v>
      </c>
      <c r="DN1246" t="s">
        <v>438</v>
      </c>
      <c r="DO1246">
        <v>2</v>
      </c>
      <c r="DP1246" t="b">
        <v>1</v>
      </c>
      <c r="DQ1246">
        <v>1761428890.94615</v>
      </c>
      <c r="DR1246">
        <v>1205.23153846154</v>
      </c>
      <c r="DS1246">
        <v>1258.73461538462</v>
      </c>
      <c r="DT1246">
        <v>43.5208230769231</v>
      </c>
      <c r="DU1246">
        <v>24.7998076923077</v>
      </c>
      <c r="DV1246">
        <v>1204.13307692308</v>
      </c>
      <c r="DW1246">
        <v>43.5649230769231</v>
      </c>
      <c r="DX1246">
        <v>500.006538461538</v>
      </c>
      <c r="DY1246">
        <v>90.1877923076923</v>
      </c>
      <c r="DZ1246">
        <v>0.0396568</v>
      </c>
      <c r="EA1246">
        <v>51.2426461538462</v>
      </c>
      <c r="EB1246">
        <v>47.9804692307692</v>
      </c>
      <c r="EC1246">
        <v>999.9</v>
      </c>
      <c r="ED1246">
        <v>0</v>
      </c>
      <c r="EE1246">
        <v>0</v>
      </c>
      <c r="EF1246">
        <v>10003.8446153846</v>
      </c>
      <c r="EG1246">
        <v>0</v>
      </c>
      <c r="EH1246">
        <v>1221.50076923077</v>
      </c>
      <c r="EI1246">
        <v>-53.5052153846154</v>
      </c>
      <c r="EJ1246">
        <v>1260.06923076923</v>
      </c>
      <c r="EK1246">
        <v>1290.74615384615</v>
      </c>
      <c r="EL1246">
        <v>18.7210230769231</v>
      </c>
      <c r="EM1246">
        <v>1258.73461538462</v>
      </c>
      <c r="EN1246">
        <v>24.7998076923077</v>
      </c>
      <c r="EO1246">
        <v>3.92504692307692</v>
      </c>
      <c r="EP1246">
        <v>2.23664153846154</v>
      </c>
      <c r="EQ1246">
        <v>28.5799538461538</v>
      </c>
      <c r="ER1246">
        <v>19.2271923076923</v>
      </c>
      <c r="ES1246">
        <v>1200.01153846154</v>
      </c>
      <c r="ET1246">
        <v>0.967000230769231</v>
      </c>
      <c r="EU1246">
        <v>0.0329996153846154</v>
      </c>
      <c r="EV1246">
        <v>0</v>
      </c>
      <c r="EW1246">
        <v>925.491153846154</v>
      </c>
      <c r="EX1246">
        <v>5.00059</v>
      </c>
      <c r="EY1246">
        <v>12332.2615384615</v>
      </c>
      <c r="EZ1246">
        <v>10358.8</v>
      </c>
      <c r="FA1246">
        <v>64.4709230769231</v>
      </c>
      <c r="FB1246">
        <v>65.7643076923077</v>
      </c>
      <c r="FC1246">
        <v>64.562</v>
      </c>
      <c r="FD1246">
        <v>65.437</v>
      </c>
      <c r="FE1246">
        <v>65.6966923076923</v>
      </c>
      <c r="FF1246">
        <v>1155.57769230769</v>
      </c>
      <c r="FG1246">
        <v>39.4338461538462</v>
      </c>
      <c r="FH1246">
        <v>0</v>
      </c>
      <c r="FI1246">
        <v>1761428859.7</v>
      </c>
      <c r="FJ1246">
        <v>0</v>
      </c>
      <c r="FK1246">
        <v>925.489846153846</v>
      </c>
      <c r="FL1246">
        <v>3.6396581151259</v>
      </c>
      <c r="FM1246">
        <v>27.818803371406</v>
      </c>
      <c r="FN1246">
        <v>12332.6807692308</v>
      </c>
      <c r="FO1246">
        <v>15</v>
      </c>
      <c r="FP1246">
        <v>0</v>
      </c>
      <c r="FQ1246" t="s">
        <v>439</v>
      </c>
      <c r="FR1246">
        <v>0</v>
      </c>
      <c r="FS1246">
        <v>0</v>
      </c>
      <c r="FT1246">
        <v>0</v>
      </c>
      <c r="FU1246">
        <v>0</v>
      </c>
      <c r="FV1246">
        <v>0</v>
      </c>
      <c r="FW1246">
        <v>0</v>
      </c>
      <c r="FX1246">
        <v>0</v>
      </c>
      <c r="FY1246">
        <v>0</v>
      </c>
      <c r="FZ1246">
        <v>0</v>
      </c>
      <c r="GA1246">
        <v>0</v>
      </c>
      <c r="GB1246">
        <v>0</v>
      </c>
      <c r="GC1246">
        <v>-53.169</v>
      </c>
      <c r="GD1246">
        <v>-6.53624661654134</v>
      </c>
      <c r="GE1246">
        <v>1.07562446606611</v>
      </c>
      <c r="GF1246">
        <v>0</v>
      </c>
      <c r="GG1246">
        <v>925.289088235294</v>
      </c>
      <c r="GH1246">
        <v>3.25153552227303</v>
      </c>
      <c r="GI1246">
        <v>0.414977204735179</v>
      </c>
      <c r="GJ1246">
        <v>-1</v>
      </c>
      <c r="GK1246">
        <v>18.72093</v>
      </c>
      <c r="GL1246">
        <v>0.00485413533832427</v>
      </c>
      <c r="GM1246">
        <v>0.00190239322959227</v>
      </c>
      <c r="GN1246">
        <v>1</v>
      </c>
      <c r="GO1246">
        <v>1</v>
      </c>
      <c r="GP1246">
        <v>2</v>
      </c>
      <c r="GQ1246" t="s">
        <v>446</v>
      </c>
      <c r="GR1246">
        <v>3.1258</v>
      </c>
      <c r="GS1246">
        <v>2.71785</v>
      </c>
      <c r="GT1246">
        <v>0.178239</v>
      </c>
      <c r="GU1246">
        <v>0.18275</v>
      </c>
      <c r="GV1246">
        <v>0.147885</v>
      </c>
      <c r="GW1246">
        <v>0.0992854</v>
      </c>
      <c r="GX1246">
        <v>29225.6</v>
      </c>
      <c r="GY1246">
        <v>30673.3</v>
      </c>
      <c r="GZ1246">
        <v>32342.7</v>
      </c>
      <c r="HA1246">
        <v>34152.6</v>
      </c>
      <c r="HB1246">
        <v>39562.2</v>
      </c>
      <c r="HC1246">
        <v>44404.5</v>
      </c>
      <c r="HD1246">
        <v>50896.8</v>
      </c>
      <c r="HE1246">
        <v>54817</v>
      </c>
      <c r="HF1246">
        <v>1.6392</v>
      </c>
      <c r="HG1246">
        <v>1.49935</v>
      </c>
      <c r="HH1246">
        <v>-0.115246</v>
      </c>
      <c r="HI1246">
        <v>0</v>
      </c>
      <c r="HJ1246">
        <v>49.8294</v>
      </c>
      <c r="HK1246">
        <v>999.9</v>
      </c>
      <c r="HL1246">
        <v>54.902</v>
      </c>
      <c r="HM1246">
        <v>30.121</v>
      </c>
      <c r="HN1246">
        <v>26.1157</v>
      </c>
      <c r="HO1246">
        <v>60.1955</v>
      </c>
      <c r="HP1246">
        <v>40.2163</v>
      </c>
      <c r="HQ1246">
        <v>1</v>
      </c>
      <c r="HR1246">
        <v>2.73654</v>
      </c>
      <c r="HS1246">
        <v>1.54265</v>
      </c>
      <c r="HT1246">
        <v>20.1029</v>
      </c>
      <c r="HU1246">
        <v>5.18479</v>
      </c>
      <c r="HV1246">
        <v>12.0159</v>
      </c>
      <c r="HW1246">
        <v>4.9667</v>
      </c>
      <c r="HX1246">
        <v>3.296</v>
      </c>
      <c r="HY1246">
        <v>9999</v>
      </c>
      <c r="HZ1246">
        <v>9999</v>
      </c>
      <c r="IA1246">
        <v>999.9</v>
      </c>
      <c r="IB1246">
        <v>9999</v>
      </c>
      <c r="IC1246">
        <v>1.86325</v>
      </c>
      <c r="ID1246">
        <v>1.86806</v>
      </c>
      <c r="IE1246">
        <v>1.86783</v>
      </c>
      <c r="IF1246">
        <v>1.86905</v>
      </c>
      <c r="IG1246">
        <v>1.86981</v>
      </c>
      <c r="IH1246">
        <v>1.86586</v>
      </c>
      <c r="II1246">
        <v>1.86699</v>
      </c>
      <c r="IJ1246">
        <v>1.86841</v>
      </c>
      <c r="IK1246">
        <v>5</v>
      </c>
      <c r="IL1246">
        <v>0</v>
      </c>
      <c r="IM1246">
        <v>0</v>
      </c>
      <c r="IN1246">
        <v>0</v>
      </c>
      <c r="IO1246" t="s">
        <v>441</v>
      </c>
      <c r="IP1246" t="s">
        <v>442</v>
      </c>
      <c r="IQ1246" t="s">
        <v>443</v>
      </c>
      <c r="IR1246" t="s">
        <v>443</v>
      </c>
      <c r="IS1246" t="s">
        <v>443</v>
      </c>
      <c r="IT1246" t="s">
        <v>443</v>
      </c>
      <c r="IU1246">
        <v>0</v>
      </c>
      <c r="IV1246">
        <v>100</v>
      </c>
      <c r="IW1246">
        <v>100</v>
      </c>
      <c r="IX1246">
        <v>1.1</v>
      </c>
      <c r="IY1246">
        <v>-0.0441</v>
      </c>
      <c r="IZ1246">
        <v>1.09748391826392</v>
      </c>
      <c r="JA1246">
        <v>0</v>
      </c>
      <c r="JB1246">
        <v>0</v>
      </c>
      <c r="JC1246">
        <v>0</v>
      </c>
      <c r="JD1246">
        <v>-0.0441141096964596</v>
      </c>
      <c r="JE1246">
        <v>0</v>
      </c>
      <c r="JF1246">
        <v>0</v>
      </c>
      <c r="JG1246">
        <v>0</v>
      </c>
      <c r="JH1246">
        <v>5</v>
      </c>
      <c r="JI1246">
        <v>2273</v>
      </c>
      <c r="JJ1246">
        <v>1</v>
      </c>
      <c r="JK1246">
        <v>24</v>
      </c>
      <c r="JL1246">
        <v>29357148.3</v>
      </c>
      <c r="JM1246">
        <v>29357148.3</v>
      </c>
      <c r="JN1246">
        <v>2.51465</v>
      </c>
      <c r="JO1246">
        <v>2.61475</v>
      </c>
      <c r="JP1246">
        <v>1.54785</v>
      </c>
      <c r="JQ1246">
        <v>2.31567</v>
      </c>
      <c r="JR1246">
        <v>1.64673</v>
      </c>
      <c r="JS1246">
        <v>2.35718</v>
      </c>
      <c r="JT1246">
        <v>34.0771</v>
      </c>
      <c r="JU1246">
        <v>24.1751</v>
      </c>
      <c r="JV1246">
        <v>18</v>
      </c>
      <c r="JW1246">
        <v>481.333</v>
      </c>
      <c r="JX1246">
        <v>379.628</v>
      </c>
      <c r="JY1246">
        <v>48.9397</v>
      </c>
      <c r="JZ1246">
        <v>57.6303</v>
      </c>
      <c r="KA1246">
        <v>29.9985</v>
      </c>
      <c r="KB1246">
        <v>56.8568</v>
      </c>
      <c r="KC1246">
        <v>56.6219</v>
      </c>
      <c r="KD1246">
        <v>50.383</v>
      </c>
      <c r="KE1246">
        <v>0</v>
      </c>
      <c r="KF1246">
        <v>100</v>
      </c>
      <c r="KG1246">
        <v>48.9374</v>
      </c>
      <c r="KH1246">
        <v>1305.53</v>
      </c>
      <c r="KI1246">
        <v>26.2864</v>
      </c>
      <c r="KJ1246">
        <v>92.2056</v>
      </c>
      <c r="KK1246">
        <v>88.67</v>
      </c>
    </row>
    <row r="1247" spans="1:297">
      <c r="A1247">
        <v>1231</v>
      </c>
      <c r="B1247">
        <v>1761428904.1</v>
      </c>
      <c r="C1247">
        <v>20723.0999999046</v>
      </c>
      <c r="D1247" t="s">
        <v>2916</v>
      </c>
      <c r="E1247" t="s">
        <v>2917</v>
      </c>
      <c r="F1247">
        <v>5</v>
      </c>
      <c r="G1247" t="s">
        <v>2761</v>
      </c>
      <c r="H1247" t="s">
        <v>436</v>
      </c>
      <c r="I1247">
        <v>1761428895.94615</v>
      </c>
      <c r="J1247">
        <f>(K1247)/1000</f>
        <v>0</v>
      </c>
      <c r="K1247">
        <f>IF(DP1247, AN1247, AH1247)</f>
        <v>0</v>
      </c>
      <c r="L1247">
        <f>IF(DP1247, AI1247, AG1247)</f>
        <v>0</v>
      </c>
      <c r="M1247">
        <f>DR1247 - IF(AU1247&gt;1, L1247*DL1247*100.0/(AW1247), 0)</f>
        <v>0</v>
      </c>
      <c r="N1247">
        <f>((T1247-J1247/2)*M1247-L1247)/(T1247+J1247/2)</f>
        <v>0</v>
      </c>
      <c r="O1247">
        <f>N1247*(DY1247+DZ1247)/1000.0</f>
        <v>0</v>
      </c>
      <c r="P1247">
        <f>(DR1247 - IF(AU1247&gt;1, L1247*DL1247*100.0/(AW1247), 0))*(DY1247+DZ1247)/1000.0</f>
        <v>0</v>
      </c>
      <c r="Q1247">
        <f>2.0/((1/S1247-1/R1247)+SIGN(S1247)*SQRT((1/S1247-1/R1247)*(1/S1247-1/R1247) + 4*DM1247/((DM1247+1)*(DM1247+1))*(2*1/S1247*1/R1247-1/R1247*1/R1247)))</f>
        <v>0</v>
      </c>
      <c r="R1247">
        <f>IF(LEFT(DN1247,1)&lt;&gt;"0",IF(LEFT(DN1247,1)="1",3.0,DO1247),$D$5+$E$5*(EF1247*DY1247/($K$5*1000))+$F$5*(EF1247*DY1247/($K$5*1000))*MAX(MIN(DL1247,$J$5),$I$5)*MAX(MIN(DL1247,$J$5),$I$5)+$G$5*MAX(MIN(DL1247,$J$5),$I$5)*(EF1247*DY1247/($K$5*1000))+$H$5*(EF1247*DY1247/($K$5*1000))*(EF1247*DY1247/($K$5*1000)))</f>
        <v>0</v>
      </c>
      <c r="S1247">
        <f>J1247*(1000-(1000*0.61365*exp(17.502*W1247/(240.97+W1247))/(DY1247+DZ1247)+DT1247)/2)/(1000*0.61365*exp(17.502*W1247/(240.97+W1247))/(DY1247+DZ1247)-DT1247)</f>
        <v>0</v>
      </c>
      <c r="T1247">
        <f>1/((DM1247+1)/(Q1247/1.6)+1/(R1247/1.37)) + DM1247/((DM1247+1)/(Q1247/1.6) + DM1247/(R1247/1.37))</f>
        <v>0</v>
      </c>
      <c r="U1247">
        <f>(DH1247*DK1247)</f>
        <v>0</v>
      </c>
      <c r="V1247">
        <f>(EA1247+(U1247+2*0.95*5.67E-8*(((EA1247+$B$7)+273)^4-(EA1247+273)^4)-44100*J1247)/(1.84*29.3*R1247+8*0.95*5.67E-8*(EA1247+273)^3))</f>
        <v>0</v>
      </c>
      <c r="W1247">
        <f>($C$7*EB1247+$D$7*EC1247+$E$7*V1247)</f>
        <v>0</v>
      </c>
      <c r="X1247">
        <f>0.61365*exp(17.502*W1247/(240.97+W1247))</f>
        <v>0</v>
      </c>
      <c r="Y1247">
        <f>(Z1247/AA1247*100)</f>
        <v>0</v>
      </c>
      <c r="Z1247">
        <f>DT1247*(DY1247+DZ1247)/1000</f>
        <v>0</v>
      </c>
      <c r="AA1247">
        <f>0.61365*exp(17.502*EA1247/(240.97+EA1247))</f>
        <v>0</v>
      </c>
      <c r="AB1247">
        <f>(X1247-DT1247*(DY1247+DZ1247)/1000)</f>
        <v>0</v>
      </c>
      <c r="AC1247">
        <f>(-J1247*44100)</f>
        <v>0</v>
      </c>
      <c r="AD1247">
        <f>2*29.3*R1247*0.92*(EA1247-W1247)</f>
        <v>0</v>
      </c>
      <c r="AE1247">
        <f>2*0.95*5.67E-8*(((EA1247+$B$7)+273)^4-(W1247+273)^4)</f>
        <v>0</v>
      </c>
      <c r="AF1247">
        <f>U1247+AE1247+AC1247+AD1247</f>
        <v>0</v>
      </c>
      <c r="AG1247">
        <f>DX1247*AU1247*(DS1247-DR1247*(1000-AU1247*DU1247)/(1000-AU1247*DT1247))/(100*DL1247)</f>
        <v>0</v>
      </c>
      <c r="AH1247">
        <f>1000*DX1247*AU1247*(DT1247-DU1247)/(100*DL1247*(1000-AU1247*DT1247))</f>
        <v>0</v>
      </c>
      <c r="AI1247">
        <f>(AJ1247 - AK1247 - DY1247*1E3/(8.314*(EA1247+273.15)) * AM1247/DX1247 * AL1247) * DX1247/(100*DL1247) * (1000 - DU1247)/1000</f>
        <v>0</v>
      </c>
      <c r="AJ1247">
        <v>1323.21753287495</v>
      </c>
      <c r="AK1247">
        <v>1301.25460606061</v>
      </c>
      <c r="AL1247">
        <v>3.23483967485651</v>
      </c>
      <c r="AM1247">
        <v>65.5308302883594</v>
      </c>
      <c r="AN1247">
        <f>(AP1247 - AO1247 + DY1247*1E3/(8.314*(EA1247+273.15)) * AR1247/DX1247 * AQ1247) * DX1247/(100*DL1247) * 1000/(1000 - AP1247)</f>
        <v>0</v>
      </c>
      <c r="AO1247">
        <v>24.8099727617627</v>
      </c>
      <c r="AP1247">
        <v>43.5336503030303</v>
      </c>
      <c r="AQ1247">
        <v>3.82373079968694e-05</v>
      </c>
      <c r="AR1247">
        <v>110.947681736838</v>
      </c>
      <c r="AS1247">
        <v>11</v>
      </c>
      <c r="AT1247">
        <v>2</v>
      </c>
      <c r="AU1247">
        <f>IF(AS1247*$H$13&gt;=AW1247,1.0,(AW1247/(AW1247-AS1247*$H$13)))</f>
        <v>0</v>
      </c>
      <c r="AV1247">
        <f>(AU1247-1)*100</f>
        <v>0</v>
      </c>
      <c r="AW1247">
        <f>MAX(0,($B$13+$C$13*EF1247)/(1+$D$13*EF1247)*DY1247/(EA1247+273)*$E$13)</f>
        <v>0</v>
      </c>
      <c r="AX1247" t="s">
        <v>437</v>
      </c>
      <c r="AY1247" t="s">
        <v>437</v>
      </c>
      <c r="AZ1247">
        <v>0</v>
      </c>
      <c r="BA1247">
        <v>0</v>
      </c>
      <c r="BB1247">
        <f>1-AZ1247/BA1247</f>
        <v>0</v>
      </c>
      <c r="BC1247">
        <v>0</v>
      </c>
      <c r="BD1247" t="s">
        <v>437</v>
      </c>
      <c r="BE1247" t="s">
        <v>437</v>
      </c>
      <c r="BF1247">
        <v>0</v>
      </c>
      <c r="BG1247">
        <v>0</v>
      </c>
      <c r="BH1247">
        <f>1-BF1247/BG1247</f>
        <v>0</v>
      </c>
      <c r="BI1247">
        <v>0.5</v>
      </c>
      <c r="BJ1247">
        <f>DI1247</f>
        <v>0</v>
      </c>
      <c r="BK1247">
        <f>L1247</f>
        <v>0</v>
      </c>
      <c r="BL1247">
        <f>BH1247*BI1247*BJ1247</f>
        <v>0</v>
      </c>
      <c r="BM1247">
        <f>(BK1247-BC1247)/BJ1247</f>
        <v>0</v>
      </c>
      <c r="BN1247">
        <f>(BA1247-BG1247)/BG1247</f>
        <v>0</v>
      </c>
      <c r="BO1247">
        <f>AZ1247/(BB1247+AZ1247/BG1247)</f>
        <v>0</v>
      </c>
      <c r="BP1247" t="s">
        <v>437</v>
      </c>
      <c r="BQ1247">
        <v>0</v>
      </c>
      <c r="BR1247">
        <f>IF(BQ1247&lt;&gt;0, BQ1247, BO1247)</f>
        <v>0</v>
      </c>
      <c r="BS1247">
        <f>1-BR1247/BG1247</f>
        <v>0</v>
      </c>
      <c r="BT1247">
        <f>(BG1247-BF1247)/(BG1247-BR1247)</f>
        <v>0</v>
      </c>
      <c r="BU1247">
        <f>(BA1247-BG1247)/(BA1247-BR1247)</f>
        <v>0</v>
      </c>
      <c r="BV1247">
        <f>(BG1247-BF1247)/(BG1247-AZ1247)</f>
        <v>0</v>
      </c>
      <c r="BW1247">
        <f>(BA1247-BG1247)/(BA1247-AZ1247)</f>
        <v>0</v>
      </c>
      <c r="BX1247">
        <f>(BT1247*BR1247/BF1247)</f>
        <v>0</v>
      </c>
      <c r="BY1247">
        <f>(1-BX1247)</f>
        <v>0</v>
      </c>
      <c r="DH1247">
        <f>$B$11*EG1247+$C$11*EH1247+$F$11*ES1247*(1-EV1247)</f>
        <v>0</v>
      </c>
      <c r="DI1247">
        <f>DH1247*DJ1247</f>
        <v>0</v>
      </c>
      <c r="DJ1247">
        <f>($B$11*$D$9+$C$11*$D$9+$F$11*((FF1247+EX1247)/MAX(FF1247+EX1247+FG1247, 0.1)*$I$9+FG1247/MAX(FF1247+EX1247+FG1247, 0.1)*$J$9))/($B$11+$C$11+$F$11)</f>
        <v>0</v>
      </c>
      <c r="DK1247">
        <f>($B$11*$K$9+$C$11*$K$9+$F$11*((FF1247+EX1247)/MAX(FF1247+EX1247+FG1247, 0.1)*$P$9+FG1247/MAX(FF1247+EX1247+FG1247, 0.1)*$Q$9))/($B$11+$C$11+$F$11)</f>
        <v>0</v>
      </c>
      <c r="DL1247">
        <v>6</v>
      </c>
      <c r="DM1247">
        <v>0.5</v>
      </c>
      <c r="DN1247" t="s">
        <v>438</v>
      </c>
      <c r="DO1247">
        <v>2</v>
      </c>
      <c r="DP1247" t="b">
        <v>1</v>
      </c>
      <c r="DQ1247">
        <v>1761428895.94615</v>
      </c>
      <c r="DR1247">
        <v>1221.68307692308</v>
      </c>
      <c r="DS1247">
        <v>1274.90538461538</v>
      </c>
      <c r="DT1247">
        <v>43.5267769230769</v>
      </c>
      <c r="DU1247">
        <v>24.8045153846154</v>
      </c>
      <c r="DV1247">
        <v>1220.58538461538</v>
      </c>
      <c r="DW1247">
        <v>43.5708846153846</v>
      </c>
      <c r="DX1247">
        <v>500.007692307692</v>
      </c>
      <c r="DY1247">
        <v>90.1891846153846</v>
      </c>
      <c r="DZ1247">
        <v>0.0396612</v>
      </c>
      <c r="EA1247">
        <v>51.2523769230769</v>
      </c>
      <c r="EB1247">
        <v>47.9935769230769</v>
      </c>
      <c r="EC1247">
        <v>999.9</v>
      </c>
      <c r="ED1247">
        <v>0</v>
      </c>
      <c r="EE1247">
        <v>0</v>
      </c>
      <c r="EF1247">
        <v>10003.9830769231</v>
      </c>
      <c r="EG1247">
        <v>0</v>
      </c>
      <c r="EH1247">
        <v>1221.57692307692</v>
      </c>
      <c r="EI1247">
        <v>-53.2233153846154</v>
      </c>
      <c r="EJ1247">
        <v>1277.27846153846</v>
      </c>
      <c r="EK1247">
        <v>1307.33384615385</v>
      </c>
      <c r="EL1247">
        <v>18.7222769230769</v>
      </c>
      <c r="EM1247">
        <v>1274.90538461538</v>
      </c>
      <c r="EN1247">
        <v>24.8045153846154</v>
      </c>
      <c r="EO1247">
        <v>3.92564384615385</v>
      </c>
      <c r="EP1247">
        <v>2.23709846153846</v>
      </c>
      <c r="EQ1247">
        <v>28.5825769230769</v>
      </c>
      <c r="ER1247">
        <v>19.2304769230769</v>
      </c>
      <c r="ES1247">
        <v>1199.99307692308</v>
      </c>
      <c r="ET1247">
        <v>0.967003153846154</v>
      </c>
      <c r="EU1247">
        <v>0.0329966692307692</v>
      </c>
      <c r="EV1247">
        <v>0</v>
      </c>
      <c r="EW1247">
        <v>925.725</v>
      </c>
      <c r="EX1247">
        <v>5.00059</v>
      </c>
      <c r="EY1247">
        <v>12334.7076923077</v>
      </c>
      <c r="EZ1247">
        <v>10358.6615384615</v>
      </c>
      <c r="FA1247">
        <v>64.4515384615385</v>
      </c>
      <c r="FB1247">
        <v>65.7451538461538</v>
      </c>
      <c r="FC1247">
        <v>64.5476923076923</v>
      </c>
      <c r="FD1247">
        <v>65.4274615384615</v>
      </c>
      <c r="FE1247">
        <v>65.687</v>
      </c>
      <c r="FF1247">
        <v>1155.56384615385</v>
      </c>
      <c r="FG1247">
        <v>39.4292307692308</v>
      </c>
      <c r="FH1247">
        <v>0</v>
      </c>
      <c r="FI1247">
        <v>1761428865.1</v>
      </c>
      <c r="FJ1247">
        <v>0</v>
      </c>
      <c r="FK1247">
        <v>925.7964</v>
      </c>
      <c r="FL1247">
        <v>3.93453847235428</v>
      </c>
      <c r="FM1247">
        <v>26.4461539636611</v>
      </c>
      <c r="FN1247">
        <v>12335.432</v>
      </c>
      <c r="FO1247">
        <v>15</v>
      </c>
      <c r="FP1247">
        <v>0</v>
      </c>
      <c r="FQ1247" t="s">
        <v>439</v>
      </c>
      <c r="FR1247">
        <v>0</v>
      </c>
      <c r="FS1247">
        <v>0</v>
      </c>
      <c r="FT1247">
        <v>0</v>
      </c>
      <c r="FU1247">
        <v>0</v>
      </c>
      <c r="FV1247">
        <v>0</v>
      </c>
      <c r="FW1247">
        <v>0</v>
      </c>
      <c r="FX1247">
        <v>0</v>
      </c>
      <c r="FY1247">
        <v>0</v>
      </c>
      <c r="FZ1247">
        <v>0</v>
      </c>
      <c r="GA1247">
        <v>0</v>
      </c>
      <c r="GB1247">
        <v>0</v>
      </c>
      <c r="GC1247">
        <v>-53.4193761904762</v>
      </c>
      <c r="GD1247">
        <v>1.51774285714281</v>
      </c>
      <c r="GE1247">
        <v>0.723245877906882</v>
      </c>
      <c r="GF1247">
        <v>0</v>
      </c>
      <c r="GG1247">
        <v>925.584441176471</v>
      </c>
      <c r="GH1247">
        <v>3.59488158576468</v>
      </c>
      <c r="GI1247">
        <v>0.432815691733072</v>
      </c>
      <c r="GJ1247">
        <v>-1</v>
      </c>
      <c r="GK1247">
        <v>18.7214857142857</v>
      </c>
      <c r="GL1247">
        <v>0.0123740259740223</v>
      </c>
      <c r="GM1247">
        <v>0.00209790955233874</v>
      </c>
      <c r="GN1247">
        <v>1</v>
      </c>
      <c r="GO1247">
        <v>1</v>
      </c>
      <c r="GP1247">
        <v>2</v>
      </c>
      <c r="GQ1247" t="s">
        <v>446</v>
      </c>
      <c r="GR1247">
        <v>3.1259</v>
      </c>
      <c r="GS1247">
        <v>2.71747</v>
      </c>
      <c r="GT1247">
        <v>0.179668</v>
      </c>
      <c r="GU1247">
        <v>0.184068</v>
      </c>
      <c r="GV1247">
        <v>0.147898</v>
      </c>
      <c r="GW1247">
        <v>0.0992982</v>
      </c>
      <c r="GX1247">
        <v>29175.4</v>
      </c>
      <c r="GY1247">
        <v>30624.9</v>
      </c>
      <c r="GZ1247">
        <v>32343.9</v>
      </c>
      <c r="HA1247">
        <v>34154.3</v>
      </c>
      <c r="HB1247">
        <v>39563</v>
      </c>
      <c r="HC1247">
        <v>44406</v>
      </c>
      <c r="HD1247">
        <v>50898.4</v>
      </c>
      <c r="HE1247">
        <v>54819.5</v>
      </c>
      <c r="HF1247">
        <v>1.63955</v>
      </c>
      <c r="HG1247">
        <v>1.4997</v>
      </c>
      <c r="HH1247">
        <v>-0.11358</v>
      </c>
      <c r="HI1247">
        <v>0</v>
      </c>
      <c r="HJ1247">
        <v>49.8191</v>
      </c>
      <c r="HK1247">
        <v>999.9</v>
      </c>
      <c r="HL1247">
        <v>54.902</v>
      </c>
      <c r="HM1247">
        <v>30.121</v>
      </c>
      <c r="HN1247">
        <v>26.1147</v>
      </c>
      <c r="HO1247">
        <v>60.1455</v>
      </c>
      <c r="HP1247">
        <v>40.2604</v>
      </c>
      <c r="HQ1247">
        <v>1</v>
      </c>
      <c r="HR1247">
        <v>2.73641</v>
      </c>
      <c r="HS1247">
        <v>3.62633</v>
      </c>
      <c r="HT1247">
        <v>20.0575</v>
      </c>
      <c r="HU1247">
        <v>5.18449</v>
      </c>
      <c r="HV1247">
        <v>12.0159</v>
      </c>
      <c r="HW1247">
        <v>4.9662</v>
      </c>
      <c r="HX1247">
        <v>3.2959</v>
      </c>
      <c r="HY1247">
        <v>9999</v>
      </c>
      <c r="HZ1247">
        <v>9999</v>
      </c>
      <c r="IA1247">
        <v>999.9</v>
      </c>
      <c r="IB1247">
        <v>9999</v>
      </c>
      <c r="IC1247">
        <v>1.86324</v>
      </c>
      <c r="ID1247">
        <v>1.86805</v>
      </c>
      <c r="IE1247">
        <v>1.86783</v>
      </c>
      <c r="IF1247">
        <v>1.86904</v>
      </c>
      <c r="IG1247">
        <v>1.86981</v>
      </c>
      <c r="IH1247">
        <v>1.86584</v>
      </c>
      <c r="II1247">
        <v>1.86695</v>
      </c>
      <c r="IJ1247">
        <v>1.86841</v>
      </c>
      <c r="IK1247">
        <v>5</v>
      </c>
      <c r="IL1247">
        <v>0</v>
      </c>
      <c r="IM1247">
        <v>0</v>
      </c>
      <c r="IN1247">
        <v>0</v>
      </c>
      <c r="IO1247" t="s">
        <v>441</v>
      </c>
      <c r="IP1247" t="s">
        <v>442</v>
      </c>
      <c r="IQ1247" t="s">
        <v>443</v>
      </c>
      <c r="IR1247" t="s">
        <v>443</v>
      </c>
      <c r="IS1247" t="s">
        <v>443</v>
      </c>
      <c r="IT1247" t="s">
        <v>443</v>
      </c>
      <c r="IU1247">
        <v>0</v>
      </c>
      <c r="IV1247">
        <v>100</v>
      </c>
      <c r="IW1247">
        <v>100</v>
      </c>
      <c r="IX1247">
        <v>1.1</v>
      </c>
      <c r="IY1247">
        <v>-0.0441</v>
      </c>
      <c r="IZ1247">
        <v>1.09748391826392</v>
      </c>
      <c r="JA1247">
        <v>0</v>
      </c>
      <c r="JB1247">
        <v>0</v>
      </c>
      <c r="JC1247">
        <v>0</v>
      </c>
      <c r="JD1247">
        <v>-0.0441141096964596</v>
      </c>
      <c r="JE1247">
        <v>0</v>
      </c>
      <c r="JF1247">
        <v>0</v>
      </c>
      <c r="JG1247">
        <v>0</v>
      </c>
      <c r="JH1247">
        <v>5</v>
      </c>
      <c r="JI1247">
        <v>2273</v>
      </c>
      <c r="JJ1247">
        <v>1</v>
      </c>
      <c r="JK1247">
        <v>24</v>
      </c>
      <c r="JL1247">
        <v>29357148.4</v>
      </c>
      <c r="JM1247">
        <v>29357148.4</v>
      </c>
      <c r="JN1247">
        <v>2.53784</v>
      </c>
      <c r="JO1247">
        <v>2.61597</v>
      </c>
      <c r="JP1247">
        <v>1.54785</v>
      </c>
      <c r="JQ1247">
        <v>2.31567</v>
      </c>
      <c r="JR1247">
        <v>1.64673</v>
      </c>
      <c r="JS1247">
        <v>2.27539</v>
      </c>
      <c r="JT1247">
        <v>34.0771</v>
      </c>
      <c r="JU1247">
        <v>24.14</v>
      </c>
      <c r="JV1247">
        <v>18</v>
      </c>
      <c r="JW1247">
        <v>481.551</v>
      </c>
      <c r="JX1247">
        <v>379.815</v>
      </c>
      <c r="JY1247">
        <v>48.9172</v>
      </c>
      <c r="JZ1247">
        <v>57.6169</v>
      </c>
      <c r="KA1247">
        <v>29.9998</v>
      </c>
      <c r="KB1247">
        <v>56.8492</v>
      </c>
      <c r="KC1247">
        <v>56.6143</v>
      </c>
      <c r="KD1247">
        <v>50.9463</v>
      </c>
      <c r="KE1247">
        <v>0</v>
      </c>
      <c r="KF1247">
        <v>100</v>
      </c>
      <c r="KG1247">
        <v>47.7327</v>
      </c>
      <c r="KH1247">
        <v>1325.83</v>
      </c>
      <c r="KI1247">
        <v>26.2864</v>
      </c>
      <c r="KJ1247">
        <v>92.2087</v>
      </c>
      <c r="KK1247">
        <v>88.6741</v>
      </c>
    </row>
    <row r="1248" spans="1:297">
      <c r="A1248">
        <v>1232</v>
      </c>
      <c r="B1248">
        <v>1761428909.1</v>
      </c>
      <c r="C1248">
        <v>20728.0999999046</v>
      </c>
      <c r="D1248" t="s">
        <v>2918</v>
      </c>
      <c r="E1248" t="s">
        <v>2919</v>
      </c>
      <c r="F1248">
        <v>5</v>
      </c>
      <c r="G1248" t="s">
        <v>2761</v>
      </c>
      <c r="H1248" t="s">
        <v>436</v>
      </c>
      <c r="I1248">
        <v>1761428900.94615</v>
      </c>
      <c r="J1248">
        <f>(K1248)/1000</f>
        <v>0</v>
      </c>
      <c r="K1248">
        <f>IF(DP1248, AN1248, AH1248)</f>
        <v>0</v>
      </c>
      <c r="L1248">
        <f>IF(DP1248, AI1248, AG1248)</f>
        <v>0</v>
      </c>
      <c r="M1248">
        <f>DR1248 - IF(AU1248&gt;1, L1248*DL1248*100.0/(AW1248), 0)</f>
        <v>0</v>
      </c>
      <c r="N1248">
        <f>((T1248-J1248/2)*M1248-L1248)/(T1248+J1248/2)</f>
        <v>0</v>
      </c>
      <c r="O1248">
        <f>N1248*(DY1248+DZ1248)/1000.0</f>
        <v>0</v>
      </c>
      <c r="P1248">
        <f>(DR1248 - IF(AU1248&gt;1, L1248*DL1248*100.0/(AW1248), 0))*(DY1248+DZ1248)/1000.0</f>
        <v>0</v>
      </c>
      <c r="Q1248">
        <f>2.0/((1/S1248-1/R1248)+SIGN(S1248)*SQRT((1/S1248-1/R1248)*(1/S1248-1/R1248) + 4*DM1248/((DM1248+1)*(DM1248+1))*(2*1/S1248*1/R1248-1/R1248*1/R1248)))</f>
        <v>0</v>
      </c>
      <c r="R1248">
        <f>IF(LEFT(DN1248,1)&lt;&gt;"0",IF(LEFT(DN1248,1)="1",3.0,DO1248),$D$5+$E$5*(EF1248*DY1248/($K$5*1000))+$F$5*(EF1248*DY1248/($K$5*1000))*MAX(MIN(DL1248,$J$5),$I$5)*MAX(MIN(DL1248,$J$5),$I$5)+$G$5*MAX(MIN(DL1248,$J$5),$I$5)*(EF1248*DY1248/($K$5*1000))+$H$5*(EF1248*DY1248/($K$5*1000))*(EF1248*DY1248/($K$5*1000)))</f>
        <v>0</v>
      </c>
      <c r="S1248">
        <f>J1248*(1000-(1000*0.61365*exp(17.502*W1248/(240.97+W1248))/(DY1248+DZ1248)+DT1248)/2)/(1000*0.61365*exp(17.502*W1248/(240.97+W1248))/(DY1248+DZ1248)-DT1248)</f>
        <v>0</v>
      </c>
      <c r="T1248">
        <f>1/((DM1248+1)/(Q1248/1.6)+1/(R1248/1.37)) + DM1248/((DM1248+1)/(Q1248/1.6) + DM1248/(R1248/1.37))</f>
        <v>0</v>
      </c>
      <c r="U1248">
        <f>(DH1248*DK1248)</f>
        <v>0</v>
      </c>
      <c r="V1248">
        <f>(EA1248+(U1248+2*0.95*5.67E-8*(((EA1248+$B$7)+273)^4-(EA1248+273)^4)-44100*J1248)/(1.84*29.3*R1248+8*0.95*5.67E-8*(EA1248+273)^3))</f>
        <v>0</v>
      </c>
      <c r="W1248">
        <f>($C$7*EB1248+$D$7*EC1248+$E$7*V1248)</f>
        <v>0</v>
      </c>
      <c r="X1248">
        <f>0.61365*exp(17.502*W1248/(240.97+W1248))</f>
        <v>0</v>
      </c>
      <c r="Y1248">
        <f>(Z1248/AA1248*100)</f>
        <v>0</v>
      </c>
      <c r="Z1248">
        <f>DT1248*(DY1248+DZ1248)/1000</f>
        <v>0</v>
      </c>
      <c r="AA1248">
        <f>0.61365*exp(17.502*EA1248/(240.97+EA1248))</f>
        <v>0</v>
      </c>
      <c r="AB1248">
        <f>(X1248-DT1248*(DY1248+DZ1248)/1000)</f>
        <v>0</v>
      </c>
      <c r="AC1248">
        <f>(-J1248*44100)</f>
        <v>0</v>
      </c>
      <c r="AD1248">
        <f>2*29.3*R1248*0.92*(EA1248-W1248)</f>
        <v>0</v>
      </c>
      <c r="AE1248">
        <f>2*0.95*5.67E-8*(((EA1248+$B$7)+273)^4-(W1248+273)^4)</f>
        <v>0</v>
      </c>
      <c r="AF1248">
        <f>U1248+AE1248+AC1248+AD1248</f>
        <v>0</v>
      </c>
      <c r="AG1248">
        <f>DX1248*AU1248*(DS1248-DR1248*(1000-AU1248*DU1248)/(1000-AU1248*DT1248))/(100*DL1248)</f>
        <v>0</v>
      </c>
      <c r="AH1248">
        <f>1000*DX1248*AU1248*(DT1248-DU1248)/(100*DL1248*(1000-AU1248*DT1248))</f>
        <v>0</v>
      </c>
      <c r="AI1248">
        <f>(AJ1248 - AK1248 - DY1248*1E3/(8.314*(EA1248+273.15)) * AM1248/DX1248 * AL1248) * DX1248/(100*DL1248) * (1000 - DU1248)/1000</f>
        <v>0</v>
      </c>
      <c r="AJ1248">
        <v>1338.28166452167</v>
      </c>
      <c r="AK1248">
        <v>1316.80806060606</v>
      </c>
      <c r="AL1248">
        <v>3.08811435280372</v>
      </c>
      <c r="AM1248">
        <v>65.5308302883594</v>
      </c>
      <c r="AN1248">
        <f>(AP1248 - AO1248 + DY1248*1E3/(8.314*(EA1248+273.15)) * AR1248/DX1248 * AQ1248) * DX1248/(100*DL1248) * 1000/(1000 - AP1248)</f>
        <v>0</v>
      </c>
      <c r="AO1248">
        <v>24.8136845928855</v>
      </c>
      <c r="AP1248">
        <v>43.5212733333333</v>
      </c>
      <c r="AQ1248">
        <v>-0.000309815367516439</v>
      </c>
      <c r="AR1248">
        <v>110.947681736838</v>
      </c>
      <c r="AS1248">
        <v>11</v>
      </c>
      <c r="AT1248">
        <v>2</v>
      </c>
      <c r="AU1248">
        <f>IF(AS1248*$H$13&gt;=AW1248,1.0,(AW1248/(AW1248-AS1248*$H$13)))</f>
        <v>0</v>
      </c>
      <c r="AV1248">
        <f>(AU1248-1)*100</f>
        <v>0</v>
      </c>
      <c r="AW1248">
        <f>MAX(0,($B$13+$C$13*EF1248)/(1+$D$13*EF1248)*DY1248/(EA1248+273)*$E$13)</f>
        <v>0</v>
      </c>
      <c r="AX1248" t="s">
        <v>437</v>
      </c>
      <c r="AY1248" t="s">
        <v>437</v>
      </c>
      <c r="AZ1248">
        <v>0</v>
      </c>
      <c r="BA1248">
        <v>0</v>
      </c>
      <c r="BB1248">
        <f>1-AZ1248/BA1248</f>
        <v>0</v>
      </c>
      <c r="BC1248">
        <v>0</v>
      </c>
      <c r="BD1248" t="s">
        <v>437</v>
      </c>
      <c r="BE1248" t="s">
        <v>437</v>
      </c>
      <c r="BF1248">
        <v>0</v>
      </c>
      <c r="BG1248">
        <v>0</v>
      </c>
      <c r="BH1248">
        <f>1-BF1248/BG1248</f>
        <v>0</v>
      </c>
      <c r="BI1248">
        <v>0.5</v>
      </c>
      <c r="BJ1248">
        <f>DI1248</f>
        <v>0</v>
      </c>
      <c r="BK1248">
        <f>L1248</f>
        <v>0</v>
      </c>
      <c r="BL1248">
        <f>BH1248*BI1248*BJ1248</f>
        <v>0</v>
      </c>
      <c r="BM1248">
        <f>(BK1248-BC1248)/BJ1248</f>
        <v>0</v>
      </c>
      <c r="BN1248">
        <f>(BA1248-BG1248)/BG1248</f>
        <v>0</v>
      </c>
      <c r="BO1248">
        <f>AZ1248/(BB1248+AZ1248/BG1248)</f>
        <v>0</v>
      </c>
      <c r="BP1248" t="s">
        <v>437</v>
      </c>
      <c r="BQ1248">
        <v>0</v>
      </c>
      <c r="BR1248">
        <f>IF(BQ1248&lt;&gt;0, BQ1248, BO1248)</f>
        <v>0</v>
      </c>
      <c r="BS1248">
        <f>1-BR1248/BG1248</f>
        <v>0</v>
      </c>
      <c r="BT1248">
        <f>(BG1248-BF1248)/(BG1248-BR1248)</f>
        <v>0</v>
      </c>
      <c r="BU1248">
        <f>(BA1248-BG1248)/(BA1248-BR1248)</f>
        <v>0</v>
      </c>
      <c r="BV1248">
        <f>(BG1248-BF1248)/(BG1248-AZ1248)</f>
        <v>0</v>
      </c>
      <c r="BW1248">
        <f>(BA1248-BG1248)/(BA1248-AZ1248)</f>
        <v>0</v>
      </c>
      <c r="BX1248">
        <f>(BT1248*BR1248/BF1248)</f>
        <v>0</v>
      </c>
      <c r="BY1248">
        <f>(1-BX1248)</f>
        <v>0</v>
      </c>
      <c r="DH1248">
        <f>$B$11*EG1248+$C$11*EH1248+$F$11*ES1248*(1-EV1248)</f>
        <v>0</v>
      </c>
      <c r="DI1248">
        <f>DH1248*DJ1248</f>
        <v>0</v>
      </c>
      <c r="DJ1248">
        <f>($B$11*$D$9+$C$11*$D$9+$F$11*((FF1248+EX1248)/MAX(FF1248+EX1248+FG1248, 0.1)*$I$9+FG1248/MAX(FF1248+EX1248+FG1248, 0.1)*$J$9))/($B$11+$C$11+$F$11)</f>
        <v>0</v>
      </c>
      <c r="DK1248">
        <f>($B$11*$K$9+$C$11*$K$9+$F$11*((FF1248+EX1248)/MAX(FF1248+EX1248+FG1248, 0.1)*$P$9+FG1248/MAX(FF1248+EX1248+FG1248, 0.1)*$Q$9))/($B$11+$C$11+$F$11)</f>
        <v>0</v>
      </c>
      <c r="DL1248">
        <v>6</v>
      </c>
      <c r="DM1248">
        <v>0.5</v>
      </c>
      <c r="DN1248" t="s">
        <v>438</v>
      </c>
      <c r="DO1248">
        <v>2</v>
      </c>
      <c r="DP1248" t="b">
        <v>1</v>
      </c>
      <c r="DQ1248">
        <v>1761428900.94615</v>
      </c>
      <c r="DR1248">
        <v>1237.57307692308</v>
      </c>
      <c r="DS1248">
        <v>1290.70846153846</v>
      </c>
      <c r="DT1248">
        <v>43.5281461538462</v>
      </c>
      <c r="DU1248">
        <v>24.8087</v>
      </c>
      <c r="DV1248">
        <v>1236.47538461538</v>
      </c>
      <c r="DW1248">
        <v>43.5722538461538</v>
      </c>
      <c r="DX1248">
        <v>499.998923076923</v>
      </c>
      <c r="DY1248">
        <v>90.1894307692308</v>
      </c>
      <c r="DZ1248">
        <v>0.0398211769230769</v>
      </c>
      <c r="EA1248">
        <v>51.2602692307692</v>
      </c>
      <c r="EB1248">
        <v>48.0174461538462</v>
      </c>
      <c r="EC1248">
        <v>999.9</v>
      </c>
      <c r="ED1248">
        <v>0</v>
      </c>
      <c r="EE1248">
        <v>0</v>
      </c>
      <c r="EF1248">
        <v>10001.6753846154</v>
      </c>
      <c r="EG1248">
        <v>0</v>
      </c>
      <c r="EH1248">
        <v>1221.67307692308</v>
      </c>
      <c r="EI1248">
        <v>-53.1360307692308</v>
      </c>
      <c r="EJ1248">
        <v>1293.89384615385</v>
      </c>
      <c r="EK1248">
        <v>1323.54538461538</v>
      </c>
      <c r="EL1248">
        <v>18.7194538461538</v>
      </c>
      <c r="EM1248">
        <v>1290.70846153846</v>
      </c>
      <c r="EN1248">
        <v>24.8087</v>
      </c>
      <c r="EO1248">
        <v>3.92577769230769</v>
      </c>
      <c r="EP1248">
        <v>2.23748153846154</v>
      </c>
      <c r="EQ1248">
        <v>28.5831615384615</v>
      </c>
      <c r="ER1248">
        <v>19.2332307692308</v>
      </c>
      <c r="ES1248">
        <v>1200.02461538462</v>
      </c>
      <c r="ET1248">
        <v>0.967002076923077</v>
      </c>
      <c r="EU1248">
        <v>0.0329977923076923</v>
      </c>
      <c r="EV1248">
        <v>0</v>
      </c>
      <c r="EW1248">
        <v>926.079153846154</v>
      </c>
      <c r="EX1248">
        <v>5.00059</v>
      </c>
      <c r="EY1248">
        <v>12337.5461538462</v>
      </c>
      <c r="EZ1248">
        <v>10358.9384615385</v>
      </c>
      <c r="FA1248">
        <v>64.437</v>
      </c>
      <c r="FB1248">
        <v>65.7257692307692</v>
      </c>
      <c r="FC1248">
        <v>64.5286153846154</v>
      </c>
      <c r="FD1248">
        <v>65.4083846153846</v>
      </c>
      <c r="FE1248">
        <v>65.6822307692308</v>
      </c>
      <c r="FF1248">
        <v>1155.59307692308</v>
      </c>
      <c r="FG1248">
        <v>39.4315384615385</v>
      </c>
      <c r="FH1248">
        <v>0</v>
      </c>
      <c r="FI1248">
        <v>1761428869.9</v>
      </c>
      <c r="FJ1248">
        <v>0</v>
      </c>
      <c r="FK1248">
        <v>926.1026</v>
      </c>
      <c r="FL1248">
        <v>3.11823078987718</v>
      </c>
      <c r="FM1248">
        <v>33.5076922878255</v>
      </c>
      <c r="FN1248">
        <v>12337.888</v>
      </c>
      <c r="FO1248">
        <v>15</v>
      </c>
      <c r="FP1248">
        <v>0</v>
      </c>
      <c r="FQ1248" t="s">
        <v>439</v>
      </c>
      <c r="FR1248">
        <v>0</v>
      </c>
      <c r="FS1248">
        <v>0</v>
      </c>
      <c r="FT1248">
        <v>0</v>
      </c>
      <c r="FU1248">
        <v>0</v>
      </c>
      <c r="FV1248">
        <v>0</v>
      </c>
      <c r="FW1248">
        <v>0</v>
      </c>
      <c r="FX1248">
        <v>0</v>
      </c>
      <c r="FY1248">
        <v>0</v>
      </c>
      <c r="FZ1248">
        <v>0</v>
      </c>
      <c r="GA1248">
        <v>0</v>
      </c>
      <c r="GB1248">
        <v>0</v>
      </c>
      <c r="GC1248">
        <v>-53.12023</v>
      </c>
      <c r="GD1248">
        <v>2.6655518796992</v>
      </c>
      <c r="GE1248">
        <v>0.779182536444446</v>
      </c>
      <c r="GF1248">
        <v>0</v>
      </c>
      <c r="GG1248">
        <v>925.860676470588</v>
      </c>
      <c r="GH1248">
        <v>3.69877769748812</v>
      </c>
      <c r="GI1248">
        <v>0.436753243066057</v>
      </c>
      <c r="GJ1248">
        <v>-1</v>
      </c>
      <c r="GK1248">
        <v>18.72058</v>
      </c>
      <c r="GL1248">
        <v>-0.0254345864661699</v>
      </c>
      <c r="GM1248">
        <v>0.00440585973448988</v>
      </c>
      <c r="GN1248">
        <v>1</v>
      </c>
      <c r="GO1248">
        <v>1</v>
      </c>
      <c r="GP1248">
        <v>2</v>
      </c>
      <c r="GQ1248" t="s">
        <v>446</v>
      </c>
      <c r="GR1248">
        <v>3.12572</v>
      </c>
      <c r="GS1248">
        <v>2.71789</v>
      </c>
      <c r="GT1248">
        <v>0.181045</v>
      </c>
      <c r="GU1248">
        <v>0.185664</v>
      </c>
      <c r="GV1248">
        <v>0.147856</v>
      </c>
      <c r="GW1248">
        <v>0.0993082</v>
      </c>
      <c r="GX1248">
        <v>29126.5</v>
      </c>
      <c r="GY1248">
        <v>30565.4</v>
      </c>
      <c r="GZ1248">
        <v>32344.3</v>
      </c>
      <c r="HA1248">
        <v>34155.4</v>
      </c>
      <c r="HB1248">
        <v>39565.1</v>
      </c>
      <c r="HC1248">
        <v>44406.8</v>
      </c>
      <c r="HD1248">
        <v>50898.9</v>
      </c>
      <c r="HE1248">
        <v>54820.9</v>
      </c>
      <c r="HF1248">
        <v>1.63927</v>
      </c>
      <c r="HG1248">
        <v>1.49995</v>
      </c>
      <c r="HH1248">
        <v>-0.11193</v>
      </c>
      <c r="HI1248">
        <v>0</v>
      </c>
      <c r="HJ1248">
        <v>49.8101</v>
      </c>
      <c r="HK1248">
        <v>999.9</v>
      </c>
      <c r="HL1248">
        <v>54.902</v>
      </c>
      <c r="HM1248">
        <v>30.111</v>
      </c>
      <c r="HN1248">
        <v>26.1009</v>
      </c>
      <c r="HO1248">
        <v>59.9455</v>
      </c>
      <c r="HP1248">
        <v>40.3886</v>
      </c>
      <c r="HQ1248">
        <v>1</v>
      </c>
      <c r="HR1248">
        <v>2.76151</v>
      </c>
      <c r="HS1248">
        <v>5.5618</v>
      </c>
      <c r="HT1248">
        <v>20.0199</v>
      </c>
      <c r="HU1248">
        <v>5.18494</v>
      </c>
      <c r="HV1248">
        <v>12.0159</v>
      </c>
      <c r="HW1248">
        <v>4.9669</v>
      </c>
      <c r="HX1248">
        <v>3.29593</v>
      </c>
      <c r="HY1248">
        <v>9999</v>
      </c>
      <c r="HZ1248">
        <v>9999</v>
      </c>
      <c r="IA1248">
        <v>999.9</v>
      </c>
      <c r="IB1248">
        <v>9999</v>
      </c>
      <c r="IC1248">
        <v>1.86324</v>
      </c>
      <c r="ID1248">
        <v>1.86807</v>
      </c>
      <c r="IE1248">
        <v>1.86783</v>
      </c>
      <c r="IF1248">
        <v>1.86905</v>
      </c>
      <c r="IG1248">
        <v>1.86981</v>
      </c>
      <c r="IH1248">
        <v>1.86585</v>
      </c>
      <c r="II1248">
        <v>1.86693</v>
      </c>
      <c r="IJ1248">
        <v>1.8684</v>
      </c>
      <c r="IK1248">
        <v>5</v>
      </c>
      <c r="IL1248">
        <v>0</v>
      </c>
      <c r="IM1248">
        <v>0</v>
      </c>
      <c r="IN1248">
        <v>0</v>
      </c>
      <c r="IO1248" t="s">
        <v>441</v>
      </c>
      <c r="IP1248" t="s">
        <v>442</v>
      </c>
      <c r="IQ1248" t="s">
        <v>443</v>
      </c>
      <c r="IR1248" t="s">
        <v>443</v>
      </c>
      <c r="IS1248" t="s">
        <v>443</v>
      </c>
      <c r="IT1248" t="s">
        <v>443</v>
      </c>
      <c r="IU1248">
        <v>0</v>
      </c>
      <c r="IV1248">
        <v>100</v>
      </c>
      <c r="IW1248">
        <v>100</v>
      </c>
      <c r="IX1248">
        <v>1.09</v>
      </c>
      <c r="IY1248">
        <v>-0.0441</v>
      </c>
      <c r="IZ1248">
        <v>1.09748391826392</v>
      </c>
      <c r="JA1248">
        <v>0</v>
      </c>
      <c r="JB1248">
        <v>0</v>
      </c>
      <c r="JC1248">
        <v>0</v>
      </c>
      <c r="JD1248">
        <v>-0.0441141096964596</v>
      </c>
      <c r="JE1248">
        <v>0</v>
      </c>
      <c r="JF1248">
        <v>0</v>
      </c>
      <c r="JG1248">
        <v>0</v>
      </c>
      <c r="JH1248">
        <v>5</v>
      </c>
      <c r="JI1248">
        <v>2273</v>
      </c>
      <c r="JJ1248">
        <v>1</v>
      </c>
      <c r="JK1248">
        <v>24</v>
      </c>
      <c r="JL1248">
        <v>29357148.5</v>
      </c>
      <c r="JM1248">
        <v>29357148.5</v>
      </c>
      <c r="JN1248">
        <v>2.56836</v>
      </c>
      <c r="JO1248">
        <v>2.6062</v>
      </c>
      <c r="JP1248">
        <v>1.54785</v>
      </c>
      <c r="JQ1248">
        <v>2.31567</v>
      </c>
      <c r="JR1248">
        <v>1.64673</v>
      </c>
      <c r="JS1248">
        <v>2.38037</v>
      </c>
      <c r="JT1248">
        <v>34.0771</v>
      </c>
      <c r="JU1248">
        <v>24.1575</v>
      </c>
      <c r="JV1248">
        <v>18</v>
      </c>
      <c r="JW1248">
        <v>481.294</v>
      </c>
      <c r="JX1248">
        <v>379.93</v>
      </c>
      <c r="JY1248">
        <v>48.111</v>
      </c>
      <c r="JZ1248">
        <v>57.6023</v>
      </c>
      <c r="KA1248">
        <v>30.0146</v>
      </c>
      <c r="KB1248">
        <v>56.8392</v>
      </c>
      <c r="KC1248">
        <v>56.6045</v>
      </c>
      <c r="KD1248">
        <v>51.4454</v>
      </c>
      <c r="KE1248">
        <v>0</v>
      </c>
      <c r="KF1248">
        <v>100</v>
      </c>
      <c r="KG1248">
        <v>47.6917</v>
      </c>
      <c r="KH1248">
        <v>1339.43</v>
      </c>
      <c r="KI1248">
        <v>26.2864</v>
      </c>
      <c r="KJ1248">
        <v>92.2097</v>
      </c>
      <c r="KK1248">
        <v>88.6766</v>
      </c>
    </row>
    <row r="1249" spans="1:297">
      <c r="A1249">
        <v>1233</v>
      </c>
      <c r="B1249">
        <v>1761428914.1</v>
      </c>
      <c r="C1249">
        <v>20733.0999999046</v>
      </c>
      <c r="D1249" t="s">
        <v>2920</v>
      </c>
      <c r="E1249" t="s">
        <v>2921</v>
      </c>
      <c r="F1249">
        <v>5</v>
      </c>
      <c r="G1249" t="s">
        <v>2761</v>
      </c>
      <c r="H1249" t="s">
        <v>436</v>
      </c>
      <c r="I1249">
        <v>1761428905.94615</v>
      </c>
      <c r="J1249">
        <f>(K1249)/1000</f>
        <v>0</v>
      </c>
      <c r="K1249">
        <f>IF(DP1249, AN1249, AH1249)</f>
        <v>0</v>
      </c>
      <c r="L1249">
        <f>IF(DP1249, AI1249, AG1249)</f>
        <v>0</v>
      </c>
      <c r="M1249">
        <f>DR1249 - IF(AU1249&gt;1, L1249*DL1249*100.0/(AW1249), 0)</f>
        <v>0</v>
      </c>
      <c r="N1249">
        <f>((T1249-J1249/2)*M1249-L1249)/(T1249+J1249/2)</f>
        <v>0</v>
      </c>
      <c r="O1249">
        <f>N1249*(DY1249+DZ1249)/1000.0</f>
        <v>0</v>
      </c>
      <c r="P1249">
        <f>(DR1249 - IF(AU1249&gt;1, L1249*DL1249*100.0/(AW1249), 0))*(DY1249+DZ1249)/1000.0</f>
        <v>0</v>
      </c>
      <c r="Q1249">
        <f>2.0/((1/S1249-1/R1249)+SIGN(S1249)*SQRT((1/S1249-1/R1249)*(1/S1249-1/R1249) + 4*DM1249/((DM1249+1)*(DM1249+1))*(2*1/S1249*1/R1249-1/R1249*1/R1249)))</f>
        <v>0</v>
      </c>
      <c r="R1249">
        <f>IF(LEFT(DN1249,1)&lt;&gt;"0",IF(LEFT(DN1249,1)="1",3.0,DO1249),$D$5+$E$5*(EF1249*DY1249/($K$5*1000))+$F$5*(EF1249*DY1249/($K$5*1000))*MAX(MIN(DL1249,$J$5),$I$5)*MAX(MIN(DL1249,$J$5),$I$5)+$G$5*MAX(MIN(DL1249,$J$5),$I$5)*(EF1249*DY1249/($K$5*1000))+$H$5*(EF1249*DY1249/($K$5*1000))*(EF1249*DY1249/($K$5*1000)))</f>
        <v>0</v>
      </c>
      <c r="S1249">
        <f>J1249*(1000-(1000*0.61365*exp(17.502*W1249/(240.97+W1249))/(DY1249+DZ1249)+DT1249)/2)/(1000*0.61365*exp(17.502*W1249/(240.97+W1249))/(DY1249+DZ1249)-DT1249)</f>
        <v>0</v>
      </c>
      <c r="T1249">
        <f>1/((DM1249+1)/(Q1249/1.6)+1/(R1249/1.37)) + DM1249/((DM1249+1)/(Q1249/1.6) + DM1249/(R1249/1.37))</f>
        <v>0</v>
      </c>
      <c r="U1249">
        <f>(DH1249*DK1249)</f>
        <v>0</v>
      </c>
      <c r="V1249">
        <f>(EA1249+(U1249+2*0.95*5.67E-8*(((EA1249+$B$7)+273)^4-(EA1249+273)^4)-44100*J1249)/(1.84*29.3*R1249+8*0.95*5.67E-8*(EA1249+273)^3))</f>
        <v>0</v>
      </c>
      <c r="W1249">
        <f>($C$7*EB1249+$D$7*EC1249+$E$7*V1249)</f>
        <v>0</v>
      </c>
      <c r="X1249">
        <f>0.61365*exp(17.502*W1249/(240.97+W1249))</f>
        <v>0</v>
      </c>
      <c r="Y1249">
        <f>(Z1249/AA1249*100)</f>
        <v>0</v>
      </c>
      <c r="Z1249">
        <f>DT1249*(DY1249+DZ1249)/1000</f>
        <v>0</v>
      </c>
      <c r="AA1249">
        <f>0.61365*exp(17.502*EA1249/(240.97+EA1249))</f>
        <v>0</v>
      </c>
      <c r="AB1249">
        <f>(X1249-DT1249*(DY1249+DZ1249)/1000)</f>
        <v>0</v>
      </c>
      <c r="AC1249">
        <f>(-J1249*44100)</f>
        <v>0</v>
      </c>
      <c r="AD1249">
        <f>2*29.3*R1249*0.92*(EA1249-W1249)</f>
        <v>0</v>
      </c>
      <c r="AE1249">
        <f>2*0.95*5.67E-8*(((EA1249+$B$7)+273)^4-(W1249+273)^4)</f>
        <v>0</v>
      </c>
      <c r="AF1249">
        <f>U1249+AE1249+AC1249+AD1249</f>
        <v>0</v>
      </c>
      <c r="AG1249">
        <f>DX1249*AU1249*(DS1249-DR1249*(1000-AU1249*DU1249)/(1000-AU1249*DT1249))/(100*DL1249)</f>
        <v>0</v>
      </c>
      <c r="AH1249">
        <f>1000*DX1249*AU1249*(DT1249-DU1249)/(100*DL1249*(1000-AU1249*DT1249))</f>
        <v>0</v>
      </c>
      <c r="AI1249">
        <f>(AJ1249 - AK1249 - DY1249*1E3/(8.314*(EA1249+273.15)) * AM1249/DX1249 * AL1249) * DX1249/(100*DL1249) * (1000 - DU1249)/1000</f>
        <v>0</v>
      </c>
      <c r="AJ1249">
        <v>1357.65034721404</v>
      </c>
      <c r="AK1249">
        <v>1334.7656969697</v>
      </c>
      <c r="AL1249">
        <v>3.65378307799744</v>
      </c>
      <c r="AM1249">
        <v>65.5308302883594</v>
      </c>
      <c r="AN1249">
        <f>(AP1249 - AO1249 + DY1249*1E3/(8.314*(EA1249+273.15)) * AR1249/DX1249 * AQ1249) * DX1249/(100*DL1249) * 1000/(1000 - AP1249)</f>
        <v>0</v>
      </c>
      <c r="AO1249">
        <v>24.8167894524335</v>
      </c>
      <c r="AP1249">
        <v>43.4892181818182</v>
      </c>
      <c r="AQ1249">
        <v>-0.00746339940520315</v>
      </c>
      <c r="AR1249">
        <v>110.947681736838</v>
      </c>
      <c r="AS1249">
        <v>11</v>
      </c>
      <c r="AT1249">
        <v>2</v>
      </c>
      <c r="AU1249">
        <f>IF(AS1249*$H$13&gt;=AW1249,1.0,(AW1249/(AW1249-AS1249*$H$13)))</f>
        <v>0</v>
      </c>
      <c r="AV1249">
        <f>(AU1249-1)*100</f>
        <v>0</v>
      </c>
      <c r="AW1249">
        <f>MAX(0,($B$13+$C$13*EF1249)/(1+$D$13*EF1249)*DY1249/(EA1249+273)*$E$13)</f>
        <v>0</v>
      </c>
      <c r="AX1249" t="s">
        <v>437</v>
      </c>
      <c r="AY1249" t="s">
        <v>437</v>
      </c>
      <c r="AZ1249">
        <v>0</v>
      </c>
      <c r="BA1249">
        <v>0</v>
      </c>
      <c r="BB1249">
        <f>1-AZ1249/BA1249</f>
        <v>0</v>
      </c>
      <c r="BC1249">
        <v>0</v>
      </c>
      <c r="BD1249" t="s">
        <v>437</v>
      </c>
      <c r="BE1249" t="s">
        <v>437</v>
      </c>
      <c r="BF1249">
        <v>0</v>
      </c>
      <c r="BG1249">
        <v>0</v>
      </c>
      <c r="BH1249">
        <f>1-BF1249/BG1249</f>
        <v>0</v>
      </c>
      <c r="BI1249">
        <v>0.5</v>
      </c>
      <c r="BJ1249">
        <f>DI1249</f>
        <v>0</v>
      </c>
      <c r="BK1249">
        <f>L1249</f>
        <v>0</v>
      </c>
      <c r="BL1249">
        <f>BH1249*BI1249*BJ1249</f>
        <v>0</v>
      </c>
      <c r="BM1249">
        <f>(BK1249-BC1249)/BJ1249</f>
        <v>0</v>
      </c>
      <c r="BN1249">
        <f>(BA1249-BG1249)/BG1249</f>
        <v>0</v>
      </c>
      <c r="BO1249">
        <f>AZ1249/(BB1249+AZ1249/BG1249)</f>
        <v>0</v>
      </c>
      <c r="BP1249" t="s">
        <v>437</v>
      </c>
      <c r="BQ1249">
        <v>0</v>
      </c>
      <c r="BR1249">
        <f>IF(BQ1249&lt;&gt;0, BQ1249, BO1249)</f>
        <v>0</v>
      </c>
      <c r="BS1249">
        <f>1-BR1249/BG1249</f>
        <v>0</v>
      </c>
      <c r="BT1249">
        <f>(BG1249-BF1249)/(BG1249-BR1249)</f>
        <v>0</v>
      </c>
      <c r="BU1249">
        <f>(BA1249-BG1249)/(BA1249-BR1249)</f>
        <v>0</v>
      </c>
      <c r="BV1249">
        <f>(BG1249-BF1249)/(BG1249-AZ1249)</f>
        <v>0</v>
      </c>
      <c r="BW1249">
        <f>(BA1249-BG1249)/(BA1249-AZ1249)</f>
        <v>0</v>
      </c>
      <c r="BX1249">
        <f>(BT1249*BR1249/BF1249)</f>
        <v>0</v>
      </c>
      <c r="BY1249">
        <f>(1-BX1249)</f>
        <v>0</v>
      </c>
      <c r="DH1249">
        <f>$B$11*EG1249+$C$11*EH1249+$F$11*ES1249*(1-EV1249)</f>
        <v>0</v>
      </c>
      <c r="DI1249">
        <f>DH1249*DJ1249</f>
        <v>0</v>
      </c>
      <c r="DJ1249">
        <f>($B$11*$D$9+$C$11*$D$9+$F$11*((FF1249+EX1249)/MAX(FF1249+EX1249+FG1249, 0.1)*$I$9+FG1249/MAX(FF1249+EX1249+FG1249, 0.1)*$J$9))/($B$11+$C$11+$F$11)</f>
        <v>0</v>
      </c>
      <c r="DK1249">
        <f>($B$11*$K$9+$C$11*$K$9+$F$11*((FF1249+EX1249)/MAX(FF1249+EX1249+FG1249, 0.1)*$P$9+FG1249/MAX(FF1249+EX1249+FG1249, 0.1)*$Q$9))/($B$11+$C$11+$F$11)</f>
        <v>0</v>
      </c>
      <c r="DL1249">
        <v>6</v>
      </c>
      <c r="DM1249">
        <v>0.5</v>
      </c>
      <c r="DN1249" t="s">
        <v>438</v>
      </c>
      <c r="DO1249">
        <v>2</v>
      </c>
      <c r="DP1249" t="b">
        <v>1</v>
      </c>
      <c r="DQ1249">
        <v>1761428905.94615</v>
      </c>
      <c r="DR1249">
        <v>1253.45153846154</v>
      </c>
      <c r="DS1249">
        <v>1307.08076923077</v>
      </c>
      <c r="DT1249">
        <v>43.5207384615385</v>
      </c>
      <c r="DU1249">
        <v>24.8124769230769</v>
      </c>
      <c r="DV1249">
        <v>1252.35538461538</v>
      </c>
      <c r="DW1249">
        <v>43.5648461538461</v>
      </c>
      <c r="DX1249">
        <v>500.009692307692</v>
      </c>
      <c r="DY1249">
        <v>90.1893384615385</v>
      </c>
      <c r="DZ1249">
        <v>0.0398581692307692</v>
      </c>
      <c r="EA1249">
        <v>51.2616</v>
      </c>
      <c r="EB1249">
        <v>48.0287153846154</v>
      </c>
      <c r="EC1249">
        <v>999.9</v>
      </c>
      <c r="ED1249">
        <v>0</v>
      </c>
      <c r="EE1249">
        <v>0</v>
      </c>
      <c r="EF1249">
        <v>9993.59769230769</v>
      </c>
      <c r="EG1249">
        <v>0</v>
      </c>
      <c r="EH1249">
        <v>1221.76230769231</v>
      </c>
      <c r="EI1249">
        <v>-53.6282538461539</v>
      </c>
      <c r="EJ1249">
        <v>1310.48615384615</v>
      </c>
      <c r="EK1249">
        <v>1340.33923076923</v>
      </c>
      <c r="EL1249">
        <v>18.7082692307692</v>
      </c>
      <c r="EM1249">
        <v>1307.08076923077</v>
      </c>
      <c r="EN1249">
        <v>24.8124769230769</v>
      </c>
      <c r="EO1249">
        <v>3.92510615384615</v>
      </c>
      <c r="EP1249">
        <v>2.23781923076923</v>
      </c>
      <c r="EQ1249">
        <v>28.5802</v>
      </c>
      <c r="ER1249">
        <v>19.2356538461538</v>
      </c>
      <c r="ES1249">
        <v>1200.03384615385</v>
      </c>
      <c r="ET1249">
        <v>0.967002153846154</v>
      </c>
      <c r="EU1249">
        <v>0.0329977692307692</v>
      </c>
      <c r="EV1249">
        <v>0</v>
      </c>
      <c r="EW1249">
        <v>926.410384615385</v>
      </c>
      <c r="EX1249">
        <v>5.00059</v>
      </c>
      <c r="EY1249">
        <v>12340.0769230769</v>
      </c>
      <c r="EZ1249">
        <v>10359.0307692308</v>
      </c>
      <c r="FA1249">
        <v>64.4226923076923</v>
      </c>
      <c r="FB1249">
        <v>65.7063846153846</v>
      </c>
      <c r="FC1249">
        <v>64.5095384615385</v>
      </c>
      <c r="FD1249">
        <v>65.3893076923077</v>
      </c>
      <c r="FE1249">
        <v>65.6631538461538</v>
      </c>
      <c r="FF1249">
        <v>1155.60230769231</v>
      </c>
      <c r="FG1249">
        <v>39.4315384615385</v>
      </c>
      <c r="FH1249">
        <v>0</v>
      </c>
      <c r="FI1249">
        <v>1761428874.7</v>
      </c>
      <c r="FJ1249">
        <v>0</v>
      </c>
      <c r="FK1249">
        <v>926.38944</v>
      </c>
      <c r="FL1249">
        <v>3.85961540479011</v>
      </c>
      <c r="FM1249">
        <v>30.7846153668837</v>
      </c>
      <c r="FN1249">
        <v>12340.508</v>
      </c>
      <c r="FO1249">
        <v>15</v>
      </c>
      <c r="FP1249">
        <v>0</v>
      </c>
      <c r="FQ1249" t="s">
        <v>439</v>
      </c>
      <c r="FR1249">
        <v>0</v>
      </c>
      <c r="FS1249">
        <v>0</v>
      </c>
      <c r="FT1249">
        <v>0</v>
      </c>
      <c r="FU1249">
        <v>0</v>
      </c>
      <c r="FV1249">
        <v>0</v>
      </c>
      <c r="FW1249">
        <v>0</v>
      </c>
      <c r="FX1249">
        <v>0</v>
      </c>
      <c r="FY1249">
        <v>0</v>
      </c>
      <c r="FZ1249">
        <v>0</v>
      </c>
      <c r="GA1249">
        <v>0</v>
      </c>
      <c r="GB1249">
        <v>0</v>
      </c>
      <c r="GC1249">
        <v>-53.772680952381</v>
      </c>
      <c r="GD1249">
        <v>-3.98487272727274</v>
      </c>
      <c r="GE1249">
        <v>1.25227107312657</v>
      </c>
      <c r="GF1249">
        <v>0</v>
      </c>
      <c r="GG1249">
        <v>926.147705882353</v>
      </c>
      <c r="GH1249">
        <v>3.96733385110111</v>
      </c>
      <c r="GI1249">
        <v>0.450412786453372</v>
      </c>
      <c r="GJ1249">
        <v>-1</v>
      </c>
      <c r="GK1249">
        <v>18.7121904761905</v>
      </c>
      <c r="GL1249">
        <v>-0.120132467532474</v>
      </c>
      <c r="GM1249">
        <v>0.0152559716570859</v>
      </c>
      <c r="GN1249">
        <v>0</v>
      </c>
      <c r="GO1249">
        <v>0</v>
      </c>
      <c r="GP1249">
        <v>2</v>
      </c>
      <c r="GQ1249" t="s">
        <v>473</v>
      </c>
      <c r="GR1249">
        <v>3.12583</v>
      </c>
      <c r="GS1249">
        <v>2.71773</v>
      </c>
      <c r="GT1249">
        <v>0.182613</v>
      </c>
      <c r="GU1249">
        <v>0.187103</v>
      </c>
      <c r="GV1249">
        <v>0.147789</v>
      </c>
      <c r="GW1249">
        <v>0.0993221</v>
      </c>
      <c r="GX1249">
        <v>29069.2</v>
      </c>
      <c r="GY1249">
        <v>30510.2</v>
      </c>
      <c r="GZ1249">
        <v>32343.2</v>
      </c>
      <c r="HA1249">
        <v>34154.6</v>
      </c>
      <c r="HB1249">
        <v>39566.4</v>
      </c>
      <c r="HC1249">
        <v>44405.3</v>
      </c>
      <c r="HD1249">
        <v>50896.9</v>
      </c>
      <c r="HE1249">
        <v>54819.6</v>
      </c>
      <c r="HF1249">
        <v>1.63953</v>
      </c>
      <c r="HG1249">
        <v>1.5001</v>
      </c>
      <c r="HH1249">
        <v>-0.113226</v>
      </c>
      <c r="HI1249">
        <v>0</v>
      </c>
      <c r="HJ1249">
        <v>49.8015</v>
      </c>
      <c r="HK1249">
        <v>999.9</v>
      </c>
      <c r="HL1249">
        <v>54.902</v>
      </c>
      <c r="HM1249">
        <v>30.121</v>
      </c>
      <c r="HN1249">
        <v>26.1157</v>
      </c>
      <c r="HO1249">
        <v>60.3755</v>
      </c>
      <c r="HP1249">
        <v>40.0921</v>
      </c>
      <c r="HQ1249">
        <v>1</v>
      </c>
      <c r="HR1249">
        <v>2.76098</v>
      </c>
      <c r="HS1249">
        <v>4.55827</v>
      </c>
      <c r="HT1249">
        <v>20.0491</v>
      </c>
      <c r="HU1249">
        <v>5.18569</v>
      </c>
      <c r="HV1249">
        <v>12.0159</v>
      </c>
      <c r="HW1249">
        <v>4.9669</v>
      </c>
      <c r="HX1249">
        <v>3.29595</v>
      </c>
      <c r="HY1249">
        <v>9999</v>
      </c>
      <c r="HZ1249">
        <v>9999</v>
      </c>
      <c r="IA1249">
        <v>999.9</v>
      </c>
      <c r="IB1249">
        <v>9999</v>
      </c>
      <c r="IC1249">
        <v>1.86325</v>
      </c>
      <c r="ID1249">
        <v>1.86808</v>
      </c>
      <c r="IE1249">
        <v>1.86783</v>
      </c>
      <c r="IF1249">
        <v>1.86905</v>
      </c>
      <c r="IG1249">
        <v>1.86981</v>
      </c>
      <c r="IH1249">
        <v>1.86587</v>
      </c>
      <c r="II1249">
        <v>1.86695</v>
      </c>
      <c r="IJ1249">
        <v>1.8684</v>
      </c>
      <c r="IK1249">
        <v>5</v>
      </c>
      <c r="IL1249">
        <v>0</v>
      </c>
      <c r="IM1249">
        <v>0</v>
      </c>
      <c r="IN1249">
        <v>0</v>
      </c>
      <c r="IO1249" t="s">
        <v>441</v>
      </c>
      <c r="IP1249" t="s">
        <v>442</v>
      </c>
      <c r="IQ1249" t="s">
        <v>443</v>
      </c>
      <c r="IR1249" t="s">
        <v>443</v>
      </c>
      <c r="IS1249" t="s">
        <v>443</v>
      </c>
      <c r="IT1249" t="s">
        <v>443</v>
      </c>
      <c r="IU1249">
        <v>0</v>
      </c>
      <c r="IV1249">
        <v>100</v>
      </c>
      <c r="IW1249">
        <v>100</v>
      </c>
      <c r="IX1249">
        <v>1.1</v>
      </c>
      <c r="IY1249">
        <v>-0.0441</v>
      </c>
      <c r="IZ1249">
        <v>1.09748391826392</v>
      </c>
      <c r="JA1249">
        <v>0</v>
      </c>
      <c r="JB1249">
        <v>0</v>
      </c>
      <c r="JC1249">
        <v>0</v>
      </c>
      <c r="JD1249">
        <v>-0.0441141096964596</v>
      </c>
      <c r="JE1249">
        <v>0</v>
      </c>
      <c r="JF1249">
        <v>0</v>
      </c>
      <c r="JG1249">
        <v>0</v>
      </c>
      <c r="JH1249">
        <v>5</v>
      </c>
      <c r="JI1249">
        <v>2273</v>
      </c>
      <c r="JJ1249">
        <v>1</v>
      </c>
      <c r="JK1249">
        <v>24</v>
      </c>
      <c r="JL1249">
        <v>29357148.6</v>
      </c>
      <c r="JM1249">
        <v>29357148.6</v>
      </c>
      <c r="JN1249">
        <v>2.59399</v>
      </c>
      <c r="JO1249">
        <v>2.61597</v>
      </c>
      <c r="JP1249">
        <v>1.54785</v>
      </c>
      <c r="JQ1249">
        <v>2.31567</v>
      </c>
      <c r="JR1249">
        <v>1.64551</v>
      </c>
      <c r="JS1249">
        <v>2.31445</v>
      </c>
      <c r="JT1249">
        <v>34.0771</v>
      </c>
      <c r="JU1249">
        <v>24.1663</v>
      </c>
      <c r="JV1249">
        <v>18</v>
      </c>
      <c r="JW1249">
        <v>481.429</v>
      </c>
      <c r="JX1249">
        <v>379.994</v>
      </c>
      <c r="JY1249">
        <v>47.6357</v>
      </c>
      <c r="JZ1249">
        <v>57.5881</v>
      </c>
      <c r="KA1249">
        <v>30.0047</v>
      </c>
      <c r="KB1249">
        <v>56.8298</v>
      </c>
      <c r="KC1249">
        <v>56.5972</v>
      </c>
      <c r="KD1249">
        <v>52.0435</v>
      </c>
      <c r="KE1249">
        <v>0</v>
      </c>
      <c r="KF1249">
        <v>100</v>
      </c>
      <c r="KG1249">
        <v>47.6558</v>
      </c>
      <c r="KH1249">
        <v>1359.81</v>
      </c>
      <c r="KI1249">
        <v>26.2864</v>
      </c>
      <c r="KJ1249">
        <v>92.2063</v>
      </c>
      <c r="KK1249">
        <v>88.6745</v>
      </c>
    </row>
    <row r="1250" spans="1:297">
      <c r="A1250">
        <v>1234</v>
      </c>
      <c r="B1250">
        <v>1761428919.1</v>
      </c>
      <c r="C1250">
        <v>20738.0999999046</v>
      </c>
      <c r="D1250" t="s">
        <v>2922</v>
      </c>
      <c r="E1250" t="s">
        <v>2923</v>
      </c>
      <c r="F1250">
        <v>5</v>
      </c>
      <c r="G1250" t="s">
        <v>2761</v>
      </c>
      <c r="H1250" t="s">
        <v>436</v>
      </c>
      <c r="I1250">
        <v>1761428910.94615</v>
      </c>
      <c r="J1250">
        <f>(K1250)/1000</f>
        <v>0</v>
      </c>
      <c r="K1250">
        <f>IF(DP1250, AN1250, AH1250)</f>
        <v>0</v>
      </c>
      <c r="L1250">
        <f>IF(DP1250, AI1250, AG1250)</f>
        <v>0</v>
      </c>
      <c r="M1250">
        <f>DR1250 - IF(AU1250&gt;1, L1250*DL1250*100.0/(AW1250), 0)</f>
        <v>0</v>
      </c>
      <c r="N1250">
        <f>((T1250-J1250/2)*M1250-L1250)/(T1250+J1250/2)</f>
        <v>0</v>
      </c>
      <c r="O1250">
        <f>N1250*(DY1250+DZ1250)/1000.0</f>
        <v>0</v>
      </c>
      <c r="P1250">
        <f>(DR1250 - IF(AU1250&gt;1, L1250*DL1250*100.0/(AW1250), 0))*(DY1250+DZ1250)/1000.0</f>
        <v>0</v>
      </c>
      <c r="Q1250">
        <f>2.0/((1/S1250-1/R1250)+SIGN(S1250)*SQRT((1/S1250-1/R1250)*(1/S1250-1/R1250) + 4*DM1250/((DM1250+1)*(DM1250+1))*(2*1/S1250*1/R1250-1/R1250*1/R1250)))</f>
        <v>0</v>
      </c>
      <c r="R1250">
        <f>IF(LEFT(DN1250,1)&lt;&gt;"0",IF(LEFT(DN1250,1)="1",3.0,DO1250),$D$5+$E$5*(EF1250*DY1250/($K$5*1000))+$F$5*(EF1250*DY1250/($K$5*1000))*MAX(MIN(DL1250,$J$5),$I$5)*MAX(MIN(DL1250,$J$5),$I$5)+$G$5*MAX(MIN(DL1250,$J$5),$I$5)*(EF1250*DY1250/($K$5*1000))+$H$5*(EF1250*DY1250/($K$5*1000))*(EF1250*DY1250/($K$5*1000)))</f>
        <v>0</v>
      </c>
      <c r="S1250">
        <f>J1250*(1000-(1000*0.61365*exp(17.502*W1250/(240.97+W1250))/(DY1250+DZ1250)+DT1250)/2)/(1000*0.61365*exp(17.502*W1250/(240.97+W1250))/(DY1250+DZ1250)-DT1250)</f>
        <v>0</v>
      </c>
      <c r="T1250">
        <f>1/((DM1250+1)/(Q1250/1.6)+1/(R1250/1.37)) + DM1250/((DM1250+1)/(Q1250/1.6) + DM1250/(R1250/1.37))</f>
        <v>0</v>
      </c>
      <c r="U1250">
        <f>(DH1250*DK1250)</f>
        <v>0</v>
      </c>
      <c r="V1250">
        <f>(EA1250+(U1250+2*0.95*5.67E-8*(((EA1250+$B$7)+273)^4-(EA1250+273)^4)-44100*J1250)/(1.84*29.3*R1250+8*0.95*5.67E-8*(EA1250+273)^3))</f>
        <v>0</v>
      </c>
      <c r="W1250">
        <f>($C$7*EB1250+$D$7*EC1250+$E$7*V1250)</f>
        <v>0</v>
      </c>
      <c r="X1250">
        <f>0.61365*exp(17.502*W1250/(240.97+W1250))</f>
        <v>0</v>
      </c>
      <c r="Y1250">
        <f>(Z1250/AA1250*100)</f>
        <v>0</v>
      </c>
      <c r="Z1250">
        <f>DT1250*(DY1250+DZ1250)/1000</f>
        <v>0</v>
      </c>
      <c r="AA1250">
        <f>0.61365*exp(17.502*EA1250/(240.97+EA1250))</f>
        <v>0</v>
      </c>
      <c r="AB1250">
        <f>(X1250-DT1250*(DY1250+DZ1250)/1000)</f>
        <v>0</v>
      </c>
      <c r="AC1250">
        <f>(-J1250*44100)</f>
        <v>0</v>
      </c>
      <c r="AD1250">
        <f>2*29.3*R1250*0.92*(EA1250-W1250)</f>
        <v>0</v>
      </c>
      <c r="AE1250">
        <f>2*0.95*5.67E-8*(((EA1250+$B$7)+273)^4-(W1250+273)^4)</f>
        <v>0</v>
      </c>
      <c r="AF1250">
        <f>U1250+AE1250+AC1250+AD1250</f>
        <v>0</v>
      </c>
      <c r="AG1250">
        <f>DX1250*AU1250*(DS1250-DR1250*(1000-AU1250*DU1250)/(1000-AU1250*DT1250))/(100*DL1250)</f>
        <v>0</v>
      </c>
      <c r="AH1250">
        <f>1000*DX1250*AU1250*(DT1250-DU1250)/(100*DL1250*(1000-AU1250*DT1250))</f>
        <v>0</v>
      </c>
      <c r="AI1250">
        <f>(AJ1250 - AK1250 - DY1250*1E3/(8.314*(EA1250+273.15)) * AM1250/DX1250 * AL1250) * DX1250/(100*DL1250) * (1000 - DU1250)/1000</f>
        <v>0</v>
      </c>
      <c r="AJ1250">
        <v>1374.3819383818</v>
      </c>
      <c r="AK1250">
        <v>1351.57345454545</v>
      </c>
      <c r="AL1250">
        <v>3.35692351225285</v>
      </c>
      <c r="AM1250">
        <v>65.5308302883594</v>
      </c>
      <c r="AN1250">
        <f>(AP1250 - AO1250 + DY1250*1E3/(8.314*(EA1250+273.15)) * AR1250/DX1250 * AQ1250) * DX1250/(100*DL1250) * 1000/(1000 - AP1250)</f>
        <v>0</v>
      </c>
      <c r="AO1250">
        <v>24.8221296061823</v>
      </c>
      <c r="AP1250">
        <v>43.4791115151515</v>
      </c>
      <c r="AQ1250">
        <v>-0.00058871867387105</v>
      </c>
      <c r="AR1250">
        <v>110.947681736838</v>
      </c>
      <c r="AS1250">
        <v>11</v>
      </c>
      <c r="AT1250">
        <v>2</v>
      </c>
      <c r="AU1250">
        <f>IF(AS1250*$H$13&gt;=AW1250,1.0,(AW1250/(AW1250-AS1250*$H$13)))</f>
        <v>0</v>
      </c>
      <c r="AV1250">
        <f>(AU1250-1)*100</f>
        <v>0</v>
      </c>
      <c r="AW1250">
        <f>MAX(0,($B$13+$C$13*EF1250)/(1+$D$13*EF1250)*DY1250/(EA1250+273)*$E$13)</f>
        <v>0</v>
      </c>
      <c r="AX1250" t="s">
        <v>437</v>
      </c>
      <c r="AY1250" t="s">
        <v>437</v>
      </c>
      <c r="AZ1250">
        <v>0</v>
      </c>
      <c r="BA1250">
        <v>0</v>
      </c>
      <c r="BB1250">
        <f>1-AZ1250/BA1250</f>
        <v>0</v>
      </c>
      <c r="BC1250">
        <v>0</v>
      </c>
      <c r="BD1250" t="s">
        <v>437</v>
      </c>
      <c r="BE1250" t="s">
        <v>437</v>
      </c>
      <c r="BF1250">
        <v>0</v>
      </c>
      <c r="BG1250">
        <v>0</v>
      </c>
      <c r="BH1250">
        <f>1-BF1250/BG1250</f>
        <v>0</v>
      </c>
      <c r="BI1250">
        <v>0.5</v>
      </c>
      <c r="BJ1250">
        <f>DI1250</f>
        <v>0</v>
      </c>
      <c r="BK1250">
        <f>L1250</f>
        <v>0</v>
      </c>
      <c r="BL1250">
        <f>BH1250*BI1250*BJ1250</f>
        <v>0</v>
      </c>
      <c r="BM1250">
        <f>(BK1250-BC1250)/BJ1250</f>
        <v>0</v>
      </c>
      <c r="BN1250">
        <f>(BA1250-BG1250)/BG1250</f>
        <v>0</v>
      </c>
      <c r="BO1250">
        <f>AZ1250/(BB1250+AZ1250/BG1250)</f>
        <v>0</v>
      </c>
      <c r="BP1250" t="s">
        <v>437</v>
      </c>
      <c r="BQ1250">
        <v>0</v>
      </c>
      <c r="BR1250">
        <f>IF(BQ1250&lt;&gt;0, BQ1250, BO1250)</f>
        <v>0</v>
      </c>
      <c r="BS1250">
        <f>1-BR1250/BG1250</f>
        <v>0</v>
      </c>
      <c r="BT1250">
        <f>(BG1250-BF1250)/(BG1250-BR1250)</f>
        <v>0</v>
      </c>
      <c r="BU1250">
        <f>(BA1250-BG1250)/(BA1250-BR1250)</f>
        <v>0</v>
      </c>
      <c r="BV1250">
        <f>(BG1250-BF1250)/(BG1250-AZ1250)</f>
        <v>0</v>
      </c>
      <c r="BW1250">
        <f>(BA1250-BG1250)/(BA1250-AZ1250)</f>
        <v>0</v>
      </c>
      <c r="BX1250">
        <f>(BT1250*BR1250/BF1250)</f>
        <v>0</v>
      </c>
      <c r="BY1250">
        <f>(1-BX1250)</f>
        <v>0</v>
      </c>
      <c r="DH1250">
        <f>$B$11*EG1250+$C$11*EH1250+$F$11*ES1250*(1-EV1250)</f>
        <v>0</v>
      </c>
      <c r="DI1250">
        <f>DH1250*DJ1250</f>
        <v>0</v>
      </c>
      <c r="DJ1250">
        <f>($B$11*$D$9+$C$11*$D$9+$F$11*((FF1250+EX1250)/MAX(FF1250+EX1250+FG1250, 0.1)*$I$9+FG1250/MAX(FF1250+EX1250+FG1250, 0.1)*$J$9))/($B$11+$C$11+$F$11)</f>
        <v>0</v>
      </c>
      <c r="DK1250">
        <f>($B$11*$K$9+$C$11*$K$9+$F$11*((FF1250+EX1250)/MAX(FF1250+EX1250+FG1250, 0.1)*$P$9+FG1250/MAX(FF1250+EX1250+FG1250, 0.1)*$Q$9))/($B$11+$C$11+$F$11)</f>
        <v>0</v>
      </c>
      <c r="DL1250">
        <v>6</v>
      </c>
      <c r="DM1250">
        <v>0.5</v>
      </c>
      <c r="DN1250" t="s">
        <v>438</v>
      </c>
      <c r="DO1250">
        <v>2</v>
      </c>
      <c r="DP1250" t="b">
        <v>1</v>
      </c>
      <c r="DQ1250">
        <v>1761428910.94615</v>
      </c>
      <c r="DR1250">
        <v>1269.42615384615</v>
      </c>
      <c r="DS1250">
        <v>1323.75230769231</v>
      </c>
      <c r="DT1250">
        <v>43.5049923076923</v>
      </c>
      <c r="DU1250">
        <v>24.8164769230769</v>
      </c>
      <c r="DV1250">
        <v>1268.32923076923</v>
      </c>
      <c r="DW1250">
        <v>43.5491076923077</v>
      </c>
      <c r="DX1250">
        <v>500.011153846154</v>
      </c>
      <c r="DY1250">
        <v>90.1891461538462</v>
      </c>
      <c r="DZ1250">
        <v>0.0397822923076923</v>
      </c>
      <c r="EA1250">
        <v>51.2524692307692</v>
      </c>
      <c r="EB1250">
        <v>48.0229769230769</v>
      </c>
      <c r="EC1250">
        <v>999.9</v>
      </c>
      <c r="ED1250">
        <v>0</v>
      </c>
      <c r="EE1250">
        <v>0</v>
      </c>
      <c r="EF1250">
        <v>9997.39769230769</v>
      </c>
      <c r="EG1250">
        <v>0</v>
      </c>
      <c r="EH1250">
        <v>1221.82692307692</v>
      </c>
      <c r="EI1250">
        <v>-54.3261307692308</v>
      </c>
      <c r="EJ1250">
        <v>1327.16461538462</v>
      </c>
      <c r="EK1250">
        <v>1357.44153846154</v>
      </c>
      <c r="EL1250">
        <v>18.6885230769231</v>
      </c>
      <c r="EM1250">
        <v>1323.75230769231</v>
      </c>
      <c r="EN1250">
        <v>24.8164769230769</v>
      </c>
      <c r="EO1250">
        <v>3.92367846153846</v>
      </c>
      <c r="EP1250">
        <v>2.23817615384615</v>
      </c>
      <c r="EQ1250">
        <v>28.5739230769231</v>
      </c>
      <c r="ER1250">
        <v>19.2382153846154</v>
      </c>
      <c r="ES1250">
        <v>1200.09230769231</v>
      </c>
      <c r="ET1250">
        <v>0.966999923076923</v>
      </c>
      <c r="EU1250">
        <v>0.0330000384615385</v>
      </c>
      <c r="EV1250">
        <v>0</v>
      </c>
      <c r="EW1250">
        <v>926.751153846154</v>
      </c>
      <c r="EX1250">
        <v>5.00059</v>
      </c>
      <c r="EY1250">
        <v>12343.3230769231</v>
      </c>
      <c r="EZ1250">
        <v>10359.5153846154</v>
      </c>
      <c r="FA1250">
        <v>64.4083846153846</v>
      </c>
      <c r="FB1250">
        <v>65.687</v>
      </c>
      <c r="FC1250">
        <v>64.5</v>
      </c>
      <c r="FD1250">
        <v>65.3797692307692</v>
      </c>
      <c r="FE1250">
        <v>65.6440769230769</v>
      </c>
      <c r="FF1250">
        <v>1155.65615384615</v>
      </c>
      <c r="FG1250">
        <v>39.4361538461538</v>
      </c>
      <c r="FH1250">
        <v>0</v>
      </c>
      <c r="FI1250">
        <v>1761428879.5</v>
      </c>
      <c r="FJ1250">
        <v>0</v>
      </c>
      <c r="FK1250">
        <v>926.68196</v>
      </c>
      <c r="FL1250">
        <v>3.80653847512251</v>
      </c>
      <c r="FM1250">
        <v>31.6307691829359</v>
      </c>
      <c r="FN1250">
        <v>12343.244</v>
      </c>
      <c r="FO1250">
        <v>15</v>
      </c>
      <c r="FP1250">
        <v>0</v>
      </c>
      <c r="FQ1250" t="s">
        <v>439</v>
      </c>
      <c r="FR1250">
        <v>0</v>
      </c>
      <c r="FS1250">
        <v>0</v>
      </c>
      <c r="FT1250">
        <v>0</v>
      </c>
      <c r="FU1250">
        <v>0</v>
      </c>
      <c r="FV1250">
        <v>0</v>
      </c>
      <c r="FW1250">
        <v>0</v>
      </c>
      <c r="FX1250">
        <v>0</v>
      </c>
      <c r="FY1250">
        <v>0</v>
      </c>
      <c r="FZ1250">
        <v>0</v>
      </c>
      <c r="GA1250">
        <v>0</v>
      </c>
      <c r="GB1250">
        <v>0</v>
      </c>
      <c r="GC1250">
        <v>-54.049015</v>
      </c>
      <c r="GD1250">
        <v>-11.1548075187969</v>
      </c>
      <c r="GE1250">
        <v>1.44645987371755</v>
      </c>
      <c r="GF1250">
        <v>0</v>
      </c>
      <c r="GG1250">
        <v>926.492058823529</v>
      </c>
      <c r="GH1250">
        <v>3.6659740327521</v>
      </c>
      <c r="GI1250">
        <v>0.420669210633593</v>
      </c>
      <c r="GJ1250">
        <v>-1</v>
      </c>
      <c r="GK1250">
        <v>18.6968</v>
      </c>
      <c r="GL1250">
        <v>-0.254427067669183</v>
      </c>
      <c r="GM1250">
        <v>0.0253184122724945</v>
      </c>
      <c r="GN1250">
        <v>0</v>
      </c>
      <c r="GO1250">
        <v>0</v>
      </c>
      <c r="GP1250">
        <v>2</v>
      </c>
      <c r="GQ1250" t="s">
        <v>473</v>
      </c>
      <c r="GR1250">
        <v>3.12596</v>
      </c>
      <c r="GS1250">
        <v>2.7175</v>
      </c>
      <c r="GT1250">
        <v>0.184095</v>
      </c>
      <c r="GU1250">
        <v>0.188754</v>
      </c>
      <c r="GV1250">
        <v>0.147754</v>
      </c>
      <c r="GW1250">
        <v>0.0993324</v>
      </c>
      <c r="GX1250">
        <v>29017</v>
      </c>
      <c r="GY1250">
        <v>30448.1</v>
      </c>
      <c r="GZ1250">
        <v>32344.3</v>
      </c>
      <c r="HA1250">
        <v>34155.1</v>
      </c>
      <c r="HB1250">
        <v>39568.6</v>
      </c>
      <c r="HC1250">
        <v>44405.7</v>
      </c>
      <c r="HD1250">
        <v>50898</v>
      </c>
      <c r="HE1250">
        <v>54820.6</v>
      </c>
      <c r="HF1250">
        <v>1.64</v>
      </c>
      <c r="HG1250">
        <v>1.50035</v>
      </c>
      <c r="HH1250">
        <v>-0.115491</v>
      </c>
      <c r="HI1250">
        <v>0</v>
      </c>
      <c r="HJ1250">
        <v>49.7938</v>
      </c>
      <c r="HK1250">
        <v>999.9</v>
      </c>
      <c r="HL1250">
        <v>54.926</v>
      </c>
      <c r="HM1250">
        <v>30.121</v>
      </c>
      <c r="HN1250">
        <v>26.1303</v>
      </c>
      <c r="HO1250">
        <v>60.0255</v>
      </c>
      <c r="HP1250">
        <v>40.2724</v>
      </c>
      <c r="HQ1250">
        <v>1</v>
      </c>
      <c r="HR1250">
        <v>2.75155</v>
      </c>
      <c r="HS1250">
        <v>3.47032</v>
      </c>
      <c r="HT1250">
        <v>20.0752</v>
      </c>
      <c r="HU1250">
        <v>5.18494</v>
      </c>
      <c r="HV1250">
        <v>12.0159</v>
      </c>
      <c r="HW1250">
        <v>4.9663</v>
      </c>
      <c r="HX1250">
        <v>3.2959</v>
      </c>
      <c r="HY1250">
        <v>9999</v>
      </c>
      <c r="HZ1250">
        <v>9999</v>
      </c>
      <c r="IA1250">
        <v>999.9</v>
      </c>
      <c r="IB1250">
        <v>9999</v>
      </c>
      <c r="IC1250">
        <v>1.86323</v>
      </c>
      <c r="ID1250">
        <v>1.8681</v>
      </c>
      <c r="IE1250">
        <v>1.86783</v>
      </c>
      <c r="IF1250">
        <v>1.86905</v>
      </c>
      <c r="IG1250">
        <v>1.86981</v>
      </c>
      <c r="IH1250">
        <v>1.86586</v>
      </c>
      <c r="II1250">
        <v>1.86694</v>
      </c>
      <c r="IJ1250">
        <v>1.86841</v>
      </c>
      <c r="IK1250">
        <v>5</v>
      </c>
      <c r="IL1250">
        <v>0</v>
      </c>
      <c r="IM1250">
        <v>0</v>
      </c>
      <c r="IN1250">
        <v>0</v>
      </c>
      <c r="IO1250" t="s">
        <v>441</v>
      </c>
      <c r="IP1250" t="s">
        <v>442</v>
      </c>
      <c r="IQ1250" t="s">
        <v>443</v>
      </c>
      <c r="IR1250" t="s">
        <v>443</v>
      </c>
      <c r="IS1250" t="s">
        <v>443</v>
      </c>
      <c r="IT1250" t="s">
        <v>443</v>
      </c>
      <c r="IU1250">
        <v>0</v>
      </c>
      <c r="IV1250">
        <v>100</v>
      </c>
      <c r="IW1250">
        <v>100</v>
      </c>
      <c r="IX1250">
        <v>1.1</v>
      </c>
      <c r="IY1250">
        <v>-0.0441</v>
      </c>
      <c r="IZ1250">
        <v>1.09748391826392</v>
      </c>
      <c r="JA1250">
        <v>0</v>
      </c>
      <c r="JB1250">
        <v>0</v>
      </c>
      <c r="JC1250">
        <v>0</v>
      </c>
      <c r="JD1250">
        <v>-0.0441141096964596</v>
      </c>
      <c r="JE1250">
        <v>0</v>
      </c>
      <c r="JF1250">
        <v>0</v>
      </c>
      <c r="JG1250">
        <v>0</v>
      </c>
      <c r="JH1250">
        <v>5</v>
      </c>
      <c r="JI1250">
        <v>2273</v>
      </c>
      <c r="JJ1250">
        <v>1</v>
      </c>
      <c r="JK1250">
        <v>24</v>
      </c>
      <c r="JL1250">
        <v>29357148.7</v>
      </c>
      <c r="JM1250">
        <v>29357148.7</v>
      </c>
      <c r="JN1250">
        <v>2.62085</v>
      </c>
      <c r="JO1250">
        <v>2.60376</v>
      </c>
      <c r="JP1250">
        <v>1.54785</v>
      </c>
      <c r="JQ1250">
        <v>2.31567</v>
      </c>
      <c r="JR1250">
        <v>1.64551</v>
      </c>
      <c r="JS1250">
        <v>2.36572</v>
      </c>
      <c r="JT1250">
        <v>34.0771</v>
      </c>
      <c r="JU1250">
        <v>24.1751</v>
      </c>
      <c r="JV1250">
        <v>18</v>
      </c>
      <c r="JW1250">
        <v>481.726</v>
      </c>
      <c r="JX1250">
        <v>380.108</v>
      </c>
      <c r="JY1250">
        <v>47.4398</v>
      </c>
      <c r="JZ1250">
        <v>57.5735</v>
      </c>
      <c r="KA1250">
        <v>29.9959</v>
      </c>
      <c r="KB1250">
        <v>56.8197</v>
      </c>
      <c r="KC1250">
        <v>56.5873</v>
      </c>
      <c r="KD1250">
        <v>52.5201</v>
      </c>
      <c r="KE1250">
        <v>0</v>
      </c>
      <c r="KF1250">
        <v>100</v>
      </c>
      <c r="KG1250">
        <v>47.6524</v>
      </c>
      <c r="KH1250">
        <v>1373.43</v>
      </c>
      <c r="KI1250">
        <v>26.2864</v>
      </c>
      <c r="KJ1250">
        <v>92.2086</v>
      </c>
      <c r="KK1250">
        <v>88.676</v>
      </c>
    </row>
    <row r="1251" spans="1:297">
      <c r="A1251">
        <v>1235</v>
      </c>
      <c r="B1251">
        <v>1761428924.1</v>
      </c>
      <c r="C1251">
        <v>20743.0999999046</v>
      </c>
      <c r="D1251" t="s">
        <v>2924</v>
      </c>
      <c r="E1251" t="s">
        <v>2925</v>
      </c>
      <c r="F1251">
        <v>5</v>
      </c>
      <c r="G1251" t="s">
        <v>2761</v>
      </c>
      <c r="H1251" t="s">
        <v>436</v>
      </c>
      <c r="I1251">
        <v>1761428915.94615</v>
      </c>
      <c r="J1251">
        <f>(K1251)/1000</f>
        <v>0</v>
      </c>
      <c r="K1251">
        <f>IF(DP1251, AN1251, AH1251)</f>
        <v>0</v>
      </c>
      <c r="L1251">
        <f>IF(DP1251, AI1251, AG1251)</f>
        <v>0</v>
      </c>
      <c r="M1251">
        <f>DR1251 - IF(AU1251&gt;1, L1251*DL1251*100.0/(AW1251), 0)</f>
        <v>0</v>
      </c>
      <c r="N1251">
        <f>((T1251-J1251/2)*M1251-L1251)/(T1251+J1251/2)</f>
        <v>0</v>
      </c>
      <c r="O1251">
        <f>N1251*(DY1251+DZ1251)/1000.0</f>
        <v>0</v>
      </c>
      <c r="P1251">
        <f>(DR1251 - IF(AU1251&gt;1, L1251*DL1251*100.0/(AW1251), 0))*(DY1251+DZ1251)/1000.0</f>
        <v>0</v>
      </c>
      <c r="Q1251">
        <f>2.0/((1/S1251-1/R1251)+SIGN(S1251)*SQRT((1/S1251-1/R1251)*(1/S1251-1/R1251) + 4*DM1251/((DM1251+1)*(DM1251+1))*(2*1/S1251*1/R1251-1/R1251*1/R1251)))</f>
        <v>0</v>
      </c>
      <c r="R1251">
        <f>IF(LEFT(DN1251,1)&lt;&gt;"0",IF(LEFT(DN1251,1)="1",3.0,DO1251),$D$5+$E$5*(EF1251*DY1251/($K$5*1000))+$F$5*(EF1251*DY1251/($K$5*1000))*MAX(MIN(DL1251,$J$5),$I$5)*MAX(MIN(DL1251,$J$5),$I$5)+$G$5*MAX(MIN(DL1251,$J$5),$I$5)*(EF1251*DY1251/($K$5*1000))+$H$5*(EF1251*DY1251/($K$5*1000))*(EF1251*DY1251/($K$5*1000)))</f>
        <v>0</v>
      </c>
      <c r="S1251">
        <f>J1251*(1000-(1000*0.61365*exp(17.502*W1251/(240.97+W1251))/(DY1251+DZ1251)+DT1251)/2)/(1000*0.61365*exp(17.502*W1251/(240.97+W1251))/(DY1251+DZ1251)-DT1251)</f>
        <v>0</v>
      </c>
      <c r="T1251">
        <f>1/((DM1251+1)/(Q1251/1.6)+1/(R1251/1.37)) + DM1251/((DM1251+1)/(Q1251/1.6) + DM1251/(R1251/1.37))</f>
        <v>0</v>
      </c>
      <c r="U1251">
        <f>(DH1251*DK1251)</f>
        <v>0</v>
      </c>
      <c r="V1251">
        <f>(EA1251+(U1251+2*0.95*5.67E-8*(((EA1251+$B$7)+273)^4-(EA1251+273)^4)-44100*J1251)/(1.84*29.3*R1251+8*0.95*5.67E-8*(EA1251+273)^3))</f>
        <v>0</v>
      </c>
      <c r="W1251">
        <f>($C$7*EB1251+$D$7*EC1251+$E$7*V1251)</f>
        <v>0</v>
      </c>
      <c r="X1251">
        <f>0.61365*exp(17.502*W1251/(240.97+W1251))</f>
        <v>0</v>
      </c>
      <c r="Y1251">
        <f>(Z1251/AA1251*100)</f>
        <v>0</v>
      </c>
      <c r="Z1251">
        <f>DT1251*(DY1251+DZ1251)/1000</f>
        <v>0</v>
      </c>
      <c r="AA1251">
        <f>0.61365*exp(17.502*EA1251/(240.97+EA1251))</f>
        <v>0</v>
      </c>
      <c r="AB1251">
        <f>(X1251-DT1251*(DY1251+DZ1251)/1000)</f>
        <v>0</v>
      </c>
      <c r="AC1251">
        <f>(-J1251*44100)</f>
        <v>0</v>
      </c>
      <c r="AD1251">
        <f>2*29.3*R1251*0.92*(EA1251-W1251)</f>
        <v>0</v>
      </c>
      <c r="AE1251">
        <f>2*0.95*5.67E-8*(((EA1251+$B$7)+273)^4-(W1251+273)^4)</f>
        <v>0</v>
      </c>
      <c r="AF1251">
        <f>U1251+AE1251+AC1251+AD1251</f>
        <v>0</v>
      </c>
      <c r="AG1251">
        <f>DX1251*AU1251*(DS1251-DR1251*(1000-AU1251*DU1251)/(1000-AU1251*DT1251))/(100*DL1251)</f>
        <v>0</v>
      </c>
      <c r="AH1251">
        <f>1000*DX1251*AU1251*(DT1251-DU1251)/(100*DL1251*(1000-AU1251*DT1251))</f>
        <v>0</v>
      </c>
      <c r="AI1251">
        <f>(AJ1251 - AK1251 - DY1251*1E3/(8.314*(EA1251+273.15)) * AM1251/DX1251 * AL1251) * DX1251/(100*DL1251) * (1000 - DU1251)/1000</f>
        <v>0</v>
      </c>
      <c r="AJ1251">
        <v>1393.34035860702</v>
      </c>
      <c r="AK1251">
        <v>1369.75654545455</v>
      </c>
      <c r="AL1251">
        <v>3.61448760972097</v>
      </c>
      <c r="AM1251">
        <v>65.5308302883594</v>
      </c>
      <c r="AN1251">
        <f>(AP1251 - AO1251 + DY1251*1E3/(8.314*(EA1251+273.15)) * AR1251/DX1251 * AQ1251) * DX1251/(100*DL1251) * 1000/(1000 - AP1251)</f>
        <v>0</v>
      </c>
      <c r="AO1251">
        <v>24.825728381207</v>
      </c>
      <c r="AP1251">
        <v>43.4397951515151</v>
      </c>
      <c r="AQ1251">
        <v>-0.00880524100456945</v>
      </c>
      <c r="AR1251">
        <v>110.947681736838</v>
      </c>
      <c r="AS1251">
        <v>11</v>
      </c>
      <c r="AT1251">
        <v>2</v>
      </c>
      <c r="AU1251">
        <f>IF(AS1251*$H$13&gt;=AW1251,1.0,(AW1251/(AW1251-AS1251*$H$13)))</f>
        <v>0</v>
      </c>
      <c r="AV1251">
        <f>(AU1251-1)*100</f>
        <v>0</v>
      </c>
      <c r="AW1251">
        <f>MAX(0,($B$13+$C$13*EF1251)/(1+$D$13*EF1251)*DY1251/(EA1251+273)*$E$13)</f>
        <v>0</v>
      </c>
      <c r="AX1251" t="s">
        <v>437</v>
      </c>
      <c r="AY1251" t="s">
        <v>437</v>
      </c>
      <c r="AZ1251">
        <v>0</v>
      </c>
      <c r="BA1251">
        <v>0</v>
      </c>
      <c r="BB1251">
        <f>1-AZ1251/BA1251</f>
        <v>0</v>
      </c>
      <c r="BC1251">
        <v>0</v>
      </c>
      <c r="BD1251" t="s">
        <v>437</v>
      </c>
      <c r="BE1251" t="s">
        <v>437</v>
      </c>
      <c r="BF1251">
        <v>0</v>
      </c>
      <c r="BG1251">
        <v>0</v>
      </c>
      <c r="BH1251">
        <f>1-BF1251/BG1251</f>
        <v>0</v>
      </c>
      <c r="BI1251">
        <v>0.5</v>
      </c>
      <c r="BJ1251">
        <f>DI1251</f>
        <v>0</v>
      </c>
      <c r="BK1251">
        <f>L1251</f>
        <v>0</v>
      </c>
      <c r="BL1251">
        <f>BH1251*BI1251*BJ1251</f>
        <v>0</v>
      </c>
      <c r="BM1251">
        <f>(BK1251-BC1251)/BJ1251</f>
        <v>0</v>
      </c>
      <c r="BN1251">
        <f>(BA1251-BG1251)/BG1251</f>
        <v>0</v>
      </c>
      <c r="BO1251">
        <f>AZ1251/(BB1251+AZ1251/BG1251)</f>
        <v>0</v>
      </c>
      <c r="BP1251" t="s">
        <v>437</v>
      </c>
      <c r="BQ1251">
        <v>0</v>
      </c>
      <c r="BR1251">
        <f>IF(BQ1251&lt;&gt;0, BQ1251, BO1251)</f>
        <v>0</v>
      </c>
      <c r="BS1251">
        <f>1-BR1251/BG1251</f>
        <v>0</v>
      </c>
      <c r="BT1251">
        <f>(BG1251-BF1251)/(BG1251-BR1251)</f>
        <v>0</v>
      </c>
      <c r="BU1251">
        <f>(BA1251-BG1251)/(BA1251-BR1251)</f>
        <v>0</v>
      </c>
      <c r="BV1251">
        <f>(BG1251-BF1251)/(BG1251-AZ1251)</f>
        <v>0</v>
      </c>
      <c r="BW1251">
        <f>(BA1251-BG1251)/(BA1251-AZ1251)</f>
        <v>0</v>
      </c>
      <c r="BX1251">
        <f>(BT1251*BR1251/BF1251)</f>
        <v>0</v>
      </c>
      <c r="BY1251">
        <f>(1-BX1251)</f>
        <v>0</v>
      </c>
      <c r="DH1251">
        <f>$B$11*EG1251+$C$11*EH1251+$F$11*ES1251*(1-EV1251)</f>
        <v>0</v>
      </c>
      <c r="DI1251">
        <f>DH1251*DJ1251</f>
        <v>0</v>
      </c>
      <c r="DJ1251">
        <f>($B$11*$D$9+$C$11*$D$9+$F$11*((FF1251+EX1251)/MAX(FF1251+EX1251+FG1251, 0.1)*$I$9+FG1251/MAX(FF1251+EX1251+FG1251, 0.1)*$J$9))/($B$11+$C$11+$F$11)</f>
        <v>0</v>
      </c>
      <c r="DK1251">
        <f>($B$11*$K$9+$C$11*$K$9+$F$11*((FF1251+EX1251)/MAX(FF1251+EX1251+FG1251, 0.1)*$P$9+FG1251/MAX(FF1251+EX1251+FG1251, 0.1)*$Q$9))/($B$11+$C$11+$F$11)</f>
        <v>0</v>
      </c>
      <c r="DL1251">
        <v>6</v>
      </c>
      <c r="DM1251">
        <v>0.5</v>
      </c>
      <c r="DN1251" t="s">
        <v>438</v>
      </c>
      <c r="DO1251">
        <v>2</v>
      </c>
      <c r="DP1251" t="b">
        <v>1</v>
      </c>
      <c r="DQ1251">
        <v>1761428915.94615</v>
      </c>
      <c r="DR1251">
        <v>1285.94923076923</v>
      </c>
      <c r="DS1251">
        <v>1341.49230769231</v>
      </c>
      <c r="DT1251">
        <v>43.4813384615385</v>
      </c>
      <c r="DU1251">
        <v>24.8203769230769</v>
      </c>
      <c r="DV1251">
        <v>1284.85153846154</v>
      </c>
      <c r="DW1251">
        <v>43.5254615384615</v>
      </c>
      <c r="DX1251">
        <v>500.019692307692</v>
      </c>
      <c r="DY1251">
        <v>90.1875615384615</v>
      </c>
      <c r="DZ1251">
        <v>0.0396390307692308</v>
      </c>
      <c r="EA1251">
        <v>51.2305230769231</v>
      </c>
      <c r="EB1251">
        <v>47.9956538461538</v>
      </c>
      <c r="EC1251">
        <v>999.9</v>
      </c>
      <c r="ED1251">
        <v>0</v>
      </c>
      <c r="EE1251">
        <v>0</v>
      </c>
      <c r="EF1251">
        <v>10000.8607692308</v>
      </c>
      <c r="EG1251">
        <v>0</v>
      </c>
      <c r="EH1251">
        <v>1221.85615384615</v>
      </c>
      <c r="EI1251">
        <v>-55.543</v>
      </c>
      <c r="EJ1251">
        <v>1344.40615384615</v>
      </c>
      <c r="EK1251">
        <v>1375.63769230769</v>
      </c>
      <c r="EL1251">
        <v>18.6609538461538</v>
      </c>
      <c r="EM1251">
        <v>1341.49230769231</v>
      </c>
      <c r="EN1251">
        <v>24.8203769230769</v>
      </c>
      <c r="EO1251">
        <v>3.92147692307692</v>
      </c>
      <c r="EP1251">
        <v>2.23848923076923</v>
      </c>
      <c r="EQ1251">
        <v>28.5642538461538</v>
      </c>
      <c r="ER1251">
        <v>19.2404615384615</v>
      </c>
      <c r="ES1251">
        <v>1200.08076923077</v>
      </c>
      <c r="ET1251">
        <v>0.966999153846154</v>
      </c>
      <c r="EU1251">
        <v>0.0330007153846154</v>
      </c>
      <c r="EV1251">
        <v>0</v>
      </c>
      <c r="EW1251">
        <v>927.085461538462</v>
      </c>
      <c r="EX1251">
        <v>5.00059</v>
      </c>
      <c r="EY1251">
        <v>12346.1538461538</v>
      </c>
      <c r="EZ1251">
        <v>10359.3923076923</v>
      </c>
      <c r="FA1251">
        <v>64.3893076923077</v>
      </c>
      <c r="FB1251">
        <v>65.6822307692308</v>
      </c>
      <c r="FC1251">
        <v>64.4806153846154</v>
      </c>
      <c r="FD1251">
        <v>65.3653076923077</v>
      </c>
      <c r="FE1251">
        <v>65.625</v>
      </c>
      <c r="FF1251">
        <v>1155.64461538462</v>
      </c>
      <c r="FG1251">
        <v>39.4361538461539</v>
      </c>
      <c r="FH1251">
        <v>0</v>
      </c>
      <c r="FI1251">
        <v>1761428884.9</v>
      </c>
      <c r="FJ1251">
        <v>0</v>
      </c>
      <c r="FK1251">
        <v>927.068615384615</v>
      </c>
      <c r="FL1251">
        <v>4.23459829561891</v>
      </c>
      <c r="FM1251">
        <v>38.307692323979</v>
      </c>
      <c r="FN1251">
        <v>12346.15</v>
      </c>
      <c r="FO1251">
        <v>15</v>
      </c>
      <c r="FP1251">
        <v>0</v>
      </c>
      <c r="FQ1251" t="s">
        <v>439</v>
      </c>
      <c r="FR1251">
        <v>0</v>
      </c>
      <c r="FS1251">
        <v>0</v>
      </c>
      <c r="FT1251">
        <v>0</v>
      </c>
      <c r="FU1251">
        <v>0</v>
      </c>
      <c r="FV1251">
        <v>0</v>
      </c>
      <c r="FW1251">
        <v>0</v>
      </c>
      <c r="FX1251">
        <v>0</v>
      </c>
      <c r="FY1251">
        <v>0</v>
      </c>
      <c r="FZ1251">
        <v>0</v>
      </c>
      <c r="GA1251">
        <v>0</v>
      </c>
      <c r="GB1251">
        <v>0</v>
      </c>
      <c r="GC1251">
        <v>-54.8005</v>
      </c>
      <c r="GD1251">
        <v>-12.5553428571429</v>
      </c>
      <c r="GE1251">
        <v>1.5853426728869</v>
      </c>
      <c r="GF1251">
        <v>0</v>
      </c>
      <c r="GG1251">
        <v>926.831588235294</v>
      </c>
      <c r="GH1251">
        <v>4.1723758698582</v>
      </c>
      <c r="GI1251">
        <v>0.466691554370145</v>
      </c>
      <c r="GJ1251">
        <v>-1</v>
      </c>
      <c r="GK1251">
        <v>18.6762571428571</v>
      </c>
      <c r="GL1251">
        <v>-0.325690909090924</v>
      </c>
      <c r="GM1251">
        <v>0.0331038995175083</v>
      </c>
      <c r="GN1251">
        <v>0</v>
      </c>
      <c r="GO1251">
        <v>0</v>
      </c>
      <c r="GP1251">
        <v>2</v>
      </c>
      <c r="GQ1251" t="s">
        <v>473</v>
      </c>
      <c r="GR1251">
        <v>3.12578</v>
      </c>
      <c r="GS1251">
        <v>2.71688</v>
      </c>
      <c r="GT1251">
        <v>0.185621</v>
      </c>
      <c r="GU1251">
        <v>0.190112</v>
      </c>
      <c r="GV1251">
        <v>0.147678</v>
      </c>
      <c r="GW1251">
        <v>0.0993509</v>
      </c>
      <c r="GX1251">
        <v>28964</v>
      </c>
      <c r="GY1251">
        <v>30398.9</v>
      </c>
      <c r="GZ1251">
        <v>32346.2</v>
      </c>
      <c r="HA1251">
        <v>34157.7</v>
      </c>
      <c r="HB1251">
        <v>39574.4</v>
      </c>
      <c r="HC1251">
        <v>44408.3</v>
      </c>
      <c r="HD1251">
        <v>50901.2</v>
      </c>
      <c r="HE1251">
        <v>54824.6</v>
      </c>
      <c r="HF1251">
        <v>1.6397</v>
      </c>
      <c r="HG1251">
        <v>1.50052</v>
      </c>
      <c r="HH1251">
        <v>-0.116378</v>
      </c>
      <c r="HI1251">
        <v>0</v>
      </c>
      <c r="HJ1251">
        <v>49.7852</v>
      </c>
      <c r="HK1251">
        <v>999.9</v>
      </c>
      <c r="HL1251">
        <v>54.926</v>
      </c>
      <c r="HM1251">
        <v>30.121</v>
      </c>
      <c r="HN1251">
        <v>26.127</v>
      </c>
      <c r="HO1251">
        <v>60.0355</v>
      </c>
      <c r="HP1251">
        <v>40.3365</v>
      </c>
      <c r="HQ1251">
        <v>1</v>
      </c>
      <c r="HR1251">
        <v>2.74186</v>
      </c>
      <c r="HS1251">
        <v>2.87283</v>
      </c>
      <c r="HT1251">
        <v>20.0867</v>
      </c>
      <c r="HU1251">
        <v>5.18479</v>
      </c>
      <c r="HV1251">
        <v>12.0159</v>
      </c>
      <c r="HW1251">
        <v>4.96485</v>
      </c>
      <c r="HX1251">
        <v>3.29595</v>
      </c>
      <c r="HY1251">
        <v>9999</v>
      </c>
      <c r="HZ1251">
        <v>9999</v>
      </c>
      <c r="IA1251">
        <v>999.9</v>
      </c>
      <c r="IB1251">
        <v>9999</v>
      </c>
      <c r="IC1251">
        <v>1.86323</v>
      </c>
      <c r="ID1251">
        <v>1.86809</v>
      </c>
      <c r="IE1251">
        <v>1.86783</v>
      </c>
      <c r="IF1251">
        <v>1.86904</v>
      </c>
      <c r="IG1251">
        <v>1.86981</v>
      </c>
      <c r="IH1251">
        <v>1.86587</v>
      </c>
      <c r="II1251">
        <v>1.86696</v>
      </c>
      <c r="IJ1251">
        <v>1.86843</v>
      </c>
      <c r="IK1251">
        <v>5</v>
      </c>
      <c r="IL1251">
        <v>0</v>
      </c>
      <c r="IM1251">
        <v>0</v>
      </c>
      <c r="IN1251">
        <v>0</v>
      </c>
      <c r="IO1251" t="s">
        <v>441</v>
      </c>
      <c r="IP1251" t="s">
        <v>442</v>
      </c>
      <c r="IQ1251" t="s">
        <v>443</v>
      </c>
      <c r="IR1251" t="s">
        <v>443</v>
      </c>
      <c r="IS1251" t="s">
        <v>443</v>
      </c>
      <c r="IT1251" t="s">
        <v>443</v>
      </c>
      <c r="IU1251">
        <v>0</v>
      </c>
      <c r="IV1251">
        <v>100</v>
      </c>
      <c r="IW1251">
        <v>100</v>
      </c>
      <c r="IX1251">
        <v>1.1</v>
      </c>
      <c r="IY1251">
        <v>-0.0441</v>
      </c>
      <c r="IZ1251">
        <v>1.09748391826392</v>
      </c>
      <c r="JA1251">
        <v>0</v>
      </c>
      <c r="JB1251">
        <v>0</v>
      </c>
      <c r="JC1251">
        <v>0</v>
      </c>
      <c r="JD1251">
        <v>-0.0441141096964596</v>
      </c>
      <c r="JE1251">
        <v>0</v>
      </c>
      <c r="JF1251">
        <v>0</v>
      </c>
      <c r="JG1251">
        <v>0</v>
      </c>
      <c r="JH1251">
        <v>5</v>
      </c>
      <c r="JI1251">
        <v>2273</v>
      </c>
      <c r="JJ1251">
        <v>1</v>
      </c>
      <c r="JK1251">
        <v>24</v>
      </c>
      <c r="JL1251">
        <v>29357148.7</v>
      </c>
      <c r="JM1251">
        <v>29357148.7</v>
      </c>
      <c r="JN1251">
        <v>2.64404</v>
      </c>
      <c r="JO1251">
        <v>2.61108</v>
      </c>
      <c r="JP1251">
        <v>1.54785</v>
      </c>
      <c r="JQ1251">
        <v>2.31567</v>
      </c>
      <c r="JR1251">
        <v>1.64673</v>
      </c>
      <c r="JS1251">
        <v>2.35962</v>
      </c>
      <c r="JT1251">
        <v>34.0771</v>
      </c>
      <c r="JU1251">
        <v>24.1751</v>
      </c>
      <c r="JV1251">
        <v>18</v>
      </c>
      <c r="JW1251">
        <v>481.454</v>
      </c>
      <c r="JX1251">
        <v>380.179</v>
      </c>
      <c r="JY1251">
        <v>47.4348</v>
      </c>
      <c r="JZ1251">
        <v>57.5605</v>
      </c>
      <c r="KA1251">
        <v>29.9926</v>
      </c>
      <c r="KB1251">
        <v>56.8103</v>
      </c>
      <c r="KC1251">
        <v>56.578</v>
      </c>
      <c r="KD1251">
        <v>53.0428</v>
      </c>
      <c r="KE1251">
        <v>0</v>
      </c>
      <c r="KF1251">
        <v>100</v>
      </c>
      <c r="KG1251">
        <v>47.579</v>
      </c>
      <c r="KH1251">
        <v>1393.74</v>
      </c>
      <c r="KI1251">
        <v>26.2864</v>
      </c>
      <c r="KJ1251">
        <v>92.2144</v>
      </c>
      <c r="KK1251">
        <v>88.6826</v>
      </c>
    </row>
    <row r="1252" spans="1:297">
      <c r="A1252">
        <v>1236</v>
      </c>
      <c r="B1252">
        <v>1761428929.1</v>
      </c>
      <c r="C1252">
        <v>20748.0999999046</v>
      </c>
      <c r="D1252" t="s">
        <v>2926</v>
      </c>
      <c r="E1252" t="s">
        <v>2927</v>
      </c>
      <c r="F1252">
        <v>5</v>
      </c>
      <c r="G1252" t="s">
        <v>2761</v>
      </c>
      <c r="H1252" t="s">
        <v>436</v>
      </c>
      <c r="I1252">
        <v>1761428920.94615</v>
      </c>
      <c r="J1252">
        <f>(K1252)/1000</f>
        <v>0</v>
      </c>
      <c r="K1252">
        <f>IF(DP1252, AN1252, AH1252)</f>
        <v>0</v>
      </c>
      <c r="L1252">
        <f>IF(DP1252, AI1252, AG1252)</f>
        <v>0</v>
      </c>
      <c r="M1252">
        <f>DR1252 - IF(AU1252&gt;1, L1252*DL1252*100.0/(AW1252), 0)</f>
        <v>0</v>
      </c>
      <c r="N1252">
        <f>((T1252-J1252/2)*M1252-L1252)/(T1252+J1252/2)</f>
        <v>0</v>
      </c>
      <c r="O1252">
        <f>N1252*(DY1252+DZ1252)/1000.0</f>
        <v>0</v>
      </c>
      <c r="P1252">
        <f>(DR1252 - IF(AU1252&gt;1, L1252*DL1252*100.0/(AW1252), 0))*(DY1252+DZ1252)/1000.0</f>
        <v>0</v>
      </c>
      <c r="Q1252">
        <f>2.0/((1/S1252-1/R1252)+SIGN(S1252)*SQRT((1/S1252-1/R1252)*(1/S1252-1/R1252) + 4*DM1252/((DM1252+1)*(DM1252+1))*(2*1/S1252*1/R1252-1/R1252*1/R1252)))</f>
        <v>0</v>
      </c>
      <c r="R1252">
        <f>IF(LEFT(DN1252,1)&lt;&gt;"0",IF(LEFT(DN1252,1)="1",3.0,DO1252),$D$5+$E$5*(EF1252*DY1252/($K$5*1000))+$F$5*(EF1252*DY1252/($K$5*1000))*MAX(MIN(DL1252,$J$5),$I$5)*MAX(MIN(DL1252,$J$5),$I$5)+$G$5*MAX(MIN(DL1252,$J$5),$I$5)*(EF1252*DY1252/($K$5*1000))+$H$5*(EF1252*DY1252/($K$5*1000))*(EF1252*DY1252/($K$5*1000)))</f>
        <v>0</v>
      </c>
      <c r="S1252">
        <f>J1252*(1000-(1000*0.61365*exp(17.502*W1252/(240.97+W1252))/(DY1252+DZ1252)+DT1252)/2)/(1000*0.61365*exp(17.502*W1252/(240.97+W1252))/(DY1252+DZ1252)-DT1252)</f>
        <v>0</v>
      </c>
      <c r="T1252">
        <f>1/((DM1252+1)/(Q1252/1.6)+1/(R1252/1.37)) + DM1252/((DM1252+1)/(Q1252/1.6) + DM1252/(R1252/1.37))</f>
        <v>0</v>
      </c>
      <c r="U1252">
        <f>(DH1252*DK1252)</f>
        <v>0</v>
      </c>
      <c r="V1252">
        <f>(EA1252+(U1252+2*0.95*5.67E-8*(((EA1252+$B$7)+273)^4-(EA1252+273)^4)-44100*J1252)/(1.84*29.3*R1252+8*0.95*5.67E-8*(EA1252+273)^3))</f>
        <v>0</v>
      </c>
      <c r="W1252">
        <f>($C$7*EB1252+$D$7*EC1252+$E$7*V1252)</f>
        <v>0</v>
      </c>
      <c r="X1252">
        <f>0.61365*exp(17.502*W1252/(240.97+W1252))</f>
        <v>0</v>
      </c>
      <c r="Y1252">
        <f>(Z1252/AA1252*100)</f>
        <v>0</v>
      </c>
      <c r="Z1252">
        <f>DT1252*(DY1252+DZ1252)/1000</f>
        <v>0</v>
      </c>
      <c r="AA1252">
        <f>0.61365*exp(17.502*EA1252/(240.97+EA1252))</f>
        <v>0</v>
      </c>
      <c r="AB1252">
        <f>(X1252-DT1252*(DY1252+DZ1252)/1000)</f>
        <v>0</v>
      </c>
      <c r="AC1252">
        <f>(-J1252*44100)</f>
        <v>0</v>
      </c>
      <c r="AD1252">
        <f>2*29.3*R1252*0.92*(EA1252-W1252)</f>
        <v>0</v>
      </c>
      <c r="AE1252">
        <f>2*0.95*5.67E-8*(((EA1252+$B$7)+273)^4-(W1252+273)^4)</f>
        <v>0</v>
      </c>
      <c r="AF1252">
        <f>U1252+AE1252+AC1252+AD1252</f>
        <v>0</v>
      </c>
      <c r="AG1252">
        <f>DX1252*AU1252*(DS1252-DR1252*(1000-AU1252*DU1252)/(1000-AU1252*DT1252))/(100*DL1252)</f>
        <v>0</v>
      </c>
      <c r="AH1252">
        <f>1000*DX1252*AU1252*(DT1252-DU1252)/(100*DL1252*(1000-AU1252*DT1252))</f>
        <v>0</v>
      </c>
      <c r="AI1252">
        <f>(AJ1252 - AK1252 - DY1252*1E3/(8.314*(EA1252+273.15)) * AM1252/DX1252 * AL1252) * DX1252/(100*DL1252) * (1000 - DU1252)/1000</f>
        <v>0</v>
      </c>
      <c r="AJ1252">
        <v>1408.7465504422</v>
      </c>
      <c r="AK1252">
        <v>1386.10103030303</v>
      </c>
      <c r="AL1252">
        <v>3.23997459462752</v>
      </c>
      <c r="AM1252">
        <v>65.5308302883594</v>
      </c>
      <c r="AN1252">
        <f>(AP1252 - AO1252 + DY1252*1E3/(8.314*(EA1252+273.15)) * AR1252/DX1252 * AQ1252) * DX1252/(100*DL1252) * 1000/(1000 - AP1252)</f>
        <v>0</v>
      </c>
      <c r="AO1252">
        <v>24.8310844936072</v>
      </c>
      <c r="AP1252">
        <v>43.4273024242424</v>
      </c>
      <c r="AQ1252">
        <v>-0.00120623756777894</v>
      </c>
      <c r="AR1252">
        <v>110.947681736838</v>
      </c>
      <c r="AS1252">
        <v>11</v>
      </c>
      <c r="AT1252">
        <v>2</v>
      </c>
      <c r="AU1252">
        <f>IF(AS1252*$H$13&gt;=AW1252,1.0,(AW1252/(AW1252-AS1252*$H$13)))</f>
        <v>0</v>
      </c>
      <c r="AV1252">
        <f>(AU1252-1)*100</f>
        <v>0</v>
      </c>
      <c r="AW1252">
        <f>MAX(0,($B$13+$C$13*EF1252)/(1+$D$13*EF1252)*DY1252/(EA1252+273)*$E$13)</f>
        <v>0</v>
      </c>
      <c r="AX1252" t="s">
        <v>437</v>
      </c>
      <c r="AY1252" t="s">
        <v>437</v>
      </c>
      <c r="AZ1252">
        <v>0</v>
      </c>
      <c r="BA1252">
        <v>0</v>
      </c>
      <c r="BB1252">
        <f>1-AZ1252/BA1252</f>
        <v>0</v>
      </c>
      <c r="BC1252">
        <v>0</v>
      </c>
      <c r="BD1252" t="s">
        <v>437</v>
      </c>
      <c r="BE1252" t="s">
        <v>437</v>
      </c>
      <c r="BF1252">
        <v>0</v>
      </c>
      <c r="BG1252">
        <v>0</v>
      </c>
      <c r="BH1252">
        <f>1-BF1252/BG1252</f>
        <v>0</v>
      </c>
      <c r="BI1252">
        <v>0.5</v>
      </c>
      <c r="BJ1252">
        <f>DI1252</f>
        <v>0</v>
      </c>
      <c r="BK1252">
        <f>L1252</f>
        <v>0</v>
      </c>
      <c r="BL1252">
        <f>BH1252*BI1252*BJ1252</f>
        <v>0</v>
      </c>
      <c r="BM1252">
        <f>(BK1252-BC1252)/BJ1252</f>
        <v>0</v>
      </c>
      <c r="BN1252">
        <f>(BA1252-BG1252)/BG1252</f>
        <v>0</v>
      </c>
      <c r="BO1252">
        <f>AZ1252/(BB1252+AZ1252/BG1252)</f>
        <v>0</v>
      </c>
      <c r="BP1252" t="s">
        <v>437</v>
      </c>
      <c r="BQ1252">
        <v>0</v>
      </c>
      <c r="BR1252">
        <f>IF(BQ1252&lt;&gt;0, BQ1252, BO1252)</f>
        <v>0</v>
      </c>
      <c r="BS1252">
        <f>1-BR1252/BG1252</f>
        <v>0</v>
      </c>
      <c r="BT1252">
        <f>(BG1252-BF1252)/(BG1252-BR1252)</f>
        <v>0</v>
      </c>
      <c r="BU1252">
        <f>(BA1252-BG1252)/(BA1252-BR1252)</f>
        <v>0</v>
      </c>
      <c r="BV1252">
        <f>(BG1252-BF1252)/(BG1252-AZ1252)</f>
        <v>0</v>
      </c>
      <c r="BW1252">
        <f>(BA1252-BG1252)/(BA1252-AZ1252)</f>
        <v>0</v>
      </c>
      <c r="BX1252">
        <f>(BT1252*BR1252/BF1252)</f>
        <v>0</v>
      </c>
      <c r="BY1252">
        <f>(1-BX1252)</f>
        <v>0</v>
      </c>
      <c r="DH1252">
        <f>$B$11*EG1252+$C$11*EH1252+$F$11*ES1252*(1-EV1252)</f>
        <v>0</v>
      </c>
      <c r="DI1252">
        <f>DH1252*DJ1252</f>
        <v>0</v>
      </c>
      <c r="DJ1252">
        <f>($B$11*$D$9+$C$11*$D$9+$F$11*((FF1252+EX1252)/MAX(FF1252+EX1252+FG1252, 0.1)*$I$9+FG1252/MAX(FF1252+EX1252+FG1252, 0.1)*$J$9))/($B$11+$C$11+$F$11)</f>
        <v>0</v>
      </c>
      <c r="DK1252">
        <f>($B$11*$K$9+$C$11*$K$9+$F$11*((FF1252+EX1252)/MAX(FF1252+EX1252+FG1252, 0.1)*$P$9+FG1252/MAX(FF1252+EX1252+FG1252, 0.1)*$Q$9))/($B$11+$C$11+$F$11)</f>
        <v>0</v>
      </c>
      <c r="DL1252">
        <v>6</v>
      </c>
      <c r="DM1252">
        <v>0.5</v>
      </c>
      <c r="DN1252" t="s">
        <v>438</v>
      </c>
      <c r="DO1252">
        <v>2</v>
      </c>
      <c r="DP1252" t="b">
        <v>1</v>
      </c>
      <c r="DQ1252">
        <v>1761428920.94615</v>
      </c>
      <c r="DR1252">
        <v>1302.62846153846</v>
      </c>
      <c r="DS1252">
        <v>1358.04384615385</v>
      </c>
      <c r="DT1252">
        <v>43.4578846153846</v>
      </c>
      <c r="DU1252">
        <v>24.8250615384615</v>
      </c>
      <c r="DV1252">
        <v>1301.53153846154</v>
      </c>
      <c r="DW1252">
        <v>43.5020153846154</v>
      </c>
      <c r="DX1252">
        <v>500.034461538461</v>
      </c>
      <c r="DY1252">
        <v>90.1855153846154</v>
      </c>
      <c r="DZ1252">
        <v>0.0394130230769231</v>
      </c>
      <c r="EA1252">
        <v>51.2046153846154</v>
      </c>
      <c r="EB1252">
        <v>47.9653615384615</v>
      </c>
      <c r="EC1252">
        <v>999.9</v>
      </c>
      <c r="ED1252">
        <v>0</v>
      </c>
      <c r="EE1252">
        <v>0</v>
      </c>
      <c r="EF1252">
        <v>10002.9753846154</v>
      </c>
      <c r="EG1252">
        <v>0</v>
      </c>
      <c r="EH1252">
        <v>1221.85307692308</v>
      </c>
      <c r="EI1252">
        <v>-55.4148</v>
      </c>
      <c r="EJ1252">
        <v>1361.81076923077</v>
      </c>
      <c r="EK1252">
        <v>1392.61615384615</v>
      </c>
      <c r="EL1252">
        <v>18.6328153846154</v>
      </c>
      <c r="EM1252">
        <v>1358.04384615385</v>
      </c>
      <c r="EN1252">
        <v>24.8250615384615</v>
      </c>
      <c r="EO1252">
        <v>3.91927307692308</v>
      </c>
      <c r="EP1252">
        <v>2.23886076923077</v>
      </c>
      <c r="EQ1252">
        <v>28.5545769230769</v>
      </c>
      <c r="ER1252">
        <v>19.2431384615385</v>
      </c>
      <c r="ES1252">
        <v>1200.03538461538</v>
      </c>
      <c r="ET1252">
        <v>0.967001307692308</v>
      </c>
      <c r="EU1252">
        <v>0.0329984230769231</v>
      </c>
      <c r="EV1252">
        <v>0</v>
      </c>
      <c r="EW1252">
        <v>927.492384615385</v>
      </c>
      <c r="EX1252">
        <v>5.00059</v>
      </c>
      <c r="EY1252">
        <v>12349.7461538462</v>
      </c>
      <c r="EZ1252">
        <v>10359.0230769231</v>
      </c>
      <c r="FA1252">
        <v>64.3797692307692</v>
      </c>
      <c r="FB1252">
        <v>65.6631538461538</v>
      </c>
      <c r="FC1252">
        <v>64.4612307692308</v>
      </c>
      <c r="FD1252">
        <v>65.3507692307692</v>
      </c>
      <c r="FE1252">
        <v>65.625</v>
      </c>
      <c r="FF1252">
        <v>1155.60384615385</v>
      </c>
      <c r="FG1252">
        <v>39.4315384615385</v>
      </c>
      <c r="FH1252">
        <v>0</v>
      </c>
      <c r="FI1252">
        <v>1761428889.7</v>
      </c>
      <c r="FJ1252">
        <v>0</v>
      </c>
      <c r="FK1252">
        <v>927.5085</v>
      </c>
      <c r="FL1252">
        <v>6.21555555944778</v>
      </c>
      <c r="FM1252">
        <v>55.1418804291386</v>
      </c>
      <c r="FN1252">
        <v>12350.0269230769</v>
      </c>
      <c r="FO1252">
        <v>15</v>
      </c>
      <c r="FP1252">
        <v>0</v>
      </c>
      <c r="FQ1252" t="s">
        <v>439</v>
      </c>
      <c r="FR1252">
        <v>0</v>
      </c>
      <c r="FS1252">
        <v>0</v>
      </c>
      <c r="FT1252">
        <v>0</v>
      </c>
      <c r="FU1252">
        <v>0</v>
      </c>
      <c r="FV1252">
        <v>0</v>
      </c>
      <c r="FW1252">
        <v>0</v>
      </c>
      <c r="FX1252">
        <v>0</v>
      </c>
      <c r="FY1252">
        <v>0</v>
      </c>
      <c r="FZ1252">
        <v>0</v>
      </c>
      <c r="GA1252">
        <v>0</v>
      </c>
      <c r="GB1252">
        <v>0</v>
      </c>
      <c r="GC1252">
        <v>-55.528805</v>
      </c>
      <c r="GD1252">
        <v>0.33015789473691</v>
      </c>
      <c r="GE1252">
        <v>0.784116318842428</v>
      </c>
      <c r="GF1252">
        <v>1</v>
      </c>
      <c r="GG1252">
        <v>927.258117647059</v>
      </c>
      <c r="GH1252">
        <v>5.35627196552998</v>
      </c>
      <c r="GI1252">
        <v>0.566220117492568</v>
      </c>
      <c r="GJ1252">
        <v>-1</v>
      </c>
      <c r="GK1252">
        <v>18.645805</v>
      </c>
      <c r="GL1252">
        <v>-0.34057894736838</v>
      </c>
      <c r="GM1252">
        <v>0.0329331667927638</v>
      </c>
      <c r="GN1252">
        <v>0</v>
      </c>
      <c r="GO1252">
        <v>1</v>
      </c>
      <c r="GP1252">
        <v>2</v>
      </c>
      <c r="GQ1252" t="s">
        <v>446</v>
      </c>
      <c r="GR1252">
        <v>3.12596</v>
      </c>
      <c r="GS1252">
        <v>2.71735</v>
      </c>
      <c r="GT1252">
        <v>0.187017</v>
      </c>
      <c r="GU1252">
        <v>0.191611</v>
      </c>
      <c r="GV1252">
        <v>0.147626</v>
      </c>
      <c r="GW1252">
        <v>0.0993587</v>
      </c>
      <c r="GX1252">
        <v>28916.6</v>
      </c>
      <c r="GY1252">
        <v>30345.1</v>
      </c>
      <c r="GZ1252">
        <v>32349.3</v>
      </c>
      <c r="HA1252">
        <v>34161.1</v>
      </c>
      <c r="HB1252">
        <v>39580.1</v>
      </c>
      <c r="HC1252">
        <v>44412</v>
      </c>
      <c r="HD1252">
        <v>50905.8</v>
      </c>
      <c r="HE1252">
        <v>54829.5</v>
      </c>
      <c r="HF1252">
        <v>1.6404</v>
      </c>
      <c r="HG1252">
        <v>1.50065</v>
      </c>
      <c r="HH1252">
        <v>-0.117078</v>
      </c>
      <c r="HI1252">
        <v>0</v>
      </c>
      <c r="HJ1252">
        <v>49.776</v>
      </c>
      <c r="HK1252">
        <v>999.9</v>
      </c>
      <c r="HL1252">
        <v>54.926</v>
      </c>
      <c r="HM1252">
        <v>30.121</v>
      </c>
      <c r="HN1252">
        <v>26.1295</v>
      </c>
      <c r="HO1252">
        <v>60.2855</v>
      </c>
      <c r="HP1252">
        <v>40.0681</v>
      </c>
      <c r="HQ1252">
        <v>1</v>
      </c>
      <c r="HR1252">
        <v>2.7351</v>
      </c>
      <c r="HS1252">
        <v>2.51448</v>
      </c>
      <c r="HT1252">
        <v>20.0926</v>
      </c>
      <c r="HU1252">
        <v>5.18524</v>
      </c>
      <c r="HV1252">
        <v>12.0159</v>
      </c>
      <c r="HW1252">
        <v>4.9665</v>
      </c>
      <c r="HX1252">
        <v>3.2959</v>
      </c>
      <c r="HY1252">
        <v>9999</v>
      </c>
      <c r="HZ1252">
        <v>9999</v>
      </c>
      <c r="IA1252">
        <v>999.9</v>
      </c>
      <c r="IB1252">
        <v>9999</v>
      </c>
      <c r="IC1252">
        <v>1.86325</v>
      </c>
      <c r="ID1252">
        <v>1.86805</v>
      </c>
      <c r="IE1252">
        <v>1.86783</v>
      </c>
      <c r="IF1252">
        <v>1.86905</v>
      </c>
      <c r="IG1252">
        <v>1.86981</v>
      </c>
      <c r="IH1252">
        <v>1.86586</v>
      </c>
      <c r="II1252">
        <v>1.86697</v>
      </c>
      <c r="IJ1252">
        <v>1.86841</v>
      </c>
      <c r="IK1252">
        <v>5</v>
      </c>
      <c r="IL1252">
        <v>0</v>
      </c>
      <c r="IM1252">
        <v>0</v>
      </c>
      <c r="IN1252">
        <v>0</v>
      </c>
      <c r="IO1252" t="s">
        <v>441</v>
      </c>
      <c r="IP1252" t="s">
        <v>442</v>
      </c>
      <c r="IQ1252" t="s">
        <v>443</v>
      </c>
      <c r="IR1252" t="s">
        <v>443</v>
      </c>
      <c r="IS1252" t="s">
        <v>443</v>
      </c>
      <c r="IT1252" t="s">
        <v>443</v>
      </c>
      <c r="IU1252">
        <v>0</v>
      </c>
      <c r="IV1252">
        <v>100</v>
      </c>
      <c r="IW1252">
        <v>100</v>
      </c>
      <c r="IX1252">
        <v>1.1</v>
      </c>
      <c r="IY1252">
        <v>-0.0441</v>
      </c>
      <c r="IZ1252">
        <v>1.09748391826392</v>
      </c>
      <c r="JA1252">
        <v>0</v>
      </c>
      <c r="JB1252">
        <v>0</v>
      </c>
      <c r="JC1252">
        <v>0</v>
      </c>
      <c r="JD1252">
        <v>-0.0441141096964596</v>
      </c>
      <c r="JE1252">
        <v>0</v>
      </c>
      <c r="JF1252">
        <v>0</v>
      </c>
      <c r="JG1252">
        <v>0</v>
      </c>
      <c r="JH1252">
        <v>5</v>
      </c>
      <c r="JI1252">
        <v>2273</v>
      </c>
      <c r="JJ1252">
        <v>1</v>
      </c>
      <c r="JK1252">
        <v>24</v>
      </c>
      <c r="JL1252">
        <v>29357148.8</v>
      </c>
      <c r="JM1252">
        <v>29357148.8</v>
      </c>
      <c r="JN1252">
        <v>2.67456</v>
      </c>
      <c r="JO1252">
        <v>2.61841</v>
      </c>
      <c r="JP1252">
        <v>1.54785</v>
      </c>
      <c r="JQ1252">
        <v>2.31567</v>
      </c>
      <c r="JR1252">
        <v>1.64551</v>
      </c>
      <c r="JS1252">
        <v>2.27783</v>
      </c>
      <c r="JT1252">
        <v>34.0771</v>
      </c>
      <c r="JU1252">
        <v>24.1751</v>
      </c>
      <c r="JV1252">
        <v>18</v>
      </c>
      <c r="JW1252">
        <v>481.929</v>
      </c>
      <c r="JX1252">
        <v>380.224</v>
      </c>
      <c r="JY1252">
        <v>47.4595</v>
      </c>
      <c r="JZ1252">
        <v>57.5435</v>
      </c>
      <c r="KA1252">
        <v>29.9937</v>
      </c>
      <c r="KB1252">
        <v>56.8022</v>
      </c>
      <c r="KC1252">
        <v>56.5699</v>
      </c>
      <c r="KD1252">
        <v>53.565</v>
      </c>
      <c r="KE1252">
        <v>0</v>
      </c>
      <c r="KF1252">
        <v>100</v>
      </c>
      <c r="KG1252">
        <v>47.6194</v>
      </c>
      <c r="KH1252">
        <v>1407.33</v>
      </c>
      <c r="KI1252">
        <v>26.2864</v>
      </c>
      <c r="KJ1252">
        <v>92.2228</v>
      </c>
      <c r="KK1252">
        <v>88.6908</v>
      </c>
    </row>
    <row r="1253" spans="1:297">
      <c r="A1253">
        <v>1237</v>
      </c>
      <c r="B1253">
        <v>1761428934.1</v>
      </c>
      <c r="C1253">
        <v>20753.0999999046</v>
      </c>
      <c r="D1253" t="s">
        <v>2928</v>
      </c>
      <c r="E1253" t="s">
        <v>2929</v>
      </c>
      <c r="F1253">
        <v>5</v>
      </c>
      <c r="G1253" t="s">
        <v>2761</v>
      </c>
      <c r="H1253" t="s">
        <v>436</v>
      </c>
      <c r="I1253">
        <v>1761428925.94615</v>
      </c>
      <c r="J1253">
        <f>(K1253)/1000</f>
        <v>0</v>
      </c>
      <c r="K1253">
        <f>IF(DP1253, AN1253, AH1253)</f>
        <v>0</v>
      </c>
      <c r="L1253">
        <f>IF(DP1253, AI1253, AG1253)</f>
        <v>0</v>
      </c>
      <c r="M1253">
        <f>DR1253 - IF(AU1253&gt;1, L1253*DL1253*100.0/(AW1253), 0)</f>
        <v>0</v>
      </c>
      <c r="N1253">
        <f>((T1253-J1253/2)*M1253-L1253)/(T1253+J1253/2)</f>
        <v>0</v>
      </c>
      <c r="O1253">
        <f>N1253*(DY1253+DZ1253)/1000.0</f>
        <v>0</v>
      </c>
      <c r="P1253">
        <f>(DR1253 - IF(AU1253&gt;1, L1253*DL1253*100.0/(AW1253), 0))*(DY1253+DZ1253)/1000.0</f>
        <v>0</v>
      </c>
      <c r="Q1253">
        <f>2.0/((1/S1253-1/R1253)+SIGN(S1253)*SQRT((1/S1253-1/R1253)*(1/S1253-1/R1253) + 4*DM1253/((DM1253+1)*(DM1253+1))*(2*1/S1253*1/R1253-1/R1253*1/R1253)))</f>
        <v>0</v>
      </c>
      <c r="R1253">
        <f>IF(LEFT(DN1253,1)&lt;&gt;"0",IF(LEFT(DN1253,1)="1",3.0,DO1253),$D$5+$E$5*(EF1253*DY1253/($K$5*1000))+$F$5*(EF1253*DY1253/($K$5*1000))*MAX(MIN(DL1253,$J$5),$I$5)*MAX(MIN(DL1253,$J$5),$I$5)+$G$5*MAX(MIN(DL1253,$J$5),$I$5)*(EF1253*DY1253/($K$5*1000))+$H$5*(EF1253*DY1253/($K$5*1000))*(EF1253*DY1253/($K$5*1000)))</f>
        <v>0</v>
      </c>
      <c r="S1253">
        <f>J1253*(1000-(1000*0.61365*exp(17.502*W1253/(240.97+W1253))/(DY1253+DZ1253)+DT1253)/2)/(1000*0.61365*exp(17.502*W1253/(240.97+W1253))/(DY1253+DZ1253)-DT1253)</f>
        <v>0</v>
      </c>
      <c r="T1253">
        <f>1/((DM1253+1)/(Q1253/1.6)+1/(R1253/1.37)) + DM1253/((DM1253+1)/(Q1253/1.6) + DM1253/(R1253/1.37))</f>
        <v>0</v>
      </c>
      <c r="U1253">
        <f>(DH1253*DK1253)</f>
        <v>0</v>
      </c>
      <c r="V1253">
        <f>(EA1253+(U1253+2*0.95*5.67E-8*(((EA1253+$B$7)+273)^4-(EA1253+273)^4)-44100*J1253)/(1.84*29.3*R1253+8*0.95*5.67E-8*(EA1253+273)^3))</f>
        <v>0</v>
      </c>
      <c r="W1253">
        <f>($C$7*EB1253+$D$7*EC1253+$E$7*V1253)</f>
        <v>0</v>
      </c>
      <c r="X1253">
        <f>0.61365*exp(17.502*W1253/(240.97+W1253))</f>
        <v>0</v>
      </c>
      <c r="Y1253">
        <f>(Z1253/AA1253*100)</f>
        <v>0</v>
      </c>
      <c r="Z1253">
        <f>DT1253*(DY1253+DZ1253)/1000</f>
        <v>0</v>
      </c>
      <c r="AA1253">
        <f>0.61365*exp(17.502*EA1253/(240.97+EA1253))</f>
        <v>0</v>
      </c>
      <c r="AB1253">
        <f>(X1253-DT1253*(DY1253+DZ1253)/1000)</f>
        <v>0</v>
      </c>
      <c r="AC1253">
        <f>(-J1253*44100)</f>
        <v>0</v>
      </c>
      <c r="AD1253">
        <f>2*29.3*R1253*0.92*(EA1253-W1253)</f>
        <v>0</v>
      </c>
      <c r="AE1253">
        <f>2*0.95*5.67E-8*(((EA1253+$B$7)+273)^4-(W1253+273)^4)</f>
        <v>0</v>
      </c>
      <c r="AF1253">
        <f>U1253+AE1253+AC1253+AD1253</f>
        <v>0</v>
      </c>
      <c r="AG1253">
        <f>DX1253*AU1253*(DS1253-DR1253*(1000-AU1253*DU1253)/(1000-AU1253*DT1253))/(100*DL1253)</f>
        <v>0</v>
      </c>
      <c r="AH1253">
        <f>1000*DX1253*AU1253*(DT1253-DU1253)/(100*DL1253*(1000-AU1253*DT1253))</f>
        <v>0</v>
      </c>
      <c r="AI1253">
        <f>(AJ1253 - AK1253 - DY1253*1E3/(8.314*(EA1253+273.15)) * AM1253/DX1253 * AL1253) * DX1253/(100*DL1253) * (1000 - DU1253)/1000</f>
        <v>0</v>
      </c>
      <c r="AJ1253">
        <v>1427.63209448259</v>
      </c>
      <c r="AK1253">
        <v>1404.07436363636</v>
      </c>
      <c r="AL1253">
        <v>3.63765519397031</v>
      </c>
      <c r="AM1253">
        <v>65.5308302883594</v>
      </c>
      <c r="AN1253">
        <f>(AP1253 - AO1253 + DY1253*1E3/(8.314*(EA1253+273.15)) * AR1253/DX1253 * AQ1253) * DX1253/(100*DL1253) * 1000/(1000 - AP1253)</f>
        <v>0</v>
      </c>
      <c r="AO1253">
        <v>24.8354348958421</v>
      </c>
      <c r="AP1253">
        <v>43.4032678787879</v>
      </c>
      <c r="AQ1253">
        <v>-0.00293530735907202</v>
      </c>
      <c r="AR1253">
        <v>110.947681736838</v>
      </c>
      <c r="AS1253">
        <v>11</v>
      </c>
      <c r="AT1253">
        <v>2</v>
      </c>
      <c r="AU1253">
        <f>IF(AS1253*$H$13&gt;=AW1253,1.0,(AW1253/(AW1253-AS1253*$H$13)))</f>
        <v>0</v>
      </c>
      <c r="AV1253">
        <f>(AU1253-1)*100</f>
        <v>0</v>
      </c>
      <c r="AW1253">
        <f>MAX(0,($B$13+$C$13*EF1253)/(1+$D$13*EF1253)*DY1253/(EA1253+273)*$E$13)</f>
        <v>0</v>
      </c>
      <c r="AX1253" t="s">
        <v>437</v>
      </c>
      <c r="AY1253" t="s">
        <v>437</v>
      </c>
      <c r="AZ1253">
        <v>0</v>
      </c>
      <c r="BA1253">
        <v>0</v>
      </c>
      <c r="BB1253">
        <f>1-AZ1253/BA1253</f>
        <v>0</v>
      </c>
      <c r="BC1253">
        <v>0</v>
      </c>
      <c r="BD1253" t="s">
        <v>437</v>
      </c>
      <c r="BE1253" t="s">
        <v>437</v>
      </c>
      <c r="BF1253">
        <v>0</v>
      </c>
      <c r="BG1253">
        <v>0</v>
      </c>
      <c r="BH1253">
        <f>1-BF1253/BG1253</f>
        <v>0</v>
      </c>
      <c r="BI1253">
        <v>0.5</v>
      </c>
      <c r="BJ1253">
        <f>DI1253</f>
        <v>0</v>
      </c>
      <c r="BK1253">
        <f>L1253</f>
        <v>0</v>
      </c>
      <c r="BL1253">
        <f>BH1253*BI1253*BJ1253</f>
        <v>0</v>
      </c>
      <c r="BM1253">
        <f>(BK1253-BC1253)/BJ1253</f>
        <v>0</v>
      </c>
      <c r="BN1253">
        <f>(BA1253-BG1253)/BG1253</f>
        <v>0</v>
      </c>
      <c r="BO1253">
        <f>AZ1253/(BB1253+AZ1253/BG1253)</f>
        <v>0</v>
      </c>
      <c r="BP1253" t="s">
        <v>437</v>
      </c>
      <c r="BQ1253">
        <v>0</v>
      </c>
      <c r="BR1253">
        <f>IF(BQ1253&lt;&gt;0, BQ1253, BO1253)</f>
        <v>0</v>
      </c>
      <c r="BS1253">
        <f>1-BR1253/BG1253</f>
        <v>0</v>
      </c>
      <c r="BT1253">
        <f>(BG1253-BF1253)/(BG1253-BR1253)</f>
        <v>0</v>
      </c>
      <c r="BU1253">
        <f>(BA1253-BG1253)/(BA1253-BR1253)</f>
        <v>0</v>
      </c>
      <c r="BV1253">
        <f>(BG1253-BF1253)/(BG1253-AZ1253)</f>
        <v>0</v>
      </c>
      <c r="BW1253">
        <f>(BA1253-BG1253)/(BA1253-AZ1253)</f>
        <v>0</v>
      </c>
      <c r="BX1253">
        <f>(BT1253*BR1253/BF1253)</f>
        <v>0</v>
      </c>
      <c r="BY1253">
        <f>(1-BX1253)</f>
        <v>0</v>
      </c>
      <c r="DH1253">
        <f>$B$11*EG1253+$C$11*EH1253+$F$11*ES1253*(1-EV1253)</f>
        <v>0</v>
      </c>
      <c r="DI1253">
        <f>DH1253*DJ1253</f>
        <v>0</v>
      </c>
      <c r="DJ1253">
        <f>($B$11*$D$9+$C$11*$D$9+$F$11*((FF1253+EX1253)/MAX(FF1253+EX1253+FG1253, 0.1)*$I$9+FG1253/MAX(FF1253+EX1253+FG1253, 0.1)*$J$9))/($B$11+$C$11+$F$11)</f>
        <v>0</v>
      </c>
      <c r="DK1253">
        <f>($B$11*$K$9+$C$11*$K$9+$F$11*((FF1253+EX1253)/MAX(FF1253+EX1253+FG1253, 0.1)*$P$9+FG1253/MAX(FF1253+EX1253+FG1253, 0.1)*$Q$9))/($B$11+$C$11+$F$11)</f>
        <v>0</v>
      </c>
      <c r="DL1253">
        <v>6</v>
      </c>
      <c r="DM1253">
        <v>0.5</v>
      </c>
      <c r="DN1253" t="s">
        <v>438</v>
      </c>
      <c r="DO1253">
        <v>2</v>
      </c>
      <c r="DP1253" t="b">
        <v>1</v>
      </c>
      <c r="DQ1253">
        <v>1761428925.94615</v>
      </c>
      <c r="DR1253">
        <v>1319.21461538462</v>
      </c>
      <c r="DS1253">
        <v>1375.42</v>
      </c>
      <c r="DT1253">
        <v>43.4346923076923</v>
      </c>
      <c r="DU1253">
        <v>24.8295923076923</v>
      </c>
      <c r="DV1253">
        <v>1318.11692307692</v>
      </c>
      <c r="DW1253">
        <v>43.4788153846154</v>
      </c>
      <c r="DX1253">
        <v>500.006307692308</v>
      </c>
      <c r="DY1253">
        <v>90.1827615384616</v>
      </c>
      <c r="DZ1253">
        <v>0.0392030769230769</v>
      </c>
      <c r="EA1253">
        <v>51.1833230769231</v>
      </c>
      <c r="EB1253">
        <v>47.9411538461538</v>
      </c>
      <c r="EC1253">
        <v>999.9</v>
      </c>
      <c r="ED1253">
        <v>0</v>
      </c>
      <c r="EE1253">
        <v>0</v>
      </c>
      <c r="EF1253">
        <v>9999.03</v>
      </c>
      <c r="EG1253">
        <v>0</v>
      </c>
      <c r="EH1253">
        <v>1221.87230769231</v>
      </c>
      <c r="EI1253">
        <v>-56.2038461538462</v>
      </c>
      <c r="EJ1253">
        <v>1379.11846153846</v>
      </c>
      <c r="EK1253">
        <v>1410.44</v>
      </c>
      <c r="EL1253">
        <v>18.6050846153846</v>
      </c>
      <c r="EM1253">
        <v>1375.42</v>
      </c>
      <c r="EN1253">
        <v>24.8295923076923</v>
      </c>
      <c r="EO1253">
        <v>3.91706153846154</v>
      </c>
      <c r="EP1253">
        <v>2.23920153846154</v>
      </c>
      <c r="EQ1253">
        <v>28.5448615384615</v>
      </c>
      <c r="ER1253">
        <v>19.2455769230769</v>
      </c>
      <c r="ES1253">
        <v>1199.98769230769</v>
      </c>
      <c r="ET1253">
        <v>0.967005384615385</v>
      </c>
      <c r="EU1253">
        <v>0.0329942846153846</v>
      </c>
      <c r="EV1253">
        <v>0</v>
      </c>
      <c r="EW1253">
        <v>927.967230769231</v>
      </c>
      <c r="EX1253">
        <v>5.00059</v>
      </c>
      <c r="EY1253">
        <v>12354.3846153846</v>
      </c>
      <c r="EZ1253">
        <v>10358.6307692308</v>
      </c>
      <c r="FA1253">
        <v>64.375</v>
      </c>
      <c r="FB1253">
        <v>65.6440769230769</v>
      </c>
      <c r="FC1253">
        <v>64.4418461538462</v>
      </c>
      <c r="FD1253">
        <v>65.3313846153846</v>
      </c>
      <c r="FE1253">
        <v>65.6153076923077</v>
      </c>
      <c r="FF1253">
        <v>1155.56307692308</v>
      </c>
      <c r="FG1253">
        <v>39.4246153846154</v>
      </c>
      <c r="FH1253">
        <v>0</v>
      </c>
      <c r="FI1253">
        <v>1761428895.1</v>
      </c>
      <c r="FJ1253">
        <v>0</v>
      </c>
      <c r="FK1253">
        <v>928.07452</v>
      </c>
      <c r="FL1253">
        <v>6.24338462290306</v>
      </c>
      <c r="FM1253">
        <v>72.8384616412598</v>
      </c>
      <c r="FN1253">
        <v>12356.024</v>
      </c>
      <c r="FO1253">
        <v>15</v>
      </c>
      <c r="FP1253">
        <v>0</v>
      </c>
      <c r="FQ1253" t="s">
        <v>439</v>
      </c>
      <c r="FR1253">
        <v>0</v>
      </c>
      <c r="FS1253">
        <v>0</v>
      </c>
      <c r="FT1253">
        <v>0</v>
      </c>
      <c r="FU1253">
        <v>0</v>
      </c>
      <c r="FV1253">
        <v>0</v>
      </c>
      <c r="FW1253">
        <v>0</v>
      </c>
      <c r="FX1253">
        <v>0</v>
      </c>
      <c r="FY1253">
        <v>0</v>
      </c>
      <c r="FZ1253">
        <v>0</v>
      </c>
      <c r="GA1253">
        <v>0</v>
      </c>
      <c r="GB1253">
        <v>0</v>
      </c>
      <c r="GC1253">
        <v>-55.9205666666667</v>
      </c>
      <c r="GD1253">
        <v>-6.31075324675328</v>
      </c>
      <c r="GE1253">
        <v>1.10155241119212</v>
      </c>
      <c r="GF1253">
        <v>0</v>
      </c>
      <c r="GG1253">
        <v>927.681970588235</v>
      </c>
      <c r="GH1253">
        <v>6.00557677076342</v>
      </c>
      <c r="GI1253">
        <v>0.623000258960107</v>
      </c>
      <c r="GJ1253">
        <v>-1</v>
      </c>
      <c r="GK1253">
        <v>18.6204952380952</v>
      </c>
      <c r="GL1253">
        <v>-0.334644155844134</v>
      </c>
      <c r="GM1253">
        <v>0.0339618059448925</v>
      </c>
      <c r="GN1253">
        <v>0</v>
      </c>
      <c r="GO1253">
        <v>0</v>
      </c>
      <c r="GP1253">
        <v>2</v>
      </c>
      <c r="GQ1253" t="s">
        <v>473</v>
      </c>
      <c r="GR1253">
        <v>3.1257</v>
      </c>
      <c r="GS1253">
        <v>2.71705</v>
      </c>
      <c r="GT1253">
        <v>0.188544</v>
      </c>
      <c r="GU1253">
        <v>0.193046</v>
      </c>
      <c r="GV1253">
        <v>0.147591</v>
      </c>
      <c r="GW1253">
        <v>0.0993729</v>
      </c>
      <c r="GX1253">
        <v>28863.9</v>
      </c>
      <c r="GY1253">
        <v>30292.9</v>
      </c>
      <c r="GZ1253">
        <v>32351.6</v>
      </c>
      <c r="HA1253">
        <v>34163.6</v>
      </c>
      <c r="HB1253">
        <v>39584.2</v>
      </c>
      <c r="HC1253">
        <v>44414.4</v>
      </c>
      <c r="HD1253">
        <v>50909.2</v>
      </c>
      <c r="HE1253">
        <v>54833.1</v>
      </c>
      <c r="HF1253">
        <v>1.64023</v>
      </c>
      <c r="HG1253">
        <v>1.50102</v>
      </c>
      <c r="HH1253">
        <v>-0.117779</v>
      </c>
      <c r="HI1253">
        <v>0</v>
      </c>
      <c r="HJ1253">
        <v>49.7656</v>
      </c>
      <c r="HK1253">
        <v>999.9</v>
      </c>
      <c r="HL1253">
        <v>54.926</v>
      </c>
      <c r="HM1253">
        <v>30.121</v>
      </c>
      <c r="HN1253">
        <v>26.1301</v>
      </c>
      <c r="HO1253">
        <v>60.3555</v>
      </c>
      <c r="HP1253">
        <v>40.1643</v>
      </c>
      <c r="HQ1253">
        <v>1</v>
      </c>
      <c r="HR1253">
        <v>2.65327</v>
      </c>
      <c r="HS1253">
        <v>2.27126</v>
      </c>
      <c r="HT1253">
        <v>20.0966</v>
      </c>
      <c r="HU1253">
        <v>5.18509</v>
      </c>
      <c r="HV1253">
        <v>12.0159</v>
      </c>
      <c r="HW1253">
        <v>4.9659</v>
      </c>
      <c r="HX1253">
        <v>3.296</v>
      </c>
      <c r="HY1253">
        <v>9999</v>
      </c>
      <c r="HZ1253">
        <v>9999</v>
      </c>
      <c r="IA1253">
        <v>999.9</v>
      </c>
      <c r="IB1253">
        <v>9999</v>
      </c>
      <c r="IC1253">
        <v>1.86323</v>
      </c>
      <c r="ID1253">
        <v>1.86808</v>
      </c>
      <c r="IE1253">
        <v>1.86783</v>
      </c>
      <c r="IF1253">
        <v>1.86905</v>
      </c>
      <c r="IG1253">
        <v>1.86981</v>
      </c>
      <c r="IH1253">
        <v>1.86585</v>
      </c>
      <c r="II1253">
        <v>1.86696</v>
      </c>
      <c r="IJ1253">
        <v>1.86841</v>
      </c>
      <c r="IK1253">
        <v>5</v>
      </c>
      <c r="IL1253">
        <v>0</v>
      </c>
      <c r="IM1253">
        <v>0</v>
      </c>
      <c r="IN1253">
        <v>0</v>
      </c>
      <c r="IO1253" t="s">
        <v>441</v>
      </c>
      <c r="IP1253" t="s">
        <v>442</v>
      </c>
      <c r="IQ1253" t="s">
        <v>443</v>
      </c>
      <c r="IR1253" t="s">
        <v>443</v>
      </c>
      <c r="IS1253" t="s">
        <v>443</v>
      </c>
      <c r="IT1253" t="s">
        <v>443</v>
      </c>
      <c r="IU1253">
        <v>0</v>
      </c>
      <c r="IV1253">
        <v>100</v>
      </c>
      <c r="IW1253">
        <v>100</v>
      </c>
      <c r="IX1253">
        <v>1.1</v>
      </c>
      <c r="IY1253">
        <v>-0.0441</v>
      </c>
      <c r="IZ1253">
        <v>1.09748391826392</v>
      </c>
      <c r="JA1253">
        <v>0</v>
      </c>
      <c r="JB1253">
        <v>0</v>
      </c>
      <c r="JC1253">
        <v>0</v>
      </c>
      <c r="JD1253">
        <v>-0.0441141096964596</v>
      </c>
      <c r="JE1253">
        <v>0</v>
      </c>
      <c r="JF1253">
        <v>0</v>
      </c>
      <c r="JG1253">
        <v>0</v>
      </c>
      <c r="JH1253">
        <v>5</v>
      </c>
      <c r="JI1253">
        <v>2273</v>
      </c>
      <c r="JJ1253">
        <v>1</v>
      </c>
      <c r="JK1253">
        <v>24</v>
      </c>
      <c r="JL1253">
        <v>29357148.9</v>
      </c>
      <c r="JM1253">
        <v>29357148.9</v>
      </c>
      <c r="JN1253">
        <v>2.69531</v>
      </c>
      <c r="JO1253">
        <v>2.60376</v>
      </c>
      <c r="JP1253">
        <v>1.54785</v>
      </c>
      <c r="JQ1253">
        <v>2.31567</v>
      </c>
      <c r="JR1253">
        <v>1.64673</v>
      </c>
      <c r="JS1253">
        <v>2.39868</v>
      </c>
      <c r="JT1253">
        <v>34.0771</v>
      </c>
      <c r="JU1253">
        <v>24.1838</v>
      </c>
      <c r="JV1253">
        <v>18</v>
      </c>
      <c r="JW1253">
        <v>481.747</v>
      </c>
      <c r="JX1253">
        <v>380.426</v>
      </c>
      <c r="JY1253">
        <v>47.537</v>
      </c>
      <c r="JZ1253">
        <v>57.531</v>
      </c>
      <c r="KA1253">
        <v>29.9945</v>
      </c>
      <c r="KB1253">
        <v>56.7924</v>
      </c>
      <c r="KC1253">
        <v>56.5623</v>
      </c>
      <c r="KD1253">
        <v>54.0014</v>
      </c>
      <c r="KE1253">
        <v>0</v>
      </c>
      <c r="KF1253">
        <v>100</v>
      </c>
      <c r="KG1253">
        <v>47.6713</v>
      </c>
      <c r="KH1253">
        <v>1427.62</v>
      </c>
      <c r="KI1253">
        <v>26.2864</v>
      </c>
      <c r="KJ1253">
        <v>92.2292</v>
      </c>
      <c r="KK1253">
        <v>88.697</v>
      </c>
    </row>
    <row r="1254" spans="1:297">
      <c r="A1254">
        <v>1238</v>
      </c>
      <c r="B1254">
        <v>1761428939.1</v>
      </c>
      <c r="C1254">
        <v>20758.0999999046</v>
      </c>
      <c r="D1254" t="s">
        <v>2930</v>
      </c>
      <c r="E1254" t="s">
        <v>2931</v>
      </c>
      <c r="F1254">
        <v>5</v>
      </c>
      <c r="G1254" t="s">
        <v>2761</v>
      </c>
      <c r="H1254" t="s">
        <v>436</v>
      </c>
      <c r="I1254">
        <v>1761428930.94615</v>
      </c>
      <c r="J1254">
        <f>(K1254)/1000</f>
        <v>0</v>
      </c>
      <c r="K1254">
        <f>IF(DP1254, AN1254, AH1254)</f>
        <v>0</v>
      </c>
      <c r="L1254">
        <f>IF(DP1254, AI1254, AG1254)</f>
        <v>0</v>
      </c>
      <c r="M1254">
        <f>DR1254 - IF(AU1254&gt;1, L1254*DL1254*100.0/(AW1254), 0)</f>
        <v>0</v>
      </c>
      <c r="N1254">
        <f>((T1254-J1254/2)*M1254-L1254)/(T1254+J1254/2)</f>
        <v>0</v>
      </c>
      <c r="O1254">
        <f>N1254*(DY1254+DZ1254)/1000.0</f>
        <v>0</v>
      </c>
      <c r="P1254">
        <f>(DR1254 - IF(AU1254&gt;1, L1254*DL1254*100.0/(AW1254), 0))*(DY1254+DZ1254)/1000.0</f>
        <v>0</v>
      </c>
      <c r="Q1254">
        <f>2.0/((1/S1254-1/R1254)+SIGN(S1254)*SQRT((1/S1254-1/R1254)*(1/S1254-1/R1254) + 4*DM1254/((DM1254+1)*(DM1254+1))*(2*1/S1254*1/R1254-1/R1254*1/R1254)))</f>
        <v>0</v>
      </c>
      <c r="R1254">
        <f>IF(LEFT(DN1254,1)&lt;&gt;"0",IF(LEFT(DN1254,1)="1",3.0,DO1254),$D$5+$E$5*(EF1254*DY1254/($K$5*1000))+$F$5*(EF1254*DY1254/($K$5*1000))*MAX(MIN(DL1254,$J$5),$I$5)*MAX(MIN(DL1254,$J$5),$I$5)+$G$5*MAX(MIN(DL1254,$J$5),$I$5)*(EF1254*DY1254/($K$5*1000))+$H$5*(EF1254*DY1254/($K$5*1000))*(EF1254*DY1254/($K$5*1000)))</f>
        <v>0</v>
      </c>
      <c r="S1254">
        <f>J1254*(1000-(1000*0.61365*exp(17.502*W1254/(240.97+W1254))/(DY1254+DZ1254)+DT1254)/2)/(1000*0.61365*exp(17.502*W1254/(240.97+W1254))/(DY1254+DZ1254)-DT1254)</f>
        <v>0</v>
      </c>
      <c r="T1254">
        <f>1/((DM1254+1)/(Q1254/1.6)+1/(R1254/1.37)) + DM1254/((DM1254+1)/(Q1254/1.6) + DM1254/(R1254/1.37))</f>
        <v>0</v>
      </c>
      <c r="U1254">
        <f>(DH1254*DK1254)</f>
        <v>0</v>
      </c>
      <c r="V1254">
        <f>(EA1254+(U1254+2*0.95*5.67E-8*(((EA1254+$B$7)+273)^4-(EA1254+273)^4)-44100*J1254)/(1.84*29.3*R1254+8*0.95*5.67E-8*(EA1254+273)^3))</f>
        <v>0</v>
      </c>
      <c r="W1254">
        <f>($C$7*EB1254+$D$7*EC1254+$E$7*V1254)</f>
        <v>0</v>
      </c>
      <c r="X1254">
        <f>0.61365*exp(17.502*W1254/(240.97+W1254))</f>
        <v>0</v>
      </c>
      <c r="Y1254">
        <f>(Z1254/AA1254*100)</f>
        <v>0</v>
      </c>
      <c r="Z1254">
        <f>DT1254*(DY1254+DZ1254)/1000</f>
        <v>0</v>
      </c>
      <c r="AA1254">
        <f>0.61365*exp(17.502*EA1254/(240.97+EA1254))</f>
        <v>0</v>
      </c>
      <c r="AB1254">
        <f>(X1254-DT1254*(DY1254+DZ1254)/1000)</f>
        <v>0</v>
      </c>
      <c r="AC1254">
        <f>(-J1254*44100)</f>
        <v>0</v>
      </c>
      <c r="AD1254">
        <f>2*29.3*R1254*0.92*(EA1254-W1254)</f>
        <v>0</v>
      </c>
      <c r="AE1254">
        <f>2*0.95*5.67E-8*(((EA1254+$B$7)+273)^4-(W1254+273)^4)</f>
        <v>0</v>
      </c>
      <c r="AF1254">
        <f>U1254+AE1254+AC1254+AD1254</f>
        <v>0</v>
      </c>
      <c r="AG1254">
        <f>DX1254*AU1254*(DS1254-DR1254*(1000-AU1254*DU1254)/(1000-AU1254*DT1254))/(100*DL1254)</f>
        <v>0</v>
      </c>
      <c r="AH1254">
        <f>1000*DX1254*AU1254*(DT1254-DU1254)/(100*DL1254*(1000-AU1254*DT1254))</f>
        <v>0</v>
      </c>
      <c r="AI1254">
        <f>(AJ1254 - AK1254 - DY1254*1E3/(8.314*(EA1254+273.15)) * AM1254/DX1254 * AL1254) * DX1254/(100*DL1254) * (1000 - DU1254)/1000</f>
        <v>0</v>
      </c>
      <c r="AJ1254">
        <v>1443.64642915638</v>
      </c>
      <c r="AK1254">
        <v>1420.69212121212</v>
      </c>
      <c r="AL1254">
        <v>3.27410516798938</v>
      </c>
      <c r="AM1254">
        <v>65.5308302883594</v>
      </c>
      <c r="AN1254">
        <f>(AP1254 - AO1254 + DY1254*1E3/(8.314*(EA1254+273.15)) * AR1254/DX1254 * AQ1254) * DX1254/(100*DL1254) * 1000/(1000 - AP1254)</f>
        <v>0</v>
      </c>
      <c r="AO1254">
        <v>24.8428382928904</v>
      </c>
      <c r="AP1254">
        <v>43.396643030303</v>
      </c>
      <c r="AQ1254">
        <v>-0.000259108340013453</v>
      </c>
      <c r="AR1254">
        <v>110.947681736838</v>
      </c>
      <c r="AS1254">
        <v>11</v>
      </c>
      <c r="AT1254">
        <v>2</v>
      </c>
      <c r="AU1254">
        <f>IF(AS1254*$H$13&gt;=AW1254,1.0,(AW1254/(AW1254-AS1254*$H$13)))</f>
        <v>0</v>
      </c>
      <c r="AV1254">
        <f>(AU1254-1)*100</f>
        <v>0</v>
      </c>
      <c r="AW1254">
        <f>MAX(0,($B$13+$C$13*EF1254)/(1+$D$13*EF1254)*DY1254/(EA1254+273)*$E$13)</f>
        <v>0</v>
      </c>
      <c r="AX1254" t="s">
        <v>437</v>
      </c>
      <c r="AY1254" t="s">
        <v>437</v>
      </c>
      <c r="AZ1254">
        <v>0</v>
      </c>
      <c r="BA1254">
        <v>0</v>
      </c>
      <c r="BB1254">
        <f>1-AZ1254/BA1254</f>
        <v>0</v>
      </c>
      <c r="BC1254">
        <v>0</v>
      </c>
      <c r="BD1254" t="s">
        <v>437</v>
      </c>
      <c r="BE1254" t="s">
        <v>437</v>
      </c>
      <c r="BF1254">
        <v>0</v>
      </c>
      <c r="BG1254">
        <v>0</v>
      </c>
      <c r="BH1254">
        <f>1-BF1254/BG1254</f>
        <v>0</v>
      </c>
      <c r="BI1254">
        <v>0.5</v>
      </c>
      <c r="BJ1254">
        <f>DI1254</f>
        <v>0</v>
      </c>
      <c r="BK1254">
        <f>L1254</f>
        <v>0</v>
      </c>
      <c r="BL1254">
        <f>BH1254*BI1254*BJ1254</f>
        <v>0</v>
      </c>
      <c r="BM1254">
        <f>(BK1254-BC1254)/BJ1254</f>
        <v>0</v>
      </c>
      <c r="BN1254">
        <f>(BA1254-BG1254)/BG1254</f>
        <v>0</v>
      </c>
      <c r="BO1254">
        <f>AZ1254/(BB1254+AZ1254/BG1254)</f>
        <v>0</v>
      </c>
      <c r="BP1254" t="s">
        <v>437</v>
      </c>
      <c r="BQ1254">
        <v>0</v>
      </c>
      <c r="BR1254">
        <f>IF(BQ1254&lt;&gt;0, BQ1254, BO1254)</f>
        <v>0</v>
      </c>
      <c r="BS1254">
        <f>1-BR1254/BG1254</f>
        <v>0</v>
      </c>
      <c r="BT1254">
        <f>(BG1254-BF1254)/(BG1254-BR1254)</f>
        <v>0</v>
      </c>
      <c r="BU1254">
        <f>(BA1254-BG1254)/(BA1254-BR1254)</f>
        <v>0</v>
      </c>
      <c r="BV1254">
        <f>(BG1254-BF1254)/(BG1254-AZ1254)</f>
        <v>0</v>
      </c>
      <c r="BW1254">
        <f>(BA1254-BG1254)/(BA1254-AZ1254)</f>
        <v>0</v>
      </c>
      <c r="BX1254">
        <f>(BT1254*BR1254/BF1254)</f>
        <v>0</v>
      </c>
      <c r="BY1254">
        <f>(1-BX1254)</f>
        <v>0</v>
      </c>
      <c r="DH1254">
        <f>$B$11*EG1254+$C$11*EH1254+$F$11*ES1254*(1-EV1254)</f>
        <v>0</v>
      </c>
      <c r="DI1254">
        <f>DH1254*DJ1254</f>
        <v>0</v>
      </c>
      <c r="DJ1254">
        <f>($B$11*$D$9+$C$11*$D$9+$F$11*((FF1254+EX1254)/MAX(FF1254+EX1254+FG1254, 0.1)*$I$9+FG1254/MAX(FF1254+EX1254+FG1254, 0.1)*$J$9))/($B$11+$C$11+$F$11)</f>
        <v>0</v>
      </c>
      <c r="DK1254">
        <f>($B$11*$K$9+$C$11*$K$9+$F$11*((FF1254+EX1254)/MAX(FF1254+EX1254+FG1254, 0.1)*$P$9+FG1254/MAX(FF1254+EX1254+FG1254, 0.1)*$Q$9))/($B$11+$C$11+$F$11)</f>
        <v>0</v>
      </c>
      <c r="DL1254">
        <v>6</v>
      </c>
      <c r="DM1254">
        <v>0.5</v>
      </c>
      <c r="DN1254" t="s">
        <v>438</v>
      </c>
      <c r="DO1254">
        <v>2</v>
      </c>
      <c r="DP1254" t="b">
        <v>1</v>
      </c>
      <c r="DQ1254">
        <v>1761428930.94615</v>
      </c>
      <c r="DR1254">
        <v>1335.73076923077</v>
      </c>
      <c r="DS1254">
        <v>1391.70538461538</v>
      </c>
      <c r="DT1254">
        <v>43.4150615384615</v>
      </c>
      <c r="DU1254">
        <v>24.8351692307692</v>
      </c>
      <c r="DV1254">
        <v>1334.63230769231</v>
      </c>
      <c r="DW1254">
        <v>43.4591769230769</v>
      </c>
      <c r="DX1254">
        <v>499.983846153846</v>
      </c>
      <c r="DY1254">
        <v>90.1811846153846</v>
      </c>
      <c r="DZ1254">
        <v>0.0392744692307692</v>
      </c>
      <c r="EA1254">
        <v>51.1709769230769</v>
      </c>
      <c r="EB1254">
        <v>47.9239076923077</v>
      </c>
      <c r="EC1254">
        <v>999.9</v>
      </c>
      <c r="ED1254">
        <v>0</v>
      </c>
      <c r="EE1254">
        <v>0</v>
      </c>
      <c r="EF1254">
        <v>9999.94923076923</v>
      </c>
      <c r="EG1254">
        <v>0</v>
      </c>
      <c r="EH1254">
        <v>1221.94461538462</v>
      </c>
      <c r="EI1254">
        <v>-55.9745307692308</v>
      </c>
      <c r="EJ1254">
        <v>1396.35538461538</v>
      </c>
      <c r="EK1254">
        <v>1427.14769230769</v>
      </c>
      <c r="EL1254">
        <v>18.5798692307692</v>
      </c>
      <c r="EM1254">
        <v>1391.70538461538</v>
      </c>
      <c r="EN1254">
        <v>24.8351692307692</v>
      </c>
      <c r="EO1254">
        <v>3.91522076923077</v>
      </c>
      <c r="EP1254">
        <v>2.23966461538462</v>
      </c>
      <c r="EQ1254">
        <v>28.5367692307692</v>
      </c>
      <c r="ER1254">
        <v>19.2489076923077</v>
      </c>
      <c r="ES1254">
        <v>1200.04230769231</v>
      </c>
      <c r="ET1254">
        <v>0.967006769230769</v>
      </c>
      <c r="EU1254">
        <v>0.0329929769230769</v>
      </c>
      <c r="EV1254">
        <v>0</v>
      </c>
      <c r="EW1254">
        <v>928.468384615384</v>
      </c>
      <c r="EX1254">
        <v>5.00059</v>
      </c>
      <c r="EY1254">
        <v>12361.0769230769</v>
      </c>
      <c r="EZ1254">
        <v>10359.1153846154</v>
      </c>
      <c r="FA1254">
        <v>64.3701538461538</v>
      </c>
      <c r="FB1254">
        <v>65.625</v>
      </c>
      <c r="FC1254">
        <v>64.437</v>
      </c>
      <c r="FD1254">
        <v>65.3168461538462</v>
      </c>
      <c r="FE1254">
        <v>65.5959230769231</v>
      </c>
      <c r="FF1254">
        <v>1155.61769230769</v>
      </c>
      <c r="FG1254">
        <v>39.4246153846154</v>
      </c>
      <c r="FH1254">
        <v>0</v>
      </c>
      <c r="FI1254">
        <v>1761428899.9</v>
      </c>
      <c r="FJ1254">
        <v>0</v>
      </c>
      <c r="FK1254">
        <v>928.62972</v>
      </c>
      <c r="FL1254">
        <v>6.68007689844776</v>
      </c>
      <c r="FM1254">
        <v>75.0307691708033</v>
      </c>
      <c r="FN1254">
        <v>12362.02</v>
      </c>
      <c r="FO1254">
        <v>15</v>
      </c>
      <c r="FP1254">
        <v>0</v>
      </c>
      <c r="FQ1254" t="s">
        <v>439</v>
      </c>
      <c r="FR1254">
        <v>0</v>
      </c>
      <c r="FS1254">
        <v>0</v>
      </c>
      <c r="FT1254">
        <v>0</v>
      </c>
      <c r="FU1254">
        <v>0</v>
      </c>
      <c r="FV1254">
        <v>0</v>
      </c>
      <c r="FW1254">
        <v>0</v>
      </c>
      <c r="FX1254">
        <v>0</v>
      </c>
      <c r="FY1254">
        <v>0</v>
      </c>
      <c r="FZ1254">
        <v>0</v>
      </c>
      <c r="GA1254">
        <v>0</v>
      </c>
      <c r="GB1254">
        <v>0</v>
      </c>
      <c r="GC1254">
        <v>-56.1531</v>
      </c>
      <c r="GD1254">
        <v>-0.483708270676732</v>
      </c>
      <c r="GE1254">
        <v>0.970956193656542</v>
      </c>
      <c r="GF1254">
        <v>1</v>
      </c>
      <c r="GG1254">
        <v>928.203</v>
      </c>
      <c r="GH1254">
        <v>6.47590527230065</v>
      </c>
      <c r="GI1254">
        <v>0.661710528501253</v>
      </c>
      <c r="GJ1254">
        <v>-1</v>
      </c>
      <c r="GK1254">
        <v>18.591975</v>
      </c>
      <c r="GL1254">
        <v>-0.299932330827062</v>
      </c>
      <c r="GM1254">
        <v>0.0291399189257619</v>
      </c>
      <c r="GN1254">
        <v>0</v>
      </c>
      <c r="GO1254">
        <v>1</v>
      </c>
      <c r="GP1254">
        <v>2</v>
      </c>
      <c r="GQ1254" t="s">
        <v>446</v>
      </c>
      <c r="GR1254">
        <v>3.12602</v>
      </c>
      <c r="GS1254">
        <v>2.71775</v>
      </c>
      <c r="GT1254">
        <v>0.189932</v>
      </c>
      <c r="GU1254">
        <v>0.194468</v>
      </c>
      <c r="GV1254">
        <v>0.147584</v>
      </c>
      <c r="GW1254">
        <v>0.0993962</v>
      </c>
      <c r="GX1254">
        <v>28815.9</v>
      </c>
      <c r="GY1254">
        <v>30240.8</v>
      </c>
      <c r="GZ1254">
        <v>32353.7</v>
      </c>
      <c r="HA1254">
        <v>34165.7</v>
      </c>
      <c r="HB1254">
        <v>39586.7</v>
      </c>
      <c r="HC1254">
        <v>44416.4</v>
      </c>
      <c r="HD1254">
        <v>50912</v>
      </c>
      <c r="HE1254">
        <v>54836.7</v>
      </c>
      <c r="HF1254">
        <v>1.64058</v>
      </c>
      <c r="HG1254">
        <v>1.50055</v>
      </c>
      <c r="HH1254">
        <v>-0.117254</v>
      </c>
      <c r="HI1254">
        <v>0</v>
      </c>
      <c r="HJ1254">
        <v>49.7561</v>
      </c>
      <c r="HK1254">
        <v>999.9</v>
      </c>
      <c r="HL1254">
        <v>54.926</v>
      </c>
      <c r="HM1254">
        <v>30.121</v>
      </c>
      <c r="HN1254">
        <v>26.129</v>
      </c>
      <c r="HO1254">
        <v>60.0055</v>
      </c>
      <c r="HP1254">
        <v>40.1843</v>
      </c>
      <c r="HQ1254">
        <v>1</v>
      </c>
      <c r="HR1254">
        <v>2.72593</v>
      </c>
      <c r="HS1254">
        <v>2.05149</v>
      </c>
      <c r="HT1254">
        <v>20.0992</v>
      </c>
      <c r="HU1254">
        <v>5.18614</v>
      </c>
      <c r="HV1254">
        <v>12.0159</v>
      </c>
      <c r="HW1254">
        <v>4.967</v>
      </c>
      <c r="HX1254">
        <v>3.29595</v>
      </c>
      <c r="HY1254">
        <v>9999</v>
      </c>
      <c r="HZ1254">
        <v>9999</v>
      </c>
      <c r="IA1254">
        <v>999.9</v>
      </c>
      <c r="IB1254">
        <v>9999</v>
      </c>
      <c r="IC1254">
        <v>1.86325</v>
      </c>
      <c r="ID1254">
        <v>1.86808</v>
      </c>
      <c r="IE1254">
        <v>1.86783</v>
      </c>
      <c r="IF1254">
        <v>1.86905</v>
      </c>
      <c r="IG1254">
        <v>1.86981</v>
      </c>
      <c r="IH1254">
        <v>1.86587</v>
      </c>
      <c r="II1254">
        <v>1.86696</v>
      </c>
      <c r="IJ1254">
        <v>1.86842</v>
      </c>
      <c r="IK1254">
        <v>5</v>
      </c>
      <c r="IL1254">
        <v>0</v>
      </c>
      <c r="IM1254">
        <v>0</v>
      </c>
      <c r="IN1254">
        <v>0</v>
      </c>
      <c r="IO1254" t="s">
        <v>441</v>
      </c>
      <c r="IP1254" t="s">
        <v>442</v>
      </c>
      <c r="IQ1254" t="s">
        <v>443</v>
      </c>
      <c r="IR1254" t="s">
        <v>443</v>
      </c>
      <c r="IS1254" t="s">
        <v>443</v>
      </c>
      <c r="IT1254" t="s">
        <v>443</v>
      </c>
      <c r="IU1254">
        <v>0</v>
      </c>
      <c r="IV1254">
        <v>100</v>
      </c>
      <c r="IW1254">
        <v>100</v>
      </c>
      <c r="IX1254">
        <v>1.09</v>
      </c>
      <c r="IY1254">
        <v>-0.0441</v>
      </c>
      <c r="IZ1254">
        <v>1.09748391826392</v>
      </c>
      <c r="JA1254">
        <v>0</v>
      </c>
      <c r="JB1254">
        <v>0</v>
      </c>
      <c r="JC1254">
        <v>0</v>
      </c>
      <c r="JD1254">
        <v>-0.0441141096964596</v>
      </c>
      <c r="JE1254">
        <v>0</v>
      </c>
      <c r="JF1254">
        <v>0</v>
      </c>
      <c r="JG1254">
        <v>0</v>
      </c>
      <c r="JH1254">
        <v>5</v>
      </c>
      <c r="JI1254">
        <v>2273</v>
      </c>
      <c r="JJ1254">
        <v>1</v>
      </c>
      <c r="JK1254">
        <v>24</v>
      </c>
      <c r="JL1254">
        <v>29357149</v>
      </c>
      <c r="JM1254">
        <v>29357149</v>
      </c>
      <c r="JN1254">
        <v>2.72095</v>
      </c>
      <c r="JO1254">
        <v>2.60864</v>
      </c>
      <c r="JP1254">
        <v>1.54785</v>
      </c>
      <c r="JQ1254">
        <v>2.31567</v>
      </c>
      <c r="JR1254">
        <v>1.64673</v>
      </c>
      <c r="JS1254">
        <v>2.35229</v>
      </c>
      <c r="JT1254">
        <v>34.0771</v>
      </c>
      <c r="JU1254">
        <v>24.1838</v>
      </c>
      <c r="JV1254">
        <v>18</v>
      </c>
      <c r="JW1254">
        <v>481.955</v>
      </c>
      <c r="JX1254">
        <v>380.085</v>
      </c>
      <c r="JY1254">
        <v>47.6321</v>
      </c>
      <c r="JZ1254">
        <v>57.517</v>
      </c>
      <c r="KA1254">
        <v>29.9957</v>
      </c>
      <c r="KB1254">
        <v>56.7829</v>
      </c>
      <c r="KC1254">
        <v>56.5515</v>
      </c>
      <c r="KD1254">
        <v>54.5442</v>
      </c>
      <c r="KE1254">
        <v>0</v>
      </c>
      <c r="KF1254">
        <v>100</v>
      </c>
      <c r="KG1254">
        <v>47.7353</v>
      </c>
      <c r="KH1254">
        <v>1441.27</v>
      </c>
      <c r="KI1254">
        <v>26.2864</v>
      </c>
      <c r="KJ1254">
        <v>92.2345</v>
      </c>
      <c r="KK1254">
        <v>88.7026</v>
      </c>
    </row>
    <row r="1255" spans="1:297">
      <c r="A1255">
        <v>1239</v>
      </c>
      <c r="B1255">
        <v>1761428944.1</v>
      </c>
      <c r="C1255">
        <v>20763.0999999046</v>
      </c>
      <c r="D1255" t="s">
        <v>2932</v>
      </c>
      <c r="E1255" t="s">
        <v>2933</v>
      </c>
      <c r="F1255">
        <v>5</v>
      </c>
      <c r="G1255" t="s">
        <v>2761</v>
      </c>
      <c r="H1255" t="s">
        <v>436</v>
      </c>
      <c r="I1255">
        <v>1761428935.94615</v>
      </c>
      <c r="J1255">
        <f>(K1255)/1000</f>
        <v>0</v>
      </c>
      <c r="K1255">
        <f>IF(DP1255, AN1255, AH1255)</f>
        <v>0</v>
      </c>
      <c r="L1255">
        <f>IF(DP1255, AI1255, AG1255)</f>
        <v>0</v>
      </c>
      <c r="M1255">
        <f>DR1255 - IF(AU1255&gt;1, L1255*DL1255*100.0/(AW1255), 0)</f>
        <v>0</v>
      </c>
      <c r="N1255">
        <f>((T1255-J1255/2)*M1255-L1255)/(T1255+J1255/2)</f>
        <v>0</v>
      </c>
      <c r="O1255">
        <f>N1255*(DY1255+DZ1255)/1000.0</f>
        <v>0</v>
      </c>
      <c r="P1255">
        <f>(DR1255 - IF(AU1255&gt;1, L1255*DL1255*100.0/(AW1255), 0))*(DY1255+DZ1255)/1000.0</f>
        <v>0</v>
      </c>
      <c r="Q1255">
        <f>2.0/((1/S1255-1/R1255)+SIGN(S1255)*SQRT((1/S1255-1/R1255)*(1/S1255-1/R1255) + 4*DM1255/((DM1255+1)*(DM1255+1))*(2*1/S1255*1/R1255-1/R1255*1/R1255)))</f>
        <v>0</v>
      </c>
      <c r="R1255">
        <f>IF(LEFT(DN1255,1)&lt;&gt;"0",IF(LEFT(DN1255,1)="1",3.0,DO1255),$D$5+$E$5*(EF1255*DY1255/($K$5*1000))+$F$5*(EF1255*DY1255/($K$5*1000))*MAX(MIN(DL1255,$J$5),$I$5)*MAX(MIN(DL1255,$J$5),$I$5)+$G$5*MAX(MIN(DL1255,$J$5),$I$5)*(EF1255*DY1255/($K$5*1000))+$H$5*(EF1255*DY1255/($K$5*1000))*(EF1255*DY1255/($K$5*1000)))</f>
        <v>0</v>
      </c>
      <c r="S1255">
        <f>J1255*(1000-(1000*0.61365*exp(17.502*W1255/(240.97+W1255))/(DY1255+DZ1255)+DT1255)/2)/(1000*0.61365*exp(17.502*W1255/(240.97+W1255))/(DY1255+DZ1255)-DT1255)</f>
        <v>0</v>
      </c>
      <c r="T1255">
        <f>1/((DM1255+1)/(Q1255/1.6)+1/(R1255/1.37)) + DM1255/((DM1255+1)/(Q1255/1.6) + DM1255/(R1255/1.37))</f>
        <v>0</v>
      </c>
      <c r="U1255">
        <f>(DH1255*DK1255)</f>
        <v>0</v>
      </c>
      <c r="V1255">
        <f>(EA1255+(U1255+2*0.95*5.67E-8*(((EA1255+$B$7)+273)^4-(EA1255+273)^4)-44100*J1255)/(1.84*29.3*R1255+8*0.95*5.67E-8*(EA1255+273)^3))</f>
        <v>0</v>
      </c>
      <c r="W1255">
        <f>($C$7*EB1255+$D$7*EC1255+$E$7*V1255)</f>
        <v>0</v>
      </c>
      <c r="X1255">
        <f>0.61365*exp(17.502*W1255/(240.97+W1255))</f>
        <v>0</v>
      </c>
      <c r="Y1255">
        <f>(Z1255/AA1255*100)</f>
        <v>0</v>
      </c>
      <c r="Z1255">
        <f>DT1255*(DY1255+DZ1255)/1000</f>
        <v>0</v>
      </c>
      <c r="AA1255">
        <f>0.61365*exp(17.502*EA1255/(240.97+EA1255))</f>
        <v>0</v>
      </c>
      <c r="AB1255">
        <f>(X1255-DT1255*(DY1255+DZ1255)/1000)</f>
        <v>0</v>
      </c>
      <c r="AC1255">
        <f>(-J1255*44100)</f>
        <v>0</v>
      </c>
      <c r="AD1255">
        <f>2*29.3*R1255*0.92*(EA1255-W1255)</f>
        <v>0</v>
      </c>
      <c r="AE1255">
        <f>2*0.95*5.67E-8*(((EA1255+$B$7)+273)^4-(W1255+273)^4)</f>
        <v>0</v>
      </c>
      <c r="AF1255">
        <f>U1255+AE1255+AC1255+AD1255</f>
        <v>0</v>
      </c>
      <c r="AG1255">
        <f>DX1255*AU1255*(DS1255-DR1255*(1000-AU1255*DU1255)/(1000-AU1255*DT1255))/(100*DL1255)</f>
        <v>0</v>
      </c>
      <c r="AH1255">
        <f>1000*DX1255*AU1255*(DT1255-DU1255)/(100*DL1255*(1000-AU1255*DT1255))</f>
        <v>0</v>
      </c>
      <c r="AI1255">
        <f>(AJ1255 - AK1255 - DY1255*1E3/(8.314*(EA1255+273.15)) * AM1255/DX1255 * AL1255) * DX1255/(100*DL1255) * (1000 - DU1255)/1000</f>
        <v>0</v>
      </c>
      <c r="AJ1255">
        <v>1461.3009808555</v>
      </c>
      <c r="AK1255">
        <v>1438.0963030303</v>
      </c>
      <c r="AL1255">
        <v>3.52015741244666</v>
      </c>
      <c r="AM1255">
        <v>65.5308302883594</v>
      </c>
      <c r="AN1255">
        <f>(AP1255 - AO1255 + DY1255*1E3/(8.314*(EA1255+273.15)) * AR1255/DX1255 * AQ1255) * DX1255/(100*DL1255) * 1000/(1000 - AP1255)</f>
        <v>0</v>
      </c>
      <c r="AO1255">
        <v>24.8476600855377</v>
      </c>
      <c r="AP1255">
        <v>43.3823163636364</v>
      </c>
      <c r="AQ1255">
        <v>-0.000937859935080657</v>
      </c>
      <c r="AR1255">
        <v>110.947681736838</v>
      </c>
      <c r="AS1255">
        <v>11</v>
      </c>
      <c r="AT1255">
        <v>2</v>
      </c>
      <c r="AU1255">
        <f>IF(AS1255*$H$13&gt;=AW1255,1.0,(AW1255/(AW1255-AS1255*$H$13)))</f>
        <v>0</v>
      </c>
      <c r="AV1255">
        <f>(AU1255-1)*100</f>
        <v>0</v>
      </c>
      <c r="AW1255">
        <f>MAX(0,($B$13+$C$13*EF1255)/(1+$D$13*EF1255)*DY1255/(EA1255+273)*$E$13)</f>
        <v>0</v>
      </c>
      <c r="AX1255" t="s">
        <v>437</v>
      </c>
      <c r="AY1255" t="s">
        <v>437</v>
      </c>
      <c r="AZ1255">
        <v>0</v>
      </c>
      <c r="BA1255">
        <v>0</v>
      </c>
      <c r="BB1255">
        <f>1-AZ1255/BA1255</f>
        <v>0</v>
      </c>
      <c r="BC1255">
        <v>0</v>
      </c>
      <c r="BD1255" t="s">
        <v>437</v>
      </c>
      <c r="BE1255" t="s">
        <v>437</v>
      </c>
      <c r="BF1255">
        <v>0</v>
      </c>
      <c r="BG1255">
        <v>0</v>
      </c>
      <c r="BH1255">
        <f>1-BF1255/BG1255</f>
        <v>0</v>
      </c>
      <c r="BI1255">
        <v>0.5</v>
      </c>
      <c r="BJ1255">
        <f>DI1255</f>
        <v>0</v>
      </c>
      <c r="BK1255">
        <f>L1255</f>
        <v>0</v>
      </c>
      <c r="BL1255">
        <f>BH1255*BI1255*BJ1255</f>
        <v>0</v>
      </c>
      <c r="BM1255">
        <f>(BK1255-BC1255)/BJ1255</f>
        <v>0</v>
      </c>
      <c r="BN1255">
        <f>(BA1255-BG1255)/BG1255</f>
        <v>0</v>
      </c>
      <c r="BO1255">
        <f>AZ1255/(BB1255+AZ1255/BG1255)</f>
        <v>0</v>
      </c>
      <c r="BP1255" t="s">
        <v>437</v>
      </c>
      <c r="BQ1255">
        <v>0</v>
      </c>
      <c r="BR1255">
        <f>IF(BQ1255&lt;&gt;0, BQ1255, BO1255)</f>
        <v>0</v>
      </c>
      <c r="BS1255">
        <f>1-BR1255/BG1255</f>
        <v>0</v>
      </c>
      <c r="BT1255">
        <f>(BG1255-BF1255)/(BG1255-BR1255)</f>
        <v>0</v>
      </c>
      <c r="BU1255">
        <f>(BA1255-BG1255)/(BA1255-BR1255)</f>
        <v>0</v>
      </c>
      <c r="BV1255">
        <f>(BG1255-BF1255)/(BG1255-AZ1255)</f>
        <v>0</v>
      </c>
      <c r="BW1255">
        <f>(BA1255-BG1255)/(BA1255-AZ1255)</f>
        <v>0</v>
      </c>
      <c r="BX1255">
        <f>(BT1255*BR1255/BF1255)</f>
        <v>0</v>
      </c>
      <c r="BY1255">
        <f>(1-BX1255)</f>
        <v>0</v>
      </c>
      <c r="DH1255">
        <f>$B$11*EG1255+$C$11*EH1255+$F$11*ES1255*(1-EV1255)</f>
        <v>0</v>
      </c>
      <c r="DI1255">
        <f>DH1255*DJ1255</f>
        <v>0</v>
      </c>
      <c r="DJ1255">
        <f>($B$11*$D$9+$C$11*$D$9+$F$11*((FF1255+EX1255)/MAX(FF1255+EX1255+FG1255, 0.1)*$I$9+FG1255/MAX(FF1255+EX1255+FG1255, 0.1)*$J$9))/($B$11+$C$11+$F$11)</f>
        <v>0</v>
      </c>
      <c r="DK1255">
        <f>($B$11*$K$9+$C$11*$K$9+$F$11*((FF1255+EX1255)/MAX(FF1255+EX1255+FG1255, 0.1)*$P$9+FG1255/MAX(FF1255+EX1255+FG1255, 0.1)*$Q$9))/($B$11+$C$11+$F$11)</f>
        <v>0</v>
      </c>
      <c r="DL1255">
        <v>6</v>
      </c>
      <c r="DM1255">
        <v>0.5</v>
      </c>
      <c r="DN1255" t="s">
        <v>438</v>
      </c>
      <c r="DO1255">
        <v>2</v>
      </c>
      <c r="DP1255" t="b">
        <v>1</v>
      </c>
      <c r="DQ1255">
        <v>1761428935.94615</v>
      </c>
      <c r="DR1255">
        <v>1352.11153846154</v>
      </c>
      <c r="DS1255">
        <v>1408.78769230769</v>
      </c>
      <c r="DT1255">
        <v>43.4000615384615</v>
      </c>
      <c r="DU1255">
        <v>24.8403923076923</v>
      </c>
      <c r="DV1255">
        <v>1351.01230769231</v>
      </c>
      <c r="DW1255">
        <v>43.4441692307692</v>
      </c>
      <c r="DX1255">
        <v>499.982692307692</v>
      </c>
      <c r="DY1255">
        <v>90.1800538461538</v>
      </c>
      <c r="DZ1255">
        <v>0.0394390153846154</v>
      </c>
      <c r="EA1255">
        <v>51.1626846153846</v>
      </c>
      <c r="EB1255">
        <v>47.9083384615385</v>
      </c>
      <c r="EC1255">
        <v>999.9</v>
      </c>
      <c r="ED1255">
        <v>0</v>
      </c>
      <c r="EE1255">
        <v>0</v>
      </c>
      <c r="EF1255">
        <v>9999.52</v>
      </c>
      <c r="EG1255">
        <v>0</v>
      </c>
      <c r="EH1255">
        <v>1222.00461538462</v>
      </c>
      <c r="EI1255">
        <v>-56.6763923076923</v>
      </c>
      <c r="EJ1255">
        <v>1413.45692307692</v>
      </c>
      <c r="EK1255">
        <v>1444.67384615385</v>
      </c>
      <c r="EL1255">
        <v>18.5596461538462</v>
      </c>
      <c r="EM1255">
        <v>1408.78769230769</v>
      </c>
      <c r="EN1255">
        <v>24.8403923076923</v>
      </c>
      <c r="EO1255">
        <v>3.91381769230769</v>
      </c>
      <c r="EP1255">
        <v>2.24010923076923</v>
      </c>
      <c r="EQ1255">
        <v>28.5305923076923</v>
      </c>
      <c r="ER1255">
        <v>19.2520846153846</v>
      </c>
      <c r="ES1255">
        <v>1200.02230769231</v>
      </c>
      <c r="ET1255">
        <v>0.967007923076923</v>
      </c>
      <c r="EU1255">
        <v>0.0329918076923077</v>
      </c>
      <c r="EV1255">
        <v>0</v>
      </c>
      <c r="EW1255">
        <v>929.094461538462</v>
      </c>
      <c r="EX1255">
        <v>5.00059</v>
      </c>
      <c r="EY1255">
        <v>12367.1076923077</v>
      </c>
      <c r="EZ1255">
        <v>10358.9384615385</v>
      </c>
      <c r="FA1255">
        <v>64.3653076923077</v>
      </c>
      <c r="FB1255">
        <v>65.625</v>
      </c>
      <c r="FC1255">
        <v>64.437</v>
      </c>
      <c r="FD1255">
        <v>65.312</v>
      </c>
      <c r="FE1255">
        <v>65.5765384615385</v>
      </c>
      <c r="FF1255">
        <v>1155.59923076923</v>
      </c>
      <c r="FG1255">
        <v>39.4223076923077</v>
      </c>
      <c r="FH1255">
        <v>0</v>
      </c>
      <c r="FI1255">
        <v>1761428905.3</v>
      </c>
      <c r="FJ1255">
        <v>0</v>
      </c>
      <c r="FK1255">
        <v>929.2105</v>
      </c>
      <c r="FL1255">
        <v>7.90013675525281</v>
      </c>
      <c r="FM1255">
        <v>72.7692308692105</v>
      </c>
      <c r="FN1255">
        <v>12368.4115384615</v>
      </c>
      <c r="FO1255">
        <v>15</v>
      </c>
      <c r="FP1255">
        <v>0</v>
      </c>
      <c r="FQ1255" t="s">
        <v>439</v>
      </c>
      <c r="FR1255">
        <v>0</v>
      </c>
      <c r="FS1255">
        <v>0</v>
      </c>
      <c r="FT1255">
        <v>0</v>
      </c>
      <c r="FU1255">
        <v>0</v>
      </c>
      <c r="FV1255">
        <v>0</v>
      </c>
      <c r="FW1255">
        <v>0</v>
      </c>
      <c r="FX1255">
        <v>0</v>
      </c>
      <c r="FY1255">
        <v>0</v>
      </c>
      <c r="FZ1255">
        <v>0</v>
      </c>
      <c r="GA1255">
        <v>0</v>
      </c>
      <c r="GB1255">
        <v>0</v>
      </c>
      <c r="GC1255">
        <v>-56.3489761904762</v>
      </c>
      <c r="GD1255">
        <v>-5.0915454545454</v>
      </c>
      <c r="GE1255">
        <v>1.06759938531658</v>
      </c>
      <c r="GF1255">
        <v>0</v>
      </c>
      <c r="GG1255">
        <v>928.717382352941</v>
      </c>
      <c r="GH1255">
        <v>7.18388082233508</v>
      </c>
      <c r="GI1255">
        <v>0.736006274537907</v>
      </c>
      <c r="GJ1255">
        <v>-1</v>
      </c>
      <c r="GK1255">
        <v>18.5718523809524</v>
      </c>
      <c r="GL1255">
        <v>-0.239657142857151</v>
      </c>
      <c r="GM1255">
        <v>0.0244169850923024</v>
      </c>
      <c r="GN1255">
        <v>0</v>
      </c>
      <c r="GO1255">
        <v>0</v>
      </c>
      <c r="GP1255">
        <v>2</v>
      </c>
      <c r="GQ1255" t="s">
        <v>473</v>
      </c>
      <c r="GR1255">
        <v>3.12576</v>
      </c>
      <c r="GS1255">
        <v>2.7175</v>
      </c>
      <c r="GT1255">
        <v>0.191391</v>
      </c>
      <c r="GU1255">
        <v>0.1958</v>
      </c>
      <c r="GV1255">
        <v>0.147557</v>
      </c>
      <c r="GW1255">
        <v>0.0994151</v>
      </c>
      <c r="GX1255">
        <v>28764.9</v>
      </c>
      <c r="GY1255">
        <v>30191.8</v>
      </c>
      <c r="GZ1255">
        <v>32355.2</v>
      </c>
      <c r="HA1255">
        <v>34167.4</v>
      </c>
      <c r="HB1255">
        <v>39589.3</v>
      </c>
      <c r="HC1255">
        <v>44417.5</v>
      </c>
      <c r="HD1255">
        <v>50913.9</v>
      </c>
      <c r="HE1255">
        <v>54839.1</v>
      </c>
      <c r="HF1255">
        <v>1.6407</v>
      </c>
      <c r="HG1255">
        <v>1.501</v>
      </c>
      <c r="HH1255">
        <v>-0.118084</v>
      </c>
      <c r="HI1255">
        <v>0</v>
      </c>
      <c r="HJ1255">
        <v>49.7464</v>
      </c>
      <c r="HK1255">
        <v>999.9</v>
      </c>
      <c r="HL1255">
        <v>54.951</v>
      </c>
      <c r="HM1255">
        <v>30.121</v>
      </c>
      <c r="HN1255">
        <v>26.1424</v>
      </c>
      <c r="HO1255">
        <v>60.1655</v>
      </c>
      <c r="HP1255">
        <v>40.2764</v>
      </c>
      <c r="HQ1255">
        <v>1</v>
      </c>
      <c r="HR1255">
        <v>2.7232</v>
      </c>
      <c r="HS1255">
        <v>1.96093</v>
      </c>
      <c r="HT1255">
        <v>20.1</v>
      </c>
      <c r="HU1255">
        <v>5.18569</v>
      </c>
      <c r="HV1255">
        <v>12.0159</v>
      </c>
      <c r="HW1255">
        <v>4.967</v>
      </c>
      <c r="HX1255">
        <v>3.296</v>
      </c>
      <c r="HY1255">
        <v>9999</v>
      </c>
      <c r="HZ1255">
        <v>9999</v>
      </c>
      <c r="IA1255">
        <v>999.9</v>
      </c>
      <c r="IB1255">
        <v>9999</v>
      </c>
      <c r="IC1255">
        <v>1.86325</v>
      </c>
      <c r="ID1255">
        <v>1.86812</v>
      </c>
      <c r="IE1255">
        <v>1.86783</v>
      </c>
      <c r="IF1255">
        <v>1.86905</v>
      </c>
      <c r="IG1255">
        <v>1.86981</v>
      </c>
      <c r="IH1255">
        <v>1.86585</v>
      </c>
      <c r="II1255">
        <v>1.86694</v>
      </c>
      <c r="IJ1255">
        <v>1.86843</v>
      </c>
      <c r="IK1255">
        <v>5</v>
      </c>
      <c r="IL1255">
        <v>0</v>
      </c>
      <c r="IM1255">
        <v>0</v>
      </c>
      <c r="IN1255">
        <v>0</v>
      </c>
      <c r="IO1255" t="s">
        <v>441</v>
      </c>
      <c r="IP1255" t="s">
        <v>442</v>
      </c>
      <c r="IQ1255" t="s">
        <v>443</v>
      </c>
      <c r="IR1255" t="s">
        <v>443</v>
      </c>
      <c r="IS1255" t="s">
        <v>443</v>
      </c>
      <c r="IT1255" t="s">
        <v>443</v>
      </c>
      <c r="IU1255">
        <v>0</v>
      </c>
      <c r="IV1255">
        <v>100</v>
      </c>
      <c r="IW1255">
        <v>100</v>
      </c>
      <c r="IX1255">
        <v>1.1</v>
      </c>
      <c r="IY1255">
        <v>-0.0441</v>
      </c>
      <c r="IZ1255">
        <v>1.09748391826392</v>
      </c>
      <c r="JA1255">
        <v>0</v>
      </c>
      <c r="JB1255">
        <v>0</v>
      </c>
      <c r="JC1255">
        <v>0</v>
      </c>
      <c r="JD1255">
        <v>-0.0441141096964596</v>
      </c>
      <c r="JE1255">
        <v>0</v>
      </c>
      <c r="JF1255">
        <v>0</v>
      </c>
      <c r="JG1255">
        <v>0</v>
      </c>
      <c r="JH1255">
        <v>5</v>
      </c>
      <c r="JI1255">
        <v>2273</v>
      </c>
      <c r="JJ1255">
        <v>1</v>
      </c>
      <c r="JK1255">
        <v>24</v>
      </c>
      <c r="JL1255">
        <v>29357149.1</v>
      </c>
      <c r="JM1255">
        <v>29357149.1</v>
      </c>
      <c r="JN1255">
        <v>2.74536</v>
      </c>
      <c r="JO1255">
        <v>2.61353</v>
      </c>
      <c r="JP1255">
        <v>1.54785</v>
      </c>
      <c r="JQ1255">
        <v>2.31567</v>
      </c>
      <c r="JR1255">
        <v>1.64673</v>
      </c>
      <c r="JS1255">
        <v>2.27295</v>
      </c>
      <c r="JT1255">
        <v>34.0771</v>
      </c>
      <c r="JU1255">
        <v>24.1751</v>
      </c>
      <c r="JV1255">
        <v>18</v>
      </c>
      <c r="JW1255">
        <v>481.994</v>
      </c>
      <c r="JX1255">
        <v>380.334</v>
      </c>
      <c r="JY1255">
        <v>47.7285</v>
      </c>
      <c r="JZ1255">
        <v>57.5031</v>
      </c>
      <c r="KA1255">
        <v>29.9969</v>
      </c>
      <c r="KB1255">
        <v>56.7729</v>
      </c>
      <c r="KC1255">
        <v>56.5438</v>
      </c>
      <c r="KD1255">
        <v>54.9848</v>
      </c>
      <c r="KE1255">
        <v>0</v>
      </c>
      <c r="KF1255">
        <v>100</v>
      </c>
      <c r="KG1255">
        <v>47.8064</v>
      </c>
      <c r="KH1255">
        <v>1461.65</v>
      </c>
      <c r="KI1255">
        <v>26.2864</v>
      </c>
      <c r="KJ1255">
        <v>92.2384</v>
      </c>
      <c r="KK1255">
        <v>88.7066</v>
      </c>
    </row>
    <row r="1256" spans="1:297">
      <c r="A1256">
        <v>1240</v>
      </c>
      <c r="B1256">
        <v>1761428949.1</v>
      </c>
      <c r="C1256">
        <v>20768.0999999046</v>
      </c>
      <c r="D1256" t="s">
        <v>2934</v>
      </c>
      <c r="E1256" t="s">
        <v>2935</v>
      </c>
      <c r="F1256">
        <v>5</v>
      </c>
      <c r="G1256" t="s">
        <v>2761</v>
      </c>
      <c r="H1256" t="s">
        <v>436</v>
      </c>
      <c r="I1256">
        <v>1761428940.94615</v>
      </c>
      <c r="J1256">
        <f>(K1256)/1000</f>
        <v>0</v>
      </c>
      <c r="K1256">
        <f>IF(DP1256, AN1256, AH1256)</f>
        <v>0</v>
      </c>
      <c r="L1256">
        <f>IF(DP1256, AI1256, AG1256)</f>
        <v>0</v>
      </c>
      <c r="M1256">
        <f>DR1256 - IF(AU1256&gt;1, L1256*DL1256*100.0/(AW1256), 0)</f>
        <v>0</v>
      </c>
      <c r="N1256">
        <f>((T1256-J1256/2)*M1256-L1256)/(T1256+J1256/2)</f>
        <v>0</v>
      </c>
      <c r="O1256">
        <f>N1256*(DY1256+DZ1256)/1000.0</f>
        <v>0</v>
      </c>
      <c r="P1256">
        <f>(DR1256 - IF(AU1256&gt;1, L1256*DL1256*100.0/(AW1256), 0))*(DY1256+DZ1256)/1000.0</f>
        <v>0</v>
      </c>
      <c r="Q1256">
        <f>2.0/((1/S1256-1/R1256)+SIGN(S1256)*SQRT((1/S1256-1/R1256)*(1/S1256-1/R1256) + 4*DM1256/((DM1256+1)*(DM1256+1))*(2*1/S1256*1/R1256-1/R1256*1/R1256)))</f>
        <v>0</v>
      </c>
      <c r="R1256">
        <f>IF(LEFT(DN1256,1)&lt;&gt;"0",IF(LEFT(DN1256,1)="1",3.0,DO1256),$D$5+$E$5*(EF1256*DY1256/($K$5*1000))+$F$5*(EF1256*DY1256/($K$5*1000))*MAX(MIN(DL1256,$J$5),$I$5)*MAX(MIN(DL1256,$J$5),$I$5)+$G$5*MAX(MIN(DL1256,$J$5),$I$5)*(EF1256*DY1256/($K$5*1000))+$H$5*(EF1256*DY1256/($K$5*1000))*(EF1256*DY1256/($K$5*1000)))</f>
        <v>0</v>
      </c>
      <c r="S1256">
        <f>J1256*(1000-(1000*0.61365*exp(17.502*W1256/(240.97+W1256))/(DY1256+DZ1256)+DT1256)/2)/(1000*0.61365*exp(17.502*W1256/(240.97+W1256))/(DY1256+DZ1256)-DT1256)</f>
        <v>0</v>
      </c>
      <c r="T1256">
        <f>1/((DM1256+1)/(Q1256/1.6)+1/(R1256/1.37)) + DM1256/((DM1256+1)/(Q1256/1.6) + DM1256/(R1256/1.37))</f>
        <v>0</v>
      </c>
      <c r="U1256">
        <f>(DH1256*DK1256)</f>
        <v>0</v>
      </c>
      <c r="V1256">
        <f>(EA1256+(U1256+2*0.95*5.67E-8*(((EA1256+$B$7)+273)^4-(EA1256+273)^4)-44100*J1256)/(1.84*29.3*R1256+8*0.95*5.67E-8*(EA1256+273)^3))</f>
        <v>0</v>
      </c>
      <c r="W1256">
        <f>($C$7*EB1256+$D$7*EC1256+$E$7*V1256)</f>
        <v>0</v>
      </c>
      <c r="X1256">
        <f>0.61365*exp(17.502*W1256/(240.97+W1256))</f>
        <v>0</v>
      </c>
      <c r="Y1256">
        <f>(Z1256/AA1256*100)</f>
        <v>0</v>
      </c>
      <c r="Z1256">
        <f>DT1256*(DY1256+DZ1256)/1000</f>
        <v>0</v>
      </c>
      <c r="AA1256">
        <f>0.61365*exp(17.502*EA1256/(240.97+EA1256))</f>
        <v>0</v>
      </c>
      <c r="AB1256">
        <f>(X1256-DT1256*(DY1256+DZ1256)/1000)</f>
        <v>0</v>
      </c>
      <c r="AC1256">
        <f>(-J1256*44100)</f>
        <v>0</v>
      </c>
      <c r="AD1256">
        <f>2*29.3*R1256*0.92*(EA1256-W1256)</f>
        <v>0</v>
      </c>
      <c r="AE1256">
        <f>2*0.95*5.67E-8*(((EA1256+$B$7)+273)^4-(W1256+273)^4)</f>
        <v>0</v>
      </c>
      <c r="AF1256">
        <f>U1256+AE1256+AC1256+AD1256</f>
        <v>0</v>
      </c>
      <c r="AG1256">
        <f>DX1256*AU1256*(DS1256-DR1256*(1000-AU1256*DU1256)/(1000-AU1256*DT1256))/(100*DL1256)</f>
        <v>0</v>
      </c>
      <c r="AH1256">
        <f>1000*DX1256*AU1256*(DT1256-DU1256)/(100*DL1256*(1000-AU1256*DT1256))</f>
        <v>0</v>
      </c>
      <c r="AI1256">
        <f>(AJ1256 - AK1256 - DY1256*1E3/(8.314*(EA1256+273.15)) * AM1256/DX1256 * AL1256) * DX1256/(100*DL1256) * (1000 - DU1256)/1000</f>
        <v>0</v>
      </c>
      <c r="AJ1256">
        <v>1477.09170103095</v>
      </c>
      <c r="AK1256">
        <v>1454.33054545455</v>
      </c>
      <c r="AL1256">
        <v>3.20763633234574</v>
      </c>
      <c r="AM1256">
        <v>65.5308302883594</v>
      </c>
      <c r="AN1256">
        <f>(AP1256 - AO1256 + DY1256*1E3/(8.314*(EA1256+273.15)) * AR1256/DX1256 * AQ1256) * DX1256/(100*DL1256) * 1000/(1000 - AP1256)</f>
        <v>0</v>
      </c>
      <c r="AO1256">
        <v>24.8533816325617</v>
      </c>
      <c r="AP1256">
        <v>43.3932054545454</v>
      </c>
      <c r="AQ1256">
        <v>0.00071140196752568</v>
      </c>
      <c r="AR1256">
        <v>110.947681736838</v>
      </c>
      <c r="AS1256">
        <v>11</v>
      </c>
      <c r="AT1256">
        <v>2</v>
      </c>
      <c r="AU1256">
        <f>IF(AS1256*$H$13&gt;=AW1256,1.0,(AW1256/(AW1256-AS1256*$H$13)))</f>
        <v>0</v>
      </c>
      <c r="AV1256">
        <f>(AU1256-1)*100</f>
        <v>0</v>
      </c>
      <c r="AW1256">
        <f>MAX(0,($B$13+$C$13*EF1256)/(1+$D$13*EF1256)*DY1256/(EA1256+273)*$E$13)</f>
        <v>0</v>
      </c>
      <c r="AX1256" t="s">
        <v>437</v>
      </c>
      <c r="AY1256" t="s">
        <v>437</v>
      </c>
      <c r="AZ1256">
        <v>0</v>
      </c>
      <c r="BA1256">
        <v>0</v>
      </c>
      <c r="BB1256">
        <f>1-AZ1256/BA1256</f>
        <v>0</v>
      </c>
      <c r="BC1256">
        <v>0</v>
      </c>
      <c r="BD1256" t="s">
        <v>437</v>
      </c>
      <c r="BE1256" t="s">
        <v>437</v>
      </c>
      <c r="BF1256">
        <v>0</v>
      </c>
      <c r="BG1256">
        <v>0</v>
      </c>
      <c r="BH1256">
        <f>1-BF1256/BG1256</f>
        <v>0</v>
      </c>
      <c r="BI1256">
        <v>0.5</v>
      </c>
      <c r="BJ1256">
        <f>DI1256</f>
        <v>0</v>
      </c>
      <c r="BK1256">
        <f>L1256</f>
        <v>0</v>
      </c>
      <c r="BL1256">
        <f>BH1256*BI1256*BJ1256</f>
        <v>0</v>
      </c>
      <c r="BM1256">
        <f>(BK1256-BC1256)/BJ1256</f>
        <v>0</v>
      </c>
      <c r="BN1256">
        <f>(BA1256-BG1256)/BG1256</f>
        <v>0</v>
      </c>
      <c r="BO1256">
        <f>AZ1256/(BB1256+AZ1256/BG1256)</f>
        <v>0</v>
      </c>
      <c r="BP1256" t="s">
        <v>437</v>
      </c>
      <c r="BQ1256">
        <v>0</v>
      </c>
      <c r="BR1256">
        <f>IF(BQ1256&lt;&gt;0, BQ1256, BO1256)</f>
        <v>0</v>
      </c>
      <c r="BS1256">
        <f>1-BR1256/BG1256</f>
        <v>0</v>
      </c>
      <c r="BT1256">
        <f>(BG1256-BF1256)/(BG1256-BR1256)</f>
        <v>0</v>
      </c>
      <c r="BU1256">
        <f>(BA1256-BG1256)/(BA1256-BR1256)</f>
        <v>0</v>
      </c>
      <c r="BV1256">
        <f>(BG1256-BF1256)/(BG1256-AZ1256)</f>
        <v>0</v>
      </c>
      <c r="BW1256">
        <f>(BA1256-BG1256)/(BA1256-AZ1256)</f>
        <v>0</v>
      </c>
      <c r="BX1256">
        <f>(BT1256*BR1256/BF1256)</f>
        <v>0</v>
      </c>
      <c r="BY1256">
        <f>(1-BX1256)</f>
        <v>0</v>
      </c>
      <c r="DH1256">
        <f>$B$11*EG1256+$C$11*EH1256+$F$11*ES1256*(1-EV1256)</f>
        <v>0</v>
      </c>
      <c r="DI1256">
        <f>DH1256*DJ1256</f>
        <v>0</v>
      </c>
      <c r="DJ1256">
        <f>($B$11*$D$9+$C$11*$D$9+$F$11*((FF1256+EX1256)/MAX(FF1256+EX1256+FG1256, 0.1)*$I$9+FG1256/MAX(FF1256+EX1256+FG1256, 0.1)*$J$9))/($B$11+$C$11+$F$11)</f>
        <v>0</v>
      </c>
      <c r="DK1256">
        <f>($B$11*$K$9+$C$11*$K$9+$F$11*((FF1256+EX1256)/MAX(FF1256+EX1256+FG1256, 0.1)*$P$9+FG1256/MAX(FF1256+EX1256+FG1256, 0.1)*$Q$9))/($B$11+$C$11+$F$11)</f>
        <v>0</v>
      </c>
      <c r="DL1256">
        <v>6</v>
      </c>
      <c r="DM1256">
        <v>0.5</v>
      </c>
      <c r="DN1256" t="s">
        <v>438</v>
      </c>
      <c r="DO1256">
        <v>2</v>
      </c>
      <c r="DP1256" t="b">
        <v>1</v>
      </c>
      <c r="DQ1256">
        <v>1761428940.94615</v>
      </c>
      <c r="DR1256">
        <v>1368.45538461538</v>
      </c>
      <c r="DS1256">
        <v>1424.87923076923</v>
      </c>
      <c r="DT1256">
        <v>43.3920153846154</v>
      </c>
      <c r="DU1256">
        <v>24.8462923076923</v>
      </c>
      <c r="DV1256">
        <v>1367.35692307692</v>
      </c>
      <c r="DW1256">
        <v>43.4361307692308</v>
      </c>
      <c r="DX1256">
        <v>499.976461538462</v>
      </c>
      <c r="DY1256">
        <v>90.1799461538462</v>
      </c>
      <c r="DZ1256">
        <v>0.0395104846153846</v>
      </c>
      <c r="EA1256">
        <v>51.1574153846154</v>
      </c>
      <c r="EB1256">
        <v>47.8940461538461</v>
      </c>
      <c r="EC1256">
        <v>999.9</v>
      </c>
      <c r="ED1256">
        <v>0</v>
      </c>
      <c r="EE1256">
        <v>0</v>
      </c>
      <c r="EF1256">
        <v>9999.66538461538</v>
      </c>
      <c r="EG1256">
        <v>0</v>
      </c>
      <c r="EH1256">
        <v>1222.02769230769</v>
      </c>
      <c r="EI1256">
        <v>-56.4237538461538</v>
      </c>
      <c r="EJ1256">
        <v>1430.52923076923</v>
      </c>
      <c r="EK1256">
        <v>1461.18307692308</v>
      </c>
      <c r="EL1256">
        <v>18.5457</v>
      </c>
      <c r="EM1256">
        <v>1424.87923076923</v>
      </c>
      <c r="EN1256">
        <v>24.8462923076923</v>
      </c>
      <c r="EO1256">
        <v>3.91308692307692</v>
      </c>
      <c r="EP1256">
        <v>2.24063923076923</v>
      </c>
      <c r="EQ1256">
        <v>28.5273769230769</v>
      </c>
      <c r="ER1256">
        <v>19.2558769230769</v>
      </c>
      <c r="ES1256">
        <v>1200.03153846154</v>
      </c>
      <c r="ET1256">
        <v>0.967006153846154</v>
      </c>
      <c r="EU1256">
        <v>0.0329936076923077</v>
      </c>
      <c r="EV1256">
        <v>0</v>
      </c>
      <c r="EW1256">
        <v>929.655076923077</v>
      </c>
      <c r="EX1256">
        <v>5.00059</v>
      </c>
      <c r="EY1256">
        <v>12373.6769230769</v>
      </c>
      <c r="EZ1256">
        <v>10359.0076923077</v>
      </c>
      <c r="FA1256">
        <v>64.3507692307692</v>
      </c>
      <c r="FB1256">
        <v>65.625</v>
      </c>
      <c r="FC1256">
        <v>64.4274615384615</v>
      </c>
      <c r="FD1256">
        <v>65.312</v>
      </c>
      <c r="FE1256">
        <v>65.562</v>
      </c>
      <c r="FF1256">
        <v>1155.60384615385</v>
      </c>
      <c r="FG1256">
        <v>39.4246153846154</v>
      </c>
      <c r="FH1256">
        <v>0</v>
      </c>
      <c r="FI1256">
        <v>1761428910.1</v>
      </c>
      <c r="FJ1256">
        <v>0</v>
      </c>
      <c r="FK1256">
        <v>929.780576923077</v>
      </c>
      <c r="FL1256">
        <v>7.04112819525294</v>
      </c>
      <c r="FM1256">
        <v>77.2888889542337</v>
      </c>
      <c r="FN1256">
        <v>12374.5653846154</v>
      </c>
      <c r="FO1256">
        <v>15</v>
      </c>
      <c r="FP1256">
        <v>0</v>
      </c>
      <c r="FQ1256" t="s">
        <v>439</v>
      </c>
      <c r="FR1256">
        <v>0</v>
      </c>
      <c r="FS1256">
        <v>0</v>
      </c>
      <c r="FT1256">
        <v>0</v>
      </c>
      <c r="FU1256">
        <v>0</v>
      </c>
      <c r="FV1256">
        <v>0</v>
      </c>
      <c r="FW1256">
        <v>0</v>
      </c>
      <c r="FX1256">
        <v>0</v>
      </c>
      <c r="FY1256">
        <v>0</v>
      </c>
      <c r="FZ1256">
        <v>0</v>
      </c>
      <c r="GA1256">
        <v>0</v>
      </c>
      <c r="GB1256">
        <v>0</v>
      </c>
      <c r="GC1256">
        <v>-56.692405</v>
      </c>
      <c r="GD1256">
        <v>2.21720751879695</v>
      </c>
      <c r="GE1256">
        <v>0.775335411596169</v>
      </c>
      <c r="GF1256">
        <v>0</v>
      </c>
      <c r="GG1256">
        <v>929.351794117647</v>
      </c>
      <c r="GH1256">
        <v>7.1022001415788</v>
      </c>
      <c r="GI1256">
        <v>0.728430172656233</v>
      </c>
      <c r="GJ1256">
        <v>-1</v>
      </c>
      <c r="GK1256">
        <v>18.5527</v>
      </c>
      <c r="GL1256">
        <v>-0.165302255639097</v>
      </c>
      <c r="GM1256">
        <v>0.0165326646370146</v>
      </c>
      <c r="GN1256">
        <v>0</v>
      </c>
      <c r="GO1256">
        <v>0</v>
      </c>
      <c r="GP1256">
        <v>2</v>
      </c>
      <c r="GQ1256" t="s">
        <v>473</v>
      </c>
      <c r="GR1256">
        <v>3.12586</v>
      </c>
      <c r="GS1256">
        <v>2.71773</v>
      </c>
      <c r="GT1256">
        <v>0.192738</v>
      </c>
      <c r="GU1256">
        <v>0.197254</v>
      </c>
      <c r="GV1256">
        <v>0.14758</v>
      </c>
      <c r="GW1256">
        <v>0.0994302</v>
      </c>
      <c r="GX1256">
        <v>28717.3</v>
      </c>
      <c r="GY1256">
        <v>30137.9</v>
      </c>
      <c r="GZ1256">
        <v>32356.1</v>
      </c>
      <c r="HA1256">
        <v>34168.8</v>
      </c>
      <c r="HB1256">
        <v>39589.6</v>
      </c>
      <c r="HC1256">
        <v>44418.6</v>
      </c>
      <c r="HD1256">
        <v>50915.4</v>
      </c>
      <c r="HE1256">
        <v>54841</v>
      </c>
      <c r="HF1256">
        <v>1.64053</v>
      </c>
      <c r="HG1256">
        <v>1.50127</v>
      </c>
      <c r="HH1256">
        <v>-0.117615</v>
      </c>
      <c r="HI1256">
        <v>0</v>
      </c>
      <c r="HJ1256">
        <v>49.7376</v>
      </c>
      <c r="HK1256">
        <v>999.9</v>
      </c>
      <c r="HL1256">
        <v>54.951</v>
      </c>
      <c r="HM1256">
        <v>30.142</v>
      </c>
      <c r="HN1256">
        <v>26.1719</v>
      </c>
      <c r="HO1256">
        <v>60.2055</v>
      </c>
      <c r="HP1256">
        <v>40.2724</v>
      </c>
      <c r="HQ1256">
        <v>1</v>
      </c>
      <c r="HR1256">
        <v>2.72131</v>
      </c>
      <c r="HS1256">
        <v>1.89868</v>
      </c>
      <c r="HT1256">
        <v>20.1007</v>
      </c>
      <c r="HU1256">
        <v>5.18554</v>
      </c>
      <c r="HV1256">
        <v>12.0159</v>
      </c>
      <c r="HW1256">
        <v>4.96705</v>
      </c>
      <c r="HX1256">
        <v>3.296</v>
      </c>
      <c r="HY1256">
        <v>9999</v>
      </c>
      <c r="HZ1256">
        <v>9999</v>
      </c>
      <c r="IA1256">
        <v>999.9</v>
      </c>
      <c r="IB1256">
        <v>9999</v>
      </c>
      <c r="IC1256">
        <v>1.86324</v>
      </c>
      <c r="ID1256">
        <v>1.86812</v>
      </c>
      <c r="IE1256">
        <v>1.86783</v>
      </c>
      <c r="IF1256">
        <v>1.86905</v>
      </c>
      <c r="IG1256">
        <v>1.86981</v>
      </c>
      <c r="IH1256">
        <v>1.8659</v>
      </c>
      <c r="II1256">
        <v>1.86694</v>
      </c>
      <c r="IJ1256">
        <v>1.86842</v>
      </c>
      <c r="IK1256">
        <v>5</v>
      </c>
      <c r="IL1256">
        <v>0</v>
      </c>
      <c r="IM1256">
        <v>0</v>
      </c>
      <c r="IN1256">
        <v>0</v>
      </c>
      <c r="IO1256" t="s">
        <v>441</v>
      </c>
      <c r="IP1256" t="s">
        <v>442</v>
      </c>
      <c r="IQ1256" t="s">
        <v>443</v>
      </c>
      <c r="IR1256" t="s">
        <v>443</v>
      </c>
      <c r="IS1256" t="s">
        <v>443</v>
      </c>
      <c r="IT1256" t="s">
        <v>443</v>
      </c>
      <c r="IU1256">
        <v>0</v>
      </c>
      <c r="IV1256">
        <v>100</v>
      </c>
      <c r="IW1256">
        <v>100</v>
      </c>
      <c r="IX1256">
        <v>1.09</v>
      </c>
      <c r="IY1256">
        <v>-0.0441</v>
      </c>
      <c r="IZ1256">
        <v>1.09748391826392</v>
      </c>
      <c r="JA1256">
        <v>0</v>
      </c>
      <c r="JB1256">
        <v>0</v>
      </c>
      <c r="JC1256">
        <v>0</v>
      </c>
      <c r="JD1256">
        <v>-0.0441141096964596</v>
      </c>
      <c r="JE1256">
        <v>0</v>
      </c>
      <c r="JF1256">
        <v>0</v>
      </c>
      <c r="JG1256">
        <v>0</v>
      </c>
      <c r="JH1256">
        <v>5</v>
      </c>
      <c r="JI1256">
        <v>2273</v>
      </c>
      <c r="JJ1256">
        <v>1</v>
      </c>
      <c r="JK1256">
        <v>24</v>
      </c>
      <c r="JL1256">
        <v>29357149.2</v>
      </c>
      <c r="JM1256">
        <v>29357149.2</v>
      </c>
      <c r="JN1256">
        <v>2.771</v>
      </c>
      <c r="JO1256">
        <v>2.60132</v>
      </c>
      <c r="JP1256">
        <v>1.54785</v>
      </c>
      <c r="JQ1256">
        <v>2.31567</v>
      </c>
      <c r="JR1256">
        <v>1.64673</v>
      </c>
      <c r="JS1256">
        <v>2.3645</v>
      </c>
      <c r="JT1256">
        <v>34.0771</v>
      </c>
      <c r="JU1256">
        <v>24.1838</v>
      </c>
      <c r="JV1256">
        <v>18</v>
      </c>
      <c r="JW1256">
        <v>481.813</v>
      </c>
      <c r="JX1256">
        <v>380.472</v>
      </c>
      <c r="JY1256">
        <v>47.8179</v>
      </c>
      <c r="JZ1256">
        <v>57.4907</v>
      </c>
      <c r="KA1256">
        <v>29.9978</v>
      </c>
      <c r="KB1256">
        <v>56.7634</v>
      </c>
      <c r="KC1256">
        <v>56.5356</v>
      </c>
      <c r="KD1256">
        <v>55.486</v>
      </c>
      <c r="KE1256">
        <v>0</v>
      </c>
      <c r="KF1256">
        <v>100</v>
      </c>
      <c r="KG1256">
        <v>47.8899</v>
      </c>
      <c r="KH1256">
        <v>1475.3</v>
      </c>
      <c r="KI1256">
        <v>26.2864</v>
      </c>
      <c r="KJ1256">
        <v>92.2411</v>
      </c>
      <c r="KK1256">
        <v>88.71</v>
      </c>
    </row>
    <row r="1257" spans="1:297">
      <c r="A1257">
        <v>1241</v>
      </c>
      <c r="B1257">
        <v>1761428954.1</v>
      </c>
      <c r="C1257">
        <v>20773.0999999046</v>
      </c>
      <c r="D1257" t="s">
        <v>2936</v>
      </c>
      <c r="E1257" t="s">
        <v>2937</v>
      </c>
      <c r="F1257">
        <v>5</v>
      </c>
      <c r="G1257" t="s">
        <v>2761</v>
      </c>
      <c r="H1257" t="s">
        <v>436</v>
      </c>
      <c r="I1257">
        <v>1761428945.94615</v>
      </c>
      <c r="J1257">
        <f>(K1257)/1000</f>
        <v>0</v>
      </c>
      <c r="K1257">
        <f>IF(DP1257, AN1257, AH1257)</f>
        <v>0</v>
      </c>
      <c r="L1257">
        <f>IF(DP1257, AI1257, AG1257)</f>
        <v>0</v>
      </c>
      <c r="M1257">
        <f>DR1257 - IF(AU1257&gt;1, L1257*DL1257*100.0/(AW1257), 0)</f>
        <v>0</v>
      </c>
      <c r="N1257">
        <f>((T1257-J1257/2)*M1257-L1257)/(T1257+J1257/2)</f>
        <v>0</v>
      </c>
      <c r="O1257">
        <f>N1257*(DY1257+DZ1257)/1000.0</f>
        <v>0</v>
      </c>
      <c r="P1257">
        <f>(DR1257 - IF(AU1257&gt;1, L1257*DL1257*100.0/(AW1257), 0))*(DY1257+DZ1257)/1000.0</f>
        <v>0</v>
      </c>
      <c r="Q1257">
        <f>2.0/((1/S1257-1/R1257)+SIGN(S1257)*SQRT((1/S1257-1/R1257)*(1/S1257-1/R1257) + 4*DM1257/((DM1257+1)*(DM1257+1))*(2*1/S1257*1/R1257-1/R1257*1/R1257)))</f>
        <v>0</v>
      </c>
      <c r="R1257">
        <f>IF(LEFT(DN1257,1)&lt;&gt;"0",IF(LEFT(DN1257,1)="1",3.0,DO1257),$D$5+$E$5*(EF1257*DY1257/($K$5*1000))+$F$5*(EF1257*DY1257/($K$5*1000))*MAX(MIN(DL1257,$J$5),$I$5)*MAX(MIN(DL1257,$J$5),$I$5)+$G$5*MAX(MIN(DL1257,$J$5),$I$5)*(EF1257*DY1257/($K$5*1000))+$H$5*(EF1257*DY1257/($K$5*1000))*(EF1257*DY1257/($K$5*1000)))</f>
        <v>0</v>
      </c>
      <c r="S1257">
        <f>J1257*(1000-(1000*0.61365*exp(17.502*W1257/(240.97+W1257))/(DY1257+DZ1257)+DT1257)/2)/(1000*0.61365*exp(17.502*W1257/(240.97+W1257))/(DY1257+DZ1257)-DT1257)</f>
        <v>0</v>
      </c>
      <c r="T1257">
        <f>1/((DM1257+1)/(Q1257/1.6)+1/(R1257/1.37)) + DM1257/((DM1257+1)/(Q1257/1.6) + DM1257/(R1257/1.37))</f>
        <v>0</v>
      </c>
      <c r="U1257">
        <f>(DH1257*DK1257)</f>
        <v>0</v>
      </c>
      <c r="V1257">
        <f>(EA1257+(U1257+2*0.95*5.67E-8*(((EA1257+$B$7)+273)^4-(EA1257+273)^4)-44100*J1257)/(1.84*29.3*R1257+8*0.95*5.67E-8*(EA1257+273)^3))</f>
        <v>0</v>
      </c>
      <c r="W1257">
        <f>($C$7*EB1257+$D$7*EC1257+$E$7*V1257)</f>
        <v>0</v>
      </c>
      <c r="X1257">
        <f>0.61365*exp(17.502*W1257/(240.97+W1257))</f>
        <v>0</v>
      </c>
      <c r="Y1257">
        <f>(Z1257/AA1257*100)</f>
        <v>0</v>
      </c>
      <c r="Z1257">
        <f>DT1257*(DY1257+DZ1257)/1000</f>
        <v>0</v>
      </c>
      <c r="AA1257">
        <f>0.61365*exp(17.502*EA1257/(240.97+EA1257))</f>
        <v>0</v>
      </c>
      <c r="AB1257">
        <f>(X1257-DT1257*(DY1257+DZ1257)/1000)</f>
        <v>0</v>
      </c>
      <c r="AC1257">
        <f>(-J1257*44100)</f>
        <v>0</v>
      </c>
      <c r="AD1257">
        <f>2*29.3*R1257*0.92*(EA1257-W1257)</f>
        <v>0</v>
      </c>
      <c r="AE1257">
        <f>2*0.95*5.67E-8*(((EA1257+$B$7)+273)^4-(W1257+273)^4)</f>
        <v>0</v>
      </c>
      <c r="AF1257">
        <f>U1257+AE1257+AC1257+AD1257</f>
        <v>0</v>
      </c>
      <c r="AG1257">
        <f>DX1257*AU1257*(DS1257-DR1257*(1000-AU1257*DU1257)/(1000-AU1257*DT1257))/(100*DL1257)</f>
        <v>0</v>
      </c>
      <c r="AH1257">
        <f>1000*DX1257*AU1257*(DT1257-DU1257)/(100*DL1257*(1000-AU1257*DT1257))</f>
        <v>0</v>
      </c>
      <c r="AI1257">
        <f>(AJ1257 - AK1257 - DY1257*1E3/(8.314*(EA1257+273.15)) * AM1257/DX1257 * AL1257) * DX1257/(100*DL1257) * (1000 - DU1257)/1000</f>
        <v>0</v>
      </c>
      <c r="AJ1257">
        <v>1495.43239765526</v>
      </c>
      <c r="AK1257">
        <v>1471.98478787879</v>
      </c>
      <c r="AL1257">
        <v>3.58219276625927</v>
      </c>
      <c r="AM1257">
        <v>65.5308302883594</v>
      </c>
      <c r="AN1257">
        <f>(AP1257 - AO1257 + DY1257*1E3/(8.314*(EA1257+273.15)) * AR1257/DX1257 * AQ1257) * DX1257/(100*DL1257) * 1000/(1000 - AP1257)</f>
        <v>0</v>
      </c>
      <c r="AO1257">
        <v>24.8588311935448</v>
      </c>
      <c r="AP1257">
        <v>43.387696969697</v>
      </c>
      <c r="AQ1257">
        <v>-0.000301078927365409</v>
      </c>
      <c r="AR1257">
        <v>110.947681736838</v>
      </c>
      <c r="AS1257">
        <v>11</v>
      </c>
      <c r="AT1257">
        <v>2</v>
      </c>
      <c r="AU1257">
        <f>IF(AS1257*$H$13&gt;=AW1257,1.0,(AW1257/(AW1257-AS1257*$H$13)))</f>
        <v>0</v>
      </c>
      <c r="AV1257">
        <f>(AU1257-1)*100</f>
        <v>0</v>
      </c>
      <c r="AW1257">
        <f>MAX(0,($B$13+$C$13*EF1257)/(1+$D$13*EF1257)*DY1257/(EA1257+273)*$E$13)</f>
        <v>0</v>
      </c>
      <c r="AX1257" t="s">
        <v>437</v>
      </c>
      <c r="AY1257" t="s">
        <v>437</v>
      </c>
      <c r="AZ1257">
        <v>0</v>
      </c>
      <c r="BA1257">
        <v>0</v>
      </c>
      <c r="BB1257">
        <f>1-AZ1257/BA1257</f>
        <v>0</v>
      </c>
      <c r="BC1257">
        <v>0</v>
      </c>
      <c r="BD1257" t="s">
        <v>437</v>
      </c>
      <c r="BE1257" t="s">
        <v>437</v>
      </c>
      <c r="BF1257">
        <v>0</v>
      </c>
      <c r="BG1257">
        <v>0</v>
      </c>
      <c r="BH1257">
        <f>1-BF1257/BG1257</f>
        <v>0</v>
      </c>
      <c r="BI1257">
        <v>0.5</v>
      </c>
      <c r="BJ1257">
        <f>DI1257</f>
        <v>0</v>
      </c>
      <c r="BK1257">
        <f>L1257</f>
        <v>0</v>
      </c>
      <c r="BL1257">
        <f>BH1257*BI1257*BJ1257</f>
        <v>0</v>
      </c>
      <c r="BM1257">
        <f>(BK1257-BC1257)/BJ1257</f>
        <v>0</v>
      </c>
      <c r="BN1257">
        <f>(BA1257-BG1257)/BG1257</f>
        <v>0</v>
      </c>
      <c r="BO1257">
        <f>AZ1257/(BB1257+AZ1257/BG1257)</f>
        <v>0</v>
      </c>
      <c r="BP1257" t="s">
        <v>437</v>
      </c>
      <c r="BQ1257">
        <v>0</v>
      </c>
      <c r="BR1257">
        <f>IF(BQ1257&lt;&gt;0, BQ1257, BO1257)</f>
        <v>0</v>
      </c>
      <c r="BS1257">
        <f>1-BR1257/BG1257</f>
        <v>0</v>
      </c>
      <c r="BT1257">
        <f>(BG1257-BF1257)/(BG1257-BR1257)</f>
        <v>0</v>
      </c>
      <c r="BU1257">
        <f>(BA1257-BG1257)/(BA1257-BR1257)</f>
        <v>0</v>
      </c>
      <c r="BV1257">
        <f>(BG1257-BF1257)/(BG1257-AZ1257)</f>
        <v>0</v>
      </c>
      <c r="BW1257">
        <f>(BA1257-BG1257)/(BA1257-AZ1257)</f>
        <v>0</v>
      </c>
      <c r="BX1257">
        <f>(BT1257*BR1257/BF1257)</f>
        <v>0</v>
      </c>
      <c r="BY1257">
        <f>(1-BX1257)</f>
        <v>0</v>
      </c>
      <c r="DH1257">
        <f>$B$11*EG1257+$C$11*EH1257+$F$11*ES1257*(1-EV1257)</f>
        <v>0</v>
      </c>
      <c r="DI1257">
        <f>DH1257*DJ1257</f>
        <v>0</v>
      </c>
      <c r="DJ1257">
        <f>($B$11*$D$9+$C$11*$D$9+$F$11*((FF1257+EX1257)/MAX(FF1257+EX1257+FG1257, 0.1)*$I$9+FG1257/MAX(FF1257+EX1257+FG1257, 0.1)*$J$9))/($B$11+$C$11+$F$11)</f>
        <v>0</v>
      </c>
      <c r="DK1257">
        <f>($B$11*$K$9+$C$11*$K$9+$F$11*((FF1257+EX1257)/MAX(FF1257+EX1257+FG1257, 0.1)*$P$9+FG1257/MAX(FF1257+EX1257+FG1257, 0.1)*$Q$9))/($B$11+$C$11+$F$11)</f>
        <v>0</v>
      </c>
      <c r="DL1257">
        <v>6</v>
      </c>
      <c r="DM1257">
        <v>0.5</v>
      </c>
      <c r="DN1257" t="s">
        <v>438</v>
      </c>
      <c r="DO1257">
        <v>2</v>
      </c>
      <c r="DP1257" t="b">
        <v>1</v>
      </c>
      <c r="DQ1257">
        <v>1761428945.94615</v>
      </c>
      <c r="DR1257">
        <v>1384.60076923077</v>
      </c>
      <c r="DS1257">
        <v>1441.79076923077</v>
      </c>
      <c r="DT1257">
        <v>43.3891076923077</v>
      </c>
      <c r="DU1257">
        <v>24.8518692307692</v>
      </c>
      <c r="DV1257">
        <v>1383.50384615385</v>
      </c>
      <c r="DW1257">
        <v>43.4332153846154</v>
      </c>
      <c r="DX1257">
        <v>500.016076923077</v>
      </c>
      <c r="DY1257">
        <v>90.1796076923077</v>
      </c>
      <c r="DZ1257">
        <v>0.0395172230769231</v>
      </c>
      <c r="EA1257">
        <v>51.1550923076923</v>
      </c>
      <c r="EB1257">
        <v>47.8898923076923</v>
      </c>
      <c r="EC1257">
        <v>999.9</v>
      </c>
      <c r="ED1257">
        <v>0</v>
      </c>
      <c r="EE1257">
        <v>0</v>
      </c>
      <c r="EF1257">
        <v>10003.0307692308</v>
      </c>
      <c r="EG1257">
        <v>0</v>
      </c>
      <c r="EH1257">
        <v>1222.02615384615</v>
      </c>
      <c r="EI1257">
        <v>-57.1885230769231</v>
      </c>
      <c r="EJ1257">
        <v>1447.40307692308</v>
      </c>
      <c r="EK1257">
        <v>1478.53461538462</v>
      </c>
      <c r="EL1257">
        <v>18.5372076923077</v>
      </c>
      <c r="EM1257">
        <v>1441.79076923077</v>
      </c>
      <c r="EN1257">
        <v>24.8518692307692</v>
      </c>
      <c r="EO1257">
        <v>3.91281</v>
      </c>
      <c r="EP1257">
        <v>2.24113461538462</v>
      </c>
      <c r="EQ1257">
        <v>28.5261692307692</v>
      </c>
      <c r="ER1257">
        <v>19.2594076923077</v>
      </c>
      <c r="ES1257">
        <v>1200.04461538462</v>
      </c>
      <c r="ET1257">
        <v>0.967004307692308</v>
      </c>
      <c r="EU1257">
        <v>0.0329954307692308</v>
      </c>
      <c r="EV1257">
        <v>0</v>
      </c>
      <c r="EW1257">
        <v>930.182153846154</v>
      </c>
      <c r="EX1257">
        <v>5.00059</v>
      </c>
      <c r="EY1257">
        <v>12379.8538461538</v>
      </c>
      <c r="EZ1257">
        <v>10359.1153846154</v>
      </c>
      <c r="FA1257">
        <v>64.3362307692308</v>
      </c>
      <c r="FB1257">
        <v>65.6201538461538</v>
      </c>
      <c r="FC1257">
        <v>64.4083846153846</v>
      </c>
      <c r="FD1257">
        <v>65.3024615384615</v>
      </c>
      <c r="FE1257">
        <v>65.562</v>
      </c>
      <c r="FF1257">
        <v>1155.61153846154</v>
      </c>
      <c r="FG1257">
        <v>39.4269230769231</v>
      </c>
      <c r="FH1257">
        <v>0</v>
      </c>
      <c r="FI1257">
        <v>1761428914.9</v>
      </c>
      <c r="FJ1257">
        <v>0</v>
      </c>
      <c r="FK1257">
        <v>930.283384615385</v>
      </c>
      <c r="FL1257">
        <v>6.41866666391411</v>
      </c>
      <c r="FM1257">
        <v>73.2923077118092</v>
      </c>
      <c r="FN1257">
        <v>12380.5076923077</v>
      </c>
      <c r="FO1257">
        <v>15</v>
      </c>
      <c r="FP1257">
        <v>0</v>
      </c>
      <c r="FQ1257" t="s">
        <v>439</v>
      </c>
      <c r="FR1257">
        <v>0</v>
      </c>
      <c r="FS1257">
        <v>0</v>
      </c>
      <c r="FT1257">
        <v>0</v>
      </c>
      <c r="FU1257">
        <v>0</v>
      </c>
      <c r="FV1257">
        <v>0</v>
      </c>
      <c r="FW1257">
        <v>0</v>
      </c>
      <c r="FX1257">
        <v>0</v>
      </c>
      <c r="FY1257">
        <v>0</v>
      </c>
      <c r="FZ1257">
        <v>0</v>
      </c>
      <c r="GA1257">
        <v>0</v>
      </c>
      <c r="GB1257">
        <v>0</v>
      </c>
      <c r="GC1257">
        <v>-56.9328047619048</v>
      </c>
      <c r="GD1257">
        <v>-5.6988701298701</v>
      </c>
      <c r="GE1257">
        <v>1.03216636370223</v>
      </c>
      <c r="GF1257">
        <v>0</v>
      </c>
      <c r="GG1257">
        <v>929.902147058824</v>
      </c>
      <c r="GH1257">
        <v>6.47035905206846</v>
      </c>
      <c r="GI1257">
        <v>0.674026755113623</v>
      </c>
      <c r="GJ1257">
        <v>-1</v>
      </c>
      <c r="GK1257">
        <v>18.5432047619048</v>
      </c>
      <c r="GL1257">
        <v>-0.105187012986995</v>
      </c>
      <c r="GM1257">
        <v>0.0117269115079264</v>
      </c>
      <c r="GN1257">
        <v>0</v>
      </c>
      <c r="GO1257">
        <v>0</v>
      </c>
      <c r="GP1257">
        <v>2</v>
      </c>
      <c r="GQ1257" t="s">
        <v>473</v>
      </c>
      <c r="GR1257">
        <v>3.12585</v>
      </c>
      <c r="GS1257">
        <v>2.71755</v>
      </c>
      <c r="GT1257">
        <v>0.194204</v>
      </c>
      <c r="GU1257">
        <v>0.198598</v>
      </c>
      <c r="GV1257">
        <v>0.147565</v>
      </c>
      <c r="GW1257">
        <v>0.0994484</v>
      </c>
      <c r="GX1257">
        <v>28665.4</v>
      </c>
      <c r="GY1257">
        <v>30087.9</v>
      </c>
      <c r="GZ1257">
        <v>32357</v>
      </c>
      <c r="HA1257">
        <v>34169.9</v>
      </c>
      <c r="HB1257">
        <v>39590.9</v>
      </c>
      <c r="HC1257">
        <v>44419.4</v>
      </c>
      <c r="HD1257">
        <v>50916.3</v>
      </c>
      <c r="HE1257">
        <v>54843</v>
      </c>
      <c r="HF1257">
        <v>1.6405</v>
      </c>
      <c r="HG1257">
        <v>1.50133</v>
      </c>
      <c r="HH1257">
        <v>-0.115536</v>
      </c>
      <c r="HI1257">
        <v>0</v>
      </c>
      <c r="HJ1257">
        <v>49.7301</v>
      </c>
      <c r="HK1257">
        <v>999.9</v>
      </c>
      <c r="HL1257">
        <v>54.951</v>
      </c>
      <c r="HM1257">
        <v>30.121</v>
      </c>
      <c r="HN1257">
        <v>26.143</v>
      </c>
      <c r="HO1257">
        <v>60.3055</v>
      </c>
      <c r="HP1257">
        <v>40.1362</v>
      </c>
      <c r="HQ1257">
        <v>1</v>
      </c>
      <c r="HR1257">
        <v>2.71956</v>
      </c>
      <c r="HS1257">
        <v>1.84063</v>
      </c>
      <c r="HT1257">
        <v>20.1013</v>
      </c>
      <c r="HU1257">
        <v>5.18494</v>
      </c>
      <c r="HV1257">
        <v>12.0159</v>
      </c>
      <c r="HW1257">
        <v>4.96665</v>
      </c>
      <c r="HX1257">
        <v>3.29593</v>
      </c>
      <c r="HY1257">
        <v>9999</v>
      </c>
      <c r="HZ1257">
        <v>9999</v>
      </c>
      <c r="IA1257">
        <v>999.9</v>
      </c>
      <c r="IB1257">
        <v>9999</v>
      </c>
      <c r="IC1257">
        <v>1.86324</v>
      </c>
      <c r="ID1257">
        <v>1.86812</v>
      </c>
      <c r="IE1257">
        <v>1.86783</v>
      </c>
      <c r="IF1257">
        <v>1.86905</v>
      </c>
      <c r="IG1257">
        <v>1.86981</v>
      </c>
      <c r="IH1257">
        <v>1.86587</v>
      </c>
      <c r="II1257">
        <v>1.86695</v>
      </c>
      <c r="IJ1257">
        <v>1.86843</v>
      </c>
      <c r="IK1257">
        <v>5</v>
      </c>
      <c r="IL1257">
        <v>0</v>
      </c>
      <c r="IM1257">
        <v>0</v>
      </c>
      <c r="IN1257">
        <v>0</v>
      </c>
      <c r="IO1257" t="s">
        <v>441</v>
      </c>
      <c r="IP1257" t="s">
        <v>442</v>
      </c>
      <c r="IQ1257" t="s">
        <v>443</v>
      </c>
      <c r="IR1257" t="s">
        <v>443</v>
      </c>
      <c r="IS1257" t="s">
        <v>443</v>
      </c>
      <c r="IT1257" t="s">
        <v>443</v>
      </c>
      <c r="IU1257">
        <v>0</v>
      </c>
      <c r="IV1257">
        <v>100</v>
      </c>
      <c r="IW1257">
        <v>100</v>
      </c>
      <c r="IX1257">
        <v>1.1</v>
      </c>
      <c r="IY1257">
        <v>-0.0442</v>
      </c>
      <c r="IZ1257">
        <v>1.09748391826392</v>
      </c>
      <c r="JA1257">
        <v>0</v>
      </c>
      <c r="JB1257">
        <v>0</v>
      </c>
      <c r="JC1257">
        <v>0</v>
      </c>
      <c r="JD1257">
        <v>-0.0441141096964596</v>
      </c>
      <c r="JE1257">
        <v>0</v>
      </c>
      <c r="JF1257">
        <v>0</v>
      </c>
      <c r="JG1257">
        <v>0</v>
      </c>
      <c r="JH1257">
        <v>5</v>
      </c>
      <c r="JI1257">
        <v>2273</v>
      </c>
      <c r="JJ1257">
        <v>1</v>
      </c>
      <c r="JK1257">
        <v>24</v>
      </c>
      <c r="JL1257">
        <v>29357149.2</v>
      </c>
      <c r="JM1257">
        <v>29357149.2</v>
      </c>
      <c r="JN1257">
        <v>2.79663</v>
      </c>
      <c r="JO1257">
        <v>2.6062</v>
      </c>
      <c r="JP1257">
        <v>1.54785</v>
      </c>
      <c r="JQ1257">
        <v>2.31567</v>
      </c>
      <c r="JR1257">
        <v>1.64551</v>
      </c>
      <c r="JS1257">
        <v>2.36938</v>
      </c>
      <c r="JT1257">
        <v>34.0771</v>
      </c>
      <c r="JU1257">
        <v>24.1838</v>
      </c>
      <c r="JV1257">
        <v>18</v>
      </c>
      <c r="JW1257">
        <v>481.741</v>
      </c>
      <c r="JX1257">
        <v>380.471</v>
      </c>
      <c r="JY1257">
        <v>47.9084</v>
      </c>
      <c r="JZ1257">
        <v>57.4764</v>
      </c>
      <c r="KA1257">
        <v>29.9982</v>
      </c>
      <c r="KB1257">
        <v>56.7535</v>
      </c>
      <c r="KC1257">
        <v>56.5277</v>
      </c>
      <c r="KD1257">
        <v>56.0141</v>
      </c>
      <c r="KE1257">
        <v>0</v>
      </c>
      <c r="KF1257">
        <v>100</v>
      </c>
      <c r="KG1257">
        <v>47.9689</v>
      </c>
      <c r="KH1257">
        <v>1488.86</v>
      </c>
      <c r="KI1257">
        <v>26.2864</v>
      </c>
      <c r="KJ1257">
        <v>92.243</v>
      </c>
      <c r="KK1257">
        <v>88.713</v>
      </c>
    </row>
    <row r="1258" spans="1:297">
      <c r="A1258">
        <v>1242</v>
      </c>
      <c r="B1258">
        <v>1761428959.1</v>
      </c>
      <c r="C1258">
        <v>20778.0999999046</v>
      </c>
      <c r="D1258" t="s">
        <v>2938</v>
      </c>
      <c r="E1258" t="s">
        <v>2939</v>
      </c>
      <c r="F1258">
        <v>5</v>
      </c>
      <c r="G1258" t="s">
        <v>2761</v>
      </c>
      <c r="H1258" t="s">
        <v>436</v>
      </c>
      <c r="I1258">
        <v>1761428950.94615</v>
      </c>
      <c r="J1258">
        <f>(K1258)/1000</f>
        <v>0</v>
      </c>
      <c r="K1258">
        <f>IF(DP1258, AN1258, AH1258)</f>
        <v>0</v>
      </c>
      <c r="L1258">
        <f>IF(DP1258, AI1258, AG1258)</f>
        <v>0</v>
      </c>
      <c r="M1258">
        <f>DR1258 - IF(AU1258&gt;1, L1258*DL1258*100.0/(AW1258), 0)</f>
        <v>0</v>
      </c>
      <c r="N1258">
        <f>((T1258-J1258/2)*M1258-L1258)/(T1258+J1258/2)</f>
        <v>0</v>
      </c>
      <c r="O1258">
        <f>N1258*(DY1258+DZ1258)/1000.0</f>
        <v>0</v>
      </c>
      <c r="P1258">
        <f>(DR1258 - IF(AU1258&gt;1, L1258*DL1258*100.0/(AW1258), 0))*(DY1258+DZ1258)/1000.0</f>
        <v>0</v>
      </c>
      <c r="Q1258">
        <f>2.0/((1/S1258-1/R1258)+SIGN(S1258)*SQRT((1/S1258-1/R1258)*(1/S1258-1/R1258) + 4*DM1258/((DM1258+1)*(DM1258+1))*(2*1/S1258*1/R1258-1/R1258*1/R1258)))</f>
        <v>0</v>
      </c>
      <c r="R1258">
        <f>IF(LEFT(DN1258,1)&lt;&gt;"0",IF(LEFT(DN1258,1)="1",3.0,DO1258),$D$5+$E$5*(EF1258*DY1258/($K$5*1000))+$F$5*(EF1258*DY1258/($K$5*1000))*MAX(MIN(DL1258,$J$5),$I$5)*MAX(MIN(DL1258,$J$5),$I$5)+$G$5*MAX(MIN(DL1258,$J$5),$I$5)*(EF1258*DY1258/($K$5*1000))+$H$5*(EF1258*DY1258/($K$5*1000))*(EF1258*DY1258/($K$5*1000)))</f>
        <v>0</v>
      </c>
      <c r="S1258">
        <f>J1258*(1000-(1000*0.61365*exp(17.502*W1258/(240.97+W1258))/(DY1258+DZ1258)+DT1258)/2)/(1000*0.61365*exp(17.502*W1258/(240.97+W1258))/(DY1258+DZ1258)-DT1258)</f>
        <v>0</v>
      </c>
      <c r="T1258">
        <f>1/((DM1258+1)/(Q1258/1.6)+1/(R1258/1.37)) + DM1258/((DM1258+1)/(Q1258/1.6) + DM1258/(R1258/1.37))</f>
        <v>0</v>
      </c>
      <c r="U1258">
        <f>(DH1258*DK1258)</f>
        <v>0</v>
      </c>
      <c r="V1258">
        <f>(EA1258+(U1258+2*0.95*5.67E-8*(((EA1258+$B$7)+273)^4-(EA1258+273)^4)-44100*J1258)/(1.84*29.3*R1258+8*0.95*5.67E-8*(EA1258+273)^3))</f>
        <v>0</v>
      </c>
      <c r="W1258">
        <f>($C$7*EB1258+$D$7*EC1258+$E$7*V1258)</f>
        <v>0</v>
      </c>
      <c r="X1258">
        <f>0.61365*exp(17.502*W1258/(240.97+W1258))</f>
        <v>0</v>
      </c>
      <c r="Y1258">
        <f>(Z1258/AA1258*100)</f>
        <v>0</v>
      </c>
      <c r="Z1258">
        <f>DT1258*(DY1258+DZ1258)/1000</f>
        <v>0</v>
      </c>
      <c r="AA1258">
        <f>0.61365*exp(17.502*EA1258/(240.97+EA1258))</f>
        <v>0</v>
      </c>
      <c r="AB1258">
        <f>(X1258-DT1258*(DY1258+DZ1258)/1000)</f>
        <v>0</v>
      </c>
      <c r="AC1258">
        <f>(-J1258*44100)</f>
        <v>0</v>
      </c>
      <c r="AD1258">
        <f>2*29.3*R1258*0.92*(EA1258-W1258)</f>
        <v>0</v>
      </c>
      <c r="AE1258">
        <f>2*0.95*5.67E-8*(((EA1258+$B$7)+273)^4-(W1258+273)^4)</f>
        <v>0</v>
      </c>
      <c r="AF1258">
        <f>U1258+AE1258+AC1258+AD1258</f>
        <v>0</v>
      </c>
      <c r="AG1258">
        <f>DX1258*AU1258*(DS1258-DR1258*(1000-AU1258*DU1258)/(1000-AU1258*DT1258))/(100*DL1258)</f>
        <v>0</v>
      </c>
      <c r="AH1258">
        <f>1000*DX1258*AU1258*(DT1258-DU1258)/(100*DL1258*(1000-AU1258*DT1258))</f>
        <v>0</v>
      </c>
      <c r="AI1258">
        <f>(AJ1258 - AK1258 - DY1258*1E3/(8.314*(EA1258+273.15)) * AM1258/DX1258 * AL1258) * DX1258/(100*DL1258) * (1000 - DU1258)/1000</f>
        <v>0</v>
      </c>
      <c r="AJ1258">
        <v>1511.16190627608</v>
      </c>
      <c r="AK1258">
        <v>1488.28812121212</v>
      </c>
      <c r="AL1258">
        <v>3.2303108406575</v>
      </c>
      <c r="AM1258">
        <v>65.5308302883594</v>
      </c>
      <c r="AN1258">
        <f>(AP1258 - AO1258 + DY1258*1E3/(8.314*(EA1258+273.15)) * AR1258/DX1258 * AQ1258) * DX1258/(100*DL1258) * 1000/(1000 - AP1258)</f>
        <v>0</v>
      </c>
      <c r="AO1258">
        <v>24.864123709144</v>
      </c>
      <c r="AP1258">
        <v>43.3727096969697</v>
      </c>
      <c r="AQ1258">
        <v>-0.0016152832936108</v>
      </c>
      <c r="AR1258">
        <v>110.947681736838</v>
      </c>
      <c r="AS1258">
        <v>11</v>
      </c>
      <c r="AT1258">
        <v>2</v>
      </c>
      <c r="AU1258">
        <f>IF(AS1258*$H$13&gt;=AW1258,1.0,(AW1258/(AW1258-AS1258*$H$13)))</f>
        <v>0</v>
      </c>
      <c r="AV1258">
        <f>(AU1258-1)*100</f>
        <v>0</v>
      </c>
      <c r="AW1258">
        <f>MAX(0,($B$13+$C$13*EF1258)/(1+$D$13*EF1258)*DY1258/(EA1258+273)*$E$13)</f>
        <v>0</v>
      </c>
      <c r="AX1258" t="s">
        <v>437</v>
      </c>
      <c r="AY1258" t="s">
        <v>437</v>
      </c>
      <c r="AZ1258">
        <v>0</v>
      </c>
      <c r="BA1258">
        <v>0</v>
      </c>
      <c r="BB1258">
        <f>1-AZ1258/BA1258</f>
        <v>0</v>
      </c>
      <c r="BC1258">
        <v>0</v>
      </c>
      <c r="BD1258" t="s">
        <v>437</v>
      </c>
      <c r="BE1258" t="s">
        <v>437</v>
      </c>
      <c r="BF1258">
        <v>0</v>
      </c>
      <c r="BG1258">
        <v>0</v>
      </c>
      <c r="BH1258">
        <f>1-BF1258/BG1258</f>
        <v>0</v>
      </c>
      <c r="BI1258">
        <v>0.5</v>
      </c>
      <c r="BJ1258">
        <f>DI1258</f>
        <v>0</v>
      </c>
      <c r="BK1258">
        <f>L1258</f>
        <v>0</v>
      </c>
      <c r="BL1258">
        <f>BH1258*BI1258*BJ1258</f>
        <v>0</v>
      </c>
      <c r="BM1258">
        <f>(BK1258-BC1258)/BJ1258</f>
        <v>0</v>
      </c>
      <c r="BN1258">
        <f>(BA1258-BG1258)/BG1258</f>
        <v>0</v>
      </c>
      <c r="BO1258">
        <f>AZ1258/(BB1258+AZ1258/BG1258)</f>
        <v>0</v>
      </c>
      <c r="BP1258" t="s">
        <v>437</v>
      </c>
      <c r="BQ1258">
        <v>0</v>
      </c>
      <c r="BR1258">
        <f>IF(BQ1258&lt;&gt;0, BQ1258, BO1258)</f>
        <v>0</v>
      </c>
      <c r="BS1258">
        <f>1-BR1258/BG1258</f>
        <v>0</v>
      </c>
      <c r="BT1258">
        <f>(BG1258-BF1258)/(BG1258-BR1258)</f>
        <v>0</v>
      </c>
      <c r="BU1258">
        <f>(BA1258-BG1258)/(BA1258-BR1258)</f>
        <v>0</v>
      </c>
      <c r="BV1258">
        <f>(BG1258-BF1258)/(BG1258-AZ1258)</f>
        <v>0</v>
      </c>
      <c r="BW1258">
        <f>(BA1258-BG1258)/(BA1258-AZ1258)</f>
        <v>0</v>
      </c>
      <c r="BX1258">
        <f>(BT1258*BR1258/BF1258)</f>
        <v>0</v>
      </c>
      <c r="BY1258">
        <f>(1-BX1258)</f>
        <v>0</v>
      </c>
      <c r="DH1258">
        <f>$B$11*EG1258+$C$11*EH1258+$F$11*ES1258*(1-EV1258)</f>
        <v>0</v>
      </c>
      <c r="DI1258">
        <f>DH1258*DJ1258</f>
        <v>0</v>
      </c>
      <c r="DJ1258">
        <f>($B$11*$D$9+$C$11*$D$9+$F$11*((FF1258+EX1258)/MAX(FF1258+EX1258+FG1258, 0.1)*$I$9+FG1258/MAX(FF1258+EX1258+FG1258, 0.1)*$J$9))/($B$11+$C$11+$F$11)</f>
        <v>0</v>
      </c>
      <c r="DK1258">
        <f>($B$11*$K$9+$C$11*$K$9+$F$11*((FF1258+EX1258)/MAX(FF1258+EX1258+FG1258, 0.1)*$P$9+FG1258/MAX(FF1258+EX1258+FG1258, 0.1)*$Q$9))/($B$11+$C$11+$F$11)</f>
        <v>0</v>
      </c>
      <c r="DL1258">
        <v>6</v>
      </c>
      <c r="DM1258">
        <v>0.5</v>
      </c>
      <c r="DN1258" t="s">
        <v>438</v>
      </c>
      <c r="DO1258">
        <v>2</v>
      </c>
      <c r="DP1258" t="b">
        <v>1</v>
      </c>
      <c r="DQ1258">
        <v>1761428950.94615</v>
      </c>
      <c r="DR1258">
        <v>1400.81538461538</v>
      </c>
      <c r="DS1258">
        <v>1457.94538461538</v>
      </c>
      <c r="DT1258">
        <v>43.3840153846154</v>
      </c>
      <c r="DU1258">
        <v>24.8574153846154</v>
      </c>
      <c r="DV1258">
        <v>1399.71923076923</v>
      </c>
      <c r="DW1258">
        <v>43.4281384615385</v>
      </c>
      <c r="DX1258">
        <v>499.988538461538</v>
      </c>
      <c r="DY1258">
        <v>90.1803923076923</v>
      </c>
      <c r="DZ1258">
        <v>0.0395408307692308</v>
      </c>
      <c r="EA1258">
        <v>51.1569615384615</v>
      </c>
      <c r="EB1258">
        <v>47.8915153846154</v>
      </c>
      <c r="EC1258">
        <v>999.9</v>
      </c>
      <c r="ED1258">
        <v>0</v>
      </c>
      <c r="EE1258">
        <v>0</v>
      </c>
      <c r="EF1258">
        <v>10003.0307692308</v>
      </c>
      <c r="EG1258">
        <v>0</v>
      </c>
      <c r="EH1258">
        <v>1222.02384615385</v>
      </c>
      <c r="EI1258">
        <v>-57.1275538461538</v>
      </c>
      <c r="EJ1258">
        <v>1464.34538461538</v>
      </c>
      <c r="EK1258">
        <v>1495.10846153846</v>
      </c>
      <c r="EL1258">
        <v>18.5266076923077</v>
      </c>
      <c r="EM1258">
        <v>1457.94538461538</v>
      </c>
      <c r="EN1258">
        <v>24.8574153846154</v>
      </c>
      <c r="EO1258">
        <v>3.91238769230769</v>
      </c>
      <c r="EP1258">
        <v>2.24165384615385</v>
      </c>
      <c r="EQ1258">
        <v>28.5243076923077</v>
      </c>
      <c r="ER1258">
        <v>19.2631307692308</v>
      </c>
      <c r="ES1258">
        <v>1200.02692307692</v>
      </c>
      <c r="ET1258">
        <v>0.967005538461539</v>
      </c>
      <c r="EU1258">
        <v>0.0329942461538461</v>
      </c>
      <c r="EV1258">
        <v>0</v>
      </c>
      <c r="EW1258">
        <v>930.645384615385</v>
      </c>
      <c r="EX1258">
        <v>5.00059</v>
      </c>
      <c r="EY1258">
        <v>12385.4769230769</v>
      </c>
      <c r="EZ1258">
        <v>10358.9769230769</v>
      </c>
      <c r="FA1258">
        <v>64.3216923076923</v>
      </c>
      <c r="FB1258">
        <v>65.6007692307692</v>
      </c>
      <c r="FC1258">
        <v>64.3893076923077</v>
      </c>
      <c r="FD1258">
        <v>65.2833846153846</v>
      </c>
      <c r="FE1258">
        <v>65.562</v>
      </c>
      <c r="FF1258">
        <v>1155.59384615385</v>
      </c>
      <c r="FG1258">
        <v>39.4246153846154</v>
      </c>
      <c r="FH1258">
        <v>0</v>
      </c>
      <c r="FI1258">
        <v>1761428919.7</v>
      </c>
      <c r="FJ1258">
        <v>0</v>
      </c>
      <c r="FK1258">
        <v>930.817461538461</v>
      </c>
      <c r="FL1258">
        <v>6.15911110563656</v>
      </c>
      <c r="FM1258">
        <v>62.4547009163716</v>
      </c>
      <c r="FN1258">
        <v>12386.0615384615</v>
      </c>
      <c r="FO1258">
        <v>15</v>
      </c>
      <c r="FP1258">
        <v>0</v>
      </c>
      <c r="FQ1258" t="s">
        <v>439</v>
      </c>
      <c r="FR1258">
        <v>0</v>
      </c>
      <c r="FS1258">
        <v>0</v>
      </c>
      <c r="FT1258">
        <v>0</v>
      </c>
      <c r="FU1258">
        <v>0</v>
      </c>
      <c r="FV1258">
        <v>0</v>
      </c>
      <c r="FW1258">
        <v>0</v>
      </c>
      <c r="FX1258">
        <v>0</v>
      </c>
      <c r="FY1258">
        <v>0</v>
      </c>
      <c r="FZ1258">
        <v>0</v>
      </c>
      <c r="GA1258">
        <v>0</v>
      </c>
      <c r="GB1258">
        <v>0</v>
      </c>
      <c r="GC1258">
        <v>-57.212335</v>
      </c>
      <c r="GD1258">
        <v>-0.93973984962421</v>
      </c>
      <c r="GE1258">
        <v>0.808411786328601</v>
      </c>
      <c r="GF1258">
        <v>0</v>
      </c>
      <c r="GG1258">
        <v>930.423294117647</v>
      </c>
      <c r="GH1258">
        <v>6.27621084519983</v>
      </c>
      <c r="GI1258">
        <v>0.658544943725618</v>
      </c>
      <c r="GJ1258">
        <v>-1</v>
      </c>
      <c r="GK1258">
        <v>18.531005</v>
      </c>
      <c r="GL1258">
        <v>-0.108392481202998</v>
      </c>
      <c r="GM1258">
        <v>0.011830362420484</v>
      </c>
      <c r="GN1258">
        <v>0</v>
      </c>
      <c r="GO1258">
        <v>0</v>
      </c>
      <c r="GP1258">
        <v>2</v>
      </c>
      <c r="GQ1258" t="s">
        <v>473</v>
      </c>
      <c r="GR1258">
        <v>3.12583</v>
      </c>
      <c r="GS1258">
        <v>2.71778</v>
      </c>
      <c r="GT1258">
        <v>0.19555</v>
      </c>
      <c r="GU1258">
        <v>0.199906</v>
      </c>
      <c r="GV1258">
        <v>0.147572</v>
      </c>
      <c r="GW1258">
        <v>0.0994691</v>
      </c>
      <c r="GX1258">
        <v>28617.8</v>
      </c>
      <c r="GY1258">
        <v>30039.5</v>
      </c>
      <c r="GZ1258">
        <v>32357.8</v>
      </c>
      <c r="HA1258">
        <v>34171.3</v>
      </c>
      <c r="HB1258">
        <v>39591.3</v>
      </c>
      <c r="HC1258">
        <v>44420.2</v>
      </c>
      <c r="HD1258">
        <v>50917.2</v>
      </c>
      <c r="HE1258">
        <v>54844.9</v>
      </c>
      <c r="HF1258">
        <v>1.64088</v>
      </c>
      <c r="HG1258">
        <v>1.5014</v>
      </c>
      <c r="HH1258">
        <v>-0.115231</v>
      </c>
      <c r="HI1258">
        <v>0</v>
      </c>
      <c r="HJ1258">
        <v>49.723</v>
      </c>
      <c r="HK1258">
        <v>999.9</v>
      </c>
      <c r="HL1258">
        <v>54.951</v>
      </c>
      <c r="HM1258">
        <v>30.111</v>
      </c>
      <c r="HN1258">
        <v>26.1233</v>
      </c>
      <c r="HO1258">
        <v>60.0755</v>
      </c>
      <c r="HP1258">
        <v>40.3045</v>
      </c>
      <c r="HQ1258">
        <v>1</v>
      </c>
      <c r="HR1258">
        <v>2.71805</v>
      </c>
      <c r="HS1258">
        <v>1.82145</v>
      </c>
      <c r="HT1258">
        <v>20.1012</v>
      </c>
      <c r="HU1258">
        <v>5.18539</v>
      </c>
      <c r="HV1258">
        <v>12.0159</v>
      </c>
      <c r="HW1258">
        <v>4.96705</v>
      </c>
      <c r="HX1258">
        <v>3.296</v>
      </c>
      <c r="HY1258">
        <v>9999</v>
      </c>
      <c r="HZ1258">
        <v>9999</v>
      </c>
      <c r="IA1258">
        <v>999.9</v>
      </c>
      <c r="IB1258">
        <v>9999</v>
      </c>
      <c r="IC1258">
        <v>1.86325</v>
      </c>
      <c r="ID1258">
        <v>1.86812</v>
      </c>
      <c r="IE1258">
        <v>1.86783</v>
      </c>
      <c r="IF1258">
        <v>1.86905</v>
      </c>
      <c r="IG1258">
        <v>1.86981</v>
      </c>
      <c r="IH1258">
        <v>1.86586</v>
      </c>
      <c r="II1258">
        <v>1.86694</v>
      </c>
      <c r="IJ1258">
        <v>1.86843</v>
      </c>
      <c r="IK1258">
        <v>5</v>
      </c>
      <c r="IL1258">
        <v>0</v>
      </c>
      <c r="IM1258">
        <v>0</v>
      </c>
      <c r="IN1258">
        <v>0</v>
      </c>
      <c r="IO1258" t="s">
        <v>441</v>
      </c>
      <c r="IP1258" t="s">
        <v>442</v>
      </c>
      <c r="IQ1258" t="s">
        <v>443</v>
      </c>
      <c r="IR1258" t="s">
        <v>443</v>
      </c>
      <c r="IS1258" t="s">
        <v>443</v>
      </c>
      <c r="IT1258" t="s">
        <v>443</v>
      </c>
      <c r="IU1258">
        <v>0</v>
      </c>
      <c r="IV1258">
        <v>100</v>
      </c>
      <c r="IW1258">
        <v>100</v>
      </c>
      <c r="IX1258">
        <v>1.1</v>
      </c>
      <c r="IY1258">
        <v>-0.0441</v>
      </c>
      <c r="IZ1258">
        <v>1.09748391826392</v>
      </c>
      <c r="JA1258">
        <v>0</v>
      </c>
      <c r="JB1258">
        <v>0</v>
      </c>
      <c r="JC1258">
        <v>0</v>
      </c>
      <c r="JD1258">
        <v>-0.0441141096964596</v>
      </c>
      <c r="JE1258">
        <v>0</v>
      </c>
      <c r="JF1258">
        <v>0</v>
      </c>
      <c r="JG1258">
        <v>0</v>
      </c>
      <c r="JH1258">
        <v>5</v>
      </c>
      <c r="JI1258">
        <v>2273</v>
      </c>
      <c r="JJ1258">
        <v>1</v>
      </c>
      <c r="JK1258">
        <v>24</v>
      </c>
      <c r="JL1258">
        <v>29357149.3</v>
      </c>
      <c r="JM1258">
        <v>29357149.3</v>
      </c>
      <c r="JN1258">
        <v>2.81982</v>
      </c>
      <c r="JO1258">
        <v>2.61353</v>
      </c>
      <c r="JP1258">
        <v>1.54785</v>
      </c>
      <c r="JQ1258">
        <v>2.31567</v>
      </c>
      <c r="JR1258">
        <v>1.64673</v>
      </c>
      <c r="JS1258">
        <v>2.24731</v>
      </c>
      <c r="JT1258">
        <v>34.0771</v>
      </c>
      <c r="JU1258">
        <v>24.1751</v>
      </c>
      <c r="JV1258">
        <v>18</v>
      </c>
      <c r="JW1258">
        <v>481.979</v>
      </c>
      <c r="JX1258">
        <v>380.479</v>
      </c>
      <c r="JY1258">
        <v>47.9876</v>
      </c>
      <c r="JZ1258">
        <v>57.4635</v>
      </c>
      <c r="KA1258">
        <v>29.9984</v>
      </c>
      <c r="KB1258">
        <v>56.7461</v>
      </c>
      <c r="KC1258">
        <v>56.5185</v>
      </c>
      <c r="KD1258">
        <v>56.5498</v>
      </c>
      <c r="KE1258">
        <v>0</v>
      </c>
      <c r="KF1258">
        <v>100</v>
      </c>
      <c r="KG1258">
        <v>48.0367</v>
      </c>
      <c r="KH1258">
        <v>1509.23</v>
      </c>
      <c r="KI1258">
        <v>26.2864</v>
      </c>
      <c r="KJ1258">
        <v>92.2449</v>
      </c>
      <c r="KK1258">
        <v>88.7164</v>
      </c>
    </row>
    <row r="1259" spans="1:297">
      <c r="A1259">
        <v>1243</v>
      </c>
      <c r="B1259">
        <v>1761428964.1</v>
      </c>
      <c r="C1259">
        <v>20783.0999999046</v>
      </c>
      <c r="D1259" t="s">
        <v>2940</v>
      </c>
      <c r="E1259" t="s">
        <v>2941</v>
      </c>
      <c r="F1259">
        <v>5</v>
      </c>
      <c r="G1259" t="s">
        <v>2761</v>
      </c>
      <c r="H1259" t="s">
        <v>436</v>
      </c>
      <c r="I1259">
        <v>1761428955.94615</v>
      </c>
      <c r="J1259">
        <f>(K1259)/1000</f>
        <v>0</v>
      </c>
      <c r="K1259">
        <f>IF(DP1259, AN1259, AH1259)</f>
        <v>0</v>
      </c>
      <c r="L1259">
        <f>IF(DP1259, AI1259, AG1259)</f>
        <v>0</v>
      </c>
      <c r="M1259">
        <f>DR1259 - IF(AU1259&gt;1, L1259*DL1259*100.0/(AW1259), 0)</f>
        <v>0</v>
      </c>
      <c r="N1259">
        <f>((T1259-J1259/2)*M1259-L1259)/(T1259+J1259/2)</f>
        <v>0</v>
      </c>
      <c r="O1259">
        <f>N1259*(DY1259+DZ1259)/1000.0</f>
        <v>0</v>
      </c>
      <c r="P1259">
        <f>(DR1259 - IF(AU1259&gt;1, L1259*DL1259*100.0/(AW1259), 0))*(DY1259+DZ1259)/1000.0</f>
        <v>0</v>
      </c>
      <c r="Q1259">
        <f>2.0/((1/S1259-1/R1259)+SIGN(S1259)*SQRT((1/S1259-1/R1259)*(1/S1259-1/R1259) + 4*DM1259/((DM1259+1)*(DM1259+1))*(2*1/S1259*1/R1259-1/R1259*1/R1259)))</f>
        <v>0</v>
      </c>
      <c r="R1259">
        <f>IF(LEFT(DN1259,1)&lt;&gt;"0",IF(LEFT(DN1259,1)="1",3.0,DO1259),$D$5+$E$5*(EF1259*DY1259/($K$5*1000))+$F$5*(EF1259*DY1259/($K$5*1000))*MAX(MIN(DL1259,$J$5),$I$5)*MAX(MIN(DL1259,$J$5),$I$5)+$G$5*MAX(MIN(DL1259,$J$5),$I$5)*(EF1259*DY1259/($K$5*1000))+$H$5*(EF1259*DY1259/($K$5*1000))*(EF1259*DY1259/($K$5*1000)))</f>
        <v>0</v>
      </c>
      <c r="S1259">
        <f>J1259*(1000-(1000*0.61365*exp(17.502*W1259/(240.97+W1259))/(DY1259+DZ1259)+DT1259)/2)/(1000*0.61365*exp(17.502*W1259/(240.97+W1259))/(DY1259+DZ1259)-DT1259)</f>
        <v>0</v>
      </c>
      <c r="T1259">
        <f>1/((DM1259+1)/(Q1259/1.6)+1/(R1259/1.37)) + DM1259/((DM1259+1)/(Q1259/1.6) + DM1259/(R1259/1.37))</f>
        <v>0</v>
      </c>
      <c r="U1259">
        <f>(DH1259*DK1259)</f>
        <v>0</v>
      </c>
      <c r="V1259">
        <f>(EA1259+(U1259+2*0.95*5.67E-8*(((EA1259+$B$7)+273)^4-(EA1259+273)^4)-44100*J1259)/(1.84*29.3*R1259+8*0.95*5.67E-8*(EA1259+273)^3))</f>
        <v>0</v>
      </c>
      <c r="W1259">
        <f>($C$7*EB1259+$D$7*EC1259+$E$7*V1259)</f>
        <v>0</v>
      </c>
      <c r="X1259">
        <f>0.61365*exp(17.502*W1259/(240.97+W1259))</f>
        <v>0</v>
      </c>
      <c r="Y1259">
        <f>(Z1259/AA1259*100)</f>
        <v>0</v>
      </c>
      <c r="Z1259">
        <f>DT1259*(DY1259+DZ1259)/1000</f>
        <v>0</v>
      </c>
      <c r="AA1259">
        <f>0.61365*exp(17.502*EA1259/(240.97+EA1259))</f>
        <v>0</v>
      </c>
      <c r="AB1259">
        <f>(X1259-DT1259*(DY1259+DZ1259)/1000)</f>
        <v>0</v>
      </c>
      <c r="AC1259">
        <f>(-J1259*44100)</f>
        <v>0</v>
      </c>
      <c r="AD1259">
        <f>2*29.3*R1259*0.92*(EA1259-W1259)</f>
        <v>0</v>
      </c>
      <c r="AE1259">
        <f>2*0.95*5.67E-8*(((EA1259+$B$7)+273)^4-(W1259+273)^4)</f>
        <v>0</v>
      </c>
      <c r="AF1259">
        <f>U1259+AE1259+AC1259+AD1259</f>
        <v>0</v>
      </c>
      <c r="AG1259">
        <f>DX1259*AU1259*(DS1259-DR1259*(1000-AU1259*DU1259)/(1000-AU1259*DT1259))/(100*DL1259)</f>
        <v>0</v>
      </c>
      <c r="AH1259">
        <f>1000*DX1259*AU1259*(DT1259-DU1259)/(100*DL1259*(1000-AU1259*DT1259))</f>
        <v>0</v>
      </c>
      <c r="AI1259">
        <f>(AJ1259 - AK1259 - DY1259*1E3/(8.314*(EA1259+273.15)) * AM1259/DX1259 * AL1259) * DX1259/(100*DL1259) * (1000 - DU1259)/1000</f>
        <v>0</v>
      </c>
      <c r="AJ1259">
        <v>1527.25385911588</v>
      </c>
      <c r="AK1259">
        <v>1504.55793939394</v>
      </c>
      <c r="AL1259">
        <v>3.22877721032897</v>
      </c>
      <c r="AM1259">
        <v>65.5308302883594</v>
      </c>
      <c r="AN1259">
        <f>(AP1259 - AO1259 + DY1259*1E3/(8.314*(EA1259+273.15)) * AR1259/DX1259 * AQ1259) * DX1259/(100*DL1259) * 1000/(1000 - AP1259)</f>
        <v>0</v>
      </c>
      <c r="AO1259">
        <v>24.8717161975477</v>
      </c>
      <c r="AP1259">
        <v>43.3780545454546</v>
      </c>
      <c r="AQ1259">
        <v>-0.00116984811687558</v>
      </c>
      <c r="AR1259">
        <v>110.947681736838</v>
      </c>
      <c r="AS1259">
        <v>11</v>
      </c>
      <c r="AT1259">
        <v>2</v>
      </c>
      <c r="AU1259">
        <f>IF(AS1259*$H$13&gt;=AW1259,1.0,(AW1259/(AW1259-AS1259*$H$13)))</f>
        <v>0</v>
      </c>
      <c r="AV1259">
        <f>(AU1259-1)*100</f>
        <v>0</v>
      </c>
      <c r="AW1259">
        <f>MAX(0,($B$13+$C$13*EF1259)/(1+$D$13*EF1259)*DY1259/(EA1259+273)*$E$13)</f>
        <v>0</v>
      </c>
      <c r="AX1259" t="s">
        <v>437</v>
      </c>
      <c r="AY1259" t="s">
        <v>437</v>
      </c>
      <c r="AZ1259">
        <v>0</v>
      </c>
      <c r="BA1259">
        <v>0</v>
      </c>
      <c r="BB1259">
        <f>1-AZ1259/BA1259</f>
        <v>0</v>
      </c>
      <c r="BC1259">
        <v>0</v>
      </c>
      <c r="BD1259" t="s">
        <v>437</v>
      </c>
      <c r="BE1259" t="s">
        <v>437</v>
      </c>
      <c r="BF1259">
        <v>0</v>
      </c>
      <c r="BG1259">
        <v>0</v>
      </c>
      <c r="BH1259">
        <f>1-BF1259/BG1259</f>
        <v>0</v>
      </c>
      <c r="BI1259">
        <v>0.5</v>
      </c>
      <c r="BJ1259">
        <f>DI1259</f>
        <v>0</v>
      </c>
      <c r="BK1259">
        <f>L1259</f>
        <v>0</v>
      </c>
      <c r="BL1259">
        <f>BH1259*BI1259*BJ1259</f>
        <v>0</v>
      </c>
      <c r="BM1259">
        <f>(BK1259-BC1259)/BJ1259</f>
        <v>0</v>
      </c>
      <c r="BN1259">
        <f>(BA1259-BG1259)/BG1259</f>
        <v>0</v>
      </c>
      <c r="BO1259">
        <f>AZ1259/(BB1259+AZ1259/BG1259)</f>
        <v>0</v>
      </c>
      <c r="BP1259" t="s">
        <v>437</v>
      </c>
      <c r="BQ1259">
        <v>0</v>
      </c>
      <c r="BR1259">
        <f>IF(BQ1259&lt;&gt;0, BQ1259, BO1259)</f>
        <v>0</v>
      </c>
      <c r="BS1259">
        <f>1-BR1259/BG1259</f>
        <v>0</v>
      </c>
      <c r="BT1259">
        <f>(BG1259-BF1259)/(BG1259-BR1259)</f>
        <v>0</v>
      </c>
      <c r="BU1259">
        <f>(BA1259-BG1259)/(BA1259-BR1259)</f>
        <v>0</v>
      </c>
      <c r="BV1259">
        <f>(BG1259-BF1259)/(BG1259-AZ1259)</f>
        <v>0</v>
      </c>
      <c r="BW1259">
        <f>(BA1259-BG1259)/(BA1259-AZ1259)</f>
        <v>0</v>
      </c>
      <c r="BX1259">
        <f>(BT1259*BR1259/BF1259)</f>
        <v>0</v>
      </c>
      <c r="BY1259">
        <f>(1-BX1259)</f>
        <v>0</v>
      </c>
      <c r="DH1259">
        <f>$B$11*EG1259+$C$11*EH1259+$F$11*ES1259*(1-EV1259)</f>
        <v>0</v>
      </c>
      <c r="DI1259">
        <f>DH1259*DJ1259</f>
        <v>0</v>
      </c>
      <c r="DJ1259">
        <f>($B$11*$D$9+$C$11*$D$9+$F$11*((FF1259+EX1259)/MAX(FF1259+EX1259+FG1259, 0.1)*$I$9+FG1259/MAX(FF1259+EX1259+FG1259, 0.1)*$J$9))/($B$11+$C$11+$F$11)</f>
        <v>0</v>
      </c>
      <c r="DK1259">
        <f>($B$11*$K$9+$C$11*$K$9+$F$11*((FF1259+EX1259)/MAX(FF1259+EX1259+FG1259, 0.1)*$P$9+FG1259/MAX(FF1259+EX1259+FG1259, 0.1)*$Q$9))/($B$11+$C$11+$F$11)</f>
        <v>0</v>
      </c>
      <c r="DL1259">
        <v>6</v>
      </c>
      <c r="DM1259">
        <v>0.5</v>
      </c>
      <c r="DN1259" t="s">
        <v>438</v>
      </c>
      <c r="DO1259">
        <v>2</v>
      </c>
      <c r="DP1259" t="b">
        <v>1</v>
      </c>
      <c r="DQ1259">
        <v>1761428955.94615</v>
      </c>
      <c r="DR1259">
        <v>1416.77923076923</v>
      </c>
      <c r="DS1259">
        <v>1474.24230769231</v>
      </c>
      <c r="DT1259">
        <v>43.3830153846154</v>
      </c>
      <c r="DU1259">
        <v>24.8632076923077</v>
      </c>
      <c r="DV1259">
        <v>1415.68230769231</v>
      </c>
      <c r="DW1259">
        <v>43.4271307692308</v>
      </c>
      <c r="DX1259">
        <v>500.004692307692</v>
      </c>
      <c r="DY1259">
        <v>90.1820076923077</v>
      </c>
      <c r="DZ1259">
        <v>0.0396283846153846</v>
      </c>
      <c r="EA1259">
        <v>51.1592846153846</v>
      </c>
      <c r="EB1259">
        <v>47.8982230769231</v>
      </c>
      <c r="EC1259">
        <v>999.9</v>
      </c>
      <c r="ED1259">
        <v>0</v>
      </c>
      <c r="EE1259">
        <v>0</v>
      </c>
      <c r="EF1259">
        <v>10005.5246153846</v>
      </c>
      <c r="EG1259">
        <v>0</v>
      </c>
      <c r="EH1259">
        <v>1222.04076923077</v>
      </c>
      <c r="EI1259">
        <v>-57.4624076923077</v>
      </c>
      <c r="EJ1259">
        <v>1481.03</v>
      </c>
      <c r="EK1259">
        <v>1511.83076923077</v>
      </c>
      <c r="EL1259">
        <v>18.5198230769231</v>
      </c>
      <c r="EM1259">
        <v>1474.24230769231</v>
      </c>
      <c r="EN1259">
        <v>24.8632076923077</v>
      </c>
      <c r="EO1259">
        <v>3.91236769230769</v>
      </c>
      <c r="EP1259">
        <v>2.24221384615385</v>
      </c>
      <c r="EQ1259">
        <v>28.5242230769231</v>
      </c>
      <c r="ER1259">
        <v>19.2671461538462</v>
      </c>
      <c r="ES1259">
        <v>1200.01153846154</v>
      </c>
      <c r="ET1259">
        <v>0.967006615384616</v>
      </c>
      <c r="EU1259">
        <v>0.0329931</v>
      </c>
      <c r="EV1259">
        <v>0</v>
      </c>
      <c r="EW1259">
        <v>931.262769230769</v>
      </c>
      <c r="EX1259">
        <v>5.00059</v>
      </c>
      <c r="EY1259">
        <v>12390.4615384615</v>
      </c>
      <c r="EZ1259">
        <v>10358.8461538462</v>
      </c>
      <c r="FA1259">
        <v>64.312</v>
      </c>
      <c r="FB1259">
        <v>65.5813846153846</v>
      </c>
      <c r="FC1259">
        <v>64.3797692307692</v>
      </c>
      <c r="FD1259">
        <v>65.2643076923077</v>
      </c>
      <c r="FE1259">
        <v>65.5572307692308</v>
      </c>
      <c r="FF1259">
        <v>1155.57923076923</v>
      </c>
      <c r="FG1259">
        <v>39.4246153846154</v>
      </c>
      <c r="FH1259">
        <v>0</v>
      </c>
      <c r="FI1259">
        <v>1761428924.5</v>
      </c>
      <c r="FJ1259">
        <v>0</v>
      </c>
      <c r="FK1259">
        <v>931.320538461538</v>
      </c>
      <c r="FL1259">
        <v>6.07979486498147</v>
      </c>
      <c r="FM1259">
        <v>56.1470085395979</v>
      </c>
      <c r="FN1259">
        <v>12390.7807692308</v>
      </c>
      <c r="FO1259">
        <v>15</v>
      </c>
      <c r="FP1259">
        <v>0</v>
      </c>
      <c r="FQ1259" t="s">
        <v>439</v>
      </c>
      <c r="FR1259">
        <v>0</v>
      </c>
      <c r="FS1259">
        <v>0</v>
      </c>
      <c r="FT1259">
        <v>0</v>
      </c>
      <c r="FU1259">
        <v>0</v>
      </c>
      <c r="FV1259">
        <v>0</v>
      </c>
      <c r="FW1259">
        <v>0</v>
      </c>
      <c r="FX1259">
        <v>0</v>
      </c>
      <c r="FY1259">
        <v>0</v>
      </c>
      <c r="FZ1259">
        <v>0</v>
      </c>
      <c r="GA1259">
        <v>0</v>
      </c>
      <c r="GB1259">
        <v>0</v>
      </c>
      <c r="GC1259">
        <v>-57.1906285714286</v>
      </c>
      <c r="GD1259">
        <v>-2.04318701298701</v>
      </c>
      <c r="GE1259">
        <v>0.829689560500022</v>
      </c>
      <c r="GF1259">
        <v>0</v>
      </c>
      <c r="GG1259">
        <v>931.020117647059</v>
      </c>
      <c r="GH1259">
        <v>6.28021389520564</v>
      </c>
      <c r="GI1259">
        <v>0.648816921730538</v>
      </c>
      <c r="GJ1259">
        <v>-1</v>
      </c>
      <c r="GK1259">
        <v>18.5239142857143</v>
      </c>
      <c r="GL1259">
        <v>-0.0964519480519058</v>
      </c>
      <c r="GM1259">
        <v>0.0114660279050058</v>
      </c>
      <c r="GN1259">
        <v>1</v>
      </c>
      <c r="GO1259">
        <v>1</v>
      </c>
      <c r="GP1259">
        <v>2</v>
      </c>
      <c r="GQ1259" t="s">
        <v>446</v>
      </c>
      <c r="GR1259">
        <v>3.12583</v>
      </c>
      <c r="GS1259">
        <v>2.71775</v>
      </c>
      <c r="GT1259">
        <v>0.196878</v>
      </c>
      <c r="GU1259">
        <v>0.201389</v>
      </c>
      <c r="GV1259">
        <v>0.147545</v>
      </c>
      <c r="GW1259">
        <v>0.0994922</v>
      </c>
      <c r="GX1259">
        <v>28570.8</v>
      </c>
      <c r="GY1259">
        <v>29983.9</v>
      </c>
      <c r="GZ1259">
        <v>32358.6</v>
      </c>
      <c r="HA1259">
        <v>34172.1</v>
      </c>
      <c r="HB1259">
        <v>39593</v>
      </c>
      <c r="HC1259">
        <v>44420.6</v>
      </c>
      <c r="HD1259">
        <v>50918</v>
      </c>
      <c r="HE1259">
        <v>54846.6</v>
      </c>
      <c r="HF1259">
        <v>1.64102</v>
      </c>
      <c r="HG1259">
        <v>1.50175</v>
      </c>
      <c r="HH1259">
        <v>-0.114918</v>
      </c>
      <c r="HI1259">
        <v>0</v>
      </c>
      <c r="HJ1259">
        <v>49.7168</v>
      </c>
      <c r="HK1259">
        <v>999.9</v>
      </c>
      <c r="HL1259">
        <v>54.975</v>
      </c>
      <c r="HM1259">
        <v>30.111</v>
      </c>
      <c r="HN1259">
        <v>26.1352</v>
      </c>
      <c r="HO1259">
        <v>60.2655</v>
      </c>
      <c r="HP1259">
        <v>40.3405</v>
      </c>
      <c r="HQ1259">
        <v>1</v>
      </c>
      <c r="HR1259">
        <v>2.7164</v>
      </c>
      <c r="HS1259">
        <v>1.80194</v>
      </c>
      <c r="HT1259">
        <v>20.1012</v>
      </c>
      <c r="HU1259">
        <v>5.18539</v>
      </c>
      <c r="HV1259">
        <v>12.0159</v>
      </c>
      <c r="HW1259">
        <v>4.9669</v>
      </c>
      <c r="HX1259">
        <v>3.296</v>
      </c>
      <c r="HY1259">
        <v>9999</v>
      </c>
      <c r="HZ1259">
        <v>9999</v>
      </c>
      <c r="IA1259">
        <v>999.9</v>
      </c>
      <c r="IB1259">
        <v>9999</v>
      </c>
      <c r="IC1259">
        <v>1.86325</v>
      </c>
      <c r="ID1259">
        <v>1.86812</v>
      </c>
      <c r="IE1259">
        <v>1.86783</v>
      </c>
      <c r="IF1259">
        <v>1.86905</v>
      </c>
      <c r="IG1259">
        <v>1.86981</v>
      </c>
      <c r="IH1259">
        <v>1.86587</v>
      </c>
      <c r="II1259">
        <v>1.86695</v>
      </c>
      <c r="IJ1259">
        <v>1.86843</v>
      </c>
      <c r="IK1259">
        <v>5</v>
      </c>
      <c r="IL1259">
        <v>0</v>
      </c>
      <c r="IM1259">
        <v>0</v>
      </c>
      <c r="IN1259">
        <v>0</v>
      </c>
      <c r="IO1259" t="s">
        <v>441</v>
      </c>
      <c r="IP1259" t="s">
        <v>442</v>
      </c>
      <c r="IQ1259" t="s">
        <v>443</v>
      </c>
      <c r="IR1259" t="s">
        <v>443</v>
      </c>
      <c r="IS1259" t="s">
        <v>443</v>
      </c>
      <c r="IT1259" t="s">
        <v>443</v>
      </c>
      <c r="IU1259">
        <v>0</v>
      </c>
      <c r="IV1259">
        <v>100</v>
      </c>
      <c r="IW1259">
        <v>100</v>
      </c>
      <c r="IX1259">
        <v>1.1</v>
      </c>
      <c r="IY1259">
        <v>-0.0441</v>
      </c>
      <c r="IZ1259">
        <v>1.09748391826392</v>
      </c>
      <c r="JA1259">
        <v>0</v>
      </c>
      <c r="JB1259">
        <v>0</v>
      </c>
      <c r="JC1259">
        <v>0</v>
      </c>
      <c r="JD1259">
        <v>-0.0441141096964596</v>
      </c>
      <c r="JE1259">
        <v>0</v>
      </c>
      <c r="JF1259">
        <v>0</v>
      </c>
      <c r="JG1259">
        <v>0</v>
      </c>
      <c r="JH1259">
        <v>5</v>
      </c>
      <c r="JI1259">
        <v>2273</v>
      </c>
      <c r="JJ1259">
        <v>1</v>
      </c>
      <c r="JK1259">
        <v>24</v>
      </c>
      <c r="JL1259">
        <v>29357149.4</v>
      </c>
      <c r="JM1259">
        <v>29357149.4</v>
      </c>
      <c r="JN1259">
        <v>2.8479</v>
      </c>
      <c r="JO1259">
        <v>2.60254</v>
      </c>
      <c r="JP1259">
        <v>1.54785</v>
      </c>
      <c r="JQ1259">
        <v>2.31567</v>
      </c>
      <c r="JR1259">
        <v>1.64673</v>
      </c>
      <c r="JS1259">
        <v>2.37915</v>
      </c>
      <c r="JT1259">
        <v>34.0771</v>
      </c>
      <c r="JU1259">
        <v>24.1838</v>
      </c>
      <c r="JV1259">
        <v>18</v>
      </c>
      <c r="JW1259">
        <v>482.036</v>
      </c>
      <c r="JX1259">
        <v>380.657</v>
      </c>
      <c r="JY1259">
        <v>48.0632</v>
      </c>
      <c r="JZ1259">
        <v>57.4501</v>
      </c>
      <c r="KA1259">
        <v>29.9986</v>
      </c>
      <c r="KB1259">
        <v>56.736</v>
      </c>
      <c r="KC1259">
        <v>56.5085</v>
      </c>
      <c r="KD1259">
        <v>57.0607</v>
      </c>
      <c r="KE1259">
        <v>0</v>
      </c>
      <c r="KF1259">
        <v>100</v>
      </c>
      <c r="KG1259">
        <v>48.1048</v>
      </c>
      <c r="KH1259">
        <v>1522.84</v>
      </c>
      <c r="KI1259">
        <v>26.2864</v>
      </c>
      <c r="KJ1259">
        <v>92.2467</v>
      </c>
      <c r="KK1259">
        <v>88.7188</v>
      </c>
    </row>
    <row r="1260" spans="1:297">
      <c r="A1260">
        <v>1244</v>
      </c>
      <c r="B1260">
        <v>1761428969.1</v>
      </c>
      <c r="C1260">
        <v>20788.0999999046</v>
      </c>
      <c r="D1260" t="s">
        <v>2942</v>
      </c>
      <c r="E1260" t="s">
        <v>2943</v>
      </c>
      <c r="F1260">
        <v>5</v>
      </c>
      <c r="G1260" t="s">
        <v>2761</v>
      </c>
      <c r="H1260" t="s">
        <v>436</v>
      </c>
      <c r="I1260">
        <v>1761428960.94615</v>
      </c>
      <c r="J1260">
        <f>(K1260)/1000</f>
        <v>0</v>
      </c>
      <c r="K1260">
        <f>IF(DP1260, AN1260, AH1260)</f>
        <v>0</v>
      </c>
      <c r="L1260">
        <f>IF(DP1260, AI1260, AG1260)</f>
        <v>0</v>
      </c>
      <c r="M1260">
        <f>DR1260 - IF(AU1260&gt;1, L1260*DL1260*100.0/(AW1260), 0)</f>
        <v>0</v>
      </c>
      <c r="N1260">
        <f>((T1260-J1260/2)*M1260-L1260)/(T1260+J1260/2)</f>
        <v>0</v>
      </c>
      <c r="O1260">
        <f>N1260*(DY1260+DZ1260)/1000.0</f>
        <v>0</v>
      </c>
      <c r="P1260">
        <f>(DR1260 - IF(AU1260&gt;1, L1260*DL1260*100.0/(AW1260), 0))*(DY1260+DZ1260)/1000.0</f>
        <v>0</v>
      </c>
      <c r="Q1260">
        <f>2.0/((1/S1260-1/R1260)+SIGN(S1260)*SQRT((1/S1260-1/R1260)*(1/S1260-1/R1260) + 4*DM1260/((DM1260+1)*(DM1260+1))*(2*1/S1260*1/R1260-1/R1260*1/R1260)))</f>
        <v>0</v>
      </c>
      <c r="R1260">
        <f>IF(LEFT(DN1260,1)&lt;&gt;"0",IF(LEFT(DN1260,1)="1",3.0,DO1260),$D$5+$E$5*(EF1260*DY1260/($K$5*1000))+$F$5*(EF1260*DY1260/($K$5*1000))*MAX(MIN(DL1260,$J$5),$I$5)*MAX(MIN(DL1260,$J$5),$I$5)+$G$5*MAX(MIN(DL1260,$J$5),$I$5)*(EF1260*DY1260/($K$5*1000))+$H$5*(EF1260*DY1260/($K$5*1000))*(EF1260*DY1260/($K$5*1000)))</f>
        <v>0</v>
      </c>
      <c r="S1260">
        <f>J1260*(1000-(1000*0.61365*exp(17.502*W1260/(240.97+W1260))/(DY1260+DZ1260)+DT1260)/2)/(1000*0.61365*exp(17.502*W1260/(240.97+W1260))/(DY1260+DZ1260)-DT1260)</f>
        <v>0</v>
      </c>
      <c r="T1260">
        <f>1/((DM1260+1)/(Q1260/1.6)+1/(R1260/1.37)) + DM1260/((DM1260+1)/(Q1260/1.6) + DM1260/(R1260/1.37))</f>
        <v>0</v>
      </c>
      <c r="U1260">
        <f>(DH1260*DK1260)</f>
        <v>0</v>
      </c>
      <c r="V1260">
        <f>(EA1260+(U1260+2*0.95*5.67E-8*(((EA1260+$B$7)+273)^4-(EA1260+273)^4)-44100*J1260)/(1.84*29.3*R1260+8*0.95*5.67E-8*(EA1260+273)^3))</f>
        <v>0</v>
      </c>
      <c r="W1260">
        <f>($C$7*EB1260+$D$7*EC1260+$E$7*V1260)</f>
        <v>0</v>
      </c>
      <c r="X1260">
        <f>0.61365*exp(17.502*W1260/(240.97+W1260))</f>
        <v>0</v>
      </c>
      <c r="Y1260">
        <f>(Z1260/AA1260*100)</f>
        <v>0</v>
      </c>
      <c r="Z1260">
        <f>DT1260*(DY1260+DZ1260)/1000</f>
        <v>0</v>
      </c>
      <c r="AA1260">
        <f>0.61365*exp(17.502*EA1260/(240.97+EA1260))</f>
        <v>0</v>
      </c>
      <c r="AB1260">
        <f>(X1260-DT1260*(DY1260+DZ1260)/1000)</f>
        <v>0</v>
      </c>
      <c r="AC1260">
        <f>(-J1260*44100)</f>
        <v>0</v>
      </c>
      <c r="AD1260">
        <f>2*29.3*R1260*0.92*(EA1260-W1260)</f>
        <v>0</v>
      </c>
      <c r="AE1260">
        <f>2*0.95*5.67E-8*(((EA1260+$B$7)+273)^4-(W1260+273)^4)</f>
        <v>0</v>
      </c>
      <c r="AF1260">
        <f>U1260+AE1260+AC1260+AD1260</f>
        <v>0</v>
      </c>
      <c r="AG1260">
        <f>DX1260*AU1260*(DS1260-DR1260*(1000-AU1260*DU1260)/(1000-AU1260*DT1260))/(100*DL1260)</f>
        <v>0</v>
      </c>
      <c r="AH1260">
        <f>1000*DX1260*AU1260*(DT1260-DU1260)/(100*DL1260*(1000-AU1260*DT1260))</f>
        <v>0</v>
      </c>
      <c r="AI1260">
        <f>(AJ1260 - AK1260 - DY1260*1E3/(8.314*(EA1260+273.15)) * AM1260/DX1260 * AL1260) * DX1260/(100*DL1260) * (1000 - DU1260)/1000</f>
        <v>0</v>
      </c>
      <c r="AJ1260">
        <v>1546.32003129775</v>
      </c>
      <c r="AK1260">
        <v>1522.36315151515</v>
      </c>
      <c r="AL1260">
        <v>3.60517856195317</v>
      </c>
      <c r="AM1260">
        <v>65.5308302883594</v>
      </c>
      <c r="AN1260">
        <f>(AP1260 - AO1260 + DY1260*1E3/(8.314*(EA1260+273.15)) * AR1260/DX1260 * AQ1260) * DX1260/(100*DL1260) * 1000/(1000 - AP1260)</f>
        <v>0</v>
      </c>
      <c r="AO1260">
        <v>24.8752748617304</v>
      </c>
      <c r="AP1260">
        <v>43.3830557575758</v>
      </c>
      <c r="AQ1260">
        <v>0.00213142864156413</v>
      </c>
      <c r="AR1260">
        <v>110.947681736838</v>
      </c>
      <c r="AS1260">
        <v>11</v>
      </c>
      <c r="AT1260">
        <v>2</v>
      </c>
      <c r="AU1260">
        <f>IF(AS1260*$H$13&gt;=AW1260,1.0,(AW1260/(AW1260-AS1260*$H$13)))</f>
        <v>0</v>
      </c>
      <c r="AV1260">
        <f>(AU1260-1)*100</f>
        <v>0</v>
      </c>
      <c r="AW1260">
        <f>MAX(0,($B$13+$C$13*EF1260)/(1+$D$13*EF1260)*DY1260/(EA1260+273)*$E$13)</f>
        <v>0</v>
      </c>
      <c r="AX1260" t="s">
        <v>437</v>
      </c>
      <c r="AY1260" t="s">
        <v>437</v>
      </c>
      <c r="AZ1260">
        <v>0</v>
      </c>
      <c r="BA1260">
        <v>0</v>
      </c>
      <c r="BB1260">
        <f>1-AZ1260/BA1260</f>
        <v>0</v>
      </c>
      <c r="BC1260">
        <v>0</v>
      </c>
      <c r="BD1260" t="s">
        <v>437</v>
      </c>
      <c r="BE1260" t="s">
        <v>437</v>
      </c>
      <c r="BF1260">
        <v>0</v>
      </c>
      <c r="BG1260">
        <v>0</v>
      </c>
      <c r="BH1260">
        <f>1-BF1260/BG1260</f>
        <v>0</v>
      </c>
      <c r="BI1260">
        <v>0.5</v>
      </c>
      <c r="BJ1260">
        <f>DI1260</f>
        <v>0</v>
      </c>
      <c r="BK1260">
        <f>L1260</f>
        <v>0</v>
      </c>
      <c r="BL1260">
        <f>BH1260*BI1260*BJ1260</f>
        <v>0</v>
      </c>
      <c r="BM1260">
        <f>(BK1260-BC1260)/BJ1260</f>
        <v>0</v>
      </c>
      <c r="BN1260">
        <f>(BA1260-BG1260)/BG1260</f>
        <v>0</v>
      </c>
      <c r="BO1260">
        <f>AZ1260/(BB1260+AZ1260/BG1260)</f>
        <v>0</v>
      </c>
      <c r="BP1260" t="s">
        <v>437</v>
      </c>
      <c r="BQ1260">
        <v>0</v>
      </c>
      <c r="BR1260">
        <f>IF(BQ1260&lt;&gt;0, BQ1260, BO1260)</f>
        <v>0</v>
      </c>
      <c r="BS1260">
        <f>1-BR1260/BG1260</f>
        <v>0</v>
      </c>
      <c r="BT1260">
        <f>(BG1260-BF1260)/(BG1260-BR1260)</f>
        <v>0</v>
      </c>
      <c r="BU1260">
        <f>(BA1260-BG1260)/(BA1260-BR1260)</f>
        <v>0</v>
      </c>
      <c r="BV1260">
        <f>(BG1260-BF1260)/(BG1260-AZ1260)</f>
        <v>0</v>
      </c>
      <c r="BW1260">
        <f>(BA1260-BG1260)/(BA1260-AZ1260)</f>
        <v>0</v>
      </c>
      <c r="BX1260">
        <f>(BT1260*BR1260/BF1260)</f>
        <v>0</v>
      </c>
      <c r="BY1260">
        <f>(1-BX1260)</f>
        <v>0</v>
      </c>
      <c r="DH1260">
        <f>$B$11*EG1260+$C$11*EH1260+$F$11*ES1260*(1-EV1260)</f>
        <v>0</v>
      </c>
      <c r="DI1260">
        <f>DH1260*DJ1260</f>
        <v>0</v>
      </c>
      <c r="DJ1260">
        <f>($B$11*$D$9+$C$11*$D$9+$F$11*((FF1260+EX1260)/MAX(FF1260+EX1260+FG1260, 0.1)*$I$9+FG1260/MAX(FF1260+EX1260+FG1260, 0.1)*$J$9))/($B$11+$C$11+$F$11)</f>
        <v>0</v>
      </c>
      <c r="DK1260">
        <f>($B$11*$K$9+$C$11*$K$9+$F$11*((FF1260+EX1260)/MAX(FF1260+EX1260+FG1260, 0.1)*$P$9+FG1260/MAX(FF1260+EX1260+FG1260, 0.1)*$Q$9))/($B$11+$C$11+$F$11)</f>
        <v>0</v>
      </c>
      <c r="DL1260">
        <v>6</v>
      </c>
      <c r="DM1260">
        <v>0.5</v>
      </c>
      <c r="DN1260" t="s">
        <v>438</v>
      </c>
      <c r="DO1260">
        <v>2</v>
      </c>
      <c r="DP1260" t="b">
        <v>1</v>
      </c>
      <c r="DQ1260">
        <v>1761428960.94615</v>
      </c>
      <c r="DR1260">
        <v>1432.90307692308</v>
      </c>
      <c r="DS1260">
        <v>1490.83692307692</v>
      </c>
      <c r="DT1260">
        <v>43.3790384615385</v>
      </c>
      <c r="DU1260">
        <v>24.8687846153846</v>
      </c>
      <c r="DV1260">
        <v>1431.80538461538</v>
      </c>
      <c r="DW1260">
        <v>43.4231538461538</v>
      </c>
      <c r="DX1260">
        <v>499.999307692308</v>
      </c>
      <c r="DY1260">
        <v>90.1833769230769</v>
      </c>
      <c r="DZ1260">
        <v>0.0396217538461538</v>
      </c>
      <c r="EA1260">
        <v>51.1633153846154</v>
      </c>
      <c r="EB1260">
        <v>47.9004692307692</v>
      </c>
      <c r="EC1260">
        <v>999.9</v>
      </c>
      <c r="ED1260">
        <v>0</v>
      </c>
      <c r="EE1260">
        <v>0</v>
      </c>
      <c r="EF1260">
        <v>10007.5461538462</v>
      </c>
      <c r="EG1260">
        <v>0</v>
      </c>
      <c r="EH1260">
        <v>1222.05461538462</v>
      </c>
      <c r="EI1260">
        <v>-57.9344461538461</v>
      </c>
      <c r="EJ1260">
        <v>1497.87846153846</v>
      </c>
      <c r="EK1260">
        <v>1528.85769230769</v>
      </c>
      <c r="EL1260">
        <v>18.5102846153846</v>
      </c>
      <c r="EM1260">
        <v>1490.83692307692</v>
      </c>
      <c r="EN1260">
        <v>24.8687846153846</v>
      </c>
      <c r="EO1260">
        <v>3.91206923076923</v>
      </c>
      <c r="EP1260">
        <v>2.24275076923077</v>
      </c>
      <c r="EQ1260">
        <v>28.5229076923077</v>
      </c>
      <c r="ER1260">
        <v>19.271</v>
      </c>
      <c r="ES1260">
        <v>1199.99230769231</v>
      </c>
      <c r="ET1260">
        <v>0.967007846153846</v>
      </c>
      <c r="EU1260">
        <v>0.0329919153846154</v>
      </c>
      <c r="EV1260">
        <v>0</v>
      </c>
      <c r="EW1260">
        <v>931.704076923077</v>
      </c>
      <c r="EX1260">
        <v>5.00059</v>
      </c>
      <c r="EY1260">
        <v>12394.9692307692</v>
      </c>
      <c r="EZ1260">
        <v>10358.6769230769</v>
      </c>
      <c r="FA1260">
        <v>64.312</v>
      </c>
      <c r="FB1260">
        <v>65.562</v>
      </c>
      <c r="FC1260">
        <v>64.375</v>
      </c>
      <c r="FD1260">
        <v>65.25</v>
      </c>
      <c r="FE1260">
        <v>65.5381538461538</v>
      </c>
      <c r="FF1260">
        <v>1155.56230769231</v>
      </c>
      <c r="FG1260">
        <v>39.4253846153846</v>
      </c>
      <c r="FH1260">
        <v>0</v>
      </c>
      <c r="FI1260">
        <v>1761428929.9</v>
      </c>
      <c r="FJ1260">
        <v>0</v>
      </c>
      <c r="FK1260">
        <v>931.80088</v>
      </c>
      <c r="FL1260">
        <v>3.7954615389676</v>
      </c>
      <c r="FM1260">
        <v>52.9538460721211</v>
      </c>
      <c r="FN1260">
        <v>12396.096</v>
      </c>
      <c r="FO1260">
        <v>15</v>
      </c>
      <c r="FP1260">
        <v>0</v>
      </c>
      <c r="FQ1260" t="s">
        <v>439</v>
      </c>
      <c r="FR1260">
        <v>0</v>
      </c>
      <c r="FS1260">
        <v>0</v>
      </c>
      <c r="FT1260">
        <v>0</v>
      </c>
      <c r="FU1260">
        <v>0</v>
      </c>
      <c r="FV1260">
        <v>0</v>
      </c>
      <c r="FW1260">
        <v>0</v>
      </c>
      <c r="FX1260">
        <v>0</v>
      </c>
      <c r="FY1260">
        <v>0</v>
      </c>
      <c r="FZ1260">
        <v>0</v>
      </c>
      <c r="GA1260">
        <v>0</v>
      </c>
      <c r="GB1260">
        <v>0</v>
      </c>
      <c r="GC1260">
        <v>-58.054015</v>
      </c>
      <c r="GD1260">
        <v>-4.95398345864668</v>
      </c>
      <c r="GE1260">
        <v>1.13176831033344</v>
      </c>
      <c r="GF1260">
        <v>0</v>
      </c>
      <c r="GG1260">
        <v>931.437764705882</v>
      </c>
      <c r="GH1260">
        <v>5.32281130950525</v>
      </c>
      <c r="GI1260">
        <v>0.565840502304712</v>
      </c>
      <c r="GJ1260">
        <v>-1</v>
      </c>
      <c r="GK1260">
        <v>18.515305</v>
      </c>
      <c r="GL1260">
        <v>-0.112596992481207</v>
      </c>
      <c r="GM1260">
        <v>0.0123346858492627</v>
      </c>
      <c r="GN1260">
        <v>0</v>
      </c>
      <c r="GO1260">
        <v>0</v>
      </c>
      <c r="GP1260">
        <v>2</v>
      </c>
      <c r="GQ1260" t="s">
        <v>473</v>
      </c>
      <c r="GR1260">
        <v>3.12595</v>
      </c>
      <c r="GS1260">
        <v>2.71716</v>
      </c>
      <c r="GT1260">
        <v>0.198334</v>
      </c>
      <c r="GU1260">
        <v>0.202756</v>
      </c>
      <c r="GV1260">
        <v>0.147591</v>
      </c>
      <c r="GW1260">
        <v>0.0995047</v>
      </c>
      <c r="GX1260">
        <v>28519.2</v>
      </c>
      <c r="GY1260">
        <v>29932.8</v>
      </c>
      <c r="GZ1260">
        <v>32359.5</v>
      </c>
      <c r="HA1260">
        <v>34173</v>
      </c>
      <c r="HB1260">
        <v>39592.2</v>
      </c>
      <c r="HC1260">
        <v>44421.3</v>
      </c>
      <c r="HD1260">
        <v>50919.4</v>
      </c>
      <c r="HE1260">
        <v>54848.1</v>
      </c>
      <c r="HF1260">
        <v>1.64118</v>
      </c>
      <c r="HG1260">
        <v>1.5015</v>
      </c>
      <c r="HH1260">
        <v>-0.115015</v>
      </c>
      <c r="HI1260">
        <v>0</v>
      </c>
      <c r="HJ1260">
        <v>49.7139</v>
      </c>
      <c r="HK1260">
        <v>999.9</v>
      </c>
      <c r="HL1260">
        <v>54.975</v>
      </c>
      <c r="HM1260">
        <v>30.111</v>
      </c>
      <c r="HN1260">
        <v>26.1372</v>
      </c>
      <c r="HO1260">
        <v>60.0355</v>
      </c>
      <c r="HP1260">
        <v>40.0761</v>
      </c>
      <c r="HQ1260">
        <v>1</v>
      </c>
      <c r="HR1260">
        <v>2.71498</v>
      </c>
      <c r="HS1260">
        <v>1.76755</v>
      </c>
      <c r="HT1260">
        <v>20.1018</v>
      </c>
      <c r="HU1260">
        <v>5.18524</v>
      </c>
      <c r="HV1260">
        <v>12.0159</v>
      </c>
      <c r="HW1260">
        <v>4.9668</v>
      </c>
      <c r="HX1260">
        <v>3.296</v>
      </c>
      <c r="HY1260">
        <v>9999</v>
      </c>
      <c r="HZ1260">
        <v>9999</v>
      </c>
      <c r="IA1260">
        <v>999.9</v>
      </c>
      <c r="IB1260">
        <v>9999</v>
      </c>
      <c r="IC1260">
        <v>1.86325</v>
      </c>
      <c r="ID1260">
        <v>1.86812</v>
      </c>
      <c r="IE1260">
        <v>1.86783</v>
      </c>
      <c r="IF1260">
        <v>1.86904</v>
      </c>
      <c r="IG1260">
        <v>1.86981</v>
      </c>
      <c r="IH1260">
        <v>1.86584</v>
      </c>
      <c r="II1260">
        <v>1.86695</v>
      </c>
      <c r="IJ1260">
        <v>1.86843</v>
      </c>
      <c r="IK1260">
        <v>5</v>
      </c>
      <c r="IL1260">
        <v>0</v>
      </c>
      <c r="IM1260">
        <v>0</v>
      </c>
      <c r="IN1260">
        <v>0</v>
      </c>
      <c r="IO1260" t="s">
        <v>441</v>
      </c>
      <c r="IP1260" t="s">
        <v>442</v>
      </c>
      <c r="IQ1260" t="s">
        <v>443</v>
      </c>
      <c r="IR1260" t="s">
        <v>443</v>
      </c>
      <c r="IS1260" t="s">
        <v>443</v>
      </c>
      <c r="IT1260" t="s">
        <v>443</v>
      </c>
      <c r="IU1260">
        <v>0</v>
      </c>
      <c r="IV1260">
        <v>100</v>
      </c>
      <c r="IW1260">
        <v>100</v>
      </c>
      <c r="IX1260">
        <v>1.1</v>
      </c>
      <c r="IY1260">
        <v>-0.0441</v>
      </c>
      <c r="IZ1260">
        <v>1.09748391826392</v>
      </c>
      <c r="JA1260">
        <v>0</v>
      </c>
      <c r="JB1260">
        <v>0</v>
      </c>
      <c r="JC1260">
        <v>0</v>
      </c>
      <c r="JD1260">
        <v>-0.0441141096964596</v>
      </c>
      <c r="JE1260">
        <v>0</v>
      </c>
      <c r="JF1260">
        <v>0</v>
      </c>
      <c r="JG1260">
        <v>0</v>
      </c>
      <c r="JH1260">
        <v>5</v>
      </c>
      <c r="JI1260">
        <v>2273</v>
      </c>
      <c r="JJ1260">
        <v>1</v>
      </c>
      <c r="JK1260">
        <v>24</v>
      </c>
      <c r="JL1260">
        <v>29357149.5</v>
      </c>
      <c r="JM1260">
        <v>29357149.5</v>
      </c>
      <c r="JN1260">
        <v>2.87109</v>
      </c>
      <c r="JO1260">
        <v>2.60376</v>
      </c>
      <c r="JP1260">
        <v>1.54785</v>
      </c>
      <c r="JQ1260">
        <v>2.31567</v>
      </c>
      <c r="JR1260">
        <v>1.64673</v>
      </c>
      <c r="JS1260">
        <v>2.35962</v>
      </c>
      <c r="JT1260">
        <v>34.0771</v>
      </c>
      <c r="JU1260">
        <v>24.1838</v>
      </c>
      <c r="JV1260">
        <v>18</v>
      </c>
      <c r="JW1260">
        <v>482.095</v>
      </c>
      <c r="JX1260">
        <v>380.469</v>
      </c>
      <c r="JY1260">
        <v>48.1302</v>
      </c>
      <c r="JZ1260">
        <v>57.436</v>
      </c>
      <c r="KA1260">
        <v>29.9987</v>
      </c>
      <c r="KB1260">
        <v>56.7262</v>
      </c>
      <c r="KC1260">
        <v>56.5009</v>
      </c>
      <c r="KD1260">
        <v>57.5713</v>
      </c>
      <c r="KE1260">
        <v>0</v>
      </c>
      <c r="KF1260">
        <v>100</v>
      </c>
      <c r="KG1260">
        <v>48.1757</v>
      </c>
      <c r="KH1260">
        <v>1543.25</v>
      </c>
      <c r="KI1260">
        <v>26.2864</v>
      </c>
      <c r="KJ1260">
        <v>92.2492</v>
      </c>
      <c r="KK1260">
        <v>88.7212</v>
      </c>
    </row>
    <row r="1261" spans="1:297">
      <c r="A1261">
        <v>1245</v>
      </c>
      <c r="B1261">
        <v>1761428974.1</v>
      </c>
      <c r="C1261">
        <v>20793.0999999046</v>
      </c>
      <c r="D1261" t="s">
        <v>2944</v>
      </c>
      <c r="E1261" t="s">
        <v>2945</v>
      </c>
      <c r="F1261">
        <v>5</v>
      </c>
      <c r="G1261" t="s">
        <v>2761</v>
      </c>
      <c r="H1261" t="s">
        <v>436</v>
      </c>
      <c r="I1261">
        <v>1761428965.94615</v>
      </c>
      <c r="J1261">
        <f>(K1261)/1000</f>
        <v>0</v>
      </c>
      <c r="K1261">
        <f>IF(DP1261, AN1261, AH1261)</f>
        <v>0</v>
      </c>
      <c r="L1261">
        <f>IF(DP1261, AI1261, AG1261)</f>
        <v>0</v>
      </c>
      <c r="M1261">
        <f>DR1261 - IF(AU1261&gt;1, L1261*DL1261*100.0/(AW1261), 0)</f>
        <v>0</v>
      </c>
      <c r="N1261">
        <f>((T1261-J1261/2)*M1261-L1261)/(T1261+J1261/2)</f>
        <v>0</v>
      </c>
      <c r="O1261">
        <f>N1261*(DY1261+DZ1261)/1000.0</f>
        <v>0</v>
      </c>
      <c r="P1261">
        <f>(DR1261 - IF(AU1261&gt;1, L1261*DL1261*100.0/(AW1261), 0))*(DY1261+DZ1261)/1000.0</f>
        <v>0</v>
      </c>
      <c r="Q1261">
        <f>2.0/((1/S1261-1/R1261)+SIGN(S1261)*SQRT((1/S1261-1/R1261)*(1/S1261-1/R1261) + 4*DM1261/((DM1261+1)*(DM1261+1))*(2*1/S1261*1/R1261-1/R1261*1/R1261)))</f>
        <v>0</v>
      </c>
      <c r="R1261">
        <f>IF(LEFT(DN1261,1)&lt;&gt;"0",IF(LEFT(DN1261,1)="1",3.0,DO1261),$D$5+$E$5*(EF1261*DY1261/($K$5*1000))+$F$5*(EF1261*DY1261/($K$5*1000))*MAX(MIN(DL1261,$J$5),$I$5)*MAX(MIN(DL1261,$J$5),$I$5)+$G$5*MAX(MIN(DL1261,$J$5),$I$5)*(EF1261*DY1261/($K$5*1000))+$H$5*(EF1261*DY1261/($K$5*1000))*(EF1261*DY1261/($K$5*1000)))</f>
        <v>0</v>
      </c>
      <c r="S1261">
        <f>J1261*(1000-(1000*0.61365*exp(17.502*W1261/(240.97+W1261))/(DY1261+DZ1261)+DT1261)/2)/(1000*0.61365*exp(17.502*W1261/(240.97+W1261))/(DY1261+DZ1261)-DT1261)</f>
        <v>0</v>
      </c>
      <c r="T1261">
        <f>1/((DM1261+1)/(Q1261/1.6)+1/(R1261/1.37)) + DM1261/((DM1261+1)/(Q1261/1.6) + DM1261/(R1261/1.37))</f>
        <v>0</v>
      </c>
      <c r="U1261">
        <f>(DH1261*DK1261)</f>
        <v>0</v>
      </c>
      <c r="V1261">
        <f>(EA1261+(U1261+2*0.95*5.67E-8*(((EA1261+$B$7)+273)^4-(EA1261+273)^4)-44100*J1261)/(1.84*29.3*R1261+8*0.95*5.67E-8*(EA1261+273)^3))</f>
        <v>0</v>
      </c>
      <c r="W1261">
        <f>($C$7*EB1261+$D$7*EC1261+$E$7*V1261)</f>
        <v>0</v>
      </c>
      <c r="X1261">
        <f>0.61365*exp(17.502*W1261/(240.97+W1261))</f>
        <v>0</v>
      </c>
      <c r="Y1261">
        <f>(Z1261/AA1261*100)</f>
        <v>0</v>
      </c>
      <c r="Z1261">
        <f>DT1261*(DY1261+DZ1261)/1000</f>
        <v>0</v>
      </c>
      <c r="AA1261">
        <f>0.61365*exp(17.502*EA1261/(240.97+EA1261))</f>
        <v>0</v>
      </c>
      <c r="AB1261">
        <f>(X1261-DT1261*(DY1261+DZ1261)/1000)</f>
        <v>0</v>
      </c>
      <c r="AC1261">
        <f>(-J1261*44100)</f>
        <v>0</v>
      </c>
      <c r="AD1261">
        <f>2*29.3*R1261*0.92*(EA1261-W1261)</f>
        <v>0</v>
      </c>
      <c r="AE1261">
        <f>2*0.95*5.67E-8*(((EA1261+$B$7)+273)^4-(W1261+273)^4)</f>
        <v>0</v>
      </c>
      <c r="AF1261">
        <f>U1261+AE1261+AC1261+AD1261</f>
        <v>0</v>
      </c>
      <c r="AG1261">
        <f>DX1261*AU1261*(DS1261-DR1261*(1000-AU1261*DU1261)/(1000-AU1261*DT1261))/(100*DL1261)</f>
        <v>0</v>
      </c>
      <c r="AH1261">
        <f>1000*DX1261*AU1261*(DT1261-DU1261)/(100*DL1261*(1000-AU1261*DT1261))</f>
        <v>0</v>
      </c>
      <c r="AI1261">
        <f>(AJ1261 - AK1261 - DY1261*1E3/(8.314*(EA1261+273.15)) * AM1261/DX1261 * AL1261) * DX1261/(100*DL1261) * (1000 - DU1261)/1000</f>
        <v>0</v>
      </c>
      <c r="AJ1261">
        <v>1562.46030469432</v>
      </c>
      <c r="AK1261">
        <v>1539.12539393939</v>
      </c>
      <c r="AL1261">
        <v>3.30435435002099</v>
      </c>
      <c r="AM1261">
        <v>65.5308302883594</v>
      </c>
      <c r="AN1261">
        <f>(AP1261 - AO1261 + DY1261*1E3/(8.314*(EA1261+273.15)) * AR1261/DX1261 * AQ1261) * DX1261/(100*DL1261) * 1000/(1000 - AP1261)</f>
        <v>0</v>
      </c>
      <c r="AO1261">
        <v>24.8801388976177</v>
      </c>
      <c r="AP1261">
        <v>43.3854296969697</v>
      </c>
      <c r="AQ1261">
        <v>-0.000732593850139361</v>
      </c>
      <c r="AR1261">
        <v>110.947681736838</v>
      </c>
      <c r="AS1261">
        <v>11</v>
      </c>
      <c r="AT1261">
        <v>2</v>
      </c>
      <c r="AU1261">
        <f>IF(AS1261*$H$13&gt;=AW1261,1.0,(AW1261/(AW1261-AS1261*$H$13)))</f>
        <v>0</v>
      </c>
      <c r="AV1261">
        <f>(AU1261-1)*100</f>
        <v>0</v>
      </c>
      <c r="AW1261">
        <f>MAX(0,($B$13+$C$13*EF1261)/(1+$D$13*EF1261)*DY1261/(EA1261+273)*$E$13)</f>
        <v>0</v>
      </c>
      <c r="AX1261" t="s">
        <v>437</v>
      </c>
      <c r="AY1261" t="s">
        <v>437</v>
      </c>
      <c r="AZ1261">
        <v>0</v>
      </c>
      <c r="BA1261">
        <v>0</v>
      </c>
      <c r="BB1261">
        <f>1-AZ1261/BA1261</f>
        <v>0</v>
      </c>
      <c r="BC1261">
        <v>0</v>
      </c>
      <c r="BD1261" t="s">
        <v>437</v>
      </c>
      <c r="BE1261" t="s">
        <v>437</v>
      </c>
      <c r="BF1261">
        <v>0</v>
      </c>
      <c r="BG1261">
        <v>0</v>
      </c>
      <c r="BH1261">
        <f>1-BF1261/BG1261</f>
        <v>0</v>
      </c>
      <c r="BI1261">
        <v>0.5</v>
      </c>
      <c r="BJ1261">
        <f>DI1261</f>
        <v>0</v>
      </c>
      <c r="BK1261">
        <f>L1261</f>
        <v>0</v>
      </c>
      <c r="BL1261">
        <f>BH1261*BI1261*BJ1261</f>
        <v>0</v>
      </c>
      <c r="BM1261">
        <f>(BK1261-BC1261)/BJ1261</f>
        <v>0</v>
      </c>
      <c r="BN1261">
        <f>(BA1261-BG1261)/BG1261</f>
        <v>0</v>
      </c>
      <c r="BO1261">
        <f>AZ1261/(BB1261+AZ1261/BG1261)</f>
        <v>0</v>
      </c>
      <c r="BP1261" t="s">
        <v>437</v>
      </c>
      <c r="BQ1261">
        <v>0</v>
      </c>
      <c r="BR1261">
        <f>IF(BQ1261&lt;&gt;0, BQ1261, BO1261)</f>
        <v>0</v>
      </c>
      <c r="BS1261">
        <f>1-BR1261/BG1261</f>
        <v>0</v>
      </c>
      <c r="BT1261">
        <f>(BG1261-BF1261)/(BG1261-BR1261)</f>
        <v>0</v>
      </c>
      <c r="BU1261">
        <f>(BA1261-BG1261)/(BA1261-BR1261)</f>
        <v>0</v>
      </c>
      <c r="BV1261">
        <f>(BG1261-BF1261)/(BG1261-AZ1261)</f>
        <v>0</v>
      </c>
      <c r="BW1261">
        <f>(BA1261-BG1261)/(BA1261-AZ1261)</f>
        <v>0</v>
      </c>
      <c r="BX1261">
        <f>(BT1261*BR1261/BF1261)</f>
        <v>0</v>
      </c>
      <c r="BY1261">
        <f>(1-BX1261)</f>
        <v>0</v>
      </c>
      <c r="DH1261">
        <f>$B$11*EG1261+$C$11*EH1261+$F$11*ES1261*(1-EV1261)</f>
        <v>0</v>
      </c>
      <c r="DI1261">
        <f>DH1261*DJ1261</f>
        <v>0</v>
      </c>
      <c r="DJ1261">
        <f>($B$11*$D$9+$C$11*$D$9+$F$11*((FF1261+EX1261)/MAX(FF1261+EX1261+FG1261, 0.1)*$I$9+FG1261/MAX(FF1261+EX1261+FG1261, 0.1)*$J$9))/($B$11+$C$11+$F$11)</f>
        <v>0</v>
      </c>
      <c r="DK1261">
        <f>($B$11*$K$9+$C$11*$K$9+$F$11*((FF1261+EX1261)/MAX(FF1261+EX1261+FG1261, 0.1)*$P$9+FG1261/MAX(FF1261+EX1261+FG1261, 0.1)*$Q$9))/($B$11+$C$11+$F$11)</f>
        <v>0</v>
      </c>
      <c r="DL1261">
        <v>6</v>
      </c>
      <c r="DM1261">
        <v>0.5</v>
      </c>
      <c r="DN1261" t="s">
        <v>438</v>
      </c>
      <c r="DO1261">
        <v>2</v>
      </c>
      <c r="DP1261" t="b">
        <v>1</v>
      </c>
      <c r="DQ1261">
        <v>1761428965.94615</v>
      </c>
      <c r="DR1261">
        <v>1449.05153846154</v>
      </c>
      <c r="DS1261">
        <v>1507.40538461538</v>
      </c>
      <c r="DT1261">
        <v>43.3822307692308</v>
      </c>
      <c r="DU1261">
        <v>24.8741692307692</v>
      </c>
      <c r="DV1261">
        <v>1447.95384615385</v>
      </c>
      <c r="DW1261">
        <v>43.4263384615385</v>
      </c>
      <c r="DX1261">
        <v>500.020307692308</v>
      </c>
      <c r="DY1261">
        <v>90.1848846153846</v>
      </c>
      <c r="DZ1261">
        <v>0.0395265692307692</v>
      </c>
      <c r="EA1261">
        <v>51.1678384615385</v>
      </c>
      <c r="EB1261">
        <v>47.9020923076923</v>
      </c>
      <c r="EC1261">
        <v>999.9</v>
      </c>
      <c r="ED1261">
        <v>0</v>
      </c>
      <c r="EE1261">
        <v>0</v>
      </c>
      <c r="EF1261">
        <v>10005.2269230769</v>
      </c>
      <c r="EG1261">
        <v>0</v>
      </c>
      <c r="EH1261">
        <v>1222.07923076923</v>
      </c>
      <c r="EI1261">
        <v>-58.3552615384615</v>
      </c>
      <c r="EJ1261">
        <v>1514.76384615385</v>
      </c>
      <c r="EK1261">
        <v>1545.85846153846</v>
      </c>
      <c r="EL1261">
        <v>18.5080692307692</v>
      </c>
      <c r="EM1261">
        <v>1507.40538461538</v>
      </c>
      <c r="EN1261">
        <v>24.8741692307692</v>
      </c>
      <c r="EO1261">
        <v>3.91242153846154</v>
      </c>
      <c r="EP1261">
        <v>2.24327307692308</v>
      </c>
      <c r="EQ1261">
        <v>28.5244538461538</v>
      </c>
      <c r="ER1261">
        <v>19.2747461538462</v>
      </c>
      <c r="ES1261">
        <v>1199.97461538462</v>
      </c>
      <c r="ET1261">
        <v>0.967007153846154</v>
      </c>
      <c r="EU1261">
        <v>0.0329925692307692</v>
      </c>
      <c r="EV1261">
        <v>0</v>
      </c>
      <c r="EW1261">
        <v>932.117769230769</v>
      </c>
      <c r="EX1261">
        <v>5.00059</v>
      </c>
      <c r="EY1261">
        <v>12399.0615384615</v>
      </c>
      <c r="EZ1261">
        <v>10358.5307692308</v>
      </c>
      <c r="FA1261">
        <v>64.3024615384615</v>
      </c>
      <c r="FB1261">
        <v>65.562</v>
      </c>
      <c r="FC1261">
        <v>64.3653076923077</v>
      </c>
      <c r="FD1261">
        <v>65.25</v>
      </c>
      <c r="FE1261">
        <v>65.5190769230769</v>
      </c>
      <c r="FF1261">
        <v>1155.54461538462</v>
      </c>
      <c r="FG1261">
        <v>39.4284615384615</v>
      </c>
      <c r="FH1261">
        <v>0</v>
      </c>
      <c r="FI1261">
        <v>1761428934.7</v>
      </c>
      <c r="FJ1261">
        <v>0</v>
      </c>
      <c r="FK1261">
        <v>932.17572</v>
      </c>
      <c r="FL1261">
        <v>3.87184616079759</v>
      </c>
      <c r="FM1261">
        <v>46.4153845890988</v>
      </c>
      <c r="FN1261">
        <v>12399.96</v>
      </c>
      <c r="FO1261">
        <v>15</v>
      </c>
      <c r="FP1261">
        <v>0</v>
      </c>
      <c r="FQ1261" t="s">
        <v>439</v>
      </c>
      <c r="FR1261">
        <v>0</v>
      </c>
      <c r="FS1261">
        <v>0</v>
      </c>
      <c r="FT1261">
        <v>0</v>
      </c>
      <c r="FU1261">
        <v>0</v>
      </c>
      <c r="FV1261">
        <v>0</v>
      </c>
      <c r="FW1261">
        <v>0</v>
      </c>
      <c r="FX1261">
        <v>0</v>
      </c>
      <c r="FY1261">
        <v>0</v>
      </c>
      <c r="FZ1261">
        <v>0</v>
      </c>
      <c r="GA1261">
        <v>0</v>
      </c>
      <c r="GB1261">
        <v>0</v>
      </c>
      <c r="GC1261">
        <v>-58.0886333333333</v>
      </c>
      <c r="GD1261">
        <v>-7.45192987012977</v>
      </c>
      <c r="GE1261">
        <v>1.14648625740246</v>
      </c>
      <c r="GF1261">
        <v>0</v>
      </c>
      <c r="GG1261">
        <v>931.908852941177</v>
      </c>
      <c r="GH1261">
        <v>4.4181971003471</v>
      </c>
      <c r="GI1261">
        <v>0.473864781678147</v>
      </c>
      <c r="GJ1261">
        <v>-1</v>
      </c>
      <c r="GK1261">
        <v>18.5102523809524</v>
      </c>
      <c r="GL1261">
        <v>-0.0456467532467422</v>
      </c>
      <c r="GM1261">
        <v>0.00802493845385833</v>
      </c>
      <c r="GN1261">
        <v>1</v>
      </c>
      <c r="GO1261">
        <v>1</v>
      </c>
      <c r="GP1261">
        <v>2</v>
      </c>
      <c r="GQ1261" t="s">
        <v>446</v>
      </c>
      <c r="GR1261">
        <v>3.12591</v>
      </c>
      <c r="GS1261">
        <v>2.71739</v>
      </c>
      <c r="GT1261">
        <v>0.19968</v>
      </c>
      <c r="GU1261">
        <v>0.204208</v>
      </c>
      <c r="GV1261">
        <v>0.147577</v>
      </c>
      <c r="GW1261">
        <v>0.0995215</v>
      </c>
      <c r="GX1261">
        <v>28471.1</v>
      </c>
      <c r="GY1261">
        <v>29878.4</v>
      </c>
      <c r="GZ1261">
        <v>32359.8</v>
      </c>
      <c r="HA1261">
        <v>34173.8</v>
      </c>
      <c r="HB1261">
        <v>39593.1</v>
      </c>
      <c r="HC1261">
        <v>44421.5</v>
      </c>
      <c r="HD1261">
        <v>50919.8</v>
      </c>
      <c r="HE1261">
        <v>54849</v>
      </c>
      <c r="HF1261">
        <v>1.64135</v>
      </c>
      <c r="HG1261">
        <v>1.50195</v>
      </c>
      <c r="HH1261">
        <v>-0.114173</v>
      </c>
      <c r="HI1261">
        <v>0</v>
      </c>
      <c r="HJ1261">
        <v>49.7088</v>
      </c>
      <c r="HK1261">
        <v>999.9</v>
      </c>
      <c r="HL1261">
        <v>54.975</v>
      </c>
      <c r="HM1261">
        <v>30.111</v>
      </c>
      <c r="HN1261">
        <v>26.1397</v>
      </c>
      <c r="HO1261">
        <v>60.1055</v>
      </c>
      <c r="HP1261">
        <v>40.1923</v>
      </c>
      <c r="HQ1261">
        <v>1</v>
      </c>
      <c r="HR1261">
        <v>2.71348</v>
      </c>
      <c r="HS1261">
        <v>1.72312</v>
      </c>
      <c r="HT1261">
        <v>20.1024</v>
      </c>
      <c r="HU1261">
        <v>5.18539</v>
      </c>
      <c r="HV1261">
        <v>12.0159</v>
      </c>
      <c r="HW1261">
        <v>4.96665</v>
      </c>
      <c r="HX1261">
        <v>3.29595</v>
      </c>
      <c r="HY1261">
        <v>9999</v>
      </c>
      <c r="HZ1261">
        <v>9999</v>
      </c>
      <c r="IA1261">
        <v>999.9</v>
      </c>
      <c r="IB1261">
        <v>9999</v>
      </c>
      <c r="IC1261">
        <v>1.86324</v>
      </c>
      <c r="ID1261">
        <v>1.8681</v>
      </c>
      <c r="IE1261">
        <v>1.86783</v>
      </c>
      <c r="IF1261">
        <v>1.86905</v>
      </c>
      <c r="IG1261">
        <v>1.86982</v>
      </c>
      <c r="IH1261">
        <v>1.86584</v>
      </c>
      <c r="II1261">
        <v>1.86694</v>
      </c>
      <c r="IJ1261">
        <v>1.86841</v>
      </c>
      <c r="IK1261">
        <v>5</v>
      </c>
      <c r="IL1261">
        <v>0</v>
      </c>
      <c r="IM1261">
        <v>0</v>
      </c>
      <c r="IN1261">
        <v>0</v>
      </c>
      <c r="IO1261" t="s">
        <v>441</v>
      </c>
      <c r="IP1261" t="s">
        <v>442</v>
      </c>
      <c r="IQ1261" t="s">
        <v>443</v>
      </c>
      <c r="IR1261" t="s">
        <v>443</v>
      </c>
      <c r="IS1261" t="s">
        <v>443</v>
      </c>
      <c r="IT1261" t="s">
        <v>443</v>
      </c>
      <c r="IU1261">
        <v>0</v>
      </c>
      <c r="IV1261">
        <v>100</v>
      </c>
      <c r="IW1261">
        <v>100</v>
      </c>
      <c r="IX1261">
        <v>1.1</v>
      </c>
      <c r="IY1261">
        <v>-0.0441</v>
      </c>
      <c r="IZ1261">
        <v>1.09748391826392</v>
      </c>
      <c r="JA1261">
        <v>0</v>
      </c>
      <c r="JB1261">
        <v>0</v>
      </c>
      <c r="JC1261">
        <v>0</v>
      </c>
      <c r="JD1261">
        <v>-0.0441141096964596</v>
      </c>
      <c r="JE1261">
        <v>0</v>
      </c>
      <c r="JF1261">
        <v>0</v>
      </c>
      <c r="JG1261">
        <v>0</v>
      </c>
      <c r="JH1261">
        <v>5</v>
      </c>
      <c r="JI1261">
        <v>2273</v>
      </c>
      <c r="JJ1261">
        <v>1</v>
      </c>
      <c r="JK1261">
        <v>24</v>
      </c>
      <c r="JL1261">
        <v>29357149.6</v>
      </c>
      <c r="JM1261">
        <v>29357149.6</v>
      </c>
      <c r="JN1261">
        <v>2.90039</v>
      </c>
      <c r="JO1261">
        <v>2.61597</v>
      </c>
      <c r="JP1261">
        <v>1.54785</v>
      </c>
      <c r="JQ1261">
        <v>2.31567</v>
      </c>
      <c r="JR1261">
        <v>1.64673</v>
      </c>
      <c r="JS1261">
        <v>2.25342</v>
      </c>
      <c r="JT1261">
        <v>34.0771</v>
      </c>
      <c r="JU1261">
        <v>24.1751</v>
      </c>
      <c r="JV1261">
        <v>18</v>
      </c>
      <c r="JW1261">
        <v>482.173</v>
      </c>
      <c r="JX1261">
        <v>380.718</v>
      </c>
      <c r="JY1261">
        <v>48.1977</v>
      </c>
      <c r="JZ1261">
        <v>57.4223</v>
      </c>
      <c r="KA1261">
        <v>29.9987</v>
      </c>
      <c r="KB1261">
        <v>56.7166</v>
      </c>
      <c r="KC1261">
        <v>56.4932</v>
      </c>
      <c r="KD1261">
        <v>58.0745</v>
      </c>
      <c r="KE1261">
        <v>0</v>
      </c>
      <c r="KF1261">
        <v>100</v>
      </c>
      <c r="KG1261">
        <v>48.2439</v>
      </c>
      <c r="KH1261">
        <v>1556.89</v>
      </c>
      <c r="KI1261">
        <v>26.2864</v>
      </c>
      <c r="KJ1261">
        <v>92.25</v>
      </c>
      <c r="KK1261">
        <v>88.7229</v>
      </c>
    </row>
    <row r="1262" spans="1:297">
      <c r="A1262">
        <v>1246</v>
      </c>
      <c r="B1262">
        <v>1761428979.1</v>
      </c>
      <c r="C1262">
        <v>20798.0999999046</v>
      </c>
      <c r="D1262" t="s">
        <v>2946</v>
      </c>
      <c r="E1262" t="s">
        <v>2947</v>
      </c>
      <c r="F1262">
        <v>5</v>
      </c>
      <c r="G1262" t="s">
        <v>2761</v>
      </c>
      <c r="H1262" t="s">
        <v>436</v>
      </c>
      <c r="I1262">
        <v>1761428970.94615</v>
      </c>
      <c r="J1262">
        <f>(K1262)/1000</f>
        <v>0</v>
      </c>
      <c r="K1262">
        <f>IF(DP1262, AN1262, AH1262)</f>
        <v>0</v>
      </c>
      <c r="L1262">
        <f>IF(DP1262, AI1262, AG1262)</f>
        <v>0</v>
      </c>
      <c r="M1262">
        <f>DR1262 - IF(AU1262&gt;1, L1262*DL1262*100.0/(AW1262), 0)</f>
        <v>0</v>
      </c>
      <c r="N1262">
        <f>((T1262-J1262/2)*M1262-L1262)/(T1262+J1262/2)</f>
        <v>0</v>
      </c>
      <c r="O1262">
        <f>N1262*(DY1262+DZ1262)/1000.0</f>
        <v>0</v>
      </c>
      <c r="P1262">
        <f>(DR1262 - IF(AU1262&gt;1, L1262*DL1262*100.0/(AW1262), 0))*(DY1262+DZ1262)/1000.0</f>
        <v>0</v>
      </c>
      <c r="Q1262">
        <f>2.0/((1/S1262-1/R1262)+SIGN(S1262)*SQRT((1/S1262-1/R1262)*(1/S1262-1/R1262) + 4*DM1262/((DM1262+1)*(DM1262+1))*(2*1/S1262*1/R1262-1/R1262*1/R1262)))</f>
        <v>0</v>
      </c>
      <c r="R1262">
        <f>IF(LEFT(DN1262,1)&lt;&gt;"0",IF(LEFT(DN1262,1)="1",3.0,DO1262),$D$5+$E$5*(EF1262*DY1262/($K$5*1000))+$F$5*(EF1262*DY1262/($K$5*1000))*MAX(MIN(DL1262,$J$5),$I$5)*MAX(MIN(DL1262,$J$5),$I$5)+$G$5*MAX(MIN(DL1262,$J$5),$I$5)*(EF1262*DY1262/($K$5*1000))+$H$5*(EF1262*DY1262/($K$5*1000))*(EF1262*DY1262/($K$5*1000)))</f>
        <v>0</v>
      </c>
      <c r="S1262">
        <f>J1262*(1000-(1000*0.61365*exp(17.502*W1262/(240.97+W1262))/(DY1262+DZ1262)+DT1262)/2)/(1000*0.61365*exp(17.502*W1262/(240.97+W1262))/(DY1262+DZ1262)-DT1262)</f>
        <v>0</v>
      </c>
      <c r="T1262">
        <f>1/((DM1262+1)/(Q1262/1.6)+1/(R1262/1.37)) + DM1262/((DM1262+1)/(Q1262/1.6) + DM1262/(R1262/1.37))</f>
        <v>0</v>
      </c>
      <c r="U1262">
        <f>(DH1262*DK1262)</f>
        <v>0</v>
      </c>
      <c r="V1262">
        <f>(EA1262+(U1262+2*0.95*5.67E-8*(((EA1262+$B$7)+273)^4-(EA1262+273)^4)-44100*J1262)/(1.84*29.3*R1262+8*0.95*5.67E-8*(EA1262+273)^3))</f>
        <v>0</v>
      </c>
      <c r="W1262">
        <f>($C$7*EB1262+$D$7*EC1262+$E$7*V1262)</f>
        <v>0</v>
      </c>
      <c r="X1262">
        <f>0.61365*exp(17.502*W1262/(240.97+W1262))</f>
        <v>0</v>
      </c>
      <c r="Y1262">
        <f>(Z1262/AA1262*100)</f>
        <v>0</v>
      </c>
      <c r="Z1262">
        <f>DT1262*(DY1262+DZ1262)/1000</f>
        <v>0</v>
      </c>
      <c r="AA1262">
        <f>0.61365*exp(17.502*EA1262/(240.97+EA1262))</f>
        <v>0</v>
      </c>
      <c r="AB1262">
        <f>(X1262-DT1262*(DY1262+DZ1262)/1000)</f>
        <v>0</v>
      </c>
      <c r="AC1262">
        <f>(-J1262*44100)</f>
        <v>0</v>
      </c>
      <c r="AD1262">
        <f>2*29.3*R1262*0.92*(EA1262-W1262)</f>
        <v>0</v>
      </c>
      <c r="AE1262">
        <f>2*0.95*5.67E-8*(((EA1262+$B$7)+273)^4-(W1262+273)^4)</f>
        <v>0</v>
      </c>
      <c r="AF1262">
        <f>U1262+AE1262+AC1262+AD1262</f>
        <v>0</v>
      </c>
      <c r="AG1262">
        <f>DX1262*AU1262*(DS1262-DR1262*(1000-AU1262*DU1262)/(1000-AU1262*DT1262))/(100*DL1262)</f>
        <v>0</v>
      </c>
      <c r="AH1262">
        <f>1000*DX1262*AU1262*(DT1262-DU1262)/(100*DL1262*(1000-AU1262*DT1262))</f>
        <v>0</v>
      </c>
      <c r="AI1262">
        <f>(AJ1262 - AK1262 - DY1262*1E3/(8.314*(EA1262+273.15)) * AM1262/DX1262 * AL1262) * DX1262/(100*DL1262) * (1000 - DU1262)/1000</f>
        <v>0</v>
      </c>
      <c r="AJ1262">
        <v>1581.48381220293</v>
      </c>
      <c r="AK1262">
        <v>1557.30024242424</v>
      </c>
      <c r="AL1262">
        <v>3.69410368600895</v>
      </c>
      <c r="AM1262">
        <v>65.5308302883594</v>
      </c>
      <c r="AN1262">
        <f>(AP1262 - AO1262 + DY1262*1E3/(8.314*(EA1262+273.15)) * AR1262/DX1262 * AQ1262) * DX1262/(100*DL1262) * 1000/(1000 - AP1262)</f>
        <v>0</v>
      </c>
      <c r="AO1262">
        <v>24.8852764099706</v>
      </c>
      <c r="AP1262">
        <v>43.3877515151515</v>
      </c>
      <c r="AQ1262">
        <v>0.000562908097508787</v>
      </c>
      <c r="AR1262">
        <v>110.947681736838</v>
      </c>
      <c r="AS1262">
        <v>10</v>
      </c>
      <c r="AT1262">
        <v>2</v>
      </c>
      <c r="AU1262">
        <f>IF(AS1262*$H$13&gt;=AW1262,1.0,(AW1262/(AW1262-AS1262*$H$13)))</f>
        <v>0</v>
      </c>
      <c r="AV1262">
        <f>(AU1262-1)*100</f>
        <v>0</v>
      </c>
      <c r="AW1262">
        <f>MAX(0,($B$13+$C$13*EF1262)/(1+$D$13*EF1262)*DY1262/(EA1262+273)*$E$13)</f>
        <v>0</v>
      </c>
      <c r="AX1262" t="s">
        <v>437</v>
      </c>
      <c r="AY1262" t="s">
        <v>437</v>
      </c>
      <c r="AZ1262">
        <v>0</v>
      </c>
      <c r="BA1262">
        <v>0</v>
      </c>
      <c r="BB1262">
        <f>1-AZ1262/BA1262</f>
        <v>0</v>
      </c>
      <c r="BC1262">
        <v>0</v>
      </c>
      <c r="BD1262" t="s">
        <v>437</v>
      </c>
      <c r="BE1262" t="s">
        <v>437</v>
      </c>
      <c r="BF1262">
        <v>0</v>
      </c>
      <c r="BG1262">
        <v>0</v>
      </c>
      <c r="BH1262">
        <f>1-BF1262/BG1262</f>
        <v>0</v>
      </c>
      <c r="BI1262">
        <v>0.5</v>
      </c>
      <c r="BJ1262">
        <f>DI1262</f>
        <v>0</v>
      </c>
      <c r="BK1262">
        <f>L1262</f>
        <v>0</v>
      </c>
      <c r="BL1262">
        <f>BH1262*BI1262*BJ1262</f>
        <v>0</v>
      </c>
      <c r="BM1262">
        <f>(BK1262-BC1262)/BJ1262</f>
        <v>0</v>
      </c>
      <c r="BN1262">
        <f>(BA1262-BG1262)/BG1262</f>
        <v>0</v>
      </c>
      <c r="BO1262">
        <f>AZ1262/(BB1262+AZ1262/BG1262)</f>
        <v>0</v>
      </c>
      <c r="BP1262" t="s">
        <v>437</v>
      </c>
      <c r="BQ1262">
        <v>0</v>
      </c>
      <c r="BR1262">
        <f>IF(BQ1262&lt;&gt;0, BQ1262, BO1262)</f>
        <v>0</v>
      </c>
      <c r="BS1262">
        <f>1-BR1262/BG1262</f>
        <v>0</v>
      </c>
      <c r="BT1262">
        <f>(BG1262-BF1262)/(BG1262-BR1262)</f>
        <v>0</v>
      </c>
      <c r="BU1262">
        <f>(BA1262-BG1262)/(BA1262-BR1262)</f>
        <v>0</v>
      </c>
      <c r="BV1262">
        <f>(BG1262-BF1262)/(BG1262-AZ1262)</f>
        <v>0</v>
      </c>
      <c r="BW1262">
        <f>(BA1262-BG1262)/(BA1262-AZ1262)</f>
        <v>0</v>
      </c>
      <c r="BX1262">
        <f>(BT1262*BR1262/BF1262)</f>
        <v>0</v>
      </c>
      <c r="BY1262">
        <f>(1-BX1262)</f>
        <v>0</v>
      </c>
      <c r="DH1262">
        <f>$B$11*EG1262+$C$11*EH1262+$F$11*ES1262*(1-EV1262)</f>
        <v>0</v>
      </c>
      <c r="DI1262">
        <f>DH1262*DJ1262</f>
        <v>0</v>
      </c>
      <c r="DJ1262">
        <f>($B$11*$D$9+$C$11*$D$9+$F$11*((FF1262+EX1262)/MAX(FF1262+EX1262+FG1262, 0.1)*$I$9+FG1262/MAX(FF1262+EX1262+FG1262, 0.1)*$J$9))/($B$11+$C$11+$F$11)</f>
        <v>0</v>
      </c>
      <c r="DK1262">
        <f>($B$11*$K$9+$C$11*$K$9+$F$11*((FF1262+EX1262)/MAX(FF1262+EX1262+FG1262, 0.1)*$P$9+FG1262/MAX(FF1262+EX1262+FG1262, 0.1)*$Q$9))/($B$11+$C$11+$F$11)</f>
        <v>0</v>
      </c>
      <c r="DL1262">
        <v>6</v>
      </c>
      <c r="DM1262">
        <v>0.5</v>
      </c>
      <c r="DN1262" t="s">
        <v>438</v>
      </c>
      <c r="DO1262">
        <v>2</v>
      </c>
      <c r="DP1262" t="b">
        <v>1</v>
      </c>
      <c r="DQ1262">
        <v>1761428970.94615</v>
      </c>
      <c r="DR1262">
        <v>1465.53615384615</v>
      </c>
      <c r="DS1262">
        <v>1525.07230769231</v>
      </c>
      <c r="DT1262">
        <v>43.3831384615385</v>
      </c>
      <c r="DU1262">
        <v>24.8790692307692</v>
      </c>
      <c r="DV1262">
        <v>1464.43692307692</v>
      </c>
      <c r="DW1262">
        <v>43.4272461538461</v>
      </c>
      <c r="DX1262">
        <v>500.016538461538</v>
      </c>
      <c r="DY1262">
        <v>90.1849</v>
      </c>
      <c r="DZ1262">
        <v>0.0394756538461538</v>
      </c>
      <c r="EA1262">
        <v>51.1733</v>
      </c>
      <c r="EB1262">
        <v>47.9042461538462</v>
      </c>
      <c r="EC1262">
        <v>999.9</v>
      </c>
      <c r="ED1262">
        <v>0</v>
      </c>
      <c r="EE1262">
        <v>0</v>
      </c>
      <c r="EF1262">
        <v>10004.79</v>
      </c>
      <c r="EG1262">
        <v>0</v>
      </c>
      <c r="EH1262">
        <v>1222.11461538462</v>
      </c>
      <c r="EI1262">
        <v>-59.5367538461538</v>
      </c>
      <c r="EJ1262">
        <v>1531.99769230769</v>
      </c>
      <c r="EK1262">
        <v>1563.98230769231</v>
      </c>
      <c r="EL1262">
        <v>18.5040692307692</v>
      </c>
      <c r="EM1262">
        <v>1525.07230769231</v>
      </c>
      <c r="EN1262">
        <v>24.8790692307692</v>
      </c>
      <c r="EO1262">
        <v>3.91250384615385</v>
      </c>
      <c r="EP1262">
        <v>2.24371615384615</v>
      </c>
      <c r="EQ1262">
        <v>28.5248230769231</v>
      </c>
      <c r="ER1262">
        <v>19.2779153846154</v>
      </c>
      <c r="ES1262">
        <v>1200.00384615385</v>
      </c>
      <c r="ET1262">
        <v>0.967007769230769</v>
      </c>
      <c r="EU1262">
        <v>0.0329919307692308</v>
      </c>
      <c r="EV1262">
        <v>0</v>
      </c>
      <c r="EW1262">
        <v>932.455307692308</v>
      </c>
      <c r="EX1262">
        <v>5.00059</v>
      </c>
      <c r="EY1262">
        <v>12403.2307692308</v>
      </c>
      <c r="EZ1262">
        <v>10358.7769230769</v>
      </c>
      <c r="FA1262">
        <v>64.2881538461538</v>
      </c>
      <c r="FB1262">
        <v>65.5429230769231</v>
      </c>
      <c r="FC1262">
        <v>64.3459230769231</v>
      </c>
      <c r="FD1262">
        <v>65.25</v>
      </c>
      <c r="FE1262">
        <v>65.5</v>
      </c>
      <c r="FF1262">
        <v>1155.57384615385</v>
      </c>
      <c r="FG1262">
        <v>39.43</v>
      </c>
      <c r="FH1262">
        <v>0</v>
      </c>
      <c r="FI1262">
        <v>1761428939.5</v>
      </c>
      <c r="FJ1262">
        <v>0</v>
      </c>
      <c r="FK1262">
        <v>932.48696</v>
      </c>
      <c r="FL1262">
        <v>4.86684615056977</v>
      </c>
      <c r="FM1262">
        <v>40.9230768352402</v>
      </c>
      <c r="FN1262">
        <v>12403.716</v>
      </c>
      <c r="FO1262">
        <v>15</v>
      </c>
      <c r="FP1262">
        <v>0</v>
      </c>
      <c r="FQ1262" t="s">
        <v>439</v>
      </c>
      <c r="FR1262">
        <v>0</v>
      </c>
      <c r="FS1262">
        <v>0</v>
      </c>
      <c r="FT1262">
        <v>0</v>
      </c>
      <c r="FU1262">
        <v>0</v>
      </c>
      <c r="FV1262">
        <v>0</v>
      </c>
      <c r="FW1262">
        <v>0</v>
      </c>
      <c r="FX1262">
        <v>0</v>
      </c>
      <c r="FY1262">
        <v>0</v>
      </c>
      <c r="FZ1262">
        <v>0</v>
      </c>
      <c r="GA1262">
        <v>0</v>
      </c>
      <c r="GB1262">
        <v>0</v>
      </c>
      <c r="GC1262">
        <v>-59.061355</v>
      </c>
      <c r="GD1262">
        <v>-10.7228796992482</v>
      </c>
      <c r="GE1262">
        <v>1.39506902606108</v>
      </c>
      <c r="GF1262">
        <v>0</v>
      </c>
      <c r="GG1262">
        <v>932.284911764706</v>
      </c>
      <c r="GH1262">
        <v>4.00536287219033</v>
      </c>
      <c r="GI1262">
        <v>0.431388140203977</v>
      </c>
      <c r="GJ1262">
        <v>-1</v>
      </c>
      <c r="GK1262">
        <v>18.5061</v>
      </c>
      <c r="GL1262">
        <v>-0.0361443609022266</v>
      </c>
      <c r="GM1262">
        <v>0.00659226819842768</v>
      </c>
      <c r="GN1262">
        <v>1</v>
      </c>
      <c r="GO1262">
        <v>1</v>
      </c>
      <c r="GP1262">
        <v>2</v>
      </c>
      <c r="GQ1262" t="s">
        <v>446</v>
      </c>
      <c r="GR1262">
        <v>3.12594</v>
      </c>
      <c r="GS1262">
        <v>2.71748</v>
      </c>
      <c r="GT1262">
        <v>0.201134</v>
      </c>
      <c r="GU1262">
        <v>0.205539</v>
      </c>
      <c r="GV1262">
        <v>0.147595</v>
      </c>
      <c r="GW1262">
        <v>0.099536</v>
      </c>
      <c r="GX1262">
        <v>28419.5</v>
      </c>
      <c r="GY1262">
        <v>29828.7</v>
      </c>
      <c r="GZ1262">
        <v>32360.5</v>
      </c>
      <c r="HA1262">
        <v>34174.8</v>
      </c>
      <c r="HB1262">
        <v>39593.2</v>
      </c>
      <c r="HC1262">
        <v>44422.1</v>
      </c>
      <c r="HD1262">
        <v>50920.8</v>
      </c>
      <c r="HE1262">
        <v>54850.5</v>
      </c>
      <c r="HF1262">
        <v>1.6416</v>
      </c>
      <c r="HG1262">
        <v>1.50203</v>
      </c>
      <c r="HH1262">
        <v>-0.113033</v>
      </c>
      <c r="HI1262">
        <v>0</v>
      </c>
      <c r="HJ1262">
        <v>49.7079</v>
      </c>
      <c r="HK1262">
        <v>999.9</v>
      </c>
      <c r="HL1262">
        <v>54.999</v>
      </c>
      <c r="HM1262">
        <v>30.111</v>
      </c>
      <c r="HN1262">
        <v>26.1475</v>
      </c>
      <c r="HO1262">
        <v>60.0855</v>
      </c>
      <c r="HP1262">
        <v>40.2925</v>
      </c>
      <c r="HQ1262">
        <v>1</v>
      </c>
      <c r="HR1262">
        <v>2.71209</v>
      </c>
      <c r="HS1262">
        <v>1.69237</v>
      </c>
      <c r="HT1262">
        <v>20.1025</v>
      </c>
      <c r="HU1262">
        <v>5.18479</v>
      </c>
      <c r="HV1262">
        <v>12.0159</v>
      </c>
      <c r="HW1262">
        <v>4.967</v>
      </c>
      <c r="HX1262">
        <v>3.29593</v>
      </c>
      <c r="HY1262">
        <v>9999</v>
      </c>
      <c r="HZ1262">
        <v>9999</v>
      </c>
      <c r="IA1262">
        <v>999.9</v>
      </c>
      <c r="IB1262">
        <v>9999</v>
      </c>
      <c r="IC1262">
        <v>1.86325</v>
      </c>
      <c r="ID1262">
        <v>1.86809</v>
      </c>
      <c r="IE1262">
        <v>1.86783</v>
      </c>
      <c r="IF1262">
        <v>1.86905</v>
      </c>
      <c r="IG1262">
        <v>1.86981</v>
      </c>
      <c r="IH1262">
        <v>1.86587</v>
      </c>
      <c r="II1262">
        <v>1.86695</v>
      </c>
      <c r="IJ1262">
        <v>1.86841</v>
      </c>
      <c r="IK1262">
        <v>5</v>
      </c>
      <c r="IL1262">
        <v>0</v>
      </c>
      <c r="IM1262">
        <v>0</v>
      </c>
      <c r="IN1262">
        <v>0</v>
      </c>
      <c r="IO1262" t="s">
        <v>441</v>
      </c>
      <c r="IP1262" t="s">
        <v>442</v>
      </c>
      <c r="IQ1262" t="s">
        <v>443</v>
      </c>
      <c r="IR1262" t="s">
        <v>443</v>
      </c>
      <c r="IS1262" t="s">
        <v>443</v>
      </c>
      <c r="IT1262" t="s">
        <v>443</v>
      </c>
      <c r="IU1262">
        <v>0</v>
      </c>
      <c r="IV1262">
        <v>100</v>
      </c>
      <c r="IW1262">
        <v>100</v>
      </c>
      <c r="IX1262">
        <v>1.1</v>
      </c>
      <c r="IY1262">
        <v>-0.0442</v>
      </c>
      <c r="IZ1262">
        <v>1.09748391826392</v>
      </c>
      <c r="JA1262">
        <v>0</v>
      </c>
      <c r="JB1262">
        <v>0</v>
      </c>
      <c r="JC1262">
        <v>0</v>
      </c>
      <c r="JD1262">
        <v>-0.0441141096964596</v>
      </c>
      <c r="JE1262">
        <v>0</v>
      </c>
      <c r="JF1262">
        <v>0</v>
      </c>
      <c r="JG1262">
        <v>0</v>
      </c>
      <c r="JH1262">
        <v>5</v>
      </c>
      <c r="JI1262">
        <v>2273</v>
      </c>
      <c r="JJ1262">
        <v>1</v>
      </c>
      <c r="JK1262">
        <v>24</v>
      </c>
      <c r="JL1262">
        <v>29357149.7</v>
      </c>
      <c r="JM1262">
        <v>29357149.7</v>
      </c>
      <c r="JN1262">
        <v>2.92114</v>
      </c>
      <c r="JO1262">
        <v>2.6001</v>
      </c>
      <c r="JP1262">
        <v>1.54785</v>
      </c>
      <c r="JQ1262">
        <v>2.31567</v>
      </c>
      <c r="JR1262">
        <v>1.64673</v>
      </c>
      <c r="JS1262">
        <v>2.39258</v>
      </c>
      <c r="JT1262">
        <v>34.0771</v>
      </c>
      <c r="JU1262">
        <v>24.1838</v>
      </c>
      <c r="JV1262">
        <v>18</v>
      </c>
      <c r="JW1262">
        <v>482.306</v>
      </c>
      <c r="JX1262">
        <v>380.725</v>
      </c>
      <c r="JY1262">
        <v>48.2614</v>
      </c>
      <c r="JZ1262">
        <v>57.4099</v>
      </c>
      <c r="KA1262">
        <v>29.9987</v>
      </c>
      <c r="KB1262">
        <v>56.7068</v>
      </c>
      <c r="KC1262">
        <v>56.4837</v>
      </c>
      <c r="KD1262">
        <v>58.5868</v>
      </c>
      <c r="KE1262">
        <v>0</v>
      </c>
      <c r="KF1262">
        <v>100</v>
      </c>
      <c r="KG1262">
        <v>48.3087</v>
      </c>
      <c r="KH1262">
        <v>1577.35</v>
      </c>
      <c r="KI1262">
        <v>26.2864</v>
      </c>
      <c r="KJ1262">
        <v>92.2519</v>
      </c>
      <c r="KK1262">
        <v>88.7254</v>
      </c>
    </row>
    <row r="1263" spans="1:297">
      <c r="A1263">
        <v>1247</v>
      </c>
      <c r="B1263">
        <v>1761428984.1</v>
      </c>
      <c r="C1263">
        <v>20803.0999999046</v>
      </c>
      <c r="D1263" t="s">
        <v>2948</v>
      </c>
      <c r="E1263" t="s">
        <v>2949</v>
      </c>
      <c r="F1263">
        <v>5</v>
      </c>
      <c r="G1263" t="s">
        <v>2761</v>
      </c>
      <c r="H1263" t="s">
        <v>436</v>
      </c>
      <c r="I1263">
        <v>1761428975.94615</v>
      </c>
      <c r="J1263">
        <f>(K1263)/1000</f>
        <v>0</v>
      </c>
      <c r="K1263">
        <f>IF(DP1263, AN1263, AH1263)</f>
        <v>0</v>
      </c>
      <c r="L1263">
        <f>IF(DP1263, AI1263, AG1263)</f>
        <v>0</v>
      </c>
      <c r="M1263">
        <f>DR1263 - IF(AU1263&gt;1, L1263*DL1263*100.0/(AW1263), 0)</f>
        <v>0</v>
      </c>
      <c r="N1263">
        <f>((T1263-J1263/2)*M1263-L1263)/(T1263+J1263/2)</f>
        <v>0</v>
      </c>
      <c r="O1263">
        <f>N1263*(DY1263+DZ1263)/1000.0</f>
        <v>0</v>
      </c>
      <c r="P1263">
        <f>(DR1263 - IF(AU1263&gt;1, L1263*DL1263*100.0/(AW1263), 0))*(DY1263+DZ1263)/1000.0</f>
        <v>0</v>
      </c>
      <c r="Q1263">
        <f>2.0/((1/S1263-1/R1263)+SIGN(S1263)*SQRT((1/S1263-1/R1263)*(1/S1263-1/R1263) + 4*DM1263/((DM1263+1)*(DM1263+1))*(2*1/S1263*1/R1263-1/R1263*1/R1263)))</f>
        <v>0</v>
      </c>
      <c r="R1263">
        <f>IF(LEFT(DN1263,1)&lt;&gt;"0",IF(LEFT(DN1263,1)="1",3.0,DO1263),$D$5+$E$5*(EF1263*DY1263/($K$5*1000))+$F$5*(EF1263*DY1263/($K$5*1000))*MAX(MIN(DL1263,$J$5),$I$5)*MAX(MIN(DL1263,$J$5),$I$5)+$G$5*MAX(MIN(DL1263,$J$5),$I$5)*(EF1263*DY1263/($K$5*1000))+$H$5*(EF1263*DY1263/($K$5*1000))*(EF1263*DY1263/($K$5*1000)))</f>
        <v>0</v>
      </c>
      <c r="S1263">
        <f>J1263*(1000-(1000*0.61365*exp(17.502*W1263/(240.97+W1263))/(DY1263+DZ1263)+DT1263)/2)/(1000*0.61365*exp(17.502*W1263/(240.97+W1263))/(DY1263+DZ1263)-DT1263)</f>
        <v>0</v>
      </c>
      <c r="T1263">
        <f>1/((DM1263+1)/(Q1263/1.6)+1/(R1263/1.37)) + DM1263/((DM1263+1)/(Q1263/1.6) + DM1263/(R1263/1.37))</f>
        <v>0</v>
      </c>
      <c r="U1263">
        <f>(DH1263*DK1263)</f>
        <v>0</v>
      </c>
      <c r="V1263">
        <f>(EA1263+(U1263+2*0.95*5.67E-8*(((EA1263+$B$7)+273)^4-(EA1263+273)^4)-44100*J1263)/(1.84*29.3*R1263+8*0.95*5.67E-8*(EA1263+273)^3))</f>
        <v>0</v>
      </c>
      <c r="W1263">
        <f>($C$7*EB1263+$D$7*EC1263+$E$7*V1263)</f>
        <v>0</v>
      </c>
      <c r="X1263">
        <f>0.61365*exp(17.502*W1263/(240.97+W1263))</f>
        <v>0</v>
      </c>
      <c r="Y1263">
        <f>(Z1263/AA1263*100)</f>
        <v>0</v>
      </c>
      <c r="Z1263">
        <f>DT1263*(DY1263+DZ1263)/1000</f>
        <v>0</v>
      </c>
      <c r="AA1263">
        <f>0.61365*exp(17.502*EA1263/(240.97+EA1263))</f>
        <v>0</v>
      </c>
      <c r="AB1263">
        <f>(X1263-DT1263*(DY1263+DZ1263)/1000)</f>
        <v>0</v>
      </c>
      <c r="AC1263">
        <f>(-J1263*44100)</f>
        <v>0</v>
      </c>
      <c r="AD1263">
        <f>2*29.3*R1263*0.92*(EA1263-W1263)</f>
        <v>0</v>
      </c>
      <c r="AE1263">
        <f>2*0.95*5.67E-8*(((EA1263+$B$7)+273)^4-(W1263+273)^4)</f>
        <v>0</v>
      </c>
      <c r="AF1263">
        <f>U1263+AE1263+AC1263+AD1263</f>
        <v>0</v>
      </c>
      <c r="AG1263">
        <f>DX1263*AU1263*(DS1263-DR1263*(1000-AU1263*DU1263)/(1000-AU1263*DT1263))/(100*DL1263)</f>
        <v>0</v>
      </c>
      <c r="AH1263">
        <f>1000*DX1263*AU1263*(DT1263-DU1263)/(100*DL1263*(1000-AU1263*DT1263))</f>
        <v>0</v>
      </c>
      <c r="AI1263">
        <f>(AJ1263 - AK1263 - DY1263*1E3/(8.314*(EA1263+273.15)) * AM1263/DX1263 * AL1263) * DX1263/(100*DL1263) * (1000 - DU1263)/1000</f>
        <v>0</v>
      </c>
      <c r="AJ1263">
        <v>1597.38909713193</v>
      </c>
      <c r="AK1263">
        <v>1573.81139393939</v>
      </c>
      <c r="AL1263">
        <v>3.23880436631545</v>
      </c>
      <c r="AM1263">
        <v>65.5308302883594</v>
      </c>
      <c r="AN1263">
        <f>(AP1263 - AO1263 + DY1263*1E3/(8.314*(EA1263+273.15)) * AR1263/DX1263 * AQ1263) * DX1263/(100*DL1263) * 1000/(1000 - AP1263)</f>
        <v>0</v>
      </c>
      <c r="AO1263">
        <v>24.8884951854651</v>
      </c>
      <c r="AP1263">
        <v>43.3929193939394</v>
      </c>
      <c r="AQ1263">
        <v>0.000163141795391354</v>
      </c>
      <c r="AR1263">
        <v>110.947681736838</v>
      </c>
      <c r="AS1263">
        <v>10</v>
      </c>
      <c r="AT1263">
        <v>2</v>
      </c>
      <c r="AU1263">
        <f>IF(AS1263*$H$13&gt;=AW1263,1.0,(AW1263/(AW1263-AS1263*$H$13)))</f>
        <v>0</v>
      </c>
      <c r="AV1263">
        <f>(AU1263-1)*100</f>
        <v>0</v>
      </c>
      <c r="AW1263">
        <f>MAX(0,($B$13+$C$13*EF1263)/(1+$D$13*EF1263)*DY1263/(EA1263+273)*$E$13)</f>
        <v>0</v>
      </c>
      <c r="AX1263" t="s">
        <v>437</v>
      </c>
      <c r="AY1263" t="s">
        <v>437</v>
      </c>
      <c r="AZ1263">
        <v>0</v>
      </c>
      <c r="BA1263">
        <v>0</v>
      </c>
      <c r="BB1263">
        <f>1-AZ1263/BA1263</f>
        <v>0</v>
      </c>
      <c r="BC1263">
        <v>0</v>
      </c>
      <c r="BD1263" t="s">
        <v>437</v>
      </c>
      <c r="BE1263" t="s">
        <v>437</v>
      </c>
      <c r="BF1263">
        <v>0</v>
      </c>
      <c r="BG1263">
        <v>0</v>
      </c>
      <c r="BH1263">
        <f>1-BF1263/BG1263</f>
        <v>0</v>
      </c>
      <c r="BI1263">
        <v>0.5</v>
      </c>
      <c r="BJ1263">
        <f>DI1263</f>
        <v>0</v>
      </c>
      <c r="BK1263">
        <f>L1263</f>
        <v>0</v>
      </c>
      <c r="BL1263">
        <f>BH1263*BI1263*BJ1263</f>
        <v>0</v>
      </c>
      <c r="BM1263">
        <f>(BK1263-BC1263)/BJ1263</f>
        <v>0</v>
      </c>
      <c r="BN1263">
        <f>(BA1263-BG1263)/BG1263</f>
        <v>0</v>
      </c>
      <c r="BO1263">
        <f>AZ1263/(BB1263+AZ1263/BG1263)</f>
        <v>0</v>
      </c>
      <c r="BP1263" t="s">
        <v>437</v>
      </c>
      <c r="BQ1263">
        <v>0</v>
      </c>
      <c r="BR1263">
        <f>IF(BQ1263&lt;&gt;0, BQ1263, BO1263)</f>
        <v>0</v>
      </c>
      <c r="BS1263">
        <f>1-BR1263/BG1263</f>
        <v>0</v>
      </c>
      <c r="BT1263">
        <f>(BG1263-BF1263)/(BG1263-BR1263)</f>
        <v>0</v>
      </c>
      <c r="BU1263">
        <f>(BA1263-BG1263)/(BA1263-BR1263)</f>
        <v>0</v>
      </c>
      <c r="BV1263">
        <f>(BG1263-BF1263)/(BG1263-AZ1263)</f>
        <v>0</v>
      </c>
      <c r="BW1263">
        <f>(BA1263-BG1263)/(BA1263-AZ1263)</f>
        <v>0</v>
      </c>
      <c r="BX1263">
        <f>(BT1263*BR1263/BF1263)</f>
        <v>0</v>
      </c>
      <c r="BY1263">
        <f>(1-BX1263)</f>
        <v>0</v>
      </c>
      <c r="DH1263">
        <f>$B$11*EG1263+$C$11*EH1263+$F$11*ES1263*(1-EV1263)</f>
        <v>0</v>
      </c>
      <c r="DI1263">
        <f>DH1263*DJ1263</f>
        <v>0</v>
      </c>
      <c r="DJ1263">
        <f>($B$11*$D$9+$C$11*$D$9+$F$11*((FF1263+EX1263)/MAX(FF1263+EX1263+FG1263, 0.1)*$I$9+FG1263/MAX(FF1263+EX1263+FG1263, 0.1)*$J$9))/($B$11+$C$11+$F$11)</f>
        <v>0</v>
      </c>
      <c r="DK1263">
        <f>($B$11*$K$9+$C$11*$K$9+$F$11*((FF1263+EX1263)/MAX(FF1263+EX1263+FG1263, 0.1)*$P$9+FG1263/MAX(FF1263+EX1263+FG1263, 0.1)*$Q$9))/($B$11+$C$11+$F$11)</f>
        <v>0</v>
      </c>
      <c r="DL1263">
        <v>6</v>
      </c>
      <c r="DM1263">
        <v>0.5</v>
      </c>
      <c r="DN1263" t="s">
        <v>438</v>
      </c>
      <c r="DO1263">
        <v>2</v>
      </c>
      <c r="DP1263" t="b">
        <v>1</v>
      </c>
      <c r="DQ1263">
        <v>1761428975.94615</v>
      </c>
      <c r="DR1263">
        <v>1482.18384615385</v>
      </c>
      <c r="DS1263">
        <v>1541.59538461538</v>
      </c>
      <c r="DT1263">
        <v>43.3881</v>
      </c>
      <c r="DU1263">
        <v>24.8833615384615</v>
      </c>
      <c r="DV1263">
        <v>1481.08461538462</v>
      </c>
      <c r="DW1263">
        <v>43.4322153846154</v>
      </c>
      <c r="DX1263">
        <v>500.022615384615</v>
      </c>
      <c r="DY1263">
        <v>90.1849923076923</v>
      </c>
      <c r="DZ1263">
        <v>0.0394035769230769</v>
      </c>
      <c r="EA1263">
        <v>51.1820692307692</v>
      </c>
      <c r="EB1263">
        <v>47.9129846153846</v>
      </c>
      <c r="EC1263">
        <v>999.9</v>
      </c>
      <c r="ED1263">
        <v>0</v>
      </c>
      <c r="EE1263">
        <v>0</v>
      </c>
      <c r="EF1263">
        <v>10000.2746153846</v>
      </c>
      <c r="EG1263">
        <v>0</v>
      </c>
      <c r="EH1263">
        <v>1222.14153846154</v>
      </c>
      <c r="EI1263">
        <v>-59.4121153846154</v>
      </c>
      <c r="EJ1263">
        <v>1549.40923076923</v>
      </c>
      <c r="EK1263">
        <v>1580.93384615385</v>
      </c>
      <c r="EL1263">
        <v>18.5047307692308</v>
      </c>
      <c r="EM1263">
        <v>1541.59538461538</v>
      </c>
      <c r="EN1263">
        <v>24.8833615384615</v>
      </c>
      <c r="EO1263">
        <v>3.91295538461538</v>
      </c>
      <c r="EP1263">
        <v>2.24410538461538</v>
      </c>
      <c r="EQ1263">
        <v>28.5268076923077</v>
      </c>
      <c r="ER1263">
        <v>19.2807076923077</v>
      </c>
      <c r="ES1263">
        <v>1200.00846153846</v>
      </c>
      <c r="ET1263">
        <v>0.967007692307693</v>
      </c>
      <c r="EU1263">
        <v>0.0329919461538461</v>
      </c>
      <c r="EV1263">
        <v>0</v>
      </c>
      <c r="EW1263">
        <v>932.844846153846</v>
      </c>
      <c r="EX1263">
        <v>5.00059</v>
      </c>
      <c r="EY1263">
        <v>12406.6538461538</v>
      </c>
      <c r="EZ1263">
        <v>10358.8307692308</v>
      </c>
      <c r="FA1263">
        <v>64.2690769230769</v>
      </c>
      <c r="FB1263">
        <v>65.5238461538462</v>
      </c>
      <c r="FC1263">
        <v>64.3265384615385</v>
      </c>
      <c r="FD1263">
        <v>65.2306153846154</v>
      </c>
      <c r="FE1263">
        <v>65.5</v>
      </c>
      <c r="FF1263">
        <v>1155.57846153846</v>
      </c>
      <c r="FG1263">
        <v>39.43</v>
      </c>
      <c r="FH1263">
        <v>0</v>
      </c>
      <c r="FI1263">
        <v>1761428944.9</v>
      </c>
      <c r="FJ1263">
        <v>0</v>
      </c>
      <c r="FK1263">
        <v>932.877423076923</v>
      </c>
      <c r="FL1263">
        <v>3.68188034386981</v>
      </c>
      <c r="FM1263">
        <v>40.4273504424033</v>
      </c>
      <c r="FN1263">
        <v>12407.0653846154</v>
      </c>
      <c r="FO1263">
        <v>15</v>
      </c>
      <c r="FP1263">
        <v>0</v>
      </c>
      <c r="FQ1263" t="s">
        <v>439</v>
      </c>
      <c r="FR1263">
        <v>0</v>
      </c>
      <c r="FS1263">
        <v>0</v>
      </c>
      <c r="FT1263">
        <v>0</v>
      </c>
      <c r="FU1263">
        <v>0</v>
      </c>
      <c r="FV1263">
        <v>0</v>
      </c>
      <c r="FW1263">
        <v>0</v>
      </c>
      <c r="FX1263">
        <v>0</v>
      </c>
      <c r="FY1263">
        <v>0</v>
      </c>
      <c r="FZ1263">
        <v>0</v>
      </c>
      <c r="GA1263">
        <v>0</v>
      </c>
      <c r="GB1263">
        <v>0</v>
      </c>
      <c r="GC1263">
        <v>-59.4910523809524</v>
      </c>
      <c r="GD1263">
        <v>-1.6336207792208</v>
      </c>
      <c r="GE1263">
        <v>0.975428111929295</v>
      </c>
      <c r="GF1263">
        <v>0</v>
      </c>
      <c r="GG1263">
        <v>932.585676470588</v>
      </c>
      <c r="GH1263">
        <v>4.55717342000427</v>
      </c>
      <c r="GI1263">
        <v>0.471961409226754</v>
      </c>
      <c r="GJ1263">
        <v>-1</v>
      </c>
      <c r="GK1263">
        <v>18.5037333333333</v>
      </c>
      <c r="GL1263">
        <v>-0.000872727272729558</v>
      </c>
      <c r="GM1263">
        <v>0.00397292423589077</v>
      </c>
      <c r="GN1263">
        <v>1</v>
      </c>
      <c r="GO1263">
        <v>1</v>
      </c>
      <c r="GP1263">
        <v>2</v>
      </c>
      <c r="GQ1263" t="s">
        <v>446</v>
      </c>
      <c r="GR1263">
        <v>3.12594</v>
      </c>
      <c r="GS1263">
        <v>2.71715</v>
      </c>
      <c r="GT1263">
        <v>0.202447</v>
      </c>
      <c r="GU1263">
        <v>0.206968</v>
      </c>
      <c r="GV1263">
        <v>0.147607</v>
      </c>
      <c r="GW1263">
        <v>0.0995498</v>
      </c>
      <c r="GX1263">
        <v>28372.9</v>
      </c>
      <c r="GY1263">
        <v>29775.4</v>
      </c>
      <c r="GZ1263">
        <v>32361.3</v>
      </c>
      <c r="HA1263">
        <v>34175.9</v>
      </c>
      <c r="HB1263">
        <v>39593.5</v>
      </c>
      <c r="HC1263">
        <v>44422.8</v>
      </c>
      <c r="HD1263">
        <v>50921.9</v>
      </c>
      <c r="HE1263">
        <v>54851.9</v>
      </c>
      <c r="HF1263">
        <v>1.64165</v>
      </c>
      <c r="HG1263">
        <v>1.50223</v>
      </c>
      <c r="HH1263">
        <v>-0.112362</v>
      </c>
      <c r="HI1263">
        <v>0</v>
      </c>
      <c r="HJ1263">
        <v>49.7029</v>
      </c>
      <c r="HK1263">
        <v>999.9</v>
      </c>
      <c r="HL1263">
        <v>54.999</v>
      </c>
      <c r="HM1263">
        <v>30.121</v>
      </c>
      <c r="HN1263">
        <v>26.1628</v>
      </c>
      <c r="HO1263">
        <v>60.2455</v>
      </c>
      <c r="HP1263">
        <v>40.0521</v>
      </c>
      <c r="HQ1263">
        <v>1</v>
      </c>
      <c r="HR1263">
        <v>2.71066</v>
      </c>
      <c r="HS1263">
        <v>1.6787</v>
      </c>
      <c r="HT1263">
        <v>20.1026</v>
      </c>
      <c r="HU1263">
        <v>5.18524</v>
      </c>
      <c r="HV1263">
        <v>12.0159</v>
      </c>
      <c r="HW1263">
        <v>4.96695</v>
      </c>
      <c r="HX1263">
        <v>3.29595</v>
      </c>
      <c r="HY1263">
        <v>9999</v>
      </c>
      <c r="HZ1263">
        <v>9999</v>
      </c>
      <c r="IA1263">
        <v>999.9</v>
      </c>
      <c r="IB1263">
        <v>9999</v>
      </c>
      <c r="IC1263">
        <v>1.86325</v>
      </c>
      <c r="ID1263">
        <v>1.86811</v>
      </c>
      <c r="IE1263">
        <v>1.86783</v>
      </c>
      <c r="IF1263">
        <v>1.86905</v>
      </c>
      <c r="IG1263">
        <v>1.86981</v>
      </c>
      <c r="IH1263">
        <v>1.86587</v>
      </c>
      <c r="II1263">
        <v>1.86694</v>
      </c>
      <c r="IJ1263">
        <v>1.86842</v>
      </c>
      <c r="IK1263">
        <v>5</v>
      </c>
      <c r="IL1263">
        <v>0</v>
      </c>
      <c r="IM1263">
        <v>0</v>
      </c>
      <c r="IN1263">
        <v>0</v>
      </c>
      <c r="IO1263" t="s">
        <v>441</v>
      </c>
      <c r="IP1263" t="s">
        <v>442</v>
      </c>
      <c r="IQ1263" t="s">
        <v>443</v>
      </c>
      <c r="IR1263" t="s">
        <v>443</v>
      </c>
      <c r="IS1263" t="s">
        <v>443</v>
      </c>
      <c r="IT1263" t="s">
        <v>443</v>
      </c>
      <c r="IU1263">
        <v>0</v>
      </c>
      <c r="IV1263">
        <v>100</v>
      </c>
      <c r="IW1263">
        <v>100</v>
      </c>
      <c r="IX1263">
        <v>1.1</v>
      </c>
      <c r="IY1263">
        <v>-0.0441</v>
      </c>
      <c r="IZ1263">
        <v>1.09748391826392</v>
      </c>
      <c r="JA1263">
        <v>0</v>
      </c>
      <c r="JB1263">
        <v>0</v>
      </c>
      <c r="JC1263">
        <v>0</v>
      </c>
      <c r="JD1263">
        <v>-0.0441141096964596</v>
      </c>
      <c r="JE1263">
        <v>0</v>
      </c>
      <c r="JF1263">
        <v>0</v>
      </c>
      <c r="JG1263">
        <v>0</v>
      </c>
      <c r="JH1263">
        <v>5</v>
      </c>
      <c r="JI1263">
        <v>2273</v>
      </c>
      <c r="JJ1263">
        <v>1</v>
      </c>
      <c r="JK1263">
        <v>24</v>
      </c>
      <c r="JL1263">
        <v>29357149.7</v>
      </c>
      <c r="JM1263">
        <v>29357149.7</v>
      </c>
      <c r="JN1263">
        <v>2.95044</v>
      </c>
      <c r="JO1263">
        <v>2.60742</v>
      </c>
      <c r="JP1263">
        <v>1.54785</v>
      </c>
      <c r="JQ1263">
        <v>2.31567</v>
      </c>
      <c r="JR1263">
        <v>1.64673</v>
      </c>
      <c r="JS1263">
        <v>2.3291</v>
      </c>
      <c r="JT1263">
        <v>34.0771</v>
      </c>
      <c r="JU1263">
        <v>24.1838</v>
      </c>
      <c r="JV1263">
        <v>18</v>
      </c>
      <c r="JW1263">
        <v>482.301</v>
      </c>
      <c r="JX1263">
        <v>380.812</v>
      </c>
      <c r="JY1263">
        <v>48.3306</v>
      </c>
      <c r="JZ1263">
        <v>57.3982</v>
      </c>
      <c r="KA1263">
        <v>29.9988</v>
      </c>
      <c r="KB1263">
        <v>56.6991</v>
      </c>
      <c r="KC1263">
        <v>56.4748</v>
      </c>
      <c r="KD1263">
        <v>59.0857</v>
      </c>
      <c r="KE1263">
        <v>0</v>
      </c>
      <c r="KF1263">
        <v>100</v>
      </c>
      <c r="KG1263">
        <v>48.3621</v>
      </c>
      <c r="KH1263">
        <v>1590.95</v>
      </c>
      <c r="KI1263">
        <v>26.2864</v>
      </c>
      <c r="KJ1263">
        <v>92.2539</v>
      </c>
      <c r="KK1263">
        <v>88.7279</v>
      </c>
    </row>
    <row r="1264" spans="1:297">
      <c r="A1264">
        <v>1248</v>
      </c>
      <c r="B1264">
        <v>1761428989.1</v>
      </c>
      <c r="C1264">
        <v>20808.0999999046</v>
      </c>
      <c r="D1264" t="s">
        <v>2950</v>
      </c>
      <c r="E1264" t="s">
        <v>2951</v>
      </c>
      <c r="F1264">
        <v>5</v>
      </c>
      <c r="G1264" t="s">
        <v>2761</v>
      </c>
      <c r="H1264" t="s">
        <v>436</v>
      </c>
      <c r="I1264">
        <v>1761428980.94615</v>
      </c>
      <c r="J1264">
        <f>(K1264)/1000</f>
        <v>0</v>
      </c>
      <c r="K1264">
        <f>IF(DP1264, AN1264, AH1264)</f>
        <v>0</v>
      </c>
      <c r="L1264">
        <f>IF(DP1264, AI1264, AG1264)</f>
        <v>0</v>
      </c>
      <c r="M1264">
        <f>DR1264 - IF(AU1264&gt;1, L1264*DL1264*100.0/(AW1264), 0)</f>
        <v>0</v>
      </c>
      <c r="N1264">
        <f>((T1264-J1264/2)*M1264-L1264)/(T1264+J1264/2)</f>
        <v>0</v>
      </c>
      <c r="O1264">
        <f>N1264*(DY1264+DZ1264)/1000.0</f>
        <v>0</v>
      </c>
      <c r="P1264">
        <f>(DR1264 - IF(AU1264&gt;1, L1264*DL1264*100.0/(AW1264), 0))*(DY1264+DZ1264)/1000.0</f>
        <v>0</v>
      </c>
      <c r="Q1264">
        <f>2.0/((1/S1264-1/R1264)+SIGN(S1264)*SQRT((1/S1264-1/R1264)*(1/S1264-1/R1264) + 4*DM1264/((DM1264+1)*(DM1264+1))*(2*1/S1264*1/R1264-1/R1264*1/R1264)))</f>
        <v>0</v>
      </c>
      <c r="R1264">
        <f>IF(LEFT(DN1264,1)&lt;&gt;"0",IF(LEFT(DN1264,1)="1",3.0,DO1264),$D$5+$E$5*(EF1264*DY1264/($K$5*1000))+$F$5*(EF1264*DY1264/($K$5*1000))*MAX(MIN(DL1264,$J$5),$I$5)*MAX(MIN(DL1264,$J$5),$I$5)+$G$5*MAX(MIN(DL1264,$J$5),$I$5)*(EF1264*DY1264/($K$5*1000))+$H$5*(EF1264*DY1264/($K$5*1000))*(EF1264*DY1264/($K$5*1000)))</f>
        <v>0</v>
      </c>
      <c r="S1264">
        <f>J1264*(1000-(1000*0.61365*exp(17.502*W1264/(240.97+W1264))/(DY1264+DZ1264)+DT1264)/2)/(1000*0.61365*exp(17.502*W1264/(240.97+W1264))/(DY1264+DZ1264)-DT1264)</f>
        <v>0</v>
      </c>
      <c r="T1264">
        <f>1/((DM1264+1)/(Q1264/1.6)+1/(R1264/1.37)) + DM1264/((DM1264+1)/(Q1264/1.6) + DM1264/(R1264/1.37))</f>
        <v>0</v>
      </c>
      <c r="U1264">
        <f>(DH1264*DK1264)</f>
        <v>0</v>
      </c>
      <c r="V1264">
        <f>(EA1264+(U1264+2*0.95*5.67E-8*(((EA1264+$B$7)+273)^4-(EA1264+273)^4)-44100*J1264)/(1.84*29.3*R1264+8*0.95*5.67E-8*(EA1264+273)^3))</f>
        <v>0</v>
      </c>
      <c r="W1264">
        <f>($C$7*EB1264+$D$7*EC1264+$E$7*V1264)</f>
        <v>0</v>
      </c>
      <c r="X1264">
        <f>0.61365*exp(17.502*W1264/(240.97+W1264))</f>
        <v>0</v>
      </c>
      <c r="Y1264">
        <f>(Z1264/AA1264*100)</f>
        <v>0</v>
      </c>
      <c r="Z1264">
        <f>DT1264*(DY1264+DZ1264)/1000</f>
        <v>0</v>
      </c>
      <c r="AA1264">
        <f>0.61365*exp(17.502*EA1264/(240.97+EA1264))</f>
        <v>0</v>
      </c>
      <c r="AB1264">
        <f>(X1264-DT1264*(DY1264+DZ1264)/1000)</f>
        <v>0</v>
      </c>
      <c r="AC1264">
        <f>(-J1264*44100)</f>
        <v>0</v>
      </c>
      <c r="AD1264">
        <f>2*29.3*R1264*0.92*(EA1264-W1264)</f>
        <v>0</v>
      </c>
      <c r="AE1264">
        <f>2*0.95*5.67E-8*(((EA1264+$B$7)+273)^4-(W1264+273)^4)</f>
        <v>0</v>
      </c>
      <c r="AF1264">
        <f>U1264+AE1264+AC1264+AD1264</f>
        <v>0</v>
      </c>
      <c r="AG1264">
        <f>DX1264*AU1264*(DS1264-DR1264*(1000-AU1264*DU1264)/(1000-AU1264*DT1264))/(100*DL1264)</f>
        <v>0</v>
      </c>
      <c r="AH1264">
        <f>1000*DX1264*AU1264*(DT1264-DU1264)/(100*DL1264*(1000-AU1264*DT1264))</f>
        <v>0</v>
      </c>
      <c r="AI1264">
        <f>(AJ1264 - AK1264 - DY1264*1E3/(8.314*(EA1264+273.15)) * AM1264/DX1264 * AL1264) * DX1264/(100*DL1264) * (1000 - DU1264)/1000</f>
        <v>0</v>
      </c>
      <c r="AJ1264">
        <v>1616.42242294899</v>
      </c>
      <c r="AK1264">
        <v>1591.99472727273</v>
      </c>
      <c r="AL1264">
        <v>3.68814544775424</v>
      </c>
      <c r="AM1264">
        <v>65.5308302883594</v>
      </c>
      <c r="AN1264">
        <f>(AP1264 - AO1264 + DY1264*1E3/(8.314*(EA1264+273.15)) * AR1264/DX1264 * AQ1264) * DX1264/(100*DL1264) * 1000/(1000 - AP1264)</f>
        <v>0</v>
      </c>
      <c r="AO1264">
        <v>24.8937192599479</v>
      </c>
      <c r="AP1264">
        <v>43.4003133333333</v>
      </c>
      <c r="AQ1264">
        <v>0.000449680974592535</v>
      </c>
      <c r="AR1264">
        <v>110.947681736838</v>
      </c>
      <c r="AS1264">
        <v>10</v>
      </c>
      <c r="AT1264">
        <v>2</v>
      </c>
      <c r="AU1264">
        <f>IF(AS1264*$H$13&gt;=AW1264,1.0,(AW1264/(AW1264-AS1264*$H$13)))</f>
        <v>0</v>
      </c>
      <c r="AV1264">
        <f>(AU1264-1)*100</f>
        <v>0</v>
      </c>
      <c r="AW1264">
        <f>MAX(0,($B$13+$C$13*EF1264)/(1+$D$13*EF1264)*DY1264/(EA1264+273)*$E$13)</f>
        <v>0</v>
      </c>
      <c r="AX1264" t="s">
        <v>437</v>
      </c>
      <c r="AY1264" t="s">
        <v>437</v>
      </c>
      <c r="AZ1264">
        <v>0</v>
      </c>
      <c r="BA1264">
        <v>0</v>
      </c>
      <c r="BB1264">
        <f>1-AZ1264/BA1264</f>
        <v>0</v>
      </c>
      <c r="BC1264">
        <v>0</v>
      </c>
      <c r="BD1264" t="s">
        <v>437</v>
      </c>
      <c r="BE1264" t="s">
        <v>437</v>
      </c>
      <c r="BF1264">
        <v>0</v>
      </c>
      <c r="BG1264">
        <v>0</v>
      </c>
      <c r="BH1264">
        <f>1-BF1264/BG1264</f>
        <v>0</v>
      </c>
      <c r="BI1264">
        <v>0.5</v>
      </c>
      <c r="BJ1264">
        <f>DI1264</f>
        <v>0</v>
      </c>
      <c r="BK1264">
        <f>L1264</f>
        <v>0</v>
      </c>
      <c r="BL1264">
        <f>BH1264*BI1264*BJ1264</f>
        <v>0</v>
      </c>
      <c r="BM1264">
        <f>(BK1264-BC1264)/BJ1264</f>
        <v>0</v>
      </c>
      <c r="BN1264">
        <f>(BA1264-BG1264)/BG1264</f>
        <v>0</v>
      </c>
      <c r="BO1264">
        <f>AZ1264/(BB1264+AZ1264/BG1264)</f>
        <v>0</v>
      </c>
      <c r="BP1264" t="s">
        <v>437</v>
      </c>
      <c r="BQ1264">
        <v>0</v>
      </c>
      <c r="BR1264">
        <f>IF(BQ1264&lt;&gt;0, BQ1264, BO1264)</f>
        <v>0</v>
      </c>
      <c r="BS1264">
        <f>1-BR1264/BG1264</f>
        <v>0</v>
      </c>
      <c r="BT1264">
        <f>(BG1264-BF1264)/(BG1264-BR1264)</f>
        <v>0</v>
      </c>
      <c r="BU1264">
        <f>(BA1264-BG1264)/(BA1264-BR1264)</f>
        <v>0</v>
      </c>
      <c r="BV1264">
        <f>(BG1264-BF1264)/(BG1264-AZ1264)</f>
        <v>0</v>
      </c>
      <c r="BW1264">
        <f>(BA1264-BG1264)/(BA1264-AZ1264)</f>
        <v>0</v>
      </c>
      <c r="BX1264">
        <f>(BT1264*BR1264/BF1264)</f>
        <v>0</v>
      </c>
      <c r="BY1264">
        <f>(1-BX1264)</f>
        <v>0</v>
      </c>
      <c r="DH1264">
        <f>$B$11*EG1264+$C$11*EH1264+$F$11*ES1264*(1-EV1264)</f>
        <v>0</v>
      </c>
      <c r="DI1264">
        <f>DH1264*DJ1264</f>
        <v>0</v>
      </c>
      <c r="DJ1264">
        <f>($B$11*$D$9+$C$11*$D$9+$F$11*((FF1264+EX1264)/MAX(FF1264+EX1264+FG1264, 0.1)*$I$9+FG1264/MAX(FF1264+EX1264+FG1264, 0.1)*$J$9))/($B$11+$C$11+$F$11)</f>
        <v>0</v>
      </c>
      <c r="DK1264">
        <f>($B$11*$K$9+$C$11*$K$9+$F$11*((FF1264+EX1264)/MAX(FF1264+EX1264+FG1264, 0.1)*$P$9+FG1264/MAX(FF1264+EX1264+FG1264, 0.1)*$Q$9))/($B$11+$C$11+$F$11)</f>
        <v>0</v>
      </c>
      <c r="DL1264">
        <v>6</v>
      </c>
      <c r="DM1264">
        <v>0.5</v>
      </c>
      <c r="DN1264" t="s">
        <v>438</v>
      </c>
      <c r="DO1264">
        <v>2</v>
      </c>
      <c r="DP1264" t="b">
        <v>1</v>
      </c>
      <c r="DQ1264">
        <v>1761428980.94615</v>
      </c>
      <c r="DR1264">
        <v>1498.76153846154</v>
      </c>
      <c r="DS1264">
        <v>1559.18461538462</v>
      </c>
      <c r="DT1264">
        <v>43.3909307692308</v>
      </c>
      <c r="DU1264">
        <v>24.8880153846154</v>
      </c>
      <c r="DV1264">
        <v>1497.66230769231</v>
      </c>
      <c r="DW1264">
        <v>43.4350538461538</v>
      </c>
      <c r="DX1264">
        <v>500.004769230769</v>
      </c>
      <c r="DY1264">
        <v>90.1847076923077</v>
      </c>
      <c r="DZ1264">
        <v>0.0395370923076923</v>
      </c>
      <c r="EA1264">
        <v>51.189</v>
      </c>
      <c r="EB1264">
        <v>47.9234384615385</v>
      </c>
      <c r="EC1264">
        <v>999.9</v>
      </c>
      <c r="ED1264">
        <v>0</v>
      </c>
      <c r="EE1264">
        <v>0</v>
      </c>
      <c r="EF1264">
        <v>9995.85384615385</v>
      </c>
      <c r="EG1264">
        <v>0</v>
      </c>
      <c r="EH1264">
        <v>1222.13692307692</v>
      </c>
      <c r="EI1264">
        <v>-60.4238923076923</v>
      </c>
      <c r="EJ1264">
        <v>1566.74384615385</v>
      </c>
      <c r="EK1264">
        <v>1598.97923076923</v>
      </c>
      <c r="EL1264">
        <v>18.5029076923077</v>
      </c>
      <c r="EM1264">
        <v>1559.18461538462</v>
      </c>
      <c r="EN1264">
        <v>24.8880153846154</v>
      </c>
      <c r="EO1264">
        <v>3.91319846153846</v>
      </c>
      <c r="EP1264">
        <v>2.24451846153846</v>
      </c>
      <c r="EQ1264">
        <v>28.5278692307692</v>
      </c>
      <c r="ER1264">
        <v>19.2836538461538</v>
      </c>
      <c r="ES1264">
        <v>1200.01307692308</v>
      </c>
      <c r="ET1264">
        <v>0.967007692307693</v>
      </c>
      <c r="EU1264">
        <v>0.0329919461538461</v>
      </c>
      <c r="EV1264">
        <v>0</v>
      </c>
      <c r="EW1264">
        <v>933.197076923077</v>
      </c>
      <c r="EX1264">
        <v>5.00059</v>
      </c>
      <c r="EY1264">
        <v>12409.9384615385</v>
      </c>
      <c r="EZ1264">
        <v>10358.8692307692</v>
      </c>
      <c r="FA1264">
        <v>64.2547692307692</v>
      </c>
      <c r="FB1264">
        <v>65.5047692307692</v>
      </c>
      <c r="FC1264">
        <v>64.3168461538462</v>
      </c>
      <c r="FD1264">
        <v>65.2112307692308</v>
      </c>
      <c r="FE1264">
        <v>65.5</v>
      </c>
      <c r="FF1264">
        <v>1155.58307692308</v>
      </c>
      <c r="FG1264">
        <v>39.43</v>
      </c>
      <c r="FH1264">
        <v>0</v>
      </c>
      <c r="FI1264">
        <v>1761428949.7</v>
      </c>
      <c r="FJ1264">
        <v>0</v>
      </c>
      <c r="FK1264">
        <v>933.237153846154</v>
      </c>
      <c r="FL1264">
        <v>4.52328205934484</v>
      </c>
      <c r="FM1264">
        <v>34.9162393427278</v>
      </c>
      <c r="FN1264">
        <v>12410.1576923077</v>
      </c>
      <c r="FO1264">
        <v>15</v>
      </c>
      <c r="FP1264">
        <v>0</v>
      </c>
      <c r="FQ1264" t="s">
        <v>439</v>
      </c>
      <c r="FR1264">
        <v>0</v>
      </c>
      <c r="FS1264">
        <v>0</v>
      </c>
      <c r="FT1264">
        <v>0</v>
      </c>
      <c r="FU1264">
        <v>0</v>
      </c>
      <c r="FV1264">
        <v>0</v>
      </c>
      <c r="FW1264">
        <v>0</v>
      </c>
      <c r="FX1264">
        <v>0</v>
      </c>
      <c r="FY1264">
        <v>0</v>
      </c>
      <c r="FZ1264">
        <v>0</v>
      </c>
      <c r="GA1264">
        <v>0</v>
      </c>
      <c r="GB1264">
        <v>0</v>
      </c>
      <c r="GC1264">
        <v>-60.042805</v>
      </c>
      <c r="GD1264">
        <v>-8.74870827067666</v>
      </c>
      <c r="GE1264">
        <v>1.35650565810652</v>
      </c>
      <c r="GF1264">
        <v>0</v>
      </c>
      <c r="GG1264">
        <v>933.015</v>
      </c>
      <c r="GH1264">
        <v>4.4538731893105</v>
      </c>
      <c r="GI1264">
        <v>0.471428180544779</v>
      </c>
      <c r="GJ1264">
        <v>-1</v>
      </c>
      <c r="GK1264">
        <v>18.50403</v>
      </c>
      <c r="GL1264">
        <v>-0.0177473684210558</v>
      </c>
      <c r="GM1264">
        <v>0.00380290678297531</v>
      </c>
      <c r="GN1264">
        <v>1</v>
      </c>
      <c r="GO1264">
        <v>1</v>
      </c>
      <c r="GP1264">
        <v>2</v>
      </c>
      <c r="GQ1264" t="s">
        <v>446</v>
      </c>
      <c r="GR1264">
        <v>3.12586</v>
      </c>
      <c r="GS1264">
        <v>2.71767</v>
      </c>
      <c r="GT1264">
        <v>0.203887</v>
      </c>
      <c r="GU1264">
        <v>0.208297</v>
      </c>
      <c r="GV1264">
        <v>0.147642</v>
      </c>
      <c r="GW1264">
        <v>0.0995639</v>
      </c>
      <c r="GX1264">
        <v>28322.1</v>
      </c>
      <c r="GY1264">
        <v>29725.9</v>
      </c>
      <c r="GZ1264">
        <v>32362.4</v>
      </c>
      <c r="HA1264">
        <v>34177.1</v>
      </c>
      <c r="HB1264">
        <v>39593.2</v>
      </c>
      <c r="HC1264">
        <v>44423.9</v>
      </c>
      <c r="HD1264">
        <v>50923.3</v>
      </c>
      <c r="HE1264">
        <v>54854</v>
      </c>
      <c r="HF1264">
        <v>1.64175</v>
      </c>
      <c r="HG1264">
        <v>1.50227</v>
      </c>
      <c r="HH1264">
        <v>-0.112303</v>
      </c>
      <c r="HI1264">
        <v>0</v>
      </c>
      <c r="HJ1264">
        <v>49.7029</v>
      </c>
      <c r="HK1264">
        <v>999.9</v>
      </c>
      <c r="HL1264">
        <v>54.999</v>
      </c>
      <c r="HM1264">
        <v>30.111</v>
      </c>
      <c r="HN1264">
        <v>26.1498</v>
      </c>
      <c r="HO1264">
        <v>60.2555</v>
      </c>
      <c r="HP1264">
        <v>40.3325</v>
      </c>
      <c r="HQ1264">
        <v>1</v>
      </c>
      <c r="HR1264">
        <v>2.70943</v>
      </c>
      <c r="HS1264">
        <v>1.68891</v>
      </c>
      <c r="HT1264">
        <v>20.1023</v>
      </c>
      <c r="HU1264">
        <v>5.18584</v>
      </c>
      <c r="HV1264">
        <v>12.0159</v>
      </c>
      <c r="HW1264">
        <v>4.9669</v>
      </c>
      <c r="HX1264">
        <v>3.29595</v>
      </c>
      <c r="HY1264">
        <v>9999</v>
      </c>
      <c r="HZ1264">
        <v>9999</v>
      </c>
      <c r="IA1264">
        <v>999.9</v>
      </c>
      <c r="IB1264">
        <v>9999</v>
      </c>
      <c r="IC1264">
        <v>1.86324</v>
      </c>
      <c r="ID1264">
        <v>1.86812</v>
      </c>
      <c r="IE1264">
        <v>1.86783</v>
      </c>
      <c r="IF1264">
        <v>1.86905</v>
      </c>
      <c r="IG1264">
        <v>1.86981</v>
      </c>
      <c r="IH1264">
        <v>1.86586</v>
      </c>
      <c r="II1264">
        <v>1.86695</v>
      </c>
      <c r="IJ1264">
        <v>1.86843</v>
      </c>
      <c r="IK1264">
        <v>5</v>
      </c>
      <c r="IL1264">
        <v>0</v>
      </c>
      <c r="IM1264">
        <v>0</v>
      </c>
      <c r="IN1264">
        <v>0</v>
      </c>
      <c r="IO1264" t="s">
        <v>441</v>
      </c>
      <c r="IP1264" t="s">
        <v>442</v>
      </c>
      <c r="IQ1264" t="s">
        <v>443</v>
      </c>
      <c r="IR1264" t="s">
        <v>443</v>
      </c>
      <c r="IS1264" t="s">
        <v>443</v>
      </c>
      <c r="IT1264" t="s">
        <v>443</v>
      </c>
      <c r="IU1264">
        <v>0</v>
      </c>
      <c r="IV1264">
        <v>100</v>
      </c>
      <c r="IW1264">
        <v>100</v>
      </c>
      <c r="IX1264">
        <v>1.1</v>
      </c>
      <c r="IY1264">
        <v>-0.0441</v>
      </c>
      <c r="IZ1264">
        <v>1.09748391826392</v>
      </c>
      <c r="JA1264">
        <v>0</v>
      </c>
      <c r="JB1264">
        <v>0</v>
      </c>
      <c r="JC1264">
        <v>0</v>
      </c>
      <c r="JD1264">
        <v>-0.0441141096964596</v>
      </c>
      <c r="JE1264">
        <v>0</v>
      </c>
      <c r="JF1264">
        <v>0</v>
      </c>
      <c r="JG1264">
        <v>0</v>
      </c>
      <c r="JH1264">
        <v>5</v>
      </c>
      <c r="JI1264">
        <v>2273</v>
      </c>
      <c r="JJ1264">
        <v>1</v>
      </c>
      <c r="JK1264">
        <v>24</v>
      </c>
      <c r="JL1264">
        <v>29357149.8</v>
      </c>
      <c r="JM1264">
        <v>29357149.8</v>
      </c>
      <c r="JN1264">
        <v>2.97119</v>
      </c>
      <c r="JO1264">
        <v>2.6062</v>
      </c>
      <c r="JP1264">
        <v>1.54785</v>
      </c>
      <c r="JQ1264">
        <v>2.31567</v>
      </c>
      <c r="JR1264">
        <v>1.64673</v>
      </c>
      <c r="JS1264">
        <v>2.31079</v>
      </c>
      <c r="JT1264">
        <v>34.0771</v>
      </c>
      <c r="JU1264">
        <v>24.1838</v>
      </c>
      <c r="JV1264">
        <v>18</v>
      </c>
      <c r="JW1264">
        <v>482.323</v>
      </c>
      <c r="JX1264">
        <v>380.81</v>
      </c>
      <c r="JY1264">
        <v>48.3855</v>
      </c>
      <c r="JZ1264">
        <v>57.3857</v>
      </c>
      <c r="KA1264">
        <v>29.9989</v>
      </c>
      <c r="KB1264">
        <v>56.6894</v>
      </c>
      <c r="KC1264">
        <v>56.4664</v>
      </c>
      <c r="KD1264">
        <v>59.5102</v>
      </c>
      <c r="KE1264">
        <v>0</v>
      </c>
      <c r="KF1264">
        <v>100</v>
      </c>
      <c r="KG1264">
        <v>48.4082</v>
      </c>
      <c r="KH1264">
        <v>1604.54</v>
      </c>
      <c r="KI1264">
        <v>26.2864</v>
      </c>
      <c r="KJ1264">
        <v>92.2568</v>
      </c>
      <c r="KK1264">
        <v>88.7312</v>
      </c>
    </row>
    <row r="1265" spans="1:297">
      <c r="A1265">
        <v>1249</v>
      </c>
      <c r="B1265">
        <v>1761430170.1</v>
      </c>
      <c r="C1265">
        <v>21989.0999999046</v>
      </c>
      <c r="D1265" t="s">
        <v>2952</v>
      </c>
      <c r="E1265" t="s">
        <v>2953</v>
      </c>
      <c r="F1265">
        <v>5</v>
      </c>
      <c r="G1265" t="s">
        <v>2954</v>
      </c>
      <c r="H1265" t="s">
        <v>436</v>
      </c>
      <c r="I1265">
        <v>1761430161.6</v>
      </c>
      <c r="J1265">
        <f>(K1265)/1000</f>
        <v>0</v>
      </c>
      <c r="K1265">
        <f>IF(DP1265, AN1265, AH1265)</f>
        <v>0</v>
      </c>
      <c r="L1265">
        <f>IF(DP1265, AI1265, AG1265)</f>
        <v>0</v>
      </c>
      <c r="M1265">
        <f>DR1265 - IF(AU1265&gt;1, L1265*DL1265*100.0/(AW1265), 0)</f>
        <v>0</v>
      </c>
      <c r="N1265">
        <f>((T1265-J1265/2)*M1265-L1265)/(T1265+J1265/2)</f>
        <v>0</v>
      </c>
      <c r="O1265">
        <f>N1265*(DY1265+DZ1265)/1000.0</f>
        <v>0</v>
      </c>
      <c r="P1265">
        <f>(DR1265 - IF(AU1265&gt;1, L1265*DL1265*100.0/(AW1265), 0))*(DY1265+DZ1265)/1000.0</f>
        <v>0</v>
      </c>
      <c r="Q1265">
        <f>2.0/((1/S1265-1/R1265)+SIGN(S1265)*SQRT((1/S1265-1/R1265)*(1/S1265-1/R1265) + 4*DM1265/((DM1265+1)*(DM1265+1))*(2*1/S1265*1/R1265-1/R1265*1/R1265)))</f>
        <v>0</v>
      </c>
      <c r="R1265">
        <f>IF(LEFT(DN1265,1)&lt;&gt;"0",IF(LEFT(DN1265,1)="1",3.0,DO1265),$D$5+$E$5*(EF1265*DY1265/($K$5*1000))+$F$5*(EF1265*DY1265/($K$5*1000))*MAX(MIN(DL1265,$J$5),$I$5)*MAX(MIN(DL1265,$J$5),$I$5)+$G$5*MAX(MIN(DL1265,$J$5),$I$5)*(EF1265*DY1265/($K$5*1000))+$H$5*(EF1265*DY1265/($K$5*1000))*(EF1265*DY1265/($K$5*1000)))</f>
        <v>0</v>
      </c>
      <c r="S1265">
        <f>J1265*(1000-(1000*0.61365*exp(17.502*W1265/(240.97+W1265))/(DY1265+DZ1265)+DT1265)/2)/(1000*0.61365*exp(17.502*W1265/(240.97+W1265))/(DY1265+DZ1265)-DT1265)</f>
        <v>0</v>
      </c>
      <c r="T1265">
        <f>1/((DM1265+1)/(Q1265/1.6)+1/(R1265/1.37)) + DM1265/((DM1265+1)/(Q1265/1.6) + DM1265/(R1265/1.37))</f>
        <v>0</v>
      </c>
      <c r="U1265">
        <f>(DH1265*DK1265)</f>
        <v>0</v>
      </c>
      <c r="V1265">
        <f>(EA1265+(U1265+2*0.95*5.67E-8*(((EA1265+$B$7)+273)^4-(EA1265+273)^4)-44100*J1265)/(1.84*29.3*R1265+8*0.95*5.67E-8*(EA1265+273)^3))</f>
        <v>0</v>
      </c>
      <c r="W1265">
        <f>($C$7*EB1265+$D$7*EC1265+$E$7*V1265)</f>
        <v>0</v>
      </c>
      <c r="X1265">
        <f>0.61365*exp(17.502*W1265/(240.97+W1265))</f>
        <v>0</v>
      </c>
      <c r="Y1265">
        <f>(Z1265/AA1265*100)</f>
        <v>0</v>
      </c>
      <c r="Z1265">
        <f>DT1265*(DY1265+DZ1265)/1000</f>
        <v>0</v>
      </c>
      <c r="AA1265">
        <f>0.61365*exp(17.502*EA1265/(240.97+EA1265))</f>
        <v>0</v>
      </c>
      <c r="AB1265">
        <f>(X1265-DT1265*(DY1265+DZ1265)/1000)</f>
        <v>0</v>
      </c>
      <c r="AC1265">
        <f>(-J1265*44100)</f>
        <v>0</v>
      </c>
      <c r="AD1265">
        <f>2*29.3*R1265*0.92*(EA1265-W1265)</f>
        <v>0</v>
      </c>
      <c r="AE1265">
        <f>2*0.95*5.67E-8*(((EA1265+$B$7)+273)^4-(W1265+273)^4)</f>
        <v>0</v>
      </c>
      <c r="AF1265">
        <f>U1265+AE1265+AC1265+AD1265</f>
        <v>0</v>
      </c>
      <c r="AG1265">
        <f>DX1265*AU1265*(DS1265-DR1265*(1000-AU1265*DU1265)/(1000-AU1265*DT1265))/(100*DL1265)</f>
        <v>0</v>
      </c>
      <c r="AH1265">
        <f>1000*DX1265*AU1265*(DT1265-DU1265)/(100*DL1265*(1000-AU1265*DT1265))</f>
        <v>0</v>
      </c>
      <c r="AI1265">
        <f>(AJ1265 - AK1265 - DY1265*1E3/(8.314*(EA1265+273.15)) * AM1265/DX1265 * AL1265) * DX1265/(100*DL1265) * (1000 - DU1265)/1000</f>
        <v>0</v>
      </c>
      <c r="AJ1265">
        <v>431.003815325049</v>
      </c>
      <c r="AK1265">
        <v>425.977315151515</v>
      </c>
      <c r="AL1265">
        <v>-1.18889208323223e-05</v>
      </c>
      <c r="AM1265">
        <v>65.4946518172247</v>
      </c>
      <c r="AN1265">
        <f>(AP1265 - AO1265 + DY1265*1E3/(8.314*(EA1265+273.15)) * AR1265/DX1265 * AQ1265) * DX1265/(100*DL1265) * 1000/(1000 - AP1265)</f>
        <v>0</v>
      </c>
      <c r="AO1265">
        <v>25.5004737616242</v>
      </c>
      <c r="AP1265">
        <v>57.6636660606061</v>
      </c>
      <c r="AQ1265">
        <v>-0.000707866523592711</v>
      </c>
      <c r="AR1265">
        <v>110.855634111714</v>
      </c>
      <c r="AS1265">
        <v>6</v>
      </c>
      <c r="AT1265">
        <v>1</v>
      </c>
      <c r="AU1265">
        <f>IF(AS1265*$H$13&gt;=AW1265,1.0,(AW1265/(AW1265-AS1265*$H$13)))</f>
        <v>0</v>
      </c>
      <c r="AV1265">
        <f>(AU1265-1)*100</f>
        <v>0</v>
      </c>
      <c r="AW1265">
        <f>MAX(0,($B$13+$C$13*EF1265)/(1+$D$13*EF1265)*DY1265/(EA1265+273)*$E$13)</f>
        <v>0</v>
      </c>
      <c r="AX1265" t="s">
        <v>437</v>
      </c>
      <c r="AY1265" t="s">
        <v>437</v>
      </c>
      <c r="AZ1265">
        <v>0</v>
      </c>
      <c r="BA1265">
        <v>0</v>
      </c>
      <c r="BB1265">
        <f>1-AZ1265/BA1265</f>
        <v>0</v>
      </c>
      <c r="BC1265">
        <v>0</v>
      </c>
      <c r="BD1265" t="s">
        <v>437</v>
      </c>
      <c r="BE1265" t="s">
        <v>437</v>
      </c>
      <c r="BF1265">
        <v>0</v>
      </c>
      <c r="BG1265">
        <v>0</v>
      </c>
      <c r="BH1265">
        <f>1-BF1265/BG1265</f>
        <v>0</v>
      </c>
      <c r="BI1265">
        <v>0.5</v>
      </c>
      <c r="BJ1265">
        <f>DI1265</f>
        <v>0</v>
      </c>
      <c r="BK1265">
        <f>L1265</f>
        <v>0</v>
      </c>
      <c r="BL1265">
        <f>BH1265*BI1265*BJ1265</f>
        <v>0</v>
      </c>
      <c r="BM1265">
        <f>(BK1265-BC1265)/BJ1265</f>
        <v>0</v>
      </c>
      <c r="BN1265">
        <f>(BA1265-BG1265)/BG1265</f>
        <v>0</v>
      </c>
      <c r="BO1265">
        <f>AZ1265/(BB1265+AZ1265/BG1265)</f>
        <v>0</v>
      </c>
      <c r="BP1265" t="s">
        <v>437</v>
      </c>
      <c r="BQ1265">
        <v>0</v>
      </c>
      <c r="BR1265">
        <f>IF(BQ1265&lt;&gt;0, BQ1265, BO1265)</f>
        <v>0</v>
      </c>
      <c r="BS1265">
        <f>1-BR1265/BG1265</f>
        <v>0</v>
      </c>
      <c r="BT1265">
        <f>(BG1265-BF1265)/(BG1265-BR1265)</f>
        <v>0</v>
      </c>
      <c r="BU1265">
        <f>(BA1265-BG1265)/(BA1265-BR1265)</f>
        <v>0</v>
      </c>
      <c r="BV1265">
        <f>(BG1265-BF1265)/(BG1265-AZ1265)</f>
        <v>0</v>
      </c>
      <c r="BW1265">
        <f>(BA1265-BG1265)/(BA1265-AZ1265)</f>
        <v>0</v>
      </c>
      <c r="BX1265">
        <f>(BT1265*BR1265/BF1265)</f>
        <v>0</v>
      </c>
      <c r="BY1265">
        <f>(1-BX1265)</f>
        <v>0</v>
      </c>
      <c r="DH1265">
        <f>$B$11*EG1265+$C$11*EH1265+$F$11*ES1265*(1-EV1265)</f>
        <v>0</v>
      </c>
      <c r="DI1265">
        <f>DH1265*DJ1265</f>
        <v>0</v>
      </c>
      <c r="DJ1265">
        <f>($B$11*$D$9+$C$11*$D$9+$F$11*((FF1265+EX1265)/MAX(FF1265+EX1265+FG1265, 0.1)*$I$9+FG1265/MAX(FF1265+EX1265+FG1265, 0.1)*$J$9))/($B$11+$C$11+$F$11)</f>
        <v>0</v>
      </c>
      <c r="DK1265">
        <f>($B$11*$K$9+$C$11*$K$9+$F$11*((FF1265+EX1265)/MAX(FF1265+EX1265+FG1265, 0.1)*$P$9+FG1265/MAX(FF1265+EX1265+FG1265, 0.1)*$Q$9))/($B$11+$C$11+$F$11)</f>
        <v>0</v>
      </c>
      <c r="DL1265">
        <v>6</v>
      </c>
      <c r="DM1265">
        <v>0.5</v>
      </c>
      <c r="DN1265" t="s">
        <v>438</v>
      </c>
      <c r="DO1265">
        <v>2</v>
      </c>
      <c r="DP1265" t="b">
        <v>1</v>
      </c>
      <c r="DQ1265">
        <v>1761430161.6</v>
      </c>
      <c r="DR1265">
        <v>401.4056875</v>
      </c>
      <c r="DS1265">
        <v>419.99325</v>
      </c>
      <c r="DT1265">
        <v>57.66108125</v>
      </c>
      <c r="DU1265">
        <v>25.49911875</v>
      </c>
      <c r="DV1265">
        <v>400.30825</v>
      </c>
      <c r="DW1265">
        <v>57.70519375</v>
      </c>
      <c r="DX1265">
        <v>500.0003125</v>
      </c>
      <c r="DY1265">
        <v>90.1842875</v>
      </c>
      <c r="DZ1265">
        <v>0.03932325</v>
      </c>
      <c r="EA1265">
        <v>52.50825</v>
      </c>
      <c r="EB1265">
        <v>47.98695625</v>
      </c>
      <c r="EC1265">
        <v>999.9</v>
      </c>
      <c r="ED1265">
        <v>0</v>
      </c>
      <c r="EE1265">
        <v>0</v>
      </c>
      <c r="EF1265">
        <v>10002.579375</v>
      </c>
      <c r="EG1265">
        <v>0</v>
      </c>
      <c r="EH1265">
        <v>1250.158125</v>
      </c>
      <c r="EI1265">
        <v>-18.58761875</v>
      </c>
      <c r="EJ1265">
        <v>425.9673125</v>
      </c>
      <c r="EK1265">
        <v>430.983</v>
      </c>
      <c r="EL1265">
        <v>32.16196875</v>
      </c>
      <c r="EM1265">
        <v>419.99325</v>
      </c>
      <c r="EN1265">
        <v>25.49911875</v>
      </c>
      <c r="EO1265">
        <v>5.2001225</v>
      </c>
      <c r="EP1265">
        <v>2.299619375</v>
      </c>
      <c r="EQ1265">
        <v>33.5149</v>
      </c>
      <c r="ER1265">
        <v>19.6737375</v>
      </c>
      <c r="ES1265">
        <v>1200.0425</v>
      </c>
      <c r="ET1265">
        <v>0.9669921875</v>
      </c>
      <c r="EU1265">
        <v>0.0330077375</v>
      </c>
      <c r="EV1265">
        <v>0</v>
      </c>
      <c r="EW1265">
        <v>794.2605625</v>
      </c>
      <c r="EX1265">
        <v>5.00059</v>
      </c>
      <c r="EY1265">
        <v>10691.575</v>
      </c>
      <c r="EZ1265">
        <v>10359.06875</v>
      </c>
      <c r="FA1265">
        <v>64.425375</v>
      </c>
      <c r="FB1265">
        <v>65.625</v>
      </c>
      <c r="FC1265">
        <v>64.4566875</v>
      </c>
      <c r="FD1265">
        <v>65.312</v>
      </c>
      <c r="FE1265">
        <v>65.7303125</v>
      </c>
      <c r="FF1265">
        <v>1155.594375</v>
      </c>
      <c r="FG1265">
        <v>39.448125</v>
      </c>
      <c r="FH1265">
        <v>0</v>
      </c>
      <c r="FI1265">
        <v>1761430130.5</v>
      </c>
      <c r="FJ1265">
        <v>0</v>
      </c>
      <c r="FK1265">
        <v>794.275884615385</v>
      </c>
      <c r="FL1265">
        <v>1.97760683663628</v>
      </c>
      <c r="FM1265">
        <v>4.44444448128087</v>
      </c>
      <c r="FN1265">
        <v>10691.3461538462</v>
      </c>
      <c r="FO1265">
        <v>15</v>
      </c>
      <c r="FP1265">
        <v>0</v>
      </c>
      <c r="FQ1265" t="s">
        <v>439</v>
      </c>
      <c r="FR1265">
        <v>0</v>
      </c>
      <c r="FS1265">
        <v>0</v>
      </c>
      <c r="FT1265">
        <v>0</v>
      </c>
      <c r="FU1265">
        <v>0</v>
      </c>
      <c r="FV1265">
        <v>0</v>
      </c>
      <c r="FW1265">
        <v>0</v>
      </c>
      <c r="FX1265">
        <v>0</v>
      </c>
      <c r="FY1265">
        <v>0</v>
      </c>
      <c r="FZ1265">
        <v>0</v>
      </c>
      <c r="GA1265">
        <v>0</v>
      </c>
      <c r="GB1265">
        <v>0</v>
      </c>
      <c r="GC1265">
        <v>-18.5798523809524</v>
      </c>
      <c r="GD1265">
        <v>-0.0756155844155602</v>
      </c>
      <c r="GE1265">
        <v>0.034477937998331</v>
      </c>
      <c r="GF1265">
        <v>1</v>
      </c>
      <c r="GG1265">
        <v>794.235058823529</v>
      </c>
      <c r="GH1265">
        <v>0.961038963352793</v>
      </c>
      <c r="GI1265">
        <v>0.231076501360411</v>
      </c>
      <c r="GJ1265">
        <v>-1</v>
      </c>
      <c r="GK1265">
        <v>32.1507904761905</v>
      </c>
      <c r="GL1265">
        <v>0.199940259740318</v>
      </c>
      <c r="GM1265">
        <v>0.0234614964155938</v>
      </c>
      <c r="GN1265">
        <v>0</v>
      </c>
      <c r="GO1265">
        <v>1</v>
      </c>
      <c r="GP1265">
        <v>2</v>
      </c>
      <c r="GQ1265" t="s">
        <v>446</v>
      </c>
      <c r="GR1265">
        <v>3.12598</v>
      </c>
      <c r="GS1265">
        <v>2.717</v>
      </c>
      <c r="GT1265">
        <v>0.0806418</v>
      </c>
      <c r="GU1265">
        <v>0.0836832</v>
      </c>
      <c r="GV1265">
        <v>0.17841</v>
      </c>
      <c r="GW1265">
        <v>0.101273</v>
      </c>
      <c r="GX1265">
        <v>32731.5</v>
      </c>
      <c r="GY1265">
        <v>34438.3</v>
      </c>
      <c r="GZ1265">
        <v>32359.1</v>
      </c>
      <c r="HA1265">
        <v>34177.7</v>
      </c>
      <c r="HB1265">
        <v>38303.3</v>
      </c>
      <c r="HC1265">
        <v>44328.5</v>
      </c>
      <c r="HD1265">
        <v>50916.8</v>
      </c>
      <c r="HE1265">
        <v>54852.7</v>
      </c>
      <c r="HF1265">
        <v>1.64793</v>
      </c>
      <c r="HG1265">
        <v>1.49902</v>
      </c>
      <c r="HH1265">
        <v>-0.165626</v>
      </c>
      <c r="HI1265">
        <v>0</v>
      </c>
      <c r="HJ1265">
        <v>50.6079</v>
      </c>
      <c r="HK1265">
        <v>999.9</v>
      </c>
      <c r="HL1265">
        <v>55.97</v>
      </c>
      <c r="HM1265">
        <v>30.212</v>
      </c>
      <c r="HN1265">
        <v>26.7622</v>
      </c>
      <c r="HO1265">
        <v>59.9656</v>
      </c>
      <c r="HP1265">
        <v>40.3846</v>
      </c>
      <c r="HQ1265">
        <v>1</v>
      </c>
      <c r="HR1265">
        <v>2.70982</v>
      </c>
      <c r="HS1265">
        <v>0.937772</v>
      </c>
      <c r="HT1265">
        <v>20.1072</v>
      </c>
      <c r="HU1265">
        <v>5.18105</v>
      </c>
      <c r="HV1265">
        <v>12.0159</v>
      </c>
      <c r="HW1265">
        <v>4.96695</v>
      </c>
      <c r="HX1265">
        <v>3.29595</v>
      </c>
      <c r="HY1265">
        <v>9999</v>
      </c>
      <c r="HZ1265">
        <v>9999</v>
      </c>
      <c r="IA1265">
        <v>999.9</v>
      </c>
      <c r="IB1265">
        <v>9999</v>
      </c>
      <c r="IC1265">
        <v>1.86324</v>
      </c>
      <c r="ID1265">
        <v>1.86809</v>
      </c>
      <c r="IE1265">
        <v>1.86783</v>
      </c>
      <c r="IF1265">
        <v>1.86905</v>
      </c>
      <c r="IG1265">
        <v>1.86981</v>
      </c>
      <c r="IH1265">
        <v>1.86586</v>
      </c>
      <c r="II1265">
        <v>1.86691</v>
      </c>
      <c r="IJ1265">
        <v>1.86837</v>
      </c>
      <c r="IK1265">
        <v>5</v>
      </c>
      <c r="IL1265">
        <v>0</v>
      </c>
      <c r="IM1265">
        <v>0</v>
      </c>
      <c r="IN1265">
        <v>0</v>
      </c>
      <c r="IO1265" t="s">
        <v>441</v>
      </c>
      <c r="IP1265" t="s">
        <v>442</v>
      </c>
      <c r="IQ1265" t="s">
        <v>443</v>
      </c>
      <c r="IR1265" t="s">
        <v>443</v>
      </c>
      <c r="IS1265" t="s">
        <v>443</v>
      </c>
      <c r="IT1265" t="s">
        <v>443</v>
      </c>
      <c r="IU1265">
        <v>0</v>
      </c>
      <c r="IV1265">
        <v>100</v>
      </c>
      <c r="IW1265">
        <v>100</v>
      </c>
      <c r="IX1265">
        <v>1.098</v>
      </c>
      <c r="IY1265">
        <v>-0.0441</v>
      </c>
      <c r="IZ1265">
        <v>1.09748391826392</v>
      </c>
      <c r="JA1265">
        <v>0</v>
      </c>
      <c r="JB1265">
        <v>0</v>
      </c>
      <c r="JC1265">
        <v>0</v>
      </c>
      <c r="JD1265">
        <v>-0.0441141096964596</v>
      </c>
      <c r="JE1265">
        <v>0</v>
      </c>
      <c r="JF1265">
        <v>0</v>
      </c>
      <c r="JG1265">
        <v>0</v>
      </c>
      <c r="JH1265">
        <v>5</v>
      </c>
      <c r="JI1265">
        <v>2273</v>
      </c>
      <c r="JJ1265">
        <v>1</v>
      </c>
      <c r="JK1265">
        <v>24</v>
      </c>
      <c r="JL1265">
        <v>29357169.5</v>
      </c>
      <c r="JM1265">
        <v>29357169.5</v>
      </c>
      <c r="JN1265">
        <v>1.01318</v>
      </c>
      <c r="JO1265">
        <v>2.62451</v>
      </c>
      <c r="JP1265">
        <v>1.54785</v>
      </c>
      <c r="JQ1265">
        <v>2.31567</v>
      </c>
      <c r="JR1265">
        <v>1.64551</v>
      </c>
      <c r="JS1265">
        <v>2.38403</v>
      </c>
      <c r="JT1265">
        <v>34.3269</v>
      </c>
      <c r="JU1265">
        <v>24.1838</v>
      </c>
      <c r="JV1265">
        <v>18</v>
      </c>
      <c r="JW1265">
        <v>487.155</v>
      </c>
      <c r="JX1265">
        <v>379.01</v>
      </c>
      <c r="JY1265">
        <v>51.2766</v>
      </c>
      <c r="JZ1265">
        <v>57.4018</v>
      </c>
      <c r="KA1265">
        <v>29.9989</v>
      </c>
      <c r="KB1265">
        <v>56.7333</v>
      </c>
      <c r="KC1265">
        <v>56.5208</v>
      </c>
      <c r="KD1265">
        <v>20.2282</v>
      </c>
      <c r="KE1265">
        <v>0</v>
      </c>
      <c r="KF1265">
        <v>100</v>
      </c>
      <c r="KG1265">
        <v>51.3162</v>
      </c>
      <c r="KH1265">
        <v>413.228</v>
      </c>
      <c r="KI1265">
        <v>26.2864</v>
      </c>
      <c r="KJ1265">
        <v>92.2459</v>
      </c>
      <c r="KK1265">
        <v>88.7305</v>
      </c>
    </row>
    <row r="1266" spans="1:297">
      <c r="A1266">
        <v>1250</v>
      </c>
      <c r="B1266">
        <v>1761430175.1</v>
      </c>
      <c r="C1266">
        <v>21994.0999999046</v>
      </c>
      <c r="D1266" t="s">
        <v>2955</v>
      </c>
      <c r="E1266" t="s">
        <v>2956</v>
      </c>
      <c r="F1266">
        <v>5</v>
      </c>
      <c r="G1266" t="s">
        <v>2954</v>
      </c>
      <c r="H1266" t="s">
        <v>436</v>
      </c>
      <c r="I1266">
        <v>1761430166.36667</v>
      </c>
      <c r="J1266">
        <f>(K1266)/1000</f>
        <v>0</v>
      </c>
      <c r="K1266">
        <f>IF(DP1266, AN1266, AH1266)</f>
        <v>0</v>
      </c>
      <c r="L1266">
        <f>IF(DP1266, AI1266, AG1266)</f>
        <v>0</v>
      </c>
      <c r="M1266">
        <f>DR1266 - IF(AU1266&gt;1, L1266*DL1266*100.0/(AW1266), 0)</f>
        <v>0</v>
      </c>
      <c r="N1266">
        <f>((T1266-J1266/2)*M1266-L1266)/(T1266+J1266/2)</f>
        <v>0</v>
      </c>
      <c r="O1266">
        <f>N1266*(DY1266+DZ1266)/1000.0</f>
        <v>0</v>
      </c>
      <c r="P1266">
        <f>(DR1266 - IF(AU1266&gt;1, L1266*DL1266*100.0/(AW1266), 0))*(DY1266+DZ1266)/1000.0</f>
        <v>0</v>
      </c>
      <c r="Q1266">
        <f>2.0/((1/S1266-1/R1266)+SIGN(S1266)*SQRT((1/S1266-1/R1266)*(1/S1266-1/R1266) + 4*DM1266/((DM1266+1)*(DM1266+1))*(2*1/S1266*1/R1266-1/R1266*1/R1266)))</f>
        <v>0</v>
      </c>
      <c r="R1266">
        <f>IF(LEFT(DN1266,1)&lt;&gt;"0",IF(LEFT(DN1266,1)="1",3.0,DO1266),$D$5+$E$5*(EF1266*DY1266/($K$5*1000))+$F$5*(EF1266*DY1266/($K$5*1000))*MAX(MIN(DL1266,$J$5),$I$5)*MAX(MIN(DL1266,$J$5),$I$5)+$G$5*MAX(MIN(DL1266,$J$5),$I$5)*(EF1266*DY1266/($K$5*1000))+$H$5*(EF1266*DY1266/($K$5*1000))*(EF1266*DY1266/($K$5*1000)))</f>
        <v>0</v>
      </c>
      <c r="S1266">
        <f>J1266*(1000-(1000*0.61365*exp(17.502*W1266/(240.97+W1266))/(DY1266+DZ1266)+DT1266)/2)/(1000*0.61365*exp(17.502*W1266/(240.97+W1266))/(DY1266+DZ1266)-DT1266)</f>
        <v>0</v>
      </c>
      <c r="T1266">
        <f>1/((DM1266+1)/(Q1266/1.6)+1/(R1266/1.37)) + DM1266/((DM1266+1)/(Q1266/1.6) + DM1266/(R1266/1.37))</f>
        <v>0</v>
      </c>
      <c r="U1266">
        <f>(DH1266*DK1266)</f>
        <v>0</v>
      </c>
      <c r="V1266">
        <f>(EA1266+(U1266+2*0.95*5.67E-8*(((EA1266+$B$7)+273)^4-(EA1266+273)^4)-44100*J1266)/(1.84*29.3*R1266+8*0.95*5.67E-8*(EA1266+273)^3))</f>
        <v>0</v>
      </c>
      <c r="W1266">
        <f>($C$7*EB1266+$D$7*EC1266+$E$7*V1266)</f>
        <v>0</v>
      </c>
      <c r="X1266">
        <f>0.61365*exp(17.502*W1266/(240.97+W1266))</f>
        <v>0</v>
      </c>
      <c r="Y1266">
        <f>(Z1266/AA1266*100)</f>
        <v>0</v>
      </c>
      <c r="Z1266">
        <f>DT1266*(DY1266+DZ1266)/1000</f>
        <v>0</v>
      </c>
      <c r="AA1266">
        <f>0.61365*exp(17.502*EA1266/(240.97+EA1266))</f>
        <v>0</v>
      </c>
      <c r="AB1266">
        <f>(X1266-DT1266*(DY1266+DZ1266)/1000)</f>
        <v>0</v>
      </c>
      <c r="AC1266">
        <f>(-J1266*44100)</f>
        <v>0</v>
      </c>
      <c r="AD1266">
        <f>2*29.3*R1266*0.92*(EA1266-W1266)</f>
        <v>0</v>
      </c>
      <c r="AE1266">
        <f>2*0.95*5.67E-8*(((EA1266+$B$7)+273)^4-(W1266+273)^4)</f>
        <v>0</v>
      </c>
      <c r="AF1266">
        <f>U1266+AE1266+AC1266+AD1266</f>
        <v>0</v>
      </c>
      <c r="AG1266">
        <f>DX1266*AU1266*(DS1266-DR1266*(1000-AU1266*DU1266)/(1000-AU1266*DT1266))/(100*DL1266)</f>
        <v>0</v>
      </c>
      <c r="AH1266">
        <f>1000*DX1266*AU1266*(DT1266-DU1266)/(100*DL1266*(1000-AU1266*DT1266))</f>
        <v>0</v>
      </c>
      <c r="AI1266">
        <f>(AJ1266 - AK1266 - DY1266*1E3/(8.314*(EA1266+273.15)) * AM1266/DX1266 * AL1266) * DX1266/(100*DL1266) * (1000 - DU1266)/1000</f>
        <v>0</v>
      </c>
      <c r="AJ1266">
        <v>430.732004586263</v>
      </c>
      <c r="AK1266">
        <v>425.932993939394</v>
      </c>
      <c r="AL1266">
        <v>-0.00122214344356419</v>
      </c>
      <c r="AM1266">
        <v>65.4946518172247</v>
      </c>
      <c r="AN1266">
        <f>(AP1266 - AO1266 + DY1266*1E3/(8.314*(EA1266+273.15)) * AR1266/DX1266 * AQ1266) * DX1266/(100*DL1266) * 1000/(1000 - AP1266)</f>
        <v>0</v>
      </c>
      <c r="AO1266">
        <v>25.503466528664</v>
      </c>
      <c r="AP1266">
        <v>57.6959412121212</v>
      </c>
      <c r="AQ1266">
        <v>0.00611859509179044</v>
      </c>
      <c r="AR1266">
        <v>110.855634111714</v>
      </c>
      <c r="AS1266">
        <v>6</v>
      </c>
      <c r="AT1266">
        <v>1</v>
      </c>
      <c r="AU1266">
        <f>IF(AS1266*$H$13&gt;=AW1266,1.0,(AW1266/(AW1266-AS1266*$H$13)))</f>
        <v>0</v>
      </c>
      <c r="AV1266">
        <f>(AU1266-1)*100</f>
        <v>0</v>
      </c>
      <c r="AW1266">
        <f>MAX(0,($B$13+$C$13*EF1266)/(1+$D$13*EF1266)*DY1266/(EA1266+273)*$E$13)</f>
        <v>0</v>
      </c>
      <c r="AX1266" t="s">
        <v>437</v>
      </c>
      <c r="AY1266" t="s">
        <v>437</v>
      </c>
      <c r="AZ1266">
        <v>0</v>
      </c>
      <c r="BA1266">
        <v>0</v>
      </c>
      <c r="BB1266">
        <f>1-AZ1266/BA1266</f>
        <v>0</v>
      </c>
      <c r="BC1266">
        <v>0</v>
      </c>
      <c r="BD1266" t="s">
        <v>437</v>
      </c>
      <c r="BE1266" t="s">
        <v>437</v>
      </c>
      <c r="BF1266">
        <v>0</v>
      </c>
      <c r="BG1266">
        <v>0</v>
      </c>
      <c r="BH1266">
        <f>1-BF1266/BG1266</f>
        <v>0</v>
      </c>
      <c r="BI1266">
        <v>0.5</v>
      </c>
      <c r="BJ1266">
        <f>DI1266</f>
        <v>0</v>
      </c>
      <c r="BK1266">
        <f>L1266</f>
        <v>0</v>
      </c>
      <c r="BL1266">
        <f>BH1266*BI1266*BJ1266</f>
        <v>0</v>
      </c>
      <c r="BM1266">
        <f>(BK1266-BC1266)/BJ1266</f>
        <v>0</v>
      </c>
      <c r="BN1266">
        <f>(BA1266-BG1266)/BG1266</f>
        <v>0</v>
      </c>
      <c r="BO1266">
        <f>AZ1266/(BB1266+AZ1266/BG1266)</f>
        <v>0</v>
      </c>
      <c r="BP1266" t="s">
        <v>437</v>
      </c>
      <c r="BQ1266">
        <v>0</v>
      </c>
      <c r="BR1266">
        <f>IF(BQ1266&lt;&gt;0, BQ1266, BO1266)</f>
        <v>0</v>
      </c>
      <c r="BS1266">
        <f>1-BR1266/BG1266</f>
        <v>0</v>
      </c>
      <c r="BT1266">
        <f>(BG1266-BF1266)/(BG1266-BR1266)</f>
        <v>0</v>
      </c>
      <c r="BU1266">
        <f>(BA1266-BG1266)/(BA1266-BR1266)</f>
        <v>0</v>
      </c>
      <c r="BV1266">
        <f>(BG1266-BF1266)/(BG1266-AZ1266)</f>
        <v>0</v>
      </c>
      <c r="BW1266">
        <f>(BA1266-BG1266)/(BA1266-AZ1266)</f>
        <v>0</v>
      </c>
      <c r="BX1266">
        <f>(BT1266*BR1266/BF1266)</f>
        <v>0</v>
      </c>
      <c r="BY1266">
        <f>(1-BX1266)</f>
        <v>0</v>
      </c>
      <c r="DH1266">
        <f>$B$11*EG1266+$C$11*EH1266+$F$11*ES1266*(1-EV1266)</f>
        <v>0</v>
      </c>
      <c r="DI1266">
        <f>DH1266*DJ1266</f>
        <v>0</v>
      </c>
      <c r="DJ1266">
        <f>($B$11*$D$9+$C$11*$D$9+$F$11*((FF1266+EX1266)/MAX(FF1266+EX1266+FG1266, 0.1)*$I$9+FG1266/MAX(FF1266+EX1266+FG1266, 0.1)*$J$9))/($B$11+$C$11+$F$11)</f>
        <v>0</v>
      </c>
      <c r="DK1266">
        <f>($B$11*$K$9+$C$11*$K$9+$F$11*((FF1266+EX1266)/MAX(FF1266+EX1266+FG1266, 0.1)*$P$9+FG1266/MAX(FF1266+EX1266+FG1266, 0.1)*$Q$9))/($B$11+$C$11+$F$11)</f>
        <v>0</v>
      </c>
      <c r="DL1266">
        <v>6</v>
      </c>
      <c r="DM1266">
        <v>0.5</v>
      </c>
      <c r="DN1266" t="s">
        <v>438</v>
      </c>
      <c r="DO1266">
        <v>2</v>
      </c>
      <c r="DP1266" t="b">
        <v>1</v>
      </c>
      <c r="DQ1266">
        <v>1761430166.36667</v>
      </c>
      <c r="DR1266">
        <v>401.404466666667</v>
      </c>
      <c r="DS1266">
        <v>419.863133333333</v>
      </c>
      <c r="DT1266">
        <v>57.67424</v>
      </c>
      <c r="DU1266">
        <v>25.5008533333333</v>
      </c>
      <c r="DV1266">
        <v>400.307</v>
      </c>
      <c r="DW1266">
        <v>57.7183533333333</v>
      </c>
      <c r="DX1266">
        <v>500.010333333333</v>
      </c>
      <c r="DY1266">
        <v>90.18554</v>
      </c>
      <c r="DZ1266">
        <v>0.03928412</v>
      </c>
      <c r="EA1266">
        <v>52.50842</v>
      </c>
      <c r="EB1266">
        <v>47.99064</v>
      </c>
      <c r="EC1266">
        <v>999.9</v>
      </c>
      <c r="ED1266">
        <v>0</v>
      </c>
      <c r="EE1266">
        <v>0</v>
      </c>
      <c r="EF1266">
        <v>9993.83733333333</v>
      </c>
      <c r="EG1266">
        <v>0</v>
      </c>
      <c r="EH1266">
        <v>1250.15533333333</v>
      </c>
      <c r="EI1266">
        <v>-18.4588266666667</v>
      </c>
      <c r="EJ1266">
        <v>425.972</v>
      </c>
      <c r="EK1266">
        <v>430.850333333333</v>
      </c>
      <c r="EL1266">
        <v>32.1734</v>
      </c>
      <c r="EM1266">
        <v>419.863133333333</v>
      </c>
      <c r="EN1266">
        <v>25.5008533333333</v>
      </c>
      <c r="EO1266">
        <v>5.20138133333333</v>
      </c>
      <c r="EP1266">
        <v>2.299808</v>
      </c>
      <c r="EQ1266">
        <v>33.5192266666667</v>
      </c>
      <c r="ER1266">
        <v>19.67506</v>
      </c>
      <c r="ES1266">
        <v>1199.992</v>
      </c>
      <c r="ET1266">
        <v>0.9669972</v>
      </c>
      <c r="EU1266">
        <v>0.0330026733333333</v>
      </c>
      <c r="EV1266">
        <v>0</v>
      </c>
      <c r="EW1266">
        <v>794.3296</v>
      </c>
      <c r="EX1266">
        <v>5.00059</v>
      </c>
      <c r="EY1266">
        <v>10691.5</v>
      </c>
      <c r="EZ1266">
        <v>10358.6333333333</v>
      </c>
      <c r="FA1266">
        <v>64.4246</v>
      </c>
      <c r="FB1266">
        <v>65.6166</v>
      </c>
      <c r="FC1266">
        <v>64.4496</v>
      </c>
      <c r="FD1266">
        <v>65.312</v>
      </c>
      <c r="FE1266">
        <v>65.7206</v>
      </c>
      <c r="FF1266">
        <v>1155.552</v>
      </c>
      <c r="FG1266">
        <v>39.44</v>
      </c>
      <c r="FH1266">
        <v>0</v>
      </c>
      <c r="FI1266">
        <v>1761430135.9</v>
      </c>
      <c r="FJ1266">
        <v>0</v>
      </c>
      <c r="FK1266">
        <v>794.37596</v>
      </c>
      <c r="FL1266">
        <v>1.13292308185554</v>
      </c>
      <c r="FM1266">
        <v>7.3461537515887</v>
      </c>
      <c r="FN1266">
        <v>10691.968</v>
      </c>
      <c r="FO1266">
        <v>15</v>
      </c>
      <c r="FP1266">
        <v>0</v>
      </c>
      <c r="FQ1266" t="s">
        <v>439</v>
      </c>
      <c r="FR1266">
        <v>0</v>
      </c>
      <c r="FS1266">
        <v>0</v>
      </c>
      <c r="FT1266">
        <v>0</v>
      </c>
      <c r="FU1266">
        <v>0</v>
      </c>
      <c r="FV1266">
        <v>0</v>
      </c>
      <c r="FW1266">
        <v>0</v>
      </c>
      <c r="FX1266">
        <v>0</v>
      </c>
      <c r="FY1266">
        <v>0</v>
      </c>
      <c r="FZ1266">
        <v>0</v>
      </c>
      <c r="GA1266">
        <v>0</v>
      </c>
      <c r="GB1266">
        <v>0</v>
      </c>
      <c r="GC1266">
        <v>-18.49626</v>
      </c>
      <c r="GD1266">
        <v>1.63731428571427</v>
      </c>
      <c r="GE1266">
        <v>0.322775403957612</v>
      </c>
      <c r="GF1266">
        <v>0</v>
      </c>
      <c r="GG1266">
        <v>794.289029411765</v>
      </c>
      <c r="GH1266">
        <v>1.01948052103705</v>
      </c>
      <c r="GI1266">
        <v>0.266856921930104</v>
      </c>
      <c r="GJ1266">
        <v>-1</v>
      </c>
      <c r="GK1266">
        <v>32.16906</v>
      </c>
      <c r="GL1266">
        <v>0.0991849624059761</v>
      </c>
      <c r="GM1266">
        <v>0.012349267184736</v>
      </c>
      <c r="GN1266">
        <v>1</v>
      </c>
      <c r="GO1266">
        <v>1</v>
      </c>
      <c r="GP1266">
        <v>2</v>
      </c>
      <c r="GQ1266" t="s">
        <v>446</v>
      </c>
      <c r="GR1266">
        <v>3.12595</v>
      </c>
      <c r="GS1266">
        <v>2.7172</v>
      </c>
      <c r="GT1266">
        <v>0.0806026</v>
      </c>
      <c r="GU1266">
        <v>0.0832024</v>
      </c>
      <c r="GV1266">
        <v>0.178439</v>
      </c>
      <c r="GW1266">
        <v>0.101279</v>
      </c>
      <c r="GX1266">
        <v>32733.3</v>
      </c>
      <c r="GY1266">
        <v>34457.1</v>
      </c>
      <c r="GZ1266">
        <v>32359.5</v>
      </c>
      <c r="HA1266">
        <v>34178.4</v>
      </c>
      <c r="HB1266">
        <v>38302.3</v>
      </c>
      <c r="HC1266">
        <v>44329.1</v>
      </c>
      <c r="HD1266">
        <v>50917.3</v>
      </c>
      <c r="HE1266">
        <v>54853.8</v>
      </c>
      <c r="HF1266">
        <v>1.64807</v>
      </c>
      <c r="HG1266">
        <v>1.49923</v>
      </c>
      <c r="HH1266">
        <v>-0.165448</v>
      </c>
      <c r="HI1266">
        <v>0</v>
      </c>
      <c r="HJ1266">
        <v>50.6155</v>
      </c>
      <c r="HK1266">
        <v>999.9</v>
      </c>
      <c r="HL1266">
        <v>55.946</v>
      </c>
      <c r="HM1266">
        <v>30.212</v>
      </c>
      <c r="HN1266">
        <v>26.7508</v>
      </c>
      <c r="HO1266">
        <v>60.2756</v>
      </c>
      <c r="HP1266">
        <v>40.1562</v>
      </c>
      <c r="HQ1266">
        <v>1</v>
      </c>
      <c r="HR1266">
        <v>2.70886</v>
      </c>
      <c r="HS1266">
        <v>0.880814</v>
      </c>
      <c r="HT1266">
        <v>20.1076</v>
      </c>
      <c r="HU1266">
        <v>5.18135</v>
      </c>
      <c r="HV1266">
        <v>12.0159</v>
      </c>
      <c r="HW1266">
        <v>4.9671</v>
      </c>
      <c r="HX1266">
        <v>3.296</v>
      </c>
      <c r="HY1266">
        <v>9999</v>
      </c>
      <c r="HZ1266">
        <v>9999</v>
      </c>
      <c r="IA1266">
        <v>999.9</v>
      </c>
      <c r="IB1266">
        <v>9999</v>
      </c>
      <c r="IC1266">
        <v>1.86325</v>
      </c>
      <c r="ID1266">
        <v>1.86808</v>
      </c>
      <c r="IE1266">
        <v>1.86783</v>
      </c>
      <c r="IF1266">
        <v>1.86905</v>
      </c>
      <c r="IG1266">
        <v>1.86981</v>
      </c>
      <c r="IH1266">
        <v>1.86585</v>
      </c>
      <c r="II1266">
        <v>1.86691</v>
      </c>
      <c r="IJ1266">
        <v>1.86841</v>
      </c>
      <c r="IK1266">
        <v>5</v>
      </c>
      <c r="IL1266">
        <v>0</v>
      </c>
      <c r="IM1266">
        <v>0</v>
      </c>
      <c r="IN1266">
        <v>0</v>
      </c>
      <c r="IO1266" t="s">
        <v>441</v>
      </c>
      <c r="IP1266" t="s">
        <v>442</v>
      </c>
      <c r="IQ1266" t="s">
        <v>443</v>
      </c>
      <c r="IR1266" t="s">
        <v>443</v>
      </c>
      <c r="IS1266" t="s">
        <v>443</v>
      </c>
      <c r="IT1266" t="s">
        <v>443</v>
      </c>
      <c r="IU1266">
        <v>0</v>
      </c>
      <c r="IV1266">
        <v>100</v>
      </c>
      <c r="IW1266">
        <v>100</v>
      </c>
      <c r="IX1266">
        <v>1.098</v>
      </c>
      <c r="IY1266">
        <v>-0.0442</v>
      </c>
      <c r="IZ1266">
        <v>1.09748391826392</v>
      </c>
      <c r="JA1266">
        <v>0</v>
      </c>
      <c r="JB1266">
        <v>0</v>
      </c>
      <c r="JC1266">
        <v>0</v>
      </c>
      <c r="JD1266">
        <v>-0.0441141096964596</v>
      </c>
      <c r="JE1266">
        <v>0</v>
      </c>
      <c r="JF1266">
        <v>0</v>
      </c>
      <c r="JG1266">
        <v>0</v>
      </c>
      <c r="JH1266">
        <v>5</v>
      </c>
      <c r="JI1266">
        <v>2273</v>
      </c>
      <c r="JJ1266">
        <v>1</v>
      </c>
      <c r="JK1266">
        <v>24</v>
      </c>
      <c r="JL1266">
        <v>29357169.6</v>
      </c>
      <c r="JM1266">
        <v>29357169.6</v>
      </c>
      <c r="JN1266">
        <v>0.986328</v>
      </c>
      <c r="JO1266">
        <v>2.63306</v>
      </c>
      <c r="JP1266">
        <v>1.54785</v>
      </c>
      <c r="JQ1266">
        <v>2.31567</v>
      </c>
      <c r="JR1266">
        <v>1.64673</v>
      </c>
      <c r="JS1266">
        <v>2.30469</v>
      </c>
      <c r="JT1266">
        <v>34.3497</v>
      </c>
      <c r="JU1266">
        <v>24.1751</v>
      </c>
      <c r="JV1266">
        <v>18</v>
      </c>
      <c r="JW1266">
        <v>487.241</v>
      </c>
      <c r="JX1266">
        <v>379.109</v>
      </c>
      <c r="JY1266">
        <v>51.2941</v>
      </c>
      <c r="JZ1266">
        <v>57.3958</v>
      </c>
      <c r="KA1266">
        <v>29.999</v>
      </c>
      <c r="KB1266">
        <v>56.7282</v>
      </c>
      <c r="KC1266">
        <v>56.5143</v>
      </c>
      <c r="KD1266">
        <v>19.7276</v>
      </c>
      <c r="KE1266">
        <v>0</v>
      </c>
      <c r="KF1266">
        <v>100</v>
      </c>
      <c r="KG1266">
        <v>51.3194</v>
      </c>
      <c r="KH1266">
        <v>399.672</v>
      </c>
      <c r="KI1266">
        <v>26.2864</v>
      </c>
      <c r="KJ1266">
        <v>92.2468</v>
      </c>
      <c r="KK1266">
        <v>88.7322</v>
      </c>
    </row>
    <row r="1267" spans="1:297">
      <c r="A1267">
        <v>1251</v>
      </c>
      <c r="B1267">
        <v>1761430180.1</v>
      </c>
      <c r="C1267">
        <v>21999.0999999046</v>
      </c>
      <c r="D1267" t="s">
        <v>2957</v>
      </c>
      <c r="E1267" t="s">
        <v>2958</v>
      </c>
      <c r="F1267">
        <v>5</v>
      </c>
      <c r="G1267" t="s">
        <v>2954</v>
      </c>
      <c r="H1267" t="s">
        <v>436</v>
      </c>
      <c r="I1267">
        <v>1761430171.45714</v>
      </c>
      <c r="J1267">
        <f>(K1267)/1000</f>
        <v>0</v>
      </c>
      <c r="K1267">
        <f>IF(DP1267, AN1267, AH1267)</f>
        <v>0</v>
      </c>
      <c r="L1267">
        <f>IF(DP1267, AI1267, AG1267)</f>
        <v>0</v>
      </c>
      <c r="M1267">
        <f>DR1267 - IF(AU1267&gt;1, L1267*DL1267*100.0/(AW1267), 0)</f>
        <v>0</v>
      </c>
      <c r="N1267">
        <f>((T1267-J1267/2)*M1267-L1267)/(T1267+J1267/2)</f>
        <v>0</v>
      </c>
      <c r="O1267">
        <f>N1267*(DY1267+DZ1267)/1000.0</f>
        <v>0</v>
      </c>
      <c r="P1267">
        <f>(DR1267 - IF(AU1267&gt;1, L1267*DL1267*100.0/(AW1267), 0))*(DY1267+DZ1267)/1000.0</f>
        <v>0</v>
      </c>
      <c r="Q1267">
        <f>2.0/((1/S1267-1/R1267)+SIGN(S1267)*SQRT((1/S1267-1/R1267)*(1/S1267-1/R1267) + 4*DM1267/((DM1267+1)*(DM1267+1))*(2*1/S1267*1/R1267-1/R1267*1/R1267)))</f>
        <v>0</v>
      </c>
      <c r="R1267">
        <f>IF(LEFT(DN1267,1)&lt;&gt;"0",IF(LEFT(DN1267,1)="1",3.0,DO1267),$D$5+$E$5*(EF1267*DY1267/($K$5*1000))+$F$5*(EF1267*DY1267/($K$5*1000))*MAX(MIN(DL1267,$J$5),$I$5)*MAX(MIN(DL1267,$J$5),$I$5)+$G$5*MAX(MIN(DL1267,$J$5),$I$5)*(EF1267*DY1267/($K$5*1000))+$H$5*(EF1267*DY1267/($K$5*1000))*(EF1267*DY1267/($K$5*1000)))</f>
        <v>0</v>
      </c>
      <c r="S1267">
        <f>J1267*(1000-(1000*0.61365*exp(17.502*W1267/(240.97+W1267))/(DY1267+DZ1267)+DT1267)/2)/(1000*0.61365*exp(17.502*W1267/(240.97+W1267))/(DY1267+DZ1267)-DT1267)</f>
        <v>0</v>
      </c>
      <c r="T1267">
        <f>1/((DM1267+1)/(Q1267/1.6)+1/(R1267/1.37)) + DM1267/((DM1267+1)/(Q1267/1.6) + DM1267/(R1267/1.37))</f>
        <v>0</v>
      </c>
      <c r="U1267">
        <f>(DH1267*DK1267)</f>
        <v>0</v>
      </c>
      <c r="V1267">
        <f>(EA1267+(U1267+2*0.95*5.67E-8*(((EA1267+$B$7)+273)^4-(EA1267+273)^4)-44100*J1267)/(1.84*29.3*R1267+8*0.95*5.67E-8*(EA1267+273)^3))</f>
        <v>0</v>
      </c>
      <c r="W1267">
        <f>($C$7*EB1267+$D$7*EC1267+$E$7*V1267)</f>
        <v>0</v>
      </c>
      <c r="X1267">
        <f>0.61365*exp(17.502*W1267/(240.97+W1267))</f>
        <v>0</v>
      </c>
      <c r="Y1267">
        <f>(Z1267/AA1267*100)</f>
        <v>0</v>
      </c>
      <c r="Z1267">
        <f>DT1267*(DY1267+DZ1267)/1000</f>
        <v>0</v>
      </c>
      <c r="AA1267">
        <f>0.61365*exp(17.502*EA1267/(240.97+EA1267))</f>
        <v>0</v>
      </c>
      <c r="AB1267">
        <f>(X1267-DT1267*(DY1267+DZ1267)/1000)</f>
        <v>0</v>
      </c>
      <c r="AC1267">
        <f>(-J1267*44100)</f>
        <v>0</v>
      </c>
      <c r="AD1267">
        <f>2*29.3*R1267*0.92*(EA1267-W1267)</f>
        <v>0</v>
      </c>
      <c r="AE1267">
        <f>2*0.95*5.67E-8*(((EA1267+$B$7)+273)^4-(W1267+273)^4)</f>
        <v>0</v>
      </c>
      <c r="AF1267">
        <f>U1267+AE1267+AC1267+AD1267</f>
        <v>0</v>
      </c>
      <c r="AG1267">
        <f>DX1267*AU1267*(DS1267-DR1267*(1000-AU1267*DU1267)/(1000-AU1267*DT1267))/(100*DL1267)</f>
        <v>0</v>
      </c>
      <c r="AH1267">
        <f>1000*DX1267*AU1267*(DT1267-DU1267)/(100*DL1267*(1000-AU1267*DT1267))</f>
        <v>0</v>
      </c>
      <c r="AI1267">
        <f>(AJ1267 - AK1267 - DY1267*1E3/(8.314*(EA1267+273.15)) * AM1267/DX1267 * AL1267) * DX1267/(100*DL1267) * (1000 - DU1267)/1000</f>
        <v>0</v>
      </c>
      <c r="AJ1267">
        <v>424.001399093132</v>
      </c>
      <c r="AK1267">
        <v>422.352036363636</v>
      </c>
      <c r="AL1267">
        <v>-0.878855701739895</v>
      </c>
      <c r="AM1267">
        <v>65.4946518172247</v>
      </c>
      <c r="AN1267">
        <f>(AP1267 - AO1267 + DY1267*1E3/(8.314*(EA1267+273.15)) * AR1267/DX1267 * AQ1267) * DX1267/(100*DL1267) * 1000/(1000 - AP1267)</f>
        <v>0</v>
      </c>
      <c r="AO1267">
        <v>25.5015285527349</v>
      </c>
      <c r="AP1267">
        <v>57.6903096969697</v>
      </c>
      <c r="AQ1267">
        <v>0.000121149188182336</v>
      </c>
      <c r="AR1267">
        <v>110.855634111714</v>
      </c>
      <c r="AS1267">
        <v>6</v>
      </c>
      <c r="AT1267">
        <v>1</v>
      </c>
      <c r="AU1267">
        <f>IF(AS1267*$H$13&gt;=AW1267,1.0,(AW1267/(AW1267-AS1267*$H$13)))</f>
        <v>0</v>
      </c>
      <c r="AV1267">
        <f>(AU1267-1)*100</f>
        <v>0</v>
      </c>
      <c r="AW1267">
        <f>MAX(0,($B$13+$C$13*EF1267)/(1+$D$13*EF1267)*DY1267/(EA1267+273)*$E$13)</f>
        <v>0</v>
      </c>
      <c r="AX1267" t="s">
        <v>437</v>
      </c>
      <c r="AY1267" t="s">
        <v>437</v>
      </c>
      <c r="AZ1267">
        <v>0</v>
      </c>
      <c r="BA1267">
        <v>0</v>
      </c>
      <c r="BB1267">
        <f>1-AZ1267/BA1267</f>
        <v>0</v>
      </c>
      <c r="BC1267">
        <v>0</v>
      </c>
      <c r="BD1267" t="s">
        <v>437</v>
      </c>
      <c r="BE1267" t="s">
        <v>437</v>
      </c>
      <c r="BF1267">
        <v>0</v>
      </c>
      <c r="BG1267">
        <v>0</v>
      </c>
      <c r="BH1267">
        <f>1-BF1267/BG1267</f>
        <v>0</v>
      </c>
      <c r="BI1267">
        <v>0.5</v>
      </c>
      <c r="BJ1267">
        <f>DI1267</f>
        <v>0</v>
      </c>
      <c r="BK1267">
        <f>L1267</f>
        <v>0</v>
      </c>
      <c r="BL1267">
        <f>BH1267*BI1267*BJ1267</f>
        <v>0</v>
      </c>
      <c r="BM1267">
        <f>(BK1267-BC1267)/BJ1267</f>
        <v>0</v>
      </c>
      <c r="BN1267">
        <f>(BA1267-BG1267)/BG1267</f>
        <v>0</v>
      </c>
      <c r="BO1267">
        <f>AZ1267/(BB1267+AZ1267/BG1267)</f>
        <v>0</v>
      </c>
      <c r="BP1267" t="s">
        <v>437</v>
      </c>
      <c r="BQ1267">
        <v>0</v>
      </c>
      <c r="BR1267">
        <f>IF(BQ1267&lt;&gt;0, BQ1267, BO1267)</f>
        <v>0</v>
      </c>
      <c r="BS1267">
        <f>1-BR1267/BG1267</f>
        <v>0</v>
      </c>
      <c r="BT1267">
        <f>(BG1267-BF1267)/(BG1267-BR1267)</f>
        <v>0</v>
      </c>
      <c r="BU1267">
        <f>(BA1267-BG1267)/(BA1267-BR1267)</f>
        <v>0</v>
      </c>
      <c r="BV1267">
        <f>(BG1267-BF1267)/(BG1267-AZ1267)</f>
        <v>0</v>
      </c>
      <c r="BW1267">
        <f>(BA1267-BG1267)/(BA1267-AZ1267)</f>
        <v>0</v>
      </c>
      <c r="BX1267">
        <f>(BT1267*BR1267/BF1267)</f>
        <v>0</v>
      </c>
      <c r="BY1267">
        <f>(1-BX1267)</f>
        <v>0</v>
      </c>
      <c r="DH1267">
        <f>$B$11*EG1267+$C$11*EH1267+$F$11*ES1267*(1-EV1267)</f>
        <v>0</v>
      </c>
      <c r="DI1267">
        <f>DH1267*DJ1267</f>
        <v>0</v>
      </c>
      <c r="DJ1267">
        <f>($B$11*$D$9+$C$11*$D$9+$F$11*((FF1267+EX1267)/MAX(FF1267+EX1267+FG1267, 0.1)*$I$9+FG1267/MAX(FF1267+EX1267+FG1267, 0.1)*$J$9))/($B$11+$C$11+$F$11)</f>
        <v>0</v>
      </c>
      <c r="DK1267">
        <f>($B$11*$K$9+$C$11*$K$9+$F$11*((FF1267+EX1267)/MAX(FF1267+EX1267+FG1267, 0.1)*$P$9+FG1267/MAX(FF1267+EX1267+FG1267, 0.1)*$Q$9))/($B$11+$C$11+$F$11)</f>
        <v>0</v>
      </c>
      <c r="DL1267">
        <v>6</v>
      </c>
      <c r="DM1267">
        <v>0.5</v>
      </c>
      <c r="DN1267" t="s">
        <v>438</v>
      </c>
      <c r="DO1267">
        <v>2</v>
      </c>
      <c r="DP1267" t="b">
        <v>1</v>
      </c>
      <c r="DQ1267">
        <v>1761430171.45714</v>
      </c>
      <c r="DR1267">
        <v>400.843071428571</v>
      </c>
      <c r="DS1267">
        <v>417.1735</v>
      </c>
      <c r="DT1267">
        <v>57.6803357142857</v>
      </c>
      <c r="DU1267">
        <v>25.5015071428571</v>
      </c>
      <c r="DV1267">
        <v>399.7455</v>
      </c>
      <c r="DW1267">
        <v>57.7244571428572</v>
      </c>
      <c r="DX1267">
        <v>499.99</v>
      </c>
      <c r="DY1267">
        <v>90.18635</v>
      </c>
      <c r="DZ1267">
        <v>0.0393358928571429</v>
      </c>
      <c r="EA1267">
        <v>52.5078857142857</v>
      </c>
      <c r="EB1267">
        <v>47.9953571428571</v>
      </c>
      <c r="EC1267">
        <v>999.9</v>
      </c>
      <c r="ED1267">
        <v>0</v>
      </c>
      <c r="EE1267">
        <v>0</v>
      </c>
      <c r="EF1267">
        <v>9995.22</v>
      </c>
      <c r="EG1267">
        <v>0</v>
      </c>
      <c r="EH1267">
        <v>1250.14857142857</v>
      </c>
      <c r="EI1267">
        <v>-16.3305857142857</v>
      </c>
      <c r="EJ1267">
        <v>425.379071428571</v>
      </c>
      <c r="EK1267">
        <v>428.090428571429</v>
      </c>
      <c r="EL1267">
        <v>32.17885</v>
      </c>
      <c r="EM1267">
        <v>417.1735</v>
      </c>
      <c r="EN1267">
        <v>25.5015071428571</v>
      </c>
      <c r="EO1267">
        <v>5.20198</v>
      </c>
      <c r="EP1267">
        <v>2.29988714285714</v>
      </c>
      <c r="EQ1267">
        <v>33.5212785714286</v>
      </c>
      <c r="ER1267">
        <v>19.6756071428571</v>
      </c>
      <c r="ES1267">
        <v>1199.93571428571</v>
      </c>
      <c r="ET1267">
        <v>0.967001285714286</v>
      </c>
      <c r="EU1267">
        <v>0.0329986</v>
      </c>
      <c r="EV1267">
        <v>0</v>
      </c>
      <c r="EW1267">
        <v>794.455571428571</v>
      </c>
      <c r="EX1267">
        <v>5.00059</v>
      </c>
      <c r="EY1267">
        <v>10691.7642857143</v>
      </c>
      <c r="EZ1267">
        <v>10358.1571428571</v>
      </c>
      <c r="FA1267">
        <v>64.4237142857143</v>
      </c>
      <c r="FB1267">
        <v>65.6115</v>
      </c>
      <c r="FC1267">
        <v>64.4415</v>
      </c>
      <c r="FD1267">
        <v>65.312</v>
      </c>
      <c r="FE1267">
        <v>65.714</v>
      </c>
      <c r="FF1267">
        <v>1155.50285714286</v>
      </c>
      <c r="FG1267">
        <v>39.4328571428571</v>
      </c>
      <c r="FH1267">
        <v>0</v>
      </c>
      <c r="FI1267">
        <v>1761430140.7</v>
      </c>
      <c r="FJ1267">
        <v>0</v>
      </c>
      <c r="FK1267">
        <v>794.46492</v>
      </c>
      <c r="FL1267">
        <v>1.5150000140923</v>
      </c>
      <c r="FM1267">
        <v>14.2076921860246</v>
      </c>
      <c r="FN1267">
        <v>10692.756</v>
      </c>
      <c r="FO1267">
        <v>15</v>
      </c>
      <c r="FP1267">
        <v>0</v>
      </c>
      <c r="FQ1267" t="s">
        <v>439</v>
      </c>
      <c r="FR1267">
        <v>0</v>
      </c>
      <c r="FS1267">
        <v>0</v>
      </c>
      <c r="FT1267">
        <v>0</v>
      </c>
      <c r="FU1267">
        <v>0</v>
      </c>
      <c r="FV1267">
        <v>0</v>
      </c>
      <c r="FW1267">
        <v>0</v>
      </c>
      <c r="FX1267">
        <v>0</v>
      </c>
      <c r="FY1267">
        <v>0</v>
      </c>
      <c r="FZ1267">
        <v>0</v>
      </c>
      <c r="GA1267">
        <v>0</v>
      </c>
      <c r="GB1267">
        <v>0</v>
      </c>
      <c r="GC1267">
        <v>-16.9420571428571</v>
      </c>
      <c r="GD1267">
        <v>22.3829688311688</v>
      </c>
      <c r="GE1267">
        <v>3.00653050455669</v>
      </c>
      <c r="GF1267">
        <v>0</v>
      </c>
      <c r="GG1267">
        <v>794.394617647059</v>
      </c>
      <c r="GH1267">
        <v>1.11567609323355</v>
      </c>
      <c r="GI1267">
        <v>0.268702439261446</v>
      </c>
      <c r="GJ1267">
        <v>-1</v>
      </c>
      <c r="GK1267">
        <v>32.1765761904762</v>
      </c>
      <c r="GL1267">
        <v>0.071696103896099</v>
      </c>
      <c r="GM1267">
        <v>0.00893649045643739</v>
      </c>
      <c r="GN1267">
        <v>1</v>
      </c>
      <c r="GO1267">
        <v>1</v>
      </c>
      <c r="GP1267">
        <v>2</v>
      </c>
      <c r="GQ1267" t="s">
        <v>446</v>
      </c>
      <c r="GR1267">
        <v>3.12603</v>
      </c>
      <c r="GS1267">
        <v>2.71721</v>
      </c>
      <c r="GT1267">
        <v>0.079839</v>
      </c>
      <c r="GU1267">
        <v>0.08118</v>
      </c>
      <c r="GV1267">
        <v>0.178453</v>
      </c>
      <c r="GW1267">
        <v>0.101275</v>
      </c>
      <c r="GX1267">
        <v>32761.1</v>
      </c>
      <c r="GY1267">
        <v>34533.5</v>
      </c>
      <c r="GZ1267">
        <v>32360</v>
      </c>
      <c r="HA1267">
        <v>34178.7</v>
      </c>
      <c r="HB1267">
        <v>38302.1</v>
      </c>
      <c r="HC1267">
        <v>44329.5</v>
      </c>
      <c r="HD1267">
        <v>50918</v>
      </c>
      <c r="HE1267">
        <v>54854.4</v>
      </c>
      <c r="HF1267">
        <v>1.64807</v>
      </c>
      <c r="HG1267">
        <v>1.49937</v>
      </c>
      <c r="HH1267">
        <v>-0.166222</v>
      </c>
      <c r="HI1267">
        <v>0</v>
      </c>
      <c r="HJ1267">
        <v>50.6217</v>
      </c>
      <c r="HK1267">
        <v>999.9</v>
      </c>
      <c r="HL1267">
        <v>55.946</v>
      </c>
      <c r="HM1267">
        <v>30.212</v>
      </c>
      <c r="HN1267">
        <v>26.7515</v>
      </c>
      <c r="HO1267">
        <v>59.9556</v>
      </c>
      <c r="HP1267">
        <v>40.3726</v>
      </c>
      <c r="HQ1267">
        <v>1</v>
      </c>
      <c r="HR1267">
        <v>2.70825</v>
      </c>
      <c r="HS1267">
        <v>0.910297</v>
      </c>
      <c r="HT1267">
        <v>20.1073</v>
      </c>
      <c r="HU1267">
        <v>5.18135</v>
      </c>
      <c r="HV1267">
        <v>12.0159</v>
      </c>
      <c r="HW1267">
        <v>4.96685</v>
      </c>
      <c r="HX1267">
        <v>3.29595</v>
      </c>
      <c r="HY1267">
        <v>9999</v>
      </c>
      <c r="HZ1267">
        <v>9999</v>
      </c>
      <c r="IA1267">
        <v>999.9</v>
      </c>
      <c r="IB1267">
        <v>9999</v>
      </c>
      <c r="IC1267">
        <v>1.86324</v>
      </c>
      <c r="ID1267">
        <v>1.86807</v>
      </c>
      <c r="IE1267">
        <v>1.86783</v>
      </c>
      <c r="IF1267">
        <v>1.86905</v>
      </c>
      <c r="IG1267">
        <v>1.86981</v>
      </c>
      <c r="IH1267">
        <v>1.86586</v>
      </c>
      <c r="II1267">
        <v>1.86691</v>
      </c>
      <c r="IJ1267">
        <v>1.8684</v>
      </c>
      <c r="IK1267">
        <v>5</v>
      </c>
      <c r="IL1267">
        <v>0</v>
      </c>
      <c r="IM1267">
        <v>0</v>
      </c>
      <c r="IN1267">
        <v>0</v>
      </c>
      <c r="IO1267" t="s">
        <v>441</v>
      </c>
      <c r="IP1267" t="s">
        <v>442</v>
      </c>
      <c r="IQ1267" t="s">
        <v>443</v>
      </c>
      <c r="IR1267" t="s">
        <v>443</v>
      </c>
      <c r="IS1267" t="s">
        <v>443</v>
      </c>
      <c r="IT1267" t="s">
        <v>443</v>
      </c>
      <c r="IU1267">
        <v>0</v>
      </c>
      <c r="IV1267">
        <v>100</v>
      </c>
      <c r="IW1267">
        <v>100</v>
      </c>
      <c r="IX1267">
        <v>1.097</v>
      </c>
      <c r="IY1267">
        <v>-0.0442</v>
      </c>
      <c r="IZ1267">
        <v>1.09748391826392</v>
      </c>
      <c r="JA1267">
        <v>0</v>
      </c>
      <c r="JB1267">
        <v>0</v>
      </c>
      <c r="JC1267">
        <v>0</v>
      </c>
      <c r="JD1267">
        <v>-0.0441141096964596</v>
      </c>
      <c r="JE1267">
        <v>0</v>
      </c>
      <c r="JF1267">
        <v>0</v>
      </c>
      <c r="JG1267">
        <v>0</v>
      </c>
      <c r="JH1267">
        <v>5</v>
      </c>
      <c r="JI1267">
        <v>2273</v>
      </c>
      <c r="JJ1267">
        <v>1</v>
      </c>
      <c r="JK1267">
        <v>24</v>
      </c>
      <c r="JL1267">
        <v>29357169.7</v>
      </c>
      <c r="JM1267">
        <v>29357169.7</v>
      </c>
      <c r="JN1267">
        <v>0.958252</v>
      </c>
      <c r="JO1267">
        <v>2.61963</v>
      </c>
      <c r="JP1267">
        <v>1.54785</v>
      </c>
      <c r="JQ1267">
        <v>2.31567</v>
      </c>
      <c r="JR1267">
        <v>1.64673</v>
      </c>
      <c r="JS1267">
        <v>2.36938</v>
      </c>
      <c r="JT1267">
        <v>34.3497</v>
      </c>
      <c r="JU1267">
        <v>24.1838</v>
      </c>
      <c r="JV1267">
        <v>18</v>
      </c>
      <c r="JW1267">
        <v>487.209</v>
      </c>
      <c r="JX1267">
        <v>379.178</v>
      </c>
      <c r="JY1267">
        <v>51.3106</v>
      </c>
      <c r="JZ1267">
        <v>57.3897</v>
      </c>
      <c r="KA1267">
        <v>29.9993</v>
      </c>
      <c r="KB1267">
        <v>56.7224</v>
      </c>
      <c r="KC1267">
        <v>56.5085</v>
      </c>
      <c r="KD1267">
        <v>19.0842</v>
      </c>
      <c r="KE1267">
        <v>0</v>
      </c>
      <c r="KF1267">
        <v>100</v>
      </c>
      <c r="KG1267">
        <v>51.3017</v>
      </c>
      <c r="KH1267">
        <v>379.394</v>
      </c>
      <c r="KI1267">
        <v>26.2864</v>
      </c>
      <c r="KJ1267">
        <v>92.2482</v>
      </c>
      <c r="KK1267">
        <v>88.7332</v>
      </c>
    </row>
    <row r="1268" spans="1:297">
      <c r="A1268">
        <v>1252</v>
      </c>
      <c r="B1268">
        <v>1761430185.1</v>
      </c>
      <c r="C1268">
        <v>22004.0999999046</v>
      </c>
      <c r="D1268" t="s">
        <v>2959</v>
      </c>
      <c r="E1268" t="s">
        <v>2960</v>
      </c>
      <c r="F1268">
        <v>5</v>
      </c>
      <c r="G1268" t="s">
        <v>2954</v>
      </c>
      <c r="H1268" t="s">
        <v>436</v>
      </c>
      <c r="I1268">
        <v>1761430176.94615</v>
      </c>
      <c r="J1268">
        <f>(K1268)/1000</f>
        <v>0</v>
      </c>
      <c r="K1268">
        <f>IF(DP1268, AN1268, AH1268)</f>
        <v>0</v>
      </c>
      <c r="L1268">
        <f>IF(DP1268, AI1268, AG1268)</f>
        <v>0</v>
      </c>
      <c r="M1268">
        <f>DR1268 - IF(AU1268&gt;1, L1268*DL1268*100.0/(AW1268), 0)</f>
        <v>0</v>
      </c>
      <c r="N1268">
        <f>((T1268-J1268/2)*M1268-L1268)/(T1268+J1268/2)</f>
        <v>0</v>
      </c>
      <c r="O1268">
        <f>N1268*(DY1268+DZ1268)/1000.0</f>
        <v>0</v>
      </c>
      <c r="P1268">
        <f>(DR1268 - IF(AU1268&gt;1, L1268*DL1268*100.0/(AW1268), 0))*(DY1268+DZ1268)/1000.0</f>
        <v>0</v>
      </c>
      <c r="Q1268">
        <f>2.0/((1/S1268-1/R1268)+SIGN(S1268)*SQRT((1/S1268-1/R1268)*(1/S1268-1/R1268) + 4*DM1268/((DM1268+1)*(DM1268+1))*(2*1/S1268*1/R1268-1/R1268*1/R1268)))</f>
        <v>0</v>
      </c>
      <c r="R1268">
        <f>IF(LEFT(DN1268,1)&lt;&gt;"0",IF(LEFT(DN1268,1)="1",3.0,DO1268),$D$5+$E$5*(EF1268*DY1268/($K$5*1000))+$F$5*(EF1268*DY1268/($K$5*1000))*MAX(MIN(DL1268,$J$5),$I$5)*MAX(MIN(DL1268,$J$5),$I$5)+$G$5*MAX(MIN(DL1268,$J$5),$I$5)*(EF1268*DY1268/($K$5*1000))+$H$5*(EF1268*DY1268/($K$5*1000))*(EF1268*DY1268/($K$5*1000)))</f>
        <v>0</v>
      </c>
      <c r="S1268">
        <f>J1268*(1000-(1000*0.61365*exp(17.502*W1268/(240.97+W1268))/(DY1268+DZ1268)+DT1268)/2)/(1000*0.61365*exp(17.502*W1268/(240.97+W1268))/(DY1268+DZ1268)-DT1268)</f>
        <v>0</v>
      </c>
      <c r="T1268">
        <f>1/((DM1268+1)/(Q1268/1.6)+1/(R1268/1.37)) + DM1268/((DM1268+1)/(Q1268/1.6) + DM1268/(R1268/1.37))</f>
        <v>0</v>
      </c>
      <c r="U1268">
        <f>(DH1268*DK1268)</f>
        <v>0</v>
      </c>
      <c r="V1268">
        <f>(EA1268+(U1268+2*0.95*5.67E-8*(((EA1268+$B$7)+273)^4-(EA1268+273)^4)-44100*J1268)/(1.84*29.3*R1268+8*0.95*5.67E-8*(EA1268+273)^3))</f>
        <v>0</v>
      </c>
      <c r="W1268">
        <f>($C$7*EB1268+$D$7*EC1268+$E$7*V1268)</f>
        <v>0</v>
      </c>
      <c r="X1268">
        <f>0.61365*exp(17.502*W1268/(240.97+W1268))</f>
        <v>0</v>
      </c>
      <c r="Y1268">
        <f>(Z1268/AA1268*100)</f>
        <v>0</v>
      </c>
      <c r="Z1268">
        <f>DT1268*(DY1268+DZ1268)/1000</f>
        <v>0</v>
      </c>
      <c r="AA1268">
        <f>0.61365*exp(17.502*EA1268/(240.97+EA1268))</f>
        <v>0</v>
      </c>
      <c r="AB1268">
        <f>(X1268-DT1268*(DY1268+DZ1268)/1000)</f>
        <v>0</v>
      </c>
      <c r="AC1268">
        <f>(-J1268*44100)</f>
        <v>0</v>
      </c>
      <c r="AD1268">
        <f>2*29.3*R1268*0.92*(EA1268-W1268)</f>
        <v>0</v>
      </c>
      <c r="AE1268">
        <f>2*0.95*5.67E-8*(((EA1268+$B$7)+273)^4-(W1268+273)^4)</f>
        <v>0</v>
      </c>
      <c r="AF1268">
        <f>U1268+AE1268+AC1268+AD1268</f>
        <v>0</v>
      </c>
      <c r="AG1268">
        <f>DX1268*AU1268*(DS1268-DR1268*(1000-AU1268*DU1268)/(1000-AU1268*DT1268))/(100*DL1268)</f>
        <v>0</v>
      </c>
      <c r="AH1268">
        <f>1000*DX1268*AU1268*(DT1268-DU1268)/(100*DL1268*(1000-AU1268*DT1268))</f>
        <v>0</v>
      </c>
      <c r="AI1268">
        <f>(AJ1268 - AK1268 - DY1268*1E3/(8.314*(EA1268+273.15)) * AM1268/DX1268 * AL1268) * DX1268/(100*DL1268) * (1000 - DU1268)/1000</f>
        <v>0</v>
      </c>
      <c r="AJ1268">
        <v>409.230947314631</v>
      </c>
      <c r="AK1268">
        <v>412.468909090909</v>
      </c>
      <c r="AL1268">
        <v>-2.0968087403147</v>
      </c>
      <c r="AM1268">
        <v>65.4946518172247</v>
      </c>
      <c r="AN1268">
        <f>(AP1268 - AO1268 + DY1268*1E3/(8.314*(EA1268+273.15)) * AR1268/DX1268 * AQ1268) * DX1268/(100*DL1268) * 1000/(1000 - AP1268)</f>
        <v>0</v>
      </c>
      <c r="AO1268">
        <v>25.5016747765052</v>
      </c>
      <c r="AP1268">
        <v>57.7095848484848</v>
      </c>
      <c r="AQ1268">
        <v>0.00132129782751008</v>
      </c>
      <c r="AR1268">
        <v>110.855634111714</v>
      </c>
      <c r="AS1268">
        <v>6</v>
      </c>
      <c r="AT1268">
        <v>1</v>
      </c>
      <c r="AU1268">
        <f>IF(AS1268*$H$13&gt;=AW1268,1.0,(AW1268/(AW1268-AS1268*$H$13)))</f>
        <v>0</v>
      </c>
      <c r="AV1268">
        <f>(AU1268-1)*100</f>
        <v>0</v>
      </c>
      <c r="AW1268">
        <f>MAX(0,($B$13+$C$13*EF1268)/(1+$D$13*EF1268)*DY1268/(EA1268+273)*$E$13)</f>
        <v>0</v>
      </c>
      <c r="AX1268" t="s">
        <v>437</v>
      </c>
      <c r="AY1268" t="s">
        <v>437</v>
      </c>
      <c r="AZ1268">
        <v>0</v>
      </c>
      <c r="BA1268">
        <v>0</v>
      </c>
      <c r="BB1268">
        <f>1-AZ1268/BA1268</f>
        <v>0</v>
      </c>
      <c r="BC1268">
        <v>0</v>
      </c>
      <c r="BD1268" t="s">
        <v>437</v>
      </c>
      <c r="BE1268" t="s">
        <v>437</v>
      </c>
      <c r="BF1268">
        <v>0</v>
      </c>
      <c r="BG1268">
        <v>0</v>
      </c>
      <c r="BH1268">
        <f>1-BF1268/BG1268</f>
        <v>0</v>
      </c>
      <c r="BI1268">
        <v>0.5</v>
      </c>
      <c r="BJ1268">
        <f>DI1268</f>
        <v>0</v>
      </c>
      <c r="BK1268">
        <f>L1268</f>
        <v>0</v>
      </c>
      <c r="BL1268">
        <f>BH1268*BI1268*BJ1268</f>
        <v>0</v>
      </c>
      <c r="BM1268">
        <f>(BK1268-BC1268)/BJ1268</f>
        <v>0</v>
      </c>
      <c r="BN1268">
        <f>(BA1268-BG1268)/BG1268</f>
        <v>0</v>
      </c>
      <c r="BO1268">
        <f>AZ1268/(BB1268+AZ1268/BG1268)</f>
        <v>0</v>
      </c>
      <c r="BP1268" t="s">
        <v>437</v>
      </c>
      <c r="BQ1268">
        <v>0</v>
      </c>
      <c r="BR1268">
        <f>IF(BQ1268&lt;&gt;0, BQ1268, BO1268)</f>
        <v>0</v>
      </c>
      <c r="BS1268">
        <f>1-BR1268/BG1268</f>
        <v>0</v>
      </c>
      <c r="BT1268">
        <f>(BG1268-BF1268)/(BG1268-BR1268)</f>
        <v>0</v>
      </c>
      <c r="BU1268">
        <f>(BA1268-BG1268)/(BA1268-BR1268)</f>
        <v>0</v>
      </c>
      <c r="BV1268">
        <f>(BG1268-BF1268)/(BG1268-AZ1268)</f>
        <v>0</v>
      </c>
      <c r="BW1268">
        <f>(BA1268-BG1268)/(BA1268-AZ1268)</f>
        <v>0</v>
      </c>
      <c r="BX1268">
        <f>(BT1268*BR1268/BF1268)</f>
        <v>0</v>
      </c>
      <c r="BY1268">
        <f>(1-BX1268)</f>
        <v>0</v>
      </c>
      <c r="DH1268">
        <f>$B$11*EG1268+$C$11*EH1268+$F$11*ES1268*(1-EV1268)</f>
        <v>0</v>
      </c>
      <c r="DI1268">
        <f>DH1268*DJ1268</f>
        <v>0</v>
      </c>
      <c r="DJ1268">
        <f>($B$11*$D$9+$C$11*$D$9+$F$11*((FF1268+EX1268)/MAX(FF1268+EX1268+FG1268, 0.1)*$I$9+FG1268/MAX(FF1268+EX1268+FG1268, 0.1)*$J$9))/($B$11+$C$11+$F$11)</f>
        <v>0</v>
      </c>
      <c r="DK1268">
        <f>($B$11*$K$9+$C$11*$K$9+$F$11*((FF1268+EX1268)/MAX(FF1268+EX1268+FG1268, 0.1)*$P$9+FG1268/MAX(FF1268+EX1268+FG1268, 0.1)*$Q$9))/($B$11+$C$11+$F$11)</f>
        <v>0</v>
      </c>
      <c r="DL1268">
        <v>6</v>
      </c>
      <c r="DM1268">
        <v>0.5</v>
      </c>
      <c r="DN1268" t="s">
        <v>438</v>
      </c>
      <c r="DO1268">
        <v>2</v>
      </c>
      <c r="DP1268" t="b">
        <v>1</v>
      </c>
      <c r="DQ1268">
        <v>1761430176.94615</v>
      </c>
      <c r="DR1268">
        <v>397.845692307692</v>
      </c>
      <c r="DS1268">
        <v>409.580307692308</v>
      </c>
      <c r="DT1268">
        <v>57.6912769230769</v>
      </c>
      <c r="DU1268">
        <v>25.5021</v>
      </c>
      <c r="DV1268">
        <v>396.748230769231</v>
      </c>
      <c r="DW1268">
        <v>57.7353923076923</v>
      </c>
      <c r="DX1268">
        <v>500.004307692308</v>
      </c>
      <c r="DY1268">
        <v>90.1876461538461</v>
      </c>
      <c r="DZ1268">
        <v>0.0393272923076923</v>
      </c>
      <c r="EA1268">
        <v>52.5106076923077</v>
      </c>
      <c r="EB1268">
        <v>48.0000230769231</v>
      </c>
      <c r="EC1268">
        <v>999.9</v>
      </c>
      <c r="ED1268">
        <v>0</v>
      </c>
      <c r="EE1268">
        <v>0</v>
      </c>
      <c r="EF1268">
        <v>9993.31384615385</v>
      </c>
      <c r="EG1268">
        <v>0</v>
      </c>
      <c r="EH1268">
        <v>1250.13692307692</v>
      </c>
      <c r="EI1268">
        <v>-11.7346630769231</v>
      </c>
      <c r="EJ1268">
        <v>422.203230769231</v>
      </c>
      <c r="EK1268">
        <v>420.298769230769</v>
      </c>
      <c r="EL1268">
        <v>32.1892</v>
      </c>
      <c r="EM1268">
        <v>409.580307692308</v>
      </c>
      <c r="EN1268">
        <v>25.5021</v>
      </c>
      <c r="EO1268">
        <v>5.20304230769231</v>
      </c>
      <c r="EP1268">
        <v>2.29997461538462</v>
      </c>
      <c r="EQ1268">
        <v>33.5249230769231</v>
      </c>
      <c r="ER1268">
        <v>19.6762076923077</v>
      </c>
      <c r="ES1268">
        <v>1199.90307692308</v>
      </c>
      <c r="ET1268">
        <v>0.967001153846154</v>
      </c>
      <c r="EU1268">
        <v>0.0329987384615385</v>
      </c>
      <c r="EV1268">
        <v>0</v>
      </c>
      <c r="EW1268">
        <v>794.595230769231</v>
      </c>
      <c r="EX1268">
        <v>5.00059</v>
      </c>
      <c r="EY1268">
        <v>10691.9846153846</v>
      </c>
      <c r="EZ1268">
        <v>10357.8692307692</v>
      </c>
      <c r="FA1268">
        <v>64.4179230769231</v>
      </c>
      <c r="FB1268">
        <v>65.6104615384615</v>
      </c>
      <c r="FC1268">
        <v>64.437</v>
      </c>
      <c r="FD1268">
        <v>65.312</v>
      </c>
      <c r="FE1268">
        <v>65.6966923076923</v>
      </c>
      <c r="FF1268">
        <v>1155.47153846154</v>
      </c>
      <c r="FG1268">
        <v>39.4315384615385</v>
      </c>
      <c r="FH1268">
        <v>0</v>
      </c>
      <c r="FI1268">
        <v>1761430145.5</v>
      </c>
      <c r="FJ1268">
        <v>0</v>
      </c>
      <c r="FK1268">
        <v>794.5368</v>
      </c>
      <c r="FL1268">
        <v>1.68830769927319</v>
      </c>
      <c r="FM1268">
        <v>2.19999985994401</v>
      </c>
      <c r="FN1268">
        <v>10693.104</v>
      </c>
      <c r="FO1268">
        <v>15</v>
      </c>
      <c r="FP1268">
        <v>0</v>
      </c>
      <c r="FQ1268" t="s">
        <v>439</v>
      </c>
      <c r="FR1268">
        <v>0</v>
      </c>
      <c r="FS1268">
        <v>0</v>
      </c>
      <c r="FT1268">
        <v>0</v>
      </c>
      <c r="FU1268">
        <v>0</v>
      </c>
      <c r="FV1268">
        <v>0</v>
      </c>
      <c r="FW1268">
        <v>0</v>
      </c>
      <c r="FX1268">
        <v>0</v>
      </c>
      <c r="FY1268">
        <v>0</v>
      </c>
      <c r="FZ1268">
        <v>0</v>
      </c>
      <c r="GA1268">
        <v>0</v>
      </c>
      <c r="GB1268">
        <v>0</v>
      </c>
      <c r="GC1268">
        <v>-13.4435715</v>
      </c>
      <c r="GD1268">
        <v>56.4249451127819</v>
      </c>
      <c r="GE1268">
        <v>5.80153398682131</v>
      </c>
      <c r="GF1268">
        <v>0</v>
      </c>
      <c r="GG1268">
        <v>794.502411764706</v>
      </c>
      <c r="GH1268">
        <v>1.25610390066707</v>
      </c>
      <c r="GI1268">
        <v>0.269923313472016</v>
      </c>
      <c r="GJ1268">
        <v>-1</v>
      </c>
      <c r="GK1268">
        <v>32.18421</v>
      </c>
      <c r="GL1268">
        <v>0.115308270676667</v>
      </c>
      <c r="GM1268">
        <v>0.0121206394220771</v>
      </c>
      <c r="GN1268">
        <v>0</v>
      </c>
      <c r="GO1268">
        <v>0</v>
      </c>
      <c r="GP1268">
        <v>2</v>
      </c>
      <c r="GQ1268" t="s">
        <v>473</v>
      </c>
      <c r="GR1268">
        <v>3.12596</v>
      </c>
      <c r="GS1268">
        <v>2.71711</v>
      </c>
      <c r="GT1268">
        <v>0.0782143</v>
      </c>
      <c r="GU1268">
        <v>0.078521</v>
      </c>
      <c r="GV1268">
        <v>0.178502</v>
      </c>
      <c r="GW1268">
        <v>0.101283</v>
      </c>
      <c r="GX1268">
        <v>32819.2</v>
      </c>
      <c r="GY1268">
        <v>34633.8</v>
      </c>
      <c r="GZ1268">
        <v>32360.3</v>
      </c>
      <c r="HA1268">
        <v>34179.1</v>
      </c>
      <c r="HB1268">
        <v>38300.2</v>
      </c>
      <c r="HC1268">
        <v>44329.4</v>
      </c>
      <c r="HD1268">
        <v>50918.5</v>
      </c>
      <c r="HE1268">
        <v>54855</v>
      </c>
      <c r="HF1268">
        <v>1.64807</v>
      </c>
      <c r="HG1268">
        <v>1.4991</v>
      </c>
      <c r="HH1268">
        <v>-0.166066</v>
      </c>
      <c r="HI1268">
        <v>0</v>
      </c>
      <c r="HJ1268">
        <v>50.6293</v>
      </c>
      <c r="HK1268">
        <v>999.9</v>
      </c>
      <c r="HL1268">
        <v>55.97</v>
      </c>
      <c r="HM1268">
        <v>30.212</v>
      </c>
      <c r="HN1268">
        <v>26.7637</v>
      </c>
      <c r="HO1268">
        <v>60.0856</v>
      </c>
      <c r="HP1268">
        <v>40.3245</v>
      </c>
      <c r="HQ1268">
        <v>1</v>
      </c>
      <c r="HR1268">
        <v>2.70768</v>
      </c>
      <c r="HS1268">
        <v>0.952141</v>
      </c>
      <c r="HT1268">
        <v>20.1073</v>
      </c>
      <c r="HU1268">
        <v>5.1818</v>
      </c>
      <c r="HV1268">
        <v>12.0159</v>
      </c>
      <c r="HW1268">
        <v>4.96685</v>
      </c>
      <c r="HX1268">
        <v>3.29595</v>
      </c>
      <c r="HY1268">
        <v>9999</v>
      </c>
      <c r="HZ1268">
        <v>9999</v>
      </c>
      <c r="IA1268">
        <v>999.9</v>
      </c>
      <c r="IB1268">
        <v>9999</v>
      </c>
      <c r="IC1268">
        <v>1.86325</v>
      </c>
      <c r="ID1268">
        <v>1.86807</v>
      </c>
      <c r="IE1268">
        <v>1.86783</v>
      </c>
      <c r="IF1268">
        <v>1.86905</v>
      </c>
      <c r="IG1268">
        <v>1.86981</v>
      </c>
      <c r="IH1268">
        <v>1.86588</v>
      </c>
      <c r="II1268">
        <v>1.86693</v>
      </c>
      <c r="IJ1268">
        <v>1.8684</v>
      </c>
      <c r="IK1268">
        <v>5</v>
      </c>
      <c r="IL1268">
        <v>0</v>
      </c>
      <c r="IM1268">
        <v>0</v>
      </c>
      <c r="IN1268">
        <v>0</v>
      </c>
      <c r="IO1268" t="s">
        <v>441</v>
      </c>
      <c r="IP1268" t="s">
        <v>442</v>
      </c>
      <c r="IQ1268" t="s">
        <v>443</v>
      </c>
      <c r="IR1268" t="s">
        <v>443</v>
      </c>
      <c r="IS1268" t="s">
        <v>443</v>
      </c>
      <c r="IT1268" t="s">
        <v>443</v>
      </c>
      <c r="IU1268">
        <v>0</v>
      </c>
      <c r="IV1268">
        <v>100</v>
      </c>
      <c r="IW1268">
        <v>100</v>
      </c>
      <c r="IX1268">
        <v>1.098</v>
      </c>
      <c r="IY1268">
        <v>-0.0441</v>
      </c>
      <c r="IZ1268">
        <v>1.09748391826392</v>
      </c>
      <c r="JA1268">
        <v>0</v>
      </c>
      <c r="JB1268">
        <v>0</v>
      </c>
      <c r="JC1268">
        <v>0</v>
      </c>
      <c r="JD1268">
        <v>-0.0441141096964596</v>
      </c>
      <c r="JE1268">
        <v>0</v>
      </c>
      <c r="JF1268">
        <v>0</v>
      </c>
      <c r="JG1268">
        <v>0</v>
      </c>
      <c r="JH1268">
        <v>5</v>
      </c>
      <c r="JI1268">
        <v>2273</v>
      </c>
      <c r="JJ1268">
        <v>1</v>
      </c>
      <c r="JK1268">
        <v>24</v>
      </c>
      <c r="JL1268">
        <v>29357169.8</v>
      </c>
      <c r="JM1268">
        <v>29357169.8</v>
      </c>
      <c r="JN1268">
        <v>0.922852</v>
      </c>
      <c r="JO1268">
        <v>2.62695</v>
      </c>
      <c r="JP1268">
        <v>1.54785</v>
      </c>
      <c r="JQ1268">
        <v>2.31567</v>
      </c>
      <c r="JR1268">
        <v>1.64673</v>
      </c>
      <c r="JS1268">
        <v>2.39258</v>
      </c>
      <c r="JT1268">
        <v>34.3497</v>
      </c>
      <c r="JU1268">
        <v>24.1838</v>
      </c>
      <c r="JV1268">
        <v>18</v>
      </c>
      <c r="JW1268">
        <v>487.183</v>
      </c>
      <c r="JX1268">
        <v>378.991</v>
      </c>
      <c r="JY1268">
        <v>51.3076</v>
      </c>
      <c r="JZ1268">
        <v>57.3833</v>
      </c>
      <c r="KA1268">
        <v>29.9996</v>
      </c>
      <c r="KB1268">
        <v>56.7177</v>
      </c>
      <c r="KC1268">
        <v>56.5047</v>
      </c>
      <c r="KD1268">
        <v>18.4492</v>
      </c>
      <c r="KE1268">
        <v>0</v>
      </c>
      <c r="KF1268">
        <v>100</v>
      </c>
      <c r="KG1268">
        <v>51.3003</v>
      </c>
      <c r="KH1268">
        <v>365.879</v>
      </c>
      <c r="KI1268">
        <v>26.2864</v>
      </c>
      <c r="KJ1268">
        <v>92.2492</v>
      </c>
      <c r="KK1268">
        <v>88.7342</v>
      </c>
    </row>
    <row r="1269" spans="1:297">
      <c r="A1269">
        <v>1253</v>
      </c>
      <c r="B1269">
        <v>1761430190.1</v>
      </c>
      <c r="C1269">
        <v>22009.0999999046</v>
      </c>
      <c r="D1269" t="s">
        <v>2961</v>
      </c>
      <c r="E1269" t="s">
        <v>2962</v>
      </c>
      <c r="F1269">
        <v>5</v>
      </c>
      <c r="G1269" t="s">
        <v>2954</v>
      </c>
      <c r="H1269" t="s">
        <v>436</v>
      </c>
      <c r="I1269">
        <v>1761430181.94615</v>
      </c>
      <c r="J1269">
        <f>(K1269)/1000</f>
        <v>0</v>
      </c>
      <c r="K1269">
        <f>IF(DP1269, AN1269, AH1269)</f>
        <v>0</v>
      </c>
      <c r="L1269">
        <f>IF(DP1269, AI1269, AG1269)</f>
        <v>0</v>
      </c>
      <c r="M1269">
        <f>DR1269 - IF(AU1269&gt;1, L1269*DL1269*100.0/(AW1269), 0)</f>
        <v>0</v>
      </c>
      <c r="N1269">
        <f>((T1269-J1269/2)*M1269-L1269)/(T1269+J1269/2)</f>
        <v>0</v>
      </c>
      <c r="O1269">
        <f>N1269*(DY1269+DZ1269)/1000.0</f>
        <v>0</v>
      </c>
      <c r="P1269">
        <f>(DR1269 - IF(AU1269&gt;1, L1269*DL1269*100.0/(AW1269), 0))*(DY1269+DZ1269)/1000.0</f>
        <v>0</v>
      </c>
      <c r="Q1269">
        <f>2.0/((1/S1269-1/R1269)+SIGN(S1269)*SQRT((1/S1269-1/R1269)*(1/S1269-1/R1269) + 4*DM1269/((DM1269+1)*(DM1269+1))*(2*1/S1269*1/R1269-1/R1269*1/R1269)))</f>
        <v>0</v>
      </c>
      <c r="R1269">
        <f>IF(LEFT(DN1269,1)&lt;&gt;"0",IF(LEFT(DN1269,1)="1",3.0,DO1269),$D$5+$E$5*(EF1269*DY1269/($K$5*1000))+$F$5*(EF1269*DY1269/($K$5*1000))*MAX(MIN(DL1269,$J$5),$I$5)*MAX(MIN(DL1269,$J$5),$I$5)+$G$5*MAX(MIN(DL1269,$J$5),$I$5)*(EF1269*DY1269/($K$5*1000))+$H$5*(EF1269*DY1269/($K$5*1000))*(EF1269*DY1269/($K$5*1000)))</f>
        <v>0</v>
      </c>
      <c r="S1269">
        <f>J1269*(1000-(1000*0.61365*exp(17.502*W1269/(240.97+W1269))/(DY1269+DZ1269)+DT1269)/2)/(1000*0.61365*exp(17.502*W1269/(240.97+W1269))/(DY1269+DZ1269)-DT1269)</f>
        <v>0</v>
      </c>
      <c r="T1269">
        <f>1/((DM1269+1)/(Q1269/1.6)+1/(R1269/1.37)) + DM1269/((DM1269+1)/(Q1269/1.6) + DM1269/(R1269/1.37))</f>
        <v>0</v>
      </c>
      <c r="U1269">
        <f>(DH1269*DK1269)</f>
        <v>0</v>
      </c>
      <c r="V1269">
        <f>(EA1269+(U1269+2*0.95*5.67E-8*(((EA1269+$B$7)+273)^4-(EA1269+273)^4)-44100*J1269)/(1.84*29.3*R1269+8*0.95*5.67E-8*(EA1269+273)^3))</f>
        <v>0</v>
      </c>
      <c r="W1269">
        <f>($C$7*EB1269+$D$7*EC1269+$E$7*V1269)</f>
        <v>0</v>
      </c>
      <c r="X1269">
        <f>0.61365*exp(17.502*W1269/(240.97+W1269))</f>
        <v>0</v>
      </c>
      <c r="Y1269">
        <f>(Z1269/AA1269*100)</f>
        <v>0</v>
      </c>
      <c r="Z1269">
        <f>DT1269*(DY1269+DZ1269)/1000</f>
        <v>0</v>
      </c>
      <c r="AA1269">
        <f>0.61365*exp(17.502*EA1269/(240.97+EA1269))</f>
        <v>0</v>
      </c>
      <c r="AB1269">
        <f>(X1269-DT1269*(DY1269+DZ1269)/1000)</f>
        <v>0</v>
      </c>
      <c r="AC1269">
        <f>(-J1269*44100)</f>
        <v>0</v>
      </c>
      <c r="AD1269">
        <f>2*29.3*R1269*0.92*(EA1269-W1269)</f>
        <v>0</v>
      </c>
      <c r="AE1269">
        <f>2*0.95*5.67E-8*(((EA1269+$B$7)+273)^4-(W1269+273)^4)</f>
        <v>0</v>
      </c>
      <c r="AF1269">
        <f>U1269+AE1269+AC1269+AD1269</f>
        <v>0</v>
      </c>
      <c r="AG1269">
        <f>DX1269*AU1269*(DS1269-DR1269*(1000-AU1269*DU1269)/(1000-AU1269*DT1269))/(100*DL1269)</f>
        <v>0</v>
      </c>
      <c r="AH1269">
        <f>1000*DX1269*AU1269*(DT1269-DU1269)/(100*DL1269*(1000-AU1269*DT1269))</f>
        <v>0</v>
      </c>
      <c r="AI1269">
        <f>(AJ1269 - AK1269 - DY1269*1E3/(8.314*(EA1269+273.15)) * AM1269/DX1269 * AL1269) * DX1269/(100*DL1269) * (1000 - DU1269)/1000</f>
        <v>0</v>
      </c>
      <c r="AJ1269">
        <v>391.592475952136</v>
      </c>
      <c r="AK1269">
        <v>398.308854545454</v>
      </c>
      <c r="AL1269">
        <v>-2.9399480207276</v>
      </c>
      <c r="AM1269">
        <v>65.4946518172247</v>
      </c>
      <c r="AN1269">
        <f>(AP1269 - AO1269 + DY1269*1E3/(8.314*(EA1269+273.15)) * AR1269/DX1269 * AQ1269) * DX1269/(100*DL1269) * 1000/(1000 - AP1269)</f>
        <v>0</v>
      </c>
      <c r="AO1269">
        <v>25.5054668236214</v>
      </c>
      <c r="AP1269">
        <v>57.7291436363636</v>
      </c>
      <c r="AQ1269">
        <v>0.00168980646965037</v>
      </c>
      <c r="AR1269">
        <v>110.855634111714</v>
      </c>
      <c r="AS1269">
        <v>6</v>
      </c>
      <c r="AT1269">
        <v>1</v>
      </c>
      <c r="AU1269">
        <f>IF(AS1269*$H$13&gt;=AW1269,1.0,(AW1269/(AW1269-AS1269*$H$13)))</f>
        <v>0</v>
      </c>
      <c r="AV1269">
        <f>(AU1269-1)*100</f>
        <v>0</v>
      </c>
      <c r="AW1269">
        <f>MAX(0,($B$13+$C$13*EF1269)/(1+$D$13*EF1269)*DY1269/(EA1269+273)*$E$13)</f>
        <v>0</v>
      </c>
      <c r="AX1269" t="s">
        <v>437</v>
      </c>
      <c r="AY1269" t="s">
        <v>437</v>
      </c>
      <c r="AZ1269">
        <v>0</v>
      </c>
      <c r="BA1269">
        <v>0</v>
      </c>
      <c r="BB1269">
        <f>1-AZ1269/BA1269</f>
        <v>0</v>
      </c>
      <c r="BC1269">
        <v>0</v>
      </c>
      <c r="BD1269" t="s">
        <v>437</v>
      </c>
      <c r="BE1269" t="s">
        <v>437</v>
      </c>
      <c r="BF1269">
        <v>0</v>
      </c>
      <c r="BG1269">
        <v>0</v>
      </c>
      <c r="BH1269">
        <f>1-BF1269/BG1269</f>
        <v>0</v>
      </c>
      <c r="BI1269">
        <v>0.5</v>
      </c>
      <c r="BJ1269">
        <f>DI1269</f>
        <v>0</v>
      </c>
      <c r="BK1269">
        <f>L1269</f>
        <v>0</v>
      </c>
      <c r="BL1269">
        <f>BH1269*BI1269*BJ1269</f>
        <v>0</v>
      </c>
      <c r="BM1269">
        <f>(BK1269-BC1269)/BJ1269</f>
        <v>0</v>
      </c>
      <c r="BN1269">
        <f>(BA1269-BG1269)/BG1269</f>
        <v>0</v>
      </c>
      <c r="BO1269">
        <f>AZ1269/(BB1269+AZ1269/BG1269)</f>
        <v>0</v>
      </c>
      <c r="BP1269" t="s">
        <v>437</v>
      </c>
      <c r="BQ1269">
        <v>0</v>
      </c>
      <c r="BR1269">
        <f>IF(BQ1269&lt;&gt;0, BQ1269, BO1269)</f>
        <v>0</v>
      </c>
      <c r="BS1269">
        <f>1-BR1269/BG1269</f>
        <v>0</v>
      </c>
      <c r="BT1269">
        <f>(BG1269-BF1269)/(BG1269-BR1269)</f>
        <v>0</v>
      </c>
      <c r="BU1269">
        <f>(BA1269-BG1269)/(BA1269-BR1269)</f>
        <v>0</v>
      </c>
      <c r="BV1269">
        <f>(BG1269-BF1269)/(BG1269-AZ1269)</f>
        <v>0</v>
      </c>
      <c r="BW1269">
        <f>(BA1269-BG1269)/(BA1269-AZ1269)</f>
        <v>0</v>
      </c>
      <c r="BX1269">
        <f>(BT1269*BR1269/BF1269)</f>
        <v>0</v>
      </c>
      <c r="BY1269">
        <f>(1-BX1269)</f>
        <v>0</v>
      </c>
      <c r="DH1269">
        <f>$B$11*EG1269+$C$11*EH1269+$F$11*ES1269*(1-EV1269)</f>
        <v>0</v>
      </c>
      <c r="DI1269">
        <f>DH1269*DJ1269</f>
        <v>0</v>
      </c>
      <c r="DJ1269">
        <f>($B$11*$D$9+$C$11*$D$9+$F$11*((FF1269+EX1269)/MAX(FF1269+EX1269+FG1269, 0.1)*$I$9+FG1269/MAX(FF1269+EX1269+FG1269, 0.1)*$J$9))/($B$11+$C$11+$F$11)</f>
        <v>0</v>
      </c>
      <c r="DK1269">
        <f>($B$11*$K$9+$C$11*$K$9+$F$11*((FF1269+EX1269)/MAX(FF1269+EX1269+FG1269, 0.1)*$P$9+FG1269/MAX(FF1269+EX1269+FG1269, 0.1)*$Q$9))/($B$11+$C$11+$F$11)</f>
        <v>0</v>
      </c>
      <c r="DL1269">
        <v>6</v>
      </c>
      <c r="DM1269">
        <v>0.5</v>
      </c>
      <c r="DN1269" t="s">
        <v>438</v>
      </c>
      <c r="DO1269">
        <v>2</v>
      </c>
      <c r="DP1269" t="b">
        <v>1</v>
      </c>
      <c r="DQ1269">
        <v>1761430181.94615</v>
      </c>
      <c r="DR1269">
        <v>391.134230769231</v>
      </c>
      <c r="DS1269">
        <v>396.950230769231</v>
      </c>
      <c r="DT1269">
        <v>57.7043</v>
      </c>
      <c r="DU1269">
        <v>25.5028307692308</v>
      </c>
      <c r="DV1269">
        <v>390.036692307692</v>
      </c>
      <c r="DW1269">
        <v>57.7484153846154</v>
      </c>
      <c r="DX1269">
        <v>500.000153846154</v>
      </c>
      <c r="DY1269">
        <v>90.1877692307692</v>
      </c>
      <c r="DZ1269">
        <v>0.0392562923076923</v>
      </c>
      <c r="EA1269">
        <v>52.5146923076923</v>
      </c>
      <c r="EB1269">
        <v>47.9990153846154</v>
      </c>
      <c r="EC1269">
        <v>999.9</v>
      </c>
      <c r="ED1269">
        <v>0</v>
      </c>
      <c r="EE1269">
        <v>0</v>
      </c>
      <c r="EF1269">
        <v>9996.96923076923</v>
      </c>
      <c r="EG1269">
        <v>0</v>
      </c>
      <c r="EH1269">
        <v>1250.14307692308</v>
      </c>
      <c r="EI1269">
        <v>-5.81594992307692</v>
      </c>
      <c r="EJ1269">
        <v>415.086461538462</v>
      </c>
      <c r="EK1269">
        <v>407.338307692308</v>
      </c>
      <c r="EL1269">
        <v>32.2014846153846</v>
      </c>
      <c r="EM1269">
        <v>396.950230769231</v>
      </c>
      <c r="EN1269">
        <v>25.5028307692308</v>
      </c>
      <c r="EO1269">
        <v>5.20422307692308</v>
      </c>
      <c r="EP1269">
        <v>2.30004307692308</v>
      </c>
      <c r="EQ1269">
        <v>33.5289769230769</v>
      </c>
      <c r="ER1269">
        <v>19.6766923076923</v>
      </c>
      <c r="ES1269">
        <v>1199.95538461538</v>
      </c>
      <c r="ET1269">
        <v>0.966998846153846</v>
      </c>
      <c r="EU1269">
        <v>0.0330010769230769</v>
      </c>
      <c r="EV1269">
        <v>0</v>
      </c>
      <c r="EW1269">
        <v>794.538230769231</v>
      </c>
      <c r="EX1269">
        <v>5.00059</v>
      </c>
      <c r="EY1269">
        <v>10690.8923076923</v>
      </c>
      <c r="EZ1269">
        <v>10358.3153846154</v>
      </c>
      <c r="FA1269">
        <v>64.4179230769231</v>
      </c>
      <c r="FB1269">
        <v>65.6056153846154</v>
      </c>
      <c r="FC1269">
        <v>64.437</v>
      </c>
      <c r="FD1269">
        <v>65.312</v>
      </c>
      <c r="FE1269">
        <v>65.6918461538462</v>
      </c>
      <c r="FF1269">
        <v>1155.51923076923</v>
      </c>
      <c r="FG1269">
        <v>39.4361538461539</v>
      </c>
      <c r="FH1269">
        <v>0</v>
      </c>
      <c r="FI1269">
        <v>1761430150.9</v>
      </c>
      <c r="FJ1269">
        <v>0</v>
      </c>
      <c r="FK1269">
        <v>794.4415</v>
      </c>
      <c r="FL1269">
        <v>-2.98307691761532</v>
      </c>
      <c r="FM1269">
        <v>-42.8786325931142</v>
      </c>
      <c r="FN1269">
        <v>10691.1846153846</v>
      </c>
      <c r="FO1269">
        <v>15</v>
      </c>
      <c r="FP1269">
        <v>0</v>
      </c>
      <c r="FQ1269" t="s">
        <v>439</v>
      </c>
      <c r="FR1269">
        <v>0</v>
      </c>
      <c r="FS1269">
        <v>0</v>
      </c>
      <c r="FT1269">
        <v>0</v>
      </c>
      <c r="FU1269">
        <v>0</v>
      </c>
      <c r="FV1269">
        <v>0</v>
      </c>
      <c r="FW1269">
        <v>0</v>
      </c>
      <c r="FX1269">
        <v>0</v>
      </c>
      <c r="FY1269">
        <v>0</v>
      </c>
      <c r="FZ1269">
        <v>0</v>
      </c>
      <c r="GA1269">
        <v>0</v>
      </c>
      <c r="GB1269">
        <v>0</v>
      </c>
      <c r="GC1269">
        <v>-9.1606810952381</v>
      </c>
      <c r="GD1269">
        <v>72.3168535324675</v>
      </c>
      <c r="GE1269">
        <v>7.38859992788973</v>
      </c>
      <c r="GF1269">
        <v>0</v>
      </c>
      <c r="GG1269">
        <v>794.500794117647</v>
      </c>
      <c r="GH1269">
        <v>-0.482551561195786</v>
      </c>
      <c r="GI1269">
        <v>0.279744292841093</v>
      </c>
      <c r="GJ1269">
        <v>-1</v>
      </c>
      <c r="GK1269">
        <v>32.1952476190476</v>
      </c>
      <c r="GL1269">
        <v>0.1498051948052</v>
      </c>
      <c r="GM1269">
        <v>0.0158610519992076</v>
      </c>
      <c r="GN1269">
        <v>0</v>
      </c>
      <c r="GO1269">
        <v>0</v>
      </c>
      <c r="GP1269">
        <v>2</v>
      </c>
      <c r="GQ1269" t="s">
        <v>473</v>
      </c>
      <c r="GR1269">
        <v>3.1261</v>
      </c>
      <c r="GS1269">
        <v>2.71675</v>
      </c>
      <c r="GT1269">
        <v>0.0759715</v>
      </c>
      <c r="GU1269">
        <v>0.0759045</v>
      </c>
      <c r="GV1269">
        <v>0.178521</v>
      </c>
      <c r="GW1269">
        <v>0.101287</v>
      </c>
      <c r="GX1269">
        <v>32899.7</v>
      </c>
      <c r="GY1269">
        <v>34732.4</v>
      </c>
      <c r="GZ1269">
        <v>32361</v>
      </c>
      <c r="HA1269">
        <v>34179.4</v>
      </c>
      <c r="HB1269">
        <v>38299.9</v>
      </c>
      <c r="HC1269">
        <v>44329.2</v>
      </c>
      <c r="HD1269">
        <v>50919.6</v>
      </c>
      <c r="HE1269">
        <v>54855.4</v>
      </c>
      <c r="HF1269">
        <v>1.64813</v>
      </c>
      <c r="HG1269">
        <v>1.49933</v>
      </c>
      <c r="HH1269">
        <v>-0.168808</v>
      </c>
      <c r="HI1269">
        <v>0</v>
      </c>
      <c r="HJ1269">
        <v>50.637</v>
      </c>
      <c r="HK1269">
        <v>999.9</v>
      </c>
      <c r="HL1269">
        <v>55.97</v>
      </c>
      <c r="HM1269">
        <v>30.222</v>
      </c>
      <c r="HN1269">
        <v>26.7791</v>
      </c>
      <c r="HO1269">
        <v>60.2756</v>
      </c>
      <c r="HP1269">
        <v>40.1002</v>
      </c>
      <c r="HQ1269">
        <v>1</v>
      </c>
      <c r="HR1269">
        <v>2.7071</v>
      </c>
      <c r="HS1269">
        <v>0.959395</v>
      </c>
      <c r="HT1269">
        <v>20.1069</v>
      </c>
      <c r="HU1269">
        <v>5.1812</v>
      </c>
      <c r="HV1269">
        <v>12.0159</v>
      </c>
      <c r="HW1269">
        <v>4.9666</v>
      </c>
      <c r="HX1269">
        <v>3.29595</v>
      </c>
      <c r="HY1269">
        <v>9999</v>
      </c>
      <c r="HZ1269">
        <v>9999</v>
      </c>
      <c r="IA1269">
        <v>999.9</v>
      </c>
      <c r="IB1269">
        <v>9999</v>
      </c>
      <c r="IC1269">
        <v>1.86325</v>
      </c>
      <c r="ID1269">
        <v>1.86811</v>
      </c>
      <c r="IE1269">
        <v>1.86783</v>
      </c>
      <c r="IF1269">
        <v>1.86904</v>
      </c>
      <c r="IG1269">
        <v>1.86981</v>
      </c>
      <c r="IH1269">
        <v>1.86588</v>
      </c>
      <c r="II1269">
        <v>1.86692</v>
      </c>
      <c r="IJ1269">
        <v>1.86838</v>
      </c>
      <c r="IK1269">
        <v>5</v>
      </c>
      <c r="IL1269">
        <v>0</v>
      </c>
      <c r="IM1269">
        <v>0</v>
      </c>
      <c r="IN1269">
        <v>0</v>
      </c>
      <c r="IO1269" t="s">
        <v>441</v>
      </c>
      <c r="IP1269" t="s">
        <v>442</v>
      </c>
      <c r="IQ1269" t="s">
        <v>443</v>
      </c>
      <c r="IR1269" t="s">
        <v>443</v>
      </c>
      <c r="IS1269" t="s">
        <v>443</v>
      </c>
      <c r="IT1269" t="s">
        <v>443</v>
      </c>
      <c r="IU1269">
        <v>0</v>
      </c>
      <c r="IV1269">
        <v>100</v>
      </c>
      <c r="IW1269">
        <v>100</v>
      </c>
      <c r="IX1269">
        <v>1.098</v>
      </c>
      <c r="IY1269">
        <v>-0.0441</v>
      </c>
      <c r="IZ1269">
        <v>1.09748391826392</v>
      </c>
      <c r="JA1269">
        <v>0</v>
      </c>
      <c r="JB1269">
        <v>0</v>
      </c>
      <c r="JC1269">
        <v>0</v>
      </c>
      <c r="JD1269">
        <v>-0.0441141096964596</v>
      </c>
      <c r="JE1269">
        <v>0</v>
      </c>
      <c r="JF1269">
        <v>0</v>
      </c>
      <c r="JG1269">
        <v>0</v>
      </c>
      <c r="JH1269">
        <v>5</v>
      </c>
      <c r="JI1269">
        <v>2273</v>
      </c>
      <c r="JJ1269">
        <v>1</v>
      </c>
      <c r="JK1269">
        <v>24</v>
      </c>
      <c r="JL1269">
        <v>29357169.8</v>
      </c>
      <c r="JM1269">
        <v>29357169.8</v>
      </c>
      <c r="JN1269">
        <v>0.892334</v>
      </c>
      <c r="JO1269">
        <v>2.63428</v>
      </c>
      <c r="JP1269">
        <v>1.54785</v>
      </c>
      <c r="JQ1269">
        <v>2.31567</v>
      </c>
      <c r="JR1269">
        <v>1.64673</v>
      </c>
      <c r="JS1269">
        <v>2.28638</v>
      </c>
      <c r="JT1269">
        <v>34.3497</v>
      </c>
      <c r="JU1269">
        <v>24.1751</v>
      </c>
      <c r="JV1269">
        <v>18</v>
      </c>
      <c r="JW1269">
        <v>487.178</v>
      </c>
      <c r="JX1269">
        <v>379.102</v>
      </c>
      <c r="JY1269">
        <v>51.303</v>
      </c>
      <c r="JZ1269">
        <v>57.3752</v>
      </c>
      <c r="KA1269">
        <v>29.9995</v>
      </c>
      <c r="KB1269">
        <v>56.7099</v>
      </c>
      <c r="KC1269">
        <v>56.4978</v>
      </c>
      <c r="KD1269">
        <v>17.7698</v>
      </c>
      <c r="KE1269">
        <v>0</v>
      </c>
      <c r="KF1269">
        <v>100</v>
      </c>
      <c r="KG1269">
        <v>51.2975</v>
      </c>
      <c r="KH1269">
        <v>345.548</v>
      </c>
      <c r="KI1269">
        <v>26.2864</v>
      </c>
      <c r="KJ1269">
        <v>92.251</v>
      </c>
      <c r="KK1269">
        <v>88.7348</v>
      </c>
    </row>
    <row r="1270" spans="1:297">
      <c r="A1270">
        <v>1254</v>
      </c>
      <c r="B1270">
        <v>1761430195.1</v>
      </c>
      <c r="C1270">
        <v>22014.0999999046</v>
      </c>
      <c r="D1270" t="s">
        <v>2963</v>
      </c>
      <c r="E1270" t="s">
        <v>2964</v>
      </c>
      <c r="F1270">
        <v>5</v>
      </c>
      <c r="G1270" t="s">
        <v>2954</v>
      </c>
      <c r="H1270" t="s">
        <v>436</v>
      </c>
      <c r="I1270">
        <v>1761430186.94615</v>
      </c>
      <c r="J1270">
        <f>(K1270)/1000</f>
        <v>0</v>
      </c>
      <c r="K1270">
        <f>IF(DP1270, AN1270, AH1270)</f>
        <v>0</v>
      </c>
      <c r="L1270">
        <f>IF(DP1270, AI1270, AG1270)</f>
        <v>0</v>
      </c>
      <c r="M1270">
        <f>DR1270 - IF(AU1270&gt;1, L1270*DL1270*100.0/(AW1270), 0)</f>
        <v>0</v>
      </c>
      <c r="N1270">
        <f>((T1270-J1270/2)*M1270-L1270)/(T1270+J1270/2)</f>
        <v>0</v>
      </c>
      <c r="O1270">
        <f>N1270*(DY1270+DZ1270)/1000.0</f>
        <v>0</v>
      </c>
      <c r="P1270">
        <f>(DR1270 - IF(AU1270&gt;1, L1270*DL1270*100.0/(AW1270), 0))*(DY1270+DZ1270)/1000.0</f>
        <v>0</v>
      </c>
      <c r="Q1270">
        <f>2.0/((1/S1270-1/R1270)+SIGN(S1270)*SQRT((1/S1270-1/R1270)*(1/S1270-1/R1270) + 4*DM1270/((DM1270+1)*(DM1270+1))*(2*1/S1270*1/R1270-1/R1270*1/R1270)))</f>
        <v>0</v>
      </c>
      <c r="R1270">
        <f>IF(LEFT(DN1270,1)&lt;&gt;"0",IF(LEFT(DN1270,1)="1",3.0,DO1270),$D$5+$E$5*(EF1270*DY1270/($K$5*1000))+$F$5*(EF1270*DY1270/($K$5*1000))*MAX(MIN(DL1270,$J$5),$I$5)*MAX(MIN(DL1270,$J$5),$I$5)+$G$5*MAX(MIN(DL1270,$J$5),$I$5)*(EF1270*DY1270/($K$5*1000))+$H$5*(EF1270*DY1270/($K$5*1000))*(EF1270*DY1270/($K$5*1000)))</f>
        <v>0</v>
      </c>
      <c r="S1270">
        <f>J1270*(1000-(1000*0.61365*exp(17.502*W1270/(240.97+W1270))/(DY1270+DZ1270)+DT1270)/2)/(1000*0.61365*exp(17.502*W1270/(240.97+W1270))/(DY1270+DZ1270)-DT1270)</f>
        <v>0</v>
      </c>
      <c r="T1270">
        <f>1/((DM1270+1)/(Q1270/1.6)+1/(R1270/1.37)) + DM1270/((DM1270+1)/(Q1270/1.6) + DM1270/(R1270/1.37))</f>
        <v>0</v>
      </c>
      <c r="U1270">
        <f>(DH1270*DK1270)</f>
        <v>0</v>
      </c>
      <c r="V1270">
        <f>(EA1270+(U1270+2*0.95*5.67E-8*(((EA1270+$B$7)+273)^4-(EA1270+273)^4)-44100*J1270)/(1.84*29.3*R1270+8*0.95*5.67E-8*(EA1270+273)^3))</f>
        <v>0</v>
      </c>
      <c r="W1270">
        <f>($C$7*EB1270+$D$7*EC1270+$E$7*V1270)</f>
        <v>0</v>
      </c>
      <c r="X1270">
        <f>0.61365*exp(17.502*W1270/(240.97+W1270))</f>
        <v>0</v>
      </c>
      <c r="Y1270">
        <f>(Z1270/AA1270*100)</f>
        <v>0</v>
      </c>
      <c r="Z1270">
        <f>DT1270*(DY1270+DZ1270)/1000</f>
        <v>0</v>
      </c>
      <c r="AA1270">
        <f>0.61365*exp(17.502*EA1270/(240.97+EA1270))</f>
        <v>0</v>
      </c>
      <c r="AB1270">
        <f>(X1270-DT1270*(DY1270+DZ1270)/1000)</f>
        <v>0</v>
      </c>
      <c r="AC1270">
        <f>(-J1270*44100)</f>
        <v>0</v>
      </c>
      <c r="AD1270">
        <f>2*29.3*R1270*0.92*(EA1270-W1270)</f>
        <v>0</v>
      </c>
      <c r="AE1270">
        <f>2*0.95*5.67E-8*(((EA1270+$B$7)+273)^4-(W1270+273)^4)</f>
        <v>0</v>
      </c>
      <c r="AF1270">
        <f>U1270+AE1270+AC1270+AD1270</f>
        <v>0</v>
      </c>
      <c r="AG1270">
        <f>DX1270*AU1270*(DS1270-DR1270*(1000-AU1270*DU1270)/(1000-AU1270*DT1270))/(100*DL1270)</f>
        <v>0</v>
      </c>
      <c r="AH1270">
        <f>1000*DX1270*AU1270*(DT1270-DU1270)/(100*DL1270*(1000-AU1270*DT1270))</f>
        <v>0</v>
      </c>
      <c r="AI1270">
        <f>(AJ1270 - AK1270 - DY1270*1E3/(8.314*(EA1270+273.15)) * AM1270/DX1270 * AL1270) * DX1270/(100*DL1270) * (1000 - DU1270)/1000</f>
        <v>0</v>
      </c>
      <c r="AJ1270">
        <v>375.140652659753</v>
      </c>
      <c r="AK1270">
        <v>383.180260606061</v>
      </c>
      <c r="AL1270">
        <v>-3.05946713494453</v>
      </c>
      <c r="AM1270">
        <v>65.4946518172247</v>
      </c>
      <c r="AN1270">
        <f>(AP1270 - AO1270 + DY1270*1E3/(8.314*(EA1270+273.15)) * AR1270/DX1270 * AQ1270) * DX1270/(100*DL1270) * 1000/(1000 - AP1270)</f>
        <v>0</v>
      </c>
      <c r="AO1270">
        <v>25.5050122903713</v>
      </c>
      <c r="AP1270">
        <v>57.7439096969697</v>
      </c>
      <c r="AQ1270">
        <v>0.00128946148478034</v>
      </c>
      <c r="AR1270">
        <v>110.855634111714</v>
      </c>
      <c r="AS1270">
        <v>6</v>
      </c>
      <c r="AT1270">
        <v>1</v>
      </c>
      <c r="AU1270">
        <f>IF(AS1270*$H$13&gt;=AW1270,1.0,(AW1270/(AW1270-AS1270*$H$13)))</f>
        <v>0</v>
      </c>
      <c r="AV1270">
        <f>(AU1270-1)*100</f>
        <v>0</v>
      </c>
      <c r="AW1270">
        <f>MAX(0,($B$13+$C$13*EF1270)/(1+$D$13*EF1270)*DY1270/(EA1270+273)*$E$13)</f>
        <v>0</v>
      </c>
      <c r="AX1270" t="s">
        <v>437</v>
      </c>
      <c r="AY1270" t="s">
        <v>437</v>
      </c>
      <c r="AZ1270">
        <v>0</v>
      </c>
      <c r="BA1270">
        <v>0</v>
      </c>
      <c r="BB1270">
        <f>1-AZ1270/BA1270</f>
        <v>0</v>
      </c>
      <c r="BC1270">
        <v>0</v>
      </c>
      <c r="BD1270" t="s">
        <v>437</v>
      </c>
      <c r="BE1270" t="s">
        <v>437</v>
      </c>
      <c r="BF1270">
        <v>0</v>
      </c>
      <c r="BG1270">
        <v>0</v>
      </c>
      <c r="BH1270">
        <f>1-BF1270/BG1270</f>
        <v>0</v>
      </c>
      <c r="BI1270">
        <v>0.5</v>
      </c>
      <c r="BJ1270">
        <f>DI1270</f>
        <v>0</v>
      </c>
      <c r="BK1270">
        <f>L1270</f>
        <v>0</v>
      </c>
      <c r="BL1270">
        <f>BH1270*BI1270*BJ1270</f>
        <v>0</v>
      </c>
      <c r="BM1270">
        <f>(BK1270-BC1270)/BJ1270</f>
        <v>0</v>
      </c>
      <c r="BN1270">
        <f>(BA1270-BG1270)/BG1270</f>
        <v>0</v>
      </c>
      <c r="BO1270">
        <f>AZ1270/(BB1270+AZ1270/BG1270)</f>
        <v>0</v>
      </c>
      <c r="BP1270" t="s">
        <v>437</v>
      </c>
      <c r="BQ1270">
        <v>0</v>
      </c>
      <c r="BR1270">
        <f>IF(BQ1270&lt;&gt;0, BQ1270, BO1270)</f>
        <v>0</v>
      </c>
      <c r="BS1270">
        <f>1-BR1270/BG1270</f>
        <v>0</v>
      </c>
      <c r="BT1270">
        <f>(BG1270-BF1270)/(BG1270-BR1270)</f>
        <v>0</v>
      </c>
      <c r="BU1270">
        <f>(BA1270-BG1270)/(BA1270-BR1270)</f>
        <v>0</v>
      </c>
      <c r="BV1270">
        <f>(BG1270-BF1270)/(BG1270-AZ1270)</f>
        <v>0</v>
      </c>
      <c r="BW1270">
        <f>(BA1270-BG1270)/(BA1270-AZ1270)</f>
        <v>0</v>
      </c>
      <c r="BX1270">
        <f>(BT1270*BR1270/BF1270)</f>
        <v>0</v>
      </c>
      <c r="BY1270">
        <f>(1-BX1270)</f>
        <v>0</v>
      </c>
      <c r="DH1270">
        <f>$B$11*EG1270+$C$11*EH1270+$F$11*ES1270*(1-EV1270)</f>
        <v>0</v>
      </c>
      <c r="DI1270">
        <f>DH1270*DJ1270</f>
        <v>0</v>
      </c>
      <c r="DJ1270">
        <f>($B$11*$D$9+$C$11*$D$9+$F$11*((FF1270+EX1270)/MAX(FF1270+EX1270+FG1270, 0.1)*$I$9+FG1270/MAX(FF1270+EX1270+FG1270, 0.1)*$J$9))/($B$11+$C$11+$F$11)</f>
        <v>0</v>
      </c>
      <c r="DK1270">
        <f>($B$11*$K$9+$C$11*$K$9+$F$11*((FF1270+EX1270)/MAX(FF1270+EX1270+FG1270, 0.1)*$P$9+FG1270/MAX(FF1270+EX1270+FG1270, 0.1)*$Q$9))/($B$11+$C$11+$F$11)</f>
        <v>0</v>
      </c>
      <c r="DL1270">
        <v>6</v>
      </c>
      <c r="DM1270">
        <v>0.5</v>
      </c>
      <c r="DN1270" t="s">
        <v>438</v>
      </c>
      <c r="DO1270">
        <v>2</v>
      </c>
      <c r="DP1270" t="b">
        <v>1</v>
      </c>
      <c r="DQ1270">
        <v>1761430186.94615</v>
      </c>
      <c r="DR1270">
        <v>380.388153846154</v>
      </c>
      <c r="DS1270">
        <v>381.329615384615</v>
      </c>
      <c r="DT1270">
        <v>57.7195461538461</v>
      </c>
      <c r="DU1270">
        <v>25.5036</v>
      </c>
      <c r="DV1270">
        <v>379.290692307692</v>
      </c>
      <c r="DW1270">
        <v>57.7636538461538</v>
      </c>
      <c r="DX1270">
        <v>499.998307692308</v>
      </c>
      <c r="DY1270">
        <v>90.1871692307692</v>
      </c>
      <c r="DZ1270">
        <v>0.0391361615384615</v>
      </c>
      <c r="EA1270">
        <v>52.5179538461539</v>
      </c>
      <c r="EB1270">
        <v>47.9926461538462</v>
      </c>
      <c r="EC1270">
        <v>999.9</v>
      </c>
      <c r="ED1270">
        <v>0</v>
      </c>
      <c r="EE1270">
        <v>0</v>
      </c>
      <c r="EF1270">
        <v>9998.07384615385</v>
      </c>
      <c r="EG1270">
        <v>0</v>
      </c>
      <c r="EH1270">
        <v>1250.15846153846</v>
      </c>
      <c r="EI1270">
        <v>-0.941332230769231</v>
      </c>
      <c r="EJ1270">
        <v>403.688692307692</v>
      </c>
      <c r="EK1270">
        <v>391.309153846154</v>
      </c>
      <c r="EL1270">
        <v>32.2159538461538</v>
      </c>
      <c r="EM1270">
        <v>381.329615384615</v>
      </c>
      <c r="EN1270">
        <v>25.5036</v>
      </c>
      <c r="EO1270">
        <v>5.20556153846154</v>
      </c>
      <c r="EP1270">
        <v>2.30009615384615</v>
      </c>
      <c r="EQ1270">
        <v>33.5335769230769</v>
      </c>
      <c r="ER1270">
        <v>19.6770692307692</v>
      </c>
      <c r="ES1270">
        <v>1199.98230769231</v>
      </c>
      <c r="ET1270">
        <v>0.966997692307692</v>
      </c>
      <c r="EU1270">
        <v>0.0330021923076923</v>
      </c>
      <c r="EV1270">
        <v>0</v>
      </c>
      <c r="EW1270">
        <v>794.098230769231</v>
      </c>
      <c r="EX1270">
        <v>5.00059</v>
      </c>
      <c r="EY1270">
        <v>10685.3384615385</v>
      </c>
      <c r="EZ1270">
        <v>10358.5461538462</v>
      </c>
      <c r="FA1270">
        <v>64.4036153846154</v>
      </c>
      <c r="FB1270">
        <v>65.6056153846154</v>
      </c>
      <c r="FC1270">
        <v>64.437</v>
      </c>
      <c r="FD1270">
        <v>65.312</v>
      </c>
      <c r="FE1270">
        <v>65.687</v>
      </c>
      <c r="FF1270">
        <v>1155.54384615385</v>
      </c>
      <c r="FG1270">
        <v>39.4384615384615</v>
      </c>
      <c r="FH1270">
        <v>0</v>
      </c>
      <c r="FI1270">
        <v>1761430155.7</v>
      </c>
      <c r="FJ1270">
        <v>0</v>
      </c>
      <c r="FK1270">
        <v>794.006576923077</v>
      </c>
      <c r="FL1270">
        <v>-8.38923077185606</v>
      </c>
      <c r="FM1270">
        <v>-112.427350649378</v>
      </c>
      <c r="FN1270">
        <v>10684.85</v>
      </c>
      <c r="FO1270">
        <v>15</v>
      </c>
      <c r="FP1270">
        <v>0</v>
      </c>
      <c r="FQ1270" t="s">
        <v>439</v>
      </c>
      <c r="FR1270">
        <v>0</v>
      </c>
      <c r="FS1270">
        <v>0</v>
      </c>
      <c r="FT1270">
        <v>0</v>
      </c>
      <c r="FU1270">
        <v>0</v>
      </c>
      <c r="FV1270">
        <v>0</v>
      </c>
      <c r="FW1270">
        <v>0</v>
      </c>
      <c r="FX1270">
        <v>0</v>
      </c>
      <c r="FY1270">
        <v>0</v>
      </c>
      <c r="FZ1270">
        <v>0</v>
      </c>
      <c r="GA1270">
        <v>0</v>
      </c>
      <c r="GB1270">
        <v>0</v>
      </c>
      <c r="GC1270">
        <v>-3.55108565</v>
      </c>
      <c r="GD1270">
        <v>58.7588227218045</v>
      </c>
      <c r="GE1270">
        <v>5.84841942384582</v>
      </c>
      <c r="GF1270">
        <v>0</v>
      </c>
      <c r="GG1270">
        <v>794.254</v>
      </c>
      <c r="GH1270">
        <v>-4.78689075220406</v>
      </c>
      <c r="GI1270">
        <v>0.56807932337576</v>
      </c>
      <c r="GJ1270">
        <v>-1</v>
      </c>
      <c r="GK1270">
        <v>32.208845</v>
      </c>
      <c r="GL1270">
        <v>0.182494736842123</v>
      </c>
      <c r="GM1270">
        <v>0.0179295977367035</v>
      </c>
      <c r="GN1270">
        <v>0</v>
      </c>
      <c r="GO1270">
        <v>0</v>
      </c>
      <c r="GP1270">
        <v>2</v>
      </c>
      <c r="GQ1270" t="s">
        <v>473</v>
      </c>
      <c r="GR1270">
        <v>3.12607</v>
      </c>
      <c r="GS1270">
        <v>2.71727</v>
      </c>
      <c r="GT1270">
        <v>0.0735575</v>
      </c>
      <c r="GU1270">
        <v>0.0730391</v>
      </c>
      <c r="GV1270">
        <v>0.178576</v>
      </c>
      <c r="GW1270">
        <v>0.101288</v>
      </c>
      <c r="GX1270">
        <v>32985.8</v>
      </c>
      <c r="GY1270">
        <v>34840.6</v>
      </c>
      <c r="GZ1270">
        <v>32361.2</v>
      </c>
      <c r="HA1270">
        <v>34179.9</v>
      </c>
      <c r="HB1270">
        <v>38297.4</v>
      </c>
      <c r="HC1270">
        <v>44329.4</v>
      </c>
      <c r="HD1270">
        <v>50919.7</v>
      </c>
      <c r="HE1270">
        <v>54856.1</v>
      </c>
      <c r="HF1270">
        <v>1.6484</v>
      </c>
      <c r="HG1270">
        <v>1.49908</v>
      </c>
      <c r="HH1270">
        <v>-0.16848</v>
      </c>
      <c r="HI1270">
        <v>0</v>
      </c>
      <c r="HJ1270">
        <v>50.6447</v>
      </c>
      <c r="HK1270">
        <v>999.9</v>
      </c>
      <c r="HL1270">
        <v>55.97</v>
      </c>
      <c r="HM1270">
        <v>30.222</v>
      </c>
      <c r="HN1270">
        <v>26.78</v>
      </c>
      <c r="HO1270">
        <v>60.1056</v>
      </c>
      <c r="HP1270">
        <v>40.4167</v>
      </c>
      <c r="HQ1270">
        <v>1</v>
      </c>
      <c r="HR1270">
        <v>2.70651</v>
      </c>
      <c r="HS1270">
        <v>0.954684</v>
      </c>
      <c r="HT1270">
        <v>20.1072</v>
      </c>
      <c r="HU1270">
        <v>5.1827</v>
      </c>
      <c r="HV1270">
        <v>12.0159</v>
      </c>
      <c r="HW1270">
        <v>4.9673</v>
      </c>
      <c r="HX1270">
        <v>3.29593</v>
      </c>
      <c r="HY1270">
        <v>9999</v>
      </c>
      <c r="HZ1270">
        <v>9999</v>
      </c>
      <c r="IA1270">
        <v>999.9</v>
      </c>
      <c r="IB1270">
        <v>9999</v>
      </c>
      <c r="IC1270">
        <v>1.86325</v>
      </c>
      <c r="ID1270">
        <v>1.86811</v>
      </c>
      <c r="IE1270">
        <v>1.86783</v>
      </c>
      <c r="IF1270">
        <v>1.86905</v>
      </c>
      <c r="IG1270">
        <v>1.86981</v>
      </c>
      <c r="IH1270">
        <v>1.86588</v>
      </c>
      <c r="II1270">
        <v>1.86694</v>
      </c>
      <c r="IJ1270">
        <v>1.86837</v>
      </c>
      <c r="IK1270">
        <v>5</v>
      </c>
      <c r="IL1270">
        <v>0</v>
      </c>
      <c r="IM1270">
        <v>0</v>
      </c>
      <c r="IN1270">
        <v>0</v>
      </c>
      <c r="IO1270" t="s">
        <v>441</v>
      </c>
      <c r="IP1270" t="s">
        <v>442</v>
      </c>
      <c r="IQ1270" t="s">
        <v>443</v>
      </c>
      <c r="IR1270" t="s">
        <v>443</v>
      </c>
      <c r="IS1270" t="s">
        <v>443</v>
      </c>
      <c r="IT1270" t="s">
        <v>443</v>
      </c>
      <c r="IU1270">
        <v>0</v>
      </c>
      <c r="IV1270">
        <v>100</v>
      </c>
      <c r="IW1270">
        <v>100</v>
      </c>
      <c r="IX1270">
        <v>1.097</v>
      </c>
      <c r="IY1270">
        <v>-0.0441</v>
      </c>
      <c r="IZ1270">
        <v>1.09748391826392</v>
      </c>
      <c r="JA1270">
        <v>0</v>
      </c>
      <c r="JB1270">
        <v>0</v>
      </c>
      <c r="JC1270">
        <v>0</v>
      </c>
      <c r="JD1270">
        <v>-0.0441141096964596</v>
      </c>
      <c r="JE1270">
        <v>0</v>
      </c>
      <c r="JF1270">
        <v>0</v>
      </c>
      <c r="JG1270">
        <v>0</v>
      </c>
      <c r="JH1270">
        <v>5</v>
      </c>
      <c r="JI1270">
        <v>2273</v>
      </c>
      <c r="JJ1270">
        <v>1</v>
      </c>
      <c r="JK1270">
        <v>24</v>
      </c>
      <c r="JL1270">
        <v>29357169.9</v>
      </c>
      <c r="JM1270">
        <v>29357169.9</v>
      </c>
      <c r="JN1270">
        <v>0.858154</v>
      </c>
      <c r="JO1270">
        <v>2.62085</v>
      </c>
      <c r="JP1270">
        <v>1.54785</v>
      </c>
      <c r="JQ1270">
        <v>2.31567</v>
      </c>
      <c r="JR1270">
        <v>1.64673</v>
      </c>
      <c r="JS1270">
        <v>2.35962</v>
      </c>
      <c r="JT1270">
        <v>34.3497</v>
      </c>
      <c r="JU1270">
        <v>24.1838</v>
      </c>
      <c r="JV1270">
        <v>18</v>
      </c>
      <c r="JW1270">
        <v>487.357</v>
      </c>
      <c r="JX1270">
        <v>378.921</v>
      </c>
      <c r="JY1270">
        <v>51.299</v>
      </c>
      <c r="JZ1270">
        <v>57.3676</v>
      </c>
      <c r="KA1270">
        <v>29.9995</v>
      </c>
      <c r="KB1270">
        <v>56.7049</v>
      </c>
      <c r="KC1270">
        <v>56.4913</v>
      </c>
      <c r="KD1270">
        <v>17.1453</v>
      </c>
      <c r="KE1270">
        <v>0</v>
      </c>
      <c r="KF1270">
        <v>100</v>
      </c>
      <c r="KG1270">
        <v>51.3012</v>
      </c>
      <c r="KH1270">
        <v>331.987</v>
      </c>
      <c r="KI1270">
        <v>26.2864</v>
      </c>
      <c r="KJ1270">
        <v>92.2514</v>
      </c>
      <c r="KK1270">
        <v>88.7361</v>
      </c>
    </row>
    <row r="1271" spans="1:297">
      <c r="A1271">
        <v>1255</v>
      </c>
      <c r="B1271">
        <v>1761430200.1</v>
      </c>
      <c r="C1271">
        <v>22019.0999999046</v>
      </c>
      <c r="D1271" t="s">
        <v>2965</v>
      </c>
      <c r="E1271" t="s">
        <v>2966</v>
      </c>
      <c r="F1271">
        <v>5</v>
      </c>
      <c r="G1271" t="s">
        <v>2954</v>
      </c>
      <c r="H1271" t="s">
        <v>436</v>
      </c>
      <c r="I1271">
        <v>1761430191.94615</v>
      </c>
      <c r="J1271">
        <f>(K1271)/1000</f>
        <v>0</v>
      </c>
      <c r="K1271">
        <f>IF(DP1271, AN1271, AH1271)</f>
        <v>0</v>
      </c>
      <c r="L1271">
        <f>IF(DP1271, AI1271, AG1271)</f>
        <v>0</v>
      </c>
      <c r="M1271">
        <f>DR1271 - IF(AU1271&gt;1, L1271*DL1271*100.0/(AW1271), 0)</f>
        <v>0</v>
      </c>
      <c r="N1271">
        <f>((T1271-J1271/2)*M1271-L1271)/(T1271+J1271/2)</f>
        <v>0</v>
      </c>
      <c r="O1271">
        <f>N1271*(DY1271+DZ1271)/1000.0</f>
        <v>0</v>
      </c>
      <c r="P1271">
        <f>(DR1271 - IF(AU1271&gt;1, L1271*DL1271*100.0/(AW1271), 0))*(DY1271+DZ1271)/1000.0</f>
        <v>0</v>
      </c>
      <c r="Q1271">
        <f>2.0/((1/S1271-1/R1271)+SIGN(S1271)*SQRT((1/S1271-1/R1271)*(1/S1271-1/R1271) + 4*DM1271/((DM1271+1)*(DM1271+1))*(2*1/S1271*1/R1271-1/R1271*1/R1271)))</f>
        <v>0</v>
      </c>
      <c r="R1271">
        <f>IF(LEFT(DN1271,1)&lt;&gt;"0",IF(LEFT(DN1271,1)="1",3.0,DO1271),$D$5+$E$5*(EF1271*DY1271/($K$5*1000))+$F$5*(EF1271*DY1271/($K$5*1000))*MAX(MIN(DL1271,$J$5),$I$5)*MAX(MIN(DL1271,$J$5),$I$5)+$G$5*MAX(MIN(DL1271,$J$5),$I$5)*(EF1271*DY1271/($K$5*1000))+$H$5*(EF1271*DY1271/($K$5*1000))*(EF1271*DY1271/($K$5*1000)))</f>
        <v>0</v>
      </c>
      <c r="S1271">
        <f>J1271*(1000-(1000*0.61365*exp(17.502*W1271/(240.97+W1271))/(DY1271+DZ1271)+DT1271)/2)/(1000*0.61365*exp(17.502*W1271/(240.97+W1271))/(DY1271+DZ1271)-DT1271)</f>
        <v>0</v>
      </c>
      <c r="T1271">
        <f>1/((DM1271+1)/(Q1271/1.6)+1/(R1271/1.37)) + DM1271/((DM1271+1)/(Q1271/1.6) + DM1271/(R1271/1.37))</f>
        <v>0</v>
      </c>
      <c r="U1271">
        <f>(DH1271*DK1271)</f>
        <v>0</v>
      </c>
      <c r="V1271">
        <f>(EA1271+(U1271+2*0.95*5.67E-8*(((EA1271+$B$7)+273)^4-(EA1271+273)^4)-44100*J1271)/(1.84*29.3*R1271+8*0.95*5.67E-8*(EA1271+273)^3))</f>
        <v>0</v>
      </c>
      <c r="W1271">
        <f>($C$7*EB1271+$D$7*EC1271+$E$7*V1271)</f>
        <v>0</v>
      </c>
      <c r="X1271">
        <f>0.61365*exp(17.502*W1271/(240.97+W1271))</f>
        <v>0</v>
      </c>
      <c r="Y1271">
        <f>(Z1271/AA1271*100)</f>
        <v>0</v>
      </c>
      <c r="Z1271">
        <f>DT1271*(DY1271+DZ1271)/1000</f>
        <v>0</v>
      </c>
      <c r="AA1271">
        <f>0.61365*exp(17.502*EA1271/(240.97+EA1271))</f>
        <v>0</v>
      </c>
      <c r="AB1271">
        <f>(X1271-DT1271*(DY1271+DZ1271)/1000)</f>
        <v>0</v>
      </c>
      <c r="AC1271">
        <f>(-J1271*44100)</f>
        <v>0</v>
      </c>
      <c r="AD1271">
        <f>2*29.3*R1271*0.92*(EA1271-W1271)</f>
        <v>0</v>
      </c>
      <c r="AE1271">
        <f>2*0.95*5.67E-8*(((EA1271+$B$7)+273)^4-(W1271+273)^4)</f>
        <v>0</v>
      </c>
      <c r="AF1271">
        <f>U1271+AE1271+AC1271+AD1271</f>
        <v>0</v>
      </c>
      <c r="AG1271">
        <f>DX1271*AU1271*(DS1271-DR1271*(1000-AU1271*DU1271)/(1000-AU1271*DT1271))/(100*DL1271)</f>
        <v>0</v>
      </c>
      <c r="AH1271">
        <f>1000*DX1271*AU1271*(DT1271-DU1271)/(100*DL1271*(1000-AU1271*DT1271))</f>
        <v>0</v>
      </c>
      <c r="AI1271">
        <f>(AJ1271 - AK1271 - DY1271*1E3/(8.314*(EA1271+273.15)) * AM1271/DX1271 * AL1271) * DX1271/(100*DL1271) * (1000 - DU1271)/1000</f>
        <v>0</v>
      </c>
      <c r="AJ1271">
        <v>357.401304565049</v>
      </c>
      <c r="AK1271">
        <v>366.519521212121</v>
      </c>
      <c r="AL1271">
        <v>-3.35558133181324</v>
      </c>
      <c r="AM1271">
        <v>65.4946518172247</v>
      </c>
      <c r="AN1271">
        <f>(AP1271 - AO1271 + DY1271*1E3/(8.314*(EA1271+273.15)) * AR1271/DX1271 * AQ1271) * DX1271/(100*DL1271) * 1000/(1000 - AP1271)</f>
        <v>0</v>
      </c>
      <c r="AO1271">
        <v>25.5035897613252</v>
      </c>
      <c r="AP1271">
        <v>57.7632157575758</v>
      </c>
      <c r="AQ1271">
        <v>0.00203417789324216</v>
      </c>
      <c r="AR1271">
        <v>110.855634111714</v>
      </c>
      <c r="AS1271">
        <v>6</v>
      </c>
      <c r="AT1271">
        <v>1</v>
      </c>
      <c r="AU1271">
        <f>IF(AS1271*$H$13&gt;=AW1271,1.0,(AW1271/(AW1271-AS1271*$H$13)))</f>
        <v>0</v>
      </c>
      <c r="AV1271">
        <f>(AU1271-1)*100</f>
        <v>0</v>
      </c>
      <c r="AW1271">
        <f>MAX(0,($B$13+$C$13*EF1271)/(1+$D$13*EF1271)*DY1271/(EA1271+273)*$E$13)</f>
        <v>0</v>
      </c>
      <c r="AX1271" t="s">
        <v>437</v>
      </c>
      <c r="AY1271" t="s">
        <v>437</v>
      </c>
      <c r="AZ1271">
        <v>0</v>
      </c>
      <c r="BA1271">
        <v>0</v>
      </c>
      <c r="BB1271">
        <f>1-AZ1271/BA1271</f>
        <v>0</v>
      </c>
      <c r="BC1271">
        <v>0</v>
      </c>
      <c r="BD1271" t="s">
        <v>437</v>
      </c>
      <c r="BE1271" t="s">
        <v>437</v>
      </c>
      <c r="BF1271">
        <v>0</v>
      </c>
      <c r="BG1271">
        <v>0</v>
      </c>
      <c r="BH1271">
        <f>1-BF1271/BG1271</f>
        <v>0</v>
      </c>
      <c r="BI1271">
        <v>0.5</v>
      </c>
      <c r="BJ1271">
        <f>DI1271</f>
        <v>0</v>
      </c>
      <c r="BK1271">
        <f>L1271</f>
        <v>0</v>
      </c>
      <c r="BL1271">
        <f>BH1271*BI1271*BJ1271</f>
        <v>0</v>
      </c>
      <c r="BM1271">
        <f>(BK1271-BC1271)/BJ1271</f>
        <v>0</v>
      </c>
      <c r="BN1271">
        <f>(BA1271-BG1271)/BG1271</f>
        <v>0</v>
      </c>
      <c r="BO1271">
        <f>AZ1271/(BB1271+AZ1271/BG1271)</f>
        <v>0</v>
      </c>
      <c r="BP1271" t="s">
        <v>437</v>
      </c>
      <c r="BQ1271">
        <v>0</v>
      </c>
      <c r="BR1271">
        <f>IF(BQ1271&lt;&gt;0, BQ1271, BO1271)</f>
        <v>0</v>
      </c>
      <c r="BS1271">
        <f>1-BR1271/BG1271</f>
        <v>0</v>
      </c>
      <c r="BT1271">
        <f>(BG1271-BF1271)/(BG1271-BR1271)</f>
        <v>0</v>
      </c>
      <c r="BU1271">
        <f>(BA1271-BG1271)/(BA1271-BR1271)</f>
        <v>0</v>
      </c>
      <c r="BV1271">
        <f>(BG1271-BF1271)/(BG1271-AZ1271)</f>
        <v>0</v>
      </c>
      <c r="BW1271">
        <f>(BA1271-BG1271)/(BA1271-AZ1271)</f>
        <v>0</v>
      </c>
      <c r="BX1271">
        <f>(BT1271*BR1271/BF1271)</f>
        <v>0</v>
      </c>
      <c r="BY1271">
        <f>(1-BX1271)</f>
        <v>0</v>
      </c>
      <c r="DH1271">
        <f>$B$11*EG1271+$C$11*EH1271+$F$11*ES1271*(1-EV1271)</f>
        <v>0</v>
      </c>
      <c r="DI1271">
        <f>DH1271*DJ1271</f>
        <v>0</v>
      </c>
      <c r="DJ1271">
        <f>($B$11*$D$9+$C$11*$D$9+$F$11*((FF1271+EX1271)/MAX(FF1271+EX1271+FG1271, 0.1)*$I$9+FG1271/MAX(FF1271+EX1271+FG1271, 0.1)*$J$9))/($B$11+$C$11+$F$11)</f>
        <v>0</v>
      </c>
      <c r="DK1271">
        <f>($B$11*$K$9+$C$11*$K$9+$F$11*((FF1271+EX1271)/MAX(FF1271+EX1271+FG1271, 0.1)*$P$9+FG1271/MAX(FF1271+EX1271+FG1271, 0.1)*$Q$9))/($B$11+$C$11+$F$11)</f>
        <v>0</v>
      </c>
      <c r="DL1271">
        <v>6</v>
      </c>
      <c r="DM1271">
        <v>0.5</v>
      </c>
      <c r="DN1271" t="s">
        <v>438</v>
      </c>
      <c r="DO1271">
        <v>2</v>
      </c>
      <c r="DP1271" t="b">
        <v>1</v>
      </c>
      <c r="DQ1271">
        <v>1761430191.94615</v>
      </c>
      <c r="DR1271">
        <v>366.855307692308</v>
      </c>
      <c r="DS1271">
        <v>364.607384615385</v>
      </c>
      <c r="DT1271">
        <v>57.7386538461539</v>
      </c>
      <c r="DU1271">
        <v>25.5044230769231</v>
      </c>
      <c r="DV1271">
        <v>365.757846153846</v>
      </c>
      <c r="DW1271">
        <v>57.7827692307692</v>
      </c>
      <c r="DX1271">
        <v>500.004230769231</v>
      </c>
      <c r="DY1271">
        <v>90.1863923076923</v>
      </c>
      <c r="DZ1271">
        <v>0.0390524</v>
      </c>
      <c r="EA1271">
        <v>52.5195</v>
      </c>
      <c r="EB1271">
        <v>47.9889076923077</v>
      </c>
      <c r="EC1271">
        <v>999.9</v>
      </c>
      <c r="ED1271">
        <v>0</v>
      </c>
      <c r="EE1271">
        <v>0</v>
      </c>
      <c r="EF1271">
        <v>10003.2661538462</v>
      </c>
      <c r="EG1271">
        <v>0</v>
      </c>
      <c r="EH1271">
        <v>1250.14384615385</v>
      </c>
      <c r="EI1271">
        <v>2.24801084615385</v>
      </c>
      <c r="EJ1271">
        <v>389.334692307692</v>
      </c>
      <c r="EK1271">
        <v>374.149615384615</v>
      </c>
      <c r="EL1271">
        <v>32.2342384615385</v>
      </c>
      <c r="EM1271">
        <v>364.607384615385</v>
      </c>
      <c r="EN1271">
        <v>25.5044230769231</v>
      </c>
      <c r="EO1271">
        <v>5.20724</v>
      </c>
      <c r="EP1271">
        <v>2.30015076923077</v>
      </c>
      <c r="EQ1271">
        <v>33.5393307692308</v>
      </c>
      <c r="ER1271">
        <v>19.6774615384615</v>
      </c>
      <c r="ES1271">
        <v>1200.02923076923</v>
      </c>
      <c r="ET1271">
        <v>0.966999076923077</v>
      </c>
      <c r="EU1271">
        <v>0.0330009</v>
      </c>
      <c r="EV1271">
        <v>0</v>
      </c>
      <c r="EW1271">
        <v>793.179</v>
      </c>
      <c r="EX1271">
        <v>5.00059</v>
      </c>
      <c r="EY1271">
        <v>10674.4692307692</v>
      </c>
      <c r="EZ1271">
        <v>10358.9615384615</v>
      </c>
      <c r="FA1271">
        <v>64.3988461538462</v>
      </c>
      <c r="FB1271">
        <v>65.5862307692308</v>
      </c>
      <c r="FC1271">
        <v>64.4418461538462</v>
      </c>
      <c r="FD1271">
        <v>65.312</v>
      </c>
      <c r="FE1271">
        <v>65.687</v>
      </c>
      <c r="FF1271">
        <v>1155.59076923077</v>
      </c>
      <c r="FG1271">
        <v>39.4384615384615</v>
      </c>
      <c r="FH1271">
        <v>0</v>
      </c>
      <c r="FI1271">
        <v>1761430160.5</v>
      </c>
      <c r="FJ1271">
        <v>0</v>
      </c>
      <c r="FK1271">
        <v>793.109461538462</v>
      </c>
      <c r="FL1271">
        <v>-13.7233504156131</v>
      </c>
      <c r="FM1271">
        <v>-180.273504052637</v>
      </c>
      <c r="FN1271">
        <v>10673.3153846154</v>
      </c>
      <c r="FO1271">
        <v>15</v>
      </c>
      <c r="FP1271">
        <v>0</v>
      </c>
      <c r="FQ1271" t="s">
        <v>439</v>
      </c>
      <c r="FR1271">
        <v>0</v>
      </c>
      <c r="FS1271">
        <v>0</v>
      </c>
      <c r="FT1271">
        <v>0</v>
      </c>
      <c r="FU1271">
        <v>0</v>
      </c>
      <c r="FV1271">
        <v>0</v>
      </c>
      <c r="FW1271">
        <v>0</v>
      </c>
      <c r="FX1271">
        <v>0</v>
      </c>
      <c r="FY1271">
        <v>0</v>
      </c>
      <c r="FZ1271">
        <v>0</v>
      </c>
      <c r="GA1271">
        <v>0</v>
      </c>
      <c r="GB1271">
        <v>0</v>
      </c>
      <c r="GC1271">
        <v>0.122654142857143</v>
      </c>
      <c r="GD1271">
        <v>38.4507137922078</v>
      </c>
      <c r="GE1271">
        <v>4.08211379736389</v>
      </c>
      <c r="GF1271">
        <v>0</v>
      </c>
      <c r="GG1271">
        <v>793.583735294118</v>
      </c>
      <c r="GH1271">
        <v>-10.4344232149904</v>
      </c>
      <c r="GI1271">
        <v>1.0737045630686</v>
      </c>
      <c r="GJ1271">
        <v>-1</v>
      </c>
      <c r="GK1271">
        <v>32.224</v>
      </c>
      <c r="GL1271">
        <v>0.21223636363636</v>
      </c>
      <c r="GM1271">
        <v>0.0218586585219898</v>
      </c>
      <c r="GN1271">
        <v>0</v>
      </c>
      <c r="GO1271">
        <v>0</v>
      </c>
      <c r="GP1271">
        <v>2</v>
      </c>
      <c r="GQ1271" t="s">
        <v>473</v>
      </c>
      <c r="GR1271">
        <v>3.12604</v>
      </c>
      <c r="GS1271">
        <v>2.71688</v>
      </c>
      <c r="GT1271">
        <v>0.0709227</v>
      </c>
      <c r="GU1271">
        <v>0.0703772</v>
      </c>
      <c r="GV1271">
        <v>0.178585</v>
      </c>
      <c r="GW1271">
        <v>0.101278</v>
      </c>
      <c r="GX1271">
        <v>33079.7</v>
      </c>
      <c r="GY1271">
        <v>34941.2</v>
      </c>
      <c r="GZ1271">
        <v>32361.3</v>
      </c>
      <c r="HA1271">
        <v>34180.5</v>
      </c>
      <c r="HB1271">
        <v>38296.9</v>
      </c>
      <c r="HC1271">
        <v>44329.8</v>
      </c>
      <c r="HD1271">
        <v>50920</v>
      </c>
      <c r="HE1271">
        <v>54856.5</v>
      </c>
      <c r="HF1271">
        <v>1.6485</v>
      </c>
      <c r="HG1271">
        <v>1.49913</v>
      </c>
      <c r="HH1271">
        <v>-0.168934</v>
      </c>
      <c r="HI1271">
        <v>0</v>
      </c>
      <c r="HJ1271">
        <v>50.6524</v>
      </c>
      <c r="HK1271">
        <v>999.9</v>
      </c>
      <c r="HL1271">
        <v>55.97</v>
      </c>
      <c r="HM1271">
        <v>30.222</v>
      </c>
      <c r="HN1271">
        <v>26.7822</v>
      </c>
      <c r="HO1271">
        <v>60.4456</v>
      </c>
      <c r="HP1271">
        <v>40.2484</v>
      </c>
      <c r="HQ1271">
        <v>1</v>
      </c>
      <c r="HR1271">
        <v>2.70579</v>
      </c>
      <c r="HS1271">
        <v>0.929651</v>
      </c>
      <c r="HT1271">
        <v>20.1072</v>
      </c>
      <c r="HU1271">
        <v>5.18225</v>
      </c>
      <c r="HV1271">
        <v>12.0159</v>
      </c>
      <c r="HW1271">
        <v>4.9665</v>
      </c>
      <c r="HX1271">
        <v>3.2959</v>
      </c>
      <c r="HY1271">
        <v>9999</v>
      </c>
      <c r="HZ1271">
        <v>9999</v>
      </c>
      <c r="IA1271">
        <v>999.9</v>
      </c>
      <c r="IB1271">
        <v>9999</v>
      </c>
      <c r="IC1271">
        <v>1.86325</v>
      </c>
      <c r="ID1271">
        <v>1.86811</v>
      </c>
      <c r="IE1271">
        <v>1.86783</v>
      </c>
      <c r="IF1271">
        <v>1.86905</v>
      </c>
      <c r="IG1271">
        <v>1.86981</v>
      </c>
      <c r="IH1271">
        <v>1.8659</v>
      </c>
      <c r="II1271">
        <v>1.86692</v>
      </c>
      <c r="IJ1271">
        <v>1.86839</v>
      </c>
      <c r="IK1271">
        <v>5</v>
      </c>
      <c r="IL1271">
        <v>0</v>
      </c>
      <c r="IM1271">
        <v>0</v>
      </c>
      <c r="IN1271">
        <v>0</v>
      </c>
      <c r="IO1271" t="s">
        <v>441</v>
      </c>
      <c r="IP1271" t="s">
        <v>442</v>
      </c>
      <c r="IQ1271" t="s">
        <v>443</v>
      </c>
      <c r="IR1271" t="s">
        <v>443</v>
      </c>
      <c r="IS1271" t="s">
        <v>443</v>
      </c>
      <c r="IT1271" t="s">
        <v>443</v>
      </c>
      <c r="IU1271">
        <v>0</v>
      </c>
      <c r="IV1271">
        <v>100</v>
      </c>
      <c r="IW1271">
        <v>100</v>
      </c>
      <c r="IX1271">
        <v>1.098</v>
      </c>
      <c r="IY1271">
        <v>-0.0441</v>
      </c>
      <c r="IZ1271">
        <v>1.09748391826392</v>
      </c>
      <c r="JA1271">
        <v>0</v>
      </c>
      <c r="JB1271">
        <v>0</v>
      </c>
      <c r="JC1271">
        <v>0</v>
      </c>
      <c r="JD1271">
        <v>-0.0441141096964596</v>
      </c>
      <c r="JE1271">
        <v>0</v>
      </c>
      <c r="JF1271">
        <v>0</v>
      </c>
      <c r="JG1271">
        <v>0</v>
      </c>
      <c r="JH1271">
        <v>5</v>
      </c>
      <c r="JI1271">
        <v>2273</v>
      </c>
      <c r="JJ1271">
        <v>1</v>
      </c>
      <c r="JK1271">
        <v>24</v>
      </c>
      <c r="JL1271">
        <v>29357170</v>
      </c>
      <c r="JM1271">
        <v>29357170</v>
      </c>
      <c r="JN1271">
        <v>0.826416</v>
      </c>
      <c r="JO1271">
        <v>2.63184</v>
      </c>
      <c r="JP1271">
        <v>1.54785</v>
      </c>
      <c r="JQ1271">
        <v>2.31567</v>
      </c>
      <c r="JR1271">
        <v>1.64673</v>
      </c>
      <c r="JS1271">
        <v>2.35718</v>
      </c>
      <c r="JT1271">
        <v>34.3497</v>
      </c>
      <c r="JU1271">
        <v>24.1838</v>
      </c>
      <c r="JV1271">
        <v>18</v>
      </c>
      <c r="JW1271">
        <v>487.4</v>
      </c>
      <c r="JX1271">
        <v>378.936</v>
      </c>
      <c r="JY1271">
        <v>51.2995</v>
      </c>
      <c r="JZ1271">
        <v>57.3615</v>
      </c>
      <c r="KA1271">
        <v>29.9995</v>
      </c>
      <c r="KB1271">
        <v>56.6991</v>
      </c>
      <c r="KC1271">
        <v>56.4875</v>
      </c>
      <c r="KD1271">
        <v>16.4428</v>
      </c>
      <c r="KE1271">
        <v>0</v>
      </c>
      <c r="KF1271">
        <v>100</v>
      </c>
      <c r="KG1271">
        <v>51.3093</v>
      </c>
      <c r="KH1271">
        <v>311.694</v>
      </c>
      <c r="KI1271">
        <v>26.2864</v>
      </c>
      <c r="KJ1271">
        <v>92.2519</v>
      </c>
      <c r="KK1271">
        <v>88.737</v>
      </c>
    </row>
    <row r="1272" spans="1:297">
      <c r="A1272">
        <v>1256</v>
      </c>
      <c r="B1272">
        <v>1761430205.1</v>
      </c>
      <c r="C1272">
        <v>22024.0999999046</v>
      </c>
      <c r="D1272" t="s">
        <v>2967</v>
      </c>
      <c r="E1272" t="s">
        <v>2968</v>
      </c>
      <c r="F1272">
        <v>5</v>
      </c>
      <c r="G1272" t="s">
        <v>2954</v>
      </c>
      <c r="H1272" t="s">
        <v>436</v>
      </c>
      <c r="I1272">
        <v>1761430196.94615</v>
      </c>
      <c r="J1272">
        <f>(K1272)/1000</f>
        <v>0</v>
      </c>
      <c r="K1272">
        <f>IF(DP1272, AN1272, AH1272)</f>
        <v>0</v>
      </c>
      <c r="L1272">
        <f>IF(DP1272, AI1272, AG1272)</f>
        <v>0</v>
      </c>
      <c r="M1272">
        <f>DR1272 - IF(AU1272&gt;1, L1272*DL1272*100.0/(AW1272), 0)</f>
        <v>0</v>
      </c>
      <c r="N1272">
        <f>((T1272-J1272/2)*M1272-L1272)/(T1272+J1272/2)</f>
        <v>0</v>
      </c>
      <c r="O1272">
        <f>N1272*(DY1272+DZ1272)/1000.0</f>
        <v>0</v>
      </c>
      <c r="P1272">
        <f>(DR1272 - IF(AU1272&gt;1, L1272*DL1272*100.0/(AW1272), 0))*(DY1272+DZ1272)/1000.0</f>
        <v>0</v>
      </c>
      <c r="Q1272">
        <f>2.0/((1/S1272-1/R1272)+SIGN(S1272)*SQRT((1/S1272-1/R1272)*(1/S1272-1/R1272) + 4*DM1272/((DM1272+1)*(DM1272+1))*(2*1/S1272*1/R1272-1/R1272*1/R1272)))</f>
        <v>0</v>
      </c>
      <c r="R1272">
        <f>IF(LEFT(DN1272,1)&lt;&gt;"0",IF(LEFT(DN1272,1)="1",3.0,DO1272),$D$5+$E$5*(EF1272*DY1272/($K$5*1000))+$F$5*(EF1272*DY1272/($K$5*1000))*MAX(MIN(DL1272,$J$5),$I$5)*MAX(MIN(DL1272,$J$5),$I$5)+$G$5*MAX(MIN(DL1272,$J$5),$I$5)*(EF1272*DY1272/($K$5*1000))+$H$5*(EF1272*DY1272/($K$5*1000))*(EF1272*DY1272/($K$5*1000)))</f>
        <v>0</v>
      </c>
      <c r="S1272">
        <f>J1272*(1000-(1000*0.61365*exp(17.502*W1272/(240.97+W1272))/(DY1272+DZ1272)+DT1272)/2)/(1000*0.61365*exp(17.502*W1272/(240.97+W1272))/(DY1272+DZ1272)-DT1272)</f>
        <v>0</v>
      </c>
      <c r="T1272">
        <f>1/((DM1272+1)/(Q1272/1.6)+1/(R1272/1.37)) + DM1272/((DM1272+1)/(Q1272/1.6) + DM1272/(R1272/1.37))</f>
        <v>0</v>
      </c>
      <c r="U1272">
        <f>(DH1272*DK1272)</f>
        <v>0</v>
      </c>
      <c r="V1272">
        <f>(EA1272+(U1272+2*0.95*5.67E-8*(((EA1272+$B$7)+273)^4-(EA1272+273)^4)-44100*J1272)/(1.84*29.3*R1272+8*0.95*5.67E-8*(EA1272+273)^3))</f>
        <v>0</v>
      </c>
      <c r="W1272">
        <f>($C$7*EB1272+$D$7*EC1272+$E$7*V1272)</f>
        <v>0</v>
      </c>
      <c r="X1272">
        <f>0.61365*exp(17.502*W1272/(240.97+W1272))</f>
        <v>0</v>
      </c>
      <c r="Y1272">
        <f>(Z1272/AA1272*100)</f>
        <v>0</v>
      </c>
      <c r="Z1272">
        <f>DT1272*(DY1272+DZ1272)/1000</f>
        <v>0</v>
      </c>
      <c r="AA1272">
        <f>0.61365*exp(17.502*EA1272/(240.97+EA1272))</f>
        <v>0</v>
      </c>
      <c r="AB1272">
        <f>(X1272-DT1272*(DY1272+DZ1272)/1000)</f>
        <v>0</v>
      </c>
      <c r="AC1272">
        <f>(-J1272*44100)</f>
        <v>0</v>
      </c>
      <c r="AD1272">
        <f>2*29.3*R1272*0.92*(EA1272-W1272)</f>
        <v>0</v>
      </c>
      <c r="AE1272">
        <f>2*0.95*5.67E-8*(((EA1272+$B$7)+273)^4-(W1272+273)^4)</f>
        <v>0</v>
      </c>
      <c r="AF1272">
        <f>U1272+AE1272+AC1272+AD1272</f>
        <v>0</v>
      </c>
      <c r="AG1272">
        <f>DX1272*AU1272*(DS1272-DR1272*(1000-AU1272*DU1272)/(1000-AU1272*DT1272))/(100*DL1272)</f>
        <v>0</v>
      </c>
      <c r="AH1272">
        <f>1000*DX1272*AU1272*(DT1272-DU1272)/(100*DL1272*(1000-AU1272*DT1272))</f>
        <v>0</v>
      </c>
      <c r="AI1272">
        <f>(AJ1272 - AK1272 - DY1272*1E3/(8.314*(EA1272+273.15)) * AM1272/DX1272 * AL1272) * DX1272/(100*DL1272) * (1000 - DU1272)/1000</f>
        <v>0</v>
      </c>
      <c r="AJ1272">
        <v>340.939394359528</v>
      </c>
      <c r="AK1272">
        <v>350.392303030303</v>
      </c>
      <c r="AL1272">
        <v>-3.23434745087367</v>
      </c>
      <c r="AM1272">
        <v>65.4946518172247</v>
      </c>
      <c r="AN1272">
        <f>(AP1272 - AO1272 + DY1272*1E3/(8.314*(EA1272+273.15)) * AR1272/DX1272 * AQ1272) * DX1272/(100*DL1272) * 1000/(1000 - AP1272)</f>
        <v>0</v>
      </c>
      <c r="AO1272">
        <v>25.5035312936631</v>
      </c>
      <c r="AP1272">
        <v>57.7640672727273</v>
      </c>
      <c r="AQ1272">
        <v>0.000490714213918267</v>
      </c>
      <c r="AR1272">
        <v>110.855634111714</v>
      </c>
      <c r="AS1272">
        <v>6</v>
      </c>
      <c r="AT1272">
        <v>1</v>
      </c>
      <c r="AU1272">
        <f>IF(AS1272*$H$13&gt;=AW1272,1.0,(AW1272/(AW1272-AS1272*$H$13)))</f>
        <v>0</v>
      </c>
      <c r="AV1272">
        <f>(AU1272-1)*100</f>
        <v>0</v>
      </c>
      <c r="AW1272">
        <f>MAX(0,($B$13+$C$13*EF1272)/(1+$D$13*EF1272)*DY1272/(EA1272+273)*$E$13)</f>
        <v>0</v>
      </c>
      <c r="AX1272" t="s">
        <v>437</v>
      </c>
      <c r="AY1272" t="s">
        <v>437</v>
      </c>
      <c r="AZ1272">
        <v>0</v>
      </c>
      <c r="BA1272">
        <v>0</v>
      </c>
      <c r="BB1272">
        <f>1-AZ1272/BA1272</f>
        <v>0</v>
      </c>
      <c r="BC1272">
        <v>0</v>
      </c>
      <c r="BD1272" t="s">
        <v>437</v>
      </c>
      <c r="BE1272" t="s">
        <v>437</v>
      </c>
      <c r="BF1272">
        <v>0</v>
      </c>
      <c r="BG1272">
        <v>0</v>
      </c>
      <c r="BH1272">
        <f>1-BF1272/BG1272</f>
        <v>0</v>
      </c>
      <c r="BI1272">
        <v>0.5</v>
      </c>
      <c r="BJ1272">
        <f>DI1272</f>
        <v>0</v>
      </c>
      <c r="BK1272">
        <f>L1272</f>
        <v>0</v>
      </c>
      <c r="BL1272">
        <f>BH1272*BI1272*BJ1272</f>
        <v>0</v>
      </c>
      <c r="BM1272">
        <f>(BK1272-BC1272)/BJ1272</f>
        <v>0</v>
      </c>
      <c r="BN1272">
        <f>(BA1272-BG1272)/BG1272</f>
        <v>0</v>
      </c>
      <c r="BO1272">
        <f>AZ1272/(BB1272+AZ1272/BG1272)</f>
        <v>0</v>
      </c>
      <c r="BP1272" t="s">
        <v>437</v>
      </c>
      <c r="BQ1272">
        <v>0</v>
      </c>
      <c r="BR1272">
        <f>IF(BQ1272&lt;&gt;0, BQ1272, BO1272)</f>
        <v>0</v>
      </c>
      <c r="BS1272">
        <f>1-BR1272/BG1272</f>
        <v>0</v>
      </c>
      <c r="BT1272">
        <f>(BG1272-BF1272)/(BG1272-BR1272)</f>
        <v>0</v>
      </c>
      <c r="BU1272">
        <f>(BA1272-BG1272)/(BA1272-BR1272)</f>
        <v>0</v>
      </c>
      <c r="BV1272">
        <f>(BG1272-BF1272)/(BG1272-AZ1272)</f>
        <v>0</v>
      </c>
      <c r="BW1272">
        <f>(BA1272-BG1272)/(BA1272-AZ1272)</f>
        <v>0</v>
      </c>
      <c r="BX1272">
        <f>(BT1272*BR1272/BF1272)</f>
        <v>0</v>
      </c>
      <c r="BY1272">
        <f>(1-BX1272)</f>
        <v>0</v>
      </c>
      <c r="DH1272">
        <f>$B$11*EG1272+$C$11*EH1272+$F$11*ES1272*(1-EV1272)</f>
        <v>0</v>
      </c>
      <c r="DI1272">
        <f>DH1272*DJ1272</f>
        <v>0</v>
      </c>
      <c r="DJ1272">
        <f>($B$11*$D$9+$C$11*$D$9+$F$11*((FF1272+EX1272)/MAX(FF1272+EX1272+FG1272, 0.1)*$I$9+FG1272/MAX(FF1272+EX1272+FG1272, 0.1)*$J$9))/($B$11+$C$11+$F$11)</f>
        <v>0</v>
      </c>
      <c r="DK1272">
        <f>($B$11*$K$9+$C$11*$K$9+$F$11*((FF1272+EX1272)/MAX(FF1272+EX1272+FG1272, 0.1)*$P$9+FG1272/MAX(FF1272+EX1272+FG1272, 0.1)*$Q$9))/($B$11+$C$11+$F$11)</f>
        <v>0</v>
      </c>
      <c r="DL1272">
        <v>6</v>
      </c>
      <c r="DM1272">
        <v>0.5</v>
      </c>
      <c r="DN1272" t="s">
        <v>438</v>
      </c>
      <c r="DO1272">
        <v>2</v>
      </c>
      <c r="DP1272" t="b">
        <v>1</v>
      </c>
      <c r="DQ1272">
        <v>1761430196.94615</v>
      </c>
      <c r="DR1272">
        <v>352.027230769231</v>
      </c>
      <c r="DS1272">
        <v>348.091769230769</v>
      </c>
      <c r="DT1272">
        <v>57.7517692307692</v>
      </c>
      <c r="DU1272">
        <v>25.5042</v>
      </c>
      <c r="DV1272">
        <v>350.929846153846</v>
      </c>
      <c r="DW1272">
        <v>57.7958769230769</v>
      </c>
      <c r="DX1272">
        <v>499.987076923077</v>
      </c>
      <c r="DY1272">
        <v>90.1853230769231</v>
      </c>
      <c r="DZ1272">
        <v>0.0390888692307692</v>
      </c>
      <c r="EA1272">
        <v>52.5216615384615</v>
      </c>
      <c r="EB1272">
        <v>47.985</v>
      </c>
      <c r="EC1272">
        <v>999.9</v>
      </c>
      <c r="ED1272">
        <v>0</v>
      </c>
      <c r="EE1272">
        <v>0</v>
      </c>
      <c r="EF1272">
        <v>10010.3369230769</v>
      </c>
      <c r="EG1272">
        <v>0</v>
      </c>
      <c r="EH1272">
        <v>1250.12230769231</v>
      </c>
      <c r="EI1272">
        <v>3.93555307692308</v>
      </c>
      <c r="EJ1272">
        <v>373.603384615385</v>
      </c>
      <c r="EK1272">
        <v>357.201846153846</v>
      </c>
      <c r="EL1272">
        <v>32.2475769230769</v>
      </c>
      <c r="EM1272">
        <v>348.091769230769</v>
      </c>
      <c r="EN1272">
        <v>25.5042</v>
      </c>
      <c r="EO1272">
        <v>5.20836230769231</v>
      </c>
      <c r="EP1272">
        <v>2.30010384615385</v>
      </c>
      <c r="EQ1272">
        <v>33.5431769230769</v>
      </c>
      <c r="ER1272">
        <v>19.6771307692308</v>
      </c>
      <c r="ES1272">
        <v>1200.07538461538</v>
      </c>
      <c r="ET1272">
        <v>0.966998615384615</v>
      </c>
      <c r="EU1272">
        <v>0.0330013615384615</v>
      </c>
      <c r="EV1272">
        <v>0</v>
      </c>
      <c r="EW1272">
        <v>791.895076923077</v>
      </c>
      <c r="EX1272">
        <v>5.00059</v>
      </c>
      <c r="EY1272">
        <v>10658.6692307692</v>
      </c>
      <c r="EZ1272">
        <v>10359.3846153846</v>
      </c>
      <c r="FA1272">
        <v>64.3940769230769</v>
      </c>
      <c r="FB1272">
        <v>65.5765384615385</v>
      </c>
      <c r="FC1272">
        <v>64.4418461538462</v>
      </c>
      <c r="FD1272">
        <v>65.312</v>
      </c>
      <c r="FE1272">
        <v>65.687</v>
      </c>
      <c r="FF1272">
        <v>1155.63461538462</v>
      </c>
      <c r="FG1272">
        <v>39.4407692307692</v>
      </c>
      <c r="FH1272">
        <v>0</v>
      </c>
      <c r="FI1272">
        <v>1761430165.9</v>
      </c>
      <c r="FJ1272">
        <v>0</v>
      </c>
      <c r="FK1272">
        <v>791.57708</v>
      </c>
      <c r="FL1272">
        <v>-19.0729230450429</v>
      </c>
      <c r="FM1272">
        <v>-230.884615054215</v>
      </c>
      <c r="FN1272">
        <v>10654.004</v>
      </c>
      <c r="FO1272">
        <v>15</v>
      </c>
      <c r="FP1272">
        <v>0</v>
      </c>
      <c r="FQ1272" t="s">
        <v>439</v>
      </c>
      <c r="FR1272">
        <v>0</v>
      </c>
      <c r="FS1272">
        <v>0</v>
      </c>
      <c r="FT1272">
        <v>0</v>
      </c>
      <c r="FU1272">
        <v>0</v>
      </c>
      <c r="FV1272">
        <v>0</v>
      </c>
      <c r="FW1272">
        <v>0</v>
      </c>
      <c r="FX1272">
        <v>0</v>
      </c>
      <c r="FY1272">
        <v>0</v>
      </c>
      <c r="FZ1272">
        <v>0</v>
      </c>
      <c r="GA1272">
        <v>0</v>
      </c>
      <c r="GB1272">
        <v>0</v>
      </c>
      <c r="GC1272">
        <v>3.09183585</v>
      </c>
      <c r="GD1272">
        <v>20.1228463308271</v>
      </c>
      <c r="GE1272">
        <v>2.00182190134708</v>
      </c>
      <c r="GF1272">
        <v>0</v>
      </c>
      <c r="GG1272">
        <v>792.549264705882</v>
      </c>
      <c r="GH1272">
        <v>-15.6898548608908</v>
      </c>
      <c r="GI1272">
        <v>1.57218778456353</v>
      </c>
      <c r="GJ1272">
        <v>-1</v>
      </c>
      <c r="GK1272">
        <v>32.2404</v>
      </c>
      <c r="GL1272">
        <v>0.169786466165419</v>
      </c>
      <c r="GM1272">
        <v>0.0172524201200878</v>
      </c>
      <c r="GN1272">
        <v>0</v>
      </c>
      <c r="GO1272">
        <v>0</v>
      </c>
      <c r="GP1272">
        <v>2</v>
      </c>
      <c r="GQ1272" t="s">
        <v>473</v>
      </c>
      <c r="GR1272">
        <v>3.12619</v>
      </c>
      <c r="GS1272">
        <v>2.71737</v>
      </c>
      <c r="GT1272">
        <v>0.0682777</v>
      </c>
      <c r="GU1272">
        <v>0.0673182</v>
      </c>
      <c r="GV1272">
        <v>0.1786</v>
      </c>
      <c r="GW1272">
        <v>0.101286</v>
      </c>
      <c r="GX1272">
        <v>33174.4</v>
      </c>
      <c r="GY1272">
        <v>35056.2</v>
      </c>
      <c r="GZ1272">
        <v>32362</v>
      </c>
      <c r="HA1272">
        <v>34180.7</v>
      </c>
      <c r="HB1272">
        <v>38296.7</v>
      </c>
      <c r="HC1272">
        <v>44329.6</v>
      </c>
      <c r="HD1272">
        <v>50921.1</v>
      </c>
      <c r="HE1272">
        <v>54857.1</v>
      </c>
      <c r="HF1272">
        <v>1.64852</v>
      </c>
      <c r="HG1272">
        <v>1.4991</v>
      </c>
      <c r="HH1272">
        <v>-0.169739</v>
      </c>
      <c r="HI1272">
        <v>0</v>
      </c>
      <c r="HJ1272">
        <v>50.6585</v>
      </c>
      <c r="HK1272">
        <v>999.9</v>
      </c>
      <c r="HL1272">
        <v>55.97</v>
      </c>
      <c r="HM1272">
        <v>30.212</v>
      </c>
      <c r="HN1272">
        <v>26.7661</v>
      </c>
      <c r="HO1272">
        <v>60.0956</v>
      </c>
      <c r="HP1272">
        <v>40.1883</v>
      </c>
      <c r="HQ1272">
        <v>1</v>
      </c>
      <c r="HR1272">
        <v>2.70522</v>
      </c>
      <c r="HS1272">
        <v>0.905384</v>
      </c>
      <c r="HT1272">
        <v>20.1076</v>
      </c>
      <c r="HU1272">
        <v>5.1833</v>
      </c>
      <c r="HV1272">
        <v>12.0159</v>
      </c>
      <c r="HW1272">
        <v>4.96675</v>
      </c>
      <c r="HX1272">
        <v>3.29588</v>
      </c>
      <c r="HY1272">
        <v>9999</v>
      </c>
      <c r="HZ1272">
        <v>9999</v>
      </c>
      <c r="IA1272">
        <v>999.9</v>
      </c>
      <c r="IB1272">
        <v>9999</v>
      </c>
      <c r="IC1272">
        <v>1.86325</v>
      </c>
      <c r="ID1272">
        <v>1.86811</v>
      </c>
      <c r="IE1272">
        <v>1.86783</v>
      </c>
      <c r="IF1272">
        <v>1.86905</v>
      </c>
      <c r="IG1272">
        <v>1.86981</v>
      </c>
      <c r="IH1272">
        <v>1.86588</v>
      </c>
      <c r="II1272">
        <v>1.86693</v>
      </c>
      <c r="IJ1272">
        <v>1.86837</v>
      </c>
      <c r="IK1272">
        <v>5</v>
      </c>
      <c r="IL1272">
        <v>0</v>
      </c>
      <c r="IM1272">
        <v>0</v>
      </c>
      <c r="IN1272">
        <v>0</v>
      </c>
      <c r="IO1272" t="s">
        <v>441</v>
      </c>
      <c r="IP1272" t="s">
        <v>442</v>
      </c>
      <c r="IQ1272" t="s">
        <v>443</v>
      </c>
      <c r="IR1272" t="s">
        <v>443</v>
      </c>
      <c r="IS1272" t="s">
        <v>443</v>
      </c>
      <c r="IT1272" t="s">
        <v>443</v>
      </c>
      <c r="IU1272">
        <v>0</v>
      </c>
      <c r="IV1272">
        <v>100</v>
      </c>
      <c r="IW1272">
        <v>100</v>
      </c>
      <c r="IX1272">
        <v>1.097</v>
      </c>
      <c r="IY1272">
        <v>-0.0441</v>
      </c>
      <c r="IZ1272">
        <v>1.09748391826392</v>
      </c>
      <c r="JA1272">
        <v>0</v>
      </c>
      <c r="JB1272">
        <v>0</v>
      </c>
      <c r="JC1272">
        <v>0</v>
      </c>
      <c r="JD1272">
        <v>-0.0441141096964596</v>
      </c>
      <c r="JE1272">
        <v>0</v>
      </c>
      <c r="JF1272">
        <v>0</v>
      </c>
      <c r="JG1272">
        <v>0</v>
      </c>
      <c r="JH1272">
        <v>5</v>
      </c>
      <c r="JI1272">
        <v>2273</v>
      </c>
      <c r="JJ1272">
        <v>1</v>
      </c>
      <c r="JK1272">
        <v>24</v>
      </c>
      <c r="JL1272">
        <v>29357170.1</v>
      </c>
      <c r="JM1272">
        <v>29357170.1</v>
      </c>
      <c r="JN1272">
        <v>0.789795</v>
      </c>
      <c r="JO1272">
        <v>2.64282</v>
      </c>
      <c r="JP1272">
        <v>1.54785</v>
      </c>
      <c r="JQ1272">
        <v>2.31567</v>
      </c>
      <c r="JR1272">
        <v>1.64673</v>
      </c>
      <c r="JS1272">
        <v>2.24854</v>
      </c>
      <c r="JT1272">
        <v>34.3497</v>
      </c>
      <c r="JU1272">
        <v>24.1838</v>
      </c>
      <c r="JV1272">
        <v>18</v>
      </c>
      <c r="JW1272">
        <v>487.392</v>
      </c>
      <c r="JX1272">
        <v>378.899</v>
      </c>
      <c r="JY1272">
        <v>51.3062</v>
      </c>
      <c r="JZ1272">
        <v>57.3555</v>
      </c>
      <c r="KA1272">
        <v>29.9994</v>
      </c>
      <c r="KB1272">
        <v>56.6944</v>
      </c>
      <c r="KC1272">
        <v>56.4825</v>
      </c>
      <c r="KD1272">
        <v>15.7906</v>
      </c>
      <c r="KE1272">
        <v>0</v>
      </c>
      <c r="KF1272">
        <v>100</v>
      </c>
      <c r="KG1272">
        <v>51.3169</v>
      </c>
      <c r="KH1272">
        <v>298.191</v>
      </c>
      <c r="KI1272">
        <v>26.2864</v>
      </c>
      <c r="KJ1272">
        <v>92.2538</v>
      </c>
      <c r="KK1272">
        <v>88.7379</v>
      </c>
    </row>
    <row r="1273" spans="1:297">
      <c r="A1273">
        <v>1257</v>
      </c>
      <c r="B1273">
        <v>1761430210.1</v>
      </c>
      <c r="C1273">
        <v>22029.0999999046</v>
      </c>
      <c r="D1273" t="s">
        <v>2969</v>
      </c>
      <c r="E1273" t="s">
        <v>2970</v>
      </c>
      <c r="F1273">
        <v>5</v>
      </c>
      <c r="G1273" t="s">
        <v>2954</v>
      </c>
      <c r="H1273" t="s">
        <v>436</v>
      </c>
      <c r="I1273">
        <v>1761430201.94615</v>
      </c>
      <c r="J1273">
        <f>(K1273)/1000</f>
        <v>0</v>
      </c>
      <c r="K1273">
        <f>IF(DP1273, AN1273, AH1273)</f>
        <v>0</v>
      </c>
      <c r="L1273">
        <f>IF(DP1273, AI1273, AG1273)</f>
        <v>0</v>
      </c>
      <c r="M1273">
        <f>DR1273 - IF(AU1273&gt;1, L1273*DL1273*100.0/(AW1273), 0)</f>
        <v>0</v>
      </c>
      <c r="N1273">
        <f>((T1273-J1273/2)*M1273-L1273)/(T1273+J1273/2)</f>
        <v>0</v>
      </c>
      <c r="O1273">
        <f>N1273*(DY1273+DZ1273)/1000.0</f>
        <v>0</v>
      </c>
      <c r="P1273">
        <f>(DR1273 - IF(AU1273&gt;1, L1273*DL1273*100.0/(AW1273), 0))*(DY1273+DZ1273)/1000.0</f>
        <v>0</v>
      </c>
      <c r="Q1273">
        <f>2.0/((1/S1273-1/R1273)+SIGN(S1273)*SQRT((1/S1273-1/R1273)*(1/S1273-1/R1273) + 4*DM1273/((DM1273+1)*(DM1273+1))*(2*1/S1273*1/R1273-1/R1273*1/R1273)))</f>
        <v>0</v>
      </c>
      <c r="R1273">
        <f>IF(LEFT(DN1273,1)&lt;&gt;"0",IF(LEFT(DN1273,1)="1",3.0,DO1273),$D$5+$E$5*(EF1273*DY1273/($K$5*1000))+$F$5*(EF1273*DY1273/($K$5*1000))*MAX(MIN(DL1273,$J$5),$I$5)*MAX(MIN(DL1273,$J$5),$I$5)+$G$5*MAX(MIN(DL1273,$J$5),$I$5)*(EF1273*DY1273/($K$5*1000))+$H$5*(EF1273*DY1273/($K$5*1000))*(EF1273*DY1273/($K$5*1000)))</f>
        <v>0</v>
      </c>
      <c r="S1273">
        <f>J1273*(1000-(1000*0.61365*exp(17.502*W1273/(240.97+W1273))/(DY1273+DZ1273)+DT1273)/2)/(1000*0.61365*exp(17.502*W1273/(240.97+W1273))/(DY1273+DZ1273)-DT1273)</f>
        <v>0</v>
      </c>
      <c r="T1273">
        <f>1/((DM1273+1)/(Q1273/1.6)+1/(R1273/1.37)) + DM1273/((DM1273+1)/(Q1273/1.6) + DM1273/(R1273/1.37))</f>
        <v>0</v>
      </c>
      <c r="U1273">
        <f>(DH1273*DK1273)</f>
        <v>0</v>
      </c>
      <c r="V1273">
        <f>(EA1273+(U1273+2*0.95*5.67E-8*(((EA1273+$B$7)+273)^4-(EA1273+273)^4)-44100*J1273)/(1.84*29.3*R1273+8*0.95*5.67E-8*(EA1273+273)^3))</f>
        <v>0</v>
      </c>
      <c r="W1273">
        <f>($C$7*EB1273+$D$7*EC1273+$E$7*V1273)</f>
        <v>0</v>
      </c>
      <c r="X1273">
        <f>0.61365*exp(17.502*W1273/(240.97+W1273))</f>
        <v>0</v>
      </c>
      <c r="Y1273">
        <f>(Z1273/AA1273*100)</f>
        <v>0</v>
      </c>
      <c r="Z1273">
        <f>DT1273*(DY1273+DZ1273)/1000</f>
        <v>0</v>
      </c>
      <c r="AA1273">
        <f>0.61365*exp(17.502*EA1273/(240.97+EA1273))</f>
        <v>0</v>
      </c>
      <c r="AB1273">
        <f>(X1273-DT1273*(DY1273+DZ1273)/1000)</f>
        <v>0</v>
      </c>
      <c r="AC1273">
        <f>(-J1273*44100)</f>
        <v>0</v>
      </c>
      <c r="AD1273">
        <f>2*29.3*R1273*0.92*(EA1273-W1273)</f>
        <v>0</v>
      </c>
      <c r="AE1273">
        <f>2*0.95*5.67E-8*(((EA1273+$B$7)+273)^4-(W1273+273)^4)</f>
        <v>0</v>
      </c>
      <c r="AF1273">
        <f>U1273+AE1273+AC1273+AD1273</f>
        <v>0</v>
      </c>
      <c r="AG1273">
        <f>DX1273*AU1273*(DS1273-DR1273*(1000-AU1273*DU1273)/(1000-AU1273*DT1273))/(100*DL1273)</f>
        <v>0</v>
      </c>
      <c r="AH1273">
        <f>1000*DX1273*AU1273*(DT1273-DU1273)/(100*DL1273*(1000-AU1273*DT1273))</f>
        <v>0</v>
      </c>
      <c r="AI1273">
        <f>(AJ1273 - AK1273 - DY1273*1E3/(8.314*(EA1273+273.15)) * AM1273/DX1273 * AL1273) * DX1273/(100*DL1273) * (1000 - DU1273)/1000</f>
        <v>0</v>
      </c>
      <c r="AJ1273">
        <v>322.646725234329</v>
      </c>
      <c r="AK1273">
        <v>333.077393939394</v>
      </c>
      <c r="AL1273">
        <v>-3.47201761934654</v>
      </c>
      <c r="AM1273">
        <v>65.4946518172247</v>
      </c>
      <c r="AN1273">
        <f>(AP1273 - AO1273 + DY1273*1E3/(8.314*(EA1273+273.15)) * AR1273/DX1273 * AQ1273) * DX1273/(100*DL1273) * 1000/(1000 - AP1273)</f>
        <v>0</v>
      </c>
      <c r="AO1273">
        <v>25.5045317325021</v>
      </c>
      <c r="AP1273">
        <v>57.7722145454545</v>
      </c>
      <c r="AQ1273">
        <v>0.000807155343729611</v>
      </c>
      <c r="AR1273">
        <v>110.855634111714</v>
      </c>
      <c r="AS1273">
        <v>6</v>
      </c>
      <c r="AT1273">
        <v>1</v>
      </c>
      <c r="AU1273">
        <f>IF(AS1273*$H$13&gt;=AW1273,1.0,(AW1273/(AW1273-AS1273*$H$13)))</f>
        <v>0</v>
      </c>
      <c r="AV1273">
        <f>(AU1273-1)*100</f>
        <v>0</v>
      </c>
      <c r="AW1273">
        <f>MAX(0,($B$13+$C$13*EF1273)/(1+$D$13*EF1273)*DY1273/(EA1273+273)*$E$13)</f>
        <v>0</v>
      </c>
      <c r="AX1273" t="s">
        <v>437</v>
      </c>
      <c r="AY1273" t="s">
        <v>437</v>
      </c>
      <c r="AZ1273">
        <v>0</v>
      </c>
      <c r="BA1273">
        <v>0</v>
      </c>
      <c r="BB1273">
        <f>1-AZ1273/BA1273</f>
        <v>0</v>
      </c>
      <c r="BC1273">
        <v>0</v>
      </c>
      <c r="BD1273" t="s">
        <v>437</v>
      </c>
      <c r="BE1273" t="s">
        <v>437</v>
      </c>
      <c r="BF1273">
        <v>0</v>
      </c>
      <c r="BG1273">
        <v>0</v>
      </c>
      <c r="BH1273">
        <f>1-BF1273/BG1273</f>
        <v>0</v>
      </c>
      <c r="BI1273">
        <v>0.5</v>
      </c>
      <c r="BJ1273">
        <f>DI1273</f>
        <v>0</v>
      </c>
      <c r="BK1273">
        <f>L1273</f>
        <v>0</v>
      </c>
      <c r="BL1273">
        <f>BH1273*BI1273*BJ1273</f>
        <v>0</v>
      </c>
      <c r="BM1273">
        <f>(BK1273-BC1273)/BJ1273</f>
        <v>0</v>
      </c>
      <c r="BN1273">
        <f>(BA1273-BG1273)/BG1273</f>
        <v>0</v>
      </c>
      <c r="BO1273">
        <f>AZ1273/(BB1273+AZ1273/BG1273)</f>
        <v>0</v>
      </c>
      <c r="BP1273" t="s">
        <v>437</v>
      </c>
      <c r="BQ1273">
        <v>0</v>
      </c>
      <c r="BR1273">
        <f>IF(BQ1273&lt;&gt;0, BQ1273, BO1273)</f>
        <v>0</v>
      </c>
      <c r="BS1273">
        <f>1-BR1273/BG1273</f>
        <v>0</v>
      </c>
      <c r="BT1273">
        <f>(BG1273-BF1273)/(BG1273-BR1273)</f>
        <v>0</v>
      </c>
      <c r="BU1273">
        <f>(BA1273-BG1273)/(BA1273-BR1273)</f>
        <v>0</v>
      </c>
      <c r="BV1273">
        <f>(BG1273-BF1273)/(BG1273-AZ1273)</f>
        <v>0</v>
      </c>
      <c r="BW1273">
        <f>(BA1273-BG1273)/(BA1273-AZ1273)</f>
        <v>0</v>
      </c>
      <c r="BX1273">
        <f>(BT1273*BR1273/BF1273)</f>
        <v>0</v>
      </c>
      <c r="BY1273">
        <f>(1-BX1273)</f>
        <v>0</v>
      </c>
      <c r="DH1273">
        <f>$B$11*EG1273+$C$11*EH1273+$F$11*ES1273*(1-EV1273)</f>
        <v>0</v>
      </c>
      <c r="DI1273">
        <f>DH1273*DJ1273</f>
        <v>0</v>
      </c>
      <c r="DJ1273">
        <f>($B$11*$D$9+$C$11*$D$9+$F$11*((FF1273+EX1273)/MAX(FF1273+EX1273+FG1273, 0.1)*$I$9+FG1273/MAX(FF1273+EX1273+FG1273, 0.1)*$J$9))/($B$11+$C$11+$F$11)</f>
        <v>0</v>
      </c>
      <c r="DK1273">
        <f>($B$11*$K$9+$C$11*$K$9+$F$11*((FF1273+EX1273)/MAX(FF1273+EX1273+FG1273, 0.1)*$P$9+FG1273/MAX(FF1273+EX1273+FG1273, 0.1)*$Q$9))/($B$11+$C$11+$F$11)</f>
        <v>0</v>
      </c>
      <c r="DL1273">
        <v>6</v>
      </c>
      <c r="DM1273">
        <v>0.5</v>
      </c>
      <c r="DN1273" t="s">
        <v>438</v>
      </c>
      <c r="DO1273">
        <v>2</v>
      </c>
      <c r="DP1273" t="b">
        <v>1</v>
      </c>
      <c r="DQ1273">
        <v>1761430201.94615</v>
      </c>
      <c r="DR1273">
        <v>336.574461538462</v>
      </c>
      <c r="DS1273">
        <v>331.072307692308</v>
      </c>
      <c r="DT1273">
        <v>57.7615692307692</v>
      </c>
      <c r="DU1273">
        <v>25.5040692307692</v>
      </c>
      <c r="DV1273">
        <v>335.477</v>
      </c>
      <c r="DW1273">
        <v>57.8056846153846</v>
      </c>
      <c r="DX1273">
        <v>500.005769230769</v>
      </c>
      <c r="DY1273">
        <v>90.1842769230769</v>
      </c>
      <c r="DZ1273">
        <v>0.0391766384615385</v>
      </c>
      <c r="EA1273">
        <v>52.5237384615385</v>
      </c>
      <c r="EB1273">
        <v>47.9833</v>
      </c>
      <c r="EC1273">
        <v>999.9</v>
      </c>
      <c r="ED1273">
        <v>0</v>
      </c>
      <c r="EE1273">
        <v>0</v>
      </c>
      <c r="EF1273">
        <v>10013.5115384615</v>
      </c>
      <c r="EG1273">
        <v>0</v>
      </c>
      <c r="EH1273">
        <v>1250.09384615385</v>
      </c>
      <c r="EI1273">
        <v>5.50218846153846</v>
      </c>
      <c r="EJ1273">
        <v>357.207384615385</v>
      </c>
      <c r="EK1273">
        <v>339.736923076923</v>
      </c>
      <c r="EL1273">
        <v>32.2575230769231</v>
      </c>
      <c r="EM1273">
        <v>331.072307692308</v>
      </c>
      <c r="EN1273">
        <v>25.5040692307692</v>
      </c>
      <c r="EO1273">
        <v>5.20918692307692</v>
      </c>
      <c r="EP1273">
        <v>2.30006615384615</v>
      </c>
      <c r="EQ1273">
        <v>33.546</v>
      </c>
      <c r="ER1273">
        <v>19.6768692307692</v>
      </c>
      <c r="ES1273">
        <v>1200.10307692308</v>
      </c>
      <c r="ET1273">
        <v>0.966995692307692</v>
      </c>
      <c r="EU1273">
        <v>0.0330042692307692</v>
      </c>
      <c r="EV1273">
        <v>0</v>
      </c>
      <c r="EW1273">
        <v>790.372769230769</v>
      </c>
      <c r="EX1273">
        <v>5.00059</v>
      </c>
      <c r="EY1273">
        <v>10639.6076923077</v>
      </c>
      <c r="EZ1273">
        <v>10359.6076923077</v>
      </c>
      <c r="FA1273">
        <v>64.3893076923077</v>
      </c>
      <c r="FB1273">
        <v>65.5668461538462</v>
      </c>
      <c r="FC1273">
        <v>64.4418461538462</v>
      </c>
      <c r="FD1273">
        <v>65.312</v>
      </c>
      <c r="FE1273">
        <v>65.687</v>
      </c>
      <c r="FF1273">
        <v>1155.65769230769</v>
      </c>
      <c r="FG1273">
        <v>39.4453846153846</v>
      </c>
      <c r="FH1273">
        <v>0</v>
      </c>
      <c r="FI1273">
        <v>1761430170.7</v>
      </c>
      <c r="FJ1273">
        <v>0</v>
      </c>
      <c r="FK1273">
        <v>790.08372</v>
      </c>
      <c r="FL1273">
        <v>-19.3568461508322</v>
      </c>
      <c r="FM1273">
        <v>-249.884615277634</v>
      </c>
      <c r="FN1273">
        <v>10634.828</v>
      </c>
      <c r="FO1273">
        <v>15</v>
      </c>
      <c r="FP1273">
        <v>0</v>
      </c>
      <c r="FQ1273" t="s">
        <v>439</v>
      </c>
      <c r="FR1273">
        <v>0</v>
      </c>
      <c r="FS1273">
        <v>0</v>
      </c>
      <c r="FT1273">
        <v>0</v>
      </c>
      <c r="FU1273">
        <v>0</v>
      </c>
      <c r="FV1273">
        <v>0</v>
      </c>
      <c r="FW1273">
        <v>0</v>
      </c>
      <c r="FX1273">
        <v>0</v>
      </c>
      <c r="FY1273">
        <v>0</v>
      </c>
      <c r="FZ1273">
        <v>0</v>
      </c>
      <c r="GA1273">
        <v>0</v>
      </c>
      <c r="GB1273">
        <v>0</v>
      </c>
      <c r="GC1273">
        <v>4.58219619047619</v>
      </c>
      <c r="GD1273">
        <v>18.0141405194805</v>
      </c>
      <c r="GE1273">
        <v>1.8765320239803</v>
      </c>
      <c r="GF1273">
        <v>0</v>
      </c>
      <c r="GG1273">
        <v>791.255617647059</v>
      </c>
      <c r="GH1273">
        <v>-18.2644308616403</v>
      </c>
      <c r="GI1273">
        <v>1.80930175050887</v>
      </c>
      <c r="GJ1273">
        <v>-1</v>
      </c>
      <c r="GK1273">
        <v>32.2498619047619</v>
      </c>
      <c r="GL1273">
        <v>0.121402597402642</v>
      </c>
      <c r="GM1273">
        <v>0.0140143625711855</v>
      </c>
      <c r="GN1273">
        <v>0</v>
      </c>
      <c r="GO1273">
        <v>0</v>
      </c>
      <c r="GP1273">
        <v>2</v>
      </c>
      <c r="GQ1273" t="s">
        <v>473</v>
      </c>
      <c r="GR1273">
        <v>3.1261</v>
      </c>
      <c r="GS1273">
        <v>2.7172</v>
      </c>
      <c r="GT1273">
        <v>0.0654474</v>
      </c>
      <c r="GU1273">
        <v>0.0644898</v>
      </c>
      <c r="GV1273">
        <v>0.178623</v>
      </c>
      <c r="GW1273">
        <v>0.101283</v>
      </c>
      <c r="GX1273">
        <v>33275.1</v>
      </c>
      <c r="GY1273">
        <v>35162.8</v>
      </c>
      <c r="GZ1273">
        <v>32362.1</v>
      </c>
      <c r="HA1273">
        <v>34181.1</v>
      </c>
      <c r="HB1273">
        <v>38295.4</v>
      </c>
      <c r="HC1273">
        <v>44330.1</v>
      </c>
      <c r="HD1273">
        <v>50921</v>
      </c>
      <c r="HE1273">
        <v>54858</v>
      </c>
      <c r="HF1273">
        <v>1.6485</v>
      </c>
      <c r="HG1273">
        <v>1.49933</v>
      </c>
      <c r="HH1273">
        <v>-0.170898</v>
      </c>
      <c r="HI1273">
        <v>0</v>
      </c>
      <c r="HJ1273">
        <v>50.6642</v>
      </c>
      <c r="HK1273">
        <v>999.9</v>
      </c>
      <c r="HL1273">
        <v>55.97</v>
      </c>
      <c r="HM1273">
        <v>30.222</v>
      </c>
      <c r="HN1273">
        <v>26.78</v>
      </c>
      <c r="HO1273">
        <v>60.2556</v>
      </c>
      <c r="HP1273">
        <v>40.1683</v>
      </c>
      <c r="HQ1273">
        <v>1</v>
      </c>
      <c r="HR1273">
        <v>2.70468</v>
      </c>
      <c r="HS1273">
        <v>0.879766</v>
      </c>
      <c r="HT1273">
        <v>20.1075</v>
      </c>
      <c r="HU1273">
        <v>5.18464</v>
      </c>
      <c r="HV1273">
        <v>12.0159</v>
      </c>
      <c r="HW1273">
        <v>4.96675</v>
      </c>
      <c r="HX1273">
        <v>3.29598</v>
      </c>
      <c r="HY1273">
        <v>9999</v>
      </c>
      <c r="HZ1273">
        <v>9999</v>
      </c>
      <c r="IA1273">
        <v>999.9</v>
      </c>
      <c r="IB1273">
        <v>9999</v>
      </c>
      <c r="IC1273">
        <v>1.86325</v>
      </c>
      <c r="ID1273">
        <v>1.8681</v>
      </c>
      <c r="IE1273">
        <v>1.86783</v>
      </c>
      <c r="IF1273">
        <v>1.86905</v>
      </c>
      <c r="IG1273">
        <v>1.86981</v>
      </c>
      <c r="IH1273">
        <v>1.86587</v>
      </c>
      <c r="II1273">
        <v>1.86694</v>
      </c>
      <c r="IJ1273">
        <v>1.86838</v>
      </c>
      <c r="IK1273">
        <v>5</v>
      </c>
      <c r="IL1273">
        <v>0</v>
      </c>
      <c r="IM1273">
        <v>0</v>
      </c>
      <c r="IN1273">
        <v>0</v>
      </c>
      <c r="IO1273" t="s">
        <v>441</v>
      </c>
      <c r="IP1273" t="s">
        <v>442</v>
      </c>
      <c r="IQ1273" t="s">
        <v>443</v>
      </c>
      <c r="IR1273" t="s">
        <v>443</v>
      </c>
      <c r="IS1273" t="s">
        <v>443</v>
      </c>
      <c r="IT1273" t="s">
        <v>443</v>
      </c>
      <c r="IU1273">
        <v>0</v>
      </c>
      <c r="IV1273">
        <v>100</v>
      </c>
      <c r="IW1273">
        <v>100</v>
      </c>
      <c r="IX1273">
        <v>1.098</v>
      </c>
      <c r="IY1273">
        <v>-0.0441</v>
      </c>
      <c r="IZ1273">
        <v>1.09748391826392</v>
      </c>
      <c r="JA1273">
        <v>0</v>
      </c>
      <c r="JB1273">
        <v>0</v>
      </c>
      <c r="JC1273">
        <v>0</v>
      </c>
      <c r="JD1273">
        <v>-0.0441141096964596</v>
      </c>
      <c r="JE1273">
        <v>0</v>
      </c>
      <c r="JF1273">
        <v>0</v>
      </c>
      <c r="JG1273">
        <v>0</v>
      </c>
      <c r="JH1273">
        <v>5</v>
      </c>
      <c r="JI1273">
        <v>2273</v>
      </c>
      <c r="JJ1273">
        <v>1</v>
      </c>
      <c r="JK1273">
        <v>24</v>
      </c>
      <c r="JL1273">
        <v>29357170.2</v>
      </c>
      <c r="JM1273">
        <v>29357170.2</v>
      </c>
      <c r="JN1273">
        <v>0.759277</v>
      </c>
      <c r="JO1273">
        <v>2.63062</v>
      </c>
      <c r="JP1273">
        <v>1.54785</v>
      </c>
      <c r="JQ1273">
        <v>2.31567</v>
      </c>
      <c r="JR1273">
        <v>1.64551</v>
      </c>
      <c r="JS1273">
        <v>2.39258</v>
      </c>
      <c r="JT1273">
        <v>34.3497</v>
      </c>
      <c r="JU1273">
        <v>24.1926</v>
      </c>
      <c r="JV1273">
        <v>18</v>
      </c>
      <c r="JW1273">
        <v>487.331</v>
      </c>
      <c r="JX1273">
        <v>379.016</v>
      </c>
      <c r="JY1273">
        <v>51.3153</v>
      </c>
      <c r="JZ1273">
        <v>57.3511</v>
      </c>
      <c r="KA1273">
        <v>29.9995</v>
      </c>
      <c r="KB1273">
        <v>56.6867</v>
      </c>
      <c r="KC1273">
        <v>56.4766</v>
      </c>
      <c r="KD1273">
        <v>15.0932</v>
      </c>
      <c r="KE1273">
        <v>0</v>
      </c>
      <c r="KF1273">
        <v>100</v>
      </c>
      <c r="KG1273">
        <v>51.3338</v>
      </c>
      <c r="KH1273">
        <v>277.96</v>
      </c>
      <c r="KI1273">
        <v>26.2864</v>
      </c>
      <c r="KJ1273">
        <v>92.2539</v>
      </c>
      <c r="KK1273">
        <v>88.7391</v>
      </c>
    </row>
    <row r="1274" spans="1:297">
      <c r="A1274">
        <v>1258</v>
      </c>
      <c r="B1274">
        <v>1761430215.1</v>
      </c>
      <c r="C1274">
        <v>22034.0999999046</v>
      </c>
      <c r="D1274" t="s">
        <v>2971</v>
      </c>
      <c r="E1274" t="s">
        <v>2972</v>
      </c>
      <c r="F1274">
        <v>5</v>
      </c>
      <c r="G1274" t="s">
        <v>2954</v>
      </c>
      <c r="H1274" t="s">
        <v>436</v>
      </c>
      <c r="I1274">
        <v>1761430206.94615</v>
      </c>
      <c r="J1274">
        <f>(K1274)/1000</f>
        <v>0</v>
      </c>
      <c r="K1274">
        <f>IF(DP1274, AN1274, AH1274)</f>
        <v>0</v>
      </c>
      <c r="L1274">
        <f>IF(DP1274, AI1274, AG1274)</f>
        <v>0</v>
      </c>
      <c r="M1274">
        <f>DR1274 - IF(AU1274&gt;1, L1274*DL1274*100.0/(AW1274), 0)</f>
        <v>0</v>
      </c>
      <c r="N1274">
        <f>((T1274-J1274/2)*M1274-L1274)/(T1274+J1274/2)</f>
        <v>0</v>
      </c>
      <c r="O1274">
        <f>N1274*(DY1274+DZ1274)/1000.0</f>
        <v>0</v>
      </c>
      <c r="P1274">
        <f>(DR1274 - IF(AU1274&gt;1, L1274*DL1274*100.0/(AW1274), 0))*(DY1274+DZ1274)/1000.0</f>
        <v>0</v>
      </c>
      <c r="Q1274">
        <f>2.0/((1/S1274-1/R1274)+SIGN(S1274)*SQRT((1/S1274-1/R1274)*(1/S1274-1/R1274) + 4*DM1274/((DM1274+1)*(DM1274+1))*(2*1/S1274*1/R1274-1/R1274*1/R1274)))</f>
        <v>0</v>
      </c>
      <c r="R1274">
        <f>IF(LEFT(DN1274,1)&lt;&gt;"0",IF(LEFT(DN1274,1)="1",3.0,DO1274),$D$5+$E$5*(EF1274*DY1274/($K$5*1000))+$F$5*(EF1274*DY1274/($K$5*1000))*MAX(MIN(DL1274,$J$5),$I$5)*MAX(MIN(DL1274,$J$5),$I$5)+$G$5*MAX(MIN(DL1274,$J$5),$I$5)*(EF1274*DY1274/($K$5*1000))+$H$5*(EF1274*DY1274/($K$5*1000))*(EF1274*DY1274/($K$5*1000)))</f>
        <v>0</v>
      </c>
      <c r="S1274">
        <f>J1274*(1000-(1000*0.61365*exp(17.502*W1274/(240.97+W1274))/(DY1274+DZ1274)+DT1274)/2)/(1000*0.61365*exp(17.502*W1274/(240.97+W1274))/(DY1274+DZ1274)-DT1274)</f>
        <v>0</v>
      </c>
      <c r="T1274">
        <f>1/((DM1274+1)/(Q1274/1.6)+1/(R1274/1.37)) + DM1274/((DM1274+1)/(Q1274/1.6) + DM1274/(R1274/1.37))</f>
        <v>0</v>
      </c>
      <c r="U1274">
        <f>(DH1274*DK1274)</f>
        <v>0</v>
      </c>
      <c r="V1274">
        <f>(EA1274+(U1274+2*0.95*5.67E-8*(((EA1274+$B$7)+273)^4-(EA1274+273)^4)-44100*J1274)/(1.84*29.3*R1274+8*0.95*5.67E-8*(EA1274+273)^3))</f>
        <v>0</v>
      </c>
      <c r="W1274">
        <f>($C$7*EB1274+$D$7*EC1274+$E$7*V1274)</f>
        <v>0</v>
      </c>
      <c r="X1274">
        <f>0.61365*exp(17.502*W1274/(240.97+W1274))</f>
        <v>0</v>
      </c>
      <c r="Y1274">
        <f>(Z1274/AA1274*100)</f>
        <v>0</v>
      </c>
      <c r="Z1274">
        <f>DT1274*(DY1274+DZ1274)/1000</f>
        <v>0</v>
      </c>
      <c r="AA1274">
        <f>0.61365*exp(17.502*EA1274/(240.97+EA1274))</f>
        <v>0</v>
      </c>
      <c r="AB1274">
        <f>(X1274-DT1274*(DY1274+DZ1274)/1000)</f>
        <v>0</v>
      </c>
      <c r="AC1274">
        <f>(-J1274*44100)</f>
        <v>0</v>
      </c>
      <c r="AD1274">
        <f>2*29.3*R1274*0.92*(EA1274-W1274)</f>
        <v>0</v>
      </c>
      <c r="AE1274">
        <f>2*0.95*5.67E-8*(((EA1274+$B$7)+273)^4-(W1274+273)^4)</f>
        <v>0</v>
      </c>
      <c r="AF1274">
        <f>U1274+AE1274+AC1274+AD1274</f>
        <v>0</v>
      </c>
      <c r="AG1274">
        <f>DX1274*AU1274*(DS1274-DR1274*(1000-AU1274*DU1274)/(1000-AU1274*DT1274))/(100*DL1274)</f>
        <v>0</v>
      </c>
      <c r="AH1274">
        <f>1000*DX1274*AU1274*(DT1274-DU1274)/(100*DL1274*(1000-AU1274*DT1274))</f>
        <v>0</v>
      </c>
      <c r="AI1274">
        <f>(AJ1274 - AK1274 - DY1274*1E3/(8.314*(EA1274+273.15)) * AM1274/DX1274 * AL1274) * DX1274/(100*DL1274) * (1000 - DU1274)/1000</f>
        <v>0</v>
      </c>
      <c r="AJ1274">
        <v>306.238110638367</v>
      </c>
      <c r="AK1274">
        <v>316.771115151515</v>
      </c>
      <c r="AL1274">
        <v>-3.24869990593211</v>
      </c>
      <c r="AM1274">
        <v>65.4946518172247</v>
      </c>
      <c r="AN1274">
        <f>(AP1274 - AO1274 + DY1274*1E3/(8.314*(EA1274+273.15)) * AR1274/DX1274 * AQ1274) * DX1274/(100*DL1274) * 1000/(1000 - AP1274)</f>
        <v>0</v>
      </c>
      <c r="AO1274">
        <v>25.504690863774</v>
      </c>
      <c r="AP1274">
        <v>57.7999775757576</v>
      </c>
      <c r="AQ1274">
        <v>0.00582050976489621</v>
      </c>
      <c r="AR1274">
        <v>110.855634111714</v>
      </c>
      <c r="AS1274">
        <v>6</v>
      </c>
      <c r="AT1274">
        <v>1</v>
      </c>
      <c r="AU1274">
        <f>IF(AS1274*$H$13&gt;=AW1274,1.0,(AW1274/(AW1274-AS1274*$H$13)))</f>
        <v>0</v>
      </c>
      <c r="AV1274">
        <f>(AU1274-1)*100</f>
        <v>0</v>
      </c>
      <c r="AW1274">
        <f>MAX(0,($B$13+$C$13*EF1274)/(1+$D$13*EF1274)*DY1274/(EA1274+273)*$E$13)</f>
        <v>0</v>
      </c>
      <c r="AX1274" t="s">
        <v>437</v>
      </c>
      <c r="AY1274" t="s">
        <v>437</v>
      </c>
      <c r="AZ1274">
        <v>0</v>
      </c>
      <c r="BA1274">
        <v>0</v>
      </c>
      <c r="BB1274">
        <f>1-AZ1274/BA1274</f>
        <v>0</v>
      </c>
      <c r="BC1274">
        <v>0</v>
      </c>
      <c r="BD1274" t="s">
        <v>437</v>
      </c>
      <c r="BE1274" t="s">
        <v>437</v>
      </c>
      <c r="BF1274">
        <v>0</v>
      </c>
      <c r="BG1274">
        <v>0</v>
      </c>
      <c r="BH1274">
        <f>1-BF1274/BG1274</f>
        <v>0</v>
      </c>
      <c r="BI1274">
        <v>0.5</v>
      </c>
      <c r="BJ1274">
        <f>DI1274</f>
        <v>0</v>
      </c>
      <c r="BK1274">
        <f>L1274</f>
        <v>0</v>
      </c>
      <c r="BL1274">
        <f>BH1274*BI1274*BJ1274</f>
        <v>0</v>
      </c>
      <c r="BM1274">
        <f>(BK1274-BC1274)/BJ1274</f>
        <v>0</v>
      </c>
      <c r="BN1274">
        <f>(BA1274-BG1274)/BG1274</f>
        <v>0</v>
      </c>
      <c r="BO1274">
        <f>AZ1274/(BB1274+AZ1274/BG1274)</f>
        <v>0</v>
      </c>
      <c r="BP1274" t="s">
        <v>437</v>
      </c>
      <c r="BQ1274">
        <v>0</v>
      </c>
      <c r="BR1274">
        <f>IF(BQ1274&lt;&gt;0, BQ1274, BO1274)</f>
        <v>0</v>
      </c>
      <c r="BS1274">
        <f>1-BR1274/BG1274</f>
        <v>0</v>
      </c>
      <c r="BT1274">
        <f>(BG1274-BF1274)/(BG1274-BR1274)</f>
        <v>0</v>
      </c>
      <c r="BU1274">
        <f>(BA1274-BG1274)/(BA1274-BR1274)</f>
        <v>0</v>
      </c>
      <c r="BV1274">
        <f>(BG1274-BF1274)/(BG1274-AZ1274)</f>
        <v>0</v>
      </c>
      <c r="BW1274">
        <f>(BA1274-BG1274)/(BA1274-AZ1274)</f>
        <v>0</v>
      </c>
      <c r="BX1274">
        <f>(BT1274*BR1274/BF1274)</f>
        <v>0</v>
      </c>
      <c r="BY1274">
        <f>(1-BX1274)</f>
        <v>0</v>
      </c>
      <c r="DH1274">
        <f>$B$11*EG1274+$C$11*EH1274+$F$11*ES1274*(1-EV1274)</f>
        <v>0</v>
      </c>
      <c r="DI1274">
        <f>DH1274*DJ1274</f>
        <v>0</v>
      </c>
      <c r="DJ1274">
        <f>($B$11*$D$9+$C$11*$D$9+$F$11*((FF1274+EX1274)/MAX(FF1274+EX1274+FG1274, 0.1)*$I$9+FG1274/MAX(FF1274+EX1274+FG1274, 0.1)*$J$9))/($B$11+$C$11+$F$11)</f>
        <v>0</v>
      </c>
      <c r="DK1274">
        <f>($B$11*$K$9+$C$11*$K$9+$F$11*((FF1274+EX1274)/MAX(FF1274+EX1274+FG1274, 0.1)*$P$9+FG1274/MAX(FF1274+EX1274+FG1274, 0.1)*$Q$9))/($B$11+$C$11+$F$11)</f>
        <v>0</v>
      </c>
      <c r="DL1274">
        <v>6</v>
      </c>
      <c r="DM1274">
        <v>0.5</v>
      </c>
      <c r="DN1274" t="s">
        <v>438</v>
      </c>
      <c r="DO1274">
        <v>2</v>
      </c>
      <c r="DP1274" t="b">
        <v>1</v>
      </c>
      <c r="DQ1274">
        <v>1761430206.94615</v>
      </c>
      <c r="DR1274">
        <v>320.883076923077</v>
      </c>
      <c r="DS1274">
        <v>314.435</v>
      </c>
      <c r="DT1274">
        <v>57.7719538461539</v>
      </c>
      <c r="DU1274">
        <v>25.504</v>
      </c>
      <c r="DV1274">
        <v>319.785461538462</v>
      </c>
      <c r="DW1274">
        <v>57.8160769230769</v>
      </c>
      <c r="DX1274">
        <v>499.994</v>
      </c>
      <c r="DY1274">
        <v>90.1831230769231</v>
      </c>
      <c r="DZ1274">
        <v>0.0392648384615385</v>
      </c>
      <c r="EA1274">
        <v>52.5268</v>
      </c>
      <c r="EB1274">
        <v>47.9768692307692</v>
      </c>
      <c r="EC1274">
        <v>999.9</v>
      </c>
      <c r="ED1274">
        <v>0</v>
      </c>
      <c r="EE1274">
        <v>0</v>
      </c>
      <c r="EF1274">
        <v>10010.2884615385</v>
      </c>
      <c r="EG1274">
        <v>0</v>
      </c>
      <c r="EH1274">
        <v>1250.07153846154</v>
      </c>
      <c r="EI1274">
        <v>6.44805230769231</v>
      </c>
      <c r="EJ1274">
        <v>340.557615384615</v>
      </c>
      <c r="EK1274">
        <v>322.664230769231</v>
      </c>
      <c r="EL1274">
        <v>32.2679769230769</v>
      </c>
      <c r="EM1274">
        <v>314.435</v>
      </c>
      <c r="EN1274">
        <v>25.504</v>
      </c>
      <c r="EO1274">
        <v>5.21005692307692</v>
      </c>
      <c r="EP1274">
        <v>2.30003076923077</v>
      </c>
      <c r="EQ1274">
        <v>33.5489923076923</v>
      </c>
      <c r="ER1274">
        <v>19.6766076923077</v>
      </c>
      <c r="ES1274">
        <v>1200.03307692308</v>
      </c>
      <c r="ET1274">
        <v>0.966997307692308</v>
      </c>
      <c r="EU1274">
        <v>0.0330026153846154</v>
      </c>
      <c r="EV1274">
        <v>0</v>
      </c>
      <c r="EW1274">
        <v>788.726538461539</v>
      </c>
      <c r="EX1274">
        <v>5.00059</v>
      </c>
      <c r="EY1274">
        <v>10617.8076923077</v>
      </c>
      <c r="EZ1274">
        <v>10359.0153846154</v>
      </c>
      <c r="FA1274">
        <v>64.3797692307692</v>
      </c>
      <c r="FB1274">
        <v>65.5716923076923</v>
      </c>
      <c r="FC1274">
        <v>64.437</v>
      </c>
      <c r="FD1274">
        <v>65.312</v>
      </c>
      <c r="FE1274">
        <v>65.687</v>
      </c>
      <c r="FF1274">
        <v>1155.59230769231</v>
      </c>
      <c r="FG1274">
        <v>39.4407692307692</v>
      </c>
      <c r="FH1274">
        <v>0</v>
      </c>
      <c r="FI1274">
        <v>1761430175.5</v>
      </c>
      <c r="FJ1274">
        <v>0</v>
      </c>
      <c r="FK1274">
        <v>788.49976</v>
      </c>
      <c r="FL1274">
        <v>-19.3381538090068</v>
      </c>
      <c r="FM1274">
        <v>-260.430768767936</v>
      </c>
      <c r="FN1274">
        <v>10614.308</v>
      </c>
      <c r="FO1274">
        <v>15</v>
      </c>
      <c r="FP1274">
        <v>0</v>
      </c>
      <c r="FQ1274" t="s">
        <v>439</v>
      </c>
      <c r="FR1274">
        <v>0</v>
      </c>
      <c r="FS1274">
        <v>0</v>
      </c>
      <c r="FT1274">
        <v>0</v>
      </c>
      <c r="FU1274">
        <v>0</v>
      </c>
      <c r="FV1274">
        <v>0</v>
      </c>
      <c r="FW1274">
        <v>0</v>
      </c>
      <c r="FX1274">
        <v>0</v>
      </c>
      <c r="FY1274">
        <v>0</v>
      </c>
      <c r="FZ1274">
        <v>0</v>
      </c>
      <c r="GA1274">
        <v>0</v>
      </c>
      <c r="GB1274">
        <v>0</v>
      </c>
      <c r="GC1274">
        <v>5.61133428571429</v>
      </c>
      <c r="GD1274">
        <v>12.8184771428572</v>
      </c>
      <c r="GE1274">
        <v>1.37503412388331</v>
      </c>
      <c r="GF1274">
        <v>0</v>
      </c>
      <c r="GG1274">
        <v>789.977147058823</v>
      </c>
      <c r="GH1274">
        <v>-19.7564094823963</v>
      </c>
      <c r="GI1274">
        <v>1.95009843088455</v>
      </c>
      <c r="GJ1274">
        <v>-1</v>
      </c>
      <c r="GK1274">
        <v>32.2598571428572</v>
      </c>
      <c r="GL1274">
        <v>0.117155844155865</v>
      </c>
      <c r="GM1274">
        <v>0.0134929812946462</v>
      </c>
      <c r="GN1274">
        <v>0</v>
      </c>
      <c r="GO1274">
        <v>0</v>
      </c>
      <c r="GP1274">
        <v>2</v>
      </c>
      <c r="GQ1274" t="s">
        <v>473</v>
      </c>
      <c r="GR1274">
        <v>3.12619</v>
      </c>
      <c r="GS1274">
        <v>2.7175</v>
      </c>
      <c r="GT1274">
        <v>0.0626905</v>
      </c>
      <c r="GU1274">
        <v>0.0614203</v>
      </c>
      <c r="GV1274">
        <v>0.178678</v>
      </c>
      <c r="GW1274">
        <v>0.101286</v>
      </c>
      <c r="GX1274">
        <v>33373.8</v>
      </c>
      <c r="GY1274">
        <v>35278.6</v>
      </c>
      <c r="GZ1274">
        <v>32362.7</v>
      </c>
      <c r="HA1274">
        <v>34181.7</v>
      </c>
      <c r="HB1274">
        <v>38293.2</v>
      </c>
      <c r="HC1274">
        <v>44330.5</v>
      </c>
      <c r="HD1274">
        <v>50921.7</v>
      </c>
      <c r="HE1274">
        <v>54859</v>
      </c>
      <c r="HF1274">
        <v>1.64858</v>
      </c>
      <c r="HG1274">
        <v>1.49898</v>
      </c>
      <c r="HH1274">
        <v>-0.171095</v>
      </c>
      <c r="HI1274">
        <v>0</v>
      </c>
      <c r="HJ1274">
        <v>50.6723</v>
      </c>
      <c r="HK1274">
        <v>999.9</v>
      </c>
      <c r="HL1274">
        <v>55.97</v>
      </c>
      <c r="HM1274">
        <v>30.222</v>
      </c>
      <c r="HN1274">
        <v>26.7817</v>
      </c>
      <c r="HO1274">
        <v>60.0856</v>
      </c>
      <c r="HP1274">
        <v>40.1202</v>
      </c>
      <c r="HQ1274">
        <v>1</v>
      </c>
      <c r="HR1274">
        <v>2.70409</v>
      </c>
      <c r="HS1274">
        <v>0.832996</v>
      </c>
      <c r="HT1274">
        <v>20.1078</v>
      </c>
      <c r="HU1274">
        <v>5.18554</v>
      </c>
      <c r="HV1274">
        <v>12.0159</v>
      </c>
      <c r="HW1274">
        <v>4.967</v>
      </c>
      <c r="HX1274">
        <v>3.296</v>
      </c>
      <c r="HY1274">
        <v>9999</v>
      </c>
      <c r="HZ1274">
        <v>9999</v>
      </c>
      <c r="IA1274">
        <v>999.9</v>
      </c>
      <c r="IB1274">
        <v>9999</v>
      </c>
      <c r="IC1274">
        <v>1.86325</v>
      </c>
      <c r="ID1274">
        <v>1.86812</v>
      </c>
      <c r="IE1274">
        <v>1.86783</v>
      </c>
      <c r="IF1274">
        <v>1.86905</v>
      </c>
      <c r="IG1274">
        <v>1.86981</v>
      </c>
      <c r="IH1274">
        <v>1.86586</v>
      </c>
      <c r="II1274">
        <v>1.86693</v>
      </c>
      <c r="IJ1274">
        <v>1.8684</v>
      </c>
      <c r="IK1274">
        <v>5</v>
      </c>
      <c r="IL1274">
        <v>0</v>
      </c>
      <c r="IM1274">
        <v>0</v>
      </c>
      <c r="IN1274">
        <v>0</v>
      </c>
      <c r="IO1274" t="s">
        <v>441</v>
      </c>
      <c r="IP1274" t="s">
        <v>442</v>
      </c>
      <c r="IQ1274" t="s">
        <v>443</v>
      </c>
      <c r="IR1274" t="s">
        <v>443</v>
      </c>
      <c r="IS1274" t="s">
        <v>443</v>
      </c>
      <c r="IT1274" t="s">
        <v>443</v>
      </c>
      <c r="IU1274">
        <v>0</v>
      </c>
      <c r="IV1274">
        <v>100</v>
      </c>
      <c r="IW1274">
        <v>100</v>
      </c>
      <c r="IX1274">
        <v>1.097</v>
      </c>
      <c r="IY1274">
        <v>-0.0441</v>
      </c>
      <c r="IZ1274">
        <v>1.09748391826392</v>
      </c>
      <c r="JA1274">
        <v>0</v>
      </c>
      <c r="JB1274">
        <v>0</v>
      </c>
      <c r="JC1274">
        <v>0</v>
      </c>
      <c r="JD1274">
        <v>-0.0441141096964596</v>
      </c>
      <c r="JE1274">
        <v>0</v>
      </c>
      <c r="JF1274">
        <v>0</v>
      </c>
      <c r="JG1274">
        <v>0</v>
      </c>
      <c r="JH1274">
        <v>5</v>
      </c>
      <c r="JI1274">
        <v>2273</v>
      </c>
      <c r="JJ1274">
        <v>1</v>
      </c>
      <c r="JK1274">
        <v>24</v>
      </c>
      <c r="JL1274">
        <v>29357170.3</v>
      </c>
      <c r="JM1274">
        <v>29357170.3</v>
      </c>
      <c r="JN1274">
        <v>0.722656</v>
      </c>
      <c r="JO1274">
        <v>2.64038</v>
      </c>
      <c r="JP1274">
        <v>1.54785</v>
      </c>
      <c r="JQ1274">
        <v>2.31567</v>
      </c>
      <c r="JR1274">
        <v>1.64673</v>
      </c>
      <c r="JS1274">
        <v>2.30957</v>
      </c>
      <c r="JT1274">
        <v>34.3497</v>
      </c>
      <c r="JU1274">
        <v>24.1751</v>
      </c>
      <c r="JV1274">
        <v>18</v>
      </c>
      <c r="JW1274">
        <v>487.36</v>
      </c>
      <c r="JX1274">
        <v>378.78</v>
      </c>
      <c r="JY1274">
        <v>51.3318</v>
      </c>
      <c r="JZ1274">
        <v>57.3435</v>
      </c>
      <c r="KA1274">
        <v>29.9995</v>
      </c>
      <c r="KB1274">
        <v>56.6816</v>
      </c>
      <c r="KC1274">
        <v>56.4722</v>
      </c>
      <c r="KD1274">
        <v>14.4472</v>
      </c>
      <c r="KE1274">
        <v>0</v>
      </c>
      <c r="KF1274">
        <v>100</v>
      </c>
      <c r="KG1274">
        <v>51.3559</v>
      </c>
      <c r="KH1274">
        <v>264.43</v>
      </c>
      <c r="KI1274">
        <v>26.2864</v>
      </c>
      <c r="KJ1274">
        <v>92.2553</v>
      </c>
      <c r="KK1274">
        <v>88.7407</v>
      </c>
    </row>
    <row r="1275" spans="1:297">
      <c r="A1275">
        <v>1259</v>
      </c>
      <c r="B1275">
        <v>1761430220.1</v>
      </c>
      <c r="C1275">
        <v>22039.0999999046</v>
      </c>
      <c r="D1275" t="s">
        <v>2973</v>
      </c>
      <c r="E1275" t="s">
        <v>2974</v>
      </c>
      <c r="F1275">
        <v>5</v>
      </c>
      <c r="G1275" t="s">
        <v>2954</v>
      </c>
      <c r="H1275" t="s">
        <v>436</v>
      </c>
      <c r="I1275">
        <v>1761430211.94615</v>
      </c>
      <c r="J1275">
        <f>(K1275)/1000</f>
        <v>0</v>
      </c>
      <c r="K1275">
        <f>IF(DP1275, AN1275, AH1275)</f>
        <v>0</v>
      </c>
      <c r="L1275">
        <f>IF(DP1275, AI1275, AG1275)</f>
        <v>0</v>
      </c>
      <c r="M1275">
        <f>DR1275 - IF(AU1275&gt;1, L1275*DL1275*100.0/(AW1275), 0)</f>
        <v>0</v>
      </c>
      <c r="N1275">
        <f>((T1275-J1275/2)*M1275-L1275)/(T1275+J1275/2)</f>
        <v>0</v>
      </c>
      <c r="O1275">
        <f>N1275*(DY1275+DZ1275)/1000.0</f>
        <v>0</v>
      </c>
      <c r="P1275">
        <f>(DR1275 - IF(AU1275&gt;1, L1275*DL1275*100.0/(AW1275), 0))*(DY1275+DZ1275)/1000.0</f>
        <v>0</v>
      </c>
      <c r="Q1275">
        <f>2.0/((1/S1275-1/R1275)+SIGN(S1275)*SQRT((1/S1275-1/R1275)*(1/S1275-1/R1275) + 4*DM1275/((DM1275+1)*(DM1275+1))*(2*1/S1275*1/R1275-1/R1275*1/R1275)))</f>
        <v>0</v>
      </c>
      <c r="R1275">
        <f>IF(LEFT(DN1275,1)&lt;&gt;"0",IF(LEFT(DN1275,1)="1",3.0,DO1275),$D$5+$E$5*(EF1275*DY1275/($K$5*1000))+$F$5*(EF1275*DY1275/($K$5*1000))*MAX(MIN(DL1275,$J$5),$I$5)*MAX(MIN(DL1275,$J$5),$I$5)+$G$5*MAX(MIN(DL1275,$J$5),$I$5)*(EF1275*DY1275/($K$5*1000))+$H$5*(EF1275*DY1275/($K$5*1000))*(EF1275*DY1275/($K$5*1000)))</f>
        <v>0</v>
      </c>
      <c r="S1275">
        <f>J1275*(1000-(1000*0.61365*exp(17.502*W1275/(240.97+W1275))/(DY1275+DZ1275)+DT1275)/2)/(1000*0.61365*exp(17.502*W1275/(240.97+W1275))/(DY1275+DZ1275)-DT1275)</f>
        <v>0</v>
      </c>
      <c r="T1275">
        <f>1/((DM1275+1)/(Q1275/1.6)+1/(R1275/1.37)) + DM1275/((DM1275+1)/(Q1275/1.6) + DM1275/(R1275/1.37))</f>
        <v>0</v>
      </c>
      <c r="U1275">
        <f>(DH1275*DK1275)</f>
        <v>0</v>
      </c>
      <c r="V1275">
        <f>(EA1275+(U1275+2*0.95*5.67E-8*(((EA1275+$B$7)+273)^4-(EA1275+273)^4)-44100*J1275)/(1.84*29.3*R1275+8*0.95*5.67E-8*(EA1275+273)^3))</f>
        <v>0</v>
      </c>
      <c r="W1275">
        <f>($C$7*EB1275+$D$7*EC1275+$E$7*V1275)</f>
        <v>0</v>
      </c>
      <c r="X1275">
        <f>0.61365*exp(17.502*W1275/(240.97+W1275))</f>
        <v>0</v>
      </c>
      <c r="Y1275">
        <f>(Z1275/AA1275*100)</f>
        <v>0</v>
      </c>
      <c r="Z1275">
        <f>DT1275*(DY1275+DZ1275)/1000</f>
        <v>0</v>
      </c>
      <c r="AA1275">
        <f>0.61365*exp(17.502*EA1275/(240.97+EA1275))</f>
        <v>0</v>
      </c>
      <c r="AB1275">
        <f>(X1275-DT1275*(DY1275+DZ1275)/1000)</f>
        <v>0</v>
      </c>
      <c r="AC1275">
        <f>(-J1275*44100)</f>
        <v>0</v>
      </c>
      <c r="AD1275">
        <f>2*29.3*R1275*0.92*(EA1275-W1275)</f>
        <v>0</v>
      </c>
      <c r="AE1275">
        <f>2*0.95*5.67E-8*(((EA1275+$B$7)+273)^4-(W1275+273)^4)</f>
        <v>0</v>
      </c>
      <c r="AF1275">
        <f>U1275+AE1275+AC1275+AD1275</f>
        <v>0</v>
      </c>
      <c r="AG1275">
        <f>DX1275*AU1275*(DS1275-DR1275*(1000-AU1275*DU1275)/(1000-AU1275*DT1275))/(100*DL1275)</f>
        <v>0</v>
      </c>
      <c r="AH1275">
        <f>1000*DX1275*AU1275*(DT1275-DU1275)/(100*DL1275*(1000-AU1275*DT1275))</f>
        <v>0</v>
      </c>
      <c r="AI1275">
        <f>(AJ1275 - AK1275 - DY1275*1E3/(8.314*(EA1275+273.15)) * AM1275/DX1275 * AL1275) * DX1275/(100*DL1275) * (1000 - DU1275)/1000</f>
        <v>0</v>
      </c>
      <c r="AJ1275">
        <v>288.610795276376</v>
      </c>
      <c r="AK1275">
        <v>299.697781818182</v>
      </c>
      <c r="AL1275">
        <v>-3.41161333410267</v>
      </c>
      <c r="AM1275">
        <v>65.4946518172247</v>
      </c>
      <c r="AN1275">
        <f>(AP1275 - AO1275 + DY1275*1E3/(8.314*(EA1275+273.15)) * AR1275/DX1275 * AQ1275) * DX1275/(100*DL1275) * 1000/(1000 - AP1275)</f>
        <v>0</v>
      </c>
      <c r="AO1275">
        <v>25.5054348103089</v>
      </c>
      <c r="AP1275">
        <v>57.8143072727272</v>
      </c>
      <c r="AQ1275">
        <v>0.000923961039582684</v>
      </c>
      <c r="AR1275">
        <v>110.855634111714</v>
      </c>
      <c r="AS1275">
        <v>6</v>
      </c>
      <c r="AT1275">
        <v>1</v>
      </c>
      <c r="AU1275">
        <f>IF(AS1275*$H$13&gt;=AW1275,1.0,(AW1275/(AW1275-AS1275*$H$13)))</f>
        <v>0</v>
      </c>
      <c r="AV1275">
        <f>(AU1275-1)*100</f>
        <v>0</v>
      </c>
      <c r="AW1275">
        <f>MAX(0,($B$13+$C$13*EF1275)/(1+$D$13*EF1275)*DY1275/(EA1275+273)*$E$13)</f>
        <v>0</v>
      </c>
      <c r="AX1275" t="s">
        <v>437</v>
      </c>
      <c r="AY1275" t="s">
        <v>437</v>
      </c>
      <c r="AZ1275">
        <v>0</v>
      </c>
      <c r="BA1275">
        <v>0</v>
      </c>
      <c r="BB1275">
        <f>1-AZ1275/BA1275</f>
        <v>0</v>
      </c>
      <c r="BC1275">
        <v>0</v>
      </c>
      <c r="BD1275" t="s">
        <v>437</v>
      </c>
      <c r="BE1275" t="s">
        <v>437</v>
      </c>
      <c r="BF1275">
        <v>0</v>
      </c>
      <c r="BG1275">
        <v>0</v>
      </c>
      <c r="BH1275">
        <f>1-BF1275/BG1275</f>
        <v>0</v>
      </c>
      <c r="BI1275">
        <v>0.5</v>
      </c>
      <c r="BJ1275">
        <f>DI1275</f>
        <v>0</v>
      </c>
      <c r="BK1275">
        <f>L1275</f>
        <v>0</v>
      </c>
      <c r="BL1275">
        <f>BH1275*BI1275*BJ1275</f>
        <v>0</v>
      </c>
      <c r="BM1275">
        <f>(BK1275-BC1275)/BJ1275</f>
        <v>0</v>
      </c>
      <c r="BN1275">
        <f>(BA1275-BG1275)/BG1275</f>
        <v>0</v>
      </c>
      <c r="BO1275">
        <f>AZ1275/(BB1275+AZ1275/BG1275)</f>
        <v>0</v>
      </c>
      <c r="BP1275" t="s">
        <v>437</v>
      </c>
      <c r="BQ1275">
        <v>0</v>
      </c>
      <c r="BR1275">
        <f>IF(BQ1275&lt;&gt;0, BQ1275, BO1275)</f>
        <v>0</v>
      </c>
      <c r="BS1275">
        <f>1-BR1275/BG1275</f>
        <v>0</v>
      </c>
      <c r="BT1275">
        <f>(BG1275-BF1275)/(BG1275-BR1275)</f>
        <v>0</v>
      </c>
      <c r="BU1275">
        <f>(BA1275-BG1275)/(BA1275-BR1275)</f>
        <v>0</v>
      </c>
      <c r="BV1275">
        <f>(BG1275-BF1275)/(BG1275-AZ1275)</f>
        <v>0</v>
      </c>
      <c r="BW1275">
        <f>(BA1275-BG1275)/(BA1275-AZ1275)</f>
        <v>0</v>
      </c>
      <c r="BX1275">
        <f>(BT1275*BR1275/BF1275)</f>
        <v>0</v>
      </c>
      <c r="BY1275">
        <f>(1-BX1275)</f>
        <v>0</v>
      </c>
      <c r="DH1275">
        <f>$B$11*EG1275+$C$11*EH1275+$F$11*ES1275*(1-EV1275)</f>
        <v>0</v>
      </c>
      <c r="DI1275">
        <f>DH1275*DJ1275</f>
        <v>0</v>
      </c>
      <c r="DJ1275">
        <f>($B$11*$D$9+$C$11*$D$9+$F$11*((FF1275+EX1275)/MAX(FF1275+EX1275+FG1275, 0.1)*$I$9+FG1275/MAX(FF1275+EX1275+FG1275, 0.1)*$J$9))/($B$11+$C$11+$F$11)</f>
        <v>0</v>
      </c>
      <c r="DK1275">
        <f>($B$11*$K$9+$C$11*$K$9+$F$11*((FF1275+EX1275)/MAX(FF1275+EX1275+FG1275, 0.1)*$P$9+FG1275/MAX(FF1275+EX1275+FG1275, 0.1)*$Q$9))/($B$11+$C$11+$F$11)</f>
        <v>0</v>
      </c>
      <c r="DL1275">
        <v>6</v>
      </c>
      <c r="DM1275">
        <v>0.5</v>
      </c>
      <c r="DN1275" t="s">
        <v>438</v>
      </c>
      <c r="DO1275">
        <v>2</v>
      </c>
      <c r="DP1275" t="b">
        <v>1</v>
      </c>
      <c r="DQ1275">
        <v>1761430211.94615</v>
      </c>
      <c r="DR1275">
        <v>305.083</v>
      </c>
      <c r="DS1275">
        <v>297.496923076923</v>
      </c>
      <c r="DT1275">
        <v>57.7877615384615</v>
      </c>
      <c r="DU1275">
        <v>25.5047769230769</v>
      </c>
      <c r="DV1275">
        <v>303.985461538462</v>
      </c>
      <c r="DW1275">
        <v>57.8318769230769</v>
      </c>
      <c r="DX1275">
        <v>499.987230769231</v>
      </c>
      <c r="DY1275">
        <v>90.1818076923077</v>
      </c>
      <c r="DZ1275">
        <v>0.0394076769230769</v>
      </c>
      <c r="EA1275">
        <v>52.5303384615385</v>
      </c>
      <c r="EB1275">
        <v>47.9717076923077</v>
      </c>
      <c r="EC1275">
        <v>999.9</v>
      </c>
      <c r="ED1275">
        <v>0</v>
      </c>
      <c r="EE1275">
        <v>0</v>
      </c>
      <c r="EF1275">
        <v>10003.4023076923</v>
      </c>
      <c r="EG1275">
        <v>0</v>
      </c>
      <c r="EH1275">
        <v>1250.09615384615</v>
      </c>
      <c r="EI1275">
        <v>7.58607384615385</v>
      </c>
      <c r="EJ1275">
        <v>323.794</v>
      </c>
      <c r="EK1275">
        <v>305.283076923077</v>
      </c>
      <c r="EL1275">
        <v>32.283</v>
      </c>
      <c r="EM1275">
        <v>297.496923076923</v>
      </c>
      <c r="EN1275">
        <v>25.5047769230769</v>
      </c>
      <c r="EO1275">
        <v>5.21140538461538</v>
      </c>
      <c r="EP1275">
        <v>2.30006692307692</v>
      </c>
      <c r="EQ1275">
        <v>33.5536153846154</v>
      </c>
      <c r="ER1275">
        <v>19.6768615384615</v>
      </c>
      <c r="ES1275">
        <v>1200.01384615385</v>
      </c>
      <c r="ET1275">
        <v>0.966996615384615</v>
      </c>
      <c r="EU1275">
        <v>0.0330033</v>
      </c>
      <c r="EV1275">
        <v>0</v>
      </c>
      <c r="EW1275">
        <v>787.061846153846</v>
      </c>
      <c r="EX1275">
        <v>5.00059</v>
      </c>
      <c r="EY1275">
        <v>10595.8923076923</v>
      </c>
      <c r="EZ1275">
        <v>10358.8230769231</v>
      </c>
      <c r="FA1275">
        <v>64.375</v>
      </c>
      <c r="FB1275">
        <v>65.5716923076923</v>
      </c>
      <c r="FC1275">
        <v>64.437</v>
      </c>
      <c r="FD1275">
        <v>65.312</v>
      </c>
      <c r="FE1275">
        <v>65.687</v>
      </c>
      <c r="FF1275">
        <v>1155.57307692308</v>
      </c>
      <c r="FG1275">
        <v>39.4407692307692</v>
      </c>
      <c r="FH1275">
        <v>0</v>
      </c>
      <c r="FI1275">
        <v>1761430180.9</v>
      </c>
      <c r="FJ1275">
        <v>0</v>
      </c>
      <c r="FK1275">
        <v>786.823</v>
      </c>
      <c r="FL1275">
        <v>-20.3910427273094</v>
      </c>
      <c r="FM1275">
        <v>-259.548717983231</v>
      </c>
      <c r="FN1275">
        <v>10592.0769230769</v>
      </c>
      <c r="FO1275">
        <v>15</v>
      </c>
      <c r="FP1275">
        <v>0</v>
      </c>
      <c r="FQ1275" t="s">
        <v>439</v>
      </c>
      <c r="FR1275">
        <v>0</v>
      </c>
      <c r="FS1275">
        <v>0</v>
      </c>
      <c r="FT1275">
        <v>0</v>
      </c>
      <c r="FU1275">
        <v>0</v>
      </c>
      <c r="FV1275">
        <v>0</v>
      </c>
      <c r="FW1275">
        <v>0</v>
      </c>
      <c r="FX1275">
        <v>0</v>
      </c>
      <c r="FY1275">
        <v>0</v>
      </c>
      <c r="FZ1275">
        <v>0</v>
      </c>
      <c r="GA1275">
        <v>0</v>
      </c>
      <c r="GB1275">
        <v>0</v>
      </c>
      <c r="GC1275">
        <v>6.8009325</v>
      </c>
      <c r="GD1275">
        <v>13.2621081203007</v>
      </c>
      <c r="GE1275">
        <v>1.3552761237212</v>
      </c>
      <c r="GF1275">
        <v>0</v>
      </c>
      <c r="GG1275">
        <v>788.175176470588</v>
      </c>
      <c r="GH1275">
        <v>-20.1106799134484</v>
      </c>
      <c r="GI1275">
        <v>1.98750414680423</v>
      </c>
      <c r="GJ1275">
        <v>-1</v>
      </c>
      <c r="GK1275">
        <v>32.27416</v>
      </c>
      <c r="GL1275">
        <v>0.183284210526311</v>
      </c>
      <c r="GM1275">
        <v>0.0187112639872348</v>
      </c>
      <c r="GN1275">
        <v>0</v>
      </c>
      <c r="GO1275">
        <v>0</v>
      </c>
      <c r="GP1275">
        <v>2</v>
      </c>
      <c r="GQ1275" t="s">
        <v>473</v>
      </c>
      <c r="GR1275">
        <v>3.12597</v>
      </c>
      <c r="GS1275">
        <v>2.71747</v>
      </c>
      <c r="GT1275">
        <v>0.0598015</v>
      </c>
      <c r="GU1275">
        <v>0.0584932</v>
      </c>
      <c r="GV1275">
        <v>0.178691</v>
      </c>
      <c r="GW1275">
        <v>0.101282</v>
      </c>
      <c r="GX1275">
        <v>33476.7</v>
      </c>
      <c r="GY1275">
        <v>35388.4</v>
      </c>
      <c r="GZ1275">
        <v>32362.9</v>
      </c>
      <c r="HA1275">
        <v>34181.7</v>
      </c>
      <c r="HB1275">
        <v>38292.7</v>
      </c>
      <c r="HC1275">
        <v>44330.1</v>
      </c>
      <c r="HD1275">
        <v>50922.3</v>
      </c>
      <c r="HE1275">
        <v>54858.8</v>
      </c>
      <c r="HF1275">
        <v>1.64852</v>
      </c>
      <c r="HG1275">
        <v>1.49933</v>
      </c>
      <c r="HH1275">
        <v>-0.170782</v>
      </c>
      <c r="HI1275">
        <v>0</v>
      </c>
      <c r="HJ1275">
        <v>50.6782</v>
      </c>
      <c r="HK1275">
        <v>999.9</v>
      </c>
      <c r="HL1275">
        <v>55.97</v>
      </c>
      <c r="HM1275">
        <v>30.242</v>
      </c>
      <c r="HN1275">
        <v>26.8122</v>
      </c>
      <c r="HO1275">
        <v>60.2756</v>
      </c>
      <c r="HP1275">
        <v>40.2043</v>
      </c>
      <c r="HQ1275">
        <v>1</v>
      </c>
      <c r="HR1275">
        <v>2.70363</v>
      </c>
      <c r="HS1275">
        <v>0.795515</v>
      </c>
      <c r="HT1275">
        <v>20.108</v>
      </c>
      <c r="HU1275">
        <v>5.18524</v>
      </c>
      <c r="HV1275">
        <v>12.0159</v>
      </c>
      <c r="HW1275">
        <v>4.9666</v>
      </c>
      <c r="HX1275">
        <v>3.29593</v>
      </c>
      <c r="HY1275">
        <v>9999</v>
      </c>
      <c r="HZ1275">
        <v>9999</v>
      </c>
      <c r="IA1275">
        <v>999.9</v>
      </c>
      <c r="IB1275">
        <v>9999</v>
      </c>
      <c r="IC1275">
        <v>1.86324</v>
      </c>
      <c r="ID1275">
        <v>1.86808</v>
      </c>
      <c r="IE1275">
        <v>1.86783</v>
      </c>
      <c r="IF1275">
        <v>1.86905</v>
      </c>
      <c r="IG1275">
        <v>1.86981</v>
      </c>
      <c r="IH1275">
        <v>1.86589</v>
      </c>
      <c r="II1275">
        <v>1.86692</v>
      </c>
      <c r="IJ1275">
        <v>1.86836</v>
      </c>
      <c r="IK1275">
        <v>5</v>
      </c>
      <c r="IL1275">
        <v>0</v>
      </c>
      <c r="IM1275">
        <v>0</v>
      </c>
      <c r="IN1275">
        <v>0</v>
      </c>
      <c r="IO1275" t="s">
        <v>441</v>
      </c>
      <c r="IP1275" t="s">
        <v>442</v>
      </c>
      <c r="IQ1275" t="s">
        <v>443</v>
      </c>
      <c r="IR1275" t="s">
        <v>443</v>
      </c>
      <c r="IS1275" t="s">
        <v>443</v>
      </c>
      <c r="IT1275" t="s">
        <v>443</v>
      </c>
      <c r="IU1275">
        <v>0</v>
      </c>
      <c r="IV1275">
        <v>100</v>
      </c>
      <c r="IW1275">
        <v>100</v>
      </c>
      <c r="IX1275">
        <v>1.098</v>
      </c>
      <c r="IY1275">
        <v>-0.0441</v>
      </c>
      <c r="IZ1275">
        <v>1.09748391826392</v>
      </c>
      <c r="JA1275">
        <v>0</v>
      </c>
      <c r="JB1275">
        <v>0</v>
      </c>
      <c r="JC1275">
        <v>0</v>
      </c>
      <c r="JD1275">
        <v>-0.0441141096964596</v>
      </c>
      <c r="JE1275">
        <v>0</v>
      </c>
      <c r="JF1275">
        <v>0</v>
      </c>
      <c r="JG1275">
        <v>0</v>
      </c>
      <c r="JH1275">
        <v>5</v>
      </c>
      <c r="JI1275">
        <v>2273</v>
      </c>
      <c r="JJ1275">
        <v>1</v>
      </c>
      <c r="JK1275">
        <v>24</v>
      </c>
      <c r="JL1275">
        <v>29357170.3</v>
      </c>
      <c r="JM1275">
        <v>29357170.3</v>
      </c>
      <c r="JN1275">
        <v>0.690918</v>
      </c>
      <c r="JO1275">
        <v>2.6416</v>
      </c>
      <c r="JP1275">
        <v>1.54785</v>
      </c>
      <c r="JQ1275">
        <v>2.31567</v>
      </c>
      <c r="JR1275">
        <v>1.64673</v>
      </c>
      <c r="JS1275">
        <v>2.27539</v>
      </c>
      <c r="JT1275">
        <v>34.3497</v>
      </c>
      <c r="JU1275">
        <v>24.1838</v>
      </c>
      <c r="JV1275">
        <v>18</v>
      </c>
      <c r="JW1275">
        <v>487.304</v>
      </c>
      <c r="JX1275">
        <v>378.976</v>
      </c>
      <c r="JY1275">
        <v>51.3523</v>
      </c>
      <c r="JZ1275">
        <v>57.3379</v>
      </c>
      <c r="KA1275">
        <v>29.9996</v>
      </c>
      <c r="KB1275">
        <v>56.6781</v>
      </c>
      <c r="KC1275">
        <v>56.4672</v>
      </c>
      <c r="KD1275">
        <v>13.7274</v>
      </c>
      <c r="KE1275">
        <v>0</v>
      </c>
      <c r="KF1275">
        <v>100</v>
      </c>
      <c r="KG1275">
        <v>51.3763</v>
      </c>
      <c r="KH1275">
        <v>244.086</v>
      </c>
      <c r="KI1275">
        <v>26.2864</v>
      </c>
      <c r="KJ1275">
        <v>92.2562</v>
      </c>
      <c r="KK1275">
        <v>88.7405</v>
      </c>
    </row>
    <row r="1276" spans="1:297">
      <c r="A1276">
        <v>1260</v>
      </c>
      <c r="B1276">
        <v>1761430224.1</v>
      </c>
      <c r="C1276">
        <v>22043.0999999046</v>
      </c>
      <c r="D1276" t="s">
        <v>2975</v>
      </c>
      <c r="E1276" t="s">
        <v>2976</v>
      </c>
      <c r="F1276">
        <v>5</v>
      </c>
      <c r="G1276" t="s">
        <v>2954</v>
      </c>
      <c r="H1276" t="s">
        <v>436</v>
      </c>
      <c r="I1276">
        <v>1761430216.35</v>
      </c>
      <c r="J1276">
        <f>(K1276)/1000</f>
        <v>0</v>
      </c>
      <c r="K1276">
        <f>IF(DP1276, AN1276, AH1276)</f>
        <v>0</v>
      </c>
      <c r="L1276">
        <f>IF(DP1276, AI1276, AG1276)</f>
        <v>0</v>
      </c>
      <c r="M1276">
        <f>DR1276 - IF(AU1276&gt;1, L1276*DL1276*100.0/(AW1276), 0)</f>
        <v>0</v>
      </c>
      <c r="N1276">
        <f>((T1276-J1276/2)*M1276-L1276)/(T1276+J1276/2)</f>
        <v>0</v>
      </c>
      <c r="O1276">
        <f>N1276*(DY1276+DZ1276)/1000.0</f>
        <v>0</v>
      </c>
      <c r="P1276">
        <f>(DR1276 - IF(AU1276&gt;1, L1276*DL1276*100.0/(AW1276), 0))*(DY1276+DZ1276)/1000.0</f>
        <v>0</v>
      </c>
      <c r="Q1276">
        <f>2.0/((1/S1276-1/R1276)+SIGN(S1276)*SQRT((1/S1276-1/R1276)*(1/S1276-1/R1276) + 4*DM1276/((DM1276+1)*(DM1276+1))*(2*1/S1276*1/R1276-1/R1276*1/R1276)))</f>
        <v>0</v>
      </c>
      <c r="R1276">
        <f>IF(LEFT(DN1276,1)&lt;&gt;"0",IF(LEFT(DN1276,1)="1",3.0,DO1276),$D$5+$E$5*(EF1276*DY1276/($K$5*1000))+$F$5*(EF1276*DY1276/($K$5*1000))*MAX(MIN(DL1276,$J$5),$I$5)*MAX(MIN(DL1276,$J$5),$I$5)+$G$5*MAX(MIN(DL1276,$J$5),$I$5)*(EF1276*DY1276/($K$5*1000))+$H$5*(EF1276*DY1276/($K$5*1000))*(EF1276*DY1276/($K$5*1000)))</f>
        <v>0</v>
      </c>
      <c r="S1276">
        <f>J1276*(1000-(1000*0.61365*exp(17.502*W1276/(240.97+W1276))/(DY1276+DZ1276)+DT1276)/2)/(1000*0.61365*exp(17.502*W1276/(240.97+W1276))/(DY1276+DZ1276)-DT1276)</f>
        <v>0</v>
      </c>
      <c r="T1276">
        <f>1/((DM1276+1)/(Q1276/1.6)+1/(R1276/1.37)) + DM1276/((DM1276+1)/(Q1276/1.6) + DM1276/(R1276/1.37))</f>
        <v>0</v>
      </c>
      <c r="U1276">
        <f>(DH1276*DK1276)</f>
        <v>0</v>
      </c>
      <c r="V1276">
        <f>(EA1276+(U1276+2*0.95*5.67E-8*(((EA1276+$B$7)+273)^4-(EA1276+273)^4)-44100*J1276)/(1.84*29.3*R1276+8*0.95*5.67E-8*(EA1276+273)^3))</f>
        <v>0</v>
      </c>
      <c r="W1276">
        <f>($C$7*EB1276+$D$7*EC1276+$E$7*V1276)</f>
        <v>0</v>
      </c>
      <c r="X1276">
        <f>0.61365*exp(17.502*W1276/(240.97+W1276))</f>
        <v>0</v>
      </c>
      <c r="Y1276">
        <f>(Z1276/AA1276*100)</f>
        <v>0</v>
      </c>
      <c r="Z1276">
        <f>DT1276*(DY1276+DZ1276)/1000</f>
        <v>0</v>
      </c>
      <c r="AA1276">
        <f>0.61365*exp(17.502*EA1276/(240.97+EA1276))</f>
        <v>0</v>
      </c>
      <c r="AB1276">
        <f>(X1276-DT1276*(DY1276+DZ1276)/1000)</f>
        <v>0</v>
      </c>
      <c r="AC1276">
        <f>(-J1276*44100)</f>
        <v>0</v>
      </c>
      <c r="AD1276">
        <f>2*29.3*R1276*0.92*(EA1276-W1276)</f>
        <v>0</v>
      </c>
      <c r="AE1276">
        <f>2*0.95*5.67E-8*(((EA1276+$B$7)+273)^4-(W1276+273)^4)</f>
        <v>0</v>
      </c>
      <c r="AF1276">
        <f>U1276+AE1276+AC1276+AD1276</f>
        <v>0</v>
      </c>
      <c r="AG1276">
        <f>DX1276*AU1276*(DS1276-DR1276*(1000-AU1276*DU1276)/(1000-AU1276*DT1276))/(100*DL1276)</f>
        <v>0</v>
      </c>
      <c r="AH1276">
        <f>1000*DX1276*AU1276*(DT1276-DU1276)/(100*DL1276*(1000-AU1276*DT1276))</f>
        <v>0</v>
      </c>
      <c r="AI1276">
        <f>(AJ1276 - AK1276 - DY1276*1E3/(8.314*(EA1276+273.15)) * AM1276/DX1276 * AL1276) * DX1276/(100*DL1276) * (1000 - DU1276)/1000</f>
        <v>0</v>
      </c>
      <c r="AJ1276">
        <v>275.447688155812</v>
      </c>
      <c r="AK1276">
        <v>286.65123030303</v>
      </c>
      <c r="AL1276">
        <v>-3.2720505497911</v>
      </c>
      <c r="AM1276">
        <v>65.4946518172247</v>
      </c>
      <c r="AN1276">
        <f>(AP1276 - AO1276 + DY1276*1E3/(8.314*(EA1276+273.15)) * AR1276/DX1276 * AQ1276) * DX1276/(100*DL1276) * 1000/(1000 - AP1276)</f>
        <v>0</v>
      </c>
      <c r="AO1276">
        <v>25.5041875573344</v>
      </c>
      <c r="AP1276">
        <v>57.8184533333333</v>
      </c>
      <c r="AQ1276">
        <v>0.000535475845294833</v>
      </c>
      <c r="AR1276">
        <v>110.855634111714</v>
      </c>
      <c r="AS1276">
        <v>6</v>
      </c>
      <c r="AT1276">
        <v>1</v>
      </c>
      <c r="AU1276">
        <f>IF(AS1276*$H$13&gt;=AW1276,1.0,(AW1276/(AW1276-AS1276*$H$13)))</f>
        <v>0</v>
      </c>
      <c r="AV1276">
        <f>(AU1276-1)*100</f>
        <v>0</v>
      </c>
      <c r="AW1276">
        <f>MAX(0,($B$13+$C$13*EF1276)/(1+$D$13*EF1276)*DY1276/(EA1276+273)*$E$13)</f>
        <v>0</v>
      </c>
      <c r="AX1276" t="s">
        <v>437</v>
      </c>
      <c r="AY1276" t="s">
        <v>437</v>
      </c>
      <c r="AZ1276">
        <v>0</v>
      </c>
      <c r="BA1276">
        <v>0</v>
      </c>
      <c r="BB1276">
        <f>1-AZ1276/BA1276</f>
        <v>0</v>
      </c>
      <c r="BC1276">
        <v>0</v>
      </c>
      <c r="BD1276" t="s">
        <v>437</v>
      </c>
      <c r="BE1276" t="s">
        <v>437</v>
      </c>
      <c r="BF1276">
        <v>0</v>
      </c>
      <c r="BG1276">
        <v>0</v>
      </c>
      <c r="BH1276">
        <f>1-BF1276/BG1276</f>
        <v>0</v>
      </c>
      <c r="BI1276">
        <v>0.5</v>
      </c>
      <c r="BJ1276">
        <f>DI1276</f>
        <v>0</v>
      </c>
      <c r="BK1276">
        <f>L1276</f>
        <v>0</v>
      </c>
      <c r="BL1276">
        <f>BH1276*BI1276*BJ1276</f>
        <v>0</v>
      </c>
      <c r="BM1276">
        <f>(BK1276-BC1276)/BJ1276</f>
        <v>0</v>
      </c>
      <c r="BN1276">
        <f>(BA1276-BG1276)/BG1276</f>
        <v>0</v>
      </c>
      <c r="BO1276">
        <f>AZ1276/(BB1276+AZ1276/BG1276)</f>
        <v>0</v>
      </c>
      <c r="BP1276" t="s">
        <v>437</v>
      </c>
      <c r="BQ1276">
        <v>0</v>
      </c>
      <c r="BR1276">
        <f>IF(BQ1276&lt;&gt;0, BQ1276, BO1276)</f>
        <v>0</v>
      </c>
      <c r="BS1276">
        <f>1-BR1276/BG1276</f>
        <v>0</v>
      </c>
      <c r="BT1276">
        <f>(BG1276-BF1276)/(BG1276-BR1276)</f>
        <v>0</v>
      </c>
      <c r="BU1276">
        <f>(BA1276-BG1276)/(BA1276-BR1276)</f>
        <v>0</v>
      </c>
      <c r="BV1276">
        <f>(BG1276-BF1276)/(BG1276-AZ1276)</f>
        <v>0</v>
      </c>
      <c r="BW1276">
        <f>(BA1276-BG1276)/(BA1276-AZ1276)</f>
        <v>0</v>
      </c>
      <c r="BX1276">
        <f>(BT1276*BR1276/BF1276)</f>
        <v>0</v>
      </c>
      <c r="BY1276">
        <f>(1-BX1276)</f>
        <v>0</v>
      </c>
      <c r="DH1276">
        <f>$B$11*EG1276+$C$11*EH1276+$F$11*ES1276*(1-EV1276)</f>
        <v>0</v>
      </c>
      <c r="DI1276">
        <f>DH1276*DJ1276</f>
        <v>0</v>
      </c>
      <c r="DJ1276">
        <f>($B$11*$D$9+$C$11*$D$9+$F$11*((FF1276+EX1276)/MAX(FF1276+EX1276+FG1276, 0.1)*$I$9+FG1276/MAX(FF1276+EX1276+FG1276, 0.1)*$J$9))/($B$11+$C$11+$F$11)</f>
        <v>0</v>
      </c>
      <c r="DK1276">
        <f>($B$11*$K$9+$C$11*$K$9+$F$11*((FF1276+EX1276)/MAX(FF1276+EX1276+FG1276, 0.1)*$P$9+FG1276/MAX(FF1276+EX1276+FG1276, 0.1)*$Q$9))/($B$11+$C$11+$F$11)</f>
        <v>0</v>
      </c>
      <c r="DL1276">
        <v>6</v>
      </c>
      <c r="DM1276">
        <v>0.5</v>
      </c>
      <c r="DN1276" t="s">
        <v>438</v>
      </c>
      <c r="DO1276">
        <v>2</v>
      </c>
      <c r="DP1276" t="b">
        <v>1</v>
      </c>
      <c r="DQ1276">
        <v>1761430216.35</v>
      </c>
      <c r="DR1276">
        <v>291.184833333333</v>
      </c>
      <c r="DS1276">
        <v>283.016666666667</v>
      </c>
      <c r="DT1276">
        <v>57.8031416666667</v>
      </c>
      <c r="DU1276">
        <v>25.5047833333333</v>
      </c>
      <c r="DV1276">
        <v>290.087416666667</v>
      </c>
      <c r="DW1276">
        <v>57.84725</v>
      </c>
      <c r="DX1276">
        <v>499.969583333333</v>
      </c>
      <c r="DY1276">
        <v>90.1803083333333</v>
      </c>
      <c r="DZ1276">
        <v>0.0394371916666667</v>
      </c>
      <c r="EA1276">
        <v>52.5322833333333</v>
      </c>
      <c r="EB1276">
        <v>47.9758666666667</v>
      </c>
      <c r="EC1276">
        <v>999.9</v>
      </c>
      <c r="ED1276">
        <v>0</v>
      </c>
      <c r="EE1276">
        <v>0</v>
      </c>
      <c r="EF1276">
        <v>10004.1525</v>
      </c>
      <c r="EG1276">
        <v>0</v>
      </c>
      <c r="EH1276">
        <v>1250.10166666667</v>
      </c>
      <c r="EI1276">
        <v>8.16814</v>
      </c>
      <c r="EJ1276">
        <v>309.048666666667</v>
      </c>
      <c r="EK1276">
        <v>290.424</v>
      </c>
      <c r="EL1276">
        <v>32.2983833333333</v>
      </c>
      <c r="EM1276">
        <v>283.016666666667</v>
      </c>
      <c r="EN1276">
        <v>25.5047833333333</v>
      </c>
      <c r="EO1276">
        <v>5.212705</v>
      </c>
      <c r="EP1276">
        <v>2.30002916666667</v>
      </c>
      <c r="EQ1276">
        <v>33.558075</v>
      </c>
      <c r="ER1276">
        <v>19.6765833333333</v>
      </c>
      <c r="ES1276">
        <v>1199.9475</v>
      </c>
      <c r="ET1276">
        <v>0.96699925</v>
      </c>
      <c r="EU1276">
        <v>0.0330006083333333</v>
      </c>
      <c r="EV1276">
        <v>0</v>
      </c>
      <c r="EW1276">
        <v>785.560666666667</v>
      </c>
      <c r="EX1276">
        <v>5.00059</v>
      </c>
      <c r="EY1276">
        <v>10576.0666666667</v>
      </c>
      <c r="EZ1276">
        <v>10358.25</v>
      </c>
      <c r="FA1276">
        <v>64.375</v>
      </c>
      <c r="FB1276">
        <v>65.56725</v>
      </c>
      <c r="FC1276">
        <v>64.437</v>
      </c>
      <c r="FD1276">
        <v>65.312</v>
      </c>
      <c r="FE1276">
        <v>65.687</v>
      </c>
      <c r="FF1276">
        <v>1155.5125</v>
      </c>
      <c r="FG1276">
        <v>39.435</v>
      </c>
      <c r="FH1276">
        <v>0</v>
      </c>
      <c r="FI1276">
        <v>1761430185.1</v>
      </c>
      <c r="FJ1276">
        <v>0</v>
      </c>
      <c r="FK1276">
        <v>785.31192</v>
      </c>
      <c r="FL1276">
        <v>-19.6686154214449</v>
      </c>
      <c r="FM1276">
        <v>-262.023077435433</v>
      </c>
      <c r="FN1276">
        <v>10572.472</v>
      </c>
      <c r="FO1276">
        <v>15</v>
      </c>
      <c r="FP1276">
        <v>0</v>
      </c>
      <c r="FQ1276" t="s">
        <v>439</v>
      </c>
      <c r="FR1276">
        <v>0</v>
      </c>
      <c r="FS1276">
        <v>0</v>
      </c>
      <c r="FT1276">
        <v>0</v>
      </c>
      <c r="FU1276">
        <v>0</v>
      </c>
      <c r="FV1276">
        <v>0</v>
      </c>
      <c r="FW1276">
        <v>0</v>
      </c>
      <c r="FX1276">
        <v>0</v>
      </c>
      <c r="FY1276">
        <v>0</v>
      </c>
      <c r="FZ1276">
        <v>0</v>
      </c>
      <c r="GA1276">
        <v>0</v>
      </c>
      <c r="GB1276">
        <v>0</v>
      </c>
      <c r="GC1276">
        <v>7.71538476190476</v>
      </c>
      <c r="GD1276">
        <v>9.35962909090908</v>
      </c>
      <c r="GE1276">
        <v>1.00682187734531</v>
      </c>
      <c r="GF1276">
        <v>0</v>
      </c>
      <c r="GG1276">
        <v>786.590294117647</v>
      </c>
      <c r="GH1276">
        <v>-19.6818334410264</v>
      </c>
      <c r="GI1276">
        <v>1.94792548065902</v>
      </c>
      <c r="GJ1276">
        <v>-1</v>
      </c>
      <c r="GK1276">
        <v>32.2864619047619</v>
      </c>
      <c r="GL1276">
        <v>0.201740259740239</v>
      </c>
      <c r="GM1276">
        <v>0.0210020061669958</v>
      </c>
      <c r="GN1276">
        <v>0</v>
      </c>
      <c r="GO1276">
        <v>0</v>
      </c>
      <c r="GP1276">
        <v>2</v>
      </c>
      <c r="GQ1276" t="s">
        <v>473</v>
      </c>
      <c r="GR1276">
        <v>3.12605</v>
      </c>
      <c r="GS1276">
        <v>2.71761</v>
      </c>
      <c r="GT1276">
        <v>0.0575294</v>
      </c>
      <c r="GU1276">
        <v>0.0559082</v>
      </c>
      <c r="GV1276">
        <v>0.17872</v>
      </c>
      <c r="GW1276">
        <v>0.101286</v>
      </c>
      <c r="GX1276">
        <v>33557.9</v>
      </c>
      <c r="GY1276">
        <v>35485.5</v>
      </c>
      <c r="GZ1276">
        <v>32363.4</v>
      </c>
      <c r="HA1276">
        <v>34181.8</v>
      </c>
      <c r="HB1276">
        <v>38291.5</v>
      </c>
      <c r="HC1276">
        <v>44329.9</v>
      </c>
      <c r="HD1276">
        <v>50922.7</v>
      </c>
      <c r="HE1276">
        <v>54859</v>
      </c>
      <c r="HF1276">
        <v>1.64872</v>
      </c>
      <c r="HG1276">
        <v>1.49908</v>
      </c>
      <c r="HH1276">
        <v>-0.170272</v>
      </c>
      <c r="HI1276">
        <v>0</v>
      </c>
      <c r="HJ1276">
        <v>50.6829</v>
      </c>
      <c r="HK1276">
        <v>999.9</v>
      </c>
      <c r="HL1276">
        <v>55.97</v>
      </c>
      <c r="HM1276">
        <v>30.212</v>
      </c>
      <c r="HN1276">
        <v>26.7671</v>
      </c>
      <c r="HO1276">
        <v>60.1156</v>
      </c>
      <c r="HP1276">
        <v>40.2845</v>
      </c>
      <c r="HQ1276">
        <v>1</v>
      </c>
      <c r="HR1276">
        <v>2.70309</v>
      </c>
      <c r="HS1276">
        <v>0.790515</v>
      </c>
      <c r="HT1276">
        <v>20.1083</v>
      </c>
      <c r="HU1276">
        <v>5.18584</v>
      </c>
      <c r="HV1276">
        <v>12.0159</v>
      </c>
      <c r="HW1276">
        <v>4.9669</v>
      </c>
      <c r="HX1276">
        <v>3.29595</v>
      </c>
      <c r="HY1276">
        <v>9999</v>
      </c>
      <c r="HZ1276">
        <v>9999</v>
      </c>
      <c r="IA1276">
        <v>999.9</v>
      </c>
      <c r="IB1276">
        <v>9999</v>
      </c>
      <c r="IC1276">
        <v>1.86324</v>
      </c>
      <c r="ID1276">
        <v>1.86808</v>
      </c>
      <c r="IE1276">
        <v>1.86783</v>
      </c>
      <c r="IF1276">
        <v>1.86905</v>
      </c>
      <c r="IG1276">
        <v>1.86981</v>
      </c>
      <c r="IH1276">
        <v>1.86588</v>
      </c>
      <c r="II1276">
        <v>1.86692</v>
      </c>
      <c r="IJ1276">
        <v>1.86841</v>
      </c>
      <c r="IK1276">
        <v>5</v>
      </c>
      <c r="IL1276">
        <v>0</v>
      </c>
      <c r="IM1276">
        <v>0</v>
      </c>
      <c r="IN1276">
        <v>0</v>
      </c>
      <c r="IO1276" t="s">
        <v>441</v>
      </c>
      <c r="IP1276" t="s">
        <v>442</v>
      </c>
      <c r="IQ1276" t="s">
        <v>443</v>
      </c>
      <c r="IR1276" t="s">
        <v>443</v>
      </c>
      <c r="IS1276" t="s">
        <v>443</v>
      </c>
      <c r="IT1276" t="s">
        <v>443</v>
      </c>
      <c r="IU1276">
        <v>0</v>
      </c>
      <c r="IV1276">
        <v>100</v>
      </c>
      <c r="IW1276">
        <v>100</v>
      </c>
      <c r="IX1276">
        <v>1.097</v>
      </c>
      <c r="IY1276">
        <v>-0.0441</v>
      </c>
      <c r="IZ1276">
        <v>1.09748391826392</v>
      </c>
      <c r="JA1276">
        <v>0</v>
      </c>
      <c r="JB1276">
        <v>0</v>
      </c>
      <c r="JC1276">
        <v>0</v>
      </c>
      <c r="JD1276">
        <v>-0.0441141096964596</v>
      </c>
      <c r="JE1276">
        <v>0</v>
      </c>
      <c r="JF1276">
        <v>0</v>
      </c>
      <c r="JG1276">
        <v>0</v>
      </c>
      <c r="JH1276">
        <v>5</v>
      </c>
      <c r="JI1276">
        <v>2273</v>
      </c>
      <c r="JJ1276">
        <v>1</v>
      </c>
      <c r="JK1276">
        <v>24</v>
      </c>
      <c r="JL1276">
        <v>29357170.4</v>
      </c>
      <c r="JM1276">
        <v>29357170.4</v>
      </c>
      <c r="JN1276">
        <v>0.662842</v>
      </c>
      <c r="JO1276">
        <v>2.64404</v>
      </c>
      <c r="JP1276">
        <v>1.54785</v>
      </c>
      <c r="JQ1276">
        <v>2.31567</v>
      </c>
      <c r="JR1276">
        <v>1.64673</v>
      </c>
      <c r="JS1276">
        <v>2.33276</v>
      </c>
      <c r="JT1276">
        <v>34.3497</v>
      </c>
      <c r="JU1276">
        <v>24.1838</v>
      </c>
      <c r="JV1276">
        <v>18</v>
      </c>
      <c r="JW1276">
        <v>487.414</v>
      </c>
      <c r="JX1276">
        <v>378.796</v>
      </c>
      <c r="JY1276">
        <v>51.3731</v>
      </c>
      <c r="JZ1276">
        <v>57.3351</v>
      </c>
      <c r="KA1276">
        <v>29.9995</v>
      </c>
      <c r="KB1276">
        <v>56.6711</v>
      </c>
      <c r="KC1276">
        <v>56.4609</v>
      </c>
      <c r="KD1276">
        <v>13.2666</v>
      </c>
      <c r="KE1276">
        <v>0</v>
      </c>
      <c r="KF1276">
        <v>100</v>
      </c>
      <c r="KG1276">
        <v>51.3849</v>
      </c>
      <c r="KH1276">
        <v>230.472</v>
      </c>
      <c r="KI1276">
        <v>26.2864</v>
      </c>
      <c r="KJ1276">
        <v>92.2572</v>
      </c>
      <c r="KK1276">
        <v>88.7409</v>
      </c>
    </row>
    <row r="1277" spans="1:297">
      <c r="A1277">
        <v>1261</v>
      </c>
      <c r="B1277">
        <v>1761430230.1</v>
      </c>
      <c r="C1277">
        <v>22049.0999999046</v>
      </c>
      <c r="D1277" t="s">
        <v>2977</v>
      </c>
      <c r="E1277" t="s">
        <v>2978</v>
      </c>
      <c r="F1277">
        <v>5</v>
      </c>
      <c r="G1277" t="s">
        <v>2954</v>
      </c>
      <c r="H1277" t="s">
        <v>436</v>
      </c>
      <c r="I1277">
        <v>1761430222.68333</v>
      </c>
      <c r="J1277">
        <f>(K1277)/1000</f>
        <v>0</v>
      </c>
      <c r="K1277">
        <f>IF(DP1277, AN1277, AH1277)</f>
        <v>0</v>
      </c>
      <c r="L1277">
        <f>IF(DP1277, AI1277, AG1277)</f>
        <v>0</v>
      </c>
      <c r="M1277">
        <f>DR1277 - IF(AU1277&gt;1, L1277*DL1277*100.0/(AW1277), 0)</f>
        <v>0</v>
      </c>
      <c r="N1277">
        <f>((T1277-J1277/2)*M1277-L1277)/(T1277+J1277/2)</f>
        <v>0</v>
      </c>
      <c r="O1277">
        <f>N1277*(DY1277+DZ1277)/1000.0</f>
        <v>0</v>
      </c>
      <c r="P1277">
        <f>(DR1277 - IF(AU1277&gt;1, L1277*DL1277*100.0/(AW1277), 0))*(DY1277+DZ1277)/1000.0</f>
        <v>0</v>
      </c>
      <c r="Q1277">
        <f>2.0/((1/S1277-1/R1277)+SIGN(S1277)*SQRT((1/S1277-1/R1277)*(1/S1277-1/R1277) + 4*DM1277/((DM1277+1)*(DM1277+1))*(2*1/S1277*1/R1277-1/R1277*1/R1277)))</f>
        <v>0</v>
      </c>
      <c r="R1277">
        <f>IF(LEFT(DN1277,1)&lt;&gt;"0",IF(LEFT(DN1277,1)="1",3.0,DO1277),$D$5+$E$5*(EF1277*DY1277/($K$5*1000))+$F$5*(EF1277*DY1277/($K$5*1000))*MAX(MIN(DL1277,$J$5),$I$5)*MAX(MIN(DL1277,$J$5),$I$5)+$G$5*MAX(MIN(DL1277,$J$5),$I$5)*(EF1277*DY1277/($K$5*1000))+$H$5*(EF1277*DY1277/($K$5*1000))*(EF1277*DY1277/($K$5*1000)))</f>
        <v>0</v>
      </c>
      <c r="S1277">
        <f>J1277*(1000-(1000*0.61365*exp(17.502*W1277/(240.97+W1277))/(DY1277+DZ1277)+DT1277)/2)/(1000*0.61365*exp(17.502*W1277/(240.97+W1277))/(DY1277+DZ1277)-DT1277)</f>
        <v>0</v>
      </c>
      <c r="T1277">
        <f>1/((DM1277+1)/(Q1277/1.6)+1/(R1277/1.37)) + DM1277/((DM1277+1)/(Q1277/1.6) + DM1277/(R1277/1.37))</f>
        <v>0</v>
      </c>
      <c r="U1277">
        <f>(DH1277*DK1277)</f>
        <v>0</v>
      </c>
      <c r="V1277">
        <f>(EA1277+(U1277+2*0.95*5.67E-8*(((EA1277+$B$7)+273)^4-(EA1277+273)^4)-44100*J1277)/(1.84*29.3*R1277+8*0.95*5.67E-8*(EA1277+273)^3))</f>
        <v>0</v>
      </c>
      <c r="W1277">
        <f>($C$7*EB1277+$D$7*EC1277+$E$7*V1277)</f>
        <v>0</v>
      </c>
      <c r="X1277">
        <f>0.61365*exp(17.502*W1277/(240.97+W1277))</f>
        <v>0</v>
      </c>
      <c r="Y1277">
        <f>(Z1277/AA1277*100)</f>
        <v>0</v>
      </c>
      <c r="Z1277">
        <f>DT1277*(DY1277+DZ1277)/1000</f>
        <v>0</v>
      </c>
      <c r="AA1277">
        <f>0.61365*exp(17.502*EA1277/(240.97+EA1277))</f>
        <v>0</v>
      </c>
      <c r="AB1277">
        <f>(X1277-DT1277*(DY1277+DZ1277)/1000)</f>
        <v>0</v>
      </c>
      <c r="AC1277">
        <f>(-J1277*44100)</f>
        <v>0</v>
      </c>
      <c r="AD1277">
        <f>2*29.3*R1277*0.92*(EA1277-W1277)</f>
        <v>0</v>
      </c>
      <c r="AE1277">
        <f>2*0.95*5.67E-8*(((EA1277+$B$7)+273)^4-(W1277+273)^4)</f>
        <v>0</v>
      </c>
      <c r="AF1277">
        <f>U1277+AE1277+AC1277+AD1277</f>
        <v>0</v>
      </c>
      <c r="AG1277">
        <f>DX1277*AU1277*(DS1277-DR1277*(1000-AU1277*DU1277)/(1000-AU1277*DT1277))/(100*DL1277)</f>
        <v>0</v>
      </c>
      <c r="AH1277">
        <f>1000*DX1277*AU1277*(DT1277-DU1277)/(100*DL1277*(1000-AU1277*DT1277))</f>
        <v>0</v>
      </c>
      <c r="AI1277">
        <f>(AJ1277 - AK1277 - DY1277*1E3/(8.314*(EA1277+273.15)) * AM1277/DX1277 * AL1277) * DX1277/(100*DL1277) * (1000 - DU1277)/1000</f>
        <v>0</v>
      </c>
      <c r="AJ1277">
        <v>254.201336490802</v>
      </c>
      <c r="AK1277">
        <v>266.279175757576</v>
      </c>
      <c r="AL1277">
        <v>-3.42045271966106</v>
      </c>
      <c r="AM1277">
        <v>65.4946518172247</v>
      </c>
      <c r="AN1277">
        <f>(AP1277 - AO1277 + DY1277*1E3/(8.314*(EA1277+273.15)) * AR1277/DX1277 * AQ1277) * DX1277/(100*DL1277) * 1000/(1000 - AP1277)</f>
        <v>0</v>
      </c>
      <c r="AO1277">
        <v>25.5063479385187</v>
      </c>
      <c r="AP1277">
        <v>57.8445072727273</v>
      </c>
      <c r="AQ1277">
        <v>0.00232156838270072</v>
      </c>
      <c r="AR1277">
        <v>110.855634111714</v>
      </c>
      <c r="AS1277">
        <v>6</v>
      </c>
      <c r="AT1277">
        <v>1</v>
      </c>
      <c r="AU1277">
        <f>IF(AS1277*$H$13&gt;=AW1277,1.0,(AW1277/(AW1277-AS1277*$H$13)))</f>
        <v>0</v>
      </c>
      <c r="AV1277">
        <f>(AU1277-1)*100</f>
        <v>0</v>
      </c>
      <c r="AW1277">
        <f>MAX(0,($B$13+$C$13*EF1277)/(1+$D$13*EF1277)*DY1277/(EA1277+273)*$E$13)</f>
        <v>0</v>
      </c>
      <c r="AX1277" t="s">
        <v>437</v>
      </c>
      <c r="AY1277" t="s">
        <v>437</v>
      </c>
      <c r="AZ1277">
        <v>0</v>
      </c>
      <c r="BA1277">
        <v>0</v>
      </c>
      <c r="BB1277">
        <f>1-AZ1277/BA1277</f>
        <v>0</v>
      </c>
      <c r="BC1277">
        <v>0</v>
      </c>
      <c r="BD1277" t="s">
        <v>437</v>
      </c>
      <c r="BE1277" t="s">
        <v>437</v>
      </c>
      <c r="BF1277">
        <v>0</v>
      </c>
      <c r="BG1277">
        <v>0</v>
      </c>
      <c r="BH1277">
        <f>1-BF1277/BG1277</f>
        <v>0</v>
      </c>
      <c r="BI1277">
        <v>0.5</v>
      </c>
      <c r="BJ1277">
        <f>DI1277</f>
        <v>0</v>
      </c>
      <c r="BK1277">
        <f>L1277</f>
        <v>0</v>
      </c>
      <c r="BL1277">
        <f>BH1277*BI1277*BJ1277</f>
        <v>0</v>
      </c>
      <c r="BM1277">
        <f>(BK1277-BC1277)/BJ1277</f>
        <v>0</v>
      </c>
      <c r="BN1277">
        <f>(BA1277-BG1277)/BG1277</f>
        <v>0</v>
      </c>
      <c r="BO1277">
        <f>AZ1277/(BB1277+AZ1277/BG1277)</f>
        <v>0</v>
      </c>
      <c r="BP1277" t="s">
        <v>437</v>
      </c>
      <c r="BQ1277">
        <v>0</v>
      </c>
      <c r="BR1277">
        <f>IF(BQ1277&lt;&gt;0, BQ1277, BO1277)</f>
        <v>0</v>
      </c>
      <c r="BS1277">
        <f>1-BR1277/BG1277</f>
        <v>0</v>
      </c>
      <c r="BT1277">
        <f>(BG1277-BF1277)/(BG1277-BR1277)</f>
        <v>0</v>
      </c>
      <c r="BU1277">
        <f>(BA1277-BG1277)/(BA1277-BR1277)</f>
        <v>0</v>
      </c>
      <c r="BV1277">
        <f>(BG1277-BF1277)/(BG1277-AZ1277)</f>
        <v>0</v>
      </c>
      <c r="BW1277">
        <f>(BA1277-BG1277)/(BA1277-AZ1277)</f>
        <v>0</v>
      </c>
      <c r="BX1277">
        <f>(BT1277*BR1277/BF1277)</f>
        <v>0</v>
      </c>
      <c r="BY1277">
        <f>(1-BX1277)</f>
        <v>0</v>
      </c>
      <c r="DH1277">
        <f>$B$11*EG1277+$C$11*EH1277+$F$11*ES1277*(1-EV1277)</f>
        <v>0</v>
      </c>
      <c r="DI1277">
        <f>DH1277*DJ1277</f>
        <v>0</v>
      </c>
      <c r="DJ1277">
        <f>($B$11*$D$9+$C$11*$D$9+$F$11*((FF1277+EX1277)/MAX(FF1277+EX1277+FG1277, 0.1)*$I$9+FG1277/MAX(FF1277+EX1277+FG1277, 0.1)*$J$9))/($B$11+$C$11+$F$11)</f>
        <v>0</v>
      </c>
      <c r="DK1277">
        <f>($B$11*$K$9+$C$11*$K$9+$F$11*((FF1277+EX1277)/MAX(FF1277+EX1277+FG1277, 0.1)*$P$9+FG1277/MAX(FF1277+EX1277+FG1277, 0.1)*$Q$9))/($B$11+$C$11+$F$11)</f>
        <v>0</v>
      </c>
      <c r="DL1277">
        <v>6</v>
      </c>
      <c r="DM1277">
        <v>0.5</v>
      </c>
      <c r="DN1277" t="s">
        <v>438</v>
      </c>
      <c r="DO1277">
        <v>2</v>
      </c>
      <c r="DP1277" t="b">
        <v>1</v>
      </c>
      <c r="DQ1277">
        <v>1761430222.68333</v>
      </c>
      <c r="DR1277">
        <v>271.2385</v>
      </c>
      <c r="DS1277">
        <v>261.672833333333</v>
      </c>
      <c r="DT1277">
        <v>57.8239416666667</v>
      </c>
      <c r="DU1277">
        <v>25.5053833333333</v>
      </c>
      <c r="DV1277">
        <v>270.14125</v>
      </c>
      <c r="DW1277">
        <v>57.86805</v>
      </c>
      <c r="DX1277">
        <v>499.99325</v>
      </c>
      <c r="DY1277">
        <v>90.1803166666667</v>
      </c>
      <c r="DZ1277">
        <v>0.039457025</v>
      </c>
      <c r="EA1277">
        <v>52.5368666666667</v>
      </c>
      <c r="EB1277">
        <v>47.9874166666667</v>
      </c>
      <c r="EC1277">
        <v>999.9</v>
      </c>
      <c r="ED1277">
        <v>0</v>
      </c>
      <c r="EE1277">
        <v>0</v>
      </c>
      <c r="EF1277">
        <v>10002.9025</v>
      </c>
      <c r="EG1277">
        <v>0</v>
      </c>
      <c r="EH1277">
        <v>1250.10333333333</v>
      </c>
      <c r="EI1277">
        <v>9.56577583333333</v>
      </c>
      <c r="EJ1277">
        <v>287.885</v>
      </c>
      <c r="EK1277">
        <v>268.52175</v>
      </c>
      <c r="EL1277">
        <v>32.3185583333333</v>
      </c>
      <c r="EM1277">
        <v>261.672833333333</v>
      </c>
      <c r="EN1277">
        <v>25.5053833333333</v>
      </c>
      <c r="EO1277">
        <v>5.21457916666667</v>
      </c>
      <c r="EP1277">
        <v>2.30008416666667</v>
      </c>
      <c r="EQ1277">
        <v>33.5645</v>
      </c>
      <c r="ER1277">
        <v>19.6769833333333</v>
      </c>
      <c r="ES1277">
        <v>1199.97</v>
      </c>
      <c r="ET1277">
        <v>0.967</v>
      </c>
      <c r="EU1277">
        <v>0.0329998333333333</v>
      </c>
      <c r="EV1277">
        <v>0</v>
      </c>
      <c r="EW1277">
        <v>783.416916666667</v>
      </c>
      <c r="EX1277">
        <v>5.00059</v>
      </c>
      <c r="EY1277">
        <v>10548.8333333333</v>
      </c>
      <c r="EZ1277">
        <v>10358.4416666667</v>
      </c>
      <c r="FA1277">
        <v>64.375</v>
      </c>
      <c r="FB1277">
        <v>65.562</v>
      </c>
      <c r="FC1277">
        <v>64.437</v>
      </c>
      <c r="FD1277">
        <v>65.312</v>
      </c>
      <c r="FE1277">
        <v>65.687</v>
      </c>
      <c r="FF1277">
        <v>1155.535</v>
      </c>
      <c r="FG1277">
        <v>39.435</v>
      </c>
      <c r="FH1277">
        <v>0</v>
      </c>
      <c r="FI1277">
        <v>1761430190.5</v>
      </c>
      <c r="FJ1277">
        <v>0</v>
      </c>
      <c r="FK1277">
        <v>783.572</v>
      </c>
      <c r="FL1277">
        <v>-20.0065640883757</v>
      </c>
      <c r="FM1277">
        <v>-257.784615131405</v>
      </c>
      <c r="FN1277">
        <v>10550.5615384615</v>
      </c>
      <c r="FO1277">
        <v>15</v>
      </c>
      <c r="FP1277">
        <v>0</v>
      </c>
      <c r="FQ1277" t="s">
        <v>439</v>
      </c>
      <c r="FR1277">
        <v>0</v>
      </c>
      <c r="FS1277">
        <v>0</v>
      </c>
      <c r="FT1277">
        <v>0</v>
      </c>
      <c r="FU1277">
        <v>0</v>
      </c>
      <c r="FV1277">
        <v>0</v>
      </c>
      <c r="FW1277">
        <v>0</v>
      </c>
      <c r="FX1277">
        <v>0</v>
      </c>
      <c r="FY1277">
        <v>0</v>
      </c>
      <c r="FZ1277">
        <v>0</v>
      </c>
      <c r="GA1277">
        <v>0</v>
      </c>
      <c r="GB1277">
        <v>0</v>
      </c>
      <c r="GC1277">
        <v>8.81498476190476</v>
      </c>
      <c r="GD1277">
        <v>12.6755633766234</v>
      </c>
      <c r="GE1277">
        <v>1.32565760470801</v>
      </c>
      <c r="GF1277">
        <v>0</v>
      </c>
      <c r="GG1277">
        <v>784.587852941176</v>
      </c>
      <c r="GH1277">
        <v>-20.22996179163</v>
      </c>
      <c r="GI1277">
        <v>1.99853820302789</v>
      </c>
      <c r="GJ1277">
        <v>-1</v>
      </c>
      <c r="GK1277">
        <v>32.3065333333333</v>
      </c>
      <c r="GL1277">
        <v>0.188477922077867</v>
      </c>
      <c r="GM1277">
        <v>0.0193666707646913</v>
      </c>
      <c r="GN1277">
        <v>0</v>
      </c>
      <c r="GO1277">
        <v>0</v>
      </c>
      <c r="GP1277">
        <v>2</v>
      </c>
      <c r="GQ1277" t="s">
        <v>473</v>
      </c>
      <c r="GR1277">
        <v>3.12615</v>
      </c>
      <c r="GS1277">
        <v>2.71709</v>
      </c>
      <c r="GT1277">
        <v>0.053929</v>
      </c>
      <c r="GU1277">
        <v>0.0522452</v>
      </c>
      <c r="GV1277">
        <v>0.178765</v>
      </c>
      <c r="GW1277">
        <v>0.101294</v>
      </c>
      <c r="GX1277">
        <v>33685.8</v>
      </c>
      <c r="GY1277">
        <v>35623.3</v>
      </c>
      <c r="GZ1277">
        <v>32363.5</v>
      </c>
      <c r="HA1277">
        <v>34182.2</v>
      </c>
      <c r="HB1277">
        <v>38289.3</v>
      </c>
      <c r="HC1277">
        <v>44329.3</v>
      </c>
      <c r="HD1277">
        <v>50922.9</v>
      </c>
      <c r="HE1277">
        <v>54859.3</v>
      </c>
      <c r="HF1277">
        <v>1.64878</v>
      </c>
      <c r="HG1277">
        <v>1.49933</v>
      </c>
      <c r="HH1277">
        <v>-0.171162</v>
      </c>
      <c r="HI1277">
        <v>0</v>
      </c>
      <c r="HJ1277">
        <v>50.6923</v>
      </c>
      <c r="HK1277">
        <v>999.9</v>
      </c>
      <c r="HL1277">
        <v>55.97</v>
      </c>
      <c r="HM1277">
        <v>30.222</v>
      </c>
      <c r="HN1277">
        <v>26.7817</v>
      </c>
      <c r="HO1277">
        <v>59.9956</v>
      </c>
      <c r="HP1277">
        <v>40.1162</v>
      </c>
      <c r="HQ1277">
        <v>1</v>
      </c>
      <c r="HR1277">
        <v>2.70283</v>
      </c>
      <c r="HS1277">
        <v>0.831334</v>
      </c>
      <c r="HT1277">
        <v>20.1081</v>
      </c>
      <c r="HU1277">
        <v>5.18539</v>
      </c>
      <c r="HV1277">
        <v>12.0159</v>
      </c>
      <c r="HW1277">
        <v>4.966</v>
      </c>
      <c r="HX1277">
        <v>3.29588</v>
      </c>
      <c r="HY1277">
        <v>9999</v>
      </c>
      <c r="HZ1277">
        <v>9999</v>
      </c>
      <c r="IA1277">
        <v>999.9</v>
      </c>
      <c r="IB1277">
        <v>9999</v>
      </c>
      <c r="IC1277">
        <v>1.86325</v>
      </c>
      <c r="ID1277">
        <v>1.86811</v>
      </c>
      <c r="IE1277">
        <v>1.86784</v>
      </c>
      <c r="IF1277">
        <v>1.86905</v>
      </c>
      <c r="IG1277">
        <v>1.86982</v>
      </c>
      <c r="IH1277">
        <v>1.86589</v>
      </c>
      <c r="II1277">
        <v>1.86692</v>
      </c>
      <c r="IJ1277">
        <v>1.8684</v>
      </c>
      <c r="IK1277">
        <v>5</v>
      </c>
      <c r="IL1277">
        <v>0</v>
      </c>
      <c r="IM1277">
        <v>0</v>
      </c>
      <c r="IN1277">
        <v>0</v>
      </c>
      <c r="IO1277" t="s">
        <v>441</v>
      </c>
      <c r="IP1277" t="s">
        <v>442</v>
      </c>
      <c r="IQ1277" t="s">
        <v>443</v>
      </c>
      <c r="IR1277" t="s">
        <v>443</v>
      </c>
      <c r="IS1277" t="s">
        <v>443</v>
      </c>
      <c r="IT1277" t="s">
        <v>443</v>
      </c>
      <c r="IU1277">
        <v>0</v>
      </c>
      <c r="IV1277">
        <v>100</v>
      </c>
      <c r="IW1277">
        <v>100</v>
      </c>
      <c r="IX1277">
        <v>1.098</v>
      </c>
      <c r="IY1277">
        <v>-0.0441</v>
      </c>
      <c r="IZ1277">
        <v>1.09748391826392</v>
      </c>
      <c r="JA1277">
        <v>0</v>
      </c>
      <c r="JB1277">
        <v>0</v>
      </c>
      <c r="JC1277">
        <v>0</v>
      </c>
      <c r="JD1277">
        <v>-0.0441141096964596</v>
      </c>
      <c r="JE1277">
        <v>0</v>
      </c>
      <c r="JF1277">
        <v>0</v>
      </c>
      <c r="JG1277">
        <v>0</v>
      </c>
      <c r="JH1277">
        <v>5</v>
      </c>
      <c r="JI1277">
        <v>2273</v>
      </c>
      <c r="JJ1277">
        <v>1</v>
      </c>
      <c r="JK1277">
        <v>24</v>
      </c>
      <c r="JL1277">
        <v>29357170.5</v>
      </c>
      <c r="JM1277">
        <v>29357170.5</v>
      </c>
      <c r="JN1277">
        <v>0.623779</v>
      </c>
      <c r="JO1277">
        <v>2.64771</v>
      </c>
      <c r="JP1277">
        <v>1.54785</v>
      </c>
      <c r="JQ1277">
        <v>2.31567</v>
      </c>
      <c r="JR1277">
        <v>1.64551</v>
      </c>
      <c r="JS1277">
        <v>2.30591</v>
      </c>
      <c r="JT1277">
        <v>34.3497</v>
      </c>
      <c r="JU1277">
        <v>24.1838</v>
      </c>
      <c r="JV1277">
        <v>18</v>
      </c>
      <c r="JW1277">
        <v>487.425</v>
      </c>
      <c r="JX1277">
        <v>378.935</v>
      </c>
      <c r="JY1277">
        <v>51.3928</v>
      </c>
      <c r="JZ1277">
        <v>57.327</v>
      </c>
      <c r="KA1277">
        <v>29.9997</v>
      </c>
      <c r="KB1277">
        <v>56.6661</v>
      </c>
      <c r="KC1277">
        <v>56.4569</v>
      </c>
      <c r="KD1277">
        <v>12.4528</v>
      </c>
      <c r="KE1277">
        <v>0</v>
      </c>
      <c r="KF1277">
        <v>100</v>
      </c>
      <c r="KG1277">
        <v>51.387</v>
      </c>
      <c r="KH1277">
        <v>216.853</v>
      </c>
      <c r="KI1277">
        <v>26.2864</v>
      </c>
      <c r="KJ1277">
        <v>92.2574</v>
      </c>
      <c r="KK1277">
        <v>88.7416</v>
      </c>
    </row>
    <row r="1278" spans="1:297">
      <c r="A1278">
        <v>1262</v>
      </c>
      <c r="B1278">
        <v>1761430235.1</v>
      </c>
      <c r="C1278">
        <v>22054.0999999046</v>
      </c>
      <c r="D1278" t="s">
        <v>2979</v>
      </c>
      <c r="E1278" t="s">
        <v>2980</v>
      </c>
      <c r="F1278">
        <v>5</v>
      </c>
      <c r="G1278" t="s">
        <v>2954</v>
      </c>
      <c r="H1278" t="s">
        <v>436</v>
      </c>
      <c r="I1278">
        <v>1761430227.68333</v>
      </c>
      <c r="J1278">
        <f>(K1278)/1000</f>
        <v>0</v>
      </c>
      <c r="K1278">
        <f>IF(DP1278, AN1278, AH1278)</f>
        <v>0</v>
      </c>
      <c r="L1278">
        <f>IF(DP1278, AI1278, AG1278)</f>
        <v>0</v>
      </c>
      <c r="M1278">
        <f>DR1278 - IF(AU1278&gt;1, L1278*DL1278*100.0/(AW1278), 0)</f>
        <v>0</v>
      </c>
      <c r="N1278">
        <f>((T1278-J1278/2)*M1278-L1278)/(T1278+J1278/2)</f>
        <v>0</v>
      </c>
      <c r="O1278">
        <f>N1278*(DY1278+DZ1278)/1000.0</f>
        <v>0</v>
      </c>
      <c r="P1278">
        <f>(DR1278 - IF(AU1278&gt;1, L1278*DL1278*100.0/(AW1278), 0))*(DY1278+DZ1278)/1000.0</f>
        <v>0</v>
      </c>
      <c r="Q1278">
        <f>2.0/((1/S1278-1/R1278)+SIGN(S1278)*SQRT((1/S1278-1/R1278)*(1/S1278-1/R1278) + 4*DM1278/((DM1278+1)*(DM1278+1))*(2*1/S1278*1/R1278-1/R1278*1/R1278)))</f>
        <v>0</v>
      </c>
      <c r="R1278">
        <f>IF(LEFT(DN1278,1)&lt;&gt;"0",IF(LEFT(DN1278,1)="1",3.0,DO1278),$D$5+$E$5*(EF1278*DY1278/($K$5*1000))+$F$5*(EF1278*DY1278/($K$5*1000))*MAX(MIN(DL1278,$J$5),$I$5)*MAX(MIN(DL1278,$J$5),$I$5)+$G$5*MAX(MIN(DL1278,$J$5),$I$5)*(EF1278*DY1278/($K$5*1000))+$H$5*(EF1278*DY1278/($K$5*1000))*(EF1278*DY1278/($K$5*1000)))</f>
        <v>0</v>
      </c>
      <c r="S1278">
        <f>J1278*(1000-(1000*0.61365*exp(17.502*W1278/(240.97+W1278))/(DY1278+DZ1278)+DT1278)/2)/(1000*0.61365*exp(17.502*W1278/(240.97+W1278))/(DY1278+DZ1278)-DT1278)</f>
        <v>0</v>
      </c>
      <c r="T1278">
        <f>1/((DM1278+1)/(Q1278/1.6)+1/(R1278/1.37)) + DM1278/((DM1278+1)/(Q1278/1.6) + DM1278/(R1278/1.37))</f>
        <v>0</v>
      </c>
      <c r="U1278">
        <f>(DH1278*DK1278)</f>
        <v>0</v>
      </c>
      <c r="V1278">
        <f>(EA1278+(U1278+2*0.95*5.67E-8*(((EA1278+$B$7)+273)^4-(EA1278+273)^4)-44100*J1278)/(1.84*29.3*R1278+8*0.95*5.67E-8*(EA1278+273)^3))</f>
        <v>0</v>
      </c>
      <c r="W1278">
        <f>($C$7*EB1278+$D$7*EC1278+$E$7*V1278)</f>
        <v>0</v>
      </c>
      <c r="X1278">
        <f>0.61365*exp(17.502*W1278/(240.97+W1278))</f>
        <v>0</v>
      </c>
      <c r="Y1278">
        <f>(Z1278/AA1278*100)</f>
        <v>0</v>
      </c>
      <c r="Z1278">
        <f>DT1278*(DY1278+DZ1278)/1000</f>
        <v>0</v>
      </c>
      <c r="AA1278">
        <f>0.61365*exp(17.502*EA1278/(240.97+EA1278))</f>
        <v>0</v>
      </c>
      <c r="AB1278">
        <f>(X1278-DT1278*(DY1278+DZ1278)/1000)</f>
        <v>0</v>
      </c>
      <c r="AC1278">
        <f>(-J1278*44100)</f>
        <v>0</v>
      </c>
      <c r="AD1278">
        <f>2*29.3*R1278*0.92*(EA1278-W1278)</f>
        <v>0</v>
      </c>
      <c r="AE1278">
        <f>2*0.95*5.67E-8*(((EA1278+$B$7)+273)^4-(W1278+273)^4)</f>
        <v>0</v>
      </c>
      <c r="AF1278">
        <f>U1278+AE1278+AC1278+AD1278</f>
        <v>0</v>
      </c>
      <c r="AG1278">
        <f>DX1278*AU1278*(DS1278-DR1278*(1000-AU1278*DU1278)/(1000-AU1278*DT1278))/(100*DL1278)</f>
        <v>0</v>
      </c>
      <c r="AH1278">
        <f>1000*DX1278*AU1278*(DT1278-DU1278)/(100*DL1278*(1000-AU1278*DT1278))</f>
        <v>0</v>
      </c>
      <c r="AI1278">
        <f>(AJ1278 - AK1278 - DY1278*1E3/(8.314*(EA1278+273.15)) * AM1278/DX1278 * AL1278) * DX1278/(100*DL1278) * (1000 - DU1278)/1000</f>
        <v>0</v>
      </c>
      <c r="AJ1278">
        <v>238.207453608798</v>
      </c>
      <c r="AK1278">
        <v>250.101036363636</v>
      </c>
      <c r="AL1278">
        <v>-3.22704541285877</v>
      </c>
      <c r="AM1278">
        <v>65.4946518172247</v>
      </c>
      <c r="AN1278">
        <f>(AP1278 - AO1278 + DY1278*1E3/(8.314*(EA1278+273.15)) * AR1278/DX1278 * AQ1278) * DX1278/(100*DL1278) * 1000/(1000 - AP1278)</f>
        <v>0</v>
      </c>
      <c r="AO1278">
        <v>25.5060496388384</v>
      </c>
      <c r="AP1278">
        <v>57.8557539393939</v>
      </c>
      <c r="AQ1278">
        <v>0.0012338490206548</v>
      </c>
      <c r="AR1278">
        <v>110.855634111714</v>
      </c>
      <c r="AS1278">
        <v>6</v>
      </c>
      <c r="AT1278">
        <v>1</v>
      </c>
      <c r="AU1278">
        <f>IF(AS1278*$H$13&gt;=AW1278,1.0,(AW1278/(AW1278-AS1278*$H$13)))</f>
        <v>0</v>
      </c>
      <c r="AV1278">
        <f>(AU1278-1)*100</f>
        <v>0</v>
      </c>
      <c r="AW1278">
        <f>MAX(0,($B$13+$C$13*EF1278)/(1+$D$13*EF1278)*DY1278/(EA1278+273)*$E$13)</f>
        <v>0</v>
      </c>
      <c r="AX1278" t="s">
        <v>437</v>
      </c>
      <c r="AY1278" t="s">
        <v>437</v>
      </c>
      <c r="AZ1278">
        <v>0</v>
      </c>
      <c r="BA1278">
        <v>0</v>
      </c>
      <c r="BB1278">
        <f>1-AZ1278/BA1278</f>
        <v>0</v>
      </c>
      <c r="BC1278">
        <v>0</v>
      </c>
      <c r="BD1278" t="s">
        <v>437</v>
      </c>
      <c r="BE1278" t="s">
        <v>437</v>
      </c>
      <c r="BF1278">
        <v>0</v>
      </c>
      <c r="BG1278">
        <v>0</v>
      </c>
      <c r="BH1278">
        <f>1-BF1278/BG1278</f>
        <v>0</v>
      </c>
      <c r="BI1278">
        <v>0.5</v>
      </c>
      <c r="BJ1278">
        <f>DI1278</f>
        <v>0</v>
      </c>
      <c r="BK1278">
        <f>L1278</f>
        <v>0</v>
      </c>
      <c r="BL1278">
        <f>BH1278*BI1278*BJ1278</f>
        <v>0</v>
      </c>
      <c r="BM1278">
        <f>(BK1278-BC1278)/BJ1278</f>
        <v>0</v>
      </c>
      <c r="BN1278">
        <f>(BA1278-BG1278)/BG1278</f>
        <v>0</v>
      </c>
      <c r="BO1278">
        <f>AZ1278/(BB1278+AZ1278/BG1278)</f>
        <v>0</v>
      </c>
      <c r="BP1278" t="s">
        <v>437</v>
      </c>
      <c r="BQ1278">
        <v>0</v>
      </c>
      <c r="BR1278">
        <f>IF(BQ1278&lt;&gt;0, BQ1278, BO1278)</f>
        <v>0</v>
      </c>
      <c r="BS1278">
        <f>1-BR1278/BG1278</f>
        <v>0</v>
      </c>
      <c r="BT1278">
        <f>(BG1278-BF1278)/(BG1278-BR1278)</f>
        <v>0</v>
      </c>
      <c r="BU1278">
        <f>(BA1278-BG1278)/(BA1278-BR1278)</f>
        <v>0</v>
      </c>
      <c r="BV1278">
        <f>(BG1278-BF1278)/(BG1278-AZ1278)</f>
        <v>0</v>
      </c>
      <c r="BW1278">
        <f>(BA1278-BG1278)/(BA1278-AZ1278)</f>
        <v>0</v>
      </c>
      <c r="BX1278">
        <f>(BT1278*BR1278/BF1278)</f>
        <v>0</v>
      </c>
      <c r="BY1278">
        <f>(1-BX1278)</f>
        <v>0</v>
      </c>
      <c r="DH1278">
        <f>$B$11*EG1278+$C$11*EH1278+$F$11*ES1278*(1-EV1278)</f>
        <v>0</v>
      </c>
      <c r="DI1278">
        <f>DH1278*DJ1278</f>
        <v>0</v>
      </c>
      <c r="DJ1278">
        <f>($B$11*$D$9+$C$11*$D$9+$F$11*((FF1278+EX1278)/MAX(FF1278+EX1278+FG1278, 0.1)*$I$9+FG1278/MAX(FF1278+EX1278+FG1278, 0.1)*$J$9))/($B$11+$C$11+$F$11)</f>
        <v>0</v>
      </c>
      <c r="DK1278">
        <f>($B$11*$K$9+$C$11*$K$9+$F$11*((FF1278+EX1278)/MAX(FF1278+EX1278+FG1278, 0.1)*$P$9+FG1278/MAX(FF1278+EX1278+FG1278, 0.1)*$Q$9))/($B$11+$C$11+$F$11)</f>
        <v>0</v>
      </c>
      <c r="DL1278">
        <v>6</v>
      </c>
      <c r="DM1278">
        <v>0.5</v>
      </c>
      <c r="DN1278" t="s">
        <v>438</v>
      </c>
      <c r="DO1278">
        <v>2</v>
      </c>
      <c r="DP1278" t="b">
        <v>1</v>
      </c>
      <c r="DQ1278">
        <v>1761430227.68333</v>
      </c>
      <c r="DR1278">
        <v>255.562833333333</v>
      </c>
      <c r="DS1278">
        <v>245.323916666667</v>
      </c>
      <c r="DT1278">
        <v>57.8365333333333</v>
      </c>
      <c r="DU1278">
        <v>25.5056416666667</v>
      </c>
      <c r="DV1278">
        <v>254.465583333333</v>
      </c>
      <c r="DW1278">
        <v>57.8806583333333</v>
      </c>
      <c r="DX1278">
        <v>499.994083333333</v>
      </c>
      <c r="DY1278">
        <v>90.1806833333333</v>
      </c>
      <c r="DZ1278">
        <v>0.0393511583333333</v>
      </c>
      <c r="EA1278">
        <v>52.5401</v>
      </c>
      <c r="EB1278">
        <v>47.9971083333333</v>
      </c>
      <c r="EC1278">
        <v>999.9</v>
      </c>
      <c r="ED1278">
        <v>0</v>
      </c>
      <c r="EE1278">
        <v>0</v>
      </c>
      <c r="EF1278">
        <v>9997.5975</v>
      </c>
      <c r="EG1278">
        <v>0</v>
      </c>
      <c r="EH1278">
        <v>1250.06666666667</v>
      </c>
      <c r="EI1278">
        <v>10.2390283333333</v>
      </c>
      <c r="EJ1278">
        <v>271.250916666667</v>
      </c>
      <c r="EK1278">
        <v>251.745</v>
      </c>
      <c r="EL1278">
        <v>32.3309083333333</v>
      </c>
      <c r="EM1278">
        <v>245.323916666667</v>
      </c>
      <c r="EN1278">
        <v>25.5056416666667</v>
      </c>
      <c r="EO1278">
        <v>5.21573666666667</v>
      </c>
      <c r="EP1278">
        <v>2.30011583333333</v>
      </c>
      <c r="EQ1278">
        <v>33.5684666666667</v>
      </c>
      <c r="ER1278">
        <v>19.6772083333333</v>
      </c>
      <c r="ES1278">
        <v>1199.97583333333</v>
      </c>
      <c r="ET1278">
        <v>0.966998083333333</v>
      </c>
      <c r="EU1278">
        <v>0.0330017666666667</v>
      </c>
      <c r="EV1278">
        <v>0</v>
      </c>
      <c r="EW1278">
        <v>781.8035</v>
      </c>
      <c r="EX1278">
        <v>5.00059</v>
      </c>
      <c r="EY1278">
        <v>10527.6833333333</v>
      </c>
      <c r="EZ1278">
        <v>10358.5</v>
      </c>
      <c r="FA1278">
        <v>64.375</v>
      </c>
      <c r="FB1278">
        <v>65.562</v>
      </c>
      <c r="FC1278">
        <v>64.437</v>
      </c>
      <c r="FD1278">
        <v>65.312</v>
      </c>
      <c r="FE1278">
        <v>65.687</v>
      </c>
      <c r="FF1278">
        <v>1155.53833333333</v>
      </c>
      <c r="FG1278">
        <v>39.4375</v>
      </c>
      <c r="FH1278">
        <v>0</v>
      </c>
      <c r="FI1278">
        <v>1761430195.9</v>
      </c>
      <c r="FJ1278">
        <v>0</v>
      </c>
      <c r="FK1278">
        <v>781.724</v>
      </c>
      <c r="FL1278">
        <v>-19.3216153775658</v>
      </c>
      <c r="FM1278">
        <v>-252.299999619368</v>
      </c>
      <c r="FN1278">
        <v>10526.232</v>
      </c>
      <c r="FO1278">
        <v>15</v>
      </c>
      <c r="FP1278">
        <v>0</v>
      </c>
      <c r="FQ1278" t="s">
        <v>439</v>
      </c>
      <c r="FR1278">
        <v>0</v>
      </c>
      <c r="FS1278">
        <v>0</v>
      </c>
      <c r="FT1278">
        <v>0</v>
      </c>
      <c r="FU1278">
        <v>0</v>
      </c>
      <c r="FV1278">
        <v>0</v>
      </c>
      <c r="FW1278">
        <v>0</v>
      </c>
      <c r="FX1278">
        <v>0</v>
      </c>
      <c r="FY1278">
        <v>0</v>
      </c>
      <c r="FZ1278">
        <v>0</v>
      </c>
      <c r="GA1278">
        <v>0</v>
      </c>
      <c r="GB1278">
        <v>0</v>
      </c>
      <c r="GC1278">
        <v>9.7435425</v>
      </c>
      <c r="GD1278">
        <v>8.92144556390979</v>
      </c>
      <c r="GE1278">
        <v>0.944939094862071</v>
      </c>
      <c r="GF1278">
        <v>0</v>
      </c>
      <c r="GG1278">
        <v>783.016088235294</v>
      </c>
      <c r="GH1278">
        <v>-19.686707423394</v>
      </c>
      <c r="GI1278">
        <v>1.94531012751555</v>
      </c>
      <c r="GJ1278">
        <v>-1</v>
      </c>
      <c r="GK1278">
        <v>32.322895</v>
      </c>
      <c r="GL1278">
        <v>0.158918796992442</v>
      </c>
      <c r="GM1278">
        <v>0.0155800665916423</v>
      </c>
      <c r="GN1278">
        <v>0</v>
      </c>
      <c r="GO1278">
        <v>0</v>
      </c>
      <c r="GP1278">
        <v>2</v>
      </c>
      <c r="GQ1278" t="s">
        <v>473</v>
      </c>
      <c r="GR1278">
        <v>3.12599</v>
      </c>
      <c r="GS1278">
        <v>2.71722</v>
      </c>
      <c r="GT1278">
        <v>0.0510116</v>
      </c>
      <c r="GU1278">
        <v>0.0492811</v>
      </c>
      <c r="GV1278">
        <v>0.178812</v>
      </c>
      <c r="GW1278">
        <v>0.101293</v>
      </c>
      <c r="GX1278">
        <v>33789.8</v>
      </c>
      <c r="GY1278">
        <v>35734.8</v>
      </c>
      <c r="GZ1278">
        <v>32363.9</v>
      </c>
      <c r="HA1278">
        <v>34182.6</v>
      </c>
      <c r="HB1278">
        <v>38287.2</v>
      </c>
      <c r="HC1278">
        <v>44330.1</v>
      </c>
      <c r="HD1278">
        <v>50923.1</v>
      </c>
      <c r="HE1278">
        <v>54860.6</v>
      </c>
      <c r="HF1278">
        <v>1.64858</v>
      </c>
      <c r="HG1278">
        <v>1.49935</v>
      </c>
      <c r="HH1278">
        <v>-0.170089</v>
      </c>
      <c r="HI1278">
        <v>0</v>
      </c>
      <c r="HJ1278">
        <v>50.6985</v>
      </c>
      <c r="HK1278">
        <v>999.9</v>
      </c>
      <c r="HL1278">
        <v>55.97</v>
      </c>
      <c r="HM1278">
        <v>30.222</v>
      </c>
      <c r="HN1278">
        <v>26.7813</v>
      </c>
      <c r="HO1278">
        <v>60.1856</v>
      </c>
      <c r="HP1278">
        <v>40.3926</v>
      </c>
      <c r="HQ1278">
        <v>1</v>
      </c>
      <c r="HR1278">
        <v>2.70214</v>
      </c>
      <c r="HS1278">
        <v>0.86253</v>
      </c>
      <c r="HT1278">
        <v>20.1076</v>
      </c>
      <c r="HU1278">
        <v>5.18494</v>
      </c>
      <c r="HV1278">
        <v>12.0159</v>
      </c>
      <c r="HW1278">
        <v>4.96575</v>
      </c>
      <c r="HX1278">
        <v>3.29593</v>
      </c>
      <c r="HY1278">
        <v>9999</v>
      </c>
      <c r="HZ1278">
        <v>9999</v>
      </c>
      <c r="IA1278">
        <v>999.9</v>
      </c>
      <c r="IB1278">
        <v>9999</v>
      </c>
      <c r="IC1278">
        <v>1.86325</v>
      </c>
      <c r="ID1278">
        <v>1.8681</v>
      </c>
      <c r="IE1278">
        <v>1.86783</v>
      </c>
      <c r="IF1278">
        <v>1.86905</v>
      </c>
      <c r="IG1278">
        <v>1.86981</v>
      </c>
      <c r="IH1278">
        <v>1.86588</v>
      </c>
      <c r="II1278">
        <v>1.86692</v>
      </c>
      <c r="IJ1278">
        <v>1.8684</v>
      </c>
      <c r="IK1278">
        <v>5</v>
      </c>
      <c r="IL1278">
        <v>0</v>
      </c>
      <c r="IM1278">
        <v>0</v>
      </c>
      <c r="IN1278">
        <v>0</v>
      </c>
      <c r="IO1278" t="s">
        <v>441</v>
      </c>
      <c r="IP1278" t="s">
        <v>442</v>
      </c>
      <c r="IQ1278" t="s">
        <v>443</v>
      </c>
      <c r="IR1278" t="s">
        <v>443</v>
      </c>
      <c r="IS1278" t="s">
        <v>443</v>
      </c>
      <c r="IT1278" t="s">
        <v>443</v>
      </c>
      <c r="IU1278">
        <v>0</v>
      </c>
      <c r="IV1278">
        <v>100</v>
      </c>
      <c r="IW1278">
        <v>100</v>
      </c>
      <c r="IX1278">
        <v>1.097</v>
      </c>
      <c r="IY1278">
        <v>-0.0441</v>
      </c>
      <c r="IZ1278">
        <v>1.09748391826392</v>
      </c>
      <c r="JA1278">
        <v>0</v>
      </c>
      <c r="JB1278">
        <v>0</v>
      </c>
      <c r="JC1278">
        <v>0</v>
      </c>
      <c r="JD1278">
        <v>-0.0441141096964596</v>
      </c>
      <c r="JE1278">
        <v>0</v>
      </c>
      <c r="JF1278">
        <v>0</v>
      </c>
      <c r="JG1278">
        <v>0</v>
      </c>
      <c r="JH1278">
        <v>5</v>
      </c>
      <c r="JI1278">
        <v>2273</v>
      </c>
      <c r="JJ1278">
        <v>1</v>
      </c>
      <c r="JK1278">
        <v>24</v>
      </c>
      <c r="JL1278">
        <v>29357170.6</v>
      </c>
      <c r="JM1278">
        <v>29357170.6</v>
      </c>
      <c r="JN1278">
        <v>0.593262</v>
      </c>
      <c r="JO1278">
        <v>2.64038</v>
      </c>
      <c r="JP1278">
        <v>1.54785</v>
      </c>
      <c r="JQ1278">
        <v>2.31567</v>
      </c>
      <c r="JR1278">
        <v>1.64673</v>
      </c>
      <c r="JS1278">
        <v>2.35229</v>
      </c>
      <c r="JT1278">
        <v>34.3725</v>
      </c>
      <c r="JU1278">
        <v>24.1838</v>
      </c>
      <c r="JV1278">
        <v>18</v>
      </c>
      <c r="JW1278">
        <v>487.26</v>
      </c>
      <c r="JX1278">
        <v>378.929</v>
      </c>
      <c r="JY1278">
        <v>51.397</v>
      </c>
      <c r="JZ1278">
        <v>57.3214</v>
      </c>
      <c r="KA1278">
        <v>29.9996</v>
      </c>
      <c r="KB1278">
        <v>56.6634</v>
      </c>
      <c r="KC1278">
        <v>56.4519</v>
      </c>
      <c r="KD1278">
        <v>11.7748</v>
      </c>
      <c r="KE1278">
        <v>0</v>
      </c>
      <c r="KF1278">
        <v>100</v>
      </c>
      <c r="KG1278">
        <v>51.3899</v>
      </c>
      <c r="KH1278">
        <v>196.522</v>
      </c>
      <c r="KI1278">
        <v>26.2864</v>
      </c>
      <c r="KJ1278">
        <v>92.2582</v>
      </c>
      <c r="KK1278">
        <v>88.7433</v>
      </c>
    </row>
    <row r="1279" spans="1:297">
      <c r="A1279">
        <v>1263</v>
      </c>
      <c r="B1279">
        <v>1761430240.1</v>
      </c>
      <c r="C1279">
        <v>22059.0999999046</v>
      </c>
      <c r="D1279" t="s">
        <v>2981</v>
      </c>
      <c r="E1279" t="s">
        <v>2982</v>
      </c>
      <c r="F1279">
        <v>5</v>
      </c>
      <c r="G1279" t="s">
        <v>2954</v>
      </c>
      <c r="H1279" t="s">
        <v>436</v>
      </c>
      <c r="I1279">
        <v>1761430232.02308</v>
      </c>
      <c r="J1279">
        <f>(K1279)/1000</f>
        <v>0</v>
      </c>
      <c r="K1279">
        <f>IF(DP1279, AN1279, AH1279)</f>
        <v>0</v>
      </c>
      <c r="L1279">
        <f>IF(DP1279, AI1279, AG1279)</f>
        <v>0</v>
      </c>
      <c r="M1279">
        <f>DR1279 - IF(AU1279&gt;1, L1279*DL1279*100.0/(AW1279), 0)</f>
        <v>0</v>
      </c>
      <c r="N1279">
        <f>((T1279-J1279/2)*M1279-L1279)/(T1279+J1279/2)</f>
        <v>0</v>
      </c>
      <c r="O1279">
        <f>N1279*(DY1279+DZ1279)/1000.0</f>
        <v>0</v>
      </c>
      <c r="P1279">
        <f>(DR1279 - IF(AU1279&gt;1, L1279*DL1279*100.0/(AW1279), 0))*(DY1279+DZ1279)/1000.0</f>
        <v>0</v>
      </c>
      <c r="Q1279">
        <f>2.0/((1/S1279-1/R1279)+SIGN(S1279)*SQRT((1/S1279-1/R1279)*(1/S1279-1/R1279) + 4*DM1279/((DM1279+1)*(DM1279+1))*(2*1/S1279*1/R1279-1/R1279*1/R1279)))</f>
        <v>0</v>
      </c>
      <c r="R1279">
        <f>IF(LEFT(DN1279,1)&lt;&gt;"0",IF(LEFT(DN1279,1)="1",3.0,DO1279),$D$5+$E$5*(EF1279*DY1279/($K$5*1000))+$F$5*(EF1279*DY1279/($K$5*1000))*MAX(MIN(DL1279,$J$5),$I$5)*MAX(MIN(DL1279,$J$5),$I$5)+$G$5*MAX(MIN(DL1279,$J$5),$I$5)*(EF1279*DY1279/($K$5*1000))+$H$5*(EF1279*DY1279/($K$5*1000))*(EF1279*DY1279/($K$5*1000)))</f>
        <v>0</v>
      </c>
      <c r="S1279">
        <f>J1279*(1000-(1000*0.61365*exp(17.502*W1279/(240.97+W1279))/(DY1279+DZ1279)+DT1279)/2)/(1000*0.61365*exp(17.502*W1279/(240.97+W1279))/(DY1279+DZ1279)-DT1279)</f>
        <v>0</v>
      </c>
      <c r="T1279">
        <f>1/((DM1279+1)/(Q1279/1.6)+1/(R1279/1.37)) + DM1279/((DM1279+1)/(Q1279/1.6) + DM1279/(R1279/1.37))</f>
        <v>0</v>
      </c>
      <c r="U1279">
        <f>(DH1279*DK1279)</f>
        <v>0</v>
      </c>
      <c r="V1279">
        <f>(EA1279+(U1279+2*0.95*5.67E-8*(((EA1279+$B$7)+273)^4-(EA1279+273)^4)-44100*J1279)/(1.84*29.3*R1279+8*0.95*5.67E-8*(EA1279+273)^3))</f>
        <v>0</v>
      </c>
      <c r="W1279">
        <f>($C$7*EB1279+$D$7*EC1279+$E$7*V1279)</f>
        <v>0</v>
      </c>
      <c r="X1279">
        <f>0.61365*exp(17.502*W1279/(240.97+W1279))</f>
        <v>0</v>
      </c>
      <c r="Y1279">
        <f>(Z1279/AA1279*100)</f>
        <v>0</v>
      </c>
      <c r="Z1279">
        <f>DT1279*(DY1279+DZ1279)/1000</f>
        <v>0</v>
      </c>
      <c r="AA1279">
        <f>0.61365*exp(17.502*EA1279/(240.97+EA1279))</f>
        <v>0</v>
      </c>
      <c r="AB1279">
        <f>(X1279-DT1279*(DY1279+DZ1279)/1000)</f>
        <v>0</v>
      </c>
      <c r="AC1279">
        <f>(-J1279*44100)</f>
        <v>0</v>
      </c>
      <c r="AD1279">
        <f>2*29.3*R1279*0.92*(EA1279-W1279)</f>
        <v>0</v>
      </c>
      <c r="AE1279">
        <f>2*0.95*5.67E-8*(((EA1279+$B$7)+273)^4-(W1279+273)^4)</f>
        <v>0</v>
      </c>
      <c r="AF1279">
        <f>U1279+AE1279+AC1279+AD1279</f>
        <v>0</v>
      </c>
      <c r="AG1279">
        <f>DX1279*AU1279*(DS1279-DR1279*(1000-AU1279*DU1279)/(1000-AU1279*DT1279))/(100*DL1279)</f>
        <v>0</v>
      </c>
      <c r="AH1279">
        <f>1000*DX1279*AU1279*(DT1279-DU1279)/(100*DL1279*(1000-AU1279*DT1279))</f>
        <v>0</v>
      </c>
      <c r="AI1279">
        <f>(AJ1279 - AK1279 - DY1279*1E3/(8.314*(EA1279+273.15)) * AM1279/DX1279 * AL1279) * DX1279/(100*DL1279) * (1000 - DU1279)/1000</f>
        <v>0</v>
      </c>
      <c r="AJ1279">
        <v>222.590809812843</v>
      </c>
      <c r="AK1279">
        <v>234.555593939394</v>
      </c>
      <c r="AL1279">
        <v>-3.0871852325696</v>
      </c>
      <c r="AM1279">
        <v>65.4946518172247</v>
      </c>
      <c r="AN1279">
        <f>(AP1279 - AO1279 + DY1279*1E3/(8.314*(EA1279+273.15)) * AR1279/DX1279 * AQ1279) * DX1279/(100*DL1279) * 1000/(1000 - AP1279)</f>
        <v>0</v>
      </c>
      <c r="AO1279">
        <v>25.5051395319122</v>
      </c>
      <c r="AP1279">
        <v>57.8868418181818</v>
      </c>
      <c r="AQ1279">
        <v>0.0052710726873074</v>
      </c>
      <c r="AR1279">
        <v>110.855634111714</v>
      </c>
      <c r="AS1279">
        <v>6</v>
      </c>
      <c r="AT1279">
        <v>1</v>
      </c>
      <c r="AU1279">
        <f>IF(AS1279*$H$13&gt;=AW1279,1.0,(AW1279/(AW1279-AS1279*$H$13)))</f>
        <v>0</v>
      </c>
      <c r="AV1279">
        <f>(AU1279-1)*100</f>
        <v>0</v>
      </c>
      <c r="AW1279">
        <f>MAX(0,($B$13+$C$13*EF1279)/(1+$D$13*EF1279)*DY1279/(EA1279+273)*$E$13)</f>
        <v>0</v>
      </c>
      <c r="AX1279" t="s">
        <v>437</v>
      </c>
      <c r="AY1279" t="s">
        <v>437</v>
      </c>
      <c r="AZ1279">
        <v>0</v>
      </c>
      <c r="BA1279">
        <v>0</v>
      </c>
      <c r="BB1279">
        <f>1-AZ1279/BA1279</f>
        <v>0</v>
      </c>
      <c r="BC1279">
        <v>0</v>
      </c>
      <c r="BD1279" t="s">
        <v>437</v>
      </c>
      <c r="BE1279" t="s">
        <v>437</v>
      </c>
      <c r="BF1279">
        <v>0</v>
      </c>
      <c r="BG1279">
        <v>0</v>
      </c>
      <c r="BH1279">
        <f>1-BF1279/BG1279</f>
        <v>0</v>
      </c>
      <c r="BI1279">
        <v>0.5</v>
      </c>
      <c r="BJ1279">
        <f>DI1279</f>
        <v>0</v>
      </c>
      <c r="BK1279">
        <f>L1279</f>
        <v>0</v>
      </c>
      <c r="BL1279">
        <f>BH1279*BI1279*BJ1279</f>
        <v>0</v>
      </c>
      <c r="BM1279">
        <f>(BK1279-BC1279)/BJ1279</f>
        <v>0</v>
      </c>
      <c r="BN1279">
        <f>(BA1279-BG1279)/BG1279</f>
        <v>0</v>
      </c>
      <c r="BO1279">
        <f>AZ1279/(BB1279+AZ1279/BG1279)</f>
        <v>0</v>
      </c>
      <c r="BP1279" t="s">
        <v>437</v>
      </c>
      <c r="BQ1279">
        <v>0</v>
      </c>
      <c r="BR1279">
        <f>IF(BQ1279&lt;&gt;0, BQ1279, BO1279)</f>
        <v>0</v>
      </c>
      <c r="BS1279">
        <f>1-BR1279/BG1279</f>
        <v>0</v>
      </c>
      <c r="BT1279">
        <f>(BG1279-BF1279)/(BG1279-BR1279)</f>
        <v>0</v>
      </c>
      <c r="BU1279">
        <f>(BA1279-BG1279)/(BA1279-BR1279)</f>
        <v>0</v>
      </c>
      <c r="BV1279">
        <f>(BG1279-BF1279)/(BG1279-AZ1279)</f>
        <v>0</v>
      </c>
      <c r="BW1279">
        <f>(BA1279-BG1279)/(BA1279-AZ1279)</f>
        <v>0</v>
      </c>
      <c r="BX1279">
        <f>(BT1279*BR1279/BF1279)</f>
        <v>0</v>
      </c>
      <c r="BY1279">
        <f>(1-BX1279)</f>
        <v>0</v>
      </c>
      <c r="DH1279">
        <f>$B$11*EG1279+$C$11*EH1279+$F$11*ES1279*(1-EV1279)</f>
        <v>0</v>
      </c>
      <c r="DI1279">
        <f>DH1279*DJ1279</f>
        <v>0</v>
      </c>
      <c r="DJ1279">
        <f>($B$11*$D$9+$C$11*$D$9+$F$11*((FF1279+EX1279)/MAX(FF1279+EX1279+FG1279, 0.1)*$I$9+FG1279/MAX(FF1279+EX1279+FG1279, 0.1)*$J$9))/($B$11+$C$11+$F$11)</f>
        <v>0</v>
      </c>
      <c r="DK1279">
        <f>($B$11*$K$9+$C$11*$K$9+$F$11*((FF1279+EX1279)/MAX(FF1279+EX1279+FG1279, 0.1)*$P$9+FG1279/MAX(FF1279+EX1279+FG1279, 0.1)*$Q$9))/($B$11+$C$11+$F$11)</f>
        <v>0</v>
      </c>
      <c r="DL1279">
        <v>6</v>
      </c>
      <c r="DM1279">
        <v>0.5</v>
      </c>
      <c r="DN1279" t="s">
        <v>438</v>
      </c>
      <c r="DO1279">
        <v>2</v>
      </c>
      <c r="DP1279" t="b">
        <v>1</v>
      </c>
      <c r="DQ1279">
        <v>1761430232.02308</v>
      </c>
      <c r="DR1279">
        <v>242.202538461538</v>
      </c>
      <c r="DS1279">
        <v>231.459846153846</v>
      </c>
      <c r="DT1279">
        <v>57.8542461538462</v>
      </c>
      <c r="DU1279">
        <v>25.5058846153846</v>
      </c>
      <c r="DV1279">
        <v>241.105307692308</v>
      </c>
      <c r="DW1279">
        <v>57.8983846153846</v>
      </c>
      <c r="DX1279">
        <v>499.998230769231</v>
      </c>
      <c r="DY1279">
        <v>90.1818076923077</v>
      </c>
      <c r="DZ1279">
        <v>0.0393669307692308</v>
      </c>
      <c r="EA1279">
        <v>52.5438076923077</v>
      </c>
      <c r="EB1279">
        <v>48.0042384615385</v>
      </c>
      <c r="EC1279">
        <v>999.9</v>
      </c>
      <c r="ED1279">
        <v>0</v>
      </c>
      <c r="EE1279">
        <v>0</v>
      </c>
      <c r="EF1279">
        <v>9995.96307692308</v>
      </c>
      <c r="EG1279">
        <v>0</v>
      </c>
      <c r="EH1279">
        <v>1250.05615384615</v>
      </c>
      <c r="EI1279">
        <v>10.7429153846154</v>
      </c>
      <c r="EJ1279">
        <v>257.075307692308</v>
      </c>
      <c r="EK1279">
        <v>237.518</v>
      </c>
      <c r="EL1279">
        <v>32.3483692307692</v>
      </c>
      <c r="EM1279">
        <v>231.459846153846</v>
      </c>
      <c r="EN1279">
        <v>25.5058846153846</v>
      </c>
      <c r="EO1279">
        <v>5.2174</v>
      </c>
      <c r="EP1279">
        <v>2.30016692307692</v>
      </c>
      <c r="EQ1279">
        <v>33.5741615384615</v>
      </c>
      <c r="ER1279">
        <v>19.6775692307692</v>
      </c>
      <c r="ES1279">
        <v>1200.01692307692</v>
      </c>
      <c r="ET1279">
        <v>0.966998461538462</v>
      </c>
      <c r="EU1279">
        <v>0.0330014461538461</v>
      </c>
      <c r="EV1279">
        <v>0</v>
      </c>
      <c r="EW1279">
        <v>780.409923076923</v>
      </c>
      <c r="EX1279">
        <v>5.00059</v>
      </c>
      <c r="EY1279">
        <v>10509.8769230769</v>
      </c>
      <c r="EZ1279">
        <v>10358.8461538462</v>
      </c>
      <c r="FA1279">
        <v>64.375</v>
      </c>
      <c r="FB1279">
        <v>65.562</v>
      </c>
      <c r="FC1279">
        <v>64.437</v>
      </c>
      <c r="FD1279">
        <v>65.312</v>
      </c>
      <c r="FE1279">
        <v>65.687</v>
      </c>
      <c r="FF1279">
        <v>1155.57846153846</v>
      </c>
      <c r="FG1279">
        <v>39.4384615384615</v>
      </c>
      <c r="FH1279">
        <v>0</v>
      </c>
      <c r="FI1279">
        <v>1761430200.7</v>
      </c>
      <c r="FJ1279">
        <v>0</v>
      </c>
      <c r="FK1279">
        <v>780.1854</v>
      </c>
      <c r="FL1279">
        <v>-18.0821538628384</v>
      </c>
      <c r="FM1279">
        <v>-247.176923070208</v>
      </c>
      <c r="FN1279">
        <v>10506.24</v>
      </c>
      <c r="FO1279">
        <v>15</v>
      </c>
      <c r="FP1279">
        <v>0</v>
      </c>
      <c r="FQ1279" t="s">
        <v>439</v>
      </c>
      <c r="FR1279">
        <v>0</v>
      </c>
      <c r="FS1279">
        <v>0</v>
      </c>
      <c r="FT1279">
        <v>0</v>
      </c>
      <c r="FU1279">
        <v>0</v>
      </c>
      <c r="FV1279">
        <v>0</v>
      </c>
      <c r="FW1279">
        <v>0</v>
      </c>
      <c r="FX1279">
        <v>0</v>
      </c>
      <c r="FY1279">
        <v>0</v>
      </c>
      <c r="FZ1279">
        <v>0</v>
      </c>
      <c r="GA1279">
        <v>0</v>
      </c>
      <c r="GB1279">
        <v>0</v>
      </c>
      <c r="GC1279">
        <v>10.236970952381</v>
      </c>
      <c r="GD1279">
        <v>6.92867922077922</v>
      </c>
      <c r="GE1279">
        <v>0.851652929397577</v>
      </c>
      <c r="GF1279">
        <v>0</v>
      </c>
      <c r="GG1279">
        <v>781.467058823529</v>
      </c>
      <c r="GH1279">
        <v>-19.4398777788906</v>
      </c>
      <c r="GI1279">
        <v>1.91841316075639</v>
      </c>
      <c r="GJ1279">
        <v>-1</v>
      </c>
      <c r="GK1279">
        <v>32.3380904761905</v>
      </c>
      <c r="GL1279">
        <v>0.215337662337658</v>
      </c>
      <c r="GM1279">
        <v>0.0222504126181516</v>
      </c>
      <c r="GN1279">
        <v>0</v>
      </c>
      <c r="GO1279">
        <v>0</v>
      </c>
      <c r="GP1279">
        <v>2</v>
      </c>
      <c r="GQ1279" t="s">
        <v>473</v>
      </c>
      <c r="GR1279">
        <v>3.126</v>
      </c>
      <c r="GS1279">
        <v>2.71733</v>
      </c>
      <c r="GT1279">
        <v>0.0481398</v>
      </c>
      <c r="GU1279">
        <v>0.0460456</v>
      </c>
      <c r="GV1279">
        <v>0.178874</v>
      </c>
      <c r="GW1279">
        <v>0.101298</v>
      </c>
      <c r="GX1279">
        <v>33891.9</v>
      </c>
      <c r="GY1279">
        <v>35856.5</v>
      </c>
      <c r="GZ1279">
        <v>32364</v>
      </c>
      <c r="HA1279">
        <v>34183.1</v>
      </c>
      <c r="HB1279">
        <v>38284.6</v>
      </c>
      <c r="HC1279">
        <v>44329.9</v>
      </c>
      <c r="HD1279">
        <v>50923.5</v>
      </c>
      <c r="HE1279">
        <v>54861.1</v>
      </c>
      <c r="HF1279">
        <v>1.6486</v>
      </c>
      <c r="HG1279">
        <v>1.49885</v>
      </c>
      <c r="HH1279">
        <v>-0.170544</v>
      </c>
      <c r="HI1279">
        <v>0</v>
      </c>
      <c r="HJ1279">
        <v>50.7061</v>
      </c>
      <c r="HK1279">
        <v>999.9</v>
      </c>
      <c r="HL1279">
        <v>55.97</v>
      </c>
      <c r="HM1279">
        <v>30.222</v>
      </c>
      <c r="HN1279">
        <v>26.7779</v>
      </c>
      <c r="HO1279">
        <v>60.1656</v>
      </c>
      <c r="HP1279">
        <v>40.3566</v>
      </c>
      <c r="HQ1279">
        <v>1</v>
      </c>
      <c r="HR1279">
        <v>2.70164</v>
      </c>
      <c r="HS1279">
        <v>0.953031</v>
      </c>
      <c r="HT1279">
        <v>20.1073</v>
      </c>
      <c r="HU1279">
        <v>5.18554</v>
      </c>
      <c r="HV1279">
        <v>12.0159</v>
      </c>
      <c r="HW1279">
        <v>4.96655</v>
      </c>
      <c r="HX1279">
        <v>3.29598</v>
      </c>
      <c r="HY1279">
        <v>9999</v>
      </c>
      <c r="HZ1279">
        <v>9999</v>
      </c>
      <c r="IA1279">
        <v>999.9</v>
      </c>
      <c r="IB1279">
        <v>9999</v>
      </c>
      <c r="IC1279">
        <v>1.86324</v>
      </c>
      <c r="ID1279">
        <v>1.86812</v>
      </c>
      <c r="IE1279">
        <v>1.86783</v>
      </c>
      <c r="IF1279">
        <v>1.86905</v>
      </c>
      <c r="IG1279">
        <v>1.86981</v>
      </c>
      <c r="IH1279">
        <v>1.86587</v>
      </c>
      <c r="II1279">
        <v>1.86692</v>
      </c>
      <c r="IJ1279">
        <v>1.86838</v>
      </c>
      <c r="IK1279">
        <v>5</v>
      </c>
      <c r="IL1279">
        <v>0</v>
      </c>
      <c r="IM1279">
        <v>0</v>
      </c>
      <c r="IN1279">
        <v>0</v>
      </c>
      <c r="IO1279" t="s">
        <v>441</v>
      </c>
      <c r="IP1279" t="s">
        <v>442</v>
      </c>
      <c r="IQ1279" t="s">
        <v>443</v>
      </c>
      <c r="IR1279" t="s">
        <v>443</v>
      </c>
      <c r="IS1279" t="s">
        <v>443</v>
      </c>
      <c r="IT1279" t="s">
        <v>443</v>
      </c>
      <c r="IU1279">
        <v>0</v>
      </c>
      <c r="IV1279">
        <v>100</v>
      </c>
      <c r="IW1279">
        <v>100</v>
      </c>
      <c r="IX1279">
        <v>1.098</v>
      </c>
      <c r="IY1279">
        <v>-0.0441</v>
      </c>
      <c r="IZ1279">
        <v>1.09748391826392</v>
      </c>
      <c r="JA1279">
        <v>0</v>
      </c>
      <c r="JB1279">
        <v>0</v>
      </c>
      <c r="JC1279">
        <v>0</v>
      </c>
      <c r="JD1279">
        <v>-0.0441141096964596</v>
      </c>
      <c r="JE1279">
        <v>0</v>
      </c>
      <c r="JF1279">
        <v>0</v>
      </c>
      <c r="JG1279">
        <v>0</v>
      </c>
      <c r="JH1279">
        <v>5</v>
      </c>
      <c r="JI1279">
        <v>2273</v>
      </c>
      <c r="JJ1279">
        <v>1</v>
      </c>
      <c r="JK1279">
        <v>24</v>
      </c>
      <c r="JL1279">
        <v>29357170.7</v>
      </c>
      <c r="JM1279">
        <v>29357170.7</v>
      </c>
      <c r="JN1279">
        <v>0.556641</v>
      </c>
      <c r="JO1279">
        <v>2.64648</v>
      </c>
      <c r="JP1279">
        <v>1.54785</v>
      </c>
      <c r="JQ1279">
        <v>2.31567</v>
      </c>
      <c r="JR1279">
        <v>1.64673</v>
      </c>
      <c r="JS1279">
        <v>2.37061</v>
      </c>
      <c r="JT1279">
        <v>34.3725</v>
      </c>
      <c r="JU1279">
        <v>24.1838</v>
      </c>
      <c r="JV1279">
        <v>18</v>
      </c>
      <c r="JW1279">
        <v>487.236</v>
      </c>
      <c r="JX1279">
        <v>378.587</v>
      </c>
      <c r="JY1279">
        <v>51.3961</v>
      </c>
      <c r="JZ1279">
        <v>57.3174</v>
      </c>
      <c r="KA1279">
        <v>29.9997</v>
      </c>
      <c r="KB1279">
        <v>56.6556</v>
      </c>
      <c r="KC1279">
        <v>56.4443</v>
      </c>
      <c r="KD1279">
        <v>11.1091</v>
      </c>
      <c r="KE1279">
        <v>0</v>
      </c>
      <c r="KF1279">
        <v>100</v>
      </c>
      <c r="KG1279">
        <v>51.3495</v>
      </c>
      <c r="KH1279">
        <v>182.946</v>
      </c>
      <c r="KI1279">
        <v>26.2864</v>
      </c>
      <c r="KJ1279">
        <v>92.2587</v>
      </c>
      <c r="KK1279">
        <v>88.7442</v>
      </c>
    </row>
    <row r="1280" spans="1:297">
      <c r="A1280">
        <v>1264</v>
      </c>
      <c r="B1280">
        <v>1761430245.1</v>
      </c>
      <c r="C1280">
        <v>22064.0999999046</v>
      </c>
      <c r="D1280" t="s">
        <v>2983</v>
      </c>
      <c r="E1280" t="s">
        <v>2984</v>
      </c>
      <c r="F1280">
        <v>5</v>
      </c>
      <c r="G1280" t="s">
        <v>2954</v>
      </c>
      <c r="H1280" t="s">
        <v>436</v>
      </c>
      <c r="I1280">
        <v>1761430236.94615</v>
      </c>
      <c r="J1280">
        <f>(K1280)/1000</f>
        <v>0</v>
      </c>
      <c r="K1280">
        <f>IF(DP1280, AN1280, AH1280)</f>
        <v>0</v>
      </c>
      <c r="L1280">
        <f>IF(DP1280, AI1280, AG1280)</f>
        <v>0</v>
      </c>
      <c r="M1280">
        <f>DR1280 - IF(AU1280&gt;1, L1280*DL1280*100.0/(AW1280), 0)</f>
        <v>0</v>
      </c>
      <c r="N1280">
        <f>((T1280-J1280/2)*M1280-L1280)/(T1280+J1280/2)</f>
        <v>0</v>
      </c>
      <c r="O1280">
        <f>N1280*(DY1280+DZ1280)/1000.0</f>
        <v>0</v>
      </c>
      <c r="P1280">
        <f>(DR1280 - IF(AU1280&gt;1, L1280*DL1280*100.0/(AW1280), 0))*(DY1280+DZ1280)/1000.0</f>
        <v>0</v>
      </c>
      <c r="Q1280">
        <f>2.0/((1/S1280-1/R1280)+SIGN(S1280)*SQRT((1/S1280-1/R1280)*(1/S1280-1/R1280) + 4*DM1280/((DM1280+1)*(DM1280+1))*(2*1/S1280*1/R1280-1/R1280*1/R1280)))</f>
        <v>0</v>
      </c>
      <c r="R1280">
        <f>IF(LEFT(DN1280,1)&lt;&gt;"0",IF(LEFT(DN1280,1)="1",3.0,DO1280),$D$5+$E$5*(EF1280*DY1280/($K$5*1000))+$F$5*(EF1280*DY1280/($K$5*1000))*MAX(MIN(DL1280,$J$5),$I$5)*MAX(MIN(DL1280,$J$5),$I$5)+$G$5*MAX(MIN(DL1280,$J$5),$I$5)*(EF1280*DY1280/($K$5*1000))+$H$5*(EF1280*DY1280/($K$5*1000))*(EF1280*DY1280/($K$5*1000)))</f>
        <v>0</v>
      </c>
      <c r="S1280">
        <f>J1280*(1000-(1000*0.61365*exp(17.502*W1280/(240.97+W1280))/(DY1280+DZ1280)+DT1280)/2)/(1000*0.61365*exp(17.502*W1280/(240.97+W1280))/(DY1280+DZ1280)-DT1280)</f>
        <v>0</v>
      </c>
      <c r="T1280">
        <f>1/((DM1280+1)/(Q1280/1.6)+1/(R1280/1.37)) + DM1280/((DM1280+1)/(Q1280/1.6) + DM1280/(R1280/1.37))</f>
        <v>0</v>
      </c>
      <c r="U1280">
        <f>(DH1280*DK1280)</f>
        <v>0</v>
      </c>
      <c r="V1280">
        <f>(EA1280+(U1280+2*0.95*5.67E-8*(((EA1280+$B$7)+273)^4-(EA1280+273)^4)-44100*J1280)/(1.84*29.3*R1280+8*0.95*5.67E-8*(EA1280+273)^3))</f>
        <v>0</v>
      </c>
      <c r="W1280">
        <f>($C$7*EB1280+$D$7*EC1280+$E$7*V1280)</f>
        <v>0</v>
      </c>
      <c r="X1280">
        <f>0.61365*exp(17.502*W1280/(240.97+W1280))</f>
        <v>0</v>
      </c>
      <c r="Y1280">
        <f>(Z1280/AA1280*100)</f>
        <v>0</v>
      </c>
      <c r="Z1280">
        <f>DT1280*(DY1280+DZ1280)/1000</f>
        <v>0</v>
      </c>
      <c r="AA1280">
        <f>0.61365*exp(17.502*EA1280/(240.97+EA1280))</f>
        <v>0</v>
      </c>
      <c r="AB1280">
        <f>(X1280-DT1280*(DY1280+DZ1280)/1000)</f>
        <v>0</v>
      </c>
      <c r="AC1280">
        <f>(-J1280*44100)</f>
        <v>0</v>
      </c>
      <c r="AD1280">
        <f>2*29.3*R1280*0.92*(EA1280-W1280)</f>
        <v>0</v>
      </c>
      <c r="AE1280">
        <f>2*0.95*5.67E-8*(((EA1280+$B$7)+273)^4-(W1280+273)^4)</f>
        <v>0</v>
      </c>
      <c r="AF1280">
        <f>U1280+AE1280+AC1280+AD1280</f>
        <v>0</v>
      </c>
      <c r="AG1280">
        <f>DX1280*AU1280*(DS1280-DR1280*(1000-AU1280*DU1280)/(1000-AU1280*DT1280))/(100*DL1280)</f>
        <v>0</v>
      </c>
      <c r="AH1280">
        <f>1000*DX1280*AU1280*(DT1280-DU1280)/(100*DL1280*(1000-AU1280*DT1280))</f>
        <v>0</v>
      </c>
      <c r="AI1280">
        <f>(AJ1280 - AK1280 - DY1280*1E3/(8.314*(EA1280+273.15)) * AM1280/DX1280 * AL1280) * DX1280/(100*DL1280) * (1000 - DU1280)/1000</f>
        <v>0</v>
      </c>
      <c r="AJ1280">
        <v>205.569748032837</v>
      </c>
      <c r="AK1280">
        <v>218.273927272727</v>
      </c>
      <c r="AL1280">
        <v>-3.26283793936825</v>
      </c>
      <c r="AM1280">
        <v>65.4946518172247</v>
      </c>
      <c r="AN1280">
        <f>(AP1280 - AO1280 + DY1280*1E3/(8.314*(EA1280+273.15)) * AR1280/DX1280 * AQ1280) * DX1280/(100*DL1280) * 1000/(1000 - AP1280)</f>
        <v>0</v>
      </c>
      <c r="AO1280">
        <v>25.5064383602211</v>
      </c>
      <c r="AP1280">
        <v>57.91502</v>
      </c>
      <c r="AQ1280">
        <v>0.00652758259673904</v>
      </c>
      <c r="AR1280">
        <v>110.855634111714</v>
      </c>
      <c r="AS1280">
        <v>6</v>
      </c>
      <c r="AT1280">
        <v>1</v>
      </c>
      <c r="AU1280">
        <f>IF(AS1280*$H$13&gt;=AW1280,1.0,(AW1280/(AW1280-AS1280*$H$13)))</f>
        <v>0</v>
      </c>
      <c r="AV1280">
        <f>(AU1280-1)*100</f>
        <v>0</v>
      </c>
      <c r="AW1280">
        <f>MAX(0,($B$13+$C$13*EF1280)/(1+$D$13*EF1280)*DY1280/(EA1280+273)*$E$13)</f>
        <v>0</v>
      </c>
      <c r="AX1280" t="s">
        <v>437</v>
      </c>
      <c r="AY1280" t="s">
        <v>437</v>
      </c>
      <c r="AZ1280">
        <v>0</v>
      </c>
      <c r="BA1280">
        <v>0</v>
      </c>
      <c r="BB1280">
        <f>1-AZ1280/BA1280</f>
        <v>0</v>
      </c>
      <c r="BC1280">
        <v>0</v>
      </c>
      <c r="BD1280" t="s">
        <v>437</v>
      </c>
      <c r="BE1280" t="s">
        <v>437</v>
      </c>
      <c r="BF1280">
        <v>0</v>
      </c>
      <c r="BG1280">
        <v>0</v>
      </c>
      <c r="BH1280">
        <f>1-BF1280/BG1280</f>
        <v>0</v>
      </c>
      <c r="BI1280">
        <v>0.5</v>
      </c>
      <c r="BJ1280">
        <f>DI1280</f>
        <v>0</v>
      </c>
      <c r="BK1280">
        <f>L1280</f>
        <v>0</v>
      </c>
      <c r="BL1280">
        <f>BH1280*BI1280*BJ1280</f>
        <v>0</v>
      </c>
      <c r="BM1280">
        <f>(BK1280-BC1280)/BJ1280</f>
        <v>0</v>
      </c>
      <c r="BN1280">
        <f>(BA1280-BG1280)/BG1280</f>
        <v>0</v>
      </c>
      <c r="BO1280">
        <f>AZ1280/(BB1280+AZ1280/BG1280)</f>
        <v>0</v>
      </c>
      <c r="BP1280" t="s">
        <v>437</v>
      </c>
      <c r="BQ1280">
        <v>0</v>
      </c>
      <c r="BR1280">
        <f>IF(BQ1280&lt;&gt;0, BQ1280, BO1280)</f>
        <v>0</v>
      </c>
      <c r="BS1280">
        <f>1-BR1280/BG1280</f>
        <v>0</v>
      </c>
      <c r="BT1280">
        <f>(BG1280-BF1280)/(BG1280-BR1280)</f>
        <v>0</v>
      </c>
      <c r="BU1280">
        <f>(BA1280-BG1280)/(BA1280-BR1280)</f>
        <v>0</v>
      </c>
      <c r="BV1280">
        <f>(BG1280-BF1280)/(BG1280-AZ1280)</f>
        <v>0</v>
      </c>
      <c r="BW1280">
        <f>(BA1280-BG1280)/(BA1280-AZ1280)</f>
        <v>0</v>
      </c>
      <c r="BX1280">
        <f>(BT1280*BR1280/BF1280)</f>
        <v>0</v>
      </c>
      <c r="BY1280">
        <f>(1-BX1280)</f>
        <v>0</v>
      </c>
      <c r="DH1280">
        <f>$B$11*EG1280+$C$11*EH1280+$F$11*ES1280*(1-EV1280)</f>
        <v>0</v>
      </c>
      <c r="DI1280">
        <f>DH1280*DJ1280</f>
        <v>0</v>
      </c>
      <c r="DJ1280">
        <f>($B$11*$D$9+$C$11*$D$9+$F$11*((FF1280+EX1280)/MAX(FF1280+EX1280+FG1280, 0.1)*$I$9+FG1280/MAX(FF1280+EX1280+FG1280, 0.1)*$J$9))/($B$11+$C$11+$F$11)</f>
        <v>0</v>
      </c>
      <c r="DK1280">
        <f>($B$11*$K$9+$C$11*$K$9+$F$11*((FF1280+EX1280)/MAX(FF1280+EX1280+FG1280, 0.1)*$P$9+FG1280/MAX(FF1280+EX1280+FG1280, 0.1)*$Q$9))/($B$11+$C$11+$F$11)</f>
        <v>0</v>
      </c>
      <c r="DL1280">
        <v>6</v>
      </c>
      <c r="DM1280">
        <v>0.5</v>
      </c>
      <c r="DN1280" t="s">
        <v>438</v>
      </c>
      <c r="DO1280">
        <v>2</v>
      </c>
      <c r="DP1280" t="b">
        <v>1</v>
      </c>
      <c r="DQ1280">
        <v>1761430236.94615</v>
      </c>
      <c r="DR1280">
        <v>227.229153846154</v>
      </c>
      <c r="DS1280">
        <v>215.891461538462</v>
      </c>
      <c r="DT1280">
        <v>57.8754230769231</v>
      </c>
      <c r="DU1280">
        <v>25.5061153846154</v>
      </c>
      <c r="DV1280">
        <v>226.131692307692</v>
      </c>
      <c r="DW1280">
        <v>57.9195538461539</v>
      </c>
      <c r="DX1280">
        <v>500.002923076923</v>
      </c>
      <c r="DY1280">
        <v>90.1830846153846</v>
      </c>
      <c r="DZ1280">
        <v>0.0392840615384615</v>
      </c>
      <c r="EA1280">
        <v>52.5479076923077</v>
      </c>
      <c r="EB1280">
        <v>48.0092</v>
      </c>
      <c r="EC1280">
        <v>999.9</v>
      </c>
      <c r="ED1280">
        <v>0</v>
      </c>
      <c r="EE1280">
        <v>0</v>
      </c>
      <c r="EF1280">
        <v>9997.97846153846</v>
      </c>
      <c r="EG1280">
        <v>0</v>
      </c>
      <c r="EH1280">
        <v>1250.08384615385</v>
      </c>
      <c r="EI1280">
        <v>11.3378230769231</v>
      </c>
      <c r="EJ1280">
        <v>241.187692307692</v>
      </c>
      <c r="EK1280">
        <v>221.542076923077</v>
      </c>
      <c r="EL1280">
        <v>32.3693230769231</v>
      </c>
      <c r="EM1280">
        <v>215.891461538462</v>
      </c>
      <c r="EN1280">
        <v>25.5061153846154</v>
      </c>
      <c r="EO1280">
        <v>5.21938538461538</v>
      </c>
      <c r="EP1280">
        <v>2.30022</v>
      </c>
      <c r="EQ1280">
        <v>33.5809615384615</v>
      </c>
      <c r="ER1280">
        <v>19.6779384615385</v>
      </c>
      <c r="ES1280">
        <v>1200.00153846154</v>
      </c>
      <c r="ET1280">
        <v>0.966997769230769</v>
      </c>
      <c r="EU1280">
        <v>0.0330021615384615</v>
      </c>
      <c r="EV1280">
        <v>0</v>
      </c>
      <c r="EW1280">
        <v>778.888615384615</v>
      </c>
      <c r="EX1280">
        <v>5.00059</v>
      </c>
      <c r="EY1280">
        <v>10489.3384615385</v>
      </c>
      <c r="EZ1280">
        <v>10358.7076923077</v>
      </c>
      <c r="FA1280">
        <v>64.375</v>
      </c>
      <c r="FB1280">
        <v>65.562</v>
      </c>
      <c r="FC1280">
        <v>64.437</v>
      </c>
      <c r="FD1280">
        <v>65.312</v>
      </c>
      <c r="FE1280">
        <v>65.687</v>
      </c>
      <c r="FF1280">
        <v>1155.56307692308</v>
      </c>
      <c r="FG1280">
        <v>39.4384615384615</v>
      </c>
      <c r="FH1280">
        <v>0</v>
      </c>
      <c r="FI1280">
        <v>1761430205.5</v>
      </c>
      <c r="FJ1280">
        <v>0</v>
      </c>
      <c r="FK1280">
        <v>778.66172</v>
      </c>
      <c r="FL1280">
        <v>-19.6747692125951</v>
      </c>
      <c r="FM1280">
        <v>-238.115384232996</v>
      </c>
      <c r="FN1280">
        <v>10486.7</v>
      </c>
      <c r="FO1280">
        <v>15</v>
      </c>
      <c r="FP1280">
        <v>0</v>
      </c>
      <c r="FQ1280" t="s">
        <v>439</v>
      </c>
      <c r="FR1280">
        <v>0</v>
      </c>
      <c r="FS1280">
        <v>0</v>
      </c>
      <c r="FT1280">
        <v>0</v>
      </c>
      <c r="FU1280">
        <v>0</v>
      </c>
      <c r="FV1280">
        <v>0</v>
      </c>
      <c r="FW1280">
        <v>0</v>
      </c>
      <c r="FX1280">
        <v>0</v>
      </c>
      <c r="FY1280">
        <v>0</v>
      </c>
      <c r="FZ1280">
        <v>0</v>
      </c>
      <c r="GA1280">
        <v>0</v>
      </c>
      <c r="GB1280">
        <v>0</v>
      </c>
      <c r="GC1280">
        <v>11.150355</v>
      </c>
      <c r="GD1280">
        <v>7.24293383458647</v>
      </c>
      <c r="GE1280">
        <v>0.854020860093593</v>
      </c>
      <c r="GF1280">
        <v>0</v>
      </c>
      <c r="GG1280">
        <v>779.705029411765</v>
      </c>
      <c r="GH1280">
        <v>-19.1033613383757</v>
      </c>
      <c r="GI1280">
        <v>1.88487374339682</v>
      </c>
      <c r="GJ1280">
        <v>-1</v>
      </c>
      <c r="GK1280">
        <v>32.36033</v>
      </c>
      <c r="GL1280">
        <v>0.266291729323245</v>
      </c>
      <c r="GM1280">
        <v>0.0261035648906425</v>
      </c>
      <c r="GN1280">
        <v>0</v>
      </c>
      <c r="GO1280">
        <v>0</v>
      </c>
      <c r="GP1280">
        <v>2</v>
      </c>
      <c r="GQ1280" t="s">
        <v>473</v>
      </c>
      <c r="GR1280">
        <v>3.12619</v>
      </c>
      <c r="GS1280">
        <v>2.71708</v>
      </c>
      <c r="GT1280">
        <v>0.0450925</v>
      </c>
      <c r="GU1280">
        <v>0.0428608</v>
      </c>
      <c r="GV1280">
        <v>0.178927</v>
      </c>
      <c r="GW1280">
        <v>0.1013</v>
      </c>
      <c r="GX1280">
        <v>34000.4</v>
      </c>
      <c r="GY1280">
        <v>35975.9</v>
      </c>
      <c r="GZ1280">
        <v>32364.4</v>
      </c>
      <c r="HA1280">
        <v>34183.2</v>
      </c>
      <c r="HB1280">
        <v>38282.5</v>
      </c>
      <c r="HC1280">
        <v>44329.3</v>
      </c>
      <c r="HD1280">
        <v>50924.1</v>
      </c>
      <c r="HE1280">
        <v>54861</v>
      </c>
      <c r="HF1280">
        <v>1.64883</v>
      </c>
      <c r="HG1280">
        <v>1.49925</v>
      </c>
      <c r="HH1280">
        <v>-0.171244</v>
      </c>
      <c r="HI1280">
        <v>0</v>
      </c>
      <c r="HJ1280">
        <v>50.7139</v>
      </c>
      <c r="HK1280">
        <v>999.9</v>
      </c>
      <c r="HL1280">
        <v>55.97</v>
      </c>
      <c r="HM1280">
        <v>30.242</v>
      </c>
      <c r="HN1280">
        <v>26.8099</v>
      </c>
      <c r="HO1280">
        <v>60.1456</v>
      </c>
      <c r="HP1280">
        <v>40.2083</v>
      </c>
      <c r="HQ1280">
        <v>1</v>
      </c>
      <c r="HR1280">
        <v>2.70178</v>
      </c>
      <c r="HS1280">
        <v>1.03449</v>
      </c>
      <c r="HT1280">
        <v>20.1067</v>
      </c>
      <c r="HU1280">
        <v>5.18539</v>
      </c>
      <c r="HV1280">
        <v>12.0159</v>
      </c>
      <c r="HW1280">
        <v>4.96655</v>
      </c>
      <c r="HX1280">
        <v>3.29588</v>
      </c>
      <c r="HY1280">
        <v>9999</v>
      </c>
      <c r="HZ1280">
        <v>9999</v>
      </c>
      <c r="IA1280">
        <v>999.9</v>
      </c>
      <c r="IB1280">
        <v>9999</v>
      </c>
      <c r="IC1280">
        <v>1.86325</v>
      </c>
      <c r="ID1280">
        <v>1.86812</v>
      </c>
      <c r="IE1280">
        <v>1.86783</v>
      </c>
      <c r="IF1280">
        <v>1.86905</v>
      </c>
      <c r="IG1280">
        <v>1.86981</v>
      </c>
      <c r="IH1280">
        <v>1.86593</v>
      </c>
      <c r="II1280">
        <v>1.86694</v>
      </c>
      <c r="IJ1280">
        <v>1.86838</v>
      </c>
      <c r="IK1280">
        <v>5</v>
      </c>
      <c r="IL1280">
        <v>0</v>
      </c>
      <c r="IM1280">
        <v>0</v>
      </c>
      <c r="IN1280">
        <v>0</v>
      </c>
      <c r="IO1280" t="s">
        <v>441</v>
      </c>
      <c r="IP1280" t="s">
        <v>442</v>
      </c>
      <c r="IQ1280" t="s">
        <v>443</v>
      </c>
      <c r="IR1280" t="s">
        <v>443</v>
      </c>
      <c r="IS1280" t="s">
        <v>443</v>
      </c>
      <c r="IT1280" t="s">
        <v>443</v>
      </c>
      <c r="IU1280">
        <v>0</v>
      </c>
      <c r="IV1280">
        <v>100</v>
      </c>
      <c r="IW1280">
        <v>100</v>
      </c>
      <c r="IX1280">
        <v>1.098</v>
      </c>
      <c r="IY1280">
        <v>-0.0441</v>
      </c>
      <c r="IZ1280">
        <v>1.09748391826392</v>
      </c>
      <c r="JA1280">
        <v>0</v>
      </c>
      <c r="JB1280">
        <v>0</v>
      </c>
      <c r="JC1280">
        <v>0</v>
      </c>
      <c r="JD1280">
        <v>-0.0441141096964596</v>
      </c>
      <c r="JE1280">
        <v>0</v>
      </c>
      <c r="JF1280">
        <v>0</v>
      </c>
      <c r="JG1280">
        <v>0</v>
      </c>
      <c r="JH1280">
        <v>5</v>
      </c>
      <c r="JI1280">
        <v>2273</v>
      </c>
      <c r="JJ1280">
        <v>1</v>
      </c>
      <c r="JK1280">
        <v>24</v>
      </c>
      <c r="JL1280">
        <v>29357170.8</v>
      </c>
      <c r="JM1280">
        <v>29357170.8</v>
      </c>
      <c r="JN1280">
        <v>0.522461</v>
      </c>
      <c r="JO1280">
        <v>2.65259</v>
      </c>
      <c r="JP1280">
        <v>1.54785</v>
      </c>
      <c r="JQ1280">
        <v>2.31567</v>
      </c>
      <c r="JR1280">
        <v>1.64673</v>
      </c>
      <c r="JS1280">
        <v>2.28638</v>
      </c>
      <c r="JT1280">
        <v>34.3497</v>
      </c>
      <c r="JU1280">
        <v>24.1751</v>
      </c>
      <c r="JV1280">
        <v>18</v>
      </c>
      <c r="JW1280">
        <v>487.378</v>
      </c>
      <c r="JX1280">
        <v>378.833</v>
      </c>
      <c r="JY1280">
        <v>51.3652</v>
      </c>
      <c r="JZ1280">
        <v>57.311</v>
      </c>
      <c r="KA1280">
        <v>29.9999</v>
      </c>
      <c r="KB1280">
        <v>56.6506</v>
      </c>
      <c r="KC1280">
        <v>56.4435</v>
      </c>
      <c r="KD1280">
        <v>10.3607</v>
      </c>
      <c r="KE1280">
        <v>0</v>
      </c>
      <c r="KF1280">
        <v>100</v>
      </c>
      <c r="KG1280">
        <v>51.3353</v>
      </c>
      <c r="KH1280">
        <v>162.64</v>
      </c>
      <c r="KI1280">
        <v>26.2864</v>
      </c>
      <c r="KJ1280">
        <v>92.2598</v>
      </c>
      <c r="KK1280">
        <v>88.7443</v>
      </c>
    </row>
    <row r="1281" spans="1:297">
      <c r="A1281">
        <v>1265</v>
      </c>
      <c r="B1281">
        <v>1761430250.1</v>
      </c>
      <c r="C1281">
        <v>22069.0999999046</v>
      </c>
      <c r="D1281" t="s">
        <v>2985</v>
      </c>
      <c r="E1281" t="s">
        <v>2986</v>
      </c>
      <c r="F1281">
        <v>5</v>
      </c>
      <c r="G1281" t="s">
        <v>2954</v>
      </c>
      <c r="H1281" t="s">
        <v>436</v>
      </c>
      <c r="I1281">
        <v>1761430241.94615</v>
      </c>
      <c r="J1281">
        <f>(K1281)/1000</f>
        <v>0</v>
      </c>
      <c r="K1281">
        <f>IF(DP1281, AN1281, AH1281)</f>
        <v>0</v>
      </c>
      <c r="L1281">
        <f>IF(DP1281, AI1281, AG1281)</f>
        <v>0</v>
      </c>
      <c r="M1281">
        <f>DR1281 - IF(AU1281&gt;1, L1281*DL1281*100.0/(AW1281), 0)</f>
        <v>0</v>
      </c>
      <c r="N1281">
        <f>((T1281-J1281/2)*M1281-L1281)/(T1281+J1281/2)</f>
        <v>0</v>
      </c>
      <c r="O1281">
        <f>N1281*(DY1281+DZ1281)/1000.0</f>
        <v>0</v>
      </c>
      <c r="P1281">
        <f>(DR1281 - IF(AU1281&gt;1, L1281*DL1281*100.0/(AW1281), 0))*(DY1281+DZ1281)/1000.0</f>
        <v>0</v>
      </c>
      <c r="Q1281">
        <f>2.0/((1/S1281-1/R1281)+SIGN(S1281)*SQRT((1/S1281-1/R1281)*(1/S1281-1/R1281) + 4*DM1281/((DM1281+1)*(DM1281+1))*(2*1/S1281*1/R1281-1/R1281*1/R1281)))</f>
        <v>0</v>
      </c>
      <c r="R1281">
        <f>IF(LEFT(DN1281,1)&lt;&gt;"0",IF(LEFT(DN1281,1)="1",3.0,DO1281),$D$5+$E$5*(EF1281*DY1281/($K$5*1000))+$F$5*(EF1281*DY1281/($K$5*1000))*MAX(MIN(DL1281,$J$5),$I$5)*MAX(MIN(DL1281,$J$5),$I$5)+$G$5*MAX(MIN(DL1281,$J$5),$I$5)*(EF1281*DY1281/($K$5*1000))+$H$5*(EF1281*DY1281/($K$5*1000))*(EF1281*DY1281/($K$5*1000)))</f>
        <v>0</v>
      </c>
      <c r="S1281">
        <f>J1281*(1000-(1000*0.61365*exp(17.502*W1281/(240.97+W1281))/(DY1281+DZ1281)+DT1281)/2)/(1000*0.61365*exp(17.502*W1281/(240.97+W1281))/(DY1281+DZ1281)-DT1281)</f>
        <v>0</v>
      </c>
      <c r="T1281">
        <f>1/((DM1281+1)/(Q1281/1.6)+1/(R1281/1.37)) + DM1281/((DM1281+1)/(Q1281/1.6) + DM1281/(R1281/1.37))</f>
        <v>0</v>
      </c>
      <c r="U1281">
        <f>(DH1281*DK1281)</f>
        <v>0</v>
      </c>
      <c r="V1281">
        <f>(EA1281+(U1281+2*0.95*5.67E-8*(((EA1281+$B$7)+273)^4-(EA1281+273)^4)-44100*J1281)/(1.84*29.3*R1281+8*0.95*5.67E-8*(EA1281+273)^3))</f>
        <v>0</v>
      </c>
      <c r="W1281">
        <f>($C$7*EB1281+$D$7*EC1281+$E$7*V1281)</f>
        <v>0</v>
      </c>
      <c r="X1281">
        <f>0.61365*exp(17.502*W1281/(240.97+W1281))</f>
        <v>0</v>
      </c>
      <c r="Y1281">
        <f>(Z1281/AA1281*100)</f>
        <v>0</v>
      </c>
      <c r="Z1281">
        <f>DT1281*(DY1281+DZ1281)/1000</f>
        <v>0</v>
      </c>
      <c r="AA1281">
        <f>0.61365*exp(17.502*EA1281/(240.97+EA1281))</f>
        <v>0</v>
      </c>
      <c r="AB1281">
        <f>(X1281-DT1281*(DY1281+DZ1281)/1000)</f>
        <v>0</v>
      </c>
      <c r="AC1281">
        <f>(-J1281*44100)</f>
        <v>0</v>
      </c>
      <c r="AD1281">
        <f>2*29.3*R1281*0.92*(EA1281-W1281)</f>
        <v>0</v>
      </c>
      <c r="AE1281">
        <f>2*0.95*5.67E-8*(((EA1281+$B$7)+273)^4-(W1281+273)^4)</f>
        <v>0</v>
      </c>
      <c r="AF1281">
        <f>U1281+AE1281+AC1281+AD1281</f>
        <v>0</v>
      </c>
      <c r="AG1281">
        <f>DX1281*AU1281*(DS1281-DR1281*(1000-AU1281*DU1281)/(1000-AU1281*DT1281))/(100*DL1281)</f>
        <v>0</v>
      </c>
      <c r="AH1281">
        <f>1000*DX1281*AU1281*(DT1281-DU1281)/(100*DL1281*(1000-AU1281*DT1281))</f>
        <v>0</v>
      </c>
      <c r="AI1281">
        <f>(AJ1281 - AK1281 - DY1281*1E3/(8.314*(EA1281+273.15)) * AM1281/DX1281 * AL1281) * DX1281/(100*DL1281) * (1000 - DU1281)/1000</f>
        <v>0</v>
      </c>
      <c r="AJ1281">
        <v>189.105849312543</v>
      </c>
      <c r="AK1281">
        <v>202.277606060606</v>
      </c>
      <c r="AL1281">
        <v>-3.20559244807343</v>
      </c>
      <c r="AM1281">
        <v>65.4946518172247</v>
      </c>
      <c r="AN1281">
        <f>(AP1281 - AO1281 + DY1281*1E3/(8.314*(EA1281+273.15)) * AR1281/DX1281 * AQ1281) * DX1281/(100*DL1281) * 1000/(1000 - AP1281)</f>
        <v>0</v>
      </c>
      <c r="AO1281">
        <v>25.5049933495451</v>
      </c>
      <c r="AP1281">
        <v>57.9161096969697</v>
      </c>
      <c r="AQ1281">
        <v>-0.000820025695828006</v>
      </c>
      <c r="AR1281">
        <v>110.855634111714</v>
      </c>
      <c r="AS1281">
        <v>6</v>
      </c>
      <c r="AT1281">
        <v>1</v>
      </c>
      <c r="AU1281">
        <f>IF(AS1281*$H$13&gt;=AW1281,1.0,(AW1281/(AW1281-AS1281*$H$13)))</f>
        <v>0</v>
      </c>
      <c r="AV1281">
        <f>(AU1281-1)*100</f>
        <v>0</v>
      </c>
      <c r="AW1281">
        <f>MAX(0,($B$13+$C$13*EF1281)/(1+$D$13*EF1281)*DY1281/(EA1281+273)*$E$13)</f>
        <v>0</v>
      </c>
      <c r="AX1281" t="s">
        <v>437</v>
      </c>
      <c r="AY1281" t="s">
        <v>437</v>
      </c>
      <c r="AZ1281">
        <v>0</v>
      </c>
      <c r="BA1281">
        <v>0</v>
      </c>
      <c r="BB1281">
        <f>1-AZ1281/BA1281</f>
        <v>0</v>
      </c>
      <c r="BC1281">
        <v>0</v>
      </c>
      <c r="BD1281" t="s">
        <v>437</v>
      </c>
      <c r="BE1281" t="s">
        <v>437</v>
      </c>
      <c r="BF1281">
        <v>0</v>
      </c>
      <c r="BG1281">
        <v>0</v>
      </c>
      <c r="BH1281">
        <f>1-BF1281/BG1281</f>
        <v>0</v>
      </c>
      <c r="BI1281">
        <v>0.5</v>
      </c>
      <c r="BJ1281">
        <f>DI1281</f>
        <v>0</v>
      </c>
      <c r="BK1281">
        <f>L1281</f>
        <v>0</v>
      </c>
      <c r="BL1281">
        <f>BH1281*BI1281*BJ1281</f>
        <v>0</v>
      </c>
      <c r="BM1281">
        <f>(BK1281-BC1281)/BJ1281</f>
        <v>0</v>
      </c>
      <c r="BN1281">
        <f>(BA1281-BG1281)/BG1281</f>
        <v>0</v>
      </c>
      <c r="BO1281">
        <f>AZ1281/(BB1281+AZ1281/BG1281)</f>
        <v>0</v>
      </c>
      <c r="BP1281" t="s">
        <v>437</v>
      </c>
      <c r="BQ1281">
        <v>0</v>
      </c>
      <c r="BR1281">
        <f>IF(BQ1281&lt;&gt;0, BQ1281, BO1281)</f>
        <v>0</v>
      </c>
      <c r="BS1281">
        <f>1-BR1281/BG1281</f>
        <v>0</v>
      </c>
      <c r="BT1281">
        <f>(BG1281-BF1281)/(BG1281-BR1281)</f>
        <v>0</v>
      </c>
      <c r="BU1281">
        <f>(BA1281-BG1281)/(BA1281-BR1281)</f>
        <v>0</v>
      </c>
      <c r="BV1281">
        <f>(BG1281-BF1281)/(BG1281-AZ1281)</f>
        <v>0</v>
      </c>
      <c r="BW1281">
        <f>(BA1281-BG1281)/(BA1281-AZ1281)</f>
        <v>0</v>
      </c>
      <c r="BX1281">
        <f>(BT1281*BR1281/BF1281)</f>
        <v>0</v>
      </c>
      <c r="BY1281">
        <f>(1-BX1281)</f>
        <v>0</v>
      </c>
      <c r="DH1281">
        <f>$B$11*EG1281+$C$11*EH1281+$F$11*ES1281*(1-EV1281)</f>
        <v>0</v>
      </c>
      <c r="DI1281">
        <f>DH1281*DJ1281</f>
        <v>0</v>
      </c>
      <c r="DJ1281">
        <f>($B$11*$D$9+$C$11*$D$9+$F$11*((FF1281+EX1281)/MAX(FF1281+EX1281+FG1281, 0.1)*$I$9+FG1281/MAX(FF1281+EX1281+FG1281, 0.1)*$J$9))/($B$11+$C$11+$F$11)</f>
        <v>0</v>
      </c>
      <c r="DK1281">
        <f>($B$11*$K$9+$C$11*$K$9+$F$11*((FF1281+EX1281)/MAX(FF1281+EX1281+FG1281, 0.1)*$P$9+FG1281/MAX(FF1281+EX1281+FG1281, 0.1)*$Q$9))/($B$11+$C$11+$F$11)</f>
        <v>0</v>
      </c>
      <c r="DL1281">
        <v>6</v>
      </c>
      <c r="DM1281">
        <v>0.5</v>
      </c>
      <c r="DN1281" t="s">
        <v>438</v>
      </c>
      <c r="DO1281">
        <v>2</v>
      </c>
      <c r="DP1281" t="b">
        <v>1</v>
      </c>
      <c r="DQ1281">
        <v>1761430241.94615</v>
      </c>
      <c r="DR1281">
        <v>212.180230769231</v>
      </c>
      <c r="DS1281">
        <v>199.873538461538</v>
      </c>
      <c r="DT1281">
        <v>57.8976769230769</v>
      </c>
      <c r="DU1281">
        <v>25.5056</v>
      </c>
      <c r="DV1281">
        <v>211.082769230769</v>
      </c>
      <c r="DW1281">
        <v>57.9417923076923</v>
      </c>
      <c r="DX1281">
        <v>499.995</v>
      </c>
      <c r="DY1281">
        <v>90.1840076923077</v>
      </c>
      <c r="DZ1281">
        <v>0.0393235384615385</v>
      </c>
      <c r="EA1281">
        <v>52.5521</v>
      </c>
      <c r="EB1281">
        <v>48.0141076923077</v>
      </c>
      <c r="EC1281">
        <v>999.9</v>
      </c>
      <c r="ED1281">
        <v>0</v>
      </c>
      <c r="EE1281">
        <v>0</v>
      </c>
      <c r="EF1281">
        <v>10004.6607692308</v>
      </c>
      <c r="EG1281">
        <v>0</v>
      </c>
      <c r="EH1281">
        <v>1250.10692307692</v>
      </c>
      <c r="EI1281">
        <v>12.3068</v>
      </c>
      <c r="EJ1281">
        <v>225.219692307692</v>
      </c>
      <c r="EK1281">
        <v>205.104846153846</v>
      </c>
      <c r="EL1281">
        <v>32.3920692307692</v>
      </c>
      <c r="EM1281">
        <v>199.873538461538</v>
      </c>
      <c r="EN1281">
        <v>25.5056</v>
      </c>
      <c r="EO1281">
        <v>5.22144307692308</v>
      </c>
      <c r="EP1281">
        <v>2.30019692307692</v>
      </c>
      <c r="EQ1281">
        <v>33.5880153846154</v>
      </c>
      <c r="ER1281">
        <v>19.6777769230769</v>
      </c>
      <c r="ES1281">
        <v>1199.97846153846</v>
      </c>
      <c r="ET1281">
        <v>0.966998923076923</v>
      </c>
      <c r="EU1281">
        <v>0.0330009846153846</v>
      </c>
      <c r="EV1281">
        <v>0</v>
      </c>
      <c r="EW1281">
        <v>777.406384615384</v>
      </c>
      <c r="EX1281">
        <v>5.00059</v>
      </c>
      <c r="EY1281">
        <v>10469.6307692308</v>
      </c>
      <c r="EZ1281">
        <v>10358.5076923077</v>
      </c>
      <c r="FA1281">
        <v>64.375</v>
      </c>
      <c r="FB1281">
        <v>65.562</v>
      </c>
      <c r="FC1281">
        <v>64.437</v>
      </c>
      <c r="FD1281">
        <v>65.312</v>
      </c>
      <c r="FE1281">
        <v>65.687</v>
      </c>
      <c r="FF1281">
        <v>1155.54230769231</v>
      </c>
      <c r="FG1281">
        <v>39.4361538461539</v>
      </c>
      <c r="FH1281">
        <v>0</v>
      </c>
      <c r="FI1281">
        <v>1761430210.9</v>
      </c>
      <c r="FJ1281">
        <v>0</v>
      </c>
      <c r="FK1281">
        <v>777.124153846154</v>
      </c>
      <c r="FL1281">
        <v>-17.635692321051</v>
      </c>
      <c r="FM1281">
        <v>-232.516239265541</v>
      </c>
      <c r="FN1281">
        <v>10466.8346153846</v>
      </c>
      <c r="FO1281">
        <v>15</v>
      </c>
      <c r="FP1281">
        <v>0</v>
      </c>
      <c r="FQ1281" t="s">
        <v>439</v>
      </c>
      <c r="FR1281">
        <v>0</v>
      </c>
      <c r="FS1281">
        <v>0</v>
      </c>
      <c r="FT1281">
        <v>0</v>
      </c>
      <c r="FU1281">
        <v>0</v>
      </c>
      <c r="FV1281">
        <v>0</v>
      </c>
      <c r="FW1281">
        <v>0</v>
      </c>
      <c r="FX1281">
        <v>0</v>
      </c>
      <c r="FY1281">
        <v>0</v>
      </c>
      <c r="FZ1281">
        <v>0</v>
      </c>
      <c r="GA1281">
        <v>0</v>
      </c>
      <c r="GB1281">
        <v>0</v>
      </c>
      <c r="GC1281">
        <v>11.8046095238095</v>
      </c>
      <c r="GD1281">
        <v>12.140025974026</v>
      </c>
      <c r="GE1281">
        <v>1.30723785823565</v>
      </c>
      <c r="GF1281">
        <v>0</v>
      </c>
      <c r="GG1281">
        <v>778.243441176471</v>
      </c>
      <c r="GH1281">
        <v>-18.4317647213225</v>
      </c>
      <c r="GI1281">
        <v>1.82209096420401</v>
      </c>
      <c r="GJ1281">
        <v>-1</v>
      </c>
      <c r="GK1281">
        <v>32.3783904761905</v>
      </c>
      <c r="GL1281">
        <v>0.275867532467542</v>
      </c>
      <c r="GM1281">
        <v>0.0283097645069665</v>
      </c>
      <c r="GN1281">
        <v>0</v>
      </c>
      <c r="GO1281">
        <v>0</v>
      </c>
      <c r="GP1281">
        <v>2</v>
      </c>
      <c r="GQ1281" t="s">
        <v>473</v>
      </c>
      <c r="GR1281">
        <v>3.12601</v>
      </c>
      <c r="GS1281">
        <v>2.71769</v>
      </c>
      <c r="GT1281">
        <v>0.0419803</v>
      </c>
      <c r="GU1281">
        <v>0.0391768</v>
      </c>
      <c r="GV1281">
        <v>0.178931</v>
      </c>
      <c r="GW1281">
        <v>0.101295</v>
      </c>
      <c r="GX1281">
        <v>34111.3</v>
      </c>
      <c r="GY1281">
        <v>36114.3</v>
      </c>
      <c r="GZ1281">
        <v>32364.8</v>
      </c>
      <c r="HA1281">
        <v>34183.6</v>
      </c>
      <c r="HB1281">
        <v>38282.1</v>
      </c>
      <c r="HC1281">
        <v>44329.5</v>
      </c>
      <c r="HD1281">
        <v>50924.5</v>
      </c>
      <c r="HE1281">
        <v>54861.4</v>
      </c>
      <c r="HF1281">
        <v>1.64893</v>
      </c>
      <c r="HG1281">
        <v>1.49922</v>
      </c>
      <c r="HH1281">
        <v>-0.171036</v>
      </c>
      <c r="HI1281">
        <v>0</v>
      </c>
      <c r="HJ1281">
        <v>50.7216</v>
      </c>
      <c r="HK1281">
        <v>999.9</v>
      </c>
      <c r="HL1281">
        <v>55.97</v>
      </c>
      <c r="HM1281">
        <v>30.222</v>
      </c>
      <c r="HN1281">
        <v>26.782</v>
      </c>
      <c r="HO1281">
        <v>60.3056</v>
      </c>
      <c r="HP1281">
        <v>40.4647</v>
      </c>
      <c r="HQ1281">
        <v>1</v>
      </c>
      <c r="HR1281">
        <v>2.70117</v>
      </c>
      <c r="HS1281">
        <v>1.04397</v>
      </c>
      <c r="HT1281">
        <v>20.1069</v>
      </c>
      <c r="HU1281">
        <v>5.18524</v>
      </c>
      <c r="HV1281">
        <v>12.0159</v>
      </c>
      <c r="HW1281">
        <v>4.96645</v>
      </c>
      <c r="HX1281">
        <v>3.29588</v>
      </c>
      <c r="HY1281">
        <v>9999</v>
      </c>
      <c r="HZ1281">
        <v>9999</v>
      </c>
      <c r="IA1281">
        <v>999.9</v>
      </c>
      <c r="IB1281">
        <v>9999</v>
      </c>
      <c r="IC1281">
        <v>1.86324</v>
      </c>
      <c r="ID1281">
        <v>1.86811</v>
      </c>
      <c r="IE1281">
        <v>1.86783</v>
      </c>
      <c r="IF1281">
        <v>1.86905</v>
      </c>
      <c r="IG1281">
        <v>1.86981</v>
      </c>
      <c r="IH1281">
        <v>1.86589</v>
      </c>
      <c r="II1281">
        <v>1.86692</v>
      </c>
      <c r="IJ1281">
        <v>1.8684</v>
      </c>
      <c r="IK1281">
        <v>5</v>
      </c>
      <c r="IL1281">
        <v>0</v>
      </c>
      <c r="IM1281">
        <v>0</v>
      </c>
      <c r="IN1281">
        <v>0</v>
      </c>
      <c r="IO1281" t="s">
        <v>441</v>
      </c>
      <c r="IP1281" t="s">
        <v>442</v>
      </c>
      <c r="IQ1281" t="s">
        <v>443</v>
      </c>
      <c r="IR1281" t="s">
        <v>443</v>
      </c>
      <c r="IS1281" t="s">
        <v>443</v>
      </c>
      <c r="IT1281" t="s">
        <v>443</v>
      </c>
      <c r="IU1281">
        <v>0</v>
      </c>
      <c r="IV1281">
        <v>100</v>
      </c>
      <c r="IW1281">
        <v>100</v>
      </c>
      <c r="IX1281">
        <v>1.097</v>
      </c>
      <c r="IY1281">
        <v>-0.0441</v>
      </c>
      <c r="IZ1281">
        <v>1.09748391826392</v>
      </c>
      <c r="JA1281">
        <v>0</v>
      </c>
      <c r="JB1281">
        <v>0</v>
      </c>
      <c r="JC1281">
        <v>0</v>
      </c>
      <c r="JD1281">
        <v>-0.0441141096964596</v>
      </c>
      <c r="JE1281">
        <v>0</v>
      </c>
      <c r="JF1281">
        <v>0</v>
      </c>
      <c r="JG1281">
        <v>0</v>
      </c>
      <c r="JH1281">
        <v>5</v>
      </c>
      <c r="JI1281">
        <v>2273</v>
      </c>
      <c r="JJ1281">
        <v>1</v>
      </c>
      <c r="JK1281">
        <v>24</v>
      </c>
      <c r="JL1281">
        <v>29357170.8</v>
      </c>
      <c r="JM1281">
        <v>29357170.8</v>
      </c>
      <c r="JN1281">
        <v>0.483398</v>
      </c>
      <c r="JO1281">
        <v>2.64771</v>
      </c>
      <c r="JP1281">
        <v>1.54785</v>
      </c>
      <c r="JQ1281">
        <v>2.31445</v>
      </c>
      <c r="JR1281">
        <v>1.64673</v>
      </c>
      <c r="JS1281">
        <v>2.35229</v>
      </c>
      <c r="JT1281">
        <v>34.3497</v>
      </c>
      <c r="JU1281">
        <v>24.1838</v>
      </c>
      <c r="JV1281">
        <v>18</v>
      </c>
      <c r="JW1281">
        <v>487.437</v>
      </c>
      <c r="JX1281">
        <v>378.788</v>
      </c>
      <c r="JY1281">
        <v>51.3396</v>
      </c>
      <c r="JZ1281">
        <v>57.3054</v>
      </c>
      <c r="KA1281">
        <v>29.9998</v>
      </c>
      <c r="KB1281">
        <v>56.6478</v>
      </c>
      <c r="KC1281">
        <v>56.4366</v>
      </c>
      <c r="KD1281">
        <v>9.664</v>
      </c>
      <c r="KE1281">
        <v>0</v>
      </c>
      <c r="KF1281">
        <v>100</v>
      </c>
      <c r="KG1281">
        <v>51.324</v>
      </c>
      <c r="KH1281">
        <v>149.081</v>
      </c>
      <c r="KI1281">
        <v>26.2864</v>
      </c>
      <c r="KJ1281">
        <v>92.2607</v>
      </c>
      <c r="KK1281">
        <v>88.745</v>
      </c>
    </row>
    <row r="1282" spans="1:297">
      <c r="A1282">
        <v>1266</v>
      </c>
      <c r="B1282">
        <v>1761430255.1</v>
      </c>
      <c r="C1282">
        <v>22074.0999999046</v>
      </c>
      <c r="D1282" t="s">
        <v>2987</v>
      </c>
      <c r="E1282" t="s">
        <v>2988</v>
      </c>
      <c r="F1282">
        <v>5</v>
      </c>
      <c r="G1282" t="s">
        <v>2954</v>
      </c>
      <c r="H1282" t="s">
        <v>436</v>
      </c>
      <c r="I1282">
        <v>1761430246.94615</v>
      </c>
      <c r="J1282">
        <f>(K1282)/1000</f>
        <v>0</v>
      </c>
      <c r="K1282">
        <f>IF(DP1282, AN1282, AH1282)</f>
        <v>0</v>
      </c>
      <c r="L1282">
        <f>IF(DP1282, AI1282, AG1282)</f>
        <v>0</v>
      </c>
      <c r="M1282">
        <f>DR1282 - IF(AU1282&gt;1, L1282*DL1282*100.0/(AW1282), 0)</f>
        <v>0</v>
      </c>
      <c r="N1282">
        <f>((T1282-J1282/2)*M1282-L1282)/(T1282+J1282/2)</f>
        <v>0</v>
      </c>
      <c r="O1282">
        <f>N1282*(DY1282+DZ1282)/1000.0</f>
        <v>0</v>
      </c>
      <c r="P1282">
        <f>(DR1282 - IF(AU1282&gt;1, L1282*DL1282*100.0/(AW1282), 0))*(DY1282+DZ1282)/1000.0</f>
        <v>0</v>
      </c>
      <c r="Q1282">
        <f>2.0/((1/S1282-1/R1282)+SIGN(S1282)*SQRT((1/S1282-1/R1282)*(1/S1282-1/R1282) + 4*DM1282/((DM1282+1)*(DM1282+1))*(2*1/S1282*1/R1282-1/R1282*1/R1282)))</f>
        <v>0</v>
      </c>
      <c r="R1282">
        <f>IF(LEFT(DN1282,1)&lt;&gt;"0",IF(LEFT(DN1282,1)="1",3.0,DO1282),$D$5+$E$5*(EF1282*DY1282/($K$5*1000))+$F$5*(EF1282*DY1282/($K$5*1000))*MAX(MIN(DL1282,$J$5),$I$5)*MAX(MIN(DL1282,$J$5),$I$5)+$G$5*MAX(MIN(DL1282,$J$5),$I$5)*(EF1282*DY1282/($K$5*1000))+$H$5*(EF1282*DY1282/($K$5*1000))*(EF1282*DY1282/($K$5*1000)))</f>
        <v>0</v>
      </c>
      <c r="S1282">
        <f>J1282*(1000-(1000*0.61365*exp(17.502*W1282/(240.97+W1282))/(DY1282+DZ1282)+DT1282)/2)/(1000*0.61365*exp(17.502*W1282/(240.97+W1282))/(DY1282+DZ1282)-DT1282)</f>
        <v>0</v>
      </c>
      <c r="T1282">
        <f>1/((DM1282+1)/(Q1282/1.6)+1/(R1282/1.37)) + DM1282/((DM1282+1)/(Q1282/1.6) + DM1282/(R1282/1.37))</f>
        <v>0</v>
      </c>
      <c r="U1282">
        <f>(DH1282*DK1282)</f>
        <v>0</v>
      </c>
      <c r="V1282">
        <f>(EA1282+(U1282+2*0.95*5.67E-8*(((EA1282+$B$7)+273)^4-(EA1282+273)^4)-44100*J1282)/(1.84*29.3*R1282+8*0.95*5.67E-8*(EA1282+273)^3))</f>
        <v>0</v>
      </c>
      <c r="W1282">
        <f>($C$7*EB1282+$D$7*EC1282+$E$7*V1282)</f>
        <v>0</v>
      </c>
      <c r="X1282">
        <f>0.61365*exp(17.502*W1282/(240.97+W1282))</f>
        <v>0</v>
      </c>
      <c r="Y1282">
        <f>(Z1282/AA1282*100)</f>
        <v>0</v>
      </c>
      <c r="Z1282">
        <f>DT1282*(DY1282+DZ1282)/1000</f>
        <v>0</v>
      </c>
      <c r="AA1282">
        <f>0.61365*exp(17.502*EA1282/(240.97+EA1282))</f>
        <v>0</v>
      </c>
      <c r="AB1282">
        <f>(X1282-DT1282*(DY1282+DZ1282)/1000)</f>
        <v>0</v>
      </c>
      <c r="AC1282">
        <f>(-J1282*44100)</f>
        <v>0</v>
      </c>
      <c r="AD1282">
        <f>2*29.3*R1282*0.92*(EA1282-W1282)</f>
        <v>0</v>
      </c>
      <c r="AE1282">
        <f>2*0.95*5.67E-8*(((EA1282+$B$7)+273)^4-(W1282+273)^4)</f>
        <v>0</v>
      </c>
      <c r="AF1282">
        <f>U1282+AE1282+AC1282+AD1282</f>
        <v>0</v>
      </c>
      <c r="AG1282">
        <f>DX1282*AU1282*(DS1282-DR1282*(1000-AU1282*DU1282)/(1000-AU1282*DT1282))/(100*DL1282)</f>
        <v>0</v>
      </c>
      <c r="AH1282">
        <f>1000*DX1282*AU1282*(DT1282-DU1282)/(100*DL1282*(1000-AU1282*DT1282))</f>
        <v>0</v>
      </c>
      <c r="AI1282">
        <f>(AJ1282 - AK1282 - DY1282*1E3/(8.314*(EA1282+273.15)) * AM1282/DX1282 * AL1282) * DX1282/(100*DL1282) * (1000 - DU1282)/1000</f>
        <v>0</v>
      </c>
      <c r="AJ1282">
        <v>170.651014381899</v>
      </c>
      <c r="AK1282">
        <v>184.897606060606</v>
      </c>
      <c r="AL1282">
        <v>-3.48569523183108</v>
      </c>
      <c r="AM1282">
        <v>65.4946518172247</v>
      </c>
      <c r="AN1282">
        <f>(AP1282 - AO1282 + DY1282*1E3/(8.314*(EA1282+273.15)) * AR1282/DX1282 * AQ1282) * DX1282/(100*DL1282) * 1000/(1000 - AP1282)</f>
        <v>0</v>
      </c>
      <c r="AO1282">
        <v>25.505003419102</v>
      </c>
      <c r="AP1282">
        <v>57.9350121212121</v>
      </c>
      <c r="AQ1282">
        <v>0.00152815918903131</v>
      </c>
      <c r="AR1282">
        <v>110.855634111714</v>
      </c>
      <c r="AS1282">
        <v>6</v>
      </c>
      <c r="AT1282">
        <v>1</v>
      </c>
      <c r="AU1282">
        <f>IF(AS1282*$H$13&gt;=AW1282,1.0,(AW1282/(AW1282-AS1282*$H$13)))</f>
        <v>0</v>
      </c>
      <c r="AV1282">
        <f>(AU1282-1)*100</f>
        <v>0</v>
      </c>
      <c r="AW1282">
        <f>MAX(0,($B$13+$C$13*EF1282)/(1+$D$13*EF1282)*DY1282/(EA1282+273)*$E$13)</f>
        <v>0</v>
      </c>
      <c r="AX1282" t="s">
        <v>437</v>
      </c>
      <c r="AY1282" t="s">
        <v>437</v>
      </c>
      <c r="AZ1282">
        <v>0</v>
      </c>
      <c r="BA1282">
        <v>0</v>
      </c>
      <c r="BB1282">
        <f>1-AZ1282/BA1282</f>
        <v>0</v>
      </c>
      <c r="BC1282">
        <v>0</v>
      </c>
      <c r="BD1282" t="s">
        <v>437</v>
      </c>
      <c r="BE1282" t="s">
        <v>437</v>
      </c>
      <c r="BF1282">
        <v>0</v>
      </c>
      <c r="BG1282">
        <v>0</v>
      </c>
      <c r="BH1282">
        <f>1-BF1282/BG1282</f>
        <v>0</v>
      </c>
      <c r="BI1282">
        <v>0.5</v>
      </c>
      <c r="BJ1282">
        <f>DI1282</f>
        <v>0</v>
      </c>
      <c r="BK1282">
        <f>L1282</f>
        <v>0</v>
      </c>
      <c r="BL1282">
        <f>BH1282*BI1282*BJ1282</f>
        <v>0</v>
      </c>
      <c r="BM1282">
        <f>(BK1282-BC1282)/BJ1282</f>
        <v>0</v>
      </c>
      <c r="BN1282">
        <f>(BA1282-BG1282)/BG1282</f>
        <v>0</v>
      </c>
      <c r="BO1282">
        <f>AZ1282/(BB1282+AZ1282/BG1282)</f>
        <v>0</v>
      </c>
      <c r="BP1282" t="s">
        <v>437</v>
      </c>
      <c r="BQ1282">
        <v>0</v>
      </c>
      <c r="BR1282">
        <f>IF(BQ1282&lt;&gt;0, BQ1282, BO1282)</f>
        <v>0</v>
      </c>
      <c r="BS1282">
        <f>1-BR1282/BG1282</f>
        <v>0</v>
      </c>
      <c r="BT1282">
        <f>(BG1282-BF1282)/(BG1282-BR1282)</f>
        <v>0</v>
      </c>
      <c r="BU1282">
        <f>(BA1282-BG1282)/(BA1282-BR1282)</f>
        <v>0</v>
      </c>
      <c r="BV1282">
        <f>(BG1282-BF1282)/(BG1282-AZ1282)</f>
        <v>0</v>
      </c>
      <c r="BW1282">
        <f>(BA1282-BG1282)/(BA1282-AZ1282)</f>
        <v>0</v>
      </c>
      <c r="BX1282">
        <f>(BT1282*BR1282/BF1282)</f>
        <v>0</v>
      </c>
      <c r="BY1282">
        <f>(1-BX1282)</f>
        <v>0</v>
      </c>
      <c r="DH1282">
        <f>$B$11*EG1282+$C$11*EH1282+$F$11*ES1282*(1-EV1282)</f>
        <v>0</v>
      </c>
      <c r="DI1282">
        <f>DH1282*DJ1282</f>
        <v>0</v>
      </c>
      <c r="DJ1282">
        <f>($B$11*$D$9+$C$11*$D$9+$F$11*((FF1282+EX1282)/MAX(FF1282+EX1282+FG1282, 0.1)*$I$9+FG1282/MAX(FF1282+EX1282+FG1282, 0.1)*$J$9))/($B$11+$C$11+$F$11)</f>
        <v>0</v>
      </c>
      <c r="DK1282">
        <f>($B$11*$K$9+$C$11*$K$9+$F$11*((FF1282+EX1282)/MAX(FF1282+EX1282+FG1282, 0.1)*$P$9+FG1282/MAX(FF1282+EX1282+FG1282, 0.1)*$Q$9))/($B$11+$C$11+$F$11)</f>
        <v>0</v>
      </c>
      <c r="DL1282">
        <v>6</v>
      </c>
      <c r="DM1282">
        <v>0.5</v>
      </c>
      <c r="DN1282" t="s">
        <v>438</v>
      </c>
      <c r="DO1282">
        <v>2</v>
      </c>
      <c r="DP1282" t="b">
        <v>1</v>
      </c>
      <c r="DQ1282">
        <v>1761430246.94615</v>
      </c>
      <c r="DR1282">
        <v>196.839230769231</v>
      </c>
      <c r="DS1282">
        <v>183.020846153846</v>
      </c>
      <c r="DT1282">
        <v>57.9148384615385</v>
      </c>
      <c r="DU1282">
        <v>25.5053538461538</v>
      </c>
      <c r="DV1282">
        <v>195.741769230769</v>
      </c>
      <c r="DW1282">
        <v>57.9589384615385</v>
      </c>
      <c r="DX1282">
        <v>500.009692307692</v>
      </c>
      <c r="DY1282">
        <v>90.1846384615384</v>
      </c>
      <c r="DZ1282">
        <v>0.0393017538461539</v>
      </c>
      <c r="EA1282">
        <v>52.5556538461539</v>
      </c>
      <c r="EB1282">
        <v>48.0172461538461</v>
      </c>
      <c r="EC1282">
        <v>999.9</v>
      </c>
      <c r="ED1282">
        <v>0</v>
      </c>
      <c r="EE1282">
        <v>0</v>
      </c>
      <c r="EF1282">
        <v>10010.4323076923</v>
      </c>
      <c r="EG1282">
        <v>0</v>
      </c>
      <c r="EH1282">
        <v>1250.12076923077</v>
      </c>
      <c r="EI1282">
        <v>13.8184538461538</v>
      </c>
      <c r="EJ1282">
        <v>208.939769230769</v>
      </c>
      <c r="EK1282">
        <v>187.811</v>
      </c>
      <c r="EL1282">
        <v>32.4094769230769</v>
      </c>
      <c r="EM1282">
        <v>183.020846153846</v>
      </c>
      <c r="EN1282">
        <v>25.5053538461538</v>
      </c>
      <c r="EO1282">
        <v>5.22302692307692</v>
      </c>
      <c r="EP1282">
        <v>2.30019076923077</v>
      </c>
      <c r="EQ1282">
        <v>33.5934384615385</v>
      </c>
      <c r="ER1282">
        <v>19.6777384615385</v>
      </c>
      <c r="ES1282">
        <v>1199.96230769231</v>
      </c>
      <c r="ET1282">
        <v>0.966996461538461</v>
      </c>
      <c r="EU1282">
        <v>0.0330034230769231</v>
      </c>
      <c r="EV1282">
        <v>0</v>
      </c>
      <c r="EW1282">
        <v>776.001</v>
      </c>
      <c r="EX1282">
        <v>5.00059</v>
      </c>
      <c r="EY1282">
        <v>10450.6</v>
      </c>
      <c r="EZ1282">
        <v>10358.3692307692</v>
      </c>
      <c r="FA1282">
        <v>64.375</v>
      </c>
      <c r="FB1282">
        <v>65.562</v>
      </c>
      <c r="FC1282">
        <v>64.437</v>
      </c>
      <c r="FD1282">
        <v>65.312</v>
      </c>
      <c r="FE1282">
        <v>65.687</v>
      </c>
      <c r="FF1282">
        <v>1155.52384615385</v>
      </c>
      <c r="FG1282">
        <v>39.4384615384615</v>
      </c>
      <c r="FH1282">
        <v>0</v>
      </c>
      <c r="FI1282">
        <v>1761430215.7</v>
      </c>
      <c r="FJ1282">
        <v>0</v>
      </c>
      <c r="FK1282">
        <v>775.779576923077</v>
      </c>
      <c r="FL1282">
        <v>-15.5531966022432</v>
      </c>
      <c r="FM1282">
        <v>-224.307692426413</v>
      </c>
      <c r="FN1282">
        <v>10448.3692307692</v>
      </c>
      <c r="FO1282">
        <v>15</v>
      </c>
      <c r="FP1282">
        <v>0</v>
      </c>
      <c r="FQ1282" t="s">
        <v>439</v>
      </c>
      <c r="FR1282">
        <v>0</v>
      </c>
      <c r="FS1282">
        <v>0</v>
      </c>
      <c r="FT1282">
        <v>0</v>
      </c>
      <c r="FU1282">
        <v>0</v>
      </c>
      <c r="FV1282">
        <v>0</v>
      </c>
      <c r="FW1282">
        <v>0</v>
      </c>
      <c r="FX1282">
        <v>0</v>
      </c>
      <c r="FY1282">
        <v>0</v>
      </c>
      <c r="FZ1282">
        <v>0</v>
      </c>
      <c r="GA1282">
        <v>0</v>
      </c>
      <c r="GB1282">
        <v>0</v>
      </c>
      <c r="GC1282">
        <v>13.10944</v>
      </c>
      <c r="GD1282">
        <v>17.9889203007519</v>
      </c>
      <c r="GE1282">
        <v>1.76754553389722</v>
      </c>
      <c r="GF1282">
        <v>0</v>
      </c>
      <c r="GG1282">
        <v>776.831617647059</v>
      </c>
      <c r="GH1282">
        <v>-17.2947135283495</v>
      </c>
      <c r="GI1282">
        <v>1.71396509702101</v>
      </c>
      <c r="GJ1282">
        <v>-1</v>
      </c>
      <c r="GK1282">
        <v>32.4005</v>
      </c>
      <c r="GL1282">
        <v>0.203566917293249</v>
      </c>
      <c r="GM1282">
        <v>0.0202476912264093</v>
      </c>
      <c r="GN1282">
        <v>0</v>
      </c>
      <c r="GO1282">
        <v>0</v>
      </c>
      <c r="GP1282">
        <v>2</v>
      </c>
      <c r="GQ1282" t="s">
        <v>473</v>
      </c>
      <c r="GR1282">
        <v>3.12602</v>
      </c>
      <c r="GS1282">
        <v>2.71702</v>
      </c>
      <c r="GT1282">
        <v>0.0386228</v>
      </c>
      <c r="GU1282">
        <v>0.0356911</v>
      </c>
      <c r="GV1282">
        <v>0.178977</v>
      </c>
      <c r="GW1282">
        <v>0.101304</v>
      </c>
      <c r="GX1282">
        <v>34230.4</v>
      </c>
      <c r="GY1282">
        <v>36244.9</v>
      </c>
      <c r="GZ1282">
        <v>32364.9</v>
      </c>
      <c r="HA1282">
        <v>34183.7</v>
      </c>
      <c r="HB1282">
        <v>38280</v>
      </c>
      <c r="HC1282">
        <v>44329.2</v>
      </c>
      <c r="HD1282">
        <v>50924.6</v>
      </c>
      <c r="HE1282">
        <v>54862.1</v>
      </c>
      <c r="HF1282">
        <v>1.64907</v>
      </c>
      <c r="HG1282">
        <v>1.4992</v>
      </c>
      <c r="HH1282">
        <v>-0.171505</v>
      </c>
      <c r="HI1282">
        <v>0</v>
      </c>
      <c r="HJ1282">
        <v>50.7283</v>
      </c>
      <c r="HK1282">
        <v>999.9</v>
      </c>
      <c r="HL1282">
        <v>55.97</v>
      </c>
      <c r="HM1282">
        <v>30.242</v>
      </c>
      <c r="HN1282">
        <v>26.8122</v>
      </c>
      <c r="HO1282">
        <v>60.2257</v>
      </c>
      <c r="HP1282">
        <v>40.3045</v>
      </c>
      <c r="HQ1282">
        <v>1</v>
      </c>
      <c r="HR1282">
        <v>2.70115</v>
      </c>
      <c r="HS1282">
        <v>1.05207</v>
      </c>
      <c r="HT1282">
        <v>20.1065</v>
      </c>
      <c r="HU1282">
        <v>5.18479</v>
      </c>
      <c r="HV1282">
        <v>12.0159</v>
      </c>
      <c r="HW1282">
        <v>4.96625</v>
      </c>
      <c r="HX1282">
        <v>3.29593</v>
      </c>
      <c r="HY1282">
        <v>9999</v>
      </c>
      <c r="HZ1282">
        <v>9999</v>
      </c>
      <c r="IA1282">
        <v>999.9</v>
      </c>
      <c r="IB1282">
        <v>9999</v>
      </c>
      <c r="IC1282">
        <v>1.86324</v>
      </c>
      <c r="ID1282">
        <v>1.86812</v>
      </c>
      <c r="IE1282">
        <v>1.86783</v>
      </c>
      <c r="IF1282">
        <v>1.86905</v>
      </c>
      <c r="IG1282">
        <v>1.86981</v>
      </c>
      <c r="IH1282">
        <v>1.8659</v>
      </c>
      <c r="II1282">
        <v>1.86694</v>
      </c>
      <c r="IJ1282">
        <v>1.8684</v>
      </c>
      <c r="IK1282">
        <v>5</v>
      </c>
      <c r="IL1282">
        <v>0</v>
      </c>
      <c r="IM1282">
        <v>0</v>
      </c>
      <c r="IN1282">
        <v>0</v>
      </c>
      <c r="IO1282" t="s">
        <v>441</v>
      </c>
      <c r="IP1282" t="s">
        <v>442</v>
      </c>
      <c r="IQ1282" t="s">
        <v>443</v>
      </c>
      <c r="IR1282" t="s">
        <v>443</v>
      </c>
      <c r="IS1282" t="s">
        <v>443</v>
      </c>
      <c r="IT1282" t="s">
        <v>443</v>
      </c>
      <c r="IU1282">
        <v>0</v>
      </c>
      <c r="IV1282">
        <v>100</v>
      </c>
      <c r="IW1282">
        <v>100</v>
      </c>
      <c r="IX1282">
        <v>1.097</v>
      </c>
      <c r="IY1282">
        <v>-0.0441</v>
      </c>
      <c r="IZ1282">
        <v>1.09748391826392</v>
      </c>
      <c r="JA1282">
        <v>0</v>
      </c>
      <c r="JB1282">
        <v>0</v>
      </c>
      <c r="JC1282">
        <v>0</v>
      </c>
      <c r="JD1282">
        <v>-0.0441141096964596</v>
      </c>
      <c r="JE1282">
        <v>0</v>
      </c>
      <c r="JF1282">
        <v>0</v>
      </c>
      <c r="JG1282">
        <v>0</v>
      </c>
      <c r="JH1282">
        <v>5</v>
      </c>
      <c r="JI1282">
        <v>2273</v>
      </c>
      <c r="JJ1282">
        <v>1</v>
      </c>
      <c r="JK1282">
        <v>24</v>
      </c>
      <c r="JL1282">
        <v>29357170.9</v>
      </c>
      <c r="JM1282">
        <v>29357170.9</v>
      </c>
      <c r="JN1282">
        <v>0.45166</v>
      </c>
      <c r="JO1282">
        <v>2.65381</v>
      </c>
      <c r="JP1282">
        <v>1.54785</v>
      </c>
      <c r="JQ1282">
        <v>2.31567</v>
      </c>
      <c r="JR1282">
        <v>1.64673</v>
      </c>
      <c r="JS1282">
        <v>2.36816</v>
      </c>
      <c r="JT1282">
        <v>34.3725</v>
      </c>
      <c r="JU1282">
        <v>24.1838</v>
      </c>
      <c r="JV1282">
        <v>18</v>
      </c>
      <c r="JW1282">
        <v>487.506</v>
      </c>
      <c r="JX1282">
        <v>378.755</v>
      </c>
      <c r="JY1282">
        <v>51.3187</v>
      </c>
      <c r="JZ1282">
        <v>57.3029</v>
      </c>
      <c r="KA1282">
        <v>29.9998</v>
      </c>
      <c r="KB1282">
        <v>56.6401</v>
      </c>
      <c r="KC1282">
        <v>56.432</v>
      </c>
      <c r="KD1282">
        <v>8.94385</v>
      </c>
      <c r="KE1282">
        <v>0</v>
      </c>
      <c r="KF1282">
        <v>100</v>
      </c>
      <c r="KG1282">
        <v>51.3002</v>
      </c>
      <c r="KH1282">
        <v>128.889</v>
      </c>
      <c r="KI1282">
        <v>26.2864</v>
      </c>
      <c r="KJ1282">
        <v>92.261</v>
      </c>
      <c r="KK1282">
        <v>88.7459</v>
      </c>
    </row>
    <row r="1283" spans="1:297">
      <c r="A1283">
        <v>1267</v>
      </c>
      <c r="B1283">
        <v>1761430260.1</v>
      </c>
      <c r="C1283">
        <v>22079.0999999046</v>
      </c>
      <c r="D1283" t="s">
        <v>2989</v>
      </c>
      <c r="E1283" t="s">
        <v>2990</v>
      </c>
      <c r="F1283">
        <v>5</v>
      </c>
      <c r="G1283" t="s">
        <v>2954</v>
      </c>
      <c r="H1283" t="s">
        <v>436</v>
      </c>
      <c r="I1283">
        <v>1761430251.94615</v>
      </c>
      <c r="J1283">
        <f>(K1283)/1000</f>
        <v>0</v>
      </c>
      <c r="K1283">
        <f>IF(DP1283, AN1283, AH1283)</f>
        <v>0</v>
      </c>
      <c r="L1283">
        <f>IF(DP1283, AI1283, AG1283)</f>
        <v>0</v>
      </c>
      <c r="M1283">
        <f>DR1283 - IF(AU1283&gt;1, L1283*DL1283*100.0/(AW1283), 0)</f>
        <v>0</v>
      </c>
      <c r="N1283">
        <f>((T1283-J1283/2)*M1283-L1283)/(T1283+J1283/2)</f>
        <v>0</v>
      </c>
      <c r="O1283">
        <f>N1283*(DY1283+DZ1283)/1000.0</f>
        <v>0</v>
      </c>
      <c r="P1283">
        <f>(DR1283 - IF(AU1283&gt;1, L1283*DL1283*100.0/(AW1283), 0))*(DY1283+DZ1283)/1000.0</f>
        <v>0</v>
      </c>
      <c r="Q1283">
        <f>2.0/((1/S1283-1/R1283)+SIGN(S1283)*SQRT((1/S1283-1/R1283)*(1/S1283-1/R1283) + 4*DM1283/((DM1283+1)*(DM1283+1))*(2*1/S1283*1/R1283-1/R1283*1/R1283)))</f>
        <v>0</v>
      </c>
      <c r="R1283">
        <f>IF(LEFT(DN1283,1)&lt;&gt;"0",IF(LEFT(DN1283,1)="1",3.0,DO1283),$D$5+$E$5*(EF1283*DY1283/($K$5*1000))+$F$5*(EF1283*DY1283/($K$5*1000))*MAX(MIN(DL1283,$J$5),$I$5)*MAX(MIN(DL1283,$J$5),$I$5)+$G$5*MAX(MIN(DL1283,$J$5),$I$5)*(EF1283*DY1283/($K$5*1000))+$H$5*(EF1283*DY1283/($K$5*1000))*(EF1283*DY1283/($K$5*1000)))</f>
        <v>0</v>
      </c>
      <c r="S1283">
        <f>J1283*(1000-(1000*0.61365*exp(17.502*W1283/(240.97+W1283))/(DY1283+DZ1283)+DT1283)/2)/(1000*0.61365*exp(17.502*W1283/(240.97+W1283))/(DY1283+DZ1283)-DT1283)</f>
        <v>0</v>
      </c>
      <c r="T1283">
        <f>1/((DM1283+1)/(Q1283/1.6)+1/(R1283/1.37)) + DM1283/((DM1283+1)/(Q1283/1.6) + DM1283/(R1283/1.37))</f>
        <v>0</v>
      </c>
      <c r="U1283">
        <f>(DH1283*DK1283)</f>
        <v>0</v>
      </c>
      <c r="V1283">
        <f>(EA1283+(U1283+2*0.95*5.67E-8*(((EA1283+$B$7)+273)^4-(EA1283+273)^4)-44100*J1283)/(1.84*29.3*R1283+8*0.95*5.67E-8*(EA1283+273)^3))</f>
        <v>0</v>
      </c>
      <c r="W1283">
        <f>($C$7*EB1283+$D$7*EC1283+$E$7*V1283)</f>
        <v>0</v>
      </c>
      <c r="X1283">
        <f>0.61365*exp(17.502*W1283/(240.97+W1283))</f>
        <v>0</v>
      </c>
      <c r="Y1283">
        <f>(Z1283/AA1283*100)</f>
        <v>0</v>
      </c>
      <c r="Z1283">
        <f>DT1283*(DY1283+DZ1283)/1000</f>
        <v>0</v>
      </c>
      <c r="AA1283">
        <f>0.61365*exp(17.502*EA1283/(240.97+EA1283))</f>
        <v>0</v>
      </c>
      <c r="AB1283">
        <f>(X1283-DT1283*(DY1283+DZ1283)/1000)</f>
        <v>0</v>
      </c>
      <c r="AC1283">
        <f>(-J1283*44100)</f>
        <v>0</v>
      </c>
      <c r="AD1283">
        <f>2*29.3*R1283*0.92*(EA1283-W1283)</f>
        <v>0</v>
      </c>
      <c r="AE1283">
        <f>2*0.95*5.67E-8*(((EA1283+$B$7)+273)^4-(W1283+273)^4)</f>
        <v>0</v>
      </c>
      <c r="AF1283">
        <f>U1283+AE1283+AC1283+AD1283</f>
        <v>0</v>
      </c>
      <c r="AG1283">
        <f>DX1283*AU1283*(DS1283-DR1283*(1000-AU1283*DU1283)/(1000-AU1283*DT1283))/(100*DL1283)</f>
        <v>0</v>
      </c>
      <c r="AH1283">
        <f>1000*DX1283*AU1283*(DT1283-DU1283)/(100*DL1283*(1000-AU1283*DT1283))</f>
        <v>0</v>
      </c>
      <c r="AI1283">
        <f>(AJ1283 - AK1283 - DY1283*1E3/(8.314*(EA1283+273.15)) * AM1283/DX1283 * AL1283) * DX1283/(100*DL1283) * (1000 - DU1283)/1000</f>
        <v>0</v>
      </c>
      <c r="AJ1283">
        <v>153.956586017711</v>
      </c>
      <c r="AK1283">
        <v>168.389181818182</v>
      </c>
      <c r="AL1283">
        <v>-3.29836568035377</v>
      </c>
      <c r="AM1283">
        <v>65.4946518172247</v>
      </c>
      <c r="AN1283">
        <f>(AP1283 - AO1283 + DY1283*1E3/(8.314*(EA1283+273.15)) * AR1283/DX1283 * AQ1283) * DX1283/(100*DL1283) * 1000/(1000 - AP1283)</f>
        <v>0</v>
      </c>
      <c r="AO1283">
        <v>25.5061407173391</v>
      </c>
      <c r="AP1283">
        <v>57.9528109090909</v>
      </c>
      <c r="AQ1283">
        <v>0.00173970257691569</v>
      </c>
      <c r="AR1283">
        <v>110.855634111714</v>
      </c>
      <c r="AS1283">
        <v>6</v>
      </c>
      <c r="AT1283">
        <v>1</v>
      </c>
      <c r="AU1283">
        <f>IF(AS1283*$H$13&gt;=AW1283,1.0,(AW1283/(AW1283-AS1283*$H$13)))</f>
        <v>0</v>
      </c>
      <c r="AV1283">
        <f>(AU1283-1)*100</f>
        <v>0</v>
      </c>
      <c r="AW1283">
        <f>MAX(0,($B$13+$C$13*EF1283)/(1+$D$13*EF1283)*DY1283/(EA1283+273)*$E$13)</f>
        <v>0</v>
      </c>
      <c r="AX1283" t="s">
        <v>437</v>
      </c>
      <c r="AY1283" t="s">
        <v>437</v>
      </c>
      <c r="AZ1283">
        <v>0</v>
      </c>
      <c r="BA1283">
        <v>0</v>
      </c>
      <c r="BB1283">
        <f>1-AZ1283/BA1283</f>
        <v>0</v>
      </c>
      <c r="BC1283">
        <v>0</v>
      </c>
      <c r="BD1283" t="s">
        <v>437</v>
      </c>
      <c r="BE1283" t="s">
        <v>437</v>
      </c>
      <c r="BF1283">
        <v>0</v>
      </c>
      <c r="BG1283">
        <v>0</v>
      </c>
      <c r="BH1283">
        <f>1-BF1283/BG1283</f>
        <v>0</v>
      </c>
      <c r="BI1283">
        <v>0.5</v>
      </c>
      <c r="BJ1283">
        <f>DI1283</f>
        <v>0</v>
      </c>
      <c r="BK1283">
        <f>L1283</f>
        <v>0</v>
      </c>
      <c r="BL1283">
        <f>BH1283*BI1283*BJ1283</f>
        <v>0</v>
      </c>
      <c r="BM1283">
        <f>(BK1283-BC1283)/BJ1283</f>
        <v>0</v>
      </c>
      <c r="BN1283">
        <f>(BA1283-BG1283)/BG1283</f>
        <v>0</v>
      </c>
      <c r="BO1283">
        <f>AZ1283/(BB1283+AZ1283/BG1283)</f>
        <v>0</v>
      </c>
      <c r="BP1283" t="s">
        <v>437</v>
      </c>
      <c r="BQ1283">
        <v>0</v>
      </c>
      <c r="BR1283">
        <f>IF(BQ1283&lt;&gt;0, BQ1283, BO1283)</f>
        <v>0</v>
      </c>
      <c r="BS1283">
        <f>1-BR1283/BG1283</f>
        <v>0</v>
      </c>
      <c r="BT1283">
        <f>(BG1283-BF1283)/(BG1283-BR1283)</f>
        <v>0</v>
      </c>
      <c r="BU1283">
        <f>(BA1283-BG1283)/(BA1283-BR1283)</f>
        <v>0</v>
      </c>
      <c r="BV1283">
        <f>(BG1283-BF1283)/(BG1283-AZ1283)</f>
        <v>0</v>
      </c>
      <c r="BW1283">
        <f>(BA1283-BG1283)/(BA1283-AZ1283)</f>
        <v>0</v>
      </c>
      <c r="BX1283">
        <f>(BT1283*BR1283/BF1283)</f>
        <v>0</v>
      </c>
      <c r="BY1283">
        <f>(1-BX1283)</f>
        <v>0</v>
      </c>
      <c r="DH1283">
        <f>$B$11*EG1283+$C$11*EH1283+$F$11*ES1283*(1-EV1283)</f>
        <v>0</v>
      </c>
      <c r="DI1283">
        <f>DH1283*DJ1283</f>
        <v>0</v>
      </c>
      <c r="DJ1283">
        <f>($B$11*$D$9+$C$11*$D$9+$F$11*((FF1283+EX1283)/MAX(FF1283+EX1283+FG1283, 0.1)*$I$9+FG1283/MAX(FF1283+EX1283+FG1283, 0.1)*$J$9))/($B$11+$C$11+$F$11)</f>
        <v>0</v>
      </c>
      <c r="DK1283">
        <f>($B$11*$K$9+$C$11*$K$9+$F$11*((FF1283+EX1283)/MAX(FF1283+EX1283+FG1283, 0.1)*$P$9+FG1283/MAX(FF1283+EX1283+FG1283, 0.1)*$Q$9))/($B$11+$C$11+$F$11)</f>
        <v>0</v>
      </c>
      <c r="DL1283">
        <v>6</v>
      </c>
      <c r="DM1283">
        <v>0.5</v>
      </c>
      <c r="DN1283" t="s">
        <v>438</v>
      </c>
      <c r="DO1283">
        <v>2</v>
      </c>
      <c r="DP1283" t="b">
        <v>1</v>
      </c>
      <c r="DQ1283">
        <v>1761430251.94615</v>
      </c>
      <c r="DR1283">
        <v>181.205230769231</v>
      </c>
      <c r="DS1283">
        <v>166.287692307692</v>
      </c>
      <c r="DT1283">
        <v>57.9308461538462</v>
      </c>
      <c r="DU1283">
        <v>25.5054923076923</v>
      </c>
      <c r="DV1283">
        <v>180.108</v>
      </c>
      <c r="DW1283">
        <v>57.9749461538462</v>
      </c>
      <c r="DX1283">
        <v>499.986923076923</v>
      </c>
      <c r="DY1283">
        <v>90.1840846153846</v>
      </c>
      <c r="DZ1283">
        <v>0.0390064846153846</v>
      </c>
      <c r="EA1283">
        <v>52.5591153846154</v>
      </c>
      <c r="EB1283">
        <v>48.0172923076923</v>
      </c>
      <c r="EC1283">
        <v>999.9</v>
      </c>
      <c r="ED1283">
        <v>0</v>
      </c>
      <c r="EE1283">
        <v>0</v>
      </c>
      <c r="EF1283">
        <v>10008.7138461538</v>
      </c>
      <c r="EG1283">
        <v>0</v>
      </c>
      <c r="EH1283">
        <v>1250.12615384615</v>
      </c>
      <c r="EI1283">
        <v>14.9176076923077</v>
      </c>
      <c r="EJ1283">
        <v>192.348</v>
      </c>
      <c r="EK1283">
        <v>170.640076923077</v>
      </c>
      <c r="EL1283">
        <v>32.4253461538461</v>
      </c>
      <c r="EM1283">
        <v>166.287692307692</v>
      </c>
      <c r="EN1283">
        <v>25.5054923076923</v>
      </c>
      <c r="EO1283">
        <v>5.22443769230769</v>
      </c>
      <c r="EP1283">
        <v>2.30018769230769</v>
      </c>
      <c r="EQ1283">
        <v>33.5982615384615</v>
      </c>
      <c r="ER1283">
        <v>19.6777230769231</v>
      </c>
      <c r="ES1283">
        <v>1199.94307692308</v>
      </c>
      <c r="ET1283">
        <v>0.966995846153846</v>
      </c>
      <c r="EU1283">
        <v>0.0330040307692308</v>
      </c>
      <c r="EV1283">
        <v>0</v>
      </c>
      <c r="EW1283">
        <v>774.523769230769</v>
      </c>
      <c r="EX1283">
        <v>5.00059</v>
      </c>
      <c r="EY1283">
        <v>10431.6461538462</v>
      </c>
      <c r="EZ1283">
        <v>10358.2076923077</v>
      </c>
      <c r="FA1283">
        <v>64.375</v>
      </c>
      <c r="FB1283">
        <v>65.562</v>
      </c>
      <c r="FC1283">
        <v>64.437</v>
      </c>
      <c r="FD1283">
        <v>65.312</v>
      </c>
      <c r="FE1283">
        <v>65.687</v>
      </c>
      <c r="FF1283">
        <v>1155.50461538462</v>
      </c>
      <c r="FG1283">
        <v>39.4384615384615</v>
      </c>
      <c r="FH1283">
        <v>0</v>
      </c>
      <c r="FI1283">
        <v>1761430220.5</v>
      </c>
      <c r="FJ1283">
        <v>0</v>
      </c>
      <c r="FK1283">
        <v>774.448730769231</v>
      </c>
      <c r="FL1283">
        <v>-16.9914871707529</v>
      </c>
      <c r="FM1283">
        <v>-220.1333330319</v>
      </c>
      <c r="FN1283">
        <v>10430.5038461538</v>
      </c>
      <c r="FO1283">
        <v>15</v>
      </c>
      <c r="FP1283">
        <v>0</v>
      </c>
      <c r="FQ1283" t="s">
        <v>439</v>
      </c>
      <c r="FR1283">
        <v>0</v>
      </c>
      <c r="FS1283">
        <v>0</v>
      </c>
      <c r="FT1283">
        <v>0</v>
      </c>
      <c r="FU1283">
        <v>0</v>
      </c>
      <c r="FV1283">
        <v>0</v>
      </c>
      <c r="FW1283">
        <v>0</v>
      </c>
      <c r="FX1283">
        <v>0</v>
      </c>
      <c r="FY1283">
        <v>0</v>
      </c>
      <c r="FZ1283">
        <v>0</v>
      </c>
      <c r="GA1283">
        <v>0</v>
      </c>
      <c r="GB1283">
        <v>0</v>
      </c>
      <c r="GC1283">
        <v>14.2349714285714</v>
      </c>
      <c r="GD1283">
        <v>14.6520857142857</v>
      </c>
      <c r="GE1283">
        <v>1.54406460176437</v>
      </c>
      <c r="GF1283">
        <v>0</v>
      </c>
      <c r="GG1283">
        <v>775.265323529412</v>
      </c>
      <c r="GH1283">
        <v>-16.5946065647935</v>
      </c>
      <c r="GI1283">
        <v>1.64506307264365</v>
      </c>
      <c r="GJ1283">
        <v>-1</v>
      </c>
      <c r="GK1283">
        <v>32.4162476190476</v>
      </c>
      <c r="GL1283">
        <v>0.179742857142873</v>
      </c>
      <c r="GM1283">
        <v>0.0185865957601202</v>
      </c>
      <c r="GN1283">
        <v>0</v>
      </c>
      <c r="GO1283">
        <v>0</v>
      </c>
      <c r="GP1283">
        <v>2</v>
      </c>
      <c r="GQ1283" t="s">
        <v>473</v>
      </c>
      <c r="GR1283">
        <v>3.12612</v>
      </c>
      <c r="GS1283">
        <v>2.71672</v>
      </c>
      <c r="GT1283">
        <v>0.0353183</v>
      </c>
      <c r="GU1283">
        <v>0.0320595</v>
      </c>
      <c r="GV1283">
        <v>0.178994</v>
      </c>
      <c r="GW1283">
        <v>0.101298</v>
      </c>
      <c r="GX1283">
        <v>34347.8</v>
      </c>
      <c r="GY1283">
        <v>36381.1</v>
      </c>
      <c r="GZ1283">
        <v>32365.1</v>
      </c>
      <c r="HA1283">
        <v>34184</v>
      </c>
      <c r="HB1283">
        <v>38278.7</v>
      </c>
      <c r="HC1283">
        <v>44329.1</v>
      </c>
      <c r="HD1283">
        <v>50924.5</v>
      </c>
      <c r="HE1283">
        <v>54862.2</v>
      </c>
      <c r="HF1283">
        <v>1.64907</v>
      </c>
      <c r="HG1283">
        <v>1.49892</v>
      </c>
      <c r="HH1283">
        <v>-0.17244</v>
      </c>
      <c r="HI1283">
        <v>0</v>
      </c>
      <c r="HJ1283">
        <v>50.7345</v>
      </c>
      <c r="HK1283">
        <v>999.9</v>
      </c>
      <c r="HL1283">
        <v>55.97</v>
      </c>
      <c r="HM1283">
        <v>30.242</v>
      </c>
      <c r="HN1283">
        <v>26.8102</v>
      </c>
      <c r="HO1283">
        <v>60.1157</v>
      </c>
      <c r="HP1283">
        <v>40.1763</v>
      </c>
      <c r="HQ1283">
        <v>1</v>
      </c>
      <c r="HR1283">
        <v>2.70076</v>
      </c>
      <c r="HS1283">
        <v>1.0697</v>
      </c>
      <c r="HT1283">
        <v>20.1064</v>
      </c>
      <c r="HU1283">
        <v>5.18479</v>
      </c>
      <c r="HV1283">
        <v>12.0159</v>
      </c>
      <c r="HW1283">
        <v>4.96585</v>
      </c>
      <c r="HX1283">
        <v>3.29595</v>
      </c>
      <c r="HY1283">
        <v>9999</v>
      </c>
      <c r="HZ1283">
        <v>9999</v>
      </c>
      <c r="IA1283">
        <v>999.9</v>
      </c>
      <c r="IB1283">
        <v>9999</v>
      </c>
      <c r="IC1283">
        <v>1.86325</v>
      </c>
      <c r="ID1283">
        <v>1.86812</v>
      </c>
      <c r="IE1283">
        <v>1.86784</v>
      </c>
      <c r="IF1283">
        <v>1.86905</v>
      </c>
      <c r="IG1283">
        <v>1.86981</v>
      </c>
      <c r="IH1283">
        <v>1.86588</v>
      </c>
      <c r="II1283">
        <v>1.86695</v>
      </c>
      <c r="IJ1283">
        <v>1.86838</v>
      </c>
      <c r="IK1283">
        <v>5</v>
      </c>
      <c r="IL1283">
        <v>0</v>
      </c>
      <c r="IM1283">
        <v>0</v>
      </c>
      <c r="IN1283">
        <v>0</v>
      </c>
      <c r="IO1283" t="s">
        <v>441</v>
      </c>
      <c r="IP1283" t="s">
        <v>442</v>
      </c>
      <c r="IQ1283" t="s">
        <v>443</v>
      </c>
      <c r="IR1283" t="s">
        <v>443</v>
      </c>
      <c r="IS1283" t="s">
        <v>443</v>
      </c>
      <c r="IT1283" t="s">
        <v>443</v>
      </c>
      <c r="IU1283">
        <v>0</v>
      </c>
      <c r="IV1283">
        <v>100</v>
      </c>
      <c r="IW1283">
        <v>100</v>
      </c>
      <c r="IX1283">
        <v>1.097</v>
      </c>
      <c r="IY1283">
        <v>-0.0441</v>
      </c>
      <c r="IZ1283">
        <v>1.09748391826392</v>
      </c>
      <c r="JA1283">
        <v>0</v>
      </c>
      <c r="JB1283">
        <v>0</v>
      </c>
      <c r="JC1283">
        <v>0</v>
      </c>
      <c r="JD1283">
        <v>-0.0441141096964596</v>
      </c>
      <c r="JE1283">
        <v>0</v>
      </c>
      <c r="JF1283">
        <v>0</v>
      </c>
      <c r="JG1283">
        <v>0</v>
      </c>
      <c r="JH1283">
        <v>5</v>
      </c>
      <c r="JI1283">
        <v>2273</v>
      </c>
      <c r="JJ1283">
        <v>1</v>
      </c>
      <c r="JK1283">
        <v>24</v>
      </c>
      <c r="JL1283">
        <v>29357171</v>
      </c>
      <c r="JM1283">
        <v>29357171</v>
      </c>
      <c r="JN1283">
        <v>0.413818</v>
      </c>
      <c r="JO1283">
        <v>2.66602</v>
      </c>
      <c r="JP1283">
        <v>1.54785</v>
      </c>
      <c r="JQ1283">
        <v>2.31567</v>
      </c>
      <c r="JR1283">
        <v>1.64673</v>
      </c>
      <c r="JS1283">
        <v>2.31445</v>
      </c>
      <c r="JT1283">
        <v>34.3725</v>
      </c>
      <c r="JU1283">
        <v>24.1838</v>
      </c>
      <c r="JV1283">
        <v>18</v>
      </c>
      <c r="JW1283">
        <v>487.502</v>
      </c>
      <c r="JX1283">
        <v>378.571</v>
      </c>
      <c r="JY1283">
        <v>51.2958</v>
      </c>
      <c r="JZ1283">
        <v>57.2956</v>
      </c>
      <c r="KA1283">
        <v>29.9998</v>
      </c>
      <c r="KB1283">
        <v>56.6391</v>
      </c>
      <c r="KC1283">
        <v>56.429</v>
      </c>
      <c r="KD1283">
        <v>8.25914</v>
      </c>
      <c r="KE1283">
        <v>0</v>
      </c>
      <c r="KF1283">
        <v>100</v>
      </c>
      <c r="KG1283">
        <v>51.2803</v>
      </c>
      <c r="KH1283">
        <v>115.39</v>
      </c>
      <c r="KI1283">
        <v>26.2864</v>
      </c>
      <c r="KJ1283">
        <v>92.261</v>
      </c>
      <c r="KK1283">
        <v>88.7462</v>
      </c>
    </row>
    <row r="1284" spans="1:297">
      <c r="A1284">
        <v>1268</v>
      </c>
      <c r="B1284">
        <v>1761430265.1</v>
      </c>
      <c r="C1284">
        <v>22084.0999999046</v>
      </c>
      <c r="D1284" t="s">
        <v>2991</v>
      </c>
      <c r="E1284" t="s">
        <v>2992</v>
      </c>
      <c r="F1284">
        <v>5</v>
      </c>
      <c r="G1284" t="s">
        <v>2954</v>
      </c>
      <c r="H1284" t="s">
        <v>436</v>
      </c>
      <c r="I1284">
        <v>1761430256.94615</v>
      </c>
      <c r="J1284">
        <f>(K1284)/1000</f>
        <v>0</v>
      </c>
      <c r="K1284">
        <f>IF(DP1284, AN1284, AH1284)</f>
        <v>0</v>
      </c>
      <c r="L1284">
        <f>IF(DP1284, AI1284, AG1284)</f>
        <v>0</v>
      </c>
      <c r="M1284">
        <f>DR1284 - IF(AU1284&gt;1, L1284*DL1284*100.0/(AW1284), 0)</f>
        <v>0</v>
      </c>
      <c r="N1284">
        <f>((T1284-J1284/2)*M1284-L1284)/(T1284+J1284/2)</f>
        <v>0</v>
      </c>
      <c r="O1284">
        <f>N1284*(DY1284+DZ1284)/1000.0</f>
        <v>0</v>
      </c>
      <c r="P1284">
        <f>(DR1284 - IF(AU1284&gt;1, L1284*DL1284*100.0/(AW1284), 0))*(DY1284+DZ1284)/1000.0</f>
        <v>0</v>
      </c>
      <c r="Q1284">
        <f>2.0/((1/S1284-1/R1284)+SIGN(S1284)*SQRT((1/S1284-1/R1284)*(1/S1284-1/R1284) + 4*DM1284/((DM1284+1)*(DM1284+1))*(2*1/S1284*1/R1284-1/R1284*1/R1284)))</f>
        <v>0</v>
      </c>
      <c r="R1284">
        <f>IF(LEFT(DN1284,1)&lt;&gt;"0",IF(LEFT(DN1284,1)="1",3.0,DO1284),$D$5+$E$5*(EF1284*DY1284/($K$5*1000))+$F$5*(EF1284*DY1284/($K$5*1000))*MAX(MIN(DL1284,$J$5),$I$5)*MAX(MIN(DL1284,$J$5),$I$5)+$G$5*MAX(MIN(DL1284,$J$5),$I$5)*(EF1284*DY1284/($K$5*1000))+$H$5*(EF1284*DY1284/($K$5*1000))*(EF1284*DY1284/($K$5*1000)))</f>
        <v>0</v>
      </c>
      <c r="S1284">
        <f>J1284*(1000-(1000*0.61365*exp(17.502*W1284/(240.97+W1284))/(DY1284+DZ1284)+DT1284)/2)/(1000*0.61365*exp(17.502*W1284/(240.97+W1284))/(DY1284+DZ1284)-DT1284)</f>
        <v>0</v>
      </c>
      <c r="T1284">
        <f>1/((DM1284+1)/(Q1284/1.6)+1/(R1284/1.37)) + DM1284/((DM1284+1)/(Q1284/1.6) + DM1284/(R1284/1.37))</f>
        <v>0</v>
      </c>
      <c r="U1284">
        <f>(DH1284*DK1284)</f>
        <v>0</v>
      </c>
      <c r="V1284">
        <f>(EA1284+(U1284+2*0.95*5.67E-8*(((EA1284+$B$7)+273)^4-(EA1284+273)^4)-44100*J1284)/(1.84*29.3*R1284+8*0.95*5.67E-8*(EA1284+273)^3))</f>
        <v>0</v>
      </c>
      <c r="W1284">
        <f>($C$7*EB1284+$D$7*EC1284+$E$7*V1284)</f>
        <v>0</v>
      </c>
      <c r="X1284">
        <f>0.61365*exp(17.502*W1284/(240.97+W1284))</f>
        <v>0</v>
      </c>
      <c r="Y1284">
        <f>(Z1284/AA1284*100)</f>
        <v>0</v>
      </c>
      <c r="Z1284">
        <f>DT1284*(DY1284+DZ1284)/1000</f>
        <v>0</v>
      </c>
      <c r="AA1284">
        <f>0.61365*exp(17.502*EA1284/(240.97+EA1284))</f>
        <v>0</v>
      </c>
      <c r="AB1284">
        <f>(X1284-DT1284*(DY1284+DZ1284)/1000)</f>
        <v>0</v>
      </c>
      <c r="AC1284">
        <f>(-J1284*44100)</f>
        <v>0</v>
      </c>
      <c r="AD1284">
        <f>2*29.3*R1284*0.92*(EA1284-W1284)</f>
        <v>0</v>
      </c>
      <c r="AE1284">
        <f>2*0.95*5.67E-8*(((EA1284+$B$7)+273)^4-(W1284+273)^4)</f>
        <v>0</v>
      </c>
      <c r="AF1284">
        <f>U1284+AE1284+AC1284+AD1284</f>
        <v>0</v>
      </c>
      <c r="AG1284">
        <f>DX1284*AU1284*(DS1284-DR1284*(1000-AU1284*DU1284)/(1000-AU1284*DT1284))/(100*DL1284)</f>
        <v>0</v>
      </c>
      <c r="AH1284">
        <f>1000*DX1284*AU1284*(DT1284-DU1284)/(100*DL1284*(1000-AU1284*DT1284))</f>
        <v>0</v>
      </c>
      <c r="AI1284">
        <f>(AJ1284 - AK1284 - DY1284*1E3/(8.314*(EA1284+273.15)) * AM1284/DX1284 * AL1284) * DX1284/(100*DL1284) * (1000 - DU1284)/1000</f>
        <v>0</v>
      </c>
      <c r="AJ1284">
        <v>136.567894323619</v>
      </c>
      <c r="AK1284">
        <v>151.45843030303</v>
      </c>
      <c r="AL1284">
        <v>-3.38056450885909</v>
      </c>
      <c r="AM1284">
        <v>65.4946518172247</v>
      </c>
      <c r="AN1284">
        <f>(AP1284 - AO1284 + DY1284*1E3/(8.314*(EA1284+273.15)) * AR1284/DX1284 * AQ1284) * DX1284/(100*DL1284) * 1000/(1000 - AP1284)</f>
        <v>0</v>
      </c>
      <c r="AO1284">
        <v>25.5067386977612</v>
      </c>
      <c r="AP1284">
        <v>57.9776206060606</v>
      </c>
      <c r="AQ1284">
        <v>0.00774239806182127</v>
      </c>
      <c r="AR1284">
        <v>110.855634111714</v>
      </c>
      <c r="AS1284">
        <v>6</v>
      </c>
      <c r="AT1284">
        <v>1</v>
      </c>
      <c r="AU1284">
        <f>IF(AS1284*$H$13&gt;=AW1284,1.0,(AW1284/(AW1284-AS1284*$H$13)))</f>
        <v>0</v>
      </c>
      <c r="AV1284">
        <f>(AU1284-1)*100</f>
        <v>0</v>
      </c>
      <c r="AW1284">
        <f>MAX(0,($B$13+$C$13*EF1284)/(1+$D$13*EF1284)*DY1284/(EA1284+273)*$E$13)</f>
        <v>0</v>
      </c>
      <c r="AX1284" t="s">
        <v>437</v>
      </c>
      <c r="AY1284" t="s">
        <v>437</v>
      </c>
      <c r="AZ1284">
        <v>0</v>
      </c>
      <c r="BA1284">
        <v>0</v>
      </c>
      <c r="BB1284">
        <f>1-AZ1284/BA1284</f>
        <v>0</v>
      </c>
      <c r="BC1284">
        <v>0</v>
      </c>
      <c r="BD1284" t="s">
        <v>437</v>
      </c>
      <c r="BE1284" t="s">
        <v>437</v>
      </c>
      <c r="BF1284">
        <v>0</v>
      </c>
      <c r="BG1284">
        <v>0</v>
      </c>
      <c r="BH1284">
        <f>1-BF1284/BG1284</f>
        <v>0</v>
      </c>
      <c r="BI1284">
        <v>0.5</v>
      </c>
      <c r="BJ1284">
        <f>DI1284</f>
        <v>0</v>
      </c>
      <c r="BK1284">
        <f>L1284</f>
        <v>0</v>
      </c>
      <c r="BL1284">
        <f>BH1284*BI1284*BJ1284</f>
        <v>0</v>
      </c>
      <c r="BM1284">
        <f>(BK1284-BC1284)/BJ1284</f>
        <v>0</v>
      </c>
      <c r="BN1284">
        <f>(BA1284-BG1284)/BG1284</f>
        <v>0</v>
      </c>
      <c r="BO1284">
        <f>AZ1284/(BB1284+AZ1284/BG1284)</f>
        <v>0</v>
      </c>
      <c r="BP1284" t="s">
        <v>437</v>
      </c>
      <c r="BQ1284">
        <v>0</v>
      </c>
      <c r="BR1284">
        <f>IF(BQ1284&lt;&gt;0, BQ1284, BO1284)</f>
        <v>0</v>
      </c>
      <c r="BS1284">
        <f>1-BR1284/BG1284</f>
        <v>0</v>
      </c>
      <c r="BT1284">
        <f>(BG1284-BF1284)/(BG1284-BR1284)</f>
        <v>0</v>
      </c>
      <c r="BU1284">
        <f>(BA1284-BG1284)/(BA1284-BR1284)</f>
        <v>0</v>
      </c>
      <c r="BV1284">
        <f>(BG1284-BF1284)/(BG1284-AZ1284)</f>
        <v>0</v>
      </c>
      <c r="BW1284">
        <f>(BA1284-BG1284)/(BA1284-AZ1284)</f>
        <v>0</v>
      </c>
      <c r="BX1284">
        <f>(BT1284*BR1284/BF1284)</f>
        <v>0</v>
      </c>
      <c r="BY1284">
        <f>(1-BX1284)</f>
        <v>0</v>
      </c>
      <c r="DH1284">
        <f>$B$11*EG1284+$C$11*EH1284+$F$11*ES1284*(1-EV1284)</f>
        <v>0</v>
      </c>
      <c r="DI1284">
        <f>DH1284*DJ1284</f>
        <v>0</v>
      </c>
      <c r="DJ1284">
        <f>($B$11*$D$9+$C$11*$D$9+$F$11*((FF1284+EX1284)/MAX(FF1284+EX1284+FG1284, 0.1)*$I$9+FG1284/MAX(FF1284+EX1284+FG1284, 0.1)*$J$9))/($B$11+$C$11+$F$11)</f>
        <v>0</v>
      </c>
      <c r="DK1284">
        <f>($B$11*$K$9+$C$11*$K$9+$F$11*((FF1284+EX1284)/MAX(FF1284+EX1284+FG1284, 0.1)*$P$9+FG1284/MAX(FF1284+EX1284+FG1284, 0.1)*$Q$9))/($B$11+$C$11+$F$11)</f>
        <v>0</v>
      </c>
      <c r="DL1284">
        <v>6</v>
      </c>
      <c r="DM1284">
        <v>0.5</v>
      </c>
      <c r="DN1284" t="s">
        <v>438</v>
      </c>
      <c r="DO1284">
        <v>2</v>
      </c>
      <c r="DP1284" t="b">
        <v>1</v>
      </c>
      <c r="DQ1284">
        <v>1761430256.94615</v>
      </c>
      <c r="DR1284">
        <v>165.382615384615</v>
      </c>
      <c r="DS1284">
        <v>149.275076923077</v>
      </c>
      <c r="DT1284">
        <v>57.9457461538462</v>
      </c>
      <c r="DU1284">
        <v>25.5057615384615</v>
      </c>
      <c r="DV1284">
        <v>164.285461538462</v>
      </c>
      <c r="DW1284">
        <v>57.9898461538462</v>
      </c>
      <c r="DX1284">
        <v>499.989538461538</v>
      </c>
      <c r="DY1284">
        <v>90.1842153846154</v>
      </c>
      <c r="DZ1284">
        <v>0.0390587769230769</v>
      </c>
      <c r="EA1284">
        <v>52.5600384615385</v>
      </c>
      <c r="EB1284">
        <v>48.0184538461538</v>
      </c>
      <c r="EC1284">
        <v>999.9</v>
      </c>
      <c r="ED1284">
        <v>0</v>
      </c>
      <c r="EE1284">
        <v>0</v>
      </c>
      <c r="EF1284">
        <v>10008.3215384615</v>
      </c>
      <c r="EG1284">
        <v>0</v>
      </c>
      <c r="EH1284">
        <v>1250.17076923077</v>
      </c>
      <c r="EI1284">
        <v>16.1076076923077</v>
      </c>
      <c r="EJ1284">
        <v>175.555230769231</v>
      </c>
      <c r="EK1284">
        <v>153.182230769231</v>
      </c>
      <c r="EL1284">
        <v>32.4399769230769</v>
      </c>
      <c r="EM1284">
        <v>149.275076923077</v>
      </c>
      <c r="EN1284">
        <v>25.5057615384615</v>
      </c>
      <c r="EO1284">
        <v>5.22579</v>
      </c>
      <c r="EP1284">
        <v>2.30021615384615</v>
      </c>
      <c r="EQ1284">
        <v>33.6028769230769</v>
      </c>
      <c r="ER1284">
        <v>19.6779076923077</v>
      </c>
      <c r="ES1284">
        <v>1199.99076923077</v>
      </c>
      <c r="ET1284">
        <v>0.966993692307692</v>
      </c>
      <c r="EU1284">
        <v>0.0330062615384615</v>
      </c>
      <c r="EV1284">
        <v>0</v>
      </c>
      <c r="EW1284">
        <v>773.143307692308</v>
      </c>
      <c r="EX1284">
        <v>5.00059</v>
      </c>
      <c r="EY1284">
        <v>10414.0230769231</v>
      </c>
      <c r="EZ1284">
        <v>10358.6153846154</v>
      </c>
      <c r="FA1284">
        <v>64.375</v>
      </c>
      <c r="FB1284">
        <v>65.562</v>
      </c>
      <c r="FC1284">
        <v>64.437</v>
      </c>
      <c r="FD1284">
        <v>65.312</v>
      </c>
      <c r="FE1284">
        <v>65.687</v>
      </c>
      <c r="FF1284">
        <v>1155.54769230769</v>
      </c>
      <c r="FG1284">
        <v>39.4430769230769</v>
      </c>
      <c r="FH1284">
        <v>0</v>
      </c>
      <c r="FI1284">
        <v>1761430225.9</v>
      </c>
      <c r="FJ1284">
        <v>0</v>
      </c>
      <c r="FK1284">
        <v>772.93968</v>
      </c>
      <c r="FL1284">
        <v>-16.2822307611837</v>
      </c>
      <c r="FM1284">
        <v>-207.661538139153</v>
      </c>
      <c r="FN1284">
        <v>10410.088</v>
      </c>
      <c r="FO1284">
        <v>15</v>
      </c>
      <c r="FP1284">
        <v>0</v>
      </c>
      <c r="FQ1284" t="s">
        <v>439</v>
      </c>
      <c r="FR1284">
        <v>0</v>
      </c>
      <c r="FS1284">
        <v>0</v>
      </c>
      <c r="FT1284">
        <v>0</v>
      </c>
      <c r="FU1284">
        <v>0</v>
      </c>
      <c r="FV1284">
        <v>0</v>
      </c>
      <c r="FW1284">
        <v>0</v>
      </c>
      <c r="FX1284">
        <v>0</v>
      </c>
      <c r="FY1284">
        <v>0</v>
      </c>
      <c r="FZ1284">
        <v>0</v>
      </c>
      <c r="GA1284">
        <v>0</v>
      </c>
      <c r="GB1284">
        <v>0</v>
      </c>
      <c r="GC1284">
        <v>15.48049</v>
      </c>
      <c r="GD1284">
        <v>13.1482646616542</v>
      </c>
      <c r="GE1284">
        <v>1.34986336675235</v>
      </c>
      <c r="GF1284">
        <v>0</v>
      </c>
      <c r="GG1284">
        <v>773.978941176471</v>
      </c>
      <c r="GH1284">
        <v>-16.2087700690846</v>
      </c>
      <c r="GI1284">
        <v>1.60760433640313</v>
      </c>
      <c r="GJ1284">
        <v>-1</v>
      </c>
      <c r="GK1284">
        <v>32.43309</v>
      </c>
      <c r="GL1284">
        <v>0.181705263157901</v>
      </c>
      <c r="GM1284">
        <v>0.0179570849527425</v>
      </c>
      <c r="GN1284">
        <v>0</v>
      </c>
      <c r="GO1284">
        <v>0</v>
      </c>
      <c r="GP1284">
        <v>2</v>
      </c>
      <c r="GQ1284" t="s">
        <v>473</v>
      </c>
      <c r="GR1284">
        <v>3.12613</v>
      </c>
      <c r="GS1284">
        <v>2.71697</v>
      </c>
      <c r="GT1284">
        <v>0.0319099</v>
      </c>
      <c r="GU1284">
        <v>0.0285668</v>
      </c>
      <c r="GV1284">
        <v>0.179064</v>
      </c>
      <c r="GW1284">
        <v>0.101306</v>
      </c>
      <c r="GX1284">
        <v>34469</v>
      </c>
      <c r="GY1284">
        <v>36511.9</v>
      </c>
      <c r="GZ1284">
        <v>32365.4</v>
      </c>
      <c r="HA1284">
        <v>34184.2</v>
      </c>
      <c r="HB1284">
        <v>38276.1</v>
      </c>
      <c r="HC1284">
        <v>44328.8</v>
      </c>
      <c r="HD1284">
        <v>50925.2</v>
      </c>
      <c r="HE1284">
        <v>54862.6</v>
      </c>
      <c r="HF1284">
        <v>1.64918</v>
      </c>
      <c r="HG1284">
        <v>1.49927</v>
      </c>
      <c r="HH1284">
        <v>-0.173155</v>
      </c>
      <c r="HI1284">
        <v>0</v>
      </c>
      <c r="HJ1284">
        <v>50.7399</v>
      </c>
      <c r="HK1284">
        <v>999.9</v>
      </c>
      <c r="HL1284">
        <v>55.97</v>
      </c>
      <c r="HM1284">
        <v>30.242</v>
      </c>
      <c r="HN1284">
        <v>26.8111</v>
      </c>
      <c r="HO1284">
        <v>60.1557</v>
      </c>
      <c r="HP1284">
        <v>40.4046</v>
      </c>
      <c r="HQ1284">
        <v>1</v>
      </c>
      <c r="HR1284">
        <v>2.70053</v>
      </c>
      <c r="HS1284">
        <v>1.07163</v>
      </c>
      <c r="HT1284">
        <v>20.1063</v>
      </c>
      <c r="HU1284">
        <v>5.18479</v>
      </c>
      <c r="HV1284">
        <v>12.0159</v>
      </c>
      <c r="HW1284">
        <v>4.9664</v>
      </c>
      <c r="HX1284">
        <v>3.29585</v>
      </c>
      <c r="HY1284">
        <v>9999</v>
      </c>
      <c r="HZ1284">
        <v>9999</v>
      </c>
      <c r="IA1284">
        <v>999.9</v>
      </c>
      <c r="IB1284">
        <v>9999</v>
      </c>
      <c r="IC1284">
        <v>1.86325</v>
      </c>
      <c r="ID1284">
        <v>1.86812</v>
      </c>
      <c r="IE1284">
        <v>1.86784</v>
      </c>
      <c r="IF1284">
        <v>1.86905</v>
      </c>
      <c r="IG1284">
        <v>1.86981</v>
      </c>
      <c r="IH1284">
        <v>1.8659</v>
      </c>
      <c r="II1284">
        <v>1.86693</v>
      </c>
      <c r="IJ1284">
        <v>1.8684</v>
      </c>
      <c r="IK1284">
        <v>5</v>
      </c>
      <c r="IL1284">
        <v>0</v>
      </c>
      <c r="IM1284">
        <v>0</v>
      </c>
      <c r="IN1284">
        <v>0</v>
      </c>
      <c r="IO1284" t="s">
        <v>441</v>
      </c>
      <c r="IP1284" t="s">
        <v>442</v>
      </c>
      <c r="IQ1284" t="s">
        <v>443</v>
      </c>
      <c r="IR1284" t="s">
        <v>443</v>
      </c>
      <c r="IS1284" t="s">
        <v>443</v>
      </c>
      <c r="IT1284" t="s">
        <v>443</v>
      </c>
      <c r="IU1284">
        <v>0</v>
      </c>
      <c r="IV1284">
        <v>100</v>
      </c>
      <c r="IW1284">
        <v>100</v>
      </c>
      <c r="IX1284">
        <v>1.098</v>
      </c>
      <c r="IY1284">
        <v>-0.0441</v>
      </c>
      <c r="IZ1284">
        <v>1.09748391826392</v>
      </c>
      <c r="JA1284">
        <v>0</v>
      </c>
      <c r="JB1284">
        <v>0</v>
      </c>
      <c r="JC1284">
        <v>0</v>
      </c>
      <c r="JD1284">
        <v>-0.0441141096964596</v>
      </c>
      <c r="JE1284">
        <v>0</v>
      </c>
      <c r="JF1284">
        <v>0</v>
      </c>
      <c r="JG1284">
        <v>0</v>
      </c>
      <c r="JH1284">
        <v>5</v>
      </c>
      <c r="JI1284">
        <v>2273</v>
      </c>
      <c r="JJ1284">
        <v>1</v>
      </c>
      <c r="JK1284">
        <v>24</v>
      </c>
      <c r="JL1284">
        <v>29357171.1</v>
      </c>
      <c r="JM1284">
        <v>29357171.1</v>
      </c>
      <c r="JN1284">
        <v>0.380859</v>
      </c>
      <c r="JO1284">
        <v>2.66846</v>
      </c>
      <c r="JP1284">
        <v>1.54785</v>
      </c>
      <c r="JQ1284">
        <v>2.31567</v>
      </c>
      <c r="JR1284">
        <v>1.64551</v>
      </c>
      <c r="JS1284">
        <v>2.25098</v>
      </c>
      <c r="JT1284">
        <v>34.3725</v>
      </c>
      <c r="JU1284">
        <v>24.1838</v>
      </c>
      <c r="JV1284">
        <v>18</v>
      </c>
      <c r="JW1284">
        <v>487.539</v>
      </c>
      <c r="JX1284">
        <v>378.757</v>
      </c>
      <c r="JY1284">
        <v>51.2761</v>
      </c>
      <c r="JZ1284">
        <v>57.295</v>
      </c>
      <c r="KA1284">
        <v>29.9998</v>
      </c>
      <c r="KB1284">
        <v>56.6324</v>
      </c>
      <c r="KC1284">
        <v>56.4213</v>
      </c>
      <c r="KD1284">
        <v>7.5273</v>
      </c>
      <c r="KE1284">
        <v>0</v>
      </c>
      <c r="KF1284">
        <v>100</v>
      </c>
      <c r="KG1284">
        <v>51.2663</v>
      </c>
      <c r="KH1284">
        <v>95.1284</v>
      </c>
      <c r="KI1284">
        <v>26.2864</v>
      </c>
      <c r="KJ1284">
        <v>92.2623</v>
      </c>
      <c r="KK1284">
        <v>88.7468</v>
      </c>
    </row>
    <row r="1285" spans="1:297">
      <c r="A1285">
        <v>1269</v>
      </c>
      <c r="B1285">
        <v>1761430270.1</v>
      </c>
      <c r="C1285">
        <v>22089.0999999046</v>
      </c>
      <c r="D1285" t="s">
        <v>2993</v>
      </c>
      <c r="E1285" t="s">
        <v>2994</v>
      </c>
      <c r="F1285">
        <v>5</v>
      </c>
      <c r="G1285" t="s">
        <v>2954</v>
      </c>
      <c r="H1285" t="s">
        <v>436</v>
      </c>
      <c r="I1285">
        <v>1761430261.94615</v>
      </c>
      <c r="J1285">
        <f>(K1285)/1000</f>
        <v>0</v>
      </c>
      <c r="K1285">
        <f>IF(DP1285, AN1285, AH1285)</f>
        <v>0</v>
      </c>
      <c r="L1285">
        <f>IF(DP1285, AI1285, AG1285)</f>
        <v>0</v>
      </c>
      <c r="M1285">
        <f>DR1285 - IF(AU1285&gt;1, L1285*DL1285*100.0/(AW1285), 0)</f>
        <v>0</v>
      </c>
      <c r="N1285">
        <f>((T1285-J1285/2)*M1285-L1285)/(T1285+J1285/2)</f>
        <v>0</v>
      </c>
      <c r="O1285">
        <f>N1285*(DY1285+DZ1285)/1000.0</f>
        <v>0</v>
      </c>
      <c r="P1285">
        <f>(DR1285 - IF(AU1285&gt;1, L1285*DL1285*100.0/(AW1285), 0))*(DY1285+DZ1285)/1000.0</f>
        <v>0</v>
      </c>
      <c r="Q1285">
        <f>2.0/((1/S1285-1/R1285)+SIGN(S1285)*SQRT((1/S1285-1/R1285)*(1/S1285-1/R1285) + 4*DM1285/((DM1285+1)*(DM1285+1))*(2*1/S1285*1/R1285-1/R1285*1/R1285)))</f>
        <v>0</v>
      </c>
      <c r="R1285">
        <f>IF(LEFT(DN1285,1)&lt;&gt;"0",IF(LEFT(DN1285,1)="1",3.0,DO1285),$D$5+$E$5*(EF1285*DY1285/($K$5*1000))+$F$5*(EF1285*DY1285/($K$5*1000))*MAX(MIN(DL1285,$J$5),$I$5)*MAX(MIN(DL1285,$J$5),$I$5)+$G$5*MAX(MIN(DL1285,$J$5),$I$5)*(EF1285*DY1285/($K$5*1000))+$H$5*(EF1285*DY1285/($K$5*1000))*(EF1285*DY1285/($K$5*1000)))</f>
        <v>0</v>
      </c>
      <c r="S1285">
        <f>J1285*(1000-(1000*0.61365*exp(17.502*W1285/(240.97+W1285))/(DY1285+DZ1285)+DT1285)/2)/(1000*0.61365*exp(17.502*W1285/(240.97+W1285))/(DY1285+DZ1285)-DT1285)</f>
        <v>0</v>
      </c>
      <c r="T1285">
        <f>1/((DM1285+1)/(Q1285/1.6)+1/(R1285/1.37)) + DM1285/((DM1285+1)/(Q1285/1.6) + DM1285/(R1285/1.37))</f>
        <v>0</v>
      </c>
      <c r="U1285">
        <f>(DH1285*DK1285)</f>
        <v>0</v>
      </c>
      <c r="V1285">
        <f>(EA1285+(U1285+2*0.95*5.67E-8*(((EA1285+$B$7)+273)^4-(EA1285+273)^4)-44100*J1285)/(1.84*29.3*R1285+8*0.95*5.67E-8*(EA1285+273)^3))</f>
        <v>0</v>
      </c>
      <c r="W1285">
        <f>($C$7*EB1285+$D$7*EC1285+$E$7*V1285)</f>
        <v>0</v>
      </c>
      <c r="X1285">
        <f>0.61365*exp(17.502*W1285/(240.97+W1285))</f>
        <v>0</v>
      </c>
      <c r="Y1285">
        <f>(Z1285/AA1285*100)</f>
        <v>0</v>
      </c>
      <c r="Z1285">
        <f>DT1285*(DY1285+DZ1285)/1000</f>
        <v>0</v>
      </c>
      <c r="AA1285">
        <f>0.61365*exp(17.502*EA1285/(240.97+EA1285))</f>
        <v>0</v>
      </c>
      <c r="AB1285">
        <f>(X1285-DT1285*(DY1285+DZ1285)/1000)</f>
        <v>0</v>
      </c>
      <c r="AC1285">
        <f>(-J1285*44100)</f>
        <v>0</v>
      </c>
      <c r="AD1285">
        <f>2*29.3*R1285*0.92*(EA1285-W1285)</f>
        <v>0</v>
      </c>
      <c r="AE1285">
        <f>2*0.95*5.67E-8*(((EA1285+$B$7)+273)^4-(W1285+273)^4)</f>
        <v>0</v>
      </c>
      <c r="AF1285">
        <f>U1285+AE1285+AC1285+AD1285</f>
        <v>0</v>
      </c>
      <c r="AG1285">
        <f>DX1285*AU1285*(DS1285-DR1285*(1000-AU1285*DU1285)/(1000-AU1285*DT1285))/(100*DL1285)</f>
        <v>0</v>
      </c>
      <c r="AH1285">
        <f>1000*DX1285*AU1285*(DT1285-DU1285)/(100*DL1285*(1000-AU1285*DT1285))</f>
        <v>0</v>
      </c>
      <c r="AI1285">
        <f>(AJ1285 - AK1285 - DY1285*1E3/(8.314*(EA1285+273.15)) * AM1285/DX1285 * AL1285) * DX1285/(100*DL1285) * (1000 - DU1285)/1000</f>
        <v>0</v>
      </c>
      <c r="AJ1285">
        <v>120.322245631859</v>
      </c>
      <c r="AK1285">
        <v>135.263872727273</v>
      </c>
      <c r="AL1285">
        <v>-3.2202865184105</v>
      </c>
      <c r="AM1285">
        <v>65.4946518172247</v>
      </c>
      <c r="AN1285">
        <f>(AP1285 - AO1285 + DY1285*1E3/(8.314*(EA1285+273.15)) * AR1285/DX1285 * AQ1285) * DX1285/(100*DL1285) * 1000/(1000 - AP1285)</f>
        <v>0</v>
      </c>
      <c r="AO1285">
        <v>25.506976820973</v>
      </c>
      <c r="AP1285">
        <v>57.9890818181818</v>
      </c>
      <c r="AQ1285">
        <v>-0.000507565118465527</v>
      </c>
      <c r="AR1285">
        <v>110.855634111714</v>
      </c>
      <c r="AS1285">
        <v>6</v>
      </c>
      <c r="AT1285">
        <v>1</v>
      </c>
      <c r="AU1285">
        <f>IF(AS1285*$H$13&gt;=AW1285,1.0,(AW1285/(AW1285-AS1285*$H$13)))</f>
        <v>0</v>
      </c>
      <c r="AV1285">
        <f>(AU1285-1)*100</f>
        <v>0</v>
      </c>
      <c r="AW1285">
        <f>MAX(0,($B$13+$C$13*EF1285)/(1+$D$13*EF1285)*DY1285/(EA1285+273)*$E$13)</f>
        <v>0</v>
      </c>
      <c r="AX1285" t="s">
        <v>437</v>
      </c>
      <c r="AY1285" t="s">
        <v>437</v>
      </c>
      <c r="AZ1285">
        <v>0</v>
      </c>
      <c r="BA1285">
        <v>0</v>
      </c>
      <c r="BB1285">
        <f>1-AZ1285/BA1285</f>
        <v>0</v>
      </c>
      <c r="BC1285">
        <v>0</v>
      </c>
      <c r="BD1285" t="s">
        <v>437</v>
      </c>
      <c r="BE1285" t="s">
        <v>437</v>
      </c>
      <c r="BF1285">
        <v>0</v>
      </c>
      <c r="BG1285">
        <v>0</v>
      </c>
      <c r="BH1285">
        <f>1-BF1285/BG1285</f>
        <v>0</v>
      </c>
      <c r="BI1285">
        <v>0.5</v>
      </c>
      <c r="BJ1285">
        <f>DI1285</f>
        <v>0</v>
      </c>
      <c r="BK1285">
        <f>L1285</f>
        <v>0</v>
      </c>
      <c r="BL1285">
        <f>BH1285*BI1285*BJ1285</f>
        <v>0</v>
      </c>
      <c r="BM1285">
        <f>(BK1285-BC1285)/BJ1285</f>
        <v>0</v>
      </c>
      <c r="BN1285">
        <f>(BA1285-BG1285)/BG1285</f>
        <v>0</v>
      </c>
      <c r="BO1285">
        <f>AZ1285/(BB1285+AZ1285/BG1285)</f>
        <v>0</v>
      </c>
      <c r="BP1285" t="s">
        <v>437</v>
      </c>
      <c r="BQ1285">
        <v>0</v>
      </c>
      <c r="BR1285">
        <f>IF(BQ1285&lt;&gt;0, BQ1285, BO1285)</f>
        <v>0</v>
      </c>
      <c r="BS1285">
        <f>1-BR1285/BG1285</f>
        <v>0</v>
      </c>
      <c r="BT1285">
        <f>(BG1285-BF1285)/(BG1285-BR1285)</f>
        <v>0</v>
      </c>
      <c r="BU1285">
        <f>(BA1285-BG1285)/(BA1285-BR1285)</f>
        <v>0</v>
      </c>
      <c r="BV1285">
        <f>(BG1285-BF1285)/(BG1285-AZ1285)</f>
        <v>0</v>
      </c>
      <c r="BW1285">
        <f>(BA1285-BG1285)/(BA1285-AZ1285)</f>
        <v>0</v>
      </c>
      <c r="BX1285">
        <f>(BT1285*BR1285/BF1285)</f>
        <v>0</v>
      </c>
      <c r="BY1285">
        <f>(1-BX1285)</f>
        <v>0</v>
      </c>
      <c r="DH1285">
        <f>$B$11*EG1285+$C$11*EH1285+$F$11*ES1285*(1-EV1285)</f>
        <v>0</v>
      </c>
      <c r="DI1285">
        <f>DH1285*DJ1285</f>
        <v>0</v>
      </c>
      <c r="DJ1285">
        <f>($B$11*$D$9+$C$11*$D$9+$F$11*((FF1285+EX1285)/MAX(FF1285+EX1285+FG1285, 0.1)*$I$9+FG1285/MAX(FF1285+EX1285+FG1285, 0.1)*$J$9))/($B$11+$C$11+$F$11)</f>
        <v>0</v>
      </c>
      <c r="DK1285">
        <f>($B$11*$K$9+$C$11*$K$9+$F$11*((FF1285+EX1285)/MAX(FF1285+EX1285+FG1285, 0.1)*$P$9+FG1285/MAX(FF1285+EX1285+FG1285, 0.1)*$Q$9))/($B$11+$C$11+$F$11)</f>
        <v>0</v>
      </c>
      <c r="DL1285">
        <v>6</v>
      </c>
      <c r="DM1285">
        <v>0.5</v>
      </c>
      <c r="DN1285" t="s">
        <v>438</v>
      </c>
      <c r="DO1285">
        <v>2</v>
      </c>
      <c r="DP1285" t="b">
        <v>1</v>
      </c>
      <c r="DQ1285">
        <v>1761430261.94615</v>
      </c>
      <c r="DR1285">
        <v>149.611</v>
      </c>
      <c r="DS1285">
        <v>132.888692307692</v>
      </c>
      <c r="DT1285">
        <v>57.9661615384615</v>
      </c>
      <c r="DU1285">
        <v>25.5065153846154</v>
      </c>
      <c r="DV1285">
        <v>148.513692307692</v>
      </c>
      <c r="DW1285">
        <v>58.0102692307692</v>
      </c>
      <c r="DX1285">
        <v>500.004384615385</v>
      </c>
      <c r="DY1285">
        <v>90.1839307692308</v>
      </c>
      <c r="DZ1285">
        <v>0.0389999923076923</v>
      </c>
      <c r="EA1285">
        <v>52.5605538461538</v>
      </c>
      <c r="EB1285">
        <v>48.0163846153846</v>
      </c>
      <c r="EC1285">
        <v>999.9</v>
      </c>
      <c r="ED1285">
        <v>0</v>
      </c>
      <c r="EE1285">
        <v>0</v>
      </c>
      <c r="EF1285">
        <v>10004.2276923077</v>
      </c>
      <c r="EG1285">
        <v>0</v>
      </c>
      <c r="EH1285">
        <v>1250.21076923077</v>
      </c>
      <c r="EI1285">
        <v>16.7222769230769</v>
      </c>
      <c r="EJ1285">
        <v>158.816846153846</v>
      </c>
      <c r="EK1285">
        <v>136.367076923077</v>
      </c>
      <c r="EL1285">
        <v>32.4596230769231</v>
      </c>
      <c r="EM1285">
        <v>132.888692307692</v>
      </c>
      <c r="EN1285">
        <v>25.5065153846154</v>
      </c>
      <c r="EO1285">
        <v>5.22761615384615</v>
      </c>
      <c r="EP1285">
        <v>2.30027769230769</v>
      </c>
      <c r="EQ1285">
        <v>33.6091153846154</v>
      </c>
      <c r="ER1285">
        <v>19.6783384615385</v>
      </c>
      <c r="ES1285">
        <v>1200.06153846154</v>
      </c>
      <c r="ET1285">
        <v>0.966993846153846</v>
      </c>
      <c r="EU1285">
        <v>0.0330062076923077</v>
      </c>
      <c r="EV1285">
        <v>0</v>
      </c>
      <c r="EW1285">
        <v>771.801538461538</v>
      </c>
      <c r="EX1285">
        <v>5.00059</v>
      </c>
      <c r="EY1285">
        <v>10397.2923076923</v>
      </c>
      <c r="EZ1285">
        <v>10359.2230769231</v>
      </c>
      <c r="FA1285">
        <v>64.375</v>
      </c>
      <c r="FB1285">
        <v>65.562</v>
      </c>
      <c r="FC1285">
        <v>64.437</v>
      </c>
      <c r="FD1285">
        <v>65.312</v>
      </c>
      <c r="FE1285">
        <v>65.687</v>
      </c>
      <c r="FF1285">
        <v>1155.61615384615</v>
      </c>
      <c r="FG1285">
        <v>39.4453846153846</v>
      </c>
      <c r="FH1285">
        <v>0</v>
      </c>
      <c r="FI1285">
        <v>1761430230.7</v>
      </c>
      <c r="FJ1285">
        <v>0</v>
      </c>
      <c r="FK1285">
        <v>771.64784</v>
      </c>
      <c r="FL1285">
        <v>-14.5686923170099</v>
      </c>
      <c r="FM1285">
        <v>-196.44615384557</v>
      </c>
      <c r="FN1285">
        <v>10393.82</v>
      </c>
      <c r="FO1285">
        <v>15</v>
      </c>
      <c r="FP1285">
        <v>0</v>
      </c>
      <c r="FQ1285" t="s">
        <v>439</v>
      </c>
      <c r="FR1285">
        <v>0</v>
      </c>
      <c r="FS1285">
        <v>0</v>
      </c>
      <c r="FT1285">
        <v>0</v>
      </c>
      <c r="FU1285">
        <v>0</v>
      </c>
      <c r="FV1285">
        <v>0</v>
      </c>
      <c r="FW1285">
        <v>0</v>
      </c>
      <c r="FX1285">
        <v>0</v>
      </c>
      <c r="FY1285">
        <v>0</v>
      </c>
      <c r="FZ1285">
        <v>0</v>
      </c>
      <c r="GA1285">
        <v>0</v>
      </c>
      <c r="GB1285">
        <v>0</v>
      </c>
      <c r="GC1285">
        <v>16.25308</v>
      </c>
      <c r="GD1285">
        <v>7.60941654135339</v>
      </c>
      <c r="GE1285">
        <v>0.78629974093853</v>
      </c>
      <c r="GF1285">
        <v>0</v>
      </c>
      <c r="GG1285">
        <v>772.865029411765</v>
      </c>
      <c r="GH1285">
        <v>-16.0409014467152</v>
      </c>
      <c r="GI1285">
        <v>1.58919503273705</v>
      </c>
      <c r="GJ1285">
        <v>-1</v>
      </c>
      <c r="GK1285">
        <v>32.4473</v>
      </c>
      <c r="GL1285">
        <v>0.238448120300751</v>
      </c>
      <c r="GM1285">
        <v>0.0233149737293441</v>
      </c>
      <c r="GN1285">
        <v>0</v>
      </c>
      <c r="GO1285">
        <v>0</v>
      </c>
      <c r="GP1285">
        <v>2</v>
      </c>
      <c r="GQ1285" t="s">
        <v>473</v>
      </c>
      <c r="GR1285">
        <v>3.12601</v>
      </c>
      <c r="GS1285">
        <v>2.71753</v>
      </c>
      <c r="GT1285">
        <v>0.0285658</v>
      </c>
      <c r="GU1285">
        <v>0.0247217</v>
      </c>
      <c r="GV1285">
        <v>0.179081</v>
      </c>
      <c r="GW1285">
        <v>0.101305</v>
      </c>
      <c r="GX1285">
        <v>34587.6</v>
      </c>
      <c r="GY1285">
        <v>36655.9</v>
      </c>
      <c r="GZ1285">
        <v>32365.6</v>
      </c>
      <c r="HA1285">
        <v>34184.4</v>
      </c>
      <c r="HB1285">
        <v>38274.8</v>
      </c>
      <c r="HC1285">
        <v>44328.5</v>
      </c>
      <c r="HD1285">
        <v>50925.1</v>
      </c>
      <c r="HE1285">
        <v>54862.9</v>
      </c>
      <c r="HF1285">
        <v>1.64907</v>
      </c>
      <c r="HG1285">
        <v>1.49908</v>
      </c>
      <c r="HH1285">
        <v>-0.172976</v>
      </c>
      <c r="HI1285">
        <v>0</v>
      </c>
      <c r="HJ1285">
        <v>50.7445</v>
      </c>
      <c r="HK1285">
        <v>999.9</v>
      </c>
      <c r="HL1285">
        <v>55.97</v>
      </c>
      <c r="HM1285">
        <v>30.242</v>
      </c>
      <c r="HN1285">
        <v>26.8107</v>
      </c>
      <c r="HO1285">
        <v>60.0457</v>
      </c>
      <c r="HP1285">
        <v>40.3766</v>
      </c>
      <c r="HQ1285">
        <v>1</v>
      </c>
      <c r="HR1285">
        <v>2.69998</v>
      </c>
      <c r="HS1285">
        <v>1.06887</v>
      </c>
      <c r="HT1285">
        <v>20.1067</v>
      </c>
      <c r="HU1285">
        <v>5.18584</v>
      </c>
      <c r="HV1285">
        <v>12.0159</v>
      </c>
      <c r="HW1285">
        <v>4.9672</v>
      </c>
      <c r="HX1285">
        <v>3.2959</v>
      </c>
      <c r="HY1285">
        <v>9999</v>
      </c>
      <c r="HZ1285">
        <v>9999</v>
      </c>
      <c r="IA1285">
        <v>999.9</v>
      </c>
      <c r="IB1285">
        <v>9999</v>
      </c>
      <c r="IC1285">
        <v>1.86325</v>
      </c>
      <c r="ID1285">
        <v>1.86812</v>
      </c>
      <c r="IE1285">
        <v>1.86784</v>
      </c>
      <c r="IF1285">
        <v>1.86905</v>
      </c>
      <c r="IG1285">
        <v>1.86981</v>
      </c>
      <c r="IH1285">
        <v>1.86588</v>
      </c>
      <c r="II1285">
        <v>1.86695</v>
      </c>
      <c r="IJ1285">
        <v>1.86842</v>
      </c>
      <c r="IK1285">
        <v>5</v>
      </c>
      <c r="IL1285">
        <v>0</v>
      </c>
      <c r="IM1285">
        <v>0</v>
      </c>
      <c r="IN1285">
        <v>0</v>
      </c>
      <c r="IO1285" t="s">
        <v>441</v>
      </c>
      <c r="IP1285" t="s">
        <v>442</v>
      </c>
      <c r="IQ1285" t="s">
        <v>443</v>
      </c>
      <c r="IR1285" t="s">
        <v>443</v>
      </c>
      <c r="IS1285" t="s">
        <v>443</v>
      </c>
      <c r="IT1285" t="s">
        <v>443</v>
      </c>
      <c r="IU1285">
        <v>0</v>
      </c>
      <c r="IV1285">
        <v>100</v>
      </c>
      <c r="IW1285">
        <v>100</v>
      </c>
      <c r="IX1285">
        <v>1.097</v>
      </c>
      <c r="IY1285">
        <v>-0.0442</v>
      </c>
      <c r="IZ1285">
        <v>1.09748391826392</v>
      </c>
      <c r="JA1285">
        <v>0</v>
      </c>
      <c r="JB1285">
        <v>0</v>
      </c>
      <c r="JC1285">
        <v>0</v>
      </c>
      <c r="JD1285">
        <v>-0.0441141096964596</v>
      </c>
      <c r="JE1285">
        <v>0</v>
      </c>
      <c r="JF1285">
        <v>0</v>
      </c>
      <c r="JG1285">
        <v>0</v>
      </c>
      <c r="JH1285">
        <v>5</v>
      </c>
      <c r="JI1285">
        <v>2273</v>
      </c>
      <c r="JJ1285">
        <v>1</v>
      </c>
      <c r="JK1285">
        <v>24</v>
      </c>
      <c r="JL1285">
        <v>29357171.2</v>
      </c>
      <c r="JM1285">
        <v>29357171.2</v>
      </c>
      <c r="JN1285">
        <v>0.341797</v>
      </c>
      <c r="JO1285">
        <v>2.66113</v>
      </c>
      <c r="JP1285">
        <v>1.54785</v>
      </c>
      <c r="JQ1285">
        <v>2.31567</v>
      </c>
      <c r="JR1285">
        <v>1.64673</v>
      </c>
      <c r="JS1285">
        <v>2.37671</v>
      </c>
      <c r="JT1285">
        <v>34.3725</v>
      </c>
      <c r="JU1285">
        <v>24.1838</v>
      </c>
      <c r="JV1285">
        <v>18</v>
      </c>
      <c r="JW1285">
        <v>487.439</v>
      </c>
      <c r="JX1285">
        <v>378.631</v>
      </c>
      <c r="JY1285">
        <v>51.2594</v>
      </c>
      <c r="JZ1285">
        <v>57.2869</v>
      </c>
      <c r="KA1285">
        <v>29.9997</v>
      </c>
      <c r="KB1285">
        <v>56.6275</v>
      </c>
      <c r="KC1285">
        <v>56.4207</v>
      </c>
      <c r="KD1285">
        <v>6.81836</v>
      </c>
      <c r="KE1285">
        <v>0</v>
      </c>
      <c r="KF1285">
        <v>100</v>
      </c>
      <c r="KG1285">
        <v>51.2523</v>
      </c>
      <c r="KH1285">
        <v>81.5295</v>
      </c>
      <c r="KI1285">
        <v>26.2864</v>
      </c>
      <c r="KJ1285">
        <v>92.2623</v>
      </c>
      <c r="KK1285">
        <v>88.7473</v>
      </c>
    </row>
    <row r="1286" spans="1:297">
      <c r="A1286">
        <v>1270</v>
      </c>
      <c r="B1286">
        <v>1761430275.1</v>
      </c>
      <c r="C1286">
        <v>22094.0999999046</v>
      </c>
      <c r="D1286" t="s">
        <v>2995</v>
      </c>
      <c r="E1286" t="s">
        <v>2996</v>
      </c>
      <c r="F1286">
        <v>5</v>
      </c>
      <c r="G1286" t="s">
        <v>2954</v>
      </c>
      <c r="H1286" t="s">
        <v>436</v>
      </c>
      <c r="I1286">
        <v>1761430266.94615</v>
      </c>
      <c r="J1286">
        <f>(K1286)/1000</f>
        <v>0</v>
      </c>
      <c r="K1286">
        <f>IF(DP1286, AN1286, AH1286)</f>
        <v>0</v>
      </c>
      <c r="L1286">
        <f>IF(DP1286, AI1286, AG1286)</f>
        <v>0</v>
      </c>
      <c r="M1286">
        <f>DR1286 - IF(AU1286&gt;1, L1286*DL1286*100.0/(AW1286), 0)</f>
        <v>0</v>
      </c>
      <c r="N1286">
        <f>((T1286-J1286/2)*M1286-L1286)/(T1286+J1286/2)</f>
        <v>0</v>
      </c>
      <c r="O1286">
        <f>N1286*(DY1286+DZ1286)/1000.0</f>
        <v>0</v>
      </c>
      <c r="P1286">
        <f>(DR1286 - IF(AU1286&gt;1, L1286*DL1286*100.0/(AW1286), 0))*(DY1286+DZ1286)/1000.0</f>
        <v>0</v>
      </c>
      <c r="Q1286">
        <f>2.0/((1/S1286-1/R1286)+SIGN(S1286)*SQRT((1/S1286-1/R1286)*(1/S1286-1/R1286) + 4*DM1286/((DM1286+1)*(DM1286+1))*(2*1/S1286*1/R1286-1/R1286*1/R1286)))</f>
        <v>0</v>
      </c>
      <c r="R1286">
        <f>IF(LEFT(DN1286,1)&lt;&gt;"0",IF(LEFT(DN1286,1)="1",3.0,DO1286),$D$5+$E$5*(EF1286*DY1286/($K$5*1000))+$F$5*(EF1286*DY1286/($K$5*1000))*MAX(MIN(DL1286,$J$5),$I$5)*MAX(MIN(DL1286,$J$5),$I$5)+$G$5*MAX(MIN(DL1286,$J$5),$I$5)*(EF1286*DY1286/($K$5*1000))+$H$5*(EF1286*DY1286/($K$5*1000))*(EF1286*DY1286/($K$5*1000)))</f>
        <v>0</v>
      </c>
      <c r="S1286">
        <f>J1286*(1000-(1000*0.61365*exp(17.502*W1286/(240.97+W1286))/(DY1286+DZ1286)+DT1286)/2)/(1000*0.61365*exp(17.502*W1286/(240.97+W1286))/(DY1286+DZ1286)-DT1286)</f>
        <v>0</v>
      </c>
      <c r="T1286">
        <f>1/((DM1286+1)/(Q1286/1.6)+1/(R1286/1.37)) + DM1286/((DM1286+1)/(Q1286/1.6) + DM1286/(R1286/1.37))</f>
        <v>0</v>
      </c>
      <c r="U1286">
        <f>(DH1286*DK1286)</f>
        <v>0</v>
      </c>
      <c r="V1286">
        <f>(EA1286+(U1286+2*0.95*5.67E-8*(((EA1286+$B$7)+273)^4-(EA1286+273)^4)-44100*J1286)/(1.84*29.3*R1286+8*0.95*5.67E-8*(EA1286+273)^3))</f>
        <v>0</v>
      </c>
      <c r="W1286">
        <f>($C$7*EB1286+$D$7*EC1286+$E$7*V1286)</f>
        <v>0</v>
      </c>
      <c r="X1286">
        <f>0.61365*exp(17.502*W1286/(240.97+W1286))</f>
        <v>0</v>
      </c>
      <c r="Y1286">
        <f>(Z1286/AA1286*100)</f>
        <v>0</v>
      </c>
      <c r="Z1286">
        <f>DT1286*(DY1286+DZ1286)/1000</f>
        <v>0</v>
      </c>
      <c r="AA1286">
        <f>0.61365*exp(17.502*EA1286/(240.97+EA1286))</f>
        <v>0</v>
      </c>
      <c r="AB1286">
        <f>(X1286-DT1286*(DY1286+DZ1286)/1000)</f>
        <v>0</v>
      </c>
      <c r="AC1286">
        <f>(-J1286*44100)</f>
        <v>0</v>
      </c>
      <c r="AD1286">
        <f>2*29.3*R1286*0.92*(EA1286-W1286)</f>
        <v>0</v>
      </c>
      <c r="AE1286">
        <f>2*0.95*5.67E-8*(((EA1286+$B$7)+273)^4-(W1286+273)^4)</f>
        <v>0</v>
      </c>
      <c r="AF1286">
        <f>U1286+AE1286+AC1286+AD1286</f>
        <v>0</v>
      </c>
      <c r="AG1286">
        <f>DX1286*AU1286*(DS1286-DR1286*(1000-AU1286*DU1286)/(1000-AU1286*DT1286))/(100*DL1286)</f>
        <v>0</v>
      </c>
      <c r="AH1286">
        <f>1000*DX1286*AU1286*(DT1286-DU1286)/(100*DL1286*(1000-AU1286*DT1286))</f>
        <v>0</v>
      </c>
      <c r="AI1286">
        <f>(AJ1286 - AK1286 - DY1286*1E3/(8.314*(EA1286+273.15)) * AM1286/DX1286 * AL1286) * DX1286/(100*DL1286) * (1000 - DU1286)/1000</f>
        <v>0</v>
      </c>
      <c r="AJ1286">
        <v>102.336974444328</v>
      </c>
      <c r="AK1286">
        <v>118.2084</v>
      </c>
      <c r="AL1286">
        <v>-3.4259902165685</v>
      </c>
      <c r="AM1286">
        <v>65.4946518172247</v>
      </c>
      <c r="AN1286">
        <f>(AP1286 - AO1286 + DY1286*1E3/(8.314*(EA1286+273.15)) * AR1286/DX1286 * AQ1286) * DX1286/(100*DL1286) * 1000/(1000 - AP1286)</f>
        <v>0</v>
      </c>
      <c r="AO1286">
        <v>25.5075734668762</v>
      </c>
      <c r="AP1286">
        <v>58.0013393939394</v>
      </c>
      <c r="AQ1286">
        <v>0.00141669514708473</v>
      </c>
      <c r="AR1286">
        <v>110.855634111714</v>
      </c>
      <c r="AS1286">
        <v>6</v>
      </c>
      <c r="AT1286">
        <v>1</v>
      </c>
      <c r="AU1286">
        <f>IF(AS1286*$H$13&gt;=AW1286,1.0,(AW1286/(AW1286-AS1286*$H$13)))</f>
        <v>0</v>
      </c>
      <c r="AV1286">
        <f>(AU1286-1)*100</f>
        <v>0</v>
      </c>
      <c r="AW1286">
        <f>MAX(0,($B$13+$C$13*EF1286)/(1+$D$13*EF1286)*DY1286/(EA1286+273)*$E$13)</f>
        <v>0</v>
      </c>
      <c r="AX1286" t="s">
        <v>437</v>
      </c>
      <c r="AY1286" t="s">
        <v>437</v>
      </c>
      <c r="AZ1286">
        <v>0</v>
      </c>
      <c r="BA1286">
        <v>0</v>
      </c>
      <c r="BB1286">
        <f>1-AZ1286/BA1286</f>
        <v>0</v>
      </c>
      <c r="BC1286">
        <v>0</v>
      </c>
      <c r="BD1286" t="s">
        <v>437</v>
      </c>
      <c r="BE1286" t="s">
        <v>437</v>
      </c>
      <c r="BF1286">
        <v>0</v>
      </c>
      <c r="BG1286">
        <v>0</v>
      </c>
      <c r="BH1286">
        <f>1-BF1286/BG1286</f>
        <v>0</v>
      </c>
      <c r="BI1286">
        <v>0.5</v>
      </c>
      <c r="BJ1286">
        <f>DI1286</f>
        <v>0</v>
      </c>
      <c r="BK1286">
        <f>L1286</f>
        <v>0</v>
      </c>
      <c r="BL1286">
        <f>BH1286*BI1286*BJ1286</f>
        <v>0</v>
      </c>
      <c r="BM1286">
        <f>(BK1286-BC1286)/BJ1286</f>
        <v>0</v>
      </c>
      <c r="BN1286">
        <f>(BA1286-BG1286)/BG1286</f>
        <v>0</v>
      </c>
      <c r="BO1286">
        <f>AZ1286/(BB1286+AZ1286/BG1286)</f>
        <v>0</v>
      </c>
      <c r="BP1286" t="s">
        <v>437</v>
      </c>
      <c r="BQ1286">
        <v>0</v>
      </c>
      <c r="BR1286">
        <f>IF(BQ1286&lt;&gt;0, BQ1286, BO1286)</f>
        <v>0</v>
      </c>
      <c r="BS1286">
        <f>1-BR1286/BG1286</f>
        <v>0</v>
      </c>
      <c r="BT1286">
        <f>(BG1286-BF1286)/(BG1286-BR1286)</f>
        <v>0</v>
      </c>
      <c r="BU1286">
        <f>(BA1286-BG1286)/(BA1286-BR1286)</f>
        <v>0</v>
      </c>
      <c r="BV1286">
        <f>(BG1286-BF1286)/(BG1286-AZ1286)</f>
        <v>0</v>
      </c>
      <c r="BW1286">
        <f>(BA1286-BG1286)/(BA1286-AZ1286)</f>
        <v>0</v>
      </c>
      <c r="BX1286">
        <f>(BT1286*BR1286/BF1286)</f>
        <v>0</v>
      </c>
      <c r="BY1286">
        <f>(1-BX1286)</f>
        <v>0</v>
      </c>
      <c r="DH1286">
        <f>$B$11*EG1286+$C$11*EH1286+$F$11*ES1286*(1-EV1286)</f>
        <v>0</v>
      </c>
      <c r="DI1286">
        <f>DH1286*DJ1286</f>
        <v>0</v>
      </c>
      <c r="DJ1286">
        <f>($B$11*$D$9+$C$11*$D$9+$F$11*((FF1286+EX1286)/MAX(FF1286+EX1286+FG1286, 0.1)*$I$9+FG1286/MAX(FF1286+EX1286+FG1286, 0.1)*$J$9))/($B$11+$C$11+$F$11)</f>
        <v>0</v>
      </c>
      <c r="DK1286">
        <f>($B$11*$K$9+$C$11*$K$9+$F$11*((FF1286+EX1286)/MAX(FF1286+EX1286+FG1286, 0.1)*$P$9+FG1286/MAX(FF1286+EX1286+FG1286, 0.1)*$Q$9))/($B$11+$C$11+$F$11)</f>
        <v>0</v>
      </c>
      <c r="DL1286">
        <v>6</v>
      </c>
      <c r="DM1286">
        <v>0.5</v>
      </c>
      <c r="DN1286" t="s">
        <v>438</v>
      </c>
      <c r="DO1286">
        <v>2</v>
      </c>
      <c r="DP1286" t="b">
        <v>1</v>
      </c>
      <c r="DQ1286">
        <v>1761430266.94615</v>
      </c>
      <c r="DR1286">
        <v>133.928461538462</v>
      </c>
      <c r="DS1286">
        <v>116.098161538462</v>
      </c>
      <c r="DT1286">
        <v>57.9815923076923</v>
      </c>
      <c r="DU1286">
        <v>25.5068</v>
      </c>
      <c r="DV1286">
        <v>132.830846153846</v>
      </c>
      <c r="DW1286">
        <v>58.0257</v>
      </c>
      <c r="DX1286">
        <v>500.012769230769</v>
      </c>
      <c r="DY1286">
        <v>90.1840153846154</v>
      </c>
      <c r="DZ1286">
        <v>0.0393149307692308</v>
      </c>
      <c r="EA1286">
        <v>52.56</v>
      </c>
      <c r="EB1286">
        <v>48.0139615384616</v>
      </c>
      <c r="EC1286">
        <v>999.9</v>
      </c>
      <c r="ED1286">
        <v>0</v>
      </c>
      <c r="EE1286">
        <v>0</v>
      </c>
      <c r="EF1286">
        <v>10000.0423076923</v>
      </c>
      <c r="EG1286">
        <v>0</v>
      </c>
      <c r="EH1286">
        <v>1250.25307692308</v>
      </c>
      <c r="EI1286">
        <v>17.8300384615385</v>
      </c>
      <c r="EJ1286">
        <v>142.171461538462</v>
      </c>
      <c r="EK1286">
        <v>119.137061538462</v>
      </c>
      <c r="EL1286">
        <v>32.4747846153846</v>
      </c>
      <c r="EM1286">
        <v>116.098161538462</v>
      </c>
      <c r="EN1286">
        <v>25.5068</v>
      </c>
      <c r="EO1286">
        <v>5.22901307692308</v>
      </c>
      <c r="EP1286">
        <v>2.30030538461538</v>
      </c>
      <c r="EQ1286">
        <v>33.6139</v>
      </c>
      <c r="ER1286">
        <v>19.6785230769231</v>
      </c>
      <c r="ES1286">
        <v>1200.08384615385</v>
      </c>
      <c r="ET1286">
        <v>0.966994384615384</v>
      </c>
      <c r="EU1286">
        <v>0.0330056615384615</v>
      </c>
      <c r="EV1286">
        <v>0</v>
      </c>
      <c r="EW1286">
        <v>770.528769230769</v>
      </c>
      <c r="EX1286">
        <v>5.00059</v>
      </c>
      <c r="EY1286">
        <v>10381.2307692308</v>
      </c>
      <c r="EZ1286">
        <v>10359.4230769231</v>
      </c>
      <c r="FA1286">
        <v>64.375</v>
      </c>
      <c r="FB1286">
        <v>65.562</v>
      </c>
      <c r="FC1286">
        <v>64.437</v>
      </c>
      <c r="FD1286">
        <v>65.312</v>
      </c>
      <c r="FE1286">
        <v>65.687</v>
      </c>
      <c r="FF1286">
        <v>1155.63846153846</v>
      </c>
      <c r="FG1286">
        <v>39.4453846153846</v>
      </c>
      <c r="FH1286">
        <v>0</v>
      </c>
      <c r="FI1286">
        <v>1761430235.5</v>
      </c>
      <c r="FJ1286">
        <v>0</v>
      </c>
      <c r="FK1286">
        <v>770.47792</v>
      </c>
      <c r="FL1286">
        <v>-15.1838461333764</v>
      </c>
      <c r="FM1286">
        <v>-188.015384296884</v>
      </c>
      <c r="FN1286">
        <v>10378.532</v>
      </c>
      <c r="FO1286">
        <v>15</v>
      </c>
      <c r="FP1286">
        <v>0</v>
      </c>
      <c r="FQ1286" t="s">
        <v>439</v>
      </c>
      <c r="FR1286">
        <v>0</v>
      </c>
      <c r="FS1286">
        <v>0</v>
      </c>
      <c r="FT1286">
        <v>0</v>
      </c>
      <c r="FU1286">
        <v>0</v>
      </c>
      <c r="FV1286">
        <v>0</v>
      </c>
      <c r="FW1286">
        <v>0</v>
      </c>
      <c r="FX1286">
        <v>0</v>
      </c>
      <c r="FY1286">
        <v>0</v>
      </c>
      <c r="FZ1286">
        <v>0</v>
      </c>
      <c r="GA1286">
        <v>0</v>
      </c>
      <c r="GB1286">
        <v>0</v>
      </c>
      <c r="GC1286">
        <v>17.348935</v>
      </c>
      <c r="GD1286">
        <v>12.5109067669173</v>
      </c>
      <c r="GE1286">
        <v>1.26940735789383</v>
      </c>
      <c r="GF1286">
        <v>0</v>
      </c>
      <c r="GG1286">
        <v>771.297029411765</v>
      </c>
      <c r="GH1286">
        <v>-15.1054698167474</v>
      </c>
      <c r="GI1286">
        <v>1.50124464999378</v>
      </c>
      <c r="GJ1286">
        <v>-1</v>
      </c>
      <c r="GK1286">
        <v>32.466845</v>
      </c>
      <c r="GL1286">
        <v>0.196209022556302</v>
      </c>
      <c r="GM1286">
        <v>0.0198081416341865</v>
      </c>
      <c r="GN1286">
        <v>0</v>
      </c>
      <c r="GO1286">
        <v>0</v>
      </c>
      <c r="GP1286">
        <v>2</v>
      </c>
      <c r="GQ1286" t="s">
        <v>473</v>
      </c>
      <c r="GR1286">
        <v>3.12602</v>
      </c>
      <c r="GS1286">
        <v>2.71752</v>
      </c>
      <c r="GT1286">
        <v>0.0249961</v>
      </c>
      <c r="GU1286">
        <v>0.0209457</v>
      </c>
      <c r="GV1286">
        <v>0.179107</v>
      </c>
      <c r="GW1286">
        <v>0.101311</v>
      </c>
      <c r="GX1286">
        <v>34714.5</v>
      </c>
      <c r="GY1286">
        <v>36797.9</v>
      </c>
      <c r="GZ1286">
        <v>32366.1</v>
      </c>
      <c r="HA1286">
        <v>34185.1</v>
      </c>
      <c r="HB1286">
        <v>38273.8</v>
      </c>
      <c r="HC1286">
        <v>44328.7</v>
      </c>
      <c r="HD1286">
        <v>50925.7</v>
      </c>
      <c r="HE1286">
        <v>54863.9</v>
      </c>
      <c r="HF1286">
        <v>1.64922</v>
      </c>
      <c r="HG1286">
        <v>1.49917</v>
      </c>
      <c r="HH1286">
        <v>-0.174083</v>
      </c>
      <c r="HI1286">
        <v>0</v>
      </c>
      <c r="HJ1286">
        <v>50.7488</v>
      </c>
      <c r="HK1286">
        <v>999.9</v>
      </c>
      <c r="HL1286">
        <v>55.97</v>
      </c>
      <c r="HM1286">
        <v>30.222</v>
      </c>
      <c r="HN1286">
        <v>26.781</v>
      </c>
      <c r="HO1286">
        <v>60.3557</v>
      </c>
      <c r="HP1286">
        <v>40.4367</v>
      </c>
      <c r="HQ1286">
        <v>1</v>
      </c>
      <c r="HR1286">
        <v>2.69971</v>
      </c>
      <c r="HS1286">
        <v>1.065</v>
      </c>
      <c r="HT1286">
        <v>20.1066</v>
      </c>
      <c r="HU1286">
        <v>5.18584</v>
      </c>
      <c r="HV1286">
        <v>12.0159</v>
      </c>
      <c r="HW1286">
        <v>4.9671</v>
      </c>
      <c r="HX1286">
        <v>3.2959</v>
      </c>
      <c r="HY1286">
        <v>9999</v>
      </c>
      <c r="HZ1286">
        <v>9999</v>
      </c>
      <c r="IA1286">
        <v>999.9</v>
      </c>
      <c r="IB1286">
        <v>9999</v>
      </c>
      <c r="IC1286">
        <v>1.86325</v>
      </c>
      <c r="ID1286">
        <v>1.86812</v>
      </c>
      <c r="IE1286">
        <v>1.86783</v>
      </c>
      <c r="IF1286">
        <v>1.86905</v>
      </c>
      <c r="IG1286">
        <v>1.86981</v>
      </c>
      <c r="IH1286">
        <v>1.86588</v>
      </c>
      <c r="II1286">
        <v>1.86693</v>
      </c>
      <c r="IJ1286">
        <v>1.86841</v>
      </c>
      <c r="IK1286">
        <v>5</v>
      </c>
      <c r="IL1286">
        <v>0</v>
      </c>
      <c r="IM1286">
        <v>0</v>
      </c>
      <c r="IN1286">
        <v>0</v>
      </c>
      <c r="IO1286" t="s">
        <v>441</v>
      </c>
      <c r="IP1286" t="s">
        <v>442</v>
      </c>
      <c r="IQ1286" t="s">
        <v>443</v>
      </c>
      <c r="IR1286" t="s">
        <v>443</v>
      </c>
      <c r="IS1286" t="s">
        <v>443</v>
      </c>
      <c r="IT1286" t="s">
        <v>443</v>
      </c>
      <c r="IU1286">
        <v>0</v>
      </c>
      <c r="IV1286">
        <v>100</v>
      </c>
      <c r="IW1286">
        <v>100</v>
      </c>
      <c r="IX1286">
        <v>1.097</v>
      </c>
      <c r="IY1286">
        <v>-0.0441</v>
      </c>
      <c r="IZ1286">
        <v>1.09748391826392</v>
      </c>
      <c r="JA1286">
        <v>0</v>
      </c>
      <c r="JB1286">
        <v>0</v>
      </c>
      <c r="JC1286">
        <v>0</v>
      </c>
      <c r="JD1286">
        <v>-0.0441141096964596</v>
      </c>
      <c r="JE1286">
        <v>0</v>
      </c>
      <c r="JF1286">
        <v>0</v>
      </c>
      <c r="JG1286">
        <v>0</v>
      </c>
      <c r="JH1286">
        <v>5</v>
      </c>
      <c r="JI1286">
        <v>2273</v>
      </c>
      <c r="JJ1286">
        <v>1</v>
      </c>
      <c r="JK1286">
        <v>24</v>
      </c>
      <c r="JL1286">
        <v>29357171.3</v>
      </c>
      <c r="JM1286">
        <v>29357171.3</v>
      </c>
      <c r="JN1286">
        <v>0.307617</v>
      </c>
      <c r="JO1286">
        <v>2.67212</v>
      </c>
      <c r="JP1286">
        <v>1.54785</v>
      </c>
      <c r="JQ1286">
        <v>2.31445</v>
      </c>
      <c r="JR1286">
        <v>1.64673</v>
      </c>
      <c r="JS1286">
        <v>2.35229</v>
      </c>
      <c r="JT1286">
        <v>34.3725</v>
      </c>
      <c r="JU1286">
        <v>24.1838</v>
      </c>
      <c r="JV1286">
        <v>18</v>
      </c>
      <c r="JW1286">
        <v>487.534</v>
      </c>
      <c r="JX1286">
        <v>378.663</v>
      </c>
      <c r="JY1286">
        <v>51.2457</v>
      </c>
      <c r="JZ1286">
        <v>57.2869</v>
      </c>
      <c r="KA1286">
        <v>29.9997</v>
      </c>
      <c r="KB1286">
        <v>56.6246</v>
      </c>
      <c r="KC1286">
        <v>56.4137</v>
      </c>
      <c r="KD1286">
        <v>6.05803</v>
      </c>
      <c r="KE1286">
        <v>0</v>
      </c>
      <c r="KF1286">
        <v>100</v>
      </c>
      <c r="KG1286">
        <v>51.2377</v>
      </c>
      <c r="KH1286">
        <v>61.1266</v>
      </c>
      <c r="KI1286">
        <v>26.2864</v>
      </c>
      <c r="KJ1286">
        <v>92.2635</v>
      </c>
      <c r="KK1286">
        <v>88.749</v>
      </c>
    </row>
    <row r="1287" spans="1:297">
      <c r="A1287">
        <v>1271</v>
      </c>
      <c r="B1287">
        <v>1761430279.1</v>
      </c>
      <c r="C1287">
        <v>22098.0999999046</v>
      </c>
      <c r="D1287" t="s">
        <v>2997</v>
      </c>
      <c r="E1287" t="s">
        <v>2998</v>
      </c>
      <c r="F1287">
        <v>5</v>
      </c>
      <c r="G1287" t="s">
        <v>2954</v>
      </c>
      <c r="H1287" t="s">
        <v>436</v>
      </c>
      <c r="I1287">
        <v>1761430271.35</v>
      </c>
      <c r="J1287">
        <f>(K1287)/1000</f>
        <v>0</v>
      </c>
      <c r="K1287">
        <f>IF(DP1287, AN1287, AH1287)</f>
        <v>0</v>
      </c>
      <c r="L1287">
        <f>IF(DP1287, AI1287, AG1287)</f>
        <v>0</v>
      </c>
      <c r="M1287">
        <f>DR1287 - IF(AU1287&gt;1, L1287*DL1287*100.0/(AW1287), 0)</f>
        <v>0</v>
      </c>
      <c r="N1287">
        <f>((T1287-J1287/2)*M1287-L1287)/(T1287+J1287/2)</f>
        <v>0</v>
      </c>
      <c r="O1287">
        <f>N1287*(DY1287+DZ1287)/1000.0</f>
        <v>0</v>
      </c>
      <c r="P1287">
        <f>(DR1287 - IF(AU1287&gt;1, L1287*DL1287*100.0/(AW1287), 0))*(DY1287+DZ1287)/1000.0</f>
        <v>0</v>
      </c>
      <c r="Q1287">
        <f>2.0/((1/S1287-1/R1287)+SIGN(S1287)*SQRT((1/S1287-1/R1287)*(1/S1287-1/R1287) + 4*DM1287/((DM1287+1)*(DM1287+1))*(2*1/S1287*1/R1287-1/R1287*1/R1287)))</f>
        <v>0</v>
      </c>
      <c r="R1287">
        <f>IF(LEFT(DN1287,1)&lt;&gt;"0",IF(LEFT(DN1287,1)="1",3.0,DO1287),$D$5+$E$5*(EF1287*DY1287/($K$5*1000))+$F$5*(EF1287*DY1287/($K$5*1000))*MAX(MIN(DL1287,$J$5),$I$5)*MAX(MIN(DL1287,$J$5),$I$5)+$G$5*MAX(MIN(DL1287,$J$5),$I$5)*(EF1287*DY1287/($K$5*1000))+$H$5*(EF1287*DY1287/($K$5*1000))*(EF1287*DY1287/($K$5*1000)))</f>
        <v>0</v>
      </c>
      <c r="S1287">
        <f>J1287*(1000-(1000*0.61365*exp(17.502*W1287/(240.97+W1287))/(DY1287+DZ1287)+DT1287)/2)/(1000*0.61365*exp(17.502*W1287/(240.97+W1287))/(DY1287+DZ1287)-DT1287)</f>
        <v>0</v>
      </c>
      <c r="T1287">
        <f>1/((DM1287+1)/(Q1287/1.6)+1/(R1287/1.37)) + DM1287/((DM1287+1)/(Q1287/1.6) + DM1287/(R1287/1.37))</f>
        <v>0</v>
      </c>
      <c r="U1287">
        <f>(DH1287*DK1287)</f>
        <v>0</v>
      </c>
      <c r="V1287">
        <f>(EA1287+(U1287+2*0.95*5.67E-8*(((EA1287+$B$7)+273)^4-(EA1287+273)^4)-44100*J1287)/(1.84*29.3*R1287+8*0.95*5.67E-8*(EA1287+273)^3))</f>
        <v>0</v>
      </c>
      <c r="W1287">
        <f>($C$7*EB1287+$D$7*EC1287+$E$7*V1287)</f>
        <v>0</v>
      </c>
      <c r="X1287">
        <f>0.61365*exp(17.502*W1287/(240.97+W1287))</f>
        <v>0</v>
      </c>
      <c r="Y1287">
        <f>(Z1287/AA1287*100)</f>
        <v>0</v>
      </c>
      <c r="Z1287">
        <f>DT1287*(DY1287+DZ1287)/1000</f>
        <v>0</v>
      </c>
      <c r="AA1287">
        <f>0.61365*exp(17.502*EA1287/(240.97+EA1287))</f>
        <v>0</v>
      </c>
      <c r="AB1287">
        <f>(X1287-DT1287*(DY1287+DZ1287)/1000)</f>
        <v>0</v>
      </c>
      <c r="AC1287">
        <f>(-J1287*44100)</f>
        <v>0</v>
      </c>
      <c r="AD1287">
        <f>2*29.3*R1287*0.92*(EA1287-W1287)</f>
        <v>0</v>
      </c>
      <c r="AE1287">
        <f>2*0.95*5.67E-8*(((EA1287+$B$7)+273)^4-(W1287+273)^4)</f>
        <v>0</v>
      </c>
      <c r="AF1287">
        <f>U1287+AE1287+AC1287+AD1287</f>
        <v>0</v>
      </c>
      <c r="AG1287">
        <f>DX1287*AU1287*(DS1287-DR1287*(1000-AU1287*DU1287)/(1000-AU1287*DT1287))/(100*DL1287)</f>
        <v>0</v>
      </c>
      <c r="AH1287">
        <f>1000*DX1287*AU1287*(DT1287-DU1287)/(100*DL1287*(1000-AU1287*DT1287))</f>
        <v>0</v>
      </c>
      <c r="AI1287">
        <f>(AJ1287 - AK1287 - DY1287*1E3/(8.314*(EA1287+273.15)) * AM1287/DX1287 * AL1287) * DX1287/(100*DL1287) * (1000 - DU1287)/1000</f>
        <v>0</v>
      </c>
      <c r="AJ1287">
        <v>88.7237100429601</v>
      </c>
      <c r="AK1287">
        <v>104.881660606061</v>
      </c>
      <c r="AL1287">
        <v>-3.34214119309617</v>
      </c>
      <c r="AM1287">
        <v>65.4946518172247</v>
      </c>
      <c r="AN1287">
        <f>(AP1287 - AO1287 + DY1287*1E3/(8.314*(EA1287+273.15)) * AR1287/DX1287 * AQ1287) * DX1287/(100*DL1287) * 1000/(1000 - AP1287)</f>
        <v>0</v>
      </c>
      <c r="AO1287">
        <v>25.5089399569869</v>
      </c>
      <c r="AP1287">
        <v>58.0066345454545</v>
      </c>
      <c r="AQ1287">
        <v>0.000287240503810505</v>
      </c>
      <c r="AR1287">
        <v>110.855634111714</v>
      </c>
      <c r="AS1287">
        <v>6</v>
      </c>
      <c r="AT1287">
        <v>1</v>
      </c>
      <c r="AU1287">
        <f>IF(AS1287*$H$13&gt;=AW1287,1.0,(AW1287/(AW1287-AS1287*$H$13)))</f>
        <v>0</v>
      </c>
      <c r="AV1287">
        <f>(AU1287-1)*100</f>
        <v>0</v>
      </c>
      <c r="AW1287">
        <f>MAX(0,($B$13+$C$13*EF1287)/(1+$D$13*EF1287)*DY1287/(EA1287+273)*$E$13)</f>
        <v>0</v>
      </c>
      <c r="AX1287" t="s">
        <v>437</v>
      </c>
      <c r="AY1287" t="s">
        <v>437</v>
      </c>
      <c r="AZ1287">
        <v>0</v>
      </c>
      <c r="BA1287">
        <v>0</v>
      </c>
      <c r="BB1287">
        <f>1-AZ1287/BA1287</f>
        <v>0</v>
      </c>
      <c r="BC1287">
        <v>0</v>
      </c>
      <c r="BD1287" t="s">
        <v>437</v>
      </c>
      <c r="BE1287" t="s">
        <v>437</v>
      </c>
      <c r="BF1287">
        <v>0</v>
      </c>
      <c r="BG1287">
        <v>0</v>
      </c>
      <c r="BH1287">
        <f>1-BF1287/BG1287</f>
        <v>0</v>
      </c>
      <c r="BI1287">
        <v>0.5</v>
      </c>
      <c r="BJ1287">
        <f>DI1287</f>
        <v>0</v>
      </c>
      <c r="BK1287">
        <f>L1287</f>
        <v>0</v>
      </c>
      <c r="BL1287">
        <f>BH1287*BI1287*BJ1287</f>
        <v>0</v>
      </c>
      <c r="BM1287">
        <f>(BK1287-BC1287)/BJ1287</f>
        <v>0</v>
      </c>
      <c r="BN1287">
        <f>(BA1287-BG1287)/BG1287</f>
        <v>0</v>
      </c>
      <c r="BO1287">
        <f>AZ1287/(BB1287+AZ1287/BG1287)</f>
        <v>0</v>
      </c>
      <c r="BP1287" t="s">
        <v>437</v>
      </c>
      <c r="BQ1287">
        <v>0</v>
      </c>
      <c r="BR1287">
        <f>IF(BQ1287&lt;&gt;0, BQ1287, BO1287)</f>
        <v>0</v>
      </c>
      <c r="BS1287">
        <f>1-BR1287/BG1287</f>
        <v>0</v>
      </c>
      <c r="BT1287">
        <f>(BG1287-BF1287)/(BG1287-BR1287)</f>
        <v>0</v>
      </c>
      <c r="BU1287">
        <f>(BA1287-BG1287)/(BA1287-BR1287)</f>
        <v>0</v>
      </c>
      <c r="BV1287">
        <f>(BG1287-BF1287)/(BG1287-AZ1287)</f>
        <v>0</v>
      </c>
      <c r="BW1287">
        <f>(BA1287-BG1287)/(BA1287-AZ1287)</f>
        <v>0</v>
      </c>
      <c r="BX1287">
        <f>(BT1287*BR1287/BF1287)</f>
        <v>0</v>
      </c>
      <c r="BY1287">
        <f>(1-BX1287)</f>
        <v>0</v>
      </c>
      <c r="DH1287">
        <f>$B$11*EG1287+$C$11*EH1287+$F$11*ES1287*(1-EV1287)</f>
        <v>0</v>
      </c>
      <c r="DI1287">
        <f>DH1287*DJ1287</f>
        <v>0</v>
      </c>
      <c r="DJ1287">
        <f>($B$11*$D$9+$C$11*$D$9+$F$11*((FF1287+EX1287)/MAX(FF1287+EX1287+FG1287, 0.1)*$I$9+FG1287/MAX(FF1287+EX1287+FG1287, 0.1)*$J$9))/($B$11+$C$11+$F$11)</f>
        <v>0</v>
      </c>
      <c r="DK1287">
        <f>($B$11*$K$9+$C$11*$K$9+$F$11*((FF1287+EX1287)/MAX(FF1287+EX1287+FG1287, 0.1)*$P$9+FG1287/MAX(FF1287+EX1287+FG1287, 0.1)*$Q$9))/($B$11+$C$11+$F$11)</f>
        <v>0</v>
      </c>
      <c r="DL1287">
        <v>6</v>
      </c>
      <c r="DM1287">
        <v>0.5</v>
      </c>
      <c r="DN1287" t="s">
        <v>438</v>
      </c>
      <c r="DO1287">
        <v>2</v>
      </c>
      <c r="DP1287" t="b">
        <v>1</v>
      </c>
      <c r="DQ1287">
        <v>1761430271.35</v>
      </c>
      <c r="DR1287">
        <v>120.096008333333</v>
      </c>
      <c r="DS1287">
        <v>101.465983333333</v>
      </c>
      <c r="DT1287">
        <v>57.9953083333333</v>
      </c>
      <c r="DU1287">
        <v>25.5076833333333</v>
      </c>
      <c r="DV1287">
        <v>118.998308333333</v>
      </c>
      <c r="DW1287">
        <v>58.039425</v>
      </c>
      <c r="DX1287">
        <v>500.009833333333</v>
      </c>
      <c r="DY1287">
        <v>90.18355</v>
      </c>
      <c r="DZ1287">
        <v>0.0394621166666667</v>
      </c>
      <c r="EA1287">
        <v>52.5608</v>
      </c>
      <c r="EB1287">
        <v>48.0101</v>
      </c>
      <c r="EC1287">
        <v>999.9</v>
      </c>
      <c r="ED1287">
        <v>0</v>
      </c>
      <c r="EE1287">
        <v>0</v>
      </c>
      <c r="EF1287">
        <v>9999.0025</v>
      </c>
      <c r="EG1287">
        <v>0</v>
      </c>
      <c r="EH1287">
        <v>1250.25583333333</v>
      </c>
      <c r="EI1287">
        <v>18.6297666666667</v>
      </c>
      <c r="EJ1287">
        <v>127.489583333333</v>
      </c>
      <c r="EK1287">
        <v>104.121925</v>
      </c>
      <c r="EL1287">
        <v>32.4876333333333</v>
      </c>
      <c r="EM1287">
        <v>101.465983333333</v>
      </c>
      <c r="EN1287">
        <v>25.5076833333333</v>
      </c>
      <c r="EO1287">
        <v>5.23022333333333</v>
      </c>
      <c r="EP1287">
        <v>2.30037333333333</v>
      </c>
      <c r="EQ1287">
        <v>33.6180416666667</v>
      </c>
      <c r="ER1287">
        <v>19.679</v>
      </c>
      <c r="ES1287">
        <v>1200.08</v>
      </c>
      <c r="ET1287">
        <v>0.96699425</v>
      </c>
      <c r="EU1287">
        <v>0.033005725</v>
      </c>
      <c r="EV1287">
        <v>0</v>
      </c>
      <c r="EW1287">
        <v>769.568916666667</v>
      </c>
      <c r="EX1287">
        <v>5.00059</v>
      </c>
      <c r="EY1287">
        <v>10367.675</v>
      </c>
      <c r="EZ1287">
        <v>10359.3916666667</v>
      </c>
      <c r="FA1287">
        <v>64.375</v>
      </c>
      <c r="FB1287">
        <v>65.562</v>
      </c>
      <c r="FC1287">
        <v>64.437</v>
      </c>
      <c r="FD1287">
        <v>65.312</v>
      </c>
      <c r="FE1287">
        <v>65.687</v>
      </c>
      <c r="FF1287">
        <v>1155.635</v>
      </c>
      <c r="FG1287">
        <v>39.445</v>
      </c>
      <c r="FH1287">
        <v>0</v>
      </c>
      <c r="FI1287">
        <v>1761430239.7</v>
      </c>
      <c r="FJ1287">
        <v>0</v>
      </c>
      <c r="FK1287">
        <v>769.553846153846</v>
      </c>
      <c r="FL1287">
        <v>-13.8483418860306</v>
      </c>
      <c r="FM1287">
        <v>-176.311111215811</v>
      </c>
      <c r="FN1287">
        <v>10366.7884615385</v>
      </c>
      <c r="FO1287">
        <v>15</v>
      </c>
      <c r="FP1287">
        <v>0</v>
      </c>
      <c r="FQ1287" t="s">
        <v>439</v>
      </c>
      <c r="FR1287">
        <v>0</v>
      </c>
      <c r="FS1287">
        <v>0</v>
      </c>
      <c r="FT1287">
        <v>0</v>
      </c>
      <c r="FU1287">
        <v>0</v>
      </c>
      <c r="FV1287">
        <v>0</v>
      </c>
      <c r="FW1287">
        <v>0</v>
      </c>
      <c r="FX1287">
        <v>0</v>
      </c>
      <c r="FY1287">
        <v>0</v>
      </c>
      <c r="FZ1287">
        <v>0</v>
      </c>
      <c r="GA1287">
        <v>0</v>
      </c>
      <c r="GB1287">
        <v>0</v>
      </c>
      <c r="GC1287">
        <v>17.8380523809524</v>
      </c>
      <c r="GD1287">
        <v>12.1227896103896</v>
      </c>
      <c r="GE1287">
        <v>1.2872043611083</v>
      </c>
      <c r="GF1287">
        <v>0</v>
      </c>
      <c r="GG1287">
        <v>770.547235294118</v>
      </c>
      <c r="GH1287">
        <v>-14.4298548423256</v>
      </c>
      <c r="GI1287">
        <v>1.43377014440587</v>
      </c>
      <c r="GJ1287">
        <v>-1</v>
      </c>
      <c r="GK1287">
        <v>32.4739285714286</v>
      </c>
      <c r="GL1287">
        <v>0.1778181818182</v>
      </c>
      <c r="GM1287">
        <v>0.0190420372773888</v>
      </c>
      <c r="GN1287">
        <v>0</v>
      </c>
      <c r="GO1287">
        <v>0</v>
      </c>
      <c r="GP1287">
        <v>2</v>
      </c>
      <c r="GQ1287" t="s">
        <v>473</v>
      </c>
      <c r="GR1287">
        <v>3.12605</v>
      </c>
      <c r="GS1287">
        <v>2.7176</v>
      </c>
      <c r="GT1287">
        <v>0.022153</v>
      </c>
      <c r="GU1287">
        <v>0.0177035</v>
      </c>
      <c r="GV1287">
        <v>0.179121</v>
      </c>
      <c r="GW1287">
        <v>0.101307</v>
      </c>
      <c r="GX1287">
        <v>34815.5</v>
      </c>
      <c r="GY1287">
        <v>36919.1</v>
      </c>
      <c r="GZ1287">
        <v>32366.3</v>
      </c>
      <c r="HA1287">
        <v>34185.1</v>
      </c>
      <c r="HB1287">
        <v>38272.9</v>
      </c>
      <c r="HC1287">
        <v>44328.6</v>
      </c>
      <c r="HD1287">
        <v>50925.9</v>
      </c>
      <c r="HE1287">
        <v>54864</v>
      </c>
      <c r="HF1287">
        <v>1.64915</v>
      </c>
      <c r="HG1287">
        <v>1.49927</v>
      </c>
      <c r="HH1287">
        <v>-0.1745</v>
      </c>
      <c r="HI1287">
        <v>0</v>
      </c>
      <c r="HJ1287">
        <v>50.753</v>
      </c>
      <c r="HK1287">
        <v>999.9</v>
      </c>
      <c r="HL1287">
        <v>55.97</v>
      </c>
      <c r="HM1287">
        <v>30.242</v>
      </c>
      <c r="HN1287">
        <v>26.8102</v>
      </c>
      <c r="HO1287">
        <v>59.9857</v>
      </c>
      <c r="HP1287">
        <v>40.4287</v>
      </c>
      <c r="HQ1287">
        <v>1</v>
      </c>
      <c r="HR1287">
        <v>2.69915</v>
      </c>
      <c r="HS1287">
        <v>1.05669</v>
      </c>
      <c r="HT1287">
        <v>20.1067</v>
      </c>
      <c r="HU1287">
        <v>5.18599</v>
      </c>
      <c r="HV1287">
        <v>12.0159</v>
      </c>
      <c r="HW1287">
        <v>4.96715</v>
      </c>
      <c r="HX1287">
        <v>3.296</v>
      </c>
      <c r="HY1287">
        <v>9999</v>
      </c>
      <c r="HZ1287">
        <v>9999</v>
      </c>
      <c r="IA1287">
        <v>999.9</v>
      </c>
      <c r="IB1287">
        <v>9999</v>
      </c>
      <c r="IC1287">
        <v>1.86323</v>
      </c>
      <c r="ID1287">
        <v>1.86811</v>
      </c>
      <c r="IE1287">
        <v>1.86783</v>
      </c>
      <c r="IF1287">
        <v>1.86905</v>
      </c>
      <c r="IG1287">
        <v>1.86981</v>
      </c>
      <c r="IH1287">
        <v>1.86587</v>
      </c>
      <c r="II1287">
        <v>1.86693</v>
      </c>
      <c r="IJ1287">
        <v>1.86835</v>
      </c>
      <c r="IK1287">
        <v>5</v>
      </c>
      <c r="IL1287">
        <v>0</v>
      </c>
      <c r="IM1287">
        <v>0</v>
      </c>
      <c r="IN1287">
        <v>0</v>
      </c>
      <c r="IO1287" t="s">
        <v>441</v>
      </c>
      <c r="IP1287" t="s">
        <v>442</v>
      </c>
      <c r="IQ1287" t="s">
        <v>443</v>
      </c>
      <c r="IR1287" t="s">
        <v>443</v>
      </c>
      <c r="IS1287" t="s">
        <v>443</v>
      </c>
      <c r="IT1287" t="s">
        <v>443</v>
      </c>
      <c r="IU1287">
        <v>0</v>
      </c>
      <c r="IV1287">
        <v>100</v>
      </c>
      <c r="IW1287">
        <v>100</v>
      </c>
      <c r="IX1287">
        <v>1.097</v>
      </c>
      <c r="IY1287">
        <v>-0.0441</v>
      </c>
      <c r="IZ1287">
        <v>1.09748391826392</v>
      </c>
      <c r="JA1287">
        <v>0</v>
      </c>
      <c r="JB1287">
        <v>0</v>
      </c>
      <c r="JC1287">
        <v>0</v>
      </c>
      <c r="JD1287">
        <v>-0.0441141096964596</v>
      </c>
      <c r="JE1287">
        <v>0</v>
      </c>
      <c r="JF1287">
        <v>0</v>
      </c>
      <c r="JG1287">
        <v>0</v>
      </c>
      <c r="JH1287">
        <v>5</v>
      </c>
      <c r="JI1287">
        <v>2273</v>
      </c>
      <c r="JJ1287">
        <v>1</v>
      </c>
      <c r="JK1287">
        <v>24</v>
      </c>
      <c r="JL1287">
        <v>29357171.3</v>
      </c>
      <c r="JM1287">
        <v>29357171.3</v>
      </c>
      <c r="JN1287">
        <v>0.27832</v>
      </c>
      <c r="JO1287">
        <v>2.66846</v>
      </c>
      <c r="JP1287">
        <v>1.54785</v>
      </c>
      <c r="JQ1287">
        <v>2.31567</v>
      </c>
      <c r="JR1287">
        <v>1.64673</v>
      </c>
      <c r="JS1287">
        <v>2.39624</v>
      </c>
      <c r="JT1287">
        <v>34.3725</v>
      </c>
      <c r="JU1287">
        <v>24.1838</v>
      </c>
      <c r="JV1287">
        <v>18</v>
      </c>
      <c r="JW1287">
        <v>487.454</v>
      </c>
      <c r="JX1287">
        <v>378.717</v>
      </c>
      <c r="JY1287">
        <v>51.2342</v>
      </c>
      <c r="JZ1287">
        <v>57.2797</v>
      </c>
      <c r="KA1287">
        <v>29.9997</v>
      </c>
      <c r="KB1287">
        <v>56.62</v>
      </c>
      <c r="KC1287">
        <v>56.4114</v>
      </c>
      <c r="KD1287">
        <v>5.48689</v>
      </c>
      <c r="KE1287">
        <v>0</v>
      </c>
      <c r="KF1287">
        <v>100</v>
      </c>
      <c r="KG1287">
        <v>51.2369</v>
      </c>
      <c r="KH1287">
        <v>47.5453</v>
      </c>
      <c r="KI1287">
        <v>26.2864</v>
      </c>
      <c r="KJ1287">
        <v>92.264</v>
      </c>
      <c r="KK1287">
        <v>88.7491</v>
      </c>
    </row>
    <row r="1288" spans="1:297">
      <c r="A1288">
        <v>1272</v>
      </c>
      <c r="B1288">
        <v>1761430285.1</v>
      </c>
      <c r="C1288">
        <v>22104.0999999046</v>
      </c>
      <c r="D1288" t="s">
        <v>2999</v>
      </c>
      <c r="E1288" t="s">
        <v>3000</v>
      </c>
      <c r="F1288">
        <v>5</v>
      </c>
      <c r="G1288" t="s">
        <v>2954</v>
      </c>
      <c r="H1288" t="s">
        <v>436</v>
      </c>
      <c r="I1288">
        <v>1761430277.68333</v>
      </c>
      <c r="J1288">
        <f>(K1288)/1000</f>
        <v>0</v>
      </c>
      <c r="K1288">
        <f>IF(DP1288, AN1288, AH1288)</f>
        <v>0</v>
      </c>
      <c r="L1288">
        <f>IF(DP1288, AI1288, AG1288)</f>
        <v>0</v>
      </c>
      <c r="M1288">
        <f>DR1288 - IF(AU1288&gt;1, L1288*DL1288*100.0/(AW1288), 0)</f>
        <v>0</v>
      </c>
      <c r="N1288">
        <f>((T1288-J1288/2)*M1288-L1288)/(T1288+J1288/2)</f>
        <v>0</v>
      </c>
      <c r="O1288">
        <f>N1288*(DY1288+DZ1288)/1000.0</f>
        <v>0</v>
      </c>
      <c r="P1288">
        <f>(DR1288 - IF(AU1288&gt;1, L1288*DL1288*100.0/(AW1288), 0))*(DY1288+DZ1288)/1000.0</f>
        <v>0</v>
      </c>
      <c r="Q1288">
        <f>2.0/((1/S1288-1/R1288)+SIGN(S1288)*SQRT((1/S1288-1/R1288)*(1/S1288-1/R1288) + 4*DM1288/((DM1288+1)*(DM1288+1))*(2*1/S1288*1/R1288-1/R1288*1/R1288)))</f>
        <v>0</v>
      </c>
      <c r="R1288">
        <f>IF(LEFT(DN1288,1)&lt;&gt;"0",IF(LEFT(DN1288,1)="1",3.0,DO1288),$D$5+$E$5*(EF1288*DY1288/($K$5*1000))+$F$5*(EF1288*DY1288/($K$5*1000))*MAX(MIN(DL1288,$J$5),$I$5)*MAX(MIN(DL1288,$J$5),$I$5)+$G$5*MAX(MIN(DL1288,$J$5),$I$5)*(EF1288*DY1288/($K$5*1000))+$H$5*(EF1288*DY1288/($K$5*1000))*(EF1288*DY1288/($K$5*1000)))</f>
        <v>0</v>
      </c>
      <c r="S1288">
        <f>J1288*(1000-(1000*0.61365*exp(17.502*W1288/(240.97+W1288))/(DY1288+DZ1288)+DT1288)/2)/(1000*0.61365*exp(17.502*W1288/(240.97+W1288))/(DY1288+DZ1288)-DT1288)</f>
        <v>0</v>
      </c>
      <c r="T1288">
        <f>1/((DM1288+1)/(Q1288/1.6)+1/(R1288/1.37)) + DM1288/((DM1288+1)/(Q1288/1.6) + DM1288/(R1288/1.37))</f>
        <v>0</v>
      </c>
      <c r="U1288">
        <f>(DH1288*DK1288)</f>
        <v>0</v>
      </c>
      <c r="V1288">
        <f>(EA1288+(U1288+2*0.95*5.67E-8*(((EA1288+$B$7)+273)^4-(EA1288+273)^4)-44100*J1288)/(1.84*29.3*R1288+8*0.95*5.67E-8*(EA1288+273)^3))</f>
        <v>0</v>
      </c>
      <c r="W1288">
        <f>($C$7*EB1288+$D$7*EC1288+$E$7*V1288)</f>
        <v>0</v>
      </c>
      <c r="X1288">
        <f>0.61365*exp(17.502*W1288/(240.97+W1288))</f>
        <v>0</v>
      </c>
      <c r="Y1288">
        <f>(Z1288/AA1288*100)</f>
        <v>0</v>
      </c>
      <c r="Z1288">
        <f>DT1288*(DY1288+DZ1288)/1000</f>
        <v>0</v>
      </c>
      <c r="AA1288">
        <f>0.61365*exp(17.502*EA1288/(240.97+EA1288))</f>
        <v>0</v>
      </c>
      <c r="AB1288">
        <f>(X1288-DT1288*(DY1288+DZ1288)/1000)</f>
        <v>0</v>
      </c>
      <c r="AC1288">
        <f>(-J1288*44100)</f>
        <v>0</v>
      </c>
      <c r="AD1288">
        <f>2*29.3*R1288*0.92*(EA1288-W1288)</f>
        <v>0</v>
      </c>
      <c r="AE1288">
        <f>2*0.95*5.67E-8*(((EA1288+$B$7)+273)^4-(W1288+273)^4)</f>
        <v>0</v>
      </c>
      <c r="AF1288">
        <f>U1288+AE1288+AC1288+AD1288</f>
        <v>0</v>
      </c>
      <c r="AG1288">
        <f>DX1288*AU1288*(DS1288-DR1288*(1000-AU1288*DU1288)/(1000-AU1288*DT1288))/(100*DL1288)</f>
        <v>0</v>
      </c>
      <c r="AH1288">
        <f>1000*DX1288*AU1288*(DT1288-DU1288)/(100*DL1288*(1000-AU1288*DT1288))</f>
        <v>0</v>
      </c>
      <c r="AI1288">
        <f>(AJ1288 - AK1288 - DY1288*1E3/(8.314*(EA1288+273.15)) * AM1288/DX1288 * AL1288) * DX1288/(100*DL1288) * (1000 - DU1288)/1000</f>
        <v>0</v>
      </c>
      <c r="AJ1288">
        <v>67.2380091560933</v>
      </c>
      <c r="AK1288">
        <v>84.1391824242424</v>
      </c>
      <c r="AL1288">
        <v>-3.47710036467084</v>
      </c>
      <c r="AM1288">
        <v>65.4946518172247</v>
      </c>
      <c r="AN1288">
        <f>(AP1288 - AO1288 + DY1288*1E3/(8.314*(EA1288+273.15)) * AR1288/DX1288 * AQ1288) * DX1288/(100*DL1288) * 1000/(1000 - AP1288)</f>
        <v>0</v>
      </c>
      <c r="AO1288">
        <v>25.5060302941446</v>
      </c>
      <c r="AP1288">
        <v>58.0438836363636</v>
      </c>
      <c r="AQ1288">
        <v>0.00814678881405385</v>
      </c>
      <c r="AR1288">
        <v>110.855634111714</v>
      </c>
      <c r="AS1288">
        <v>6</v>
      </c>
      <c r="AT1288">
        <v>1</v>
      </c>
      <c r="AU1288">
        <f>IF(AS1288*$H$13&gt;=AW1288,1.0,(AW1288/(AW1288-AS1288*$H$13)))</f>
        <v>0</v>
      </c>
      <c r="AV1288">
        <f>(AU1288-1)*100</f>
        <v>0</v>
      </c>
      <c r="AW1288">
        <f>MAX(0,($B$13+$C$13*EF1288)/(1+$D$13*EF1288)*DY1288/(EA1288+273)*$E$13)</f>
        <v>0</v>
      </c>
      <c r="AX1288" t="s">
        <v>437</v>
      </c>
      <c r="AY1288" t="s">
        <v>437</v>
      </c>
      <c r="AZ1288">
        <v>0</v>
      </c>
      <c r="BA1288">
        <v>0</v>
      </c>
      <c r="BB1288">
        <f>1-AZ1288/BA1288</f>
        <v>0</v>
      </c>
      <c r="BC1288">
        <v>0</v>
      </c>
      <c r="BD1288" t="s">
        <v>437</v>
      </c>
      <c r="BE1288" t="s">
        <v>437</v>
      </c>
      <c r="BF1288">
        <v>0</v>
      </c>
      <c r="BG1288">
        <v>0</v>
      </c>
      <c r="BH1288">
        <f>1-BF1288/BG1288</f>
        <v>0</v>
      </c>
      <c r="BI1288">
        <v>0.5</v>
      </c>
      <c r="BJ1288">
        <f>DI1288</f>
        <v>0</v>
      </c>
      <c r="BK1288">
        <f>L1288</f>
        <v>0</v>
      </c>
      <c r="BL1288">
        <f>BH1288*BI1288*BJ1288</f>
        <v>0</v>
      </c>
      <c r="BM1288">
        <f>(BK1288-BC1288)/BJ1288</f>
        <v>0</v>
      </c>
      <c r="BN1288">
        <f>(BA1288-BG1288)/BG1288</f>
        <v>0</v>
      </c>
      <c r="BO1288">
        <f>AZ1288/(BB1288+AZ1288/BG1288)</f>
        <v>0</v>
      </c>
      <c r="BP1288" t="s">
        <v>437</v>
      </c>
      <c r="BQ1288">
        <v>0</v>
      </c>
      <c r="BR1288">
        <f>IF(BQ1288&lt;&gt;0, BQ1288, BO1288)</f>
        <v>0</v>
      </c>
      <c r="BS1288">
        <f>1-BR1288/BG1288</f>
        <v>0</v>
      </c>
      <c r="BT1288">
        <f>(BG1288-BF1288)/(BG1288-BR1288)</f>
        <v>0</v>
      </c>
      <c r="BU1288">
        <f>(BA1288-BG1288)/(BA1288-BR1288)</f>
        <v>0</v>
      </c>
      <c r="BV1288">
        <f>(BG1288-BF1288)/(BG1288-AZ1288)</f>
        <v>0</v>
      </c>
      <c r="BW1288">
        <f>(BA1288-BG1288)/(BA1288-AZ1288)</f>
        <v>0</v>
      </c>
      <c r="BX1288">
        <f>(BT1288*BR1288/BF1288)</f>
        <v>0</v>
      </c>
      <c r="BY1288">
        <f>(1-BX1288)</f>
        <v>0</v>
      </c>
      <c r="DH1288">
        <f>$B$11*EG1288+$C$11*EH1288+$F$11*ES1288*(1-EV1288)</f>
        <v>0</v>
      </c>
      <c r="DI1288">
        <f>DH1288*DJ1288</f>
        <v>0</v>
      </c>
      <c r="DJ1288">
        <f>($B$11*$D$9+$C$11*$D$9+$F$11*((FF1288+EX1288)/MAX(FF1288+EX1288+FG1288, 0.1)*$I$9+FG1288/MAX(FF1288+EX1288+FG1288, 0.1)*$J$9))/($B$11+$C$11+$F$11)</f>
        <v>0</v>
      </c>
      <c r="DK1288">
        <f>($B$11*$K$9+$C$11*$K$9+$F$11*((FF1288+EX1288)/MAX(FF1288+EX1288+FG1288, 0.1)*$P$9+FG1288/MAX(FF1288+EX1288+FG1288, 0.1)*$Q$9))/($B$11+$C$11+$F$11)</f>
        <v>0</v>
      </c>
      <c r="DL1288">
        <v>6</v>
      </c>
      <c r="DM1288">
        <v>0.5</v>
      </c>
      <c r="DN1288" t="s">
        <v>438</v>
      </c>
      <c r="DO1288">
        <v>2</v>
      </c>
      <c r="DP1288" t="b">
        <v>1</v>
      </c>
      <c r="DQ1288">
        <v>1761430277.68333</v>
      </c>
      <c r="DR1288">
        <v>99.9771166666667</v>
      </c>
      <c r="DS1288">
        <v>79.67685</v>
      </c>
      <c r="DT1288">
        <v>58.012075</v>
      </c>
      <c r="DU1288">
        <v>25.5073666666667</v>
      </c>
      <c r="DV1288">
        <v>98.8794666666667</v>
      </c>
      <c r="DW1288">
        <v>58.0561833333333</v>
      </c>
      <c r="DX1288">
        <v>500.030916666667</v>
      </c>
      <c r="DY1288">
        <v>90.1823583333333</v>
      </c>
      <c r="DZ1288">
        <v>0.0394662166666667</v>
      </c>
      <c r="EA1288">
        <v>52.5627833333333</v>
      </c>
      <c r="EB1288">
        <v>48.0031166666667</v>
      </c>
      <c r="EC1288">
        <v>999.9</v>
      </c>
      <c r="ED1288">
        <v>0</v>
      </c>
      <c r="EE1288">
        <v>0</v>
      </c>
      <c r="EF1288">
        <v>9998.12333333333</v>
      </c>
      <c r="EG1288">
        <v>0</v>
      </c>
      <c r="EH1288">
        <v>1250.2425</v>
      </c>
      <c r="EI1288">
        <v>20.300125</v>
      </c>
      <c r="EJ1288">
        <v>106.133841666667</v>
      </c>
      <c r="EK1288">
        <v>81.7623833333333</v>
      </c>
      <c r="EL1288">
        <v>32.5047166666667</v>
      </c>
      <c r="EM1288">
        <v>79.67685</v>
      </c>
      <c r="EN1288">
        <v>25.5073666666667</v>
      </c>
      <c r="EO1288">
        <v>5.23166583333333</v>
      </c>
      <c r="EP1288">
        <v>2.30031583333333</v>
      </c>
      <c r="EQ1288">
        <v>33.622975</v>
      </c>
      <c r="ER1288">
        <v>19.6785916666667</v>
      </c>
      <c r="ES1288">
        <v>1200.0075</v>
      </c>
      <c r="ET1288">
        <v>0.966996</v>
      </c>
      <c r="EU1288">
        <v>0.0330038833333333</v>
      </c>
      <c r="EV1288">
        <v>0</v>
      </c>
      <c r="EW1288">
        <v>768.27575</v>
      </c>
      <c r="EX1288">
        <v>5.00059</v>
      </c>
      <c r="EY1288">
        <v>10349.65</v>
      </c>
      <c r="EZ1288">
        <v>10358.7833333333</v>
      </c>
      <c r="FA1288">
        <v>64.375</v>
      </c>
      <c r="FB1288">
        <v>65.562</v>
      </c>
      <c r="FC1288">
        <v>64.437</v>
      </c>
      <c r="FD1288">
        <v>65.312</v>
      </c>
      <c r="FE1288">
        <v>65.687</v>
      </c>
      <c r="FF1288">
        <v>1155.5675</v>
      </c>
      <c r="FG1288">
        <v>39.44</v>
      </c>
      <c r="FH1288">
        <v>0</v>
      </c>
      <c r="FI1288">
        <v>1761430245.7</v>
      </c>
      <c r="FJ1288">
        <v>0</v>
      </c>
      <c r="FK1288">
        <v>768.332923076923</v>
      </c>
      <c r="FL1288">
        <v>-11.3158974386995</v>
      </c>
      <c r="FM1288">
        <v>-156.307692428479</v>
      </c>
      <c r="FN1288">
        <v>10350.1538461538</v>
      </c>
      <c r="FO1288">
        <v>15</v>
      </c>
      <c r="FP1288">
        <v>0</v>
      </c>
      <c r="FQ1288" t="s">
        <v>439</v>
      </c>
      <c r="FR1288">
        <v>0</v>
      </c>
      <c r="FS1288">
        <v>0</v>
      </c>
      <c r="FT1288">
        <v>0</v>
      </c>
      <c r="FU1288">
        <v>0</v>
      </c>
      <c r="FV1288">
        <v>0</v>
      </c>
      <c r="FW1288">
        <v>0</v>
      </c>
      <c r="FX1288">
        <v>0</v>
      </c>
      <c r="FY1288">
        <v>0</v>
      </c>
      <c r="FZ1288">
        <v>0</v>
      </c>
      <c r="GA1288">
        <v>0</v>
      </c>
      <c r="GB1288">
        <v>0</v>
      </c>
      <c r="GC1288">
        <v>19.1443142857143</v>
      </c>
      <c r="GD1288">
        <v>15.0962415584416</v>
      </c>
      <c r="GE1288">
        <v>1.56357872212182</v>
      </c>
      <c r="GF1288">
        <v>0</v>
      </c>
      <c r="GG1288">
        <v>769.215735294118</v>
      </c>
      <c r="GH1288">
        <v>-12.8454850904335</v>
      </c>
      <c r="GI1288">
        <v>1.28144774075408</v>
      </c>
      <c r="GJ1288">
        <v>-1</v>
      </c>
      <c r="GK1288">
        <v>32.4927761904762</v>
      </c>
      <c r="GL1288">
        <v>0.149703896103909</v>
      </c>
      <c r="GM1288">
        <v>0.0162256969844251</v>
      </c>
      <c r="GN1288">
        <v>0</v>
      </c>
      <c r="GO1288">
        <v>0</v>
      </c>
      <c r="GP1288">
        <v>2</v>
      </c>
      <c r="GQ1288" t="s">
        <v>473</v>
      </c>
      <c r="GR1288">
        <v>3.12602</v>
      </c>
      <c r="GS1288">
        <v>2.71707</v>
      </c>
      <c r="GT1288">
        <v>0.0176797</v>
      </c>
      <c r="GU1288">
        <v>0.0130284</v>
      </c>
      <c r="GV1288">
        <v>0.17919</v>
      </c>
      <c r="GW1288">
        <v>0.101304</v>
      </c>
      <c r="GX1288">
        <v>34973.9</v>
      </c>
      <c r="GY1288">
        <v>37094.7</v>
      </c>
      <c r="GZ1288">
        <v>32366.4</v>
      </c>
      <c r="HA1288">
        <v>34186.1</v>
      </c>
      <c r="HB1288">
        <v>38269.7</v>
      </c>
      <c r="HC1288">
        <v>44328.9</v>
      </c>
      <c r="HD1288">
        <v>50926</v>
      </c>
      <c r="HE1288">
        <v>54864.9</v>
      </c>
      <c r="HF1288">
        <v>1.6493</v>
      </c>
      <c r="HG1288">
        <v>1.4991</v>
      </c>
      <c r="HH1288">
        <v>-0.174996</v>
      </c>
      <c r="HI1288">
        <v>0</v>
      </c>
      <c r="HJ1288">
        <v>50.7591</v>
      </c>
      <c r="HK1288">
        <v>999.9</v>
      </c>
      <c r="HL1288">
        <v>55.97</v>
      </c>
      <c r="HM1288">
        <v>30.252</v>
      </c>
      <c r="HN1288">
        <v>26.8249</v>
      </c>
      <c r="HO1288">
        <v>60.0457</v>
      </c>
      <c r="HP1288">
        <v>40.4247</v>
      </c>
      <c r="HQ1288">
        <v>1</v>
      </c>
      <c r="HR1288">
        <v>2.69858</v>
      </c>
      <c r="HS1288">
        <v>0.938309</v>
      </c>
      <c r="HT1288">
        <v>20.1074</v>
      </c>
      <c r="HU1288">
        <v>5.18599</v>
      </c>
      <c r="HV1288">
        <v>12.0159</v>
      </c>
      <c r="HW1288">
        <v>4.9672</v>
      </c>
      <c r="HX1288">
        <v>3.296</v>
      </c>
      <c r="HY1288">
        <v>9999</v>
      </c>
      <c r="HZ1288">
        <v>9999</v>
      </c>
      <c r="IA1288">
        <v>999.9</v>
      </c>
      <c r="IB1288">
        <v>9999</v>
      </c>
      <c r="IC1288">
        <v>1.86323</v>
      </c>
      <c r="ID1288">
        <v>1.86812</v>
      </c>
      <c r="IE1288">
        <v>1.86784</v>
      </c>
      <c r="IF1288">
        <v>1.86905</v>
      </c>
      <c r="IG1288">
        <v>1.86981</v>
      </c>
      <c r="IH1288">
        <v>1.86588</v>
      </c>
      <c r="II1288">
        <v>1.86694</v>
      </c>
      <c r="IJ1288">
        <v>1.86836</v>
      </c>
      <c r="IK1288">
        <v>5</v>
      </c>
      <c r="IL1288">
        <v>0</v>
      </c>
      <c r="IM1288">
        <v>0</v>
      </c>
      <c r="IN1288">
        <v>0</v>
      </c>
      <c r="IO1288" t="s">
        <v>441</v>
      </c>
      <c r="IP1288" t="s">
        <v>442</v>
      </c>
      <c r="IQ1288" t="s">
        <v>443</v>
      </c>
      <c r="IR1288" t="s">
        <v>443</v>
      </c>
      <c r="IS1288" t="s">
        <v>443</v>
      </c>
      <c r="IT1288" t="s">
        <v>443</v>
      </c>
      <c r="IU1288">
        <v>0</v>
      </c>
      <c r="IV1288">
        <v>100</v>
      </c>
      <c r="IW1288">
        <v>100</v>
      </c>
      <c r="IX1288">
        <v>1.097</v>
      </c>
      <c r="IY1288">
        <v>-0.0441</v>
      </c>
      <c r="IZ1288">
        <v>1.09748391826392</v>
      </c>
      <c r="JA1288">
        <v>0</v>
      </c>
      <c r="JB1288">
        <v>0</v>
      </c>
      <c r="JC1288">
        <v>0</v>
      </c>
      <c r="JD1288">
        <v>-0.0441141096964596</v>
      </c>
      <c r="JE1288">
        <v>0</v>
      </c>
      <c r="JF1288">
        <v>0</v>
      </c>
      <c r="JG1288">
        <v>0</v>
      </c>
      <c r="JH1288">
        <v>5</v>
      </c>
      <c r="JI1288">
        <v>2273</v>
      </c>
      <c r="JJ1288">
        <v>1</v>
      </c>
      <c r="JK1288">
        <v>24</v>
      </c>
      <c r="JL1288">
        <v>29357171.4</v>
      </c>
      <c r="JM1288">
        <v>29357171.4</v>
      </c>
      <c r="JN1288">
        <v>0.234375</v>
      </c>
      <c r="JO1288">
        <v>2.68311</v>
      </c>
      <c r="JP1288">
        <v>1.54785</v>
      </c>
      <c r="JQ1288">
        <v>2.31567</v>
      </c>
      <c r="JR1288">
        <v>1.64551</v>
      </c>
      <c r="JS1288">
        <v>2.35229</v>
      </c>
      <c r="JT1288">
        <v>34.3725</v>
      </c>
      <c r="JU1288">
        <v>24.1838</v>
      </c>
      <c r="JV1288">
        <v>18</v>
      </c>
      <c r="JW1288">
        <v>487.548</v>
      </c>
      <c r="JX1288">
        <v>378.586</v>
      </c>
      <c r="JY1288">
        <v>51.2296</v>
      </c>
      <c r="JZ1288">
        <v>57.2775</v>
      </c>
      <c r="KA1288">
        <v>29.9996</v>
      </c>
      <c r="KB1288">
        <v>56.6169</v>
      </c>
      <c r="KC1288">
        <v>56.4061</v>
      </c>
      <c r="KD1288">
        <v>4.69026</v>
      </c>
      <c r="KE1288">
        <v>0</v>
      </c>
      <c r="KF1288">
        <v>100</v>
      </c>
      <c r="KG1288">
        <v>51.2893</v>
      </c>
      <c r="KH1288">
        <v>27.1716</v>
      </c>
      <c r="KI1288">
        <v>26.2864</v>
      </c>
      <c r="KJ1288">
        <v>92.2641</v>
      </c>
      <c r="KK1288">
        <v>88.751</v>
      </c>
    </row>
    <row r="1289" spans="1:297">
      <c r="A1289">
        <v>1273</v>
      </c>
      <c r="B1289">
        <v>1761430382</v>
      </c>
      <c r="C1289">
        <v>22201</v>
      </c>
      <c r="D1289" t="s">
        <v>3001</v>
      </c>
      <c r="E1289" t="s">
        <v>3002</v>
      </c>
      <c r="F1289">
        <v>5</v>
      </c>
      <c r="G1289" t="s">
        <v>2954</v>
      </c>
      <c r="H1289" t="s">
        <v>436</v>
      </c>
      <c r="I1289">
        <v>1761430374</v>
      </c>
      <c r="J1289">
        <f>(K1289)/1000</f>
        <v>0</v>
      </c>
      <c r="K1289">
        <f>IF(DP1289, AN1289, AH1289)</f>
        <v>0</v>
      </c>
      <c r="L1289">
        <f>IF(DP1289, AI1289, AG1289)</f>
        <v>0</v>
      </c>
      <c r="M1289">
        <f>DR1289 - IF(AU1289&gt;1, L1289*DL1289*100.0/(AW1289), 0)</f>
        <v>0</v>
      </c>
      <c r="N1289">
        <f>((T1289-J1289/2)*M1289-L1289)/(T1289+J1289/2)</f>
        <v>0</v>
      </c>
      <c r="O1289">
        <f>N1289*(DY1289+DZ1289)/1000.0</f>
        <v>0</v>
      </c>
      <c r="P1289">
        <f>(DR1289 - IF(AU1289&gt;1, L1289*DL1289*100.0/(AW1289), 0))*(DY1289+DZ1289)/1000.0</f>
        <v>0</v>
      </c>
      <c r="Q1289">
        <f>2.0/((1/S1289-1/R1289)+SIGN(S1289)*SQRT((1/S1289-1/R1289)*(1/S1289-1/R1289) + 4*DM1289/((DM1289+1)*(DM1289+1))*(2*1/S1289*1/R1289-1/R1289*1/R1289)))</f>
        <v>0</v>
      </c>
      <c r="R1289">
        <f>IF(LEFT(DN1289,1)&lt;&gt;"0",IF(LEFT(DN1289,1)="1",3.0,DO1289),$D$5+$E$5*(EF1289*DY1289/($K$5*1000))+$F$5*(EF1289*DY1289/($K$5*1000))*MAX(MIN(DL1289,$J$5),$I$5)*MAX(MIN(DL1289,$J$5),$I$5)+$G$5*MAX(MIN(DL1289,$J$5),$I$5)*(EF1289*DY1289/($K$5*1000))+$H$5*(EF1289*DY1289/($K$5*1000))*(EF1289*DY1289/($K$5*1000)))</f>
        <v>0</v>
      </c>
      <c r="S1289">
        <f>J1289*(1000-(1000*0.61365*exp(17.502*W1289/(240.97+W1289))/(DY1289+DZ1289)+DT1289)/2)/(1000*0.61365*exp(17.502*W1289/(240.97+W1289))/(DY1289+DZ1289)-DT1289)</f>
        <v>0</v>
      </c>
      <c r="T1289">
        <f>1/((DM1289+1)/(Q1289/1.6)+1/(R1289/1.37)) + DM1289/((DM1289+1)/(Q1289/1.6) + DM1289/(R1289/1.37))</f>
        <v>0</v>
      </c>
      <c r="U1289">
        <f>(DH1289*DK1289)</f>
        <v>0</v>
      </c>
      <c r="V1289">
        <f>(EA1289+(U1289+2*0.95*5.67E-8*(((EA1289+$B$7)+273)^4-(EA1289+273)^4)-44100*J1289)/(1.84*29.3*R1289+8*0.95*5.67E-8*(EA1289+273)^3))</f>
        <v>0</v>
      </c>
      <c r="W1289">
        <f>($C$7*EB1289+$D$7*EC1289+$E$7*V1289)</f>
        <v>0</v>
      </c>
      <c r="X1289">
        <f>0.61365*exp(17.502*W1289/(240.97+W1289))</f>
        <v>0</v>
      </c>
      <c r="Y1289">
        <f>(Z1289/AA1289*100)</f>
        <v>0</v>
      </c>
      <c r="Z1289">
        <f>DT1289*(DY1289+DZ1289)/1000</f>
        <v>0</v>
      </c>
      <c r="AA1289">
        <f>0.61365*exp(17.502*EA1289/(240.97+EA1289))</f>
        <v>0</v>
      </c>
      <c r="AB1289">
        <f>(X1289-DT1289*(DY1289+DZ1289)/1000)</f>
        <v>0</v>
      </c>
      <c r="AC1289">
        <f>(-J1289*44100)</f>
        <v>0</v>
      </c>
      <c r="AD1289">
        <f>2*29.3*R1289*0.92*(EA1289-W1289)</f>
        <v>0</v>
      </c>
      <c r="AE1289">
        <f>2*0.95*5.67E-8*(((EA1289+$B$7)+273)^4-(W1289+273)^4)</f>
        <v>0</v>
      </c>
      <c r="AF1289">
        <f>U1289+AE1289+AC1289+AD1289</f>
        <v>0</v>
      </c>
      <c r="AG1289">
        <f>DX1289*AU1289*(DS1289-DR1289*(1000-AU1289*DU1289)/(1000-AU1289*DT1289))/(100*DL1289)</f>
        <v>0</v>
      </c>
      <c r="AH1289">
        <f>1000*DX1289*AU1289*(DT1289-DU1289)/(100*DL1289*(1000-AU1289*DT1289))</f>
        <v>0</v>
      </c>
      <c r="AI1289">
        <f>(AJ1289 - AK1289 - DY1289*1E3/(8.314*(EA1289+273.15)) * AM1289/DX1289 * AL1289) * DX1289/(100*DL1289) * (1000 - DU1289)/1000</f>
        <v>0</v>
      </c>
      <c r="AJ1289">
        <v>431.088192936237</v>
      </c>
      <c r="AK1289">
        <v>426.465103030303</v>
      </c>
      <c r="AL1289">
        <v>-0.000133415138893831</v>
      </c>
      <c r="AM1289">
        <v>65.4946518172247</v>
      </c>
      <c r="AN1289">
        <f>(AP1289 - AO1289 + DY1289*1E3/(8.314*(EA1289+273.15)) * AR1289/DX1289 * AQ1289) * DX1289/(100*DL1289) * 1000/(1000 - AP1289)</f>
        <v>0</v>
      </c>
      <c r="AO1289">
        <v>25.6009670565967</v>
      </c>
      <c r="AP1289">
        <v>58.4443642424242</v>
      </c>
      <c r="AQ1289">
        <v>0.00121530191838054</v>
      </c>
      <c r="AR1289">
        <v>110.855634111714</v>
      </c>
      <c r="AS1289">
        <v>6</v>
      </c>
      <c r="AT1289">
        <v>1</v>
      </c>
      <c r="AU1289">
        <f>IF(AS1289*$H$13&gt;=AW1289,1.0,(AW1289/(AW1289-AS1289*$H$13)))</f>
        <v>0</v>
      </c>
      <c r="AV1289">
        <f>(AU1289-1)*100</f>
        <v>0</v>
      </c>
      <c r="AW1289">
        <f>MAX(0,($B$13+$C$13*EF1289)/(1+$D$13*EF1289)*DY1289/(EA1289+273)*$E$13)</f>
        <v>0</v>
      </c>
      <c r="AX1289" t="s">
        <v>437</v>
      </c>
      <c r="AY1289" t="s">
        <v>437</v>
      </c>
      <c r="AZ1289">
        <v>0</v>
      </c>
      <c r="BA1289">
        <v>0</v>
      </c>
      <c r="BB1289">
        <f>1-AZ1289/BA1289</f>
        <v>0</v>
      </c>
      <c r="BC1289">
        <v>0</v>
      </c>
      <c r="BD1289" t="s">
        <v>437</v>
      </c>
      <c r="BE1289" t="s">
        <v>437</v>
      </c>
      <c r="BF1289">
        <v>0</v>
      </c>
      <c r="BG1289">
        <v>0</v>
      </c>
      <c r="BH1289">
        <f>1-BF1289/BG1289</f>
        <v>0</v>
      </c>
      <c r="BI1289">
        <v>0.5</v>
      </c>
      <c r="BJ1289">
        <f>DI1289</f>
        <v>0</v>
      </c>
      <c r="BK1289">
        <f>L1289</f>
        <v>0</v>
      </c>
      <c r="BL1289">
        <f>BH1289*BI1289*BJ1289</f>
        <v>0</v>
      </c>
      <c r="BM1289">
        <f>(BK1289-BC1289)/BJ1289</f>
        <v>0</v>
      </c>
      <c r="BN1289">
        <f>(BA1289-BG1289)/BG1289</f>
        <v>0</v>
      </c>
      <c r="BO1289">
        <f>AZ1289/(BB1289+AZ1289/BG1289)</f>
        <v>0</v>
      </c>
      <c r="BP1289" t="s">
        <v>437</v>
      </c>
      <c r="BQ1289">
        <v>0</v>
      </c>
      <c r="BR1289">
        <f>IF(BQ1289&lt;&gt;0, BQ1289, BO1289)</f>
        <v>0</v>
      </c>
      <c r="BS1289">
        <f>1-BR1289/BG1289</f>
        <v>0</v>
      </c>
      <c r="BT1289">
        <f>(BG1289-BF1289)/(BG1289-BR1289)</f>
        <v>0</v>
      </c>
      <c r="BU1289">
        <f>(BA1289-BG1289)/(BA1289-BR1289)</f>
        <v>0</v>
      </c>
      <c r="BV1289">
        <f>(BG1289-BF1289)/(BG1289-AZ1289)</f>
        <v>0</v>
      </c>
      <c r="BW1289">
        <f>(BA1289-BG1289)/(BA1289-AZ1289)</f>
        <v>0</v>
      </c>
      <c r="BX1289">
        <f>(BT1289*BR1289/BF1289)</f>
        <v>0</v>
      </c>
      <c r="BY1289">
        <f>(1-BX1289)</f>
        <v>0</v>
      </c>
      <c r="DH1289">
        <f>$B$11*EG1289+$C$11*EH1289+$F$11*ES1289*(1-EV1289)</f>
        <v>0</v>
      </c>
      <c r="DI1289">
        <f>DH1289*DJ1289</f>
        <v>0</v>
      </c>
      <c r="DJ1289">
        <f>($B$11*$D$9+$C$11*$D$9+$F$11*((FF1289+EX1289)/MAX(FF1289+EX1289+FG1289, 0.1)*$I$9+FG1289/MAX(FF1289+EX1289+FG1289, 0.1)*$J$9))/($B$11+$C$11+$F$11)</f>
        <v>0</v>
      </c>
      <c r="DK1289">
        <f>($B$11*$K$9+$C$11*$K$9+$F$11*((FF1289+EX1289)/MAX(FF1289+EX1289+FG1289, 0.1)*$P$9+FG1289/MAX(FF1289+EX1289+FG1289, 0.1)*$Q$9))/($B$11+$C$11+$F$11)</f>
        <v>0</v>
      </c>
      <c r="DL1289">
        <v>6</v>
      </c>
      <c r="DM1289">
        <v>0.5</v>
      </c>
      <c r="DN1289" t="s">
        <v>438</v>
      </c>
      <c r="DO1289">
        <v>2</v>
      </c>
      <c r="DP1289" t="b">
        <v>1</v>
      </c>
      <c r="DQ1289">
        <v>1761430374</v>
      </c>
      <c r="DR1289">
        <v>401.556266666667</v>
      </c>
      <c r="DS1289">
        <v>420.01</v>
      </c>
      <c r="DT1289">
        <v>58.4270733333333</v>
      </c>
      <c r="DU1289">
        <v>25.5972066666667</v>
      </c>
      <c r="DV1289">
        <v>400.458866666667</v>
      </c>
      <c r="DW1289">
        <v>58.4711866666667</v>
      </c>
      <c r="DX1289">
        <v>499.998733333333</v>
      </c>
      <c r="DY1289">
        <v>90.1796666666667</v>
      </c>
      <c r="DZ1289">
        <v>0.0395925866666667</v>
      </c>
      <c r="EA1289">
        <v>52.5861466666667</v>
      </c>
      <c r="EB1289">
        <v>47.9914266666667</v>
      </c>
      <c r="EC1289">
        <v>999.9</v>
      </c>
      <c r="ED1289">
        <v>0</v>
      </c>
      <c r="EE1289">
        <v>0</v>
      </c>
      <c r="EF1289">
        <v>9999.28466666667</v>
      </c>
      <c r="EG1289">
        <v>0</v>
      </c>
      <c r="EH1289">
        <v>1250.168</v>
      </c>
      <c r="EI1289">
        <v>-18.4536733333333</v>
      </c>
      <c r="EJ1289">
        <v>426.473866666667</v>
      </c>
      <c r="EK1289">
        <v>431.043333333333</v>
      </c>
      <c r="EL1289">
        <v>32.8298666666667</v>
      </c>
      <c r="EM1289">
        <v>420.01</v>
      </c>
      <c r="EN1289">
        <v>25.5972066666667</v>
      </c>
      <c r="EO1289">
        <v>5.26893466666667</v>
      </c>
      <c r="EP1289">
        <v>2.308346</v>
      </c>
      <c r="EQ1289">
        <v>33.7499333333333</v>
      </c>
      <c r="ER1289">
        <v>19.7347733333333</v>
      </c>
      <c r="ES1289">
        <v>1199.996</v>
      </c>
      <c r="ET1289">
        <v>0.9669978</v>
      </c>
      <c r="EU1289">
        <v>0.0330020266666667</v>
      </c>
      <c r="EV1289">
        <v>0</v>
      </c>
      <c r="EW1289">
        <v>792.937333333333</v>
      </c>
      <c r="EX1289">
        <v>5.00059</v>
      </c>
      <c r="EY1289">
        <v>10666.18</v>
      </c>
      <c r="EZ1289">
        <v>10358.68</v>
      </c>
      <c r="FA1289">
        <v>64.375</v>
      </c>
      <c r="FB1289">
        <v>65.562</v>
      </c>
      <c r="FC1289">
        <v>64.437</v>
      </c>
      <c r="FD1289">
        <v>65.312</v>
      </c>
      <c r="FE1289">
        <v>65.687</v>
      </c>
      <c r="FF1289">
        <v>1155.562</v>
      </c>
      <c r="FG1289">
        <v>39.434</v>
      </c>
      <c r="FH1289">
        <v>0</v>
      </c>
      <c r="FI1289">
        <v>1761430342.9</v>
      </c>
      <c r="FJ1289">
        <v>0</v>
      </c>
      <c r="FK1289">
        <v>793.007961538461</v>
      </c>
      <c r="FL1289">
        <v>4.68160684043968</v>
      </c>
      <c r="FM1289">
        <v>68.1982905853698</v>
      </c>
      <c r="FN1289">
        <v>10667.0384615385</v>
      </c>
      <c r="FO1289">
        <v>15</v>
      </c>
      <c r="FP1289">
        <v>0</v>
      </c>
      <c r="FQ1289" t="s">
        <v>439</v>
      </c>
      <c r="FR1289">
        <v>0</v>
      </c>
      <c r="FS1289">
        <v>0</v>
      </c>
      <c r="FT1289">
        <v>0</v>
      </c>
      <c r="FU1289">
        <v>0</v>
      </c>
      <c r="FV1289">
        <v>0</v>
      </c>
      <c r="FW1289">
        <v>0</v>
      </c>
      <c r="FX1289">
        <v>0</v>
      </c>
      <c r="FY1289">
        <v>0</v>
      </c>
      <c r="FZ1289">
        <v>0</v>
      </c>
      <c r="GA1289">
        <v>0</v>
      </c>
      <c r="GB1289">
        <v>0</v>
      </c>
      <c r="GC1289">
        <v>-18.43501</v>
      </c>
      <c r="GD1289">
        <v>-0.420793984962386</v>
      </c>
      <c r="GE1289">
        <v>0.0543460568946819</v>
      </c>
      <c r="GF1289">
        <v>1</v>
      </c>
      <c r="GG1289">
        <v>792.552823529412</v>
      </c>
      <c r="GH1289">
        <v>5.50417111992199</v>
      </c>
      <c r="GI1289">
        <v>0.582180660791224</v>
      </c>
      <c r="GJ1289">
        <v>-1</v>
      </c>
      <c r="GK1289">
        <v>32.819835</v>
      </c>
      <c r="GL1289">
        <v>0.165324812030061</v>
      </c>
      <c r="GM1289">
        <v>0.0175583107103165</v>
      </c>
      <c r="GN1289">
        <v>0</v>
      </c>
      <c r="GO1289">
        <v>1</v>
      </c>
      <c r="GP1289">
        <v>2</v>
      </c>
      <c r="GQ1289" t="s">
        <v>446</v>
      </c>
      <c r="GR1289">
        <v>3.1261</v>
      </c>
      <c r="GS1289">
        <v>2.71713</v>
      </c>
      <c r="GT1289">
        <v>0.0806947</v>
      </c>
      <c r="GU1289">
        <v>0.0837155</v>
      </c>
      <c r="GV1289">
        <v>0.180023</v>
      </c>
      <c r="GW1289">
        <v>0.101584</v>
      </c>
      <c r="GX1289">
        <v>32740.3</v>
      </c>
      <c r="GY1289">
        <v>34450.4</v>
      </c>
      <c r="GZ1289">
        <v>32368.7</v>
      </c>
      <c r="HA1289">
        <v>34190</v>
      </c>
      <c r="HB1289">
        <v>38243.3</v>
      </c>
      <c r="HC1289">
        <v>44327.9</v>
      </c>
      <c r="HD1289">
        <v>50928.9</v>
      </c>
      <c r="HE1289">
        <v>54870.3</v>
      </c>
      <c r="HF1289">
        <v>1.6502</v>
      </c>
      <c r="HG1289">
        <v>1.5</v>
      </c>
      <c r="HH1289">
        <v>-0.181518</v>
      </c>
      <c r="HI1289">
        <v>0</v>
      </c>
      <c r="HJ1289">
        <v>50.8573</v>
      </c>
      <c r="HK1289">
        <v>999.9</v>
      </c>
      <c r="HL1289">
        <v>55.994</v>
      </c>
      <c r="HM1289">
        <v>30.252</v>
      </c>
      <c r="HN1289">
        <v>26.838</v>
      </c>
      <c r="HO1289">
        <v>60.2457</v>
      </c>
      <c r="HP1289">
        <v>40.4407</v>
      </c>
      <c r="HQ1289">
        <v>1</v>
      </c>
      <c r="HR1289">
        <v>2.69322</v>
      </c>
      <c r="HS1289">
        <v>0.94235</v>
      </c>
      <c r="HT1289">
        <v>20.1073</v>
      </c>
      <c r="HU1289">
        <v>5.1812</v>
      </c>
      <c r="HV1289">
        <v>12.0159</v>
      </c>
      <c r="HW1289">
        <v>4.96635</v>
      </c>
      <c r="HX1289">
        <v>3.29593</v>
      </c>
      <c r="HY1289">
        <v>9999</v>
      </c>
      <c r="HZ1289">
        <v>9999</v>
      </c>
      <c r="IA1289">
        <v>999.9</v>
      </c>
      <c r="IB1289">
        <v>9999</v>
      </c>
      <c r="IC1289">
        <v>1.86324</v>
      </c>
      <c r="ID1289">
        <v>1.86812</v>
      </c>
      <c r="IE1289">
        <v>1.86783</v>
      </c>
      <c r="IF1289">
        <v>1.86905</v>
      </c>
      <c r="IG1289">
        <v>1.86982</v>
      </c>
      <c r="IH1289">
        <v>1.86595</v>
      </c>
      <c r="II1289">
        <v>1.86691</v>
      </c>
      <c r="IJ1289">
        <v>1.86842</v>
      </c>
      <c r="IK1289">
        <v>5</v>
      </c>
      <c r="IL1289">
        <v>0</v>
      </c>
      <c r="IM1289">
        <v>0</v>
      </c>
      <c r="IN1289">
        <v>0</v>
      </c>
      <c r="IO1289" t="s">
        <v>441</v>
      </c>
      <c r="IP1289" t="s">
        <v>442</v>
      </c>
      <c r="IQ1289" t="s">
        <v>443</v>
      </c>
      <c r="IR1289" t="s">
        <v>443</v>
      </c>
      <c r="IS1289" t="s">
        <v>443</v>
      </c>
      <c r="IT1289" t="s">
        <v>443</v>
      </c>
      <c r="IU1289">
        <v>0</v>
      </c>
      <c r="IV1289">
        <v>100</v>
      </c>
      <c r="IW1289">
        <v>100</v>
      </c>
      <c r="IX1289">
        <v>1.097</v>
      </c>
      <c r="IY1289">
        <v>-0.0441</v>
      </c>
      <c r="IZ1289">
        <v>1.09748391826392</v>
      </c>
      <c r="JA1289">
        <v>0</v>
      </c>
      <c r="JB1289">
        <v>0</v>
      </c>
      <c r="JC1289">
        <v>0</v>
      </c>
      <c r="JD1289">
        <v>-0.0441141096964596</v>
      </c>
      <c r="JE1289">
        <v>0</v>
      </c>
      <c r="JF1289">
        <v>0</v>
      </c>
      <c r="JG1289">
        <v>0</v>
      </c>
      <c r="JH1289">
        <v>5</v>
      </c>
      <c r="JI1289">
        <v>2273</v>
      </c>
      <c r="JJ1289">
        <v>1</v>
      </c>
      <c r="JK1289">
        <v>24</v>
      </c>
      <c r="JL1289">
        <v>29357173</v>
      </c>
      <c r="JM1289">
        <v>29357173</v>
      </c>
      <c r="JN1289">
        <v>1.01318</v>
      </c>
      <c r="JO1289">
        <v>2.63916</v>
      </c>
      <c r="JP1289">
        <v>1.54785</v>
      </c>
      <c r="JQ1289">
        <v>2.31567</v>
      </c>
      <c r="JR1289">
        <v>1.64673</v>
      </c>
      <c r="JS1289">
        <v>2.36938</v>
      </c>
      <c r="JT1289">
        <v>34.3952</v>
      </c>
      <c r="JU1289">
        <v>24.1838</v>
      </c>
      <c r="JV1289">
        <v>18</v>
      </c>
      <c r="JW1289">
        <v>487.84</v>
      </c>
      <c r="JX1289">
        <v>378.862</v>
      </c>
      <c r="JY1289">
        <v>51.2754</v>
      </c>
      <c r="JZ1289">
        <v>57.2149</v>
      </c>
      <c r="KA1289">
        <v>29.9998</v>
      </c>
      <c r="KB1289">
        <v>56.5473</v>
      </c>
      <c r="KC1289">
        <v>56.3375</v>
      </c>
      <c r="KD1289">
        <v>20.3884</v>
      </c>
      <c r="KE1289">
        <v>0</v>
      </c>
      <c r="KF1289">
        <v>100</v>
      </c>
      <c r="KG1289">
        <v>51.2778</v>
      </c>
      <c r="KH1289">
        <v>426.747</v>
      </c>
      <c r="KI1289">
        <v>26.2864</v>
      </c>
      <c r="KJ1289">
        <v>92.27</v>
      </c>
      <c r="KK1289">
        <v>88.7602</v>
      </c>
    </row>
    <row r="1290" spans="1:297">
      <c r="A1290">
        <v>1274</v>
      </c>
      <c r="B1290">
        <v>1761430387</v>
      </c>
      <c r="C1290">
        <v>22206</v>
      </c>
      <c r="D1290" t="s">
        <v>3003</v>
      </c>
      <c r="E1290" t="s">
        <v>3004</v>
      </c>
      <c r="F1290">
        <v>5</v>
      </c>
      <c r="G1290" t="s">
        <v>2954</v>
      </c>
      <c r="H1290" t="s">
        <v>436</v>
      </c>
      <c r="I1290">
        <v>1761430378.26667</v>
      </c>
      <c r="J1290">
        <f>(K1290)/1000</f>
        <v>0</v>
      </c>
      <c r="K1290">
        <f>IF(DP1290, AN1290, AH1290)</f>
        <v>0</v>
      </c>
      <c r="L1290">
        <f>IF(DP1290, AI1290, AG1290)</f>
        <v>0</v>
      </c>
      <c r="M1290">
        <f>DR1290 - IF(AU1290&gt;1, L1290*DL1290*100.0/(AW1290), 0)</f>
        <v>0</v>
      </c>
      <c r="N1290">
        <f>((T1290-J1290/2)*M1290-L1290)/(T1290+J1290/2)</f>
        <v>0</v>
      </c>
      <c r="O1290">
        <f>N1290*(DY1290+DZ1290)/1000.0</f>
        <v>0</v>
      </c>
      <c r="P1290">
        <f>(DR1290 - IF(AU1290&gt;1, L1290*DL1290*100.0/(AW1290), 0))*(DY1290+DZ1290)/1000.0</f>
        <v>0</v>
      </c>
      <c r="Q1290">
        <f>2.0/((1/S1290-1/R1290)+SIGN(S1290)*SQRT((1/S1290-1/R1290)*(1/S1290-1/R1290) + 4*DM1290/((DM1290+1)*(DM1290+1))*(2*1/S1290*1/R1290-1/R1290*1/R1290)))</f>
        <v>0</v>
      </c>
      <c r="R1290">
        <f>IF(LEFT(DN1290,1)&lt;&gt;"0",IF(LEFT(DN1290,1)="1",3.0,DO1290),$D$5+$E$5*(EF1290*DY1290/($K$5*1000))+$F$5*(EF1290*DY1290/($K$5*1000))*MAX(MIN(DL1290,$J$5),$I$5)*MAX(MIN(DL1290,$J$5),$I$5)+$G$5*MAX(MIN(DL1290,$J$5),$I$5)*(EF1290*DY1290/($K$5*1000))+$H$5*(EF1290*DY1290/($K$5*1000))*(EF1290*DY1290/($K$5*1000)))</f>
        <v>0</v>
      </c>
      <c r="S1290">
        <f>J1290*(1000-(1000*0.61365*exp(17.502*W1290/(240.97+W1290))/(DY1290+DZ1290)+DT1290)/2)/(1000*0.61365*exp(17.502*W1290/(240.97+W1290))/(DY1290+DZ1290)-DT1290)</f>
        <v>0</v>
      </c>
      <c r="T1290">
        <f>1/((DM1290+1)/(Q1290/1.6)+1/(R1290/1.37)) + DM1290/((DM1290+1)/(Q1290/1.6) + DM1290/(R1290/1.37))</f>
        <v>0</v>
      </c>
      <c r="U1290">
        <f>(DH1290*DK1290)</f>
        <v>0</v>
      </c>
      <c r="V1290">
        <f>(EA1290+(U1290+2*0.95*5.67E-8*(((EA1290+$B$7)+273)^4-(EA1290+273)^4)-44100*J1290)/(1.84*29.3*R1290+8*0.95*5.67E-8*(EA1290+273)^3))</f>
        <v>0</v>
      </c>
      <c r="W1290">
        <f>($C$7*EB1290+$D$7*EC1290+$E$7*V1290)</f>
        <v>0</v>
      </c>
      <c r="X1290">
        <f>0.61365*exp(17.502*W1290/(240.97+W1290))</f>
        <v>0</v>
      </c>
      <c r="Y1290">
        <f>(Z1290/AA1290*100)</f>
        <v>0</v>
      </c>
      <c r="Z1290">
        <f>DT1290*(DY1290+DZ1290)/1000</f>
        <v>0</v>
      </c>
      <c r="AA1290">
        <f>0.61365*exp(17.502*EA1290/(240.97+EA1290))</f>
        <v>0</v>
      </c>
      <c r="AB1290">
        <f>(X1290-DT1290*(DY1290+DZ1290)/1000)</f>
        <v>0</v>
      </c>
      <c r="AC1290">
        <f>(-J1290*44100)</f>
        <v>0</v>
      </c>
      <c r="AD1290">
        <f>2*29.3*R1290*0.92*(EA1290-W1290)</f>
        <v>0</v>
      </c>
      <c r="AE1290">
        <f>2*0.95*5.67E-8*(((EA1290+$B$7)+273)^4-(W1290+273)^4)</f>
        <v>0</v>
      </c>
      <c r="AF1290">
        <f>U1290+AE1290+AC1290+AD1290</f>
        <v>0</v>
      </c>
      <c r="AG1290">
        <f>DX1290*AU1290*(DS1290-DR1290*(1000-AU1290*DU1290)/(1000-AU1290*DT1290))/(100*DL1290)</f>
        <v>0</v>
      </c>
      <c r="AH1290">
        <f>1000*DX1290*AU1290*(DT1290-DU1290)/(100*DL1290*(1000-AU1290*DT1290))</f>
        <v>0</v>
      </c>
      <c r="AI1290">
        <f>(AJ1290 - AK1290 - DY1290*1E3/(8.314*(EA1290+273.15)) * AM1290/DX1290 * AL1290) * DX1290/(100*DL1290) * (1000 - DU1290)/1000</f>
        <v>0</v>
      </c>
      <c r="AJ1290">
        <v>431.321278874647</v>
      </c>
      <c r="AK1290">
        <v>426.494442424242</v>
      </c>
      <c r="AL1290">
        <v>0.00299500348887563</v>
      </c>
      <c r="AM1290">
        <v>65.4946518172247</v>
      </c>
      <c r="AN1290">
        <f>(AP1290 - AO1290 + DY1290*1E3/(8.314*(EA1290+273.15)) * AR1290/DX1290 * AQ1290) * DX1290/(100*DL1290) * 1000/(1000 - AP1290)</f>
        <v>0</v>
      </c>
      <c r="AO1290">
        <v>25.6042979538331</v>
      </c>
      <c r="AP1290">
        <v>58.4692957575758</v>
      </c>
      <c r="AQ1290">
        <v>0.00591592004690999</v>
      </c>
      <c r="AR1290">
        <v>110.855634111714</v>
      </c>
      <c r="AS1290">
        <v>6</v>
      </c>
      <c r="AT1290">
        <v>1</v>
      </c>
      <c r="AU1290">
        <f>IF(AS1290*$H$13&gt;=AW1290,1.0,(AW1290/(AW1290-AS1290*$H$13)))</f>
        <v>0</v>
      </c>
      <c r="AV1290">
        <f>(AU1290-1)*100</f>
        <v>0</v>
      </c>
      <c r="AW1290">
        <f>MAX(0,($B$13+$C$13*EF1290)/(1+$D$13*EF1290)*DY1290/(EA1290+273)*$E$13)</f>
        <v>0</v>
      </c>
      <c r="AX1290" t="s">
        <v>437</v>
      </c>
      <c r="AY1290" t="s">
        <v>437</v>
      </c>
      <c r="AZ1290">
        <v>0</v>
      </c>
      <c r="BA1290">
        <v>0</v>
      </c>
      <c r="BB1290">
        <f>1-AZ1290/BA1290</f>
        <v>0</v>
      </c>
      <c r="BC1290">
        <v>0</v>
      </c>
      <c r="BD1290" t="s">
        <v>437</v>
      </c>
      <c r="BE1290" t="s">
        <v>437</v>
      </c>
      <c r="BF1290">
        <v>0</v>
      </c>
      <c r="BG1290">
        <v>0</v>
      </c>
      <c r="BH1290">
        <f>1-BF1290/BG1290</f>
        <v>0</v>
      </c>
      <c r="BI1290">
        <v>0.5</v>
      </c>
      <c r="BJ1290">
        <f>DI1290</f>
        <v>0</v>
      </c>
      <c r="BK1290">
        <f>L1290</f>
        <v>0</v>
      </c>
      <c r="BL1290">
        <f>BH1290*BI1290*BJ1290</f>
        <v>0</v>
      </c>
      <c r="BM1290">
        <f>(BK1290-BC1290)/BJ1290</f>
        <v>0</v>
      </c>
      <c r="BN1290">
        <f>(BA1290-BG1290)/BG1290</f>
        <v>0</v>
      </c>
      <c r="BO1290">
        <f>AZ1290/(BB1290+AZ1290/BG1290)</f>
        <v>0</v>
      </c>
      <c r="BP1290" t="s">
        <v>437</v>
      </c>
      <c r="BQ1290">
        <v>0</v>
      </c>
      <c r="BR1290">
        <f>IF(BQ1290&lt;&gt;0, BQ1290, BO1290)</f>
        <v>0</v>
      </c>
      <c r="BS1290">
        <f>1-BR1290/BG1290</f>
        <v>0</v>
      </c>
      <c r="BT1290">
        <f>(BG1290-BF1290)/(BG1290-BR1290)</f>
        <v>0</v>
      </c>
      <c r="BU1290">
        <f>(BA1290-BG1290)/(BA1290-BR1290)</f>
        <v>0</v>
      </c>
      <c r="BV1290">
        <f>(BG1290-BF1290)/(BG1290-AZ1290)</f>
        <v>0</v>
      </c>
      <c r="BW1290">
        <f>(BA1290-BG1290)/(BA1290-AZ1290)</f>
        <v>0</v>
      </c>
      <c r="BX1290">
        <f>(BT1290*BR1290/BF1290)</f>
        <v>0</v>
      </c>
      <c r="BY1290">
        <f>(1-BX1290)</f>
        <v>0</v>
      </c>
      <c r="DH1290">
        <f>$B$11*EG1290+$C$11*EH1290+$F$11*ES1290*(1-EV1290)</f>
        <v>0</v>
      </c>
      <c r="DI1290">
        <f>DH1290*DJ1290</f>
        <v>0</v>
      </c>
      <c r="DJ1290">
        <f>($B$11*$D$9+$C$11*$D$9+$F$11*((FF1290+EX1290)/MAX(FF1290+EX1290+FG1290, 0.1)*$I$9+FG1290/MAX(FF1290+EX1290+FG1290, 0.1)*$J$9))/($B$11+$C$11+$F$11)</f>
        <v>0</v>
      </c>
      <c r="DK1290">
        <f>($B$11*$K$9+$C$11*$K$9+$F$11*((FF1290+EX1290)/MAX(FF1290+EX1290+FG1290, 0.1)*$P$9+FG1290/MAX(FF1290+EX1290+FG1290, 0.1)*$Q$9))/($B$11+$C$11+$F$11)</f>
        <v>0</v>
      </c>
      <c r="DL1290">
        <v>6</v>
      </c>
      <c r="DM1290">
        <v>0.5</v>
      </c>
      <c r="DN1290" t="s">
        <v>438</v>
      </c>
      <c r="DO1290">
        <v>2</v>
      </c>
      <c r="DP1290" t="b">
        <v>1</v>
      </c>
      <c r="DQ1290">
        <v>1761430378.26667</v>
      </c>
      <c r="DR1290">
        <v>401.541533333333</v>
      </c>
      <c r="DS1290">
        <v>420.1632</v>
      </c>
      <c r="DT1290">
        <v>58.44182</v>
      </c>
      <c r="DU1290">
        <v>25.6</v>
      </c>
      <c r="DV1290">
        <v>400.444066666667</v>
      </c>
      <c r="DW1290">
        <v>58.4859333333333</v>
      </c>
      <c r="DX1290">
        <v>500.013066666667</v>
      </c>
      <c r="DY1290">
        <v>90.1794066666667</v>
      </c>
      <c r="DZ1290">
        <v>0.0394843933333333</v>
      </c>
      <c r="EA1290">
        <v>52.5867666666667</v>
      </c>
      <c r="EB1290">
        <v>47.99268</v>
      </c>
      <c r="EC1290">
        <v>999.9</v>
      </c>
      <c r="ED1290">
        <v>0</v>
      </c>
      <c r="EE1290">
        <v>0</v>
      </c>
      <c r="EF1290">
        <v>9999.36333333333</v>
      </c>
      <c r="EG1290">
        <v>0</v>
      </c>
      <c r="EH1290">
        <v>1250.156</v>
      </c>
      <c r="EI1290">
        <v>-18.6215733333333</v>
      </c>
      <c r="EJ1290">
        <v>426.464933333333</v>
      </c>
      <c r="EK1290">
        <v>431.201933333333</v>
      </c>
      <c r="EL1290">
        <v>32.8418266666667</v>
      </c>
      <c r="EM1290">
        <v>420.1632</v>
      </c>
      <c r="EN1290">
        <v>25.6</v>
      </c>
      <c r="EO1290">
        <v>5.27025</v>
      </c>
      <c r="EP1290">
        <v>2.30859133333333</v>
      </c>
      <c r="EQ1290">
        <v>33.7544066666667</v>
      </c>
      <c r="ER1290">
        <v>19.7364733333333</v>
      </c>
      <c r="ES1290">
        <v>1199.99666666667</v>
      </c>
      <c r="ET1290">
        <v>0.9669994</v>
      </c>
      <c r="EU1290">
        <v>0.03300044</v>
      </c>
      <c r="EV1290">
        <v>0</v>
      </c>
      <c r="EW1290">
        <v>793.3228</v>
      </c>
      <c r="EX1290">
        <v>5.00059</v>
      </c>
      <c r="EY1290">
        <v>10670.9666666667</v>
      </c>
      <c r="EZ1290">
        <v>10358.6933333333</v>
      </c>
      <c r="FA1290">
        <v>64.375</v>
      </c>
      <c r="FB1290">
        <v>65.562</v>
      </c>
      <c r="FC1290">
        <v>64.4328666666667</v>
      </c>
      <c r="FD1290">
        <v>65.312</v>
      </c>
      <c r="FE1290">
        <v>65.687</v>
      </c>
      <c r="FF1290">
        <v>1155.56466666667</v>
      </c>
      <c r="FG1290">
        <v>39.432</v>
      </c>
      <c r="FH1290">
        <v>0</v>
      </c>
      <c r="FI1290">
        <v>1761430347.7</v>
      </c>
      <c r="FJ1290">
        <v>0</v>
      </c>
      <c r="FK1290">
        <v>793.441115384615</v>
      </c>
      <c r="FL1290">
        <v>5.95483760717873</v>
      </c>
      <c r="FM1290">
        <v>67.6888889317574</v>
      </c>
      <c r="FN1290">
        <v>10672.4346153846</v>
      </c>
      <c r="FO1290">
        <v>15</v>
      </c>
      <c r="FP1290">
        <v>0</v>
      </c>
      <c r="FQ1290" t="s">
        <v>439</v>
      </c>
      <c r="FR1290">
        <v>0</v>
      </c>
      <c r="FS1290">
        <v>0</v>
      </c>
      <c r="FT1290">
        <v>0</v>
      </c>
      <c r="FU1290">
        <v>0</v>
      </c>
      <c r="FV1290">
        <v>0</v>
      </c>
      <c r="FW1290">
        <v>0</v>
      </c>
      <c r="FX1290">
        <v>0</v>
      </c>
      <c r="FY1290">
        <v>0</v>
      </c>
      <c r="FZ1290">
        <v>0</v>
      </c>
      <c r="GA1290">
        <v>0</v>
      </c>
      <c r="GB1290">
        <v>0</v>
      </c>
      <c r="GC1290">
        <v>-18.57264</v>
      </c>
      <c r="GD1290">
        <v>-2.10111879699247</v>
      </c>
      <c r="GE1290">
        <v>0.348139956626642</v>
      </c>
      <c r="GF1290">
        <v>0</v>
      </c>
      <c r="GG1290">
        <v>793.135176470588</v>
      </c>
      <c r="GH1290">
        <v>5.34401833396925</v>
      </c>
      <c r="GI1290">
        <v>0.564794208778645</v>
      </c>
      <c r="GJ1290">
        <v>-1</v>
      </c>
      <c r="GK1290">
        <v>32.83585</v>
      </c>
      <c r="GL1290">
        <v>0.149738345864647</v>
      </c>
      <c r="GM1290">
        <v>0.0161133329885533</v>
      </c>
      <c r="GN1290">
        <v>0</v>
      </c>
      <c r="GO1290">
        <v>0</v>
      </c>
      <c r="GP1290">
        <v>2</v>
      </c>
      <c r="GQ1290" t="s">
        <v>473</v>
      </c>
      <c r="GR1290">
        <v>3.12613</v>
      </c>
      <c r="GS1290">
        <v>2.71707</v>
      </c>
      <c r="GT1290">
        <v>0.0807349</v>
      </c>
      <c r="GU1290">
        <v>0.0841757</v>
      </c>
      <c r="GV1290">
        <v>0.180065</v>
      </c>
      <c r="GW1290">
        <v>0.101596</v>
      </c>
      <c r="GX1290">
        <v>32739.1</v>
      </c>
      <c r="GY1290">
        <v>34433.1</v>
      </c>
      <c r="GZ1290">
        <v>32368.9</v>
      </c>
      <c r="HA1290">
        <v>34189.9</v>
      </c>
      <c r="HB1290">
        <v>38241.7</v>
      </c>
      <c r="HC1290">
        <v>44327.4</v>
      </c>
      <c r="HD1290">
        <v>50929.1</v>
      </c>
      <c r="HE1290">
        <v>54870.3</v>
      </c>
      <c r="HF1290">
        <v>1.6499</v>
      </c>
      <c r="HG1290">
        <v>1.50007</v>
      </c>
      <c r="HH1290">
        <v>-0.180732</v>
      </c>
      <c r="HI1290">
        <v>0</v>
      </c>
      <c r="HJ1290">
        <v>50.8619</v>
      </c>
      <c r="HK1290">
        <v>999.9</v>
      </c>
      <c r="HL1290">
        <v>55.994</v>
      </c>
      <c r="HM1290">
        <v>30.252</v>
      </c>
      <c r="HN1290">
        <v>26.8394</v>
      </c>
      <c r="HO1290">
        <v>60.2557</v>
      </c>
      <c r="HP1290">
        <v>40.1803</v>
      </c>
      <c r="HQ1290">
        <v>1</v>
      </c>
      <c r="HR1290">
        <v>2.69282</v>
      </c>
      <c r="HS1290">
        <v>0.932298</v>
      </c>
      <c r="HT1290">
        <v>20.1072</v>
      </c>
      <c r="HU1290">
        <v>5.18195</v>
      </c>
      <c r="HV1290">
        <v>12.0159</v>
      </c>
      <c r="HW1290">
        <v>4.9667</v>
      </c>
      <c r="HX1290">
        <v>3.29595</v>
      </c>
      <c r="HY1290">
        <v>9999</v>
      </c>
      <c r="HZ1290">
        <v>9999</v>
      </c>
      <c r="IA1290">
        <v>999.9</v>
      </c>
      <c r="IB1290">
        <v>9999</v>
      </c>
      <c r="IC1290">
        <v>1.86325</v>
      </c>
      <c r="ID1290">
        <v>1.86811</v>
      </c>
      <c r="IE1290">
        <v>1.86783</v>
      </c>
      <c r="IF1290">
        <v>1.86905</v>
      </c>
      <c r="IG1290">
        <v>1.86981</v>
      </c>
      <c r="IH1290">
        <v>1.86589</v>
      </c>
      <c r="II1290">
        <v>1.86692</v>
      </c>
      <c r="IJ1290">
        <v>1.86842</v>
      </c>
      <c r="IK1290">
        <v>5</v>
      </c>
      <c r="IL1290">
        <v>0</v>
      </c>
      <c r="IM1290">
        <v>0</v>
      </c>
      <c r="IN1290">
        <v>0</v>
      </c>
      <c r="IO1290" t="s">
        <v>441</v>
      </c>
      <c r="IP1290" t="s">
        <v>442</v>
      </c>
      <c r="IQ1290" t="s">
        <v>443</v>
      </c>
      <c r="IR1290" t="s">
        <v>443</v>
      </c>
      <c r="IS1290" t="s">
        <v>443</v>
      </c>
      <c r="IT1290" t="s">
        <v>443</v>
      </c>
      <c r="IU1290">
        <v>0</v>
      </c>
      <c r="IV1290">
        <v>100</v>
      </c>
      <c r="IW1290">
        <v>100</v>
      </c>
      <c r="IX1290">
        <v>1.098</v>
      </c>
      <c r="IY1290">
        <v>-0.0441</v>
      </c>
      <c r="IZ1290">
        <v>1.09748391826392</v>
      </c>
      <c r="JA1290">
        <v>0</v>
      </c>
      <c r="JB1290">
        <v>0</v>
      </c>
      <c r="JC1290">
        <v>0</v>
      </c>
      <c r="JD1290">
        <v>-0.0441141096964596</v>
      </c>
      <c r="JE1290">
        <v>0</v>
      </c>
      <c r="JF1290">
        <v>0</v>
      </c>
      <c r="JG1290">
        <v>0</v>
      </c>
      <c r="JH1290">
        <v>5</v>
      </c>
      <c r="JI1290">
        <v>2273</v>
      </c>
      <c r="JJ1290">
        <v>1</v>
      </c>
      <c r="JK1290">
        <v>24</v>
      </c>
      <c r="JL1290">
        <v>29357173.1</v>
      </c>
      <c r="JM1290">
        <v>29357173.1</v>
      </c>
      <c r="JN1290">
        <v>1.03882</v>
      </c>
      <c r="JO1290">
        <v>2.6355</v>
      </c>
      <c r="JP1290">
        <v>1.54785</v>
      </c>
      <c r="JQ1290">
        <v>2.31567</v>
      </c>
      <c r="JR1290">
        <v>1.64673</v>
      </c>
      <c r="JS1290">
        <v>2.3999</v>
      </c>
      <c r="JT1290">
        <v>34.3952</v>
      </c>
      <c r="JU1290">
        <v>24.1926</v>
      </c>
      <c r="JV1290">
        <v>18</v>
      </c>
      <c r="JW1290">
        <v>487.616</v>
      </c>
      <c r="JX1290">
        <v>378.909</v>
      </c>
      <c r="JY1290">
        <v>51.2831</v>
      </c>
      <c r="JZ1290">
        <v>57.2149</v>
      </c>
      <c r="KA1290">
        <v>29.9999</v>
      </c>
      <c r="KB1290">
        <v>56.5473</v>
      </c>
      <c r="KC1290">
        <v>56.3375</v>
      </c>
      <c r="KD1290">
        <v>20.8731</v>
      </c>
      <c r="KE1290">
        <v>0</v>
      </c>
      <c r="KF1290">
        <v>100</v>
      </c>
      <c r="KG1290">
        <v>51.2864</v>
      </c>
      <c r="KH1290">
        <v>440.376</v>
      </c>
      <c r="KI1290">
        <v>26.2864</v>
      </c>
      <c r="KJ1290">
        <v>92.2704</v>
      </c>
      <c r="KK1290">
        <v>88.7602</v>
      </c>
    </row>
    <row r="1291" spans="1:297">
      <c r="A1291">
        <v>1275</v>
      </c>
      <c r="B1291">
        <v>1761430392</v>
      </c>
      <c r="C1291">
        <v>22211</v>
      </c>
      <c r="D1291" t="s">
        <v>3005</v>
      </c>
      <c r="E1291" t="s">
        <v>3006</v>
      </c>
      <c r="F1291">
        <v>5</v>
      </c>
      <c r="G1291" t="s">
        <v>2954</v>
      </c>
      <c r="H1291" t="s">
        <v>436</v>
      </c>
      <c r="I1291">
        <v>1761430383.35714</v>
      </c>
      <c r="J1291">
        <f>(K1291)/1000</f>
        <v>0</v>
      </c>
      <c r="K1291">
        <f>IF(DP1291, AN1291, AH1291)</f>
        <v>0</v>
      </c>
      <c r="L1291">
        <f>IF(DP1291, AI1291, AG1291)</f>
        <v>0</v>
      </c>
      <c r="M1291">
        <f>DR1291 - IF(AU1291&gt;1, L1291*DL1291*100.0/(AW1291), 0)</f>
        <v>0</v>
      </c>
      <c r="N1291">
        <f>((T1291-J1291/2)*M1291-L1291)/(T1291+J1291/2)</f>
        <v>0</v>
      </c>
      <c r="O1291">
        <f>N1291*(DY1291+DZ1291)/1000.0</f>
        <v>0</v>
      </c>
      <c r="P1291">
        <f>(DR1291 - IF(AU1291&gt;1, L1291*DL1291*100.0/(AW1291), 0))*(DY1291+DZ1291)/1000.0</f>
        <v>0</v>
      </c>
      <c r="Q1291">
        <f>2.0/((1/S1291-1/R1291)+SIGN(S1291)*SQRT((1/S1291-1/R1291)*(1/S1291-1/R1291) + 4*DM1291/((DM1291+1)*(DM1291+1))*(2*1/S1291*1/R1291-1/R1291*1/R1291)))</f>
        <v>0</v>
      </c>
      <c r="R1291">
        <f>IF(LEFT(DN1291,1)&lt;&gt;"0",IF(LEFT(DN1291,1)="1",3.0,DO1291),$D$5+$E$5*(EF1291*DY1291/($K$5*1000))+$F$5*(EF1291*DY1291/($K$5*1000))*MAX(MIN(DL1291,$J$5),$I$5)*MAX(MIN(DL1291,$J$5),$I$5)+$G$5*MAX(MIN(DL1291,$J$5),$I$5)*(EF1291*DY1291/($K$5*1000))+$H$5*(EF1291*DY1291/($K$5*1000))*(EF1291*DY1291/($K$5*1000)))</f>
        <v>0</v>
      </c>
      <c r="S1291">
        <f>J1291*(1000-(1000*0.61365*exp(17.502*W1291/(240.97+W1291))/(DY1291+DZ1291)+DT1291)/2)/(1000*0.61365*exp(17.502*W1291/(240.97+W1291))/(DY1291+DZ1291)-DT1291)</f>
        <v>0</v>
      </c>
      <c r="T1291">
        <f>1/((DM1291+1)/(Q1291/1.6)+1/(R1291/1.37)) + DM1291/((DM1291+1)/(Q1291/1.6) + DM1291/(R1291/1.37))</f>
        <v>0</v>
      </c>
      <c r="U1291">
        <f>(DH1291*DK1291)</f>
        <v>0</v>
      </c>
      <c r="V1291">
        <f>(EA1291+(U1291+2*0.95*5.67E-8*(((EA1291+$B$7)+273)^4-(EA1291+273)^4)-44100*J1291)/(1.84*29.3*R1291+8*0.95*5.67E-8*(EA1291+273)^3))</f>
        <v>0</v>
      </c>
      <c r="W1291">
        <f>($C$7*EB1291+$D$7*EC1291+$E$7*V1291)</f>
        <v>0</v>
      </c>
      <c r="X1291">
        <f>0.61365*exp(17.502*W1291/(240.97+W1291))</f>
        <v>0</v>
      </c>
      <c r="Y1291">
        <f>(Z1291/AA1291*100)</f>
        <v>0</v>
      </c>
      <c r="Z1291">
        <f>DT1291*(DY1291+DZ1291)/1000</f>
        <v>0</v>
      </c>
      <c r="AA1291">
        <f>0.61365*exp(17.502*EA1291/(240.97+EA1291))</f>
        <v>0</v>
      </c>
      <c r="AB1291">
        <f>(X1291-DT1291*(DY1291+DZ1291)/1000)</f>
        <v>0</v>
      </c>
      <c r="AC1291">
        <f>(-J1291*44100)</f>
        <v>0</v>
      </c>
      <c r="AD1291">
        <f>2*29.3*R1291*0.92*(EA1291-W1291)</f>
        <v>0</v>
      </c>
      <c r="AE1291">
        <f>2*0.95*5.67E-8*(((EA1291+$B$7)+273)^4-(W1291+273)^4)</f>
        <v>0</v>
      </c>
      <c r="AF1291">
        <f>U1291+AE1291+AC1291+AD1291</f>
        <v>0</v>
      </c>
      <c r="AG1291">
        <f>DX1291*AU1291*(DS1291-DR1291*(1000-AU1291*DU1291)/(1000-AU1291*DT1291))/(100*DL1291)</f>
        <v>0</v>
      </c>
      <c r="AH1291">
        <f>1000*DX1291*AU1291*(DT1291-DU1291)/(100*DL1291*(1000-AU1291*DT1291))</f>
        <v>0</v>
      </c>
      <c r="AI1291">
        <f>(AJ1291 - AK1291 - DY1291*1E3/(8.314*(EA1291+273.15)) * AM1291/DX1291 * AL1291) * DX1291/(100*DL1291) * (1000 - DU1291)/1000</f>
        <v>0</v>
      </c>
      <c r="AJ1291">
        <v>437.678778793939</v>
      </c>
      <c r="AK1291">
        <v>429.755921212121</v>
      </c>
      <c r="AL1291">
        <v>0.795644293182779</v>
      </c>
      <c r="AM1291">
        <v>65.4946518172247</v>
      </c>
      <c r="AN1291">
        <f>(AP1291 - AO1291 + DY1291*1E3/(8.314*(EA1291+273.15)) * AR1291/DX1291 * AQ1291) * DX1291/(100*DL1291) * 1000/(1000 - AP1291)</f>
        <v>0</v>
      </c>
      <c r="AO1291">
        <v>25.606844101542</v>
      </c>
      <c r="AP1291">
        <v>58.4582248484848</v>
      </c>
      <c r="AQ1291">
        <v>-0.0016257046412027</v>
      </c>
      <c r="AR1291">
        <v>110.855634111714</v>
      </c>
      <c r="AS1291">
        <v>6</v>
      </c>
      <c r="AT1291">
        <v>1</v>
      </c>
      <c r="AU1291">
        <f>IF(AS1291*$H$13&gt;=AW1291,1.0,(AW1291/(AW1291-AS1291*$H$13)))</f>
        <v>0</v>
      </c>
      <c r="AV1291">
        <f>(AU1291-1)*100</f>
        <v>0</v>
      </c>
      <c r="AW1291">
        <f>MAX(0,($B$13+$C$13*EF1291)/(1+$D$13*EF1291)*DY1291/(EA1291+273)*$E$13)</f>
        <v>0</v>
      </c>
      <c r="AX1291" t="s">
        <v>437</v>
      </c>
      <c r="AY1291" t="s">
        <v>437</v>
      </c>
      <c r="AZ1291">
        <v>0</v>
      </c>
      <c r="BA1291">
        <v>0</v>
      </c>
      <c r="BB1291">
        <f>1-AZ1291/BA1291</f>
        <v>0</v>
      </c>
      <c r="BC1291">
        <v>0</v>
      </c>
      <c r="BD1291" t="s">
        <v>437</v>
      </c>
      <c r="BE1291" t="s">
        <v>437</v>
      </c>
      <c r="BF1291">
        <v>0</v>
      </c>
      <c r="BG1291">
        <v>0</v>
      </c>
      <c r="BH1291">
        <f>1-BF1291/BG1291</f>
        <v>0</v>
      </c>
      <c r="BI1291">
        <v>0.5</v>
      </c>
      <c r="BJ1291">
        <f>DI1291</f>
        <v>0</v>
      </c>
      <c r="BK1291">
        <f>L1291</f>
        <v>0</v>
      </c>
      <c r="BL1291">
        <f>BH1291*BI1291*BJ1291</f>
        <v>0</v>
      </c>
      <c r="BM1291">
        <f>(BK1291-BC1291)/BJ1291</f>
        <v>0</v>
      </c>
      <c r="BN1291">
        <f>(BA1291-BG1291)/BG1291</f>
        <v>0</v>
      </c>
      <c r="BO1291">
        <f>AZ1291/(BB1291+AZ1291/BG1291)</f>
        <v>0</v>
      </c>
      <c r="BP1291" t="s">
        <v>437</v>
      </c>
      <c r="BQ1291">
        <v>0</v>
      </c>
      <c r="BR1291">
        <f>IF(BQ1291&lt;&gt;0, BQ1291, BO1291)</f>
        <v>0</v>
      </c>
      <c r="BS1291">
        <f>1-BR1291/BG1291</f>
        <v>0</v>
      </c>
      <c r="BT1291">
        <f>(BG1291-BF1291)/(BG1291-BR1291)</f>
        <v>0</v>
      </c>
      <c r="BU1291">
        <f>(BA1291-BG1291)/(BA1291-BR1291)</f>
        <v>0</v>
      </c>
      <c r="BV1291">
        <f>(BG1291-BF1291)/(BG1291-AZ1291)</f>
        <v>0</v>
      </c>
      <c r="BW1291">
        <f>(BA1291-BG1291)/(BA1291-AZ1291)</f>
        <v>0</v>
      </c>
      <c r="BX1291">
        <f>(BT1291*BR1291/BF1291)</f>
        <v>0</v>
      </c>
      <c r="BY1291">
        <f>(1-BX1291)</f>
        <v>0</v>
      </c>
      <c r="DH1291">
        <f>$B$11*EG1291+$C$11*EH1291+$F$11*ES1291*(1-EV1291)</f>
        <v>0</v>
      </c>
      <c r="DI1291">
        <f>DH1291*DJ1291</f>
        <v>0</v>
      </c>
      <c r="DJ1291">
        <f>($B$11*$D$9+$C$11*$D$9+$F$11*((FF1291+EX1291)/MAX(FF1291+EX1291+FG1291, 0.1)*$I$9+FG1291/MAX(FF1291+EX1291+FG1291, 0.1)*$J$9))/($B$11+$C$11+$F$11)</f>
        <v>0</v>
      </c>
      <c r="DK1291">
        <f>($B$11*$K$9+$C$11*$K$9+$F$11*((FF1291+EX1291)/MAX(FF1291+EX1291+FG1291, 0.1)*$P$9+FG1291/MAX(FF1291+EX1291+FG1291, 0.1)*$Q$9))/($B$11+$C$11+$F$11)</f>
        <v>0</v>
      </c>
      <c r="DL1291">
        <v>6</v>
      </c>
      <c r="DM1291">
        <v>0.5</v>
      </c>
      <c r="DN1291" t="s">
        <v>438</v>
      </c>
      <c r="DO1291">
        <v>2</v>
      </c>
      <c r="DP1291" t="b">
        <v>1</v>
      </c>
      <c r="DQ1291">
        <v>1761430383.35714</v>
      </c>
      <c r="DR1291">
        <v>402.043285714286</v>
      </c>
      <c r="DS1291">
        <v>422.7265</v>
      </c>
      <c r="DT1291">
        <v>58.451</v>
      </c>
      <c r="DU1291">
        <v>25.6029428571429</v>
      </c>
      <c r="DV1291">
        <v>400.945928571429</v>
      </c>
      <c r="DW1291">
        <v>58.4951214285714</v>
      </c>
      <c r="DX1291">
        <v>499.991642857143</v>
      </c>
      <c r="DY1291">
        <v>90.1792214285714</v>
      </c>
      <c r="DZ1291">
        <v>0.0394206714285714</v>
      </c>
      <c r="EA1291">
        <v>52.5874857142857</v>
      </c>
      <c r="EB1291">
        <v>47.9964714285714</v>
      </c>
      <c r="EC1291">
        <v>999.9</v>
      </c>
      <c r="ED1291">
        <v>0</v>
      </c>
      <c r="EE1291">
        <v>0</v>
      </c>
      <c r="EF1291">
        <v>9999.85928571428</v>
      </c>
      <c r="EG1291">
        <v>0</v>
      </c>
      <c r="EH1291">
        <v>1250.14857142857</v>
      </c>
      <c r="EI1291">
        <v>-20.6831928571429</v>
      </c>
      <c r="EJ1291">
        <v>427.002071428571</v>
      </c>
      <c r="EK1291">
        <v>433.834071428571</v>
      </c>
      <c r="EL1291">
        <v>32.8480785714286</v>
      </c>
      <c r="EM1291">
        <v>422.7265</v>
      </c>
      <c r="EN1291">
        <v>25.6029428571429</v>
      </c>
      <c r="EO1291">
        <v>5.27106714285714</v>
      </c>
      <c r="EP1291">
        <v>2.30885071428571</v>
      </c>
      <c r="EQ1291">
        <v>33.7571714285714</v>
      </c>
      <c r="ER1291">
        <v>19.7382857142857</v>
      </c>
      <c r="ES1291">
        <v>1199.99785714286</v>
      </c>
      <c r="ET1291">
        <v>0.9670005</v>
      </c>
      <c r="EU1291">
        <v>0.0329993428571429</v>
      </c>
      <c r="EV1291">
        <v>0</v>
      </c>
      <c r="EW1291">
        <v>793.805642857143</v>
      </c>
      <c r="EX1291">
        <v>5.00059</v>
      </c>
      <c r="EY1291">
        <v>10676.5642857143</v>
      </c>
      <c r="EZ1291">
        <v>10358.7142857143</v>
      </c>
      <c r="FA1291">
        <v>64.375</v>
      </c>
      <c r="FB1291">
        <v>65.562</v>
      </c>
      <c r="FC1291">
        <v>64.4325714285714</v>
      </c>
      <c r="FD1291">
        <v>65.312</v>
      </c>
      <c r="FE1291">
        <v>65.687</v>
      </c>
      <c r="FF1291">
        <v>1155.56714285714</v>
      </c>
      <c r="FG1291">
        <v>39.4307142857143</v>
      </c>
      <c r="FH1291">
        <v>0</v>
      </c>
      <c r="FI1291">
        <v>1761430352.5</v>
      </c>
      <c r="FJ1291">
        <v>0</v>
      </c>
      <c r="FK1291">
        <v>793.869192307692</v>
      </c>
      <c r="FL1291">
        <v>5.56912819305737</v>
      </c>
      <c r="FM1291">
        <v>65.9726494765483</v>
      </c>
      <c r="FN1291">
        <v>10677.6807692308</v>
      </c>
      <c r="FO1291">
        <v>15</v>
      </c>
      <c r="FP1291">
        <v>0</v>
      </c>
      <c r="FQ1291" t="s">
        <v>439</v>
      </c>
      <c r="FR1291">
        <v>0</v>
      </c>
      <c r="FS1291">
        <v>0</v>
      </c>
      <c r="FT1291">
        <v>0</v>
      </c>
      <c r="FU1291">
        <v>0</v>
      </c>
      <c r="FV1291">
        <v>0</v>
      </c>
      <c r="FW1291">
        <v>0</v>
      </c>
      <c r="FX1291">
        <v>0</v>
      </c>
      <c r="FY1291">
        <v>0</v>
      </c>
      <c r="FZ1291">
        <v>0</v>
      </c>
      <c r="GA1291">
        <v>0</v>
      </c>
      <c r="GB1291">
        <v>0</v>
      </c>
      <c r="GC1291">
        <v>-19.66409</v>
      </c>
      <c r="GD1291">
        <v>-17.5277142857143</v>
      </c>
      <c r="GE1291">
        <v>2.3180616781915</v>
      </c>
      <c r="GF1291">
        <v>0</v>
      </c>
      <c r="GG1291">
        <v>793.493</v>
      </c>
      <c r="GH1291">
        <v>5.58902979662367</v>
      </c>
      <c r="GI1291">
        <v>0.580922997833413</v>
      </c>
      <c r="GJ1291">
        <v>-1</v>
      </c>
      <c r="GK1291">
        <v>32.845205</v>
      </c>
      <c r="GL1291">
        <v>0.100497744360935</v>
      </c>
      <c r="GM1291">
        <v>0.0116310134984013</v>
      </c>
      <c r="GN1291">
        <v>0</v>
      </c>
      <c r="GO1291">
        <v>0</v>
      </c>
      <c r="GP1291">
        <v>2</v>
      </c>
      <c r="GQ1291" t="s">
        <v>473</v>
      </c>
      <c r="GR1291">
        <v>3.12619</v>
      </c>
      <c r="GS1291">
        <v>2.7174</v>
      </c>
      <c r="GT1291">
        <v>0.0814428</v>
      </c>
      <c r="GU1291">
        <v>0.0861026</v>
      </c>
      <c r="GV1291">
        <v>0.180066</v>
      </c>
      <c r="GW1291">
        <v>0.101609</v>
      </c>
      <c r="GX1291">
        <v>32713.7</v>
      </c>
      <c r="GY1291">
        <v>34360.7</v>
      </c>
      <c r="GZ1291">
        <v>32368.7</v>
      </c>
      <c r="HA1291">
        <v>34190</v>
      </c>
      <c r="HB1291">
        <v>38241.8</v>
      </c>
      <c r="HC1291">
        <v>44326.9</v>
      </c>
      <c r="HD1291">
        <v>50929.2</v>
      </c>
      <c r="HE1291">
        <v>54870.1</v>
      </c>
      <c r="HF1291">
        <v>1.65023</v>
      </c>
      <c r="HG1291">
        <v>1.50022</v>
      </c>
      <c r="HH1291">
        <v>-0.181686</v>
      </c>
      <c r="HI1291">
        <v>0</v>
      </c>
      <c r="HJ1291">
        <v>50.8681</v>
      </c>
      <c r="HK1291">
        <v>999.9</v>
      </c>
      <c r="HL1291">
        <v>55.994</v>
      </c>
      <c r="HM1291">
        <v>30.273</v>
      </c>
      <c r="HN1291">
        <v>26.8717</v>
      </c>
      <c r="HO1291">
        <v>59.9957</v>
      </c>
      <c r="HP1291">
        <v>40.3405</v>
      </c>
      <c r="HQ1291">
        <v>1</v>
      </c>
      <c r="HR1291">
        <v>2.69283</v>
      </c>
      <c r="HS1291">
        <v>0.996427</v>
      </c>
      <c r="HT1291">
        <v>20.1068</v>
      </c>
      <c r="HU1291">
        <v>5.1809</v>
      </c>
      <c r="HV1291">
        <v>12.0159</v>
      </c>
      <c r="HW1291">
        <v>4.9666</v>
      </c>
      <c r="HX1291">
        <v>3.2959</v>
      </c>
      <c r="HY1291">
        <v>9999</v>
      </c>
      <c r="HZ1291">
        <v>9999</v>
      </c>
      <c r="IA1291">
        <v>999.9</v>
      </c>
      <c r="IB1291">
        <v>9999</v>
      </c>
      <c r="IC1291">
        <v>1.86324</v>
      </c>
      <c r="ID1291">
        <v>1.86812</v>
      </c>
      <c r="IE1291">
        <v>1.86783</v>
      </c>
      <c r="IF1291">
        <v>1.86904</v>
      </c>
      <c r="IG1291">
        <v>1.86981</v>
      </c>
      <c r="IH1291">
        <v>1.86597</v>
      </c>
      <c r="II1291">
        <v>1.86691</v>
      </c>
      <c r="IJ1291">
        <v>1.8684</v>
      </c>
      <c r="IK1291">
        <v>5</v>
      </c>
      <c r="IL1291">
        <v>0</v>
      </c>
      <c r="IM1291">
        <v>0</v>
      </c>
      <c r="IN1291">
        <v>0</v>
      </c>
      <c r="IO1291" t="s">
        <v>441</v>
      </c>
      <c r="IP1291" t="s">
        <v>442</v>
      </c>
      <c r="IQ1291" t="s">
        <v>443</v>
      </c>
      <c r="IR1291" t="s">
        <v>443</v>
      </c>
      <c r="IS1291" t="s">
        <v>443</v>
      </c>
      <c r="IT1291" t="s">
        <v>443</v>
      </c>
      <c r="IU1291">
        <v>0</v>
      </c>
      <c r="IV1291">
        <v>100</v>
      </c>
      <c r="IW1291">
        <v>100</v>
      </c>
      <c r="IX1291">
        <v>1.098</v>
      </c>
      <c r="IY1291">
        <v>-0.0441</v>
      </c>
      <c r="IZ1291">
        <v>1.09748391826392</v>
      </c>
      <c r="JA1291">
        <v>0</v>
      </c>
      <c r="JB1291">
        <v>0</v>
      </c>
      <c r="JC1291">
        <v>0</v>
      </c>
      <c r="JD1291">
        <v>-0.0441141096964596</v>
      </c>
      <c r="JE1291">
        <v>0</v>
      </c>
      <c r="JF1291">
        <v>0</v>
      </c>
      <c r="JG1291">
        <v>0</v>
      </c>
      <c r="JH1291">
        <v>5</v>
      </c>
      <c r="JI1291">
        <v>2273</v>
      </c>
      <c r="JJ1291">
        <v>1</v>
      </c>
      <c r="JK1291">
        <v>24</v>
      </c>
      <c r="JL1291">
        <v>29357173.2</v>
      </c>
      <c r="JM1291">
        <v>29357173.2</v>
      </c>
      <c r="JN1291">
        <v>1.06812</v>
      </c>
      <c r="JO1291">
        <v>2.63916</v>
      </c>
      <c r="JP1291">
        <v>1.54785</v>
      </c>
      <c r="JQ1291">
        <v>2.31567</v>
      </c>
      <c r="JR1291">
        <v>1.64673</v>
      </c>
      <c r="JS1291">
        <v>2.35596</v>
      </c>
      <c r="JT1291">
        <v>34.3952</v>
      </c>
      <c r="JU1291">
        <v>24.1838</v>
      </c>
      <c r="JV1291">
        <v>18</v>
      </c>
      <c r="JW1291">
        <v>487.833</v>
      </c>
      <c r="JX1291">
        <v>379</v>
      </c>
      <c r="JY1291">
        <v>51.2882</v>
      </c>
      <c r="JZ1291">
        <v>57.2115</v>
      </c>
      <c r="KA1291">
        <v>30</v>
      </c>
      <c r="KB1291">
        <v>56.5425</v>
      </c>
      <c r="KC1291">
        <v>56.3369</v>
      </c>
      <c r="KD1291">
        <v>21.5186</v>
      </c>
      <c r="KE1291">
        <v>0</v>
      </c>
      <c r="KF1291">
        <v>100</v>
      </c>
      <c r="KG1291">
        <v>51.2755</v>
      </c>
      <c r="KH1291">
        <v>460.741</v>
      </c>
      <c r="KI1291">
        <v>26.2864</v>
      </c>
      <c r="KJ1291">
        <v>92.2703</v>
      </c>
      <c r="KK1291">
        <v>88.7601</v>
      </c>
    </row>
    <row r="1292" spans="1:297">
      <c r="A1292">
        <v>1276</v>
      </c>
      <c r="B1292">
        <v>1761430396</v>
      </c>
      <c r="C1292">
        <v>22215</v>
      </c>
      <c r="D1292" t="s">
        <v>3007</v>
      </c>
      <c r="E1292" t="s">
        <v>3008</v>
      </c>
      <c r="F1292">
        <v>5</v>
      </c>
      <c r="G1292" t="s">
        <v>2954</v>
      </c>
      <c r="H1292" t="s">
        <v>436</v>
      </c>
      <c r="I1292">
        <v>1761430388.25</v>
      </c>
      <c r="J1292">
        <f>(K1292)/1000</f>
        <v>0</v>
      </c>
      <c r="K1292">
        <f>IF(DP1292, AN1292, AH1292)</f>
        <v>0</v>
      </c>
      <c r="L1292">
        <f>IF(DP1292, AI1292, AG1292)</f>
        <v>0</v>
      </c>
      <c r="M1292">
        <f>DR1292 - IF(AU1292&gt;1, L1292*DL1292*100.0/(AW1292), 0)</f>
        <v>0</v>
      </c>
      <c r="N1292">
        <f>((T1292-J1292/2)*M1292-L1292)/(T1292+J1292/2)</f>
        <v>0</v>
      </c>
      <c r="O1292">
        <f>N1292*(DY1292+DZ1292)/1000.0</f>
        <v>0</v>
      </c>
      <c r="P1292">
        <f>(DR1292 - IF(AU1292&gt;1, L1292*DL1292*100.0/(AW1292), 0))*(DY1292+DZ1292)/1000.0</f>
        <v>0</v>
      </c>
      <c r="Q1292">
        <f>2.0/((1/S1292-1/R1292)+SIGN(S1292)*SQRT((1/S1292-1/R1292)*(1/S1292-1/R1292) + 4*DM1292/((DM1292+1)*(DM1292+1))*(2*1/S1292*1/R1292-1/R1292*1/R1292)))</f>
        <v>0</v>
      </c>
      <c r="R1292">
        <f>IF(LEFT(DN1292,1)&lt;&gt;"0",IF(LEFT(DN1292,1)="1",3.0,DO1292),$D$5+$E$5*(EF1292*DY1292/($K$5*1000))+$F$5*(EF1292*DY1292/($K$5*1000))*MAX(MIN(DL1292,$J$5),$I$5)*MAX(MIN(DL1292,$J$5),$I$5)+$G$5*MAX(MIN(DL1292,$J$5),$I$5)*(EF1292*DY1292/($K$5*1000))+$H$5*(EF1292*DY1292/($K$5*1000))*(EF1292*DY1292/($K$5*1000)))</f>
        <v>0</v>
      </c>
      <c r="S1292">
        <f>J1292*(1000-(1000*0.61365*exp(17.502*W1292/(240.97+W1292))/(DY1292+DZ1292)+DT1292)/2)/(1000*0.61365*exp(17.502*W1292/(240.97+W1292))/(DY1292+DZ1292)-DT1292)</f>
        <v>0</v>
      </c>
      <c r="T1292">
        <f>1/((DM1292+1)/(Q1292/1.6)+1/(R1292/1.37)) + DM1292/((DM1292+1)/(Q1292/1.6) + DM1292/(R1292/1.37))</f>
        <v>0</v>
      </c>
      <c r="U1292">
        <f>(DH1292*DK1292)</f>
        <v>0</v>
      </c>
      <c r="V1292">
        <f>(EA1292+(U1292+2*0.95*5.67E-8*(((EA1292+$B$7)+273)^4-(EA1292+273)^4)-44100*J1292)/(1.84*29.3*R1292+8*0.95*5.67E-8*(EA1292+273)^3))</f>
        <v>0</v>
      </c>
      <c r="W1292">
        <f>($C$7*EB1292+$D$7*EC1292+$E$7*V1292)</f>
        <v>0</v>
      </c>
      <c r="X1292">
        <f>0.61365*exp(17.502*W1292/(240.97+W1292))</f>
        <v>0</v>
      </c>
      <c r="Y1292">
        <f>(Z1292/AA1292*100)</f>
        <v>0</v>
      </c>
      <c r="Z1292">
        <f>DT1292*(DY1292+DZ1292)/1000</f>
        <v>0</v>
      </c>
      <c r="AA1292">
        <f>0.61365*exp(17.502*EA1292/(240.97+EA1292))</f>
        <v>0</v>
      </c>
      <c r="AB1292">
        <f>(X1292-DT1292*(DY1292+DZ1292)/1000)</f>
        <v>0</v>
      </c>
      <c r="AC1292">
        <f>(-J1292*44100)</f>
        <v>0</v>
      </c>
      <c r="AD1292">
        <f>2*29.3*R1292*0.92*(EA1292-W1292)</f>
        <v>0</v>
      </c>
      <c r="AE1292">
        <f>2*0.95*5.67E-8*(((EA1292+$B$7)+273)^4-(W1292+273)^4)</f>
        <v>0</v>
      </c>
      <c r="AF1292">
        <f>U1292+AE1292+AC1292+AD1292</f>
        <v>0</v>
      </c>
      <c r="AG1292">
        <f>DX1292*AU1292*(DS1292-DR1292*(1000-AU1292*DU1292)/(1000-AU1292*DT1292))/(100*DL1292)</f>
        <v>0</v>
      </c>
      <c r="AH1292">
        <f>1000*DX1292*AU1292*(DT1292-DU1292)/(100*DL1292*(1000-AU1292*DT1292))</f>
        <v>0</v>
      </c>
      <c r="AI1292">
        <f>(AJ1292 - AK1292 - DY1292*1E3/(8.314*(EA1292+273.15)) * AM1292/DX1292 * AL1292) * DX1292/(100*DL1292) * (1000 - DU1292)/1000</f>
        <v>0</v>
      </c>
      <c r="AJ1292">
        <v>448.999211151788</v>
      </c>
      <c r="AK1292">
        <v>437.145551515151</v>
      </c>
      <c r="AL1292">
        <v>1.85566426302692</v>
      </c>
      <c r="AM1292">
        <v>65.4946518172247</v>
      </c>
      <c r="AN1292">
        <f>(AP1292 - AO1292 + DY1292*1E3/(8.314*(EA1292+273.15)) * AR1292/DX1292 * AQ1292) * DX1292/(100*DL1292) * 1000/(1000 - AP1292)</f>
        <v>0</v>
      </c>
      <c r="AO1292">
        <v>25.6112208954366</v>
      </c>
      <c r="AP1292">
        <v>58.4760272727273</v>
      </c>
      <c r="AQ1292">
        <v>0.00139003006351391</v>
      </c>
      <c r="AR1292">
        <v>110.855634111714</v>
      </c>
      <c r="AS1292">
        <v>6</v>
      </c>
      <c r="AT1292">
        <v>1</v>
      </c>
      <c r="AU1292">
        <f>IF(AS1292*$H$13&gt;=AW1292,1.0,(AW1292/(AW1292-AS1292*$H$13)))</f>
        <v>0</v>
      </c>
      <c r="AV1292">
        <f>(AU1292-1)*100</f>
        <v>0</v>
      </c>
      <c r="AW1292">
        <f>MAX(0,($B$13+$C$13*EF1292)/(1+$D$13*EF1292)*DY1292/(EA1292+273)*$E$13)</f>
        <v>0</v>
      </c>
      <c r="AX1292" t="s">
        <v>437</v>
      </c>
      <c r="AY1292" t="s">
        <v>437</v>
      </c>
      <c r="AZ1292">
        <v>0</v>
      </c>
      <c r="BA1292">
        <v>0</v>
      </c>
      <c r="BB1292">
        <f>1-AZ1292/BA1292</f>
        <v>0</v>
      </c>
      <c r="BC1292">
        <v>0</v>
      </c>
      <c r="BD1292" t="s">
        <v>437</v>
      </c>
      <c r="BE1292" t="s">
        <v>437</v>
      </c>
      <c r="BF1292">
        <v>0</v>
      </c>
      <c r="BG1292">
        <v>0</v>
      </c>
      <c r="BH1292">
        <f>1-BF1292/BG1292</f>
        <v>0</v>
      </c>
      <c r="BI1292">
        <v>0.5</v>
      </c>
      <c r="BJ1292">
        <f>DI1292</f>
        <v>0</v>
      </c>
      <c r="BK1292">
        <f>L1292</f>
        <v>0</v>
      </c>
      <c r="BL1292">
        <f>BH1292*BI1292*BJ1292</f>
        <v>0</v>
      </c>
      <c r="BM1292">
        <f>(BK1292-BC1292)/BJ1292</f>
        <v>0</v>
      </c>
      <c r="BN1292">
        <f>(BA1292-BG1292)/BG1292</f>
        <v>0</v>
      </c>
      <c r="BO1292">
        <f>AZ1292/(BB1292+AZ1292/BG1292)</f>
        <v>0</v>
      </c>
      <c r="BP1292" t="s">
        <v>437</v>
      </c>
      <c r="BQ1292">
        <v>0</v>
      </c>
      <c r="BR1292">
        <f>IF(BQ1292&lt;&gt;0, BQ1292, BO1292)</f>
        <v>0</v>
      </c>
      <c r="BS1292">
        <f>1-BR1292/BG1292</f>
        <v>0</v>
      </c>
      <c r="BT1292">
        <f>(BG1292-BF1292)/(BG1292-BR1292)</f>
        <v>0</v>
      </c>
      <c r="BU1292">
        <f>(BA1292-BG1292)/(BA1292-BR1292)</f>
        <v>0</v>
      </c>
      <c r="BV1292">
        <f>(BG1292-BF1292)/(BG1292-AZ1292)</f>
        <v>0</v>
      </c>
      <c r="BW1292">
        <f>(BA1292-BG1292)/(BA1292-AZ1292)</f>
        <v>0</v>
      </c>
      <c r="BX1292">
        <f>(BT1292*BR1292/BF1292)</f>
        <v>0</v>
      </c>
      <c r="BY1292">
        <f>(1-BX1292)</f>
        <v>0</v>
      </c>
      <c r="DH1292">
        <f>$B$11*EG1292+$C$11*EH1292+$F$11*ES1292*(1-EV1292)</f>
        <v>0</v>
      </c>
      <c r="DI1292">
        <f>DH1292*DJ1292</f>
        <v>0</v>
      </c>
      <c r="DJ1292">
        <f>($B$11*$D$9+$C$11*$D$9+$F$11*((FF1292+EX1292)/MAX(FF1292+EX1292+FG1292, 0.1)*$I$9+FG1292/MAX(FF1292+EX1292+FG1292, 0.1)*$J$9))/($B$11+$C$11+$F$11)</f>
        <v>0</v>
      </c>
      <c r="DK1292">
        <f>($B$11*$K$9+$C$11*$K$9+$F$11*((FF1292+EX1292)/MAX(FF1292+EX1292+FG1292, 0.1)*$P$9+FG1292/MAX(FF1292+EX1292+FG1292, 0.1)*$Q$9))/($B$11+$C$11+$F$11)</f>
        <v>0</v>
      </c>
      <c r="DL1292">
        <v>6</v>
      </c>
      <c r="DM1292">
        <v>0.5</v>
      </c>
      <c r="DN1292" t="s">
        <v>438</v>
      </c>
      <c r="DO1292">
        <v>2</v>
      </c>
      <c r="DP1292" t="b">
        <v>1</v>
      </c>
      <c r="DQ1292">
        <v>1761430388.25</v>
      </c>
      <c r="DR1292">
        <v>404.1465</v>
      </c>
      <c r="DS1292">
        <v>428.554416666667</v>
      </c>
      <c r="DT1292">
        <v>58.4623083333333</v>
      </c>
      <c r="DU1292">
        <v>25.6061583333333</v>
      </c>
      <c r="DV1292">
        <v>403.049333333333</v>
      </c>
      <c r="DW1292">
        <v>58.5064333333333</v>
      </c>
      <c r="DX1292">
        <v>500.027666666667</v>
      </c>
      <c r="DY1292">
        <v>90.1794083333333</v>
      </c>
      <c r="DZ1292">
        <v>0.039278225</v>
      </c>
      <c r="EA1292">
        <v>52.5896666666667</v>
      </c>
      <c r="EB1292">
        <v>48.0054666666667</v>
      </c>
      <c r="EC1292">
        <v>999.9</v>
      </c>
      <c r="ED1292">
        <v>0</v>
      </c>
      <c r="EE1292">
        <v>0</v>
      </c>
      <c r="EF1292">
        <v>10002.8583333333</v>
      </c>
      <c r="EG1292">
        <v>0</v>
      </c>
      <c r="EH1292">
        <v>1250.1275</v>
      </c>
      <c r="EI1292">
        <v>-24.4077583333333</v>
      </c>
      <c r="EJ1292">
        <v>429.241166666667</v>
      </c>
      <c r="EK1292">
        <v>439.816583333333</v>
      </c>
      <c r="EL1292">
        <v>32.856175</v>
      </c>
      <c r="EM1292">
        <v>428.554416666667</v>
      </c>
      <c r="EN1292">
        <v>25.6061583333333</v>
      </c>
      <c r="EO1292">
        <v>5.27209666666667</v>
      </c>
      <c r="EP1292">
        <v>2.30914583333333</v>
      </c>
      <c r="EQ1292">
        <v>33.760675</v>
      </c>
      <c r="ER1292">
        <v>19.7403333333333</v>
      </c>
      <c r="ES1292">
        <v>1200.00416666667</v>
      </c>
      <c r="ET1292">
        <v>0.967001083333333</v>
      </c>
      <c r="EU1292">
        <v>0.0329987333333333</v>
      </c>
      <c r="EV1292">
        <v>0</v>
      </c>
      <c r="EW1292">
        <v>794.262583333333</v>
      </c>
      <c r="EX1292">
        <v>5.00059</v>
      </c>
      <c r="EY1292">
        <v>10682.225</v>
      </c>
      <c r="EZ1292">
        <v>10358.7583333333</v>
      </c>
      <c r="FA1292">
        <v>64.375</v>
      </c>
      <c r="FB1292">
        <v>65.562</v>
      </c>
      <c r="FC1292">
        <v>64.4318333333333</v>
      </c>
      <c r="FD1292">
        <v>65.312</v>
      </c>
      <c r="FE1292">
        <v>65.687</v>
      </c>
      <c r="FF1292">
        <v>1155.57333333333</v>
      </c>
      <c r="FG1292">
        <v>39.43</v>
      </c>
      <c r="FH1292">
        <v>0</v>
      </c>
      <c r="FI1292">
        <v>1761430357.3</v>
      </c>
      <c r="FJ1292">
        <v>0</v>
      </c>
      <c r="FK1292">
        <v>794.316076923077</v>
      </c>
      <c r="FL1292">
        <v>5.22317948984492</v>
      </c>
      <c r="FM1292">
        <v>71.2752137095555</v>
      </c>
      <c r="FN1292">
        <v>10683.3076923077</v>
      </c>
      <c r="FO1292">
        <v>15</v>
      </c>
      <c r="FP1292">
        <v>0</v>
      </c>
      <c r="FQ1292" t="s">
        <v>439</v>
      </c>
      <c r="FR1292">
        <v>0</v>
      </c>
      <c r="FS1292">
        <v>0</v>
      </c>
      <c r="FT1292">
        <v>0</v>
      </c>
      <c r="FU1292">
        <v>0</v>
      </c>
      <c r="FV1292">
        <v>0</v>
      </c>
      <c r="FW1292">
        <v>0</v>
      </c>
      <c r="FX1292">
        <v>0</v>
      </c>
      <c r="FY1292">
        <v>0</v>
      </c>
      <c r="FZ1292">
        <v>0</v>
      </c>
      <c r="GA1292">
        <v>0</v>
      </c>
      <c r="GB1292">
        <v>0</v>
      </c>
      <c r="GC1292">
        <v>-21.965085</v>
      </c>
      <c r="GD1292">
        <v>-42.3346872180451</v>
      </c>
      <c r="GE1292">
        <v>4.60625437858951</v>
      </c>
      <c r="GF1292">
        <v>0</v>
      </c>
      <c r="GG1292">
        <v>793.862794117647</v>
      </c>
      <c r="GH1292">
        <v>5.30421695482691</v>
      </c>
      <c r="GI1292">
        <v>0.552702439857314</v>
      </c>
      <c r="GJ1292">
        <v>-1</v>
      </c>
      <c r="GK1292">
        <v>32.84987</v>
      </c>
      <c r="GL1292">
        <v>0.084378947368413</v>
      </c>
      <c r="GM1292">
        <v>0.0101522953069735</v>
      </c>
      <c r="GN1292">
        <v>1</v>
      </c>
      <c r="GO1292">
        <v>1</v>
      </c>
      <c r="GP1292">
        <v>2</v>
      </c>
      <c r="GQ1292" t="s">
        <v>446</v>
      </c>
      <c r="GR1292">
        <v>3.12611</v>
      </c>
      <c r="GS1292">
        <v>2.71709</v>
      </c>
      <c r="GT1292">
        <v>0.0826181</v>
      </c>
      <c r="GU1292">
        <v>0.0881336</v>
      </c>
      <c r="GV1292">
        <v>0.180094</v>
      </c>
      <c r="GW1292">
        <v>0.101617</v>
      </c>
      <c r="GX1292">
        <v>32671.9</v>
      </c>
      <c r="GY1292">
        <v>34284.7</v>
      </c>
      <c r="GZ1292">
        <v>32368.7</v>
      </c>
      <c r="HA1292">
        <v>34190.3</v>
      </c>
      <c r="HB1292">
        <v>38240.4</v>
      </c>
      <c r="HC1292">
        <v>44327</v>
      </c>
      <c r="HD1292">
        <v>50928.8</v>
      </c>
      <c r="HE1292">
        <v>54870.4</v>
      </c>
      <c r="HF1292">
        <v>1.6501</v>
      </c>
      <c r="HG1292">
        <v>1.50032</v>
      </c>
      <c r="HH1292">
        <v>-0.181533</v>
      </c>
      <c r="HI1292">
        <v>0</v>
      </c>
      <c r="HJ1292">
        <v>50.8727</v>
      </c>
      <c r="HK1292">
        <v>999.9</v>
      </c>
      <c r="HL1292">
        <v>55.994</v>
      </c>
      <c r="HM1292">
        <v>30.252</v>
      </c>
      <c r="HN1292">
        <v>26.841</v>
      </c>
      <c r="HO1292">
        <v>59.8357</v>
      </c>
      <c r="HP1292">
        <v>40.4607</v>
      </c>
      <c r="HQ1292">
        <v>1</v>
      </c>
      <c r="HR1292">
        <v>2.69278</v>
      </c>
      <c r="HS1292">
        <v>1.01547</v>
      </c>
      <c r="HT1292">
        <v>20.1068</v>
      </c>
      <c r="HU1292">
        <v>5.1815</v>
      </c>
      <c r="HV1292">
        <v>12.0159</v>
      </c>
      <c r="HW1292">
        <v>4.96685</v>
      </c>
      <c r="HX1292">
        <v>3.29593</v>
      </c>
      <c r="HY1292">
        <v>9999</v>
      </c>
      <c r="HZ1292">
        <v>9999</v>
      </c>
      <c r="IA1292">
        <v>999.9</v>
      </c>
      <c r="IB1292">
        <v>9999</v>
      </c>
      <c r="IC1292">
        <v>1.86325</v>
      </c>
      <c r="ID1292">
        <v>1.86812</v>
      </c>
      <c r="IE1292">
        <v>1.86784</v>
      </c>
      <c r="IF1292">
        <v>1.86905</v>
      </c>
      <c r="IG1292">
        <v>1.86981</v>
      </c>
      <c r="IH1292">
        <v>1.86594</v>
      </c>
      <c r="II1292">
        <v>1.86691</v>
      </c>
      <c r="IJ1292">
        <v>1.8684</v>
      </c>
      <c r="IK1292">
        <v>5</v>
      </c>
      <c r="IL1292">
        <v>0</v>
      </c>
      <c r="IM1292">
        <v>0</v>
      </c>
      <c r="IN1292">
        <v>0</v>
      </c>
      <c r="IO1292" t="s">
        <v>441</v>
      </c>
      <c r="IP1292" t="s">
        <v>442</v>
      </c>
      <c r="IQ1292" t="s">
        <v>443</v>
      </c>
      <c r="IR1292" t="s">
        <v>443</v>
      </c>
      <c r="IS1292" t="s">
        <v>443</v>
      </c>
      <c r="IT1292" t="s">
        <v>443</v>
      </c>
      <c r="IU1292">
        <v>0</v>
      </c>
      <c r="IV1292">
        <v>100</v>
      </c>
      <c r="IW1292">
        <v>100</v>
      </c>
      <c r="IX1292">
        <v>1.098</v>
      </c>
      <c r="IY1292">
        <v>-0.0441</v>
      </c>
      <c r="IZ1292">
        <v>1.09748391826392</v>
      </c>
      <c r="JA1292">
        <v>0</v>
      </c>
      <c r="JB1292">
        <v>0</v>
      </c>
      <c r="JC1292">
        <v>0</v>
      </c>
      <c r="JD1292">
        <v>-0.0441141096964596</v>
      </c>
      <c r="JE1292">
        <v>0</v>
      </c>
      <c r="JF1292">
        <v>0</v>
      </c>
      <c r="JG1292">
        <v>0</v>
      </c>
      <c r="JH1292">
        <v>5</v>
      </c>
      <c r="JI1292">
        <v>2273</v>
      </c>
      <c r="JJ1292">
        <v>1</v>
      </c>
      <c r="JK1292">
        <v>24</v>
      </c>
      <c r="JL1292">
        <v>29357173.3</v>
      </c>
      <c r="JM1292">
        <v>29357173.3</v>
      </c>
      <c r="JN1292">
        <v>1.09131</v>
      </c>
      <c r="JO1292">
        <v>2.63916</v>
      </c>
      <c r="JP1292">
        <v>1.54785</v>
      </c>
      <c r="JQ1292">
        <v>2.31567</v>
      </c>
      <c r="JR1292">
        <v>1.64673</v>
      </c>
      <c r="JS1292">
        <v>2.39746</v>
      </c>
      <c r="JT1292">
        <v>34.3952</v>
      </c>
      <c r="JU1292">
        <v>24.1838</v>
      </c>
      <c r="JV1292">
        <v>18</v>
      </c>
      <c r="JW1292">
        <v>487.723</v>
      </c>
      <c r="JX1292">
        <v>379.033</v>
      </c>
      <c r="JY1292">
        <v>51.2822</v>
      </c>
      <c r="JZ1292">
        <v>57.2069</v>
      </c>
      <c r="KA1292">
        <v>30</v>
      </c>
      <c r="KB1292">
        <v>56.5396</v>
      </c>
      <c r="KC1292">
        <v>56.3298</v>
      </c>
      <c r="KD1292">
        <v>21.9231</v>
      </c>
      <c r="KE1292">
        <v>0</v>
      </c>
      <c r="KF1292">
        <v>100</v>
      </c>
      <c r="KG1292">
        <v>51.2711</v>
      </c>
      <c r="KH1292">
        <v>474.476</v>
      </c>
      <c r="KI1292">
        <v>26.2864</v>
      </c>
      <c r="KJ1292">
        <v>92.2698</v>
      </c>
      <c r="KK1292">
        <v>88.7607</v>
      </c>
    </row>
    <row r="1293" spans="1:297">
      <c r="A1293">
        <v>1277</v>
      </c>
      <c r="B1293">
        <v>1761430402</v>
      </c>
      <c r="C1293">
        <v>22221</v>
      </c>
      <c r="D1293" t="s">
        <v>3009</v>
      </c>
      <c r="E1293" t="s">
        <v>3010</v>
      </c>
      <c r="F1293">
        <v>5</v>
      </c>
      <c r="G1293" t="s">
        <v>2954</v>
      </c>
      <c r="H1293" t="s">
        <v>436</v>
      </c>
      <c r="I1293">
        <v>1761430394.58333</v>
      </c>
      <c r="J1293">
        <f>(K1293)/1000</f>
        <v>0</v>
      </c>
      <c r="K1293">
        <f>IF(DP1293, AN1293, AH1293)</f>
        <v>0</v>
      </c>
      <c r="L1293">
        <f>IF(DP1293, AI1293, AG1293)</f>
        <v>0</v>
      </c>
      <c r="M1293">
        <f>DR1293 - IF(AU1293&gt;1, L1293*DL1293*100.0/(AW1293), 0)</f>
        <v>0</v>
      </c>
      <c r="N1293">
        <f>((T1293-J1293/2)*M1293-L1293)/(T1293+J1293/2)</f>
        <v>0</v>
      </c>
      <c r="O1293">
        <f>N1293*(DY1293+DZ1293)/1000.0</f>
        <v>0</v>
      </c>
      <c r="P1293">
        <f>(DR1293 - IF(AU1293&gt;1, L1293*DL1293*100.0/(AW1293), 0))*(DY1293+DZ1293)/1000.0</f>
        <v>0</v>
      </c>
      <c r="Q1293">
        <f>2.0/((1/S1293-1/R1293)+SIGN(S1293)*SQRT((1/S1293-1/R1293)*(1/S1293-1/R1293) + 4*DM1293/((DM1293+1)*(DM1293+1))*(2*1/S1293*1/R1293-1/R1293*1/R1293)))</f>
        <v>0</v>
      </c>
      <c r="R1293">
        <f>IF(LEFT(DN1293,1)&lt;&gt;"0",IF(LEFT(DN1293,1)="1",3.0,DO1293),$D$5+$E$5*(EF1293*DY1293/($K$5*1000))+$F$5*(EF1293*DY1293/($K$5*1000))*MAX(MIN(DL1293,$J$5),$I$5)*MAX(MIN(DL1293,$J$5),$I$5)+$G$5*MAX(MIN(DL1293,$J$5),$I$5)*(EF1293*DY1293/($K$5*1000))+$H$5*(EF1293*DY1293/($K$5*1000))*(EF1293*DY1293/($K$5*1000)))</f>
        <v>0</v>
      </c>
      <c r="S1293">
        <f>J1293*(1000-(1000*0.61365*exp(17.502*W1293/(240.97+W1293))/(DY1293+DZ1293)+DT1293)/2)/(1000*0.61365*exp(17.502*W1293/(240.97+W1293))/(DY1293+DZ1293)-DT1293)</f>
        <v>0</v>
      </c>
      <c r="T1293">
        <f>1/((DM1293+1)/(Q1293/1.6)+1/(R1293/1.37)) + DM1293/((DM1293+1)/(Q1293/1.6) + DM1293/(R1293/1.37))</f>
        <v>0</v>
      </c>
      <c r="U1293">
        <f>(DH1293*DK1293)</f>
        <v>0</v>
      </c>
      <c r="V1293">
        <f>(EA1293+(U1293+2*0.95*5.67E-8*(((EA1293+$B$7)+273)^4-(EA1293+273)^4)-44100*J1293)/(1.84*29.3*R1293+8*0.95*5.67E-8*(EA1293+273)^3))</f>
        <v>0</v>
      </c>
      <c r="W1293">
        <f>($C$7*EB1293+$D$7*EC1293+$E$7*V1293)</f>
        <v>0</v>
      </c>
      <c r="X1293">
        <f>0.61365*exp(17.502*W1293/(240.97+W1293))</f>
        <v>0</v>
      </c>
      <c r="Y1293">
        <f>(Z1293/AA1293*100)</f>
        <v>0</v>
      </c>
      <c r="Z1293">
        <f>DT1293*(DY1293+DZ1293)/1000</f>
        <v>0</v>
      </c>
      <c r="AA1293">
        <f>0.61365*exp(17.502*EA1293/(240.97+EA1293))</f>
        <v>0</v>
      </c>
      <c r="AB1293">
        <f>(X1293-DT1293*(DY1293+DZ1293)/1000)</f>
        <v>0</v>
      </c>
      <c r="AC1293">
        <f>(-J1293*44100)</f>
        <v>0</v>
      </c>
      <c r="AD1293">
        <f>2*29.3*R1293*0.92*(EA1293-W1293)</f>
        <v>0</v>
      </c>
      <c r="AE1293">
        <f>2*0.95*5.67E-8*(((EA1293+$B$7)+273)^4-(W1293+273)^4)</f>
        <v>0</v>
      </c>
      <c r="AF1293">
        <f>U1293+AE1293+AC1293+AD1293</f>
        <v>0</v>
      </c>
      <c r="AG1293">
        <f>DX1293*AU1293*(DS1293-DR1293*(1000-AU1293*DU1293)/(1000-AU1293*DT1293))/(100*DL1293)</f>
        <v>0</v>
      </c>
      <c r="AH1293">
        <f>1000*DX1293*AU1293*(DT1293-DU1293)/(100*DL1293*(1000-AU1293*DT1293))</f>
        <v>0</v>
      </c>
      <c r="AI1293">
        <f>(AJ1293 - AK1293 - DY1293*1E3/(8.314*(EA1293+273.15)) * AM1293/DX1293 * AL1293) * DX1293/(100*DL1293) * (1000 - DU1293)/1000</f>
        <v>0</v>
      </c>
      <c r="AJ1293">
        <v>469.485825021586</v>
      </c>
      <c r="AK1293">
        <v>453.251733333333</v>
      </c>
      <c r="AL1293">
        <v>2.86314566102928</v>
      </c>
      <c r="AM1293">
        <v>65.4946518172247</v>
      </c>
      <c r="AN1293">
        <f>(AP1293 - AO1293 + DY1293*1E3/(8.314*(EA1293+273.15)) * AR1293/DX1293 * AQ1293) * DX1293/(100*DL1293) * 1000/(1000 - AP1293)</f>
        <v>0</v>
      </c>
      <c r="AO1293">
        <v>25.6172288430755</v>
      </c>
      <c r="AP1293">
        <v>58.4943721212121</v>
      </c>
      <c r="AQ1293">
        <v>0.00108584964645846</v>
      </c>
      <c r="AR1293">
        <v>110.855634111714</v>
      </c>
      <c r="AS1293">
        <v>6</v>
      </c>
      <c r="AT1293">
        <v>1</v>
      </c>
      <c r="AU1293">
        <f>IF(AS1293*$H$13&gt;=AW1293,1.0,(AW1293/(AW1293-AS1293*$H$13)))</f>
        <v>0</v>
      </c>
      <c r="AV1293">
        <f>(AU1293-1)*100</f>
        <v>0</v>
      </c>
      <c r="AW1293">
        <f>MAX(0,($B$13+$C$13*EF1293)/(1+$D$13*EF1293)*DY1293/(EA1293+273)*$E$13)</f>
        <v>0</v>
      </c>
      <c r="AX1293" t="s">
        <v>437</v>
      </c>
      <c r="AY1293" t="s">
        <v>437</v>
      </c>
      <c r="AZ1293">
        <v>0</v>
      </c>
      <c r="BA1293">
        <v>0</v>
      </c>
      <c r="BB1293">
        <f>1-AZ1293/BA1293</f>
        <v>0</v>
      </c>
      <c r="BC1293">
        <v>0</v>
      </c>
      <c r="BD1293" t="s">
        <v>437</v>
      </c>
      <c r="BE1293" t="s">
        <v>437</v>
      </c>
      <c r="BF1293">
        <v>0</v>
      </c>
      <c r="BG1293">
        <v>0</v>
      </c>
      <c r="BH1293">
        <f>1-BF1293/BG1293</f>
        <v>0</v>
      </c>
      <c r="BI1293">
        <v>0.5</v>
      </c>
      <c r="BJ1293">
        <f>DI1293</f>
        <v>0</v>
      </c>
      <c r="BK1293">
        <f>L1293</f>
        <v>0</v>
      </c>
      <c r="BL1293">
        <f>BH1293*BI1293*BJ1293</f>
        <v>0</v>
      </c>
      <c r="BM1293">
        <f>(BK1293-BC1293)/BJ1293</f>
        <v>0</v>
      </c>
      <c r="BN1293">
        <f>(BA1293-BG1293)/BG1293</f>
        <v>0</v>
      </c>
      <c r="BO1293">
        <f>AZ1293/(BB1293+AZ1293/BG1293)</f>
        <v>0</v>
      </c>
      <c r="BP1293" t="s">
        <v>437</v>
      </c>
      <c r="BQ1293">
        <v>0</v>
      </c>
      <c r="BR1293">
        <f>IF(BQ1293&lt;&gt;0, BQ1293, BO1293)</f>
        <v>0</v>
      </c>
      <c r="BS1293">
        <f>1-BR1293/BG1293</f>
        <v>0</v>
      </c>
      <c r="BT1293">
        <f>(BG1293-BF1293)/(BG1293-BR1293)</f>
        <v>0</v>
      </c>
      <c r="BU1293">
        <f>(BA1293-BG1293)/(BA1293-BR1293)</f>
        <v>0</v>
      </c>
      <c r="BV1293">
        <f>(BG1293-BF1293)/(BG1293-AZ1293)</f>
        <v>0</v>
      </c>
      <c r="BW1293">
        <f>(BA1293-BG1293)/(BA1293-AZ1293)</f>
        <v>0</v>
      </c>
      <c r="BX1293">
        <f>(BT1293*BR1293/BF1293)</f>
        <v>0</v>
      </c>
      <c r="BY1293">
        <f>(1-BX1293)</f>
        <v>0</v>
      </c>
      <c r="DH1293">
        <f>$B$11*EG1293+$C$11*EH1293+$F$11*ES1293*(1-EV1293)</f>
        <v>0</v>
      </c>
      <c r="DI1293">
        <f>DH1293*DJ1293</f>
        <v>0</v>
      </c>
      <c r="DJ1293">
        <f>($B$11*$D$9+$C$11*$D$9+$F$11*((FF1293+EX1293)/MAX(FF1293+EX1293+FG1293, 0.1)*$I$9+FG1293/MAX(FF1293+EX1293+FG1293, 0.1)*$J$9))/($B$11+$C$11+$F$11)</f>
        <v>0</v>
      </c>
      <c r="DK1293">
        <f>($B$11*$K$9+$C$11*$K$9+$F$11*((FF1293+EX1293)/MAX(FF1293+EX1293+FG1293, 0.1)*$P$9+FG1293/MAX(FF1293+EX1293+FG1293, 0.1)*$Q$9))/($B$11+$C$11+$F$11)</f>
        <v>0</v>
      </c>
      <c r="DL1293">
        <v>6</v>
      </c>
      <c r="DM1293">
        <v>0.5</v>
      </c>
      <c r="DN1293" t="s">
        <v>438</v>
      </c>
      <c r="DO1293">
        <v>2</v>
      </c>
      <c r="DP1293" t="b">
        <v>1</v>
      </c>
      <c r="DQ1293">
        <v>1761430394.58333</v>
      </c>
      <c r="DR1293">
        <v>412.38325</v>
      </c>
      <c r="DS1293">
        <v>444.384583333333</v>
      </c>
      <c r="DT1293">
        <v>58.4763166666667</v>
      </c>
      <c r="DU1293">
        <v>25.611475</v>
      </c>
      <c r="DV1293">
        <v>411.286</v>
      </c>
      <c r="DW1293">
        <v>58.5204416666666</v>
      </c>
      <c r="DX1293">
        <v>500.022583333333</v>
      </c>
      <c r="DY1293">
        <v>90.1796</v>
      </c>
      <c r="DZ1293">
        <v>0.0392451333333333</v>
      </c>
      <c r="EA1293">
        <v>52.5972916666667</v>
      </c>
      <c r="EB1293">
        <v>48.006375</v>
      </c>
      <c r="EC1293">
        <v>999.9</v>
      </c>
      <c r="ED1293">
        <v>0</v>
      </c>
      <c r="EE1293">
        <v>0</v>
      </c>
      <c r="EF1293">
        <v>9997.8675</v>
      </c>
      <c r="EG1293">
        <v>0</v>
      </c>
      <c r="EH1293">
        <v>1250.11333333333</v>
      </c>
      <c r="EI1293">
        <v>-32.0012416666667</v>
      </c>
      <c r="EJ1293">
        <v>437.995916666667</v>
      </c>
      <c r="EK1293">
        <v>456.06525</v>
      </c>
      <c r="EL1293">
        <v>32.8648583333333</v>
      </c>
      <c r="EM1293">
        <v>444.384583333333</v>
      </c>
      <c r="EN1293">
        <v>25.611475</v>
      </c>
      <c r="EO1293">
        <v>5.27337</v>
      </c>
      <c r="EP1293">
        <v>2.30963</v>
      </c>
      <c r="EQ1293">
        <v>33.7649916666667</v>
      </c>
      <c r="ER1293">
        <v>19.7437416666667</v>
      </c>
      <c r="ES1293">
        <v>1200.00416666667</v>
      </c>
      <c r="ET1293">
        <v>0.967005083333333</v>
      </c>
      <c r="EU1293">
        <v>0.0329947166666667</v>
      </c>
      <c r="EV1293">
        <v>0</v>
      </c>
      <c r="EW1293">
        <v>794.962333333333</v>
      </c>
      <c r="EX1293">
        <v>5.00059</v>
      </c>
      <c r="EY1293">
        <v>10691.7083333333</v>
      </c>
      <c r="EZ1293">
        <v>10358.775</v>
      </c>
      <c r="FA1293">
        <v>64.375</v>
      </c>
      <c r="FB1293">
        <v>65.562</v>
      </c>
      <c r="FC1293">
        <v>64.437</v>
      </c>
      <c r="FD1293">
        <v>65.312</v>
      </c>
      <c r="FE1293">
        <v>65.687</v>
      </c>
      <c r="FF1293">
        <v>1155.5775</v>
      </c>
      <c r="FG1293">
        <v>39.425</v>
      </c>
      <c r="FH1293">
        <v>0</v>
      </c>
      <c r="FI1293">
        <v>1761430362.7</v>
      </c>
      <c r="FJ1293">
        <v>0</v>
      </c>
      <c r="FK1293">
        <v>795.00412</v>
      </c>
      <c r="FL1293">
        <v>9.03623077554564</v>
      </c>
      <c r="FM1293">
        <v>111.661538457251</v>
      </c>
      <c r="FN1293">
        <v>10692.1</v>
      </c>
      <c r="FO1293">
        <v>15</v>
      </c>
      <c r="FP1293">
        <v>0</v>
      </c>
      <c r="FQ1293" t="s">
        <v>439</v>
      </c>
      <c r="FR1293">
        <v>0</v>
      </c>
      <c r="FS1293">
        <v>0</v>
      </c>
      <c r="FT1293">
        <v>0</v>
      </c>
      <c r="FU1293">
        <v>0</v>
      </c>
      <c r="FV1293">
        <v>0</v>
      </c>
      <c r="FW1293">
        <v>0</v>
      </c>
      <c r="FX1293">
        <v>0</v>
      </c>
      <c r="FY1293">
        <v>0</v>
      </c>
      <c r="FZ1293">
        <v>0</v>
      </c>
      <c r="GA1293">
        <v>0</v>
      </c>
      <c r="GB1293">
        <v>0</v>
      </c>
      <c r="GC1293">
        <v>-27.22942</v>
      </c>
      <c r="GD1293">
        <v>-72.5628631578947</v>
      </c>
      <c r="GE1293">
        <v>7.06941995524385</v>
      </c>
      <c r="GF1293">
        <v>0</v>
      </c>
      <c r="GG1293">
        <v>794.500205882353</v>
      </c>
      <c r="GH1293">
        <v>6.29755538282133</v>
      </c>
      <c r="GI1293">
        <v>0.665997163896623</v>
      </c>
      <c r="GJ1293">
        <v>-1</v>
      </c>
      <c r="GK1293">
        <v>32.860295</v>
      </c>
      <c r="GL1293">
        <v>0.0815052631578725</v>
      </c>
      <c r="GM1293">
        <v>0.00951317376063348</v>
      </c>
      <c r="GN1293">
        <v>1</v>
      </c>
      <c r="GO1293">
        <v>1</v>
      </c>
      <c r="GP1293">
        <v>2</v>
      </c>
      <c r="GQ1293" t="s">
        <v>446</v>
      </c>
      <c r="GR1293">
        <v>3.1262</v>
      </c>
      <c r="GS1293">
        <v>2.71677</v>
      </c>
      <c r="GT1293">
        <v>0.0850756</v>
      </c>
      <c r="GU1293">
        <v>0.0909652</v>
      </c>
      <c r="GV1293">
        <v>0.180096</v>
      </c>
      <c r="GW1293">
        <v>0.101635</v>
      </c>
      <c r="GX1293">
        <v>32584.6</v>
      </c>
      <c r="GY1293">
        <v>34178.2</v>
      </c>
      <c r="GZ1293">
        <v>32368.9</v>
      </c>
      <c r="HA1293">
        <v>34190.4</v>
      </c>
      <c r="HB1293">
        <v>38240.7</v>
      </c>
      <c r="HC1293">
        <v>44326.8</v>
      </c>
      <c r="HD1293">
        <v>50929</v>
      </c>
      <c r="HE1293">
        <v>54870.8</v>
      </c>
      <c r="HF1293">
        <v>1.6502</v>
      </c>
      <c r="HG1293">
        <v>1.5003</v>
      </c>
      <c r="HH1293">
        <v>-0.182357</v>
      </c>
      <c r="HI1293">
        <v>0</v>
      </c>
      <c r="HJ1293">
        <v>50.8774</v>
      </c>
      <c r="HK1293">
        <v>999.9</v>
      </c>
      <c r="HL1293">
        <v>55.994</v>
      </c>
      <c r="HM1293">
        <v>30.273</v>
      </c>
      <c r="HN1293">
        <v>26.8714</v>
      </c>
      <c r="HO1293">
        <v>60.1657</v>
      </c>
      <c r="HP1293">
        <v>40.1242</v>
      </c>
      <c r="HQ1293">
        <v>1</v>
      </c>
      <c r="HR1293">
        <v>2.69282</v>
      </c>
      <c r="HS1293">
        <v>1.0547</v>
      </c>
      <c r="HT1293">
        <v>20.1063</v>
      </c>
      <c r="HU1293">
        <v>5.1809</v>
      </c>
      <c r="HV1293">
        <v>12.0159</v>
      </c>
      <c r="HW1293">
        <v>4.96675</v>
      </c>
      <c r="HX1293">
        <v>3.2959</v>
      </c>
      <c r="HY1293">
        <v>9999</v>
      </c>
      <c r="HZ1293">
        <v>9999</v>
      </c>
      <c r="IA1293">
        <v>999.9</v>
      </c>
      <c r="IB1293">
        <v>9999</v>
      </c>
      <c r="IC1293">
        <v>1.86325</v>
      </c>
      <c r="ID1293">
        <v>1.86812</v>
      </c>
      <c r="IE1293">
        <v>1.86783</v>
      </c>
      <c r="IF1293">
        <v>1.86905</v>
      </c>
      <c r="IG1293">
        <v>1.86981</v>
      </c>
      <c r="IH1293">
        <v>1.86592</v>
      </c>
      <c r="II1293">
        <v>1.86691</v>
      </c>
      <c r="IJ1293">
        <v>1.8684</v>
      </c>
      <c r="IK1293">
        <v>5</v>
      </c>
      <c r="IL1293">
        <v>0</v>
      </c>
      <c r="IM1293">
        <v>0</v>
      </c>
      <c r="IN1293">
        <v>0</v>
      </c>
      <c r="IO1293" t="s">
        <v>441</v>
      </c>
      <c r="IP1293" t="s">
        <v>442</v>
      </c>
      <c r="IQ1293" t="s">
        <v>443</v>
      </c>
      <c r="IR1293" t="s">
        <v>443</v>
      </c>
      <c r="IS1293" t="s">
        <v>443</v>
      </c>
      <c r="IT1293" t="s">
        <v>443</v>
      </c>
      <c r="IU1293">
        <v>0</v>
      </c>
      <c r="IV1293">
        <v>100</v>
      </c>
      <c r="IW1293">
        <v>100</v>
      </c>
      <c r="IX1293">
        <v>1.098</v>
      </c>
      <c r="IY1293">
        <v>-0.0442</v>
      </c>
      <c r="IZ1293">
        <v>1.09748391826392</v>
      </c>
      <c r="JA1293">
        <v>0</v>
      </c>
      <c r="JB1293">
        <v>0</v>
      </c>
      <c r="JC1293">
        <v>0</v>
      </c>
      <c r="JD1293">
        <v>-0.0441141096964596</v>
      </c>
      <c r="JE1293">
        <v>0</v>
      </c>
      <c r="JF1293">
        <v>0</v>
      </c>
      <c r="JG1293">
        <v>0</v>
      </c>
      <c r="JH1293">
        <v>5</v>
      </c>
      <c r="JI1293">
        <v>2273</v>
      </c>
      <c r="JJ1293">
        <v>1</v>
      </c>
      <c r="JK1293">
        <v>24</v>
      </c>
      <c r="JL1293">
        <v>29357173.4</v>
      </c>
      <c r="JM1293">
        <v>29357173.4</v>
      </c>
      <c r="JN1293">
        <v>1.12915</v>
      </c>
      <c r="JO1293">
        <v>2.63184</v>
      </c>
      <c r="JP1293">
        <v>1.54785</v>
      </c>
      <c r="JQ1293">
        <v>2.31567</v>
      </c>
      <c r="JR1293">
        <v>1.64673</v>
      </c>
      <c r="JS1293">
        <v>2.39624</v>
      </c>
      <c r="JT1293">
        <v>34.3952</v>
      </c>
      <c r="JU1293">
        <v>24.1838</v>
      </c>
      <c r="JV1293">
        <v>18</v>
      </c>
      <c r="JW1293">
        <v>487.798</v>
      </c>
      <c r="JX1293">
        <v>379.017</v>
      </c>
      <c r="JY1293">
        <v>51.2727</v>
      </c>
      <c r="JZ1293">
        <v>57.2069</v>
      </c>
      <c r="KA1293">
        <v>30.0001</v>
      </c>
      <c r="KB1293">
        <v>56.5396</v>
      </c>
      <c r="KC1293">
        <v>56.3298</v>
      </c>
      <c r="KD1293">
        <v>22.7631</v>
      </c>
      <c r="KE1293">
        <v>0</v>
      </c>
      <c r="KF1293">
        <v>100</v>
      </c>
      <c r="KG1293">
        <v>51.2618</v>
      </c>
      <c r="KH1293">
        <v>494.825</v>
      </c>
      <c r="KI1293">
        <v>26.2864</v>
      </c>
      <c r="KJ1293">
        <v>92.2703</v>
      </c>
      <c r="KK1293">
        <v>88.7612</v>
      </c>
    </row>
    <row r="1294" spans="1:297">
      <c r="A1294">
        <v>1278</v>
      </c>
      <c r="B1294">
        <v>1761430406</v>
      </c>
      <c r="C1294">
        <v>22225</v>
      </c>
      <c r="D1294" t="s">
        <v>3011</v>
      </c>
      <c r="E1294" t="s">
        <v>3012</v>
      </c>
      <c r="F1294">
        <v>5</v>
      </c>
      <c r="G1294" t="s">
        <v>2954</v>
      </c>
      <c r="H1294" t="s">
        <v>436</v>
      </c>
      <c r="I1294">
        <v>1761430397.69231</v>
      </c>
      <c r="J1294">
        <f>(K1294)/1000</f>
        <v>0</v>
      </c>
      <c r="K1294">
        <f>IF(DP1294, AN1294, AH1294)</f>
        <v>0</v>
      </c>
      <c r="L1294">
        <f>IF(DP1294, AI1294, AG1294)</f>
        <v>0</v>
      </c>
      <c r="M1294">
        <f>DR1294 - IF(AU1294&gt;1, L1294*DL1294*100.0/(AW1294), 0)</f>
        <v>0</v>
      </c>
      <c r="N1294">
        <f>((T1294-J1294/2)*M1294-L1294)/(T1294+J1294/2)</f>
        <v>0</v>
      </c>
      <c r="O1294">
        <f>N1294*(DY1294+DZ1294)/1000.0</f>
        <v>0</v>
      </c>
      <c r="P1294">
        <f>(DR1294 - IF(AU1294&gt;1, L1294*DL1294*100.0/(AW1294), 0))*(DY1294+DZ1294)/1000.0</f>
        <v>0</v>
      </c>
      <c r="Q1294">
        <f>2.0/((1/S1294-1/R1294)+SIGN(S1294)*SQRT((1/S1294-1/R1294)*(1/S1294-1/R1294) + 4*DM1294/((DM1294+1)*(DM1294+1))*(2*1/S1294*1/R1294-1/R1294*1/R1294)))</f>
        <v>0</v>
      </c>
      <c r="R1294">
        <f>IF(LEFT(DN1294,1)&lt;&gt;"0",IF(LEFT(DN1294,1)="1",3.0,DO1294),$D$5+$E$5*(EF1294*DY1294/($K$5*1000))+$F$5*(EF1294*DY1294/($K$5*1000))*MAX(MIN(DL1294,$J$5),$I$5)*MAX(MIN(DL1294,$J$5),$I$5)+$G$5*MAX(MIN(DL1294,$J$5),$I$5)*(EF1294*DY1294/($K$5*1000))+$H$5*(EF1294*DY1294/($K$5*1000))*(EF1294*DY1294/($K$5*1000)))</f>
        <v>0</v>
      </c>
      <c r="S1294">
        <f>J1294*(1000-(1000*0.61365*exp(17.502*W1294/(240.97+W1294))/(DY1294+DZ1294)+DT1294)/2)/(1000*0.61365*exp(17.502*W1294/(240.97+W1294))/(DY1294+DZ1294)-DT1294)</f>
        <v>0</v>
      </c>
      <c r="T1294">
        <f>1/((DM1294+1)/(Q1294/1.6)+1/(R1294/1.37)) + DM1294/((DM1294+1)/(Q1294/1.6) + DM1294/(R1294/1.37))</f>
        <v>0</v>
      </c>
      <c r="U1294">
        <f>(DH1294*DK1294)</f>
        <v>0</v>
      </c>
      <c r="V1294">
        <f>(EA1294+(U1294+2*0.95*5.67E-8*(((EA1294+$B$7)+273)^4-(EA1294+273)^4)-44100*J1294)/(1.84*29.3*R1294+8*0.95*5.67E-8*(EA1294+273)^3))</f>
        <v>0</v>
      </c>
      <c r="W1294">
        <f>($C$7*EB1294+$D$7*EC1294+$E$7*V1294)</f>
        <v>0</v>
      </c>
      <c r="X1294">
        <f>0.61365*exp(17.502*W1294/(240.97+W1294))</f>
        <v>0</v>
      </c>
      <c r="Y1294">
        <f>(Z1294/AA1294*100)</f>
        <v>0</v>
      </c>
      <c r="Z1294">
        <f>DT1294*(DY1294+DZ1294)/1000</f>
        <v>0</v>
      </c>
      <c r="AA1294">
        <f>0.61365*exp(17.502*EA1294/(240.97+EA1294))</f>
        <v>0</v>
      </c>
      <c r="AB1294">
        <f>(X1294-DT1294*(DY1294+DZ1294)/1000)</f>
        <v>0</v>
      </c>
      <c r="AC1294">
        <f>(-J1294*44100)</f>
        <v>0</v>
      </c>
      <c r="AD1294">
        <f>2*29.3*R1294*0.92*(EA1294-W1294)</f>
        <v>0</v>
      </c>
      <c r="AE1294">
        <f>2*0.95*5.67E-8*(((EA1294+$B$7)+273)^4-(W1294+273)^4)</f>
        <v>0</v>
      </c>
      <c r="AF1294">
        <f>U1294+AE1294+AC1294+AD1294</f>
        <v>0</v>
      </c>
      <c r="AG1294">
        <f>DX1294*AU1294*(DS1294-DR1294*(1000-AU1294*DU1294)/(1000-AU1294*DT1294))/(100*DL1294)</f>
        <v>0</v>
      </c>
      <c r="AH1294">
        <f>1000*DX1294*AU1294*(DT1294-DU1294)/(100*DL1294*(1000-AU1294*DT1294))</f>
        <v>0</v>
      </c>
      <c r="AI1294">
        <f>(AJ1294 - AK1294 - DY1294*1E3/(8.314*(EA1294+273.15)) * AM1294/DX1294 * AL1294) * DX1294/(100*DL1294) * (1000 - DU1294)/1000</f>
        <v>0</v>
      </c>
      <c r="AJ1294">
        <v>482.306946543084</v>
      </c>
      <c r="AK1294">
        <v>465.061787878788</v>
      </c>
      <c r="AL1294">
        <v>2.9894198287883</v>
      </c>
      <c r="AM1294">
        <v>65.4946518172247</v>
      </c>
      <c r="AN1294">
        <f>(AP1294 - AO1294 + DY1294*1E3/(8.314*(EA1294+273.15)) * AR1294/DX1294 * AQ1294) * DX1294/(100*DL1294) * 1000/(1000 - AP1294)</f>
        <v>0</v>
      </c>
      <c r="AO1294">
        <v>25.6205848435977</v>
      </c>
      <c r="AP1294">
        <v>58.4837418181818</v>
      </c>
      <c r="AQ1294">
        <v>-0.0011617307641186</v>
      </c>
      <c r="AR1294">
        <v>110.855634111714</v>
      </c>
      <c r="AS1294">
        <v>6</v>
      </c>
      <c r="AT1294">
        <v>1</v>
      </c>
      <c r="AU1294">
        <f>IF(AS1294*$H$13&gt;=AW1294,1.0,(AW1294/(AW1294-AS1294*$H$13)))</f>
        <v>0</v>
      </c>
      <c r="AV1294">
        <f>(AU1294-1)*100</f>
        <v>0</v>
      </c>
      <c r="AW1294">
        <f>MAX(0,($B$13+$C$13*EF1294)/(1+$D$13*EF1294)*DY1294/(EA1294+273)*$E$13)</f>
        <v>0</v>
      </c>
      <c r="AX1294" t="s">
        <v>437</v>
      </c>
      <c r="AY1294" t="s">
        <v>437</v>
      </c>
      <c r="AZ1294">
        <v>0</v>
      </c>
      <c r="BA1294">
        <v>0</v>
      </c>
      <c r="BB1294">
        <f>1-AZ1294/BA1294</f>
        <v>0</v>
      </c>
      <c r="BC1294">
        <v>0</v>
      </c>
      <c r="BD1294" t="s">
        <v>437</v>
      </c>
      <c r="BE1294" t="s">
        <v>437</v>
      </c>
      <c r="BF1294">
        <v>0</v>
      </c>
      <c r="BG1294">
        <v>0</v>
      </c>
      <c r="BH1294">
        <f>1-BF1294/BG1294</f>
        <v>0</v>
      </c>
      <c r="BI1294">
        <v>0.5</v>
      </c>
      <c r="BJ1294">
        <f>DI1294</f>
        <v>0</v>
      </c>
      <c r="BK1294">
        <f>L1294</f>
        <v>0</v>
      </c>
      <c r="BL1294">
        <f>BH1294*BI1294*BJ1294</f>
        <v>0</v>
      </c>
      <c r="BM1294">
        <f>(BK1294-BC1294)/BJ1294</f>
        <v>0</v>
      </c>
      <c r="BN1294">
        <f>(BA1294-BG1294)/BG1294</f>
        <v>0</v>
      </c>
      <c r="BO1294">
        <f>AZ1294/(BB1294+AZ1294/BG1294)</f>
        <v>0</v>
      </c>
      <c r="BP1294" t="s">
        <v>437</v>
      </c>
      <c r="BQ1294">
        <v>0</v>
      </c>
      <c r="BR1294">
        <f>IF(BQ1294&lt;&gt;0, BQ1294, BO1294)</f>
        <v>0</v>
      </c>
      <c r="BS1294">
        <f>1-BR1294/BG1294</f>
        <v>0</v>
      </c>
      <c r="BT1294">
        <f>(BG1294-BF1294)/(BG1294-BR1294)</f>
        <v>0</v>
      </c>
      <c r="BU1294">
        <f>(BA1294-BG1294)/(BA1294-BR1294)</f>
        <v>0</v>
      </c>
      <c r="BV1294">
        <f>(BG1294-BF1294)/(BG1294-AZ1294)</f>
        <v>0</v>
      </c>
      <c r="BW1294">
        <f>(BA1294-BG1294)/(BA1294-AZ1294)</f>
        <v>0</v>
      </c>
      <c r="BX1294">
        <f>(BT1294*BR1294/BF1294)</f>
        <v>0</v>
      </c>
      <c r="BY1294">
        <f>(1-BX1294)</f>
        <v>0</v>
      </c>
      <c r="DH1294">
        <f>$B$11*EG1294+$C$11*EH1294+$F$11*ES1294*(1-EV1294)</f>
        <v>0</v>
      </c>
      <c r="DI1294">
        <f>DH1294*DJ1294</f>
        <v>0</v>
      </c>
      <c r="DJ1294">
        <f>($B$11*$D$9+$C$11*$D$9+$F$11*((FF1294+EX1294)/MAX(FF1294+EX1294+FG1294, 0.1)*$I$9+FG1294/MAX(FF1294+EX1294+FG1294, 0.1)*$J$9))/($B$11+$C$11+$F$11)</f>
        <v>0</v>
      </c>
      <c r="DK1294">
        <f>($B$11*$K$9+$C$11*$K$9+$F$11*((FF1294+EX1294)/MAX(FF1294+EX1294+FG1294, 0.1)*$P$9+FG1294/MAX(FF1294+EX1294+FG1294, 0.1)*$Q$9))/($B$11+$C$11+$F$11)</f>
        <v>0</v>
      </c>
      <c r="DL1294">
        <v>6</v>
      </c>
      <c r="DM1294">
        <v>0.5</v>
      </c>
      <c r="DN1294" t="s">
        <v>438</v>
      </c>
      <c r="DO1294">
        <v>2</v>
      </c>
      <c r="DP1294" t="b">
        <v>1</v>
      </c>
      <c r="DQ1294">
        <v>1761430397.69231</v>
      </c>
      <c r="DR1294">
        <v>419.137538461538</v>
      </c>
      <c r="DS1294">
        <v>454.056076923077</v>
      </c>
      <c r="DT1294">
        <v>58.4800615384615</v>
      </c>
      <c r="DU1294">
        <v>25.6144538461538</v>
      </c>
      <c r="DV1294">
        <v>418.040153846154</v>
      </c>
      <c r="DW1294">
        <v>58.5241692307692</v>
      </c>
      <c r="DX1294">
        <v>500.024538461538</v>
      </c>
      <c r="DY1294">
        <v>90.1789230769231</v>
      </c>
      <c r="DZ1294">
        <v>0.0391910769230769</v>
      </c>
      <c r="EA1294">
        <v>52.6001923076923</v>
      </c>
      <c r="EB1294">
        <v>48.0060076923077</v>
      </c>
      <c r="EC1294">
        <v>999.9</v>
      </c>
      <c r="ED1294">
        <v>0</v>
      </c>
      <c r="EE1294">
        <v>0</v>
      </c>
      <c r="EF1294">
        <v>9995.05307692308</v>
      </c>
      <c r="EG1294">
        <v>0</v>
      </c>
      <c r="EH1294">
        <v>1250.11076923077</v>
      </c>
      <c r="EI1294">
        <v>-34.9185538461538</v>
      </c>
      <c r="EJ1294">
        <v>445.171384615385</v>
      </c>
      <c r="EK1294">
        <v>465.992384615385</v>
      </c>
      <c r="EL1294">
        <v>32.8656</v>
      </c>
      <c r="EM1294">
        <v>454.056076923077</v>
      </c>
      <c r="EN1294">
        <v>25.6144538461538</v>
      </c>
      <c r="EO1294">
        <v>5.27366692307692</v>
      </c>
      <c r="EP1294">
        <v>2.30988307692308</v>
      </c>
      <c r="EQ1294">
        <v>33.766</v>
      </c>
      <c r="ER1294">
        <v>19.7454923076923</v>
      </c>
      <c r="ES1294">
        <v>1200.00076923077</v>
      </c>
      <c r="ET1294">
        <v>0.967009</v>
      </c>
      <c r="EU1294">
        <v>0.0329908</v>
      </c>
      <c r="EV1294">
        <v>0</v>
      </c>
      <c r="EW1294">
        <v>795.524076923077</v>
      </c>
      <c r="EX1294">
        <v>5.00059</v>
      </c>
      <c r="EY1294">
        <v>10698.8846153846</v>
      </c>
      <c r="EZ1294">
        <v>10358.7538461538</v>
      </c>
      <c r="FA1294">
        <v>64.375</v>
      </c>
      <c r="FB1294">
        <v>65.562</v>
      </c>
      <c r="FC1294">
        <v>64.437</v>
      </c>
      <c r="FD1294">
        <v>65.312</v>
      </c>
      <c r="FE1294">
        <v>65.687</v>
      </c>
      <c r="FF1294">
        <v>1155.57846153846</v>
      </c>
      <c r="FG1294">
        <v>39.42</v>
      </c>
      <c r="FH1294">
        <v>0</v>
      </c>
      <c r="FI1294">
        <v>1761430366.9</v>
      </c>
      <c r="FJ1294">
        <v>0</v>
      </c>
      <c r="FK1294">
        <v>795.741807692308</v>
      </c>
      <c r="FL1294">
        <v>13.106017105697</v>
      </c>
      <c r="FM1294">
        <v>159.678632531148</v>
      </c>
      <c r="FN1294">
        <v>10701.2153846154</v>
      </c>
      <c r="FO1294">
        <v>15</v>
      </c>
      <c r="FP1294">
        <v>0</v>
      </c>
      <c r="FQ1294" t="s">
        <v>439</v>
      </c>
      <c r="FR1294">
        <v>0</v>
      </c>
      <c r="FS1294">
        <v>0</v>
      </c>
      <c r="FT1294">
        <v>0</v>
      </c>
      <c r="FU1294">
        <v>0</v>
      </c>
      <c r="FV1294">
        <v>0</v>
      </c>
      <c r="FW1294">
        <v>0</v>
      </c>
      <c r="FX1294">
        <v>0</v>
      </c>
      <c r="FY1294">
        <v>0</v>
      </c>
      <c r="FZ1294">
        <v>0</v>
      </c>
      <c r="GA1294">
        <v>0</v>
      </c>
      <c r="GB1294">
        <v>0</v>
      </c>
      <c r="GC1294">
        <v>-31.243425</v>
      </c>
      <c r="GD1294">
        <v>-67.6269428571428</v>
      </c>
      <c r="GE1294">
        <v>6.66331705938379</v>
      </c>
      <c r="GF1294">
        <v>0</v>
      </c>
      <c r="GG1294">
        <v>794.980470588235</v>
      </c>
      <c r="GH1294">
        <v>8.39981665726082</v>
      </c>
      <c r="GI1294">
        <v>0.878492801379794</v>
      </c>
      <c r="GJ1294">
        <v>-1</v>
      </c>
      <c r="GK1294">
        <v>32.863965</v>
      </c>
      <c r="GL1294">
        <v>0.0408766917293072</v>
      </c>
      <c r="GM1294">
        <v>0.00757563693691838</v>
      </c>
      <c r="GN1294">
        <v>1</v>
      </c>
      <c r="GO1294">
        <v>1</v>
      </c>
      <c r="GP1294">
        <v>2</v>
      </c>
      <c r="GQ1294" t="s">
        <v>446</v>
      </c>
      <c r="GR1294">
        <v>3.12608</v>
      </c>
      <c r="GS1294">
        <v>2.71723</v>
      </c>
      <c r="GT1294">
        <v>0.0868218</v>
      </c>
      <c r="GU1294">
        <v>0.0930169</v>
      </c>
      <c r="GV1294">
        <v>0.180122</v>
      </c>
      <c r="GW1294">
        <v>0.101642</v>
      </c>
      <c r="GX1294">
        <v>32522.2</v>
      </c>
      <c r="GY1294">
        <v>34101.1</v>
      </c>
      <c r="GZ1294">
        <v>32368.7</v>
      </c>
      <c r="HA1294">
        <v>34190.4</v>
      </c>
      <c r="HB1294">
        <v>38239.7</v>
      </c>
      <c r="HC1294">
        <v>44326.5</v>
      </c>
      <c r="HD1294">
        <v>50928.8</v>
      </c>
      <c r="HE1294">
        <v>54870.6</v>
      </c>
      <c r="HF1294">
        <v>1.64998</v>
      </c>
      <c r="HG1294">
        <v>1.50045</v>
      </c>
      <c r="HH1294">
        <v>-0.182323</v>
      </c>
      <c r="HI1294">
        <v>0</v>
      </c>
      <c r="HJ1294">
        <v>50.8828</v>
      </c>
      <c r="HK1294">
        <v>999.9</v>
      </c>
      <c r="HL1294">
        <v>55.994</v>
      </c>
      <c r="HM1294">
        <v>30.273</v>
      </c>
      <c r="HN1294">
        <v>26.8736</v>
      </c>
      <c r="HO1294">
        <v>60.2757</v>
      </c>
      <c r="HP1294">
        <v>40.1883</v>
      </c>
      <c r="HQ1294">
        <v>1</v>
      </c>
      <c r="HR1294">
        <v>2.69278</v>
      </c>
      <c r="HS1294">
        <v>1.04674</v>
      </c>
      <c r="HT1294">
        <v>20.1067</v>
      </c>
      <c r="HU1294">
        <v>5.18135</v>
      </c>
      <c r="HV1294">
        <v>12.0159</v>
      </c>
      <c r="HW1294">
        <v>4.96685</v>
      </c>
      <c r="HX1294">
        <v>3.29598</v>
      </c>
      <c r="HY1294">
        <v>9999</v>
      </c>
      <c r="HZ1294">
        <v>9999</v>
      </c>
      <c r="IA1294">
        <v>999.9</v>
      </c>
      <c r="IB1294">
        <v>9999</v>
      </c>
      <c r="IC1294">
        <v>1.86325</v>
      </c>
      <c r="ID1294">
        <v>1.86811</v>
      </c>
      <c r="IE1294">
        <v>1.86783</v>
      </c>
      <c r="IF1294">
        <v>1.86904</v>
      </c>
      <c r="IG1294">
        <v>1.86982</v>
      </c>
      <c r="IH1294">
        <v>1.86593</v>
      </c>
      <c r="II1294">
        <v>1.86693</v>
      </c>
      <c r="IJ1294">
        <v>1.86839</v>
      </c>
      <c r="IK1294">
        <v>5</v>
      </c>
      <c r="IL1294">
        <v>0</v>
      </c>
      <c r="IM1294">
        <v>0</v>
      </c>
      <c r="IN1294">
        <v>0</v>
      </c>
      <c r="IO1294" t="s">
        <v>441</v>
      </c>
      <c r="IP1294" t="s">
        <v>442</v>
      </c>
      <c r="IQ1294" t="s">
        <v>443</v>
      </c>
      <c r="IR1294" t="s">
        <v>443</v>
      </c>
      <c r="IS1294" t="s">
        <v>443</v>
      </c>
      <c r="IT1294" t="s">
        <v>443</v>
      </c>
      <c r="IU1294">
        <v>0</v>
      </c>
      <c r="IV1294">
        <v>100</v>
      </c>
      <c r="IW1294">
        <v>100</v>
      </c>
      <c r="IX1294">
        <v>1.097</v>
      </c>
      <c r="IY1294">
        <v>-0.0441</v>
      </c>
      <c r="IZ1294">
        <v>1.09748391826392</v>
      </c>
      <c r="JA1294">
        <v>0</v>
      </c>
      <c r="JB1294">
        <v>0</v>
      </c>
      <c r="JC1294">
        <v>0</v>
      </c>
      <c r="JD1294">
        <v>-0.0441141096964596</v>
      </c>
      <c r="JE1294">
        <v>0</v>
      </c>
      <c r="JF1294">
        <v>0</v>
      </c>
      <c r="JG1294">
        <v>0</v>
      </c>
      <c r="JH1294">
        <v>5</v>
      </c>
      <c r="JI1294">
        <v>2273</v>
      </c>
      <c r="JJ1294">
        <v>1</v>
      </c>
      <c r="JK1294">
        <v>24</v>
      </c>
      <c r="JL1294">
        <v>29357173.4</v>
      </c>
      <c r="JM1294">
        <v>29357173.4</v>
      </c>
      <c r="JN1294">
        <v>1.15479</v>
      </c>
      <c r="JO1294">
        <v>2.64771</v>
      </c>
      <c r="JP1294">
        <v>1.54785</v>
      </c>
      <c r="JQ1294">
        <v>2.31567</v>
      </c>
      <c r="JR1294">
        <v>1.64673</v>
      </c>
      <c r="JS1294">
        <v>2.23755</v>
      </c>
      <c r="JT1294">
        <v>34.418</v>
      </c>
      <c r="JU1294">
        <v>24.1838</v>
      </c>
      <c r="JV1294">
        <v>18</v>
      </c>
      <c r="JW1294">
        <v>487.594</v>
      </c>
      <c r="JX1294">
        <v>379.11</v>
      </c>
      <c r="JY1294">
        <v>51.2632</v>
      </c>
      <c r="JZ1294">
        <v>57.2069</v>
      </c>
      <c r="KA1294">
        <v>30</v>
      </c>
      <c r="KB1294">
        <v>56.5329</v>
      </c>
      <c r="KC1294">
        <v>56.3298</v>
      </c>
      <c r="KD1294">
        <v>23.1726</v>
      </c>
      <c r="KE1294">
        <v>0</v>
      </c>
      <c r="KF1294">
        <v>100</v>
      </c>
      <c r="KG1294">
        <v>51.2595</v>
      </c>
      <c r="KH1294">
        <v>508.462</v>
      </c>
      <c r="KI1294">
        <v>26.2864</v>
      </c>
      <c r="KJ1294">
        <v>92.2699</v>
      </c>
      <c r="KK1294">
        <v>88.761</v>
      </c>
    </row>
    <row r="1295" spans="1:297">
      <c r="A1295">
        <v>1279</v>
      </c>
      <c r="B1295">
        <v>1761430412</v>
      </c>
      <c r="C1295">
        <v>22231</v>
      </c>
      <c r="D1295" t="s">
        <v>3013</v>
      </c>
      <c r="E1295" t="s">
        <v>3014</v>
      </c>
      <c r="F1295">
        <v>5</v>
      </c>
      <c r="G1295" t="s">
        <v>2954</v>
      </c>
      <c r="H1295" t="s">
        <v>436</v>
      </c>
      <c r="I1295">
        <v>1761430404</v>
      </c>
      <c r="J1295">
        <f>(K1295)/1000</f>
        <v>0</v>
      </c>
      <c r="K1295">
        <f>IF(DP1295, AN1295, AH1295)</f>
        <v>0</v>
      </c>
      <c r="L1295">
        <f>IF(DP1295, AI1295, AG1295)</f>
        <v>0</v>
      </c>
      <c r="M1295">
        <f>DR1295 - IF(AU1295&gt;1, L1295*DL1295*100.0/(AW1295), 0)</f>
        <v>0</v>
      </c>
      <c r="N1295">
        <f>((T1295-J1295/2)*M1295-L1295)/(T1295+J1295/2)</f>
        <v>0</v>
      </c>
      <c r="O1295">
        <f>N1295*(DY1295+DZ1295)/1000.0</f>
        <v>0</v>
      </c>
      <c r="P1295">
        <f>(DR1295 - IF(AU1295&gt;1, L1295*DL1295*100.0/(AW1295), 0))*(DY1295+DZ1295)/1000.0</f>
        <v>0</v>
      </c>
      <c r="Q1295">
        <f>2.0/((1/S1295-1/R1295)+SIGN(S1295)*SQRT((1/S1295-1/R1295)*(1/S1295-1/R1295) + 4*DM1295/((DM1295+1)*(DM1295+1))*(2*1/S1295*1/R1295-1/R1295*1/R1295)))</f>
        <v>0</v>
      </c>
      <c r="R1295">
        <f>IF(LEFT(DN1295,1)&lt;&gt;"0",IF(LEFT(DN1295,1)="1",3.0,DO1295),$D$5+$E$5*(EF1295*DY1295/($K$5*1000))+$F$5*(EF1295*DY1295/($K$5*1000))*MAX(MIN(DL1295,$J$5),$I$5)*MAX(MIN(DL1295,$J$5),$I$5)+$G$5*MAX(MIN(DL1295,$J$5),$I$5)*(EF1295*DY1295/($K$5*1000))+$H$5*(EF1295*DY1295/($K$5*1000))*(EF1295*DY1295/($K$5*1000)))</f>
        <v>0</v>
      </c>
      <c r="S1295">
        <f>J1295*(1000-(1000*0.61365*exp(17.502*W1295/(240.97+W1295))/(DY1295+DZ1295)+DT1295)/2)/(1000*0.61365*exp(17.502*W1295/(240.97+W1295))/(DY1295+DZ1295)-DT1295)</f>
        <v>0</v>
      </c>
      <c r="T1295">
        <f>1/((DM1295+1)/(Q1295/1.6)+1/(R1295/1.37)) + DM1295/((DM1295+1)/(Q1295/1.6) + DM1295/(R1295/1.37))</f>
        <v>0</v>
      </c>
      <c r="U1295">
        <f>(DH1295*DK1295)</f>
        <v>0</v>
      </c>
      <c r="V1295">
        <f>(EA1295+(U1295+2*0.95*5.67E-8*(((EA1295+$B$7)+273)^4-(EA1295+273)^4)-44100*J1295)/(1.84*29.3*R1295+8*0.95*5.67E-8*(EA1295+273)^3))</f>
        <v>0</v>
      </c>
      <c r="W1295">
        <f>($C$7*EB1295+$D$7*EC1295+$E$7*V1295)</f>
        <v>0</v>
      </c>
      <c r="X1295">
        <f>0.61365*exp(17.502*W1295/(240.97+W1295))</f>
        <v>0</v>
      </c>
      <c r="Y1295">
        <f>(Z1295/AA1295*100)</f>
        <v>0</v>
      </c>
      <c r="Z1295">
        <f>DT1295*(DY1295+DZ1295)/1000</f>
        <v>0</v>
      </c>
      <c r="AA1295">
        <f>0.61365*exp(17.502*EA1295/(240.97+EA1295))</f>
        <v>0</v>
      </c>
      <c r="AB1295">
        <f>(X1295-DT1295*(DY1295+DZ1295)/1000)</f>
        <v>0</v>
      </c>
      <c r="AC1295">
        <f>(-J1295*44100)</f>
        <v>0</v>
      </c>
      <c r="AD1295">
        <f>2*29.3*R1295*0.92*(EA1295-W1295)</f>
        <v>0</v>
      </c>
      <c r="AE1295">
        <f>2*0.95*5.67E-8*(((EA1295+$B$7)+273)^4-(W1295+273)^4)</f>
        <v>0</v>
      </c>
      <c r="AF1295">
        <f>U1295+AE1295+AC1295+AD1295</f>
        <v>0</v>
      </c>
      <c r="AG1295">
        <f>DX1295*AU1295*(DS1295-DR1295*(1000-AU1295*DU1295)/(1000-AU1295*DT1295))/(100*DL1295)</f>
        <v>0</v>
      </c>
      <c r="AH1295">
        <f>1000*DX1295*AU1295*(DT1295-DU1295)/(100*DL1295*(1000-AU1295*DT1295))</f>
        <v>0</v>
      </c>
      <c r="AI1295">
        <f>(AJ1295 - AK1295 - DY1295*1E3/(8.314*(EA1295+273.15)) * AM1295/DX1295 * AL1295) * DX1295/(100*DL1295) * (1000 - DU1295)/1000</f>
        <v>0</v>
      </c>
      <c r="AJ1295">
        <v>503.759384435616</v>
      </c>
      <c r="AK1295">
        <v>484.683915151515</v>
      </c>
      <c r="AL1295">
        <v>3.33432417486716</v>
      </c>
      <c r="AM1295">
        <v>65.4946518172247</v>
      </c>
      <c r="AN1295">
        <f>(AP1295 - AO1295 + DY1295*1E3/(8.314*(EA1295+273.15)) * AR1295/DX1295 * AQ1295) * DX1295/(100*DL1295) * 1000/(1000 - AP1295)</f>
        <v>0</v>
      </c>
      <c r="AO1295">
        <v>25.6256230769009</v>
      </c>
      <c r="AP1295">
        <v>58.5153551515151</v>
      </c>
      <c r="AQ1295">
        <v>0.00514014356913666</v>
      </c>
      <c r="AR1295">
        <v>110.855634111714</v>
      </c>
      <c r="AS1295">
        <v>6</v>
      </c>
      <c r="AT1295">
        <v>1</v>
      </c>
      <c r="AU1295">
        <f>IF(AS1295*$H$13&gt;=AW1295,1.0,(AW1295/(AW1295-AS1295*$H$13)))</f>
        <v>0</v>
      </c>
      <c r="AV1295">
        <f>(AU1295-1)*100</f>
        <v>0</v>
      </c>
      <c r="AW1295">
        <f>MAX(0,($B$13+$C$13*EF1295)/(1+$D$13*EF1295)*DY1295/(EA1295+273)*$E$13)</f>
        <v>0</v>
      </c>
      <c r="AX1295" t="s">
        <v>437</v>
      </c>
      <c r="AY1295" t="s">
        <v>437</v>
      </c>
      <c r="AZ1295">
        <v>0</v>
      </c>
      <c r="BA1295">
        <v>0</v>
      </c>
      <c r="BB1295">
        <f>1-AZ1295/BA1295</f>
        <v>0</v>
      </c>
      <c r="BC1295">
        <v>0</v>
      </c>
      <c r="BD1295" t="s">
        <v>437</v>
      </c>
      <c r="BE1295" t="s">
        <v>437</v>
      </c>
      <c r="BF1295">
        <v>0</v>
      </c>
      <c r="BG1295">
        <v>0</v>
      </c>
      <c r="BH1295">
        <f>1-BF1295/BG1295</f>
        <v>0</v>
      </c>
      <c r="BI1295">
        <v>0.5</v>
      </c>
      <c r="BJ1295">
        <f>DI1295</f>
        <v>0</v>
      </c>
      <c r="BK1295">
        <f>L1295</f>
        <v>0</v>
      </c>
      <c r="BL1295">
        <f>BH1295*BI1295*BJ1295</f>
        <v>0</v>
      </c>
      <c r="BM1295">
        <f>(BK1295-BC1295)/BJ1295</f>
        <v>0</v>
      </c>
      <c r="BN1295">
        <f>(BA1295-BG1295)/BG1295</f>
        <v>0</v>
      </c>
      <c r="BO1295">
        <f>AZ1295/(BB1295+AZ1295/BG1295)</f>
        <v>0</v>
      </c>
      <c r="BP1295" t="s">
        <v>437</v>
      </c>
      <c r="BQ1295">
        <v>0</v>
      </c>
      <c r="BR1295">
        <f>IF(BQ1295&lt;&gt;0, BQ1295, BO1295)</f>
        <v>0</v>
      </c>
      <c r="BS1295">
        <f>1-BR1295/BG1295</f>
        <v>0</v>
      </c>
      <c r="BT1295">
        <f>(BG1295-BF1295)/(BG1295-BR1295)</f>
        <v>0</v>
      </c>
      <c r="BU1295">
        <f>(BA1295-BG1295)/(BA1295-BR1295)</f>
        <v>0</v>
      </c>
      <c r="BV1295">
        <f>(BG1295-BF1295)/(BG1295-AZ1295)</f>
        <v>0</v>
      </c>
      <c r="BW1295">
        <f>(BA1295-BG1295)/(BA1295-AZ1295)</f>
        <v>0</v>
      </c>
      <c r="BX1295">
        <f>(BT1295*BR1295/BF1295)</f>
        <v>0</v>
      </c>
      <c r="BY1295">
        <f>(1-BX1295)</f>
        <v>0</v>
      </c>
      <c r="DH1295">
        <f>$B$11*EG1295+$C$11*EH1295+$F$11*ES1295*(1-EV1295)</f>
        <v>0</v>
      </c>
      <c r="DI1295">
        <f>DH1295*DJ1295</f>
        <v>0</v>
      </c>
      <c r="DJ1295">
        <f>($B$11*$D$9+$C$11*$D$9+$F$11*((FF1295+EX1295)/MAX(FF1295+EX1295+FG1295, 0.1)*$I$9+FG1295/MAX(FF1295+EX1295+FG1295, 0.1)*$J$9))/($B$11+$C$11+$F$11)</f>
        <v>0</v>
      </c>
      <c r="DK1295">
        <f>($B$11*$K$9+$C$11*$K$9+$F$11*((FF1295+EX1295)/MAX(FF1295+EX1295+FG1295, 0.1)*$P$9+FG1295/MAX(FF1295+EX1295+FG1295, 0.1)*$Q$9))/($B$11+$C$11+$F$11)</f>
        <v>0</v>
      </c>
      <c r="DL1295">
        <v>6</v>
      </c>
      <c r="DM1295">
        <v>0.5</v>
      </c>
      <c r="DN1295" t="s">
        <v>438</v>
      </c>
      <c r="DO1295">
        <v>2</v>
      </c>
      <c r="DP1295" t="b">
        <v>1</v>
      </c>
      <c r="DQ1295">
        <v>1761430404</v>
      </c>
      <c r="DR1295">
        <v>435.515769230769</v>
      </c>
      <c r="DS1295">
        <v>474.935923076923</v>
      </c>
      <c r="DT1295">
        <v>58.4946923076923</v>
      </c>
      <c r="DU1295">
        <v>25.6203230769231</v>
      </c>
      <c r="DV1295">
        <v>434.418230769231</v>
      </c>
      <c r="DW1295">
        <v>58.5387923076923</v>
      </c>
      <c r="DX1295">
        <v>499.988076923077</v>
      </c>
      <c r="DY1295">
        <v>90.1796615384615</v>
      </c>
      <c r="DZ1295">
        <v>0.0391615615384615</v>
      </c>
      <c r="EA1295">
        <v>52.6051384615385</v>
      </c>
      <c r="EB1295">
        <v>48.0106615384615</v>
      </c>
      <c r="EC1295">
        <v>999.9</v>
      </c>
      <c r="ED1295">
        <v>0</v>
      </c>
      <c r="EE1295">
        <v>0</v>
      </c>
      <c r="EF1295">
        <v>9993.16692307692</v>
      </c>
      <c r="EG1295">
        <v>0</v>
      </c>
      <c r="EH1295">
        <v>1250.12</v>
      </c>
      <c r="EI1295">
        <v>-39.4202615384615</v>
      </c>
      <c r="EJ1295">
        <v>462.574</v>
      </c>
      <c r="EK1295">
        <v>487.424076923077</v>
      </c>
      <c r="EL1295">
        <v>32.8743615384615</v>
      </c>
      <c r="EM1295">
        <v>474.935923076923</v>
      </c>
      <c r="EN1295">
        <v>25.6203230769231</v>
      </c>
      <c r="EO1295">
        <v>5.27503</v>
      </c>
      <c r="EP1295">
        <v>2.31043153846154</v>
      </c>
      <c r="EQ1295">
        <v>33.7706384615385</v>
      </c>
      <c r="ER1295">
        <v>19.7493307692308</v>
      </c>
      <c r="ES1295">
        <v>1200.00538461538</v>
      </c>
      <c r="ET1295">
        <v>0.967009</v>
      </c>
      <c r="EU1295">
        <v>0.0329908</v>
      </c>
      <c r="EV1295">
        <v>0</v>
      </c>
      <c r="EW1295">
        <v>797.094307692308</v>
      </c>
      <c r="EX1295">
        <v>5.00059</v>
      </c>
      <c r="EY1295">
        <v>10718.2384615385</v>
      </c>
      <c r="EZ1295">
        <v>10358.7923076923</v>
      </c>
      <c r="FA1295">
        <v>64.375</v>
      </c>
      <c r="FB1295">
        <v>65.562</v>
      </c>
      <c r="FC1295">
        <v>64.437</v>
      </c>
      <c r="FD1295">
        <v>65.312</v>
      </c>
      <c r="FE1295">
        <v>65.687</v>
      </c>
      <c r="FF1295">
        <v>1155.58</v>
      </c>
      <c r="FG1295">
        <v>39.42</v>
      </c>
      <c r="FH1295">
        <v>0</v>
      </c>
      <c r="FI1295">
        <v>1761430372.9</v>
      </c>
      <c r="FJ1295">
        <v>0</v>
      </c>
      <c r="FK1295">
        <v>797.310192307692</v>
      </c>
      <c r="FL1295">
        <v>18.600581195264</v>
      </c>
      <c r="FM1295">
        <v>236.099145342143</v>
      </c>
      <c r="FN1295">
        <v>10720.9961538462</v>
      </c>
      <c r="FO1295">
        <v>15</v>
      </c>
      <c r="FP1295">
        <v>0</v>
      </c>
      <c r="FQ1295" t="s">
        <v>439</v>
      </c>
      <c r="FR1295">
        <v>0</v>
      </c>
      <c r="FS1295">
        <v>0</v>
      </c>
      <c r="FT1295">
        <v>0</v>
      </c>
      <c r="FU1295">
        <v>0</v>
      </c>
      <c r="FV1295">
        <v>0</v>
      </c>
      <c r="FW1295">
        <v>0</v>
      </c>
      <c r="FX1295">
        <v>0</v>
      </c>
      <c r="FY1295">
        <v>0</v>
      </c>
      <c r="FZ1295">
        <v>0</v>
      </c>
      <c r="GA1295">
        <v>0</v>
      </c>
      <c r="GB1295">
        <v>0</v>
      </c>
      <c r="GC1295">
        <v>-36.92418</v>
      </c>
      <c r="GD1295">
        <v>-41.9980060150376</v>
      </c>
      <c r="GE1295">
        <v>4.18805389955765</v>
      </c>
      <c r="GF1295">
        <v>0</v>
      </c>
      <c r="GG1295">
        <v>796.104823529412</v>
      </c>
      <c r="GH1295">
        <v>14.1389763225779</v>
      </c>
      <c r="GI1295">
        <v>1.41745232248043</v>
      </c>
      <c r="GJ1295">
        <v>-1</v>
      </c>
      <c r="GK1295">
        <v>32.868605</v>
      </c>
      <c r="GL1295">
        <v>0.0561609022556447</v>
      </c>
      <c r="GM1295">
        <v>0.00795898705866573</v>
      </c>
      <c r="GN1295">
        <v>1</v>
      </c>
      <c r="GO1295">
        <v>1</v>
      </c>
      <c r="GP1295">
        <v>2</v>
      </c>
      <c r="GQ1295" t="s">
        <v>446</v>
      </c>
      <c r="GR1295">
        <v>3.12616</v>
      </c>
      <c r="GS1295">
        <v>2.71729</v>
      </c>
      <c r="GT1295">
        <v>0.0896502</v>
      </c>
      <c r="GU1295">
        <v>0.0958667</v>
      </c>
      <c r="GV1295">
        <v>0.180186</v>
      </c>
      <c r="GW1295">
        <v>0.101662</v>
      </c>
      <c r="GX1295">
        <v>32421.7</v>
      </c>
      <c r="GY1295">
        <v>33994</v>
      </c>
      <c r="GZ1295">
        <v>32368.9</v>
      </c>
      <c r="HA1295">
        <v>34190.6</v>
      </c>
      <c r="HB1295">
        <v>38237.6</v>
      </c>
      <c r="HC1295">
        <v>44325.8</v>
      </c>
      <c r="HD1295">
        <v>50929.1</v>
      </c>
      <c r="HE1295">
        <v>54870.5</v>
      </c>
      <c r="HF1295">
        <v>1.65027</v>
      </c>
      <c r="HG1295">
        <v>1.50035</v>
      </c>
      <c r="HH1295">
        <v>-0.181794</v>
      </c>
      <c r="HI1295">
        <v>0</v>
      </c>
      <c r="HJ1295">
        <v>50.889</v>
      </c>
      <c r="HK1295">
        <v>999.9</v>
      </c>
      <c r="HL1295">
        <v>55.994</v>
      </c>
      <c r="HM1295">
        <v>30.273</v>
      </c>
      <c r="HN1295">
        <v>26.8702</v>
      </c>
      <c r="HO1295">
        <v>59.9457</v>
      </c>
      <c r="HP1295">
        <v>40.4647</v>
      </c>
      <c r="HQ1295">
        <v>1</v>
      </c>
      <c r="HR1295">
        <v>2.69274</v>
      </c>
      <c r="HS1295">
        <v>1.05959</v>
      </c>
      <c r="HT1295">
        <v>20.1065</v>
      </c>
      <c r="HU1295">
        <v>5.18135</v>
      </c>
      <c r="HV1295">
        <v>12.0159</v>
      </c>
      <c r="HW1295">
        <v>4.96685</v>
      </c>
      <c r="HX1295">
        <v>3.29598</v>
      </c>
      <c r="HY1295">
        <v>9999</v>
      </c>
      <c r="HZ1295">
        <v>9999</v>
      </c>
      <c r="IA1295">
        <v>999.9</v>
      </c>
      <c r="IB1295">
        <v>9999</v>
      </c>
      <c r="IC1295">
        <v>1.86325</v>
      </c>
      <c r="ID1295">
        <v>1.86813</v>
      </c>
      <c r="IE1295">
        <v>1.86783</v>
      </c>
      <c r="IF1295">
        <v>1.86905</v>
      </c>
      <c r="IG1295">
        <v>1.86981</v>
      </c>
      <c r="IH1295">
        <v>1.86593</v>
      </c>
      <c r="II1295">
        <v>1.86695</v>
      </c>
      <c r="IJ1295">
        <v>1.86843</v>
      </c>
      <c r="IK1295">
        <v>5</v>
      </c>
      <c r="IL1295">
        <v>0</v>
      </c>
      <c r="IM1295">
        <v>0</v>
      </c>
      <c r="IN1295">
        <v>0</v>
      </c>
      <c r="IO1295" t="s">
        <v>441</v>
      </c>
      <c r="IP1295" t="s">
        <v>442</v>
      </c>
      <c r="IQ1295" t="s">
        <v>443</v>
      </c>
      <c r="IR1295" t="s">
        <v>443</v>
      </c>
      <c r="IS1295" t="s">
        <v>443</v>
      </c>
      <c r="IT1295" t="s">
        <v>443</v>
      </c>
      <c r="IU1295">
        <v>0</v>
      </c>
      <c r="IV1295">
        <v>100</v>
      </c>
      <c r="IW1295">
        <v>100</v>
      </c>
      <c r="IX1295">
        <v>1.097</v>
      </c>
      <c r="IY1295">
        <v>-0.0441</v>
      </c>
      <c r="IZ1295">
        <v>1.09748391826392</v>
      </c>
      <c r="JA1295">
        <v>0</v>
      </c>
      <c r="JB1295">
        <v>0</v>
      </c>
      <c r="JC1295">
        <v>0</v>
      </c>
      <c r="JD1295">
        <v>-0.0441141096964596</v>
      </c>
      <c r="JE1295">
        <v>0</v>
      </c>
      <c r="JF1295">
        <v>0</v>
      </c>
      <c r="JG1295">
        <v>0</v>
      </c>
      <c r="JH1295">
        <v>5</v>
      </c>
      <c r="JI1295">
        <v>2273</v>
      </c>
      <c r="JJ1295">
        <v>1</v>
      </c>
      <c r="JK1295">
        <v>24</v>
      </c>
      <c r="JL1295">
        <v>29357173.5</v>
      </c>
      <c r="JM1295">
        <v>29357173.5</v>
      </c>
      <c r="JN1295">
        <v>1.19141</v>
      </c>
      <c r="JO1295">
        <v>2.6355</v>
      </c>
      <c r="JP1295">
        <v>1.54785</v>
      </c>
      <c r="JQ1295">
        <v>2.31689</v>
      </c>
      <c r="JR1295">
        <v>1.64673</v>
      </c>
      <c r="JS1295">
        <v>2.34985</v>
      </c>
      <c r="JT1295">
        <v>34.3952</v>
      </c>
      <c r="JU1295">
        <v>24.1838</v>
      </c>
      <c r="JV1295">
        <v>18</v>
      </c>
      <c r="JW1295">
        <v>487.812</v>
      </c>
      <c r="JX1295">
        <v>379.017</v>
      </c>
      <c r="JY1295">
        <v>51.2541</v>
      </c>
      <c r="JZ1295">
        <v>57.2057</v>
      </c>
      <c r="KA1295">
        <v>30</v>
      </c>
      <c r="KB1295">
        <v>56.5319</v>
      </c>
      <c r="KC1295">
        <v>56.3222</v>
      </c>
      <c r="KD1295">
        <v>24.0066</v>
      </c>
      <c r="KE1295">
        <v>0</v>
      </c>
      <c r="KF1295">
        <v>100</v>
      </c>
      <c r="KG1295">
        <v>51.2494</v>
      </c>
      <c r="KH1295">
        <v>528.815</v>
      </c>
      <c r="KI1295">
        <v>26.2864</v>
      </c>
      <c r="KJ1295">
        <v>92.2705</v>
      </c>
      <c r="KK1295">
        <v>88.7611</v>
      </c>
    </row>
    <row r="1296" spans="1:297">
      <c r="A1296">
        <v>1280</v>
      </c>
      <c r="B1296">
        <v>1761430417</v>
      </c>
      <c r="C1296">
        <v>22236</v>
      </c>
      <c r="D1296" t="s">
        <v>3015</v>
      </c>
      <c r="E1296" t="s">
        <v>3016</v>
      </c>
      <c r="F1296">
        <v>5</v>
      </c>
      <c r="G1296" t="s">
        <v>2954</v>
      </c>
      <c r="H1296" t="s">
        <v>436</v>
      </c>
      <c r="I1296">
        <v>1761430408.92308</v>
      </c>
      <c r="J1296">
        <f>(K1296)/1000</f>
        <v>0</v>
      </c>
      <c r="K1296">
        <f>IF(DP1296, AN1296, AH1296)</f>
        <v>0</v>
      </c>
      <c r="L1296">
        <f>IF(DP1296, AI1296, AG1296)</f>
        <v>0</v>
      </c>
      <c r="M1296">
        <f>DR1296 - IF(AU1296&gt;1, L1296*DL1296*100.0/(AW1296), 0)</f>
        <v>0</v>
      </c>
      <c r="N1296">
        <f>((T1296-J1296/2)*M1296-L1296)/(T1296+J1296/2)</f>
        <v>0</v>
      </c>
      <c r="O1296">
        <f>N1296*(DY1296+DZ1296)/1000.0</f>
        <v>0</v>
      </c>
      <c r="P1296">
        <f>(DR1296 - IF(AU1296&gt;1, L1296*DL1296*100.0/(AW1296), 0))*(DY1296+DZ1296)/1000.0</f>
        <v>0</v>
      </c>
      <c r="Q1296">
        <f>2.0/((1/S1296-1/R1296)+SIGN(S1296)*SQRT((1/S1296-1/R1296)*(1/S1296-1/R1296) + 4*DM1296/((DM1296+1)*(DM1296+1))*(2*1/S1296*1/R1296-1/R1296*1/R1296)))</f>
        <v>0</v>
      </c>
      <c r="R1296">
        <f>IF(LEFT(DN1296,1)&lt;&gt;"0",IF(LEFT(DN1296,1)="1",3.0,DO1296),$D$5+$E$5*(EF1296*DY1296/($K$5*1000))+$F$5*(EF1296*DY1296/($K$5*1000))*MAX(MIN(DL1296,$J$5),$I$5)*MAX(MIN(DL1296,$J$5),$I$5)+$G$5*MAX(MIN(DL1296,$J$5),$I$5)*(EF1296*DY1296/($K$5*1000))+$H$5*(EF1296*DY1296/($K$5*1000))*(EF1296*DY1296/($K$5*1000)))</f>
        <v>0</v>
      </c>
      <c r="S1296">
        <f>J1296*(1000-(1000*0.61365*exp(17.502*W1296/(240.97+W1296))/(DY1296+DZ1296)+DT1296)/2)/(1000*0.61365*exp(17.502*W1296/(240.97+W1296))/(DY1296+DZ1296)-DT1296)</f>
        <v>0</v>
      </c>
      <c r="T1296">
        <f>1/((DM1296+1)/(Q1296/1.6)+1/(R1296/1.37)) + DM1296/((DM1296+1)/(Q1296/1.6) + DM1296/(R1296/1.37))</f>
        <v>0</v>
      </c>
      <c r="U1296">
        <f>(DH1296*DK1296)</f>
        <v>0</v>
      </c>
      <c r="V1296">
        <f>(EA1296+(U1296+2*0.95*5.67E-8*(((EA1296+$B$7)+273)^4-(EA1296+273)^4)-44100*J1296)/(1.84*29.3*R1296+8*0.95*5.67E-8*(EA1296+273)^3))</f>
        <v>0</v>
      </c>
      <c r="W1296">
        <f>($C$7*EB1296+$D$7*EC1296+$E$7*V1296)</f>
        <v>0</v>
      </c>
      <c r="X1296">
        <f>0.61365*exp(17.502*W1296/(240.97+W1296))</f>
        <v>0</v>
      </c>
      <c r="Y1296">
        <f>(Z1296/AA1296*100)</f>
        <v>0</v>
      </c>
      <c r="Z1296">
        <f>DT1296*(DY1296+DZ1296)/1000</f>
        <v>0</v>
      </c>
      <c r="AA1296">
        <f>0.61365*exp(17.502*EA1296/(240.97+EA1296))</f>
        <v>0</v>
      </c>
      <c r="AB1296">
        <f>(X1296-DT1296*(DY1296+DZ1296)/1000)</f>
        <v>0</v>
      </c>
      <c r="AC1296">
        <f>(-J1296*44100)</f>
        <v>0</v>
      </c>
      <c r="AD1296">
        <f>2*29.3*R1296*0.92*(EA1296-W1296)</f>
        <v>0</v>
      </c>
      <c r="AE1296">
        <f>2*0.95*5.67E-8*(((EA1296+$B$7)+273)^4-(W1296+273)^4)</f>
        <v>0</v>
      </c>
      <c r="AF1296">
        <f>U1296+AE1296+AC1296+AD1296</f>
        <v>0</v>
      </c>
      <c r="AG1296">
        <f>DX1296*AU1296*(DS1296-DR1296*(1000-AU1296*DU1296)/(1000-AU1296*DT1296))/(100*DL1296)</f>
        <v>0</v>
      </c>
      <c r="AH1296">
        <f>1000*DX1296*AU1296*(DT1296-DU1296)/(100*DL1296*(1000-AU1296*DT1296))</f>
        <v>0</v>
      </c>
      <c r="AI1296">
        <f>(AJ1296 - AK1296 - DY1296*1E3/(8.314*(EA1296+273.15)) * AM1296/DX1296 * AL1296) * DX1296/(100*DL1296) * (1000 - DU1296)/1000</f>
        <v>0</v>
      </c>
      <c r="AJ1296">
        <v>519.941900470719</v>
      </c>
      <c r="AK1296">
        <v>500.813042424242</v>
      </c>
      <c r="AL1296">
        <v>3.22586700032002</v>
      </c>
      <c r="AM1296">
        <v>65.4946518172247</v>
      </c>
      <c r="AN1296">
        <f>(AP1296 - AO1296 + DY1296*1E3/(8.314*(EA1296+273.15)) * AR1296/DX1296 * AQ1296) * DX1296/(100*DL1296) * 1000/(1000 - AP1296)</f>
        <v>0</v>
      </c>
      <c r="AO1296">
        <v>25.6281002488651</v>
      </c>
      <c r="AP1296">
        <v>58.5289787878788</v>
      </c>
      <c r="AQ1296">
        <v>0.00102624020822939</v>
      </c>
      <c r="AR1296">
        <v>110.855634111714</v>
      </c>
      <c r="AS1296">
        <v>6</v>
      </c>
      <c r="AT1296">
        <v>1</v>
      </c>
      <c r="AU1296">
        <f>IF(AS1296*$H$13&gt;=AW1296,1.0,(AW1296/(AW1296-AS1296*$H$13)))</f>
        <v>0</v>
      </c>
      <c r="AV1296">
        <f>(AU1296-1)*100</f>
        <v>0</v>
      </c>
      <c r="AW1296">
        <f>MAX(0,($B$13+$C$13*EF1296)/(1+$D$13*EF1296)*DY1296/(EA1296+273)*$E$13)</f>
        <v>0</v>
      </c>
      <c r="AX1296" t="s">
        <v>437</v>
      </c>
      <c r="AY1296" t="s">
        <v>437</v>
      </c>
      <c r="AZ1296">
        <v>0</v>
      </c>
      <c r="BA1296">
        <v>0</v>
      </c>
      <c r="BB1296">
        <f>1-AZ1296/BA1296</f>
        <v>0</v>
      </c>
      <c r="BC1296">
        <v>0</v>
      </c>
      <c r="BD1296" t="s">
        <v>437</v>
      </c>
      <c r="BE1296" t="s">
        <v>437</v>
      </c>
      <c r="BF1296">
        <v>0</v>
      </c>
      <c r="BG1296">
        <v>0</v>
      </c>
      <c r="BH1296">
        <f>1-BF1296/BG1296</f>
        <v>0</v>
      </c>
      <c r="BI1296">
        <v>0.5</v>
      </c>
      <c r="BJ1296">
        <f>DI1296</f>
        <v>0</v>
      </c>
      <c r="BK1296">
        <f>L1296</f>
        <v>0</v>
      </c>
      <c r="BL1296">
        <f>BH1296*BI1296*BJ1296</f>
        <v>0</v>
      </c>
      <c r="BM1296">
        <f>(BK1296-BC1296)/BJ1296</f>
        <v>0</v>
      </c>
      <c r="BN1296">
        <f>(BA1296-BG1296)/BG1296</f>
        <v>0</v>
      </c>
      <c r="BO1296">
        <f>AZ1296/(BB1296+AZ1296/BG1296)</f>
        <v>0</v>
      </c>
      <c r="BP1296" t="s">
        <v>437</v>
      </c>
      <c r="BQ1296">
        <v>0</v>
      </c>
      <c r="BR1296">
        <f>IF(BQ1296&lt;&gt;0, BQ1296, BO1296)</f>
        <v>0</v>
      </c>
      <c r="BS1296">
        <f>1-BR1296/BG1296</f>
        <v>0</v>
      </c>
      <c r="BT1296">
        <f>(BG1296-BF1296)/(BG1296-BR1296)</f>
        <v>0</v>
      </c>
      <c r="BU1296">
        <f>(BA1296-BG1296)/(BA1296-BR1296)</f>
        <v>0</v>
      </c>
      <c r="BV1296">
        <f>(BG1296-BF1296)/(BG1296-AZ1296)</f>
        <v>0</v>
      </c>
      <c r="BW1296">
        <f>(BA1296-BG1296)/(BA1296-AZ1296)</f>
        <v>0</v>
      </c>
      <c r="BX1296">
        <f>(BT1296*BR1296/BF1296)</f>
        <v>0</v>
      </c>
      <c r="BY1296">
        <f>(1-BX1296)</f>
        <v>0</v>
      </c>
      <c r="DH1296">
        <f>$B$11*EG1296+$C$11*EH1296+$F$11*ES1296*(1-EV1296)</f>
        <v>0</v>
      </c>
      <c r="DI1296">
        <f>DH1296*DJ1296</f>
        <v>0</v>
      </c>
      <c r="DJ1296">
        <f>($B$11*$D$9+$C$11*$D$9+$F$11*((FF1296+EX1296)/MAX(FF1296+EX1296+FG1296, 0.1)*$I$9+FG1296/MAX(FF1296+EX1296+FG1296, 0.1)*$J$9))/($B$11+$C$11+$F$11)</f>
        <v>0</v>
      </c>
      <c r="DK1296">
        <f>($B$11*$K$9+$C$11*$K$9+$F$11*((FF1296+EX1296)/MAX(FF1296+EX1296+FG1296, 0.1)*$P$9+FG1296/MAX(FF1296+EX1296+FG1296, 0.1)*$Q$9))/($B$11+$C$11+$F$11)</f>
        <v>0</v>
      </c>
      <c r="DL1296">
        <v>6</v>
      </c>
      <c r="DM1296">
        <v>0.5</v>
      </c>
      <c r="DN1296" t="s">
        <v>438</v>
      </c>
      <c r="DO1296">
        <v>2</v>
      </c>
      <c r="DP1296" t="b">
        <v>1</v>
      </c>
      <c r="DQ1296">
        <v>1761430408.92308</v>
      </c>
      <c r="DR1296">
        <v>449.978384615385</v>
      </c>
      <c r="DS1296">
        <v>491.083076923077</v>
      </c>
      <c r="DT1296">
        <v>58.5055538461538</v>
      </c>
      <c r="DU1296">
        <v>25.6240615384615</v>
      </c>
      <c r="DV1296">
        <v>448.880923076923</v>
      </c>
      <c r="DW1296">
        <v>58.5496538461539</v>
      </c>
      <c r="DX1296">
        <v>499.987230769231</v>
      </c>
      <c r="DY1296">
        <v>90.1805923076923</v>
      </c>
      <c r="DZ1296">
        <v>0.0392204384615385</v>
      </c>
      <c r="EA1296">
        <v>52.6026769230769</v>
      </c>
      <c r="EB1296">
        <v>48.0173923076923</v>
      </c>
      <c r="EC1296">
        <v>999.9</v>
      </c>
      <c r="ED1296">
        <v>0</v>
      </c>
      <c r="EE1296">
        <v>0</v>
      </c>
      <c r="EF1296">
        <v>9995.52153846154</v>
      </c>
      <c r="EG1296">
        <v>0</v>
      </c>
      <c r="EH1296">
        <v>1250.12230769231</v>
      </c>
      <c r="EI1296">
        <v>-41.1047846153846</v>
      </c>
      <c r="EJ1296">
        <v>477.940769230769</v>
      </c>
      <c r="EK1296">
        <v>503.997769230769</v>
      </c>
      <c r="EL1296">
        <v>32.8814692307692</v>
      </c>
      <c r="EM1296">
        <v>491.083076923077</v>
      </c>
      <c r="EN1296">
        <v>25.6240615384615</v>
      </c>
      <c r="EO1296">
        <v>5.27606307692308</v>
      </c>
      <c r="EP1296">
        <v>2.31079461538462</v>
      </c>
      <c r="EQ1296">
        <v>33.7741461538462</v>
      </c>
      <c r="ER1296">
        <v>19.7518461538462</v>
      </c>
      <c r="ES1296">
        <v>1200.01230769231</v>
      </c>
      <c r="ET1296">
        <v>0.967009</v>
      </c>
      <c r="EU1296">
        <v>0.0329908</v>
      </c>
      <c r="EV1296">
        <v>0</v>
      </c>
      <c r="EW1296">
        <v>798.694076923077</v>
      </c>
      <c r="EX1296">
        <v>5.00059</v>
      </c>
      <c r="EY1296">
        <v>10738.6615384615</v>
      </c>
      <c r="EZ1296">
        <v>10358.8538461538</v>
      </c>
      <c r="FA1296">
        <v>64.375</v>
      </c>
      <c r="FB1296">
        <v>65.562</v>
      </c>
      <c r="FC1296">
        <v>64.437</v>
      </c>
      <c r="FD1296">
        <v>65.312</v>
      </c>
      <c r="FE1296">
        <v>65.687</v>
      </c>
      <c r="FF1296">
        <v>1155.58461538462</v>
      </c>
      <c r="FG1296">
        <v>39.42</v>
      </c>
      <c r="FH1296">
        <v>0</v>
      </c>
      <c r="FI1296">
        <v>1761430377.7</v>
      </c>
      <c r="FJ1296">
        <v>0</v>
      </c>
      <c r="FK1296">
        <v>798.916538461538</v>
      </c>
      <c r="FL1296">
        <v>22.1672478714711</v>
      </c>
      <c r="FM1296">
        <v>281.613675415612</v>
      </c>
      <c r="FN1296">
        <v>10741.5384615385</v>
      </c>
      <c r="FO1296">
        <v>15</v>
      </c>
      <c r="FP1296">
        <v>0</v>
      </c>
      <c r="FQ1296" t="s">
        <v>439</v>
      </c>
      <c r="FR1296">
        <v>0</v>
      </c>
      <c r="FS1296">
        <v>0</v>
      </c>
      <c r="FT1296">
        <v>0</v>
      </c>
      <c r="FU1296">
        <v>0</v>
      </c>
      <c r="FV1296">
        <v>0</v>
      </c>
      <c r="FW1296">
        <v>0</v>
      </c>
      <c r="FX1296">
        <v>0</v>
      </c>
      <c r="FY1296">
        <v>0</v>
      </c>
      <c r="FZ1296">
        <v>0</v>
      </c>
      <c r="GA1296">
        <v>0</v>
      </c>
      <c r="GB1296">
        <v>0</v>
      </c>
      <c r="GC1296">
        <v>-40.175085</v>
      </c>
      <c r="GD1296">
        <v>-21.5359263157895</v>
      </c>
      <c r="GE1296">
        <v>2.16933606531469</v>
      </c>
      <c r="GF1296">
        <v>0</v>
      </c>
      <c r="GG1296">
        <v>797.782529411765</v>
      </c>
      <c r="GH1296">
        <v>19.4041558436011</v>
      </c>
      <c r="GI1296">
        <v>1.92421680378238</v>
      </c>
      <c r="GJ1296">
        <v>-1</v>
      </c>
      <c r="GK1296">
        <v>32.879505</v>
      </c>
      <c r="GL1296">
        <v>0.100849624060109</v>
      </c>
      <c r="GM1296">
        <v>0.0123436005687155</v>
      </c>
      <c r="GN1296">
        <v>0</v>
      </c>
      <c r="GO1296">
        <v>0</v>
      </c>
      <c r="GP1296">
        <v>2</v>
      </c>
      <c r="GQ1296" t="s">
        <v>473</v>
      </c>
      <c r="GR1296">
        <v>3.12606</v>
      </c>
      <c r="GS1296">
        <v>2.71745</v>
      </c>
      <c r="GT1296">
        <v>0.0919304</v>
      </c>
      <c r="GU1296">
        <v>0.0983376</v>
      </c>
      <c r="GV1296">
        <v>0.180219</v>
      </c>
      <c r="GW1296">
        <v>0.101672</v>
      </c>
      <c r="GX1296">
        <v>32340.5</v>
      </c>
      <c r="GY1296">
        <v>33901.2</v>
      </c>
      <c r="GZ1296">
        <v>32369</v>
      </c>
      <c r="HA1296">
        <v>34190.8</v>
      </c>
      <c r="HB1296">
        <v>38236.4</v>
      </c>
      <c r="HC1296">
        <v>44326.1</v>
      </c>
      <c r="HD1296">
        <v>50929.3</v>
      </c>
      <c r="HE1296">
        <v>54871</v>
      </c>
      <c r="HF1296">
        <v>1.65023</v>
      </c>
      <c r="HG1296">
        <v>1.50065</v>
      </c>
      <c r="HH1296">
        <v>-0.180863</v>
      </c>
      <c r="HI1296">
        <v>0</v>
      </c>
      <c r="HJ1296">
        <v>50.8941</v>
      </c>
      <c r="HK1296">
        <v>999.9</v>
      </c>
      <c r="HL1296">
        <v>55.994</v>
      </c>
      <c r="HM1296">
        <v>30.273</v>
      </c>
      <c r="HN1296">
        <v>26.8696</v>
      </c>
      <c r="HO1296">
        <v>60.2557</v>
      </c>
      <c r="HP1296">
        <v>40.3045</v>
      </c>
      <c r="HQ1296">
        <v>1</v>
      </c>
      <c r="HR1296">
        <v>2.69246</v>
      </c>
      <c r="HS1296">
        <v>1.10599</v>
      </c>
      <c r="HT1296">
        <v>20.1062</v>
      </c>
      <c r="HU1296">
        <v>5.1815</v>
      </c>
      <c r="HV1296">
        <v>12.0159</v>
      </c>
      <c r="HW1296">
        <v>4.96705</v>
      </c>
      <c r="HX1296">
        <v>3.296</v>
      </c>
      <c r="HY1296">
        <v>9999</v>
      </c>
      <c r="HZ1296">
        <v>9999</v>
      </c>
      <c r="IA1296">
        <v>999.9</v>
      </c>
      <c r="IB1296">
        <v>9999</v>
      </c>
      <c r="IC1296">
        <v>1.86325</v>
      </c>
      <c r="ID1296">
        <v>1.86812</v>
      </c>
      <c r="IE1296">
        <v>1.86783</v>
      </c>
      <c r="IF1296">
        <v>1.86905</v>
      </c>
      <c r="IG1296">
        <v>1.86982</v>
      </c>
      <c r="IH1296">
        <v>1.86592</v>
      </c>
      <c r="II1296">
        <v>1.86692</v>
      </c>
      <c r="IJ1296">
        <v>1.86842</v>
      </c>
      <c r="IK1296">
        <v>5</v>
      </c>
      <c r="IL1296">
        <v>0</v>
      </c>
      <c r="IM1296">
        <v>0</v>
      </c>
      <c r="IN1296">
        <v>0</v>
      </c>
      <c r="IO1296" t="s">
        <v>441</v>
      </c>
      <c r="IP1296" t="s">
        <v>442</v>
      </c>
      <c r="IQ1296" t="s">
        <v>443</v>
      </c>
      <c r="IR1296" t="s">
        <v>443</v>
      </c>
      <c r="IS1296" t="s">
        <v>443</v>
      </c>
      <c r="IT1296" t="s">
        <v>443</v>
      </c>
      <c r="IU1296">
        <v>0</v>
      </c>
      <c r="IV1296">
        <v>100</v>
      </c>
      <c r="IW1296">
        <v>100</v>
      </c>
      <c r="IX1296">
        <v>1.098</v>
      </c>
      <c r="IY1296">
        <v>-0.0442</v>
      </c>
      <c r="IZ1296">
        <v>1.09748391826392</v>
      </c>
      <c r="JA1296">
        <v>0</v>
      </c>
      <c r="JB1296">
        <v>0</v>
      </c>
      <c r="JC1296">
        <v>0</v>
      </c>
      <c r="JD1296">
        <v>-0.0441141096964596</v>
      </c>
      <c r="JE1296">
        <v>0</v>
      </c>
      <c r="JF1296">
        <v>0</v>
      </c>
      <c r="JG1296">
        <v>0</v>
      </c>
      <c r="JH1296">
        <v>5</v>
      </c>
      <c r="JI1296">
        <v>2273</v>
      </c>
      <c r="JJ1296">
        <v>1</v>
      </c>
      <c r="JK1296">
        <v>24</v>
      </c>
      <c r="JL1296">
        <v>29357173.6</v>
      </c>
      <c r="JM1296">
        <v>29357173.6</v>
      </c>
      <c r="JN1296">
        <v>1.2207</v>
      </c>
      <c r="JO1296">
        <v>2.63306</v>
      </c>
      <c r="JP1296">
        <v>1.54785</v>
      </c>
      <c r="JQ1296">
        <v>2.31567</v>
      </c>
      <c r="JR1296">
        <v>1.64551</v>
      </c>
      <c r="JS1296">
        <v>2.38892</v>
      </c>
      <c r="JT1296">
        <v>34.3952</v>
      </c>
      <c r="JU1296">
        <v>24.1838</v>
      </c>
      <c r="JV1296">
        <v>18</v>
      </c>
      <c r="JW1296">
        <v>487.774</v>
      </c>
      <c r="JX1296">
        <v>379.203</v>
      </c>
      <c r="JY1296">
        <v>51.242</v>
      </c>
      <c r="JZ1296">
        <v>57.1989</v>
      </c>
      <c r="KA1296">
        <v>30</v>
      </c>
      <c r="KB1296">
        <v>56.5319</v>
      </c>
      <c r="KC1296">
        <v>56.3222</v>
      </c>
      <c r="KD1296">
        <v>24.5746</v>
      </c>
      <c r="KE1296">
        <v>0</v>
      </c>
      <c r="KF1296">
        <v>100</v>
      </c>
      <c r="KG1296">
        <v>51.228</v>
      </c>
      <c r="KH1296">
        <v>542.525</v>
      </c>
      <c r="KI1296">
        <v>26.2864</v>
      </c>
      <c r="KJ1296">
        <v>92.2706</v>
      </c>
      <c r="KK1296">
        <v>88.7618</v>
      </c>
    </row>
    <row r="1297" spans="1:297">
      <c r="A1297">
        <v>1281</v>
      </c>
      <c r="B1297">
        <v>1761430422</v>
      </c>
      <c r="C1297">
        <v>22241</v>
      </c>
      <c r="D1297" t="s">
        <v>3017</v>
      </c>
      <c r="E1297" t="s">
        <v>3018</v>
      </c>
      <c r="F1297">
        <v>5</v>
      </c>
      <c r="G1297" t="s">
        <v>2954</v>
      </c>
      <c r="H1297" t="s">
        <v>436</v>
      </c>
      <c r="I1297">
        <v>1761430413.92308</v>
      </c>
      <c r="J1297">
        <f>(K1297)/1000</f>
        <v>0</v>
      </c>
      <c r="K1297">
        <f>IF(DP1297, AN1297, AH1297)</f>
        <v>0</v>
      </c>
      <c r="L1297">
        <f>IF(DP1297, AI1297, AG1297)</f>
        <v>0</v>
      </c>
      <c r="M1297">
        <f>DR1297 - IF(AU1297&gt;1, L1297*DL1297*100.0/(AW1297), 0)</f>
        <v>0</v>
      </c>
      <c r="N1297">
        <f>((T1297-J1297/2)*M1297-L1297)/(T1297+J1297/2)</f>
        <v>0</v>
      </c>
      <c r="O1297">
        <f>N1297*(DY1297+DZ1297)/1000.0</f>
        <v>0</v>
      </c>
      <c r="P1297">
        <f>(DR1297 - IF(AU1297&gt;1, L1297*DL1297*100.0/(AW1297), 0))*(DY1297+DZ1297)/1000.0</f>
        <v>0</v>
      </c>
      <c r="Q1297">
        <f>2.0/((1/S1297-1/R1297)+SIGN(S1297)*SQRT((1/S1297-1/R1297)*(1/S1297-1/R1297) + 4*DM1297/((DM1297+1)*(DM1297+1))*(2*1/S1297*1/R1297-1/R1297*1/R1297)))</f>
        <v>0</v>
      </c>
      <c r="R1297">
        <f>IF(LEFT(DN1297,1)&lt;&gt;"0",IF(LEFT(DN1297,1)="1",3.0,DO1297),$D$5+$E$5*(EF1297*DY1297/($K$5*1000))+$F$5*(EF1297*DY1297/($K$5*1000))*MAX(MIN(DL1297,$J$5),$I$5)*MAX(MIN(DL1297,$J$5),$I$5)+$G$5*MAX(MIN(DL1297,$J$5),$I$5)*(EF1297*DY1297/($K$5*1000))+$H$5*(EF1297*DY1297/($K$5*1000))*(EF1297*DY1297/($K$5*1000)))</f>
        <v>0</v>
      </c>
      <c r="S1297">
        <f>J1297*(1000-(1000*0.61365*exp(17.502*W1297/(240.97+W1297))/(DY1297+DZ1297)+DT1297)/2)/(1000*0.61365*exp(17.502*W1297/(240.97+W1297))/(DY1297+DZ1297)-DT1297)</f>
        <v>0</v>
      </c>
      <c r="T1297">
        <f>1/((DM1297+1)/(Q1297/1.6)+1/(R1297/1.37)) + DM1297/((DM1297+1)/(Q1297/1.6) + DM1297/(R1297/1.37))</f>
        <v>0</v>
      </c>
      <c r="U1297">
        <f>(DH1297*DK1297)</f>
        <v>0</v>
      </c>
      <c r="V1297">
        <f>(EA1297+(U1297+2*0.95*5.67E-8*(((EA1297+$B$7)+273)^4-(EA1297+273)^4)-44100*J1297)/(1.84*29.3*R1297+8*0.95*5.67E-8*(EA1297+273)^3))</f>
        <v>0</v>
      </c>
      <c r="W1297">
        <f>($C$7*EB1297+$D$7*EC1297+$E$7*V1297)</f>
        <v>0</v>
      </c>
      <c r="X1297">
        <f>0.61365*exp(17.502*W1297/(240.97+W1297))</f>
        <v>0</v>
      </c>
      <c r="Y1297">
        <f>(Z1297/AA1297*100)</f>
        <v>0</v>
      </c>
      <c r="Z1297">
        <f>DT1297*(DY1297+DZ1297)/1000</f>
        <v>0</v>
      </c>
      <c r="AA1297">
        <f>0.61365*exp(17.502*EA1297/(240.97+EA1297))</f>
        <v>0</v>
      </c>
      <c r="AB1297">
        <f>(X1297-DT1297*(DY1297+DZ1297)/1000)</f>
        <v>0</v>
      </c>
      <c r="AC1297">
        <f>(-J1297*44100)</f>
        <v>0</v>
      </c>
      <c r="AD1297">
        <f>2*29.3*R1297*0.92*(EA1297-W1297)</f>
        <v>0</v>
      </c>
      <c r="AE1297">
        <f>2*0.95*5.67E-8*(((EA1297+$B$7)+273)^4-(W1297+273)^4)</f>
        <v>0</v>
      </c>
      <c r="AF1297">
        <f>U1297+AE1297+AC1297+AD1297</f>
        <v>0</v>
      </c>
      <c r="AG1297">
        <f>DX1297*AU1297*(DS1297-DR1297*(1000-AU1297*DU1297)/(1000-AU1297*DT1297))/(100*DL1297)</f>
        <v>0</v>
      </c>
      <c r="AH1297">
        <f>1000*DX1297*AU1297*(DT1297-DU1297)/(100*DL1297*(1000-AU1297*DT1297))</f>
        <v>0</v>
      </c>
      <c r="AI1297">
        <f>(AJ1297 - AK1297 - DY1297*1E3/(8.314*(EA1297+273.15)) * AM1297/DX1297 * AL1297) * DX1297/(100*DL1297) * (1000 - DU1297)/1000</f>
        <v>0</v>
      </c>
      <c r="AJ1297">
        <v>537.868854369667</v>
      </c>
      <c r="AK1297">
        <v>517.957824242424</v>
      </c>
      <c r="AL1297">
        <v>3.44873007683588</v>
      </c>
      <c r="AM1297">
        <v>65.4946518172247</v>
      </c>
      <c r="AN1297">
        <f>(AP1297 - AO1297 + DY1297*1E3/(8.314*(EA1297+273.15)) * AR1297/DX1297 * AQ1297) * DX1297/(100*DL1297) * 1000/(1000 - AP1297)</f>
        <v>0</v>
      </c>
      <c r="AO1297">
        <v>25.6331578913114</v>
      </c>
      <c r="AP1297">
        <v>58.5310133333333</v>
      </c>
      <c r="AQ1297">
        <v>-0.00069300236427162</v>
      </c>
      <c r="AR1297">
        <v>110.855634111714</v>
      </c>
      <c r="AS1297">
        <v>6</v>
      </c>
      <c r="AT1297">
        <v>1</v>
      </c>
      <c r="AU1297">
        <f>IF(AS1297*$H$13&gt;=AW1297,1.0,(AW1297/(AW1297-AS1297*$H$13)))</f>
        <v>0</v>
      </c>
      <c r="AV1297">
        <f>(AU1297-1)*100</f>
        <v>0</v>
      </c>
      <c r="AW1297">
        <f>MAX(0,($B$13+$C$13*EF1297)/(1+$D$13*EF1297)*DY1297/(EA1297+273)*$E$13)</f>
        <v>0</v>
      </c>
      <c r="AX1297" t="s">
        <v>437</v>
      </c>
      <c r="AY1297" t="s">
        <v>437</v>
      </c>
      <c r="AZ1297">
        <v>0</v>
      </c>
      <c r="BA1297">
        <v>0</v>
      </c>
      <c r="BB1297">
        <f>1-AZ1297/BA1297</f>
        <v>0</v>
      </c>
      <c r="BC1297">
        <v>0</v>
      </c>
      <c r="BD1297" t="s">
        <v>437</v>
      </c>
      <c r="BE1297" t="s">
        <v>437</v>
      </c>
      <c r="BF1297">
        <v>0</v>
      </c>
      <c r="BG1297">
        <v>0</v>
      </c>
      <c r="BH1297">
        <f>1-BF1297/BG1297</f>
        <v>0</v>
      </c>
      <c r="BI1297">
        <v>0.5</v>
      </c>
      <c r="BJ1297">
        <f>DI1297</f>
        <v>0</v>
      </c>
      <c r="BK1297">
        <f>L1297</f>
        <v>0</v>
      </c>
      <c r="BL1297">
        <f>BH1297*BI1297*BJ1297</f>
        <v>0</v>
      </c>
      <c r="BM1297">
        <f>(BK1297-BC1297)/BJ1297</f>
        <v>0</v>
      </c>
      <c r="BN1297">
        <f>(BA1297-BG1297)/BG1297</f>
        <v>0</v>
      </c>
      <c r="BO1297">
        <f>AZ1297/(BB1297+AZ1297/BG1297)</f>
        <v>0</v>
      </c>
      <c r="BP1297" t="s">
        <v>437</v>
      </c>
      <c r="BQ1297">
        <v>0</v>
      </c>
      <c r="BR1297">
        <f>IF(BQ1297&lt;&gt;0, BQ1297, BO1297)</f>
        <v>0</v>
      </c>
      <c r="BS1297">
        <f>1-BR1297/BG1297</f>
        <v>0</v>
      </c>
      <c r="BT1297">
        <f>(BG1297-BF1297)/(BG1297-BR1297)</f>
        <v>0</v>
      </c>
      <c r="BU1297">
        <f>(BA1297-BG1297)/(BA1297-BR1297)</f>
        <v>0</v>
      </c>
      <c r="BV1297">
        <f>(BG1297-BF1297)/(BG1297-AZ1297)</f>
        <v>0</v>
      </c>
      <c r="BW1297">
        <f>(BA1297-BG1297)/(BA1297-AZ1297)</f>
        <v>0</v>
      </c>
      <c r="BX1297">
        <f>(BT1297*BR1297/BF1297)</f>
        <v>0</v>
      </c>
      <c r="BY1297">
        <f>(1-BX1297)</f>
        <v>0</v>
      </c>
      <c r="DH1297">
        <f>$B$11*EG1297+$C$11*EH1297+$F$11*ES1297*(1-EV1297)</f>
        <v>0</v>
      </c>
      <c r="DI1297">
        <f>DH1297*DJ1297</f>
        <v>0</v>
      </c>
      <c r="DJ1297">
        <f>($B$11*$D$9+$C$11*$D$9+$F$11*((FF1297+EX1297)/MAX(FF1297+EX1297+FG1297, 0.1)*$I$9+FG1297/MAX(FF1297+EX1297+FG1297, 0.1)*$J$9))/($B$11+$C$11+$F$11)</f>
        <v>0</v>
      </c>
      <c r="DK1297">
        <f>($B$11*$K$9+$C$11*$K$9+$F$11*((FF1297+EX1297)/MAX(FF1297+EX1297+FG1297, 0.1)*$P$9+FG1297/MAX(FF1297+EX1297+FG1297, 0.1)*$Q$9))/($B$11+$C$11+$F$11)</f>
        <v>0</v>
      </c>
      <c r="DL1297">
        <v>6</v>
      </c>
      <c r="DM1297">
        <v>0.5</v>
      </c>
      <c r="DN1297" t="s">
        <v>438</v>
      </c>
      <c r="DO1297">
        <v>2</v>
      </c>
      <c r="DP1297" t="b">
        <v>1</v>
      </c>
      <c r="DQ1297">
        <v>1761430413.92308</v>
      </c>
      <c r="DR1297">
        <v>465.314230769231</v>
      </c>
      <c r="DS1297">
        <v>507.971615384615</v>
      </c>
      <c r="DT1297">
        <v>58.5201846153846</v>
      </c>
      <c r="DU1297">
        <v>25.6280769230769</v>
      </c>
      <c r="DV1297">
        <v>464.216769230769</v>
      </c>
      <c r="DW1297">
        <v>58.5642846153846</v>
      </c>
      <c r="DX1297">
        <v>499.978230769231</v>
      </c>
      <c r="DY1297">
        <v>90.1818384615385</v>
      </c>
      <c r="DZ1297">
        <v>0.0392678538461538</v>
      </c>
      <c r="EA1297">
        <v>52.6031153846154</v>
      </c>
      <c r="EB1297">
        <v>48.0252461538462</v>
      </c>
      <c r="EC1297">
        <v>999.9</v>
      </c>
      <c r="ED1297">
        <v>0</v>
      </c>
      <c r="EE1297">
        <v>0</v>
      </c>
      <c r="EF1297">
        <v>10001.7630769231</v>
      </c>
      <c r="EG1297">
        <v>0</v>
      </c>
      <c r="EH1297">
        <v>1250.12307692308</v>
      </c>
      <c r="EI1297">
        <v>-42.6574846153846</v>
      </c>
      <c r="EJ1297">
        <v>494.237153846154</v>
      </c>
      <c r="EK1297">
        <v>521.332538461538</v>
      </c>
      <c r="EL1297">
        <v>32.8921</v>
      </c>
      <c r="EM1297">
        <v>507.971615384615</v>
      </c>
      <c r="EN1297">
        <v>25.6280769230769</v>
      </c>
      <c r="EO1297">
        <v>5.27745692307692</v>
      </c>
      <c r="EP1297">
        <v>2.31118769230769</v>
      </c>
      <c r="EQ1297">
        <v>33.7788769230769</v>
      </c>
      <c r="ER1297">
        <v>19.7545846153846</v>
      </c>
      <c r="ES1297">
        <v>1200.02076923077</v>
      </c>
      <c r="ET1297">
        <v>0.967009</v>
      </c>
      <c r="EU1297">
        <v>0.0329908</v>
      </c>
      <c r="EV1297">
        <v>0</v>
      </c>
      <c r="EW1297">
        <v>800.581384615385</v>
      </c>
      <c r="EX1297">
        <v>5.00059</v>
      </c>
      <c r="EY1297">
        <v>10762.7461538462</v>
      </c>
      <c r="EZ1297">
        <v>10358.9230769231</v>
      </c>
      <c r="FA1297">
        <v>64.375</v>
      </c>
      <c r="FB1297">
        <v>65.562</v>
      </c>
      <c r="FC1297">
        <v>64.437</v>
      </c>
      <c r="FD1297">
        <v>65.312</v>
      </c>
      <c r="FE1297">
        <v>65.687</v>
      </c>
      <c r="FF1297">
        <v>1155.59076923077</v>
      </c>
      <c r="FG1297">
        <v>39.42</v>
      </c>
      <c r="FH1297">
        <v>0</v>
      </c>
      <c r="FI1297">
        <v>1761430382.5</v>
      </c>
      <c r="FJ1297">
        <v>0</v>
      </c>
      <c r="FK1297">
        <v>800.790307692308</v>
      </c>
      <c r="FL1297">
        <v>24.7902905441083</v>
      </c>
      <c r="FM1297">
        <v>305.271794459728</v>
      </c>
      <c r="FN1297">
        <v>10764.8384615385</v>
      </c>
      <c r="FO1297">
        <v>15</v>
      </c>
      <c r="FP1297">
        <v>0</v>
      </c>
      <c r="FQ1297" t="s">
        <v>439</v>
      </c>
      <c r="FR1297">
        <v>0</v>
      </c>
      <c r="FS1297">
        <v>0</v>
      </c>
      <c r="FT1297">
        <v>0</v>
      </c>
      <c r="FU1297">
        <v>0</v>
      </c>
      <c r="FV1297">
        <v>0</v>
      </c>
      <c r="FW1297">
        <v>0</v>
      </c>
      <c r="FX1297">
        <v>0</v>
      </c>
      <c r="FY1297">
        <v>0</v>
      </c>
      <c r="FZ1297">
        <v>0</v>
      </c>
      <c r="GA1297">
        <v>0</v>
      </c>
      <c r="GB1297">
        <v>0</v>
      </c>
      <c r="GC1297">
        <v>-41.7209904761905</v>
      </c>
      <c r="GD1297">
        <v>-17.4420857142858</v>
      </c>
      <c r="GE1297">
        <v>1.87863446250696</v>
      </c>
      <c r="GF1297">
        <v>0</v>
      </c>
      <c r="GG1297">
        <v>799.668647058824</v>
      </c>
      <c r="GH1297">
        <v>22.9674560456002</v>
      </c>
      <c r="GI1297">
        <v>2.26425189414483</v>
      </c>
      <c r="GJ1297">
        <v>-1</v>
      </c>
      <c r="GK1297">
        <v>32.8859952380952</v>
      </c>
      <c r="GL1297">
        <v>0.138093506493548</v>
      </c>
      <c r="GM1297">
        <v>0.0151727975946453</v>
      </c>
      <c r="GN1297">
        <v>0</v>
      </c>
      <c r="GO1297">
        <v>0</v>
      </c>
      <c r="GP1297">
        <v>2</v>
      </c>
      <c r="GQ1297" t="s">
        <v>473</v>
      </c>
      <c r="GR1297">
        <v>3.12607</v>
      </c>
      <c r="GS1297">
        <v>2.71731</v>
      </c>
      <c r="GT1297">
        <v>0.0942898</v>
      </c>
      <c r="GU1297">
        <v>0.100499</v>
      </c>
      <c r="GV1297">
        <v>0.180199</v>
      </c>
      <c r="GW1297">
        <v>0.101684</v>
      </c>
      <c r="GX1297">
        <v>32256.6</v>
      </c>
      <c r="GY1297">
        <v>33819.7</v>
      </c>
      <c r="GZ1297">
        <v>32369.1</v>
      </c>
      <c r="HA1297">
        <v>34190.7</v>
      </c>
      <c r="HB1297">
        <v>38237.7</v>
      </c>
      <c r="HC1297">
        <v>44325.6</v>
      </c>
      <c r="HD1297">
        <v>50929.5</v>
      </c>
      <c r="HE1297">
        <v>54870.9</v>
      </c>
      <c r="HF1297">
        <v>1.65007</v>
      </c>
      <c r="HG1297">
        <v>1.5006</v>
      </c>
      <c r="HH1297">
        <v>-0.182096</v>
      </c>
      <c r="HI1297">
        <v>0</v>
      </c>
      <c r="HJ1297">
        <v>50.896</v>
      </c>
      <c r="HK1297">
        <v>999.9</v>
      </c>
      <c r="HL1297">
        <v>56.019</v>
      </c>
      <c r="HM1297">
        <v>30.283</v>
      </c>
      <c r="HN1297">
        <v>26.8993</v>
      </c>
      <c r="HO1297">
        <v>59.8457</v>
      </c>
      <c r="HP1297">
        <v>40.4527</v>
      </c>
      <c r="HQ1297">
        <v>1</v>
      </c>
      <c r="HR1297">
        <v>2.69295</v>
      </c>
      <c r="HS1297">
        <v>1.1908</v>
      </c>
      <c r="HT1297">
        <v>20.1058</v>
      </c>
      <c r="HU1297">
        <v>5.1824</v>
      </c>
      <c r="HV1297">
        <v>12.0159</v>
      </c>
      <c r="HW1297">
        <v>4.96695</v>
      </c>
      <c r="HX1297">
        <v>3.29593</v>
      </c>
      <c r="HY1297">
        <v>9999</v>
      </c>
      <c r="HZ1297">
        <v>9999</v>
      </c>
      <c r="IA1297">
        <v>999.9</v>
      </c>
      <c r="IB1297">
        <v>9999</v>
      </c>
      <c r="IC1297">
        <v>1.86325</v>
      </c>
      <c r="ID1297">
        <v>1.86811</v>
      </c>
      <c r="IE1297">
        <v>1.86784</v>
      </c>
      <c r="IF1297">
        <v>1.86904</v>
      </c>
      <c r="IG1297">
        <v>1.86981</v>
      </c>
      <c r="IH1297">
        <v>1.8659</v>
      </c>
      <c r="II1297">
        <v>1.86692</v>
      </c>
      <c r="IJ1297">
        <v>1.86839</v>
      </c>
      <c r="IK1297">
        <v>5</v>
      </c>
      <c r="IL1297">
        <v>0</v>
      </c>
      <c r="IM1297">
        <v>0</v>
      </c>
      <c r="IN1297">
        <v>0</v>
      </c>
      <c r="IO1297" t="s">
        <v>441</v>
      </c>
      <c r="IP1297" t="s">
        <v>442</v>
      </c>
      <c r="IQ1297" t="s">
        <v>443</v>
      </c>
      <c r="IR1297" t="s">
        <v>443</v>
      </c>
      <c r="IS1297" t="s">
        <v>443</v>
      </c>
      <c r="IT1297" t="s">
        <v>443</v>
      </c>
      <c r="IU1297">
        <v>0</v>
      </c>
      <c r="IV1297">
        <v>100</v>
      </c>
      <c r="IW1297">
        <v>100</v>
      </c>
      <c r="IX1297">
        <v>1.098</v>
      </c>
      <c r="IY1297">
        <v>-0.0442</v>
      </c>
      <c r="IZ1297">
        <v>1.09748391826392</v>
      </c>
      <c r="JA1297">
        <v>0</v>
      </c>
      <c r="JB1297">
        <v>0</v>
      </c>
      <c r="JC1297">
        <v>0</v>
      </c>
      <c r="JD1297">
        <v>-0.0441141096964596</v>
      </c>
      <c r="JE1297">
        <v>0</v>
      </c>
      <c r="JF1297">
        <v>0</v>
      </c>
      <c r="JG1297">
        <v>0</v>
      </c>
      <c r="JH1297">
        <v>5</v>
      </c>
      <c r="JI1297">
        <v>2273</v>
      </c>
      <c r="JJ1297">
        <v>1</v>
      </c>
      <c r="JK1297">
        <v>24</v>
      </c>
      <c r="JL1297">
        <v>29357173.7</v>
      </c>
      <c r="JM1297">
        <v>29357173.7</v>
      </c>
      <c r="JN1297">
        <v>1.25</v>
      </c>
      <c r="JO1297">
        <v>2.64404</v>
      </c>
      <c r="JP1297">
        <v>1.54785</v>
      </c>
      <c r="JQ1297">
        <v>2.31567</v>
      </c>
      <c r="JR1297">
        <v>1.64673</v>
      </c>
      <c r="JS1297">
        <v>2.28516</v>
      </c>
      <c r="JT1297">
        <v>34.3952</v>
      </c>
      <c r="JU1297">
        <v>24.1751</v>
      </c>
      <c r="JV1297">
        <v>18</v>
      </c>
      <c r="JW1297">
        <v>487.637</v>
      </c>
      <c r="JX1297">
        <v>379.164</v>
      </c>
      <c r="JY1297">
        <v>51.2175</v>
      </c>
      <c r="JZ1297">
        <v>57.1989</v>
      </c>
      <c r="KA1297">
        <v>30.0002</v>
      </c>
      <c r="KB1297">
        <v>56.5271</v>
      </c>
      <c r="KC1297">
        <v>56.3203</v>
      </c>
      <c r="KD1297">
        <v>25.1106</v>
      </c>
      <c r="KE1297">
        <v>0</v>
      </c>
      <c r="KF1297">
        <v>100</v>
      </c>
      <c r="KG1297">
        <v>51.1938</v>
      </c>
      <c r="KH1297">
        <v>556.08</v>
      </c>
      <c r="KI1297">
        <v>26.2864</v>
      </c>
      <c r="KJ1297">
        <v>92.271</v>
      </c>
      <c r="KK1297">
        <v>88.7616</v>
      </c>
    </row>
    <row r="1298" spans="1:297">
      <c r="A1298">
        <v>1282</v>
      </c>
      <c r="B1298">
        <v>1761430427</v>
      </c>
      <c r="C1298">
        <v>22246</v>
      </c>
      <c r="D1298" t="s">
        <v>3019</v>
      </c>
      <c r="E1298" t="s">
        <v>3020</v>
      </c>
      <c r="F1298">
        <v>5</v>
      </c>
      <c r="G1298" t="s">
        <v>2954</v>
      </c>
      <c r="H1298" t="s">
        <v>436</v>
      </c>
      <c r="I1298">
        <v>1761430418.84615</v>
      </c>
      <c r="J1298">
        <f>(K1298)/1000</f>
        <v>0</v>
      </c>
      <c r="K1298">
        <f>IF(DP1298, AN1298, AH1298)</f>
        <v>0</v>
      </c>
      <c r="L1298">
        <f>IF(DP1298, AI1298, AG1298)</f>
        <v>0</v>
      </c>
      <c r="M1298">
        <f>DR1298 - IF(AU1298&gt;1, L1298*DL1298*100.0/(AW1298), 0)</f>
        <v>0</v>
      </c>
      <c r="N1298">
        <f>((T1298-J1298/2)*M1298-L1298)/(T1298+J1298/2)</f>
        <v>0</v>
      </c>
      <c r="O1298">
        <f>N1298*(DY1298+DZ1298)/1000.0</f>
        <v>0</v>
      </c>
      <c r="P1298">
        <f>(DR1298 - IF(AU1298&gt;1, L1298*DL1298*100.0/(AW1298), 0))*(DY1298+DZ1298)/1000.0</f>
        <v>0</v>
      </c>
      <c r="Q1298">
        <f>2.0/((1/S1298-1/R1298)+SIGN(S1298)*SQRT((1/S1298-1/R1298)*(1/S1298-1/R1298) + 4*DM1298/((DM1298+1)*(DM1298+1))*(2*1/S1298*1/R1298-1/R1298*1/R1298)))</f>
        <v>0</v>
      </c>
      <c r="R1298">
        <f>IF(LEFT(DN1298,1)&lt;&gt;"0",IF(LEFT(DN1298,1)="1",3.0,DO1298),$D$5+$E$5*(EF1298*DY1298/($K$5*1000))+$F$5*(EF1298*DY1298/($K$5*1000))*MAX(MIN(DL1298,$J$5),$I$5)*MAX(MIN(DL1298,$J$5),$I$5)+$G$5*MAX(MIN(DL1298,$J$5),$I$5)*(EF1298*DY1298/($K$5*1000))+$H$5*(EF1298*DY1298/($K$5*1000))*(EF1298*DY1298/($K$5*1000)))</f>
        <v>0</v>
      </c>
      <c r="S1298">
        <f>J1298*(1000-(1000*0.61365*exp(17.502*W1298/(240.97+W1298))/(DY1298+DZ1298)+DT1298)/2)/(1000*0.61365*exp(17.502*W1298/(240.97+W1298))/(DY1298+DZ1298)-DT1298)</f>
        <v>0</v>
      </c>
      <c r="T1298">
        <f>1/((DM1298+1)/(Q1298/1.6)+1/(R1298/1.37)) + DM1298/((DM1298+1)/(Q1298/1.6) + DM1298/(R1298/1.37))</f>
        <v>0</v>
      </c>
      <c r="U1298">
        <f>(DH1298*DK1298)</f>
        <v>0</v>
      </c>
      <c r="V1298">
        <f>(EA1298+(U1298+2*0.95*5.67E-8*(((EA1298+$B$7)+273)^4-(EA1298+273)^4)-44100*J1298)/(1.84*29.3*R1298+8*0.95*5.67E-8*(EA1298+273)^3))</f>
        <v>0</v>
      </c>
      <c r="W1298">
        <f>($C$7*EB1298+$D$7*EC1298+$E$7*V1298)</f>
        <v>0</v>
      </c>
      <c r="X1298">
        <f>0.61365*exp(17.502*W1298/(240.97+W1298))</f>
        <v>0</v>
      </c>
      <c r="Y1298">
        <f>(Z1298/AA1298*100)</f>
        <v>0</v>
      </c>
      <c r="Z1298">
        <f>DT1298*(DY1298+DZ1298)/1000</f>
        <v>0</v>
      </c>
      <c r="AA1298">
        <f>0.61365*exp(17.502*EA1298/(240.97+EA1298))</f>
        <v>0</v>
      </c>
      <c r="AB1298">
        <f>(X1298-DT1298*(DY1298+DZ1298)/1000)</f>
        <v>0</v>
      </c>
      <c r="AC1298">
        <f>(-J1298*44100)</f>
        <v>0</v>
      </c>
      <c r="AD1298">
        <f>2*29.3*R1298*0.92*(EA1298-W1298)</f>
        <v>0</v>
      </c>
      <c r="AE1298">
        <f>2*0.95*5.67E-8*(((EA1298+$B$7)+273)^4-(W1298+273)^4)</f>
        <v>0</v>
      </c>
      <c r="AF1298">
        <f>U1298+AE1298+AC1298+AD1298</f>
        <v>0</v>
      </c>
      <c r="AG1298">
        <f>DX1298*AU1298*(DS1298-DR1298*(1000-AU1298*DU1298)/(1000-AU1298*DT1298))/(100*DL1298)</f>
        <v>0</v>
      </c>
      <c r="AH1298">
        <f>1000*DX1298*AU1298*(DT1298-DU1298)/(100*DL1298*(1000-AU1298*DT1298))</f>
        <v>0</v>
      </c>
      <c r="AI1298">
        <f>(AJ1298 - AK1298 - DY1298*1E3/(8.314*(EA1298+273.15)) * AM1298/DX1298 * AL1298) * DX1298/(100*DL1298) * (1000 - DU1298)/1000</f>
        <v>0</v>
      </c>
      <c r="AJ1298">
        <v>553.153703083393</v>
      </c>
      <c r="AK1298">
        <v>533.775981818182</v>
      </c>
      <c r="AL1298">
        <v>3.14126582319414</v>
      </c>
      <c r="AM1298">
        <v>65.4946518172247</v>
      </c>
      <c r="AN1298">
        <f>(AP1298 - AO1298 + DY1298*1E3/(8.314*(EA1298+273.15)) * AR1298/DX1298 * AQ1298) * DX1298/(100*DL1298) * 1000/(1000 - AP1298)</f>
        <v>0</v>
      </c>
      <c r="AO1298">
        <v>25.6353582294751</v>
      </c>
      <c r="AP1298">
        <v>58.5414903030303</v>
      </c>
      <c r="AQ1298">
        <v>0.00113142134949146</v>
      </c>
      <c r="AR1298">
        <v>110.855634111714</v>
      </c>
      <c r="AS1298">
        <v>6</v>
      </c>
      <c r="AT1298">
        <v>1</v>
      </c>
      <c r="AU1298">
        <f>IF(AS1298*$H$13&gt;=AW1298,1.0,(AW1298/(AW1298-AS1298*$H$13)))</f>
        <v>0</v>
      </c>
      <c r="AV1298">
        <f>(AU1298-1)*100</f>
        <v>0</v>
      </c>
      <c r="AW1298">
        <f>MAX(0,($B$13+$C$13*EF1298)/(1+$D$13*EF1298)*DY1298/(EA1298+273)*$E$13)</f>
        <v>0</v>
      </c>
      <c r="AX1298" t="s">
        <v>437</v>
      </c>
      <c r="AY1298" t="s">
        <v>437</v>
      </c>
      <c r="AZ1298">
        <v>0</v>
      </c>
      <c r="BA1298">
        <v>0</v>
      </c>
      <c r="BB1298">
        <f>1-AZ1298/BA1298</f>
        <v>0</v>
      </c>
      <c r="BC1298">
        <v>0</v>
      </c>
      <c r="BD1298" t="s">
        <v>437</v>
      </c>
      <c r="BE1298" t="s">
        <v>437</v>
      </c>
      <c r="BF1298">
        <v>0</v>
      </c>
      <c r="BG1298">
        <v>0</v>
      </c>
      <c r="BH1298">
        <f>1-BF1298/BG1298</f>
        <v>0</v>
      </c>
      <c r="BI1298">
        <v>0.5</v>
      </c>
      <c r="BJ1298">
        <f>DI1298</f>
        <v>0</v>
      </c>
      <c r="BK1298">
        <f>L1298</f>
        <v>0</v>
      </c>
      <c r="BL1298">
        <f>BH1298*BI1298*BJ1298</f>
        <v>0</v>
      </c>
      <c r="BM1298">
        <f>(BK1298-BC1298)/BJ1298</f>
        <v>0</v>
      </c>
      <c r="BN1298">
        <f>(BA1298-BG1298)/BG1298</f>
        <v>0</v>
      </c>
      <c r="BO1298">
        <f>AZ1298/(BB1298+AZ1298/BG1298)</f>
        <v>0</v>
      </c>
      <c r="BP1298" t="s">
        <v>437</v>
      </c>
      <c r="BQ1298">
        <v>0</v>
      </c>
      <c r="BR1298">
        <f>IF(BQ1298&lt;&gt;0, BQ1298, BO1298)</f>
        <v>0</v>
      </c>
      <c r="BS1298">
        <f>1-BR1298/BG1298</f>
        <v>0</v>
      </c>
      <c r="BT1298">
        <f>(BG1298-BF1298)/(BG1298-BR1298)</f>
        <v>0</v>
      </c>
      <c r="BU1298">
        <f>(BA1298-BG1298)/(BA1298-BR1298)</f>
        <v>0</v>
      </c>
      <c r="BV1298">
        <f>(BG1298-BF1298)/(BG1298-AZ1298)</f>
        <v>0</v>
      </c>
      <c r="BW1298">
        <f>(BA1298-BG1298)/(BA1298-AZ1298)</f>
        <v>0</v>
      </c>
      <c r="BX1298">
        <f>(BT1298*BR1298/BF1298)</f>
        <v>0</v>
      </c>
      <c r="BY1298">
        <f>(1-BX1298)</f>
        <v>0</v>
      </c>
      <c r="DH1298">
        <f>$B$11*EG1298+$C$11*EH1298+$F$11*ES1298*(1-EV1298)</f>
        <v>0</v>
      </c>
      <c r="DI1298">
        <f>DH1298*DJ1298</f>
        <v>0</v>
      </c>
      <c r="DJ1298">
        <f>($B$11*$D$9+$C$11*$D$9+$F$11*((FF1298+EX1298)/MAX(FF1298+EX1298+FG1298, 0.1)*$I$9+FG1298/MAX(FF1298+EX1298+FG1298, 0.1)*$J$9))/($B$11+$C$11+$F$11)</f>
        <v>0</v>
      </c>
      <c r="DK1298">
        <f>($B$11*$K$9+$C$11*$K$9+$F$11*((FF1298+EX1298)/MAX(FF1298+EX1298+FG1298, 0.1)*$P$9+FG1298/MAX(FF1298+EX1298+FG1298, 0.1)*$Q$9))/($B$11+$C$11+$F$11)</f>
        <v>0</v>
      </c>
      <c r="DL1298">
        <v>6</v>
      </c>
      <c r="DM1298">
        <v>0.5</v>
      </c>
      <c r="DN1298" t="s">
        <v>438</v>
      </c>
      <c r="DO1298">
        <v>2</v>
      </c>
      <c r="DP1298" t="b">
        <v>1</v>
      </c>
      <c r="DQ1298">
        <v>1761430418.84615</v>
      </c>
      <c r="DR1298">
        <v>480.594384615385</v>
      </c>
      <c r="DS1298">
        <v>523.686846153846</v>
      </c>
      <c r="DT1298">
        <v>58.5300461538462</v>
      </c>
      <c r="DU1298">
        <v>25.6313615384615</v>
      </c>
      <c r="DV1298">
        <v>479.496923076923</v>
      </c>
      <c r="DW1298">
        <v>58.5741461538462</v>
      </c>
      <c r="DX1298">
        <v>500.007923076923</v>
      </c>
      <c r="DY1298">
        <v>90.1813769230769</v>
      </c>
      <c r="DZ1298">
        <v>0.0392513307692308</v>
      </c>
      <c r="EA1298">
        <v>52.6038307692308</v>
      </c>
      <c r="EB1298">
        <v>48.0268461538462</v>
      </c>
      <c r="EC1298">
        <v>999.9</v>
      </c>
      <c r="ED1298">
        <v>0</v>
      </c>
      <c r="EE1298">
        <v>0</v>
      </c>
      <c r="EF1298">
        <v>10005.2784615385</v>
      </c>
      <c r="EG1298">
        <v>0</v>
      </c>
      <c r="EH1298">
        <v>1250.11923076923</v>
      </c>
      <c r="EI1298">
        <v>-43.0924307692308</v>
      </c>
      <c r="EJ1298">
        <v>510.472307692308</v>
      </c>
      <c r="EK1298">
        <v>537.462769230769</v>
      </c>
      <c r="EL1298">
        <v>32.8986615384615</v>
      </c>
      <c r="EM1298">
        <v>523.686846153846</v>
      </c>
      <c r="EN1298">
        <v>25.6313615384615</v>
      </c>
      <c r="EO1298">
        <v>5.27831923076923</v>
      </c>
      <c r="EP1298">
        <v>2.31147153846154</v>
      </c>
      <c r="EQ1298">
        <v>33.7818</v>
      </c>
      <c r="ER1298">
        <v>19.7565692307692</v>
      </c>
      <c r="ES1298">
        <v>1199.98076923077</v>
      </c>
      <c r="ET1298">
        <v>0.967007769230769</v>
      </c>
      <c r="EU1298">
        <v>0.0329920923076923</v>
      </c>
      <c r="EV1298">
        <v>0</v>
      </c>
      <c r="EW1298">
        <v>802.7</v>
      </c>
      <c r="EX1298">
        <v>5.00059</v>
      </c>
      <c r="EY1298">
        <v>10788.1384615385</v>
      </c>
      <c r="EZ1298">
        <v>10358.5615384615</v>
      </c>
      <c r="FA1298">
        <v>64.375</v>
      </c>
      <c r="FB1298">
        <v>65.562</v>
      </c>
      <c r="FC1298">
        <v>64.437</v>
      </c>
      <c r="FD1298">
        <v>65.312</v>
      </c>
      <c r="FE1298">
        <v>65.687</v>
      </c>
      <c r="FF1298">
        <v>1155.55076923077</v>
      </c>
      <c r="FG1298">
        <v>39.4207692307692</v>
      </c>
      <c r="FH1298">
        <v>0</v>
      </c>
      <c r="FI1298">
        <v>1761430387.9</v>
      </c>
      <c r="FJ1298">
        <v>0</v>
      </c>
      <c r="FK1298">
        <v>803.1646</v>
      </c>
      <c r="FL1298">
        <v>25.2734614888738</v>
      </c>
      <c r="FM1298">
        <v>320.607691803959</v>
      </c>
      <c r="FN1298">
        <v>10794.528</v>
      </c>
      <c r="FO1298">
        <v>15</v>
      </c>
      <c r="FP1298">
        <v>0</v>
      </c>
      <c r="FQ1298" t="s">
        <v>439</v>
      </c>
      <c r="FR1298">
        <v>0</v>
      </c>
      <c r="FS1298">
        <v>0</v>
      </c>
      <c r="FT1298">
        <v>0</v>
      </c>
      <c r="FU1298">
        <v>0</v>
      </c>
      <c r="FV1298">
        <v>0</v>
      </c>
      <c r="FW1298">
        <v>0</v>
      </c>
      <c r="FX1298">
        <v>0</v>
      </c>
      <c r="FY1298">
        <v>0</v>
      </c>
      <c r="FZ1298">
        <v>0</v>
      </c>
      <c r="GA1298">
        <v>0</v>
      </c>
      <c r="GB1298">
        <v>0</v>
      </c>
      <c r="GC1298">
        <v>-42.86579</v>
      </c>
      <c r="GD1298">
        <v>-6.89371127819541</v>
      </c>
      <c r="GE1298">
        <v>0.912508174155169</v>
      </c>
      <c r="GF1298">
        <v>0</v>
      </c>
      <c r="GG1298">
        <v>801.582235294118</v>
      </c>
      <c r="GH1298">
        <v>25.1296562316651</v>
      </c>
      <c r="GI1298">
        <v>2.47327620372873</v>
      </c>
      <c r="GJ1298">
        <v>-1</v>
      </c>
      <c r="GK1298">
        <v>32.894425</v>
      </c>
      <c r="GL1298">
        <v>0.0714000000000198</v>
      </c>
      <c r="GM1298">
        <v>0.0100713889310263</v>
      </c>
      <c r="GN1298">
        <v>1</v>
      </c>
      <c r="GO1298">
        <v>1</v>
      </c>
      <c r="GP1298">
        <v>2</v>
      </c>
      <c r="GQ1298" t="s">
        <v>446</v>
      </c>
      <c r="GR1298">
        <v>3.12609</v>
      </c>
      <c r="GS1298">
        <v>2.71722</v>
      </c>
      <c r="GT1298">
        <v>0.0964326</v>
      </c>
      <c r="GU1298">
        <v>0.102526</v>
      </c>
      <c r="GV1298">
        <v>0.180239</v>
      </c>
      <c r="GW1298">
        <v>0.101689</v>
      </c>
      <c r="GX1298">
        <v>32180</v>
      </c>
      <c r="GY1298">
        <v>33743.3</v>
      </c>
      <c r="GZ1298">
        <v>32368.9</v>
      </c>
      <c r="HA1298">
        <v>34190.7</v>
      </c>
      <c r="HB1298">
        <v>38235.9</v>
      </c>
      <c r="HC1298">
        <v>44325.5</v>
      </c>
      <c r="HD1298">
        <v>50929</v>
      </c>
      <c r="HE1298">
        <v>54870.8</v>
      </c>
      <c r="HF1298">
        <v>1.65015</v>
      </c>
      <c r="HG1298">
        <v>1.50052</v>
      </c>
      <c r="HH1298">
        <v>-0.182793</v>
      </c>
      <c r="HI1298">
        <v>0</v>
      </c>
      <c r="HJ1298">
        <v>50.9022</v>
      </c>
      <c r="HK1298">
        <v>999.9</v>
      </c>
      <c r="HL1298">
        <v>55.994</v>
      </c>
      <c r="HM1298">
        <v>30.283</v>
      </c>
      <c r="HN1298">
        <v>26.8848</v>
      </c>
      <c r="HO1298">
        <v>60.0657</v>
      </c>
      <c r="HP1298">
        <v>40.2043</v>
      </c>
      <c r="HQ1298">
        <v>1</v>
      </c>
      <c r="HR1298">
        <v>2.69307</v>
      </c>
      <c r="HS1298">
        <v>1.22622</v>
      </c>
      <c r="HT1298">
        <v>20.1055</v>
      </c>
      <c r="HU1298">
        <v>5.1824</v>
      </c>
      <c r="HV1298">
        <v>12.0159</v>
      </c>
      <c r="HW1298">
        <v>4.96665</v>
      </c>
      <c r="HX1298">
        <v>3.2959</v>
      </c>
      <c r="HY1298">
        <v>9999</v>
      </c>
      <c r="HZ1298">
        <v>9999</v>
      </c>
      <c r="IA1298">
        <v>999.9</v>
      </c>
      <c r="IB1298">
        <v>9999</v>
      </c>
      <c r="IC1298">
        <v>1.86324</v>
      </c>
      <c r="ID1298">
        <v>1.86811</v>
      </c>
      <c r="IE1298">
        <v>1.86783</v>
      </c>
      <c r="IF1298">
        <v>1.86905</v>
      </c>
      <c r="IG1298">
        <v>1.86981</v>
      </c>
      <c r="IH1298">
        <v>1.8659</v>
      </c>
      <c r="II1298">
        <v>1.86691</v>
      </c>
      <c r="IJ1298">
        <v>1.86843</v>
      </c>
      <c r="IK1298">
        <v>5</v>
      </c>
      <c r="IL1298">
        <v>0</v>
      </c>
      <c r="IM1298">
        <v>0</v>
      </c>
      <c r="IN1298">
        <v>0</v>
      </c>
      <c r="IO1298" t="s">
        <v>441</v>
      </c>
      <c r="IP1298" t="s">
        <v>442</v>
      </c>
      <c r="IQ1298" t="s">
        <v>443</v>
      </c>
      <c r="IR1298" t="s">
        <v>443</v>
      </c>
      <c r="IS1298" t="s">
        <v>443</v>
      </c>
      <c r="IT1298" t="s">
        <v>443</v>
      </c>
      <c r="IU1298">
        <v>0</v>
      </c>
      <c r="IV1298">
        <v>100</v>
      </c>
      <c r="IW1298">
        <v>100</v>
      </c>
      <c r="IX1298">
        <v>1.097</v>
      </c>
      <c r="IY1298">
        <v>-0.0441</v>
      </c>
      <c r="IZ1298">
        <v>1.09748391826392</v>
      </c>
      <c r="JA1298">
        <v>0</v>
      </c>
      <c r="JB1298">
        <v>0</v>
      </c>
      <c r="JC1298">
        <v>0</v>
      </c>
      <c r="JD1298">
        <v>-0.0441141096964596</v>
      </c>
      <c r="JE1298">
        <v>0</v>
      </c>
      <c r="JF1298">
        <v>0</v>
      </c>
      <c r="JG1298">
        <v>0</v>
      </c>
      <c r="JH1298">
        <v>5</v>
      </c>
      <c r="JI1298">
        <v>2273</v>
      </c>
      <c r="JJ1298">
        <v>1</v>
      </c>
      <c r="JK1298">
        <v>24</v>
      </c>
      <c r="JL1298">
        <v>29357173.8</v>
      </c>
      <c r="JM1298">
        <v>29357173.8</v>
      </c>
      <c r="JN1298">
        <v>1.27808</v>
      </c>
      <c r="JO1298">
        <v>2.62817</v>
      </c>
      <c r="JP1298">
        <v>1.54785</v>
      </c>
      <c r="JQ1298">
        <v>2.31567</v>
      </c>
      <c r="JR1298">
        <v>1.64673</v>
      </c>
      <c r="JS1298">
        <v>2.39014</v>
      </c>
      <c r="JT1298">
        <v>34.3952</v>
      </c>
      <c r="JU1298">
        <v>24.1838</v>
      </c>
      <c r="JV1298">
        <v>18</v>
      </c>
      <c r="JW1298">
        <v>487.675</v>
      </c>
      <c r="JX1298">
        <v>379.094</v>
      </c>
      <c r="JY1298">
        <v>51.1847</v>
      </c>
      <c r="JZ1298">
        <v>57.1989</v>
      </c>
      <c r="KA1298">
        <v>30.0003</v>
      </c>
      <c r="KB1298">
        <v>56.5242</v>
      </c>
      <c r="KC1298">
        <v>56.3146</v>
      </c>
      <c r="KD1298">
        <v>25.7496</v>
      </c>
      <c r="KE1298">
        <v>0</v>
      </c>
      <c r="KF1298">
        <v>100</v>
      </c>
      <c r="KG1298">
        <v>51.1676</v>
      </c>
      <c r="KH1298">
        <v>576.53</v>
      </c>
      <c r="KI1298">
        <v>26.2864</v>
      </c>
      <c r="KJ1298">
        <v>92.2703</v>
      </c>
      <c r="KK1298">
        <v>88.7615</v>
      </c>
    </row>
    <row r="1299" spans="1:297">
      <c r="A1299">
        <v>1283</v>
      </c>
      <c r="B1299">
        <v>1761430431</v>
      </c>
      <c r="C1299">
        <v>22250</v>
      </c>
      <c r="D1299" t="s">
        <v>3021</v>
      </c>
      <c r="E1299" t="s">
        <v>3022</v>
      </c>
      <c r="F1299">
        <v>5</v>
      </c>
      <c r="G1299" t="s">
        <v>2954</v>
      </c>
      <c r="H1299" t="s">
        <v>436</v>
      </c>
      <c r="I1299">
        <v>1761430423.25</v>
      </c>
      <c r="J1299">
        <f>(K1299)/1000</f>
        <v>0</v>
      </c>
      <c r="K1299">
        <f>IF(DP1299, AN1299, AH1299)</f>
        <v>0</v>
      </c>
      <c r="L1299">
        <f>IF(DP1299, AI1299, AG1299)</f>
        <v>0</v>
      </c>
      <c r="M1299">
        <f>DR1299 - IF(AU1299&gt;1, L1299*DL1299*100.0/(AW1299), 0)</f>
        <v>0</v>
      </c>
      <c r="N1299">
        <f>((T1299-J1299/2)*M1299-L1299)/(T1299+J1299/2)</f>
        <v>0</v>
      </c>
      <c r="O1299">
        <f>N1299*(DY1299+DZ1299)/1000.0</f>
        <v>0</v>
      </c>
      <c r="P1299">
        <f>(DR1299 - IF(AU1299&gt;1, L1299*DL1299*100.0/(AW1299), 0))*(DY1299+DZ1299)/1000.0</f>
        <v>0</v>
      </c>
      <c r="Q1299">
        <f>2.0/((1/S1299-1/R1299)+SIGN(S1299)*SQRT((1/S1299-1/R1299)*(1/S1299-1/R1299) + 4*DM1299/((DM1299+1)*(DM1299+1))*(2*1/S1299*1/R1299-1/R1299*1/R1299)))</f>
        <v>0</v>
      </c>
      <c r="R1299">
        <f>IF(LEFT(DN1299,1)&lt;&gt;"0",IF(LEFT(DN1299,1)="1",3.0,DO1299),$D$5+$E$5*(EF1299*DY1299/($K$5*1000))+$F$5*(EF1299*DY1299/($K$5*1000))*MAX(MIN(DL1299,$J$5),$I$5)*MAX(MIN(DL1299,$J$5),$I$5)+$G$5*MAX(MIN(DL1299,$J$5),$I$5)*(EF1299*DY1299/($K$5*1000))+$H$5*(EF1299*DY1299/($K$5*1000))*(EF1299*DY1299/($K$5*1000)))</f>
        <v>0</v>
      </c>
      <c r="S1299">
        <f>J1299*(1000-(1000*0.61365*exp(17.502*W1299/(240.97+W1299))/(DY1299+DZ1299)+DT1299)/2)/(1000*0.61365*exp(17.502*W1299/(240.97+W1299))/(DY1299+DZ1299)-DT1299)</f>
        <v>0</v>
      </c>
      <c r="T1299">
        <f>1/((DM1299+1)/(Q1299/1.6)+1/(R1299/1.37)) + DM1299/((DM1299+1)/(Q1299/1.6) + DM1299/(R1299/1.37))</f>
        <v>0</v>
      </c>
      <c r="U1299">
        <f>(DH1299*DK1299)</f>
        <v>0</v>
      </c>
      <c r="V1299">
        <f>(EA1299+(U1299+2*0.95*5.67E-8*(((EA1299+$B$7)+273)^4-(EA1299+273)^4)-44100*J1299)/(1.84*29.3*R1299+8*0.95*5.67E-8*(EA1299+273)^3))</f>
        <v>0</v>
      </c>
      <c r="W1299">
        <f>($C$7*EB1299+$D$7*EC1299+$E$7*V1299)</f>
        <v>0</v>
      </c>
      <c r="X1299">
        <f>0.61365*exp(17.502*W1299/(240.97+W1299))</f>
        <v>0</v>
      </c>
      <c r="Y1299">
        <f>(Z1299/AA1299*100)</f>
        <v>0</v>
      </c>
      <c r="Z1299">
        <f>DT1299*(DY1299+DZ1299)/1000</f>
        <v>0</v>
      </c>
      <c r="AA1299">
        <f>0.61365*exp(17.502*EA1299/(240.97+EA1299))</f>
        <v>0</v>
      </c>
      <c r="AB1299">
        <f>(X1299-DT1299*(DY1299+DZ1299)/1000)</f>
        <v>0</v>
      </c>
      <c r="AC1299">
        <f>(-J1299*44100)</f>
        <v>0</v>
      </c>
      <c r="AD1299">
        <f>2*29.3*R1299*0.92*(EA1299-W1299)</f>
        <v>0</v>
      </c>
      <c r="AE1299">
        <f>2*0.95*5.67E-8*(((EA1299+$B$7)+273)^4-(W1299+273)^4)</f>
        <v>0</v>
      </c>
      <c r="AF1299">
        <f>U1299+AE1299+AC1299+AD1299</f>
        <v>0</v>
      </c>
      <c r="AG1299">
        <f>DX1299*AU1299*(DS1299-DR1299*(1000-AU1299*DU1299)/(1000-AU1299*DT1299))/(100*DL1299)</f>
        <v>0</v>
      </c>
      <c r="AH1299">
        <f>1000*DX1299*AU1299*(DT1299-DU1299)/(100*DL1299*(1000-AU1299*DT1299))</f>
        <v>0</v>
      </c>
      <c r="AI1299">
        <f>(AJ1299 - AK1299 - DY1299*1E3/(8.314*(EA1299+273.15)) * AM1299/DX1299 * AL1299) * DX1299/(100*DL1299) * (1000 - DU1299)/1000</f>
        <v>0</v>
      </c>
      <c r="AJ1299">
        <v>565.183758241246</v>
      </c>
      <c r="AK1299">
        <v>545.933933333333</v>
      </c>
      <c r="AL1299">
        <v>3.0281067453488</v>
      </c>
      <c r="AM1299">
        <v>65.4946518172247</v>
      </c>
      <c r="AN1299">
        <f>(AP1299 - AO1299 + DY1299*1E3/(8.314*(EA1299+273.15)) * AR1299/DX1299 * AQ1299) * DX1299/(100*DL1299) * 1000/(1000 - AP1299)</f>
        <v>0</v>
      </c>
      <c r="AO1299">
        <v>25.6376497012392</v>
      </c>
      <c r="AP1299">
        <v>58.553103030303</v>
      </c>
      <c r="AQ1299">
        <v>0.00186733079095709</v>
      </c>
      <c r="AR1299">
        <v>110.855634111714</v>
      </c>
      <c r="AS1299">
        <v>6</v>
      </c>
      <c r="AT1299">
        <v>1</v>
      </c>
      <c r="AU1299">
        <f>IF(AS1299*$H$13&gt;=AW1299,1.0,(AW1299/(AW1299-AS1299*$H$13)))</f>
        <v>0</v>
      </c>
      <c r="AV1299">
        <f>(AU1299-1)*100</f>
        <v>0</v>
      </c>
      <c r="AW1299">
        <f>MAX(0,($B$13+$C$13*EF1299)/(1+$D$13*EF1299)*DY1299/(EA1299+273)*$E$13)</f>
        <v>0</v>
      </c>
      <c r="AX1299" t="s">
        <v>437</v>
      </c>
      <c r="AY1299" t="s">
        <v>437</v>
      </c>
      <c r="AZ1299">
        <v>0</v>
      </c>
      <c r="BA1299">
        <v>0</v>
      </c>
      <c r="BB1299">
        <f>1-AZ1299/BA1299</f>
        <v>0</v>
      </c>
      <c r="BC1299">
        <v>0</v>
      </c>
      <c r="BD1299" t="s">
        <v>437</v>
      </c>
      <c r="BE1299" t="s">
        <v>437</v>
      </c>
      <c r="BF1299">
        <v>0</v>
      </c>
      <c r="BG1299">
        <v>0</v>
      </c>
      <c r="BH1299">
        <f>1-BF1299/BG1299</f>
        <v>0</v>
      </c>
      <c r="BI1299">
        <v>0.5</v>
      </c>
      <c r="BJ1299">
        <f>DI1299</f>
        <v>0</v>
      </c>
      <c r="BK1299">
        <f>L1299</f>
        <v>0</v>
      </c>
      <c r="BL1299">
        <f>BH1299*BI1299*BJ1299</f>
        <v>0</v>
      </c>
      <c r="BM1299">
        <f>(BK1299-BC1299)/BJ1299</f>
        <v>0</v>
      </c>
      <c r="BN1299">
        <f>(BA1299-BG1299)/BG1299</f>
        <v>0</v>
      </c>
      <c r="BO1299">
        <f>AZ1299/(BB1299+AZ1299/BG1299)</f>
        <v>0</v>
      </c>
      <c r="BP1299" t="s">
        <v>437</v>
      </c>
      <c r="BQ1299">
        <v>0</v>
      </c>
      <c r="BR1299">
        <f>IF(BQ1299&lt;&gt;0, BQ1299, BO1299)</f>
        <v>0</v>
      </c>
      <c r="BS1299">
        <f>1-BR1299/BG1299</f>
        <v>0</v>
      </c>
      <c r="BT1299">
        <f>(BG1299-BF1299)/(BG1299-BR1299)</f>
        <v>0</v>
      </c>
      <c r="BU1299">
        <f>(BA1299-BG1299)/(BA1299-BR1299)</f>
        <v>0</v>
      </c>
      <c r="BV1299">
        <f>(BG1299-BF1299)/(BG1299-AZ1299)</f>
        <v>0</v>
      </c>
      <c r="BW1299">
        <f>(BA1299-BG1299)/(BA1299-AZ1299)</f>
        <v>0</v>
      </c>
      <c r="BX1299">
        <f>(BT1299*BR1299/BF1299)</f>
        <v>0</v>
      </c>
      <c r="BY1299">
        <f>(1-BX1299)</f>
        <v>0</v>
      </c>
      <c r="DH1299">
        <f>$B$11*EG1299+$C$11*EH1299+$F$11*ES1299*(1-EV1299)</f>
        <v>0</v>
      </c>
      <c r="DI1299">
        <f>DH1299*DJ1299</f>
        <v>0</v>
      </c>
      <c r="DJ1299">
        <f>($B$11*$D$9+$C$11*$D$9+$F$11*((FF1299+EX1299)/MAX(FF1299+EX1299+FG1299, 0.1)*$I$9+FG1299/MAX(FF1299+EX1299+FG1299, 0.1)*$J$9))/($B$11+$C$11+$F$11)</f>
        <v>0</v>
      </c>
      <c r="DK1299">
        <f>($B$11*$K$9+$C$11*$K$9+$F$11*((FF1299+EX1299)/MAX(FF1299+EX1299+FG1299, 0.1)*$P$9+FG1299/MAX(FF1299+EX1299+FG1299, 0.1)*$Q$9))/($B$11+$C$11+$F$11)</f>
        <v>0</v>
      </c>
      <c r="DL1299">
        <v>6</v>
      </c>
      <c r="DM1299">
        <v>0.5</v>
      </c>
      <c r="DN1299" t="s">
        <v>438</v>
      </c>
      <c r="DO1299">
        <v>2</v>
      </c>
      <c r="DP1299" t="b">
        <v>1</v>
      </c>
      <c r="DQ1299">
        <v>1761430423.25</v>
      </c>
      <c r="DR1299">
        <v>494.046583333333</v>
      </c>
      <c r="DS1299">
        <v>537.612916666667</v>
      </c>
      <c r="DT1299">
        <v>58.5376583333333</v>
      </c>
      <c r="DU1299">
        <v>25.6344416666667</v>
      </c>
      <c r="DV1299">
        <v>492.949083333333</v>
      </c>
      <c r="DW1299">
        <v>58.5817583333333</v>
      </c>
      <c r="DX1299">
        <v>499.997333333333</v>
      </c>
      <c r="DY1299">
        <v>90.1814083333333</v>
      </c>
      <c r="DZ1299">
        <v>0.0392042916666667</v>
      </c>
      <c r="EA1299">
        <v>52.606175</v>
      </c>
      <c r="EB1299">
        <v>48.0268833333333</v>
      </c>
      <c r="EC1299">
        <v>999.9</v>
      </c>
      <c r="ED1299">
        <v>0</v>
      </c>
      <c r="EE1299">
        <v>0</v>
      </c>
      <c r="EF1299">
        <v>10010.4683333333</v>
      </c>
      <c r="EG1299">
        <v>0</v>
      </c>
      <c r="EH1299">
        <v>1250.11666666667</v>
      </c>
      <c r="EI1299">
        <v>-43.5663416666667</v>
      </c>
      <c r="EJ1299">
        <v>524.765</v>
      </c>
      <c r="EK1299">
        <v>551.75675</v>
      </c>
      <c r="EL1299">
        <v>32.9031916666667</v>
      </c>
      <c r="EM1299">
        <v>537.612916666667</v>
      </c>
      <c r="EN1299">
        <v>25.6344416666667</v>
      </c>
      <c r="EO1299">
        <v>5.2790075</v>
      </c>
      <c r="EP1299">
        <v>2.31175083333333</v>
      </c>
      <c r="EQ1299">
        <v>33.784125</v>
      </c>
      <c r="ER1299">
        <v>19.7585083333333</v>
      </c>
      <c r="ES1299">
        <v>1199.9825</v>
      </c>
      <c r="ET1299">
        <v>0.967007666666667</v>
      </c>
      <c r="EU1299">
        <v>0.0329922</v>
      </c>
      <c r="EV1299">
        <v>0</v>
      </c>
      <c r="EW1299">
        <v>804.558166666667</v>
      </c>
      <c r="EX1299">
        <v>5.00059</v>
      </c>
      <c r="EY1299">
        <v>10811.85</v>
      </c>
      <c r="EZ1299">
        <v>10358.575</v>
      </c>
      <c r="FA1299">
        <v>64.375</v>
      </c>
      <c r="FB1299">
        <v>65.562</v>
      </c>
      <c r="FC1299">
        <v>64.437</v>
      </c>
      <c r="FD1299">
        <v>65.312</v>
      </c>
      <c r="FE1299">
        <v>65.687</v>
      </c>
      <c r="FF1299">
        <v>1155.5525</v>
      </c>
      <c r="FG1299">
        <v>39.4233333333333</v>
      </c>
      <c r="FH1299">
        <v>0</v>
      </c>
      <c r="FI1299">
        <v>1761430392.1</v>
      </c>
      <c r="FJ1299">
        <v>0</v>
      </c>
      <c r="FK1299">
        <v>804.806</v>
      </c>
      <c r="FL1299">
        <v>24.8348717853342</v>
      </c>
      <c r="FM1299">
        <v>325.141880332996</v>
      </c>
      <c r="FN1299">
        <v>10815.4846153846</v>
      </c>
      <c r="FO1299">
        <v>15</v>
      </c>
      <c r="FP1299">
        <v>0</v>
      </c>
      <c r="FQ1299" t="s">
        <v>439</v>
      </c>
      <c r="FR1299">
        <v>0</v>
      </c>
      <c r="FS1299">
        <v>0</v>
      </c>
      <c r="FT1299">
        <v>0</v>
      </c>
      <c r="FU1299">
        <v>0</v>
      </c>
      <c r="FV1299">
        <v>0</v>
      </c>
      <c r="FW1299">
        <v>0</v>
      </c>
      <c r="FX1299">
        <v>0</v>
      </c>
      <c r="FY1299">
        <v>0</v>
      </c>
      <c r="FZ1299">
        <v>0</v>
      </c>
      <c r="GA1299">
        <v>0</v>
      </c>
      <c r="GB1299">
        <v>0</v>
      </c>
      <c r="GC1299">
        <v>-43.0351904761905</v>
      </c>
      <c r="GD1299">
        <v>-5.07432467532473</v>
      </c>
      <c r="GE1299">
        <v>0.832650081941337</v>
      </c>
      <c r="GF1299">
        <v>0</v>
      </c>
      <c r="GG1299">
        <v>802.783470588235</v>
      </c>
      <c r="GH1299">
        <v>25.1137662344886</v>
      </c>
      <c r="GI1299">
        <v>2.47284304389163</v>
      </c>
      <c r="GJ1299">
        <v>-1</v>
      </c>
      <c r="GK1299">
        <v>32.8988333333333</v>
      </c>
      <c r="GL1299">
        <v>0.062836363636385</v>
      </c>
      <c r="GM1299">
        <v>0.00912027220423635</v>
      </c>
      <c r="GN1299">
        <v>1</v>
      </c>
      <c r="GO1299">
        <v>1</v>
      </c>
      <c r="GP1299">
        <v>2</v>
      </c>
      <c r="GQ1299" t="s">
        <v>446</v>
      </c>
      <c r="GR1299">
        <v>3.12624</v>
      </c>
      <c r="GS1299">
        <v>2.71736</v>
      </c>
      <c r="GT1299">
        <v>0.0980795</v>
      </c>
      <c r="GU1299">
        <v>0.104358</v>
      </c>
      <c r="GV1299">
        <v>0.18026</v>
      </c>
      <c r="GW1299">
        <v>0.101703</v>
      </c>
      <c r="GX1299">
        <v>32121.3</v>
      </c>
      <c r="GY1299">
        <v>33674.4</v>
      </c>
      <c r="GZ1299">
        <v>32368.9</v>
      </c>
      <c r="HA1299">
        <v>34190.7</v>
      </c>
      <c r="HB1299">
        <v>38235</v>
      </c>
      <c r="HC1299">
        <v>44325.2</v>
      </c>
      <c r="HD1299">
        <v>50928.7</v>
      </c>
      <c r="HE1299">
        <v>54870.9</v>
      </c>
      <c r="HF1299">
        <v>1.65042</v>
      </c>
      <c r="HG1299">
        <v>1.5003</v>
      </c>
      <c r="HH1299">
        <v>-0.182223</v>
      </c>
      <c r="HI1299">
        <v>0</v>
      </c>
      <c r="HJ1299">
        <v>50.9076</v>
      </c>
      <c r="HK1299">
        <v>999.9</v>
      </c>
      <c r="HL1299">
        <v>56.019</v>
      </c>
      <c r="HM1299">
        <v>30.283</v>
      </c>
      <c r="HN1299">
        <v>26.8969</v>
      </c>
      <c r="HO1299">
        <v>60.0857</v>
      </c>
      <c r="HP1299">
        <v>40.2003</v>
      </c>
      <c r="HQ1299">
        <v>1</v>
      </c>
      <c r="HR1299">
        <v>2.69311</v>
      </c>
      <c r="HS1299">
        <v>1.22023</v>
      </c>
      <c r="HT1299">
        <v>20.106</v>
      </c>
      <c r="HU1299">
        <v>5.18494</v>
      </c>
      <c r="HV1299">
        <v>12.0159</v>
      </c>
      <c r="HW1299">
        <v>4.96705</v>
      </c>
      <c r="HX1299">
        <v>3.29595</v>
      </c>
      <c r="HY1299">
        <v>9999</v>
      </c>
      <c r="HZ1299">
        <v>9999</v>
      </c>
      <c r="IA1299">
        <v>999.9</v>
      </c>
      <c r="IB1299">
        <v>9999</v>
      </c>
      <c r="IC1299">
        <v>1.86325</v>
      </c>
      <c r="ID1299">
        <v>1.86812</v>
      </c>
      <c r="IE1299">
        <v>1.86783</v>
      </c>
      <c r="IF1299">
        <v>1.86905</v>
      </c>
      <c r="IG1299">
        <v>1.86981</v>
      </c>
      <c r="IH1299">
        <v>1.86591</v>
      </c>
      <c r="II1299">
        <v>1.86693</v>
      </c>
      <c r="IJ1299">
        <v>1.86841</v>
      </c>
      <c r="IK1299">
        <v>5</v>
      </c>
      <c r="IL1299">
        <v>0</v>
      </c>
      <c r="IM1299">
        <v>0</v>
      </c>
      <c r="IN1299">
        <v>0</v>
      </c>
      <c r="IO1299" t="s">
        <v>441</v>
      </c>
      <c r="IP1299" t="s">
        <v>442</v>
      </c>
      <c r="IQ1299" t="s">
        <v>443</v>
      </c>
      <c r="IR1299" t="s">
        <v>443</v>
      </c>
      <c r="IS1299" t="s">
        <v>443</v>
      </c>
      <c r="IT1299" t="s">
        <v>443</v>
      </c>
      <c r="IU1299">
        <v>0</v>
      </c>
      <c r="IV1299">
        <v>100</v>
      </c>
      <c r="IW1299">
        <v>100</v>
      </c>
      <c r="IX1299">
        <v>1.097</v>
      </c>
      <c r="IY1299">
        <v>-0.0441</v>
      </c>
      <c r="IZ1299">
        <v>1.09748391826392</v>
      </c>
      <c r="JA1299">
        <v>0</v>
      </c>
      <c r="JB1299">
        <v>0</v>
      </c>
      <c r="JC1299">
        <v>0</v>
      </c>
      <c r="JD1299">
        <v>-0.0441141096964596</v>
      </c>
      <c r="JE1299">
        <v>0</v>
      </c>
      <c r="JF1299">
        <v>0</v>
      </c>
      <c r="JG1299">
        <v>0</v>
      </c>
      <c r="JH1299">
        <v>5</v>
      </c>
      <c r="JI1299">
        <v>2273</v>
      </c>
      <c r="JJ1299">
        <v>1</v>
      </c>
      <c r="JK1299">
        <v>24</v>
      </c>
      <c r="JL1299">
        <v>29357173.9</v>
      </c>
      <c r="JM1299">
        <v>29357173.9</v>
      </c>
      <c r="JN1299">
        <v>1.30859</v>
      </c>
      <c r="JO1299">
        <v>2.63916</v>
      </c>
      <c r="JP1299">
        <v>1.54785</v>
      </c>
      <c r="JQ1299">
        <v>2.31567</v>
      </c>
      <c r="JR1299">
        <v>1.64673</v>
      </c>
      <c r="JS1299">
        <v>2.31201</v>
      </c>
      <c r="JT1299">
        <v>34.418</v>
      </c>
      <c r="JU1299">
        <v>24.1751</v>
      </c>
      <c r="JV1299">
        <v>18</v>
      </c>
      <c r="JW1299">
        <v>487.881</v>
      </c>
      <c r="JX1299">
        <v>378.954</v>
      </c>
      <c r="JY1299">
        <v>51.1595</v>
      </c>
      <c r="JZ1299">
        <v>57.1989</v>
      </c>
      <c r="KA1299">
        <v>30.0002</v>
      </c>
      <c r="KB1299">
        <v>56.5242</v>
      </c>
      <c r="KC1299">
        <v>56.3146</v>
      </c>
      <c r="KD1299">
        <v>26.2187</v>
      </c>
      <c r="KE1299">
        <v>0</v>
      </c>
      <c r="KF1299">
        <v>100</v>
      </c>
      <c r="KG1299">
        <v>51.1466</v>
      </c>
      <c r="KH1299">
        <v>590.094</v>
      </c>
      <c r="KI1299">
        <v>26.2864</v>
      </c>
      <c r="KJ1299">
        <v>92.27</v>
      </c>
      <c r="KK1299">
        <v>88.7617</v>
      </c>
    </row>
    <row r="1300" spans="1:297">
      <c r="A1300">
        <v>1284</v>
      </c>
      <c r="B1300">
        <v>1761430437</v>
      </c>
      <c r="C1300">
        <v>22256</v>
      </c>
      <c r="D1300" t="s">
        <v>3023</v>
      </c>
      <c r="E1300" t="s">
        <v>3024</v>
      </c>
      <c r="F1300">
        <v>5</v>
      </c>
      <c r="G1300" t="s">
        <v>2954</v>
      </c>
      <c r="H1300" t="s">
        <v>436</v>
      </c>
      <c r="I1300">
        <v>1761430429.58333</v>
      </c>
      <c r="J1300">
        <f>(K1300)/1000</f>
        <v>0</v>
      </c>
      <c r="K1300">
        <f>IF(DP1300, AN1300, AH1300)</f>
        <v>0</v>
      </c>
      <c r="L1300">
        <f>IF(DP1300, AI1300, AG1300)</f>
        <v>0</v>
      </c>
      <c r="M1300">
        <f>DR1300 - IF(AU1300&gt;1, L1300*DL1300*100.0/(AW1300), 0)</f>
        <v>0</v>
      </c>
      <c r="N1300">
        <f>((T1300-J1300/2)*M1300-L1300)/(T1300+J1300/2)</f>
        <v>0</v>
      </c>
      <c r="O1300">
        <f>N1300*(DY1300+DZ1300)/1000.0</f>
        <v>0</v>
      </c>
      <c r="P1300">
        <f>(DR1300 - IF(AU1300&gt;1, L1300*DL1300*100.0/(AW1300), 0))*(DY1300+DZ1300)/1000.0</f>
        <v>0</v>
      </c>
      <c r="Q1300">
        <f>2.0/((1/S1300-1/R1300)+SIGN(S1300)*SQRT((1/S1300-1/R1300)*(1/S1300-1/R1300) + 4*DM1300/((DM1300+1)*(DM1300+1))*(2*1/S1300*1/R1300-1/R1300*1/R1300)))</f>
        <v>0</v>
      </c>
      <c r="R1300">
        <f>IF(LEFT(DN1300,1)&lt;&gt;"0",IF(LEFT(DN1300,1)="1",3.0,DO1300),$D$5+$E$5*(EF1300*DY1300/($K$5*1000))+$F$5*(EF1300*DY1300/($K$5*1000))*MAX(MIN(DL1300,$J$5),$I$5)*MAX(MIN(DL1300,$J$5),$I$5)+$G$5*MAX(MIN(DL1300,$J$5),$I$5)*(EF1300*DY1300/($K$5*1000))+$H$5*(EF1300*DY1300/($K$5*1000))*(EF1300*DY1300/($K$5*1000)))</f>
        <v>0</v>
      </c>
      <c r="S1300">
        <f>J1300*(1000-(1000*0.61365*exp(17.502*W1300/(240.97+W1300))/(DY1300+DZ1300)+DT1300)/2)/(1000*0.61365*exp(17.502*W1300/(240.97+W1300))/(DY1300+DZ1300)-DT1300)</f>
        <v>0</v>
      </c>
      <c r="T1300">
        <f>1/((DM1300+1)/(Q1300/1.6)+1/(R1300/1.37)) + DM1300/((DM1300+1)/(Q1300/1.6) + DM1300/(R1300/1.37))</f>
        <v>0</v>
      </c>
      <c r="U1300">
        <f>(DH1300*DK1300)</f>
        <v>0</v>
      </c>
      <c r="V1300">
        <f>(EA1300+(U1300+2*0.95*5.67E-8*(((EA1300+$B$7)+273)^4-(EA1300+273)^4)-44100*J1300)/(1.84*29.3*R1300+8*0.95*5.67E-8*(EA1300+273)^3))</f>
        <v>0</v>
      </c>
      <c r="W1300">
        <f>($C$7*EB1300+$D$7*EC1300+$E$7*V1300)</f>
        <v>0</v>
      </c>
      <c r="X1300">
        <f>0.61365*exp(17.502*W1300/(240.97+W1300))</f>
        <v>0</v>
      </c>
      <c r="Y1300">
        <f>(Z1300/AA1300*100)</f>
        <v>0</v>
      </c>
      <c r="Z1300">
        <f>DT1300*(DY1300+DZ1300)/1000</f>
        <v>0</v>
      </c>
      <c r="AA1300">
        <f>0.61365*exp(17.502*EA1300/(240.97+EA1300))</f>
        <v>0</v>
      </c>
      <c r="AB1300">
        <f>(X1300-DT1300*(DY1300+DZ1300)/1000)</f>
        <v>0</v>
      </c>
      <c r="AC1300">
        <f>(-J1300*44100)</f>
        <v>0</v>
      </c>
      <c r="AD1300">
        <f>2*29.3*R1300*0.92*(EA1300-W1300)</f>
        <v>0</v>
      </c>
      <c r="AE1300">
        <f>2*0.95*5.67E-8*(((EA1300+$B$7)+273)^4-(W1300+273)^4)</f>
        <v>0</v>
      </c>
      <c r="AF1300">
        <f>U1300+AE1300+AC1300+AD1300</f>
        <v>0</v>
      </c>
      <c r="AG1300">
        <f>DX1300*AU1300*(DS1300-DR1300*(1000-AU1300*DU1300)/(1000-AU1300*DT1300))/(100*DL1300)</f>
        <v>0</v>
      </c>
      <c r="AH1300">
        <f>1000*DX1300*AU1300*(DT1300-DU1300)/(100*DL1300*(1000-AU1300*DT1300))</f>
        <v>0</v>
      </c>
      <c r="AI1300">
        <f>(AJ1300 - AK1300 - DY1300*1E3/(8.314*(EA1300+273.15)) * AM1300/DX1300 * AL1300) * DX1300/(100*DL1300) * (1000 - DU1300)/1000</f>
        <v>0</v>
      </c>
      <c r="AJ1300">
        <v>587.623145375106</v>
      </c>
      <c r="AK1300">
        <v>566.494733333333</v>
      </c>
      <c r="AL1300">
        <v>3.55633527835726</v>
      </c>
      <c r="AM1300">
        <v>65.4946518172247</v>
      </c>
      <c r="AN1300">
        <f>(AP1300 - AO1300 + DY1300*1E3/(8.314*(EA1300+273.15)) * AR1300/DX1300 * AQ1300) * DX1300/(100*DL1300) * 1000/(1000 - AP1300)</f>
        <v>0</v>
      </c>
      <c r="AO1300">
        <v>25.6439030174304</v>
      </c>
      <c r="AP1300">
        <v>58.5460157575757</v>
      </c>
      <c r="AQ1300">
        <v>-0.00139188456512911</v>
      </c>
      <c r="AR1300">
        <v>110.855634111714</v>
      </c>
      <c r="AS1300">
        <v>6</v>
      </c>
      <c r="AT1300">
        <v>1</v>
      </c>
      <c r="AU1300">
        <f>IF(AS1300*$H$13&gt;=AW1300,1.0,(AW1300/(AW1300-AS1300*$H$13)))</f>
        <v>0</v>
      </c>
      <c r="AV1300">
        <f>(AU1300-1)*100</f>
        <v>0</v>
      </c>
      <c r="AW1300">
        <f>MAX(0,($B$13+$C$13*EF1300)/(1+$D$13*EF1300)*DY1300/(EA1300+273)*$E$13)</f>
        <v>0</v>
      </c>
      <c r="AX1300" t="s">
        <v>437</v>
      </c>
      <c r="AY1300" t="s">
        <v>437</v>
      </c>
      <c r="AZ1300">
        <v>0</v>
      </c>
      <c r="BA1300">
        <v>0</v>
      </c>
      <c r="BB1300">
        <f>1-AZ1300/BA1300</f>
        <v>0</v>
      </c>
      <c r="BC1300">
        <v>0</v>
      </c>
      <c r="BD1300" t="s">
        <v>437</v>
      </c>
      <c r="BE1300" t="s">
        <v>437</v>
      </c>
      <c r="BF1300">
        <v>0</v>
      </c>
      <c r="BG1300">
        <v>0</v>
      </c>
      <c r="BH1300">
        <f>1-BF1300/BG1300</f>
        <v>0</v>
      </c>
      <c r="BI1300">
        <v>0.5</v>
      </c>
      <c r="BJ1300">
        <f>DI1300</f>
        <v>0</v>
      </c>
      <c r="BK1300">
        <f>L1300</f>
        <v>0</v>
      </c>
      <c r="BL1300">
        <f>BH1300*BI1300*BJ1300</f>
        <v>0</v>
      </c>
      <c r="BM1300">
        <f>(BK1300-BC1300)/BJ1300</f>
        <v>0</v>
      </c>
      <c r="BN1300">
        <f>(BA1300-BG1300)/BG1300</f>
        <v>0</v>
      </c>
      <c r="BO1300">
        <f>AZ1300/(BB1300+AZ1300/BG1300)</f>
        <v>0</v>
      </c>
      <c r="BP1300" t="s">
        <v>437</v>
      </c>
      <c r="BQ1300">
        <v>0</v>
      </c>
      <c r="BR1300">
        <f>IF(BQ1300&lt;&gt;0, BQ1300, BO1300)</f>
        <v>0</v>
      </c>
      <c r="BS1300">
        <f>1-BR1300/BG1300</f>
        <v>0</v>
      </c>
      <c r="BT1300">
        <f>(BG1300-BF1300)/(BG1300-BR1300)</f>
        <v>0</v>
      </c>
      <c r="BU1300">
        <f>(BA1300-BG1300)/(BA1300-BR1300)</f>
        <v>0</v>
      </c>
      <c r="BV1300">
        <f>(BG1300-BF1300)/(BG1300-AZ1300)</f>
        <v>0</v>
      </c>
      <c r="BW1300">
        <f>(BA1300-BG1300)/(BA1300-AZ1300)</f>
        <v>0</v>
      </c>
      <c r="BX1300">
        <f>(BT1300*BR1300/BF1300)</f>
        <v>0</v>
      </c>
      <c r="BY1300">
        <f>(1-BX1300)</f>
        <v>0</v>
      </c>
      <c r="DH1300">
        <f>$B$11*EG1300+$C$11*EH1300+$F$11*ES1300*(1-EV1300)</f>
        <v>0</v>
      </c>
      <c r="DI1300">
        <f>DH1300*DJ1300</f>
        <v>0</v>
      </c>
      <c r="DJ1300">
        <f>($B$11*$D$9+$C$11*$D$9+$F$11*((FF1300+EX1300)/MAX(FF1300+EX1300+FG1300, 0.1)*$I$9+FG1300/MAX(FF1300+EX1300+FG1300, 0.1)*$J$9))/($B$11+$C$11+$F$11)</f>
        <v>0</v>
      </c>
      <c r="DK1300">
        <f>($B$11*$K$9+$C$11*$K$9+$F$11*((FF1300+EX1300)/MAX(FF1300+EX1300+FG1300, 0.1)*$P$9+FG1300/MAX(FF1300+EX1300+FG1300, 0.1)*$Q$9))/($B$11+$C$11+$F$11)</f>
        <v>0</v>
      </c>
      <c r="DL1300">
        <v>6</v>
      </c>
      <c r="DM1300">
        <v>0.5</v>
      </c>
      <c r="DN1300" t="s">
        <v>438</v>
      </c>
      <c r="DO1300">
        <v>2</v>
      </c>
      <c r="DP1300" t="b">
        <v>1</v>
      </c>
      <c r="DQ1300">
        <v>1761430429.58333</v>
      </c>
      <c r="DR1300">
        <v>513.24125</v>
      </c>
      <c r="DS1300">
        <v>558.246166666667</v>
      </c>
      <c r="DT1300">
        <v>58.5461166666667</v>
      </c>
      <c r="DU1300">
        <v>25.638975</v>
      </c>
      <c r="DV1300">
        <v>512.143666666667</v>
      </c>
      <c r="DW1300">
        <v>58.5902166666667</v>
      </c>
      <c r="DX1300">
        <v>500.011</v>
      </c>
      <c r="DY1300">
        <v>90.1820916666667</v>
      </c>
      <c r="DZ1300">
        <v>0.03918255</v>
      </c>
      <c r="EA1300">
        <v>52.606925</v>
      </c>
      <c r="EB1300">
        <v>48.0248166666667</v>
      </c>
      <c r="EC1300">
        <v>999.9</v>
      </c>
      <c r="ED1300">
        <v>0</v>
      </c>
      <c r="EE1300">
        <v>0</v>
      </c>
      <c r="EF1300">
        <v>10003.9166666667</v>
      </c>
      <c r="EG1300">
        <v>0</v>
      </c>
      <c r="EH1300">
        <v>1250.1475</v>
      </c>
      <c r="EI1300">
        <v>-45.0050083333333</v>
      </c>
      <c r="EJ1300">
        <v>545.158166666667</v>
      </c>
      <c r="EK1300">
        <v>572.9355</v>
      </c>
      <c r="EL1300">
        <v>32.9071166666667</v>
      </c>
      <c r="EM1300">
        <v>558.246166666667</v>
      </c>
      <c r="EN1300">
        <v>25.638975</v>
      </c>
      <c r="EO1300">
        <v>5.27981</v>
      </c>
      <c r="EP1300">
        <v>2.31217666666667</v>
      </c>
      <c r="EQ1300">
        <v>33.78685</v>
      </c>
      <c r="ER1300">
        <v>19.7614916666667</v>
      </c>
      <c r="ES1300">
        <v>1199.96333333333</v>
      </c>
      <c r="ET1300">
        <v>0.967007</v>
      </c>
      <c r="EU1300">
        <v>0.0329928916666667</v>
      </c>
      <c r="EV1300">
        <v>0</v>
      </c>
      <c r="EW1300">
        <v>807.266916666667</v>
      </c>
      <c r="EX1300">
        <v>5.00059</v>
      </c>
      <c r="EY1300">
        <v>10845.725</v>
      </c>
      <c r="EZ1300">
        <v>10358.4166666667</v>
      </c>
      <c r="FA1300">
        <v>64.375</v>
      </c>
      <c r="FB1300">
        <v>65.562</v>
      </c>
      <c r="FC1300">
        <v>64.437</v>
      </c>
      <c r="FD1300">
        <v>65.312</v>
      </c>
      <c r="FE1300">
        <v>65.687</v>
      </c>
      <c r="FF1300">
        <v>1155.53333333333</v>
      </c>
      <c r="FG1300">
        <v>39.4275</v>
      </c>
      <c r="FH1300">
        <v>0</v>
      </c>
      <c r="FI1300">
        <v>1761430397.5</v>
      </c>
      <c r="FJ1300">
        <v>0</v>
      </c>
      <c r="FK1300">
        <v>807.21764</v>
      </c>
      <c r="FL1300">
        <v>25.1018461098576</v>
      </c>
      <c r="FM1300">
        <v>315.415384086502</v>
      </c>
      <c r="FN1300">
        <v>10845.86</v>
      </c>
      <c r="FO1300">
        <v>15</v>
      </c>
      <c r="FP1300">
        <v>0</v>
      </c>
      <c r="FQ1300" t="s">
        <v>439</v>
      </c>
      <c r="FR1300">
        <v>0</v>
      </c>
      <c r="FS1300">
        <v>0</v>
      </c>
      <c r="FT1300">
        <v>0</v>
      </c>
      <c r="FU1300">
        <v>0</v>
      </c>
      <c r="FV1300">
        <v>0</v>
      </c>
      <c r="FW1300">
        <v>0</v>
      </c>
      <c r="FX1300">
        <v>0</v>
      </c>
      <c r="FY1300">
        <v>0</v>
      </c>
      <c r="FZ1300">
        <v>0</v>
      </c>
      <c r="GA1300">
        <v>0</v>
      </c>
      <c r="GB1300">
        <v>0</v>
      </c>
      <c r="GC1300">
        <v>-44.3222</v>
      </c>
      <c r="GD1300">
        <v>-10.7012649350649</v>
      </c>
      <c r="GE1300">
        <v>1.54635129379114</v>
      </c>
      <c r="GF1300">
        <v>0</v>
      </c>
      <c r="GG1300">
        <v>805.315294117647</v>
      </c>
      <c r="GH1300">
        <v>25.1755538635801</v>
      </c>
      <c r="GI1300">
        <v>2.47952818720455</v>
      </c>
      <c r="GJ1300">
        <v>-1</v>
      </c>
      <c r="GK1300">
        <v>32.905719047619</v>
      </c>
      <c r="GL1300">
        <v>0.0493948051948785</v>
      </c>
      <c r="GM1300">
        <v>0.00808199757530674</v>
      </c>
      <c r="GN1300">
        <v>1</v>
      </c>
      <c r="GO1300">
        <v>1</v>
      </c>
      <c r="GP1300">
        <v>2</v>
      </c>
      <c r="GQ1300" t="s">
        <v>446</v>
      </c>
      <c r="GR1300">
        <v>3.1261</v>
      </c>
      <c r="GS1300">
        <v>2.71686</v>
      </c>
      <c r="GT1300">
        <v>0.10086</v>
      </c>
      <c r="GU1300">
        <v>0.107263</v>
      </c>
      <c r="GV1300">
        <v>0.18025</v>
      </c>
      <c r="GW1300">
        <v>0.101717</v>
      </c>
      <c r="GX1300">
        <v>32022.4</v>
      </c>
      <c r="GY1300">
        <v>33564.5</v>
      </c>
      <c r="GZ1300">
        <v>32369.2</v>
      </c>
      <c r="HA1300">
        <v>34190.3</v>
      </c>
      <c r="HB1300">
        <v>38235.9</v>
      </c>
      <c r="HC1300">
        <v>44324.5</v>
      </c>
      <c r="HD1300">
        <v>50929.1</v>
      </c>
      <c r="HE1300">
        <v>54870.5</v>
      </c>
      <c r="HF1300">
        <v>1.65047</v>
      </c>
      <c r="HG1300">
        <v>1.50067</v>
      </c>
      <c r="HH1300">
        <v>-0.183493</v>
      </c>
      <c r="HI1300">
        <v>0</v>
      </c>
      <c r="HJ1300">
        <v>50.913</v>
      </c>
      <c r="HK1300">
        <v>999.9</v>
      </c>
      <c r="HL1300">
        <v>56.019</v>
      </c>
      <c r="HM1300">
        <v>30.283</v>
      </c>
      <c r="HN1300">
        <v>26.8984</v>
      </c>
      <c r="HO1300">
        <v>60.0257</v>
      </c>
      <c r="HP1300">
        <v>40.2925</v>
      </c>
      <c r="HQ1300">
        <v>1</v>
      </c>
      <c r="HR1300">
        <v>2.69329</v>
      </c>
      <c r="HS1300">
        <v>1.2531</v>
      </c>
      <c r="HT1300">
        <v>20.1054</v>
      </c>
      <c r="HU1300">
        <v>5.18345</v>
      </c>
      <c r="HV1300">
        <v>12.0159</v>
      </c>
      <c r="HW1300">
        <v>4.966</v>
      </c>
      <c r="HX1300">
        <v>3.29578</v>
      </c>
      <c r="HY1300">
        <v>9999</v>
      </c>
      <c r="HZ1300">
        <v>9999</v>
      </c>
      <c r="IA1300">
        <v>999.9</v>
      </c>
      <c r="IB1300">
        <v>9999</v>
      </c>
      <c r="IC1300">
        <v>1.86325</v>
      </c>
      <c r="ID1300">
        <v>1.86812</v>
      </c>
      <c r="IE1300">
        <v>1.86783</v>
      </c>
      <c r="IF1300">
        <v>1.86904</v>
      </c>
      <c r="IG1300">
        <v>1.86981</v>
      </c>
      <c r="IH1300">
        <v>1.8659</v>
      </c>
      <c r="II1300">
        <v>1.86692</v>
      </c>
      <c r="IJ1300">
        <v>1.8684</v>
      </c>
      <c r="IK1300">
        <v>5</v>
      </c>
      <c r="IL1300">
        <v>0</v>
      </c>
      <c r="IM1300">
        <v>0</v>
      </c>
      <c r="IN1300">
        <v>0</v>
      </c>
      <c r="IO1300" t="s">
        <v>441</v>
      </c>
      <c r="IP1300" t="s">
        <v>442</v>
      </c>
      <c r="IQ1300" t="s">
        <v>443</v>
      </c>
      <c r="IR1300" t="s">
        <v>443</v>
      </c>
      <c r="IS1300" t="s">
        <v>443</v>
      </c>
      <c r="IT1300" t="s">
        <v>443</v>
      </c>
      <c r="IU1300">
        <v>0</v>
      </c>
      <c r="IV1300">
        <v>100</v>
      </c>
      <c r="IW1300">
        <v>100</v>
      </c>
      <c r="IX1300">
        <v>1.098</v>
      </c>
      <c r="IY1300">
        <v>-0.0441</v>
      </c>
      <c r="IZ1300">
        <v>1.09748391826392</v>
      </c>
      <c r="JA1300">
        <v>0</v>
      </c>
      <c r="JB1300">
        <v>0</v>
      </c>
      <c r="JC1300">
        <v>0</v>
      </c>
      <c r="JD1300">
        <v>-0.0441141096964596</v>
      </c>
      <c r="JE1300">
        <v>0</v>
      </c>
      <c r="JF1300">
        <v>0</v>
      </c>
      <c r="JG1300">
        <v>0</v>
      </c>
      <c r="JH1300">
        <v>5</v>
      </c>
      <c r="JI1300">
        <v>2273</v>
      </c>
      <c r="JJ1300">
        <v>1</v>
      </c>
      <c r="JK1300">
        <v>24</v>
      </c>
      <c r="JL1300">
        <v>29357173.9</v>
      </c>
      <c r="JM1300">
        <v>29357173.9</v>
      </c>
      <c r="JN1300">
        <v>1.34277</v>
      </c>
      <c r="JO1300">
        <v>2.63916</v>
      </c>
      <c r="JP1300">
        <v>1.54785</v>
      </c>
      <c r="JQ1300">
        <v>2.31567</v>
      </c>
      <c r="JR1300">
        <v>1.64551</v>
      </c>
      <c r="JS1300">
        <v>2.23999</v>
      </c>
      <c r="JT1300">
        <v>34.418</v>
      </c>
      <c r="JU1300">
        <v>24.1751</v>
      </c>
      <c r="JV1300">
        <v>18</v>
      </c>
      <c r="JW1300">
        <v>487.919</v>
      </c>
      <c r="JX1300">
        <v>379.187</v>
      </c>
      <c r="JY1300">
        <v>51.1285</v>
      </c>
      <c r="JZ1300">
        <v>57.1955</v>
      </c>
      <c r="KA1300">
        <v>30.0002</v>
      </c>
      <c r="KB1300">
        <v>56.5242</v>
      </c>
      <c r="KC1300">
        <v>56.3146</v>
      </c>
      <c r="KD1300">
        <v>27.0426</v>
      </c>
      <c r="KE1300">
        <v>0</v>
      </c>
      <c r="KF1300">
        <v>100</v>
      </c>
      <c r="KG1300">
        <v>51.1181</v>
      </c>
      <c r="KH1300">
        <v>610.616</v>
      </c>
      <c r="KI1300">
        <v>26.2864</v>
      </c>
      <c r="KJ1300">
        <v>92.2707</v>
      </c>
      <c r="KK1300">
        <v>88.7608</v>
      </c>
    </row>
    <row r="1301" spans="1:297">
      <c r="A1301">
        <v>1285</v>
      </c>
      <c r="B1301">
        <v>1761430442</v>
      </c>
      <c r="C1301">
        <v>22261</v>
      </c>
      <c r="D1301" t="s">
        <v>3025</v>
      </c>
      <c r="E1301" t="s">
        <v>3026</v>
      </c>
      <c r="F1301">
        <v>5</v>
      </c>
      <c r="G1301" t="s">
        <v>2954</v>
      </c>
      <c r="H1301" t="s">
        <v>436</v>
      </c>
      <c r="I1301">
        <v>1761430434.58333</v>
      </c>
      <c r="J1301">
        <f>(K1301)/1000</f>
        <v>0</v>
      </c>
      <c r="K1301">
        <f>IF(DP1301, AN1301, AH1301)</f>
        <v>0</v>
      </c>
      <c r="L1301">
        <f>IF(DP1301, AI1301, AG1301)</f>
        <v>0</v>
      </c>
      <c r="M1301">
        <f>DR1301 - IF(AU1301&gt;1, L1301*DL1301*100.0/(AW1301), 0)</f>
        <v>0</v>
      </c>
      <c r="N1301">
        <f>((T1301-J1301/2)*M1301-L1301)/(T1301+J1301/2)</f>
        <v>0</v>
      </c>
      <c r="O1301">
        <f>N1301*(DY1301+DZ1301)/1000.0</f>
        <v>0</v>
      </c>
      <c r="P1301">
        <f>(DR1301 - IF(AU1301&gt;1, L1301*DL1301*100.0/(AW1301), 0))*(DY1301+DZ1301)/1000.0</f>
        <v>0</v>
      </c>
      <c r="Q1301">
        <f>2.0/((1/S1301-1/R1301)+SIGN(S1301)*SQRT((1/S1301-1/R1301)*(1/S1301-1/R1301) + 4*DM1301/((DM1301+1)*(DM1301+1))*(2*1/S1301*1/R1301-1/R1301*1/R1301)))</f>
        <v>0</v>
      </c>
      <c r="R1301">
        <f>IF(LEFT(DN1301,1)&lt;&gt;"0",IF(LEFT(DN1301,1)="1",3.0,DO1301),$D$5+$E$5*(EF1301*DY1301/($K$5*1000))+$F$5*(EF1301*DY1301/($K$5*1000))*MAX(MIN(DL1301,$J$5),$I$5)*MAX(MIN(DL1301,$J$5),$I$5)+$G$5*MAX(MIN(DL1301,$J$5),$I$5)*(EF1301*DY1301/($K$5*1000))+$H$5*(EF1301*DY1301/($K$5*1000))*(EF1301*DY1301/($K$5*1000)))</f>
        <v>0</v>
      </c>
      <c r="S1301">
        <f>J1301*(1000-(1000*0.61365*exp(17.502*W1301/(240.97+W1301))/(DY1301+DZ1301)+DT1301)/2)/(1000*0.61365*exp(17.502*W1301/(240.97+W1301))/(DY1301+DZ1301)-DT1301)</f>
        <v>0</v>
      </c>
      <c r="T1301">
        <f>1/((DM1301+1)/(Q1301/1.6)+1/(R1301/1.37)) + DM1301/((DM1301+1)/(Q1301/1.6) + DM1301/(R1301/1.37))</f>
        <v>0</v>
      </c>
      <c r="U1301">
        <f>(DH1301*DK1301)</f>
        <v>0</v>
      </c>
      <c r="V1301">
        <f>(EA1301+(U1301+2*0.95*5.67E-8*(((EA1301+$B$7)+273)^4-(EA1301+273)^4)-44100*J1301)/(1.84*29.3*R1301+8*0.95*5.67E-8*(EA1301+273)^3))</f>
        <v>0</v>
      </c>
      <c r="W1301">
        <f>($C$7*EB1301+$D$7*EC1301+$E$7*V1301)</f>
        <v>0</v>
      </c>
      <c r="X1301">
        <f>0.61365*exp(17.502*W1301/(240.97+W1301))</f>
        <v>0</v>
      </c>
      <c r="Y1301">
        <f>(Z1301/AA1301*100)</f>
        <v>0</v>
      </c>
      <c r="Z1301">
        <f>DT1301*(DY1301+DZ1301)/1000</f>
        <v>0</v>
      </c>
      <c r="AA1301">
        <f>0.61365*exp(17.502*EA1301/(240.97+EA1301))</f>
        <v>0</v>
      </c>
      <c r="AB1301">
        <f>(X1301-DT1301*(DY1301+DZ1301)/1000)</f>
        <v>0</v>
      </c>
      <c r="AC1301">
        <f>(-J1301*44100)</f>
        <v>0</v>
      </c>
      <c r="AD1301">
        <f>2*29.3*R1301*0.92*(EA1301-W1301)</f>
        <v>0</v>
      </c>
      <c r="AE1301">
        <f>2*0.95*5.67E-8*(((EA1301+$B$7)+273)^4-(W1301+273)^4)</f>
        <v>0</v>
      </c>
      <c r="AF1301">
        <f>U1301+AE1301+AC1301+AD1301</f>
        <v>0</v>
      </c>
      <c r="AG1301">
        <f>DX1301*AU1301*(DS1301-DR1301*(1000-AU1301*DU1301)/(1000-AU1301*DT1301))/(100*DL1301)</f>
        <v>0</v>
      </c>
      <c r="AH1301">
        <f>1000*DX1301*AU1301*(DT1301-DU1301)/(100*DL1301*(1000-AU1301*DT1301))</f>
        <v>0</v>
      </c>
      <c r="AI1301">
        <f>(AJ1301 - AK1301 - DY1301*1E3/(8.314*(EA1301+273.15)) * AM1301/DX1301 * AL1301) * DX1301/(100*DL1301) * (1000 - DU1301)/1000</f>
        <v>0</v>
      </c>
      <c r="AJ1301">
        <v>604.920994721096</v>
      </c>
      <c r="AK1301">
        <v>583.442018181819</v>
      </c>
      <c r="AL1301">
        <v>3.37270229787867</v>
      </c>
      <c r="AM1301">
        <v>65.4946518172247</v>
      </c>
      <c r="AN1301">
        <f>(AP1301 - AO1301 + DY1301*1E3/(8.314*(EA1301+273.15)) * AR1301/DX1301 * AQ1301) * DX1301/(100*DL1301) * 1000/(1000 - AP1301)</f>
        <v>0</v>
      </c>
      <c r="AO1301">
        <v>25.6497298710973</v>
      </c>
      <c r="AP1301">
        <v>58.5631793939394</v>
      </c>
      <c r="AQ1301">
        <v>0.000966375006436323</v>
      </c>
      <c r="AR1301">
        <v>110.855634111714</v>
      </c>
      <c r="AS1301">
        <v>6</v>
      </c>
      <c r="AT1301">
        <v>1</v>
      </c>
      <c r="AU1301">
        <f>IF(AS1301*$H$13&gt;=AW1301,1.0,(AW1301/(AW1301-AS1301*$H$13)))</f>
        <v>0</v>
      </c>
      <c r="AV1301">
        <f>(AU1301-1)*100</f>
        <v>0</v>
      </c>
      <c r="AW1301">
        <f>MAX(0,($B$13+$C$13*EF1301)/(1+$D$13*EF1301)*DY1301/(EA1301+273)*$E$13)</f>
        <v>0</v>
      </c>
      <c r="AX1301" t="s">
        <v>437</v>
      </c>
      <c r="AY1301" t="s">
        <v>437</v>
      </c>
      <c r="AZ1301">
        <v>0</v>
      </c>
      <c r="BA1301">
        <v>0</v>
      </c>
      <c r="BB1301">
        <f>1-AZ1301/BA1301</f>
        <v>0</v>
      </c>
      <c r="BC1301">
        <v>0</v>
      </c>
      <c r="BD1301" t="s">
        <v>437</v>
      </c>
      <c r="BE1301" t="s">
        <v>437</v>
      </c>
      <c r="BF1301">
        <v>0</v>
      </c>
      <c r="BG1301">
        <v>0</v>
      </c>
      <c r="BH1301">
        <f>1-BF1301/BG1301</f>
        <v>0</v>
      </c>
      <c r="BI1301">
        <v>0.5</v>
      </c>
      <c r="BJ1301">
        <f>DI1301</f>
        <v>0</v>
      </c>
      <c r="BK1301">
        <f>L1301</f>
        <v>0</v>
      </c>
      <c r="BL1301">
        <f>BH1301*BI1301*BJ1301</f>
        <v>0</v>
      </c>
      <c r="BM1301">
        <f>(BK1301-BC1301)/BJ1301</f>
        <v>0</v>
      </c>
      <c r="BN1301">
        <f>(BA1301-BG1301)/BG1301</f>
        <v>0</v>
      </c>
      <c r="BO1301">
        <f>AZ1301/(BB1301+AZ1301/BG1301)</f>
        <v>0</v>
      </c>
      <c r="BP1301" t="s">
        <v>437</v>
      </c>
      <c r="BQ1301">
        <v>0</v>
      </c>
      <c r="BR1301">
        <f>IF(BQ1301&lt;&gt;0, BQ1301, BO1301)</f>
        <v>0</v>
      </c>
      <c r="BS1301">
        <f>1-BR1301/BG1301</f>
        <v>0</v>
      </c>
      <c r="BT1301">
        <f>(BG1301-BF1301)/(BG1301-BR1301)</f>
        <v>0</v>
      </c>
      <c r="BU1301">
        <f>(BA1301-BG1301)/(BA1301-BR1301)</f>
        <v>0</v>
      </c>
      <c r="BV1301">
        <f>(BG1301-BF1301)/(BG1301-AZ1301)</f>
        <v>0</v>
      </c>
      <c r="BW1301">
        <f>(BA1301-BG1301)/(BA1301-AZ1301)</f>
        <v>0</v>
      </c>
      <c r="BX1301">
        <f>(BT1301*BR1301/BF1301)</f>
        <v>0</v>
      </c>
      <c r="BY1301">
        <f>(1-BX1301)</f>
        <v>0</v>
      </c>
      <c r="DH1301">
        <f>$B$11*EG1301+$C$11*EH1301+$F$11*ES1301*(1-EV1301)</f>
        <v>0</v>
      </c>
      <c r="DI1301">
        <f>DH1301*DJ1301</f>
        <v>0</v>
      </c>
      <c r="DJ1301">
        <f>($B$11*$D$9+$C$11*$D$9+$F$11*((FF1301+EX1301)/MAX(FF1301+EX1301+FG1301, 0.1)*$I$9+FG1301/MAX(FF1301+EX1301+FG1301, 0.1)*$J$9))/($B$11+$C$11+$F$11)</f>
        <v>0</v>
      </c>
      <c r="DK1301">
        <f>($B$11*$K$9+$C$11*$K$9+$F$11*((FF1301+EX1301)/MAX(FF1301+EX1301+FG1301, 0.1)*$P$9+FG1301/MAX(FF1301+EX1301+FG1301, 0.1)*$Q$9))/($B$11+$C$11+$F$11)</f>
        <v>0</v>
      </c>
      <c r="DL1301">
        <v>6</v>
      </c>
      <c r="DM1301">
        <v>0.5</v>
      </c>
      <c r="DN1301" t="s">
        <v>438</v>
      </c>
      <c r="DO1301">
        <v>2</v>
      </c>
      <c r="DP1301" t="b">
        <v>1</v>
      </c>
      <c r="DQ1301">
        <v>1761430434.58333</v>
      </c>
      <c r="DR1301">
        <v>528.709416666667</v>
      </c>
      <c r="DS1301">
        <v>575.191083333333</v>
      </c>
      <c r="DT1301">
        <v>58.5541416666667</v>
      </c>
      <c r="DU1301">
        <v>25.6436166666667</v>
      </c>
      <c r="DV1301">
        <v>527.611833333333</v>
      </c>
      <c r="DW1301">
        <v>58.5982416666667</v>
      </c>
      <c r="DX1301">
        <v>500.006666666667</v>
      </c>
      <c r="DY1301">
        <v>90.1819</v>
      </c>
      <c r="DZ1301">
        <v>0.0390972583333333</v>
      </c>
      <c r="EA1301">
        <v>52.606225</v>
      </c>
      <c r="EB1301">
        <v>48.0231416666667</v>
      </c>
      <c r="EC1301">
        <v>999.9</v>
      </c>
      <c r="ED1301">
        <v>0</v>
      </c>
      <c r="EE1301">
        <v>0</v>
      </c>
      <c r="EF1301">
        <v>10004.0708333333</v>
      </c>
      <c r="EG1301">
        <v>0</v>
      </c>
      <c r="EH1301">
        <v>1250.1625</v>
      </c>
      <c r="EI1301">
        <v>-46.48175</v>
      </c>
      <c r="EJ1301">
        <v>561.593083333333</v>
      </c>
      <c r="EK1301">
        <v>590.329166666667</v>
      </c>
      <c r="EL1301">
        <v>32.9105</v>
      </c>
      <c r="EM1301">
        <v>575.191083333333</v>
      </c>
      <c r="EN1301">
        <v>25.6436166666667</v>
      </c>
      <c r="EO1301">
        <v>5.28052333333333</v>
      </c>
      <c r="EP1301">
        <v>2.31259083333333</v>
      </c>
      <c r="EQ1301">
        <v>33.7892583333333</v>
      </c>
      <c r="ER1301">
        <v>19.7643666666667</v>
      </c>
      <c r="ES1301">
        <v>1200.02</v>
      </c>
      <c r="ET1301">
        <v>0.967008333333334</v>
      </c>
      <c r="EU1301">
        <v>0.0329914916666667</v>
      </c>
      <c r="EV1301">
        <v>0</v>
      </c>
      <c r="EW1301">
        <v>809.314083333333</v>
      </c>
      <c r="EX1301">
        <v>5.00059</v>
      </c>
      <c r="EY1301">
        <v>10872.6333333333</v>
      </c>
      <c r="EZ1301">
        <v>10358.9166666667</v>
      </c>
      <c r="FA1301">
        <v>64.375</v>
      </c>
      <c r="FB1301">
        <v>65.562</v>
      </c>
      <c r="FC1301">
        <v>64.437</v>
      </c>
      <c r="FD1301">
        <v>65.312</v>
      </c>
      <c r="FE1301">
        <v>65.687</v>
      </c>
      <c r="FF1301">
        <v>1155.59</v>
      </c>
      <c r="FG1301">
        <v>39.43</v>
      </c>
      <c r="FH1301">
        <v>0</v>
      </c>
      <c r="FI1301">
        <v>1761430402.9</v>
      </c>
      <c r="FJ1301">
        <v>0</v>
      </c>
      <c r="FK1301">
        <v>809.349423076923</v>
      </c>
      <c r="FL1301">
        <v>26.0521367404335</v>
      </c>
      <c r="FM1301">
        <v>311.476923013773</v>
      </c>
      <c r="FN1301">
        <v>10873.0115384615</v>
      </c>
      <c r="FO1301">
        <v>15</v>
      </c>
      <c r="FP1301">
        <v>0</v>
      </c>
      <c r="FQ1301" t="s">
        <v>439</v>
      </c>
      <c r="FR1301">
        <v>0</v>
      </c>
      <c r="FS1301">
        <v>0</v>
      </c>
      <c r="FT1301">
        <v>0</v>
      </c>
      <c r="FU1301">
        <v>0</v>
      </c>
      <c r="FV1301">
        <v>0</v>
      </c>
      <c r="FW1301">
        <v>0</v>
      </c>
      <c r="FX1301">
        <v>0</v>
      </c>
      <c r="FY1301">
        <v>0</v>
      </c>
      <c r="FZ1301">
        <v>0</v>
      </c>
      <c r="GA1301">
        <v>0</v>
      </c>
      <c r="GB1301">
        <v>0</v>
      </c>
      <c r="GC1301">
        <v>-45.4268380952381</v>
      </c>
      <c r="GD1301">
        <v>-18.0164103896104</v>
      </c>
      <c r="GE1301">
        <v>2.00220392793165</v>
      </c>
      <c r="GF1301">
        <v>0</v>
      </c>
      <c r="GG1301">
        <v>807.845647058823</v>
      </c>
      <c r="GH1301">
        <v>25.4081894643392</v>
      </c>
      <c r="GI1301">
        <v>2.50476730024441</v>
      </c>
      <c r="GJ1301">
        <v>-1</v>
      </c>
      <c r="GK1301">
        <v>32.9069428571429</v>
      </c>
      <c r="GL1301">
        <v>0.0391480519480226</v>
      </c>
      <c r="GM1301">
        <v>0.00785351431365843</v>
      </c>
      <c r="GN1301">
        <v>1</v>
      </c>
      <c r="GO1301">
        <v>1</v>
      </c>
      <c r="GP1301">
        <v>2</v>
      </c>
      <c r="GQ1301" t="s">
        <v>446</v>
      </c>
      <c r="GR1301">
        <v>3.12619</v>
      </c>
      <c r="GS1301">
        <v>2.71719</v>
      </c>
      <c r="GT1301">
        <v>0.103087</v>
      </c>
      <c r="GU1301">
        <v>0.109646</v>
      </c>
      <c r="GV1301">
        <v>0.180292</v>
      </c>
      <c r="GW1301">
        <v>0.101728</v>
      </c>
      <c r="GX1301">
        <v>31943.2</v>
      </c>
      <c r="GY1301">
        <v>33475.2</v>
      </c>
      <c r="GZ1301">
        <v>32369.4</v>
      </c>
      <c r="HA1301">
        <v>34190.8</v>
      </c>
      <c r="HB1301">
        <v>38234.5</v>
      </c>
      <c r="HC1301">
        <v>44324.9</v>
      </c>
      <c r="HD1301">
        <v>50929.2</v>
      </c>
      <c r="HE1301">
        <v>54871.4</v>
      </c>
      <c r="HF1301">
        <v>1.65025</v>
      </c>
      <c r="HG1301">
        <v>1.50073</v>
      </c>
      <c r="HH1301">
        <v>-0.183702</v>
      </c>
      <c r="HI1301">
        <v>0</v>
      </c>
      <c r="HJ1301">
        <v>50.9138</v>
      </c>
      <c r="HK1301">
        <v>999.9</v>
      </c>
      <c r="HL1301">
        <v>55.994</v>
      </c>
      <c r="HM1301">
        <v>30.283</v>
      </c>
      <c r="HN1301">
        <v>26.8888</v>
      </c>
      <c r="HO1301">
        <v>59.9757</v>
      </c>
      <c r="HP1301">
        <v>40.1883</v>
      </c>
      <c r="HQ1301">
        <v>1</v>
      </c>
      <c r="HR1301">
        <v>2.69308</v>
      </c>
      <c r="HS1301">
        <v>1.2505</v>
      </c>
      <c r="HT1301">
        <v>20.1056</v>
      </c>
      <c r="HU1301">
        <v>5.18464</v>
      </c>
      <c r="HV1301">
        <v>12.0159</v>
      </c>
      <c r="HW1301">
        <v>4.96675</v>
      </c>
      <c r="HX1301">
        <v>3.29595</v>
      </c>
      <c r="HY1301">
        <v>9999</v>
      </c>
      <c r="HZ1301">
        <v>9999</v>
      </c>
      <c r="IA1301">
        <v>999.9</v>
      </c>
      <c r="IB1301">
        <v>9999</v>
      </c>
      <c r="IC1301">
        <v>1.86325</v>
      </c>
      <c r="ID1301">
        <v>1.8681</v>
      </c>
      <c r="IE1301">
        <v>1.86784</v>
      </c>
      <c r="IF1301">
        <v>1.86905</v>
      </c>
      <c r="IG1301">
        <v>1.86981</v>
      </c>
      <c r="IH1301">
        <v>1.86591</v>
      </c>
      <c r="II1301">
        <v>1.86692</v>
      </c>
      <c r="IJ1301">
        <v>1.86843</v>
      </c>
      <c r="IK1301">
        <v>5</v>
      </c>
      <c r="IL1301">
        <v>0</v>
      </c>
      <c r="IM1301">
        <v>0</v>
      </c>
      <c r="IN1301">
        <v>0</v>
      </c>
      <c r="IO1301" t="s">
        <v>441</v>
      </c>
      <c r="IP1301" t="s">
        <v>442</v>
      </c>
      <c r="IQ1301" t="s">
        <v>443</v>
      </c>
      <c r="IR1301" t="s">
        <v>443</v>
      </c>
      <c r="IS1301" t="s">
        <v>443</v>
      </c>
      <c r="IT1301" t="s">
        <v>443</v>
      </c>
      <c r="IU1301">
        <v>0</v>
      </c>
      <c r="IV1301">
        <v>100</v>
      </c>
      <c r="IW1301">
        <v>100</v>
      </c>
      <c r="IX1301">
        <v>1.098</v>
      </c>
      <c r="IY1301">
        <v>-0.0441</v>
      </c>
      <c r="IZ1301">
        <v>1.09748391826392</v>
      </c>
      <c r="JA1301">
        <v>0</v>
      </c>
      <c r="JB1301">
        <v>0</v>
      </c>
      <c r="JC1301">
        <v>0</v>
      </c>
      <c r="JD1301">
        <v>-0.0441141096964596</v>
      </c>
      <c r="JE1301">
        <v>0</v>
      </c>
      <c r="JF1301">
        <v>0</v>
      </c>
      <c r="JG1301">
        <v>0</v>
      </c>
      <c r="JH1301">
        <v>5</v>
      </c>
      <c r="JI1301">
        <v>2273</v>
      </c>
      <c r="JJ1301">
        <v>1</v>
      </c>
      <c r="JK1301">
        <v>24</v>
      </c>
      <c r="JL1301">
        <v>29357174</v>
      </c>
      <c r="JM1301">
        <v>29357174</v>
      </c>
      <c r="JN1301">
        <v>1.37451</v>
      </c>
      <c r="JO1301">
        <v>2.62695</v>
      </c>
      <c r="JP1301">
        <v>1.54785</v>
      </c>
      <c r="JQ1301">
        <v>2.31567</v>
      </c>
      <c r="JR1301">
        <v>1.64673</v>
      </c>
      <c r="JS1301">
        <v>2.3938</v>
      </c>
      <c r="JT1301">
        <v>34.3952</v>
      </c>
      <c r="JU1301">
        <v>24.1838</v>
      </c>
      <c r="JV1301">
        <v>18</v>
      </c>
      <c r="JW1301">
        <v>487.709</v>
      </c>
      <c r="JX1301">
        <v>379.217</v>
      </c>
      <c r="JY1301">
        <v>51.1</v>
      </c>
      <c r="JZ1301">
        <v>57.1909</v>
      </c>
      <c r="KA1301">
        <v>30</v>
      </c>
      <c r="KB1301">
        <v>56.5165</v>
      </c>
      <c r="KC1301">
        <v>56.314</v>
      </c>
      <c r="KD1301">
        <v>27.6106</v>
      </c>
      <c r="KE1301">
        <v>0</v>
      </c>
      <c r="KF1301">
        <v>100</v>
      </c>
      <c r="KG1301">
        <v>51.0951</v>
      </c>
      <c r="KH1301">
        <v>624.158</v>
      </c>
      <c r="KI1301">
        <v>26.2864</v>
      </c>
      <c r="KJ1301">
        <v>92.271</v>
      </c>
      <c r="KK1301">
        <v>88.7622</v>
      </c>
    </row>
    <row r="1302" spans="1:297">
      <c r="A1302">
        <v>1286</v>
      </c>
      <c r="B1302">
        <v>1761430447</v>
      </c>
      <c r="C1302">
        <v>22266</v>
      </c>
      <c r="D1302" t="s">
        <v>3027</v>
      </c>
      <c r="E1302" t="s">
        <v>3028</v>
      </c>
      <c r="F1302">
        <v>5</v>
      </c>
      <c r="G1302" t="s">
        <v>2954</v>
      </c>
      <c r="H1302" t="s">
        <v>436</v>
      </c>
      <c r="I1302">
        <v>1761430438.92308</v>
      </c>
      <c r="J1302">
        <f>(K1302)/1000</f>
        <v>0</v>
      </c>
      <c r="K1302">
        <f>IF(DP1302, AN1302, AH1302)</f>
        <v>0</v>
      </c>
      <c r="L1302">
        <f>IF(DP1302, AI1302, AG1302)</f>
        <v>0</v>
      </c>
      <c r="M1302">
        <f>DR1302 - IF(AU1302&gt;1, L1302*DL1302*100.0/(AW1302), 0)</f>
        <v>0</v>
      </c>
      <c r="N1302">
        <f>((T1302-J1302/2)*M1302-L1302)/(T1302+J1302/2)</f>
        <v>0</v>
      </c>
      <c r="O1302">
        <f>N1302*(DY1302+DZ1302)/1000.0</f>
        <v>0</v>
      </c>
      <c r="P1302">
        <f>(DR1302 - IF(AU1302&gt;1, L1302*DL1302*100.0/(AW1302), 0))*(DY1302+DZ1302)/1000.0</f>
        <v>0</v>
      </c>
      <c r="Q1302">
        <f>2.0/((1/S1302-1/R1302)+SIGN(S1302)*SQRT((1/S1302-1/R1302)*(1/S1302-1/R1302) + 4*DM1302/((DM1302+1)*(DM1302+1))*(2*1/S1302*1/R1302-1/R1302*1/R1302)))</f>
        <v>0</v>
      </c>
      <c r="R1302">
        <f>IF(LEFT(DN1302,1)&lt;&gt;"0",IF(LEFT(DN1302,1)="1",3.0,DO1302),$D$5+$E$5*(EF1302*DY1302/($K$5*1000))+$F$5*(EF1302*DY1302/($K$5*1000))*MAX(MIN(DL1302,$J$5),$I$5)*MAX(MIN(DL1302,$J$5),$I$5)+$G$5*MAX(MIN(DL1302,$J$5),$I$5)*(EF1302*DY1302/($K$5*1000))+$H$5*(EF1302*DY1302/($K$5*1000))*(EF1302*DY1302/($K$5*1000)))</f>
        <v>0</v>
      </c>
      <c r="S1302">
        <f>J1302*(1000-(1000*0.61365*exp(17.502*W1302/(240.97+W1302))/(DY1302+DZ1302)+DT1302)/2)/(1000*0.61365*exp(17.502*W1302/(240.97+W1302))/(DY1302+DZ1302)-DT1302)</f>
        <v>0</v>
      </c>
      <c r="T1302">
        <f>1/((DM1302+1)/(Q1302/1.6)+1/(R1302/1.37)) + DM1302/((DM1302+1)/(Q1302/1.6) + DM1302/(R1302/1.37))</f>
        <v>0</v>
      </c>
      <c r="U1302">
        <f>(DH1302*DK1302)</f>
        <v>0</v>
      </c>
      <c r="V1302">
        <f>(EA1302+(U1302+2*0.95*5.67E-8*(((EA1302+$B$7)+273)^4-(EA1302+273)^4)-44100*J1302)/(1.84*29.3*R1302+8*0.95*5.67E-8*(EA1302+273)^3))</f>
        <v>0</v>
      </c>
      <c r="W1302">
        <f>($C$7*EB1302+$D$7*EC1302+$E$7*V1302)</f>
        <v>0</v>
      </c>
      <c r="X1302">
        <f>0.61365*exp(17.502*W1302/(240.97+W1302))</f>
        <v>0</v>
      </c>
      <c r="Y1302">
        <f>(Z1302/AA1302*100)</f>
        <v>0</v>
      </c>
      <c r="Z1302">
        <f>DT1302*(DY1302+DZ1302)/1000</f>
        <v>0</v>
      </c>
      <c r="AA1302">
        <f>0.61365*exp(17.502*EA1302/(240.97+EA1302))</f>
        <v>0</v>
      </c>
      <c r="AB1302">
        <f>(X1302-DT1302*(DY1302+DZ1302)/1000)</f>
        <v>0</v>
      </c>
      <c r="AC1302">
        <f>(-J1302*44100)</f>
        <v>0</v>
      </c>
      <c r="AD1302">
        <f>2*29.3*R1302*0.92*(EA1302-W1302)</f>
        <v>0</v>
      </c>
      <c r="AE1302">
        <f>2*0.95*5.67E-8*(((EA1302+$B$7)+273)^4-(W1302+273)^4)</f>
        <v>0</v>
      </c>
      <c r="AF1302">
        <f>U1302+AE1302+AC1302+AD1302</f>
        <v>0</v>
      </c>
      <c r="AG1302">
        <f>DX1302*AU1302*(DS1302-DR1302*(1000-AU1302*DU1302)/(1000-AU1302*DT1302))/(100*DL1302)</f>
        <v>0</v>
      </c>
      <c r="AH1302">
        <f>1000*DX1302*AU1302*(DT1302-DU1302)/(100*DL1302*(1000-AU1302*DT1302))</f>
        <v>0</v>
      </c>
      <c r="AI1302">
        <f>(AJ1302 - AK1302 - DY1302*1E3/(8.314*(EA1302+273.15)) * AM1302/DX1302 * AL1302) * DX1302/(100*DL1302) * (1000 - DU1302)/1000</f>
        <v>0</v>
      </c>
      <c r="AJ1302">
        <v>623.105741968699</v>
      </c>
      <c r="AK1302">
        <v>600.995915151515</v>
      </c>
      <c r="AL1302">
        <v>3.50176637633929</v>
      </c>
      <c r="AM1302">
        <v>65.4946518172247</v>
      </c>
      <c r="AN1302">
        <f>(AP1302 - AO1302 + DY1302*1E3/(8.314*(EA1302+273.15)) * AR1302/DX1302 * AQ1302) * DX1302/(100*DL1302) * 1000/(1000 - AP1302)</f>
        <v>0</v>
      </c>
      <c r="AO1302">
        <v>25.6524803135997</v>
      </c>
      <c r="AP1302">
        <v>58.5806957575758</v>
      </c>
      <c r="AQ1302">
        <v>0.000560695394708703</v>
      </c>
      <c r="AR1302">
        <v>110.855634111714</v>
      </c>
      <c r="AS1302">
        <v>6</v>
      </c>
      <c r="AT1302">
        <v>1</v>
      </c>
      <c r="AU1302">
        <f>IF(AS1302*$H$13&gt;=AW1302,1.0,(AW1302/(AW1302-AS1302*$H$13)))</f>
        <v>0</v>
      </c>
      <c r="AV1302">
        <f>(AU1302-1)*100</f>
        <v>0</v>
      </c>
      <c r="AW1302">
        <f>MAX(0,($B$13+$C$13*EF1302)/(1+$D$13*EF1302)*DY1302/(EA1302+273)*$E$13)</f>
        <v>0</v>
      </c>
      <c r="AX1302" t="s">
        <v>437</v>
      </c>
      <c r="AY1302" t="s">
        <v>437</v>
      </c>
      <c r="AZ1302">
        <v>0</v>
      </c>
      <c r="BA1302">
        <v>0</v>
      </c>
      <c r="BB1302">
        <f>1-AZ1302/BA1302</f>
        <v>0</v>
      </c>
      <c r="BC1302">
        <v>0</v>
      </c>
      <c r="BD1302" t="s">
        <v>437</v>
      </c>
      <c r="BE1302" t="s">
        <v>437</v>
      </c>
      <c r="BF1302">
        <v>0</v>
      </c>
      <c r="BG1302">
        <v>0</v>
      </c>
      <c r="BH1302">
        <f>1-BF1302/BG1302</f>
        <v>0</v>
      </c>
      <c r="BI1302">
        <v>0.5</v>
      </c>
      <c r="BJ1302">
        <f>DI1302</f>
        <v>0</v>
      </c>
      <c r="BK1302">
        <f>L1302</f>
        <v>0</v>
      </c>
      <c r="BL1302">
        <f>BH1302*BI1302*BJ1302</f>
        <v>0</v>
      </c>
      <c r="BM1302">
        <f>(BK1302-BC1302)/BJ1302</f>
        <v>0</v>
      </c>
      <c r="BN1302">
        <f>(BA1302-BG1302)/BG1302</f>
        <v>0</v>
      </c>
      <c r="BO1302">
        <f>AZ1302/(BB1302+AZ1302/BG1302)</f>
        <v>0</v>
      </c>
      <c r="BP1302" t="s">
        <v>437</v>
      </c>
      <c r="BQ1302">
        <v>0</v>
      </c>
      <c r="BR1302">
        <f>IF(BQ1302&lt;&gt;0, BQ1302, BO1302)</f>
        <v>0</v>
      </c>
      <c r="BS1302">
        <f>1-BR1302/BG1302</f>
        <v>0</v>
      </c>
      <c r="BT1302">
        <f>(BG1302-BF1302)/(BG1302-BR1302)</f>
        <v>0</v>
      </c>
      <c r="BU1302">
        <f>(BA1302-BG1302)/(BA1302-BR1302)</f>
        <v>0</v>
      </c>
      <c r="BV1302">
        <f>(BG1302-BF1302)/(BG1302-AZ1302)</f>
        <v>0</v>
      </c>
      <c r="BW1302">
        <f>(BA1302-BG1302)/(BA1302-AZ1302)</f>
        <v>0</v>
      </c>
      <c r="BX1302">
        <f>(BT1302*BR1302/BF1302)</f>
        <v>0</v>
      </c>
      <c r="BY1302">
        <f>(1-BX1302)</f>
        <v>0</v>
      </c>
      <c r="DH1302">
        <f>$B$11*EG1302+$C$11*EH1302+$F$11*ES1302*(1-EV1302)</f>
        <v>0</v>
      </c>
      <c r="DI1302">
        <f>DH1302*DJ1302</f>
        <v>0</v>
      </c>
      <c r="DJ1302">
        <f>($B$11*$D$9+$C$11*$D$9+$F$11*((FF1302+EX1302)/MAX(FF1302+EX1302+FG1302, 0.1)*$I$9+FG1302/MAX(FF1302+EX1302+FG1302, 0.1)*$J$9))/($B$11+$C$11+$F$11)</f>
        <v>0</v>
      </c>
      <c r="DK1302">
        <f>($B$11*$K$9+$C$11*$K$9+$F$11*((FF1302+EX1302)/MAX(FF1302+EX1302+FG1302, 0.1)*$P$9+FG1302/MAX(FF1302+EX1302+FG1302, 0.1)*$Q$9))/($B$11+$C$11+$F$11)</f>
        <v>0</v>
      </c>
      <c r="DL1302">
        <v>6</v>
      </c>
      <c r="DM1302">
        <v>0.5</v>
      </c>
      <c r="DN1302" t="s">
        <v>438</v>
      </c>
      <c r="DO1302">
        <v>2</v>
      </c>
      <c r="DP1302" t="b">
        <v>1</v>
      </c>
      <c r="DQ1302">
        <v>1761430438.92308</v>
      </c>
      <c r="DR1302">
        <v>542.652307692308</v>
      </c>
      <c r="DS1302">
        <v>590.535384615385</v>
      </c>
      <c r="DT1302">
        <v>58.5634461538461</v>
      </c>
      <c r="DU1302">
        <v>25.6475461538461</v>
      </c>
      <c r="DV1302">
        <v>541.554769230769</v>
      </c>
      <c r="DW1302">
        <v>58.6075461538462</v>
      </c>
      <c r="DX1302">
        <v>500.019615384615</v>
      </c>
      <c r="DY1302">
        <v>90.1803538461538</v>
      </c>
      <c r="DZ1302">
        <v>0.0390712384615385</v>
      </c>
      <c r="EA1302">
        <v>52.6046153846154</v>
      </c>
      <c r="EB1302">
        <v>48.0207</v>
      </c>
      <c r="EC1302">
        <v>999.9</v>
      </c>
      <c r="ED1302">
        <v>0</v>
      </c>
      <c r="EE1302">
        <v>0</v>
      </c>
      <c r="EF1302">
        <v>10001.3423076923</v>
      </c>
      <c r="EG1302">
        <v>0</v>
      </c>
      <c r="EH1302">
        <v>1250.18846153846</v>
      </c>
      <c r="EI1302">
        <v>-47.8832153846154</v>
      </c>
      <c r="EJ1302">
        <v>576.409</v>
      </c>
      <c r="EK1302">
        <v>606.08</v>
      </c>
      <c r="EL1302">
        <v>32.9158846153846</v>
      </c>
      <c r="EM1302">
        <v>590.535384615385</v>
      </c>
      <c r="EN1302">
        <v>25.6475461538461</v>
      </c>
      <c r="EO1302">
        <v>5.28127153846154</v>
      </c>
      <c r="EP1302">
        <v>2.31290461538462</v>
      </c>
      <c r="EQ1302">
        <v>33.7918076923077</v>
      </c>
      <c r="ER1302">
        <v>19.7665615384615</v>
      </c>
      <c r="ES1302">
        <v>1200.02461538462</v>
      </c>
      <c r="ET1302">
        <v>0.967008384615385</v>
      </c>
      <c r="EU1302">
        <v>0.0329914384615385</v>
      </c>
      <c r="EV1302">
        <v>0</v>
      </c>
      <c r="EW1302">
        <v>811.110769230769</v>
      </c>
      <c r="EX1302">
        <v>5.00059</v>
      </c>
      <c r="EY1302">
        <v>10895.5538461538</v>
      </c>
      <c r="EZ1302">
        <v>10358.9615384615</v>
      </c>
      <c r="FA1302">
        <v>64.375</v>
      </c>
      <c r="FB1302">
        <v>65.562</v>
      </c>
      <c r="FC1302">
        <v>64.437</v>
      </c>
      <c r="FD1302">
        <v>65.312</v>
      </c>
      <c r="FE1302">
        <v>65.687</v>
      </c>
      <c r="FF1302">
        <v>1155.59461538462</v>
      </c>
      <c r="FG1302">
        <v>39.43</v>
      </c>
      <c r="FH1302">
        <v>0</v>
      </c>
      <c r="FI1302">
        <v>1761430407.7</v>
      </c>
      <c r="FJ1302">
        <v>0</v>
      </c>
      <c r="FK1302">
        <v>811.380538461538</v>
      </c>
      <c r="FL1302">
        <v>24.7195897569588</v>
      </c>
      <c r="FM1302">
        <v>320.475213800657</v>
      </c>
      <c r="FN1302">
        <v>10898.4346153846</v>
      </c>
      <c r="FO1302">
        <v>15</v>
      </c>
      <c r="FP1302">
        <v>0</v>
      </c>
      <c r="FQ1302" t="s">
        <v>439</v>
      </c>
      <c r="FR1302">
        <v>0</v>
      </c>
      <c r="FS1302">
        <v>0</v>
      </c>
      <c r="FT1302">
        <v>0</v>
      </c>
      <c r="FU1302">
        <v>0</v>
      </c>
      <c r="FV1302">
        <v>0</v>
      </c>
      <c r="FW1302">
        <v>0</v>
      </c>
      <c r="FX1302">
        <v>0</v>
      </c>
      <c r="FY1302">
        <v>0</v>
      </c>
      <c r="FZ1302">
        <v>0</v>
      </c>
      <c r="GA1302">
        <v>0</v>
      </c>
      <c r="GB1302">
        <v>0</v>
      </c>
      <c r="GC1302">
        <v>-46.926045</v>
      </c>
      <c r="GD1302">
        <v>-18.096672180451</v>
      </c>
      <c r="GE1302">
        <v>1.92989083952306</v>
      </c>
      <c r="GF1302">
        <v>0</v>
      </c>
      <c r="GG1302">
        <v>809.842735294118</v>
      </c>
      <c r="GH1302">
        <v>25.4533995370436</v>
      </c>
      <c r="GI1302">
        <v>2.50823263660739</v>
      </c>
      <c r="GJ1302">
        <v>-1</v>
      </c>
      <c r="GK1302">
        <v>32.915235</v>
      </c>
      <c r="GL1302">
        <v>0.045956390977478</v>
      </c>
      <c r="GM1302">
        <v>0.00891079541904119</v>
      </c>
      <c r="GN1302">
        <v>1</v>
      </c>
      <c r="GO1302">
        <v>1</v>
      </c>
      <c r="GP1302">
        <v>2</v>
      </c>
      <c r="GQ1302" t="s">
        <v>446</v>
      </c>
      <c r="GR1302">
        <v>3.12604</v>
      </c>
      <c r="GS1302">
        <v>2.71699</v>
      </c>
      <c r="GT1302">
        <v>0.105326</v>
      </c>
      <c r="GU1302">
        <v>0.111721</v>
      </c>
      <c r="GV1302">
        <v>0.18029</v>
      </c>
      <c r="GW1302">
        <v>0.101741</v>
      </c>
      <c r="GX1302">
        <v>31863.2</v>
      </c>
      <c r="GY1302">
        <v>33397.1</v>
      </c>
      <c r="GZ1302">
        <v>32369.3</v>
      </c>
      <c r="HA1302">
        <v>34190.9</v>
      </c>
      <c r="HB1302">
        <v>38234.8</v>
      </c>
      <c r="HC1302">
        <v>44324.8</v>
      </c>
      <c r="HD1302">
        <v>50929.3</v>
      </c>
      <c r="HE1302">
        <v>54871.6</v>
      </c>
      <c r="HF1302">
        <v>1.65038</v>
      </c>
      <c r="HG1302">
        <v>1.50045</v>
      </c>
      <c r="HH1302">
        <v>-0.183873</v>
      </c>
      <c r="HI1302">
        <v>0</v>
      </c>
      <c r="HJ1302">
        <v>50.92</v>
      </c>
      <c r="HK1302">
        <v>999.9</v>
      </c>
      <c r="HL1302">
        <v>55.994</v>
      </c>
      <c r="HM1302">
        <v>30.283</v>
      </c>
      <c r="HN1302">
        <v>26.8864</v>
      </c>
      <c r="HO1302">
        <v>59.6557</v>
      </c>
      <c r="HP1302">
        <v>40.4647</v>
      </c>
      <c r="HQ1302">
        <v>1</v>
      </c>
      <c r="HR1302">
        <v>2.69283</v>
      </c>
      <c r="HS1302">
        <v>1.23102</v>
      </c>
      <c r="HT1302">
        <v>20.1054</v>
      </c>
      <c r="HU1302">
        <v>5.1842</v>
      </c>
      <c r="HV1302">
        <v>12.0159</v>
      </c>
      <c r="HW1302">
        <v>4.9662</v>
      </c>
      <c r="HX1302">
        <v>3.2959</v>
      </c>
      <c r="HY1302">
        <v>9999</v>
      </c>
      <c r="HZ1302">
        <v>9999</v>
      </c>
      <c r="IA1302">
        <v>999.9</v>
      </c>
      <c r="IB1302">
        <v>9999</v>
      </c>
      <c r="IC1302">
        <v>1.86325</v>
      </c>
      <c r="ID1302">
        <v>1.86812</v>
      </c>
      <c r="IE1302">
        <v>1.86783</v>
      </c>
      <c r="IF1302">
        <v>1.86905</v>
      </c>
      <c r="IG1302">
        <v>1.86982</v>
      </c>
      <c r="IH1302">
        <v>1.86594</v>
      </c>
      <c r="II1302">
        <v>1.86693</v>
      </c>
      <c r="IJ1302">
        <v>1.86842</v>
      </c>
      <c r="IK1302">
        <v>5</v>
      </c>
      <c r="IL1302">
        <v>0</v>
      </c>
      <c r="IM1302">
        <v>0</v>
      </c>
      <c r="IN1302">
        <v>0</v>
      </c>
      <c r="IO1302" t="s">
        <v>441</v>
      </c>
      <c r="IP1302" t="s">
        <v>442</v>
      </c>
      <c r="IQ1302" t="s">
        <v>443</v>
      </c>
      <c r="IR1302" t="s">
        <v>443</v>
      </c>
      <c r="IS1302" t="s">
        <v>443</v>
      </c>
      <c r="IT1302" t="s">
        <v>443</v>
      </c>
      <c r="IU1302">
        <v>0</v>
      </c>
      <c r="IV1302">
        <v>100</v>
      </c>
      <c r="IW1302">
        <v>100</v>
      </c>
      <c r="IX1302">
        <v>1.097</v>
      </c>
      <c r="IY1302">
        <v>-0.0441</v>
      </c>
      <c r="IZ1302">
        <v>1.09748391826392</v>
      </c>
      <c r="JA1302">
        <v>0</v>
      </c>
      <c r="JB1302">
        <v>0</v>
      </c>
      <c r="JC1302">
        <v>0</v>
      </c>
      <c r="JD1302">
        <v>-0.0441141096964596</v>
      </c>
      <c r="JE1302">
        <v>0</v>
      </c>
      <c r="JF1302">
        <v>0</v>
      </c>
      <c r="JG1302">
        <v>0</v>
      </c>
      <c r="JH1302">
        <v>5</v>
      </c>
      <c r="JI1302">
        <v>2273</v>
      </c>
      <c r="JJ1302">
        <v>1</v>
      </c>
      <c r="JK1302">
        <v>24</v>
      </c>
      <c r="JL1302">
        <v>29357174.1</v>
      </c>
      <c r="JM1302">
        <v>29357174.1</v>
      </c>
      <c r="JN1302">
        <v>1.40381</v>
      </c>
      <c r="JO1302">
        <v>2.63428</v>
      </c>
      <c r="JP1302">
        <v>1.54785</v>
      </c>
      <c r="JQ1302">
        <v>2.31567</v>
      </c>
      <c r="JR1302">
        <v>1.64673</v>
      </c>
      <c r="JS1302">
        <v>2.34497</v>
      </c>
      <c r="JT1302">
        <v>34.3952</v>
      </c>
      <c r="JU1302">
        <v>24.1838</v>
      </c>
      <c r="JV1302">
        <v>18</v>
      </c>
      <c r="JW1302">
        <v>487.802</v>
      </c>
      <c r="JX1302">
        <v>379.016</v>
      </c>
      <c r="JY1302">
        <v>51.0784</v>
      </c>
      <c r="JZ1302">
        <v>57.1909</v>
      </c>
      <c r="KA1302">
        <v>30</v>
      </c>
      <c r="KB1302">
        <v>56.5165</v>
      </c>
      <c r="KC1302">
        <v>56.307</v>
      </c>
      <c r="KD1302">
        <v>28.267</v>
      </c>
      <c r="KE1302">
        <v>0</v>
      </c>
      <c r="KF1302">
        <v>100</v>
      </c>
      <c r="KG1302">
        <v>51.0793</v>
      </c>
      <c r="KH1302">
        <v>644.492</v>
      </c>
      <c r="KI1302">
        <v>26.2864</v>
      </c>
      <c r="KJ1302">
        <v>92.271</v>
      </c>
      <c r="KK1302">
        <v>88.7626</v>
      </c>
    </row>
    <row r="1303" spans="1:297">
      <c r="A1303">
        <v>1287</v>
      </c>
      <c r="B1303">
        <v>1761430452</v>
      </c>
      <c r="C1303">
        <v>22271</v>
      </c>
      <c r="D1303" t="s">
        <v>3029</v>
      </c>
      <c r="E1303" t="s">
        <v>3030</v>
      </c>
      <c r="F1303">
        <v>5</v>
      </c>
      <c r="G1303" t="s">
        <v>2954</v>
      </c>
      <c r="H1303" t="s">
        <v>436</v>
      </c>
      <c r="I1303">
        <v>1761430443.84615</v>
      </c>
      <c r="J1303">
        <f>(K1303)/1000</f>
        <v>0</v>
      </c>
      <c r="K1303">
        <f>IF(DP1303, AN1303, AH1303)</f>
        <v>0</v>
      </c>
      <c r="L1303">
        <f>IF(DP1303, AI1303, AG1303)</f>
        <v>0</v>
      </c>
      <c r="M1303">
        <f>DR1303 - IF(AU1303&gt;1, L1303*DL1303*100.0/(AW1303), 0)</f>
        <v>0</v>
      </c>
      <c r="N1303">
        <f>((T1303-J1303/2)*M1303-L1303)/(T1303+J1303/2)</f>
        <v>0</v>
      </c>
      <c r="O1303">
        <f>N1303*(DY1303+DZ1303)/1000.0</f>
        <v>0</v>
      </c>
      <c r="P1303">
        <f>(DR1303 - IF(AU1303&gt;1, L1303*DL1303*100.0/(AW1303), 0))*(DY1303+DZ1303)/1000.0</f>
        <v>0</v>
      </c>
      <c r="Q1303">
        <f>2.0/((1/S1303-1/R1303)+SIGN(S1303)*SQRT((1/S1303-1/R1303)*(1/S1303-1/R1303) + 4*DM1303/((DM1303+1)*(DM1303+1))*(2*1/S1303*1/R1303-1/R1303*1/R1303)))</f>
        <v>0</v>
      </c>
      <c r="R1303">
        <f>IF(LEFT(DN1303,1)&lt;&gt;"0",IF(LEFT(DN1303,1)="1",3.0,DO1303),$D$5+$E$5*(EF1303*DY1303/($K$5*1000))+$F$5*(EF1303*DY1303/($K$5*1000))*MAX(MIN(DL1303,$J$5),$I$5)*MAX(MIN(DL1303,$J$5),$I$5)+$G$5*MAX(MIN(DL1303,$J$5),$I$5)*(EF1303*DY1303/($K$5*1000))+$H$5*(EF1303*DY1303/($K$5*1000))*(EF1303*DY1303/($K$5*1000)))</f>
        <v>0</v>
      </c>
      <c r="S1303">
        <f>J1303*(1000-(1000*0.61365*exp(17.502*W1303/(240.97+W1303))/(DY1303+DZ1303)+DT1303)/2)/(1000*0.61365*exp(17.502*W1303/(240.97+W1303))/(DY1303+DZ1303)-DT1303)</f>
        <v>0</v>
      </c>
      <c r="T1303">
        <f>1/((DM1303+1)/(Q1303/1.6)+1/(R1303/1.37)) + DM1303/((DM1303+1)/(Q1303/1.6) + DM1303/(R1303/1.37))</f>
        <v>0</v>
      </c>
      <c r="U1303">
        <f>(DH1303*DK1303)</f>
        <v>0</v>
      </c>
      <c r="V1303">
        <f>(EA1303+(U1303+2*0.95*5.67E-8*(((EA1303+$B$7)+273)^4-(EA1303+273)^4)-44100*J1303)/(1.84*29.3*R1303+8*0.95*5.67E-8*(EA1303+273)^3))</f>
        <v>0</v>
      </c>
      <c r="W1303">
        <f>($C$7*EB1303+$D$7*EC1303+$E$7*V1303)</f>
        <v>0</v>
      </c>
      <c r="X1303">
        <f>0.61365*exp(17.502*W1303/(240.97+W1303))</f>
        <v>0</v>
      </c>
      <c r="Y1303">
        <f>(Z1303/AA1303*100)</f>
        <v>0</v>
      </c>
      <c r="Z1303">
        <f>DT1303*(DY1303+DZ1303)/1000</f>
        <v>0</v>
      </c>
      <c r="AA1303">
        <f>0.61365*exp(17.502*EA1303/(240.97+EA1303))</f>
        <v>0</v>
      </c>
      <c r="AB1303">
        <f>(X1303-DT1303*(DY1303+DZ1303)/1000)</f>
        <v>0</v>
      </c>
      <c r="AC1303">
        <f>(-J1303*44100)</f>
        <v>0</v>
      </c>
      <c r="AD1303">
        <f>2*29.3*R1303*0.92*(EA1303-W1303)</f>
        <v>0</v>
      </c>
      <c r="AE1303">
        <f>2*0.95*5.67E-8*(((EA1303+$B$7)+273)^4-(W1303+273)^4)</f>
        <v>0</v>
      </c>
      <c r="AF1303">
        <f>U1303+AE1303+AC1303+AD1303</f>
        <v>0</v>
      </c>
      <c r="AG1303">
        <f>DX1303*AU1303*(DS1303-DR1303*(1000-AU1303*DU1303)/(1000-AU1303*DT1303))/(100*DL1303)</f>
        <v>0</v>
      </c>
      <c r="AH1303">
        <f>1000*DX1303*AU1303*(DT1303-DU1303)/(100*DL1303*(1000-AU1303*DT1303))</f>
        <v>0</v>
      </c>
      <c r="AI1303">
        <f>(AJ1303 - AK1303 - DY1303*1E3/(8.314*(EA1303+273.15)) * AM1303/DX1303 * AL1303) * DX1303/(100*DL1303) * (1000 - DU1303)/1000</f>
        <v>0</v>
      </c>
      <c r="AJ1303">
        <v>639.616727435574</v>
      </c>
      <c r="AK1303">
        <v>617.717733333333</v>
      </c>
      <c r="AL1303">
        <v>3.34844973865921</v>
      </c>
      <c r="AM1303">
        <v>65.4946518172247</v>
      </c>
      <c r="AN1303">
        <f>(AP1303 - AO1303 + DY1303*1E3/(8.314*(EA1303+273.15)) * AR1303/DX1303 * AQ1303) * DX1303/(100*DL1303) * 1000/(1000 - AP1303)</f>
        <v>0</v>
      </c>
      <c r="AO1303">
        <v>25.658154286441</v>
      </c>
      <c r="AP1303">
        <v>58.5781878787878</v>
      </c>
      <c r="AQ1303">
        <v>0.000484608424403714</v>
      </c>
      <c r="AR1303">
        <v>110.855634111714</v>
      </c>
      <c r="AS1303">
        <v>6</v>
      </c>
      <c r="AT1303">
        <v>1</v>
      </c>
      <c r="AU1303">
        <f>IF(AS1303*$H$13&gt;=AW1303,1.0,(AW1303/(AW1303-AS1303*$H$13)))</f>
        <v>0</v>
      </c>
      <c r="AV1303">
        <f>(AU1303-1)*100</f>
        <v>0</v>
      </c>
      <c r="AW1303">
        <f>MAX(0,($B$13+$C$13*EF1303)/(1+$D$13*EF1303)*DY1303/(EA1303+273)*$E$13)</f>
        <v>0</v>
      </c>
      <c r="AX1303" t="s">
        <v>437</v>
      </c>
      <c r="AY1303" t="s">
        <v>437</v>
      </c>
      <c r="AZ1303">
        <v>0</v>
      </c>
      <c r="BA1303">
        <v>0</v>
      </c>
      <c r="BB1303">
        <f>1-AZ1303/BA1303</f>
        <v>0</v>
      </c>
      <c r="BC1303">
        <v>0</v>
      </c>
      <c r="BD1303" t="s">
        <v>437</v>
      </c>
      <c r="BE1303" t="s">
        <v>437</v>
      </c>
      <c r="BF1303">
        <v>0</v>
      </c>
      <c r="BG1303">
        <v>0</v>
      </c>
      <c r="BH1303">
        <f>1-BF1303/BG1303</f>
        <v>0</v>
      </c>
      <c r="BI1303">
        <v>0.5</v>
      </c>
      <c r="BJ1303">
        <f>DI1303</f>
        <v>0</v>
      </c>
      <c r="BK1303">
        <f>L1303</f>
        <v>0</v>
      </c>
      <c r="BL1303">
        <f>BH1303*BI1303*BJ1303</f>
        <v>0</v>
      </c>
      <c r="BM1303">
        <f>(BK1303-BC1303)/BJ1303</f>
        <v>0</v>
      </c>
      <c r="BN1303">
        <f>(BA1303-BG1303)/BG1303</f>
        <v>0</v>
      </c>
      <c r="BO1303">
        <f>AZ1303/(BB1303+AZ1303/BG1303)</f>
        <v>0</v>
      </c>
      <c r="BP1303" t="s">
        <v>437</v>
      </c>
      <c r="BQ1303">
        <v>0</v>
      </c>
      <c r="BR1303">
        <f>IF(BQ1303&lt;&gt;0, BQ1303, BO1303)</f>
        <v>0</v>
      </c>
      <c r="BS1303">
        <f>1-BR1303/BG1303</f>
        <v>0</v>
      </c>
      <c r="BT1303">
        <f>(BG1303-BF1303)/(BG1303-BR1303)</f>
        <v>0</v>
      </c>
      <c r="BU1303">
        <f>(BA1303-BG1303)/(BA1303-BR1303)</f>
        <v>0</v>
      </c>
      <c r="BV1303">
        <f>(BG1303-BF1303)/(BG1303-AZ1303)</f>
        <v>0</v>
      </c>
      <c r="BW1303">
        <f>(BA1303-BG1303)/(BA1303-AZ1303)</f>
        <v>0</v>
      </c>
      <c r="BX1303">
        <f>(BT1303*BR1303/BF1303)</f>
        <v>0</v>
      </c>
      <c r="BY1303">
        <f>(1-BX1303)</f>
        <v>0</v>
      </c>
      <c r="DH1303">
        <f>$B$11*EG1303+$C$11*EH1303+$F$11*ES1303*(1-EV1303)</f>
        <v>0</v>
      </c>
      <c r="DI1303">
        <f>DH1303*DJ1303</f>
        <v>0</v>
      </c>
      <c r="DJ1303">
        <f>($B$11*$D$9+$C$11*$D$9+$F$11*((FF1303+EX1303)/MAX(FF1303+EX1303+FG1303, 0.1)*$I$9+FG1303/MAX(FF1303+EX1303+FG1303, 0.1)*$J$9))/($B$11+$C$11+$F$11)</f>
        <v>0</v>
      </c>
      <c r="DK1303">
        <f>($B$11*$K$9+$C$11*$K$9+$F$11*((FF1303+EX1303)/MAX(FF1303+EX1303+FG1303, 0.1)*$P$9+FG1303/MAX(FF1303+EX1303+FG1303, 0.1)*$Q$9))/($B$11+$C$11+$F$11)</f>
        <v>0</v>
      </c>
      <c r="DL1303">
        <v>6</v>
      </c>
      <c r="DM1303">
        <v>0.5</v>
      </c>
      <c r="DN1303" t="s">
        <v>438</v>
      </c>
      <c r="DO1303">
        <v>2</v>
      </c>
      <c r="DP1303" t="b">
        <v>1</v>
      </c>
      <c r="DQ1303">
        <v>1761430443.84615</v>
      </c>
      <c r="DR1303">
        <v>558.628538461538</v>
      </c>
      <c r="DS1303">
        <v>607.149538461538</v>
      </c>
      <c r="DT1303">
        <v>58.5698153846154</v>
      </c>
      <c r="DU1303">
        <v>25.6522153846154</v>
      </c>
      <c r="DV1303">
        <v>557.531</v>
      </c>
      <c r="DW1303">
        <v>58.6139230769231</v>
      </c>
      <c r="DX1303">
        <v>500.028923076923</v>
      </c>
      <c r="DY1303">
        <v>90.1787153846154</v>
      </c>
      <c r="DZ1303">
        <v>0.0391262692307692</v>
      </c>
      <c r="EA1303">
        <v>52.601</v>
      </c>
      <c r="EB1303">
        <v>48.0147923076923</v>
      </c>
      <c r="EC1303">
        <v>999.9</v>
      </c>
      <c r="ED1303">
        <v>0</v>
      </c>
      <c r="EE1303">
        <v>0</v>
      </c>
      <c r="EF1303">
        <v>10000.1384615385</v>
      </c>
      <c r="EG1303">
        <v>0</v>
      </c>
      <c r="EH1303">
        <v>1250.19153846154</v>
      </c>
      <c r="EI1303">
        <v>-48.5209230769231</v>
      </c>
      <c r="EJ1303">
        <v>593.383153846154</v>
      </c>
      <c r="EK1303">
        <v>623.134307692308</v>
      </c>
      <c r="EL1303">
        <v>32.9175923076923</v>
      </c>
      <c r="EM1303">
        <v>607.149538461538</v>
      </c>
      <c r="EN1303">
        <v>25.6522153846154</v>
      </c>
      <c r="EO1303">
        <v>5.28175076923077</v>
      </c>
      <c r="EP1303">
        <v>2.31328461538462</v>
      </c>
      <c r="EQ1303">
        <v>33.7934307692308</v>
      </c>
      <c r="ER1303">
        <v>19.7692</v>
      </c>
      <c r="ES1303">
        <v>1200.00538461538</v>
      </c>
      <c r="ET1303">
        <v>0.967007769230769</v>
      </c>
      <c r="EU1303">
        <v>0.0329920923076923</v>
      </c>
      <c r="EV1303">
        <v>0</v>
      </c>
      <c r="EW1303">
        <v>813.205153846154</v>
      </c>
      <c r="EX1303">
        <v>5.00059</v>
      </c>
      <c r="EY1303">
        <v>10921.9692307692</v>
      </c>
      <c r="EZ1303">
        <v>10358.8</v>
      </c>
      <c r="FA1303">
        <v>64.3797692307692</v>
      </c>
      <c r="FB1303">
        <v>65.562</v>
      </c>
      <c r="FC1303">
        <v>64.437</v>
      </c>
      <c r="FD1303">
        <v>65.312</v>
      </c>
      <c r="FE1303">
        <v>65.687</v>
      </c>
      <c r="FF1303">
        <v>1155.57538461538</v>
      </c>
      <c r="FG1303">
        <v>39.43</v>
      </c>
      <c r="FH1303">
        <v>0</v>
      </c>
      <c r="FI1303">
        <v>1761430412.5</v>
      </c>
      <c r="FJ1303">
        <v>0</v>
      </c>
      <c r="FK1303">
        <v>813.392923076923</v>
      </c>
      <c r="FL1303">
        <v>25.1509059535404</v>
      </c>
      <c r="FM1303">
        <v>323.904272998099</v>
      </c>
      <c r="FN1303">
        <v>10924.1923076923</v>
      </c>
      <c r="FO1303">
        <v>15</v>
      </c>
      <c r="FP1303">
        <v>0</v>
      </c>
      <c r="FQ1303" t="s">
        <v>439</v>
      </c>
      <c r="FR1303">
        <v>0</v>
      </c>
      <c r="FS1303">
        <v>0</v>
      </c>
      <c r="FT1303">
        <v>0</v>
      </c>
      <c r="FU1303">
        <v>0</v>
      </c>
      <c r="FV1303">
        <v>0</v>
      </c>
      <c r="FW1303">
        <v>0</v>
      </c>
      <c r="FX1303">
        <v>0</v>
      </c>
      <c r="FY1303">
        <v>0</v>
      </c>
      <c r="FZ1303">
        <v>0</v>
      </c>
      <c r="GA1303">
        <v>0</v>
      </c>
      <c r="GB1303">
        <v>0</v>
      </c>
      <c r="GC1303">
        <v>-48.1173476190476</v>
      </c>
      <c r="GD1303">
        <v>-9.78797142857138</v>
      </c>
      <c r="GE1303">
        <v>1.12552226591292</v>
      </c>
      <c r="GF1303">
        <v>0</v>
      </c>
      <c r="GG1303">
        <v>812.145941176471</v>
      </c>
      <c r="GH1303">
        <v>25.1597860752035</v>
      </c>
      <c r="GI1303">
        <v>2.48024041696597</v>
      </c>
      <c r="GJ1303">
        <v>-1</v>
      </c>
      <c r="GK1303">
        <v>32.9166952380952</v>
      </c>
      <c r="GL1303">
        <v>0.0394831168831171</v>
      </c>
      <c r="GM1303">
        <v>0.00866890865820295</v>
      </c>
      <c r="GN1303">
        <v>1</v>
      </c>
      <c r="GO1303">
        <v>1</v>
      </c>
      <c r="GP1303">
        <v>2</v>
      </c>
      <c r="GQ1303" t="s">
        <v>446</v>
      </c>
      <c r="GR1303">
        <v>3.12607</v>
      </c>
      <c r="GS1303">
        <v>2.71708</v>
      </c>
      <c r="GT1303">
        <v>0.10749</v>
      </c>
      <c r="GU1303">
        <v>0.114072</v>
      </c>
      <c r="GV1303">
        <v>0.180297</v>
      </c>
      <c r="GW1303">
        <v>0.101751</v>
      </c>
      <c r="GX1303">
        <v>31786</v>
      </c>
      <c r="GY1303">
        <v>33308.2</v>
      </c>
      <c r="GZ1303">
        <v>32369.3</v>
      </c>
      <c r="HA1303">
        <v>34190.7</v>
      </c>
      <c r="HB1303">
        <v>38234.6</v>
      </c>
      <c r="HC1303">
        <v>44324.2</v>
      </c>
      <c r="HD1303">
        <v>50929.1</v>
      </c>
      <c r="HE1303">
        <v>54871.2</v>
      </c>
      <c r="HF1303">
        <v>1.65015</v>
      </c>
      <c r="HG1303">
        <v>1.50055</v>
      </c>
      <c r="HH1303">
        <v>-0.185255</v>
      </c>
      <c r="HI1303">
        <v>0</v>
      </c>
      <c r="HJ1303">
        <v>50.9223</v>
      </c>
      <c r="HK1303">
        <v>999.9</v>
      </c>
      <c r="HL1303">
        <v>55.994</v>
      </c>
      <c r="HM1303">
        <v>30.283</v>
      </c>
      <c r="HN1303">
        <v>26.8878</v>
      </c>
      <c r="HO1303">
        <v>60.3257</v>
      </c>
      <c r="HP1303">
        <v>40.1883</v>
      </c>
      <c r="HQ1303">
        <v>1</v>
      </c>
      <c r="HR1303">
        <v>2.69282</v>
      </c>
      <c r="HS1303">
        <v>1.2355</v>
      </c>
      <c r="HT1303">
        <v>20.1055</v>
      </c>
      <c r="HU1303">
        <v>5.18569</v>
      </c>
      <c r="HV1303">
        <v>12.0159</v>
      </c>
      <c r="HW1303">
        <v>4.9663</v>
      </c>
      <c r="HX1303">
        <v>3.29598</v>
      </c>
      <c r="HY1303">
        <v>9999</v>
      </c>
      <c r="HZ1303">
        <v>9999</v>
      </c>
      <c r="IA1303">
        <v>999.9</v>
      </c>
      <c r="IB1303">
        <v>9999</v>
      </c>
      <c r="IC1303">
        <v>1.86325</v>
      </c>
      <c r="ID1303">
        <v>1.86811</v>
      </c>
      <c r="IE1303">
        <v>1.86783</v>
      </c>
      <c r="IF1303">
        <v>1.86905</v>
      </c>
      <c r="IG1303">
        <v>1.86981</v>
      </c>
      <c r="IH1303">
        <v>1.86594</v>
      </c>
      <c r="II1303">
        <v>1.86691</v>
      </c>
      <c r="IJ1303">
        <v>1.8684</v>
      </c>
      <c r="IK1303">
        <v>5</v>
      </c>
      <c r="IL1303">
        <v>0</v>
      </c>
      <c r="IM1303">
        <v>0</v>
      </c>
      <c r="IN1303">
        <v>0</v>
      </c>
      <c r="IO1303" t="s">
        <v>441</v>
      </c>
      <c r="IP1303" t="s">
        <v>442</v>
      </c>
      <c r="IQ1303" t="s">
        <v>443</v>
      </c>
      <c r="IR1303" t="s">
        <v>443</v>
      </c>
      <c r="IS1303" t="s">
        <v>443</v>
      </c>
      <c r="IT1303" t="s">
        <v>443</v>
      </c>
      <c r="IU1303">
        <v>0</v>
      </c>
      <c r="IV1303">
        <v>100</v>
      </c>
      <c r="IW1303">
        <v>100</v>
      </c>
      <c r="IX1303">
        <v>1.097</v>
      </c>
      <c r="IY1303">
        <v>-0.0441</v>
      </c>
      <c r="IZ1303">
        <v>1.09748391826392</v>
      </c>
      <c r="JA1303">
        <v>0</v>
      </c>
      <c r="JB1303">
        <v>0</v>
      </c>
      <c r="JC1303">
        <v>0</v>
      </c>
      <c r="JD1303">
        <v>-0.0441141096964596</v>
      </c>
      <c r="JE1303">
        <v>0</v>
      </c>
      <c r="JF1303">
        <v>0</v>
      </c>
      <c r="JG1303">
        <v>0</v>
      </c>
      <c r="JH1303">
        <v>5</v>
      </c>
      <c r="JI1303">
        <v>2273</v>
      </c>
      <c r="JJ1303">
        <v>1</v>
      </c>
      <c r="JK1303">
        <v>24</v>
      </c>
      <c r="JL1303">
        <v>29357174.2</v>
      </c>
      <c r="JM1303">
        <v>29357174.2</v>
      </c>
      <c r="JN1303">
        <v>1.43677</v>
      </c>
      <c r="JO1303">
        <v>2.63672</v>
      </c>
      <c r="JP1303">
        <v>1.54785</v>
      </c>
      <c r="JQ1303">
        <v>2.31567</v>
      </c>
      <c r="JR1303">
        <v>1.64551</v>
      </c>
      <c r="JS1303">
        <v>2.31689</v>
      </c>
      <c r="JT1303">
        <v>34.3952</v>
      </c>
      <c r="JU1303">
        <v>24.1838</v>
      </c>
      <c r="JV1303">
        <v>18</v>
      </c>
      <c r="JW1303">
        <v>487.634</v>
      </c>
      <c r="JX1303">
        <v>379.078</v>
      </c>
      <c r="JY1303">
        <v>51.0631</v>
      </c>
      <c r="JZ1303">
        <v>57.1909</v>
      </c>
      <c r="KA1303">
        <v>30</v>
      </c>
      <c r="KB1303">
        <v>56.5165</v>
      </c>
      <c r="KC1303">
        <v>56.307</v>
      </c>
      <c r="KD1303">
        <v>28.8308</v>
      </c>
      <c r="KE1303">
        <v>0</v>
      </c>
      <c r="KF1303">
        <v>100</v>
      </c>
      <c r="KG1303">
        <v>51.0614</v>
      </c>
      <c r="KH1303">
        <v>658.125</v>
      </c>
      <c r="KI1303">
        <v>26.2864</v>
      </c>
      <c r="KJ1303">
        <v>92.2708</v>
      </c>
      <c r="KK1303">
        <v>88.7619</v>
      </c>
    </row>
    <row r="1304" spans="1:297">
      <c r="A1304">
        <v>1288</v>
      </c>
      <c r="B1304">
        <v>1761430457</v>
      </c>
      <c r="C1304">
        <v>22276</v>
      </c>
      <c r="D1304" t="s">
        <v>3031</v>
      </c>
      <c r="E1304" t="s">
        <v>3032</v>
      </c>
      <c r="F1304">
        <v>5</v>
      </c>
      <c r="G1304" t="s">
        <v>2954</v>
      </c>
      <c r="H1304" t="s">
        <v>436</v>
      </c>
      <c r="I1304">
        <v>1761430448.84615</v>
      </c>
      <c r="J1304">
        <f>(K1304)/1000</f>
        <v>0</v>
      </c>
      <c r="K1304">
        <f>IF(DP1304, AN1304, AH1304)</f>
        <v>0</v>
      </c>
      <c r="L1304">
        <f>IF(DP1304, AI1304, AG1304)</f>
        <v>0</v>
      </c>
      <c r="M1304">
        <f>DR1304 - IF(AU1304&gt;1, L1304*DL1304*100.0/(AW1304), 0)</f>
        <v>0</v>
      </c>
      <c r="N1304">
        <f>((T1304-J1304/2)*M1304-L1304)/(T1304+J1304/2)</f>
        <v>0</v>
      </c>
      <c r="O1304">
        <f>N1304*(DY1304+DZ1304)/1000.0</f>
        <v>0</v>
      </c>
      <c r="P1304">
        <f>(DR1304 - IF(AU1304&gt;1, L1304*DL1304*100.0/(AW1304), 0))*(DY1304+DZ1304)/1000.0</f>
        <v>0</v>
      </c>
      <c r="Q1304">
        <f>2.0/((1/S1304-1/R1304)+SIGN(S1304)*SQRT((1/S1304-1/R1304)*(1/S1304-1/R1304) + 4*DM1304/((DM1304+1)*(DM1304+1))*(2*1/S1304*1/R1304-1/R1304*1/R1304)))</f>
        <v>0</v>
      </c>
      <c r="R1304">
        <f>IF(LEFT(DN1304,1)&lt;&gt;"0",IF(LEFT(DN1304,1)="1",3.0,DO1304),$D$5+$E$5*(EF1304*DY1304/($K$5*1000))+$F$5*(EF1304*DY1304/($K$5*1000))*MAX(MIN(DL1304,$J$5),$I$5)*MAX(MIN(DL1304,$J$5),$I$5)+$G$5*MAX(MIN(DL1304,$J$5),$I$5)*(EF1304*DY1304/($K$5*1000))+$H$5*(EF1304*DY1304/($K$5*1000))*(EF1304*DY1304/($K$5*1000)))</f>
        <v>0</v>
      </c>
      <c r="S1304">
        <f>J1304*(1000-(1000*0.61365*exp(17.502*W1304/(240.97+W1304))/(DY1304+DZ1304)+DT1304)/2)/(1000*0.61365*exp(17.502*W1304/(240.97+W1304))/(DY1304+DZ1304)-DT1304)</f>
        <v>0</v>
      </c>
      <c r="T1304">
        <f>1/((DM1304+1)/(Q1304/1.6)+1/(R1304/1.37)) + DM1304/((DM1304+1)/(Q1304/1.6) + DM1304/(R1304/1.37))</f>
        <v>0</v>
      </c>
      <c r="U1304">
        <f>(DH1304*DK1304)</f>
        <v>0</v>
      </c>
      <c r="V1304">
        <f>(EA1304+(U1304+2*0.95*5.67E-8*(((EA1304+$B$7)+273)^4-(EA1304+273)^4)-44100*J1304)/(1.84*29.3*R1304+8*0.95*5.67E-8*(EA1304+273)^3))</f>
        <v>0</v>
      </c>
      <c r="W1304">
        <f>($C$7*EB1304+$D$7*EC1304+$E$7*V1304)</f>
        <v>0</v>
      </c>
      <c r="X1304">
        <f>0.61365*exp(17.502*W1304/(240.97+W1304))</f>
        <v>0</v>
      </c>
      <c r="Y1304">
        <f>(Z1304/AA1304*100)</f>
        <v>0</v>
      </c>
      <c r="Z1304">
        <f>DT1304*(DY1304+DZ1304)/1000</f>
        <v>0</v>
      </c>
      <c r="AA1304">
        <f>0.61365*exp(17.502*EA1304/(240.97+EA1304))</f>
        <v>0</v>
      </c>
      <c r="AB1304">
        <f>(X1304-DT1304*(DY1304+DZ1304)/1000)</f>
        <v>0</v>
      </c>
      <c r="AC1304">
        <f>(-J1304*44100)</f>
        <v>0</v>
      </c>
      <c r="AD1304">
        <f>2*29.3*R1304*0.92*(EA1304-W1304)</f>
        <v>0</v>
      </c>
      <c r="AE1304">
        <f>2*0.95*5.67E-8*(((EA1304+$B$7)+273)^4-(W1304+273)^4)</f>
        <v>0</v>
      </c>
      <c r="AF1304">
        <f>U1304+AE1304+AC1304+AD1304</f>
        <v>0</v>
      </c>
      <c r="AG1304">
        <f>DX1304*AU1304*(DS1304-DR1304*(1000-AU1304*DU1304)/(1000-AU1304*DT1304))/(100*DL1304)</f>
        <v>0</v>
      </c>
      <c r="AH1304">
        <f>1000*DX1304*AU1304*(DT1304-DU1304)/(100*DL1304*(1000-AU1304*DT1304))</f>
        <v>0</v>
      </c>
      <c r="AI1304">
        <f>(AJ1304 - AK1304 - DY1304*1E3/(8.314*(EA1304+273.15)) * AM1304/DX1304 * AL1304) * DX1304/(100*DL1304) * (1000 - DU1304)/1000</f>
        <v>0</v>
      </c>
      <c r="AJ1304">
        <v>658.124392463363</v>
      </c>
      <c r="AK1304">
        <v>635.471418181818</v>
      </c>
      <c r="AL1304">
        <v>3.54316826409786</v>
      </c>
      <c r="AM1304">
        <v>65.4946518172247</v>
      </c>
      <c r="AN1304">
        <f>(AP1304 - AO1304 + DY1304*1E3/(8.314*(EA1304+273.15)) * AR1304/DX1304 * AQ1304) * DX1304/(100*DL1304) * 1000/(1000 - AP1304)</f>
        <v>0</v>
      </c>
      <c r="AO1304">
        <v>25.6609865496534</v>
      </c>
      <c r="AP1304">
        <v>58.5709418181818</v>
      </c>
      <c r="AQ1304">
        <v>-0.000472787442489169</v>
      </c>
      <c r="AR1304">
        <v>110.855634111714</v>
      </c>
      <c r="AS1304">
        <v>6</v>
      </c>
      <c r="AT1304">
        <v>1</v>
      </c>
      <c r="AU1304">
        <f>IF(AS1304*$H$13&gt;=AW1304,1.0,(AW1304/(AW1304-AS1304*$H$13)))</f>
        <v>0</v>
      </c>
      <c r="AV1304">
        <f>(AU1304-1)*100</f>
        <v>0</v>
      </c>
      <c r="AW1304">
        <f>MAX(0,($B$13+$C$13*EF1304)/(1+$D$13*EF1304)*DY1304/(EA1304+273)*$E$13)</f>
        <v>0</v>
      </c>
      <c r="AX1304" t="s">
        <v>437</v>
      </c>
      <c r="AY1304" t="s">
        <v>437</v>
      </c>
      <c r="AZ1304">
        <v>0</v>
      </c>
      <c r="BA1304">
        <v>0</v>
      </c>
      <c r="BB1304">
        <f>1-AZ1304/BA1304</f>
        <v>0</v>
      </c>
      <c r="BC1304">
        <v>0</v>
      </c>
      <c r="BD1304" t="s">
        <v>437</v>
      </c>
      <c r="BE1304" t="s">
        <v>437</v>
      </c>
      <c r="BF1304">
        <v>0</v>
      </c>
      <c r="BG1304">
        <v>0</v>
      </c>
      <c r="BH1304">
        <f>1-BF1304/BG1304</f>
        <v>0</v>
      </c>
      <c r="BI1304">
        <v>0.5</v>
      </c>
      <c r="BJ1304">
        <f>DI1304</f>
        <v>0</v>
      </c>
      <c r="BK1304">
        <f>L1304</f>
        <v>0</v>
      </c>
      <c r="BL1304">
        <f>BH1304*BI1304*BJ1304</f>
        <v>0</v>
      </c>
      <c r="BM1304">
        <f>(BK1304-BC1304)/BJ1304</f>
        <v>0</v>
      </c>
      <c r="BN1304">
        <f>(BA1304-BG1304)/BG1304</f>
        <v>0</v>
      </c>
      <c r="BO1304">
        <f>AZ1304/(BB1304+AZ1304/BG1304)</f>
        <v>0</v>
      </c>
      <c r="BP1304" t="s">
        <v>437</v>
      </c>
      <c r="BQ1304">
        <v>0</v>
      </c>
      <c r="BR1304">
        <f>IF(BQ1304&lt;&gt;0, BQ1304, BO1304)</f>
        <v>0</v>
      </c>
      <c r="BS1304">
        <f>1-BR1304/BG1304</f>
        <v>0</v>
      </c>
      <c r="BT1304">
        <f>(BG1304-BF1304)/(BG1304-BR1304)</f>
        <v>0</v>
      </c>
      <c r="BU1304">
        <f>(BA1304-BG1304)/(BA1304-BR1304)</f>
        <v>0</v>
      </c>
      <c r="BV1304">
        <f>(BG1304-BF1304)/(BG1304-AZ1304)</f>
        <v>0</v>
      </c>
      <c r="BW1304">
        <f>(BA1304-BG1304)/(BA1304-AZ1304)</f>
        <v>0</v>
      </c>
      <c r="BX1304">
        <f>(BT1304*BR1304/BF1304)</f>
        <v>0</v>
      </c>
      <c r="BY1304">
        <f>(1-BX1304)</f>
        <v>0</v>
      </c>
      <c r="DH1304">
        <f>$B$11*EG1304+$C$11*EH1304+$F$11*ES1304*(1-EV1304)</f>
        <v>0</v>
      </c>
      <c r="DI1304">
        <f>DH1304*DJ1304</f>
        <v>0</v>
      </c>
      <c r="DJ1304">
        <f>($B$11*$D$9+$C$11*$D$9+$F$11*((FF1304+EX1304)/MAX(FF1304+EX1304+FG1304, 0.1)*$I$9+FG1304/MAX(FF1304+EX1304+FG1304, 0.1)*$J$9))/($B$11+$C$11+$F$11)</f>
        <v>0</v>
      </c>
      <c r="DK1304">
        <f>($B$11*$K$9+$C$11*$K$9+$F$11*((FF1304+EX1304)/MAX(FF1304+EX1304+FG1304, 0.1)*$P$9+FG1304/MAX(FF1304+EX1304+FG1304, 0.1)*$Q$9))/($B$11+$C$11+$F$11)</f>
        <v>0</v>
      </c>
      <c r="DL1304">
        <v>6</v>
      </c>
      <c r="DM1304">
        <v>0.5</v>
      </c>
      <c r="DN1304" t="s">
        <v>438</v>
      </c>
      <c r="DO1304">
        <v>2</v>
      </c>
      <c r="DP1304" t="b">
        <v>1</v>
      </c>
      <c r="DQ1304">
        <v>1761430448.84615</v>
      </c>
      <c r="DR1304">
        <v>574.847076923077</v>
      </c>
      <c r="DS1304">
        <v>624.372769230769</v>
      </c>
      <c r="DT1304">
        <v>58.5758</v>
      </c>
      <c r="DU1304">
        <v>25.6562461538462</v>
      </c>
      <c r="DV1304">
        <v>573.749615384615</v>
      </c>
      <c r="DW1304">
        <v>58.6199076923077</v>
      </c>
      <c r="DX1304">
        <v>499.997384615385</v>
      </c>
      <c r="DY1304">
        <v>90.1782461538461</v>
      </c>
      <c r="DZ1304">
        <v>0.0391991230769231</v>
      </c>
      <c r="EA1304">
        <v>52.5973384615385</v>
      </c>
      <c r="EB1304">
        <v>48.0096</v>
      </c>
      <c r="EC1304">
        <v>999.9</v>
      </c>
      <c r="ED1304">
        <v>0</v>
      </c>
      <c r="EE1304">
        <v>0</v>
      </c>
      <c r="EF1304">
        <v>9996.00461538461</v>
      </c>
      <c r="EG1304">
        <v>0</v>
      </c>
      <c r="EH1304">
        <v>1250.18230769231</v>
      </c>
      <c r="EI1304">
        <v>-49.5255538461538</v>
      </c>
      <c r="EJ1304">
        <v>610.614384615385</v>
      </c>
      <c r="EK1304">
        <v>640.813615384615</v>
      </c>
      <c r="EL1304">
        <v>32.9195384615385</v>
      </c>
      <c r="EM1304">
        <v>624.372769230769</v>
      </c>
      <c r="EN1304">
        <v>25.6562461538462</v>
      </c>
      <c r="EO1304">
        <v>5.28226384615385</v>
      </c>
      <c r="EP1304">
        <v>2.31363615384615</v>
      </c>
      <c r="EQ1304">
        <v>33.7951769230769</v>
      </c>
      <c r="ER1304">
        <v>19.7716461538462</v>
      </c>
      <c r="ES1304">
        <v>1200.00538461538</v>
      </c>
      <c r="ET1304">
        <v>0.967007769230769</v>
      </c>
      <c r="EU1304">
        <v>0.0329921076923077</v>
      </c>
      <c r="EV1304">
        <v>0</v>
      </c>
      <c r="EW1304">
        <v>815.377461538462</v>
      </c>
      <c r="EX1304">
        <v>5.00059</v>
      </c>
      <c r="EY1304">
        <v>10949.0923076923</v>
      </c>
      <c r="EZ1304">
        <v>10358.8076923077</v>
      </c>
      <c r="FA1304">
        <v>64.3893076923077</v>
      </c>
      <c r="FB1304">
        <v>65.562</v>
      </c>
      <c r="FC1304">
        <v>64.437</v>
      </c>
      <c r="FD1304">
        <v>65.312</v>
      </c>
      <c r="FE1304">
        <v>65.6918461538462</v>
      </c>
      <c r="FF1304">
        <v>1155.57538461538</v>
      </c>
      <c r="FG1304">
        <v>39.43</v>
      </c>
      <c r="FH1304">
        <v>0</v>
      </c>
      <c r="FI1304">
        <v>1761430417.9</v>
      </c>
      <c r="FJ1304">
        <v>0</v>
      </c>
      <c r="FK1304">
        <v>815.8272</v>
      </c>
      <c r="FL1304">
        <v>26.2548461253693</v>
      </c>
      <c r="FM1304">
        <v>324.192307192294</v>
      </c>
      <c r="FN1304">
        <v>10955.232</v>
      </c>
      <c r="FO1304">
        <v>15</v>
      </c>
      <c r="FP1304">
        <v>0</v>
      </c>
      <c r="FQ1304" t="s">
        <v>439</v>
      </c>
      <c r="FR1304">
        <v>0</v>
      </c>
      <c r="FS1304">
        <v>0</v>
      </c>
      <c r="FT1304">
        <v>0</v>
      </c>
      <c r="FU1304">
        <v>0</v>
      </c>
      <c r="FV1304">
        <v>0</v>
      </c>
      <c r="FW1304">
        <v>0</v>
      </c>
      <c r="FX1304">
        <v>0</v>
      </c>
      <c r="FY1304">
        <v>0</v>
      </c>
      <c r="FZ1304">
        <v>0</v>
      </c>
      <c r="GA1304">
        <v>0</v>
      </c>
      <c r="GB1304">
        <v>0</v>
      </c>
      <c r="GC1304">
        <v>-49.1004</v>
      </c>
      <c r="GD1304">
        <v>-11.3294255639099</v>
      </c>
      <c r="GE1304">
        <v>1.21026343909085</v>
      </c>
      <c r="GF1304">
        <v>0</v>
      </c>
      <c r="GG1304">
        <v>814.173</v>
      </c>
      <c r="GH1304">
        <v>25.6467838181983</v>
      </c>
      <c r="GI1304">
        <v>2.52584605511058</v>
      </c>
      <c r="GJ1304">
        <v>-1</v>
      </c>
      <c r="GK1304">
        <v>32.917395</v>
      </c>
      <c r="GL1304">
        <v>0.00576090225560453</v>
      </c>
      <c r="GM1304">
        <v>0.00797643247323025</v>
      </c>
      <c r="GN1304">
        <v>1</v>
      </c>
      <c r="GO1304">
        <v>1</v>
      </c>
      <c r="GP1304">
        <v>2</v>
      </c>
      <c r="GQ1304" t="s">
        <v>446</v>
      </c>
      <c r="GR1304">
        <v>3.12629</v>
      </c>
      <c r="GS1304">
        <v>2.71705</v>
      </c>
      <c r="GT1304">
        <v>0.10969</v>
      </c>
      <c r="GU1304">
        <v>0.116092</v>
      </c>
      <c r="GV1304">
        <v>0.180299</v>
      </c>
      <c r="GW1304">
        <v>0.101761</v>
      </c>
      <c r="GX1304">
        <v>31707.4</v>
      </c>
      <c r="GY1304">
        <v>33232</v>
      </c>
      <c r="GZ1304">
        <v>32369.2</v>
      </c>
      <c r="HA1304">
        <v>34190.7</v>
      </c>
      <c r="HB1304">
        <v>38234.7</v>
      </c>
      <c r="HC1304">
        <v>44323.8</v>
      </c>
      <c r="HD1304">
        <v>50928.9</v>
      </c>
      <c r="HE1304">
        <v>54870.9</v>
      </c>
      <c r="HF1304">
        <v>1.65055</v>
      </c>
      <c r="HG1304">
        <v>1.50045</v>
      </c>
      <c r="HH1304">
        <v>-0.184849</v>
      </c>
      <c r="HI1304">
        <v>0</v>
      </c>
      <c r="HJ1304">
        <v>50.9262</v>
      </c>
      <c r="HK1304">
        <v>999.9</v>
      </c>
      <c r="HL1304">
        <v>55.994</v>
      </c>
      <c r="HM1304">
        <v>30.293</v>
      </c>
      <c r="HN1304">
        <v>26.9044</v>
      </c>
      <c r="HO1304">
        <v>60.0657</v>
      </c>
      <c r="HP1304">
        <v>40.1603</v>
      </c>
      <c r="HQ1304">
        <v>1</v>
      </c>
      <c r="HR1304">
        <v>2.69281</v>
      </c>
      <c r="HS1304">
        <v>1.19399</v>
      </c>
      <c r="HT1304">
        <v>20.1059</v>
      </c>
      <c r="HU1304">
        <v>5.18464</v>
      </c>
      <c r="HV1304">
        <v>12.0159</v>
      </c>
      <c r="HW1304">
        <v>4.9662</v>
      </c>
      <c r="HX1304">
        <v>3.29588</v>
      </c>
      <c r="HY1304">
        <v>9999</v>
      </c>
      <c r="HZ1304">
        <v>9999</v>
      </c>
      <c r="IA1304">
        <v>999.9</v>
      </c>
      <c r="IB1304">
        <v>9999</v>
      </c>
      <c r="IC1304">
        <v>1.86325</v>
      </c>
      <c r="ID1304">
        <v>1.86811</v>
      </c>
      <c r="IE1304">
        <v>1.86783</v>
      </c>
      <c r="IF1304">
        <v>1.86905</v>
      </c>
      <c r="IG1304">
        <v>1.86981</v>
      </c>
      <c r="IH1304">
        <v>1.86594</v>
      </c>
      <c r="II1304">
        <v>1.86692</v>
      </c>
      <c r="IJ1304">
        <v>1.86843</v>
      </c>
      <c r="IK1304">
        <v>5</v>
      </c>
      <c r="IL1304">
        <v>0</v>
      </c>
      <c r="IM1304">
        <v>0</v>
      </c>
      <c r="IN1304">
        <v>0</v>
      </c>
      <c r="IO1304" t="s">
        <v>441</v>
      </c>
      <c r="IP1304" t="s">
        <v>442</v>
      </c>
      <c r="IQ1304" t="s">
        <v>443</v>
      </c>
      <c r="IR1304" t="s">
        <v>443</v>
      </c>
      <c r="IS1304" t="s">
        <v>443</v>
      </c>
      <c r="IT1304" t="s">
        <v>443</v>
      </c>
      <c r="IU1304">
        <v>0</v>
      </c>
      <c r="IV1304">
        <v>100</v>
      </c>
      <c r="IW1304">
        <v>100</v>
      </c>
      <c r="IX1304">
        <v>1.097</v>
      </c>
      <c r="IY1304">
        <v>-0.0441</v>
      </c>
      <c r="IZ1304">
        <v>1.09748391826392</v>
      </c>
      <c r="JA1304">
        <v>0</v>
      </c>
      <c r="JB1304">
        <v>0</v>
      </c>
      <c r="JC1304">
        <v>0</v>
      </c>
      <c r="JD1304">
        <v>-0.0441141096964596</v>
      </c>
      <c r="JE1304">
        <v>0</v>
      </c>
      <c r="JF1304">
        <v>0</v>
      </c>
      <c r="JG1304">
        <v>0</v>
      </c>
      <c r="JH1304">
        <v>5</v>
      </c>
      <c r="JI1304">
        <v>2273</v>
      </c>
      <c r="JJ1304">
        <v>1</v>
      </c>
      <c r="JK1304">
        <v>24</v>
      </c>
      <c r="JL1304">
        <v>29357174.3</v>
      </c>
      <c r="JM1304">
        <v>29357174.3</v>
      </c>
      <c r="JN1304">
        <v>1.4624</v>
      </c>
      <c r="JO1304">
        <v>2.62817</v>
      </c>
      <c r="JP1304">
        <v>1.54785</v>
      </c>
      <c r="JQ1304">
        <v>2.31567</v>
      </c>
      <c r="JR1304">
        <v>1.64673</v>
      </c>
      <c r="JS1304">
        <v>2.37427</v>
      </c>
      <c r="JT1304">
        <v>34.418</v>
      </c>
      <c r="JU1304">
        <v>24.1838</v>
      </c>
      <c r="JV1304">
        <v>18</v>
      </c>
      <c r="JW1304">
        <v>487.933</v>
      </c>
      <c r="JX1304">
        <v>379.016</v>
      </c>
      <c r="JY1304">
        <v>51.0503</v>
      </c>
      <c r="JZ1304">
        <v>57.1909</v>
      </c>
      <c r="KA1304">
        <v>30</v>
      </c>
      <c r="KB1304">
        <v>56.5165</v>
      </c>
      <c r="KC1304">
        <v>56.307</v>
      </c>
      <c r="KD1304">
        <v>29.4355</v>
      </c>
      <c r="KE1304">
        <v>0</v>
      </c>
      <c r="KF1304">
        <v>100</v>
      </c>
      <c r="KG1304">
        <v>51.0577</v>
      </c>
      <c r="KH1304">
        <v>678.596</v>
      </c>
      <c r="KI1304">
        <v>26.2864</v>
      </c>
      <c r="KJ1304">
        <v>92.2705</v>
      </c>
      <c r="KK1304">
        <v>88.7616</v>
      </c>
    </row>
    <row r="1305" spans="1:297">
      <c r="A1305">
        <v>1289</v>
      </c>
      <c r="B1305">
        <v>1761430462</v>
      </c>
      <c r="C1305">
        <v>22281</v>
      </c>
      <c r="D1305" t="s">
        <v>3033</v>
      </c>
      <c r="E1305" t="s">
        <v>3034</v>
      </c>
      <c r="F1305">
        <v>5</v>
      </c>
      <c r="G1305" t="s">
        <v>2954</v>
      </c>
      <c r="H1305" t="s">
        <v>436</v>
      </c>
      <c r="I1305">
        <v>1761430453.84615</v>
      </c>
      <c r="J1305">
        <f>(K1305)/1000</f>
        <v>0</v>
      </c>
      <c r="K1305">
        <f>IF(DP1305, AN1305, AH1305)</f>
        <v>0</v>
      </c>
      <c r="L1305">
        <f>IF(DP1305, AI1305, AG1305)</f>
        <v>0</v>
      </c>
      <c r="M1305">
        <f>DR1305 - IF(AU1305&gt;1, L1305*DL1305*100.0/(AW1305), 0)</f>
        <v>0</v>
      </c>
      <c r="N1305">
        <f>((T1305-J1305/2)*M1305-L1305)/(T1305+J1305/2)</f>
        <v>0</v>
      </c>
      <c r="O1305">
        <f>N1305*(DY1305+DZ1305)/1000.0</f>
        <v>0</v>
      </c>
      <c r="P1305">
        <f>(DR1305 - IF(AU1305&gt;1, L1305*DL1305*100.0/(AW1305), 0))*(DY1305+DZ1305)/1000.0</f>
        <v>0</v>
      </c>
      <c r="Q1305">
        <f>2.0/((1/S1305-1/R1305)+SIGN(S1305)*SQRT((1/S1305-1/R1305)*(1/S1305-1/R1305) + 4*DM1305/((DM1305+1)*(DM1305+1))*(2*1/S1305*1/R1305-1/R1305*1/R1305)))</f>
        <v>0</v>
      </c>
      <c r="R1305">
        <f>IF(LEFT(DN1305,1)&lt;&gt;"0",IF(LEFT(DN1305,1)="1",3.0,DO1305),$D$5+$E$5*(EF1305*DY1305/($K$5*1000))+$F$5*(EF1305*DY1305/($K$5*1000))*MAX(MIN(DL1305,$J$5),$I$5)*MAX(MIN(DL1305,$J$5),$I$5)+$G$5*MAX(MIN(DL1305,$J$5),$I$5)*(EF1305*DY1305/($K$5*1000))+$H$5*(EF1305*DY1305/($K$5*1000))*(EF1305*DY1305/($K$5*1000)))</f>
        <v>0</v>
      </c>
      <c r="S1305">
        <f>J1305*(1000-(1000*0.61365*exp(17.502*W1305/(240.97+W1305))/(DY1305+DZ1305)+DT1305)/2)/(1000*0.61365*exp(17.502*W1305/(240.97+W1305))/(DY1305+DZ1305)-DT1305)</f>
        <v>0</v>
      </c>
      <c r="T1305">
        <f>1/((DM1305+1)/(Q1305/1.6)+1/(R1305/1.37)) + DM1305/((DM1305+1)/(Q1305/1.6) + DM1305/(R1305/1.37))</f>
        <v>0</v>
      </c>
      <c r="U1305">
        <f>(DH1305*DK1305)</f>
        <v>0</v>
      </c>
      <c r="V1305">
        <f>(EA1305+(U1305+2*0.95*5.67E-8*(((EA1305+$B$7)+273)^4-(EA1305+273)^4)-44100*J1305)/(1.84*29.3*R1305+8*0.95*5.67E-8*(EA1305+273)^3))</f>
        <v>0</v>
      </c>
      <c r="W1305">
        <f>($C$7*EB1305+$D$7*EC1305+$E$7*V1305)</f>
        <v>0</v>
      </c>
      <c r="X1305">
        <f>0.61365*exp(17.502*W1305/(240.97+W1305))</f>
        <v>0</v>
      </c>
      <c r="Y1305">
        <f>(Z1305/AA1305*100)</f>
        <v>0</v>
      </c>
      <c r="Z1305">
        <f>DT1305*(DY1305+DZ1305)/1000</f>
        <v>0</v>
      </c>
      <c r="AA1305">
        <f>0.61365*exp(17.502*EA1305/(240.97+EA1305))</f>
        <v>0</v>
      </c>
      <c r="AB1305">
        <f>(X1305-DT1305*(DY1305+DZ1305)/1000)</f>
        <v>0</v>
      </c>
      <c r="AC1305">
        <f>(-J1305*44100)</f>
        <v>0</v>
      </c>
      <c r="AD1305">
        <f>2*29.3*R1305*0.92*(EA1305-W1305)</f>
        <v>0</v>
      </c>
      <c r="AE1305">
        <f>2*0.95*5.67E-8*(((EA1305+$B$7)+273)^4-(W1305+273)^4)</f>
        <v>0</v>
      </c>
      <c r="AF1305">
        <f>U1305+AE1305+AC1305+AD1305</f>
        <v>0</v>
      </c>
      <c r="AG1305">
        <f>DX1305*AU1305*(DS1305-DR1305*(1000-AU1305*DU1305)/(1000-AU1305*DT1305))/(100*DL1305)</f>
        <v>0</v>
      </c>
      <c r="AH1305">
        <f>1000*DX1305*AU1305*(DT1305-DU1305)/(100*DL1305*(1000-AU1305*DT1305))</f>
        <v>0</v>
      </c>
      <c r="AI1305">
        <f>(AJ1305 - AK1305 - DY1305*1E3/(8.314*(EA1305+273.15)) * AM1305/DX1305 * AL1305) * DX1305/(100*DL1305) * (1000 - DU1305)/1000</f>
        <v>0</v>
      </c>
      <c r="AJ1305">
        <v>673.845594845586</v>
      </c>
      <c r="AK1305">
        <v>651.736575757575</v>
      </c>
      <c r="AL1305">
        <v>3.2337053562394</v>
      </c>
      <c r="AM1305">
        <v>65.4946518172247</v>
      </c>
      <c r="AN1305">
        <f>(AP1305 - AO1305 + DY1305*1E3/(8.314*(EA1305+273.15)) * AR1305/DX1305 * AQ1305) * DX1305/(100*DL1305) * 1000/(1000 - AP1305)</f>
        <v>0</v>
      </c>
      <c r="AO1305">
        <v>25.6646162967837</v>
      </c>
      <c r="AP1305">
        <v>58.5756012121212</v>
      </c>
      <c r="AQ1305">
        <v>-0.000301291142351564</v>
      </c>
      <c r="AR1305">
        <v>110.855634111714</v>
      </c>
      <c r="AS1305">
        <v>6</v>
      </c>
      <c r="AT1305">
        <v>1</v>
      </c>
      <c r="AU1305">
        <f>IF(AS1305*$H$13&gt;=AW1305,1.0,(AW1305/(AW1305-AS1305*$H$13)))</f>
        <v>0</v>
      </c>
      <c r="AV1305">
        <f>(AU1305-1)*100</f>
        <v>0</v>
      </c>
      <c r="AW1305">
        <f>MAX(0,($B$13+$C$13*EF1305)/(1+$D$13*EF1305)*DY1305/(EA1305+273)*$E$13)</f>
        <v>0</v>
      </c>
      <c r="AX1305" t="s">
        <v>437</v>
      </c>
      <c r="AY1305" t="s">
        <v>437</v>
      </c>
      <c r="AZ1305">
        <v>0</v>
      </c>
      <c r="BA1305">
        <v>0</v>
      </c>
      <c r="BB1305">
        <f>1-AZ1305/BA1305</f>
        <v>0</v>
      </c>
      <c r="BC1305">
        <v>0</v>
      </c>
      <c r="BD1305" t="s">
        <v>437</v>
      </c>
      <c r="BE1305" t="s">
        <v>437</v>
      </c>
      <c r="BF1305">
        <v>0</v>
      </c>
      <c r="BG1305">
        <v>0</v>
      </c>
      <c r="BH1305">
        <f>1-BF1305/BG1305</f>
        <v>0</v>
      </c>
      <c r="BI1305">
        <v>0.5</v>
      </c>
      <c r="BJ1305">
        <f>DI1305</f>
        <v>0</v>
      </c>
      <c r="BK1305">
        <f>L1305</f>
        <v>0</v>
      </c>
      <c r="BL1305">
        <f>BH1305*BI1305*BJ1305</f>
        <v>0</v>
      </c>
      <c r="BM1305">
        <f>(BK1305-BC1305)/BJ1305</f>
        <v>0</v>
      </c>
      <c r="BN1305">
        <f>(BA1305-BG1305)/BG1305</f>
        <v>0</v>
      </c>
      <c r="BO1305">
        <f>AZ1305/(BB1305+AZ1305/BG1305)</f>
        <v>0</v>
      </c>
      <c r="BP1305" t="s">
        <v>437</v>
      </c>
      <c r="BQ1305">
        <v>0</v>
      </c>
      <c r="BR1305">
        <f>IF(BQ1305&lt;&gt;0, BQ1305, BO1305)</f>
        <v>0</v>
      </c>
      <c r="BS1305">
        <f>1-BR1305/BG1305</f>
        <v>0</v>
      </c>
      <c r="BT1305">
        <f>(BG1305-BF1305)/(BG1305-BR1305)</f>
        <v>0</v>
      </c>
      <c r="BU1305">
        <f>(BA1305-BG1305)/(BA1305-BR1305)</f>
        <v>0</v>
      </c>
      <c r="BV1305">
        <f>(BG1305-BF1305)/(BG1305-AZ1305)</f>
        <v>0</v>
      </c>
      <c r="BW1305">
        <f>(BA1305-BG1305)/(BA1305-AZ1305)</f>
        <v>0</v>
      </c>
      <c r="BX1305">
        <f>(BT1305*BR1305/BF1305)</f>
        <v>0</v>
      </c>
      <c r="BY1305">
        <f>(1-BX1305)</f>
        <v>0</v>
      </c>
      <c r="DH1305">
        <f>$B$11*EG1305+$C$11*EH1305+$F$11*ES1305*(1-EV1305)</f>
        <v>0</v>
      </c>
      <c r="DI1305">
        <f>DH1305*DJ1305</f>
        <v>0</v>
      </c>
      <c r="DJ1305">
        <f>($B$11*$D$9+$C$11*$D$9+$F$11*((FF1305+EX1305)/MAX(FF1305+EX1305+FG1305, 0.1)*$I$9+FG1305/MAX(FF1305+EX1305+FG1305, 0.1)*$J$9))/($B$11+$C$11+$F$11)</f>
        <v>0</v>
      </c>
      <c r="DK1305">
        <f>($B$11*$K$9+$C$11*$K$9+$F$11*((FF1305+EX1305)/MAX(FF1305+EX1305+FG1305, 0.1)*$P$9+FG1305/MAX(FF1305+EX1305+FG1305, 0.1)*$Q$9))/($B$11+$C$11+$F$11)</f>
        <v>0</v>
      </c>
      <c r="DL1305">
        <v>6</v>
      </c>
      <c r="DM1305">
        <v>0.5</v>
      </c>
      <c r="DN1305" t="s">
        <v>438</v>
      </c>
      <c r="DO1305">
        <v>2</v>
      </c>
      <c r="DP1305" t="b">
        <v>1</v>
      </c>
      <c r="DQ1305">
        <v>1761430453.84615</v>
      </c>
      <c r="DR1305">
        <v>590.937846153846</v>
      </c>
      <c r="DS1305">
        <v>640.823153846154</v>
      </c>
      <c r="DT1305">
        <v>58.5762692307692</v>
      </c>
      <c r="DU1305">
        <v>25.6601230769231</v>
      </c>
      <c r="DV1305">
        <v>589.840384615385</v>
      </c>
      <c r="DW1305">
        <v>58.6203769230769</v>
      </c>
      <c r="DX1305">
        <v>499.987307692308</v>
      </c>
      <c r="DY1305">
        <v>90.1788538461538</v>
      </c>
      <c r="DZ1305">
        <v>0.0392561692307692</v>
      </c>
      <c r="EA1305">
        <v>52.5950769230769</v>
      </c>
      <c r="EB1305">
        <v>48.0060692307692</v>
      </c>
      <c r="EC1305">
        <v>999.9</v>
      </c>
      <c r="ED1305">
        <v>0</v>
      </c>
      <c r="EE1305">
        <v>0</v>
      </c>
      <c r="EF1305">
        <v>9991.63153846154</v>
      </c>
      <c r="EG1305">
        <v>0</v>
      </c>
      <c r="EH1305">
        <v>1250.16538461538</v>
      </c>
      <c r="EI1305">
        <v>-49.8851153846154</v>
      </c>
      <c r="EJ1305">
        <v>627.706615384615</v>
      </c>
      <c r="EK1305">
        <v>657.699615384616</v>
      </c>
      <c r="EL1305">
        <v>32.9161538461538</v>
      </c>
      <c r="EM1305">
        <v>640.823153846154</v>
      </c>
      <c r="EN1305">
        <v>25.6601230769231</v>
      </c>
      <c r="EO1305">
        <v>5.28234153846154</v>
      </c>
      <c r="EP1305">
        <v>2.314</v>
      </c>
      <c r="EQ1305">
        <v>33.7954307692308</v>
      </c>
      <c r="ER1305">
        <v>19.7741846153846</v>
      </c>
      <c r="ES1305">
        <v>1199.95846153846</v>
      </c>
      <c r="ET1305">
        <v>0.967006538461539</v>
      </c>
      <c r="EU1305">
        <v>0.0329934</v>
      </c>
      <c r="EV1305">
        <v>0</v>
      </c>
      <c r="EW1305">
        <v>817.553692307692</v>
      </c>
      <c r="EX1305">
        <v>5.00059</v>
      </c>
      <c r="EY1305">
        <v>10975.8538461538</v>
      </c>
      <c r="EZ1305">
        <v>10358.4</v>
      </c>
      <c r="FA1305">
        <v>64.3940769230769</v>
      </c>
      <c r="FB1305">
        <v>65.562</v>
      </c>
      <c r="FC1305">
        <v>64.437</v>
      </c>
      <c r="FD1305">
        <v>65.3168461538462</v>
      </c>
      <c r="FE1305">
        <v>65.7015384615385</v>
      </c>
      <c r="FF1305">
        <v>1155.52846153846</v>
      </c>
      <c r="FG1305">
        <v>39.43</v>
      </c>
      <c r="FH1305">
        <v>0</v>
      </c>
      <c r="FI1305">
        <v>1761430422.7</v>
      </c>
      <c r="FJ1305">
        <v>0</v>
      </c>
      <c r="FK1305">
        <v>817.91812</v>
      </c>
      <c r="FL1305">
        <v>25.9582307850388</v>
      </c>
      <c r="FM1305">
        <v>325.999999972516</v>
      </c>
      <c r="FN1305">
        <v>10981.308</v>
      </c>
      <c r="FO1305">
        <v>15</v>
      </c>
      <c r="FP1305">
        <v>0</v>
      </c>
      <c r="FQ1305" t="s">
        <v>439</v>
      </c>
      <c r="FR1305">
        <v>0</v>
      </c>
      <c r="FS1305">
        <v>0</v>
      </c>
      <c r="FT1305">
        <v>0</v>
      </c>
      <c r="FU1305">
        <v>0</v>
      </c>
      <c r="FV1305">
        <v>0</v>
      </c>
      <c r="FW1305">
        <v>0</v>
      </c>
      <c r="FX1305">
        <v>0</v>
      </c>
      <c r="FY1305">
        <v>0</v>
      </c>
      <c r="FZ1305">
        <v>0</v>
      </c>
      <c r="GA1305">
        <v>0</v>
      </c>
      <c r="GB1305">
        <v>0</v>
      </c>
      <c r="GC1305">
        <v>-49.6848571428571</v>
      </c>
      <c r="GD1305">
        <v>-5.78636103896105</v>
      </c>
      <c r="GE1305">
        <v>0.842777762928682</v>
      </c>
      <c r="GF1305">
        <v>0</v>
      </c>
      <c r="GG1305">
        <v>816.231970588235</v>
      </c>
      <c r="GH1305">
        <v>25.8982582198228</v>
      </c>
      <c r="GI1305">
        <v>2.55022153000012</v>
      </c>
      <c r="GJ1305">
        <v>-1</v>
      </c>
      <c r="GK1305">
        <v>32.9189714285714</v>
      </c>
      <c r="GL1305">
        <v>-0.0403948051947928</v>
      </c>
      <c r="GM1305">
        <v>0.0069947696689089</v>
      </c>
      <c r="GN1305">
        <v>1</v>
      </c>
      <c r="GO1305">
        <v>1</v>
      </c>
      <c r="GP1305">
        <v>2</v>
      </c>
      <c r="GQ1305" t="s">
        <v>446</v>
      </c>
      <c r="GR1305">
        <v>3.12613</v>
      </c>
      <c r="GS1305">
        <v>2.71713</v>
      </c>
      <c r="GT1305">
        <v>0.11172</v>
      </c>
      <c r="GU1305">
        <v>0.118261</v>
      </c>
      <c r="GV1305">
        <v>0.180273</v>
      </c>
      <c r="GW1305">
        <v>0.101777</v>
      </c>
      <c r="GX1305">
        <v>31635</v>
      </c>
      <c r="GY1305">
        <v>33149.9</v>
      </c>
      <c r="GZ1305">
        <v>32369.3</v>
      </c>
      <c r="HA1305">
        <v>34190.4</v>
      </c>
      <c r="HB1305">
        <v>38236</v>
      </c>
      <c r="HC1305">
        <v>44323.3</v>
      </c>
      <c r="HD1305">
        <v>50929.1</v>
      </c>
      <c r="HE1305">
        <v>54871</v>
      </c>
      <c r="HF1305">
        <v>1.6506</v>
      </c>
      <c r="HG1305">
        <v>1.50052</v>
      </c>
      <c r="HH1305">
        <v>-0.186279</v>
      </c>
      <c r="HI1305">
        <v>0</v>
      </c>
      <c r="HJ1305">
        <v>50.9317</v>
      </c>
      <c r="HK1305">
        <v>999.9</v>
      </c>
      <c r="HL1305">
        <v>56.019</v>
      </c>
      <c r="HM1305">
        <v>30.293</v>
      </c>
      <c r="HN1305">
        <v>26.9144</v>
      </c>
      <c r="HO1305">
        <v>60.1057</v>
      </c>
      <c r="HP1305">
        <v>40.4127</v>
      </c>
      <c r="HQ1305">
        <v>1</v>
      </c>
      <c r="HR1305">
        <v>2.69273</v>
      </c>
      <c r="HS1305">
        <v>1.17384</v>
      </c>
      <c r="HT1305">
        <v>20.1059</v>
      </c>
      <c r="HU1305">
        <v>5.18539</v>
      </c>
      <c r="HV1305">
        <v>12.0159</v>
      </c>
      <c r="HW1305">
        <v>4.96655</v>
      </c>
      <c r="HX1305">
        <v>3.29593</v>
      </c>
      <c r="HY1305">
        <v>9999</v>
      </c>
      <c r="HZ1305">
        <v>9999</v>
      </c>
      <c r="IA1305">
        <v>999.9</v>
      </c>
      <c r="IB1305">
        <v>9999</v>
      </c>
      <c r="IC1305">
        <v>1.86325</v>
      </c>
      <c r="ID1305">
        <v>1.8681</v>
      </c>
      <c r="IE1305">
        <v>1.86784</v>
      </c>
      <c r="IF1305">
        <v>1.86905</v>
      </c>
      <c r="IG1305">
        <v>1.86981</v>
      </c>
      <c r="IH1305">
        <v>1.86591</v>
      </c>
      <c r="II1305">
        <v>1.86693</v>
      </c>
      <c r="IJ1305">
        <v>1.86842</v>
      </c>
      <c r="IK1305">
        <v>5</v>
      </c>
      <c r="IL1305">
        <v>0</v>
      </c>
      <c r="IM1305">
        <v>0</v>
      </c>
      <c r="IN1305">
        <v>0</v>
      </c>
      <c r="IO1305" t="s">
        <v>441</v>
      </c>
      <c r="IP1305" t="s">
        <v>442</v>
      </c>
      <c r="IQ1305" t="s">
        <v>443</v>
      </c>
      <c r="IR1305" t="s">
        <v>443</v>
      </c>
      <c r="IS1305" t="s">
        <v>443</v>
      </c>
      <c r="IT1305" t="s">
        <v>443</v>
      </c>
      <c r="IU1305">
        <v>0</v>
      </c>
      <c r="IV1305">
        <v>100</v>
      </c>
      <c r="IW1305">
        <v>100</v>
      </c>
      <c r="IX1305">
        <v>1.097</v>
      </c>
      <c r="IY1305">
        <v>-0.0441</v>
      </c>
      <c r="IZ1305">
        <v>1.09748391826392</v>
      </c>
      <c r="JA1305">
        <v>0</v>
      </c>
      <c r="JB1305">
        <v>0</v>
      </c>
      <c r="JC1305">
        <v>0</v>
      </c>
      <c r="JD1305">
        <v>-0.0441141096964596</v>
      </c>
      <c r="JE1305">
        <v>0</v>
      </c>
      <c r="JF1305">
        <v>0</v>
      </c>
      <c r="JG1305">
        <v>0</v>
      </c>
      <c r="JH1305">
        <v>5</v>
      </c>
      <c r="JI1305">
        <v>2273</v>
      </c>
      <c r="JJ1305">
        <v>1</v>
      </c>
      <c r="JK1305">
        <v>24</v>
      </c>
      <c r="JL1305">
        <v>29357174.4</v>
      </c>
      <c r="JM1305">
        <v>29357174.4</v>
      </c>
      <c r="JN1305">
        <v>1.4917</v>
      </c>
      <c r="JO1305">
        <v>2.63428</v>
      </c>
      <c r="JP1305">
        <v>1.54785</v>
      </c>
      <c r="JQ1305">
        <v>2.31567</v>
      </c>
      <c r="JR1305">
        <v>1.64673</v>
      </c>
      <c r="JS1305">
        <v>2.29858</v>
      </c>
      <c r="JT1305">
        <v>34.418</v>
      </c>
      <c r="JU1305">
        <v>24.1751</v>
      </c>
      <c r="JV1305">
        <v>18</v>
      </c>
      <c r="JW1305">
        <v>487.944</v>
      </c>
      <c r="JX1305">
        <v>379.063</v>
      </c>
      <c r="JY1305">
        <v>51.0461</v>
      </c>
      <c r="JZ1305">
        <v>57.1909</v>
      </c>
      <c r="KA1305">
        <v>30</v>
      </c>
      <c r="KB1305">
        <v>56.5117</v>
      </c>
      <c r="KC1305">
        <v>56.307</v>
      </c>
      <c r="KD1305">
        <v>29.9901</v>
      </c>
      <c r="KE1305">
        <v>0</v>
      </c>
      <c r="KF1305">
        <v>100</v>
      </c>
      <c r="KG1305">
        <v>51.0521</v>
      </c>
      <c r="KH1305">
        <v>692.192</v>
      </c>
      <c r="KI1305">
        <v>26.2864</v>
      </c>
      <c r="KJ1305">
        <v>92.2708</v>
      </c>
      <c r="KK1305">
        <v>88.7614</v>
      </c>
    </row>
    <row r="1306" spans="1:297">
      <c r="A1306">
        <v>1290</v>
      </c>
      <c r="B1306">
        <v>1761430467</v>
      </c>
      <c r="C1306">
        <v>22286</v>
      </c>
      <c r="D1306" t="s">
        <v>3035</v>
      </c>
      <c r="E1306" t="s">
        <v>3036</v>
      </c>
      <c r="F1306">
        <v>5</v>
      </c>
      <c r="G1306" t="s">
        <v>2954</v>
      </c>
      <c r="H1306" t="s">
        <v>436</v>
      </c>
      <c r="I1306">
        <v>1761430458.84615</v>
      </c>
      <c r="J1306">
        <f>(K1306)/1000</f>
        <v>0</v>
      </c>
      <c r="K1306">
        <f>IF(DP1306, AN1306, AH1306)</f>
        <v>0</v>
      </c>
      <c r="L1306">
        <f>IF(DP1306, AI1306, AG1306)</f>
        <v>0</v>
      </c>
      <c r="M1306">
        <f>DR1306 - IF(AU1306&gt;1, L1306*DL1306*100.0/(AW1306), 0)</f>
        <v>0</v>
      </c>
      <c r="N1306">
        <f>((T1306-J1306/2)*M1306-L1306)/(T1306+J1306/2)</f>
        <v>0</v>
      </c>
      <c r="O1306">
        <f>N1306*(DY1306+DZ1306)/1000.0</f>
        <v>0</v>
      </c>
      <c r="P1306">
        <f>(DR1306 - IF(AU1306&gt;1, L1306*DL1306*100.0/(AW1306), 0))*(DY1306+DZ1306)/1000.0</f>
        <v>0</v>
      </c>
      <c r="Q1306">
        <f>2.0/((1/S1306-1/R1306)+SIGN(S1306)*SQRT((1/S1306-1/R1306)*(1/S1306-1/R1306) + 4*DM1306/((DM1306+1)*(DM1306+1))*(2*1/S1306*1/R1306-1/R1306*1/R1306)))</f>
        <v>0</v>
      </c>
      <c r="R1306">
        <f>IF(LEFT(DN1306,1)&lt;&gt;"0",IF(LEFT(DN1306,1)="1",3.0,DO1306),$D$5+$E$5*(EF1306*DY1306/($K$5*1000))+$F$5*(EF1306*DY1306/($K$5*1000))*MAX(MIN(DL1306,$J$5),$I$5)*MAX(MIN(DL1306,$J$5),$I$5)+$G$5*MAX(MIN(DL1306,$J$5),$I$5)*(EF1306*DY1306/($K$5*1000))+$H$5*(EF1306*DY1306/($K$5*1000))*(EF1306*DY1306/($K$5*1000)))</f>
        <v>0</v>
      </c>
      <c r="S1306">
        <f>J1306*(1000-(1000*0.61365*exp(17.502*W1306/(240.97+W1306))/(DY1306+DZ1306)+DT1306)/2)/(1000*0.61365*exp(17.502*W1306/(240.97+W1306))/(DY1306+DZ1306)-DT1306)</f>
        <v>0</v>
      </c>
      <c r="T1306">
        <f>1/((DM1306+1)/(Q1306/1.6)+1/(R1306/1.37)) + DM1306/((DM1306+1)/(Q1306/1.6) + DM1306/(R1306/1.37))</f>
        <v>0</v>
      </c>
      <c r="U1306">
        <f>(DH1306*DK1306)</f>
        <v>0</v>
      </c>
      <c r="V1306">
        <f>(EA1306+(U1306+2*0.95*5.67E-8*(((EA1306+$B$7)+273)^4-(EA1306+273)^4)-44100*J1306)/(1.84*29.3*R1306+8*0.95*5.67E-8*(EA1306+273)^3))</f>
        <v>0</v>
      </c>
      <c r="W1306">
        <f>($C$7*EB1306+$D$7*EC1306+$E$7*V1306)</f>
        <v>0</v>
      </c>
      <c r="X1306">
        <f>0.61365*exp(17.502*W1306/(240.97+W1306))</f>
        <v>0</v>
      </c>
      <c r="Y1306">
        <f>(Z1306/AA1306*100)</f>
        <v>0</v>
      </c>
      <c r="Z1306">
        <f>DT1306*(DY1306+DZ1306)/1000</f>
        <v>0</v>
      </c>
      <c r="AA1306">
        <f>0.61365*exp(17.502*EA1306/(240.97+EA1306))</f>
        <v>0</v>
      </c>
      <c r="AB1306">
        <f>(X1306-DT1306*(DY1306+DZ1306)/1000)</f>
        <v>0</v>
      </c>
      <c r="AC1306">
        <f>(-J1306*44100)</f>
        <v>0</v>
      </c>
      <c r="AD1306">
        <f>2*29.3*R1306*0.92*(EA1306-W1306)</f>
        <v>0</v>
      </c>
      <c r="AE1306">
        <f>2*0.95*5.67E-8*(((EA1306+$B$7)+273)^4-(W1306+273)^4)</f>
        <v>0</v>
      </c>
      <c r="AF1306">
        <f>U1306+AE1306+AC1306+AD1306</f>
        <v>0</v>
      </c>
      <c r="AG1306">
        <f>DX1306*AU1306*(DS1306-DR1306*(1000-AU1306*DU1306)/(1000-AU1306*DT1306))/(100*DL1306)</f>
        <v>0</v>
      </c>
      <c r="AH1306">
        <f>1000*DX1306*AU1306*(DT1306-DU1306)/(100*DL1306*(1000-AU1306*DT1306))</f>
        <v>0</v>
      </c>
      <c r="AI1306">
        <f>(AJ1306 - AK1306 - DY1306*1E3/(8.314*(EA1306+273.15)) * AM1306/DX1306 * AL1306) * DX1306/(100*DL1306) * (1000 - DU1306)/1000</f>
        <v>0</v>
      </c>
      <c r="AJ1306">
        <v>692.081877321761</v>
      </c>
      <c r="AK1306">
        <v>669.153012121212</v>
      </c>
      <c r="AL1306">
        <v>3.51015881985848</v>
      </c>
      <c r="AM1306">
        <v>65.4946518172247</v>
      </c>
      <c r="AN1306">
        <f>(AP1306 - AO1306 + DY1306*1E3/(8.314*(EA1306+273.15)) * AR1306/DX1306 * AQ1306) * DX1306/(100*DL1306) * 1000/(1000 - AP1306)</f>
        <v>0</v>
      </c>
      <c r="AO1306">
        <v>25.6676699613933</v>
      </c>
      <c r="AP1306">
        <v>58.5755296969697</v>
      </c>
      <c r="AQ1306">
        <v>0.00163150807703312</v>
      </c>
      <c r="AR1306">
        <v>110.855634111714</v>
      </c>
      <c r="AS1306">
        <v>6</v>
      </c>
      <c r="AT1306">
        <v>1</v>
      </c>
      <c r="AU1306">
        <f>IF(AS1306*$H$13&gt;=AW1306,1.0,(AW1306/(AW1306-AS1306*$H$13)))</f>
        <v>0</v>
      </c>
      <c r="AV1306">
        <f>(AU1306-1)*100</f>
        <v>0</v>
      </c>
      <c r="AW1306">
        <f>MAX(0,($B$13+$C$13*EF1306)/(1+$D$13*EF1306)*DY1306/(EA1306+273)*$E$13)</f>
        <v>0</v>
      </c>
      <c r="AX1306" t="s">
        <v>437</v>
      </c>
      <c r="AY1306" t="s">
        <v>437</v>
      </c>
      <c r="AZ1306">
        <v>0</v>
      </c>
      <c r="BA1306">
        <v>0</v>
      </c>
      <c r="BB1306">
        <f>1-AZ1306/BA1306</f>
        <v>0</v>
      </c>
      <c r="BC1306">
        <v>0</v>
      </c>
      <c r="BD1306" t="s">
        <v>437</v>
      </c>
      <c r="BE1306" t="s">
        <v>437</v>
      </c>
      <c r="BF1306">
        <v>0</v>
      </c>
      <c r="BG1306">
        <v>0</v>
      </c>
      <c r="BH1306">
        <f>1-BF1306/BG1306</f>
        <v>0</v>
      </c>
      <c r="BI1306">
        <v>0.5</v>
      </c>
      <c r="BJ1306">
        <f>DI1306</f>
        <v>0</v>
      </c>
      <c r="BK1306">
        <f>L1306</f>
        <v>0</v>
      </c>
      <c r="BL1306">
        <f>BH1306*BI1306*BJ1306</f>
        <v>0</v>
      </c>
      <c r="BM1306">
        <f>(BK1306-BC1306)/BJ1306</f>
        <v>0</v>
      </c>
      <c r="BN1306">
        <f>(BA1306-BG1306)/BG1306</f>
        <v>0</v>
      </c>
      <c r="BO1306">
        <f>AZ1306/(BB1306+AZ1306/BG1306)</f>
        <v>0</v>
      </c>
      <c r="BP1306" t="s">
        <v>437</v>
      </c>
      <c r="BQ1306">
        <v>0</v>
      </c>
      <c r="BR1306">
        <f>IF(BQ1306&lt;&gt;0, BQ1306, BO1306)</f>
        <v>0</v>
      </c>
      <c r="BS1306">
        <f>1-BR1306/BG1306</f>
        <v>0</v>
      </c>
      <c r="BT1306">
        <f>(BG1306-BF1306)/(BG1306-BR1306)</f>
        <v>0</v>
      </c>
      <c r="BU1306">
        <f>(BA1306-BG1306)/(BA1306-BR1306)</f>
        <v>0</v>
      </c>
      <c r="BV1306">
        <f>(BG1306-BF1306)/(BG1306-AZ1306)</f>
        <v>0</v>
      </c>
      <c r="BW1306">
        <f>(BA1306-BG1306)/(BA1306-AZ1306)</f>
        <v>0</v>
      </c>
      <c r="BX1306">
        <f>(BT1306*BR1306/BF1306)</f>
        <v>0</v>
      </c>
      <c r="BY1306">
        <f>(1-BX1306)</f>
        <v>0</v>
      </c>
      <c r="DH1306">
        <f>$B$11*EG1306+$C$11*EH1306+$F$11*ES1306*(1-EV1306)</f>
        <v>0</v>
      </c>
      <c r="DI1306">
        <f>DH1306*DJ1306</f>
        <v>0</v>
      </c>
      <c r="DJ1306">
        <f>($B$11*$D$9+$C$11*$D$9+$F$11*((FF1306+EX1306)/MAX(FF1306+EX1306+FG1306, 0.1)*$I$9+FG1306/MAX(FF1306+EX1306+FG1306, 0.1)*$J$9))/($B$11+$C$11+$F$11)</f>
        <v>0</v>
      </c>
      <c r="DK1306">
        <f>($B$11*$K$9+$C$11*$K$9+$F$11*((FF1306+EX1306)/MAX(FF1306+EX1306+FG1306, 0.1)*$P$9+FG1306/MAX(FF1306+EX1306+FG1306, 0.1)*$Q$9))/($B$11+$C$11+$F$11)</f>
        <v>0</v>
      </c>
      <c r="DL1306">
        <v>6</v>
      </c>
      <c r="DM1306">
        <v>0.5</v>
      </c>
      <c r="DN1306" t="s">
        <v>438</v>
      </c>
      <c r="DO1306">
        <v>2</v>
      </c>
      <c r="DP1306" t="b">
        <v>1</v>
      </c>
      <c r="DQ1306">
        <v>1761430458.84615</v>
      </c>
      <c r="DR1306">
        <v>606.973923076923</v>
      </c>
      <c r="DS1306">
        <v>657.858923076923</v>
      </c>
      <c r="DT1306">
        <v>58.5751</v>
      </c>
      <c r="DU1306">
        <v>25.6635076923077</v>
      </c>
      <c r="DV1306">
        <v>605.876538461538</v>
      </c>
      <c r="DW1306">
        <v>58.6192076923077</v>
      </c>
      <c r="DX1306">
        <v>500.006692307692</v>
      </c>
      <c r="DY1306">
        <v>90.1792307692308</v>
      </c>
      <c r="DZ1306">
        <v>0.0391788923076923</v>
      </c>
      <c r="EA1306">
        <v>52.5941846153846</v>
      </c>
      <c r="EB1306">
        <v>48.0003923076923</v>
      </c>
      <c r="EC1306">
        <v>999.9</v>
      </c>
      <c r="ED1306">
        <v>0</v>
      </c>
      <c r="EE1306">
        <v>0</v>
      </c>
      <c r="EF1306">
        <v>9998.07769230769</v>
      </c>
      <c r="EG1306">
        <v>0</v>
      </c>
      <c r="EH1306">
        <v>1250.16076923077</v>
      </c>
      <c r="EI1306">
        <v>-50.8848461538461</v>
      </c>
      <c r="EJ1306">
        <v>644.739692307692</v>
      </c>
      <c r="EK1306">
        <v>675.186384615385</v>
      </c>
      <c r="EL1306">
        <v>32.9115923076923</v>
      </c>
      <c r="EM1306">
        <v>657.858923076923</v>
      </c>
      <c r="EN1306">
        <v>25.6635076923077</v>
      </c>
      <c r="EO1306">
        <v>5.28225769230769</v>
      </c>
      <c r="EP1306">
        <v>2.31431538461538</v>
      </c>
      <c r="EQ1306">
        <v>33.7951461538462</v>
      </c>
      <c r="ER1306">
        <v>19.7763769230769</v>
      </c>
      <c r="ES1306">
        <v>1199.95923076923</v>
      </c>
      <c r="ET1306">
        <v>0.967006538461539</v>
      </c>
      <c r="EU1306">
        <v>0.0329934153846154</v>
      </c>
      <c r="EV1306">
        <v>0</v>
      </c>
      <c r="EW1306">
        <v>819.700384615385</v>
      </c>
      <c r="EX1306">
        <v>5.00059</v>
      </c>
      <c r="EY1306">
        <v>11003.1769230769</v>
      </c>
      <c r="EZ1306">
        <v>10358.4076923077</v>
      </c>
      <c r="FA1306">
        <v>64.3988461538462</v>
      </c>
      <c r="FB1306">
        <v>65.5668461538462</v>
      </c>
      <c r="FC1306">
        <v>64.437</v>
      </c>
      <c r="FD1306">
        <v>65.3168461538462</v>
      </c>
      <c r="FE1306">
        <v>65.7209230769231</v>
      </c>
      <c r="FF1306">
        <v>1155.52923076923</v>
      </c>
      <c r="FG1306">
        <v>39.43</v>
      </c>
      <c r="FH1306">
        <v>0</v>
      </c>
      <c r="FI1306">
        <v>1761430427.5</v>
      </c>
      <c r="FJ1306">
        <v>0</v>
      </c>
      <c r="FK1306">
        <v>820.02964</v>
      </c>
      <c r="FL1306">
        <v>26.3761538148863</v>
      </c>
      <c r="FM1306">
        <v>325.115384131424</v>
      </c>
      <c r="FN1306">
        <v>11007.504</v>
      </c>
      <c r="FO1306">
        <v>15</v>
      </c>
      <c r="FP1306">
        <v>0</v>
      </c>
      <c r="FQ1306" t="s">
        <v>439</v>
      </c>
      <c r="FR1306">
        <v>0</v>
      </c>
      <c r="FS1306">
        <v>0</v>
      </c>
      <c r="FT1306">
        <v>0</v>
      </c>
      <c r="FU1306">
        <v>0</v>
      </c>
      <c r="FV1306">
        <v>0</v>
      </c>
      <c r="FW1306">
        <v>0</v>
      </c>
      <c r="FX1306">
        <v>0</v>
      </c>
      <c r="FY1306">
        <v>0</v>
      </c>
      <c r="FZ1306">
        <v>0</v>
      </c>
      <c r="GA1306">
        <v>0</v>
      </c>
      <c r="GB1306">
        <v>0</v>
      </c>
      <c r="GC1306">
        <v>-50.546525</v>
      </c>
      <c r="GD1306">
        <v>-9.50164962406014</v>
      </c>
      <c r="GE1306">
        <v>1.18380336706524</v>
      </c>
      <c r="GF1306">
        <v>0</v>
      </c>
      <c r="GG1306">
        <v>818.577558823529</v>
      </c>
      <c r="GH1306">
        <v>26.2415125887566</v>
      </c>
      <c r="GI1306">
        <v>2.58565926501833</v>
      </c>
      <c r="GJ1306">
        <v>-1</v>
      </c>
      <c r="GK1306">
        <v>32.912935</v>
      </c>
      <c r="GL1306">
        <v>-0.0540406015036847</v>
      </c>
      <c r="GM1306">
        <v>0.00724135864323739</v>
      </c>
      <c r="GN1306">
        <v>1</v>
      </c>
      <c r="GO1306">
        <v>1</v>
      </c>
      <c r="GP1306">
        <v>2</v>
      </c>
      <c r="GQ1306" t="s">
        <v>446</v>
      </c>
      <c r="GR1306">
        <v>3.12607</v>
      </c>
      <c r="GS1306">
        <v>2.7175</v>
      </c>
      <c r="GT1306">
        <v>0.113847</v>
      </c>
      <c r="GU1306">
        <v>0.120214</v>
      </c>
      <c r="GV1306">
        <v>0.180276</v>
      </c>
      <c r="GW1306">
        <v>0.101783</v>
      </c>
      <c r="GX1306">
        <v>31558.6</v>
      </c>
      <c r="GY1306">
        <v>33076.3</v>
      </c>
      <c r="GZ1306">
        <v>32368.8</v>
      </c>
      <c r="HA1306">
        <v>34190.5</v>
      </c>
      <c r="HB1306">
        <v>38235.7</v>
      </c>
      <c r="HC1306">
        <v>44322.9</v>
      </c>
      <c r="HD1306">
        <v>50928.5</v>
      </c>
      <c r="HE1306">
        <v>54870.6</v>
      </c>
      <c r="HF1306">
        <v>1.65025</v>
      </c>
      <c r="HG1306">
        <v>1.50075</v>
      </c>
      <c r="HH1306">
        <v>-0.186555</v>
      </c>
      <c r="HI1306">
        <v>0</v>
      </c>
      <c r="HJ1306">
        <v>50.9363</v>
      </c>
      <c r="HK1306">
        <v>999.9</v>
      </c>
      <c r="HL1306">
        <v>56.019</v>
      </c>
      <c r="HM1306">
        <v>30.293</v>
      </c>
      <c r="HN1306">
        <v>26.9149</v>
      </c>
      <c r="HO1306">
        <v>60.2357</v>
      </c>
      <c r="HP1306">
        <v>40.1603</v>
      </c>
      <c r="HQ1306">
        <v>1</v>
      </c>
      <c r="HR1306">
        <v>2.69223</v>
      </c>
      <c r="HS1306">
        <v>0.778843</v>
      </c>
      <c r="HT1306">
        <v>20.1081</v>
      </c>
      <c r="HU1306">
        <v>5.18524</v>
      </c>
      <c r="HV1306">
        <v>12.0159</v>
      </c>
      <c r="HW1306">
        <v>4.9665</v>
      </c>
      <c r="HX1306">
        <v>3.29588</v>
      </c>
      <c r="HY1306">
        <v>9999</v>
      </c>
      <c r="HZ1306">
        <v>9999</v>
      </c>
      <c r="IA1306">
        <v>999.9</v>
      </c>
      <c r="IB1306">
        <v>9999</v>
      </c>
      <c r="IC1306">
        <v>1.86325</v>
      </c>
      <c r="ID1306">
        <v>1.86812</v>
      </c>
      <c r="IE1306">
        <v>1.86783</v>
      </c>
      <c r="IF1306">
        <v>1.86905</v>
      </c>
      <c r="IG1306">
        <v>1.86981</v>
      </c>
      <c r="IH1306">
        <v>1.8659</v>
      </c>
      <c r="II1306">
        <v>1.86691</v>
      </c>
      <c r="IJ1306">
        <v>1.86843</v>
      </c>
      <c r="IK1306">
        <v>5</v>
      </c>
      <c r="IL1306">
        <v>0</v>
      </c>
      <c r="IM1306">
        <v>0</v>
      </c>
      <c r="IN1306">
        <v>0</v>
      </c>
      <c r="IO1306" t="s">
        <v>441</v>
      </c>
      <c r="IP1306" t="s">
        <v>442</v>
      </c>
      <c r="IQ1306" t="s">
        <v>443</v>
      </c>
      <c r="IR1306" t="s">
        <v>443</v>
      </c>
      <c r="IS1306" t="s">
        <v>443</v>
      </c>
      <c r="IT1306" t="s">
        <v>443</v>
      </c>
      <c r="IU1306">
        <v>0</v>
      </c>
      <c r="IV1306">
        <v>100</v>
      </c>
      <c r="IW1306">
        <v>100</v>
      </c>
      <c r="IX1306">
        <v>1.097</v>
      </c>
      <c r="IY1306">
        <v>-0.0441</v>
      </c>
      <c r="IZ1306">
        <v>1.09748391826392</v>
      </c>
      <c r="JA1306">
        <v>0</v>
      </c>
      <c r="JB1306">
        <v>0</v>
      </c>
      <c r="JC1306">
        <v>0</v>
      </c>
      <c r="JD1306">
        <v>-0.0441141096964596</v>
      </c>
      <c r="JE1306">
        <v>0</v>
      </c>
      <c r="JF1306">
        <v>0</v>
      </c>
      <c r="JG1306">
        <v>0</v>
      </c>
      <c r="JH1306">
        <v>5</v>
      </c>
      <c r="JI1306">
        <v>2273</v>
      </c>
      <c r="JJ1306">
        <v>1</v>
      </c>
      <c r="JK1306">
        <v>24</v>
      </c>
      <c r="JL1306">
        <v>29357174.4</v>
      </c>
      <c r="JM1306">
        <v>29357174.4</v>
      </c>
      <c r="JN1306">
        <v>1.52222</v>
      </c>
      <c r="JO1306">
        <v>2.62329</v>
      </c>
      <c r="JP1306">
        <v>1.54785</v>
      </c>
      <c r="JQ1306">
        <v>2.31567</v>
      </c>
      <c r="JR1306">
        <v>1.64551</v>
      </c>
      <c r="JS1306">
        <v>2.34619</v>
      </c>
      <c r="JT1306">
        <v>34.418</v>
      </c>
      <c r="JU1306">
        <v>24.1838</v>
      </c>
      <c r="JV1306">
        <v>18</v>
      </c>
      <c r="JW1306">
        <v>487.666</v>
      </c>
      <c r="JX1306">
        <v>379.203</v>
      </c>
      <c r="JY1306">
        <v>51.0708</v>
      </c>
      <c r="JZ1306">
        <v>57.1909</v>
      </c>
      <c r="KA1306">
        <v>29.9997</v>
      </c>
      <c r="KB1306">
        <v>56.5088</v>
      </c>
      <c r="KC1306">
        <v>56.307</v>
      </c>
      <c r="KD1306">
        <v>30.5543</v>
      </c>
      <c r="KE1306">
        <v>0</v>
      </c>
      <c r="KF1306">
        <v>100</v>
      </c>
      <c r="KG1306">
        <v>51.1605</v>
      </c>
      <c r="KH1306">
        <v>705.925</v>
      </c>
      <c r="KI1306">
        <v>26.2864</v>
      </c>
      <c r="KJ1306">
        <v>92.2696</v>
      </c>
      <c r="KK1306">
        <v>88.761</v>
      </c>
    </row>
    <row r="1307" spans="1:297">
      <c r="A1307">
        <v>1291</v>
      </c>
      <c r="B1307">
        <v>1761430472</v>
      </c>
      <c r="C1307">
        <v>22291</v>
      </c>
      <c r="D1307" t="s">
        <v>3037</v>
      </c>
      <c r="E1307" t="s">
        <v>3038</v>
      </c>
      <c r="F1307">
        <v>5</v>
      </c>
      <c r="G1307" t="s">
        <v>2954</v>
      </c>
      <c r="H1307" t="s">
        <v>436</v>
      </c>
      <c r="I1307">
        <v>1761430463.84615</v>
      </c>
      <c r="J1307">
        <f>(K1307)/1000</f>
        <v>0</v>
      </c>
      <c r="K1307">
        <f>IF(DP1307, AN1307, AH1307)</f>
        <v>0</v>
      </c>
      <c r="L1307">
        <f>IF(DP1307, AI1307, AG1307)</f>
        <v>0</v>
      </c>
      <c r="M1307">
        <f>DR1307 - IF(AU1307&gt;1, L1307*DL1307*100.0/(AW1307), 0)</f>
        <v>0</v>
      </c>
      <c r="N1307">
        <f>((T1307-J1307/2)*M1307-L1307)/(T1307+J1307/2)</f>
        <v>0</v>
      </c>
      <c r="O1307">
        <f>N1307*(DY1307+DZ1307)/1000.0</f>
        <v>0</v>
      </c>
      <c r="P1307">
        <f>(DR1307 - IF(AU1307&gt;1, L1307*DL1307*100.0/(AW1307), 0))*(DY1307+DZ1307)/1000.0</f>
        <v>0</v>
      </c>
      <c r="Q1307">
        <f>2.0/((1/S1307-1/R1307)+SIGN(S1307)*SQRT((1/S1307-1/R1307)*(1/S1307-1/R1307) + 4*DM1307/((DM1307+1)*(DM1307+1))*(2*1/S1307*1/R1307-1/R1307*1/R1307)))</f>
        <v>0</v>
      </c>
      <c r="R1307">
        <f>IF(LEFT(DN1307,1)&lt;&gt;"0",IF(LEFT(DN1307,1)="1",3.0,DO1307),$D$5+$E$5*(EF1307*DY1307/($K$5*1000))+$F$5*(EF1307*DY1307/($K$5*1000))*MAX(MIN(DL1307,$J$5),$I$5)*MAX(MIN(DL1307,$J$5),$I$5)+$G$5*MAX(MIN(DL1307,$J$5),$I$5)*(EF1307*DY1307/($K$5*1000))+$H$5*(EF1307*DY1307/($K$5*1000))*(EF1307*DY1307/($K$5*1000)))</f>
        <v>0</v>
      </c>
      <c r="S1307">
        <f>J1307*(1000-(1000*0.61365*exp(17.502*W1307/(240.97+W1307))/(DY1307+DZ1307)+DT1307)/2)/(1000*0.61365*exp(17.502*W1307/(240.97+W1307))/(DY1307+DZ1307)-DT1307)</f>
        <v>0</v>
      </c>
      <c r="T1307">
        <f>1/((DM1307+1)/(Q1307/1.6)+1/(R1307/1.37)) + DM1307/((DM1307+1)/(Q1307/1.6) + DM1307/(R1307/1.37))</f>
        <v>0</v>
      </c>
      <c r="U1307">
        <f>(DH1307*DK1307)</f>
        <v>0</v>
      </c>
      <c r="V1307">
        <f>(EA1307+(U1307+2*0.95*5.67E-8*(((EA1307+$B$7)+273)^4-(EA1307+273)^4)-44100*J1307)/(1.84*29.3*R1307+8*0.95*5.67E-8*(EA1307+273)^3))</f>
        <v>0</v>
      </c>
      <c r="W1307">
        <f>($C$7*EB1307+$D$7*EC1307+$E$7*V1307)</f>
        <v>0</v>
      </c>
      <c r="X1307">
        <f>0.61365*exp(17.502*W1307/(240.97+W1307))</f>
        <v>0</v>
      </c>
      <c r="Y1307">
        <f>(Z1307/AA1307*100)</f>
        <v>0</v>
      </c>
      <c r="Z1307">
        <f>DT1307*(DY1307+DZ1307)/1000</f>
        <v>0</v>
      </c>
      <c r="AA1307">
        <f>0.61365*exp(17.502*EA1307/(240.97+EA1307))</f>
        <v>0</v>
      </c>
      <c r="AB1307">
        <f>(X1307-DT1307*(DY1307+DZ1307)/1000)</f>
        <v>0</v>
      </c>
      <c r="AC1307">
        <f>(-J1307*44100)</f>
        <v>0</v>
      </c>
      <c r="AD1307">
        <f>2*29.3*R1307*0.92*(EA1307-W1307)</f>
        <v>0</v>
      </c>
      <c r="AE1307">
        <f>2*0.95*5.67E-8*(((EA1307+$B$7)+273)^4-(W1307+273)^4)</f>
        <v>0</v>
      </c>
      <c r="AF1307">
        <f>U1307+AE1307+AC1307+AD1307</f>
        <v>0</v>
      </c>
      <c r="AG1307">
        <f>DX1307*AU1307*(DS1307-DR1307*(1000-AU1307*DU1307)/(1000-AU1307*DT1307))/(100*DL1307)</f>
        <v>0</v>
      </c>
      <c r="AH1307">
        <f>1000*DX1307*AU1307*(DT1307-DU1307)/(100*DL1307*(1000-AU1307*DT1307))</f>
        <v>0</v>
      </c>
      <c r="AI1307">
        <f>(AJ1307 - AK1307 - DY1307*1E3/(8.314*(EA1307+273.15)) * AM1307/DX1307 * AL1307) * DX1307/(100*DL1307) * (1000 - DU1307)/1000</f>
        <v>0</v>
      </c>
      <c r="AJ1307">
        <v>708.319083313059</v>
      </c>
      <c r="AK1307">
        <v>685.484624242424</v>
      </c>
      <c r="AL1307">
        <v>3.26173904538136</v>
      </c>
      <c r="AM1307">
        <v>65.4946518172247</v>
      </c>
      <c r="AN1307">
        <f>(AP1307 - AO1307 + DY1307*1E3/(8.314*(EA1307+273.15)) * AR1307/DX1307 * AQ1307) * DX1307/(100*DL1307) * 1000/(1000 - AP1307)</f>
        <v>0</v>
      </c>
      <c r="AO1307">
        <v>25.6717016403259</v>
      </c>
      <c r="AP1307">
        <v>58.5863224242424</v>
      </c>
      <c r="AQ1307">
        <v>0.00510913899027885</v>
      </c>
      <c r="AR1307">
        <v>110.855634111714</v>
      </c>
      <c r="AS1307">
        <v>6</v>
      </c>
      <c r="AT1307">
        <v>1</v>
      </c>
      <c r="AU1307">
        <f>IF(AS1307*$H$13&gt;=AW1307,1.0,(AW1307/(AW1307-AS1307*$H$13)))</f>
        <v>0</v>
      </c>
      <c r="AV1307">
        <f>(AU1307-1)*100</f>
        <v>0</v>
      </c>
      <c r="AW1307">
        <f>MAX(0,($B$13+$C$13*EF1307)/(1+$D$13*EF1307)*DY1307/(EA1307+273)*$E$13)</f>
        <v>0</v>
      </c>
      <c r="AX1307" t="s">
        <v>437</v>
      </c>
      <c r="AY1307" t="s">
        <v>437</v>
      </c>
      <c r="AZ1307">
        <v>0</v>
      </c>
      <c r="BA1307">
        <v>0</v>
      </c>
      <c r="BB1307">
        <f>1-AZ1307/BA1307</f>
        <v>0</v>
      </c>
      <c r="BC1307">
        <v>0</v>
      </c>
      <c r="BD1307" t="s">
        <v>437</v>
      </c>
      <c r="BE1307" t="s">
        <v>437</v>
      </c>
      <c r="BF1307">
        <v>0</v>
      </c>
      <c r="BG1307">
        <v>0</v>
      </c>
      <c r="BH1307">
        <f>1-BF1307/BG1307</f>
        <v>0</v>
      </c>
      <c r="BI1307">
        <v>0.5</v>
      </c>
      <c r="BJ1307">
        <f>DI1307</f>
        <v>0</v>
      </c>
      <c r="BK1307">
        <f>L1307</f>
        <v>0</v>
      </c>
      <c r="BL1307">
        <f>BH1307*BI1307*BJ1307</f>
        <v>0</v>
      </c>
      <c r="BM1307">
        <f>(BK1307-BC1307)/BJ1307</f>
        <v>0</v>
      </c>
      <c r="BN1307">
        <f>(BA1307-BG1307)/BG1307</f>
        <v>0</v>
      </c>
      <c r="BO1307">
        <f>AZ1307/(BB1307+AZ1307/BG1307)</f>
        <v>0</v>
      </c>
      <c r="BP1307" t="s">
        <v>437</v>
      </c>
      <c r="BQ1307">
        <v>0</v>
      </c>
      <c r="BR1307">
        <f>IF(BQ1307&lt;&gt;0, BQ1307, BO1307)</f>
        <v>0</v>
      </c>
      <c r="BS1307">
        <f>1-BR1307/BG1307</f>
        <v>0</v>
      </c>
      <c r="BT1307">
        <f>(BG1307-BF1307)/(BG1307-BR1307)</f>
        <v>0</v>
      </c>
      <c r="BU1307">
        <f>(BA1307-BG1307)/(BA1307-BR1307)</f>
        <v>0</v>
      </c>
      <c r="BV1307">
        <f>(BG1307-BF1307)/(BG1307-AZ1307)</f>
        <v>0</v>
      </c>
      <c r="BW1307">
        <f>(BA1307-BG1307)/(BA1307-AZ1307)</f>
        <v>0</v>
      </c>
      <c r="BX1307">
        <f>(BT1307*BR1307/BF1307)</f>
        <v>0</v>
      </c>
      <c r="BY1307">
        <f>(1-BX1307)</f>
        <v>0</v>
      </c>
      <c r="DH1307">
        <f>$B$11*EG1307+$C$11*EH1307+$F$11*ES1307*(1-EV1307)</f>
        <v>0</v>
      </c>
      <c r="DI1307">
        <f>DH1307*DJ1307</f>
        <v>0</v>
      </c>
      <c r="DJ1307">
        <f>($B$11*$D$9+$C$11*$D$9+$F$11*((FF1307+EX1307)/MAX(FF1307+EX1307+FG1307, 0.1)*$I$9+FG1307/MAX(FF1307+EX1307+FG1307, 0.1)*$J$9))/($B$11+$C$11+$F$11)</f>
        <v>0</v>
      </c>
      <c r="DK1307">
        <f>($B$11*$K$9+$C$11*$K$9+$F$11*((FF1307+EX1307)/MAX(FF1307+EX1307+FG1307, 0.1)*$P$9+FG1307/MAX(FF1307+EX1307+FG1307, 0.1)*$Q$9))/($B$11+$C$11+$F$11)</f>
        <v>0</v>
      </c>
      <c r="DL1307">
        <v>6</v>
      </c>
      <c r="DM1307">
        <v>0.5</v>
      </c>
      <c r="DN1307" t="s">
        <v>438</v>
      </c>
      <c r="DO1307">
        <v>2</v>
      </c>
      <c r="DP1307" t="b">
        <v>1</v>
      </c>
      <c r="DQ1307">
        <v>1761430463.84615</v>
      </c>
      <c r="DR1307">
        <v>622.861769230769</v>
      </c>
      <c r="DS1307">
        <v>674.270230769231</v>
      </c>
      <c r="DT1307">
        <v>58.5760384615385</v>
      </c>
      <c r="DU1307">
        <v>25.6670615384615</v>
      </c>
      <c r="DV1307">
        <v>621.764153846154</v>
      </c>
      <c r="DW1307">
        <v>58.6201538461539</v>
      </c>
      <c r="DX1307">
        <v>500.019538461538</v>
      </c>
      <c r="DY1307">
        <v>90.1793615384615</v>
      </c>
      <c r="DZ1307">
        <v>0.0391825461538462</v>
      </c>
      <c r="EA1307">
        <v>52.5955153846154</v>
      </c>
      <c r="EB1307">
        <v>47.9971</v>
      </c>
      <c r="EC1307">
        <v>999.9</v>
      </c>
      <c r="ED1307">
        <v>0</v>
      </c>
      <c r="EE1307">
        <v>0</v>
      </c>
      <c r="EF1307">
        <v>10005.8653846154</v>
      </c>
      <c r="EG1307">
        <v>0</v>
      </c>
      <c r="EH1307">
        <v>1250.15538461538</v>
      </c>
      <c r="EI1307">
        <v>-51.4085461538461</v>
      </c>
      <c r="EJ1307">
        <v>661.616615384615</v>
      </c>
      <c r="EK1307">
        <v>692.032692307692</v>
      </c>
      <c r="EL1307">
        <v>32.9089769230769</v>
      </c>
      <c r="EM1307">
        <v>674.270230769231</v>
      </c>
      <c r="EN1307">
        <v>25.6670615384615</v>
      </c>
      <c r="EO1307">
        <v>5.28234923076923</v>
      </c>
      <c r="EP1307">
        <v>2.31463923076923</v>
      </c>
      <c r="EQ1307">
        <v>33.7954538461538</v>
      </c>
      <c r="ER1307">
        <v>19.7786384615385</v>
      </c>
      <c r="ES1307">
        <v>1199.95846153846</v>
      </c>
      <c r="ET1307">
        <v>0.967006538461539</v>
      </c>
      <c r="EU1307">
        <v>0.0329934307692308</v>
      </c>
      <c r="EV1307">
        <v>0</v>
      </c>
      <c r="EW1307">
        <v>821.833615384615</v>
      </c>
      <c r="EX1307">
        <v>5.00059</v>
      </c>
      <c r="EY1307">
        <v>11030.1615384615</v>
      </c>
      <c r="EZ1307">
        <v>10358.3923076923</v>
      </c>
      <c r="FA1307">
        <v>64.4083846153846</v>
      </c>
      <c r="FB1307">
        <v>65.5765384615385</v>
      </c>
      <c r="FC1307">
        <v>64.437</v>
      </c>
      <c r="FD1307">
        <v>65.3313846153846</v>
      </c>
      <c r="FE1307">
        <v>65.7306153846154</v>
      </c>
      <c r="FF1307">
        <v>1155.52846153846</v>
      </c>
      <c r="FG1307">
        <v>39.43</v>
      </c>
      <c r="FH1307">
        <v>0</v>
      </c>
      <c r="FI1307">
        <v>1761430432.9</v>
      </c>
      <c r="FJ1307">
        <v>0</v>
      </c>
      <c r="FK1307">
        <v>822.210423076923</v>
      </c>
      <c r="FL1307">
        <v>25.446529925724</v>
      </c>
      <c r="FM1307">
        <v>325.138461500294</v>
      </c>
      <c r="FN1307">
        <v>11035.2653846154</v>
      </c>
      <c r="FO1307">
        <v>15</v>
      </c>
      <c r="FP1307">
        <v>0</v>
      </c>
      <c r="FQ1307" t="s">
        <v>439</v>
      </c>
      <c r="FR1307">
        <v>0</v>
      </c>
      <c r="FS1307">
        <v>0</v>
      </c>
      <c r="FT1307">
        <v>0</v>
      </c>
      <c r="FU1307">
        <v>0</v>
      </c>
      <c r="FV1307">
        <v>0</v>
      </c>
      <c r="FW1307">
        <v>0</v>
      </c>
      <c r="FX1307">
        <v>0</v>
      </c>
      <c r="FY1307">
        <v>0</v>
      </c>
      <c r="FZ1307">
        <v>0</v>
      </c>
      <c r="GA1307">
        <v>0</v>
      </c>
      <c r="GB1307">
        <v>0</v>
      </c>
      <c r="GC1307">
        <v>-51.242480952381</v>
      </c>
      <c r="GD1307">
        <v>-7.09244415584417</v>
      </c>
      <c r="GE1307">
        <v>1.009410589271</v>
      </c>
      <c r="GF1307">
        <v>0</v>
      </c>
      <c r="GG1307">
        <v>820.636588235294</v>
      </c>
      <c r="GH1307">
        <v>26.0557372184361</v>
      </c>
      <c r="GI1307">
        <v>2.56829509846566</v>
      </c>
      <c r="GJ1307">
        <v>-1</v>
      </c>
      <c r="GK1307">
        <v>32.9097952380952</v>
      </c>
      <c r="GL1307">
        <v>-0.0470649350649168</v>
      </c>
      <c r="GM1307">
        <v>0.0081854968252784</v>
      </c>
      <c r="GN1307">
        <v>1</v>
      </c>
      <c r="GO1307">
        <v>1</v>
      </c>
      <c r="GP1307">
        <v>2</v>
      </c>
      <c r="GQ1307" t="s">
        <v>446</v>
      </c>
      <c r="GR1307">
        <v>3.1262</v>
      </c>
      <c r="GS1307">
        <v>2.71728</v>
      </c>
      <c r="GT1307">
        <v>0.115854</v>
      </c>
      <c r="GU1307">
        <v>0.12239</v>
      </c>
      <c r="GV1307">
        <v>0.180338</v>
      </c>
      <c r="GW1307">
        <v>0.101793</v>
      </c>
      <c r="GX1307">
        <v>31487.2</v>
      </c>
      <c r="GY1307">
        <v>32994.2</v>
      </c>
      <c r="GZ1307">
        <v>32369.1</v>
      </c>
      <c r="HA1307">
        <v>34190.5</v>
      </c>
      <c r="HB1307">
        <v>38233.6</v>
      </c>
      <c r="HC1307">
        <v>44322.8</v>
      </c>
      <c r="HD1307">
        <v>50928.8</v>
      </c>
      <c r="HE1307">
        <v>54870.7</v>
      </c>
      <c r="HF1307">
        <v>1.65062</v>
      </c>
      <c r="HG1307">
        <v>1.50057</v>
      </c>
      <c r="HH1307">
        <v>-0.186704</v>
      </c>
      <c r="HI1307">
        <v>0</v>
      </c>
      <c r="HJ1307">
        <v>50.9441</v>
      </c>
      <c r="HK1307">
        <v>999.9</v>
      </c>
      <c r="HL1307">
        <v>56.019</v>
      </c>
      <c r="HM1307">
        <v>30.293</v>
      </c>
      <c r="HN1307">
        <v>26.9142</v>
      </c>
      <c r="HO1307">
        <v>60.3657</v>
      </c>
      <c r="HP1307">
        <v>40.3846</v>
      </c>
      <c r="HQ1307">
        <v>1</v>
      </c>
      <c r="HR1307">
        <v>2.69172</v>
      </c>
      <c r="HS1307">
        <v>0.848369</v>
      </c>
      <c r="HT1307">
        <v>20.1079</v>
      </c>
      <c r="HU1307">
        <v>5.18524</v>
      </c>
      <c r="HV1307">
        <v>12.0159</v>
      </c>
      <c r="HW1307">
        <v>4.96695</v>
      </c>
      <c r="HX1307">
        <v>3.296</v>
      </c>
      <c r="HY1307">
        <v>9999</v>
      </c>
      <c r="HZ1307">
        <v>9999</v>
      </c>
      <c r="IA1307">
        <v>999.9</v>
      </c>
      <c r="IB1307">
        <v>9999</v>
      </c>
      <c r="IC1307">
        <v>1.86325</v>
      </c>
      <c r="ID1307">
        <v>1.86806</v>
      </c>
      <c r="IE1307">
        <v>1.86783</v>
      </c>
      <c r="IF1307">
        <v>1.86904</v>
      </c>
      <c r="IG1307">
        <v>1.86981</v>
      </c>
      <c r="IH1307">
        <v>1.86591</v>
      </c>
      <c r="II1307">
        <v>1.86691</v>
      </c>
      <c r="IJ1307">
        <v>1.86841</v>
      </c>
      <c r="IK1307">
        <v>5</v>
      </c>
      <c r="IL1307">
        <v>0</v>
      </c>
      <c r="IM1307">
        <v>0</v>
      </c>
      <c r="IN1307">
        <v>0</v>
      </c>
      <c r="IO1307" t="s">
        <v>441</v>
      </c>
      <c r="IP1307" t="s">
        <v>442</v>
      </c>
      <c r="IQ1307" t="s">
        <v>443</v>
      </c>
      <c r="IR1307" t="s">
        <v>443</v>
      </c>
      <c r="IS1307" t="s">
        <v>443</v>
      </c>
      <c r="IT1307" t="s">
        <v>443</v>
      </c>
      <c r="IU1307">
        <v>0</v>
      </c>
      <c r="IV1307">
        <v>100</v>
      </c>
      <c r="IW1307">
        <v>100</v>
      </c>
      <c r="IX1307">
        <v>1.097</v>
      </c>
      <c r="IY1307">
        <v>-0.0441</v>
      </c>
      <c r="IZ1307">
        <v>1.09748391826392</v>
      </c>
      <c r="JA1307">
        <v>0</v>
      </c>
      <c r="JB1307">
        <v>0</v>
      </c>
      <c r="JC1307">
        <v>0</v>
      </c>
      <c r="JD1307">
        <v>-0.0441141096964596</v>
      </c>
      <c r="JE1307">
        <v>0</v>
      </c>
      <c r="JF1307">
        <v>0</v>
      </c>
      <c r="JG1307">
        <v>0</v>
      </c>
      <c r="JH1307">
        <v>5</v>
      </c>
      <c r="JI1307">
        <v>2273</v>
      </c>
      <c r="JJ1307">
        <v>1</v>
      </c>
      <c r="JK1307">
        <v>24</v>
      </c>
      <c r="JL1307">
        <v>29357174.5</v>
      </c>
      <c r="JM1307">
        <v>29357174.5</v>
      </c>
      <c r="JN1307">
        <v>1.55273</v>
      </c>
      <c r="JO1307">
        <v>2.62695</v>
      </c>
      <c r="JP1307">
        <v>1.54785</v>
      </c>
      <c r="JQ1307">
        <v>2.31567</v>
      </c>
      <c r="JR1307">
        <v>1.64551</v>
      </c>
      <c r="JS1307">
        <v>2.3584</v>
      </c>
      <c r="JT1307">
        <v>34.418</v>
      </c>
      <c r="JU1307">
        <v>24.1838</v>
      </c>
      <c r="JV1307">
        <v>18</v>
      </c>
      <c r="JW1307">
        <v>487.946</v>
      </c>
      <c r="JX1307">
        <v>379.094</v>
      </c>
      <c r="JY1307">
        <v>51.1473</v>
      </c>
      <c r="JZ1307">
        <v>57.1909</v>
      </c>
      <c r="KA1307">
        <v>29.9996</v>
      </c>
      <c r="KB1307">
        <v>56.5088</v>
      </c>
      <c r="KC1307">
        <v>56.307</v>
      </c>
      <c r="KD1307">
        <v>31.2077</v>
      </c>
      <c r="KE1307">
        <v>0</v>
      </c>
      <c r="KF1307">
        <v>100</v>
      </c>
      <c r="KG1307">
        <v>51.1652</v>
      </c>
      <c r="KH1307">
        <v>726.255</v>
      </c>
      <c r="KI1307">
        <v>26.2864</v>
      </c>
      <c r="KJ1307">
        <v>92.2702</v>
      </c>
      <c r="KK1307">
        <v>88.7612</v>
      </c>
    </row>
    <row r="1308" spans="1:297">
      <c r="A1308">
        <v>1292</v>
      </c>
      <c r="B1308">
        <v>1761430477</v>
      </c>
      <c r="C1308">
        <v>22296</v>
      </c>
      <c r="D1308" t="s">
        <v>3039</v>
      </c>
      <c r="E1308" t="s">
        <v>3040</v>
      </c>
      <c r="F1308">
        <v>5</v>
      </c>
      <c r="G1308" t="s">
        <v>2954</v>
      </c>
      <c r="H1308" t="s">
        <v>436</v>
      </c>
      <c r="I1308">
        <v>1761430468.84615</v>
      </c>
      <c r="J1308">
        <f>(K1308)/1000</f>
        <v>0</v>
      </c>
      <c r="K1308">
        <f>IF(DP1308, AN1308, AH1308)</f>
        <v>0</v>
      </c>
      <c r="L1308">
        <f>IF(DP1308, AI1308, AG1308)</f>
        <v>0</v>
      </c>
      <c r="M1308">
        <f>DR1308 - IF(AU1308&gt;1, L1308*DL1308*100.0/(AW1308), 0)</f>
        <v>0</v>
      </c>
      <c r="N1308">
        <f>((T1308-J1308/2)*M1308-L1308)/(T1308+J1308/2)</f>
        <v>0</v>
      </c>
      <c r="O1308">
        <f>N1308*(DY1308+DZ1308)/1000.0</f>
        <v>0</v>
      </c>
      <c r="P1308">
        <f>(DR1308 - IF(AU1308&gt;1, L1308*DL1308*100.0/(AW1308), 0))*(DY1308+DZ1308)/1000.0</f>
        <v>0</v>
      </c>
      <c r="Q1308">
        <f>2.0/((1/S1308-1/R1308)+SIGN(S1308)*SQRT((1/S1308-1/R1308)*(1/S1308-1/R1308) + 4*DM1308/((DM1308+1)*(DM1308+1))*(2*1/S1308*1/R1308-1/R1308*1/R1308)))</f>
        <v>0</v>
      </c>
      <c r="R1308">
        <f>IF(LEFT(DN1308,1)&lt;&gt;"0",IF(LEFT(DN1308,1)="1",3.0,DO1308),$D$5+$E$5*(EF1308*DY1308/($K$5*1000))+$F$5*(EF1308*DY1308/($K$5*1000))*MAX(MIN(DL1308,$J$5),$I$5)*MAX(MIN(DL1308,$J$5),$I$5)+$G$5*MAX(MIN(DL1308,$J$5),$I$5)*(EF1308*DY1308/($K$5*1000))+$H$5*(EF1308*DY1308/($K$5*1000))*(EF1308*DY1308/($K$5*1000)))</f>
        <v>0</v>
      </c>
      <c r="S1308">
        <f>J1308*(1000-(1000*0.61365*exp(17.502*W1308/(240.97+W1308))/(DY1308+DZ1308)+DT1308)/2)/(1000*0.61365*exp(17.502*W1308/(240.97+W1308))/(DY1308+DZ1308)-DT1308)</f>
        <v>0</v>
      </c>
      <c r="T1308">
        <f>1/((DM1308+1)/(Q1308/1.6)+1/(R1308/1.37)) + DM1308/((DM1308+1)/(Q1308/1.6) + DM1308/(R1308/1.37))</f>
        <v>0</v>
      </c>
      <c r="U1308">
        <f>(DH1308*DK1308)</f>
        <v>0</v>
      </c>
      <c r="V1308">
        <f>(EA1308+(U1308+2*0.95*5.67E-8*(((EA1308+$B$7)+273)^4-(EA1308+273)^4)-44100*J1308)/(1.84*29.3*R1308+8*0.95*5.67E-8*(EA1308+273)^3))</f>
        <v>0</v>
      </c>
      <c r="W1308">
        <f>($C$7*EB1308+$D$7*EC1308+$E$7*V1308)</f>
        <v>0</v>
      </c>
      <c r="X1308">
        <f>0.61365*exp(17.502*W1308/(240.97+W1308))</f>
        <v>0</v>
      </c>
      <c r="Y1308">
        <f>(Z1308/AA1308*100)</f>
        <v>0</v>
      </c>
      <c r="Z1308">
        <f>DT1308*(DY1308+DZ1308)/1000</f>
        <v>0</v>
      </c>
      <c r="AA1308">
        <f>0.61365*exp(17.502*EA1308/(240.97+EA1308))</f>
        <v>0</v>
      </c>
      <c r="AB1308">
        <f>(X1308-DT1308*(DY1308+DZ1308)/1000)</f>
        <v>0</v>
      </c>
      <c r="AC1308">
        <f>(-J1308*44100)</f>
        <v>0</v>
      </c>
      <c r="AD1308">
        <f>2*29.3*R1308*0.92*(EA1308-W1308)</f>
        <v>0</v>
      </c>
      <c r="AE1308">
        <f>2*0.95*5.67E-8*(((EA1308+$B$7)+273)^4-(W1308+273)^4)</f>
        <v>0</v>
      </c>
      <c r="AF1308">
        <f>U1308+AE1308+AC1308+AD1308</f>
        <v>0</v>
      </c>
      <c r="AG1308">
        <f>DX1308*AU1308*(DS1308-DR1308*(1000-AU1308*DU1308)/(1000-AU1308*DT1308))/(100*DL1308)</f>
        <v>0</v>
      </c>
      <c r="AH1308">
        <f>1000*DX1308*AU1308*(DT1308-DU1308)/(100*DL1308*(1000-AU1308*DT1308))</f>
        <v>0</v>
      </c>
      <c r="AI1308">
        <f>(AJ1308 - AK1308 - DY1308*1E3/(8.314*(EA1308+273.15)) * AM1308/DX1308 * AL1308) * DX1308/(100*DL1308) * (1000 - DU1308)/1000</f>
        <v>0</v>
      </c>
      <c r="AJ1308">
        <v>726.734909853301</v>
      </c>
      <c r="AK1308">
        <v>703.054472727273</v>
      </c>
      <c r="AL1308">
        <v>3.521485516558</v>
      </c>
      <c r="AM1308">
        <v>65.4946518172247</v>
      </c>
      <c r="AN1308">
        <f>(AP1308 - AO1308 + DY1308*1E3/(8.314*(EA1308+273.15)) * AR1308/DX1308 * AQ1308) * DX1308/(100*DL1308) * 1000/(1000 - AP1308)</f>
        <v>0</v>
      </c>
      <c r="AO1308">
        <v>25.676168553874</v>
      </c>
      <c r="AP1308">
        <v>58.6106339393939</v>
      </c>
      <c r="AQ1308">
        <v>0.00299823859320333</v>
      </c>
      <c r="AR1308">
        <v>110.855634111714</v>
      </c>
      <c r="AS1308">
        <v>6</v>
      </c>
      <c r="AT1308">
        <v>1</v>
      </c>
      <c r="AU1308">
        <f>IF(AS1308*$H$13&gt;=AW1308,1.0,(AW1308/(AW1308-AS1308*$H$13)))</f>
        <v>0</v>
      </c>
      <c r="AV1308">
        <f>(AU1308-1)*100</f>
        <v>0</v>
      </c>
      <c r="AW1308">
        <f>MAX(0,($B$13+$C$13*EF1308)/(1+$D$13*EF1308)*DY1308/(EA1308+273)*$E$13)</f>
        <v>0</v>
      </c>
      <c r="AX1308" t="s">
        <v>437</v>
      </c>
      <c r="AY1308" t="s">
        <v>437</v>
      </c>
      <c r="AZ1308">
        <v>0</v>
      </c>
      <c r="BA1308">
        <v>0</v>
      </c>
      <c r="BB1308">
        <f>1-AZ1308/BA1308</f>
        <v>0</v>
      </c>
      <c r="BC1308">
        <v>0</v>
      </c>
      <c r="BD1308" t="s">
        <v>437</v>
      </c>
      <c r="BE1308" t="s">
        <v>437</v>
      </c>
      <c r="BF1308">
        <v>0</v>
      </c>
      <c r="BG1308">
        <v>0</v>
      </c>
      <c r="BH1308">
        <f>1-BF1308/BG1308</f>
        <v>0</v>
      </c>
      <c r="BI1308">
        <v>0.5</v>
      </c>
      <c r="BJ1308">
        <f>DI1308</f>
        <v>0</v>
      </c>
      <c r="BK1308">
        <f>L1308</f>
        <v>0</v>
      </c>
      <c r="BL1308">
        <f>BH1308*BI1308*BJ1308</f>
        <v>0</v>
      </c>
      <c r="BM1308">
        <f>(BK1308-BC1308)/BJ1308</f>
        <v>0</v>
      </c>
      <c r="BN1308">
        <f>(BA1308-BG1308)/BG1308</f>
        <v>0</v>
      </c>
      <c r="BO1308">
        <f>AZ1308/(BB1308+AZ1308/BG1308)</f>
        <v>0</v>
      </c>
      <c r="BP1308" t="s">
        <v>437</v>
      </c>
      <c r="BQ1308">
        <v>0</v>
      </c>
      <c r="BR1308">
        <f>IF(BQ1308&lt;&gt;0, BQ1308, BO1308)</f>
        <v>0</v>
      </c>
      <c r="BS1308">
        <f>1-BR1308/BG1308</f>
        <v>0</v>
      </c>
      <c r="BT1308">
        <f>(BG1308-BF1308)/(BG1308-BR1308)</f>
        <v>0</v>
      </c>
      <c r="BU1308">
        <f>(BA1308-BG1308)/(BA1308-BR1308)</f>
        <v>0</v>
      </c>
      <c r="BV1308">
        <f>(BG1308-BF1308)/(BG1308-AZ1308)</f>
        <v>0</v>
      </c>
      <c r="BW1308">
        <f>(BA1308-BG1308)/(BA1308-AZ1308)</f>
        <v>0</v>
      </c>
      <c r="BX1308">
        <f>(BT1308*BR1308/BF1308)</f>
        <v>0</v>
      </c>
      <c r="BY1308">
        <f>(1-BX1308)</f>
        <v>0</v>
      </c>
      <c r="DH1308">
        <f>$B$11*EG1308+$C$11*EH1308+$F$11*ES1308*(1-EV1308)</f>
        <v>0</v>
      </c>
      <c r="DI1308">
        <f>DH1308*DJ1308</f>
        <v>0</v>
      </c>
      <c r="DJ1308">
        <f>($B$11*$D$9+$C$11*$D$9+$F$11*((FF1308+EX1308)/MAX(FF1308+EX1308+FG1308, 0.1)*$I$9+FG1308/MAX(FF1308+EX1308+FG1308, 0.1)*$J$9))/($B$11+$C$11+$F$11)</f>
        <v>0</v>
      </c>
      <c r="DK1308">
        <f>($B$11*$K$9+$C$11*$K$9+$F$11*((FF1308+EX1308)/MAX(FF1308+EX1308+FG1308, 0.1)*$P$9+FG1308/MAX(FF1308+EX1308+FG1308, 0.1)*$Q$9))/($B$11+$C$11+$F$11)</f>
        <v>0</v>
      </c>
      <c r="DL1308">
        <v>6</v>
      </c>
      <c r="DM1308">
        <v>0.5</v>
      </c>
      <c r="DN1308" t="s">
        <v>438</v>
      </c>
      <c r="DO1308">
        <v>2</v>
      </c>
      <c r="DP1308" t="b">
        <v>1</v>
      </c>
      <c r="DQ1308">
        <v>1761430468.84615</v>
      </c>
      <c r="DR1308">
        <v>638.761692307692</v>
      </c>
      <c r="DS1308">
        <v>691.469461538461</v>
      </c>
      <c r="DT1308">
        <v>58.5830769230769</v>
      </c>
      <c r="DU1308">
        <v>25.6710461538462</v>
      </c>
      <c r="DV1308">
        <v>637.664153846154</v>
      </c>
      <c r="DW1308">
        <v>58.6271923076923</v>
      </c>
      <c r="DX1308">
        <v>500.017461538461</v>
      </c>
      <c r="DY1308">
        <v>90.1795153846154</v>
      </c>
      <c r="DZ1308">
        <v>0.0392940538461539</v>
      </c>
      <c r="EA1308">
        <v>52.5976</v>
      </c>
      <c r="EB1308">
        <v>47.9973307692308</v>
      </c>
      <c r="EC1308">
        <v>999.9</v>
      </c>
      <c r="ED1308">
        <v>0</v>
      </c>
      <c r="EE1308">
        <v>0</v>
      </c>
      <c r="EF1308">
        <v>10009.7592307692</v>
      </c>
      <c r="EG1308">
        <v>0</v>
      </c>
      <c r="EH1308">
        <v>1250.13692307692</v>
      </c>
      <c r="EI1308">
        <v>-52.7078692307692</v>
      </c>
      <c r="EJ1308">
        <v>678.511153846154</v>
      </c>
      <c r="EK1308">
        <v>709.687923076923</v>
      </c>
      <c r="EL1308">
        <v>32.9120230769231</v>
      </c>
      <c r="EM1308">
        <v>691.469461538461</v>
      </c>
      <c r="EN1308">
        <v>25.6710461538462</v>
      </c>
      <c r="EO1308">
        <v>5.28299384615385</v>
      </c>
      <c r="EP1308">
        <v>2.31500384615385</v>
      </c>
      <c r="EQ1308">
        <v>33.7976384615385</v>
      </c>
      <c r="ER1308">
        <v>19.7811692307692</v>
      </c>
      <c r="ES1308">
        <v>1200.00615384615</v>
      </c>
      <c r="ET1308">
        <v>0.967007769230769</v>
      </c>
      <c r="EU1308">
        <v>0.0329921384615385</v>
      </c>
      <c r="EV1308">
        <v>0</v>
      </c>
      <c r="EW1308">
        <v>823.877230769231</v>
      </c>
      <c r="EX1308">
        <v>5.00059</v>
      </c>
      <c r="EY1308">
        <v>11057.5076923077</v>
      </c>
      <c r="EZ1308">
        <v>10358.8153846154</v>
      </c>
      <c r="FA1308">
        <v>64.4274615384615</v>
      </c>
      <c r="FB1308">
        <v>65.5862307692308</v>
      </c>
      <c r="FC1308">
        <v>64.437</v>
      </c>
      <c r="FD1308">
        <v>65.3507692307692</v>
      </c>
      <c r="FE1308">
        <v>65.7451538461538</v>
      </c>
      <c r="FF1308">
        <v>1155.57615384615</v>
      </c>
      <c r="FG1308">
        <v>39.43</v>
      </c>
      <c r="FH1308">
        <v>0</v>
      </c>
      <c r="FI1308">
        <v>1761430437.7</v>
      </c>
      <c r="FJ1308">
        <v>0</v>
      </c>
      <c r="FK1308">
        <v>824.218961538461</v>
      </c>
      <c r="FL1308">
        <v>24.6485812136471</v>
      </c>
      <c r="FM1308">
        <v>317.213675438646</v>
      </c>
      <c r="FN1308">
        <v>11060.9038461538</v>
      </c>
      <c r="FO1308">
        <v>15</v>
      </c>
      <c r="FP1308">
        <v>0</v>
      </c>
      <c r="FQ1308" t="s">
        <v>439</v>
      </c>
      <c r="FR1308">
        <v>0</v>
      </c>
      <c r="FS1308">
        <v>0</v>
      </c>
      <c r="FT1308">
        <v>0</v>
      </c>
      <c r="FU1308">
        <v>0</v>
      </c>
      <c r="FV1308">
        <v>0</v>
      </c>
      <c r="FW1308">
        <v>0</v>
      </c>
      <c r="FX1308">
        <v>0</v>
      </c>
      <c r="FY1308">
        <v>0</v>
      </c>
      <c r="FZ1308">
        <v>0</v>
      </c>
      <c r="GA1308">
        <v>0</v>
      </c>
      <c r="GB1308">
        <v>0</v>
      </c>
      <c r="GC1308">
        <v>-52.124195</v>
      </c>
      <c r="GD1308">
        <v>-13.6456556390976</v>
      </c>
      <c r="GE1308">
        <v>1.46535695974565</v>
      </c>
      <c r="GF1308">
        <v>0</v>
      </c>
      <c r="GG1308">
        <v>822.939</v>
      </c>
      <c r="GH1308">
        <v>25.2421084944569</v>
      </c>
      <c r="GI1308">
        <v>2.48953948021103</v>
      </c>
      <c r="GJ1308">
        <v>-1</v>
      </c>
      <c r="GK1308">
        <v>32.912415</v>
      </c>
      <c r="GL1308">
        <v>0.0434030075187919</v>
      </c>
      <c r="GM1308">
        <v>0.0113596775922556</v>
      </c>
      <c r="GN1308">
        <v>1</v>
      </c>
      <c r="GO1308">
        <v>1</v>
      </c>
      <c r="GP1308">
        <v>2</v>
      </c>
      <c r="GQ1308" t="s">
        <v>446</v>
      </c>
      <c r="GR1308">
        <v>3.12612</v>
      </c>
      <c r="GS1308">
        <v>2.7174</v>
      </c>
      <c r="GT1308">
        <v>0.117944</v>
      </c>
      <c r="GU1308">
        <v>0.124435</v>
      </c>
      <c r="GV1308">
        <v>0.180392</v>
      </c>
      <c r="GW1308">
        <v>0.101807</v>
      </c>
      <c r="GX1308">
        <v>31412.6</v>
      </c>
      <c r="GY1308">
        <v>32916.6</v>
      </c>
      <c r="GZ1308">
        <v>32369.2</v>
      </c>
      <c r="HA1308">
        <v>34190</v>
      </c>
      <c r="HB1308">
        <v>38231.7</v>
      </c>
      <c r="HC1308">
        <v>44321.8</v>
      </c>
      <c r="HD1308">
        <v>50928.9</v>
      </c>
      <c r="HE1308">
        <v>54870</v>
      </c>
      <c r="HF1308">
        <v>1.65033</v>
      </c>
      <c r="HG1308">
        <v>1.5005</v>
      </c>
      <c r="HH1308">
        <v>-0.185974</v>
      </c>
      <c r="HI1308">
        <v>0</v>
      </c>
      <c r="HJ1308">
        <v>50.9503</v>
      </c>
      <c r="HK1308">
        <v>999.9</v>
      </c>
      <c r="HL1308">
        <v>56.019</v>
      </c>
      <c r="HM1308">
        <v>30.293</v>
      </c>
      <c r="HN1308">
        <v>26.913</v>
      </c>
      <c r="HO1308">
        <v>60.2857</v>
      </c>
      <c r="HP1308">
        <v>40.2845</v>
      </c>
      <c r="HQ1308">
        <v>1</v>
      </c>
      <c r="HR1308">
        <v>2.69151</v>
      </c>
      <c r="HS1308">
        <v>0.934572</v>
      </c>
      <c r="HT1308">
        <v>20.1075</v>
      </c>
      <c r="HU1308">
        <v>5.18554</v>
      </c>
      <c r="HV1308">
        <v>12.0159</v>
      </c>
      <c r="HW1308">
        <v>4.96675</v>
      </c>
      <c r="HX1308">
        <v>3.29598</v>
      </c>
      <c r="HY1308">
        <v>9999</v>
      </c>
      <c r="HZ1308">
        <v>9999</v>
      </c>
      <c r="IA1308">
        <v>999.9</v>
      </c>
      <c r="IB1308">
        <v>9999</v>
      </c>
      <c r="IC1308">
        <v>1.86325</v>
      </c>
      <c r="ID1308">
        <v>1.8681</v>
      </c>
      <c r="IE1308">
        <v>1.86783</v>
      </c>
      <c r="IF1308">
        <v>1.86905</v>
      </c>
      <c r="IG1308">
        <v>1.86981</v>
      </c>
      <c r="IH1308">
        <v>1.86587</v>
      </c>
      <c r="II1308">
        <v>1.86691</v>
      </c>
      <c r="IJ1308">
        <v>1.86841</v>
      </c>
      <c r="IK1308">
        <v>5</v>
      </c>
      <c r="IL1308">
        <v>0</v>
      </c>
      <c r="IM1308">
        <v>0</v>
      </c>
      <c r="IN1308">
        <v>0</v>
      </c>
      <c r="IO1308" t="s">
        <v>441</v>
      </c>
      <c r="IP1308" t="s">
        <v>442</v>
      </c>
      <c r="IQ1308" t="s">
        <v>443</v>
      </c>
      <c r="IR1308" t="s">
        <v>443</v>
      </c>
      <c r="IS1308" t="s">
        <v>443</v>
      </c>
      <c r="IT1308" t="s">
        <v>443</v>
      </c>
      <c r="IU1308">
        <v>0</v>
      </c>
      <c r="IV1308">
        <v>100</v>
      </c>
      <c r="IW1308">
        <v>100</v>
      </c>
      <c r="IX1308">
        <v>1.097</v>
      </c>
      <c r="IY1308">
        <v>-0.0441</v>
      </c>
      <c r="IZ1308">
        <v>1.09748391826392</v>
      </c>
      <c r="JA1308">
        <v>0</v>
      </c>
      <c r="JB1308">
        <v>0</v>
      </c>
      <c r="JC1308">
        <v>0</v>
      </c>
      <c r="JD1308">
        <v>-0.0441141096964596</v>
      </c>
      <c r="JE1308">
        <v>0</v>
      </c>
      <c r="JF1308">
        <v>0</v>
      </c>
      <c r="JG1308">
        <v>0</v>
      </c>
      <c r="JH1308">
        <v>5</v>
      </c>
      <c r="JI1308">
        <v>2273</v>
      </c>
      <c r="JJ1308">
        <v>1</v>
      </c>
      <c r="JK1308">
        <v>24</v>
      </c>
      <c r="JL1308">
        <v>29357174.6</v>
      </c>
      <c r="JM1308">
        <v>29357174.6</v>
      </c>
      <c r="JN1308">
        <v>1.58325</v>
      </c>
      <c r="JO1308">
        <v>2.6355</v>
      </c>
      <c r="JP1308">
        <v>1.54785</v>
      </c>
      <c r="JQ1308">
        <v>2.31567</v>
      </c>
      <c r="JR1308">
        <v>1.64673</v>
      </c>
      <c r="JS1308">
        <v>2.2876</v>
      </c>
      <c r="JT1308">
        <v>34.418</v>
      </c>
      <c r="JU1308">
        <v>24.1751</v>
      </c>
      <c r="JV1308">
        <v>18</v>
      </c>
      <c r="JW1308">
        <v>487.722</v>
      </c>
      <c r="JX1308">
        <v>379.032</v>
      </c>
      <c r="JY1308">
        <v>51.1802</v>
      </c>
      <c r="JZ1308">
        <v>57.1909</v>
      </c>
      <c r="KA1308">
        <v>29.9999</v>
      </c>
      <c r="KB1308">
        <v>56.5088</v>
      </c>
      <c r="KC1308">
        <v>56.3032</v>
      </c>
      <c r="KD1308">
        <v>31.7448</v>
      </c>
      <c r="KE1308">
        <v>0</v>
      </c>
      <c r="KF1308">
        <v>100</v>
      </c>
      <c r="KG1308">
        <v>51.1693</v>
      </c>
      <c r="KH1308">
        <v>739.876</v>
      </c>
      <c r="KI1308">
        <v>26.2864</v>
      </c>
      <c r="KJ1308">
        <v>92.2705</v>
      </c>
      <c r="KK1308">
        <v>88.76</v>
      </c>
    </row>
    <row r="1309" spans="1:297">
      <c r="A1309">
        <v>1293</v>
      </c>
      <c r="B1309">
        <v>1761430482</v>
      </c>
      <c r="C1309">
        <v>22301</v>
      </c>
      <c r="D1309" t="s">
        <v>3041</v>
      </c>
      <c r="E1309" t="s">
        <v>3042</v>
      </c>
      <c r="F1309">
        <v>5</v>
      </c>
      <c r="G1309" t="s">
        <v>2954</v>
      </c>
      <c r="H1309" t="s">
        <v>436</v>
      </c>
      <c r="I1309">
        <v>1761430473.84615</v>
      </c>
      <c r="J1309">
        <f>(K1309)/1000</f>
        <v>0</v>
      </c>
      <c r="K1309">
        <f>IF(DP1309, AN1309, AH1309)</f>
        <v>0</v>
      </c>
      <c r="L1309">
        <f>IF(DP1309, AI1309, AG1309)</f>
        <v>0</v>
      </c>
      <c r="M1309">
        <f>DR1309 - IF(AU1309&gt;1, L1309*DL1309*100.0/(AW1309), 0)</f>
        <v>0</v>
      </c>
      <c r="N1309">
        <f>((T1309-J1309/2)*M1309-L1309)/(T1309+J1309/2)</f>
        <v>0</v>
      </c>
      <c r="O1309">
        <f>N1309*(DY1309+DZ1309)/1000.0</f>
        <v>0</v>
      </c>
      <c r="P1309">
        <f>(DR1309 - IF(AU1309&gt;1, L1309*DL1309*100.0/(AW1309), 0))*(DY1309+DZ1309)/1000.0</f>
        <v>0</v>
      </c>
      <c r="Q1309">
        <f>2.0/((1/S1309-1/R1309)+SIGN(S1309)*SQRT((1/S1309-1/R1309)*(1/S1309-1/R1309) + 4*DM1309/((DM1309+1)*(DM1309+1))*(2*1/S1309*1/R1309-1/R1309*1/R1309)))</f>
        <v>0</v>
      </c>
      <c r="R1309">
        <f>IF(LEFT(DN1309,1)&lt;&gt;"0",IF(LEFT(DN1309,1)="1",3.0,DO1309),$D$5+$E$5*(EF1309*DY1309/($K$5*1000))+$F$5*(EF1309*DY1309/($K$5*1000))*MAX(MIN(DL1309,$J$5),$I$5)*MAX(MIN(DL1309,$J$5),$I$5)+$G$5*MAX(MIN(DL1309,$J$5),$I$5)*(EF1309*DY1309/($K$5*1000))+$H$5*(EF1309*DY1309/($K$5*1000))*(EF1309*DY1309/($K$5*1000)))</f>
        <v>0</v>
      </c>
      <c r="S1309">
        <f>J1309*(1000-(1000*0.61365*exp(17.502*W1309/(240.97+W1309))/(DY1309+DZ1309)+DT1309)/2)/(1000*0.61365*exp(17.502*W1309/(240.97+W1309))/(DY1309+DZ1309)-DT1309)</f>
        <v>0</v>
      </c>
      <c r="T1309">
        <f>1/((DM1309+1)/(Q1309/1.6)+1/(R1309/1.37)) + DM1309/((DM1309+1)/(Q1309/1.6) + DM1309/(R1309/1.37))</f>
        <v>0</v>
      </c>
      <c r="U1309">
        <f>(DH1309*DK1309)</f>
        <v>0</v>
      </c>
      <c r="V1309">
        <f>(EA1309+(U1309+2*0.95*5.67E-8*(((EA1309+$B$7)+273)^4-(EA1309+273)^4)-44100*J1309)/(1.84*29.3*R1309+8*0.95*5.67E-8*(EA1309+273)^3))</f>
        <v>0</v>
      </c>
      <c r="W1309">
        <f>($C$7*EB1309+$D$7*EC1309+$E$7*V1309)</f>
        <v>0</v>
      </c>
      <c r="X1309">
        <f>0.61365*exp(17.502*W1309/(240.97+W1309))</f>
        <v>0</v>
      </c>
      <c r="Y1309">
        <f>(Z1309/AA1309*100)</f>
        <v>0</v>
      </c>
      <c r="Z1309">
        <f>DT1309*(DY1309+DZ1309)/1000</f>
        <v>0</v>
      </c>
      <c r="AA1309">
        <f>0.61365*exp(17.502*EA1309/(240.97+EA1309))</f>
        <v>0</v>
      </c>
      <c r="AB1309">
        <f>(X1309-DT1309*(DY1309+DZ1309)/1000)</f>
        <v>0</v>
      </c>
      <c r="AC1309">
        <f>(-J1309*44100)</f>
        <v>0</v>
      </c>
      <c r="AD1309">
        <f>2*29.3*R1309*0.92*(EA1309-W1309)</f>
        <v>0</v>
      </c>
      <c r="AE1309">
        <f>2*0.95*5.67E-8*(((EA1309+$B$7)+273)^4-(W1309+273)^4)</f>
        <v>0</v>
      </c>
      <c r="AF1309">
        <f>U1309+AE1309+AC1309+AD1309</f>
        <v>0</v>
      </c>
      <c r="AG1309">
        <f>DX1309*AU1309*(DS1309-DR1309*(1000-AU1309*DU1309)/(1000-AU1309*DT1309))/(100*DL1309)</f>
        <v>0</v>
      </c>
      <c r="AH1309">
        <f>1000*DX1309*AU1309*(DT1309-DU1309)/(100*DL1309*(1000-AU1309*DT1309))</f>
        <v>0</v>
      </c>
      <c r="AI1309">
        <f>(AJ1309 - AK1309 - DY1309*1E3/(8.314*(EA1309+273.15)) * AM1309/DX1309 * AL1309) * DX1309/(100*DL1309) * (1000 - DU1309)/1000</f>
        <v>0</v>
      </c>
      <c r="AJ1309">
        <v>743.560027259238</v>
      </c>
      <c r="AK1309">
        <v>719.942539393939</v>
      </c>
      <c r="AL1309">
        <v>3.37150419117601</v>
      </c>
      <c r="AM1309">
        <v>65.4946518172247</v>
      </c>
      <c r="AN1309">
        <f>(AP1309 - AO1309 + DY1309*1E3/(8.314*(EA1309+273.15)) * AR1309/DX1309 * AQ1309) * DX1309/(100*DL1309) * 1000/(1000 - AP1309)</f>
        <v>0</v>
      </c>
      <c r="AO1309">
        <v>25.6804078872264</v>
      </c>
      <c r="AP1309">
        <v>58.6147678787878</v>
      </c>
      <c r="AQ1309">
        <v>-0.00206216690776931</v>
      </c>
      <c r="AR1309">
        <v>110.855634111714</v>
      </c>
      <c r="AS1309">
        <v>6</v>
      </c>
      <c r="AT1309">
        <v>1</v>
      </c>
      <c r="AU1309">
        <f>IF(AS1309*$H$13&gt;=AW1309,1.0,(AW1309/(AW1309-AS1309*$H$13)))</f>
        <v>0</v>
      </c>
      <c r="AV1309">
        <f>(AU1309-1)*100</f>
        <v>0</v>
      </c>
      <c r="AW1309">
        <f>MAX(0,($B$13+$C$13*EF1309)/(1+$D$13*EF1309)*DY1309/(EA1309+273)*$E$13)</f>
        <v>0</v>
      </c>
      <c r="AX1309" t="s">
        <v>437</v>
      </c>
      <c r="AY1309" t="s">
        <v>437</v>
      </c>
      <c r="AZ1309">
        <v>0</v>
      </c>
      <c r="BA1309">
        <v>0</v>
      </c>
      <c r="BB1309">
        <f>1-AZ1309/BA1309</f>
        <v>0</v>
      </c>
      <c r="BC1309">
        <v>0</v>
      </c>
      <c r="BD1309" t="s">
        <v>437</v>
      </c>
      <c r="BE1309" t="s">
        <v>437</v>
      </c>
      <c r="BF1309">
        <v>0</v>
      </c>
      <c r="BG1309">
        <v>0</v>
      </c>
      <c r="BH1309">
        <f>1-BF1309/BG1309</f>
        <v>0</v>
      </c>
      <c r="BI1309">
        <v>0.5</v>
      </c>
      <c r="BJ1309">
        <f>DI1309</f>
        <v>0</v>
      </c>
      <c r="BK1309">
        <f>L1309</f>
        <v>0</v>
      </c>
      <c r="BL1309">
        <f>BH1309*BI1309*BJ1309</f>
        <v>0</v>
      </c>
      <c r="BM1309">
        <f>(BK1309-BC1309)/BJ1309</f>
        <v>0</v>
      </c>
      <c r="BN1309">
        <f>(BA1309-BG1309)/BG1309</f>
        <v>0</v>
      </c>
      <c r="BO1309">
        <f>AZ1309/(BB1309+AZ1309/BG1309)</f>
        <v>0</v>
      </c>
      <c r="BP1309" t="s">
        <v>437</v>
      </c>
      <c r="BQ1309">
        <v>0</v>
      </c>
      <c r="BR1309">
        <f>IF(BQ1309&lt;&gt;0, BQ1309, BO1309)</f>
        <v>0</v>
      </c>
      <c r="BS1309">
        <f>1-BR1309/BG1309</f>
        <v>0</v>
      </c>
      <c r="BT1309">
        <f>(BG1309-BF1309)/(BG1309-BR1309)</f>
        <v>0</v>
      </c>
      <c r="BU1309">
        <f>(BA1309-BG1309)/(BA1309-BR1309)</f>
        <v>0</v>
      </c>
      <c r="BV1309">
        <f>(BG1309-BF1309)/(BG1309-AZ1309)</f>
        <v>0</v>
      </c>
      <c r="BW1309">
        <f>(BA1309-BG1309)/(BA1309-AZ1309)</f>
        <v>0</v>
      </c>
      <c r="BX1309">
        <f>(BT1309*BR1309/BF1309)</f>
        <v>0</v>
      </c>
      <c r="BY1309">
        <f>(1-BX1309)</f>
        <v>0</v>
      </c>
      <c r="DH1309">
        <f>$B$11*EG1309+$C$11*EH1309+$F$11*ES1309*(1-EV1309)</f>
        <v>0</v>
      </c>
      <c r="DI1309">
        <f>DH1309*DJ1309</f>
        <v>0</v>
      </c>
      <c r="DJ1309">
        <f>($B$11*$D$9+$C$11*$D$9+$F$11*((FF1309+EX1309)/MAX(FF1309+EX1309+FG1309, 0.1)*$I$9+FG1309/MAX(FF1309+EX1309+FG1309, 0.1)*$J$9))/($B$11+$C$11+$F$11)</f>
        <v>0</v>
      </c>
      <c r="DK1309">
        <f>($B$11*$K$9+$C$11*$K$9+$F$11*((FF1309+EX1309)/MAX(FF1309+EX1309+FG1309, 0.1)*$P$9+FG1309/MAX(FF1309+EX1309+FG1309, 0.1)*$Q$9))/($B$11+$C$11+$F$11)</f>
        <v>0</v>
      </c>
      <c r="DL1309">
        <v>6</v>
      </c>
      <c r="DM1309">
        <v>0.5</v>
      </c>
      <c r="DN1309" t="s">
        <v>438</v>
      </c>
      <c r="DO1309">
        <v>2</v>
      </c>
      <c r="DP1309" t="b">
        <v>1</v>
      </c>
      <c r="DQ1309">
        <v>1761430473.84615</v>
      </c>
      <c r="DR1309">
        <v>654.796615384615</v>
      </c>
      <c r="DS1309">
        <v>708.125846153846</v>
      </c>
      <c r="DT1309">
        <v>58.5982538461539</v>
      </c>
      <c r="DU1309">
        <v>25.6750769230769</v>
      </c>
      <c r="DV1309">
        <v>653.699153846154</v>
      </c>
      <c r="DW1309">
        <v>58.6423615384615</v>
      </c>
      <c r="DX1309">
        <v>499.996</v>
      </c>
      <c r="DY1309">
        <v>90.1800307692308</v>
      </c>
      <c r="DZ1309">
        <v>0.0393426461538462</v>
      </c>
      <c r="EA1309">
        <v>52.6035461538462</v>
      </c>
      <c r="EB1309">
        <v>48.0045384615385</v>
      </c>
      <c r="EC1309">
        <v>999.9</v>
      </c>
      <c r="ED1309">
        <v>0</v>
      </c>
      <c r="EE1309">
        <v>0</v>
      </c>
      <c r="EF1309">
        <v>10006.1107692308</v>
      </c>
      <c r="EG1309">
        <v>0</v>
      </c>
      <c r="EH1309">
        <v>1250.10461538462</v>
      </c>
      <c r="EI1309">
        <v>-53.3293384615385</v>
      </c>
      <c r="EJ1309">
        <v>695.555230769231</v>
      </c>
      <c r="EK1309">
        <v>726.786307692308</v>
      </c>
      <c r="EL1309">
        <v>32.9231692307692</v>
      </c>
      <c r="EM1309">
        <v>708.125846153846</v>
      </c>
      <c r="EN1309">
        <v>25.6750769230769</v>
      </c>
      <c r="EO1309">
        <v>5.28439153846154</v>
      </c>
      <c r="EP1309">
        <v>2.31538</v>
      </c>
      <c r="EQ1309">
        <v>33.8023692307692</v>
      </c>
      <c r="ER1309">
        <v>19.7837923076923</v>
      </c>
      <c r="ES1309">
        <v>1200.03</v>
      </c>
      <c r="ET1309">
        <v>0.967008384615385</v>
      </c>
      <c r="EU1309">
        <v>0.0329914692307692</v>
      </c>
      <c r="EV1309">
        <v>0</v>
      </c>
      <c r="EW1309">
        <v>825.992230769231</v>
      </c>
      <c r="EX1309">
        <v>5.00059</v>
      </c>
      <c r="EY1309">
        <v>11084.5</v>
      </c>
      <c r="EZ1309">
        <v>10359.0076923077</v>
      </c>
      <c r="FA1309">
        <v>64.437</v>
      </c>
      <c r="FB1309">
        <v>65.5959230769231</v>
      </c>
      <c r="FC1309">
        <v>64.437</v>
      </c>
      <c r="FD1309">
        <v>65.3604615384615</v>
      </c>
      <c r="FE1309">
        <v>65.7403076923077</v>
      </c>
      <c r="FF1309">
        <v>1155.6</v>
      </c>
      <c r="FG1309">
        <v>39.43</v>
      </c>
      <c r="FH1309">
        <v>0</v>
      </c>
      <c r="FI1309">
        <v>1761430443.1</v>
      </c>
      <c r="FJ1309">
        <v>0</v>
      </c>
      <c r="FK1309">
        <v>826.61368</v>
      </c>
      <c r="FL1309">
        <v>25.8136923518583</v>
      </c>
      <c r="FM1309">
        <v>311.484615893494</v>
      </c>
      <c r="FN1309">
        <v>11090.872</v>
      </c>
      <c r="FO1309">
        <v>15</v>
      </c>
      <c r="FP1309">
        <v>0</v>
      </c>
      <c r="FQ1309" t="s">
        <v>439</v>
      </c>
      <c r="FR1309">
        <v>0</v>
      </c>
      <c r="FS1309">
        <v>0</v>
      </c>
      <c r="FT1309">
        <v>0</v>
      </c>
      <c r="FU1309">
        <v>0</v>
      </c>
      <c r="FV1309">
        <v>0</v>
      </c>
      <c r="FW1309">
        <v>0</v>
      </c>
      <c r="FX1309">
        <v>0</v>
      </c>
      <c r="FY1309">
        <v>0</v>
      </c>
      <c r="FZ1309">
        <v>0</v>
      </c>
      <c r="GA1309">
        <v>0</v>
      </c>
      <c r="GB1309">
        <v>0</v>
      </c>
      <c r="GC1309">
        <v>-53.0149857142857</v>
      </c>
      <c r="GD1309">
        <v>-9.04340259740266</v>
      </c>
      <c r="GE1309">
        <v>1.07314484234565</v>
      </c>
      <c r="GF1309">
        <v>0</v>
      </c>
      <c r="GG1309">
        <v>824.983235294118</v>
      </c>
      <c r="GH1309">
        <v>25.0851947851846</v>
      </c>
      <c r="GI1309">
        <v>2.472663354014</v>
      </c>
      <c r="GJ1309">
        <v>-1</v>
      </c>
      <c r="GK1309">
        <v>32.9180619047619</v>
      </c>
      <c r="GL1309">
        <v>0.149836363636391</v>
      </c>
      <c r="GM1309">
        <v>0.0169668718162488</v>
      </c>
      <c r="GN1309">
        <v>0</v>
      </c>
      <c r="GO1309">
        <v>0</v>
      </c>
      <c r="GP1309">
        <v>2</v>
      </c>
      <c r="GQ1309" t="s">
        <v>473</v>
      </c>
      <c r="GR1309">
        <v>3.12614</v>
      </c>
      <c r="GS1309">
        <v>2.71691</v>
      </c>
      <c r="GT1309">
        <v>0.119933</v>
      </c>
      <c r="GU1309">
        <v>0.12625</v>
      </c>
      <c r="GV1309">
        <v>0.180375</v>
      </c>
      <c r="GW1309">
        <v>0.101822</v>
      </c>
      <c r="GX1309">
        <v>31341.4</v>
      </c>
      <c r="GY1309">
        <v>32847.9</v>
      </c>
      <c r="GZ1309">
        <v>32369</v>
      </c>
      <c r="HA1309">
        <v>34189.8</v>
      </c>
      <c r="HB1309">
        <v>38232.6</v>
      </c>
      <c r="HC1309">
        <v>44321.1</v>
      </c>
      <c r="HD1309">
        <v>50928.9</v>
      </c>
      <c r="HE1309">
        <v>54869.8</v>
      </c>
      <c r="HF1309">
        <v>1.65038</v>
      </c>
      <c r="HG1309">
        <v>1.5006</v>
      </c>
      <c r="HH1309">
        <v>-0.186041</v>
      </c>
      <c r="HI1309">
        <v>0</v>
      </c>
      <c r="HJ1309">
        <v>50.9577</v>
      </c>
      <c r="HK1309">
        <v>999.9</v>
      </c>
      <c r="HL1309">
        <v>56.019</v>
      </c>
      <c r="HM1309">
        <v>30.283</v>
      </c>
      <c r="HN1309">
        <v>26.897</v>
      </c>
      <c r="HO1309">
        <v>59.6957</v>
      </c>
      <c r="HP1309">
        <v>40.1963</v>
      </c>
      <c r="HQ1309">
        <v>1</v>
      </c>
      <c r="HR1309">
        <v>2.69197</v>
      </c>
      <c r="HS1309">
        <v>1.01132</v>
      </c>
      <c r="HT1309">
        <v>20.1068</v>
      </c>
      <c r="HU1309">
        <v>5.18524</v>
      </c>
      <c r="HV1309">
        <v>12.0159</v>
      </c>
      <c r="HW1309">
        <v>4.96615</v>
      </c>
      <c r="HX1309">
        <v>3.296</v>
      </c>
      <c r="HY1309">
        <v>9999</v>
      </c>
      <c r="HZ1309">
        <v>9999</v>
      </c>
      <c r="IA1309">
        <v>999.9</v>
      </c>
      <c r="IB1309">
        <v>9999</v>
      </c>
      <c r="IC1309">
        <v>1.86325</v>
      </c>
      <c r="ID1309">
        <v>1.8681</v>
      </c>
      <c r="IE1309">
        <v>1.86783</v>
      </c>
      <c r="IF1309">
        <v>1.86905</v>
      </c>
      <c r="IG1309">
        <v>1.86981</v>
      </c>
      <c r="IH1309">
        <v>1.86594</v>
      </c>
      <c r="II1309">
        <v>1.86695</v>
      </c>
      <c r="IJ1309">
        <v>1.86843</v>
      </c>
      <c r="IK1309">
        <v>5</v>
      </c>
      <c r="IL1309">
        <v>0</v>
      </c>
      <c r="IM1309">
        <v>0</v>
      </c>
      <c r="IN1309">
        <v>0</v>
      </c>
      <c r="IO1309" t="s">
        <v>441</v>
      </c>
      <c r="IP1309" t="s">
        <v>442</v>
      </c>
      <c r="IQ1309" t="s">
        <v>443</v>
      </c>
      <c r="IR1309" t="s">
        <v>443</v>
      </c>
      <c r="IS1309" t="s">
        <v>443</v>
      </c>
      <c r="IT1309" t="s">
        <v>443</v>
      </c>
      <c r="IU1309">
        <v>0</v>
      </c>
      <c r="IV1309">
        <v>100</v>
      </c>
      <c r="IW1309">
        <v>100</v>
      </c>
      <c r="IX1309">
        <v>1.098</v>
      </c>
      <c r="IY1309">
        <v>-0.0441</v>
      </c>
      <c r="IZ1309">
        <v>1.09748391826392</v>
      </c>
      <c r="JA1309">
        <v>0</v>
      </c>
      <c r="JB1309">
        <v>0</v>
      </c>
      <c r="JC1309">
        <v>0</v>
      </c>
      <c r="JD1309">
        <v>-0.0441141096964596</v>
      </c>
      <c r="JE1309">
        <v>0</v>
      </c>
      <c r="JF1309">
        <v>0</v>
      </c>
      <c r="JG1309">
        <v>0</v>
      </c>
      <c r="JH1309">
        <v>5</v>
      </c>
      <c r="JI1309">
        <v>2273</v>
      </c>
      <c r="JJ1309">
        <v>1</v>
      </c>
      <c r="JK1309">
        <v>24</v>
      </c>
      <c r="JL1309">
        <v>29357174.7</v>
      </c>
      <c r="JM1309">
        <v>29357174.7</v>
      </c>
      <c r="JN1309">
        <v>1.60645</v>
      </c>
      <c r="JO1309">
        <v>2.62085</v>
      </c>
      <c r="JP1309">
        <v>1.54785</v>
      </c>
      <c r="JQ1309">
        <v>2.31445</v>
      </c>
      <c r="JR1309">
        <v>1.64673</v>
      </c>
      <c r="JS1309">
        <v>2.37915</v>
      </c>
      <c r="JT1309">
        <v>34.418</v>
      </c>
      <c r="JU1309">
        <v>24.1838</v>
      </c>
      <c r="JV1309">
        <v>18</v>
      </c>
      <c r="JW1309">
        <v>487.76</v>
      </c>
      <c r="JX1309">
        <v>379.086</v>
      </c>
      <c r="JY1309">
        <v>51.1912</v>
      </c>
      <c r="JZ1309">
        <v>57.1909</v>
      </c>
      <c r="KA1309">
        <v>30.0003</v>
      </c>
      <c r="KB1309">
        <v>56.5088</v>
      </c>
      <c r="KC1309">
        <v>56.3012</v>
      </c>
      <c r="KD1309">
        <v>32.3112</v>
      </c>
      <c r="KE1309">
        <v>0</v>
      </c>
      <c r="KF1309">
        <v>100</v>
      </c>
      <c r="KG1309">
        <v>51.1723</v>
      </c>
      <c r="KH1309">
        <v>760.259</v>
      </c>
      <c r="KI1309">
        <v>26.2864</v>
      </c>
      <c r="KJ1309">
        <v>92.2703</v>
      </c>
      <c r="KK1309">
        <v>88.7596</v>
      </c>
    </row>
    <row r="1310" spans="1:297">
      <c r="A1310">
        <v>1294</v>
      </c>
      <c r="B1310">
        <v>1761430487</v>
      </c>
      <c r="C1310">
        <v>22306</v>
      </c>
      <c r="D1310" t="s">
        <v>3043</v>
      </c>
      <c r="E1310" t="s">
        <v>3044</v>
      </c>
      <c r="F1310">
        <v>5</v>
      </c>
      <c r="G1310" t="s">
        <v>2954</v>
      </c>
      <c r="H1310" t="s">
        <v>436</v>
      </c>
      <c r="I1310">
        <v>1761430478.84615</v>
      </c>
      <c r="J1310">
        <f>(K1310)/1000</f>
        <v>0</v>
      </c>
      <c r="K1310">
        <f>IF(DP1310, AN1310, AH1310)</f>
        <v>0</v>
      </c>
      <c r="L1310">
        <f>IF(DP1310, AI1310, AG1310)</f>
        <v>0</v>
      </c>
      <c r="M1310">
        <f>DR1310 - IF(AU1310&gt;1, L1310*DL1310*100.0/(AW1310), 0)</f>
        <v>0</v>
      </c>
      <c r="N1310">
        <f>((T1310-J1310/2)*M1310-L1310)/(T1310+J1310/2)</f>
        <v>0</v>
      </c>
      <c r="O1310">
        <f>N1310*(DY1310+DZ1310)/1000.0</f>
        <v>0</v>
      </c>
      <c r="P1310">
        <f>(DR1310 - IF(AU1310&gt;1, L1310*DL1310*100.0/(AW1310), 0))*(DY1310+DZ1310)/1000.0</f>
        <v>0</v>
      </c>
      <c r="Q1310">
        <f>2.0/((1/S1310-1/R1310)+SIGN(S1310)*SQRT((1/S1310-1/R1310)*(1/S1310-1/R1310) + 4*DM1310/((DM1310+1)*(DM1310+1))*(2*1/S1310*1/R1310-1/R1310*1/R1310)))</f>
        <v>0</v>
      </c>
      <c r="R1310">
        <f>IF(LEFT(DN1310,1)&lt;&gt;"0",IF(LEFT(DN1310,1)="1",3.0,DO1310),$D$5+$E$5*(EF1310*DY1310/($K$5*1000))+$F$5*(EF1310*DY1310/($K$5*1000))*MAX(MIN(DL1310,$J$5),$I$5)*MAX(MIN(DL1310,$J$5),$I$5)+$G$5*MAX(MIN(DL1310,$J$5),$I$5)*(EF1310*DY1310/($K$5*1000))+$H$5*(EF1310*DY1310/($K$5*1000))*(EF1310*DY1310/($K$5*1000)))</f>
        <v>0</v>
      </c>
      <c r="S1310">
        <f>J1310*(1000-(1000*0.61365*exp(17.502*W1310/(240.97+W1310))/(DY1310+DZ1310)+DT1310)/2)/(1000*0.61365*exp(17.502*W1310/(240.97+W1310))/(DY1310+DZ1310)-DT1310)</f>
        <v>0</v>
      </c>
      <c r="T1310">
        <f>1/((DM1310+1)/(Q1310/1.6)+1/(R1310/1.37)) + DM1310/((DM1310+1)/(Q1310/1.6) + DM1310/(R1310/1.37))</f>
        <v>0</v>
      </c>
      <c r="U1310">
        <f>(DH1310*DK1310)</f>
        <v>0</v>
      </c>
      <c r="V1310">
        <f>(EA1310+(U1310+2*0.95*5.67E-8*(((EA1310+$B$7)+273)^4-(EA1310+273)^4)-44100*J1310)/(1.84*29.3*R1310+8*0.95*5.67E-8*(EA1310+273)^3))</f>
        <v>0</v>
      </c>
      <c r="W1310">
        <f>($C$7*EB1310+$D$7*EC1310+$E$7*V1310)</f>
        <v>0</v>
      </c>
      <c r="X1310">
        <f>0.61365*exp(17.502*W1310/(240.97+W1310))</f>
        <v>0</v>
      </c>
      <c r="Y1310">
        <f>(Z1310/AA1310*100)</f>
        <v>0</v>
      </c>
      <c r="Z1310">
        <f>DT1310*(DY1310+DZ1310)/1000</f>
        <v>0</v>
      </c>
      <c r="AA1310">
        <f>0.61365*exp(17.502*EA1310/(240.97+EA1310))</f>
        <v>0</v>
      </c>
      <c r="AB1310">
        <f>(X1310-DT1310*(DY1310+DZ1310)/1000)</f>
        <v>0</v>
      </c>
      <c r="AC1310">
        <f>(-J1310*44100)</f>
        <v>0</v>
      </c>
      <c r="AD1310">
        <f>2*29.3*R1310*0.92*(EA1310-W1310)</f>
        <v>0</v>
      </c>
      <c r="AE1310">
        <f>2*0.95*5.67E-8*(((EA1310+$B$7)+273)^4-(W1310+273)^4)</f>
        <v>0</v>
      </c>
      <c r="AF1310">
        <f>U1310+AE1310+AC1310+AD1310</f>
        <v>0</v>
      </c>
      <c r="AG1310">
        <f>DX1310*AU1310*(DS1310-DR1310*(1000-AU1310*DU1310)/(1000-AU1310*DT1310))/(100*DL1310)</f>
        <v>0</v>
      </c>
      <c r="AH1310">
        <f>1000*DX1310*AU1310*(DT1310-DU1310)/(100*DL1310*(1000-AU1310*DT1310))</f>
        <v>0</v>
      </c>
      <c r="AI1310">
        <f>(AJ1310 - AK1310 - DY1310*1E3/(8.314*(EA1310+273.15)) * AM1310/DX1310 * AL1310) * DX1310/(100*DL1310) * (1000 - DU1310)/1000</f>
        <v>0</v>
      </c>
      <c r="AJ1310">
        <v>758.475465291992</v>
      </c>
      <c r="AK1310">
        <v>735.408206060606</v>
      </c>
      <c r="AL1310">
        <v>3.04123362544533</v>
      </c>
      <c r="AM1310">
        <v>65.4946518172247</v>
      </c>
      <c r="AN1310">
        <f>(AP1310 - AO1310 + DY1310*1E3/(8.314*(EA1310+273.15)) * AR1310/DX1310 * AQ1310) * DX1310/(100*DL1310) * 1000/(1000 - AP1310)</f>
        <v>0</v>
      </c>
      <c r="AO1310">
        <v>25.684749169241</v>
      </c>
      <c r="AP1310">
        <v>58.6259848484848</v>
      </c>
      <c r="AQ1310">
        <v>0.00233336019405346</v>
      </c>
      <c r="AR1310">
        <v>110.855634111714</v>
      </c>
      <c r="AS1310">
        <v>6</v>
      </c>
      <c r="AT1310">
        <v>1</v>
      </c>
      <c r="AU1310">
        <f>IF(AS1310*$H$13&gt;=AW1310,1.0,(AW1310/(AW1310-AS1310*$H$13)))</f>
        <v>0</v>
      </c>
      <c r="AV1310">
        <f>(AU1310-1)*100</f>
        <v>0</v>
      </c>
      <c r="AW1310">
        <f>MAX(0,($B$13+$C$13*EF1310)/(1+$D$13*EF1310)*DY1310/(EA1310+273)*$E$13)</f>
        <v>0</v>
      </c>
      <c r="AX1310" t="s">
        <v>437</v>
      </c>
      <c r="AY1310" t="s">
        <v>437</v>
      </c>
      <c r="AZ1310">
        <v>0</v>
      </c>
      <c r="BA1310">
        <v>0</v>
      </c>
      <c r="BB1310">
        <f>1-AZ1310/BA1310</f>
        <v>0</v>
      </c>
      <c r="BC1310">
        <v>0</v>
      </c>
      <c r="BD1310" t="s">
        <v>437</v>
      </c>
      <c r="BE1310" t="s">
        <v>437</v>
      </c>
      <c r="BF1310">
        <v>0</v>
      </c>
      <c r="BG1310">
        <v>0</v>
      </c>
      <c r="BH1310">
        <f>1-BF1310/BG1310</f>
        <v>0</v>
      </c>
      <c r="BI1310">
        <v>0.5</v>
      </c>
      <c r="BJ1310">
        <f>DI1310</f>
        <v>0</v>
      </c>
      <c r="BK1310">
        <f>L1310</f>
        <v>0</v>
      </c>
      <c r="BL1310">
        <f>BH1310*BI1310*BJ1310</f>
        <v>0</v>
      </c>
      <c r="BM1310">
        <f>(BK1310-BC1310)/BJ1310</f>
        <v>0</v>
      </c>
      <c r="BN1310">
        <f>(BA1310-BG1310)/BG1310</f>
        <v>0</v>
      </c>
      <c r="BO1310">
        <f>AZ1310/(BB1310+AZ1310/BG1310)</f>
        <v>0</v>
      </c>
      <c r="BP1310" t="s">
        <v>437</v>
      </c>
      <c r="BQ1310">
        <v>0</v>
      </c>
      <c r="BR1310">
        <f>IF(BQ1310&lt;&gt;0, BQ1310, BO1310)</f>
        <v>0</v>
      </c>
      <c r="BS1310">
        <f>1-BR1310/BG1310</f>
        <v>0</v>
      </c>
      <c r="BT1310">
        <f>(BG1310-BF1310)/(BG1310-BR1310)</f>
        <v>0</v>
      </c>
      <c r="BU1310">
        <f>(BA1310-BG1310)/(BA1310-BR1310)</f>
        <v>0</v>
      </c>
      <c r="BV1310">
        <f>(BG1310-BF1310)/(BG1310-AZ1310)</f>
        <v>0</v>
      </c>
      <c r="BW1310">
        <f>(BA1310-BG1310)/(BA1310-AZ1310)</f>
        <v>0</v>
      </c>
      <c r="BX1310">
        <f>(BT1310*BR1310/BF1310)</f>
        <v>0</v>
      </c>
      <c r="BY1310">
        <f>(1-BX1310)</f>
        <v>0</v>
      </c>
      <c r="DH1310">
        <f>$B$11*EG1310+$C$11*EH1310+$F$11*ES1310*(1-EV1310)</f>
        <v>0</v>
      </c>
      <c r="DI1310">
        <f>DH1310*DJ1310</f>
        <v>0</v>
      </c>
      <c r="DJ1310">
        <f>($B$11*$D$9+$C$11*$D$9+$F$11*((FF1310+EX1310)/MAX(FF1310+EX1310+FG1310, 0.1)*$I$9+FG1310/MAX(FF1310+EX1310+FG1310, 0.1)*$J$9))/($B$11+$C$11+$F$11)</f>
        <v>0</v>
      </c>
      <c r="DK1310">
        <f>($B$11*$K$9+$C$11*$K$9+$F$11*((FF1310+EX1310)/MAX(FF1310+EX1310+FG1310, 0.1)*$P$9+FG1310/MAX(FF1310+EX1310+FG1310, 0.1)*$Q$9))/($B$11+$C$11+$F$11)</f>
        <v>0</v>
      </c>
      <c r="DL1310">
        <v>6</v>
      </c>
      <c r="DM1310">
        <v>0.5</v>
      </c>
      <c r="DN1310" t="s">
        <v>438</v>
      </c>
      <c r="DO1310">
        <v>2</v>
      </c>
      <c r="DP1310" t="b">
        <v>1</v>
      </c>
      <c r="DQ1310">
        <v>1761430478.84615</v>
      </c>
      <c r="DR1310">
        <v>670.549076923077</v>
      </c>
      <c r="DS1310">
        <v>724.301846153846</v>
      </c>
      <c r="DT1310">
        <v>58.6122153846154</v>
      </c>
      <c r="DU1310">
        <v>25.6792461538462</v>
      </c>
      <c r="DV1310">
        <v>669.451538461539</v>
      </c>
      <c r="DW1310">
        <v>58.6563230769231</v>
      </c>
      <c r="DX1310">
        <v>500.005076923077</v>
      </c>
      <c r="DY1310">
        <v>90.181</v>
      </c>
      <c r="DZ1310">
        <v>0.0393405846153846</v>
      </c>
      <c r="EA1310">
        <v>52.6087846153846</v>
      </c>
      <c r="EB1310">
        <v>48.0195769230769</v>
      </c>
      <c r="EC1310">
        <v>999.9</v>
      </c>
      <c r="ED1310">
        <v>0</v>
      </c>
      <c r="EE1310">
        <v>0</v>
      </c>
      <c r="EF1310">
        <v>10002.9838461538</v>
      </c>
      <c r="EG1310">
        <v>0</v>
      </c>
      <c r="EH1310">
        <v>1250.07461538462</v>
      </c>
      <c r="EI1310">
        <v>-53.7528846153846</v>
      </c>
      <c r="EJ1310">
        <v>712.298538461538</v>
      </c>
      <c r="EK1310">
        <v>743.391692307692</v>
      </c>
      <c r="EL1310">
        <v>32.9329615384615</v>
      </c>
      <c r="EM1310">
        <v>724.301846153846</v>
      </c>
      <c r="EN1310">
        <v>25.6792461538462</v>
      </c>
      <c r="EO1310">
        <v>5.28570692307692</v>
      </c>
      <c r="EP1310">
        <v>2.31578076923077</v>
      </c>
      <c r="EQ1310">
        <v>33.8068230769231</v>
      </c>
      <c r="ER1310">
        <v>19.7865846153846</v>
      </c>
      <c r="ES1310">
        <v>1200.05461538462</v>
      </c>
      <c r="ET1310">
        <v>0.967009</v>
      </c>
      <c r="EU1310">
        <v>0.0329908153846154</v>
      </c>
      <c r="EV1310">
        <v>0</v>
      </c>
      <c r="EW1310">
        <v>828.120076923077</v>
      </c>
      <c r="EX1310">
        <v>5.00059</v>
      </c>
      <c r="EY1310">
        <v>11111.0923076923</v>
      </c>
      <c r="EZ1310">
        <v>10359.2230769231</v>
      </c>
      <c r="FA1310">
        <v>64.437</v>
      </c>
      <c r="FB1310">
        <v>65.5959230769231</v>
      </c>
      <c r="FC1310">
        <v>64.437</v>
      </c>
      <c r="FD1310">
        <v>65.3701538461538</v>
      </c>
      <c r="FE1310">
        <v>65.7451538461538</v>
      </c>
      <c r="FF1310">
        <v>1155.62461538462</v>
      </c>
      <c r="FG1310">
        <v>39.43</v>
      </c>
      <c r="FH1310">
        <v>0</v>
      </c>
      <c r="FI1310">
        <v>1761430447.9</v>
      </c>
      <c r="FJ1310">
        <v>0</v>
      </c>
      <c r="FK1310">
        <v>828.6348</v>
      </c>
      <c r="FL1310">
        <v>25.7029230354312</v>
      </c>
      <c r="FM1310">
        <v>313.107691887405</v>
      </c>
      <c r="FN1310">
        <v>11115.884</v>
      </c>
      <c r="FO1310">
        <v>15</v>
      </c>
      <c r="FP1310">
        <v>0</v>
      </c>
      <c r="FQ1310" t="s">
        <v>439</v>
      </c>
      <c r="FR1310">
        <v>0</v>
      </c>
      <c r="FS1310">
        <v>0</v>
      </c>
      <c r="FT1310">
        <v>0</v>
      </c>
      <c r="FU1310">
        <v>0</v>
      </c>
      <c r="FV1310">
        <v>0</v>
      </c>
      <c r="FW1310">
        <v>0</v>
      </c>
      <c r="FX1310">
        <v>0</v>
      </c>
      <c r="FY1310">
        <v>0</v>
      </c>
      <c r="FZ1310">
        <v>0</v>
      </c>
      <c r="GA1310">
        <v>0</v>
      </c>
      <c r="GB1310">
        <v>0</v>
      </c>
      <c r="GC1310">
        <v>-53.404215</v>
      </c>
      <c r="GD1310">
        <v>-4.46136992481203</v>
      </c>
      <c r="GE1310">
        <v>0.884639700824579</v>
      </c>
      <c r="GF1310">
        <v>0</v>
      </c>
      <c r="GG1310">
        <v>827.251411764706</v>
      </c>
      <c r="GH1310">
        <v>25.2309854876078</v>
      </c>
      <c r="GI1310">
        <v>2.48544901988551</v>
      </c>
      <c r="GJ1310">
        <v>-1</v>
      </c>
      <c r="GK1310">
        <v>32.9265</v>
      </c>
      <c r="GL1310">
        <v>0.124421052631587</v>
      </c>
      <c r="GM1310">
        <v>0.0151668717934852</v>
      </c>
      <c r="GN1310">
        <v>0</v>
      </c>
      <c r="GO1310">
        <v>0</v>
      </c>
      <c r="GP1310">
        <v>2</v>
      </c>
      <c r="GQ1310" t="s">
        <v>473</v>
      </c>
      <c r="GR1310">
        <v>3.12602</v>
      </c>
      <c r="GS1310">
        <v>2.71779</v>
      </c>
      <c r="GT1310">
        <v>0.12174</v>
      </c>
      <c r="GU1310">
        <v>0.128245</v>
      </c>
      <c r="GV1310">
        <v>0.180407</v>
      </c>
      <c r="GW1310">
        <v>0.101835</v>
      </c>
      <c r="GX1310">
        <v>31276.7</v>
      </c>
      <c r="GY1310">
        <v>32772.5</v>
      </c>
      <c r="GZ1310">
        <v>32368.9</v>
      </c>
      <c r="HA1310">
        <v>34189.8</v>
      </c>
      <c r="HB1310">
        <v>38231.5</v>
      </c>
      <c r="HC1310">
        <v>44320.6</v>
      </c>
      <c r="HD1310">
        <v>50929</v>
      </c>
      <c r="HE1310">
        <v>54869.7</v>
      </c>
      <c r="HF1310">
        <v>1.65035</v>
      </c>
      <c r="HG1310">
        <v>1.50083</v>
      </c>
      <c r="HH1310">
        <v>-0.185031</v>
      </c>
      <c r="HI1310">
        <v>0</v>
      </c>
      <c r="HJ1310">
        <v>50.9674</v>
      </c>
      <c r="HK1310">
        <v>999.9</v>
      </c>
      <c r="HL1310">
        <v>56.019</v>
      </c>
      <c r="HM1310">
        <v>30.293</v>
      </c>
      <c r="HN1310">
        <v>26.9113</v>
      </c>
      <c r="HO1310">
        <v>60.1557</v>
      </c>
      <c r="HP1310">
        <v>40.4487</v>
      </c>
      <c r="HQ1310">
        <v>1</v>
      </c>
      <c r="HR1310">
        <v>2.69284</v>
      </c>
      <c r="HS1310">
        <v>1.13678</v>
      </c>
      <c r="HT1310">
        <v>20.1062</v>
      </c>
      <c r="HU1310">
        <v>5.18539</v>
      </c>
      <c r="HV1310">
        <v>12.0159</v>
      </c>
      <c r="HW1310">
        <v>4.96715</v>
      </c>
      <c r="HX1310">
        <v>3.296</v>
      </c>
      <c r="HY1310">
        <v>9999</v>
      </c>
      <c r="HZ1310">
        <v>9999</v>
      </c>
      <c r="IA1310">
        <v>999.9</v>
      </c>
      <c r="IB1310">
        <v>9999</v>
      </c>
      <c r="IC1310">
        <v>1.86325</v>
      </c>
      <c r="ID1310">
        <v>1.86812</v>
      </c>
      <c r="IE1310">
        <v>1.86783</v>
      </c>
      <c r="IF1310">
        <v>1.86905</v>
      </c>
      <c r="IG1310">
        <v>1.86981</v>
      </c>
      <c r="IH1310">
        <v>1.86593</v>
      </c>
      <c r="II1310">
        <v>1.86693</v>
      </c>
      <c r="IJ1310">
        <v>1.86843</v>
      </c>
      <c r="IK1310">
        <v>5</v>
      </c>
      <c r="IL1310">
        <v>0</v>
      </c>
      <c r="IM1310">
        <v>0</v>
      </c>
      <c r="IN1310">
        <v>0</v>
      </c>
      <c r="IO1310" t="s">
        <v>441</v>
      </c>
      <c r="IP1310" t="s">
        <v>442</v>
      </c>
      <c r="IQ1310" t="s">
        <v>443</v>
      </c>
      <c r="IR1310" t="s">
        <v>443</v>
      </c>
      <c r="IS1310" t="s">
        <v>443</v>
      </c>
      <c r="IT1310" t="s">
        <v>443</v>
      </c>
      <c r="IU1310">
        <v>0</v>
      </c>
      <c r="IV1310">
        <v>100</v>
      </c>
      <c r="IW1310">
        <v>100</v>
      </c>
      <c r="IX1310">
        <v>1.098</v>
      </c>
      <c r="IY1310">
        <v>-0.0441</v>
      </c>
      <c r="IZ1310">
        <v>1.09748391826392</v>
      </c>
      <c r="JA1310">
        <v>0</v>
      </c>
      <c r="JB1310">
        <v>0</v>
      </c>
      <c r="JC1310">
        <v>0</v>
      </c>
      <c r="JD1310">
        <v>-0.0441141096964596</v>
      </c>
      <c r="JE1310">
        <v>0</v>
      </c>
      <c r="JF1310">
        <v>0</v>
      </c>
      <c r="JG1310">
        <v>0</v>
      </c>
      <c r="JH1310">
        <v>5</v>
      </c>
      <c r="JI1310">
        <v>2273</v>
      </c>
      <c r="JJ1310">
        <v>1</v>
      </c>
      <c r="JK1310">
        <v>24</v>
      </c>
      <c r="JL1310">
        <v>29357174.8</v>
      </c>
      <c r="JM1310">
        <v>29357174.8</v>
      </c>
      <c r="JN1310">
        <v>1.6394</v>
      </c>
      <c r="JO1310">
        <v>2.62695</v>
      </c>
      <c r="JP1310">
        <v>1.54785</v>
      </c>
      <c r="JQ1310">
        <v>2.31567</v>
      </c>
      <c r="JR1310">
        <v>1.64551</v>
      </c>
      <c r="JS1310">
        <v>2.37061</v>
      </c>
      <c r="JT1310">
        <v>34.418</v>
      </c>
      <c r="JU1310">
        <v>24.1838</v>
      </c>
      <c r="JV1310">
        <v>18</v>
      </c>
      <c r="JW1310">
        <v>487.741</v>
      </c>
      <c r="JX1310">
        <v>379.218</v>
      </c>
      <c r="JY1310">
        <v>51.1848</v>
      </c>
      <c r="JZ1310">
        <v>57.1909</v>
      </c>
      <c r="KA1310">
        <v>30.0007</v>
      </c>
      <c r="KB1310">
        <v>56.5088</v>
      </c>
      <c r="KC1310">
        <v>56.2994</v>
      </c>
      <c r="KD1310">
        <v>32.8765</v>
      </c>
      <c r="KE1310">
        <v>0</v>
      </c>
      <c r="KF1310">
        <v>100</v>
      </c>
      <c r="KG1310">
        <v>51.1513</v>
      </c>
      <c r="KH1310">
        <v>773.931</v>
      </c>
      <c r="KI1310">
        <v>26.2864</v>
      </c>
      <c r="KJ1310">
        <v>92.2702</v>
      </c>
      <c r="KK1310">
        <v>88.7595</v>
      </c>
    </row>
    <row r="1311" spans="1:297">
      <c r="A1311">
        <v>1295</v>
      </c>
      <c r="B1311">
        <v>1761430492</v>
      </c>
      <c r="C1311">
        <v>22311</v>
      </c>
      <c r="D1311" t="s">
        <v>3045</v>
      </c>
      <c r="E1311" t="s">
        <v>3046</v>
      </c>
      <c r="F1311">
        <v>5</v>
      </c>
      <c r="G1311" t="s">
        <v>2954</v>
      </c>
      <c r="H1311" t="s">
        <v>436</v>
      </c>
      <c r="I1311">
        <v>1761430483.84615</v>
      </c>
      <c r="J1311">
        <f>(K1311)/1000</f>
        <v>0</v>
      </c>
      <c r="K1311">
        <f>IF(DP1311, AN1311, AH1311)</f>
        <v>0</v>
      </c>
      <c r="L1311">
        <f>IF(DP1311, AI1311, AG1311)</f>
        <v>0</v>
      </c>
      <c r="M1311">
        <f>DR1311 - IF(AU1311&gt;1, L1311*DL1311*100.0/(AW1311), 0)</f>
        <v>0</v>
      </c>
      <c r="N1311">
        <f>((T1311-J1311/2)*M1311-L1311)/(T1311+J1311/2)</f>
        <v>0</v>
      </c>
      <c r="O1311">
        <f>N1311*(DY1311+DZ1311)/1000.0</f>
        <v>0</v>
      </c>
      <c r="P1311">
        <f>(DR1311 - IF(AU1311&gt;1, L1311*DL1311*100.0/(AW1311), 0))*(DY1311+DZ1311)/1000.0</f>
        <v>0</v>
      </c>
      <c r="Q1311">
        <f>2.0/((1/S1311-1/R1311)+SIGN(S1311)*SQRT((1/S1311-1/R1311)*(1/S1311-1/R1311) + 4*DM1311/((DM1311+1)*(DM1311+1))*(2*1/S1311*1/R1311-1/R1311*1/R1311)))</f>
        <v>0</v>
      </c>
      <c r="R1311">
        <f>IF(LEFT(DN1311,1)&lt;&gt;"0",IF(LEFT(DN1311,1)="1",3.0,DO1311),$D$5+$E$5*(EF1311*DY1311/($K$5*1000))+$F$5*(EF1311*DY1311/($K$5*1000))*MAX(MIN(DL1311,$J$5),$I$5)*MAX(MIN(DL1311,$J$5),$I$5)+$G$5*MAX(MIN(DL1311,$J$5),$I$5)*(EF1311*DY1311/($K$5*1000))+$H$5*(EF1311*DY1311/($K$5*1000))*(EF1311*DY1311/($K$5*1000)))</f>
        <v>0</v>
      </c>
      <c r="S1311">
        <f>J1311*(1000-(1000*0.61365*exp(17.502*W1311/(240.97+W1311))/(DY1311+DZ1311)+DT1311)/2)/(1000*0.61365*exp(17.502*W1311/(240.97+W1311))/(DY1311+DZ1311)-DT1311)</f>
        <v>0</v>
      </c>
      <c r="T1311">
        <f>1/((DM1311+1)/(Q1311/1.6)+1/(R1311/1.37)) + DM1311/((DM1311+1)/(Q1311/1.6) + DM1311/(R1311/1.37))</f>
        <v>0</v>
      </c>
      <c r="U1311">
        <f>(DH1311*DK1311)</f>
        <v>0</v>
      </c>
      <c r="V1311">
        <f>(EA1311+(U1311+2*0.95*5.67E-8*(((EA1311+$B$7)+273)^4-(EA1311+273)^4)-44100*J1311)/(1.84*29.3*R1311+8*0.95*5.67E-8*(EA1311+273)^3))</f>
        <v>0</v>
      </c>
      <c r="W1311">
        <f>($C$7*EB1311+$D$7*EC1311+$E$7*V1311)</f>
        <v>0</v>
      </c>
      <c r="X1311">
        <f>0.61365*exp(17.502*W1311/(240.97+W1311))</f>
        <v>0</v>
      </c>
      <c r="Y1311">
        <f>(Z1311/AA1311*100)</f>
        <v>0</v>
      </c>
      <c r="Z1311">
        <f>DT1311*(DY1311+DZ1311)/1000</f>
        <v>0</v>
      </c>
      <c r="AA1311">
        <f>0.61365*exp(17.502*EA1311/(240.97+EA1311))</f>
        <v>0</v>
      </c>
      <c r="AB1311">
        <f>(X1311-DT1311*(DY1311+DZ1311)/1000)</f>
        <v>0</v>
      </c>
      <c r="AC1311">
        <f>(-J1311*44100)</f>
        <v>0</v>
      </c>
      <c r="AD1311">
        <f>2*29.3*R1311*0.92*(EA1311-W1311)</f>
        <v>0</v>
      </c>
      <c r="AE1311">
        <f>2*0.95*5.67E-8*(((EA1311+$B$7)+273)^4-(W1311+273)^4)</f>
        <v>0</v>
      </c>
      <c r="AF1311">
        <f>U1311+AE1311+AC1311+AD1311</f>
        <v>0</v>
      </c>
      <c r="AG1311">
        <f>DX1311*AU1311*(DS1311-DR1311*(1000-AU1311*DU1311)/(1000-AU1311*DT1311))/(100*DL1311)</f>
        <v>0</v>
      </c>
      <c r="AH1311">
        <f>1000*DX1311*AU1311*(DT1311-DU1311)/(100*DL1311*(1000-AU1311*DT1311))</f>
        <v>0</v>
      </c>
      <c r="AI1311">
        <f>(AJ1311 - AK1311 - DY1311*1E3/(8.314*(EA1311+273.15)) * AM1311/DX1311 * AL1311) * DX1311/(100*DL1311) * (1000 - DU1311)/1000</f>
        <v>0</v>
      </c>
      <c r="AJ1311">
        <v>776.480697547227</v>
      </c>
      <c r="AK1311">
        <v>752.440224242424</v>
      </c>
      <c r="AL1311">
        <v>3.44874524340097</v>
      </c>
      <c r="AM1311">
        <v>65.4946518172247</v>
      </c>
      <c r="AN1311">
        <f>(AP1311 - AO1311 + DY1311*1E3/(8.314*(EA1311+273.15)) * AR1311/DX1311 * AQ1311) * DX1311/(100*DL1311) * 1000/(1000 - AP1311)</f>
        <v>0</v>
      </c>
      <c r="AO1311">
        <v>25.6893769483458</v>
      </c>
      <c r="AP1311">
        <v>58.6180515151515</v>
      </c>
      <c r="AQ1311">
        <v>-0.00154419858309931</v>
      </c>
      <c r="AR1311">
        <v>110.855634111714</v>
      </c>
      <c r="AS1311">
        <v>6</v>
      </c>
      <c r="AT1311">
        <v>1</v>
      </c>
      <c r="AU1311">
        <f>IF(AS1311*$H$13&gt;=AW1311,1.0,(AW1311/(AW1311-AS1311*$H$13)))</f>
        <v>0</v>
      </c>
      <c r="AV1311">
        <f>(AU1311-1)*100</f>
        <v>0</v>
      </c>
      <c r="AW1311">
        <f>MAX(0,($B$13+$C$13*EF1311)/(1+$D$13*EF1311)*DY1311/(EA1311+273)*$E$13)</f>
        <v>0</v>
      </c>
      <c r="AX1311" t="s">
        <v>437</v>
      </c>
      <c r="AY1311" t="s">
        <v>437</v>
      </c>
      <c r="AZ1311">
        <v>0</v>
      </c>
      <c r="BA1311">
        <v>0</v>
      </c>
      <c r="BB1311">
        <f>1-AZ1311/BA1311</f>
        <v>0</v>
      </c>
      <c r="BC1311">
        <v>0</v>
      </c>
      <c r="BD1311" t="s">
        <v>437</v>
      </c>
      <c r="BE1311" t="s">
        <v>437</v>
      </c>
      <c r="BF1311">
        <v>0</v>
      </c>
      <c r="BG1311">
        <v>0</v>
      </c>
      <c r="BH1311">
        <f>1-BF1311/BG1311</f>
        <v>0</v>
      </c>
      <c r="BI1311">
        <v>0.5</v>
      </c>
      <c r="BJ1311">
        <f>DI1311</f>
        <v>0</v>
      </c>
      <c r="BK1311">
        <f>L1311</f>
        <v>0</v>
      </c>
      <c r="BL1311">
        <f>BH1311*BI1311*BJ1311</f>
        <v>0</v>
      </c>
      <c r="BM1311">
        <f>(BK1311-BC1311)/BJ1311</f>
        <v>0</v>
      </c>
      <c r="BN1311">
        <f>(BA1311-BG1311)/BG1311</f>
        <v>0</v>
      </c>
      <c r="BO1311">
        <f>AZ1311/(BB1311+AZ1311/BG1311)</f>
        <v>0</v>
      </c>
      <c r="BP1311" t="s">
        <v>437</v>
      </c>
      <c r="BQ1311">
        <v>0</v>
      </c>
      <c r="BR1311">
        <f>IF(BQ1311&lt;&gt;0, BQ1311, BO1311)</f>
        <v>0</v>
      </c>
      <c r="BS1311">
        <f>1-BR1311/BG1311</f>
        <v>0</v>
      </c>
      <c r="BT1311">
        <f>(BG1311-BF1311)/(BG1311-BR1311)</f>
        <v>0</v>
      </c>
      <c r="BU1311">
        <f>(BA1311-BG1311)/(BA1311-BR1311)</f>
        <v>0</v>
      </c>
      <c r="BV1311">
        <f>(BG1311-BF1311)/(BG1311-AZ1311)</f>
        <v>0</v>
      </c>
      <c r="BW1311">
        <f>(BA1311-BG1311)/(BA1311-AZ1311)</f>
        <v>0</v>
      </c>
      <c r="BX1311">
        <f>(BT1311*BR1311/BF1311)</f>
        <v>0</v>
      </c>
      <c r="BY1311">
        <f>(1-BX1311)</f>
        <v>0</v>
      </c>
      <c r="DH1311">
        <f>$B$11*EG1311+$C$11*EH1311+$F$11*ES1311*(1-EV1311)</f>
        <v>0</v>
      </c>
      <c r="DI1311">
        <f>DH1311*DJ1311</f>
        <v>0</v>
      </c>
      <c r="DJ1311">
        <f>($B$11*$D$9+$C$11*$D$9+$F$11*((FF1311+EX1311)/MAX(FF1311+EX1311+FG1311, 0.1)*$I$9+FG1311/MAX(FF1311+EX1311+FG1311, 0.1)*$J$9))/($B$11+$C$11+$F$11)</f>
        <v>0</v>
      </c>
      <c r="DK1311">
        <f>($B$11*$K$9+$C$11*$K$9+$F$11*((FF1311+EX1311)/MAX(FF1311+EX1311+FG1311, 0.1)*$P$9+FG1311/MAX(FF1311+EX1311+FG1311, 0.1)*$Q$9))/($B$11+$C$11+$F$11)</f>
        <v>0</v>
      </c>
      <c r="DL1311">
        <v>6</v>
      </c>
      <c r="DM1311">
        <v>0.5</v>
      </c>
      <c r="DN1311" t="s">
        <v>438</v>
      </c>
      <c r="DO1311">
        <v>2</v>
      </c>
      <c r="DP1311" t="b">
        <v>1</v>
      </c>
      <c r="DQ1311">
        <v>1761430483.84615</v>
      </c>
      <c r="DR1311">
        <v>686.132384615384</v>
      </c>
      <c r="DS1311">
        <v>740.556923076923</v>
      </c>
      <c r="DT1311">
        <v>58.6201461538462</v>
      </c>
      <c r="DU1311">
        <v>25.6836538461538</v>
      </c>
      <c r="DV1311">
        <v>685.035</v>
      </c>
      <c r="DW1311">
        <v>58.6642538461538</v>
      </c>
      <c r="DX1311">
        <v>500.005923076923</v>
      </c>
      <c r="DY1311">
        <v>90.1824615384615</v>
      </c>
      <c r="DZ1311">
        <v>0.0394558615384615</v>
      </c>
      <c r="EA1311">
        <v>52.6141</v>
      </c>
      <c r="EB1311">
        <v>48.0369461538462</v>
      </c>
      <c r="EC1311">
        <v>999.9</v>
      </c>
      <c r="ED1311">
        <v>0</v>
      </c>
      <c r="EE1311">
        <v>0</v>
      </c>
      <c r="EF1311">
        <v>10001.8361538462</v>
      </c>
      <c r="EG1311">
        <v>0</v>
      </c>
      <c r="EH1311">
        <v>1250.05461538462</v>
      </c>
      <c r="EI1311">
        <v>-54.4245846153846</v>
      </c>
      <c r="EJ1311">
        <v>728.858153846154</v>
      </c>
      <c r="EK1311">
        <v>760.078615384616</v>
      </c>
      <c r="EL1311">
        <v>32.9364846153846</v>
      </c>
      <c r="EM1311">
        <v>740.556923076923</v>
      </c>
      <c r="EN1311">
        <v>25.6836538461538</v>
      </c>
      <c r="EO1311">
        <v>5.28650769230769</v>
      </c>
      <c r="EP1311">
        <v>2.31621461538462</v>
      </c>
      <c r="EQ1311">
        <v>33.8095384615385</v>
      </c>
      <c r="ER1311">
        <v>19.7896153846154</v>
      </c>
      <c r="ES1311">
        <v>1200.03384615385</v>
      </c>
      <c r="ET1311">
        <v>0.967008384615385</v>
      </c>
      <c r="EU1311">
        <v>0.0329914692307692</v>
      </c>
      <c r="EV1311">
        <v>0</v>
      </c>
      <c r="EW1311">
        <v>830.244615384615</v>
      </c>
      <c r="EX1311">
        <v>5.00059</v>
      </c>
      <c r="EY1311">
        <v>11136.3769230769</v>
      </c>
      <c r="EZ1311">
        <v>10359.0461538462</v>
      </c>
      <c r="FA1311">
        <v>64.437</v>
      </c>
      <c r="FB1311">
        <v>65.6056153846154</v>
      </c>
      <c r="FC1311">
        <v>64.4418461538462</v>
      </c>
      <c r="FD1311">
        <v>65.3701538461538</v>
      </c>
      <c r="FE1311">
        <v>65.7451538461538</v>
      </c>
      <c r="FF1311">
        <v>1155.60384615385</v>
      </c>
      <c r="FG1311">
        <v>39.43</v>
      </c>
      <c r="FH1311">
        <v>0</v>
      </c>
      <c r="FI1311">
        <v>1761430452.7</v>
      </c>
      <c r="FJ1311">
        <v>0</v>
      </c>
      <c r="FK1311">
        <v>830.62052</v>
      </c>
      <c r="FL1311">
        <v>23.6738461499323</v>
      </c>
      <c r="FM1311">
        <v>304.284615388248</v>
      </c>
      <c r="FN1311">
        <v>11140.516</v>
      </c>
      <c r="FO1311">
        <v>15</v>
      </c>
      <c r="FP1311">
        <v>0</v>
      </c>
      <c r="FQ1311" t="s">
        <v>439</v>
      </c>
      <c r="FR1311">
        <v>0</v>
      </c>
      <c r="FS1311">
        <v>0</v>
      </c>
      <c r="FT1311">
        <v>0</v>
      </c>
      <c r="FU1311">
        <v>0</v>
      </c>
      <c r="FV1311">
        <v>0</v>
      </c>
      <c r="FW1311">
        <v>0</v>
      </c>
      <c r="FX1311">
        <v>0</v>
      </c>
      <c r="FY1311">
        <v>0</v>
      </c>
      <c r="FZ1311">
        <v>0</v>
      </c>
      <c r="GA1311">
        <v>0</v>
      </c>
      <c r="GB1311">
        <v>0</v>
      </c>
      <c r="GC1311">
        <v>-54.2998380952381</v>
      </c>
      <c r="GD1311">
        <v>-6.06664675324681</v>
      </c>
      <c r="GE1311">
        <v>1.05172818210075</v>
      </c>
      <c r="GF1311">
        <v>0</v>
      </c>
      <c r="GG1311">
        <v>828.988235294118</v>
      </c>
      <c r="GH1311">
        <v>25.1056073335705</v>
      </c>
      <c r="GI1311">
        <v>2.47216606689027</v>
      </c>
      <c r="GJ1311">
        <v>-1</v>
      </c>
      <c r="GK1311">
        <v>32.9334714285714</v>
      </c>
      <c r="GL1311">
        <v>0.0302181818182421</v>
      </c>
      <c r="GM1311">
        <v>0.00800191303657489</v>
      </c>
      <c r="GN1311">
        <v>1</v>
      </c>
      <c r="GO1311">
        <v>1</v>
      </c>
      <c r="GP1311">
        <v>2</v>
      </c>
      <c r="GQ1311" t="s">
        <v>446</v>
      </c>
      <c r="GR1311">
        <v>3.1262</v>
      </c>
      <c r="GS1311">
        <v>2.71773</v>
      </c>
      <c r="GT1311">
        <v>0.123721</v>
      </c>
      <c r="GU1311">
        <v>0.13015</v>
      </c>
      <c r="GV1311">
        <v>0.180404</v>
      </c>
      <c r="GW1311">
        <v>0.101853</v>
      </c>
      <c r="GX1311">
        <v>31205.5</v>
      </c>
      <c r="GY1311">
        <v>32700</v>
      </c>
      <c r="GZ1311">
        <v>32368.5</v>
      </c>
      <c r="HA1311">
        <v>34189.2</v>
      </c>
      <c r="HB1311">
        <v>38231.2</v>
      </c>
      <c r="HC1311">
        <v>44319.4</v>
      </c>
      <c r="HD1311">
        <v>50928.1</v>
      </c>
      <c r="HE1311">
        <v>54868.9</v>
      </c>
      <c r="HF1311">
        <v>1.65035</v>
      </c>
      <c r="HG1311">
        <v>1.5007</v>
      </c>
      <c r="HH1311">
        <v>-0.184458</v>
      </c>
      <c r="HI1311">
        <v>0</v>
      </c>
      <c r="HJ1311">
        <v>50.978</v>
      </c>
      <c r="HK1311">
        <v>999.9</v>
      </c>
      <c r="HL1311">
        <v>56.019</v>
      </c>
      <c r="HM1311">
        <v>30.283</v>
      </c>
      <c r="HN1311">
        <v>26.8995</v>
      </c>
      <c r="HO1311">
        <v>59.8957</v>
      </c>
      <c r="HP1311">
        <v>40.1643</v>
      </c>
      <c r="HQ1311">
        <v>1</v>
      </c>
      <c r="HR1311">
        <v>2.69371</v>
      </c>
      <c r="HS1311">
        <v>1.28686</v>
      </c>
      <c r="HT1311">
        <v>20.1051</v>
      </c>
      <c r="HU1311">
        <v>5.18509</v>
      </c>
      <c r="HV1311">
        <v>12.0159</v>
      </c>
      <c r="HW1311">
        <v>4.96645</v>
      </c>
      <c r="HX1311">
        <v>3.2959</v>
      </c>
      <c r="HY1311">
        <v>9999</v>
      </c>
      <c r="HZ1311">
        <v>9999</v>
      </c>
      <c r="IA1311">
        <v>999.9</v>
      </c>
      <c r="IB1311">
        <v>9999</v>
      </c>
      <c r="IC1311">
        <v>1.86325</v>
      </c>
      <c r="ID1311">
        <v>1.86808</v>
      </c>
      <c r="IE1311">
        <v>1.86783</v>
      </c>
      <c r="IF1311">
        <v>1.86905</v>
      </c>
      <c r="IG1311">
        <v>1.86981</v>
      </c>
      <c r="IH1311">
        <v>1.8659</v>
      </c>
      <c r="II1311">
        <v>1.86693</v>
      </c>
      <c r="IJ1311">
        <v>1.86843</v>
      </c>
      <c r="IK1311">
        <v>5</v>
      </c>
      <c r="IL1311">
        <v>0</v>
      </c>
      <c r="IM1311">
        <v>0</v>
      </c>
      <c r="IN1311">
        <v>0</v>
      </c>
      <c r="IO1311" t="s">
        <v>441</v>
      </c>
      <c r="IP1311" t="s">
        <v>442</v>
      </c>
      <c r="IQ1311" t="s">
        <v>443</v>
      </c>
      <c r="IR1311" t="s">
        <v>443</v>
      </c>
      <c r="IS1311" t="s">
        <v>443</v>
      </c>
      <c r="IT1311" t="s">
        <v>443</v>
      </c>
      <c r="IU1311">
        <v>0</v>
      </c>
      <c r="IV1311">
        <v>100</v>
      </c>
      <c r="IW1311">
        <v>100</v>
      </c>
      <c r="IX1311">
        <v>1.097</v>
      </c>
      <c r="IY1311">
        <v>-0.0441</v>
      </c>
      <c r="IZ1311">
        <v>1.09748391826392</v>
      </c>
      <c r="JA1311">
        <v>0</v>
      </c>
      <c r="JB1311">
        <v>0</v>
      </c>
      <c r="JC1311">
        <v>0</v>
      </c>
      <c r="JD1311">
        <v>-0.0441141096964596</v>
      </c>
      <c r="JE1311">
        <v>0</v>
      </c>
      <c r="JF1311">
        <v>0</v>
      </c>
      <c r="JG1311">
        <v>0</v>
      </c>
      <c r="JH1311">
        <v>5</v>
      </c>
      <c r="JI1311">
        <v>2273</v>
      </c>
      <c r="JJ1311">
        <v>1</v>
      </c>
      <c r="JK1311">
        <v>24</v>
      </c>
      <c r="JL1311">
        <v>29357174.9</v>
      </c>
      <c r="JM1311">
        <v>29357174.9</v>
      </c>
      <c r="JN1311">
        <v>1.66504</v>
      </c>
      <c r="JO1311">
        <v>2.63306</v>
      </c>
      <c r="JP1311">
        <v>1.54785</v>
      </c>
      <c r="JQ1311">
        <v>2.31567</v>
      </c>
      <c r="JR1311">
        <v>1.64673</v>
      </c>
      <c r="JS1311">
        <v>2.27539</v>
      </c>
      <c r="JT1311">
        <v>34.418</v>
      </c>
      <c r="JU1311">
        <v>24.1751</v>
      </c>
      <c r="JV1311">
        <v>18</v>
      </c>
      <c r="JW1311">
        <v>487.741</v>
      </c>
      <c r="JX1311">
        <v>379.164</v>
      </c>
      <c r="JY1311">
        <v>51.1562</v>
      </c>
      <c r="JZ1311">
        <v>57.1909</v>
      </c>
      <c r="KA1311">
        <v>30.0009</v>
      </c>
      <c r="KB1311">
        <v>56.5088</v>
      </c>
      <c r="KC1311">
        <v>56.3053</v>
      </c>
      <c r="KD1311">
        <v>33.486</v>
      </c>
      <c r="KE1311">
        <v>0</v>
      </c>
      <c r="KF1311">
        <v>100</v>
      </c>
      <c r="KG1311">
        <v>51.1065</v>
      </c>
      <c r="KH1311">
        <v>794.39</v>
      </c>
      <c r="KI1311">
        <v>26.2864</v>
      </c>
      <c r="KJ1311">
        <v>92.2688</v>
      </c>
      <c r="KK1311">
        <v>88.7581</v>
      </c>
    </row>
    <row r="1312" spans="1:297">
      <c r="A1312">
        <v>1296</v>
      </c>
      <c r="B1312">
        <v>1761430497</v>
      </c>
      <c r="C1312">
        <v>22316</v>
      </c>
      <c r="D1312" t="s">
        <v>3047</v>
      </c>
      <c r="E1312" t="s">
        <v>3048</v>
      </c>
      <c r="F1312">
        <v>5</v>
      </c>
      <c r="G1312" t="s">
        <v>2954</v>
      </c>
      <c r="H1312" t="s">
        <v>436</v>
      </c>
      <c r="I1312">
        <v>1761430488.84615</v>
      </c>
      <c r="J1312">
        <f>(K1312)/1000</f>
        <v>0</v>
      </c>
      <c r="K1312">
        <f>IF(DP1312, AN1312, AH1312)</f>
        <v>0</v>
      </c>
      <c r="L1312">
        <f>IF(DP1312, AI1312, AG1312)</f>
        <v>0</v>
      </c>
      <c r="M1312">
        <f>DR1312 - IF(AU1312&gt;1, L1312*DL1312*100.0/(AW1312), 0)</f>
        <v>0</v>
      </c>
      <c r="N1312">
        <f>((T1312-J1312/2)*M1312-L1312)/(T1312+J1312/2)</f>
        <v>0</v>
      </c>
      <c r="O1312">
        <f>N1312*(DY1312+DZ1312)/1000.0</f>
        <v>0</v>
      </c>
      <c r="P1312">
        <f>(DR1312 - IF(AU1312&gt;1, L1312*DL1312*100.0/(AW1312), 0))*(DY1312+DZ1312)/1000.0</f>
        <v>0</v>
      </c>
      <c r="Q1312">
        <f>2.0/((1/S1312-1/R1312)+SIGN(S1312)*SQRT((1/S1312-1/R1312)*(1/S1312-1/R1312) + 4*DM1312/((DM1312+1)*(DM1312+1))*(2*1/S1312*1/R1312-1/R1312*1/R1312)))</f>
        <v>0</v>
      </c>
      <c r="R1312">
        <f>IF(LEFT(DN1312,1)&lt;&gt;"0",IF(LEFT(DN1312,1)="1",3.0,DO1312),$D$5+$E$5*(EF1312*DY1312/($K$5*1000))+$F$5*(EF1312*DY1312/($K$5*1000))*MAX(MIN(DL1312,$J$5),$I$5)*MAX(MIN(DL1312,$J$5),$I$5)+$G$5*MAX(MIN(DL1312,$J$5),$I$5)*(EF1312*DY1312/($K$5*1000))+$H$5*(EF1312*DY1312/($K$5*1000))*(EF1312*DY1312/($K$5*1000)))</f>
        <v>0</v>
      </c>
      <c r="S1312">
        <f>J1312*(1000-(1000*0.61365*exp(17.502*W1312/(240.97+W1312))/(DY1312+DZ1312)+DT1312)/2)/(1000*0.61365*exp(17.502*W1312/(240.97+W1312))/(DY1312+DZ1312)-DT1312)</f>
        <v>0</v>
      </c>
      <c r="T1312">
        <f>1/((DM1312+1)/(Q1312/1.6)+1/(R1312/1.37)) + DM1312/((DM1312+1)/(Q1312/1.6) + DM1312/(R1312/1.37))</f>
        <v>0</v>
      </c>
      <c r="U1312">
        <f>(DH1312*DK1312)</f>
        <v>0</v>
      </c>
      <c r="V1312">
        <f>(EA1312+(U1312+2*0.95*5.67E-8*(((EA1312+$B$7)+273)^4-(EA1312+273)^4)-44100*J1312)/(1.84*29.3*R1312+8*0.95*5.67E-8*(EA1312+273)^3))</f>
        <v>0</v>
      </c>
      <c r="W1312">
        <f>($C$7*EB1312+$D$7*EC1312+$E$7*V1312)</f>
        <v>0</v>
      </c>
      <c r="X1312">
        <f>0.61365*exp(17.502*W1312/(240.97+W1312))</f>
        <v>0</v>
      </c>
      <c r="Y1312">
        <f>(Z1312/AA1312*100)</f>
        <v>0</v>
      </c>
      <c r="Z1312">
        <f>DT1312*(DY1312+DZ1312)/1000</f>
        <v>0</v>
      </c>
      <c r="AA1312">
        <f>0.61365*exp(17.502*EA1312/(240.97+EA1312))</f>
        <v>0</v>
      </c>
      <c r="AB1312">
        <f>(X1312-DT1312*(DY1312+DZ1312)/1000)</f>
        <v>0</v>
      </c>
      <c r="AC1312">
        <f>(-J1312*44100)</f>
        <v>0</v>
      </c>
      <c r="AD1312">
        <f>2*29.3*R1312*0.92*(EA1312-W1312)</f>
        <v>0</v>
      </c>
      <c r="AE1312">
        <f>2*0.95*5.67E-8*(((EA1312+$B$7)+273)^4-(W1312+273)^4)</f>
        <v>0</v>
      </c>
      <c r="AF1312">
        <f>U1312+AE1312+AC1312+AD1312</f>
        <v>0</v>
      </c>
      <c r="AG1312">
        <f>DX1312*AU1312*(DS1312-DR1312*(1000-AU1312*DU1312)/(1000-AU1312*DT1312))/(100*DL1312)</f>
        <v>0</v>
      </c>
      <c r="AH1312">
        <f>1000*DX1312*AU1312*(DT1312-DU1312)/(100*DL1312*(1000-AU1312*DT1312))</f>
        <v>0</v>
      </c>
      <c r="AI1312">
        <f>(AJ1312 - AK1312 - DY1312*1E3/(8.314*(EA1312+273.15)) * AM1312/DX1312 * AL1312) * DX1312/(100*DL1312) * (1000 - DU1312)/1000</f>
        <v>0</v>
      </c>
      <c r="AJ1312">
        <v>792.731690665017</v>
      </c>
      <c r="AK1312">
        <v>768.68543030303</v>
      </c>
      <c r="AL1312">
        <v>3.23333023066172</v>
      </c>
      <c r="AM1312">
        <v>65.4946518172247</v>
      </c>
      <c r="AN1312">
        <f>(AP1312 - AO1312 + DY1312*1E3/(8.314*(EA1312+273.15)) * AR1312/DX1312 * AQ1312) * DX1312/(100*DL1312) * 1000/(1000 - AP1312)</f>
        <v>0</v>
      </c>
      <c r="AO1312">
        <v>25.6948090209953</v>
      </c>
      <c r="AP1312">
        <v>58.6372242424242</v>
      </c>
      <c r="AQ1312">
        <v>0.00110668508967417</v>
      </c>
      <c r="AR1312">
        <v>110.855634111714</v>
      </c>
      <c r="AS1312">
        <v>6</v>
      </c>
      <c r="AT1312">
        <v>1</v>
      </c>
      <c r="AU1312">
        <f>IF(AS1312*$H$13&gt;=AW1312,1.0,(AW1312/(AW1312-AS1312*$H$13)))</f>
        <v>0</v>
      </c>
      <c r="AV1312">
        <f>(AU1312-1)*100</f>
        <v>0</v>
      </c>
      <c r="AW1312">
        <f>MAX(0,($B$13+$C$13*EF1312)/(1+$D$13*EF1312)*DY1312/(EA1312+273)*$E$13)</f>
        <v>0</v>
      </c>
      <c r="AX1312" t="s">
        <v>437</v>
      </c>
      <c r="AY1312" t="s">
        <v>437</v>
      </c>
      <c r="AZ1312">
        <v>0</v>
      </c>
      <c r="BA1312">
        <v>0</v>
      </c>
      <c r="BB1312">
        <f>1-AZ1312/BA1312</f>
        <v>0</v>
      </c>
      <c r="BC1312">
        <v>0</v>
      </c>
      <c r="BD1312" t="s">
        <v>437</v>
      </c>
      <c r="BE1312" t="s">
        <v>437</v>
      </c>
      <c r="BF1312">
        <v>0</v>
      </c>
      <c r="BG1312">
        <v>0</v>
      </c>
      <c r="BH1312">
        <f>1-BF1312/BG1312</f>
        <v>0</v>
      </c>
      <c r="BI1312">
        <v>0.5</v>
      </c>
      <c r="BJ1312">
        <f>DI1312</f>
        <v>0</v>
      </c>
      <c r="BK1312">
        <f>L1312</f>
        <v>0</v>
      </c>
      <c r="BL1312">
        <f>BH1312*BI1312*BJ1312</f>
        <v>0</v>
      </c>
      <c r="BM1312">
        <f>(BK1312-BC1312)/BJ1312</f>
        <v>0</v>
      </c>
      <c r="BN1312">
        <f>(BA1312-BG1312)/BG1312</f>
        <v>0</v>
      </c>
      <c r="BO1312">
        <f>AZ1312/(BB1312+AZ1312/BG1312)</f>
        <v>0</v>
      </c>
      <c r="BP1312" t="s">
        <v>437</v>
      </c>
      <c r="BQ1312">
        <v>0</v>
      </c>
      <c r="BR1312">
        <f>IF(BQ1312&lt;&gt;0, BQ1312, BO1312)</f>
        <v>0</v>
      </c>
      <c r="BS1312">
        <f>1-BR1312/BG1312</f>
        <v>0</v>
      </c>
      <c r="BT1312">
        <f>(BG1312-BF1312)/(BG1312-BR1312)</f>
        <v>0</v>
      </c>
      <c r="BU1312">
        <f>(BA1312-BG1312)/(BA1312-BR1312)</f>
        <v>0</v>
      </c>
      <c r="BV1312">
        <f>(BG1312-BF1312)/(BG1312-AZ1312)</f>
        <v>0</v>
      </c>
      <c r="BW1312">
        <f>(BA1312-BG1312)/(BA1312-AZ1312)</f>
        <v>0</v>
      </c>
      <c r="BX1312">
        <f>(BT1312*BR1312/BF1312)</f>
        <v>0</v>
      </c>
      <c r="BY1312">
        <f>(1-BX1312)</f>
        <v>0</v>
      </c>
      <c r="DH1312">
        <f>$B$11*EG1312+$C$11*EH1312+$F$11*ES1312*(1-EV1312)</f>
        <v>0</v>
      </c>
      <c r="DI1312">
        <f>DH1312*DJ1312</f>
        <v>0</v>
      </c>
      <c r="DJ1312">
        <f>($B$11*$D$9+$C$11*$D$9+$F$11*((FF1312+EX1312)/MAX(FF1312+EX1312+FG1312, 0.1)*$I$9+FG1312/MAX(FF1312+EX1312+FG1312, 0.1)*$J$9))/($B$11+$C$11+$F$11)</f>
        <v>0</v>
      </c>
      <c r="DK1312">
        <f>($B$11*$K$9+$C$11*$K$9+$F$11*((FF1312+EX1312)/MAX(FF1312+EX1312+FG1312, 0.1)*$P$9+FG1312/MAX(FF1312+EX1312+FG1312, 0.1)*$Q$9))/($B$11+$C$11+$F$11)</f>
        <v>0</v>
      </c>
      <c r="DL1312">
        <v>6</v>
      </c>
      <c r="DM1312">
        <v>0.5</v>
      </c>
      <c r="DN1312" t="s">
        <v>438</v>
      </c>
      <c r="DO1312">
        <v>2</v>
      </c>
      <c r="DP1312" t="b">
        <v>1</v>
      </c>
      <c r="DQ1312">
        <v>1761430488.84615</v>
      </c>
      <c r="DR1312">
        <v>701.541384615385</v>
      </c>
      <c r="DS1312">
        <v>756.531076923077</v>
      </c>
      <c r="DT1312">
        <v>58.6240076923077</v>
      </c>
      <c r="DU1312">
        <v>25.6885307692308</v>
      </c>
      <c r="DV1312">
        <v>700.444</v>
      </c>
      <c r="DW1312">
        <v>58.6681153846154</v>
      </c>
      <c r="DX1312">
        <v>500.036307692308</v>
      </c>
      <c r="DY1312">
        <v>90.1835153846154</v>
      </c>
      <c r="DZ1312">
        <v>0.0394287384615385</v>
      </c>
      <c r="EA1312">
        <v>52.6165153846154</v>
      </c>
      <c r="EB1312">
        <v>48.0457538461538</v>
      </c>
      <c r="EC1312">
        <v>999.9</v>
      </c>
      <c r="ED1312">
        <v>0</v>
      </c>
      <c r="EE1312">
        <v>0</v>
      </c>
      <c r="EF1312">
        <v>10002.6</v>
      </c>
      <c r="EG1312">
        <v>0</v>
      </c>
      <c r="EH1312">
        <v>1250.03076923077</v>
      </c>
      <c r="EI1312">
        <v>-54.9896692307692</v>
      </c>
      <c r="EJ1312">
        <v>745.229846153846</v>
      </c>
      <c r="EK1312">
        <v>776.477692307692</v>
      </c>
      <c r="EL1312">
        <v>32.9354615384615</v>
      </c>
      <c r="EM1312">
        <v>756.531076923077</v>
      </c>
      <c r="EN1312">
        <v>25.6885307692308</v>
      </c>
      <c r="EO1312">
        <v>5.28691846153846</v>
      </c>
      <c r="EP1312">
        <v>2.31668230769231</v>
      </c>
      <c r="EQ1312">
        <v>33.8109307692308</v>
      </c>
      <c r="ER1312">
        <v>19.7928692307692</v>
      </c>
      <c r="ES1312">
        <v>1200.01307692308</v>
      </c>
      <c r="ET1312">
        <v>0.967007769230769</v>
      </c>
      <c r="EU1312">
        <v>0.0329921076923077</v>
      </c>
      <c r="EV1312">
        <v>0</v>
      </c>
      <c r="EW1312">
        <v>832.211692307692</v>
      </c>
      <c r="EX1312">
        <v>5.00059</v>
      </c>
      <c r="EY1312">
        <v>11161.1538461538</v>
      </c>
      <c r="EZ1312">
        <v>10358.8615384615</v>
      </c>
      <c r="FA1312">
        <v>64.437</v>
      </c>
      <c r="FB1312">
        <v>65.6201538461538</v>
      </c>
      <c r="FC1312">
        <v>64.4515384615385</v>
      </c>
      <c r="FD1312">
        <v>65.375</v>
      </c>
      <c r="FE1312">
        <v>65.75</v>
      </c>
      <c r="FF1312">
        <v>1155.58307692308</v>
      </c>
      <c r="FG1312">
        <v>39.43</v>
      </c>
      <c r="FH1312">
        <v>0</v>
      </c>
      <c r="FI1312">
        <v>1761430457.5</v>
      </c>
      <c r="FJ1312">
        <v>0</v>
      </c>
      <c r="FK1312">
        <v>832.47316</v>
      </c>
      <c r="FL1312">
        <v>22.2045384259592</v>
      </c>
      <c r="FM1312">
        <v>294.330768800552</v>
      </c>
      <c r="FN1312">
        <v>11164.404</v>
      </c>
      <c r="FO1312">
        <v>15</v>
      </c>
      <c r="FP1312">
        <v>0</v>
      </c>
      <c r="FQ1312" t="s">
        <v>439</v>
      </c>
      <c r="FR1312">
        <v>0</v>
      </c>
      <c r="FS1312">
        <v>0</v>
      </c>
      <c r="FT1312">
        <v>0</v>
      </c>
      <c r="FU1312">
        <v>0</v>
      </c>
      <c r="FV1312">
        <v>0</v>
      </c>
      <c r="FW1312">
        <v>0</v>
      </c>
      <c r="FX1312">
        <v>0</v>
      </c>
      <c r="FY1312">
        <v>0</v>
      </c>
      <c r="FZ1312">
        <v>0</v>
      </c>
      <c r="GA1312">
        <v>0</v>
      </c>
      <c r="GB1312">
        <v>0</v>
      </c>
      <c r="GC1312">
        <v>-54.82426</v>
      </c>
      <c r="GD1312">
        <v>-9.62937744360896</v>
      </c>
      <c r="GE1312">
        <v>1.24305964032302</v>
      </c>
      <c r="GF1312">
        <v>0</v>
      </c>
      <c r="GG1312">
        <v>831.160235294118</v>
      </c>
      <c r="GH1312">
        <v>23.280030537997</v>
      </c>
      <c r="GI1312">
        <v>2.29276103855827</v>
      </c>
      <c r="GJ1312">
        <v>-1</v>
      </c>
      <c r="GK1312">
        <v>32.936985</v>
      </c>
      <c r="GL1312">
        <v>-0.0144225563909339</v>
      </c>
      <c r="GM1312">
        <v>0.00527780967826675</v>
      </c>
      <c r="GN1312">
        <v>1</v>
      </c>
      <c r="GO1312">
        <v>1</v>
      </c>
      <c r="GP1312">
        <v>2</v>
      </c>
      <c r="GQ1312" t="s">
        <v>446</v>
      </c>
      <c r="GR1312">
        <v>3.1262</v>
      </c>
      <c r="GS1312">
        <v>2.71707</v>
      </c>
      <c r="GT1312">
        <v>0.125596</v>
      </c>
      <c r="GU1312">
        <v>0.132222</v>
      </c>
      <c r="GV1312">
        <v>0.180426</v>
      </c>
      <c r="GW1312">
        <v>0.101861</v>
      </c>
      <c r="GX1312">
        <v>31138.3</v>
      </c>
      <c r="GY1312">
        <v>32621.3</v>
      </c>
      <c r="GZ1312">
        <v>32368.3</v>
      </c>
      <c r="HA1312">
        <v>34188.7</v>
      </c>
      <c r="HB1312">
        <v>38230.3</v>
      </c>
      <c r="HC1312">
        <v>44318.6</v>
      </c>
      <c r="HD1312">
        <v>50927.9</v>
      </c>
      <c r="HE1312">
        <v>54868.1</v>
      </c>
      <c r="HF1312">
        <v>1.65035</v>
      </c>
      <c r="HG1312">
        <v>1.50098</v>
      </c>
      <c r="HH1312">
        <v>-0.188131</v>
      </c>
      <c r="HI1312">
        <v>0</v>
      </c>
      <c r="HJ1312">
        <v>50.9884</v>
      </c>
      <c r="HK1312">
        <v>999.9</v>
      </c>
      <c r="HL1312">
        <v>56.019</v>
      </c>
      <c r="HM1312">
        <v>30.293</v>
      </c>
      <c r="HN1312">
        <v>26.9138</v>
      </c>
      <c r="HO1312">
        <v>60.2657</v>
      </c>
      <c r="HP1312">
        <v>40.1562</v>
      </c>
      <c r="HQ1312">
        <v>1</v>
      </c>
      <c r="HR1312">
        <v>2.69492</v>
      </c>
      <c r="HS1312">
        <v>1.46428</v>
      </c>
      <c r="HT1312">
        <v>20.1034</v>
      </c>
      <c r="HU1312">
        <v>5.18434</v>
      </c>
      <c r="HV1312">
        <v>12.0159</v>
      </c>
      <c r="HW1312">
        <v>4.96645</v>
      </c>
      <c r="HX1312">
        <v>3.29588</v>
      </c>
      <c r="HY1312">
        <v>9999</v>
      </c>
      <c r="HZ1312">
        <v>9999</v>
      </c>
      <c r="IA1312">
        <v>999.9</v>
      </c>
      <c r="IB1312">
        <v>9999</v>
      </c>
      <c r="IC1312">
        <v>1.86325</v>
      </c>
      <c r="ID1312">
        <v>1.8681</v>
      </c>
      <c r="IE1312">
        <v>1.86783</v>
      </c>
      <c r="IF1312">
        <v>1.86905</v>
      </c>
      <c r="IG1312">
        <v>1.86981</v>
      </c>
      <c r="IH1312">
        <v>1.86589</v>
      </c>
      <c r="II1312">
        <v>1.86691</v>
      </c>
      <c r="IJ1312">
        <v>1.86843</v>
      </c>
      <c r="IK1312">
        <v>5</v>
      </c>
      <c r="IL1312">
        <v>0</v>
      </c>
      <c r="IM1312">
        <v>0</v>
      </c>
      <c r="IN1312">
        <v>0</v>
      </c>
      <c r="IO1312" t="s">
        <v>441</v>
      </c>
      <c r="IP1312" t="s">
        <v>442</v>
      </c>
      <c r="IQ1312" t="s">
        <v>443</v>
      </c>
      <c r="IR1312" t="s">
        <v>443</v>
      </c>
      <c r="IS1312" t="s">
        <v>443</v>
      </c>
      <c r="IT1312" t="s">
        <v>443</v>
      </c>
      <c r="IU1312">
        <v>0</v>
      </c>
      <c r="IV1312">
        <v>100</v>
      </c>
      <c r="IW1312">
        <v>100</v>
      </c>
      <c r="IX1312">
        <v>1.098</v>
      </c>
      <c r="IY1312">
        <v>-0.0441</v>
      </c>
      <c r="IZ1312">
        <v>1.09748391826392</v>
      </c>
      <c r="JA1312">
        <v>0</v>
      </c>
      <c r="JB1312">
        <v>0</v>
      </c>
      <c r="JC1312">
        <v>0</v>
      </c>
      <c r="JD1312">
        <v>-0.0441141096964596</v>
      </c>
      <c r="JE1312">
        <v>0</v>
      </c>
      <c r="JF1312">
        <v>0</v>
      </c>
      <c r="JG1312">
        <v>0</v>
      </c>
      <c r="JH1312">
        <v>5</v>
      </c>
      <c r="JI1312">
        <v>2273</v>
      </c>
      <c r="JJ1312">
        <v>1</v>
      </c>
      <c r="JK1312">
        <v>24</v>
      </c>
      <c r="JL1312">
        <v>29357174.9</v>
      </c>
      <c r="JM1312">
        <v>29357174.9</v>
      </c>
      <c r="JN1312">
        <v>1.69922</v>
      </c>
      <c r="JO1312">
        <v>2.61597</v>
      </c>
      <c r="JP1312">
        <v>1.54785</v>
      </c>
      <c r="JQ1312">
        <v>2.31567</v>
      </c>
      <c r="JR1312">
        <v>1.64551</v>
      </c>
      <c r="JS1312">
        <v>2.38403</v>
      </c>
      <c r="JT1312">
        <v>34.418</v>
      </c>
      <c r="JU1312">
        <v>24.1838</v>
      </c>
      <c r="JV1312">
        <v>18</v>
      </c>
      <c r="JW1312">
        <v>487.741</v>
      </c>
      <c r="JX1312">
        <v>379.342</v>
      </c>
      <c r="JY1312">
        <v>51.0979</v>
      </c>
      <c r="JZ1312">
        <v>57.1909</v>
      </c>
      <c r="KA1312">
        <v>30.001</v>
      </c>
      <c r="KB1312">
        <v>56.5088</v>
      </c>
      <c r="KC1312">
        <v>56.307</v>
      </c>
      <c r="KD1312">
        <v>34.0818</v>
      </c>
      <c r="KE1312">
        <v>0</v>
      </c>
      <c r="KF1312">
        <v>100</v>
      </c>
      <c r="KG1312">
        <v>51.0434</v>
      </c>
      <c r="KH1312">
        <v>808.074</v>
      </c>
      <c r="KI1312">
        <v>26.2864</v>
      </c>
      <c r="KJ1312">
        <v>92.2684</v>
      </c>
      <c r="KK1312">
        <v>88.7568</v>
      </c>
    </row>
    <row r="1313" spans="1:297">
      <c r="A1313">
        <v>1297</v>
      </c>
      <c r="B1313">
        <v>1761430502</v>
      </c>
      <c r="C1313">
        <v>22321</v>
      </c>
      <c r="D1313" t="s">
        <v>3049</v>
      </c>
      <c r="E1313" t="s">
        <v>3050</v>
      </c>
      <c r="F1313">
        <v>5</v>
      </c>
      <c r="G1313" t="s">
        <v>2954</v>
      </c>
      <c r="H1313" t="s">
        <v>436</v>
      </c>
      <c r="I1313">
        <v>1761430493.84615</v>
      </c>
      <c r="J1313">
        <f>(K1313)/1000</f>
        <v>0</v>
      </c>
      <c r="K1313">
        <f>IF(DP1313, AN1313, AH1313)</f>
        <v>0</v>
      </c>
      <c r="L1313">
        <f>IF(DP1313, AI1313, AG1313)</f>
        <v>0</v>
      </c>
      <c r="M1313">
        <f>DR1313 - IF(AU1313&gt;1, L1313*DL1313*100.0/(AW1313), 0)</f>
        <v>0</v>
      </c>
      <c r="N1313">
        <f>((T1313-J1313/2)*M1313-L1313)/(T1313+J1313/2)</f>
        <v>0</v>
      </c>
      <c r="O1313">
        <f>N1313*(DY1313+DZ1313)/1000.0</f>
        <v>0</v>
      </c>
      <c r="P1313">
        <f>(DR1313 - IF(AU1313&gt;1, L1313*DL1313*100.0/(AW1313), 0))*(DY1313+DZ1313)/1000.0</f>
        <v>0</v>
      </c>
      <c r="Q1313">
        <f>2.0/((1/S1313-1/R1313)+SIGN(S1313)*SQRT((1/S1313-1/R1313)*(1/S1313-1/R1313) + 4*DM1313/((DM1313+1)*(DM1313+1))*(2*1/S1313*1/R1313-1/R1313*1/R1313)))</f>
        <v>0</v>
      </c>
      <c r="R1313">
        <f>IF(LEFT(DN1313,1)&lt;&gt;"0",IF(LEFT(DN1313,1)="1",3.0,DO1313),$D$5+$E$5*(EF1313*DY1313/($K$5*1000))+$F$5*(EF1313*DY1313/($K$5*1000))*MAX(MIN(DL1313,$J$5),$I$5)*MAX(MIN(DL1313,$J$5),$I$5)+$G$5*MAX(MIN(DL1313,$J$5),$I$5)*(EF1313*DY1313/($K$5*1000))+$H$5*(EF1313*DY1313/($K$5*1000))*(EF1313*DY1313/($K$5*1000)))</f>
        <v>0</v>
      </c>
      <c r="S1313">
        <f>J1313*(1000-(1000*0.61365*exp(17.502*W1313/(240.97+W1313))/(DY1313+DZ1313)+DT1313)/2)/(1000*0.61365*exp(17.502*W1313/(240.97+W1313))/(DY1313+DZ1313)-DT1313)</f>
        <v>0</v>
      </c>
      <c r="T1313">
        <f>1/((DM1313+1)/(Q1313/1.6)+1/(R1313/1.37)) + DM1313/((DM1313+1)/(Q1313/1.6) + DM1313/(R1313/1.37))</f>
        <v>0</v>
      </c>
      <c r="U1313">
        <f>(DH1313*DK1313)</f>
        <v>0</v>
      </c>
      <c r="V1313">
        <f>(EA1313+(U1313+2*0.95*5.67E-8*(((EA1313+$B$7)+273)^4-(EA1313+273)^4)-44100*J1313)/(1.84*29.3*R1313+8*0.95*5.67E-8*(EA1313+273)^3))</f>
        <v>0</v>
      </c>
      <c r="W1313">
        <f>($C$7*EB1313+$D$7*EC1313+$E$7*V1313)</f>
        <v>0</v>
      </c>
      <c r="X1313">
        <f>0.61365*exp(17.502*W1313/(240.97+W1313))</f>
        <v>0</v>
      </c>
      <c r="Y1313">
        <f>(Z1313/AA1313*100)</f>
        <v>0</v>
      </c>
      <c r="Z1313">
        <f>DT1313*(DY1313+DZ1313)/1000</f>
        <v>0</v>
      </c>
      <c r="AA1313">
        <f>0.61365*exp(17.502*EA1313/(240.97+EA1313))</f>
        <v>0</v>
      </c>
      <c r="AB1313">
        <f>(X1313-DT1313*(DY1313+DZ1313)/1000)</f>
        <v>0</v>
      </c>
      <c r="AC1313">
        <f>(-J1313*44100)</f>
        <v>0</v>
      </c>
      <c r="AD1313">
        <f>2*29.3*R1313*0.92*(EA1313-W1313)</f>
        <v>0</v>
      </c>
      <c r="AE1313">
        <f>2*0.95*5.67E-8*(((EA1313+$B$7)+273)^4-(W1313+273)^4)</f>
        <v>0</v>
      </c>
      <c r="AF1313">
        <f>U1313+AE1313+AC1313+AD1313</f>
        <v>0</v>
      </c>
      <c r="AG1313">
        <f>DX1313*AU1313*(DS1313-DR1313*(1000-AU1313*DU1313)/(1000-AU1313*DT1313))/(100*DL1313)</f>
        <v>0</v>
      </c>
      <c r="AH1313">
        <f>1000*DX1313*AU1313*(DT1313-DU1313)/(100*DL1313*(1000-AU1313*DT1313))</f>
        <v>0</v>
      </c>
      <c r="AI1313">
        <f>(AJ1313 - AK1313 - DY1313*1E3/(8.314*(EA1313+273.15)) * AM1313/DX1313 * AL1313) * DX1313/(100*DL1313) * (1000 - DU1313)/1000</f>
        <v>0</v>
      </c>
      <c r="AJ1313">
        <v>811.767809991825</v>
      </c>
      <c r="AK1313">
        <v>786.593854545454</v>
      </c>
      <c r="AL1313">
        <v>3.62774219424067</v>
      </c>
      <c r="AM1313">
        <v>65.4946518172247</v>
      </c>
      <c r="AN1313">
        <f>(AP1313 - AO1313 + DY1313*1E3/(8.314*(EA1313+273.15)) * AR1313/DX1313 * AQ1313) * DX1313/(100*DL1313) * 1000/(1000 - AP1313)</f>
        <v>0</v>
      </c>
      <c r="AO1313">
        <v>25.6976016419242</v>
      </c>
      <c r="AP1313">
        <v>58.657606060606</v>
      </c>
      <c r="AQ1313">
        <v>0.00589770610179909</v>
      </c>
      <c r="AR1313">
        <v>110.855634111714</v>
      </c>
      <c r="AS1313">
        <v>6</v>
      </c>
      <c r="AT1313">
        <v>1</v>
      </c>
      <c r="AU1313">
        <f>IF(AS1313*$H$13&gt;=AW1313,1.0,(AW1313/(AW1313-AS1313*$H$13)))</f>
        <v>0</v>
      </c>
      <c r="AV1313">
        <f>(AU1313-1)*100</f>
        <v>0</v>
      </c>
      <c r="AW1313">
        <f>MAX(0,($B$13+$C$13*EF1313)/(1+$D$13*EF1313)*DY1313/(EA1313+273)*$E$13)</f>
        <v>0</v>
      </c>
      <c r="AX1313" t="s">
        <v>437</v>
      </c>
      <c r="AY1313" t="s">
        <v>437</v>
      </c>
      <c r="AZ1313">
        <v>0</v>
      </c>
      <c r="BA1313">
        <v>0</v>
      </c>
      <c r="BB1313">
        <f>1-AZ1313/BA1313</f>
        <v>0</v>
      </c>
      <c r="BC1313">
        <v>0</v>
      </c>
      <c r="BD1313" t="s">
        <v>437</v>
      </c>
      <c r="BE1313" t="s">
        <v>437</v>
      </c>
      <c r="BF1313">
        <v>0</v>
      </c>
      <c r="BG1313">
        <v>0</v>
      </c>
      <c r="BH1313">
        <f>1-BF1313/BG1313</f>
        <v>0</v>
      </c>
      <c r="BI1313">
        <v>0.5</v>
      </c>
      <c r="BJ1313">
        <f>DI1313</f>
        <v>0</v>
      </c>
      <c r="BK1313">
        <f>L1313</f>
        <v>0</v>
      </c>
      <c r="BL1313">
        <f>BH1313*BI1313*BJ1313</f>
        <v>0</v>
      </c>
      <c r="BM1313">
        <f>(BK1313-BC1313)/BJ1313</f>
        <v>0</v>
      </c>
      <c r="BN1313">
        <f>(BA1313-BG1313)/BG1313</f>
        <v>0</v>
      </c>
      <c r="BO1313">
        <f>AZ1313/(BB1313+AZ1313/BG1313)</f>
        <v>0</v>
      </c>
      <c r="BP1313" t="s">
        <v>437</v>
      </c>
      <c r="BQ1313">
        <v>0</v>
      </c>
      <c r="BR1313">
        <f>IF(BQ1313&lt;&gt;0, BQ1313, BO1313)</f>
        <v>0</v>
      </c>
      <c r="BS1313">
        <f>1-BR1313/BG1313</f>
        <v>0</v>
      </c>
      <c r="BT1313">
        <f>(BG1313-BF1313)/(BG1313-BR1313)</f>
        <v>0</v>
      </c>
      <c r="BU1313">
        <f>(BA1313-BG1313)/(BA1313-BR1313)</f>
        <v>0</v>
      </c>
      <c r="BV1313">
        <f>(BG1313-BF1313)/(BG1313-AZ1313)</f>
        <v>0</v>
      </c>
      <c r="BW1313">
        <f>(BA1313-BG1313)/(BA1313-AZ1313)</f>
        <v>0</v>
      </c>
      <c r="BX1313">
        <f>(BT1313*BR1313/BF1313)</f>
        <v>0</v>
      </c>
      <c r="BY1313">
        <f>(1-BX1313)</f>
        <v>0</v>
      </c>
      <c r="DH1313">
        <f>$B$11*EG1313+$C$11*EH1313+$F$11*ES1313*(1-EV1313)</f>
        <v>0</v>
      </c>
      <c r="DI1313">
        <f>DH1313*DJ1313</f>
        <v>0</v>
      </c>
      <c r="DJ1313">
        <f>($B$11*$D$9+$C$11*$D$9+$F$11*((FF1313+EX1313)/MAX(FF1313+EX1313+FG1313, 0.1)*$I$9+FG1313/MAX(FF1313+EX1313+FG1313, 0.1)*$J$9))/($B$11+$C$11+$F$11)</f>
        <v>0</v>
      </c>
      <c r="DK1313">
        <f>($B$11*$K$9+$C$11*$K$9+$F$11*((FF1313+EX1313)/MAX(FF1313+EX1313+FG1313, 0.1)*$P$9+FG1313/MAX(FF1313+EX1313+FG1313, 0.1)*$Q$9))/($B$11+$C$11+$F$11)</f>
        <v>0</v>
      </c>
      <c r="DL1313">
        <v>6</v>
      </c>
      <c r="DM1313">
        <v>0.5</v>
      </c>
      <c r="DN1313" t="s">
        <v>438</v>
      </c>
      <c r="DO1313">
        <v>2</v>
      </c>
      <c r="DP1313" t="b">
        <v>1</v>
      </c>
      <c r="DQ1313">
        <v>1761430493.84615</v>
      </c>
      <c r="DR1313">
        <v>717.189692307692</v>
      </c>
      <c r="DS1313">
        <v>773.881461538462</v>
      </c>
      <c r="DT1313">
        <v>58.6342307692308</v>
      </c>
      <c r="DU1313">
        <v>25.6928076923077</v>
      </c>
      <c r="DV1313">
        <v>716.092384615385</v>
      </c>
      <c r="DW1313">
        <v>58.6783307692308</v>
      </c>
      <c r="DX1313">
        <v>500.006</v>
      </c>
      <c r="DY1313">
        <v>90.1840923076923</v>
      </c>
      <c r="DZ1313">
        <v>0.0395011769230769</v>
      </c>
      <c r="EA1313">
        <v>52.6196615384615</v>
      </c>
      <c r="EB1313">
        <v>48.0437307692308</v>
      </c>
      <c r="EC1313">
        <v>999.9</v>
      </c>
      <c r="ED1313">
        <v>0</v>
      </c>
      <c r="EE1313">
        <v>0</v>
      </c>
      <c r="EF1313">
        <v>9999.08076923077</v>
      </c>
      <c r="EG1313">
        <v>0</v>
      </c>
      <c r="EH1313">
        <v>1250.01</v>
      </c>
      <c r="EI1313">
        <v>-56.6918615384615</v>
      </c>
      <c r="EJ1313">
        <v>761.861</v>
      </c>
      <c r="EK1313">
        <v>794.289076923077</v>
      </c>
      <c r="EL1313">
        <v>32.9414076923077</v>
      </c>
      <c r="EM1313">
        <v>773.881461538462</v>
      </c>
      <c r="EN1313">
        <v>25.6928076923077</v>
      </c>
      <c r="EO1313">
        <v>5.28787384615385</v>
      </c>
      <c r="EP1313">
        <v>2.31708307692308</v>
      </c>
      <c r="EQ1313">
        <v>33.8141692307692</v>
      </c>
      <c r="ER1313">
        <v>19.7956538461538</v>
      </c>
      <c r="ES1313">
        <v>1199.98923076923</v>
      </c>
      <c r="ET1313">
        <v>0.967007153846154</v>
      </c>
      <c r="EU1313">
        <v>0.0329927615384615</v>
      </c>
      <c r="EV1313">
        <v>0</v>
      </c>
      <c r="EW1313">
        <v>834.088538461539</v>
      </c>
      <c r="EX1313">
        <v>5.00059</v>
      </c>
      <c r="EY1313">
        <v>11185.0307692308</v>
      </c>
      <c r="EZ1313">
        <v>10358.6538461538</v>
      </c>
      <c r="FA1313">
        <v>64.4418461538462</v>
      </c>
      <c r="FB1313">
        <v>65.625</v>
      </c>
      <c r="FC1313">
        <v>64.4612307692308</v>
      </c>
      <c r="FD1313">
        <v>65.375</v>
      </c>
      <c r="FE1313">
        <v>65.75</v>
      </c>
      <c r="FF1313">
        <v>1155.55923076923</v>
      </c>
      <c r="FG1313">
        <v>39.43</v>
      </c>
      <c r="FH1313">
        <v>0</v>
      </c>
      <c r="FI1313">
        <v>1761430463.5</v>
      </c>
      <c r="FJ1313">
        <v>0</v>
      </c>
      <c r="FK1313">
        <v>834.71984</v>
      </c>
      <c r="FL1313">
        <v>22.1770768803806</v>
      </c>
      <c r="FM1313">
        <v>284.769230322991</v>
      </c>
      <c r="FN1313">
        <v>11193.304</v>
      </c>
      <c r="FO1313">
        <v>15</v>
      </c>
      <c r="FP1313">
        <v>0</v>
      </c>
      <c r="FQ1313" t="s">
        <v>439</v>
      </c>
      <c r="FR1313">
        <v>0</v>
      </c>
      <c r="FS1313">
        <v>0</v>
      </c>
      <c r="FT1313">
        <v>0</v>
      </c>
      <c r="FU1313">
        <v>0</v>
      </c>
      <c r="FV1313">
        <v>0</v>
      </c>
      <c r="FW1313">
        <v>0</v>
      </c>
      <c r="FX1313">
        <v>0</v>
      </c>
      <c r="FY1313">
        <v>0</v>
      </c>
      <c r="FZ1313">
        <v>0</v>
      </c>
      <c r="GA1313">
        <v>0</v>
      </c>
      <c r="GB1313">
        <v>0</v>
      </c>
      <c r="GC1313">
        <v>-55.8683476190476</v>
      </c>
      <c r="GD1313">
        <v>-17.333812987013</v>
      </c>
      <c r="GE1313">
        <v>1.92657218633536</v>
      </c>
      <c r="GF1313">
        <v>0</v>
      </c>
      <c r="GG1313">
        <v>833.036823529412</v>
      </c>
      <c r="GH1313">
        <v>22.6566233844553</v>
      </c>
      <c r="GI1313">
        <v>2.23033701582345</v>
      </c>
      <c r="GJ1313">
        <v>-1</v>
      </c>
      <c r="GK1313">
        <v>32.9386857142857</v>
      </c>
      <c r="GL1313">
        <v>0.0576701298701696</v>
      </c>
      <c r="GM1313">
        <v>0.00776599950420582</v>
      </c>
      <c r="GN1313">
        <v>1</v>
      </c>
      <c r="GO1313">
        <v>1</v>
      </c>
      <c r="GP1313">
        <v>2</v>
      </c>
      <c r="GQ1313" t="s">
        <v>446</v>
      </c>
      <c r="GR1313">
        <v>3.12607</v>
      </c>
      <c r="GS1313">
        <v>2.71746</v>
      </c>
      <c r="GT1313">
        <v>0.127632</v>
      </c>
      <c r="GU1313">
        <v>0.134159</v>
      </c>
      <c r="GV1313">
        <v>0.180483</v>
      </c>
      <c r="GW1313">
        <v>0.10187</v>
      </c>
      <c r="GX1313">
        <v>31065.1</v>
      </c>
      <c r="GY1313">
        <v>32547.3</v>
      </c>
      <c r="GZ1313">
        <v>32367.9</v>
      </c>
      <c r="HA1313">
        <v>34187.9</v>
      </c>
      <c r="HB1313">
        <v>38227.8</v>
      </c>
      <c r="HC1313">
        <v>44317.7</v>
      </c>
      <c r="HD1313">
        <v>50927.3</v>
      </c>
      <c r="HE1313">
        <v>54867.2</v>
      </c>
      <c r="HF1313">
        <v>1.65025</v>
      </c>
      <c r="HG1313">
        <v>1.5009</v>
      </c>
      <c r="HH1313">
        <v>-0.188164</v>
      </c>
      <c r="HI1313">
        <v>0</v>
      </c>
      <c r="HJ1313">
        <v>50.9987</v>
      </c>
      <c r="HK1313">
        <v>999.9</v>
      </c>
      <c r="HL1313">
        <v>56.019</v>
      </c>
      <c r="HM1313">
        <v>30.293</v>
      </c>
      <c r="HN1313">
        <v>26.9132</v>
      </c>
      <c r="HO1313">
        <v>60.1257</v>
      </c>
      <c r="HP1313">
        <v>40.4688</v>
      </c>
      <c r="HQ1313">
        <v>1</v>
      </c>
      <c r="HR1313">
        <v>2.69586</v>
      </c>
      <c r="HS1313">
        <v>1.46901</v>
      </c>
      <c r="HT1313">
        <v>20.1034</v>
      </c>
      <c r="HU1313">
        <v>5.18509</v>
      </c>
      <c r="HV1313">
        <v>12.0159</v>
      </c>
      <c r="HW1313">
        <v>4.96665</v>
      </c>
      <c r="HX1313">
        <v>3.29595</v>
      </c>
      <c r="HY1313">
        <v>9999</v>
      </c>
      <c r="HZ1313">
        <v>9999</v>
      </c>
      <c r="IA1313">
        <v>999.9</v>
      </c>
      <c r="IB1313">
        <v>9999</v>
      </c>
      <c r="IC1313">
        <v>1.86325</v>
      </c>
      <c r="ID1313">
        <v>1.86808</v>
      </c>
      <c r="IE1313">
        <v>1.86783</v>
      </c>
      <c r="IF1313">
        <v>1.86905</v>
      </c>
      <c r="IG1313">
        <v>1.86981</v>
      </c>
      <c r="IH1313">
        <v>1.86589</v>
      </c>
      <c r="II1313">
        <v>1.86693</v>
      </c>
      <c r="IJ1313">
        <v>1.86843</v>
      </c>
      <c r="IK1313">
        <v>5</v>
      </c>
      <c r="IL1313">
        <v>0</v>
      </c>
      <c r="IM1313">
        <v>0</v>
      </c>
      <c r="IN1313">
        <v>0</v>
      </c>
      <c r="IO1313" t="s">
        <v>441</v>
      </c>
      <c r="IP1313" t="s">
        <v>442</v>
      </c>
      <c r="IQ1313" t="s">
        <v>443</v>
      </c>
      <c r="IR1313" t="s">
        <v>443</v>
      </c>
      <c r="IS1313" t="s">
        <v>443</v>
      </c>
      <c r="IT1313" t="s">
        <v>443</v>
      </c>
      <c r="IU1313">
        <v>0</v>
      </c>
      <c r="IV1313">
        <v>100</v>
      </c>
      <c r="IW1313">
        <v>100</v>
      </c>
      <c r="IX1313">
        <v>1.098</v>
      </c>
      <c r="IY1313">
        <v>-0.0442</v>
      </c>
      <c r="IZ1313">
        <v>1.09748391826392</v>
      </c>
      <c r="JA1313">
        <v>0</v>
      </c>
      <c r="JB1313">
        <v>0</v>
      </c>
      <c r="JC1313">
        <v>0</v>
      </c>
      <c r="JD1313">
        <v>-0.0441141096964596</v>
      </c>
      <c r="JE1313">
        <v>0</v>
      </c>
      <c r="JF1313">
        <v>0</v>
      </c>
      <c r="JG1313">
        <v>0</v>
      </c>
      <c r="JH1313">
        <v>5</v>
      </c>
      <c r="JI1313">
        <v>2273</v>
      </c>
      <c r="JJ1313">
        <v>1</v>
      </c>
      <c r="JK1313">
        <v>24</v>
      </c>
      <c r="JL1313">
        <v>29357175</v>
      </c>
      <c r="JM1313">
        <v>29357175</v>
      </c>
      <c r="JN1313">
        <v>1.72485</v>
      </c>
      <c r="JO1313">
        <v>2.61963</v>
      </c>
      <c r="JP1313">
        <v>1.54785</v>
      </c>
      <c r="JQ1313">
        <v>2.31567</v>
      </c>
      <c r="JR1313">
        <v>1.64673</v>
      </c>
      <c r="JS1313">
        <v>2.38525</v>
      </c>
      <c r="JT1313">
        <v>34.418</v>
      </c>
      <c r="JU1313">
        <v>24.1838</v>
      </c>
      <c r="JV1313">
        <v>18</v>
      </c>
      <c r="JW1313">
        <v>487.666</v>
      </c>
      <c r="JX1313">
        <v>379.296</v>
      </c>
      <c r="JY1313">
        <v>51.0352</v>
      </c>
      <c r="JZ1313">
        <v>57.1909</v>
      </c>
      <c r="KA1313">
        <v>30.001</v>
      </c>
      <c r="KB1313">
        <v>56.5088</v>
      </c>
      <c r="KC1313">
        <v>56.307</v>
      </c>
      <c r="KD1313">
        <v>34.6757</v>
      </c>
      <c r="KE1313">
        <v>0</v>
      </c>
      <c r="KF1313">
        <v>100</v>
      </c>
      <c r="KG1313">
        <v>51.0098</v>
      </c>
      <c r="KH1313">
        <v>828.559</v>
      </c>
      <c r="KI1313">
        <v>26.2864</v>
      </c>
      <c r="KJ1313">
        <v>92.2673</v>
      </c>
      <c r="KK1313">
        <v>88.7552</v>
      </c>
    </row>
    <row r="1314" spans="1:297">
      <c r="A1314">
        <v>1298</v>
      </c>
      <c r="B1314">
        <v>1761430507</v>
      </c>
      <c r="C1314">
        <v>22326</v>
      </c>
      <c r="D1314" t="s">
        <v>3051</v>
      </c>
      <c r="E1314" t="s">
        <v>3052</v>
      </c>
      <c r="F1314">
        <v>5</v>
      </c>
      <c r="G1314" t="s">
        <v>2954</v>
      </c>
      <c r="H1314" t="s">
        <v>436</v>
      </c>
      <c r="I1314">
        <v>1761430498.84615</v>
      </c>
      <c r="J1314">
        <f>(K1314)/1000</f>
        <v>0</v>
      </c>
      <c r="K1314">
        <f>IF(DP1314, AN1314, AH1314)</f>
        <v>0</v>
      </c>
      <c r="L1314">
        <f>IF(DP1314, AI1314, AG1314)</f>
        <v>0</v>
      </c>
      <c r="M1314">
        <f>DR1314 - IF(AU1314&gt;1, L1314*DL1314*100.0/(AW1314), 0)</f>
        <v>0</v>
      </c>
      <c r="N1314">
        <f>((T1314-J1314/2)*M1314-L1314)/(T1314+J1314/2)</f>
        <v>0</v>
      </c>
      <c r="O1314">
        <f>N1314*(DY1314+DZ1314)/1000.0</f>
        <v>0</v>
      </c>
      <c r="P1314">
        <f>(DR1314 - IF(AU1314&gt;1, L1314*DL1314*100.0/(AW1314), 0))*(DY1314+DZ1314)/1000.0</f>
        <v>0</v>
      </c>
      <c r="Q1314">
        <f>2.0/((1/S1314-1/R1314)+SIGN(S1314)*SQRT((1/S1314-1/R1314)*(1/S1314-1/R1314) + 4*DM1314/((DM1314+1)*(DM1314+1))*(2*1/S1314*1/R1314-1/R1314*1/R1314)))</f>
        <v>0</v>
      </c>
      <c r="R1314">
        <f>IF(LEFT(DN1314,1)&lt;&gt;"0",IF(LEFT(DN1314,1)="1",3.0,DO1314),$D$5+$E$5*(EF1314*DY1314/($K$5*1000))+$F$5*(EF1314*DY1314/($K$5*1000))*MAX(MIN(DL1314,$J$5),$I$5)*MAX(MIN(DL1314,$J$5),$I$5)+$G$5*MAX(MIN(DL1314,$J$5),$I$5)*(EF1314*DY1314/($K$5*1000))+$H$5*(EF1314*DY1314/($K$5*1000))*(EF1314*DY1314/($K$5*1000)))</f>
        <v>0</v>
      </c>
      <c r="S1314">
        <f>J1314*(1000-(1000*0.61365*exp(17.502*W1314/(240.97+W1314))/(DY1314+DZ1314)+DT1314)/2)/(1000*0.61365*exp(17.502*W1314/(240.97+W1314))/(DY1314+DZ1314)-DT1314)</f>
        <v>0</v>
      </c>
      <c r="T1314">
        <f>1/((DM1314+1)/(Q1314/1.6)+1/(R1314/1.37)) + DM1314/((DM1314+1)/(Q1314/1.6) + DM1314/(R1314/1.37))</f>
        <v>0</v>
      </c>
      <c r="U1314">
        <f>(DH1314*DK1314)</f>
        <v>0</v>
      </c>
      <c r="V1314">
        <f>(EA1314+(U1314+2*0.95*5.67E-8*(((EA1314+$B$7)+273)^4-(EA1314+273)^4)-44100*J1314)/(1.84*29.3*R1314+8*0.95*5.67E-8*(EA1314+273)^3))</f>
        <v>0</v>
      </c>
      <c r="W1314">
        <f>($C$7*EB1314+$D$7*EC1314+$E$7*V1314)</f>
        <v>0</v>
      </c>
      <c r="X1314">
        <f>0.61365*exp(17.502*W1314/(240.97+W1314))</f>
        <v>0</v>
      </c>
      <c r="Y1314">
        <f>(Z1314/AA1314*100)</f>
        <v>0</v>
      </c>
      <c r="Z1314">
        <f>DT1314*(DY1314+DZ1314)/1000</f>
        <v>0</v>
      </c>
      <c r="AA1314">
        <f>0.61365*exp(17.502*EA1314/(240.97+EA1314))</f>
        <v>0</v>
      </c>
      <c r="AB1314">
        <f>(X1314-DT1314*(DY1314+DZ1314)/1000)</f>
        <v>0</v>
      </c>
      <c r="AC1314">
        <f>(-J1314*44100)</f>
        <v>0</v>
      </c>
      <c r="AD1314">
        <f>2*29.3*R1314*0.92*(EA1314-W1314)</f>
        <v>0</v>
      </c>
      <c r="AE1314">
        <f>2*0.95*5.67E-8*(((EA1314+$B$7)+273)^4-(W1314+273)^4)</f>
        <v>0</v>
      </c>
      <c r="AF1314">
        <f>U1314+AE1314+AC1314+AD1314</f>
        <v>0</v>
      </c>
      <c r="AG1314">
        <f>DX1314*AU1314*(DS1314-DR1314*(1000-AU1314*DU1314)/(1000-AU1314*DT1314))/(100*DL1314)</f>
        <v>0</v>
      </c>
      <c r="AH1314">
        <f>1000*DX1314*AU1314*(DT1314-DU1314)/(100*DL1314*(1000-AU1314*DT1314))</f>
        <v>0</v>
      </c>
      <c r="AI1314">
        <f>(AJ1314 - AK1314 - DY1314*1E3/(8.314*(EA1314+273.15)) * AM1314/DX1314 * AL1314) * DX1314/(100*DL1314) * (1000 - DU1314)/1000</f>
        <v>0</v>
      </c>
      <c r="AJ1314">
        <v>828.187049680869</v>
      </c>
      <c r="AK1314">
        <v>803.471084848485</v>
      </c>
      <c r="AL1314">
        <v>3.33833546987792</v>
      </c>
      <c r="AM1314">
        <v>65.4946518172247</v>
      </c>
      <c r="AN1314">
        <f>(AP1314 - AO1314 + DY1314*1E3/(8.314*(EA1314+273.15)) * AR1314/DX1314 * AQ1314) * DX1314/(100*DL1314) * 1000/(1000 - AP1314)</f>
        <v>0</v>
      </c>
      <c r="AO1314">
        <v>25.6998590266062</v>
      </c>
      <c r="AP1314">
        <v>58.6730327272728</v>
      </c>
      <c r="AQ1314">
        <v>0.000961349511607883</v>
      </c>
      <c r="AR1314">
        <v>110.855634111714</v>
      </c>
      <c r="AS1314">
        <v>6</v>
      </c>
      <c r="AT1314">
        <v>1</v>
      </c>
      <c r="AU1314">
        <f>IF(AS1314*$H$13&gt;=AW1314,1.0,(AW1314/(AW1314-AS1314*$H$13)))</f>
        <v>0</v>
      </c>
      <c r="AV1314">
        <f>(AU1314-1)*100</f>
        <v>0</v>
      </c>
      <c r="AW1314">
        <f>MAX(0,($B$13+$C$13*EF1314)/(1+$D$13*EF1314)*DY1314/(EA1314+273)*$E$13)</f>
        <v>0</v>
      </c>
      <c r="AX1314" t="s">
        <v>437</v>
      </c>
      <c r="AY1314" t="s">
        <v>437</v>
      </c>
      <c r="AZ1314">
        <v>0</v>
      </c>
      <c r="BA1314">
        <v>0</v>
      </c>
      <c r="BB1314">
        <f>1-AZ1314/BA1314</f>
        <v>0</v>
      </c>
      <c r="BC1314">
        <v>0</v>
      </c>
      <c r="BD1314" t="s">
        <v>437</v>
      </c>
      <c r="BE1314" t="s">
        <v>437</v>
      </c>
      <c r="BF1314">
        <v>0</v>
      </c>
      <c r="BG1314">
        <v>0</v>
      </c>
      <c r="BH1314">
        <f>1-BF1314/BG1314</f>
        <v>0</v>
      </c>
      <c r="BI1314">
        <v>0.5</v>
      </c>
      <c r="BJ1314">
        <f>DI1314</f>
        <v>0</v>
      </c>
      <c r="BK1314">
        <f>L1314</f>
        <v>0</v>
      </c>
      <c r="BL1314">
        <f>BH1314*BI1314*BJ1314</f>
        <v>0</v>
      </c>
      <c r="BM1314">
        <f>(BK1314-BC1314)/BJ1314</f>
        <v>0</v>
      </c>
      <c r="BN1314">
        <f>(BA1314-BG1314)/BG1314</f>
        <v>0</v>
      </c>
      <c r="BO1314">
        <f>AZ1314/(BB1314+AZ1314/BG1314)</f>
        <v>0</v>
      </c>
      <c r="BP1314" t="s">
        <v>437</v>
      </c>
      <c r="BQ1314">
        <v>0</v>
      </c>
      <c r="BR1314">
        <f>IF(BQ1314&lt;&gt;0, BQ1314, BO1314)</f>
        <v>0</v>
      </c>
      <c r="BS1314">
        <f>1-BR1314/BG1314</f>
        <v>0</v>
      </c>
      <c r="BT1314">
        <f>(BG1314-BF1314)/(BG1314-BR1314)</f>
        <v>0</v>
      </c>
      <c r="BU1314">
        <f>(BA1314-BG1314)/(BA1314-BR1314)</f>
        <v>0</v>
      </c>
      <c r="BV1314">
        <f>(BG1314-BF1314)/(BG1314-AZ1314)</f>
        <v>0</v>
      </c>
      <c r="BW1314">
        <f>(BA1314-BG1314)/(BA1314-AZ1314)</f>
        <v>0</v>
      </c>
      <c r="BX1314">
        <f>(BT1314*BR1314/BF1314)</f>
        <v>0</v>
      </c>
      <c r="BY1314">
        <f>(1-BX1314)</f>
        <v>0</v>
      </c>
      <c r="DH1314">
        <f>$B$11*EG1314+$C$11*EH1314+$F$11*ES1314*(1-EV1314)</f>
        <v>0</v>
      </c>
      <c r="DI1314">
        <f>DH1314*DJ1314</f>
        <v>0</v>
      </c>
      <c r="DJ1314">
        <f>($B$11*$D$9+$C$11*$D$9+$F$11*((FF1314+EX1314)/MAX(FF1314+EX1314+FG1314, 0.1)*$I$9+FG1314/MAX(FF1314+EX1314+FG1314, 0.1)*$J$9))/($B$11+$C$11+$F$11)</f>
        <v>0</v>
      </c>
      <c r="DK1314">
        <f>($B$11*$K$9+$C$11*$K$9+$F$11*((FF1314+EX1314)/MAX(FF1314+EX1314+FG1314, 0.1)*$P$9+FG1314/MAX(FF1314+EX1314+FG1314, 0.1)*$Q$9))/($B$11+$C$11+$F$11)</f>
        <v>0</v>
      </c>
      <c r="DL1314">
        <v>6</v>
      </c>
      <c r="DM1314">
        <v>0.5</v>
      </c>
      <c r="DN1314" t="s">
        <v>438</v>
      </c>
      <c r="DO1314">
        <v>2</v>
      </c>
      <c r="DP1314" t="b">
        <v>1</v>
      </c>
      <c r="DQ1314">
        <v>1761430498.84615</v>
      </c>
      <c r="DR1314">
        <v>733.269692307692</v>
      </c>
      <c r="DS1314">
        <v>790.565230769231</v>
      </c>
      <c r="DT1314">
        <v>58.6487076923077</v>
      </c>
      <c r="DU1314">
        <v>25.6966461538462</v>
      </c>
      <c r="DV1314">
        <v>732.172230769231</v>
      </c>
      <c r="DW1314">
        <v>58.6928153846154</v>
      </c>
      <c r="DX1314">
        <v>499.999615384615</v>
      </c>
      <c r="DY1314">
        <v>90.1838153846154</v>
      </c>
      <c r="DZ1314">
        <v>0.0392050692307692</v>
      </c>
      <c r="EA1314">
        <v>52.6234307692308</v>
      </c>
      <c r="EB1314">
        <v>48.0334615384615</v>
      </c>
      <c r="EC1314">
        <v>999.9</v>
      </c>
      <c r="ED1314">
        <v>0</v>
      </c>
      <c r="EE1314">
        <v>0</v>
      </c>
      <c r="EF1314">
        <v>10003.3615384615</v>
      </c>
      <c r="EG1314">
        <v>0</v>
      </c>
      <c r="EH1314">
        <v>1249.97307692308</v>
      </c>
      <c r="EI1314">
        <v>-57.2957461538462</v>
      </c>
      <c r="EJ1314">
        <v>778.954615384616</v>
      </c>
      <c r="EK1314">
        <v>811.416</v>
      </c>
      <c r="EL1314">
        <v>32.9520615384615</v>
      </c>
      <c r="EM1314">
        <v>790.565230769231</v>
      </c>
      <c r="EN1314">
        <v>25.6966461538462</v>
      </c>
      <c r="EO1314">
        <v>5.28916384615385</v>
      </c>
      <c r="EP1314">
        <v>2.31742076923077</v>
      </c>
      <c r="EQ1314">
        <v>33.8185230769231</v>
      </c>
      <c r="ER1314">
        <v>19.7980076923077</v>
      </c>
      <c r="ES1314">
        <v>1199.98769230769</v>
      </c>
      <c r="ET1314">
        <v>0.967007153846154</v>
      </c>
      <c r="EU1314">
        <v>0.0329927461538462</v>
      </c>
      <c r="EV1314">
        <v>0</v>
      </c>
      <c r="EW1314">
        <v>835.892846153846</v>
      </c>
      <c r="EX1314">
        <v>5.00059</v>
      </c>
      <c r="EY1314">
        <v>11208.8153846154</v>
      </c>
      <c r="EZ1314">
        <v>10358.6384615385</v>
      </c>
      <c r="FA1314">
        <v>64.4563846153846</v>
      </c>
      <c r="FB1314">
        <v>65.625</v>
      </c>
      <c r="FC1314">
        <v>64.4757692307692</v>
      </c>
      <c r="FD1314">
        <v>65.3940769230769</v>
      </c>
      <c r="FE1314">
        <v>65.75</v>
      </c>
      <c r="FF1314">
        <v>1155.55769230769</v>
      </c>
      <c r="FG1314">
        <v>39.43</v>
      </c>
      <c r="FH1314">
        <v>0</v>
      </c>
      <c r="FI1314">
        <v>1761430467.7</v>
      </c>
      <c r="FJ1314">
        <v>0</v>
      </c>
      <c r="FK1314">
        <v>836.120230769231</v>
      </c>
      <c r="FL1314">
        <v>22.3562393330316</v>
      </c>
      <c r="FM1314">
        <v>281.935042934184</v>
      </c>
      <c r="FN1314">
        <v>11211.8307692308</v>
      </c>
      <c r="FO1314">
        <v>15</v>
      </c>
      <c r="FP1314">
        <v>0</v>
      </c>
      <c r="FQ1314" t="s">
        <v>439</v>
      </c>
      <c r="FR1314">
        <v>0</v>
      </c>
      <c r="FS1314">
        <v>0</v>
      </c>
      <c r="FT1314">
        <v>0</v>
      </c>
      <c r="FU1314">
        <v>0</v>
      </c>
      <c r="FV1314">
        <v>0</v>
      </c>
      <c r="FW1314">
        <v>0</v>
      </c>
      <c r="FX1314">
        <v>0</v>
      </c>
      <c r="FY1314">
        <v>0</v>
      </c>
      <c r="FZ1314">
        <v>0</v>
      </c>
      <c r="GA1314">
        <v>0</v>
      </c>
      <c r="GB1314">
        <v>0</v>
      </c>
      <c r="GC1314">
        <v>-57.0728</v>
      </c>
      <c r="GD1314">
        <v>-9.30320300751881</v>
      </c>
      <c r="GE1314">
        <v>1.23048357079646</v>
      </c>
      <c r="GF1314">
        <v>0</v>
      </c>
      <c r="GG1314">
        <v>835.021235294118</v>
      </c>
      <c r="GH1314">
        <v>21.9142246069972</v>
      </c>
      <c r="GI1314">
        <v>2.15902781851167</v>
      </c>
      <c r="GJ1314">
        <v>-1</v>
      </c>
      <c r="GK1314">
        <v>32.94812</v>
      </c>
      <c r="GL1314">
        <v>0.136935338345901</v>
      </c>
      <c r="GM1314">
        <v>0.0146903914175225</v>
      </c>
      <c r="GN1314">
        <v>0</v>
      </c>
      <c r="GO1314">
        <v>0</v>
      </c>
      <c r="GP1314">
        <v>2</v>
      </c>
      <c r="GQ1314" t="s">
        <v>473</v>
      </c>
      <c r="GR1314">
        <v>3.12629</v>
      </c>
      <c r="GS1314">
        <v>2.7173</v>
      </c>
      <c r="GT1314">
        <v>0.129513</v>
      </c>
      <c r="GU1314">
        <v>0.136085</v>
      </c>
      <c r="GV1314">
        <v>0.180496</v>
      </c>
      <c r="GW1314">
        <v>0.101875</v>
      </c>
      <c r="GX1314">
        <v>30997.4</v>
      </c>
      <c r="GY1314">
        <v>32474.1</v>
      </c>
      <c r="GZ1314">
        <v>32367.4</v>
      </c>
      <c r="HA1314">
        <v>34187.4</v>
      </c>
      <c r="HB1314">
        <v>38226.8</v>
      </c>
      <c r="HC1314">
        <v>44317.2</v>
      </c>
      <c r="HD1314">
        <v>50926.5</v>
      </c>
      <c r="HE1314">
        <v>54866.7</v>
      </c>
      <c r="HF1314">
        <v>1.65058</v>
      </c>
      <c r="HG1314">
        <v>1.50055</v>
      </c>
      <c r="HH1314">
        <v>-0.18964</v>
      </c>
      <c r="HI1314">
        <v>0</v>
      </c>
      <c r="HJ1314">
        <v>51.0115</v>
      </c>
      <c r="HK1314">
        <v>999.9</v>
      </c>
      <c r="HL1314">
        <v>56.019</v>
      </c>
      <c r="HM1314">
        <v>30.293</v>
      </c>
      <c r="HN1314">
        <v>26.9118</v>
      </c>
      <c r="HO1314">
        <v>60.1957</v>
      </c>
      <c r="HP1314">
        <v>40.2163</v>
      </c>
      <c r="HQ1314">
        <v>1</v>
      </c>
      <c r="HR1314">
        <v>2.69632</v>
      </c>
      <c r="HS1314">
        <v>1.43888</v>
      </c>
      <c r="HT1314">
        <v>20.1037</v>
      </c>
      <c r="HU1314">
        <v>5.18524</v>
      </c>
      <c r="HV1314">
        <v>12.0159</v>
      </c>
      <c r="HW1314">
        <v>4.9666</v>
      </c>
      <c r="HX1314">
        <v>3.29598</v>
      </c>
      <c r="HY1314">
        <v>9999</v>
      </c>
      <c r="HZ1314">
        <v>9999</v>
      </c>
      <c r="IA1314">
        <v>999.9</v>
      </c>
      <c r="IB1314">
        <v>9999</v>
      </c>
      <c r="IC1314">
        <v>1.86325</v>
      </c>
      <c r="ID1314">
        <v>1.8681</v>
      </c>
      <c r="IE1314">
        <v>1.86783</v>
      </c>
      <c r="IF1314">
        <v>1.86905</v>
      </c>
      <c r="IG1314">
        <v>1.86981</v>
      </c>
      <c r="IH1314">
        <v>1.86589</v>
      </c>
      <c r="II1314">
        <v>1.86693</v>
      </c>
      <c r="IJ1314">
        <v>1.86843</v>
      </c>
      <c r="IK1314">
        <v>5</v>
      </c>
      <c r="IL1314">
        <v>0</v>
      </c>
      <c r="IM1314">
        <v>0</v>
      </c>
      <c r="IN1314">
        <v>0</v>
      </c>
      <c r="IO1314" t="s">
        <v>441</v>
      </c>
      <c r="IP1314" t="s">
        <v>442</v>
      </c>
      <c r="IQ1314" t="s">
        <v>443</v>
      </c>
      <c r="IR1314" t="s">
        <v>443</v>
      </c>
      <c r="IS1314" t="s">
        <v>443</v>
      </c>
      <c r="IT1314" t="s">
        <v>443</v>
      </c>
      <c r="IU1314">
        <v>0</v>
      </c>
      <c r="IV1314">
        <v>100</v>
      </c>
      <c r="IW1314">
        <v>100</v>
      </c>
      <c r="IX1314">
        <v>1.097</v>
      </c>
      <c r="IY1314">
        <v>-0.0442</v>
      </c>
      <c r="IZ1314">
        <v>1.09748391826392</v>
      </c>
      <c r="JA1314">
        <v>0</v>
      </c>
      <c r="JB1314">
        <v>0</v>
      </c>
      <c r="JC1314">
        <v>0</v>
      </c>
      <c r="JD1314">
        <v>-0.0441141096964596</v>
      </c>
      <c r="JE1314">
        <v>0</v>
      </c>
      <c r="JF1314">
        <v>0</v>
      </c>
      <c r="JG1314">
        <v>0</v>
      </c>
      <c r="JH1314">
        <v>5</v>
      </c>
      <c r="JI1314">
        <v>2273</v>
      </c>
      <c r="JJ1314">
        <v>1</v>
      </c>
      <c r="JK1314">
        <v>24</v>
      </c>
      <c r="JL1314">
        <v>29357175.1</v>
      </c>
      <c r="JM1314">
        <v>29357175.1</v>
      </c>
      <c r="JN1314">
        <v>1.75415</v>
      </c>
      <c r="JO1314">
        <v>2.63184</v>
      </c>
      <c r="JP1314">
        <v>1.54785</v>
      </c>
      <c r="JQ1314">
        <v>2.31567</v>
      </c>
      <c r="JR1314">
        <v>1.64673</v>
      </c>
      <c r="JS1314">
        <v>2.28882</v>
      </c>
      <c r="JT1314">
        <v>34.418</v>
      </c>
      <c r="JU1314">
        <v>24.1751</v>
      </c>
      <c r="JV1314">
        <v>18</v>
      </c>
      <c r="JW1314">
        <v>487.909</v>
      </c>
      <c r="JX1314">
        <v>379.078</v>
      </c>
      <c r="JY1314">
        <v>50.9862</v>
      </c>
      <c r="JZ1314">
        <v>57.1909</v>
      </c>
      <c r="KA1314">
        <v>30.0007</v>
      </c>
      <c r="KB1314">
        <v>56.5088</v>
      </c>
      <c r="KC1314">
        <v>56.307</v>
      </c>
      <c r="KD1314">
        <v>35.221</v>
      </c>
      <c r="KE1314">
        <v>0</v>
      </c>
      <c r="KF1314">
        <v>100</v>
      </c>
      <c r="KG1314">
        <v>50.9826</v>
      </c>
      <c r="KH1314">
        <v>842.159</v>
      </c>
      <c r="KI1314">
        <v>26.2864</v>
      </c>
      <c r="KJ1314">
        <v>92.2658</v>
      </c>
      <c r="KK1314">
        <v>88.7541</v>
      </c>
    </row>
    <row r="1315" spans="1:297">
      <c r="A1315">
        <v>1299</v>
      </c>
      <c r="B1315">
        <v>1761430512</v>
      </c>
      <c r="C1315">
        <v>22331</v>
      </c>
      <c r="D1315" t="s">
        <v>3053</v>
      </c>
      <c r="E1315" t="s">
        <v>3054</v>
      </c>
      <c r="F1315">
        <v>5</v>
      </c>
      <c r="G1315" t="s">
        <v>2954</v>
      </c>
      <c r="H1315" t="s">
        <v>436</v>
      </c>
      <c r="I1315">
        <v>1761430503.84615</v>
      </c>
      <c r="J1315">
        <f>(K1315)/1000</f>
        <v>0</v>
      </c>
      <c r="K1315">
        <f>IF(DP1315, AN1315, AH1315)</f>
        <v>0</v>
      </c>
      <c r="L1315">
        <f>IF(DP1315, AI1315, AG1315)</f>
        <v>0</v>
      </c>
      <c r="M1315">
        <f>DR1315 - IF(AU1315&gt;1, L1315*DL1315*100.0/(AW1315), 0)</f>
        <v>0</v>
      </c>
      <c r="N1315">
        <f>((T1315-J1315/2)*M1315-L1315)/(T1315+J1315/2)</f>
        <v>0</v>
      </c>
      <c r="O1315">
        <f>N1315*(DY1315+DZ1315)/1000.0</f>
        <v>0</v>
      </c>
      <c r="P1315">
        <f>(DR1315 - IF(AU1315&gt;1, L1315*DL1315*100.0/(AW1315), 0))*(DY1315+DZ1315)/1000.0</f>
        <v>0</v>
      </c>
      <c r="Q1315">
        <f>2.0/((1/S1315-1/R1315)+SIGN(S1315)*SQRT((1/S1315-1/R1315)*(1/S1315-1/R1315) + 4*DM1315/((DM1315+1)*(DM1315+1))*(2*1/S1315*1/R1315-1/R1315*1/R1315)))</f>
        <v>0</v>
      </c>
      <c r="R1315">
        <f>IF(LEFT(DN1315,1)&lt;&gt;"0",IF(LEFT(DN1315,1)="1",3.0,DO1315),$D$5+$E$5*(EF1315*DY1315/($K$5*1000))+$F$5*(EF1315*DY1315/($K$5*1000))*MAX(MIN(DL1315,$J$5),$I$5)*MAX(MIN(DL1315,$J$5),$I$5)+$G$5*MAX(MIN(DL1315,$J$5),$I$5)*(EF1315*DY1315/($K$5*1000))+$H$5*(EF1315*DY1315/($K$5*1000))*(EF1315*DY1315/($K$5*1000)))</f>
        <v>0</v>
      </c>
      <c r="S1315">
        <f>J1315*(1000-(1000*0.61365*exp(17.502*W1315/(240.97+W1315))/(DY1315+DZ1315)+DT1315)/2)/(1000*0.61365*exp(17.502*W1315/(240.97+W1315))/(DY1315+DZ1315)-DT1315)</f>
        <v>0</v>
      </c>
      <c r="T1315">
        <f>1/((DM1315+1)/(Q1315/1.6)+1/(R1315/1.37)) + DM1315/((DM1315+1)/(Q1315/1.6) + DM1315/(R1315/1.37))</f>
        <v>0</v>
      </c>
      <c r="U1315">
        <f>(DH1315*DK1315)</f>
        <v>0</v>
      </c>
      <c r="V1315">
        <f>(EA1315+(U1315+2*0.95*5.67E-8*(((EA1315+$B$7)+273)^4-(EA1315+273)^4)-44100*J1315)/(1.84*29.3*R1315+8*0.95*5.67E-8*(EA1315+273)^3))</f>
        <v>0</v>
      </c>
      <c r="W1315">
        <f>($C$7*EB1315+$D$7*EC1315+$E$7*V1315)</f>
        <v>0</v>
      </c>
      <c r="X1315">
        <f>0.61365*exp(17.502*W1315/(240.97+W1315))</f>
        <v>0</v>
      </c>
      <c r="Y1315">
        <f>(Z1315/AA1315*100)</f>
        <v>0</v>
      </c>
      <c r="Z1315">
        <f>DT1315*(DY1315+DZ1315)/1000</f>
        <v>0</v>
      </c>
      <c r="AA1315">
        <f>0.61365*exp(17.502*EA1315/(240.97+EA1315))</f>
        <v>0</v>
      </c>
      <c r="AB1315">
        <f>(X1315-DT1315*(DY1315+DZ1315)/1000)</f>
        <v>0</v>
      </c>
      <c r="AC1315">
        <f>(-J1315*44100)</f>
        <v>0</v>
      </c>
      <c r="AD1315">
        <f>2*29.3*R1315*0.92*(EA1315-W1315)</f>
        <v>0</v>
      </c>
      <c r="AE1315">
        <f>2*0.95*5.67E-8*(((EA1315+$B$7)+273)^4-(W1315+273)^4)</f>
        <v>0</v>
      </c>
      <c r="AF1315">
        <f>U1315+AE1315+AC1315+AD1315</f>
        <v>0</v>
      </c>
      <c r="AG1315">
        <f>DX1315*AU1315*(DS1315-DR1315*(1000-AU1315*DU1315)/(1000-AU1315*DT1315))/(100*DL1315)</f>
        <v>0</v>
      </c>
      <c r="AH1315">
        <f>1000*DX1315*AU1315*(DT1315-DU1315)/(100*DL1315*(1000-AU1315*DT1315))</f>
        <v>0</v>
      </c>
      <c r="AI1315">
        <f>(AJ1315 - AK1315 - DY1315*1E3/(8.314*(EA1315+273.15)) * AM1315/DX1315 * AL1315) * DX1315/(100*DL1315) * (1000 - DU1315)/1000</f>
        <v>0</v>
      </c>
      <c r="AJ1315">
        <v>846.363081530538</v>
      </c>
      <c r="AK1315">
        <v>821.110018181818</v>
      </c>
      <c r="AL1315">
        <v>3.56163703792251</v>
      </c>
      <c r="AM1315">
        <v>65.4946518172247</v>
      </c>
      <c r="AN1315">
        <f>(AP1315 - AO1315 + DY1315*1E3/(8.314*(EA1315+273.15)) * AR1315/DX1315 * AQ1315) * DX1315/(100*DL1315) * 1000/(1000 - AP1315)</f>
        <v>0</v>
      </c>
      <c r="AO1315">
        <v>25.7043997516982</v>
      </c>
      <c r="AP1315">
        <v>58.6673042424242</v>
      </c>
      <c r="AQ1315">
        <v>-0.000554924549749262</v>
      </c>
      <c r="AR1315">
        <v>110.855634111714</v>
      </c>
      <c r="AS1315">
        <v>6</v>
      </c>
      <c r="AT1315">
        <v>1</v>
      </c>
      <c r="AU1315">
        <f>IF(AS1315*$H$13&gt;=AW1315,1.0,(AW1315/(AW1315-AS1315*$H$13)))</f>
        <v>0</v>
      </c>
      <c r="AV1315">
        <f>(AU1315-1)*100</f>
        <v>0</v>
      </c>
      <c r="AW1315">
        <f>MAX(0,($B$13+$C$13*EF1315)/(1+$D$13*EF1315)*DY1315/(EA1315+273)*$E$13)</f>
        <v>0</v>
      </c>
      <c r="AX1315" t="s">
        <v>437</v>
      </c>
      <c r="AY1315" t="s">
        <v>437</v>
      </c>
      <c r="AZ1315">
        <v>0</v>
      </c>
      <c r="BA1315">
        <v>0</v>
      </c>
      <c r="BB1315">
        <f>1-AZ1315/BA1315</f>
        <v>0</v>
      </c>
      <c r="BC1315">
        <v>0</v>
      </c>
      <c r="BD1315" t="s">
        <v>437</v>
      </c>
      <c r="BE1315" t="s">
        <v>437</v>
      </c>
      <c r="BF1315">
        <v>0</v>
      </c>
      <c r="BG1315">
        <v>0</v>
      </c>
      <c r="BH1315">
        <f>1-BF1315/BG1315</f>
        <v>0</v>
      </c>
      <c r="BI1315">
        <v>0.5</v>
      </c>
      <c r="BJ1315">
        <f>DI1315</f>
        <v>0</v>
      </c>
      <c r="BK1315">
        <f>L1315</f>
        <v>0</v>
      </c>
      <c r="BL1315">
        <f>BH1315*BI1315*BJ1315</f>
        <v>0</v>
      </c>
      <c r="BM1315">
        <f>(BK1315-BC1315)/BJ1315</f>
        <v>0</v>
      </c>
      <c r="BN1315">
        <f>(BA1315-BG1315)/BG1315</f>
        <v>0</v>
      </c>
      <c r="BO1315">
        <f>AZ1315/(BB1315+AZ1315/BG1315)</f>
        <v>0</v>
      </c>
      <c r="BP1315" t="s">
        <v>437</v>
      </c>
      <c r="BQ1315">
        <v>0</v>
      </c>
      <c r="BR1315">
        <f>IF(BQ1315&lt;&gt;0, BQ1315, BO1315)</f>
        <v>0</v>
      </c>
      <c r="BS1315">
        <f>1-BR1315/BG1315</f>
        <v>0</v>
      </c>
      <c r="BT1315">
        <f>(BG1315-BF1315)/(BG1315-BR1315)</f>
        <v>0</v>
      </c>
      <c r="BU1315">
        <f>(BA1315-BG1315)/(BA1315-BR1315)</f>
        <v>0</v>
      </c>
      <c r="BV1315">
        <f>(BG1315-BF1315)/(BG1315-AZ1315)</f>
        <v>0</v>
      </c>
      <c r="BW1315">
        <f>(BA1315-BG1315)/(BA1315-AZ1315)</f>
        <v>0</v>
      </c>
      <c r="BX1315">
        <f>(BT1315*BR1315/BF1315)</f>
        <v>0</v>
      </c>
      <c r="BY1315">
        <f>(1-BX1315)</f>
        <v>0</v>
      </c>
      <c r="DH1315">
        <f>$B$11*EG1315+$C$11*EH1315+$F$11*ES1315*(1-EV1315)</f>
        <v>0</v>
      </c>
      <c r="DI1315">
        <f>DH1315*DJ1315</f>
        <v>0</v>
      </c>
      <c r="DJ1315">
        <f>($B$11*$D$9+$C$11*$D$9+$F$11*((FF1315+EX1315)/MAX(FF1315+EX1315+FG1315, 0.1)*$I$9+FG1315/MAX(FF1315+EX1315+FG1315, 0.1)*$J$9))/($B$11+$C$11+$F$11)</f>
        <v>0</v>
      </c>
      <c r="DK1315">
        <f>($B$11*$K$9+$C$11*$K$9+$F$11*((FF1315+EX1315)/MAX(FF1315+EX1315+FG1315, 0.1)*$P$9+FG1315/MAX(FF1315+EX1315+FG1315, 0.1)*$Q$9))/($B$11+$C$11+$F$11)</f>
        <v>0</v>
      </c>
      <c r="DL1315">
        <v>6</v>
      </c>
      <c r="DM1315">
        <v>0.5</v>
      </c>
      <c r="DN1315" t="s">
        <v>438</v>
      </c>
      <c r="DO1315">
        <v>2</v>
      </c>
      <c r="DP1315" t="b">
        <v>1</v>
      </c>
      <c r="DQ1315">
        <v>1761430503.84615</v>
      </c>
      <c r="DR1315">
        <v>749.459538461539</v>
      </c>
      <c r="DS1315">
        <v>808.036230769231</v>
      </c>
      <c r="DT1315">
        <v>58.6611</v>
      </c>
      <c r="DU1315">
        <v>25.6997923076923</v>
      </c>
      <c r="DV1315">
        <v>748.362076923077</v>
      </c>
      <c r="DW1315">
        <v>58.7052076923077</v>
      </c>
      <c r="DX1315">
        <v>499.982615384615</v>
      </c>
      <c r="DY1315">
        <v>90.1840307692308</v>
      </c>
      <c r="DZ1315">
        <v>0.0391679153846154</v>
      </c>
      <c r="EA1315">
        <v>52.6255307692308</v>
      </c>
      <c r="EB1315">
        <v>48.0270769230769</v>
      </c>
      <c r="EC1315">
        <v>999.9</v>
      </c>
      <c r="ED1315">
        <v>0</v>
      </c>
      <c r="EE1315">
        <v>0</v>
      </c>
      <c r="EF1315">
        <v>10000.0415384615</v>
      </c>
      <c r="EG1315">
        <v>0</v>
      </c>
      <c r="EH1315">
        <v>1249.92</v>
      </c>
      <c r="EI1315">
        <v>-58.5769</v>
      </c>
      <c r="EJ1315">
        <v>796.163461538462</v>
      </c>
      <c r="EK1315">
        <v>829.350538461538</v>
      </c>
      <c r="EL1315">
        <v>32.9613230769231</v>
      </c>
      <c r="EM1315">
        <v>808.036230769231</v>
      </c>
      <c r="EN1315">
        <v>25.6997923076923</v>
      </c>
      <c r="EO1315">
        <v>5.29029384615385</v>
      </c>
      <c r="EP1315">
        <v>2.31770923076923</v>
      </c>
      <c r="EQ1315">
        <v>33.8223538461538</v>
      </c>
      <c r="ER1315">
        <v>19.8000153846154</v>
      </c>
      <c r="ES1315">
        <v>1200.00615384615</v>
      </c>
      <c r="ET1315">
        <v>0.967007769230769</v>
      </c>
      <c r="EU1315">
        <v>0.0329921076923077</v>
      </c>
      <c r="EV1315">
        <v>0</v>
      </c>
      <c r="EW1315">
        <v>837.674692307692</v>
      </c>
      <c r="EX1315">
        <v>5.00059</v>
      </c>
      <c r="EY1315">
        <v>11232.3</v>
      </c>
      <c r="EZ1315">
        <v>10358.8</v>
      </c>
      <c r="FA1315">
        <v>64.4660769230769</v>
      </c>
      <c r="FB1315">
        <v>65.6297692307692</v>
      </c>
      <c r="FC1315">
        <v>64.4854615384615</v>
      </c>
      <c r="FD1315">
        <v>65.4131538461538</v>
      </c>
      <c r="FE1315">
        <v>65.75</v>
      </c>
      <c r="FF1315">
        <v>1155.57615384615</v>
      </c>
      <c r="FG1315">
        <v>39.43</v>
      </c>
      <c r="FH1315">
        <v>0</v>
      </c>
      <c r="FI1315">
        <v>1761430472.5</v>
      </c>
      <c r="FJ1315">
        <v>0</v>
      </c>
      <c r="FK1315">
        <v>837.851807692308</v>
      </c>
      <c r="FL1315">
        <v>20.7214700572507</v>
      </c>
      <c r="FM1315">
        <v>274.266666262263</v>
      </c>
      <c r="FN1315">
        <v>11234.1115384615</v>
      </c>
      <c r="FO1315">
        <v>15</v>
      </c>
      <c r="FP1315">
        <v>0</v>
      </c>
      <c r="FQ1315" t="s">
        <v>439</v>
      </c>
      <c r="FR1315">
        <v>0</v>
      </c>
      <c r="FS1315">
        <v>0</v>
      </c>
      <c r="FT1315">
        <v>0</v>
      </c>
      <c r="FU1315">
        <v>0</v>
      </c>
      <c r="FV1315">
        <v>0</v>
      </c>
      <c r="FW1315">
        <v>0</v>
      </c>
      <c r="FX1315">
        <v>0</v>
      </c>
      <c r="FY1315">
        <v>0</v>
      </c>
      <c r="FZ1315">
        <v>0</v>
      </c>
      <c r="GA1315">
        <v>0</v>
      </c>
      <c r="GB1315">
        <v>0</v>
      </c>
      <c r="GC1315">
        <v>-57.9107428571428</v>
      </c>
      <c r="GD1315">
        <v>-12.0900077922078</v>
      </c>
      <c r="GE1315">
        <v>1.48731059188546</v>
      </c>
      <c r="GF1315">
        <v>0</v>
      </c>
      <c r="GG1315">
        <v>836.755176470588</v>
      </c>
      <c r="GH1315">
        <v>21.590588216018</v>
      </c>
      <c r="GI1315">
        <v>2.1279326126906</v>
      </c>
      <c r="GJ1315">
        <v>-1</v>
      </c>
      <c r="GK1315">
        <v>32.9547285714286</v>
      </c>
      <c r="GL1315">
        <v>0.132763636363659</v>
      </c>
      <c r="GM1315">
        <v>0.0149129264113283</v>
      </c>
      <c r="GN1315">
        <v>0</v>
      </c>
      <c r="GO1315">
        <v>0</v>
      </c>
      <c r="GP1315">
        <v>2</v>
      </c>
      <c r="GQ1315" t="s">
        <v>473</v>
      </c>
      <c r="GR1315">
        <v>3.1261</v>
      </c>
      <c r="GS1315">
        <v>2.71723</v>
      </c>
      <c r="GT1315">
        <v>0.131476</v>
      </c>
      <c r="GU1315">
        <v>0.137934</v>
      </c>
      <c r="GV1315">
        <v>0.180497</v>
      </c>
      <c r="GW1315">
        <v>0.101893</v>
      </c>
      <c r="GX1315">
        <v>30926.5</v>
      </c>
      <c r="GY1315">
        <v>32404</v>
      </c>
      <c r="GZ1315">
        <v>32366.7</v>
      </c>
      <c r="HA1315">
        <v>34187.2</v>
      </c>
      <c r="HB1315">
        <v>38226.5</v>
      </c>
      <c r="HC1315">
        <v>44316.2</v>
      </c>
      <c r="HD1315">
        <v>50925.7</v>
      </c>
      <c r="HE1315">
        <v>54866.2</v>
      </c>
      <c r="HF1315">
        <v>1.65038</v>
      </c>
      <c r="HG1315">
        <v>1.50085</v>
      </c>
      <c r="HH1315">
        <v>-0.188321</v>
      </c>
      <c r="HI1315">
        <v>0</v>
      </c>
      <c r="HJ1315">
        <v>51.0255</v>
      </c>
      <c r="HK1315">
        <v>999.9</v>
      </c>
      <c r="HL1315">
        <v>56.019</v>
      </c>
      <c r="HM1315">
        <v>30.293</v>
      </c>
      <c r="HN1315">
        <v>26.9119</v>
      </c>
      <c r="HO1315">
        <v>59.6957</v>
      </c>
      <c r="HP1315">
        <v>40.2003</v>
      </c>
      <c r="HQ1315">
        <v>1</v>
      </c>
      <c r="HR1315">
        <v>2.69678</v>
      </c>
      <c r="HS1315">
        <v>1.38465</v>
      </c>
      <c r="HT1315">
        <v>20.1041</v>
      </c>
      <c r="HU1315">
        <v>5.18554</v>
      </c>
      <c r="HV1315">
        <v>12.0159</v>
      </c>
      <c r="HW1315">
        <v>4.9669</v>
      </c>
      <c r="HX1315">
        <v>3.296</v>
      </c>
      <c r="HY1315">
        <v>9999</v>
      </c>
      <c r="HZ1315">
        <v>9999</v>
      </c>
      <c r="IA1315">
        <v>999.9</v>
      </c>
      <c r="IB1315">
        <v>9999</v>
      </c>
      <c r="IC1315">
        <v>1.86324</v>
      </c>
      <c r="ID1315">
        <v>1.8681</v>
      </c>
      <c r="IE1315">
        <v>1.86783</v>
      </c>
      <c r="IF1315">
        <v>1.86905</v>
      </c>
      <c r="IG1315">
        <v>1.86981</v>
      </c>
      <c r="IH1315">
        <v>1.8659</v>
      </c>
      <c r="II1315">
        <v>1.86692</v>
      </c>
      <c r="IJ1315">
        <v>1.86842</v>
      </c>
      <c r="IK1315">
        <v>5</v>
      </c>
      <c r="IL1315">
        <v>0</v>
      </c>
      <c r="IM1315">
        <v>0</v>
      </c>
      <c r="IN1315">
        <v>0</v>
      </c>
      <c r="IO1315" t="s">
        <v>441</v>
      </c>
      <c r="IP1315" t="s">
        <v>442</v>
      </c>
      <c r="IQ1315" t="s">
        <v>443</v>
      </c>
      <c r="IR1315" t="s">
        <v>443</v>
      </c>
      <c r="IS1315" t="s">
        <v>443</v>
      </c>
      <c r="IT1315" t="s">
        <v>443</v>
      </c>
      <c r="IU1315">
        <v>0</v>
      </c>
      <c r="IV1315">
        <v>100</v>
      </c>
      <c r="IW1315">
        <v>100</v>
      </c>
      <c r="IX1315">
        <v>1.097</v>
      </c>
      <c r="IY1315">
        <v>-0.0441</v>
      </c>
      <c r="IZ1315">
        <v>1.09748391826392</v>
      </c>
      <c r="JA1315">
        <v>0</v>
      </c>
      <c r="JB1315">
        <v>0</v>
      </c>
      <c r="JC1315">
        <v>0</v>
      </c>
      <c r="JD1315">
        <v>-0.0441141096964596</v>
      </c>
      <c r="JE1315">
        <v>0</v>
      </c>
      <c r="JF1315">
        <v>0</v>
      </c>
      <c r="JG1315">
        <v>0</v>
      </c>
      <c r="JH1315">
        <v>5</v>
      </c>
      <c r="JI1315">
        <v>2273</v>
      </c>
      <c r="JJ1315">
        <v>1</v>
      </c>
      <c r="JK1315">
        <v>24</v>
      </c>
      <c r="JL1315">
        <v>29357175.2</v>
      </c>
      <c r="JM1315">
        <v>29357175.2</v>
      </c>
      <c r="JN1315">
        <v>1.78223</v>
      </c>
      <c r="JO1315">
        <v>2.61841</v>
      </c>
      <c r="JP1315">
        <v>1.54785</v>
      </c>
      <c r="JQ1315">
        <v>2.31567</v>
      </c>
      <c r="JR1315">
        <v>1.64673</v>
      </c>
      <c r="JS1315">
        <v>2.39136</v>
      </c>
      <c r="JT1315">
        <v>34.418</v>
      </c>
      <c r="JU1315">
        <v>24.1838</v>
      </c>
      <c r="JV1315">
        <v>18</v>
      </c>
      <c r="JW1315">
        <v>487.794</v>
      </c>
      <c r="JX1315">
        <v>379.265</v>
      </c>
      <c r="JY1315">
        <v>50.9547</v>
      </c>
      <c r="JZ1315">
        <v>57.1981</v>
      </c>
      <c r="KA1315">
        <v>30.0005</v>
      </c>
      <c r="KB1315">
        <v>56.5153</v>
      </c>
      <c r="KC1315">
        <v>56.307</v>
      </c>
      <c r="KD1315">
        <v>35.7318</v>
      </c>
      <c r="KE1315">
        <v>0</v>
      </c>
      <c r="KF1315">
        <v>100</v>
      </c>
      <c r="KG1315">
        <v>50.9625</v>
      </c>
      <c r="KH1315">
        <v>855.879</v>
      </c>
      <c r="KI1315">
        <v>26.2864</v>
      </c>
      <c r="KJ1315">
        <v>92.2642</v>
      </c>
      <c r="KK1315">
        <v>88.7534</v>
      </c>
    </row>
    <row r="1316" spans="1:297">
      <c r="A1316">
        <v>1300</v>
      </c>
      <c r="B1316">
        <v>1761430517</v>
      </c>
      <c r="C1316">
        <v>22336</v>
      </c>
      <c r="D1316" t="s">
        <v>3055</v>
      </c>
      <c r="E1316" t="s">
        <v>3056</v>
      </c>
      <c r="F1316">
        <v>5</v>
      </c>
      <c r="G1316" t="s">
        <v>2954</v>
      </c>
      <c r="H1316" t="s">
        <v>436</v>
      </c>
      <c r="I1316">
        <v>1761430508.84615</v>
      </c>
      <c r="J1316">
        <f>(K1316)/1000</f>
        <v>0</v>
      </c>
      <c r="K1316">
        <f>IF(DP1316, AN1316, AH1316)</f>
        <v>0</v>
      </c>
      <c r="L1316">
        <f>IF(DP1316, AI1316, AG1316)</f>
        <v>0</v>
      </c>
      <c r="M1316">
        <f>DR1316 - IF(AU1316&gt;1, L1316*DL1316*100.0/(AW1316), 0)</f>
        <v>0</v>
      </c>
      <c r="N1316">
        <f>((T1316-J1316/2)*M1316-L1316)/(T1316+J1316/2)</f>
        <v>0</v>
      </c>
      <c r="O1316">
        <f>N1316*(DY1316+DZ1316)/1000.0</f>
        <v>0</v>
      </c>
      <c r="P1316">
        <f>(DR1316 - IF(AU1316&gt;1, L1316*DL1316*100.0/(AW1316), 0))*(DY1316+DZ1316)/1000.0</f>
        <v>0</v>
      </c>
      <c r="Q1316">
        <f>2.0/((1/S1316-1/R1316)+SIGN(S1316)*SQRT((1/S1316-1/R1316)*(1/S1316-1/R1316) + 4*DM1316/((DM1316+1)*(DM1316+1))*(2*1/S1316*1/R1316-1/R1316*1/R1316)))</f>
        <v>0</v>
      </c>
      <c r="R1316">
        <f>IF(LEFT(DN1316,1)&lt;&gt;"0",IF(LEFT(DN1316,1)="1",3.0,DO1316),$D$5+$E$5*(EF1316*DY1316/($K$5*1000))+$F$5*(EF1316*DY1316/($K$5*1000))*MAX(MIN(DL1316,$J$5),$I$5)*MAX(MIN(DL1316,$J$5),$I$5)+$G$5*MAX(MIN(DL1316,$J$5),$I$5)*(EF1316*DY1316/($K$5*1000))+$H$5*(EF1316*DY1316/($K$5*1000))*(EF1316*DY1316/($K$5*1000)))</f>
        <v>0</v>
      </c>
      <c r="S1316">
        <f>J1316*(1000-(1000*0.61365*exp(17.502*W1316/(240.97+W1316))/(DY1316+DZ1316)+DT1316)/2)/(1000*0.61365*exp(17.502*W1316/(240.97+W1316))/(DY1316+DZ1316)-DT1316)</f>
        <v>0</v>
      </c>
      <c r="T1316">
        <f>1/((DM1316+1)/(Q1316/1.6)+1/(R1316/1.37)) + DM1316/((DM1316+1)/(Q1316/1.6) + DM1316/(R1316/1.37))</f>
        <v>0</v>
      </c>
      <c r="U1316">
        <f>(DH1316*DK1316)</f>
        <v>0</v>
      </c>
      <c r="V1316">
        <f>(EA1316+(U1316+2*0.95*5.67E-8*(((EA1316+$B$7)+273)^4-(EA1316+273)^4)-44100*J1316)/(1.84*29.3*R1316+8*0.95*5.67E-8*(EA1316+273)^3))</f>
        <v>0</v>
      </c>
      <c r="W1316">
        <f>($C$7*EB1316+$D$7*EC1316+$E$7*V1316)</f>
        <v>0</v>
      </c>
      <c r="X1316">
        <f>0.61365*exp(17.502*W1316/(240.97+W1316))</f>
        <v>0</v>
      </c>
      <c r="Y1316">
        <f>(Z1316/AA1316*100)</f>
        <v>0</v>
      </c>
      <c r="Z1316">
        <f>DT1316*(DY1316+DZ1316)/1000</f>
        <v>0</v>
      </c>
      <c r="AA1316">
        <f>0.61365*exp(17.502*EA1316/(240.97+EA1316))</f>
        <v>0</v>
      </c>
      <c r="AB1316">
        <f>(X1316-DT1316*(DY1316+DZ1316)/1000)</f>
        <v>0</v>
      </c>
      <c r="AC1316">
        <f>(-J1316*44100)</f>
        <v>0</v>
      </c>
      <c r="AD1316">
        <f>2*29.3*R1316*0.92*(EA1316-W1316)</f>
        <v>0</v>
      </c>
      <c r="AE1316">
        <f>2*0.95*5.67E-8*(((EA1316+$B$7)+273)^4-(W1316+273)^4)</f>
        <v>0</v>
      </c>
      <c r="AF1316">
        <f>U1316+AE1316+AC1316+AD1316</f>
        <v>0</v>
      </c>
      <c r="AG1316">
        <f>DX1316*AU1316*(DS1316-DR1316*(1000-AU1316*DU1316)/(1000-AU1316*DT1316))/(100*DL1316)</f>
        <v>0</v>
      </c>
      <c r="AH1316">
        <f>1000*DX1316*AU1316*(DT1316-DU1316)/(100*DL1316*(1000-AU1316*DT1316))</f>
        <v>0</v>
      </c>
      <c r="AI1316">
        <f>(AJ1316 - AK1316 - DY1316*1E3/(8.314*(EA1316+273.15)) * AM1316/DX1316 * AL1316) * DX1316/(100*DL1316) * (1000 - DU1316)/1000</f>
        <v>0</v>
      </c>
      <c r="AJ1316">
        <v>862.395525735238</v>
      </c>
      <c r="AK1316">
        <v>837.537333333333</v>
      </c>
      <c r="AL1316">
        <v>3.24638896377584</v>
      </c>
      <c r="AM1316">
        <v>65.4946518172247</v>
      </c>
      <c r="AN1316">
        <f>(AP1316 - AO1316 + DY1316*1E3/(8.314*(EA1316+273.15)) * AR1316/DX1316 * AQ1316) * DX1316/(100*DL1316) * 1000/(1000 - AP1316)</f>
        <v>0</v>
      </c>
      <c r="AO1316">
        <v>25.7079252548194</v>
      </c>
      <c r="AP1316">
        <v>58.6561606060606</v>
      </c>
      <c r="AQ1316">
        <v>-0.000716998389402042</v>
      </c>
      <c r="AR1316">
        <v>110.855634111714</v>
      </c>
      <c r="AS1316">
        <v>6</v>
      </c>
      <c r="AT1316">
        <v>1</v>
      </c>
      <c r="AU1316">
        <f>IF(AS1316*$H$13&gt;=AW1316,1.0,(AW1316/(AW1316-AS1316*$H$13)))</f>
        <v>0</v>
      </c>
      <c r="AV1316">
        <f>(AU1316-1)*100</f>
        <v>0</v>
      </c>
      <c r="AW1316">
        <f>MAX(0,($B$13+$C$13*EF1316)/(1+$D$13*EF1316)*DY1316/(EA1316+273)*$E$13)</f>
        <v>0</v>
      </c>
      <c r="AX1316" t="s">
        <v>437</v>
      </c>
      <c r="AY1316" t="s">
        <v>437</v>
      </c>
      <c r="AZ1316">
        <v>0</v>
      </c>
      <c r="BA1316">
        <v>0</v>
      </c>
      <c r="BB1316">
        <f>1-AZ1316/BA1316</f>
        <v>0</v>
      </c>
      <c r="BC1316">
        <v>0</v>
      </c>
      <c r="BD1316" t="s">
        <v>437</v>
      </c>
      <c r="BE1316" t="s">
        <v>437</v>
      </c>
      <c r="BF1316">
        <v>0</v>
      </c>
      <c r="BG1316">
        <v>0</v>
      </c>
      <c r="BH1316">
        <f>1-BF1316/BG1316</f>
        <v>0</v>
      </c>
      <c r="BI1316">
        <v>0.5</v>
      </c>
      <c r="BJ1316">
        <f>DI1316</f>
        <v>0</v>
      </c>
      <c r="BK1316">
        <f>L1316</f>
        <v>0</v>
      </c>
      <c r="BL1316">
        <f>BH1316*BI1316*BJ1316</f>
        <v>0</v>
      </c>
      <c r="BM1316">
        <f>(BK1316-BC1316)/BJ1316</f>
        <v>0</v>
      </c>
      <c r="BN1316">
        <f>(BA1316-BG1316)/BG1316</f>
        <v>0</v>
      </c>
      <c r="BO1316">
        <f>AZ1316/(BB1316+AZ1316/BG1316)</f>
        <v>0</v>
      </c>
      <c r="BP1316" t="s">
        <v>437</v>
      </c>
      <c r="BQ1316">
        <v>0</v>
      </c>
      <c r="BR1316">
        <f>IF(BQ1316&lt;&gt;0, BQ1316, BO1316)</f>
        <v>0</v>
      </c>
      <c r="BS1316">
        <f>1-BR1316/BG1316</f>
        <v>0</v>
      </c>
      <c r="BT1316">
        <f>(BG1316-BF1316)/(BG1316-BR1316)</f>
        <v>0</v>
      </c>
      <c r="BU1316">
        <f>(BA1316-BG1316)/(BA1316-BR1316)</f>
        <v>0</v>
      </c>
      <c r="BV1316">
        <f>(BG1316-BF1316)/(BG1316-AZ1316)</f>
        <v>0</v>
      </c>
      <c r="BW1316">
        <f>(BA1316-BG1316)/(BA1316-AZ1316)</f>
        <v>0</v>
      </c>
      <c r="BX1316">
        <f>(BT1316*BR1316/BF1316)</f>
        <v>0</v>
      </c>
      <c r="BY1316">
        <f>(1-BX1316)</f>
        <v>0</v>
      </c>
      <c r="DH1316">
        <f>$B$11*EG1316+$C$11*EH1316+$F$11*ES1316*(1-EV1316)</f>
        <v>0</v>
      </c>
      <c r="DI1316">
        <f>DH1316*DJ1316</f>
        <v>0</v>
      </c>
      <c r="DJ1316">
        <f>($B$11*$D$9+$C$11*$D$9+$F$11*((FF1316+EX1316)/MAX(FF1316+EX1316+FG1316, 0.1)*$I$9+FG1316/MAX(FF1316+EX1316+FG1316, 0.1)*$J$9))/($B$11+$C$11+$F$11)</f>
        <v>0</v>
      </c>
      <c r="DK1316">
        <f>($B$11*$K$9+$C$11*$K$9+$F$11*((FF1316+EX1316)/MAX(FF1316+EX1316+FG1316, 0.1)*$P$9+FG1316/MAX(FF1316+EX1316+FG1316, 0.1)*$Q$9))/($B$11+$C$11+$F$11)</f>
        <v>0</v>
      </c>
      <c r="DL1316">
        <v>6</v>
      </c>
      <c r="DM1316">
        <v>0.5</v>
      </c>
      <c r="DN1316" t="s">
        <v>438</v>
      </c>
      <c r="DO1316">
        <v>2</v>
      </c>
      <c r="DP1316" t="b">
        <v>1</v>
      </c>
      <c r="DQ1316">
        <v>1761430508.84615</v>
      </c>
      <c r="DR1316">
        <v>765.703</v>
      </c>
      <c r="DS1316">
        <v>824.431384615385</v>
      </c>
      <c r="DT1316">
        <v>58.6662230769231</v>
      </c>
      <c r="DU1316">
        <v>25.7032153846154</v>
      </c>
      <c r="DV1316">
        <v>764.605461538462</v>
      </c>
      <c r="DW1316">
        <v>58.7103384615385</v>
      </c>
      <c r="DX1316">
        <v>500.002769230769</v>
      </c>
      <c r="DY1316">
        <v>90.1849153846154</v>
      </c>
      <c r="DZ1316">
        <v>0.0391113153846154</v>
      </c>
      <c r="EA1316">
        <v>52.6247692307692</v>
      </c>
      <c r="EB1316">
        <v>48.0372307692308</v>
      </c>
      <c r="EC1316">
        <v>999.9</v>
      </c>
      <c r="ED1316">
        <v>0</v>
      </c>
      <c r="EE1316">
        <v>0</v>
      </c>
      <c r="EF1316">
        <v>10000.3784615385</v>
      </c>
      <c r="EG1316">
        <v>0</v>
      </c>
      <c r="EH1316">
        <v>1249.87307692308</v>
      </c>
      <c r="EI1316">
        <v>-58.7285384615385</v>
      </c>
      <c r="EJ1316">
        <v>813.423384615384</v>
      </c>
      <c r="EK1316">
        <v>846.181153846154</v>
      </c>
      <c r="EL1316">
        <v>32.9630461538462</v>
      </c>
      <c r="EM1316">
        <v>824.431384615385</v>
      </c>
      <c r="EN1316">
        <v>25.7032153846154</v>
      </c>
      <c r="EO1316">
        <v>5.29080923076923</v>
      </c>
      <c r="EP1316">
        <v>2.31803923076923</v>
      </c>
      <c r="EQ1316">
        <v>33.8240923076923</v>
      </c>
      <c r="ER1316">
        <v>19.8023153846154</v>
      </c>
      <c r="ES1316">
        <v>1200.00538461538</v>
      </c>
      <c r="ET1316">
        <v>0.967007769230769</v>
      </c>
      <c r="EU1316">
        <v>0.0329921076923077</v>
      </c>
      <c r="EV1316">
        <v>0</v>
      </c>
      <c r="EW1316">
        <v>839.410153846154</v>
      </c>
      <c r="EX1316">
        <v>5.00059</v>
      </c>
      <c r="EY1316">
        <v>11254.8</v>
      </c>
      <c r="EZ1316">
        <v>10358.7923076923</v>
      </c>
      <c r="FA1316">
        <v>64.4806153846154</v>
      </c>
      <c r="FB1316">
        <v>65.6393076923077</v>
      </c>
      <c r="FC1316">
        <v>64.4951538461538</v>
      </c>
      <c r="FD1316">
        <v>65.4322307692308</v>
      </c>
      <c r="FE1316">
        <v>65.75</v>
      </c>
      <c r="FF1316">
        <v>1155.57538461538</v>
      </c>
      <c r="FG1316">
        <v>39.43</v>
      </c>
      <c r="FH1316">
        <v>0</v>
      </c>
      <c r="FI1316">
        <v>1761430477.9</v>
      </c>
      <c r="FJ1316">
        <v>0</v>
      </c>
      <c r="FK1316">
        <v>839.80924</v>
      </c>
      <c r="FL1316">
        <v>20.6169230483003</v>
      </c>
      <c r="FM1316">
        <v>264.45384573859</v>
      </c>
      <c r="FN1316">
        <v>11259.684</v>
      </c>
      <c r="FO1316">
        <v>15</v>
      </c>
      <c r="FP1316">
        <v>0</v>
      </c>
      <c r="FQ1316" t="s">
        <v>439</v>
      </c>
      <c r="FR1316">
        <v>0</v>
      </c>
      <c r="FS1316">
        <v>0</v>
      </c>
      <c r="FT1316">
        <v>0</v>
      </c>
      <c r="FU1316">
        <v>0</v>
      </c>
      <c r="FV1316">
        <v>0</v>
      </c>
      <c r="FW1316">
        <v>0</v>
      </c>
      <c r="FX1316">
        <v>0</v>
      </c>
      <c r="FY1316">
        <v>0</v>
      </c>
      <c r="FZ1316">
        <v>0</v>
      </c>
      <c r="GA1316">
        <v>0</v>
      </c>
      <c r="GB1316">
        <v>0</v>
      </c>
      <c r="GC1316">
        <v>-58.751875</v>
      </c>
      <c r="GD1316">
        <v>-3.13248270676697</v>
      </c>
      <c r="GE1316">
        <v>0.79595082754841</v>
      </c>
      <c r="GF1316">
        <v>0</v>
      </c>
      <c r="GG1316">
        <v>838.477588235294</v>
      </c>
      <c r="GH1316">
        <v>20.8542093274414</v>
      </c>
      <c r="GI1316">
        <v>2.05420989702563</v>
      </c>
      <c r="GJ1316">
        <v>-1</v>
      </c>
      <c r="GK1316">
        <v>32.96041</v>
      </c>
      <c r="GL1316">
        <v>0.0144992481203524</v>
      </c>
      <c r="GM1316">
        <v>0.00981656253481914</v>
      </c>
      <c r="GN1316">
        <v>1</v>
      </c>
      <c r="GO1316">
        <v>1</v>
      </c>
      <c r="GP1316">
        <v>2</v>
      </c>
      <c r="GQ1316" t="s">
        <v>446</v>
      </c>
      <c r="GR1316">
        <v>3.12605</v>
      </c>
      <c r="GS1316">
        <v>2.71738</v>
      </c>
      <c r="GT1316">
        <v>0.133281</v>
      </c>
      <c r="GU1316">
        <v>0.139862</v>
      </c>
      <c r="GV1316">
        <v>0.180462</v>
      </c>
      <c r="GW1316">
        <v>0.101907</v>
      </c>
      <c r="GX1316">
        <v>30861.7</v>
      </c>
      <c r="GY1316">
        <v>32330.1</v>
      </c>
      <c r="GZ1316">
        <v>32366.5</v>
      </c>
      <c r="HA1316">
        <v>34186.1</v>
      </c>
      <c r="HB1316">
        <v>38228</v>
      </c>
      <c r="HC1316">
        <v>44314.5</v>
      </c>
      <c r="HD1316">
        <v>50925.6</v>
      </c>
      <c r="HE1316">
        <v>54864.6</v>
      </c>
      <c r="HF1316">
        <v>1.6503</v>
      </c>
      <c r="HG1316">
        <v>1.5007</v>
      </c>
      <c r="HH1316">
        <v>-0.188515</v>
      </c>
      <c r="HI1316">
        <v>0</v>
      </c>
      <c r="HJ1316">
        <v>51.0395</v>
      </c>
      <c r="HK1316">
        <v>999.9</v>
      </c>
      <c r="HL1316">
        <v>56.019</v>
      </c>
      <c r="HM1316">
        <v>30.293</v>
      </c>
      <c r="HN1316">
        <v>26.9134</v>
      </c>
      <c r="HO1316">
        <v>60.3957</v>
      </c>
      <c r="HP1316">
        <v>40.3766</v>
      </c>
      <c r="HQ1316">
        <v>1</v>
      </c>
      <c r="HR1316">
        <v>2.69732</v>
      </c>
      <c r="HS1316">
        <v>1.44318</v>
      </c>
      <c r="HT1316">
        <v>20.1036</v>
      </c>
      <c r="HU1316">
        <v>5.18569</v>
      </c>
      <c r="HV1316">
        <v>12.0159</v>
      </c>
      <c r="HW1316">
        <v>4.967</v>
      </c>
      <c r="HX1316">
        <v>3.296</v>
      </c>
      <c r="HY1316">
        <v>9999</v>
      </c>
      <c r="HZ1316">
        <v>9999</v>
      </c>
      <c r="IA1316">
        <v>999.9</v>
      </c>
      <c r="IB1316">
        <v>9999</v>
      </c>
      <c r="IC1316">
        <v>1.86325</v>
      </c>
      <c r="ID1316">
        <v>1.86811</v>
      </c>
      <c r="IE1316">
        <v>1.86783</v>
      </c>
      <c r="IF1316">
        <v>1.86905</v>
      </c>
      <c r="IG1316">
        <v>1.86981</v>
      </c>
      <c r="IH1316">
        <v>1.86592</v>
      </c>
      <c r="II1316">
        <v>1.86692</v>
      </c>
      <c r="IJ1316">
        <v>1.86842</v>
      </c>
      <c r="IK1316">
        <v>5</v>
      </c>
      <c r="IL1316">
        <v>0</v>
      </c>
      <c r="IM1316">
        <v>0</v>
      </c>
      <c r="IN1316">
        <v>0</v>
      </c>
      <c r="IO1316" t="s">
        <v>441</v>
      </c>
      <c r="IP1316" t="s">
        <v>442</v>
      </c>
      <c r="IQ1316" t="s">
        <v>443</v>
      </c>
      <c r="IR1316" t="s">
        <v>443</v>
      </c>
      <c r="IS1316" t="s">
        <v>443</v>
      </c>
      <c r="IT1316" t="s">
        <v>443</v>
      </c>
      <c r="IU1316">
        <v>0</v>
      </c>
      <c r="IV1316">
        <v>100</v>
      </c>
      <c r="IW1316">
        <v>100</v>
      </c>
      <c r="IX1316">
        <v>1.097</v>
      </c>
      <c r="IY1316">
        <v>-0.0441</v>
      </c>
      <c r="IZ1316">
        <v>1.09748391826392</v>
      </c>
      <c r="JA1316">
        <v>0</v>
      </c>
      <c r="JB1316">
        <v>0</v>
      </c>
      <c r="JC1316">
        <v>0</v>
      </c>
      <c r="JD1316">
        <v>-0.0441141096964596</v>
      </c>
      <c r="JE1316">
        <v>0</v>
      </c>
      <c r="JF1316">
        <v>0</v>
      </c>
      <c r="JG1316">
        <v>0</v>
      </c>
      <c r="JH1316">
        <v>5</v>
      </c>
      <c r="JI1316">
        <v>2273</v>
      </c>
      <c r="JJ1316">
        <v>1</v>
      </c>
      <c r="JK1316">
        <v>24</v>
      </c>
      <c r="JL1316">
        <v>29357175.3</v>
      </c>
      <c r="JM1316">
        <v>29357175.3</v>
      </c>
      <c r="JN1316">
        <v>1.81152</v>
      </c>
      <c r="JO1316">
        <v>2.62695</v>
      </c>
      <c r="JP1316">
        <v>1.54785</v>
      </c>
      <c r="JQ1316">
        <v>2.31567</v>
      </c>
      <c r="JR1316">
        <v>1.64673</v>
      </c>
      <c r="JS1316">
        <v>2.34497</v>
      </c>
      <c r="JT1316">
        <v>34.418</v>
      </c>
      <c r="JU1316">
        <v>24.1838</v>
      </c>
      <c r="JV1316">
        <v>18</v>
      </c>
      <c r="JW1316">
        <v>487.746</v>
      </c>
      <c r="JX1316">
        <v>379.171</v>
      </c>
      <c r="JY1316">
        <v>50.9297</v>
      </c>
      <c r="JZ1316">
        <v>57.1989</v>
      </c>
      <c r="KA1316">
        <v>30.0006</v>
      </c>
      <c r="KB1316">
        <v>56.5165</v>
      </c>
      <c r="KC1316">
        <v>56.307</v>
      </c>
      <c r="KD1316">
        <v>36.3891</v>
      </c>
      <c r="KE1316">
        <v>0</v>
      </c>
      <c r="KF1316">
        <v>100</v>
      </c>
      <c r="KG1316">
        <v>50.9173</v>
      </c>
      <c r="KH1316">
        <v>876.33</v>
      </c>
      <c r="KI1316">
        <v>26.2864</v>
      </c>
      <c r="KJ1316">
        <v>92.2638</v>
      </c>
      <c r="KK1316">
        <v>88.7507</v>
      </c>
    </row>
    <row r="1317" spans="1:297">
      <c r="A1317">
        <v>1301</v>
      </c>
      <c r="B1317">
        <v>1761430522</v>
      </c>
      <c r="C1317">
        <v>22341</v>
      </c>
      <c r="D1317" t="s">
        <v>3057</v>
      </c>
      <c r="E1317" t="s">
        <v>3058</v>
      </c>
      <c r="F1317">
        <v>5</v>
      </c>
      <c r="G1317" t="s">
        <v>2954</v>
      </c>
      <c r="H1317" t="s">
        <v>436</v>
      </c>
      <c r="I1317">
        <v>1761430513.84615</v>
      </c>
      <c r="J1317">
        <f>(K1317)/1000</f>
        <v>0</v>
      </c>
      <c r="K1317">
        <f>IF(DP1317, AN1317, AH1317)</f>
        <v>0</v>
      </c>
      <c r="L1317">
        <f>IF(DP1317, AI1317, AG1317)</f>
        <v>0</v>
      </c>
      <c r="M1317">
        <f>DR1317 - IF(AU1317&gt;1, L1317*DL1317*100.0/(AW1317), 0)</f>
        <v>0</v>
      </c>
      <c r="N1317">
        <f>((T1317-J1317/2)*M1317-L1317)/(T1317+J1317/2)</f>
        <v>0</v>
      </c>
      <c r="O1317">
        <f>N1317*(DY1317+DZ1317)/1000.0</f>
        <v>0</v>
      </c>
      <c r="P1317">
        <f>(DR1317 - IF(AU1317&gt;1, L1317*DL1317*100.0/(AW1317), 0))*(DY1317+DZ1317)/1000.0</f>
        <v>0</v>
      </c>
      <c r="Q1317">
        <f>2.0/((1/S1317-1/R1317)+SIGN(S1317)*SQRT((1/S1317-1/R1317)*(1/S1317-1/R1317) + 4*DM1317/((DM1317+1)*(DM1317+1))*(2*1/S1317*1/R1317-1/R1317*1/R1317)))</f>
        <v>0</v>
      </c>
      <c r="R1317">
        <f>IF(LEFT(DN1317,1)&lt;&gt;"0",IF(LEFT(DN1317,1)="1",3.0,DO1317),$D$5+$E$5*(EF1317*DY1317/($K$5*1000))+$F$5*(EF1317*DY1317/($K$5*1000))*MAX(MIN(DL1317,$J$5),$I$5)*MAX(MIN(DL1317,$J$5),$I$5)+$G$5*MAX(MIN(DL1317,$J$5),$I$5)*(EF1317*DY1317/($K$5*1000))+$H$5*(EF1317*DY1317/($K$5*1000))*(EF1317*DY1317/($K$5*1000)))</f>
        <v>0</v>
      </c>
      <c r="S1317">
        <f>J1317*(1000-(1000*0.61365*exp(17.502*W1317/(240.97+W1317))/(DY1317+DZ1317)+DT1317)/2)/(1000*0.61365*exp(17.502*W1317/(240.97+W1317))/(DY1317+DZ1317)-DT1317)</f>
        <v>0</v>
      </c>
      <c r="T1317">
        <f>1/((DM1317+1)/(Q1317/1.6)+1/(R1317/1.37)) + DM1317/((DM1317+1)/(Q1317/1.6) + DM1317/(R1317/1.37))</f>
        <v>0</v>
      </c>
      <c r="U1317">
        <f>(DH1317*DK1317)</f>
        <v>0</v>
      </c>
      <c r="V1317">
        <f>(EA1317+(U1317+2*0.95*5.67E-8*(((EA1317+$B$7)+273)^4-(EA1317+273)^4)-44100*J1317)/(1.84*29.3*R1317+8*0.95*5.67E-8*(EA1317+273)^3))</f>
        <v>0</v>
      </c>
      <c r="W1317">
        <f>($C$7*EB1317+$D$7*EC1317+$E$7*V1317)</f>
        <v>0</v>
      </c>
      <c r="X1317">
        <f>0.61365*exp(17.502*W1317/(240.97+W1317))</f>
        <v>0</v>
      </c>
      <c r="Y1317">
        <f>(Z1317/AA1317*100)</f>
        <v>0</v>
      </c>
      <c r="Z1317">
        <f>DT1317*(DY1317+DZ1317)/1000</f>
        <v>0</v>
      </c>
      <c r="AA1317">
        <f>0.61365*exp(17.502*EA1317/(240.97+EA1317))</f>
        <v>0</v>
      </c>
      <c r="AB1317">
        <f>(X1317-DT1317*(DY1317+DZ1317)/1000)</f>
        <v>0</v>
      </c>
      <c r="AC1317">
        <f>(-J1317*44100)</f>
        <v>0</v>
      </c>
      <c r="AD1317">
        <f>2*29.3*R1317*0.92*(EA1317-W1317)</f>
        <v>0</v>
      </c>
      <c r="AE1317">
        <f>2*0.95*5.67E-8*(((EA1317+$B$7)+273)^4-(W1317+273)^4)</f>
        <v>0</v>
      </c>
      <c r="AF1317">
        <f>U1317+AE1317+AC1317+AD1317</f>
        <v>0</v>
      </c>
      <c r="AG1317">
        <f>DX1317*AU1317*(DS1317-DR1317*(1000-AU1317*DU1317)/(1000-AU1317*DT1317))/(100*DL1317)</f>
        <v>0</v>
      </c>
      <c r="AH1317">
        <f>1000*DX1317*AU1317*(DT1317-DU1317)/(100*DL1317*(1000-AU1317*DT1317))</f>
        <v>0</v>
      </c>
      <c r="AI1317">
        <f>(AJ1317 - AK1317 - DY1317*1E3/(8.314*(EA1317+273.15)) * AM1317/DX1317 * AL1317) * DX1317/(100*DL1317) * (1000 - DU1317)/1000</f>
        <v>0</v>
      </c>
      <c r="AJ1317">
        <v>881.234159291217</v>
      </c>
      <c r="AK1317">
        <v>855.382260606061</v>
      </c>
      <c r="AL1317">
        <v>3.61726838952172</v>
      </c>
      <c r="AM1317">
        <v>65.4946518172247</v>
      </c>
      <c r="AN1317">
        <f>(AP1317 - AO1317 + DY1317*1E3/(8.314*(EA1317+273.15)) * AR1317/DX1317 * AQ1317) * DX1317/(100*DL1317) * 1000/(1000 - AP1317)</f>
        <v>0</v>
      </c>
      <c r="AO1317">
        <v>25.7114164433059</v>
      </c>
      <c r="AP1317">
        <v>58.6514642424242</v>
      </c>
      <c r="AQ1317">
        <v>4.16443470716746e-05</v>
      </c>
      <c r="AR1317">
        <v>110.855634111714</v>
      </c>
      <c r="AS1317">
        <v>6</v>
      </c>
      <c r="AT1317">
        <v>1</v>
      </c>
      <c r="AU1317">
        <f>IF(AS1317*$H$13&gt;=AW1317,1.0,(AW1317/(AW1317-AS1317*$H$13)))</f>
        <v>0</v>
      </c>
      <c r="AV1317">
        <f>(AU1317-1)*100</f>
        <v>0</v>
      </c>
      <c r="AW1317">
        <f>MAX(0,($B$13+$C$13*EF1317)/(1+$D$13*EF1317)*DY1317/(EA1317+273)*$E$13)</f>
        <v>0</v>
      </c>
      <c r="AX1317" t="s">
        <v>437</v>
      </c>
      <c r="AY1317" t="s">
        <v>437</v>
      </c>
      <c r="AZ1317">
        <v>0</v>
      </c>
      <c r="BA1317">
        <v>0</v>
      </c>
      <c r="BB1317">
        <f>1-AZ1317/BA1317</f>
        <v>0</v>
      </c>
      <c r="BC1317">
        <v>0</v>
      </c>
      <c r="BD1317" t="s">
        <v>437</v>
      </c>
      <c r="BE1317" t="s">
        <v>437</v>
      </c>
      <c r="BF1317">
        <v>0</v>
      </c>
      <c r="BG1317">
        <v>0</v>
      </c>
      <c r="BH1317">
        <f>1-BF1317/BG1317</f>
        <v>0</v>
      </c>
      <c r="BI1317">
        <v>0.5</v>
      </c>
      <c r="BJ1317">
        <f>DI1317</f>
        <v>0</v>
      </c>
      <c r="BK1317">
        <f>L1317</f>
        <v>0</v>
      </c>
      <c r="BL1317">
        <f>BH1317*BI1317*BJ1317</f>
        <v>0</v>
      </c>
      <c r="BM1317">
        <f>(BK1317-BC1317)/BJ1317</f>
        <v>0</v>
      </c>
      <c r="BN1317">
        <f>(BA1317-BG1317)/BG1317</f>
        <v>0</v>
      </c>
      <c r="BO1317">
        <f>AZ1317/(BB1317+AZ1317/BG1317)</f>
        <v>0</v>
      </c>
      <c r="BP1317" t="s">
        <v>437</v>
      </c>
      <c r="BQ1317">
        <v>0</v>
      </c>
      <c r="BR1317">
        <f>IF(BQ1317&lt;&gt;0, BQ1317, BO1317)</f>
        <v>0</v>
      </c>
      <c r="BS1317">
        <f>1-BR1317/BG1317</f>
        <v>0</v>
      </c>
      <c r="BT1317">
        <f>(BG1317-BF1317)/(BG1317-BR1317)</f>
        <v>0</v>
      </c>
      <c r="BU1317">
        <f>(BA1317-BG1317)/(BA1317-BR1317)</f>
        <v>0</v>
      </c>
      <c r="BV1317">
        <f>(BG1317-BF1317)/(BG1317-AZ1317)</f>
        <v>0</v>
      </c>
      <c r="BW1317">
        <f>(BA1317-BG1317)/(BA1317-AZ1317)</f>
        <v>0</v>
      </c>
      <c r="BX1317">
        <f>(BT1317*BR1317/BF1317)</f>
        <v>0</v>
      </c>
      <c r="BY1317">
        <f>(1-BX1317)</f>
        <v>0</v>
      </c>
      <c r="DH1317">
        <f>$B$11*EG1317+$C$11*EH1317+$F$11*ES1317*(1-EV1317)</f>
        <v>0</v>
      </c>
      <c r="DI1317">
        <f>DH1317*DJ1317</f>
        <v>0</v>
      </c>
      <c r="DJ1317">
        <f>($B$11*$D$9+$C$11*$D$9+$F$11*((FF1317+EX1317)/MAX(FF1317+EX1317+FG1317, 0.1)*$I$9+FG1317/MAX(FF1317+EX1317+FG1317, 0.1)*$J$9))/($B$11+$C$11+$F$11)</f>
        <v>0</v>
      </c>
      <c r="DK1317">
        <f>($B$11*$K$9+$C$11*$K$9+$F$11*((FF1317+EX1317)/MAX(FF1317+EX1317+FG1317, 0.1)*$P$9+FG1317/MAX(FF1317+EX1317+FG1317, 0.1)*$Q$9))/($B$11+$C$11+$F$11)</f>
        <v>0</v>
      </c>
      <c r="DL1317">
        <v>6</v>
      </c>
      <c r="DM1317">
        <v>0.5</v>
      </c>
      <c r="DN1317" t="s">
        <v>438</v>
      </c>
      <c r="DO1317">
        <v>2</v>
      </c>
      <c r="DP1317" t="b">
        <v>1</v>
      </c>
      <c r="DQ1317">
        <v>1761430513.84615</v>
      </c>
      <c r="DR1317">
        <v>781.807307692308</v>
      </c>
      <c r="DS1317">
        <v>841.790307692308</v>
      </c>
      <c r="DT1317">
        <v>58.6610846153846</v>
      </c>
      <c r="DU1317">
        <v>25.7068615384615</v>
      </c>
      <c r="DV1317">
        <v>780.709769230769</v>
      </c>
      <c r="DW1317">
        <v>58.7052</v>
      </c>
      <c r="DX1317">
        <v>500.003769230769</v>
      </c>
      <c r="DY1317">
        <v>90.1858923076923</v>
      </c>
      <c r="DZ1317">
        <v>0.0392100923076923</v>
      </c>
      <c r="EA1317">
        <v>52.6258230769231</v>
      </c>
      <c r="EB1317">
        <v>48.0480153846154</v>
      </c>
      <c r="EC1317">
        <v>999.9</v>
      </c>
      <c r="ED1317">
        <v>0</v>
      </c>
      <c r="EE1317">
        <v>0</v>
      </c>
      <c r="EF1317">
        <v>10000.2461538462</v>
      </c>
      <c r="EG1317">
        <v>0</v>
      </c>
      <c r="EH1317">
        <v>1249.82615384615</v>
      </c>
      <c r="EI1317">
        <v>-59.9832076923077</v>
      </c>
      <c r="EJ1317">
        <v>830.526615384615</v>
      </c>
      <c r="EK1317">
        <v>864.001307692308</v>
      </c>
      <c r="EL1317">
        <v>32.9542615384615</v>
      </c>
      <c r="EM1317">
        <v>841.790307692308</v>
      </c>
      <c r="EN1317">
        <v>25.7068615384615</v>
      </c>
      <c r="EO1317">
        <v>5.29040307692308</v>
      </c>
      <c r="EP1317">
        <v>2.31839384615385</v>
      </c>
      <c r="EQ1317">
        <v>33.8227307692308</v>
      </c>
      <c r="ER1317">
        <v>19.8047846153846</v>
      </c>
      <c r="ES1317">
        <v>1200.00384615385</v>
      </c>
      <c r="ET1317">
        <v>0.967007769230769</v>
      </c>
      <c r="EU1317">
        <v>0.0329921076923077</v>
      </c>
      <c r="EV1317">
        <v>0</v>
      </c>
      <c r="EW1317">
        <v>841.132</v>
      </c>
      <c r="EX1317">
        <v>5.00059</v>
      </c>
      <c r="EY1317">
        <v>11276.9692307692</v>
      </c>
      <c r="EZ1317">
        <v>10358.7769230769</v>
      </c>
      <c r="FA1317">
        <v>64.4903076923077</v>
      </c>
      <c r="FB1317">
        <v>65.6583846153846</v>
      </c>
      <c r="FC1317">
        <v>64.5</v>
      </c>
      <c r="FD1317">
        <v>65.437</v>
      </c>
      <c r="FE1317">
        <v>65.7547692307692</v>
      </c>
      <c r="FF1317">
        <v>1155.57384615385</v>
      </c>
      <c r="FG1317">
        <v>39.43</v>
      </c>
      <c r="FH1317">
        <v>0</v>
      </c>
      <c r="FI1317">
        <v>1761430482.7</v>
      </c>
      <c r="FJ1317">
        <v>0</v>
      </c>
      <c r="FK1317">
        <v>841.44664</v>
      </c>
      <c r="FL1317">
        <v>20.3734615440845</v>
      </c>
      <c r="FM1317">
        <v>257.976923120283</v>
      </c>
      <c r="FN1317">
        <v>11280.804</v>
      </c>
      <c r="FO1317">
        <v>15</v>
      </c>
      <c r="FP1317">
        <v>0</v>
      </c>
      <c r="FQ1317" t="s">
        <v>439</v>
      </c>
      <c r="FR1317">
        <v>0</v>
      </c>
      <c r="FS1317">
        <v>0</v>
      </c>
      <c r="FT1317">
        <v>0</v>
      </c>
      <c r="FU1317">
        <v>0</v>
      </c>
      <c r="FV1317">
        <v>0</v>
      </c>
      <c r="FW1317">
        <v>0</v>
      </c>
      <c r="FX1317">
        <v>0</v>
      </c>
      <c r="FY1317">
        <v>0</v>
      </c>
      <c r="FZ1317">
        <v>0</v>
      </c>
      <c r="GA1317">
        <v>0</v>
      </c>
      <c r="GB1317">
        <v>0</v>
      </c>
      <c r="GC1317">
        <v>-59.4550333333333</v>
      </c>
      <c r="GD1317">
        <v>-11.2608935064935</v>
      </c>
      <c r="GE1317">
        <v>1.44274384299776</v>
      </c>
      <c r="GF1317">
        <v>0</v>
      </c>
      <c r="GG1317">
        <v>840.310794117647</v>
      </c>
      <c r="GH1317">
        <v>20.4688922949516</v>
      </c>
      <c r="GI1317">
        <v>2.01887673748099</v>
      </c>
      <c r="GJ1317">
        <v>-1</v>
      </c>
      <c r="GK1317">
        <v>32.9580428571429</v>
      </c>
      <c r="GL1317">
        <v>-0.103831168831189</v>
      </c>
      <c r="GM1317">
        <v>0.0121778710872511</v>
      </c>
      <c r="GN1317">
        <v>0</v>
      </c>
      <c r="GO1317">
        <v>0</v>
      </c>
      <c r="GP1317">
        <v>2</v>
      </c>
      <c r="GQ1317" t="s">
        <v>473</v>
      </c>
      <c r="GR1317">
        <v>3.12619</v>
      </c>
      <c r="GS1317">
        <v>2.71707</v>
      </c>
      <c r="GT1317">
        <v>0.135231</v>
      </c>
      <c r="GU1317">
        <v>0.141754</v>
      </c>
      <c r="GV1317">
        <v>0.180477</v>
      </c>
      <c r="GW1317">
        <v>0.101907</v>
      </c>
      <c r="GX1317">
        <v>30791.5</v>
      </c>
      <c r="GY1317">
        <v>32258.1</v>
      </c>
      <c r="GZ1317">
        <v>32366</v>
      </c>
      <c r="HA1317">
        <v>34185.6</v>
      </c>
      <c r="HB1317">
        <v>38227.1</v>
      </c>
      <c r="HC1317">
        <v>44314.2</v>
      </c>
      <c r="HD1317">
        <v>50924.9</v>
      </c>
      <c r="HE1317">
        <v>54864</v>
      </c>
      <c r="HF1317">
        <v>1.65023</v>
      </c>
      <c r="HG1317">
        <v>1.50063</v>
      </c>
      <c r="HH1317">
        <v>-0.191018</v>
      </c>
      <c r="HI1317">
        <v>0</v>
      </c>
      <c r="HJ1317">
        <v>51.052</v>
      </c>
      <c r="HK1317">
        <v>999.9</v>
      </c>
      <c r="HL1317">
        <v>56.019</v>
      </c>
      <c r="HM1317">
        <v>30.293</v>
      </c>
      <c r="HN1317">
        <v>26.9117</v>
      </c>
      <c r="HO1317">
        <v>60.1657</v>
      </c>
      <c r="HP1317">
        <v>40.1522</v>
      </c>
      <c r="HQ1317">
        <v>1</v>
      </c>
      <c r="HR1317">
        <v>2.69823</v>
      </c>
      <c r="HS1317">
        <v>1.56392</v>
      </c>
      <c r="HT1317">
        <v>20.1026</v>
      </c>
      <c r="HU1317">
        <v>5.18539</v>
      </c>
      <c r="HV1317">
        <v>12.0159</v>
      </c>
      <c r="HW1317">
        <v>4.9666</v>
      </c>
      <c r="HX1317">
        <v>3.2959</v>
      </c>
      <c r="HY1317">
        <v>9999</v>
      </c>
      <c r="HZ1317">
        <v>9999</v>
      </c>
      <c r="IA1317">
        <v>999.9</v>
      </c>
      <c r="IB1317">
        <v>9999</v>
      </c>
      <c r="IC1317">
        <v>1.86325</v>
      </c>
      <c r="ID1317">
        <v>1.8681</v>
      </c>
      <c r="IE1317">
        <v>1.86783</v>
      </c>
      <c r="IF1317">
        <v>1.86905</v>
      </c>
      <c r="IG1317">
        <v>1.86981</v>
      </c>
      <c r="IH1317">
        <v>1.86586</v>
      </c>
      <c r="II1317">
        <v>1.86691</v>
      </c>
      <c r="IJ1317">
        <v>1.86843</v>
      </c>
      <c r="IK1317">
        <v>5</v>
      </c>
      <c r="IL1317">
        <v>0</v>
      </c>
      <c r="IM1317">
        <v>0</v>
      </c>
      <c r="IN1317">
        <v>0</v>
      </c>
      <c r="IO1317" t="s">
        <v>441</v>
      </c>
      <c r="IP1317" t="s">
        <v>442</v>
      </c>
      <c r="IQ1317" t="s">
        <v>443</v>
      </c>
      <c r="IR1317" t="s">
        <v>443</v>
      </c>
      <c r="IS1317" t="s">
        <v>443</v>
      </c>
      <c r="IT1317" t="s">
        <v>443</v>
      </c>
      <c r="IU1317">
        <v>0</v>
      </c>
      <c r="IV1317">
        <v>100</v>
      </c>
      <c r="IW1317">
        <v>100</v>
      </c>
      <c r="IX1317">
        <v>1.097</v>
      </c>
      <c r="IY1317">
        <v>-0.0441</v>
      </c>
      <c r="IZ1317">
        <v>1.09748391826392</v>
      </c>
      <c r="JA1317">
        <v>0</v>
      </c>
      <c r="JB1317">
        <v>0</v>
      </c>
      <c r="JC1317">
        <v>0</v>
      </c>
      <c r="JD1317">
        <v>-0.0441141096964596</v>
      </c>
      <c r="JE1317">
        <v>0</v>
      </c>
      <c r="JF1317">
        <v>0</v>
      </c>
      <c r="JG1317">
        <v>0</v>
      </c>
      <c r="JH1317">
        <v>5</v>
      </c>
      <c r="JI1317">
        <v>2273</v>
      </c>
      <c r="JJ1317">
        <v>1</v>
      </c>
      <c r="JK1317">
        <v>24</v>
      </c>
      <c r="JL1317">
        <v>29357175.4</v>
      </c>
      <c r="JM1317">
        <v>29357175.4</v>
      </c>
      <c r="JN1317">
        <v>1.84082</v>
      </c>
      <c r="JO1317">
        <v>2.62939</v>
      </c>
      <c r="JP1317">
        <v>1.54785</v>
      </c>
      <c r="JQ1317">
        <v>2.31567</v>
      </c>
      <c r="JR1317">
        <v>1.64673</v>
      </c>
      <c r="JS1317">
        <v>2.29858</v>
      </c>
      <c r="JT1317">
        <v>34.418</v>
      </c>
      <c r="JU1317">
        <v>24.1838</v>
      </c>
      <c r="JV1317">
        <v>18</v>
      </c>
      <c r="JW1317">
        <v>487.69</v>
      </c>
      <c r="JX1317">
        <v>379.156</v>
      </c>
      <c r="JY1317">
        <v>50.8882</v>
      </c>
      <c r="JZ1317">
        <v>57.1989</v>
      </c>
      <c r="KA1317">
        <v>30.0009</v>
      </c>
      <c r="KB1317">
        <v>56.5165</v>
      </c>
      <c r="KC1317">
        <v>56.3146</v>
      </c>
      <c r="KD1317">
        <v>36.9057</v>
      </c>
      <c r="KE1317">
        <v>0</v>
      </c>
      <c r="KF1317">
        <v>100</v>
      </c>
      <c r="KG1317">
        <v>50.8549</v>
      </c>
      <c r="KH1317">
        <v>889.959</v>
      </c>
      <c r="KI1317">
        <v>26.2864</v>
      </c>
      <c r="KJ1317">
        <v>92.2625</v>
      </c>
      <c r="KK1317">
        <v>88.7496</v>
      </c>
    </row>
    <row r="1318" spans="1:297">
      <c r="A1318">
        <v>1302</v>
      </c>
      <c r="B1318">
        <v>1761430527</v>
      </c>
      <c r="C1318">
        <v>22346</v>
      </c>
      <c r="D1318" t="s">
        <v>3059</v>
      </c>
      <c r="E1318" t="s">
        <v>3060</v>
      </c>
      <c r="F1318">
        <v>5</v>
      </c>
      <c r="G1318" t="s">
        <v>2954</v>
      </c>
      <c r="H1318" t="s">
        <v>436</v>
      </c>
      <c r="I1318">
        <v>1761430518.84615</v>
      </c>
      <c r="J1318">
        <f>(K1318)/1000</f>
        <v>0</v>
      </c>
      <c r="K1318">
        <f>IF(DP1318, AN1318, AH1318)</f>
        <v>0</v>
      </c>
      <c r="L1318">
        <f>IF(DP1318, AI1318, AG1318)</f>
        <v>0</v>
      </c>
      <c r="M1318">
        <f>DR1318 - IF(AU1318&gt;1, L1318*DL1318*100.0/(AW1318), 0)</f>
        <v>0</v>
      </c>
      <c r="N1318">
        <f>((T1318-J1318/2)*M1318-L1318)/(T1318+J1318/2)</f>
        <v>0</v>
      </c>
      <c r="O1318">
        <f>N1318*(DY1318+DZ1318)/1000.0</f>
        <v>0</v>
      </c>
      <c r="P1318">
        <f>(DR1318 - IF(AU1318&gt;1, L1318*DL1318*100.0/(AW1318), 0))*(DY1318+DZ1318)/1000.0</f>
        <v>0</v>
      </c>
      <c r="Q1318">
        <f>2.0/((1/S1318-1/R1318)+SIGN(S1318)*SQRT((1/S1318-1/R1318)*(1/S1318-1/R1318) + 4*DM1318/((DM1318+1)*(DM1318+1))*(2*1/S1318*1/R1318-1/R1318*1/R1318)))</f>
        <v>0</v>
      </c>
      <c r="R1318">
        <f>IF(LEFT(DN1318,1)&lt;&gt;"0",IF(LEFT(DN1318,1)="1",3.0,DO1318),$D$5+$E$5*(EF1318*DY1318/($K$5*1000))+$F$5*(EF1318*DY1318/($K$5*1000))*MAX(MIN(DL1318,$J$5),$I$5)*MAX(MIN(DL1318,$J$5),$I$5)+$G$5*MAX(MIN(DL1318,$J$5),$I$5)*(EF1318*DY1318/($K$5*1000))+$H$5*(EF1318*DY1318/($K$5*1000))*(EF1318*DY1318/($K$5*1000)))</f>
        <v>0</v>
      </c>
      <c r="S1318">
        <f>J1318*(1000-(1000*0.61365*exp(17.502*W1318/(240.97+W1318))/(DY1318+DZ1318)+DT1318)/2)/(1000*0.61365*exp(17.502*W1318/(240.97+W1318))/(DY1318+DZ1318)-DT1318)</f>
        <v>0</v>
      </c>
      <c r="T1318">
        <f>1/((DM1318+1)/(Q1318/1.6)+1/(R1318/1.37)) + DM1318/((DM1318+1)/(Q1318/1.6) + DM1318/(R1318/1.37))</f>
        <v>0</v>
      </c>
      <c r="U1318">
        <f>(DH1318*DK1318)</f>
        <v>0</v>
      </c>
      <c r="V1318">
        <f>(EA1318+(U1318+2*0.95*5.67E-8*(((EA1318+$B$7)+273)^4-(EA1318+273)^4)-44100*J1318)/(1.84*29.3*R1318+8*0.95*5.67E-8*(EA1318+273)^3))</f>
        <v>0</v>
      </c>
      <c r="W1318">
        <f>($C$7*EB1318+$D$7*EC1318+$E$7*V1318)</f>
        <v>0</v>
      </c>
      <c r="X1318">
        <f>0.61365*exp(17.502*W1318/(240.97+W1318))</f>
        <v>0</v>
      </c>
      <c r="Y1318">
        <f>(Z1318/AA1318*100)</f>
        <v>0</v>
      </c>
      <c r="Z1318">
        <f>DT1318*(DY1318+DZ1318)/1000</f>
        <v>0</v>
      </c>
      <c r="AA1318">
        <f>0.61365*exp(17.502*EA1318/(240.97+EA1318))</f>
        <v>0</v>
      </c>
      <c r="AB1318">
        <f>(X1318-DT1318*(DY1318+DZ1318)/1000)</f>
        <v>0</v>
      </c>
      <c r="AC1318">
        <f>(-J1318*44100)</f>
        <v>0</v>
      </c>
      <c r="AD1318">
        <f>2*29.3*R1318*0.92*(EA1318-W1318)</f>
        <v>0</v>
      </c>
      <c r="AE1318">
        <f>2*0.95*5.67E-8*(((EA1318+$B$7)+273)^4-(W1318+273)^4)</f>
        <v>0</v>
      </c>
      <c r="AF1318">
        <f>U1318+AE1318+AC1318+AD1318</f>
        <v>0</v>
      </c>
      <c r="AG1318">
        <f>DX1318*AU1318*(DS1318-DR1318*(1000-AU1318*DU1318)/(1000-AU1318*DT1318))/(100*DL1318)</f>
        <v>0</v>
      </c>
      <c r="AH1318">
        <f>1000*DX1318*AU1318*(DT1318-DU1318)/(100*DL1318*(1000-AU1318*DT1318))</f>
        <v>0</v>
      </c>
      <c r="AI1318">
        <f>(AJ1318 - AK1318 - DY1318*1E3/(8.314*(EA1318+273.15)) * AM1318/DX1318 * AL1318) * DX1318/(100*DL1318) * (1000 - DU1318)/1000</f>
        <v>0</v>
      </c>
      <c r="AJ1318">
        <v>898.099504166839</v>
      </c>
      <c r="AK1318">
        <v>872.56246060606</v>
      </c>
      <c r="AL1318">
        <v>3.40642595095658</v>
      </c>
      <c r="AM1318">
        <v>65.4946518172247</v>
      </c>
      <c r="AN1318">
        <f>(AP1318 - AO1318 + DY1318*1E3/(8.314*(EA1318+273.15)) * AR1318/DX1318 * AQ1318) * DX1318/(100*DL1318) * 1000/(1000 - AP1318)</f>
        <v>0</v>
      </c>
      <c r="AO1318">
        <v>25.713531277362</v>
      </c>
      <c r="AP1318">
        <v>58.6634145454546</v>
      </c>
      <c r="AQ1318">
        <v>0.000187792405671948</v>
      </c>
      <c r="AR1318">
        <v>110.855634111714</v>
      </c>
      <c r="AS1318">
        <v>6</v>
      </c>
      <c r="AT1318">
        <v>1</v>
      </c>
      <c r="AU1318">
        <f>IF(AS1318*$H$13&gt;=AW1318,1.0,(AW1318/(AW1318-AS1318*$H$13)))</f>
        <v>0</v>
      </c>
      <c r="AV1318">
        <f>(AU1318-1)*100</f>
        <v>0</v>
      </c>
      <c r="AW1318">
        <f>MAX(0,($B$13+$C$13*EF1318)/(1+$D$13*EF1318)*DY1318/(EA1318+273)*$E$13)</f>
        <v>0</v>
      </c>
      <c r="AX1318" t="s">
        <v>437</v>
      </c>
      <c r="AY1318" t="s">
        <v>437</v>
      </c>
      <c r="AZ1318">
        <v>0</v>
      </c>
      <c r="BA1318">
        <v>0</v>
      </c>
      <c r="BB1318">
        <f>1-AZ1318/BA1318</f>
        <v>0</v>
      </c>
      <c r="BC1318">
        <v>0</v>
      </c>
      <c r="BD1318" t="s">
        <v>437</v>
      </c>
      <c r="BE1318" t="s">
        <v>437</v>
      </c>
      <c r="BF1318">
        <v>0</v>
      </c>
      <c r="BG1318">
        <v>0</v>
      </c>
      <c r="BH1318">
        <f>1-BF1318/BG1318</f>
        <v>0</v>
      </c>
      <c r="BI1318">
        <v>0.5</v>
      </c>
      <c r="BJ1318">
        <f>DI1318</f>
        <v>0</v>
      </c>
      <c r="BK1318">
        <f>L1318</f>
        <v>0</v>
      </c>
      <c r="BL1318">
        <f>BH1318*BI1318*BJ1318</f>
        <v>0</v>
      </c>
      <c r="BM1318">
        <f>(BK1318-BC1318)/BJ1318</f>
        <v>0</v>
      </c>
      <c r="BN1318">
        <f>(BA1318-BG1318)/BG1318</f>
        <v>0</v>
      </c>
      <c r="BO1318">
        <f>AZ1318/(BB1318+AZ1318/BG1318)</f>
        <v>0</v>
      </c>
      <c r="BP1318" t="s">
        <v>437</v>
      </c>
      <c r="BQ1318">
        <v>0</v>
      </c>
      <c r="BR1318">
        <f>IF(BQ1318&lt;&gt;0, BQ1318, BO1318)</f>
        <v>0</v>
      </c>
      <c r="BS1318">
        <f>1-BR1318/BG1318</f>
        <v>0</v>
      </c>
      <c r="BT1318">
        <f>(BG1318-BF1318)/(BG1318-BR1318)</f>
        <v>0</v>
      </c>
      <c r="BU1318">
        <f>(BA1318-BG1318)/(BA1318-BR1318)</f>
        <v>0</v>
      </c>
      <c r="BV1318">
        <f>(BG1318-BF1318)/(BG1318-AZ1318)</f>
        <v>0</v>
      </c>
      <c r="BW1318">
        <f>(BA1318-BG1318)/(BA1318-AZ1318)</f>
        <v>0</v>
      </c>
      <c r="BX1318">
        <f>(BT1318*BR1318/BF1318)</f>
        <v>0</v>
      </c>
      <c r="BY1318">
        <f>(1-BX1318)</f>
        <v>0</v>
      </c>
      <c r="DH1318">
        <f>$B$11*EG1318+$C$11*EH1318+$F$11*ES1318*(1-EV1318)</f>
        <v>0</v>
      </c>
      <c r="DI1318">
        <f>DH1318*DJ1318</f>
        <v>0</v>
      </c>
      <c r="DJ1318">
        <f>($B$11*$D$9+$C$11*$D$9+$F$11*((FF1318+EX1318)/MAX(FF1318+EX1318+FG1318, 0.1)*$I$9+FG1318/MAX(FF1318+EX1318+FG1318, 0.1)*$J$9))/($B$11+$C$11+$F$11)</f>
        <v>0</v>
      </c>
      <c r="DK1318">
        <f>($B$11*$K$9+$C$11*$K$9+$F$11*((FF1318+EX1318)/MAX(FF1318+EX1318+FG1318, 0.1)*$P$9+FG1318/MAX(FF1318+EX1318+FG1318, 0.1)*$Q$9))/($B$11+$C$11+$F$11)</f>
        <v>0</v>
      </c>
      <c r="DL1318">
        <v>6</v>
      </c>
      <c r="DM1318">
        <v>0.5</v>
      </c>
      <c r="DN1318" t="s">
        <v>438</v>
      </c>
      <c r="DO1318">
        <v>2</v>
      </c>
      <c r="DP1318" t="b">
        <v>1</v>
      </c>
      <c r="DQ1318">
        <v>1761430518.84615</v>
      </c>
      <c r="DR1318">
        <v>798.082153846154</v>
      </c>
      <c r="DS1318">
        <v>858.478461538461</v>
      </c>
      <c r="DT1318">
        <v>58.6590384615385</v>
      </c>
      <c r="DU1318">
        <v>25.7102692307692</v>
      </c>
      <c r="DV1318">
        <v>796.984461538462</v>
      </c>
      <c r="DW1318">
        <v>58.7031538461539</v>
      </c>
      <c r="DX1318">
        <v>499.990692307692</v>
      </c>
      <c r="DY1318">
        <v>90.1860923076923</v>
      </c>
      <c r="DZ1318">
        <v>0.0392313769230769</v>
      </c>
      <c r="EA1318">
        <v>52.6246769230769</v>
      </c>
      <c r="EB1318">
        <v>48.0546076923077</v>
      </c>
      <c r="EC1318">
        <v>999.9</v>
      </c>
      <c r="ED1318">
        <v>0</v>
      </c>
      <c r="EE1318">
        <v>0</v>
      </c>
      <c r="EF1318">
        <v>10001.3461538462</v>
      </c>
      <c r="EG1318">
        <v>0</v>
      </c>
      <c r="EH1318">
        <v>1249.78461538462</v>
      </c>
      <c r="EI1318">
        <v>-60.3965076923077</v>
      </c>
      <c r="EJ1318">
        <v>847.813923076923</v>
      </c>
      <c r="EK1318">
        <v>881.132769230769</v>
      </c>
      <c r="EL1318">
        <v>32.9488076923077</v>
      </c>
      <c r="EM1318">
        <v>858.478461538461</v>
      </c>
      <c r="EN1318">
        <v>25.7102692307692</v>
      </c>
      <c r="EO1318">
        <v>5.29022923076923</v>
      </c>
      <c r="EP1318">
        <v>2.31870615384615</v>
      </c>
      <c r="EQ1318">
        <v>33.8221461538462</v>
      </c>
      <c r="ER1318">
        <v>19.8069538461538</v>
      </c>
      <c r="ES1318">
        <v>1199.98</v>
      </c>
      <c r="ET1318">
        <v>0.967007153846154</v>
      </c>
      <c r="EU1318">
        <v>0.0329927615384615</v>
      </c>
      <c r="EV1318">
        <v>0</v>
      </c>
      <c r="EW1318">
        <v>842.884</v>
      </c>
      <c r="EX1318">
        <v>5.00059</v>
      </c>
      <c r="EY1318">
        <v>11298.0538461538</v>
      </c>
      <c r="EZ1318">
        <v>10358.5769230769</v>
      </c>
      <c r="FA1318">
        <v>64.4951538461538</v>
      </c>
      <c r="FB1318">
        <v>65.6774615384615</v>
      </c>
      <c r="FC1318">
        <v>64.5</v>
      </c>
      <c r="FD1318">
        <v>65.437</v>
      </c>
      <c r="FE1318">
        <v>65.7738461538462</v>
      </c>
      <c r="FF1318">
        <v>1155.55</v>
      </c>
      <c r="FG1318">
        <v>39.43</v>
      </c>
      <c r="FH1318">
        <v>0</v>
      </c>
      <c r="FI1318">
        <v>1761430487.5</v>
      </c>
      <c r="FJ1318">
        <v>0</v>
      </c>
      <c r="FK1318">
        <v>843.13552</v>
      </c>
      <c r="FL1318">
        <v>21.0896153625557</v>
      </c>
      <c r="FM1318">
        <v>253.323076538724</v>
      </c>
      <c r="FN1318">
        <v>11301.292</v>
      </c>
      <c r="FO1318">
        <v>15</v>
      </c>
      <c r="FP1318">
        <v>0</v>
      </c>
      <c r="FQ1318" t="s">
        <v>439</v>
      </c>
      <c r="FR1318">
        <v>0</v>
      </c>
      <c r="FS1318">
        <v>0</v>
      </c>
      <c r="FT1318">
        <v>0</v>
      </c>
      <c r="FU1318">
        <v>0</v>
      </c>
      <c r="FV1318">
        <v>0</v>
      </c>
      <c r="FW1318">
        <v>0</v>
      </c>
      <c r="FX1318">
        <v>0</v>
      </c>
      <c r="FY1318">
        <v>0</v>
      </c>
      <c r="FZ1318">
        <v>0</v>
      </c>
      <c r="GA1318">
        <v>0</v>
      </c>
      <c r="GB1318">
        <v>0</v>
      </c>
      <c r="GC1318">
        <v>-60.297175</v>
      </c>
      <c r="GD1318">
        <v>-7.24495488721813</v>
      </c>
      <c r="GE1318">
        <v>1.11431332168067</v>
      </c>
      <c r="GF1318">
        <v>0</v>
      </c>
      <c r="GG1318">
        <v>841.988</v>
      </c>
      <c r="GH1318">
        <v>20.5858212255137</v>
      </c>
      <c r="GI1318">
        <v>2.02946914241139</v>
      </c>
      <c r="GJ1318">
        <v>-1</v>
      </c>
      <c r="GK1318">
        <v>32.953135</v>
      </c>
      <c r="GL1318">
        <v>-0.0776706766917689</v>
      </c>
      <c r="GM1318">
        <v>0.0103590190172631</v>
      </c>
      <c r="GN1318">
        <v>1</v>
      </c>
      <c r="GO1318">
        <v>1</v>
      </c>
      <c r="GP1318">
        <v>2</v>
      </c>
      <c r="GQ1318" t="s">
        <v>446</v>
      </c>
      <c r="GR1318">
        <v>3.12612</v>
      </c>
      <c r="GS1318">
        <v>2.71739</v>
      </c>
      <c r="GT1318">
        <v>0.137055</v>
      </c>
      <c r="GU1318">
        <v>0.143405</v>
      </c>
      <c r="GV1318">
        <v>0.180472</v>
      </c>
      <c r="GW1318">
        <v>0.101917</v>
      </c>
      <c r="GX1318">
        <v>30726</v>
      </c>
      <c r="GY1318">
        <v>32195</v>
      </c>
      <c r="GZ1318">
        <v>32365.8</v>
      </c>
      <c r="HA1318">
        <v>34184.9</v>
      </c>
      <c r="HB1318">
        <v>38227.2</v>
      </c>
      <c r="HC1318">
        <v>44313.3</v>
      </c>
      <c r="HD1318">
        <v>50924.3</v>
      </c>
      <c r="HE1318">
        <v>54863.2</v>
      </c>
      <c r="HF1318">
        <v>1.65035</v>
      </c>
      <c r="HG1318">
        <v>1.50065</v>
      </c>
      <c r="HH1318">
        <v>-0.190496</v>
      </c>
      <c r="HI1318">
        <v>0</v>
      </c>
      <c r="HJ1318">
        <v>51.0651</v>
      </c>
      <c r="HK1318">
        <v>999.9</v>
      </c>
      <c r="HL1318">
        <v>56.043</v>
      </c>
      <c r="HM1318">
        <v>30.293</v>
      </c>
      <c r="HN1318">
        <v>26.9244</v>
      </c>
      <c r="HO1318">
        <v>60.1157</v>
      </c>
      <c r="HP1318">
        <v>40.4247</v>
      </c>
      <c r="HQ1318">
        <v>1</v>
      </c>
      <c r="HR1318">
        <v>2.69947</v>
      </c>
      <c r="HS1318">
        <v>1.6217</v>
      </c>
      <c r="HT1318">
        <v>20.1019</v>
      </c>
      <c r="HU1318">
        <v>5.18554</v>
      </c>
      <c r="HV1318">
        <v>12.0159</v>
      </c>
      <c r="HW1318">
        <v>4.9668</v>
      </c>
      <c r="HX1318">
        <v>3.296</v>
      </c>
      <c r="HY1318">
        <v>9999</v>
      </c>
      <c r="HZ1318">
        <v>9999</v>
      </c>
      <c r="IA1318">
        <v>999.9</v>
      </c>
      <c r="IB1318">
        <v>9999</v>
      </c>
      <c r="IC1318">
        <v>1.86325</v>
      </c>
      <c r="ID1318">
        <v>1.8681</v>
      </c>
      <c r="IE1318">
        <v>1.86783</v>
      </c>
      <c r="IF1318">
        <v>1.86905</v>
      </c>
      <c r="IG1318">
        <v>1.86981</v>
      </c>
      <c r="IH1318">
        <v>1.86588</v>
      </c>
      <c r="II1318">
        <v>1.86692</v>
      </c>
      <c r="IJ1318">
        <v>1.86842</v>
      </c>
      <c r="IK1318">
        <v>5</v>
      </c>
      <c r="IL1318">
        <v>0</v>
      </c>
      <c r="IM1318">
        <v>0</v>
      </c>
      <c r="IN1318">
        <v>0</v>
      </c>
      <c r="IO1318" t="s">
        <v>441</v>
      </c>
      <c r="IP1318" t="s">
        <v>442</v>
      </c>
      <c r="IQ1318" t="s">
        <v>443</v>
      </c>
      <c r="IR1318" t="s">
        <v>443</v>
      </c>
      <c r="IS1318" t="s">
        <v>443</v>
      </c>
      <c r="IT1318" t="s">
        <v>443</v>
      </c>
      <c r="IU1318">
        <v>0</v>
      </c>
      <c r="IV1318">
        <v>100</v>
      </c>
      <c r="IW1318">
        <v>100</v>
      </c>
      <c r="IX1318">
        <v>1.097</v>
      </c>
      <c r="IY1318">
        <v>-0.0441</v>
      </c>
      <c r="IZ1318">
        <v>1.09748391826392</v>
      </c>
      <c r="JA1318">
        <v>0</v>
      </c>
      <c r="JB1318">
        <v>0</v>
      </c>
      <c r="JC1318">
        <v>0</v>
      </c>
      <c r="JD1318">
        <v>-0.0441141096964596</v>
      </c>
      <c r="JE1318">
        <v>0</v>
      </c>
      <c r="JF1318">
        <v>0</v>
      </c>
      <c r="JG1318">
        <v>0</v>
      </c>
      <c r="JH1318">
        <v>5</v>
      </c>
      <c r="JI1318">
        <v>2273</v>
      </c>
      <c r="JJ1318">
        <v>1</v>
      </c>
      <c r="JK1318">
        <v>24</v>
      </c>
      <c r="JL1318">
        <v>29357175.4</v>
      </c>
      <c r="JM1318">
        <v>29357175.4</v>
      </c>
      <c r="JN1318">
        <v>1.86401</v>
      </c>
      <c r="JO1318">
        <v>2.62207</v>
      </c>
      <c r="JP1318">
        <v>1.54785</v>
      </c>
      <c r="JQ1318">
        <v>2.31567</v>
      </c>
      <c r="JR1318">
        <v>1.64673</v>
      </c>
      <c r="JS1318">
        <v>2.38403</v>
      </c>
      <c r="JT1318">
        <v>34.418</v>
      </c>
      <c r="JU1318">
        <v>24.1838</v>
      </c>
      <c r="JV1318">
        <v>18</v>
      </c>
      <c r="JW1318">
        <v>487.783</v>
      </c>
      <c r="JX1318">
        <v>379.172</v>
      </c>
      <c r="JY1318">
        <v>50.8322</v>
      </c>
      <c r="JZ1318">
        <v>57.2069</v>
      </c>
      <c r="KA1318">
        <v>30.0011</v>
      </c>
      <c r="KB1318">
        <v>56.5165</v>
      </c>
      <c r="KC1318">
        <v>56.3146</v>
      </c>
      <c r="KD1318">
        <v>37.4498</v>
      </c>
      <c r="KE1318">
        <v>0</v>
      </c>
      <c r="KF1318">
        <v>100</v>
      </c>
      <c r="KG1318">
        <v>50.8058</v>
      </c>
      <c r="KH1318">
        <v>910.287</v>
      </c>
      <c r="KI1318">
        <v>26.2864</v>
      </c>
      <c r="KJ1318">
        <v>92.2616</v>
      </c>
      <c r="KK1318">
        <v>88.7482</v>
      </c>
    </row>
    <row r="1319" spans="1:297">
      <c r="A1319">
        <v>1303</v>
      </c>
      <c r="B1319">
        <v>1761430532</v>
      </c>
      <c r="C1319">
        <v>22351</v>
      </c>
      <c r="D1319" t="s">
        <v>3061</v>
      </c>
      <c r="E1319" t="s">
        <v>3062</v>
      </c>
      <c r="F1319">
        <v>5</v>
      </c>
      <c r="G1319" t="s">
        <v>2954</v>
      </c>
      <c r="H1319" t="s">
        <v>436</v>
      </c>
      <c r="I1319">
        <v>1761430523.84615</v>
      </c>
      <c r="J1319">
        <f>(K1319)/1000</f>
        <v>0</v>
      </c>
      <c r="K1319">
        <f>IF(DP1319, AN1319, AH1319)</f>
        <v>0</v>
      </c>
      <c r="L1319">
        <f>IF(DP1319, AI1319, AG1319)</f>
        <v>0</v>
      </c>
      <c r="M1319">
        <f>DR1319 - IF(AU1319&gt;1, L1319*DL1319*100.0/(AW1319), 0)</f>
        <v>0</v>
      </c>
      <c r="N1319">
        <f>((T1319-J1319/2)*M1319-L1319)/(T1319+J1319/2)</f>
        <v>0</v>
      </c>
      <c r="O1319">
        <f>N1319*(DY1319+DZ1319)/1000.0</f>
        <v>0</v>
      </c>
      <c r="P1319">
        <f>(DR1319 - IF(AU1319&gt;1, L1319*DL1319*100.0/(AW1319), 0))*(DY1319+DZ1319)/1000.0</f>
        <v>0</v>
      </c>
      <c r="Q1319">
        <f>2.0/((1/S1319-1/R1319)+SIGN(S1319)*SQRT((1/S1319-1/R1319)*(1/S1319-1/R1319) + 4*DM1319/((DM1319+1)*(DM1319+1))*(2*1/S1319*1/R1319-1/R1319*1/R1319)))</f>
        <v>0</v>
      </c>
      <c r="R1319">
        <f>IF(LEFT(DN1319,1)&lt;&gt;"0",IF(LEFT(DN1319,1)="1",3.0,DO1319),$D$5+$E$5*(EF1319*DY1319/($K$5*1000))+$F$5*(EF1319*DY1319/($K$5*1000))*MAX(MIN(DL1319,$J$5),$I$5)*MAX(MIN(DL1319,$J$5),$I$5)+$G$5*MAX(MIN(DL1319,$J$5),$I$5)*(EF1319*DY1319/($K$5*1000))+$H$5*(EF1319*DY1319/($K$5*1000))*(EF1319*DY1319/($K$5*1000)))</f>
        <v>0</v>
      </c>
      <c r="S1319">
        <f>J1319*(1000-(1000*0.61365*exp(17.502*W1319/(240.97+W1319))/(DY1319+DZ1319)+DT1319)/2)/(1000*0.61365*exp(17.502*W1319/(240.97+W1319))/(DY1319+DZ1319)-DT1319)</f>
        <v>0</v>
      </c>
      <c r="T1319">
        <f>1/((DM1319+1)/(Q1319/1.6)+1/(R1319/1.37)) + DM1319/((DM1319+1)/(Q1319/1.6) + DM1319/(R1319/1.37))</f>
        <v>0</v>
      </c>
      <c r="U1319">
        <f>(DH1319*DK1319)</f>
        <v>0</v>
      </c>
      <c r="V1319">
        <f>(EA1319+(U1319+2*0.95*5.67E-8*(((EA1319+$B$7)+273)^4-(EA1319+273)^4)-44100*J1319)/(1.84*29.3*R1319+8*0.95*5.67E-8*(EA1319+273)^3))</f>
        <v>0</v>
      </c>
      <c r="W1319">
        <f>($C$7*EB1319+$D$7*EC1319+$E$7*V1319)</f>
        <v>0</v>
      </c>
      <c r="X1319">
        <f>0.61365*exp(17.502*W1319/(240.97+W1319))</f>
        <v>0</v>
      </c>
      <c r="Y1319">
        <f>(Z1319/AA1319*100)</f>
        <v>0</v>
      </c>
      <c r="Z1319">
        <f>DT1319*(DY1319+DZ1319)/1000</f>
        <v>0</v>
      </c>
      <c r="AA1319">
        <f>0.61365*exp(17.502*EA1319/(240.97+EA1319))</f>
        <v>0</v>
      </c>
      <c r="AB1319">
        <f>(X1319-DT1319*(DY1319+DZ1319)/1000)</f>
        <v>0</v>
      </c>
      <c r="AC1319">
        <f>(-J1319*44100)</f>
        <v>0</v>
      </c>
      <c r="AD1319">
        <f>2*29.3*R1319*0.92*(EA1319-W1319)</f>
        <v>0</v>
      </c>
      <c r="AE1319">
        <f>2*0.95*5.67E-8*(((EA1319+$B$7)+273)^4-(W1319+273)^4)</f>
        <v>0</v>
      </c>
      <c r="AF1319">
        <f>U1319+AE1319+AC1319+AD1319</f>
        <v>0</v>
      </c>
      <c r="AG1319">
        <f>DX1319*AU1319*(DS1319-DR1319*(1000-AU1319*DU1319)/(1000-AU1319*DT1319))/(100*DL1319)</f>
        <v>0</v>
      </c>
      <c r="AH1319">
        <f>1000*DX1319*AU1319*(DT1319-DU1319)/(100*DL1319*(1000-AU1319*DT1319))</f>
        <v>0</v>
      </c>
      <c r="AI1319">
        <f>(AJ1319 - AK1319 - DY1319*1E3/(8.314*(EA1319+273.15)) * AM1319/DX1319 * AL1319) * DX1319/(100*DL1319) * (1000 - DU1319)/1000</f>
        <v>0</v>
      </c>
      <c r="AJ1319">
        <v>912.985955354523</v>
      </c>
      <c r="AK1319">
        <v>888.120709090909</v>
      </c>
      <c r="AL1319">
        <v>3.0581901279471</v>
      </c>
      <c r="AM1319">
        <v>65.4946518172247</v>
      </c>
      <c r="AN1319">
        <f>(AP1319 - AO1319 + DY1319*1E3/(8.314*(EA1319+273.15)) * AR1319/DX1319 * AQ1319) * DX1319/(100*DL1319) * 1000/(1000 - AP1319)</f>
        <v>0</v>
      </c>
      <c r="AO1319">
        <v>25.7177485992453</v>
      </c>
      <c r="AP1319">
        <v>58.6714139393939</v>
      </c>
      <c r="AQ1319">
        <v>0.00129783105111449</v>
      </c>
      <c r="AR1319">
        <v>110.855634111714</v>
      </c>
      <c r="AS1319">
        <v>6</v>
      </c>
      <c r="AT1319">
        <v>1</v>
      </c>
      <c r="AU1319">
        <f>IF(AS1319*$H$13&gt;=AW1319,1.0,(AW1319/(AW1319-AS1319*$H$13)))</f>
        <v>0</v>
      </c>
      <c r="AV1319">
        <f>(AU1319-1)*100</f>
        <v>0</v>
      </c>
      <c r="AW1319">
        <f>MAX(0,($B$13+$C$13*EF1319)/(1+$D$13*EF1319)*DY1319/(EA1319+273)*$E$13)</f>
        <v>0</v>
      </c>
      <c r="AX1319" t="s">
        <v>437</v>
      </c>
      <c r="AY1319" t="s">
        <v>437</v>
      </c>
      <c r="AZ1319">
        <v>0</v>
      </c>
      <c r="BA1319">
        <v>0</v>
      </c>
      <c r="BB1319">
        <f>1-AZ1319/BA1319</f>
        <v>0</v>
      </c>
      <c r="BC1319">
        <v>0</v>
      </c>
      <c r="BD1319" t="s">
        <v>437</v>
      </c>
      <c r="BE1319" t="s">
        <v>437</v>
      </c>
      <c r="BF1319">
        <v>0</v>
      </c>
      <c r="BG1319">
        <v>0</v>
      </c>
      <c r="BH1319">
        <f>1-BF1319/BG1319</f>
        <v>0</v>
      </c>
      <c r="BI1319">
        <v>0.5</v>
      </c>
      <c r="BJ1319">
        <f>DI1319</f>
        <v>0</v>
      </c>
      <c r="BK1319">
        <f>L1319</f>
        <v>0</v>
      </c>
      <c r="BL1319">
        <f>BH1319*BI1319*BJ1319</f>
        <v>0</v>
      </c>
      <c r="BM1319">
        <f>(BK1319-BC1319)/BJ1319</f>
        <v>0</v>
      </c>
      <c r="BN1319">
        <f>(BA1319-BG1319)/BG1319</f>
        <v>0</v>
      </c>
      <c r="BO1319">
        <f>AZ1319/(BB1319+AZ1319/BG1319)</f>
        <v>0</v>
      </c>
      <c r="BP1319" t="s">
        <v>437</v>
      </c>
      <c r="BQ1319">
        <v>0</v>
      </c>
      <c r="BR1319">
        <f>IF(BQ1319&lt;&gt;0, BQ1319, BO1319)</f>
        <v>0</v>
      </c>
      <c r="BS1319">
        <f>1-BR1319/BG1319</f>
        <v>0</v>
      </c>
      <c r="BT1319">
        <f>(BG1319-BF1319)/(BG1319-BR1319)</f>
        <v>0</v>
      </c>
      <c r="BU1319">
        <f>(BA1319-BG1319)/(BA1319-BR1319)</f>
        <v>0</v>
      </c>
      <c r="BV1319">
        <f>(BG1319-BF1319)/(BG1319-AZ1319)</f>
        <v>0</v>
      </c>
      <c r="BW1319">
        <f>(BA1319-BG1319)/(BA1319-AZ1319)</f>
        <v>0</v>
      </c>
      <c r="BX1319">
        <f>(BT1319*BR1319/BF1319)</f>
        <v>0</v>
      </c>
      <c r="BY1319">
        <f>(1-BX1319)</f>
        <v>0</v>
      </c>
      <c r="DH1319">
        <f>$B$11*EG1319+$C$11*EH1319+$F$11*ES1319*(1-EV1319)</f>
        <v>0</v>
      </c>
      <c r="DI1319">
        <f>DH1319*DJ1319</f>
        <v>0</v>
      </c>
      <c r="DJ1319">
        <f>($B$11*$D$9+$C$11*$D$9+$F$11*((FF1319+EX1319)/MAX(FF1319+EX1319+FG1319, 0.1)*$I$9+FG1319/MAX(FF1319+EX1319+FG1319, 0.1)*$J$9))/($B$11+$C$11+$F$11)</f>
        <v>0</v>
      </c>
      <c r="DK1319">
        <f>($B$11*$K$9+$C$11*$K$9+$F$11*((FF1319+EX1319)/MAX(FF1319+EX1319+FG1319, 0.1)*$P$9+FG1319/MAX(FF1319+EX1319+FG1319, 0.1)*$Q$9))/($B$11+$C$11+$F$11)</f>
        <v>0</v>
      </c>
      <c r="DL1319">
        <v>6</v>
      </c>
      <c r="DM1319">
        <v>0.5</v>
      </c>
      <c r="DN1319" t="s">
        <v>438</v>
      </c>
      <c r="DO1319">
        <v>2</v>
      </c>
      <c r="DP1319" t="b">
        <v>1</v>
      </c>
      <c r="DQ1319">
        <v>1761430523.84615</v>
      </c>
      <c r="DR1319">
        <v>814.009692307692</v>
      </c>
      <c r="DS1319">
        <v>874.823153846154</v>
      </c>
      <c r="DT1319">
        <v>58.6601615384615</v>
      </c>
      <c r="DU1319">
        <v>25.7135153846154</v>
      </c>
      <c r="DV1319">
        <v>812.911923076923</v>
      </c>
      <c r="DW1319">
        <v>58.7042769230769</v>
      </c>
      <c r="DX1319">
        <v>499.993692307692</v>
      </c>
      <c r="DY1319">
        <v>90.1848076923077</v>
      </c>
      <c r="DZ1319">
        <v>0.0393525923076923</v>
      </c>
      <c r="EA1319">
        <v>52.6256</v>
      </c>
      <c r="EB1319">
        <v>48.0562461538461</v>
      </c>
      <c r="EC1319">
        <v>999.9</v>
      </c>
      <c r="ED1319">
        <v>0</v>
      </c>
      <c r="EE1319">
        <v>0</v>
      </c>
      <c r="EF1319">
        <v>10002.1707692308</v>
      </c>
      <c r="EG1319">
        <v>0</v>
      </c>
      <c r="EH1319">
        <v>1249.72692307692</v>
      </c>
      <c r="EI1319">
        <v>-60.8136923076923</v>
      </c>
      <c r="EJ1319">
        <v>864.735076923077</v>
      </c>
      <c r="EK1319">
        <v>897.911692307692</v>
      </c>
      <c r="EL1319">
        <v>32.9466846153846</v>
      </c>
      <c r="EM1319">
        <v>874.823153846154</v>
      </c>
      <c r="EN1319">
        <v>25.7135153846154</v>
      </c>
      <c r="EO1319">
        <v>5.29025538461538</v>
      </c>
      <c r="EP1319">
        <v>2.31896615384615</v>
      </c>
      <c r="EQ1319">
        <v>33.8222307692308</v>
      </c>
      <c r="ER1319">
        <v>19.8087615384615</v>
      </c>
      <c r="ES1319">
        <v>1199.95461538462</v>
      </c>
      <c r="ET1319">
        <v>0.967006538461539</v>
      </c>
      <c r="EU1319">
        <v>0.0329934153846154</v>
      </c>
      <c r="EV1319">
        <v>0</v>
      </c>
      <c r="EW1319">
        <v>844.620923076923</v>
      </c>
      <c r="EX1319">
        <v>5.00059</v>
      </c>
      <c r="EY1319">
        <v>11319.0384615385</v>
      </c>
      <c r="EZ1319">
        <v>10358.3384615385</v>
      </c>
      <c r="FA1319">
        <v>64.5</v>
      </c>
      <c r="FB1319">
        <v>65.687</v>
      </c>
      <c r="FC1319">
        <v>64.5</v>
      </c>
      <c r="FD1319">
        <v>65.4466923076923</v>
      </c>
      <c r="FE1319">
        <v>65.7881538461538</v>
      </c>
      <c r="FF1319">
        <v>1155.52461538462</v>
      </c>
      <c r="FG1319">
        <v>39.43</v>
      </c>
      <c r="FH1319">
        <v>0</v>
      </c>
      <c r="FI1319">
        <v>1761430492.9</v>
      </c>
      <c r="FJ1319">
        <v>0</v>
      </c>
      <c r="FK1319">
        <v>844.833538461539</v>
      </c>
      <c r="FL1319">
        <v>20.2379487306743</v>
      </c>
      <c r="FM1319">
        <v>244.642735027708</v>
      </c>
      <c r="FN1319">
        <v>11322.7307692308</v>
      </c>
      <c r="FO1319">
        <v>15</v>
      </c>
      <c r="FP1319">
        <v>0</v>
      </c>
      <c r="FQ1319" t="s">
        <v>439</v>
      </c>
      <c r="FR1319">
        <v>0</v>
      </c>
      <c r="FS1319">
        <v>0</v>
      </c>
      <c r="FT1319">
        <v>0</v>
      </c>
      <c r="FU1319">
        <v>0</v>
      </c>
      <c r="FV1319">
        <v>0</v>
      </c>
      <c r="FW1319">
        <v>0</v>
      </c>
      <c r="FX1319">
        <v>0</v>
      </c>
      <c r="FY1319">
        <v>0</v>
      </c>
      <c r="FZ1319">
        <v>0</v>
      </c>
      <c r="GA1319">
        <v>0</v>
      </c>
      <c r="GB1319">
        <v>0</v>
      </c>
      <c r="GC1319">
        <v>-60.3585380952381</v>
      </c>
      <c r="GD1319">
        <v>-4.05254805194805</v>
      </c>
      <c r="GE1319">
        <v>1.11169927523083</v>
      </c>
      <c r="GF1319">
        <v>0</v>
      </c>
      <c r="GG1319">
        <v>843.816823529412</v>
      </c>
      <c r="GH1319">
        <v>20.3590832759005</v>
      </c>
      <c r="GI1319">
        <v>2.01072258698194</v>
      </c>
      <c r="GJ1319">
        <v>-1</v>
      </c>
      <c r="GK1319">
        <v>32.9490142857143</v>
      </c>
      <c r="GL1319">
        <v>-0.0208051948051537</v>
      </c>
      <c r="GM1319">
        <v>0.00696462392341241</v>
      </c>
      <c r="GN1319">
        <v>1</v>
      </c>
      <c r="GO1319">
        <v>1</v>
      </c>
      <c r="GP1319">
        <v>2</v>
      </c>
      <c r="GQ1319" t="s">
        <v>446</v>
      </c>
      <c r="GR1319">
        <v>3.12608</v>
      </c>
      <c r="GS1319">
        <v>2.71753</v>
      </c>
      <c r="GT1319">
        <v>0.138701</v>
      </c>
      <c r="GU1319">
        <v>0.145218</v>
      </c>
      <c r="GV1319">
        <v>0.180485</v>
      </c>
      <c r="GW1319">
        <v>0.101928</v>
      </c>
      <c r="GX1319">
        <v>30666.8</v>
      </c>
      <c r="GY1319">
        <v>32125.3</v>
      </c>
      <c r="GZ1319">
        <v>32365.5</v>
      </c>
      <c r="HA1319">
        <v>34183.7</v>
      </c>
      <c r="HB1319">
        <v>38226.7</v>
      </c>
      <c r="HC1319">
        <v>44311.4</v>
      </c>
      <c r="HD1319">
        <v>50924.1</v>
      </c>
      <c r="HE1319">
        <v>54861.3</v>
      </c>
      <c r="HF1319">
        <v>1.65025</v>
      </c>
      <c r="HG1319">
        <v>1.50042</v>
      </c>
      <c r="HH1319">
        <v>-0.191733</v>
      </c>
      <c r="HI1319">
        <v>0</v>
      </c>
      <c r="HJ1319">
        <v>51.0801</v>
      </c>
      <c r="HK1319">
        <v>999.9</v>
      </c>
      <c r="HL1319">
        <v>56.043</v>
      </c>
      <c r="HM1319">
        <v>30.293</v>
      </c>
      <c r="HN1319">
        <v>26.9246</v>
      </c>
      <c r="HO1319">
        <v>60.2757</v>
      </c>
      <c r="HP1319">
        <v>40.3365</v>
      </c>
      <c r="HQ1319">
        <v>1</v>
      </c>
      <c r="HR1319">
        <v>2.70059</v>
      </c>
      <c r="HS1319">
        <v>1.68702</v>
      </c>
      <c r="HT1319">
        <v>20.1013</v>
      </c>
      <c r="HU1319">
        <v>5.18569</v>
      </c>
      <c r="HV1319">
        <v>12.0159</v>
      </c>
      <c r="HW1319">
        <v>4.96685</v>
      </c>
      <c r="HX1319">
        <v>3.296</v>
      </c>
      <c r="HY1319">
        <v>9999</v>
      </c>
      <c r="HZ1319">
        <v>9999</v>
      </c>
      <c r="IA1319">
        <v>999.9</v>
      </c>
      <c r="IB1319">
        <v>9999</v>
      </c>
      <c r="IC1319">
        <v>1.86325</v>
      </c>
      <c r="ID1319">
        <v>1.8681</v>
      </c>
      <c r="IE1319">
        <v>1.86783</v>
      </c>
      <c r="IF1319">
        <v>1.86905</v>
      </c>
      <c r="IG1319">
        <v>1.86981</v>
      </c>
      <c r="IH1319">
        <v>1.86592</v>
      </c>
      <c r="II1319">
        <v>1.86693</v>
      </c>
      <c r="IJ1319">
        <v>1.86841</v>
      </c>
      <c r="IK1319">
        <v>5</v>
      </c>
      <c r="IL1319">
        <v>0</v>
      </c>
      <c r="IM1319">
        <v>0</v>
      </c>
      <c r="IN1319">
        <v>0</v>
      </c>
      <c r="IO1319" t="s">
        <v>441</v>
      </c>
      <c r="IP1319" t="s">
        <v>442</v>
      </c>
      <c r="IQ1319" t="s">
        <v>443</v>
      </c>
      <c r="IR1319" t="s">
        <v>443</v>
      </c>
      <c r="IS1319" t="s">
        <v>443</v>
      </c>
      <c r="IT1319" t="s">
        <v>443</v>
      </c>
      <c r="IU1319">
        <v>0</v>
      </c>
      <c r="IV1319">
        <v>100</v>
      </c>
      <c r="IW1319">
        <v>100</v>
      </c>
      <c r="IX1319">
        <v>1.098</v>
      </c>
      <c r="IY1319">
        <v>-0.0442</v>
      </c>
      <c r="IZ1319">
        <v>1.09748391826392</v>
      </c>
      <c r="JA1319">
        <v>0</v>
      </c>
      <c r="JB1319">
        <v>0</v>
      </c>
      <c r="JC1319">
        <v>0</v>
      </c>
      <c r="JD1319">
        <v>-0.0441141096964596</v>
      </c>
      <c r="JE1319">
        <v>0</v>
      </c>
      <c r="JF1319">
        <v>0</v>
      </c>
      <c r="JG1319">
        <v>0</v>
      </c>
      <c r="JH1319">
        <v>5</v>
      </c>
      <c r="JI1319">
        <v>2273</v>
      </c>
      <c r="JJ1319">
        <v>1</v>
      </c>
      <c r="JK1319">
        <v>24</v>
      </c>
      <c r="JL1319">
        <v>29357175.5</v>
      </c>
      <c r="JM1319">
        <v>29357175.5</v>
      </c>
      <c r="JN1319">
        <v>1.89575</v>
      </c>
      <c r="JO1319">
        <v>2.62695</v>
      </c>
      <c r="JP1319">
        <v>1.54785</v>
      </c>
      <c r="JQ1319">
        <v>2.31445</v>
      </c>
      <c r="JR1319">
        <v>1.64551</v>
      </c>
      <c r="JS1319">
        <v>2.34131</v>
      </c>
      <c r="JT1319">
        <v>34.418</v>
      </c>
      <c r="JU1319">
        <v>24.1751</v>
      </c>
      <c r="JV1319">
        <v>18</v>
      </c>
      <c r="JW1319">
        <v>487.751</v>
      </c>
      <c r="JX1319">
        <v>379.033</v>
      </c>
      <c r="JY1319">
        <v>50.7769</v>
      </c>
      <c r="JZ1319">
        <v>57.2069</v>
      </c>
      <c r="KA1319">
        <v>30.0011</v>
      </c>
      <c r="KB1319">
        <v>56.5242</v>
      </c>
      <c r="KC1319">
        <v>56.315</v>
      </c>
      <c r="KD1319">
        <v>38.0241</v>
      </c>
      <c r="KE1319">
        <v>0</v>
      </c>
      <c r="KF1319">
        <v>100</v>
      </c>
      <c r="KG1319">
        <v>50.7506</v>
      </c>
      <c r="KH1319">
        <v>924.057</v>
      </c>
      <c r="KI1319">
        <v>26.2864</v>
      </c>
      <c r="KJ1319">
        <v>92.261</v>
      </c>
      <c r="KK1319">
        <v>88.745</v>
      </c>
    </row>
    <row r="1320" spans="1:297">
      <c r="A1320">
        <v>1304</v>
      </c>
      <c r="B1320">
        <v>1761430537</v>
      </c>
      <c r="C1320">
        <v>22356</v>
      </c>
      <c r="D1320" t="s">
        <v>3063</v>
      </c>
      <c r="E1320" t="s">
        <v>3064</v>
      </c>
      <c r="F1320">
        <v>5</v>
      </c>
      <c r="G1320" t="s">
        <v>2954</v>
      </c>
      <c r="H1320" t="s">
        <v>436</v>
      </c>
      <c r="I1320">
        <v>1761430528.84615</v>
      </c>
      <c r="J1320">
        <f>(K1320)/1000</f>
        <v>0</v>
      </c>
      <c r="K1320">
        <f>IF(DP1320, AN1320, AH1320)</f>
        <v>0</v>
      </c>
      <c r="L1320">
        <f>IF(DP1320, AI1320, AG1320)</f>
        <v>0</v>
      </c>
      <c r="M1320">
        <f>DR1320 - IF(AU1320&gt;1, L1320*DL1320*100.0/(AW1320), 0)</f>
        <v>0</v>
      </c>
      <c r="N1320">
        <f>((T1320-J1320/2)*M1320-L1320)/(T1320+J1320/2)</f>
        <v>0</v>
      </c>
      <c r="O1320">
        <f>N1320*(DY1320+DZ1320)/1000.0</f>
        <v>0</v>
      </c>
      <c r="P1320">
        <f>(DR1320 - IF(AU1320&gt;1, L1320*DL1320*100.0/(AW1320), 0))*(DY1320+DZ1320)/1000.0</f>
        <v>0</v>
      </c>
      <c r="Q1320">
        <f>2.0/((1/S1320-1/R1320)+SIGN(S1320)*SQRT((1/S1320-1/R1320)*(1/S1320-1/R1320) + 4*DM1320/((DM1320+1)*(DM1320+1))*(2*1/S1320*1/R1320-1/R1320*1/R1320)))</f>
        <v>0</v>
      </c>
      <c r="R1320">
        <f>IF(LEFT(DN1320,1)&lt;&gt;"0",IF(LEFT(DN1320,1)="1",3.0,DO1320),$D$5+$E$5*(EF1320*DY1320/($K$5*1000))+$F$5*(EF1320*DY1320/($K$5*1000))*MAX(MIN(DL1320,$J$5),$I$5)*MAX(MIN(DL1320,$J$5),$I$5)+$G$5*MAX(MIN(DL1320,$J$5),$I$5)*(EF1320*DY1320/($K$5*1000))+$H$5*(EF1320*DY1320/($K$5*1000))*(EF1320*DY1320/($K$5*1000)))</f>
        <v>0</v>
      </c>
      <c r="S1320">
        <f>J1320*(1000-(1000*0.61365*exp(17.502*W1320/(240.97+W1320))/(DY1320+DZ1320)+DT1320)/2)/(1000*0.61365*exp(17.502*W1320/(240.97+W1320))/(DY1320+DZ1320)-DT1320)</f>
        <v>0</v>
      </c>
      <c r="T1320">
        <f>1/((DM1320+1)/(Q1320/1.6)+1/(R1320/1.37)) + DM1320/((DM1320+1)/(Q1320/1.6) + DM1320/(R1320/1.37))</f>
        <v>0</v>
      </c>
      <c r="U1320">
        <f>(DH1320*DK1320)</f>
        <v>0</v>
      </c>
      <c r="V1320">
        <f>(EA1320+(U1320+2*0.95*5.67E-8*(((EA1320+$B$7)+273)^4-(EA1320+273)^4)-44100*J1320)/(1.84*29.3*R1320+8*0.95*5.67E-8*(EA1320+273)^3))</f>
        <v>0</v>
      </c>
      <c r="W1320">
        <f>($C$7*EB1320+$D$7*EC1320+$E$7*V1320)</f>
        <v>0</v>
      </c>
      <c r="X1320">
        <f>0.61365*exp(17.502*W1320/(240.97+W1320))</f>
        <v>0</v>
      </c>
      <c r="Y1320">
        <f>(Z1320/AA1320*100)</f>
        <v>0</v>
      </c>
      <c r="Z1320">
        <f>DT1320*(DY1320+DZ1320)/1000</f>
        <v>0</v>
      </c>
      <c r="AA1320">
        <f>0.61365*exp(17.502*EA1320/(240.97+EA1320))</f>
        <v>0</v>
      </c>
      <c r="AB1320">
        <f>(X1320-DT1320*(DY1320+DZ1320)/1000)</f>
        <v>0</v>
      </c>
      <c r="AC1320">
        <f>(-J1320*44100)</f>
        <v>0</v>
      </c>
      <c r="AD1320">
        <f>2*29.3*R1320*0.92*(EA1320-W1320)</f>
        <v>0</v>
      </c>
      <c r="AE1320">
        <f>2*0.95*5.67E-8*(((EA1320+$B$7)+273)^4-(W1320+273)^4)</f>
        <v>0</v>
      </c>
      <c r="AF1320">
        <f>U1320+AE1320+AC1320+AD1320</f>
        <v>0</v>
      </c>
      <c r="AG1320">
        <f>DX1320*AU1320*(DS1320-DR1320*(1000-AU1320*DU1320)/(1000-AU1320*DT1320))/(100*DL1320)</f>
        <v>0</v>
      </c>
      <c r="AH1320">
        <f>1000*DX1320*AU1320*(DT1320-DU1320)/(100*DL1320*(1000-AU1320*DT1320))</f>
        <v>0</v>
      </c>
      <c r="AI1320">
        <f>(AJ1320 - AK1320 - DY1320*1E3/(8.314*(EA1320+273.15)) * AM1320/DX1320 * AL1320) * DX1320/(100*DL1320) * (1000 - DU1320)/1000</f>
        <v>0</v>
      </c>
      <c r="AJ1320">
        <v>931.306385443611</v>
      </c>
      <c r="AK1320">
        <v>905.317096969697</v>
      </c>
      <c r="AL1320">
        <v>3.49122402282619</v>
      </c>
      <c r="AM1320">
        <v>65.4946518172247</v>
      </c>
      <c r="AN1320">
        <f>(AP1320 - AO1320 + DY1320*1E3/(8.314*(EA1320+273.15)) * AR1320/DX1320 * AQ1320) * DX1320/(100*DL1320) * 1000/(1000 - AP1320)</f>
        <v>0</v>
      </c>
      <c r="AO1320">
        <v>25.7233156268837</v>
      </c>
      <c r="AP1320">
        <v>58.6636987878788</v>
      </c>
      <c r="AQ1320">
        <v>-0.000587490227995104</v>
      </c>
      <c r="AR1320">
        <v>110.855634111714</v>
      </c>
      <c r="AS1320">
        <v>6</v>
      </c>
      <c r="AT1320">
        <v>1</v>
      </c>
      <c r="AU1320">
        <f>IF(AS1320*$H$13&gt;=AW1320,1.0,(AW1320/(AW1320-AS1320*$H$13)))</f>
        <v>0</v>
      </c>
      <c r="AV1320">
        <f>(AU1320-1)*100</f>
        <v>0</v>
      </c>
      <c r="AW1320">
        <f>MAX(0,($B$13+$C$13*EF1320)/(1+$D$13*EF1320)*DY1320/(EA1320+273)*$E$13)</f>
        <v>0</v>
      </c>
      <c r="AX1320" t="s">
        <v>437</v>
      </c>
      <c r="AY1320" t="s">
        <v>437</v>
      </c>
      <c r="AZ1320">
        <v>0</v>
      </c>
      <c r="BA1320">
        <v>0</v>
      </c>
      <c r="BB1320">
        <f>1-AZ1320/BA1320</f>
        <v>0</v>
      </c>
      <c r="BC1320">
        <v>0</v>
      </c>
      <c r="BD1320" t="s">
        <v>437</v>
      </c>
      <c r="BE1320" t="s">
        <v>437</v>
      </c>
      <c r="BF1320">
        <v>0</v>
      </c>
      <c r="BG1320">
        <v>0</v>
      </c>
      <c r="BH1320">
        <f>1-BF1320/BG1320</f>
        <v>0</v>
      </c>
      <c r="BI1320">
        <v>0.5</v>
      </c>
      <c r="BJ1320">
        <f>DI1320</f>
        <v>0</v>
      </c>
      <c r="BK1320">
        <f>L1320</f>
        <v>0</v>
      </c>
      <c r="BL1320">
        <f>BH1320*BI1320*BJ1320</f>
        <v>0</v>
      </c>
      <c r="BM1320">
        <f>(BK1320-BC1320)/BJ1320</f>
        <v>0</v>
      </c>
      <c r="BN1320">
        <f>(BA1320-BG1320)/BG1320</f>
        <v>0</v>
      </c>
      <c r="BO1320">
        <f>AZ1320/(BB1320+AZ1320/BG1320)</f>
        <v>0</v>
      </c>
      <c r="BP1320" t="s">
        <v>437</v>
      </c>
      <c r="BQ1320">
        <v>0</v>
      </c>
      <c r="BR1320">
        <f>IF(BQ1320&lt;&gt;0, BQ1320, BO1320)</f>
        <v>0</v>
      </c>
      <c r="BS1320">
        <f>1-BR1320/BG1320</f>
        <v>0</v>
      </c>
      <c r="BT1320">
        <f>(BG1320-BF1320)/(BG1320-BR1320)</f>
        <v>0</v>
      </c>
      <c r="BU1320">
        <f>(BA1320-BG1320)/(BA1320-BR1320)</f>
        <v>0</v>
      </c>
      <c r="BV1320">
        <f>(BG1320-BF1320)/(BG1320-AZ1320)</f>
        <v>0</v>
      </c>
      <c r="BW1320">
        <f>(BA1320-BG1320)/(BA1320-AZ1320)</f>
        <v>0</v>
      </c>
      <c r="BX1320">
        <f>(BT1320*BR1320/BF1320)</f>
        <v>0</v>
      </c>
      <c r="BY1320">
        <f>(1-BX1320)</f>
        <v>0</v>
      </c>
      <c r="DH1320">
        <f>$B$11*EG1320+$C$11*EH1320+$F$11*ES1320*(1-EV1320)</f>
        <v>0</v>
      </c>
      <c r="DI1320">
        <f>DH1320*DJ1320</f>
        <v>0</v>
      </c>
      <c r="DJ1320">
        <f>($B$11*$D$9+$C$11*$D$9+$F$11*((FF1320+EX1320)/MAX(FF1320+EX1320+FG1320, 0.1)*$I$9+FG1320/MAX(FF1320+EX1320+FG1320, 0.1)*$J$9))/($B$11+$C$11+$F$11)</f>
        <v>0</v>
      </c>
      <c r="DK1320">
        <f>($B$11*$K$9+$C$11*$K$9+$F$11*((FF1320+EX1320)/MAX(FF1320+EX1320+FG1320, 0.1)*$P$9+FG1320/MAX(FF1320+EX1320+FG1320, 0.1)*$Q$9))/($B$11+$C$11+$F$11)</f>
        <v>0</v>
      </c>
      <c r="DL1320">
        <v>6</v>
      </c>
      <c r="DM1320">
        <v>0.5</v>
      </c>
      <c r="DN1320" t="s">
        <v>438</v>
      </c>
      <c r="DO1320">
        <v>2</v>
      </c>
      <c r="DP1320" t="b">
        <v>1</v>
      </c>
      <c r="DQ1320">
        <v>1761430528.84615</v>
      </c>
      <c r="DR1320">
        <v>829.811230769231</v>
      </c>
      <c r="DS1320">
        <v>891.211076923077</v>
      </c>
      <c r="DT1320">
        <v>58.6650384615385</v>
      </c>
      <c r="DU1320">
        <v>25.7172538461538</v>
      </c>
      <c r="DV1320">
        <v>828.713461538462</v>
      </c>
      <c r="DW1320">
        <v>58.7091461538461</v>
      </c>
      <c r="DX1320">
        <v>499.978230769231</v>
      </c>
      <c r="DY1320">
        <v>90.1841538461538</v>
      </c>
      <c r="DZ1320">
        <v>0.0394397692307692</v>
      </c>
      <c r="EA1320">
        <v>52.6241692307692</v>
      </c>
      <c r="EB1320">
        <v>48.0529230769231</v>
      </c>
      <c r="EC1320">
        <v>999.9</v>
      </c>
      <c r="ED1320">
        <v>0</v>
      </c>
      <c r="EE1320">
        <v>0</v>
      </c>
      <c r="EF1320">
        <v>10003.5592307692</v>
      </c>
      <c r="EG1320">
        <v>0</v>
      </c>
      <c r="EH1320">
        <v>1249.66230769231</v>
      </c>
      <c r="EI1320">
        <v>-61.4000076923077</v>
      </c>
      <c r="EJ1320">
        <v>881.525846153846</v>
      </c>
      <c r="EK1320">
        <v>914.735538461538</v>
      </c>
      <c r="EL1320">
        <v>32.9478</v>
      </c>
      <c r="EM1320">
        <v>891.211076923077</v>
      </c>
      <c r="EN1320">
        <v>25.7172538461538</v>
      </c>
      <c r="EO1320">
        <v>5.29065692307692</v>
      </c>
      <c r="EP1320">
        <v>2.31928692307692</v>
      </c>
      <c r="EQ1320">
        <v>33.8235846153846</v>
      </c>
      <c r="ER1320">
        <v>19.8109923076923</v>
      </c>
      <c r="ES1320">
        <v>1199.97692307692</v>
      </c>
      <c r="ET1320">
        <v>0.967005307692308</v>
      </c>
      <c r="EU1320">
        <v>0.0329945923076923</v>
      </c>
      <c r="EV1320">
        <v>0</v>
      </c>
      <c r="EW1320">
        <v>846.217615384615</v>
      </c>
      <c r="EX1320">
        <v>5.00059</v>
      </c>
      <c r="EY1320">
        <v>11339.5</v>
      </c>
      <c r="EZ1320">
        <v>10358.5307692308</v>
      </c>
      <c r="FA1320">
        <v>64.5</v>
      </c>
      <c r="FB1320">
        <v>65.687</v>
      </c>
      <c r="FC1320">
        <v>64.5095384615385</v>
      </c>
      <c r="FD1320">
        <v>65.4612307692308</v>
      </c>
      <c r="FE1320">
        <v>65.8024615384615</v>
      </c>
      <c r="FF1320">
        <v>1155.54461538462</v>
      </c>
      <c r="FG1320">
        <v>39.4315384615385</v>
      </c>
      <c r="FH1320">
        <v>0</v>
      </c>
      <c r="FI1320">
        <v>1761430497.7</v>
      </c>
      <c r="FJ1320">
        <v>0</v>
      </c>
      <c r="FK1320">
        <v>846.367730769231</v>
      </c>
      <c r="FL1320">
        <v>17.7345983081212</v>
      </c>
      <c r="FM1320">
        <v>240.314530029839</v>
      </c>
      <c r="FN1320">
        <v>11342.2538461538</v>
      </c>
      <c r="FO1320">
        <v>15</v>
      </c>
      <c r="FP1320">
        <v>0</v>
      </c>
      <c r="FQ1320" t="s">
        <v>439</v>
      </c>
      <c r="FR1320">
        <v>0</v>
      </c>
      <c r="FS1320">
        <v>0</v>
      </c>
      <c r="FT1320">
        <v>0</v>
      </c>
      <c r="FU1320">
        <v>0</v>
      </c>
      <c r="FV1320">
        <v>0</v>
      </c>
      <c r="FW1320">
        <v>0</v>
      </c>
      <c r="FX1320">
        <v>0</v>
      </c>
      <c r="FY1320">
        <v>0</v>
      </c>
      <c r="FZ1320">
        <v>0</v>
      </c>
      <c r="GA1320">
        <v>0</v>
      </c>
      <c r="GB1320">
        <v>0</v>
      </c>
      <c r="GC1320">
        <v>-61.458015</v>
      </c>
      <c r="GD1320">
        <v>-4.33908721804509</v>
      </c>
      <c r="GE1320">
        <v>1.14912074181741</v>
      </c>
      <c r="GF1320">
        <v>0</v>
      </c>
      <c r="GG1320">
        <v>845.171911764706</v>
      </c>
      <c r="GH1320">
        <v>19.6792513413917</v>
      </c>
      <c r="GI1320">
        <v>1.94618334435932</v>
      </c>
      <c r="GJ1320">
        <v>-1</v>
      </c>
      <c r="GK1320">
        <v>32.94601</v>
      </c>
      <c r="GL1320">
        <v>0.0131729323308009</v>
      </c>
      <c r="GM1320">
        <v>0.00511741145502324</v>
      </c>
      <c r="GN1320">
        <v>1</v>
      </c>
      <c r="GO1320">
        <v>1</v>
      </c>
      <c r="GP1320">
        <v>2</v>
      </c>
      <c r="GQ1320" t="s">
        <v>446</v>
      </c>
      <c r="GR1320">
        <v>3.12624</v>
      </c>
      <c r="GS1320">
        <v>2.71746</v>
      </c>
      <c r="GT1320">
        <v>0.140534</v>
      </c>
      <c r="GU1320">
        <v>0.147013</v>
      </c>
      <c r="GV1320">
        <v>0.180481</v>
      </c>
      <c r="GW1320">
        <v>0.10194</v>
      </c>
      <c r="GX1320">
        <v>30600.3</v>
      </c>
      <c r="GY1320">
        <v>32056.8</v>
      </c>
      <c r="GZ1320">
        <v>32364.6</v>
      </c>
      <c r="HA1320">
        <v>34183.1</v>
      </c>
      <c r="HB1320">
        <v>38226.4</v>
      </c>
      <c r="HC1320">
        <v>44310.4</v>
      </c>
      <c r="HD1320">
        <v>50923.1</v>
      </c>
      <c r="HE1320">
        <v>54860.4</v>
      </c>
      <c r="HF1320">
        <v>1.6504</v>
      </c>
      <c r="HG1320">
        <v>1.50028</v>
      </c>
      <c r="HH1320">
        <v>-0.193238</v>
      </c>
      <c r="HI1320">
        <v>0</v>
      </c>
      <c r="HJ1320">
        <v>51.0951</v>
      </c>
      <c r="HK1320">
        <v>999.9</v>
      </c>
      <c r="HL1320">
        <v>56.019</v>
      </c>
      <c r="HM1320">
        <v>30.293</v>
      </c>
      <c r="HN1320">
        <v>26.9144</v>
      </c>
      <c r="HO1320">
        <v>60.1957</v>
      </c>
      <c r="HP1320">
        <v>40.1522</v>
      </c>
      <c r="HQ1320">
        <v>1</v>
      </c>
      <c r="HR1320">
        <v>2.70164</v>
      </c>
      <c r="HS1320">
        <v>1.74103</v>
      </c>
      <c r="HT1320">
        <v>20.1006</v>
      </c>
      <c r="HU1320">
        <v>5.18554</v>
      </c>
      <c r="HV1320">
        <v>12.0159</v>
      </c>
      <c r="HW1320">
        <v>4.9668</v>
      </c>
      <c r="HX1320">
        <v>3.29595</v>
      </c>
      <c r="HY1320">
        <v>9999</v>
      </c>
      <c r="HZ1320">
        <v>9999</v>
      </c>
      <c r="IA1320">
        <v>999.9</v>
      </c>
      <c r="IB1320">
        <v>9999</v>
      </c>
      <c r="IC1320">
        <v>1.86325</v>
      </c>
      <c r="ID1320">
        <v>1.86811</v>
      </c>
      <c r="IE1320">
        <v>1.86783</v>
      </c>
      <c r="IF1320">
        <v>1.86905</v>
      </c>
      <c r="IG1320">
        <v>1.86981</v>
      </c>
      <c r="IH1320">
        <v>1.86593</v>
      </c>
      <c r="II1320">
        <v>1.86697</v>
      </c>
      <c r="IJ1320">
        <v>1.86842</v>
      </c>
      <c r="IK1320">
        <v>5</v>
      </c>
      <c r="IL1320">
        <v>0</v>
      </c>
      <c r="IM1320">
        <v>0</v>
      </c>
      <c r="IN1320">
        <v>0</v>
      </c>
      <c r="IO1320" t="s">
        <v>441</v>
      </c>
      <c r="IP1320" t="s">
        <v>442</v>
      </c>
      <c r="IQ1320" t="s">
        <v>443</v>
      </c>
      <c r="IR1320" t="s">
        <v>443</v>
      </c>
      <c r="IS1320" t="s">
        <v>443</v>
      </c>
      <c r="IT1320" t="s">
        <v>443</v>
      </c>
      <c r="IU1320">
        <v>0</v>
      </c>
      <c r="IV1320">
        <v>100</v>
      </c>
      <c r="IW1320">
        <v>100</v>
      </c>
      <c r="IX1320">
        <v>1.098</v>
      </c>
      <c r="IY1320">
        <v>-0.0441</v>
      </c>
      <c r="IZ1320">
        <v>1.09748391826392</v>
      </c>
      <c r="JA1320">
        <v>0</v>
      </c>
      <c r="JB1320">
        <v>0</v>
      </c>
      <c r="JC1320">
        <v>0</v>
      </c>
      <c r="JD1320">
        <v>-0.0441141096964596</v>
      </c>
      <c r="JE1320">
        <v>0</v>
      </c>
      <c r="JF1320">
        <v>0</v>
      </c>
      <c r="JG1320">
        <v>0</v>
      </c>
      <c r="JH1320">
        <v>5</v>
      </c>
      <c r="JI1320">
        <v>2273</v>
      </c>
      <c r="JJ1320">
        <v>1</v>
      </c>
      <c r="JK1320">
        <v>24</v>
      </c>
      <c r="JL1320">
        <v>29357175.6</v>
      </c>
      <c r="JM1320">
        <v>29357175.6</v>
      </c>
      <c r="JN1320">
        <v>1.92017</v>
      </c>
      <c r="JO1320">
        <v>2.62451</v>
      </c>
      <c r="JP1320">
        <v>1.54785</v>
      </c>
      <c r="JQ1320">
        <v>2.31567</v>
      </c>
      <c r="JR1320">
        <v>1.64673</v>
      </c>
      <c r="JS1320">
        <v>2.27783</v>
      </c>
      <c r="JT1320">
        <v>34.418</v>
      </c>
      <c r="JU1320">
        <v>24.1751</v>
      </c>
      <c r="JV1320">
        <v>18</v>
      </c>
      <c r="JW1320">
        <v>487.863</v>
      </c>
      <c r="JX1320">
        <v>378.97</v>
      </c>
      <c r="JY1320">
        <v>50.7212</v>
      </c>
      <c r="JZ1320">
        <v>57.2149</v>
      </c>
      <c r="KA1320">
        <v>30.0012</v>
      </c>
      <c r="KB1320">
        <v>56.5242</v>
      </c>
      <c r="KC1320">
        <v>56.3222</v>
      </c>
      <c r="KD1320">
        <v>38.5991</v>
      </c>
      <c r="KE1320">
        <v>0</v>
      </c>
      <c r="KF1320">
        <v>100</v>
      </c>
      <c r="KG1320">
        <v>50.6928</v>
      </c>
      <c r="KH1320">
        <v>944.592</v>
      </c>
      <c r="KI1320">
        <v>26.2864</v>
      </c>
      <c r="KJ1320">
        <v>92.2589</v>
      </c>
      <c r="KK1320">
        <v>88.7436</v>
      </c>
    </row>
    <row r="1321" spans="1:297">
      <c r="A1321">
        <v>1305</v>
      </c>
      <c r="B1321">
        <v>1761430542</v>
      </c>
      <c r="C1321">
        <v>22361</v>
      </c>
      <c r="D1321" t="s">
        <v>3065</v>
      </c>
      <c r="E1321" t="s">
        <v>3066</v>
      </c>
      <c r="F1321">
        <v>5</v>
      </c>
      <c r="G1321" t="s">
        <v>2954</v>
      </c>
      <c r="H1321" t="s">
        <v>436</v>
      </c>
      <c r="I1321">
        <v>1761430533.84615</v>
      </c>
      <c r="J1321">
        <f>(K1321)/1000</f>
        <v>0</v>
      </c>
      <c r="K1321">
        <f>IF(DP1321, AN1321, AH1321)</f>
        <v>0</v>
      </c>
      <c r="L1321">
        <f>IF(DP1321, AI1321, AG1321)</f>
        <v>0</v>
      </c>
      <c r="M1321">
        <f>DR1321 - IF(AU1321&gt;1, L1321*DL1321*100.0/(AW1321), 0)</f>
        <v>0</v>
      </c>
      <c r="N1321">
        <f>((T1321-J1321/2)*M1321-L1321)/(T1321+J1321/2)</f>
        <v>0</v>
      </c>
      <c r="O1321">
        <f>N1321*(DY1321+DZ1321)/1000.0</f>
        <v>0</v>
      </c>
      <c r="P1321">
        <f>(DR1321 - IF(AU1321&gt;1, L1321*DL1321*100.0/(AW1321), 0))*(DY1321+DZ1321)/1000.0</f>
        <v>0</v>
      </c>
      <c r="Q1321">
        <f>2.0/((1/S1321-1/R1321)+SIGN(S1321)*SQRT((1/S1321-1/R1321)*(1/S1321-1/R1321) + 4*DM1321/((DM1321+1)*(DM1321+1))*(2*1/S1321*1/R1321-1/R1321*1/R1321)))</f>
        <v>0</v>
      </c>
      <c r="R1321">
        <f>IF(LEFT(DN1321,1)&lt;&gt;"0",IF(LEFT(DN1321,1)="1",3.0,DO1321),$D$5+$E$5*(EF1321*DY1321/($K$5*1000))+$F$5*(EF1321*DY1321/($K$5*1000))*MAX(MIN(DL1321,$J$5),$I$5)*MAX(MIN(DL1321,$J$5),$I$5)+$G$5*MAX(MIN(DL1321,$J$5),$I$5)*(EF1321*DY1321/($K$5*1000))+$H$5*(EF1321*DY1321/($K$5*1000))*(EF1321*DY1321/($K$5*1000)))</f>
        <v>0</v>
      </c>
      <c r="S1321">
        <f>J1321*(1000-(1000*0.61365*exp(17.502*W1321/(240.97+W1321))/(DY1321+DZ1321)+DT1321)/2)/(1000*0.61365*exp(17.502*W1321/(240.97+W1321))/(DY1321+DZ1321)-DT1321)</f>
        <v>0</v>
      </c>
      <c r="T1321">
        <f>1/((DM1321+1)/(Q1321/1.6)+1/(R1321/1.37)) + DM1321/((DM1321+1)/(Q1321/1.6) + DM1321/(R1321/1.37))</f>
        <v>0</v>
      </c>
      <c r="U1321">
        <f>(DH1321*DK1321)</f>
        <v>0</v>
      </c>
      <c r="V1321">
        <f>(EA1321+(U1321+2*0.95*5.67E-8*(((EA1321+$B$7)+273)^4-(EA1321+273)^4)-44100*J1321)/(1.84*29.3*R1321+8*0.95*5.67E-8*(EA1321+273)^3))</f>
        <v>0</v>
      </c>
      <c r="W1321">
        <f>($C$7*EB1321+$D$7*EC1321+$E$7*V1321)</f>
        <v>0</v>
      </c>
      <c r="X1321">
        <f>0.61365*exp(17.502*W1321/(240.97+W1321))</f>
        <v>0</v>
      </c>
      <c r="Y1321">
        <f>(Z1321/AA1321*100)</f>
        <v>0</v>
      </c>
      <c r="Z1321">
        <f>DT1321*(DY1321+DZ1321)/1000</f>
        <v>0</v>
      </c>
      <c r="AA1321">
        <f>0.61365*exp(17.502*EA1321/(240.97+EA1321))</f>
        <v>0</v>
      </c>
      <c r="AB1321">
        <f>(X1321-DT1321*(DY1321+DZ1321)/1000)</f>
        <v>0</v>
      </c>
      <c r="AC1321">
        <f>(-J1321*44100)</f>
        <v>0</v>
      </c>
      <c r="AD1321">
        <f>2*29.3*R1321*0.92*(EA1321-W1321)</f>
        <v>0</v>
      </c>
      <c r="AE1321">
        <f>2*0.95*5.67E-8*(((EA1321+$B$7)+273)^4-(W1321+273)^4)</f>
        <v>0</v>
      </c>
      <c r="AF1321">
        <f>U1321+AE1321+AC1321+AD1321</f>
        <v>0</v>
      </c>
      <c r="AG1321">
        <f>DX1321*AU1321*(DS1321-DR1321*(1000-AU1321*DU1321)/(1000-AU1321*DT1321))/(100*DL1321)</f>
        <v>0</v>
      </c>
      <c r="AH1321">
        <f>1000*DX1321*AU1321*(DT1321-DU1321)/(100*DL1321*(1000-AU1321*DT1321))</f>
        <v>0</v>
      </c>
      <c r="AI1321">
        <f>(AJ1321 - AK1321 - DY1321*1E3/(8.314*(EA1321+273.15)) * AM1321/DX1321 * AL1321) * DX1321/(100*DL1321) * (1000 - DU1321)/1000</f>
        <v>0</v>
      </c>
      <c r="AJ1321">
        <v>947.633292921262</v>
      </c>
      <c r="AK1321">
        <v>921.659987878788</v>
      </c>
      <c r="AL1321">
        <v>3.24014887124655</v>
      </c>
      <c r="AM1321">
        <v>65.4946518172247</v>
      </c>
      <c r="AN1321">
        <f>(AP1321 - AO1321 + DY1321*1E3/(8.314*(EA1321+273.15)) * AR1321/DX1321 * AQ1321) * DX1321/(100*DL1321) * 1000/(1000 - AP1321)</f>
        <v>0</v>
      </c>
      <c r="AO1321">
        <v>25.724805038221</v>
      </c>
      <c r="AP1321">
        <v>58.6880563636363</v>
      </c>
      <c r="AQ1321">
        <v>0.00633026691545483</v>
      </c>
      <c r="AR1321">
        <v>110.855634111714</v>
      </c>
      <c r="AS1321">
        <v>6</v>
      </c>
      <c r="AT1321">
        <v>1</v>
      </c>
      <c r="AU1321">
        <f>IF(AS1321*$H$13&gt;=AW1321,1.0,(AW1321/(AW1321-AS1321*$H$13)))</f>
        <v>0</v>
      </c>
      <c r="AV1321">
        <f>(AU1321-1)*100</f>
        <v>0</v>
      </c>
      <c r="AW1321">
        <f>MAX(0,($B$13+$C$13*EF1321)/(1+$D$13*EF1321)*DY1321/(EA1321+273)*$E$13)</f>
        <v>0</v>
      </c>
      <c r="AX1321" t="s">
        <v>437</v>
      </c>
      <c r="AY1321" t="s">
        <v>437</v>
      </c>
      <c r="AZ1321">
        <v>0</v>
      </c>
      <c r="BA1321">
        <v>0</v>
      </c>
      <c r="BB1321">
        <f>1-AZ1321/BA1321</f>
        <v>0</v>
      </c>
      <c r="BC1321">
        <v>0</v>
      </c>
      <c r="BD1321" t="s">
        <v>437</v>
      </c>
      <c r="BE1321" t="s">
        <v>437</v>
      </c>
      <c r="BF1321">
        <v>0</v>
      </c>
      <c r="BG1321">
        <v>0</v>
      </c>
      <c r="BH1321">
        <f>1-BF1321/BG1321</f>
        <v>0</v>
      </c>
      <c r="BI1321">
        <v>0.5</v>
      </c>
      <c r="BJ1321">
        <f>DI1321</f>
        <v>0</v>
      </c>
      <c r="BK1321">
        <f>L1321</f>
        <v>0</v>
      </c>
      <c r="BL1321">
        <f>BH1321*BI1321*BJ1321</f>
        <v>0</v>
      </c>
      <c r="BM1321">
        <f>(BK1321-BC1321)/BJ1321</f>
        <v>0</v>
      </c>
      <c r="BN1321">
        <f>(BA1321-BG1321)/BG1321</f>
        <v>0</v>
      </c>
      <c r="BO1321">
        <f>AZ1321/(BB1321+AZ1321/BG1321)</f>
        <v>0</v>
      </c>
      <c r="BP1321" t="s">
        <v>437</v>
      </c>
      <c r="BQ1321">
        <v>0</v>
      </c>
      <c r="BR1321">
        <f>IF(BQ1321&lt;&gt;0, BQ1321, BO1321)</f>
        <v>0</v>
      </c>
      <c r="BS1321">
        <f>1-BR1321/BG1321</f>
        <v>0</v>
      </c>
      <c r="BT1321">
        <f>(BG1321-BF1321)/(BG1321-BR1321)</f>
        <v>0</v>
      </c>
      <c r="BU1321">
        <f>(BA1321-BG1321)/(BA1321-BR1321)</f>
        <v>0</v>
      </c>
      <c r="BV1321">
        <f>(BG1321-BF1321)/(BG1321-AZ1321)</f>
        <v>0</v>
      </c>
      <c r="BW1321">
        <f>(BA1321-BG1321)/(BA1321-AZ1321)</f>
        <v>0</v>
      </c>
      <c r="BX1321">
        <f>(BT1321*BR1321/BF1321)</f>
        <v>0</v>
      </c>
      <c r="BY1321">
        <f>(1-BX1321)</f>
        <v>0</v>
      </c>
      <c r="DH1321">
        <f>$B$11*EG1321+$C$11*EH1321+$F$11*ES1321*(1-EV1321)</f>
        <v>0</v>
      </c>
      <c r="DI1321">
        <f>DH1321*DJ1321</f>
        <v>0</v>
      </c>
      <c r="DJ1321">
        <f>($B$11*$D$9+$C$11*$D$9+$F$11*((FF1321+EX1321)/MAX(FF1321+EX1321+FG1321, 0.1)*$I$9+FG1321/MAX(FF1321+EX1321+FG1321, 0.1)*$J$9))/($B$11+$C$11+$F$11)</f>
        <v>0</v>
      </c>
      <c r="DK1321">
        <f>($B$11*$K$9+$C$11*$K$9+$F$11*((FF1321+EX1321)/MAX(FF1321+EX1321+FG1321, 0.1)*$P$9+FG1321/MAX(FF1321+EX1321+FG1321, 0.1)*$Q$9))/($B$11+$C$11+$F$11)</f>
        <v>0</v>
      </c>
      <c r="DL1321">
        <v>6</v>
      </c>
      <c r="DM1321">
        <v>0.5</v>
      </c>
      <c r="DN1321" t="s">
        <v>438</v>
      </c>
      <c r="DO1321">
        <v>2</v>
      </c>
      <c r="DP1321" t="b">
        <v>1</v>
      </c>
      <c r="DQ1321">
        <v>1761430533.84615</v>
      </c>
      <c r="DR1321">
        <v>845.347307692308</v>
      </c>
      <c r="DS1321">
        <v>907.240461538461</v>
      </c>
      <c r="DT1321">
        <v>58.6699923076923</v>
      </c>
      <c r="DU1321">
        <v>25.7210230769231</v>
      </c>
      <c r="DV1321">
        <v>844.249692307692</v>
      </c>
      <c r="DW1321">
        <v>58.7140923076923</v>
      </c>
      <c r="DX1321">
        <v>500.014153846154</v>
      </c>
      <c r="DY1321">
        <v>90.1846230769231</v>
      </c>
      <c r="DZ1321">
        <v>0.0393798307692308</v>
      </c>
      <c r="EA1321">
        <v>52.6213076923077</v>
      </c>
      <c r="EB1321">
        <v>48.0508384615384</v>
      </c>
      <c r="EC1321">
        <v>999.9</v>
      </c>
      <c r="ED1321">
        <v>0</v>
      </c>
      <c r="EE1321">
        <v>0</v>
      </c>
      <c r="EF1321">
        <v>10005.4853846154</v>
      </c>
      <c r="EG1321">
        <v>0</v>
      </c>
      <c r="EH1321">
        <v>1249.6</v>
      </c>
      <c r="EI1321">
        <v>-61.8931846153846</v>
      </c>
      <c r="EJ1321">
        <v>898.035076923077</v>
      </c>
      <c r="EK1321">
        <v>931.191692307693</v>
      </c>
      <c r="EL1321">
        <v>32.9489538461538</v>
      </c>
      <c r="EM1321">
        <v>907.240461538461</v>
      </c>
      <c r="EN1321">
        <v>25.7210230769231</v>
      </c>
      <c r="EO1321">
        <v>5.29113153846154</v>
      </c>
      <c r="EP1321">
        <v>2.31964</v>
      </c>
      <c r="EQ1321">
        <v>33.8251923076923</v>
      </c>
      <c r="ER1321">
        <v>19.8134384615385</v>
      </c>
      <c r="ES1321">
        <v>1199.99615384615</v>
      </c>
      <c r="ET1321">
        <v>0.967005923076923</v>
      </c>
      <c r="EU1321">
        <v>0.0329939384615385</v>
      </c>
      <c r="EV1321">
        <v>0</v>
      </c>
      <c r="EW1321">
        <v>847.668076923077</v>
      </c>
      <c r="EX1321">
        <v>5.00059</v>
      </c>
      <c r="EY1321">
        <v>11359.1846153846</v>
      </c>
      <c r="EZ1321">
        <v>10358.6923076923</v>
      </c>
      <c r="FA1321">
        <v>64.5047692307692</v>
      </c>
      <c r="FB1321">
        <v>65.687</v>
      </c>
      <c r="FC1321">
        <v>64.5286153846154</v>
      </c>
      <c r="FD1321">
        <v>65.4806153846154</v>
      </c>
      <c r="FE1321">
        <v>65.8072307692308</v>
      </c>
      <c r="FF1321">
        <v>1155.56384615385</v>
      </c>
      <c r="FG1321">
        <v>39.4307692307692</v>
      </c>
      <c r="FH1321">
        <v>0</v>
      </c>
      <c r="FI1321">
        <v>1761430502.5</v>
      </c>
      <c r="FJ1321">
        <v>0</v>
      </c>
      <c r="FK1321">
        <v>847.743384615385</v>
      </c>
      <c r="FL1321">
        <v>16.464273482258</v>
      </c>
      <c r="FM1321">
        <v>227.914529591481</v>
      </c>
      <c r="FN1321">
        <v>11361.0269230769</v>
      </c>
      <c r="FO1321">
        <v>15</v>
      </c>
      <c r="FP1321">
        <v>0</v>
      </c>
      <c r="FQ1321" t="s">
        <v>439</v>
      </c>
      <c r="FR1321">
        <v>0</v>
      </c>
      <c r="FS1321">
        <v>0</v>
      </c>
      <c r="FT1321">
        <v>0</v>
      </c>
      <c r="FU1321">
        <v>0</v>
      </c>
      <c r="FV1321">
        <v>0</v>
      </c>
      <c r="FW1321">
        <v>0</v>
      </c>
      <c r="FX1321">
        <v>0</v>
      </c>
      <c r="FY1321">
        <v>0</v>
      </c>
      <c r="FZ1321">
        <v>0</v>
      </c>
      <c r="GA1321">
        <v>0</v>
      </c>
      <c r="GB1321">
        <v>0</v>
      </c>
      <c r="GC1321">
        <v>-61.7313571428571</v>
      </c>
      <c r="GD1321">
        <v>-8.46677922077926</v>
      </c>
      <c r="GE1321">
        <v>1.28129594870321</v>
      </c>
      <c r="GF1321">
        <v>0</v>
      </c>
      <c r="GG1321">
        <v>846.851441176471</v>
      </c>
      <c r="GH1321">
        <v>17.288051936165</v>
      </c>
      <c r="GI1321">
        <v>1.7099926589312</v>
      </c>
      <c r="GJ1321">
        <v>-1</v>
      </c>
      <c r="GK1321">
        <v>32.9486714285714</v>
      </c>
      <c r="GL1321">
        <v>0.00712207792214447</v>
      </c>
      <c r="GM1321">
        <v>0.0054654013800354</v>
      </c>
      <c r="GN1321">
        <v>1</v>
      </c>
      <c r="GO1321">
        <v>1</v>
      </c>
      <c r="GP1321">
        <v>2</v>
      </c>
      <c r="GQ1321" t="s">
        <v>446</v>
      </c>
      <c r="GR1321">
        <v>3.12607</v>
      </c>
      <c r="GS1321">
        <v>2.71733</v>
      </c>
      <c r="GT1321">
        <v>0.142252</v>
      </c>
      <c r="GU1321">
        <v>0.148881</v>
      </c>
      <c r="GV1321">
        <v>0.180519</v>
      </c>
      <c r="GW1321">
        <v>0.101945</v>
      </c>
      <c r="GX1321">
        <v>30538.1</v>
      </c>
      <c r="GY1321">
        <v>31985.4</v>
      </c>
      <c r="GZ1321">
        <v>32363.9</v>
      </c>
      <c r="HA1321">
        <v>34182.3</v>
      </c>
      <c r="HB1321">
        <v>38223.9</v>
      </c>
      <c r="HC1321">
        <v>44309.2</v>
      </c>
      <c r="HD1321">
        <v>50921.5</v>
      </c>
      <c r="HE1321">
        <v>54859</v>
      </c>
      <c r="HF1321">
        <v>1.65023</v>
      </c>
      <c r="HG1321">
        <v>1.50063</v>
      </c>
      <c r="HH1321">
        <v>-0.194952</v>
      </c>
      <c r="HI1321">
        <v>0</v>
      </c>
      <c r="HJ1321">
        <v>51.1098</v>
      </c>
      <c r="HK1321">
        <v>999.9</v>
      </c>
      <c r="HL1321">
        <v>56.043</v>
      </c>
      <c r="HM1321">
        <v>30.313</v>
      </c>
      <c r="HN1321">
        <v>26.9522</v>
      </c>
      <c r="HO1321">
        <v>59.5757</v>
      </c>
      <c r="HP1321">
        <v>40.4407</v>
      </c>
      <c r="HQ1321">
        <v>1</v>
      </c>
      <c r="HR1321">
        <v>2.70274</v>
      </c>
      <c r="HS1321">
        <v>1.76391</v>
      </c>
      <c r="HT1321">
        <v>20.1004</v>
      </c>
      <c r="HU1321">
        <v>5.18539</v>
      </c>
      <c r="HV1321">
        <v>12.0159</v>
      </c>
      <c r="HW1321">
        <v>4.9668</v>
      </c>
      <c r="HX1321">
        <v>3.29595</v>
      </c>
      <c r="HY1321">
        <v>9999</v>
      </c>
      <c r="HZ1321">
        <v>9999</v>
      </c>
      <c r="IA1321">
        <v>999.9</v>
      </c>
      <c r="IB1321">
        <v>9999</v>
      </c>
      <c r="IC1321">
        <v>1.86325</v>
      </c>
      <c r="ID1321">
        <v>1.86813</v>
      </c>
      <c r="IE1321">
        <v>1.86783</v>
      </c>
      <c r="IF1321">
        <v>1.86905</v>
      </c>
      <c r="IG1321">
        <v>1.86982</v>
      </c>
      <c r="IH1321">
        <v>1.86589</v>
      </c>
      <c r="II1321">
        <v>1.86693</v>
      </c>
      <c r="IJ1321">
        <v>1.86842</v>
      </c>
      <c r="IK1321">
        <v>5</v>
      </c>
      <c r="IL1321">
        <v>0</v>
      </c>
      <c r="IM1321">
        <v>0</v>
      </c>
      <c r="IN1321">
        <v>0</v>
      </c>
      <c r="IO1321" t="s">
        <v>441</v>
      </c>
      <c r="IP1321" t="s">
        <v>442</v>
      </c>
      <c r="IQ1321" t="s">
        <v>443</v>
      </c>
      <c r="IR1321" t="s">
        <v>443</v>
      </c>
      <c r="IS1321" t="s">
        <v>443</v>
      </c>
      <c r="IT1321" t="s">
        <v>443</v>
      </c>
      <c r="IU1321">
        <v>0</v>
      </c>
      <c r="IV1321">
        <v>100</v>
      </c>
      <c r="IW1321">
        <v>100</v>
      </c>
      <c r="IX1321">
        <v>1.097</v>
      </c>
      <c r="IY1321">
        <v>-0.0441</v>
      </c>
      <c r="IZ1321">
        <v>1.09748391826392</v>
      </c>
      <c r="JA1321">
        <v>0</v>
      </c>
      <c r="JB1321">
        <v>0</v>
      </c>
      <c r="JC1321">
        <v>0</v>
      </c>
      <c r="JD1321">
        <v>-0.0441141096964596</v>
      </c>
      <c r="JE1321">
        <v>0</v>
      </c>
      <c r="JF1321">
        <v>0</v>
      </c>
      <c r="JG1321">
        <v>0</v>
      </c>
      <c r="JH1321">
        <v>5</v>
      </c>
      <c r="JI1321">
        <v>2273</v>
      </c>
      <c r="JJ1321">
        <v>1</v>
      </c>
      <c r="JK1321">
        <v>24</v>
      </c>
      <c r="JL1321">
        <v>29357175.7</v>
      </c>
      <c r="JM1321">
        <v>29357175.7</v>
      </c>
      <c r="JN1321">
        <v>1.9519</v>
      </c>
      <c r="JO1321">
        <v>2.61963</v>
      </c>
      <c r="JP1321">
        <v>1.54785</v>
      </c>
      <c r="JQ1321">
        <v>2.31567</v>
      </c>
      <c r="JR1321">
        <v>1.64673</v>
      </c>
      <c r="JS1321">
        <v>2.37915</v>
      </c>
      <c r="JT1321">
        <v>34.418</v>
      </c>
      <c r="JU1321">
        <v>24.1838</v>
      </c>
      <c r="JV1321">
        <v>18</v>
      </c>
      <c r="JW1321">
        <v>487.746</v>
      </c>
      <c r="JX1321">
        <v>379.188</v>
      </c>
      <c r="JY1321">
        <v>50.6602</v>
      </c>
      <c r="JZ1321">
        <v>57.2161</v>
      </c>
      <c r="KA1321">
        <v>30.0011</v>
      </c>
      <c r="KB1321">
        <v>56.5269</v>
      </c>
      <c r="KC1321">
        <v>56.3222</v>
      </c>
      <c r="KD1321">
        <v>39.1438</v>
      </c>
      <c r="KE1321">
        <v>0</v>
      </c>
      <c r="KF1321">
        <v>100</v>
      </c>
      <c r="KG1321">
        <v>50.644</v>
      </c>
      <c r="KH1321">
        <v>958.192</v>
      </c>
      <c r="KI1321">
        <v>26.2864</v>
      </c>
      <c r="KJ1321">
        <v>92.2564</v>
      </c>
      <c r="KK1321">
        <v>88.7413</v>
      </c>
    </row>
    <row r="1322" spans="1:297">
      <c r="A1322">
        <v>1306</v>
      </c>
      <c r="B1322">
        <v>1761430547</v>
      </c>
      <c r="C1322">
        <v>22366</v>
      </c>
      <c r="D1322" t="s">
        <v>3067</v>
      </c>
      <c r="E1322" t="s">
        <v>3068</v>
      </c>
      <c r="F1322">
        <v>5</v>
      </c>
      <c r="G1322" t="s">
        <v>2954</v>
      </c>
      <c r="H1322" t="s">
        <v>436</v>
      </c>
      <c r="I1322">
        <v>1761430538.84615</v>
      </c>
      <c r="J1322">
        <f>(K1322)/1000</f>
        <v>0</v>
      </c>
      <c r="K1322">
        <f>IF(DP1322, AN1322, AH1322)</f>
        <v>0</v>
      </c>
      <c r="L1322">
        <f>IF(DP1322, AI1322, AG1322)</f>
        <v>0</v>
      </c>
      <c r="M1322">
        <f>DR1322 - IF(AU1322&gt;1, L1322*DL1322*100.0/(AW1322), 0)</f>
        <v>0</v>
      </c>
      <c r="N1322">
        <f>((T1322-J1322/2)*M1322-L1322)/(T1322+J1322/2)</f>
        <v>0</v>
      </c>
      <c r="O1322">
        <f>N1322*(DY1322+DZ1322)/1000.0</f>
        <v>0</v>
      </c>
      <c r="P1322">
        <f>(DR1322 - IF(AU1322&gt;1, L1322*DL1322*100.0/(AW1322), 0))*(DY1322+DZ1322)/1000.0</f>
        <v>0</v>
      </c>
      <c r="Q1322">
        <f>2.0/((1/S1322-1/R1322)+SIGN(S1322)*SQRT((1/S1322-1/R1322)*(1/S1322-1/R1322) + 4*DM1322/((DM1322+1)*(DM1322+1))*(2*1/S1322*1/R1322-1/R1322*1/R1322)))</f>
        <v>0</v>
      </c>
      <c r="R1322">
        <f>IF(LEFT(DN1322,1)&lt;&gt;"0",IF(LEFT(DN1322,1)="1",3.0,DO1322),$D$5+$E$5*(EF1322*DY1322/($K$5*1000))+$F$5*(EF1322*DY1322/($K$5*1000))*MAX(MIN(DL1322,$J$5),$I$5)*MAX(MIN(DL1322,$J$5),$I$5)+$G$5*MAX(MIN(DL1322,$J$5),$I$5)*(EF1322*DY1322/($K$5*1000))+$H$5*(EF1322*DY1322/($K$5*1000))*(EF1322*DY1322/($K$5*1000)))</f>
        <v>0</v>
      </c>
      <c r="S1322">
        <f>J1322*(1000-(1000*0.61365*exp(17.502*W1322/(240.97+W1322))/(DY1322+DZ1322)+DT1322)/2)/(1000*0.61365*exp(17.502*W1322/(240.97+W1322))/(DY1322+DZ1322)-DT1322)</f>
        <v>0</v>
      </c>
      <c r="T1322">
        <f>1/((DM1322+1)/(Q1322/1.6)+1/(R1322/1.37)) + DM1322/((DM1322+1)/(Q1322/1.6) + DM1322/(R1322/1.37))</f>
        <v>0</v>
      </c>
      <c r="U1322">
        <f>(DH1322*DK1322)</f>
        <v>0</v>
      </c>
      <c r="V1322">
        <f>(EA1322+(U1322+2*0.95*5.67E-8*(((EA1322+$B$7)+273)^4-(EA1322+273)^4)-44100*J1322)/(1.84*29.3*R1322+8*0.95*5.67E-8*(EA1322+273)^3))</f>
        <v>0</v>
      </c>
      <c r="W1322">
        <f>($C$7*EB1322+$D$7*EC1322+$E$7*V1322)</f>
        <v>0</v>
      </c>
      <c r="X1322">
        <f>0.61365*exp(17.502*W1322/(240.97+W1322))</f>
        <v>0</v>
      </c>
      <c r="Y1322">
        <f>(Z1322/AA1322*100)</f>
        <v>0</v>
      </c>
      <c r="Z1322">
        <f>DT1322*(DY1322+DZ1322)/1000</f>
        <v>0</v>
      </c>
      <c r="AA1322">
        <f>0.61365*exp(17.502*EA1322/(240.97+EA1322))</f>
        <v>0</v>
      </c>
      <c r="AB1322">
        <f>(X1322-DT1322*(DY1322+DZ1322)/1000)</f>
        <v>0</v>
      </c>
      <c r="AC1322">
        <f>(-J1322*44100)</f>
        <v>0</v>
      </c>
      <c r="AD1322">
        <f>2*29.3*R1322*0.92*(EA1322-W1322)</f>
        <v>0</v>
      </c>
      <c r="AE1322">
        <f>2*0.95*5.67E-8*(((EA1322+$B$7)+273)^4-(W1322+273)^4)</f>
        <v>0</v>
      </c>
      <c r="AF1322">
        <f>U1322+AE1322+AC1322+AD1322</f>
        <v>0</v>
      </c>
      <c r="AG1322">
        <f>DX1322*AU1322*(DS1322-DR1322*(1000-AU1322*DU1322)/(1000-AU1322*DT1322))/(100*DL1322)</f>
        <v>0</v>
      </c>
      <c r="AH1322">
        <f>1000*DX1322*AU1322*(DT1322-DU1322)/(100*DL1322*(1000-AU1322*DT1322))</f>
        <v>0</v>
      </c>
      <c r="AI1322">
        <f>(AJ1322 - AK1322 - DY1322*1E3/(8.314*(EA1322+273.15)) * AM1322/DX1322 * AL1322) * DX1322/(100*DL1322) * (1000 - DU1322)/1000</f>
        <v>0</v>
      </c>
      <c r="AJ1322">
        <v>966.356392138787</v>
      </c>
      <c r="AK1322">
        <v>939.602769696969</v>
      </c>
      <c r="AL1322">
        <v>3.62596235480541</v>
      </c>
      <c r="AM1322">
        <v>65.4946518172247</v>
      </c>
      <c r="AN1322">
        <f>(AP1322 - AO1322 + DY1322*1E3/(8.314*(EA1322+273.15)) * AR1322/DX1322 * AQ1322) * DX1322/(100*DL1322) * 1000/(1000 - AP1322)</f>
        <v>0</v>
      </c>
      <c r="AO1322">
        <v>25.7292730492471</v>
      </c>
      <c r="AP1322">
        <v>58.6610636363637</v>
      </c>
      <c r="AQ1322">
        <v>-0.00702016315699924</v>
      </c>
      <c r="AR1322">
        <v>110.855634111714</v>
      </c>
      <c r="AS1322">
        <v>6</v>
      </c>
      <c r="AT1322">
        <v>1</v>
      </c>
      <c r="AU1322">
        <f>IF(AS1322*$H$13&gt;=AW1322,1.0,(AW1322/(AW1322-AS1322*$H$13)))</f>
        <v>0</v>
      </c>
      <c r="AV1322">
        <f>(AU1322-1)*100</f>
        <v>0</v>
      </c>
      <c r="AW1322">
        <f>MAX(0,($B$13+$C$13*EF1322)/(1+$D$13*EF1322)*DY1322/(EA1322+273)*$E$13)</f>
        <v>0</v>
      </c>
      <c r="AX1322" t="s">
        <v>437</v>
      </c>
      <c r="AY1322" t="s">
        <v>437</v>
      </c>
      <c r="AZ1322">
        <v>0</v>
      </c>
      <c r="BA1322">
        <v>0</v>
      </c>
      <c r="BB1322">
        <f>1-AZ1322/BA1322</f>
        <v>0</v>
      </c>
      <c r="BC1322">
        <v>0</v>
      </c>
      <c r="BD1322" t="s">
        <v>437</v>
      </c>
      <c r="BE1322" t="s">
        <v>437</v>
      </c>
      <c r="BF1322">
        <v>0</v>
      </c>
      <c r="BG1322">
        <v>0</v>
      </c>
      <c r="BH1322">
        <f>1-BF1322/BG1322</f>
        <v>0</v>
      </c>
      <c r="BI1322">
        <v>0.5</v>
      </c>
      <c r="BJ1322">
        <f>DI1322</f>
        <v>0</v>
      </c>
      <c r="BK1322">
        <f>L1322</f>
        <v>0</v>
      </c>
      <c r="BL1322">
        <f>BH1322*BI1322*BJ1322</f>
        <v>0</v>
      </c>
      <c r="BM1322">
        <f>(BK1322-BC1322)/BJ1322</f>
        <v>0</v>
      </c>
      <c r="BN1322">
        <f>(BA1322-BG1322)/BG1322</f>
        <v>0</v>
      </c>
      <c r="BO1322">
        <f>AZ1322/(BB1322+AZ1322/BG1322)</f>
        <v>0</v>
      </c>
      <c r="BP1322" t="s">
        <v>437</v>
      </c>
      <c r="BQ1322">
        <v>0</v>
      </c>
      <c r="BR1322">
        <f>IF(BQ1322&lt;&gt;0, BQ1322, BO1322)</f>
        <v>0</v>
      </c>
      <c r="BS1322">
        <f>1-BR1322/BG1322</f>
        <v>0</v>
      </c>
      <c r="BT1322">
        <f>(BG1322-BF1322)/(BG1322-BR1322)</f>
        <v>0</v>
      </c>
      <c r="BU1322">
        <f>(BA1322-BG1322)/(BA1322-BR1322)</f>
        <v>0</v>
      </c>
      <c r="BV1322">
        <f>(BG1322-BF1322)/(BG1322-AZ1322)</f>
        <v>0</v>
      </c>
      <c r="BW1322">
        <f>(BA1322-BG1322)/(BA1322-AZ1322)</f>
        <v>0</v>
      </c>
      <c r="BX1322">
        <f>(BT1322*BR1322/BF1322)</f>
        <v>0</v>
      </c>
      <c r="BY1322">
        <f>(1-BX1322)</f>
        <v>0</v>
      </c>
      <c r="DH1322">
        <f>$B$11*EG1322+$C$11*EH1322+$F$11*ES1322*(1-EV1322)</f>
        <v>0</v>
      </c>
      <c r="DI1322">
        <f>DH1322*DJ1322</f>
        <v>0</v>
      </c>
      <c r="DJ1322">
        <f>($B$11*$D$9+$C$11*$D$9+$F$11*((FF1322+EX1322)/MAX(FF1322+EX1322+FG1322, 0.1)*$I$9+FG1322/MAX(FF1322+EX1322+FG1322, 0.1)*$J$9))/($B$11+$C$11+$F$11)</f>
        <v>0</v>
      </c>
      <c r="DK1322">
        <f>($B$11*$K$9+$C$11*$K$9+$F$11*((FF1322+EX1322)/MAX(FF1322+EX1322+FG1322, 0.1)*$P$9+FG1322/MAX(FF1322+EX1322+FG1322, 0.1)*$Q$9))/($B$11+$C$11+$F$11)</f>
        <v>0</v>
      </c>
      <c r="DL1322">
        <v>6</v>
      </c>
      <c r="DM1322">
        <v>0.5</v>
      </c>
      <c r="DN1322" t="s">
        <v>438</v>
      </c>
      <c r="DO1322">
        <v>2</v>
      </c>
      <c r="DP1322" t="b">
        <v>1</v>
      </c>
      <c r="DQ1322">
        <v>1761430538.84615</v>
      </c>
      <c r="DR1322">
        <v>861.103307692308</v>
      </c>
      <c r="DS1322">
        <v>924.589076923077</v>
      </c>
      <c r="DT1322">
        <v>58.6721076923077</v>
      </c>
      <c r="DU1322">
        <v>25.7248769230769</v>
      </c>
      <c r="DV1322">
        <v>860.005769230769</v>
      </c>
      <c r="DW1322">
        <v>58.7162076923077</v>
      </c>
      <c r="DX1322">
        <v>500.025230769231</v>
      </c>
      <c r="DY1322">
        <v>90.1855230769231</v>
      </c>
      <c r="DZ1322">
        <v>0.0393798153846154</v>
      </c>
      <c r="EA1322">
        <v>52.6194153846154</v>
      </c>
      <c r="EB1322">
        <v>48.0448</v>
      </c>
      <c r="EC1322">
        <v>999.9</v>
      </c>
      <c r="ED1322">
        <v>0</v>
      </c>
      <c r="EE1322">
        <v>0</v>
      </c>
      <c r="EF1322">
        <v>10002.0261538462</v>
      </c>
      <c r="EG1322">
        <v>0</v>
      </c>
      <c r="EH1322">
        <v>1249.51846153846</v>
      </c>
      <c r="EI1322">
        <v>-63.4857153846154</v>
      </c>
      <c r="EJ1322">
        <v>914.775230769231</v>
      </c>
      <c r="EK1322">
        <v>949.002076923077</v>
      </c>
      <c r="EL1322">
        <v>32.9472076923077</v>
      </c>
      <c r="EM1322">
        <v>924.589076923077</v>
      </c>
      <c r="EN1322">
        <v>25.7248769230769</v>
      </c>
      <c r="EO1322">
        <v>5.29137538461538</v>
      </c>
      <c r="EP1322">
        <v>2.32001153846154</v>
      </c>
      <c r="EQ1322">
        <v>33.8260153846154</v>
      </c>
      <c r="ER1322">
        <v>19.8160153846154</v>
      </c>
      <c r="ES1322">
        <v>1199.99153846154</v>
      </c>
      <c r="ET1322">
        <v>0.967005923076923</v>
      </c>
      <c r="EU1322">
        <v>0.0329939384615385</v>
      </c>
      <c r="EV1322">
        <v>0</v>
      </c>
      <c r="EW1322">
        <v>848.983461538461</v>
      </c>
      <c r="EX1322">
        <v>5.00059</v>
      </c>
      <c r="EY1322">
        <v>11377.5769230769</v>
      </c>
      <c r="EZ1322">
        <v>10358.6615384615</v>
      </c>
      <c r="FA1322">
        <v>64.5238461538462</v>
      </c>
      <c r="FB1322">
        <v>65.6918461538462</v>
      </c>
      <c r="FC1322">
        <v>64.5476923076923</v>
      </c>
      <c r="FD1322">
        <v>65.4903076923077</v>
      </c>
      <c r="FE1322">
        <v>65.812</v>
      </c>
      <c r="FF1322">
        <v>1155.55923076923</v>
      </c>
      <c r="FG1322">
        <v>39.4292307692308</v>
      </c>
      <c r="FH1322">
        <v>0</v>
      </c>
      <c r="FI1322">
        <v>1761430507.9</v>
      </c>
      <c r="FJ1322">
        <v>0</v>
      </c>
      <c r="FK1322">
        <v>849.29876</v>
      </c>
      <c r="FL1322">
        <v>16.0682307337505</v>
      </c>
      <c r="FM1322">
        <v>211.530768888045</v>
      </c>
      <c r="FN1322">
        <v>11381.98</v>
      </c>
      <c r="FO1322">
        <v>15</v>
      </c>
      <c r="FP1322">
        <v>0</v>
      </c>
      <c r="FQ1322" t="s">
        <v>439</v>
      </c>
      <c r="FR1322">
        <v>0</v>
      </c>
      <c r="FS1322">
        <v>0</v>
      </c>
      <c r="FT1322">
        <v>0</v>
      </c>
      <c r="FU1322">
        <v>0</v>
      </c>
      <c r="FV1322">
        <v>0</v>
      </c>
      <c r="FW1322">
        <v>0</v>
      </c>
      <c r="FX1322">
        <v>0</v>
      </c>
      <c r="FY1322">
        <v>0</v>
      </c>
      <c r="FZ1322">
        <v>0</v>
      </c>
      <c r="GA1322">
        <v>0</v>
      </c>
      <c r="GB1322">
        <v>0</v>
      </c>
      <c r="GC1322">
        <v>-62.787175</v>
      </c>
      <c r="GD1322">
        <v>-16.7045007518798</v>
      </c>
      <c r="GE1322">
        <v>1.8414056768879</v>
      </c>
      <c r="GF1322">
        <v>0</v>
      </c>
      <c r="GG1322">
        <v>848.233911764706</v>
      </c>
      <c r="GH1322">
        <v>16.3956455362161</v>
      </c>
      <c r="GI1322">
        <v>1.62186135564061</v>
      </c>
      <c r="GJ1322">
        <v>-1</v>
      </c>
      <c r="GK1322">
        <v>32.94748</v>
      </c>
      <c r="GL1322">
        <v>-0.00359097744368489</v>
      </c>
      <c r="GM1322">
        <v>0.0067904786281967</v>
      </c>
      <c r="GN1322">
        <v>1</v>
      </c>
      <c r="GO1322">
        <v>1</v>
      </c>
      <c r="GP1322">
        <v>2</v>
      </c>
      <c r="GQ1322" t="s">
        <v>446</v>
      </c>
      <c r="GR1322">
        <v>3.12606</v>
      </c>
      <c r="GS1322">
        <v>2.71717</v>
      </c>
      <c r="GT1322">
        <v>0.144106</v>
      </c>
      <c r="GU1322">
        <v>0.150574</v>
      </c>
      <c r="GV1322">
        <v>0.18047</v>
      </c>
      <c r="GW1322">
        <v>0.101956</v>
      </c>
      <c r="GX1322">
        <v>30470.9</v>
      </c>
      <c r="GY1322">
        <v>31920.5</v>
      </c>
      <c r="GZ1322">
        <v>32363.1</v>
      </c>
      <c r="HA1322">
        <v>34181.5</v>
      </c>
      <c r="HB1322">
        <v>38225.5</v>
      </c>
      <c r="HC1322">
        <v>44308</v>
      </c>
      <c r="HD1322">
        <v>50920.6</v>
      </c>
      <c r="HE1322">
        <v>54857.9</v>
      </c>
      <c r="HF1322">
        <v>1.64995</v>
      </c>
      <c r="HG1322">
        <v>1.50042</v>
      </c>
      <c r="HH1322">
        <v>-0.195004</v>
      </c>
      <c r="HI1322">
        <v>0</v>
      </c>
      <c r="HJ1322">
        <v>51.1232</v>
      </c>
      <c r="HK1322">
        <v>999.9</v>
      </c>
      <c r="HL1322">
        <v>56.043</v>
      </c>
      <c r="HM1322">
        <v>30.313</v>
      </c>
      <c r="HN1322">
        <v>26.9575</v>
      </c>
      <c r="HO1322">
        <v>60.1557</v>
      </c>
      <c r="HP1322">
        <v>40.4006</v>
      </c>
      <c r="HQ1322">
        <v>1</v>
      </c>
      <c r="HR1322">
        <v>2.70368</v>
      </c>
      <c r="HS1322">
        <v>1.74096</v>
      </c>
      <c r="HT1322">
        <v>20.1008</v>
      </c>
      <c r="HU1322">
        <v>5.1836</v>
      </c>
      <c r="HV1322">
        <v>12.0159</v>
      </c>
      <c r="HW1322">
        <v>4.9664</v>
      </c>
      <c r="HX1322">
        <v>3.29588</v>
      </c>
      <c r="HY1322">
        <v>9999</v>
      </c>
      <c r="HZ1322">
        <v>9999</v>
      </c>
      <c r="IA1322">
        <v>999.9</v>
      </c>
      <c r="IB1322">
        <v>9999</v>
      </c>
      <c r="IC1322">
        <v>1.86325</v>
      </c>
      <c r="ID1322">
        <v>1.86812</v>
      </c>
      <c r="IE1322">
        <v>1.86783</v>
      </c>
      <c r="IF1322">
        <v>1.86905</v>
      </c>
      <c r="IG1322">
        <v>1.86981</v>
      </c>
      <c r="IH1322">
        <v>1.86592</v>
      </c>
      <c r="II1322">
        <v>1.86692</v>
      </c>
      <c r="IJ1322">
        <v>1.86842</v>
      </c>
      <c r="IK1322">
        <v>5</v>
      </c>
      <c r="IL1322">
        <v>0</v>
      </c>
      <c r="IM1322">
        <v>0</v>
      </c>
      <c r="IN1322">
        <v>0</v>
      </c>
      <c r="IO1322" t="s">
        <v>441</v>
      </c>
      <c r="IP1322" t="s">
        <v>442</v>
      </c>
      <c r="IQ1322" t="s">
        <v>443</v>
      </c>
      <c r="IR1322" t="s">
        <v>443</v>
      </c>
      <c r="IS1322" t="s">
        <v>443</v>
      </c>
      <c r="IT1322" t="s">
        <v>443</v>
      </c>
      <c r="IU1322">
        <v>0</v>
      </c>
      <c r="IV1322">
        <v>100</v>
      </c>
      <c r="IW1322">
        <v>100</v>
      </c>
      <c r="IX1322">
        <v>1.098</v>
      </c>
      <c r="IY1322">
        <v>-0.0441</v>
      </c>
      <c r="IZ1322">
        <v>1.09748391826392</v>
      </c>
      <c r="JA1322">
        <v>0</v>
      </c>
      <c r="JB1322">
        <v>0</v>
      </c>
      <c r="JC1322">
        <v>0</v>
      </c>
      <c r="JD1322">
        <v>-0.0441141096964596</v>
      </c>
      <c r="JE1322">
        <v>0</v>
      </c>
      <c r="JF1322">
        <v>0</v>
      </c>
      <c r="JG1322">
        <v>0</v>
      </c>
      <c r="JH1322">
        <v>5</v>
      </c>
      <c r="JI1322">
        <v>2273</v>
      </c>
      <c r="JJ1322">
        <v>1</v>
      </c>
      <c r="JK1322">
        <v>24</v>
      </c>
      <c r="JL1322">
        <v>29357175.8</v>
      </c>
      <c r="JM1322">
        <v>29357175.8</v>
      </c>
      <c r="JN1322">
        <v>1.97754</v>
      </c>
      <c r="JO1322">
        <v>2.62939</v>
      </c>
      <c r="JP1322">
        <v>1.54785</v>
      </c>
      <c r="JQ1322">
        <v>2.31567</v>
      </c>
      <c r="JR1322">
        <v>1.64673</v>
      </c>
      <c r="JS1322">
        <v>2.31445</v>
      </c>
      <c r="JT1322">
        <v>34.418</v>
      </c>
      <c r="JU1322">
        <v>24.1751</v>
      </c>
      <c r="JV1322">
        <v>18</v>
      </c>
      <c r="JW1322">
        <v>487.569</v>
      </c>
      <c r="JX1322">
        <v>379.094</v>
      </c>
      <c r="JY1322">
        <v>50.6125</v>
      </c>
      <c r="JZ1322">
        <v>57.2229</v>
      </c>
      <c r="KA1322">
        <v>30.001</v>
      </c>
      <c r="KB1322">
        <v>56.5319</v>
      </c>
      <c r="KC1322">
        <v>56.3298</v>
      </c>
      <c r="KD1322">
        <v>39.7321</v>
      </c>
      <c r="KE1322">
        <v>0</v>
      </c>
      <c r="KF1322">
        <v>100</v>
      </c>
      <c r="KG1322">
        <v>50.6065</v>
      </c>
      <c r="KH1322">
        <v>978.56</v>
      </c>
      <c r="KI1322">
        <v>26.2864</v>
      </c>
      <c r="KJ1322">
        <v>92.2545</v>
      </c>
      <c r="KK1322">
        <v>88.7394</v>
      </c>
    </row>
    <row r="1323" spans="1:297">
      <c r="A1323">
        <v>1307</v>
      </c>
      <c r="B1323">
        <v>1761430552</v>
      </c>
      <c r="C1323">
        <v>22371</v>
      </c>
      <c r="D1323" t="s">
        <v>3069</v>
      </c>
      <c r="E1323" t="s">
        <v>3070</v>
      </c>
      <c r="F1323">
        <v>5</v>
      </c>
      <c r="G1323" t="s">
        <v>2954</v>
      </c>
      <c r="H1323" t="s">
        <v>436</v>
      </c>
      <c r="I1323">
        <v>1761430543.84615</v>
      </c>
      <c r="J1323">
        <f>(K1323)/1000</f>
        <v>0</v>
      </c>
      <c r="K1323">
        <f>IF(DP1323, AN1323, AH1323)</f>
        <v>0</v>
      </c>
      <c r="L1323">
        <f>IF(DP1323, AI1323, AG1323)</f>
        <v>0</v>
      </c>
      <c r="M1323">
        <f>DR1323 - IF(AU1323&gt;1, L1323*DL1323*100.0/(AW1323), 0)</f>
        <v>0</v>
      </c>
      <c r="N1323">
        <f>((T1323-J1323/2)*M1323-L1323)/(T1323+J1323/2)</f>
        <v>0</v>
      </c>
      <c r="O1323">
        <f>N1323*(DY1323+DZ1323)/1000.0</f>
        <v>0</v>
      </c>
      <c r="P1323">
        <f>(DR1323 - IF(AU1323&gt;1, L1323*DL1323*100.0/(AW1323), 0))*(DY1323+DZ1323)/1000.0</f>
        <v>0</v>
      </c>
      <c r="Q1323">
        <f>2.0/((1/S1323-1/R1323)+SIGN(S1323)*SQRT((1/S1323-1/R1323)*(1/S1323-1/R1323) + 4*DM1323/((DM1323+1)*(DM1323+1))*(2*1/S1323*1/R1323-1/R1323*1/R1323)))</f>
        <v>0</v>
      </c>
      <c r="R1323">
        <f>IF(LEFT(DN1323,1)&lt;&gt;"0",IF(LEFT(DN1323,1)="1",3.0,DO1323),$D$5+$E$5*(EF1323*DY1323/($K$5*1000))+$F$5*(EF1323*DY1323/($K$5*1000))*MAX(MIN(DL1323,$J$5),$I$5)*MAX(MIN(DL1323,$J$5),$I$5)+$G$5*MAX(MIN(DL1323,$J$5),$I$5)*(EF1323*DY1323/($K$5*1000))+$H$5*(EF1323*DY1323/($K$5*1000))*(EF1323*DY1323/($K$5*1000)))</f>
        <v>0</v>
      </c>
      <c r="S1323">
        <f>J1323*(1000-(1000*0.61365*exp(17.502*W1323/(240.97+W1323))/(DY1323+DZ1323)+DT1323)/2)/(1000*0.61365*exp(17.502*W1323/(240.97+W1323))/(DY1323+DZ1323)-DT1323)</f>
        <v>0</v>
      </c>
      <c r="T1323">
        <f>1/((DM1323+1)/(Q1323/1.6)+1/(R1323/1.37)) + DM1323/((DM1323+1)/(Q1323/1.6) + DM1323/(R1323/1.37))</f>
        <v>0</v>
      </c>
      <c r="U1323">
        <f>(DH1323*DK1323)</f>
        <v>0</v>
      </c>
      <c r="V1323">
        <f>(EA1323+(U1323+2*0.95*5.67E-8*(((EA1323+$B$7)+273)^4-(EA1323+273)^4)-44100*J1323)/(1.84*29.3*R1323+8*0.95*5.67E-8*(EA1323+273)^3))</f>
        <v>0</v>
      </c>
      <c r="W1323">
        <f>($C$7*EB1323+$D$7*EC1323+$E$7*V1323)</f>
        <v>0</v>
      </c>
      <c r="X1323">
        <f>0.61365*exp(17.502*W1323/(240.97+W1323))</f>
        <v>0</v>
      </c>
      <c r="Y1323">
        <f>(Z1323/AA1323*100)</f>
        <v>0</v>
      </c>
      <c r="Z1323">
        <f>DT1323*(DY1323+DZ1323)/1000</f>
        <v>0</v>
      </c>
      <c r="AA1323">
        <f>0.61365*exp(17.502*EA1323/(240.97+EA1323))</f>
        <v>0</v>
      </c>
      <c r="AB1323">
        <f>(X1323-DT1323*(DY1323+DZ1323)/1000)</f>
        <v>0</v>
      </c>
      <c r="AC1323">
        <f>(-J1323*44100)</f>
        <v>0</v>
      </c>
      <c r="AD1323">
        <f>2*29.3*R1323*0.92*(EA1323-W1323)</f>
        <v>0</v>
      </c>
      <c r="AE1323">
        <f>2*0.95*5.67E-8*(((EA1323+$B$7)+273)^4-(W1323+273)^4)</f>
        <v>0</v>
      </c>
      <c r="AF1323">
        <f>U1323+AE1323+AC1323+AD1323</f>
        <v>0</v>
      </c>
      <c r="AG1323">
        <f>DX1323*AU1323*(DS1323-DR1323*(1000-AU1323*DU1323)/(1000-AU1323*DT1323))/(100*DL1323)</f>
        <v>0</v>
      </c>
      <c r="AH1323">
        <f>1000*DX1323*AU1323*(DT1323-DU1323)/(100*DL1323*(1000-AU1323*DT1323))</f>
        <v>0</v>
      </c>
      <c r="AI1323">
        <f>(AJ1323 - AK1323 - DY1323*1E3/(8.314*(EA1323+273.15)) * AM1323/DX1323 * AL1323) * DX1323/(100*DL1323) * (1000 - DU1323)/1000</f>
        <v>0</v>
      </c>
      <c r="AJ1323">
        <v>982.427672480751</v>
      </c>
      <c r="AK1323">
        <v>956.116496969697</v>
      </c>
      <c r="AL1323">
        <v>3.27262908489188</v>
      </c>
      <c r="AM1323">
        <v>65.4946518172247</v>
      </c>
      <c r="AN1323">
        <f>(AP1323 - AO1323 + DY1323*1E3/(8.314*(EA1323+273.15)) * AR1323/DX1323 * AQ1323) * DX1323/(100*DL1323) * 1000/(1000 - AP1323)</f>
        <v>0</v>
      </c>
      <c r="AO1323">
        <v>25.7308583052215</v>
      </c>
      <c r="AP1323">
        <v>58.6351157575757</v>
      </c>
      <c r="AQ1323">
        <v>-0.0063334757035727</v>
      </c>
      <c r="AR1323">
        <v>110.855634111714</v>
      </c>
      <c r="AS1323">
        <v>6</v>
      </c>
      <c r="AT1323">
        <v>1</v>
      </c>
      <c r="AU1323">
        <f>IF(AS1323*$H$13&gt;=AW1323,1.0,(AW1323/(AW1323-AS1323*$H$13)))</f>
        <v>0</v>
      </c>
      <c r="AV1323">
        <f>(AU1323-1)*100</f>
        <v>0</v>
      </c>
      <c r="AW1323">
        <f>MAX(0,($B$13+$C$13*EF1323)/(1+$D$13*EF1323)*DY1323/(EA1323+273)*$E$13)</f>
        <v>0</v>
      </c>
      <c r="AX1323" t="s">
        <v>437</v>
      </c>
      <c r="AY1323" t="s">
        <v>437</v>
      </c>
      <c r="AZ1323">
        <v>0</v>
      </c>
      <c r="BA1323">
        <v>0</v>
      </c>
      <c r="BB1323">
        <f>1-AZ1323/BA1323</f>
        <v>0</v>
      </c>
      <c r="BC1323">
        <v>0</v>
      </c>
      <c r="BD1323" t="s">
        <v>437</v>
      </c>
      <c r="BE1323" t="s">
        <v>437</v>
      </c>
      <c r="BF1323">
        <v>0</v>
      </c>
      <c r="BG1323">
        <v>0</v>
      </c>
      <c r="BH1323">
        <f>1-BF1323/BG1323</f>
        <v>0</v>
      </c>
      <c r="BI1323">
        <v>0.5</v>
      </c>
      <c r="BJ1323">
        <f>DI1323</f>
        <v>0</v>
      </c>
      <c r="BK1323">
        <f>L1323</f>
        <v>0</v>
      </c>
      <c r="BL1323">
        <f>BH1323*BI1323*BJ1323</f>
        <v>0</v>
      </c>
      <c r="BM1323">
        <f>(BK1323-BC1323)/BJ1323</f>
        <v>0</v>
      </c>
      <c r="BN1323">
        <f>(BA1323-BG1323)/BG1323</f>
        <v>0</v>
      </c>
      <c r="BO1323">
        <f>AZ1323/(BB1323+AZ1323/BG1323)</f>
        <v>0</v>
      </c>
      <c r="BP1323" t="s">
        <v>437</v>
      </c>
      <c r="BQ1323">
        <v>0</v>
      </c>
      <c r="BR1323">
        <f>IF(BQ1323&lt;&gt;0, BQ1323, BO1323)</f>
        <v>0</v>
      </c>
      <c r="BS1323">
        <f>1-BR1323/BG1323</f>
        <v>0</v>
      </c>
      <c r="BT1323">
        <f>(BG1323-BF1323)/(BG1323-BR1323)</f>
        <v>0</v>
      </c>
      <c r="BU1323">
        <f>(BA1323-BG1323)/(BA1323-BR1323)</f>
        <v>0</v>
      </c>
      <c r="BV1323">
        <f>(BG1323-BF1323)/(BG1323-AZ1323)</f>
        <v>0</v>
      </c>
      <c r="BW1323">
        <f>(BA1323-BG1323)/(BA1323-AZ1323)</f>
        <v>0</v>
      </c>
      <c r="BX1323">
        <f>(BT1323*BR1323/BF1323)</f>
        <v>0</v>
      </c>
      <c r="BY1323">
        <f>(1-BX1323)</f>
        <v>0</v>
      </c>
      <c r="DH1323">
        <f>$B$11*EG1323+$C$11*EH1323+$F$11*ES1323*(1-EV1323)</f>
        <v>0</v>
      </c>
      <c r="DI1323">
        <f>DH1323*DJ1323</f>
        <v>0</v>
      </c>
      <c r="DJ1323">
        <f>($B$11*$D$9+$C$11*$D$9+$F$11*((FF1323+EX1323)/MAX(FF1323+EX1323+FG1323, 0.1)*$I$9+FG1323/MAX(FF1323+EX1323+FG1323, 0.1)*$J$9))/($B$11+$C$11+$F$11)</f>
        <v>0</v>
      </c>
      <c r="DK1323">
        <f>($B$11*$K$9+$C$11*$K$9+$F$11*((FF1323+EX1323)/MAX(FF1323+EX1323+FG1323, 0.1)*$P$9+FG1323/MAX(FF1323+EX1323+FG1323, 0.1)*$Q$9))/($B$11+$C$11+$F$11)</f>
        <v>0</v>
      </c>
      <c r="DL1323">
        <v>6</v>
      </c>
      <c r="DM1323">
        <v>0.5</v>
      </c>
      <c r="DN1323" t="s">
        <v>438</v>
      </c>
      <c r="DO1323">
        <v>2</v>
      </c>
      <c r="DP1323" t="b">
        <v>1</v>
      </c>
      <c r="DQ1323">
        <v>1761430543.84615</v>
      </c>
      <c r="DR1323">
        <v>877.197846153846</v>
      </c>
      <c r="DS1323">
        <v>941.178846153846</v>
      </c>
      <c r="DT1323">
        <v>58.6647</v>
      </c>
      <c r="DU1323">
        <v>25.7277230769231</v>
      </c>
      <c r="DV1323">
        <v>876.100307692308</v>
      </c>
      <c r="DW1323">
        <v>58.7088076923077</v>
      </c>
      <c r="DX1323">
        <v>500.020846153846</v>
      </c>
      <c r="DY1323">
        <v>90.1856615384615</v>
      </c>
      <c r="DZ1323">
        <v>0.0392927230769231</v>
      </c>
      <c r="EA1323">
        <v>52.6155538461538</v>
      </c>
      <c r="EB1323">
        <v>48.0461461538462</v>
      </c>
      <c r="EC1323">
        <v>999.9</v>
      </c>
      <c r="ED1323">
        <v>0</v>
      </c>
      <c r="EE1323">
        <v>0</v>
      </c>
      <c r="EF1323">
        <v>9999.18615384615</v>
      </c>
      <c r="EG1323">
        <v>0</v>
      </c>
      <c r="EH1323">
        <v>1249.45538461538</v>
      </c>
      <c r="EI1323">
        <v>-63.9809153846154</v>
      </c>
      <c r="EJ1323">
        <v>931.865307692308</v>
      </c>
      <c r="EK1323">
        <v>966.032769230769</v>
      </c>
      <c r="EL1323">
        <v>32.9369538461538</v>
      </c>
      <c r="EM1323">
        <v>941.178846153846</v>
      </c>
      <c r="EN1323">
        <v>25.7277230769231</v>
      </c>
      <c r="EO1323">
        <v>5.29071538461538</v>
      </c>
      <c r="EP1323">
        <v>2.32027307692308</v>
      </c>
      <c r="EQ1323">
        <v>33.8237769230769</v>
      </c>
      <c r="ER1323">
        <v>19.8178153846154</v>
      </c>
      <c r="ES1323">
        <v>1199.98692307692</v>
      </c>
      <c r="ET1323">
        <v>0.967007769230769</v>
      </c>
      <c r="EU1323">
        <v>0.0329921076923077</v>
      </c>
      <c r="EV1323">
        <v>0</v>
      </c>
      <c r="EW1323">
        <v>850.331461538462</v>
      </c>
      <c r="EX1323">
        <v>5.00059</v>
      </c>
      <c r="EY1323">
        <v>11395.0692307692</v>
      </c>
      <c r="EZ1323">
        <v>10358.6153846154</v>
      </c>
      <c r="FA1323">
        <v>64.5429230769231</v>
      </c>
      <c r="FB1323">
        <v>65.7112307692308</v>
      </c>
      <c r="FC1323">
        <v>64.562</v>
      </c>
      <c r="FD1323">
        <v>65.5</v>
      </c>
      <c r="FE1323">
        <v>65.8168461538462</v>
      </c>
      <c r="FF1323">
        <v>1155.55692307692</v>
      </c>
      <c r="FG1323">
        <v>39.4253846153846</v>
      </c>
      <c r="FH1323">
        <v>0</v>
      </c>
      <c r="FI1323">
        <v>1761430512.7</v>
      </c>
      <c r="FJ1323">
        <v>0</v>
      </c>
      <c r="FK1323">
        <v>850.62636</v>
      </c>
      <c r="FL1323">
        <v>16.7511538308085</v>
      </c>
      <c r="FM1323">
        <v>200.538461538465</v>
      </c>
      <c r="FN1323">
        <v>11398.484</v>
      </c>
      <c r="FO1323">
        <v>15</v>
      </c>
      <c r="FP1323">
        <v>0</v>
      </c>
      <c r="FQ1323" t="s">
        <v>439</v>
      </c>
      <c r="FR1323">
        <v>0</v>
      </c>
      <c r="FS1323">
        <v>0</v>
      </c>
      <c r="FT1323">
        <v>0</v>
      </c>
      <c r="FU1323">
        <v>0</v>
      </c>
      <c r="FV1323">
        <v>0</v>
      </c>
      <c r="FW1323">
        <v>0</v>
      </c>
      <c r="FX1323">
        <v>0</v>
      </c>
      <c r="FY1323">
        <v>0</v>
      </c>
      <c r="FZ1323">
        <v>0</v>
      </c>
      <c r="GA1323">
        <v>0</v>
      </c>
      <c r="GB1323">
        <v>0</v>
      </c>
      <c r="GC1323">
        <v>-63.7164857142857</v>
      </c>
      <c r="GD1323">
        <v>-8.26718181818184</v>
      </c>
      <c r="GE1323">
        <v>1.18685826822057</v>
      </c>
      <c r="GF1323">
        <v>0</v>
      </c>
      <c r="GG1323">
        <v>849.561558823529</v>
      </c>
      <c r="GH1323">
        <v>16.3518258150564</v>
      </c>
      <c r="GI1323">
        <v>1.61241474359524</v>
      </c>
      <c r="GJ1323">
        <v>-1</v>
      </c>
      <c r="GK1323">
        <v>32.940280952381</v>
      </c>
      <c r="GL1323">
        <v>-0.105872727272693</v>
      </c>
      <c r="GM1323">
        <v>0.0152956457871298</v>
      </c>
      <c r="GN1323">
        <v>0</v>
      </c>
      <c r="GO1323">
        <v>0</v>
      </c>
      <c r="GP1323">
        <v>2</v>
      </c>
      <c r="GQ1323" t="s">
        <v>473</v>
      </c>
      <c r="GR1323">
        <v>3.12619</v>
      </c>
      <c r="GS1323">
        <v>2.71727</v>
      </c>
      <c r="GT1323">
        <v>0.145818</v>
      </c>
      <c r="GU1323">
        <v>0.152459</v>
      </c>
      <c r="GV1323">
        <v>0.18045</v>
      </c>
      <c r="GW1323">
        <v>0.101961</v>
      </c>
      <c r="GX1323">
        <v>30409.1</v>
      </c>
      <c r="GY1323">
        <v>31848.5</v>
      </c>
      <c r="GZ1323">
        <v>32362.5</v>
      </c>
      <c r="HA1323">
        <v>34180.7</v>
      </c>
      <c r="HB1323">
        <v>38226.1</v>
      </c>
      <c r="HC1323">
        <v>44306.9</v>
      </c>
      <c r="HD1323">
        <v>50920</v>
      </c>
      <c r="HE1323">
        <v>54856.6</v>
      </c>
      <c r="HF1323">
        <v>1.65003</v>
      </c>
      <c r="HG1323">
        <v>1.50013</v>
      </c>
      <c r="HH1323">
        <v>-0.194877</v>
      </c>
      <c r="HI1323">
        <v>0</v>
      </c>
      <c r="HJ1323">
        <v>51.1395</v>
      </c>
      <c r="HK1323">
        <v>999.9</v>
      </c>
      <c r="HL1323">
        <v>56.043</v>
      </c>
      <c r="HM1323">
        <v>30.293</v>
      </c>
      <c r="HN1323">
        <v>26.924</v>
      </c>
      <c r="HO1323">
        <v>59.9857</v>
      </c>
      <c r="HP1323">
        <v>40.2484</v>
      </c>
      <c r="HQ1323">
        <v>1</v>
      </c>
      <c r="HR1323">
        <v>2.70467</v>
      </c>
      <c r="HS1323">
        <v>1.76119</v>
      </c>
      <c r="HT1323">
        <v>20.1006</v>
      </c>
      <c r="HU1323">
        <v>5.18255</v>
      </c>
      <c r="HV1323">
        <v>12.0159</v>
      </c>
      <c r="HW1323">
        <v>4.9669</v>
      </c>
      <c r="HX1323">
        <v>3.296</v>
      </c>
      <c r="HY1323">
        <v>9999</v>
      </c>
      <c r="HZ1323">
        <v>9999</v>
      </c>
      <c r="IA1323">
        <v>999.9</v>
      </c>
      <c r="IB1323">
        <v>9999</v>
      </c>
      <c r="IC1323">
        <v>1.86325</v>
      </c>
      <c r="ID1323">
        <v>1.8681</v>
      </c>
      <c r="IE1323">
        <v>1.86783</v>
      </c>
      <c r="IF1323">
        <v>1.86905</v>
      </c>
      <c r="IG1323">
        <v>1.86981</v>
      </c>
      <c r="IH1323">
        <v>1.86588</v>
      </c>
      <c r="II1323">
        <v>1.86692</v>
      </c>
      <c r="IJ1323">
        <v>1.86842</v>
      </c>
      <c r="IK1323">
        <v>5</v>
      </c>
      <c r="IL1323">
        <v>0</v>
      </c>
      <c r="IM1323">
        <v>0</v>
      </c>
      <c r="IN1323">
        <v>0</v>
      </c>
      <c r="IO1323" t="s">
        <v>441</v>
      </c>
      <c r="IP1323" t="s">
        <v>442</v>
      </c>
      <c r="IQ1323" t="s">
        <v>443</v>
      </c>
      <c r="IR1323" t="s">
        <v>443</v>
      </c>
      <c r="IS1323" t="s">
        <v>443</v>
      </c>
      <c r="IT1323" t="s">
        <v>443</v>
      </c>
      <c r="IU1323">
        <v>0</v>
      </c>
      <c r="IV1323">
        <v>100</v>
      </c>
      <c r="IW1323">
        <v>100</v>
      </c>
      <c r="IX1323">
        <v>1.098</v>
      </c>
      <c r="IY1323">
        <v>-0.0441</v>
      </c>
      <c r="IZ1323">
        <v>1.09748391826392</v>
      </c>
      <c r="JA1323">
        <v>0</v>
      </c>
      <c r="JB1323">
        <v>0</v>
      </c>
      <c r="JC1323">
        <v>0</v>
      </c>
      <c r="JD1323">
        <v>-0.0441141096964596</v>
      </c>
      <c r="JE1323">
        <v>0</v>
      </c>
      <c r="JF1323">
        <v>0</v>
      </c>
      <c r="JG1323">
        <v>0</v>
      </c>
      <c r="JH1323">
        <v>5</v>
      </c>
      <c r="JI1323">
        <v>2273</v>
      </c>
      <c r="JJ1323">
        <v>1</v>
      </c>
      <c r="JK1323">
        <v>24</v>
      </c>
      <c r="JL1323">
        <v>29357175.9</v>
      </c>
      <c r="JM1323">
        <v>29357175.9</v>
      </c>
      <c r="JN1323">
        <v>2.00806</v>
      </c>
      <c r="JO1323">
        <v>2.61841</v>
      </c>
      <c r="JP1323">
        <v>1.54785</v>
      </c>
      <c r="JQ1323">
        <v>2.31567</v>
      </c>
      <c r="JR1323">
        <v>1.64673</v>
      </c>
      <c r="JS1323">
        <v>2.37427</v>
      </c>
      <c r="JT1323">
        <v>34.4408</v>
      </c>
      <c r="JU1323">
        <v>24.1838</v>
      </c>
      <c r="JV1323">
        <v>18</v>
      </c>
      <c r="JW1323">
        <v>487.628</v>
      </c>
      <c r="JX1323">
        <v>378.909</v>
      </c>
      <c r="JY1323">
        <v>50.5706</v>
      </c>
      <c r="JZ1323">
        <v>57.2281</v>
      </c>
      <c r="KA1323">
        <v>30.001</v>
      </c>
      <c r="KB1323">
        <v>56.5327</v>
      </c>
      <c r="KC1323">
        <v>56.3302</v>
      </c>
      <c r="KD1323">
        <v>40.2694</v>
      </c>
      <c r="KE1323">
        <v>0</v>
      </c>
      <c r="KF1323">
        <v>100</v>
      </c>
      <c r="KG1323">
        <v>50.5624</v>
      </c>
      <c r="KH1323">
        <v>992.142</v>
      </c>
      <c r="KI1323">
        <v>26.2864</v>
      </c>
      <c r="KJ1323">
        <v>92.2532</v>
      </c>
      <c r="KK1323">
        <v>88.7373</v>
      </c>
    </row>
    <row r="1324" spans="1:297">
      <c r="A1324">
        <v>1308</v>
      </c>
      <c r="B1324">
        <v>1761430557</v>
      </c>
      <c r="C1324">
        <v>22376</v>
      </c>
      <c r="D1324" t="s">
        <v>3071</v>
      </c>
      <c r="E1324" t="s">
        <v>3072</v>
      </c>
      <c r="F1324">
        <v>5</v>
      </c>
      <c r="G1324" t="s">
        <v>2954</v>
      </c>
      <c r="H1324" t="s">
        <v>436</v>
      </c>
      <c r="I1324">
        <v>1761430548.84615</v>
      </c>
      <c r="J1324">
        <f>(K1324)/1000</f>
        <v>0</v>
      </c>
      <c r="K1324">
        <f>IF(DP1324, AN1324, AH1324)</f>
        <v>0</v>
      </c>
      <c r="L1324">
        <f>IF(DP1324, AI1324, AG1324)</f>
        <v>0</v>
      </c>
      <c r="M1324">
        <f>DR1324 - IF(AU1324&gt;1, L1324*DL1324*100.0/(AW1324), 0)</f>
        <v>0</v>
      </c>
      <c r="N1324">
        <f>((T1324-J1324/2)*M1324-L1324)/(T1324+J1324/2)</f>
        <v>0</v>
      </c>
      <c r="O1324">
        <f>N1324*(DY1324+DZ1324)/1000.0</f>
        <v>0</v>
      </c>
      <c r="P1324">
        <f>(DR1324 - IF(AU1324&gt;1, L1324*DL1324*100.0/(AW1324), 0))*(DY1324+DZ1324)/1000.0</f>
        <v>0</v>
      </c>
      <c r="Q1324">
        <f>2.0/((1/S1324-1/R1324)+SIGN(S1324)*SQRT((1/S1324-1/R1324)*(1/S1324-1/R1324) + 4*DM1324/((DM1324+1)*(DM1324+1))*(2*1/S1324*1/R1324-1/R1324*1/R1324)))</f>
        <v>0</v>
      </c>
      <c r="R1324">
        <f>IF(LEFT(DN1324,1)&lt;&gt;"0",IF(LEFT(DN1324,1)="1",3.0,DO1324),$D$5+$E$5*(EF1324*DY1324/($K$5*1000))+$F$5*(EF1324*DY1324/($K$5*1000))*MAX(MIN(DL1324,$J$5),$I$5)*MAX(MIN(DL1324,$J$5),$I$5)+$G$5*MAX(MIN(DL1324,$J$5),$I$5)*(EF1324*DY1324/($K$5*1000))+$H$5*(EF1324*DY1324/($K$5*1000))*(EF1324*DY1324/($K$5*1000)))</f>
        <v>0</v>
      </c>
      <c r="S1324">
        <f>J1324*(1000-(1000*0.61365*exp(17.502*W1324/(240.97+W1324))/(DY1324+DZ1324)+DT1324)/2)/(1000*0.61365*exp(17.502*W1324/(240.97+W1324))/(DY1324+DZ1324)-DT1324)</f>
        <v>0</v>
      </c>
      <c r="T1324">
        <f>1/((DM1324+1)/(Q1324/1.6)+1/(R1324/1.37)) + DM1324/((DM1324+1)/(Q1324/1.6) + DM1324/(R1324/1.37))</f>
        <v>0</v>
      </c>
      <c r="U1324">
        <f>(DH1324*DK1324)</f>
        <v>0</v>
      </c>
      <c r="V1324">
        <f>(EA1324+(U1324+2*0.95*5.67E-8*(((EA1324+$B$7)+273)^4-(EA1324+273)^4)-44100*J1324)/(1.84*29.3*R1324+8*0.95*5.67E-8*(EA1324+273)^3))</f>
        <v>0</v>
      </c>
      <c r="W1324">
        <f>($C$7*EB1324+$D$7*EC1324+$E$7*V1324)</f>
        <v>0</v>
      </c>
      <c r="X1324">
        <f>0.61365*exp(17.502*W1324/(240.97+W1324))</f>
        <v>0</v>
      </c>
      <c r="Y1324">
        <f>(Z1324/AA1324*100)</f>
        <v>0</v>
      </c>
      <c r="Z1324">
        <f>DT1324*(DY1324+DZ1324)/1000</f>
        <v>0</v>
      </c>
      <c r="AA1324">
        <f>0.61365*exp(17.502*EA1324/(240.97+EA1324))</f>
        <v>0</v>
      </c>
      <c r="AB1324">
        <f>(X1324-DT1324*(DY1324+DZ1324)/1000)</f>
        <v>0</v>
      </c>
      <c r="AC1324">
        <f>(-J1324*44100)</f>
        <v>0</v>
      </c>
      <c r="AD1324">
        <f>2*29.3*R1324*0.92*(EA1324-W1324)</f>
        <v>0</v>
      </c>
      <c r="AE1324">
        <f>2*0.95*5.67E-8*(((EA1324+$B$7)+273)^4-(W1324+273)^4)</f>
        <v>0</v>
      </c>
      <c r="AF1324">
        <f>U1324+AE1324+AC1324+AD1324</f>
        <v>0</v>
      </c>
      <c r="AG1324">
        <f>DX1324*AU1324*(DS1324-DR1324*(1000-AU1324*DU1324)/(1000-AU1324*DT1324))/(100*DL1324)</f>
        <v>0</v>
      </c>
      <c r="AH1324">
        <f>1000*DX1324*AU1324*(DT1324-DU1324)/(100*DL1324*(1000-AU1324*DT1324))</f>
        <v>0</v>
      </c>
      <c r="AI1324">
        <f>(AJ1324 - AK1324 - DY1324*1E3/(8.314*(EA1324+273.15)) * AM1324/DX1324 * AL1324) * DX1324/(100*DL1324) * (1000 - DU1324)/1000</f>
        <v>0</v>
      </c>
      <c r="AJ1324">
        <v>1001.41756861993</v>
      </c>
      <c r="AK1324">
        <v>974.244393939393</v>
      </c>
      <c r="AL1324">
        <v>3.65243116454022</v>
      </c>
      <c r="AM1324">
        <v>65.4946518172247</v>
      </c>
      <c r="AN1324">
        <f>(AP1324 - AO1324 + DY1324*1E3/(8.314*(EA1324+273.15)) * AR1324/DX1324 * AQ1324) * DX1324/(100*DL1324) * 1000/(1000 - AP1324)</f>
        <v>0</v>
      </c>
      <c r="AO1324">
        <v>25.7361313258929</v>
      </c>
      <c r="AP1324">
        <v>58.661956969697</v>
      </c>
      <c r="AQ1324">
        <v>0.00267428507548944</v>
      </c>
      <c r="AR1324">
        <v>110.855634111714</v>
      </c>
      <c r="AS1324">
        <v>6</v>
      </c>
      <c r="AT1324">
        <v>1</v>
      </c>
      <c r="AU1324">
        <f>IF(AS1324*$H$13&gt;=AW1324,1.0,(AW1324/(AW1324-AS1324*$H$13)))</f>
        <v>0</v>
      </c>
      <c r="AV1324">
        <f>(AU1324-1)*100</f>
        <v>0</v>
      </c>
      <c r="AW1324">
        <f>MAX(0,($B$13+$C$13*EF1324)/(1+$D$13*EF1324)*DY1324/(EA1324+273)*$E$13)</f>
        <v>0</v>
      </c>
      <c r="AX1324" t="s">
        <v>437</v>
      </c>
      <c r="AY1324" t="s">
        <v>437</v>
      </c>
      <c r="AZ1324">
        <v>0</v>
      </c>
      <c r="BA1324">
        <v>0</v>
      </c>
      <c r="BB1324">
        <f>1-AZ1324/BA1324</f>
        <v>0</v>
      </c>
      <c r="BC1324">
        <v>0</v>
      </c>
      <c r="BD1324" t="s">
        <v>437</v>
      </c>
      <c r="BE1324" t="s">
        <v>437</v>
      </c>
      <c r="BF1324">
        <v>0</v>
      </c>
      <c r="BG1324">
        <v>0</v>
      </c>
      <c r="BH1324">
        <f>1-BF1324/BG1324</f>
        <v>0</v>
      </c>
      <c r="BI1324">
        <v>0.5</v>
      </c>
      <c r="BJ1324">
        <f>DI1324</f>
        <v>0</v>
      </c>
      <c r="BK1324">
        <f>L1324</f>
        <v>0</v>
      </c>
      <c r="BL1324">
        <f>BH1324*BI1324*BJ1324</f>
        <v>0</v>
      </c>
      <c r="BM1324">
        <f>(BK1324-BC1324)/BJ1324</f>
        <v>0</v>
      </c>
      <c r="BN1324">
        <f>(BA1324-BG1324)/BG1324</f>
        <v>0</v>
      </c>
      <c r="BO1324">
        <f>AZ1324/(BB1324+AZ1324/BG1324)</f>
        <v>0</v>
      </c>
      <c r="BP1324" t="s">
        <v>437</v>
      </c>
      <c r="BQ1324">
        <v>0</v>
      </c>
      <c r="BR1324">
        <f>IF(BQ1324&lt;&gt;0, BQ1324, BO1324)</f>
        <v>0</v>
      </c>
      <c r="BS1324">
        <f>1-BR1324/BG1324</f>
        <v>0</v>
      </c>
      <c r="BT1324">
        <f>(BG1324-BF1324)/(BG1324-BR1324)</f>
        <v>0</v>
      </c>
      <c r="BU1324">
        <f>(BA1324-BG1324)/(BA1324-BR1324)</f>
        <v>0</v>
      </c>
      <c r="BV1324">
        <f>(BG1324-BF1324)/(BG1324-AZ1324)</f>
        <v>0</v>
      </c>
      <c r="BW1324">
        <f>(BA1324-BG1324)/(BA1324-AZ1324)</f>
        <v>0</v>
      </c>
      <c r="BX1324">
        <f>(BT1324*BR1324/BF1324)</f>
        <v>0</v>
      </c>
      <c r="BY1324">
        <f>(1-BX1324)</f>
        <v>0</v>
      </c>
      <c r="DH1324">
        <f>$B$11*EG1324+$C$11*EH1324+$F$11*ES1324*(1-EV1324)</f>
        <v>0</v>
      </c>
      <c r="DI1324">
        <f>DH1324*DJ1324</f>
        <v>0</v>
      </c>
      <c r="DJ1324">
        <f>($B$11*$D$9+$C$11*$D$9+$F$11*((FF1324+EX1324)/MAX(FF1324+EX1324+FG1324, 0.1)*$I$9+FG1324/MAX(FF1324+EX1324+FG1324, 0.1)*$J$9))/($B$11+$C$11+$F$11)</f>
        <v>0</v>
      </c>
      <c r="DK1324">
        <f>($B$11*$K$9+$C$11*$K$9+$F$11*((FF1324+EX1324)/MAX(FF1324+EX1324+FG1324, 0.1)*$P$9+FG1324/MAX(FF1324+EX1324+FG1324, 0.1)*$Q$9))/($B$11+$C$11+$F$11)</f>
        <v>0</v>
      </c>
      <c r="DL1324">
        <v>6</v>
      </c>
      <c r="DM1324">
        <v>0.5</v>
      </c>
      <c r="DN1324" t="s">
        <v>438</v>
      </c>
      <c r="DO1324">
        <v>2</v>
      </c>
      <c r="DP1324" t="b">
        <v>1</v>
      </c>
      <c r="DQ1324">
        <v>1761430548.84615</v>
      </c>
      <c r="DR1324">
        <v>893.413692307692</v>
      </c>
      <c r="DS1324">
        <v>958.664153846154</v>
      </c>
      <c r="DT1324">
        <v>58.6602923076923</v>
      </c>
      <c r="DU1324">
        <v>25.7310538461538</v>
      </c>
      <c r="DV1324">
        <v>892.316153846154</v>
      </c>
      <c r="DW1324">
        <v>58.7044076923077</v>
      </c>
      <c r="DX1324">
        <v>499.997384615385</v>
      </c>
      <c r="DY1324">
        <v>90.1856538461538</v>
      </c>
      <c r="DZ1324">
        <v>0.0393523</v>
      </c>
      <c r="EA1324">
        <v>52.6131384615385</v>
      </c>
      <c r="EB1324">
        <v>48.0523307692308</v>
      </c>
      <c r="EC1324">
        <v>999.9</v>
      </c>
      <c r="ED1324">
        <v>0</v>
      </c>
      <c r="EE1324">
        <v>0</v>
      </c>
      <c r="EF1324">
        <v>9994.85692307692</v>
      </c>
      <c r="EG1324">
        <v>0</v>
      </c>
      <c r="EH1324">
        <v>1249.40153846154</v>
      </c>
      <c r="EI1324">
        <v>-65.2503076923077</v>
      </c>
      <c r="EJ1324">
        <v>949.087384615385</v>
      </c>
      <c r="EK1324">
        <v>983.983230769231</v>
      </c>
      <c r="EL1324">
        <v>32.9292461538462</v>
      </c>
      <c r="EM1324">
        <v>958.664153846154</v>
      </c>
      <c r="EN1324">
        <v>25.7310538461538</v>
      </c>
      <c r="EO1324">
        <v>5.29031769230769</v>
      </c>
      <c r="EP1324">
        <v>2.32057230769231</v>
      </c>
      <c r="EQ1324">
        <v>33.8224307692308</v>
      </c>
      <c r="ER1324">
        <v>19.8199</v>
      </c>
      <c r="ES1324">
        <v>1199.98461538462</v>
      </c>
      <c r="ET1324">
        <v>0.967007769230769</v>
      </c>
      <c r="EU1324">
        <v>0.0329921076923077</v>
      </c>
      <c r="EV1324">
        <v>0</v>
      </c>
      <c r="EW1324">
        <v>851.642153846154</v>
      </c>
      <c r="EX1324">
        <v>5.00059</v>
      </c>
      <c r="EY1324">
        <v>11412.5</v>
      </c>
      <c r="EZ1324">
        <v>10358.6</v>
      </c>
      <c r="FA1324">
        <v>64.562</v>
      </c>
      <c r="FB1324">
        <v>65.7306153846154</v>
      </c>
      <c r="FC1324">
        <v>64.562</v>
      </c>
      <c r="FD1324">
        <v>65.5</v>
      </c>
      <c r="FE1324">
        <v>65.8362307692308</v>
      </c>
      <c r="FF1324">
        <v>1155.55461538462</v>
      </c>
      <c r="FG1324">
        <v>39.4238461538462</v>
      </c>
      <c r="FH1324">
        <v>0</v>
      </c>
      <c r="FI1324">
        <v>1761430518.1</v>
      </c>
      <c r="FJ1324">
        <v>0</v>
      </c>
      <c r="FK1324">
        <v>851.984576923077</v>
      </c>
      <c r="FL1324">
        <v>15.8582905862047</v>
      </c>
      <c r="FM1324">
        <v>207.251282055922</v>
      </c>
      <c r="FN1324">
        <v>11416.0807692308</v>
      </c>
      <c r="FO1324">
        <v>15</v>
      </c>
      <c r="FP1324">
        <v>0</v>
      </c>
      <c r="FQ1324" t="s">
        <v>439</v>
      </c>
      <c r="FR1324">
        <v>0</v>
      </c>
      <c r="FS1324">
        <v>0</v>
      </c>
      <c r="FT1324">
        <v>0</v>
      </c>
      <c r="FU1324">
        <v>0</v>
      </c>
      <c r="FV1324">
        <v>0</v>
      </c>
      <c r="FW1324">
        <v>0</v>
      </c>
      <c r="FX1324">
        <v>0</v>
      </c>
      <c r="FY1324">
        <v>0</v>
      </c>
      <c r="FZ1324">
        <v>0</v>
      </c>
      <c r="GA1324">
        <v>0</v>
      </c>
      <c r="GB1324">
        <v>0</v>
      </c>
      <c r="GC1324">
        <v>-64.73061</v>
      </c>
      <c r="GD1324">
        <v>-12.4222556390977</v>
      </c>
      <c r="GE1324">
        <v>1.50309050755435</v>
      </c>
      <c r="GF1324">
        <v>0</v>
      </c>
      <c r="GG1324">
        <v>851.011558823529</v>
      </c>
      <c r="GH1324">
        <v>16.2241863823815</v>
      </c>
      <c r="GI1324">
        <v>1.60120923406207</v>
      </c>
      <c r="GJ1324">
        <v>-1</v>
      </c>
      <c r="GK1324">
        <v>32.934245</v>
      </c>
      <c r="GL1324">
        <v>-0.134422556390957</v>
      </c>
      <c r="GM1324">
        <v>0.0164905268260294</v>
      </c>
      <c r="GN1324">
        <v>0</v>
      </c>
      <c r="GO1324">
        <v>0</v>
      </c>
      <c r="GP1324">
        <v>2</v>
      </c>
      <c r="GQ1324" t="s">
        <v>473</v>
      </c>
      <c r="GR1324">
        <v>3.12617</v>
      </c>
      <c r="GS1324">
        <v>2.71717</v>
      </c>
      <c r="GT1324">
        <v>0.147649</v>
      </c>
      <c r="GU1324">
        <v>0.154127</v>
      </c>
      <c r="GV1324">
        <v>0.180442</v>
      </c>
      <c r="GW1324">
        <v>0.101972</v>
      </c>
      <c r="GX1324">
        <v>30342.9</v>
      </c>
      <c r="GY1324">
        <v>31784.3</v>
      </c>
      <c r="GZ1324">
        <v>32361.9</v>
      </c>
      <c r="HA1324">
        <v>34179.6</v>
      </c>
      <c r="HB1324">
        <v>38226.1</v>
      </c>
      <c r="HC1324">
        <v>44305.2</v>
      </c>
      <c r="HD1324">
        <v>50919.2</v>
      </c>
      <c r="HE1324">
        <v>54854.9</v>
      </c>
      <c r="HF1324">
        <v>1.64995</v>
      </c>
      <c r="HG1324">
        <v>1.50015</v>
      </c>
      <c r="HH1324">
        <v>-0.197068</v>
      </c>
      <c r="HI1324">
        <v>0</v>
      </c>
      <c r="HJ1324">
        <v>51.1552</v>
      </c>
      <c r="HK1324">
        <v>999.9</v>
      </c>
      <c r="HL1324">
        <v>56.043</v>
      </c>
      <c r="HM1324">
        <v>30.313</v>
      </c>
      <c r="HN1324">
        <v>26.9532</v>
      </c>
      <c r="HO1324">
        <v>60.1457</v>
      </c>
      <c r="HP1324">
        <v>40.1763</v>
      </c>
      <c r="HQ1324">
        <v>1</v>
      </c>
      <c r="HR1324">
        <v>2.70591</v>
      </c>
      <c r="HS1324">
        <v>1.85766</v>
      </c>
      <c r="HT1324">
        <v>20.0973</v>
      </c>
      <c r="HU1324">
        <v>5.1824</v>
      </c>
      <c r="HV1324">
        <v>12.0159</v>
      </c>
      <c r="HW1324">
        <v>4.967</v>
      </c>
      <c r="HX1324">
        <v>3.296</v>
      </c>
      <c r="HY1324">
        <v>9999</v>
      </c>
      <c r="HZ1324">
        <v>9999</v>
      </c>
      <c r="IA1324">
        <v>999.9</v>
      </c>
      <c r="IB1324">
        <v>9999</v>
      </c>
      <c r="IC1324">
        <v>1.86325</v>
      </c>
      <c r="ID1324">
        <v>1.8681</v>
      </c>
      <c r="IE1324">
        <v>1.86783</v>
      </c>
      <c r="IF1324">
        <v>1.86905</v>
      </c>
      <c r="IG1324">
        <v>1.86981</v>
      </c>
      <c r="IH1324">
        <v>1.8659</v>
      </c>
      <c r="II1324">
        <v>1.86694</v>
      </c>
      <c r="IJ1324">
        <v>1.86841</v>
      </c>
      <c r="IK1324">
        <v>5</v>
      </c>
      <c r="IL1324">
        <v>0</v>
      </c>
      <c r="IM1324">
        <v>0</v>
      </c>
      <c r="IN1324">
        <v>0</v>
      </c>
      <c r="IO1324" t="s">
        <v>441</v>
      </c>
      <c r="IP1324" t="s">
        <v>442</v>
      </c>
      <c r="IQ1324" t="s">
        <v>443</v>
      </c>
      <c r="IR1324" t="s">
        <v>443</v>
      </c>
      <c r="IS1324" t="s">
        <v>443</v>
      </c>
      <c r="IT1324" t="s">
        <v>443</v>
      </c>
      <c r="IU1324">
        <v>0</v>
      </c>
      <c r="IV1324">
        <v>100</v>
      </c>
      <c r="IW1324">
        <v>100</v>
      </c>
      <c r="IX1324">
        <v>1.098</v>
      </c>
      <c r="IY1324">
        <v>-0.0441</v>
      </c>
      <c r="IZ1324">
        <v>1.09748391826392</v>
      </c>
      <c r="JA1324">
        <v>0</v>
      </c>
      <c r="JB1324">
        <v>0</v>
      </c>
      <c r="JC1324">
        <v>0</v>
      </c>
      <c r="JD1324">
        <v>-0.0441141096964596</v>
      </c>
      <c r="JE1324">
        <v>0</v>
      </c>
      <c r="JF1324">
        <v>0</v>
      </c>
      <c r="JG1324">
        <v>0</v>
      </c>
      <c r="JH1324">
        <v>5</v>
      </c>
      <c r="JI1324">
        <v>2273</v>
      </c>
      <c r="JJ1324">
        <v>1</v>
      </c>
      <c r="JK1324">
        <v>24</v>
      </c>
      <c r="JL1324">
        <v>29357175.9</v>
      </c>
      <c r="JM1324">
        <v>29357175.9</v>
      </c>
      <c r="JN1324">
        <v>2.03735</v>
      </c>
      <c r="JO1324">
        <v>2.6123</v>
      </c>
      <c r="JP1324">
        <v>1.54785</v>
      </c>
      <c r="JQ1324">
        <v>2.31567</v>
      </c>
      <c r="JR1324">
        <v>1.64673</v>
      </c>
      <c r="JS1324">
        <v>2.37427</v>
      </c>
      <c r="JT1324">
        <v>34.418</v>
      </c>
      <c r="JU1324">
        <v>24.1838</v>
      </c>
      <c r="JV1324">
        <v>18</v>
      </c>
      <c r="JW1324">
        <v>487.611</v>
      </c>
      <c r="JX1324">
        <v>378.955</v>
      </c>
      <c r="JY1324">
        <v>50.5257</v>
      </c>
      <c r="JZ1324">
        <v>57.2321</v>
      </c>
      <c r="KA1324">
        <v>30.0012</v>
      </c>
      <c r="KB1324">
        <v>56.5396</v>
      </c>
      <c r="KC1324">
        <v>56.3375</v>
      </c>
      <c r="KD1324">
        <v>40.7728</v>
      </c>
      <c r="KE1324">
        <v>0</v>
      </c>
      <c r="KF1324">
        <v>100</v>
      </c>
      <c r="KG1324">
        <v>50.4985</v>
      </c>
      <c r="KH1324">
        <v>1012.53</v>
      </c>
      <c r="KI1324">
        <v>26.2864</v>
      </c>
      <c r="KJ1324">
        <v>92.2517</v>
      </c>
      <c r="KK1324">
        <v>88.7346</v>
      </c>
    </row>
    <row r="1325" spans="1:297">
      <c r="A1325">
        <v>1309</v>
      </c>
      <c r="B1325">
        <v>1761430562</v>
      </c>
      <c r="C1325">
        <v>22381</v>
      </c>
      <c r="D1325" t="s">
        <v>3073</v>
      </c>
      <c r="E1325" t="s">
        <v>3074</v>
      </c>
      <c r="F1325">
        <v>5</v>
      </c>
      <c r="G1325" t="s">
        <v>2954</v>
      </c>
      <c r="H1325" t="s">
        <v>436</v>
      </c>
      <c r="I1325">
        <v>1761430553.84615</v>
      </c>
      <c r="J1325">
        <f>(K1325)/1000</f>
        <v>0</v>
      </c>
      <c r="K1325">
        <f>IF(DP1325, AN1325, AH1325)</f>
        <v>0</v>
      </c>
      <c r="L1325">
        <f>IF(DP1325, AI1325, AG1325)</f>
        <v>0</v>
      </c>
      <c r="M1325">
        <f>DR1325 - IF(AU1325&gt;1, L1325*DL1325*100.0/(AW1325), 0)</f>
        <v>0</v>
      </c>
      <c r="N1325">
        <f>((T1325-J1325/2)*M1325-L1325)/(T1325+J1325/2)</f>
        <v>0</v>
      </c>
      <c r="O1325">
        <f>N1325*(DY1325+DZ1325)/1000.0</f>
        <v>0</v>
      </c>
      <c r="P1325">
        <f>(DR1325 - IF(AU1325&gt;1, L1325*DL1325*100.0/(AW1325), 0))*(DY1325+DZ1325)/1000.0</f>
        <v>0</v>
      </c>
      <c r="Q1325">
        <f>2.0/((1/S1325-1/R1325)+SIGN(S1325)*SQRT((1/S1325-1/R1325)*(1/S1325-1/R1325) + 4*DM1325/((DM1325+1)*(DM1325+1))*(2*1/S1325*1/R1325-1/R1325*1/R1325)))</f>
        <v>0</v>
      </c>
      <c r="R1325">
        <f>IF(LEFT(DN1325,1)&lt;&gt;"0",IF(LEFT(DN1325,1)="1",3.0,DO1325),$D$5+$E$5*(EF1325*DY1325/($K$5*1000))+$F$5*(EF1325*DY1325/($K$5*1000))*MAX(MIN(DL1325,$J$5),$I$5)*MAX(MIN(DL1325,$J$5),$I$5)+$G$5*MAX(MIN(DL1325,$J$5),$I$5)*(EF1325*DY1325/($K$5*1000))+$H$5*(EF1325*DY1325/($K$5*1000))*(EF1325*DY1325/($K$5*1000)))</f>
        <v>0</v>
      </c>
      <c r="S1325">
        <f>J1325*(1000-(1000*0.61365*exp(17.502*W1325/(240.97+W1325))/(DY1325+DZ1325)+DT1325)/2)/(1000*0.61365*exp(17.502*W1325/(240.97+W1325))/(DY1325+DZ1325)-DT1325)</f>
        <v>0</v>
      </c>
      <c r="T1325">
        <f>1/((DM1325+1)/(Q1325/1.6)+1/(R1325/1.37)) + DM1325/((DM1325+1)/(Q1325/1.6) + DM1325/(R1325/1.37))</f>
        <v>0</v>
      </c>
      <c r="U1325">
        <f>(DH1325*DK1325)</f>
        <v>0</v>
      </c>
      <c r="V1325">
        <f>(EA1325+(U1325+2*0.95*5.67E-8*(((EA1325+$B$7)+273)^4-(EA1325+273)^4)-44100*J1325)/(1.84*29.3*R1325+8*0.95*5.67E-8*(EA1325+273)^3))</f>
        <v>0</v>
      </c>
      <c r="W1325">
        <f>($C$7*EB1325+$D$7*EC1325+$E$7*V1325)</f>
        <v>0</v>
      </c>
      <c r="X1325">
        <f>0.61365*exp(17.502*W1325/(240.97+W1325))</f>
        <v>0</v>
      </c>
      <c r="Y1325">
        <f>(Z1325/AA1325*100)</f>
        <v>0</v>
      </c>
      <c r="Z1325">
        <f>DT1325*(DY1325+DZ1325)/1000</f>
        <v>0</v>
      </c>
      <c r="AA1325">
        <f>0.61365*exp(17.502*EA1325/(240.97+EA1325))</f>
        <v>0</v>
      </c>
      <c r="AB1325">
        <f>(X1325-DT1325*(DY1325+DZ1325)/1000)</f>
        <v>0</v>
      </c>
      <c r="AC1325">
        <f>(-J1325*44100)</f>
        <v>0</v>
      </c>
      <c r="AD1325">
        <f>2*29.3*R1325*0.92*(EA1325-W1325)</f>
        <v>0</v>
      </c>
      <c r="AE1325">
        <f>2*0.95*5.67E-8*(((EA1325+$B$7)+273)^4-(W1325+273)^4)</f>
        <v>0</v>
      </c>
      <c r="AF1325">
        <f>U1325+AE1325+AC1325+AD1325</f>
        <v>0</v>
      </c>
      <c r="AG1325">
        <f>DX1325*AU1325*(DS1325-DR1325*(1000-AU1325*DU1325)/(1000-AU1325*DT1325))/(100*DL1325)</f>
        <v>0</v>
      </c>
      <c r="AH1325">
        <f>1000*DX1325*AU1325*(DT1325-DU1325)/(100*DL1325*(1000-AU1325*DT1325))</f>
        <v>0</v>
      </c>
      <c r="AI1325">
        <f>(AJ1325 - AK1325 - DY1325*1E3/(8.314*(EA1325+273.15)) * AM1325/DX1325 * AL1325) * DX1325/(100*DL1325) * (1000 - DU1325)/1000</f>
        <v>0</v>
      </c>
      <c r="AJ1325">
        <v>1017.35380346056</v>
      </c>
      <c r="AK1325">
        <v>990.744193939394</v>
      </c>
      <c r="AL1325">
        <v>3.27945963822158</v>
      </c>
      <c r="AM1325">
        <v>65.4946518172247</v>
      </c>
      <c r="AN1325">
        <f>(AP1325 - AO1325 + DY1325*1E3/(8.314*(EA1325+273.15)) * AR1325/DX1325 * AQ1325) * DX1325/(100*DL1325) * 1000/(1000 - AP1325)</f>
        <v>0</v>
      </c>
      <c r="AO1325">
        <v>25.7377546563767</v>
      </c>
      <c r="AP1325">
        <v>58.6495278787879</v>
      </c>
      <c r="AQ1325">
        <v>0.000515325388729529</v>
      </c>
      <c r="AR1325">
        <v>110.855634111714</v>
      </c>
      <c r="AS1325">
        <v>6</v>
      </c>
      <c r="AT1325">
        <v>1</v>
      </c>
      <c r="AU1325">
        <f>IF(AS1325*$H$13&gt;=AW1325,1.0,(AW1325/(AW1325-AS1325*$H$13)))</f>
        <v>0</v>
      </c>
      <c r="AV1325">
        <f>(AU1325-1)*100</f>
        <v>0</v>
      </c>
      <c r="AW1325">
        <f>MAX(0,($B$13+$C$13*EF1325)/(1+$D$13*EF1325)*DY1325/(EA1325+273)*$E$13)</f>
        <v>0</v>
      </c>
      <c r="AX1325" t="s">
        <v>437</v>
      </c>
      <c r="AY1325" t="s">
        <v>437</v>
      </c>
      <c r="AZ1325">
        <v>0</v>
      </c>
      <c r="BA1325">
        <v>0</v>
      </c>
      <c r="BB1325">
        <f>1-AZ1325/BA1325</f>
        <v>0</v>
      </c>
      <c r="BC1325">
        <v>0</v>
      </c>
      <c r="BD1325" t="s">
        <v>437</v>
      </c>
      <c r="BE1325" t="s">
        <v>437</v>
      </c>
      <c r="BF1325">
        <v>0</v>
      </c>
      <c r="BG1325">
        <v>0</v>
      </c>
      <c r="BH1325">
        <f>1-BF1325/BG1325</f>
        <v>0</v>
      </c>
      <c r="BI1325">
        <v>0.5</v>
      </c>
      <c r="BJ1325">
        <f>DI1325</f>
        <v>0</v>
      </c>
      <c r="BK1325">
        <f>L1325</f>
        <v>0</v>
      </c>
      <c r="BL1325">
        <f>BH1325*BI1325*BJ1325</f>
        <v>0</v>
      </c>
      <c r="BM1325">
        <f>(BK1325-BC1325)/BJ1325</f>
        <v>0</v>
      </c>
      <c r="BN1325">
        <f>(BA1325-BG1325)/BG1325</f>
        <v>0</v>
      </c>
      <c r="BO1325">
        <f>AZ1325/(BB1325+AZ1325/BG1325)</f>
        <v>0</v>
      </c>
      <c r="BP1325" t="s">
        <v>437</v>
      </c>
      <c r="BQ1325">
        <v>0</v>
      </c>
      <c r="BR1325">
        <f>IF(BQ1325&lt;&gt;0, BQ1325, BO1325)</f>
        <v>0</v>
      </c>
      <c r="BS1325">
        <f>1-BR1325/BG1325</f>
        <v>0</v>
      </c>
      <c r="BT1325">
        <f>(BG1325-BF1325)/(BG1325-BR1325)</f>
        <v>0</v>
      </c>
      <c r="BU1325">
        <f>(BA1325-BG1325)/(BA1325-BR1325)</f>
        <v>0</v>
      </c>
      <c r="BV1325">
        <f>(BG1325-BF1325)/(BG1325-AZ1325)</f>
        <v>0</v>
      </c>
      <c r="BW1325">
        <f>(BA1325-BG1325)/(BA1325-AZ1325)</f>
        <v>0</v>
      </c>
      <c r="BX1325">
        <f>(BT1325*BR1325/BF1325)</f>
        <v>0</v>
      </c>
      <c r="BY1325">
        <f>(1-BX1325)</f>
        <v>0</v>
      </c>
      <c r="DH1325">
        <f>$B$11*EG1325+$C$11*EH1325+$F$11*ES1325*(1-EV1325)</f>
        <v>0</v>
      </c>
      <c r="DI1325">
        <f>DH1325*DJ1325</f>
        <v>0</v>
      </c>
      <c r="DJ1325">
        <f>($B$11*$D$9+$C$11*$D$9+$F$11*((FF1325+EX1325)/MAX(FF1325+EX1325+FG1325, 0.1)*$I$9+FG1325/MAX(FF1325+EX1325+FG1325, 0.1)*$J$9))/($B$11+$C$11+$F$11)</f>
        <v>0</v>
      </c>
      <c r="DK1325">
        <f>($B$11*$K$9+$C$11*$K$9+$F$11*((FF1325+EX1325)/MAX(FF1325+EX1325+FG1325, 0.1)*$P$9+FG1325/MAX(FF1325+EX1325+FG1325, 0.1)*$Q$9))/($B$11+$C$11+$F$11)</f>
        <v>0</v>
      </c>
      <c r="DL1325">
        <v>6</v>
      </c>
      <c r="DM1325">
        <v>0.5</v>
      </c>
      <c r="DN1325" t="s">
        <v>438</v>
      </c>
      <c r="DO1325">
        <v>2</v>
      </c>
      <c r="DP1325" t="b">
        <v>1</v>
      </c>
      <c r="DQ1325">
        <v>1761430553.84615</v>
      </c>
      <c r="DR1325">
        <v>909.705</v>
      </c>
      <c r="DS1325">
        <v>975.186384615385</v>
      </c>
      <c r="DT1325">
        <v>58.6518153846154</v>
      </c>
      <c r="DU1325">
        <v>25.7340692307692</v>
      </c>
      <c r="DV1325">
        <v>908.607538461538</v>
      </c>
      <c r="DW1325">
        <v>58.6959307692308</v>
      </c>
      <c r="DX1325">
        <v>499.995692307692</v>
      </c>
      <c r="DY1325">
        <v>90.1862307692308</v>
      </c>
      <c r="DZ1325">
        <v>0.0392407846153846</v>
      </c>
      <c r="EA1325">
        <v>52.6094</v>
      </c>
      <c r="EB1325">
        <v>48.0555307692308</v>
      </c>
      <c r="EC1325">
        <v>999.9</v>
      </c>
      <c r="ED1325">
        <v>0</v>
      </c>
      <c r="EE1325">
        <v>0</v>
      </c>
      <c r="EF1325">
        <v>9996.19769230769</v>
      </c>
      <c r="EG1325">
        <v>0</v>
      </c>
      <c r="EH1325">
        <v>1249.37615384615</v>
      </c>
      <c r="EI1325">
        <v>-65.4812538461538</v>
      </c>
      <c r="EJ1325">
        <v>966.385230769231</v>
      </c>
      <c r="EK1325">
        <v>1000.94446153846</v>
      </c>
      <c r="EL1325">
        <v>32.9177615384615</v>
      </c>
      <c r="EM1325">
        <v>975.186384615385</v>
      </c>
      <c r="EN1325">
        <v>25.7340692307692</v>
      </c>
      <c r="EO1325">
        <v>5.28958769230769</v>
      </c>
      <c r="EP1325">
        <v>2.32085846153846</v>
      </c>
      <c r="EQ1325">
        <v>33.8199615384615</v>
      </c>
      <c r="ER1325">
        <v>19.8219</v>
      </c>
      <c r="ES1325">
        <v>1200.00461538462</v>
      </c>
      <c r="ET1325">
        <v>0.967008384615385</v>
      </c>
      <c r="EU1325">
        <v>0.0329914538461538</v>
      </c>
      <c r="EV1325">
        <v>0</v>
      </c>
      <c r="EW1325">
        <v>853.034769230769</v>
      </c>
      <c r="EX1325">
        <v>5.00059</v>
      </c>
      <c r="EY1325">
        <v>11429.7692307692</v>
      </c>
      <c r="EZ1325">
        <v>10358.7769230769</v>
      </c>
      <c r="FA1325">
        <v>64.562</v>
      </c>
      <c r="FB1325">
        <v>65.7451538461538</v>
      </c>
      <c r="FC1325">
        <v>64.5668461538462</v>
      </c>
      <c r="FD1325">
        <v>65.5190769230769</v>
      </c>
      <c r="FE1325">
        <v>65.8556153846154</v>
      </c>
      <c r="FF1325">
        <v>1155.57461538462</v>
      </c>
      <c r="FG1325">
        <v>39.4215384615385</v>
      </c>
      <c r="FH1325">
        <v>0</v>
      </c>
      <c r="FI1325">
        <v>1761430522.9</v>
      </c>
      <c r="FJ1325">
        <v>0</v>
      </c>
      <c r="FK1325">
        <v>853.244346153846</v>
      </c>
      <c r="FL1325">
        <v>15.1497093995829</v>
      </c>
      <c r="FM1325">
        <v>207.138461555236</v>
      </c>
      <c r="FN1325">
        <v>11432.6076923077</v>
      </c>
      <c r="FO1325">
        <v>15</v>
      </c>
      <c r="FP1325">
        <v>0</v>
      </c>
      <c r="FQ1325" t="s">
        <v>439</v>
      </c>
      <c r="FR1325">
        <v>0</v>
      </c>
      <c r="FS1325">
        <v>0</v>
      </c>
      <c r="FT1325">
        <v>0</v>
      </c>
      <c r="FU1325">
        <v>0</v>
      </c>
      <c r="FV1325">
        <v>0</v>
      </c>
      <c r="FW1325">
        <v>0</v>
      </c>
      <c r="FX1325">
        <v>0</v>
      </c>
      <c r="FY1325">
        <v>0</v>
      </c>
      <c r="FZ1325">
        <v>0</v>
      </c>
      <c r="GA1325">
        <v>0</v>
      </c>
      <c r="GB1325">
        <v>0</v>
      </c>
      <c r="GC1325">
        <v>-65.3990238095238</v>
      </c>
      <c r="GD1325">
        <v>-5.28721558441569</v>
      </c>
      <c r="GE1325">
        <v>1.0073922742383</v>
      </c>
      <c r="GF1325">
        <v>0</v>
      </c>
      <c r="GG1325">
        <v>852.295294117647</v>
      </c>
      <c r="GH1325">
        <v>16.1077769295567</v>
      </c>
      <c r="GI1325">
        <v>1.59082267894562</v>
      </c>
      <c r="GJ1325">
        <v>-1</v>
      </c>
      <c r="GK1325">
        <v>32.9257904761905</v>
      </c>
      <c r="GL1325">
        <v>-0.131672727272673</v>
      </c>
      <c r="GM1325">
        <v>0.0162496272414949</v>
      </c>
      <c r="GN1325">
        <v>0</v>
      </c>
      <c r="GO1325">
        <v>0</v>
      </c>
      <c r="GP1325">
        <v>2</v>
      </c>
      <c r="GQ1325" t="s">
        <v>473</v>
      </c>
      <c r="GR1325">
        <v>3.12616</v>
      </c>
      <c r="GS1325">
        <v>2.71737</v>
      </c>
      <c r="GT1325">
        <v>0.149328</v>
      </c>
      <c r="GU1325">
        <v>0.15591</v>
      </c>
      <c r="GV1325">
        <v>0.180447</v>
      </c>
      <c r="GW1325">
        <v>0.101985</v>
      </c>
      <c r="GX1325">
        <v>30282.1</v>
      </c>
      <c r="GY1325">
        <v>31716</v>
      </c>
      <c r="GZ1325">
        <v>32361.2</v>
      </c>
      <c r="HA1325">
        <v>34178.7</v>
      </c>
      <c r="HB1325">
        <v>38225.4</v>
      </c>
      <c r="HC1325">
        <v>44303.7</v>
      </c>
      <c r="HD1325">
        <v>50918.1</v>
      </c>
      <c r="HE1325">
        <v>54853.5</v>
      </c>
      <c r="HF1325">
        <v>1.65003</v>
      </c>
      <c r="HG1325">
        <v>1.5001</v>
      </c>
      <c r="HH1325">
        <v>-0.197515</v>
      </c>
      <c r="HI1325">
        <v>0</v>
      </c>
      <c r="HJ1325">
        <v>51.1706</v>
      </c>
      <c r="HK1325">
        <v>999.9</v>
      </c>
      <c r="HL1325">
        <v>56.043</v>
      </c>
      <c r="HM1325">
        <v>30.313</v>
      </c>
      <c r="HN1325">
        <v>26.9547</v>
      </c>
      <c r="HO1325">
        <v>59.9757</v>
      </c>
      <c r="HP1325">
        <v>40.4247</v>
      </c>
      <c r="HQ1325">
        <v>1</v>
      </c>
      <c r="HR1325">
        <v>2.70718</v>
      </c>
      <c r="HS1325">
        <v>1.9081</v>
      </c>
      <c r="HT1325">
        <v>20.1015</v>
      </c>
      <c r="HU1325">
        <v>5.1827</v>
      </c>
      <c r="HV1325">
        <v>12.0159</v>
      </c>
      <c r="HW1325">
        <v>4.9669</v>
      </c>
      <c r="HX1325">
        <v>3.296</v>
      </c>
      <c r="HY1325">
        <v>9999</v>
      </c>
      <c r="HZ1325">
        <v>9999</v>
      </c>
      <c r="IA1325">
        <v>999.9</v>
      </c>
      <c r="IB1325">
        <v>9999</v>
      </c>
      <c r="IC1325">
        <v>1.86325</v>
      </c>
      <c r="ID1325">
        <v>1.86812</v>
      </c>
      <c r="IE1325">
        <v>1.86783</v>
      </c>
      <c r="IF1325">
        <v>1.86905</v>
      </c>
      <c r="IG1325">
        <v>1.86981</v>
      </c>
      <c r="IH1325">
        <v>1.86588</v>
      </c>
      <c r="II1325">
        <v>1.86693</v>
      </c>
      <c r="IJ1325">
        <v>1.86841</v>
      </c>
      <c r="IK1325">
        <v>5</v>
      </c>
      <c r="IL1325">
        <v>0</v>
      </c>
      <c r="IM1325">
        <v>0</v>
      </c>
      <c r="IN1325">
        <v>0</v>
      </c>
      <c r="IO1325" t="s">
        <v>441</v>
      </c>
      <c r="IP1325" t="s">
        <v>442</v>
      </c>
      <c r="IQ1325" t="s">
        <v>443</v>
      </c>
      <c r="IR1325" t="s">
        <v>443</v>
      </c>
      <c r="IS1325" t="s">
        <v>443</v>
      </c>
      <c r="IT1325" t="s">
        <v>443</v>
      </c>
      <c r="IU1325">
        <v>0</v>
      </c>
      <c r="IV1325">
        <v>100</v>
      </c>
      <c r="IW1325">
        <v>100</v>
      </c>
      <c r="IX1325">
        <v>1.098</v>
      </c>
      <c r="IY1325">
        <v>-0.0441</v>
      </c>
      <c r="IZ1325">
        <v>1.09748391826392</v>
      </c>
      <c r="JA1325">
        <v>0</v>
      </c>
      <c r="JB1325">
        <v>0</v>
      </c>
      <c r="JC1325">
        <v>0</v>
      </c>
      <c r="JD1325">
        <v>-0.0441141096964596</v>
      </c>
      <c r="JE1325">
        <v>0</v>
      </c>
      <c r="JF1325">
        <v>0</v>
      </c>
      <c r="JG1325">
        <v>0</v>
      </c>
      <c r="JH1325">
        <v>5</v>
      </c>
      <c r="JI1325">
        <v>2273</v>
      </c>
      <c r="JJ1325">
        <v>1</v>
      </c>
      <c r="JK1325">
        <v>24</v>
      </c>
      <c r="JL1325">
        <v>29357176</v>
      </c>
      <c r="JM1325">
        <v>29357176</v>
      </c>
      <c r="JN1325">
        <v>2.06055</v>
      </c>
      <c r="JO1325">
        <v>2.62695</v>
      </c>
      <c r="JP1325">
        <v>1.54785</v>
      </c>
      <c r="JQ1325">
        <v>2.31567</v>
      </c>
      <c r="JR1325">
        <v>1.64673</v>
      </c>
      <c r="JS1325">
        <v>2.28516</v>
      </c>
      <c r="JT1325">
        <v>34.4408</v>
      </c>
      <c r="JU1325">
        <v>24.1751</v>
      </c>
      <c r="JV1325">
        <v>18</v>
      </c>
      <c r="JW1325">
        <v>487.701</v>
      </c>
      <c r="JX1325">
        <v>378.94</v>
      </c>
      <c r="JY1325">
        <v>50.4694</v>
      </c>
      <c r="JZ1325">
        <v>57.2389</v>
      </c>
      <c r="KA1325">
        <v>30.0013</v>
      </c>
      <c r="KB1325">
        <v>56.546</v>
      </c>
      <c r="KC1325">
        <v>56.3415</v>
      </c>
      <c r="KD1325">
        <v>41.3581</v>
      </c>
      <c r="KE1325">
        <v>0</v>
      </c>
      <c r="KF1325">
        <v>100</v>
      </c>
      <c r="KG1325">
        <v>50.4436</v>
      </c>
      <c r="KH1325">
        <v>1026.29</v>
      </c>
      <c r="KI1325">
        <v>26.2864</v>
      </c>
      <c r="KJ1325">
        <v>92.2497</v>
      </c>
      <c r="KK1325">
        <v>88.7323</v>
      </c>
    </row>
    <row r="1326" spans="1:297">
      <c r="A1326">
        <v>1310</v>
      </c>
      <c r="B1326">
        <v>1761430567</v>
      </c>
      <c r="C1326">
        <v>22386</v>
      </c>
      <c r="D1326" t="s">
        <v>3075</v>
      </c>
      <c r="E1326" t="s">
        <v>3076</v>
      </c>
      <c r="F1326">
        <v>5</v>
      </c>
      <c r="G1326" t="s">
        <v>2954</v>
      </c>
      <c r="H1326" t="s">
        <v>436</v>
      </c>
      <c r="I1326">
        <v>1761430558.84615</v>
      </c>
      <c r="J1326">
        <f>(K1326)/1000</f>
        <v>0</v>
      </c>
      <c r="K1326">
        <f>IF(DP1326, AN1326, AH1326)</f>
        <v>0</v>
      </c>
      <c r="L1326">
        <f>IF(DP1326, AI1326, AG1326)</f>
        <v>0</v>
      </c>
      <c r="M1326">
        <f>DR1326 - IF(AU1326&gt;1, L1326*DL1326*100.0/(AW1326), 0)</f>
        <v>0</v>
      </c>
      <c r="N1326">
        <f>((T1326-J1326/2)*M1326-L1326)/(T1326+J1326/2)</f>
        <v>0</v>
      </c>
      <c r="O1326">
        <f>N1326*(DY1326+DZ1326)/1000.0</f>
        <v>0</v>
      </c>
      <c r="P1326">
        <f>(DR1326 - IF(AU1326&gt;1, L1326*DL1326*100.0/(AW1326), 0))*(DY1326+DZ1326)/1000.0</f>
        <v>0</v>
      </c>
      <c r="Q1326">
        <f>2.0/((1/S1326-1/R1326)+SIGN(S1326)*SQRT((1/S1326-1/R1326)*(1/S1326-1/R1326) + 4*DM1326/((DM1326+1)*(DM1326+1))*(2*1/S1326*1/R1326-1/R1326*1/R1326)))</f>
        <v>0</v>
      </c>
      <c r="R1326">
        <f>IF(LEFT(DN1326,1)&lt;&gt;"0",IF(LEFT(DN1326,1)="1",3.0,DO1326),$D$5+$E$5*(EF1326*DY1326/($K$5*1000))+$F$5*(EF1326*DY1326/($K$5*1000))*MAX(MIN(DL1326,$J$5),$I$5)*MAX(MIN(DL1326,$J$5),$I$5)+$G$5*MAX(MIN(DL1326,$J$5),$I$5)*(EF1326*DY1326/($K$5*1000))+$H$5*(EF1326*DY1326/($K$5*1000))*(EF1326*DY1326/($K$5*1000)))</f>
        <v>0</v>
      </c>
      <c r="S1326">
        <f>J1326*(1000-(1000*0.61365*exp(17.502*W1326/(240.97+W1326))/(DY1326+DZ1326)+DT1326)/2)/(1000*0.61365*exp(17.502*W1326/(240.97+W1326))/(DY1326+DZ1326)-DT1326)</f>
        <v>0</v>
      </c>
      <c r="T1326">
        <f>1/((DM1326+1)/(Q1326/1.6)+1/(R1326/1.37)) + DM1326/((DM1326+1)/(Q1326/1.6) + DM1326/(R1326/1.37))</f>
        <v>0</v>
      </c>
      <c r="U1326">
        <f>(DH1326*DK1326)</f>
        <v>0</v>
      </c>
      <c r="V1326">
        <f>(EA1326+(U1326+2*0.95*5.67E-8*(((EA1326+$B$7)+273)^4-(EA1326+273)^4)-44100*J1326)/(1.84*29.3*R1326+8*0.95*5.67E-8*(EA1326+273)^3))</f>
        <v>0</v>
      </c>
      <c r="W1326">
        <f>($C$7*EB1326+$D$7*EC1326+$E$7*V1326)</f>
        <v>0</v>
      </c>
      <c r="X1326">
        <f>0.61365*exp(17.502*W1326/(240.97+W1326))</f>
        <v>0</v>
      </c>
      <c r="Y1326">
        <f>(Z1326/AA1326*100)</f>
        <v>0</v>
      </c>
      <c r="Z1326">
        <f>DT1326*(DY1326+DZ1326)/1000</f>
        <v>0</v>
      </c>
      <c r="AA1326">
        <f>0.61365*exp(17.502*EA1326/(240.97+EA1326))</f>
        <v>0</v>
      </c>
      <c r="AB1326">
        <f>(X1326-DT1326*(DY1326+DZ1326)/1000)</f>
        <v>0</v>
      </c>
      <c r="AC1326">
        <f>(-J1326*44100)</f>
        <v>0</v>
      </c>
      <c r="AD1326">
        <f>2*29.3*R1326*0.92*(EA1326-W1326)</f>
        <v>0</v>
      </c>
      <c r="AE1326">
        <f>2*0.95*5.67E-8*(((EA1326+$B$7)+273)^4-(W1326+273)^4)</f>
        <v>0</v>
      </c>
      <c r="AF1326">
        <f>U1326+AE1326+AC1326+AD1326</f>
        <v>0</v>
      </c>
      <c r="AG1326">
        <f>DX1326*AU1326*(DS1326-DR1326*(1000-AU1326*DU1326)/(1000-AU1326*DT1326))/(100*DL1326)</f>
        <v>0</v>
      </c>
      <c r="AH1326">
        <f>1000*DX1326*AU1326*(DT1326-DU1326)/(100*DL1326*(1000-AU1326*DT1326))</f>
        <v>0</v>
      </c>
      <c r="AI1326">
        <f>(AJ1326 - AK1326 - DY1326*1E3/(8.314*(EA1326+273.15)) * AM1326/DX1326 * AL1326) * DX1326/(100*DL1326) * (1000 - DU1326)/1000</f>
        <v>0</v>
      </c>
      <c r="AJ1326">
        <v>1035.54749300622</v>
      </c>
      <c r="AK1326">
        <v>1008.42338181818</v>
      </c>
      <c r="AL1326">
        <v>3.54460134766035</v>
      </c>
      <c r="AM1326">
        <v>65.4946518172247</v>
      </c>
      <c r="AN1326">
        <f>(AP1326 - AO1326 + DY1326*1E3/(8.314*(EA1326+273.15)) * AR1326/DX1326 * AQ1326) * DX1326/(100*DL1326) * 1000/(1000 - AP1326)</f>
        <v>0</v>
      </c>
      <c r="AO1326">
        <v>25.7422627507833</v>
      </c>
      <c r="AP1326">
        <v>58.6554642424242</v>
      </c>
      <c r="AQ1326">
        <v>0.000625943911308519</v>
      </c>
      <c r="AR1326">
        <v>110.855634111714</v>
      </c>
      <c r="AS1326">
        <v>6</v>
      </c>
      <c r="AT1326">
        <v>1</v>
      </c>
      <c r="AU1326">
        <f>IF(AS1326*$H$13&gt;=AW1326,1.0,(AW1326/(AW1326-AS1326*$H$13)))</f>
        <v>0</v>
      </c>
      <c r="AV1326">
        <f>(AU1326-1)*100</f>
        <v>0</v>
      </c>
      <c r="AW1326">
        <f>MAX(0,($B$13+$C$13*EF1326)/(1+$D$13*EF1326)*DY1326/(EA1326+273)*$E$13)</f>
        <v>0</v>
      </c>
      <c r="AX1326" t="s">
        <v>437</v>
      </c>
      <c r="AY1326" t="s">
        <v>437</v>
      </c>
      <c r="AZ1326">
        <v>0</v>
      </c>
      <c r="BA1326">
        <v>0</v>
      </c>
      <c r="BB1326">
        <f>1-AZ1326/BA1326</f>
        <v>0</v>
      </c>
      <c r="BC1326">
        <v>0</v>
      </c>
      <c r="BD1326" t="s">
        <v>437</v>
      </c>
      <c r="BE1326" t="s">
        <v>437</v>
      </c>
      <c r="BF1326">
        <v>0</v>
      </c>
      <c r="BG1326">
        <v>0</v>
      </c>
      <c r="BH1326">
        <f>1-BF1326/BG1326</f>
        <v>0</v>
      </c>
      <c r="BI1326">
        <v>0.5</v>
      </c>
      <c r="BJ1326">
        <f>DI1326</f>
        <v>0</v>
      </c>
      <c r="BK1326">
        <f>L1326</f>
        <v>0</v>
      </c>
      <c r="BL1326">
        <f>BH1326*BI1326*BJ1326</f>
        <v>0</v>
      </c>
      <c r="BM1326">
        <f>(BK1326-BC1326)/BJ1326</f>
        <v>0</v>
      </c>
      <c r="BN1326">
        <f>(BA1326-BG1326)/BG1326</f>
        <v>0</v>
      </c>
      <c r="BO1326">
        <f>AZ1326/(BB1326+AZ1326/BG1326)</f>
        <v>0</v>
      </c>
      <c r="BP1326" t="s">
        <v>437</v>
      </c>
      <c r="BQ1326">
        <v>0</v>
      </c>
      <c r="BR1326">
        <f>IF(BQ1326&lt;&gt;0, BQ1326, BO1326)</f>
        <v>0</v>
      </c>
      <c r="BS1326">
        <f>1-BR1326/BG1326</f>
        <v>0</v>
      </c>
      <c r="BT1326">
        <f>(BG1326-BF1326)/(BG1326-BR1326)</f>
        <v>0</v>
      </c>
      <c r="BU1326">
        <f>(BA1326-BG1326)/(BA1326-BR1326)</f>
        <v>0</v>
      </c>
      <c r="BV1326">
        <f>(BG1326-BF1326)/(BG1326-AZ1326)</f>
        <v>0</v>
      </c>
      <c r="BW1326">
        <f>(BA1326-BG1326)/(BA1326-AZ1326)</f>
        <v>0</v>
      </c>
      <c r="BX1326">
        <f>(BT1326*BR1326/BF1326)</f>
        <v>0</v>
      </c>
      <c r="BY1326">
        <f>(1-BX1326)</f>
        <v>0</v>
      </c>
      <c r="DH1326">
        <f>$B$11*EG1326+$C$11*EH1326+$F$11*ES1326*(1-EV1326)</f>
        <v>0</v>
      </c>
      <c r="DI1326">
        <f>DH1326*DJ1326</f>
        <v>0</v>
      </c>
      <c r="DJ1326">
        <f>($B$11*$D$9+$C$11*$D$9+$F$11*((FF1326+EX1326)/MAX(FF1326+EX1326+FG1326, 0.1)*$I$9+FG1326/MAX(FF1326+EX1326+FG1326, 0.1)*$J$9))/($B$11+$C$11+$F$11)</f>
        <v>0</v>
      </c>
      <c r="DK1326">
        <f>($B$11*$K$9+$C$11*$K$9+$F$11*((FF1326+EX1326)/MAX(FF1326+EX1326+FG1326, 0.1)*$P$9+FG1326/MAX(FF1326+EX1326+FG1326, 0.1)*$Q$9))/($B$11+$C$11+$F$11)</f>
        <v>0</v>
      </c>
      <c r="DL1326">
        <v>6</v>
      </c>
      <c r="DM1326">
        <v>0.5</v>
      </c>
      <c r="DN1326" t="s">
        <v>438</v>
      </c>
      <c r="DO1326">
        <v>2</v>
      </c>
      <c r="DP1326" t="b">
        <v>1</v>
      </c>
      <c r="DQ1326">
        <v>1761430558.84615</v>
      </c>
      <c r="DR1326">
        <v>925.917384615385</v>
      </c>
      <c r="DS1326">
        <v>992.405</v>
      </c>
      <c r="DT1326">
        <v>58.6524307692308</v>
      </c>
      <c r="DU1326">
        <v>25.7376230769231</v>
      </c>
      <c r="DV1326">
        <v>924.820153846154</v>
      </c>
      <c r="DW1326">
        <v>58.6965384615385</v>
      </c>
      <c r="DX1326">
        <v>500.005230769231</v>
      </c>
      <c r="DY1326">
        <v>90.1876076923077</v>
      </c>
      <c r="DZ1326">
        <v>0.0392662615384615</v>
      </c>
      <c r="EA1326">
        <v>52.6079615384615</v>
      </c>
      <c r="EB1326">
        <v>48.0594076923077</v>
      </c>
      <c r="EC1326">
        <v>999.9</v>
      </c>
      <c r="ED1326">
        <v>0</v>
      </c>
      <c r="EE1326">
        <v>0</v>
      </c>
      <c r="EF1326">
        <v>10001.5792307692</v>
      </c>
      <c r="EG1326">
        <v>0</v>
      </c>
      <c r="EH1326">
        <v>1249.34307692308</v>
      </c>
      <c r="EI1326">
        <v>-66.4879230769231</v>
      </c>
      <c r="EJ1326">
        <v>983.608461538461</v>
      </c>
      <c r="EK1326">
        <v>1018.62238461538</v>
      </c>
      <c r="EL1326">
        <v>32.9148153846154</v>
      </c>
      <c r="EM1326">
        <v>992.405</v>
      </c>
      <c r="EN1326">
        <v>25.7376230769231</v>
      </c>
      <c r="EO1326">
        <v>5.28972307692308</v>
      </c>
      <c r="EP1326">
        <v>2.32121461538462</v>
      </c>
      <c r="EQ1326">
        <v>33.8204153846154</v>
      </c>
      <c r="ER1326">
        <v>19.8243769230769</v>
      </c>
      <c r="ES1326">
        <v>1200.00153846154</v>
      </c>
      <c r="ET1326">
        <v>0.967008384615385</v>
      </c>
      <c r="EU1326">
        <v>0.0329914538461538</v>
      </c>
      <c r="EV1326">
        <v>0</v>
      </c>
      <c r="EW1326">
        <v>854.285307692308</v>
      </c>
      <c r="EX1326">
        <v>5.00059</v>
      </c>
      <c r="EY1326">
        <v>11446.4538461538</v>
      </c>
      <c r="EZ1326">
        <v>10358.7538461538</v>
      </c>
      <c r="FA1326">
        <v>64.5668461538462</v>
      </c>
      <c r="FB1326">
        <v>65.7547692307692</v>
      </c>
      <c r="FC1326">
        <v>64.5862307692308</v>
      </c>
      <c r="FD1326">
        <v>65.5381538461538</v>
      </c>
      <c r="FE1326">
        <v>65.875</v>
      </c>
      <c r="FF1326">
        <v>1155.57153846154</v>
      </c>
      <c r="FG1326">
        <v>39.4215384615385</v>
      </c>
      <c r="FH1326">
        <v>0</v>
      </c>
      <c r="FI1326">
        <v>1761430527.7</v>
      </c>
      <c r="FJ1326">
        <v>0</v>
      </c>
      <c r="FK1326">
        <v>854.429269230769</v>
      </c>
      <c r="FL1326">
        <v>15.1382222376738</v>
      </c>
      <c r="FM1326">
        <v>199.935042849908</v>
      </c>
      <c r="FN1326">
        <v>11448.85</v>
      </c>
      <c r="FO1326">
        <v>15</v>
      </c>
      <c r="FP1326">
        <v>0</v>
      </c>
      <c r="FQ1326" t="s">
        <v>439</v>
      </c>
      <c r="FR1326">
        <v>0</v>
      </c>
      <c r="FS1326">
        <v>0</v>
      </c>
      <c r="FT1326">
        <v>0</v>
      </c>
      <c r="FU1326">
        <v>0</v>
      </c>
      <c r="FV1326">
        <v>0</v>
      </c>
      <c r="FW1326">
        <v>0</v>
      </c>
      <c r="FX1326">
        <v>0</v>
      </c>
      <c r="FY1326">
        <v>0</v>
      </c>
      <c r="FZ1326">
        <v>0</v>
      </c>
      <c r="GA1326">
        <v>0</v>
      </c>
      <c r="GB1326">
        <v>0</v>
      </c>
      <c r="GC1326">
        <v>-66.058365</v>
      </c>
      <c r="GD1326">
        <v>-9.35986015037588</v>
      </c>
      <c r="GE1326">
        <v>1.2483770685474</v>
      </c>
      <c r="GF1326">
        <v>0</v>
      </c>
      <c r="GG1326">
        <v>853.512558823529</v>
      </c>
      <c r="GH1326">
        <v>15.023116881961</v>
      </c>
      <c r="GI1326">
        <v>1.4853402500116</v>
      </c>
      <c r="GJ1326">
        <v>-1</v>
      </c>
      <c r="GK1326">
        <v>32.91529</v>
      </c>
      <c r="GL1326">
        <v>-0.0421263157894574</v>
      </c>
      <c r="GM1326">
        <v>0.00783867973577198</v>
      </c>
      <c r="GN1326">
        <v>1</v>
      </c>
      <c r="GO1326">
        <v>1</v>
      </c>
      <c r="GP1326">
        <v>2</v>
      </c>
      <c r="GQ1326" t="s">
        <v>446</v>
      </c>
      <c r="GR1326">
        <v>3.12619</v>
      </c>
      <c r="GS1326">
        <v>2.71745</v>
      </c>
      <c r="GT1326">
        <v>0.151078</v>
      </c>
      <c r="GU1326">
        <v>0.157505</v>
      </c>
      <c r="GV1326">
        <v>0.18046</v>
      </c>
      <c r="GW1326">
        <v>0.101988</v>
      </c>
      <c r="GX1326">
        <v>30218.6</v>
      </c>
      <c r="GY1326">
        <v>31654.6</v>
      </c>
      <c r="GZ1326">
        <v>32360.5</v>
      </c>
      <c r="HA1326">
        <v>34177.6</v>
      </c>
      <c r="HB1326">
        <v>38224.6</v>
      </c>
      <c r="HC1326">
        <v>44302.4</v>
      </c>
      <c r="HD1326">
        <v>50917.4</v>
      </c>
      <c r="HE1326">
        <v>54851.8</v>
      </c>
      <c r="HF1326">
        <v>1.64968</v>
      </c>
      <c r="HG1326">
        <v>1.5001</v>
      </c>
      <c r="HH1326">
        <v>-0.197515</v>
      </c>
      <c r="HI1326">
        <v>0</v>
      </c>
      <c r="HJ1326">
        <v>51.1866</v>
      </c>
      <c r="HK1326">
        <v>999.9</v>
      </c>
      <c r="HL1326">
        <v>56.043</v>
      </c>
      <c r="HM1326">
        <v>30.313</v>
      </c>
      <c r="HN1326">
        <v>26.9532</v>
      </c>
      <c r="HO1326">
        <v>60.1357</v>
      </c>
      <c r="HP1326">
        <v>40.3125</v>
      </c>
      <c r="HQ1326">
        <v>1</v>
      </c>
      <c r="HR1326">
        <v>2.70873</v>
      </c>
      <c r="HS1326">
        <v>1.94291</v>
      </c>
      <c r="HT1326">
        <v>20.097</v>
      </c>
      <c r="HU1326">
        <v>5.1821</v>
      </c>
      <c r="HV1326">
        <v>12.0159</v>
      </c>
      <c r="HW1326">
        <v>4.9658</v>
      </c>
      <c r="HX1326">
        <v>3.296</v>
      </c>
      <c r="HY1326">
        <v>9999</v>
      </c>
      <c r="HZ1326">
        <v>9999</v>
      </c>
      <c r="IA1326">
        <v>999.9</v>
      </c>
      <c r="IB1326">
        <v>9999</v>
      </c>
      <c r="IC1326">
        <v>1.86325</v>
      </c>
      <c r="ID1326">
        <v>1.86812</v>
      </c>
      <c r="IE1326">
        <v>1.86783</v>
      </c>
      <c r="IF1326">
        <v>1.86905</v>
      </c>
      <c r="IG1326">
        <v>1.86981</v>
      </c>
      <c r="IH1326">
        <v>1.86586</v>
      </c>
      <c r="II1326">
        <v>1.86693</v>
      </c>
      <c r="IJ1326">
        <v>1.86842</v>
      </c>
      <c r="IK1326">
        <v>5</v>
      </c>
      <c r="IL1326">
        <v>0</v>
      </c>
      <c r="IM1326">
        <v>0</v>
      </c>
      <c r="IN1326">
        <v>0</v>
      </c>
      <c r="IO1326" t="s">
        <v>441</v>
      </c>
      <c r="IP1326" t="s">
        <v>442</v>
      </c>
      <c r="IQ1326" t="s">
        <v>443</v>
      </c>
      <c r="IR1326" t="s">
        <v>443</v>
      </c>
      <c r="IS1326" t="s">
        <v>443</v>
      </c>
      <c r="IT1326" t="s">
        <v>443</v>
      </c>
      <c r="IU1326">
        <v>0</v>
      </c>
      <c r="IV1326">
        <v>100</v>
      </c>
      <c r="IW1326">
        <v>100</v>
      </c>
      <c r="IX1326">
        <v>1.097</v>
      </c>
      <c r="IY1326">
        <v>-0.0441</v>
      </c>
      <c r="IZ1326">
        <v>1.09748391826392</v>
      </c>
      <c r="JA1326">
        <v>0</v>
      </c>
      <c r="JB1326">
        <v>0</v>
      </c>
      <c r="JC1326">
        <v>0</v>
      </c>
      <c r="JD1326">
        <v>-0.0441141096964596</v>
      </c>
      <c r="JE1326">
        <v>0</v>
      </c>
      <c r="JF1326">
        <v>0</v>
      </c>
      <c r="JG1326">
        <v>0</v>
      </c>
      <c r="JH1326">
        <v>5</v>
      </c>
      <c r="JI1326">
        <v>2273</v>
      </c>
      <c r="JJ1326">
        <v>1</v>
      </c>
      <c r="JK1326">
        <v>24</v>
      </c>
      <c r="JL1326">
        <v>29357176.1</v>
      </c>
      <c r="JM1326">
        <v>29357176.1</v>
      </c>
      <c r="JN1326">
        <v>2.0874</v>
      </c>
      <c r="JO1326">
        <v>2.61353</v>
      </c>
      <c r="JP1326">
        <v>1.54785</v>
      </c>
      <c r="JQ1326">
        <v>2.31567</v>
      </c>
      <c r="JR1326">
        <v>1.64551</v>
      </c>
      <c r="JS1326">
        <v>2.35962</v>
      </c>
      <c r="JT1326">
        <v>34.4408</v>
      </c>
      <c r="JU1326">
        <v>24.1838</v>
      </c>
      <c r="JV1326">
        <v>18</v>
      </c>
      <c r="JW1326">
        <v>487.45</v>
      </c>
      <c r="JX1326">
        <v>378.955</v>
      </c>
      <c r="JY1326">
        <v>50.4104</v>
      </c>
      <c r="JZ1326">
        <v>57.2469</v>
      </c>
      <c r="KA1326">
        <v>30.0014</v>
      </c>
      <c r="KB1326">
        <v>56.5481</v>
      </c>
      <c r="KC1326">
        <v>56.3451</v>
      </c>
      <c r="KD1326">
        <v>41.8432</v>
      </c>
      <c r="KE1326">
        <v>0</v>
      </c>
      <c r="KF1326">
        <v>100</v>
      </c>
      <c r="KG1326">
        <v>50.3918</v>
      </c>
      <c r="KH1326">
        <v>1039.93</v>
      </c>
      <c r="KI1326">
        <v>26.2864</v>
      </c>
      <c r="KJ1326">
        <v>92.248</v>
      </c>
      <c r="KK1326">
        <v>88.7295</v>
      </c>
    </row>
    <row r="1327" spans="1:297">
      <c r="A1327">
        <v>1311</v>
      </c>
      <c r="B1327">
        <v>1761430572</v>
      </c>
      <c r="C1327">
        <v>22391</v>
      </c>
      <c r="D1327" t="s">
        <v>3077</v>
      </c>
      <c r="E1327" t="s">
        <v>3078</v>
      </c>
      <c r="F1327">
        <v>5</v>
      </c>
      <c r="G1327" t="s">
        <v>2954</v>
      </c>
      <c r="H1327" t="s">
        <v>436</v>
      </c>
      <c r="I1327">
        <v>1761430563.84615</v>
      </c>
      <c r="J1327">
        <f>(K1327)/1000</f>
        <v>0</v>
      </c>
      <c r="K1327">
        <f>IF(DP1327, AN1327, AH1327)</f>
        <v>0</v>
      </c>
      <c r="L1327">
        <f>IF(DP1327, AI1327, AG1327)</f>
        <v>0</v>
      </c>
      <c r="M1327">
        <f>DR1327 - IF(AU1327&gt;1, L1327*DL1327*100.0/(AW1327), 0)</f>
        <v>0</v>
      </c>
      <c r="N1327">
        <f>((T1327-J1327/2)*M1327-L1327)/(T1327+J1327/2)</f>
        <v>0</v>
      </c>
      <c r="O1327">
        <f>N1327*(DY1327+DZ1327)/1000.0</f>
        <v>0</v>
      </c>
      <c r="P1327">
        <f>(DR1327 - IF(AU1327&gt;1, L1327*DL1327*100.0/(AW1327), 0))*(DY1327+DZ1327)/1000.0</f>
        <v>0</v>
      </c>
      <c r="Q1327">
        <f>2.0/((1/S1327-1/R1327)+SIGN(S1327)*SQRT((1/S1327-1/R1327)*(1/S1327-1/R1327) + 4*DM1327/((DM1327+1)*(DM1327+1))*(2*1/S1327*1/R1327-1/R1327*1/R1327)))</f>
        <v>0</v>
      </c>
      <c r="R1327">
        <f>IF(LEFT(DN1327,1)&lt;&gt;"0",IF(LEFT(DN1327,1)="1",3.0,DO1327),$D$5+$E$5*(EF1327*DY1327/($K$5*1000))+$F$5*(EF1327*DY1327/($K$5*1000))*MAX(MIN(DL1327,$J$5),$I$5)*MAX(MIN(DL1327,$J$5),$I$5)+$G$5*MAX(MIN(DL1327,$J$5),$I$5)*(EF1327*DY1327/($K$5*1000))+$H$5*(EF1327*DY1327/($K$5*1000))*(EF1327*DY1327/($K$5*1000)))</f>
        <v>0</v>
      </c>
      <c r="S1327">
        <f>J1327*(1000-(1000*0.61365*exp(17.502*W1327/(240.97+W1327))/(DY1327+DZ1327)+DT1327)/2)/(1000*0.61365*exp(17.502*W1327/(240.97+W1327))/(DY1327+DZ1327)-DT1327)</f>
        <v>0</v>
      </c>
      <c r="T1327">
        <f>1/((DM1327+1)/(Q1327/1.6)+1/(R1327/1.37)) + DM1327/((DM1327+1)/(Q1327/1.6) + DM1327/(R1327/1.37))</f>
        <v>0</v>
      </c>
      <c r="U1327">
        <f>(DH1327*DK1327)</f>
        <v>0</v>
      </c>
      <c r="V1327">
        <f>(EA1327+(U1327+2*0.95*5.67E-8*(((EA1327+$B$7)+273)^4-(EA1327+273)^4)-44100*J1327)/(1.84*29.3*R1327+8*0.95*5.67E-8*(EA1327+273)^3))</f>
        <v>0</v>
      </c>
      <c r="W1327">
        <f>($C$7*EB1327+$D$7*EC1327+$E$7*V1327)</f>
        <v>0</v>
      </c>
      <c r="X1327">
        <f>0.61365*exp(17.502*W1327/(240.97+W1327))</f>
        <v>0</v>
      </c>
      <c r="Y1327">
        <f>(Z1327/AA1327*100)</f>
        <v>0</v>
      </c>
      <c r="Z1327">
        <f>DT1327*(DY1327+DZ1327)/1000</f>
        <v>0</v>
      </c>
      <c r="AA1327">
        <f>0.61365*exp(17.502*EA1327/(240.97+EA1327))</f>
        <v>0</v>
      </c>
      <c r="AB1327">
        <f>(X1327-DT1327*(DY1327+DZ1327)/1000)</f>
        <v>0</v>
      </c>
      <c r="AC1327">
        <f>(-J1327*44100)</f>
        <v>0</v>
      </c>
      <c r="AD1327">
        <f>2*29.3*R1327*0.92*(EA1327-W1327)</f>
        <v>0</v>
      </c>
      <c r="AE1327">
        <f>2*0.95*5.67E-8*(((EA1327+$B$7)+273)^4-(W1327+273)^4)</f>
        <v>0</v>
      </c>
      <c r="AF1327">
        <f>U1327+AE1327+AC1327+AD1327</f>
        <v>0</v>
      </c>
      <c r="AG1327">
        <f>DX1327*AU1327*(DS1327-DR1327*(1000-AU1327*DU1327)/(1000-AU1327*DT1327))/(100*DL1327)</f>
        <v>0</v>
      </c>
      <c r="AH1327">
        <f>1000*DX1327*AU1327*(DT1327-DU1327)/(100*DL1327*(1000-AU1327*DT1327))</f>
        <v>0</v>
      </c>
      <c r="AI1327">
        <f>(AJ1327 - AK1327 - DY1327*1E3/(8.314*(EA1327+273.15)) * AM1327/DX1327 * AL1327) * DX1327/(100*DL1327) * (1000 - DU1327)/1000</f>
        <v>0</v>
      </c>
      <c r="AJ1327">
        <v>1051.19563352404</v>
      </c>
      <c r="AK1327">
        <v>1024.75547272727</v>
      </c>
      <c r="AL1327">
        <v>3.24629966902361</v>
      </c>
      <c r="AM1327">
        <v>65.4946518172247</v>
      </c>
      <c r="AN1327">
        <f>(AP1327 - AO1327 + DY1327*1E3/(8.314*(EA1327+273.15)) * AR1327/DX1327 * AQ1327) * DX1327/(100*DL1327) * 1000/(1000 - AP1327)</f>
        <v>0</v>
      </c>
      <c r="AO1327">
        <v>25.7431561521567</v>
      </c>
      <c r="AP1327">
        <v>58.6291654545455</v>
      </c>
      <c r="AQ1327">
        <v>-0.00668027514912924</v>
      </c>
      <c r="AR1327">
        <v>110.855634111714</v>
      </c>
      <c r="AS1327">
        <v>6</v>
      </c>
      <c r="AT1327">
        <v>1</v>
      </c>
      <c r="AU1327">
        <f>IF(AS1327*$H$13&gt;=AW1327,1.0,(AW1327/(AW1327-AS1327*$H$13)))</f>
        <v>0</v>
      </c>
      <c r="AV1327">
        <f>(AU1327-1)*100</f>
        <v>0</v>
      </c>
      <c r="AW1327">
        <f>MAX(0,($B$13+$C$13*EF1327)/(1+$D$13*EF1327)*DY1327/(EA1327+273)*$E$13)</f>
        <v>0</v>
      </c>
      <c r="AX1327" t="s">
        <v>437</v>
      </c>
      <c r="AY1327" t="s">
        <v>437</v>
      </c>
      <c r="AZ1327">
        <v>0</v>
      </c>
      <c r="BA1327">
        <v>0</v>
      </c>
      <c r="BB1327">
        <f>1-AZ1327/BA1327</f>
        <v>0</v>
      </c>
      <c r="BC1327">
        <v>0</v>
      </c>
      <c r="BD1327" t="s">
        <v>437</v>
      </c>
      <c r="BE1327" t="s">
        <v>437</v>
      </c>
      <c r="BF1327">
        <v>0</v>
      </c>
      <c r="BG1327">
        <v>0</v>
      </c>
      <c r="BH1327">
        <f>1-BF1327/BG1327</f>
        <v>0</v>
      </c>
      <c r="BI1327">
        <v>0.5</v>
      </c>
      <c r="BJ1327">
        <f>DI1327</f>
        <v>0</v>
      </c>
      <c r="BK1327">
        <f>L1327</f>
        <v>0</v>
      </c>
      <c r="BL1327">
        <f>BH1327*BI1327*BJ1327</f>
        <v>0</v>
      </c>
      <c r="BM1327">
        <f>(BK1327-BC1327)/BJ1327</f>
        <v>0</v>
      </c>
      <c r="BN1327">
        <f>(BA1327-BG1327)/BG1327</f>
        <v>0</v>
      </c>
      <c r="BO1327">
        <f>AZ1327/(BB1327+AZ1327/BG1327)</f>
        <v>0</v>
      </c>
      <c r="BP1327" t="s">
        <v>437</v>
      </c>
      <c r="BQ1327">
        <v>0</v>
      </c>
      <c r="BR1327">
        <f>IF(BQ1327&lt;&gt;0, BQ1327, BO1327)</f>
        <v>0</v>
      </c>
      <c r="BS1327">
        <f>1-BR1327/BG1327</f>
        <v>0</v>
      </c>
      <c r="BT1327">
        <f>(BG1327-BF1327)/(BG1327-BR1327)</f>
        <v>0</v>
      </c>
      <c r="BU1327">
        <f>(BA1327-BG1327)/(BA1327-BR1327)</f>
        <v>0</v>
      </c>
      <c r="BV1327">
        <f>(BG1327-BF1327)/(BG1327-AZ1327)</f>
        <v>0</v>
      </c>
      <c r="BW1327">
        <f>(BA1327-BG1327)/(BA1327-AZ1327)</f>
        <v>0</v>
      </c>
      <c r="BX1327">
        <f>(BT1327*BR1327/BF1327)</f>
        <v>0</v>
      </c>
      <c r="BY1327">
        <f>(1-BX1327)</f>
        <v>0</v>
      </c>
      <c r="DH1327">
        <f>$B$11*EG1327+$C$11*EH1327+$F$11*ES1327*(1-EV1327)</f>
        <v>0</v>
      </c>
      <c r="DI1327">
        <f>DH1327*DJ1327</f>
        <v>0</v>
      </c>
      <c r="DJ1327">
        <f>($B$11*$D$9+$C$11*$D$9+$F$11*((FF1327+EX1327)/MAX(FF1327+EX1327+FG1327, 0.1)*$I$9+FG1327/MAX(FF1327+EX1327+FG1327, 0.1)*$J$9))/($B$11+$C$11+$F$11)</f>
        <v>0</v>
      </c>
      <c r="DK1327">
        <f>($B$11*$K$9+$C$11*$K$9+$F$11*((FF1327+EX1327)/MAX(FF1327+EX1327+FG1327, 0.1)*$P$9+FG1327/MAX(FF1327+EX1327+FG1327, 0.1)*$Q$9))/($B$11+$C$11+$F$11)</f>
        <v>0</v>
      </c>
      <c r="DL1327">
        <v>6</v>
      </c>
      <c r="DM1327">
        <v>0.5</v>
      </c>
      <c r="DN1327" t="s">
        <v>438</v>
      </c>
      <c r="DO1327">
        <v>2</v>
      </c>
      <c r="DP1327" t="b">
        <v>1</v>
      </c>
      <c r="DQ1327">
        <v>1761430563.84615</v>
      </c>
      <c r="DR1327">
        <v>942.057538461538</v>
      </c>
      <c r="DS1327">
        <v>1008.55123076923</v>
      </c>
      <c r="DT1327">
        <v>58.6465538461538</v>
      </c>
      <c r="DU1327">
        <v>25.7402307692308</v>
      </c>
      <c r="DV1327">
        <v>940.960153846154</v>
      </c>
      <c r="DW1327">
        <v>58.6906692307692</v>
      </c>
      <c r="DX1327">
        <v>499.998846153846</v>
      </c>
      <c r="DY1327">
        <v>90.1889</v>
      </c>
      <c r="DZ1327">
        <v>0.0393909307692308</v>
      </c>
      <c r="EA1327">
        <v>52.6072615384615</v>
      </c>
      <c r="EB1327">
        <v>48.0591461538462</v>
      </c>
      <c r="EC1327">
        <v>999.9</v>
      </c>
      <c r="ED1327">
        <v>0</v>
      </c>
      <c r="EE1327">
        <v>0</v>
      </c>
      <c r="EF1327">
        <v>10001.3846153846</v>
      </c>
      <c r="EG1327">
        <v>0</v>
      </c>
      <c r="EH1327">
        <v>1249.3</v>
      </c>
      <c r="EI1327">
        <v>-66.4937538461538</v>
      </c>
      <c r="EJ1327">
        <v>1000.74692307692</v>
      </c>
      <c r="EK1327">
        <v>1035.19769230769</v>
      </c>
      <c r="EL1327">
        <v>32.9063230769231</v>
      </c>
      <c r="EM1327">
        <v>1008.55123076923</v>
      </c>
      <c r="EN1327">
        <v>25.7402307692308</v>
      </c>
      <c r="EO1327">
        <v>5.28926846153846</v>
      </c>
      <c r="EP1327">
        <v>2.32148384615385</v>
      </c>
      <c r="EQ1327">
        <v>33.8188769230769</v>
      </c>
      <c r="ER1327">
        <v>19.8262384615385</v>
      </c>
      <c r="ES1327">
        <v>1200.01692307692</v>
      </c>
      <c r="ET1327">
        <v>0.967009</v>
      </c>
      <c r="EU1327">
        <v>0.0329908</v>
      </c>
      <c r="EV1327">
        <v>0</v>
      </c>
      <c r="EW1327">
        <v>855.581384615385</v>
      </c>
      <c r="EX1327">
        <v>5.00059</v>
      </c>
      <c r="EY1327">
        <v>11463.0307692308</v>
      </c>
      <c r="EZ1327">
        <v>10358.9</v>
      </c>
      <c r="FA1327">
        <v>64.5862307692308</v>
      </c>
      <c r="FB1327">
        <v>65.7690769230769</v>
      </c>
      <c r="FC1327">
        <v>64.6056153846154</v>
      </c>
      <c r="FD1327">
        <v>65.5572307692308</v>
      </c>
      <c r="FE1327">
        <v>65.875</v>
      </c>
      <c r="FF1327">
        <v>1155.58769230769</v>
      </c>
      <c r="FG1327">
        <v>39.42</v>
      </c>
      <c r="FH1327">
        <v>0</v>
      </c>
      <c r="FI1327">
        <v>1761430532.5</v>
      </c>
      <c r="FJ1327">
        <v>0</v>
      </c>
      <c r="FK1327">
        <v>855.608461538462</v>
      </c>
      <c r="FL1327">
        <v>14.3015384542279</v>
      </c>
      <c r="FM1327">
        <v>190.017093753527</v>
      </c>
      <c r="FN1327">
        <v>11464.4538461538</v>
      </c>
      <c r="FO1327">
        <v>15</v>
      </c>
      <c r="FP1327">
        <v>0</v>
      </c>
      <c r="FQ1327" t="s">
        <v>439</v>
      </c>
      <c r="FR1327">
        <v>0</v>
      </c>
      <c r="FS1327">
        <v>0</v>
      </c>
      <c r="FT1327">
        <v>0</v>
      </c>
      <c r="FU1327">
        <v>0</v>
      </c>
      <c r="FV1327">
        <v>0</v>
      </c>
      <c r="FW1327">
        <v>0</v>
      </c>
      <c r="FX1327">
        <v>0</v>
      </c>
      <c r="FY1327">
        <v>0</v>
      </c>
      <c r="FZ1327">
        <v>0</v>
      </c>
      <c r="GA1327">
        <v>0</v>
      </c>
      <c r="GB1327">
        <v>0</v>
      </c>
      <c r="GC1327">
        <v>-66.5583523809524</v>
      </c>
      <c r="GD1327">
        <v>-1.89059999999998</v>
      </c>
      <c r="GE1327">
        <v>0.738046735272714</v>
      </c>
      <c r="GF1327">
        <v>0</v>
      </c>
      <c r="GG1327">
        <v>854.878441176471</v>
      </c>
      <c r="GH1327">
        <v>14.7913980049712</v>
      </c>
      <c r="GI1327">
        <v>1.46482731749146</v>
      </c>
      <c r="GJ1327">
        <v>-1</v>
      </c>
      <c r="GK1327">
        <v>32.910519047619</v>
      </c>
      <c r="GL1327">
        <v>-0.0746181818181345</v>
      </c>
      <c r="GM1327">
        <v>0.0101259976132927</v>
      </c>
      <c r="GN1327">
        <v>1</v>
      </c>
      <c r="GO1327">
        <v>1</v>
      </c>
      <c r="GP1327">
        <v>2</v>
      </c>
      <c r="GQ1327" t="s">
        <v>446</v>
      </c>
      <c r="GR1327">
        <v>3.12616</v>
      </c>
      <c r="GS1327">
        <v>2.71774</v>
      </c>
      <c r="GT1327">
        <v>0.152694</v>
      </c>
      <c r="GU1327">
        <v>0.159012</v>
      </c>
      <c r="GV1327">
        <v>0.180422</v>
      </c>
      <c r="GW1327">
        <v>0.102001</v>
      </c>
      <c r="GX1327">
        <v>30160.2</v>
      </c>
      <c r="GY1327">
        <v>31596.3</v>
      </c>
      <c r="GZ1327">
        <v>32359.9</v>
      </c>
      <c r="HA1327">
        <v>34176.4</v>
      </c>
      <c r="HB1327">
        <v>38225.6</v>
      </c>
      <c r="HC1327">
        <v>44300.5</v>
      </c>
      <c r="HD1327">
        <v>50916.2</v>
      </c>
      <c r="HE1327">
        <v>54850</v>
      </c>
      <c r="HF1327">
        <v>1.64955</v>
      </c>
      <c r="HG1327">
        <v>1.50003</v>
      </c>
      <c r="HH1327">
        <v>-0.199594</v>
      </c>
      <c r="HI1327">
        <v>0</v>
      </c>
      <c r="HJ1327">
        <v>51.2016</v>
      </c>
      <c r="HK1327">
        <v>999.9</v>
      </c>
      <c r="HL1327">
        <v>56.043</v>
      </c>
      <c r="HM1327">
        <v>30.313</v>
      </c>
      <c r="HN1327">
        <v>26.9545</v>
      </c>
      <c r="HO1327">
        <v>60.2057</v>
      </c>
      <c r="HP1327">
        <v>40.3205</v>
      </c>
      <c r="HQ1327">
        <v>1</v>
      </c>
      <c r="HR1327">
        <v>2.71002</v>
      </c>
      <c r="HS1327">
        <v>2.02691</v>
      </c>
      <c r="HT1327">
        <v>20.0983</v>
      </c>
      <c r="HU1327">
        <v>5.18165</v>
      </c>
      <c r="HV1327">
        <v>12.0159</v>
      </c>
      <c r="HW1327">
        <v>4.9654</v>
      </c>
      <c r="HX1327">
        <v>3.2959</v>
      </c>
      <c r="HY1327">
        <v>9999</v>
      </c>
      <c r="HZ1327">
        <v>9999</v>
      </c>
      <c r="IA1327">
        <v>999.9</v>
      </c>
      <c r="IB1327">
        <v>9999</v>
      </c>
      <c r="IC1327">
        <v>1.86325</v>
      </c>
      <c r="ID1327">
        <v>1.86812</v>
      </c>
      <c r="IE1327">
        <v>1.86783</v>
      </c>
      <c r="IF1327">
        <v>1.86905</v>
      </c>
      <c r="IG1327">
        <v>1.86981</v>
      </c>
      <c r="IH1327">
        <v>1.86589</v>
      </c>
      <c r="II1327">
        <v>1.86695</v>
      </c>
      <c r="IJ1327">
        <v>1.8684</v>
      </c>
      <c r="IK1327">
        <v>5</v>
      </c>
      <c r="IL1327">
        <v>0</v>
      </c>
      <c r="IM1327">
        <v>0</v>
      </c>
      <c r="IN1327">
        <v>0</v>
      </c>
      <c r="IO1327" t="s">
        <v>441</v>
      </c>
      <c r="IP1327" t="s">
        <v>442</v>
      </c>
      <c r="IQ1327" t="s">
        <v>443</v>
      </c>
      <c r="IR1327" t="s">
        <v>443</v>
      </c>
      <c r="IS1327" t="s">
        <v>443</v>
      </c>
      <c r="IT1327" t="s">
        <v>443</v>
      </c>
      <c r="IU1327">
        <v>0</v>
      </c>
      <c r="IV1327">
        <v>100</v>
      </c>
      <c r="IW1327">
        <v>100</v>
      </c>
      <c r="IX1327">
        <v>1.098</v>
      </c>
      <c r="IY1327">
        <v>-0.0441</v>
      </c>
      <c r="IZ1327">
        <v>1.09748391826392</v>
      </c>
      <c r="JA1327">
        <v>0</v>
      </c>
      <c r="JB1327">
        <v>0</v>
      </c>
      <c r="JC1327">
        <v>0</v>
      </c>
      <c r="JD1327">
        <v>-0.0441141096964596</v>
      </c>
      <c r="JE1327">
        <v>0</v>
      </c>
      <c r="JF1327">
        <v>0</v>
      </c>
      <c r="JG1327">
        <v>0</v>
      </c>
      <c r="JH1327">
        <v>5</v>
      </c>
      <c r="JI1327">
        <v>2273</v>
      </c>
      <c r="JJ1327">
        <v>1</v>
      </c>
      <c r="JK1327">
        <v>24</v>
      </c>
      <c r="JL1327">
        <v>29357176.2</v>
      </c>
      <c r="JM1327">
        <v>29357176.2</v>
      </c>
      <c r="JN1327">
        <v>2.11182</v>
      </c>
      <c r="JO1327">
        <v>2.61963</v>
      </c>
      <c r="JP1327">
        <v>1.54785</v>
      </c>
      <c r="JQ1327">
        <v>2.31567</v>
      </c>
      <c r="JR1327">
        <v>1.64551</v>
      </c>
      <c r="JS1327">
        <v>2.36206</v>
      </c>
      <c r="JT1327">
        <v>34.418</v>
      </c>
      <c r="JU1327">
        <v>24.1751</v>
      </c>
      <c r="JV1327">
        <v>18</v>
      </c>
      <c r="JW1327">
        <v>487.397</v>
      </c>
      <c r="JX1327">
        <v>378.939</v>
      </c>
      <c r="JY1327">
        <v>50.3552</v>
      </c>
      <c r="JZ1327">
        <v>57.2537</v>
      </c>
      <c r="KA1327">
        <v>30.0014</v>
      </c>
      <c r="KB1327">
        <v>56.555</v>
      </c>
      <c r="KC1327">
        <v>56.3527</v>
      </c>
      <c r="KD1327">
        <v>42.422</v>
      </c>
      <c r="KE1327">
        <v>0</v>
      </c>
      <c r="KF1327">
        <v>100</v>
      </c>
      <c r="KG1327">
        <v>50.3221</v>
      </c>
      <c r="KH1327">
        <v>1060.34</v>
      </c>
      <c r="KI1327">
        <v>26.2864</v>
      </c>
      <c r="KJ1327">
        <v>92.2461</v>
      </c>
      <c r="KK1327">
        <v>88.7265</v>
      </c>
    </row>
    <row r="1328" spans="1:297">
      <c r="A1328">
        <v>1312</v>
      </c>
      <c r="B1328">
        <v>1761430577</v>
      </c>
      <c r="C1328">
        <v>22396</v>
      </c>
      <c r="D1328" t="s">
        <v>3079</v>
      </c>
      <c r="E1328" t="s">
        <v>3080</v>
      </c>
      <c r="F1328">
        <v>5</v>
      </c>
      <c r="G1328" t="s">
        <v>2954</v>
      </c>
      <c r="H1328" t="s">
        <v>436</v>
      </c>
      <c r="I1328">
        <v>1761430568.84615</v>
      </c>
      <c r="J1328">
        <f>(K1328)/1000</f>
        <v>0</v>
      </c>
      <c r="K1328">
        <f>IF(DP1328, AN1328, AH1328)</f>
        <v>0</v>
      </c>
      <c r="L1328">
        <f>IF(DP1328, AI1328, AG1328)</f>
        <v>0</v>
      </c>
      <c r="M1328">
        <f>DR1328 - IF(AU1328&gt;1, L1328*DL1328*100.0/(AW1328), 0)</f>
        <v>0</v>
      </c>
      <c r="N1328">
        <f>((T1328-J1328/2)*M1328-L1328)/(T1328+J1328/2)</f>
        <v>0</v>
      </c>
      <c r="O1328">
        <f>N1328*(DY1328+DZ1328)/1000.0</f>
        <v>0</v>
      </c>
      <c r="P1328">
        <f>(DR1328 - IF(AU1328&gt;1, L1328*DL1328*100.0/(AW1328), 0))*(DY1328+DZ1328)/1000.0</f>
        <v>0</v>
      </c>
      <c r="Q1328">
        <f>2.0/((1/S1328-1/R1328)+SIGN(S1328)*SQRT((1/S1328-1/R1328)*(1/S1328-1/R1328) + 4*DM1328/((DM1328+1)*(DM1328+1))*(2*1/S1328*1/R1328-1/R1328*1/R1328)))</f>
        <v>0</v>
      </c>
      <c r="R1328">
        <f>IF(LEFT(DN1328,1)&lt;&gt;"0",IF(LEFT(DN1328,1)="1",3.0,DO1328),$D$5+$E$5*(EF1328*DY1328/($K$5*1000))+$F$5*(EF1328*DY1328/($K$5*1000))*MAX(MIN(DL1328,$J$5),$I$5)*MAX(MIN(DL1328,$J$5),$I$5)+$G$5*MAX(MIN(DL1328,$J$5),$I$5)*(EF1328*DY1328/($K$5*1000))+$H$5*(EF1328*DY1328/($K$5*1000))*(EF1328*DY1328/($K$5*1000)))</f>
        <v>0</v>
      </c>
      <c r="S1328">
        <f>J1328*(1000-(1000*0.61365*exp(17.502*W1328/(240.97+W1328))/(DY1328+DZ1328)+DT1328)/2)/(1000*0.61365*exp(17.502*W1328/(240.97+W1328))/(DY1328+DZ1328)-DT1328)</f>
        <v>0</v>
      </c>
      <c r="T1328">
        <f>1/((DM1328+1)/(Q1328/1.6)+1/(R1328/1.37)) + DM1328/((DM1328+1)/(Q1328/1.6) + DM1328/(R1328/1.37))</f>
        <v>0</v>
      </c>
      <c r="U1328">
        <f>(DH1328*DK1328)</f>
        <v>0</v>
      </c>
      <c r="V1328">
        <f>(EA1328+(U1328+2*0.95*5.67E-8*(((EA1328+$B$7)+273)^4-(EA1328+273)^4)-44100*J1328)/(1.84*29.3*R1328+8*0.95*5.67E-8*(EA1328+273)^3))</f>
        <v>0</v>
      </c>
      <c r="W1328">
        <f>($C$7*EB1328+$D$7*EC1328+$E$7*V1328)</f>
        <v>0</v>
      </c>
      <c r="X1328">
        <f>0.61365*exp(17.502*W1328/(240.97+W1328))</f>
        <v>0</v>
      </c>
      <c r="Y1328">
        <f>(Z1328/AA1328*100)</f>
        <v>0</v>
      </c>
      <c r="Z1328">
        <f>DT1328*(DY1328+DZ1328)/1000</f>
        <v>0</v>
      </c>
      <c r="AA1328">
        <f>0.61365*exp(17.502*EA1328/(240.97+EA1328))</f>
        <v>0</v>
      </c>
      <c r="AB1328">
        <f>(X1328-DT1328*(DY1328+DZ1328)/1000)</f>
        <v>0</v>
      </c>
      <c r="AC1328">
        <f>(-J1328*44100)</f>
        <v>0</v>
      </c>
      <c r="AD1328">
        <f>2*29.3*R1328*0.92*(EA1328-W1328)</f>
        <v>0</v>
      </c>
      <c r="AE1328">
        <f>2*0.95*5.67E-8*(((EA1328+$B$7)+273)^4-(W1328+273)^4)</f>
        <v>0</v>
      </c>
      <c r="AF1328">
        <f>U1328+AE1328+AC1328+AD1328</f>
        <v>0</v>
      </c>
      <c r="AG1328">
        <f>DX1328*AU1328*(DS1328-DR1328*(1000-AU1328*DU1328)/(1000-AU1328*DT1328))/(100*DL1328)</f>
        <v>0</v>
      </c>
      <c r="AH1328">
        <f>1000*DX1328*AU1328*(DT1328-DU1328)/(100*DL1328*(1000-AU1328*DT1328))</f>
        <v>0</v>
      </c>
      <c r="AI1328">
        <f>(AJ1328 - AK1328 - DY1328*1E3/(8.314*(EA1328+273.15)) * AM1328/DX1328 * AL1328) * DX1328/(100*DL1328) * (1000 - DU1328)/1000</f>
        <v>0</v>
      </c>
      <c r="AJ1328">
        <v>1066.67955105002</v>
      </c>
      <c r="AK1328">
        <v>1040.39060606061</v>
      </c>
      <c r="AL1328">
        <v>3.10348116395569</v>
      </c>
      <c r="AM1328">
        <v>65.4946518172247</v>
      </c>
      <c r="AN1328">
        <f>(AP1328 - AO1328 + DY1328*1E3/(8.314*(EA1328+273.15)) * AR1328/DX1328 * AQ1328) * DX1328/(100*DL1328) * 1000/(1000 - AP1328)</f>
        <v>0</v>
      </c>
      <c r="AO1328">
        <v>25.7483960541521</v>
      </c>
      <c r="AP1328">
        <v>58.6468824242424</v>
      </c>
      <c r="AQ1328">
        <v>0.00282789477108939</v>
      </c>
      <c r="AR1328">
        <v>110.855634111714</v>
      </c>
      <c r="AS1328">
        <v>6</v>
      </c>
      <c r="AT1328">
        <v>1</v>
      </c>
      <c r="AU1328">
        <f>IF(AS1328*$H$13&gt;=AW1328,1.0,(AW1328/(AW1328-AS1328*$H$13)))</f>
        <v>0</v>
      </c>
      <c r="AV1328">
        <f>(AU1328-1)*100</f>
        <v>0</v>
      </c>
      <c r="AW1328">
        <f>MAX(0,($B$13+$C$13*EF1328)/(1+$D$13*EF1328)*DY1328/(EA1328+273)*$E$13)</f>
        <v>0</v>
      </c>
      <c r="AX1328" t="s">
        <v>437</v>
      </c>
      <c r="AY1328" t="s">
        <v>437</v>
      </c>
      <c r="AZ1328">
        <v>0</v>
      </c>
      <c r="BA1328">
        <v>0</v>
      </c>
      <c r="BB1328">
        <f>1-AZ1328/BA1328</f>
        <v>0</v>
      </c>
      <c r="BC1328">
        <v>0</v>
      </c>
      <c r="BD1328" t="s">
        <v>437</v>
      </c>
      <c r="BE1328" t="s">
        <v>437</v>
      </c>
      <c r="BF1328">
        <v>0</v>
      </c>
      <c r="BG1328">
        <v>0</v>
      </c>
      <c r="BH1328">
        <f>1-BF1328/BG1328</f>
        <v>0</v>
      </c>
      <c r="BI1328">
        <v>0.5</v>
      </c>
      <c r="BJ1328">
        <f>DI1328</f>
        <v>0</v>
      </c>
      <c r="BK1328">
        <f>L1328</f>
        <v>0</v>
      </c>
      <c r="BL1328">
        <f>BH1328*BI1328*BJ1328</f>
        <v>0</v>
      </c>
      <c r="BM1328">
        <f>(BK1328-BC1328)/BJ1328</f>
        <v>0</v>
      </c>
      <c r="BN1328">
        <f>(BA1328-BG1328)/BG1328</f>
        <v>0</v>
      </c>
      <c r="BO1328">
        <f>AZ1328/(BB1328+AZ1328/BG1328)</f>
        <v>0</v>
      </c>
      <c r="BP1328" t="s">
        <v>437</v>
      </c>
      <c r="BQ1328">
        <v>0</v>
      </c>
      <c r="BR1328">
        <f>IF(BQ1328&lt;&gt;0, BQ1328, BO1328)</f>
        <v>0</v>
      </c>
      <c r="BS1328">
        <f>1-BR1328/BG1328</f>
        <v>0</v>
      </c>
      <c r="BT1328">
        <f>(BG1328-BF1328)/(BG1328-BR1328)</f>
        <v>0</v>
      </c>
      <c r="BU1328">
        <f>(BA1328-BG1328)/(BA1328-BR1328)</f>
        <v>0</v>
      </c>
      <c r="BV1328">
        <f>(BG1328-BF1328)/(BG1328-AZ1328)</f>
        <v>0</v>
      </c>
      <c r="BW1328">
        <f>(BA1328-BG1328)/(BA1328-AZ1328)</f>
        <v>0</v>
      </c>
      <c r="BX1328">
        <f>(BT1328*BR1328/BF1328)</f>
        <v>0</v>
      </c>
      <c r="BY1328">
        <f>(1-BX1328)</f>
        <v>0</v>
      </c>
      <c r="DH1328">
        <f>$B$11*EG1328+$C$11*EH1328+$F$11*ES1328*(1-EV1328)</f>
        <v>0</v>
      </c>
      <c r="DI1328">
        <f>DH1328*DJ1328</f>
        <v>0</v>
      </c>
      <c r="DJ1328">
        <f>($B$11*$D$9+$C$11*$D$9+$F$11*((FF1328+EX1328)/MAX(FF1328+EX1328+FG1328, 0.1)*$I$9+FG1328/MAX(FF1328+EX1328+FG1328, 0.1)*$J$9))/($B$11+$C$11+$F$11)</f>
        <v>0</v>
      </c>
      <c r="DK1328">
        <f>($B$11*$K$9+$C$11*$K$9+$F$11*((FF1328+EX1328)/MAX(FF1328+EX1328+FG1328, 0.1)*$P$9+FG1328/MAX(FF1328+EX1328+FG1328, 0.1)*$Q$9))/($B$11+$C$11+$F$11)</f>
        <v>0</v>
      </c>
      <c r="DL1328">
        <v>6</v>
      </c>
      <c r="DM1328">
        <v>0.5</v>
      </c>
      <c r="DN1328" t="s">
        <v>438</v>
      </c>
      <c r="DO1328">
        <v>2</v>
      </c>
      <c r="DP1328" t="b">
        <v>1</v>
      </c>
      <c r="DQ1328">
        <v>1761430568.84615</v>
      </c>
      <c r="DR1328">
        <v>957.714307692308</v>
      </c>
      <c r="DS1328">
        <v>1024.61615384615</v>
      </c>
      <c r="DT1328">
        <v>58.6445769230769</v>
      </c>
      <c r="DU1328">
        <v>25.7437461538461</v>
      </c>
      <c r="DV1328">
        <v>956.616769230769</v>
      </c>
      <c r="DW1328">
        <v>58.6886923076923</v>
      </c>
      <c r="DX1328">
        <v>500.004230769231</v>
      </c>
      <c r="DY1328">
        <v>90.1896846153846</v>
      </c>
      <c r="DZ1328">
        <v>0.0394233615384615</v>
      </c>
      <c r="EA1328">
        <v>52.6058538461538</v>
      </c>
      <c r="EB1328">
        <v>48.0622384615385</v>
      </c>
      <c r="EC1328">
        <v>999.9</v>
      </c>
      <c r="ED1328">
        <v>0</v>
      </c>
      <c r="EE1328">
        <v>0</v>
      </c>
      <c r="EF1328">
        <v>10009.8976923077</v>
      </c>
      <c r="EG1328">
        <v>0</v>
      </c>
      <c r="EH1328">
        <v>1249.25461538462</v>
      </c>
      <c r="EI1328">
        <v>-66.9023538461538</v>
      </c>
      <c r="EJ1328">
        <v>1017.37692307692</v>
      </c>
      <c r="EK1328">
        <v>1051.69153846154</v>
      </c>
      <c r="EL1328">
        <v>32.9008230769231</v>
      </c>
      <c r="EM1328">
        <v>1024.61615384615</v>
      </c>
      <c r="EN1328">
        <v>25.7437461538461</v>
      </c>
      <c r="EO1328">
        <v>5.28913538461538</v>
      </c>
      <c r="EP1328">
        <v>2.32182</v>
      </c>
      <c r="EQ1328">
        <v>33.8184307692308</v>
      </c>
      <c r="ER1328">
        <v>19.8285769230769</v>
      </c>
      <c r="ES1328">
        <v>1199.98769230769</v>
      </c>
      <c r="ET1328">
        <v>0.967008384615385</v>
      </c>
      <c r="EU1328">
        <v>0.0329914384615385</v>
      </c>
      <c r="EV1328">
        <v>0</v>
      </c>
      <c r="EW1328">
        <v>856.711846153846</v>
      </c>
      <c r="EX1328">
        <v>5.00059</v>
      </c>
      <c r="EY1328">
        <v>11478.2846153846</v>
      </c>
      <c r="EZ1328">
        <v>10358.6307692308</v>
      </c>
      <c r="FA1328">
        <v>64.6056153846154</v>
      </c>
      <c r="FB1328">
        <v>65.7881538461538</v>
      </c>
      <c r="FC1328">
        <v>64.6201538461538</v>
      </c>
      <c r="FD1328">
        <v>65.5716923076923</v>
      </c>
      <c r="FE1328">
        <v>65.875</v>
      </c>
      <c r="FF1328">
        <v>1155.56076923077</v>
      </c>
      <c r="FG1328">
        <v>39.42</v>
      </c>
      <c r="FH1328">
        <v>0</v>
      </c>
      <c r="FI1328">
        <v>1761430537.9</v>
      </c>
      <c r="FJ1328">
        <v>0</v>
      </c>
      <c r="FK1328">
        <v>856.93528</v>
      </c>
      <c r="FL1328">
        <v>13.7782307494498</v>
      </c>
      <c r="FM1328">
        <v>177.223076657118</v>
      </c>
      <c r="FN1328">
        <v>11481.736</v>
      </c>
      <c r="FO1328">
        <v>15</v>
      </c>
      <c r="FP1328">
        <v>0</v>
      </c>
      <c r="FQ1328" t="s">
        <v>439</v>
      </c>
      <c r="FR1328">
        <v>0</v>
      </c>
      <c r="FS1328">
        <v>0</v>
      </c>
      <c r="FT1328">
        <v>0</v>
      </c>
      <c r="FU1328">
        <v>0</v>
      </c>
      <c r="FV1328">
        <v>0</v>
      </c>
      <c r="FW1328">
        <v>0</v>
      </c>
      <c r="FX1328">
        <v>0</v>
      </c>
      <c r="FY1328">
        <v>0</v>
      </c>
      <c r="FZ1328">
        <v>0</v>
      </c>
      <c r="GA1328">
        <v>0</v>
      </c>
      <c r="GB1328">
        <v>0</v>
      </c>
      <c r="GC1328">
        <v>-66.651165</v>
      </c>
      <c r="GD1328">
        <v>-2.82695187969906</v>
      </c>
      <c r="GE1328">
        <v>0.803947830568003</v>
      </c>
      <c r="GF1328">
        <v>0</v>
      </c>
      <c r="GG1328">
        <v>856.015147058823</v>
      </c>
      <c r="GH1328">
        <v>14.0384874028006</v>
      </c>
      <c r="GI1328">
        <v>1.39372583877455</v>
      </c>
      <c r="GJ1328">
        <v>-1</v>
      </c>
      <c r="GK1328">
        <v>32.903205</v>
      </c>
      <c r="GL1328">
        <v>-0.0736917293232689</v>
      </c>
      <c r="GM1328">
        <v>0.00891467750398208</v>
      </c>
      <c r="GN1328">
        <v>1</v>
      </c>
      <c r="GO1328">
        <v>1</v>
      </c>
      <c r="GP1328">
        <v>2</v>
      </c>
      <c r="GQ1328" t="s">
        <v>446</v>
      </c>
      <c r="GR1328">
        <v>3.12628</v>
      </c>
      <c r="GS1328">
        <v>2.71692</v>
      </c>
      <c r="GT1328">
        <v>0.154247</v>
      </c>
      <c r="GU1328">
        <v>0.160808</v>
      </c>
      <c r="GV1328">
        <v>0.180443</v>
      </c>
      <c r="GW1328">
        <v>0.10201</v>
      </c>
      <c r="GX1328">
        <v>30103.6</v>
      </c>
      <c r="GY1328">
        <v>31526.9</v>
      </c>
      <c r="GZ1328">
        <v>32359</v>
      </c>
      <c r="HA1328">
        <v>34174.9</v>
      </c>
      <c r="HB1328">
        <v>38224.2</v>
      </c>
      <c r="HC1328">
        <v>44298.5</v>
      </c>
      <c r="HD1328">
        <v>50915.1</v>
      </c>
      <c r="HE1328">
        <v>54847.8</v>
      </c>
      <c r="HF1328">
        <v>1.64983</v>
      </c>
      <c r="HG1328">
        <v>1.4999</v>
      </c>
      <c r="HH1328">
        <v>-0.199363</v>
      </c>
      <c r="HI1328">
        <v>0</v>
      </c>
      <c r="HJ1328">
        <v>51.218</v>
      </c>
      <c r="HK1328">
        <v>999.9</v>
      </c>
      <c r="HL1328">
        <v>56.043</v>
      </c>
      <c r="HM1328">
        <v>30.313</v>
      </c>
      <c r="HN1328">
        <v>26.9553</v>
      </c>
      <c r="HO1328">
        <v>60.0957</v>
      </c>
      <c r="HP1328">
        <v>40.1162</v>
      </c>
      <c r="HQ1328">
        <v>1</v>
      </c>
      <c r="HR1328">
        <v>2.71174</v>
      </c>
      <c r="HS1328">
        <v>2.07673</v>
      </c>
      <c r="HT1328">
        <v>20.0971</v>
      </c>
      <c r="HU1328">
        <v>5.183</v>
      </c>
      <c r="HV1328">
        <v>12.0159</v>
      </c>
      <c r="HW1328">
        <v>4.9649</v>
      </c>
      <c r="HX1328">
        <v>3.29593</v>
      </c>
      <c r="HY1328">
        <v>9999</v>
      </c>
      <c r="HZ1328">
        <v>9999</v>
      </c>
      <c r="IA1328">
        <v>999.9</v>
      </c>
      <c r="IB1328">
        <v>9999</v>
      </c>
      <c r="IC1328">
        <v>1.86325</v>
      </c>
      <c r="ID1328">
        <v>1.8681</v>
      </c>
      <c r="IE1328">
        <v>1.86783</v>
      </c>
      <c r="IF1328">
        <v>1.86905</v>
      </c>
      <c r="IG1328">
        <v>1.86981</v>
      </c>
      <c r="IH1328">
        <v>1.86587</v>
      </c>
      <c r="II1328">
        <v>1.86693</v>
      </c>
      <c r="IJ1328">
        <v>1.86843</v>
      </c>
      <c r="IK1328">
        <v>5</v>
      </c>
      <c r="IL1328">
        <v>0</v>
      </c>
      <c r="IM1328">
        <v>0</v>
      </c>
      <c r="IN1328">
        <v>0</v>
      </c>
      <c r="IO1328" t="s">
        <v>441</v>
      </c>
      <c r="IP1328" t="s">
        <v>442</v>
      </c>
      <c r="IQ1328" t="s">
        <v>443</v>
      </c>
      <c r="IR1328" t="s">
        <v>443</v>
      </c>
      <c r="IS1328" t="s">
        <v>443</v>
      </c>
      <c r="IT1328" t="s">
        <v>443</v>
      </c>
      <c r="IU1328">
        <v>0</v>
      </c>
      <c r="IV1328">
        <v>100</v>
      </c>
      <c r="IW1328">
        <v>100</v>
      </c>
      <c r="IX1328">
        <v>1.098</v>
      </c>
      <c r="IY1328">
        <v>-0.0441</v>
      </c>
      <c r="IZ1328">
        <v>1.09748391826392</v>
      </c>
      <c r="JA1328">
        <v>0</v>
      </c>
      <c r="JB1328">
        <v>0</v>
      </c>
      <c r="JC1328">
        <v>0</v>
      </c>
      <c r="JD1328">
        <v>-0.0441141096964596</v>
      </c>
      <c r="JE1328">
        <v>0</v>
      </c>
      <c r="JF1328">
        <v>0</v>
      </c>
      <c r="JG1328">
        <v>0</v>
      </c>
      <c r="JH1328">
        <v>5</v>
      </c>
      <c r="JI1328">
        <v>2273</v>
      </c>
      <c r="JJ1328">
        <v>1</v>
      </c>
      <c r="JK1328">
        <v>24</v>
      </c>
      <c r="JL1328">
        <v>29357176.3</v>
      </c>
      <c r="JM1328">
        <v>29357176.3</v>
      </c>
      <c r="JN1328">
        <v>2.14233</v>
      </c>
      <c r="JO1328">
        <v>2.62451</v>
      </c>
      <c r="JP1328">
        <v>1.54785</v>
      </c>
      <c r="JQ1328">
        <v>2.31567</v>
      </c>
      <c r="JR1328">
        <v>1.64673</v>
      </c>
      <c r="JS1328">
        <v>2.24854</v>
      </c>
      <c r="JT1328">
        <v>34.4408</v>
      </c>
      <c r="JU1328">
        <v>24.1751</v>
      </c>
      <c r="JV1328">
        <v>18</v>
      </c>
      <c r="JW1328">
        <v>487.626</v>
      </c>
      <c r="JX1328">
        <v>378.879</v>
      </c>
      <c r="JY1328">
        <v>50.2866</v>
      </c>
      <c r="JZ1328">
        <v>57.2621</v>
      </c>
      <c r="KA1328">
        <v>30.0016</v>
      </c>
      <c r="KB1328">
        <v>56.5597</v>
      </c>
      <c r="KC1328">
        <v>56.3569</v>
      </c>
      <c r="KD1328">
        <v>42.9479</v>
      </c>
      <c r="KE1328">
        <v>0</v>
      </c>
      <c r="KF1328">
        <v>100</v>
      </c>
      <c r="KG1328">
        <v>50.2636</v>
      </c>
      <c r="KH1328">
        <v>1073.94</v>
      </c>
      <c r="KI1328">
        <v>26.2864</v>
      </c>
      <c r="KJ1328">
        <v>92.2439</v>
      </c>
      <c r="KK1328">
        <v>88.7227</v>
      </c>
    </row>
    <row r="1329" spans="1:297">
      <c r="A1329">
        <v>1313</v>
      </c>
      <c r="B1329">
        <v>1761430582</v>
      </c>
      <c r="C1329">
        <v>22401</v>
      </c>
      <c r="D1329" t="s">
        <v>3081</v>
      </c>
      <c r="E1329" t="s">
        <v>3082</v>
      </c>
      <c r="F1329">
        <v>5</v>
      </c>
      <c r="G1329" t="s">
        <v>2954</v>
      </c>
      <c r="H1329" t="s">
        <v>436</v>
      </c>
      <c r="I1329">
        <v>1761430573.84615</v>
      </c>
      <c r="J1329">
        <f>(K1329)/1000</f>
        <v>0</v>
      </c>
      <c r="K1329">
        <f>IF(DP1329, AN1329, AH1329)</f>
        <v>0</v>
      </c>
      <c r="L1329">
        <f>IF(DP1329, AI1329, AG1329)</f>
        <v>0</v>
      </c>
      <c r="M1329">
        <f>DR1329 - IF(AU1329&gt;1, L1329*DL1329*100.0/(AW1329), 0)</f>
        <v>0</v>
      </c>
      <c r="N1329">
        <f>((T1329-J1329/2)*M1329-L1329)/(T1329+J1329/2)</f>
        <v>0</v>
      </c>
      <c r="O1329">
        <f>N1329*(DY1329+DZ1329)/1000.0</f>
        <v>0</v>
      </c>
      <c r="P1329">
        <f>(DR1329 - IF(AU1329&gt;1, L1329*DL1329*100.0/(AW1329), 0))*(DY1329+DZ1329)/1000.0</f>
        <v>0</v>
      </c>
      <c r="Q1329">
        <f>2.0/((1/S1329-1/R1329)+SIGN(S1329)*SQRT((1/S1329-1/R1329)*(1/S1329-1/R1329) + 4*DM1329/((DM1329+1)*(DM1329+1))*(2*1/S1329*1/R1329-1/R1329*1/R1329)))</f>
        <v>0</v>
      </c>
      <c r="R1329">
        <f>IF(LEFT(DN1329,1)&lt;&gt;"0",IF(LEFT(DN1329,1)="1",3.0,DO1329),$D$5+$E$5*(EF1329*DY1329/($K$5*1000))+$F$5*(EF1329*DY1329/($K$5*1000))*MAX(MIN(DL1329,$J$5),$I$5)*MAX(MIN(DL1329,$J$5),$I$5)+$G$5*MAX(MIN(DL1329,$J$5),$I$5)*(EF1329*DY1329/($K$5*1000))+$H$5*(EF1329*DY1329/($K$5*1000))*(EF1329*DY1329/($K$5*1000)))</f>
        <v>0</v>
      </c>
      <c r="S1329">
        <f>J1329*(1000-(1000*0.61365*exp(17.502*W1329/(240.97+W1329))/(DY1329+DZ1329)+DT1329)/2)/(1000*0.61365*exp(17.502*W1329/(240.97+W1329))/(DY1329+DZ1329)-DT1329)</f>
        <v>0</v>
      </c>
      <c r="T1329">
        <f>1/((DM1329+1)/(Q1329/1.6)+1/(R1329/1.37)) + DM1329/((DM1329+1)/(Q1329/1.6) + DM1329/(R1329/1.37))</f>
        <v>0</v>
      </c>
      <c r="U1329">
        <f>(DH1329*DK1329)</f>
        <v>0</v>
      </c>
      <c r="V1329">
        <f>(EA1329+(U1329+2*0.95*5.67E-8*(((EA1329+$B$7)+273)^4-(EA1329+273)^4)-44100*J1329)/(1.84*29.3*R1329+8*0.95*5.67E-8*(EA1329+273)^3))</f>
        <v>0</v>
      </c>
      <c r="W1329">
        <f>($C$7*EB1329+$D$7*EC1329+$E$7*V1329)</f>
        <v>0</v>
      </c>
      <c r="X1329">
        <f>0.61365*exp(17.502*W1329/(240.97+W1329))</f>
        <v>0</v>
      </c>
      <c r="Y1329">
        <f>(Z1329/AA1329*100)</f>
        <v>0</v>
      </c>
      <c r="Z1329">
        <f>DT1329*(DY1329+DZ1329)/1000</f>
        <v>0</v>
      </c>
      <c r="AA1329">
        <f>0.61365*exp(17.502*EA1329/(240.97+EA1329))</f>
        <v>0</v>
      </c>
      <c r="AB1329">
        <f>(X1329-DT1329*(DY1329+DZ1329)/1000)</f>
        <v>0</v>
      </c>
      <c r="AC1329">
        <f>(-J1329*44100)</f>
        <v>0</v>
      </c>
      <c r="AD1329">
        <f>2*29.3*R1329*0.92*(EA1329-W1329)</f>
        <v>0</v>
      </c>
      <c r="AE1329">
        <f>2*0.95*5.67E-8*(((EA1329+$B$7)+273)^4-(W1329+273)^4)</f>
        <v>0</v>
      </c>
      <c r="AF1329">
        <f>U1329+AE1329+AC1329+AD1329</f>
        <v>0</v>
      </c>
      <c r="AG1329">
        <f>DX1329*AU1329*(DS1329-DR1329*(1000-AU1329*DU1329)/(1000-AU1329*DT1329))/(100*DL1329)</f>
        <v>0</v>
      </c>
      <c r="AH1329">
        <f>1000*DX1329*AU1329*(DT1329-DU1329)/(100*DL1329*(1000-AU1329*DT1329))</f>
        <v>0</v>
      </c>
      <c r="AI1329">
        <f>(AJ1329 - AK1329 - DY1329*1E3/(8.314*(EA1329+273.15)) * AM1329/DX1329 * AL1329) * DX1329/(100*DL1329) * (1000 - DU1329)/1000</f>
        <v>0</v>
      </c>
      <c r="AJ1329">
        <v>1085.53557197583</v>
      </c>
      <c r="AK1329">
        <v>1057.99133333333</v>
      </c>
      <c r="AL1329">
        <v>3.55075119146516</v>
      </c>
      <c r="AM1329">
        <v>65.4946518172247</v>
      </c>
      <c r="AN1329">
        <f>(AP1329 - AO1329 + DY1329*1E3/(8.314*(EA1329+273.15)) * AR1329/DX1329 * AQ1329) * DX1329/(100*DL1329) * 1000/(1000 - AP1329)</f>
        <v>0</v>
      </c>
      <c r="AO1329">
        <v>25.7519589434217</v>
      </c>
      <c r="AP1329">
        <v>58.6234757575758</v>
      </c>
      <c r="AQ1329">
        <v>-0.00638088267790977</v>
      </c>
      <c r="AR1329">
        <v>110.855634111714</v>
      </c>
      <c r="AS1329">
        <v>6</v>
      </c>
      <c r="AT1329">
        <v>1</v>
      </c>
      <c r="AU1329">
        <f>IF(AS1329*$H$13&gt;=AW1329,1.0,(AW1329/(AW1329-AS1329*$H$13)))</f>
        <v>0</v>
      </c>
      <c r="AV1329">
        <f>(AU1329-1)*100</f>
        <v>0</v>
      </c>
      <c r="AW1329">
        <f>MAX(0,($B$13+$C$13*EF1329)/(1+$D$13*EF1329)*DY1329/(EA1329+273)*$E$13)</f>
        <v>0</v>
      </c>
      <c r="AX1329" t="s">
        <v>437</v>
      </c>
      <c r="AY1329" t="s">
        <v>437</v>
      </c>
      <c r="AZ1329">
        <v>0</v>
      </c>
      <c r="BA1329">
        <v>0</v>
      </c>
      <c r="BB1329">
        <f>1-AZ1329/BA1329</f>
        <v>0</v>
      </c>
      <c r="BC1329">
        <v>0</v>
      </c>
      <c r="BD1329" t="s">
        <v>437</v>
      </c>
      <c r="BE1329" t="s">
        <v>437</v>
      </c>
      <c r="BF1329">
        <v>0</v>
      </c>
      <c r="BG1329">
        <v>0</v>
      </c>
      <c r="BH1329">
        <f>1-BF1329/BG1329</f>
        <v>0</v>
      </c>
      <c r="BI1329">
        <v>0.5</v>
      </c>
      <c r="BJ1329">
        <f>DI1329</f>
        <v>0</v>
      </c>
      <c r="BK1329">
        <f>L1329</f>
        <v>0</v>
      </c>
      <c r="BL1329">
        <f>BH1329*BI1329*BJ1329</f>
        <v>0</v>
      </c>
      <c r="BM1329">
        <f>(BK1329-BC1329)/BJ1329</f>
        <v>0</v>
      </c>
      <c r="BN1329">
        <f>(BA1329-BG1329)/BG1329</f>
        <v>0</v>
      </c>
      <c r="BO1329">
        <f>AZ1329/(BB1329+AZ1329/BG1329)</f>
        <v>0</v>
      </c>
      <c r="BP1329" t="s">
        <v>437</v>
      </c>
      <c r="BQ1329">
        <v>0</v>
      </c>
      <c r="BR1329">
        <f>IF(BQ1329&lt;&gt;0, BQ1329, BO1329)</f>
        <v>0</v>
      </c>
      <c r="BS1329">
        <f>1-BR1329/BG1329</f>
        <v>0</v>
      </c>
      <c r="BT1329">
        <f>(BG1329-BF1329)/(BG1329-BR1329)</f>
        <v>0</v>
      </c>
      <c r="BU1329">
        <f>(BA1329-BG1329)/(BA1329-BR1329)</f>
        <v>0</v>
      </c>
      <c r="BV1329">
        <f>(BG1329-BF1329)/(BG1329-AZ1329)</f>
        <v>0</v>
      </c>
      <c r="BW1329">
        <f>(BA1329-BG1329)/(BA1329-AZ1329)</f>
        <v>0</v>
      </c>
      <c r="BX1329">
        <f>(BT1329*BR1329/BF1329)</f>
        <v>0</v>
      </c>
      <c r="BY1329">
        <f>(1-BX1329)</f>
        <v>0</v>
      </c>
      <c r="DH1329">
        <f>$B$11*EG1329+$C$11*EH1329+$F$11*ES1329*(1-EV1329)</f>
        <v>0</v>
      </c>
      <c r="DI1329">
        <f>DH1329*DJ1329</f>
        <v>0</v>
      </c>
      <c r="DJ1329">
        <f>($B$11*$D$9+$C$11*$D$9+$F$11*((FF1329+EX1329)/MAX(FF1329+EX1329+FG1329, 0.1)*$I$9+FG1329/MAX(FF1329+EX1329+FG1329, 0.1)*$J$9))/($B$11+$C$11+$F$11)</f>
        <v>0</v>
      </c>
      <c r="DK1329">
        <f>($B$11*$K$9+$C$11*$K$9+$F$11*((FF1329+EX1329)/MAX(FF1329+EX1329+FG1329, 0.1)*$P$9+FG1329/MAX(FF1329+EX1329+FG1329, 0.1)*$Q$9))/($B$11+$C$11+$F$11)</f>
        <v>0</v>
      </c>
      <c r="DL1329">
        <v>6</v>
      </c>
      <c r="DM1329">
        <v>0.5</v>
      </c>
      <c r="DN1329" t="s">
        <v>438</v>
      </c>
      <c r="DO1329">
        <v>2</v>
      </c>
      <c r="DP1329" t="b">
        <v>1</v>
      </c>
      <c r="DQ1329">
        <v>1761430573.84615</v>
      </c>
      <c r="DR1329">
        <v>973.338384615385</v>
      </c>
      <c r="DS1329">
        <v>1040.91230769231</v>
      </c>
      <c r="DT1329">
        <v>58.6387538461538</v>
      </c>
      <c r="DU1329">
        <v>25.7469692307692</v>
      </c>
      <c r="DV1329">
        <v>972.240846153846</v>
      </c>
      <c r="DW1329">
        <v>58.6828692307692</v>
      </c>
      <c r="DX1329">
        <v>499.994153846154</v>
      </c>
      <c r="DY1329">
        <v>90.1906923076923</v>
      </c>
      <c r="DZ1329">
        <v>0.0394743</v>
      </c>
      <c r="EA1329">
        <v>52.6038461538462</v>
      </c>
      <c r="EB1329">
        <v>48.0633461538462</v>
      </c>
      <c r="EC1329">
        <v>999.9</v>
      </c>
      <c r="ED1329">
        <v>0</v>
      </c>
      <c r="EE1329">
        <v>0</v>
      </c>
      <c r="EF1329">
        <v>10003.2169230769</v>
      </c>
      <c r="EG1329">
        <v>0</v>
      </c>
      <c r="EH1329">
        <v>1249.20307692308</v>
      </c>
      <c r="EI1329">
        <v>-67.5744153846154</v>
      </c>
      <c r="EJ1329">
        <v>1033.96846153846</v>
      </c>
      <c r="EK1329">
        <v>1068.42153846154</v>
      </c>
      <c r="EL1329">
        <v>32.8917769230769</v>
      </c>
      <c r="EM1329">
        <v>1040.91230769231</v>
      </c>
      <c r="EN1329">
        <v>25.7469692307692</v>
      </c>
      <c r="EO1329">
        <v>5.28866769230769</v>
      </c>
      <c r="EP1329">
        <v>2.32213615384615</v>
      </c>
      <c r="EQ1329">
        <v>33.8168461538462</v>
      </c>
      <c r="ER1329">
        <v>19.8307769230769</v>
      </c>
      <c r="ES1329">
        <v>1199.98307692308</v>
      </c>
      <c r="ET1329">
        <v>0.967008384615385</v>
      </c>
      <c r="EU1329">
        <v>0.0329914384615385</v>
      </c>
      <c r="EV1329">
        <v>0</v>
      </c>
      <c r="EW1329">
        <v>857.813384615385</v>
      </c>
      <c r="EX1329">
        <v>5.00059</v>
      </c>
      <c r="EY1329">
        <v>11492.9307692308</v>
      </c>
      <c r="EZ1329">
        <v>10358.5846153846</v>
      </c>
      <c r="FA1329">
        <v>64.6201538461538</v>
      </c>
      <c r="FB1329">
        <v>65.8072307692308</v>
      </c>
      <c r="FC1329">
        <v>64.625</v>
      </c>
      <c r="FD1329">
        <v>65.5910769230769</v>
      </c>
      <c r="FE1329">
        <v>65.8845384615385</v>
      </c>
      <c r="FF1329">
        <v>1155.55846153846</v>
      </c>
      <c r="FG1329">
        <v>39.42</v>
      </c>
      <c r="FH1329">
        <v>0</v>
      </c>
      <c r="FI1329">
        <v>1761430542.7</v>
      </c>
      <c r="FJ1329">
        <v>0</v>
      </c>
      <c r="FK1329">
        <v>857.99536</v>
      </c>
      <c r="FL1329">
        <v>12.8152307733503</v>
      </c>
      <c r="FM1329">
        <v>170.107692314982</v>
      </c>
      <c r="FN1329">
        <v>11495.652</v>
      </c>
      <c r="FO1329">
        <v>15</v>
      </c>
      <c r="FP1329">
        <v>0</v>
      </c>
      <c r="FQ1329" t="s">
        <v>439</v>
      </c>
      <c r="FR1329">
        <v>0</v>
      </c>
      <c r="FS1329">
        <v>0</v>
      </c>
      <c r="FT1329">
        <v>0</v>
      </c>
      <c r="FU1329">
        <v>0</v>
      </c>
      <c r="FV1329">
        <v>0</v>
      </c>
      <c r="FW1329">
        <v>0</v>
      </c>
      <c r="FX1329">
        <v>0</v>
      </c>
      <c r="FY1329">
        <v>0</v>
      </c>
      <c r="FZ1329">
        <v>0</v>
      </c>
      <c r="GA1329">
        <v>0</v>
      </c>
      <c r="GB1329">
        <v>0</v>
      </c>
      <c r="GC1329">
        <v>-67.5481904761905</v>
      </c>
      <c r="GD1329">
        <v>-6.98113246753258</v>
      </c>
      <c r="GE1329">
        <v>1.23876048605615</v>
      </c>
      <c r="GF1329">
        <v>0</v>
      </c>
      <c r="GG1329">
        <v>857.108529411765</v>
      </c>
      <c r="GH1329">
        <v>13.3378762458735</v>
      </c>
      <c r="GI1329">
        <v>1.32593501382973</v>
      </c>
      <c r="GJ1329">
        <v>-1</v>
      </c>
      <c r="GK1329">
        <v>32.8971761904762</v>
      </c>
      <c r="GL1329">
        <v>-0.0994519480519768</v>
      </c>
      <c r="GM1329">
        <v>0.0115585426978083</v>
      </c>
      <c r="GN1329">
        <v>1</v>
      </c>
      <c r="GO1329">
        <v>1</v>
      </c>
      <c r="GP1329">
        <v>2</v>
      </c>
      <c r="GQ1329" t="s">
        <v>446</v>
      </c>
      <c r="GR1329">
        <v>3.12602</v>
      </c>
      <c r="GS1329">
        <v>2.71753</v>
      </c>
      <c r="GT1329">
        <v>0.15596</v>
      </c>
      <c r="GU1329">
        <v>0.162401</v>
      </c>
      <c r="GV1329">
        <v>0.180394</v>
      </c>
      <c r="GW1329">
        <v>0.102017</v>
      </c>
      <c r="GX1329">
        <v>30041.1</v>
      </c>
      <c r="GY1329">
        <v>31465.4</v>
      </c>
      <c r="GZ1329">
        <v>32357.8</v>
      </c>
      <c r="HA1329">
        <v>34173.6</v>
      </c>
      <c r="HB1329">
        <v>38225.2</v>
      </c>
      <c r="HC1329">
        <v>44296.8</v>
      </c>
      <c r="HD1329">
        <v>50913.3</v>
      </c>
      <c r="HE1329">
        <v>54845.8</v>
      </c>
      <c r="HF1329">
        <v>1.64957</v>
      </c>
      <c r="HG1329">
        <v>1.49997</v>
      </c>
      <c r="HH1329">
        <v>-0.201784</v>
      </c>
      <c r="HI1329">
        <v>0</v>
      </c>
      <c r="HJ1329">
        <v>51.2337</v>
      </c>
      <c r="HK1329">
        <v>999.9</v>
      </c>
      <c r="HL1329">
        <v>56.043</v>
      </c>
      <c r="HM1329">
        <v>30.313</v>
      </c>
      <c r="HN1329">
        <v>26.9547</v>
      </c>
      <c r="HO1329">
        <v>60.0757</v>
      </c>
      <c r="HP1329">
        <v>40.4688</v>
      </c>
      <c r="HQ1329">
        <v>1</v>
      </c>
      <c r="HR1329">
        <v>2.71333</v>
      </c>
      <c r="HS1329">
        <v>2.14263</v>
      </c>
      <c r="HT1329">
        <v>20.0961</v>
      </c>
      <c r="HU1329">
        <v>5.1839</v>
      </c>
      <c r="HV1329">
        <v>12.0159</v>
      </c>
      <c r="HW1329">
        <v>4.9656</v>
      </c>
      <c r="HX1329">
        <v>3.29593</v>
      </c>
      <c r="HY1329">
        <v>9999</v>
      </c>
      <c r="HZ1329">
        <v>9999</v>
      </c>
      <c r="IA1329">
        <v>999.9</v>
      </c>
      <c r="IB1329">
        <v>9999</v>
      </c>
      <c r="IC1329">
        <v>1.86325</v>
      </c>
      <c r="ID1329">
        <v>1.86808</v>
      </c>
      <c r="IE1329">
        <v>1.86783</v>
      </c>
      <c r="IF1329">
        <v>1.86905</v>
      </c>
      <c r="IG1329">
        <v>1.86981</v>
      </c>
      <c r="IH1329">
        <v>1.8659</v>
      </c>
      <c r="II1329">
        <v>1.86691</v>
      </c>
      <c r="IJ1329">
        <v>1.86843</v>
      </c>
      <c r="IK1329">
        <v>5</v>
      </c>
      <c r="IL1329">
        <v>0</v>
      </c>
      <c r="IM1329">
        <v>0</v>
      </c>
      <c r="IN1329">
        <v>0</v>
      </c>
      <c r="IO1329" t="s">
        <v>441</v>
      </c>
      <c r="IP1329" t="s">
        <v>442</v>
      </c>
      <c r="IQ1329" t="s">
        <v>443</v>
      </c>
      <c r="IR1329" t="s">
        <v>443</v>
      </c>
      <c r="IS1329" t="s">
        <v>443</v>
      </c>
      <c r="IT1329" t="s">
        <v>443</v>
      </c>
      <c r="IU1329">
        <v>0</v>
      </c>
      <c r="IV1329">
        <v>100</v>
      </c>
      <c r="IW1329">
        <v>100</v>
      </c>
      <c r="IX1329">
        <v>1.098</v>
      </c>
      <c r="IY1329">
        <v>-0.0441</v>
      </c>
      <c r="IZ1329">
        <v>1.09748391826392</v>
      </c>
      <c r="JA1329">
        <v>0</v>
      </c>
      <c r="JB1329">
        <v>0</v>
      </c>
      <c r="JC1329">
        <v>0</v>
      </c>
      <c r="JD1329">
        <v>-0.0441141096964596</v>
      </c>
      <c r="JE1329">
        <v>0</v>
      </c>
      <c r="JF1329">
        <v>0</v>
      </c>
      <c r="JG1329">
        <v>0</v>
      </c>
      <c r="JH1329">
        <v>5</v>
      </c>
      <c r="JI1329">
        <v>2273</v>
      </c>
      <c r="JJ1329">
        <v>1</v>
      </c>
      <c r="JK1329">
        <v>24</v>
      </c>
      <c r="JL1329">
        <v>29357176.4</v>
      </c>
      <c r="JM1329">
        <v>29357176.4</v>
      </c>
      <c r="JN1329">
        <v>2.17041</v>
      </c>
      <c r="JO1329">
        <v>2.60864</v>
      </c>
      <c r="JP1329">
        <v>1.54785</v>
      </c>
      <c r="JQ1329">
        <v>2.31567</v>
      </c>
      <c r="JR1329">
        <v>1.64673</v>
      </c>
      <c r="JS1329">
        <v>2.37427</v>
      </c>
      <c r="JT1329">
        <v>34.4408</v>
      </c>
      <c r="JU1329">
        <v>24.1838</v>
      </c>
      <c r="JV1329">
        <v>18</v>
      </c>
      <c r="JW1329">
        <v>487.471</v>
      </c>
      <c r="JX1329">
        <v>378.949</v>
      </c>
      <c r="JY1329">
        <v>50.2229</v>
      </c>
      <c r="JZ1329">
        <v>57.2701</v>
      </c>
      <c r="KA1329">
        <v>30.0016</v>
      </c>
      <c r="KB1329">
        <v>56.5655</v>
      </c>
      <c r="KC1329">
        <v>56.3626</v>
      </c>
      <c r="KD1329">
        <v>43.578</v>
      </c>
      <c r="KE1329">
        <v>0</v>
      </c>
      <c r="KF1329">
        <v>100</v>
      </c>
      <c r="KG1329">
        <v>50.1973</v>
      </c>
      <c r="KH1329">
        <v>1094.26</v>
      </c>
      <c r="KI1329">
        <v>26.2864</v>
      </c>
      <c r="KJ1329">
        <v>92.2407</v>
      </c>
      <c r="KK1329">
        <v>88.7195</v>
      </c>
    </row>
    <row r="1330" spans="1:297">
      <c r="A1330">
        <v>1314</v>
      </c>
      <c r="B1330">
        <v>1761430587</v>
      </c>
      <c r="C1330">
        <v>22406</v>
      </c>
      <c r="D1330" t="s">
        <v>3083</v>
      </c>
      <c r="E1330" t="s">
        <v>3084</v>
      </c>
      <c r="F1330">
        <v>5</v>
      </c>
      <c r="G1330" t="s">
        <v>2954</v>
      </c>
      <c r="H1330" t="s">
        <v>436</v>
      </c>
      <c r="I1330">
        <v>1761430578.84615</v>
      </c>
      <c r="J1330">
        <f>(K1330)/1000</f>
        <v>0</v>
      </c>
      <c r="K1330">
        <f>IF(DP1330, AN1330, AH1330)</f>
        <v>0</v>
      </c>
      <c r="L1330">
        <f>IF(DP1330, AI1330, AG1330)</f>
        <v>0</v>
      </c>
      <c r="M1330">
        <f>DR1330 - IF(AU1330&gt;1, L1330*DL1330*100.0/(AW1330), 0)</f>
        <v>0</v>
      </c>
      <c r="N1330">
        <f>((T1330-J1330/2)*M1330-L1330)/(T1330+J1330/2)</f>
        <v>0</v>
      </c>
      <c r="O1330">
        <f>N1330*(DY1330+DZ1330)/1000.0</f>
        <v>0</v>
      </c>
      <c r="P1330">
        <f>(DR1330 - IF(AU1330&gt;1, L1330*DL1330*100.0/(AW1330), 0))*(DY1330+DZ1330)/1000.0</f>
        <v>0</v>
      </c>
      <c r="Q1330">
        <f>2.0/((1/S1330-1/R1330)+SIGN(S1330)*SQRT((1/S1330-1/R1330)*(1/S1330-1/R1330) + 4*DM1330/((DM1330+1)*(DM1330+1))*(2*1/S1330*1/R1330-1/R1330*1/R1330)))</f>
        <v>0</v>
      </c>
      <c r="R1330">
        <f>IF(LEFT(DN1330,1)&lt;&gt;"0",IF(LEFT(DN1330,1)="1",3.0,DO1330),$D$5+$E$5*(EF1330*DY1330/($K$5*1000))+$F$5*(EF1330*DY1330/($K$5*1000))*MAX(MIN(DL1330,$J$5),$I$5)*MAX(MIN(DL1330,$J$5),$I$5)+$G$5*MAX(MIN(DL1330,$J$5),$I$5)*(EF1330*DY1330/($K$5*1000))+$H$5*(EF1330*DY1330/($K$5*1000))*(EF1330*DY1330/($K$5*1000)))</f>
        <v>0</v>
      </c>
      <c r="S1330">
        <f>J1330*(1000-(1000*0.61365*exp(17.502*W1330/(240.97+W1330))/(DY1330+DZ1330)+DT1330)/2)/(1000*0.61365*exp(17.502*W1330/(240.97+W1330))/(DY1330+DZ1330)-DT1330)</f>
        <v>0</v>
      </c>
      <c r="T1330">
        <f>1/((DM1330+1)/(Q1330/1.6)+1/(R1330/1.37)) + DM1330/((DM1330+1)/(Q1330/1.6) + DM1330/(R1330/1.37))</f>
        <v>0</v>
      </c>
      <c r="U1330">
        <f>(DH1330*DK1330)</f>
        <v>0</v>
      </c>
      <c r="V1330">
        <f>(EA1330+(U1330+2*0.95*5.67E-8*(((EA1330+$B$7)+273)^4-(EA1330+273)^4)-44100*J1330)/(1.84*29.3*R1330+8*0.95*5.67E-8*(EA1330+273)^3))</f>
        <v>0</v>
      </c>
      <c r="W1330">
        <f>($C$7*EB1330+$D$7*EC1330+$E$7*V1330)</f>
        <v>0</v>
      </c>
      <c r="X1330">
        <f>0.61365*exp(17.502*W1330/(240.97+W1330))</f>
        <v>0</v>
      </c>
      <c r="Y1330">
        <f>(Z1330/AA1330*100)</f>
        <v>0</v>
      </c>
      <c r="Z1330">
        <f>DT1330*(DY1330+DZ1330)/1000</f>
        <v>0</v>
      </c>
      <c r="AA1330">
        <f>0.61365*exp(17.502*EA1330/(240.97+EA1330))</f>
        <v>0</v>
      </c>
      <c r="AB1330">
        <f>(X1330-DT1330*(DY1330+DZ1330)/1000)</f>
        <v>0</v>
      </c>
      <c r="AC1330">
        <f>(-J1330*44100)</f>
        <v>0</v>
      </c>
      <c r="AD1330">
        <f>2*29.3*R1330*0.92*(EA1330-W1330)</f>
        <v>0</v>
      </c>
      <c r="AE1330">
        <f>2*0.95*5.67E-8*(((EA1330+$B$7)+273)^4-(W1330+273)^4)</f>
        <v>0</v>
      </c>
      <c r="AF1330">
        <f>U1330+AE1330+AC1330+AD1330</f>
        <v>0</v>
      </c>
      <c r="AG1330">
        <f>DX1330*AU1330*(DS1330-DR1330*(1000-AU1330*DU1330)/(1000-AU1330*DT1330))/(100*DL1330)</f>
        <v>0</v>
      </c>
      <c r="AH1330">
        <f>1000*DX1330*AU1330*(DT1330-DU1330)/(100*DL1330*(1000-AU1330*DT1330))</f>
        <v>0</v>
      </c>
      <c r="AI1330">
        <f>(AJ1330 - AK1330 - DY1330*1E3/(8.314*(EA1330+273.15)) * AM1330/DX1330 * AL1330) * DX1330/(100*DL1330) * (1000 - DU1330)/1000</f>
        <v>0</v>
      </c>
      <c r="AJ1330">
        <v>1102.34723206938</v>
      </c>
      <c r="AK1330">
        <v>1074.81309090909</v>
      </c>
      <c r="AL1330">
        <v>3.37845765005609</v>
      </c>
      <c r="AM1330">
        <v>65.4946518172247</v>
      </c>
      <c r="AN1330">
        <f>(AP1330 - AO1330 + DY1330*1E3/(8.314*(EA1330+273.15)) * AR1330/DX1330 * AQ1330) * DX1330/(100*DL1330) * 1000/(1000 - AP1330)</f>
        <v>0</v>
      </c>
      <c r="AO1330">
        <v>25.7540466338604</v>
      </c>
      <c r="AP1330">
        <v>58.6254466666667</v>
      </c>
      <c r="AQ1330">
        <v>0.000731532291979361</v>
      </c>
      <c r="AR1330">
        <v>110.855634111714</v>
      </c>
      <c r="AS1330">
        <v>6</v>
      </c>
      <c r="AT1330">
        <v>1</v>
      </c>
      <c r="AU1330">
        <f>IF(AS1330*$H$13&gt;=AW1330,1.0,(AW1330/(AW1330-AS1330*$H$13)))</f>
        <v>0</v>
      </c>
      <c r="AV1330">
        <f>(AU1330-1)*100</f>
        <v>0</v>
      </c>
      <c r="AW1330">
        <f>MAX(0,($B$13+$C$13*EF1330)/(1+$D$13*EF1330)*DY1330/(EA1330+273)*$E$13)</f>
        <v>0</v>
      </c>
      <c r="AX1330" t="s">
        <v>437</v>
      </c>
      <c r="AY1330" t="s">
        <v>437</v>
      </c>
      <c r="AZ1330">
        <v>0</v>
      </c>
      <c r="BA1330">
        <v>0</v>
      </c>
      <c r="BB1330">
        <f>1-AZ1330/BA1330</f>
        <v>0</v>
      </c>
      <c r="BC1330">
        <v>0</v>
      </c>
      <c r="BD1330" t="s">
        <v>437</v>
      </c>
      <c r="BE1330" t="s">
        <v>437</v>
      </c>
      <c r="BF1330">
        <v>0</v>
      </c>
      <c r="BG1330">
        <v>0</v>
      </c>
      <c r="BH1330">
        <f>1-BF1330/BG1330</f>
        <v>0</v>
      </c>
      <c r="BI1330">
        <v>0.5</v>
      </c>
      <c r="BJ1330">
        <f>DI1330</f>
        <v>0</v>
      </c>
      <c r="BK1330">
        <f>L1330</f>
        <v>0</v>
      </c>
      <c r="BL1330">
        <f>BH1330*BI1330*BJ1330</f>
        <v>0</v>
      </c>
      <c r="BM1330">
        <f>(BK1330-BC1330)/BJ1330</f>
        <v>0</v>
      </c>
      <c r="BN1330">
        <f>(BA1330-BG1330)/BG1330</f>
        <v>0</v>
      </c>
      <c r="BO1330">
        <f>AZ1330/(BB1330+AZ1330/BG1330)</f>
        <v>0</v>
      </c>
      <c r="BP1330" t="s">
        <v>437</v>
      </c>
      <c r="BQ1330">
        <v>0</v>
      </c>
      <c r="BR1330">
        <f>IF(BQ1330&lt;&gt;0, BQ1330, BO1330)</f>
        <v>0</v>
      </c>
      <c r="BS1330">
        <f>1-BR1330/BG1330</f>
        <v>0</v>
      </c>
      <c r="BT1330">
        <f>(BG1330-BF1330)/(BG1330-BR1330)</f>
        <v>0</v>
      </c>
      <c r="BU1330">
        <f>(BA1330-BG1330)/(BA1330-BR1330)</f>
        <v>0</v>
      </c>
      <c r="BV1330">
        <f>(BG1330-BF1330)/(BG1330-AZ1330)</f>
        <v>0</v>
      </c>
      <c r="BW1330">
        <f>(BA1330-BG1330)/(BA1330-AZ1330)</f>
        <v>0</v>
      </c>
      <c r="BX1330">
        <f>(BT1330*BR1330/BF1330)</f>
        <v>0</v>
      </c>
      <c r="BY1330">
        <f>(1-BX1330)</f>
        <v>0</v>
      </c>
      <c r="DH1330">
        <f>$B$11*EG1330+$C$11*EH1330+$F$11*ES1330*(1-EV1330)</f>
        <v>0</v>
      </c>
      <c r="DI1330">
        <f>DH1330*DJ1330</f>
        <v>0</v>
      </c>
      <c r="DJ1330">
        <f>($B$11*$D$9+$C$11*$D$9+$F$11*((FF1330+EX1330)/MAX(FF1330+EX1330+FG1330, 0.1)*$I$9+FG1330/MAX(FF1330+EX1330+FG1330, 0.1)*$J$9))/($B$11+$C$11+$F$11)</f>
        <v>0</v>
      </c>
      <c r="DK1330">
        <f>($B$11*$K$9+$C$11*$K$9+$F$11*((FF1330+EX1330)/MAX(FF1330+EX1330+FG1330, 0.1)*$P$9+FG1330/MAX(FF1330+EX1330+FG1330, 0.1)*$Q$9))/($B$11+$C$11+$F$11)</f>
        <v>0</v>
      </c>
      <c r="DL1330">
        <v>6</v>
      </c>
      <c r="DM1330">
        <v>0.5</v>
      </c>
      <c r="DN1330" t="s">
        <v>438</v>
      </c>
      <c r="DO1330">
        <v>2</v>
      </c>
      <c r="DP1330" t="b">
        <v>1</v>
      </c>
      <c r="DQ1330">
        <v>1761430578.84615</v>
      </c>
      <c r="DR1330">
        <v>988.965692307693</v>
      </c>
      <c r="DS1330">
        <v>1057.6</v>
      </c>
      <c r="DT1330">
        <v>58.6328</v>
      </c>
      <c r="DU1330">
        <v>25.7505153846154</v>
      </c>
      <c r="DV1330">
        <v>987.867384615385</v>
      </c>
      <c r="DW1330">
        <v>58.6769230769231</v>
      </c>
      <c r="DX1330">
        <v>500.007846153846</v>
      </c>
      <c r="DY1330">
        <v>90.1912153846154</v>
      </c>
      <c r="DZ1330">
        <v>0.0394506846153846</v>
      </c>
      <c r="EA1330">
        <v>52.5994846153846</v>
      </c>
      <c r="EB1330">
        <v>48.0579692307692</v>
      </c>
      <c r="EC1330">
        <v>999.9</v>
      </c>
      <c r="ED1330">
        <v>0</v>
      </c>
      <c r="EE1330">
        <v>0</v>
      </c>
      <c r="EF1330">
        <v>10006.44</v>
      </c>
      <c r="EG1330">
        <v>0</v>
      </c>
      <c r="EH1330">
        <v>1249.14846153846</v>
      </c>
      <c r="EI1330">
        <v>-68.6347769230769</v>
      </c>
      <c r="EJ1330">
        <v>1050.56230769231</v>
      </c>
      <c r="EK1330">
        <v>1085.55461538462</v>
      </c>
      <c r="EL1330">
        <v>32.8822923076923</v>
      </c>
      <c r="EM1330">
        <v>1057.6</v>
      </c>
      <c r="EN1330">
        <v>25.7505153846154</v>
      </c>
      <c r="EO1330">
        <v>5.28816307692308</v>
      </c>
      <c r="EP1330">
        <v>2.32246846153846</v>
      </c>
      <c r="EQ1330">
        <v>33.8151384615385</v>
      </c>
      <c r="ER1330">
        <v>19.8331076923077</v>
      </c>
      <c r="ES1330">
        <v>1199.98</v>
      </c>
      <c r="ET1330">
        <v>0.967008384615385</v>
      </c>
      <c r="EU1330">
        <v>0.0329914384615385</v>
      </c>
      <c r="EV1330">
        <v>0</v>
      </c>
      <c r="EW1330">
        <v>858.725923076923</v>
      </c>
      <c r="EX1330">
        <v>5.00059</v>
      </c>
      <c r="EY1330">
        <v>11507.0230769231</v>
      </c>
      <c r="EZ1330">
        <v>10358.5538461538</v>
      </c>
      <c r="FA1330">
        <v>64.6393076923077</v>
      </c>
      <c r="FB1330">
        <v>65.812</v>
      </c>
      <c r="FC1330">
        <v>64.6297692307692</v>
      </c>
      <c r="FD1330">
        <v>65.6104615384615</v>
      </c>
      <c r="FE1330">
        <v>65.9036153846154</v>
      </c>
      <c r="FF1330">
        <v>1155.55692307692</v>
      </c>
      <c r="FG1330">
        <v>39.42</v>
      </c>
      <c r="FH1330">
        <v>0</v>
      </c>
      <c r="FI1330">
        <v>1761430547.5</v>
      </c>
      <c r="FJ1330">
        <v>0</v>
      </c>
      <c r="FK1330">
        <v>858.92616</v>
      </c>
      <c r="FL1330">
        <v>10.949153821992</v>
      </c>
      <c r="FM1330">
        <v>166.269230511596</v>
      </c>
      <c r="FN1330">
        <v>11508.92</v>
      </c>
      <c r="FO1330">
        <v>15</v>
      </c>
      <c r="FP1330">
        <v>0</v>
      </c>
      <c r="FQ1330" t="s">
        <v>439</v>
      </c>
      <c r="FR1330">
        <v>0</v>
      </c>
      <c r="FS1330">
        <v>0</v>
      </c>
      <c r="FT1330">
        <v>0</v>
      </c>
      <c r="FU1330">
        <v>0</v>
      </c>
      <c r="FV1330">
        <v>0</v>
      </c>
      <c r="FW1330">
        <v>0</v>
      </c>
      <c r="FX1330">
        <v>0</v>
      </c>
      <c r="FY1330">
        <v>0</v>
      </c>
      <c r="FZ1330">
        <v>0</v>
      </c>
      <c r="GA1330">
        <v>0</v>
      </c>
      <c r="GB1330">
        <v>0</v>
      </c>
      <c r="GC1330">
        <v>-68.19589</v>
      </c>
      <c r="GD1330">
        <v>-14.7769804511278</v>
      </c>
      <c r="GE1330">
        <v>1.61979027713467</v>
      </c>
      <c r="GF1330">
        <v>0</v>
      </c>
      <c r="GG1330">
        <v>858.264970588235</v>
      </c>
      <c r="GH1330">
        <v>11.7990985380197</v>
      </c>
      <c r="GI1330">
        <v>1.17482207627353</v>
      </c>
      <c r="GJ1330">
        <v>-1</v>
      </c>
      <c r="GK1330">
        <v>32.88643</v>
      </c>
      <c r="GL1330">
        <v>-0.116390977443611</v>
      </c>
      <c r="GM1330">
        <v>0.0125270547216818</v>
      </c>
      <c r="GN1330">
        <v>0</v>
      </c>
      <c r="GO1330">
        <v>0</v>
      </c>
      <c r="GP1330">
        <v>2</v>
      </c>
      <c r="GQ1330" t="s">
        <v>473</v>
      </c>
      <c r="GR1330">
        <v>3.12616</v>
      </c>
      <c r="GS1330">
        <v>2.71755</v>
      </c>
      <c r="GT1330">
        <v>0.157618</v>
      </c>
      <c r="GU1330">
        <v>0.16427</v>
      </c>
      <c r="GV1330">
        <v>0.18039</v>
      </c>
      <c r="GW1330">
        <v>0.102021</v>
      </c>
      <c r="GX1330">
        <v>29980.7</v>
      </c>
      <c r="GY1330">
        <v>31393.3</v>
      </c>
      <c r="GZ1330">
        <v>32356.8</v>
      </c>
      <c r="HA1330">
        <v>34172.3</v>
      </c>
      <c r="HB1330">
        <v>38224.2</v>
      </c>
      <c r="HC1330">
        <v>44295.3</v>
      </c>
      <c r="HD1330">
        <v>50911.5</v>
      </c>
      <c r="HE1330">
        <v>54844</v>
      </c>
      <c r="HF1330">
        <v>1.64945</v>
      </c>
      <c r="HG1330">
        <v>1.5</v>
      </c>
      <c r="HH1330">
        <v>-0.202738</v>
      </c>
      <c r="HI1330">
        <v>0</v>
      </c>
      <c r="HJ1330">
        <v>51.2494</v>
      </c>
      <c r="HK1330">
        <v>999.9</v>
      </c>
      <c r="HL1330">
        <v>56.043</v>
      </c>
      <c r="HM1330">
        <v>30.313</v>
      </c>
      <c r="HN1330">
        <v>26.9541</v>
      </c>
      <c r="HO1330">
        <v>59.8457</v>
      </c>
      <c r="HP1330">
        <v>40.1402</v>
      </c>
      <c r="HQ1330">
        <v>1</v>
      </c>
      <c r="HR1330">
        <v>2.71488</v>
      </c>
      <c r="HS1330">
        <v>2.17003</v>
      </c>
      <c r="HT1330">
        <v>20.0961</v>
      </c>
      <c r="HU1330">
        <v>5.18524</v>
      </c>
      <c r="HV1330">
        <v>12.0159</v>
      </c>
      <c r="HW1330">
        <v>4.96625</v>
      </c>
      <c r="HX1330">
        <v>3.296</v>
      </c>
      <c r="HY1330">
        <v>9999</v>
      </c>
      <c r="HZ1330">
        <v>9999</v>
      </c>
      <c r="IA1330">
        <v>999.9</v>
      </c>
      <c r="IB1330">
        <v>9999</v>
      </c>
      <c r="IC1330">
        <v>1.86325</v>
      </c>
      <c r="ID1330">
        <v>1.86809</v>
      </c>
      <c r="IE1330">
        <v>1.86783</v>
      </c>
      <c r="IF1330">
        <v>1.86905</v>
      </c>
      <c r="IG1330">
        <v>1.86981</v>
      </c>
      <c r="IH1330">
        <v>1.86589</v>
      </c>
      <c r="II1330">
        <v>1.86693</v>
      </c>
      <c r="IJ1330">
        <v>1.86841</v>
      </c>
      <c r="IK1330">
        <v>5</v>
      </c>
      <c r="IL1330">
        <v>0</v>
      </c>
      <c r="IM1330">
        <v>0</v>
      </c>
      <c r="IN1330">
        <v>0</v>
      </c>
      <c r="IO1330" t="s">
        <v>441</v>
      </c>
      <c r="IP1330" t="s">
        <v>442</v>
      </c>
      <c r="IQ1330" t="s">
        <v>443</v>
      </c>
      <c r="IR1330" t="s">
        <v>443</v>
      </c>
      <c r="IS1330" t="s">
        <v>443</v>
      </c>
      <c r="IT1330" t="s">
        <v>443</v>
      </c>
      <c r="IU1330">
        <v>0</v>
      </c>
      <c r="IV1330">
        <v>100</v>
      </c>
      <c r="IW1330">
        <v>100</v>
      </c>
      <c r="IX1330">
        <v>1.1</v>
      </c>
      <c r="IY1330">
        <v>-0.0441</v>
      </c>
      <c r="IZ1330">
        <v>1.09748391826392</v>
      </c>
      <c r="JA1330">
        <v>0</v>
      </c>
      <c r="JB1330">
        <v>0</v>
      </c>
      <c r="JC1330">
        <v>0</v>
      </c>
      <c r="JD1330">
        <v>-0.0441141096964596</v>
      </c>
      <c r="JE1330">
        <v>0</v>
      </c>
      <c r="JF1330">
        <v>0</v>
      </c>
      <c r="JG1330">
        <v>0</v>
      </c>
      <c r="JH1330">
        <v>5</v>
      </c>
      <c r="JI1330">
        <v>2273</v>
      </c>
      <c r="JJ1330">
        <v>1</v>
      </c>
      <c r="JK1330">
        <v>24</v>
      </c>
      <c r="JL1330">
        <v>29357176.4</v>
      </c>
      <c r="JM1330">
        <v>29357176.4</v>
      </c>
      <c r="JN1330">
        <v>2.19971</v>
      </c>
      <c r="JO1330">
        <v>2.62451</v>
      </c>
      <c r="JP1330">
        <v>1.54785</v>
      </c>
      <c r="JQ1330">
        <v>2.31567</v>
      </c>
      <c r="JR1330">
        <v>1.64673</v>
      </c>
      <c r="JS1330">
        <v>2.29858</v>
      </c>
      <c r="JT1330">
        <v>34.4408</v>
      </c>
      <c r="JU1330">
        <v>24.1751</v>
      </c>
      <c r="JV1330">
        <v>18</v>
      </c>
      <c r="JW1330">
        <v>487.409</v>
      </c>
      <c r="JX1330">
        <v>378.988</v>
      </c>
      <c r="JY1330">
        <v>50.1581</v>
      </c>
      <c r="JZ1330">
        <v>57.2781</v>
      </c>
      <c r="KA1330">
        <v>30.0015</v>
      </c>
      <c r="KB1330">
        <v>56.5713</v>
      </c>
      <c r="KC1330">
        <v>56.3683</v>
      </c>
      <c r="KD1330">
        <v>44.0803</v>
      </c>
      <c r="KE1330">
        <v>0</v>
      </c>
      <c r="KF1330">
        <v>100</v>
      </c>
      <c r="KG1330">
        <v>50.1396</v>
      </c>
      <c r="KH1330">
        <v>1107.81</v>
      </c>
      <c r="KI1330">
        <v>26.2864</v>
      </c>
      <c r="KJ1330">
        <v>92.2375</v>
      </c>
      <c r="KK1330">
        <v>88.7164</v>
      </c>
    </row>
    <row r="1331" spans="1:297">
      <c r="A1331">
        <v>1315</v>
      </c>
      <c r="B1331">
        <v>1761430592</v>
      </c>
      <c r="C1331">
        <v>22411</v>
      </c>
      <c r="D1331" t="s">
        <v>3085</v>
      </c>
      <c r="E1331" t="s">
        <v>3086</v>
      </c>
      <c r="F1331">
        <v>5</v>
      </c>
      <c r="G1331" t="s">
        <v>2954</v>
      </c>
      <c r="H1331" t="s">
        <v>436</v>
      </c>
      <c r="I1331">
        <v>1761430583.84615</v>
      </c>
      <c r="J1331">
        <f>(K1331)/1000</f>
        <v>0</v>
      </c>
      <c r="K1331">
        <f>IF(DP1331, AN1331, AH1331)</f>
        <v>0</v>
      </c>
      <c r="L1331">
        <f>IF(DP1331, AI1331, AG1331)</f>
        <v>0</v>
      </c>
      <c r="M1331">
        <f>DR1331 - IF(AU1331&gt;1, L1331*DL1331*100.0/(AW1331), 0)</f>
        <v>0</v>
      </c>
      <c r="N1331">
        <f>((T1331-J1331/2)*M1331-L1331)/(T1331+J1331/2)</f>
        <v>0</v>
      </c>
      <c r="O1331">
        <f>N1331*(DY1331+DZ1331)/1000.0</f>
        <v>0</v>
      </c>
      <c r="P1331">
        <f>(DR1331 - IF(AU1331&gt;1, L1331*DL1331*100.0/(AW1331), 0))*(DY1331+DZ1331)/1000.0</f>
        <v>0</v>
      </c>
      <c r="Q1331">
        <f>2.0/((1/S1331-1/R1331)+SIGN(S1331)*SQRT((1/S1331-1/R1331)*(1/S1331-1/R1331) + 4*DM1331/((DM1331+1)*(DM1331+1))*(2*1/S1331*1/R1331-1/R1331*1/R1331)))</f>
        <v>0</v>
      </c>
      <c r="R1331">
        <f>IF(LEFT(DN1331,1)&lt;&gt;"0",IF(LEFT(DN1331,1)="1",3.0,DO1331),$D$5+$E$5*(EF1331*DY1331/($K$5*1000))+$F$5*(EF1331*DY1331/($K$5*1000))*MAX(MIN(DL1331,$J$5),$I$5)*MAX(MIN(DL1331,$J$5),$I$5)+$G$5*MAX(MIN(DL1331,$J$5),$I$5)*(EF1331*DY1331/($K$5*1000))+$H$5*(EF1331*DY1331/($K$5*1000))*(EF1331*DY1331/($K$5*1000)))</f>
        <v>0</v>
      </c>
      <c r="S1331">
        <f>J1331*(1000-(1000*0.61365*exp(17.502*W1331/(240.97+W1331))/(DY1331+DZ1331)+DT1331)/2)/(1000*0.61365*exp(17.502*W1331/(240.97+W1331))/(DY1331+DZ1331)-DT1331)</f>
        <v>0</v>
      </c>
      <c r="T1331">
        <f>1/((DM1331+1)/(Q1331/1.6)+1/(R1331/1.37)) + DM1331/((DM1331+1)/(Q1331/1.6) + DM1331/(R1331/1.37))</f>
        <v>0</v>
      </c>
      <c r="U1331">
        <f>(DH1331*DK1331)</f>
        <v>0</v>
      </c>
      <c r="V1331">
        <f>(EA1331+(U1331+2*0.95*5.67E-8*(((EA1331+$B$7)+273)^4-(EA1331+273)^4)-44100*J1331)/(1.84*29.3*R1331+8*0.95*5.67E-8*(EA1331+273)^3))</f>
        <v>0</v>
      </c>
      <c r="W1331">
        <f>($C$7*EB1331+$D$7*EC1331+$E$7*V1331)</f>
        <v>0</v>
      </c>
      <c r="X1331">
        <f>0.61365*exp(17.502*W1331/(240.97+W1331))</f>
        <v>0</v>
      </c>
      <c r="Y1331">
        <f>(Z1331/AA1331*100)</f>
        <v>0</v>
      </c>
      <c r="Z1331">
        <f>DT1331*(DY1331+DZ1331)/1000</f>
        <v>0</v>
      </c>
      <c r="AA1331">
        <f>0.61365*exp(17.502*EA1331/(240.97+EA1331))</f>
        <v>0</v>
      </c>
      <c r="AB1331">
        <f>(X1331-DT1331*(DY1331+DZ1331)/1000)</f>
        <v>0</v>
      </c>
      <c r="AC1331">
        <f>(-J1331*44100)</f>
        <v>0</v>
      </c>
      <c r="AD1331">
        <f>2*29.3*R1331*0.92*(EA1331-W1331)</f>
        <v>0</v>
      </c>
      <c r="AE1331">
        <f>2*0.95*5.67E-8*(((EA1331+$B$7)+273)^4-(W1331+273)^4)</f>
        <v>0</v>
      </c>
      <c r="AF1331">
        <f>U1331+AE1331+AC1331+AD1331</f>
        <v>0</v>
      </c>
      <c r="AG1331">
        <f>DX1331*AU1331*(DS1331-DR1331*(1000-AU1331*DU1331)/(1000-AU1331*DT1331))/(100*DL1331)</f>
        <v>0</v>
      </c>
      <c r="AH1331">
        <f>1000*DX1331*AU1331*(DT1331-DU1331)/(100*DL1331*(1000-AU1331*DT1331))</f>
        <v>0</v>
      </c>
      <c r="AI1331">
        <f>(AJ1331 - AK1331 - DY1331*1E3/(8.314*(EA1331+273.15)) * AM1331/DX1331 * AL1331) * DX1331/(100*DL1331) * (1000 - DU1331)/1000</f>
        <v>0</v>
      </c>
      <c r="AJ1331">
        <v>1121.36267767249</v>
      </c>
      <c r="AK1331">
        <v>1092.95515151515</v>
      </c>
      <c r="AL1331">
        <v>3.61398386936956</v>
      </c>
      <c r="AM1331">
        <v>65.4946518172247</v>
      </c>
      <c r="AN1331">
        <f>(AP1331 - AO1331 + DY1331*1E3/(8.314*(EA1331+273.15)) * AR1331/DX1331 * AQ1331) * DX1331/(100*DL1331) * 1000/(1000 - AP1331)</f>
        <v>0</v>
      </c>
      <c r="AO1331">
        <v>25.7548213781748</v>
      </c>
      <c r="AP1331">
        <v>58.6171575757576</v>
      </c>
      <c r="AQ1331">
        <v>-0.000659310701358759</v>
      </c>
      <c r="AR1331">
        <v>110.855634111714</v>
      </c>
      <c r="AS1331">
        <v>6</v>
      </c>
      <c r="AT1331">
        <v>1</v>
      </c>
      <c r="AU1331">
        <f>IF(AS1331*$H$13&gt;=AW1331,1.0,(AW1331/(AW1331-AS1331*$H$13)))</f>
        <v>0</v>
      </c>
      <c r="AV1331">
        <f>(AU1331-1)*100</f>
        <v>0</v>
      </c>
      <c r="AW1331">
        <f>MAX(0,($B$13+$C$13*EF1331)/(1+$D$13*EF1331)*DY1331/(EA1331+273)*$E$13)</f>
        <v>0</v>
      </c>
      <c r="AX1331" t="s">
        <v>437</v>
      </c>
      <c r="AY1331" t="s">
        <v>437</v>
      </c>
      <c r="AZ1331">
        <v>0</v>
      </c>
      <c r="BA1331">
        <v>0</v>
      </c>
      <c r="BB1331">
        <f>1-AZ1331/BA1331</f>
        <v>0</v>
      </c>
      <c r="BC1331">
        <v>0</v>
      </c>
      <c r="BD1331" t="s">
        <v>437</v>
      </c>
      <c r="BE1331" t="s">
        <v>437</v>
      </c>
      <c r="BF1331">
        <v>0</v>
      </c>
      <c r="BG1331">
        <v>0</v>
      </c>
      <c r="BH1331">
        <f>1-BF1331/BG1331</f>
        <v>0</v>
      </c>
      <c r="BI1331">
        <v>0.5</v>
      </c>
      <c r="BJ1331">
        <f>DI1331</f>
        <v>0</v>
      </c>
      <c r="BK1331">
        <f>L1331</f>
        <v>0</v>
      </c>
      <c r="BL1331">
        <f>BH1331*BI1331*BJ1331</f>
        <v>0</v>
      </c>
      <c r="BM1331">
        <f>(BK1331-BC1331)/BJ1331</f>
        <v>0</v>
      </c>
      <c r="BN1331">
        <f>(BA1331-BG1331)/BG1331</f>
        <v>0</v>
      </c>
      <c r="BO1331">
        <f>AZ1331/(BB1331+AZ1331/BG1331)</f>
        <v>0</v>
      </c>
      <c r="BP1331" t="s">
        <v>437</v>
      </c>
      <c r="BQ1331">
        <v>0</v>
      </c>
      <c r="BR1331">
        <f>IF(BQ1331&lt;&gt;0, BQ1331, BO1331)</f>
        <v>0</v>
      </c>
      <c r="BS1331">
        <f>1-BR1331/BG1331</f>
        <v>0</v>
      </c>
      <c r="BT1331">
        <f>(BG1331-BF1331)/(BG1331-BR1331)</f>
        <v>0</v>
      </c>
      <c r="BU1331">
        <f>(BA1331-BG1331)/(BA1331-BR1331)</f>
        <v>0</v>
      </c>
      <c r="BV1331">
        <f>(BG1331-BF1331)/(BG1331-AZ1331)</f>
        <v>0</v>
      </c>
      <c r="BW1331">
        <f>(BA1331-BG1331)/(BA1331-AZ1331)</f>
        <v>0</v>
      </c>
      <c r="BX1331">
        <f>(BT1331*BR1331/BF1331)</f>
        <v>0</v>
      </c>
      <c r="BY1331">
        <f>(1-BX1331)</f>
        <v>0</v>
      </c>
      <c r="DH1331">
        <f>$B$11*EG1331+$C$11*EH1331+$F$11*ES1331*(1-EV1331)</f>
        <v>0</v>
      </c>
      <c r="DI1331">
        <f>DH1331*DJ1331</f>
        <v>0</v>
      </c>
      <c r="DJ1331">
        <f>($B$11*$D$9+$C$11*$D$9+$F$11*((FF1331+EX1331)/MAX(FF1331+EX1331+FG1331, 0.1)*$I$9+FG1331/MAX(FF1331+EX1331+FG1331, 0.1)*$J$9))/($B$11+$C$11+$F$11)</f>
        <v>0</v>
      </c>
      <c r="DK1331">
        <f>($B$11*$K$9+$C$11*$K$9+$F$11*((FF1331+EX1331)/MAX(FF1331+EX1331+FG1331, 0.1)*$P$9+FG1331/MAX(FF1331+EX1331+FG1331, 0.1)*$Q$9))/($B$11+$C$11+$F$11)</f>
        <v>0</v>
      </c>
      <c r="DL1331">
        <v>6</v>
      </c>
      <c r="DM1331">
        <v>0.5</v>
      </c>
      <c r="DN1331" t="s">
        <v>438</v>
      </c>
      <c r="DO1331">
        <v>2</v>
      </c>
      <c r="DP1331" t="b">
        <v>1</v>
      </c>
      <c r="DQ1331">
        <v>1761430583.84615</v>
      </c>
      <c r="DR1331">
        <v>1005.10746153846</v>
      </c>
      <c r="DS1331">
        <v>1075.19461538462</v>
      </c>
      <c r="DT1331">
        <v>58.6267846153846</v>
      </c>
      <c r="DU1331">
        <v>25.7530307692308</v>
      </c>
      <c r="DV1331">
        <v>1004.00923076923</v>
      </c>
      <c r="DW1331">
        <v>58.6709</v>
      </c>
      <c r="DX1331">
        <v>500.025923076923</v>
      </c>
      <c r="DY1331">
        <v>90.1909538461538</v>
      </c>
      <c r="DZ1331">
        <v>0.0394414923076923</v>
      </c>
      <c r="EA1331">
        <v>52.5929384615385</v>
      </c>
      <c r="EB1331">
        <v>48.0539846153846</v>
      </c>
      <c r="EC1331">
        <v>999.9</v>
      </c>
      <c r="ED1331">
        <v>0</v>
      </c>
      <c r="EE1331">
        <v>0</v>
      </c>
      <c r="EF1331">
        <v>9997.50307692308</v>
      </c>
      <c r="EG1331">
        <v>0</v>
      </c>
      <c r="EH1331">
        <v>1249.08846153846</v>
      </c>
      <c r="EI1331">
        <v>-70.0876846153846</v>
      </c>
      <c r="EJ1331">
        <v>1067.70384615385</v>
      </c>
      <c r="EK1331">
        <v>1103.61692307692</v>
      </c>
      <c r="EL1331">
        <v>32.8737615384615</v>
      </c>
      <c r="EM1331">
        <v>1075.19461538462</v>
      </c>
      <c r="EN1331">
        <v>25.7530307692308</v>
      </c>
      <c r="EO1331">
        <v>5.28760538461538</v>
      </c>
      <c r="EP1331">
        <v>2.32268923076923</v>
      </c>
      <c r="EQ1331">
        <v>33.8132538461538</v>
      </c>
      <c r="ER1331">
        <v>19.8346538461538</v>
      </c>
      <c r="ES1331">
        <v>1200</v>
      </c>
      <c r="ET1331">
        <v>0.967009</v>
      </c>
      <c r="EU1331">
        <v>0.0329908</v>
      </c>
      <c r="EV1331">
        <v>0</v>
      </c>
      <c r="EW1331">
        <v>859.708846153846</v>
      </c>
      <c r="EX1331">
        <v>5.00059</v>
      </c>
      <c r="EY1331">
        <v>11520.5615384615</v>
      </c>
      <c r="EZ1331">
        <v>10358.7461538462</v>
      </c>
      <c r="FA1331">
        <v>64.6583846153846</v>
      </c>
      <c r="FB1331">
        <v>65.8168461538462</v>
      </c>
      <c r="FC1331">
        <v>64.6488461538462</v>
      </c>
      <c r="FD1331">
        <v>65.625</v>
      </c>
      <c r="FE1331">
        <v>65.9226923076923</v>
      </c>
      <c r="FF1331">
        <v>1155.57769230769</v>
      </c>
      <c r="FG1331">
        <v>39.42</v>
      </c>
      <c r="FH1331">
        <v>0</v>
      </c>
      <c r="FI1331">
        <v>1761430552.9</v>
      </c>
      <c r="FJ1331">
        <v>0</v>
      </c>
      <c r="FK1331">
        <v>859.890538461538</v>
      </c>
      <c r="FL1331">
        <v>10.640410253856</v>
      </c>
      <c r="FM1331">
        <v>157.839316243748</v>
      </c>
      <c r="FN1331">
        <v>11522.6923076923</v>
      </c>
      <c r="FO1331">
        <v>15</v>
      </c>
      <c r="FP1331">
        <v>0</v>
      </c>
      <c r="FQ1331" t="s">
        <v>439</v>
      </c>
      <c r="FR1331">
        <v>0</v>
      </c>
      <c r="FS1331">
        <v>0</v>
      </c>
      <c r="FT1331">
        <v>0</v>
      </c>
      <c r="FU1331">
        <v>0</v>
      </c>
      <c r="FV1331">
        <v>0</v>
      </c>
      <c r="FW1331">
        <v>0</v>
      </c>
      <c r="FX1331">
        <v>0</v>
      </c>
      <c r="FY1331">
        <v>0</v>
      </c>
      <c r="FZ1331">
        <v>0</v>
      </c>
      <c r="GA1331">
        <v>0</v>
      </c>
      <c r="GB1331">
        <v>0</v>
      </c>
      <c r="GC1331">
        <v>-69.2484904761905</v>
      </c>
      <c r="GD1331">
        <v>-16.1816961038962</v>
      </c>
      <c r="GE1331">
        <v>1.81358395053099</v>
      </c>
      <c r="GF1331">
        <v>0</v>
      </c>
      <c r="GG1331">
        <v>859.205676470588</v>
      </c>
      <c r="GH1331">
        <v>11.5963483598412</v>
      </c>
      <c r="GI1331">
        <v>1.15586490968727</v>
      </c>
      <c r="GJ1331">
        <v>-1</v>
      </c>
      <c r="GK1331">
        <v>32.8788714285714</v>
      </c>
      <c r="GL1331">
        <v>-0.106862337662356</v>
      </c>
      <c r="GM1331">
        <v>0.0118455192596447</v>
      </c>
      <c r="GN1331">
        <v>0</v>
      </c>
      <c r="GO1331">
        <v>0</v>
      </c>
      <c r="GP1331">
        <v>2</v>
      </c>
      <c r="GQ1331" t="s">
        <v>473</v>
      </c>
      <c r="GR1331">
        <v>3.12607</v>
      </c>
      <c r="GS1331">
        <v>2.71711</v>
      </c>
      <c r="GT1331">
        <v>0.159324</v>
      </c>
      <c r="GU1331">
        <v>0.165786</v>
      </c>
      <c r="GV1331">
        <v>0.180372</v>
      </c>
      <c r="GW1331">
        <v>0.10202</v>
      </c>
      <c r="GX1331">
        <v>29918.5</v>
      </c>
      <c r="GY1331">
        <v>31334.4</v>
      </c>
      <c r="GZ1331">
        <v>32355.8</v>
      </c>
      <c r="HA1331">
        <v>34170.7</v>
      </c>
      <c r="HB1331">
        <v>38224.4</v>
      </c>
      <c r="HC1331">
        <v>44293.5</v>
      </c>
      <c r="HD1331">
        <v>50910.3</v>
      </c>
      <c r="HE1331">
        <v>54841.4</v>
      </c>
      <c r="HF1331">
        <v>1.64925</v>
      </c>
      <c r="HG1331">
        <v>1.49978</v>
      </c>
      <c r="HH1331">
        <v>-0.205271</v>
      </c>
      <c r="HI1331">
        <v>0</v>
      </c>
      <c r="HJ1331">
        <v>51.2629</v>
      </c>
      <c r="HK1331">
        <v>999.9</v>
      </c>
      <c r="HL1331">
        <v>56.043</v>
      </c>
      <c r="HM1331">
        <v>30.323</v>
      </c>
      <c r="HN1331">
        <v>26.9698</v>
      </c>
      <c r="HO1331">
        <v>60.3657</v>
      </c>
      <c r="HP1331">
        <v>40.3926</v>
      </c>
      <c r="HQ1331">
        <v>1</v>
      </c>
      <c r="HR1331">
        <v>2.71639</v>
      </c>
      <c r="HS1331">
        <v>2.17536</v>
      </c>
      <c r="HT1331">
        <v>20.0962</v>
      </c>
      <c r="HU1331">
        <v>5.18509</v>
      </c>
      <c r="HV1331">
        <v>12.0159</v>
      </c>
      <c r="HW1331">
        <v>4.96655</v>
      </c>
      <c r="HX1331">
        <v>3.2959</v>
      </c>
      <c r="HY1331">
        <v>9999</v>
      </c>
      <c r="HZ1331">
        <v>9999</v>
      </c>
      <c r="IA1331">
        <v>999.9</v>
      </c>
      <c r="IB1331">
        <v>9999</v>
      </c>
      <c r="IC1331">
        <v>1.86325</v>
      </c>
      <c r="ID1331">
        <v>1.86808</v>
      </c>
      <c r="IE1331">
        <v>1.86783</v>
      </c>
      <c r="IF1331">
        <v>1.86905</v>
      </c>
      <c r="IG1331">
        <v>1.86981</v>
      </c>
      <c r="IH1331">
        <v>1.86589</v>
      </c>
      <c r="II1331">
        <v>1.86695</v>
      </c>
      <c r="IJ1331">
        <v>1.86841</v>
      </c>
      <c r="IK1331">
        <v>5</v>
      </c>
      <c r="IL1331">
        <v>0</v>
      </c>
      <c r="IM1331">
        <v>0</v>
      </c>
      <c r="IN1331">
        <v>0</v>
      </c>
      <c r="IO1331" t="s">
        <v>441</v>
      </c>
      <c r="IP1331" t="s">
        <v>442</v>
      </c>
      <c r="IQ1331" t="s">
        <v>443</v>
      </c>
      <c r="IR1331" t="s">
        <v>443</v>
      </c>
      <c r="IS1331" t="s">
        <v>443</v>
      </c>
      <c r="IT1331" t="s">
        <v>443</v>
      </c>
      <c r="IU1331">
        <v>0</v>
      </c>
      <c r="IV1331">
        <v>100</v>
      </c>
      <c r="IW1331">
        <v>100</v>
      </c>
      <c r="IX1331">
        <v>1.1</v>
      </c>
      <c r="IY1331">
        <v>-0.0442</v>
      </c>
      <c r="IZ1331">
        <v>1.09748391826392</v>
      </c>
      <c r="JA1331">
        <v>0</v>
      </c>
      <c r="JB1331">
        <v>0</v>
      </c>
      <c r="JC1331">
        <v>0</v>
      </c>
      <c r="JD1331">
        <v>-0.0441141096964596</v>
      </c>
      <c r="JE1331">
        <v>0</v>
      </c>
      <c r="JF1331">
        <v>0</v>
      </c>
      <c r="JG1331">
        <v>0</v>
      </c>
      <c r="JH1331">
        <v>5</v>
      </c>
      <c r="JI1331">
        <v>2273</v>
      </c>
      <c r="JJ1331">
        <v>1</v>
      </c>
      <c r="JK1331">
        <v>24</v>
      </c>
      <c r="JL1331">
        <v>29357176.5</v>
      </c>
      <c r="JM1331">
        <v>29357176.5</v>
      </c>
      <c r="JN1331">
        <v>2.2229</v>
      </c>
      <c r="JO1331">
        <v>2.61353</v>
      </c>
      <c r="JP1331">
        <v>1.54785</v>
      </c>
      <c r="JQ1331">
        <v>2.31567</v>
      </c>
      <c r="JR1331">
        <v>1.64673</v>
      </c>
      <c r="JS1331">
        <v>2.3645</v>
      </c>
      <c r="JT1331">
        <v>34.4408</v>
      </c>
      <c r="JU1331">
        <v>24.1838</v>
      </c>
      <c r="JV1331">
        <v>18</v>
      </c>
      <c r="JW1331">
        <v>487.3</v>
      </c>
      <c r="JX1331">
        <v>378.879</v>
      </c>
      <c r="JY1331">
        <v>50.1025</v>
      </c>
      <c r="JZ1331">
        <v>57.2857</v>
      </c>
      <c r="KA1331">
        <v>30.0016</v>
      </c>
      <c r="KB1331">
        <v>56.5786</v>
      </c>
      <c r="KC1331">
        <v>56.3756</v>
      </c>
      <c r="KD1331">
        <v>44.6292</v>
      </c>
      <c r="KE1331">
        <v>0</v>
      </c>
      <c r="KF1331">
        <v>100</v>
      </c>
      <c r="KG1331">
        <v>50.0878</v>
      </c>
      <c r="KH1331">
        <v>1128.16</v>
      </c>
      <c r="KI1331">
        <v>26.2864</v>
      </c>
      <c r="KJ1331">
        <v>92.235</v>
      </c>
      <c r="KK1331">
        <v>88.7123</v>
      </c>
    </row>
    <row r="1332" spans="1:297">
      <c r="A1332">
        <v>1316</v>
      </c>
      <c r="B1332">
        <v>1761430597</v>
      </c>
      <c r="C1332">
        <v>22416</v>
      </c>
      <c r="D1332" t="s">
        <v>3087</v>
      </c>
      <c r="E1332" t="s">
        <v>3088</v>
      </c>
      <c r="F1332">
        <v>5</v>
      </c>
      <c r="G1332" t="s">
        <v>2954</v>
      </c>
      <c r="H1332" t="s">
        <v>436</v>
      </c>
      <c r="I1332">
        <v>1761430588.84615</v>
      </c>
      <c r="J1332">
        <f>(K1332)/1000</f>
        <v>0</v>
      </c>
      <c r="K1332">
        <f>IF(DP1332, AN1332, AH1332)</f>
        <v>0</v>
      </c>
      <c r="L1332">
        <f>IF(DP1332, AI1332, AG1332)</f>
        <v>0</v>
      </c>
      <c r="M1332">
        <f>DR1332 - IF(AU1332&gt;1, L1332*DL1332*100.0/(AW1332), 0)</f>
        <v>0</v>
      </c>
      <c r="N1332">
        <f>((T1332-J1332/2)*M1332-L1332)/(T1332+J1332/2)</f>
        <v>0</v>
      </c>
      <c r="O1332">
        <f>N1332*(DY1332+DZ1332)/1000.0</f>
        <v>0</v>
      </c>
      <c r="P1332">
        <f>(DR1332 - IF(AU1332&gt;1, L1332*DL1332*100.0/(AW1332), 0))*(DY1332+DZ1332)/1000.0</f>
        <v>0</v>
      </c>
      <c r="Q1332">
        <f>2.0/((1/S1332-1/R1332)+SIGN(S1332)*SQRT((1/S1332-1/R1332)*(1/S1332-1/R1332) + 4*DM1332/((DM1332+1)*(DM1332+1))*(2*1/S1332*1/R1332-1/R1332*1/R1332)))</f>
        <v>0</v>
      </c>
      <c r="R1332">
        <f>IF(LEFT(DN1332,1)&lt;&gt;"0",IF(LEFT(DN1332,1)="1",3.0,DO1332),$D$5+$E$5*(EF1332*DY1332/($K$5*1000))+$F$5*(EF1332*DY1332/($K$5*1000))*MAX(MIN(DL1332,$J$5),$I$5)*MAX(MIN(DL1332,$J$5),$I$5)+$G$5*MAX(MIN(DL1332,$J$5),$I$5)*(EF1332*DY1332/($K$5*1000))+$H$5*(EF1332*DY1332/($K$5*1000))*(EF1332*DY1332/($K$5*1000)))</f>
        <v>0</v>
      </c>
      <c r="S1332">
        <f>J1332*(1000-(1000*0.61365*exp(17.502*W1332/(240.97+W1332))/(DY1332+DZ1332)+DT1332)/2)/(1000*0.61365*exp(17.502*W1332/(240.97+W1332))/(DY1332+DZ1332)-DT1332)</f>
        <v>0</v>
      </c>
      <c r="T1332">
        <f>1/((DM1332+1)/(Q1332/1.6)+1/(R1332/1.37)) + DM1332/((DM1332+1)/(Q1332/1.6) + DM1332/(R1332/1.37))</f>
        <v>0</v>
      </c>
      <c r="U1332">
        <f>(DH1332*DK1332)</f>
        <v>0</v>
      </c>
      <c r="V1332">
        <f>(EA1332+(U1332+2*0.95*5.67E-8*(((EA1332+$B$7)+273)^4-(EA1332+273)^4)-44100*J1332)/(1.84*29.3*R1332+8*0.95*5.67E-8*(EA1332+273)^3))</f>
        <v>0</v>
      </c>
      <c r="W1332">
        <f>($C$7*EB1332+$D$7*EC1332+$E$7*V1332)</f>
        <v>0</v>
      </c>
      <c r="X1332">
        <f>0.61365*exp(17.502*W1332/(240.97+W1332))</f>
        <v>0</v>
      </c>
      <c r="Y1332">
        <f>(Z1332/AA1332*100)</f>
        <v>0</v>
      </c>
      <c r="Z1332">
        <f>DT1332*(DY1332+DZ1332)/1000</f>
        <v>0</v>
      </c>
      <c r="AA1332">
        <f>0.61365*exp(17.502*EA1332/(240.97+EA1332))</f>
        <v>0</v>
      </c>
      <c r="AB1332">
        <f>(X1332-DT1332*(DY1332+DZ1332)/1000)</f>
        <v>0</v>
      </c>
      <c r="AC1332">
        <f>(-J1332*44100)</f>
        <v>0</v>
      </c>
      <c r="AD1332">
        <f>2*29.3*R1332*0.92*(EA1332-W1332)</f>
        <v>0</v>
      </c>
      <c r="AE1332">
        <f>2*0.95*5.67E-8*(((EA1332+$B$7)+273)^4-(W1332+273)^4)</f>
        <v>0</v>
      </c>
      <c r="AF1332">
        <f>U1332+AE1332+AC1332+AD1332</f>
        <v>0</v>
      </c>
      <c r="AG1332">
        <f>DX1332*AU1332*(DS1332-DR1332*(1000-AU1332*DU1332)/(1000-AU1332*DT1332))/(100*DL1332)</f>
        <v>0</v>
      </c>
      <c r="AH1332">
        <f>1000*DX1332*AU1332*(DT1332-DU1332)/(100*DL1332*(1000-AU1332*DT1332))</f>
        <v>0</v>
      </c>
      <c r="AI1332">
        <f>(AJ1332 - AK1332 - DY1332*1E3/(8.314*(EA1332+273.15)) * AM1332/DX1332 * AL1332) * DX1332/(100*DL1332) * (1000 - DU1332)/1000</f>
        <v>0</v>
      </c>
      <c r="AJ1332">
        <v>1136.83157536113</v>
      </c>
      <c r="AK1332">
        <v>1109.44212121212</v>
      </c>
      <c r="AL1332">
        <v>3.28019995568922</v>
      </c>
      <c r="AM1332">
        <v>65.4946518172247</v>
      </c>
      <c r="AN1332">
        <f>(AP1332 - AO1332 + DY1332*1E3/(8.314*(EA1332+273.15)) * AR1332/DX1332 * AQ1332) * DX1332/(100*DL1332) * 1000/(1000 - AP1332)</f>
        <v>0</v>
      </c>
      <c r="AO1332">
        <v>25.7582672990632</v>
      </c>
      <c r="AP1332">
        <v>58.6008878787879</v>
      </c>
      <c r="AQ1332">
        <v>-0.000682941504084906</v>
      </c>
      <c r="AR1332">
        <v>110.855634111714</v>
      </c>
      <c r="AS1332">
        <v>6</v>
      </c>
      <c r="AT1332">
        <v>1</v>
      </c>
      <c r="AU1332">
        <f>IF(AS1332*$H$13&gt;=AW1332,1.0,(AW1332/(AW1332-AS1332*$H$13)))</f>
        <v>0</v>
      </c>
      <c r="AV1332">
        <f>(AU1332-1)*100</f>
        <v>0</v>
      </c>
      <c r="AW1332">
        <f>MAX(0,($B$13+$C$13*EF1332)/(1+$D$13*EF1332)*DY1332/(EA1332+273)*$E$13)</f>
        <v>0</v>
      </c>
      <c r="AX1332" t="s">
        <v>437</v>
      </c>
      <c r="AY1332" t="s">
        <v>437</v>
      </c>
      <c r="AZ1332">
        <v>0</v>
      </c>
      <c r="BA1332">
        <v>0</v>
      </c>
      <c r="BB1332">
        <f>1-AZ1332/BA1332</f>
        <v>0</v>
      </c>
      <c r="BC1332">
        <v>0</v>
      </c>
      <c r="BD1332" t="s">
        <v>437</v>
      </c>
      <c r="BE1332" t="s">
        <v>437</v>
      </c>
      <c r="BF1332">
        <v>0</v>
      </c>
      <c r="BG1332">
        <v>0</v>
      </c>
      <c r="BH1332">
        <f>1-BF1332/BG1332</f>
        <v>0</v>
      </c>
      <c r="BI1332">
        <v>0.5</v>
      </c>
      <c r="BJ1332">
        <f>DI1332</f>
        <v>0</v>
      </c>
      <c r="BK1332">
        <f>L1332</f>
        <v>0</v>
      </c>
      <c r="BL1332">
        <f>BH1332*BI1332*BJ1332</f>
        <v>0</v>
      </c>
      <c r="BM1332">
        <f>(BK1332-BC1332)/BJ1332</f>
        <v>0</v>
      </c>
      <c r="BN1332">
        <f>(BA1332-BG1332)/BG1332</f>
        <v>0</v>
      </c>
      <c r="BO1332">
        <f>AZ1332/(BB1332+AZ1332/BG1332)</f>
        <v>0</v>
      </c>
      <c r="BP1332" t="s">
        <v>437</v>
      </c>
      <c r="BQ1332">
        <v>0</v>
      </c>
      <c r="BR1332">
        <f>IF(BQ1332&lt;&gt;0, BQ1332, BO1332)</f>
        <v>0</v>
      </c>
      <c r="BS1332">
        <f>1-BR1332/BG1332</f>
        <v>0</v>
      </c>
      <c r="BT1332">
        <f>(BG1332-BF1332)/(BG1332-BR1332)</f>
        <v>0</v>
      </c>
      <c r="BU1332">
        <f>(BA1332-BG1332)/(BA1332-BR1332)</f>
        <v>0</v>
      </c>
      <c r="BV1332">
        <f>(BG1332-BF1332)/(BG1332-AZ1332)</f>
        <v>0</v>
      </c>
      <c r="BW1332">
        <f>(BA1332-BG1332)/(BA1332-AZ1332)</f>
        <v>0</v>
      </c>
      <c r="BX1332">
        <f>(BT1332*BR1332/BF1332)</f>
        <v>0</v>
      </c>
      <c r="BY1332">
        <f>(1-BX1332)</f>
        <v>0</v>
      </c>
      <c r="DH1332">
        <f>$B$11*EG1332+$C$11*EH1332+$F$11*ES1332*(1-EV1332)</f>
        <v>0</v>
      </c>
      <c r="DI1332">
        <f>DH1332*DJ1332</f>
        <v>0</v>
      </c>
      <c r="DJ1332">
        <f>($B$11*$D$9+$C$11*$D$9+$F$11*((FF1332+EX1332)/MAX(FF1332+EX1332+FG1332, 0.1)*$I$9+FG1332/MAX(FF1332+EX1332+FG1332, 0.1)*$J$9))/($B$11+$C$11+$F$11)</f>
        <v>0</v>
      </c>
      <c r="DK1332">
        <f>($B$11*$K$9+$C$11*$K$9+$F$11*((FF1332+EX1332)/MAX(FF1332+EX1332+FG1332, 0.1)*$P$9+FG1332/MAX(FF1332+EX1332+FG1332, 0.1)*$Q$9))/($B$11+$C$11+$F$11)</f>
        <v>0</v>
      </c>
      <c r="DL1332">
        <v>6</v>
      </c>
      <c r="DM1332">
        <v>0.5</v>
      </c>
      <c r="DN1332" t="s">
        <v>438</v>
      </c>
      <c r="DO1332">
        <v>2</v>
      </c>
      <c r="DP1332" t="b">
        <v>1</v>
      </c>
      <c r="DQ1332">
        <v>1761430588.84615</v>
      </c>
      <c r="DR1332">
        <v>1021.43030769231</v>
      </c>
      <c r="DS1332">
        <v>1091.81153846154</v>
      </c>
      <c r="DT1332">
        <v>58.6166538461538</v>
      </c>
      <c r="DU1332">
        <v>25.7550923076923</v>
      </c>
      <c r="DV1332">
        <v>1020.33123076923</v>
      </c>
      <c r="DW1332">
        <v>58.6607769230769</v>
      </c>
      <c r="DX1332">
        <v>500.006230769231</v>
      </c>
      <c r="DY1332">
        <v>90.1906846153846</v>
      </c>
      <c r="DZ1332">
        <v>0.0395084692307692</v>
      </c>
      <c r="EA1332">
        <v>52.5863923076923</v>
      </c>
      <c r="EB1332">
        <v>48.0427615384615</v>
      </c>
      <c r="EC1332">
        <v>999.9</v>
      </c>
      <c r="ED1332">
        <v>0</v>
      </c>
      <c r="EE1332">
        <v>0</v>
      </c>
      <c r="EF1332">
        <v>10001.6346153846</v>
      </c>
      <c r="EG1332">
        <v>0</v>
      </c>
      <c r="EH1332">
        <v>1249.01923076923</v>
      </c>
      <c r="EI1332">
        <v>-70.3805461538462</v>
      </c>
      <c r="EJ1332">
        <v>1085.03076923077</v>
      </c>
      <c r="EK1332">
        <v>1120.67538461538</v>
      </c>
      <c r="EL1332">
        <v>32.8615923076923</v>
      </c>
      <c r="EM1332">
        <v>1091.81153846154</v>
      </c>
      <c r="EN1332">
        <v>25.7550923076923</v>
      </c>
      <c r="EO1332">
        <v>5.28667692307692</v>
      </c>
      <c r="EP1332">
        <v>2.32286692307692</v>
      </c>
      <c r="EQ1332">
        <v>33.8101153846154</v>
      </c>
      <c r="ER1332">
        <v>19.8358846153846</v>
      </c>
      <c r="ES1332">
        <v>1199.99846153846</v>
      </c>
      <c r="ET1332">
        <v>0.967009</v>
      </c>
      <c r="EU1332">
        <v>0.0329908</v>
      </c>
      <c r="EV1332">
        <v>0</v>
      </c>
      <c r="EW1332">
        <v>860.637769230769</v>
      </c>
      <c r="EX1332">
        <v>5.00059</v>
      </c>
      <c r="EY1332">
        <v>11533.5153846154</v>
      </c>
      <c r="EZ1332">
        <v>10358.7384615385</v>
      </c>
      <c r="FA1332">
        <v>64.6774615384615</v>
      </c>
      <c r="FB1332">
        <v>65.8362307692308</v>
      </c>
      <c r="FC1332">
        <v>64.6679230769231</v>
      </c>
      <c r="FD1332">
        <v>65.6297692307692</v>
      </c>
      <c r="FE1332">
        <v>65.937</v>
      </c>
      <c r="FF1332">
        <v>1155.57692307692</v>
      </c>
      <c r="FG1332">
        <v>39.42</v>
      </c>
      <c r="FH1332">
        <v>0</v>
      </c>
      <c r="FI1332">
        <v>1761430557.7</v>
      </c>
      <c r="FJ1332">
        <v>0</v>
      </c>
      <c r="FK1332">
        <v>860.801807692308</v>
      </c>
      <c r="FL1332">
        <v>11.7595555534808</v>
      </c>
      <c r="FM1332">
        <v>155.880341990855</v>
      </c>
      <c r="FN1332">
        <v>11535.2346153846</v>
      </c>
      <c r="FO1332">
        <v>15</v>
      </c>
      <c r="FP1332">
        <v>0</v>
      </c>
      <c r="FQ1332" t="s">
        <v>439</v>
      </c>
      <c r="FR1332">
        <v>0</v>
      </c>
      <c r="FS1332">
        <v>0</v>
      </c>
      <c r="FT1332">
        <v>0</v>
      </c>
      <c r="FU1332">
        <v>0</v>
      </c>
      <c r="FV1332">
        <v>0</v>
      </c>
      <c r="FW1332">
        <v>0</v>
      </c>
      <c r="FX1332">
        <v>0</v>
      </c>
      <c r="FY1332">
        <v>0</v>
      </c>
      <c r="FZ1332">
        <v>0</v>
      </c>
      <c r="GA1332">
        <v>0</v>
      </c>
      <c r="GB1332">
        <v>0</v>
      </c>
      <c r="GC1332">
        <v>-70.267415</v>
      </c>
      <c r="GD1332">
        <v>-4.66099398496235</v>
      </c>
      <c r="GE1332">
        <v>0.903144102718387</v>
      </c>
      <c r="GF1332">
        <v>0</v>
      </c>
      <c r="GG1332">
        <v>860.132735294118</v>
      </c>
      <c r="GH1332">
        <v>11.2497020590513</v>
      </c>
      <c r="GI1332">
        <v>1.12718570182618</v>
      </c>
      <c r="GJ1332">
        <v>-1</v>
      </c>
      <c r="GK1332">
        <v>32.867395</v>
      </c>
      <c r="GL1332">
        <v>-0.129748872180482</v>
      </c>
      <c r="GM1332">
        <v>0.013261314980046</v>
      </c>
      <c r="GN1332">
        <v>0</v>
      </c>
      <c r="GO1332">
        <v>0</v>
      </c>
      <c r="GP1332">
        <v>2</v>
      </c>
      <c r="GQ1332" t="s">
        <v>473</v>
      </c>
      <c r="GR1332">
        <v>3.12611</v>
      </c>
      <c r="GS1332">
        <v>2.71745</v>
      </c>
      <c r="GT1332">
        <v>0.160905</v>
      </c>
      <c r="GU1332">
        <v>0.167466</v>
      </c>
      <c r="GV1332">
        <v>0.180349</v>
      </c>
      <c r="GW1332">
        <v>0.102034</v>
      </c>
      <c r="GX1332">
        <v>29860.9</v>
      </c>
      <c r="GY1332">
        <v>31269.5</v>
      </c>
      <c r="GZ1332">
        <v>32354.8</v>
      </c>
      <c r="HA1332">
        <v>34169.4</v>
      </c>
      <c r="HB1332">
        <v>38224.6</v>
      </c>
      <c r="HC1332">
        <v>44291.7</v>
      </c>
      <c r="HD1332">
        <v>50908.8</v>
      </c>
      <c r="HE1332">
        <v>54839.8</v>
      </c>
      <c r="HF1332">
        <v>1.6493</v>
      </c>
      <c r="HG1332">
        <v>1.49965</v>
      </c>
      <c r="HH1332">
        <v>-0.205353</v>
      </c>
      <c r="HI1332">
        <v>0</v>
      </c>
      <c r="HJ1332">
        <v>51.2793</v>
      </c>
      <c r="HK1332">
        <v>999.9</v>
      </c>
      <c r="HL1332">
        <v>56.043</v>
      </c>
      <c r="HM1332">
        <v>30.323</v>
      </c>
      <c r="HN1332">
        <v>26.9707</v>
      </c>
      <c r="HO1332">
        <v>59.7757</v>
      </c>
      <c r="HP1332">
        <v>40.3486</v>
      </c>
      <c r="HQ1332">
        <v>1</v>
      </c>
      <c r="HR1332">
        <v>2.71794</v>
      </c>
      <c r="HS1332">
        <v>2.13317</v>
      </c>
      <c r="HT1332">
        <v>20.0965</v>
      </c>
      <c r="HU1332">
        <v>5.18464</v>
      </c>
      <c r="HV1332">
        <v>12.0159</v>
      </c>
      <c r="HW1332">
        <v>4.9668</v>
      </c>
      <c r="HX1332">
        <v>3.29598</v>
      </c>
      <c r="HY1332">
        <v>9999</v>
      </c>
      <c r="HZ1332">
        <v>9999</v>
      </c>
      <c r="IA1332">
        <v>999.9</v>
      </c>
      <c r="IB1332">
        <v>9999</v>
      </c>
      <c r="IC1332">
        <v>1.86325</v>
      </c>
      <c r="ID1332">
        <v>1.8681</v>
      </c>
      <c r="IE1332">
        <v>1.86783</v>
      </c>
      <c r="IF1332">
        <v>1.86905</v>
      </c>
      <c r="IG1332">
        <v>1.86981</v>
      </c>
      <c r="IH1332">
        <v>1.86591</v>
      </c>
      <c r="II1332">
        <v>1.86694</v>
      </c>
      <c r="IJ1332">
        <v>1.86841</v>
      </c>
      <c r="IK1332">
        <v>5</v>
      </c>
      <c r="IL1332">
        <v>0</v>
      </c>
      <c r="IM1332">
        <v>0</v>
      </c>
      <c r="IN1332">
        <v>0</v>
      </c>
      <c r="IO1332" t="s">
        <v>441</v>
      </c>
      <c r="IP1332" t="s">
        <v>442</v>
      </c>
      <c r="IQ1332" t="s">
        <v>443</v>
      </c>
      <c r="IR1332" t="s">
        <v>443</v>
      </c>
      <c r="IS1332" t="s">
        <v>443</v>
      </c>
      <c r="IT1332" t="s">
        <v>443</v>
      </c>
      <c r="IU1332">
        <v>0</v>
      </c>
      <c r="IV1332">
        <v>100</v>
      </c>
      <c r="IW1332">
        <v>100</v>
      </c>
      <c r="IX1332">
        <v>1.1</v>
      </c>
      <c r="IY1332">
        <v>-0.0441</v>
      </c>
      <c r="IZ1332">
        <v>1.09748391826392</v>
      </c>
      <c r="JA1332">
        <v>0</v>
      </c>
      <c r="JB1332">
        <v>0</v>
      </c>
      <c r="JC1332">
        <v>0</v>
      </c>
      <c r="JD1332">
        <v>-0.0441141096964596</v>
      </c>
      <c r="JE1332">
        <v>0</v>
      </c>
      <c r="JF1332">
        <v>0</v>
      </c>
      <c r="JG1332">
        <v>0</v>
      </c>
      <c r="JH1332">
        <v>5</v>
      </c>
      <c r="JI1332">
        <v>2273</v>
      </c>
      <c r="JJ1332">
        <v>1</v>
      </c>
      <c r="JK1332">
        <v>24</v>
      </c>
      <c r="JL1332">
        <v>29357176.6</v>
      </c>
      <c r="JM1332">
        <v>29357176.6</v>
      </c>
      <c r="JN1332">
        <v>2.25464</v>
      </c>
      <c r="JO1332">
        <v>2.61475</v>
      </c>
      <c r="JP1332">
        <v>1.54785</v>
      </c>
      <c r="JQ1332">
        <v>2.31567</v>
      </c>
      <c r="JR1332">
        <v>1.64673</v>
      </c>
      <c r="JS1332">
        <v>2.37549</v>
      </c>
      <c r="JT1332">
        <v>34.4408</v>
      </c>
      <c r="JU1332">
        <v>24.1751</v>
      </c>
      <c r="JV1332">
        <v>18</v>
      </c>
      <c r="JW1332">
        <v>487.379</v>
      </c>
      <c r="JX1332">
        <v>378.833</v>
      </c>
      <c r="JY1332">
        <v>50.0524</v>
      </c>
      <c r="JZ1332">
        <v>57.2962</v>
      </c>
      <c r="KA1332">
        <v>30.0015</v>
      </c>
      <c r="KB1332">
        <v>56.586</v>
      </c>
      <c r="KC1332">
        <v>56.3832</v>
      </c>
      <c r="KD1332">
        <v>45.1748</v>
      </c>
      <c r="KE1332">
        <v>0</v>
      </c>
      <c r="KF1332">
        <v>100</v>
      </c>
      <c r="KG1332">
        <v>50.0545</v>
      </c>
      <c r="KH1332">
        <v>1141.68</v>
      </c>
      <c r="KI1332">
        <v>26.2864</v>
      </c>
      <c r="KJ1332">
        <v>92.2323</v>
      </c>
      <c r="KK1332">
        <v>88.7093</v>
      </c>
    </row>
    <row r="1333" spans="1:297">
      <c r="A1333">
        <v>1317</v>
      </c>
      <c r="B1333">
        <v>1761430602</v>
      </c>
      <c r="C1333">
        <v>22421</v>
      </c>
      <c r="D1333" t="s">
        <v>3089</v>
      </c>
      <c r="E1333" t="s">
        <v>3090</v>
      </c>
      <c r="F1333">
        <v>5</v>
      </c>
      <c r="G1333" t="s">
        <v>2954</v>
      </c>
      <c r="H1333" t="s">
        <v>436</v>
      </c>
      <c r="I1333">
        <v>1761430593.84615</v>
      </c>
      <c r="J1333">
        <f>(K1333)/1000</f>
        <v>0</v>
      </c>
      <c r="K1333">
        <f>IF(DP1333, AN1333, AH1333)</f>
        <v>0</v>
      </c>
      <c r="L1333">
        <f>IF(DP1333, AI1333, AG1333)</f>
        <v>0</v>
      </c>
      <c r="M1333">
        <f>DR1333 - IF(AU1333&gt;1, L1333*DL1333*100.0/(AW1333), 0)</f>
        <v>0</v>
      </c>
      <c r="N1333">
        <f>((T1333-J1333/2)*M1333-L1333)/(T1333+J1333/2)</f>
        <v>0</v>
      </c>
      <c r="O1333">
        <f>N1333*(DY1333+DZ1333)/1000.0</f>
        <v>0</v>
      </c>
      <c r="P1333">
        <f>(DR1333 - IF(AU1333&gt;1, L1333*DL1333*100.0/(AW1333), 0))*(DY1333+DZ1333)/1000.0</f>
        <v>0</v>
      </c>
      <c r="Q1333">
        <f>2.0/((1/S1333-1/R1333)+SIGN(S1333)*SQRT((1/S1333-1/R1333)*(1/S1333-1/R1333) + 4*DM1333/((DM1333+1)*(DM1333+1))*(2*1/S1333*1/R1333-1/R1333*1/R1333)))</f>
        <v>0</v>
      </c>
      <c r="R1333">
        <f>IF(LEFT(DN1333,1)&lt;&gt;"0",IF(LEFT(DN1333,1)="1",3.0,DO1333),$D$5+$E$5*(EF1333*DY1333/($K$5*1000))+$F$5*(EF1333*DY1333/($K$5*1000))*MAX(MIN(DL1333,$J$5),$I$5)*MAX(MIN(DL1333,$J$5),$I$5)+$G$5*MAX(MIN(DL1333,$J$5),$I$5)*(EF1333*DY1333/($K$5*1000))+$H$5*(EF1333*DY1333/($K$5*1000))*(EF1333*DY1333/($K$5*1000)))</f>
        <v>0</v>
      </c>
      <c r="S1333">
        <f>J1333*(1000-(1000*0.61365*exp(17.502*W1333/(240.97+W1333))/(DY1333+DZ1333)+DT1333)/2)/(1000*0.61365*exp(17.502*W1333/(240.97+W1333))/(DY1333+DZ1333)-DT1333)</f>
        <v>0</v>
      </c>
      <c r="T1333">
        <f>1/((DM1333+1)/(Q1333/1.6)+1/(R1333/1.37)) + DM1333/((DM1333+1)/(Q1333/1.6) + DM1333/(R1333/1.37))</f>
        <v>0</v>
      </c>
      <c r="U1333">
        <f>(DH1333*DK1333)</f>
        <v>0</v>
      </c>
      <c r="V1333">
        <f>(EA1333+(U1333+2*0.95*5.67E-8*(((EA1333+$B$7)+273)^4-(EA1333+273)^4)-44100*J1333)/(1.84*29.3*R1333+8*0.95*5.67E-8*(EA1333+273)^3))</f>
        <v>0</v>
      </c>
      <c r="W1333">
        <f>($C$7*EB1333+$D$7*EC1333+$E$7*V1333)</f>
        <v>0</v>
      </c>
      <c r="X1333">
        <f>0.61365*exp(17.502*W1333/(240.97+W1333))</f>
        <v>0</v>
      </c>
      <c r="Y1333">
        <f>(Z1333/AA1333*100)</f>
        <v>0</v>
      </c>
      <c r="Z1333">
        <f>DT1333*(DY1333+DZ1333)/1000</f>
        <v>0</v>
      </c>
      <c r="AA1333">
        <f>0.61365*exp(17.502*EA1333/(240.97+EA1333))</f>
        <v>0</v>
      </c>
      <c r="AB1333">
        <f>(X1333-DT1333*(DY1333+DZ1333)/1000)</f>
        <v>0</v>
      </c>
      <c r="AC1333">
        <f>(-J1333*44100)</f>
        <v>0</v>
      </c>
      <c r="AD1333">
        <f>2*29.3*R1333*0.92*(EA1333-W1333)</f>
        <v>0</v>
      </c>
      <c r="AE1333">
        <f>2*0.95*5.67E-8*(((EA1333+$B$7)+273)^4-(W1333+273)^4)</f>
        <v>0</v>
      </c>
      <c r="AF1333">
        <f>U1333+AE1333+AC1333+AD1333</f>
        <v>0</v>
      </c>
      <c r="AG1333">
        <f>DX1333*AU1333*(DS1333-DR1333*(1000-AU1333*DU1333)/(1000-AU1333*DT1333))/(100*DL1333)</f>
        <v>0</v>
      </c>
      <c r="AH1333">
        <f>1000*DX1333*AU1333*(DT1333-DU1333)/(100*DL1333*(1000-AU1333*DT1333))</f>
        <v>0</v>
      </c>
      <c r="AI1333">
        <f>(AJ1333 - AK1333 - DY1333*1E3/(8.314*(EA1333+273.15)) * AM1333/DX1333 * AL1333) * DX1333/(100*DL1333) * (1000 - DU1333)/1000</f>
        <v>0</v>
      </c>
      <c r="AJ1333">
        <v>1155.5880411451</v>
      </c>
      <c r="AK1333">
        <v>1127.32248484848</v>
      </c>
      <c r="AL1333">
        <v>3.60152847761994</v>
      </c>
      <c r="AM1333">
        <v>65.4946518172247</v>
      </c>
      <c r="AN1333">
        <f>(AP1333 - AO1333 + DY1333*1E3/(8.314*(EA1333+273.15)) * AR1333/DX1333 * AQ1333) * DX1333/(100*DL1333) * 1000/(1000 - AP1333)</f>
        <v>0</v>
      </c>
      <c r="AO1333">
        <v>25.7609008216413</v>
      </c>
      <c r="AP1333">
        <v>58.5988145454545</v>
      </c>
      <c r="AQ1333">
        <v>-0.000410275852220351</v>
      </c>
      <c r="AR1333">
        <v>110.855634111714</v>
      </c>
      <c r="AS1333">
        <v>6</v>
      </c>
      <c r="AT1333">
        <v>1</v>
      </c>
      <c r="AU1333">
        <f>IF(AS1333*$H$13&gt;=AW1333,1.0,(AW1333/(AW1333-AS1333*$H$13)))</f>
        <v>0</v>
      </c>
      <c r="AV1333">
        <f>(AU1333-1)*100</f>
        <v>0</v>
      </c>
      <c r="AW1333">
        <f>MAX(0,($B$13+$C$13*EF1333)/(1+$D$13*EF1333)*DY1333/(EA1333+273)*$E$13)</f>
        <v>0</v>
      </c>
      <c r="AX1333" t="s">
        <v>437</v>
      </c>
      <c r="AY1333" t="s">
        <v>437</v>
      </c>
      <c r="AZ1333">
        <v>0</v>
      </c>
      <c r="BA1333">
        <v>0</v>
      </c>
      <c r="BB1333">
        <f>1-AZ1333/BA1333</f>
        <v>0</v>
      </c>
      <c r="BC1333">
        <v>0</v>
      </c>
      <c r="BD1333" t="s">
        <v>437</v>
      </c>
      <c r="BE1333" t="s">
        <v>437</v>
      </c>
      <c r="BF1333">
        <v>0</v>
      </c>
      <c r="BG1333">
        <v>0</v>
      </c>
      <c r="BH1333">
        <f>1-BF1333/BG1333</f>
        <v>0</v>
      </c>
      <c r="BI1333">
        <v>0.5</v>
      </c>
      <c r="BJ1333">
        <f>DI1333</f>
        <v>0</v>
      </c>
      <c r="BK1333">
        <f>L1333</f>
        <v>0</v>
      </c>
      <c r="BL1333">
        <f>BH1333*BI1333*BJ1333</f>
        <v>0</v>
      </c>
      <c r="BM1333">
        <f>(BK1333-BC1333)/BJ1333</f>
        <v>0</v>
      </c>
      <c r="BN1333">
        <f>(BA1333-BG1333)/BG1333</f>
        <v>0</v>
      </c>
      <c r="BO1333">
        <f>AZ1333/(BB1333+AZ1333/BG1333)</f>
        <v>0</v>
      </c>
      <c r="BP1333" t="s">
        <v>437</v>
      </c>
      <c r="BQ1333">
        <v>0</v>
      </c>
      <c r="BR1333">
        <f>IF(BQ1333&lt;&gt;0, BQ1333, BO1333)</f>
        <v>0</v>
      </c>
      <c r="BS1333">
        <f>1-BR1333/BG1333</f>
        <v>0</v>
      </c>
      <c r="BT1333">
        <f>(BG1333-BF1333)/(BG1333-BR1333)</f>
        <v>0</v>
      </c>
      <c r="BU1333">
        <f>(BA1333-BG1333)/(BA1333-BR1333)</f>
        <v>0</v>
      </c>
      <c r="BV1333">
        <f>(BG1333-BF1333)/(BG1333-AZ1333)</f>
        <v>0</v>
      </c>
      <c r="BW1333">
        <f>(BA1333-BG1333)/(BA1333-AZ1333)</f>
        <v>0</v>
      </c>
      <c r="BX1333">
        <f>(BT1333*BR1333/BF1333)</f>
        <v>0</v>
      </c>
      <c r="BY1333">
        <f>(1-BX1333)</f>
        <v>0</v>
      </c>
      <c r="DH1333">
        <f>$B$11*EG1333+$C$11*EH1333+$F$11*ES1333*(1-EV1333)</f>
        <v>0</v>
      </c>
      <c r="DI1333">
        <f>DH1333*DJ1333</f>
        <v>0</v>
      </c>
      <c r="DJ1333">
        <f>($B$11*$D$9+$C$11*$D$9+$F$11*((FF1333+EX1333)/MAX(FF1333+EX1333+FG1333, 0.1)*$I$9+FG1333/MAX(FF1333+EX1333+FG1333, 0.1)*$J$9))/($B$11+$C$11+$F$11)</f>
        <v>0</v>
      </c>
      <c r="DK1333">
        <f>($B$11*$K$9+$C$11*$K$9+$F$11*((FF1333+EX1333)/MAX(FF1333+EX1333+FG1333, 0.1)*$P$9+FG1333/MAX(FF1333+EX1333+FG1333, 0.1)*$Q$9))/($B$11+$C$11+$F$11)</f>
        <v>0</v>
      </c>
      <c r="DL1333">
        <v>6</v>
      </c>
      <c r="DM1333">
        <v>0.5</v>
      </c>
      <c r="DN1333" t="s">
        <v>438</v>
      </c>
      <c r="DO1333">
        <v>2</v>
      </c>
      <c r="DP1333" t="b">
        <v>1</v>
      </c>
      <c r="DQ1333">
        <v>1761430593.84615</v>
      </c>
      <c r="DR1333">
        <v>1037.77076923077</v>
      </c>
      <c r="DS1333">
        <v>1109.14615384615</v>
      </c>
      <c r="DT1333">
        <v>58.6105384615385</v>
      </c>
      <c r="DU1333">
        <v>25.7575923076923</v>
      </c>
      <c r="DV1333">
        <v>1036.67230769231</v>
      </c>
      <c r="DW1333">
        <v>58.6546615384615</v>
      </c>
      <c r="DX1333">
        <v>500.028846153846</v>
      </c>
      <c r="DY1333">
        <v>90.1897461538461</v>
      </c>
      <c r="DZ1333">
        <v>0.0395059538461538</v>
      </c>
      <c r="EA1333">
        <v>52.5778461538462</v>
      </c>
      <c r="EB1333">
        <v>48.0409384615385</v>
      </c>
      <c r="EC1333">
        <v>999.9</v>
      </c>
      <c r="ED1333">
        <v>0</v>
      </c>
      <c r="EE1333">
        <v>0</v>
      </c>
      <c r="EF1333">
        <v>9995.95769230769</v>
      </c>
      <c r="EG1333">
        <v>0</v>
      </c>
      <c r="EH1333">
        <v>1248.94538461538</v>
      </c>
      <c r="EI1333">
        <v>-71.3743538461539</v>
      </c>
      <c r="EJ1333">
        <v>1102.38153846154</v>
      </c>
      <c r="EK1333">
        <v>1138.47076923077</v>
      </c>
      <c r="EL1333">
        <v>32.8529769230769</v>
      </c>
      <c r="EM1333">
        <v>1109.14615384615</v>
      </c>
      <c r="EN1333">
        <v>25.7575923076923</v>
      </c>
      <c r="EO1333">
        <v>5.28607</v>
      </c>
      <c r="EP1333">
        <v>2.32306846153846</v>
      </c>
      <c r="EQ1333">
        <v>33.8080615384615</v>
      </c>
      <c r="ER1333">
        <v>19.8372692307692</v>
      </c>
      <c r="ES1333">
        <v>1199.99384615385</v>
      </c>
      <c r="ET1333">
        <v>0.967009</v>
      </c>
      <c r="EU1333">
        <v>0.0329908</v>
      </c>
      <c r="EV1333">
        <v>0</v>
      </c>
      <c r="EW1333">
        <v>861.593</v>
      </c>
      <c r="EX1333">
        <v>5.00059</v>
      </c>
      <c r="EY1333">
        <v>11546.4923076923</v>
      </c>
      <c r="EZ1333">
        <v>10358.7</v>
      </c>
      <c r="FA1333">
        <v>64.687</v>
      </c>
      <c r="FB1333">
        <v>65.8556153846154</v>
      </c>
      <c r="FC1333">
        <v>64.687</v>
      </c>
      <c r="FD1333">
        <v>65.6488461538462</v>
      </c>
      <c r="FE1333">
        <v>65.9418461538462</v>
      </c>
      <c r="FF1333">
        <v>1155.57384615385</v>
      </c>
      <c r="FG1333">
        <v>39.42</v>
      </c>
      <c r="FH1333">
        <v>0</v>
      </c>
      <c r="FI1333">
        <v>1761430563.1</v>
      </c>
      <c r="FJ1333">
        <v>0</v>
      </c>
      <c r="FK1333">
        <v>861.91428</v>
      </c>
      <c r="FL1333">
        <v>11.281384620848</v>
      </c>
      <c r="FM1333">
        <v>154.415384864891</v>
      </c>
      <c r="FN1333">
        <v>11549.948</v>
      </c>
      <c r="FO1333">
        <v>15</v>
      </c>
      <c r="FP1333">
        <v>0</v>
      </c>
      <c r="FQ1333" t="s">
        <v>439</v>
      </c>
      <c r="FR1333">
        <v>0</v>
      </c>
      <c r="FS1333">
        <v>0</v>
      </c>
      <c r="FT1333">
        <v>0</v>
      </c>
      <c r="FU1333">
        <v>0</v>
      </c>
      <c r="FV1333">
        <v>0</v>
      </c>
      <c r="FW1333">
        <v>0</v>
      </c>
      <c r="FX1333">
        <v>0</v>
      </c>
      <c r="FY1333">
        <v>0</v>
      </c>
      <c r="FZ1333">
        <v>0</v>
      </c>
      <c r="GA1333">
        <v>0</v>
      </c>
      <c r="GB1333">
        <v>0</v>
      </c>
      <c r="GC1333">
        <v>-70.9629571428571</v>
      </c>
      <c r="GD1333">
        <v>-8.99943116883117</v>
      </c>
      <c r="GE1333">
        <v>1.25844072776834</v>
      </c>
      <c r="GF1333">
        <v>0</v>
      </c>
      <c r="GG1333">
        <v>861.155264705882</v>
      </c>
      <c r="GH1333">
        <v>11.3747746184987</v>
      </c>
      <c r="GI1333">
        <v>1.14306855614545</v>
      </c>
      <c r="GJ1333">
        <v>-1</v>
      </c>
      <c r="GK1333">
        <v>32.8578380952381</v>
      </c>
      <c r="GL1333">
        <v>-0.112363636363586</v>
      </c>
      <c r="GM1333">
        <v>0.0119930724523813</v>
      </c>
      <c r="GN1333">
        <v>0</v>
      </c>
      <c r="GO1333">
        <v>0</v>
      </c>
      <c r="GP1333">
        <v>2</v>
      </c>
      <c r="GQ1333" t="s">
        <v>473</v>
      </c>
      <c r="GR1333">
        <v>3.1261</v>
      </c>
      <c r="GS1333">
        <v>2.71754</v>
      </c>
      <c r="GT1333">
        <v>0.162589</v>
      </c>
      <c r="GU1333">
        <v>0.169066</v>
      </c>
      <c r="GV1333">
        <v>0.180305</v>
      </c>
      <c r="GW1333">
        <v>0.102028</v>
      </c>
      <c r="GX1333">
        <v>29799.7</v>
      </c>
      <c r="GY1333">
        <v>31207.6</v>
      </c>
      <c r="GZ1333">
        <v>32354</v>
      </c>
      <c r="HA1333">
        <v>34168</v>
      </c>
      <c r="HB1333">
        <v>38225.7</v>
      </c>
      <c r="HC1333">
        <v>44290.1</v>
      </c>
      <c r="HD1333">
        <v>50907.6</v>
      </c>
      <c r="HE1333">
        <v>54837.2</v>
      </c>
      <c r="HF1333">
        <v>1.6491</v>
      </c>
      <c r="HG1333">
        <v>1.4997</v>
      </c>
      <c r="HH1333">
        <v>-0.205211</v>
      </c>
      <c r="HI1333">
        <v>0</v>
      </c>
      <c r="HJ1333">
        <v>51.2935</v>
      </c>
      <c r="HK1333">
        <v>999.9</v>
      </c>
      <c r="HL1333">
        <v>56.043</v>
      </c>
      <c r="HM1333">
        <v>30.313</v>
      </c>
      <c r="HN1333">
        <v>26.9536</v>
      </c>
      <c r="HO1333">
        <v>59.9657</v>
      </c>
      <c r="HP1333">
        <v>40.4247</v>
      </c>
      <c r="HQ1333">
        <v>1</v>
      </c>
      <c r="HR1333">
        <v>2.71921</v>
      </c>
      <c r="HS1333">
        <v>2.12172</v>
      </c>
      <c r="HT1333">
        <v>20.0967</v>
      </c>
      <c r="HU1333">
        <v>5.18554</v>
      </c>
      <c r="HV1333">
        <v>12.0159</v>
      </c>
      <c r="HW1333">
        <v>4.96665</v>
      </c>
      <c r="HX1333">
        <v>3.29595</v>
      </c>
      <c r="HY1333">
        <v>9999</v>
      </c>
      <c r="HZ1333">
        <v>9999</v>
      </c>
      <c r="IA1333">
        <v>999.9</v>
      </c>
      <c r="IB1333">
        <v>9999</v>
      </c>
      <c r="IC1333">
        <v>1.86325</v>
      </c>
      <c r="ID1333">
        <v>1.86808</v>
      </c>
      <c r="IE1333">
        <v>1.86783</v>
      </c>
      <c r="IF1333">
        <v>1.86905</v>
      </c>
      <c r="IG1333">
        <v>1.86981</v>
      </c>
      <c r="IH1333">
        <v>1.86587</v>
      </c>
      <c r="II1333">
        <v>1.86694</v>
      </c>
      <c r="IJ1333">
        <v>1.8684</v>
      </c>
      <c r="IK1333">
        <v>5</v>
      </c>
      <c r="IL1333">
        <v>0</v>
      </c>
      <c r="IM1333">
        <v>0</v>
      </c>
      <c r="IN1333">
        <v>0</v>
      </c>
      <c r="IO1333" t="s">
        <v>441</v>
      </c>
      <c r="IP1333" t="s">
        <v>442</v>
      </c>
      <c r="IQ1333" t="s">
        <v>443</v>
      </c>
      <c r="IR1333" t="s">
        <v>443</v>
      </c>
      <c r="IS1333" t="s">
        <v>443</v>
      </c>
      <c r="IT1333" t="s">
        <v>443</v>
      </c>
      <c r="IU1333">
        <v>0</v>
      </c>
      <c r="IV1333">
        <v>100</v>
      </c>
      <c r="IW1333">
        <v>100</v>
      </c>
      <c r="IX1333">
        <v>1.1</v>
      </c>
      <c r="IY1333">
        <v>-0.0442</v>
      </c>
      <c r="IZ1333">
        <v>1.09748391826392</v>
      </c>
      <c r="JA1333">
        <v>0</v>
      </c>
      <c r="JB1333">
        <v>0</v>
      </c>
      <c r="JC1333">
        <v>0</v>
      </c>
      <c r="JD1333">
        <v>-0.0441141096964596</v>
      </c>
      <c r="JE1333">
        <v>0</v>
      </c>
      <c r="JF1333">
        <v>0</v>
      </c>
      <c r="JG1333">
        <v>0</v>
      </c>
      <c r="JH1333">
        <v>5</v>
      </c>
      <c r="JI1333">
        <v>2273</v>
      </c>
      <c r="JJ1333">
        <v>1</v>
      </c>
      <c r="JK1333">
        <v>24</v>
      </c>
      <c r="JL1333">
        <v>29357176.7</v>
      </c>
      <c r="JM1333">
        <v>29357176.7</v>
      </c>
      <c r="JN1333">
        <v>2.27661</v>
      </c>
      <c r="JO1333">
        <v>2.62207</v>
      </c>
      <c r="JP1333">
        <v>1.54785</v>
      </c>
      <c r="JQ1333">
        <v>2.31567</v>
      </c>
      <c r="JR1333">
        <v>1.64673</v>
      </c>
      <c r="JS1333">
        <v>2.23999</v>
      </c>
      <c r="JT1333">
        <v>34.4408</v>
      </c>
      <c r="JU1333">
        <v>24.1751</v>
      </c>
      <c r="JV1333">
        <v>18</v>
      </c>
      <c r="JW1333">
        <v>487.272</v>
      </c>
      <c r="JX1333">
        <v>378.895</v>
      </c>
      <c r="JY1333">
        <v>50.0175</v>
      </c>
      <c r="JZ1333">
        <v>57.3062</v>
      </c>
      <c r="KA1333">
        <v>30.0014</v>
      </c>
      <c r="KB1333">
        <v>56.5937</v>
      </c>
      <c r="KC1333">
        <v>56.3908</v>
      </c>
      <c r="KD1333">
        <v>45.6345</v>
      </c>
      <c r="KE1333">
        <v>0</v>
      </c>
      <c r="KF1333">
        <v>100</v>
      </c>
      <c r="KG1333">
        <v>50.017</v>
      </c>
      <c r="KH1333">
        <v>1162.13</v>
      </c>
      <c r="KI1333">
        <v>26.2864</v>
      </c>
      <c r="KJ1333">
        <v>92.23</v>
      </c>
      <c r="KK1333">
        <v>88.7054</v>
      </c>
    </row>
    <row r="1334" spans="1:297">
      <c r="A1334">
        <v>1318</v>
      </c>
      <c r="B1334">
        <v>1761430607</v>
      </c>
      <c r="C1334">
        <v>22426</v>
      </c>
      <c r="D1334" t="s">
        <v>3091</v>
      </c>
      <c r="E1334" t="s">
        <v>3092</v>
      </c>
      <c r="F1334">
        <v>5</v>
      </c>
      <c r="G1334" t="s">
        <v>2954</v>
      </c>
      <c r="H1334" t="s">
        <v>436</v>
      </c>
      <c r="I1334">
        <v>1761430598.84615</v>
      </c>
      <c r="J1334">
        <f>(K1334)/1000</f>
        <v>0</v>
      </c>
      <c r="K1334">
        <f>IF(DP1334, AN1334, AH1334)</f>
        <v>0</v>
      </c>
      <c r="L1334">
        <f>IF(DP1334, AI1334, AG1334)</f>
        <v>0</v>
      </c>
      <c r="M1334">
        <f>DR1334 - IF(AU1334&gt;1, L1334*DL1334*100.0/(AW1334), 0)</f>
        <v>0</v>
      </c>
      <c r="N1334">
        <f>((T1334-J1334/2)*M1334-L1334)/(T1334+J1334/2)</f>
        <v>0</v>
      </c>
      <c r="O1334">
        <f>N1334*(DY1334+DZ1334)/1000.0</f>
        <v>0</v>
      </c>
      <c r="P1334">
        <f>(DR1334 - IF(AU1334&gt;1, L1334*DL1334*100.0/(AW1334), 0))*(DY1334+DZ1334)/1000.0</f>
        <v>0</v>
      </c>
      <c r="Q1334">
        <f>2.0/((1/S1334-1/R1334)+SIGN(S1334)*SQRT((1/S1334-1/R1334)*(1/S1334-1/R1334) + 4*DM1334/((DM1334+1)*(DM1334+1))*(2*1/S1334*1/R1334-1/R1334*1/R1334)))</f>
        <v>0</v>
      </c>
      <c r="R1334">
        <f>IF(LEFT(DN1334,1)&lt;&gt;"0",IF(LEFT(DN1334,1)="1",3.0,DO1334),$D$5+$E$5*(EF1334*DY1334/($K$5*1000))+$F$5*(EF1334*DY1334/($K$5*1000))*MAX(MIN(DL1334,$J$5),$I$5)*MAX(MIN(DL1334,$J$5),$I$5)+$G$5*MAX(MIN(DL1334,$J$5),$I$5)*(EF1334*DY1334/($K$5*1000))+$H$5*(EF1334*DY1334/($K$5*1000))*(EF1334*DY1334/($K$5*1000)))</f>
        <v>0</v>
      </c>
      <c r="S1334">
        <f>J1334*(1000-(1000*0.61365*exp(17.502*W1334/(240.97+W1334))/(DY1334+DZ1334)+DT1334)/2)/(1000*0.61365*exp(17.502*W1334/(240.97+W1334))/(DY1334+DZ1334)-DT1334)</f>
        <v>0</v>
      </c>
      <c r="T1334">
        <f>1/((DM1334+1)/(Q1334/1.6)+1/(R1334/1.37)) + DM1334/((DM1334+1)/(Q1334/1.6) + DM1334/(R1334/1.37))</f>
        <v>0</v>
      </c>
      <c r="U1334">
        <f>(DH1334*DK1334)</f>
        <v>0</v>
      </c>
      <c r="V1334">
        <f>(EA1334+(U1334+2*0.95*5.67E-8*(((EA1334+$B$7)+273)^4-(EA1334+273)^4)-44100*J1334)/(1.84*29.3*R1334+8*0.95*5.67E-8*(EA1334+273)^3))</f>
        <v>0</v>
      </c>
      <c r="W1334">
        <f>($C$7*EB1334+$D$7*EC1334+$E$7*V1334)</f>
        <v>0</v>
      </c>
      <c r="X1334">
        <f>0.61365*exp(17.502*W1334/(240.97+W1334))</f>
        <v>0</v>
      </c>
      <c r="Y1334">
        <f>(Z1334/AA1334*100)</f>
        <v>0</v>
      </c>
      <c r="Z1334">
        <f>DT1334*(DY1334+DZ1334)/1000</f>
        <v>0</v>
      </c>
      <c r="AA1334">
        <f>0.61365*exp(17.502*EA1334/(240.97+EA1334))</f>
        <v>0</v>
      </c>
      <c r="AB1334">
        <f>(X1334-DT1334*(DY1334+DZ1334)/1000)</f>
        <v>0</v>
      </c>
      <c r="AC1334">
        <f>(-J1334*44100)</f>
        <v>0</v>
      </c>
      <c r="AD1334">
        <f>2*29.3*R1334*0.92*(EA1334-W1334)</f>
        <v>0</v>
      </c>
      <c r="AE1334">
        <f>2*0.95*5.67E-8*(((EA1334+$B$7)+273)^4-(W1334+273)^4)</f>
        <v>0</v>
      </c>
      <c r="AF1334">
        <f>U1334+AE1334+AC1334+AD1334</f>
        <v>0</v>
      </c>
      <c r="AG1334">
        <f>DX1334*AU1334*(DS1334-DR1334*(1000-AU1334*DU1334)/(1000-AU1334*DT1334))/(100*DL1334)</f>
        <v>0</v>
      </c>
      <c r="AH1334">
        <f>1000*DX1334*AU1334*(DT1334-DU1334)/(100*DL1334*(1000-AU1334*DT1334))</f>
        <v>0</v>
      </c>
      <c r="AI1334">
        <f>(AJ1334 - AK1334 - DY1334*1E3/(8.314*(EA1334+273.15)) * AM1334/DX1334 * AL1334) * DX1334/(100*DL1334) * (1000 - DU1334)/1000</f>
        <v>0</v>
      </c>
      <c r="AJ1334">
        <v>1171.95294653825</v>
      </c>
      <c r="AK1334">
        <v>1144.05866666667</v>
      </c>
      <c r="AL1334">
        <v>3.32706437512671</v>
      </c>
      <c r="AM1334">
        <v>65.4946518172247</v>
      </c>
      <c r="AN1334">
        <f>(AP1334 - AO1334 + DY1334*1E3/(8.314*(EA1334+273.15)) * AR1334/DX1334 * AQ1334) * DX1334/(100*DL1334) * 1000/(1000 - AP1334)</f>
        <v>0</v>
      </c>
      <c r="AO1334">
        <v>25.7609436035709</v>
      </c>
      <c r="AP1334">
        <v>58.5917321212121</v>
      </c>
      <c r="AQ1334">
        <v>0.00157845725263879</v>
      </c>
      <c r="AR1334">
        <v>110.855634111714</v>
      </c>
      <c r="AS1334">
        <v>6</v>
      </c>
      <c r="AT1334">
        <v>1</v>
      </c>
      <c r="AU1334">
        <f>IF(AS1334*$H$13&gt;=AW1334,1.0,(AW1334/(AW1334-AS1334*$H$13)))</f>
        <v>0</v>
      </c>
      <c r="AV1334">
        <f>(AU1334-1)*100</f>
        <v>0</v>
      </c>
      <c r="AW1334">
        <f>MAX(0,($B$13+$C$13*EF1334)/(1+$D$13*EF1334)*DY1334/(EA1334+273)*$E$13)</f>
        <v>0</v>
      </c>
      <c r="AX1334" t="s">
        <v>437</v>
      </c>
      <c r="AY1334" t="s">
        <v>437</v>
      </c>
      <c r="AZ1334">
        <v>0</v>
      </c>
      <c r="BA1334">
        <v>0</v>
      </c>
      <c r="BB1334">
        <f>1-AZ1334/BA1334</f>
        <v>0</v>
      </c>
      <c r="BC1334">
        <v>0</v>
      </c>
      <c r="BD1334" t="s">
        <v>437</v>
      </c>
      <c r="BE1334" t="s">
        <v>437</v>
      </c>
      <c r="BF1334">
        <v>0</v>
      </c>
      <c r="BG1334">
        <v>0</v>
      </c>
      <c r="BH1334">
        <f>1-BF1334/BG1334</f>
        <v>0</v>
      </c>
      <c r="BI1334">
        <v>0.5</v>
      </c>
      <c r="BJ1334">
        <f>DI1334</f>
        <v>0</v>
      </c>
      <c r="BK1334">
        <f>L1334</f>
        <v>0</v>
      </c>
      <c r="BL1334">
        <f>BH1334*BI1334*BJ1334</f>
        <v>0</v>
      </c>
      <c r="BM1334">
        <f>(BK1334-BC1334)/BJ1334</f>
        <v>0</v>
      </c>
      <c r="BN1334">
        <f>(BA1334-BG1334)/BG1334</f>
        <v>0</v>
      </c>
      <c r="BO1334">
        <f>AZ1334/(BB1334+AZ1334/BG1334)</f>
        <v>0</v>
      </c>
      <c r="BP1334" t="s">
        <v>437</v>
      </c>
      <c r="BQ1334">
        <v>0</v>
      </c>
      <c r="BR1334">
        <f>IF(BQ1334&lt;&gt;0, BQ1334, BO1334)</f>
        <v>0</v>
      </c>
      <c r="BS1334">
        <f>1-BR1334/BG1334</f>
        <v>0</v>
      </c>
      <c r="BT1334">
        <f>(BG1334-BF1334)/(BG1334-BR1334)</f>
        <v>0</v>
      </c>
      <c r="BU1334">
        <f>(BA1334-BG1334)/(BA1334-BR1334)</f>
        <v>0</v>
      </c>
      <c r="BV1334">
        <f>(BG1334-BF1334)/(BG1334-AZ1334)</f>
        <v>0</v>
      </c>
      <c r="BW1334">
        <f>(BA1334-BG1334)/(BA1334-AZ1334)</f>
        <v>0</v>
      </c>
      <c r="BX1334">
        <f>(BT1334*BR1334/BF1334)</f>
        <v>0</v>
      </c>
      <c r="BY1334">
        <f>(1-BX1334)</f>
        <v>0</v>
      </c>
      <c r="DH1334">
        <f>$B$11*EG1334+$C$11*EH1334+$F$11*ES1334*(1-EV1334)</f>
        <v>0</v>
      </c>
      <c r="DI1334">
        <f>DH1334*DJ1334</f>
        <v>0</v>
      </c>
      <c r="DJ1334">
        <f>($B$11*$D$9+$C$11*$D$9+$F$11*((FF1334+EX1334)/MAX(FF1334+EX1334+FG1334, 0.1)*$I$9+FG1334/MAX(FF1334+EX1334+FG1334, 0.1)*$J$9))/($B$11+$C$11+$F$11)</f>
        <v>0</v>
      </c>
      <c r="DK1334">
        <f>($B$11*$K$9+$C$11*$K$9+$F$11*((FF1334+EX1334)/MAX(FF1334+EX1334+FG1334, 0.1)*$P$9+FG1334/MAX(FF1334+EX1334+FG1334, 0.1)*$Q$9))/($B$11+$C$11+$F$11)</f>
        <v>0</v>
      </c>
      <c r="DL1334">
        <v>6</v>
      </c>
      <c r="DM1334">
        <v>0.5</v>
      </c>
      <c r="DN1334" t="s">
        <v>438</v>
      </c>
      <c r="DO1334">
        <v>2</v>
      </c>
      <c r="DP1334" t="b">
        <v>1</v>
      </c>
      <c r="DQ1334">
        <v>1761430598.84615</v>
      </c>
      <c r="DR1334">
        <v>1054.02</v>
      </c>
      <c r="DS1334">
        <v>1125.56769230769</v>
      </c>
      <c r="DT1334">
        <v>58.5996769230769</v>
      </c>
      <c r="DU1334">
        <v>25.7593692307692</v>
      </c>
      <c r="DV1334">
        <v>1052.92153846154</v>
      </c>
      <c r="DW1334">
        <v>58.6437923076923</v>
      </c>
      <c r="DX1334">
        <v>500.007846153846</v>
      </c>
      <c r="DY1334">
        <v>90.1895</v>
      </c>
      <c r="DZ1334">
        <v>0.0394863923076923</v>
      </c>
      <c r="EA1334">
        <v>52.5725153846154</v>
      </c>
      <c r="EB1334">
        <v>48.0411076923077</v>
      </c>
      <c r="EC1334">
        <v>999.9</v>
      </c>
      <c r="ED1334">
        <v>0</v>
      </c>
      <c r="EE1334">
        <v>0</v>
      </c>
      <c r="EF1334">
        <v>9997.40538461538</v>
      </c>
      <c r="EG1334">
        <v>0</v>
      </c>
      <c r="EH1334">
        <v>1248.87</v>
      </c>
      <c r="EI1334">
        <v>-71.5464307692308</v>
      </c>
      <c r="EJ1334">
        <v>1119.63</v>
      </c>
      <c r="EK1334">
        <v>1155.32846153846</v>
      </c>
      <c r="EL1334">
        <v>32.8403307692308</v>
      </c>
      <c r="EM1334">
        <v>1125.56769230769</v>
      </c>
      <c r="EN1334">
        <v>25.7593692307692</v>
      </c>
      <c r="EO1334">
        <v>5.28507538461538</v>
      </c>
      <c r="EP1334">
        <v>2.32322230769231</v>
      </c>
      <c r="EQ1334">
        <v>33.8046923076923</v>
      </c>
      <c r="ER1334">
        <v>19.8383230769231</v>
      </c>
      <c r="ES1334">
        <v>1199.98923076923</v>
      </c>
      <c r="ET1334">
        <v>0.967009</v>
      </c>
      <c r="EU1334">
        <v>0.0329908</v>
      </c>
      <c r="EV1334">
        <v>0</v>
      </c>
      <c r="EW1334">
        <v>862.606923076923</v>
      </c>
      <c r="EX1334">
        <v>5.00059</v>
      </c>
      <c r="EY1334">
        <v>11559.1846153846</v>
      </c>
      <c r="EZ1334">
        <v>10358.6538461538</v>
      </c>
      <c r="FA1334">
        <v>64.687</v>
      </c>
      <c r="FB1334">
        <v>65.875</v>
      </c>
      <c r="FC1334">
        <v>64.687</v>
      </c>
      <c r="FD1334">
        <v>65.6679230769231</v>
      </c>
      <c r="FE1334">
        <v>65.9563846153846</v>
      </c>
      <c r="FF1334">
        <v>1155.56923076923</v>
      </c>
      <c r="FG1334">
        <v>39.42</v>
      </c>
      <c r="FH1334">
        <v>0</v>
      </c>
      <c r="FI1334">
        <v>1761430567.9</v>
      </c>
      <c r="FJ1334">
        <v>0</v>
      </c>
      <c r="FK1334">
        <v>862.83296</v>
      </c>
      <c r="FL1334">
        <v>10.5159230531551</v>
      </c>
      <c r="FM1334">
        <v>152.184615140139</v>
      </c>
      <c r="FN1334">
        <v>11562.156</v>
      </c>
      <c r="FO1334">
        <v>15</v>
      </c>
      <c r="FP1334">
        <v>0</v>
      </c>
      <c r="FQ1334" t="s">
        <v>439</v>
      </c>
      <c r="FR1334">
        <v>0</v>
      </c>
      <c r="FS1334">
        <v>0</v>
      </c>
      <c r="FT1334">
        <v>0</v>
      </c>
      <c r="FU1334">
        <v>0</v>
      </c>
      <c r="FV1334">
        <v>0</v>
      </c>
      <c r="FW1334">
        <v>0</v>
      </c>
      <c r="FX1334">
        <v>0</v>
      </c>
      <c r="FY1334">
        <v>0</v>
      </c>
      <c r="FZ1334">
        <v>0</v>
      </c>
      <c r="GA1334">
        <v>0</v>
      </c>
      <c r="GB1334">
        <v>0</v>
      </c>
      <c r="GC1334">
        <v>-71.57954</v>
      </c>
      <c r="GD1334">
        <v>-4.46568721804499</v>
      </c>
      <c r="GE1334">
        <v>0.951598840058141</v>
      </c>
      <c r="GF1334">
        <v>0</v>
      </c>
      <c r="GG1334">
        <v>862.062352941177</v>
      </c>
      <c r="GH1334">
        <v>11.6481588996023</v>
      </c>
      <c r="GI1334">
        <v>1.17687627123052</v>
      </c>
      <c r="GJ1334">
        <v>-1</v>
      </c>
      <c r="GK1334">
        <v>32.84629</v>
      </c>
      <c r="GL1334">
        <v>-0.146977443609047</v>
      </c>
      <c r="GM1334">
        <v>0.0148682514103032</v>
      </c>
      <c r="GN1334">
        <v>0</v>
      </c>
      <c r="GO1334">
        <v>0</v>
      </c>
      <c r="GP1334">
        <v>2</v>
      </c>
      <c r="GQ1334" t="s">
        <v>473</v>
      </c>
      <c r="GR1334">
        <v>3.12609</v>
      </c>
      <c r="GS1334">
        <v>2.71765</v>
      </c>
      <c r="GT1334">
        <v>0.164152</v>
      </c>
      <c r="GU1334">
        <v>0.170633</v>
      </c>
      <c r="GV1334">
        <v>0.180313</v>
      </c>
      <c r="GW1334">
        <v>0.102034</v>
      </c>
      <c r="GX1334">
        <v>29742.7</v>
      </c>
      <c r="GY1334">
        <v>31146.8</v>
      </c>
      <c r="GZ1334">
        <v>32353</v>
      </c>
      <c r="HA1334">
        <v>34166.5</v>
      </c>
      <c r="HB1334">
        <v>38224.8</v>
      </c>
      <c r="HC1334">
        <v>44288.5</v>
      </c>
      <c r="HD1334">
        <v>50906.3</v>
      </c>
      <c r="HE1334">
        <v>54835.3</v>
      </c>
      <c r="HF1334">
        <v>1.649</v>
      </c>
      <c r="HG1334">
        <v>1.49948</v>
      </c>
      <c r="HH1334">
        <v>-0.207193</v>
      </c>
      <c r="HI1334">
        <v>0</v>
      </c>
      <c r="HJ1334">
        <v>51.3092</v>
      </c>
      <c r="HK1334">
        <v>999.9</v>
      </c>
      <c r="HL1334">
        <v>56.043</v>
      </c>
      <c r="HM1334">
        <v>30.313</v>
      </c>
      <c r="HN1334">
        <v>26.9531</v>
      </c>
      <c r="HO1334">
        <v>59.9157</v>
      </c>
      <c r="HP1334">
        <v>40.4327</v>
      </c>
      <c r="HQ1334">
        <v>1</v>
      </c>
      <c r="HR1334">
        <v>2.72072</v>
      </c>
      <c r="HS1334">
        <v>2.18417</v>
      </c>
      <c r="HT1334">
        <v>20.0961</v>
      </c>
      <c r="HU1334">
        <v>5.18524</v>
      </c>
      <c r="HV1334">
        <v>12.0159</v>
      </c>
      <c r="HW1334">
        <v>4.96655</v>
      </c>
      <c r="HX1334">
        <v>3.29593</v>
      </c>
      <c r="HY1334">
        <v>9999</v>
      </c>
      <c r="HZ1334">
        <v>9999</v>
      </c>
      <c r="IA1334">
        <v>999.9</v>
      </c>
      <c r="IB1334">
        <v>9999</v>
      </c>
      <c r="IC1334">
        <v>1.86325</v>
      </c>
      <c r="ID1334">
        <v>1.86808</v>
      </c>
      <c r="IE1334">
        <v>1.86783</v>
      </c>
      <c r="IF1334">
        <v>1.86905</v>
      </c>
      <c r="IG1334">
        <v>1.86981</v>
      </c>
      <c r="IH1334">
        <v>1.86588</v>
      </c>
      <c r="II1334">
        <v>1.86695</v>
      </c>
      <c r="IJ1334">
        <v>1.8684</v>
      </c>
      <c r="IK1334">
        <v>5</v>
      </c>
      <c r="IL1334">
        <v>0</v>
      </c>
      <c r="IM1334">
        <v>0</v>
      </c>
      <c r="IN1334">
        <v>0</v>
      </c>
      <c r="IO1334" t="s">
        <v>441</v>
      </c>
      <c r="IP1334" t="s">
        <v>442</v>
      </c>
      <c r="IQ1334" t="s">
        <v>443</v>
      </c>
      <c r="IR1334" t="s">
        <v>443</v>
      </c>
      <c r="IS1334" t="s">
        <v>443</v>
      </c>
      <c r="IT1334" t="s">
        <v>443</v>
      </c>
      <c r="IU1334">
        <v>0</v>
      </c>
      <c r="IV1334">
        <v>100</v>
      </c>
      <c r="IW1334">
        <v>100</v>
      </c>
      <c r="IX1334">
        <v>1.1</v>
      </c>
      <c r="IY1334">
        <v>-0.0441</v>
      </c>
      <c r="IZ1334">
        <v>1.09748391826392</v>
      </c>
      <c r="JA1334">
        <v>0</v>
      </c>
      <c r="JB1334">
        <v>0</v>
      </c>
      <c r="JC1334">
        <v>0</v>
      </c>
      <c r="JD1334">
        <v>-0.0441141096964596</v>
      </c>
      <c r="JE1334">
        <v>0</v>
      </c>
      <c r="JF1334">
        <v>0</v>
      </c>
      <c r="JG1334">
        <v>0</v>
      </c>
      <c r="JH1334">
        <v>5</v>
      </c>
      <c r="JI1334">
        <v>2273</v>
      </c>
      <c r="JJ1334">
        <v>1</v>
      </c>
      <c r="JK1334">
        <v>24</v>
      </c>
      <c r="JL1334">
        <v>29357176.8</v>
      </c>
      <c r="JM1334">
        <v>29357176.8</v>
      </c>
      <c r="JN1334">
        <v>2.30713</v>
      </c>
      <c r="JO1334">
        <v>2.60864</v>
      </c>
      <c r="JP1334">
        <v>1.54785</v>
      </c>
      <c r="JQ1334">
        <v>2.31567</v>
      </c>
      <c r="JR1334">
        <v>1.64673</v>
      </c>
      <c r="JS1334">
        <v>2.37793</v>
      </c>
      <c r="JT1334">
        <v>34.4408</v>
      </c>
      <c r="JU1334">
        <v>24.1838</v>
      </c>
      <c r="JV1334">
        <v>18</v>
      </c>
      <c r="JW1334">
        <v>487.239</v>
      </c>
      <c r="JX1334">
        <v>378.787</v>
      </c>
      <c r="JY1334">
        <v>49.9825</v>
      </c>
      <c r="JZ1334">
        <v>57.3162</v>
      </c>
      <c r="KA1334">
        <v>30.0015</v>
      </c>
      <c r="KB1334">
        <v>56.6014</v>
      </c>
      <c r="KC1334">
        <v>56.3984</v>
      </c>
      <c r="KD1334">
        <v>46.231</v>
      </c>
      <c r="KE1334">
        <v>0</v>
      </c>
      <c r="KF1334">
        <v>100</v>
      </c>
      <c r="KG1334">
        <v>49.9666</v>
      </c>
      <c r="KH1334">
        <v>1175.73</v>
      </c>
      <c r="KI1334">
        <v>26.2864</v>
      </c>
      <c r="KJ1334">
        <v>92.2274</v>
      </c>
      <c r="KK1334">
        <v>88.702</v>
      </c>
    </row>
    <row r="1335" spans="1:297">
      <c r="A1335">
        <v>1319</v>
      </c>
      <c r="B1335">
        <v>1761430612</v>
      </c>
      <c r="C1335">
        <v>22431</v>
      </c>
      <c r="D1335" t="s">
        <v>3093</v>
      </c>
      <c r="E1335" t="s">
        <v>3094</v>
      </c>
      <c r="F1335">
        <v>5</v>
      </c>
      <c r="G1335" t="s">
        <v>2954</v>
      </c>
      <c r="H1335" t="s">
        <v>436</v>
      </c>
      <c r="I1335">
        <v>1761430603.84615</v>
      </c>
      <c r="J1335">
        <f>(K1335)/1000</f>
        <v>0</v>
      </c>
      <c r="K1335">
        <f>IF(DP1335, AN1335, AH1335)</f>
        <v>0</v>
      </c>
      <c r="L1335">
        <f>IF(DP1335, AI1335, AG1335)</f>
        <v>0</v>
      </c>
      <c r="M1335">
        <f>DR1335 - IF(AU1335&gt;1, L1335*DL1335*100.0/(AW1335), 0)</f>
        <v>0</v>
      </c>
      <c r="N1335">
        <f>((T1335-J1335/2)*M1335-L1335)/(T1335+J1335/2)</f>
        <v>0</v>
      </c>
      <c r="O1335">
        <f>N1335*(DY1335+DZ1335)/1000.0</f>
        <v>0</v>
      </c>
      <c r="P1335">
        <f>(DR1335 - IF(AU1335&gt;1, L1335*DL1335*100.0/(AW1335), 0))*(DY1335+DZ1335)/1000.0</f>
        <v>0</v>
      </c>
      <c r="Q1335">
        <f>2.0/((1/S1335-1/R1335)+SIGN(S1335)*SQRT((1/S1335-1/R1335)*(1/S1335-1/R1335) + 4*DM1335/((DM1335+1)*(DM1335+1))*(2*1/S1335*1/R1335-1/R1335*1/R1335)))</f>
        <v>0</v>
      </c>
      <c r="R1335">
        <f>IF(LEFT(DN1335,1)&lt;&gt;"0",IF(LEFT(DN1335,1)="1",3.0,DO1335),$D$5+$E$5*(EF1335*DY1335/($K$5*1000))+$F$5*(EF1335*DY1335/($K$5*1000))*MAX(MIN(DL1335,$J$5),$I$5)*MAX(MIN(DL1335,$J$5),$I$5)+$G$5*MAX(MIN(DL1335,$J$5),$I$5)*(EF1335*DY1335/($K$5*1000))+$H$5*(EF1335*DY1335/($K$5*1000))*(EF1335*DY1335/($K$5*1000)))</f>
        <v>0</v>
      </c>
      <c r="S1335">
        <f>J1335*(1000-(1000*0.61365*exp(17.502*W1335/(240.97+W1335))/(DY1335+DZ1335)+DT1335)/2)/(1000*0.61365*exp(17.502*W1335/(240.97+W1335))/(DY1335+DZ1335)-DT1335)</f>
        <v>0</v>
      </c>
      <c r="T1335">
        <f>1/((DM1335+1)/(Q1335/1.6)+1/(R1335/1.37)) + DM1335/((DM1335+1)/(Q1335/1.6) + DM1335/(R1335/1.37))</f>
        <v>0</v>
      </c>
      <c r="U1335">
        <f>(DH1335*DK1335)</f>
        <v>0</v>
      </c>
      <c r="V1335">
        <f>(EA1335+(U1335+2*0.95*5.67E-8*(((EA1335+$B$7)+273)^4-(EA1335+273)^4)-44100*J1335)/(1.84*29.3*R1335+8*0.95*5.67E-8*(EA1335+273)^3))</f>
        <v>0</v>
      </c>
      <c r="W1335">
        <f>($C$7*EB1335+$D$7*EC1335+$E$7*V1335)</f>
        <v>0</v>
      </c>
      <c r="X1335">
        <f>0.61365*exp(17.502*W1335/(240.97+W1335))</f>
        <v>0</v>
      </c>
      <c r="Y1335">
        <f>(Z1335/AA1335*100)</f>
        <v>0</v>
      </c>
      <c r="Z1335">
        <f>DT1335*(DY1335+DZ1335)/1000</f>
        <v>0</v>
      </c>
      <c r="AA1335">
        <f>0.61365*exp(17.502*EA1335/(240.97+EA1335))</f>
        <v>0</v>
      </c>
      <c r="AB1335">
        <f>(X1335-DT1335*(DY1335+DZ1335)/1000)</f>
        <v>0</v>
      </c>
      <c r="AC1335">
        <f>(-J1335*44100)</f>
        <v>0</v>
      </c>
      <c r="AD1335">
        <f>2*29.3*R1335*0.92*(EA1335-W1335)</f>
        <v>0</v>
      </c>
      <c r="AE1335">
        <f>2*0.95*5.67E-8*(((EA1335+$B$7)+273)^4-(W1335+273)^4)</f>
        <v>0</v>
      </c>
      <c r="AF1335">
        <f>U1335+AE1335+AC1335+AD1335</f>
        <v>0</v>
      </c>
      <c r="AG1335">
        <f>DX1335*AU1335*(DS1335-DR1335*(1000-AU1335*DU1335)/(1000-AU1335*DT1335))/(100*DL1335)</f>
        <v>0</v>
      </c>
      <c r="AH1335">
        <f>1000*DX1335*AU1335*(DT1335-DU1335)/(100*DL1335*(1000-AU1335*DT1335))</f>
        <v>0</v>
      </c>
      <c r="AI1335">
        <f>(AJ1335 - AK1335 - DY1335*1E3/(8.314*(EA1335+273.15)) * AM1335/DX1335 * AL1335) * DX1335/(100*DL1335) * (1000 - DU1335)/1000</f>
        <v>0</v>
      </c>
      <c r="AJ1335">
        <v>1189.47681576915</v>
      </c>
      <c r="AK1335">
        <v>1161.41296969697</v>
      </c>
      <c r="AL1335">
        <v>3.4863464499136</v>
      </c>
      <c r="AM1335">
        <v>65.4946518172247</v>
      </c>
      <c r="AN1335">
        <f>(AP1335 - AO1335 + DY1335*1E3/(8.314*(EA1335+273.15)) * AR1335/DX1335 * AQ1335) * DX1335/(100*DL1335) * 1000/(1000 - AP1335)</f>
        <v>0</v>
      </c>
      <c r="AO1335">
        <v>25.7663930899131</v>
      </c>
      <c r="AP1335">
        <v>58.5792327272727</v>
      </c>
      <c r="AQ1335">
        <v>-0.00234161171077725</v>
      </c>
      <c r="AR1335">
        <v>110.855634111714</v>
      </c>
      <c r="AS1335">
        <v>6</v>
      </c>
      <c r="AT1335">
        <v>1</v>
      </c>
      <c r="AU1335">
        <f>IF(AS1335*$H$13&gt;=AW1335,1.0,(AW1335/(AW1335-AS1335*$H$13)))</f>
        <v>0</v>
      </c>
      <c r="AV1335">
        <f>(AU1335-1)*100</f>
        <v>0</v>
      </c>
      <c r="AW1335">
        <f>MAX(0,($B$13+$C$13*EF1335)/(1+$D$13*EF1335)*DY1335/(EA1335+273)*$E$13)</f>
        <v>0</v>
      </c>
      <c r="AX1335" t="s">
        <v>437</v>
      </c>
      <c r="AY1335" t="s">
        <v>437</v>
      </c>
      <c r="AZ1335">
        <v>0</v>
      </c>
      <c r="BA1335">
        <v>0</v>
      </c>
      <c r="BB1335">
        <f>1-AZ1335/BA1335</f>
        <v>0</v>
      </c>
      <c r="BC1335">
        <v>0</v>
      </c>
      <c r="BD1335" t="s">
        <v>437</v>
      </c>
      <c r="BE1335" t="s">
        <v>437</v>
      </c>
      <c r="BF1335">
        <v>0</v>
      </c>
      <c r="BG1335">
        <v>0</v>
      </c>
      <c r="BH1335">
        <f>1-BF1335/BG1335</f>
        <v>0</v>
      </c>
      <c r="BI1335">
        <v>0.5</v>
      </c>
      <c r="BJ1335">
        <f>DI1335</f>
        <v>0</v>
      </c>
      <c r="BK1335">
        <f>L1335</f>
        <v>0</v>
      </c>
      <c r="BL1335">
        <f>BH1335*BI1335*BJ1335</f>
        <v>0</v>
      </c>
      <c r="BM1335">
        <f>(BK1335-BC1335)/BJ1335</f>
        <v>0</v>
      </c>
      <c r="BN1335">
        <f>(BA1335-BG1335)/BG1335</f>
        <v>0</v>
      </c>
      <c r="BO1335">
        <f>AZ1335/(BB1335+AZ1335/BG1335)</f>
        <v>0</v>
      </c>
      <c r="BP1335" t="s">
        <v>437</v>
      </c>
      <c r="BQ1335">
        <v>0</v>
      </c>
      <c r="BR1335">
        <f>IF(BQ1335&lt;&gt;0, BQ1335, BO1335)</f>
        <v>0</v>
      </c>
      <c r="BS1335">
        <f>1-BR1335/BG1335</f>
        <v>0</v>
      </c>
      <c r="BT1335">
        <f>(BG1335-BF1335)/(BG1335-BR1335)</f>
        <v>0</v>
      </c>
      <c r="BU1335">
        <f>(BA1335-BG1335)/(BA1335-BR1335)</f>
        <v>0</v>
      </c>
      <c r="BV1335">
        <f>(BG1335-BF1335)/(BG1335-AZ1335)</f>
        <v>0</v>
      </c>
      <c r="BW1335">
        <f>(BA1335-BG1335)/(BA1335-AZ1335)</f>
        <v>0</v>
      </c>
      <c r="BX1335">
        <f>(BT1335*BR1335/BF1335)</f>
        <v>0</v>
      </c>
      <c r="BY1335">
        <f>(1-BX1335)</f>
        <v>0</v>
      </c>
      <c r="DH1335">
        <f>$B$11*EG1335+$C$11*EH1335+$F$11*ES1335*(1-EV1335)</f>
        <v>0</v>
      </c>
      <c r="DI1335">
        <f>DH1335*DJ1335</f>
        <v>0</v>
      </c>
      <c r="DJ1335">
        <f>($B$11*$D$9+$C$11*$D$9+$F$11*((FF1335+EX1335)/MAX(FF1335+EX1335+FG1335, 0.1)*$I$9+FG1335/MAX(FF1335+EX1335+FG1335, 0.1)*$J$9))/($B$11+$C$11+$F$11)</f>
        <v>0</v>
      </c>
      <c r="DK1335">
        <f>($B$11*$K$9+$C$11*$K$9+$F$11*((FF1335+EX1335)/MAX(FF1335+EX1335+FG1335, 0.1)*$P$9+FG1335/MAX(FF1335+EX1335+FG1335, 0.1)*$Q$9))/($B$11+$C$11+$F$11)</f>
        <v>0</v>
      </c>
      <c r="DL1335">
        <v>6</v>
      </c>
      <c r="DM1335">
        <v>0.5</v>
      </c>
      <c r="DN1335" t="s">
        <v>438</v>
      </c>
      <c r="DO1335">
        <v>2</v>
      </c>
      <c r="DP1335" t="b">
        <v>1</v>
      </c>
      <c r="DQ1335">
        <v>1761430603.84615</v>
      </c>
      <c r="DR1335">
        <v>1070.17307692308</v>
      </c>
      <c r="DS1335">
        <v>1142.70846153846</v>
      </c>
      <c r="DT1335">
        <v>58.5928692307692</v>
      </c>
      <c r="DU1335">
        <v>25.7622846153846</v>
      </c>
      <c r="DV1335">
        <v>1069.07538461538</v>
      </c>
      <c r="DW1335">
        <v>58.6369923076923</v>
      </c>
      <c r="DX1335">
        <v>500.033</v>
      </c>
      <c r="DY1335">
        <v>90.1879615384616</v>
      </c>
      <c r="DZ1335">
        <v>0.0395238153846154</v>
      </c>
      <c r="EA1335">
        <v>52.5664153846154</v>
      </c>
      <c r="EB1335">
        <v>48.0470076923077</v>
      </c>
      <c r="EC1335">
        <v>999.9</v>
      </c>
      <c r="ED1335">
        <v>0</v>
      </c>
      <c r="EE1335">
        <v>0</v>
      </c>
      <c r="EF1335">
        <v>9998.99384615385</v>
      </c>
      <c r="EG1335">
        <v>0</v>
      </c>
      <c r="EH1335">
        <v>1248.80153846154</v>
      </c>
      <c r="EI1335">
        <v>-72.5337846153846</v>
      </c>
      <c r="EJ1335">
        <v>1136.78153846154</v>
      </c>
      <c r="EK1335">
        <v>1172.92615384615</v>
      </c>
      <c r="EL1335">
        <v>32.8306076923077</v>
      </c>
      <c r="EM1335">
        <v>1142.70846153846</v>
      </c>
      <c r="EN1335">
        <v>25.7622846153846</v>
      </c>
      <c r="EO1335">
        <v>5.28437230769231</v>
      </c>
      <c r="EP1335">
        <v>2.32344692307692</v>
      </c>
      <c r="EQ1335">
        <v>33.8023153846154</v>
      </c>
      <c r="ER1335">
        <v>19.8398769230769</v>
      </c>
      <c r="ES1335">
        <v>1199.98769230769</v>
      </c>
      <c r="ET1335">
        <v>0.967005307692308</v>
      </c>
      <c r="EU1335">
        <v>0.0329944615384615</v>
      </c>
      <c r="EV1335">
        <v>0</v>
      </c>
      <c r="EW1335">
        <v>863.484846153846</v>
      </c>
      <c r="EX1335">
        <v>5.00059</v>
      </c>
      <c r="EY1335">
        <v>11571.8076923077</v>
      </c>
      <c r="EZ1335">
        <v>10358.6153846154</v>
      </c>
      <c r="FA1335">
        <v>64.6966923076923</v>
      </c>
      <c r="FB1335">
        <v>65.8797692307692</v>
      </c>
      <c r="FC1335">
        <v>64.7015384615385</v>
      </c>
      <c r="FD1335">
        <v>65.6822307692308</v>
      </c>
      <c r="FE1335">
        <v>65.9757692307692</v>
      </c>
      <c r="FF1335">
        <v>1155.56307692308</v>
      </c>
      <c r="FG1335">
        <v>39.4246153846154</v>
      </c>
      <c r="FH1335">
        <v>0</v>
      </c>
      <c r="FI1335">
        <v>1761430572.7</v>
      </c>
      <c r="FJ1335">
        <v>0</v>
      </c>
      <c r="FK1335">
        <v>863.64852</v>
      </c>
      <c r="FL1335">
        <v>9.92146154266328</v>
      </c>
      <c r="FM1335">
        <v>148.261538438311</v>
      </c>
      <c r="FN1335">
        <v>11574.152</v>
      </c>
      <c r="FO1335">
        <v>15</v>
      </c>
      <c r="FP1335">
        <v>0</v>
      </c>
      <c r="FQ1335" t="s">
        <v>439</v>
      </c>
      <c r="FR1335">
        <v>0</v>
      </c>
      <c r="FS1335">
        <v>0</v>
      </c>
      <c r="FT1335">
        <v>0</v>
      </c>
      <c r="FU1335">
        <v>0</v>
      </c>
      <c r="FV1335">
        <v>0</v>
      </c>
      <c r="FW1335">
        <v>0</v>
      </c>
      <c r="FX1335">
        <v>0</v>
      </c>
      <c r="FY1335">
        <v>0</v>
      </c>
      <c r="FZ1335">
        <v>0</v>
      </c>
      <c r="GA1335">
        <v>0</v>
      </c>
      <c r="GB1335">
        <v>0</v>
      </c>
      <c r="GC1335">
        <v>-72.0161714285714</v>
      </c>
      <c r="GD1335">
        <v>-8.92102597402607</v>
      </c>
      <c r="GE1335">
        <v>1.16136330935953</v>
      </c>
      <c r="GF1335">
        <v>0</v>
      </c>
      <c r="GG1335">
        <v>863.055911764706</v>
      </c>
      <c r="GH1335">
        <v>10.7441252893051</v>
      </c>
      <c r="GI1335">
        <v>1.09017732954855</v>
      </c>
      <c r="GJ1335">
        <v>-1</v>
      </c>
      <c r="GK1335">
        <v>32.8365428571429</v>
      </c>
      <c r="GL1335">
        <v>-0.125072727272663</v>
      </c>
      <c r="GM1335">
        <v>0.0135520011324475</v>
      </c>
      <c r="GN1335">
        <v>0</v>
      </c>
      <c r="GO1335">
        <v>0</v>
      </c>
      <c r="GP1335">
        <v>2</v>
      </c>
      <c r="GQ1335" t="s">
        <v>473</v>
      </c>
      <c r="GR1335">
        <v>3.12601</v>
      </c>
      <c r="GS1335">
        <v>2.71759</v>
      </c>
      <c r="GT1335">
        <v>0.165766</v>
      </c>
      <c r="GU1335">
        <v>0.172217</v>
      </c>
      <c r="GV1335">
        <v>0.180277</v>
      </c>
      <c r="GW1335">
        <v>0.102046</v>
      </c>
      <c r="GX1335">
        <v>29683.8</v>
      </c>
      <c r="GY1335">
        <v>31085.5</v>
      </c>
      <c r="GZ1335">
        <v>32352</v>
      </c>
      <c r="HA1335">
        <v>34165.1</v>
      </c>
      <c r="HB1335">
        <v>38225.8</v>
      </c>
      <c r="HC1335">
        <v>44286.4</v>
      </c>
      <c r="HD1335">
        <v>50905.3</v>
      </c>
      <c r="HE1335">
        <v>54833.1</v>
      </c>
      <c r="HF1335">
        <v>1.6488</v>
      </c>
      <c r="HG1335">
        <v>1.49937</v>
      </c>
      <c r="HH1335">
        <v>-0.20805</v>
      </c>
      <c r="HI1335">
        <v>0</v>
      </c>
      <c r="HJ1335">
        <v>51.325</v>
      </c>
      <c r="HK1335">
        <v>999.9</v>
      </c>
      <c r="HL1335">
        <v>56.043</v>
      </c>
      <c r="HM1335">
        <v>30.323</v>
      </c>
      <c r="HN1335">
        <v>26.971</v>
      </c>
      <c r="HO1335">
        <v>59.9857</v>
      </c>
      <c r="HP1335">
        <v>40.2404</v>
      </c>
      <c r="HQ1335">
        <v>1</v>
      </c>
      <c r="HR1335">
        <v>2.72246</v>
      </c>
      <c r="HS1335">
        <v>2.22652</v>
      </c>
      <c r="HT1335">
        <v>20.0952</v>
      </c>
      <c r="HU1335">
        <v>5.18554</v>
      </c>
      <c r="HV1335">
        <v>12.0159</v>
      </c>
      <c r="HW1335">
        <v>4.9665</v>
      </c>
      <c r="HX1335">
        <v>3.2959</v>
      </c>
      <c r="HY1335">
        <v>9999</v>
      </c>
      <c r="HZ1335">
        <v>9999</v>
      </c>
      <c r="IA1335">
        <v>999.9</v>
      </c>
      <c r="IB1335">
        <v>9999</v>
      </c>
      <c r="IC1335">
        <v>1.86325</v>
      </c>
      <c r="ID1335">
        <v>1.86809</v>
      </c>
      <c r="IE1335">
        <v>1.86783</v>
      </c>
      <c r="IF1335">
        <v>1.86903</v>
      </c>
      <c r="IG1335">
        <v>1.86981</v>
      </c>
      <c r="IH1335">
        <v>1.86586</v>
      </c>
      <c r="II1335">
        <v>1.86692</v>
      </c>
      <c r="IJ1335">
        <v>1.86839</v>
      </c>
      <c r="IK1335">
        <v>5</v>
      </c>
      <c r="IL1335">
        <v>0</v>
      </c>
      <c r="IM1335">
        <v>0</v>
      </c>
      <c r="IN1335">
        <v>0</v>
      </c>
      <c r="IO1335" t="s">
        <v>441</v>
      </c>
      <c r="IP1335" t="s">
        <v>442</v>
      </c>
      <c r="IQ1335" t="s">
        <v>443</v>
      </c>
      <c r="IR1335" t="s">
        <v>443</v>
      </c>
      <c r="IS1335" t="s">
        <v>443</v>
      </c>
      <c r="IT1335" t="s">
        <v>443</v>
      </c>
      <c r="IU1335">
        <v>0</v>
      </c>
      <c r="IV1335">
        <v>100</v>
      </c>
      <c r="IW1335">
        <v>100</v>
      </c>
      <c r="IX1335">
        <v>1.1</v>
      </c>
      <c r="IY1335">
        <v>-0.0441</v>
      </c>
      <c r="IZ1335">
        <v>1.09748391826392</v>
      </c>
      <c r="JA1335">
        <v>0</v>
      </c>
      <c r="JB1335">
        <v>0</v>
      </c>
      <c r="JC1335">
        <v>0</v>
      </c>
      <c r="JD1335">
        <v>-0.0441141096964596</v>
      </c>
      <c r="JE1335">
        <v>0</v>
      </c>
      <c r="JF1335">
        <v>0</v>
      </c>
      <c r="JG1335">
        <v>0</v>
      </c>
      <c r="JH1335">
        <v>5</v>
      </c>
      <c r="JI1335">
        <v>2273</v>
      </c>
      <c r="JJ1335">
        <v>1</v>
      </c>
      <c r="JK1335">
        <v>24</v>
      </c>
      <c r="JL1335">
        <v>29357176.9</v>
      </c>
      <c r="JM1335">
        <v>29357176.9</v>
      </c>
      <c r="JN1335">
        <v>2.33154</v>
      </c>
      <c r="JO1335">
        <v>2.61719</v>
      </c>
      <c r="JP1335">
        <v>1.54785</v>
      </c>
      <c r="JQ1335">
        <v>2.31445</v>
      </c>
      <c r="JR1335">
        <v>1.64673</v>
      </c>
      <c r="JS1335">
        <v>2.35107</v>
      </c>
      <c r="JT1335">
        <v>34.4408</v>
      </c>
      <c r="JU1335">
        <v>24.1751</v>
      </c>
      <c r="JV1335">
        <v>18</v>
      </c>
      <c r="JW1335">
        <v>487.135</v>
      </c>
      <c r="JX1335">
        <v>378.757</v>
      </c>
      <c r="JY1335">
        <v>49.9389</v>
      </c>
      <c r="JZ1335">
        <v>57.3262</v>
      </c>
      <c r="KA1335">
        <v>30.0017</v>
      </c>
      <c r="KB1335">
        <v>56.6099</v>
      </c>
      <c r="KC1335">
        <v>56.4065</v>
      </c>
      <c r="KD1335">
        <v>46.7235</v>
      </c>
      <c r="KE1335">
        <v>0</v>
      </c>
      <c r="KF1335">
        <v>100</v>
      </c>
      <c r="KG1335">
        <v>49.9213</v>
      </c>
      <c r="KH1335">
        <v>1189.35</v>
      </c>
      <c r="KI1335">
        <v>26.2864</v>
      </c>
      <c r="KJ1335">
        <v>92.2253</v>
      </c>
      <c r="KK1335">
        <v>88.6985</v>
      </c>
    </row>
    <row r="1336" spans="1:297">
      <c r="A1336">
        <v>1320</v>
      </c>
      <c r="B1336">
        <v>1761430617</v>
      </c>
      <c r="C1336">
        <v>22436</v>
      </c>
      <c r="D1336" t="s">
        <v>3095</v>
      </c>
      <c r="E1336" t="s">
        <v>3096</v>
      </c>
      <c r="F1336">
        <v>5</v>
      </c>
      <c r="G1336" t="s">
        <v>2954</v>
      </c>
      <c r="H1336" t="s">
        <v>436</v>
      </c>
      <c r="I1336">
        <v>1761430608.84615</v>
      </c>
      <c r="J1336">
        <f>(K1336)/1000</f>
        <v>0</v>
      </c>
      <c r="K1336">
        <f>IF(DP1336, AN1336, AH1336)</f>
        <v>0</v>
      </c>
      <c r="L1336">
        <f>IF(DP1336, AI1336, AG1336)</f>
        <v>0</v>
      </c>
      <c r="M1336">
        <f>DR1336 - IF(AU1336&gt;1, L1336*DL1336*100.0/(AW1336), 0)</f>
        <v>0</v>
      </c>
      <c r="N1336">
        <f>((T1336-J1336/2)*M1336-L1336)/(T1336+J1336/2)</f>
        <v>0</v>
      </c>
      <c r="O1336">
        <f>N1336*(DY1336+DZ1336)/1000.0</f>
        <v>0</v>
      </c>
      <c r="P1336">
        <f>(DR1336 - IF(AU1336&gt;1, L1336*DL1336*100.0/(AW1336), 0))*(DY1336+DZ1336)/1000.0</f>
        <v>0</v>
      </c>
      <c r="Q1336">
        <f>2.0/((1/S1336-1/R1336)+SIGN(S1336)*SQRT((1/S1336-1/R1336)*(1/S1336-1/R1336) + 4*DM1336/((DM1336+1)*(DM1336+1))*(2*1/S1336*1/R1336-1/R1336*1/R1336)))</f>
        <v>0</v>
      </c>
      <c r="R1336">
        <f>IF(LEFT(DN1336,1)&lt;&gt;"0",IF(LEFT(DN1336,1)="1",3.0,DO1336),$D$5+$E$5*(EF1336*DY1336/($K$5*1000))+$F$5*(EF1336*DY1336/($K$5*1000))*MAX(MIN(DL1336,$J$5),$I$5)*MAX(MIN(DL1336,$J$5),$I$5)+$G$5*MAX(MIN(DL1336,$J$5),$I$5)*(EF1336*DY1336/($K$5*1000))+$H$5*(EF1336*DY1336/($K$5*1000))*(EF1336*DY1336/($K$5*1000)))</f>
        <v>0</v>
      </c>
      <c r="S1336">
        <f>J1336*(1000-(1000*0.61365*exp(17.502*W1336/(240.97+W1336))/(DY1336+DZ1336)+DT1336)/2)/(1000*0.61365*exp(17.502*W1336/(240.97+W1336))/(DY1336+DZ1336)-DT1336)</f>
        <v>0</v>
      </c>
      <c r="T1336">
        <f>1/((DM1336+1)/(Q1336/1.6)+1/(R1336/1.37)) + DM1336/((DM1336+1)/(Q1336/1.6) + DM1336/(R1336/1.37))</f>
        <v>0</v>
      </c>
      <c r="U1336">
        <f>(DH1336*DK1336)</f>
        <v>0</v>
      </c>
      <c r="V1336">
        <f>(EA1336+(U1336+2*0.95*5.67E-8*(((EA1336+$B$7)+273)^4-(EA1336+273)^4)-44100*J1336)/(1.84*29.3*R1336+8*0.95*5.67E-8*(EA1336+273)^3))</f>
        <v>0</v>
      </c>
      <c r="W1336">
        <f>($C$7*EB1336+$D$7*EC1336+$E$7*V1336)</f>
        <v>0</v>
      </c>
      <c r="X1336">
        <f>0.61365*exp(17.502*W1336/(240.97+W1336))</f>
        <v>0</v>
      </c>
      <c r="Y1336">
        <f>(Z1336/AA1336*100)</f>
        <v>0</v>
      </c>
      <c r="Z1336">
        <f>DT1336*(DY1336+DZ1336)/1000</f>
        <v>0</v>
      </c>
      <c r="AA1336">
        <f>0.61365*exp(17.502*EA1336/(240.97+EA1336))</f>
        <v>0</v>
      </c>
      <c r="AB1336">
        <f>(X1336-DT1336*(DY1336+DZ1336)/1000)</f>
        <v>0</v>
      </c>
      <c r="AC1336">
        <f>(-J1336*44100)</f>
        <v>0</v>
      </c>
      <c r="AD1336">
        <f>2*29.3*R1336*0.92*(EA1336-W1336)</f>
        <v>0</v>
      </c>
      <c r="AE1336">
        <f>2*0.95*5.67E-8*(((EA1336+$B$7)+273)^4-(W1336+273)^4)</f>
        <v>0</v>
      </c>
      <c r="AF1336">
        <f>U1336+AE1336+AC1336+AD1336</f>
        <v>0</v>
      </c>
      <c r="AG1336">
        <f>DX1336*AU1336*(DS1336-DR1336*(1000-AU1336*DU1336)/(1000-AU1336*DT1336))/(100*DL1336)</f>
        <v>0</v>
      </c>
      <c r="AH1336">
        <f>1000*DX1336*AU1336*(DT1336-DU1336)/(100*DL1336*(1000-AU1336*DT1336))</f>
        <v>0</v>
      </c>
      <c r="AI1336">
        <f>(AJ1336 - AK1336 - DY1336*1E3/(8.314*(EA1336+273.15)) * AM1336/DX1336 * AL1336) * DX1336/(100*DL1336) * (1000 - DU1336)/1000</f>
        <v>0</v>
      </c>
      <c r="AJ1336">
        <v>1206.51498010572</v>
      </c>
      <c r="AK1336">
        <v>1178.37739393939</v>
      </c>
      <c r="AL1336">
        <v>3.38328587227443</v>
      </c>
      <c r="AM1336">
        <v>65.4946518172247</v>
      </c>
      <c r="AN1336">
        <f>(AP1336 - AO1336 + DY1336*1E3/(8.314*(EA1336+273.15)) * AR1336/DX1336 * AQ1336) * DX1336/(100*DL1336) * 1000/(1000 - AP1336)</f>
        <v>0</v>
      </c>
      <c r="AO1336">
        <v>25.7688365499833</v>
      </c>
      <c r="AP1336">
        <v>58.5703339393939</v>
      </c>
      <c r="AQ1336">
        <v>-0.000617192052686995</v>
      </c>
      <c r="AR1336">
        <v>110.855634111714</v>
      </c>
      <c r="AS1336">
        <v>6</v>
      </c>
      <c r="AT1336">
        <v>1</v>
      </c>
      <c r="AU1336">
        <f>IF(AS1336*$H$13&gt;=AW1336,1.0,(AW1336/(AW1336-AS1336*$H$13)))</f>
        <v>0</v>
      </c>
      <c r="AV1336">
        <f>(AU1336-1)*100</f>
        <v>0</v>
      </c>
      <c r="AW1336">
        <f>MAX(0,($B$13+$C$13*EF1336)/(1+$D$13*EF1336)*DY1336/(EA1336+273)*$E$13)</f>
        <v>0</v>
      </c>
      <c r="AX1336" t="s">
        <v>437</v>
      </c>
      <c r="AY1336" t="s">
        <v>437</v>
      </c>
      <c r="AZ1336">
        <v>0</v>
      </c>
      <c r="BA1336">
        <v>0</v>
      </c>
      <c r="BB1336">
        <f>1-AZ1336/BA1336</f>
        <v>0</v>
      </c>
      <c r="BC1336">
        <v>0</v>
      </c>
      <c r="BD1336" t="s">
        <v>437</v>
      </c>
      <c r="BE1336" t="s">
        <v>437</v>
      </c>
      <c r="BF1336">
        <v>0</v>
      </c>
      <c r="BG1336">
        <v>0</v>
      </c>
      <c r="BH1336">
        <f>1-BF1336/BG1336</f>
        <v>0</v>
      </c>
      <c r="BI1336">
        <v>0.5</v>
      </c>
      <c r="BJ1336">
        <f>DI1336</f>
        <v>0</v>
      </c>
      <c r="BK1336">
        <f>L1336</f>
        <v>0</v>
      </c>
      <c r="BL1336">
        <f>BH1336*BI1336*BJ1336</f>
        <v>0</v>
      </c>
      <c r="BM1336">
        <f>(BK1336-BC1336)/BJ1336</f>
        <v>0</v>
      </c>
      <c r="BN1336">
        <f>(BA1336-BG1336)/BG1336</f>
        <v>0</v>
      </c>
      <c r="BO1336">
        <f>AZ1336/(BB1336+AZ1336/BG1336)</f>
        <v>0</v>
      </c>
      <c r="BP1336" t="s">
        <v>437</v>
      </c>
      <c r="BQ1336">
        <v>0</v>
      </c>
      <c r="BR1336">
        <f>IF(BQ1336&lt;&gt;0, BQ1336, BO1336)</f>
        <v>0</v>
      </c>
      <c r="BS1336">
        <f>1-BR1336/BG1336</f>
        <v>0</v>
      </c>
      <c r="BT1336">
        <f>(BG1336-BF1336)/(BG1336-BR1336)</f>
        <v>0</v>
      </c>
      <c r="BU1336">
        <f>(BA1336-BG1336)/(BA1336-BR1336)</f>
        <v>0</v>
      </c>
      <c r="BV1336">
        <f>(BG1336-BF1336)/(BG1336-AZ1336)</f>
        <v>0</v>
      </c>
      <c r="BW1336">
        <f>(BA1336-BG1336)/(BA1336-AZ1336)</f>
        <v>0</v>
      </c>
      <c r="BX1336">
        <f>(BT1336*BR1336/BF1336)</f>
        <v>0</v>
      </c>
      <c r="BY1336">
        <f>(1-BX1336)</f>
        <v>0</v>
      </c>
      <c r="DH1336">
        <f>$B$11*EG1336+$C$11*EH1336+$F$11*ES1336*(1-EV1336)</f>
        <v>0</v>
      </c>
      <c r="DI1336">
        <f>DH1336*DJ1336</f>
        <v>0</v>
      </c>
      <c r="DJ1336">
        <f>($B$11*$D$9+$C$11*$D$9+$F$11*((FF1336+EX1336)/MAX(FF1336+EX1336+FG1336, 0.1)*$I$9+FG1336/MAX(FF1336+EX1336+FG1336, 0.1)*$J$9))/($B$11+$C$11+$F$11)</f>
        <v>0</v>
      </c>
      <c r="DK1336">
        <f>($B$11*$K$9+$C$11*$K$9+$F$11*((FF1336+EX1336)/MAX(FF1336+EX1336+FG1336, 0.1)*$P$9+FG1336/MAX(FF1336+EX1336+FG1336, 0.1)*$Q$9))/($B$11+$C$11+$F$11)</f>
        <v>0</v>
      </c>
      <c r="DL1336">
        <v>6</v>
      </c>
      <c r="DM1336">
        <v>0.5</v>
      </c>
      <c r="DN1336" t="s">
        <v>438</v>
      </c>
      <c r="DO1336">
        <v>2</v>
      </c>
      <c r="DP1336" t="b">
        <v>1</v>
      </c>
      <c r="DQ1336">
        <v>1761430608.84615</v>
      </c>
      <c r="DR1336">
        <v>1086.37076923077</v>
      </c>
      <c r="DS1336">
        <v>1159.26076923077</v>
      </c>
      <c r="DT1336">
        <v>58.5823615384615</v>
      </c>
      <c r="DU1336">
        <v>25.7645846153846</v>
      </c>
      <c r="DV1336">
        <v>1085.27230769231</v>
      </c>
      <c r="DW1336">
        <v>58.6264923076923</v>
      </c>
      <c r="DX1336">
        <v>500.020538461538</v>
      </c>
      <c r="DY1336">
        <v>90.1871923076923</v>
      </c>
      <c r="DZ1336">
        <v>0.0395105384615385</v>
      </c>
      <c r="EA1336">
        <v>52.5621538461538</v>
      </c>
      <c r="EB1336">
        <v>48.0479153846154</v>
      </c>
      <c r="EC1336">
        <v>999.9</v>
      </c>
      <c r="ED1336">
        <v>0</v>
      </c>
      <c r="EE1336">
        <v>0</v>
      </c>
      <c r="EF1336">
        <v>10002.9392307692</v>
      </c>
      <c r="EG1336">
        <v>0</v>
      </c>
      <c r="EH1336">
        <v>1248.69923076923</v>
      </c>
      <c r="EI1336">
        <v>-72.8893076923077</v>
      </c>
      <c r="EJ1336">
        <v>1153.97538461538</v>
      </c>
      <c r="EK1336">
        <v>1189.91846153846</v>
      </c>
      <c r="EL1336">
        <v>32.8178076923077</v>
      </c>
      <c r="EM1336">
        <v>1159.26076923077</v>
      </c>
      <c r="EN1336">
        <v>25.7645846153846</v>
      </c>
      <c r="EO1336">
        <v>5.28337923076923</v>
      </c>
      <c r="EP1336">
        <v>2.32363461538462</v>
      </c>
      <c r="EQ1336">
        <v>33.7989538461539</v>
      </c>
      <c r="ER1336">
        <v>19.8411923076923</v>
      </c>
      <c r="ES1336">
        <v>1199.99076923077</v>
      </c>
      <c r="ET1336">
        <v>0.966999769230769</v>
      </c>
      <c r="EU1336">
        <v>0.033</v>
      </c>
      <c r="EV1336">
        <v>0</v>
      </c>
      <c r="EW1336">
        <v>864.436153846154</v>
      </c>
      <c r="EX1336">
        <v>5.00059</v>
      </c>
      <c r="EY1336">
        <v>11583.9846153846</v>
      </c>
      <c r="EZ1336">
        <v>10358.6307692308</v>
      </c>
      <c r="FA1336">
        <v>64.7160769230769</v>
      </c>
      <c r="FB1336">
        <v>65.8988461538462</v>
      </c>
      <c r="FC1336">
        <v>64.7209230769231</v>
      </c>
      <c r="FD1336">
        <v>65.7063846153846</v>
      </c>
      <c r="FE1336">
        <v>65.9903076923077</v>
      </c>
      <c r="FF1336">
        <v>1155.55923076923</v>
      </c>
      <c r="FG1336">
        <v>39.4315384615385</v>
      </c>
      <c r="FH1336">
        <v>0</v>
      </c>
      <c r="FI1336">
        <v>1761430577.5</v>
      </c>
      <c r="FJ1336">
        <v>0</v>
      </c>
      <c r="FK1336">
        <v>864.49408</v>
      </c>
      <c r="FL1336">
        <v>10.9919230798058</v>
      </c>
      <c r="FM1336">
        <v>142.353845904515</v>
      </c>
      <c r="FN1336">
        <v>11585.776</v>
      </c>
      <c r="FO1336">
        <v>15</v>
      </c>
      <c r="FP1336">
        <v>0</v>
      </c>
      <c r="FQ1336" t="s">
        <v>439</v>
      </c>
      <c r="FR1336">
        <v>0</v>
      </c>
      <c r="FS1336">
        <v>0</v>
      </c>
      <c r="FT1336">
        <v>0</v>
      </c>
      <c r="FU1336">
        <v>0</v>
      </c>
      <c r="FV1336">
        <v>0</v>
      </c>
      <c r="FW1336">
        <v>0</v>
      </c>
      <c r="FX1336">
        <v>0</v>
      </c>
      <c r="FY1336">
        <v>0</v>
      </c>
      <c r="FZ1336">
        <v>0</v>
      </c>
      <c r="GA1336">
        <v>0</v>
      </c>
      <c r="GB1336">
        <v>0</v>
      </c>
      <c r="GC1336">
        <v>-72.870975</v>
      </c>
      <c r="GD1336">
        <v>-4.63583909774434</v>
      </c>
      <c r="GE1336">
        <v>0.683977735657382</v>
      </c>
      <c r="GF1336">
        <v>0</v>
      </c>
      <c r="GG1336">
        <v>863.916647058824</v>
      </c>
      <c r="GH1336">
        <v>10.3471352143266</v>
      </c>
      <c r="GI1336">
        <v>1.04919700057748</v>
      </c>
      <c r="GJ1336">
        <v>-1</v>
      </c>
      <c r="GK1336">
        <v>32.82385</v>
      </c>
      <c r="GL1336">
        <v>-0.141482706766946</v>
      </c>
      <c r="GM1336">
        <v>0.014476239152487</v>
      </c>
      <c r="GN1336">
        <v>0</v>
      </c>
      <c r="GO1336">
        <v>0</v>
      </c>
      <c r="GP1336">
        <v>2</v>
      </c>
      <c r="GQ1336" t="s">
        <v>473</v>
      </c>
      <c r="GR1336">
        <v>3.12625</v>
      </c>
      <c r="GS1336">
        <v>2.71749</v>
      </c>
      <c r="GT1336">
        <v>0.167335</v>
      </c>
      <c r="GU1336">
        <v>0.173859</v>
      </c>
      <c r="GV1336">
        <v>0.180264</v>
      </c>
      <c r="GW1336">
        <v>0.102051</v>
      </c>
      <c r="GX1336">
        <v>29626.5</v>
      </c>
      <c r="GY1336">
        <v>31022.1</v>
      </c>
      <c r="GZ1336">
        <v>32351</v>
      </c>
      <c r="HA1336">
        <v>34163.9</v>
      </c>
      <c r="HB1336">
        <v>38225.5</v>
      </c>
      <c r="HC1336">
        <v>44284.6</v>
      </c>
      <c r="HD1336">
        <v>50903.7</v>
      </c>
      <c r="HE1336">
        <v>54830.9</v>
      </c>
      <c r="HF1336">
        <v>1.64902</v>
      </c>
      <c r="HG1336">
        <v>1.49925</v>
      </c>
      <c r="HH1336">
        <v>-0.208072</v>
      </c>
      <c r="HI1336">
        <v>0</v>
      </c>
      <c r="HJ1336">
        <v>51.3408</v>
      </c>
      <c r="HK1336">
        <v>999.9</v>
      </c>
      <c r="HL1336">
        <v>56.043</v>
      </c>
      <c r="HM1336">
        <v>30.323</v>
      </c>
      <c r="HN1336">
        <v>26.9716</v>
      </c>
      <c r="HO1336">
        <v>60.2957</v>
      </c>
      <c r="HP1336">
        <v>40.1603</v>
      </c>
      <c r="HQ1336">
        <v>1</v>
      </c>
      <c r="HR1336">
        <v>2.72444</v>
      </c>
      <c r="HS1336">
        <v>2.27242</v>
      </c>
      <c r="HT1336">
        <v>20.095</v>
      </c>
      <c r="HU1336">
        <v>5.18539</v>
      </c>
      <c r="HV1336">
        <v>12.0159</v>
      </c>
      <c r="HW1336">
        <v>4.96675</v>
      </c>
      <c r="HX1336">
        <v>3.29598</v>
      </c>
      <c r="HY1336">
        <v>9999</v>
      </c>
      <c r="HZ1336">
        <v>9999</v>
      </c>
      <c r="IA1336">
        <v>999.9</v>
      </c>
      <c r="IB1336">
        <v>9999</v>
      </c>
      <c r="IC1336">
        <v>1.86325</v>
      </c>
      <c r="ID1336">
        <v>1.8681</v>
      </c>
      <c r="IE1336">
        <v>1.86783</v>
      </c>
      <c r="IF1336">
        <v>1.86904</v>
      </c>
      <c r="IG1336">
        <v>1.86981</v>
      </c>
      <c r="IH1336">
        <v>1.86587</v>
      </c>
      <c r="II1336">
        <v>1.86692</v>
      </c>
      <c r="IJ1336">
        <v>1.8684</v>
      </c>
      <c r="IK1336">
        <v>5</v>
      </c>
      <c r="IL1336">
        <v>0</v>
      </c>
      <c r="IM1336">
        <v>0</v>
      </c>
      <c r="IN1336">
        <v>0</v>
      </c>
      <c r="IO1336" t="s">
        <v>441</v>
      </c>
      <c r="IP1336" t="s">
        <v>442</v>
      </c>
      <c r="IQ1336" t="s">
        <v>443</v>
      </c>
      <c r="IR1336" t="s">
        <v>443</v>
      </c>
      <c r="IS1336" t="s">
        <v>443</v>
      </c>
      <c r="IT1336" t="s">
        <v>443</v>
      </c>
      <c r="IU1336">
        <v>0</v>
      </c>
      <c r="IV1336">
        <v>100</v>
      </c>
      <c r="IW1336">
        <v>100</v>
      </c>
      <c r="IX1336">
        <v>1.1</v>
      </c>
      <c r="IY1336">
        <v>-0.0441</v>
      </c>
      <c r="IZ1336">
        <v>1.09748391826392</v>
      </c>
      <c r="JA1336">
        <v>0</v>
      </c>
      <c r="JB1336">
        <v>0</v>
      </c>
      <c r="JC1336">
        <v>0</v>
      </c>
      <c r="JD1336">
        <v>-0.0441141096964596</v>
      </c>
      <c r="JE1336">
        <v>0</v>
      </c>
      <c r="JF1336">
        <v>0</v>
      </c>
      <c r="JG1336">
        <v>0</v>
      </c>
      <c r="JH1336">
        <v>5</v>
      </c>
      <c r="JI1336">
        <v>2273</v>
      </c>
      <c r="JJ1336">
        <v>1</v>
      </c>
      <c r="JK1336">
        <v>24</v>
      </c>
      <c r="JL1336">
        <v>29357176.9</v>
      </c>
      <c r="JM1336">
        <v>29357176.9</v>
      </c>
      <c r="JN1336">
        <v>2.3584</v>
      </c>
      <c r="JO1336">
        <v>2.62573</v>
      </c>
      <c r="JP1336">
        <v>1.54785</v>
      </c>
      <c r="JQ1336">
        <v>2.31567</v>
      </c>
      <c r="JR1336">
        <v>1.64673</v>
      </c>
      <c r="JS1336">
        <v>2.26807</v>
      </c>
      <c r="JT1336">
        <v>34.4408</v>
      </c>
      <c r="JU1336">
        <v>24.1751</v>
      </c>
      <c r="JV1336">
        <v>18</v>
      </c>
      <c r="JW1336">
        <v>487.346</v>
      </c>
      <c r="JX1336">
        <v>378.719</v>
      </c>
      <c r="JY1336">
        <v>49.8926</v>
      </c>
      <c r="JZ1336">
        <v>57.3383</v>
      </c>
      <c r="KA1336">
        <v>30.0019</v>
      </c>
      <c r="KB1336">
        <v>56.6177</v>
      </c>
      <c r="KC1336">
        <v>56.416</v>
      </c>
      <c r="KD1336">
        <v>47.3143</v>
      </c>
      <c r="KE1336">
        <v>0</v>
      </c>
      <c r="KF1336">
        <v>100</v>
      </c>
      <c r="KG1336">
        <v>49.8744</v>
      </c>
      <c r="KH1336">
        <v>1209.76</v>
      </c>
      <c r="KI1336">
        <v>26.2864</v>
      </c>
      <c r="KJ1336">
        <v>92.2223</v>
      </c>
      <c r="KK1336">
        <v>88.695</v>
      </c>
    </row>
    <row r="1337" spans="1:297">
      <c r="A1337">
        <v>1321</v>
      </c>
      <c r="B1337">
        <v>1761430622</v>
      </c>
      <c r="C1337">
        <v>22441</v>
      </c>
      <c r="D1337" t="s">
        <v>3097</v>
      </c>
      <c r="E1337" t="s">
        <v>3098</v>
      </c>
      <c r="F1337">
        <v>5</v>
      </c>
      <c r="G1337" t="s">
        <v>2954</v>
      </c>
      <c r="H1337" t="s">
        <v>436</v>
      </c>
      <c r="I1337">
        <v>1761430613.84615</v>
      </c>
      <c r="J1337">
        <f>(K1337)/1000</f>
        <v>0</v>
      </c>
      <c r="K1337">
        <f>IF(DP1337, AN1337, AH1337)</f>
        <v>0</v>
      </c>
      <c r="L1337">
        <f>IF(DP1337, AI1337, AG1337)</f>
        <v>0</v>
      </c>
      <c r="M1337">
        <f>DR1337 - IF(AU1337&gt;1, L1337*DL1337*100.0/(AW1337), 0)</f>
        <v>0</v>
      </c>
      <c r="N1337">
        <f>((T1337-J1337/2)*M1337-L1337)/(T1337+J1337/2)</f>
        <v>0</v>
      </c>
      <c r="O1337">
        <f>N1337*(DY1337+DZ1337)/1000.0</f>
        <v>0</v>
      </c>
      <c r="P1337">
        <f>(DR1337 - IF(AU1337&gt;1, L1337*DL1337*100.0/(AW1337), 0))*(DY1337+DZ1337)/1000.0</f>
        <v>0</v>
      </c>
      <c r="Q1337">
        <f>2.0/((1/S1337-1/R1337)+SIGN(S1337)*SQRT((1/S1337-1/R1337)*(1/S1337-1/R1337) + 4*DM1337/((DM1337+1)*(DM1337+1))*(2*1/S1337*1/R1337-1/R1337*1/R1337)))</f>
        <v>0</v>
      </c>
      <c r="R1337">
        <f>IF(LEFT(DN1337,1)&lt;&gt;"0",IF(LEFT(DN1337,1)="1",3.0,DO1337),$D$5+$E$5*(EF1337*DY1337/($K$5*1000))+$F$5*(EF1337*DY1337/($K$5*1000))*MAX(MIN(DL1337,$J$5),$I$5)*MAX(MIN(DL1337,$J$5),$I$5)+$G$5*MAX(MIN(DL1337,$J$5),$I$5)*(EF1337*DY1337/($K$5*1000))+$H$5*(EF1337*DY1337/($K$5*1000))*(EF1337*DY1337/($K$5*1000)))</f>
        <v>0</v>
      </c>
      <c r="S1337">
        <f>J1337*(1000-(1000*0.61365*exp(17.502*W1337/(240.97+W1337))/(DY1337+DZ1337)+DT1337)/2)/(1000*0.61365*exp(17.502*W1337/(240.97+W1337))/(DY1337+DZ1337)-DT1337)</f>
        <v>0</v>
      </c>
      <c r="T1337">
        <f>1/((DM1337+1)/(Q1337/1.6)+1/(R1337/1.37)) + DM1337/((DM1337+1)/(Q1337/1.6) + DM1337/(R1337/1.37))</f>
        <v>0</v>
      </c>
      <c r="U1337">
        <f>(DH1337*DK1337)</f>
        <v>0</v>
      </c>
      <c r="V1337">
        <f>(EA1337+(U1337+2*0.95*5.67E-8*(((EA1337+$B$7)+273)^4-(EA1337+273)^4)-44100*J1337)/(1.84*29.3*R1337+8*0.95*5.67E-8*(EA1337+273)^3))</f>
        <v>0</v>
      </c>
      <c r="W1337">
        <f>($C$7*EB1337+$D$7*EC1337+$E$7*V1337)</f>
        <v>0</v>
      </c>
      <c r="X1337">
        <f>0.61365*exp(17.502*W1337/(240.97+W1337))</f>
        <v>0</v>
      </c>
      <c r="Y1337">
        <f>(Z1337/AA1337*100)</f>
        <v>0</v>
      </c>
      <c r="Z1337">
        <f>DT1337*(DY1337+DZ1337)/1000</f>
        <v>0</v>
      </c>
      <c r="AA1337">
        <f>0.61365*exp(17.502*EA1337/(240.97+EA1337))</f>
        <v>0</v>
      </c>
      <c r="AB1337">
        <f>(X1337-DT1337*(DY1337+DZ1337)/1000)</f>
        <v>0</v>
      </c>
      <c r="AC1337">
        <f>(-J1337*44100)</f>
        <v>0</v>
      </c>
      <c r="AD1337">
        <f>2*29.3*R1337*0.92*(EA1337-W1337)</f>
        <v>0</v>
      </c>
      <c r="AE1337">
        <f>2*0.95*5.67E-8*(((EA1337+$B$7)+273)^4-(W1337+273)^4)</f>
        <v>0</v>
      </c>
      <c r="AF1337">
        <f>U1337+AE1337+AC1337+AD1337</f>
        <v>0</v>
      </c>
      <c r="AG1337">
        <f>DX1337*AU1337*(DS1337-DR1337*(1000-AU1337*DU1337)/(1000-AU1337*DT1337))/(100*DL1337)</f>
        <v>0</v>
      </c>
      <c r="AH1337">
        <f>1000*DX1337*AU1337*(DT1337-DU1337)/(100*DL1337*(1000-AU1337*DT1337))</f>
        <v>0</v>
      </c>
      <c r="AI1337">
        <f>(AJ1337 - AK1337 - DY1337*1E3/(8.314*(EA1337+273.15)) * AM1337/DX1337 * AL1337) * DX1337/(100*DL1337) * (1000 - DU1337)/1000</f>
        <v>0</v>
      </c>
      <c r="AJ1337">
        <v>1224.6203313228</v>
      </c>
      <c r="AK1337">
        <v>1196.05915151515</v>
      </c>
      <c r="AL1337">
        <v>3.55068653047268</v>
      </c>
      <c r="AM1337">
        <v>65.4946518172247</v>
      </c>
      <c r="AN1337">
        <f>(AP1337 - AO1337 + DY1337*1E3/(8.314*(EA1337+273.15)) * AR1337/DX1337 * AQ1337) * DX1337/(100*DL1337) * 1000/(1000 - AP1337)</f>
        <v>0</v>
      </c>
      <c r="AO1337">
        <v>25.7733625314685</v>
      </c>
      <c r="AP1337">
        <v>58.5671606060606</v>
      </c>
      <c r="AQ1337">
        <v>-0.000337747934375541</v>
      </c>
      <c r="AR1337">
        <v>110.855634111714</v>
      </c>
      <c r="AS1337">
        <v>6</v>
      </c>
      <c r="AT1337">
        <v>1</v>
      </c>
      <c r="AU1337">
        <f>IF(AS1337*$H$13&gt;=AW1337,1.0,(AW1337/(AW1337-AS1337*$H$13)))</f>
        <v>0</v>
      </c>
      <c r="AV1337">
        <f>(AU1337-1)*100</f>
        <v>0</v>
      </c>
      <c r="AW1337">
        <f>MAX(0,($B$13+$C$13*EF1337)/(1+$D$13*EF1337)*DY1337/(EA1337+273)*$E$13)</f>
        <v>0</v>
      </c>
      <c r="AX1337" t="s">
        <v>437</v>
      </c>
      <c r="AY1337" t="s">
        <v>437</v>
      </c>
      <c r="AZ1337">
        <v>0</v>
      </c>
      <c r="BA1337">
        <v>0</v>
      </c>
      <c r="BB1337">
        <f>1-AZ1337/BA1337</f>
        <v>0</v>
      </c>
      <c r="BC1337">
        <v>0</v>
      </c>
      <c r="BD1337" t="s">
        <v>437</v>
      </c>
      <c r="BE1337" t="s">
        <v>437</v>
      </c>
      <c r="BF1337">
        <v>0</v>
      </c>
      <c r="BG1337">
        <v>0</v>
      </c>
      <c r="BH1337">
        <f>1-BF1337/BG1337</f>
        <v>0</v>
      </c>
      <c r="BI1337">
        <v>0.5</v>
      </c>
      <c r="BJ1337">
        <f>DI1337</f>
        <v>0</v>
      </c>
      <c r="BK1337">
        <f>L1337</f>
        <v>0</v>
      </c>
      <c r="BL1337">
        <f>BH1337*BI1337*BJ1337</f>
        <v>0</v>
      </c>
      <c r="BM1337">
        <f>(BK1337-BC1337)/BJ1337</f>
        <v>0</v>
      </c>
      <c r="BN1337">
        <f>(BA1337-BG1337)/BG1337</f>
        <v>0</v>
      </c>
      <c r="BO1337">
        <f>AZ1337/(BB1337+AZ1337/BG1337)</f>
        <v>0</v>
      </c>
      <c r="BP1337" t="s">
        <v>437</v>
      </c>
      <c r="BQ1337">
        <v>0</v>
      </c>
      <c r="BR1337">
        <f>IF(BQ1337&lt;&gt;0, BQ1337, BO1337)</f>
        <v>0</v>
      </c>
      <c r="BS1337">
        <f>1-BR1337/BG1337</f>
        <v>0</v>
      </c>
      <c r="BT1337">
        <f>(BG1337-BF1337)/(BG1337-BR1337)</f>
        <v>0</v>
      </c>
      <c r="BU1337">
        <f>(BA1337-BG1337)/(BA1337-BR1337)</f>
        <v>0</v>
      </c>
      <c r="BV1337">
        <f>(BG1337-BF1337)/(BG1337-AZ1337)</f>
        <v>0</v>
      </c>
      <c r="BW1337">
        <f>(BA1337-BG1337)/(BA1337-AZ1337)</f>
        <v>0</v>
      </c>
      <c r="BX1337">
        <f>(BT1337*BR1337/BF1337)</f>
        <v>0</v>
      </c>
      <c r="BY1337">
        <f>(1-BX1337)</f>
        <v>0</v>
      </c>
      <c r="DH1337">
        <f>$B$11*EG1337+$C$11*EH1337+$F$11*ES1337*(1-EV1337)</f>
        <v>0</v>
      </c>
      <c r="DI1337">
        <f>DH1337*DJ1337</f>
        <v>0</v>
      </c>
      <c r="DJ1337">
        <f>($B$11*$D$9+$C$11*$D$9+$F$11*((FF1337+EX1337)/MAX(FF1337+EX1337+FG1337, 0.1)*$I$9+FG1337/MAX(FF1337+EX1337+FG1337, 0.1)*$J$9))/($B$11+$C$11+$F$11)</f>
        <v>0</v>
      </c>
      <c r="DK1337">
        <f>($B$11*$K$9+$C$11*$K$9+$F$11*((FF1337+EX1337)/MAX(FF1337+EX1337+FG1337, 0.1)*$P$9+FG1337/MAX(FF1337+EX1337+FG1337, 0.1)*$Q$9))/($B$11+$C$11+$F$11)</f>
        <v>0</v>
      </c>
      <c r="DL1337">
        <v>6</v>
      </c>
      <c r="DM1337">
        <v>0.5</v>
      </c>
      <c r="DN1337" t="s">
        <v>438</v>
      </c>
      <c r="DO1337">
        <v>2</v>
      </c>
      <c r="DP1337" t="b">
        <v>1</v>
      </c>
      <c r="DQ1337">
        <v>1761430613.84615</v>
      </c>
      <c r="DR1337">
        <v>1102.54461538462</v>
      </c>
      <c r="DS1337">
        <v>1176.35538461538</v>
      </c>
      <c r="DT1337">
        <v>58.5765076923077</v>
      </c>
      <c r="DU1337">
        <v>25.7685230769231</v>
      </c>
      <c r="DV1337">
        <v>1101.44538461538</v>
      </c>
      <c r="DW1337">
        <v>58.6206461538462</v>
      </c>
      <c r="DX1337">
        <v>499.995461538462</v>
      </c>
      <c r="DY1337">
        <v>90.1862384615385</v>
      </c>
      <c r="DZ1337">
        <v>0.0395982615384615</v>
      </c>
      <c r="EA1337">
        <v>52.5560307692308</v>
      </c>
      <c r="EB1337">
        <v>48.0541538461539</v>
      </c>
      <c r="EC1337">
        <v>999.9</v>
      </c>
      <c r="ED1337">
        <v>0</v>
      </c>
      <c r="EE1337">
        <v>0</v>
      </c>
      <c r="EF1337">
        <v>10000.8269230769</v>
      </c>
      <c r="EG1337">
        <v>0</v>
      </c>
      <c r="EH1337">
        <v>1248.59615384615</v>
      </c>
      <c r="EI1337">
        <v>-73.8108384615385</v>
      </c>
      <c r="EJ1337">
        <v>1171.14769230769</v>
      </c>
      <c r="EK1337">
        <v>1207.47</v>
      </c>
      <c r="EL1337">
        <v>32.8080153846154</v>
      </c>
      <c r="EM1337">
        <v>1176.35538461538</v>
      </c>
      <c r="EN1337">
        <v>25.7685230769231</v>
      </c>
      <c r="EO1337">
        <v>5.28279692307692</v>
      </c>
      <c r="EP1337">
        <v>2.32396769230769</v>
      </c>
      <c r="EQ1337">
        <v>33.7969692307692</v>
      </c>
      <c r="ER1337">
        <v>19.8434923076923</v>
      </c>
      <c r="ES1337">
        <v>1199.99538461538</v>
      </c>
      <c r="ET1337">
        <v>0.966992384615384</v>
      </c>
      <c r="EU1337">
        <v>0.0330073230769231</v>
      </c>
      <c r="EV1337">
        <v>0</v>
      </c>
      <c r="EW1337">
        <v>865.279384615385</v>
      </c>
      <c r="EX1337">
        <v>5.00059</v>
      </c>
      <c r="EY1337">
        <v>11595.8769230769</v>
      </c>
      <c r="EZ1337">
        <v>10358.6538461538</v>
      </c>
      <c r="FA1337">
        <v>64.7354615384615</v>
      </c>
      <c r="FB1337">
        <v>65.9179230769231</v>
      </c>
      <c r="FC1337">
        <v>64.7403076923077</v>
      </c>
      <c r="FD1337">
        <v>65.7257692307692</v>
      </c>
      <c r="FE1337">
        <v>66</v>
      </c>
      <c r="FF1337">
        <v>1155.55461538462</v>
      </c>
      <c r="FG1337">
        <v>39.4407692307692</v>
      </c>
      <c r="FH1337">
        <v>0</v>
      </c>
      <c r="FI1337">
        <v>1761430582.9</v>
      </c>
      <c r="FJ1337">
        <v>0</v>
      </c>
      <c r="FK1337">
        <v>865.312769230769</v>
      </c>
      <c r="FL1337">
        <v>10.0430085599448</v>
      </c>
      <c r="FM1337">
        <v>139.422222205562</v>
      </c>
      <c r="FN1337">
        <v>11597.7807692308</v>
      </c>
      <c r="FO1337">
        <v>15</v>
      </c>
      <c r="FP1337">
        <v>0</v>
      </c>
      <c r="FQ1337" t="s">
        <v>439</v>
      </c>
      <c r="FR1337">
        <v>0</v>
      </c>
      <c r="FS1337">
        <v>0</v>
      </c>
      <c r="FT1337">
        <v>0</v>
      </c>
      <c r="FU1337">
        <v>0</v>
      </c>
      <c r="FV1337">
        <v>0</v>
      </c>
      <c r="FW1337">
        <v>0</v>
      </c>
      <c r="FX1337">
        <v>0</v>
      </c>
      <c r="FY1337">
        <v>0</v>
      </c>
      <c r="FZ1337">
        <v>0</v>
      </c>
      <c r="GA1337">
        <v>0</v>
      </c>
      <c r="GB1337">
        <v>0</v>
      </c>
      <c r="GC1337">
        <v>-73.3861142857143</v>
      </c>
      <c r="GD1337">
        <v>-9.64835064935064</v>
      </c>
      <c r="GE1337">
        <v>1.07806980924495</v>
      </c>
      <c r="GF1337">
        <v>0</v>
      </c>
      <c r="GG1337">
        <v>864.734176470588</v>
      </c>
      <c r="GH1337">
        <v>10.4452559309888</v>
      </c>
      <c r="GI1337">
        <v>1.06100145452549</v>
      </c>
      <c r="GJ1337">
        <v>-1</v>
      </c>
      <c r="GK1337">
        <v>32.8133714285714</v>
      </c>
      <c r="GL1337">
        <v>-0.126849350649394</v>
      </c>
      <c r="GM1337">
        <v>0.0136588761601822</v>
      </c>
      <c r="GN1337">
        <v>0</v>
      </c>
      <c r="GO1337">
        <v>0</v>
      </c>
      <c r="GP1337">
        <v>2</v>
      </c>
      <c r="GQ1337" t="s">
        <v>473</v>
      </c>
      <c r="GR1337">
        <v>3.12609</v>
      </c>
      <c r="GS1337">
        <v>2.71785</v>
      </c>
      <c r="GT1337">
        <v>0.168944</v>
      </c>
      <c r="GU1337">
        <v>0.175378</v>
      </c>
      <c r="GV1337">
        <v>0.180255</v>
      </c>
      <c r="GW1337">
        <v>0.102056</v>
      </c>
      <c r="GX1337">
        <v>29567.5</v>
      </c>
      <c r="GY1337">
        <v>30963</v>
      </c>
      <c r="GZ1337">
        <v>32349.6</v>
      </c>
      <c r="HA1337">
        <v>34162.3</v>
      </c>
      <c r="HB1337">
        <v>38224.9</v>
      </c>
      <c r="HC1337">
        <v>44282.8</v>
      </c>
      <c r="HD1337">
        <v>50901.9</v>
      </c>
      <c r="HE1337">
        <v>54828.8</v>
      </c>
      <c r="HF1337">
        <v>1.6488</v>
      </c>
      <c r="HG1337">
        <v>1.49905</v>
      </c>
      <c r="HH1337">
        <v>-0.208065</v>
      </c>
      <c r="HI1337">
        <v>0</v>
      </c>
      <c r="HJ1337">
        <v>51.3534</v>
      </c>
      <c r="HK1337">
        <v>999.9</v>
      </c>
      <c r="HL1337">
        <v>56.043</v>
      </c>
      <c r="HM1337">
        <v>30.323</v>
      </c>
      <c r="HN1337">
        <v>26.9707</v>
      </c>
      <c r="HO1337">
        <v>60.1257</v>
      </c>
      <c r="HP1337">
        <v>40.4607</v>
      </c>
      <c r="HQ1337">
        <v>1</v>
      </c>
      <c r="HR1337">
        <v>2.72636</v>
      </c>
      <c r="HS1337">
        <v>2.33062</v>
      </c>
      <c r="HT1337">
        <v>20.0947</v>
      </c>
      <c r="HU1337">
        <v>5.18509</v>
      </c>
      <c r="HV1337">
        <v>12.0159</v>
      </c>
      <c r="HW1337">
        <v>4.9665</v>
      </c>
      <c r="HX1337">
        <v>3.29588</v>
      </c>
      <c r="HY1337">
        <v>9999</v>
      </c>
      <c r="HZ1337">
        <v>9999</v>
      </c>
      <c r="IA1337">
        <v>999.9</v>
      </c>
      <c r="IB1337">
        <v>9999</v>
      </c>
      <c r="IC1337">
        <v>1.86325</v>
      </c>
      <c r="ID1337">
        <v>1.86809</v>
      </c>
      <c r="IE1337">
        <v>1.86783</v>
      </c>
      <c r="IF1337">
        <v>1.86903</v>
      </c>
      <c r="IG1337">
        <v>1.86981</v>
      </c>
      <c r="IH1337">
        <v>1.86586</v>
      </c>
      <c r="II1337">
        <v>1.86692</v>
      </c>
      <c r="IJ1337">
        <v>1.86841</v>
      </c>
      <c r="IK1337">
        <v>5</v>
      </c>
      <c r="IL1337">
        <v>0</v>
      </c>
      <c r="IM1337">
        <v>0</v>
      </c>
      <c r="IN1337">
        <v>0</v>
      </c>
      <c r="IO1337" t="s">
        <v>441</v>
      </c>
      <c r="IP1337" t="s">
        <v>442</v>
      </c>
      <c r="IQ1337" t="s">
        <v>443</v>
      </c>
      <c r="IR1337" t="s">
        <v>443</v>
      </c>
      <c r="IS1337" t="s">
        <v>443</v>
      </c>
      <c r="IT1337" t="s">
        <v>443</v>
      </c>
      <c r="IU1337">
        <v>0</v>
      </c>
      <c r="IV1337">
        <v>100</v>
      </c>
      <c r="IW1337">
        <v>100</v>
      </c>
      <c r="IX1337">
        <v>1.1</v>
      </c>
      <c r="IY1337">
        <v>-0.0441</v>
      </c>
      <c r="IZ1337">
        <v>1.09748391826392</v>
      </c>
      <c r="JA1337">
        <v>0</v>
      </c>
      <c r="JB1337">
        <v>0</v>
      </c>
      <c r="JC1337">
        <v>0</v>
      </c>
      <c r="JD1337">
        <v>-0.0441141096964596</v>
      </c>
      <c r="JE1337">
        <v>0</v>
      </c>
      <c r="JF1337">
        <v>0</v>
      </c>
      <c r="JG1337">
        <v>0</v>
      </c>
      <c r="JH1337">
        <v>5</v>
      </c>
      <c r="JI1337">
        <v>2273</v>
      </c>
      <c r="JJ1337">
        <v>1</v>
      </c>
      <c r="JK1337">
        <v>24</v>
      </c>
      <c r="JL1337">
        <v>29357177</v>
      </c>
      <c r="JM1337">
        <v>29357177</v>
      </c>
      <c r="JN1337">
        <v>2.38403</v>
      </c>
      <c r="JO1337">
        <v>2.60742</v>
      </c>
      <c r="JP1337">
        <v>1.54785</v>
      </c>
      <c r="JQ1337">
        <v>2.31567</v>
      </c>
      <c r="JR1337">
        <v>1.64673</v>
      </c>
      <c r="JS1337">
        <v>2.39746</v>
      </c>
      <c r="JT1337">
        <v>34.4408</v>
      </c>
      <c r="JU1337">
        <v>24.1838</v>
      </c>
      <c r="JV1337">
        <v>18</v>
      </c>
      <c r="JW1337">
        <v>487.23</v>
      </c>
      <c r="JX1337">
        <v>378.626</v>
      </c>
      <c r="JY1337">
        <v>49.843</v>
      </c>
      <c r="JZ1337">
        <v>57.3483</v>
      </c>
      <c r="KA1337">
        <v>30.0019</v>
      </c>
      <c r="KB1337">
        <v>56.6273</v>
      </c>
      <c r="KC1337">
        <v>56.4236</v>
      </c>
      <c r="KD1337">
        <v>47.7818</v>
      </c>
      <c r="KE1337">
        <v>0</v>
      </c>
      <c r="KF1337">
        <v>100</v>
      </c>
      <c r="KG1337">
        <v>49.8212</v>
      </c>
      <c r="KH1337">
        <v>1223.38</v>
      </c>
      <c r="KI1337">
        <v>26.2864</v>
      </c>
      <c r="KJ1337">
        <v>92.2188</v>
      </c>
      <c r="KK1337">
        <v>88.6913</v>
      </c>
    </row>
    <row r="1338" spans="1:297">
      <c r="A1338">
        <v>1322</v>
      </c>
      <c r="B1338">
        <v>1761430627</v>
      </c>
      <c r="C1338">
        <v>22446</v>
      </c>
      <c r="D1338" t="s">
        <v>3099</v>
      </c>
      <c r="E1338" t="s">
        <v>3100</v>
      </c>
      <c r="F1338">
        <v>5</v>
      </c>
      <c r="G1338" t="s">
        <v>2954</v>
      </c>
      <c r="H1338" t="s">
        <v>436</v>
      </c>
      <c r="I1338">
        <v>1761430618.84615</v>
      </c>
      <c r="J1338">
        <f>(K1338)/1000</f>
        <v>0</v>
      </c>
      <c r="K1338">
        <f>IF(DP1338, AN1338, AH1338)</f>
        <v>0</v>
      </c>
      <c r="L1338">
        <f>IF(DP1338, AI1338, AG1338)</f>
        <v>0</v>
      </c>
      <c r="M1338">
        <f>DR1338 - IF(AU1338&gt;1, L1338*DL1338*100.0/(AW1338), 0)</f>
        <v>0</v>
      </c>
      <c r="N1338">
        <f>((T1338-J1338/2)*M1338-L1338)/(T1338+J1338/2)</f>
        <v>0</v>
      </c>
      <c r="O1338">
        <f>N1338*(DY1338+DZ1338)/1000.0</f>
        <v>0</v>
      </c>
      <c r="P1338">
        <f>(DR1338 - IF(AU1338&gt;1, L1338*DL1338*100.0/(AW1338), 0))*(DY1338+DZ1338)/1000.0</f>
        <v>0</v>
      </c>
      <c r="Q1338">
        <f>2.0/((1/S1338-1/R1338)+SIGN(S1338)*SQRT((1/S1338-1/R1338)*(1/S1338-1/R1338) + 4*DM1338/((DM1338+1)*(DM1338+1))*(2*1/S1338*1/R1338-1/R1338*1/R1338)))</f>
        <v>0</v>
      </c>
      <c r="R1338">
        <f>IF(LEFT(DN1338,1)&lt;&gt;"0",IF(LEFT(DN1338,1)="1",3.0,DO1338),$D$5+$E$5*(EF1338*DY1338/($K$5*1000))+$F$5*(EF1338*DY1338/($K$5*1000))*MAX(MIN(DL1338,$J$5),$I$5)*MAX(MIN(DL1338,$J$5),$I$5)+$G$5*MAX(MIN(DL1338,$J$5),$I$5)*(EF1338*DY1338/($K$5*1000))+$H$5*(EF1338*DY1338/($K$5*1000))*(EF1338*DY1338/($K$5*1000)))</f>
        <v>0</v>
      </c>
      <c r="S1338">
        <f>J1338*(1000-(1000*0.61365*exp(17.502*W1338/(240.97+W1338))/(DY1338+DZ1338)+DT1338)/2)/(1000*0.61365*exp(17.502*W1338/(240.97+W1338))/(DY1338+DZ1338)-DT1338)</f>
        <v>0</v>
      </c>
      <c r="T1338">
        <f>1/((DM1338+1)/(Q1338/1.6)+1/(R1338/1.37)) + DM1338/((DM1338+1)/(Q1338/1.6) + DM1338/(R1338/1.37))</f>
        <v>0</v>
      </c>
      <c r="U1338">
        <f>(DH1338*DK1338)</f>
        <v>0</v>
      </c>
      <c r="V1338">
        <f>(EA1338+(U1338+2*0.95*5.67E-8*(((EA1338+$B$7)+273)^4-(EA1338+273)^4)-44100*J1338)/(1.84*29.3*R1338+8*0.95*5.67E-8*(EA1338+273)^3))</f>
        <v>0</v>
      </c>
      <c r="W1338">
        <f>($C$7*EB1338+$D$7*EC1338+$E$7*V1338)</f>
        <v>0</v>
      </c>
      <c r="X1338">
        <f>0.61365*exp(17.502*W1338/(240.97+W1338))</f>
        <v>0</v>
      </c>
      <c r="Y1338">
        <f>(Z1338/AA1338*100)</f>
        <v>0</v>
      </c>
      <c r="Z1338">
        <f>DT1338*(DY1338+DZ1338)/1000</f>
        <v>0</v>
      </c>
      <c r="AA1338">
        <f>0.61365*exp(17.502*EA1338/(240.97+EA1338))</f>
        <v>0</v>
      </c>
      <c r="AB1338">
        <f>(X1338-DT1338*(DY1338+DZ1338)/1000)</f>
        <v>0</v>
      </c>
      <c r="AC1338">
        <f>(-J1338*44100)</f>
        <v>0</v>
      </c>
      <c r="AD1338">
        <f>2*29.3*R1338*0.92*(EA1338-W1338)</f>
        <v>0</v>
      </c>
      <c r="AE1338">
        <f>2*0.95*5.67E-8*(((EA1338+$B$7)+273)^4-(W1338+273)^4)</f>
        <v>0</v>
      </c>
      <c r="AF1338">
        <f>U1338+AE1338+AC1338+AD1338</f>
        <v>0</v>
      </c>
      <c r="AG1338">
        <f>DX1338*AU1338*(DS1338-DR1338*(1000-AU1338*DU1338)/(1000-AU1338*DT1338))/(100*DL1338)</f>
        <v>0</v>
      </c>
      <c r="AH1338">
        <f>1000*DX1338*AU1338*(DT1338-DU1338)/(100*DL1338*(1000-AU1338*DT1338))</f>
        <v>0</v>
      </c>
      <c r="AI1338">
        <f>(AJ1338 - AK1338 - DY1338*1E3/(8.314*(EA1338+273.15)) * AM1338/DX1338 * AL1338) * DX1338/(100*DL1338) * (1000 - DU1338)/1000</f>
        <v>0</v>
      </c>
      <c r="AJ1338">
        <v>1240.70264476625</v>
      </c>
      <c r="AK1338">
        <v>1212.75333333333</v>
      </c>
      <c r="AL1338">
        <v>3.31968074177321</v>
      </c>
      <c r="AM1338">
        <v>65.4946518172247</v>
      </c>
      <c r="AN1338">
        <f>(AP1338 - AO1338 + DY1338*1E3/(8.314*(EA1338+273.15)) * AR1338/DX1338 * AQ1338) * DX1338/(100*DL1338) * 1000/(1000 - AP1338)</f>
        <v>0</v>
      </c>
      <c r="AO1338">
        <v>25.7738680678958</v>
      </c>
      <c r="AP1338">
        <v>58.5519909090909</v>
      </c>
      <c r="AQ1338">
        <v>-0.00588941325799591</v>
      </c>
      <c r="AR1338">
        <v>110.855634111714</v>
      </c>
      <c r="AS1338">
        <v>6</v>
      </c>
      <c r="AT1338">
        <v>1</v>
      </c>
      <c r="AU1338">
        <f>IF(AS1338*$H$13&gt;=AW1338,1.0,(AW1338/(AW1338-AS1338*$H$13)))</f>
        <v>0</v>
      </c>
      <c r="AV1338">
        <f>(AU1338-1)*100</f>
        <v>0</v>
      </c>
      <c r="AW1338">
        <f>MAX(0,($B$13+$C$13*EF1338)/(1+$D$13*EF1338)*DY1338/(EA1338+273)*$E$13)</f>
        <v>0</v>
      </c>
      <c r="AX1338" t="s">
        <v>437</v>
      </c>
      <c r="AY1338" t="s">
        <v>437</v>
      </c>
      <c r="AZ1338">
        <v>0</v>
      </c>
      <c r="BA1338">
        <v>0</v>
      </c>
      <c r="BB1338">
        <f>1-AZ1338/BA1338</f>
        <v>0</v>
      </c>
      <c r="BC1338">
        <v>0</v>
      </c>
      <c r="BD1338" t="s">
        <v>437</v>
      </c>
      <c r="BE1338" t="s">
        <v>437</v>
      </c>
      <c r="BF1338">
        <v>0</v>
      </c>
      <c r="BG1338">
        <v>0</v>
      </c>
      <c r="BH1338">
        <f>1-BF1338/BG1338</f>
        <v>0</v>
      </c>
      <c r="BI1338">
        <v>0.5</v>
      </c>
      <c r="BJ1338">
        <f>DI1338</f>
        <v>0</v>
      </c>
      <c r="BK1338">
        <f>L1338</f>
        <v>0</v>
      </c>
      <c r="BL1338">
        <f>BH1338*BI1338*BJ1338</f>
        <v>0</v>
      </c>
      <c r="BM1338">
        <f>(BK1338-BC1338)/BJ1338</f>
        <v>0</v>
      </c>
      <c r="BN1338">
        <f>(BA1338-BG1338)/BG1338</f>
        <v>0</v>
      </c>
      <c r="BO1338">
        <f>AZ1338/(BB1338+AZ1338/BG1338)</f>
        <v>0</v>
      </c>
      <c r="BP1338" t="s">
        <v>437</v>
      </c>
      <c r="BQ1338">
        <v>0</v>
      </c>
      <c r="BR1338">
        <f>IF(BQ1338&lt;&gt;0, BQ1338, BO1338)</f>
        <v>0</v>
      </c>
      <c r="BS1338">
        <f>1-BR1338/BG1338</f>
        <v>0</v>
      </c>
      <c r="BT1338">
        <f>(BG1338-BF1338)/(BG1338-BR1338)</f>
        <v>0</v>
      </c>
      <c r="BU1338">
        <f>(BA1338-BG1338)/(BA1338-BR1338)</f>
        <v>0</v>
      </c>
      <c r="BV1338">
        <f>(BG1338-BF1338)/(BG1338-AZ1338)</f>
        <v>0</v>
      </c>
      <c r="BW1338">
        <f>(BA1338-BG1338)/(BA1338-AZ1338)</f>
        <v>0</v>
      </c>
      <c r="BX1338">
        <f>(BT1338*BR1338/BF1338)</f>
        <v>0</v>
      </c>
      <c r="BY1338">
        <f>(1-BX1338)</f>
        <v>0</v>
      </c>
      <c r="DH1338">
        <f>$B$11*EG1338+$C$11*EH1338+$F$11*ES1338*(1-EV1338)</f>
        <v>0</v>
      </c>
      <c r="DI1338">
        <f>DH1338*DJ1338</f>
        <v>0</v>
      </c>
      <c r="DJ1338">
        <f>($B$11*$D$9+$C$11*$D$9+$F$11*((FF1338+EX1338)/MAX(FF1338+EX1338+FG1338, 0.1)*$I$9+FG1338/MAX(FF1338+EX1338+FG1338, 0.1)*$J$9))/($B$11+$C$11+$F$11)</f>
        <v>0</v>
      </c>
      <c r="DK1338">
        <f>($B$11*$K$9+$C$11*$K$9+$F$11*((FF1338+EX1338)/MAX(FF1338+EX1338+FG1338, 0.1)*$P$9+FG1338/MAX(FF1338+EX1338+FG1338, 0.1)*$Q$9))/($B$11+$C$11+$F$11)</f>
        <v>0</v>
      </c>
      <c r="DL1338">
        <v>6</v>
      </c>
      <c r="DM1338">
        <v>0.5</v>
      </c>
      <c r="DN1338" t="s">
        <v>438</v>
      </c>
      <c r="DO1338">
        <v>2</v>
      </c>
      <c r="DP1338" t="b">
        <v>1</v>
      </c>
      <c r="DQ1338">
        <v>1761430618.84615</v>
      </c>
      <c r="DR1338">
        <v>1118.77307692308</v>
      </c>
      <c r="DS1338">
        <v>1192.86692307692</v>
      </c>
      <c r="DT1338">
        <v>58.5681923076923</v>
      </c>
      <c r="DU1338">
        <v>25.7713076923077</v>
      </c>
      <c r="DV1338">
        <v>1117.67461538462</v>
      </c>
      <c r="DW1338">
        <v>58.6123230769231</v>
      </c>
      <c r="DX1338">
        <v>500.013615384615</v>
      </c>
      <c r="DY1338">
        <v>90.1864923076923</v>
      </c>
      <c r="DZ1338">
        <v>0.0397323307692308</v>
      </c>
      <c r="EA1338">
        <v>52.5497692307692</v>
      </c>
      <c r="EB1338">
        <v>48.0617</v>
      </c>
      <c r="EC1338">
        <v>999.9</v>
      </c>
      <c r="ED1338">
        <v>0</v>
      </c>
      <c r="EE1338">
        <v>0</v>
      </c>
      <c r="EF1338">
        <v>9997.26384615385</v>
      </c>
      <c r="EG1338">
        <v>0</v>
      </c>
      <c r="EH1338">
        <v>1248.49615384615</v>
      </c>
      <c r="EI1338">
        <v>-74.0945692307692</v>
      </c>
      <c r="EJ1338">
        <v>1188.37384615385</v>
      </c>
      <c r="EK1338">
        <v>1224.42153846154</v>
      </c>
      <c r="EL1338">
        <v>32.7969153846154</v>
      </c>
      <c r="EM1338">
        <v>1192.86692307692</v>
      </c>
      <c r="EN1338">
        <v>25.7713076923077</v>
      </c>
      <c r="EO1338">
        <v>5.28206230769231</v>
      </c>
      <c r="EP1338">
        <v>2.32422538461538</v>
      </c>
      <c r="EQ1338">
        <v>33.7944769230769</v>
      </c>
      <c r="ER1338">
        <v>19.8452692307692</v>
      </c>
      <c r="ES1338">
        <v>1199.99769230769</v>
      </c>
      <c r="ET1338">
        <v>0.966986846153846</v>
      </c>
      <c r="EU1338">
        <v>0.0330128153846154</v>
      </c>
      <c r="EV1338">
        <v>0</v>
      </c>
      <c r="EW1338">
        <v>866.111076923077</v>
      </c>
      <c r="EX1338">
        <v>5.00059</v>
      </c>
      <c r="EY1338">
        <v>11607.3769230769</v>
      </c>
      <c r="EZ1338">
        <v>10358.6615384615</v>
      </c>
      <c r="FA1338">
        <v>64.7643076923077</v>
      </c>
      <c r="FB1338">
        <v>65.9322307692308</v>
      </c>
      <c r="FC1338">
        <v>64.75</v>
      </c>
      <c r="FD1338">
        <v>65.7451538461538</v>
      </c>
      <c r="FE1338">
        <v>66.0095384615385</v>
      </c>
      <c r="FF1338">
        <v>1155.55</v>
      </c>
      <c r="FG1338">
        <v>39.4476923076923</v>
      </c>
      <c r="FH1338">
        <v>0</v>
      </c>
      <c r="FI1338">
        <v>1761430587.7</v>
      </c>
      <c r="FJ1338">
        <v>0</v>
      </c>
      <c r="FK1338">
        <v>866.141</v>
      </c>
      <c r="FL1338">
        <v>10.0213333543413</v>
      </c>
      <c r="FM1338">
        <v>135.452991547981</v>
      </c>
      <c r="FN1338">
        <v>11608.7846153846</v>
      </c>
      <c r="FO1338">
        <v>15</v>
      </c>
      <c r="FP1338">
        <v>0</v>
      </c>
      <c r="FQ1338" t="s">
        <v>439</v>
      </c>
      <c r="FR1338">
        <v>0</v>
      </c>
      <c r="FS1338">
        <v>0</v>
      </c>
      <c r="FT1338">
        <v>0</v>
      </c>
      <c r="FU1338">
        <v>0</v>
      </c>
      <c r="FV1338">
        <v>0</v>
      </c>
      <c r="FW1338">
        <v>0</v>
      </c>
      <c r="FX1338">
        <v>0</v>
      </c>
      <c r="FY1338">
        <v>0</v>
      </c>
      <c r="FZ1338">
        <v>0</v>
      </c>
      <c r="GA1338">
        <v>0</v>
      </c>
      <c r="GB1338">
        <v>0</v>
      </c>
      <c r="GC1338">
        <v>-73.98062</v>
      </c>
      <c r="GD1338">
        <v>-4.35387067669172</v>
      </c>
      <c r="GE1338">
        <v>0.681018396667812</v>
      </c>
      <c r="GF1338">
        <v>0</v>
      </c>
      <c r="GG1338">
        <v>865.524676470588</v>
      </c>
      <c r="GH1338">
        <v>10.0650725810757</v>
      </c>
      <c r="GI1338">
        <v>1.01731962472869</v>
      </c>
      <c r="GJ1338">
        <v>-1</v>
      </c>
      <c r="GK1338">
        <v>32.80318</v>
      </c>
      <c r="GL1338">
        <v>-0.128129323308261</v>
      </c>
      <c r="GM1338">
        <v>0.0133510149426923</v>
      </c>
      <c r="GN1338">
        <v>0</v>
      </c>
      <c r="GO1338">
        <v>0</v>
      </c>
      <c r="GP1338">
        <v>2</v>
      </c>
      <c r="GQ1338" t="s">
        <v>473</v>
      </c>
      <c r="GR1338">
        <v>3.12602</v>
      </c>
      <c r="GS1338">
        <v>2.71786</v>
      </c>
      <c r="GT1338">
        <v>0.17045</v>
      </c>
      <c r="GU1338">
        <v>0.17676</v>
      </c>
      <c r="GV1338">
        <v>0.180217</v>
      </c>
      <c r="GW1338">
        <v>0.102059</v>
      </c>
      <c r="GX1338">
        <v>29512.4</v>
      </c>
      <c r="GY1338">
        <v>30909.2</v>
      </c>
      <c r="GZ1338">
        <v>32348.6</v>
      </c>
      <c r="HA1338">
        <v>34160.8</v>
      </c>
      <c r="HB1338">
        <v>38225.7</v>
      </c>
      <c r="HC1338">
        <v>44280.9</v>
      </c>
      <c r="HD1338">
        <v>50900.4</v>
      </c>
      <c r="HE1338">
        <v>54826.4</v>
      </c>
      <c r="HF1338">
        <v>1.64855</v>
      </c>
      <c r="HG1338">
        <v>1.49887</v>
      </c>
      <c r="HH1338">
        <v>-0.209287</v>
      </c>
      <c r="HI1338">
        <v>0</v>
      </c>
      <c r="HJ1338">
        <v>51.3683</v>
      </c>
      <c r="HK1338">
        <v>999.9</v>
      </c>
      <c r="HL1338">
        <v>56.043</v>
      </c>
      <c r="HM1338">
        <v>30.323</v>
      </c>
      <c r="HN1338">
        <v>26.9682</v>
      </c>
      <c r="HO1338">
        <v>60.1357</v>
      </c>
      <c r="HP1338">
        <v>40.4367</v>
      </c>
      <c r="HQ1338">
        <v>1</v>
      </c>
      <c r="HR1338">
        <v>2.72848</v>
      </c>
      <c r="HS1338">
        <v>2.44688</v>
      </c>
      <c r="HT1338">
        <v>20.0931</v>
      </c>
      <c r="HU1338">
        <v>5.18539</v>
      </c>
      <c r="HV1338">
        <v>12.0159</v>
      </c>
      <c r="HW1338">
        <v>4.96665</v>
      </c>
      <c r="HX1338">
        <v>3.29593</v>
      </c>
      <c r="HY1338">
        <v>9999</v>
      </c>
      <c r="HZ1338">
        <v>9999</v>
      </c>
      <c r="IA1338">
        <v>999.9</v>
      </c>
      <c r="IB1338">
        <v>9999</v>
      </c>
      <c r="IC1338">
        <v>1.86325</v>
      </c>
      <c r="ID1338">
        <v>1.86808</v>
      </c>
      <c r="IE1338">
        <v>1.86783</v>
      </c>
      <c r="IF1338">
        <v>1.86905</v>
      </c>
      <c r="IG1338">
        <v>1.86981</v>
      </c>
      <c r="IH1338">
        <v>1.86586</v>
      </c>
      <c r="II1338">
        <v>1.86691</v>
      </c>
      <c r="IJ1338">
        <v>1.86838</v>
      </c>
      <c r="IK1338">
        <v>5</v>
      </c>
      <c r="IL1338">
        <v>0</v>
      </c>
      <c r="IM1338">
        <v>0</v>
      </c>
      <c r="IN1338">
        <v>0</v>
      </c>
      <c r="IO1338" t="s">
        <v>441</v>
      </c>
      <c r="IP1338" t="s">
        <v>442</v>
      </c>
      <c r="IQ1338" t="s">
        <v>443</v>
      </c>
      <c r="IR1338" t="s">
        <v>443</v>
      </c>
      <c r="IS1338" t="s">
        <v>443</v>
      </c>
      <c r="IT1338" t="s">
        <v>443</v>
      </c>
      <c r="IU1338">
        <v>0</v>
      </c>
      <c r="IV1338">
        <v>100</v>
      </c>
      <c r="IW1338">
        <v>100</v>
      </c>
      <c r="IX1338">
        <v>1.1</v>
      </c>
      <c r="IY1338">
        <v>-0.0441</v>
      </c>
      <c r="IZ1338">
        <v>1.09748391826392</v>
      </c>
      <c r="JA1338">
        <v>0</v>
      </c>
      <c r="JB1338">
        <v>0</v>
      </c>
      <c r="JC1338">
        <v>0</v>
      </c>
      <c r="JD1338">
        <v>-0.0441141096964596</v>
      </c>
      <c r="JE1338">
        <v>0</v>
      </c>
      <c r="JF1338">
        <v>0</v>
      </c>
      <c r="JG1338">
        <v>0</v>
      </c>
      <c r="JH1338">
        <v>5</v>
      </c>
      <c r="JI1338">
        <v>2273</v>
      </c>
      <c r="JJ1338">
        <v>1</v>
      </c>
      <c r="JK1338">
        <v>24</v>
      </c>
      <c r="JL1338">
        <v>29357177.1</v>
      </c>
      <c r="JM1338">
        <v>29357177.1</v>
      </c>
      <c r="JN1338">
        <v>2.40967</v>
      </c>
      <c r="JO1338">
        <v>2.61353</v>
      </c>
      <c r="JP1338">
        <v>1.54785</v>
      </c>
      <c r="JQ1338">
        <v>2.31567</v>
      </c>
      <c r="JR1338">
        <v>1.64673</v>
      </c>
      <c r="JS1338">
        <v>2.35474</v>
      </c>
      <c r="JT1338">
        <v>34.4408</v>
      </c>
      <c r="JU1338">
        <v>24.1751</v>
      </c>
      <c r="JV1338">
        <v>18</v>
      </c>
      <c r="JW1338">
        <v>487.083</v>
      </c>
      <c r="JX1338">
        <v>378.554</v>
      </c>
      <c r="JY1338">
        <v>49.7899</v>
      </c>
      <c r="JZ1338">
        <v>57.3617</v>
      </c>
      <c r="KA1338">
        <v>30.0021</v>
      </c>
      <c r="KB1338">
        <v>56.6345</v>
      </c>
      <c r="KC1338">
        <v>56.4326</v>
      </c>
      <c r="KD1338">
        <v>48.3708</v>
      </c>
      <c r="KE1338">
        <v>0</v>
      </c>
      <c r="KF1338">
        <v>100</v>
      </c>
      <c r="KG1338">
        <v>49.7478</v>
      </c>
      <c r="KH1338">
        <v>1243.86</v>
      </c>
      <c r="KI1338">
        <v>26.2864</v>
      </c>
      <c r="KJ1338">
        <v>92.2161</v>
      </c>
      <c r="KK1338">
        <v>88.6875</v>
      </c>
    </row>
    <row r="1339" spans="1:297">
      <c r="A1339">
        <v>1323</v>
      </c>
      <c r="B1339">
        <v>1761430632</v>
      </c>
      <c r="C1339">
        <v>22451</v>
      </c>
      <c r="D1339" t="s">
        <v>3101</v>
      </c>
      <c r="E1339" t="s">
        <v>3102</v>
      </c>
      <c r="F1339">
        <v>5</v>
      </c>
      <c r="G1339" t="s">
        <v>2954</v>
      </c>
      <c r="H1339" t="s">
        <v>436</v>
      </c>
      <c r="I1339">
        <v>1761430623.84615</v>
      </c>
      <c r="J1339">
        <f>(K1339)/1000</f>
        <v>0</v>
      </c>
      <c r="K1339">
        <f>IF(DP1339, AN1339, AH1339)</f>
        <v>0</v>
      </c>
      <c r="L1339">
        <f>IF(DP1339, AI1339, AG1339)</f>
        <v>0</v>
      </c>
      <c r="M1339">
        <f>DR1339 - IF(AU1339&gt;1, L1339*DL1339*100.0/(AW1339), 0)</f>
        <v>0</v>
      </c>
      <c r="N1339">
        <f>((T1339-J1339/2)*M1339-L1339)/(T1339+J1339/2)</f>
        <v>0</v>
      </c>
      <c r="O1339">
        <f>N1339*(DY1339+DZ1339)/1000.0</f>
        <v>0</v>
      </c>
      <c r="P1339">
        <f>(DR1339 - IF(AU1339&gt;1, L1339*DL1339*100.0/(AW1339), 0))*(DY1339+DZ1339)/1000.0</f>
        <v>0</v>
      </c>
      <c r="Q1339">
        <f>2.0/((1/S1339-1/R1339)+SIGN(S1339)*SQRT((1/S1339-1/R1339)*(1/S1339-1/R1339) + 4*DM1339/((DM1339+1)*(DM1339+1))*(2*1/S1339*1/R1339-1/R1339*1/R1339)))</f>
        <v>0</v>
      </c>
      <c r="R1339">
        <f>IF(LEFT(DN1339,1)&lt;&gt;"0",IF(LEFT(DN1339,1)="1",3.0,DO1339),$D$5+$E$5*(EF1339*DY1339/($K$5*1000))+$F$5*(EF1339*DY1339/($K$5*1000))*MAX(MIN(DL1339,$J$5),$I$5)*MAX(MIN(DL1339,$J$5),$I$5)+$G$5*MAX(MIN(DL1339,$J$5),$I$5)*(EF1339*DY1339/($K$5*1000))+$H$5*(EF1339*DY1339/($K$5*1000))*(EF1339*DY1339/($K$5*1000)))</f>
        <v>0</v>
      </c>
      <c r="S1339">
        <f>J1339*(1000-(1000*0.61365*exp(17.502*W1339/(240.97+W1339))/(DY1339+DZ1339)+DT1339)/2)/(1000*0.61365*exp(17.502*W1339/(240.97+W1339))/(DY1339+DZ1339)-DT1339)</f>
        <v>0</v>
      </c>
      <c r="T1339">
        <f>1/((DM1339+1)/(Q1339/1.6)+1/(R1339/1.37)) + DM1339/((DM1339+1)/(Q1339/1.6) + DM1339/(R1339/1.37))</f>
        <v>0</v>
      </c>
      <c r="U1339">
        <f>(DH1339*DK1339)</f>
        <v>0</v>
      </c>
      <c r="V1339">
        <f>(EA1339+(U1339+2*0.95*5.67E-8*(((EA1339+$B$7)+273)^4-(EA1339+273)^4)-44100*J1339)/(1.84*29.3*R1339+8*0.95*5.67E-8*(EA1339+273)^3))</f>
        <v>0</v>
      </c>
      <c r="W1339">
        <f>($C$7*EB1339+$D$7*EC1339+$E$7*V1339)</f>
        <v>0</v>
      </c>
      <c r="X1339">
        <f>0.61365*exp(17.502*W1339/(240.97+W1339))</f>
        <v>0</v>
      </c>
      <c r="Y1339">
        <f>(Z1339/AA1339*100)</f>
        <v>0</v>
      </c>
      <c r="Z1339">
        <f>DT1339*(DY1339+DZ1339)/1000</f>
        <v>0</v>
      </c>
      <c r="AA1339">
        <f>0.61365*exp(17.502*EA1339/(240.97+EA1339))</f>
        <v>0</v>
      </c>
      <c r="AB1339">
        <f>(X1339-DT1339*(DY1339+DZ1339)/1000)</f>
        <v>0</v>
      </c>
      <c r="AC1339">
        <f>(-J1339*44100)</f>
        <v>0</v>
      </c>
      <c r="AD1339">
        <f>2*29.3*R1339*0.92*(EA1339-W1339)</f>
        <v>0</v>
      </c>
      <c r="AE1339">
        <f>2*0.95*5.67E-8*(((EA1339+$B$7)+273)^4-(W1339+273)^4)</f>
        <v>0</v>
      </c>
      <c r="AF1339">
        <f>U1339+AE1339+AC1339+AD1339</f>
        <v>0</v>
      </c>
      <c r="AG1339">
        <f>DX1339*AU1339*(DS1339-DR1339*(1000-AU1339*DU1339)/(1000-AU1339*DT1339))/(100*DL1339)</f>
        <v>0</v>
      </c>
      <c r="AH1339">
        <f>1000*DX1339*AU1339*(DT1339-DU1339)/(100*DL1339*(1000-AU1339*DT1339))</f>
        <v>0</v>
      </c>
      <c r="AI1339">
        <f>(AJ1339 - AK1339 - DY1339*1E3/(8.314*(EA1339+273.15)) * AM1339/DX1339 * AL1339) * DX1339/(100*DL1339) * (1000 - DU1339)/1000</f>
        <v>0</v>
      </c>
      <c r="AJ1339">
        <v>1256.62725036779</v>
      </c>
      <c r="AK1339">
        <v>1228.76327272727</v>
      </c>
      <c r="AL1339">
        <v>3.20660837502833</v>
      </c>
      <c r="AM1339">
        <v>65.4946518172247</v>
      </c>
      <c r="AN1339">
        <f>(AP1339 - AO1339 + DY1339*1E3/(8.314*(EA1339+273.15)) * AR1339/DX1339 * AQ1339) * DX1339/(100*DL1339) * 1000/(1000 - AP1339)</f>
        <v>0</v>
      </c>
      <c r="AO1339">
        <v>25.7767800412381</v>
      </c>
      <c r="AP1339">
        <v>58.5604836363637</v>
      </c>
      <c r="AQ1339">
        <v>0.00254625121986583</v>
      </c>
      <c r="AR1339">
        <v>110.855634111714</v>
      </c>
      <c r="AS1339">
        <v>6</v>
      </c>
      <c r="AT1339">
        <v>1</v>
      </c>
      <c r="AU1339">
        <f>IF(AS1339*$H$13&gt;=AW1339,1.0,(AW1339/(AW1339-AS1339*$H$13)))</f>
        <v>0</v>
      </c>
      <c r="AV1339">
        <f>(AU1339-1)*100</f>
        <v>0</v>
      </c>
      <c r="AW1339">
        <f>MAX(0,($B$13+$C$13*EF1339)/(1+$D$13*EF1339)*DY1339/(EA1339+273)*$E$13)</f>
        <v>0</v>
      </c>
      <c r="AX1339" t="s">
        <v>437</v>
      </c>
      <c r="AY1339" t="s">
        <v>437</v>
      </c>
      <c r="AZ1339">
        <v>0</v>
      </c>
      <c r="BA1339">
        <v>0</v>
      </c>
      <c r="BB1339">
        <f>1-AZ1339/BA1339</f>
        <v>0</v>
      </c>
      <c r="BC1339">
        <v>0</v>
      </c>
      <c r="BD1339" t="s">
        <v>437</v>
      </c>
      <c r="BE1339" t="s">
        <v>437</v>
      </c>
      <c r="BF1339">
        <v>0</v>
      </c>
      <c r="BG1339">
        <v>0</v>
      </c>
      <c r="BH1339">
        <f>1-BF1339/BG1339</f>
        <v>0</v>
      </c>
      <c r="BI1339">
        <v>0.5</v>
      </c>
      <c r="BJ1339">
        <f>DI1339</f>
        <v>0</v>
      </c>
      <c r="BK1339">
        <f>L1339</f>
        <v>0</v>
      </c>
      <c r="BL1339">
        <f>BH1339*BI1339*BJ1339</f>
        <v>0</v>
      </c>
      <c r="BM1339">
        <f>(BK1339-BC1339)/BJ1339</f>
        <v>0</v>
      </c>
      <c r="BN1339">
        <f>(BA1339-BG1339)/BG1339</f>
        <v>0</v>
      </c>
      <c r="BO1339">
        <f>AZ1339/(BB1339+AZ1339/BG1339)</f>
        <v>0</v>
      </c>
      <c r="BP1339" t="s">
        <v>437</v>
      </c>
      <c r="BQ1339">
        <v>0</v>
      </c>
      <c r="BR1339">
        <f>IF(BQ1339&lt;&gt;0, BQ1339, BO1339)</f>
        <v>0</v>
      </c>
      <c r="BS1339">
        <f>1-BR1339/BG1339</f>
        <v>0</v>
      </c>
      <c r="BT1339">
        <f>(BG1339-BF1339)/(BG1339-BR1339)</f>
        <v>0</v>
      </c>
      <c r="BU1339">
        <f>(BA1339-BG1339)/(BA1339-BR1339)</f>
        <v>0</v>
      </c>
      <c r="BV1339">
        <f>(BG1339-BF1339)/(BG1339-AZ1339)</f>
        <v>0</v>
      </c>
      <c r="BW1339">
        <f>(BA1339-BG1339)/(BA1339-AZ1339)</f>
        <v>0</v>
      </c>
      <c r="BX1339">
        <f>(BT1339*BR1339/BF1339)</f>
        <v>0</v>
      </c>
      <c r="BY1339">
        <f>(1-BX1339)</f>
        <v>0</v>
      </c>
      <c r="DH1339">
        <f>$B$11*EG1339+$C$11*EH1339+$F$11*ES1339*(1-EV1339)</f>
        <v>0</v>
      </c>
      <c r="DI1339">
        <f>DH1339*DJ1339</f>
        <v>0</v>
      </c>
      <c r="DJ1339">
        <f>($B$11*$D$9+$C$11*$D$9+$F$11*((FF1339+EX1339)/MAX(FF1339+EX1339+FG1339, 0.1)*$I$9+FG1339/MAX(FF1339+EX1339+FG1339, 0.1)*$J$9))/($B$11+$C$11+$F$11)</f>
        <v>0</v>
      </c>
      <c r="DK1339">
        <f>($B$11*$K$9+$C$11*$K$9+$F$11*((FF1339+EX1339)/MAX(FF1339+EX1339+FG1339, 0.1)*$P$9+FG1339/MAX(FF1339+EX1339+FG1339, 0.1)*$Q$9))/($B$11+$C$11+$F$11)</f>
        <v>0</v>
      </c>
      <c r="DL1339">
        <v>6</v>
      </c>
      <c r="DM1339">
        <v>0.5</v>
      </c>
      <c r="DN1339" t="s">
        <v>438</v>
      </c>
      <c r="DO1339">
        <v>2</v>
      </c>
      <c r="DP1339" t="b">
        <v>1</v>
      </c>
      <c r="DQ1339">
        <v>1761430623.84615</v>
      </c>
      <c r="DR1339">
        <v>1134.67461538462</v>
      </c>
      <c r="DS1339">
        <v>1209.26538461538</v>
      </c>
      <c r="DT1339">
        <v>58.5621615384615</v>
      </c>
      <c r="DU1339">
        <v>25.7737384615385</v>
      </c>
      <c r="DV1339">
        <v>1133.57692307692</v>
      </c>
      <c r="DW1339">
        <v>58.6062846153846</v>
      </c>
      <c r="DX1339">
        <v>500.012692307692</v>
      </c>
      <c r="DY1339">
        <v>90.1879538461538</v>
      </c>
      <c r="DZ1339">
        <v>0.0398519846153846</v>
      </c>
      <c r="EA1339">
        <v>52.5451307692308</v>
      </c>
      <c r="EB1339">
        <v>48.0684076923077</v>
      </c>
      <c r="EC1339">
        <v>999.9</v>
      </c>
      <c r="ED1339">
        <v>0</v>
      </c>
      <c r="EE1339">
        <v>0</v>
      </c>
      <c r="EF1339">
        <v>9995.15230769231</v>
      </c>
      <c r="EG1339">
        <v>0</v>
      </c>
      <c r="EH1339">
        <v>1248.43538461538</v>
      </c>
      <c r="EI1339">
        <v>-74.5910153846154</v>
      </c>
      <c r="EJ1339">
        <v>1205.25615384615</v>
      </c>
      <c r="EK1339">
        <v>1241.25692307692</v>
      </c>
      <c r="EL1339">
        <v>32.7884538461538</v>
      </c>
      <c r="EM1339">
        <v>1209.26538461538</v>
      </c>
      <c r="EN1339">
        <v>25.7737384615385</v>
      </c>
      <c r="EO1339">
        <v>5.28160307692308</v>
      </c>
      <c r="EP1339">
        <v>2.32448076923077</v>
      </c>
      <c r="EQ1339">
        <v>33.7929</v>
      </c>
      <c r="ER1339">
        <v>19.8470461538462</v>
      </c>
      <c r="ES1339">
        <v>1200.01384615385</v>
      </c>
      <c r="ET1339">
        <v>0.966985692307692</v>
      </c>
      <c r="EU1339">
        <v>0.0330139461538462</v>
      </c>
      <c r="EV1339">
        <v>0</v>
      </c>
      <c r="EW1339">
        <v>866.880615384615</v>
      </c>
      <c r="EX1339">
        <v>5.00059</v>
      </c>
      <c r="EY1339">
        <v>11618.8</v>
      </c>
      <c r="EZ1339">
        <v>10358.8076923077</v>
      </c>
      <c r="FA1339">
        <v>64.7833846153846</v>
      </c>
      <c r="FB1339">
        <v>65.9563846153846</v>
      </c>
      <c r="FC1339">
        <v>64.7643076923077</v>
      </c>
      <c r="FD1339">
        <v>65.7547692307692</v>
      </c>
      <c r="FE1339">
        <v>66.0286153846154</v>
      </c>
      <c r="FF1339">
        <v>1155.56384615385</v>
      </c>
      <c r="FG1339">
        <v>39.45</v>
      </c>
      <c r="FH1339">
        <v>0</v>
      </c>
      <c r="FI1339">
        <v>1761430592.5</v>
      </c>
      <c r="FJ1339">
        <v>0</v>
      </c>
      <c r="FK1339">
        <v>866.884461538462</v>
      </c>
      <c r="FL1339">
        <v>9.09319658115538</v>
      </c>
      <c r="FM1339">
        <v>136.755555384536</v>
      </c>
      <c r="FN1339">
        <v>11619.7269230769</v>
      </c>
      <c r="FO1339">
        <v>15</v>
      </c>
      <c r="FP1339">
        <v>0</v>
      </c>
      <c r="FQ1339" t="s">
        <v>439</v>
      </c>
      <c r="FR1339">
        <v>0</v>
      </c>
      <c r="FS1339">
        <v>0</v>
      </c>
      <c r="FT1339">
        <v>0</v>
      </c>
      <c r="FU1339">
        <v>0</v>
      </c>
      <c r="FV1339">
        <v>0</v>
      </c>
      <c r="FW1339">
        <v>0</v>
      </c>
      <c r="FX1339">
        <v>0</v>
      </c>
      <c r="FY1339">
        <v>0</v>
      </c>
      <c r="FZ1339">
        <v>0</v>
      </c>
      <c r="GA1339">
        <v>0</v>
      </c>
      <c r="GB1339">
        <v>0</v>
      </c>
      <c r="GC1339">
        <v>-74.3015666666667</v>
      </c>
      <c r="GD1339">
        <v>-3.91422077922088</v>
      </c>
      <c r="GE1339">
        <v>0.76788998240592</v>
      </c>
      <c r="GF1339">
        <v>0</v>
      </c>
      <c r="GG1339">
        <v>866.421235294118</v>
      </c>
      <c r="GH1339">
        <v>9.71233002286947</v>
      </c>
      <c r="GI1339">
        <v>0.984462829305267</v>
      </c>
      <c r="GJ1339">
        <v>-1</v>
      </c>
      <c r="GK1339">
        <v>32.7932</v>
      </c>
      <c r="GL1339">
        <v>-0.105810389610373</v>
      </c>
      <c r="GM1339">
        <v>0.0117320480897816</v>
      </c>
      <c r="GN1339">
        <v>0</v>
      </c>
      <c r="GO1339">
        <v>0</v>
      </c>
      <c r="GP1339">
        <v>2</v>
      </c>
      <c r="GQ1339" t="s">
        <v>473</v>
      </c>
      <c r="GR1339">
        <v>3.12619</v>
      </c>
      <c r="GS1339">
        <v>2.71785</v>
      </c>
      <c r="GT1339">
        <v>0.171933</v>
      </c>
      <c r="GU1339">
        <v>0.178467</v>
      </c>
      <c r="GV1339">
        <v>0.180227</v>
      </c>
      <c r="GW1339">
        <v>0.102075</v>
      </c>
      <c r="GX1339">
        <v>29458.1</v>
      </c>
      <c r="GY1339">
        <v>30842.9</v>
      </c>
      <c r="GZ1339">
        <v>32347.4</v>
      </c>
      <c r="HA1339">
        <v>34159.1</v>
      </c>
      <c r="HB1339">
        <v>38224.4</v>
      </c>
      <c r="HC1339">
        <v>44278.4</v>
      </c>
      <c r="HD1339">
        <v>50898.7</v>
      </c>
      <c r="HE1339">
        <v>54824</v>
      </c>
      <c r="HF1339">
        <v>1.6485</v>
      </c>
      <c r="HG1339">
        <v>1.49882</v>
      </c>
      <c r="HH1339">
        <v>-0.210561</v>
      </c>
      <c r="HI1339">
        <v>0</v>
      </c>
      <c r="HJ1339">
        <v>51.3851</v>
      </c>
      <c r="HK1339">
        <v>999.9</v>
      </c>
      <c r="HL1339">
        <v>56.043</v>
      </c>
      <c r="HM1339">
        <v>30.323</v>
      </c>
      <c r="HN1339">
        <v>26.9697</v>
      </c>
      <c r="HO1339">
        <v>59.9357</v>
      </c>
      <c r="HP1339">
        <v>40.2965</v>
      </c>
      <c r="HQ1339">
        <v>1</v>
      </c>
      <c r="HR1339">
        <v>2.73102</v>
      </c>
      <c r="HS1339">
        <v>2.54447</v>
      </c>
      <c r="HT1339">
        <v>20.0916</v>
      </c>
      <c r="HU1339">
        <v>5.18554</v>
      </c>
      <c r="HV1339">
        <v>12.0159</v>
      </c>
      <c r="HW1339">
        <v>4.96655</v>
      </c>
      <c r="HX1339">
        <v>3.29593</v>
      </c>
      <c r="HY1339">
        <v>9999</v>
      </c>
      <c r="HZ1339">
        <v>9999</v>
      </c>
      <c r="IA1339">
        <v>999.9</v>
      </c>
      <c r="IB1339">
        <v>9999</v>
      </c>
      <c r="IC1339">
        <v>1.86325</v>
      </c>
      <c r="ID1339">
        <v>1.86805</v>
      </c>
      <c r="IE1339">
        <v>1.86783</v>
      </c>
      <c r="IF1339">
        <v>1.86904</v>
      </c>
      <c r="IG1339">
        <v>1.86981</v>
      </c>
      <c r="IH1339">
        <v>1.86586</v>
      </c>
      <c r="II1339">
        <v>1.86691</v>
      </c>
      <c r="IJ1339">
        <v>1.8684</v>
      </c>
      <c r="IK1339">
        <v>5</v>
      </c>
      <c r="IL1339">
        <v>0</v>
      </c>
      <c r="IM1339">
        <v>0</v>
      </c>
      <c r="IN1339">
        <v>0</v>
      </c>
      <c r="IO1339" t="s">
        <v>441</v>
      </c>
      <c r="IP1339" t="s">
        <v>442</v>
      </c>
      <c r="IQ1339" t="s">
        <v>443</v>
      </c>
      <c r="IR1339" t="s">
        <v>443</v>
      </c>
      <c r="IS1339" t="s">
        <v>443</v>
      </c>
      <c r="IT1339" t="s">
        <v>443</v>
      </c>
      <c r="IU1339">
        <v>0</v>
      </c>
      <c r="IV1339">
        <v>100</v>
      </c>
      <c r="IW1339">
        <v>100</v>
      </c>
      <c r="IX1339">
        <v>1.09</v>
      </c>
      <c r="IY1339">
        <v>-0.0441</v>
      </c>
      <c r="IZ1339">
        <v>1.09748391826392</v>
      </c>
      <c r="JA1339">
        <v>0</v>
      </c>
      <c r="JB1339">
        <v>0</v>
      </c>
      <c r="JC1339">
        <v>0</v>
      </c>
      <c r="JD1339">
        <v>-0.0441141096964596</v>
      </c>
      <c r="JE1339">
        <v>0</v>
      </c>
      <c r="JF1339">
        <v>0</v>
      </c>
      <c r="JG1339">
        <v>0</v>
      </c>
      <c r="JH1339">
        <v>5</v>
      </c>
      <c r="JI1339">
        <v>2273</v>
      </c>
      <c r="JJ1339">
        <v>1</v>
      </c>
      <c r="JK1339">
        <v>24</v>
      </c>
      <c r="JL1339">
        <v>29357177.2</v>
      </c>
      <c r="JM1339">
        <v>29357177.2</v>
      </c>
      <c r="JN1339">
        <v>2.43652</v>
      </c>
      <c r="JO1339">
        <v>2.61597</v>
      </c>
      <c r="JP1339">
        <v>1.54785</v>
      </c>
      <c r="JQ1339">
        <v>2.31567</v>
      </c>
      <c r="JR1339">
        <v>1.64551</v>
      </c>
      <c r="JS1339">
        <v>2.26074</v>
      </c>
      <c r="JT1339">
        <v>34.4408</v>
      </c>
      <c r="JU1339">
        <v>24.1751</v>
      </c>
      <c r="JV1339">
        <v>18</v>
      </c>
      <c r="JW1339">
        <v>487.101</v>
      </c>
      <c r="JX1339">
        <v>378.565</v>
      </c>
      <c r="JY1339">
        <v>49.7141</v>
      </c>
      <c r="JZ1339">
        <v>57.3724</v>
      </c>
      <c r="KA1339">
        <v>30.0023</v>
      </c>
      <c r="KB1339">
        <v>56.6447</v>
      </c>
      <c r="KC1339">
        <v>56.4427</v>
      </c>
      <c r="KD1339">
        <v>48.8232</v>
      </c>
      <c r="KE1339">
        <v>0</v>
      </c>
      <c r="KF1339">
        <v>100</v>
      </c>
      <c r="KG1339">
        <v>49.6785</v>
      </c>
      <c r="KH1339">
        <v>1257.44</v>
      </c>
      <c r="KI1339">
        <v>26.2864</v>
      </c>
      <c r="KJ1339">
        <v>92.2129</v>
      </c>
      <c r="KK1339">
        <v>88.6834</v>
      </c>
    </row>
    <row r="1340" spans="1:297">
      <c r="A1340">
        <v>1324</v>
      </c>
      <c r="B1340">
        <v>1761430637</v>
      </c>
      <c r="C1340">
        <v>22456</v>
      </c>
      <c r="D1340" t="s">
        <v>3103</v>
      </c>
      <c r="E1340" t="s">
        <v>3104</v>
      </c>
      <c r="F1340">
        <v>5</v>
      </c>
      <c r="G1340" t="s">
        <v>2954</v>
      </c>
      <c r="H1340" t="s">
        <v>436</v>
      </c>
      <c r="I1340">
        <v>1761430628.84615</v>
      </c>
      <c r="J1340">
        <f>(K1340)/1000</f>
        <v>0</v>
      </c>
      <c r="K1340">
        <f>IF(DP1340, AN1340, AH1340)</f>
        <v>0</v>
      </c>
      <c r="L1340">
        <f>IF(DP1340, AI1340, AG1340)</f>
        <v>0</v>
      </c>
      <c r="M1340">
        <f>DR1340 - IF(AU1340&gt;1, L1340*DL1340*100.0/(AW1340), 0)</f>
        <v>0</v>
      </c>
      <c r="N1340">
        <f>((T1340-J1340/2)*M1340-L1340)/(T1340+J1340/2)</f>
        <v>0</v>
      </c>
      <c r="O1340">
        <f>N1340*(DY1340+DZ1340)/1000.0</f>
        <v>0</v>
      </c>
      <c r="P1340">
        <f>(DR1340 - IF(AU1340&gt;1, L1340*DL1340*100.0/(AW1340), 0))*(DY1340+DZ1340)/1000.0</f>
        <v>0</v>
      </c>
      <c r="Q1340">
        <f>2.0/((1/S1340-1/R1340)+SIGN(S1340)*SQRT((1/S1340-1/R1340)*(1/S1340-1/R1340) + 4*DM1340/((DM1340+1)*(DM1340+1))*(2*1/S1340*1/R1340-1/R1340*1/R1340)))</f>
        <v>0</v>
      </c>
      <c r="R1340">
        <f>IF(LEFT(DN1340,1)&lt;&gt;"0",IF(LEFT(DN1340,1)="1",3.0,DO1340),$D$5+$E$5*(EF1340*DY1340/($K$5*1000))+$F$5*(EF1340*DY1340/($K$5*1000))*MAX(MIN(DL1340,$J$5),$I$5)*MAX(MIN(DL1340,$J$5),$I$5)+$G$5*MAX(MIN(DL1340,$J$5),$I$5)*(EF1340*DY1340/($K$5*1000))+$H$5*(EF1340*DY1340/($K$5*1000))*(EF1340*DY1340/($K$5*1000)))</f>
        <v>0</v>
      </c>
      <c r="S1340">
        <f>J1340*(1000-(1000*0.61365*exp(17.502*W1340/(240.97+W1340))/(DY1340+DZ1340)+DT1340)/2)/(1000*0.61365*exp(17.502*W1340/(240.97+W1340))/(DY1340+DZ1340)-DT1340)</f>
        <v>0</v>
      </c>
      <c r="T1340">
        <f>1/((DM1340+1)/(Q1340/1.6)+1/(R1340/1.37)) + DM1340/((DM1340+1)/(Q1340/1.6) + DM1340/(R1340/1.37))</f>
        <v>0</v>
      </c>
      <c r="U1340">
        <f>(DH1340*DK1340)</f>
        <v>0</v>
      </c>
      <c r="V1340">
        <f>(EA1340+(U1340+2*0.95*5.67E-8*(((EA1340+$B$7)+273)^4-(EA1340+273)^4)-44100*J1340)/(1.84*29.3*R1340+8*0.95*5.67E-8*(EA1340+273)^3))</f>
        <v>0</v>
      </c>
      <c r="W1340">
        <f>($C$7*EB1340+$D$7*EC1340+$E$7*V1340)</f>
        <v>0</v>
      </c>
      <c r="X1340">
        <f>0.61365*exp(17.502*W1340/(240.97+W1340))</f>
        <v>0</v>
      </c>
      <c r="Y1340">
        <f>(Z1340/AA1340*100)</f>
        <v>0</v>
      </c>
      <c r="Z1340">
        <f>DT1340*(DY1340+DZ1340)/1000</f>
        <v>0</v>
      </c>
      <c r="AA1340">
        <f>0.61365*exp(17.502*EA1340/(240.97+EA1340))</f>
        <v>0</v>
      </c>
      <c r="AB1340">
        <f>(X1340-DT1340*(DY1340+DZ1340)/1000)</f>
        <v>0</v>
      </c>
      <c r="AC1340">
        <f>(-J1340*44100)</f>
        <v>0</v>
      </c>
      <c r="AD1340">
        <f>2*29.3*R1340*0.92*(EA1340-W1340)</f>
        <v>0</v>
      </c>
      <c r="AE1340">
        <f>2*0.95*5.67E-8*(((EA1340+$B$7)+273)^4-(W1340+273)^4)</f>
        <v>0</v>
      </c>
      <c r="AF1340">
        <f>U1340+AE1340+AC1340+AD1340</f>
        <v>0</v>
      </c>
      <c r="AG1340">
        <f>DX1340*AU1340*(DS1340-DR1340*(1000-AU1340*DU1340)/(1000-AU1340*DT1340))/(100*DL1340)</f>
        <v>0</v>
      </c>
      <c r="AH1340">
        <f>1000*DX1340*AU1340*(DT1340-DU1340)/(100*DL1340*(1000-AU1340*DT1340))</f>
        <v>0</v>
      </c>
      <c r="AI1340">
        <f>(AJ1340 - AK1340 - DY1340*1E3/(8.314*(EA1340+273.15)) * AM1340/DX1340 * AL1340) * DX1340/(100*DL1340) * (1000 - DU1340)/1000</f>
        <v>0</v>
      </c>
      <c r="AJ1340">
        <v>1275.24831318546</v>
      </c>
      <c r="AK1340">
        <v>1246.43878787879</v>
      </c>
      <c r="AL1340">
        <v>3.52189369434232</v>
      </c>
      <c r="AM1340">
        <v>65.4946518172247</v>
      </c>
      <c r="AN1340">
        <f>(AP1340 - AO1340 + DY1340*1E3/(8.314*(EA1340+273.15)) * AR1340/DX1340 * AQ1340) * DX1340/(100*DL1340) * 1000/(1000 - AP1340)</f>
        <v>0</v>
      </c>
      <c r="AO1340">
        <v>25.7804026688342</v>
      </c>
      <c r="AP1340">
        <v>58.5487690909091</v>
      </c>
      <c r="AQ1340">
        <v>-0.000990328812120062</v>
      </c>
      <c r="AR1340">
        <v>110.855634111714</v>
      </c>
      <c r="AS1340">
        <v>7</v>
      </c>
      <c r="AT1340">
        <v>1</v>
      </c>
      <c r="AU1340">
        <f>IF(AS1340*$H$13&gt;=AW1340,1.0,(AW1340/(AW1340-AS1340*$H$13)))</f>
        <v>0</v>
      </c>
      <c r="AV1340">
        <f>(AU1340-1)*100</f>
        <v>0</v>
      </c>
      <c r="AW1340">
        <f>MAX(0,($B$13+$C$13*EF1340)/(1+$D$13*EF1340)*DY1340/(EA1340+273)*$E$13)</f>
        <v>0</v>
      </c>
      <c r="AX1340" t="s">
        <v>437</v>
      </c>
      <c r="AY1340" t="s">
        <v>437</v>
      </c>
      <c r="AZ1340">
        <v>0</v>
      </c>
      <c r="BA1340">
        <v>0</v>
      </c>
      <c r="BB1340">
        <f>1-AZ1340/BA1340</f>
        <v>0</v>
      </c>
      <c r="BC1340">
        <v>0</v>
      </c>
      <c r="BD1340" t="s">
        <v>437</v>
      </c>
      <c r="BE1340" t="s">
        <v>437</v>
      </c>
      <c r="BF1340">
        <v>0</v>
      </c>
      <c r="BG1340">
        <v>0</v>
      </c>
      <c r="BH1340">
        <f>1-BF1340/BG1340</f>
        <v>0</v>
      </c>
      <c r="BI1340">
        <v>0.5</v>
      </c>
      <c r="BJ1340">
        <f>DI1340</f>
        <v>0</v>
      </c>
      <c r="BK1340">
        <f>L1340</f>
        <v>0</v>
      </c>
      <c r="BL1340">
        <f>BH1340*BI1340*BJ1340</f>
        <v>0</v>
      </c>
      <c r="BM1340">
        <f>(BK1340-BC1340)/BJ1340</f>
        <v>0</v>
      </c>
      <c r="BN1340">
        <f>(BA1340-BG1340)/BG1340</f>
        <v>0</v>
      </c>
      <c r="BO1340">
        <f>AZ1340/(BB1340+AZ1340/BG1340)</f>
        <v>0</v>
      </c>
      <c r="BP1340" t="s">
        <v>437</v>
      </c>
      <c r="BQ1340">
        <v>0</v>
      </c>
      <c r="BR1340">
        <f>IF(BQ1340&lt;&gt;0, BQ1340, BO1340)</f>
        <v>0</v>
      </c>
      <c r="BS1340">
        <f>1-BR1340/BG1340</f>
        <v>0</v>
      </c>
      <c r="BT1340">
        <f>(BG1340-BF1340)/(BG1340-BR1340)</f>
        <v>0</v>
      </c>
      <c r="BU1340">
        <f>(BA1340-BG1340)/(BA1340-BR1340)</f>
        <v>0</v>
      </c>
      <c r="BV1340">
        <f>(BG1340-BF1340)/(BG1340-AZ1340)</f>
        <v>0</v>
      </c>
      <c r="BW1340">
        <f>(BA1340-BG1340)/(BA1340-AZ1340)</f>
        <v>0</v>
      </c>
      <c r="BX1340">
        <f>(BT1340*BR1340/BF1340)</f>
        <v>0</v>
      </c>
      <c r="BY1340">
        <f>(1-BX1340)</f>
        <v>0</v>
      </c>
      <c r="DH1340">
        <f>$B$11*EG1340+$C$11*EH1340+$F$11*ES1340*(1-EV1340)</f>
        <v>0</v>
      </c>
      <c r="DI1340">
        <f>DH1340*DJ1340</f>
        <v>0</v>
      </c>
      <c r="DJ1340">
        <f>($B$11*$D$9+$C$11*$D$9+$F$11*((FF1340+EX1340)/MAX(FF1340+EX1340+FG1340, 0.1)*$I$9+FG1340/MAX(FF1340+EX1340+FG1340, 0.1)*$J$9))/($B$11+$C$11+$F$11)</f>
        <v>0</v>
      </c>
      <c r="DK1340">
        <f>($B$11*$K$9+$C$11*$K$9+$F$11*((FF1340+EX1340)/MAX(FF1340+EX1340+FG1340, 0.1)*$P$9+FG1340/MAX(FF1340+EX1340+FG1340, 0.1)*$Q$9))/($B$11+$C$11+$F$11)</f>
        <v>0</v>
      </c>
      <c r="DL1340">
        <v>6</v>
      </c>
      <c r="DM1340">
        <v>0.5</v>
      </c>
      <c r="DN1340" t="s">
        <v>438</v>
      </c>
      <c r="DO1340">
        <v>2</v>
      </c>
      <c r="DP1340" t="b">
        <v>1</v>
      </c>
      <c r="DQ1340">
        <v>1761430628.84615</v>
      </c>
      <c r="DR1340">
        <v>1150.56615384615</v>
      </c>
      <c r="DS1340">
        <v>1225.62230769231</v>
      </c>
      <c r="DT1340">
        <v>58.5574384615385</v>
      </c>
      <c r="DU1340">
        <v>25.7763538461538</v>
      </c>
      <c r="DV1340">
        <v>1149.46846153846</v>
      </c>
      <c r="DW1340">
        <v>58.6015461538462</v>
      </c>
      <c r="DX1340">
        <v>500.030615384615</v>
      </c>
      <c r="DY1340">
        <v>90.1895538461538</v>
      </c>
      <c r="DZ1340">
        <v>0.0398738384615385</v>
      </c>
      <c r="EA1340">
        <v>52.5400384615385</v>
      </c>
      <c r="EB1340">
        <v>48.0675384615385</v>
      </c>
      <c r="EC1340">
        <v>999.9</v>
      </c>
      <c r="ED1340">
        <v>0</v>
      </c>
      <c r="EE1340">
        <v>0</v>
      </c>
      <c r="EF1340">
        <v>9997.94307692307</v>
      </c>
      <c r="EG1340">
        <v>0</v>
      </c>
      <c r="EH1340">
        <v>1248.39230769231</v>
      </c>
      <c r="EI1340">
        <v>-75.0567615384615</v>
      </c>
      <c r="EJ1340">
        <v>1222.13076923077</v>
      </c>
      <c r="EK1340">
        <v>1258.05</v>
      </c>
      <c r="EL1340">
        <v>32.7810923076923</v>
      </c>
      <c r="EM1340">
        <v>1225.62230769231</v>
      </c>
      <c r="EN1340">
        <v>25.7763538461538</v>
      </c>
      <c r="EO1340">
        <v>5.28126923076923</v>
      </c>
      <c r="EP1340">
        <v>2.32475692307692</v>
      </c>
      <c r="EQ1340">
        <v>33.7917692307692</v>
      </c>
      <c r="ER1340">
        <v>19.8489692307692</v>
      </c>
      <c r="ES1340">
        <v>1200.00307692308</v>
      </c>
      <c r="ET1340">
        <v>0.966987538461538</v>
      </c>
      <c r="EU1340">
        <v>0.0330121153846154</v>
      </c>
      <c r="EV1340">
        <v>0</v>
      </c>
      <c r="EW1340">
        <v>867.607076923077</v>
      </c>
      <c r="EX1340">
        <v>5.00059</v>
      </c>
      <c r="EY1340">
        <v>11629.3846153846</v>
      </c>
      <c r="EZ1340">
        <v>10358.7153846154</v>
      </c>
      <c r="FA1340">
        <v>64.8024615384615</v>
      </c>
      <c r="FB1340">
        <v>65.9757692307692</v>
      </c>
      <c r="FC1340">
        <v>64.7833846153846</v>
      </c>
      <c r="FD1340">
        <v>65.7738461538462</v>
      </c>
      <c r="FE1340">
        <v>66.0476923076923</v>
      </c>
      <c r="FF1340">
        <v>1155.55538461538</v>
      </c>
      <c r="FG1340">
        <v>39.4476923076923</v>
      </c>
      <c r="FH1340">
        <v>0</v>
      </c>
      <c r="FI1340">
        <v>1761430597.9</v>
      </c>
      <c r="FJ1340">
        <v>0</v>
      </c>
      <c r="FK1340">
        <v>867.74212</v>
      </c>
      <c r="FL1340">
        <v>8.3986923056623</v>
      </c>
      <c r="FM1340">
        <v>124.153845992616</v>
      </c>
      <c r="FN1340">
        <v>11631.788</v>
      </c>
      <c r="FO1340">
        <v>15</v>
      </c>
      <c r="FP1340">
        <v>0</v>
      </c>
      <c r="FQ1340" t="s">
        <v>439</v>
      </c>
      <c r="FR1340">
        <v>0</v>
      </c>
      <c r="FS1340">
        <v>0</v>
      </c>
      <c r="FT1340">
        <v>0</v>
      </c>
      <c r="FU1340">
        <v>0</v>
      </c>
      <c r="FV1340">
        <v>0</v>
      </c>
      <c r="FW1340">
        <v>0</v>
      </c>
      <c r="FX1340">
        <v>0</v>
      </c>
      <c r="FY1340">
        <v>0</v>
      </c>
      <c r="FZ1340">
        <v>0</v>
      </c>
      <c r="GA1340">
        <v>0</v>
      </c>
      <c r="GB1340">
        <v>0</v>
      </c>
      <c r="GC1340">
        <v>-75.07533</v>
      </c>
      <c r="GD1340">
        <v>-5.87552481202991</v>
      </c>
      <c r="GE1340">
        <v>1.02080080627907</v>
      </c>
      <c r="GF1340">
        <v>0</v>
      </c>
      <c r="GG1340">
        <v>867.154529411765</v>
      </c>
      <c r="GH1340">
        <v>8.92901452455485</v>
      </c>
      <c r="GI1340">
        <v>0.91161767125627</v>
      </c>
      <c r="GJ1340">
        <v>-1</v>
      </c>
      <c r="GK1340">
        <v>32.78445</v>
      </c>
      <c r="GL1340">
        <v>-0.0995819548871975</v>
      </c>
      <c r="GM1340">
        <v>0.0107462318977391</v>
      </c>
      <c r="GN1340">
        <v>1</v>
      </c>
      <c r="GO1340">
        <v>1</v>
      </c>
      <c r="GP1340">
        <v>2</v>
      </c>
      <c r="GQ1340" t="s">
        <v>446</v>
      </c>
      <c r="GR1340">
        <v>3.12614</v>
      </c>
      <c r="GS1340">
        <v>2.71763</v>
      </c>
      <c r="GT1340">
        <v>0.173484</v>
      </c>
      <c r="GU1340">
        <v>0.179823</v>
      </c>
      <c r="GV1340">
        <v>0.180219</v>
      </c>
      <c r="GW1340">
        <v>0.102078</v>
      </c>
      <c r="GX1340">
        <v>29401.2</v>
      </c>
      <c r="GY1340">
        <v>30790</v>
      </c>
      <c r="GZ1340">
        <v>32346</v>
      </c>
      <c r="HA1340">
        <v>34157.5</v>
      </c>
      <c r="HB1340">
        <v>38223.5</v>
      </c>
      <c r="HC1340">
        <v>44276.2</v>
      </c>
      <c r="HD1340">
        <v>50896.6</v>
      </c>
      <c r="HE1340">
        <v>54821.3</v>
      </c>
      <c r="HF1340">
        <v>1.64802</v>
      </c>
      <c r="HG1340">
        <v>1.49857</v>
      </c>
      <c r="HH1340">
        <v>-0.212312</v>
      </c>
      <c r="HI1340">
        <v>0</v>
      </c>
      <c r="HJ1340">
        <v>51.3998</v>
      </c>
      <c r="HK1340">
        <v>999.9</v>
      </c>
      <c r="HL1340">
        <v>56.043</v>
      </c>
      <c r="HM1340">
        <v>30.323</v>
      </c>
      <c r="HN1340">
        <v>26.9662</v>
      </c>
      <c r="HO1340">
        <v>59.9757</v>
      </c>
      <c r="HP1340">
        <v>40.2163</v>
      </c>
      <c r="HQ1340">
        <v>1</v>
      </c>
      <c r="HR1340">
        <v>2.73329</v>
      </c>
      <c r="HS1340">
        <v>2.59797</v>
      </c>
      <c r="HT1340">
        <v>20.0908</v>
      </c>
      <c r="HU1340">
        <v>5.18524</v>
      </c>
      <c r="HV1340">
        <v>12.0159</v>
      </c>
      <c r="HW1340">
        <v>4.96675</v>
      </c>
      <c r="HX1340">
        <v>3.296</v>
      </c>
      <c r="HY1340">
        <v>9999</v>
      </c>
      <c r="HZ1340">
        <v>9999</v>
      </c>
      <c r="IA1340">
        <v>999.9</v>
      </c>
      <c r="IB1340">
        <v>9999</v>
      </c>
      <c r="IC1340">
        <v>1.86325</v>
      </c>
      <c r="ID1340">
        <v>1.8681</v>
      </c>
      <c r="IE1340">
        <v>1.86783</v>
      </c>
      <c r="IF1340">
        <v>1.86905</v>
      </c>
      <c r="IG1340">
        <v>1.86981</v>
      </c>
      <c r="IH1340">
        <v>1.86588</v>
      </c>
      <c r="II1340">
        <v>1.86693</v>
      </c>
      <c r="IJ1340">
        <v>1.86841</v>
      </c>
      <c r="IK1340">
        <v>5</v>
      </c>
      <c r="IL1340">
        <v>0</v>
      </c>
      <c r="IM1340">
        <v>0</v>
      </c>
      <c r="IN1340">
        <v>0</v>
      </c>
      <c r="IO1340" t="s">
        <v>441</v>
      </c>
      <c r="IP1340" t="s">
        <v>442</v>
      </c>
      <c r="IQ1340" t="s">
        <v>443</v>
      </c>
      <c r="IR1340" t="s">
        <v>443</v>
      </c>
      <c r="IS1340" t="s">
        <v>443</v>
      </c>
      <c r="IT1340" t="s">
        <v>443</v>
      </c>
      <c r="IU1340">
        <v>0</v>
      </c>
      <c r="IV1340">
        <v>100</v>
      </c>
      <c r="IW1340">
        <v>100</v>
      </c>
      <c r="IX1340">
        <v>1.09</v>
      </c>
      <c r="IY1340">
        <v>-0.0441</v>
      </c>
      <c r="IZ1340">
        <v>1.09748391826392</v>
      </c>
      <c r="JA1340">
        <v>0</v>
      </c>
      <c r="JB1340">
        <v>0</v>
      </c>
      <c r="JC1340">
        <v>0</v>
      </c>
      <c r="JD1340">
        <v>-0.0441141096964596</v>
      </c>
      <c r="JE1340">
        <v>0</v>
      </c>
      <c r="JF1340">
        <v>0</v>
      </c>
      <c r="JG1340">
        <v>0</v>
      </c>
      <c r="JH1340">
        <v>5</v>
      </c>
      <c r="JI1340">
        <v>2273</v>
      </c>
      <c r="JJ1340">
        <v>1</v>
      </c>
      <c r="JK1340">
        <v>24</v>
      </c>
      <c r="JL1340">
        <v>29357177.3</v>
      </c>
      <c r="JM1340">
        <v>29357177.3</v>
      </c>
      <c r="JN1340">
        <v>2.46094</v>
      </c>
      <c r="JO1340">
        <v>2.61108</v>
      </c>
      <c r="JP1340">
        <v>1.54785</v>
      </c>
      <c r="JQ1340">
        <v>2.31567</v>
      </c>
      <c r="JR1340">
        <v>1.64673</v>
      </c>
      <c r="JS1340">
        <v>2.37549</v>
      </c>
      <c r="JT1340">
        <v>34.4408</v>
      </c>
      <c r="JU1340">
        <v>24.1838</v>
      </c>
      <c r="JV1340">
        <v>18</v>
      </c>
      <c r="JW1340">
        <v>486.796</v>
      </c>
      <c r="JX1340">
        <v>378.446</v>
      </c>
      <c r="JY1340">
        <v>49.6405</v>
      </c>
      <c r="JZ1340">
        <v>57.3859</v>
      </c>
      <c r="KA1340">
        <v>30.0022</v>
      </c>
      <c r="KB1340">
        <v>56.6541</v>
      </c>
      <c r="KC1340">
        <v>56.4517</v>
      </c>
      <c r="KD1340">
        <v>49.3866</v>
      </c>
      <c r="KE1340">
        <v>0</v>
      </c>
      <c r="KF1340">
        <v>100</v>
      </c>
      <c r="KG1340">
        <v>49.6123</v>
      </c>
      <c r="KH1340">
        <v>1277.81</v>
      </c>
      <c r="KI1340">
        <v>26.2864</v>
      </c>
      <c r="KJ1340">
        <v>92.2091</v>
      </c>
      <c r="KK1340">
        <v>88.679</v>
      </c>
    </row>
    <row r="1341" spans="1:297">
      <c r="A1341">
        <v>1325</v>
      </c>
      <c r="B1341">
        <v>1761430642</v>
      </c>
      <c r="C1341">
        <v>22461</v>
      </c>
      <c r="D1341" t="s">
        <v>3105</v>
      </c>
      <c r="E1341" t="s">
        <v>3106</v>
      </c>
      <c r="F1341">
        <v>5</v>
      </c>
      <c r="G1341" t="s">
        <v>2954</v>
      </c>
      <c r="H1341" t="s">
        <v>436</v>
      </c>
      <c r="I1341">
        <v>1761430633.84615</v>
      </c>
      <c r="J1341">
        <f>(K1341)/1000</f>
        <v>0</v>
      </c>
      <c r="K1341">
        <f>IF(DP1341, AN1341, AH1341)</f>
        <v>0</v>
      </c>
      <c r="L1341">
        <f>IF(DP1341, AI1341, AG1341)</f>
        <v>0</v>
      </c>
      <c r="M1341">
        <f>DR1341 - IF(AU1341&gt;1, L1341*DL1341*100.0/(AW1341), 0)</f>
        <v>0</v>
      </c>
      <c r="N1341">
        <f>((T1341-J1341/2)*M1341-L1341)/(T1341+J1341/2)</f>
        <v>0</v>
      </c>
      <c r="O1341">
        <f>N1341*(DY1341+DZ1341)/1000.0</f>
        <v>0</v>
      </c>
      <c r="P1341">
        <f>(DR1341 - IF(AU1341&gt;1, L1341*DL1341*100.0/(AW1341), 0))*(DY1341+DZ1341)/1000.0</f>
        <v>0</v>
      </c>
      <c r="Q1341">
        <f>2.0/((1/S1341-1/R1341)+SIGN(S1341)*SQRT((1/S1341-1/R1341)*(1/S1341-1/R1341) + 4*DM1341/((DM1341+1)*(DM1341+1))*(2*1/S1341*1/R1341-1/R1341*1/R1341)))</f>
        <v>0</v>
      </c>
      <c r="R1341">
        <f>IF(LEFT(DN1341,1)&lt;&gt;"0",IF(LEFT(DN1341,1)="1",3.0,DO1341),$D$5+$E$5*(EF1341*DY1341/($K$5*1000))+$F$5*(EF1341*DY1341/($K$5*1000))*MAX(MIN(DL1341,$J$5),$I$5)*MAX(MIN(DL1341,$J$5),$I$5)+$G$5*MAX(MIN(DL1341,$J$5),$I$5)*(EF1341*DY1341/($K$5*1000))+$H$5*(EF1341*DY1341/($K$5*1000))*(EF1341*DY1341/($K$5*1000)))</f>
        <v>0</v>
      </c>
      <c r="S1341">
        <f>J1341*(1000-(1000*0.61365*exp(17.502*W1341/(240.97+W1341))/(DY1341+DZ1341)+DT1341)/2)/(1000*0.61365*exp(17.502*W1341/(240.97+W1341))/(DY1341+DZ1341)-DT1341)</f>
        <v>0</v>
      </c>
      <c r="T1341">
        <f>1/((DM1341+1)/(Q1341/1.6)+1/(R1341/1.37)) + DM1341/((DM1341+1)/(Q1341/1.6) + DM1341/(R1341/1.37))</f>
        <v>0</v>
      </c>
      <c r="U1341">
        <f>(DH1341*DK1341)</f>
        <v>0</v>
      </c>
      <c r="V1341">
        <f>(EA1341+(U1341+2*0.95*5.67E-8*(((EA1341+$B$7)+273)^4-(EA1341+273)^4)-44100*J1341)/(1.84*29.3*R1341+8*0.95*5.67E-8*(EA1341+273)^3))</f>
        <v>0</v>
      </c>
      <c r="W1341">
        <f>($C$7*EB1341+$D$7*EC1341+$E$7*V1341)</f>
        <v>0</v>
      </c>
      <c r="X1341">
        <f>0.61365*exp(17.502*W1341/(240.97+W1341))</f>
        <v>0</v>
      </c>
      <c r="Y1341">
        <f>(Z1341/AA1341*100)</f>
        <v>0</v>
      </c>
      <c r="Z1341">
        <f>DT1341*(DY1341+DZ1341)/1000</f>
        <v>0</v>
      </c>
      <c r="AA1341">
        <f>0.61365*exp(17.502*EA1341/(240.97+EA1341))</f>
        <v>0</v>
      </c>
      <c r="AB1341">
        <f>(X1341-DT1341*(DY1341+DZ1341)/1000)</f>
        <v>0</v>
      </c>
      <c r="AC1341">
        <f>(-J1341*44100)</f>
        <v>0</v>
      </c>
      <c r="AD1341">
        <f>2*29.3*R1341*0.92*(EA1341-W1341)</f>
        <v>0</v>
      </c>
      <c r="AE1341">
        <f>2*0.95*5.67E-8*(((EA1341+$B$7)+273)^4-(W1341+273)^4)</f>
        <v>0</v>
      </c>
      <c r="AF1341">
        <f>U1341+AE1341+AC1341+AD1341</f>
        <v>0</v>
      </c>
      <c r="AG1341">
        <f>DX1341*AU1341*(DS1341-DR1341*(1000-AU1341*DU1341)/(1000-AU1341*DT1341))/(100*DL1341)</f>
        <v>0</v>
      </c>
      <c r="AH1341">
        <f>1000*DX1341*AU1341*(DT1341-DU1341)/(100*DL1341*(1000-AU1341*DT1341))</f>
        <v>0</v>
      </c>
      <c r="AI1341">
        <f>(AJ1341 - AK1341 - DY1341*1E3/(8.314*(EA1341+273.15)) * AM1341/DX1341 * AL1341) * DX1341/(100*DL1341) * (1000 - DU1341)/1000</f>
        <v>0</v>
      </c>
      <c r="AJ1341">
        <v>1290.45562784591</v>
      </c>
      <c r="AK1341">
        <v>1262.30078787879</v>
      </c>
      <c r="AL1341">
        <v>3.16622633624426</v>
      </c>
      <c r="AM1341">
        <v>65.4946518172247</v>
      </c>
      <c r="AN1341">
        <f>(AP1341 - AO1341 + DY1341*1E3/(8.314*(EA1341+273.15)) * AR1341/DX1341 * AQ1341) * DX1341/(100*DL1341) * 1000/(1000 - AP1341)</f>
        <v>0</v>
      </c>
      <c r="AO1341">
        <v>25.7827920938004</v>
      </c>
      <c r="AP1341">
        <v>58.5347733333333</v>
      </c>
      <c r="AQ1341">
        <v>-0.000834895706957445</v>
      </c>
      <c r="AR1341">
        <v>110.855634111714</v>
      </c>
      <c r="AS1341">
        <v>6</v>
      </c>
      <c r="AT1341">
        <v>1</v>
      </c>
      <c r="AU1341">
        <f>IF(AS1341*$H$13&gt;=AW1341,1.0,(AW1341/(AW1341-AS1341*$H$13)))</f>
        <v>0</v>
      </c>
      <c r="AV1341">
        <f>(AU1341-1)*100</f>
        <v>0</v>
      </c>
      <c r="AW1341">
        <f>MAX(0,($B$13+$C$13*EF1341)/(1+$D$13*EF1341)*DY1341/(EA1341+273)*$E$13)</f>
        <v>0</v>
      </c>
      <c r="AX1341" t="s">
        <v>437</v>
      </c>
      <c r="AY1341" t="s">
        <v>437</v>
      </c>
      <c r="AZ1341">
        <v>0</v>
      </c>
      <c r="BA1341">
        <v>0</v>
      </c>
      <c r="BB1341">
        <f>1-AZ1341/BA1341</f>
        <v>0</v>
      </c>
      <c r="BC1341">
        <v>0</v>
      </c>
      <c r="BD1341" t="s">
        <v>437</v>
      </c>
      <c r="BE1341" t="s">
        <v>437</v>
      </c>
      <c r="BF1341">
        <v>0</v>
      </c>
      <c r="BG1341">
        <v>0</v>
      </c>
      <c r="BH1341">
        <f>1-BF1341/BG1341</f>
        <v>0</v>
      </c>
      <c r="BI1341">
        <v>0.5</v>
      </c>
      <c r="BJ1341">
        <f>DI1341</f>
        <v>0</v>
      </c>
      <c r="BK1341">
        <f>L1341</f>
        <v>0</v>
      </c>
      <c r="BL1341">
        <f>BH1341*BI1341*BJ1341</f>
        <v>0</v>
      </c>
      <c r="BM1341">
        <f>(BK1341-BC1341)/BJ1341</f>
        <v>0</v>
      </c>
      <c r="BN1341">
        <f>(BA1341-BG1341)/BG1341</f>
        <v>0</v>
      </c>
      <c r="BO1341">
        <f>AZ1341/(BB1341+AZ1341/BG1341)</f>
        <v>0</v>
      </c>
      <c r="BP1341" t="s">
        <v>437</v>
      </c>
      <c r="BQ1341">
        <v>0</v>
      </c>
      <c r="BR1341">
        <f>IF(BQ1341&lt;&gt;0, BQ1341, BO1341)</f>
        <v>0</v>
      </c>
      <c r="BS1341">
        <f>1-BR1341/BG1341</f>
        <v>0</v>
      </c>
      <c r="BT1341">
        <f>(BG1341-BF1341)/(BG1341-BR1341)</f>
        <v>0</v>
      </c>
      <c r="BU1341">
        <f>(BA1341-BG1341)/(BA1341-BR1341)</f>
        <v>0</v>
      </c>
      <c r="BV1341">
        <f>(BG1341-BF1341)/(BG1341-AZ1341)</f>
        <v>0</v>
      </c>
      <c r="BW1341">
        <f>(BA1341-BG1341)/(BA1341-AZ1341)</f>
        <v>0</v>
      </c>
      <c r="BX1341">
        <f>(BT1341*BR1341/BF1341)</f>
        <v>0</v>
      </c>
      <c r="BY1341">
        <f>(1-BX1341)</f>
        <v>0</v>
      </c>
      <c r="DH1341">
        <f>$B$11*EG1341+$C$11*EH1341+$F$11*ES1341*(1-EV1341)</f>
        <v>0</v>
      </c>
      <c r="DI1341">
        <f>DH1341*DJ1341</f>
        <v>0</v>
      </c>
      <c r="DJ1341">
        <f>($B$11*$D$9+$C$11*$D$9+$F$11*((FF1341+EX1341)/MAX(FF1341+EX1341+FG1341, 0.1)*$I$9+FG1341/MAX(FF1341+EX1341+FG1341, 0.1)*$J$9))/($B$11+$C$11+$F$11)</f>
        <v>0</v>
      </c>
      <c r="DK1341">
        <f>($B$11*$K$9+$C$11*$K$9+$F$11*((FF1341+EX1341)/MAX(FF1341+EX1341+FG1341, 0.1)*$P$9+FG1341/MAX(FF1341+EX1341+FG1341, 0.1)*$Q$9))/($B$11+$C$11+$F$11)</f>
        <v>0</v>
      </c>
      <c r="DL1341">
        <v>6</v>
      </c>
      <c r="DM1341">
        <v>0.5</v>
      </c>
      <c r="DN1341" t="s">
        <v>438</v>
      </c>
      <c r="DO1341">
        <v>2</v>
      </c>
      <c r="DP1341" t="b">
        <v>1</v>
      </c>
      <c r="DQ1341">
        <v>1761430633.84615</v>
      </c>
      <c r="DR1341">
        <v>1166.20923076923</v>
      </c>
      <c r="DS1341">
        <v>1241.80538461538</v>
      </c>
      <c r="DT1341">
        <v>58.5489846153846</v>
      </c>
      <c r="DU1341">
        <v>25.7791307692308</v>
      </c>
      <c r="DV1341">
        <v>1165.11153846154</v>
      </c>
      <c r="DW1341">
        <v>58.5930923076923</v>
      </c>
      <c r="DX1341">
        <v>500.026230769231</v>
      </c>
      <c r="DY1341">
        <v>90.1921</v>
      </c>
      <c r="DZ1341">
        <v>0.0398059153846154</v>
      </c>
      <c r="EA1341">
        <v>52.5325846153846</v>
      </c>
      <c r="EB1341">
        <v>48.0605692307692</v>
      </c>
      <c r="EC1341">
        <v>999.9</v>
      </c>
      <c r="ED1341">
        <v>0</v>
      </c>
      <c r="EE1341">
        <v>0</v>
      </c>
      <c r="EF1341">
        <v>9992.89230769231</v>
      </c>
      <c r="EG1341">
        <v>0</v>
      </c>
      <c r="EH1341">
        <v>1248.36</v>
      </c>
      <c r="EI1341">
        <v>-75.5962538461538</v>
      </c>
      <c r="EJ1341">
        <v>1238.73615384615</v>
      </c>
      <c r="EK1341">
        <v>1274.66615384615</v>
      </c>
      <c r="EL1341">
        <v>32.7698461538462</v>
      </c>
      <c r="EM1341">
        <v>1241.80538461538</v>
      </c>
      <c r="EN1341">
        <v>25.7791307692308</v>
      </c>
      <c r="EO1341">
        <v>5.28065538461539</v>
      </c>
      <c r="EP1341">
        <v>2.32507307692308</v>
      </c>
      <c r="EQ1341">
        <v>33.7896769230769</v>
      </c>
      <c r="ER1341">
        <v>19.8511692307692</v>
      </c>
      <c r="ES1341">
        <v>1200.01615384615</v>
      </c>
      <c r="ET1341">
        <v>0.966991923076923</v>
      </c>
      <c r="EU1341">
        <v>0.0330078153846154</v>
      </c>
      <c r="EV1341">
        <v>0</v>
      </c>
      <c r="EW1341">
        <v>868.309076923077</v>
      </c>
      <c r="EX1341">
        <v>5.00059</v>
      </c>
      <c r="EY1341">
        <v>11639.8769230769</v>
      </c>
      <c r="EZ1341">
        <v>10358.8307692308</v>
      </c>
      <c r="FA1341">
        <v>64.812</v>
      </c>
      <c r="FB1341">
        <v>65.9951538461538</v>
      </c>
      <c r="FC1341">
        <v>64.8024615384615</v>
      </c>
      <c r="FD1341">
        <v>65.7929230769231</v>
      </c>
      <c r="FE1341">
        <v>66.062</v>
      </c>
      <c r="FF1341">
        <v>1155.57307692308</v>
      </c>
      <c r="FG1341">
        <v>39.4430769230769</v>
      </c>
      <c r="FH1341">
        <v>0</v>
      </c>
      <c r="FI1341">
        <v>1761430602.7</v>
      </c>
      <c r="FJ1341">
        <v>0</v>
      </c>
      <c r="FK1341">
        <v>868.39004</v>
      </c>
      <c r="FL1341">
        <v>8.31923076914166</v>
      </c>
      <c r="FM1341">
        <v>118.192307667856</v>
      </c>
      <c r="FN1341">
        <v>11641.784</v>
      </c>
      <c r="FO1341">
        <v>15</v>
      </c>
      <c r="FP1341">
        <v>0</v>
      </c>
      <c r="FQ1341" t="s">
        <v>439</v>
      </c>
      <c r="FR1341">
        <v>0</v>
      </c>
      <c r="FS1341">
        <v>0</v>
      </c>
      <c r="FT1341">
        <v>0</v>
      </c>
      <c r="FU1341">
        <v>0</v>
      </c>
      <c r="FV1341">
        <v>0</v>
      </c>
      <c r="FW1341">
        <v>0</v>
      </c>
      <c r="FX1341">
        <v>0</v>
      </c>
      <c r="FY1341">
        <v>0</v>
      </c>
      <c r="FZ1341">
        <v>0</v>
      </c>
      <c r="GA1341">
        <v>0</v>
      </c>
      <c r="GB1341">
        <v>0</v>
      </c>
      <c r="GC1341">
        <v>-75.3056285714286</v>
      </c>
      <c r="GD1341">
        <v>-7.52978961038972</v>
      </c>
      <c r="GE1341">
        <v>1.11530698406649</v>
      </c>
      <c r="GF1341">
        <v>0</v>
      </c>
      <c r="GG1341">
        <v>867.928735294118</v>
      </c>
      <c r="GH1341">
        <v>8.82928954155615</v>
      </c>
      <c r="GI1341">
        <v>0.900725567294421</v>
      </c>
      <c r="GJ1341">
        <v>-1</v>
      </c>
      <c r="GK1341">
        <v>32.7762523809524</v>
      </c>
      <c r="GL1341">
        <v>-0.117740259740256</v>
      </c>
      <c r="GM1341">
        <v>0.0128821995699349</v>
      </c>
      <c r="GN1341">
        <v>0</v>
      </c>
      <c r="GO1341">
        <v>0</v>
      </c>
      <c r="GP1341">
        <v>2</v>
      </c>
      <c r="GQ1341" t="s">
        <v>473</v>
      </c>
      <c r="GR1341">
        <v>3.12611</v>
      </c>
      <c r="GS1341">
        <v>2.7173</v>
      </c>
      <c r="GT1341">
        <v>0.174921</v>
      </c>
      <c r="GU1341">
        <v>0.181473</v>
      </c>
      <c r="GV1341">
        <v>0.180168</v>
      </c>
      <c r="GW1341">
        <v>0.102085</v>
      </c>
      <c r="GX1341">
        <v>29348.6</v>
      </c>
      <c r="GY1341">
        <v>30726.1</v>
      </c>
      <c r="GZ1341">
        <v>32345</v>
      </c>
      <c r="HA1341">
        <v>34156.1</v>
      </c>
      <c r="HB1341">
        <v>38224.8</v>
      </c>
      <c r="HC1341">
        <v>44274.3</v>
      </c>
      <c r="HD1341">
        <v>50895</v>
      </c>
      <c r="HE1341">
        <v>54819</v>
      </c>
      <c r="HF1341">
        <v>1.64818</v>
      </c>
      <c r="HG1341">
        <v>1.49878</v>
      </c>
      <c r="HH1341">
        <v>-0.2129</v>
      </c>
      <c r="HI1341">
        <v>0</v>
      </c>
      <c r="HJ1341">
        <v>51.4135</v>
      </c>
      <c r="HK1341">
        <v>999.9</v>
      </c>
      <c r="HL1341">
        <v>56.043</v>
      </c>
      <c r="HM1341">
        <v>30.323</v>
      </c>
      <c r="HN1341">
        <v>26.9688</v>
      </c>
      <c r="HO1341">
        <v>59.8957</v>
      </c>
      <c r="HP1341">
        <v>40.1482</v>
      </c>
      <c r="HQ1341">
        <v>1</v>
      </c>
      <c r="HR1341">
        <v>2.73533</v>
      </c>
      <c r="HS1341">
        <v>2.60698</v>
      </c>
      <c r="HT1341">
        <v>20.0908</v>
      </c>
      <c r="HU1341">
        <v>5.18569</v>
      </c>
      <c r="HV1341">
        <v>12.0159</v>
      </c>
      <c r="HW1341">
        <v>4.9669</v>
      </c>
      <c r="HX1341">
        <v>3.296</v>
      </c>
      <c r="HY1341">
        <v>9999</v>
      </c>
      <c r="HZ1341">
        <v>9999</v>
      </c>
      <c r="IA1341">
        <v>999.9</v>
      </c>
      <c r="IB1341">
        <v>9999</v>
      </c>
      <c r="IC1341">
        <v>1.86325</v>
      </c>
      <c r="ID1341">
        <v>1.86808</v>
      </c>
      <c r="IE1341">
        <v>1.86784</v>
      </c>
      <c r="IF1341">
        <v>1.86905</v>
      </c>
      <c r="IG1341">
        <v>1.86981</v>
      </c>
      <c r="IH1341">
        <v>1.8659</v>
      </c>
      <c r="II1341">
        <v>1.86692</v>
      </c>
      <c r="IJ1341">
        <v>1.86843</v>
      </c>
      <c r="IK1341">
        <v>5</v>
      </c>
      <c r="IL1341">
        <v>0</v>
      </c>
      <c r="IM1341">
        <v>0</v>
      </c>
      <c r="IN1341">
        <v>0</v>
      </c>
      <c r="IO1341" t="s">
        <v>441</v>
      </c>
      <c r="IP1341" t="s">
        <v>442</v>
      </c>
      <c r="IQ1341" t="s">
        <v>443</v>
      </c>
      <c r="IR1341" t="s">
        <v>443</v>
      </c>
      <c r="IS1341" t="s">
        <v>443</v>
      </c>
      <c r="IT1341" t="s">
        <v>443</v>
      </c>
      <c r="IU1341">
        <v>0</v>
      </c>
      <c r="IV1341">
        <v>100</v>
      </c>
      <c r="IW1341">
        <v>100</v>
      </c>
      <c r="IX1341">
        <v>1.1</v>
      </c>
      <c r="IY1341">
        <v>-0.0441</v>
      </c>
      <c r="IZ1341">
        <v>1.09748391826392</v>
      </c>
      <c r="JA1341">
        <v>0</v>
      </c>
      <c r="JB1341">
        <v>0</v>
      </c>
      <c r="JC1341">
        <v>0</v>
      </c>
      <c r="JD1341">
        <v>-0.0441141096964596</v>
      </c>
      <c r="JE1341">
        <v>0</v>
      </c>
      <c r="JF1341">
        <v>0</v>
      </c>
      <c r="JG1341">
        <v>0</v>
      </c>
      <c r="JH1341">
        <v>5</v>
      </c>
      <c r="JI1341">
        <v>2273</v>
      </c>
      <c r="JJ1341">
        <v>1</v>
      </c>
      <c r="JK1341">
        <v>24</v>
      </c>
      <c r="JL1341">
        <v>29357177.4</v>
      </c>
      <c r="JM1341">
        <v>29357177.4</v>
      </c>
      <c r="JN1341">
        <v>2.49146</v>
      </c>
      <c r="JO1341">
        <v>2.61963</v>
      </c>
      <c r="JP1341">
        <v>1.54785</v>
      </c>
      <c r="JQ1341">
        <v>2.31567</v>
      </c>
      <c r="JR1341">
        <v>1.64673</v>
      </c>
      <c r="JS1341">
        <v>2.31934</v>
      </c>
      <c r="JT1341">
        <v>34.4408</v>
      </c>
      <c r="JU1341">
        <v>24.1751</v>
      </c>
      <c r="JV1341">
        <v>18</v>
      </c>
      <c r="JW1341">
        <v>486.964</v>
      </c>
      <c r="JX1341">
        <v>378.612</v>
      </c>
      <c r="JY1341">
        <v>49.5713</v>
      </c>
      <c r="JZ1341">
        <v>57.3998</v>
      </c>
      <c r="KA1341">
        <v>30.002</v>
      </c>
      <c r="KB1341">
        <v>56.6642</v>
      </c>
      <c r="KC1341">
        <v>56.4618</v>
      </c>
      <c r="KD1341">
        <v>49.9058</v>
      </c>
      <c r="KE1341">
        <v>0</v>
      </c>
      <c r="KF1341">
        <v>100</v>
      </c>
      <c r="KG1341">
        <v>49.5557</v>
      </c>
      <c r="KH1341">
        <v>1291.48</v>
      </c>
      <c r="KI1341">
        <v>26.2864</v>
      </c>
      <c r="KJ1341">
        <v>92.2062</v>
      </c>
      <c r="KK1341">
        <v>88.6754</v>
      </c>
    </row>
    <row r="1342" spans="1:297">
      <c r="A1342">
        <v>1326</v>
      </c>
      <c r="B1342">
        <v>1761430647</v>
      </c>
      <c r="C1342">
        <v>22466</v>
      </c>
      <c r="D1342" t="s">
        <v>3107</v>
      </c>
      <c r="E1342" t="s">
        <v>3108</v>
      </c>
      <c r="F1342">
        <v>5</v>
      </c>
      <c r="G1342" t="s">
        <v>2954</v>
      </c>
      <c r="H1342" t="s">
        <v>436</v>
      </c>
      <c r="I1342">
        <v>1761430638.84615</v>
      </c>
      <c r="J1342">
        <f>(K1342)/1000</f>
        <v>0</v>
      </c>
      <c r="K1342">
        <f>IF(DP1342, AN1342, AH1342)</f>
        <v>0</v>
      </c>
      <c r="L1342">
        <f>IF(DP1342, AI1342, AG1342)</f>
        <v>0</v>
      </c>
      <c r="M1342">
        <f>DR1342 - IF(AU1342&gt;1, L1342*DL1342*100.0/(AW1342), 0)</f>
        <v>0</v>
      </c>
      <c r="N1342">
        <f>((T1342-J1342/2)*M1342-L1342)/(T1342+J1342/2)</f>
        <v>0</v>
      </c>
      <c r="O1342">
        <f>N1342*(DY1342+DZ1342)/1000.0</f>
        <v>0</v>
      </c>
      <c r="P1342">
        <f>(DR1342 - IF(AU1342&gt;1, L1342*DL1342*100.0/(AW1342), 0))*(DY1342+DZ1342)/1000.0</f>
        <v>0</v>
      </c>
      <c r="Q1342">
        <f>2.0/((1/S1342-1/R1342)+SIGN(S1342)*SQRT((1/S1342-1/R1342)*(1/S1342-1/R1342) + 4*DM1342/((DM1342+1)*(DM1342+1))*(2*1/S1342*1/R1342-1/R1342*1/R1342)))</f>
        <v>0</v>
      </c>
      <c r="R1342">
        <f>IF(LEFT(DN1342,1)&lt;&gt;"0",IF(LEFT(DN1342,1)="1",3.0,DO1342),$D$5+$E$5*(EF1342*DY1342/($K$5*1000))+$F$5*(EF1342*DY1342/($K$5*1000))*MAX(MIN(DL1342,$J$5),$I$5)*MAX(MIN(DL1342,$J$5),$I$5)+$G$5*MAX(MIN(DL1342,$J$5),$I$5)*(EF1342*DY1342/($K$5*1000))+$H$5*(EF1342*DY1342/($K$5*1000))*(EF1342*DY1342/($K$5*1000)))</f>
        <v>0</v>
      </c>
      <c r="S1342">
        <f>J1342*(1000-(1000*0.61365*exp(17.502*W1342/(240.97+W1342))/(DY1342+DZ1342)+DT1342)/2)/(1000*0.61365*exp(17.502*W1342/(240.97+W1342))/(DY1342+DZ1342)-DT1342)</f>
        <v>0</v>
      </c>
      <c r="T1342">
        <f>1/((DM1342+1)/(Q1342/1.6)+1/(R1342/1.37)) + DM1342/((DM1342+1)/(Q1342/1.6) + DM1342/(R1342/1.37))</f>
        <v>0</v>
      </c>
      <c r="U1342">
        <f>(DH1342*DK1342)</f>
        <v>0</v>
      </c>
      <c r="V1342">
        <f>(EA1342+(U1342+2*0.95*5.67E-8*(((EA1342+$B$7)+273)^4-(EA1342+273)^4)-44100*J1342)/(1.84*29.3*R1342+8*0.95*5.67E-8*(EA1342+273)^3))</f>
        <v>0</v>
      </c>
      <c r="W1342">
        <f>($C$7*EB1342+$D$7*EC1342+$E$7*V1342)</f>
        <v>0</v>
      </c>
      <c r="X1342">
        <f>0.61365*exp(17.502*W1342/(240.97+W1342))</f>
        <v>0</v>
      </c>
      <c r="Y1342">
        <f>(Z1342/AA1342*100)</f>
        <v>0</v>
      </c>
      <c r="Z1342">
        <f>DT1342*(DY1342+DZ1342)/1000</f>
        <v>0</v>
      </c>
      <c r="AA1342">
        <f>0.61365*exp(17.502*EA1342/(240.97+EA1342))</f>
        <v>0</v>
      </c>
      <c r="AB1342">
        <f>(X1342-DT1342*(DY1342+DZ1342)/1000)</f>
        <v>0</v>
      </c>
      <c r="AC1342">
        <f>(-J1342*44100)</f>
        <v>0</v>
      </c>
      <c r="AD1342">
        <f>2*29.3*R1342*0.92*(EA1342-W1342)</f>
        <v>0</v>
      </c>
      <c r="AE1342">
        <f>2*0.95*5.67E-8*(((EA1342+$B$7)+273)^4-(W1342+273)^4)</f>
        <v>0</v>
      </c>
      <c r="AF1342">
        <f>U1342+AE1342+AC1342+AD1342</f>
        <v>0</v>
      </c>
      <c r="AG1342">
        <f>DX1342*AU1342*(DS1342-DR1342*(1000-AU1342*DU1342)/(1000-AU1342*DT1342))/(100*DL1342)</f>
        <v>0</v>
      </c>
      <c r="AH1342">
        <f>1000*DX1342*AU1342*(DT1342-DU1342)/(100*DL1342*(1000-AU1342*DT1342))</f>
        <v>0</v>
      </c>
      <c r="AI1342">
        <f>(AJ1342 - AK1342 - DY1342*1E3/(8.314*(EA1342+273.15)) * AM1342/DX1342 * AL1342) * DX1342/(100*DL1342) * (1000 - DU1342)/1000</f>
        <v>0</v>
      </c>
      <c r="AJ1342">
        <v>1309.8059413463</v>
      </c>
      <c r="AK1342">
        <v>1280.39496969697</v>
      </c>
      <c r="AL1342">
        <v>3.66418862753778</v>
      </c>
      <c r="AM1342">
        <v>65.4946518172247</v>
      </c>
      <c r="AN1342">
        <f>(AP1342 - AO1342 + DY1342*1E3/(8.314*(EA1342+273.15)) * AR1342/DX1342 * AQ1342) * DX1342/(100*DL1342) * 1000/(1000 - AP1342)</f>
        <v>0</v>
      </c>
      <c r="AO1342">
        <v>25.7830403613742</v>
      </c>
      <c r="AP1342">
        <v>58.5141927272727</v>
      </c>
      <c r="AQ1342">
        <v>-0.00181344801711133</v>
      </c>
      <c r="AR1342">
        <v>110.855634111714</v>
      </c>
      <c r="AS1342">
        <v>7</v>
      </c>
      <c r="AT1342">
        <v>1</v>
      </c>
      <c r="AU1342">
        <f>IF(AS1342*$H$13&gt;=AW1342,1.0,(AW1342/(AW1342-AS1342*$H$13)))</f>
        <v>0</v>
      </c>
      <c r="AV1342">
        <f>(AU1342-1)*100</f>
        <v>0</v>
      </c>
      <c r="AW1342">
        <f>MAX(0,($B$13+$C$13*EF1342)/(1+$D$13*EF1342)*DY1342/(EA1342+273)*$E$13)</f>
        <v>0</v>
      </c>
      <c r="AX1342" t="s">
        <v>437</v>
      </c>
      <c r="AY1342" t="s">
        <v>437</v>
      </c>
      <c r="AZ1342">
        <v>0</v>
      </c>
      <c r="BA1342">
        <v>0</v>
      </c>
      <c r="BB1342">
        <f>1-AZ1342/BA1342</f>
        <v>0</v>
      </c>
      <c r="BC1342">
        <v>0</v>
      </c>
      <c r="BD1342" t="s">
        <v>437</v>
      </c>
      <c r="BE1342" t="s">
        <v>437</v>
      </c>
      <c r="BF1342">
        <v>0</v>
      </c>
      <c r="BG1342">
        <v>0</v>
      </c>
      <c r="BH1342">
        <f>1-BF1342/BG1342</f>
        <v>0</v>
      </c>
      <c r="BI1342">
        <v>0.5</v>
      </c>
      <c r="BJ1342">
        <f>DI1342</f>
        <v>0</v>
      </c>
      <c r="BK1342">
        <f>L1342</f>
        <v>0</v>
      </c>
      <c r="BL1342">
        <f>BH1342*BI1342*BJ1342</f>
        <v>0</v>
      </c>
      <c r="BM1342">
        <f>(BK1342-BC1342)/BJ1342</f>
        <v>0</v>
      </c>
      <c r="BN1342">
        <f>(BA1342-BG1342)/BG1342</f>
        <v>0</v>
      </c>
      <c r="BO1342">
        <f>AZ1342/(BB1342+AZ1342/BG1342)</f>
        <v>0</v>
      </c>
      <c r="BP1342" t="s">
        <v>437</v>
      </c>
      <c r="BQ1342">
        <v>0</v>
      </c>
      <c r="BR1342">
        <f>IF(BQ1342&lt;&gt;0, BQ1342, BO1342)</f>
        <v>0</v>
      </c>
      <c r="BS1342">
        <f>1-BR1342/BG1342</f>
        <v>0</v>
      </c>
      <c r="BT1342">
        <f>(BG1342-BF1342)/(BG1342-BR1342)</f>
        <v>0</v>
      </c>
      <c r="BU1342">
        <f>(BA1342-BG1342)/(BA1342-BR1342)</f>
        <v>0</v>
      </c>
      <c r="BV1342">
        <f>(BG1342-BF1342)/(BG1342-AZ1342)</f>
        <v>0</v>
      </c>
      <c r="BW1342">
        <f>(BA1342-BG1342)/(BA1342-AZ1342)</f>
        <v>0</v>
      </c>
      <c r="BX1342">
        <f>(BT1342*BR1342/BF1342)</f>
        <v>0</v>
      </c>
      <c r="BY1342">
        <f>(1-BX1342)</f>
        <v>0</v>
      </c>
      <c r="DH1342">
        <f>$B$11*EG1342+$C$11*EH1342+$F$11*ES1342*(1-EV1342)</f>
        <v>0</v>
      </c>
      <c r="DI1342">
        <f>DH1342*DJ1342</f>
        <v>0</v>
      </c>
      <c r="DJ1342">
        <f>($B$11*$D$9+$C$11*$D$9+$F$11*((FF1342+EX1342)/MAX(FF1342+EX1342+FG1342, 0.1)*$I$9+FG1342/MAX(FF1342+EX1342+FG1342, 0.1)*$J$9))/($B$11+$C$11+$F$11)</f>
        <v>0</v>
      </c>
      <c r="DK1342">
        <f>($B$11*$K$9+$C$11*$K$9+$F$11*((FF1342+EX1342)/MAX(FF1342+EX1342+FG1342, 0.1)*$P$9+FG1342/MAX(FF1342+EX1342+FG1342, 0.1)*$Q$9))/($B$11+$C$11+$F$11)</f>
        <v>0</v>
      </c>
      <c r="DL1342">
        <v>6</v>
      </c>
      <c r="DM1342">
        <v>0.5</v>
      </c>
      <c r="DN1342" t="s">
        <v>438</v>
      </c>
      <c r="DO1342">
        <v>2</v>
      </c>
      <c r="DP1342" t="b">
        <v>1</v>
      </c>
      <c r="DQ1342">
        <v>1761430638.84615</v>
      </c>
      <c r="DR1342">
        <v>1182.13076923077</v>
      </c>
      <c r="DS1342">
        <v>1259.08769230769</v>
      </c>
      <c r="DT1342">
        <v>58.5383</v>
      </c>
      <c r="DU1342">
        <v>25.7816384615385</v>
      </c>
      <c r="DV1342">
        <v>1181.03384615385</v>
      </c>
      <c r="DW1342">
        <v>58.5824</v>
      </c>
      <c r="DX1342">
        <v>500.024230769231</v>
      </c>
      <c r="DY1342">
        <v>90.1931076923077</v>
      </c>
      <c r="DZ1342">
        <v>0.0396825538461539</v>
      </c>
      <c r="EA1342">
        <v>52.5228307692308</v>
      </c>
      <c r="EB1342">
        <v>48.0564846153846</v>
      </c>
      <c r="EC1342">
        <v>999.9</v>
      </c>
      <c r="ED1342">
        <v>0</v>
      </c>
      <c r="EE1342">
        <v>0</v>
      </c>
      <c r="EF1342">
        <v>9989.66769230769</v>
      </c>
      <c r="EG1342">
        <v>0</v>
      </c>
      <c r="EH1342">
        <v>1248.32153846154</v>
      </c>
      <c r="EI1342">
        <v>-76.9563461538462</v>
      </c>
      <c r="EJ1342">
        <v>1255.63384615385</v>
      </c>
      <c r="EK1342">
        <v>1292.40846153846</v>
      </c>
      <c r="EL1342">
        <v>32.7566384615385</v>
      </c>
      <c r="EM1342">
        <v>1259.08769230769</v>
      </c>
      <c r="EN1342">
        <v>25.7816384615385</v>
      </c>
      <c r="EO1342">
        <v>5.27975076923077</v>
      </c>
      <c r="EP1342">
        <v>2.32532692307692</v>
      </c>
      <c r="EQ1342">
        <v>33.7866230769231</v>
      </c>
      <c r="ER1342">
        <v>19.8529230769231</v>
      </c>
      <c r="ES1342">
        <v>1200.00538461538</v>
      </c>
      <c r="ET1342">
        <v>0.966995615384615</v>
      </c>
      <c r="EU1342">
        <v>0.0330041846153846</v>
      </c>
      <c r="EV1342">
        <v>0</v>
      </c>
      <c r="EW1342">
        <v>868.943461538462</v>
      </c>
      <c r="EX1342">
        <v>5.00059</v>
      </c>
      <c r="EY1342">
        <v>11649.8846153846</v>
      </c>
      <c r="EZ1342">
        <v>10358.7461538462</v>
      </c>
      <c r="FA1342">
        <v>64.8168461538462</v>
      </c>
      <c r="FB1342">
        <v>66.0047692307692</v>
      </c>
      <c r="FC1342">
        <v>64.8168461538462</v>
      </c>
      <c r="FD1342">
        <v>65.8072307692308</v>
      </c>
      <c r="FE1342">
        <v>66.062</v>
      </c>
      <c r="FF1342">
        <v>1155.56692307692</v>
      </c>
      <c r="FG1342">
        <v>39.4384615384615</v>
      </c>
      <c r="FH1342">
        <v>0</v>
      </c>
      <c r="FI1342">
        <v>1761430608.1</v>
      </c>
      <c r="FJ1342">
        <v>0</v>
      </c>
      <c r="FK1342">
        <v>869.115115384615</v>
      </c>
      <c r="FL1342">
        <v>8.6814017032485</v>
      </c>
      <c r="FM1342">
        <v>119.405128125757</v>
      </c>
      <c r="FN1342">
        <v>11651.7</v>
      </c>
      <c r="FO1342">
        <v>15</v>
      </c>
      <c r="FP1342">
        <v>0</v>
      </c>
      <c r="FQ1342" t="s">
        <v>439</v>
      </c>
      <c r="FR1342">
        <v>0</v>
      </c>
      <c r="FS1342">
        <v>0</v>
      </c>
      <c r="FT1342">
        <v>0</v>
      </c>
      <c r="FU1342">
        <v>0</v>
      </c>
      <c r="FV1342">
        <v>0</v>
      </c>
      <c r="FW1342">
        <v>0</v>
      </c>
      <c r="FX1342">
        <v>0</v>
      </c>
      <c r="FY1342">
        <v>0</v>
      </c>
      <c r="FZ1342">
        <v>0</v>
      </c>
      <c r="GA1342">
        <v>0</v>
      </c>
      <c r="GB1342">
        <v>0</v>
      </c>
      <c r="GC1342">
        <v>-76.479625</v>
      </c>
      <c r="GD1342">
        <v>-13.2850872180452</v>
      </c>
      <c r="GE1342">
        <v>1.59602283313084</v>
      </c>
      <c r="GF1342">
        <v>0</v>
      </c>
      <c r="GG1342">
        <v>868.609911764706</v>
      </c>
      <c r="GH1342">
        <v>8.22663101071807</v>
      </c>
      <c r="GI1342">
        <v>0.842614710907699</v>
      </c>
      <c r="GJ1342">
        <v>-1</v>
      </c>
      <c r="GK1342">
        <v>32.761695</v>
      </c>
      <c r="GL1342">
        <v>-0.162816541353355</v>
      </c>
      <c r="GM1342">
        <v>0.0167769328245663</v>
      </c>
      <c r="GN1342">
        <v>0</v>
      </c>
      <c r="GO1342">
        <v>0</v>
      </c>
      <c r="GP1342">
        <v>2</v>
      </c>
      <c r="GQ1342" t="s">
        <v>473</v>
      </c>
      <c r="GR1342">
        <v>3.12607</v>
      </c>
      <c r="GS1342">
        <v>2.71731</v>
      </c>
      <c r="GT1342">
        <v>0.176516</v>
      </c>
      <c r="GU1342">
        <v>0.182939</v>
      </c>
      <c r="GV1342">
        <v>0.180147</v>
      </c>
      <c r="GW1342">
        <v>0.102084</v>
      </c>
      <c r="GX1342">
        <v>29289.8</v>
      </c>
      <c r="GY1342">
        <v>30669</v>
      </c>
      <c r="GZ1342">
        <v>32343.4</v>
      </c>
      <c r="HA1342">
        <v>34154.5</v>
      </c>
      <c r="HB1342">
        <v>38224.4</v>
      </c>
      <c r="HC1342">
        <v>44272.6</v>
      </c>
      <c r="HD1342">
        <v>50892.9</v>
      </c>
      <c r="HE1342">
        <v>54816.6</v>
      </c>
      <c r="HF1342">
        <v>1.64785</v>
      </c>
      <c r="HG1342">
        <v>1.49843</v>
      </c>
      <c r="HH1342">
        <v>-0.214227</v>
      </c>
      <c r="HI1342">
        <v>0</v>
      </c>
      <c r="HJ1342">
        <v>51.4288</v>
      </c>
      <c r="HK1342">
        <v>999.9</v>
      </c>
      <c r="HL1342">
        <v>56.043</v>
      </c>
      <c r="HM1342">
        <v>30.323</v>
      </c>
      <c r="HN1342">
        <v>26.9667</v>
      </c>
      <c r="HO1342">
        <v>60.2657</v>
      </c>
      <c r="HP1342">
        <v>40.2324</v>
      </c>
      <c r="HQ1342">
        <v>1</v>
      </c>
      <c r="HR1342">
        <v>2.73718</v>
      </c>
      <c r="HS1342">
        <v>2.6089</v>
      </c>
      <c r="HT1342">
        <v>20.0905</v>
      </c>
      <c r="HU1342">
        <v>5.18539</v>
      </c>
      <c r="HV1342">
        <v>12.0159</v>
      </c>
      <c r="HW1342">
        <v>4.96645</v>
      </c>
      <c r="HX1342">
        <v>3.29588</v>
      </c>
      <c r="HY1342">
        <v>9999</v>
      </c>
      <c r="HZ1342">
        <v>9999</v>
      </c>
      <c r="IA1342">
        <v>999.9</v>
      </c>
      <c r="IB1342">
        <v>9999</v>
      </c>
      <c r="IC1342">
        <v>1.86325</v>
      </c>
      <c r="ID1342">
        <v>1.8681</v>
      </c>
      <c r="IE1342">
        <v>1.86783</v>
      </c>
      <c r="IF1342">
        <v>1.86904</v>
      </c>
      <c r="IG1342">
        <v>1.86981</v>
      </c>
      <c r="IH1342">
        <v>1.86592</v>
      </c>
      <c r="II1342">
        <v>1.86693</v>
      </c>
      <c r="IJ1342">
        <v>1.86843</v>
      </c>
      <c r="IK1342">
        <v>5</v>
      </c>
      <c r="IL1342">
        <v>0</v>
      </c>
      <c r="IM1342">
        <v>0</v>
      </c>
      <c r="IN1342">
        <v>0</v>
      </c>
      <c r="IO1342" t="s">
        <v>441</v>
      </c>
      <c r="IP1342" t="s">
        <v>442</v>
      </c>
      <c r="IQ1342" t="s">
        <v>443</v>
      </c>
      <c r="IR1342" t="s">
        <v>443</v>
      </c>
      <c r="IS1342" t="s">
        <v>443</v>
      </c>
      <c r="IT1342" t="s">
        <v>443</v>
      </c>
      <c r="IU1342">
        <v>0</v>
      </c>
      <c r="IV1342">
        <v>100</v>
      </c>
      <c r="IW1342">
        <v>100</v>
      </c>
      <c r="IX1342">
        <v>1.09</v>
      </c>
      <c r="IY1342">
        <v>-0.0441</v>
      </c>
      <c r="IZ1342">
        <v>1.09748391826392</v>
      </c>
      <c r="JA1342">
        <v>0</v>
      </c>
      <c r="JB1342">
        <v>0</v>
      </c>
      <c r="JC1342">
        <v>0</v>
      </c>
      <c r="JD1342">
        <v>-0.0441141096964596</v>
      </c>
      <c r="JE1342">
        <v>0</v>
      </c>
      <c r="JF1342">
        <v>0</v>
      </c>
      <c r="JG1342">
        <v>0</v>
      </c>
      <c r="JH1342">
        <v>5</v>
      </c>
      <c r="JI1342">
        <v>2273</v>
      </c>
      <c r="JJ1342">
        <v>1</v>
      </c>
      <c r="JK1342">
        <v>24</v>
      </c>
      <c r="JL1342">
        <v>29357177.4</v>
      </c>
      <c r="JM1342">
        <v>29357177.4</v>
      </c>
      <c r="JN1342">
        <v>2.51465</v>
      </c>
      <c r="JO1342">
        <v>2.6123</v>
      </c>
      <c r="JP1342">
        <v>1.54785</v>
      </c>
      <c r="JQ1342">
        <v>2.31567</v>
      </c>
      <c r="JR1342">
        <v>1.64551</v>
      </c>
      <c r="JS1342">
        <v>2.34741</v>
      </c>
      <c r="JT1342">
        <v>34.4408</v>
      </c>
      <c r="JU1342">
        <v>24.1751</v>
      </c>
      <c r="JV1342">
        <v>18</v>
      </c>
      <c r="JW1342">
        <v>486.783</v>
      </c>
      <c r="JX1342">
        <v>378.432</v>
      </c>
      <c r="JY1342">
        <v>49.5148</v>
      </c>
      <c r="JZ1342">
        <v>57.4123</v>
      </c>
      <c r="KA1342">
        <v>30.002</v>
      </c>
      <c r="KB1342">
        <v>56.6754</v>
      </c>
      <c r="KC1342">
        <v>56.471</v>
      </c>
      <c r="KD1342">
        <v>50.4748</v>
      </c>
      <c r="KE1342">
        <v>0</v>
      </c>
      <c r="KF1342">
        <v>100</v>
      </c>
      <c r="KG1342">
        <v>49.5019</v>
      </c>
      <c r="KH1342">
        <v>1311.99</v>
      </c>
      <c r="KI1342">
        <v>26.2864</v>
      </c>
      <c r="KJ1342">
        <v>92.202</v>
      </c>
      <c r="KK1342">
        <v>88.6714</v>
      </c>
    </row>
    <row r="1343" spans="1:297">
      <c r="A1343">
        <v>1327</v>
      </c>
      <c r="B1343">
        <v>1761430652</v>
      </c>
      <c r="C1343">
        <v>22471</v>
      </c>
      <c r="D1343" t="s">
        <v>3109</v>
      </c>
      <c r="E1343" t="s">
        <v>3110</v>
      </c>
      <c r="F1343">
        <v>5</v>
      </c>
      <c r="G1343" t="s">
        <v>2954</v>
      </c>
      <c r="H1343" t="s">
        <v>436</v>
      </c>
      <c r="I1343">
        <v>1761430643.84615</v>
      </c>
      <c r="J1343">
        <f>(K1343)/1000</f>
        <v>0</v>
      </c>
      <c r="K1343">
        <f>IF(DP1343, AN1343, AH1343)</f>
        <v>0</v>
      </c>
      <c r="L1343">
        <f>IF(DP1343, AI1343, AG1343)</f>
        <v>0</v>
      </c>
      <c r="M1343">
        <f>DR1343 - IF(AU1343&gt;1, L1343*DL1343*100.0/(AW1343), 0)</f>
        <v>0</v>
      </c>
      <c r="N1343">
        <f>((T1343-J1343/2)*M1343-L1343)/(T1343+J1343/2)</f>
        <v>0</v>
      </c>
      <c r="O1343">
        <f>N1343*(DY1343+DZ1343)/1000.0</f>
        <v>0</v>
      </c>
      <c r="P1343">
        <f>(DR1343 - IF(AU1343&gt;1, L1343*DL1343*100.0/(AW1343), 0))*(DY1343+DZ1343)/1000.0</f>
        <v>0</v>
      </c>
      <c r="Q1343">
        <f>2.0/((1/S1343-1/R1343)+SIGN(S1343)*SQRT((1/S1343-1/R1343)*(1/S1343-1/R1343) + 4*DM1343/((DM1343+1)*(DM1343+1))*(2*1/S1343*1/R1343-1/R1343*1/R1343)))</f>
        <v>0</v>
      </c>
      <c r="R1343">
        <f>IF(LEFT(DN1343,1)&lt;&gt;"0",IF(LEFT(DN1343,1)="1",3.0,DO1343),$D$5+$E$5*(EF1343*DY1343/($K$5*1000))+$F$5*(EF1343*DY1343/($K$5*1000))*MAX(MIN(DL1343,$J$5),$I$5)*MAX(MIN(DL1343,$J$5),$I$5)+$G$5*MAX(MIN(DL1343,$J$5),$I$5)*(EF1343*DY1343/($K$5*1000))+$H$5*(EF1343*DY1343/($K$5*1000))*(EF1343*DY1343/($K$5*1000)))</f>
        <v>0</v>
      </c>
      <c r="S1343">
        <f>J1343*(1000-(1000*0.61365*exp(17.502*W1343/(240.97+W1343))/(DY1343+DZ1343)+DT1343)/2)/(1000*0.61365*exp(17.502*W1343/(240.97+W1343))/(DY1343+DZ1343)-DT1343)</f>
        <v>0</v>
      </c>
      <c r="T1343">
        <f>1/((DM1343+1)/(Q1343/1.6)+1/(R1343/1.37)) + DM1343/((DM1343+1)/(Q1343/1.6) + DM1343/(R1343/1.37))</f>
        <v>0</v>
      </c>
      <c r="U1343">
        <f>(DH1343*DK1343)</f>
        <v>0</v>
      </c>
      <c r="V1343">
        <f>(EA1343+(U1343+2*0.95*5.67E-8*(((EA1343+$B$7)+273)^4-(EA1343+273)^4)-44100*J1343)/(1.84*29.3*R1343+8*0.95*5.67E-8*(EA1343+273)^3))</f>
        <v>0</v>
      </c>
      <c r="W1343">
        <f>($C$7*EB1343+$D$7*EC1343+$E$7*V1343)</f>
        <v>0</v>
      </c>
      <c r="X1343">
        <f>0.61365*exp(17.502*W1343/(240.97+W1343))</f>
        <v>0</v>
      </c>
      <c r="Y1343">
        <f>(Z1343/AA1343*100)</f>
        <v>0</v>
      </c>
      <c r="Z1343">
        <f>DT1343*(DY1343+DZ1343)/1000</f>
        <v>0</v>
      </c>
      <c r="AA1343">
        <f>0.61365*exp(17.502*EA1343/(240.97+EA1343))</f>
        <v>0</v>
      </c>
      <c r="AB1343">
        <f>(X1343-DT1343*(DY1343+DZ1343)/1000)</f>
        <v>0</v>
      </c>
      <c r="AC1343">
        <f>(-J1343*44100)</f>
        <v>0</v>
      </c>
      <c r="AD1343">
        <f>2*29.3*R1343*0.92*(EA1343-W1343)</f>
        <v>0</v>
      </c>
      <c r="AE1343">
        <f>2*0.95*5.67E-8*(((EA1343+$B$7)+273)^4-(W1343+273)^4)</f>
        <v>0</v>
      </c>
      <c r="AF1343">
        <f>U1343+AE1343+AC1343+AD1343</f>
        <v>0</v>
      </c>
      <c r="AG1343">
        <f>DX1343*AU1343*(DS1343-DR1343*(1000-AU1343*DU1343)/(1000-AU1343*DT1343))/(100*DL1343)</f>
        <v>0</v>
      </c>
      <c r="AH1343">
        <f>1000*DX1343*AU1343*(DT1343-DU1343)/(100*DL1343*(1000-AU1343*DT1343))</f>
        <v>0</v>
      </c>
      <c r="AI1343">
        <f>(AJ1343 - AK1343 - DY1343*1E3/(8.314*(EA1343+273.15)) * AM1343/DX1343 * AL1343) * DX1343/(100*DL1343) * (1000 - DU1343)/1000</f>
        <v>0</v>
      </c>
      <c r="AJ1343">
        <v>1326.26308805836</v>
      </c>
      <c r="AK1343">
        <v>1297.29878787879</v>
      </c>
      <c r="AL1343">
        <v>3.3685332890225</v>
      </c>
      <c r="AM1343">
        <v>65.4946518172247</v>
      </c>
      <c r="AN1343">
        <f>(AP1343 - AO1343 + DY1343*1E3/(8.314*(EA1343+273.15)) * AR1343/DX1343 * AQ1343) * DX1343/(100*DL1343) * 1000/(1000 - AP1343)</f>
        <v>0</v>
      </c>
      <c r="AO1343">
        <v>25.7856253194059</v>
      </c>
      <c r="AP1343">
        <v>58.4970751515152</v>
      </c>
      <c r="AQ1343">
        <v>-0.00512500036134597</v>
      </c>
      <c r="AR1343">
        <v>110.855634111714</v>
      </c>
      <c r="AS1343">
        <v>7</v>
      </c>
      <c r="AT1343">
        <v>1</v>
      </c>
      <c r="AU1343">
        <f>IF(AS1343*$H$13&gt;=AW1343,1.0,(AW1343/(AW1343-AS1343*$H$13)))</f>
        <v>0</v>
      </c>
      <c r="AV1343">
        <f>(AU1343-1)*100</f>
        <v>0</v>
      </c>
      <c r="AW1343">
        <f>MAX(0,($B$13+$C$13*EF1343)/(1+$D$13*EF1343)*DY1343/(EA1343+273)*$E$13)</f>
        <v>0</v>
      </c>
      <c r="AX1343" t="s">
        <v>437</v>
      </c>
      <c r="AY1343" t="s">
        <v>437</v>
      </c>
      <c r="AZ1343">
        <v>0</v>
      </c>
      <c r="BA1343">
        <v>0</v>
      </c>
      <c r="BB1343">
        <f>1-AZ1343/BA1343</f>
        <v>0</v>
      </c>
      <c r="BC1343">
        <v>0</v>
      </c>
      <c r="BD1343" t="s">
        <v>437</v>
      </c>
      <c r="BE1343" t="s">
        <v>437</v>
      </c>
      <c r="BF1343">
        <v>0</v>
      </c>
      <c r="BG1343">
        <v>0</v>
      </c>
      <c r="BH1343">
        <f>1-BF1343/BG1343</f>
        <v>0</v>
      </c>
      <c r="BI1343">
        <v>0.5</v>
      </c>
      <c r="BJ1343">
        <f>DI1343</f>
        <v>0</v>
      </c>
      <c r="BK1343">
        <f>L1343</f>
        <v>0</v>
      </c>
      <c r="BL1343">
        <f>BH1343*BI1343*BJ1343</f>
        <v>0</v>
      </c>
      <c r="BM1343">
        <f>(BK1343-BC1343)/BJ1343</f>
        <v>0</v>
      </c>
      <c r="BN1343">
        <f>(BA1343-BG1343)/BG1343</f>
        <v>0</v>
      </c>
      <c r="BO1343">
        <f>AZ1343/(BB1343+AZ1343/BG1343)</f>
        <v>0</v>
      </c>
      <c r="BP1343" t="s">
        <v>437</v>
      </c>
      <c r="BQ1343">
        <v>0</v>
      </c>
      <c r="BR1343">
        <f>IF(BQ1343&lt;&gt;0, BQ1343, BO1343)</f>
        <v>0</v>
      </c>
      <c r="BS1343">
        <f>1-BR1343/BG1343</f>
        <v>0</v>
      </c>
      <c r="BT1343">
        <f>(BG1343-BF1343)/(BG1343-BR1343)</f>
        <v>0</v>
      </c>
      <c r="BU1343">
        <f>(BA1343-BG1343)/(BA1343-BR1343)</f>
        <v>0</v>
      </c>
      <c r="BV1343">
        <f>(BG1343-BF1343)/(BG1343-AZ1343)</f>
        <v>0</v>
      </c>
      <c r="BW1343">
        <f>(BA1343-BG1343)/(BA1343-AZ1343)</f>
        <v>0</v>
      </c>
      <c r="BX1343">
        <f>(BT1343*BR1343/BF1343)</f>
        <v>0</v>
      </c>
      <c r="BY1343">
        <f>(1-BX1343)</f>
        <v>0</v>
      </c>
      <c r="DH1343">
        <f>$B$11*EG1343+$C$11*EH1343+$F$11*ES1343*(1-EV1343)</f>
        <v>0</v>
      </c>
      <c r="DI1343">
        <f>DH1343*DJ1343</f>
        <v>0</v>
      </c>
      <c r="DJ1343">
        <f>($B$11*$D$9+$C$11*$D$9+$F$11*((FF1343+EX1343)/MAX(FF1343+EX1343+FG1343, 0.1)*$I$9+FG1343/MAX(FF1343+EX1343+FG1343, 0.1)*$J$9))/($B$11+$C$11+$F$11)</f>
        <v>0</v>
      </c>
      <c r="DK1343">
        <f>($B$11*$K$9+$C$11*$K$9+$F$11*((FF1343+EX1343)/MAX(FF1343+EX1343+FG1343, 0.1)*$P$9+FG1343/MAX(FF1343+EX1343+FG1343, 0.1)*$Q$9))/($B$11+$C$11+$F$11)</f>
        <v>0</v>
      </c>
      <c r="DL1343">
        <v>6</v>
      </c>
      <c r="DM1343">
        <v>0.5</v>
      </c>
      <c r="DN1343" t="s">
        <v>438</v>
      </c>
      <c r="DO1343">
        <v>2</v>
      </c>
      <c r="DP1343" t="b">
        <v>1</v>
      </c>
      <c r="DQ1343">
        <v>1761430643.84615</v>
      </c>
      <c r="DR1343">
        <v>1198.22461538462</v>
      </c>
      <c r="DS1343">
        <v>1275.71461538462</v>
      </c>
      <c r="DT1343">
        <v>58.5227615384615</v>
      </c>
      <c r="DU1343">
        <v>25.7832615384615</v>
      </c>
      <c r="DV1343">
        <v>1197.12692307692</v>
      </c>
      <c r="DW1343">
        <v>58.5668615384615</v>
      </c>
      <c r="DX1343">
        <v>500.003461538462</v>
      </c>
      <c r="DY1343">
        <v>90.1937692307692</v>
      </c>
      <c r="DZ1343">
        <v>0.0395370307692308</v>
      </c>
      <c r="EA1343">
        <v>52.5128923076923</v>
      </c>
      <c r="EB1343">
        <v>48.0518692307692</v>
      </c>
      <c r="EC1343">
        <v>999.9</v>
      </c>
      <c r="ED1343">
        <v>0</v>
      </c>
      <c r="EE1343">
        <v>0</v>
      </c>
      <c r="EF1343">
        <v>9990.38307692308</v>
      </c>
      <c r="EG1343">
        <v>0</v>
      </c>
      <c r="EH1343">
        <v>1248.27615384615</v>
      </c>
      <c r="EI1343">
        <v>-77.4895692307692</v>
      </c>
      <c r="EJ1343">
        <v>1272.70692307692</v>
      </c>
      <c r="EK1343">
        <v>1309.47769230769</v>
      </c>
      <c r="EL1343">
        <v>32.7394769230769</v>
      </c>
      <c r="EM1343">
        <v>1275.71461538462</v>
      </c>
      <c r="EN1343">
        <v>25.7832615384615</v>
      </c>
      <c r="EO1343">
        <v>5.27838692307692</v>
      </c>
      <c r="EP1343">
        <v>2.32549</v>
      </c>
      <c r="EQ1343">
        <v>33.782</v>
      </c>
      <c r="ER1343">
        <v>19.8540538461538</v>
      </c>
      <c r="ES1343">
        <v>1199.99923076923</v>
      </c>
      <c r="ET1343">
        <v>0.966997461538462</v>
      </c>
      <c r="EU1343">
        <v>0.0330023846153846</v>
      </c>
      <c r="EV1343">
        <v>0</v>
      </c>
      <c r="EW1343">
        <v>869.658692307692</v>
      </c>
      <c r="EX1343">
        <v>5.00059</v>
      </c>
      <c r="EY1343">
        <v>11659.7</v>
      </c>
      <c r="EZ1343">
        <v>10358.6923076923</v>
      </c>
      <c r="FA1343">
        <v>64.8362307692308</v>
      </c>
      <c r="FB1343">
        <v>66.0190769230769</v>
      </c>
      <c r="FC1343">
        <v>64.8362307692308</v>
      </c>
      <c r="FD1343">
        <v>65.8265384615385</v>
      </c>
      <c r="FE1343">
        <v>66.0813846153846</v>
      </c>
      <c r="FF1343">
        <v>1155.56307692308</v>
      </c>
      <c r="FG1343">
        <v>39.4361538461538</v>
      </c>
      <c r="FH1343">
        <v>0</v>
      </c>
      <c r="FI1343">
        <v>1761430612.9</v>
      </c>
      <c r="FJ1343">
        <v>0</v>
      </c>
      <c r="FK1343">
        <v>869.765076923077</v>
      </c>
      <c r="FL1343">
        <v>8.32642734592268</v>
      </c>
      <c r="FM1343">
        <v>115.220512774261</v>
      </c>
      <c r="FN1343">
        <v>11661.3538461538</v>
      </c>
      <c r="FO1343">
        <v>15</v>
      </c>
      <c r="FP1343">
        <v>0</v>
      </c>
      <c r="FQ1343" t="s">
        <v>439</v>
      </c>
      <c r="FR1343">
        <v>0</v>
      </c>
      <c r="FS1343">
        <v>0</v>
      </c>
      <c r="FT1343">
        <v>0</v>
      </c>
      <c r="FU1343">
        <v>0</v>
      </c>
      <c r="FV1343">
        <v>0</v>
      </c>
      <c r="FW1343">
        <v>0</v>
      </c>
      <c r="FX1343">
        <v>0</v>
      </c>
      <c r="FY1343">
        <v>0</v>
      </c>
      <c r="FZ1343">
        <v>0</v>
      </c>
      <c r="GA1343">
        <v>0</v>
      </c>
      <c r="GB1343">
        <v>0</v>
      </c>
      <c r="GC1343">
        <v>-77.2790714285714</v>
      </c>
      <c r="GD1343">
        <v>-8.46249350649341</v>
      </c>
      <c r="GE1343">
        <v>1.27826968841733</v>
      </c>
      <c r="GF1343">
        <v>0</v>
      </c>
      <c r="GG1343">
        <v>869.271764705882</v>
      </c>
      <c r="GH1343">
        <v>8.56666157795593</v>
      </c>
      <c r="GI1343">
        <v>0.870175846286371</v>
      </c>
      <c r="GJ1343">
        <v>-1</v>
      </c>
      <c r="GK1343">
        <v>32.7492047619048</v>
      </c>
      <c r="GL1343">
        <v>-0.207506493506513</v>
      </c>
      <c r="GM1343">
        <v>0.0212529544431443</v>
      </c>
      <c r="GN1343">
        <v>0</v>
      </c>
      <c r="GO1343">
        <v>0</v>
      </c>
      <c r="GP1343">
        <v>2</v>
      </c>
      <c r="GQ1343" t="s">
        <v>473</v>
      </c>
      <c r="GR1343">
        <v>3.12601</v>
      </c>
      <c r="GS1343">
        <v>2.71751</v>
      </c>
      <c r="GT1343">
        <v>0.178017</v>
      </c>
      <c r="GU1343">
        <v>0.184557</v>
      </c>
      <c r="GV1343">
        <v>0.18011</v>
      </c>
      <c r="GW1343">
        <v>0.102089</v>
      </c>
      <c r="GX1343">
        <v>29234.6</v>
      </c>
      <c r="GY1343">
        <v>30606</v>
      </c>
      <c r="GZ1343">
        <v>32342</v>
      </c>
      <c r="HA1343">
        <v>34152.8</v>
      </c>
      <c r="HB1343">
        <v>38224.9</v>
      </c>
      <c r="HC1343">
        <v>44270.4</v>
      </c>
      <c r="HD1343">
        <v>50891.1</v>
      </c>
      <c r="HE1343">
        <v>54813.9</v>
      </c>
      <c r="HF1343">
        <v>1.6478</v>
      </c>
      <c r="HG1343">
        <v>1.49835</v>
      </c>
      <c r="HH1343">
        <v>-0.215322</v>
      </c>
      <c r="HI1343">
        <v>0</v>
      </c>
      <c r="HJ1343">
        <v>51.443</v>
      </c>
      <c r="HK1343">
        <v>999.9</v>
      </c>
      <c r="HL1343">
        <v>56.043</v>
      </c>
      <c r="HM1343">
        <v>30.323</v>
      </c>
      <c r="HN1343">
        <v>26.9687</v>
      </c>
      <c r="HO1343">
        <v>59.9757</v>
      </c>
      <c r="HP1343">
        <v>40.3646</v>
      </c>
      <c r="HQ1343">
        <v>1</v>
      </c>
      <c r="HR1343">
        <v>2.73925</v>
      </c>
      <c r="HS1343">
        <v>2.62227</v>
      </c>
      <c r="HT1343">
        <v>20.0905</v>
      </c>
      <c r="HU1343">
        <v>5.18479</v>
      </c>
      <c r="HV1343">
        <v>12.0159</v>
      </c>
      <c r="HW1343">
        <v>4.96685</v>
      </c>
      <c r="HX1343">
        <v>3.29588</v>
      </c>
      <c r="HY1343">
        <v>9999</v>
      </c>
      <c r="HZ1343">
        <v>9999</v>
      </c>
      <c r="IA1343">
        <v>999.9</v>
      </c>
      <c r="IB1343">
        <v>9999</v>
      </c>
      <c r="IC1343">
        <v>1.86325</v>
      </c>
      <c r="ID1343">
        <v>1.86808</v>
      </c>
      <c r="IE1343">
        <v>1.86783</v>
      </c>
      <c r="IF1343">
        <v>1.86905</v>
      </c>
      <c r="IG1343">
        <v>1.86981</v>
      </c>
      <c r="IH1343">
        <v>1.86592</v>
      </c>
      <c r="II1343">
        <v>1.86694</v>
      </c>
      <c r="IJ1343">
        <v>1.86841</v>
      </c>
      <c r="IK1343">
        <v>5</v>
      </c>
      <c r="IL1343">
        <v>0</v>
      </c>
      <c r="IM1343">
        <v>0</v>
      </c>
      <c r="IN1343">
        <v>0</v>
      </c>
      <c r="IO1343" t="s">
        <v>441</v>
      </c>
      <c r="IP1343" t="s">
        <v>442</v>
      </c>
      <c r="IQ1343" t="s">
        <v>443</v>
      </c>
      <c r="IR1343" t="s">
        <v>443</v>
      </c>
      <c r="IS1343" t="s">
        <v>443</v>
      </c>
      <c r="IT1343" t="s">
        <v>443</v>
      </c>
      <c r="IU1343">
        <v>0</v>
      </c>
      <c r="IV1343">
        <v>100</v>
      </c>
      <c r="IW1343">
        <v>100</v>
      </c>
      <c r="IX1343">
        <v>1.1</v>
      </c>
      <c r="IY1343">
        <v>-0.0441</v>
      </c>
      <c r="IZ1343">
        <v>1.09748391826392</v>
      </c>
      <c r="JA1343">
        <v>0</v>
      </c>
      <c r="JB1343">
        <v>0</v>
      </c>
      <c r="JC1343">
        <v>0</v>
      </c>
      <c r="JD1343">
        <v>-0.0441141096964596</v>
      </c>
      <c r="JE1343">
        <v>0</v>
      </c>
      <c r="JF1343">
        <v>0</v>
      </c>
      <c r="JG1343">
        <v>0</v>
      </c>
      <c r="JH1343">
        <v>5</v>
      </c>
      <c r="JI1343">
        <v>2273</v>
      </c>
      <c r="JJ1343">
        <v>1</v>
      </c>
      <c r="JK1343">
        <v>24</v>
      </c>
      <c r="JL1343">
        <v>29357177.5</v>
      </c>
      <c r="JM1343">
        <v>29357177.5</v>
      </c>
      <c r="JN1343">
        <v>2.54272</v>
      </c>
      <c r="JO1343">
        <v>2.60864</v>
      </c>
      <c r="JP1343">
        <v>1.54785</v>
      </c>
      <c r="JQ1343">
        <v>2.31567</v>
      </c>
      <c r="JR1343">
        <v>1.64551</v>
      </c>
      <c r="JS1343">
        <v>2.39136</v>
      </c>
      <c r="JT1343">
        <v>34.4408</v>
      </c>
      <c r="JU1343">
        <v>24.1751</v>
      </c>
      <c r="JV1343">
        <v>18</v>
      </c>
      <c r="JW1343">
        <v>486.801</v>
      </c>
      <c r="JX1343">
        <v>378.434</v>
      </c>
      <c r="JY1343">
        <v>49.46</v>
      </c>
      <c r="JZ1343">
        <v>57.4267</v>
      </c>
      <c r="KA1343">
        <v>30.002</v>
      </c>
      <c r="KB1343">
        <v>56.6855</v>
      </c>
      <c r="KC1343">
        <v>56.4829</v>
      </c>
      <c r="KD1343">
        <v>50.9472</v>
      </c>
      <c r="KE1343">
        <v>0</v>
      </c>
      <c r="KF1343">
        <v>100</v>
      </c>
      <c r="KG1343">
        <v>49.4502</v>
      </c>
      <c r="KH1343">
        <v>1325.63</v>
      </c>
      <c r="KI1343">
        <v>26.2864</v>
      </c>
      <c r="KJ1343">
        <v>92.1985</v>
      </c>
      <c r="KK1343">
        <v>88.667</v>
      </c>
    </row>
    <row r="1344" spans="1:297">
      <c r="A1344">
        <v>1328</v>
      </c>
      <c r="B1344">
        <v>1761430657</v>
      </c>
      <c r="C1344">
        <v>22476</v>
      </c>
      <c r="D1344" t="s">
        <v>3111</v>
      </c>
      <c r="E1344" t="s">
        <v>3112</v>
      </c>
      <c r="F1344">
        <v>5</v>
      </c>
      <c r="G1344" t="s">
        <v>2954</v>
      </c>
      <c r="H1344" t="s">
        <v>436</v>
      </c>
      <c r="I1344">
        <v>1761430648.84615</v>
      </c>
      <c r="J1344">
        <f>(K1344)/1000</f>
        <v>0</v>
      </c>
      <c r="K1344">
        <f>IF(DP1344, AN1344, AH1344)</f>
        <v>0</v>
      </c>
      <c r="L1344">
        <f>IF(DP1344, AI1344, AG1344)</f>
        <v>0</v>
      </c>
      <c r="M1344">
        <f>DR1344 - IF(AU1344&gt;1, L1344*DL1344*100.0/(AW1344), 0)</f>
        <v>0</v>
      </c>
      <c r="N1344">
        <f>((T1344-J1344/2)*M1344-L1344)/(T1344+J1344/2)</f>
        <v>0</v>
      </c>
      <c r="O1344">
        <f>N1344*(DY1344+DZ1344)/1000.0</f>
        <v>0</v>
      </c>
      <c r="P1344">
        <f>(DR1344 - IF(AU1344&gt;1, L1344*DL1344*100.0/(AW1344), 0))*(DY1344+DZ1344)/1000.0</f>
        <v>0</v>
      </c>
      <c r="Q1344">
        <f>2.0/((1/S1344-1/R1344)+SIGN(S1344)*SQRT((1/S1344-1/R1344)*(1/S1344-1/R1344) + 4*DM1344/((DM1344+1)*(DM1344+1))*(2*1/S1344*1/R1344-1/R1344*1/R1344)))</f>
        <v>0</v>
      </c>
      <c r="R1344">
        <f>IF(LEFT(DN1344,1)&lt;&gt;"0",IF(LEFT(DN1344,1)="1",3.0,DO1344),$D$5+$E$5*(EF1344*DY1344/($K$5*1000))+$F$5*(EF1344*DY1344/($K$5*1000))*MAX(MIN(DL1344,$J$5),$I$5)*MAX(MIN(DL1344,$J$5),$I$5)+$G$5*MAX(MIN(DL1344,$J$5),$I$5)*(EF1344*DY1344/($K$5*1000))+$H$5*(EF1344*DY1344/($K$5*1000))*(EF1344*DY1344/($K$5*1000)))</f>
        <v>0</v>
      </c>
      <c r="S1344">
        <f>J1344*(1000-(1000*0.61365*exp(17.502*W1344/(240.97+W1344))/(DY1344+DZ1344)+DT1344)/2)/(1000*0.61365*exp(17.502*W1344/(240.97+W1344))/(DY1344+DZ1344)-DT1344)</f>
        <v>0</v>
      </c>
      <c r="T1344">
        <f>1/((DM1344+1)/(Q1344/1.6)+1/(R1344/1.37)) + DM1344/((DM1344+1)/(Q1344/1.6) + DM1344/(R1344/1.37))</f>
        <v>0</v>
      </c>
      <c r="U1344">
        <f>(DH1344*DK1344)</f>
        <v>0</v>
      </c>
      <c r="V1344">
        <f>(EA1344+(U1344+2*0.95*5.67E-8*(((EA1344+$B$7)+273)^4-(EA1344+273)^4)-44100*J1344)/(1.84*29.3*R1344+8*0.95*5.67E-8*(EA1344+273)^3))</f>
        <v>0</v>
      </c>
      <c r="W1344">
        <f>($C$7*EB1344+$D$7*EC1344+$E$7*V1344)</f>
        <v>0</v>
      </c>
      <c r="X1344">
        <f>0.61365*exp(17.502*W1344/(240.97+W1344))</f>
        <v>0</v>
      </c>
      <c r="Y1344">
        <f>(Z1344/AA1344*100)</f>
        <v>0</v>
      </c>
      <c r="Z1344">
        <f>DT1344*(DY1344+DZ1344)/1000</f>
        <v>0</v>
      </c>
      <c r="AA1344">
        <f>0.61365*exp(17.502*EA1344/(240.97+EA1344))</f>
        <v>0</v>
      </c>
      <c r="AB1344">
        <f>(X1344-DT1344*(DY1344+DZ1344)/1000)</f>
        <v>0</v>
      </c>
      <c r="AC1344">
        <f>(-J1344*44100)</f>
        <v>0</v>
      </c>
      <c r="AD1344">
        <f>2*29.3*R1344*0.92*(EA1344-W1344)</f>
        <v>0</v>
      </c>
      <c r="AE1344">
        <f>2*0.95*5.67E-8*(((EA1344+$B$7)+273)^4-(W1344+273)^4)</f>
        <v>0</v>
      </c>
      <c r="AF1344">
        <f>U1344+AE1344+AC1344+AD1344</f>
        <v>0</v>
      </c>
      <c r="AG1344">
        <f>DX1344*AU1344*(DS1344-DR1344*(1000-AU1344*DU1344)/(1000-AU1344*DT1344))/(100*DL1344)</f>
        <v>0</v>
      </c>
      <c r="AH1344">
        <f>1000*DX1344*AU1344*(DT1344-DU1344)/(100*DL1344*(1000-AU1344*DT1344))</f>
        <v>0</v>
      </c>
      <c r="AI1344">
        <f>(AJ1344 - AK1344 - DY1344*1E3/(8.314*(EA1344+273.15)) * AM1344/DX1344 * AL1344) * DX1344/(100*DL1344) * (1000 - DU1344)/1000</f>
        <v>0</v>
      </c>
      <c r="AJ1344">
        <v>1344.80919394344</v>
      </c>
      <c r="AK1344">
        <v>1315.43533333333</v>
      </c>
      <c r="AL1344">
        <v>3.62441516656506</v>
      </c>
      <c r="AM1344">
        <v>65.4946518172247</v>
      </c>
      <c r="AN1344">
        <f>(AP1344 - AO1344 + DY1344*1E3/(8.314*(EA1344+273.15)) * AR1344/DX1344 * AQ1344) * DX1344/(100*DL1344) * 1000/(1000 - AP1344)</f>
        <v>0</v>
      </c>
      <c r="AO1344">
        <v>25.7873358131637</v>
      </c>
      <c r="AP1344">
        <v>58.5150242424242</v>
      </c>
      <c r="AQ1344">
        <v>0.00341091697024751</v>
      </c>
      <c r="AR1344">
        <v>110.855634111714</v>
      </c>
      <c r="AS1344">
        <v>7</v>
      </c>
      <c r="AT1344">
        <v>1</v>
      </c>
      <c r="AU1344">
        <f>IF(AS1344*$H$13&gt;=AW1344,1.0,(AW1344/(AW1344-AS1344*$H$13)))</f>
        <v>0</v>
      </c>
      <c r="AV1344">
        <f>(AU1344-1)*100</f>
        <v>0</v>
      </c>
      <c r="AW1344">
        <f>MAX(0,($B$13+$C$13*EF1344)/(1+$D$13*EF1344)*DY1344/(EA1344+273)*$E$13)</f>
        <v>0</v>
      </c>
      <c r="AX1344" t="s">
        <v>437</v>
      </c>
      <c r="AY1344" t="s">
        <v>437</v>
      </c>
      <c r="AZ1344">
        <v>0</v>
      </c>
      <c r="BA1344">
        <v>0</v>
      </c>
      <c r="BB1344">
        <f>1-AZ1344/BA1344</f>
        <v>0</v>
      </c>
      <c r="BC1344">
        <v>0</v>
      </c>
      <c r="BD1344" t="s">
        <v>437</v>
      </c>
      <c r="BE1344" t="s">
        <v>437</v>
      </c>
      <c r="BF1344">
        <v>0</v>
      </c>
      <c r="BG1344">
        <v>0</v>
      </c>
      <c r="BH1344">
        <f>1-BF1344/BG1344</f>
        <v>0</v>
      </c>
      <c r="BI1344">
        <v>0.5</v>
      </c>
      <c r="BJ1344">
        <f>DI1344</f>
        <v>0</v>
      </c>
      <c r="BK1344">
        <f>L1344</f>
        <v>0</v>
      </c>
      <c r="BL1344">
        <f>BH1344*BI1344*BJ1344</f>
        <v>0</v>
      </c>
      <c r="BM1344">
        <f>(BK1344-BC1344)/BJ1344</f>
        <v>0</v>
      </c>
      <c r="BN1344">
        <f>(BA1344-BG1344)/BG1344</f>
        <v>0</v>
      </c>
      <c r="BO1344">
        <f>AZ1344/(BB1344+AZ1344/BG1344)</f>
        <v>0</v>
      </c>
      <c r="BP1344" t="s">
        <v>437</v>
      </c>
      <c r="BQ1344">
        <v>0</v>
      </c>
      <c r="BR1344">
        <f>IF(BQ1344&lt;&gt;0, BQ1344, BO1344)</f>
        <v>0</v>
      </c>
      <c r="BS1344">
        <f>1-BR1344/BG1344</f>
        <v>0</v>
      </c>
      <c r="BT1344">
        <f>(BG1344-BF1344)/(BG1344-BR1344)</f>
        <v>0</v>
      </c>
      <c r="BU1344">
        <f>(BA1344-BG1344)/(BA1344-BR1344)</f>
        <v>0</v>
      </c>
      <c r="BV1344">
        <f>(BG1344-BF1344)/(BG1344-AZ1344)</f>
        <v>0</v>
      </c>
      <c r="BW1344">
        <f>(BA1344-BG1344)/(BA1344-AZ1344)</f>
        <v>0</v>
      </c>
      <c r="BX1344">
        <f>(BT1344*BR1344/BF1344)</f>
        <v>0</v>
      </c>
      <c r="BY1344">
        <f>(1-BX1344)</f>
        <v>0</v>
      </c>
      <c r="DH1344">
        <f>$B$11*EG1344+$C$11*EH1344+$F$11*ES1344*(1-EV1344)</f>
        <v>0</v>
      </c>
      <c r="DI1344">
        <f>DH1344*DJ1344</f>
        <v>0</v>
      </c>
      <c r="DJ1344">
        <f>($B$11*$D$9+$C$11*$D$9+$F$11*((FF1344+EX1344)/MAX(FF1344+EX1344+FG1344, 0.1)*$I$9+FG1344/MAX(FF1344+EX1344+FG1344, 0.1)*$J$9))/($B$11+$C$11+$F$11)</f>
        <v>0</v>
      </c>
      <c r="DK1344">
        <f>($B$11*$K$9+$C$11*$K$9+$F$11*((FF1344+EX1344)/MAX(FF1344+EX1344+FG1344, 0.1)*$P$9+FG1344/MAX(FF1344+EX1344+FG1344, 0.1)*$Q$9))/($B$11+$C$11+$F$11)</f>
        <v>0</v>
      </c>
      <c r="DL1344">
        <v>6</v>
      </c>
      <c r="DM1344">
        <v>0.5</v>
      </c>
      <c r="DN1344" t="s">
        <v>438</v>
      </c>
      <c r="DO1344">
        <v>2</v>
      </c>
      <c r="DP1344" t="b">
        <v>1</v>
      </c>
      <c r="DQ1344">
        <v>1761430648.84615</v>
      </c>
      <c r="DR1344">
        <v>1214.58153846154</v>
      </c>
      <c r="DS1344">
        <v>1293.24461538462</v>
      </c>
      <c r="DT1344">
        <v>58.5122769230769</v>
      </c>
      <c r="DU1344">
        <v>25.7849769230769</v>
      </c>
      <c r="DV1344">
        <v>1213.48384615385</v>
      </c>
      <c r="DW1344">
        <v>58.5563923076923</v>
      </c>
      <c r="DX1344">
        <v>500.006307692308</v>
      </c>
      <c r="DY1344">
        <v>90.1940461538462</v>
      </c>
      <c r="DZ1344">
        <v>0.0394307923076923</v>
      </c>
      <c r="EA1344">
        <v>52.5051615384615</v>
      </c>
      <c r="EB1344">
        <v>48.0444076923077</v>
      </c>
      <c r="EC1344">
        <v>999.9</v>
      </c>
      <c r="ED1344">
        <v>0</v>
      </c>
      <c r="EE1344">
        <v>0</v>
      </c>
      <c r="EF1344">
        <v>9996.77923076923</v>
      </c>
      <c r="EG1344">
        <v>0</v>
      </c>
      <c r="EH1344">
        <v>1248.20615384615</v>
      </c>
      <c r="EI1344">
        <v>-78.6614846153846</v>
      </c>
      <c r="EJ1344">
        <v>1290.06692307692</v>
      </c>
      <c r="EK1344">
        <v>1327.47230769231</v>
      </c>
      <c r="EL1344">
        <v>32.7272923076923</v>
      </c>
      <c r="EM1344">
        <v>1293.24461538462</v>
      </c>
      <c r="EN1344">
        <v>25.7849769230769</v>
      </c>
      <c r="EO1344">
        <v>5.27745846153846</v>
      </c>
      <c r="EP1344">
        <v>2.32565153846154</v>
      </c>
      <c r="EQ1344">
        <v>33.7788538461539</v>
      </c>
      <c r="ER1344">
        <v>19.8551692307692</v>
      </c>
      <c r="ES1344">
        <v>1199.99461538462</v>
      </c>
      <c r="ET1344">
        <v>0.966995615384615</v>
      </c>
      <c r="EU1344">
        <v>0.0330042</v>
      </c>
      <c r="EV1344">
        <v>0</v>
      </c>
      <c r="EW1344">
        <v>870.319307692308</v>
      </c>
      <c r="EX1344">
        <v>5.00059</v>
      </c>
      <c r="EY1344">
        <v>11669.8692307692</v>
      </c>
      <c r="EZ1344">
        <v>10358.6615384615</v>
      </c>
      <c r="FA1344">
        <v>64.8556153846154</v>
      </c>
      <c r="FB1344">
        <v>66.0381538461538</v>
      </c>
      <c r="FC1344">
        <v>64.8556153846154</v>
      </c>
      <c r="FD1344">
        <v>65.8459230769231</v>
      </c>
      <c r="FE1344">
        <v>66.1007692307692</v>
      </c>
      <c r="FF1344">
        <v>1155.55615384615</v>
      </c>
      <c r="FG1344">
        <v>39.4384615384615</v>
      </c>
      <c r="FH1344">
        <v>0</v>
      </c>
      <c r="FI1344">
        <v>1761430617.7</v>
      </c>
      <c r="FJ1344">
        <v>0</v>
      </c>
      <c r="FK1344">
        <v>870.428153846154</v>
      </c>
      <c r="FL1344">
        <v>8.71268376661052</v>
      </c>
      <c r="FM1344">
        <v>120.605128304464</v>
      </c>
      <c r="FN1344">
        <v>11670.8730769231</v>
      </c>
      <c r="FO1344">
        <v>15</v>
      </c>
      <c r="FP1344">
        <v>0</v>
      </c>
      <c r="FQ1344" t="s">
        <v>439</v>
      </c>
      <c r="FR1344">
        <v>0</v>
      </c>
      <c r="FS1344">
        <v>0</v>
      </c>
      <c r="FT1344">
        <v>0</v>
      </c>
      <c r="FU1344">
        <v>0</v>
      </c>
      <c r="FV1344">
        <v>0</v>
      </c>
      <c r="FW1344">
        <v>0</v>
      </c>
      <c r="FX1344">
        <v>0</v>
      </c>
      <c r="FY1344">
        <v>0</v>
      </c>
      <c r="FZ1344">
        <v>0</v>
      </c>
      <c r="GA1344">
        <v>0</v>
      </c>
      <c r="GB1344">
        <v>0</v>
      </c>
      <c r="GC1344">
        <v>-78.090465</v>
      </c>
      <c r="GD1344">
        <v>-11.7056977443608</v>
      </c>
      <c r="GE1344">
        <v>1.4534570441795</v>
      </c>
      <c r="GF1344">
        <v>0</v>
      </c>
      <c r="GG1344">
        <v>870.005470588235</v>
      </c>
      <c r="GH1344">
        <v>8.24999236227094</v>
      </c>
      <c r="GI1344">
        <v>0.837932934115924</v>
      </c>
      <c r="GJ1344">
        <v>-1</v>
      </c>
      <c r="GK1344">
        <v>32.734675</v>
      </c>
      <c r="GL1344">
        <v>-0.154642105263189</v>
      </c>
      <c r="GM1344">
        <v>0.0165784762568818</v>
      </c>
      <c r="GN1344">
        <v>0</v>
      </c>
      <c r="GO1344">
        <v>0</v>
      </c>
      <c r="GP1344">
        <v>2</v>
      </c>
      <c r="GQ1344" t="s">
        <v>473</v>
      </c>
      <c r="GR1344">
        <v>3.12615</v>
      </c>
      <c r="GS1344">
        <v>2.71735</v>
      </c>
      <c r="GT1344">
        <v>0.179572</v>
      </c>
      <c r="GU1344">
        <v>0.185936</v>
      </c>
      <c r="GV1344">
        <v>0.180123</v>
      </c>
      <c r="GW1344">
        <v>0.102094</v>
      </c>
      <c r="GX1344">
        <v>29177.5</v>
      </c>
      <c r="GY1344">
        <v>30552.1</v>
      </c>
      <c r="GZ1344">
        <v>32340.7</v>
      </c>
      <c r="HA1344">
        <v>34151</v>
      </c>
      <c r="HB1344">
        <v>38223.2</v>
      </c>
      <c r="HC1344">
        <v>44268.2</v>
      </c>
      <c r="HD1344">
        <v>50889.1</v>
      </c>
      <c r="HE1344">
        <v>54811.3</v>
      </c>
      <c r="HF1344">
        <v>1.64767</v>
      </c>
      <c r="HG1344">
        <v>1.4981</v>
      </c>
      <c r="HH1344">
        <v>-0.218734</v>
      </c>
      <c r="HI1344">
        <v>0</v>
      </c>
      <c r="HJ1344">
        <v>51.4573</v>
      </c>
      <c r="HK1344">
        <v>999.9</v>
      </c>
      <c r="HL1344">
        <v>56.043</v>
      </c>
      <c r="HM1344">
        <v>30.323</v>
      </c>
      <c r="HN1344">
        <v>26.9677</v>
      </c>
      <c r="HO1344">
        <v>60.3157</v>
      </c>
      <c r="HP1344">
        <v>40.1763</v>
      </c>
      <c r="HQ1344">
        <v>1</v>
      </c>
      <c r="HR1344">
        <v>2.74121</v>
      </c>
      <c r="HS1344">
        <v>2.62937</v>
      </c>
      <c r="HT1344">
        <v>20.0904</v>
      </c>
      <c r="HU1344">
        <v>5.18524</v>
      </c>
      <c r="HV1344">
        <v>12.0159</v>
      </c>
      <c r="HW1344">
        <v>4.96685</v>
      </c>
      <c r="HX1344">
        <v>3.29598</v>
      </c>
      <c r="HY1344">
        <v>9999</v>
      </c>
      <c r="HZ1344">
        <v>9999</v>
      </c>
      <c r="IA1344">
        <v>999.9</v>
      </c>
      <c r="IB1344">
        <v>9999</v>
      </c>
      <c r="IC1344">
        <v>1.86325</v>
      </c>
      <c r="ID1344">
        <v>1.8681</v>
      </c>
      <c r="IE1344">
        <v>1.86783</v>
      </c>
      <c r="IF1344">
        <v>1.86905</v>
      </c>
      <c r="IG1344">
        <v>1.86981</v>
      </c>
      <c r="IH1344">
        <v>1.86587</v>
      </c>
      <c r="II1344">
        <v>1.86693</v>
      </c>
      <c r="IJ1344">
        <v>1.8684</v>
      </c>
      <c r="IK1344">
        <v>5</v>
      </c>
      <c r="IL1344">
        <v>0</v>
      </c>
      <c r="IM1344">
        <v>0</v>
      </c>
      <c r="IN1344">
        <v>0</v>
      </c>
      <c r="IO1344" t="s">
        <v>441</v>
      </c>
      <c r="IP1344" t="s">
        <v>442</v>
      </c>
      <c r="IQ1344" t="s">
        <v>443</v>
      </c>
      <c r="IR1344" t="s">
        <v>443</v>
      </c>
      <c r="IS1344" t="s">
        <v>443</v>
      </c>
      <c r="IT1344" t="s">
        <v>443</v>
      </c>
      <c r="IU1344">
        <v>0</v>
      </c>
      <c r="IV1344">
        <v>100</v>
      </c>
      <c r="IW1344">
        <v>100</v>
      </c>
      <c r="IX1344">
        <v>1.1</v>
      </c>
      <c r="IY1344">
        <v>-0.0441</v>
      </c>
      <c r="IZ1344">
        <v>1.09748391826392</v>
      </c>
      <c r="JA1344">
        <v>0</v>
      </c>
      <c r="JB1344">
        <v>0</v>
      </c>
      <c r="JC1344">
        <v>0</v>
      </c>
      <c r="JD1344">
        <v>-0.0441141096964596</v>
      </c>
      <c r="JE1344">
        <v>0</v>
      </c>
      <c r="JF1344">
        <v>0</v>
      </c>
      <c r="JG1344">
        <v>0</v>
      </c>
      <c r="JH1344">
        <v>5</v>
      </c>
      <c r="JI1344">
        <v>2273</v>
      </c>
      <c r="JJ1344">
        <v>1</v>
      </c>
      <c r="JK1344">
        <v>24</v>
      </c>
      <c r="JL1344">
        <v>29357177.6</v>
      </c>
      <c r="JM1344">
        <v>29357177.6</v>
      </c>
      <c r="JN1344">
        <v>2.56714</v>
      </c>
      <c r="JO1344">
        <v>2.61719</v>
      </c>
      <c r="JP1344">
        <v>1.54785</v>
      </c>
      <c r="JQ1344">
        <v>2.31445</v>
      </c>
      <c r="JR1344">
        <v>1.64673</v>
      </c>
      <c r="JS1344">
        <v>2.34131</v>
      </c>
      <c r="JT1344">
        <v>34.4408</v>
      </c>
      <c r="JU1344">
        <v>24.1751</v>
      </c>
      <c r="JV1344">
        <v>18</v>
      </c>
      <c r="JW1344">
        <v>486.771</v>
      </c>
      <c r="JX1344">
        <v>378.326</v>
      </c>
      <c r="JY1344">
        <v>49.4112</v>
      </c>
      <c r="JZ1344">
        <v>57.4401</v>
      </c>
      <c r="KA1344">
        <v>30.0019</v>
      </c>
      <c r="KB1344">
        <v>56.6971</v>
      </c>
      <c r="KC1344">
        <v>56.4944</v>
      </c>
      <c r="KD1344">
        <v>51.4282</v>
      </c>
      <c r="KE1344">
        <v>0</v>
      </c>
      <c r="KF1344">
        <v>100</v>
      </c>
      <c r="KG1344">
        <v>49.4025</v>
      </c>
      <c r="KH1344">
        <v>1339.31</v>
      </c>
      <c r="KI1344">
        <v>26.2864</v>
      </c>
      <c r="KJ1344">
        <v>92.1948</v>
      </c>
      <c r="KK1344">
        <v>88.6626</v>
      </c>
    </row>
    <row r="1345" spans="1:297">
      <c r="A1345">
        <v>1329</v>
      </c>
      <c r="B1345">
        <v>1761430662</v>
      </c>
      <c r="C1345">
        <v>22481</v>
      </c>
      <c r="D1345" t="s">
        <v>3113</v>
      </c>
      <c r="E1345" t="s">
        <v>3114</v>
      </c>
      <c r="F1345">
        <v>5</v>
      </c>
      <c r="G1345" t="s">
        <v>2954</v>
      </c>
      <c r="H1345" t="s">
        <v>436</v>
      </c>
      <c r="I1345">
        <v>1761430653.84615</v>
      </c>
      <c r="J1345">
        <f>(K1345)/1000</f>
        <v>0</v>
      </c>
      <c r="K1345">
        <f>IF(DP1345, AN1345, AH1345)</f>
        <v>0</v>
      </c>
      <c r="L1345">
        <f>IF(DP1345, AI1345, AG1345)</f>
        <v>0</v>
      </c>
      <c r="M1345">
        <f>DR1345 - IF(AU1345&gt;1, L1345*DL1345*100.0/(AW1345), 0)</f>
        <v>0</v>
      </c>
      <c r="N1345">
        <f>((T1345-J1345/2)*M1345-L1345)/(T1345+J1345/2)</f>
        <v>0</v>
      </c>
      <c r="O1345">
        <f>N1345*(DY1345+DZ1345)/1000.0</f>
        <v>0</v>
      </c>
      <c r="P1345">
        <f>(DR1345 - IF(AU1345&gt;1, L1345*DL1345*100.0/(AW1345), 0))*(DY1345+DZ1345)/1000.0</f>
        <v>0</v>
      </c>
      <c r="Q1345">
        <f>2.0/((1/S1345-1/R1345)+SIGN(S1345)*SQRT((1/S1345-1/R1345)*(1/S1345-1/R1345) + 4*DM1345/((DM1345+1)*(DM1345+1))*(2*1/S1345*1/R1345-1/R1345*1/R1345)))</f>
        <v>0</v>
      </c>
      <c r="R1345">
        <f>IF(LEFT(DN1345,1)&lt;&gt;"0",IF(LEFT(DN1345,1)="1",3.0,DO1345),$D$5+$E$5*(EF1345*DY1345/($K$5*1000))+$F$5*(EF1345*DY1345/($K$5*1000))*MAX(MIN(DL1345,$J$5),$I$5)*MAX(MIN(DL1345,$J$5),$I$5)+$G$5*MAX(MIN(DL1345,$J$5),$I$5)*(EF1345*DY1345/($K$5*1000))+$H$5*(EF1345*DY1345/($K$5*1000))*(EF1345*DY1345/($K$5*1000)))</f>
        <v>0</v>
      </c>
      <c r="S1345">
        <f>J1345*(1000-(1000*0.61365*exp(17.502*W1345/(240.97+W1345))/(DY1345+DZ1345)+DT1345)/2)/(1000*0.61365*exp(17.502*W1345/(240.97+W1345))/(DY1345+DZ1345)-DT1345)</f>
        <v>0</v>
      </c>
      <c r="T1345">
        <f>1/((DM1345+1)/(Q1345/1.6)+1/(R1345/1.37)) + DM1345/((DM1345+1)/(Q1345/1.6) + DM1345/(R1345/1.37))</f>
        <v>0</v>
      </c>
      <c r="U1345">
        <f>(DH1345*DK1345)</f>
        <v>0</v>
      </c>
      <c r="V1345">
        <f>(EA1345+(U1345+2*0.95*5.67E-8*(((EA1345+$B$7)+273)^4-(EA1345+273)^4)-44100*J1345)/(1.84*29.3*R1345+8*0.95*5.67E-8*(EA1345+273)^3))</f>
        <v>0</v>
      </c>
      <c r="W1345">
        <f>($C$7*EB1345+$D$7*EC1345+$E$7*V1345)</f>
        <v>0</v>
      </c>
      <c r="X1345">
        <f>0.61365*exp(17.502*W1345/(240.97+W1345))</f>
        <v>0</v>
      </c>
      <c r="Y1345">
        <f>(Z1345/AA1345*100)</f>
        <v>0</v>
      </c>
      <c r="Z1345">
        <f>DT1345*(DY1345+DZ1345)/1000</f>
        <v>0</v>
      </c>
      <c r="AA1345">
        <f>0.61365*exp(17.502*EA1345/(240.97+EA1345))</f>
        <v>0</v>
      </c>
      <c r="AB1345">
        <f>(X1345-DT1345*(DY1345+DZ1345)/1000)</f>
        <v>0</v>
      </c>
      <c r="AC1345">
        <f>(-J1345*44100)</f>
        <v>0</v>
      </c>
      <c r="AD1345">
        <f>2*29.3*R1345*0.92*(EA1345-W1345)</f>
        <v>0</v>
      </c>
      <c r="AE1345">
        <f>2*0.95*5.67E-8*(((EA1345+$B$7)+273)^4-(W1345+273)^4)</f>
        <v>0</v>
      </c>
      <c r="AF1345">
        <f>U1345+AE1345+AC1345+AD1345</f>
        <v>0</v>
      </c>
      <c r="AG1345">
        <f>DX1345*AU1345*(DS1345-DR1345*(1000-AU1345*DU1345)/(1000-AU1345*DT1345))/(100*DL1345)</f>
        <v>0</v>
      </c>
      <c r="AH1345">
        <f>1000*DX1345*AU1345*(DT1345-DU1345)/(100*DL1345*(1000-AU1345*DT1345))</f>
        <v>0</v>
      </c>
      <c r="AI1345">
        <f>(AJ1345 - AK1345 - DY1345*1E3/(8.314*(EA1345+273.15)) * AM1345/DX1345 * AL1345) * DX1345/(100*DL1345) * (1000 - DU1345)/1000</f>
        <v>0</v>
      </c>
      <c r="AJ1345">
        <v>1360.66221461422</v>
      </c>
      <c r="AK1345">
        <v>1332.03915151515</v>
      </c>
      <c r="AL1345">
        <v>3.32066438066564</v>
      </c>
      <c r="AM1345">
        <v>65.4946518172247</v>
      </c>
      <c r="AN1345">
        <f>(AP1345 - AO1345 + DY1345*1E3/(8.314*(EA1345+273.15)) * AR1345/DX1345 * AQ1345) * DX1345/(100*DL1345) * 1000/(1000 - AP1345)</f>
        <v>0</v>
      </c>
      <c r="AO1345">
        <v>25.7892097199545</v>
      </c>
      <c r="AP1345">
        <v>58.4845042424242</v>
      </c>
      <c r="AQ1345">
        <v>-0.00654591749034093</v>
      </c>
      <c r="AR1345">
        <v>110.855634111714</v>
      </c>
      <c r="AS1345">
        <v>7</v>
      </c>
      <c r="AT1345">
        <v>1</v>
      </c>
      <c r="AU1345">
        <f>IF(AS1345*$H$13&gt;=AW1345,1.0,(AW1345/(AW1345-AS1345*$H$13)))</f>
        <v>0</v>
      </c>
      <c r="AV1345">
        <f>(AU1345-1)*100</f>
        <v>0</v>
      </c>
      <c r="AW1345">
        <f>MAX(0,($B$13+$C$13*EF1345)/(1+$D$13*EF1345)*DY1345/(EA1345+273)*$E$13)</f>
        <v>0</v>
      </c>
      <c r="AX1345" t="s">
        <v>437</v>
      </c>
      <c r="AY1345" t="s">
        <v>437</v>
      </c>
      <c r="AZ1345">
        <v>0</v>
      </c>
      <c r="BA1345">
        <v>0</v>
      </c>
      <c r="BB1345">
        <f>1-AZ1345/BA1345</f>
        <v>0</v>
      </c>
      <c r="BC1345">
        <v>0</v>
      </c>
      <c r="BD1345" t="s">
        <v>437</v>
      </c>
      <c r="BE1345" t="s">
        <v>437</v>
      </c>
      <c r="BF1345">
        <v>0</v>
      </c>
      <c r="BG1345">
        <v>0</v>
      </c>
      <c r="BH1345">
        <f>1-BF1345/BG1345</f>
        <v>0</v>
      </c>
      <c r="BI1345">
        <v>0.5</v>
      </c>
      <c r="BJ1345">
        <f>DI1345</f>
        <v>0</v>
      </c>
      <c r="BK1345">
        <f>L1345</f>
        <v>0</v>
      </c>
      <c r="BL1345">
        <f>BH1345*BI1345*BJ1345</f>
        <v>0</v>
      </c>
      <c r="BM1345">
        <f>(BK1345-BC1345)/BJ1345</f>
        <v>0</v>
      </c>
      <c r="BN1345">
        <f>(BA1345-BG1345)/BG1345</f>
        <v>0</v>
      </c>
      <c r="BO1345">
        <f>AZ1345/(BB1345+AZ1345/BG1345)</f>
        <v>0</v>
      </c>
      <c r="BP1345" t="s">
        <v>437</v>
      </c>
      <c r="BQ1345">
        <v>0</v>
      </c>
      <c r="BR1345">
        <f>IF(BQ1345&lt;&gt;0, BQ1345, BO1345)</f>
        <v>0</v>
      </c>
      <c r="BS1345">
        <f>1-BR1345/BG1345</f>
        <v>0</v>
      </c>
      <c r="BT1345">
        <f>(BG1345-BF1345)/(BG1345-BR1345)</f>
        <v>0</v>
      </c>
      <c r="BU1345">
        <f>(BA1345-BG1345)/(BA1345-BR1345)</f>
        <v>0</v>
      </c>
      <c r="BV1345">
        <f>(BG1345-BF1345)/(BG1345-AZ1345)</f>
        <v>0</v>
      </c>
      <c r="BW1345">
        <f>(BA1345-BG1345)/(BA1345-AZ1345)</f>
        <v>0</v>
      </c>
      <c r="BX1345">
        <f>(BT1345*BR1345/BF1345)</f>
        <v>0</v>
      </c>
      <c r="BY1345">
        <f>(1-BX1345)</f>
        <v>0</v>
      </c>
      <c r="DH1345">
        <f>$B$11*EG1345+$C$11*EH1345+$F$11*ES1345*(1-EV1345)</f>
        <v>0</v>
      </c>
      <c r="DI1345">
        <f>DH1345*DJ1345</f>
        <v>0</v>
      </c>
      <c r="DJ1345">
        <f>($B$11*$D$9+$C$11*$D$9+$F$11*((FF1345+EX1345)/MAX(FF1345+EX1345+FG1345, 0.1)*$I$9+FG1345/MAX(FF1345+EX1345+FG1345, 0.1)*$J$9))/($B$11+$C$11+$F$11)</f>
        <v>0</v>
      </c>
      <c r="DK1345">
        <f>($B$11*$K$9+$C$11*$K$9+$F$11*((FF1345+EX1345)/MAX(FF1345+EX1345+FG1345, 0.1)*$P$9+FG1345/MAX(FF1345+EX1345+FG1345, 0.1)*$Q$9))/($B$11+$C$11+$F$11)</f>
        <v>0</v>
      </c>
      <c r="DL1345">
        <v>6</v>
      </c>
      <c r="DM1345">
        <v>0.5</v>
      </c>
      <c r="DN1345" t="s">
        <v>438</v>
      </c>
      <c r="DO1345">
        <v>2</v>
      </c>
      <c r="DP1345" t="b">
        <v>1</v>
      </c>
      <c r="DQ1345">
        <v>1761430653.84615</v>
      </c>
      <c r="DR1345">
        <v>1231.02692307692</v>
      </c>
      <c r="DS1345">
        <v>1309.80230769231</v>
      </c>
      <c r="DT1345">
        <v>58.5035692307692</v>
      </c>
      <c r="DU1345">
        <v>25.7867615384615</v>
      </c>
      <c r="DV1345">
        <v>1229.92846153846</v>
      </c>
      <c r="DW1345">
        <v>58.5476846153846</v>
      </c>
      <c r="DX1345">
        <v>499.991153846154</v>
      </c>
      <c r="DY1345">
        <v>90.1946153846154</v>
      </c>
      <c r="DZ1345">
        <v>0.0394075230769231</v>
      </c>
      <c r="EA1345">
        <v>52.4962615384616</v>
      </c>
      <c r="EB1345">
        <v>48.0310153846154</v>
      </c>
      <c r="EC1345">
        <v>999.9</v>
      </c>
      <c r="ED1345">
        <v>0</v>
      </c>
      <c r="EE1345">
        <v>0</v>
      </c>
      <c r="EF1345">
        <v>10003.75</v>
      </c>
      <c r="EG1345">
        <v>0</v>
      </c>
      <c r="EH1345">
        <v>1248.11076923077</v>
      </c>
      <c r="EI1345">
        <v>-78.7742076923077</v>
      </c>
      <c r="EJ1345">
        <v>1307.52307692308</v>
      </c>
      <c r="EK1345">
        <v>1344.47153846154</v>
      </c>
      <c r="EL1345">
        <v>32.7168076923077</v>
      </c>
      <c r="EM1345">
        <v>1309.80230769231</v>
      </c>
      <c r="EN1345">
        <v>25.7867615384615</v>
      </c>
      <c r="EO1345">
        <v>5.27670615384615</v>
      </c>
      <c r="EP1345">
        <v>2.32582769230769</v>
      </c>
      <c r="EQ1345">
        <v>33.7762923076923</v>
      </c>
      <c r="ER1345">
        <v>19.8563923076923</v>
      </c>
      <c r="ES1345">
        <v>1200.03</v>
      </c>
      <c r="ET1345">
        <v>0.966997</v>
      </c>
      <c r="EU1345">
        <v>0.0330028615384615</v>
      </c>
      <c r="EV1345">
        <v>0</v>
      </c>
      <c r="EW1345">
        <v>871.147076923077</v>
      </c>
      <c r="EX1345">
        <v>5.00059</v>
      </c>
      <c r="EY1345">
        <v>11680.3615384615</v>
      </c>
      <c r="EZ1345">
        <v>10358.9769230769</v>
      </c>
      <c r="FA1345">
        <v>64.8701538461538</v>
      </c>
      <c r="FB1345">
        <v>66.067</v>
      </c>
      <c r="FC1345">
        <v>64.875</v>
      </c>
      <c r="FD1345">
        <v>65.8653076923077</v>
      </c>
      <c r="FE1345">
        <v>66.1201538461538</v>
      </c>
      <c r="FF1345">
        <v>1155.59153846154</v>
      </c>
      <c r="FG1345">
        <v>39.4384615384615</v>
      </c>
      <c r="FH1345">
        <v>0</v>
      </c>
      <c r="FI1345">
        <v>1761430622.5</v>
      </c>
      <c r="FJ1345">
        <v>0</v>
      </c>
      <c r="FK1345">
        <v>871.120961538461</v>
      </c>
      <c r="FL1345">
        <v>8.63230769129567</v>
      </c>
      <c r="FM1345">
        <v>122.936752085907</v>
      </c>
      <c r="FN1345">
        <v>11680.6346153846</v>
      </c>
      <c r="FO1345">
        <v>15</v>
      </c>
      <c r="FP1345">
        <v>0</v>
      </c>
      <c r="FQ1345" t="s">
        <v>439</v>
      </c>
      <c r="FR1345">
        <v>0</v>
      </c>
      <c r="FS1345">
        <v>0</v>
      </c>
      <c r="FT1345">
        <v>0</v>
      </c>
      <c r="FU1345">
        <v>0</v>
      </c>
      <c r="FV1345">
        <v>0</v>
      </c>
      <c r="FW1345">
        <v>0</v>
      </c>
      <c r="FX1345">
        <v>0</v>
      </c>
      <c r="FY1345">
        <v>0</v>
      </c>
      <c r="FZ1345">
        <v>0</v>
      </c>
      <c r="GA1345">
        <v>0</v>
      </c>
      <c r="GB1345">
        <v>0</v>
      </c>
      <c r="GC1345">
        <v>-78.7529666666667</v>
      </c>
      <c r="GD1345">
        <v>-2.8113662337662</v>
      </c>
      <c r="GE1345">
        <v>0.728446207664175</v>
      </c>
      <c r="GF1345">
        <v>0</v>
      </c>
      <c r="GG1345">
        <v>870.682647058824</v>
      </c>
      <c r="GH1345">
        <v>8.7401069487918</v>
      </c>
      <c r="GI1345">
        <v>0.890674063390888</v>
      </c>
      <c r="GJ1345">
        <v>-1</v>
      </c>
      <c r="GK1345">
        <v>32.7229380952381</v>
      </c>
      <c r="GL1345">
        <v>-0.114685714285722</v>
      </c>
      <c r="GM1345">
        <v>0.0129906367815793</v>
      </c>
      <c r="GN1345">
        <v>0</v>
      </c>
      <c r="GO1345">
        <v>0</v>
      </c>
      <c r="GP1345">
        <v>2</v>
      </c>
      <c r="GQ1345" t="s">
        <v>473</v>
      </c>
      <c r="GR1345">
        <v>3.12626</v>
      </c>
      <c r="GS1345">
        <v>2.71786</v>
      </c>
      <c r="GT1345">
        <v>0.181025</v>
      </c>
      <c r="GU1345">
        <v>0.187468</v>
      </c>
      <c r="GV1345">
        <v>0.18007</v>
      </c>
      <c r="GW1345">
        <v>0.102097</v>
      </c>
      <c r="GX1345">
        <v>29124.2</v>
      </c>
      <c r="GY1345">
        <v>30492.3</v>
      </c>
      <c r="GZ1345">
        <v>32339.6</v>
      </c>
      <c r="HA1345">
        <v>34149.3</v>
      </c>
      <c r="HB1345">
        <v>38224.8</v>
      </c>
      <c r="HC1345">
        <v>44266.1</v>
      </c>
      <c r="HD1345">
        <v>50887.7</v>
      </c>
      <c r="HE1345">
        <v>54808.6</v>
      </c>
      <c r="HF1345">
        <v>1.64755</v>
      </c>
      <c r="HG1345">
        <v>1.4979</v>
      </c>
      <c r="HH1345">
        <v>-0.218891</v>
      </c>
      <c r="HI1345">
        <v>0</v>
      </c>
      <c r="HJ1345">
        <v>51.47</v>
      </c>
      <c r="HK1345">
        <v>999.9</v>
      </c>
      <c r="HL1345">
        <v>56.043</v>
      </c>
      <c r="HM1345">
        <v>30.323</v>
      </c>
      <c r="HN1345">
        <v>26.9677</v>
      </c>
      <c r="HO1345">
        <v>60.2957</v>
      </c>
      <c r="HP1345">
        <v>40.1162</v>
      </c>
      <c r="HQ1345">
        <v>1</v>
      </c>
      <c r="HR1345">
        <v>2.74281</v>
      </c>
      <c r="HS1345">
        <v>2.5414</v>
      </c>
      <c r="HT1345">
        <v>20.0918</v>
      </c>
      <c r="HU1345">
        <v>5.18539</v>
      </c>
      <c r="HV1345">
        <v>12.0159</v>
      </c>
      <c r="HW1345">
        <v>4.967</v>
      </c>
      <c r="HX1345">
        <v>3.29595</v>
      </c>
      <c r="HY1345">
        <v>9999</v>
      </c>
      <c r="HZ1345">
        <v>9999</v>
      </c>
      <c r="IA1345">
        <v>999.9</v>
      </c>
      <c r="IB1345">
        <v>9999</v>
      </c>
      <c r="IC1345">
        <v>1.86325</v>
      </c>
      <c r="ID1345">
        <v>1.86808</v>
      </c>
      <c r="IE1345">
        <v>1.86783</v>
      </c>
      <c r="IF1345">
        <v>1.86905</v>
      </c>
      <c r="IG1345">
        <v>1.86981</v>
      </c>
      <c r="IH1345">
        <v>1.86588</v>
      </c>
      <c r="II1345">
        <v>1.86694</v>
      </c>
      <c r="IJ1345">
        <v>1.8684</v>
      </c>
      <c r="IK1345">
        <v>5</v>
      </c>
      <c r="IL1345">
        <v>0</v>
      </c>
      <c r="IM1345">
        <v>0</v>
      </c>
      <c r="IN1345">
        <v>0</v>
      </c>
      <c r="IO1345" t="s">
        <v>441</v>
      </c>
      <c r="IP1345" t="s">
        <v>442</v>
      </c>
      <c r="IQ1345" t="s">
        <v>443</v>
      </c>
      <c r="IR1345" t="s">
        <v>443</v>
      </c>
      <c r="IS1345" t="s">
        <v>443</v>
      </c>
      <c r="IT1345" t="s">
        <v>443</v>
      </c>
      <c r="IU1345">
        <v>0</v>
      </c>
      <c r="IV1345">
        <v>100</v>
      </c>
      <c r="IW1345">
        <v>100</v>
      </c>
      <c r="IX1345">
        <v>1.1</v>
      </c>
      <c r="IY1345">
        <v>-0.0441</v>
      </c>
      <c r="IZ1345">
        <v>1.09748391826392</v>
      </c>
      <c r="JA1345">
        <v>0</v>
      </c>
      <c r="JB1345">
        <v>0</v>
      </c>
      <c r="JC1345">
        <v>0</v>
      </c>
      <c r="JD1345">
        <v>-0.0441141096964596</v>
      </c>
      <c r="JE1345">
        <v>0</v>
      </c>
      <c r="JF1345">
        <v>0</v>
      </c>
      <c r="JG1345">
        <v>0</v>
      </c>
      <c r="JH1345">
        <v>5</v>
      </c>
      <c r="JI1345">
        <v>2273</v>
      </c>
      <c r="JJ1345">
        <v>1</v>
      </c>
      <c r="JK1345">
        <v>24</v>
      </c>
      <c r="JL1345">
        <v>29357177.7</v>
      </c>
      <c r="JM1345">
        <v>29357177.7</v>
      </c>
      <c r="JN1345">
        <v>2.59155</v>
      </c>
      <c r="JO1345">
        <v>2.6062</v>
      </c>
      <c r="JP1345">
        <v>1.54785</v>
      </c>
      <c r="JQ1345">
        <v>2.31567</v>
      </c>
      <c r="JR1345">
        <v>1.64673</v>
      </c>
      <c r="JS1345">
        <v>2.34985</v>
      </c>
      <c r="JT1345">
        <v>34.4408</v>
      </c>
      <c r="JU1345">
        <v>24.1751</v>
      </c>
      <c r="JV1345">
        <v>18</v>
      </c>
      <c r="JW1345">
        <v>486.739</v>
      </c>
      <c r="JX1345">
        <v>378.24</v>
      </c>
      <c r="JY1345">
        <v>49.3745</v>
      </c>
      <c r="JZ1345">
        <v>57.4554</v>
      </c>
      <c r="KA1345">
        <v>30.0017</v>
      </c>
      <c r="KB1345">
        <v>56.7084</v>
      </c>
      <c r="KC1345">
        <v>56.5036</v>
      </c>
      <c r="KD1345">
        <v>51.9786</v>
      </c>
      <c r="KE1345">
        <v>0</v>
      </c>
      <c r="KF1345">
        <v>100</v>
      </c>
      <c r="KG1345">
        <v>49.3866</v>
      </c>
      <c r="KH1345">
        <v>1359.8</v>
      </c>
      <c r="KI1345">
        <v>26.2864</v>
      </c>
      <c r="KJ1345">
        <v>92.1921</v>
      </c>
      <c r="KK1345">
        <v>88.6582</v>
      </c>
    </row>
    <row r="1346" spans="1:297">
      <c r="A1346">
        <v>1330</v>
      </c>
      <c r="B1346">
        <v>1761430667</v>
      </c>
      <c r="C1346">
        <v>22486</v>
      </c>
      <c r="D1346" t="s">
        <v>3115</v>
      </c>
      <c r="E1346" t="s">
        <v>3116</v>
      </c>
      <c r="F1346">
        <v>5</v>
      </c>
      <c r="G1346" t="s">
        <v>2954</v>
      </c>
      <c r="H1346" t="s">
        <v>436</v>
      </c>
      <c r="I1346">
        <v>1761430658.84615</v>
      </c>
      <c r="J1346">
        <f>(K1346)/1000</f>
        <v>0</v>
      </c>
      <c r="K1346">
        <f>IF(DP1346, AN1346, AH1346)</f>
        <v>0</v>
      </c>
      <c r="L1346">
        <f>IF(DP1346, AI1346, AG1346)</f>
        <v>0</v>
      </c>
      <c r="M1346">
        <f>DR1346 - IF(AU1346&gt;1, L1346*DL1346*100.0/(AW1346), 0)</f>
        <v>0</v>
      </c>
      <c r="N1346">
        <f>((T1346-J1346/2)*M1346-L1346)/(T1346+J1346/2)</f>
        <v>0</v>
      </c>
      <c r="O1346">
        <f>N1346*(DY1346+DZ1346)/1000.0</f>
        <v>0</v>
      </c>
      <c r="P1346">
        <f>(DR1346 - IF(AU1346&gt;1, L1346*DL1346*100.0/(AW1346), 0))*(DY1346+DZ1346)/1000.0</f>
        <v>0</v>
      </c>
      <c r="Q1346">
        <f>2.0/((1/S1346-1/R1346)+SIGN(S1346)*SQRT((1/S1346-1/R1346)*(1/S1346-1/R1346) + 4*DM1346/((DM1346+1)*(DM1346+1))*(2*1/S1346*1/R1346-1/R1346*1/R1346)))</f>
        <v>0</v>
      </c>
      <c r="R1346">
        <f>IF(LEFT(DN1346,1)&lt;&gt;"0",IF(LEFT(DN1346,1)="1",3.0,DO1346),$D$5+$E$5*(EF1346*DY1346/($K$5*1000))+$F$5*(EF1346*DY1346/($K$5*1000))*MAX(MIN(DL1346,$J$5),$I$5)*MAX(MIN(DL1346,$J$5),$I$5)+$G$5*MAX(MIN(DL1346,$J$5),$I$5)*(EF1346*DY1346/($K$5*1000))+$H$5*(EF1346*DY1346/($K$5*1000))*(EF1346*DY1346/($K$5*1000)))</f>
        <v>0</v>
      </c>
      <c r="S1346">
        <f>J1346*(1000-(1000*0.61365*exp(17.502*W1346/(240.97+W1346))/(DY1346+DZ1346)+DT1346)/2)/(1000*0.61365*exp(17.502*W1346/(240.97+W1346))/(DY1346+DZ1346)-DT1346)</f>
        <v>0</v>
      </c>
      <c r="T1346">
        <f>1/((DM1346+1)/(Q1346/1.6)+1/(R1346/1.37)) + DM1346/((DM1346+1)/(Q1346/1.6) + DM1346/(R1346/1.37))</f>
        <v>0</v>
      </c>
      <c r="U1346">
        <f>(DH1346*DK1346)</f>
        <v>0</v>
      </c>
      <c r="V1346">
        <f>(EA1346+(U1346+2*0.95*5.67E-8*(((EA1346+$B$7)+273)^4-(EA1346+273)^4)-44100*J1346)/(1.84*29.3*R1346+8*0.95*5.67E-8*(EA1346+273)^3))</f>
        <v>0</v>
      </c>
      <c r="W1346">
        <f>($C$7*EB1346+$D$7*EC1346+$E$7*V1346)</f>
        <v>0</v>
      </c>
      <c r="X1346">
        <f>0.61365*exp(17.502*W1346/(240.97+W1346))</f>
        <v>0</v>
      </c>
      <c r="Y1346">
        <f>(Z1346/AA1346*100)</f>
        <v>0</v>
      </c>
      <c r="Z1346">
        <f>DT1346*(DY1346+DZ1346)/1000</f>
        <v>0</v>
      </c>
      <c r="AA1346">
        <f>0.61365*exp(17.502*EA1346/(240.97+EA1346))</f>
        <v>0</v>
      </c>
      <c r="AB1346">
        <f>(X1346-DT1346*(DY1346+DZ1346)/1000)</f>
        <v>0</v>
      </c>
      <c r="AC1346">
        <f>(-J1346*44100)</f>
        <v>0</v>
      </c>
      <c r="AD1346">
        <f>2*29.3*R1346*0.92*(EA1346-W1346)</f>
        <v>0</v>
      </c>
      <c r="AE1346">
        <f>2*0.95*5.67E-8*(((EA1346+$B$7)+273)^4-(W1346+273)^4)</f>
        <v>0</v>
      </c>
      <c r="AF1346">
        <f>U1346+AE1346+AC1346+AD1346</f>
        <v>0</v>
      </c>
      <c r="AG1346">
        <f>DX1346*AU1346*(DS1346-DR1346*(1000-AU1346*DU1346)/(1000-AU1346*DT1346))/(100*DL1346)</f>
        <v>0</v>
      </c>
      <c r="AH1346">
        <f>1000*DX1346*AU1346*(DT1346-DU1346)/(100*DL1346*(1000-AU1346*DT1346))</f>
        <v>0</v>
      </c>
      <c r="AI1346">
        <f>(AJ1346 - AK1346 - DY1346*1E3/(8.314*(EA1346+273.15)) * AM1346/DX1346 * AL1346) * DX1346/(100*DL1346) * (1000 - DU1346)/1000</f>
        <v>0</v>
      </c>
      <c r="AJ1346">
        <v>1378.60465907345</v>
      </c>
      <c r="AK1346">
        <v>1349.55078787879</v>
      </c>
      <c r="AL1346">
        <v>3.49366096104958</v>
      </c>
      <c r="AM1346">
        <v>65.4946518172247</v>
      </c>
      <c r="AN1346">
        <f>(AP1346 - AO1346 + DY1346*1E3/(8.314*(EA1346+273.15)) * AR1346/DX1346 * AQ1346) * DX1346/(100*DL1346) * 1000/(1000 - AP1346)</f>
        <v>0</v>
      </c>
      <c r="AO1346">
        <v>25.7917278545409</v>
      </c>
      <c r="AP1346">
        <v>58.4781412121212</v>
      </c>
      <c r="AQ1346">
        <v>-0.000734881131868707</v>
      </c>
      <c r="AR1346">
        <v>110.855634111714</v>
      </c>
      <c r="AS1346">
        <v>7</v>
      </c>
      <c r="AT1346">
        <v>1</v>
      </c>
      <c r="AU1346">
        <f>IF(AS1346*$H$13&gt;=AW1346,1.0,(AW1346/(AW1346-AS1346*$H$13)))</f>
        <v>0</v>
      </c>
      <c r="AV1346">
        <f>(AU1346-1)*100</f>
        <v>0</v>
      </c>
      <c r="AW1346">
        <f>MAX(0,($B$13+$C$13*EF1346)/(1+$D$13*EF1346)*DY1346/(EA1346+273)*$E$13)</f>
        <v>0</v>
      </c>
      <c r="AX1346" t="s">
        <v>437</v>
      </c>
      <c r="AY1346" t="s">
        <v>437</v>
      </c>
      <c r="AZ1346">
        <v>0</v>
      </c>
      <c r="BA1346">
        <v>0</v>
      </c>
      <c r="BB1346">
        <f>1-AZ1346/BA1346</f>
        <v>0</v>
      </c>
      <c r="BC1346">
        <v>0</v>
      </c>
      <c r="BD1346" t="s">
        <v>437</v>
      </c>
      <c r="BE1346" t="s">
        <v>437</v>
      </c>
      <c r="BF1346">
        <v>0</v>
      </c>
      <c r="BG1346">
        <v>0</v>
      </c>
      <c r="BH1346">
        <f>1-BF1346/BG1346</f>
        <v>0</v>
      </c>
      <c r="BI1346">
        <v>0.5</v>
      </c>
      <c r="BJ1346">
        <f>DI1346</f>
        <v>0</v>
      </c>
      <c r="BK1346">
        <f>L1346</f>
        <v>0</v>
      </c>
      <c r="BL1346">
        <f>BH1346*BI1346*BJ1346</f>
        <v>0</v>
      </c>
      <c r="BM1346">
        <f>(BK1346-BC1346)/BJ1346</f>
        <v>0</v>
      </c>
      <c r="BN1346">
        <f>(BA1346-BG1346)/BG1346</f>
        <v>0</v>
      </c>
      <c r="BO1346">
        <f>AZ1346/(BB1346+AZ1346/BG1346)</f>
        <v>0</v>
      </c>
      <c r="BP1346" t="s">
        <v>437</v>
      </c>
      <c r="BQ1346">
        <v>0</v>
      </c>
      <c r="BR1346">
        <f>IF(BQ1346&lt;&gt;0, BQ1346, BO1346)</f>
        <v>0</v>
      </c>
      <c r="BS1346">
        <f>1-BR1346/BG1346</f>
        <v>0</v>
      </c>
      <c r="BT1346">
        <f>(BG1346-BF1346)/(BG1346-BR1346)</f>
        <v>0</v>
      </c>
      <c r="BU1346">
        <f>(BA1346-BG1346)/(BA1346-BR1346)</f>
        <v>0</v>
      </c>
      <c r="BV1346">
        <f>(BG1346-BF1346)/(BG1346-AZ1346)</f>
        <v>0</v>
      </c>
      <c r="BW1346">
        <f>(BA1346-BG1346)/(BA1346-AZ1346)</f>
        <v>0</v>
      </c>
      <c r="BX1346">
        <f>(BT1346*BR1346/BF1346)</f>
        <v>0</v>
      </c>
      <c r="BY1346">
        <f>(1-BX1346)</f>
        <v>0</v>
      </c>
      <c r="DH1346">
        <f>$B$11*EG1346+$C$11*EH1346+$F$11*ES1346*(1-EV1346)</f>
        <v>0</v>
      </c>
      <c r="DI1346">
        <f>DH1346*DJ1346</f>
        <v>0</v>
      </c>
      <c r="DJ1346">
        <f>($B$11*$D$9+$C$11*$D$9+$F$11*((FF1346+EX1346)/MAX(FF1346+EX1346+FG1346, 0.1)*$I$9+FG1346/MAX(FF1346+EX1346+FG1346, 0.1)*$J$9))/($B$11+$C$11+$F$11)</f>
        <v>0</v>
      </c>
      <c r="DK1346">
        <f>($B$11*$K$9+$C$11*$K$9+$F$11*((FF1346+EX1346)/MAX(FF1346+EX1346+FG1346, 0.1)*$P$9+FG1346/MAX(FF1346+EX1346+FG1346, 0.1)*$Q$9))/($B$11+$C$11+$F$11)</f>
        <v>0</v>
      </c>
      <c r="DL1346">
        <v>6</v>
      </c>
      <c r="DM1346">
        <v>0.5</v>
      </c>
      <c r="DN1346" t="s">
        <v>438</v>
      </c>
      <c r="DO1346">
        <v>2</v>
      </c>
      <c r="DP1346" t="b">
        <v>1</v>
      </c>
      <c r="DQ1346">
        <v>1761430658.84615</v>
      </c>
      <c r="DR1346">
        <v>1247.34538461538</v>
      </c>
      <c r="DS1346">
        <v>1326.75923076923</v>
      </c>
      <c r="DT1346">
        <v>58.4949076923077</v>
      </c>
      <c r="DU1346">
        <v>25.7889769230769</v>
      </c>
      <c r="DV1346">
        <v>1246.24692307692</v>
      </c>
      <c r="DW1346">
        <v>58.5390230769231</v>
      </c>
      <c r="DX1346">
        <v>500.003538461538</v>
      </c>
      <c r="DY1346">
        <v>90.1952153846154</v>
      </c>
      <c r="DZ1346">
        <v>0.0395263461538462</v>
      </c>
      <c r="EA1346">
        <v>52.4883</v>
      </c>
      <c r="EB1346">
        <v>48.0217307692308</v>
      </c>
      <c r="EC1346">
        <v>999.9</v>
      </c>
      <c r="ED1346">
        <v>0</v>
      </c>
      <c r="EE1346">
        <v>0</v>
      </c>
      <c r="EF1346">
        <v>10003.6492307692</v>
      </c>
      <c r="EG1346">
        <v>0</v>
      </c>
      <c r="EH1346">
        <v>1248.02461538462</v>
      </c>
      <c r="EI1346">
        <v>-79.413</v>
      </c>
      <c r="EJ1346">
        <v>1324.84384615385</v>
      </c>
      <c r="EK1346">
        <v>1361.88</v>
      </c>
      <c r="EL1346">
        <v>32.7059307692308</v>
      </c>
      <c r="EM1346">
        <v>1326.75923076923</v>
      </c>
      <c r="EN1346">
        <v>25.7889769230769</v>
      </c>
      <c r="EO1346">
        <v>5.27596230769231</v>
      </c>
      <c r="EP1346">
        <v>2.32604307692308</v>
      </c>
      <c r="EQ1346">
        <v>33.7737846153846</v>
      </c>
      <c r="ER1346">
        <v>19.8578769230769</v>
      </c>
      <c r="ES1346">
        <v>1200.04615384615</v>
      </c>
      <c r="ET1346">
        <v>0.966994</v>
      </c>
      <c r="EU1346">
        <v>0.0330058538461538</v>
      </c>
      <c r="EV1346">
        <v>0</v>
      </c>
      <c r="EW1346">
        <v>871.846769230769</v>
      </c>
      <c r="EX1346">
        <v>5.00059</v>
      </c>
      <c r="EY1346">
        <v>11690.4846153846</v>
      </c>
      <c r="EZ1346">
        <v>10359.1076923077</v>
      </c>
      <c r="FA1346">
        <v>64.8797692307692</v>
      </c>
      <c r="FB1346">
        <v>66.0959230769231</v>
      </c>
      <c r="FC1346">
        <v>64.8893076923077</v>
      </c>
      <c r="FD1346">
        <v>65.8893076923077</v>
      </c>
      <c r="FE1346">
        <v>66.1345384615385</v>
      </c>
      <c r="FF1346">
        <v>1155.60307692308</v>
      </c>
      <c r="FG1346">
        <v>39.4430769230769</v>
      </c>
      <c r="FH1346">
        <v>0</v>
      </c>
      <c r="FI1346">
        <v>1761430627.9</v>
      </c>
      <c r="FJ1346">
        <v>0</v>
      </c>
      <c r="FK1346">
        <v>871.94064</v>
      </c>
      <c r="FL1346">
        <v>9.03915384993472</v>
      </c>
      <c r="FM1346">
        <v>116.669230728687</v>
      </c>
      <c r="FN1346">
        <v>11692.044</v>
      </c>
      <c r="FO1346">
        <v>15</v>
      </c>
      <c r="FP1346">
        <v>0</v>
      </c>
      <c r="FQ1346" t="s">
        <v>439</v>
      </c>
      <c r="FR1346">
        <v>0</v>
      </c>
      <c r="FS1346">
        <v>0</v>
      </c>
      <c r="FT1346">
        <v>0</v>
      </c>
      <c r="FU1346">
        <v>0</v>
      </c>
      <c r="FV1346">
        <v>0</v>
      </c>
      <c r="FW1346">
        <v>0</v>
      </c>
      <c r="FX1346">
        <v>0</v>
      </c>
      <c r="FY1346">
        <v>0</v>
      </c>
      <c r="FZ1346">
        <v>0</v>
      </c>
      <c r="GA1346">
        <v>0</v>
      </c>
      <c r="GB1346">
        <v>0</v>
      </c>
      <c r="GC1346">
        <v>-79.154705</v>
      </c>
      <c r="GD1346">
        <v>-5.72692781954889</v>
      </c>
      <c r="GE1346">
        <v>0.867021509811033</v>
      </c>
      <c r="GF1346">
        <v>0</v>
      </c>
      <c r="GG1346">
        <v>871.465176470588</v>
      </c>
      <c r="GH1346">
        <v>8.60531704236264</v>
      </c>
      <c r="GI1346">
        <v>0.876801254245441</v>
      </c>
      <c r="GJ1346">
        <v>-1</v>
      </c>
      <c r="GK1346">
        <v>32.71013</v>
      </c>
      <c r="GL1346">
        <v>-0.132631578947395</v>
      </c>
      <c r="GM1346">
        <v>0.0142383671816685</v>
      </c>
      <c r="GN1346">
        <v>0</v>
      </c>
      <c r="GO1346">
        <v>0</v>
      </c>
      <c r="GP1346">
        <v>2</v>
      </c>
      <c r="GQ1346" t="s">
        <v>473</v>
      </c>
      <c r="GR1346">
        <v>3.12615</v>
      </c>
      <c r="GS1346">
        <v>2.71745</v>
      </c>
      <c r="GT1346">
        <v>0.182511</v>
      </c>
      <c r="GU1346">
        <v>0.188831</v>
      </c>
      <c r="GV1346">
        <v>0.180043</v>
      </c>
      <c r="GW1346">
        <v>0.102099</v>
      </c>
      <c r="GX1346">
        <v>29069.4</v>
      </c>
      <c r="GY1346">
        <v>30438.8</v>
      </c>
      <c r="GZ1346">
        <v>32338.1</v>
      </c>
      <c r="HA1346">
        <v>34147.3</v>
      </c>
      <c r="HB1346">
        <v>38224.7</v>
      </c>
      <c r="HC1346">
        <v>44263.9</v>
      </c>
      <c r="HD1346">
        <v>50885.6</v>
      </c>
      <c r="HE1346">
        <v>54805.8</v>
      </c>
      <c r="HF1346">
        <v>1.64745</v>
      </c>
      <c r="HG1346">
        <v>1.4982</v>
      </c>
      <c r="HH1346">
        <v>-0.219434</v>
      </c>
      <c r="HI1346">
        <v>0</v>
      </c>
      <c r="HJ1346">
        <v>51.4833</v>
      </c>
      <c r="HK1346">
        <v>999.9</v>
      </c>
      <c r="HL1346">
        <v>56.043</v>
      </c>
      <c r="HM1346">
        <v>30.323</v>
      </c>
      <c r="HN1346">
        <v>26.9677</v>
      </c>
      <c r="HO1346">
        <v>60.1557</v>
      </c>
      <c r="HP1346">
        <v>40.2163</v>
      </c>
      <c r="HQ1346">
        <v>1</v>
      </c>
      <c r="HR1346">
        <v>2.74442</v>
      </c>
      <c r="HS1346">
        <v>2.48496</v>
      </c>
      <c r="HT1346">
        <v>20.0926</v>
      </c>
      <c r="HU1346">
        <v>5.18449</v>
      </c>
      <c r="HV1346">
        <v>12.0159</v>
      </c>
      <c r="HW1346">
        <v>4.96645</v>
      </c>
      <c r="HX1346">
        <v>3.29595</v>
      </c>
      <c r="HY1346">
        <v>9999</v>
      </c>
      <c r="HZ1346">
        <v>9999</v>
      </c>
      <c r="IA1346">
        <v>999.9</v>
      </c>
      <c r="IB1346">
        <v>9999</v>
      </c>
      <c r="IC1346">
        <v>1.86325</v>
      </c>
      <c r="ID1346">
        <v>1.8681</v>
      </c>
      <c r="IE1346">
        <v>1.86784</v>
      </c>
      <c r="IF1346">
        <v>1.86905</v>
      </c>
      <c r="IG1346">
        <v>1.86981</v>
      </c>
      <c r="IH1346">
        <v>1.86587</v>
      </c>
      <c r="II1346">
        <v>1.86692</v>
      </c>
      <c r="IJ1346">
        <v>1.86838</v>
      </c>
      <c r="IK1346">
        <v>5</v>
      </c>
      <c r="IL1346">
        <v>0</v>
      </c>
      <c r="IM1346">
        <v>0</v>
      </c>
      <c r="IN1346">
        <v>0</v>
      </c>
      <c r="IO1346" t="s">
        <v>441</v>
      </c>
      <c r="IP1346" t="s">
        <v>442</v>
      </c>
      <c r="IQ1346" t="s">
        <v>443</v>
      </c>
      <c r="IR1346" t="s">
        <v>443</v>
      </c>
      <c r="IS1346" t="s">
        <v>443</v>
      </c>
      <c r="IT1346" t="s">
        <v>443</v>
      </c>
      <c r="IU1346">
        <v>0</v>
      </c>
      <c r="IV1346">
        <v>100</v>
      </c>
      <c r="IW1346">
        <v>100</v>
      </c>
      <c r="IX1346">
        <v>1.09</v>
      </c>
      <c r="IY1346">
        <v>-0.0441</v>
      </c>
      <c r="IZ1346">
        <v>1.09748391826392</v>
      </c>
      <c r="JA1346">
        <v>0</v>
      </c>
      <c r="JB1346">
        <v>0</v>
      </c>
      <c r="JC1346">
        <v>0</v>
      </c>
      <c r="JD1346">
        <v>-0.0441141096964596</v>
      </c>
      <c r="JE1346">
        <v>0</v>
      </c>
      <c r="JF1346">
        <v>0</v>
      </c>
      <c r="JG1346">
        <v>0</v>
      </c>
      <c r="JH1346">
        <v>5</v>
      </c>
      <c r="JI1346">
        <v>2273</v>
      </c>
      <c r="JJ1346">
        <v>1</v>
      </c>
      <c r="JK1346">
        <v>24</v>
      </c>
      <c r="JL1346">
        <v>29357177.8</v>
      </c>
      <c r="JM1346">
        <v>29357177.8</v>
      </c>
      <c r="JN1346">
        <v>2.61841</v>
      </c>
      <c r="JO1346">
        <v>2.6062</v>
      </c>
      <c r="JP1346">
        <v>1.54785</v>
      </c>
      <c r="JQ1346">
        <v>2.31567</v>
      </c>
      <c r="JR1346">
        <v>1.64673</v>
      </c>
      <c r="JS1346">
        <v>2.38525</v>
      </c>
      <c r="JT1346">
        <v>34.4408</v>
      </c>
      <c r="JU1346">
        <v>24.1751</v>
      </c>
      <c r="JV1346">
        <v>18</v>
      </c>
      <c r="JW1346">
        <v>486.73</v>
      </c>
      <c r="JX1346">
        <v>378.483</v>
      </c>
      <c r="JY1346">
        <v>49.3567</v>
      </c>
      <c r="JZ1346">
        <v>57.4703</v>
      </c>
      <c r="KA1346">
        <v>30.0016</v>
      </c>
      <c r="KB1346">
        <v>56.7204</v>
      </c>
      <c r="KC1346">
        <v>56.5174</v>
      </c>
      <c r="KD1346">
        <v>52.4658</v>
      </c>
      <c r="KE1346">
        <v>0</v>
      </c>
      <c r="KF1346">
        <v>100</v>
      </c>
      <c r="KG1346">
        <v>49.3706</v>
      </c>
      <c r="KH1346">
        <v>1373.53</v>
      </c>
      <c r="KI1346">
        <v>26.2864</v>
      </c>
      <c r="KJ1346">
        <v>92.188</v>
      </c>
      <c r="KK1346">
        <v>88.6535</v>
      </c>
    </row>
    <row r="1347" spans="1:297">
      <c r="A1347">
        <v>1331</v>
      </c>
      <c r="B1347">
        <v>1761430672</v>
      </c>
      <c r="C1347">
        <v>22491</v>
      </c>
      <c r="D1347" t="s">
        <v>3117</v>
      </c>
      <c r="E1347" t="s">
        <v>3118</v>
      </c>
      <c r="F1347">
        <v>5</v>
      </c>
      <c r="G1347" t="s">
        <v>2954</v>
      </c>
      <c r="H1347" t="s">
        <v>436</v>
      </c>
      <c r="I1347">
        <v>1761430663.84615</v>
      </c>
      <c r="J1347">
        <f>(K1347)/1000</f>
        <v>0</v>
      </c>
      <c r="K1347">
        <f>IF(DP1347, AN1347, AH1347)</f>
        <v>0</v>
      </c>
      <c r="L1347">
        <f>IF(DP1347, AI1347, AG1347)</f>
        <v>0</v>
      </c>
      <c r="M1347">
        <f>DR1347 - IF(AU1347&gt;1, L1347*DL1347*100.0/(AW1347), 0)</f>
        <v>0</v>
      </c>
      <c r="N1347">
        <f>((T1347-J1347/2)*M1347-L1347)/(T1347+J1347/2)</f>
        <v>0</v>
      </c>
      <c r="O1347">
        <f>N1347*(DY1347+DZ1347)/1000.0</f>
        <v>0</v>
      </c>
      <c r="P1347">
        <f>(DR1347 - IF(AU1347&gt;1, L1347*DL1347*100.0/(AW1347), 0))*(DY1347+DZ1347)/1000.0</f>
        <v>0</v>
      </c>
      <c r="Q1347">
        <f>2.0/((1/S1347-1/R1347)+SIGN(S1347)*SQRT((1/S1347-1/R1347)*(1/S1347-1/R1347) + 4*DM1347/((DM1347+1)*(DM1347+1))*(2*1/S1347*1/R1347-1/R1347*1/R1347)))</f>
        <v>0</v>
      </c>
      <c r="R1347">
        <f>IF(LEFT(DN1347,1)&lt;&gt;"0",IF(LEFT(DN1347,1)="1",3.0,DO1347),$D$5+$E$5*(EF1347*DY1347/($K$5*1000))+$F$5*(EF1347*DY1347/($K$5*1000))*MAX(MIN(DL1347,$J$5),$I$5)*MAX(MIN(DL1347,$J$5),$I$5)+$G$5*MAX(MIN(DL1347,$J$5),$I$5)*(EF1347*DY1347/($K$5*1000))+$H$5*(EF1347*DY1347/($K$5*1000))*(EF1347*DY1347/($K$5*1000)))</f>
        <v>0</v>
      </c>
      <c r="S1347">
        <f>J1347*(1000-(1000*0.61365*exp(17.502*W1347/(240.97+W1347))/(DY1347+DZ1347)+DT1347)/2)/(1000*0.61365*exp(17.502*W1347/(240.97+W1347))/(DY1347+DZ1347)-DT1347)</f>
        <v>0</v>
      </c>
      <c r="T1347">
        <f>1/((DM1347+1)/(Q1347/1.6)+1/(R1347/1.37)) + DM1347/((DM1347+1)/(Q1347/1.6) + DM1347/(R1347/1.37))</f>
        <v>0</v>
      </c>
      <c r="U1347">
        <f>(DH1347*DK1347)</f>
        <v>0</v>
      </c>
      <c r="V1347">
        <f>(EA1347+(U1347+2*0.95*5.67E-8*(((EA1347+$B$7)+273)^4-(EA1347+273)^4)-44100*J1347)/(1.84*29.3*R1347+8*0.95*5.67E-8*(EA1347+273)^3))</f>
        <v>0</v>
      </c>
      <c r="W1347">
        <f>($C$7*EB1347+$D$7*EC1347+$E$7*V1347)</f>
        <v>0</v>
      </c>
      <c r="X1347">
        <f>0.61365*exp(17.502*W1347/(240.97+W1347))</f>
        <v>0</v>
      </c>
      <c r="Y1347">
        <f>(Z1347/AA1347*100)</f>
        <v>0</v>
      </c>
      <c r="Z1347">
        <f>DT1347*(DY1347+DZ1347)/1000</f>
        <v>0</v>
      </c>
      <c r="AA1347">
        <f>0.61365*exp(17.502*EA1347/(240.97+EA1347))</f>
        <v>0</v>
      </c>
      <c r="AB1347">
        <f>(X1347-DT1347*(DY1347+DZ1347)/1000)</f>
        <v>0</v>
      </c>
      <c r="AC1347">
        <f>(-J1347*44100)</f>
        <v>0</v>
      </c>
      <c r="AD1347">
        <f>2*29.3*R1347*0.92*(EA1347-W1347)</f>
        <v>0</v>
      </c>
      <c r="AE1347">
        <f>2*0.95*5.67E-8*(((EA1347+$B$7)+273)^4-(W1347+273)^4)</f>
        <v>0</v>
      </c>
      <c r="AF1347">
        <f>U1347+AE1347+AC1347+AD1347</f>
        <v>0</v>
      </c>
      <c r="AG1347">
        <f>DX1347*AU1347*(DS1347-DR1347*(1000-AU1347*DU1347)/(1000-AU1347*DT1347))/(100*DL1347)</f>
        <v>0</v>
      </c>
      <c r="AH1347">
        <f>1000*DX1347*AU1347*(DT1347-DU1347)/(100*DL1347*(1000-AU1347*DT1347))</f>
        <v>0</v>
      </c>
      <c r="AI1347">
        <f>(AJ1347 - AK1347 - DY1347*1E3/(8.314*(EA1347+273.15)) * AM1347/DX1347 * AL1347) * DX1347/(100*DL1347) * (1000 - DU1347)/1000</f>
        <v>0</v>
      </c>
      <c r="AJ1347">
        <v>1394.48712714922</v>
      </c>
      <c r="AK1347">
        <v>1366.04157575758</v>
      </c>
      <c r="AL1347">
        <v>3.28409588064407</v>
      </c>
      <c r="AM1347">
        <v>65.4946518172247</v>
      </c>
      <c r="AN1347">
        <f>(AP1347 - AO1347 + DY1347*1E3/(8.314*(EA1347+273.15)) * AR1347/DX1347 * AQ1347) * DX1347/(100*DL1347) * 1000/(1000 - AP1347)</f>
        <v>0</v>
      </c>
      <c r="AO1347">
        <v>25.793436377666</v>
      </c>
      <c r="AP1347">
        <v>58.4736793939394</v>
      </c>
      <c r="AQ1347">
        <v>-0.000105489979574507</v>
      </c>
      <c r="AR1347">
        <v>110.855634111714</v>
      </c>
      <c r="AS1347">
        <v>7</v>
      </c>
      <c r="AT1347">
        <v>1</v>
      </c>
      <c r="AU1347">
        <f>IF(AS1347*$H$13&gt;=AW1347,1.0,(AW1347/(AW1347-AS1347*$H$13)))</f>
        <v>0</v>
      </c>
      <c r="AV1347">
        <f>(AU1347-1)*100</f>
        <v>0</v>
      </c>
      <c r="AW1347">
        <f>MAX(0,($B$13+$C$13*EF1347)/(1+$D$13*EF1347)*DY1347/(EA1347+273)*$E$13)</f>
        <v>0</v>
      </c>
      <c r="AX1347" t="s">
        <v>437</v>
      </c>
      <c r="AY1347" t="s">
        <v>437</v>
      </c>
      <c r="AZ1347">
        <v>0</v>
      </c>
      <c r="BA1347">
        <v>0</v>
      </c>
      <c r="BB1347">
        <f>1-AZ1347/BA1347</f>
        <v>0</v>
      </c>
      <c r="BC1347">
        <v>0</v>
      </c>
      <c r="BD1347" t="s">
        <v>437</v>
      </c>
      <c r="BE1347" t="s">
        <v>437</v>
      </c>
      <c r="BF1347">
        <v>0</v>
      </c>
      <c r="BG1347">
        <v>0</v>
      </c>
      <c r="BH1347">
        <f>1-BF1347/BG1347</f>
        <v>0</v>
      </c>
      <c r="BI1347">
        <v>0.5</v>
      </c>
      <c r="BJ1347">
        <f>DI1347</f>
        <v>0</v>
      </c>
      <c r="BK1347">
        <f>L1347</f>
        <v>0</v>
      </c>
      <c r="BL1347">
        <f>BH1347*BI1347*BJ1347</f>
        <v>0</v>
      </c>
      <c r="BM1347">
        <f>(BK1347-BC1347)/BJ1347</f>
        <v>0</v>
      </c>
      <c r="BN1347">
        <f>(BA1347-BG1347)/BG1347</f>
        <v>0</v>
      </c>
      <c r="BO1347">
        <f>AZ1347/(BB1347+AZ1347/BG1347)</f>
        <v>0</v>
      </c>
      <c r="BP1347" t="s">
        <v>437</v>
      </c>
      <c r="BQ1347">
        <v>0</v>
      </c>
      <c r="BR1347">
        <f>IF(BQ1347&lt;&gt;0, BQ1347, BO1347)</f>
        <v>0</v>
      </c>
      <c r="BS1347">
        <f>1-BR1347/BG1347</f>
        <v>0</v>
      </c>
      <c r="BT1347">
        <f>(BG1347-BF1347)/(BG1347-BR1347)</f>
        <v>0</v>
      </c>
      <c r="BU1347">
        <f>(BA1347-BG1347)/(BA1347-BR1347)</f>
        <v>0</v>
      </c>
      <c r="BV1347">
        <f>(BG1347-BF1347)/(BG1347-AZ1347)</f>
        <v>0</v>
      </c>
      <c r="BW1347">
        <f>(BA1347-BG1347)/(BA1347-AZ1347)</f>
        <v>0</v>
      </c>
      <c r="BX1347">
        <f>(BT1347*BR1347/BF1347)</f>
        <v>0</v>
      </c>
      <c r="BY1347">
        <f>(1-BX1347)</f>
        <v>0</v>
      </c>
      <c r="DH1347">
        <f>$B$11*EG1347+$C$11*EH1347+$F$11*ES1347*(1-EV1347)</f>
        <v>0</v>
      </c>
      <c r="DI1347">
        <f>DH1347*DJ1347</f>
        <v>0</v>
      </c>
      <c r="DJ1347">
        <f>($B$11*$D$9+$C$11*$D$9+$F$11*((FF1347+EX1347)/MAX(FF1347+EX1347+FG1347, 0.1)*$I$9+FG1347/MAX(FF1347+EX1347+FG1347, 0.1)*$J$9))/($B$11+$C$11+$F$11)</f>
        <v>0</v>
      </c>
      <c r="DK1347">
        <f>($B$11*$K$9+$C$11*$K$9+$F$11*((FF1347+EX1347)/MAX(FF1347+EX1347+FG1347, 0.1)*$P$9+FG1347/MAX(FF1347+EX1347+FG1347, 0.1)*$Q$9))/($B$11+$C$11+$F$11)</f>
        <v>0</v>
      </c>
      <c r="DL1347">
        <v>6</v>
      </c>
      <c r="DM1347">
        <v>0.5</v>
      </c>
      <c r="DN1347" t="s">
        <v>438</v>
      </c>
      <c r="DO1347">
        <v>2</v>
      </c>
      <c r="DP1347" t="b">
        <v>1</v>
      </c>
      <c r="DQ1347">
        <v>1761430663.84615</v>
      </c>
      <c r="DR1347">
        <v>1263.47846153846</v>
      </c>
      <c r="DS1347">
        <v>1342.92307692308</v>
      </c>
      <c r="DT1347">
        <v>58.4853</v>
      </c>
      <c r="DU1347">
        <v>25.7909923076923</v>
      </c>
      <c r="DV1347">
        <v>1262.37923076923</v>
      </c>
      <c r="DW1347">
        <v>58.5294076923077</v>
      </c>
      <c r="DX1347">
        <v>500.002692307692</v>
      </c>
      <c r="DY1347">
        <v>90.1953538461538</v>
      </c>
      <c r="DZ1347">
        <v>0.0395589230769231</v>
      </c>
      <c r="EA1347">
        <v>52.4822538461538</v>
      </c>
      <c r="EB1347">
        <v>48.0172</v>
      </c>
      <c r="EC1347">
        <v>999.9</v>
      </c>
      <c r="ED1347">
        <v>0</v>
      </c>
      <c r="EE1347">
        <v>0</v>
      </c>
      <c r="EF1347">
        <v>10000.6246153846</v>
      </c>
      <c r="EG1347">
        <v>0</v>
      </c>
      <c r="EH1347">
        <v>1247.93538461538</v>
      </c>
      <c r="EI1347">
        <v>-79.4444153846154</v>
      </c>
      <c r="EJ1347">
        <v>1341.96461538462</v>
      </c>
      <c r="EK1347">
        <v>1378.47461538462</v>
      </c>
      <c r="EL1347">
        <v>32.6943076923077</v>
      </c>
      <c r="EM1347">
        <v>1342.92307692308</v>
      </c>
      <c r="EN1347">
        <v>25.7909923076923</v>
      </c>
      <c r="EO1347">
        <v>5.27510307692308</v>
      </c>
      <c r="EP1347">
        <v>2.32622846153846</v>
      </c>
      <c r="EQ1347">
        <v>33.7708692307692</v>
      </c>
      <c r="ER1347">
        <v>19.8591769230769</v>
      </c>
      <c r="ES1347">
        <v>1200.06230769231</v>
      </c>
      <c r="ET1347">
        <v>0.966992923076923</v>
      </c>
      <c r="EU1347">
        <v>0.0330069846153846</v>
      </c>
      <c r="EV1347">
        <v>0</v>
      </c>
      <c r="EW1347">
        <v>872.526307692308</v>
      </c>
      <c r="EX1347">
        <v>5.00059</v>
      </c>
      <c r="EY1347">
        <v>11700.4076923077</v>
      </c>
      <c r="EZ1347">
        <v>10359.2384615385</v>
      </c>
      <c r="FA1347">
        <v>64.8988461538462</v>
      </c>
      <c r="FB1347">
        <v>66.1153076923077</v>
      </c>
      <c r="FC1347">
        <v>64.9083846153846</v>
      </c>
      <c r="FD1347">
        <v>65.9083846153846</v>
      </c>
      <c r="FE1347">
        <v>66.1536153846154</v>
      </c>
      <c r="FF1347">
        <v>1155.61692307692</v>
      </c>
      <c r="FG1347">
        <v>39.4453846153846</v>
      </c>
      <c r="FH1347">
        <v>0</v>
      </c>
      <c r="FI1347">
        <v>1761430632.7</v>
      </c>
      <c r="FJ1347">
        <v>0</v>
      </c>
      <c r="FK1347">
        <v>872.59652</v>
      </c>
      <c r="FL1347">
        <v>8.11961540503325</v>
      </c>
      <c r="FM1347">
        <v>112.800000160181</v>
      </c>
      <c r="FN1347">
        <v>11701.392</v>
      </c>
      <c r="FO1347">
        <v>15</v>
      </c>
      <c r="FP1347">
        <v>0</v>
      </c>
      <c r="FQ1347" t="s">
        <v>439</v>
      </c>
      <c r="FR1347">
        <v>0</v>
      </c>
      <c r="FS1347">
        <v>0</v>
      </c>
      <c r="FT1347">
        <v>0</v>
      </c>
      <c r="FU1347">
        <v>0</v>
      </c>
      <c r="FV1347">
        <v>0</v>
      </c>
      <c r="FW1347">
        <v>0</v>
      </c>
      <c r="FX1347">
        <v>0</v>
      </c>
      <c r="FY1347">
        <v>0</v>
      </c>
      <c r="FZ1347">
        <v>0</v>
      </c>
      <c r="GA1347">
        <v>0</v>
      </c>
      <c r="GB1347">
        <v>0</v>
      </c>
      <c r="GC1347">
        <v>-79.5123619047619</v>
      </c>
      <c r="GD1347">
        <v>-1.33740779220785</v>
      </c>
      <c r="GE1347">
        <v>0.557316659988855</v>
      </c>
      <c r="GF1347">
        <v>0</v>
      </c>
      <c r="GG1347">
        <v>872.038176470588</v>
      </c>
      <c r="GH1347">
        <v>8.29830405736842</v>
      </c>
      <c r="GI1347">
        <v>0.852934466505048</v>
      </c>
      <c r="GJ1347">
        <v>-1</v>
      </c>
      <c r="GK1347">
        <v>32.7005523809524</v>
      </c>
      <c r="GL1347">
        <v>-0.145020779220843</v>
      </c>
      <c r="GM1347">
        <v>0.0157724479196693</v>
      </c>
      <c r="GN1347">
        <v>0</v>
      </c>
      <c r="GO1347">
        <v>0</v>
      </c>
      <c r="GP1347">
        <v>2</v>
      </c>
      <c r="GQ1347" t="s">
        <v>473</v>
      </c>
      <c r="GR1347">
        <v>3.12611</v>
      </c>
      <c r="GS1347">
        <v>2.71734</v>
      </c>
      <c r="GT1347">
        <v>0.183915</v>
      </c>
      <c r="GU1347">
        <v>0.19019</v>
      </c>
      <c r="GV1347">
        <v>0.180011</v>
      </c>
      <c r="GW1347">
        <v>0.102101</v>
      </c>
      <c r="GX1347">
        <v>29017.7</v>
      </c>
      <c r="GY1347">
        <v>30385.9</v>
      </c>
      <c r="GZ1347">
        <v>32336.7</v>
      </c>
      <c r="HA1347">
        <v>34146</v>
      </c>
      <c r="HB1347">
        <v>38225.2</v>
      </c>
      <c r="HC1347">
        <v>44262.2</v>
      </c>
      <c r="HD1347">
        <v>50883.9</v>
      </c>
      <c r="HE1347">
        <v>54803.6</v>
      </c>
      <c r="HF1347">
        <v>1.64725</v>
      </c>
      <c r="HG1347">
        <v>1.4978</v>
      </c>
      <c r="HH1347">
        <v>-0.221305</v>
      </c>
      <c r="HI1347">
        <v>0</v>
      </c>
      <c r="HJ1347">
        <v>51.4992</v>
      </c>
      <c r="HK1347">
        <v>999.9</v>
      </c>
      <c r="HL1347">
        <v>56.043</v>
      </c>
      <c r="HM1347">
        <v>30.323</v>
      </c>
      <c r="HN1347">
        <v>26.9668</v>
      </c>
      <c r="HO1347">
        <v>60.2557</v>
      </c>
      <c r="HP1347">
        <v>40.1242</v>
      </c>
      <c r="HQ1347">
        <v>1</v>
      </c>
      <c r="HR1347">
        <v>2.74625</v>
      </c>
      <c r="HS1347">
        <v>2.48316</v>
      </c>
      <c r="HT1347">
        <v>20.0925</v>
      </c>
      <c r="HU1347">
        <v>5.18464</v>
      </c>
      <c r="HV1347">
        <v>12.0159</v>
      </c>
      <c r="HW1347">
        <v>4.96675</v>
      </c>
      <c r="HX1347">
        <v>3.29595</v>
      </c>
      <c r="HY1347">
        <v>9999</v>
      </c>
      <c r="HZ1347">
        <v>9999</v>
      </c>
      <c r="IA1347">
        <v>999.9</v>
      </c>
      <c r="IB1347">
        <v>9999</v>
      </c>
      <c r="IC1347">
        <v>1.86325</v>
      </c>
      <c r="ID1347">
        <v>1.86811</v>
      </c>
      <c r="IE1347">
        <v>1.86783</v>
      </c>
      <c r="IF1347">
        <v>1.86905</v>
      </c>
      <c r="IG1347">
        <v>1.86981</v>
      </c>
      <c r="IH1347">
        <v>1.8659</v>
      </c>
      <c r="II1347">
        <v>1.86693</v>
      </c>
      <c r="IJ1347">
        <v>1.86841</v>
      </c>
      <c r="IK1347">
        <v>5</v>
      </c>
      <c r="IL1347">
        <v>0</v>
      </c>
      <c r="IM1347">
        <v>0</v>
      </c>
      <c r="IN1347">
        <v>0</v>
      </c>
      <c r="IO1347" t="s">
        <v>441</v>
      </c>
      <c r="IP1347" t="s">
        <v>442</v>
      </c>
      <c r="IQ1347" t="s">
        <v>443</v>
      </c>
      <c r="IR1347" t="s">
        <v>443</v>
      </c>
      <c r="IS1347" t="s">
        <v>443</v>
      </c>
      <c r="IT1347" t="s">
        <v>443</v>
      </c>
      <c r="IU1347">
        <v>0</v>
      </c>
      <c r="IV1347">
        <v>100</v>
      </c>
      <c r="IW1347">
        <v>100</v>
      </c>
      <c r="IX1347">
        <v>1.1</v>
      </c>
      <c r="IY1347">
        <v>-0.0441</v>
      </c>
      <c r="IZ1347">
        <v>1.09748391826392</v>
      </c>
      <c r="JA1347">
        <v>0</v>
      </c>
      <c r="JB1347">
        <v>0</v>
      </c>
      <c r="JC1347">
        <v>0</v>
      </c>
      <c r="JD1347">
        <v>-0.0441141096964596</v>
      </c>
      <c r="JE1347">
        <v>0</v>
      </c>
      <c r="JF1347">
        <v>0</v>
      </c>
      <c r="JG1347">
        <v>0</v>
      </c>
      <c r="JH1347">
        <v>5</v>
      </c>
      <c r="JI1347">
        <v>2273</v>
      </c>
      <c r="JJ1347">
        <v>1</v>
      </c>
      <c r="JK1347">
        <v>24</v>
      </c>
      <c r="JL1347">
        <v>29357177.9</v>
      </c>
      <c r="JM1347">
        <v>29357177.9</v>
      </c>
      <c r="JN1347">
        <v>2.6416</v>
      </c>
      <c r="JO1347">
        <v>2.61353</v>
      </c>
      <c r="JP1347">
        <v>1.54785</v>
      </c>
      <c r="JQ1347">
        <v>2.31567</v>
      </c>
      <c r="JR1347">
        <v>1.64551</v>
      </c>
      <c r="JS1347">
        <v>2.33154</v>
      </c>
      <c r="JT1347">
        <v>34.4408</v>
      </c>
      <c r="JU1347">
        <v>24.1751</v>
      </c>
      <c r="JV1347">
        <v>18</v>
      </c>
      <c r="JW1347">
        <v>486.647</v>
      </c>
      <c r="JX1347">
        <v>378.274</v>
      </c>
      <c r="JY1347">
        <v>49.3457</v>
      </c>
      <c r="JZ1347">
        <v>57.4853</v>
      </c>
      <c r="KA1347">
        <v>30.0017</v>
      </c>
      <c r="KB1347">
        <v>56.7329</v>
      </c>
      <c r="KC1347">
        <v>56.5274</v>
      </c>
      <c r="KD1347">
        <v>52.9968</v>
      </c>
      <c r="KE1347">
        <v>0</v>
      </c>
      <c r="KF1347">
        <v>100</v>
      </c>
      <c r="KG1347">
        <v>49.3491</v>
      </c>
      <c r="KH1347">
        <v>1394.08</v>
      </c>
      <c r="KI1347">
        <v>26.2864</v>
      </c>
      <c r="KJ1347">
        <v>92.1846</v>
      </c>
      <c r="KK1347">
        <v>88.6499</v>
      </c>
    </row>
    <row r="1348" spans="1:297">
      <c r="A1348">
        <v>1332</v>
      </c>
      <c r="B1348">
        <v>1761430677</v>
      </c>
      <c r="C1348">
        <v>22496</v>
      </c>
      <c r="D1348" t="s">
        <v>3119</v>
      </c>
      <c r="E1348" t="s">
        <v>3120</v>
      </c>
      <c r="F1348">
        <v>5</v>
      </c>
      <c r="G1348" t="s">
        <v>2954</v>
      </c>
      <c r="H1348" t="s">
        <v>436</v>
      </c>
      <c r="I1348">
        <v>1761430668.84615</v>
      </c>
      <c r="J1348">
        <f>(K1348)/1000</f>
        <v>0</v>
      </c>
      <c r="K1348">
        <f>IF(DP1348, AN1348, AH1348)</f>
        <v>0</v>
      </c>
      <c r="L1348">
        <f>IF(DP1348, AI1348, AG1348)</f>
        <v>0</v>
      </c>
      <c r="M1348">
        <f>DR1348 - IF(AU1348&gt;1, L1348*DL1348*100.0/(AW1348), 0)</f>
        <v>0</v>
      </c>
      <c r="N1348">
        <f>((T1348-J1348/2)*M1348-L1348)/(T1348+J1348/2)</f>
        <v>0</v>
      </c>
      <c r="O1348">
        <f>N1348*(DY1348+DZ1348)/1000.0</f>
        <v>0</v>
      </c>
      <c r="P1348">
        <f>(DR1348 - IF(AU1348&gt;1, L1348*DL1348*100.0/(AW1348), 0))*(DY1348+DZ1348)/1000.0</f>
        <v>0</v>
      </c>
      <c r="Q1348">
        <f>2.0/((1/S1348-1/R1348)+SIGN(S1348)*SQRT((1/S1348-1/R1348)*(1/S1348-1/R1348) + 4*DM1348/((DM1348+1)*(DM1348+1))*(2*1/S1348*1/R1348-1/R1348*1/R1348)))</f>
        <v>0</v>
      </c>
      <c r="R1348">
        <f>IF(LEFT(DN1348,1)&lt;&gt;"0",IF(LEFT(DN1348,1)="1",3.0,DO1348),$D$5+$E$5*(EF1348*DY1348/($K$5*1000))+$F$5*(EF1348*DY1348/($K$5*1000))*MAX(MIN(DL1348,$J$5),$I$5)*MAX(MIN(DL1348,$J$5),$I$5)+$G$5*MAX(MIN(DL1348,$J$5),$I$5)*(EF1348*DY1348/($K$5*1000))+$H$5*(EF1348*DY1348/($K$5*1000))*(EF1348*DY1348/($K$5*1000)))</f>
        <v>0</v>
      </c>
      <c r="S1348">
        <f>J1348*(1000-(1000*0.61365*exp(17.502*W1348/(240.97+W1348))/(DY1348+DZ1348)+DT1348)/2)/(1000*0.61365*exp(17.502*W1348/(240.97+W1348))/(DY1348+DZ1348)-DT1348)</f>
        <v>0</v>
      </c>
      <c r="T1348">
        <f>1/((DM1348+1)/(Q1348/1.6)+1/(R1348/1.37)) + DM1348/((DM1348+1)/(Q1348/1.6) + DM1348/(R1348/1.37))</f>
        <v>0</v>
      </c>
      <c r="U1348">
        <f>(DH1348*DK1348)</f>
        <v>0</v>
      </c>
      <c r="V1348">
        <f>(EA1348+(U1348+2*0.95*5.67E-8*(((EA1348+$B$7)+273)^4-(EA1348+273)^4)-44100*J1348)/(1.84*29.3*R1348+8*0.95*5.67E-8*(EA1348+273)^3))</f>
        <v>0</v>
      </c>
      <c r="W1348">
        <f>($C$7*EB1348+$D$7*EC1348+$E$7*V1348)</f>
        <v>0</v>
      </c>
      <c r="X1348">
        <f>0.61365*exp(17.502*W1348/(240.97+W1348))</f>
        <v>0</v>
      </c>
      <c r="Y1348">
        <f>(Z1348/AA1348*100)</f>
        <v>0</v>
      </c>
      <c r="Z1348">
        <f>DT1348*(DY1348+DZ1348)/1000</f>
        <v>0</v>
      </c>
      <c r="AA1348">
        <f>0.61365*exp(17.502*EA1348/(240.97+EA1348))</f>
        <v>0</v>
      </c>
      <c r="AB1348">
        <f>(X1348-DT1348*(DY1348+DZ1348)/1000)</f>
        <v>0</v>
      </c>
      <c r="AC1348">
        <f>(-J1348*44100)</f>
        <v>0</v>
      </c>
      <c r="AD1348">
        <f>2*29.3*R1348*0.92*(EA1348-W1348)</f>
        <v>0</v>
      </c>
      <c r="AE1348">
        <f>2*0.95*5.67E-8*(((EA1348+$B$7)+273)^4-(W1348+273)^4)</f>
        <v>0</v>
      </c>
      <c r="AF1348">
        <f>U1348+AE1348+AC1348+AD1348</f>
        <v>0</v>
      </c>
      <c r="AG1348">
        <f>DX1348*AU1348*(DS1348-DR1348*(1000-AU1348*DU1348)/(1000-AU1348*DT1348))/(100*DL1348)</f>
        <v>0</v>
      </c>
      <c r="AH1348">
        <f>1000*DX1348*AU1348*(DT1348-DU1348)/(100*DL1348*(1000-AU1348*DT1348))</f>
        <v>0</v>
      </c>
      <c r="AI1348">
        <f>(AJ1348 - AK1348 - DY1348*1E3/(8.314*(EA1348+273.15)) * AM1348/DX1348 * AL1348) * DX1348/(100*DL1348) * (1000 - DU1348)/1000</f>
        <v>0</v>
      </c>
      <c r="AJ1348">
        <v>1410.3973112902</v>
      </c>
      <c r="AK1348">
        <v>1382.13181818182</v>
      </c>
      <c r="AL1348">
        <v>3.19993556948457</v>
      </c>
      <c r="AM1348">
        <v>65.4946518172247</v>
      </c>
      <c r="AN1348">
        <f>(AP1348 - AO1348 + DY1348*1E3/(8.314*(EA1348+273.15)) * AR1348/DX1348 * AQ1348) * DX1348/(100*DL1348) * 1000/(1000 - AP1348)</f>
        <v>0</v>
      </c>
      <c r="AO1348">
        <v>25.7967462970856</v>
      </c>
      <c r="AP1348">
        <v>58.4595024242424</v>
      </c>
      <c r="AQ1348">
        <v>0.000419820034470442</v>
      </c>
      <c r="AR1348">
        <v>110.855634111714</v>
      </c>
      <c r="AS1348">
        <v>7</v>
      </c>
      <c r="AT1348">
        <v>1</v>
      </c>
      <c r="AU1348">
        <f>IF(AS1348*$H$13&gt;=AW1348,1.0,(AW1348/(AW1348-AS1348*$H$13)))</f>
        <v>0</v>
      </c>
      <c r="AV1348">
        <f>(AU1348-1)*100</f>
        <v>0</v>
      </c>
      <c r="AW1348">
        <f>MAX(0,($B$13+$C$13*EF1348)/(1+$D$13*EF1348)*DY1348/(EA1348+273)*$E$13)</f>
        <v>0</v>
      </c>
      <c r="AX1348" t="s">
        <v>437</v>
      </c>
      <c r="AY1348" t="s">
        <v>437</v>
      </c>
      <c r="AZ1348">
        <v>0</v>
      </c>
      <c r="BA1348">
        <v>0</v>
      </c>
      <c r="BB1348">
        <f>1-AZ1348/BA1348</f>
        <v>0</v>
      </c>
      <c r="BC1348">
        <v>0</v>
      </c>
      <c r="BD1348" t="s">
        <v>437</v>
      </c>
      <c r="BE1348" t="s">
        <v>437</v>
      </c>
      <c r="BF1348">
        <v>0</v>
      </c>
      <c r="BG1348">
        <v>0</v>
      </c>
      <c r="BH1348">
        <f>1-BF1348/BG1348</f>
        <v>0</v>
      </c>
      <c r="BI1348">
        <v>0.5</v>
      </c>
      <c r="BJ1348">
        <f>DI1348</f>
        <v>0</v>
      </c>
      <c r="BK1348">
        <f>L1348</f>
        <v>0</v>
      </c>
      <c r="BL1348">
        <f>BH1348*BI1348*BJ1348</f>
        <v>0</v>
      </c>
      <c r="BM1348">
        <f>(BK1348-BC1348)/BJ1348</f>
        <v>0</v>
      </c>
      <c r="BN1348">
        <f>(BA1348-BG1348)/BG1348</f>
        <v>0</v>
      </c>
      <c r="BO1348">
        <f>AZ1348/(BB1348+AZ1348/BG1348)</f>
        <v>0</v>
      </c>
      <c r="BP1348" t="s">
        <v>437</v>
      </c>
      <c r="BQ1348">
        <v>0</v>
      </c>
      <c r="BR1348">
        <f>IF(BQ1348&lt;&gt;0, BQ1348, BO1348)</f>
        <v>0</v>
      </c>
      <c r="BS1348">
        <f>1-BR1348/BG1348</f>
        <v>0</v>
      </c>
      <c r="BT1348">
        <f>(BG1348-BF1348)/(BG1348-BR1348)</f>
        <v>0</v>
      </c>
      <c r="BU1348">
        <f>(BA1348-BG1348)/(BA1348-BR1348)</f>
        <v>0</v>
      </c>
      <c r="BV1348">
        <f>(BG1348-BF1348)/(BG1348-AZ1348)</f>
        <v>0</v>
      </c>
      <c r="BW1348">
        <f>(BA1348-BG1348)/(BA1348-AZ1348)</f>
        <v>0</v>
      </c>
      <c r="BX1348">
        <f>(BT1348*BR1348/BF1348)</f>
        <v>0</v>
      </c>
      <c r="BY1348">
        <f>(1-BX1348)</f>
        <v>0</v>
      </c>
      <c r="DH1348">
        <f>$B$11*EG1348+$C$11*EH1348+$F$11*ES1348*(1-EV1348)</f>
        <v>0</v>
      </c>
      <c r="DI1348">
        <f>DH1348*DJ1348</f>
        <v>0</v>
      </c>
      <c r="DJ1348">
        <f>($B$11*$D$9+$C$11*$D$9+$F$11*((FF1348+EX1348)/MAX(FF1348+EX1348+FG1348, 0.1)*$I$9+FG1348/MAX(FF1348+EX1348+FG1348, 0.1)*$J$9))/($B$11+$C$11+$F$11)</f>
        <v>0</v>
      </c>
      <c r="DK1348">
        <f>($B$11*$K$9+$C$11*$K$9+$F$11*((FF1348+EX1348)/MAX(FF1348+EX1348+FG1348, 0.1)*$P$9+FG1348/MAX(FF1348+EX1348+FG1348, 0.1)*$Q$9))/($B$11+$C$11+$F$11)</f>
        <v>0</v>
      </c>
      <c r="DL1348">
        <v>6</v>
      </c>
      <c r="DM1348">
        <v>0.5</v>
      </c>
      <c r="DN1348" t="s">
        <v>438</v>
      </c>
      <c r="DO1348">
        <v>2</v>
      </c>
      <c r="DP1348" t="b">
        <v>1</v>
      </c>
      <c r="DQ1348">
        <v>1761430668.84615</v>
      </c>
      <c r="DR1348">
        <v>1279.27538461538</v>
      </c>
      <c r="DS1348">
        <v>1359.06</v>
      </c>
      <c r="DT1348">
        <v>58.4723615384615</v>
      </c>
      <c r="DU1348">
        <v>25.7934384615385</v>
      </c>
      <c r="DV1348">
        <v>1278.17615384615</v>
      </c>
      <c r="DW1348">
        <v>58.5164692307692</v>
      </c>
      <c r="DX1348">
        <v>500.001307692308</v>
      </c>
      <c r="DY1348">
        <v>90.1952307692308</v>
      </c>
      <c r="DZ1348">
        <v>0.0395919923076923</v>
      </c>
      <c r="EA1348">
        <v>52.4764307692308</v>
      </c>
      <c r="EB1348">
        <v>48.0173307692308</v>
      </c>
      <c r="EC1348">
        <v>999.9</v>
      </c>
      <c r="ED1348">
        <v>0</v>
      </c>
      <c r="EE1348">
        <v>0</v>
      </c>
      <c r="EF1348">
        <v>9998.31153846154</v>
      </c>
      <c r="EG1348">
        <v>0</v>
      </c>
      <c r="EH1348">
        <v>1247.88076923077</v>
      </c>
      <c r="EI1348">
        <v>-79.7861615384615</v>
      </c>
      <c r="EJ1348">
        <v>1358.72384615385</v>
      </c>
      <c r="EK1348">
        <v>1395.04230769231</v>
      </c>
      <c r="EL1348">
        <v>32.6789230769231</v>
      </c>
      <c r="EM1348">
        <v>1359.06</v>
      </c>
      <c r="EN1348">
        <v>25.7934384615385</v>
      </c>
      <c r="EO1348">
        <v>5.27393</v>
      </c>
      <c r="EP1348">
        <v>2.32644615384615</v>
      </c>
      <c r="EQ1348">
        <v>33.7668923076923</v>
      </c>
      <c r="ER1348">
        <v>19.8606923076923</v>
      </c>
      <c r="ES1348">
        <v>1200.05230769231</v>
      </c>
      <c r="ET1348">
        <v>0.966993076923077</v>
      </c>
      <c r="EU1348">
        <v>0.0330068923076923</v>
      </c>
      <c r="EV1348">
        <v>0</v>
      </c>
      <c r="EW1348">
        <v>873.121307692308</v>
      </c>
      <c r="EX1348">
        <v>5.00059</v>
      </c>
      <c r="EY1348">
        <v>11709.8384615385</v>
      </c>
      <c r="EZ1348">
        <v>10359.1538461538</v>
      </c>
      <c r="FA1348">
        <v>64.9179230769231</v>
      </c>
      <c r="FB1348">
        <v>66.1297692307692</v>
      </c>
      <c r="FC1348">
        <v>64.9274615384615</v>
      </c>
      <c r="FD1348">
        <v>65.9274615384615</v>
      </c>
      <c r="FE1348">
        <v>66.1726923076923</v>
      </c>
      <c r="FF1348">
        <v>1155.60692307692</v>
      </c>
      <c r="FG1348">
        <v>39.4453846153846</v>
      </c>
      <c r="FH1348">
        <v>0</v>
      </c>
      <c r="FI1348">
        <v>1761430637.5</v>
      </c>
      <c r="FJ1348">
        <v>0</v>
      </c>
      <c r="FK1348">
        <v>873.1852</v>
      </c>
      <c r="FL1348">
        <v>6.83684615719693</v>
      </c>
      <c r="FM1348">
        <v>112.54615376068</v>
      </c>
      <c r="FN1348">
        <v>11710.46</v>
      </c>
      <c r="FO1348">
        <v>15</v>
      </c>
      <c r="FP1348">
        <v>0</v>
      </c>
      <c r="FQ1348" t="s">
        <v>439</v>
      </c>
      <c r="FR1348">
        <v>0</v>
      </c>
      <c r="FS1348">
        <v>0</v>
      </c>
      <c r="FT1348">
        <v>0</v>
      </c>
      <c r="FU1348">
        <v>0</v>
      </c>
      <c r="FV1348">
        <v>0</v>
      </c>
      <c r="FW1348">
        <v>0</v>
      </c>
      <c r="FX1348">
        <v>0</v>
      </c>
      <c r="FY1348">
        <v>0</v>
      </c>
      <c r="FZ1348">
        <v>0</v>
      </c>
      <c r="GA1348">
        <v>0</v>
      </c>
      <c r="GB1348">
        <v>0</v>
      </c>
      <c r="GC1348">
        <v>-79.589595</v>
      </c>
      <c r="GD1348">
        <v>-2.89844661654124</v>
      </c>
      <c r="GE1348">
        <v>0.637879290677319</v>
      </c>
      <c r="GF1348">
        <v>0</v>
      </c>
      <c r="GG1348">
        <v>872.781176470588</v>
      </c>
      <c r="GH1348">
        <v>7.49637891816226</v>
      </c>
      <c r="GI1348">
        <v>0.77034184430902</v>
      </c>
      <c r="GJ1348">
        <v>-1</v>
      </c>
      <c r="GK1348">
        <v>32.68519</v>
      </c>
      <c r="GL1348">
        <v>-0.170959398496202</v>
      </c>
      <c r="GM1348">
        <v>0.0170857806377114</v>
      </c>
      <c r="GN1348">
        <v>0</v>
      </c>
      <c r="GO1348">
        <v>0</v>
      </c>
      <c r="GP1348">
        <v>2</v>
      </c>
      <c r="GQ1348" t="s">
        <v>473</v>
      </c>
      <c r="GR1348">
        <v>3.12611</v>
      </c>
      <c r="GS1348">
        <v>2.71776</v>
      </c>
      <c r="GT1348">
        <v>0.185283</v>
      </c>
      <c r="GU1348">
        <v>0.191725</v>
      </c>
      <c r="GV1348">
        <v>0.180007</v>
      </c>
      <c r="GW1348">
        <v>0.102109</v>
      </c>
      <c r="GX1348">
        <v>28967.3</v>
      </c>
      <c r="GY1348">
        <v>30325.5</v>
      </c>
      <c r="GZ1348">
        <v>32335.4</v>
      </c>
      <c r="HA1348">
        <v>34143.6</v>
      </c>
      <c r="HB1348">
        <v>38224.3</v>
      </c>
      <c r="HC1348">
        <v>44259.4</v>
      </c>
      <c r="HD1348">
        <v>50882.1</v>
      </c>
      <c r="HE1348">
        <v>54800.3</v>
      </c>
      <c r="HF1348">
        <v>1.64715</v>
      </c>
      <c r="HG1348">
        <v>1.49768</v>
      </c>
      <c r="HH1348">
        <v>-0.221282</v>
      </c>
      <c r="HI1348">
        <v>0</v>
      </c>
      <c r="HJ1348">
        <v>51.5119</v>
      </c>
      <c r="HK1348">
        <v>999.9</v>
      </c>
      <c r="HL1348">
        <v>56.043</v>
      </c>
      <c r="HM1348">
        <v>30.323</v>
      </c>
      <c r="HN1348">
        <v>26.9675</v>
      </c>
      <c r="HO1348">
        <v>60.2057</v>
      </c>
      <c r="HP1348">
        <v>40.4046</v>
      </c>
      <c r="HQ1348">
        <v>1</v>
      </c>
      <c r="HR1348">
        <v>2.74827</v>
      </c>
      <c r="HS1348">
        <v>2.48261</v>
      </c>
      <c r="HT1348">
        <v>20.0925</v>
      </c>
      <c r="HU1348">
        <v>5.18539</v>
      </c>
      <c r="HV1348">
        <v>12.0159</v>
      </c>
      <c r="HW1348">
        <v>4.9668</v>
      </c>
      <c r="HX1348">
        <v>3.296</v>
      </c>
      <c r="HY1348">
        <v>9999</v>
      </c>
      <c r="HZ1348">
        <v>9999</v>
      </c>
      <c r="IA1348">
        <v>999.9</v>
      </c>
      <c r="IB1348">
        <v>9999</v>
      </c>
      <c r="IC1348">
        <v>1.86325</v>
      </c>
      <c r="ID1348">
        <v>1.86812</v>
      </c>
      <c r="IE1348">
        <v>1.86783</v>
      </c>
      <c r="IF1348">
        <v>1.86905</v>
      </c>
      <c r="IG1348">
        <v>1.86981</v>
      </c>
      <c r="IH1348">
        <v>1.8659</v>
      </c>
      <c r="II1348">
        <v>1.86693</v>
      </c>
      <c r="IJ1348">
        <v>1.8684</v>
      </c>
      <c r="IK1348">
        <v>5</v>
      </c>
      <c r="IL1348">
        <v>0</v>
      </c>
      <c r="IM1348">
        <v>0</v>
      </c>
      <c r="IN1348">
        <v>0</v>
      </c>
      <c r="IO1348" t="s">
        <v>441</v>
      </c>
      <c r="IP1348" t="s">
        <v>442</v>
      </c>
      <c r="IQ1348" t="s">
        <v>443</v>
      </c>
      <c r="IR1348" t="s">
        <v>443</v>
      </c>
      <c r="IS1348" t="s">
        <v>443</v>
      </c>
      <c r="IT1348" t="s">
        <v>443</v>
      </c>
      <c r="IU1348">
        <v>0</v>
      </c>
      <c r="IV1348">
        <v>100</v>
      </c>
      <c r="IW1348">
        <v>100</v>
      </c>
      <c r="IX1348">
        <v>1.1</v>
      </c>
      <c r="IY1348">
        <v>-0.0441</v>
      </c>
      <c r="IZ1348">
        <v>1.09748391826392</v>
      </c>
      <c r="JA1348">
        <v>0</v>
      </c>
      <c r="JB1348">
        <v>0</v>
      </c>
      <c r="JC1348">
        <v>0</v>
      </c>
      <c r="JD1348">
        <v>-0.0441141096964596</v>
      </c>
      <c r="JE1348">
        <v>0</v>
      </c>
      <c r="JF1348">
        <v>0</v>
      </c>
      <c r="JG1348">
        <v>0</v>
      </c>
      <c r="JH1348">
        <v>5</v>
      </c>
      <c r="JI1348">
        <v>2273</v>
      </c>
      <c r="JJ1348">
        <v>1</v>
      </c>
      <c r="JK1348">
        <v>24</v>
      </c>
      <c r="JL1348">
        <v>29357177.9</v>
      </c>
      <c r="JM1348">
        <v>29357177.9</v>
      </c>
      <c r="JN1348">
        <v>2.6709</v>
      </c>
      <c r="JO1348">
        <v>2.61108</v>
      </c>
      <c r="JP1348">
        <v>1.54785</v>
      </c>
      <c r="JQ1348">
        <v>2.31567</v>
      </c>
      <c r="JR1348">
        <v>1.64673</v>
      </c>
      <c r="JS1348">
        <v>2.34253</v>
      </c>
      <c r="JT1348">
        <v>34.4636</v>
      </c>
      <c r="JU1348">
        <v>24.1838</v>
      </c>
      <c r="JV1348">
        <v>18</v>
      </c>
      <c r="JW1348">
        <v>486.633</v>
      </c>
      <c r="JX1348">
        <v>378.251</v>
      </c>
      <c r="JY1348">
        <v>49.333</v>
      </c>
      <c r="JZ1348">
        <v>57.5014</v>
      </c>
      <c r="KA1348">
        <v>30.0019</v>
      </c>
      <c r="KB1348">
        <v>56.7437</v>
      </c>
      <c r="KC1348">
        <v>56.5404</v>
      </c>
      <c r="KD1348">
        <v>53.5113</v>
      </c>
      <c r="KE1348">
        <v>0</v>
      </c>
      <c r="KF1348">
        <v>100</v>
      </c>
      <c r="KG1348">
        <v>49.3331</v>
      </c>
      <c r="KH1348">
        <v>1407.81</v>
      </c>
      <c r="KI1348">
        <v>26.2864</v>
      </c>
      <c r="KJ1348">
        <v>92.1811</v>
      </c>
      <c r="KK1348">
        <v>88.6442</v>
      </c>
    </row>
    <row r="1349" spans="1:297">
      <c r="A1349">
        <v>1333</v>
      </c>
      <c r="B1349">
        <v>1761430682</v>
      </c>
      <c r="C1349">
        <v>22501</v>
      </c>
      <c r="D1349" t="s">
        <v>3121</v>
      </c>
      <c r="E1349" t="s">
        <v>3122</v>
      </c>
      <c r="F1349">
        <v>5</v>
      </c>
      <c r="G1349" t="s">
        <v>2954</v>
      </c>
      <c r="H1349" t="s">
        <v>436</v>
      </c>
      <c r="I1349">
        <v>1761430673.84615</v>
      </c>
      <c r="J1349">
        <f>(K1349)/1000</f>
        <v>0</v>
      </c>
      <c r="K1349">
        <f>IF(DP1349, AN1349, AH1349)</f>
        <v>0</v>
      </c>
      <c r="L1349">
        <f>IF(DP1349, AI1349, AG1349)</f>
        <v>0</v>
      </c>
      <c r="M1349">
        <f>DR1349 - IF(AU1349&gt;1, L1349*DL1349*100.0/(AW1349), 0)</f>
        <v>0</v>
      </c>
      <c r="N1349">
        <f>((T1349-J1349/2)*M1349-L1349)/(T1349+J1349/2)</f>
        <v>0</v>
      </c>
      <c r="O1349">
        <f>N1349*(DY1349+DZ1349)/1000.0</f>
        <v>0</v>
      </c>
      <c r="P1349">
        <f>(DR1349 - IF(AU1349&gt;1, L1349*DL1349*100.0/(AW1349), 0))*(DY1349+DZ1349)/1000.0</f>
        <v>0</v>
      </c>
      <c r="Q1349">
        <f>2.0/((1/S1349-1/R1349)+SIGN(S1349)*SQRT((1/S1349-1/R1349)*(1/S1349-1/R1349) + 4*DM1349/((DM1349+1)*(DM1349+1))*(2*1/S1349*1/R1349-1/R1349*1/R1349)))</f>
        <v>0</v>
      </c>
      <c r="R1349">
        <f>IF(LEFT(DN1349,1)&lt;&gt;"0",IF(LEFT(DN1349,1)="1",3.0,DO1349),$D$5+$E$5*(EF1349*DY1349/($K$5*1000))+$F$5*(EF1349*DY1349/($K$5*1000))*MAX(MIN(DL1349,$J$5),$I$5)*MAX(MIN(DL1349,$J$5),$I$5)+$G$5*MAX(MIN(DL1349,$J$5),$I$5)*(EF1349*DY1349/($K$5*1000))+$H$5*(EF1349*DY1349/($K$5*1000))*(EF1349*DY1349/($K$5*1000)))</f>
        <v>0</v>
      </c>
      <c r="S1349">
        <f>J1349*(1000-(1000*0.61365*exp(17.502*W1349/(240.97+W1349))/(DY1349+DZ1349)+DT1349)/2)/(1000*0.61365*exp(17.502*W1349/(240.97+W1349))/(DY1349+DZ1349)-DT1349)</f>
        <v>0</v>
      </c>
      <c r="T1349">
        <f>1/((DM1349+1)/(Q1349/1.6)+1/(R1349/1.37)) + DM1349/((DM1349+1)/(Q1349/1.6) + DM1349/(R1349/1.37))</f>
        <v>0</v>
      </c>
      <c r="U1349">
        <f>(DH1349*DK1349)</f>
        <v>0</v>
      </c>
      <c r="V1349">
        <f>(EA1349+(U1349+2*0.95*5.67E-8*(((EA1349+$B$7)+273)^4-(EA1349+273)^4)-44100*J1349)/(1.84*29.3*R1349+8*0.95*5.67E-8*(EA1349+273)^3))</f>
        <v>0</v>
      </c>
      <c r="W1349">
        <f>($C$7*EB1349+$D$7*EC1349+$E$7*V1349)</f>
        <v>0</v>
      </c>
      <c r="X1349">
        <f>0.61365*exp(17.502*W1349/(240.97+W1349))</f>
        <v>0</v>
      </c>
      <c r="Y1349">
        <f>(Z1349/AA1349*100)</f>
        <v>0</v>
      </c>
      <c r="Z1349">
        <f>DT1349*(DY1349+DZ1349)/1000</f>
        <v>0</v>
      </c>
      <c r="AA1349">
        <f>0.61365*exp(17.502*EA1349/(240.97+EA1349))</f>
        <v>0</v>
      </c>
      <c r="AB1349">
        <f>(X1349-DT1349*(DY1349+DZ1349)/1000)</f>
        <v>0</v>
      </c>
      <c r="AC1349">
        <f>(-J1349*44100)</f>
        <v>0</v>
      </c>
      <c r="AD1349">
        <f>2*29.3*R1349*0.92*(EA1349-W1349)</f>
        <v>0</v>
      </c>
      <c r="AE1349">
        <f>2*0.95*5.67E-8*(((EA1349+$B$7)+273)^4-(W1349+273)^4)</f>
        <v>0</v>
      </c>
      <c r="AF1349">
        <f>U1349+AE1349+AC1349+AD1349</f>
        <v>0</v>
      </c>
      <c r="AG1349">
        <f>DX1349*AU1349*(DS1349-DR1349*(1000-AU1349*DU1349)/(1000-AU1349*DT1349))/(100*DL1349)</f>
        <v>0</v>
      </c>
      <c r="AH1349">
        <f>1000*DX1349*AU1349*(DT1349-DU1349)/(100*DL1349*(1000-AU1349*DT1349))</f>
        <v>0</v>
      </c>
      <c r="AI1349">
        <f>(AJ1349 - AK1349 - DY1349*1E3/(8.314*(EA1349+273.15)) * AM1349/DX1349 * AL1349) * DX1349/(100*DL1349) * (1000 - DU1349)/1000</f>
        <v>0</v>
      </c>
      <c r="AJ1349">
        <v>1429.46844769403</v>
      </c>
      <c r="AK1349">
        <v>1400.08315151515</v>
      </c>
      <c r="AL1349">
        <v>3.63547348589722</v>
      </c>
      <c r="AM1349">
        <v>65.4946518172247</v>
      </c>
      <c r="AN1349">
        <f>(AP1349 - AO1349 + DY1349*1E3/(8.314*(EA1349+273.15)) * AR1349/DX1349 * AQ1349) * DX1349/(100*DL1349) * 1000/(1000 - AP1349)</f>
        <v>0</v>
      </c>
      <c r="AO1349">
        <v>25.801829638955</v>
      </c>
      <c r="AP1349">
        <v>58.4554624242424</v>
      </c>
      <c r="AQ1349">
        <v>-0.000673612637100724</v>
      </c>
      <c r="AR1349">
        <v>110.855634111714</v>
      </c>
      <c r="AS1349">
        <v>7</v>
      </c>
      <c r="AT1349">
        <v>1</v>
      </c>
      <c r="AU1349">
        <f>IF(AS1349*$H$13&gt;=AW1349,1.0,(AW1349/(AW1349-AS1349*$H$13)))</f>
        <v>0</v>
      </c>
      <c r="AV1349">
        <f>(AU1349-1)*100</f>
        <v>0</v>
      </c>
      <c r="AW1349">
        <f>MAX(0,($B$13+$C$13*EF1349)/(1+$D$13*EF1349)*DY1349/(EA1349+273)*$E$13)</f>
        <v>0</v>
      </c>
      <c r="AX1349" t="s">
        <v>437</v>
      </c>
      <c r="AY1349" t="s">
        <v>437</v>
      </c>
      <c r="AZ1349">
        <v>0</v>
      </c>
      <c r="BA1349">
        <v>0</v>
      </c>
      <c r="BB1349">
        <f>1-AZ1349/BA1349</f>
        <v>0</v>
      </c>
      <c r="BC1349">
        <v>0</v>
      </c>
      <c r="BD1349" t="s">
        <v>437</v>
      </c>
      <c r="BE1349" t="s">
        <v>437</v>
      </c>
      <c r="BF1349">
        <v>0</v>
      </c>
      <c r="BG1349">
        <v>0</v>
      </c>
      <c r="BH1349">
        <f>1-BF1349/BG1349</f>
        <v>0</v>
      </c>
      <c r="BI1349">
        <v>0.5</v>
      </c>
      <c r="BJ1349">
        <f>DI1349</f>
        <v>0</v>
      </c>
      <c r="BK1349">
        <f>L1349</f>
        <v>0</v>
      </c>
      <c r="BL1349">
        <f>BH1349*BI1349*BJ1349</f>
        <v>0</v>
      </c>
      <c r="BM1349">
        <f>(BK1349-BC1349)/BJ1349</f>
        <v>0</v>
      </c>
      <c r="BN1349">
        <f>(BA1349-BG1349)/BG1349</f>
        <v>0</v>
      </c>
      <c r="BO1349">
        <f>AZ1349/(BB1349+AZ1349/BG1349)</f>
        <v>0</v>
      </c>
      <c r="BP1349" t="s">
        <v>437</v>
      </c>
      <c r="BQ1349">
        <v>0</v>
      </c>
      <c r="BR1349">
        <f>IF(BQ1349&lt;&gt;0, BQ1349, BO1349)</f>
        <v>0</v>
      </c>
      <c r="BS1349">
        <f>1-BR1349/BG1349</f>
        <v>0</v>
      </c>
      <c r="BT1349">
        <f>(BG1349-BF1349)/(BG1349-BR1349)</f>
        <v>0</v>
      </c>
      <c r="BU1349">
        <f>(BA1349-BG1349)/(BA1349-BR1349)</f>
        <v>0</v>
      </c>
      <c r="BV1349">
        <f>(BG1349-BF1349)/(BG1349-AZ1349)</f>
        <v>0</v>
      </c>
      <c r="BW1349">
        <f>(BA1349-BG1349)/(BA1349-AZ1349)</f>
        <v>0</v>
      </c>
      <c r="BX1349">
        <f>(BT1349*BR1349/BF1349)</f>
        <v>0</v>
      </c>
      <c r="BY1349">
        <f>(1-BX1349)</f>
        <v>0</v>
      </c>
      <c r="DH1349">
        <f>$B$11*EG1349+$C$11*EH1349+$F$11*ES1349*(1-EV1349)</f>
        <v>0</v>
      </c>
      <c r="DI1349">
        <f>DH1349*DJ1349</f>
        <v>0</v>
      </c>
      <c r="DJ1349">
        <f>($B$11*$D$9+$C$11*$D$9+$F$11*((FF1349+EX1349)/MAX(FF1349+EX1349+FG1349, 0.1)*$I$9+FG1349/MAX(FF1349+EX1349+FG1349, 0.1)*$J$9))/($B$11+$C$11+$F$11)</f>
        <v>0</v>
      </c>
      <c r="DK1349">
        <f>($B$11*$K$9+$C$11*$K$9+$F$11*((FF1349+EX1349)/MAX(FF1349+EX1349+FG1349, 0.1)*$P$9+FG1349/MAX(FF1349+EX1349+FG1349, 0.1)*$Q$9))/($B$11+$C$11+$F$11)</f>
        <v>0</v>
      </c>
      <c r="DL1349">
        <v>6</v>
      </c>
      <c r="DM1349">
        <v>0.5</v>
      </c>
      <c r="DN1349" t="s">
        <v>438</v>
      </c>
      <c r="DO1349">
        <v>2</v>
      </c>
      <c r="DP1349" t="b">
        <v>1</v>
      </c>
      <c r="DQ1349">
        <v>1761430673.84615</v>
      </c>
      <c r="DR1349">
        <v>1295.10538461538</v>
      </c>
      <c r="DS1349">
        <v>1375.66153846154</v>
      </c>
      <c r="DT1349">
        <v>58.4644076923077</v>
      </c>
      <c r="DU1349">
        <v>25.7965307692308</v>
      </c>
      <c r="DV1349">
        <v>1294.00538461538</v>
      </c>
      <c r="DW1349">
        <v>58.5085153846154</v>
      </c>
      <c r="DX1349">
        <v>499.995923076923</v>
      </c>
      <c r="DY1349">
        <v>90.1938076923077</v>
      </c>
      <c r="DZ1349">
        <v>0.0395835307692308</v>
      </c>
      <c r="EA1349">
        <v>52.4706153846154</v>
      </c>
      <c r="EB1349">
        <v>48.0201615384615</v>
      </c>
      <c r="EC1349">
        <v>999.9</v>
      </c>
      <c r="ED1349">
        <v>0</v>
      </c>
      <c r="EE1349">
        <v>0</v>
      </c>
      <c r="EF1349">
        <v>9996.82384615385</v>
      </c>
      <c r="EG1349">
        <v>0</v>
      </c>
      <c r="EH1349">
        <v>1247.82769230769</v>
      </c>
      <c r="EI1349">
        <v>-80.5591076923077</v>
      </c>
      <c r="EJ1349">
        <v>1375.52461538462</v>
      </c>
      <c r="EK1349">
        <v>1412.08846153846</v>
      </c>
      <c r="EL1349">
        <v>32.6678846153846</v>
      </c>
      <c r="EM1349">
        <v>1375.66153846154</v>
      </c>
      <c r="EN1349">
        <v>25.7965307692308</v>
      </c>
      <c r="EO1349">
        <v>5.27312769230769</v>
      </c>
      <c r="EP1349">
        <v>2.32668769230769</v>
      </c>
      <c r="EQ1349">
        <v>33.7641769230769</v>
      </c>
      <c r="ER1349">
        <v>19.8623692307692</v>
      </c>
      <c r="ES1349">
        <v>1199.99769230769</v>
      </c>
      <c r="ET1349">
        <v>0.966993615384615</v>
      </c>
      <c r="EU1349">
        <v>0.0330063076923077</v>
      </c>
      <c r="EV1349">
        <v>0</v>
      </c>
      <c r="EW1349">
        <v>873.697076923077</v>
      </c>
      <c r="EX1349">
        <v>5.00059</v>
      </c>
      <c r="EY1349">
        <v>11718.6153846154</v>
      </c>
      <c r="EZ1349">
        <v>10358.6769230769</v>
      </c>
      <c r="FA1349">
        <v>64.9466923076923</v>
      </c>
      <c r="FB1349">
        <v>66.1393076923077</v>
      </c>
      <c r="FC1349">
        <v>64.9466923076923</v>
      </c>
      <c r="FD1349">
        <v>65.9563846153846</v>
      </c>
      <c r="FE1349">
        <v>66.1918461538462</v>
      </c>
      <c r="FF1349">
        <v>1155.55461538462</v>
      </c>
      <c r="FG1349">
        <v>39.4430769230769</v>
      </c>
      <c r="FH1349">
        <v>0</v>
      </c>
      <c r="FI1349">
        <v>1761430642.9</v>
      </c>
      <c r="FJ1349">
        <v>0</v>
      </c>
      <c r="FK1349">
        <v>873.758576923077</v>
      </c>
      <c r="FL1349">
        <v>6.4531624032104</v>
      </c>
      <c r="FM1349">
        <v>109.364102583033</v>
      </c>
      <c r="FN1349">
        <v>11719.9576923077</v>
      </c>
      <c r="FO1349">
        <v>15</v>
      </c>
      <c r="FP1349">
        <v>0</v>
      </c>
      <c r="FQ1349" t="s">
        <v>439</v>
      </c>
      <c r="FR1349">
        <v>0</v>
      </c>
      <c r="FS1349">
        <v>0</v>
      </c>
      <c r="FT1349">
        <v>0</v>
      </c>
      <c r="FU1349">
        <v>0</v>
      </c>
      <c r="FV1349">
        <v>0</v>
      </c>
      <c r="FW1349">
        <v>0</v>
      </c>
      <c r="FX1349">
        <v>0</v>
      </c>
      <c r="FY1349">
        <v>0</v>
      </c>
      <c r="FZ1349">
        <v>0</v>
      </c>
      <c r="GA1349">
        <v>0</v>
      </c>
      <c r="GB1349">
        <v>0</v>
      </c>
      <c r="GC1349">
        <v>-80.4613666666667</v>
      </c>
      <c r="GD1349">
        <v>-7.91940779220786</v>
      </c>
      <c r="GE1349">
        <v>1.2205263814996</v>
      </c>
      <c r="GF1349">
        <v>0</v>
      </c>
      <c r="GG1349">
        <v>873.347647058824</v>
      </c>
      <c r="GH1349">
        <v>6.71147441727357</v>
      </c>
      <c r="GI1349">
        <v>0.692290184071628</v>
      </c>
      <c r="GJ1349">
        <v>-1</v>
      </c>
      <c r="GK1349">
        <v>32.6739285714286</v>
      </c>
      <c r="GL1349">
        <v>-0.137625974025924</v>
      </c>
      <c r="GM1349">
        <v>0.0146073087660853</v>
      </c>
      <c r="GN1349">
        <v>0</v>
      </c>
      <c r="GO1349">
        <v>0</v>
      </c>
      <c r="GP1349">
        <v>2</v>
      </c>
      <c r="GQ1349" t="s">
        <v>473</v>
      </c>
      <c r="GR1349">
        <v>3.12615</v>
      </c>
      <c r="GS1349">
        <v>2.71753</v>
      </c>
      <c r="GT1349">
        <v>0.186786</v>
      </c>
      <c r="GU1349">
        <v>0.193118</v>
      </c>
      <c r="GV1349">
        <v>0.180001</v>
      </c>
      <c r="GW1349">
        <v>0.102116</v>
      </c>
      <c r="GX1349">
        <v>28911.9</v>
      </c>
      <c r="GY1349">
        <v>30270.8</v>
      </c>
      <c r="GZ1349">
        <v>32334</v>
      </c>
      <c r="HA1349">
        <v>34141.6</v>
      </c>
      <c r="HB1349">
        <v>38223.4</v>
      </c>
      <c r="HC1349">
        <v>44257</v>
      </c>
      <c r="HD1349">
        <v>50879.9</v>
      </c>
      <c r="HE1349">
        <v>54797.5</v>
      </c>
      <c r="HF1349">
        <v>1.64675</v>
      </c>
      <c r="HG1349">
        <v>1.49765</v>
      </c>
      <c r="HH1349">
        <v>-0.222199</v>
      </c>
      <c r="HI1349">
        <v>0</v>
      </c>
      <c r="HJ1349">
        <v>51.5253</v>
      </c>
      <c r="HK1349">
        <v>999.9</v>
      </c>
      <c r="HL1349">
        <v>56.043</v>
      </c>
      <c r="HM1349">
        <v>30.343</v>
      </c>
      <c r="HN1349">
        <v>27.0005</v>
      </c>
      <c r="HO1349">
        <v>60.0357</v>
      </c>
      <c r="HP1349">
        <v>40.1442</v>
      </c>
      <c r="HQ1349">
        <v>1</v>
      </c>
      <c r="HR1349">
        <v>2.75039</v>
      </c>
      <c r="HS1349">
        <v>2.49473</v>
      </c>
      <c r="HT1349">
        <v>20.0921</v>
      </c>
      <c r="HU1349">
        <v>5.18509</v>
      </c>
      <c r="HV1349">
        <v>12.0159</v>
      </c>
      <c r="HW1349">
        <v>4.96665</v>
      </c>
      <c r="HX1349">
        <v>3.29593</v>
      </c>
      <c r="HY1349">
        <v>9999</v>
      </c>
      <c r="HZ1349">
        <v>9999</v>
      </c>
      <c r="IA1349">
        <v>999.9</v>
      </c>
      <c r="IB1349">
        <v>9999</v>
      </c>
      <c r="IC1349">
        <v>1.86325</v>
      </c>
      <c r="ID1349">
        <v>1.86811</v>
      </c>
      <c r="IE1349">
        <v>1.86783</v>
      </c>
      <c r="IF1349">
        <v>1.86905</v>
      </c>
      <c r="IG1349">
        <v>1.86981</v>
      </c>
      <c r="IH1349">
        <v>1.86591</v>
      </c>
      <c r="II1349">
        <v>1.86695</v>
      </c>
      <c r="IJ1349">
        <v>1.86842</v>
      </c>
      <c r="IK1349">
        <v>5</v>
      </c>
      <c r="IL1349">
        <v>0</v>
      </c>
      <c r="IM1349">
        <v>0</v>
      </c>
      <c r="IN1349">
        <v>0</v>
      </c>
      <c r="IO1349" t="s">
        <v>441</v>
      </c>
      <c r="IP1349" t="s">
        <v>442</v>
      </c>
      <c r="IQ1349" t="s">
        <v>443</v>
      </c>
      <c r="IR1349" t="s">
        <v>443</v>
      </c>
      <c r="IS1349" t="s">
        <v>443</v>
      </c>
      <c r="IT1349" t="s">
        <v>443</v>
      </c>
      <c r="IU1349">
        <v>0</v>
      </c>
      <c r="IV1349">
        <v>100</v>
      </c>
      <c r="IW1349">
        <v>100</v>
      </c>
      <c r="IX1349">
        <v>1.1</v>
      </c>
      <c r="IY1349">
        <v>-0.0441</v>
      </c>
      <c r="IZ1349">
        <v>1.09748391826392</v>
      </c>
      <c r="JA1349">
        <v>0</v>
      </c>
      <c r="JB1349">
        <v>0</v>
      </c>
      <c r="JC1349">
        <v>0</v>
      </c>
      <c r="JD1349">
        <v>-0.0441141096964596</v>
      </c>
      <c r="JE1349">
        <v>0</v>
      </c>
      <c r="JF1349">
        <v>0</v>
      </c>
      <c r="JG1349">
        <v>0</v>
      </c>
      <c r="JH1349">
        <v>5</v>
      </c>
      <c r="JI1349">
        <v>2273</v>
      </c>
      <c r="JJ1349">
        <v>1</v>
      </c>
      <c r="JK1349">
        <v>24</v>
      </c>
      <c r="JL1349">
        <v>29357178</v>
      </c>
      <c r="JM1349">
        <v>29357178</v>
      </c>
      <c r="JN1349">
        <v>2.69409</v>
      </c>
      <c r="JO1349">
        <v>2.6123</v>
      </c>
      <c r="JP1349">
        <v>1.54785</v>
      </c>
      <c r="JQ1349">
        <v>2.31567</v>
      </c>
      <c r="JR1349">
        <v>1.64673</v>
      </c>
      <c r="JS1349">
        <v>2.38281</v>
      </c>
      <c r="JT1349">
        <v>34.4408</v>
      </c>
      <c r="JU1349">
        <v>24.1838</v>
      </c>
      <c r="JV1349">
        <v>18</v>
      </c>
      <c r="JW1349">
        <v>486.397</v>
      </c>
      <c r="JX1349">
        <v>378.288</v>
      </c>
      <c r="JY1349">
        <v>49.3199</v>
      </c>
      <c r="JZ1349">
        <v>57.5172</v>
      </c>
      <c r="KA1349">
        <v>30.002</v>
      </c>
      <c r="KB1349">
        <v>56.7554</v>
      </c>
      <c r="KC1349">
        <v>56.5534</v>
      </c>
      <c r="KD1349">
        <v>54.0427</v>
      </c>
      <c r="KE1349">
        <v>0</v>
      </c>
      <c r="KF1349">
        <v>100</v>
      </c>
      <c r="KG1349">
        <v>49.3164</v>
      </c>
      <c r="KH1349">
        <v>1428.29</v>
      </c>
      <c r="KI1349">
        <v>26.2864</v>
      </c>
      <c r="KJ1349">
        <v>92.1772</v>
      </c>
      <c r="KK1349">
        <v>88.6395</v>
      </c>
    </row>
    <row r="1350" spans="1:297">
      <c r="A1350">
        <v>1334</v>
      </c>
      <c r="B1350">
        <v>1761430687</v>
      </c>
      <c r="C1350">
        <v>22506</v>
      </c>
      <c r="D1350" t="s">
        <v>3123</v>
      </c>
      <c r="E1350" t="s">
        <v>3124</v>
      </c>
      <c r="F1350">
        <v>5</v>
      </c>
      <c r="G1350" t="s">
        <v>2954</v>
      </c>
      <c r="H1350" t="s">
        <v>436</v>
      </c>
      <c r="I1350">
        <v>1761430678.84615</v>
      </c>
      <c r="J1350">
        <f>(K1350)/1000</f>
        <v>0</v>
      </c>
      <c r="K1350">
        <f>IF(DP1350, AN1350, AH1350)</f>
        <v>0</v>
      </c>
      <c r="L1350">
        <f>IF(DP1350, AI1350, AG1350)</f>
        <v>0</v>
      </c>
      <c r="M1350">
        <f>DR1350 - IF(AU1350&gt;1, L1350*DL1350*100.0/(AW1350), 0)</f>
        <v>0</v>
      </c>
      <c r="N1350">
        <f>((T1350-J1350/2)*M1350-L1350)/(T1350+J1350/2)</f>
        <v>0</v>
      </c>
      <c r="O1350">
        <f>N1350*(DY1350+DZ1350)/1000.0</f>
        <v>0</v>
      </c>
      <c r="P1350">
        <f>(DR1350 - IF(AU1350&gt;1, L1350*DL1350*100.0/(AW1350), 0))*(DY1350+DZ1350)/1000.0</f>
        <v>0</v>
      </c>
      <c r="Q1350">
        <f>2.0/((1/S1350-1/R1350)+SIGN(S1350)*SQRT((1/S1350-1/R1350)*(1/S1350-1/R1350) + 4*DM1350/((DM1350+1)*(DM1350+1))*(2*1/S1350*1/R1350-1/R1350*1/R1350)))</f>
        <v>0</v>
      </c>
      <c r="R1350">
        <f>IF(LEFT(DN1350,1)&lt;&gt;"0",IF(LEFT(DN1350,1)="1",3.0,DO1350),$D$5+$E$5*(EF1350*DY1350/($K$5*1000))+$F$5*(EF1350*DY1350/($K$5*1000))*MAX(MIN(DL1350,$J$5),$I$5)*MAX(MIN(DL1350,$J$5),$I$5)+$G$5*MAX(MIN(DL1350,$J$5),$I$5)*(EF1350*DY1350/($K$5*1000))+$H$5*(EF1350*DY1350/($K$5*1000))*(EF1350*DY1350/($K$5*1000)))</f>
        <v>0</v>
      </c>
      <c r="S1350">
        <f>J1350*(1000-(1000*0.61365*exp(17.502*W1350/(240.97+W1350))/(DY1350+DZ1350)+DT1350)/2)/(1000*0.61365*exp(17.502*W1350/(240.97+W1350))/(DY1350+DZ1350)-DT1350)</f>
        <v>0</v>
      </c>
      <c r="T1350">
        <f>1/((DM1350+1)/(Q1350/1.6)+1/(R1350/1.37)) + DM1350/((DM1350+1)/(Q1350/1.6) + DM1350/(R1350/1.37))</f>
        <v>0</v>
      </c>
      <c r="U1350">
        <f>(DH1350*DK1350)</f>
        <v>0</v>
      </c>
      <c r="V1350">
        <f>(EA1350+(U1350+2*0.95*5.67E-8*(((EA1350+$B$7)+273)^4-(EA1350+273)^4)-44100*J1350)/(1.84*29.3*R1350+8*0.95*5.67E-8*(EA1350+273)^3))</f>
        <v>0</v>
      </c>
      <c r="W1350">
        <f>($C$7*EB1350+$D$7*EC1350+$E$7*V1350)</f>
        <v>0</v>
      </c>
      <c r="X1350">
        <f>0.61365*exp(17.502*W1350/(240.97+W1350))</f>
        <v>0</v>
      </c>
      <c r="Y1350">
        <f>(Z1350/AA1350*100)</f>
        <v>0</v>
      </c>
      <c r="Z1350">
        <f>DT1350*(DY1350+DZ1350)/1000</f>
        <v>0</v>
      </c>
      <c r="AA1350">
        <f>0.61365*exp(17.502*EA1350/(240.97+EA1350))</f>
        <v>0</v>
      </c>
      <c r="AB1350">
        <f>(X1350-DT1350*(DY1350+DZ1350)/1000)</f>
        <v>0</v>
      </c>
      <c r="AC1350">
        <f>(-J1350*44100)</f>
        <v>0</v>
      </c>
      <c r="AD1350">
        <f>2*29.3*R1350*0.92*(EA1350-W1350)</f>
        <v>0</v>
      </c>
      <c r="AE1350">
        <f>2*0.95*5.67E-8*(((EA1350+$B$7)+273)^4-(W1350+273)^4)</f>
        <v>0</v>
      </c>
      <c r="AF1350">
        <f>U1350+AE1350+AC1350+AD1350</f>
        <v>0</v>
      </c>
      <c r="AG1350">
        <f>DX1350*AU1350*(DS1350-DR1350*(1000-AU1350*DU1350)/(1000-AU1350*DT1350))/(100*DL1350)</f>
        <v>0</v>
      </c>
      <c r="AH1350">
        <f>1000*DX1350*AU1350*(DT1350-DU1350)/(100*DL1350*(1000-AU1350*DT1350))</f>
        <v>0</v>
      </c>
      <c r="AI1350">
        <f>(AJ1350 - AK1350 - DY1350*1E3/(8.314*(EA1350+273.15)) * AM1350/DX1350 * AL1350) * DX1350/(100*DL1350) * (1000 - DU1350)/1000</f>
        <v>0</v>
      </c>
      <c r="AJ1350">
        <v>1445.35822298319</v>
      </c>
      <c r="AK1350">
        <v>1416.52351515152</v>
      </c>
      <c r="AL1350">
        <v>3.24110688631215</v>
      </c>
      <c r="AM1350">
        <v>65.4946518172247</v>
      </c>
      <c r="AN1350">
        <f>(AP1350 - AO1350 + DY1350*1E3/(8.314*(EA1350+273.15)) * AR1350/DX1350 * AQ1350) * DX1350/(100*DL1350) * 1000/(1000 - AP1350)</f>
        <v>0</v>
      </c>
      <c r="AO1350">
        <v>25.8051390832069</v>
      </c>
      <c r="AP1350">
        <v>58.4619745454545</v>
      </c>
      <c r="AQ1350">
        <v>2.80967959596904e-06</v>
      </c>
      <c r="AR1350">
        <v>110.855634111714</v>
      </c>
      <c r="AS1350">
        <v>7</v>
      </c>
      <c r="AT1350">
        <v>1</v>
      </c>
      <c r="AU1350">
        <f>IF(AS1350*$H$13&gt;=AW1350,1.0,(AW1350/(AW1350-AS1350*$H$13)))</f>
        <v>0</v>
      </c>
      <c r="AV1350">
        <f>(AU1350-1)*100</f>
        <v>0</v>
      </c>
      <c r="AW1350">
        <f>MAX(0,($B$13+$C$13*EF1350)/(1+$D$13*EF1350)*DY1350/(EA1350+273)*$E$13)</f>
        <v>0</v>
      </c>
      <c r="AX1350" t="s">
        <v>437</v>
      </c>
      <c r="AY1350" t="s">
        <v>437</v>
      </c>
      <c r="AZ1350">
        <v>0</v>
      </c>
      <c r="BA1350">
        <v>0</v>
      </c>
      <c r="BB1350">
        <f>1-AZ1350/BA1350</f>
        <v>0</v>
      </c>
      <c r="BC1350">
        <v>0</v>
      </c>
      <c r="BD1350" t="s">
        <v>437</v>
      </c>
      <c r="BE1350" t="s">
        <v>437</v>
      </c>
      <c r="BF1350">
        <v>0</v>
      </c>
      <c r="BG1350">
        <v>0</v>
      </c>
      <c r="BH1350">
        <f>1-BF1350/BG1350</f>
        <v>0</v>
      </c>
      <c r="BI1350">
        <v>0.5</v>
      </c>
      <c r="BJ1350">
        <f>DI1350</f>
        <v>0</v>
      </c>
      <c r="BK1350">
        <f>L1350</f>
        <v>0</v>
      </c>
      <c r="BL1350">
        <f>BH1350*BI1350*BJ1350</f>
        <v>0</v>
      </c>
      <c r="BM1350">
        <f>(BK1350-BC1350)/BJ1350</f>
        <v>0</v>
      </c>
      <c r="BN1350">
        <f>(BA1350-BG1350)/BG1350</f>
        <v>0</v>
      </c>
      <c r="BO1350">
        <f>AZ1350/(BB1350+AZ1350/BG1350)</f>
        <v>0</v>
      </c>
      <c r="BP1350" t="s">
        <v>437</v>
      </c>
      <c r="BQ1350">
        <v>0</v>
      </c>
      <c r="BR1350">
        <f>IF(BQ1350&lt;&gt;0, BQ1350, BO1350)</f>
        <v>0</v>
      </c>
      <c r="BS1350">
        <f>1-BR1350/BG1350</f>
        <v>0</v>
      </c>
      <c r="BT1350">
        <f>(BG1350-BF1350)/(BG1350-BR1350)</f>
        <v>0</v>
      </c>
      <c r="BU1350">
        <f>(BA1350-BG1350)/(BA1350-BR1350)</f>
        <v>0</v>
      </c>
      <c r="BV1350">
        <f>(BG1350-BF1350)/(BG1350-AZ1350)</f>
        <v>0</v>
      </c>
      <c r="BW1350">
        <f>(BA1350-BG1350)/(BA1350-AZ1350)</f>
        <v>0</v>
      </c>
      <c r="BX1350">
        <f>(BT1350*BR1350/BF1350)</f>
        <v>0</v>
      </c>
      <c r="BY1350">
        <f>(1-BX1350)</f>
        <v>0</v>
      </c>
      <c r="DH1350">
        <f>$B$11*EG1350+$C$11*EH1350+$F$11*ES1350*(1-EV1350)</f>
        <v>0</v>
      </c>
      <c r="DI1350">
        <f>DH1350*DJ1350</f>
        <v>0</v>
      </c>
      <c r="DJ1350">
        <f>($B$11*$D$9+$C$11*$D$9+$F$11*((FF1350+EX1350)/MAX(FF1350+EX1350+FG1350, 0.1)*$I$9+FG1350/MAX(FF1350+EX1350+FG1350, 0.1)*$J$9))/($B$11+$C$11+$F$11)</f>
        <v>0</v>
      </c>
      <c r="DK1350">
        <f>($B$11*$K$9+$C$11*$K$9+$F$11*((FF1350+EX1350)/MAX(FF1350+EX1350+FG1350, 0.1)*$P$9+FG1350/MAX(FF1350+EX1350+FG1350, 0.1)*$Q$9))/($B$11+$C$11+$F$11)</f>
        <v>0</v>
      </c>
      <c r="DL1350">
        <v>6</v>
      </c>
      <c r="DM1350">
        <v>0.5</v>
      </c>
      <c r="DN1350" t="s">
        <v>438</v>
      </c>
      <c r="DO1350">
        <v>2</v>
      </c>
      <c r="DP1350" t="b">
        <v>1</v>
      </c>
      <c r="DQ1350">
        <v>1761430678.84615</v>
      </c>
      <c r="DR1350">
        <v>1310.97</v>
      </c>
      <c r="DS1350">
        <v>1392.05384615385</v>
      </c>
      <c r="DT1350">
        <v>58.46</v>
      </c>
      <c r="DU1350">
        <v>25.8002538461538</v>
      </c>
      <c r="DV1350">
        <v>1309.87076923077</v>
      </c>
      <c r="DW1350">
        <v>58.5041076923077</v>
      </c>
      <c r="DX1350">
        <v>500.004</v>
      </c>
      <c r="DY1350">
        <v>90.1917769230769</v>
      </c>
      <c r="DZ1350">
        <v>0.0395794076923077</v>
      </c>
      <c r="EA1350">
        <v>52.4641384615385</v>
      </c>
      <c r="EB1350">
        <v>48.0217538461538</v>
      </c>
      <c r="EC1350">
        <v>999.9</v>
      </c>
      <c r="ED1350">
        <v>0</v>
      </c>
      <c r="EE1350">
        <v>0</v>
      </c>
      <c r="EF1350">
        <v>9998.21846153846</v>
      </c>
      <c r="EG1350">
        <v>0</v>
      </c>
      <c r="EH1350">
        <v>1247.72538461538</v>
      </c>
      <c r="EI1350">
        <v>-81.0868461538462</v>
      </c>
      <c r="EJ1350">
        <v>1392.36846153846</v>
      </c>
      <c r="EK1350">
        <v>1428.92153846154</v>
      </c>
      <c r="EL1350">
        <v>32.6597384615385</v>
      </c>
      <c r="EM1350">
        <v>1392.05384615385</v>
      </c>
      <c r="EN1350">
        <v>25.8002538461538</v>
      </c>
      <c r="EO1350">
        <v>5.27261076923077</v>
      </c>
      <c r="EP1350">
        <v>2.32697153846154</v>
      </c>
      <c r="EQ1350">
        <v>33.7624230769231</v>
      </c>
      <c r="ER1350">
        <v>19.8643307692308</v>
      </c>
      <c r="ES1350">
        <v>1199.96230769231</v>
      </c>
      <c r="ET1350">
        <v>0.966996538461538</v>
      </c>
      <c r="EU1350">
        <v>0.0330033153846154</v>
      </c>
      <c r="EV1350">
        <v>0</v>
      </c>
      <c r="EW1350">
        <v>874.225384615385</v>
      </c>
      <c r="EX1350">
        <v>5.00059</v>
      </c>
      <c r="EY1350">
        <v>11727.1692307692</v>
      </c>
      <c r="EZ1350">
        <v>10358.3692307692</v>
      </c>
      <c r="FA1350">
        <v>64.9660769230769</v>
      </c>
      <c r="FB1350">
        <v>66.1583846153846</v>
      </c>
      <c r="FC1350">
        <v>64.9660769230769</v>
      </c>
      <c r="FD1350">
        <v>65.9757692307692</v>
      </c>
      <c r="FE1350">
        <v>66.2063846153846</v>
      </c>
      <c r="FF1350">
        <v>1155.52384615385</v>
      </c>
      <c r="FG1350">
        <v>39.4384615384615</v>
      </c>
      <c r="FH1350">
        <v>0</v>
      </c>
      <c r="FI1350">
        <v>1761430647.7</v>
      </c>
      <c r="FJ1350">
        <v>0</v>
      </c>
      <c r="FK1350">
        <v>874.263807692308</v>
      </c>
      <c r="FL1350">
        <v>5.96112821038543</v>
      </c>
      <c r="FM1350">
        <v>107.72307692461</v>
      </c>
      <c r="FN1350">
        <v>11728.65</v>
      </c>
      <c r="FO1350">
        <v>15</v>
      </c>
      <c r="FP1350">
        <v>0</v>
      </c>
      <c r="FQ1350" t="s">
        <v>439</v>
      </c>
      <c r="FR1350">
        <v>0</v>
      </c>
      <c r="FS1350">
        <v>0</v>
      </c>
      <c r="FT1350">
        <v>0</v>
      </c>
      <c r="FU1350">
        <v>0</v>
      </c>
      <c r="FV1350">
        <v>0</v>
      </c>
      <c r="FW1350">
        <v>0</v>
      </c>
      <c r="FX1350">
        <v>0</v>
      </c>
      <c r="FY1350">
        <v>0</v>
      </c>
      <c r="FZ1350">
        <v>0</v>
      </c>
      <c r="GA1350">
        <v>0</v>
      </c>
      <c r="GB1350">
        <v>0</v>
      </c>
      <c r="GC1350">
        <v>-80.82957</v>
      </c>
      <c r="GD1350">
        <v>-9.41110375939843</v>
      </c>
      <c r="GE1350">
        <v>1.29866568796592</v>
      </c>
      <c r="GF1350">
        <v>0</v>
      </c>
      <c r="GG1350">
        <v>873.904970588235</v>
      </c>
      <c r="GH1350">
        <v>6.31524828556071</v>
      </c>
      <c r="GI1350">
        <v>0.64529375368642</v>
      </c>
      <c r="GJ1350">
        <v>-1</v>
      </c>
      <c r="GK1350">
        <v>32.664725</v>
      </c>
      <c r="GL1350">
        <v>-0.0875593984962157</v>
      </c>
      <c r="GM1350">
        <v>0.0103256416265533</v>
      </c>
      <c r="GN1350">
        <v>1</v>
      </c>
      <c r="GO1350">
        <v>1</v>
      </c>
      <c r="GP1350">
        <v>2</v>
      </c>
      <c r="GQ1350" t="s">
        <v>446</v>
      </c>
      <c r="GR1350">
        <v>3.12611</v>
      </c>
      <c r="GS1350">
        <v>2.71767</v>
      </c>
      <c r="GT1350">
        <v>0.188155</v>
      </c>
      <c r="GU1350">
        <v>0.194624</v>
      </c>
      <c r="GV1350">
        <v>0.179993</v>
      </c>
      <c r="GW1350">
        <v>0.102118</v>
      </c>
      <c r="GX1350">
        <v>28861.7</v>
      </c>
      <c r="GY1350">
        <v>30211.5</v>
      </c>
      <c r="GZ1350">
        <v>32332.8</v>
      </c>
      <c r="HA1350">
        <v>34139.3</v>
      </c>
      <c r="HB1350">
        <v>38222.9</v>
      </c>
      <c r="HC1350">
        <v>44254.3</v>
      </c>
      <c r="HD1350">
        <v>50878.4</v>
      </c>
      <c r="HE1350">
        <v>54794.1</v>
      </c>
      <c r="HF1350">
        <v>1.64683</v>
      </c>
      <c r="HG1350">
        <v>1.49752</v>
      </c>
      <c r="HH1350">
        <v>-0.223018</v>
      </c>
      <c r="HI1350">
        <v>0</v>
      </c>
      <c r="HJ1350">
        <v>51.5399</v>
      </c>
      <c r="HK1350">
        <v>999.9</v>
      </c>
      <c r="HL1350">
        <v>56.043</v>
      </c>
      <c r="HM1350">
        <v>30.323</v>
      </c>
      <c r="HN1350">
        <v>26.9692</v>
      </c>
      <c r="HO1350">
        <v>60.3457</v>
      </c>
      <c r="HP1350">
        <v>40.2484</v>
      </c>
      <c r="HQ1350">
        <v>1</v>
      </c>
      <c r="HR1350">
        <v>2.75291</v>
      </c>
      <c r="HS1350">
        <v>2.54623</v>
      </c>
      <c r="HT1350">
        <v>20.0915</v>
      </c>
      <c r="HU1350">
        <v>5.18569</v>
      </c>
      <c r="HV1350">
        <v>12.0159</v>
      </c>
      <c r="HW1350">
        <v>4.96685</v>
      </c>
      <c r="HX1350">
        <v>3.29598</v>
      </c>
      <c r="HY1350">
        <v>9999</v>
      </c>
      <c r="HZ1350">
        <v>9999</v>
      </c>
      <c r="IA1350">
        <v>999.9</v>
      </c>
      <c r="IB1350">
        <v>9999</v>
      </c>
      <c r="IC1350">
        <v>1.86325</v>
      </c>
      <c r="ID1350">
        <v>1.8681</v>
      </c>
      <c r="IE1350">
        <v>1.86783</v>
      </c>
      <c r="IF1350">
        <v>1.86905</v>
      </c>
      <c r="IG1350">
        <v>1.86981</v>
      </c>
      <c r="IH1350">
        <v>1.86592</v>
      </c>
      <c r="II1350">
        <v>1.86693</v>
      </c>
      <c r="IJ1350">
        <v>1.86839</v>
      </c>
      <c r="IK1350">
        <v>5</v>
      </c>
      <c r="IL1350">
        <v>0</v>
      </c>
      <c r="IM1350">
        <v>0</v>
      </c>
      <c r="IN1350">
        <v>0</v>
      </c>
      <c r="IO1350" t="s">
        <v>441</v>
      </c>
      <c r="IP1350" t="s">
        <v>442</v>
      </c>
      <c r="IQ1350" t="s">
        <v>443</v>
      </c>
      <c r="IR1350" t="s">
        <v>443</v>
      </c>
      <c r="IS1350" t="s">
        <v>443</v>
      </c>
      <c r="IT1350" t="s">
        <v>443</v>
      </c>
      <c r="IU1350">
        <v>0</v>
      </c>
      <c r="IV1350">
        <v>100</v>
      </c>
      <c r="IW1350">
        <v>100</v>
      </c>
      <c r="IX1350">
        <v>1.1</v>
      </c>
      <c r="IY1350">
        <v>-0.0441</v>
      </c>
      <c r="IZ1350">
        <v>1.09748391826392</v>
      </c>
      <c r="JA1350">
        <v>0</v>
      </c>
      <c r="JB1350">
        <v>0</v>
      </c>
      <c r="JC1350">
        <v>0</v>
      </c>
      <c r="JD1350">
        <v>-0.0441141096964596</v>
      </c>
      <c r="JE1350">
        <v>0</v>
      </c>
      <c r="JF1350">
        <v>0</v>
      </c>
      <c r="JG1350">
        <v>0</v>
      </c>
      <c r="JH1350">
        <v>5</v>
      </c>
      <c r="JI1350">
        <v>2273</v>
      </c>
      <c r="JJ1350">
        <v>1</v>
      </c>
      <c r="JK1350">
        <v>24</v>
      </c>
      <c r="JL1350">
        <v>29357178.1</v>
      </c>
      <c r="JM1350">
        <v>29357178.1</v>
      </c>
      <c r="JN1350">
        <v>2.72339</v>
      </c>
      <c r="JO1350">
        <v>2.61841</v>
      </c>
      <c r="JP1350">
        <v>1.54785</v>
      </c>
      <c r="JQ1350">
        <v>2.31567</v>
      </c>
      <c r="JR1350">
        <v>1.64673</v>
      </c>
      <c r="JS1350">
        <v>2.26685</v>
      </c>
      <c r="JT1350">
        <v>34.4408</v>
      </c>
      <c r="JU1350">
        <v>24.1751</v>
      </c>
      <c r="JV1350">
        <v>18</v>
      </c>
      <c r="JW1350">
        <v>486.528</v>
      </c>
      <c r="JX1350">
        <v>378.261</v>
      </c>
      <c r="JY1350">
        <v>49.3031</v>
      </c>
      <c r="JZ1350">
        <v>57.535</v>
      </c>
      <c r="KA1350">
        <v>30.0023</v>
      </c>
      <c r="KB1350">
        <v>56.769</v>
      </c>
      <c r="KC1350">
        <v>56.5657</v>
      </c>
      <c r="KD1350">
        <v>54.5563</v>
      </c>
      <c r="KE1350">
        <v>0</v>
      </c>
      <c r="KF1350">
        <v>100</v>
      </c>
      <c r="KG1350">
        <v>49.2901</v>
      </c>
      <c r="KH1350">
        <v>1441.86</v>
      </c>
      <c r="KI1350">
        <v>26.2864</v>
      </c>
      <c r="KJ1350">
        <v>92.1742</v>
      </c>
      <c r="KK1350">
        <v>88.6338</v>
      </c>
    </row>
    <row r="1351" spans="1:297">
      <c r="A1351">
        <v>1335</v>
      </c>
      <c r="B1351">
        <v>1761430692</v>
      </c>
      <c r="C1351">
        <v>22511</v>
      </c>
      <c r="D1351" t="s">
        <v>3125</v>
      </c>
      <c r="E1351" t="s">
        <v>3126</v>
      </c>
      <c r="F1351">
        <v>5</v>
      </c>
      <c r="G1351" t="s">
        <v>2954</v>
      </c>
      <c r="H1351" t="s">
        <v>436</v>
      </c>
      <c r="I1351">
        <v>1761430683.84615</v>
      </c>
      <c r="J1351">
        <f>(K1351)/1000</f>
        <v>0</v>
      </c>
      <c r="K1351">
        <f>IF(DP1351, AN1351, AH1351)</f>
        <v>0</v>
      </c>
      <c r="L1351">
        <f>IF(DP1351, AI1351, AG1351)</f>
        <v>0</v>
      </c>
      <c r="M1351">
        <f>DR1351 - IF(AU1351&gt;1, L1351*DL1351*100.0/(AW1351), 0)</f>
        <v>0</v>
      </c>
      <c r="N1351">
        <f>((T1351-J1351/2)*M1351-L1351)/(T1351+J1351/2)</f>
        <v>0</v>
      </c>
      <c r="O1351">
        <f>N1351*(DY1351+DZ1351)/1000.0</f>
        <v>0</v>
      </c>
      <c r="P1351">
        <f>(DR1351 - IF(AU1351&gt;1, L1351*DL1351*100.0/(AW1351), 0))*(DY1351+DZ1351)/1000.0</f>
        <v>0</v>
      </c>
      <c r="Q1351">
        <f>2.0/((1/S1351-1/R1351)+SIGN(S1351)*SQRT((1/S1351-1/R1351)*(1/S1351-1/R1351) + 4*DM1351/((DM1351+1)*(DM1351+1))*(2*1/S1351*1/R1351-1/R1351*1/R1351)))</f>
        <v>0</v>
      </c>
      <c r="R1351">
        <f>IF(LEFT(DN1351,1)&lt;&gt;"0",IF(LEFT(DN1351,1)="1",3.0,DO1351),$D$5+$E$5*(EF1351*DY1351/($K$5*1000))+$F$5*(EF1351*DY1351/($K$5*1000))*MAX(MIN(DL1351,$J$5),$I$5)*MAX(MIN(DL1351,$J$5),$I$5)+$G$5*MAX(MIN(DL1351,$J$5),$I$5)*(EF1351*DY1351/($K$5*1000))+$H$5*(EF1351*DY1351/($K$5*1000))*(EF1351*DY1351/($K$5*1000)))</f>
        <v>0</v>
      </c>
      <c r="S1351">
        <f>J1351*(1000-(1000*0.61365*exp(17.502*W1351/(240.97+W1351))/(DY1351+DZ1351)+DT1351)/2)/(1000*0.61365*exp(17.502*W1351/(240.97+W1351))/(DY1351+DZ1351)-DT1351)</f>
        <v>0</v>
      </c>
      <c r="T1351">
        <f>1/((DM1351+1)/(Q1351/1.6)+1/(R1351/1.37)) + DM1351/((DM1351+1)/(Q1351/1.6) + DM1351/(R1351/1.37))</f>
        <v>0</v>
      </c>
      <c r="U1351">
        <f>(DH1351*DK1351)</f>
        <v>0</v>
      </c>
      <c r="V1351">
        <f>(EA1351+(U1351+2*0.95*5.67E-8*(((EA1351+$B$7)+273)^4-(EA1351+273)^4)-44100*J1351)/(1.84*29.3*R1351+8*0.95*5.67E-8*(EA1351+273)^3))</f>
        <v>0</v>
      </c>
      <c r="W1351">
        <f>($C$7*EB1351+$D$7*EC1351+$E$7*V1351)</f>
        <v>0</v>
      </c>
      <c r="X1351">
        <f>0.61365*exp(17.502*W1351/(240.97+W1351))</f>
        <v>0</v>
      </c>
      <c r="Y1351">
        <f>(Z1351/AA1351*100)</f>
        <v>0</v>
      </c>
      <c r="Z1351">
        <f>DT1351*(DY1351+DZ1351)/1000</f>
        <v>0</v>
      </c>
      <c r="AA1351">
        <f>0.61365*exp(17.502*EA1351/(240.97+EA1351))</f>
        <v>0</v>
      </c>
      <c r="AB1351">
        <f>(X1351-DT1351*(DY1351+DZ1351)/1000)</f>
        <v>0</v>
      </c>
      <c r="AC1351">
        <f>(-J1351*44100)</f>
        <v>0</v>
      </c>
      <c r="AD1351">
        <f>2*29.3*R1351*0.92*(EA1351-W1351)</f>
        <v>0</v>
      </c>
      <c r="AE1351">
        <f>2*0.95*5.67E-8*(((EA1351+$B$7)+273)^4-(W1351+273)^4)</f>
        <v>0</v>
      </c>
      <c r="AF1351">
        <f>U1351+AE1351+AC1351+AD1351</f>
        <v>0</v>
      </c>
      <c r="AG1351">
        <f>DX1351*AU1351*(DS1351-DR1351*(1000-AU1351*DU1351)/(1000-AU1351*DT1351))/(100*DL1351)</f>
        <v>0</v>
      </c>
      <c r="AH1351">
        <f>1000*DX1351*AU1351*(DT1351-DU1351)/(100*DL1351*(1000-AU1351*DT1351))</f>
        <v>0</v>
      </c>
      <c r="AI1351">
        <f>(AJ1351 - AK1351 - DY1351*1E3/(8.314*(EA1351+273.15)) * AM1351/DX1351 * AL1351) * DX1351/(100*DL1351) * (1000 - DU1351)/1000</f>
        <v>0</v>
      </c>
      <c r="AJ1351">
        <v>1464.58851122845</v>
      </c>
      <c r="AK1351">
        <v>1434.82945454545</v>
      </c>
      <c r="AL1351">
        <v>3.71804282474482</v>
      </c>
      <c r="AM1351">
        <v>65.4946518172247</v>
      </c>
      <c r="AN1351">
        <f>(AP1351 - AO1351 + DY1351*1E3/(8.314*(EA1351+273.15)) * AR1351/DX1351 * AQ1351) * DX1351/(100*DL1351) * 1000/(1000 - AP1351)</f>
        <v>0</v>
      </c>
      <c r="AO1351">
        <v>25.8086820596337</v>
      </c>
      <c r="AP1351">
        <v>58.4653290909091</v>
      </c>
      <c r="AQ1351">
        <v>0.000168739062377279</v>
      </c>
      <c r="AR1351">
        <v>110.855634111714</v>
      </c>
      <c r="AS1351">
        <v>7</v>
      </c>
      <c r="AT1351">
        <v>1</v>
      </c>
      <c r="AU1351">
        <f>IF(AS1351*$H$13&gt;=AW1351,1.0,(AW1351/(AW1351-AS1351*$H$13)))</f>
        <v>0</v>
      </c>
      <c r="AV1351">
        <f>(AU1351-1)*100</f>
        <v>0</v>
      </c>
      <c r="AW1351">
        <f>MAX(0,($B$13+$C$13*EF1351)/(1+$D$13*EF1351)*DY1351/(EA1351+273)*$E$13)</f>
        <v>0</v>
      </c>
      <c r="AX1351" t="s">
        <v>437</v>
      </c>
      <c r="AY1351" t="s">
        <v>437</v>
      </c>
      <c r="AZ1351">
        <v>0</v>
      </c>
      <c r="BA1351">
        <v>0</v>
      </c>
      <c r="BB1351">
        <f>1-AZ1351/BA1351</f>
        <v>0</v>
      </c>
      <c r="BC1351">
        <v>0</v>
      </c>
      <c r="BD1351" t="s">
        <v>437</v>
      </c>
      <c r="BE1351" t="s">
        <v>437</v>
      </c>
      <c r="BF1351">
        <v>0</v>
      </c>
      <c r="BG1351">
        <v>0</v>
      </c>
      <c r="BH1351">
        <f>1-BF1351/BG1351</f>
        <v>0</v>
      </c>
      <c r="BI1351">
        <v>0.5</v>
      </c>
      <c r="BJ1351">
        <f>DI1351</f>
        <v>0</v>
      </c>
      <c r="BK1351">
        <f>L1351</f>
        <v>0</v>
      </c>
      <c r="BL1351">
        <f>BH1351*BI1351*BJ1351</f>
        <v>0</v>
      </c>
      <c r="BM1351">
        <f>(BK1351-BC1351)/BJ1351</f>
        <v>0</v>
      </c>
      <c r="BN1351">
        <f>(BA1351-BG1351)/BG1351</f>
        <v>0</v>
      </c>
      <c r="BO1351">
        <f>AZ1351/(BB1351+AZ1351/BG1351)</f>
        <v>0</v>
      </c>
      <c r="BP1351" t="s">
        <v>437</v>
      </c>
      <c r="BQ1351">
        <v>0</v>
      </c>
      <c r="BR1351">
        <f>IF(BQ1351&lt;&gt;0, BQ1351, BO1351)</f>
        <v>0</v>
      </c>
      <c r="BS1351">
        <f>1-BR1351/BG1351</f>
        <v>0</v>
      </c>
      <c r="BT1351">
        <f>(BG1351-BF1351)/(BG1351-BR1351)</f>
        <v>0</v>
      </c>
      <c r="BU1351">
        <f>(BA1351-BG1351)/(BA1351-BR1351)</f>
        <v>0</v>
      </c>
      <c r="BV1351">
        <f>(BG1351-BF1351)/(BG1351-AZ1351)</f>
        <v>0</v>
      </c>
      <c r="BW1351">
        <f>(BA1351-BG1351)/(BA1351-AZ1351)</f>
        <v>0</v>
      </c>
      <c r="BX1351">
        <f>(BT1351*BR1351/BF1351)</f>
        <v>0</v>
      </c>
      <c r="BY1351">
        <f>(1-BX1351)</f>
        <v>0</v>
      </c>
      <c r="DH1351">
        <f>$B$11*EG1351+$C$11*EH1351+$F$11*ES1351*(1-EV1351)</f>
        <v>0</v>
      </c>
      <c r="DI1351">
        <f>DH1351*DJ1351</f>
        <v>0</v>
      </c>
      <c r="DJ1351">
        <f>($B$11*$D$9+$C$11*$D$9+$F$11*((FF1351+EX1351)/MAX(FF1351+EX1351+FG1351, 0.1)*$I$9+FG1351/MAX(FF1351+EX1351+FG1351, 0.1)*$J$9))/($B$11+$C$11+$F$11)</f>
        <v>0</v>
      </c>
      <c r="DK1351">
        <f>($B$11*$K$9+$C$11*$K$9+$F$11*((FF1351+EX1351)/MAX(FF1351+EX1351+FG1351, 0.1)*$P$9+FG1351/MAX(FF1351+EX1351+FG1351, 0.1)*$Q$9))/($B$11+$C$11+$F$11)</f>
        <v>0</v>
      </c>
      <c r="DL1351">
        <v>6</v>
      </c>
      <c r="DM1351">
        <v>0.5</v>
      </c>
      <c r="DN1351" t="s">
        <v>438</v>
      </c>
      <c r="DO1351">
        <v>2</v>
      </c>
      <c r="DP1351" t="b">
        <v>1</v>
      </c>
      <c r="DQ1351">
        <v>1761430683.84615</v>
      </c>
      <c r="DR1351">
        <v>1327.14769230769</v>
      </c>
      <c r="DS1351">
        <v>1409.71</v>
      </c>
      <c r="DT1351">
        <v>58.4616615384615</v>
      </c>
      <c r="DU1351">
        <v>25.8043307692308</v>
      </c>
      <c r="DV1351">
        <v>1326.04923076923</v>
      </c>
      <c r="DW1351">
        <v>58.5057692307692</v>
      </c>
      <c r="DX1351">
        <v>499.993615384615</v>
      </c>
      <c r="DY1351">
        <v>90.1881846153846</v>
      </c>
      <c r="DZ1351">
        <v>0.0396832692307692</v>
      </c>
      <c r="EA1351">
        <v>52.4598615384615</v>
      </c>
      <c r="EB1351">
        <v>48.0218</v>
      </c>
      <c r="EC1351">
        <v>999.9</v>
      </c>
      <c r="ED1351">
        <v>0</v>
      </c>
      <c r="EE1351">
        <v>0</v>
      </c>
      <c r="EF1351">
        <v>10001.2007692308</v>
      </c>
      <c r="EG1351">
        <v>0</v>
      </c>
      <c r="EH1351">
        <v>1247.62461538462</v>
      </c>
      <c r="EI1351">
        <v>-82.5639615384615</v>
      </c>
      <c r="EJ1351">
        <v>1409.55307692308</v>
      </c>
      <c r="EK1351">
        <v>1447.05076923077</v>
      </c>
      <c r="EL1351">
        <v>32.6573153846154</v>
      </c>
      <c r="EM1351">
        <v>1409.71</v>
      </c>
      <c r="EN1351">
        <v>25.8043307692308</v>
      </c>
      <c r="EO1351">
        <v>5.27254923076923</v>
      </c>
      <c r="EP1351">
        <v>2.32724615384615</v>
      </c>
      <c r="EQ1351">
        <v>33.7622230769231</v>
      </c>
      <c r="ER1351">
        <v>19.8662230769231</v>
      </c>
      <c r="ES1351">
        <v>1200.00230769231</v>
      </c>
      <c r="ET1351">
        <v>0.966996</v>
      </c>
      <c r="EU1351">
        <v>0.0330039</v>
      </c>
      <c r="EV1351">
        <v>0</v>
      </c>
      <c r="EW1351">
        <v>874.760615384615</v>
      </c>
      <c r="EX1351">
        <v>5.00059</v>
      </c>
      <c r="EY1351">
        <v>11736.5076923077</v>
      </c>
      <c r="EZ1351">
        <v>10358.7</v>
      </c>
      <c r="FA1351">
        <v>64.9854615384615</v>
      </c>
      <c r="FB1351">
        <v>66.1775384615385</v>
      </c>
      <c r="FC1351">
        <v>64.9854615384615</v>
      </c>
      <c r="FD1351">
        <v>65.9951538461538</v>
      </c>
      <c r="FE1351">
        <v>66.2257692307692</v>
      </c>
      <c r="FF1351">
        <v>1155.56153846154</v>
      </c>
      <c r="FG1351">
        <v>39.4407692307692</v>
      </c>
      <c r="FH1351">
        <v>0</v>
      </c>
      <c r="FI1351">
        <v>1761430653.1</v>
      </c>
      <c r="FJ1351">
        <v>0</v>
      </c>
      <c r="FK1351">
        <v>874.87412</v>
      </c>
      <c r="FL1351">
        <v>6.42553847483129</v>
      </c>
      <c r="FM1351">
        <v>108.607692464253</v>
      </c>
      <c r="FN1351">
        <v>11738.732</v>
      </c>
      <c r="FO1351">
        <v>15</v>
      </c>
      <c r="FP1351">
        <v>0</v>
      </c>
      <c r="FQ1351" t="s">
        <v>439</v>
      </c>
      <c r="FR1351">
        <v>0</v>
      </c>
      <c r="FS1351">
        <v>0</v>
      </c>
      <c r="FT1351">
        <v>0</v>
      </c>
      <c r="FU1351">
        <v>0</v>
      </c>
      <c r="FV1351">
        <v>0</v>
      </c>
      <c r="FW1351">
        <v>0</v>
      </c>
      <c r="FX1351">
        <v>0</v>
      </c>
      <c r="FY1351">
        <v>0</v>
      </c>
      <c r="FZ1351">
        <v>0</v>
      </c>
      <c r="GA1351">
        <v>0</v>
      </c>
      <c r="GB1351">
        <v>0</v>
      </c>
      <c r="GC1351">
        <v>-81.8843333333333</v>
      </c>
      <c r="GD1351">
        <v>-13.8163480519481</v>
      </c>
      <c r="GE1351">
        <v>1.73252595509544</v>
      </c>
      <c r="GF1351">
        <v>0</v>
      </c>
      <c r="GG1351">
        <v>874.475852941177</v>
      </c>
      <c r="GH1351">
        <v>6.17388845786557</v>
      </c>
      <c r="GI1351">
        <v>0.627261608447806</v>
      </c>
      <c r="GJ1351">
        <v>-1</v>
      </c>
      <c r="GK1351">
        <v>32.6593047619048</v>
      </c>
      <c r="GL1351">
        <v>-0.0330389610389555</v>
      </c>
      <c r="GM1351">
        <v>0.00538591427358066</v>
      </c>
      <c r="GN1351">
        <v>1</v>
      </c>
      <c r="GO1351">
        <v>1</v>
      </c>
      <c r="GP1351">
        <v>2</v>
      </c>
      <c r="GQ1351" t="s">
        <v>446</v>
      </c>
      <c r="GR1351">
        <v>3.12609</v>
      </c>
      <c r="GS1351">
        <v>2.71783</v>
      </c>
      <c r="GT1351">
        <v>0.18967</v>
      </c>
      <c r="GU1351">
        <v>0.196017</v>
      </c>
      <c r="GV1351">
        <v>0.179989</v>
      </c>
      <c r="GW1351">
        <v>0.102119</v>
      </c>
      <c r="GX1351">
        <v>28805.8</v>
      </c>
      <c r="GY1351">
        <v>30157</v>
      </c>
      <c r="GZ1351">
        <v>32331.3</v>
      </c>
      <c r="HA1351">
        <v>34137.5</v>
      </c>
      <c r="HB1351">
        <v>38221.9</v>
      </c>
      <c r="HC1351">
        <v>44252.1</v>
      </c>
      <c r="HD1351">
        <v>50876.2</v>
      </c>
      <c r="HE1351">
        <v>54791.1</v>
      </c>
      <c r="HF1351">
        <v>1.64653</v>
      </c>
      <c r="HG1351">
        <v>1.49727</v>
      </c>
      <c r="HH1351">
        <v>-0.225455</v>
      </c>
      <c r="HI1351">
        <v>0</v>
      </c>
      <c r="HJ1351">
        <v>51.553</v>
      </c>
      <c r="HK1351">
        <v>999.9</v>
      </c>
      <c r="HL1351">
        <v>56.043</v>
      </c>
      <c r="HM1351">
        <v>30.343</v>
      </c>
      <c r="HN1351">
        <v>27.0002</v>
      </c>
      <c r="HO1351">
        <v>60.2357</v>
      </c>
      <c r="HP1351">
        <v>40.4167</v>
      </c>
      <c r="HQ1351">
        <v>1</v>
      </c>
      <c r="HR1351">
        <v>2.75526</v>
      </c>
      <c r="HS1351">
        <v>2.59089</v>
      </c>
      <c r="HT1351">
        <v>20.0909</v>
      </c>
      <c r="HU1351">
        <v>5.18524</v>
      </c>
      <c r="HV1351">
        <v>12.0159</v>
      </c>
      <c r="HW1351">
        <v>4.9666</v>
      </c>
      <c r="HX1351">
        <v>3.29588</v>
      </c>
      <c r="HY1351">
        <v>9999</v>
      </c>
      <c r="HZ1351">
        <v>9999</v>
      </c>
      <c r="IA1351">
        <v>999.9</v>
      </c>
      <c r="IB1351">
        <v>9999</v>
      </c>
      <c r="IC1351">
        <v>1.86325</v>
      </c>
      <c r="ID1351">
        <v>1.8681</v>
      </c>
      <c r="IE1351">
        <v>1.86783</v>
      </c>
      <c r="IF1351">
        <v>1.86905</v>
      </c>
      <c r="IG1351">
        <v>1.86981</v>
      </c>
      <c r="IH1351">
        <v>1.86591</v>
      </c>
      <c r="II1351">
        <v>1.86692</v>
      </c>
      <c r="IJ1351">
        <v>1.86838</v>
      </c>
      <c r="IK1351">
        <v>5</v>
      </c>
      <c r="IL1351">
        <v>0</v>
      </c>
      <c r="IM1351">
        <v>0</v>
      </c>
      <c r="IN1351">
        <v>0</v>
      </c>
      <c r="IO1351" t="s">
        <v>441</v>
      </c>
      <c r="IP1351" t="s">
        <v>442</v>
      </c>
      <c r="IQ1351" t="s">
        <v>443</v>
      </c>
      <c r="IR1351" t="s">
        <v>443</v>
      </c>
      <c r="IS1351" t="s">
        <v>443</v>
      </c>
      <c r="IT1351" t="s">
        <v>443</v>
      </c>
      <c r="IU1351">
        <v>0</v>
      </c>
      <c r="IV1351">
        <v>100</v>
      </c>
      <c r="IW1351">
        <v>100</v>
      </c>
      <c r="IX1351">
        <v>1.1</v>
      </c>
      <c r="IY1351">
        <v>-0.0441</v>
      </c>
      <c r="IZ1351">
        <v>1.09748391826392</v>
      </c>
      <c r="JA1351">
        <v>0</v>
      </c>
      <c r="JB1351">
        <v>0</v>
      </c>
      <c r="JC1351">
        <v>0</v>
      </c>
      <c r="JD1351">
        <v>-0.0441141096964596</v>
      </c>
      <c r="JE1351">
        <v>0</v>
      </c>
      <c r="JF1351">
        <v>0</v>
      </c>
      <c r="JG1351">
        <v>0</v>
      </c>
      <c r="JH1351">
        <v>5</v>
      </c>
      <c r="JI1351">
        <v>2273</v>
      </c>
      <c r="JJ1351">
        <v>1</v>
      </c>
      <c r="JK1351">
        <v>24</v>
      </c>
      <c r="JL1351">
        <v>29357178.2</v>
      </c>
      <c r="JM1351">
        <v>29357178.2</v>
      </c>
      <c r="JN1351">
        <v>2.74414</v>
      </c>
      <c r="JO1351">
        <v>2.60254</v>
      </c>
      <c r="JP1351">
        <v>1.54785</v>
      </c>
      <c r="JQ1351">
        <v>2.31567</v>
      </c>
      <c r="JR1351">
        <v>1.64673</v>
      </c>
      <c r="JS1351">
        <v>2.39258</v>
      </c>
      <c r="JT1351">
        <v>34.4408</v>
      </c>
      <c r="JU1351">
        <v>24.1838</v>
      </c>
      <c r="JV1351">
        <v>18</v>
      </c>
      <c r="JW1351">
        <v>486.377</v>
      </c>
      <c r="JX1351">
        <v>378.159</v>
      </c>
      <c r="JY1351">
        <v>49.2804</v>
      </c>
      <c r="JZ1351">
        <v>57.5508</v>
      </c>
      <c r="KA1351">
        <v>30.0023</v>
      </c>
      <c r="KB1351">
        <v>56.7825</v>
      </c>
      <c r="KC1351">
        <v>56.5786</v>
      </c>
      <c r="KD1351">
        <v>54.9698</v>
      </c>
      <c r="KE1351">
        <v>0</v>
      </c>
      <c r="KF1351">
        <v>100</v>
      </c>
      <c r="KG1351">
        <v>49.2643</v>
      </c>
      <c r="KH1351">
        <v>1462.36</v>
      </c>
      <c r="KI1351">
        <v>26.2864</v>
      </c>
      <c r="KJ1351">
        <v>92.1702</v>
      </c>
      <c r="KK1351">
        <v>88.629</v>
      </c>
    </row>
    <row r="1352" spans="1:297">
      <c r="A1352">
        <v>1336</v>
      </c>
      <c r="B1352">
        <v>1761430697</v>
      </c>
      <c r="C1352">
        <v>22516</v>
      </c>
      <c r="D1352" t="s">
        <v>3127</v>
      </c>
      <c r="E1352" t="s">
        <v>3128</v>
      </c>
      <c r="F1352">
        <v>5</v>
      </c>
      <c r="G1352" t="s">
        <v>2954</v>
      </c>
      <c r="H1352" t="s">
        <v>436</v>
      </c>
      <c r="I1352">
        <v>1761430688.84615</v>
      </c>
      <c r="J1352">
        <f>(K1352)/1000</f>
        <v>0</v>
      </c>
      <c r="K1352">
        <f>IF(DP1352, AN1352, AH1352)</f>
        <v>0</v>
      </c>
      <c r="L1352">
        <f>IF(DP1352, AI1352, AG1352)</f>
        <v>0</v>
      </c>
      <c r="M1352">
        <f>DR1352 - IF(AU1352&gt;1, L1352*DL1352*100.0/(AW1352), 0)</f>
        <v>0</v>
      </c>
      <c r="N1352">
        <f>((T1352-J1352/2)*M1352-L1352)/(T1352+J1352/2)</f>
        <v>0</v>
      </c>
      <c r="O1352">
        <f>N1352*(DY1352+DZ1352)/1000.0</f>
        <v>0</v>
      </c>
      <c r="P1352">
        <f>(DR1352 - IF(AU1352&gt;1, L1352*DL1352*100.0/(AW1352), 0))*(DY1352+DZ1352)/1000.0</f>
        <v>0</v>
      </c>
      <c r="Q1352">
        <f>2.0/((1/S1352-1/R1352)+SIGN(S1352)*SQRT((1/S1352-1/R1352)*(1/S1352-1/R1352) + 4*DM1352/((DM1352+1)*(DM1352+1))*(2*1/S1352*1/R1352-1/R1352*1/R1352)))</f>
        <v>0</v>
      </c>
      <c r="R1352">
        <f>IF(LEFT(DN1352,1)&lt;&gt;"0",IF(LEFT(DN1352,1)="1",3.0,DO1352),$D$5+$E$5*(EF1352*DY1352/($K$5*1000))+$F$5*(EF1352*DY1352/($K$5*1000))*MAX(MIN(DL1352,$J$5),$I$5)*MAX(MIN(DL1352,$J$5),$I$5)+$G$5*MAX(MIN(DL1352,$J$5),$I$5)*(EF1352*DY1352/($K$5*1000))+$H$5*(EF1352*DY1352/($K$5*1000))*(EF1352*DY1352/($K$5*1000)))</f>
        <v>0</v>
      </c>
      <c r="S1352">
        <f>J1352*(1000-(1000*0.61365*exp(17.502*W1352/(240.97+W1352))/(DY1352+DZ1352)+DT1352)/2)/(1000*0.61365*exp(17.502*W1352/(240.97+W1352))/(DY1352+DZ1352)-DT1352)</f>
        <v>0</v>
      </c>
      <c r="T1352">
        <f>1/((DM1352+1)/(Q1352/1.6)+1/(R1352/1.37)) + DM1352/((DM1352+1)/(Q1352/1.6) + DM1352/(R1352/1.37))</f>
        <v>0</v>
      </c>
      <c r="U1352">
        <f>(DH1352*DK1352)</f>
        <v>0</v>
      </c>
      <c r="V1352">
        <f>(EA1352+(U1352+2*0.95*5.67E-8*(((EA1352+$B$7)+273)^4-(EA1352+273)^4)-44100*J1352)/(1.84*29.3*R1352+8*0.95*5.67E-8*(EA1352+273)^3))</f>
        <v>0</v>
      </c>
      <c r="W1352">
        <f>($C$7*EB1352+$D$7*EC1352+$E$7*V1352)</f>
        <v>0</v>
      </c>
      <c r="X1352">
        <f>0.61365*exp(17.502*W1352/(240.97+W1352))</f>
        <v>0</v>
      </c>
      <c r="Y1352">
        <f>(Z1352/AA1352*100)</f>
        <v>0</v>
      </c>
      <c r="Z1352">
        <f>DT1352*(DY1352+DZ1352)/1000</f>
        <v>0</v>
      </c>
      <c r="AA1352">
        <f>0.61365*exp(17.502*EA1352/(240.97+EA1352))</f>
        <v>0</v>
      </c>
      <c r="AB1352">
        <f>(X1352-DT1352*(DY1352+DZ1352)/1000)</f>
        <v>0</v>
      </c>
      <c r="AC1352">
        <f>(-J1352*44100)</f>
        <v>0</v>
      </c>
      <c r="AD1352">
        <f>2*29.3*R1352*0.92*(EA1352-W1352)</f>
        <v>0</v>
      </c>
      <c r="AE1352">
        <f>2*0.95*5.67E-8*(((EA1352+$B$7)+273)^4-(W1352+273)^4)</f>
        <v>0</v>
      </c>
      <c r="AF1352">
        <f>U1352+AE1352+AC1352+AD1352</f>
        <v>0</v>
      </c>
      <c r="AG1352">
        <f>DX1352*AU1352*(DS1352-DR1352*(1000-AU1352*DU1352)/(1000-AU1352*DT1352))/(100*DL1352)</f>
        <v>0</v>
      </c>
      <c r="AH1352">
        <f>1000*DX1352*AU1352*(DT1352-DU1352)/(100*DL1352*(1000-AU1352*DT1352))</f>
        <v>0</v>
      </c>
      <c r="AI1352">
        <f>(AJ1352 - AK1352 - DY1352*1E3/(8.314*(EA1352+273.15)) * AM1352/DX1352 * AL1352) * DX1352/(100*DL1352) * (1000 - DU1352)/1000</f>
        <v>0</v>
      </c>
      <c r="AJ1352">
        <v>1480.4250301028</v>
      </c>
      <c r="AK1352">
        <v>1451.44236363636</v>
      </c>
      <c r="AL1352">
        <v>3.27295288911833</v>
      </c>
      <c r="AM1352">
        <v>65.4946518172247</v>
      </c>
      <c r="AN1352">
        <f>(AP1352 - AO1352 + DY1352*1E3/(8.314*(EA1352+273.15)) * AR1352/DX1352 * AQ1352) * DX1352/(100*DL1352) * 1000/(1000 - AP1352)</f>
        <v>0</v>
      </c>
      <c r="AO1352">
        <v>25.8112290921787</v>
      </c>
      <c r="AP1352">
        <v>58.4790824242424</v>
      </c>
      <c r="AQ1352">
        <v>0.000566953213702902</v>
      </c>
      <c r="AR1352">
        <v>110.855634111714</v>
      </c>
      <c r="AS1352">
        <v>7</v>
      </c>
      <c r="AT1352">
        <v>1</v>
      </c>
      <c r="AU1352">
        <f>IF(AS1352*$H$13&gt;=AW1352,1.0,(AW1352/(AW1352-AS1352*$H$13)))</f>
        <v>0</v>
      </c>
      <c r="AV1352">
        <f>(AU1352-1)*100</f>
        <v>0</v>
      </c>
      <c r="AW1352">
        <f>MAX(0,($B$13+$C$13*EF1352)/(1+$D$13*EF1352)*DY1352/(EA1352+273)*$E$13)</f>
        <v>0</v>
      </c>
      <c r="AX1352" t="s">
        <v>437</v>
      </c>
      <c r="AY1352" t="s">
        <v>437</v>
      </c>
      <c r="AZ1352">
        <v>0</v>
      </c>
      <c r="BA1352">
        <v>0</v>
      </c>
      <c r="BB1352">
        <f>1-AZ1352/BA1352</f>
        <v>0</v>
      </c>
      <c r="BC1352">
        <v>0</v>
      </c>
      <c r="BD1352" t="s">
        <v>437</v>
      </c>
      <c r="BE1352" t="s">
        <v>437</v>
      </c>
      <c r="BF1352">
        <v>0</v>
      </c>
      <c r="BG1352">
        <v>0</v>
      </c>
      <c r="BH1352">
        <f>1-BF1352/BG1352</f>
        <v>0</v>
      </c>
      <c r="BI1352">
        <v>0.5</v>
      </c>
      <c r="BJ1352">
        <f>DI1352</f>
        <v>0</v>
      </c>
      <c r="BK1352">
        <f>L1352</f>
        <v>0</v>
      </c>
      <c r="BL1352">
        <f>BH1352*BI1352*BJ1352</f>
        <v>0</v>
      </c>
      <c r="BM1352">
        <f>(BK1352-BC1352)/BJ1352</f>
        <v>0</v>
      </c>
      <c r="BN1352">
        <f>(BA1352-BG1352)/BG1352</f>
        <v>0</v>
      </c>
      <c r="BO1352">
        <f>AZ1352/(BB1352+AZ1352/BG1352)</f>
        <v>0</v>
      </c>
      <c r="BP1352" t="s">
        <v>437</v>
      </c>
      <c r="BQ1352">
        <v>0</v>
      </c>
      <c r="BR1352">
        <f>IF(BQ1352&lt;&gt;0, BQ1352, BO1352)</f>
        <v>0</v>
      </c>
      <c r="BS1352">
        <f>1-BR1352/BG1352</f>
        <v>0</v>
      </c>
      <c r="BT1352">
        <f>(BG1352-BF1352)/(BG1352-BR1352)</f>
        <v>0</v>
      </c>
      <c r="BU1352">
        <f>(BA1352-BG1352)/(BA1352-BR1352)</f>
        <v>0</v>
      </c>
      <c r="BV1352">
        <f>(BG1352-BF1352)/(BG1352-AZ1352)</f>
        <v>0</v>
      </c>
      <c r="BW1352">
        <f>(BA1352-BG1352)/(BA1352-AZ1352)</f>
        <v>0</v>
      </c>
      <c r="BX1352">
        <f>(BT1352*BR1352/BF1352)</f>
        <v>0</v>
      </c>
      <c r="BY1352">
        <f>(1-BX1352)</f>
        <v>0</v>
      </c>
      <c r="DH1352">
        <f>$B$11*EG1352+$C$11*EH1352+$F$11*ES1352*(1-EV1352)</f>
        <v>0</v>
      </c>
      <c r="DI1352">
        <f>DH1352*DJ1352</f>
        <v>0</v>
      </c>
      <c r="DJ1352">
        <f>($B$11*$D$9+$C$11*$D$9+$F$11*((FF1352+EX1352)/MAX(FF1352+EX1352+FG1352, 0.1)*$I$9+FG1352/MAX(FF1352+EX1352+FG1352, 0.1)*$J$9))/($B$11+$C$11+$F$11)</f>
        <v>0</v>
      </c>
      <c r="DK1352">
        <f>($B$11*$K$9+$C$11*$K$9+$F$11*((FF1352+EX1352)/MAX(FF1352+EX1352+FG1352, 0.1)*$P$9+FG1352/MAX(FF1352+EX1352+FG1352, 0.1)*$Q$9))/($B$11+$C$11+$F$11)</f>
        <v>0</v>
      </c>
      <c r="DL1352">
        <v>6</v>
      </c>
      <c r="DM1352">
        <v>0.5</v>
      </c>
      <c r="DN1352" t="s">
        <v>438</v>
      </c>
      <c r="DO1352">
        <v>2</v>
      </c>
      <c r="DP1352" t="b">
        <v>1</v>
      </c>
      <c r="DQ1352">
        <v>1761430688.84615</v>
      </c>
      <c r="DR1352">
        <v>1343.51384615385</v>
      </c>
      <c r="DS1352">
        <v>1426.14384615385</v>
      </c>
      <c r="DT1352">
        <v>58.4657846153846</v>
      </c>
      <c r="DU1352">
        <v>25.8075076923077</v>
      </c>
      <c r="DV1352">
        <v>1342.41538461538</v>
      </c>
      <c r="DW1352">
        <v>58.5098923076923</v>
      </c>
      <c r="DX1352">
        <v>500.012230769231</v>
      </c>
      <c r="DY1352">
        <v>90.1856692307692</v>
      </c>
      <c r="DZ1352">
        <v>0.0396194076923077</v>
      </c>
      <c r="EA1352">
        <v>52.4549230769231</v>
      </c>
      <c r="EB1352">
        <v>48.0125</v>
      </c>
      <c r="EC1352">
        <v>999.9</v>
      </c>
      <c r="ED1352">
        <v>0</v>
      </c>
      <c r="EE1352">
        <v>0</v>
      </c>
      <c r="EF1352">
        <v>10001.8730769231</v>
      </c>
      <c r="EG1352">
        <v>0</v>
      </c>
      <c r="EH1352">
        <v>1247.53</v>
      </c>
      <c r="EI1352">
        <v>-82.6305</v>
      </c>
      <c r="EJ1352">
        <v>1426.94076923077</v>
      </c>
      <c r="EK1352">
        <v>1463.92384615385</v>
      </c>
      <c r="EL1352">
        <v>32.6582538461538</v>
      </c>
      <c r="EM1352">
        <v>1426.14384615385</v>
      </c>
      <c r="EN1352">
        <v>25.8075076923077</v>
      </c>
      <c r="EO1352">
        <v>5.27277461538462</v>
      </c>
      <c r="EP1352">
        <v>2.32746769230769</v>
      </c>
      <c r="EQ1352">
        <v>33.7629769230769</v>
      </c>
      <c r="ER1352">
        <v>19.8677769230769</v>
      </c>
      <c r="ES1352">
        <v>1200.01615384615</v>
      </c>
      <c r="ET1352">
        <v>0.966998461538462</v>
      </c>
      <c r="EU1352">
        <v>0.0330014923076923</v>
      </c>
      <c r="EV1352">
        <v>0</v>
      </c>
      <c r="EW1352">
        <v>875.371769230769</v>
      </c>
      <c r="EX1352">
        <v>5.00059</v>
      </c>
      <c r="EY1352">
        <v>11745.3076923077</v>
      </c>
      <c r="EZ1352">
        <v>10358.8384615385</v>
      </c>
      <c r="FA1352">
        <v>65.0047692307692</v>
      </c>
      <c r="FB1352">
        <v>66.2112307692308</v>
      </c>
      <c r="FC1352">
        <v>65</v>
      </c>
      <c r="FD1352">
        <v>66.0143076923077</v>
      </c>
      <c r="FE1352">
        <v>66.2451538461538</v>
      </c>
      <c r="FF1352">
        <v>1155.57769230769</v>
      </c>
      <c r="FG1352">
        <v>39.4384615384615</v>
      </c>
      <c r="FH1352">
        <v>0</v>
      </c>
      <c r="FI1352">
        <v>1761430657.9</v>
      </c>
      <c r="FJ1352">
        <v>0</v>
      </c>
      <c r="FK1352">
        <v>875.4466</v>
      </c>
      <c r="FL1352">
        <v>7.19484614734634</v>
      </c>
      <c r="FM1352">
        <v>103.646153652281</v>
      </c>
      <c r="FN1352">
        <v>11747.116</v>
      </c>
      <c r="FO1352">
        <v>15</v>
      </c>
      <c r="FP1352">
        <v>0</v>
      </c>
      <c r="FQ1352" t="s">
        <v>439</v>
      </c>
      <c r="FR1352">
        <v>0</v>
      </c>
      <c r="FS1352">
        <v>0</v>
      </c>
      <c r="FT1352">
        <v>0</v>
      </c>
      <c r="FU1352">
        <v>0</v>
      </c>
      <c r="FV1352">
        <v>0</v>
      </c>
      <c r="FW1352">
        <v>0</v>
      </c>
      <c r="FX1352">
        <v>0</v>
      </c>
      <c r="FY1352">
        <v>0</v>
      </c>
      <c r="FZ1352">
        <v>0</v>
      </c>
      <c r="GA1352">
        <v>0</v>
      </c>
      <c r="GB1352">
        <v>0</v>
      </c>
      <c r="GC1352">
        <v>-82.701365</v>
      </c>
      <c r="GD1352">
        <v>-3.5593488721804</v>
      </c>
      <c r="GE1352">
        <v>1.13710473628202</v>
      </c>
      <c r="GF1352">
        <v>0</v>
      </c>
      <c r="GG1352">
        <v>875.0015</v>
      </c>
      <c r="GH1352">
        <v>7.066600463881</v>
      </c>
      <c r="GI1352">
        <v>0.716456732817828</v>
      </c>
      <c r="GJ1352">
        <v>-1</v>
      </c>
      <c r="GK1352">
        <v>32.658415</v>
      </c>
      <c r="GL1352">
        <v>0.0112015037594748</v>
      </c>
      <c r="GM1352">
        <v>0.0035194140137243</v>
      </c>
      <c r="GN1352">
        <v>1</v>
      </c>
      <c r="GO1352">
        <v>1</v>
      </c>
      <c r="GP1352">
        <v>2</v>
      </c>
      <c r="GQ1352" t="s">
        <v>446</v>
      </c>
      <c r="GR1352">
        <v>3.12594</v>
      </c>
      <c r="GS1352">
        <v>2.71763</v>
      </c>
      <c r="GT1352">
        <v>0.191022</v>
      </c>
      <c r="GU1352">
        <v>0.197391</v>
      </c>
      <c r="GV1352">
        <v>0.180018</v>
      </c>
      <c r="GW1352">
        <v>0.102128</v>
      </c>
      <c r="GX1352">
        <v>28755.8</v>
      </c>
      <c r="GY1352">
        <v>30103.1</v>
      </c>
      <c r="GZ1352">
        <v>32329.8</v>
      </c>
      <c r="HA1352">
        <v>34135.7</v>
      </c>
      <c r="HB1352">
        <v>38219.6</v>
      </c>
      <c r="HC1352">
        <v>44249.4</v>
      </c>
      <c r="HD1352">
        <v>50874.2</v>
      </c>
      <c r="HE1352">
        <v>54788.1</v>
      </c>
      <c r="HF1352">
        <v>1.64632</v>
      </c>
      <c r="HG1352">
        <v>1.4971</v>
      </c>
      <c r="HH1352">
        <v>-0.2262</v>
      </c>
      <c r="HI1352">
        <v>0</v>
      </c>
      <c r="HJ1352">
        <v>51.5654</v>
      </c>
      <c r="HK1352">
        <v>999.9</v>
      </c>
      <c r="HL1352">
        <v>56.043</v>
      </c>
      <c r="HM1352">
        <v>30.343</v>
      </c>
      <c r="HN1352">
        <v>27.0021</v>
      </c>
      <c r="HO1352">
        <v>60.3357</v>
      </c>
      <c r="HP1352">
        <v>40.3686</v>
      </c>
      <c r="HQ1352">
        <v>1</v>
      </c>
      <c r="HR1352">
        <v>2.75752</v>
      </c>
      <c r="HS1352">
        <v>2.54255</v>
      </c>
      <c r="HT1352">
        <v>20.0915</v>
      </c>
      <c r="HU1352">
        <v>5.18554</v>
      </c>
      <c r="HV1352">
        <v>12.0159</v>
      </c>
      <c r="HW1352">
        <v>4.96675</v>
      </c>
      <c r="HX1352">
        <v>3.29595</v>
      </c>
      <c r="HY1352">
        <v>9999</v>
      </c>
      <c r="HZ1352">
        <v>9999</v>
      </c>
      <c r="IA1352">
        <v>999.9</v>
      </c>
      <c r="IB1352">
        <v>9999</v>
      </c>
      <c r="IC1352">
        <v>1.86325</v>
      </c>
      <c r="ID1352">
        <v>1.8681</v>
      </c>
      <c r="IE1352">
        <v>1.86784</v>
      </c>
      <c r="IF1352">
        <v>1.86905</v>
      </c>
      <c r="IG1352">
        <v>1.86981</v>
      </c>
      <c r="IH1352">
        <v>1.8659</v>
      </c>
      <c r="II1352">
        <v>1.86696</v>
      </c>
      <c r="IJ1352">
        <v>1.86842</v>
      </c>
      <c r="IK1352">
        <v>5</v>
      </c>
      <c r="IL1352">
        <v>0</v>
      </c>
      <c r="IM1352">
        <v>0</v>
      </c>
      <c r="IN1352">
        <v>0</v>
      </c>
      <c r="IO1352" t="s">
        <v>441</v>
      </c>
      <c r="IP1352" t="s">
        <v>442</v>
      </c>
      <c r="IQ1352" t="s">
        <v>443</v>
      </c>
      <c r="IR1352" t="s">
        <v>443</v>
      </c>
      <c r="IS1352" t="s">
        <v>443</v>
      </c>
      <c r="IT1352" t="s">
        <v>443</v>
      </c>
      <c r="IU1352">
        <v>0</v>
      </c>
      <c r="IV1352">
        <v>100</v>
      </c>
      <c r="IW1352">
        <v>100</v>
      </c>
      <c r="IX1352">
        <v>1.1</v>
      </c>
      <c r="IY1352">
        <v>-0.0441</v>
      </c>
      <c r="IZ1352">
        <v>1.09748391826392</v>
      </c>
      <c r="JA1352">
        <v>0</v>
      </c>
      <c r="JB1352">
        <v>0</v>
      </c>
      <c r="JC1352">
        <v>0</v>
      </c>
      <c r="JD1352">
        <v>-0.0441141096964596</v>
      </c>
      <c r="JE1352">
        <v>0</v>
      </c>
      <c r="JF1352">
        <v>0</v>
      </c>
      <c r="JG1352">
        <v>0</v>
      </c>
      <c r="JH1352">
        <v>5</v>
      </c>
      <c r="JI1352">
        <v>2273</v>
      </c>
      <c r="JJ1352">
        <v>1</v>
      </c>
      <c r="JK1352">
        <v>24</v>
      </c>
      <c r="JL1352">
        <v>29357178.3</v>
      </c>
      <c r="JM1352">
        <v>29357178.3</v>
      </c>
      <c r="JN1352">
        <v>2.76978</v>
      </c>
      <c r="JO1352">
        <v>2.6123</v>
      </c>
      <c r="JP1352">
        <v>1.54785</v>
      </c>
      <c r="JQ1352">
        <v>2.31567</v>
      </c>
      <c r="JR1352">
        <v>1.64673</v>
      </c>
      <c r="JS1352">
        <v>2.3291</v>
      </c>
      <c r="JT1352">
        <v>34.4636</v>
      </c>
      <c r="JU1352">
        <v>24.1751</v>
      </c>
      <c r="JV1352">
        <v>18</v>
      </c>
      <c r="JW1352">
        <v>486.302</v>
      </c>
      <c r="JX1352">
        <v>378.104</v>
      </c>
      <c r="JY1352">
        <v>49.2567</v>
      </c>
      <c r="JZ1352">
        <v>57.5666</v>
      </c>
      <c r="KA1352">
        <v>30.0021</v>
      </c>
      <c r="KB1352">
        <v>56.7963</v>
      </c>
      <c r="KC1352">
        <v>56.5919</v>
      </c>
      <c r="KD1352">
        <v>55.5292</v>
      </c>
      <c r="KE1352">
        <v>0</v>
      </c>
      <c r="KF1352">
        <v>100</v>
      </c>
      <c r="KG1352">
        <v>49.2605</v>
      </c>
      <c r="KH1352">
        <v>1475.99</v>
      </c>
      <c r="KI1352">
        <v>26.2864</v>
      </c>
      <c r="KJ1352">
        <v>92.1663</v>
      </c>
      <c r="KK1352">
        <v>88.6243</v>
      </c>
    </row>
    <row r="1353" spans="1:297">
      <c r="A1353">
        <v>1337</v>
      </c>
      <c r="B1353">
        <v>1761430702</v>
      </c>
      <c r="C1353">
        <v>22521</v>
      </c>
      <c r="D1353" t="s">
        <v>3129</v>
      </c>
      <c r="E1353" t="s">
        <v>3130</v>
      </c>
      <c r="F1353">
        <v>5</v>
      </c>
      <c r="G1353" t="s">
        <v>2954</v>
      </c>
      <c r="H1353" t="s">
        <v>436</v>
      </c>
      <c r="I1353">
        <v>1761430693.84615</v>
      </c>
      <c r="J1353">
        <f>(K1353)/1000</f>
        <v>0</v>
      </c>
      <c r="K1353">
        <f>IF(DP1353, AN1353, AH1353)</f>
        <v>0</v>
      </c>
      <c r="L1353">
        <f>IF(DP1353, AI1353, AG1353)</f>
        <v>0</v>
      </c>
      <c r="M1353">
        <f>DR1353 - IF(AU1353&gt;1, L1353*DL1353*100.0/(AW1353), 0)</f>
        <v>0</v>
      </c>
      <c r="N1353">
        <f>((T1353-J1353/2)*M1353-L1353)/(T1353+J1353/2)</f>
        <v>0</v>
      </c>
      <c r="O1353">
        <f>N1353*(DY1353+DZ1353)/1000.0</f>
        <v>0</v>
      </c>
      <c r="P1353">
        <f>(DR1353 - IF(AU1353&gt;1, L1353*DL1353*100.0/(AW1353), 0))*(DY1353+DZ1353)/1000.0</f>
        <v>0</v>
      </c>
      <c r="Q1353">
        <f>2.0/((1/S1353-1/R1353)+SIGN(S1353)*SQRT((1/S1353-1/R1353)*(1/S1353-1/R1353) + 4*DM1353/((DM1353+1)*(DM1353+1))*(2*1/S1353*1/R1353-1/R1353*1/R1353)))</f>
        <v>0</v>
      </c>
      <c r="R1353">
        <f>IF(LEFT(DN1353,1)&lt;&gt;"0",IF(LEFT(DN1353,1)="1",3.0,DO1353),$D$5+$E$5*(EF1353*DY1353/($K$5*1000))+$F$5*(EF1353*DY1353/($K$5*1000))*MAX(MIN(DL1353,$J$5),$I$5)*MAX(MIN(DL1353,$J$5),$I$5)+$G$5*MAX(MIN(DL1353,$J$5),$I$5)*(EF1353*DY1353/($K$5*1000))+$H$5*(EF1353*DY1353/($K$5*1000))*(EF1353*DY1353/($K$5*1000)))</f>
        <v>0</v>
      </c>
      <c r="S1353">
        <f>J1353*(1000-(1000*0.61365*exp(17.502*W1353/(240.97+W1353))/(DY1353+DZ1353)+DT1353)/2)/(1000*0.61365*exp(17.502*W1353/(240.97+W1353))/(DY1353+DZ1353)-DT1353)</f>
        <v>0</v>
      </c>
      <c r="T1353">
        <f>1/((DM1353+1)/(Q1353/1.6)+1/(R1353/1.37)) + DM1353/((DM1353+1)/(Q1353/1.6) + DM1353/(R1353/1.37))</f>
        <v>0</v>
      </c>
      <c r="U1353">
        <f>(DH1353*DK1353)</f>
        <v>0</v>
      </c>
      <c r="V1353">
        <f>(EA1353+(U1353+2*0.95*5.67E-8*(((EA1353+$B$7)+273)^4-(EA1353+273)^4)-44100*J1353)/(1.84*29.3*R1353+8*0.95*5.67E-8*(EA1353+273)^3))</f>
        <v>0</v>
      </c>
      <c r="W1353">
        <f>($C$7*EB1353+$D$7*EC1353+$E$7*V1353)</f>
        <v>0</v>
      </c>
      <c r="X1353">
        <f>0.61365*exp(17.502*W1353/(240.97+W1353))</f>
        <v>0</v>
      </c>
      <c r="Y1353">
        <f>(Z1353/AA1353*100)</f>
        <v>0</v>
      </c>
      <c r="Z1353">
        <f>DT1353*(DY1353+DZ1353)/1000</f>
        <v>0</v>
      </c>
      <c r="AA1353">
        <f>0.61365*exp(17.502*EA1353/(240.97+EA1353))</f>
        <v>0</v>
      </c>
      <c r="AB1353">
        <f>(X1353-DT1353*(DY1353+DZ1353)/1000)</f>
        <v>0</v>
      </c>
      <c r="AC1353">
        <f>(-J1353*44100)</f>
        <v>0</v>
      </c>
      <c r="AD1353">
        <f>2*29.3*R1353*0.92*(EA1353-W1353)</f>
        <v>0</v>
      </c>
      <c r="AE1353">
        <f>2*0.95*5.67E-8*(((EA1353+$B$7)+273)^4-(W1353+273)^4)</f>
        <v>0</v>
      </c>
      <c r="AF1353">
        <f>U1353+AE1353+AC1353+AD1353</f>
        <v>0</v>
      </c>
      <c r="AG1353">
        <f>DX1353*AU1353*(DS1353-DR1353*(1000-AU1353*DU1353)/(1000-AU1353*DT1353))/(100*DL1353)</f>
        <v>0</v>
      </c>
      <c r="AH1353">
        <f>1000*DX1353*AU1353*(DT1353-DU1353)/(100*DL1353*(1000-AU1353*DT1353))</f>
        <v>0</v>
      </c>
      <c r="AI1353">
        <f>(AJ1353 - AK1353 - DY1353*1E3/(8.314*(EA1353+273.15)) * AM1353/DX1353 * AL1353) * DX1353/(100*DL1353) * (1000 - DU1353)/1000</f>
        <v>0</v>
      </c>
      <c r="AJ1353">
        <v>1498.13932833484</v>
      </c>
      <c r="AK1353">
        <v>1468.74115151515</v>
      </c>
      <c r="AL1353">
        <v>3.49180658875354</v>
      </c>
      <c r="AM1353">
        <v>65.4946518172247</v>
      </c>
      <c r="AN1353">
        <f>(AP1353 - AO1353 + DY1353*1E3/(8.314*(EA1353+273.15)) * AR1353/DX1353 * AQ1353) * DX1353/(100*DL1353) * 1000/(1000 - AP1353)</f>
        <v>0</v>
      </c>
      <c r="AO1353">
        <v>25.8151537064677</v>
      </c>
      <c r="AP1353">
        <v>58.4577539393939</v>
      </c>
      <c r="AQ1353">
        <v>-0.00797514241407766</v>
      </c>
      <c r="AR1353">
        <v>110.855634111714</v>
      </c>
      <c r="AS1353">
        <v>7</v>
      </c>
      <c r="AT1353">
        <v>1</v>
      </c>
      <c r="AU1353">
        <f>IF(AS1353*$H$13&gt;=AW1353,1.0,(AW1353/(AW1353-AS1353*$H$13)))</f>
        <v>0</v>
      </c>
      <c r="AV1353">
        <f>(AU1353-1)*100</f>
        <v>0</v>
      </c>
      <c r="AW1353">
        <f>MAX(0,($B$13+$C$13*EF1353)/(1+$D$13*EF1353)*DY1353/(EA1353+273)*$E$13)</f>
        <v>0</v>
      </c>
      <c r="AX1353" t="s">
        <v>437</v>
      </c>
      <c r="AY1353" t="s">
        <v>437</v>
      </c>
      <c r="AZ1353">
        <v>0</v>
      </c>
      <c r="BA1353">
        <v>0</v>
      </c>
      <c r="BB1353">
        <f>1-AZ1353/BA1353</f>
        <v>0</v>
      </c>
      <c r="BC1353">
        <v>0</v>
      </c>
      <c r="BD1353" t="s">
        <v>437</v>
      </c>
      <c r="BE1353" t="s">
        <v>437</v>
      </c>
      <c r="BF1353">
        <v>0</v>
      </c>
      <c r="BG1353">
        <v>0</v>
      </c>
      <c r="BH1353">
        <f>1-BF1353/BG1353</f>
        <v>0</v>
      </c>
      <c r="BI1353">
        <v>0.5</v>
      </c>
      <c r="BJ1353">
        <f>DI1353</f>
        <v>0</v>
      </c>
      <c r="BK1353">
        <f>L1353</f>
        <v>0</v>
      </c>
      <c r="BL1353">
        <f>BH1353*BI1353*BJ1353</f>
        <v>0</v>
      </c>
      <c r="BM1353">
        <f>(BK1353-BC1353)/BJ1353</f>
        <v>0</v>
      </c>
      <c r="BN1353">
        <f>(BA1353-BG1353)/BG1353</f>
        <v>0</v>
      </c>
      <c r="BO1353">
        <f>AZ1353/(BB1353+AZ1353/BG1353)</f>
        <v>0</v>
      </c>
      <c r="BP1353" t="s">
        <v>437</v>
      </c>
      <c r="BQ1353">
        <v>0</v>
      </c>
      <c r="BR1353">
        <f>IF(BQ1353&lt;&gt;0, BQ1353, BO1353)</f>
        <v>0</v>
      </c>
      <c r="BS1353">
        <f>1-BR1353/BG1353</f>
        <v>0</v>
      </c>
      <c r="BT1353">
        <f>(BG1353-BF1353)/(BG1353-BR1353)</f>
        <v>0</v>
      </c>
      <c r="BU1353">
        <f>(BA1353-BG1353)/(BA1353-BR1353)</f>
        <v>0</v>
      </c>
      <c r="BV1353">
        <f>(BG1353-BF1353)/(BG1353-AZ1353)</f>
        <v>0</v>
      </c>
      <c r="BW1353">
        <f>(BA1353-BG1353)/(BA1353-AZ1353)</f>
        <v>0</v>
      </c>
      <c r="BX1353">
        <f>(BT1353*BR1353/BF1353)</f>
        <v>0</v>
      </c>
      <c r="BY1353">
        <f>(1-BX1353)</f>
        <v>0</v>
      </c>
      <c r="DH1353">
        <f>$B$11*EG1353+$C$11*EH1353+$F$11*ES1353*(1-EV1353)</f>
        <v>0</v>
      </c>
      <c r="DI1353">
        <f>DH1353*DJ1353</f>
        <v>0</v>
      </c>
      <c r="DJ1353">
        <f>($B$11*$D$9+$C$11*$D$9+$F$11*((FF1353+EX1353)/MAX(FF1353+EX1353+FG1353, 0.1)*$I$9+FG1353/MAX(FF1353+EX1353+FG1353, 0.1)*$J$9))/($B$11+$C$11+$F$11)</f>
        <v>0</v>
      </c>
      <c r="DK1353">
        <f>($B$11*$K$9+$C$11*$K$9+$F$11*((FF1353+EX1353)/MAX(FF1353+EX1353+FG1353, 0.1)*$P$9+FG1353/MAX(FF1353+EX1353+FG1353, 0.1)*$Q$9))/($B$11+$C$11+$F$11)</f>
        <v>0</v>
      </c>
      <c r="DL1353">
        <v>6</v>
      </c>
      <c r="DM1353">
        <v>0.5</v>
      </c>
      <c r="DN1353" t="s">
        <v>438</v>
      </c>
      <c r="DO1353">
        <v>2</v>
      </c>
      <c r="DP1353" t="b">
        <v>1</v>
      </c>
      <c r="DQ1353">
        <v>1761430693.84615</v>
      </c>
      <c r="DR1353">
        <v>1359.69076923077</v>
      </c>
      <c r="DS1353">
        <v>1443.34230769231</v>
      </c>
      <c r="DT1353">
        <v>58.4680923076923</v>
      </c>
      <c r="DU1353">
        <v>25.8106846153846</v>
      </c>
      <c r="DV1353">
        <v>1358.59153846154</v>
      </c>
      <c r="DW1353">
        <v>58.5121923076923</v>
      </c>
      <c r="DX1353">
        <v>499.985538461538</v>
      </c>
      <c r="DY1353">
        <v>90.1843384615385</v>
      </c>
      <c r="DZ1353">
        <v>0.0397176923076923</v>
      </c>
      <c r="EA1353">
        <v>52.4471230769231</v>
      </c>
      <c r="EB1353">
        <v>48.0065230769231</v>
      </c>
      <c r="EC1353">
        <v>999.9</v>
      </c>
      <c r="ED1353">
        <v>0</v>
      </c>
      <c r="EE1353">
        <v>0</v>
      </c>
      <c r="EF1353">
        <v>10001.1523076923</v>
      </c>
      <c r="EG1353">
        <v>0</v>
      </c>
      <c r="EH1353">
        <v>1247.47769230769</v>
      </c>
      <c r="EI1353">
        <v>-83.6525538461539</v>
      </c>
      <c r="EJ1353">
        <v>1444.12461538462</v>
      </c>
      <c r="EK1353">
        <v>1481.58230769231</v>
      </c>
      <c r="EL1353">
        <v>32.6573769230769</v>
      </c>
      <c r="EM1353">
        <v>1443.34230769231</v>
      </c>
      <c r="EN1353">
        <v>25.8106846153846</v>
      </c>
      <c r="EO1353">
        <v>5.27290461538462</v>
      </c>
      <c r="EP1353">
        <v>2.32772</v>
      </c>
      <c r="EQ1353">
        <v>33.7634230769231</v>
      </c>
      <c r="ER1353">
        <v>19.8695307692308</v>
      </c>
      <c r="ES1353">
        <v>1200.08</v>
      </c>
      <c r="ET1353">
        <v>0.966998615384615</v>
      </c>
      <c r="EU1353">
        <v>0.0330013923076923</v>
      </c>
      <c r="EV1353">
        <v>0</v>
      </c>
      <c r="EW1353">
        <v>875.915846153846</v>
      </c>
      <c r="EX1353">
        <v>5.00059</v>
      </c>
      <c r="EY1353">
        <v>11754.6384615385</v>
      </c>
      <c r="EZ1353">
        <v>10359.3846153846</v>
      </c>
      <c r="FA1353">
        <v>65.0238461538462</v>
      </c>
      <c r="FB1353">
        <v>66.2306153846154</v>
      </c>
      <c r="FC1353">
        <v>65.0143076923077</v>
      </c>
      <c r="FD1353">
        <v>66.0333846153846</v>
      </c>
      <c r="FE1353">
        <v>66.2595384615385</v>
      </c>
      <c r="FF1353">
        <v>1155.63923076923</v>
      </c>
      <c r="FG1353">
        <v>39.4407692307692</v>
      </c>
      <c r="FH1353">
        <v>0</v>
      </c>
      <c r="FI1353">
        <v>1761430662.7</v>
      </c>
      <c r="FJ1353">
        <v>0</v>
      </c>
      <c r="FK1353">
        <v>876.0106</v>
      </c>
      <c r="FL1353">
        <v>6.90230770047161</v>
      </c>
      <c r="FM1353">
        <v>105.461538516527</v>
      </c>
      <c r="FN1353">
        <v>11755.608</v>
      </c>
      <c r="FO1353">
        <v>15</v>
      </c>
      <c r="FP1353">
        <v>0</v>
      </c>
      <c r="FQ1353" t="s">
        <v>439</v>
      </c>
      <c r="FR1353">
        <v>0</v>
      </c>
      <c r="FS1353">
        <v>0</v>
      </c>
      <c r="FT1353">
        <v>0</v>
      </c>
      <c r="FU1353">
        <v>0</v>
      </c>
      <c r="FV1353">
        <v>0</v>
      </c>
      <c r="FW1353">
        <v>0</v>
      </c>
      <c r="FX1353">
        <v>0</v>
      </c>
      <c r="FY1353">
        <v>0</v>
      </c>
      <c r="FZ1353">
        <v>0</v>
      </c>
      <c r="GA1353">
        <v>0</v>
      </c>
      <c r="GB1353">
        <v>0</v>
      </c>
      <c r="GC1353">
        <v>-83.1542714285714</v>
      </c>
      <c r="GD1353">
        <v>-8.05489090909094</v>
      </c>
      <c r="GE1353">
        <v>1.34384260740214</v>
      </c>
      <c r="GF1353">
        <v>0</v>
      </c>
      <c r="GG1353">
        <v>875.551382352941</v>
      </c>
      <c r="GH1353">
        <v>6.81098548708336</v>
      </c>
      <c r="GI1353">
        <v>0.692373667164411</v>
      </c>
      <c r="GJ1353">
        <v>-1</v>
      </c>
      <c r="GK1353">
        <v>32.6583476190476</v>
      </c>
      <c r="GL1353">
        <v>0.00234545454545422</v>
      </c>
      <c r="GM1353">
        <v>0.00585829644079289</v>
      </c>
      <c r="GN1353">
        <v>1</v>
      </c>
      <c r="GO1353">
        <v>1</v>
      </c>
      <c r="GP1353">
        <v>2</v>
      </c>
      <c r="GQ1353" t="s">
        <v>446</v>
      </c>
      <c r="GR1353">
        <v>3.12609</v>
      </c>
      <c r="GS1353">
        <v>2.71797</v>
      </c>
      <c r="GT1353">
        <v>0.192448</v>
      </c>
      <c r="GU1353">
        <v>0.198725</v>
      </c>
      <c r="GV1353">
        <v>0.179959</v>
      </c>
      <c r="GW1353">
        <v>0.102135</v>
      </c>
      <c r="GX1353">
        <v>28702.8</v>
      </c>
      <c r="GY1353">
        <v>30050.3</v>
      </c>
      <c r="GZ1353">
        <v>32328</v>
      </c>
      <c r="HA1353">
        <v>34133.2</v>
      </c>
      <c r="HB1353">
        <v>38220.8</v>
      </c>
      <c r="HC1353">
        <v>44246.5</v>
      </c>
      <c r="HD1353">
        <v>50871.9</v>
      </c>
      <c r="HE1353">
        <v>54784.7</v>
      </c>
      <c r="HF1353">
        <v>1.6464</v>
      </c>
      <c r="HG1353">
        <v>1.49682</v>
      </c>
      <c r="HH1353">
        <v>-0.225991</v>
      </c>
      <c r="HI1353">
        <v>0</v>
      </c>
      <c r="HJ1353">
        <v>51.5804</v>
      </c>
      <c r="HK1353">
        <v>999.9</v>
      </c>
      <c r="HL1353">
        <v>56.043</v>
      </c>
      <c r="HM1353">
        <v>30.343</v>
      </c>
      <c r="HN1353">
        <v>27.0019</v>
      </c>
      <c r="HO1353">
        <v>60.2257</v>
      </c>
      <c r="HP1353">
        <v>40.4127</v>
      </c>
      <c r="HQ1353">
        <v>1</v>
      </c>
      <c r="HR1353">
        <v>2.75606</v>
      </c>
      <c r="HS1353">
        <v>-0.819281</v>
      </c>
      <c r="HT1353">
        <v>20.1029</v>
      </c>
      <c r="HU1353">
        <v>5.18479</v>
      </c>
      <c r="HV1353">
        <v>12.0159</v>
      </c>
      <c r="HW1353">
        <v>4.9665</v>
      </c>
      <c r="HX1353">
        <v>3.29593</v>
      </c>
      <c r="HY1353">
        <v>9999</v>
      </c>
      <c r="HZ1353">
        <v>9999</v>
      </c>
      <c r="IA1353">
        <v>999.9</v>
      </c>
      <c r="IB1353">
        <v>9999</v>
      </c>
      <c r="IC1353">
        <v>1.86325</v>
      </c>
      <c r="ID1353">
        <v>1.86811</v>
      </c>
      <c r="IE1353">
        <v>1.86783</v>
      </c>
      <c r="IF1353">
        <v>1.86905</v>
      </c>
      <c r="IG1353">
        <v>1.86981</v>
      </c>
      <c r="IH1353">
        <v>1.86593</v>
      </c>
      <c r="II1353">
        <v>1.86691</v>
      </c>
      <c r="IJ1353">
        <v>1.86842</v>
      </c>
      <c r="IK1353">
        <v>5</v>
      </c>
      <c r="IL1353">
        <v>0</v>
      </c>
      <c r="IM1353">
        <v>0</v>
      </c>
      <c r="IN1353">
        <v>0</v>
      </c>
      <c r="IO1353" t="s">
        <v>441</v>
      </c>
      <c r="IP1353" t="s">
        <v>442</v>
      </c>
      <c r="IQ1353" t="s">
        <v>443</v>
      </c>
      <c r="IR1353" t="s">
        <v>443</v>
      </c>
      <c r="IS1353" t="s">
        <v>443</v>
      </c>
      <c r="IT1353" t="s">
        <v>443</v>
      </c>
      <c r="IU1353">
        <v>0</v>
      </c>
      <c r="IV1353">
        <v>100</v>
      </c>
      <c r="IW1353">
        <v>100</v>
      </c>
      <c r="IX1353">
        <v>1.1</v>
      </c>
      <c r="IY1353">
        <v>-0.0441</v>
      </c>
      <c r="IZ1353">
        <v>1.09748391826392</v>
      </c>
      <c r="JA1353">
        <v>0</v>
      </c>
      <c r="JB1353">
        <v>0</v>
      </c>
      <c r="JC1353">
        <v>0</v>
      </c>
      <c r="JD1353">
        <v>-0.0441141096964596</v>
      </c>
      <c r="JE1353">
        <v>0</v>
      </c>
      <c r="JF1353">
        <v>0</v>
      </c>
      <c r="JG1353">
        <v>0</v>
      </c>
      <c r="JH1353">
        <v>5</v>
      </c>
      <c r="JI1353">
        <v>2273</v>
      </c>
      <c r="JJ1353">
        <v>1</v>
      </c>
      <c r="JK1353">
        <v>24</v>
      </c>
      <c r="JL1353">
        <v>29357178.4</v>
      </c>
      <c r="JM1353">
        <v>29357178.4</v>
      </c>
      <c r="JN1353">
        <v>2.79419</v>
      </c>
      <c r="JO1353">
        <v>2.61353</v>
      </c>
      <c r="JP1353">
        <v>1.54785</v>
      </c>
      <c r="JQ1353">
        <v>2.31567</v>
      </c>
      <c r="JR1353">
        <v>1.64673</v>
      </c>
      <c r="JS1353">
        <v>2.2522</v>
      </c>
      <c r="JT1353">
        <v>34.4636</v>
      </c>
      <c r="JU1353">
        <v>24.1751</v>
      </c>
      <c r="JV1353">
        <v>18</v>
      </c>
      <c r="JW1353">
        <v>486.436</v>
      </c>
      <c r="JX1353">
        <v>377.984</v>
      </c>
      <c r="JY1353">
        <v>49.4871</v>
      </c>
      <c r="JZ1353">
        <v>57.5856</v>
      </c>
      <c r="KA1353">
        <v>29.9994</v>
      </c>
      <c r="KB1353">
        <v>56.8107</v>
      </c>
      <c r="KC1353">
        <v>56.6041</v>
      </c>
      <c r="KD1353">
        <v>55.9747</v>
      </c>
      <c r="KE1353">
        <v>0</v>
      </c>
      <c r="KF1353">
        <v>100</v>
      </c>
      <c r="KG1353">
        <v>50.2134</v>
      </c>
      <c r="KH1353">
        <v>1489.66</v>
      </c>
      <c r="KI1353">
        <v>26.2864</v>
      </c>
      <c r="KJ1353">
        <v>92.1617</v>
      </c>
      <c r="KK1353">
        <v>88.6184</v>
      </c>
    </row>
    <row r="1354" spans="1:297">
      <c r="A1354">
        <v>1338</v>
      </c>
      <c r="B1354">
        <v>1761430707</v>
      </c>
      <c r="C1354">
        <v>22526</v>
      </c>
      <c r="D1354" t="s">
        <v>3131</v>
      </c>
      <c r="E1354" t="s">
        <v>3132</v>
      </c>
      <c r="F1354">
        <v>5</v>
      </c>
      <c r="G1354" t="s">
        <v>2954</v>
      </c>
      <c r="H1354" t="s">
        <v>436</v>
      </c>
      <c r="I1354">
        <v>1761430698.84615</v>
      </c>
      <c r="J1354">
        <f>(K1354)/1000</f>
        <v>0</v>
      </c>
      <c r="K1354">
        <f>IF(DP1354, AN1354, AH1354)</f>
        <v>0</v>
      </c>
      <c r="L1354">
        <f>IF(DP1354, AI1354, AG1354)</f>
        <v>0</v>
      </c>
      <c r="M1354">
        <f>DR1354 - IF(AU1354&gt;1, L1354*DL1354*100.0/(AW1354), 0)</f>
        <v>0</v>
      </c>
      <c r="N1354">
        <f>((T1354-J1354/2)*M1354-L1354)/(T1354+J1354/2)</f>
        <v>0</v>
      </c>
      <c r="O1354">
        <f>N1354*(DY1354+DZ1354)/1000.0</f>
        <v>0</v>
      </c>
      <c r="P1354">
        <f>(DR1354 - IF(AU1354&gt;1, L1354*DL1354*100.0/(AW1354), 0))*(DY1354+DZ1354)/1000.0</f>
        <v>0</v>
      </c>
      <c r="Q1354">
        <f>2.0/((1/S1354-1/R1354)+SIGN(S1354)*SQRT((1/S1354-1/R1354)*(1/S1354-1/R1354) + 4*DM1354/((DM1354+1)*(DM1354+1))*(2*1/S1354*1/R1354-1/R1354*1/R1354)))</f>
        <v>0</v>
      </c>
      <c r="R1354">
        <f>IF(LEFT(DN1354,1)&lt;&gt;"0",IF(LEFT(DN1354,1)="1",3.0,DO1354),$D$5+$E$5*(EF1354*DY1354/($K$5*1000))+$F$5*(EF1354*DY1354/($K$5*1000))*MAX(MIN(DL1354,$J$5),$I$5)*MAX(MIN(DL1354,$J$5),$I$5)+$G$5*MAX(MIN(DL1354,$J$5),$I$5)*(EF1354*DY1354/($K$5*1000))+$H$5*(EF1354*DY1354/($K$5*1000))*(EF1354*DY1354/($K$5*1000)))</f>
        <v>0</v>
      </c>
      <c r="S1354">
        <f>J1354*(1000-(1000*0.61365*exp(17.502*W1354/(240.97+W1354))/(DY1354+DZ1354)+DT1354)/2)/(1000*0.61365*exp(17.502*W1354/(240.97+W1354))/(DY1354+DZ1354)-DT1354)</f>
        <v>0</v>
      </c>
      <c r="T1354">
        <f>1/((DM1354+1)/(Q1354/1.6)+1/(R1354/1.37)) + DM1354/((DM1354+1)/(Q1354/1.6) + DM1354/(R1354/1.37))</f>
        <v>0</v>
      </c>
      <c r="U1354">
        <f>(DH1354*DK1354)</f>
        <v>0</v>
      </c>
      <c r="V1354">
        <f>(EA1354+(U1354+2*0.95*5.67E-8*(((EA1354+$B$7)+273)^4-(EA1354+273)^4)-44100*J1354)/(1.84*29.3*R1354+8*0.95*5.67E-8*(EA1354+273)^3))</f>
        <v>0</v>
      </c>
      <c r="W1354">
        <f>($C$7*EB1354+$D$7*EC1354+$E$7*V1354)</f>
        <v>0</v>
      </c>
      <c r="X1354">
        <f>0.61365*exp(17.502*W1354/(240.97+W1354))</f>
        <v>0</v>
      </c>
      <c r="Y1354">
        <f>(Z1354/AA1354*100)</f>
        <v>0</v>
      </c>
      <c r="Z1354">
        <f>DT1354*(DY1354+DZ1354)/1000</f>
        <v>0</v>
      </c>
      <c r="AA1354">
        <f>0.61365*exp(17.502*EA1354/(240.97+EA1354))</f>
        <v>0</v>
      </c>
      <c r="AB1354">
        <f>(X1354-DT1354*(DY1354+DZ1354)/1000)</f>
        <v>0</v>
      </c>
      <c r="AC1354">
        <f>(-J1354*44100)</f>
        <v>0</v>
      </c>
      <c r="AD1354">
        <f>2*29.3*R1354*0.92*(EA1354-W1354)</f>
        <v>0</v>
      </c>
      <c r="AE1354">
        <f>2*0.95*5.67E-8*(((EA1354+$B$7)+273)^4-(W1354+273)^4)</f>
        <v>0</v>
      </c>
      <c r="AF1354">
        <f>U1354+AE1354+AC1354+AD1354</f>
        <v>0</v>
      </c>
      <c r="AG1354">
        <f>DX1354*AU1354*(DS1354-DR1354*(1000-AU1354*DU1354)/(1000-AU1354*DT1354))/(100*DL1354)</f>
        <v>0</v>
      </c>
      <c r="AH1354">
        <f>1000*DX1354*AU1354*(DT1354-DU1354)/(100*DL1354*(1000-AU1354*DT1354))</f>
        <v>0</v>
      </c>
      <c r="AI1354">
        <f>(AJ1354 - AK1354 - DY1354*1E3/(8.314*(EA1354+273.15)) * AM1354/DX1354 * AL1354) * DX1354/(100*DL1354) * (1000 - DU1354)/1000</f>
        <v>0</v>
      </c>
      <c r="AJ1354">
        <v>1513.84949495237</v>
      </c>
      <c r="AK1354">
        <v>1485.01393939394</v>
      </c>
      <c r="AL1354">
        <v>3.22518359458159</v>
      </c>
      <c r="AM1354">
        <v>65.4946518172247</v>
      </c>
      <c r="AN1354">
        <f>(AP1354 - AO1354 + DY1354*1E3/(8.314*(EA1354+273.15)) * AR1354/DX1354 * AQ1354) * DX1354/(100*DL1354) * 1000/(1000 - AP1354)</f>
        <v>0</v>
      </c>
      <c r="AO1354">
        <v>25.8180791684644</v>
      </c>
      <c r="AP1354">
        <v>58.4911824242424</v>
      </c>
      <c r="AQ1354">
        <v>0.0112694880836898</v>
      </c>
      <c r="AR1354">
        <v>110.855634111714</v>
      </c>
      <c r="AS1354">
        <v>7</v>
      </c>
      <c r="AT1354">
        <v>1</v>
      </c>
      <c r="AU1354">
        <f>IF(AS1354*$H$13&gt;=AW1354,1.0,(AW1354/(AW1354-AS1354*$H$13)))</f>
        <v>0</v>
      </c>
      <c r="AV1354">
        <f>(AU1354-1)*100</f>
        <v>0</v>
      </c>
      <c r="AW1354">
        <f>MAX(0,($B$13+$C$13*EF1354)/(1+$D$13*EF1354)*DY1354/(EA1354+273)*$E$13)</f>
        <v>0</v>
      </c>
      <c r="AX1354" t="s">
        <v>437</v>
      </c>
      <c r="AY1354" t="s">
        <v>437</v>
      </c>
      <c r="AZ1354">
        <v>0</v>
      </c>
      <c r="BA1354">
        <v>0</v>
      </c>
      <c r="BB1354">
        <f>1-AZ1354/BA1354</f>
        <v>0</v>
      </c>
      <c r="BC1354">
        <v>0</v>
      </c>
      <c r="BD1354" t="s">
        <v>437</v>
      </c>
      <c r="BE1354" t="s">
        <v>437</v>
      </c>
      <c r="BF1354">
        <v>0</v>
      </c>
      <c r="BG1354">
        <v>0</v>
      </c>
      <c r="BH1354">
        <f>1-BF1354/BG1354</f>
        <v>0</v>
      </c>
      <c r="BI1354">
        <v>0.5</v>
      </c>
      <c r="BJ1354">
        <f>DI1354</f>
        <v>0</v>
      </c>
      <c r="BK1354">
        <f>L1354</f>
        <v>0</v>
      </c>
      <c r="BL1354">
        <f>BH1354*BI1354*BJ1354</f>
        <v>0</v>
      </c>
      <c r="BM1354">
        <f>(BK1354-BC1354)/BJ1354</f>
        <v>0</v>
      </c>
      <c r="BN1354">
        <f>(BA1354-BG1354)/BG1354</f>
        <v>0</v>
      </c>
      <c r="BO1354">
        <f>AZ1354/(BB1354+AZ1354/BG1354)</f>
        <v>0</v>
      </c>
      <c r="BP1354" t="s">
        <v>437</v>
      </c>
      <c r="BQ1354">
        <v>0</v>
      </c>
      <c r="BR1354">
        <f>IF(BQ1354&lt;&gt;0, BQ1354, BO1354)</f>
        <v>0</v>
      </c>
      <c r="BS1354">
        <f>1-BR1354/BG1354</f>
        <v>0</v>
      </c>
      <c r="BT1354">
        <f>(BG1354-BF1354)/(BG1354-BR1354)</f>
        <v>0</v>
      </c>
      <c r="BU1354">
        <f>(BA1354-BG1354)/(BA1354-BR1354)</f>
        <v>0</v>
      </c>
      <c r="BV1354">
        <f>(BG1354-BF1354)/(BG1354-AZ1354)</f>
        <v>0</v>
      </c>
      <c r="BW1354">
        <f>(BA1354-BG1354)/(BA1354-AZ1354)</f>
        <v>0</v>
      </c>
      <c r="BX1354">
        <f>(BT1354*BR1354/BF1354)</f>
        <v>0</v>
      </c>
      <c r="BY1354">
        <f>(1-BX1354)</f>
        <v>0</v>
      </c>
      <c r="DH1354">
        <f>$B$11*EG1354+$C$11*EH1354+$F$11*ES1354*(1-EV1354)</f>
        <v>0</v>
      </c>
      <c r="DI1354">
        <f>DH1354*DJ1354</f>
        <v>0</v>
      </c>
      <c r="DJ1354">
        <f>($B$11*$D$9+$C$11*$D$9+$F$11*((FF1354+EX1354)/MAX(FF1354+EX1354+FG1354, 0.1)*$I$9+FG1354/MAX(FF1354+EX1354+FG1354, 0.1)*$J$9))/($B$11+$C$11+$F$11)</f>
        <v>0</v>
      </c>
      <c r="DK1354">
        <f>($B$11*$K$9+$C$11*$K$9+$F$11*((FF1354+EX1354)/MAX(FF1354+EX1354+FG1354, 0.1)*$P$9+FG1354/MAX(FF1354+EX1354+FG1354, 0.1)*$Q$9))/($B$11+$C$11+$F$11)</f>
        <v>0</v>
      </c>
      <c r="DL1354">
        <v>6</v>
      </c>
      <c r="DM1354">
        <v>0.5</v>
      </c>
      <c r="DN1354" t="s">
        <v>438</v>
      </c>
      <c r="DO1354">
        <v>2</v>
      </c>
      <c r="DP1354" t="b">
        <v>1</v>
      </c>
      <c r="DQ1354">
        <v>1761430698.84615</v>
      </c>
      <c r="DR1354">
        <v>1375.79615384615</v>
      </c>
      <c r="DS1354">
        <v>1459.29384615385</v>
      </c>
      <c r="DT1354">
        <v>58.4715076923077</v>
      </c>
      <c r="DU1354">
        <v>25.8139538461538</v>
      </c>
      <c r="DV1354">
        <v>1374.69615384615</v>
      </c>
      <c r="DW1354">
        <v>58.5156230769231</v>
      </c>
      <c r="DX1354">
        <v>500.017846153846</v>
      </c>
      <c r="DY1354">
        <v>90.1843153846154</v>
      </c>
      <c r="DZ1354">
        <v>0.0397872384615385</v>
      </c>
      <c r="EA1354">
        <v>52.4430923076923</v>
      </c>
      <c r="EB1354">
        <v>48.0085461538462</v>
      </c>
      <c r="EC1354">
        <v>999.9</v>
      </c>
      <c r="ED1354">
        <v>0</v>
      </c>
      <c r="EE1354">
        <v>0</v>
      </c>
      <c r="EF1354">
        <v>10001.7230769231</v>
      </c>
      <c r="EG1354">
        <v>0</v>
      </c>
      <c r="EH1354">
        <v>1247.40076923077</v>
      </c>
      <c r="EI1354">
        <v>-83.4985769230769</v>
      </c>
      <c r="EJ1354">
        <v>1461.23538461538</v>
      </c>
      <c r="EK1354">
        <v>1497.96153846154</v>
      </c>
      <c r="EL1354">
        <v>32.6575153846154</v>
      </c>
      <c r="EM1354">
        <v>1459.29384615385</v>
      </c>
      <c r="EN1354">
        <v>25.8139538461538</v>
      </c>
      <c r="EO1354">
        <v>5.27321230769231</v>
      </c>
      <c r="EP1354">
        <v>2.32801384615385</v>
      </c>
      <c r="EQ1354">
        <v>33.7644615384615</v>
      </c>
      <c r="ER1354">
        <v>19.8715692307692</v>
      </c>
      <c r="ES1354">
        <v>1200.02692307692</v>
      </c>
      <c r="ET1354">
        <v>0.966997230769231</v>
      </c>
      <c r="EU1354">
        <v>0.0330027307692308</v>
      </c>
      <c r="EV1354">
        <v>0</v>
      </c>
      <c r="EW1354">
        <v>876.445538461538</v>
      </c>
      <c r="EX1354">
        <v>5.00059</v>
      </c>
      <c r="EY1354">
        <v>11762.8538461538</v>
      </c>
      <c r="EZ1354">
        <v>10358.9307692308</v>
      </c>
      <c r="FA1354">
        <v>65.0429230769231</v>
      </c>
      <c r="FB1354">
        <v>66.2690769230769</v>
      </c>
      <c r="FC1354">
        <v>65.0333846153846</v>
      </c>
      <c r="FD1354">
        <v>66.0621538461538</v>
      </c>
      <c r="FE1354">
        <v>66.2738461538462</v>
      </c>
      <c r="FF1354">
        <v>1155.58615384615</v>
      </c>
      <c r="FG1354">
        <v>39.4407692307692</v>
      </c>
      <c r="FH1354">
        <v>0</v>
      </c>
      <c r="FI1354">
        <v>1761430668.1</v>
      </c>
      <c r="FJ1354">
        <v>0</v>
      </c>
      <c r="FK1354">
        <v>876.568769230769</v>
      </c>
      <c r="FL1354">
        <v>6.7434529929483</v>
      </c>
      <c r="FM1354">
        <v>103.781196615532</v>
      </c>
      <c r="FN1354">
        <v>11764.4615384615</v>
      </c>
      <c r="FO1354">
        <v>15</v>
      </c>
      <c r="FP1354">
        <v>0</v>
      </c>
      <c r="FQ1354" t="s">
        <v>439</v>
      </c>
      <c r="FR1354">
        <v>0</v>
      </c>
      <c r="FS1354">
        <v>0</v>
      </c>
      <c r="FT1354">
        <v>0</v>
      </c>
      <c r="FU1354">
        <v>0</v>
      </c>
      <c r="FV1354">
        <v>0</v>
      </c>
      <c r="FW1354">
        <v>0</v>
      </c>
      <c r="FX1354">
        <v>0</v>
      </c>
      <c r="FY1354">
        <v>0</v>
      </c>
      <c r="FZ1354">
        <v>0</v>
      </c>
      <c r="GA1354">
        <v>0</v>
      </c>
      <c r="GB1354">
        <v>0</v>
      </c>
      <c r="GC1354">
        <v>-83.742615</v>
      </c>
      <c r="GD1354">
        <v>0.689463157894747</v>
      </c>
      <c r="GE1354">
        <v>0.81141927526711</v>
      </c>
      <c r="GF1354">
        <v>0</v>
      </c>
      <c r="GG1354">
        <v>876.158676470588</v>
      </c>
      <c r="GH1354">
        <v>7.09504964870602</v>
      </c>
      <c r="GI1354">
        <v>0.729423209706221</v>
      </c>
      <c r="GJ1354">
        <v>-1</v>
      </c>
      <c r="GK1354">
        <v>32.65729</v>
      </c>
      <c r="GL1354">
        <v>-0.0117022556390931</v>
      </c>
      <c r="GM1354">
        <v>0.00887090187072335</v>
      </c>
      <c r="GN1354">
        <v>1</v>
      </c>
      <c r="GO1354">
        <v>1</v>
      </c>
      <c r="GP1354">
        <v>2</v>
      </c>
      <c r="GQ1354" t="s">
        <v>446</v>
      </c>
      <c r="GR1354">
        <v>3.12605</v>
      </c>
      <c r="GS1354">
        <v>2.71789</v>
      </c>
      <c r="GT1354">
        <v>0.19376</v>
      </c>
      <c r="GU1354">
        <v>0.199952</v>
      </c>
      <c r="GV1354">
        <v>0.180026</v>
      </c>
      <c r="GW1354">
        <v>0.10214</v>
      </c>
      <c r="GX1354">
        <v>28654.6</v>
      </c>
      <c r="GY1354">
        <v>30002.5</v>
      </c>
      <c r="GZ1354">
        <v>32326.9</v>
      </c>
      <c r="HA1354">
        <v>34132</v>
      </c>
      <c r="HB1354">
        <v>38217.3</v>
      </c>
      <c r="HC1354">
        <v>44245.1</v>
      </c>
      <c r="HD1354">
        <v>50870.4</v>
      </c>
      <c r="HE1354">
        <v>54783</v>
      </c>
      <c r="HF1354">
        <v>1.64615</v>
      </c>
      <c r="HG1354">
        <v>1.49678</v>
      </c>
      <c r="HH1354">
        <v>-0.225872</v>
      </c>
      <c r="HI1354">
        <v>0</v>
      </c>
      <c r="HJ1354">
        <v>51.5941</v>
      </c>
      <c r="HK1354">
        <v>999.9</v>
      </c>
      <c r="HL1354">
        <v>56.092</v>
      </c>
      <c r="HM1354">
        <v>30.343</v>
      </c>
      <c r="HN1354">
        <v>27.024</v>
      </c>
      <c r="HO1354">
        <v>60.0557</v>
      </c>
      <c r="HP1354">
        <v>40.1643</v>
      </c>
      <c r="HQ1354">
        <v>1</v>
      </c>
      <c r="HR1354">
        <v>2.75289</v>
      </c>
      <c r="HS1354">
        <v>1.10801</v>
      </c>
      <c r="HT1354">
        <v>20.1055</v>
      </c>
      <c r="HU1354">
        <v>5.18509</v>
      </c>
      <c r="HV1354">
        <v>12.0159</v>
      </c>
      <c r="HW1354">
        <v>4.96675</v>
      </c>
      <c r="HX1354">
        <v>3.29593</v>
      </c>
      <c r="HY1354">
        <v>9999</v>
      </c>
      <c r="HZ1354">
        <v>9999</v>
      </c>
      <c r="IA1354">
        <v>999.9</v>
      </c>
      <c r="IB1354">
        <v>9999</v>
      </c>
      <c r="IC1354">
        <v>1.86325</v>
      </c>
      <c r="ID1354">
        <v>1.86812</v>
      </c>
      <c r="IE1354">
        <v>1.86783</v>
      </c>
      <c r="IF1354">
        <v>1.86905</v>
      </c>
      <c r="IG1354">
        <v>1.86981</v>
      </c>
      <c r="IH1354">
        <v>1.86592</v>
      </c>
      <c r="II1354">
        <v>1.86695</v>
      </c>
      <c r="IJ1354">
        <v>1.86841</v>
      </c>
      <c r="IK1354">
        <v>5</v>
      </c>
      <c r="IL1354">
        <v>0</v>
      </c>
      <c r="IM1354">
        <v>0</v>
      </c>
      <c r="IN1354">
        <v>0</v>
      </c>
      <c r="IO1354" t="s">
        <v>441</v>
      </c>
      <c r="IP1354" t="s">
        <v>442</v>
      </c>
      <c r="IQ1354" t="s">
        <v>443</v>
      </c>
      <c r="IR1354" t="s">
        <v>443</v>
      </c>
      <c r="IS1354" t="s">
        <v>443</v>
      </c>
      <c r="IT1354" t="s">
        <v>443</v>
      </c>
      <c r="IU1354">
        <v>0</v>
      </c>
      <c r="IV1354">
        <v>100</v>
      </c>
      <c r="IW1354">
        <v>100</v>
      </c>
      <c r="IX1354">
        <v>1.1</v>
      </c>
      <c r="IY1354">
        <v>-0.0441</v>
      </c>
      <c r="IZ1354">
        <v>1.09748391826392</v>
      </c>
      <c r="JA1354">
        <v>0</v>
      </c>
      <c r="JB1354">
        <v>0</v>
      </c>
      <c r="JC1354">
        <v>0</v>
      </c>
      <c r="JD1354">
        <v>-0.0441141096964596</v>
      </c>
      <c r="JE1354">
        <v>0</v>
      </c>
      <c r="JF1354">
        <v>0</v>
      </c>
      <c r="JG1354">
        <v>0</v>
      </c>
      <c r="JH1354">
        <v>5</v>
      </c>
      <c r="JI1354">
        <v>2273</v>
      </c>
      <c r="JJ1354">
        <v>1</v>
      </c>
      <c r="JK1354">
        <v>24</v>
      </c>
      <c r="JL1354">
        <v>29357178.4</v>
      </c>
      <c r="JM1354">
        <v>29357178.4</v>
      </c>
      <c r="JN1354">
        <v>2.81738</v>
      </c>
      <c r="JO1354">
        <v>2.59888</v>
      </c>
      <c r="JP1354">
        <v>1.54785</v>
      </c>
      <c r="JQ1354">
        <v>2.31567</v>
      </c>
      <c r="JR1354">
        <v>1.64673</v>
      </c>
      <c r="JS1354">
        <v>2.39746</v>
      </c>
      <c r="JT1354">
        <v>34.4636</v>
      </c>
      <c r="JU1354">
        <v>24.1838</v>
      </c>
      <c r="JV1354">
        <v>18</v>
      </c>
      <c r="JW1354">
        <v>486.318</v>
      </c>
      <c r="JX1354">
        <v>378.013</v>
      </c>
      <c r="JY1354">
        <v>50.0689</v>
      </c>
      <c r="JZ1354">
        <v>57.6031</v>
      </c>
      <c r="KA1354">
        <v>29.9987</v>
      </c>
      <c r="KB1354">
        <v>56.8232</v>
      </c>
      <c r="KC1354">
        <v>56.6188</v>
      </c>
      <c r="KD1354">
        <v>56.5191</v>
      </c>
      <c r="KE1354">
        <v>0</v>
      </c>
      <c r="KF1354">
        <v>100</v>
      </c>
      <c r="KG1354">
        <v>49.9314</v>
      </c>
      <c r="KH1354">
        <v>1510.03</v>
      </c>
      <c r="KI1354">
        <v>26.2864</v>
      </c>
      <c r="KJ1354">
        <v>92.1589</v>
      </c>
      <c r="KK1354">
        <v>88.6155</v>
      </c>
    </row>
    <row r="1355" spans="1:297">
      <c r="A1355">
        <v>1339</v>
      </c>
      <c r="B1355">
        <v>1761430712</v>
      </c>
      <c r="C1355">
        <v>22531</v>
      </c>
      <c r="D1355" t="s">
        <v>3133</v>
      </c>
      <c r="E1355" t="s">
        <v>3134</v>
      </c>
      <c r="F1355">
        <v>5</v>
      </c>
      <c r="G1355" t="s">
        <v>2954</v>
      </c>
      <c r="H1355" t="s">
        <v>436</v>
      </c>
      <c r="I1355">
        <v>1761430703.84615</v>
      </c>
      <c r="J1355">
        <f>(K1355)/1000</f>
        <v>0</v>
      </c>
      <c r="K1355">
        <f>IF(DP1355, AN1355, AH1355)</f>
        <v>0</v>
      </c>
      <c r="L1355">
        <f>IF(DP1355, AI1355, AG1355)</f>
        <v>0</v>
      </c>
      <c r="M1355">
        <f>DR1355 - IF(AU1355&gt;1, L1355*DL1355*100.0/(AW1355), 0)</f>
        <v>0</v>
      </c>
      <c r="N1355">
        <f>((T1355-J1355/2)*M1355-L1355)/(T1355+J1355/2)</f>
        <v>0</v>
      </c>
      <c r="O1355">
        <f>N1355*(DY1355+DZ1355)/1000.0</f>
        <v>0</v>
      </c>
      <c r="P1355">
        <f>(DR1355 - IF(AU1355&gt;1, L1355*DL1355*100.0/(AW1355), 0))*(DY1355+DZ1355)/1000.0</f>
        <v>0</v>
      </c>
      <c r="Q1355">
        <f>2.0/((1/S1355-1/R1355)+SIGN(S1355)*SQRT((1/S1355-1/R1355)*(1/S1355-1/R1355) + 4*DM1355/((DM1355+1)*(DM1355+1))*(2*1/S1355*1/R1355-1/R1355*1/R1355)))</f>
        <v>0</v>
      </c>
      <c r="R1355">
        <f>IF(LEFT(DN1355,1)&lt;&gt;"0",IF(LEFT(DN1355,1)="1",3.0,DO1355),$D$5+$E$5*(EF1355*DY1355/($K$5*1000))+$F$5*(EF1355*DY1355/($K$5*1000))*MAX(MIN(DL1355,$J$5),$I$5)*MAX(MIN(DL1355,$J$5),$I$5)+$G$5*MAX(MIN(DL1355,$J$5),$I$5)*(EF1355*DY1355/($K$5*1000))+$H$5*(EF1355*DY1355/($K$5*1000))*(EF1355*DY1355/($K$5*1000)))</f>
        <v>0</v>
      </c>
      <c r="S1355">
        <f>J1355*(1000-(1000*0.61365*exp(17.502*W1355/(240.97+W1355))/(DY1355+DZ1355)+DT1355)/2)/(1000*0.61365*exp(17.502*W1355/(240.97+W1355))/(DY1355+DZ1355)-DT1355)</f>
        <v>0</v>
      </c>
      <c r="T1355">
        <f>1/((DM1355+1)/(Q1355/1.6)+1/(R1355/1.37)) + DM1355/((DM1355+1)/(Q1355/1.6) + DM1355/(R1355/1.37))</f>
        <v>0</v>
      </c>
      <c r="U1355">
        <f>(DH1355*DK1355)</f>
        <v>0</v>
      </c>
      <c r="V1355">
        <f>(EA1355+(U1355+2*0.95*5.67E-8*(((EA1355+$B$7)+273)^4-(EA1355+273)^4)-44100*J1355)/(1.84*29.3*R1355+8*0.95*5.67E-8*(EA1355+273)^3))</f>
        <v>0</v>
      </c>
      <c r="W1355">
        <f>($C$7*EB1355+$D$7*EC1355+$E$7*V1355)</f>
        <v>0</v>
      </c>
      <c r="X1355">
        <f>0.61365*exp(17.502*W1355/(240.97+W1355))</f>
        <v>0</v>
      </c>
      <c r="Y1355">
        <f>(Z1355/AA1355*100)</f>
        <v>0</v>
      </c>
      <c r="Z1355">
        <f>DT1355*(DY1355+DZ1355)/1000</f>
        <v>0</v>
      </c>
      <c r="AA1355">
        <f>0.61365*exp(17.502*EA1355/(240.97+EA1355))</f>
        <v>0</v>
      </c>
      <c r="AB1355">
        <f>(X1355-DT1355*(DY1355+DZ1355)/1000)</f>
        <v>0</v>
      </c>
      <c r="AC1355">
        <f>(-J1355*44100)</f>
        <v>0</v>
      </c>
      <c r="AD1355">
        <f>2*29.3*R1355*0.92*(EA1355-W1355)</f>
        <v>0</v>
      </c>
      <c r="AE1355">
        <f>2*0.95*5.67E-8*(((EA1355+$B$7)+273)^4-(W1355+273)^4)</f>
        <v>0</v>
      </c>
      <c r="AF1355">
        <f>U1355+AE1355+AC1355+AD1355</f>
        <v>0</v>
      </c>
      <c r="AG1355">
        <f>DX1355*AU1355*(DS1355-DR1355*(1000-AU1355*DU1355)/(1000-AU1355*DT1355))/(100*DL1355)</f>
        <v>0</v>
      </c>
      <c r="AH1355">
        <f>1000*DX1355*AU1355*(DT1355-DU1355)/(100*DL1355*(1000-AU1355*DT1355))</f>
        <v>0</v>
      </c>
      <c r="AI1355">
        <f>(AJ1355 - AK1355 - DY1355*1E3/(8.314*(EA1355+273.15)) * AM1355/DX1355 * AL1355) * DX1355/(100*DL1355) * (1000 - DU1355)/1000</f>
        <v>0</v>
      </c>
      <c r="AJ1355">
        <v>1529.26165655616</v>
      </c>
      <c r="AK1355">
        <v>1500.76551515151</v>
      </c>
      <c r="AL1355">
        <v>3.14092514447121</v>
      </c>
      <c r="AM1355">
        <v>65.4946518172247</v>
      </c>
      <c r="AN1355">
        <f>(AP1355 - AO1355 + DY1355*1E3/(8.314*(EA1355+273.15)) * AR1355/DX1355 * AQ1355) * DX1355/(100*DL1355) * 1000/(1000 - AP1355)</f>
        <v>0</v>
      </c>
      <c r="AO1355">
        <v>25.8202102468449</v>
      </c>
      <c r="AP1355">
        <v>58.4768333333333</v>
      </c>
      <c r="AQ1355">
        <v>-0.0027332239807227</v>
      </c>
      <c r="AR1355">
        <v>110.855634111714</v>
      </c>
      <c r="AS1355">
        <v>7</v>
      </c>
      <c r="AT1355">
        <v>1</v>
      </c>
      <c r="AU1355">
        <f>IF(AS1355*$H$13&gt;=AW1355,1.0,(AW1355/(AW1355-AS1355*$H$13)))</f>
        <v>0</v>
      </c>
      <c r="AV1355">
        <f>(AU1355-1)*100</f>
        <v>0</v>
      </c>
      <c r="AW1355">
        <f>MAX(0,($B$13+$C$13*EF1355)/(1+$D$13*EF1355)*DY1355/(EA1355+273)*$E$13)</f>
        <v>0</v>
      </c>
      <c r="AX1355" t="s">
        <v>437</v>
      </c>
      <c r="AY1355" t="s">
        <v>437</v>
      </c>
      <c r="AZ1355">
        <v>0</v>
      </c>
      <c r="BA1355">
        <v>0</v>
      </c>
      <c r="BB1355">
        <f>1-AZ1355/BA1355</f>
        <v>0</v>
      </c>
      <c r="BC1355">
        <v>0</v>
      </c>
      <c r="BD1355" t="s">
        <v>437</v>
      </c>
      <c r="BE1355" t="s">
        <v>437</v>
      </c>
      <c r="BF1355">
        <v>0</v>
      </c>
      <c r="BG1355">
        <v>0</v>
      </c>
      <c r="BH1355">
        <f>1-BF1355/BG1355</f>
        <v>0</v>
      </c>
      <c r="BI1355">
        <v>0.5</v>
      </c>
      <c r="BJ1355">
        <f>DI1355</f>
        <v>0</v>
      </c>
      <c r="BK1355">
        <f>L1355</f>
        <v>0</v>
      </c>
      <c r="BL1355">
        <f>BH1355*BI1355*BJ1355</f>
        <v>0</v>
      </c>
      <c r="BM1355">
        <f>(BK1355-BC1355)/BJ1355</f>
        <v>0</v>
      </c>
      <c r="BN1355">
        <f>(BA1355-BG1355)/BG1355</f>
        <v>0</v>
      </c>
      <c r="BO1355">
        <f>AZ1355/(BB1355+AZ1355/BG1355)</f>
        <v>0</v>
      </c>
      <c r="BP1355" t="s">
        <v>437</v>
      </c>
      <c r="BQ1355">
        <v>0</v>
      </c>
      <c r="BR1355">
        <f>IF(BQ1355&lt;&gt;0, BQ1355, BO1355)</f>
        <v>0</v>
      </c>
      <c r="BS1355">
        <f>1-BR1355/BG1355</f>
        <v>0</v>
      </c>
      <c r="BT1355">
        <f>(BG1355-BF1355)/(BG1355-BR1355)</f>
        <v>0</v>
      </c>
      <c r="BU1355">
        <f>(BA1355-BG1355)/(BA1355-BR1355)</f>
        <v>0</v>
      </c>
      <c r="BV1355">
        <f>(BG1355-BF1355)/(BG1355-AZ1355)</f>
        <v>0</v>
      </c>
      <c r="BW1355">
        <f>(BA1355-BG1355)/(BA1355-AZ1355)</f>
        <v>0</v>
      </c>
      <c r="BX1355">
        <f>(BT1355*BR1355/BF1355)</f>
        <v>0</v>
      </c>
      <c r="BY1355">
        <f>(1-BX1355)</f>
        <v>0</v>
      </c>
      <c r="DH1355">
        <f>$B$11*EG1355+$C$11*EH1355+$F$11*ES1355*(1-EV1355)</f>
        <v>0</v>
      </c>
      <c r="DI1355">
        <f>DH1355*DJ1355</f>
        <v>0</v>
      </c>
      <c r="DJ1355">
        <f>($B$11*$D$9+$C$11*$D$9+$F$11*((FF1355+EX1355)/MAX(FF1355+EX1355+FG1355, 0.1)*$I$9+FG1355/MAX(FF1355+EX1355+FG1355, 0.1)*$J$9))/($B$11+$C$11+$F$11)</f>
        <v>0</v>
      </c>
      <c r="DK1355">
        <f>($B$11*$K$9+$C$11*$K$9+$F$11*((FF1355+EX1355)/MAX(FF1355+EX1355+FG1355, 0.1)*$P$9+FG1355/MAX(FF1355+EX1355+FG1355, 0.1)*$Q$9))/($B$11+$C$11+$F$11)</f>
        <v>0</v>
      </c>
      <c r="DL1355">
        <v>6</v>
      </c>
      <c r="DM1355">
        <v>0.5</v>
      </c>
      <c r="DN1355" t="s">
        <v>438</v>
      </c>
      <c r="DO1355">
        <v>2</v>
      </c>
      <c r="DP1355" t="b">
        <v>1</v>
      </c>
      <c r="DQ1355">
        <v>1761430703.84615</v>
      </c>
      <c r="DR1355">
        <v>1391.32384615385</v>
      </c>
      <c r="DS1355">
        <v>1475.23692307692</v>
      </c>
      <c r="DT1355">
        <v>58.4755307692308</v>
      </c>
      <c r="DU1355">
        <v>25.8170615384615</v>
      </c>
      <c r="DV1355">
        <v>1390.22384615385</v>
      </c>
      <c r="DW1355">
        <v>58.5196461538462</v>
      </c>
      <c r="DX1355">
        <v>500.012846153846</v>
      </c>
      <c r="DY1355">
        <v>90.1860692307692</v>
      </c>
      <c r="DZ1355">
        <v>0.0398522846153846</v>
      </c>
      <c r="EA1355">
        <v>52.4491</v>
      </c>
      <c r="EB1355">
        <v>48.0201076923077</v>
      </c>
      <c r="EC1355">
        <v>999.9</v>
      </c>
      <c r="ED1355">
        <v>0</v>
      </c>
      <c r="EE1355">
        <v>0</v>
      </c>
      <c r="EF1355">
        <v>10002.5369230769</v>
      </c>
      <c r="EG1355">
        <v>0</v>
      </c>
      <c r="EH1355">
        <v>1247.32846153846</v>
      </c>
      <c r="EI1355">
        <v>-83.9142230769231</v>
      </c>
      <c r="EJ1355">
        <v>1477.73384615385</v>
      </c>
      <c r="EK1355">
        <v>1514.33230769231</v>
      </c>
      <c r="EL1355">
        <v>32.6584384615385</v>
      </c>
      <c r="EM1355">
        <v>1475.23692307692</v>
      </c>
      <c r="EN1355">
        <v>25.8170615384615</v>
      </c>
      <c r="EO1355">
        <v>5.27367769230769</v>
      </c>
      <c r="EP1355">
        <v>2.32834076923077</v>
      </c>
      <c r="EQ1355">
        <v>33.7660461538462</v>
      </c>
      <c r="ER1355">
        <v>19.8738153846154</v>
      </c>
      <c r="ES1355">
        <v>1200.02</v>
      </c>
      <c r="ET1355">
        <v>0.966995384615384</v>
      </c>
      <c r="EU1355">
        <v>0.0330045461538462</v>
      </c>
      <c r="EV1355">
        <v>0</v>
      </c>
      <c r="EW1355">
        <v>876.947692307692</v>
      </c>
      <c r="EX1355">
        <v>5.00059</v>
      </c>
      <c r="EY1355">
        <v>11771.3384615385</v>
      </c>
      <c r="EZ1355">
        <v>10358.8692307692</v>
      </c>
      <c r="FA1355">
        <v>65.0572307692308</v>
      </c>
      <c r="FB1355">
        <v>66.2881538461538</v>
      </c>
      <c r="FC1355">
        <v>65.0573076923077</v>
      </c>
      <c r="FD1355">
        <v>66.0910769230769</v>
      </c>
      <c r="FE1355">
        <v>66.2929230769231</v>
      </c>
      <c r="FF1355">
        <v>1155.57692307692</v>
      </c>
      <c r="FG1355">
        <v>39.4430769230769</v>
      </c>
      <c r="FH1355">
        <v>0</v>
      </c>
      <c r="FI1355">
        <v>1761430672.9</v>
      </c>
      <c r="FJ1355">
        <v>0</v>
      </c>
      <c r="FK1355">
        <v>877.0345</v>
      </c>
      <c r="FL1355">
        <v>5.71107692256829</v>
      </c>
      <c r="FM1355">
        <v>100.806837546337</v>
      </c>
      <c r="FN1355">
        <v>11772.5692307692</v>
      </c>
      <c r="FO1355">
        <v>15</v>
      </c>
      <c r="FP1355">
        <v>0</v>
      </c>
      <c r="FQ1355" t="s">
        <v>439</v>
      </c>
      <c r="FR1355">
        <v>0</v>
      </c>
      <c r="FS1355">
        <v>0</v>
      </c>
      <c r="FT1355">
        <v>0</v>
      </c>
      <c r="FU1355">
        <v>0</v>
      </c>
      <c r="FV1355">
        <v>0</v>
      </c>
      <c r="FW1355">
        <v>0</v>
      </c>
      <c r="FX1355">
        <v>0</v>
      </c>
      <c r="FY1355">
        <v>0</v>
      </c>
      <c r="FZ1355">
        <v>0</v>
      </c>
      <c r="GA1355">
        <v>0</v>
      </c>
      <c r="GB1355">
        <v>0</v>
      </c>
      <c r="GC1355">
        <v>-83.6623619047619</v>
      </c>
      <c r="GD1355">
        <v>-2.66357142857129</v>
      </c>
      <c r="GE1355">
        <v>0.838496987231542</v>
      </c>
      <c r="GF1355">
        <v>0</v>
      </c>
      <c r="GG1355">
        <v>876.662441176471</v>
      </c>
      <c r="GH1355">
        <v>6.06913675100847</v>
      </c>
      <c r="GI1355">
        <v>0.637288935818174</v>
      </c>
      <c r="GJ1355">
        <v>-1</v>
      </c>
      <c r="GK1355">
        <v>32.6591142857143</v>
      </c>
      <c r="GL1355">
        <v>0.00711428571430271</v>
      </c>
      <c r="GM1355">
        <v>0.00941879002007045</v>
      </c>
      <c r="GN1355">
        <v>1</v>
      </c>
      <c r="GO1355">
        <v>1</v>
      </c>
      <c r="GP1355">
        <v>2</v>
      </c>
      <c r="GQ1355" t="s">
        <v>446</v>
      </c>
      <c r="GR1355">
        <v>3.12621</v>
      </c>
      <c r="GS1355">
        <v>2.71785</v>
      </c>
      <c r="GT1355">
        <v>0.19506</v>
      </c>
      <c r="GU1355">
        <v>0.201463</v>
      </c>
      <c r="GV1355">
        <v>0.180026</v>
      </c>
      <c r="GW1355">
        <v>0.102151</v>
      </c>
      <c r="GX1355">
        <v>28607.1</v>
      </c>
      <c r="GY1355">
        <v>29943.8</v>
      </c>
      <c r="GZ1355">
        <v>32326.1</v>
      </c>
      <c r="HA1355">
        <v>34130.7</v>
      </c>
      <c r="HB1355">
        <v>38216.8</v>
      </c>
      <c r="HC1355">
        <v>44243.1</v>
      </c>
      <c r="HD1355">
        <v>50869.2</v>
      </c>
      <c r="HE1355">
        <v>54781</v>
      </c>
      <c r="HF1355">
        <v>1.64615</v>
      </c>
      <c r="HG1355">
        <v>1.49657</v>
      </c>
      <c r="HH1355">
        <v>-0.226267</v>
      </c>
      <c r="HI1355">
        <v>0</v>
      </c>
      <c r="HJ1355">
        <v>51.6075</v>
      </c>
      <c r="HK1355">
        <v>999.9</v>
      </c>
      <c r="HL1355">
        <v>56.092</v>
      </c>
      <c r="HM1355">
        <v>30.343</v>
      </c>
      <c r="HN1355">
        <v>27.0243</v>
      </c>
      <c r="HO1355">
        <v>59.9457</v>
      </c>
      <c r="HP1355">
        <v>40.1122</v>
      </c>
      <c r="HQ1355">
        <v>1</v>
      </c>
      <c r="HR1355">
        <v>2.75741</v>
      </c>
      <c r="HS1355">
        <v>1.729</v>
      </c>
      <c r="HT1355">
        <v>20.101</v>
      </c>
      <c r="HU1355">
        <v>5.18539</v>
      </c>
      <c r="HV1355">
        <v>12.0159</v>
      </c>
      <c r="HW1355">
        <v>4.96665</v>
      </c>
      <c r="HX1355">
        <v>3.29595</v>
      </c>
      <c r="HY1355">
        <v>9999</v>
      </c>
      <c r="HZ1355">
        <v>9999</v>
      </c>
      <c r="IA1355">
        <v>999.9</v>
      </c>
      <c r="IB1355">
        <v>9999</v>
      </c>
      <c r="IC1355">
        <v>1.86325</v>
      </c>
      <c r="ID1355">
        <v>1.86807</v>
      </c>
      <c r="IE1355">
        <v>1.86784</v>
      </c>
      <c r="IF1355">
        <v>1.86905</v>
      </c>
      <c r="IG1355">
        <v>1.86981</v>
      </c>
      <c r="IH1355">
        <v>1.86592</v>
      </c>
      <c r="II1355">
        <v>1.86695</v>
      </c>
      <c r="IJ1355">
        <v>1.86843</v>
      </c>
      <c r="IK1355">
        <v>5</v>
      </c>
      <c r="IL1355">
        <v>0</v>
      </c>
      <c r="IM1355">
        <v>0</v>
      </c>
      <c r="IN1355">
        <v>0</v>
      </c>
      <c r="IO1355" t="s">
        <v>441</v>
      </c>
      <c r="IP1355" t="s">
        <v>442</v>
      </c>
      <c r="IQ1355" t="s">
        <v>443</v>
      </c>
      <c r="IR1355" t="s">
        <v>443</v>
      </c>
      <c r="IS1355" t="s">
        <v>443</v>
      </c>
      <c r="IT1355" t="s">
        <v>443</v>
      </c>
      <c r="IU1355">
        <v>0</v>
      </c>
      <c r="IV1355">
        <v>100</v>
      </c>
      <c r="IW1355">
        <v>100</v>
      </c>
      <c r="IX1355">
        <v>1.1</v>
      </c>
      <c r="IY1355">
        <v>-0.0441</v>
      </c>
      <c r="IZ1355">
        <v>1.09748391826392</v>
      </c>
      <c r="JA1355">
        <v>0</v>
      </c>
      <c r="JB1355">
        <v>0</v>
      </c>
      <c r="JC1355">
        <v>0</v>
      </c>
      <c r="JD1355">
        <v>-0.0441141096964596</v>
      </c>
      <c r="JE1355">
        <v>0</v>
      </c>
      <c r="JF1355">
        <v>0</v>
      </c>
      <c r="JG1355">
        <v>0</v>
      </c>
      <c r="JH1355">
        <v>5</v>
      </c>
      <c r="JI1355">
        <v>2273</v>
      </c>
      <c r="JJ1355">
        <v>1</v>
      </c>
      <c r="JK1355">
        <v>24</v>
      </c>
      <c r="JL1355">
        <v>29357178.5</v>
      </c>
      <c r="JM1355">
        <v>29357178.5</v>
      </c>
      <c r="JN1355">
        <v>2.84546</v>
      </c>
      <c r="JO1355">
        <v>2.6123</v>
      </c>
      <c r="JP1355">
        <v>1.54785</v>
      </c>
      <c r="JQ1355">
        <v>2.31567</v>
      </c>
      <c r="JR1355">
        <v>1.64673</v>
      </c>
      <c r="JS1355">
        <v>2.35229</v>
      </c>
      <c r="JT1355">
        <v>34.4636</v>
      </c>
      <c r="JU1355">
        <v>24.1751</v>
      </c>
      <c r="JV1355">
        <v>18</v>
      </c>
      <c r="JW1355">
        <v>486.405</v>
      </c>
      <c r="JX1355">
        <v>377.947</v>
      </c>
      <c r="JY1355">
        <v>50.0782</v>
      </c>
      <c r="JZ1355">
        <v>57.621</v>
      </c>
      <c r="KA1355">
        <v>30.0022</v>
      </c>
      <c r="KB1355">
        <v>56.8392</v>
      </c>
      <c r="KC1355">
        <v>56.633</v>
      </c>
      <c r="KD1355">
        <v>57.0008</v>
      </c>
      <c r="KE1355">
        <v>0</v>
      </c>
      <c r="KF1355">
        <v>100</v>
      </c>
      <c r="KG1355">
        <v>49.9036</v>
      </c>
      <c r="KH1355">
        <v>1523.79</v>
      </c>
      <c r="KI1355">
        <v>26.2864</v>
      </c>
      <c r="KJ1355">
        <v>92.1566</v>
      </c>
      <c r="KK1355">
        <v>88.6122</v>
      </c>
    </row>
    <row r="1356" spans="1:297">
      <c r="A1356">
        <v>1340</v>
      </c>
      <c r="B1356">
        <v>1761430717</v>
      </c>
      <c r="C1356">
        <v>22536</v>
      </c>
      <c r="D1356" t="s">
        <v>3135</v>
      </c>
      <c r="E1356" t="s">
        <v>3136</v>
      </c>
      <c r="F1356">
        <v>5</v>
      </c>
      <c r="G1356" t="s">
        <v>2954</v>
      </c>
      <c r="H1356" t="s">
        <v>436</v>
      </c>
      <c r="I1356">
        <v>1761430708.84615</v>
      </c>
      <c r="J1356">
        <f>(K1356)/1000</f>
        <v>0</v>
      </c>
      <c r="K1356">
        <f>IF(DP1356, AN1356, AH1356)</f>
        <v>0</v>
      </c>
      <c r="L1356">
        <f>IF(DP1356, AI1356, AG1356)</f>
        <v>0</v>
      </c>
      <c r="M1356">
        <f>DR1356 - IF(AU1356&gt;1, L1356*DL1356*100.0/(AW1356), 0)</f>
        <v>0</v>
      </c>
      <c r="N1356">
        <f>((T1356-J1356/2)*M1356-L1356)/(T1356+J1356/2)</f>
        <v>0</v>
      </c>
      <c r="O1356">
        <f>N1356*(DY1356+DZ1356)/1000.0</f>
        <v>0</v>
      </c>
      <c r="P1356">
        <f>(DR1356 - IF(AU1356&gt;1, L1356*DL1356*100.0/(AW1356), 0))*(DY1356+DZ1356)/1000.0</f>
        <v>0</v>
      </c>
      <c r="Q1356">
        <f>2.0/((1/S1356-1/R1356)+SIGN(S1356)*SQRT((1/S1356-1/R1356)*(1/S1356-1/R1356) + 4*DM1356/((DM1356+1)*(DM1356+1))*(2*1/S1356*1/R1356-1/R1356*1/R1356)))</f>
        <v>0</v>
      </c>
      <c r="R1356">
        <f>IF(LEFT(DN1356,1)&lt;&gt;"0",IF(LEFT(DN1356,1)="1",3.0,DO1356),$D$5+$E$5*(EF1356*DY1356/($K$5*1000))+$F$5*(EF1356*DY1356/($K$5*1000))*MAX(MIN(DL1356,$J$5),$I$5)*MAX(MIN(DL1356,$J$5),$I$5)+$G$5*MAX(MIN(DL1356,$J$5),$I$5)*(EF1356*DY1356/($K$5*1000))+$H$5*(EF1356*DY1356/($K$5*1000))*(EF1356*DY1356/($K$5*1000)))</f>
        <v>0</v>
      </c>
      <c r="S1356">
        <f>J1356*(1000-(1000*0.61365*exp(17.502*W1356/(240.97+W1356))/(DY1356+DZ1356)+DT1356)/2)/(1000*0.61365*exp(17.502*W1356/(240.97+W1356))/(DY1356+DZ1356)-DT1356)</f>
        <v>0</v>
      </c>
      <c r="T1356">
        <f>1/((DM1356+1)/(Q1356/1.6)+1/(R1356/1.37)) + DM1356/((DM1356+1)/(Q1356/1.6) + DM1356/(R1356/1.37))</f>
        <v>0</v>
      </c>
      <c r="U1356">
        <f>(DH1356*DK1356)</f>
        <v>0</v>
      </c>
      <c r="V1356">
        <f>(EA1356+(U1356+2*0.95*5.67E-8*(((EA1356+$B$7)+273)^4-(EA1356+273)^4)-44100*J1356)/(1.84*29.3*R1356+8*0.95*5.67E-8*(EA1356+273)^3))</f>
        <v>0</v>
      </c>
      <c r="W1356">
        <f>($C$7*EB1356+$D$7*EC1356+$E$7*V1356)</f>
        <v>0</v>
      </c>
      <c r="X1356">
        <f>0.61365*exp(17.502*W1356/(240.97+W1356))</f>
        <v>0</v>
      </c>
      <c r="Y1356">
        <f>(Z1356/AA1356*100)</f>
        <v>0</v>
      </c>
      <c r="Z1356">
        <f>DT1356*(DY1356+DZ1356)/1000</f>
        <v>0</v>
      </c>
      <c r="AA1356">
        <f>0.61365*exp(17.502*EA1356/(240.97+EA1356))</f>
        <v>0</v>
      </c>
      <c r="AB1356">
        <f>(X1356-DT1356*(DY1356+DZ1356)/1000)</f>
        <v>0</v>
      </c>
      <c r="AC1356">
        <f>(-J1356*44100)</f>
        <v>0</v>
      </c>
      <c r="AD1356">
        <f>2*29.3*R1356*0.92*(EA1356-W1356)</f>
        <v>0</v>
      </c>
      <c r="AE1356">
        <f>2*0.95*5.67E-8*(((EA1356+$B$7)+273)^4-(W1356+273)^4)</f>
        <v>0</v>
      </c>
      <c r="AF1356">
        <f>U1356+AE1356+AC1356+AD1356</f>
        <v>0</v>
      </c>
      <c r="AG1356">
        <f>DX1356*AU1356*(DS1356-DR1356*(1000-AU1356*DU1356)/(1000-AU1356*DT1356))/(100*DL1356)</f>
        <v>0</v>
      </c>
      <c r="AH1356">
        <f>1000*DX1356*AU1356*(DT1356-DU1356)/(100*DL1356*(1000-AU1356*DT1356))</f>
        <v>0</v>
      </c>
      <c r="AI1356">
        <f>(AJ1356 - AK1356 - DY1356*1E3/(8.314*(EA1356+273.15)) * AM1356/DX1356 * AL1356) * DX1356/(100*DL1356) * (1000 - DU1356)/1000</f>
        <v>0</v>
      </c>
      <c r="AJ1356">
        <v>1548.40763618032</v>
      </c>
      <c r="AK1356">
        <v>1518.72866666667</v>
      </c>
      <c r="AL1356">
        <v>3.64254506920461</v>
      </c>
      <c r="AM1356">
        <v>65.4946518172247</v>
      </c>
      <c r="AN1356">
        <f>(AP1356 - AO1356 + DY1356*1E3/(8.314*(EA1356+273.15)) * AR1356/DX1356 * AQ1356) * DX1356/(100*DL1356) * 1000/(1000 - AP1356)</f>
        <v>0</v>
      </c>
      <c r="AO1356">
        <v>25.8224637029864</v>
      </c>
      <c r="AP1356">
        <v>58.5166351515151</v>
      </c>
      <c r="AQ1356">
        <v>0.0089650931707923</v>
      </c>
      <c r="AR1356">
        <v>110.855634111714</v>
      </c>
      <c r="AS1356">
        <v>7</v>
      </c>
      <c r="AT1356">
        <v>1</v>
      </c>
      <c r="AU1356">
        <f>IF(AS1356*$H$13&gt;=AW1356,1.0,(AW1356/(AW1356-AS1356*$H$13)))</f>
        <v>0</v>
      </c>
      <c r="AV1356">
        <f>(AU1356-1)*100</f>
        <v>0</v>
      </c>
      <c r="AW1356">
        <f>MAX(0,($B$13+$C$13*EF1356)/(1+$D$13*EF1356)*DY1356/(EA1356+273)*$E$13)</f>
        <v>0</v>
      </c>
      <c r="AX1356" t="s">
        <v>437</v>
      </c>
      <c r="AY1356" t="s">
        <v>437</v>
      </c>
      <c r="AZ1356">
        <v>0</v>
      </c>
      <c r="BA1356">
        <v>0</v>
      </c>
      <c r="BB1356">
        <f>1-AZ1356/BA1356</f>
        <v>0</v>
      </c>
      <c r="BC1356">
        <v>0</v>
      </c>
      <c r="BD1356" t="s">
        <v>437</v>
      </c>
      <c r="BE1356" t="s">
        <v>437</v>
      </c>
      <c r="BF1356">
        <v>0</v>
      </c>
      <c r="BG1356">
        <v>0</v>
      </c>
      <c r="BH1356">
        <f>1-BF1356/BG1356</f>
        <v>0</v>
      </c>
      <c r="BI1356">
        <v>0.5</v>
      </c>
      <c r="BJ1356">
        <f>DI1356</f>
        <v>0</v>
      </c>
      <c r="BK1356">
        <f>L1356</f>
        <v>0</v>
      </c>
      <c r="BL1356">
        <f>BH1356*BI1356*BJ1356</f>
        <v>0</v>
      </c>
      <c r="BM1356">
        <f>(BK1356-BC1356)/BJ1356</f>
        <v>0</v>
      </c>
      <c r="BN1356">
        <f>(BA1356-BG1356)/BG1356</f>
        <v>0</v>
      </c>
      <c r="BO1356">
        <f>AZ1356/(BB1356+AZ1356/BG1356)</f>
        <v>0</v>
      </c>
      <c r="BP1356" t="s">
        <v>437</v>
      </c>
      <c r="BQ1356">
        <v>0</v>
      </c>
      <c r="BR1356">
        <f>IF(BQ1356&lt;&gt;0, BQ1356, BO1356)</f>
        <v>0</v>
      </c>
      <c r="BS1356">
        <f>1-BR1356/BG1356</f>
        <v>0</v>
      </c>
      <c r="BT1356">
        <f>(BG1356-BF1356)/(BG1356-BR1356)</f>
        <v>0</v>
      </c>
      <c r="BU1356">
        <f>(BA1356-BG1356)/(BA1356-BR1356)</f>
        <v>0</v>
      </c>
      <c r="BV1356">
        <f>(BG1356-BF1356)/(BG1356-AZ1356)</f>
        <v>0</v>
      </c>
      <c r="BW1356">
        <f>(BA1356-BG1356)/(BA1356-AZ1356)</f>
        <v>0</v>
      </c>
      <c r="BX1356">
        <f>(BT1356*BR1356/BF1356)</f>
        <v>0</v>
      </c>
      <c r="BY1356">
        <f>(1-BX1356)</f>
        <v>0</v>
      </c>
      <c r="DH1356">
        <f>$B$11*EG1356+$C$11*EH1356+$F$11*ES1356*(1-EV1356)</f>
        <v>0</v>
      </c>
      <c r="DI1356">
        <f>DH1356*DJ1356</f>
        <v>0</v>
      </c>
      <c r="DJ1356">
        <f>($B$11*$D$9+$C$11*$D$9+$F$11*((FF1356+EX1356)/MAX(FF1356+EX1356+FG1356, 0.1)*$I$9+FG1356/MAX(FF1356+EX1356+FG1356, 0.1)*$J$9))/($B$11+$C$11+$F$11)</f>
        <v>0</v>
      </c>
      <c r="DK1356">
        <f>($B$11*$K$9+$C$11*$K$9+$F$11*((FF1356+EX1356)/MAX(FF1356+EX1356+FG1356, 0.1)*$P$9+FG1356/MAX(FF1356+EX1356+FG1356, 0.1)*$Q$9))/($B$11+$C$11+$F$11)</f>
        <v>0</v>
      </c>
      <c r="DL1356">
        <v>6</v>
      </c>
      <c r="DM1356">
        <v>0.5</v>
      </c>
      <c r="DN1356" t="s">
        <v>438</v>
      </c>
      <c r="DO1356">
        <v>2</v>
      </c>
      <c r="DP1356" t="b">
        <v>1</v>
      </c>
      <c r="DQ1356">
        <v>1761430708.84615</v>
      </c>
      <c r="DR1356">
        <v>1406.96923076923</v>
      </c>
      <c r="DS1356">
        <v>1491.58461538462</v>
      </c>
      <c r="DT1356">
        <v>58.4843769230769</v>
      </c>
      <c r="DU1356">
        <v>25.8196538461538</v>
      </c>
      <c r="DV1356">
        <v>1405.87</v>
      </c>
      <c r="DW1356">
        <v>58.5285</v>
      </c>
      <c r="DX1356">
        <v>500.028</v>
      </c>
      <c r="DY1356">
        <v>90.1883153846154</v>
      </c>
      <c r="DZ1356">
        <v>0.0399777076923077</v>
      </c>
      <c r="EA1356">
        <v>52.4641769230769</v>
      </c>
      <c r="EB1356">
        <v>48.0319230769231</v>
      </c>
      <c r="EC1356">
        <v>999.9</v>
      </c>
      <c r="ED1356">
        <v>0</v>
      </c>
      <c r="EE1356">
        <v>0</v>
      </c>
      <c r="EF1356">
        <v>10001.2469230769</v>
      </c>
      <c r="EG1356">
        <v>0</v>
      </c>
      <c r="EH1356">
        <v>1247.23538461538</v>
      </c>
      <c r="EI1356">
        <v>-84.6154538461538</v>
      </c>
      <c r="EJ1356">
        <v>1494.36615384615</v>
      </c>
      <c r="EK1356">
        <v>1531.11769230769</v>
      </c>
      <c r="EL1356">
        <v>32.6647</v>
      </c>
      <c r="EM1356">
        <v>1491.58461538462</v>
      </c>
      <c r="EN1356">
        <v>25.8196538461538</v>
      </c>
      <c r="EO1356">
        <v>5.27460769230769</v>
      </c>
      <c r="EP1356">
        <v>2.32863230769231</v>
      </c>
      <c r="EQ1356">
        <v>33.7692076923077</v>
      </c>
      <c r="ER1356">
        <v>19.8758307692308</v>
      </c>
      <c r="ES1356">
        <v>1199.98923076923</v>
      </c>
      <c r="ET1356">
        <v>0.966994692307692</v>
      </c>
      <c r="EU1356">
        <v>0.0330052153846154</v>
      </c>
      <c r="EV1356">
        <v>0</v>
      </c>
      <c r="EW1356">
        <v>877.444846153846</v>
      </c>
      <c r="EX1356">
        <v>5.00059</v>
      </c>
      <c r="EY1356">
        <v>11779.1307692308</v>
      </c>
      <c r="EZ1356">
        <v>10358.6076923077</v>
      </c>
      <c r="FA1356">
        <v>65.0716923076923</v>
      </c>
      <c r="FB1356">
        <v>66.3072307692308</v>
      </c>
      <c r="FC1356">
        <v>65.0862307692308</v>
      </c>
      <c r="FD1356">
        <v>66.1104615384615</v>
      </c>
      <c r="FE1356">
        <v>66.3072307692308</v>
      </c>
      <c r="FF1356">
        <v>1155.54615384615</v>
      </c>
      <c r="FG1356">
        <v>39.4430769230769</v>
      </c>
      <c r="FH1356">
        <v>0</v>
      </c>
      <c r="FI1356">
        <v>1761430677.7</v>
      </c>
      <c r="FJ1356">
        <v>0</v>
      </c>
      <c r="FK1356">
        <v>877.487846153846</v>
      </c>
      <c r="FL1356">
        <v>5.3598632539764</v>
      </c>
      <c r="FM1356">
        <v>93.4222222094225</v>
      </c>
      <c r="FN1356">
        <v>11780.3153846154</v>
      </c>
      <c r="FO1356">
        <v>15</v>
      </c>
      <c r="FP1356">
        <v>0</v>
      </c>
      <c r="FQ1356" t="s">
        <v>439</v>
      </c>
      <c r="FR1356">
        <v>0</v>
      </c>
      <c r="FS1356">
        <v>0</v>
      </c>
      <c r="FT1356">
        <v>0</v>
      </c>
      <c r="FU1356">
        <v>0</v>
      </c>
      <c r="FV1356">
        <v>0</v>
      </c>
      <c r="FW1356">
        <v>0</v>
      </c>
      <c r="FX1356">
        <v>0</v>
      </c>
      <c r="FY1356">
        <v>0</v>
      </c>
      <c r="FZ1356">
        <v>0</v>
      </c>
      <c r="GA1356">
        <v>0</v>
      </c>
      <c r="GB1356">
        <v>0</v>
      </c>
      <c r="GC1356">
        <v>-84.64337</v>
      </c>
      <c r="GD1356">
        <v>-7.42469774436095</v>
      </c>
      <c r="GE1356">
        <v>1.28157447934172</v>
      </c>
      <c r="GF1356">
        <v>0</v>
      </c>
      <c r="GG1356">
        <v>877.14605882353</v>
      </c>
      <c r="GH1356">
        <v>5.78679908460741</v>
      </c>
      <c r="GI1356">
        <v>0.614751214202401</v>
      </c>
      <c r="GJ1356">
        <v>-1</v>
      </c>
      <c r="GK1356">
        <v>32.663465</v>
      </c>
      <c r="GL1356">
        <v>0.086422556390903</v>
      </c>
      <c r="GM1356">
        <v>0.0135432741609999</v>
      </c>
      <c r="GN1356">
        <v>1</v>
      </c>
      <c r="GO1356">
        <v>1</v>
      </c>
      <c r="GP1356">
        <v>2</v>
      </c>
      <c r="GQ1356" t="s">
        <v>446</v>
      </c>
      <c r="GR1356">
        <v>3.12608</v>
      </c>
      <c r="GS1356">
        <v>2.718</v>
      </c>
      <c r="GT1356">
        <v>0.196497</v>
      </c>
      <c r="GU1356">
        <v>0.202762</v>
      </c>
      <c r="GV1356">
        <v>0.180092</v>
      </c>
      <c r="GW1356">
        <v>0.102151</v>
      </c>
      <c r="GX1356">
        <v>28554.2</v>
      </c>
      <c r="GY1356">
        <v>29892.6</v>
      </c>
      <c r="GZ1356">
        <v>32324.8</v>
      </c>
      <c r="HA1356">
        <v>34128.5</v>
      </c>
      <c r="HB1356">
        <v>38213.3</v>
      </c>
      <c r="HC1356">
        <v>44240.6</v>
      </c>
      <c r="HD1356">
        <v>50867.5</v>
      </c>
      <c r="HE1356">
        <v>54777.7</v>
      </c>
      <c r="HF1356">
        <v>1.64545</v>
      </c>
      <c r="HG1356">
        <v>1.49653</v>
      </c>
      <c r="HH1356">
        <v>-0.226121</v>
      </c>
      <c r="HI1356">
        <v>0</v>
      </c>
      <c r="HJ1356">
        <v>51.6225</v>
      </c>
      <c r="HK1356">
        <v>999.9</v>
      </c>
      <c r="HL1356">
        <v>56.092</v>
      </c>
      <c r="HM1356">
        <v>30.343</v>
      </c>
      <c r="HN1356">
        <v>27.0202</v>
      </c>
      <c r="HO1356">
        <v>60.3157</v>
      </c>
      <c r="HP1356">
        <v>40.1522</v>
      </c>
      <c r="HQ1356">
        <v>1</v>
      </c>
      <c r="HR1356">
        <v>2.76204</v>
      </c>
      <c r="HS1356">
        <v>2.18618</v>
      </c>
      <c r="HT1356">
        <v>20.0957</v>
      </c>
      <c r="HU1356">
        <v>5.18554</v>
      </c>
      <c r="HV1356">
        <v>12.0159</v>
      </c>
      <c r="HW1356">
        <v>4.96725</v>
      </c>
      <c r="HX1356">
        <v>3.296</v>
      </c>
      <c r="HY1356">
        <v>9999</v>
      </c>
      <c r="HZ1356">
        <v>9999</v>
      </c>
      <c r="IA1356">
        <v>999.9</v>
      </c>
      <c r="IB1356">
        <v>9999</v>
      </c>
      <c r="IC1356">
        <v>1.86325</v>
      </c>
      <c r="ID1356">
        <v>1.8681</v>
      </c>
      <c r="IE1356">
        <v>1.86784</v>
      </c>
      <c r="IF1356">
        <v>1.86905</v>
      </c>
      <c r="IG1356">
        <v>1.86982</v>
      </c>
      <c r="IH1356">
        <v>1.86596</v>
      </c>
      <c r="II1356">
        <v>1.86697</v>
      </c>
      <c r="IJ1356">
        <v>1.86843</v>
      </c>
      <c r="IK1356">
        <v>5</v>
      </c>
      <c r="IL1356">
        <v>0</v>
      </c>
      <c r="IM1356">
        <v>0</v>
      </c>
      <c r="IN1356">
        <v>0</v>
      </c>
      <c r="IO1356" t="s">
        <v>441</v>
      </c>
      <c r="IP1356" t="s">
        <v>442</v>
      </c>
      <c r="IQ1356" t="s">
        <v>443</v>
      </c>
      <c r="IR1356" t="s">
        <v>443</v>
      </c>
      <c r="IS1356" t="s">
        <v>443</v>
      </c>
      <c r="IT1356" t="s">
        <v>443</v>
      </c>
      <c r="IU1356">
        <v>0</v>
      </c>
      <c r="IV1356">
        <v>100</v>
      </c>
      <c r="IW1356">
        <v>100</v>
      </c>
      <c r="IX1356">
        <v>1.09</v>
      </c>
      <c r="IY1356">
        <v>-0.0441</v>
      </c>
      <c r="IZ1356">
        <v>1.09748391826392</v>
      </c>
      <c r="JA1356">
        <v>0</v>
      </c>
      <c r="JB1356">
        <v>0</v>
      </c>
      <c r="JC1356">
        <v>0</v>
      </c>
      <c r="JD1356">
        <v>-0.0441141096964596</v>
      </c>
      <c r="JE1356">
        <v>0</v>
      </c>
      <c r="JF1356">
        <v>0</v>
      </c>
      <c r="JG1356">
        <v>0</v>
      </c>
      <c r="JH1356">
        <v>5</v>
      </c>
      <c r="JI1356">
        <v>2273</v>
      </c>
      <c r="JJ1356">
        <v>1</v>
      </c>
      <c r="JK1356">
        <v>24</v>
      </c>
      <c r="JL1356">
        <v>29357178.6</v>
      </c>
      <c r="JM1356">
        <v>29357178.6</v>
      </c>
      <c r="JN1356">
        <v>2.86865</v>
      </c>
      <c r="JO1356">
        <v>2.61353</v>
      </c>
      <c r="JP1356">
        <v>1.54785</v>
      </c>
      <c r="JQ1356">
        <v>2.31445</v>
      </c>
      <c r="JR1356">
        <v>1.64551</v>
      </c>
      <c r="JS1356">
        <v>2.21924</v>
      </c>
      <c r="JT1356">
        <v>34.4636</v>
      </c>
      <c r="JU1356">
        <v>24.1751</v>
      </c>
      <c r="JV1356">
        <v>18</v>
      </c>
      <c r="JW1356">
        <v>485.954</v>
      </c>
      <c r="JX1356">
        <v>377.975</v>
      </c>
      <c r="JY1356">
        <v>50.0287</v>
      </c>
      <c r="JZ1356">
        <v>57.6393</v>
      </c>
      <c r="KA1356">
        <v>30.0038</v>
      </c>
      <c r="KB1356">
        <v>56.8523</v>
      </c>
      <c r="KC1356">
        <v>56.6475</v>
      </c>
      <c r="KD1356">
        <v>57.547</v>
      </c>
      <c r="KE1356">
        <v>0</v>
      </c>
      <c r="KF1356">
        <v>100</v>
      </c>
      <c r="KG1356">
        <v>49.8662</v>
      </c>
      <c r="KH1356">
        <v>1544.21</v>
      </c>
      <c r="KI1356">
        <v>26.2864</v>
      </c>
      <c r="KJ1356">
        <v>92.1532</v>
      </c>
      <c r="KK1356">
        <v>88.6068</v>
      </c>
    </row>
    <row r="1357" spans="1:297">
      <c r="A1357">
        <v>1341</v>
      </c>
      <c r="B1357">
        <v>1761430722</v>
      </c>
      <c r="C1357">
        <v>22541</v>
      </c>
      <c r="D1357" t="s">
        <v>3137</v>
      </c>
      <c r="E1357" t="s">
        <v>3138</v>
      </c>
      <c r="F1357">
        <v>5</v>
      </c>
      <c r="G1357" t="s">
        <v>2954</v>
      </c>
      <c r="H1357" t="s">
        <v>436</v>
      </c>
      <c r="I1357">
        <v>1761430713.84615</v>
      </c>
      <c r="J1357">
        <f>(K1357)/1000</f>
        <v>0</v>
      </c>
      <c r="K1357">
        <f>IF(DP1357, AN1357, AH1357)</f>
        <v>0</v>
      </c>
      <c r="L1357">
        <f>IF(DP1357, AI1357, AG1357)</f>
        <v>0</v>
      </c>
      <c r="M1357">
        <f>DR1357 - IF(AU1357&gt;1, L1357*DL1357*100.0/(AW1357), 0)</f>
        <v>0</v>
      </c>
      <c r="N1357">
        <f>((T1357-J1357/2)*M1357-L1357)/(T1357+J1357/2)</f>
        <v>0</v>
      </c>
      <c r="O1357">
        <f>N1357*(DY1357+DZ1357)/1000.0</f>
        <v>0</v>
      </c>
      <c r="P1357">
        <f>(DR1357 - IF(AU1357&gt;1, L1357*DL1357*100.0/(AW1357), 0))*(DY1357+DZ1357)/1000.0</f>
        <v>0</v>
      </c>
      <c r="Q1357">
        <f>2.0/((1/S1357-1/R1357)+SIGN(S1357)*SQRT((1/S1357-1/R1357)*(1/S1357-1/R1357) + 4*DM1357/((DM1357+1)*(DM1357+1))*(2*1/S1357*1/R1357-1/R1357*1/R1357)))</f>
        <v>0</v>
      </c>
      <c r="R1357">
        <f>IF(LEFT(DN1357,1)&lt;&gt;"0",IF(LEFT(DN1357,1)="1",3.0,DO1357),$D$5+$E$5*(EF1357*DY1357/($K$5*1000))+$F$5*(EF1357*DY1357/($K$5*1000))*MAX(MIN(DL1357,$J$5),$I$5)*MAX(MIN(DL1357,$J$5),$I$5)+$G$5*MAX(MIN(DL1357,$J$5),$I$5)*(EF1357*DY1357/($K$5*1000))+$H$5*(EF1357*DY1357/($K$5*1000))*(EF1357*DY1357/($K$5*1000)))</f>
        <v>0</v>
      </c>
      <c r="S1357">
        <f>J1357*(1000-(1000*0.61365*exp(17.502*W1357/(240.97+W1357))/(DY1357+DZ1357)+DT1357)/2)/(1000*0.61365*exp(17.502*W1357/(240.97+W1357))/(DY1357+DZ1357)-DT1357)</f>
        <v>0</v>
      </c>
      <c r="T1357">
        <f>1/((DM1357+1)/(Q1357/1.6)+1/(R1357/1.37)) + DM1357/((DM1357+1)/(Q1357/1.6) + DM1357/(R1357/1.37))</f>
        <v>0</v>
      </c>
      <c r="U1357">
        <f>(DH1357*DK1357)</f>
        <v>0</v>
      </c>
      <c r="V1357">
        <f>(EA1357+(U1357+2*0.95*5.67E-8*(((EA1357+$B$7)+273)^4-(EA1357+273)^4)-44100*J1357)/(1.84*29.3*R1357+8*0.95*5.67E-8*(EA1357+273)^3))</f>
        <v>0</v>
      </c>
      <c r="W1357">
        <f>($C$7*EB1357+$D$7*EC1357+$E$7*V1357)</f>
        <v>0</v>
      </c>
      <c r="X1357">
        <f>0.61365*exp(17.502*W1357/(240.97+W1357))</f>
        <v>0</v>
      </c>
      <c r="Y1357">
        <f>(Z1357/AA1357*100)</f>
        <v>0</v>
      </c>
      <c r="Z1357">
        <f>DT1357*(DY1357+DZ1357)/1000</f>
        <v>0</v>
      </c>
      <c r="AA1357">
        <f>0.61365*exp(17.502*EA1357/(240.97+EA1357))</f>
        <v>0</v>
      </c>
      <c r="AB1357">
        <f>(X1357-DT1357*(DY1357+DZ1357)/1000)</f>
        <v>0</v>
      </c>
      <c r="AC1357">
        <f>(-J1357*44100)</f>
        <v>0</v>
      </c>
      <c r="AD1357">
        <f>2*29.3*R1357*0.92*(EA1357-W1357)</f>
        <v>0</v>
      </c>
      <c r="AE1357">
        <f>2*0.95*5.67E-8*(((EA1357+$B$7)+273)^4-(W1357+273)^4)</f>
        <v>0</v>
      </c>
      <c r="AF1357">
        <f>U1357+AE1357+AC1357+AD1357</f>
        <v>0</v>
      </c>
      <c r="AG1357">
        <f>DX1357*AU1357*(DS1357-DR1357*(1000-AU1357*DU1357)/(1000-AU1357*DT1357))/(100*DL1357)</f>
        <v>0</v>
      </c>
      <c r="AH1357">
        <f>1000*DX1357*AU1357*(DT1357-DU1357)/(100*DL1357*(1000-AU1357*DT1357))</f>
        <v>0</v>
      </c>
      <c r="AI1357">
        <f>(AJ1357 - AK1357 - DY1357*1E3/(8.314*(EA1357+273.15)) * AM1357/DX1357 * AL1357) * DX1357/(100*DL1357) * (1000 - DU1357)/1000</f>
        <v>0</v>
      </c>
      <c r="AJ1357">
        <v>1564.44944267414</v>
      </c>
      <c r="AK1357">
        <v>1535.11806060606</v>
      </c>
      <c r="AL1357">
        <v>3.27436232237257</v>
      </c>
      <c r="AM1357">
        <v>65.4946518172247</v>
      </c>
      <c r="AN1357">
        <f>(AP1357 - AO1357 + DY1357*1E3/(8.314*(EA1357+273.15)) * AR1357/DX1357 * AQ1357) * DX1357/(100*DL1357) * 1000/(1000 - AP1357)</f>
        <v>0</v>
      </c>
      <c r="AO1357">
        <v>25.823370591907</v>
      </c>
      <c r="AP1357">
        <v>58.5221587878788</v>
      </c>
      <c r="AQ1357">
        <v>-0.000105839561392869</v>
      </c>
      <c r="AR1357">
        <v>110.855634111714</v>
      </c>
      <c r="AS1357">
        <v>7</v>
      </c>
      <c r="AT1357">
        <v>1</v>
      </c>
      <c r="AU1357">
        <f>IF(AS1357*$H$13&gt;=AW1357,1.0,(AW1357/(AW1357-AS1357*$H$13)))</f>
        <v>0</v>
      </c>
      <c r="AV1357">
        <f>(AU1357-1)*100</f>
        <v>0</v>
      </c>
      <c r="AW1357">
        <f>MAX(0,($B$13+$C$13*EF1357)/(1+$D$13*EF1357)*DY1357/(EA1357+273)*$E$13)</f>
        <v>0</v>
      </c>
      <c r="AX1357" t="s">
        <v>437</v>
      </c>
      <c r="AY1357" t="s">
        <v>437</v>
      </c>
      <c r="AZ1357">
        <v>0</v>
      </c>
      <c r="BA1357">
        <v>0</v>
      </c>
      <c r="BB1357">
        <f>1-AZ1357/BA1357</f>
        <v>0</v>
      </c>
      <c r="BC1357">
        <v>0</v>
      </c>
      <c r="BD1357" t="s">
        <v>437</v>
      </c>
      <c r="BE1357" t="s">
        <v>437</v>
      </c>
      <c r="BF1357">
        <v>0</v>
      </c>
      <c r="BG1357">
        <v>0</v>
      </c>
      <c r="BH1357">
        <f>1-BF1357/BG1357</f>
        <v>0</v>
      </c>
      <c r="BI1357">
        <v>0.5</v>
      </c>
      <c r="BJ1357">
        <f>DI1357</f>
        <v>0</v>
      </c>
      <c r="BK1357">
        <f>L1357</f>
        <v>0</v>
      </c>
      <c r="BL1357">
        <f>BH1357*BI1357*BJ1357</f>
        <v>0</v>
      </c>
      <c r="BM1357">
        <f>(BK1357-BC1357)/BJ1357</f>
        <v>0</v>
      </c>
      <c r="BN1357">
        <f>(BA1357-BG1357)/BG1357</f>
        <v>0</v>
      </c>
      <c r="BO1357">
        <f>AZ1357/(BB1357+AZ1357/BG1357)</f>
        <v>0</v>
      </c>
      <c r="BP1357" t="s">
        <v>437</v>
      </c>
      <c r="BQ1357">
        <v>0</v>
      </c>
      <c r="BR1357">
        <f>IF(BQ1357&lt;&gt;0, BQ1357, BO1357)</f>
        <v>0</v>
      </c>
      <c r="BS1357">
        <f>1-BR1357/BG1357</f>
        <v>0</v>
      </c>
      <c r="BT1357">
        <f>(BG1357-BF1357)/(BG1357-BR1357)</f>
        <v>0</v>
      </c>
      <c r="BU1357">
        <f>(BA1357-BG1357)/(BA1357-BR1357)</f>
        <v>0</v>
      </c>
      <c r="BV1357">
        <f>(BG1357-BF1357)/(BG1357-AZ1357)</f>
        <v>0</v>
      </c>
      <c r="BW1357">
        <f>(BA1357-BG1357)/(BA1357-AZ1357)</f>
        <v>0</v>
      </c>
      <c r="BX1357">
        <f>(BT1357*BR1357/BF1357)</f>
        <v>0</v>
      </c>
      <c r="BY1357">
        <f>(1-BX1357)</f>
        <v>0</v>
      </c>
      <c r="DH1357">
        <f>$B$11*EG1357+$C$11*EH1357+$F$11*ES1357*(1-EV1357)</f>
        <v>0</v>
      </c>
      <c r="DI1357">
        <f>DH1357*DJ1357</f>
        <v>0</v>
      </c>
      <c r="DJ1357">
        <f>($B$11*$D$9+$C$11*$D$9+$F$11*((FF1357+EX1357)/MAX(FF1357+EX1357+FG1357, 0.1)*$I$9+FG1357/MAX(FF1357+EX1357+FG1357, 0.1)*$J$9))/($B$11+$C$11+$F$11)</f>
        <v>0</v>
      </c>
      <c r="DK1357">
        <f>($B$11*$K$9+$C$11*$K$9+$F$11*((FF1357+EX1357)/MAX(FF1357+EX1357+FG1357, 0.1)*$P$9+FG1357/MAX(FF1357+EX1357+FG1357, 0.1)*$Q$9))/($B$11+$C$11+$F$11)</f>
        <v>0</v>
      </c>
      <c r="DL1357">
        <v>6</v>
      </c>
      <c r="DM1357">
        <v>0.5</v>
      </c>
      <c r="DN1357" t="s">
        <v>438</v>
      </c>
      <c r="DO1357">
        <v>2</v>
      </c>
      <c r="DP1357" t="b">
        <v>1</v>
      </c>
      <c r="DQ1357">
        <v>1761430713.84615</v>
      </c>
      <c r="DR1357">
        <v>1422.61153846154</v>
      </c>
      <c r="DS1357">
        <v>1508.02</v>
      </c>
      <c r="DT1357">
        <v>58.5012153846154</v>
      </c>
      <c r="DU1357">
        <v>25.8213153846154</v>
      </c>
      <c r="DV1357">
        <v>1421.51307692308</v>
      </c>
      <c r="DW1357">
        <v>58.5453307692308</v>
      </c>
      <c r="DX1357">
        <v>500.020230769231</v>
      </c>
      <c r="DY1357">
        <v>90.1918846153846</v>
      </c>
      <c r="DZ1357">
        <v>0.0399862846153846</v>
      </c>
      <c r="EA1357">
        <v>52.4824230769231</v>
      </c>
      <c r="EB1357">
        <v>48.0472230769231</v>
      </c>
      <c r="EC1357">
        <v>999.9</v>
      </c>
      <c r="ED1357">
        <v>0</v>
      </c>
      <c r="EE1357">
        <v>0</v>
      </c>
      <c r="EF1357">
        <v>9998.60230769231</v>
      </c>
      <c r="EG1357">
        <v>0</v>
      </c>
      <c r="EH1357">
        <v>1247.18230769231</v>
      </c>
      <c r="EI1357">
        <v>-85.4096384615385</v>
      </c>
      <c r="EJ1357">
        <v>1511.00692307692</v>
      </c>
      <c r="EK1357">
        <v>1547.99230769231</v>
      </c>
      <c r="EL1357">
        <v>32.6798923076923</v>
      </c>
      <c r="EM1357">
        <v>1508.02</v>
      </c>
      <c r="EN1357">
        <v>25.8213153846154</v>
      </c>
      <c r="EO1357">
        <v>5.27633461538461</v>
      </c>
      <c r="EP1357">
        <v>2.32887461538462</v>
      </c>
      <c r="EQ1357">
        <v>33.7750615384615</v>
      </c>
      <c r="ER1357">
        <v>19.8775</v>
      </c>
      <c r="ES1357">
        <v>1199.98230769231</v>
      </c>
      <c r="ET1357">
        <v>0.966994692307692</v>
      </c>
      <c r="EU1357">
        <v>0.0330052</v>
      </c>
      <c r="EV1357">
        <v>0</v>
      </c>
      <c r="EW1357">
        <v>877.918</v>
      </c>
      <c r="EX1357">
        <v>5.00059</v>
      </c>
      <c r="EY1357">
        <v>11786.7769230769</v>
      </c>
      <c r="EZ1357">
        <v>10358.5461538462</v>
      </c>
      <c r="FA1357">
        <v>65.0910769230769</v>
      </c>
      <c r="FB1357">
        <v>66.3216923076923</v>
      </c>
      <c r="FC1357">
        <v>65.1056153846154</v>
      </c>
      <c r="FD1357">
        <v>66.1345384615385</v>
      </c>
      <c r="FE1357">
        <v>66.3265384615385</v>
      </c>
      <c r="FF1357">
        <v>1155.53923076923</v>
      </c>
      <c r="FG1357">
        <v>39.4430769230769</v>
      </c>
      <c r="FH1357">
        <v>0</v>
      </c>
      <c r="FI1357">
        <v>1761430682.5</v>
      </c>
      <c r="FJ1357">
        <v>0</v>
      </c>
      <c r="FK1357">
        <v>877.883923076923</v>
      </c>
      <c r="FL1357">
        <v>5.45982906635447</v>
      </c>
      <c r="FM1357">
        <v>87.9213673547814</v>
      </c>
      <c r="FN1357">
        <v>11787.5961538462</v>
      </c>
      <c r="FO1357">
        <v>15</v>
      </c>
      <c r="FP1357">
        <v>0</v>
      </c>
      <c r="FQ1357" t="s">
        <v>439</v>
      </c>
      <c r="FR1357">
        <v>0</v>
      </c>
      <c r="FS1357">
        <v>0</v>
      </c>
      <c r="FT1357">
        <v>0</v>
      </c>
      <c r="FU1357">
        <v>0</v>
      </c>
      <c r="FV1357">
        <v>0</v>
      </c>
      <c r="FW1357">
        <v>0</v>
      </c>
      <c r="FX1357">
        <v>0</v>
      </c>
      <c r="FY1357">
        <v>0</v>
      </c>
      <c r="FZ1357">
        <v>0</v>
      </c>
      <c r="GA1357">
        <v>0</v>
      </c>
      <c r="GB1357">
        <v>0</v>
      </c>
      <c r="GC1357">
        <v>-85.0122095238095</v>
      </c>
      <c r="GD1357">
        <v>-11.2153870129871</v>
      </c>
      <c r="GE1357">
        <v>1.44541341388966</v>
      </c>
      <c r="GF1357">
        <v>0</v>
      </c>
      <c r="GG1357">
        <v>877.642147058823</v>
      </c>
      <c r="GH1357">
        <v>5.26638655363315</v>
      </c>
      <c r="GI1357">
        <v>0.566790558493371</v>
      </c>
      <c r="GJ1357">
        <v>-1</v>
      </c>
      <c r="GK1357">
        <v>32.6721666666667</v>
      </c>
      <c r="GL1357">
        <v>0.181028571428566</v>
      </c>
      <c r="GM1357">
        <v>0.0196752281606747</v>
      </c>
      <c r="GN1357">
        <v>0</v>
      </c>
      <c r="GO1357">
        <v>0</v>
      </c>
      <c r="GP1357">
        <v>2</v>
      </c>
      <c r="GQ1357" t="s">
        <v>473</v>
      </c>
      <c r="GR1357">
        <v>3.12612</v>
      </c>
      <c r="GS1357">
        <v>2.71777</v>
      </c>
      <c r="GT1357">
        <v>0.197846</v>
      </c>
      <c r="GU1357">
        <v>0.204284</v>
      </c>
      <c r="GV1357">
        <v>0.180123</v>
      </c>
      <c r="GW1357">
        <v>0.102165</v>
      </c>
      <c r="GX1357">
        <v>28503.5</v>
      </c>
      <c r="GY1357">
        <v>29832.5</v>
      </c>
      <c r="GZ1357">
        <v>32322.4</v>
      </c>
      <c r="HA1357">
        <v>34126.1</v>
      </c>
      <c r="HB1357">
        <v>38210</v>
      </c>
      <c r="HC1357">
        <v>44237.2</v>
      </c>
      <c r="HD1357">
        <v>50864.1</v>
      </c>
      <c r="HE1357">
        <v>54774.1</v>
      </c>
      <c r="HF1357">
        <v>1.6456</v>
      </c>
      <c r="HG1357">
        <v>1.4962</v>
      </c>
      <c r="HH1357">
        <v>-0.22579</v>
      </c>
      <c r="HI1357">
        <v>0</v>
      </c>
      <c r="HJ1357">
        <v>51.6395</v>
      </c>
      <c r="HK1357">
        <v>999.9</v>
      </c>
      <c r="HL1357">
        <v>56.092</v>
      </c>
      <c r="HM1357">
        <v>30.343</v>
      </c>
      <c r="HN1357">
        <v>27.0224</v>
      </c>
      <c r="HO1357">
        <v>60.4157</v>
      </c>
      <c r="HP1357">
        <v>40.2163</v>
      </c>
      <c r="HQ1357">
        <v>1</v>
      </c>
      <c r="HR1357">
        <v>2.76718</v>
      </c>
      <c r="HS1357">
        <v>2.48747</v>
      </c>
      <c r="HT1357">
        <v>20.0917</v>
      </c>
      <c r="HU1357">
        <v>5.18479</v>
      </c>
      <c r="HV1357">
        <v>12.0159</v>
      </c>
      <c r="HW1357">
        <v>4.96655</v>
      </c>
      <c r="HX1357">
        <v>3.2959</v>
      </c>
      <c r="HY1357">
        <v>9999</v>
      </c>
      <c r="HZ1357">
        <v>9999</v>
      </c>
      <c r="IA1357">
        <v>999.9</v>
      </c>
      <c r="IB1357">
        <v>9999</v>
      </c>
      <c r="IC1357">
        <v>1.86325</v>
      </c>
      <c r="ID1357">
        <v>1.86805</v>
      </c>
      <c r="IE1357">
        <v>1.86783</v>
      </c>
      <c r="IF1357">
        <v>1.86905</v>
      </c>
      <c r="IG1357">
        <v>1.86981</v>
      </c>
      <c r="IH1357">
        <v>1.8659</v>
      </c>
      <c r="II1357">
        <v>1.86697</v>
      </c>
      <c r="IJ1357">
        <v>1.86844</v>
      </c>
      <c r="IK1357">
        <v>5</v>
      </c>
      <c r="IL1357">
        <v>0</v>
      </c>
      <c r="IM1357">
        <v>0</v>
      </c>
      <c r="IN1357">
        <v>0</v>
      </c>
      <c r="IO1357" t="s">
        <v>441</v>
      </c>
      <c r="IP1357" t="s">
        <v>442</v>
      </c>
      <c r="IQ1357" t="s">
        <v>443</v>
      </c>
      <c r="IR1357" t="s">
        <v>443</v>
      </c>
      <c r="IS1357" t="s">
        <v>443</v>
      </c>
      <c r="IT1357" t="s">
        <v>443</v>
      </c>
      <c r="IU1357">
        <v>0</v>
      </c>
      <c r="IV1357">
        <v>100</v>
      </c>
      <c r="IW1357">
        <v>100</v>
      </c>
      <c r="IX1357">
        <v>1.09</v>
      </c>
      <c r="IY1357">
        <v>-0.0441</v>
      </c>
      <c r="IZ1357">
        <v>1.09748391826392</v>
      </c>
      <c r="JA1357">
        <v>0</v>
      </c>
      <c r="JB1357">
        <v>0</v>
      </c>
      <c r="JC1357">
        <v>0</v>
      </c>
      <c r="JD1357">
        <v>-0.0441141096964596</v>
      </c>
      <c r="JE1357">
        <v>0</v>
      </c>
      <c r="JF1357">
        <v>0</v>
      </c>
      <c r="JG1357">
        <v>0</v>
      </c>
      <c r="JH1357">
        <v>5</v>
      </c>
      <c r="JI1357">
        <v>2273</v>
      </c>
      <c r="JJ1357">
        <v>1</v>
      </c>
      <c r="JK1357">
        <v>24</v>
      </c>
      <c r="JL1357">
        <v>29357178.7</v>
      </c>
      <c r="JM1357">
        <v>29357178.7</v>
      </c>
      <c r="JN1357">
        <v>2.89673</v>
      </c>
      <c r="JO1357">
        <v>2.60498</v>
      </c>
      <c r="JP1357">
        <v>1.54785</v>
      </c>
      <c r="JQ1357">
        <v>2.31567</v>
      </c>
      <c r="JR1357">
        <v>1.64673</v>
      </c>
      <c r="JS1357">
        <v>2.39014</v>
      </c>
      <c r="JT1357">
        <v>34.4636</v>
      </c>
      <c r="JU1357">
        <v>24.1838</v>
      </c>
      <c r="JV1357">
        <v>18</v>
      </c>
      <c r="JW1357">
        <v>486.154</v>
      </c>
      <c r="JX1357">
        <v>377.831</v>
      </c>
      <c r="JY1357">
        <v>49.9291</v>
      </c>
      <c r="JZ1357">
        <v>57.6608</v>
      </c>
      <c r="KA1357">
        <v>30.0043</v>
      </c>
      <c r="KB1357">
        <v>56.8685</v>
      </c>
      <c r="KC1357">
        <v>56.6615</v>
      </c>
      <c r="KD1357">
        <v>58.0197</v>
      </c>
      <c r="KE1357">
        <v>0</v>
      </c>
      <c r="KF1357">
        <v>100</v>
      </c>
      <c r="KG1357">
        <v>49.8161</v>
      </c>
      <c r="KH1357">
        <v>1557.86</v>
      </c>
      <c r="KI1357">
        <v>26.2864</v>
      </c>
      <c r="KJ1357">
        <v>92.1469</v>
      </c>
      <c r="KK1357">
        <v>88.6007</v>
      </c>
    </row>
    <row r="1358" spans="1:297">
      <c r="A1358">
        <v>1342</v>
      </c>
      <c r="B1358">
        <v>1761430727</v>
      </c>
      <c r="C1358">
        <v>22546</v>
      </c>
      <c r="D1358" t="s">
        <v>3139</v>
      </c>
      <c r="E1358" t="s">
        <v>3140</v>
      </c>
      <c r="F1358">
        <v>5</v>
      </c>
      <c r="G1358" t="s">
        <v>2954</v>
      </c>
      <c r="H1358" t="s">
        <v>436</v>
      </c>
      <c r="I1358">
        <v>1761430718.84615</v>
      </c>
      <c r="J1358">
        <f>(K1358)/1000</f>
        <v>0</v>
      </c>
      <c r="K1358">
        <f>IF(DP1358, AN1358, AH1358)</f>
        <v>0</v>
      </c>
      <c r="L1358">
        <f>IF(DP1358, AI1358, AG1358)</f>
        <v>0</v>
      </c>
      <c r="M1358">
        <f>DR1358 - IF(AU1358&gt;1, L1358*DL1358*100.0/(AW1358), 0)</f>
        <v>0</v>
      </c>
      <c r="N1358">
        <f>((T1358-J1358/2)*M1358-L1358)/(T1358+J1358/2)</f>
        <v>0</v>
      </c>
      <c r="O1358">
        <f>N1358*(DY1358+DZ1358)/1000.0</f>
        <v>0</v>
      </c>
      <c r="P1358">
        <f>(DR1358 - IF(AU1358&gt;1, L1358*DL1358*100.0/(AW1358), 0))*(DY1358+DZ1358)/1000.0</f>
        <v>0</v>
      </c>
      <c r="Q1358">
        <f>2.0/((1/S1358-1/R1358)+SIGN(S1358)*SQRT((1/S1358-1/R1358)*(1/S1358-1/R1358) + 4*DM1358/((DM1358+1)*(DM1358+1))*(2*1/S1358*1/R1358-1/R1358*1/R1358)))</f>
        <v>0</v>
      </c>
      <c r="R1358">
        <f>IF(LEFT(DN1358,1)&lt;&gt;"0",IF(LEFT(DN1358,1)="1",3.0,DO1358),$D$5+$E$5*(EF1358*DY1358/($K$5*1000))+$F$5*(EF1358*DY1358/($K$5*1000))*MAX(MIN(DL1358,$J$5),$I$5)*MAX(MIN(DL1358,$J$5),$I$5)+$G$5*MAX(MIN(DL1358,$J$5),$I$5)*(EF1358*DY1358/($K$5*1000))+$H$5*(EF1358*DY1358/($K$5*1000))*(EF1358*DY1358/($K$5*1000)))</f>
        <v>0</v>
      </c>
      <c r="S1358">
        <f>J1358*(1000-(1000*0.61365*exp(17.502*W1358/(240.97+W1358))/(DY1358+DZ1358)+DT1358)/2)/(1000*0.61365*exp(17.502*W1358/(240.97+W1358))/(DY1358+DZ1358)-DT1358)</f>
        <v>0</v>
      </c>
      <c r="T1358">
        <f>1/((DM1358+1)/(Q1358/1.6)+1/(R1358/1.37)) + DM1358/((DM1358+1)/(Q1358/1.6) + DM1358/(R1358/1.37))</f>
        <v>0</v>
      </c>
      <c r="U1358">
        <f>(DH1358*DK1358)</f>
        <v>0</v>
      </c>
      <c r="V1358">
        <f>(EA1358+(U1358+2*0.95*5.67E-8*(((EA1358+$B$7)+273)^4-(EA1358+273)^4)-44100*J1358)/(1.84*29.3*R1358+8*0.95*5.67E-8*(EA1358+273)^3))</f>
        <v>0</v>
      </c>
      <c r="W1358">
        <f>($C$7*EB1358+$D$7*EC1358+$E$7*V1358)</f>
        <v>0</v>
      </c>
      <c r="X1358">
        <f>0.61365*exp(17.502*W1358/(240.97+W1358))</f>
        <v>0</v>
      </c>
      <c r="Y1358">
        <f>(Z1358/AA1358*100)</f>
        <v>0</v>
      </c>
      <c r="Z1358">
        <f>DT1358*(DY1358+DZ1358)/1000</f>
        <v>0</v>
      </c>
      <c r="AA1358">
        <f>0.61365*exp(17.502*EA1358/(240.97+EA1358))</f>
        <v>0</v>
      </c>
      <c r="AB1358">
        <f>(X1358-DT1358*(DY1358+DZ1358)/1000)</f>
        <v>0</v>
      </c>
      <c r="AC1358">
        <f>(-J1358*44100)</f>
        <v>0</v>
      </c>
      <c r="AD1358">
        <f>2*29.3*R1358*0.92*(EA1358-W1358)</f>
        <v>0</v>
      </c>
      <c r="AE1358">
        <f>2*0.95*5.67E-8*(((EA1358+$B$7)+273)^4-(W1358+273)^4)</f>
        <v>0</v>
      </c>
      <c r="AF1358">
        <f>U1358+AE1358+AC1358+AD1358</f>
        <v>0</v>
      </c>
      <c r="AG1358">
        <f>DX1358*AU1358*(DS1358-DR1358*(1000-AU1358*DU1358)/(1000-AU1358*DT1358))/(100*DL1358)</f>
        <v>0</v>
      </c>
      <c r="AH1358">
        <f>1000*DX1358*AU1358*(DT1358-DU1358)/(100*DL1358*(1000-AU1358*DT1358))</f>
        <v>0</v>
      </c>
      <c r="AI1358">
        <f>(AJ1358 - AK1358 - DY1358*1E3/(8.314*(EA1358+273.15)) * AM1358/DX1358 * AL1358) * DX1358/(100*DL1358) * (1000 - DU1358)/1000</f>
        <v>0</v>
      </c>
      <c r="AJ1358">
        <v>1583.75832454337</v>
      </c>
      <c r="AK1358">
        <v>1553.74260606061</v>
      </c>
      <c r="AL1358">
        <v>3.72541232760351</v>
      </c>
      <c r="AM1358">
        <v>65.4946518172247</v>
      </c>
      <c r="AN1358">
        <f>(AP1358 - AO1358 + DY1358*1E3/(8.314*(EA1358+273.15)) * AR1358/DX1358 * AQ1358) * DX1358/(100*DL1358) * 1000/(1000 - AP1358)</f>
        <v>0</v>
      </c>
      <c r="AO1358">
        <v>25.8276680006688</v>
      </c>
      <c r="AP1358">
        <v>58.5310606060606</v>
      </c>
      <c r="AQ1358">
        <v>-0.000532361048623554</v>
      </c>
      <c r="AR1358">
        <v>110.855634111714</v>
      </c>
      <c r="AS1358">
        <v>7</v>
      </c>
      <c r="AT1358">
        <v>1</v>
      </c>
      <c r="AU1358">
        <f>IF(AS1358*$H$13&gt;=AW1358,1.0,(AW1358/(AW1358-AS1358*$H$13)))</f>
        <v>0</v>
      </c>
      <c r="AV1358">
        <f>(AU1358-1)*100</f>
        <v>0</v>
      </c>
      <c r="AW1358">
        <f>MAX(0,($B$13+$C$13*EF1358)/(1+$D$13*EF1358)*DY1358/(EA1358+273)*$E$13)</f>
        <v>0</v>
      </c>
      <c r="AX1358" t="s">
        <v>437</v>
      </c>
      <c r="AY1358" t="s">
        <v>437</v>
      </c>
      <c r="AZ1358">
        <v>0</v>
      </c>
      <c r="BA1358">
        <v>0</v>
      </c>
      <c r="BB1358">
        <f>1-AZ1358/BA1358</f>
        <v>0</v>
      </c>
      <c r="BC1358">
        <v>0</v>
      </c>
      <c r="BD1358" t="s">
        <v>437</v>
      </c>
      <c r="BE1358" t="s">
        <v>437</v>
      </c>
      <c r="BF1358">
        <v>0</v>
      </c>
      <c r="BG1358">
        <v>0</v>
      </c>
      <c r="BH1358">
        <f>1-BF1358/BG1358</f>
        <v>0</v>
      </c>
      <c r="BI1358">
        <v>0.5</v>
      </c>
      <c r="BJ1358">
        <f>DI1358</f>
        <v>0</v>
      </c>
      <c r="BK1358">
        <f>L1358</f>
        <v>0</v>
      </c>
      <c r="BL1358">
        <f>BH1358*BI1358*BJ1358</f>
        <v>0</v>
      </c>
      <c r="BM1358">
        <f>(BK1358-BC1358)/BJ1358</f>
        <v>0</v>
      </c>
      <c r="BN1358">
        <f>(BA1358-BG1358)/BG1358</f>
        <v>0</v>
      </c>
      <c r="BO1358">
        <f>AZ1358/(BB1358+AZ1358/BG1358)</f>
        <v>0</v>
      </c>
      <c r="BP1358" t="s">
        <v>437</v>
      </c>
      <c r="BQ1358">
        <v>0</v>
      </c>
      <c r="BR1358">
        <f>IF(BQ1358&lt;&gt;0, BQ1358, BO1358)</f>
        <v>0</v>
      </c>
      <c r="BS1358">
        <f>1-BR1358/BG1358</f>
        <v>0</v>
      </c>
      <c r="BT1358">
        <f>(BG1358-BF1358)/(BG1358-BR1358)</f>
        <v>0</v>
      </c>
      <c r="BU1358">
        <f>(BA1358-BG1358)/(BA1358-BR1358)</f>
        <v>0</v>
      </c>
      <c r="BV1358">
        <f>(BG1358-BF1358)/(BG1358-AZ1358)</f>
        <v>0</v>
      </c>
      <c r="BW1358">
        <f>(BA1358-BG1358)/(BA1358-AZ1358)</f>
        <v>0</v>
      </c>
      <c r="BX1358">
        <f>(BT1358*BR1358/BF1358)</f>
        <v>0</v>
      </c>
      <c r="BY1358">
        <f>(1-BX1358)</f>
        <v>0</v>
      </c>
      <c r="DH1358">
        <f>$B$11*EG1358+$C$11*EH1358+$F$11*ES1358*(1-EV1358)</f>
        <v>0</v>
      </c>
      <c r="DI1358">
        <f>DH1358*DJ1358</f>
        <v>0</v>
      </c>
      <c r="DJ1358">
        <f>($B$11*$D$9+$C$11*$D$9+$F$11*((FF1358+EX1358)/MAX(FF1358+EX1358+FG1358, 0.1)*$I$9+FG1358/MAX(FF1358+EX1358+FG1358, 0.1)*$J$9))/($B$11+$C$11+$F$11)</f>
        <v>0</v>
      </c>
      <c r="DK1358">
        <f>($B$11*$K$9+$C$11*$K$9+$F$11*((FF1358+EX1358)/MAX(FF1358+EX1358+FG1358, 0.1)*$P$9+FG1358/MAX(FF1358+EX1358+FG1358, 0.1)*$Q$9))/($B$11+$C$11+$F$11)</f>
        <v>0</v>
      </c>
      <c r="DL1358">
        <v>6</v>
      </c>
      <c r="DM1358">
        <v>0.5</v>
      </c>
      <c r="DN1358" t="s">
        <v>438</v>
      </c>
      <c r="DO1358">
        <v>2</v>
      </c>
      <c r="DP1358" t="b">
        <v>1</v>
      </c>
      <c r="DQ1358">
        <v>1761430718.84615</v>
      </c>
      <c r="DR1358">
        <v>1438.81538461538</v>
      </c>
      <c r="DS1358">
        <v>1525.63230769231</v>
      </c>
      <c r="DT1358">
        <v>58.5166615384615</v>
      </c>
      <c r="DU1358">
        <v>25.8240538461538</v>
      </c>
      <c r="DV1358">
        <v>1437.71846153846</v>
      </c>
      <c r="DW1358">
        <v>58.5607769230769</v>
      </c>
      <c r="DX1358">
        <v>500.009538461538</v>
      </c>
      <c r="DY1358">
        <v>90.1937846153846</v>
      </c>
      <c r="DZ1358">
        <v>0.0399567307692308</v>
      </c>
      <c r="EA1358">
        <v>52.4957615384615</v>
      </c>
      <c r="EB1358">
        <v>48.0668384615385</v>
      </c>
      <c r="EC1358">
        <v>999.9</v>
      </c>
      <c r="ED1358">
        <v>0</v>
      </c>
      <c r="EE1358">
        <v>0</v>
      </c>
      <c r="EF1358">
        <v>10000.3730769231</v>
      </c>
      <c r="EG1358">
        <v>0</v>
      </c>
      <c r="EH1358">
        <v>1247.14230769231</v>
      </c>
      <c r="EI1358">
        <v>-86.8163538461538</v>
      </c>
      <c r="EJ1358">
        <v>1528.24230769231</v>
      </c>
      <c r="EK1358">
        <v>1566.07461538462</v>
      </c>
      <c r="EL1358">
        <v>32.6926</v>
      </c>
      <c r="EM1358">
        <v>1525.63230769231</v>
      </c>
      <c r="EN1358">
        <v>25.8240538461538</v>
      </c>
      <c r="EO1358">
        <v>5.27783846153846</v>
      </c>
      <c r="EP1358">
        <v>2.32917076923077</v>
      </c>
      <c r="EQ1358">
        <v>33.7801615384615</v>
      </c>
      <c r="ER1358">
        <v>19.8795538461538</v>
      </c>
      <c r="ES1358">
        <v>1199.97615384615</v>
      </c>
      <c r="ET1358">
        <v>0.966992923076923</v>
      </c>
      <c r="EU1358">
        <v>0.033007</v>
      </c>
      <c r="EV1358">
        <v>0</v>
      </c>
      <c r="EW1358">
        <v>878.402230769231</v>
      </c>
      <c r="EX1358">
        <v>5.00059</v>
      </c>
      <c r="EY1358">
        <v>11793.8923076923</v>
      </c>
      <c r="EZ1358">
        <v>10358.4846153846</v>
      </c>
      <c r="FA1358">
        <v>65.12</v>
      </c>
      <c r="FB1358">
        <v>66.3410769230769</v>
      </c>
      <c r="FC1358">
        <v>65.125</v>
      </c>
      <c r="FD1358">
        <v>66.1536153846154</v>
      </c>
      <c r="FE1358">
        <v>66.3459230769231</v>
      </c>
      <c r="FF1358">
        <v>1155.53076923077</v>
      </c>
      <c r="FG1358">
        <v>39.4453846153846</v>
      </c>
      <c r="FH1358">
        <v>0</v>
      </c>
      <c r="FI1358">
        <v>1761430687.9</v>
      </c>
      <c r="FJ1358">
        <v>0</v>
      </c>
      <c r="FK1358">
        <v>878.37948</v>
      </c>
      <c r="FL1358">
        <v>4.80592308667797</v>
      </c>
      <c r="FM1358">
        <v>84.8307691139447</v>
      </c>
      <c r="FN1358">
        <v>11795.776</v>
      </c>
      <c r="FO1358">
        <v>15</v>
      </c>
      <c r="FP1358">
        <v>0</v>
      </c>
      <c r="FQ1358" t="s">
        <v>439</v>
      </c>
      <c r="FR1358">
        <v>0</v>
      </c>
      <c r="FS1358">
        <v>0</v>
      </c>
      <c r="FT1358">
        <v>0</v>
      </c>
      <c r="FU1358">
        <v>0</v>
      </c>
      <c r="FV1358">
        <v>0</v>
      </c>
      <c r="FW1358">
        <v>0</v>
      </c>
      <c r="FX1358">
        <v>0</v>
      </c>
      <c r="FY1358">
        <v>0</v>
      </c>
      <c r="FZ1358">
        <v>0</v>
      </c>
      <c r="GA1358">
        <v>0</v>
      </c>
      <c r="GB1358">
        <v>0</v>
      </c>
      <c r="GC1358">
        <v>-86.2089</v>
      </c>
      <c r="GD1358">
        <v>-14.1375879699248</v>
      </c>
      <c r="GE1358">
        <v>1.66552967250662</v>
      </c>
      <c r="GF1358">
        <v>0</v>
      </c>
      <c r="GG1358">
        <v>878.0505</v>
      </c>
      <c r="GH1358">
        <v>5.47219252652691</v>
      </c>
      <c r="GI1358">
        <v>0.577051391839174</v>
      </c>
      <c r="GJ1358">
        <v>-1</v>
      </c>
      <c r="GK1358">
        <v>32.687165</v>
      </c>
      <c r="GL1358">
        <v>0.169042105263159</v>
      </c>
      <c r="GM1358">
        <v>0.0177526131879227</v>
      </c>
      <c r="GN1358">
        <v>0</v>
      </c>
      <c r="GO1358">
        <v>0</v>
      </c>
      <c r="GP1358">
        <v>2</v>
      </c>
      <c r="GQ1358" t="s">
        <v>473</v>
      </c>
      <c r="GR1358">
        <v>3.12609</v>
      </c>
      <c r="GS1358">
        <v>2.71777</v>
      </c>
      <c r="GT1358">
        <v>0.199288</v>
      </c>
      <c r="GU1358">
        <v>0.205538</v>
      </c>
      <c r="GV1358">
        <v>0.180114</v>
      </c>
      <c r="GW1358">
        <v>0.102159</v>
      </c>
      <c r="GX1358">
        <v>28449.8</v>
      </c>
      <c r="GY1358">
        <v>29782.6</v>
      </c>
      <c r="GZ1358">
        <v>32320.5</v>
      </c>
      <c r="HA1358">
        <v>34123.5</v>
      </c>
      <c r="HB1358">
        <v>38208.5</v>
      </c>
      <c r="HC1358">
        <v>44234.5</v>
      </c>
      <c r="HD1358">
        <v>50861.1</v>
      </c>
      <c r="HE1358">
        <v>54770.2</v>
      </c>
      <c r="HF1358">
        <v>1.64538</v>
      </c>
      <c r="HG1358">
        <v>1.49615</v>
      </c>
      <c r="HH1358">
        <v>-0.225805</v>
      </c>
      <c r="HI1358">
        <v>0</v>
      </c>
      <c r="HJ1358">
        <v>51.6574</v>
      </c>
      <c r="HK1358">
        <v>999.9</v>
      </c>
      <c r="HL1358">
        <v>56.092</v>
      </c>
      <c r="HM1358">
        <v>30.343</v>
      </c>
      <c r="HN1358">
        <v>27.0222</v>
      </c>
      <c r="HO1358">
        <v>59.9457</v>
      </c>
      <c r="HP1358">
        <v>40.1322</v>
      </c>
      <c r="HQ1358">
        <v>1</v>
      </c>
      <c r="HR1358">
        <v>2.77143</v>
      </c>
      <c r="HS1358">
        <v>2.66776</v>
      </c>
      <c r="HT1358">
        <v>20.0887</v>
      </c>
      <c r="HU1358">
        <v>5.18479</v>
      </c>
      <c r="HV1358">
        <v>12.0159</v>
      </c>
      <c r="HW1358">
        <v>4.9666</v>
      </c>
      <c r="HX1358">
        <v>3.29593</v>
      </c>
      <c r="HY1358">
        <v>9999</v>
      </c>
      <c r="HZ1358">
        <v>9999</v>
      </c>
      <c r="IA1358">
        <v>999.9</v>
      </c>
      <c r="IB1358">
        <v>9999</v>
      </c>
      <c r="IC1358">
        <v>1.86325</v>
      </c>
      <c r="ID1358">
        <v>1.86807</v>
      </c>
      <c r="IE1358">
        <v>1.86783</v>
      </c>
      <c r="IF1358">
        <v>1.86905</v>
      </c>
      <c r="IG1358">
        <v>1.86981</v>
      </c>
      <c r="IH1358">
        <v>1.86596</v>
      </c>
      <c r="II1358">
        <v>1.86694</v>
      </c>
      <c r="IJ1358">
        <v>1.86843</v>
      </c>
      <c r="IK1358">
        <v>5</v>
      </c>
      <c r="IL1358">
        <v>0</v>
      </c>
      <c r="IM1358">
        <v>0</v>
      </c>
      <c r="IN1358">
        <v>0</v>
      </c>
      <c r="IO1358" t="s">
        <v>441</v>
      </c>
      <c r="IP1358" t="s">
        <v>442</v>
      </c>
      <c r="IQ1358" t="s">
        <v>443</v>
      </c>
      <c r="IR1358" t="s">
        <v>443</v>
      </c>
      <c r="IS1358" t="s">
        <v>443</v>
      </c>
      <c r="IT1358" t="s">
        <v>443</v>
      </c>
      <c r="IU1358">
        <v>0</v>
      </c>
      <c r="IV1358">
        <v>100</v>
      </c>
      <c r="IW1358">
        <v>100</v>
      </c>
      <c r="IX1358">
        <v>1.09</v>
      </c>
      <c r="IY1358">
        <v>-0.0441</v>
      </c>
      <c r="IZ1358">
        <v>1.09748391826392</v>
      </c>
      <c r="JA1358">
        <v>0</v>
      </c>
      <c r="JB1358">
        <v>0</v>
      </c>
      <c r="JC1358">
        <v>0</v>
      </c>
      <c r="JD1358">
        <v>-0.0441141096964596</v>
      </c>
      <c r="JE1358">
        <v>0</v>
      </c>
      <c r="JF1358">
        <v>0</v>
      </c>
      <c r="JG1358">
        <v>0</v>
      </c>
      <c r="JH1358">
        <v>5</v>
      </c>
      <c r="JI1358">
        <v>2273</v>
      </c>
      <c r="JJ1358">
        <v>1</v>
      </c>
      <c r="JK1358">
        <v>24</v>
      </c>
      <c r="JL1358">
        <v>29357178.8</v>
      </c>
      <c r="JM1358">
        <v>29357178.8</v>
      </c>
      <c r="JN1358">
        <v>2.91992</v>
      </c>
      <c r="JO1358">
        <v>2.60864</v>
      </c>
      <c r="JP1358">
        <v>1.54785</v>
      </c>
      <c r="JQ1358">
        <v>2.31567</v>
      </c>
      <c r="JR1358">
        <v>1.64673</v>
      </c>
      <c r="JS1358">
        <v>2.33521</v>
      </c>
      <c r="JT1358">
        <v>34.4636</v>
      </c>
      <c r="JU1358">
        <v>24.1751</v>
      </c>
      <c r="JV1358">
        <v>18</v>
      </c>
      <c r="JW1358">
        <v>486.071</v>
      </c>
      <c r="JX1358">
        <v>377.864</v>
      </c>
      <c r="JY1358">
        <v>49.8253</v>
      </c>
      <c r="JZ1358">
        <v>57.6775</v>
      </c>
      <c r="KA1358">
        <v>30.0043</v>
      </c>
      <c r="KB1358">
        <v>56.8844</v>
      </c>
      <c r="KC1358">
        <v>56.6772</v>
      </c>
      <c r="KD1358">
        <v>58.5615</v>
      </c>
      <c r="KE1358">
        <v>0</v>
      </c>
      <c r="KF1358">
        <v>100</v>
      </c>
      <c r="KG1358">
        <v>49.74</v>
      </c>
      <c r="KH1358">
        <v>1578.26</v>
      </c>
      <c r="KI1358">
        <v>26.2864</v>
      </c>
      <c r="KJ1358">
        <v>92.1414</v>
      </c>
      <c r="KK1358">
        <v>88.5942</v>
      </c>
    </row>
    <row r="1359" spans="1:297">
      <c r="A1359">
        <v>1343</v>
      </c>
      <c r="B1359">
        <v>1761430732</v>
      </c>
      <c r="C1359">
        <v>22551</v>
      </c>
      <c r="D1359" t="s">
        <v>3141</v>
      </c>
      <c r="E1359" t="s">
        <v>3142</v>
      </c>
      <c r="F1359">
        <v>5</v>
      </c>
      <c r="G1359" t="s">
        <v>2954</v>
      </c>
      <c r="H1359" t="s">
        <v>436</v>
      </c>
      <c r="I1359">
        <v>1761430723.84615</v>
      </c>
      <c r="J1359">
        <f>(K1359)/1000</f>
        <v>0</v>
      </c>
      <c r="K1359">
        <f>IF(DP1359, AN1359, AH1359)</f>
        <v>0</v>
      </c>
      <c r="L1359">
        <f>IF(DP1359, AI1359, AG1359)</f>
        <v>0</v>
      </c>
      <c r="M1359">
        <f>DR1359 - IF(AU1359&gt;1, L1359*DL1359*100.0/(AW1359), 0)</f>
        <v>0</v>
      </c>
      <c r="N1359">
        <f>((T1359-J1359/2)*M1359-L1359)/(T1359+J1359/2)</f>
        <v>0</v>
      </c>
      <c r="O1359">
        <f>N1359*(DY1359+DZ1359)/1000.0</f>
        <v>0</v>
      </c>
      <c r="P1359">
        <f>(DR1359 - IF(AU1359&gt;1, L1359*DL1359*100.0/(AW1359), 0))*(DY1359+DZ1359)/1000.0</f>
        <v>0</v>
      </c>
      <c r="Q1359">
        <f>2.0/((1/S1359-1/R1359)+SIGN(S1359)*SQRT((1/S1359-1/R1359)*(1/S1359-1/R1359) + 4*DM1359/((DM1359+1)*(DM1359+1))*(2*1/S1359*1/R1359-1/R1359*1/R1359)))</f>
        <v>0</v>
      </c>
      <c r="R1359">
        <f>IF(LEFT(DN1359,1)&lt;&gt;"0",IF(LEFT(DN1359,1)="1",3.0,DO1359),$D$5+$E$5*(EF1359*DY1359/($K$5*1000))+$F$5*(EF1359*DY1359/($K$5*1000))*MAX(MIN(DL1359,$J$5),$I$5)*MAX(MIN(DL1359,$J$5),$I$5)+$G$5*MAX(MIN(DL1359,$J$5),$I$5)*(EF1359*DY1359/($K$5*1000))+$H$5*(EF1359*DY1359/($K$5*1000))*(EF1359*DY1359/($K$5*1000)))</f>
        <v>0</v>
      </c>
      <c r="S1359">
        <f>J1359*(1000-(1000*0.61365*exp(17.502*W1359/(240.97+W1359))/(DY1359+DZ1359)+DT1359)/2)/(1000*0.61365*exp(17.502*W1359/(240.97+W1359))/(DY1359+DZ1359)-DT1359)</f>
        <v>0</v>
      </c>
      <c r="T1359">
        <f>1/((DM1359+1)/(Q1359/1.6)+1/(R1359/1.37)) + DM1359/((DM1359+1)/(Q1359/1.6) + DM1359/(R1359/1.37))</f>
        <v>0</v>
      </c>
      <c r="U1359">
        <f>(DH1359*DK1359)</f>
        <v>0</v>
      </c>
      <c r="V1359">
        <f>(EA1359+(U1359+2*0.95*5.67E-8*(((EA1359+$B$7)+273)^4-(EA1359+273)^4)-44100*J1359)/(1.84*29.3*R1359+8*0.95*5.67E-8*(EA1359+273)^3))</f>
        <v>0</v>
      </c>
      <c r="W1359">
        <f>($C$7*EB1359+$D$7*EC1359+$E$7*V1359)</f>
        <v>0</v>
      </c>
      <c r="X1359">
        <f>0.61365*exp(17.502*W1359/(240.97+W1359))</f>
        <v>0</v>
      </c>
      <c r="Y1359">
        <f>(Z1359/AA1359*100)</f>
        <v>0</v>
      </c>
      <c r="Z1359">
        <f>DT1359*(DY1359+DZ1359)/1000</f>
        <v>0</v>
      </c>
      <c r="AA1359">
        <f>0.61365*exp(17.502*EA1359/(240.97+EA1359))</f>
        <v>0</v>
      </c>
      <c r="AB1359">
        <f>(X1359-DT1359*(DY1359+DZ1359)/1000)</f>
        <v>0</v>
      </c>
      <c r="AC1359">
        <f>(-J1359*44100)</f>
        <v>0</v>
      </c>
      <c r="AD1359">
        <f>2*29.3*R1359*0.92*(EA1359-W1359)</f>
        <v>0</v>
      </c>
      <c r="AE1359">
        <f>2*0.95*5.67E-8*(((EA1359+$B$7)+273)^4-(W1359+273)^4)</f>
        <v>0</v>
      </c>
      <c r="AF1359">
        <f>U1359+AE1359+AC1359+AD1359</f>
        <v>0</v>
      </c>
      <c r="AG1359">
        <f>DX1359*AU1359*(DS1359-DR1359*(1000-AU1359*DU1359)/(1000-AU1359*DT1359))/(100*DL1359)</f>
        <v>0</v>
      </c>
      <c r="AH1359">
        <f>1000*DX1359*AU1359*(DT1359-DU1359)/(100*DL1359*(1000-AU1359*DT1359))</f>
        <v>0</v>
      </c>
      <c r="AI1359">
        <f>(AJ1359 - AK1359 - DY1359*1E3/(8.314*(EA1359+273.15)) * AM1359/DX1359 * AL1359) * DX1359/(100*DL1359) * (1000 - DU1359)/1000</f>
        <v>0</v>
      </c>
      <c r="AJ1359">
        <v>1599.29222787542</v>
      </c>
      <c r="AK1359">
        <v>1570.13121212121</v>
      </c>
      <c r="AL1359">
        <v>3.26428112518381</v>
      </c>
      <c r="AM1359">
        <v>65.4946518172247</v>
      </c>
      <c r="AN1359">
        <f>(AP1359 - AO1359 + DY1359*1E3/(8.314*(EA1359+273.15)) * AR1359/DX1359 * AQ1359) * DX1359/(100*DL1359) * 1000/(1000 - AP1359)</f>
        <v>0</v>
      </c>
      <c r="AO1359">
        <v>25.827644461223</v>
      </c>
      <c r="AP1359">
        <v>58.5430775757576</v>
      </c>
      <c r="AQ1359">
        <v>0.000510844751722491</v>
      </c>
      <c r="AR1359">
        <v>110.855634111714</v>
      </c>
      <c r="AS1359">
        <v>7</v>
      </c>
      <c r="AT1359">
        <v>1</v>
      </c>
      <c r="AU1359">
        <f>IF(AS1359*$H$13&gt;=AW1359,1.0,(AW1359/(AW1359-AS1359*$H$13)))</f>
        <v>0</v>
      </c>
      <c r="AV1359">
        <f>(AU1359-1)*100</f>
        <v>0</v>
      </c>
      <c r="AW1359">
        <f>MAX(0,($B$13+$C$13*EF1359)/(1+$D$13*EF1359)*DY1359/(EA1359+273)*$E$13)</f>
        <v>0</v>
      </c>
      <c r="AX1359" t="s">
        <v>437</v>
      </c>
      <c r="AY1359" t="s">
        <v>437</v>
      </c>
      <c r="AZ1359">
        <v>0</v>
      </c>
      <c r="BA1359">
        <v>0</v>
      </c>
      <c r="BB1359">
        <f>1-AZ1359/BA1359</f>
        <v>0</v>
      </c>
      <c r="BC1359">
        <v>0</v>
      </c>
      <c r="BD1359" t="s">
        <v>437</v>
      </c>
      <c r="BE1359" t="s">
        <v>437</v>
      </c>
      <c r="BF1359">
        <v>0</v>
      </c>
      <c r="BG1359">
        <v>0</v>
      </c>
      <c r="BH1359">
        <f>1-BF1359/BG1359</f>
        <v>0</v>
      </c>
      <c r="BI1359">
        <v>0.5</v>
      </c>
      <c r="BJ1359">
        <f>DI1359</f>
        <v>0</v>
      </c>
      <c r="BK1359">
        <f>L1359</f>
        <v>0</v>
      </c>
      <c r="BL1359">
        <f>BH1359*BI1359*BJ1359</f>
        <v>0</v>
      </c>
      <c r="BM1359">
        <f>(BK1359-BC1359)/BJ1359</f>
        <v>0</v>
      </c>
      <c r="BN1359">
        <f>(BA1359-BG1359)/BG1359</f>
        <v>0</v>
      </c>
      <c r="BO1359">
        <f>AZ1359/(BB1359+AZ1359/BG1359)</f>
        <v>0</v>
      </c>
      <c r="BP1359" t="s">
        <v>437</v>
      </c>
      <c r="BQ1359">
        <v>0</v>
      </c>
      <c r="BR1359">
        <f>IF(BQ1359&lt;&gt;0, BQ1359, BO1359)</f>
        <v>0</v>
      </c>
      <c r="BS1359">
        <f>1-BR1359/BG1359</f>
        <v>0</v>
      </c>
      <c r="BT1359">
        <f>(BG1359-BF1359)/(BG1359-BR1359)</f>
        <v>0</v>
      </c>
      <c r="BU1359">
        <f>(BA1359-BG1359)/(BA1359-BR1359)</f>
        <v>0</v>
      </c>
      <c r="BV1359">
        <f>(BG1359-BF1359)/(BG1359-AZ1359)</f>
        <v>0</v>
      </c>
      <c r="BW1359">
        <f>(BA1359-BG1359)/(BA1359-AZ1359)</f>
        <v>0</v>
      </c>
      <c r="BX1359">
        <f>(BT1359*BR1359/BF1359)</f>
        <v>0</v>
      </c>
      <c r="BY1359">
        <f>(1-BX1359)</f>
        <v>0</v>
      </c>
      <c r="DH1359">
        <f>$B$11*EG1359+$C$11*EH1359+$F$11*ES1359*(1-EV1359)</f>
        <v>0</v>
      </c>
      <c r="DI1359">
        <f>DH1359*DJ1359</f>
        <v>0</v>
      </c>
      <c r="DJ1359">
        <f>($B$11*$D$9+$C$11*$D$9+$F$11*((FF1359+EX1359)/MAX(FF1359+EX1359+FG1359, 0.1)*$I$9+FG1359/MAX(FF1359+EX1359+FG1359, 0.1)*$J$9))/($B$11+$C$11+$F$11)</f>
        <v>0</v>
      </c>
      <c r="DK1359">
        <f>($B$11*$K$9+$C$11*$K$9+$F$11*((FF1359+EX1359)/MAX(FF1359+EX1359+FG1359, 0.1)*$P$9+FG1359/MAX(FF1359+EX1359+FG1359, 0.1)*$Q$9))/($B$11+$C$11+$F$11)</f>
        <v>0</v>
      </c>
      <c r="DL1359">
        <v>6</v>
      </c>
      <c r="DM1359">
        <v>0.5</v>
      </c>
      <c r="DN1359" t="s">
        <v>438</v>
      </c>
      <c r="DO1359">
        <v>2</v>
      </c>
      <c r="DP1359" t="b">
        <v>1</v>
      </c>
      <c r="DQ1359">
        <v>1761430723.84615</v>
      </c>
      <c r="DR1359">
        <v>1455.17</v>
      </c>
      <c r="DS1359">
        <v>1542.17923076923</v>
      </c>
      <c r="DT1359">
        <v>58.5306153846154</v>
      </c>
      <c r="DU1359">
        <v>25.8257230769231</v>
      </c>
      <c r="DV1359">
        <v>1454.07384615385</v>
      </c>
      <c r="DW1359">
        <v>58.5747230769231</v>
      </c>
      <c r="DX1359">
        <v>500.000538461538</v>
      </c>
      <c r="DY1359">
        <v>90.1943846153846</v>
      </c>
      <c r="DZ1359">
        <v>0.0399699538461538</v>
      </c>
      <c r="EA1359">
        <v>52.5007384615385</v>
      </c>
      <c r="EB1359">
        <v>48.0847615384615</v>
      </c>
      <c r="EC1359">
        <v>999.9</v>
      </c>
      <c r="ED1359">
        <v>0</v>
      </c>
      <c r="EE1359">
        <v>0</v>
      </c>
      <c r="EF1359">
        <v>9996.38230769231</v>
      </c>
      <c r="EG1359">
        <v>0</v>
      </c>
      <c r="EH1359">
        <v>1247.10692307692</v>
      </c>
      <c r="EI1359">
        <v>-87.0088307692308</v>
      </c>
      <c r="EJ1359">
        <v>1545.63692307692</v>
      </c>
      <c r="EK1359">
        <v>1583.06307692308</v>
      </c>
      <c r="EL1359">
        <v>32.7048846153846</v>
      </c>
      <c r="EM1359">
        <v>1542.17923076923</v>
      </c>
      <c r="EN1359">
        <v>25.8257230769231</v>
      </c>
      <c r="EO1359">
        <v>5.27913230769231</v>
      </c>
      <c r="EP1359">
        <v>2.32933692307692</v>
      </c>
      <c r="EQ1359">
        <v>33.7845461538462</v>
      </c>
      <c r="ER1359">
        <v>19.8807153846154</v>
      </c>
      <c r="ES1359">
        <v>1200.01538461538</v>
      </c>
      <c r="ET1359">
        <v>0.966990615384615</v>
      </c>
      <c r="EU1359">
        <v>0.0330093230769231</v>
      </c>
      <c r="EV1359">
        <v>0</v>
      </c>
      <c r="EW1359">
        <v>878.860153846154</v>
      </c>
      <c r="EX1359">
        <v>5.00059</v>
      </c>
      <c r="EY1359">
        <v>11801.3923076923</v>
      </c>
      <c r="EZ1359">
        <v>10358.8230769231</v>
      </c>
      <c r="FA1359">
        <v>65.1536153846154</v>
      </c>
      <c r="FB1359">
        <v>66.3604615384615</v>
      </c>
      <c r="FC1359">
        <v>65.1345384615385</v>
      </c>
      <c r="FD1359">
        <v>66.1726923076923</v>
      </c>
      <c r="FE1359">
        <v>66.3653076923077</v>
      </c>
      <c r="FF1359">
        <v>1155.56538461538</v>
      </c>
      <c r="FG1359">
        <v>39.45</v>
      </c>
      <c r="FH1359">
        <v>0</v>
      </c>
      <c r="FI1359">
        <v>1761430692.7</v>
      </c>
      <c r="FJ1359">
        <v>0</v>
      </c>
      <c r="FK1359">
        <v>878.8294</v>
      </c>
      <c r="FL1359">
        <v>5.80907693373905</v>
      </c>
      <c r="FM1359">
        <v>87.2153846453432</v>
      </c>
      <c r="FN1359">
        <v>11802.664</v>
      </c>
      <c r="FO1359">
        <v>15</v>
      </c>
      <c r="FP1359">
        <v>0</v>
      </c>
      <c r="FQ1359" t="s">
        <v>439</v>
      </c>
      <c r="FR1359">
        <v>0</v>
      </c>
      <c r="FS1359">
        <v>0</v>
      </c>
      <c r="FT1359">
        <v>0</v>
      </c>
      <c r="FU1359">
        <v>0</v>
      </c>
      <c r="FV1359">
        <v>0</v>
      </c>
      <c r="FW1359">
        <v>0</v>
      </c>
      <c r="FX1359">
        <v>0</v>
      </c>
      <c r="FY1359">
        <v>0</v>
      </c>
      <c r="FZ1359">
        <v>0</v>
      </c>
      <c r="GA1359">
        <v>0</v>
      </c>
      <c r="GB1359">
        <v>0</v>
      </c>
      <c r="GC1359">
        <v>-86.9232523809524</v>
      </c>
      <c r="GD1359">
        <v>-4.5675272727273</v>
      </c>
      <c r="GE1359">
        <v>1.02301859482195</v>
      </c>
      <c r="GF1359">
        <v>0</v>
      </c>
      <c r="GG1359">
        <v>878.501647058824</v>
      </c>
      <c r="GH1359">
        <v>5.37888464932673</v>
      </c>
      <c r="GI1359">
        <v>0.582393988452385</v>
      </c>
      <c r="GJ1359">
        <v>-1</v>
      </c>
      <c r="GK1359">
        <v>32.6975619047619</v>
      </c>
      <c r="GL1359">
        <v>0.142168831168937</v>
      </c>
      <c r="GM1359">
        <v>0.0159179286816701</v>
      </c>
      <c r="GN1359">
        <v>0</v>
      </c>
      <c r="GO1359">
        <v>0</v>
      </c>
      <c r="GP1359">
        <v>2</v>
      </c>
      <c r="GQ1359" t="s">
        <v>473</v>
      </c>
      <c r="GR1359">
        <v>3.12591</v>
      </c>
      <c r="GS1359">
        <v>2.71817</v>
      </c>
      <c r="GT1359">
        <v>0.200598</v>
      </c>
      <c r="GU1359">
        <v>0.207016</v>
      </c>
      <c r="GV1359">
        <v>0.180109</v>
      </c>
      <c r="GW1359">
        <v>0.102162</v>
      </c>
      <c r="GX1359">
        <v>28400.8</v>
      </c>
      <c r="GY1359">
        <v>29724.1</v>
      </c>
      <c r="GZ1359">
        <v>32318.4</v>
      </c>
      <c r="HA1359">
        <v>34121</v>
      </c>
      <c r="HB1359">
        <v>38206.8</v>
      </c>
      <c r="HC1359">
        <v>44231.4</v>
      </c>
      <c r="HD1359">
        <v>50858</v>
      </c>
      <c r="HE1359">
        <v>54766.3</v>
      </c>
      <c r="HF1359">
        <v>1.64508</v>
      </c>
      <c r="HG1359">
        <v>1.4961</v>
      </c>
      <c r="HH1359">
        <v>-0.227533</v>
      </c>
      <c r="HI1359">
        <v>0</v>
      </c>
      <c r="HJ1359">
        <v>51.6737</v>
      </c>
      <c r="HK1359">
        <v>999.9</v>
      </c>
      <c r="HL1359">
        <v>56.092</v>
      </c>
      <c r="HM1359">
        <v>30.343</v>
      </c>
      <c r="HN1359">
        <v>27.02</v>
      </c>
      <c r="HO1359">
        <v>60.4057</v>
      </c>
      <c r="HP1359">
        <v>40.3966</v>
      </c>
      <c r="HQ1359">
        <v>1</v>
      </c>
      <c r="HR1359">
        <v>2.77543</v>
      </c>
      <c r="HS1359">
        <v>2.83935</v>
      </c>
      <c r="HT1359">
        <v>20.086</v>
      </c>
      <c r="HU1359">
        <v>5.18494</v>
      </c>
      <c r="HV1359">
        <v>12.0159</v>
      </c>
      <c r="HW1359">
        <v>4.9668</v>
      </c>
      <c r="HX1359">
        <v>3.29588</v>
      </c>
      <c r="HY1359">
        <v>9999</v>
      </c>
      <c r="HZ1359">
        <v>9999</v>
      </c>
      <c r="IA1359">
        <v>999.9</v>
      </c>
      <c r="IB1359">
        <v>9999</v>
      </c>
      <c r="IC1359">
        <v>1.86325</v>
      </c>
      <c r="ID1359">
        <v>1.86804</v>
      </c>
      <c r="IE1359">
        <v>1.86783</v>
      </c>
      <c r="IF1359">
        <v>1.86905</v>
      </c>
      <c r="IG1359">
        <v>1.86981</v>
      </c>
      <c r="IH1359">
        <v>1.86593</v>
      </c>
      <c r="II1359">
        <v>1.86693</v>
      </c>
      <c r="IJ1359">
        <v>1.86842</v>
      </c>
      <c r="IK1359">
        <v>5</v>
      </c>
      <c r="IL1359">
        <v>0</v>
      </c>
      <c r="IM1359">
        <v>0</v>
      </c>
      <c r="IN1359">
        <v>0</v>
      </c>
      <c r="IO1359" t="s">
        <v>441</v>
      </c>
      <c r="IP1359" t="s">
        <v>442</v>
      </c>
      <c r="IQ1359" t="s">
        <v>443</v>
      </c>
      <c r="IR1359" t="s">
        <v>443</v>
      </c>
      <c r="IS1359" t="s">
        <v>443</v>
      </c>
      <c r="IT1359" t="s">
        <v>443</v>
      </c>
      <c r="IU1359">
        <v>0</v>
      </c>
      <c r="IV1359">
        <v>100</v>
      </c>
      <c r="IW1359">
        <v>100</v>
      </c>
      <c r="IX1359">
        <v>1.1</v>
      </c>
      <c r="IY1359">
        <v>-0.0441</v>
      </c>
      <c r="IZ1359">
        <v>1.09748391826392</v>
      </c>
      <c r="JA1359">
        <v>0</v>
      </c>
      <c r="JB1359">
        <v>0</v>
      </c>
      <c r="JC1359">
        <v>0</v>
      </c>
      <c r="JD1359">
        <v>-0.0441141096964596</v>
      </c>
      <c r="JE1359">
        <v>0</v>
      </c>
      <c r="JF1359">
        <v>0</v>
      </c>
      <c r="JG1359">
        <v>0</v>
      </c>
      <c r="JH1359">
        <v>5</v>
      </c>
      <c r="JI1359">
        <v>2273</v>
      </c>
      <c r="JJ1359">
        <v>1</v>
      </c>
      <c r="JK1359">
        <v>24</v>
      </c>
      <c r="JL1359">
        <v>29357178.9</v>
      </c>
      <c r="JM1359">
        <v>29357178.9</v>
      </c>
      <c r="JN1359">
        <v>2.948</v>
      </c>
      <c r="JO1359">
        <v>2.6123</v>
      </c>
      <c r="JP1359">
        <v>1.54785</v>
      </c>
      <c r="JQ1359">
        <v>2.31567</v>
      </c>
      <c r="JR1359">
        <v>1.64551</v>
      </c>
      <c r="JS1359">
        <v>2.26074</v>
      </c>
      <c r="JT1359">
        <v>34.4408</v>
      </c>
      <c r="JU1359">
        <v>24.1751</v>
      </c>
      <c r="JV1359">
        <v>18</v>
      </c>
      <c r="JW1359">
        <v>485.931</v>
      </c>
      <c r="JX1359">
        <v>377.895</v>
      </c>
      <c r="JY1359">
        <v>49.709</v>
      </c>
      <c r="JZ1359">
        <v>57.6974</v>
      </c>
      <c r="KA1359">
        <v>30.0039</v>
      </c>
      <c r="KB1359">
        <v>56.8998</v>
      </c>
      <c r="KC1359">
        <v>56.6924</v>
      </c>
      <c r="KD1359">
        <v>59.04</v>
      </c>
      <c r="KE1359">
        <v>0</v>
      </c>
      <c r="KF1359">
        <v>100</v>
      </c>
      <c r="KG1359">
        <v>49.6411</v>
      </c>
      <c r="KH1359">
        <v>1592.24</v>
      </c>
      <c r="KI1359">
        <v>26.2864</v>
      </c>
      <c r="KJ1359">
        <v>92.1357</v>
      </c>
      <c r="KK1359">
        <v>88.5879</v>
      </c>
    </row>
    <row r="1360" spans="1:297">
      <c r="A1360">
        <v>1344</v>
      </c>
      <c r="B1360">
        <v>1761430737</v>
      </c>
      <c r="C1360">
        <v>22556</v>
      </c>
      <c r="D1360" t="s">
        <v>3143</v>
      </c>
      <c r="E1360" t="s">
        <v>3144</v>
      </c>
      <c r="F1360">
        <v>5</v>
      </c>
      <c r="G1360" t="s">
        <v>2954</v>
      </c>
      <c r="H1360" t="s">
        <v>436</v>
      </c>
      <c r="I1360">
        <v>1761430728.84615</v>
      </c>
      <c r="J1360">
        <f>(K1360)/1000</f>
        <v>0</v>
      </c>
      <c r="K1360">
        <f>IF(DP1360, AN1360, AH1360)</f>
        <v>0</v>
      </c>
      <c r="L1360">
        <f>IF(DP1360, AI1360, AG1360)</f>
        <v>0</v>
      </c>
      <c r="M1360">
        <f>DR1360 - IF(AU1360&gt;1, L1360*DL1360*100.0/(AW1360), 0)</f>
        <v>0</v>
      </c>
      <c r="N1360">
        <f>((T1360-J1360/2)*M1360-L1360)/(T1360+J1360/2)</f>
        <v>0</v>
      </c>
      <c r="O1360">
        <f>N1360*(DY1360+DZ1360)/1000.0</f>
        <v>0</v>
      </c>
      <c r="P1360">
        <f>(DR1360 - IF(AU1360&gt;1, L1360*DL1360*100.0/(AW1360), 0))*(DY1360+DZ1360)/1000.0</f>
        <v>0</v>
      </c>
      <c r="Q1360">
        <f>2.0/((1/S1360-1/R1360)+SIGN(S1360)*SQRT((1/S1360-1/R1360)*(1/S1360-1/R1360) + 4*DM1360/((DM1360+1)*(DM1360+1))*(2*1/S1360*1/R1360-1/R1360*1/R1360)))</f>
        <v>0</v>
      </c>
      <c r="R1360">
        <f>IF(LEFT(DN1360,1)&lt;&gt;"0",IF(LEFT(DN1360,1)="1",3.0,DO1360),$D$5+$E$5*(EF1360*DY1360/($K$5*1000))+$F$5*(EF1360*DY1360/($K$5*1000))*MAX(MIN(DL1360,$J$5),$I$5)*MAX(MIN(DL1360,$J$5),$I$5)+$G$5*MAX(MIN(DL1360,$J$5),$I$5)*(EF1360*DY1360/($K$5*1000))+$H$5*(EF1360*DY1360/($K$5*1000))*(EF1360*DY1360/($K$5*1000)))</f>
        <v>0</v>
      </c>
      <c r="S1360">
        <f>J1360*(1000-(1000*0.61365*exp(17.502*W1360/(240.97+W1360))/(DY1360+DZ1360)+DT1360)/2)/(1000*0.61365*exp(17.502*W1360/(240.97+W1360))/(DY1360+DZ1360)-DT1360)</f>
        <v>0</v>
      </c>
      <c r="T1360">
        <f>1/((DM1360+1)/(Q1360/1.6)+1/(R1360/1.37)) + DM1360/((DM1360+1)/(Q1360/1.6) + DM1360/(R1360/1.37))</f>
        <v>0</v>
      </c>
      <c r="U1360">
        <f>(DH1360*DK1360)</f>
        <v>0</v>
      </c>
      <c r="V1360">
        <f>(EA1360+(U1360+2*0.95*5.67E-8*(((EA1360+$B$7)+273)^4-(EA1360+273)^4)-44100*J1360)/(1.84*29.3*R1360+8*0.95*5.67E-8*(EA1360+273)^3))</f>
        <v>0</v>
      </c>
      <c r="W1360">
        <f>($C$7*EB1360+$D$7*EC1360+$E$7*V1360)</f>
        <v>0</v>
      </c>
      <c r="X1360">
        <f>0.61365*exp(17.502*W1360/(240.97+W1360))</f>
        <v>0</v>
      </c>
      <c r="Y1360">
        <f>(Z1360/AA1360*100)</f>
        <v>0</v>
      </c>
      <c r="Z1360">
        <f>DT1360*(DY1360+DZ1360)/1000</f>
        <v>0</v>
      </c>
      <c r="AA1360">
        <f>0.61365*exp(17.502*EA1360/(240.97+EA1360))</f>
        <v>0</v>
      </c>
      <c r="AB1360">
        <f>(X1360-DT1360*(DY1360+DZ1360)/1000)</f>
        <v>0</v>
      </c>
      <c r="AC1360">
        <f>(-J1360*44100)</f>
        <v>0</v>
      </c>
      <c r="AD1360">
        <f>2*29.3*R1360*0.92*(EA1360-W1360)</f>
        <v>0</v>
      </c>
      <c r="AE1360">
        <f>2*0.95*5.67E-8*(((EA1360+$B$7)+273)^4-(W1360+273)^4)</f>
        <v>0</v>
      </c>
      <c r="AF1360">
        <f>U1360+AE1360+AC1360+AD1360</f>
        <v>0</v>
      </c>
      <c r="AG1360">
        <f>DX1360*AU1360*(DS1360-DR1360*(1000-AU1360*DU1360)/(1000-AU1360*DT1360))/(100*DL1360)</f>
        <v>0</v>
      </c>
      <c r="AH1360">
        <f>1000*DX1360*AU1360*(DT1360-DU1360)/(100*DL1360*(1000-AU1360*DT1360))</f>
        <v>0</v>
      </c>
      <c r="AI1360">
        <f>(AJ1360 - AK1360 - DY1360*1E3/(8.314*(EA1360+273.15)) * AM1360/DX1360 * AL1360) * DX1360/(100*DL1360) * (1000 - DU1360)/1000</f>
        <v>0</v>
      </c>
      <c r="AJ1360">
        <v>1618.78879831107</v>
      </c>
      <c r="AK1360">
        <v>1588.51375757576</v>
      </c>
      <c r="AL1360">
        <v>3.70207470813405</v>
      </c>
      <c r="AM1360">
        <v>65.4946518172247</v>
      </c>
      <c r="AN1360">
        <f>(AP1360 - AO1360 + DY1360*1E3/(8.314*(EA1360+273.15)) * AR1360/DX1360 * AQ1360) * DX1360/(100*DL1360) * 1000/(1000 - AP1360)</f>
        <v>0</v>
      </c>
      <c r="AO1360">
        <v>25.8308340409204</v>
      </c>
      <c r="AP1360">
        <v>58.5395066666666</v>
      </c>
      <c r="AQ1360">
        <v>0.000145319014392149</v>
      </c>
      <c r="AR1360">
        <v>110.855634111714</v>
      </c>
      <c r="AS1360">
        <v>7</v>
      </c>
      <c r="AT1360">
        <v>1</v>
      </c>
      <c r="AU1360">
        <f>IF(AS1360*$H$13&gt;=AW1360,1.0,(AW1360/(AW1360-AS1360*$H$13)))</f>
        <v>0</v>
      </c>
      <c r="AV1360">
        <f>(AU1360-1)*100</f>
        <v>0</v>
      </c>
      <c r="AW1360">
        <f>MAX(0,($B$13+$C$13*EF1360)/(1+$D$13*EF1360)*DY1360/(EA1360+273)*$E$13)</f>
        <v>0</v>
      </c>
      <c r="AX1360" t="s">
        <v>437</v>
      </c>
      <c r="AY1360" t="s">
        <v>437</v>
      </c>
      <c r="AZ1360">
        <v>0</v>
      </c>
      <c r="BA1360">
        <v>0</v>
      </c>
      <c r="BB1360">
        <f>1-AZ1360/BA1360</f>
        <v>0</v>
      </c>
      <c r="BC1360">
        <v>0</v>
      </c>
      <c r="BD1360" t="s">
        <v>437</v>
      </c>
      <c r="BE1360" t="s">
        <v>437</v>
      </c>
      <c r="BF1360">
        <v>0</v>
      </c>
      <c r="BG1360">
        <v>0</v>
      </c>
      <c r="BH1360">
        <f>1-BF1360/BG1360</f>
        <v>0</v>
      </c>
      <c r="BI1360">
        <v>0.5</v>
      </c>
      <c r="BJ1360">
        <f>DI1360</f>
        <v>0</v>
      </c>
      <c r="BK1360">
        <f>L1360</f>
        <v>0</v>
      </c>
      <c r="BL1360">
        <f>BH1360*BI1360*BJ1360</f>
        <v>0</v>
      </c>
      <c r="BM1360">
        <f>(BK1360-BC1360)/BJ1360</f>
        <v>0</v>
      </c>
      <c r="BN1360">
        <f>(BA1360-BG1360)/BG1360</f>
        <v>0</v>
      </c>
      <c r="BO1360">
        <f>AZ1360/(BB1360+AZ1360/BG1360)</f>
        <v>0</v>
      </c>
      <c r="BP1360" t="s">
        <v>437</v>
      </c>
      <c r="BQ1360">
        <v>0</v>
      </c>
      <c r="BR1360">
        <f>IF(BQ1360&lt;&gt;0, BQ1360, BO1360)</f>
        <v>0</v>
      </c>
      <c r="BS1360">
        <f>1-BR1360/BG1360</f>
        <v>0</v>
      </c>
      <c r="BT1360">
        <f>(BG1360-BF1360)/(BG1360-BR1360)</f>
        <v>0</v>
      </c>
      <c r="BU1360">
        <f>(BA1360-BG1360)/(BA1360-BR1360)</f>
        <v>0</v>
      </c>
      <c r="BV1360">
        <f>(BG1360-BF1360)/(BG1360-AZ1360)</f>
        <v>0</v>
      </c>
      <c r="BW1360">
        <f>(BA1360-BG1360)/(BA1360-AZ1360)</f>
        <v>0</v>
      </c>
      <c r="BX1360">
        <f>(BT1360*BR1360/BF1360)</f>
        <v>0</v>
      </c>
      <c r="BY1360">
        <f>(1-BX1360)</f>
        <v>0</v>
      </c>
      <c r="DH1360">
        <f>$B$11*EG1360+$C$11*EH1360+$F$11*ES1360*(1-EV1360)</f>
        <v>0</v>
      </c>
      <c r="DI1360">
        <f>DH1360*DJ1360</f>
        <v>0</v>
      </c>
      <c r="DJ1360">
        <f>($B$11*$D$9+$C$11*$D$9+$F$11*((FF1360+EX1360)/MAX(FF1360+EX1360+FG1360, 0.1)*$I$9+FG1360/MAX(FF1360+EX1360+FG1360, 0.1)*$J$9))/($B$11+$C$11+$F$11)</f>
        <v>0</v>
      </c>
      <c r="DK1360">
        <f>($B$11*$K$9+$C$11*$K$9+$F$11*((FF1360+EX1360)/MAX(FF1360+EX1360+FG1360, 0.1)*$P$9+FG1360/MAX(FF1360+EX1360+FG1360, 0.1)*$Q$9))/($B$11+$C$11+$F$11)</f>
        <v>0</v>
      </c>
      <c r="DL1360">
        <v>6</v>
      </c>
      <c r="DM1360">
        <v>0.5</v>
      </c>
      <c r="DN1360" t="s">
        <v>438</v>
      </c>
      <c r="DO1360">
        <v>2</v>
      </c>
      <c r="DP1360" t="b">
        <v>1</v>
      </c>
      <c r="DQ1360">
        <v>1761430728.84615</v>
      </c>
      <c r="DR1360">
        <v>1471.62538461538</v>
      </c>
      <c r="DS1360">
        <v>1559.79307692308</v>
      </c>
      <c r="DT1360">
        <v>58.5364307692308</v>
      </c>
      <c r="DU1360">
        <v>25.8282461538462</v>
      </c>
      <c r="DV1360">
        <v>1470.52846153846</v>
      </c>
      <c r="DW1360">
        <v>58.5805384615385</v>
      </c>
      <c r="DX1360">
        <v>500.004230769231</v>
      </c>
      <c r="DY1360">
        <v>90.1942692307692</v>
      </c>
      <c r="DZ1360">
        <v>0.0399811923076923</v>
      </c>
      <c r="EA1360">
        <v>52.5022615384615</v>
      </c>
      <c r="EB1360">
        <v>48.0938923076923</v>
      </c>
      <c r="EC1360">
        <v>999.9</v>
      </c>
      <c r="ED1360">
        <v>0</v>
      </c>
      <c r="EE1360">
        <v>0</v>
      </c>
      <c r="EF1360">
        <v>10001.4861538462</v>
      </c>
      <c r="EG1360">
        <v>0</v>
      </c>
      <c r="EH1360">
        <v>1247.05461538462</v>
      </c>
      <c r="EI1360">
        <v>-88.1675538461539</v>
      </c>
      <c r="EJ1360">
        <v>1563.12538461538</v>
      </c>
      <c r="EK1360">
        <v>1601.14769230769</v>
      </c>
      <c r="EL1360">
        <v>32.7081846153846</v>
      </c>
      <c r="EM1360">
        <v>1559.79307692308</v>
      </c>
      <c r="EN1360">
        <v>25.8282461538462</v>
      </c>
      <c r="EO1360">
        <v>5.27965</v>
      </c>
      <c r="EP1360">
        <v>2.32956076923077</v>
      </c>
      <c r="EQ1360">
        <v>33.7862923076923</v>
      </c>
      <c r="ER1360">
        <v>19.8822769230769</v>
      </c>
      <c r="ES1360">
        <v>1199.98538461538</v>
      </c>
      <c r="ET1360">
        <v>0.966990076923077</v>
      </c>
      <c r="EU1360">
        <v>0.0330099461538461</v>
      </c>
      <c r="EV1360">
        <v>0</v>
      </c>
      <c r="EW1360">
        <v>879.307692307692</v>
      </c>
      <c r="EX1360">
        <v>5.00059</v>
      </c>
      <c r="EY1360">
        <v>11807.9153846154</v>
      </c>
      <c r="EZ1360">
        <v>10358.5615384615</v>
      </c>
      <c r="FA1360">
        <v>65.1726923076923</v>
      </c>
      <c r="FB1360">
        <v>66.3845384615385</v>
      </c>
      <c r="FC1360">
        <v>65.1536153846154</v>
      </c>
      <c r="FD1360">
        <v>66.2063846153846</v>
      </c>
      <c r="FE1360">
        <v>66.3797692307692</v>
      </c>
      <c r="FF1360">
        <v>1155.53538461538</v>
      </c>
      <c r="FG1360">
        <v>39.45</v>
      </c>
      <c r="FH1360">
        <v>0</v>
      </c>
      <c r="FI1360">
        <v>1761430698.1</v>
      </c>
      <c r="FJ1360">
        <v>0</v>
      </c>
      <c r="FK1360">
        <v>879.301346153846</v>
      </c>
      <c r="FL1360">
        <v>5.50704274825801</v>
      </c>
      <c r="FM1360">
        <v>80.3794871724303</v>
      </c>
      <c r="FN1360">
        <v>11809.4038461538</v>
      </c>
      <c r="FO1360">
        <v>15</v>
      </c>
      <c r="FP1360">
        <v>0</v>
      </c>
      <c r="FQ1360" t="s">
        <v>439</v>
      </c>
      <c r="FR1360">
        <v>0</v>
      </c>
      <c r="FS1360">
        <v>0</v>
      </c>
      <c r="FT1360">
        <v>0</v>
      </c>
      <c r="FU1360">
        <v>0</v>
      </c>
      <c r="FV1360">
        <v>0</v>
      </c>
      <c r="FW1360">
        <v>0</v>
      </c>
      <c r="FX1360">
        <v>0</v>
      </c>
      <c r="FY1360">
        <v>0</v>
      </c>
      <c r="FZ1360">
        <v>0</v>
      </c>
      <c r="GA1360">
        <v>0</v>
      </c>
      <c r="GB1360">
        <v>0</v>
      </c>
      <c r="GC1360">
        <v>-87.75885</v>
      </c>
      <c r="GD1360">
        <v>-10.6383789473685</v>
      </c>
      <c r="GE1360">
        <v>1.46114126712649</v>
      </c>
      <c r="GF1360">
        <v>0</v>
      </c>
      <c r="GG1360">
        <v>878.980794117647</v>
      </c>
      <c r="GH1360">
        <v>5.88566844885474</v>
      </c>
      <c r="GI1360">
        <v>0.613887361742025</v>
      </c>
      <c r="GJ1360">
        <v>-1</v>
      </c>
      <c r="GK1360">
        <v>32.706555</v>
      </c>
      <c r="GL1360">
        <v>0.0343624060150021</v>
      </c>
      <c r="GM1360">
        <v>0.00577074301975021</v>
      </c>
      <c r="GN1360">
        <v>1</v>
      </c>
      <c r="GO1360">
        <v>1</v>
      </c>
      <c r="GP1360">
        <v>2</v>
      </c>
      <c r="GQ1360" t="s">
        <v>446</v>
      </c>
      <c r="GR1360">
        <v>3.12608</v>
      </c>
      <c r="GS1360">
        <v>2.71817</v>
      </c>
      <c r="GT1360">
        <v>0.202031</v>
      </c>
      <c r="GU1360">
        <v>0.208308</v>
      </c>
      <c r="GV1360">
        <v>0.18012</v>
      </c>
      <c r="GW1360">
        <v>0.102166</v>
      </c>
      <c r="GX1360">
        <v>28347.3</v>
      </c>
      <c r="GY1360">
        <v>29672.9</v>
      </c>
      <c r="GZ1360">
        <v>32316.2</v>
      </c>
      <c r="HA1360">
        <v>34118.6</v>
      </c>
      <c r="HB1360">
        <v>38204.9</v>
      </c>
      <c r="HC1360">
        <v>44228.6</v>
      </c>
      <c r="HD1360">
        <v>50855.4</v>
      </c>
      <c r="HE1360">
        <v>54762.8</v>
      </c>
      <c r="HF1360">
        <v>1.64485</v>
      </c>
      <c r="HG1360">
        <v>1.49555</v>
      </c>
      <c r="HH1360">
        <v>-0.227891</v>
      </c>
      <c r="HI1360">
        <v>0</v>
      </c>
      <c r="HJ1360">
        <v>51.6906</v>
      </c>
      <c r="HK1360">
        <v>999.9</v>
      </c>
      <c r="HL1360">
        <v>56.092</v>
      </c>
      <c r="HM1360">
        <v>30.353</v>
      </c>
      <c r="HN1360">
        <v>27.039</v>
      </c>
      <c r="HO1360">
        <v>60.3857</v>
      </c>
      <c r="HP1360">
        <v>40.2244</v>
      </c>
      <c r="HQ1360">
        <v>1</v>
      </c>
      <c r="HR1360">
        <v>2.77889</v>
      </c>
      <c r="HS1360">
        <v>2.91363</v>
      </c>
      <c r="HT1360">
        <v>20.0848</v>
      </c>
      <c r="HU1360">
        <v>5.18479</v>
      </c>
      <c r="HV1360">
        <v>12.0159</v>
      </c>
      <c r="HW1360">
        <v>4.9668</v>
      </c>
      <c r="HX1360">
        <v>3.296</v>
      </c>
      <c r="HY1360">
        <v>9999</v>
      </c>
      <c r="HZ1360">
        <v>9999</v>
      </c>
      <c r="IA1360">
        <v>999.9</v>
      </c>
      <c r="IB1360">
        <v>9999</v>
      </c>
      <c r="IC1360">
        <v>1.86325</v>
      </c>
      <c r="ID1360">
        <v>1.86808</v>
      </c>
      <c r="IE1360">
        <v>1.86783</v>
      </c>
      <c r="IF1360">
        <v>1.86905</v>
      </c>
      <c r="IG1360">
        <v>1.86981</v>
      </c>
      <c r="IH1360">
        <v>1.86591</v>
      </c>
      <c r="II1360">
        <v>1.86693</v>
      </c>
      <c r="IJ1360">
        <v>1.86841</v>
      </c>
      <c r="IK1360">
        <v>5</v>
      </c>
      <c r="IL1360">
        <v>0</v>
      </c>
      <c r="IM1360">
        <v>0</v>
      </c>
      <c r="IN1360">
        <v>0</v>
      </c>
      <c r="IO1360" t="s">
        <v>441</v>
      </c>
      <c r="IP1360" t="s">
        <v>442</v>
      </c>
      <c r="IQ1360" t="s">
        <v>443</v>
      </c>
      <c r="IR1360" t="s">
        <v>443</v>
      </c>
      <c r="IS1360" t="s">
        <v>443</v>
      </c>
      <c r="IT1360" t="s">
        <v>443</v>
      </c>
      <c r="IU1360">
        <v>0</v>
      </c>
      <c r="IV1360">
        <v>100</v>
      </c>
      <c r="IW1360">
        <v>100</v>
      </c>
      <c r="IX1360">
        <v>1.1</v>
      </c>
      <c r="IY1360">
        <v>-0.0441</v>
      </c>
      <c r="IZ1360">
        <v>1.09748391826392</v>
      </c>
      <c r="JA1360">
        <v>0</v>
      </c>
      <c r="JB1360">
        <v>0</v>
      </c>
      <c r="JC1360">
        <v>0</v>
      </c>
      <c r="JD1360">
        <v>-0.0441141096964596</v>
      </c>
      <c r="JE1360">
        <v>0</v>
      </c>
      <c r="JF1360">
        <v>0</v>
      </c>
      <c r="JG1360">
        <v>0</v>
      </c>
      <c r="JH1360">
        <v>5</v>
      </c>
      <c r="JI1360">
        <v>2273</v>
      </c>
      <c r="JJ1360">
        <v>1</v>
      </c>
      <c r="JK1360">
        <v>24</v>
      </c>
      <c r="JL1360">
        <v>29357178.9</v>
      </c>
      <c r="JM1360">
        <v>29357178.9</v>
      </c>
      <c r="JN1360">
        <v>2.97241</v>
      </c>
      <c r="JO1360">
        <v>2.60254</v>
      </c>
      <c r="JP1360">
        <v>1.54785</v>
      </c>
      <c r="JQ1360">
        <v>2.31445</v>
      </c>
      <c r="JR1360">
        <v>1.64673</v>
      </c>
      <c r="JS1360">
        <v>2.37793</v>
      </c>
      <c r="JT1360">
        <v>34.4636</v>
      </c>
      <c r="JU1360">
        <v>24.1751</v>
      </c>
      <c r="JV1360">
        <v>18</v>
      </c>
      <c r="JW1360">
        <v>485.849</v>
      </c>
      <c r="JX1360">
        <v>377.617</v>
      </c>
      <c r="JY1360">
        <v>49.5941</v>
      </c>
      <c r="JZ1360">
        <v>57.7178</v>
      </c>
      <c r="KA1360">
        <v>30.0035</v>
      </c>
      <c r="KB1360">
        <v>56.9155</v>
      </c>
      <c r="KC1360">
        <v>56.7078</v>
      </c>
      <c r="KD1360">
        <v>59.4932</v>
      </c>
      <c r="KE1360">
        <v>0</v>
      </c>
      <c r="KF1360">
        <v>100</v>
      </c>
      <c r="KG1360">
        <v>49.5488</v>
      </c>
      <c r="KH1360">
        <v>1612.68</v>
      </c>
      <c r="KI1360">
        <v>26.2864</v>
      </c>
      <c r="KJ1360">
        <v>92.1304</v>
      </c>
      <c r="KK1360">
        <v>88.582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25</v>
      </c>
    </row>
    <row r="15" spans="1:2">
      <c r="A15" t="s">
        <v>27</v>
      </c>
      <c r="B15" t="s">
        <v>23</v>
      </c>
    </row>
    <row r="16" spans="1:2">
      <c r="A16" t="s">
        <v>28</v>
      </c>
      <c r="B16" t="s">
        <v>11</v>
      </c>
    </row>
    <row r="17" spans="1:2">
      <c r="A17" t="s">
        <v>29</v>
      </c>
      <c r="B1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2025-10-25T17:25:06Z</dcterms:created>
  <dcterms:modified xsi:type="dcterms:W3CDTF">2025-10-25T17:25:06Z</dcterms:modified>
</cp:coreProperties>
</file>